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persons/person.xml" ContentType="application/vnd.ms-excel.perso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W:\Finanças-Contabilidade\SIC - ES\SISTEMA DE CUSTOS 2020\COORDENAÇÃO GERAL\CODIFICAÇÃO SIC ES\"/>
    </mc:Choice>
  </mc:AlternateContent>
  <bookViews>
    <workbookView xWindow="-108" yWindow="-108" windowWidth="23256" windowHeight="12456" firstSheet="1" activeTab="2"/>
  </bookViews>
  <sheets>
    <sheet name="Modelo - Carga de Dados" sheetId="1" r:id="rId1"/>
    <sheet name="Exemplo-SEDU" sheetId="2" r:id="rId2"/>
    <sheet name="TAB 1 Codificação CC Órgão" sheetId="3" r:id="rId3"/>
    <sheet name="ORGANOGRAMAES" sheetId="11" r:id="rId4"/>
    <sheet name="TAB 2 IC 2 PROG.PROJ" sheetId="4" r:id="rId5"/>
    <sheet name="Programas" sheetId="6" r:id="rId6"/>
    <sheet name="TAB 3 IC 2 PROD.SERV." sheetId="8" r:id="rId7"/>
    <sheet name="UG" sheetId="12" r:id="rId8"/>
    <sheet name="APOIO" sheetId="13" r:id="rId9"/>
  </sheets>
  <definedNames>
    <definedName name="_xlnm._FilterDatabase" localSheetId="3" hidden="1">ORGANOGRAMAES!$A$1:$A$4997</definedName>
    <definedName name="_xlnm._FilterDatabase" localSheetId="7" hidden="1">UG!$D$1:$D$199</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N176" i="3" l="1"/>
  <c r="BM176" i="3"/>
  <c r="BL176" i="3"/>
  <c r="BK176" i="3"/>
  <c r="BJ176" i="3"/>
  <c r="BI176" i="3"/>
  <c r="BH176" i="3"/>
  <c r="BG176" i="3"/>
  <c r="BF176" i="3"/>
  <c r="BE176" i="3"/>
  <c r="BD176" i="3"/>
  <c r="BN175" i="3"/>
  <c r="BM175" i="3"/>
  <c r="BL175" i="3"/>
  <c r="BK175" i="3"/>
  <c r="BJ175" i="3"/>
  <c r="BI175" i="3"/>
  <c r="BH175" i="3"/>
  <c r="BG175" i="3"/>
  <c r="BF175" i="3"/>
  <c r="BE175" i="3"/>
  <c r="BD175" i="3"/>
  <c r="BN174" i="3"/>
  <c r="BM174" i="3"/>
  <c r="BL174" i="3"/>
  <c r="BK174" i="3"/>
  <c r="BJ174" i="3"/>
  <c r="BI174" i="3"/>
  <c r="BH174" i="3"/>
  <c r="BG174" i="3"/>
  <c r="BF174" i="3"/>
  <c r="BE174" i="3"/>
  <c r="BD174" i="3"/>
  <c r="BN65" i="3"/>
  <c r="BM65" i="3"/>
  <c r="BL65" i="3"/>
  <c r="BK65" i="3"/>
  <c r="BJ65" i="3"/>
  <c r="BI65" i="3"/>
  <c r="BH65" i="3"/>
  <c r="BG65" i="3"/>
  <c r="BF65" i="3"/>
  <c r="BE65" i="3"/>
  <c r="BD65" i="3"/>
  <c r="X172" i="3"/>
  <c r="D9" i="3" s="1"/>
  <c r="X171" i="3"/>
  <c r="X169" i="3"/>
  <c r="C4998" i="11"/>
  <c r="B4998" i="11"/>
  <c r="B4999" i="11"/>
  <c r="C4999" i="11"/>
  <c r="B5000" i="11"/>
  <c r="C5000" i="11"/>
  <c r="B5001" i="11"/>
  <c r="C5001" i="11"/>
  <c r="B5002" i="11"/>
  <c r="C5002" i="11"/>
  <c r="B5003" i="11"/>
  <c r="B5004" i="11" s="1"/>
  <c r="C5003" i="11"/>
  <c r="C4997" i="11"/>
  <c r="C5004" i="11" l="1"/>
  <c r="B5005" i="11"/>
  <c r="C5005" i="11" l="1"/>
  <c r="B5006" i="11"/>
  <c r="C5006" i="11" s="1"/>
  <c r="B339" i="8"/>
  <c r="B16" i="8"/>
  <c r="A16" i="8" s="1"/>
  <c r="B16" i="4"/>
  <c r="B17" i="4" s="1"/>
  <c r="B62" i="4"/>
  <c r="B63" i="4" s="1"/>
  <c r="A63" i="4" s="1"/>
  <c r="D340" i="8"/>
  <c r="D341" i="8" s="1"/>
  <c r="D342" i="8" s="1"/>
  <c r="D343" i="8" s="1"/>
  <c r="D344" i="8" s="1"/>
  <c r="D345" i="8" s="1"/>
  <c r="D346" i="8" s="1"/>
  <c r="D347" i="8" s="1"/>
  <c r="D348" i="8" s="1"/>
  <c r="D349" i="8" s="1"/>
  <c r="D350" i="8" s="1"/>
  <c r="D351" i="8" s="1"/>
  <c r="D352" i="8" s="1"/>
  <c r="D353" i="8" s="1"/>
  <c r="D354" i="8" s="1"/>
  <c r="D355" i="8" s="1"/>
  <c r="D356" i="8" s="1"/>
  <c r="D357" i="8" s="1"/>
  <c r="D358" i="8" s="1"/>
  <c r="D359" i="8" s="1"/>
  <c r="D360" i="8" s="1"/>
  <c r="D361" i="8" s="1"/>
  <c r="D362" i="8" s="1"/>
  <c r="D363" i="8" s="1"/>
  <c r="D364" i="8" s="1"/>
  <c r="D365" i="8" s="1"/>
  <c r="D366" i="8" s="1"/>
  <c r="D367" i="8" s="1"/>
  <c r="D368" i="8" s="1"/>
  <c r="D369" i="8" s="1"/>
  <c r="D370" i="8" s="1"/>
  <c r="D371" i="8" s="1"/>
  <c r="D372" i="8" s="1"/>
  <c r="D373" i="8" s="1"/>
  <c r="D374" i="8" s="1"/>
  <c r="D375" i="8" s="1"/>
  <c r="D376" i="8" s="1"/>
  <c r="D377" i="8" s="1"/>
  <c r="D378" i="8" s="1"/>
  <c r="D379" i="8" s="1"/>
  <c r="D380" i="8" s="1"/>
  <c r="D381" i="8" s="1"/>
  <c r="D382" i="8" s="1"/>
  <c r="D383" i="8" s="1"/>
  <c r="D384" i="8" s="1"/>
  <c r="D385" i="8" s="1"/>
  <c r="D386" i="8" s="1"/>
  <c r="D387" i="8" s="1"/>
  <c r="D388" i="8" s="1"/>
  <c r="D389" i="8" s="1"/>
  <c r="D390" i="8" s="1"/>
  <c r="D391" i="8" s="1"/>
  <c r="D392" i="8" s="1"/>
  <c r="D393" i="8" s="1"/>
  <c r="D394" i="8" s="1"/>
  <c r="D395" i="8" s="1"/>
  <c r="D396" i="8" s="1"/>
  <c r="D397" i="8" s="1"/>
  <c r="D398" i="8" s="1"/>
  <c r="D399" i="8" s="1"/>
  <c r="D400" i="8" s="1"/>
  <c r="D401" i="8" s="1"/>
  <c r="D402" i="8" s="1"/>
  <c r="D403" i="8" s="1"/>
  <c r="D404" i="8" s="1"/>
  <c r="D405" i="8" s="1"/>
  <c r="D406" i="8" s="1"/>
  <c r="D407" i="8" s="1"/>
  <c r="D408" i="8" s="1"/>
  <c r="D409" i="8" s="1"/>
  <c r="D410" i="8" s="1"/>
  <c r="D411" i="8" s="1"/>
  <c r="D412" i="8" s="1"/>
  <c r="D413" i="8" s="1"/>
  <c r="D414" i="8" s="1"/>
  <c r="D415" i="8" s="1"/>
  <c r="D416" i="8" s="1"/>
  <c r="D417" i="8" s="1"/>
  <c r="D418" i="8" s="1"/>
  <c r="D419" i="8" s="1"/>
  <c r="D420" i="8" s="1"/>
  <c r="D421" i="8" s="1"/>
  <c r="D422" i="8" s="1"/>
  <c r="D423" i="8" s="1"/>
  <c r="D424" i="8" s="1"/>
  <c r="D425" i="8" s="1"/>
  <c r="D426" i="8" s="1"/>
  <c r="D427" i="8" s="1"/>
  <c r="D428" i="8" s="1"/>
  <c r="D429" i="8" s="1"/>
  <c r="D430" i="8" s="1"/>
  <c r="D431" i="8" s="1"/>
  <c r="D432" i="8" s="1"/>
  <c r="D433" i="8" s="1"/>
  <c r="D434" i="8" s="1"/>
  <c r="D435" i="8" s="1"/>
  <c r="D436" i="8" s="1"/>
  <c r="D437" i="8" s="1"/>
  <c r="D438" i="8" s="1"/>
  <c r="D439" i="8" s="1"/>
  <c r="D440" i="8" s="1"/>
  <c r="D441" i="8" s="1"/>
  <c r="D442" i="8" s="1"/>
  <c r="D443" i="8" s="1"/>
  <c r="D444" i="8" s="1"/>
  <c r="D445" i="8" s="1"/>
  <c r="D446" i="8" s="1"/>
  <c r="D447" i="8" s="1"/>
  <c r="D448" i="8" s="1"/>
  <c r="D449" i="8" s="1"/>
  <c r="D450" i="8" s="1"/>
  <c r="D451" i="8" s="1"/>
  <c r="D452" i="8" s="1"/>
  <c r="D453" i="8" s="1"/>
  <c r="D454" i="8" s="1"/>
  <c r="D455" i="8" s="1"/>
  <c r="D456" i="8" s="1"/>
  <c r="D457" i="8" s="1"/>
  <c r="D458" i="8" s="1"/>
  <c r="D459" i="8" s="1"/>
  <c r="D460" i="8" s="1"/>
  <c r="D461" i="8" s="1"/>
  <c r="D462" i="8" s="1"/>
  <c r="D463" i="8" s="1"/>
  <c r="D464" i="8" s="1"/>
  <c r="D465" i="8" s="1"/>
  <c r="D466" i="8" s="1"/>
  <c r="D467" i="8" s="1"/>
  <c r="D468" i="8" s="1"/>
  <c r="D469" i="8" s="1"/>
  <c r="D470" i="8" s="1"/>
  <c r="D471" i="8" s="1"/>
  <c r="D472" i="8" s="1"/>
  <c r="D473" i="8" s="1"/>
  <c r="D474" i="8" s="1"/>
  <c r="D475" i="8" s="1"/>
  <c r="D476" i="8" s="1"/>
  <c r="D477" i="8" s="1"/>
  <c r="D478" i="8" s="1"/>
  <c r="D479" i="8" s="1"/>
  <c r="D480" i="8" s="1"/>
  <c r="D481" i="8" s="1"/>
  <c r="D482" i="8" s="1"/>
  <c r="D483" i="8" s="1"/>
  <c r="D484" i="8" s="1"/>
  <c r="D485" i="8" s="1"/>
  <c r="D486" i="8" s="1"/>
  <c r="D487" i="8" s="1"/>
  <c r="D488" i="8" s="1"/>
  <c r="D489" i="8" s="1"/>
  <c r="D490" i="8" s="1"/>
  <c r="D491" i="8" s="1"/>
  <c r="D492" i="8" s="1"/>
  <c r="D493" i="8" s="1"/>
  <c r="D494" i="8" s="1"/>
  <c r="D495" i="8" s="1"/>
  <c r="D496" i="8" s="1"/>
  <c r="D497" i="8" s="1"/>
  <c r="D498" i="8" s="1"/>
  <c r="D499" i="8" s="1"/>
  <c r="D500" i="8" s="1"/>
  <c r="D501" i="8" s="1"/>
  <c r="D502" i="8" s="1"/>
  <c r="D503" i="8" s="1"/>
  <c r="D504" i="8" s="1"/>
  <c r="D505" i="8" s="1"/>
  <c r="D506" i="8" s="1"/>
  <c r="D507" i="8" s="1"/>
  <c r="D508" i="8" s="1"/>
  <c r="D509" i="8" s="1"/>
  <c r="D510" i="8" s="1"/>
  <c r="D511" i="8" s="1"/>
  <c r="D512" i="8" s="1"/>
  <c r="D513" i="8" s="1"/>
  <c r="D514" i="8" s="1"/>
  <c r="D515" i="8" s="1"/>
  <c r="D516" i="8" s="1"/>
  <c r="D517" i="8" s="1"/>
  <c r="D518" i="8" s="1"/>
  <c r="D519" i="8" s="1"/>
  <c r="D520" i="8" s="1"/>
  <c r="D521" i="8" s="1"/>
  <c r="D522" i="8" s="1"/>
  <c r="D523" i="8" s="1"/>
  <c r="D524" i="8" s="1"/>
  <c r="D525" i="8" s="1"/>
  <c r="D526" i="8" s="1"/>
  <c r="D527" i="8" s="1"/>
  <c r="D528" i="8" s="1"/>
  <c r="D529" i="8" s="1"/>
  <c r="D530" i="8" s="1"/>
  <c r="D531" i="8" s="1"/>
  <c r="D532" i="8" s="1"/>
  <c r="D533" i="8" s="1"/>
  <c r="D534" i="8" s="1"/>
  <c r="D535" i="8" s="1"/>
  <c r="D536" i="8" s="1"/>
  <c r="D537" i="8" s="1"/>
  <c r="D538" i="8" s="1"/>
  <c r="D539" i="8" s="1"/>
  <c r="D540" i="8" s="1"/>
  <c r="D541" i="8" s="1"/>
  <c r="D542" i="8" s="1"/>
  <c r="D543" i="8" s="1"/>
  <c r="D544" i="8" s="1"/>
  <c r="D545" i="8" s="1"/>
  <c r="D546" i="8" s="1"/>
  <c r="D547" i="8" s="1"/>
  <c r="D548" i="8" s="1"/>
  <c r="D549" i="8" s="1"/>
  <c r="D550" i="8" s="1"/>
  <c r="D551" i="8" s="1"/>
  <c r="D552" i="8" s="1"/>
  <c r="D553" i="8" s="1"/>
  <c r="D554" i="8" s="1"/>
  <c r="D555" i="8" s="1"/>
  <c r="D556" i="8" s="1"/>
  <c r="D557" i="8" s="1"/>
  <c r="D558" i="8" s="1"/>
  <c r="D559" i="8" s="1"/>
  <c r="D560" i="8" s="1"/>
  <c r="D561" i="8" s="1"/>
  <c r="D562" i="8" s="1"/>
  <c r="D563" i="8" s="1"/>
  <c r="D564" i="8" s="1"/>
  <c r="D565" i="8" s="1"/>
  <c r="D566" i="8" s="1"/>
  <c r="D567" i="8" s="1"/>
  <c r="D568" i="8" s="1"/>
  <c r="D569" i="8" s="1"/>
  <c r="D570" i="8" s="1"/>
  <c r="D571" i="8" s="1"/>
  <c r="D572" i="8" s="1"/>
  <c r="D573" i="8" s="1"/>
  <c r="D574" i="8" s="1"/>
  <c r="D575" i="8" s="1"/>
  <c r="D576" i="8" s="1"/>
  <c r="D577" i="8" s="1"/>
  <c r="D578" i="8" s="1"/>
  <c r="D579" i="8" s="1"/>
  <c r="D580" i="8" s="1"/>
  <c r="D581" i="8" s="1"/>
  <c r="D582" i="8" s="1"/>
  <c r="D583" i="8" s="1"/>
  <c r="D584" i="8" s="1"/>
  <c r="D585" i="8" s="1"/>
  <c r="D586" i="8" s="1"/>
  <c r="D587" i="8" s="1"/>
  <c r="D588" i="8" s="1"/>
  <c r="D589" i="8" s="1"/>
  <c r="D590" i="8" s="1"/>
  <c r="D591" i="8" s="1"/>
  <c r="D592" i="8" s="1"/>
  <c r="D593" i="8" s="1"/>
  <c r="D594" i="8" s="1"/>
  <c r="D595" i="8" s="1"/>
  <c r="D596" i="8" s="1"/>
  <c r="D597" i="8" s="1"/>
  <c r="D598" i="8" s="1"/>
  <c r="D599" i="8" s="1"/>
  <c r="D600" i="8" s="1"/>
  <c r="D601" i="8" s="1"/>
  <c r="D602" i="8" s="1"/>
  <c r="D603" i="8" s="1"/>
  <c r="D604" i="8" s="1"/>
  <c r="D605" i="8" s="1"/>
  <c r="D606" i="8" s="1"/>
  <c r="D607" i="8" s="1"/>
  <c r="D608" i="8" s="1"/>
  <c r="D609" i="8" s="1"/>
  <c r="D610" i="8" s="1"/>
  <c r="D611" i="8" s="1"/>
  <c r="D612" i="8" s="1"/>
  <c r="D613" i="8" s="1"/>
  <c r="D614" i="8" s="1"/>
  <c r="D615" i="8" s="1"/>
  <c r="D616" i="8" s="1"/>
  <c r="D617" i="8" s="1"/>
  <c r="D618" i="8" s="1"/>
  <c r="D619" i="8" s="1"/>
  <c r="D620" i="8" s="1"/>
  <c r="D621" i="8" s="1"/>
  <c r="D622" i="8" s="1"/>
  <c r="D623" i="8" s="1"/>
  <c r="D624" i="8" s="1"/>
  <c r="D625" i="8" s="1"/>
  <c r="D626" i="8" s="1"/>
  <c r="D627" i="8" s="1"/>
  <c r="D628" i="8" s="1"/>
  <c r="D629" i="8" s="1"/>
  <c r="D630" i="8" s="1"/>
  <c r="D631" i="8" s="1"/>
  <c r="D632" i="8" s="1"/>
  <c r="D633" i="8" s="1"/>
  <c r="D634" i="8" s="1"/>
  <c r="D635" i="8" s="1"/>
  <c r="D636" i="8" s="1"/>
  <c r="D637" i="8" s="1"/>
  <c r="D638" i="8" s="1"/>
  <c r="D639" i="8" s="1"/>
  <c r="D640" i="8" s="1"/>
  <c r="D641" i="8" s="1"/>
  <c r="D642" i="8" s="1"/>
  <c r="D643" i="8" s="1"/>
  <c r="D644" i="8" s="1"/>
  <c r="D645" i="8" s="1"/>
  <c r="D646" i="8" s="1"/>
  <c r="D647" i="8" s="1"/>
  <c r="D648" i="8" s="1"/>
  <c r="D649" i="8" s="1"/>
  <c r="D650" i="8" s="1"/>
  <c r="D651" i="8" s="1"/>
  <c r="D652" i="8" s="1"/>
  <c r="D653" i="8" s="1"/>
  <c r="D654" i="8" s="1"/>
  <c r="D655" i="8" s="1"/>
  <c r="D656" i="8" s="1"/>
  <c r="D657" i="8" s="1"/>
  <c r="D658" i="8" s="1"/>
  <c r="D659" i="8" s="1"/>
  <c r="D660" i="8" s="1"/>
  <c r="D661" i="8" s="1"/>
  <c r="D662" i="8" s="1"/>
  <c r="D663" i="8" s="1"/>
  <c r="D664" i="8" s="1"/>
  <c r="D665" i="8" s="1"/>
  <c r="D666" i="8" s="1"/>
  <c r="D667" i="8" s="1"/>
  <c r="D668" i="8" s="1"/>
  <c r="D669" i="8" s="1"/>
  <c r="D670" i="8" s="1"/>
  <c r="D671" i="8" s="1"/>
  <c r="D672" i="8" s="1"/>
  <c r="D673" i="8" s="1"/>
  <c r="D674" i="8" s="1"/>
  <c r="D675" i="8" s="1"/>
  <c r="D676" i="8" s="1"/>
  <c r="D677" i="8" s="1"/>
  <c r="D678" i="8" s="1"/>
  <c r="D679" i="8" s="1"/>
  <c r="D680" i="8" s="1"/>
  <c r="D681" i="8" s="1"/>
  <c r="D682" i="8" s="1"/>
  <c r="D683" i="8" s="1"/>
  <c r="D684" i="8" s="1"/>
  <c r="D685" i="8" s="1"/>
  <c r="D686" i="8" s="1"/>
  <c r="D687" i="8" s="1"/>
  <c r="D688" i="8" s="1"/>
  <c r="D689" i="8" s="1"/>
  <c r="D690" i="8" s="1"/>
  <c r="D691" i="8" s="1"/>
  <c r="D692" i="8" s="1"/>
  <c r="D693" i="8" s="1"/>
  <c r="D694" i="8" s="1"/>
  <c r="D695" i="8" s="1"/>
  <c r="D696" i="8" s="1"/>
  <c r="D697" i="8" s="1"/>
  <c r="D698" i="8" s="1"/>
  <c r="D699" i="8" s="1"/>
  <c r="D700" i="8" s="1"/>
  <c r="D701" i="8" s="1"/>
  <c r="D702" i="8" s="1"/>
  <c r="D703" i="8" s="1"/>
  <c r="D704" i="8" s="1"/>
  <c r="D705" i="8" s="1"/>
  <c r="D706" i="8" s="1"/>
  <c r="D707" i="8" s="1"/>
  <c r="D708" i="8" s="1"/>
  <c r="D709" i="8" s="1"/>
  <c r="D710" i="8" s="1"/>
  <c r="D711" i="8" s="1"/>
  <c r="D712" i="8" s="1"/>
  <c r="D713" i="8" s="1"/>
  <c r="D714" i="8" s="1"/>
  <c r="D715" i="8" s="1"/>
  <c r="D716" i="8" s="1"/>
  <c r="D717" i="8" s="1"/>
  <c r="D718" i="8" s="1"/>
  <c r="D719" i="8" s="1"/>
  <c r="D720" i="8" s="1"/>
  <c r="D721" i="8" s="1"/>
  <c r="D722" i="8" s="1"/>
  <c r="D723" i="8" s="1"/>
  <c r="D724" i="8" s="1"/>
  <c r="D725" i="8" s="1"/>
  <c r="D726" i="8" s="1"/>
  <c r="D727" i="8" s="1"/>
  <c r="D728" i="8" s="1"/>
  <c r="D729" i="8" s="1"/>
  <c r="D730" i="8" s="1"/>
  <c r="D731" i="8" s="1"/>
  <c r="D732" i="8" s="1"/>
  <c r="D733" i="8" s="1"/>
  <c r="D734" i="8" s="1"/>
  <c r="D735" i="8" s="1"/>
  <c r="D736" i="8" s="1"/>
  <c r="D737" i="8" s="1"/>
  <c r="D738" i="8" s="1"/>
  <c r="D739" i="8" s="1"/>
  <c r="D740" i="8" s="1"/>
  <c r="D741" i="8" s="1"/>
  <c r="D742" i="8" s="1"/>
  <c r="D743" i="8" s="1"/>
  <c r="D744" i="8" s="1"/>
  <c r="D745" i="8" s="1"/>
  <c r="D746" i="8" s="1"/>
  <c r="D747" i="8" s="1"/>
  <c r="D748" i="8" s="1"/>
  <c r="D749" i="8" s="1"/>
  <c r="D750" i="8" s="1"/>
  <c r="D751" i="8" s="1"/>
  <c r="D752" i="8" s="1"/>
  <c r="D753" i="8" s="1"/>
  <c r="D754" i="8" s="1"/>
  <c r="D755" i="8" s="1"/>
  <c r="D756" i="8" s="1"/>
  <c r="D757" i="8" s="1"/>
  <c r="D758" i="8" s="1"/>
  <c r="D759" i="8" s="1"/>
  <c r="D760" i="8" s="1"/>
  <c r="D761" i="8" s="1"/>
  <c r="D762" i="8" s="1"/>
  <c r="D763" i="8" s="1"/>
  <c r="D764" i="8" s="1"/>
  <c r="D765" i="8" s="1"/>
  <c r="D766" i="8" s="1"/>
  <c r="D767" i="8" s="1"/>
  <c r="D768" i="8" s="1"/>
  <c r="D769" i="8" s="1"/>
  <c r="D770" i="8" s="1"/>
  <c r="D771" i="8" s="1"/>
  <c r="D772" i="8" s="1"/>
  <c r="D773" i="8" s="1"/>
  <c r="D774" i="8" s="1"/>
  <c r="D775" i="8" s="1"/>
  <c r="D776" i="8" s="1"/>
  <c r="D777" i="8" s="1"/>
  <c r="D778" i="8" s="1"/>
  <c r="D779" i="8" s="1"/>
  <c r="D780" i="8" s="1"/>
  <c r="D781" i="8" s="1"/>
  <c r="D782" i="8" s="1"/>
  <c r="D783" i="8" s="1"/>
  <c r="D784" i="8" s="1"/>
  <c r="D785" i="8" s="1"/>
  <c r="D786" i="8" s="1"/>
  <c r="D787" i="8" s="1"/>
  <c r="D788" i="8" s="1"/>
  <c r="D789" i="8" s="1"/>
  <c r="D790" i="8" s="1"/>
  <c r="D791" i="8" s="1"/>
  <c r="D792" i="8" s="1"/>
  <c r="D793" i="8" s="1"/>
  <c r="D794" i="8" s="1"/>
  <c r="D795" i="8" s="1"/>
  <c r="D796" i="8" s="1"/>
  <c r="D797" i="8" s="1"/>
  <c r="D798" i="8" s="1"/>
  <c r="D799" i="8" s="1"/>
  <c r="D800" i="8" s="1"/>
  <c r="D801" i="8" s="1"/>
  <c r="D802" i="8" s="1"/>
  <c r="D803" i="8" s="1"/>
  <c r="D804" i="8" s="1"/>
  <c r="D805" i="8" s="1"/>
  <c r="D806" i="8" s="1"/>
  <c r="D807" i="8" s="1"/>
  <c r="D808" i="8" s="1"/>
  <c r="D809" i="8" s="1"/>
  <c r="D810" i="8" s="1"/>
  <c r="D811" i="8" s="1"/>
  <c r="D812" i="8" s="1"/>
  <c r="D813" i="8" s="1"/>
  <c r="D814" i="8" s="1"/>
  <c r="D815" i="8" s="1"/>
  <c r="D816" i="8" s="1"/>
  <c r="D817" i="8" s="1"/>
  <c r="D818" i="8" s="1"/>
  <c r="D819" i="8" s="1"/>
  <c r="D820" i="8" s="1"/>
  <c r="D821" i="8" s="1"/>
  <c r="D822" i="8" s="1"/>
  <c r="D823" i="8" s="1"/>
  <c r="D824" i="8" s="1"/>
  <c r="D825" i="8" s="1"/>
  <c r="D826" i="8" s="1"/>
  <c r="D827" i="8" s="1"/>
  <c r="D828" i="8" s="1"/>
  <c r="D829" i="8" s="1"/>
  <c r="D830" i="8" s="1"/>
  <c r="D831" i="8" s="1"/>
  <c r="D832" i="8" s="1"/>
  <c r="D833" i="8" s="1"/>
  <c r="D834" i="8" s="1"/>
  <c r="D835" i="8" s="1"/>
  <c r="D836" i="8" s="1"/>
  <c r="D837" i="8" s="1"/>
  <c r="D838" i="8" s="1"/>
  <c r="D839" i="8" s="1"/>
  <c r="D840" i="8" s="1"/>
  <c r="D841" i="8" s="1"/>
  <c r="D842" i="8" s="1"/>
  <c r="D843" i="8" s="1"/>
  <c r="D844" i="8" s="1"/>
  <c r="D845" i="8" s="1"/>
  <c r="D846" i="8" s="1"/>
  <c r="D847" i="8" s="1"/>
  <c r="D848" i="8" s="1"/>
  <c r="D849" i="8" s="1"/>
  <c r="D850" i="8" s="1"/>
  <c r="D851" i="8" s="1"/>
  <c r="D852" i="8" s="1"/>
  <c r="D853" i="8" s="1"/>
  <c r="D854" i="8" s="1"/>
  <c r="D855" i="8" s="1"/>
  <c r="D856" i="8" s="1"/>
  <c r="D857" i="8" s="1"/>
  <c r="D858" i="8" s="1"/>
  <c r="D859" i="8" s="1"/>
  <c r="D860" i="8" s="1"/>
  <c r="D861" i="8" s="1"/>
  <c r="D862" i="8" s="1"/>
  <c r="D863" i="8" s="1"/>
  <c r="D864" i="8" s="1"/>
  <c r="D865" i="8" s="1"/>
  <c r="D866" i="8" s="1"/>
  <c r="D867" i="8" s="1"/>
  <c r="D868" i="8" s="1"/>
  <c r="D869" i="8" s="1"/>
  <c r="D870" i="8" s="1"/>
  <c r="D871" i="8" s="1"/>
  <c r="D872" i="8" s="1"/>
  <c r="D873" i="8" s="1"/>
  <c r="D874" i="8" s="1"/>
  <c r="D875" i="8" s="1"/>
  <c r="D876" i="8" s="1"/>
  <c r="D877" i="8" s="1"/>
  <c r="D878" i="8" s="1"/>
  <c r="D879" i="8" s="1"/>
  <c r="D880" i="8" s="1"/>
  <c r="D881" i="8" s="1"/>
  <c r="D882" i="8" s="1"/>
  <c r="D883" i="8" s="1"/>
  <c r="D884" i="8" s="1"/>
  <c r="D885" i="8" s="1"/>
  <c r="D886" i="8" s="1"/>
  <c r="D887" i="8" s="1"/>
  <c r="D888" i="8" s="1"/>
  <c r="D889" i="8" s="1"/>
  <c r="D890" i="8" s="1"/>
  <c r="D891" i="8" s="1"/>
  <c r="D892" i="8" s="1"/>
  <c r="D893" i="8" s="1"/>
  <c r="D894" i="8" s="1"/>
  <c r="D895" i="8" s="1"/>
  <c r="D896" i="8" s="1"/>
  <c r="D897" i="8" s="1"/>
  <c r="D898" i="8" s="1"/>
  <c r="D899" i="8" s="1"/>
  <c r="D900" i="8" s="1"/>
  <c r="D901" i="8" s="1"/>
  <c r="D902" i="8" s="1"/>
  <c r="D903" i="8" s="1"/>
  <c r="D904" i="8" s="1"/>
  <c r="D905" i="8" s="1"/>
  <c r="D906" i="8" s="1"/>
  <c r="D907" i="8" s="1"/>
  <c r="D908" i="8" s="1"/>
  <c r="D909" i="8" s="1"/>
  <c r="D910" i="8" s="1"/>
  <c r="D911" i="8" s="1"/>
  <c r="D912" i="8" s="1"/>
  <c r="D913" i="8" s="1"/>
  <c r="D914" i="8" s="1"/>
  <c r="D915" i="8" s="1"/>
  <c r="D916" i="8" s="1"/>
  <c r="D917" i="8" s="1"/>
  <c r="D918" i="8" s="1"/>
  <c r="D919" i="8" s="1"/>
  <c r="D920" i="8" s="1"/>
  <c r="D921" i="8" s="1"/>
  <c r="D922" i="8" s="1"/>
  <c r="D923" i="8" s="1"/>
  <c r="D924" i="8" s="1"/>
  <c r="D925" i="8" s="1"/>
  <c r="D926" i="8" s="1"/>
  <c r="D927" i="8" s="1"/>
  <c r="D928" i="8" s="1"/>
  <c r="D929" i="8" s="1"/>
  <c r="D930" i="8" s="1"/>
  <c r="D931" i="8" s="1"/>
  <c r="D932" i="8" s="1"/>
  <c r="D933" i="8" s="1"/>
  <c r="D934" i="8" s="1"/>
  <c r="D935" i="8" s="1"/>
  <c r="D936" i="8" s="1"/>
  <c r="D937" i="8" s="1"/>
  <c r="D938" i="8" s="1"/>
  <c r="D939" i="8" s="1"/>
  <c r="D940" i="8" s="1"/>
  <c r="D941" i="8" s="1"/>
  <c r="D942" i="8" s="1"/>
  <c r="D943" i="8" s="1"/>
  <c r="D944" i="8" s="1"/>
  <c r="D945" i="8" s="1"/>
  <c r="D946" i="8" s="1"/>
  <c r="D947" i="8" s="1"/>
  <c r="D948" i="8" s="1"/>
  <c r="D949" i="8" s="1"/>
  <c r="D950" i="8" s="1"/>
  <c r="D951" i="8" s="1"/>
  <c r="D952" i="8" s="1"/>
  <c r="D953" i="8" s="1"/>
  <c r="D954" i="8" s="1"/>
  <c r="D955" i="8" s="1"/>
  <c r="D956" i="8" s="1"/>
  <c r="D957" i="8" s="1"/>
  <c r="D958" i="8" s="1"/>
  <c r="D959" i="8" s="1"/>
  <c r="D960" i="8" s="1"/>
  <c r="D961" i="8" s="1"/>
  <c r="D962" i="8" s="1"/>
  <c r="D963" i="8" s="1"/>
  <c r="D964" i="8" s="1"/>
  <c r="D965" i="8" s="1"/>
  <c r="D966" i="8" s="1"/>
  <c r="D967" i="8" s="1"/>
  <c r="D968" i="8" s="1"/>
  <c r="D969" i="8" s="1"/>
  <c r="D970" i="8" s="1"/>
  <c r="D971" i="8" s="1"/>
  <c r="D972" i="8" s="1"/>
  <c r="D973" i="8" s="1"/>
  <c r="D974" i="8" s="1"/>
  <c r="D975" i="8" s="1"/>
  <c r="D976" i="8" s="1"/>
  <c r="D977" i="8" s="1"/>
  <c r="D978" i="8" s="1"/>
  <c r="D979" i="8" s="1"/>
  <c r="D980" i="8" s="1"/>
  <c r="D981" i="8" s="1"/>
  <c r="D982" i="8" s="1"/>
  <c r="D983" i="8" s="1"/>
  <c r="D984" i="8" s="1"/>
  <c r="D985" i="8" s="1"/>
  <c r="D986" i="8" s="1"/>
  <c r="D987" i="8" s="1"/>
  <c r="D988" i="8" s="1"/>
  <c r="D989" i="8" s="1"/>
  <c r="D990" i="8" s="1"/>
  <c r="D991" i="8" s="1"/>
  <c r="D992" i="8" s="1"/>
  <c r="D993" i="8" s="1"/>
  <c r="D994" i="8" s="1"/>
  <c r="D995" i="8" s="1"/>
  <c r="D996" i="8" s="1"/>
  <c r="D997" i="8" s="1"/>
  <c r="D998" i="8" s="1"/>
  <c r="D999" i="8" s="1"/>
  <c r="D1000" i="8" s="1"/>
  <c r="D1001" i="8" s="1"/>
  <c r="D1002" i="8" s="1"/>
  <c r="D1003" i="8" s="1"/>
  <c r="D1004" i="8" s="1"/>
  <c r="D1005" i="8" s="1"/>
  <c r="D1006" i="8" s="1"/>
  <c r="D1007" i="8" s="1"/>
  <c r="D1008" i="8" s="1"/>
  <c r="D1009" i="8" s="1"/>
  <c r="D1010" i="8" s="1"/>
  <c r="D1011" i="8" s="1"/>
  <c r="D1012" i="8" s="1"/>
  <c r="D1013" i="8" s="1"/>
  <c r="D1014" i="8" s="1"/>
  <c r="D1015" i="8" s="1"/>
  <c r="D1016" i="8" s="1"/>
  <c r="D1017" i="8" s="1"/>
  <c r="D1018" i="8" s="1"/>
  <c r="D1019" i="8" s="1"/>
  <c r="D1020" i="8" s="1"/>
  <c r="D1021" i="8" s="1"/>
  <c r="D1022" i="8" s="1"/>
  <c r="D1023" i="8" s="1"/>
  <c r="D1024" i="8" s="1"/>
  <c r="D1025" i="8" s="1"/>
  <c r="D1026" i="8" s="1"/>
  <c r="D1027" i="8" s="1"/>
  <c r="D1028" i="8" s="1"/>
  <c r="D1029" i="8" s="1"/>
  <c r="D1030" i="8" s="1"/>
  <c r="D1031" i="8" s="1"/>
  <c r="D1032" i="8" s="1"/>
  <c r="D1033" i="8" s="1"/>
  <c r="D1034" i="8" s="1"/>
  <c r="D1035" i="8" s="1"/>
  <c r="D1036" i="8" s="1"/>
  <c r="D1037" i="8" s="1"/>
  <c r="D1038" i="8" s="1"/>
  <c r="D1039" i="8" s="1"/>
  <c r="D1040" i="8" s="1"/>
  <c r="D1041" i="8" s="1"/>
  <c r="D1042" i="8" s="1"/>
  <c r="D1043" i="8" s="1"/>
  <c r="D1044" i="8" s="1"/>
  <c r="D1045" i="8" s="1"/>
  <c r="D1046" i="8" s="1"/>
  <c r="D1047" i="8" s="1"/>
  <c r="D1048" i="8" s="1"/>
  <c r="D1049" i="8" s="1"/>
  <c r="D1050" i="8" s="1"/>
  <c r="D1051" i="8" s="1"/>
  <c r="D1052" i="8" s="1"/>
  <c r="D1053" i="8" s="1"/>
  <c r="D1054" i="8" s="1"/>
  <c r="D1055" i="8" s="1"/>
  <c r="D1056" i="8" s="1"/>
  <c r="D1057" i="8" s="1"/>
  <c r="D1058" i="8" s="1"/>
  <c r="D1059" i="8" s="1"/>
  <c r="D1060" i="8" s="1"/>
  <c r="D1061" i="8" s="1"/>
  <c r="D1062" i="8" s="1"/>
  <c r="D1063" i="8" s="1"/>
  <c r="D1064" i="8" s="1"/>
  <c r="D1065" i="8" s="1"/>
  <c r="D1066" i="8" s="1"/>
  <c r="D1067" i="8" s="1"/>
  <c r="D1068" i="8" s="1"/>
  <c r="D1069" i="8" s="1"/>
  <c r="D1070" i="8" s="1"/>
  <c r="D1071" i="8" s="1"/>
  <c r="D1072" i="8" s="1"/>
  <c r="D1073" i="8" s="1"/>
  <c r="D1074" i="8" s="1"/>
  <c r="D1075" i="8" s="1"/>
  <c r="D1076" i="8" s="1"/>
  <c r="D1077" i="8" s="1"/>
  <c r="D1078" i="8" s="1"/>
  <c r="D1079" i="8" s="1"/>
  <c r="D1080" i="8" s="1"/>
  <c r="D1081" i="8" s="1"/>
  <c r="D1082" i="8" s="1"/>
  <c r="D1083" i="8" s="1"/>
  <c r="D1084" i="8" s="1"/>
  <c r="D1085" i="8" s="1"/>
  <c r="D1086" i="8" s="1"/>
  <c r="D1087" i="8" s="1"/>
  <c r="D1088" i="8" s="1"/>
  <c r="D1089" i="8" s="1"/>
  <c r="D1090" i="8" s="1"/>
  <c r="D1091" i="8" s="1"/>
  <c r="D1092" i="8" s="1"/>
  <c r="D1093" i="8" s="1"/>
  <c r="D1094" i="8" s="1"/>
  <c r="D1095" i="8" s="1"/>
  <c r="D1096" i="8" s="1"/>
  <c r="D1097" i="8" s="1"/>
  <c r="D1098" i="8" s="1"/>
  <c r="D1099" i="8" s="1"/>
  <c r="D1100" i="8" s="1"/>
  <c r="D1101" i="8" s="1"/>
  <c r="D1102" i="8" s="1"/>
  <c r="D1103" i="8" s="1"/>
  <c r="D1104" i="8" s="1"/>
  <c r="D1105" i="8" s="1"/>
  <c r="D1106" i="8" s="1"/>
  <c r="D1107" i="8" s="1"/>
  <c r="D1108" i="8" s="1"/>
  <c r="D1109" i="8" s="1"/>
  <c r="D1110" i="8" s="1"/>
  <c r="D1111" i="8" s="1"/>
  <c r="D1112" i="8" s="1"/>
  <c r="D1113" i="8" s="1"/>
  <c r="D1114" i="8" s="1"/>
  <c r="D1115" i="8" s="1"/>
  <c r="D1116" i="8" s="1"/>
  <c r="D1117" i="8" s="1"/>
  <c r="D1118" i="8" s="1"/>
  <c r="D1119" i="8" s="1"/>
  <c r="D1120" i="8" s="1"/>
  <c r="D1121" i="8" s="1"/>
  <c r="D1122" i="8" s="1"/>
  <c r="D1123" i="8" s="1"/>
  <c r="D1124" i="8" s="1"/>
  <c r="D1125" i="8" s="1"/>
  <c r="D1126" i="8" s="1"/>
  <c r="D1127" i="8" s="1"/>
  <c r="D1128" i="8" s="1"/>
  <c r="D1129" i="8" s="1"/>
  <c r="D1130" i="8" s="1"/>
  <c r="D1131" i="8" s="1"/>
  <c r="D1132" i="8" s="1"/>
  <c r="D1133" i="8" s="1"/>
  <c r="D1134" i="8" s="1"/>
  <c r="D1135" i="8" s="1"/>
  <c r="D1136" i="8" s="1"/>
  <c r="D1137" i="8" s="1"/>
  <c r="D1138" i="8" s="1"/>
  <c r="D1139" i="8" s="1"/>
  <c r="D1140" i="8" s="1"/>
  <c r="D1141" i="8" s="1"/>
  <c r="D1142" i="8" s="1"/>
  <c r="D1143" i="8" s="1"/>
  <c r="D1144" i="8" s="1"/>
  <c r="D1145" i="8" s="1"/>
  <c r="D1146" i="8" s="1"/>
  <c r="D1147" i="8" s="1"/>
  <c r="D1148" i="8" s="1"/>
  <c r="D1149" i="8" s="1"/>
  <c r="D1150" i="8" s="1"/>
  <c r="D1151" i="8" s="1"/>
  <c r="D1152" i="8" s="1"/>
  <c r="D1153" i="8" s="1"/>
  <c r="D1154" i="8" s="1"/>
  <c r="D1155" i="8" s="1"/>
  <c r="D1156" i="8" s="1"/>
  <c r="D1157" i="8" s="1"/>
  <c r="D1158" i="8" s="1"/>
  <c r="D1159" i="8" s="1"/>
  <c r="D1160" i="8" s="1"/>
  <c r="D1161" i="8" s="1"/>
  <c r="D1162" i="8" s="1"/>
  <c r="D1163" i="8" s="1"/>
  <c r="D1164" i="8" s="1"/>
  <c r="D1165" i="8" s="1"/>
  <c r="D1166" i="8" s="1"/>
  <c r="D1167" i="8" s="1"/>
  <c r="D1168" i="8" s="1"/>
  <c r="D1169" i="8" s="1"/>
  <c r="D1170" i="8" s="1"/>
  <c r="D1171" i="8" s="1"/>
  <c r="D1172" i="8" s="1"/>
  <c r="D1173" i="8" s="1"/>
  <c r="D1174" i="8" s="1"/>
  <c r="D1175" i="8" s="1"/>
  <c r="D1176" i="8" s="1"/>
  <c r="D1177" i="8" s="1"/>
  <c r="D1178" i="8" s="1"/>
  <c r="D1179" i="8" s="1"/>
  <c r="D1180" i="8" s="1"/>
  <c r="D1181" i="8" s="1"/>
  <c r="D1182" i="8" s="1"/>
  <c r="D1183" i="8" s="1"/>
  <c r="D1184" i="8" s="1"/>
  <c r="D1185" i="8" s="1"/>
  <c r="D1186" i="8" s="1"/>
  <c r="D1187" i="8" s="1"/>
  <c r="D1188" i="8" s="1"/>
  <c r="D1189" i="8" s="1"/>
  <c r="D1190" i="8" s="1"/>
  <c r="D1191" i="8" s="1"/>
  <c r="D1192" i="8" s="1"/>
  <c r="D1193" i="8" s="1"/>
  <c r="D1194" i="8" s="1"/>
  <c r="D1195" i="8" s="1"/>
  <c r="D1196" i="8" s="1"/>
  <c r="D1197" i="8" s="1"/>
  <c r="D1198" i="8" s="1"/>
  <c r="D1199" i="8" s="1"/>
  <c r="D1200" i="8" s="1"/>
  <c r="D1201" i="8" s="1"/>
  <c r="D1202" i="8" s="1"/>
  <c r="D1203" i="8" s="1"/>
  <c r="D1204" i="8" s="1"/>
  <c r="D1205" i="8" s="1"/>
  <c r="D1206" i="8" s="1"/>
  <c r="D1207" i="8" s="1"/>
  <c r="D1208" i="8" s="1"/>
  <c r="D1209" i="8" s="1"/>
  <c r="D1210" i="8" s="1"/>
  <c r="D1211" i="8" s="1"/>
  <c r="D1212" i="8" s="1"/>
  <c r="D1213" i="8" s="1"/>
  <c r="D1214" i="8" s="1"/>
  <c r="D1215" i="8" s="1"/>
  <c r="D1216" i="8" s="1"/>
  <c r="D1217" i="8" s="1"/>
  <c r="D1218" i="8" s="1"/>
  <c r="D1219" i="8" s="1"/>
  <c r="D1220" i="8" s="1"/>
  <c r="D1221" i="8" s="1"/>
  <c r="D1222" i="8" s="1"/>
  <c r="D1223" i="8" s="1"/>
  <c r="D1224" i="8" s="1"/>
  <c r="D1225" i="8" s="1"/>
  <c r="D1226" i="8" s="1"/>
  <c r="D1227" i="8" s="1"/>
  <c r="D1228" i="8" s="1"/>
  <c r="D1229" i="8" s="1"/>
  <c r="D1230" i="8" s="1"/>
  <c r="D1231" i="8" s="1"/>
  <c r="D1232" i="8" s="1"/>
  <c r="D1233" i="8" s="1"/>
  <c r="D1234" i="8" s="1"/>
  <c r="D1235" i="8" s="1"/>
  <c r="D1236" i="8" s="1"/>
  <c r="D1237" i="8" s="1"/>
  <c r="D1238" i="8" s="1"/>
  <c r="D1239" i="8" s="1"/>
  <c r="D1240" i="8" s="1"/>
  <c r="D1241" i="8" s="1"/>
  <c r="D1242" i="8" s="1"/>
  <c r="D1243" i="8" s="1"/>
  <c r="D1244" i="8" s="1"/>
  <c r="D1245" i="8" s="1"/>
  <c r="D1246" i="8" s="1"/>
  <c r="D1247" i="8" s="1"/>
  <c r="D1248" i="8" s="1"/>
  <c r="D1249" i="8" s="1"/>
  <c r="D1250" i="8" s="1"/>
  <c r="D1251" i="8" s="1"/>
  <c r="D1252" i="8" s="1"/>
  <c r="D1253" i="8" s="1"/>
  <c r="D1254" i="8" s="1"/>
  <c r="D1255" i="8" s="1"/>
  <c r="D1256" i="8" s="1"/>
  <c r="D1257" i="8" s="1"/>
  <c r="D1258" i="8" s="1"/>
  <c r="D1259" i="8" s="1"/>
  <c r="D1260" i="8" s="1"/>
  <c r="D1261" i="8" s="1"/>
  <c r="D1262" i="8" s="1"/>
  <c r="D1263" i="8" s="1"/>
  <c r="D1264" i="8" s="1"/>
  <c r="D1265" i="8" s="1"/>
  <c r="D1266" i="8" s="1"/>
  <c r="D1267" i="8" s="1"/>
  <c r="D1268" i="8" s="1"/>
  <c r="D1269" i="8" s="1"/>
  <c r="D1270" i="8" s="1"/>
  <c r="D1271" i="8" s="1"/>
  <c r="D1272" i="8" s="1"/>
  <c r="D1273" i="8" s="1"/>
  <c r="D1274" i="8" s="1"/>
  <c r="D1275" i="8" s="1"/>
  <c r="D1276" i="8" s="1"/>
  <c r="D1277" i="8" s="1"/>
  <c r="D1278" i="8" s="1"/>
  <c r="D1279" i="8" s="1"/>
  <c r="D1280" i="8" s="1"/>
  <c r="D1281" i="8" s="1"/>
  <c r="D1282" i="8" s="1"/>
  <c r="D1283" i="8" s="1"/>
  <c r="D1284" i="8" s="1"/>
  <c r="D1285" i="8" s="1"/>
  <c r="D1286" i="8" s="1"/>
  <c r="D1287" i="8" s="1"/>
  <c r="D1288" i="8" s="1"/>
  <c r="D1289" i="8" s="1"/>
  <c r="D1290" i="8" s="1"/>
  <c r="D1291" i="8" s="1"/>
  <c r="D1292" i="8" s="1"/>
  <c r="D1293" i="8" s="1"/>
  <c r="D1294" i="8" s="1"/>
  <c r="D1295" i="8" s="1"/>
  <c r="D1296" i="8" s="1"/>
  <c r="D1297" i="8" s="1"/>
  <c r="D1298" i="8" s="1"/>
  <c r="D1299" i="8" s="1"/>
  <c r="D1300" i="8" s="1"/>
  <c r="D1301" i="8" s="1"/>
  <c r="C340" i="8"/>
  <c r="C341" i="8" s="1"/>
  <c r="C342" i="8" s="1"/>
  <c r="C343" i="8" s="1"/>
  <c r="C344" i="8" s="1"/>
  <c r="C345" i="8" s="1"/>
  <c r="C346" i="8" s="1"/>
  <c r="C347" i="8" s="1"/>
  <c r="C348" i="8" s="1"/>
  <c r="C349" i="8" s="1"/>
  <c r="C350" i="8" s="1"/>
  <c r="C351" i="8" s="1"/>
  <c r="C352" i="8" s="1"/>
  <c r="C353" i="8" s="1"/>
  <c r="C354" i="8" s="1"/>
  <c r="C355" i="8" s="1"/>
  <c r="C356" i="8" s="1"/>
  <c r="C357" i="8" s="1"/>
  <c r="C358" i="8" s="1"/>
  <c r="C359" i="8" s="1"/>
  <c r="C360" i="8" s="1"/>
  <c r="C361" i="8" s="1"/>
  <c r="C362" i="8" s="1"/>
  <c r="C363" i="8" s="1"/>
  <c r="C364" i="8" s="1"/>
  <c r="C365" i="8" s="1"/>
  <c r="C366" i="8" s="1"/>
  <c r="C367" i="8" s="1"/>
  <c r="C368" i="8" s="1"/>
  <c r="C369" i="8" s="1"/>
  <c r="C370" i="8" s="1"/>
  <c r="C371" i="8" s="1"/>
  <c r="C372" i="8" s="1"/>
  <c r="C373" i="8" s="1"/>
  <c r="C374" i="8" s="1"/>
  <c r="C375" i="8" s="1"/>
  <c r="C376" i="8" s="1"/>
  <c r="C377" i="8" s="1"/>
  <c r="C378" i="8" s="1"/>
  <c r="C379" i="8" s="1"/>
  <c r="C380" i="8" s="1"/>
  <c r="C381" i="8" s="1"/>
  <c r="C382" i="8" s="1"/>
  <c r="C383" i="8" s="1"/>
  <c r="C384" i="8" s="1"/>
  <c r="C385" i="8" s="1"/>
  <c r="C386" i="8" s="1"/>
  <c r="C387" i="8" s="1"/>
  <c r="C388" i="8" s="1"/>
  <c r="C389" i="8" s="1"/>
  <c r="C390" i="8" s="1"/>
  <c r="C391" i="8" s="1"/>
  <c r="C392" i="8" s="1"/>
  <c r="C393" i="8" s="1"/>
  <c r="C394" i="8" s="1"/>
  <c r="C395" i="8" s="1"/>
  <c r="C396" i="8" s="1"/>
  <c r="C397" i="8" s="1"/>
  <c r="C398" i="8" s="1"/>
  <c r="C399" i="8" s="1"/>
  <c r="C400" i="8" s="1"/>
  <c r="C401" i="8" s="1"/>
  <c r="C402" i="8" s="1"/>
  <c r="C403" i="8" s="1"/>
  <c r="C404" i="8" s="1"/>
  <c r="C405" i="8" s="1"/>
  <c r="C406" i="8" s="1"/>
  <c r="C407" i="8" s="1"/>
  <c r="C408" i="8" s="1"/>
  <c r="C409" i="8" s="1"/>
  <c r="C410" i="8" s="1"/>
  <c r="C411" i="8" s="1"/>
  <c r="C412" i="8" s="1"/>
  <c r="C413" i="8" s="1"/>
  <c r="C414" i="8" s="1"/>
  <c r="C415" i="8" s="1"/>
  <c r="C416" i="8" s="1"/>
  <c r="C417" i="8" s="1"/>
  <c r="C418" i="8" s="1"/>
  <c r="C419" i="8" s="1"/>
  <c r="C420" i="8" s="1"/>
  <c r="C421" i="8" s="1"/>
  <c r="C422" i="8" s="1"/>
  <c r="C423" i="8" s="1"/>
  <c r="C424" i="8" s="1"/>
  <c r="C425" i="8" s="1"/>
  <c r="C426" i="8" s="1"/>
  <c r="C427" i="8" s="1"/>
  <c r="C428" i="8" s="1"/>
  <c r="C429" i="8" s="1"/>
  <c r="C430" i="8" s="1"/>
  <c r="C431" i="8" s="1"/>
  <c r="C432" i="8" s="1"/>
  <c r="C433" i="8" s="1"/>
  <c r="C434" i="8" s="1"/>
  <c r="C435" i="8" s="1"/>
  <c r="C436" i="8" s="1"/>
  <c r="C437" i="8" s="1"/>
  <c r="C438" i="8" s="1"/>
  <c r="C439" i="8" s="1"/>
  <c r="C440" i="8" s="1"/>
  <c r="C441" i="8" s="1"/>
  <c r="C442" i="8" s="1"/>
  <c r="C443" i="8" s="1"/>
  <c r="C444" i="8" s="1"/>
  <c r="C445" i="8" s="1"/>
  <c r="C446" i="8" s="1"/>
  <c r="C447" i="8" s="1"/>
  <c r="C448" i="8" s="1"/>
  <c r="C449" i="8" s="1"/>
  <c r="C450" i="8" s="1"/>
  <c r="C451" i="8" s="1"/>
  <c r="C452" i="8" s="1"/>
  <c r="C453" i="8" s="1"/>
  <c r="C454" i="8" s="1"/>
  <c r="C455" i="8" s="1"/>
  <c r="C456" i="8" s="1"/>
  <c r="C457" i="8" s="1"/>
  <c r="C458" i="8" s="1"/>
  <c r="C459" i="8" s="1"/>
  <c r="C460" i="8" s="1"/>
  <c r="C461" i="8" s="1"/>
  <c r="C462" i="8" s="1"/>
  <c r="C463" i="8" s="1"/>
  <c r="C464" i="8" s="1"/>
  <c r="C465" i="8" s="1"/>
  <c r="C466" i="8" s="1"/>
  <c r="C467" i="8" s="1"/>
  <c r="C468" i="8" s="1"/>
  <c r="C469" i="8" s="1"/>
  <c r="C470" i="8" s="1"/>
  <c r="C471" i="8" s="1"/>
  <c r="C472" i="8" s="1"/>
  <c r="C473" i="8" s="1"/>
  <c r="C474" i="8" s="1"/>
  <c r="C475" i="8" s="1"/>
  <c r="C476" i="8" s="1"/>
  <c r="C477" i="8" s="1"/>
  <c r="C478" i="8" s="1"/>
  <c r="C479" i="8" s="1"/>
  <c r="C480" i="8" s="1"/>
  <c r="C481" i="8" s="1"/>
  <c r="C482" i="8" s="1"/>
  <c r="C483" i="8" s="1"/>
  <c r="C484" i="8" s="1"/>
  <c r="C485" i="8" s="1"/>
  <c r="C486" i="8" s="1"/>
  <c r="C487" i="8" s="1"/>
  <c r="C488" i="8" s="1"/>
  <c r="C489" i="8" s="1"/>
  <c r="C490" i="8" s="1"/>
  <c r="C491" i="8" s="1"/>
  <c r="C492" i="8" s="1"/>
  <c r="C493" i="8" s="1"/>
  <c r="C494" i="8" s="1"/>
  <c r="C495" i="8" s="1"/>
  <c r="C496" i="8" s="1"/>
  <c r="C497" i="8" s="1"/>
  <c r="C498" i="8" s="1"/>
  <c r="C499" i="8" s="1"/>
  <c r="C500" i="8" s="1"/>
  <c r="C501" i="8" s="1"/>
  <c r="C502" i="8" s="1"/>
  <c r="C503" i="8" s="1"/>
  <c r="C504" i="8" s="1"/>
  <c r="C505" i="8" s="1"/>
  <c r="C506" i="8" s="1"/>
  <c r="C507" i="8" s="1"/>
  <c r="C508" i="8" s="1"/>
  <c r="C509" i="8" s="1"/>
  <c r="C510" i="8" s="1"/>
  <c r="C511" i="8" s="1"/>
  <c r="C512" i="8" s="1"/>
  <c r="C513" i="8" s="1"/>
  <c r="C514" i="8" s="1"/>
  <c r="C515" i="8" s="1"/>
  <c r="C516" i="8" s="1"/>
  <c r="C517" i="8" s="1"/>
  <c r="C518" i="8" s="1"/>
  <c r="C519" i="8" s="1"/>
  <c r="C520" i="8" s="1"/>
  <c r="C521" i="8" s="1"/>
  <c r="C522" i="8" s="1"/>
  <c r="C523" i="8" s="1"/>
  <c r="C524" i="8" s="1"/>
  <c r="C525" i="8" s="1"/>
  <c r="C526" i="8" s="1"/>
  <c r="C527" i="8" s="1"/>
  <c r="C528" i="8" s="1"/>
  <c r="C529" i="8" s="1"/>
  <c r="C530" i="8" s="1"/>
  <c r="C531" i="8" s="1"/>
  <c r="C532" i="8" s="1"/>
  <c r="C533" i="8" s="1"/>
  <c r="C534" i="8" s="1"/>
  <c r="C535" i="8" s="1"/>
  <c r="C536" i="8" s="1"/>
  <c r="C537" i="8" s="1"/>
  <c r="C538" i="8" s="1"/>
  <c r="C539" i="8" s="1"/>
  <c r="C540" i="8" s="1"/>
  <c r="C541" i="8" s="1"/>
  <c r="C542" i="8" s="1"/>
  <c r="C543" i="8" s="1"/>
  <c r="C544" i="8" s="1"/>
  <c r="C545" i="8" s="1"/>
  <c r="C546" i="8" s="1"/>
  <c r="C547" i="8" s="1"/>
  <c r="C548" i="8" s="1"/>
  <c r="C549" i="8" s="1"/>
  <c r="C550" i="8" s="1"/>
  <c r="C551" i="8" s="1"/>
  <c r="C552" i="8" s="1"/>
  <c r="C553" i="8" s="1"/>
  <c r="C554" i="8" s="1"/>
  <c r="C555" i="8" s="1"/>
  <c r="C556" i="8" s="1"/>
  <c r="C557" i="8" s="1"/>
  <c r="C558" i="8" s="1"/>
  <c r="C559" i="8" s="1"/>
  <c r="C560" i="8" s="1"/>
  <c r="C561" i="8" s="1"/>
  <c r="C562" i="8" s="1"/>
  <c r="C563" i="8" s="1"/>
  <c r="C564" i="8" s="1"/>
  <c r="C565" i="8" s="1"/>
  <c r="C566" i="8" s="1"/>
  <c r="C567" i="8" s="1"/>
  <c r="C568" i="8" s="1"/>
  <c r="C569" i="8" s="1"/>
  <c r="C570" i="8" s="1"/>
  <c r="C571" i="8" s="1"/>
  <c r="C572" i="8" s="1"/>
  <c r="C573" i="8" s="1"/>
  <c r="C574" i="8" s="1"/>
  <c r="C575" i="8" s="1"/>
  <c r="C576" i="8" s="1"/>
  <c r="C577" i="8" s="1"/>
  <c r="C578" i="8" s="1"/>
  <c r="C579" i="8" s="1"/>
  <c r="C580" i="8" s="1"/>
  <c r="C581" i="8" s="1"/>
  <c r="C582" i="8" s="1"/>
  <c r="C583" i="8" s="1"/>
  <c r="C584" i="8" s="1"/>
  <c r="C585" i="8" s="1"/>
  <c r="C586" i="8" s="1"/>
  <c r="C587" i="8" s="1"/>
  <c r="C588" i="8" s="1"/>
  <c r="C589" i="8" s="1"/>
  <c r="C590" i="8" s="1"/>
  <c r="C591" i="8" s="1"/>
  <c r="C592" i="8" s="1"/>
  <c r="C593" i="8" s="1"/>
  <c r="C594" i="8" s="1"/>
  <c r="C595" i="8" s="1"/>
  <c r="C596" i="8" s="1"/>
  <c r="C597" i="8" s="1"/>
  <c r="C598" i="8" s="1"/>
  <c r="C599" i="8" s="1"/>
  <c r="C600" i="8" s="1"/>
  <c r="C601" i="8" s="1"/>
  <c r="C602" i="8" s="1"/>
  <c r="C603" i="8" s="1"/>
  <c r="C604" i="8" s="1"/>
  <c r="C605" i="8" s="1"/>
  <c r="C606" i="8" s="1"/>
  <c r="C607" i="8" s="1"/>
  <c r="C608" i="8" s="1"/>
  <c r="C609" i="8" s="1"/>
  <c r="C610" i="8" s="1"/>
  <c r="C611" i="8" s="1"/>
  <c r="C612" i="8" s="1"/>
  <c r="C613" i="8" s="1"/>
  <c r="C614" i="8" s="1"/>
  <c r="C615" i="8" s="1"/>
  <c r="C616" i="8" s="1"/>
  <c r="C617" i="8" s="1"/>
  <c r="C618" i="8" s="1"/>
  <c r="C619" i="8" s="1"/>
  <c r="C620" i="8" s="1"/>
  <c r="C621" i="8" s="1"/>
  <c r="C622" i="8" s="1"/>
  <c r="C623" i="8" s="1"/>
  <c r="C624" i="8" s="1"/>
  <c r="C625" i="8" s="1"/>
  <c r="C626" i="8" s="1"/>
  <c r="C627" i="8" s="1"/>
  <c r="C628" i="8" s="1"/>
  <c r="C629" i="8" s="1"/>
  <c r="C630" i="8" s="1"/>
  <c r="C631" i="8" s="1"/>
  <c r="C632" i="8" s="1"/>
  <c r="C633" i="8" s="1"/>
  <c r="C634" i="8" s="1"/>
  <c r="C635" i="8" s="1"/>
  <c r="C636" i="8" s="1"/>
  <c r="C637" i="8" s="1"/>
  <c r="C638" i="8" s="1"/>
  <c r="C639" i="8" s="1"/>
  <c r="C640" i="8" s="1"/>
  <c r="C641" i="8" s="1"/>
  <c r="C642" i="8" s="1"/>
  <c r="C643" i="8" s="1"/>
  <c r="C644" i="8" s="1"/>
  <c r="C645" i="8" s="1"/>
  <c r="C646" i="8" s="1"/>
  <c r="C647" i="8" s="1"/>
  <c r="C648" i="8" s="1"/>
  <c r="C649" i="8" s="1"/>
  <c r="C650" i="8" s="1"/>
  <c r="C651" i="8" s="1"/>
  <c r="C652" i="8" s="1"/>
  <c r="C653" i="8" s="1"/>
  <c r="C654" i="8" s="1"/>
  <c r="C655" i="8" s="1"/>
  <c r="C656" i="8" s="1"/>
  <c r="C657" i="8" s="1"/>
  <c r="C658" i="8" s="1"/>
  <c r="C659" i="8" s="1"/>
  <c r="C660" i="8" s="1"/>
  <c r="C661" i="8" s="1"/>
  <c r="C662" i="8" s="1"/>
  <c r="C663" i="8" s="1"/>
  <c r="C664" i="8" s="1"/>
  <c r="C665" i="8" s="1"/>
  <c r="C666" i="8" s="1"/>
  <c r="C667" i="8" s="1"/>
  <c r="C668" i="8" s="1"/>
  <c r="C669" i="8" s="1"/>
  <c r="C670" i="8" s="1"/>
  <c r="C671" i="8" s="1"/>
  <c r="C672" i="8" s="1"/>
  <c r="C673" i="8" s="1"/>
  <c r="C674" i="8" s="1"/>
  <c r="C675" i="8" s="1"/>
  <c r="C676" i="8" s="1"/>
  <c r="C677" i="8" s="1"/>
  <c r="C678" i="8" s="1"/>
  <c r="C679" i="8" s="1"/>
  <c r="C680" i="8" s="1"/>
  <c r="C681" i="8" s="1"/>
  <c r="C682" i="8" s="1"/>
  <c r="C683" i="8" s="1"/>
  <c r="C684" i="8" s="1"/>
  <c r="C685" i="8" s="1"/>
  <c r="C686" i="8" s="1"/>
  <c r="C687" i="8" s="1"/>
  <c r="C688" i="8" s="1"/>
  <c r="C689" i="8" s="1"/>
  <c r="C690" i="8" s="1"/>
  <c r="C691" i="8" s="1"/>
  <c r="C692" i="8" s="1"/>
  <c r="C693" i="8" s="1"/>
  <c r="C694" i="8" s="1"/>
  <c r="C695" i="8" s="1"/>
  <c r="C696" i="8" s="1"/>
  <c r="C697" i="8" s="1"/>
  <c r="C698" i="8" s="1"/>
  <c r="C699" i="8" s="1"/>
  <c r="C700" i="8" s="1"/>
  <c r="C701" i="8" s="1"/>
  <c r="C702" i="8" s="1"/>
  <c r="C703" i="8" s="1"/>
  <c r="C704" i="8" s="1"/>
  <c r="C705" i="8" s="1"/>
  <c r="C706" i="8" s="1"/>
  <c r="C707" i="8" s="1"/>
  <c r="C708" i="8" s="1"/>
  <c r="C709" i="8" s="1"/>
  <c r="C710" i="8" s="1"/>
  <c r="C711" i="8" s="1"/>
  <c r="C712" i="8" s="1"/>
  <c r="C713" i="8" s="1"/>
  <c r="C714" i="8" s="1"/>
  <c r="C715" i="8" s="1"/>
  <c r="C716" i="8" s="1"/>
  <c r="C717" i="8" s="1"/>
  <c r="C718" i="8" s="1"/>
  <c r="C719" i="8" s="1"/>
  <c r="C720" i="8" s="1"/>
  <c r="C721" i="8" s="1"/>
  <c r="C722" i="8" s="1"/>
  <c r="C723" i="8" s="1"/>
  <c r="C724" i="8" s="1"/>
  <c r="C725" i="8" s="1"/>
  <c r="C726" i="8" s="1"/>
  <c r="C727" i="8" s="1"/>
  <c r="C728" i="8" s="1"/>
  <c r="C729" i="8" s="1"/>
  <c r="C730" i="8" s="1"/>
  <c r="C731" i="8" s="1"/>
  <c r="C732" i="8" s="1"/>
  <c r="C733" i="8" s="1"/>
  <c r="C734" i="8" s="1"/>
  <c r="C735" i="8" s="1"/>
  <c r="C736" i="8" s="1"/>
  <c r="C737" i="8" s="1"/>
  <c r="C738" i="8" s="1"/>
  <c r="C739" i="8" s="1"/>
  <c r="C740" i="8" s="1"/>
  <c r="C741" i="8" s="1"/>
  <c r="C742" i="8" s="1"/>
  <c r="C743" i="8" s="1"/>
  <c r="C744" i="8" s="1"/>
  <c r="C745" i="8" s="1"/>
  <c r="C746" i="8" s="1"/>
  <c r="C747" i="8" s="1"/>
  <c r="C748" i="8" s="1"/>
  <c r="C749" i="8" s="1"/>
  <c r="C750" i="8" s="1"/>
  <c r="C751" i="8" s="1"/>
  <c r="C752" i="8" s="1"/>
  <c r="C753" i="8" s="1"/>
  <c r="C754" i="8" s="1"/>
  <c r="C755" i="8" s="1"/>
  <c r="C756" i="8" s="1"/>
  <c r="C757" i="8" s="1"/>
  <c r="C758" i="8" s="1"/>
  <c r="C759" i="8" s="1"/>
  <c r="C760" i="8" s="1"/>
  <c r="C761" i="8" s="1"/>
  <c r="C762" i="8" s="1"/>
  <c r="C763" i="8" s="1"/>
  <c r="C764" i="8" s="1"/>
  <c r="C765" i="8" s="1"/>
  <c r="C766" i="8" s="1"/>
  <c r="C767" i="8" s="1"/>
  <c r="C768" i="8" s="1"/>
  <c r="C769" i="8" s="1"/>
  <c r="C770" i="8" s="1"/>
  <c r="C771" i="8" s="1"/>
  <c r="C772" i="8" s="1"/>
  <c r="C773" i="8" s="1"/>
  <c r="C774" i="8" s="1"/>
  <c r="C775" i="8" s="1"/>
  <c r="C776" i="8" s="1"/>
  <c r="C777" i="8" s="1"/>
  <c r="C778" i="8" s="1"/>
  <c r="C779" i="8" s="1"/>
  <c r="C780" i="8" s="1"/>
  <c r="C781" i="8" s="1"/>
  <c r="C782" i="8" s="1"/>
  <c r="C783" i="8" s="1"/>
  <c r="C784" i="8" s="1"/>
  <c r="C785" i="8" s="1"/>
  <c r="C786" i="8" s="1"/>
  <c r="C787" i="8" s="1"/>
  <c r="C788" i="8" s="1"/>
  <c r="C789" i="8" s="1"/>
  <c r="C790" i="8" s="1"/>
  <c r="C791" i="8" s="1"/>
  <c r="C792" i="8" s="1"/>
  <c r="C793" i="8" s="1"/>
  <c r="C794" i="8" s="1"/>
  <c r="C795" i="8" s="1"/>
  <c r="C796" i="8" s="1"/>
  <c r="C797" i="8" s="1"/>
  <c r="C798" i="8" s="1"/>
  <c r="C799" i="8" s="1"/>
  <c r="C800" i="8" s="1"/>
  <c r="C801" i="8" s="1"/>
  <c r="C802" i="8" s="1"/>
  <c r="C803" i="8" s="1"/>
  <c r="C804" i="8" s="1"/>
  <c r="C805" i="8" s="1"/>
  <c r="C806" i="8" s="1"/>
  <c r="C807" i="8" s="1"/>
  <c r="C808" i="8" s="1"/>
  <c r="C809" i="8" s="1"/>
  <c r="C810" i="8" s="1"/>
  <c r="C811" i="8" s="1"/>
  <c r="C812" i="8" s="1"/>
  <c r="C813" i="8" s="1"/>
  <c r="C814" i="8" s="1"/>
  <c r="C815" i="8" s="1"/>
  <c r="C816" i="8" s="1"/>
  <c r="C817" i="8" s="1"/>
  <c r="C818" i="8" s="1"/>
  <c r="C819" i="8" s="1"/>
  <c r="C820" i="8" s="1"/>
  <c r="C821" i="8" s="1"/>
  <c r="C822" i="8" s="1"/>
  <c r="C823" i="8" s="1"/>
  <c r="C824" i="8" s="1"/>
  <c r="C825" i="8" s="1"/>
  <c r="C826" i="8" s="1"/>
  <c r="C827" i="8" s="1"/>
  <c r="C828" i="8" s="1"/>
  <c r="C829" i="8" s="1"/>
  <c r="C830" i="8" s="1"/>
  <c r="C831" i="8" s="1"/>
  <c r="C832" i="8" s="1"/>
  <c r="C833" i="8" s="1"/>
  <c r="C834" i="8" s="1"/>
  <c r="C835" i="8" s="1"/>
  <c r="C836" i="8" s="1"/>
  <c r="C837" i="8" s="1"/>
  <c r="C838" i="8" s="1"/>
  <c r="C839" i="8" s="1"/>
  <c r="C840" i="8" s="1"/>
  <c r="C841" i="8" s="1"/>
  <c r="C842" i="8" s="1"/>
  <c r="C843" i="8" s="1"/>
  <c r="C844" i="8" s="1"/>
  <c r="C845" i="8" s="1"/>
  <c r="C846" i="8" s="1"/>
  <c r="C847" i="8" s="1"/>
  <c r="C848" i="8" s="1"/>
  <c r="C849" i="8" s="1"/>
  <c r="C850" i="8" s="1"/>
  <c r="C851" i="8" s="1"/>
  <c r="C852" i="8" s="1"/>
  <c r="C853" i="8" s="1"/>
  <c r="C854" i="8" s="1"/>
  <c r="C855" i="8" s="1"/>
  <c r="C856" i="8" s="1"/>
  <c r="C857" i="8" s="1"/>
  <c r="C858" i="8" s="1"/>
  <c r="C859" i="8" s="1"/>
  <c r="C860" i="8" s="1"/>
  <c r="C861" i="8" s="1"/>
  <c r="C862" i="8" s="1"/>
  <c r="C863" i="8" s="1"/>
  <c r="C864" i="8" s="1"/>
  <c r="C865" i="8" s="1"/>
  <c r="C866" i="8" s="1"/>
  <c r="C867" i="8" s="1"/>
  <c r="C868" i="8" s="1"/>
  <c r="C869" i="8" s="1"/>
  <c r="C870" i="8" s="1"/>
  <c r="C871" i="8" s="1"/>
  <c r="C872" i="8" s="1"/>
  <c r="C873" i="8" s="1"/>
  <c r="C874" i="8" s="1"/>
  <c r="C875" i="8" s="1"/>
  <c r="C876" i="8" s="1"/>
  <c r="C877" i="8" s="1"/>
  <c r="C878" i="8" s="1"/>
  <c r="C879" i="8" s="1"/>
  <c r="C880" i="8" s="1"/>
  <c r="C881" i="8" s="1"/>
  <c r="C882" i="8" s="1"/>
  <c r="C883" i="8" s="1"/>
  <c r="C884" i="8" s="1"/>
  <c r="C885" i="8" s="1"/>
  <c r="C886" i="8" s="1"/>
  <c r="C887" i="8" s="1"/>
  <c r="C888" i="8" s="1"/>
  <c r="C889" i="8" s="1"/>
  <c r="C890" i="8" s="1"/>
  <c r="C891" i="8" s="1"/>
  <c r="C892" i="8" s="1"/>
  <c r="C893" i="8" s="1"/>
  <c r="C894" i="8" s="1"/>
  <c r="C895" i="8" s="1"/>
  <c r="C896" i="8" s="1"/>
  <c r="C897" i="8" s="1"/>
  <c r="C898" i="8" s="1"/>
  <c r="C899" i="8" s="1"/>
  <c r="C900" i="8" s="1"/>
  <c r="C901" i="8" s="1"/>
  <c r="C902" i="8" s="1"/>
  <c r="C903" i="8" s="1"/>
  <c r="C904" i="8" s="1"/>
  <c r="C905" i="8" s="1"/>
  <c r="C906" i="8" s="1"/>
  <c r="C907" i="8" s="1"/>
  <c r="C908" i="8" s="1"/>
  <c r="C909" i="8" s="1"/>
  <c r="C910" i="8" s="1"/>
  <c r="C911" i="8" s="1"/>
  <c r="C912" i="8" s="1"/>
  <c r="C913" i="8" s="1"/>
  <c r="C914" i="8" s="1"/>
  <c r="C915" i="8" s="1"/>
  <c r="C916" i="8" s="1"/>
  <c r="C917" i="8" s="1"/>
  <c r="C918" i="8" s="1"/>
  <c r="C919" i="8" s="1"/>
  <c r="C920" i="8" s="1"/>
  <c r="C921" i="8" s="1"/>
  <c r="C922" i="8" s="1"/>
  <c r="C923" i="8" s="1"/>
  <c r="C924" i="8" s="1"/>
  <c r="C925" i="8" s="1"/>
  <c r="C926" i="8" s="1"/>
  <c r="C927" i="8" s="1"/>
  <c r="C928" i="8" s="1"/>
  <c r="C929" i="8" s="1"/>
  <c r="C930" i="8" s="1"/>
  <c r="C931" i="8" s="1"/>
  <c r="C932" i="8" s="1"/>
  <c r="C933" i="8" s="1"/>
  <c r="C934" i="8" s="1"/>
  <c r="C935" i="8" s="1"/>
  <c r="C936" i="8" s="1"/>
  <c r="C937" i="8" s="1"/>
  <c r="C938" i="8" s="1"/>
  <c r="C939" i="8" s="1"/>
  <c r="C940" i="8" s="1"/>
  <c r="C941" i="8" s="1"/>
  <c r="C942" i="8" s="1"/>
  <c r="C943" i="8" s="1"/>
  <c r="C944" i="8" s="1"/>
  <c r="C945" i="8" s="1"/>
  <c r="C946" i="8" s="1"/>
  <c r="C947" i="8" s="1"/>
  <c r="C948" i="8" s="1"/>
  <c r="C949" i="8" s="1"/>
  <c r="C950" i="8" s="1"/>
  <c r="C951" i="8" s="1"/>
  <c r="C952" i="8" s="1"/>
  <c r="C953" i="8" s="1"/>
  <c r="C954" i="8" s="1"/>
  <c r="C955" i="8" s="1"/>
  <c r="C956" i="8" s="1"/>
  <c r="C957" i="8" s="1"/>
  <c r="C958" i="8" s="1"/>
  <c r="C959" i="8" s="1"/>
  <c r="C960" i="8" s="1"/>
  <c r="C961" i="8" s="1"/>
  <c r="C962" i="8" s="1"/>
  <c r="C963" i="8" s="1"/>
  <c r="C964" i="8" s="1"/>
  <c r="C965" i="8" s="1"/>
  <c r="C966" i="8" s="1"/>
  <c r="C967" i="8" s="1"/>
  <c r="C968" i="8" s="1"/>
  <c r="C969" i="8" s="1"/>
  <c r="C970" i="8" s="1"/>
  <c r="C971" i="8" s="1"/>
  <c r="C972" i="8" s="1"/>
  <c r="C973" i="8" s="1"/>
  <c r="C974" i="8" s="1"/>
  <c r="C975" i="8" s="1"/>
  <c r="C976" i="8" s="1"/>
  <c r="C977" i="8" s="1"/>
  <c r="C978" i="8" s="1"/>
  <c r="C979" i="8" s="1"/>
  <c r="C980" i="8" s="1"/>
  <c r="C981" i="8" s="1"/>
  <c r="C982" i="8" s="1"/>
  <c r="C983" i="8" s="1"/>
  <c r="C984" i="8" s="1"/>
  <c r="C985" i="8" s="1"/>
  <c r="C986" i="8" s="1"/>
  <c r="C987" i="8" s="1"/>
  <c r="C988" i="8" s="1"/>
  <c r="C989" i="8" s="1"/>
  <c r="C990" i="8" s="1"/>
  <c r="C991" i="8" s="1"/>
  <c r="C992" i="8" s="1"/>
  <c r="C993" i="8" s="1"/>
  <c r="C994" i="8" s="1"/>
  <c r="C995" i="8" s="1"/>
  <c r="C996" i="8" s="1"/>
  <c r="C997" i="8" s="1"/>
  <c r="C998" i="8" s="1"/>
  <c r="C999" i="8" s="1"/>
  <c r="C1000" i="8" s="1"/>
  <c r="C1001" i="8" s="1"/>
  <c r="C1002" i="8" s="1"/>
  <c r="C1003" i="8" s="1"/>
  <c r="C1004" i="8" s="1"/>
  <c r="C1005" i="8" s="1"/>
  <c r="C1006" i="8" s="1"/>
  <c r="C1007" i="8" s="1"/>
  <c r="C1008" i="8" s="1"/>
  <c r="C1009" i="8" s="1"/>
  <c r="C1010" i="8" s="1"/>
  <c r="C1011" i="8" s="1"/>
  <c r="C1012" i="8" s="1"/>
  <c r="C1013" i="8" s="1"/>
  <c r="C1014" i="8" s="1"/>
  <c r="C1015" i="8" s="1"/>
  <c r="C1016" i="8" s="1"/>
  <c r="C1017" i="8" s="1"/>
  <c r="C1018" i="8" s="1"/>
  <c r="C1019" i="8" s="1"/>
  <c r="C1020" i="8" s="1"/>
  <c r="C1021" i="8" s="1"/>
  <c r="C1022" i="8" s="1"/>
  <c r="C1023" i="8" s="1"/>
  <c r="C1024" i="8" s="1"/>
  <c r="C1025" i="8" s="1"/>
  <c r="C1026" i="8" s="1"/>
  <c r="C1027" i="8" s="1"/>
  <c r="C1028" i="8" s="1"/>
  <c r="C1029" i="8" s="1"/>
  <c r="C1030" i="8" s="1"/>
  <c r="C1031" i="8" s="1"/>
  <c r="C1032" i="8" s="1"/>
  <c r="C1033" i="8" s="1"/>
  <c r="C1034" i="8" s="1"/>
  <c r="C1035" i="8" s="1"/>
  <c r="C1036" i="8" s="1"/>
  <c r="C1037" i="8" s="1"/>
  <c r="C1038" i="8" s="1"/>
  <c r="C1039" i="8" s="1"/>
  <c r="C1040" i="8" s="1"/>
  <c r="C1041" i="8" s="1"/>
  <c r="C1042" i="8" s="1"/>
  <c r="C1043" i="8" s="1"/>
  <c r="C1044" i="8" s="1"/>
  <c r="C1045" i="8" s="1"/>
  <c r="C1046" i="8" s="1"/>
  <c r="C1047" i="8" s="1"/>
  <c r="C1048" i="8" s="1"/>
  <c r="C1049" i="8" s="1"/>
  <c r="C1050" i="8" s="1"/>
  <c r="C1051" i="8" s="1"/>
  <c r="C1052" i="8" s="1"/>
  <c r="C1053" i="8" s="1"/>
  <c r="C1054" i="8" s="1"/>
  <c r="C1055" i="8" s="1"/>
  <c r="C1056" i="8" s="1"/>
  <c r="C1057" i="8" s="1"/>
  <c r="C1058" i="8" s="1"/>
  <c r="C1059" i="8" s="1"/>
  <c r="C1060" i="8" s="1"/>
  <c r="C1061" i="8" s="1"/>
  <c r="C1062" i="8" s="1"/>
  <c r="C1063" i="8" s="1"/>
  <c r="C1064" i="8" s="1"/>
  <c r="C1065" i="8" s="1"/>
  <c r="C1066" i="8" s="1"/>
  <c r="C1067" i="8" s="1"/>
  <c r="C1068" i="8" s="1"/>
  <c r="C1069" i="8" s="1"/>
  <c r="C1070" i="8" s="1"/>
  <c r="C1071" i="8" s="1"/>
  <c r="C1072" i="8" s="1"/>
  <c r="C1073" i="8" s="1"/>
  <c r="C1074" i="8" s="1"/>
  <c r="C1075" i="8" s="1"/>
  <c r="C1076" i="8" s="1"/>
  <c r="C1077" i="8" s="1"/>
  <c r="C1078" i="8" s="1"/>
  <c r="C1079" i="8" s="1"/>
  <c r="C1080" i="8" s="1"/>
  <c r="C1081" i="8" s="1"/>
  <c r="C1082" i="8" s="1"/>
  <c r="C1083" i="8" s="1"/>
  <c r="C1084" i="8" s="1"/>
  <c r="C1085" i="8" s="1"/>
  <c r="C1086" i="8" s="1"/>
  <c r="C1087" i="8" s="1"/>
  <c r="C1088" i="8" s="1"/>
  <c r="C1089" i="8" s="1"/>
  <c r="C1090" i="8" s="1"/>
  <c r="C1091" i="8" s="1"/>
  <c r="C1092" i="8" s="1"/>
  <c r="C1093" i="8" s="1"/>
  <c r="C1094" i="8" s="1"/>
  <c r="C1095" i="8" s="1"/>
  <c r="C1096" i="8" s="1"/>
  <c r="C1097" i="8" s="1"/>
  <c r="C1098" i="8" s="1"/>
  <c r="C1099" i="8" s="1"/>
  <c r="C1100" i="8" s="1"/>
  <c r="C1101" i="8" s="1"/>
  <c r="C1102" i="8" s="1"/>
  <c r="C1103" i="8" s="1"/>
  <c r="C1104" i="8" s="1"/>
  <c r="C1105" i="8" s="1"/>
  <c r="C1106" i="8" s="1"/>
  <c r="C1107" i="8" s="1"/>
  <c r="C1108" i="8" s="1"/>
  <c r="C1109" i="8" s="1"/>
  <c r="C1110" i="8" s="1"/>
  <c r="C1111" i="8" s="1"/>
  <c r="C1112" i="8" s="1"/>
  <c r="C1113" i="8" s="1"/>
  <c r="C1114" i="8" s="1"/>
  <c r="C1115" i="8" s="1"/>
  <c r="C1116" i="8" s="1"/>
  <c r="C1117" i="8" s="1"/>
  <c r="C1118" i="8" s="1"/>
  <c r="C1119" i="8" s="1"/>
  <c r="C1120" i="8" s="1"/>
  <c r="C1121" i="8" s="1"/>
  <c r="C1122" i="8" s="1"/>
  <c r="C1123" i="8" s="1"/>
  <c r="C1124" i="8" s="1"/>
  <c r="C1125" i="8" s="1"/>
  <c r="C1126" i="8" s="1"/>
  <c r="C1127" i="8" s="1"/>
  <c r="C1128" i="8" s="1"/>
  <c r="C1129" i="8" s="1"/>
  <c r="C1130" i="8" s="1"/>
  <c r="C1131" i="8" s="1"/>
  <c r="C1132" i="8" s="1"/>
  <c r="C1133" i="8" s="1"/>
  <c r="C1134" i="8" s="1"/>
  <c r="C1135" i="8" s="1"/>
  <c r="C1136" i="8" s="1"/>
  <c r="C1137" i="8" s="1"/>
  <c r="C1138" i="8" s="1"/>
  <c r="C1139" i="8" s="1"/>
  <c r="C1140" i="8" s="1"/>
  <c r="C1141" i="8" s="1"/>
  <c r="C1142" i="8" s="1"/>
  <c r="C1143" i="8" s="1"/>
  <c r="C1144" i="8" s="1"/>
  <c r="C1145" i="8" s="1"/>
  <c r="C1146" i="8" s="1"/>
  <c r="C1147" i="8" s="1"/>
  <c r="C1148" i="8" s="1"/>
  <c r="C1149" i="8" s="1"/>
  <c r="C1150" i="8" s="1"/>
  <c r="C1151" i="8" s="1"/>
  <c r="C1152" i="8" s="1"/>
  <c r="C1153" i="8" s="1"/>
  <c r="C1154" i="8" s="1"/>
  <c r="C1155" i="8" s="1"/>
  <c r="C1156" i="8" s="1"/>
  <c r="C1157" i="8" s="1"/>
  <c r="C1158" i="8" s="1"/>
  <c r="C1159" i="8" s="1"/>
  <c r="C1160" i="8" s="1"/>
  <c r="C1161" i="8" s="1"/>
  <c r="C1162" i="8" s="1"/>
  <c r="C1163" i="8" s="1"/>
  <c r="C1164" i="8" s="1"/>
  <c r="C1165" i="8" s="1"/>
  <c r="C1166" i="8" s="1"/>
  <c r="C1167" i="8" s="1"/>
  <c r="C1168" i="8" s="1"/>
  <c r="C1169" i="8" s="1"/>
  <c r="C1170" i="8" s="1"/>
  <c r="C1171" i="8" s="1"/>
  <c r="C1172" i="8" s="1"/>
  <c r="C1173" i="8" s="1"/>
  <c r="C1174" i="8" s="1"/>
  <c r="C1175" i="8" s="1"/>
  <c r="C1176" i="8" s="1"/>
  <c r="C1177" i="8" s="1"/>
  <c r="C1178" i="8" s="1"/>
  <c r="C1179" i="8" s="1"/>
  <c r="C1180" i="8" s="1"/>
  <c r="C1181" i="8" s="1"/>
  <c r="C1182" i="8" s="1"/>
  <c r="C1183" i="8" s="1"/>
  <c r="C1184" i="8" s="1"/>
  <c r="C1185" i="8" s="1"/>
  <c r="C1186" i="8" s="1"/>
  <c r="C1187" i="8" s="1"/>
  <c r="C1188" i="8" s="1"/>
  <c r="C1189" i="8" s="1"/>
  <c r="C1190" i="8" s="1"/>
  <c r="C1191" i="8" s="1"/>
  <c r="C1192" i="8" s="1"/>
  <c r="C1193" i="8" s="1"/>
  <c r="C1194" i="8" s="1"/>
  <c r="C1195" i="8" s="1"/>
  <c r="C1196" i="8" s="1"/>
  <c r="C1197" i="8" s="1"/>
  <c r="C1198" i="8" s="1"/>
  <c r="C1199" i="8" s="1"/>
  <c r="C1200" i="8" s="1"/>
  <c r="C1201" i="8" s="1"/>
  <c r="C1202" i="8" s="1"/>
  <c r="C1203" i="8" s="1"/>
  <c r="C1204" i="8" s="1"/>
  <c r="C1205" i="8" s="1"/>
  <c r="C1206" i="8" s="1"/>
  <c r="C1207" i="8" s="1"/>
  <c r="C1208" i="8" s="1"/>
  <c r="C1209" i="8" s="1"/>
  <c r="C1210" i="8" s="1"/>
  <c r="C1211" i="8" s="1"/>
  <c r="C1212" i="8" s="1"/>
  <c r="C1213" i="8" s="1"/>
  <c r="C1214" i="8" s="1"/>
  <c r="C1215" i="8" s="1"/>
  <c r="C1216" i="8" s="1"/>
  <c r="C1217" i="8" s="1"/>
  <c r="C1218" i="8" s="1"/>
  <c r="C1219" i="8" s="1"/>
  <c r="C1220" i="8" s="1"/>
  <c r="C1221" i="8" s="1"/>
  <c r="C1222" i="8" s="1"/>
  <c r="C1223" i="8" s="1"/>
  <c r="C1224" i="8" s="1"/>
  <c r="C1225" i="8" s="1"/>
  <c r="C1226" i="8" s="1"/>
  <c r="C1227" i="8" s="1"/>
  <c r="C1228" i="8" s="1"/>
  <c r="C1229" i="8" s="1"/>
  <c r="C1230" i="8" s="1"/>
  <c r="C1231" i="8" s="1"/>
  <c r="C1232" i="8" s="1"/>
  <c r="C1233" i="8" s="1"/>
  <c r="C1234" i="8" s="1"/>
  <c r="C1235" i="8" s="1"/>
  <c r="C1236" i="8" s="1"/>
  <c r="C1237" i="8" s="1"/>
  <c r="C1238" i="8" s="1"/>
  <c r="C1239" i="8" s="1"/>
  <c r="C1240" i="8" s="1"/>
  <c r="C1241" i="8" s="1"/>
  <c r="C1242" i="8" s="1"/>
  <c r="C1243" i="8" s="1"/>
  <c r="C1244" i="8" s="1"/>
  <c r="C1245" i="8" s="1"/>
  <c r="C1246" i="8" s="1"/>
  <c r="C1247" i="8" s="1"/>
  <c r="C1248" i="8" s="1"/>
  <c r="C1249" i="8" s="1"/>
  <c r="C1250" i="8" s="1"/>
  <c r="C1251" i="8" s="1"/>
  <c r="C1252" i="8" s="1"/>
  <c r="C1253" i="8" s="1"/>
  <c r="C1254" i="8" s="1"/>
  <c r="C1255" i="8" s="1"/>
  <c r="C1256" i="8" s="1"/>
  <c r="C1257" i="8" s="1"/>
  <c r="C1258" i="8" s="1"/>
  <c r="C1259" i="8" s="1"/>
  <c r="C1260" i="8" s="1"/>
  <c r="C1261" i="8" s="1"/>
  <c r="C1262" i="8" s="1"/>
  <c r="C1263" i="8" s="1"/>
  <c r="C1264" i="8" s="1"/>
  <c r="C1265" i="8" s="1"/>
  <c r="C1266" i="8" s="1"/>
  <c r="C1267" i="8" s="1"/>
  <c r="C1268" i="8" s="1"/>
  <c r="C1269" i="8" s="1"/>
  <c r="C1270" i="8" s="1"/>
  <c r="C1271" i="8" s="1"/>
  <c r="C1272" i="8" s="1"/>
  <c r="C1273" i="8" s="1"/>
  <c r="C1274" i="8" s="1"/>
  <c r="C1275" i="8" s="1"/>
  <c r="C1276" i="8" s="1"/>
  <c r="C1277" i="8" s="1"/>
  <c r="C1278" i="8" s="1"/>
  <c r="C1279" i="8" s="1"/>
  <c r="C1280" i="8" s="1"/>
  <c r="C1281" i="8" s="1"/>
  <c r="C1282" i="8" s="1"/>
  <c r="C1283" i="8" s="1"/>
  <c r="C1284" i="8" s="1"/>
  <c r="C1285" i="8" s="1"/>
  <c r="C1286" i="8" s="1"/>
  <c r="C1287" i="8" s="1"/>
  <c r="C1288" i="8" s="1"/>
  <c r="C1289" i="8" s="1"/>
  <c r="C1290" i="8" s="1"/>
  <c r="C1291" i="8" s="1"/>
  <c r="C1292" i="8" s="1"/>
  <c r="C1293" i="8" s="1"/>
  <c r="C1294" i="8" s="1"/>
  <c r="C1295" i="8" s="1"/>
  <c r="C1296" i="8" s="1"/>
  <c r="C1297" i="8" s="1"/>
  <c r="C1298" i="8" s="1"/>
  <c r="C1299" i="8" s="1"/>
  <c r="C1300" i="8" s="1"/>
  <c r="C1301" i="8" s="1"/>
  <c r="D17" i="8"/>
  <c r="D18" i="8" s="1"/>
  <c r="D19" i="8" s="1"/>
  <c r="D20" i="8" s="1"/>
  <c r="D21" i="8" s="1"/>
  <c r="D22" i="8" s="1"/>
  <c r="D23" i="8" s="1"/>
  <c r="D24" i="8" s="1"/>
  <c r="D25" i="8" s="1"/>
  <c r="D26" i="8" s="1"/>
  <c r="D27" i="8" s="1"/>
  <c r="D28" i="8" s="1"/>
  <c r="D29" i="8" s="1"/>
  <c r="D30" i="8" s="1"/>
  <c r="D31" i="8" s="1"/>
  <c r="D32" i="8" s="1"/>
  <c r="D33" i="8" s="1"/>
  <c r="D34" i="8" s="1"/>
  <c r="D35" i="8" s="1"/>
  <c r="D36" i="8" s="1"/>
  <c r="D37" i="8" s="1"/>
  <c r="D38" i="8" s="1"/>
  <c r="D39" i="8" s="1"/>
  <c r="D40" i="8" s="1"/>
  <c r="D41" i="8" s="1"/>
  <c r="D42" i="8" s="1"/>
  <c r="D43" i="8" s="1"/>
  <c r="D44" i="8" s="1"/>
  <c r="D45" i="8" s="1"/>
  <c r="D46" i="8" s="1"/>
  <c r="D47" i="8" s="1"/>
  <c r="D48" i="8" s="1"/>
  <c r="D49" i="8" s="1"/>
  <c r="D50" i="8" s="1"/>
  <c r="D51" i="8" s="1"/>
  <c r="D52" i="8" s="1"/>
  <c r="D53" i="8" s="1"/>
  <c r="D54" i="8" s="1"/>
  <c r="D55" i="8" s="1"/>
  <c r="D56" i="8" s="1"/>
  <c r="D57" i="8" s="1"/>
  <c r="D58" i="8" s="1"/>
  <c r="D59" i="8" s="1"/>
  <c r="D60" i="8" s="1"/>
  <c r="D61" i="8" s="1"/>
  <c r="D62" i="8" s="1"/>
  <c r="D63" i="8" s="1"/>
  <c r="D64" i="8" s="1"/>
  <c r="D65" i="8" s="1"/>
  <c r="D66" i="8" s="1"/>
  <c r="D67" i="8" s="1"/>
  <c r="D68" i="8" s="1"/>
  <c r="D69" i="8" s="1"/>
  <c r="D70" i="8" s="1"/>
  <c r="D71" i="8" s="1"/>
  <c r="D72" i="8" s="1"/>
  <c r="D73" i="8" s="1"/>
  <c r="D74" i="8" s="1"/>
  <c r="D75" i="8" s="1"/>
  <c r="D76" i="8" s="1"/>
  <c r="D77" i="8" s="1"/>
  <c r="D78" i="8" s="1"/>
  <c r="D79" i="8" s="1"/>
  <c r="D80" i="8" s="1"/>
  <c r="D81" i="8" s="1"/>
  <c r="D82" i="8" s="1"/>
  <c r="D83" i="8" s="1"/>
  <c r="D84" i="8" s="1"/>
  <c r="D85" i="8" s="1"/>
  <c r="D86" i="8" s="1"/>
  <c r="D87" i="8" s="1"/>
  <c r="D88" i="8" s="1"/>
  <c r="D89" i="8" s="1"/>
  <c r="D90" i="8" s="1"/>
  <c r="D91" i="8" s="1"/>
  <c r="D92" i="8" s="1"/>
  <c r="D93" i="8" s="1"/>
  <c r="D94" i="8" s="1"/>
  <c r="D95" i="8" s="1"/>
  <c r="D96" i="8" s="1"/>
  <c r="D97" i="8" s="1"/>
  <c r="D98" i="8" s="1"/>
  <c r="D99" i="8" s="1"/>
  <c r="D100" i="8" s="1"/>
  <c r="D101" i="8" s="1"/>
  <c r="D102" i="8" s="1"/>
  <c r="D103" i="8" s="1"/>
  <c r="D104" i="8" s="1"/>
  <c r="D105" i="8" s="1"/>
  <c r="D106" i="8" s="1"/>
  <c r="D107" i="8" s="1"/>
  <c r="D108" i="8" s="1"/>
  <c r="D109" i="8" s="1"/>
  <c r="D110" i="8" s="1"/>
  <c r="D111" i="8" s="1"/>
  <c r="D112" i="8" s="1"/>
  <c r="D113" i="8" s="1"/>
  <c r="D114" i="8" s="1"/>
  <c r="D115" i="8" s="1"/>
  <c r="D116" i="8" s="1"/>
  <c r="D117" i="8" s="1"/>
  <c r="D118" i="8" s="1"/>
  <c r="D119" i="8" s="1"/>
  <c r="D120" i="8" s="1"/>
  <c r="D121" i="8" s="1"/>
  <c r="D122" i="8" s="1"/>
  <c r="D123" i="8" s="1"/>
  <c r="D124" i="8" s="1"/>
  <c r="D125" i="8" s="1"/>
  <c r="D126" i="8" s="1"/>
  <c r="D127" i="8" s="1"/>
  <c r="D128" i="8" s="1"/>
  <c r="D129" i="8" s="1"/>
  <c r="D130" i="8" s="1"/>
  <c r="D131" i="8" s="1"/>
  <c r="D132" i="8" s="1"/>
  <c r="D133" i="8" s="1"/>
  <c r="D134" i="8" s="1"/>
  <c r="D135" i="8" s="1"/>
  <c r="D136" i="8" s="1"/>
  <c r="D137" i="8" s="1"/>
  <c r="D138" i="8" s="1"/>
  <c r="D139" i="8" s="1"/>
  <c r="D140" i="8" s="1"/>
  <c r="D141" i="8" s="1"/>
  <c r="D142" i="8" s="1"/>
  <c r="D143" i="8" s="1"/>
  <c r="D144" i="8" s="1"/>
  <c r="D145" i="8" s="1"/>
  <c r="D146" i="8" s="1"/>
  <c r="D147" i="8" s="1"/>
  <c r="D148" i="8" s="1"/>
  <c r="D149" i="8" s="1"/>
  <c r="D150" i="8" s="1"/>
  <c r="D151" i="8" s="1"/>
  <c r="D152" i="8" s="1"/>
  <c r="D153" i="8" s="1"/>
  <c r="D154" i="8" s="1"/>
  <c r="D155" i="8" s="1"/>
  <c r="D156" i="8" s="1"/>
  <c r="D157" i="8" s="1"/>
  <c r="D158" i="8" s="1"/>
  <c r="D159" i="8" s="1"/>
  <c r="D160" i="8" s="1"/>
  <c r="D161" i="8" s="1"/>
  <c r="D162" i="8" s="1"/>
  <c r="D163" i="8" s="1"/>
  <c r="D164" i="8" s="1"/>
  <c r="D165" i="8" s="1"/>
  <c r="D166" i="8" s="1"/>
  <c r="D167" i="8" s="1"/>
  <c r="D168" i="8" s="1"/>
  <c r="D169" i="8" s="1"/>
  <c r="D170" i="8" s="1"/>
  <c r="D171" i="8" s="1"/>
  <c r="D172" i="8" s="1"/>
  <c r="D173" i="8" s="1"/>
  <c r="D174" i="8" s="1"/>
  <c r="D175" i="8" s="1"/>
  <c r="D176" i="8" s="1"/>
  <c r="D177" i="8" s="1"/>
  <c r="D178" i="8" s="1"/>
  <c r="D179" i="8" s="1"/>
  <c r="D180" i="8" s="1"/>
  <c r="D181" i="8" s="1"/>
  <c r="D182" i="8" s="1"/>
  <c r="D183" i="8" s="1"/>
  <c r="D184" i="8" s="1"/>
  <c r="D185" i="8" s="1"/>
  <c r="D186" i="8" s="1"/>
  <c r="D187" i="8" s="1"/>
  <c r="D188" i="8" s="1"/>
  <c r="D189" i="8" s="1"/>
  <c r="D190" i="8" s="1"/>
  <c r="D191" i="8" s="1"/>
  <c r="D192" i="8" s="1"/>
  <c r="D193" i="8" s="1"/>
  <c r="D194" i="8" s="1"/>
  <c r="D195" i="8" s="1"/>
  <c r="D196" i="8" s="1"/>
  <c r="D197" i="8" s="1"/>
  <c r="D198" i="8" s="1"/>
  <c r="D199" i="8" s="1"/>
  <c r="D200" i="8" s="1"/>
  <c r="D201" i="8" s="1"/>
  <c r="D202" i="8" s="1"/>
  <c r="D203" i="8" s="1"/>
  <c r="D204" i="8" s="1"/>
  <c r="D205" i="8" s="1"/>
  <c r="D206" i="8" s="1"/>
  <c r="D207" i="8" s="1"/>
  <c r="D208" i="8" s="1"/>
  <c r="D209" i="8" s="1"/>
  <c r="D210" i="8" s="1"/>
  <c r="D211" i="8" s="1"/>
  <c r="D212" i="8" s="1"/>
  <c r="D213" i="8" s="1"/>
  <c r="D214" i="8" s="1"/>
  <c r="D215" i="8" s="1"/>
  <c r="D216" i="8" s="1"/>
  <c r="D217" i="8" s="1"/>
  <c r="D218" i="8" s="1"/>
  <c r="D219" i="8" s="1"/>
  <c r="D220" i="8" s="1"/>
  <c r="D221" i="8" s="1"/>
  <c r="D222" i="8" s="1"/>
  <c r="D223" i="8" s="1"/>
  <c r="D224" i="8" s="1"/>
  <c r="D225" i="8" s="1"/>
  <c r="D226" i="8" s="1"/>
  <c r="D227" i="8" s="1"/>
  <c r="D228" i="8" s="1"/>
  <c r="D229" i="8" s="1"/>
  <c r="D230" i="8" s="1"/>
  <c r="D231" i="8" s="1"/>
  <c r="D232" i="8" s="1"/>
  <c r="D233" i="8" s="1"/>
  <c r="D234" i="8" s="1"/>
  <c r="D235" i="8" s="1"/>
  <c r="D236" i="8" s="1"/>
  <c r="D237" i="8" s="1"/>
  <c r="D238" i="8" s="1"/>
  <c r="D239" i="8" s="1"/>
  <c r="D240" i="8" s="1"/>
  <c r="D241" i="8" s="1"/>
  <c r="D242" i="8" s="1"/>
  <c r="D243" i="8" s="1"/>
  <c r="D244" i="8" s="1"/>
  <c r="D245" i="8" s="1"/>
  <c r="D246" i="8" s="1"/>
  <c r="D247" i="8" s="1"/>
  <c r="D248" i="8" s="1"/>
  <c r="D249" i="8" s="1"/>
  <c r="D250" i="8" s="1"/>
  <c r="D251" i="8" s="1"/>
  <c r="D252" i="8" s="1"/>
  <c r="D253" i="8" s="1"/>
  <c r="D254" i="8" s="1"/>
  <c r="D255" i="8" s="1"/>
  <c r="D256" i="8" s="1"/>
  <c r="D257" i="8" s="1"/>
  <c r="D258" i="8" s="1"/>
  <c r="D259" i="8" s="1"/>
  <c r="D260" i="8" s="1"/>
  <c r="D261" i="8" s="1"/>
  <c r="D262" i="8" s="1"/>
  <c r="D263" i="8" s="1"/>
  <c r="D264" i="8" s="1"/>
  <c r="D265" i="8" s="1"/>
  <c r="D266" i="8" s="1"/>
  <c r="D267" i="8" s="1"/>
  <c r="D268" i="8" s="1"/>
  <c r="D269" i="8" s="1"/>
  <c r="D270" i="8" s="1"/>
  <c r="D271" i="8" s="1"/>
  <c r="D272" i="8" s="1"/>
  <c r="D273" i="8" s="1"/>
  <c r="D274" i="8" s="1"/>
  <c r="D275" i="8" s="1"/>
  <c r="D276" i="8" s="1"/>
  <c r="D277" i="8" s="1"/>
  <c r="D278" i="8" s="1"/>
  <c r="D279" i="8" s="1"/>
  <c r="D280" i="8" s="1"/>
  <c r="D281" i="8" s="1"/>
  <c r="D282" i="8" s="1"/>
  <c r="D283" i="8" s="1"/>
  <c r="D284" i="8" s="1"/>
  <c r="D285" i="8" s="1"/>
  <c r="D286" i="8" s="1"/>
  <c r="D287" i="8" s="1"/>
  <c r="D288" i="8" s="1"/>
  <c r="D289" i="8" s="1"/>
  <c r="D290" i="8" s="1"/>
  <c r="D291" i="8" s="1"/>
  <c r="D292" i="8" s="1"/>
  <c r="D293" i="8" s="1"/>
  <c r="D294" i="8" s="1"/>
  <c r="D295" i="8" s="1"/>
  <c r="D296" i="8" s="1"/>
  <c r="D297" i="8" s="1"/>
  <c r="D298" i="8" s="1"/>
  <c r="D299" i="8" s="1"/>
  <c r="D300" i="8" s="1"/>
  <c r="D301" i="8" s="1"/>
  <c r="D302" i="8" s="1"/>
  <c r="D303" i="8" s="1"/>
  <c r="D304" i="8" s="1"/>
  <c r="D305" i="8" s="1"/>
  <c r="D306" i="8" s="1"/>
  <c r="D307" i="8" s="1"/>
  <c r="D308" i="8" s="1"/>
  <c r="D309" i="8" s="1"/>
  <c r="D310" i="8" s="1"/>
  <c r="D311" i="8" s="1"/>
  <c r="D312" i="8" s="1"/>
  <c r="D313" i="8" s="1"/>
  <c r="D314" i="8" s="1"/>
  <c r="D315" i="8" s="1"/>
  <c r="D316" i="8" s="1"/>
  <c r="D317" i="8" s="1"/>
  <c r="D318" i="8" s="1"/>
  <c r="D319" i="8" s="1"/>
  <c r="D320" i="8" s="1"/>
  <c r="D321" i="8" s="1"/>
  <c r="D322" i="8" s="1"/>
  <c r="D323" i="8" s="1"/>
  <c r="D324" i="8" s="1"/>
  <c r="D325" i="8" s="1"/>
  <c r="D326" i="8" s="1"/>
  <c r="D327" i="8" s="1"/>
  <c r="D328" i="8" s="1"/>
  <c r="D329" i="8" s="1"/>
  <c r="D330" i="8" s="1"/>
  <c r="D331" i="8" s="1"/>
  <c r="D332" i="8" s="1"/>
  <c r="D333" i="8" s="1"/>
  <c r="C17" i="8"/>
  <c r="C18" i="8" s="1"/>
  <c r="C19" i="8" s="1"/>
  <c r="C20" i="8" s="1"/>
  <c r="C21" i="8" s="1"/>
  <c r="C22" i="8" s="1"/>
  <c r="C23" i="8" s="1"/>
  <c r="C24" i="8" s="1"/>
  <c r="C25" i="8" s="1"/>
  <c r="C26" i="8" s="1"/>
  <c r="C27" i="8" s="1"/>
  <c r="C28" i="8" s="1"/>
  <c r="C29" i="8" s="1"/>
  <c r="C30" i="8" s="1"/>
  <c r="C31" i="8" s="1"/>
  <c r="C32" i="8" s="1"/>
  <c r="C33" i="8" s="1"/>
  <c r="C34" i="8" s="1"/>
  <c r="C35" i="8" s="1"/>
  <c r="C36" i="8" s="1"/>
  <c r="C37" i="8" s="1"/>
  <c r="C38" i="8" s="1"/>
  <c r="C39" i="8" s="1"/>
  <c r="C40" i="8" s="1"/>
  <c r="C41" i="8" s="1"/>
  <c r="C42" i="8" s="1"/>
  <c r="C43" i="8" s="1"/>
  <c r="C44" i="8" s="1"/>
  <c r="C45" i="8" s="1"/>
  <c r="C46" i="8" s="1"/>
  <c r="C47" i="8" s="1"/>
  <c r="C48" i="8" s="1"/>
  <c r="C49" i="8" s="1"/>
  <c r="C50" i="8" s="1"/>
  <c r="C51" i="8" s="1"/>
  <c r="C52" i="8" s="1"/>
  <c r="C53" i="8" s="1"/>
  <c r="C54" i="8" s="1"/>
  <c r="C55" i="8" s="1"/>
  <c r="C56" i="8" s="1"/>
  <c r="C57" i="8" s="1"/>
  <c r="C58" i="8" s="1"/>
  <c r="C59" i="8" s="1"/>
  <c r="C60" i="8" s="1"/>
  <c r="C61" i="8" s="1"/>
  <c r="C62" i="8" s="1"/>
  <c r="C63" i="8" s="1"/>
  <c r="C64" i="8" s="1"/>
  <c r="C65" i="8" s="1"/>
  <c r="C66" i="8" s="1"/>
  <c r="C67" i="8" s="1"/>
  <c r="C68" i="8" s="1"/>
  <c r="C69" i="8" s="1"/>
  <c r="C70" i="8" s="1"/>
  <c r="C71" i="8" s="1"/>
  <c r="C72" i="8" s="1"/>
  <c r="C73" i="8" s="1"/>
  <c r="C74" i="8" s="1"/>
  <c r="C75" i="8" s="1"/>
  <c r="C76" i="8" s="1"/>
  <c r="C77" i="8" s="1"/>
  <c r="C78" i="8" s="1"/>
  <c r="C79" i="8" s="1"/>
  <c r="C80" i="8" s="1"/>
  <c r="C81" i="8" s="1"/>
  <c r="C82" i="8" s="1"/>
  <c r="C83" i="8" s="1"/>
  <c r="C84" i="8" s="1"/>
  <c r="C85" i="8" s="1"/>
  <c r="C86" i="8" s="1"/>
  <c r="C87" i="8" s="1"/>
  <c r="C88" i="8" s="1"/>
  <c r="C89" i="8" s="1"/>
  <c r="C90" i="8" s="1"/>
  <c r="C91" i="8" s="1"/>
  <c r="C92" i="8" s="1"/>
  <c r="C93" i="8" s="1"/>
  <c r="C94" i="8" s="1"/>
  <c r="C95" i="8" s="1"/>
  <c r="C96" i="8" s="1"/>
  <c r="C97" i="8" s="1"/>
  <c r="C98" i="8" s="1"/>
  <c r="C99" i="8" s="1"/>
  <c r="C100" i="8" s="1"/>
  <c r="C101" i="8" s="1"/>
  <c r="C102" i="8" s="1"/>
  <c r="C103" i="8" s="1"/>
  <c r="C104" i="8" s="1"/>
  <c r="C105" i="8" s="1"/>
  <c r="C106" i="8" s="1"/>
  <c r="C107" i="8" s="1"/>
  <c r="C108" i="8" s="1"/>
  <c r="C109" i="8" s="1"/>
  <c r="C110" i="8" s="1"/>
  <c r="C111" i="8" s="1"/>
  <c r="C112" i="8" s="1"/>
  <c r="C113" i="8" s="1"/>
  <c r="C114" i="8" s="1"/>
  <c r="C115" i="8" s="1"/>
  <c r="C116" i="8" s="1"/>
  <c r="C117" i="8" s="1"/>
  <c r="C118" i="8" s="1"/>
  <c r="C119" i="8" s="1"/>
  <c r="C120" i="8" s="1"/>
  <c r="C121" i="8" s="1"/>
  <c r="C122" i="8" s="1"/>
  <c r="C123" i="8" s="1"/>
  <c r="C124" i="8" s="1"/>
  <c r="C125" i="8" s="1"/>
  <c r="C126" i="8" s="1"/>
  <c r="C127" i="8" s="1"/>
  <c r="C128" i="8" s="1"/>
  <c r="C129" i="8" s="1"/>
  <c r="C130" i="8" s="1"/>
  <c r="C131" i="8" s="1"/>
  <c r="C132" i="8" s="1"/>
  <c r="C133" i="8" s="1"/>
  <c r="C134" i="8" s="1"/>
  <c r="C135" i="8" s="1"/>
  <c r="C136" i="8" s="1"/>
  <c r="C137" i="8" s="1"/>
  <c r="C138" i="8" s="1"/>
  <c r="C139" i="8" s="1"/>
  <c r="C140" i="8" s="1"/>
  <c r="C141" i="8" s="1"/>
  <c r="C142" i="8" s="1"/>
  <c r="C143" i="8" s="1"/>
  <c r="C144" i="8" s="1"/>
  <c r="C145" i="8" s="1"/>
  <c r="C146" i="8" s="1"/>
  <c r="C147" i="8" s="1"/>
  <c r="C148" i="8" s="1"/>
  <c r="C149" i="8" s="1"/>
  <c r="C150" i="8" s="1"/>
  <c r="C151" i="8" s="1"/>
  <c r="C152" i="8" s="1"/>
  <c r="C153" i="8" s="1"/>
  <c r="C154" i="8" s="1"/>
  <c r="C155" i="8" s="1"/>
  <c r="C156" i="8" s="1"/>
  <c r="C157" i="8" s="1"/>
  <c r="C158" i="8" s="1"/>
  <c r="C159" i="8" s="1"/>
  <c r="C160" i="8" s="1"/>
  <c r="C161" i="8" s="1"/>
  <c r="C162" i="8" s="1"/>
  <c r="C163" i="8" s="1"/>
  <c r="C164" i="8" s="1"/>
  <c r="C165" i="8" s="1"/>
  <c r="C166" i="8" s="1"/>
  <c r="C167" i="8" s="1"/>
  <c r="C168" i="8" s="1"/>
  <c r="C169" i="8" s="1"/>
  <c r="C170" i="8" s="1"/>
  <c r="C171" i="8" s="1"/>
  <c r="C172" i="8" s="1"/>
  <c r="C173" i="8" s="1"/>
  <c r="C174" i="8" s="1"/>
  <c r="C175" i="8" s="1"/>
  <c r="C176" i="8" s="1"/>
  <c r="C177" i="8" s="1"/>
  <c r="C178" i="8" s="1"/>
  <c r="C179" i="8" s="1"/>
  <c r="C180" i="8" s="1"/>
  <c r="C181" i="8" s="1"/>
  <c r="C182" i="8" s="1"/>
  <c r="C183" i="8" s="1"/>
  <c r="C184" i="8" s="1"/>
  <c r="C185" i="8" s="1"/>
  <c r="C186" i="8" s="1"/>
  <c r="C187" i="8" s="1"/>
  <c r="C188" i="8" s="1"/>
  <c r="C189" i="8" s="1"/>
  <c r="C190" i="8" s="1"/>
  <c r="C191" i="8" s="1"/>
  <c r="C192" i="8" s="1"/>
  <c r="C193" i="8" s="1"/>
  <c r="C194" i="8" s="1"/>
  <c r="C195" i="8" s="1"/>
  <c r="C196" i="8" s="1"/>
  <c r="C197" i="8" s="1"/>
  <c r="C198" i="8" s="1"/>
  <c r="C199" i="8" s="1"/>
  <c r="C200" i="8" s="1"/>
  <c r="C201" i="8" s="1"/>
  <c r="C202" i="8" s="1"/>
  <c r="C203" i="8" s="1"/>
  <c r="C204" i="8" s="1"/>
  <c r="C205" i="8" s="1"/>
  <c r="C206" i="8" s="1"/>
  <c r="C207" i="8" s="1"/>
  <c r="C208" i="8" s="1"/>
  <c r="C209" i="8" s="1"/>
  <c r="C210" i="8" s="1"/>
  <c r="C211" i="8" s="1"/>
  <c r="C212" i="8" s="1"/>
  <c r="C213" i="8" s="1"/>
  <c r="C214" i="8" s="1"/>
  <c r="C215" i="8" s="1"/>
  <c r="C216" i="8" s="1"/>
  <c r="C217" i="8" s="1"/>
  <c r="C218" i="8" s="1"/>
  <c r="C219" i="8" s="1"/>
  <c r="C220" i="8" s="1"/>
  <c r="C221" i="8" s="1"/>
  <c r="C222" i="8" s="1"/>
  <c r="C223" i="8" s="1"/>
  <c r="C224" i="8" s="1"/>
  <c r="C225" i="8" s="1"/>
  <c r="C226" i="8" s="1"/>
  <c r="C227" i="8" s="1"/>
  <c r="C228" i="8" s="1"/>
  <c r="C229" i="8" s="1"/>
  <c r="C230" i="8" s="1"/>
  <c r="C231" i="8" s="1"/>
  <c r="C232" i="8" s="1"/>
  <c r="C233" i="8" s="1"/>
  <c r="C234" i="8" s="1"/>
  <c r="C235" i="8" s="1"/>
  <c r="C236" i="8" s="1"/>
  <c r="C237" i="8" s="1"/>
  <c r="C238" i="8" s="1"/>
  <c r="C239" i="8" s="1"/>
  <c r="C240" i="8" s="1"/>
  <c r="C241" i="8" s="1"/>
  <c r="C242" i="8" s="1"/>
  <c r="C243" i="8" s="1"/>
  <c r="C244" i="8" s="1"/>
  <c r="C245" i="8" s="1"/>
  <c r="C246" i="8" s="1"/>
  <c r="C247" i="8" s="1"/>
  <c r="C248" i="8" s="1"/>
  <c r="C249" i="8" s="1"/>
  <c r="C250" i="8" s="1"/>
  <c r="C251" i="8" s="1"/>
  <c r="C252" i="8" s="1"/>
  <c r="C253" i="8" s="1"/>
  <c r="C254" i="8" s="1"/>
  <c r="C255" i="8" s="1"/>
  <c r="C256" i="8" s="1"/>
  <c r="C257" i="8" s="1"/>
  <c r="C258" i="8" s="1"/>
  <c r="C259" i="8" s="1"/>
  <c r="C260" i="8" s="1"/>
  <c r="C261" i="8" s="1"/>
  <c r="C262" i="8" s="1"/>
  <c r="C263" i="8" s="1"/>
  <c r="C264" i="8" s="1"/>
  <c r="C265" i="8" s="1"/>
  <c r="C266" i="8" s="1"/>
  <c r="C267" i="8" s="1"/>
  <c r="C268" i="8" s="1"/>
  <c r="C269" i="8" s="1"/>
  <c r="C270" i="8" s="1"/>
  <c r="C271" i="8" s="1"/>
  <c r="C272" i="8" s="1"/>
  <c r="C273" i="8" s="1"/>
  <c r="C274" i="8" s="1"/>
  <c r="C275" i="8" s="1"/>
  <c r="C276" i="8" s="1"/>
  <c r="C277" i="8" s="1"/>
  <c r="C278" i="8" s="1"/>
  <c r="C279" i="8" s="1"/>
  <c r="C280" i="8" s="1"/>
  <c r="C281" i="8" s="1"/>
  <c r="C282" i="8" s="1"/>
  <c r="C283" i="8" s="1"/>
  <c r="C284" i="8" s="1"/>
  <c r="C285" i="8" s="1"/>
  <c r="C286" i="8" s="1"/>
  <c r="C287" i="8" s="1"/>
  <c r="C288" i="8" s="1"/>
  <c r="C289" i="8" s="1"/>
  <c r="C290" i="8" s="1"/>
  <c r="C291" i="8" s="1"/>
  <c r="C292" i="8" s="1"/>
  <c r="C293" i="8" s="1"/>
  <c r="C294" i="8" s="1"/>
  <c r="C295" i="8" s="1"/>
  <c r="C296" i="8" s="1"/>
  <c r="C297" i="8" s="1"/>
  <c r="C298" i="8" s="1"/>
  <c r="C299" i="8" s="1"/>
  <c r="C300" i="8" s="1"/>
  <c r="C301" i="8" s="1"/>
  <c r="C302" i="8" s="1"/>
  <c r="C303" i="8" s="1"/>
  <c r="C304" i="8" s="1"/>
  <c r="C305" i="8" s="1"/>
  <c r="C306" i="8" s="1"/>
  <c r="C307" i="8" s="1"/>
  <c r="C308" i="8" s="1"/>
  <c r="C309" i="8" s="1"/>
  <c r="C310" i="8" s="1"/>
  <c r="C311" i="8" s="1"/>
  <c r="C312" i="8" s="1"/>
  <c r="C313" i="8" s="1"/>
  <c r="C314" i="8" s="1"/>
  <c r="C315" i="8" s="1"/>
  <c r="C316" i="8" s="1"/>
  <c r="C317" i="8" s="1"/>
  <c r="C318" i="8" s="1"/>
  <c r="C319" i="8" s="1"/>
  <c r="C320" i="8" s="1"/>
  <c r="C321" i="8" s="1"/>
  <c r="C322" i="8" s="1"/>
  <c r="C323" i="8" s="1"/>
  <c r="C324" i="8" s="1"/>
  <c r="C325" i="8" s="1"/>
  <c r="C326" i="8" s="1"/>
  <c r="C327" i="8" s="1"/>
  <c r="C328" i="8" s="1"/>
  <c r="C329" i="8" s="1"/>
  <c r="C330" i="8" s="1"/>
  <c r="C331" i="8" s="1"/>
  <c r="C332" i="8" s="1"/>
  <c r="C333" i="8" s="1"/>
  <c r="D64" i="4"/>
  <c r="D65" i="4" s="1"/>
  <c r="D66" i="4" s="1"/>
  <c r="D67" i="4" s="1"/>
  <c r="D68" i="4" s="1"/>
  <c r="D69" i="4" s="1"/>
  <c r="D70" i="4" s="1"/>
  <c r="D71" i="4" s="1"/>
  <c r="D72" i="4" s="1"/>
  <c r="D73" i="4" s="1"/>
  <c r="D74" i="4" s="1"/>
  <c r="D75" i="4" s="1"/>
  <c r="D76" i="4" s="1"/>
  <c r="D77" i="4" s="1"/>
  <c r="D78" i="4" s="1"/>
  <c r="D79" i="4" s="1"/>
  <c r="D80" i="4" s="1"/>
  <c r="D81" i="4" s="1"/>
  <c r="D82" i="4" s="1"/>
  <c r="D83" i="4" s="1"/>
  <c r="D84" i="4" s="1"/>
  <c r="D85" i="4" s="1"/>
  <c r="D86" i="4" s="1"/>
  <c r="D87" i="4" s="1"/>
  <c r="D88" i="4" s="1"/>
  <c r="D89" i="4" s="1"/>
  <c r="D90" i="4" s="1"/>
  <c r="D91" i="4" s="1"/>
  <c r="D92" i="4" s="1"/>
  <c r="D93" i="4" s="1"/>
  <c r="D94" i="4" s="1"/>
  <c r="D95" i="4" s="1"/>
  <c r="D96" i="4" s="1"/>
  <c r="D97" i="4" s="1"/>
  <c r="D98" i="4" s="1"/>
  <c r="D99" i="4" s="1"/>
  <c r="D100" i="4" s="1"/>
  <c r="D101" i="4" s="1"/>
  <c r="D102" i="4" s="1"/>
  <c r="D103" i="4" s="1"/>
  <c r="D104" i="4" s="1"/>
  <c r="D105" i="4" s="1"/>
  <c r="D106" i="4" s="1"/>
  <c r="D107" i="4" s="1"/>
  <c r="D108" i="4" s="1"/>
  <c r="D109" i="4" s="1"/>
  <c r="D110" i="4" s="1"/>
  <c r="D111" i="4" s="1"/>
  <c r="D112" i="4" s="1"/>
  <c r="D113" i="4" s="1"/>
  <c r="D114" i="4" s="1"/>
  <c r="D115" i="4" s="1"/>
  <c r="D116" i="4" s="1"/>
  <c r="D117" i="4" s="1"/>
  <c r="D118" i="4" s="1"/>
  <c r="D119" i="4" s="1"/>
  <c r="D120" i="4" s="1"/>
  <c r="D121" i="4" s="1"/>
  <c r="D122" i="4" s="1"/>
  <c r="D123" i="4" s="1"/>
  <c r="D124" i="4" s="1"/>
  <c r="D125" i="4" s="1"/>
  <c r="D126" i="4" s="1"/>
  <c r="D127" i="4" s="1"/>
  <c r="D128" i="4" s="1"/>
  <c r="D129" i="4" s="1"/>
  <c r="D130" i="4" s="1"/>
  <c r="D131" i="4" s="1"/>
  <c r="D132" i="4" s="1"/>
  <c r="D133" i="4" s="1"/>
  <c r="D134" i="4" s="1"/>
  <c r="D135" i="4" s="1"/>
  <c r="D136" i="4" s="1"/>
  <c r="D137" i="4" s="1"/>
  <c r="D138" i="4" s="1"/>
  <c r="D139" i="4" s="1"/>
  <c r="D140" i="4" s="1"/>
  <c r="D141" i="4" s="1"/>
  <c r="D142" i="4" s="1"/>
  <c r="D143" i="4" s="1"/>
  <c r="D144" i="4" s="1"/>
  <c r="D145" i="4" s="1"/>
  <c r="D146" i="4" s="1"/>
  <c r="D147" i="4" s="1"/>
  <c r="D148" i="4" s="1"/>
  <c r="D149" i="4" s="1"/>
  <c r="D150" i="4" s="1"/>
  <c r="D151" i="4" s="1"/>
  <c r="D152" i="4" s="1"/>
  <c r="D153" i="4" s="1"/>
  <c r="D154" i="4" s="1"/>
  <c r="D155" i="4" s="1"/>
  <c r="D156" i="4" s="1"/>
  <c r="D157" i="4" s="1"/>
  <c r="D158" i="4" s="1"/>
  <c r="D159" i="4" s="1"/>
  <c r="D160" i="4" s="1"/>
  <c r="D161" i="4" s="1"/>
  <c r="D162" i="4" s="1"/>
  <c r="D163" i="4" s="1"/>
  <c r="D164" i="4" s="1"/>
  <c r="D165" i="4" s="1"/>
  <c r="D166" i="4" s="1"/>
  <c r="D167" i="4" s="1"/>
  <c r="D168" i="4" s="1"/>
  <c r="D169" i="4" s="1"/>
  <c r="D170" i="4" s="1"/>
  <c r="D171" i="4" s="1"/>
  <c r="D172" i="4" s="1"/>
  <c r="D173" i="4" s="1"/>
  <c r="D174" i="4" s="1"/>
  <c r="D175" i="4" s="1"/>
  <c r="D176" i="4" s="1"/>
  <c r="D177" i="4" s="1"/>
  <c r="D178" i="4" s="1"/>
  <c r="D179" i="4" s="1"/>
  <c r="D180" i="4" s="1"/>
  <c r="D181" i="4" s="1"/>
  <c r="D182" i="4" s="1"/>
  <c r="D183" i="4" s="1"/>
  <c r="D184" i="4" s="1"/>
  <c r="D185" i="4" s="1"/>
  <c r="D186" i="4" s="1"/>
  <c r="D187" i="4" s="1"/>
  <c r="D188" i="4" s="1"/>
  <c r="D189" i="4" s="1"/>
  <c r="D190" i="4" s="1"/>
  <c r="D191" i="4" s="1"/>
  <c r="D192" i="4" s="1"/>
  <c r="D193" i="4" s="1"/>
  <c r="D194" i="4" s="1"/>
  <c r="D195" i="4" s="1"/>
  <c r="D196" i="4" s="1"/>
  <c r="D197" i="4" s="1"/>
  <c r="D198" i="4" s="1"/>
  <c r="D199" i="4" s="1"/>
  <c r="D200" i="4" s="1"/>
  <c r="D201" i="4" s="1"/>
  <c r="D202" i="4" s="1"/>
  <c r="D203" i="4" s="1"/>
  <c r="D204" i="4" s="1"/>
  <c r="D205" i="4" s="1"/>
  <c r="D206" i="4" s="1"/>
  <c r="D207" i="4" s="1"/>
  <c r="D208" i="4" s="1"/>
  <c r="D209" i="4" s="1"/>
  <c r="D210" i="4" s="1"/>
  <c r="D211" i="4" s="1"/>
  <c r="D212" i="4" s="1"/>
  <c r="D213" i="4" s="1"/>
  <c r="D214" i="4" s="1"/>
  <c r="D215" i="4" s="1"/>
  <c r="D216" i="4" s="1"/>
  <c r="D217" i="4" s="1"/>
  <c r="D218" i="4" s="1"/>
  <c r="D219" i="4" s="1"/>
  <c r="D220" i="4" s="1"/>
  <c r="D221" i="4" s="1"/>
  <c r="D222" i="4" s="1"/>
  <c r="D223" i="4" s="1"/>
  <c r="D224" i="4" s="1"/>
  <c r="D225" i="4" s="1"/>
  <c r="D226" i="4" s="1"/>
  <c r="D227" i="4" s="1"/>
  <c r="D228" i="4" s="1"/>
  <c r="D229" i="4" s="1"/>
  <c r="D230" i="4" s="1"/>
  <c r="D231" i="4" s="1"/>
  <c r="D232" i="4" s="1"/>
  <c r="D233" i="4" s="1"/>
  <c r="D234" i="4" s="1"/>
  <c r="D235" i="4" s="1"/>
  <c r="D236" i="4" s="1"/>
  <c r="D237" i="4" s="1"/>
  <c r="D238" i="4" s="1"/>
  <c r="D239" i="4" s="1"/>
  <c r="D240" i="4" s="1"/>
  <c r="D241" i="4" s="1"/>
  <c r="D242" i="4" s="1"/>
  <c r="D243" i="4" s="1"/>
  <c r="D244" i="4" s="1"/>
  <c r="D245" i="4" s="1"/>
  <c r="D246" i="4" s="1"/>
  <c r="D247" i="4" s="1"/>
  <c r="D248" i="4" s="1"/>
  <c r="D249" i="4" s="1"/>
  <c r="D250" i="4" s="1"/>
  <c r="D251" i="4" s="1"/>
  <c r="D252" i="4" s="1"/>
  <c r="D253" i="4" s="1"/>
  <c r="D254" i="4" s="1"/>
  <c r="D255" i="4" s="1"/>
  <c r="D256" i="4" s="1"/>
  <c r="D257" i="4" s="1"/>
  <c r="D258" i="4" s="1"/>
  <c r="D259" i="4" s="1"/>
  <c r="D260" i="4" s="1"/>
  <c r="D261" i="4" s="1"/>
  <c r="D262" i="4" s="1"/>
  <c r="D263" i="4" s="1"/>
  <c r="D264" i="4" s="1"/>
  <c r="D265" i="4" s="1"/>
  <c r="D266" i="4" s="1"/>
  <c r="D267" i="4" s="1"/>
  <c r="D268" i="4" s="1"/>
  <c r="D269" i="4" s="1"/>
  <c r="D270" i="4" s="1"/>
  <c r="D271" i="4" s="1"/>
  <c r="D272" i="4" s="1"/>
  <c r="D273" i="4" s="1"/>
  <c r="D274" i="4" s="1"/>
  <c r="D275" i="4" s="1"/>
  <c r="D276" i="4" s="1"/>
  <c r="D277" i="4" s="1"/>
  <c r="D278" i="4" s="1"/>
  <c r="D279" i="4" s="1"/>
  <c r="D280" i="4" s="1"/>
  <c r="D281" i="4" s="1"/>
  <c r="D282" i="4" s="1"/>
  <c r="D283" i="4" s="1"/>
  <c r="D284" i="4" s="1"/>
  <c r="D285" i="4" s="1"/>
  <c r="D286" i="4" s="1"/>
  <c r="D287" i="4" s="1"/>
  <c r="D288" i="4" s="1"/>
  <c r="D289" i="4" s="1"/>
  <c r="D290" i="4" s="1"/>
  <c r="D291" i="4" s="1"/>
  <c r="D292" i="4" s="1"/>
  <c r="D293" i="4" s="1"/>
  <c r="D294" i="4" s="1"/>
  <c r="D295" i="4" s="1"/>
  <c r="D296" i="4" s="1"/>
  <c r="D297" i="4" s="1"/>
  <c r="D298" i="4" s="1"/>
  <c r="D299" i="4" s="1"/>
  <c r="D300" i="4" s="1"/>
  <c r="D301" i="4" s="1"/>
  <c r="D302" i="4" s="1"/>
  <c r="D303" i="4" s="1"/>
  <c r="D304" i="4" s="1"/>
  <c r="D305" i="4" s="1"/>
  <c r="D306" i="4" s="1"/>
  <c r="D307" i="4" s="1"/>
  <c r="D308" i="4" s="1"/>
  <c r="D309" i="4" s="1"/>
  <c r="D310" i="4" s="1"/>
  <c r="D311" i="4" s="1"/>
  <c r="D312" i="4" s="1"/>
  <c r="D313" i="4" s="1"/>
  <c r="D314" i="4" s="1"/>
  <c r="D315" i="4" s="1"/>
  <c r="D316" i="4" s="1"/>
  <c r="D317" i="4" s="1"/>
  <c r="D318" i="4" s="1"/>
  <c r="D319" i="4" s="1"/>
  <c r="D320" i="4" s="1"/>
  <c r="D321" i="4" s="1"/>
  <c r="D322" i="4" s="1"/>
  <c r="D323" i="4" s="1"/>
  <c r="D324" i="4" s="1"/>
  <c r="D325" i="4" s="1"/>
  <c r="D326" i="4" s="1"/>
  <c r="D327" i="4" s="1"/>
  <c r="D328" i="4" s="1"/>
  <c r="D329" i="4" s="1"/>
  <c r="D330" i="4" s="1"/>
  <c r="D331" i="4" s="1"/>
  <c r="D332" i="4" s="1"/>
  <c r="D333" i="4" s="1"/>
  <c r="D334" i="4" s="1"/>
  <c r="D335" i="4" s="1"/>
  <c r="D336" i="4" s="1"/>
  <c r="D337" i="4" s="1"/>
  <c r="D338" i="4" s="1"/>
  <c r="D339" i="4" s="1"/>
  <c r="D340" i="4" s="1"/>
  <c r="D341" i="4" s="1"/>
  <c r="D342" i="4" s="1"/>
  <c r="D343" i="4" s="1"/>
  <c r="D344" i="4" s="1"/>
  <c r="D345" i="4" s="1"/>
  <c r="D346" i="4" s="1"/>
  <c r="D347" i="4" s="1"/>
  <c r="D348" i="4" s="1"/>
  <c r="D349" i="4" s="1"/>
  <c r="D350" i="4" s="1"/>
  <c r="D351" i="4" s="1"/>
  <c r="D352" i="4" s="1"/>
  <c r="D353" i="4" s="1"/>
  <c r="D354" i="4" s="1"/>
  <c r="D355" i="4" s="1"/>
  <c r="D356" i="4" s="1"/>
  <c r="D357" i="4" s="1"/>
  <c r="D358" i="4" s="1"/>
  <c r="D359" i="4" s="1"/>
  <c r="D360" i="4" s="1"/>
  <c r="D361" i="4" s="1"/>
  <c r="D362" i="4" s="1"/>
  <c r="D363" i="4" s="1"/>
  <c r="D364" i="4" s="1"/>
  <c r="D365" i="4" s="1"/>
  <c r="D366" i="4" s="1"/>
  <c r="D367" i="4" s="1"/>
  <c r="D368" i="4" s="1"/>
  <c r="D369" i="4" s="1"/>
  <c r="D370" i="4" s="1"/>
  <c r="D371" i="4" s="1"/>
  <c r="D372" i="4" s="1"/>
  <c r="D373" i="4" s="1"/>
  <c r="D374" i="4" s="1"/>
  <c r="D375" i="4" s="1"/>
  <c r="D376" i="4" s="1"/>
  <c r="D377" i="4" s="1"/>
  <c r="D378" i="4" s="1"/>
  <c r="D379" i="4" s="1"/>
  <c r="D380" i="4" s="1"/>
  <c r="D381" i="4" s="1"/>
  <c r="D382" i="4" s="1"/>
  <c r="D383" i="4" s="1"/>
  <c r="D384" i="4" s="1"/>
  <c r="D385" i="4" s="1"/>
  <c r="D386" i="4" s="1"/>
  <c r="D387" i="4" s="1"/>
  <c r="D388" i="4" s="1"/>
  <c r="D389" i="4" s="1"/>
  <c r="D390" i="4" s="1"/>
  <c r="D391" i="4" s="1"/>
  <c r="D392" i="4" s="1"/>
  <c r="D393" i="4" s="1"/>
  <c r="D394" i="4" s="1"/>
  <c r="D395" i="4" s="1"/>
  <c r="D396" i="4" s="1"/>
  <c r="D397" i="4" s="1"/>
  <c r="D398" i="4" s="1"/>
  <c r="D399" i="4" s="1"/>
  <c r="D400" i="4" s="1"/>
  <c r="D401" i="4" s="1"/>
  <c r="D402" i="4" s="1"/>
  <c r="D403" i="4" s="1"/>
  <c r="D404" i="4" s="1"/>
  <c r="D405" i="4" s="1"/>
  <c r="D406" i="4" s="1"/>
  <c r="D407" i="4" s="1"/>
  <c r="D408" i="4" s="1"/>
  <c r="D409" i="4" s="1"/>
  <c r="D410" i="4" s="1"/>
  <c r="D411" i="4" s="1"/>
  <c r="D412" i="4" s="1"/>
  <c r="D413" i="4" s="1"/>
  <c r="D414" i="4" s="1"/>
  <c r="D415" i="4" s="1"/>
  <c r="D416" i="4" s="1"/>
  <c r="D417" i="4" s="1"/>
  <c r="D418" i="4" s="1"/>
  <c r="D419" i="4" s="1"/>
  <c r="D420" i="4" s="1"/>
  <c r="D421" i="4" s="1"/>
  <c r="D422" i="4" s="1"/>
  <c r="D423" i="4" s="1"/>
  <c r="D424" i="4" s="1"/>
  <c r="D425" i="4" s="1"/>
  <c r="D426" i="4" s="1"/>
  <c r="D427" i="4" s="1"/>
  <c r="D428" i="4" s="1"/>
  <c r="D429" i="4" s="1"/>
  <c r="D430" i="4" s="1"/>
  <c r="D431" i="4" s="1"/>
  <c r="D432" i="4" s="1"/>
  <c r="D433" i="4" s="1"/>
  <c r="D434" i="4" s="1"/>
  <c r="D435" i="4" s="1"/>
  <c r="D436" i="4" s="1"/>
  <c r="D437" i="4" s="1"/>
  <c r="D438" i="4" s="1"/>
  <c r="D439" i="4" s="1"/>
  <c r="D440" i="4" s="1"/>
  <c r="D441" i="4" s="1"/>
  <c r="D442" i="4" s="1"/>
  <c r="D443" i="4" s="1"/>
  <c r="D444" i="4" s="1"/>
  <c r="D445" i="4" s="1"/>
  <c r="D446" i="4" s="1"/>
  <c r="D447" i="4" s="1"/>
  <c r="D448" i="4" s="1"/>
  <c r="D449" i="4" s="1"/>
  <c r="D450" i="4" s="1"/>
  <c r="D451" i="4" s="1"/>
  <c r="D452" i="4" s="1"/>
  <c r="D453" i="4" s="1"/>
  <c r="D454" i="4" s="1"/>
  <c r="D455" i="4" s="1"/>
  <c r="D456" i="4" s="1"/>
  <c r="D457" i="4" s="1"/>
  <c r="D458" i="4" s="1"/>
  <c r="D459" i="4" s="1"/>
  <c r="D460" i="4" s="1"/>
  <c r="D461" i="4" s="1"/>
  <c r="D462" i="4" s="1"/>
  <c r="D463" i="4" s="1"/>
  <c r="D464" i="4" s="1"/>
  <c r="D465" i="4" s="1"/>
  <c r="D466" i="4" s="1"/>
  <c r="D467" i="4" s="1"/>
  <c r="D468" i="4" s="1"/>
  <c r="D469" i="4" s="1"/>
  <c r="D470" i="4" s="1"/>
  <c r="D471" i="4" s="1"/>
  <c r="D472" i="4" s="1"/>
  <c r="D473" i="4" s="1"/>
  <c r="D474" i="4" s="1"/>
  <c r="D475" i="4" s="1"/>
  <c r="D476" i="4" s="1"/>
  <c r="D477" i="4" s="1"/>
  <c r="D478" i="4" s="1"/>
  <c r="D479" i="4" s="1"/>
  <c r="D480" i="4" s="1"/>
  <c r="D481" i="4" s="1"/>
  <c r="D482" i="4" s="1"/>
  <c r="D483" i="4" s="1"/>
  <c r="D484" i="4" s="1"/>
  <c r="D485" i="4" s="1"/>
  <c r="D486" i="4" s="1"/>
  <c r="D487" i="4" s="1"/>
  <c r="D488" i="4" s="1"/>
  <c r="D489" i="4" s="1"/>
  <c r="D490" i="4" s="1"/>
  <c r="D491" i="4" s="1"/>
  <c r="D492" i="4" s="1"/>
  <c r="D493" i="4" s="1"/>
  <c r="D494" i="4" s="1"/>
  <c r="D495" i="4" s="1"/>
  <c r="D496" i="4" s="1"/>
  <c r="D497" i="4" s="1"/>
  <c r="D498" i="4" s="1"/>
  <c r="D499" i="4" s="1"/>
  <c r="D500" i="4" s="1"/>
  <c r="D501" i="4" s="1"/>
  <c r="D502" i="4" s="1"/>
  <c r="D503" i="4" s="1"/>
  <c r="D504" i="4" s="1"/>
  <c r="D505" i="4" s="1"/>
  <c r="D506" i="4" s="1"/>
  <c r="D507" i="4" s="1"/>
  <c r="D508" i="4" s="1"/>
  <c r="D509" i="4" s="1"/>
  <c r="D510" i="4" s="1"/>
  <c r="D511" i="4" s="1"/>
  <c r="D512" i="4" s="1"/>
  <c r="D513" i="4" s="1"/>
  <c r="D514" i="4" s="1"/>
  <c r="D515" i="4" s="1"/>
  <c r="D516" i="4" s="1"/>
  <c r="D517" i="4" s="1"/>
  <c r="D518" i="4" s="1"/>
  <c r="D519" i="4" s="1"/>
  <c r="D520" i="4" s="1"/>
  <c r="D521" i="4" s="1"/>
  <c r="D522" i="4" s="1"/>
  <c r="D523" i="4" s="1"/>
  <c r="D524" i="4" s="1"/>
  <c r="D525" i="4" s="1"/>
  <c r="D526" i="4" s="1"/>
  <c r="D527" i="4" s="1"/>
  <c r="D528" i="4" s="1"/>
  <c r="D529" i="4" s="1"/>
  <c r="D530" i="4" s="1"/>
  <c r="D531" i="4" s="1"/>
  <c r="D532" i="4" s="1"/>
  <c r="D533" i="4" s="1"/>
  <c r="D534" i="4" s="1"/>
  <c r="D535" i="4" s="1"/>
  <c r="D536" i="4" s="1"/>
  <c r="D537" i="4" s="1"/>
  <c r="D538" i="4" s="1"/>
  <c r="D539" i="4" s="1"/>
  <c r="D540" i="4" s="1"/>
  <c r="D541" i="4" s="1"/>
  <c r="D542" i="4" s="1"/>
  <c r="D543" i="4" s="1"/>
  <c r="D544" i="4" s="1"/>
  <c r="D545" i="4" s="1"/>
  <c r="D546" i="4" s="1"/>
  <c r="D547" i="4" s="1"/>
  <c r="D548" i="4" s="1"/>
  <c r="D549" i="4" s="1"/>
  <c r="D550" i="4" s="1"/>
  <c r="D551" i="4" s="1"/>
  <c r="D552" i="4" s="1"/>
  <c r="D553" i="4" s="1"/>
  <c r="D554" i="4" s="1"/>
  <c r="D555" i="4" s="1"/>
  <c r="D556" i="4" s="1"/>
  <c r="D557" i="4" s="1"/>
  <c r="D558" i="4" s="1"/>
  <c r="D559" i="4" s="1"/>
  <c r="D560" i="4" s="1"/>
  <c r="D561" i="4" s="1"/>
  <c r="D562" i="4" s="1"/>
  <c r="D563" i="4" s="1"/>
  <c r="D564" i="4" s="1"/>
  <c r="D565" i="4" s="1"/>
  <c r="D566" i="4" s="1"/>
  <c r="D567" i="4" s="1"/>
  <c r="D568" i="4" s="1"/>
  <c r="D569" i="4" s="1"/>
  <c r="D570" i="4" s="1"/>
  <c r="D571" i="4" s="1"/>
  <c r="D572" i="4" s="1"/>
  <c r="D573" i="4" s="1"/>
  <c r="D574" i="4" s="1"/>
  <c r="D575" i="4" s="1"/>
  <c r="D576" i="4" s="1"/>
  <c r="D577" i="4" s="1"/>
  <c r="D578" i="4" s="1"/>
  <c r="D579" i="4" s="1"/>
  <c r="D580" i="4" s="1"/>
  <c r="D581" i="4" s="1"/>
  <c r="D582" i="4" s="1"/>
  <c r="D583" i="4" s="1"/>
  <c r="D584" i="4" s="1"/>
  <c r="D585" i="4" s="1"/>
  <c r="D586" i="4" s="1"/>
  <c r="D587" i="4" s="1"/>
  <c r="D588" i="4" s="1"/>
  <c r="D589" i="4" s="1"/>
  <c r="D590" i="4" s="1"/>
  <c r="D591" i="4" s="1"/>
  <c r="D592" i="4" s="1"/>
  <c r="D593" i="4" s="1"/>
  <c r="D594" i="4" s="1"/>
  <c r="D595" i="4" s="1"/>
  <c r="D596" i="4" s="1"/>
  <c r="D597" i="4" s="1"/>
  <c r="D598" i="4" s="1"/>
  <c r="D599" i="4" s="1"/>
  <c r="D600" i="4" s="1"/>
  <c r="D601" i="4" s="1"/>
  <c r="D602" i="4" s="1"/>
  <c r="D603" i="4" s="1"/>
  <c r="D604" i="4" s="1"/>
  <c r="D605" i="4" s="1"/>
  <c r="D606" i="4" s="1"/>
  <c r="D607" i="4" s="1"/>
  <c r="D608" i="4" s="1"/>
  <c r="D609" i="4" s="1"/>
  <c r="D610" i="4" s="1"/>
  <c r="D611" i="4" s="1"/>
  <c r="D612" i="4" s="1"/>
  <c r="D613" i="4" s="1"/>
  <c r="D614" i="4" s="1"/>
  <c r="D615" i="4" s="1"/>
  <c r="D616" i="4" s="1"/>
  <c r="D617" i="4" s="1"/>
  <c r="D618" i="4" s="1"/>
  <c r="D619" i="4" s="1"/>
  <c r="D620" i="4" s="1"/>
  <c r="D621" i="4" s="1"/>
  <c r="D622" i="4" s="1"/>
  <c r="D623" i="4" s="1"/>
  <c r="D624" i="4" s="1"/>
  <c r="D625" i="4" s="1"/>
  <c r="D626" i="4" s="1"/>
  <c r="D627" i="4" s="1"/>
  <c r="D628" i="4" s="1"/>
  <c r="D629" i="4" s="1"/>
  <c r="D630" i="4" s="1"/>
  <c r="D631" i="4" s="1"/>
  <c r="D632" i="4" s="1"/>
  <c r="D633" i="4" s="1"/>
  <c r="D634" i="4" s="1"/>
  <c r="D635" i="4" s="1"/>
  <c r="D636" i="4" s="1"/>
  <c r="D637" i="4" s="1"/>
  <c r="D638" i="4" s="1"/>
  <c r="D639" i="4" s="1"/>
  <c r="D640" i="4" s="1"/>
  <c r="D641" i="4" s="1"/>
  <c r="D642" i="4" s="1"/>
  <c r="D643" i="4" s="1"/>
  <c r="D644" i="4" s="1"/>
  <c r="D645" i="4" s="1"/>
  <c r="D646" i="4" s="1"/>
  <c r="D647" i="4" s="1"/>
  <c r="D648" i="4" s="1"/>
  <c r="D649" i="4" s="1"/>
  <c r="D650" i="4" s="1"/>
  <c r="D651" i="4" s="1"/>
  <c r="D652" i="4" s="1"/>
  <c r="D653" i="4" s="1"/>
  <c r="D654" i="4" s="1"/>
  <c r="D655" i="4" s="1"/>
  <c r="D656" i="4" s="1"/>
  <c r="D657" i="4" s="1"/>
  <c r="D658" i="4" s="1"/>
  <c r="D659" i="4" s="1"/>
  <c r="D660" i="4" s="1"/>
  <c r="D661" i="4" s="1"/>
  <c r="D662" i="4" s="1"/>
  <c r="D663" i="4" s="1"/>
  <c r="D664" i="4" s="1"/>
  <c r="D665" i="4" s="1"/>
  <c r="D666" i="4" s="1"/>
  <c r="D667" i="4" s="1"/>
  <c r="D668" i="4" s="1"/>
  <c r="D669" i="4" s="1"/>
  <c r="D670" i="4" s="1"/>
  <c r="D671" i="4" s="1"/>
  <c r="D672" i="4" s="1"/>
  <c r="D673" i="4" s="1"/>
  <c r="D674" i="4" s="1"/>
  <c r="D675" i="4" s="1"/>
  <c r="D676" i="4" s="1"/>
  <c r="D677" i="4" s="1"/>
  <c r="D678" i="4" s="1"/>
  <c r="D679" i="4" s="1"/>
  <c r="D680" i="4" s="1"/>
  <c r="D681" i="4" s="1"/>
  <c r="D682" i="4" s="1"/>
  <c r="D683" i="4" s="1"/>
  <c r="D684" i="4" s="1"/>
  <c r="D685" i="4" s="1"/>
  <c r="D686" i="4" s="1"/>
  <c r="D687" i="4" s="1"/>
  <c r="D688" i="4" s="1"/>
  <c r="D689" i="4" s="1"/>
  <c r="D690" i="4" s="1"/>
  <c r="D691" i="4" s="1"/>
  <c r="D692" i="4" s="1"/>
  <c r="D693" i="4" s="1"/>
  <c r="D694" i="4" s="1"/>
  <c r="D695" i="4" s="1"/>
  <c r="D696" i="4" s="1"/>
  <c r="D697" i="4" s="1"/>
  <c r="D698" i="4" s="1"/>
  <c r="D699" i="4" s="1"/>
  <c r="D700" i="4" s="1"/>
  <c r="D701" i="4" s="1"/>
  <c r="D702" i="4" s="1"/>
  <c r="D703" i="4" s="1"/>
  <c r="D704" i="4" s="1"/>
  <c r="D705" i="4" s="1"/>
  <c r="D706" i="4" s="1"/>
  <c r="D707" i="4" s="1"/>
  <c r="D708" i="4" s="1"/>
  <c r="D709" i="4" s="1"/>
  <c r="D710" i="4" s="1"/>
  <c r="D711" i="4" s="1"/>
  <c r="D712" i="4" s="1"/>
  <c r="D713" i="4" s="1"/>
  <c r="D714" i="4" s="1"/>
  <c r="D715" i="4" s="1"/>
  <c r="D716" i="4" s="1"/>
  <c r="D717" i="4" s="1"/>
  <c r="D718" i="4" s="1"/>
  <c r="D719" i="4" s="1"/>
  <c r="D720" i="4" s="1"/>
  <c r="D721" i="4" s="1"/>
  <c r="D722" i="4" s="1"/>
  <c r="D723" i="4" s="1"/>
  <c r="D724" i="4" s="1"/>
  <c r="D725" i="4" s="1"/>
  <c r="D726" i="4" s="1"/>
  <c r="D727" i="4" s="1"/>
  <c r="D728" i="4" s="1"/>
  <c r="D729" i="4" s="1"/>
  <c r="D730" i="4" s="1"/>
  <c r="D731" i="4" s="1"/>
  <c r="D732" i="4" s="1"/>
  <c r="D733" i="4" s="1"/>
  <c r="D734" i="4" s="1"/>
  <c r="D735" i="4" s="1"/>
  <c r="D736" i="4" s="1"/>
  <c r="D737" i="4" s="1"/>
  <c r="D738" i="4" s="1"/>
  <c r="D739" i="4" s="1"/>
  <c r="D740" i="4" s="1"/>
  <c r="D741" i="4" s="1"/>
  <c r="D742" i="4" s="1"/>
  <c r="D743" i="4" s="1"/>
  <c r="D744" i="4" s="1"/>
  <c r="D745" i="4" s="1"/>
  <c r="D746" i="4" s="1"/>
  <c r="D747" i="4" s="1"/>
  <c r="D748" i="4" s="1"/>
  <c r="D749" i="4" s="1"/>
  <c r="D750" i="4" s="1"/>
  <c r="D751" i="4" s="1"/>
  <c r="D752" i="4" s="1"/>
  <c r="D753" i="4" s="1"/>
  <c r="D754" i="4" s="1"/>
  <c r="D755" i="4" s="1"/>
  <c r="D756" i="4" s="1"/>
  <c r="D757" i="4" s="1"/>
  <c r="D758" i="4" s="1"/>
  <c r="D759" i="4" s="1"/>
  <c r="D760" i="4" s="1"/>
  <c r="D761" i="4" s="1"/>
  <c r="D762" i="4" s="1"/>
  <c r="D763" i="4" s="1"/>
  <c r="D764" i="4" s="1"/>
  <c r="D765" i="4" s="1"/>
  <c r="D766" i="4" s="1"/>
  <c r="D767" i="4" s="1"/>
  <c r="D768" i="4" s="1"/>
  <c r="D769" i="4" s="1"/>
  <c r="D770" i="4" s="1"/>
  <c r="D771" i="4" s="1"/>
  <c r="D772" i="4" s="1"/>
  <c r="D773" i="4" s="1"/>
  <c r="D774" i="4" s="1"/>
  <c r="D775" i="4" s="1"/>
  <c r="D776" i="4" s="1"/>
  <c r="D777" i="4" s="1"/>
  <c r="D778" i="4" s="1"/>
  <c r="D779" i="4" s="1"/>
  <c r="D780" i="4" s="1"/>
  <c r="D781" i="4" s="1"/>
  <c r="D782" i="4" s="1"/>
  <c r="D783" i="4" s="1"/>
  <c r="D784" i="4" s="1"/>
  <c r="D785" i="4" s="1"/>
  <c r="D786" i="4" s="1"/>
  <c r="D787" i="4" s="1"/>
  <c r="D788" i="4" s="1"/>
  <c r="D789" i="4" s="1"/>
  <c r="D790" i="4" s="1"/>
  <c r="D791" i="4" s="1"/>
  <c r="D792" i="4" s="1"/>
  <c r="D793" i="4" s="1"/>
  <c r="D794" i="4" s="1"/>
  <c r="D795" i="4" s="1"/>
  <c r="D796" i="4" s="1"/>
  <c r="D797" i="4" s="1"/>
  <c r="D798" i="4" s="1"/>
  <c r="D799" i="4" s="1"/>
  <c r="D800" i="4" s="1"/>
  <c r="D801" i="4" s="1"/>
  <c r="D802" i="4" s="1"/>
  <c r="D803" i="4" s="1"/>
  <c r="D804" i="4" s="1"/>
  <c r="D805" i="4" s="1"/>
  <c r="D806" i="4" s="1"/>
  <c r="D807" i="4" s="1"/>
  <c r="D808" i="4" s="1"/>
  <c r="D809" i="4" s="1"/>
  <c r="D810" i="4" s="1"/>
  <c r="D811" i="4" s="1"/>
  <c r="D812" i="4" s="1"/>
  <c r="D813" i="4" s="1"/>
  <c r="D814" i="4" s="1"/>
  <c r="D815" i="4" s="1"/>
  <c r="D816" i="4" s="1"/>
  <c r="D817" i="4" s="1"/>
  <c r="D818" i="4" s="1"/>
  <c r="D819" i="4" s="1"/>
  <c r="D820" i="4" s="1"/>
  <c r="D821" i="4" s="1"/>
  <c r="D822" i="4" s="1"/>
  <c r="D823" i="4" s="1"/>
  <c r="D824" i="4" s="1"/>
  <c r="D825" i="4" s="1"/>
  <c r="D826" i="4" s="1"/>
  <c r="D827" i="4" s="1"/>
  <c r="D828" i="4" s="1"/>
  <c r="D829" i="4" s="1"/>
  <c r="D830" i="4" s="1"/>
  <c r="D831" i="4" s="1"/>
  <c r="D832" i="4" s="1"/>
  <c r="D833" i="4" s="1"/>
  <c r="D834" i="4" s="1"/>
  <c r="D835" i="4" s="1"/>
  <c r="D836" i="4" s="1"/>
  <c r="D837" i="4" s="1"/>
  <c r="D838" i="4" s="1"/>
  <c r="D839" i="4" s="1"/>
  <c r="D840" i="4" s="1"/>
  <c r="D841" i="4" s="1"/>
  <c r="D842" i="4" s="1"/>
  <c r="D843" i="4" s="1"/>
  <c r="D844" i="4" s="1"/>
  <c r="D845" i="4" s="1"/>
  <c r="D846" i="4" s="1"/>
  <c r="D847" i="4" s="1"/>
  <c r="D848" i="4" s="1"/>
  <c r="D849" i="4" s="1"/>
  <c r="D850" i="4" s="1"/>
  <c r="D851" i="4" s="1"/>
  <c r="D852" i="4" s="1"/>
  <c r="D853" i="4" s="1"/>
  <c r="D854" i="4" s="1"/>
  <c r="D855" i="4" s="1"/>
  <c r="D856" i="4" s="1"/>
  <c r="D857" i="4" s="1"/>
  <c r="D858" i="4" s="1"/>
  <c r="D859" i="4" s="1"/>
  <c r="D860" i="4" s="1"/>
  <c r="D861" i="4" s="1"/>
  <c r="D862" i="4" s="1"/>
  <c r="D863" i="4" s="1"/>
  <c r="D864" i="4" s="1"/>
  <c r="D865" i="4" s="1"/>
  <c r="D866" i="4" s="1"/>
  <c r="D867" i="4" s="1"/>
  <c r="D868" i="4" s="1"/>
  <c r="D869" i="4" s="1"/>
  <c r="D870" i="4" s="1"/>
  <c r="D871" i="4" s="1"/>
  <c r="D872" i="4" s="1"/>
  <c r="D873" i="4" s="1"/>
  <c r="D874" i="4" s="1"/>
  <c r="D875" i="4" s="1"/>
  <c r="D876" i="4" s="1"/>
  <c r="D877" i="4" s="1"/>
  <c r="D878" i="4" s="1"/>
  <c r="D879" i="4" s="1"/>
  <c r="D880" i="4" s="1"/>
  <c r="D881" i="4" s="1"/>
  <c r="D882" i="4" s="1"/>
  <c r="D883" i="4" s="1"/>
  <c r="D884" i="4" s="1"/>
  <c r="D885" i="4" s="1"/>
  <c r="D886" i="4" s="1"/>
  <c r="D887" i="4" s="1"/>
  <c r="D888" i="4" s="1"/>
  <c r="D889" i="4" s="1"/>
  <c r="D890" i="4" s="1"/>
  <c r="D891" i="4" s="1"/>
  <c r="D892" i="4" s="1"/>
  <c r="D893" i="4" s="1"/>
  <c r="D894" i="4" s="1"/>
  <c r="D895" i="4" s="1"/>
  <c r="D896" i="4" s="1"/>
  <c r="D897" i="4" s="1"/>
  <c r="D898" i="4" s="1"/>
  <c r="D899" i="4" s="1"/>
  <c r="D900" i="4" s="1"/>
  <c r="D901" i="4" s="1"/>
  <c r="D902" i="4" s="1"/>
  <c r="D903" i="4" s="1"/>
  <c r="D904" i="4" s="1"/>
  <c r="D905" i="4" s="1"/>
  <c r="D906" i="4" s="1"/>
  <c r="D907" i="4" s="1"/>
  <c r="D908" i="4" s="1"/>
  <c r="D909" i="4" s="1"/>
  <c r="D910" i="4" s="1"/>
  <c r="D911" i="4" s="1"/>
  <c r="D912" i="4" s="1"/>
  <c r="D913" i="4" s="1"/>
  <c r="D914" i="4" s="1"/>
  <c r="D915" i="4" s="1"/>
  <c r="D916" i="4" s="1"/>
  <c r="D917" i="4" s="1"/>
  <c r="D918" i="4" s="1"/>
  <c r="D919" i="4" s="1"/>
  <c r="D920" i="4" s="1"/>
  <c r="D921" i="4" s="1"/>
  <c r="D922" i="4" s="1"/>
  <c r="D923" i="4" s="1"/>
  <c r="D924" i="4" s="1"/>
  <c r="D925" i="4" s="1"/>
  <c r="D926" i="4" s="1"/>
  <c r="D927" i="4" s="1"/>
  <c r="D928" i="4" s="1"/>
  <c r="D929" i="4" s="1"/>
  <c r="D930" i="4" s="1"/>
  <c r="D931" i="4" s="1"/>
  <c r="D932" i="4" s="1"/>
  <c r="D933" i="4" s="1"/>
  <c r="D934" i="4" s="1"/>
  <c r="D935" i="4" s="1"/>
  <c r="D936" i="4" s="1"/>
  <c r="D937" i="4" s="1"/>
  <c r="D938" i="4" s="1"/>
  <c r="D939" i="4" s="1"/>
  <c r="D940" i="4" s="1"/>
  <c r="D941" i="4" s="1"/>
  <c r="D942" i="4" s="1"/>
  <c r="D943" i="4" s="1"/>
  <c r="D944" i="4" s="1"/>
  <c r="D945" i="4" s="1"/>
  <c r="D946" i="4" s="1"/>
  <c r="D947" i="4" s="1"/>
  <c r="D948" i="4" s="1"/>
  <c r="D949" i="4" s="1"/>
  <c r="D950" i="4" s="1"/>
  <c r="D951" i="4" s="1"/>
  <c r="D952" i="4" s="1"/>
  <c r="D953" i="4" s="1"/>
  <c r="D954" i="4" s="1"/>
  <c r="D955" i="4" s="1"/>
  <c r="D956" i="4" s="1"/>
  <c r="D957" i="4" s="1"/>
  <c r="D958" i="4" s="1"/>
  <c r="D959" i="4" s="1"/>
  <c r="D960" i="4" s="1"/>
  <c r="D961" i="4" s="1"/>
  <c r="D962" i="4" s="1"/>
  <c r="D963" i="4" s="1"/>
  <c r="D964" i="4" s="1"/>
  <c r="D965" i="4" s="1"/>
  <c r="D966" i="4" s="1"/>
  <c r="D967" i="4" s="1"/>
  <c r="D968" i="4" s="1"/>
  <c r="D969" i="4" s="1"/>
  <c r="D970" i="4" s="1"/>
  <c r="D971" i="4" s="1"/>
  <c r="D972" i="4" s="1"/>
  <c r="D973" i="4" s="1"/>
  <c r="D974" i="4" s="1"/>
  <c r="D975" i="4" s="1"/>
  <c r="D976" i="4" s="1"/>
  <c r="D977" i="4" s="1"/>
  <c r="D978" i="4" s="1"/>
  <c r="D979" i="4" s="1"/>
  <c r="D980" i="4" s="1"/>
  <c r="D981" i="4" s="1"/>
  <c r="D982" i="4" s="1"/>
  <c r="D983" i="4" s="1"/>
  <c r="D984" i="4" s="1"/>
  <c r="D985" i="4" s="1"/>
  <c r="D986" i="4" s="1"/>
  <c r="D987" i="4" s="1"/>
  <c r="D988" i="4" s="1"/>
  <c r="D989" i="4" s="1"/>
  <c r="D990" i="4" s="1"/>
  <c r="D991" i="4" s="1"/>
  <c r="D992" i="4" s="1"/>
  <c r="D993" i="4" s="1"/>
  <c r="D994" i="4" s="1"/>
  <c r="D995" i="4" s="1"/>
  <c r="D996" i="4" s="1"/>
  <c r="D997" i="4" s="1"/>
  <c r="D998" i="4" s="1"/>
  <c r="D999" i="4" s="1"/>
  <c r="D1000" i="4" s="1"/>
  <c r="D1001" i="4" s="1"/>
  <c r="D1002" i="4" s="1"/>
  <c r="D1003" i="4" s="1"/>
  <c r="D1004" i="4" s="1"/>
  <c r="D1005" i="4" s="1"/>
  <c r="D1006" i="4" s="1"/>
  <c r="D1007" i="4" s="1"/>
  <c r="D1008" i="4" s="1"/>
  <c r="D1009" i="4" s="1"/>
  <c r="D1010" i="4" s="1"/>
  <c r="D1011" i="4" s="1"/>
  <c r="D1012" i="4" s="1"/>
  <c r="D1013" i="4" s="1"/>
  <c r="D1014" i="4" s="1"/>
  <c r="D1015" i="4" s="1"/>
  <c r="D1016" i="4" s="1"/>
  <c r="D1017" i="4" s="1"/>
  <c r="D1018" i="4" s="1"/>
  <c r="D1019" i="4" s="1"/>
  <c r="D1020" i="4" s="1"/>
  <c r="D1021" i="4" s="1"/>
  <c r="D1022" i="4" s="1"/>
  <c r="D1023" i="4" s="1"/>
  <c r="D1024" i="4" s="1"/>
  <c r="D63" i="4"/>
  <c r="C63" i="4"/>
  <c r="C64" i="4" s="1"/>
  <c r="C65" i="4" s="1"/>
  <c r="C66" i="4" s="1"/>
  <c r="C67" i="4" s="1"/>
  <c r="C68" i="4" s="1"/>
  <c r="C69" i="4" s="1"/>
  <c r="C70" i="4" s="1"/>
  <c r="C71" i="4" s="1"/>
  <c r="C72" i="4" s="1"/>
  <c r="C73" i="4" s="1"/>
  <c r="C74" i="4" s="1"/>
  <c r="C75" i="4" s="1"/>
  <c r="C76" i="4" s="1"/>
  <c r="C77" i="4" s="1"/>
  <c r="C78" i="4" s="1"/>
  <c r="C79" i="4" s="1"/>
  <c r="C80" i="4" s="1"/>
  <c r="C81" i="4" s="1"/>
  <c r="C82" i="4" s="1"/>
  <c r="C83" i="4" s="1"/>
  <c r="C84" i="4" s="1"/>
  <c r="C85" i="4" s="1"/>
  <c r="C86" i="4" s="1"/>
  <c r="C87" i="4" s="1"/>
  <c r="C88" i="4" s="1"/>
  <c r="C89" i="4" s="1"/>
  <c r="C90" i="4" s="1"/>
  <c r="C91" i="4" s="1"/>
  <c r="C92" i="4" s="1"/>
  <c r="C93" i="4" s="1"/>
  <c r="C94" i="4" s="1"/>
  <c r="C95" i="4" s="1"/>
  <c r="C96" i="4" s="1"/>
  <c r="C97" i="4" s="1"/>
  <c r="C98" i="4" s="1"/>
  <c r="C99" i="4" s="1"/>
  <c r="C100" i="4" s="1"/>
  <c r="C101" i="4" s="1"/>
  <c r="C102" i="4" s="1"/>
  <c r="C103" i="4" s="1"/>
  <c r="C104" i="4" s="1"/>
  <c r="C105" i="4" s="1"/>
  <c r="C106" i="4" s="1"/>
  <c r="C107" i="4" s="1"/>
  <c r="C108" i="4" s="1"/>
  <c r="C109" i="4" s="1"/>
  <c r="C110" i="4" s="1"/>
  <c r="C111" i="4" s="1"/>
  <c r="C112" i="4" s="1"/>
  <c r="C113" i="4" s="1"/>
  <c r="C114" i="4" s="1"/>
  <c r="C115" i="4" s="1"/>
  <c r="C116" i="4" s="1"/>
  <c r="C117" i="4" s="1"/>
  <c r="C118" i="4" s="1"/>
  <c r="C119" i="4" s="1"/>
  <c r="C120" i="4" s="1"/>
  <c r="C121" i="4" s="1"/>
  <c r="C122" i="4" s="1"/>
  <c r="C123" i="4" s="1"/>
  <c r="C124" i="4" s="1"/>
  <c r="C125" i="4" s="1"/>
  <c r="C126" i="4" s="1"/>
  <c r="C127" i="4" s="1"/>
  <c r="C128" i="4" s="1"/>
  <c r="C129" i="4" s="1"/>
  <c r="C130" i="4" s="1"/>
  <c r="C131" i="4" s="1"/>
  <c r="C132" i="4" s="1"/>
  <c r="C133" i="4" s="1"/>
  <c r="C134" i="4" s="1"/>
  <c r="C135" i="4" s="1"/>
  <c r="C136" i="4" s="1"/>
  <c r="C137" i="4" s="1"/>
  <c r="C138" i="4" s="1"/>
  <c r="C139" i="4" s="1"/>
  <c r="C140" i="4" s="1"/>
  <c r="C141" i="4" s="1"/>
  <c r="C142" i="4" s="1"/>
  <c r="C143" i="4" s="1"/>
  <c r="C144" i="4" s="1"/>
  <c r="C145" i="4" s="1"/>
  <c r="C146" i="4" s="1"/>
  <c r="C147" i="4" s="1"/>
  <c r="C148" i="4" s="1"/>
  <c r="C149" i="4" s="1"/>
  <c r="C150" i="4" s="1"/>
  <c r="C151" i="4" s="1"/>
  <c r="C152" i="4" s="1"/>
  <c r="C153" i="4" s="1"/>
  <c r="C154" i="4" s="1"/>
  <c r="C155" i="4" s="1"/>
  <c r="C156" i="4" s="1"/>
  <c r="C157" i="4" s="1"/>
  <c r="C158" i="4" s="1"/>
  <c r="C159" i="4" s="1"/>
  <c r="C160" i="4" s="1"/>
  <c r="C161" i="4" s="1"/>
  <c r="C162" i="4" s="1"/>
  <c r="C163" i="4" s="1"/>
  <c r="C164" i="4" s="1"/>
  <c r="C165" i="4" s="1"/>
  <c r="C166" i="4" s="1"/>
  <c r="C167" i="4" s="1"/>
  <c r="C168" i="4" s="1"/>
  <c r="C169" i="4" s="1"/>
  <c r="C170" i="4" s="1"/>
  <c r="C171" i="4" s="1"/>
  <c r="C172" i="4" s="1"/>
  <c r="C173" i="4" s="1"/>
  <c r="C174" i="4" s="1"/>
  <c r="C175" i="4" s="1"/>
  <c r="C176" i="4" s="1"/>
  <c r="C177" i="4" s="1"/>
  <c r="C178" i="4" s="1"/>
  <c r="C179" i="4" s="1"/>
  <c r="C180" i="4" s="1"/>
  <c r="C181" i="4" s="1"/>
  <c r="C182" i="4" s="1"/>
  <c r="C183" i="4" s="1"/>
  <c r="C184" i="4" s="1"/>
  <c r="C185" i="4" s="1"/>
  <c r="C186" i="4" s="1"/>
  <c r="C187" i="4" s="1"/>
  <c r="C188" i="4" s="1"/>
  <c r="C189" i="4" s="1"/>
  <c r="C190" i="4" s="1"/>
  <c r="C191" i="4" s="1"/>
  <c r="C192" i="4" s="1"/>
  <c r="C193" i="4" s="1"/>
  <c r="C194" i="4" s="1"/>
  <c r="C195" i="4" s="1"/>
  <c r="C196" i="4" s="1"/>
  <c r="C197" i="4" s="1"/>
  <c r="C198" i="4" s="1"/>
  <c r="C199" i="4" s="1"/>
  <c r="C200" i="4" s="1"/>
  <c r="C201" i="4" s="1"/>
  <c r="C202" i="4" s="1"/>
  <c r="C203" i="4" s="1"/>
  <c r="C204" i="4" s="1"/>
  <c r="C205" i="4" s="1"/>
  <c r="C206" i="4" s="1"/>
  <c r="C207" i="4" s="1"/>
  <c r="C208" i="4" s="1"/>
  <c r="C209" i="4" s="1"/>
  <c r="C210" i="4" s="1"/>
  <c r="C211" i="4" s="1"/>
  <c r="C212" i="4" s="1"/>
  <c r="C213" i="4" s="1"/>
  <c r="C214" i="4" s="1"/>
  <c r="C215" i="4" s="1"/>
  <c r="C216" i="4" s="1"/>
  <c r="C217" i="4" s="1"/>
  <c r="C218" i="4" s="1"/>
  <c r="C219" i="4" s="1"/>
  <c r="C220" i="4" s="1"/>
  <c r="C221" i="4" s="1"/>
  <c r="C222" i="4" s="1"/>
  <c r="C223" i="4" s="1"/>
  <c r="C224" i="4" s="1"/>
  <c r="C225" i="4" s="1"/>
  <c r="C226" i="4" s="1"/>
  <c r="C227" i="4" s="1"/>
  <c r="C228" i="4" s="1"/>
  <c r="C229" i="4" s="1"/>
  <c r="C230" i="4" s="1"/>
  <c r="C231" i="4" s="1"/>
  <c r="C232" i="4" s="1"/>
  <c r="C233" i="4" s="1"/>
  <c r="C234" i="4" s="1"/>
  <c r="C235" i="4" s="1"/>
  <c r="C236" i="4" s="1"/>
  <c r="C237" i="4" s="1"/>
  <c r="C238" i="4" s="1"/>
  <c r="C239" i="4" s="1"/>
  <c r="C240" i="4" s="1"/>
  <c r="C241" i="4" s="1"/>
  <c r="C242" i="4" s="1"/>
  <c r="C243" i="4" s="1"/>
  <c r="C244" i="4" s="1"/>
  <c r="C245" i="4" s="1"/>
  <c r="C246" i="4" s="1"/>
  <c r="C247" i="4" s="1"/>
  <c r="C248" i="4" s="1"/>
  <c r="C249" i="4" s="1"/>
  <c r="C250" i="4" s="1"/>
  <c r="C251" i="4" s="1"/>
  <c r="C252" i="4" s="1"/>
  <c r="C253" i="4" s="1"/>
  <c r="C254" i="4" s="1"/>
  <c r="C255" i="4" s="1"/>
  <c r="C256" i="4" s="1"/>
  <c r="C257" i="4" s="1"/>
  <c r="C258" i="4" s="1"/>
  <c r="C259" i="4" s="1"/>
  <c r="C260" i="4" s="1"/>
  <c r="C261" i="4" s="1"/>
  <c r="C262" i="4" s="1"/>
  <c r="C263" i="4" s="1"/>
  <c r="C264" i="4" s="1"/>
  <c r="C265" i="4" s="1"/>
  <c r="C266" i="4" s="1"/>
  <c r="C267" i="4" s="1"/>
  <c r="C268" i="4" s="1"/>
  <c r="C269" i="4" s="1"/>
  <c r="C270" i="4" s="1"/>
  <c r="C271" i="4" s="1"/>
  <c r="C272" i="4" s="1"/>
  <c r="C273" i="4" s="1"/>
  <c r="C274" i="4" s="1"/>
  <c r="C275" i="4" s="1"/>
  <c r="C276" i="4" s="1"/>
  <c r="C277" i="4" s="1"/>
  <c r="C278" i="4" s="1"/>
  <c r="C279" i="4" s="1"/>
  <c r="C280" i="4" s="1"/>
  <c r="C281" i="4" s="1"/>
  <c r="C282" i="4" s="1"/>
  <c r="C283" i="4" s="1"/>
  <c r="C284" i="4" s="1"/>
  <c r="C285" i="4" s="1"/>
  <c r="C286" i="4" s="1"/>
  <c r="C287" i="4" s="1"/>
  <c r="C288" i="4" s="1"/>
  <c r="C289" i="4" s="1"/>
  <c r="C290" i="4" s="1"/>
  <c r="C291" i="4" s="1"/>
  <c r="C292" i="4" s="1"/>
  <c r="C293" i="4" s="1"/>
  <c r="C294" i="4" s="1"/>
  <c r="C295" i="4" s="1"/>
  <c r="C296" i="4" s="1"/>
  <c r="C297" i="4" s="1"/>
  <c r="C298" i="4" s="1"/>
  <c r="C299" i="4" s="1"/>
  <c r="C300" i="4" s="1"/>
  <c r="C301" i="4" s="1"/>
  <c r="C302" i="4" s="1"/>
  <c r="C303" i="4" s="1"/>
  <c r="C304" i="4" s="1"/>
  <c r="C305" i="4" s="1"/>
  <c r="C306" i="4" s="1"/>
  <c r="C307" i="4" s="1"/>
  <c r="C308" i="4" s="1"/>
  <c r="C309" i="4" s="1"/>
  <c r="C310" i="4" s="1"/>
  <c r="C311" i="4" s="1"/>
  <c r="C312" i="4" s="1"/>
  <c r="C313" i="4" s="1"/>
  <c r="C314" i="4" s="1"/>
  <c r="C315" i="4" s="1"/>
  <c r="C316" i="4" s="1"/>
  <c r="C317" i="4" s="1"/>
  <c r="C318" i="4" s="1"/>
  <c r="C319" i="4" s="1"/>
  <c r="C320" i="4" s="1"/>
  <c r="C321" i="4" s="1"/>
  <c r="C322" i="4" s="1"/>
  <c r="C323" i="4" s="1"/>
  <c r="C324" i="4" s="1"/>
  <c r="C325" i="4" s="1"/>
  <c r="C326" i="4" s="1"/>
  <c r="C327" i="4" s="1"/>
  <c r="C328" i="4" s="1"/>
  <c r="C329" i="4" s="1"/>
  <c r="C330" i="4" s="1"/>
  <c r="C331" i="4" s="1"/>
  <c r="C332" i="4" s="1"/>
  <c r="C333" i="4" s="1"/>
  <c r="C334" i="4" s="1"/>
  <c r="C335" i="4" s="1"/>
  <c r="C336" i="4" s="1"/>
  <c r="C337" i="4" s="1"/>
  <c r="C338" i="4" s="1"/>
  <c r="C339" i="4" s="1"/>
  <c r="C340" i="4" s="1"/>
  <c r="C341" i="4" s="1"/>
  <c r="C342" i="4" s="1"/>
  <c r="C343" i="4" s="1"/>
  <c r="C344" i="4" s="1"/>
  <c r="C345" i="4" s="1"/>
  <c r="C346" i="4" s="1"/>
  <c r="C347" i="4" s="1"/>
  <c r="C348" i="4" s="1"/>
  <c r="C349" i="4" s="1"/>
  <c r="C350" i="4" s="1"/>
  <c r="C351" i="4" s="1"/>
  <c r="C352" i="4" s="1"/>
  <c r="C353" i="4" s="1"/>
  <c r="C354" i="4" s="1"/>
  <c r="C355" i="4" s="1"/>
  <c r="C356" i="4" s="1"/>
  <c r="C357" i="4" s="1"/>
  <c r="C358" i="4" s="1"/>
  <c r="C359" i="4" s="1"/>
  <c r="C360" i="4" s="1"/>
  <c r="C361" i="4" s="1"/>
  <c r="C362" i="4" s="1"/>
  <c r="C363" i="4" s="1"/>
  <c r="C364" i="4" s="1"/>
  <c r="C365" i="4" s="1"/>
  <c r="C366" i="4" s="1"/>
  <c r="C367" i="4" s="1"/>
  <c r="C368" i="4" s="1"/>
  <c r="C369" i="4" s="1"/>
  <c r="C370" i="4" s="1"/>
  <c r="C371" i="4" s="1"/>
  <c r="C372" i="4" s="1"/>
  <c r="C373" i="4" s="1"/>
  <c r="C374" i="4" s="1"/>
  <c r="C375" i="4" s="1"/>
  <c r="C376" i="4" s="1"/>
  <c r="C377" i="4" s="1"/>
  <c r="C378" i="4" s="1"/>
  <c r="C379" i="4" s="1"/>
  <c r="C380" i="4" s="1"/>
  <c r="C381" i="4" s="1"/>
  <c r="C382" i="4" s="1"/>
  <c r="C383" i="4" s="1"/>
  <c r="C384" i="4" s="1"/>
  <c r="C385" i="4" s="1"/>
  <c r="C386" i="4" s="1"/>
  <c r="C387" i="4" s="1"/>
  <c r="C388" i="4" s="1"/>
  <c r="C389" i="4" s="1"/>
  <c r="C390" i="4" s="1"/>
  <c r="C391" i="4" s="1"/>
  <c r="C392" i="4" s="1"/>
  <c r="C393" i="4" s="1"/>
  <c r="C394" i="4" s="1"/>
  <c r="C395" i="4" s="1"/>
  <c r="C396" i="4" s="1"/>
  <c r="C397" i="4" s="1"/>
  <c r="C398" i="4" s="1"/>
  <c r="C399" i="4" s="1"/>
  <c r="C400" i="4" s="1"/>
  <c r="C401" i="4" s="1"/>
  <c r="C402" i="4" s="1"/>
  <c r="C403" i="4" s="1"/>
  <c r="C404" i="4" s="1"/>
  <c r="C405" i="4" s="1"/>
  <c r="C406" i="4" s="1"/>
  <c r="C407" i="4" s="1"/>
  <c r="C408" i="4" s="1"/>
  <c r="C409" i="4" s="1"/>
  <c r="C410" i="4" s="1"/>
  <c r="C411" i="4" s="1"/>
  <c r="C412" i="4" s="1"/>
  <c r="C413" i="4" s="1"/>
  <c r="C414" i="4" s="1"/>
  <c r="C415" i="4" s="1"/>
  <c r="C416" i="4" s="1"/>
  <c r="C417" i="4" s="1"/>
  <c r="C418" i="4" s="1"/>
  <c r="C419" i="4" s="1"/>
  <c r="C420" i="4" s="1"/>
  <c r="C421" i="4" s="1"/>
  <c r="C422" i="4" s="1"/>
  <c r="C423" i="4" s="1"/>
  <c r="C424" i="4" s="1"/>
  <c r="C425" i="4" s="1"/>
  <c r="C426" i="4" s="1"/>
  <c r="C427" i="4" s="1"/>
  <c r="C428" i="4" s="1"/>
  <c r="C429" i="4" s="1"/>
  <c r="C430" i="4" s="1"/>
  <c r="C431" i="4" s="1"/>
  <c r="C432" i="4" s="1"/>
  <c r="C433" i="4" s="1"/>
  <c r="C434" i="4" s="1"/>
  <c r="C435" i="4" s="1"/>
  <c r="C436" i="4" s="1"/>
  <c r="C437" i="4" s="1"/>
  <c r="C438" i="4" s="1"/>
  <c r="C439" i="4" s="1"/>
  <c r="C440" i="4" s="1"/>
  <c r="C441" i="4" s="1"/>
  <c r="C442" i="4" s="1"/>
  <c r="C443" i="4" s="1"/>
  <c r="C444" i="4" s="1"/>
  <c r="C445" i="4" s="1"/>
  <c r="C446" i="4" s="1"/>
  <c r="C447" i="4" s="1"/>
  <c r="C448" i="4" s="1"/>
  <c r="C449" i="4" s="1"/>
  <c r="C450" i="4" s="1"/>
  <c r="C451" i="4" s="1"/>
  <c r="C452" i="4" s="1"/>
  <c r="C453" i="4" s="1"/>
  <c r="C454" i="4" s="1"/>
  <c r="C455" i="4" s="1"/>
  <c r="C456" i="4" s="1"/>
  <c r="C457" i="4" s="1"/>
  <c r="C458" i="4" s="1"/>
  <c r="C459" i="4" s="1"/>
  <c r="C460" i="4" s="1"/>
  <c r="C461" i="4" s="1"/>
  <c r="C462" i="4" s="1"/>
  <c r="C463" i="4" s="1"/>
  <c r="C464" i="4" s="1"/>
  <c r="C465" i="4" s="1"/>
  <c r="C466" i="4" s="1"/>
  <c r="C467" i="4" s="1"/>
  <c r="C468" i="4" s="1"/>
  <c r="C469" i="4" s="1"/>
  <c r="C470" i="4" s="1"/>
  <c r="C471" i="4" s="1"/>
  <c r="C472" i="4" s="1"/>
  <c r="C473" i="4" s="1"/>
  <c r="C474" i="4" s="1"/>
  <c r="C475" i="4" s="1"/>
  <c r="C476" i="4" s="1"/>
  <c r="C477" i="4" s="1"/>
  <c r="C478" i="4" s="1"/>
  <c r="C479" i="4" s="1"/>
  <c r="C480" i="4" s="1"/>
  <c r="C481" i="4" s="1"/>
  <c r="C482" i="4" s="1"/>
  <c r="C483" i="4" s="1"/>
  <c r="C484" i="4" s="1"/>
  <c r="C485" i="4" s="1"/>
  <c r="C486" i="4" s="1"/>
  <c r="C487" i="4" s="1"/>
  <c r="C488" i="4" s="1"/>
  <c r="C489" i="4" s="1"/>
  <c r="C490" i="4" s="1"/>
  <c r="C491" i="4" s="1"/>
  <c r="C492" i="4" s="1"/>
  <c r="C493" i="4" s="1"/>
  <c r="C494" i="4" s="1"/>
  <c r="C495" i="4" s="1"/>
  <c r="C496" i="4" s="1"/>
  <c r="C497" i="4" s="1"/>
  <c r="C498" i="4" s="1"/>
  <c r="C499" i="4" s="1"/>
  <c r="C500" i="4" s="1"/>
  <c r="C501" i="4" s="1"/>
  <c r="C502" i="4" s="1"/>
  <c r="C503" i="4" s="1"/>
  <c r="C504" i="4" s="1"/>
  <c r="C505" i="4" s="1"/>
  <c r="C506" i="4" s="1"/>
  <c r="C507" i="4" s="1"/>
  <c r="C508" i="4" s="1"/>
  <c r="C509" i="4" s="1"/>
  <c r="C510" i="4" s="1"/>
  <c r="C511" i="4" s="1"/>
  <c r="C512" i="4" s="1"/>
  <c r="C513" i="4" s="1"/>
  <c r="C514" i="4" s="1"/>
  <c r="C515" i="4" s="1"/>
  <c r="C516" i="4" s="1"/>
  <c r="C517" i="4" s="1"/>
  <c r="C518" i="4" s="1"/>
  <c r="C519" i="4" s="1"/>
  <c r="C520" i="4" s="1"/>
  <c r="C521" i="4" s="1"/>
  <c r="C522" i="4" s="1"/>
  <c r="C523" i="4" s="1"/>
  <c r="C524" i="4" s="1"/>
  <c r="C525" i="4" s="1"/>
  <c r="C526" i="4" s="1"/>
  <c r="C527" i="4" s="1"/>
  <c r="C528" i="4" s="1"/>
  <c r="C529" i="4" s="1"/>
  <c r="C530" i="4" s="1"/>
  <c r="C531" i="4" s="1"/>
  <c r="C532" i="4" s="1"/>
  <c r="C533" i="4" s="1"/>
  <c r="C534" i="4" s="1"/>
  <c r="C535" i="4" s="1"/>
  <c r="C536" i="4" s="1"/>
  <c r="C537" i="4" s="1"/>
  <c r="C538" i="4" s="1"/>
  <c r="C539" i="4" s="1"/>
  <c r="C540" i="4" s="1"/>
  <c r="C541" i="4" s="1"/>
  <c r="C542" i="4" s="1"/>
  <c r="C543" i="4" s="1"/>
  <c r="C544" i="4" s="1"/>
  <c r="C545" i="4" s="1"/>
  <c r="C546" i="4" s="1"/>
  <c r="C547" i="4" s="1"/>
  <c r="C548" i="4" s="1"/>
  <c r="C549" i="4" s="1"/>
  <c r="C550" i="4" s="1"/>
  <c r="C551" i="4" s="1"/>
  <c r="C552" i="4" s="1"/>
  <c r="C553" i="4" s="1"/>
  <c r="C554" i="4" s="1"/>
  <c r="C555" i="4" s="1"/>
  <c r="C556" i="4" s="1"/>
  <c r="C557" i="4" s="1"/>
  <c r="C558" i="4" s="1"/>
  <c r="C559" i="4" s="1"/>
  <c r="C560" i="4" s="1"/>
  <c r="C561" i="4" s="1"/>
  <c r="C562" i="4" s="1"/>
  <c r="C563" i="4" s="1"/>
  <c r="C564" i="4" s="1"/>
  <c r="C565" i="4" s="1"/>
  <c r="C566" i="4" s="1"/>
  <c r="C567" i="4" s="1"/>
  <c r="C568" i="4" s="1"/>
  <c r="C569" i="4" s="1"/>
  <c r="C570" i="4" s="1"/>
  <c r="C571" i="4" s="1"/>
  <c r="C572" i="4" s="1"/>
  <c r="C573" i="4" s="1"/>
  <c r="C574" i="4" s="1"/>
  <c r="C575" i="4" s="1"/>
  <c r="C576" i="4" s="1"/>
  <c r="C577" i="4" s="1"/>
  <c r="C578" i="4" s="1"/>
  <c r="C579" i="4" s="1"/>
  <c r="C580" i="4" s="1"/>
  <c r="C581" i="4" s="1"/>
  <c r="C582" i="4" s="1"/>
  <c r="C583" i="4" s="1"/>
  <c r="C584" i="4" s="1"/>
  <c r="C585" i="4" s="1"/>
  <c r="C586" i="4" s="1"/>
  <c r="C587" i="4" s="1"/>
  <c r="C588" i="4" s="1"/>
  <c r="C589" i="4" s="1"/>
  <c r="C590" i="4" s="1"/>
  <c r="C591" i="4" s="1"/>
  <c r="C592" i="4" s="1"/>
  <c r="C593" i="4" s="1"/>
  <c r="C594" i="4" s="1"/>
  <c r="C595" i="4" s="1"/>
  <c r="C596" i="4" s="1"/>
  <c r="C597" i="4" s="1"/>
  <c r="C598" i="4" s="1"/>
  <c r="C599" i="4" s="1"/>
  <c r="C600" i="4" s="1"/>
  <c r="C601" i="4" s="1"/>
  <c r="C602" i="4" s="1"/>
  <c r="C603" i="4" s="1"/>
  <c r="C604" i="4" s="1"/>
  <c r="C605" i="4" s="1"/>
  <c r="C606" i="4" s="1"/>
  <c r="C607" i="4" s="1"/>
  <c r="C608" i="4" s="1"/>
  <c r="C609" i="4" s="1"/>
  <c r="C610" i="4" s="1"/>
  <c r="C611" i="4" s="1"/>
  <c r="C612" i="4" s="1"/>
  <c r="C613" i="4" s="1"/>
  <c r="C614" i="4" s="1"/>
  <c r="C615" i="4" s="1"/>
  <c r="C616" i="4" s="1"/>
  <c r="C617" i="4" s="1"/>
  <c r="C618" i="4" s="1"/>
  <c r="C619" i="4" s="1"/>
  <c r="C620" i="4" s="1"/>
  <c r="C621" i="4" s="1"/>
  <c r="C622" i="4" s="1"/>
  <c r="C623" i="4" s="1"/>
  <c r="C624" i="4" s="1"/>
  <c r="C625" i="4" s="1"/>
  <c r="C626" i="4" s="1"/>
  <c r="C627" i="4" s="1"/>
  <c r="C628" i="4" s="1"/>
  <c r="C629" i="4" s="1"/>
  <c r="C630" i="4" s="1"/>
  <c r="C631" i="4" s="1"/>
  <c r="C632" i="4" s="1"/>
  <c r="C633" i="4" s="1"/>
  <c r="C634" i="4" s="1"/>
  <c r="C635" i="4" s="1"/>
  <c r="C636" i="4" s="1"/>
  <c r="C637" i="4" s="1"/>
  <c r="C638" i="4" s="1"/>
  <c r="C639" i="4" s="1"/>
  <c r="C640" i="4" s="1"/>
  <c r="C641" i="4" s="1"/>
  <c r="C642" i="4" s="1"/>
  <c r="C643" i="4" s="1"/>
  <c r="C644" i="4" s="1"/>
  <c r="C645" i="4" s="1"/>
  <c r="C646" i="4" s="1"/>
  <c r="C647" i="4" s="1"/>
  <c r="C648" i="4" s="1"/>
  <c r="C649" i="4" s="1"/>
  <c r="C650" i="4" s="1"/>
  <c r="C651" i="4" s="1"/>
  <c r="C652" i="4" s="1"/>
  <c r="C653" i="4" s="1"/>
  <c r="C654" i="4" s="1"/>
  <c r="C655" i="4" s="1"/>
  <c r="C656" i="4" s="1"/>
  <c r="C657" i="4" s="1"/>
  <c r="C658" i="4" s="1"/>
  <c r="C659" i="4" s="1"/>
  <c r="C660" i="4" s="1"/>
  <c r="C661" i="4" s="1"/>
  <c r="C662" i="4" s="1"/>
  <c r="C663" i="4" s="1"/>
  <c r="C664" i="4" s="1"/>
  <c r="C665" i="4" s="1"/>
  <c r="C666" i="4" s="1"/>
  <c r="C667" i="4" s="1"/>
  <c r="C668" i="4" s="1"/>
  <c r="C669" i="4" s="1"/>
  <c r="C670" i="4" s="1"/>
  <c r="C671" i="4" s="1"/>
  <c r="C672" i="4" s="1"/>
  <c r="C673" i="4" s="1"/>
  <c r="C674" i="4" s="1"/>
  <c r="C675" i="4" s="1"/>
  <c r="C676" i="4" s="1"/>
  <c r="C677" i="4" s="1"/>
  <c r="C678" i="4" s="1"/>
  <c r="C679" i="4" s="1"/>
  <c r="C680" i="4" s="1"/>
  <c r="C681" i="4" s="1"/>
  <c r="C682" i="4" s="1"/>
  <c r="C683" i="4" s="1"/>
  <c r="C684" i="4" s="1"/>
  <c r="C685" i="4" s="1"/>
  <c r="C686" i="4" s="1"/>
  <c r="C687" i="4" s="1"/>
  <c r="C688" i="4" s="1"/>
  <c r="C689" i="4" s="1"/>
  <c r="C690" i="4" s="1"/>
  <c r="C691" i="4" s="1"/>
  <c r="C692" i="4" s="1"/>
  <c r="C693" i="4" s="1"/>
  <c r="C694" i="4" s="1"/>
  <c r="C695" i="4" s="1"/>
  <c r="C696" i="4" s="1"/>
  <c r="C697" i="4" s="1"/>
  <c r="C698" i="4" s="1"/>
  <c r="C699" i="4" s="1"/>
  <c r="C700" i="4" s="1"/>
  <c r="C701" i="4" s="1"/>
  <c r="C702" i="4" s="1"/>
  <c r="C703" i="4" s="1"/>
  <c r="C704" i="4" s="1"/>
  <c r="C705" i="4" s="1"/>
  <c r="C706" i="4" s="1"/>
  <c r="C707" i="4" s="1"/>
  <c r="C708" i="4" s="1"/>
  <c r="C709" i="4" s="1"/>
  <c r="C710" i="4" s="1"/>
  <c r="C711" i="4" s="1"/>
  <c r="C712" i="4" s="1"/>
  <c r="C713" i="4" s="1"/>
  <c r="C714" i="4" s="1"/>
  <c r="C715" i="4" s="1"/>
  <c r="C716" i="4" s="1"/>
  <c r="C717" i="4" s="1"/>
  <c r="C718" i="4" s="1"/>
  <c r="C719" i="4" s="1"/>
  <c r="C720" i="4" s="1"/>
  <c r="C721" i="4" s="1"/>
  <c r="C722" i="4" s="1"/>
  <c r="C723" i="4" s="1"/>
  <c r="C724" i="4" s="1"/>
  <c r="C725" i="4" s="1"/>
  <c r="C726" i="4" s="1"/>
  <c r="C727" i="4" s="1"/>
  <c r="C728" i="4" s="1"/>
  <c r="C729" i="4" s="1"/>
  <c r="C730" i="4" s="1"/>
  <c r="C731" i="4" s="1"/>
  <c r="C732" i="4" s="1"/>
  <c r="C733" i="4" s="1"/>
  <c r="C734" i="4" s="1"/>
  <c r="C735" i="4" s="1"/>
  <c r="C736" i="4" s="1"/>
  <c r="C737" i="4" s="1"/>
  <c r="C738" i="4" s="1"/>
  <c r="C739" i="4" s="1"/>
  <c r="C740" i="4" s="1"/>
  <c r="C741" i="4" s="1"/>
  <c r="C742" i="4" s="1"/>
  <c r="C743" i="4" s="1"/>
  <c r="C744" i="4" s="1"/>
  <c r="C745" i="4" s="1"/>
  <c r="C746" i="4" s="1"/>
  <c r="C747" i="4" s="1"/>
  <c r="C748" i="4" s="1"/>
  <c r="C749" i="4" s="1"/>
  <c r="C750" i="4" s="1"/>
  <c r="C751" i="4" s="1"/>
  <c r="C752" i="4" s="1"/>
  <c r="C753" i="4" s="1"/>
  <c r="C754" i="4" s="1"/>
  <c r="C755" i="4" s="1"/>
  <c r="C756" i="4" s="1"/>
  <c r="C757" i="4" s="1"/>
  <c r="C758" i="4" s="1"/>
  <c r="C759" i="4" s="1"/>
  <c r="C760" i="4" s="1"/>
  <c r="C761" i="4" s="1"/>
  <c r="C762" i="4" s="1"/>
  <c r="C763" i="4" s="1"/>
  <c r="C764" i="4" s="1"/>
  <c r="C765" i="4" s="1"/>
  <c r="C766" i="4" s="1"/>
  <c r="C767" i="4" s="1"/>
  <c r="C768" i="4" s="1"/>
  <c r="C769" i="4" s="1"/>
  <c r="C770" i="4" s="1"/>
  <c r="C771" i="4" s="1"/>
  <c r="C772" i="4" s="1"/>
  <c r="C773" i="4" s="1"/>
  <c r="C774" i="4" s="1"/>
  <c r="C775" i="4" s="1"/>
  <c r="C776" i="4" s="1"/>
  <c r="C777" i="4" s="1"/>
  <c r="C778" i="4" s="1"/>
  <c r="C779" i="4" s="1"/>
  <c r="C780" i="4" s="1"/>
  <c r="C781" i="4" s="1"/>
  <c r="C782" i="4" s="1"/>
  <c r="C783" i="4" s="1"/>
  <c r="C784" i="4" s="1"/>
  <c r="C785" i="4" s="1"/>
  <c r="C786" i="4" s="1"/>
  <c r="C787" i="4" s="1"/>
  <c r="C788" i="4" s="1"/>
  <c r="C789" i="4" s="1"/>
  <c r="C790" i="4" s="1"/>
  <c r="C791" i="4" s="1"/>
  <c r="C792" i="4" s="1"/>
  <c r="C793" i="4" s="1"/>
  <c r="C794" i="4" s="1"/>
  <c r="C795" i="4" s="1"/>
  <c r="C796" i="4" s="1"/>
  <c r="C797" i="4" s="1"/>
  <c r="C798" i="4" s="1"/>
  <c r="C799" i="4" s="1"/>
  <c r="C800" i="4" s="1"/>
  <c r="C801" i="4" s="1"/>
  <c r="C802" i="4" s="1"/>
  <c r="C803" i="4" s="1"/>
  <c r="C804" i="4" s="1"/>
  <c r="C805" i="4" s="1"/>
  <c r="C806" i="4" s="1"/>
  <c r="C807" i="4" s="1"/>
  <c r="C808" i="4" s="1"/>
  <c r="C809" i="4" s="1"/>
  <c r="C810" i="4" s="1"/>
  <c r="C811" i="4" s="1"/>
  <c r="C812" i="4" s="1"/>
  <c r="C813" i="4" s="1"/>
  <c r="C814" i="4" s="1"/>
  <c r="C815" i="4" s="1"/>
  <c r="C816" i="4" s="1"/>
  <c r="C817" i="4" s="1"/>
  <c r="C818" i="4" s="1"/>
  <c r="C819" i="4" s="1"/>
  <c r="C820" i="4" s="1"/>
  <c r="C821" i="4" s="1"/>
  <c r="C822" i="4" s="1"/>
  <c r="C823" i="4" s="1"/>
  <c r="C824" i="4" s="1"/>
  <c r="C825" i="4" s="1"/>
  <c r="C826" i="4" s="1"/>
  <c r="C827" i="4" s="1"/>
  <c r="C828" i="4" s="1"/>
  <c r="C829" i="4" s="1"/>
  <c r="C830" i="4" s="1"/>
  <c r="C831" i="4" s="1"/>
  <c r="C832" i="4" s="1"/>
  <c r="C833" i="4" s="1"/>
  <c r="C834" i="4" s="1"/>
  <c r="C835" i="4" s="1"/>
  <c r="C836" i="4" s="1"/>
  <c r="C837" i="4" s="1"/>
  <c r="C838" i="4" s="1"/>
  <c r="C839" i="4" s="1"/>
  <c r="C840" i="4" s="1"/>
  <c r="C841" i="4" s="1"/>
  <c r="C842" i="4" s="1"/>
  <c r="C843" i="4" s="1"/>
  <c r="C844" i="4" s="1"/>
  <c r="C845" i="4" s="1"/>
  <c r="C846" i="4" s="1"/>
  <c r="C847" i="4" s="1"/>
  <c r="C848" i="4" s="1"/>
  <c r="C849" i="4" s="1"/>
  <c r="C850" i="4" s="1"/>
  <c r="C851" i="4" s="1"/>
  <c r="C852" i="4" s="1"/>
  <c r="C853" i="4" s="1"/>
  <c r="C854" i="4" s="1"/>
  <c r="C855" i="4" s="1"/>
  <c r="C856" i="4" s="1"/>
  <c r="C857" i="4" s="1"/>
  <c r="C858" i="4" s="1"/>
  <c r="C859" i="4" s="1"/>
  <c r="C860" i="4" s="1"/>
  <c r="C861" i="4" s="1"/>
  <c r="C862" i="4" s="1"/>
  <c r="C863" i="4" s="1"/>
  <c r="C864" i="4" s="1"/>
  <c r="C865" i="4" s="1"/>
  <c r="C866" i="4" s="1"/>
  <c r="C867" i="4" s="1"/>
  <c r="C868" i="4" s="1"/>
  <c r="C869" i="4" s="1"/>
  <c r="C870" i="4" s="1"/>
  <c r="C871" i="4" s="1"/>
  <c r="C872" i="4" s="1"/>
  <c r="C873" i="4" s="1"/>
  <c r="C874" i="4" s="1"/>
  <c r="C875" i="4" s="1"/>
  <c r="C876" i="4" s="1"/>
  <c r="C877" i="4" s="1"/>
  <c r="C878" i="4" s="1"/>
  <c r="C879" i="4" s="1"/>
  <c r="C880" i="4" s="1"/>
  <c r="C881" i="4" s="1"/>
  <c r="C882" i="4" s="1"/>
  <c r="C883" i="4" s="1"/>
  <c r="C884" i="4" s="1"/>
  <c r="C885" i="4" s="1"/>
  <c r="C886" i="4" s="1"/>
  <c r="C887" i="4" s="1"/>
  <c r="C888" i="4" s="1"/>
  <c r="C889" i="4" s="1"/>
  <c r="C890" i="4" s="1"/>
  <c r="C891" i="4" s="1"/>
  <c r="C892" i="4" s="1"/>
  <c r="C893" i="4" s="1"/>
  <c r="C894" i="4" s="1"/>
  <c r="C895" i="4" s="1"/>
  <c r="C896" i="4" s="1"/>
  <c r="C897" i="4" s="1"/>
  <c r="C898" i="4" s="1"/>
  <c r="C899" i="4" s="1"/>
  <c r="C900" i="4" s="1"/>
  <c r="C901" i="4" s="1"/>
  <c r="C902" i="4" s="1"/>
  <c r="C903" i="4" s="1"/>
  <c r="C904" i="4" s="1"/>
  <c r="C905" i="4" s="1"/>
  <c r="C906" i="4" s="1"/>
  <c r="C907" i="4" s="1"/>
  <c r="C908" i="4" s="1"/>
  <c r="C909" i="4" s="1"/>
  <c r="C910" i="4" s="1"/>
  <c r="C911" i="4" s="1"/>
  <c r="C912" i="4" s="1"/>
  <c r="C913" i="4" s="1"/>
  <c r="C914" i="4" s="1"/>
  <c r="C915" i="4" s="1"/>
  <c r="C916" i="4" s="1"/>
  <c r="C917" i="4" s="1"/>
  <c r="C918" i="4" s="1"/>
  <c r="C919" i="4" s="1"/>
  <c r="C920" i="4" s="1"/>
  <c r="C921" i="4" s="1"/>
  <c r="C922" i="4" s="1"/>
  <c r="C923" i="4" s="1"/>
  <c r="C924" i="4" s="1"/>
  <c r="C925" i="4" s="1"/>
  <c r="C926" i="4" s="1"/>
  <c r="C927" i="4" s="1"/>
  <c r="C928" i="4" s="1"/>
  <c r="C929" i="4" s="1"/>
  <c r="C930" i="4" s="1"/>
  <c r="C931" i="4" s="1"/>
  <c r="C932" i="4" s="1"/>
  <c r="C933" i="4" s="1"/>
  <c r="C934" i="4" s="1"/>
  <c r="C935" i="4" s="1"/>
  <c r="C936" i="4" s="1"/>
  <c r="C937" i="4" s="1"/>
  <c r="C938" i="4" s="1"/>
  <c r="C939" i="4" s="1"/>
  <c r="C940" i="4" s="1"/>
  <c r="C941" i="4" s="1"/>
  <c r="C942" i="4" s="1"/>
  <c r="C943" i="4" s="1"/>
  <c r="C944" i="4" s="1"/>
  <c r="C945" i="4" s="1"/>
  <c r="C946" i="4" s="1"/>
  <c r="C947" i="4" s="1"/>
  <c r="C948" i="4" s="1"/>
  <c r="C949" i="4" s="1"/>
  <c r="C950" i="4" s="1"/>
  <c r="C951" i="4" s="1"/>
  <c r="C952" i="4" s="1"/>
  <c r="C953" i="4" s="1"/>
  <c r="C954" i="4" s="1"/>
  <c r="C955" i="4" s="1"/>
  <c r="C956" i="4" s="1"/>
  <c r="C957" i="4" s="1"/>
  <c r="C958" i="4" s="1"/>
  <c r="C959" i="4" s="1"/>
  <c r="C960" i="4" s="1"/>
  <c r="C961" i="4" s="1"/>
  <c r="C962" i="4" s="1"/>
  <c r="C963" i="4" s="1"/>
  <c r="C964" i="4" s="1"/>
  <c r="C965" i="4" s="1"/>
  <c r="C966" i="4" s="1"/>
  <c r="C967" i="4" s="1"/>
  <c r="C968" i="4" s="1"/>
  <c r="C969" i="4" s="1"/>
  <c r="C970" i="4" s="1"/>
  <c r="C971" i="4" s="1"/>
  <c r="C972" i="4" s="1"/>
  <c r="C973" i="4" s="1"/>
  <c r="C974" i="4" s="1"/>
  <c r="C975" i="4" s="1"/>
  <c r="C976" i="4" s="1"/>
  <c r="C977" i="4" s="1"/>
  <c r="C978" i="4" s="1"/>
  <c r="C979" i="4" s="1"/>
  <c r="C980" i="4" s="1"/>
  <c r="C981" i="4" s="1"/>
  <c r="C982" i="4" s="1"/>
  <c r="C983" i="4" s="1"/>
  <c r="C984" i="4" s="1"/>
  <c r="C985" i="4" s="1"/>
  <c r="C986" i="4" s="1"/>
  <c r="C987" i="4" s="1"/>
  <c r="C988" i="4" s="1"/>
  <c r="C989" i="4" s="1"/>
  <c r="C990" i="4" s="1"/>
  <c r="C991" i="4" s="1"/>
  <c r="C992" i="4" s="1"/>
  <c r="C993" i="4" s="1"/>
  <c r="C994" i="4" s="1"/>
  <c r="C995" i="4" s="1"/>
  <c r="C996" i="4" s="1"/>
  <c r="C997" i="4" s="1"/>
  <c r="C998" i="4" s="1"/>
  <c r="C999" i="4" s="1"/>
  <c r="C1000" i="4" s="1"/>
  <c r="C1001" i="4" s="1"/>
  <c r="C1002" i="4" s="1"/>
  <c r="C1003" i="4" s="1"/>
  <c r="C1004" i="4" s="1"/>
  <c r="C1005" i="4" s="1"/>
  <c r="C1006" i="4" s="1"/>
  <c r="C1007" i="4" s="1"/>
  <c r="C1008" i="4" s="1"/>
  <c r="C1009" i="4" s="1"/>
  <c r="C1010" i="4" s="1"/>
  <c r="C1011" i="4" s="1"/>
  <c r="C1012" i="4" s="1"/>
  <c r="C1013" i="4" s="1"/>
  <c r="C1014" i="4" s="1"/>
  <c r="C1015" i="4" s="1"/>
  <c r="C1016" i="4" s="1"/>
  <c r="C1017" i="4" s="1"/>
  <c r="C1018" i="4" s="1"/>
  <c r="C1019" i="4" s="1"/>
  <c r="C1020" i="4" s="1"/>
  <c r="C1021" i="4" s="1"/>
  <c r="C1022" i="4" s="1"/>
  <c r="C1023" i="4" s="1"/>
  <c r="C1024" i="4" s="1"/>
  <c r="D17" i="4"/>
  <c r="D18" i="4" s="1"/>
  <c r="D19" i="4" s="1"/>
  <c r="D20" i="4" s="1"/>
  <c r="D21" i="4" s="1"/>
  <c r="D22" i="4" s="1"/>
  <c r="D23" i="4" s="1"/>
  <c r="D24" i="4" s="1"/>
  <c r="D25" i="4" s="1"/>
  <c r="D26" i="4" s="1"/>
  <c r="D27" i="4" s="1"/>
  <c r="D28" i="4" s="1"/>
  <c r="D29" i="4" s="1"/>
  <c r="D30" i="4" s="1"/>
  <c r="D31" i="4" s="1"/>
  <c r="D32" i="4" s="1"/>
  <c r="D33" i="4" s="1"/>
  <c r="D34" i="4" s="1"/>
  <c r="D35" i="4" s="1"/>
  <c r="D36" i="4" s="1"/>
  <c r="D37" i="4" s="1"/>
  <c r="D38" i="4" s="1"/>
  <c r="D39" i="4" s="1"/>
  <c r="D40" i="4" s="1"/>
  <c r="D41" i="4" s="1"/>
  <c r="D42" i="4" s="1"/>
  <c r="D43" i="4" s="1"/>
  <c r="D44" i="4" s="1"/>
  <c r="D45" i="4" s="1"/>
  <c r="D46" i="4" s="1"/>
  <c r="D47" i="4" s="1"/>
  <c r="D48" i="4" s="1"/>
  <c r="D49" i="4" s="1"/>
  <c r="D50" i="4" s="1"/>
  <c r="D51" i="4" s="1"/>
  <c r="D52" i="4" s="1"/>
  <c r="D53" i="4" s="1"/>
  <c r="D54" i="4" s="1"/>
  <c r="D55" i="4" s="1"/>
  <c r="D56" i="4" s="1"/>
  <c r="C18" i="4"/>
  <c r="C19" i="4" s="1"/>
  <c r="C20" i="4" s="1"/>
  <c r="C21" i="4" s="1"/>
  <c r="C22" i="4" s="1"/>
  <c r="C23" i="4" s="1"/>
  <c r="C24" i="4" s="1"/>
  <c r="C25" i="4" s="1"/>
  <c r="C26" i="4" s="1"/>
  <c r="C27" i="4" s="1"/>
  <c r="C28" i="4" s="1"/>
  <c r="C29" i="4" s="1"/>
  <c r="C30" i="4" s="1"/>
  <c r="C31" i="4" s="1"/>
  <c r="C32" i="4" s="1"/>
  <c r="C33" i="4" s="1"/>
  <c r="C34" i="4" s="1"/>
  <c r="C35" i="4" s="1"/>
  <c r="C36" i="4" s="1"/>
  <c r="C37" i="4" s="1"/>
  <c r="C38" i="4" s="1"/>
  <c r="C39" i="4" s="1"/>
  <c r="C40" i="4" s="1"/>
  <c r="C41" i="4" s="1"/>
  <c r="C42" i="4" s="1"/>
  <c r="C43" i="4" s="1"/>
  <c r="C44" i="4" s="1"/>
  <c r="C45" i="4" s="1"/>
  <c r="C46" i="4" s="1"/>
  <c r="C47" i="4" s="1"/>
  <c r="C48" i="4" s="1"/>
  <c r="C49" i="4" s="1"/>
  <c r="C50" i="4" s="1"/>
  <c r="C51" i="4" s="1"/>
  <c r="C52" i="4" s="1"/>
  <c r="C53" i="4" s="1"/>
  <c r="C54" i="4" s="1"/>
  <c r="C55" i="4" s="1"/>
  <c r="C56" i="4" s="1"/>
  <c r="C17" i="4"/>
  <c r="A62" i="4" l="1"/>
  <c r="A17" i="4"/>
  <c r="B18" i="4"/>
  <c r="B64" i="4"/>
  <c r="B65" i="4" s="1"/>
  <c r="B17" i="8"/>
  <c r="A16" i="4"/>
  <c r="DS8" i="6"/>
  <c r="DS9" i="6"/>
  <c r="DS10" i="6"/>
  <c r="DS11" i="6"/>
  <c r="DS12" i="6"/>
  <c r="DS13" i="6"/>
  <c r="DS14" i="6"/>
  <c r="DS15" i="6"/>
  <c r="DS16" i="6"/>
  <c r="DS17" i="6"/>
  <c r="DS18" i="6"/>
  <c r="DS19" i="6"/>
  <c r="DS20" i="6"/>
  <c r="DS21" i="6"/>
  <c r="DS22" i="6"/>
  <c r="DS23" i="6"/>
  <c r="DS24" i="6"/>
  <c r="DS25" i="6"/>
  <c r="DS26" i="6"/>
  <c r="DS27" i="6"/>
  <c r="DS28" i="6"/>
  <c r="DS29" i="6"/>
  <c r="DS30" i="6"/>
  <c r="DS31" i="6"/>
  <c r="DS32" i="6"/>
  <c r="DS33" i="6"/>
  <c r="DS34" i="6"/>
  <c r="DS35" i="6"/>
  <c r="DS36" i="6"/>
  <c r="DS37" i="6"/>
  <c r="DS38" i="6"/>
  <c r="DS39" i="6"/>
  <c r="DS40" i="6"/>
  <c r="DS41" i="6"/>
  <c r="DS42" i="6"/>
  <c r="DS43" i="6"/>
  <c r="DS44" i="6"/>
  <c r="DS45" i="6"/>
  <c r="DS46" i="6"/>
  <c r="DS47" i="6"/>
  <c r="DS48" i="6"/>
  <c r="DS49" i="6"/>
  <c r="DS50" i="6"/>
  <c r="DS51" i="6"/>
  <c r="DS52" i="6"/>
  <c r="DS53" i="6"/>
  <c r="DS54" i="6"/>
  <c r="DS55" i="6"/>
  <c r="DS56" i="6"/>
  <c r="DS57" i="6"/>
  <c r="DS58" i="6"/>
  <c r="DS59" i="6"/>
  <c r="DS60" i="6"/>
  <c r="DS61" i="6"/>
  <c r="DS62" i="6"/>
  <c r="DS63" i="6"/>
  <c r="DS64" i="6"/>
  <c r="DS65" i="6"/>
  <c r="DS66" i="6"/>
  <c r="DS67" i="6"/>
  <c r="DS68" i="6"/>
  <c r="DS69" i="6"/>
  <c r="DS70" i="6"/>
  <c r="DS71" i="6"/>
  <c r="DS72" i="6"/>
  <c r="DS73" i="6"/>
  <c r="DS74" i="6"/>
  <c r="DS75" i="6"/>
  <c r="DS76" i="6"/>
  <c r="DS77" i="6"/>
  <c r="DS78" i="6"/>
  <c r="DS79" i="6"/>
  <c r="DS80" i="6"/>
  <c r="DS81" i="6"/>
  <c r="DS82" i="6"/>
  <c r="DS83" i="6"/>
  <c r="DS84" i="6"/>
  <c r="DS85" i="6"/>
  <c r="DS86" i="6"/>
  <c r="DS87" i="6"/>
  <c r="DS88" i="6"/>
  <c r="DS89" i="6"/>
  <c r="DS90" i="6"/>
  <c r="DS91" i="6"/>
  <c r="DS92" i="6"/>
  <c r="DS93" i="6"/>
  <c r="DS94" i="6"/>
  <c r="DS95" i="6"/>
  <c r="DS96" i="6"/>
  <c r="DS97" i="6"/>
  <c r="DS98" i="6"/>
  <c r="DS99" i="6"/>
  <c r="DS100" i="6"/>
  <c r="DS101" i="6"/>
  <c r="DS102" i="6"/>
  <c r="DS103" i="6"/>
  <c r="DS104" i="6"/>
  <c r="DS105" i="6"/>
  <c r="DS106" i="6"/>
  <c r="DS107" i="6"/>
  <c r="DS108" i="6"/>
  <c r="DS109" i="6"/>
  <c r="DS110" i="6"/>
  <c r="DS111" i="6"/>
  <c r="DS112" i="6"/>
  <c r="DS113" i="6"/>
  <c r="DS114" i="6"/>
  <c r="DS115" i="6"/>
  <c r="DS116" i="6"/>
  <c r="DS117" i="6"/>
  <c r="DS118" i="6"/>
  <c r="DS119" i="6"/>
  <c r="DS120" i="6"/>
  <c r="DS121" i="6"/>
  <c r="DS122" i="6"/>
  <c r="DS123" i="6"/>
  <c r="DS124" i="6"/>
  <c r="DS125" i="6"/>
  <c r="DS126" i="6"/>
  <c r="DS127" i="6"/>
  <c r="DS128" i="6"/>
  <c r="DS129" i="6"/>
  <c r="DS130" i="6"/>
  <c r="DS131" i="6"/>
  <c r="DS132" i="6"/>
  <c r="DS133" i="6"/>
  <c r="DS134" i="6"/>
  <c r="DS135" i="6"/>
  <c r="DS136" i="6"/>
  <c r="DS137" i="6"/>
  <c r="DS138" i="6"/>
  <c r="DS139" i="6"/>
  <c r="DS140" i="6"/>
  <c r="DS141" i="6"/>
  <c r="DS142" i="6"/>
  <c r="DS143" i="6"/>
  <c r="DS144" i="6"/>
  <c r="DS145" i="6"/>
  <c r="DS146" i="6"/>
  <c r="DS147" i="6"/>
  <c r="DS148" i="6"/>
  <c r="DS149" i="6"/>
  <c r="DS150" i="6"/>
  <c r="DS151" i="6"/>
  <c r="DS152" i="6"/>
  <c r="DS153" i="6"/>
  <c r="DS154" i="6"/>
  <c r="DS155" i="6"/>
  <c r="DS156" i="6"/>
  <c r="DS157" i="6"/>
  <c r="DS158" i="6"/>
  <c r="DS159" i="6"/>
  <c r="DS160" i="6"/>
  <c r="DS161" i="6"/>
  <c r="DS162" i="6"/>
  <c r="DS163" i="6"/>
  <c r="DS164" i="6"/>
  <c r="DS165" i="6"/>
  <c r="DS166" i="6"/>
  <c r="DS167" i="6"/>
  <c r="DS168" i="6"/>
  <c r="DS169" i="6"/>
  <c r="DS170" i="6"/>
  <c r="DS171" i="6"/>
  <c r="DS172" i="6"/>
  <c r="DS173" i="6"/>
  <c r="DS174" i="6"/>
  <c r="DS175" i="6"/>
  <c r="DS176" i="6"/>
  <c r="DS177" i="6"/>
  <c r="DS178" i="6"/>
  <c r="DS179" i="6"/>
  <c r="DS180" i="6"/>
  <c r="DS181" i="6"/>
  <c r="DS182" i="6"/>
  <c r="DS183" i="6"/>
  <c r="DS184" i="6"/>
  <c r="DS185" i="6"/>
  <c r="DS186" i="6"/>
  <c r="DS187" i="6"/>
  <c r="DS188" i="6"/>
  <c r="DS189" i="6"/>
  <c r="DS190" i="6"/>
  <c r="DS191" i="6"/>
  <c r="DS192" i="6"/>
  <c r="DS193" i="6"/>
  <c r="DS194" i="6"/>
  <c r="DS195" i="6"/>
  <c r="DS196" i="6"/>
  <c r="DS197" i="6"/>
  <c r="DS198" i="6"/>
  <c r="DS199" i="6"/>
  <c r="DS200" i="6"/>
  <c r="DS201" i="6"/>
  <c r="DS202" i="6"/>
  <c r="DS203" i="6"/>
  <c r="DS204" i="6"/>
  <c r="DS205" i="6"/>
  <c r="DS206" i="6"/>
  <c r="DS207" i="6"/>
  <c r="DS208" i="6"/>
  <c r="DS209" i="6"/>
  <c r="DS210" i="6"/>
  <c r="DS211" i="6"/>
  <c r="DS212" i="6"/>
  <c r="DS213" i="6"/>
  <c r="DS214" i="6"/>
  <c r="DS215" i="6"/>
  <c r="DS216" i="6"/>
  <c r="DS217" i="6"/>
  <c r="DS218" i="6"/>
  <c r="DS219" i="6"/>
  <c r="DS220" i="6"/>
  <c r="DS221" i="6"/>
  <c r="DS222" i="6"/>
  <c r="DS223" i="6"/>
  <c r="DS224" i="6"/>
  <c r="DS225" i="6"/>
  <c r="DS226" i="6"/>
  <c r="DS227" i="6"/>
  <c r="DS228" i="6"/>
  <c r="DS229" i="6"/>
  <c r="DS230" i="6"/>
  <c r="DS231" i="6"/>
  <c r="DS232" i="6"/>
  <c r="DS233" i="6"/>
  <c r="DS234" i="6"/>
  <c r="DS235" i="6"/>
  <c r="DS236" i="6"/>
  <c r="DS237" i="6"/>
  <c r="DS238" i="6"/>
  <c r="DS239" i="6"/>
  <c r="DS240" i="6"/>
  <c r="DS241" i="6"/>
  <c r="DS242" i="6"/>
  <c r="DS243" i="6"/>
  <c r="DS244" i="6"/>
  <c r="DS245" i="6"/>
  <c r="DS246" i="6"/>
  <c r="DS247" i="6"/>
  <c r="DS248" i="6"/>
  <c r="DS249" i="6"/>
  <c r="DS250" i="6"/>
  <c r="DS251" i="6"/>
  <c r="DS252" i="6"/>
  <c r="DS253" i="6"/>
  <c r="DS254" i="6"/>
  <c r="DS255" i="6"/>
  <c r="DS256" i="6"/>
  <c r="DS257" i="6"/>
  <c r="DS258" i="6"/>
  <c r="DS259" i="6"/>
  <c r="DS260" i="6"/>
  <c r="DS261" i="6"/>
  <c r="DS262" i="6"/>
  <c r="DS263" i="6"/>
  <c r="DS264" i="6"/>
  <c r="DS265" i="6"/>
  <c r="DS266" i="6"/>
  <c r="DS267" i="6"/>
  <c r="DS268" i="6"/>
  <c r="DS269" i="6"/>
  <c r="DS270" i="6"/>
  <c r="DS271" i="6"/>
  <c r="DS272" i="6"/>
  <c r="DS273" i="6"/>
  <c r="DS274" i="6"/>
  <c r="DS275" i="6"/>
  <c r="DS276" i="6"/>
  <c r="DS277" i="6"/>
  <c r="DS278" i="6"/>
  <c r="DS279" i="6"/>
  <c r="DS280" i="6"/>
  <c r="DS281" i="6"/>
  <c r="DS282" i="6"/>
  <c r="DS283" i="6"/>
  <c r="DS284" i="6"/>
  <c r="DS285" i="6"/>
  <c r="DS286" i="6"/>
  <c r="DS287" i="6"/>
  <c r="DS288" i="6"/>
  <c r="DS289" i="6"/>
  <c r="DS290" i="6"/>
  <c r="DS291" i="6"/>
  <c r="DS292" i="6"/>
  <c r="DS293" i="6"/>
  <c r="DS294" i="6"/>
  <c r="DS295" i="6"/>
  <c r="DS296" i="6"/>
  <c r="DS297" i="6"/>
  <c r="DS298" i="6"/>
  <c r="DS299" i="6"/>
  <c r="DS300" i="6"/>
  <c r="DS301" i="6"/>
  <c r="DS302" i="6"/>
  <c r="DS303" i="6"/>
  <c r="DS304" i="6"/>
  <c r="DS305" i="6"/>
  <c r="DS306" i="6"/>
  <c r="DS307" i="6"/>
  <c r="DS308" i="6"/>
  <c r="DS309" i="6"/>
  <c r="DS310" i="6"/>
  <c r="DS311" i="6"/>
  <c r="DS312" i="6"/>
  <c r="DS313" i="6"/>
  <c r="DS314" i="6"/>
  <c r="DS315" i="6"/>
  <c r="DS316" i="6"/>
  <c r="DS317" i="6"/>
  <c r="DS318" i="6"/>
  <c r="DS319" i="6"/>
  <c r="DS320" i="6"/>
  <c r="DS321" i="6"/>
  <c r="DS322" i="6"/>
  <c r="DS323" i="6"/>
  <c r="DS324" i="6"/>
  <c r="DS325" i="6"/>
  <c r="DS326" i="6"/>
  <c r="DS327" i="6"/>
  <c r="DS328" i="6"/>
  <c r="DS329" i="6"/>
  <c r="DS330" i="6"/>
  <c r="DS331" i="6"/>
  <c r="DS332" i="6"/>
  <c r="DS333" i="6"/>
  <c r="DS334" i="6"/>
  <c r="DS335" i="6"/>
  <c r="DS336" i="6"/>
  <c r="DS337" i="6"/>
  <c r="DS338" i="6"/>
  <c r="DS339" i="6"/>
  <c r="DS340" i="6"/>
  <c r="DS341" i="6"/>
  <c r="DS342" i="6"/>
  <c r="DS343" i="6"/>
  <c r="DS344" i="6"/>
  <c r="DS345" i="6"/>
  <c r="DS346" i="6"/>
  <c r="DS347" i="6"/>
  <c r="DS348" i="6"/>
  <c r="DS349" i="6"/>
  <c r="DS350" i="6"/>
  <c r="DS351" i="6"/>
  <c r="DS352" i="6"/>
  <c r="DS353" i="6"/>
  <c r="DS354" i="6"/>
  <c r="DS355" i="6"/>
  <c r="DS356" i="6"/>
  <c r="DS357" i="6"/>
  <c r="DS358" i="6"/>
  <c r="DS359" i="6"/>
  <c r="DS360" i="6"/>
  <c r="DS361" i="6"/>
  <c r="DS362" i="6"/>
  <c r="DS363" i="6"/>
  <c r="DS364" i="6"/>
  <c r="DS365" i="6"/>
  <c r="DS366" i="6"/>
  <c r="DS367" i="6"/>
  <c r="DS368" i="6"/>
  <c r="DS369" i="6"/>
  <c r="DS370" i="6"/>
  <c r="DS371" i="6"/>
  <c r="DS372" i="6"/>
  <c r="DS373" i="6"/>
  <c r="DS374" i="6"/>
  <c r="DS375" i="6"/>
  <c r="DS376" i="6"/>
  <c r="DS377" i="6"/>
  <c r="DS378" i="6"/>
  <c r="DS379" i="6"/>
  <c r="DS380" i="6"/>
  <c r="DS381" i="6"/>
  <c r="DS382" i="6"/>
  <c r="DS383" i="6"/>
  <c r="DS384" i="6"/>
  <c r="DS385" i="6"/>
  <c r="DS386" i="6"/>
  <c r="DS387" i="6"/>
  <c r="DS388" i="6"/>
  <c r="DS389" i="6"/>
  <c r="DS390" i="6"/>
  <c r="DS391" i="6"/>
  <c r="DS392" i="6"/>
  <c r="DS393" i="6"/>
  <c r="DS394" i="6"/>
  <c r="DS395" i="6"/>
  <c r="DS396" i="6"/>
  <c r="DS397" i="6"/>
  <c r="DS398" i="6"/>
  <c r="DS399" i="6"/>
  <c r="DS400" i="6"/>
  <c r="DS401" i="6"/>
  <c r="DS402" i="6"/>
  <c r="DS403" i="6"/>
  <c r="DS404" i="6"/>
  <c r="DS405" i="6"/>
  <c r="DS406" i="6"/>
  <c r="DS407" i="6"/>
  <c r="DS408" i="6"/>
  <c r="DS409" i="6"/>
  <c r="DS410" i="6"/>
  <c r="DS411" i="6"/>
  <c r="DS412" i="6"/>
  <c r="DS413" i="6"/>
  <c r="DS414" i="6"/>
  <c r="DS415" i="6"/>
  <c r="DS416" i="6"/>
  <c r="DS417" i="6"/>
  <c r="DS418" i="6"/>
  <c r="DS419" i="6"/>
  <c r="DS420" i="6"/>
  <c r="DS421" i="6"/>
  <c r="DS422" i="6"/>
  <c r="DS423" i="6"/>
  <c r="DS424" i="6"/>
  <c r="DS425" i="6"/>
  <c r="DS426" i="6"/>
  <c r="DS427" i="6"/>
  <c r="DS428" i="6"/>
  <c r="DS429" i="6"/>
  <c r="DS430" i="6"/>
  <c r="DS431" i="6"/>
  <c r="DS432" i="6"/>
  <c r="DS433" i="6"/>
  <c r="DS434" i="6"/>
  <c r="DS435" i="6"/>
  <c r="DS436" i="6"/>
  <c r="DS437" i="6"/>
  <c r="DS438" i="6"/>
  <c r="DS439" i="6"/>
  <c r="DS440" i="6"/>
  <c r="DS441" i="6"/>
  <c r="DS442" i="6"/>
  <c r="DS443" i="6"/>
  <c r="DS444" i="6"/>
  <c r="DS445" i="6"/>
  <c r="DS446" i="6"/>
  <c r="DS447" i="6"/>
  <c r="DS448" i="6"/>
  <c r="DS449" i="6"/>
  <c r="DS450" i="6"/>
  <c r="DS451" i="6"/>
  <c r="DS452" i="6"/>
  <c r="DS453" i="6"/>
  <c r="DS454" i="6"/>
  <c r="DS455" i="6"/>
  <c r="DS456" i="6"/>
  <c r="DS457" i="6"/>
  <c r="DS458" i="6"/>
  <c r="DS459" i="6"/>
  <c r="DS460" i="6"/>
  <c r="DS461" i="6"/>
  <c r="DS462" i="6"/>
  <c r="DS463" i="6"/>
  <c r="DS464" i="6"/>
  <c r="DS465" i="6"/>
  <c r="DS466" i="6"/>
  <c r="DS467" i="6"/>
  <c r="DS468" i="6"/>
  <c r="DS469" i="6"/>
  <c r="DS470" i="6"/>
  <c r="DS471" i="6"/>
  <c r="DS472" i="6"/>
  <c r="DS473" i="6"/>
  <c r="DS474" i="6"/>
  <c r="DS475" i="6"/>
  <c r="DS476" i="6"/>
  <c r="DS477" i="6"/>
  <c r="DS478" i="6"/>
  <c r="DS479" i="6"/>
  <c r="DS480" i="6"/>
  <c r="DS481" i="6"/>
  <c r="DS482" i="6"/>
  <c r="DS483" i="6"/>
  <c r="DS484" i="6"/>
  <c r="DS485" i="6"/>
  <c r="DS486" i="6"/>
  <c r="DS487" i="6"/>
  <c r="DS488" i="6"/>
  <c r="DS489" i="6"/>
  <c r="DS490" i="6"/>
  <c r="DS491" i="6"/>
  <c r="DS492" i="6"/>
  <c r="DS493" i="6"/>
  <c r="DS494" i="6"/>
  <c r="DS495" i="6"/>
  <c r="DS496" i="6"/>
  <c r="DS497" i="6"/>
  <c r="DS498" i="6"/>
  <c r="DS499" i="6"/>
  <c r="DS500" i="6"/>
  <c r="DS501" i="6"/>
  <c r="DS502" i="6"/>
  <c r="DS503" i="6"/>
  <c r="DS504" i="6"/>
  <c r="DS505" i="6"/>
  <c r="DS506" i="6"/>
  <c r="DS507" i="6"/>
  <c r="DS508" i="6"/>
  <c r="DS509" i="6"/>
  <c r="DS510" i="6"/>
  <c r="DS511" i="6"/>
  <c r="DS512" i="6"/>
  <c r="DS513" i="6"/>
  <c r="DS514" i="6"/>
  <c r="DS515" i="6"/>
  <c r="DS516" i="6"/>
  <c r="DS517" i="6"/>
  <c r="DS518" i="6"/>
  <c r="DS519" i="6"/>
  <c r="DS520" i="6"/>
  <c r="DS521" i="6"/>
  <c r="DS522" i="6"/>
  <c r="DS523" i="6"/>
  <c r="DS524" i="6"/>
  <c r="DS525" i="6"/>
  <c r="DS526" i="6"/>
  <c r="DS527" i="6"/>
  <c r="DS528" i="6"/>
  <c r="DS529" i="6"/>
  <c r="DS530" i="6"/>
  <c r="DS531" i="6"/>
  <c r="DS532" i="6"/>
  <c r="DS533" i="6"/>
  <c r="DS534" i="6"/>
  <c r="DS535" i="6"/>
  <c r="DS536" i="6"/>
  <c r="DS537" i="6"/>
  <c r="DS538" i="6"/>
  <c r="DS539" i="6"/>
  <c r="DS540" i="6"/>
  <c r="DS541" i="6"/>
  <c r="DS542" i="6"/>
  <c r="DS543" i="6"/>
  <c r="DS544" i="6"/>
  <c r="DS545" i="6"/>
  <c r="DS546" i="6"/>
  <c r="DS547" i="6"/>
  <c r="DS548" i="6"/>
  <c r="DS549" i="6"/>
  <c r="DS550" i="6"/>
  <c r="DS551" i="6"/>
  <c r="DS552" i="6"/>
  <c r="DS553" i="6"/>
  <c r="DS554" i="6"/>
  <c r="DS555" i="6"/>
  <c r="DS556" i="6"/>
  <c r="DS557" i="6"/>
  <c r="DS558" i="6"/>
  <c r="DS559" i="6"/>
  <c r="DS560" i="6"/>
  <c r="DS561" i="6"/>
  <c r="DS562" i="6"/>
  <c r="DS563" i="6"/>
  <c r="DS564" i="6"/>
  <c r="DS565" i="6"/>
  <c r="DS566" i="6"/>
  <c r="DS567" i="6"/>
  <c r="DS568" i="6"/>
  <c r="DS569" i="6"/>
  <c r="DS570" i="6"/>
  <c r="DS571" i="6"/>
  <c r="DS572" i="6"/>
  <c r="DS573" i="6"/>
  <c r="DS574" i="6"/>
  <c r="DS575" i="6"/>
  <c r="DS576" i="6"/>
  <c r="DS577" i="6"/>
  <c r="DS578" i="6"/>
  <c r="DS579" i="6"/>
  <c r="DS580" i="6"/>
  <c r="DS581" i="6"/>
  <c r="DS582" i="6"/>
  <c r="DS583" i="6"/>
  <c r="DS584" i="6"/>
  <c r="DS585" i="6"/>
  <c r="DS586" i="6"/>
  <c r="DS587" i="6"/>
  <c r="DS588" i="6"/>
  <c r="DS589" i="6"/>
  <c r="DS590" i="6"/>
  <c r="DS591" i="6"/>
  <c r="DS592" i="6"/>
  <c r="DS593" i="6"/>
  <c r="DS594" i="6"/>
  <c r="DS595" i="6"/>
  <c r="DS596" i="6"/>
  <c r="DS597" i="6"/>
  <c r="DS598" i="6"/>
  <c r="DS599" i="6"/>
  <c r="DS600" i="6"/>
  <c r="DS601" i="6"/>
  <c r="DS602" i="6"/>
  <c r="DS603" i="6"/>
  <c r="DS604" i="6"/>
  <c r="DS605" i="6"/>
  <c r="DS606" i="6"/>
  <c r="DS607" i="6"/>
  <c r="DS608" i="6"/>
  <c r="DS609" i="6"/>
  <c r="DS610" i="6"/>
  <c r="DS611" i="6"/>
  <c r="DS612" i="6"/>
  <c r="DS613" i="6"/>
  <c r="DS614" i="6"/>
  <c r="DS615" i="6"/>
  <c r="DS616" i="6"/>
  <c r="DS617" i="6"/>
  <c r="DS618" i="6"/>
  <c r="DS619" i="6"/>
  <c r="DS620" i="6"/>
  <c r="DS621" i="6"/>
  <c r="DS622" i="6"/>
  <c r="DS623" i="6"/>
  <c r="DS624" i="6"/>
  <c r="DS625" i="6"/>
  <c r="DS626" i="6"/>
  <c r="DS627" i="6"/>
  <c r="DS628" i="6"/>
  <c r="DS629" i="6"/>
  <c r="DS630" i="6"/>
  <c r="DS631" i="6"/>
  <c r="DS632" i="6"/>
  <c r="DS633" i="6"/>
  <c r="DS634" i="6"/>
  <c r="DS635" i="6"/>
  <c r="DS636" i="6"/>
  <c r="DS637" i="6"/>
  <c r="DS638" i="6"/>
  <c r="DS639" i="6"/>
  <c r="DS640" i="6"/>
  <c r="DS641" i="6"/>
  <c r="DS642" i="6"/>
  <c r="DS643" i="6"/>
  <c r="DS644" i="6"/>
  <c r="DS645" i="6"/>
  <c r="DS646" i="6"/>
  <c r="DS647" i="6"/>
  <c r="DS648" i="6"/>
  <c r="DS649" i="6"/>
  <c r="DS650" i="6"/>
  <c r="DS651" i="6"/>
  <c r="DS652" i="6"/>
  <c r="DS653" i="6"/>
  <c r="DS654" i="6"/>
  <c r="DS655" i="6"/>
  <c r="DS656" i="6"/>
  <c r="DS657" i="6"/>
  <c r="DS658" i="6"/>
  <c r="DS659" i="6"/>
  <c r="DS660" i="6"/>
  <c r="DS661" i="6"/>
  <c r="DS662" i="6"/>
  <c r="DS663" i="6"/>
  <c r="DS664" i="6"/>
  <c r="DS665" i="6"/>
  <c r="DS666" i="6"/>
  <c r="DS667" i="6"/>
  <c r="DS668" i="6"/>
  <c r="DS669" i="6"/>
  <c r="DS670" i="6"/>
  <c r="DS671" i="6"/>
  <c r="DS672" i="6"/>
  <c r="DS673" i="6"/>
  <c r="DS674" i="6"/>
  <c r="DS675" i="6"/>
  <c r="DS676" i="6"/>
  <c r="DS677" i="6"/>
  <c r="DS678" i="6"/>
  <c r="DS679" i="6"/>
  <c r="DS680" i="6"/>
  <c r="DS681" i="6"/>
  <c r="DS682" i="6"/>
  <c r="DS683" i="6"/>
  <c r="DS684" i="6"/>
  <c r="DS685" i="6"/>
  <c r="DS686" i="6"/>
  <c r="DS687" i="6"/>
  <c r="DS688" i="6"/>
  <c r="DS689" i="6"/>
  <c r="DS690" i="6"/>
  <c r="DS691" i="6"/>
  <c r="DS692" i="6"/>
  <c r="DS693" i="6"/>
  <c r="DS694" i="6"/>
  <c r="DS695" i="6"/>
  <c r="DS696" i="6"/>
  <c r="DS697" i="6"/>
  <c r="DS698" i="6"/>
  <c r="DS699" i="6"/>
  <c r="DS700" i="6"/>
  <c r="DS701" i="6"/>
  <c r="DS702" i="6"/>
  <c r="DS703" i="6"/>
  <c r="DS704" i="6"/>
  <c r="DS705" i="6"/>
  <c r="DS706" i="6"/>
  <c r="DS707" i="6"/>
  <c r="DS708" i="6"/>
  <c r="DS709" i="6"/>
  <c r="DS710" i="6"/>
  <c r="DS711" i="6"/>
  <c r="DS712" i="6"/>
  <c r="DS713" i="6"/>
  <c r="DS714" i="6"/>
  <c r="DS715" i="6"/>
  <c r="DS716" i="6"/>
  <c r="DS717" i="6"/>
  <c r="DS718" i="6"/>
  <c r="DS719" i="6"/>
  <c r="DS720" i="6"/>
  <c r="DS721" i="6"/>
  <c r="DS722" i="6"/>
  <c r="DS723" i="6"/>
  <c r="DS724" i="6"/>
  <c r="DS725" i="6"/>
  <c r="DS726" i="6"/>
  <c r="DS727" i="6"/>
  <c r="DS728" i="6"/>
  <c r="DS729" i="6"/>
  <c r="DS730" i="6"/>
  <c r="DS731" i="6"/>
  <c r="DS732" i="6"/>
  <c r="DS733" i="6"/>
  <c r="DS734" i="6"/>
  <c r="DS735" i="6"/>
  <c r="DS736" i="6"/>
  <c r="DS737" i="6"/>
  <c r="DS738" i="6"/>
  <c r="DS739" i="6"/>
  <c r="DS740" i="6"/>
  <c r="DS741" i="6"/>
  <c r="DS742" i="6"/>
  <c r="DS743" i="6"/>
  <c r="DS744" i="6"/>
  <c r="DS745" i="6"/>
  <c r="DS746" i="6"/>
  <c r="DS747" i="6"/>
  <c r="DS748" i="6"/>
  <c r="DS749" i="6"/>
  <c r="DS750" i="6"/>
  <c r="DS751" i="6"/>
  <c r="DS752" i="6"/>
  <c r="DS753" i="6"/>
  <c r="DS754" i="6"/>
  <c r="DS755" i="6"/>
  <c r="DS756" i="6"/>
  <c r="DS757" i="6"/>
  <c r="DS758" i="6"/>
  <c r="DS759" i="6"/>
  <c r="DS760" i="6"/>
  <c r="DS761" i="6"/>
  <c r="DS762" i="6"/>
  <c r="DS763" i="6"/>
  <c r="DS764" i="6"/>
  <c r="DS765" i="6"/>
  <c r="DS766" i="6"/>
  <c r="DS767" i="6"/>
  <c r="DS768" i="6"/>
  <c r="DS769" i="6"/>
  <c r="DS770" i="6"/>
  <c r="DS771" i="6"/>
  <c r="DS772" i="6"/>
  <c r="DS773" i="6"/>
  <c r="DS774" i="6"/>
  <c r="DS775" i="6"/>
  <c r="DS776" i="6"/>
  <c r="DS777" i="6"/>
  <c r="DS778" i="6"/>
  <c r="DS779" i="6"/>
  <c r="DS780" i="6"/>
  <c r="DS781" i="6"/>
  <c r="DS782" i="6"/>
  <c r="DS783" i="6"/>
  <c r="DS784" i="6"/>
  <c r="DS785" i="6"/>
  <c r="DS786" i="6"/>
  <c r="DS787" i="6"/>
  <c r="DS788" i="6"/>
  <c r="DS789" i="6"/>
  <c r="DS790" i="6"/>
  <c r="DS791" i="6"/>
  <c r="DS792" i="6"/>
  <c r="DS793" i="6"/>
  <c r="DS794" i="6"/>
  <c r="DS795" i="6"/>
  <c r="DS796" i="6"/>
  <c r="DS797" i="6"/>
  <c r="DS798" i="6"/>
  <c r="DS799" i="6"/>
  <c r="DS800" i="6"/>
  <c r="DS801" i="6"/>
  <c r="DS802" i="6"/>
  <c r="DS803" i="6"/>
  <c r="DS804" i="6"/>
  <c r="DS805" i="6"/>
  <c r="DS806" i="6"/>
  <c r="DS807" i="6"/>
  <c r="DS808" i="6"/>
  <c r="DS809" i="6"/>
  <c r="DS810" i="6"/>
  <c r="DS811" i="6"/>
  <c r="DS812" i="6"/>
  <c r="DS813" i="6"/>
  <c r="DS814" i="6"/>
  <c r="DS815" i="6"/>
  <c r="DS816" i="6"/>
  <c r="DS817" i="6"/>
  <c r="DS818" i="6"/>
  <c r="DS819" i="6"/>
  <c r="DS820" i="6"/>
  <c r="DS821" i="6"/>
  <c r="DS822" i="6"/>
  <c r="DS823" i="6"/>
  <c r="DS824" i="6"/>
  <c r="DS825" i="6"/>
  <c r="DS826" i="6"/>
  <c r="DS827" i="6"/>
  <c r="DS828" i="6"/>
  <c r="DS829" i="6"/>
  <c r="DS830" i="6"/>
  <c r="DS831" i="6"/>
  <c r="DS832" i="6"/>
  <c r="DS833" i="6"/>
  <c r="DS834" i="6"/>
  <c r="DS835" i="6"/>
  <c r="DS836" i="6"/>
  <c r="DS837" i="6"/>
  <c r="DS838" i="6"/>
  <c r="DS839" i="6"/>
  <c r="DS840" i="6"/>
  <c r="DS841" i="6"/>
  <c r="DS842" i="6"/>
  <c r="DS843" i="6"/>
  <c r="DS844" i="6"/>
  <c r="DS845" i="6"/>
  <c r="DS846" i="6"/>
  <c r="DS847" i="6"/>
  <c r="DS848" i="6"/>
  <c r="DS849" i="6"/>
  <c r="DS850" i="6"/>
  <c r="DS851" i="6"/>
  <c r="DS852" i="6"/>
  <c r="DS853" i="6"/>
  <c r="DS854" i="6"/>
  <c r="DS855" i="6"/>
  <c r="DS856" i="6"/>
  <c r="DS857" i="6"/>
  <c r="DS858" i="6"/>
  <c r="DS859" i="6"/>
  <c r="DS860" i="6"/>
  <c r="DS861" i="6"/>
  <c r="DS862" i="6"/>
  <c r="DS863" i="6"/>
  <c r="DS864" i="6"/>
  <c r="DS865" i="6"/>
  <c r="DS866" i="6"/>
  <c r="DS867" i="6"/>
  <c r="DS868" i="6"/>
  <c r="DS869" i="6"/>
  <c r="DS870" i="6"/>
  <c r="DS871" i="6"/>
  <c r="DS872" i="6"/>
  <c r="DS873" i="6"/>
  <c r="DS874" i="6"/>
  <c r="DS875" i="6"/>
  <c r="DS876" i="6"/>
  <c r="DS877" i="6"/>
  <c r="DS878" i="6"/>
  <c r="DS879" i="6"/>
  <c r="DS880" i="6"/>
  <c r="DS881" i="6"/>
  <c r="DS882" i="6"/>
  <c r="DS883" i="6"/>
  <c r="DS884" i="6"/>
  <c r="DS885" i="6"/>
  <c r="DS886" i="6"/>
  <c r="DS887" i="6"/>
  <c r="DS888" i="6"/>
  <c r="DS889" i="6"/>
  <c r="DS890" i="6"/>
  <c r="DS891" i="6"/>
  <c r="DS892" i="6"/>
  <c r="DS893" i="6"/>
  <c r="DS894" i="6"/>
  <c r="DS895" i="6"/>
  <c r="DS896" i="6"/>
  <c r="DS897" i="6"/>
  <c r="DS898" i="6"/>
  <c r="DS899" i="6"/>
  <c r="DS900" i="6"/>
  <c r="DS901" i="6"/>
  <c r="DS902" i="6"/>
  <c r="DS903" i="6"/>
  <c r="DS904" i="6"/>
  <c r="DS905" i="6"/>
  <c r="DS906" i="6"/>
  <c r="DS907" i="6"/>
  <c r="DS908" i="6"/>
  <c r="DS909" i="6"/>
  <c r="DS910" i="6"/>
  <c r="DS911" i="6"/>
  <c r="DS912" i="6"/>
  <c r="DS913" i="6"/>
  <c r="DS914" i="6"/>
  <c r="DS915" i="6"/>
  <c r="DS916" i="6"/>
  <c r="DS917" i="6"/>
  <c r="DS918" i="6"/>
  <c r="DS919" i="6"/>
  <c r="DS920" i="6"/>
  <c r="DS921" i="6"/>
  <c r="DS922" i="6"/>
  <c r="DS923" i="6"/>
  <c r="DS924" i="6"/>
  <c r="DS925" i="6"/>
  <c r="DS926" i="6"/>
  <c r="DS927" i="6"/>
  <c r="DS928" i="6"/>
  <c r="DS929" i="6"/>
  <c r="DS930" i="6"/>
  <c r="DS931" i="6"/>
  <c r="DS932" i="6"/>
  <c r="DS933" i="6"/>
  <c r="DS934" i="6"/>
  <c r="DS935" i="6"/>
  <c r="DS936" i="6"/>
  <c r="DS937" i="6"/>
  <c r="DS938" i="6"/>
  <c r="DS939" i="6"/>
  <c r="DS940" i="6"/>
  <c r="DS941" i="6"/>
  <c r="DS942" i="6"/>
  <c r="DS943" i="6"/>
  <c r="DS944" i="6"/>
  <c r="DS945" i="6"/>
  <c r="DS946" i="6"/>
  <c r="DS947" i="6"/>
  <c r="DS948" i="6"/>
  <c r="DS949" i="6"/>
  <c r="DS950" i="6"/>
  <c r="DS951" i="6"/>
  <c r="DS952" i="6"/>
  <c r="DS953" i="6"/>
  <c r="DS954" i="6"/>
  <c r="DS955" i="6"/>
  <c r="DS956" i="6"/>
  <c r="DS957" i="6"/>
  <c r="DS958" i="6"/>
  <c r="DS959" i="6"/>
  <c r="DS960" i="6"/>
  <c r="DS961" i="6"/>
  <c r="DS962" i="6"/>
  <c r="DS963" i="6"/>
  <c r="DS964" i="6"/>
  <c r="DS965" i="6"/>
  <c r="DS966" i="6"/>
  <c r="DS967" i="6"/>
  <c r="DS968" i="6"/>
  <c r="DS969" i="6"/>
  <c r="DS970" i="6"/>
  <c r="DS971" i="6"/>
  <c r="DS972" i="6"/>
  <c r="DS973" i="6"/>
  <c r="DS974" i="6"/>
  <c r="DS975" i="6"/>
  <c r="DS976" i="6"/>
  <c r="DS977" i="6"/>
  <c r="DS978" i="6"/>
  <c r="DS979" i="6"/>
  <c r="DS980" i="6"/>
  <c r="DS981" i="6"/>
  <c r="DS982" i="6"/>
  <c r="DS983" i="6"/>
  <c r="DS984" i="6"/>
  <c r="DS985" i="6"/>
  <c r="DS986" i="6"/>
  <c r="DS987" i="6"/>
  <c r="DS988" i="6"/>
  <c r="DS989" i="6"/>
  <c r="DS990" i="6"/>
  <c r="DS991" i="6"/>
  <c r="DS992" i="6"/>
  <c r="DS993" i="6"/>
  <c r="DS994" i="6"/>
  <c r="DS995" i="6"/>
  <c r="DS996" i="6"/>
  <c r="DS997" i="6"/>
  <c r="DS998" i="6"/>
  <c r="DS999" i="6"/>
  <c r="DS1000" i="6"/>
  <c r="DS1001" i="6"/>
  <c r="DS1002" i="6"/>
  <c r="DS1003" i="6"/>
  <c r="DS1004" i="6"/>
  <c r="DS1005" i="6"/>
  <c r="DS1006" i="6"/>
  <c r="DS1007" i="6"/>
  <c r="DS1008" i="6"/>
  <c r="DS1009" i="6"/>
  <c r="DS1010" i="6"/>
  <c r="DS1011" i="6"/>
  <c r="DS1012" i="6"/>
  <c r="DS1013" i="6"/>
  <c r="DS1014" i="6"/>
  <c r="DS1015" i="6"/>
  <c r="DS1016" i="6"/>
  <c r="DS1017" i="6"/>
  <c r="DS1018" i="6"/>
  <c r="DS1019" i="6"/>
  <c r="DS1020" i="6"/>
  <c r="DS1021" i="6"/>
  <c r="DS1022" i="6"/>
  <c r="DS1023" i="6"/>
  <c r="DS1024" i="6"/>
  <c r="DS1025" i="6"/>
  <c r="DS1026" i="6"/>
  <c r="DS1027" i="6"/>
  <c r="DS1028" i="6"/>
  <c r="DS1029" i="6"/>
  <c r="DS1030" i="6"/>
  <c r="DS1031" i="6"/>
  <c r="DS1032" i="6"/>
  <c r="DS1033" i="6"/>
  <c r="DS1034" i="6"/>
  <c r="DS1035" i="6"/>
  <c r="DS1036" i="6"/>
  <c r="DS1037" i="6"/>
  <c r="DS1038" i="6"/>
  <c r="DS1039" i="6"/>
  <c r="DS1040" i="6"/>
  <c r="DS1041" i="6"/>
  <c r="DS1042" i="6"/>
  <c r="DS1043" i="6"/>
  <c r="DS1044" i="6"/>
  <c r="DS1045" i="6"/>
  <c r="DS1046" i="6"/>
  <c r="DS1047" i="6"/>
  <c r="DS1048" i="6"/>
  <c r="DS1049" i="6"/>
  <c r="DS1050" i="6"/>
  <c r="DS1051" i="6"/>
  <c r="DS1052" i="6"/>
  <c r="DS1053" i="6"/>
  <c r="DS1054" i="6"/>
  <c r="DS1055" i="6"/>
  <c r="DS1056" i="6"/>
  <c r="DS1057" i="6"/>
  <c r="DS1058" i="6"/>
  <c r="DS1059" i="6"/>
  <c r="DS1060" i="6"/>
  <c r="DS1061" i="6"/>
  <c r="DS1062" i="6"/>
  <c r="DS1063" i="6"/>
  <c r="DS1064" i="6"/>
  <c r="DS1065" i="6"/>
  <c r="DS1066" i="6"/>
  <c r="DS1067" i="6"/>
  <c r="DS1068" i="6"/>
  <c r="DS1069" i="6"/>
  <c r="DS1070" i="6"/>
  <c r="DS1071" i="6"/>
  <c r="DS1072" i="6"/>
  <c r="DS1073" i="6"/>
  <c r="DS1074" i="6"/>
  <c r="DS1075" i="6"/>
  <c r="DS7" i="6"/>
  <c r="I3" i="1"/>
  <c r="J3" i="1"/>
  <c r="K3" i="1"/>
  <c r="L3" i="1"/>
  <c r="M3" i="1"/>
  <c r="I4" i="1"/>
  <c r="J4" i="1"/>
  <c r="K4" i="1"/>
  <c r="L4" i="1"/>
  <c r="M4" i="1"/>
  <c r="I5" i="1"/>
  <c r="J5" i="1"/>
  <c r="K5" i="1"/>
  <c r="L5" i="1"/>
  <c r="M5" i="1"/>
  <c r="I6" i="1"/>
  <c r="J6" i="1"/>
  <c r="K6" i="1"/>
  <c r="L6" i="1"/>
  <c r="M6" i="1"/>
  <c r="I7" i="1"/>
  <c r="J7" i="1"/>
  <c r="K7" i="1"/>
  <c r="L7" i="1"/>
  <c r="M7" i="1"/>
  <c r="I8" i="1"/>
  <c r="J8" i="1"/>
  <c r="K8" i="1"/>
  <c r="L8" i="1"/>
  <c r="M8" i="1"/>
  <c r="I9" i="1"/>
  <c r="J9" i="1"/>
  <c r="K9" i="1"/>
  <c r="L9" i="1"/>
  <c r="M9" i="1"/>
  <c r="I10" i="1"/>
  <c r="J10" i="1"/>
  <c r="K10" i="1"/>
  <c r="L10" i="1"/>
  <c r="M10" i="1"/>
  <c r="I11" i="1"/>
  <c r="J11" i="1"/>
  <c r="K11" i="1"/>
  <c r="L11" i="1"/>
  <c r="M11" i="1"/>
  <c r="I12" i="1"/>
  <c r="J12" i="1"/>
  <c r="K12" i="1"/>
  <c r="L12" i="1"/>
  <c r="M12" i="1"/>
  <c r="I13" i="1"/>
  <c r="J13" i="1"/>
  <c r="K13" i="1"/>
  <c r="L13" i="1"/>
  <c r="M13" i="1"/>
  <c r="I14" i="1"/>
  <c r="J14" i="1"/>
  <c r="K14" i="1"/>
  <c r="L14" i="1"/>
  <c r="M14" i="1"/>
  <c r="I15" i="1"/>
  <c r="J15" i="1"/>
  <c r="K15" i="1"/>
  <c r="L15" i="1"/>
  <c r="M15" i="1"/>
  <c r="I16" i="1"/>
  <c r="J16" i="1"/>
  <c r="K16" i="1"/>
  <c r="L16" i="1"/>
  <c r="M16" i="1"/>
  <c r="I17" i="1"/>
  <c r="J17" i="1"/>
  <c r="K17" i="1"/>
  <c r="L17" i="1"/>
  <c r="M17" i="1"/>
  <c r="I18" i="1"/>
  <c r="J18" i="1"/>
  <c r="K18" i="1"/>
  <c r="L18" i="1"/>
  <c r="M18" i="1"/>
  <c r="I19" i="1"/>
  <c r="J19" i="1"/>
  <c r="K19" i="1"/>
  <c r="L19" i="1"/>
  <c r="M19" i="1"/>
  <c r="I20" i="1"/>
  <c r="J20" i="1"/>
  <c r="K20" i="1"/>
  <c r="L20" i="1"/>
  <c r="M20" i="1"/>
  <c r="I21" i="1"/>
  <c r="J21" i="1"/>
  <c r="K21" i="1"/>
  <c r="L21" i="1"/>
  <c r="M21" i="1"/>
  <c r="I22" i="1"/>
  <c r="J22" i="1"/>
  <c r="K22" i="1"/>
  <c r="L22" i="1"/>
  <c r="M22" i="1"/>
  <c r="I23" i="1"/>
  <c r="J23" i="1"/>
  <c r="K23" i="1"/>
  <c r="L23" i="1"/>
  <c r="M23" i="1"/>
  <c r="I24" i="1"/>
  <c r="J24" i="1"/>
  <c r="K24" i="1"/>
  <c r="L24" i="1"/>
  <c r="M24" i="1"/>
  <c r="I25" i="1"/>
  <c r="J25" i="1"/>
  <c r="K25" i="1"/>
  <c r="L25" i="1"/>
  <c r="M25" i="1"/>
  <c r="I26" i="1"/>
  <c r="J26" i="1"/>
  <c r="K26" i="1"/>
  <c r="L26" i="1"/>
  <c r="M26" i="1"/>
  <c r="I27" i="1"/>
  <c r="J27" i="1"/>
  <c r="K27" i="1"/>
  <c r="L27" i="1"/>
  <c r="M27" i="1"/>
  <c r="I28" i="1"/>
  <c r="J28" i="1"/>
  <c r="K28" i="1"/>
  <c r="L28" i="1"/>
  <c r="M28" i="1"/>
  <c r="I29" i="1"/>
  <c r="J29" i="1"/>
  <c r="K29" i="1"/>
  <c r="L29" i="1"/>
  <c r="M29" i="1"/>
  <c r="I30" i="1"/>
  <c r="J30" i="1"/>
  <c r="K30" i="1"/>
  <c r="L30" i="1"/>
  <c r="M30" i="1"/>
  <c r="I31" i="1"/>
  <c r="J31" i="1"/>
  <c r="K31" i="1"/>
  <c r="L31" i="1"/>
  <c r="M31" i="1"/>
  <c r="I32" i="1"/>
  <c r="J32" i="1"/>
  <c r="K32" i="1"/>
  <c r="L32" i="1"/>
  <c r="M32" i="1"/>
  <c r="I33" i="1"/>
  <c r="J33" i="1"/>
  <c r="K33" i="1"/>
  <c r="L33" i="1"/>
  <c r="M33" i="1"/>
  <c r="I34" i="1"/>
  <c r="J34" i="1"/>
  <c r="K34" i="1"/>
  <c r="L34" i="1"/>
  <c r="M34" i="1"/>
  <c r="I35" i="1"/>
  <c r="J35" i="1"/>
  <c r="K35" i="1"/>
  <c r="L35" i="1"/>
  <c r="M35" i="1"/>
  <c r="I36" i="1"/>
  <c r="J36" i="1"/>
  <c r="K36" i="1"/>
  <c r="L36" i="1"/>
  <c r="M36" i="1"/>
  <c r="I37" i="1"/>
  <c r="J37" i="1"/>
  <c r="K37" i="1"/>
  <c r="L37" i="1"/>
  <c r="M37" i="1"/>
  <c r="I38" i="1"/>
  <c r="J38" i="1"/>
  <c r="K38" i="1"/>
  <c r="L38" i="1"/>
  <c r="M38" i="1"/>
  <c r="I39" i="1"/>
  <c r="J39" i="1"/>
  <c r="K39" i="1"/>
  <c r="L39" i="1"/>
  <c r="M39" i="1"/>
  <c r="I40" i="1"/>
  <c r="J40" i="1"/>
  <c r="K40" i="1"/>
  <c r="L40" i="1"/>
  <c r="M40" i="1"/>
  <c r="I41" i="1"/>
  <c r="J41" i="1"/>
  <c r="K41" i="1"/>
  <c r="L41" i="1"/>
  <c r="M41" i="1"/>
  <c r="I42" i="1"/>
  <c r="J42" i="1"/>
  <c r="K42" i="1"/>
  <c r="L42" i="1"/>
  <c r="M42" i="1"/>
  <c r="I43" i="1"/>
  <c r="J43" i="1"/>
  <c r="K43" i="1"/>
  <c r="L43" i="1"/>
  <c r="M43" i="1"/>
  <c r="I44" i="1"/>
  <c r="J44" i="1"/>
  <c r="K44" i="1"/>
  <c r="L44" i="1"/>
  <c r="M44" i="1"/>
  <c r="I45" i="1"/>
  <c r="J45" i="1"/>
  <c r="K45" i="1"/>
  <c r="L45" i="1"/>
  <c r="M45" i="1"/>
  <c r="I46" i="1"/>
  <c r="J46" i="1"/>
  <c r="K46" i="1"/>
  <c r="L46" i="1"/>
  <c r="M46" i="1"/>
  <c r="I47" i="1"/>
  <c r="J47" i="1"/>
  <c r="K47" i="1"/>
  <c r="L47" i="1"/>
  <c r="M47" i="1"/>
  <c r="I48" i="1"/>
  <c r="J48" i="1"/>
  <c r="K48" i="1"/>
  <c r="L48" i="1"/>
  <c r="M48" i="1"/>
  <c r="I49" i="1"/>
  <c r="J49" i="1"/>
  <c r="K49" i="1"/>
  <c r="L49" i="1"/>
  <c r="M49" i="1"/>
  <c r="I50" i="1"/>
  <c r="J50" i="1"/>
  <c r="K50" i="1"/>
  <c r="L50" i="1"/>
  <c r="M50" i="1"/>
  <c r="I51" i="1"/>
  <c r="J51" i="1"/>
  <c r="K51" i="1"/>
  <c r="L51" i="1"/>
  <c r="M51" i="1"/>
  <c r="I52" i="1"/>
  <c r="J52" i="1"/>
  <c r="K52" i="1"/>
  <c r="L52" i="1"/>
  <c r="M52" i="1"/>
  <c r="I53" i="1"/>
  <c r="J53" i="1"/>
  <c r="K53" i="1"/>
  <c r="L53" i="1"/>
  <c r="M53" i="1"/>
  <c r="I54" i="1"/>
  <c r="J54" i="1"/>
  <c r="K54" i="1"/>
  <c r="L54" i="1"/>
  <c r="M54" i="1"/>
  <c r="I55" i="1"/>
  <c r="J55" i="1"/>
  <c r="K55" i="1"/>
  <c r="L55" i="1"/>
  <c r="M55" i="1"/>
  <c r="I56" i="1"/>
  <c r="J56" i="1"/>
  <c r="K56" i="1"/>
  <c r="L56" i="1"/>
  <c r="M56" i="1"/>
  <c r="I57" i="1"/>
  <c r="J57" i="1"/>
  <c r="K57" i="1"/>
  <c r="L57" i="1"/>
  <c r="M57" i="1"/>
  <c r="I58" i="1"/>
  <c r="J58" i="1"/>
  <c r="K58" i="1"/>
  <c r="L58" i="1"/>
  <c r="M58" i="1"/>
  <c r="I59" i="1"/>
  <c r="J59" i="1"/>
  <c r="K59" i="1"/>
  <c r="L59" i="1"/>
  <c r="M59" i="1"/>
  <c r="I60" i="1"/>
  <c r="J60" i="1"/>
  <c r="K60" i="1"/>
  <c r="L60" i="1"/>
  <c r="M60" i="1"/>
  <c r="I61" i="1"/>
  <c r="J61" i="1"/>
  <c r="K61" i="1"/>
  <c r="L61" i="1"/>
  <c r="M61" i="1"/>
  <c r="I62" i="1"/>
  <c r="J62" i="1"/>
  <c r="K62" i="1"/>
  <c r="L62" i="1"/>
  <c r="M62" i="1"/>
  <c r="I63" i="1"/>
  <c r="J63" i="1"/>
  <c r="K63" i="1"/>
  <c r="L63" i="1"/>
  <c r="M63" i="1"/>
  <c r="I64" i="1"/>
  <c r="J64" i="1"/>
  <c r="K64" i="1"/>
  <c r="L64" i="1"/>
  <c r="M64" i="1"/>
  <c r="I65" i="1"/>
  <c r="J65" i="1"/>
  <c r="K65" i="1"/>
  <c r="L65" i="1"/>
  <c r="M65" i="1"/>
  <c r="I66" i="1"/>
  <c r="J66" i="1"/>
  <c r="K66" i="1"/>
  <c r="L66" i="1"/>
  <c r="M66" i="1"/>
  <c r="I67" i="1"/>
  <c r="J67" i="1"/>
  <c r="K67" i="1"/>
  <c r="L67" i="1"/>
  <c r="M67" i="1"/>
  <c r="I68" i="1"/>
  <c r="J68" i="1"/>
  <c r="K68" i="1"/>
  <c r="L68" i="1"/>
  <c r="M68" i="1"/>
  <c r="I69" i="1"/>
  <c r="J69" i="1"/>
  <c r="K69" i="1"/>
  <c r="L69" i="1"/>
  <c r="M69" i="1"/>
  <c r="I70" i="1"/>
  <c r="J70" i="1"/>
  <c r="K70" i="1"/>
  <c r="L70" i="1"/>
  <c r="M70" i="1"/>
  <c r="I71" i="1"/>
  <c r="J71" i="1"/>
  <c r="K71" i="1"/>
  <c r="L71" i="1"/>
  <c r="M71" i="1"/>
  <c r="I72" i="1"/>
  <c r="J72" i="1"/>
  <c r="K72" i="1"/>
  <c r="L72" i="1"/>
  <c r="M72" i="1"/>
  <c r="I73" i="1"/>
  <c r="J73" i="1"/>
  <c r="K73" i="1"/>
  <c r="L73" i="1"/>
  <c r="M73" i="1"/>
  <c r="I74" i="1"/>
  <c r="J74" i="1"/>
  <c r="K74" i="1"/>
  <c r="L74" i="1"/>
  <c r="M74" i="1"/>
  <c r="I75" i="1"/>
  <c r="J75" i="1"/>
  <c r="K75" i="1"/>
  <c r="L75" i="1"/>
  <c r="M75" i="1"/>
  <c r="I76" i="1"/>
  <c r="J76" i="1"/>
  <c r="K76" i="1"/>
  <c r="L76" i="1"/>
  <c r="M76" i="1"/>
  <c r="I77" i="1"/>
  <c r="J77" i="1"/>
  <c r="K77" i="1"/>
  <c r="L77" i="1"/>
  <c r="M77" i="1"/>
  <c r="I78" i="1"/>
  <c r="J78" i="1"/>
  <c r="K78" i="1"/>
  <c r="L78" i="1"/>
  <c r="M78" i="1"/>
  <c r="I79" i="1"/>
  <c r="J79" i="1"/>
  <c r="K79" i="1"/>
  <c r="L79" i="1"/>
  <c r="M79" i="1"/>
  <c r="I80" i="1"/>
  <c r="J80" i="1"/>
  <c r="K80" i="1"/>
  <c r="L80" i="1"/>
  <c r="M80" i="1"/>
  <c r="I81" i="1"/>
  <c r="J81" i="1"/>
  <c r="K81" i="1"/>
  <c r="L81" i="1"/>
  <c r="M81" i="1"/>
  <c r="I82" i="1"/>
  <c r="J82" i="1"/>
  <c r="K82" i="1"/>
  <c r="L82" i="1"/>
  <c r="M82" i="1"/>
  <c r="I83" i="1"/>
  <c r="J83" i="1"/>
  <c r="K83" i="1"/>
  <c r="L83" i="1"/>
  <c r="M83" i="1"/>
  <c r="I84" i="1"/>
  <c r="J84" i="1"/>
  <c r="K84" i="1"/>
  <c r="L84" i="1"/>
  <c r="M84" i="1"/>
  <c r="I85" i="1"/>
  <c r="J85" i="1"/>
  <c r="K85" i="1"/>
  <c r="L85" i="1"/>
  <c r="M85" i="1"/>
  <c r="I86" i="1"/>
  <c r="J86" i="1"/>
  <c r="K86" i="1"/>
  <c r="L86" i="1"/>
  <c r="M86" i="1"/>
  <c r="I87" i="1"/>
  <c r="J87" i="1"/>
  <c r="K87" i="1"/>
  <c r="L87" i="1"/>
  <c r="M87" i="1"/>
  <c r="I88" i="1"/>
  <c r="J88" i="1"/>
  <c r="K88" i="1"/>
  <c r="L88" i="1"/>
  <c r="M88" i="1"/>
  <c r="I89" i="1"/>
  <c r="J89" i="1"/>
  <c r="K89" i="1"/>
  <c r="L89" i="1"/>
  <c r="M89" i="1"/>
  <c r="I90" i="1"/>
  <c r="J90" i="1"/>
  <c r="K90" i="1"/>
  <c r="L90" i="1"/>
  <c r="M90" i="1"/>
  <c r="I91" i="1"/>
  <c r="J91" i="1"/>
  <c r="K91" i="1"/>
  <c r="L91" i="1"/>
  <c r="M91" i="1"/>
  <c r="I92" i="1"/>
  <c r="J92" i="1"/>
  <c r="K92" i="1"/>
  <c r="L92" i="1"/>
  <c r="M92" i="1"/>
  <c r="I93" i="1"/>
  <c r="J93" i="1"/>
  <c r="K93" i="1"/>
  <c r="L93" i="1"/>
  <c r="M93" i="1"/>
  <c r="I94" i="1"/>
  <c r="J94" i="1"/>
  <c r="K94" i="1"/>
  <c r="L94" i="1"/>
  <c r="M94" i="1"/>
  <c r="I95" i="1"/>
  <c r="J95" i="1"/>
  <c r="K95" i="1"/>
  <c r="L95" i="1"/>
  <c r="M95" i="1"/>
  <c r="I96" i="1"/>
  <c r="J96" i="1"/>
  <c r="K96" i="1"/>
  <c r="L96" i="1"/>
  <c r="M96" i="1"/>
  <c r="I97" i="1"/>
  <c r="J97" i="1"/>
  <c r="K97" i="1"/>
  <c r="L97" i="1"/>
  <c r="M97" i="1"/>
  <c r="I98" i="1"/>
  <c r="J98" i="1"/>
  <c r="K98" i="1"/>
  <c r="L98" i="1"/>
  <c r="M98" i="1"/>
  <c r="I99" i="1"/>
  <c r="J99" i="1"/>
  <c r="K99" i="1"/>
  <c r="L99" i="1"/>
  <c r="M99" i="1"/>
  <c r="I100" i="1"/>
  <c r="J100" i="1"/>
  <c r="K100" i="1"/>
  <c r="L100" i="1"/>
  <c r="M100" i="1"/>
  <c r="I101" i="1"/>
  <c r="J101" i="1"/>
  <c r="K101" i="1"/>
  <c r="L101" i="1"/>
  <c r="M101" i="1"/>
  <c r="I102" i="1"/>
  <c r="J102" i="1"/>
  <c r="K102" i="1"/>
  <c r="L102" i="1"/>
  <c r="M102" i="1"/>
  <c r="I103" i="1"/>
  <c r="J103" i="1"/>
  <c r="K103" i="1"/>
  <c r="L103" i="1"/>
  <c r="M103" i="1"/>
  <c r="I104" i="1"/>
  <c r="J104" i="1"/>
  <c r="K104" i="1"/>
  <c r="L104" i="1"/>
  <c r="M104" i="1"/>
  <c r="I105" i="1"/>
  <c r="J105" i="1"/>
  <c r="K105" i="1"/>
  <c r="L105" i="1"/>
  <c r="M105" i="1"/>
  <c r="I106" i="1"/>
  <c r="J106" i="1"/>
  <c r="K106" i="1"/>
  <c r="L106" i="1"/>
  <c r="M106" i="1"/>
  <c r="I107" i="1"/>
  <c r="J107" i="1"/>
  <c r="K107" i="1"/>
  <c r="L107" i="1"/>
  <c r="M107" i="1"/>
  <c r="I108" i="1"/>
  <c r="J108" i="1"/>
  <c r="K108" i="1"/>
  <c r="L108" i="1"/>
  <c r="M108" i="1"/>
  <c r="I109" i="1"/>
  <c r="J109" i="1"/>
  <c r="K109" i="1"/>
  <c r="L109" i="1"/>
  <c r="M109" i="1"/>
  <c r="I110" i="1"/>
  <c r="J110" i="1"/>
  <c r="K110" i="1"/>
  <c r="L110" i="1"/>
  <c r="M110" i="1"/>
  <c r="I111" i="1"/>
  <c r="J111" i="1"/>
  <c r="K111" i="1"/>
  <c r="L111" i="1"/>
  <c r="M111" i="1"/>
  <c r="I112" i="1"/>
  <c r="J112" i="1"/>
  <c r="K112" i="1"/>
  <c r="L112" i="1"/>
  <c r="M112" i="1"/>
  <c r="I113" i="1"/>
  <c r="J113" i="1"/>
  <c r="K113" i="1"/>
  <c r="L113" i="1"/>
  <c r="M113" i="1"/>
  <c r="I114" i="1"/>
  <c r="J114" i="1"/>
  <c r="K114" i="1"/>
  <c r="L114" i="1"/>
  <c r="M114" i="1"/>
  <c r="I115" i="1"/>
  <c r="J115" i="1"/>
  <c r="K115" i="1"/>
  <c r="L115" i="1"/>
  <c r="M115" i="1"/>
  <c r="I116" i="1"/>
  <c r="J116" i="1"/>
  <c r="K116" i="1"/>
  <c r="L116" i="1"/>
  <c r="M116" i="1"/>
  <c r="I117" i="1"/>
  <c r="J117" i="1"/>
  <c r="K117" i="1"/>
  <c r="L117" i="1"/>
  <c r="M117" i="1"/>
  <c r="I118" i="1"/>
  <c r="J118" i="1"/>
  <c r="K118" i="1"/>
  <c r="L118" i="1"/>
  <c r="M118" i="1"/>
  <c r="I119" i="1"/>
  <c r="J119" i="1"/>
  <c r="K119" i="1"/>
  <c r="L119" i="1"/>
  <c r="M119" i="1"/>
  <c r="I120" i="1"/>
  <c r="J120" i="1"/>
  <c r="K120" i="1"/>
  <c r="L120" i="1"/>
  <c r="M120" i="1"/>
  <c r="I121" i="1"/>
  <c r="J121" i="1"/>
  <c r="K121" i="1"/>
  <c r="L121" i="1"/>
  <c r="M121" i="1"/>
  <c r="I122" i="1"/>
  <c r="J122" i="1"/>
  <c r="K122" i="1"/>
  <c r="L122" i="1"/>
  <c r="M122" i="1"/>
  <c r="I123" i="1"/>
  <c r="J123" i="1"/>
  <c r="K123" i="1"/>
  <c r="L123" i="1"/>
  <c r="M123" i="1"/>
  <c r="I124" i="1"/>
  <c r="J124" i="1"/>
  <c r="K124" i="1"/>
  <c r="L124" i="1"/>
  <c r="M124" i="1"/>
  <c r="I125" i="1"/>
  <c r="J125" i="1"/>
  <c r="K125" i="1"/>
  <c r="L125" i="1"/>
  <c r="M125" i="1"/>
  <c r="I126" i="1"/>
  <c r="J126" i="1"/>
  <c r="K126" i="1"/>
  <c r="L126" i="1"/>
  <c r="M126" i="1"/>
  <c r="I127" i="1"/>
  <c r="J127" i="1"/>
  <c r="K127" i="1"/>
  <c r="L127" i="1"/>
  <c r="M127" i="1"/>
  <c r="I128" i="1"/>
  <c r="J128" i="1"/>
  <c r="K128" i="1"/>
  <c r="L128" i="1"/>
  <c r="M128" i="1"/>
  <c r="I129" i="1"/>
  <c r="J129" i="1"/>
  <c r="K129" i="1"/>
  <c r="L129" i="1"/>
  <c r="M129" i="1"/>
  <c r="I130" i="1"/>
  <c r="J130" i="1"/>
  <c r="K130" i="1"/>
  <c r="L130" i="1"/>
  <c r="M130" i="1"/>
  <c r="I131" i="1"/>
  <c r="J131" i="1"/>
  <c r="K131" i="1"/>
  <c r="L131" i="1"/>
  <c r="M131" i="1"/>
  <c r="I132" i="1"/>
  <c r="J132" i="1"/>
  <c r="K132" i="1"/>
  <c r="L132" i="1"/>
  <c r="M132" i="1"/>
  <c r="I133" i="1"/>
  <c r="J133" i="1"/>
  <c r="K133" i="1"/>
  <c r="L133" i="1"/>
  <c r="M133" i="1"/>
  <c r="I134" i="1"/>
  <c r="J134" i="1"/>
  <c r="K134" i="1"/>
  <c r="L134" i="1"/>
  <c r="M134" i="1"/>
  <c r="I135" i="1"/>
  <c r="J135" i="1"/>
  <c r="K135" i="1"/>
  <c r="L135" i="1"/>
  <c r="M135" i="1"/>
  <c r="I136" i="1"/>
  <c r="J136" i="1"/>
  <c r="K136" i="1"/>
  <c r="L136" i="1"/>
  <c r="M136" i="1"/>
  <c r="I137" i="1"/>
  <c r="J137" i="1"/>
  <c r="K137" i="1"/>
  <c r="L137" i="1"/>
  <c r="M137" i="1"/>
  <c r="I138" i="1"/>
  <c r="J138" i="1"/>
  <c r="K138" i="1"/>
  <c r="L138" i="1"/>
  <c r="M138" i="1"/>
  <c r="I139" i="1"/>
  <c r="J139" i="1"/>
  <c r="K139" i="1"/>
  <c r="L139" i="1"/>
  <c r="M139" i="1"/>
  <c r="I140" i="1"/>
  <c r="J140" i="1"/>
  <c r="K140" i="1"/>
  <c r="L140" i="1"/>
  <c r="M140" i="1"/>
  <c r="I141" i="1"/>
  <c r="J141" i="1"/>
  <c r="K141" i="1"/>
  <c r="L141" i="1"/>
  <c r="M141" i="1"/>
  <c r="I142" i="1"/>
  <c r="J142" i="1"/>
  <c r="K142" i="1"/>
  <c r="L142" i="1"/>
  <c r="M142" i="1"/>
  <c r="I143" i="1"/>
  <c r="J143" i="1"/>
  <c r="K143" i="1"/>
  <c r="L143" i="1"/>
  <c r="M143" i="1"/>
  <c r="I144" i="1"/>
  <c r="J144" i="1"/>
  <c r="K144" i="1"/>
  <c r="L144" i="1"/>
  <c r="M144" i="1"/>
  <c r="I145" i="1"/>
  <c r="J145" i="1"/>
  <c r="K145" i="1"/>
  <c r="L145" i="1"/>
  <c r="M145" i="1"/>
  <c r="I146" i="1"/>
  <c r="J146" i="1"/>
  <c r="K146" i="1"/>
  <c r="L146" i="1"/>
  <c r="M146" i="1"/>
  <c r="I147" i="1"/>
  <c r="J147" i="1"/>
  <c r="K147" i="1"/>
  <c r="L147" i="1"/>
  <c r="M147" i="1"/>
  <c r="I148" i="1"/>
  <c r="J148" i="1"/>
  <c r="K148" i="1"/>
  <c r="L148" i="1"/>
  <c r="M148" i="1"/>
  <c r="I149" i="1"/>
  <c r="J149" i="1"/>
  <c r="K149" i="1"/>
  <c r="L149" i="1"/>
  <c r="M149" i="1"/>
  <c r="I150" i="1"/>
  <c r="J150" i="1"/>
  <c r="K150" i="1"/>
  <c r="L150" i="1"/>
  <c r="M150" i="1"/>
  <c r="I151" i="1"/>
  <c r="J151" i="1"/>
  <c r="K151" i="1"/>
  <c r="L151" i="1"/>
  <c r="M151" i="1"/>
  <c r="I152" i="1"/>
  <c r="J152" i="1"/>
  <c r="K152" i="1"/>
  <c r="L152" i="1"/>
  <c r="M152" i="1"/>
  <c r="I153" i="1"/>
  <c r="J153" i="1"/>
  <c r="K153" i="1"/>
  <c r="L153" i="1"/>
  <c r="M153" i="1"/>
  <c r="I154" i="1"/>
  <c r="J154" i="1"/>
  <c r="K154" i="1"/>
  <c r="L154" i="1"/>
  <c r="M154" i="1"/>
  <c r="I155" i="1"/>
  <c r="J155" i="1"/>
  <c r="K155" i="1"/>
  <c r="L155" i="1"/>
  <c r="M155" i="1"/>
  <c r="I156" i="1"/>
  <c r="J156" i="1"/>
  <c r="K156" i="1"/>
  <c r="L156" i="1"/>
  <c r="M156" i="1"/>
  <c r="I157" i="1"/>
  <c r="J157" i="1"/>
  <c r="K157" i="1"/>
  <c r="L157" i="1"/>
  <c r="M157" i="1"/>
  <c r="I158" i="1"/>
  <c r="J158" i="1"/>
  <c r="K158" i="1"/>
  <c r="L158" i="1"/>
  <c r="M158" i="1"/>
  <c r="I159" i="1"/>
  <c r="J159" i="1"/>
  <c r="K159" i="1"/>
  <c r="L159" i="1"/>
  <c r="M159" i="1"/>
  <c r="I160" i="1"/>
  <c r="J160" i="1"/>
  <c r="K160" i="1"/>
  <c r="L160" i="1"/>
  <c r="M160" i="1"/>
  <c r="I161" i="1"/>
  <c r="J161" i="1"/>
  <c r="K161" i="1"/>
  <c r="L161" i="1"/>
  <c r="M161" i="1"/>
  <c r="I162" i="1"/>
  <c r="J162" i="1"/>
  <c r="K162" i="1"/>
  <c r="L162" i="1"/>
  <c r="M162" i="1"/>
  <c r="I163" i="1"/>
  <c r="J163" i="1"/>
  <c r="K163" i="1"/>
  <c r="L163" i="1"/>
  <c r="M163" i="1"/>
  <c r="I164" i="1"/>
  <c r="J164" i="1"/>
  <c r="K164" i="1"/>
  <c r="L164" i="1"/>
  <c r="M164" i="1"/>
  <c r="I165" i="1"/>
  <c r="J165" i="1"/>
  <c r="K165" i="1"/>
  <c r="L165" i="1"/>
  <c r="M165" i="1"/>
  <c r="I166" i="1"/>
  <c r="J166" i="1"/>
  <c r="K166" i="1"/>
  <c r="L166" i="1"/>
  <c r="M166" i="1"/>
  <c r="I167" i="1"/>
  <c r="J167" i="1"/>
  <c r="K167" i="1"/>
  <c r="L167" i="1"/>
  <c r="M167" i="1"/>
  <c r="I168" i="1"/>
  <c r="J168" i="1"/>
  <c r="K168" i="1"/>
  <c r="L168" i="1"/>
  <c r="M168" i="1"/>
  <c r="I169" i="1"/>
  <c r="J169" i="1"/>
  <c r="K169" i="1"/>
  <c r="L169" i="1"/>
  <c r="M169" i="1"/>
  <c r="I170" i="1"/>
  <c r="J170" i="1"/>
  <c r="K170" i="1"/>
  <c r="L170" i="1"/>
  <c r="M170" i="1"/>
  <c r="I171" i="1"/>
  <c r="J171" i="1"/>
  <c r="K171" i="1"/>
  <c r="L171" i="1"/>
  <c r="M171" i="1"/>
  <c r="I172" i="1"/>
  <c r="J172" i="1"/>
  <c r="K172" i="1"/>
  <c r="L172" i="1"/>
  <c r="M172" i="1"/>
  <c r="I173" i="1"/>
  <c r="J173" i="1"/>
  <c r="K173" i="1"/>
  <c r="L173" i="1"/>
  <c r="M173" i="1"/>
  <c r="I174" i="1"/>
  <c r="J174" i="1"/>
  <c r="K174" i="1"/>
  <c r="L174" i="1"/>
  <c r="M174" i="1"/>
  <c r="I175" i="1"/>
  <c r="J175" i="1"/>
  <c r="K175" i="1"/>
  <c r="L175" i="1"/>
  <c r="M175" i="1"/>
  <c r="I176" i="1"/>
  <c r="J176" i="1"/>
  <c r="K176" i="1"/>
  <c r="L176" i="1"/>
  <c r="M176" i="1"/>
  <c r="I177" i="1"/>
  <c r="J177" i="1"/>
  <c r="K177" i="1"/>
  <c r="L177" i="1"/>
  <c r="M177" i="1"/>
  <c r="I178" i="1"/>
  <c r="J178" i="1"/>
  <c r="K178" i="1"/>
  <c r="L178" i="1"/>
  <c r="M178" i="1"/>
  <c r="I179" i="1"/>
  <c r="J179" i="1"/>
  <c r="K179" i="1"/>
  <c r="L179" i="1"/>
  <c r="M179" i="1"/>
  <c r="I180" i="1"/>
  <c r="J180" i="1"/>
  <c r="K180" i="1"/>
  <c r="L180" i="1"/>
  <c r="M180" i="1"/>
  <c r="I181" i="1"/>
  <c r="J181" i="1"/>
  <c r="K181" i="1"/>
  <c r="L181" i="1"/>
  <c r="M181" i="1"/>
  <c r="I182" i="1"/>
  <c r="J182" i="1"/>
  <c r="K182" i="1"/>
  <c r="L182" i="1"/>
  <c r="M182" i="1"/>
  <c r="I183" i="1"/>
  <c r="J183" i="1"/>
  <c r="K183" i="1"/>
  <c r="L183" i="1"/>
  <c r="M183" i="1"/>
  <c r="I184" i="1"/>
  <c r="J184" i="1"/>
  <c r="K184" i="1"/>
  <c r="L184" i="1"/>
  <c r="M184" i="1"/>
  <c r="I185" i="1"/>
  <c r="J185" i="1"/>
  <c r="K185" i="1"/>
  <c r="L185" i="1"/>
  <c r="M185" i="1"/>
  <c r="I186" i="1"/>
  <c r="J186" i="1"/>
  <c r="K186" i="1"/>
  <c r="L186" i="1"/>
  <c r="M186" i="1"/>
  <c r="I187" i="1"/>
  <c r="J187" i="1"/>
  <c r="K187" i="1"/>
  <c r="L187" i="1"/>
  <c r="M187" i="1"/>
  <c r="I188" i="1"/>
  <c r="J188" i="1"/>
  <c r="K188" i="1"/>
  <c r="L188" i="1"/>
  <c r="M188" i="1"/>
  <c r="I189" i="1"/>
  <c r="J189" i="1"/>
  <c r="K189" i="1"/>
  <c r="L189" i="1"/>
  <c r="M189" i="1"/>
  <c r="I190" i="1"/>
  <c r="J190" i="1"/>
  <c r="K190" i="1"/>
  <c r="L190" i="1"/>
  <c r="M190" i="1"/>
  <c r="I191" i="1"/>
  <c r="J191" i="1"/>
  <c r="K191" i="1"/>
  <c r="L191" i="1"/>
  <c r="M191" i="1"/>
  <c r="I192" i="1"/>
  <c r="J192" i="1"/>
  <c r="K192" i="1"/>
  <c r="L192" i="1"/>
  <c r="M192" i="1"/>
  <c r="I193" i="1"/>
  <c r="J193" i="1"/>
  <c r="K193" i="1"/>
  <c r="L193" i="1"/>
  <c r="M193" i="1"/>
  <c r="I194" i="1"/>
  <c r="J194" i="1"/>
  <c r="K194" i="1"/>
  <c r="L194" i="1"/>
  <c r="M194" i="1"/>
  <c r="I195" i="1"/>
  <c r="J195" i="1"/>
  <c r="K195" i="1"/>
  <c r="L195" i="1"/>
  <c r="M195" i="1"/>
  <c r="I196" i="1"/>
  <c r="J196" i="1"/>
  <c r="K196" i="1"/>
  <c r="L196" i="1"/>
  <c r="M196" i="1"/>
  <c r="I197" i="1"/>
  <c r="J197" i="1"/>
  <c r="K197" i="1"/>
  <c r="L197" i="1"/>
  <c r="M197" i="1"/>
  <c r="I198" i="1"/>
  <c r="J198" i="1"/>
  <c r="K198" i="1"/>
  <c r="L198" i="1"/>
  <c r="M198" i="1"/>
  <c r="I199" i="1"/>
  <c r="J199" i="1"/>
  <c r="K199" i="1"/>
  <c r="L199" i="1"/>
  <c r="M199" i="1"/>
  <c r="I200" i="1"/>
  <c r="J200" i="1"/>
  <c r="K200" i="1"/>
  <c r="L200" i="1"/>
  <c r="M200" i="1"/>
  <c r="I201" i="1"/>
  <c r="J201" i="1"/>
  <c r="K201" i="1"/>
  <c r="L201" i="1"/>
  <c r="M201" i="1"/>
  <c r="I202" i="1"/>
  <c r="J202" i="1"/>
  <c r="K202" i="1"/>
  <c r="L202" i="1"/>
  <c r="M202" i="1"/>
  <c r="I203" i="1"/>
  <c r="J203" i="1"/>
  <c r="K203" i="1"/>
  <c r="L203" i="1"/>
  <c r="M203" i="1"/>
  <c r="I204" i="1"/>
  <c r="J204" i="1"/>
  <c r="K204" i="1"/>
  <c r="L204" i="1"/>
  <c r="M204" i="1"/>
  <c r="I205" i="1"/>
  <c r="J205" i="1"/>
  <c r="K205" i="1"/>
  <c r="L205" i="1"/>
  <c r="M205" i="1"/>
  <c r="I206" i="1"/>
  <c r="J206" i="1"/>
  <c r="K206" i="1"/>
  <c r="L206" i="1"/>
  <c r="M206" i="1"/>
  <c r="I207" i="1"/>
  <c r="J207" i="1"/>
  <c r="K207" i="1"/>
  <c r="L207" i="1"/>
  <c r="M207" i="1"/>
  <c r="I208" i="1"/>
  <c r="J208" i="1"/>
  <c r="K208" i="1"/>
  <c r="L208" i="1"/>
  <c r="M208" i="1"/>
  <c r="I209" i="1"/>
  <c r="J209" i="1"/>
  <c r="K209" i="1"/>
  <c r="L209" i="1"/>
  <c r="M209" i="1"/>
  <c r="I210" i="1"/>
  <c r="J210" i="1"/>
  <c r="K210" i="1"/>
  <c r="L210" i="1"/>
  <c r="M210" i="1"/>
  <c r="I211" i="1"/>
  <c r="J211" i="1"/>
  <c r="K211" i="1"/>
  <c r="L211" i="1"/>
  <c r="M211" i="1"/>
  <c r="I212" i="1"/>
  <c r="J212" i="1"/>
  <c r="K212" i="1"/>
  <c r="L212" i="1"/>
  <c r="M212" i="1"/>
  <c r="I213" i="1"/>
  <c r="J213" i="1"/>
  <c r="K213" i="1"/>
  <c r="L213" i="1"/>
  <c r="M213" i="1"/>
  <c r="I214" i="1"/>
  <c r="J214" i="1"/>
  <c r="K214" i="1"/>
  <c r="L214" i="1"/>
  <c r="M214" i="1"/>
  <c r="I215" i="1"/>
  <c r="J215" i="1"/>
  <c r="K215" i="1"/>
  <c r="L215" i="1"/>
  <c r="M215" i="1"/>
  <c r="I216" i="1"/>
  <c r="J216" i="1"/>
  <c r="K216" i="1"/>
  <c r="L216" i="1"/>
  <c r="M216" i="1"/>
  <c r="I217" i="1"/>
  <c r="J217" i="1"/>
  <c r="K217" i="1"/>
  <c r="L217" i="1"/>
  <c r="M217" i="1"/>
  <c r="I218" i="1"/>
  <c r="J218" i="1"/>
  <c r="K218" i="1"/>
  <c r="L218" i="1"/>
  <c r="M218" i="1"/>
  <c r="I219" i="1"/>
  <c r="J219" i="1"/>
  <c r="K219" i="1"/>
  <c r="L219" i="1"/>
  <c r="M219" i="1"/>
  <c r="I220" i="1"/>
  <c r="J220" i="1"/>
  <c r="K220" i="1"/>
  <c r="L220" i="1"/>
  <c r="M220" i="1"/>
  <c r="I221" i="1"/>
  <c r="J221" i="1"/>
  <c r="K221" i="1"/>
  <c r="L221" i="1"/>
  <c r="M221" i="1"/>
  <c r="I222" i="1"/>
  <c r="J222" i="1"/>
  <c r="K222" i="1"/>
  <c r="L222" i="1"/>
  <c r="M222" i="1"/>
  <c r="I223" i="1"/>
  <c r="J223" i="1"/>
  <c r="K223" i="1"/>
  <c r="L223" i="1"/>
  <c r="M223" i="1"/>
  <c r="I224" i="1"/>
  <c r="J224" i="1"/>
  <c r="K224" i="1"/>
  <c r="L224" i="1"/>
  <c r="M224" i="1"/>
  <c r="I225" i="1"/>
  <c r="J225" i="1"/>
  <c r="K225" i="1"/>
  <c r="L225" i="1"/>
  <c r="M225" i="1"/>
  <c r="I226" i="1"/>
  <c r="J226" i="1"/>
  <c r="K226" i="1"/>
  <c r="L226" i="1"/>
  <c r="M226" i="1"/>
  <c r="I227" i="1"/>
  <c r="J227" i="1"/>
  <c r="K227" i="1"/>
  <c r="L227" i="1"/>
  <c r="M227" i="1"/>
  <c r="I228" i="1"/>
  <c r="J228" i="1"/>
  <c r="K228" i="1"/>
  <c r="L228" i="1"/>
  <c r="M228" i="1"/>
  <c r="I229" i="1"/>
  <c r="J229" i="1"/>
  <c r="K229" i="1"/>
  <c r="L229" i="1"/>
  <c r="M229" i="1"/>
  <c r="I230" i="1"/>
  <c r="J230" i="1"/>
  <c r="K230" i="1"/>
  <c r="L230" i="1"/>
  <c r="M230" i="1"/>
  <c r="I231" i="1"/>
  <c r="J231" i="1"/>
  <c r="K231" i="1"/>
  <c r="L231" i="1"/>
  <c r="M231" i="1"/>
  <c r="I232" i="1"/>
  <c r="J232" i="1"/>
  <c r="K232" i="1"/>
  <c r="L232" i="1"/>
  <c r="M232" i="1"/>
  <c r="I233" i="1"/>
  <c r="J233" i="1"/>
  <c r="K233" i="1"/>
  <c r="L233" i="1"/>
  <c r="M233" i="1"/>
  <c r="I234" i="1"/>
  <c r="J234" i="1"/>
  <c r="K234" i="1"/>
  <c r="L234" i="1"/>
  <c r="M234" i="1"/>
  <c r="I235" i="1"/>
  <c r="J235" i="1"/>
  <c r="K235" i="1"/>
  <c r="L235" i="1"/>
  <c r="M235" i="1"/>
  <c r="I236" i="1"/>
  <c r="J236" i="1"/>
  <c r="K236" i="1"/>
  <c r="L236" i="1"/>
  <c r="M236" i="1"/>
  <c r="I237" i="1"/>
  <c r="J237" i="1"/>
  <c r="K237" i="1"/>
  <c r="L237" i="1"/>
  <c r="M237" i="1"/>
  <c r="I238" i="1"/>
  <c r="J238" i="1"/>
  <c r="K238" i="1"/>
  <c r="L238" i="1"/>
  <c r="M238" i="1"/>
  <c r="I239" i="1"/>
  <c r="J239" i="1"/>
  <c r="K239" i="1"/>
  <c r="L239" i="1"/>
  <c r="M239" i="1"/>
  <c r="I240" i="1"/>
  <c r="J240" i="1"/>
  <c r="K240" i="1"/>
  <c r="L240" i="1"/>
  <c r="M240" i="1"/>
  <c r="I241" i="1"/>
  <c r="J241" i="1"/>
  <c r="K241" i="1"/>
  <c r="L241" i="1"/>
  <c r="M241" i="1"/>
  <c r="I242" i="1"/>
  <c r="J242" i="1"/>
  <c r="K242" i="1"/>
  <c r="L242" i="1"/>
  <c r="M242" i="1"/>
  <c r="I243" i="1"/>
  <c r="J243" i="1"/>
  <c r="K243" i="1"/>
  <c r="L243" i="1"/>
  <c r="M243" i="1"/>
  <c r="I244" i="1"/>
  <c r="J244" i="1"/>
  <c r="K244" i="1"/>
  <c r="L244" i="1"/>
  <c r="M244" i="1"/>
  <c r="I245" i="1"/>
  <c r="J245" i="1"/>
  <c r="K245" i="1"/>
  <c r="L245" i="1"/>
  <c r="M245" i="1"/>
  <c r="I246" i="1"/>
  <c r="J246" i="1"/>
  <c r="K246" i="1"/>
  <c r="L246" i="1"/>
  <c r="M246" i="1"/>
  <c r="I247" i="1"/>
  <c r="J247" i="1"/>
  <c r="K247" i="1"/>
  <c r="L247" i="1"/>
  <c r="M247" i="1"/>
  <c r="I248" i="1"/>
  <c r="J248" i="1"/>
  <c r="K248" i="1"/>
  <c r="L248" i="1"/>
  <c r="M248" i="1"/>
  <c r="I249" i="1"/>
  <c r="J249" i="1"/>
  <c r="K249" i="1"/>
  <c r="L249" i="1"/>
  <c r="M249" i="1"/>
  <c r="I250" i="1"/>
  <c r="J250" i="1"/>
  <c r="K250" i="1"/>
  <c r="L250" i="1"/>
  <c r="M250" i="1"/>
  <c r="I251" i="1"/>
  <c r="J251" i="1"/>
  <c r="K251" i="1"/>
  <c r="L251" i="1"/>
  <c r="M251" i="1"/>
  <c r="I252" i="1"/>
  <c r="J252" i="1"/>
  <c r="K252" i="1"/>
  <c r="L252" i="1"/>
  <c r="M252" i="1"/>
  <c r="I253" i="1"/>
  <c r="J253" i="1"/>
  <c r="K253" i="1"/>
  <c r="L253" i="1"/>
  <c r="M253" i="1"/>
  <c r="I254" i="1"/>
  <c r="J254" i="1"/>
  <c r="K254" i="1"/>
  <c r="L254" i="1"/>
  <c r="M254" i="1"/>
  <c r="I255" i="1"/>
  <c r="J255" i="1"/>
  <c r="K255" i="1"/>
  <c r="L255" i="1"/>
  <c r="M255" i="1"/>
  <c r="I256" i="1"/>
  <c r="J256" i="1"/>
  <c r="K256" i="1"/>
  <c r="L256" i="1"/>
  <c r="M256" i="1"/>
  <c r="I257" i="1"/>
  <c r="J257" i="1"/>
  <c r="K257" i="1"/>
  <c r="L257" i="1"/>
  <c r="M257" i="1"/>
  <c r="I258" i="1"/>
  <c r="J258" i="1"/>
  <c r="K258" i="1"/>
  <c r="L258" i="1"/>
  <c r="M258" i="1"/>
  <c r="I259" i="1"/>
  <c r="J259" i="1"/>
  <c r="K259" i="1"/>
  <c r="L259" i="1"/>
  <c r="M259" i="1"/>
  <c r="I260" i="1"/>
  <c r="J260" i="1"/>
  <c r="K260" i="1"/>
  <c r="L260" i="1"/>
  <c r="M260" i="1"/>
  <c r="I261" i="1"/>
  <c r="J261" i="1"/>
  <c r="K261" i="1"/>
  <c r="L261" i="1"/>
  <c r="M261" i="1"/>
  <c r="I262" i="1"/>
  <c r="J262" i="1"/>
  <c r="K262" i="1"/>
  <c r="L262" i="1"/>
  <c r="M262" i="1"/>
  <c r="I263" i="1"/>
  <c r="J263" i="1"/>
  <c r="K263" i="1"/>
  <c r="L263" i="1"/>
  <c r="M263" i="1"/>
  <c r="I264" i="1"/>
  <c r="J264" i="1"/>
  <c r="K264" i="1"/>
  <c r="L264" i="1"/>
  <c r="M264" i="1"/>
  <c r="I265" i="1"/>
  <c r="J265" i="1"/>
  <c r="K265" i="1"/>
  <c r="L265" i="1"/>
  <c r="M265" i="1"/>
  <c r="I266" i="1"/>
  <c r="J266" i="1"/>
  <c r="K266" i="1"/>
  <c r="L266" i="1"/>
  <c r="M266" i="1"/>
  <c r="I267" i="1"/>
  <c r="J267" i="1"/>
  <c r="K267" i="1"/>
  <c r="L267" i="1"/>
  <c r="M267" i="1"/>
  <c r="I268" i="1"/>
  <c r="J268" i="1"/>
  <c r="K268" i="1"/>
  <c r="L268" i="1"/>
  <c r="M268" i="1"/>
  <c r="I269" i="1"/>
  <c r="J269" i="1"/>
  <c r="K269" i="1"/>
  <c r="L269" i="1"/>
  <c r="M269" i="1"/>
  <c r="I270" i="1"/>
  <c r="J270" i="1"/>
  <c r="K270" i="1"/>
  <c r="L270" i="1"/>
  <c r="M270" i="1"/>
  <c r="I271" i="1"/>
  <c r="J271" i="1"/>
  <c r="K271" i="1"/>
  <c r="L271" i="1"/>
  <c r="M271" i="1"/>
  <c r="I272" i="1"/>
  <c r="J272" i="1"/>
  <c r="K272" i="1"/>
  <c r="L272" i="1"/>
  <c r="M272" i="1"/>
  <c r="I273" i="1"/>
  <c r="J273" i="1"/>
  <c r="K273" i="1"/>
  <c r="L273" i="1"/>
  <c r="M273" i="1"/>
  <c r="I274" i="1"/>
  <c r="J274" i="1"/>
  <c r="K274" i="1"/>
  <c r="L274" i="1"/>
  <c r="M274" i="1"/>
  <c r="I275" i="1"/>
  <c r="J275" i="1"/>
  <c r="K275" i="1"/>
  <c r="L275" i="1"/>
  <c r="M275" i="1"/>
  <c r="I276" i="1"/>
  <c r="J276" i="1"/>
  <c r="K276" i="1"/>
  <c r="L276" i="1"/>
  <c r="M276" i="1"/>
  <c r="I277" i="1"/>
  <c r="J277" i="1"/>
  <c r="K277" i="1"/>
  <c r="L277" i="1"/>
  <c r="M277" i="1"/>
  <c r="I278" i="1"/>
  <c r="J278" i="1"/>
  <c r="K278" i="1"/>
  <c r="L278" i="1"/>
  <c r="M278" i="1"/>
  <c r="I279" i="1"/>
  <c r="J279" i="1"/>
  <c r="K279" i="1"/>
  <c r="L279" i="1"/>
  <c r="M279" i="1"/>
  <c r="I280" i="1"/>
  <c r="J280" i="1"/>
  <c r="K280" i="1"/>
  <c r="L280" i="1"/>
  <c r="M280" i="1"/>
  <c r="I281" i="1"/>
  <c r="J281" i="1"/>
  <c r="K281" i="1"/>
  <c r="L281" i="1"/>
  <c r="M281" i="1"/>
  <c r="I282" i="1"/>
  <c r="J282" i="1"/>
  <c r="K282" i="1"/>
  <c r="L282" i="1"/>
  <c r="M282" i="1"/>
  <c r="I283" i="1"/>
  <c r="J283" i="1"/>
  <c r="K283" i="1"/>
  <c r="L283" i="1"/>
  <c r="M283" i="1"/>
  <c r="I284" i="1"/>
  <c r="J284" i="1"/>
  <c r="K284" i="1"/>
  <c r="L284" i="1"/>
  <c r="M284" i="1"/>
  <c r="I285" i="1"/>
  <c r="J285" i="1"/>
  <c r="K285" i="1"/>
  <c r="L285" i="1"/>
  <c r="M285" i="1"/>
  <c r="I286" i="1"/>
  <c r="J286" i="1"/>
  <c r="K286" i="1"/>
  <c r="L286" i="1"/>
  <c r="M286" i="1"/>
  <c r="I287" i="1"/>
  <c r="J287" i="1"/>
  <c r="K287" i="1"/>
  <c r="L287" i="1"/>
  <c r="M287" i="1"/>
  <c r="I288" i="1"/>
  <c r="J288" i="1"/>
  <c r="K288" i="1"/>
  <c r="L288" i="1"/>
  <c r="M288" i="1"/>
  <c r="I289" i="1"/>
  <c r="J289" i="1"/>
  <c r="K289" i="1"/>
  <c r="L289" i="1"/>
  <c r="M289" i="1"/>
  <c r="I290" i="1"/>
  <c r="J290" i="1"/>
  <c r="K290" i="1"/>
  <c r="L290" i="1"/>
  <c r="M290" i="1"/>
  <c r="I291" i="1"/>
  <c r="J291" i="1"/>
  <c r="K291" i="1"/>
  <c r="L291" i="1"/>
  <c r="M291" i="1"/>
  <c r="I292" i="1"/>
  <c r="J292" i="1"/>
  <c r="K292" i="1"/>
  <c r="L292" i="1"/>
  <c r="M292" i="1"/>
  <c r="I293" i="1"/>
  <c r="J293" i="1"/>
  <c r="K293" i="1"/>
  <c r="L293" i="1"/>
  <c r="M293" i="1"/>
  <c r="I294" i="1"/>
  <c r="J294" i="1"/>
  <c r="K294" i="1"/>
  <c r="L294" i="1"/>
  <c r="M294" i="1"/>
  <c r="I295" i="1"/>
  <c r="J295" i="1"/>
  <c r="K295" i="1"/>
  <c r="L295" i="1"/>
  <c r="M295" i="1"/>
  <c r="I296" i="1"/>
  <c r="J296" i="1"/>
  <c r="K296" i="1"/>
  <c r="L296" i="1"/>
  <c r="M296" i="1"/>
  <c r="I297" i="1"/>
  <c r="J297" i="1"/>
  <c r="K297" i="1"/>
  <c r="L297" i="1"/>
  <c r="M297" i="1"/>
  <c r="I298" i="1"/>
  <c r="J298" i="1"/>
  <c r="K298" i="1"/>
  <c r="L298" i="1"/>
  <c r="M298" i="1"/>
  <c r="I299" i="1"/>
  <c r="J299" i="1"/>
  <c r="K299" i="1"/>
  <c r="L299" i="1"/>
  <c r="M299" i="1"/>
  <c r="I300" i="1"/>
  <c r="J300" i="1"/>
  <c r="K300" i="1"/>
  <c r="L300" i="1"/>
  <c r="M300" i="1"/>
  <c r="I301" i="1"/>
  <c r="J301" i="1"/>
  <c r="K301" i="1"/>
  <c r="L301" i="1"/>
  <c r="M301" i="1"/>
  <c r="I302" i="1"/>
  <c r="J302" i="1"/>
  <c r="K302" i="1"/>
  <c r="L302" i="1"/>
  <c r="M302" i="1"/>
  <c r="I303" i="1"/>
  <c r="J303" i="1"/>
  <c r="K303" i="1"/>
  <c r="L303" i="1"/>
  <c r="M303" i="1"/>
  <c r="I304" i="1"/>
  <c r="J304" i="1"/>
  <c r="K304" i="1"/>
  <c r="L304" i="1"/>
  <c r="M304" i="1"/>
  <c r="I305" i="1"/>
  <c r="J305" i="1"/>
  <c r="K305" i="1"/>
  <c r="L305" i="1"/>
  <c r="M305" i="1"/>
  <c r="I306" i="1"/>
  <c r="J306" i="1"/>
  <c r="K306" i="1"/>
  <c r="L306" i="1"/>
  <c r="M306" i="1"/>
  <c r="I307" i="1"/>
  <c r="J307" i="1"/>
  <c r="K307" i="1"/>
  <c r="L307" i="1"/>
  <c r="M307" i="1"/>
  <c r="I308" i="1"/>
  <c r="J308" i="1"/>
  <c r="K308" i="1"/>
  <c r="L308" i="1"/>
  <c r="M308" i="1"/>
  <c r="I309" i="1"/>
  <c r="J309" i="1"/>
  <c r="K309" i="1"/>
  <c r="L309" i="1"/>
  <c r="M309" i="1"/>
  <c r="I310" i="1"/>
  <c r="J310" i="1"/>
  <c r="K310" i="1"/>
  <c r="L310" i="1"/>
  <c r="M310" i="1"/>
  <c r="I311" i="1"/>
  <c r="J311" i="1"/>
  <c r="K311" i="1"/>
  <c r="L311" i="1"/>
  <c r="M311" i="1"/>
  <c r="I312" i="1"/>
  <c r="J312" i="1"/>
  <c r="K312" i="1"/>
  <c r="L312" i="1"/>
  <c r="M312" i="1"/>
  <c r="I313" i="1"/>
  <c r="J313" i="1"/>
  <c r="K313" i="1"/>
  <c r="L313" i="1"/>
  <c r="M313" i="1"/>
  <c r="I314" i="1"/>
  <c r="J314" i="1"/>
  <c r="K314" i="1"/>
  <c r="L314" i="1"/>
  <c r="M314" i="1"/>
  <c r="I315" i="1"/>
  <c r="J315" i="1"/>
  <c r="K315" i="1"/>
  <c r="L315" i="1"/>
  <c r="M315" i="1"/>
  <c r="I316" i="1"/>
  <c r="J316" i="1"/>
  <c r="K316" i="1"/>
  <c r="L316" i="1"/>
  <c r="M316" i="1"/>
  <c r="I317" i="1"/>
  <c r="J317" i="1"/>
  <c r="K317" i="1"/>
  <c r="L317" i="1"/>
  <c r="M317" i="1"/>
  <c r="I318" i="1"/>
  <c r="J318" i="1"/>
  <c r="K318" i="1"/>
  <c r="L318" i="1"/>
  <c r="M318" i="1"/>
  <c r="I319" i="1"/>
  <c r="J319" i="1"/>
  <c r="K319" i="1"/>
  <c r="L319" i="1"/>
  <c r="M319" i="1"/>
  <c r="I320" i="1"/>
  <c r="J320" i="1"/>
  <c r="K320" i="1"/>
  <c r="L320" i="1"/>
  <c r="M320" i="1"/>
  <c r="I321" i="1"/>
  <c r="J321" i="1"/>
  <c r="K321" i="1"/>
  <c r="L321" i="1"/>
  <c r="M321" i="1"/>
  <c r="I322" i="1"/>
  <c r="J322" i="1"/>
  <c r="K322" i="1"/>
  <c r="L322" i="1"/>
  <c r="M322" i="1"/>
  <c r="I323" i="1"/>
  <c r="J323" i="1"/>
  <c r="K323" i="1"/>
  <c r="L323" i="1"/>
  <c r="M323" i="1"/>
  <c r="I324" i="1"/>
  <c r="J324" i="1"/>
  <c r="K324" i="1"/>
  <c r="L324" i="1"/>
  <c r="M324" i="1"/>
  <c r="I325" i="1"/>
  <c r="J325" i="1"/>
  <c r="K325" i="1"/>
  <c r="L325" i="1"/>
  <c r="M325" i="1"/>
  <c r="I326" i="1"/>
  <c r="J326" i="1"/>
  <c r="K326" i="1"/>
  <c r="L326" i="1"/>
  <c r="M326" i="1"/>
  <c r="I327" i="1"/>
  <c r="J327" i="1"/>
  <c r="K327" i="1"/>
  <c r="L327" i="1"/>
  <c r="M327" i="1"/>
  <c r="I328" i="1"/>
  <c r="J328" i="1"/>
  <c r="K328" i="1"/>
  <c r="L328" i="1"/>
  <c r="M328" i="1"/>
  <c r="I329" i="1"/>
  <c r="J329" i="1"/>
  <c r="K329" i="1"/>
  <c r="L329" i="1"/>
  <c r="M329" i="1"/>
  <c r="I330" i="1"/>
  <c r="J330" i="1"/>
  <c r="K330" i="1"/>
  <c r="L330" i="1"/>
  <c r="M330" i="1"/>
  <c r="I331" i="1"/>
  <c r="J331" i="1"/>
  <c r="K331" i="1"/>
  <c r="L331" i="1"/>
  <c r="M331" i="1"/>
  <c r="I332" i="1"/>
  <c r="J332" i="1"/>
  <c r="K332" i="1"/>
  <c r="L332" i="1"/>
  <c r="M332" i="1"/>
  <c r="I333" i="1"/>
  <c r="J333" i="1"/>
  <c r="K333" i="1"/>
  <c r="L333" i="1"/>
  <c r="M333" i="1"/>
  <c r="I334" i="1"/>
  <c r="J334" i="1"/>
  <c r="K334" i="1"/>
  <c r="L334" i="1"/>
  <c r="M334" i="1"/>
  <c r="I335" i="1"/>
  <c r="J335" i="1"/>
  <c r="K335" i="1"/>
  <c r="L335" i="1"/>
  <c r="M335" i="1"/>
  <c r="I336" i="1"/>
  <c r="J336" i="1"/>
  <c r="K336" i="1"/>
  <c r="L336" i="1"/>
  <c r="M336" i="1"/>
  <c r="I337" i="1"/>
  <c r="J337" i="1"/>
  <c r="K337" i="1"/>
  <c r="L337" i="1"/>
  <c r="M337" i="1"/>
  <c r="I338" i="1"/>
  <c r="J338" i="1"/>
  <c r="K338" i="1"/>
  <c r="L338" i="1"/>
  <c r="M338" i="1"/>
  <c r="I339" i="1"/>
  <c r="J339" i="1"/>
  <c r="K339" i="1"/>
  <c r="L339" i="1"/>
  <c r="M339" i="1"/>
  <c r="I340" i="1"/>
  <c r="J340" i="1"/>
  <c r="K340" i="1"/>
  <c r="L340" i="1"/>
  <c r="M340" i="1"/>
  <c r="I341" i="1"/>
  <c r="J341" i="1"/>
  <c r="K341" i="1"/>
  <c r="L341" i="1"/>
  <c r="M341" i="1"/>
  <c r="I342" i="1"/>
  <c r="J342" i="1"/>
  <c r="K342" i="1"/>
  <c r="L342" i="1"/>
  <c r="M342" i="1"/>
  <c r="I343" i="1"/>
  <c r="J343" i="1"/>
  <c r="K343" i="1"/>
  <c r="L343" i="1"/>
  <c r="M343" i="1"/>
  <c r="I344" i="1"/>
  <c r="J344" i="1"/>
  <c r="K344" i="1"/>
  <c r="L344" i="1"/>
  <c r="M344" i="1"/>
  <c r="I345" i="1"/>
  <c r="J345" i="1"/>
  <c r="K345" i="1"/>
  <c r="L345" i="1"/>
  <c r="M345" i="1"/>
  <c r="I346" i="1"/>
  <c r="J346" i="1"/>
  <c r="K346" i="1"/>
  <c r="L346" i="1"/>
  <c r="M346" i="1"/>
  <c r="I347" i="1"/>
  <c r="J347" i="1"/>
  <c r="K347" i="1"/>
  <c r="L347" i="1"/>
  <c r="M347" i="1"/>
  <c r="I348" i="1"/>
  <c r="J348" i="1"/>
  <c r="K348" i="1"/>
  <c r="L348" i="1"/>
  <c r="M348" i="1"/>
  <c r="I349" i="1"/>
  <c r="J349" i="1"/>
  <c r="K349" i="1"/>
  <c r="L349" i="1"/>
  <c r="M349" i="1"/>
  <c r="I350" i="1"/>
  <c r="J350" i="1"/>
  <c r="K350" i="1"/>
  <c r="L350" i="1"/>
  <c r="M350" i="1"/>
  <c r="I351" i="1"/>
  <c r="J351" i="1"/>
  <c r="K351" i="1"/>
  <c r="L351" i="1"/>
  <c r="M351" i="1"/>
  <c r="I352" i="1"/>
  <c r="J352" i="1"/>
  <c r="K352" i="1"/>
  <c r="L352" i="1"/>
  <c r="M352" i="1"/>
  <c r="I353" i="1"/>
  <c r="J353" i="1"/>
  <c r="K353" i="1"/>
  <c r="L353" i="1"/>
  <c r="M353" i="1"/>
  <c r="I354" i="1"/>
  <c r="J354" i="1"/>
  <c r="K354" i="1"/>
  <c r="L354" i="1"/>
  <c r="M354" i="1"/>
  <c r="I355" i="1"/>
  <c r="J355" i="1"/>
  <c r="K355" i="1"/>
  <c r="L355" i="1"/>
  <c r="M355" i="1"/>
  <c r="I356" i="1"/>
  <c r="J356" i="1"/>
  <c r="K356" i="1"/>
  <c r="L356" i="1"/>
  <c r="M356" i="1"/>
  <c r="I357" i="1"/>
  <c r="J357" i="1"/>
  <c r="K357" i="1"/>
  <c r="L357" i="1"/>
  <c r="M357" i="1"/>
  <c r="I358" i="1"/>
  <c r="J358" i="1"/>
  <c r="K358" i="1"/>
  <c r="L358" i="1"/>
  <c r="M358" i="1"/>
  <c r="I359" i="1"/>
  <c r="J359" i="1"/>
  <c r="K359" i="1"/>
  <c r="L359" i="1"/>
  <c r="M359" i="1"/>
  <c r="I360" i="1"/>
  <c r="J360" i="1"/>
  <c r="K360" i="1"/>
  <c r="L360" i="1"/>
  <c r="M360" i="1"/>
  <c r="I361" i="1"/>
  <c r="J361" i="1"/>
  <c r="K361" i="1"/>
  <c r="L361" i="1"/>
  <c r="M361" i="1"/>
  <c r="I362" i="1"/>
  <c r="J362" i="1"/>
  <c r="K362" i="1"/>
  <c r="L362" i="1"/>
  <c r="M362" i="1"/>
  <c r="I363" i="1"/>
  <c r="J363" i="1"/>
  <c r="K363" i="1"/>
  <c r="L363" i="1"/>
  <c r="M363" i="1"/>
  <c r="I364" i="1"/>
  <c r="J364" i="1"/>
  <c r="K364" i="1"/>
  <c r="L364" i="1"/>
  <c r="M364" i="1"/>
  <c r="I365" i="1"/>
  <c r="J365" i="1"/>
  <c r="K365" i="1"/>
  <c r="L365" i="1"/>
  <c r="M365" i="1"/>
  <c r="I366" i="1"/>
  <c r="J366" i="1"/>
  <c r="K366" i="1"/>
  <c r="L366" i="1"/>
  <c r="M366" i="1"/>
  <c r="I367" i="1"/>
  <c r="J367" i="1"/>
  <c r="K367" i="1"/>
  <c r="L367" i="1"/>
  <c r="M367" i="1"/>
  <c r="I368" i="1"/>
  <c r="J368" i="1"/>
  <c r="K368" i="1"/>
  <c r="L368" i="1"/>
  <c r="M368" i="1"/>
  <c r="I369" i="1"/>
  <c r="J369" i="1"/>
  <c r="K369" i="1"/>
  <c r="L369" i="1"/>
  <c r="M369" i="1"/>
  <c r="I370" i="1"/>
  <c r="J370" i="1"/>
  <c r="K370" i="1"/>
  <c r="L370" i="1"/>
  <c r="M370" i="1"/>
  <c r="I371" i="1"/>
  <c r="J371" i="1"/>
  <c r="K371" i="1"/>
  <c r="L371" i="1"/>
  <c r="M371" i="1"/>
  <c r="I372" i="1"/>
  <c r="J372" i="1"/>
  <c r="K372" i="1"/>
  <c r="L372" i="1"/>
  <c r="M372" i="1"/>
  <c r="I373" i="1"/>
  <c r="J373" i="1"/>
  <c r="K373" i="1"/>
  <c r="L373" i="1"/>
  <c r="M373" i="1"/>
  <c r="I374" i="1"/>
  <c r="J374" i="1"/>
  <c r="K374" i="1"/>
  <c r="L374" i="1"/>
  <c r="M374" i="1"/>
  <c r="I375" i="1"/>
  <c r="J375" i="1"/>
  <c r="K375" i="1"/>
  <c r="L375" i="1"/>
  <c r="M375" i="1"/>
  <c r="I376" i="1"/>
  <c r="J376" i="1"/>
  <c r="K376" i="1"/>
  <c r="L376" i="1"/>
  <c r="M376" i="1"/>
  <c r="I377" i="1"/>
  <c r="J377" i="1"/>
  <c r="K377" i="1"/>
  <c r="L377" i="1"/>
  <c r="M377" i="1"/>
  <c r="I378" i="1"/>
  <c r="J378" i="1"/>
  <c r="K378" i="1"/>
  <c r="L378" i="1"/>
  <c r="M378" i="1"/>
  <c r="I379" i="1"/>
  <c r="J379" i="1"/>
  <c r="K379" i="1"/>
  <c r="L379" i="1"/>
  <c r="M379" i="1"/>
  <c r="I380" i="1"/>
  <c r="J380" i="1"/>
  <c r="K380" i="1"/>
  <c r="L380" i="1"/>
  <c r="M380" i="1"/>
  <c r="I381" i="1"/>
  <c r="J381" i="1"/>
  <c r="K381" i="1"/>
  <c r="L381" i="1"/>
  <c r="M381" i="1"/>
  <c r="I382" i="1"/>
  <c r="J382" i="1"/>
  <c r="K382" i="1"/>
  <c r="L382" i="1"/>
  <c r="M382" i="1"/>
  <c r="I383" i="1"/>
  <c r="J383" i="1"/>
  <c r="K383" i="1"/>
  <c r="L383" i="1"/>
  <c r="M383" i="1"/>
  <c r="I384" i="1"/>
  <c r="J384" i="1"/>
  <c r="K384" i="1"/>
  <c r="L384" i="1"/>
  <c r="M384" i="1"/>
  <c r="I385" i="1"/>
  <c r="J385" i="1"/>
  <c r="K385" i="1"/>
  <c r="L385" i="1"/>
  <c r="M385" i="1"/>
  <c r="I386" i="1"/>
  <c r="J386" i="1"/>
  <c r="K386" i="1"/>
  <c r="L386" i="1"/>
  <c r="M386" i="1"/>
  <c r="I387" i="1"/>
  <c r="J387" i="1"/>
  <c r="K387" i="1"/>
  <c r="L387" i="1"/>
  <c r="M387" i="1"/>
  <c r="I388" i="1"/>
  <c r="J388" i="1"/>
  <c r="K388" i="1"/>
  <c r="L388" i="1"/>
  <c r="M388" i="1"/>
  <c r="I389" i="1"/>
  <c r="J389" i="1"/>
  <c r="K389" i="1"/>
  <c r="L389" i="1"/>
  <c r="M389" i="1"/>
  <c r="I390" i="1"/>
  <c r="J390" i="1"/>
  <c r="K390" i="1"/>
  <c r="L390" i="1"/>
  <c r="M390" i="1"/>
  <c r="I391" i="1"/>
  <c r="J391" i="1"/>
  <c r="K391" i="1"/>
  <c r="L391" i="1"/>
  <c r="M391" i="1"/>
  <c r="I392" i="1"/>
  <c r="J392" i="1"/>
  <c r="K392" i="1"/>
  <c r="L392" i="1"/>
  <c r="M392" i="1"/>
  <c r="I393" i="1"/>
  <c r="J393" i="1"/>
  <c r="K393" i="1"/>
  <c r="L393" i="1"/>
  <c r="M393" i="1"/>
  <c r="I394" i="1"/>
  <c r="J394" i="1"/>
  <c r="K394" i="1"/>
  <c r="L394" i="1"/>
  <c r="M394" i="1"/>
  <c r="I395" i="1"/>
  <c r="J395" i="1"/>
  <c r="K395" i="1"/>
  <c r="L395" i="1"/>
  <c r="M395" i="1"/>
  <c r="I396" i="1"/>
  <c r="J396" i="1"/>
  <c r="K396" i="1"/>
  <c r="L396" i="1"/>
  <c r="M396" i="1"/>
  <c r="I397" i="1"/>
  <c r="J397" i="1"/>
  <c r="K397" i="1"/>
  <c r="L397" i="1"/>
  <c r="M397" i="1"/>
  <c r="I398" i="1"/>
  <c r="J398" i="1"/>
  <c r="K398" i="1"/>
  <c r="L398" i="1"/>
  <c r="M398" i="1"/>
  <c r="I399" i="1"/>
  <c r="J399" i="1"/>
  <c r="K399" i="1"/>
  <c r="L399" i="1"/>
  <c r="M399" i="1"/>
  <c r="I400" i="1"/>
  <c r="J400" i="1"/>
  <c r="K400" i="1"/>
  <c r="L400" i="1"/>
  <c r="M400" i="1"/>
  <c r="I401" i="1"/>
  <c r="J401" i="1"/>
  <c r="K401" i="1"/>
  <c r="L401" i="1"/>
  <c r="M401" i="1"/>
  <c r="I402" i="1"/>
  <c r="J402" i="1"/>
  <c r="K402" i="1"/>
  <c r="L402" i="1"/>
  <c r="M402" i="1"/>
  <c r="I403" i="1"/>
  <c r="J403" i="1"/>
  <c r="K403" i="1"/>
  <c r="L403" i="1"/>
  <c r="M403" i="1"/>
  <c r="I404" i="1"/>
  <c r="J404" i="1"/>
  <c r="K404" i="1"/>
  <c r="L404" i="1"/>
  <c r="M404" i="1"/>
  <c r="I405" i="1"/>
  <c r="J405" i="1"/>
  <c r="K405" i="1"/>
  <c r="L405" i="1"/>
  <c r="M405" i="1"/>
  <c r="I406" i="1"/>
  <c r="J406" i="1"/>
  <c r="K406" i="1"/>
  <c r="L406" i="1"/>
  <c r="M406" i="1"/>
  <c r="I407" i="1"/>
  <c r="J407" i="1"/>
  <c r="K407" i="1"/>
  <c r="L407" i="1"/>
  <c r="M407" i="1"/>
  <c r="I408" i="1"/>
  <c r="J408" i="1"/>
  <c r="K408" i="1"/>
  <c r="L408" i="1"/>
  <c r="M408" i="1"/>
  <c r="I409" i="1"/>
  <c r="J409" i="1"/>
  <c r="K409" i="1"/>
  <c r="L409" i="1"/>
  <c r="M409" i="1"/>
  <c r="I410" i="1"/>
  <c r="J410" i="1"/>
  <c r="K410" i="1"/>
  <c r="L410" i="1"/>
  <c r="M410" i="1"/>
  <c r="I411" i="1"/>
  <c r="J411" i="1"/>
  <c r="K411" i="1"/>
  <c r="L411" i="1"/>
  <c r="M411" i="1"/>
  <c r="I412" i="1"/>
  <c r="J412" i="1"/>
  <c r="K412" i="1"/>
  <c r="L412" i="1"/>
  <c r="M412" i="1"/>
  <c r="I413" i="1"/>
  <c r="J413" i="1"/>
  <c r="K413" i="1"/>
  <c r="L413" i="1"/>
  <c r="M413" i="1"/>
  <c r="I414" i="1"/>
  <c r="J414" i="1"/>
  <c r="K414" i="1"/>
  <c r="L414" i="1"/>
  <c r="M414" i="1"/>
  <c r="I415" i="1"/>
  <c r="J415" i="1"/>
  <c r="K415" i="1"/>
  <c r="L415" i="1"/>
  <c r="M415" i="1"/>
  <c r="I416" i="1"/>
  <c r="J416" i="1"/>
  <c r="K416" i="1"/>
  <c r="L416" i="1"/>
  <c r="M416" i="1"/>
  <c r="I417" i="1"/>
  <c r="J417" i="1"/>
  <c r="K417" i="1"/>
  <c r="L417" i="1"/>
  <c r="M417" i="1"/>
  <c r="I418" i="1"/>
  <c r="J418" i="1"/>
  <c r="K418" i="1"/>
  <c r="L418" i="1"/>
  <c r="M418" i="1"/>
  <c r="I419" i="1"/>
  <c r="J419" i="1"/>
  <c r="K419" i="1"/>
  <c r="L419" i="1"/>
  <c r="M419" i="1"/>
  <c r="I420" i="1"/>
  <c r="J420" i="1"/>
  <c r="K420" i="1"/>
  <c r="L420" i="1"/>
  <c r="M420" i="1"/>
  <c r="I421" i="1"/>
  <c r="J421" i="1"/>
  <c r="K421" i="1"/>
  <c r="L421" i="1"/>
  <c r="M421" i="1"/>
  <c r="I422" i="1"/>
  <c r="J422" i="1"/>
  <c r="K422" i="1"/>
  <c r="L422" i="1"/>
  <c r="M422" i="1"/>
  <c r="I423" i="1"/>
  <c r="J423" i="1"/>
  <c r="K423" i="1"/>
  <c r="L423" i="1"/>
  <c r="M423" i="1"/>
  <c r="I424" i="1"/>
  <c r="J424" i="1"/>
  <c r="K424" i="1"/>
  <c r="L424" i="1"/>
  <c r="M424" i="1"/>
  <c r="I425" i="1"/>
  <c r="J425" i="1"/>
  <c r="K425" i="1"/>
  <c r="L425" i="1"/>
  <c r="M425" i="1"/>
  <c r="I426" i="1"/>
  <c r="J426" i="1"/>
  <c r="K426" i="1"/>
  <c r="L426" i="1"/>
  <c r="M426" i="1"/>
  <c r="I427" i="1"/>
  <c r="J427" i="1"/>
  <c r="K427" i="1"/>
  <c r="L427" i="1"/>
  <c r="M427" i="1"/>
  <c r="I428" i="1"/>
  <c r="J428" i="1"/>
  <c r="K428" i="1"/>
  <c r="L428" i="1"/>
  <c r="M428" i="1"/>
  <c r="I429" i="1"/>
  <c r="J429" i="1"/>
  <c r="K429" i="1"/>
  <c r="L429" i="1"/>
  <c r="M429" i="1"/>
  <c r="I430" i="1"/>
  <c r="J430" i="1"/>
  <c r="K430" i="1"/>
  <c r="L430" i="1"/>
  <c r="M430" i="1"/>
  <c r="I431" i="1"/>
  <c r="J431" i="1"/>
  <c r="K431" i="1"/>
  <c r="L431" i="1"/>
  <c r="M431" i="1"/>
  <c r="I432" i="1"/>
  <c r="J432" i="1"/>
  <c r="K432" i="1"/>
  <c r="L432" i="1"/>
  <c r="M432" i="1"/>
  <c r="I433" i="1"/>
  <c r="J433" i="1"/>
  <c r="K433" i="1"/>
  <c r="L433" i="1"/>
  <c r="M433" i="1"/>
  <c r="I434" i="1"/>
  <c r="J434" i="1"/>
  <c r="K434" i="1"/>
  <c r="L434" i="1"/>
  <c r="M434" i="1"/>
  <c r="I435" i="1"/>
  <c r="J435" i="1"/>
  <c r="K435" i="1"/>
  <c r="L435" i="1"/>
  <c r="M435" i="1"/>
  <c r="I436" i="1"/>
  <c r="J436" i="1"/>
  <c r="K436" i="1"/>
  <c r="L436" i="1"/>
  <c r="M436" i="1"/>
  <c r="I437" i="1"/>
  <c r="J437" i="1"/>
  <c r="K437" i="1"/>
  <c r="L437" i="1"/>
  <c r="M437" i="1"/>
  <c r="I438" i="1"/>
  <c r="J438" i="1"/>
  <c r="K438" i="1"/>
  <c r="L438" i="1"/>
  <c r="M438" i="1"/>
  <c r="I439" i="1"/>
  <c r="J439" i="1"/>
  <c r="K439" i="1"/>
  <c r="L439" i="1"/>
  <c r="M439" i="1"/>
  <c r="I440" i="1"/>
  <c r="J440" i="1"/>
  <c r="K440" i="1"/>
  <c r="L440" i="1"/>
  <c r="M440" i="1"/>
  <c r="I441" i="1"/>
  <c r="J441" i="1"/>
  <c r="K441" i="1"/>
  <c r="L441" i="1"/>
  <c r="M441" i="1"/>
  <c r="I442" i="1"/>
  <c r="J442" i="1"/>
  <c r="K442" i="1"/>
  <c r="L442" i="1"/>
  <c r="M442" i="1"/>
  <c r="I443" i="1"/>
  <c r="J443" i="1"/>
  <c r="K443" i="1"/>
  <c r="L443" i="1"/>
  <c r="M443" i="1"/>
  <c r="I444" i="1"/>
  <c r="J444" i="1"/>
  <c r="K444" i="1"/>
  <c r="L444" i="1"/>
  <c r="M444" i="1"/>
  <c r="I445" i="1"/>
  <c r="J445" i="1"/>
  <c r="K445" i="1"/>
  <c r="L445" i="1"/>
  <c r="M445" i="1"/>
  <c r="I446" i="1"/>
  <c r="J446" i="1"/>
  <c r="K446" i="1"/>
  <c r="L446" i="1"/>
  <c r="M446" i="1"/>
  <c r="I447" i="1"/>
  <c r="J447" i="1"/>
  <c r="K447" i="1"/>
  <c r="L447" i="1"/>
  <c r="M447" i="1"/>
  <c r="I448" i="1"/>
  <c r="J448" i="1"/>
  <c r="K448" i="1"/>
  <c r="L448" i="1"/>
  <c r="M448" i="1"/>
  <c r="I449" i="1"/>
  <c r="J449" i="1"/>
  <c r="K449" i="1"/>
  <c r="L449" i="1"/>
  <c r="M449" i="1"/>
  <c r="I450" i="1"/>
  <c r="J450" i="1"/>
  <c r="K450" i="1"/>
  <c r="L450" i="1"/>
  <c r="M450" i="1"/>
  <c r="I451" i="1"/>
  <c r="J451" i="1"/>
  <c r="K451" i="1"/>
  <c r="L451" i="1"/>
  <c r="M451" i="1"/>
  <c r="I452" i="1"/>
  <c r="J452" i="1"/>
  <c r="K452" i="1"/>
  <c r="L452" i="1"/>
  <c r="M452" i="1"/>
  <c r="I453" i="1"/>
  <c r="J453" i="1"/>
  <c r="K453" i="1"/>
  <c r="L453" i="1"/>
  <c r="M453" i="1"/>
  <c r="I454" i="1"/>
  <c r="J454" i="1"/>
  <c r="K454" i="1"/>
  <c r="L454" i="1"/>
  <c r="M454" i="1"/>
  <c r="I455" i="1"/>
  <c r="J455" i="1"/>
  <c r="K455" i="1"/>
  <c r="L455" i="1"/>
  <c r="M455" i="1"/>
  <c r="I456" i="1"/>
  <c r="J456" i="1"/>
  <c r="K456" i="1"/>
  <c r="L456" i="1"/>
  <c r="M456" i="1"/>
  <c r="I457" i="1"/>
  <c r="J457" i="1"/>
  <c r="K457" i="1"/>
  <c r="L457" i="1"/>
  <c r="M457" i="1"/>
  <c r="I458" i="1"/>
  <c r="J458" i="1"/>
  <c r="K458" i="1"/>
  <c r="L458" i="1"/>
  <c r="M458" i="1"/>
  <c r="I459" i="1"/>
  <c r="J459" i="1"/>
  <c r="K459" i="1"/>
  <c r="L459" i="1"/>
  <c r="M459" i="1"/>
  <c r="I460" i="1"/>
  <c r="J460" i="1"/>
  <c r="K460" i="1"/>
  <c r="L460" i="1"/>
  <c r="M460" i="1"/>
  <c r="I461" i="1"/>
  <c r="J461" i="1"/>
  <c r="K461" i="1"/>
  <c r="L461" i="1"/>
  <c r="M461" i="1"/>
  <c r="I462" i="1"/>
  <c r="J462" i="1"/>
  <c r="K462" i="1"/>
  <c r="L462" i="1"/>
  <c r="M462" i="1"/>
  <c r="I463" i="1"/>
  <c r="J463" i="1"/>
  <c r="K463" i="1"/>
  <c r="L463" i="1"/>
  <c r="M463" i="1"/>
  <c r="I464" i="1"/>
  <c r="J464" i="1"/>
  <c r="K464" i="1"/>
  <c r="L464" i="1"/>
  <c r="M464" i="1"/>
  <c r="I465" i="1"/>
  <c r="J465" i="1"/>
  <c r="K465" i="1"/>
  <c r="L465" i="1"/>
  <c r="M465" i="1"/>
  <c r="I466" i="1"/>
  <c r="J466" i="1"/>
  <c r="K466" i="1"/>
  <c r="L466" i="1"/>
  <c r="M466" i="1"/>
  <c r="I467" i="1"/>
  <c r="J467" i="1"/>
  <c r="K467" i="1"/>
  <c r="L467" i="1"/>
  <c r="M467" i="1"/>
  <c r="I468" i="1"/>
  <c r="J468" i="1"/>
  <c r="K468" i="1"/>
  <c r="L468" i="1"/>
  <c r="M468" i="1"/>
  <c r="I469" i="1"/>
  <c r="J469" i="1"/>
  <c r="K469" i="1"/>
  <c r="L469" i="1"/>
  <c r="M469" i="1"/>
  <c r="I470" i="1"/>
  <c r="J470" i="1"/>
  <c r="K470" i="1"/>
  <c r="L470" i="1"/>
  <c r="M470" i="1"/>
  <c r="I471" i="1"/>
  <c r="J471" i="1"/>
  <c r="K471" i="1"/>
  <c r="L471" i="1"/>
  <c r="M471" i="1"/>
  <c r="I472" i="1"/>
  <c r="J472" i="1"/>
  <c r="K472" i="1"/>
  <c r="L472" i="1"/>
  <c r="M472" i="1"/>
  <c r="I473" i="1"/>
  <c r="J473" i="1"/>
  <c r="K473" i="1"/>
  <c r="L473" i="1"/>
  <c r="M473" i="1"/>
  <c r="I474" i="1"/>
  <c r="J474" i="1"/>
  <c r="K474" i="1"/>
  <c r="L474" i="1"/>
  <c r="M474" i="1"/>
  <c r="I475" i="1"/>
  <c r="J475" i="1"/>
  <c r="K475" i="1"/>
  <c r="L475" i="1"/>
  <c r="M475" i="1"/>
  <c r="I476" i="1"/>
  <c r="J476" i="1"/>
  <c r="K476" i="1"/>
  <c r="L476" i="1"/>
  <c r="M476" i="1"/>
  <c r="I477" i="1"/>
  <c r="J477" i="1"/>
  <c r="K477" i="1"/>
  <c r="L477" i="1"/>
  <c r="M477" i="1"/>
  <c r="I478" i="1"/>
  <c r="J478" i="1"/>
  <c r="K478" i="1"/>
  <c r="L478" i="1"/>
  <c r="M478" i="1"/>
  <c r="I479" i="1"/>
  <c r="J479" i="1"/>
  <c r="K479" i="1"/>
  <c r="L479" i="1"/>
  <c r="M479" i="1"/>
  <c r="I480" i="1"/>
  <c r="J480" i="1"/>
  <c r="K480" i="1"/>
  <c r="L480" i="1"/>
  <c r="M480" i="1"/>
  <c r="I481" i="1"/>
  <c r="J481" i="1"/>
  <c r="K481" i="1"/>
  <c r="L481" i="1"/>
  <c r="M481" i="1"/>
  <c r="I482" i="1"/>
  <c r="J482" i="1"/>
  <c r="K482" i="1"/>
  <c r="L482" i="1"/>
  <c r="M482" i="1"/>
  <c r="I483" i="1"/>
  <c r="J483" i="1"/>
  <c r="K483" i="1"/>
  <c r="L483" i="1"/>
  <c r="M483" i="1"/>
  <c r="I484" i="1"/>
  <c r="J484" i="1"/>
  <c r="K484" i="1"/>
  <c r="L484" i="1"/>
  <c r="M484" i="1"/>
  <c r="I485" i="1"/>
  <c r="J485" i="1"/>
  <c r="K485" i="1"/>
  <c r="L485" i="1"/>
  <c r="M485" i="1"/>
  <c r="I486" i="1"/>
  <c r="J486" i="1"/>
  <c r="K486" i="1"/>
  <c r="L486" i="1"/>
  <c r="M486" i="1"/>
  <c r="I487" i="1"/>
  <c r="J487" i="1"/>
  <c r="K487" i="1"/>
  <c r="L487" i="1"/>
  <c r="M487" i="1"/>
  <c r="I488" i="1"/>
  <c r="J488" i="1"/>
  <c r="K488" i="1"/>
  <c r="L488" i="1"/>
  <c r="M488" i="1"/>
  <c r="I489" i="1"/>
  <c r="J489" i="1"/>
  <c r="K489" i="1"/>
  <c r="L489" i="1"/>
  <c r="M489" i="1"/>
  <c r="I490" i="1"/>
  <c r="J490" i="1"/>
  <c r="K490" i="1"/>
  <c r="L490" i="1"/>
  <c r="M490" i="1"/>
  <c r="I491" i="1"/>
  <c r="J491" i="1"/>
  <c r="K491" i="1"/>
  <c r="L491" i="1"/>
  <c r="M491" i="1"/>
  <c r="I492" i="1"/>
  <c r="J492" i="1"/>
  <c r="K492" i="1"/>
  <c r="L492" i="1"/>
  <c r="M492" i="1"/>
  <c r="I493" i="1"/>
  <c r="J493" i="1"/>
  <c r="K493" i="1"/>
  <c r="L493" i="1"/>
  <c r="M493" i="1"/>
  <c r="I494" i="1"/>
  <c r="J494" i="1"/>
  <c r="K494" i="1"/>
  <c r="L494" i="1"/>
  <c r="M494" i="1"/>
  <c r="I495" i="1"/>
  <c r="J495" i="1"/>
  <c r="K495" i="1"/>
  <c r="L495" i="1"/>
  <c r="M495" i="1"/>
  <c r="I496" i="1"/>
  <c r="J496" i="1"/>
  <c r="K496" i="1"/>
  <c r="L496" i="1"/>
  <c r="M496" i="1"/>
  <c r="I497" i="1"/>
  <c r="J497" i="1"/>
  <c r="K497" i="1"/>
  <c r="L497" i="1"/>
  <c r="M497" i="1"/>
  <c r="I498" i="1"/>
  <c r="J498" i="1"/>
  <c r="K498" i="1"/>
  <c r="L498" i="1"/>
  <c r="M498" i="1"/>
  <c r="I499" i="1"/>
  <c r="J499" i="1"/>
  <c r="K499" i="1"/>
  <c r="L499" i="1"/>
  <c r="M499" i="1"/>
  <c r="I500" i="1"/>
  <c r="J500" i="1"/>
  <c r="K500" i="1"/>
  <c r="L500" i="1"/>
  <c r="M500" i="1"/>
  <c r="I501" i="1"/>
  <c r="J501" i="1"/>
  <c r="K501" i="1"/>
  <c r="L501" i="1"/>
  <c r="M501" i="1"/>
  <c r="I502" i="1"/>
  <c r="J502" i="1"/>
  <c r="K502" i="1"/>
  <c r="L502" i="1"/>
  <c r="M502" i="1"/>
  <c r="I503" i="1"/>
  <c r="J503" i="1"/>
  <c r="K503" i="1"/>
  <c r="L503" i="1"/>
  <c r="M503" i="1"/>
  <c r="I504" i="1"/>
  <c r="J504" i="1"/>
  <c r="K504" i="1"/>
  <c r="L504" i="1"/>
  <c r="M504" i="1"/>
  <c r="I505" i="1"/>
  <c r="J505" i="1"/>
  <c r="K505" i="1"/>
  <c r="L505" i="1"/>
  <c r="M505" i="1"/>
  <c r="I506" i="1"/>
  <c r="J506" i="1"/>
  <c r="K506" i="1"/>
  <c r="L506" i="1"/>
  <c r="M506" i="1"/>
  <c r="I507" i="1"/>
  <c r="J507" i="1"/>
  <c r="K507" i="1"/>
  <c r="L507" i="1"/>
  <c r="M507" i="1"/>
  <c r="I508" i="1"/>
  <c r="J508" i="1"/>
  <c r="K508" i="1"/>
  <c r="L508" i="1"/>
  <c r="M508" i="1"/>
  <c r="I509" i="1"/>
  <c r="J509" i="1"/>
  <c r="K509" i="1"/>
  <c r="L509" i="1"/>
  <c r="M509" i="1"/>
  <c r="I510" i="1"/>
  <c r="J510" i="1"/>
  <c r="K510" i="1"/>
  <c r="L510" i="1"/>
  <c r="M510" i="1"/>
  <c r="I511" i="1"/>
  <c r="J511" i="1"/>
  <c r="K511" i="1"/>
  <c r="L511" i="1"/>
  <c r="M511" i="1"/>
  <c r="I512" i="1"/>
  <c r="J512" i="1"/>
  <c r="K512" i="1"/>
  <c r="L512" i="1"/>
  <c r="M512" i="1"/>
  <c r="I513" i="1"/>
  <c r="J513" i="1"/>
  <c r="K513" i="1"/>
  <c r="L513" i="1"/>
  <c r="M513" i="1"/>
  <c r="I514" i="1"/>
  <c r="J514" i="1"/>
  <c r="K514" i="1"/>
  <c r="L514" i="1"/>
  <c r="M514" i="1"/>
  <c r="I515" i="1"/>
  <c r="J515" i="1"/>
  <c r="K515" i="1"/>
  <c r="L515" i="1"/>
  <c r="M515" i="1"/>
  <c r="I516" i="1"/>
  <c r="J516" i="1"/>
  <c r="K516" i="1"/>
  <c r="L516" i="1"/>
  <c r="M516" i="1"/>
  <c r="I517" i="1"/>
  <c r="J517" i="1"/>
  <c r="K517" i="1"/>
  <c r="L517" i="1"/>
  <c r="M517" i="1"/>
  <c r="I518" i="1"/>
  <c r="J518" i="1"/>
  <c r="K518" i="1"/>
  <c r="L518" i="1"/>
  <c r="M518" i="1"/>
  <c r="I519" i="1"/>
  <c r="J519" i="1"/>
  <c r="K519" i="1"/>
  <c r="L519" i="1"/>
  <c r="M519" i="1"/>
  <c r="I520" i="1"/>
  <c r="J520" i="1"/>
  <c r="K520" i="1"/>
  <c r="L520" i="1"/>
  <c r="M520" i="1"/>
  <c r="I521" i="1"/>
  <c r="J521" i="1"/>
  <c r="K521" i="1"/>
  <c r="L521" i="1"/>
  <c r="M521" i="1"/>
  <c r="I522" i="1"/>
  <c r="J522" i="1"/>
  <c r="K522" i="1"/>
  <c r="L522" i="1"/>
  <c r="M522" i="1"/>
  <c r="I523" i="1"/>
  <c r="J523" i="1"/>
  <c r="K523" i="1"/>
  <c r="L523" i="1"/>
  <c r="M523" i="1"/>
  <c r="I524" i="1"/>
  <c r="J524" i="1"/>
  <c r="K524" i="1"/>
  <c r="L524" i="1"/>
  <c r="M524" i="1"/>
  <c r="I525" i="1"/>
  <c r="J525" i="1"/>
  <c r="K525" i="1"/>
  <c r="L525" i="1"/>
  <c r="M525" i="1"/>
  <c r="I526" i="1"/>
  <c r="J526" i="1"/>
  <c r="K526" i="1"/>
  <c r="L526" i="1"/>
  <c r="M526" i="1"/>
  <c r="I527" i="1"/>
  <c r="J527" i="1"/>
  <c r="K527" i="1"/>
  <c r="L527" i="1"/>
  <c r="M527" i="1"/>
  <c r="I528" i="1"/>
  <c r="J528" i="1"/>
  <c r="K528" i="1"/>
  <c r="L528" i="1"/>
  <c r="M528" i="1"/>
  <c r="I529" i="1"/>
  <c r="J529" i="1"/>
  <c r="K529" i="1"/>
  <c r="L529" i="1"/>
  <c r="M529" i="1"/>
  <c r="I530" i="1"/>
  <c r="J530" i="1"/>
  <c r="K530" i="1"/>
  <c r="L530" i="1"/>
  <c r="M530" i="1"/>
  <c r="I531" i="1"/>
  <c r="J531" i="1"/>
  <c r="K531" i="1"/>
  <c r="L531" i="1"/>
  <c r="M531" i="1"/>
  <c r="I532" i="1"/>
  <c r="J532" i="1"/>
  <c r="K532" i="1"/>
  <c r="L532" i="1"/>
  <c r="M532" i="1"/>
  <c r="I533" i="1"/>
  <c r="J533" i="1"/>
  <c r="K533" i="1"/>
  <c r="L533" i="1"/>
  <c r="M533" i="1"/>
  <c r="I534" i="1"/>
  <c r="J534" i="1"/>
  <c r="K534" i="1"/>
  <c r="L534" i="1"/>
  <c r="M534" i="1"/>
  <c r="I535" i="1"/>
  <c r="J535" i="1"/>
  <c r="K535" i="1"/>
  <c r="L535" i="1"/>
  <c r="M535" i="1"/>
  <c r="I536" i="1"/>
  <c r="J536" i="1"/>
  <c r="K536" i="1"/>
  <c r="L536" i="1"/>
  <c r="M536" i="1"/>
  <c r="I537" i="1"/>
  <c r="J537" i="1"/>
  <c r="K537" i="1"/>
  <c r="L537" i="1"/>
  <c r="M537" i="1"/>
  <c r="I538" i="1"/>
  <c r="J538" i="1"/>
  <c r="K538" i="1"/>
  <c r="L538" i="1"/>
  <c r="M538" i="1"/>
  <c r="I539" i="1"/>
  <c r="J539" i="1"/>
  <c r="K539" i="1"/>
  <c r="L539" i="1"/>
  <c r="M539" i="1"/>
  <c r="I540" i="1"/>
  <c r="J540" i="1"/>
  <c r="K540" i="1"/>
  <c r="L540" i="1"/>
  <c r="M540" i="1"/>
  <c r="I541" i="1"/>
  <c r="J541" i="1"/>
  <c r="K541" i="1"/>
  <c r="L541" i="1"/>
  <c r="M541" i="1"/>
  <c r="I542" i="1"/>
  <c r="J542" i="1"/>
  <c r="K542" i="1"/>
  <c r="L542" i="1"/>
  <c r="M542" i="1"/>
  <c r="I543" i="1"/>
  <c r="J543" i="1"/>
  <c r="K543" i="1"/>
  <c r="L543" i="1"/>
  <c r="M543" i="1"/>
  <c r="I544" i="1"/>
  <c r="J544" i="1"/>
  <c r="K544" i="1"/>
  <c r="L544" i="1"/>
  <c r="M544" i="1"/>
  <c r="I545" i="1"/>
  <c r="J545" i="1"/>
  <c r="K545" i="1"/>
  <c r="L545" i="1"/>
  <c r="M545" i="1"/>
  <c r="I546" i="1"/>
  <c r="J546" i="1"/>
  <c r="K546" i="1"/>
  <c r="L546" i="1"/>
  <c r="M546" i="1"/>
  <c r="I547" i="1"/>
  <c r="J547" i="1"/>
  <c r="K547" i="1"/>
  <c r="L547" i="1"/>
  <c r="M547" i="1"/>
  <c r="I548" i="1"/>
  <c r="J548" i="1"/>
  <c r="K548" i="1"/>
  <c r="L548" i="1"/>
  <c r="M548" i="1"/>
  <c r="I549" i="1"/>
  <c r="J549" i="1"/>
  <c r="K549" i="1"/>
  <c r="L549" i="1"/>
  <c r="M549" i="1"/>
  <c r="I550" i="1"/>
  <c r="J550" i="1"/>
  <c r="K550" i="1"/>
  <c r="L550" i="1"/>
  <c r="M550" i="1"/>
  <c r="I551" i="1"/>
  <c r="J551" i="1"/>
  <c r="K551" i="1"/>
  <c r="L551" i="1"/>
  <c r="M551" i="1"/>
  <c r="I552" i="1"/>
  <c r="J552" i="1"/>
  <c r="K552" i="1"/>
  <c r="L552" i="1"/>
  <c r="M552" i="1"/>
  <c r="I553" i="1"/>
  <c r="J553" i="1"/>
  <c r="K553" i="1"/>
  <c r="L553" i="1"/>
  <c r="M553" i="1"/>
  <c r="I554" i="1"/>
  <c r="J554" i="1"/>
  <c r="K554" i="1"/>
  <c r="L554" i="1"/>
  <c r="M554" i="1"/>
  <c r="I555" i="1"/>
  <c r="J555" i="1"/>
  <c r="K555" i="1"/>
  <c r="L555" i="1"/>
  <c r="M555" i="1"/>
  <c r="I556" i="1"/>
  <c r="J556" i="1"/>
  <c r="K556" i="1"/>
  <c r="L556" i="1"/>
  <c r="M556" i="1"/>
  <c r="I557" i="1"/>
  <c r="J557" i="1"/>
  <c r="K557" i="1"/>
  <c r="L557" i="1"/>
  <c r="M557" i="1"/>
  <c r="I558" i="1"/>
  <c r="J558" i="1"/>
  <c r="K558" i="1"/>
  <c r="L558" i="1"/>
  <c r="M558" i="1"/>
  <c r="I559" i="1"/>
  <c r="J559" i="1"/>
  <c r="K559" i="1"/>
  <c r="L559" i="1"/>
  <c r="M559" i="1"/>
  <c r="I560" i="1"/>
  <c r="J560" i="1"/>
  <c r="K560" i="1"/>
  <c r="L560" i="1"/>
  <c r="M560" i="1"/>
  <c r="I561" i="1"/>
  <c r="J561" i="1"/>
  <c r="K561" i="1"/>
  <c r="L561" i="1"/>
  <c r="M561" i="1"/>
  <c r="I562" i="1"/>
  <c r="J562" i="1"/>
  <c r="K562" i="1"/>
  <c r="L562" i="1"/>
  <c r="M562" i="1"/>
  <c r="I563" i="1"/>
  <c r="J563" i="1"/>
  <c r="K563" i="1"/>
  <c r="L563" i="1"/>
  <c r="M563" i="1"/>
  <c r="I564" i="1"/>
  <c r="J564" i="1"/>
  <c r="K564" i="1"/>
  <c r="L564" i="1"/>
  <c r="M564" i="1"/>
  <c r="I565" i="1"/>
  <c r="J565" i="1"/>
  <c r="K565" i="1"/>
  <c r="L565" i="1"/>
  <c r="M565" i="1"/>
  <c r="I566" i="1"/>
  <c r="J566" i="1"/>
  <c r="K566" i="1"/>
  <c r="L566" i="1"/>
  <c r="M566" i="1"/>
  <c r="I567" i="1"/>
  <c r="J567" i="1"/>
  <c r="K567" i="1"/>
  <c r="L567" i="1"/>
  <c r="M567" i="1"/>
  <c r="I568" i="1"/>
  <c r="J568" i="1"/>
  <c r="K568" i="1"/>
  <c r="L568" i="1"/>
  <c r="M568" i="1"/>
  <c r="I569" i="1"/>
  <c r="J569" i="1"/>
  <c r="K569" i="1"/>
  <c r="L569" i="1"/>
  <c r="M569" i="1"/>
  <c r="I570" i="1"/>
  <c r="J570" i="1"/>
  <c r="K570" i="1"/>
  <c r="L570" i="1"/>
  <c r="M570" i="1"/>
  <c r="I571" i="1"/>
  <c r="J571" i="1"/>
  <c r="K571" i="1"/>
  <c r="L571" i="1"/>
  <c r="M571" i="1"/>
  <c r="I572" i="1"/>
  <c r="J572" i="1"/>
  <c r="K572" i="1"/>
  <c r="L572" i="1"/>
  <c r="M572" i="1"/>
  <c r="I573" i="1"/>
  <c r="J573" i="1"/>
  <c r="K573" i="1"/>
  <c r="L573" i="1"/>
  <c r="M573" i="1"/>
  <c r="I574" i="1"/>
  <c r="J574" i="1"/>
  <c r="K574" i="1"/>
  <c r="L574" i="1"/>
  <c r="M574" i="1"/>
  <c r="I575" i="1"/>
  <c r="J575" i="1"/>
  <c r="K575" i="1"/>
  <c r="L575" i="1"/>
  <c r="M575" i="1"/>
  <c r="I576" i="1"/>
  <c r="J576" i="1"/>
  <c r="K576" i="1"/>
  <c r="L576" i="1"/>
  <c r="M576" i="1"/>
  <c r="I577" i="1"/>
  <c r="J577" i="1"/>
  <c r="K577" i="1"/>
  <c r="L577" i="1"/>
  <c r="M577" i="1"/>
  <c r="I578" i="1"/>
  <c r="J578" i="1"/>
  <c r="K578" i="1"/>
  <c r="L578" i="1"/>
  <c r="M578" i="1"/>
  <c r="I579" i="1"/>
  <c r="J579" i="1"/>
  <c r="K579" i="1"/>
  <c r="L579" i="1"/>
  <c r="M579" i="1"/>
  <c r="I580" i="1"/>
  <c r="J580" i="1"/>
  <c r="K580" i="1"/>
  <c r="L580" i="1"/>
  <c r="M580" i="1"/>
  <c r="I581" i="1"/>
  <c r="J581" i="1"/>
  <c r="K581" i="1"/>
  <c r="L581" i="1"/>
  <c r="M581" i="1"/>
  <c r="I582" i="1"/>
  <c r="J582" i="1"/>
  <c r="K582" i="1"/>
  <c r="L582" i="1"/>
  <c r="M582" i="1"/>
  <c r="I583" i="1"/>
  <c r="J583" i="1"/>
  <c r="K583" i="1"/>
  <c r="L583" i="1"/>
  <c r="M583" i="1"/>
  <c r="I584" i="1"/>
  <c r="J584" i="1"/>
  <c r="K584" i="1"/>
  <c r="L584" i="1"/>
  <c r="M584" i="1"/>
  <c r="I585" i="1"/>
  <c r="J585" i="1"/>
  <c r="K585" i="1"/>
  <c r="L585" i="1"/>
  <c r="M585" i="1"/>
  <c r="I586" i="1"/>
  <c r="J586" i="1"/>
  <c r="K586" i="1"/>
  <c r="L586" i="1"/>
  <c r="M586" i="1"/>
  <c r="I587" i="1"/>
  <c r="J587" i="1"/>
  <c r="K587" i="1"/>
  <c r="L587" i="1"/>
  <c r="M587" i="1"/>
  <c r="I588" i="1"/>
  <c r="J588" i="1"/>
  <c r="K588" i="1"/>
  <c r="L588" i="1"/>
  <c r="M588" i="1"/>
  <c r="I589" i="1"/>
  <c r="J589" i="1"/>
  <c r="K589" i="1"/>
  <c r="L589" i="1"/>
  <c r="M589" i="1"/>
  <c r="I590" i="1"/>
  <c r="J590" i="1"/>
  <c r="K590" i="1"/>
  <c r="L590" i="1"/>
  <c r="M590" i="1"/>
  <c r="I591" i="1"/>
  <c r="J591" i="1"/>
  <c r="K591" i="1"/>
  <c r="L591" i="1"/>
  <c r="M591" i="1"/>
  <c r="I592" i="1"/>
  <c r="J592" i="1"/>
  <c r="K592" i="1"/>
  <c r="L592" i="1"/>
  <c r="M592" i="1"/>
  <c r="I593" i="1"/>
  <c r="J593" i="1"/>
  <c r="K593" i="1"/>
  <c r="L593" i="1"/>
  <c r="M593" i="1"/>
  <c r="I594" i="1"/>
  <c r="J594" i="1"/>
  <c r="K594" i="1"/>
  <c r="L594" i="1"/>
  <c r="M594" i="1"/>
  <c r="I595" i="1"/>
  <c r="J595" i="1"/>
  <c r="K595" i="1"/>
  <c r="L595" i="1"/>
  <c r="M595" i="1"/>
  <c r="I596" i="1"/>
  <c r="J596" i="1"/>
  <c r="K596" i="1"/>
  <c r="L596" i="1"/>
  <c r="M596" i="1"/>
  <c r="I597" i="1"/>
  <c r="J597" i="1"/>
  <c r="K597" i="1"/>
  <c r="L597" i="1"/>
  <c r="M597" i="1"/>
  <c r="I598" i="1"/>
  <c r="J598" i="1"/>
  <c r="K598" i="1"/>
  <c r="L598" i="1"/>
  <c r="M598" i="1"/>
  <c r="I599" i="1"/>
  <c r="J599" i="1"/>
  <c r="K599" i="1"/>
  <c r="L599" i="1"/>
  <c r="M599" i="1"/>
  <c r="I600" i="1"/>
  <c r="J600" i="1"/>
  <c r="K600" i="1"/>
  <c r="L600" i="1"/>
  <c r="M600" i="1"/>
  <c r="I601" i="1"/>
  <c r="J601" i="1"/>
  <c r="K601" i="1"/>
  <c r="L601" i="1"/>
  <c r="M601" i="1"/>
  <c r="I602" i="1"/>
  <c r="J602" i="1"/>
  <c r="K602" i="1"/>
  <c r="L602" i="1"/>
  <c r="M602" i="1"/>
  <c r="I603" i="1"/>
  <c r="J603" i="1"/>
  <c r="K603" i="1"/>
  <c r="L603" i="1"/>
  <c r="M603" i="1"/>
  <c r="I604" i="1"/>
  <c r="J604" i="1"/>
  <c r="K604" i="1"/>
  <c r="L604" i="1"/>
  <c r="M604" i="1"/>
  <c r="I605" i="1"/>
  <c r="J605" i="1"/>
  <c r="K605" i="1"/>
  <c r="L605" i="1"/>
  <c r="M605" i="1"/>
  <c r="I606" i="1"/>
  <c r="J606" i="1"/>
  <c r="K606" i="1"/>
  <c r="L606" i="1"/>
  <c r="M606" i="1"/>
  <c r="I607" i="1"/>
  <c r="J607" i="1"/>
  <c r="K607" i="1"/>
  <c r="L607" i="1"/>
  <c r="M607" i="1"/>
  <c r="I608" i="1"/>
  <c r="J608" i="1"/>
  <c r="K608" i="1"/>
  <c r="L608" i="1"/>
  <c r="M608" i="1"/>
  <c r="I609" i="1"/>
  <c r="J609" i="1"/>
  <c r="K609" i="1"/>
  <c r="L609" i="1"/>
  <c r="M609" i="1"/>
  <c r="I610" i="1"/>
  <c r="J610" i="1"/>
  <c r="K610" i="1"/>
  <c r="L610" i="1"/>
  <c r="M610" i="1"/>
  <c r="I611" i="1"/>
  <c r="J611" i="1"/>
  <c r="K611" i="1"/>
  <c r="L611" i="1"/>
  <c r="M611" i="1"/>
  <c r="I612" i="1"/>
  <c r="J612" i="1"/>
  <c r="K612" i="1"/>
  <c r="L612" i="1"/>
  <c r="M612" i="1"/>
  <c r="I613" i="1"/>
  <c r="J613" i="1"/>
  <c r="K613" i="1"/>
  <c r="L613" i="1"/>
  <c r="M613" i="1"/>
  <c r="I614" i="1"/>
  <c r="J614" i="1"/>
  <c r="K614" i="1"/>
  <c r="L614" i="1"/>
  <c r="M614" i="1"/>
  <c r="I615" i="1"/>
  <c r="J615" i="1"/>
  <c r="K615" i="1"/>
  <c r="L615" i="1"/>
  <c r="M615" i="1"/>
  <c r="I616" i="1"/>
  <c r="J616" i="1"/>
  <c r="K616" i="1"/>
  <c r="L616" i="1"/>
  <c r="M616" i="1"/>
  <c r="I617" i="1"/>
  <c r="J617" i="1"/>
  <c r="K617" i="1"/>
  <c r="L617" i="1"/>
  <c r="M617" i="1"/>
  <c r="I618" i="1"/>
  <c r="J618" i="1"/>
  <c r="K618" i="1"/>
  <c r="L618" i="1"/>
  <c r="M618" i="1"/>
  <c r="I619" i="1"/>
  <c r="J619" i="1"/>
  <c r="K619" i="1"/>
  <c r="L619" i="1"/>
  <c r="M619" i="1"/>
  <c r="I620" i="1"/>
  <c r="J620" i="1"/>
  <c r="K620" i="1"/>
  <c r="L620" i="1"/>
  <c r="M620" i="1"/>
  <c r="I621" i="1"/>
  <c r="J621" i="1"/>
  <c r="K621" i="1"/>
  <c r="L621" i="1"/>
  <c r="M621" i="1"/>
  <c r="I622" i="1"/>
  <c r="J622" i="1"/>
  <c r="K622" i="1"/>
  <c r="L622" i="1"/>
  <c r="M622" i="1"/>
  <c r="I623" i="1"/>
  <c r="J623" i="1"/>
  <c r="K623" i="1"/>
  <c r="L623" i="1"/>
  <c r="M623" i="1"/>
  <c r="I624" i="1"/>
  <c r="J624" i="1"/>
  <c r="K624" i="1"/>
  <c r="L624" i="1"/>
  <c r="M624" i="1"/>
  <c r="I625" i="1"/>
  <c r="J625" i="1"/>
  <c r="K625" i="1"/>
  <c r="L625" i="1"/>
  <c r="M625" i="1"/>
  <c r="I626" i="1"/>
  <c r="J626" i="1"/>
  <c r="K626" i="1"/>
  <c r="L626" i="1"/>
  <c r="M626" i="1"/>
  <c r="I627" i="1"/>
  <c r="J627" i="1"/>
  <c r="K627" i="1"/>
  <c r="L627" i="1"/>
  <c r="M627" i="1"/>
  <c r="I628" i="1"/>
  <c r="J628" i="1"/>
  <c r="K628" i="1"/>
  <c r="L628" i="1"/>
  <c r="M628" i="1"/>
  <c r="I629" i="1"/>
  <c r="J629" i="1"/>
  <c r="K629" i="1"/>
  <c r="L629" i="1"/>
  <c r="M629" i="1"/>
  <c r="I630" i="1"/>
  <c r="J630" i="1"/>
  <c r="K630" i="1"/>
  <c r="L630" i="1"/>
  <c r="M630" i="1"/>
  <c r="I631" i="1"/>
  <c r="J631" i="1"/>
  <c r="K631" i="1"/>
  <c r="L631" i="1"/>
  <c r="M631" i="1"/>
  <c r="I632" i="1"/>
  <c r="J632" i="1"/>
  <c r="K632" i="1"/>
  <c r="L632" i="1"/>
  <c r="M632" i="1"/>
  <c r="I633" i="1"/>
  <c r="J633" i="1"/>
  <c r="K633" i="1"/>
  <c r="L633" i="1"/>
  <c r="M633" i="1"/>
  <c r="I634" i="1"/>
  <c r="J634" i="1"/>
  <c r="K634" i="1"/>
  <c r="L634" i="1"/>
  <c r="M634" i="1"/>
  <c r="I635" i="1"/>
  <c r="J635" i="1"/>
  <c r="K635" i="1"/>
  <c r="L635" i="1"/>
  <c r="M635" i="1"/>
  <c r="I636" i="1"/>
  <c r="J636" i="1"/>
  <c r="K636" i="1"/>
  <c r="L636" i="1"/>
  <c r="M636" i="1"/>
  <c r="I637" i="1"/>
  <c r="J637" i="1"/>
  <c r="K637" i="1"/>
  <c r="L637" i="1"/>
  <c r="M637" i="1"/>
  <c r="I638" i="1"/>
  <c r="J638" i="1"/>
  <c r="K638" i="1"/>
  <c r="L638" i="1"/>
  <c r="M638" i="1"/>
  <c r="I639" i="1"/>
  <c r="J639" i="1"/>
  <c r="K639" i="1"/>
  <c r="L639" i="1"/>
  <c r="M639" i="1"/>
  <c r="I640" i="1"/>
  <c r="J640" i="1"/>
  <c r="K640" i="1"/>
  <c r="L640" i="1"/>
  <c r="M640" i="1"/>
  <c r="I641" i="1"/>
  <c r="J641" i="1"/>
  <c r="K641" i="1"/>
  <c r="L641" i="1"/>
  <c r="M641" i="1"/>
  <c r="I642" i="1"/>
  <c r="J642" i="1"/>
  <c r="K642" i="1"/>
  <c r="L642" i="1"/>
  <c r="M642" i="1"/>
  <c r="I643" i="1"/>
  <c r="J643" i="1"/>
  <c r="K643" i="1"/>
  <c r="L643" i="1"/>
  <c r="M643" i="1"/>
  <c r="I644" i="1"/>
  <c r="J644" i="1"/>
  <c r="K644" i="1"/>
  <c r="L644" i="1"/>
  <c r="M644" i="1"/>
  <c r="I645" i="1"/>
  <c r="J645" i="1"/>
  <c r="K645" i="1"/>
  <c r="L645" i="1"/>
  <c r="M645" i="1"/>
  <c r="I646" i="1"/>
  <c r="J646" i="1"/>
  <c r="K646" i="1"/>
  <c r="L646" i="1"/>
  <c r="M646" i="1"/>
  <c r="I647" i="1"/>
  <c r="J647" i="1"/>
  <c r="K647" i="1"/>
  <c r="L647" i="1"/>
  <c r="M647" i="1"/>
  <c r="I648" i="1"/>
  <c r="J648" i="1"/>
  <c r="K648" i="1"/>
  <c r="L648" i="1"/>
  <c r="M648" i="1"/>
  <c r="I649" i="1"/>
  <c r="J649" i="1"/>
  <c r="K649" i="1"/>
  <c r="L649" i="1"/>
  <c r="M649" i="1"/>
  <c r="I650" i="1"/>
  <c r="J650" i="1"/>
  <c r="K650" i="1"/>
  <c r="L650" i="1"/>
  <c r="M650" i="1"/>
  <c r="I651" i="1"/>
  <c r="J651" i="1"/>
  <c r="K651" i="1"/>
  <c r="L651" i="1"/>
  <c r="M651" i="1"/>
  <c r="I652" i="1"/>
  <c r="J652" i="1"/>
  <c r="K652" i="1"/>
  <c r="L652" i="1"/>
  <c r="M652" i="1"/>
  <c r="I653" i="1"/>
  <c r="J653" i="1"/>
  <c r="K653" i="1"/>
  <c r="L653" i="1"/>
  <c r="M653" i="1"/>
  <c r="I654" i="1"/>
  <c r="J654" i="1"/>
  <c r="K654" i="1"/>
  <c r="L654" i="1"/>
  <c r="M654" i="1"/>
  <c r="I655" i="1"/>
  <c r="J655" i="1"/>
  <c r="K655" i="1"/>
  <c r="L655" i="1"/>
  <c r="M655" i="1"/>
  <c r="I656" i="1"/>
  <c r="J656" i="1"/>
  <c r="K656" i="1"/>
  <c r="L656" i="1"/>
  <c r="M656" i="1"/>
  <c r="I657" i="1"/>
  <c r="J657" i="1"/>
  <c r="K657" i="1"/>
  <c r="L657" i="1"/>
  <c r="M657" i="1"/>
  <c r="I658" i="1"/>
  <c r="J658" i="1"/>
  <c r="K658" i="1"/>
  <c r="L658" i="1"/>
  <c r="M658" i="1"/>
  <c r="I659" i="1"/>
  <c r="J659" i="1"/>
  <c r="K659" i="1"/>
  <c r="L659" i="1"/>
  <c r="M659" i="1"/>
  <c r="I660" i="1"/>
  <c r="J660" i="1"/>
  <c r="K660" i="1"/>
  <c r="L660" i="1"/>
  <c r="M660" i="1"/>
  <c r="I661" i="1"/>
  <c r="J661" i="1"/>
  <c r="K661" i="1"/>
  <c r="L661" i="1"/>
  <c r="M661" i="1"/>
  <c r="I662" i="1"/>
  <c r="J662" i="1"/>
  <c r="K662" i="1"/>
  <c r="L662" i="1"/>
  <c r="M662" i="1"/>
  <c r="I663" i="1"/>
  <c r="J663" i="1"/>
  <c r="K663" i="1"/>
  <c r="L663" i="1"/>
  <c r="M663" i="1"/>
  <c r="I664" i="1"/>
  <c r="J664" i="1"/>
  <c r="K664" i="1"/>
  <c r="L664" i="1"/>
  <c r="M664" i="1"/>
  <c r="I665" i="1"/>
  <c r="J665" i="1"/>
  <c r="K665" i="1"/>
  <c r="L665" i="1"/>
  <c r="M665" i="1"/>
  <c r="I666" i="1"/>
  <c r="J666" i="1"/>
  <c r="K666" i="1"/>
  <c r="L666" i="1"/>
  <c r="M666" i="1"/>
  <c r="I667" i="1"/>
  <c r="J667" i="1"/>
  <c r="K667" i="1"/>
  <c r="L667" i="1"/>
  <c r="M667" i="1"/>
  <c r="I668" i="1"/>
  <c r="J668" i="1"/>
  <c r="K668" i="1"/>
  <c r="L668" i="1"/>
  <c r="M668" i="1"/>
  <c r="I669" i="1"/>
  <c r="J669" i="1"/>
  <c r="K669" i="1"/>
  <c r="L669" i="1"/>
  <c r="M669" i="1"/>
  <c r="I670" i="1"/>
  <c r="J670" i="1"/>
  <c r="K670" i="1"/>
  <c r="L670" i="1"/>
  <c r="M670" i="1"/>
  <c r="I671" i="1"/>
  <c r="J671" i="1"/>
  <c r="K671" i="1"/>
  <c r="L671" i="1"/>
  <c r="M671" i="1"/>
  <c r="I672" i="1"/>
  <c r="J672" i="1"/>
  <c r="K672" i="1"/>
  <c r="L672" i="1"/>
  <c r="M672" i="1"/>
  <c r="I673" i="1"/>
  <c r="J673" i="1"/>
  <c r="K673" i="1"/>
  <c r="L673" i="1"/>
  <c r="M673" i="1"/>
  <c r="I674" i="1"/>
  <c r="J674" i="1"/>
  <c r="K674" i="1"/>
  <c r="L674" i="1"/>
  <c r="M674" i="1"/>
  <c r="I675" i="1"/>
  <c r="J675" i="1"/>
  <c r="K675" i="1"/>
  <c r="L675" i="1"/>
  <c r="M675" i="1"/>
  <c r="I676" i="1"/>
  <c r="J676" i="1"/>
  <c r="K676" i="1"/>
  <c r="L676" i="1"/>
  <c r="M676" i="1"/>
  <c r="I677" i="1"/>
  <c r="J677" i="1"/>
  <c r="K677" i="1"/>
  <c r="L677" i="1"/>
  <c r="M677" i="1"/>
  <c r="I678" i="1"/>
  <c r="J678" i="1"/>
  <c r="K678" i="1"/>
  <c r="L678" i="1"/>
  <c r="M678" i="1"/>
  <c r="I679" i="1"/>
  <c r="J679" i="1"/>
  <c r="K679" i="1"/>
  <c r="L679" i="1"/>
  <c r="M679" i="1"/>
  <c r="I680" i="1"/>
  <c r="J680" i="1"/>
  <c r="K680" i="1"/>
  <c r="L680" i="1"/>
  <c r="M680" i="1"/>
  <c r="I681" i="1"/>
  <c r="J681" i="1"/>
  <c r="K681" i="1"/>
  <c r="L681" i="1"/>
  <c r="M681" i="1"/>
  <c r="I682" i="1"/>
  <c r="J682" i="1"/>
  <c r="K682" i="1"/>
  <c r="L682" i="1"/>
  <c r="M682" i="1"/>
  <c r="I683" i="1"/>
  <c r="J683" i="1"/>
  <c r="K683" i="1"/>
  <c r="L683" i="1"/>
  <c r="M683" i="1"/>
  <c r="I684" i="1"/>
  <c r="J684" i="1"/>
  <c r="K684" i="1"/>
  <c r="L684" i="1"/>
  <c r="M684" i="1"/>
  <c r="I685" i="1"/>
  <c r="J685" i="1"/>
  <c r="K685" i="1"/>
  <c r="L685" i="1"/>
  <c r="M685" i="1"/>
  <c r="I686" i="1"/>
  <c r="J686" i="1"/>
  <c r="K686" i="1"/>
  <c r="L686" i="1"/>
  <c r="M686" i="1"/>
  <c r="I687" i="1"/>
  <c r="J687" i="1"/>
  <c r="K687" i="1"/>
  <c r="L687" i="1"/>
  <c r="M687" i="1"/>
  <c r="I688" i="1"/>
  <c r="J688" i="1"/>
  <c r="K688" i="1"/>
  <c r="L688" i="1"/>
  <c r="M688" i="1"/>
  <c r="I689" i="1"/>
  <c r="J689" i="1"/>
  <c r="K689" i="1"/>
  <c r="L689" i="1"/>
  <c r="M689" i="1"/>
  <c r="I690" i="1"/>
  <c r="J690" i="1"/>
  <c r="K690" i="1"/>
  <c r="L690" i="1"/>
  <c r="M690" i="1"/>
  <c r="I691" i="1"/>
  <c r="J691" i="1"/>
  <c r="K691" i="1"/>
  <c r="L691" i="1"/>
  <c r="M691" i="1"/>
  <c r="I692" i="1"/>
  <c r="J692" i="1"/>
  <c r="K692" i="1"/>
  <c r="L692" i="1"/>
  <c r="M692" i="1"/>
  <c r="I693" i="1"/>
  <c r="J693" i="1"/>
  <c r="K693" i="1"/>
  <c r="L693" i="1"/>
  <c r="M693" i="1"/>
  <c r="I694" i="1"/>
  <c r="J694" i="1"/>
  <c r="K694" i="1"/>
  <c r="L694" i="1"/>
  <c r="M694" i="1"/>
  <c r="I695" i="1"/>
  <c r="J695" i="1"/>
  <c r="K695" i="1"/>
  <c r="L695" i="1"/>
  <c r="M695" i="1"/>
  <c r="I696" i="1"/>
  <c r="J696" i="1"/>
  <c r="K696" i="1"/>
  <c r="L696" i="1"/>
  <c r="M696" i="1"/>
  <c r="I697" i="1"/>
  <c r="J697" i="1"/>
  <c r="K697" i="1"/>
  <c r="L697" i="1"/>
  <c r="M697" i="1"/>
  <c r="I698" i="1"/>
  <c r="J698" i="1"/>
  <c r="K698" i="1"/>
  <c r="L698" i="1"/>
  <c r="M698" i="1"/>
  <c r="I699" i="1"/>
  <c r="J699" i="1"/>
  <c r="K699" i="1"/>
  <c r="L699" i="1"/>
  <c r="M699" i="1"/>
  <c r="I700" i="1"/>
  <c r="J700" i="1"/>
  <c r="K700" i="1"/>
  <c r="L700" i="1"/>
  <c r="M700" i="1"/>
  <c r="I701" i="1"/>
  <c r="J701" i="1"/>
  <c r="K701" i="1"/>
  <c r="L701" i="1"/>
  <c r="M701" i="1"/>
  <c r="I702" i="1"/>
  <c r="J702" i="1"/>
  <c r="K702" i="1"/>
  <c r="L702" i="1"/>
  <c r="M702" i="1"/>
  <c r="I703" i="1"/>
  <c r="J703" i="1"/>
  <c r="K703" i="1"/>
  <c r="L703" i="1"/>
  <c r="M703" i="1"/>
  <c r="I704" i="1"/>
  <c r="J704" i="1"/>
  <c r="K704" i="1"/>
  <c r="L704" i="1"/>
  <c r="M704" i="1"/>
  <c r="I705" i="1"/>
  <c r="J705" i="1"/>
  <c r="K705" i="1"/>
  <c r="L705" i="1"/>
  <c r="M705" i="1"/>
  <c r="I706" i="1"/>
  <c r="J706" i="1"/>
  <c r="K706" i="1"/>
  <c r="L706" i="1"/>
  <c r="M706" i="1"/>
  <c r="I707" i="1"/>
  <c r="J707" i="1"/>
  <c r="K707" i="1"/>
  <c r="L707" i="1"/>
  <c r="M707" i="1"/>
  <c r="I708" i="1"/>
  <c r="J708" i="1"/>
  <c r="K708" i="1"/>
  <c r="L708" i="1"/>
  <c r="M708" i="1"/>
  <c r="I709" i="1"/>
  <c r="J709" i="1"/>
  <c r="K709" i="1"/>
  <c r="L709" i="1"/>
  <c r="M709" i="1"/>
  <c r="I710" i="1"/>
  <c r="J710" i="1"/>
  <c r="K710" i="1"/>
  <c r="L710" i="1"/>
  <c r="M710" i="1"/>
  <c r="I711" i="1"/>
  <c r="J711" i="1"/>
  <c r="K711" i="1"/>
  <c r="L711" i="1"/>
  <c r="M711" i="1"/>
  <c r="I712" i="1"/>
  <c r="J712" i="1"/>
  <c r="K712" i="1"/>
  <c r="L712" i="1"/>
  <c r="M712" i="1"/>
  <c r="I713" i="1"/>
  <c r="J713" i="1"/>
  <c r="K713" i="1"/>
  <c r="L713" i="1"/>
  <c r="M713" i="1"/>
  <c r="I714" i="1"/>
  <c r="J714" i="1"/>
  <c r="K714" i="1"/>
  <c r="L714" i="1"/>
  <c r="M714" i="1"/>
  <c r="I715" i="1"/>
  <c r="J715" i="1"/>
  <c r="K715" i="1"/>
  <c r="L715" i="1"/>
  <c r="M715" i="1"/>
  <c r="I716" i="1"/>
  <c r="J716" i="1"/>
  <c r="K716" i="1"/>
  <c r="L716" i="1"/>
  <c r="M716" i="1"/>
  <c r="I717" i="1"/>
  <c r="J717" i="1"/>
  <c r="K717" i="1"/>
  <c r="L717" i="1"/>
  <c r="M717" i="1"/>
  <c r="I718" i="1"/>
  <c r="J718" i="1"/>
  <c r="K718" i="1"/>
  <c r="L718" i="1"/>
  <c r="M718" i="1"/>
  <c r="I719" i="1"/>
  <c r="J719" i="1"/>
  <c r="K719" i="1"/>
  <c r="L719" i="1"/>
  <c r="M719" i="1"/>
  <c r="I720" i="1"/>
  <c r="J720" i="1"/>
  <c r="K720" i="1"/>
  <c r="L720" i="1"/>
  <c r="M720" i="1"/>
  <c r="I721" i="1"/>
  <c r="J721" i="1"/>
  <c r="K721" i="1"/>
  <c r="L721" i="1"/>
  <c r="M721" i="1"/>
  <c r="I722" i="1"/>
  <c r="J722" i="1"/>
  <c r="K722" i="1"/>
  <c r="L722" i="1"/>
  <c r="M722" i="1"/>
  <c r="I723" i="1"/>
  <c r="J723" i="1"/>
  <c r="K723" i="1"/>
  <c r="L723" i="1"/>
  <c r="M723" i="1"/>
  <c r="I724" i="1"/>
  <c r="J724" i="1"/>
  <c r="K724" i="1"/>
  <c r="L724" i="1"/>
  <c r="M724" i="1"/>
  <c r="I725" i="1"/>
  <c r="J725" i="1"/>
  <c r="K725" i="1"/>
  <c r="L725" i="1"/>
  <c r="M725" i="1"/>
  <c r="I726" i="1"/>
  <c r="J726" i="1"/>
  <c r="K726" i="1"/>
  <c r="L726" i="1"/>
  <c r="M726" i="1"/>
  <c r="I727" i="1"/>
  <c r="J727" i="1"/>
  <c r="K727" i="1"/>
  <c r="L727" i="1"/>
  <c r="M727" i="1"/>
  <c r="I728" i="1"/>
  <c r="J728" i="1"/>
  <c r="K728" i="1"/>
  <c r="L728" i="1"/>
  <c r="M728" i="1"/>
  <c r="I729" i="1"/>
  <c r="J729" i="1"/>
  <c r="K729" i="1"/>
  <c r="L729" i="1"/>
  <c r="M729" i="1"/>
  <c r="I730" i="1"/>
  <c r="J730" i="1"/>
  <c r="K730" i="1"/>
  <c r="L730" i="1"/>
  <c r="M730" i="1"/>
  <c r="I731" i="1"/>
  <c r="J731" i="1"/>
  <c r="K731" i="1"/>
  <c r="L731" i="1"/>
  <c r="M731" i="1"/>
  <c r="I732" i="1"/>
  <c r="J732" i="1"/>
  <c r="K732" i="1"/>
  <c r="L732" i="1"/>
  <c r="M732" i="1"/>
  <c r="I733" i="1"/>
  <c r="J733" i="1"/>
  <c r="K733" i="1"/>
  <c r="L733" i="1"/>
  <c r="M733" i="1"/>
  <c r="I734" i="1"/>
  <c r="J734" i="1"/>
  <c r="K734" i="1"/>
  <c r="L734" i="1"/>
  <c r="M734" i="1"/>
  <c r="I735" i="1"/>
  <c r="J735" i="1"/>
  <c r="K735" i="1"/>
  <c r="L735" i="1"/>
  <c r="M735" i="1"/>
  <c r="I736" i="1"/>
  <c r="J736" i="1"/>
  <c r="K736" i="1"/>
  <c r="L736" i="1"/>
  <c r="M736" i="1"/>
  <c r="I737" i="1"/>
  <c r="J737" i="1"/>
  <c r="K737" i="1"/>
  <c r="L737" i="1"/>
  <c r="M737" i="1"/>
  <c r="I738" i="1"/>
  <c r="J738" i="1"/>
  <c r="K738" i="1"/>
  <c r="L738" i="1"/>
  <c r="M738" i="1"/>
  <c r="I739" i="1"/>
  <c r="J739" i="1"/>
  <c r="K739" i="1"/>
  <c r="L739" i="1"/>
  <c r="M739" i="1"/>
  <c r="I740" i="1"/>
  <c r="J740" i="1"/>
  <c r="K740" i="1"/>
  <c r="L740" i="1"/>
  <c r="M740" i="1"/>
  <c r="I741" i="1"/>
  <c r="J741" i="1"/>
  <c r="K741" i="1"/>
  <c r="L741" i="1"/>
  <c r="M741" i="1"/>
  <c r="I742" i="1"/>
  <c r="J742" i="1"/>
  <c r="K742" i="1"/>
  <c r="L742" i="1"/>
  <c r="M742" i="1"/>
  <c r="I743" i="1"/>
  <c r="J743" i="1"/>
  <c r="K743" i="1"/>
  <c r="L743" i="1"/>
  <c r="M743" i="1"/>
  <c r="I744" i="1"/>
  <c r="J744" i="1"/>
  <c r="K744" i="1"/>
  <c r="L744" i="1"/>
  <c r="M744" i="1"/>
  <c r="I745" i="1"/>
  <c r="J745" i="1"/>
  <c r="K745" i="1"/>
  <c r="L745" i="1"/>
  <c r="M745" i="1"/>
  <c r="I746" i="1"/>
  <c r="J746" i="1"/>
  <c r="K746" i="1"/>
  <c r="L746" i="1"/>
  <c r="M746" i="1"/>
  <c r="I747" i="1"/>
  <c r="J747" i="1"/>
  <c r="K747" i="1"/>
  <c r="L747" i="1"/>
  <c r="M747" i="1"/>
  <c r="I748" i="1"/>
  <c r="J748" i="1"/>
  <c r="K748" i="1"/>
  <c r="L748" i="1"/>
  <c r="M748" i="1"/>
  <c r="I749" i="1"/>
  <c r="J749" i="1"/>
  <c r="K749" i="1"/>
  <c r="L749" i="1"/>
  <c r="M749" i="1"/>
  <c r="I750" i="1"/>
  <c r="J750" i="1"/>
  <c r="K750" i="1"/>
  <c r="L750" i="1"/>
  <c r="M750" i="1"/>
  <c r="I751" i="1"/>
  <c r="J751" i="1"/>
  <c r="K751" i="1"/>
  <c r="L751" i="1"/>
  <c r="M751" i="1"/>
  <c r="I752" i="1"/>
  <c r="J752" i="1"/>
  <c r="K752" i="1"/>
  <c r="L752" i="1"/>
  <c r="M752" i="1"/>
  <c r="I753" i="1"/>
  <c r="J753" i="1"/>
  <c r="K753" i="1"/>
  <c r="L753" i="1"/>
  <c r="M753" i="1"/>
  <c r="I754" i="1"/>
  <c r="J754" i="1"/>
  <c r="K754" i="1"/>
  <c r="L754" i="1"/>
  <c r="M754" i="1"/>
  <c r="I755" i="1"/>
  <c r="J755" i="1"/>
  <c r="K755" i="1"/>
  <c r="L755" i="1"/>
  <c r="M755" i="1"/>
  <c r="I756" i="1"/>
  <c r="J756" i="1"/>
  <c r="K756" i="1"/>
  <c r="L756" i="1"/>
  <c r="M756" i="1"/>
  <c r="I757" i="1"/>
  <c r="J757" i="1"/>
  <c r="K757" i="1"/>
  <c r="L757" i="1"/>
  <c r="M757" i="1"/>
  <c r="I758" i="1"/>
  <c r="J758" i="1"/>
  <c r="K758" i="1"/>
  <c r="L758" i="1"/>
  <c r="M758" i="1"/>
  <c r="I759" i="1"/>
  <c r="J759" i="1"/>
  <c r="K759" i="1"/>
  <c r="L759" i="1"/>
  <c r="M759" i="1"/>
  <c r="I760" i="1"/>
  <c r="J760" i="1"/>
  <c r="K760" i="1"/>
  <c r="L760" i="1"/>
  <c r="M760" i="1"/>
  <c r="I761" i="1"/>
  <c r="J761" i="1"/>
  <c r="K761" i="1"/>
  <c r="L761" i="1"/>
  <c r="M761" i="1"/>
  <c r="I762" i="1"/>
  <c r="J762" i="1"/>
  <c r="K762" i="1"/>
  <c r="L762" i="1"/>
  <c r="M762" i="1"/>
  <c r="I763" i="1"/>
  <c r="J763" i="1"/>
  <c r="K763" i="1"/>
  <c r="L763" i="1"/>
  <c r="M763" i="1"/>
  <c r="I764" i="1"/>
  <c r="J764" i="1"/>
  <c r="K764" i="1"/>
  <c r="L764" i="1"/>
  <c r="M764" i="1"/>
  <c r="I765" i="1"/>
  <c r="J765" i="1"/>
  <c r="K765" i="1"/>
  <c r="L765" i="1"/>
  <c r="M765" i="1"/>
  <c r="I766" i="1"/>
  <c r="J766" i="1"/>
  <c r="K766" i="1"/>
  <c r="L766" i="1"/>
  <c r="M766" i="1"/>
  <c r="I767" i="1"/>
  <c r="J767" i="1"/>
  <c r="K767" i="1"/>
  <c r="L767" i="1"/>
  <c r="M767" i="1"/>
  <c r="I768" i="1"/>
  <c r="J768" i="1"/>
  <c r="K768" i="1"/>
  <c r="L768" i="1"/>
  <c r="M768" i="1"/>
  <c r="I769" i="1"/>
  <c r="J769" i="1"/>
  <c r="K769" i="1"/>
  <c r="L769" i="1"/>
  <c r="M769" i="1"/>
  <c r="I770" i="1"/>
  <c r="J770" i="1"/>
  <c r="K770" i="1"/>
  <c r="L770" i="1"/>
  <c r="M770" i="1"/>
  <c r="I771" i="1"/>
  <c r="J771" i="1"/>
  <c r="K771" i="1"/>
  <c r="L771" i="1"/>
  <c r="M771" i="1"/>
  <c r="I772" i="1"/>
  <c r="J772" i="1"/>
  <c r="K772" i="1"/>
  <c r="L772" i="1"/>
  <c r="M772" i="1"/>
  <c r="I773" i="1"/>
  <c r="J773" i="1"/>
  <c r="K773" i="1"/>
  <c r="L773" i="1"/>
  <c r="M773" i="1"/>
  <c r="I774" i="1"/>
  <c r="J774" i="1"/>
  <c r="K774" i="1"/>
  <c r="L774" i="1"/>
  <c r="M774" i="1"/>
  <c r="I775" i="1"/>
  <c r="J775" i="1"/>
  <c r="K775" i="1"/>
  <c r="L775" i="1"/>
  <c r="M775" i="1"/>
  <c r="I776" i="1"/>
  <c r="J776" i="1"/>
  <c r="K776" i="1"/>
  <c r="L776" i="1"/>
  <c r="M776" i="1"/>
  <c r="I777" i="1"/>
  <c r="J777" i="1"/>
  <c r="K777" i="1"/>
  <c r="L777" i="1"/>
  <c r="M777" i="1"/>
  <c r="I778" i="1"/>
  <c r="J778" i="1"/>
  <c r="K778" i="1"/>
  <c r="L778" i="1"/>
  <c r="M778" i="1"/>
  <c r="I779" i="1"/>
  <c r="J779" i="1"/>
  <c r="K779" i="1"/>
  <c r="L779" i="1"/>
  <c r="M779" i="1"/>
  <c r="I780" i="1"/>
  <c r="J780" i="1"/>
  <c r="K780" i="1"/>
  <c r="L780" i="1"/>
  <c r="M780" i="1"/>
  <c r="I781" i="1"/>
  <c r="J781" i="1"/>
  <c r="K781" i="1"/>
  <c r="L781" i="1"/>
  <c r="M781" i="1"/>
  <c r="I782" i="1"/>
  <c r="J782" i="1"/>
  <c r="K782" i="1"/>
  <c r="L782" i="1"/>
  <c r="M782" i="1"/>
  <c r="I783" i="1"/>
  <c r="J783" i="1"/>
  <c r="K783" i="1"/>
  <c r="L783" i="1"/>
  <c r="M783" i="1"/>
  <c r="I784" i="1"/>
  <c r="J784" i="1"/>
  <c r="K784" i="1"/>
  <c r="L784" i="1"/>
  <c r="M784" i="1"/>
  <c r="I785" i="1"/>
  <c r="J785" i="1"/>
  <c r="K785" i="1"/>
  <c r="L785" i="1"/>
  <c r="M785" i="1"/>
  <c r="I786" i="1"/>
  <c r="J786" i="1"/>
  <c r="K786" i="1"/>
  <c r="L786" i="1"/>
  <c r="M786" i="1"/>
  <c r="I787" i="1"/>
  <c r="J787" i="1"/>
  <c r="K787" i="1"/>
  <c r="L787" i="1"/>
  <c r="M787" i="1"/>
  <c r="I788" i="1"/>
  <c r="J788" i="1"/>
  <c r="K788" i="1"/>
  <c r="L788" i="1"/>
  <c r="M788" i="1"/>
  <c r="I789" i="1"/>
  <c r="J789" i="1"/>
  <c r="K789" i="1"/>
  <c r="L789" i="1"/>
  <c r="M789" i="1"/>
  <c r="I790" i="1"/>
  <c r="J790" i="1"/>
  <c r="K790" i="1"/>
  <c r="L790" i="1"/>
  <c r="M790" i="1"/>
  <c r="I791" i="1"/>
  <c r="J791" i="1"/>
  <c r="K791" i="1"/>
  <c r="L791" i="1"/>
  <c r="M791" i="1"/>
  <c r="I792" i="1"/>
  <c r="J792" i="1"/>
  <c r="K792" i="1"/>
  <c r="L792" i="1"/>
  <c r="M792" i="1"/>
  <c r="I793" i="1"/>
  <c r="J793" i="1"/>
  <c r="K793" i="1"/>
  <c r="L793" i="1"/>
  <c r="M793" i="1"/>
  <c r="I794" i="1"/>
  <c r="J794" i="1"/>
  <c r="K794" i="1"/>
  <c r="L794" i="1"/>
  <c r="M794" i="1"/>
  <c r="I795" i="1"/>
  <c r="J795" i="1"/>
  <c r="K795" i="1"/>
  <c r="L795" i="1"/>
  <c r="M795" i="1"/>
  <c r="I796" i="1"/>
  <c r="J796" i="1"/>
  <c r="K796" i="1"/>
  <c r="L796" i="1"/>
  <c r="M796" i="1"/>
  <c r="I797" i="1"/>
  <c r="J797" i="1"/>
  <c r="K797" i="1"/>
  <c r="L797" i="1"/>
  <c r="M797" i="1"/>
  <c r="I798" i="1"/>
  <c r="J798" i="1"/>
  <c r="K798" i="1"/>
  <c r="L798" i="1"/>
  <c r="M798" i="1"/>
  <c r="I799" i="1"/>
  <c r="J799" i="1"/>
  <c r="K799" i="1"/>
  <c r="L799" i="1"/>
  <c r="M799" i="1"/>
  <c r="I800" i="1"/>
  <c r="J800" i="1"/>
  <c r="K800" i="1"/>
  <c r="L800" i="1"/>
  <c r="M800" i="1"/>
  <c r="I801" i="1"/>
  <c r="J801" i="1"/>
  <c r="K801" i="1"/>
  <c r="L801" i="1"/>
  <c r="M801" i="1"/>
  <c r="I802" i="1"/>
  <c r="J802" i="1"/>
  <c r="K802" i="1"/>
  <c r="L802" i="1"/>
  <c r="M802" i="1"/>
  <c r="I803" i="1"/>
  <c r="J803" i="1"/>
  <c r="K803" i="1"/>
  <c r="L803" i="1"/>
  <c r="M803" i="1"/>
  <c r="I804" i="1"/>
  <c r="J804" i="1"/>
  <c r="K804" i="1"/>
  <c r="L804" i="1"/>
  <c r="M804" i="1"/>
  <c r="I805" i="1"/>
  <c r="J805" i="1"/>
  <c r="K805" i="1"/>
  <c r="L805" i="1"/>
  <c r="M805" i="1"/>
  <c r="I806" i="1"/>
  <c r="J806" i="1"/>
  <c r="K806" i="1"/>
  <c r="L806" i="1"/>
  <c r="M806" i="1"/>
  <c r="I807" i="1"/>
  <c r="J807" i="1"/>
  <c r="K807" i="1"/>
  <c r="L807" i="1"/>
  <c r="M807" i="1"/>
  <c r="I808" i="1"/>
  <c r="J808" i="1"/>
  <c r="K808" i="1"/>
  <c r="L808" i="1"/>
  <c r="M808" i="1"/>
  <c r="I809" i="1"/>
  <c r="J809" i="1"/>
  <c r="K809" i="1"/>
  <c r="L809" i="1"/>
  <c r="M809" i="1"/>
  <c r="I810" i="1"/>
  <c r="J810" i="1"/>
  <c r="K810" i="1"/>
  <c r="L810" i="1"/>
  <c r="M810" i="1"/>
  <c r="I811" i="1"/>
  <c r="J811" i="1"/>
  <c r="K811" i="1"/>
  <c r="L811" i="1"/>
  <c r="M811" i="1"/>
  <c r="I812" i="1"/>
  <c r="J812" i="1"/>
  <c r="K812" i="1"/>
  <c r="L812" i="1"/>
  <c r="M812" i="1"/>
  <c r="I813" i="1"/>
  <c r="J813" i="1"/>
  <c r="K813" i="1"/>
  <c r="L813" i="1"/>
  <c r="M813" i="1"/>
  <c r="I814" i="1"/>
  <c r="J814" i="1"/>
  <c r="K814" i="1"/>
  <c r="L814" i="1"/>
  <c r="M814" i="1"/>
  <c r="I815" i="1"/>
  <c r="J815" i="1"/>
  <c r="K815" i="1"/>
  <c r="L815" i="1"/>
  <c r="M815" i="1"/>
  <c r="I816" i="1"/>
  <c r="J816" i="1"/>
  <c r="K816" i="1"/>
  <c r="L816" i="1"/>
  <c r="M816" i="1"/>
  <c r="I817" i="1"/>
  <c r="J817" i="1"/>
  <c r="K817" i="1"/>
  <c r="L817" i="1"/>
  <c r="M817" i="1"/>
  <c r="I818" i="1"/>
  <c r="J818" i="1"/>
  <c r="K818" i="1"/>
  <c r="L818" i="1"/>
  <c r="M818" i="1"/>
  <c r="I819" i="1"/>
  <c r="J819" i="1"/>
  <c r="K819" i="1"/>
  <c r="L819" i="1"/>
  <c r="M819" i="1"/>
  <c r="I820" i="1"/>
  <c r="J820" i="1"/>
  <c r="K820" i="1"/>
  <c r="L820" i="1"/>
  <c r="M820" i="1"/>
  <c r="I821" i="1"/>
  <c r="J821" i="1"/>
  <c r="K821" i="1"/>
  <c r="L821" i="1"/>
  <c r="M821" i="1"/>
  <c r="I822" i="1"/>
  <c r="J822" i="1"/>
  <c r="K822" i="1"/>
  <c r="L822" i="1"/>
  <c r="M822" i="1"/>
  <c r="I823" i="1"/>
  <c r="J823" i="1"/>
  <c r="K823" i="1"/>
  <c r="L823" i="1"/>
  <c r="M823" i="1"/>
  <c r="I824" i="1"/>
  <c r="J824" i="1"/>
  <c r="K824" i="1"/>
  <c r="L824" i="1"/>
  <c r="M824" i="1"/>
  <c r="I825" i="1"/>
  <c r="J825" i="1"/>
  <c r="K825" i="1"/>
  <c r="L825" i="1"/>
  <c r="M825" i="1"/>
  <c r="I826" i="1"/>
  <c r="J826" i="1"/>
  <c r="K826" i="1"/>
  <c r="L826" i="1"/>
  <c r="M826" i="1"/>
  <c r="I827" i="1"/>
  <c r="J827" i="1"/>
  <c r="K827" i="1"/>
  <c r="L827" i="1"/>
  <c r="M827" i="1"/>
  <c r="I828" i="1"/>
  <c r="J828" i="1"/>
  <c r="K828" i="1"/>
  <c r="L828" i="1"/>
  <c r="M828" i="1"/>
  <c r="I829" i="1"/>
  <c r="J829" i="1"/>
  <c r="K829" i="1"/>
  <c r="L829" i="1"/>
  <c r="M829" i="1"/>
  <c r="I830" i="1"/>
  <c r="J830" i="1"/>
  <c r="K830" i="1"/>
  <c r="L830" i="1"/>
  <c r="M830" i="1"/>
  <c r="I831" i="1"/>
  <c r="J831" i="1"/>
  <c r="K831" i="1"/>
  <c r="L831" i="1"/>
  <c r="M831" i="1"/>
  <c r="I832" i="1"/>
  <c r="J832" i="1"/>
  <c r="K832" i="1"/>
  <c r="L832" i="1"/>
  <c r="M832" i="1"/>
  <c r="I833" i="1"/>
  <c r="J833" i="1"/>
  <c r="K833" i="1"/>
  <c r="L833" i="1"/>
  <c r="M833" i="1"/>
  <c r="I834" i="1"/>
  <c r="J834" i="1"/>
  <c r="K834" i="1"/>
  <c r="L834" i="1"/>
  <c r="M834" i="1"/>
  <c r="I835" i="1"/>
  <c r="J835" i="1"/>
  <c r="K835" i="1"/>
  <c r="L835" i="1"/>
  <c r="M835" i="1"/>
  <c r="I836" i="1"/>
  <c r="J836" i="1"/>
  <c r="K836" i="1"/>
  <c r="L836" i="1"/>
  <c r="M836" i="1"/>
  <c r="I837" i="1"/>
  <c r="J837" i="1"/>
  <c r="K837" i="1"/>
  <c r="L837" i="1"/>
  <c r="M837" i="1"/>
  <c r="I838" i="1"/>
  <c r="J838" i="1"/>
  <c r="K838" i="1"/>
  <c r="L838" i="1"/>
  <c r="M838" i="1"/>
  <c r="I839" i="1"/>
  <c r="J839" i="1"/>
  <c r="K839" i="1"/>
  <c r="L839" i="1"/>
  <c r="M839" i="1"/>
  <c r="I840" i="1"/>
  <c r="J840" i="1"/>
  <c r="K840" i="1"/>
  <c r="L840" i="1"/>
  <c r="M840" i="1"/>
  <c r="I841" i="1"/>
  <c r="J841" i="1"/>
  <c r="K841" i="1"/>
  <c r="L841" i="1"/>
  <c r="M841" i="1"/>
  <c r="I842" i="1"/>
  <c r="J842" i="1"/>
  <c r="K842" i="1"/>
  <c r="L842" i="1"/>
  <c r="M842" i="1"/>
  <c r="I843" i="1"/>
  <c r="J843" i="1"/>
  <c r="K843" i="1"/>
  <c r="L843" i="1"/>
  <c r="M843" i="1"/>
  <c r="I844" i="1"/>
  <c r="J844" i="1"/>
  <c r="K844" i="1"/>
  <c r="L844" i="1"/>
  <c r="M844" i="1"/>
  <c r="I845" i="1"/>
  <c r="J845" i="1"/>
  <c r="K845" i="1"/>
  <c r="L845" i="1"/>
  <c r="M845" i="1"/>
  <c r="I846" i="1"/>
  <c r="J846" i="1"/>
  <c r="K846" i="1"/>
  <c r="L846" i="1"/>
  <c r="M846" i="1"/>
  <c r="I847" i="1"/>
  <c r="J847" i="1"/>
  <c r="K847" i="1"/>
  <c r="L847" i="1"/>
  <c r="M847" i="1"/>
  <c r="I848" i="1"/>
  <c r="J848" i="1"/>
  <c r="K848" i="1"/>
  <c r="L848" i="1"/>
  <c r="M848" i="1"/>
  <c r="I849" i="1"/>
  <c r="J849" i="1"/>
  <c r="K849" i="1"/>
  <c r="L849" i="1"/>
  <c r="M849" i="1"/>
  <c r="I850" i="1"/>
  <c r="J850" i="1"/>
  <c r="K850" i="1"/>
  <c r="L850" i="1"/>
  <c r="M850" i="1"/>
  <c r="I851" i="1"/>
  <c r="J851" i="1"/>
  <c r="K851" i="1"/>
  <c r="L851" i="1"/>
  <c r="M851" i="1"/>
  <c r="I852" i="1"/>
  <c r="J852" i="1"/>
  <c r="K852" i="1"/>
  <c r="L852" i="1"/>
  <c r="M852" i="1"/>
  <c r="I853" i="1"/>
  <c r="J853" i="1"/>
  <c r="K853" i="1"/>
  <c r="L853" i="1"/>
  <c r="M853" i="1"/>
  <c r="I854" i="1"/>
  <c r="J854" i="1"/>
  <c r="K854" i="1"/>
  <c r="L854" i="1"/>
  <c r="M854" i="1"/>
  <c r="I855" i="1"/>
  <c r="J855" i="1"/>
  <c r="K855" i="1"/>
  <c r="L855" i="1"/>
  <c r="M855" i="1"/>
  <c r="I856" i="1"/>
  <c r="J856" i="1"/>
  <c r="K856" i="1"/>
  <c r="L856" i="1"/>
  <c r="M856" i="1"/>
  <c r="I857" i="1"/>
  <c r="J857" i="1"/>
  <c r="K857" i="1"/>
  <c r="L857" i="1"/>
  <c r="M857" i="1"/>
  <c r="I858" i="1"/>
  <c r="J858" i="1"/>
  <c r="K858" i="1"/>
  <c r="L858" i="1"/>
  <c r="M858" i="1"/>
  <c r="I859" i="1"/>
  <c r="J859" i="1"/>
  <c r="K859" i="1"/>
  <c r="L859" i="1"/>
  <c r="M859" i="1"/>
  <c r="I860" i="1"/>
  <c r="J860" i="1"/>
  <c r="K860" i="1"/>
  <c r="L860" i="1"/>
  <c r="M860" i="1"/>
  <c r="I861" i="1"/>
  <c r="J861" i="1"/>
  <c r="K861" i="1"/>
  <c r="L861" i="1"/>
  <c r="M861" i="1"/>
  <c r="I862" i="1"/>
  <c r="J862" i="1"/>
  <c r="K862" i="1"/>
  <c r="L862" i="1"/>
  <c r="M862" i="1"/>
  <c r="I863" i="1"/>
  <c r="J863" i="1"/>
  <c r="K863" i="1"/>
  <c r="L863" i="1"/>
  <c r="M863" i="1"/>
  <c r="I864" i="1"/>
  <c r="J864" i="1"/>
  <c r="K864" i="1"/>
  <c r="L864" i="1"/>
  <c r="M864" i="1"/>
  <c r="I865" i="1"/>
  <c r="J865" i="1"/>
  <c r="K865" i="1"/>
  <c r="L865" i="1"/>
  <c r="M865" i="1"/>
  <c r="I866" i="1"/>
  <c r="J866" i="1"/>
  <c r="K866" i="1"/>
  <c r="L866" i="1"/>
  <c r="M866" i="1"/>
  <c r="I867" i="1"/>
  <c r="J867" i="1"/>
  <c r="K867" i="1"/>
  <c r="L867" i="1"/>
  <c r="M867" i="1"/>
  <c r="I868" i="1"/>
  <c r="J868" i="1"/>
  <c r="K868" i="1"/>
  <c r="L868" i="1"/>
  <c r="M868" i="1"/>
  <c r="I869" i="1"/>
  <c r="J869" i="1"/>
  <c r="K869" i="1"/>
  <c r="L869" i="1"/>
  <c r="M869" i="1"/>
  <c r="I870" i="1"/>
  <c r="J870" i="1"/>
  <c r="K870" i="1"/>
  <c r="L870" i="1"/>
  <c r="M870" i="1"/>
  <c r="I871" i="1"/>
  <c r="J871" i="1"/>
  <c r="K871" i="1"/>
  <c r="L871" i="1"/>
  <c r="M871" i="1"/>
  <c r="I872" i="1"/>
  <c r="J872" i="1"/>
  <c r="K872" i="1"/>
  <c r="L872" i="1"/>
  <c r="M872" i="1"/>
  <c r="I873" i="1"/>
  <c r="J873" i="1"/>
  <c r="K873" i="1"/>
  <c r="L873" i="1"/>
  <c r="M873" i="1"/>
  <c r="I874" i="1"/>
  <c r="J874" i="1"/>
  <c r="K874" i="1"/>
  <c r="L874" i="1"/>
  <c r="M874" i="1"/>
  <c r="I875" i="1"/>
  <c r="J875" i="1"/>
  <c r="K875" i="1"/>
  <c r="L875" i="1"/>
  <c r="M875" i="1"/>
  <c r="I876" i="1"/>
  <c r="J876" i="1"/>
  <c r="K876" i="1"/>
  <c r="L876" i="1"/>
  <c r="M876" i="1"/>
  <c r="I877" i="1"/>
  <c r="J877" i="1"/>
  <c r="K877" i="1"/>
  <c r="L877" i="1"/>
  <c r="M877" i="1"/>
  <c r="I878" i="1"/>
  <c r="J878" i="1"/>
  <c r="K878" i="1"/>
  <c r="L878" i="1"/>
  <c r="M878" i="1"/>
  <c r="I879" i="1"/>
  <c r="J879" i="1"/>
  <c r="K879" i="1"/>
  <c r="L879" i="1"/>
  <c r="M879" i="1"/>
  <c r="I880" i="1"/>
  <c r="J880" i="1"/>
  <c r="K880" i="1"/>
  <c r="L880" i="1"/>
  <c r="M880" i="1"/>
  <c r="I881" i="1"/>
  <c r="J881" i="1"/>
  <c r="K881" i="1"/>
  <c r="L881" i="1"/>
  <c r="M881" i="1"/>
  <c r="I882" i="1"/>
  <c r="J882" i="1"/>
  <c r="K882" i="1"/>
  <c r="L882" i="1"/>
  <c r="M882" i="1"/>
  <c r="I883" i="1"/>
  <c r="J883" i="1"/>
  <c r="K883" i="1"/>
  <c r="L883" i="1"/>
  <c r="M883" i="1"/>
  <c r="I884" i="1"/>
  <c r="J884" i="1"/>
  <c r="K884" i="1"/>
  <c r="L884" i="1"/>
  <c r="M884" i="1"/>
  <c r="I885" i="1"/>
  <c r="J885" i="1"/>
  <c r="K885" i="1"/>
  <c r="L885" i="1"/>
  <c r="M885" i="1"/>
  <c r="I886" i="1"/>
  <c r="J886" i="1"/>
  <c r="K886" i="1"/>
  <c r="L886" i="1"/>
  <c r="M886" i="1"/>
  <c r="I887" i="1"/>
  <c r="J887" i="1"/>
  <c r="K887" i="1"/>
  <c r="L887" i="1"/>
  <c r="M887" i="1"/>
  <c r="I888" i="1"/>
  <c r="J888" i="1"/>
  <c r="K888" i="1"/>
  <c r="L888" i="1"/>
  <c r="M888" i="1"/>
  <c r="I889" i="1"/>
  <c r="J889" i="1"/>
  <c r="K889" i="1"/>
  <c r="L889" i="1"/>
  <c r="M889" i="1"/>
  <c r="I890" i="1"/>
  <c r="J890" i="1"/>
  <c r="K890" i="1"/>
  <c r="L890" i="1"/>
  <c r="M890" i="1"/>
  <c r="I891" i="1"/>
  <c r="J891" i="1"/>
  <c r="K891" i="1"/>
  <c r="L891" i="1"/>
  <c r="M891" i="1"/>
  <c r="I892" i="1"/>
  <c r="J892" i="1"/>
  <c r="K892" i="1"/>
  <c r="L892" i="1"/>
  <c r="M892" i="1"/>
  <c r="I893" i="1"/>
  <c r="J893" i="1"/>
  <c r="K893" i="1"/>
  <c r="L893" i="1"/>
  <c r="M893" i="1"/>
  <c r="I894" i="1"/>
  <c r="J894" i="1"/>
  <c r="K894" i="1"/>
  <c r="L894" i="1"/>
  <c r="M894" i="1"/>
  <c r="I895" i="1"/>
  <c r="J895" i="1"/>
  <c r="K895" i="1"/>
  <c r="L895" i="1"/>
  <c r="M895" i="1"/>
  <c r="I896" i="1"/>
  <c r="J896" i="1"/>
  <c r="K896" i="1"/>
  <c r="L896" i="1"/>
  <c r="M896" i="1"/>
  <c r="I897" i="1"/>
  <c r="J897" i="1"/>
  <c r="K897" i="1"/>
  <c r="L897" i="1"/>
  <c r="M897" i="1"/>
  <c r="I898" i="1"/>
  <c r="J898" i="1"/>
  <c r="K898" i="1"/>
  <c r="L898" i="1"/>
  <c r="M898" i="1"/>
  <c r="I899" i="1"/>
  <c r="J899" i="1"/>
  <c r="K899" i="1"/>
  <c r="L899" i="1"/>
  <c r="M899" i="1"/>
  <c r="I900" i="1"/>
  <c r="J900" i="1"/>
  <c r="K900" i="1"/>
  <c r="L900" i="1"/>
  <c r="M900" i="1"/>
  <c r="I901" i="1"/>
  <c r="J901" i="1"/>
  <c r="K901" i="1"/>
  <c r="L901" i="1"/>
  <c r="M901" i="1"/>
  <c r="I902" i="1"/>
  <c r="J902" i="1"/>
  <c r="K902" i="1"/>
  <c r="L902" i="1"/>
  <c r="M902" i="1"/>
  <c r="I903" i="1"/>
  <c r="J903" i="1"/>
  <c r="K903" i="1"/>
  <c r="L903" i="1"/>
  <c r="M903" i="1"/>
  <c r="I904" i="1"/>
  <c r="J904" i="1"/>
  <c r="K904" i="1"/>
  <c r="L904" i="1"/>
  <c r="M904" i="1"/>
  <c r="I905" i="1"/>
  <c r="J905" i="1"/>
  <c r="K905" i="1"/>
  <c r="L905" i="1"/>
  <c r="M905" i="1"/>
  <c r="I906" i="1"/>
  <c r="J906" i="1"/>
  <c r="K906" i="1"/>
  <c r="L906" i="1"/>
  <c r="M906" i="1"/>
  <c r="I907" i="1"/>
  <c r="J907" i="1"/>
  <c r="K907" i="1"/>
  <c r="L907" i="1"/>
  <c r="M907" i="1"/>
  <c r="I908" i="1"/>
  <c r="J908" i="1"/>
  <c r="K908" i="1"/>
  <c r="L908" i="1"/>
  <c r="M908" i="1"/>
  <c r="I909" i="1"/>
  <c r="J909" i="1"/>
  <c r="K909" i="1"/>
  <c r="L909" i="1"/>
  <c r="M909" i="1"/>
  <c r="I910" i="1"/>
  <c r="J910" i="1"/>
  <c r="K910" i="1"/>
  <c r="L910" i="1"/>
  <c r="M910" i="1"/>
  <c r="I911" i="1"/>
  <c r="J911" i="1"/>
  <c r="K911" i="1"/>
  <c r="L911" i="1"/>
  <c r="M911" i="1"/>
  <c r="I912" i="1"/>
  <c r="J912" i="1"/>
  <c r="K912" i="1"/>
  <c r="L912" i="1"/>
  <c r="M912" i="1"/>
  <c r="I913" i="1"/>
  <c r="J913" i="1"/>
  <c r="K913" i="1"/>
  <c r="L913" i="1"/>
  <c r="M913" i="1"/>
  <c r="I914" i="1"/>
  <c r="J914" i="1"/>
  <c r="K914" i="1"/>
  <c r="L914" i="1"/>
  <c r="M914" i="1"/>
  <c r="I915" i="1"/>
  <c r="J915" i="1"/>
  <c r="K915" i="1"/>
  <c r="L915" i="1"/>
  <c r="M915" i="1"/>
  <c r="I916" i="1"/>
  <c r="J916" i="1"/>
  <c r="K916" i="1"/>
  <c r="L916" i="1"/>
  <c r="M916" i="1"/>
  <c r="I917" i="1"/>
  <c r="J917" i="1"/>
  <c r="K917" i="1"/>
  <c r="L917" i="1"/>
  <c r="M917" i="1"/>
  <c r="I918" i="1"/>
  <c r="J918" i="1"/>
  <c r="K918" i="1"/>
  <c r="L918" i="1"/>
  <c r="M918" i="1"/>
  <c r="I919" i="1"/>
  <c r="J919" i="1"/>
  <c r="K919" i="1"/>
  <c r="L919" i="1"/>
  <c r="M919" i="1"/>
  <c r="I920" i="1"/>
  <c r="J920" i="1"/>
  <c r="K920" i="1"/>
  <c r="L920" i="1"/>
  <c r="M920" i="1"/>
  <c r="I921" i="1"/>
  <c r="J921" i="1"/>
  <c r="K921" i="1"/>
  <c r="L921" i="1"/>
  <c r="M921" i="1"/>
  <c r="I922" i="1"/>
  <c r="J922" i="1"/>
  <c r="K922" i="1"/>
  <c r="L922" i="1"/>
  <c r="M922" i="1"/>
  <c r="I923" i="1"/>
  <c r="J923" i="1"/>
  <c r="K923" i="1"/>
  <c r="L923" i="1"/>
  <c r="M923" i="1"/>
  <c r="I924" i="1"/>
  <c r="J924" i="1"/>
  <c r="K924" i="1"/>
  <c r="L924" i="1"/>
  <c r="M924" i="1"/>
  <c r="I925" i="1"/>
  <c r="J925" i="1"/>
  <c r="K925" i="1"/>
  <c r="L925" i="1"/>
  <c r="M925" i="1"/>
  <c r="I926" i="1"/>
  <c r="J926" i="1"/>
  <c r="K926" i="1"/>
  <c r="L926" i="1"/>
  <c r="M926" i="1"/>
  <c r="I927" i="1"/>
  <c r="J927" i="1"/>
  <c r="K927" i="1"/>
  <c r="L927" i="1"/>
  <c r="M927" i="1"/>
  <c r="I928" i="1"/>
  <c r="J928" i="1"/>
  <c r="K928" i="1"/>
  <c r="L928" i="1"/>
  <c r="M928" i="1"/>
  <c r="I929" i="1"/>
  <c r="J929" i="1"/>
  <c r="K929" i="1"/>
  <c r="L929" i="1"/>
  <c r="M929" i="1"/>
  <c r="I930" i="1"/>
  <c r="J930" i="1"/>
  <c r="K930" i="1"/>
  <c r="L930" i="1"/>
  <c r="M930" i="1"/>
  <c r="I931" i="1"/>
  <c r="J931" i="1"/>
  <c r="K931" i="1"/>
  <c r="L931" i="1"/>
  <c r="M931" i="1"/>
  <c r="I932" i="1"/>
  <c r="J932" i="1"/>
  <c r="K932" i="1"/>
  <c r="L932" i="1"/>
  <c r="M932" i="1"/>
  <c r="I933" i="1"/>
  <c r="J933" i="1"/>
  <c r="K933" i="1"/>
  <c r="L933" i="1"/>
  <c r="M933" i="1"/>
  <c r="I934" i="1"/>
  <c r="J934" i="1"/>
  <c r="K934" i="1"/>
  <c r="L934" i="1"/>
  <c r="M934" i="1"/>
  <c r="I935" i="1"/>
  <c r="J935" i="1"/>
  <c r="K935" i="1"/>
  <c r="L935" i="1"/>
  <c r="M935" i="1"/>
  <c r="I936" i="1"/>
  <c r="J936" i="1"/>
  <c r="K936" i="1"/>
  <c r="L936" i="1"/>
  <c r="M936" i="1"/>
  <c r="I937" i="1"/>
  <c r="J937" i="1"/>
  <c r="K937" i="1"/>
  <c r="L937" i="1"/>
  <c r="M937" i="1"/>
  <c r="I938" i="1"/>
  <c r="J938" i="1"/>
  <c r="K938" i="1"/>
  <c r="L938" i="1"/>
  <c r="M938" i="1"/>
  <c r="I939" i="1"/>
  <c r="J939" i="1"/>
  <c r="K939" i="1"/>
  <c r="L939" i="1"/>
  <c r="M939" i="1"/>
  <c r="I940" i="1"/>
  <c r="J940" i="1"/>
  <c r="K940" i="1"/>
  <c r="L940" i="1"/>
  <c r="M940" i="1"/>
  <c r="I941" i="1"/>
  <c r="J941" i="1"/>
  <c r="K941" i="1"/>
  <c r="L941" i="1"/>
  <c r="M941" i="1"/>
  <c r="I942" i="1"/>
  <c r="J942" i="1"/>
  <c r="K942" i="1"/>
  <c r="L942" i="1"/>
  <c r="M942" i="1"/>
  <c r="I943" i="1"/>
  <c r="J943" i="1"/>
  <c r="K943" i="1"/>
  <c r="L943" i="1"/>
  <c r="M943" i="1"/>
  <c r="I944" i="1"/>
  <c r="J944" i="1"/>
  <c r="K944" i="1"/>
  <c r="L944" i="1"/>
  <c r="M944" i="1"/>
  <c r="I945" i="1"/>
  <c r="J945" i="1"/>
  <c r="K945" i="1"/>
  <c r="L945" i="1"/>
  <c r="M945" i="1"/>
  <c r="I946" i="1"/>
  <c r="J946" i="1"/>
  <c r="K946" i="1"/>
  <c r="L946" i="1"/>
  <c r="M946" i="1"/>
  <c r="I947" i="1"/>
  <c r="J947" i="1"/>
  <c r="K947" i="1"/>
  <c r="L947" i="1"/>
  <c r="M947" i="1"/>
  <c r="I948" i="1"/>
  <c r="J948" i="1"/>
  <c r="K948" i="1"/>
  <c r="L948" i="1"/>
  <c r="M948" i="1"/>
  <c r="I949" i="1"/>
  <c r="J949" i="1"/>
  <c r="K949" i="1"/>
  <c r="L949" i="1"/>
  <c r="M949" i="1"/>
  <c r="I950" i="1"/>
  <c r="J950" i="1"/>
  <c r="K950" i="1"/>
  <c r="L950" i="1"/>
  <c r="M950" i="1"/>
  <c r="I951" i="1"/>
  <c r="J951" i="1"/>
  <c r="K951" i="1"/>
  <c r="L951" i="1"/>
  <c r="M951" i="1"/>
  <c r="I952" i="1"/>
  <c r="J952" i="1"/>
  <c r="K952" i="1"/>
  <c r="L952" i="1"/>
  <c r="M952" i="1"/>
  <c r="I953" i="1"/>
  <c r="J953" i="1"/>
  <c r="K953" i="1"/>
  <c r="L953" i="1"/>
  <c r="M953" i="1"/>
  <c r="I954" i="1"/>
  <c r="J954" i="1"/>
  <c r="K954" i="1"/>
  <c r="L954" i="1"/>
  <c r="M954" i="1"/>
  <c r="I955" i="1"/>
  <c r="J955" i="1"/>
  <c r="K955" i="1"/>
  <c r="L955" i="1"/>
  <c r="M955" i="1"/>
  <c r="I956" i="1"/>
  <c r="J956" i="1"/>
  <c r="K956" i="1"/>
  <c r="L956" i="1"/>
  <c r="M956" i="1"/>
  <c r="I957" i="1"/>
  <c r="J957" i="1"/>
  <c r="K957" i="1"/>
  <c r="L957" i="1"/>
  <c r="M957" i="1"/>
  <c r="I958" i="1"/>
  <c r="J958" i="1"/>
  <c r="K958" i="1"/>
  <c r="L958" i="1"/>
  <c r="M958" i="1"/>
  <c r="I959" i="1"/>
  <c r="J959" i="1"/>
  <c r="K959" i="1"/>
  <c r="L959" i="1"/>
  <c r="M959" i="1"/>
  <c r="I960" i="1"/>
  <c r="J960" i="1"/>
  <c r="K960" i="1"/>
  <c r="L960" i="1"/>
  <c r="M960" i="1"/>
  <c r="I961" i="1"/>
  <c r="J961" i="1"/>
  <c r="K961" i="1"/>
  <c r="L961" i="1"/>
  <c r="M961" i="1"/>
  <c r="I962" i="1"/>
  <c r="J962" i="1"/>
  <c r="K962" i="1"/>
  <c r="L962" i="1"/>
  <c r="M962" i="1"/>
  <c r="I963" i="1"/>
  <c r="J963" i="1"/>
  <c r="K963" i="1"/>
  <c r="L963" i="1"/>
  <c r="M963" i="1"/>
  <c r="I964" i="1"/>
  <c r="J964" i="1"/>
  <c r="K964" i="1"/>
  <c r="L964" i="1"/>
  <c r="M964" i="1"/>
  <c r="I965" i="1"/>
  <c r="J965" i="1"/>
  <c r="K965" i="1"/>
  <c r="L965" i="1"/>
  <c r="M965" i="1"/>
  <c r="I966" i="1"/>
  <c r="J966" i="1"/>
  <c r="K966" i="1"/>
  <c r="L966" i="1"/>
  <c r="M966" i="1"/>
  <c r="I967" i="1"/>
  <c r="J967" i="1"/>
  <c r="K967" i="1"/>
  <c r="L967" i="1"/>
  <c r="M967" i="1"/>
  <c r="I968" i="1"/>
  <c r="J968" i="1"/>
  <c r="K968" i="1"/>
  <c r="L968" i="1"/>
  <c r="M968" i="1"/>
  <c r="I969" i="1"/>
  <c r="J969" i="1"/>
  <c r="K969" i="1"/>
  <c r="L969" i="1"/>
  <c r="M969" i="1"/>
  <c r="I970" i="1"/>
  <c r="J970" i="1"/>
  <c r="K970" i="1"/>
  <c r="L970" i="1"/>
  <c r="M970" i="1"/>
  <c r="I971" i="1"/>
  <c r="J971" i="1"/>
  <c r="K971" i="1"/>
  <c r="L971" i="1"/>
  <c r="M971" i="1"/>
  <c r="I972" i="1"/>
  <c r="J972" i="1"/>
  <c r="K972" i="1"/>
  <c r="L972" i="1"/>
  <c r="M972" i="1"/>
  <c r="I973" i="1"/>
  <c r="J973" i="1"/>
  <c r="K973" i="1"/>
  <c r="L973" i="1"/>
  <c r="M973" i="1"/>
  <c r="I974" i="1"/>
  <c r="J974" i="1"/>
  <c r="K974" i="1"/>
  <c r="L974" i="1"/>
  <c r="M974" i="1"/>
  <c r="I975" i="1"/>
  <c r="J975" i="1"/>
  <c r="K975" i="1"/>
  <c r="L975" i="1"/>
  <c r="M975" i="1"/>
  <c r="I976" i="1"/>
  <c r="J976" i="1"/>
  <c r="K976" i="1"/>
  <c r="L976" i="1"/>
  <c r="M976" i="1"/>
  <c r="I977" i="1"/>
  <c r="J977" i="1"/>
  <c r="K977" i="1"/>
  <c r="L977" i="1"/>
  <c r="M977" i="1"/>
  <c r="I978" i="1"/>
  <c r="J978" i="1"/>
  <c r="K978" i="1"/>
  <c r="L978" i="1"/>
  <c r="M978" i="1"/>
  <c r="I979" i="1"/>
  <c r="J979" i="1"/>
  <c r="K979" i="1"/>
  <c r="L979" i="1"/>
  <c r="M979" i="1"/>
  <c r="I980" i="1"/>
  <c r="J980" i="1"/>
  <c r="K980" i="1"/>
  <c r="L980" i="1"/>
  <c r="M980" i="1"/>
  <c r="I981" i="1"/>
  <c r="J981" i="1"/>
  <c r="K981" i="1"/>
  <c r="L981" i="1"/>
  <c r="M981" i="1"/>
  <c r="I982" i="1"/>
  <c r="J982" i="1"/>
  <c r="K982" i="1"/>
  <c r="L982" i="1"/>
  <c r="M982" i="1"/>
  <c r="I983" i="1"/>
  <c r="J983" i="1"/>
  <c r="K983" i="1"/>
  <c r="L983" i="1"/>
  <c r="M983" i="1"/>
  <c r="I984" i="1"/>
  <c r="J984" i="1"/>
  <c r="K984" i="1"/>
  <c r="L984" i="1"/>
  <c r="M984" i="1"/>
  <c r="I985" i="1"/>
  <c r="J985" i="1"/>
  <c r="K985" i="1"/>
  <c r="L985" i="1"/>
  <c r="M985" i="1"/>
  <c r="I986" i="1"/>
  <c r="J986" i="1"/>
  <c r="K986" i="1"/>
  <c r="L986" i="1"/>
  <c r="M986" i="1"/>
  <c r="I987" i="1"/>
  <c r="J987" i="1"/>
  <c r="K987" i="1"/>
  <c r="L987" i="1"/>
  <c r="M987" i="1"/>
  <c r="I988" i="1"/>
  <c r="J988" i="1"/>
  <c r="K988" i="1"/>
  <c r="L988" i="1"/>
  <c r="M988" i="1"/>
  <c r="I989" i="1"/>
  <c r="J989" i="1"/>
  <c r="K989" i="1"/>
  <c r="L989" i="1"/>
  <c r="M989" i="1"/>
  <c r="I990" i="1"/>
  <c r="J990" i="1"/>
  <c r="K990" i="1"/>
  <c r="L990" i="1"/>
  <c r="M990" i="1"/>
  <c r="I991" i="1"/>
  <c r="J991" i="1"/>
  <c r="K991" i="1"/>
  <c r="L991" i="1"/>
  <c r="M991" i="1"/>
  <c r="I992" i="1"/>
  <c r="J992" i="1"/>
  <c r="K992" i="1"/>
  <c r="L992" i="1"/>
  <c r="M992" i="1"/>
  <c r="I993" i="1"/>
  <c r="J993" i="1"/>
  <c r="K993" i="1"/>
  <c r="L993" i="1"/>
  <c r="M993" i="1"/>
  <c r="I994" i="1"/>
  <c r="J994" i="1"/>
  <c r="K994" i="1"/>
  <c r="L994" i="1"/>
  <c r="M994" i="1"/>
  <c r="I995" i="1"/>
  <c r="J995" i="1"/>
  <c r="K995" i="1"/>
  <c r="L995" i="1"/>
  <c r="M995" i="1"/>
  <c r="I996" i="1"/>
  <c r="J996" i="1"/>
  <c r="K996" i="1"/>
  <c r="L996" i="1"/>
  <c r="M996" i="1"/>
  <c r="I997" i="1"/>
  <c r="J997" i="1"/>
  <c r="K997" i="1"/>
  <c r="L997" i="1"/>
  <c r="M997" i="1"/>
  <c r="I998" i="1"/>
  <c r="J998" i="1"/>
  <c r="K998" i="1"/>
  <c r="L998" i="1"/>
  <c r="M998" i="1"/>
  <c r="I999" i="1"/>
  <c r="J999" i="1"/>
  <c r="K999" i="1"/>
  <c r="L999" i="1"/>
  <c r="M999" i="1"/>
  <c r="I1000" i="1"/>
  <c r="J1000" i="1"/>
  <c r="K1000" i="1"/>
  <c r="L1000" i="1"/>
  <c r="M1000" i="1"/>
  <c r="M2" i="1"/>
  <c r="L2" i="1"/>
  <c r="K2" i="1"/>
  <c r="J2" i="1"/>
  <c r="H2" i="1"/>
  <c r="H3" i="1"/>
  <c r="H4" i="1"/>
  <c r="H5" i="1"/>
  <c r="H6" i="1"/>
  <c r="H7" i="1"/>
  <c r="H8" i="1"/>
  <c r="H9" i="1"/>
  <c r="H10" i="1"/>
  <c r="H11" i="1"/>
  <c r="H12" i="1"/>
  <c r="H13" i="1"/>
  <c r="H14" i="1"/>
  <c r="H15" i="1"/>
  <c r="H16" i="1"/>
  <c r="H17" i="1"/>
  <c r="H18" i="1"/>
  <c r="H19" i="1"/>
  <c r="H20" i="1"/>
  <c r="H21" i="1"/>
  <c r="H22" i="1"/>
  <c r="H23" i="1"/>
  <c r="H24" i="1"/>
  <c r="H25" i="1"/>
  <c r="H26" i="1"/>
  <c r="H27" i="1"/>
  <c r="H28" i="1"/>
  <c r="H29" i="1"/>
  <c r="H30" i="1"/>
  <c r="H31" i="1"/>
  <c r="H32" i="1"/>
  <c r="H33" i="1"/>
  <c r="H34" i="1"/>
  <c r="H35" i="1"/>
  <c r="H36" i="1"/>
  <c r="H37" i="1"/>
  <c r="H38" i="1"/>
  <c r="H39" i="1"/>
  <c r="H40" i="1"/>
  <c r="H41" i="1"/>
  <c r="H42" i="1"/>
  <c r="H43" i="1"/>
  <c r="H44" i="1"/>
  <c r="H45" i="1"/>
  <c r="H46" i="1"/>
  <c r="H47" i="1"/>
  <c r="H48" i="1"/>
  <c r="H49" i="1"/>
  <c r="H50" i="1"/>
  <c r="H51" i="1"/>
  <c r="H52" i="1"/>
  <c r="H53" i="1"/>
  <c r="H54" i="1"/>
  <c r="H55" i="1"/>
  <c r="H56" i="1"/>
  <c r="H57" i="1"/>
  <c r="H58" i="1"/>
  <c r="H59" i="1"/>
  <c r="H60" i="1"/>
  <c r="H61" i="1"/>
  <c r="H62" i="1"/>
  <c r="H63" i="1"/>
  <c r="H64" i="1"/>
  <c r="H65" i="1"/>
  <c r="H66" i="1"/>
  <c r="H67" i="1"/>
  <c r="H68" i="1"/>
  <c r="H69" i="1"/>
  <c r="H70" i="1"/>
  <c r="H71" i="1"/>
  <c r="H72" i="1"/>
  <c r="H73" i="1"/>
  <c r="H74" i="1"/>
  <c r="H75" i="1"/>
  <c r="H76" i="1"/>
  <c r="H77" i="1"/>
  <c r="H78" i="1"/>
  <c r="H79" i="1"/>
  <c r="H80" i="1"/>
  <c r="H81" i="1"/>
  <c r="H82" i="1"/>
  <c r="H83" i="1"/>
  <c r="H84" i="1"/>
  <c r="H85" i="1"/>
  <c r="H86" i="1"/>
  <c r="H87" i="1"/>
  <c r="H88" i="1"/>
  <c r="H89" i="1"/>
  <c r="H90" i="1"/>
  <c r="H91" i="1"/>
  <c r="H92" i="1"/>
  <c r="H93" i="1"/>
  <c r="H94" i="1"/>
  <c r="H95" i="1"/>
  <c r="H96" i="1"/>
  <c r="H97" i="1"/>
  <c r="H98" i="1"/>
  <c r="H99" i="1"/>
  <c r="H100" i="1"/>
  <c r="H101" i="1"/>
  <c r="H102" i="1"/>
  <c r="H103" i="1"/>
  <c r="H104" i="1"/>
  <c r="H105" i="1"/>
  <c r="H106" i="1"/>
  <c r="H107" i="1"/>
  <c r="H108" i="1"/>
  <c r="H109" i="1"/>
  <c r="H110" i="1"/>
  <c r="H111" i="1"/>
  <c r="H112" i="1"/>
  <c r="H113" i="1"/>
  <c r="H114" i="1"/>
  <c r="H115" i="1"/>
  <c r="H116" i="1"/>
  <c r="H117" i="1"/>
  <c r="H118" i="1"/>
  <c r="H119" i="1"/>
  <c r="H120" i="1"/>
  <c r="H121" i="1"/>
  <c r="H122" i="1"/>
  <c r="H123" i="1"/>
  <c r="H124" i="1"/>
  <c r="H125" i="1"/>
  <c r="H126" i="1"/>
  <c r="H127" i="1"/>
  <c r="H128" i="1"/>
  <c r="H129" i="1"/>
  <c r="H130" i="1"/>
  <c r="H131" i="1"/>
  <c r="H132" i="1"/>
  <c r="H133" i="1"/>
  <c r="H134" i="1"/>
  <c r="H135" i="1"/>
  <c r="H136" i="1"/>
  <c r="H137" i="1"/>
  <c r="H138" i="1"/>
  <c r="H139" i="1"/>
  <c r="H140" i="1"/>
  <c r="H141" i="1"/>
  <c r="H142" i="1"/>
  <c r="H143" i="1"/>
  <c r="H144" i="1"/>
  <c r="H145" i="1"/>
  <c r="H146" i="1"/>
  <c r="H147" i="1"/>
  <c r="H148" i="1"/>
  <c r="H149" i="1"/>
  <c r="H150" i="1"/>
  <c r="H151" i="1"/>
  <c r="H152" i="1"/>
  <c r="H153" i="1"/>
  <c r="H154" i="1"/>
  <c r="H155" i="1"/>
  <c r="H156" i="1"/>
  <c r="H157" i="1"/>
  <c r="H158" i="1"/>
  <c r="H159" i="1"/>
  <c r="H160" i="1"/>
  <c r="H161" i="1"/>
  <c r="H162" i="1"/>
  <c r="H163" i="1"/>
  <c r="H164" i="1"/>
  <c r="H165" i="1"/>
  <c r="H166" i="1"/>
  <c r="H167" i="1"/>
  <c r="H168" i="1"/>
  <c r="H169" i="1"/>
  <c r="H170" i="1"/>
  <c r="H171" i="1"/>
  <c r="H172" i="1"/>
  <c r="H173" i="1"/>
  <c r="H174" i="1"/>
  <c r="H175" i="1"/>
  <c r="H176" i="1"/>
  <c r="H177" i="1"/>
  <c r="H178" i="1"/>
  <c r="H179" i="1"/>
  <c r="H180" i="1"/>
  <c r="H181" i="1"/>
  <c r="H182" i="1"/>
  <c r="H183" i="1"/>
  <c r="H184" i="1"/>
  <c r="H185" i="1"/>
  <c r="H186" i="1"/>
  <c r="H187" i="1"/>
  <c r="H188" i="1"/>
  <c r="H189" i="1"/>
  <c r="H190" i="1"/>
  <c r="H191" i="1"/>
  <c r="H192" i="1"/>
  <c r="H193" i="1"/>
  <c r="H194" i="1"/>
  <c r="H195" i="1"/>
  <c r="H196" i="1"/>
  <c r="H197" i="1"/>
  <c r="H198" i="1"/>
  <c r="H199" i="1"/>
  <c r="H200" i="1"/>
  <c r="H201" i="1"/>
  <c r="H202" i="1"/>
  <c r="H203" i="1"/>
  <c r="H204" i="1"/>
  <c r="H205" i="1"/>
  <c r="H206" i="1"/>
  <c r="H207" i="1"/>
  <c r="H208" i="1"/>
  <c r="H209" i="1"/>
  <c r="H210" i="1"/>
  <c r="H211" i="1"/>
  <c r="H212" i="1"/>
  <c r="H213" i="1"/>
  <c r="H214" i="1"/>
  <c r="H215" i="1"/>
  <c r="H216" i="1"/>
  <c r="H217" i="1"/>
  <c r="H218" i="1"/>
  <c r="H219" i="1"/>
  <c r="H220" i="1"/>
  <c r="H221" i="1"/>
  <c r="H222" i="1"/>
  <c r="H223" i="1"/>
  <c r="H224" i="1"/>
  <c r="H225" i="1"/>
  <c r="H226" i="1"/>
  <c r="H227" i="1"/>
  <c r="H228" i="1"/>
  <c r="H229" i="1"/>
  <c r="H230" i="1"/>
  <c r="H231" i="1"/>
  <c r="H232" i="1"/>
  <c r="H233" i="1"/>
  <c r="H234" i="1"/>
  <c r="H235" i="1"/>
  <c r="H236" i="1"/>
  <c r="H237" i="1"/>
  <c r="H238" i="1"/>
  <c r="H239" i="1"/>
  <c r="H240" i="1"/>
  <c r="H241" i="1"/>
  <c r="H242" i="1"/>
  <c r="H243" i="1"/>
  <c r="H244" i="1"/>
  <c r="H245" i="1"/>
  <c r="H246" i="1"/>
  <c r="H247" i="1"/>
  <c r="H248" i="1"/>
  <c r="H249" i="1"/>
  <c r="H250" i="1"/>
  <c r="H251" i="1"/>
  <c r="H252" i="1"/>
  <c r="H253" i="1"/>
  <c r="H254" i="1"/>
  <c r="H255" i="1"/>
  <c r="H256" i="1"/>
  <c r="H257" i="1"/>
  <c r="H258" i="1"/>
  <c r="H259" i="1"/>
  <c r="H260" i="1"/>
  <c r="H261" i="1"/>
  <c r="H262" i="1"/>
  <c r="H263" i="1"/>
  <c r="H264" i="1"/>
  <c r="H265" i="1"/>
  <c r="H266" i="1"/>
  <c r="H267" i="1"/>
  <c r="H268" i="1"/>
  <c r="H269" i="1"/>
  <c r="H270" i="1"/>
  <c r="H271" i="1"/>
  <c r="H272" i="1"/>
  <c r="H273" i="1"/>
  <c r="H274" i="1"/>
  <c r="H275" i="1"/>
  <c r="H276" i="1"/>
  <c r="H277" i="1"/>
  <c r="H278" i="1"/>
  <c r="H279" i="1"/>
  <c r="H280" i="1"/>
  <c r="H281" i="1"/>
  <c r="H282" i="1"/>
  <c r="H283" i="1"/>
  <c r="H284" i="1"/>
  <c r="H285" i="1"/>
  <c r="H286" i="1"/>
  <c r="H287" i="1"/>
  <c r="H288" i="1"/>
  <c r="H289" i="1"/>
  <c r="H290" i="1"/>
  <c r="H291" i="1"/>
  <c r="H292" i="1"/>
  <c r="H293" i="1"/>
  <c r="H294" i="1"/>
  <c r="H295" i="1"/>
  <c r="H296" i="1"/>
  <c r="H297" i="1"/>
  <c r="H298" i="1"/>
  <c r="H299" i="1"/>
  <c r="H300" i="1"/>
  <c r="H301" i="1"/>
  <c r="H302" i="1"/>
  <c r="H303" i="1"/>
  <c r="H304" i="1"/>
  <c r="H305" i="1"/>
  <c r="H306" i="1"/>
  <c r="H307" i="1"/>
  <c r="H308" i="1"/>
  <c r="H309" i="1"/>
  <c r="H310" i="1"/>
  <c r="H311" i="1"/>
  <c r="H312" i="1"/>
  <c r="H313" i="1"/>
  <c r="H314" i="1"/>
  <c r="H315" i="1"/>
  <c r="H316" i="1"/>
  <c r="H317" i="1"/>
  <c r="H318" i="1"/>
  <c r="H319" i="1"/>
  <c r="H320" i="1"/>
  <c r="H321" i="1"/>
  <c r="H322" i="1"/>
  <c r="H323" i="1"/>
  <c r="H324" i="1"/>
  <c r="H325" i="1"/>
  <c r="H326" i="1"/>
  <c r="H327" i="1"/>
  <c r="H328" i="1"/>
  <c r="H329" i="1"/>
  <c r="H330" i="1"/>
  <c r="H331" i="1"/>
  <c r="H332" i="1"/>
  <c r="H333" i="1"/>
  <c r="H334" i="1"/>
  <c r="H335" i="1"/>
  <c r="H336" i="1"/>
  <c r="H337" i="1"/>
  <c r="H338" i="1"/>
  <c r="H339" i="1"/>
  <c r="H340" i="1"/>
  <c r="H341" i="1"/>
  <c r="H342" i="1"/>
  <c r="H343" i="1"/>
  <c r="H344" i="1"/>
  <c r="H345" i="1"/>
  <c r="H346" i="1"/>
  <c r="H347" i="1"/>
  <c r="H348" i="1"/>
  <c r="H349" i="1"/>
  <c r="H350" i="1"/>
  <c r="H351" i="1"/>
  <c r="H352" i="1"/>
  <c r="H353" i="1"/>
  <c r="H354" i="1"/>
  <c r="H355" i="1"/>
  <c r="H356" i="1"/>
  <c r="H357" i="1"/>
  <c r="H358" i="1"/>
  <c r="H359" i="1"/>
  <c r="H360" i="1"/>
  <c r="H361" i="1"/>
  <c r="H362" i="1"/>
  <c r="H363" i="1"/>
  <c r="H364" i="1"/>
  <c r="H365" i="1"/>
  <c r="H366" i="1"/>
  <c r="H367" i="1"/>
  <c r="H368" i="1"/>
  <c r="H369" i="1"/>
  <c r="H370" i="1"/>
  <c r="H371" i="1"/>
  <c r="H372" i="1"/>
  <c r="H373" i="1"/>
  <c r="H374" i="1"/>
  <c r="H375" i="1"/>
  <c r="H376" i="1"/>
  <c r="H377" i="1"/>
  <c r="H378" i="1"/>
  <c r="H379" i="1"/>
  <c r="H380" i="1"/>
  <c r="H381" i="1"/>
  <c r="H382" i="1"/>
  <c r="H383" i="1"/>
  <c r="H384" i="1"/>
  <c r="H385" i="1"/>
  <c r="H386" i="1"/>
  <c r="H387" i="1"/>
  <c r="H388" i="1"/>
  <c r="H389" i="1"/>
  <c r="H390" i="1"/>
  <c r="H391" i="1"/>
  <c r="H392" i="1"/>
  <c r="H393" i="1"/>
  <c r="H394" i="1"/>
  <c r="H395" i="1"/>
  <c r="H396" i="1"/>
  <c r="H397" i="1"/>
  <c r="H398" i="1"/>
  <c r="H399" i="1"/>
  <c r="H400" i="1"/>
  <c r="H401" i="1"/>
  <c r="H402" i="1"/>
  <c r="H403" i="1"/>
  <c r="H404" i="1"/>
  <c r="H405" i="1"/>
  <c r="H406" i="1"/>
  <c r="H407" i="1"/>
  <c r="H408" i="1"/>
  <c r="H409" i="1"/>
  <c r="H410" i="1"/>
  <c r="H411" i="1"/>
  <c r="H412" i="1"/>
  <c r="H413" i="1"/>
  <c r="H414" i="1"/>
  <c r="H415" i="1"/>
  <c r="H416" i="1"/>
  <c r="H417" i="1"/>
  <c r="H418" i="1"/>
  <c r="H419" i="1"/>
  <c r="H420" i="1"/>
  <c r="H421" i="1"/>
  <c r="H422" i="1"/>
  <c r="H423" i="1"/>
  <c r="H424" i="1"/>
  <c r="H425" i="1"/>
  <c r="H426" i="1"/>
  <c r="H427" i="1"/>
  <c r="H428" i="1"/>
  <c r="H429" i="1"/>
  <c r="H430" i="1"/>
  <c r="H431" i="1"/>
  <c r="H432" i="1"/>
  <c r="H433" i="1"/>
  <c r="H434" i="1"/>
  <c r="H435" i="1"/>
  <c r="H436" i="1"/>
  <c r="H437" i="1"/>
  <c r="H438" i="1"/>
  <c r="H439" i="1"/>
  <c r="H440" i="1"/>
  <c r="H441" i="1"/>
  <c r="H442" i="1"/>
  <c r="H443" i="1"/>
  <c r="H444" i="1"/>
  <c r="H445" i="1"/>
  <c r="H446" i="1"/>
  <c r="H447" i="1"/>
  <c r="H448" i="1"/>
  <c r="H449" i="1"/>
  <c r="H450" i="1"/>
  <c r="H451" i="1"/>
  <c r="H452" i="1"/>
  <c r="H453" i="1"/>
  <c r="H454" i="1"/>
  <c r="H455" i="1"/>
  <c r="H456" i="1"/>
  <c r="H457" i="1"/>
  <c r="H458" i="1"/>
  <c r="H459" i="1"/>
  <c r="H460" i="1"/>
  <c r="H461" i="1"/>
  <c r="H462" i="1"/>
  <c r="H463" i="1"/>
  <c r="H464" i="1"/>
  <c r="H465" i="1"/>
  <c r="H466" i="1"/>
  <c r="H467" i="1"/>
  <c r="H468" i="1"/>
  <c r="H469" i="1"/>
  <c r="H470" i="1"/>
  <c r="H471" i="1"/>
  <c r="H472" i="1"/>
  <c r="H473" i="1"/>
  <c r="H474" i="1"/>
  <c r="H475" i="1"/>
  <c r="H476" i="1"/>
  <c r="H477" i="1"/>
  <c r="H478" i="1"/>
  <c r="H479" i="1"/>
  <c r="H480" i="1"/>
  <c r="H481" i="1"/>
  <c r="H482" i="1"/>
  <c r="H483" i="1"/>
  <c r="H484" i="1"/>
  <c r="H485" i="1"/>
  <c r="H486" i="1"/>
  <c r="H487" i="1"/>
  <c r="H488" i="1"/>
  <c r="H489" i="1"/>
  <c r="H490" i="1"/>
  <c r="H491" i="1"/>
  <c r="H492" i="1"/>
  <c r="H493" i="1"/>
  <c r="H494" i="1"/>
  <c r="H495" i="1"/>
  <c r="H496" i="1"/>
  <c r="H497" i="1"/>
  <c r="H498" i="1"/>
  <c r="H499" i="1"/>
  <c r="H500" i="1"/>
  <c r="H501" i="1"/>
  <c r="H502" i="1"/>
  <c r="H503" i="1"/>
  <c r="H504" i="1"/>
  <c r="H505" i="1"/>
  <c r="H506" i="1"/>
  <c r="H507" i="1"/>
  <c r="H508" i="1"/>
  <c r="H509" i="1"/>
  <c r="H510" i="1"/>
  <c r="H511" i="1"/>
  <c r="H512" i="1"/>
  <c r="H513" i="1"/>
  <c r="H514" i="1"/>
  <c r="H515" i="1"/>
  <c r="H516" i="1"/>
  <c r="H517" i="1"/>
  <c r="H518" i="1"/>
  <c r="H519" i="1"/>
  <c r="H520" i="1"/>
  <c r="H521" i="1"/>
  <c r="H522" i="1"/>
  <c r="H523" i="1"/>
  <c r="H524" i="1"/>
  <c r="H525" i="1"/>
  <c r="H526" i="1"/>
  <c r="H527" i="1"/>
  <c r="H528" i="1"/>
  <c r="H529" i="1"/>
  <c r="H530" i="1"/>
  <c r="H531" i="1"/>
  <c r="H532" i="1"/>
  <c r="H533" i="1"/>
  <c r="H534" i="1"/>
  <c r="H535" i="1"/>
  <c r="H536" i="1"/>
  <c r="H537" i="1"/>
  <c r="H538" i="1"/>
  <c r="H539" i="1"/>
  <c r="H540" i="1"/>
  <c r="H541" i="1"/>
  <c r="H542" i="1"/>
  <c r="H543" i="1"/>
  <c r="H544" i="1"/>
  <c r="H545" i="1"/>
  <c r="H546" i="1"/>
  <c r="H547" i="1"/>
  <c r="H548" i="1"/>
  <c r="H549" i="1"/>
  <c r="H550" i="1"/>
  <c r="H551" i="1"/>
  <c r="H552" i="1"/>
  <c r="H553" i="1"/>
  <c r="H554" i="1"/>
  <c r="H555" i="1"/>
  <c r="H556" i="1"/>
  <c r="H557" i="1"/>
  <c r="H558" i="1"/>
  <c r="H559" i="1"/>
  <c r="H560" i="1"/>
  <c r="H561" i="1"/>
  <c r="H562" i="1"/>
  <c r="H563" i="1"/>
  <c r="H564" i="1"/>
  <c r="H565" i="1"/>
  <c r="H566" i="1"/>
  <c r="H567" i="1"/>
  <c r="H568" i="1"/>
  <c r="H569" i="1"/>
  <c r="H570" i="1"/>
  <c r="H571" i="1"/>
  <c r="H572" i="1"/>
  <c r="H573" i="1"/>
  <c r="H574" i="1"/>
  <c r="H575" i="1"/>
  <c r="H576" i="1"/>
  <c r="H577" i="1"/>
  <c r="H578" i="1"/>
  <c r="H579" i="1"/>
  <c r="H580" i="1"/>
  <c r="H581" i="1"/>
  <c r="H582" i="1"/>
  <c r="H583" i="1"/>
  <c r="H584" i="1"/>
  <c r="H585" i="1"/>
  <c r="H586" i="1"/>
  <c r="H587" i="1"/>
  <c r="H588" i="1"/>
  <c r="H589" i="1"/>
  <c r="H590" i="1"/>
  <c r="H591" i="1"/>
  <c r="H592" i="1"/>
  <c r="H593" i="1"/>
  <c r="H594" i="1"/>
  <c r="H595" i="1"/>
  <c r="H596" i="1"/>
  <c r="H597" i="1"/>
  <c r="H598" i="1"/>
  <c r="H599" i="1"/>
  <c r="H600" i="1"/>
  <c r="H601" i="1"/>
  <c r="H602" i="1"/>
  <c r="H603" i="1"/>
  <c r="H604" i="1"/>
  <c r="H605" i="1"/>
  <c r="H606" i="1"/>
  <c r="H607" i="1"/>
  <c r="H608" i="1"/>
  <c r="H609" i="1"/>
  <c r="H610" i="1"/>
  <c r="H611" i="1"/>
  <c r="H612" i="1"/>
  <c r="H613" i="1"/>
  <c r="H614" i="1"/>
  <c r="H615" i="1"/>
  <c r="H616" i="1"/>
  <c r="H617" i="1"/>
  <c r="H618" i="1"/>
  <c r="H619" i="1"/>
  <c r="H620" i="1"/>
  <c r="H621" i="1"/>
  <c r="H622" i="1"/>
  <c r="H623" i="1"/>
  <c r="H624" i="1"/>
  <c r="H625" i="1"/>
  <c r="H626" i="1"/>
  <c r="H627" i="1"/>
  <c r="H628" i="1"/>
  <c r="H629" i="1"/>
  <c r="H630" i="1"/>
  <c r="H631" i="1"/>
  <c r="H632" i="1"/>
  <c r="H633" i="1"/>
  <c r="H634" i="1"/>
  <c r="H635" i="1"/>
  <c r="H636" i="1"/>
  <c r="H637" i="1"/>
  <c r="H638" i="1"/>
  <c r="H639" i="1"/>
  <c r="H640" i="1"/>
  <c r="H641" i="1"/>
  <c r="H642" i="1"/>
  <c r="H643" i="1"/>
  <c r="H644" i="1"/>
  <c r="H645" i="1"/>
  <c r="H646" i="1"/>
  <c r="H647" i="1"/>
  <c r="H648" i="1"/>
  <c r="H649" i="1"/>
  <c r="H650" i="1"/>
  <c r="H651" i="1"/>
  <c r="H652" i="1"/>
  <c r="H653" i="1"/>
  <c r="H654" i="1"/>
  <c r="H655" i="1"/>
  <c r="H656" i="1"/>
  <c r="H657" i="1"/>
  <c r="H658" i="1"/>
  <c r="H659" i="1"/>
  <c r="H660" i="1"/>
  <c r="H661" i="1"/>
  <c r="H662" i="1"/>
  <c r="H663" i="1"/>
  <c r="H664" i="1"/>
  <c r="H665" i="1"/>
  <c r="H666" i="1"/>
  <c r="H667" i="1"/>
  <c r="H668" i="1"/>
  <c r="H669" i="1"/>
  <c r="H670" i="1"/>
  <c r="H671" i="1"/>
  <c r="H672" i="1"/>
  <c r="H673" i="1"/>
  <c r="H674" i="1"/>
  <c r="H675" i="1"/>
  <c r="H676" i="1"/>
  <c r="H677" i="1"/>
  <c r="H678" i="1"/>
  <c r="H679" i="1"/>
  <c r="H680" i="1"/>
  <c r="H681" i="1"/>
  <c r="H682" i="1"/>
  <c r="H683" i="1"/>
  <c r="H684" i="1"/>
  <c r="H685" i="1"/>
  <c r="H686" i="1"/>
  <c r="H687" i="1"/>
  <c r="H688" i="1"/>
  <c r="H689" i="1"/>
  <c r="H690" i="1"/>
  <c r="H691" i="1"/>
  <c r="H692" i="1"/>
  <c r="H693" i="1"/>
  <c r="H694" i="1"/>
  <c r="H695" i="1"/>
  <c r="H696" i="1"/>
  <c r="H697" i="1"/>
  <c r="H698" i="1"/>
  <c r="H699" i="1"/>
  <c r="H700" i="1"/>
  <c r="H701" i="1"/>
  <c r="H702" i="1"/>
  <c r="H703" i="1"/>
  <c r="H704" i="1"/>
  <c r="H705" i="1"/>
  <c r="H706" i="1"/>
  <c r="H707" i="1"/>
  <c r="H708" i="1"/>
  <c r="H709" i="1"/>
  <c r="H710" i="1"/>
  <c r="H711" i="1"/>
  <c r="H712" i="1"/>
  <c r="H713" i="1"/>
  <c r="H714" i="1"/>
  <c r="H715" i="1"/>
  <c r="H716" i="1"/>
  <c r="H717" i="1"/>
  <c r="H718" i="1"/>
  <c r="H719" i="1"/>
  <c r="H720" i="1"/>
  <c r="H721" i="1"/>
  <c r="H722" i="1"/>
  <c r="H723" i="1"/>
  <c r="H724" i="1"/>
  <c r="H725" i="1"/>
  <c r="H726" i="1"/>
  <c r="H727" i="1"/>
  <c r="H728" i="1"/>
  <c r="H729" i="1"/>
  <c r="H730" i="1"/>
  <c r="H731" i="1"/>
  <c r="H732" i="1"/>
  <c r="H733" i="1"/>
  <c r="H734" i="1"/>
  <c r="H735" i="1"/>
  <c r="H736" i="1"/>
  <c r="H737" i="1"/>
  <c r="H738" i="1"/>
  <c r="H739" i="1"/>
  <c r="H740" i="1"/>
  <c r="H741" i="1"/>
  <c r="H742" i="1"/>
  <c r="H743" i="1"/>
  <c r="H744" i="1"/>
  <c r="H745" i="1"/>
  <c r="H746" i="1"/>
  <c r="H747" i="1"/>
  <c r="H748" i="1"/>
  <c r="H749" i="1"/>
  <c r="H750" i="1"/>
  <c r="H751" i="1"/>
  <c r="H752" i="1"/>
  <c r="H753" i="1"/>
  <c r="H754" i="1"/>
  <c r="H755" i="1"/>
  <c r="H756" i="1"/>
  <c r="H757" i="1"/>
  <c r="H758" i="1"/>
  <c r="H759" i="1"/>
  <c r="H760" i="1"/>
  <c r="H761" i="1"/>
  <c r="H762" i="1"/>
  <c r="H763" i="1"/>
  <c r="H764" i="1"/>
  <c r="H765" i="1"/>
  <c r="H766" i="1"/>
  <c r="H767" i="1"/>
  <c r="H768" i="1"/>
  <c r="H769" i="1"/>
  <c r="H770" i="1"/>
  <c r="H771" i="1"/>
  <c r="H772" i="1"/>
  <c r="H773" i="1"/>
  <c r="H774" i="1"/>
  <c r="H775" i="1"/>
  <c r="H776" i="1"/>
  <c r="H777" i="1"/>
  <c r="H778" i="1"/>
  <c r="H779" i="1"/>
  <c r="H780" i="1"/>
  <c r="H781" i="1"/>
  <c r="H782" i="1"/>
  <c r="H783" i="1"/>
  <c r="H784" i="1"/>
  <c r="H785" i="1"/>
  <c r="H786" i="1"/>
  <c r="H787" i="1"/>
  <c r="H788" i="1"/>
  <c r="H789" i="1"/>
  <c r="H790" i="1"/>
  <c r="H791" i="1"/>
  <c r="H792" i="1"/>
  <c r="H793" i="1"/>
  <c r="H794" i="1"/>
  <c r="H795" i="1"/>
  <c r="H796" i="1"/>
  <c r="H797" i="1"/>
  <c r="H798" i="1"/>
  <c r="H799" i="1"/>
  <c r="H800" i="1"/>
  <c r="H801" i="1"/>
  <c r="H802" i="1"/>
  <c r="H803" i="1"/>
  <c r="H804" i="1"/>
  <c r="H805" i="1"/>
  <c r="H806" i="1"/>
  <c r="H807" i="1"/>
  <c r="H808" i="1"/>
  <c r="H809" i="1"/>
  <c r="H810" i="1"/>
  <c r="H811" i="1"/>
  <c r="H812" i="1"/>
  <c r="H813" i="1"/>
  <c r="H814" i="1"/>
  <c r="H815" i="1"/>
  <c r="H816" i="1"/>
  <c r="H817" i="1"/>
  <c r="H818" i="1"/>
  <c r="H819" i="1"/>
  <c r="H820" i="1"/>
  <c r="H821" i="1"/>
  <c r="H822" i="1"/>
  <c r="H823" i="1"/>
  <c r="H824" i="1"/>
  <c r="H825" i="1"/>
  <c r="H826" i="1"/>
  <c r="H827" i="1"/>
  <c r="H828" i="1"/>
  <c r="H829" i="1"/>
  <c r="H830" i="1"/>
  <c r="H831" i="1"/>
  <c r="H832" i="1"/>
  <c r="H833" i="1"/>
  <c r="H834" i="1"/>
  <c r="H835" i="1"/>
  <c r="H836" i="1"/>
  <c r="H837" i="1"/>
  <c r="H838" i="1"/>
  <c r="H839" i="1"/>
  <c r="H840" i="1"/>
  <c r="H841" i="1"/>
  <c r="H842" i="1"/>
  <c r="H843" i="1"/>
  <c r="H844" i="1"/>
  <c r="H845" i="1"/>
  <c r="H846" i="1"/>
  <c r="H847" i="1"/>
  <c r="H848" i="1"/>
  <c r="H849" i="1"/>
  <c r="H850" i="1"/>
  <c r="H851" i="1"/>
  <c r="H852" i="1"/>
  <c r="H853" i="1"/>
  <c r="H854" i="1"/>
  <c r="H855" i="1"/>
  <c r="H856" i="1"/>
  <c r="H857" i="1"/>
  <c r="H858" i="1"/>
  <c r="H859" i="1"/>
  <c r="H860" i="1"/>
  <c r="H861" i="1"/>
  <c r="H862" i="1"/>
  <c r="H863" i="1"/>
  <c r="H864" i="1"/>
  <c r="H865" i="1"/>
  <c r="H866" i="1"/>
  <c r="H867" i="1"/>
  <c r="H868" i="1"/>
  <c r="H869" i="1"/>
  <c r="H870" i="1"/>
  <c r="H871" i="1"/>
  <c r="H872" i="1"/>
  <c r="H873" i="1"/>
  <c r="H874" i="1"/>
  <c r="H875" i="1"/>
  <c r="H876" i="1"/>
  <c r="H877" i="1"/>
  <c r="H878" i="1"/>
  <c r="H879" i="1"/>
  <c r="H880" i="1"/>
  <c r="H881" i="1"/>
  <c r="H882" i="1"/>
  <c r="H883" i="1"/>
  <c r="H884" i="1"/>
  <c r="H885" i="1"/>
  <c r="H886" i="1"/>
  <c r="H887" i="1"/>
  <c r="H888" i="1"/>
  <c r="H889" i="1"/>
  <c r="H890" i="1"/>
  <c r="H891" i="1"/>
  <c r="H892" i="1"/>
  <c r="H893" i="1"/>
  <c r="H894" i="1"/>
  <c r="H895" i="1"/>
  <c r="H896" i="1"/>
  <c r="H897" i="1"/>
  <c r="H898" i="1"/>
  <c r="H899" i="1"/>
  <c r="H900" i="1"/>
  <c r="H901" i="1"/>
  <c r="H902" i="1"/>
  <c r="H903" i="1"/>
  <c r="H904" i="1"/>
  <c r="H905" i="1"/>
  <c r="H906" i="1"/>
  <c r="H907" i="1"/>
  <c r="H908" i="1"/>
  <c r="H909" i="1"/>
  <c r="H910" i="1"/>
  <c r="H911" i="1"/>
  <c r="H912" i="1"/>
  <c r="H913" i="1"/>
  <c r="H914" i="1"/>
  <c r="H915" i="1"/>
  <c r="H916" i="1"/>
  <c r="H917" i="1"/>
  <c r="H918" i="1"/>
  <c r="H919" i="1"/>
  <c r="H920" i="1"/>
  <c r="H921" i="1"/>
  <c r="H922" i="1"/>
  <c r="H923" i="1"/>
  <c r="H924" i="1"/>
  <c r="H925" i="1"/>
  <c r="H926" i="1"/>
  <c r="H927" i="1"/>
  <c r="H928" i="1"/>
  <c r="H929" i="1"/>
  <c r="H930" i="1"/>
  <c r="H931" i="1"/>
  <c r="H932" i="1"/>
  <c r="H933" i="1"/>
  <c r="H934" i="1"/>
  <c r="H935" i="1"/>
  <c r="H936" i="1"/>
  <c r="H937" i="1"/>
  <c r="H938" i="1"/>
  <c r="H939" i="1"/>
  <c r="H940" i="1"/>
  <c r="H941" i="1"/>
  <c r="H942" i="1"/>
  <c r="H943" i="1"/>
  <c r="H944" i="1"/>
  <c r="H945" i="1"/>
  <c r="H946" i="1"/>
  <c r="H947" i="1"/>
  <c r="H948" i="1"/>
  <c r="H949" i="1"/>
  <c r="H950" i="1"/>
  <c r="H951" i="1"/>
  <c r="H952" i="1"/>
  <c r="H953" i="1"/>
  <c r="H954" i="1"/>
  <c r="H955" i="1"/>
  <c r="H956" i="1"/>
  <c r="H957" i="1"/>
  <c r="H958" i="1"/>
  <c r="H959" i="1"/>
  <c r="H960" i="1"/>
  <c r="H961" i="1"/>
  <c r="H962" i="1"/>
  <c r="H963" i="1"/>
  <c r="H964" i="1"/>
  <c r="H965" i="1"/>
  <c r="H966" i="1"/>
  <c r="H967" i="1"/>
  <c r="H968" i="1"/>
  <c r="H969" i="1"/>
  <c r="H970" i="1"/>
  <c r="H971" i="1"/>
  <c r="H972" i="1"/>
  <c r="H973" i="1"/>
  <c r="H974" i="1"/>
  <c r="H975" i="1"/>
  <c r="H976" i="1"/>
  <c r="H977" i="1"/>
  <c r="H978" i="1"/>
  <c r="H979" i="1"/>
  <c r="H980" i="1"/>
  <c r="H981" i="1"/>
  <c r="H982" i="1"/>
  <c r="H983" i="1"/>
  <c r="H984" i="1"/>
  <c r="H985" i="1"/>
  <c r="H986" i="1"/>
  <c r="H987" i="1"/>
  <c r="H988" i="1"/>
  <c r="H989" i="1"/>
  <c r="H990" i="1"/>
  <c r="H991" i="1"/>
  <c r="H992" i="1"/>
  <c r="H993" i="1"/>
  <c r="H994" i="1"/>
  <c r="H995" i="1"/>
  <c r="H996" i="1"/>
  <c r="H997" i="1"/>
  <c r="H998" i="1"/>
  <c r="H999" i="1"/>
  <c r="H1000" i="1"/>
  <c r="D4" i="1"/>
  <c r="D5" i="1"/>
  <c r="D6" i="1"/>
  <c r="D7" i="1"/>
  <c r="D8" i="1"/>
  <c r="D9" i="1"/>
  <c r="D10" i="1"/>
  <c r="D11" i="1"/>
  <c r="D12" i="1"/>
  <c r="D13" i="1"/>
  <c r="D14" i="1"/>
  <c r="D15" i="1"/>
  <c r="D16" i="1"/>
  <c r="D17" i="1"/>
  <c r="D18" i="1"/>
  <c r="D19" i="1"/>
  <c r="D20" i="1"/>
  <c r="D21" i="1"/>
  <c r="D22" i="1"/>
  <c r="D23" i="1"/>
  <c r="D24" i="1"/>
  <c r="D25" i="1"/>
  <c r="D26" i="1"/>
  <c r="D27" i="1"/>
  <c r="D28" i="1"/>
  <c r="D29" i="1"/>
  <c r="D30" i="1"/>
  <c r="D31" i="1"/>
  <c r="D32" i="1"/>
  <c r="D33" i="1"/>
  <c r="D34" i="1"/>
  <c r="D35" i="1"/>
  <c r="D36" i="1"/>
  <c r="D37" i="1"/>
  <c r="D38" i="1"/>
  <c r="D39" i="1"/>
  <c r="D40" i="1"/>
  <c r="D41" i="1"/>
  <c r="D42" i="1"/>
  <c r="D43" i="1"/>
  <c r="D44" i="1"/>
  <c r="D45" i="1"/>
  <c r="D46" i="1"/>
  <c r="D47" i="1"/>
  <c r="D48" i="1"/>
  <c r="D49" i="1"/>
  <c r="D50" i="1"/>
  <c r="D51" i="1"/>
  <c r="D52" i="1"/>
  <c r="D53" i="1"/>
  <c r="D54" i="1"/>
  <c r="D55" i="1"/>
  <c r="D56" i="1"/>
  <c r="D57" i="1"/>
  <c r="D58" i="1"/>
  <c r="D59" i="1"/>
  <c r="D60" i="1"/>
  <c r="D61" i="1"/>
  <c r="D62" i="1"/>
  <c r="D63" i="1"/>
  <c r="D64" i="1"/>
  <c r="D65" i="1"/>
  <c r="D66" i="1"/>
  <c r="D67" i="1"/>
  <c r="D68" i="1"/>
  <c r="D69" i="1"/>
  <c r="D70" i="1"/>
  <c r="D71" i="1"/>
  <c r="D72" i="1"/>
  <c r="D73" i="1"/>
  <c r="D74" i="1"/>
  <c r="D75" i="1"/>
  <c r="D76" i="1"/>
  <c r="D77" i="1"/>
  <c r="D78" i="1"/>
  <c r="D79" i="1"/>
  <c r="D80" i="1"/>
  <c r="D81" i="1"/>
  <c r="D82" i="1"/>
  <c r="D83" i="1"/>
  <c r="D84" i="1"/>
  <c r="D85" i="1"/>
  <c r="D86" i="1"/>
  <c r="D87" i="1"/>
  <c r="D88" i="1"/>
  <c r="D89" i="1"/>
  <c r="D90" i="1"/>
  <c r="D91" i="1"/>
  <c r="D92" i="1"/>
  <c r="D93" i="1"/>
  <c r="D94" i="1"/>
  <c r="D95" i="1"/>
  <c r="D96" i="1"/>
  <c r="D97" i="1"/>
  <c r="D98" i="1"/>
  <c r="D99" i="1"/>
  <c r="D100" i="1"/>
  <c r="D101" i="1"/>
  <c r="D102" i="1"/>
  <c r="D103" i="1"/>
  <c r="D104" i="1"/>
  <c r="D105" i="1"/>
  <c r="D106" i="1"/>
  <c r="D107" i="1"/>
  <c r="D108" i="1"/>
  <c r="D109" i="1"/>
  <c r="D110" i="1"/>
  <c r="D111" i="1"/>
  <c r="D112" i="1"/>
  <c r="D113" i="1"/>
  <c r="D114" i="1"/>
  <c r="D115" i="1"/>
  <c r="D116" i="1"/>
  <c r="D117" i="1"/>
  <c r="D118" i="1"/>
  <c r="D119" i="1"/>
  <c r="D120" i="1"/>
  <c r="D121" i="1"/>
  <c r="D122" i="1"/>
  <c r="D123" i="1"/>
  <c r="D124" i="1"/>
  <c r="D125" i="1"/>
  <c r="D126" i="1"/>
  <c r="D127" i="1"/>
  <c r="D128" i="1"/>
  <c r="D129" i="1"/>
  <c r="D130" i="1"/>
  <c r="D131" i="1"/>
  <c r="D132" i="1"/>
  <c r="D133" i="1"/>
  <c r="D134" i="1"/>
  <c r="D135" i="1"/>
  <c r="D136" i="1"/>
  <c r="D137" i="1"/>
  <c r="D138" i="1"/>
  <c r="D139" i="1"/>
  <c r="D140" i="1"/>
  <c r="D141" i="1"/>
  <c r="D142" i="1"/>
  <c r="D143" i="1"/>
  <c r="D144" i="1"/>
  <c r="D145" i="1"/>
  <c r="D146" i="1"/>
  <c r="D147" i="1"/>
  <c r="D148" i="1"/>
  <c r="D149" i="1"/>
  <c r="D150" i="1"/>
  <c r="D151" i="1"/>
  <c r="D152" i="1"/>
  <c r="D153" i="1"/>
  <c r="D154" i="1"/>
  <c r="D155" i="1"/>
  <c r="D156" i="1"/>
  <c r="D157" i="1"/>
  <c r="D158" i="1"/>
  <c r="D159" i="1"/>
  <c r="D160" i="1"/>
  <c r="D161" i="1"/>
  <c r="D162" i="1"/>
  <c r="D163" i="1"/>
  <c r="D164" i="1"/>
  <c r="D165" i="1"/>
  <c r="D166" i="1"/>
  <c r="D167" i="1"/>
  <c r="D168" i="1"/>
  <c r="D169" i="1"/>
  <c r="D170" i="1"/>
  <c r="D171" i="1"/>
  <c r="D172" i="1"/>
  <c r="D173" i="1"/>
  <c r="D174" i="1"/>
  <c r="D175" i="1"/>
  <c r="D176" i="1"/>
  <c r="D177" i="1"/>
  <c r="D178" i="1"/>
  <c r="D179" i="1"/>
  <c r="D180" i="1"/>
  <c r="D181" i="1"/>
  <c r="D182" i="1"/>
  <c r="D183" i="1"/>
  <c r="D184" i="1"/>
  <c r="D185" i="1"/>
  <c r="D186" i="1"/>
  <c r="D187" i="1"/>
  <c r="D188" i="1"/>
  <c r="D189" i="1"/>
  <c r="D190" i="1"/>
  <c r="D191" i="1"/>
  <c r="D192" i="1"/>
  <c r="D193" i="1"/>
  <c r="D194" i="1"/>
  <c r="D195" i="1"/>
  <c r="D196" i="1"/>
  <c r="D197" i="1"/>
  <c r="D198" i="1"/>
  <c r="D199" i="1"/>
  <c r="D200" i="1"/>
  <c r="D201" i="1"/>
  <c r="D202" i="1"/>
  <c r="D203" i="1"/>
  <c r="D204" i="1"/>
  <c r="D205" i="1"/>
  <c r="D206" i="1"/>
  <c r="D207" i="1"/>
  <c r="D208" i="1"/>
  <c r="D209" i="1"/>
  <c r="D210" i="1"/>
  <c r="D211" i="1"/>
  <c r="D212" i="1"/>
  <c r="D213" i="1"/>
  <c r="D214" i="1"/>
  <c r="D215" i="1"/>
  <c r="D216" i="1"/>
  <c r="D217" i="1"/>
  <c r="D218" i="1"/>
  <c r="D219" i="1"/>
  <c r="D220" i="1"/>
  <c r="D221" i="1"/>
  <c r="D222" i="1"/>
  <c r="D223" i="1"/>
  <c r="D224" i="1"/>
  <c r="D225" i="1"/>
  <c r="D226" i="1"/>
  <c r="D227" i="1"/>
  <c r="D228" i="1"/>
  <c r="D229" i="1"/>
  <c r="D230" i="1"/>
  <c r="D231" i="1"/>
  <c r="D232" i="1"/>
  <c r="D233" i="1"/>
  <c r="D234" i="1"/>
  <c r="D235" i="1"/>
  <c r="D236" i="1"/>
  <c r="D237" i="1"/>
  <c r="D238" i="1"/>
  <c r="D239" i="1"/>
  <c r="D240" i="1"/>
  <c r="D241" i="1"/>
  <c r="D242" i="1"/>
  <c r="D243" i="1"/>
  <c r="D244" i="1"/>
  <c r="D245" i="1"/>
  <c r="D246" i="1"/>
  <c r="D247" i="1"/>
  <c r="D248" i="1"/>
  <c r="D249" i="1"/>
  <c r="D250" i="1"/>
  <c r="D251" i="1"/>
  <c r="D252" i="1"/>
  <c r="D253" i="1"/>
  <c r="D254" i="1"/>
  <c r="D255" i="1"/>
  <c r="D256" i="1"/>
  <c r="D257" i="1"/>
  <c r="D258" i="1"/>
  <c r="D259" i="1"/>
  <c r="D260" i="1"/>
  <c r="D261" i="1"/>
  <c r="D262" i="1"/>
  <c r="D263" i="1"/>
  <c r="D264" i="1"/>
  <c r="D265" i="1"/>
  <c r="D266" i="1"/>
  <c r="D267" i="1"/>
  <c r="D268" i="1"/>
  <c r="D269" i="1"/>
  <c r="D270" i="1"/>
  <c r="D271" i="1"/>
  <c r="D272" i="1"/>
  <c r="D273" i="1"/>
  <c r="D274" i="1"/>
  <c r="D275" i="1"/>
  <c r="D276" i="1"/>
  <c r="D277" i="1"/>
  <c r="D278" i="1"/>
  <c r="D279" i="1"/>
  <c r="D280" i="1"/>
  <c r="D281" i="1"/>
  <c r="D282" i="1"/>
  <c r="D283" i="1"/>
  <c r="D284" i="1"/>
  <c r="D285" i="1"/>
  <c r="D286" i="1"/>
  <c r="D287" i="1"/>
  <c r="D288" i="1"/>
  <c r="D289" i="1"/>
  <c r="D290" i="1"/>
  <c r="D291" i="1"/>
  <c r="D292" i="1"/>
  <c r="D293" i="1"/>
  <c r="D294" i="1"/>
  <c r="D295" i="1"/>
  <c r="D296" i="1"/>
  <c r="D297" i="1"/>
  <c r="D298" i="1"/>
  <c r="D299" i="1"/>
  <c r="D300" i="1"/>
  <c r="D301" i="1"/>
  <c r="D302" i="1"/>
  <c r="D303" i="1"/>
  <c r="D304" i="1"/>
  <c r="D305" i="1"/>
  <c r="D306" i="1"/>
  <c r="D307" i="1"/>
  <c r="D308" i="1"/>
  <c r="D309" i="1"/>
  <c r="D310" i="1"/>
  <c r="D311" i="1"/>
  <c r="D312" i="1"/>
  <c r="D313" i="1"/>
  <c r="D314" i="1"/>
  <c r="D315" i="1"/>
  <c r="D316" i="1"/>
  <c r="D317" i="1"/>
  <c r="D318" i="1"/>
  <c r="D319" i="1"/>
  <c r="D320" i="1"/>
  <c r="D321" i="1"/>
  <c r="D322" i="1"/>
  <c r="D323" i="1"/>
  <c r="D324" i="1"/>
  <c r="D325" i="1"/>
  <c r="D326" i="1"/>
  <c r="D327" i="1"/>
  <c r="D328" i="1"/>
  <c r="D329" i="1"/>
  <c r="D330" i="1"/>
  <c r="D331" i="1"/>
  <c r="D332" i="1"/>
  <c r="D333" i="1"/>
  <c r="D334" i="1"/>
  <c r="D335" i="1"/>
  <c r="D336" i="1"/>
  <c r="D337" i="1"/>
  <c r="D338" i="1"/>
  <c r="D339" i="1"/>
  <c r="D340" i="1"/>
  <c r="D341" i="1"/>
  <c r="D342" i="1"/>
  <c r="D343" i="1"/>
  <c r="D344" i="1"/>
  <c r="D345" i="1"/>
  <c r="D346" i="1"/>
  <c r="D347" i="1"/>
  <c r="D348" i="1"/>
  <c r="D349" i="1"/>
  <c r="D350" i="1"/>
  <c r="D351" i="1"/>
  <c r="D352" i="1"/>
  <c r="D353" i="1"/>
  <c r="D354" i="1"/>
  <c r="D355" i="1"/>
  <c r="D356" i="1"/>
  <c r="D357" i="1"/>
  <c r="D358" i="1"/>
  <c r="D359" i="1"/>
  <c r="D360" i="1"/>
  <c r="D361" i="1"/>
  <c r="D362" i="1"/>
  <c r="D363" i="1"/>
  <c r="D364" i="1"/>
  <c r="D365" i="1"/>
  <c r="D366" i="1"/>
  <c r="D367" i="1"/>
  <c r="D368" i="1"/>
  <c r="D369" i="1"/>
  <c r="D370" i="1"/>
  <c r="D371" i="1"/>
  <c r="D372" i="1"/>
  <c r="D373" i="1"/>
  <c r="D374" i="1"/>
  <c r="D375" i="1"/>
  <c r="D376" i="1"/>
  <c r="D377" i="1"/>
  <c r="D378" i="1"/>
  <c r="D379" i="1"/>
  <c r="D380" i="1"/>
  <c r="D381" i="1"/>
  <c r="D382" i="1"/>
  <c r="D383" i="1"/>
  <c r="D384" i="1"/>
  <c r="D385" i="1"/>
  <c r="D386" i="1"/>
  <c r="D387" i="1"/>
  <c r="D388" i="1"/>
  <c r="D389" i="1"/>
  <c r="D390" i="1"/>
  <c r="D391" i="1"/>
  <c r="D392" i="1"/>
  <c r="D393" i="1"/>
  <c r="D394" i="1"/>
  <c r="D395" i="1"/>
  <c r="D396" i="1"/>
  <c r="D397" i="1"/>
  <c r="D398" i="1"/>
  <c r="D399" i="1"/>
  <c r="D400" i="1"/>
  <c r="D401" i="1"/>
  <c r="D402" i="1"/>
  <c r="D403" i="1"/>
  <c r="D404" i="1"/>
  <c r="D405" i="1"/>
  <c r="D406" i="1"/>
  <c r="D407" i="1"/>
  <c r="D408" i="1"/>
  <c r="D409" i="1"/>
  <c r="D410" i="1"/>
  <c r="D411" i="1"/>
  <c r="D412" i="1"/>
  <c r="D413" i="1"/>
  <c r="D414" i="1"/>
  <c r="D415" i="1"/>
  <c r="D416" i="1"/>
  <c r="D417" i="1"/>
  <c r="D418" i="1"/>
  <c r="D419" i="1"/>
  <c r="D420" i="1"/>
  <c r="D421" i="1"/>
  <c r="D422" i="1"/>
  <c r="D423" i="1"/>
  <c r="D424" i="1"/>
  <c r="D425" i="1"/>
  <c r="D426" i="1"/>
  <c r="D427" i="1"/>
  <c r="D428" i="1"/>
  <c r="D429" i="1"/>
  <c r="D430" i="1"/>
  <c r="D431" i="1"/>
  <c r="D432" i="1"/>
  <c r="D433" i="1"/>
  <c r="D434" i="1"/>
  <c r="D435" i="1"/>
  <c r="D436" i="1"/>
  <c r="D437" i="1"/>
  <c r="D438" i="1"/>
  <c r="D439" i="1"/>
  <c r="D440" i="1"/>
  <c r="D441" i="1"/>
  <c r="D442" i="1"/>
  <c r="D443" i="1"/>
  <c r="D444" i="1"/>
  <c r="D445" i="1"/>
  <c r="D446" i="1"/>
  <c r="D447" i="1"/>
  <c r="D448" i="1"/>
  <c r="D449" i="1"/>
  <c r="D450" i="1"/>
  <c r="D451" i="1"/>
  <c r="D452" i="1"/>
  <c r="D453" i="1"/>
  <c r="D454" i="1"/>
  <c r="D455" i="1"/>
  <c r="D456" i="1"/>
  <c r="D457" i="1"/>
  <c r="D458" i="1"/>
  <c r="D459" i="1"/>
  <c r="D460" i="1"/>
  <c r="D461" i="1"/>
  <c r="D462" i="1"/>
  <c r="D463" i="1"/>
  <c r="D464" i="1"/>
  <c r="D465" i="1"/>
  <c r="D466" i="1"/>
  <c r="D467" i="1"/>
  <c r="D468" i="1"/>
  <c r="D469" i="1"/>
  <c r="D470" i="1"/>
  <c r="D471" i="1"/>
  <c r="D472" i="1"/>
  <c r="D473" i="1"/>
  <c r="D474" i="1"/>
  <c r="D475" i="1"/>
  <c r="D476" i="1"/>
  <c r="D477" i="1"/>
  <c r="D478" i="1"/>
  <c r="D479" i="1"/>
  <c r="D480" i="1"/>
  <c r="D481" i="1"/>
  <c r="D482" i="1"/>
  <c r="D483" i="1"/>
  <c r="D484" i="1"/>
  <c r="D485" i="1"/>
  <c r="D486" i="1"/>
  <c r="D487" i="1"/>
  <c r="D488" i="1"/>
  <c r="D489" i="1"/>
  <c r="D490" i="1"/>
  <c r="D491" i="1"/>
  <c r="D492" i="1"/>
  <c r="D493" i="1"/>
  <c r="D494" i="1"/>
  <c r="D495" i="1"/>
  <c r="D496" i="1"/>
  <c r="D497" i="1"/>
  <c r="D498" i="1"/>
  <c r="D499" i="1"/>
  <c r="D500" i="1"/>
  <c r="D501" i="1"/>
  <c r="D502" i="1"/>
  <c r="D503" i="1"/>
  <c r="D504" i="1"/>
  <c r="D505" i="1"/>
  <c r="D506" i="1"/>
  <c r="D507" i="1"/>
  <c r="D508" i="1"/>
  <c r="D509" i="1"/>
  <c r="D510" i="1"/>
  <c r="D511" i="1"/>
  <c r="D512" i="1"/>
  <c r="D513" i="1"/>
  <c r="D514" i="1"/>
  <c r="D515" i="1"/>
  <c r="D516" i="1"/>
  <c r="D517" i="1"/>
  <c r="D518" i="1"/>
  <c r="D519" i="1"/>
  <c r="D520" i="1"/>
  <c r="D521" i="1"/>
  <c r="D522" i="1"/>
  <c r="D523" i="1"/>
  <c r="D524" i="1"/>
  <c r="D525" i="1"/>
  <c r="D526" i="1"/>
  <c r="D527" i="1"/>
  <c r="D528" i="1"/>
  <c r="D529" i="1"/>
  <c r="D530" i="1"/>
  <c r="D531" i="1"/>
  <c r="D532" i="1"/>
  <c r="D533" i="1"/>
  <c r="D534" i="1"/>
  <c r="D535" i="1"/>
  <c r="D536" i="1"/>
  <c r="D537" i="1"/>
  <c r="D538" i="1"/>
  <c r="D539" i="1"/>
  <c r="D540" i="1"/>
  <c r="D541" i="1"/>
  <c r="D542" i="1"/>
  <c r="D543" i="1"/>
  <c r="D544" i="1"/>
  <c r="D545" i="1"/>
  <c r="D546" i="1"/>
  <c r="D547" i="1"/>
  <c r="D548" i="1"/>
  <c r="D549" i="1"/>
  <c r="D550" i="1"/>
  <c r="D551" i="1"/>
  <c r="D552" i="1"/>
  <c r="D553" i="1"/>
  <c r="D554" i="1"/>
  <c r="D555" i="1"/>
  <c r="D556" i="1"/>
  <c r="D557" i="1"/>
  <c r="D558" i="1"/>
  <c r="D559" i="1"/>
  <c r="D560" i="1"/>
  <c r="D561" i="1"/>
  <c r="D562" i="1"/>
  <c r="D563" i="1"/>
  <c r="D564" i="1"/>
  <c r="D565" i="1"/>
  <c r="D566" i="1"/>
  <c r="D567" i="1"/>
  <c r="D568" i="1"/>
  <c r="D569" i="1"/>
  <c r="D570" i="1"/>
  <c r="D571" i="1"/>
  <c r="D572" i="1"/>
  <c r="D573" i="1"/>
  <c r="D574" i="1"/>
  <c r="D575" i="1"/>
  <c r="D576" i="1"/>
  <c r="D577" i="1"/>
  <c r="D578" i="1"/>
  <c r="D579" i="1"/>
  <c r="D580" i="1"/>
  <c r="D581" i="1"/>
  <c r="D582" i="1"/>
  <c r="D583" i="1"/>
  <c r="D584" i="1"/>
  <c r="D585" i="1"/>
  <c r="D586" i="1"/>
  <c r="D587" i="1"/>
  <c r="D588" i="1"/>
  <c r="D589" i="1"/>
  <c r="D590" i="1"/>
  <c r="D591" i="1"/>
  <c r="D592" i="1"/>
  <c r="D593" i="1"/>
  <c r="D594" i="1"/>
  <c r="D595" i="1"/>
  <c r="D596" i="1"/>
  <c r="D597" i="1"/>
  <c r="D598" i="1"/>
  <c r="D599" i="1"/>
  <c r="D600" i="1"/>
  <c r="D601" i="1"/>
  <c r="D602" i="1"/>
  <c r="D603" i="1"/>
  <c r="D604" i="1"/>
  <c r="D605" i="1"/>
  <c r="D606" i="1"/>
  <c r="D607" i="1"/>
  <c r="D608" i="1"/>
  <c r="D609" i="1"/>
  <c r="D610" i="1"/>
  <c r="D611" i="1"/>
  <c r="D612" i="1"/>
  <c r="D613" i="1"/>
  <c r="D614" i="1"/>
  <c r="D615" i="1"/>
  <c r="D616" i="1"/>
  <c r="D617" i="1"/>
  <c r="D618" i="1"/>
  <c r="D619" i="1"/>
  <c r="D620" i="1"/>
  <c r="D621" i="1"/>
  <c r="D622" i="1"/>
  <c r="D623" i="1"/>
  <c r="D624" i="1"/>
  <c r="D625" i="1"/>
  <c r="D626" i="1"/>
  <c r="D627" i="1"/>
  <c r="D628" i="1"/>
  <c r="D629" i="1"/>
  <c r="D630" i="1"/>
  <c r="D631" i="1"/>
  <c r="D632" i="1"/>
  <c r="D633" i="1"/>
  <c r="D634" i="1"/>
  <c r="D635" i="1"/>
  <c r="D636" i="1"/>
  <c r="D637" i="1"/>
  <c r="D638" i="1"/>
  <c r="D639" i="1"/>
  <c r="D640" i="1"/>
  <c r="D641" i="1"/>
  <c r="D642" i="1"/>
  <c r="D643" i="1"/>
  <c r="D644" i="1"/>
  <c r="D645" i="1"/>
  <c r="D646" i="1"/>
  <c r="D647" i="1"/>
  <c r="D648" i="1"/>
  <c r="D649" i="1"/>
  <c r="D650" i="1"/>
  <c r="D651" i="1"/>
  <c r="D652" i="1"/>
  <c r="D653" i="1"/>
  <c r="D654" i="1"/>
  <c r="D655" i="1"/>
  <c r="D656" i="1"/>
  <c r="D657" i="1"/>
  <c r="D658" i="1"/>
  <c r="D659" i="1"/>
  <c r="D660" i="1"/>
  <c r="D661" i="1"/>
  <c r="D662" i="1"/>
  <c r="D663" i="1"/>
  <c r="D664" i="1"/>
  <c r="D665" i="1"/>
  <c r="D666" i="1"/>
  <c r="D667" i="1"/>
  <c r="D668" i="1"/>
  <c r="D669" i="1"/>
  <c r="D670" i="1"/>
  <c r="D671" i="1"/>
  <c r="D672" i="1"/>
  <c r="D673" i="1"/>
  <c r="D674" i="1"/>
  <c r="D675" i="1"/>
  <c r="D676" i="1"/>
  <c r="D677" i="1"/>
  <c r="D678" i="1"/>
  <c r="D679" i="1"/>
  <c r="D680" i="1"/>
  <c r="D681" i="1"/>
  <c r="D682" i="1"/>
  <c r="D683" i="1"/>
  <c r="D684" i="1"/>
  <c r="D685" i="1"/>
  <c r="D686" i="1"/>
  <c r="D687" i="1"/>
  <c r="D688" i="1"/>
  <c r="D689" i="1"/>
  <c r="D690" i="1"/>
  <c r="D691" i="1"/>
  <c r="D692" i="1"/>
  <c r="D693" i="1"/>
  <c r="D694" i="1"/>
  <c r="D695" i="1"/>
  <c r="D696" i="1"/>
  <c r="D697" i="1"/>
  <c r="D698" i="1"/>
  <c r="D699" i="1"/>
  <c r="D700" i="1"/>
  <c r="D701" i="1"/>
  <c r="D702" i="1"/>
  <c r="D703" i="1"/>
  <c r="D704" i="1"/>
  <c r="D705" i="1"/>
  <c r="D706" i="1"/>
  <c r="D707" i="1"/>
  <c r="D708" i="1"/>
  <c r="D709" i="1"/>
  <c r="D710" i="1"/>
  <c r="D711" i="1"/>
  <c r="D712" i="1"/>
  <c r="D713" i="1"/>
  <c r="D714" i="1"/>
  <c r="D715" i="1"/>
  <c r="D716" i="1"/>
  <c r="D717" i="1"/>
  <c r="D718" i="1"/>
  <c r="D719" i="1"/>
  <c r="D720" i="1"/>
  <c r="D721" i="1"/>
  <c r="D722" i="1"/>
  <c r="D723" i="1"/>
  <c r="D724" i="1"/>
  <c r="D725" i="1"/>
  <c r="D726" i="1"/>
  <c r="D727" i="1"/>
  <c r="D728" i="1"/>
  <c r="D729" i="1"/>
  <c r="D730" i="1"/>
  <c r="D731" i="1"/>
  <c r="D732" i="1"/>
  <c r="D733" i="1"/>
  <c r="D734" i="1"/>
  <c r="D735" i="1"/>
  <c r="D736" i="1"/>
  <c r="D737" i="1"/>
  <c r="D738" i="1"/>
  <c r="D739" i="1"/>
  <c r="D740" i="1"/>
  <c r="D741" i="1"/>
  <c r="D742" i="1"/>
  <c r="D743" i="1"/>
  <c r="D744" i="1"/>
  <c r="D745" i="1"/>
  <c r="D746" i="1"/>
  <c r="D747" i="1"/>
  <c r="D748" i="1"/>
  <c r="D749" i="1"/>
  <c r="D750" i="1"/>
  <c r="D751" i="1"/>
  <c r="D752" i="1"/>
  <c r="D753" i="1"/>
  <c r="D754" i="1"/>
  <c r="D755" i="1"/>
  <c r="D756" i="1"/>
  <c r="D757" i="1"/>
  <c r="D758" i="1"/>
  <c r="D759" i="1"/>
  <c r="D760" i="1"/>
  <c r="D761" i="1"/>
  <c r="D762" i="1"/>
  <c r="D763" i="1"/>
  <c r="D764" i="1"/>
  <c r="D765" i="1"/>
  <c r="D766" i="1"/>
  <c r="D767" i="1"/>
  <c r="D768" i="1"/>
  <c r="D769" i="1"/>
  <c r="D770" i="1"/>
  <c r="D771" i="1"/>
  <c r="D772" i="1"/>
  <c r="D773" i="1"/>
  <c r="D774" i="1"/>
  <c r="D775" i="1"/>
  <c r="D776" i="1"/>
  <c r="D777" i="1"/>
  <c r="D778" i="1"/>
  <c r="D779" i="1"/>
  <c r="D780" i="1"/>
  <c r="D781" i="1"/>
  <c r="D782" i="1"/>
  <c r="D783" i="1"/>
  <c r="D784" i="1"/>
  <c r="D785" i="1"/>
  <c r="D786" i="1"/>
  <c r="D787" i="1"/>
  <c r="D788" i="1"/>
  <c r="D789" i="1"/>
  <c r="D790" i="1"/>
  <c r="D791" i="1"/>
  <c r="D792" i="1"/>
  <c r="D793" i="1"/>
  <c r="D794" i="1"/>
  <c r="D795" i="1"/>
  <c r="D796" i="1"/>
  <c r="D797" i="1"/>
  <c r="D798" i="1"/>
  <c r="D799" i="1"/>
  <c r="D800" i="1"/>
  <c r="D801" i="1"/>
  <c r="D802" i="1"/>
  <c r="D803" i="1"/>
  <c r="D804" i="1"/>
  <c r="D805" i="1"/>
  <c r="D806" i="1"/>
  <c r="D807" i="1"/>
  <c r="D808" i="1"/>
  <c r="D809" i="1"/>
  <c r="D810" i="1"/>
  <c r="D811" i="1"/>
  <c r="D812" i="1"/>
  <c r="D813" i="1"/>
  <c r="D814" i="1"/>
  <c r="D815" i="1"/>
  <c r="D816" i="1"/>
  <c r="D817" i="1"/>
  <c r="D818" i="1"/>
  <c r="D819" i="1"/>
  <c r="D820" i="1"/>
  <c r="D821" i="1"/>
  <c r="D822" i="1"/>
  <c r="D823" i="1"/>
  <c r="D824" i="1"/>
  <c r="D825" i="1"/>
  <c r="D826" i="1"/>
  <c r="D827" i="1"/>
  <c r="D828" i="1"/>
  <c r="D829" i="1"/>
  <c r="D830" i="1"/>
  <c r="D831" i="1"/>
  <c r="D832" i="1"/>
  <c r="D833" i="1"/>
  <c r="D834" i="1"/>
  <c r="D835" i="1"/>
  <c r="D836" i="1"/>
  <c r="D837" i="1"/>
  <c r="D838" i="1"/>
  <c r="D839" i="1"/>
  <c r="D840" i="1"/>
  <c r="D841" i="1"/>
  <c r="D842" i="1"/>
  <c r="D843" i="1"/>
  <c r="D844" i="1"/>
  <c r="D845" i="1"/>
  <c r="D846" i="1"/>
  <c r="D847" i="1"/>
  <c r="D848" i="1"/>
  <c r="D849" i="1"/>
  <c r="D850" i="1"/>
  <c r="D851" i="1"/>
  <c r="D852" i="1"/>
  <c r="D853" i="1"/>
  <c r="D854" i="1"/>
  <c r="D855" i="1"/>
  <c r="D856" i="1"/>
  <c r="D857" i="1"/>
  <c r="D858" i="1"/>
  <c r="D859" i="1"/>
  <c r="D860" i="1"/>
  <c r="D861" i="1"/>
  <c r="D862" i="1"/>
  <c r="D863" i="1"/>
  <c r="D864" i="1"/>
  <c r="D865" i="1"/>
  <c r="D866" i="1"/>
  <c r="D867" i="1"/>
  <c r="D868" i="1"/>
  <c r="D869" i="1"/>
  <c r="D870" i="1"/>
  <c r="D871" i="1"/>
  <c r="D872" i="1"/>
  <c r="D873" i="1"/>
  <c r="D874" i="1"/>
  <c r="D875" i="1"/>
  <c r="D876" i="1"/>
  <c r="D877" i="1"/>
  <c r="D878" i="1"/>
  <c r="D879" i="1"/>
  <c r="D880" i="1"/>
  <c r="D881" i="1"/>
  <c r="D882" i="1"/>
  <c r="D883" i="1"/>
  <c r="D884" i="1"/>
  <c r="D885" i="1"/>
  <c r="D886" i="1"/>
  <c r="D887" i="1"/>
  <c r="D888" i="1"/>
  <c r="D889" i="1"/>
  <c r="D890" i="1"/>
  <c r="D891" i="1"/>
  <c r="D892" i="1"/>
  <c r="D893" i="1"/>
  <c r="D894" i="1"/>
  <c r="D895" i="1"/>
  <c r="D896" i="1"/>
  <c r="D897" i="1"/>
  <c r="D898" i="1"/>
  <c r="D899" i="1"/>
  <c r="D900" i="1"/>
  <c r="D901" i="1"/>
  <c r="D902" i="1"/>
  <c r="D903" i="1"/>
  <c r="D904" i="1"/>
  <c r="D905" i="1"/>
  <c r="D906" i="1"/>
  <c r="D907" i="1"/>
  <c r="D908" i="1"/>
  <c r="D909" i="1"/>
  <c r="D910" i="1"/>
  <c r="D911" i="1"/>
  <c r="D912" i="1"/>
  <c r="D913" i="1"/>
  <c r="D914" i="1"/>
  <c r="D915" i="1"/>
  <c r="D916" i="1"/>
  <c r="D917" i="1"/>
  <c r="D918" i="1"/>
  <c r="D919" i="1"/>
  <c r="D920" i="1"/>
  <c r="D921" i="1"/>
  <c r="D922" i="1"/>
  <c r="D923" i="1"/>
  <c r="D924" i="1"/>
  <c r="D925" i="1"/>
  <c r="D926" i="1"/>
  <c r="D927" i="1"/>
  <c r="D928" i="1"/>
  <c r="D929" i="1"/>
  <c r="D930" i="1"/>
  <c r="D931" i="1"/>
  <c r="D932" i="1"/>
  <c r="D933" i="1"/>
  <c r="D934" i="1"/>
  <c r="D935" i="1"/>
  <c r="D936" i="1"/>
  <c r="D937" i="1"/>
  <c r="D938" i="1"/>
  <c r="D939" i="1"/>
  <c r="D940" i="1"/>
  <c r="D941" i="1"/>
  <c r="D942" i="1"/>
  <c r="D943" i="1"/>
  <c r="D944" i="1"/>
  <c r="D945" i="1"/>
  <c r="D946" i="1"/>
  <c r="D947" i="1"/>
  <c r="D948" i="1"/>
  <c r="D949" i="1"/>
  <c r="D950" i="1"/>
  <c r="D951" i="1"/>
  <c r="D952" i="1"/>
  <c r="D953" i="1"/>
  <c r="D954" i="1"/>
  <c r="D955" i="1"/>
  <c r="D956" i="1"/>
  <c r="D957" i="1"/>
  <c r="D958" i="1"/>
  <c r="D959" i="1"/>
  <c r="D960" i="1"/>
  <c r="D961" i="1"/>
  <c r="D962" i="1"/>
  <c r="D963" i="1"/>
  <c r="D964" i="1"/>
  <c r="D965" i="1"/>
  <c r="D966" i="1"/>
  <c r="D967" i="1"/>
  <c r="D968" i="1"/>
  <c r="D969" i="1"/>
  <c r="D970" i="1"/>
  <c r="D971" i="1"/>
  <c r="D972" i="1"/>
  <c r="D973" i="1"/>
  <c r="D974" i="1"/>
  <c r="D975" i="1"/>
  <c r="D976" i="1"/>
  <c r="D977" i="1"/>
  <c r="D978" i="1"/>
  <c r="D979" i="1"/>
  <c r="D980" i="1"/>
  <c r="D981" i="1"/>
  <c r="D982" i="1"/>
  <c r="D983" i="1"/>
  <c r="D984" i="1"/>
  <c r="D985" i="1"/>
  <c r="D986" i="1"/>
  <c r="D987" i="1"/>
  <c r="D988" i="1"/>
  <c r="D989" i="1"/>
  <c r="D990" i="1"/>
  <c r="D991" i="1"/>
  <c r="D992" i="1"/>
  <c r="D993" i="1"/>
  <c r="D994" i="1"/>
  <c r="D995" i="1"/>
  <c r="D996" i="1"/>
  <c r="D997" i="1"/>
  <c r="D998" i="1"/>
  <c r="D999" i="1"/>
  <c r="D1000" i="1"/>
  <c r="P3" i="1"/>
  <c r="P4" i="1"/>
  <c r="P5" i="1"/>
  <c r="Q5" i="1" s="1"/>
  <c r="P6" i="1"/>
  <c r="Q6" i="1" s="1"/>
  <c r="P7" i="1"/>
  <c r="P8" i="1"/>
  <c r="P9" i="1"/>
  <c r="Q9" i="1" s="1"/>
  <c r="P10" i="1"/>
  <c r="Q10" i="1" s="1"/>
  <c r="P11" i="1"/>
  <c r="Q11" i="1" s="1"/>
  <c r="P12" i="1"/>
  <c r="Q12" i="1" s="1"/>
  <c r="P13" i="1"/>
  <c r="Q13" i="1" s="1"/>
  <c r="P14" i="1"/>
  <c r="Q14" i="1" s="1"/>
  <c r="P15" i="1"/>
  <c r="P16" i="1"/>
  <c r="Q16" i="1" s="1"/>
  <c r="P17" i="1"/>
  <c r="Q17" i="1" s="1"/>
  <c r="P18" i="1"/>
  <c r="Q18" i="1" s="1"/>
  <c r="P19" i="1"/>
  <c r="P20" i="1"/>
  <c r="Q20" i="1" s="1"/>
  <c r="P21" i="1"/>
  <c r="Q21" i="1" s="1"/>
  <c r="P22" i="1"/>
  <c r="Q22" i="1" s="1"/>
  <c r="P23" i="1"/>
  <c r="Q23" i="1" s="1"/>
  <c r="P24" i="1"/>
  <c r="Q24" i="1" s="1"/>
  <c r="P25" i="1"/>
  <c r="Q25" i="1" s="1"/>
  <c r="P26" i="1"/>
  <c r="Q26" i="1" s="1"/>
  <c r="P27" i="1"/>
  <c r="P28" i="1"/>
  <c r="P29" i="1"/>
  <c r="Q29" i="1" s="1"/>
  <c r="P30" i="1"/>
  <c r="Q30" i="1" s="1"/>
  <c r="P31" i="1"/>
  <c r="Q31" i="1" s="1"/>
  <c r="P32" i="1"/>
  <c r="Q32" i="1" s="1"/>
  <c r="P33" i="1"/>
  <c r="Q33" i="1" s="1"/>
  <c r="P34" i="1"/>
  <c r="Q34" i="1" s="1"/>
  <c r="P35" i="1"/>
  <c r="Q35" i="1" s="1"/>
  <c r="P36" i="1"/>
  <c r="Q36" i="1" s="1"/>
  <c r="P37" i="1"/>
  <c r="Q37" i="1" s="1"/>
  <c r="P38" i="1"/>
  <c r="Q38" i="1" s="1"/>
  <c r="P39" i="1"/>
  <c r="Q39" i="1" s="1"/>
  <c r="P40" i="1"/>
  <c r="Q40" i="1" s="1"/>
  <c r="P41" i="1"/>
  <c r="Q41" i="1" s="1"/>
  <c r="P42" i="1"/>
  <c r="Q42" i="1" s="1"/>
  <c r="P43" i="1"/>
  <c r="Q43" i="1" s="1"/>
  <c r="P44" i="1"/>
  <c r="Q44" i="1" s="1"/>
  <c r="P45" i="1"/>
  <c r="Q45" i="1" s="1"/>
  <c r="P46" i="1"/>
  <c r="Q46" i="1" s="1"/>
  <c r="P47" i="1"/>
  <c r="Q47" i="1" s="1"/>
  <c r="P48" i="1"/>
  <c r="Q48" i="1" s="1"/>
  <c r="P49" i="1"/>
  <c r="Q49" i="1" s="1"/>
  <c r="P50" i="1"/>
  <c r="Q50" i="1" s="1"/>
  <c r="P51" i="1"/>
  <c r="P52" i="1"/>
  <c r="Q52" i="1" s="1"/>
  <c r="P53" i="1"/>
  <c r="Q53" i="1" s="1"/>
  <c r="P54" i="1"/>
  <c r="Q54" i="1" s="1"/>
  <c r="P55" i="1"/>
  <c r="Q55" i="1" s="1"/>
  <c r="P56" i="1"/>
  <c r="Q56" i="1" s="1"/>
  <c r="P57" i="1"/>
  <c r="Q57" i="1" s="1"/>
  <c r="P58" i="1"/>
  <c r="Q58" i="1" s="1"/>
  <c r="P59" i="1"/>
  <c r="Q59" i="1" s="1"/>
  <c r="P60" i="1"/>
  <c r="Q60" i="1" s="1"/>
  <c r="P61" i="1"/>
  <c r="Q61" i="1" s="1"/>
  <c r="P62" i="1"/>
  <c r="Q62" i="1" s="1"/>
  <c r="P63" i="1"/>
  <c r="P64" i="1"/>
  <c r="P65" i="1"/>
  <c r="Q65" i="1" s="1"/>
  <c r="P66" i="1"/>
  <c r="P67" i="1"/>
  <c r="P68" i="1"/>
  <c r="Q68" i="1" s="1"/>
  <c r="P69" i="1"/>
  <c r="Q69" i="1" s="1"/>
  <c r="P70" i="1"/>
  <c r="Q70" i="1" s="1"/>
  <c r="P71" i="1"/>
  <c r="Q71" i="1" s="1"/>
  <c r="P72" i="1"/>
  <c r="Q72" i="1" s="1"/>
  <c r="P73" i="1"/>
  <c r="Q73" i="1" s="1"/>
  <c r="P74" i="1"/>
  <c r="P75" i="1"/>
  <c r="P76" i="1"/>
  <c r="P77" i="1"/>
  <c r="Q77" i="1" s="1"/>
  <c r="P78" i="1"/>
  <c r="Q78" i="1" s="1"/>
  <c r="P79" i="1"/>
  <c r="P80" i="1"/>
  <c r="P81" i="1"/>
  <c r="Q81" i="1" s="1"/>
  <c r="P82" i="1"/>
  <c r="Q82" i="1" s="1"/>
  <c r="P83" i="1"/>
  <c r="P84" i="1"/>
  <c r="Q84" i="1" s="1"/>
  <c r="P85" i="1"/>
  <c r="Q85" i="1" s="1"/>
  <c r="P86" i="1"/>
  <c r="Q86" i="1" s="1"/>
  <c r="P87" i="1"/>
  <c r="P88" i="1"/>
  <c r="P89" i="1"/>
  <c r="Q89" i="1" s="1"/>
  <c r="P90" i="1"/>
  <c r="Q90" i="1" s="1"/>
  <c r="P91" i="1"/>
  <c r="P92" i="1"/>
  <c r="P93" i="1"/>
  <c r="Q93" i="1" s="1"/>
  <c r="P94" i="1"/>
  <c r="Q94" i="1" s="1"/>
  <c r="P95" i="1"/>
  <c r="P96" i="1"/>
  <c r="Q96" i="1" s="1"/>
  <c r="P97" i="1"/>
  <c r="Q97" i="1" s="1"/>
  <c r="P98" i="1"/>
  <c r="Q98" i="1" s="1"/>
  <c r="P99" i="1"/>
  <c r="P100" i="1"/>
  <c r="P101" i="1"/>
  <c r="Q101" i="1" s="1"/>
  <c r="P102" i="1"/>
  <c r="P103" i="1"/>
  <c r="P104" i="1"/>
  <c r="P105" i="1"/>
  <c r="Q105" i="1" s="1"/>
  <c r="P106" i="1"/>
  <c r="Q106" i="1" s="1"/>
  <c r="P107" i="1"/>
  <c r="P108" i="1"/>
  <c r="Q108" i="1" s="1"/>
  <c r="P109" i="1"/>
  <c r="Q109" i="1" s="1"/>
  <c r="P110" i="1"/>
  <c r="Q110" i="1" s="1"/>
  <c r="P111" i="1"/>
  <c r="P112" i="1"/>
  <c r="P113" i="1"/>
  <c r="Q113" i="1" s="1"/>
  <c r="P114" i="1"/>
  <c r="P115" i="1"/>
  <c r="P116" i="1"/>
  <c r="P117" i="1"/>
  <c r="Q117" i="1" s="1"/>
  <c r="P118" i="1"/>
  <c r="Q118" i="1" s="1"/>
  <c r="P119" i="1"/>
  <c r="P120" i="1"/>
  <c r="Q120" i="1" s="1"/>
  <c r="P121" i="1"/>
  <c r="Q121" i="1" s="1"/>
  <c r="P122" i="1"/>
  <c r="Q122" i="1" s="1"/>
  <c r="P123" i="1"/>
  <c r="P124" i="1"/>
  <c r="P125" i="1"/>
  <c r="Q125" i="1" s="1"/>
  <c r="P126" i="1"/>
  <c r="P127" i="1"/>
  <c r="P128" i="1"/>
  <c r="P129" i="1"/>
  <c r="P130" i="1"/>
  <c r="Q130" i="1" s="1"/>
  <c r="P131" i="1"/>
  <c r="P132" i="1"/>
  <c r="Q132" i="1" s="1"/>
  <c r="P133" i="1"/>
  <c r="Q133" i="1" s="1"/>
  <c r="P134" i="1"/>
  <c r="Q134" i="1" s="1"/>
  <c r="P135" i="1"/>
  <c r="P136" i="1"/>
  <c r="P137" i="1"/>
  <c r="Q137" i="1" s="1"/>
  <c r="P138" i="1"/>
  <c r="P139" i="1"/>
  <c r="P140" i="1"/>
  <c r="P141" i="1"/>
  <c r="Q141" i="1" s="1"/>
  <c r="P142" i="1"/>
  <c r="Q142" i="1" s="1"/>
  <c r="P143" i="1"/>
  <c r="P144" i="1"/>
  <c r="Q144" i="1" s="1"/>
  <c r="P145" i="1"/>
  <c r="Q145" i="1" s="1"/>
  <c r="P146" i="1"/>
  <c r="Q146" i="1" s="1"/>
  <c r="P147" i="1"/>
  <c r="P148" i="1"/>
  <c r="P149" i="1"/>
  <c r="Q149" i="1" s="1"/>
  <c r="P150" i="1"/>
  <c r="Q150" i="1" s="1"/>
  <c r="P151" i="1"/>
  <c r="P152" i="1"/>
  <c r="P153" i="1"/>
  <c r="Q153" i="1" s="1"/>
  <c r="P154" i="1"/>
  <c r="Q154" i="1" s="1"/>
  <c r="P155" i="1"/>
  <c r="P156" i="1"/>
  <c r="Q156" i="1" s="1"/>
  <c r="P157" i="1"/>
  <c r="Q157" i="1" s="1"/>
  <c r="P158" i="1"/>
  <c r="Q158" i="1" s="1"/>
  <c r="P159" i="1"/>
  <c r="P160" i="1"/>
  <c r="P161" i="1"/>
  <c r="Q161" i="1" s="1"/>
  <c r="P162" i="1"/>
  <c r="Q162" i="1" s="1"/>
  <c r="P163" i="1"/>
  <c r="P164" i="1"/>
  <c r="P165" i="1"/>
  <c r="Q165" i="1" s="1"/>
  <c r="P166" i="1"/>
  <c r="Q166" i="1" s="1"/>
  <c r="P167" i="1"/>
  <c r="P168" i="1"/>
  <c r="P169" i="1"/>
  <c r="Q169" i="1" s="1"/>
  <c r="P170" i="1"/>
  <c r="Q170" i="1" s="1"/>
  <c r="P171" i="1"/>
  <c r="P172" i="1"/>
  <c r="P173" i="1"/>
  <c r="Q173" i="1" s="1"/>
  <c r="P174" i="1"/>
  <c r="P175" i="1"/>
  <c r="P176" i="1"/>
  <c r="P177" i="1"/>
  <c r="Q177" i="1" s="1"/>
  <c r="P178" i="1"/>
  <c r="Q178" i="1" s="1"/>
  <c r="P179" i="1"/>
  <c r="P180" i="1"/>
  <c r="Q180" i="1" s="1"/>
  <c r="P181" i="1"/>
  <c r="Q181" i="1" s="1"/>
  <c r="P182" i="1"/>
  <c r="Q182" i="1" s="1"/>
  <c r="P183" i="1"/>
  <c r="P184" i="1"/>
  <c r="P185" i="1"/>
  <c r="Q185" i="1" s="1"/>
  <c r="P186" i="1"/>
  <c r="P187" i="1"/>
  <c r="P188" i="1"/>
  <c r="P189" i="1"/>
  <c r="Q189" i="1" s="1"/>
  <c r="P190" i="1"/>
  <c r="Q190" i="1" s="1"/>
  <c r="P191" i="1"/>
  <c r="P192" i="1"/>
  <c r="Q192" i="1" s="1"/>
  <c r="P193" i="1"/>
  <c r="Q193" i="1" s="1"/>
  <c r="P194" i="1"/>
  <c r="Q194" i="1" s="1"/>
  <c r="P195" i="1"/>
  <c r="P196" i="1"/>
  <c r="P197" i="1"/>
  <c r="Q197" i="1" s="1"/>
  <c r="P198" i="1"/>
  <c r="P199" i="1"/>
  <c r="P200" i="1"/>
  <c r="P201" i="1"/>
  <c r="P202" i="1"/>
  <c r="Q202" i="1" s="1"/>
  <c r="P203" i="1"/>
  <c r="P204" i="1"/>
  <c r="Q204" i="1" s="1"/>
  <c r="P205" i="1"/>
  <c r="Q205" i="1" s="1"/>
  <c r="P206" i="1"/>
  <c r="Q206" i="1" s="1"/>
  <c r="P207" i="1"/>
  <c r="P208" i="1"/>
  <c r="P209" i="1"/>
  <c r="Q209" i="1" s="1"/>
  <c r="P210" i="1"/>
  <c r="P211" i="1"/>
  <c r="P212" i="1"/>
  <c r="P213" i="1"/>
  <c r="P214" i="1"/>
  <c r="Q214" i="1" s="1"/>
  <c r="P215" i="1"/>
  <c r="P216" i="1"/>
  <c r="Q216" i="1" s="1"/>
  <c r="P217" i="1"/>
  <c r="Q217" i="1" s="1"/>
  <c r="P218" i="1"/>
  <c r="Q218" i="1" s="1"/>
  <c r="P219" i="1"/>
  <c r="P220" i="1"/>
  <c r="P221" i="1"/>
  <c r="Q221" i="1" s="1"/>
  <c r="P222" i="1"/>
  <c r="Q222" i="1" s="1"/>
  <c r="P223" i="1"/>
  <c r="P224" i="1"/>
  <c r="P225" i="1"/>
  <c r="Q225" i="1" s="1"/>
  <c r="P226" i="1"/>
  <c r="Q226" i="1" s="1"/>
  <c r="P227" i="1"/>
  <c r="P228" i="1"/>
  <c r="Q228" i="1" s="1"/>
  <c r="P229" i="1"/>
  <c r="Q229" i="1" s="1"/>
  <c r="P230" i="1"/>
  <c r="Q230" i="1" s="1"/>
  <c r="P231" i="1"/>
  <c r="P232" i="1"/>
  <c r="P233" i="1"/>
  <c r="Q233" i="1" s="1"/>
  <c r="P234" i="1"/>
  <c r="Q234" i="1" s="1"/>
  <c r="P235" i="1"/>
  <c r="P236" i="1"/>
  <c r="P237" i="1"/>
  <c r="Q237" i="1" s="1"/>
  <c r="P238" i="1"/>
  <c r="Q238" i="1" s="1"/>
  <c r="P239" i="1"/>
  <c r="P240" i="1"/>
  <c r="P241" i="1"/>
  <c r="Q241" i="1" s="1"/>
  <c r="P242" i="1"/>
  <c r="Q242" i="1" s="1"/>
  <c r="P243" i="1"/>
  <c r="P244" i="1"/>
  <c r="P245" i="1"/>
  <c r="Q245" i="1" s="1"/>
  <c r="P246" i="1"/>
  <c r="P247" i="1"/>
  <c r="P248" i="1"/>
  <c r="P249" i="1"/>
  <c r="Q249" i="1" s="1"/>
  <c r="P250" i="1"/>
  <c r="Q250" i="1" s="1"/>
  <c r="P251" i="1"/>
  <c r="P252" i="1"/>
  <c r="Q252" i="1" s="1"/>
  <c r="P253" i="1"/>
  <c r="Q253" i="1" s="1"/>
  <c r="P254" i="1"/>
  <c r="Q254" i="1" s="1"/>
  <c r="P255" i="1"/>
  <c r="P256" i="1"/>
  <c r="P257" i="1"/>
  <c r="Q257" i="1" s="1"/>
  <c r="P258" i="1"/>
  <c r="P259" i="1"/>
  <c r="P260" i="1"/>
  <c r="P261" i="1"/>
  <c r="P262" i="1"/>
  <c r="Q262" i="1" s="1"/>
  <c r="P263" i="1"/>
  <c r="P264" i="1"/>
  <c r="Q264" i="1" s="1"/>
  <c r="P265" i="1"/>
  <c r="Q265" i="1" s="1"/>
  <c r="P266" i="1"/>
  <c r="Q266" i="1" s="1"/>
  <c r="P267" i="1"/>
  <c r="P268" i="1"/>
  <c r="P269" i="1"/>
  <c r="Q269" i="1" s="1"/>
  <c r="P270" i="1"/>
  <c r="P271" i="1"/>
  <c r="P272" i="1"/>
  <c r="P273" i="1"/>
  <c r="Q273" i="1" s="1"/>
  <c r="P274" i="1"/>
  <c r="Q274" i="1" s="1"/>
  <c r="P275" i="1"/>
  <c r="P276" i="1"/>
  <c r="Q276" i="1" s="1"/>
  <c r="P277" i="1"/>
  <c r="Q277" i="1" s="1"/>
  <c r="P278" i="1"/>
  <c r="Q278" i="1" s="1"/>
  <c r="P279" i="1"/>
  <c r="P280" i="1"/>
  <c r="P281" i="1"/>
  <c r="Q281" i="1" s="1"/>
  <c r="P282" i="1"/>
  <c r="P283" i="1"/>
  <c r="P284" i="1"/>
  <c r="P285" i="1"/>
  <c r="Q285" i="1" s="1"/>
  <c r="P286" i="1"/>
  <c r="Q286" i="1" s="1"/>
  <c r="P287" i="1"/>
  <c r="P288" i="1"/>
  <c r="Q288" i="1" s="1"/>
  <c r="P289" i="1"/>
  <c r="Q289" i="1" s="1"/>
  <c r="P290" i="1"/>
  <c r="Q290" i="1" s="1"/>
  <c r="P291" i="1"/>
  <c r="P292" i="1"/>
  <c r="P293" i="1"/>
  <c r="Q293" i="1" s="1"/>
  <c r="P294" i="1"/>
  <c r="Q294" i="1" s="1"/>
  <c r="P295" i="1"/>
  <c r="P296" i="1"/>
  <c r="P297" i="1"/>
  <c r="Q297" i="1" s="1"/>
  <c r="P298" i="1"/>
  <c r="Q298" i="1" s="1"/>
  <c r="P299" i="1"/>
  <c r="P300" i="1"/>
  <c r="Q300" i="1" s="1"/>
  <c r="P301" i="1"/>
  <c r="Q301" i="1" s="1"/>
  <c r="P302" i="1"/>
  <c r="Q302" i="1" s="1"/>
  <c r="P303" i="1"/>
  <c r="P304" i="1"/>
  <c r="P305" i="1"/>
  <c r="Q305" i="1" s="1"/>
  <c r="P306" i="1"/>
  <c r="Q306" i="1" s="1"/>
  <c r="P307" i="1"/>
  <c r="P308" i="1"/>
  <c r="P309" i="1"/>
  <c r="Q309" i="1" s="1"/>
  <c r="P310" i="1"/>
  <c r="Q310" i="1" s="1"/>
  <c r="P311" i="1"/>
  <c r="P312" i="1"/>
  <c r="Q312" i="1" s="1"/>
  <c r="P313" i="1"/>
  <c r="Q313" i="1" s="1"/>
  <c r="P314" i="1"/>
  <c r="Q314" i="1" s="1"/>
  <c r="P315" i="1"/>
  <c r="P316" i="1"/>
  <c r="P317" i="1"/>
  <c r="Q317" i="1" s="1"/>
  <c r="P318" i="1"/>
  <c r="P319" i="1"/>
  <c r="P320" i="1"/>
  <c r="P321" i="1"/>
  <c r="Q321" i="1" s="1"/>
  <c r="P322" i="1"/>
  <c r="Q322" i="1" s="1"/>
  <c r="P323" i="1"/>
  <c r="P324" i="1"/>
  <c r="Q324" i="1" s="1"/>
  <c r="P325" i="1"/>
  <c r="Q325" i="1" s="1"/>
  <c r="P326" i="1"/>
  <c r="Q326" i="1" s="1"/>
  <c r="P327" i="1"/>
  <c r="P328" i="1"/>
  <c r="P329" i="1"/>
  <c r="Q329" i="1" s="1"/>
  <c r="P330" i="1"/>
  <c r="P331" i="1"/>
  <c r="P332" i="1"/>
  <c r="P333" i="1"/>
  <c r="P334" i="1"/>
  <c r="Q334" i="1" s="1"/>
  <c r="P335" i="1"/>
  <c r="P336" i="1"/>
  <c r="Q336" i="1" s="1"/>
  <c r="P337" i="1"/>
  <c r="Q337" i="1" s="1"/>
  <c r="P338" i="1"/>
  <c r="Q338" i="1" s="1"/>
  <c r="P339" i="1"/>
  <c r="P340" i="1"/>
  <c r="P341" i="1"/>
  <c r="Q341" i="1" s="1"/>
  <c r="P342" i="1"/>
  <c r="P343" i="1"/>
  <c r="P344" i="1"/>
  <c r="P345" i="1"/>
  <c r="P346" i="1"/>
  <c r="Q346" i="1" s="1"/>
  <c r="P347" i="1"/>
  <c r="P348" i="1"/>
  <c r="Q348" i="1" s="1"/>
  <c r="P349" i="1"/>
  <c r="Q349" i="1" s="1"/>
  <c r="P350" i="1"/>
  <c r="Q350" i="1" s="1"/>
  <c r="P351" i="1"/>
  <c r="P352" i="1"/>
  <c r="P353" i="1"/>
  <c r="Q353" i="1" s="1"/>
  <c r="P354" i="1"/>
  <c r="P355" i="1"/>
  <c r="P356" i="1"/>
  <c r="P357" i="1"/>
  <c r="P358" i="1"/>
  <c r="Q358" i="1" s="1"/>
  <c r="P359" i="1"/>
  <c r="P360" i="1"/>
  <c r="Q360" i="1" s="1"/>
  <c r="P361" i="1"/>
  <c r="Q361" i="1" s="1"/>
  <c r="P362" i="1"/>
  <c r="Q362" i="1" s="1"/>
  <c r="P363" i="1"/>
  <c r="P364" i="1"/>
  <c r="P365" i="1"/>
  <c r="Q365" i="1" s="1"/>
  <c r="P366" i="1"/>
  <c r="Q366" i="1" s="1"/>
  <c r="P367" i="1"/>
  <c r="P368" i="1"/>
  <c r="P369" i="1"/>
  <c r="Q369" i="1" s="1"/>
  <c r="P370" i="1"/>
  <c r="Q370" i="1" s="1"/>
  <c r="P371" i="1"/>
  <c r="P372" i="1"/>
  <c r="P373" i="1"/>
  <c r="Q373" i="1" s="1"/>
  <c r="P374" i="1"/>
  <c r="P375" i="1"/>
  <c r="P376" i="1"/>
  <c r="P377" i="1"/>
  <c r="Q377" i="1" s="1"/>
  <c r="P378" i="1"/>
  <c r="Q378" i="1" s="1"/>
  <c r="P379" i="1"/>
  <c r="P380" i="1"/>
  <c r="P381" i="1"/>
  <c r="Q381" i="1" s="1"/>
  <c r="P382" i="1"/>
  <c r="Q382" i="1" s="1"/>
  <c r="P383" i="1"/>
  <c r="P384" i="1"/>
  <c r="Q384" i="1" s="1"/>
  <c r="P385" i="1"/>
  <c r="Q385" i="1" s="1"/>
  <c r="P386" i="1"/>
  <c r="Q386" i="1" s="1"/>
  <c r="P387" i="1"/>
  <c r="P388" i="1"/>
  <c r="P389" i="1"/>
  <c r="Q389" i="1" s="1"/>
  <c r="P390" i="1"/>
  <c r="P391" i="1"/>
  <c r="P392" i="1"/>
  <c r="P393" i="1"/>
  <c r="Q393" i="1" s="1"/>
  <c r="P394" i="1"/>
  <c r="Q394" i="1" s="1"/>
  <c r="P395" i="1"/>
  <c r="P396" i="1"/>
  <c r="Q396" i="1" s="1"/>
  <c r="P397" i="1"/>
  <c r="Q397" i="1" s="1"/>
  <c r="P398" i="1"/>
  <c r="Q398" i="1" s="1"/>
  <c r="P399" i="1"/>
  <c r="P400" i="1"/>
  <c r="P401" i="1"/>
  <c r="Q401" i="1" s="1"/>
  <c r="P402" i="1"/>
  <c r="P403" i="1"/>
  <c r="P404" i="1"/>
  <c r="P405" i="1"/>
  <c r="P406" i="1"/>
  <c r="Q406" i="1" s="1"/>
  <c r="P407" i="1"/>
  <c r="P408" i="1"/>
  <c r="Q408" i="1" s="1"/>
  <c r="P409" i="1"/>
  <c r="Q409" i="1" s="1"/>
  <c r="P410" i="1"/>
  <c r="Q410" i="1" s="1"/>
  <c r="P411" i="1"/>
  <c r="P412" i="1"/>
  <c r="P413" i="1"/>
  <c r="Q413" i="1" s="1"/>
  <c r="P414" i="1"/>
  <c r="P415" i="1"/>
  <c r="P416" i="1"/>
  <c r="P417" i="1"/>
  <c r="Q417" i="1" s="1"/>
  <c r="P418" i="1"/>
  <c r="Q418" i="1" s="1"/>
  <c r="P419" i="1"/>
  <c r="P420" i="1"/>
  <c r="Q420" i="1" s="1"/>
  <c r="P421" i="1"/>
  <c r="Q421" i="1" s="1"/>
  <c r="P422" i="1"/>
  <c r="Q422" i="1" s="1"/>
  <c r="P423" i="1"/>
  <c r="P424" i="1"/>
  <c r="P425" i="1"/>
  <c r="Q425" i="1" s="1"/>
  <c r="P426" i="1"/>
  <c r="P427" i="1"/>
  <c r="P428" i="1"/>
  <c r="P429" i="1"/>
  <c r="P430" i="1"/>
  <c r="Q430" i="1" s="1"/>
  <c r="P431" i="1"/>
  <c r="P432" i="1"/>
  <c r="Q432" i="1" s="1"/>
  <c r="P433" i="1"/>
  <c r="Q433" i="1" s="1"/>
  <c r="P434" i="1"/>
  <c r="Q434" i="1" s="1"/>
  <c r="P435" i="1"/>
  <c r="P436" i="1"/>
  <c r="P437" i="1"/>
  <c r="Q437" i="1" s="1"/>
  <c r="P438" i="1"/>
  <c r="Q438" i="1" s="1"/>
  <c r="P439" i="1"/>
  <c r="P440" i="1"/>
  <c r="P441" i="1"/>
  <c r="Q441" i="1" s="1"/>
  <c r="P442" i="1"/>
  <c r="Q442" i="1" s="1"/>
  <c r="P443" i="1"/>
  <c r="P444" i="1"/>
  <c r="Q444" i="1" s="1"/>
  <c r="P445" i="1"/>
  <c r="Q445" i="1" s="1"/>
  <c r="P446" i="1"/>
  <c r="Q446" i="1" s="1"/>
  <c r="P447" i="1"/>
  <c r="P448" i="1"/>
  <c r="P449" i="1"/>
  <c r="Q449" i="1" s="1"/>
  <c r="P450" i="1"/>
  <c r="Q450" i="1" s="1"/>
  <c r="P451" i="1"/>
  <c r="P452" i="1"/>
  <c r="P453" i="1"/>
  <c r="Q453" i="1" s="1"/>
  <c r="P454" i="1"/>
  <c r="Q454" i="1" s="1"/>
  <c r="P455" i="1"/>
  <c r="P456" i="1"/>
  <c r="Q456" i="1" s="1"/>
  <c r="P457" i="1"/>
  <c r="Q457" i="1" s="1"/>
  <c r="P458" i="1"/>
  <c r="Q458" i="1" s="1"/>
  <c r="P459" i="1"/>
  <c r="P460" i="1"/>
  <c r="P461" i="1"/>
  <c r="Q461" i="1" s="1"/>
  <c r="P462" i="1"/>
  <c r="P463" i="1"/>
  <c r="P464" i="1"/>
  <c r="P465" i="1"/>
  <c r="Q465" i="1" s="1"/>
  <c r="P466" i="1"/>
  <c r="Q466" i="1" s="1"/>
  <c r="P467" i="1"/>
  <c r="P468" i="1"/>
  <c r="Q468" i="1" s="1"/>
  <c r="P469" i="1"/>
  <c r="Q469" i="1" s="1"/>
  <c r="P470" i="1"/>
  <c r="Q470" i="1" s="1"/>
  <c r="P471" i="1"/>
  <c r="P472" i="1"/>
  <c r="P473" i="1"/>
  <c r="Q473" i="1" s="1"/>
  <c r="P474" i="1"/>
  <c r="P475" i="1"/>
  <c r="P476" i="1"/>
  <c r="P477" i="1"/>
  <c r="P478" i="1"/>
  <c r="Q478" i="1" s="1"/>
  <c r="P479" i="1"/>
  <c r="P480" i="1"/>
  <c r="Q480" i="1" s="1"/>
  <c r="P481" i="1"/>
  <c r="Q481" i="1" s="1"/>
  <c r="P482" i="1"/>
  <c r="Q482" i="1" s="1"/>
  <c r="P483" i="1"/>
  <c r="P484" i="1"/>
  <c r="P485" i="1"/>
  <c r="Q485" i="1" s="1"/>
  <c r="P486" i="1"/>
  <c r="P487" i="1"/>
  <c r="P488" i="1"/>
  <c r="P489" i="1"/>
  <c r="P490" i="1"/>
  <c r="Q490" i="1" s="1"/>
  <c r="P491" i="1"/>
  <c r="P492" i="1"/>
  <c r="Q492" i="1" s="1"/>
  <c r="P493" i="1"/>
  <c r="Q493" i="1" s="1"/>
  <c r="P494" i="1"/>
  <c r="Q494" i="1" s="1"/>
  <c r="P495" i="1"/>
  <c r="P496" i="1"/>
  <c r="P497" i="1"/>
  <c r="Q497" i="1" s="1"/>
  <c r="P498" i="1"/>
  <c r="P499" i="1"/>
  <c r="P500" i="1"/>
  <c r="P501" i="1"/>
  <c r="P502" i="1"/>
  <c r="Q502" i="1" s="1"/>
  <c r="P503" i="1"/>
  <c r="P504" i="1"/>
  <c r="P505" i="1"/>
  <c r="Q505" i="1" s="1"/>
  <c r="P506" i="1"/>
  <c r="P507" i="1"/>
  <c r="P508" i="1"/>
  <c r="P509" i="1"/>
  <c r="Q509" i="1" s="1"/>
  <c r="P510" i="1"/>
  <c r="Q510" i="1" s="1"/>
  <c r="P511" i="1"/>
  <c r="P512" i="1"/>
  <c r="P513" i="1"/>
  <c r="Q513" i="1" s="1"/>
  <c r="P514" i="1"/>
  <c r="Q514" i="1" s="1"/>
  <c r="P515" i="1"/>
  <c r="P516" i="1"/>
  <c r="Q516" i="1" s="1"/>
  <c r="P517" i="1"/>
  <c r="Q517" i="1" s="1"/>
  <c r="P518" i="1"/>
  <c r="Q518" i="1" s="1"/>
  <c r="P519" i="1"/>
  <c r="P520" i="1"/>
  <c r="P521" i="1"/>
  <c r="Q521" i="1" s="1"/>
  <c r="P522" i="1"/>
  <c r="Q522" i="1" s="1"/>
  <c r="P523" i="1"/>
  <c r="P524" i="1"/>
  <c r="P525" i="1"/>
  <c r="Q525" i="1" s="1"/>
  <c r="P526" i="1"/>
  <c r="Q526" i="1" s="1"/>
  <c r="P527" i="1"/>
  <c r="P528" i="1"/>
  <c r="Q528" i="1" s="1"/>
  <c r="P529" i="1"/>
  <c r="Q529" i="1" s="1"/>
  <c r="P530" i="1"/>
  <c r="Q530" i="1" s="1"/>
  <c r="P531" i="1"/>
  <c r="P532" i="1"/>
  <c r="P533" i="1"/>
  <c r="Q533" i="1" s="1"/>
  <c r="P534" i="1"/>
  <c r="P535" i="1"/>
  <c r="P536" i="1"/>
  <c r="P537" i="1"/>
  <c r="Q537" i="1" s="1"/>
  <c r="P538" i="1"/>
  <c r="Q538" i="1" s="1"/>
  <c r="P539" i="1"/>
  <c r="P540" i="1"/>
  <c r="Q540" i="1" s="1"/>
  <c r="P541" i="1"/>
  <c r="Q541" i="1" s="1"/>
  <c r="P542" i="1"/>
  <c r="Q542" i="1" s="1"/>
  <c r="P543" i="1"/>
  <c r="P544" i="1"/>
  <c r="P545" i="1"/>
  <c r="Q545" i="1" s="1"/>
  <c r="P546" i="1"/>
  <c r="P547" i="1"/>
  <c r="P548" i="1"/>
  <c r="P549" i="1"/>
  <c r="Q549" i="1" s="1"/>
  <c r="P550" i="1"/>
  <c r="Q550" i="1" s="1"/>
  <c r="P551" i="1"/>
  <c r="P552" i="1"/>
  <c r="Q552" i="1" s="1"/>
  <c r="P553" i="1"/>
  <c r="Q553" i="1" s="1"/>
  <c r="P554" i="1"/>
  <c r="Q554" i="1" s="1"/>
  <c r="P555" i="1"/>
  <c r="P556" i="1"/>
  <c r="P557" i="1"/>
  <c r="Q557" i="1" s="1"/>
  <c r="P558" i="1"/>
  <c r="P559" i="1"/>
  <c r="P560" i="1"/>
  <c r="P561" i="1"/>
  <c r="P562" i="1"/>
  <c r="Q562" i="1" s="1"/>
  <c r="P563" i="1"/>
  <c r="P564" i="1"/>
  <c r="Q564" i="1" s="1"/>
  <c r="P565" i="1"/>
  <c r="Q565" i="1" s="1"/>
  <c r="P566" i="1"/>
  <c r="Q566" i="1" s="1"/>
  <c r="P567" i="1"/>
  <c r="P568" i="1"/>
  <c r="P569" i="1"/>
  <c r="Q569" i="1" s="1"/>
  <c r="P570" i="1"/>
  <c r="P571" i="1"/>
  <c r="P572" i="1"/>
  <c r="P573" i="1"/>
  <c r="Q573" i="1" s="1"/>
  <c r="P574" i="1"/>
  <c r="Q574" i="1" s="1"/>
  <c r="P575" i="1"/>
  <c r="P576" i="1"/>
  <c r="Q576" i="1" s="1"/>
  <c r="P577" i="1"/>
  <c r="Q577" i="1" s="1"/>
  <c r="P578" i="1"/>
  <c r="Q578" i="1" s="1"/>
  <c r="P579" i="1"/>
  <c r="P580" i="1"/>
  <c r="P581" i="1"/>
  <c r="Q581" i="1" s="1"/>
  <c r="P582" i="1"/>
  <c r="Q582" i="1" s="1"/>
  <c r="P583" i="1"/>
  <c r="P584" i="1"/>
  <c r="P585" i="1"/>
  <c r="Q585" i="1" s="1"/>
  <c r="P586" i="1"/>
  <c r="Q586" i="1" s="1"/>
  <c r="P587" i="1"/>
  <c r="P588" i="1"/>
  <c r="Q588" i="1" s="1"/>
  <c r="P589" i="1"/>
  <c r="Q589" i="1" s="1"/>
  <c r="P590" i="1"/>
  <c r="Q590" i="1" s="1"/>
  <c r="P591" i="1"/>
  <c r="P592" i="1"/>
  <c r="P593" i="1"/>
  <c r="Q593" i="1" s="1"/>
  <c r="P594" i="1"/>
  <c r="Q594" i="1" s="1"/>
  <c r="P595" i="1"/>
  <c r="P596" i="1"/>
  <c r="P597" i="1"/>
  <c r="Q597" i="1" s="1"/>
  <c r="P598" i="1"/>
  <c r="Q598" i="1" s="1"/>
  <c r="P599" i="1"/>
  <c r="P600" i="1"/>
  <c r="Q600" i="1" s="1"/>
  <c r="P601" i="1"/>
  <c r="Q601" i="1" s="1"/>
  <c r="P602" i="1"/>
  <c r="Q602" i="1" s="1"/>
  <c r="P603" i="1"/>
  <c r="P604" i="1"/>
  <c r="P605" i="1"/>
  <c r="Q605" i="1" s="1"/>
  <c r="P606" i="1"/>
  <c r="P607" i="1"/>
  <c r="P608" i="1"/>
  <c r="P609" i="1"/>
  <c r="Q609" i="1" s="1"/>
  <c r="P610" i="1"/>
  <c r="Q610" i="1" s="1"/>
  <c r="P611" i="1"/>
  <c r="P612" i="1"/>
  <c r="Q612" i="1" s="1"/>
  <c r="P613" i="1"/>
  <c r="Q613" i="1" s="1"/>
  <c r="P614" i="1"/>
  <c r="Q614" i="1" s="1"/>
  <c r="P615" i="1"/>
  <c r="P616" i="1"/>
  <c r="P617" i="1"/>
  <c r="Q617" i="1" s="1"/>
  <c r="P618" i="1"/>
  <c r="P619" i="1"/>
  <c r="P620" i="1"/>
  <c r="P621" i="1"/>
  <c r="Q621" i="1" s="1"/>
  <c r="P622" i="1"/>
  <c r="Q622" i="1" s="1"/>
  <c r="P623" i="1"/>
  <c r="P624" i="1"/>
  <c r="Q624" i="1" s="1"/>
  <c r="P625" i="1"/>
  <c r="Q625" i="1" s="1"/>
  <c r="P626" i="1"/>
  <c r="Q626" i="1" s="1"/>
  <c r="P627" i="1"/>
  <c r="P628" i="1"/>
  <c r="P629" i="1"/>
  <c r="Q629" i="1" s="1"/>
  <c r="P630" i="1"/>
  <c r="P631" i="1"/>
  <c r="P632" i="1"/>
  <c r="P633" i="1"/>
  <c r="P634" i="1"/>
  <c r="Q634" i="1" s="1"/>
  <c r="P635" i="1"/>
  <c r="P636" i="1"/>
  <c r="Q636" i="1" s="1"/>
  <c r="P637" i="1"/>
  <c r="Q637" i="1" s="1"/>
  <c r="P638" i="1"/>
  <c r="Q638" i="1" s="1"/>
  <c r="P639" i="1"/>
  <c r="P640" i="1"/>
  <c r="P641" i="1"/>
  <c r="Q641" i="1" s="1"/>
  <c r="P642" i="1"/>
  <c r="P643" i="1"/>
  <c r="P644" i="1"/>
  <c r="P645" i="1"/>
  <c r="Q645" i="1" s="1"/>
  <c r="P646" i="1"/>
  <c r="Q646" i="1" s="1"/>
  <c r="P647" i="1"/>
  <c r="P648" i="1"/>
  <c r="Q648" i="1" s="1"/>
  <c r="P649" i="1"/>
  <c r="Q649" i="1" s="1"/>
  <c r="P650" i="1"/>
  <c r="Q650" i="1" s="1"/>
  <c r="P651" i="1"/>
  <c r="P652" i="1"/>
  <c r="P653" i="1"/>
  <c r="Q653" i="1" s="1"/>
  <c r="P654" i="1"/>
  <c r="Q654" i="1" s="1"/>
  <c r="P655" i="1"/>
  <c r="P656" i="1"/>
  <c r="P657" i="1"/>
  <c r="Q657" i="1" s="1"/>
  <c r="P658" i="1"/>
  <c r="Q658" i="1" s="1"/>
  <c r="P659" i="1"/>
  <c r="P660" i="1"/>
  <c r="Q660" i="1" s="1"/>
  <c r="P661" i="1"/>
  <c r="Q661" i="1" s="1"/>
  <c r="P662" i="1"/>
  <c r="Q662" i="1" s="1"/>
  <c r="P663" i="1"/>
  <c r="P664" i="1"/>
  <c r="P665" i="1"/>
  <c r="Q665" i="1" s="1"/>
  <c r="P666" i="1"/>
  <c r="Q666" i="1" s="1"/>
  <c r="P667" i="1"/>
  <c r="P668" i="1"/>
  <c r="P669" i="1"/>
  <c r="Q669" i="1" s="1"/>
  <c r="P670" i="1"/>
  <c r="Q670" i="1" s="1"/>
  <c r="P671" i="1"/>
  <c r="P672" i="1"/>
  <c r="Q672" i="1" s="1"/>
  <c r="P673" i="1"/>
  <c r="Q673" i="1" s="1"/>
  <c r="P674" i="1"/>
  <c r="Q674" i="1" s="1"/>
  <c r="P675" i="1"/>
  <c r="P676" i="1"/>
  <c r="P677" i="1"/>
  <c r="Q677" i="1" s="1"/>
  <c r="P678" i="1"/>
  <c r="P679" i="1"/>
  <c r="P680" i="1"/>
  <c r="P681" i="1"/>
  <c r="Q681" i="1" s="1"/>
  <c r="P682" i="1"/>
  <c r="Q682" i="1" s="1"/>
  <c r="P683" i="1"/>
  <c r="P684" i="1"/>
  <c r="Q684" i="1" s="1"/>
  <c r="P685" i="1"/>
  <c r="Q685" i="1" s="1"/>
  <c r="P686" i="1"/>
  <c r="Q686" i="1" s="1"/>
  <c r="P687" i="1"/>
  <c r="P688" i="1"/>
  <c r="P689" i="1"/>
  <c r="Q689" i="1" s="1"/>
  <c r="P690" i="1"/>
  <c r="P691" i="1"/>
  <c r="P692" i="1"/>
  <c r="P693" i="1"/>
  <c r="Q693" i="1" s="1"/>
  <c r="P694" i="1"/>
  <c r="Q694" i="1" s="1"/>
  <c r="P695" i="1"/>
  <c r="P696" i="1"/>
  <c r="Q696" i="1" s="1"/>
  <c r="P697" i="1"/>
  <c r="Q697" i="1" s="1"/>
  <c r="P698" i="1"/>
  <c r="Q698" i="1" s="1"/>
  <c r="P699" i="1"/>
  <c r="P700" i="1"/>
  <c r="P701" i="1"/>
  <c r="Q701" i="1" s="1"/>
  <c r="P702" i="1"/>
  <c r="P703" i="1"/>
  <c r="P704" i="1"/>
  <c r="P705" i="1"/>
  <c r="Q705" i="1" s="1"/>
  <c r="P706" i="1"/>
  <c r="Q706" i="1" s="1"/>
  <c r="P707" i="1"/>
  <c r="P708" i="1"/>
  <c r="Q708" i="1" s="1"/>
  <c r="P709" i="1"/>
  <c r="Q709" i="1" s="1"/>
  <c r="P710" i="1"/>
  <c r="Q710" i="1" s="1"/>
  <c r="P711" i="1"/>
  <c r="P712" i="1"/>
  <c r="P713" i="1"/>
  <c r="Q713" i="1" s="1"/>
  <c r="P714" i="1"/>
  <c r="P715" i="1"/>
  <c r="P716" i="1"/>
  <c r="P717" i="1"/>
  <c r="Q717" i="1" s="1"/>
  <c r="P718" i="1"/>
  <c r="Q718" i="1" s="1"/>
  <c r="P719" i="1"/>
  <c r="Q719" i="1" s="1"/>
  <c r="P720" i="1"/>
  <c r="Q720" i="1" s="1"/>
  <c r="P721" i="1"/>
  <c r="Q721" i="1" s="1"/>
  <c r="P722" i="1"/>
  <c r="Q722" i="1" s="1"/>
  <c r="P723" i="1"/>
  <c r="P724" i="1"/>
  <c r="P725" i="1"/>
  <c r="Q725" i="1" s="1"/>
  <c r="P726" i="1"/>
  <c r="Q726" i="1" s="1"/>
  <c r="P727" i="1"/>
  <c r="P728" i="1"/>
  <c r="P729" i="1"/>
  <c r="Q729" i="1" s="1"/>
  <c r="P730" i="1"/>
  <c r="Q730" i="1" s="1"/>
  <c r="P731" i="1"/>
  <c r="Q731" i="1" s="1"/>
  <c r="P732" i="1"/>
  <c r="Q732" i="1" s="1"/>
  <c r="P733" i="1"/>
  <c r="Q733" i="1" s="1"/>
  <c r="P734" i="1"/>
  <c r="Q734" i="1" s="1"/>
  <c r="P735" i="1"/>
  <c r="P736" i="1"/>
  <c r="P737" i="1"/>
  <c r="Q737" i="1" s="1"/>
  <c r="P738" i="1"/>
  <c r="Q738" i="1" s="1"/>
  <c r="P739" i="1"/>
  <c r="P740" i="1"/>
  <c r="P741" i="1"/>
  <c r="Q741" i="1" s="1"/>
  <c r="P742" i="1"/>
  <c r="Q742" i="1" s="1"/>
  <c r="P743" i="1"/>
  <c r="P744" i="1"/>
  <c r="Q744" i="1" s="1"/>
  <c r="P745" i="1"/>
  <c r="Q745" i="1" s="1"/>
  <c r="P746" i="1"/>
  <c r="Q746" i="1" s="1"/>
  <c r="P747" i="1"/>
  <c r="P748" i="1"/>
  <c r="P749" i="1"/>
  <c r="Q749" i="1" s="1"/>
  <c r="P750" i="1"/>
  <c r="P751" i="1"/>
  <c r="P752" i="1"/>
  <c r="P753" i="1"/>
  <c r="Q753" i="1" s="1"/>
  <c r="P754" i="1"/>
  <c r="Q754" i="1" s="1"/>
  <c r="P755" i="1"/>
  <c r="Q755" i="1" s="1"/>
  <c r="P756" i="1"/>
  <c r="Q756" i="1" s="1"/>
  <c r="P757" i="1"/>
  <c r="Q757" i="1" s="1"/>
  <c r="P758" i="1"/>
  <c r="Q758" i="1" s="1"/>
  <c r="P759" i="1"/>
  <c r="P760" i="1"/>
  <c r="P761" i="1"/>
  <c r="Q761" i="1" s="1"/>
  <c r="P762" i="1"/>
  <c r="P763" i="1"/>
  <c r="P764" i="1"/>
  <c r="P765" i="1"/>
  <c r="Q765" i="1" s="1"/>
  <c r="P766" i="1"/>
  <c r="Q766" i="1" s="1"/>
  <c r="P767" i="1"/>
  <c r="Q767" i="1" s="1"/>
  <c r="P768" i="1"/>
  <c r="Q768" i="1" s="1"/>
  <c r="P769" i="1"/>
  <c r="Q769" i="1" s="1"/>
  <c r="P770" i="1"/>
  <c r="Q770" i="1" s="1"/>
  <c r="P771" i="1"/>
  <c r="P772" i="1"/>
  <c r="P773" i="1"/>
  <c r="Q773" i="1" s="1"/>
  <c r="P774" i="1"/>
  <c r="P775" i="1"/>
  <c r="P776" i="1"/>
  <c r="P777" i="1"/>
  <c r="Q777" i="1" s="1"/>
  <c r="P778" i="1"/>
  <c r="Q778" i="1" s="1"/>
  <c r="P779" i="1"/>
  <c r="P780" i="1"/>
  <c r="Q780" i="1" s="1"/>
  <c r="P781" i="1"/>
  <c r="Q781" i="1" s="1"/>
  <c r="P782" i="1"/>
  <c r="Q782" i="1" s="1"/>
  <c r="P783" i="1"/>
  <c r="P784" i="1"/>
  <c r="P785" i="1"/>
  <c r="Q785" i="1" s="1"/>
  <c r="P786" i="1"/>
  <c r="P787" i="1"/>
  <c r="P788" i="1"/>
  <c r="P789" i="1"/>
  <c r="Q789" i="1" s="1"/>
  <c r="P790" i="1"/>
  <c r="Q790" i="1" s="1"/>
  <c r="P791" i="1"/>
  <c r="Q791" i="1" s="1"/>
  <c r="P792" i="1"/>
  <c r="Q792" i="1" s="1"/>
  <c r="P793" i="1"/>
  <c r="Q793" i="1" s="1"/>
  <c r="P794" i="1"/>
  <c r="Q794" i="1" s="1"/>
  <c r="P795" i="1"/>
  <c r="P796" i="1"/>
  <c r="P797" i="1"/>
  <c r="Q797" i="1" s="1"/>
  <c r="P798" i="1"/>
  <c r="Q798" i="1" s="1"/>
  <c r="P799" i="1"/>
  <c r="P800" i="1"/>
  <c r="P801" i="1"/>
  <c r="Q801" i="1" s="1"/>
  <c r="P802" i="1"/>
  <c r="Q802" i="1" s="1"/>
  <c r="P803" i="1"/>
  <c r="Q803" i="1" s="1"/>
  <c r="P804" i="1"/>
  <c r="Q804" i="1" s="1"/>
  <c r="P805" i="1"/>
  <c r="Q805" i="1" s="1"/>
  <c r="P806" i="1"/>
  <c r="Q806" i="1" s="1"/>
  <c r="P807" i="1"/>
  <c r="P808" i="1"/>
  <c r="P809" i="1"/>
  <c r="Q809" i="1" s="1"/>
  <c r="P810" i="1"/>
  <c r="Q810" i="1" s="1"/>
  <c r="P811" i="1"/>
  <c r="P812" i="1"/>
  <c r="P813" i="1"/>
  <c r="Q813" i="1" s="1"/>
  <c r="P814" i="1"/>
  <c r="Q814" i="1" s="1"/>
  <c r="P815" i="1"/>
  <c r="P816" i="1"/>
  <c r="P817" i="1"/>
  <c r="Q817" i="1" s="1"/>
  <c r="P818" i="1"/>
  <c r="P819" i="1"/>
  <c r="P820" i="1"/>
  <c r="P821" i="1"/>
  <c r="Q821" i="1" s="1"/>
  <c r="P822" i="1"/>
  <c r="P823" i="1"/>
  <c r="P824" i="1"/>
  <c r="P825" i="1"/>
  <c r="Q825" i="1" s="1"/>
  <c r="P826" i="1"/>
  <c r="Q826" i="1" s="1"/>
  <c r="P827" i="1"/>
  <c r="Q827" i="1" s="1"/>
  <c r="P828" i="1"/>
  <c r="Q828" i="1" s="1"/>
  <c r="P829" i="1"/>
  <c r="Q829" i="1" s="1"/>
  <c r="P830" i="1"/>
  <c r="Q830" i="1" s="1"/>
  <c r="P831" i="1"/>
  <c r="P832" i="1"/>
  <c r="P833" i="1"/>
  <c r="Q833" i="1" s="1"/>
  <c r="P834" i="1"/>
  <c r="P835" i="1"/>
  <c r="P836" i="1"/>
  <c r="P837" i="1"/>
  <c r="Q837" i="1" s="1"/>
  <c r="P838" i="1"/>
  <c r="Q838" i="1" s="1"/>
  <c r="P839" i="1"/>
  <c r="Q839" i="1" s="1"/>
  <c r="P840" i="1"/>
  <c r="Q840" i="1" s="1"/>
  <c r="P841" i="1"/>
  <c r="Q841" i="1" s="1"/>
  <c r="P842" i="1"/>
  <c r="Q842" i="1" s="1"/>
  <c r="P843" i="1"/>
  <c r="P844" i="1"/>
  <c r="P845" i="1"/>
  <c r="Q845" i="1" s="1"/>
  <c r="P846" i="1"/>
  <c r="P847" i="1"/>
  <c r="P848" i="1"/>
  <c r="P849" i="1"/>
  <c r="Q849" i="1" s="1"/>
  <c r="P850" i="1"/>
  <c r="Q850" i="1" s="1"/>
  <c r="P851" i="1"/>
  <c r="Q851" i="1" s="1"/>
  <c r="P852" i="1"/>
  <c r="Q852" i="1" s="1"/>
  <c r="P853" i="1"/>
  <c r="Q853" i="1" s="1"/>
  <c r="P854" i="1"/>
  <c r="Q854" i="1" s="1"/>
  <c r="P855" i="1"/>
  <c r="P856" i="1"/>
  <c r="P857" i="1"/>
  <c r="Q857" i="1" s="1"/>
  <c r="P858" i="1"/>
  <c r="P859" i="1"/>
  <c r="P860" i="1"/>
  <c r="P861" i="1"/>
  <c r="Q861" i="1" s="1"/>
  <c r="P862" i="1"/>
  <c r="Q862" i="1" s="1"/>
  <c r="P863" i="1"/>
  <c r="Q863" i="1" s="1"/>
  <c r="P864" i="1"/>
  <c r="Q864" i="1" s="1"/>
  <c r="P865" i="1"/>
  <c r="Q865" i="1" s="1"/>
  <c r="P866" i="1"/>
  <c r="Q866" i="1" s="1"/>
  <c r="P867" i="1"/>
  <c r="P868" i="1"/>
  <c r="P869" i="1"/>
  <c r="Q869" i="1" s="1"/>
  <c r="P870" i="1"/>
  <c r="Q870" i="1" s="1"/>
  <c r="P871" i="1"/>
  <c r="P872" i="1"/>
  <c r="P873" i="1"/>
  <c r="P874" i="1"/>
  <c r="Q874" i="1" s="1"/>
  <c r="P875" i="1"/>
  <c r="Q875" i="1" s="1"/>
  <c r="P876" i="1"/>
  <c r="Q876" i="1" s="1"/>
  <c r="P877" i="1"/>
  <c r="Q877" i="1" s="1"/>
  <c r="P878" i="1"/>
  <c r="Q878" i="1" s="1"/>
  <c r="P879" i="1"/>
  <c r="P880" i="1"/>
  <c r="P881" i="1"/>
  <c r="Q881" i="1" s="1"/>
  <c r="P882" i="1"/>
  <c r="Q882" i="1" s="1"/>
  <c r="P883" i="1"/>
  <c r="P884" i="1"/>
  <c r="P885" i="1"/>
  <c r="Q885" i="1" s="1"/>
  <c r="P886" i="1"/>
  <c r="Q886" i="1" s="1"/>
  <c r="P887" i="1"/>
  <c r="Q887" i="1" s="1"/>
  <c r="P888" i="1"/>
  <c r="Q888" i="1" s="1"/>
  <c r="P889" i="1"/>
  <c r="Q889" i="1" s="1"/>
  <c r="P890" i="1"/>
  <c r="Q890" i="1" s="1"/>
  <c r="P891" i="1"/>
  <c r="P892" i="1"/>
  <c r="P893" i="1"/>
  <c r="Q893" i="1" s="1"/>
  <c r="P894" i="1"/>
  <c r="P895" i="1"/>
  <c r="P896" i="1"/>
  <c r="P897" i="1"/>
  <c r="Q897" i="1" s="1"/>
  <c r="P898" i="1"/>
  <c r="Q898" i="1" s="1"/>
  <c r="P899" i="1"/>
  <c r="Q899" i="1" s="1"/>
  <c r="P900" i="1"/>
  <c r="Q900" i="1" s="1"/>
  <c r="P901" i="1"/>
  <c r="Q901" i="1" s="1"/>
  <c r="P902" i="1"/>
  <c r="Q902" i="1" s="1"/>
  <c r="P903" i="1"/>
  <c r="P904" i="1"/>
  <c r="P905" i="1"/>
  <c r="Q905" i="1" s="1"/>
  <c r="P906" i="1"/>
  <c r="P907" i="1"/>
  <c r="P908" i="1"/>
  <c r="P909" i="1"/>
  <c r="P910" i="1"/>
  <c r="Q910" i="1" s="1"/>
  <c r="P911" i="1"/>
  <c r="Q911" i="1" s="1"/>
  <c r="P912" i="1"/>
  <c r="Q912" i="1" s="1"/>
  <c r="P913" i="1"/>
  <c r="Q913" i="1" s="1"/>
  <c r="P914" i="1"/>
  <c r="Q914" i="1" s="1"/>
  <c r="P915" i="1"/>
  <c r="P916" i="1"/>
  <c r="P917" i="1"/>
  <c r="Q917" i="1" s="1"/>
  <c r="P918" i="1"/>
  <c r="P919" i="1"/>
  <c r="P920" i="1"/>
  <c r="P921" i="1"/>
  <c r="Q921" i="1" s="1"/>
  <c r="P922" i="1"/>
  <c r="Q922" i="1" s="1"/>
  <c r="P923" i="1"/>
  <c r="Q923" i="1" s="1"/>
  <c r="P924" i="1"/>
  <c r="Q924" i="1" s="1"/>
  <c r="P925" i="1"/>
  <c r="Q925" i="1" s="1"/>
  <c r="P926" i="1"/>
  <c r="Q926" i="1" s="1"/>
  <c r="P927" i="1"/>
  <c r="P928" i="1"/>
  <c r="P929" i="1"/>
  <c r="Q929" i="1" s="1"/>
  <c r="P930" i="1"/>
  <c r="P931" i="1"/>
  <c r="P932" i="1"/>
  <c r="P933" i="1"/>
  <c r="Q933" i="1" s="1"/>
  <c r="P934" i="1"/>
  <c r="Q934" i="1" s="1"/>
  <c r="P935" i="1"/>
  <c r="Q935" i="1" s="1"/>
  <c r="P936" i="1"/>
  <c r="Q936" i="1" s="1"/>
  <c r="P937" i="1"/>
  <c r="Q937" i="1" s="1"/>
  <c r="P938" i="1"/>
  <c r="Q938" i="1" s="1"/>
  <c r="P939" i="1"/>
  <c r="P940" i="1"/>
  <c r="P941" i="1"/>
  <c r="Q941" i="1" s="1"/>
  <c r="P942" i="1"/>
  <c r="Q942" i="1" s="1"/>
  <c r="P943" i="1"/>
  <c r="P944" i="1"/>
  <c r="Q944" i="1" s="1"/>
  <c r="P945" i="1"/>
  <c r="P946" i="1"/>
  <c r="Q946" i="1" s="1"/>
  <c r="P947" i="1"/>
  <c r="P948" i="1"/>
  <c r="P949" i="1"/>
  <c r="Q949" i="1" s="1"/>
  <c r="P950" i="1"/>
  <c r="P951" i="1"/>
  <c r="P952" i="1"/>
  <c r="P953" i="1"/>
  <c r="Q953" i="1" s="1"/>
  <c r="P954" i="1"/>
  <c r="Q954" i="1" s="1"/>
  <c r="P955" i="1"/>
  <c r="P956" i="1"/>
  <c r="Q956" i="1" s="1"/>
  <c r="P957" i="1"/>
  <c r="Q957" i="1" s="1"/>
  <c r="P958" i="1"/>
  <c r="Q958" i="1" s="1"/>
  <c r="P959" i="1"/>
  <c r="Q959" i="1" s="1"/>
  <c r="P960" i="1"/>
  <c r="Q960" i="1" s="1"/>
  <c r="P961" i="1"/>
  <c r="Q961" i="1" s="1"/>
  <c r="P962" i="1"/>
  <c r="Q962" i="1" s="1"/>
  <c r="P963" i="1"/>
  <c r="P964" i="1"/>
  <c r="P965" i="1"/>
  <c r="Q965" i="1" s="1"/>
  <c r="P966" i="1"/>
  <c r="P967" i="1"/>
  <c r="P968" i="1"/>
  <c r="Q968" i="1" s="1"/>
  <c r="P969" i="1"/>
  <c r="Q969" i="1" s="1"/>
  <c r="P970" i="1"/>
  <c r="Q970" i="1" s="1"/>
  <c r="P971" i="1"/>
  <c r="Q971" i="1" s="1"/>
  <c r="P972" i="1"/>
  <c r="Q972" i="1" s="1"/>
  <c r="P973" i="1"/>
  <c r="Q973" i="1" s="1"/>
  <c r="P974" i="1"/>
  <c r="Q974" i="1" s="1"/>
  <c r="P975" i="1"/>
  <c r="P976" i="1"/>
  <c r="P977" i="1"/>
  <c r="Q977" i="1" s="1"/>
  <c r="P978" i="1"/>
  <c r="P979" i="1"/>
  <c r="P980" i="1"/>
  <c r="P981" i="1"/>
  <c r="Q981" i="1" s="1"/>
  <c r="P982" i="1"/>
  <c r="Q982" i="1" s="1"/>
  <c r="P983" i="1"/>
  <c r="Q983" i="1" s="1"/>
  <c r="P984" i="1"/>
  <c r="Q984" i="1" s="1"/>
  <c r="P985" i="1"/>
  <c r="Q985" i="1" s="1"/>
  <c r="P986" i="1"/>
  <c r="Q986" i="1" s="1"/>
  <c r="P987" i="1"/>
  <c r="P988" i="1"/>
  <c r="P989" i="1"/>
  <c r="Q989" i="1" s="1"/>
  <c r="P990" i="1"/>
  <c r="P991" i="1"/>
  <c r="P992" i="1"/>
  <c r="P993" i="1"/>
  <c r="Q993" i="1" s="1"/>
  <c r="P994" i="1"/>
  <c r="Q994" i="1" s="1"/>
  <c r="P995" i="1"/>
  <c r="Q995" i="1" s="1"/>
  <c r="P996" i="1"/>
  <c r="Q996" i="1" s="1"/>
  <c r="P997" i="1"/>
  <c r="Q997" i="1" s="1"/>
  <c r="P998" i="1"/>
  <c r="Q998" i="1" s="1"/>
  <c r="P999" i="1"/>
  <c r="P1000" i="1"/>
  <c r="Q3" i="1"/>
  <c r="Q4" i="1"/>
  <c r="Q7" i="1"/>
  <c r="Q8" i="1"/>
  <c r="Q15" i="1"/>
  <c r="Q19" i="1"/>
  <c r="Q27" i="1"/>
  <c r="Q28" i="1"/>
  <c r="Q51" i="1"/>
  <c r="Q63" i="1"/>
  <c r="Q64" i="1"/>
  <c r="Q66" i="1"/>
  <c r="Q67" i="1"/>
  <c r="Q74" i="1"/>
  <c r="Q75" i="1"/>
  <c r="Q76" i="1"/>
  <c r="Q79" i="1"/>
  <c r="Q80" i="1"/>
  <c r="Q83" i="1"/>
  <c r="Q87" i="1"/>
  <c r="Q88" i="1"/>
  <c r="Q91" i="1"/>
  <c r="Q92" i="1"/>
  <c r="Q95" i="1"/>
  <c r="Q99" i="1"/>
  <c r="Q100" i="1"/>
  <c r="Q102" i="1"/>
  <c r="Q103" i="1"/>
  <c r="Q104" i="1"/>
  <c r="Q107" i="1"/>
  <c r="Q111" i="1"/>
  <c r="Q112" i="1"/>
  <c r="Q114" i="1"/>
  <c r="Q115" i="1"/>
  <c r="Q116" i="1"/>
  <c r="Q119" i="1"/>
  <c r="Q123" i="1"/>
  <c r="Q124" i="1"/>
  <c r="Q126" i="1"/>
  <c r="Q127" i="1"/>
  <c r="Q128" i="1"/>
  <c r="Q129" i="1"/>
  <c r="Q131" i="1"/>
  <c r="Q135" i="1"/>
  <c r="Q136" i="1"/>
  <c r="Q138" i="1"/>
  <c r="Q139" i="1"/>
  <c r="Q140" i="1"/>
  <c r="Q143" i="1"/>
  <c r="Q147" i="1"/>
  <c r="Q148" i="1"/>
  <c r="Q151" i="1"/>
  <c r="Q152" i="1"/>
  <c r="Q155" i="1"/>
  <c r="Q159" i="1"/>
  <c r="Q160" i="1"/>
  <c r="Q163" i="1"/>
  <c r="Q164" i="1"/>
  <c r="Q167" i="1"/>
  <c r="Q168" i="1"/>
  <c r="Q171" i="1"/>
  <c r="Q172" i="1"/>
  <c r="Q174" i="1"/>
  <c r="Q175" i="1"/>
  <c r="Q176" i="1"/>
  <c r="Q179" i="1"/>
  <c r="Q183" i="1"/>
  <c r="Q184" i="1"/>
  <c r="Q186" i="1"/>
  <c r="Q187" i="1"/>
  <c r="Q188" i="1"/>
  <c r="Q191" i="1"/>
  <c r="Q195" i="1"/>
  <c r="Q196" i="1"/>
  <c r="Q198" i="1"/>
  <c r="Q199" i="1"/>
  <c r="Q200" i="1"/>
  <c r="Q201" i="1"/>
  <c r="Q203" i="1"/>
  <c r="Q207" i="1"/>
  <c r="Q208" i="1"/>
  <c r="Q210" i="1"/>
  <c r="Q211" i="1"/>
  <c r="Q212" i="1"/>
  <c r="Q213" i="1"/>
  <c r="Q215" i="1"/>
  <c r="Q219" i="1"/>
  <c r="Q220" i="1"/>
  <c r="Q223" i="1"/>
  <c r="Q224" i="1"/>
  <c r="Q227" i="1"/>
  <c r="Q231" i="1"/>
  <c r="Q232" i="1"/>
  <c r="Q235" i="1"/>
  <c r="Q236" i="1"/>
  <c r="Q239" i="1"/>
  <c r="Q240" i="1"/>
  <c r="Q243" i="1"/>
  <c r="Q244" i="1"/>
  <c r="Q246" i="1"/>
  <c r="Q247" i="1"/>
  <c r="Q248" i="1"/>
  <c r="Q251" i="1"/>
  <c r="Q255" i="1"/>
  <c r="Q256" i="1"/>
  <c r="Q258" i="1"/>
  <c r="Q259" i="1"/>
  <c r="Q260" i="1"/>
  <c r="Q261" i="1"/>
  <c r="Q263" i="1"/>
  <c r="Q267" i="1"/>
  <c r="Q268" i="1"/>
  <c r="Q270" i="1"/>
  <c r="Q271" i="1"/>
  <c r="Q272" i="1"/>
  <c r="Q275" i="1"/>
  <c r="Q279" i="1"/>
  <c r="Q280" i="1"/>
  <c r="Q282" i="1"/>
  <c r="Q283" i="1"/>
  <c r="Q284" i="1"/>
  <c r="Q287" i="1"/>
  <c r="Q291" i="1"/>
  <c r="Q292" i="1"/>
  <c r="Q295" i="1"/>
  <c r="Q296" i="1"/>
  <c r="Q299" i="1"/>
  <c r="Q303" i="1"/>
  <c r="Q304" i="1"/>
  <c r="Q307" i="1"/>
  <c r="Q308" i="1"/>
  <c r="Q311" i="1"/>
  <c r="Q315" i="1"/>
  <c r="Q316" i="1"/>
  <c r="Q318" i="1"/>
  <c r="Q319" i="1"/>
  <c r="Q320" i="1"/>
  <c r="Q323" i="1"/>
  <c r="Q327" i="1"/>
  <c r="Q328" i="1"/>
  <c r="Q330" i="1"/>
  <c r="Q331" i="1"/>
  <c r="Q332" i="1"/>
  <c r="Q333" i="1"/>
  <c r="Q335" i="1"/>
  <c r="Q339" i="1"/>
  <c r="Q340" i="1"/>
  <c r="Q342" i="1"/>
  <c r="Q343" i="1"/>
  <c r="Q344" i="1"/>
  <c r="Q345" i="1"/>
  <c r="Q347" i="1"/>
  <c r="Q351" i="1"/>
  <c r="Q352" i="1"/>
  <c r="Q354" i="1"/>
  <c r="Q355" i="1"/>
  <c r="Q356" i="1"/>
  <c r="Q357" i="1"/>
  <c r="Q359" i="1"/>
  <c r="Q363" i="1"/>
  <c r="Q364" i="1"/>
  <c r="Q367" i="1"/>
  <c r="Q368" i="1"/>
  <c r="Q371" i="1"/>
  <c r="Q372" i="1"/>
  <c r="Q374" i="1"/>
  <c r="Q375" i="1"/>
  <c r="Q376" i="1"/>
  <c r="Q379" i="1"/>
  <c r="Q380" i="1"/>
  <c r="Q383" i="1"/>
  <c r="Q387" i="1"/>
  <c r="Q388" i="1"/>
  <c r="Q390" i="1"/>
  <c r="Q391" i="1"/>
  <c r="Q392" i="1"/>
  <c r="Q395" i="1"/>
  <c r="Q399" i="1"/>
  <c r="Q400" i="1"/>
  <c r="Q402" i="1"/>
  <c r="Q403" i="1"/>
  <c r="Q404" i="1"/>
  <c r="Q405" i="1"/>
  <c r="Q407" i="1"/>
  <c r="Q411" i="1"/>
  <c r="Q412" i="1"/>
  <c r="Q414" i="1"/>
  <c r="Q415" i="1"/>
  <c r="Q416" i="1"/>
  <c r="Q419" i="1"/>
  <c r="Q423" i="1"/>
  <c r="Q424" i="1"/>
  <c r="Q426" i="1"/>
  <c r="Q427" i="1"/>
  <c r="Q428" i="1"/>
  <c r="Q429" i="1"/>
  <c r="Q431" i="1"/>
  <c r="Q435" i="1"/>
  <c r="Q436" i="1"/>
  <c r="Q439" i="1"/>
  <c r="Q440" i="1"/>
  <c r="Q443" i="1"/>
  <c r="Q447" i="1"/>
  <c r="Q448" i="1"/>
  <c r="Q451" i="1"/>
  <c r="Q452" i="1"/>
  <c r="Q455" i="1"/>
  <c r="Q459" i="1"/>
  <c r="Q460" i="1"/>
  <c r="Q462" i="1"/>
  <c r="Q463" i="1"/>
  <c r="Q464" i="1"/>
  <c r="Q467" i="1"/>
  <c r="Q471" i="1"/>
  <c r="Q472" i="1"/>
  <c r="Q474" i="1"/>
  <c r="Q475" i="1"/>
  <c r="Q476" i="1"/>
  <c r="Q477" i="1"/>
  <c r="Q479" i="1"/>
  <c r="Q483" i="1"/>
  <c r="Q484" i="1"/>
  <c r="Q486" i="1"/>
  <c r="Q487" i="1"/>
  <c r="Q488" i="1"/>
  <c r="Q489" i="1"/>
  <c r="Q491" i="1"/>
  <c r="Q495" i="1"/>
  <c r="Q496" i="1"/>
  <c r="Q498" i="1"/>
  <c r="Q499" i="1"/>
  <c r="Q500" i="1"/>
  <c r="Q501" i="1"/>
  <c r="Q503" i="1"/>
  <c r="Q504" i="1"/>
  <c r="Q506" i="1"/>
  <c r="Q507" i="1"/>
  <c r="Q508" i="1"/>
  <c r="Q511" i="1"/>
  <c r="Q512" i="1"/>
  <c r="Q515" i="1"/>
  <c r="Q519" i="1"/>
  <c r="Q520" i="1"/>
  <c r="Q523" i="1"/>
  <c r="Q524" i="1"/>
  <c r="Q527" i="1"/>
  <c r="Q531" i="1"/>
  <c r="Q532" i="1"/>
  <c r="Q534" i="1"/>
  <c r="Q535" i="1"/>
  <c r="Q536" i="1"/>
  <c r="Q539" i="1"/>
  <c r="Q543" i="1"/>
  <c r="Q544" i="1"/>
  <c r="Q546" i="1"/>
  <c r="Q547" i="1"/>
  <c r="Q548" i="1"/>
  <c r="Q551" i="1"/>
  <c r="Q555" i="1"/>
  <c r="Q556" i="1"/>
  <c r="Q558" i="1"/>
  <c r="Q559" i="1"/>
  <c r="Q560" i="1"/>
  <c r="Q561" i="1"/>
  <c r="Q563" i="1"/>
  <c r="Q567" i="1"/>
  <c r="Q568" i="1"/>
  <c r="Q570" i="1"/>
  <c r="Q571" i="1"/>
  <c r="Q572" i="1"/>
  <c r="Q575" i="1"/>
  <c r="Q579" i="1"/>
  <c r="Q580" i="1"/>
  <c r="Q583" i="1"/>
  <c r="Q584" i="1"/>
  <c r="Q587" i="1"/>
  <c r="Q591" i="1"/>
  <c r="Q592" i="1"/>
  <c r="Q595" i="1"/>
  <c r="Q596" i="1"/>
  <c r="Q599" i="1"/>
  <c r="Q603" i="1"/>
  <c r="Q604" i="1"/>
  <c r="Q606" i="1"/>
  <c r="Q607" i="1"/>
  <c r="Q608" i="1"/>
  <c r="Q611" i="1"/>
  <c r="Q615" i="1"/>
  <c r="Q616" i="1"/>
  <c r="Q618" i="1"/>
  <c r="Q619" i="1"/>
  <c r="Q620" i="1"/>
  <c r="Q623" i="1"/>
  <c r="Q627" i="1"/>
  <c r="Q628" i="1"/>
  <c r="Q630" i="1"/>
  <c r="Q631" i="1"/>
  <c r="Q632" i="1"/>
  <c r="Q633" i="1"/>
  <c r="Q635" i="1"/>
  <c r="Q639" i="1"/>
  <c r="Q640" i="1"/>
  <c r="Q642" i="1"/>
  <c r="Q643" i="1"/>
  <c r="Q644" i="1"/>
  <c r="Q647" i="1"/>
  <c r="Q651" i="1"/>
  <c r="Q652" i="1"/>
  <c r="Q655" i="1"/>
  <c r="Q656" i="1"/>
  <c r="Q659" i="1"/>
  <c r="Q663" i="1"/>
  <c r="Q664" i="1"/>
  <c r="Q667" i="1"/>
  <c r="Q668" i="1"/>
  <c r="Q671" i="1"/>
  <c r="Q675" i="1"/>
  <c r="Q676" i="1"/>
  <c r="Q678" i="1"/>
  <c r="Q679" i="1"/>
  <c r="Q680" i="1"/>
  <c r="Q683" i="1"/>
  <c r="Q687" i="1"/>
  <c r="Q688" i="1"/>
  <c r="Q690" i="1"/>
  <c r="Q691" i="1"/>
  <c r="Q692" i="1"/>
  <c r="Q695" i="1"/>
  <c r="Q699" i="1"/>
  <c r="Q700" i="1"/>
  <c r="Q702" i="1"/>
  <c r="Q703" i="1"/>
  <c r="Q704" i="1"/>
  <c r="Q707" i="1"/>
  <c r="Q711" i="1"/>
  <c r="Q712" i="1"/>
  <c r="Q714" i="1"/>
  <c r="Q715" i="1"/>
  <c r="Q716" i="1"/>
  <c r="Q723" i="1"/>
  <c r="Q724" i="1"/>
  <c r="Q727" i="1"/>
  <c r="Q728" i="1"/>
  <c r="Q735" i="1"/>
  <c r="Q736" i="1"/>
  <c r="Q739" i="1"/>
  <c r="Q740" i="1"/>
  <c r="Q743" i="1"/>
  <c r="Q747" i="1"/>
  <c r="Q748" i="1"/>
  <c r="Q750" i="1"/>
  <c r="Q751" i="1"/>
  <c r="Q752" i="1"/>
  <c r="Q759" i="1"/>
  <c r="Q760" i="1"/>
  <c r="Q762" i="1"/>
  <c r="Q763" i="1"/>
  <c r="Q764" i="1"/>
  <c r="Q771" i="1"/>
  <c r="Q772" i="1"/>
  <c r="Q774" i="1"/>
  <c r="Q775" i="1"/>
  <c r="Q776" i="1"/>
  <c r="Q779" i="1"/>
  <c r="Q783" i="1"/>
  <c r="Q784" i="1"/>
  <c r="Q786" i="1"/>
  <c r="Q787" i="1"/>
  <c r="Q788" i="1"/>
  <c r="Q795" i="1"/>
  <c r="Q796" i="1"/>
  <c r="Q799" i="1"/>
  <c r="Q800" i="1"/>
  <c r="Q807" i="1"/>
  <c r="Q808" i="1"/>
  <c r="Q811" i="1"/>
  <c r="Q812" i="1"/>
  <c r="Q815" i="1"/>
  <c r="Q816" i="1"/>
  <c r="Q818" i="1"/>
  <c r="Q819" i="1"/>
  <c r="Q820" i="1"/>
  <c r="Q822" i="1"/>
  <c r="Q823" i="1"/>
  <c r="Q824" i="1"/>
  <c r="Q831" i="1"/>
  <c r="Q832" i="1"/>
  <c r="Q834" i="1"/>
  <c r="Q835" i="1"/>
  <c r="Q836" i="1"/>
  <c r="Q843" i="1"/>
  <c r="Q844" i="1"/>
  <c r="Q846" i="1"/>
  <c r="Q847" i="1"/>
  <c r="Q848" i="1"/>
  <c r="Q855" i="1"/>
  <c r="Q856" i="1"/>
  <c r="Q858" i="1"/>
  <c r="Q859" i="1"/>
  <c r="Q860" i="1"/>
  <c r="Q867" i="1"/>
  <c r="Q868" i="1"/>
  <c r="Q871" i="1"/>
  <c r="Q872" i="1"/>
  <c r="Q873" i="1"/>
  <c r="Q879" i="1"/>
  <c r="Q880" i="1"/>
  <c r="Q883" i="1"/>
  <c r="Q884" i="1"/>
  <c r="Q891" i="1"/>
  <c r="Q892" i="1"/>
  <c r="Q894" i="1"/>
  <c r="Q895" i="1"/>
  <c r="Q896" i="1"/>
  <c r="Q903" i="1"/>
  <c r="Q904" i="1"/>
  <c r="Q906" i="1"/>
  <c r="Q907" i="1"/>
  <c r="Q908" i="1"/>
  <c r="Q909" i="1"/>
  <c r="Q915" i="1"/>
  <c r="Q916" i="1"/>
  <c r="Q918" i="1"/>
  <c r="Q919" i="1"/>
  <c r="Q920" i="1"/>
  <c r="Q927" i="1"/>
  <c r="Q928" i="1"/>
  <c r="Q930" i="1"/>
  <c r="Q931" i="1"/>
  <c r="Q932" i="1"/>
  <c r="Q939" i="1"/>
  <c r="Q940" i="1"/>
  <c r="Q943" i="1"/>
  <c r="Q945" i="1"/>
  <c r="Q947" i="1"/>
  <c r="Q948" i="1"/>
  <c r="Q950" i="1"/>
  <c r="Q951" i="1"/>
  <c r="Q952" i="1"/>
  <c r="Q955" i="1"/>
  <c r="Q963" i="1"/>
  <c r="Q964" i="1"/>
  <c r="Q966" i="1"/>
  <c r="Q967" i="1"/>
  <c r="Q975" i="1"/>
  <c r="Q976" i="1"/>
  <c r="Q978" i="1"/>
  <c r="Q979" i="1"/>
  <c r="Q980" i="1"/>
  <c r="Q987" i="1"/>
  <c r="Q988" i="1"/>
  <c r="Q990" i="1"/>
  <c r="Q991" i="1"/>
  <c r="Q992" i="1"/>
  <c r="Q999" i="1"/>
  <c r="Q1000" i="1"/>
  <c r="BV2" i="1"/>
  <c r="BW2" i="1"/>
  <c r="BX2" i="1"/>
  <c r="BY2" i="1"/>
  <c r="BZ2" i="1"/>
  <c r="CA2" i="1"/>
  <c r="CB2" i="1"/>
  <c r="CC2" i="1"/>
  <c r="AP2" i="1"/>
  <c r="AQ2" i="1"/>
  <c r="AR2" i="1"/>
  <c r="AS2" i="1"/>
  <c r="AT2" i="1"/>
  <c r="AU2" i="1"/>
  <c r="AV2" i="1"/>
  <c r="AW2" i="1"/>
  <c r="A64" i="4" l="1"/>
  <c r="B19" i="4"/>
  <c r="A18" i="4"/>
  <c r="B18" i="8"/>
  <c r="A17" i="8"/>
  <c r="A339" i="8"/>
  <c r="I16" i="4" s="1"/>
  <c r="B340" i="8"/>
  <c r="B66" i="4"/>
  <c r="A65" i="4"/>
  <c r="AA191" i="3"/>
  <c r="AA187" i="3"/>
  <c r="AA184" i="3"/>
  <c r="AA182" i="3"/>
  <c r="AA180" i="3"/>
  <c r="AA173" i="3"/>
  <c r="AA171" i="3"/>
  <c r="AA167" i="3"/>
  <c r="AA162" i="3"/>
  <c r="AA157" i="3"/>
  <c r="AA151" i="3"/>
  <c r="AA146" i="3"/>
  <c r="AA140" i="3"/>
  <c r="AA126" i="3"/>
  <c r="AA101" i="3"/>
  <c r="AA96" i="3"/>
  <c r="AA90" i="3"/>
  <c r="AA86" i="3"/>
  <c r="AA83" i="3"/>
  <c r="AA80" i="3"/>
  <c r="AA76" i="3"/>
  <c r="AA70" i="3"/>
  <c r="AA59" i="3"/>
  <c r="AA50" i="3"/>
  <c r="AA45" i="3"/>
  <c r="AA40" i="3"/>
  <c r="AA31" i="3"/>
  <c r="AA29" i="3"/>
  <c r="AA26" i="3"/>
  <c r="AA27" i="3" s="1"/>
  <c r="AA18" i="3"/>
  <c r="AA19" i="3" s="1"/>
  <c r="AA20" i="3" s="1"/>
  <c r="P2" i="1"/>
  <c r="Q2" i="1" s="1"/>
  <c r="I2" i="1"/>
  <c r="BZ176" i="3"/>
  <c r="BY176" i="3"/>
  <c r="BX176" i="3"/>
  <c r="BW176" i="3"/>
  <c r="BV176" i="3"/>
  <c r="BU176" i="3"/>
  <c r="BT176" i="3"/>
  <c r="BS176" i="3"/>
  <c r="BR176" i="3"/>
  <c r="BQ176" i="3"/>
  <c r="BP176" i="3"/>
  <c r="BZ175" i="3"/>
  <c r="BY175" i="3"/>
  <c r="BX175" i="3"/>
  <c r="BW175" i="3"/>
  <c r="BV175" i="3"/>
  <c r="BU175" i="3"/>
  <c r="BT175" i="3"/>
  <c r="BS175" i="3"/>
  <c r="BR175" i="3"/>
  <c r="BQ175" i="3"/>
  <c r="BP175" i="3"/>
  <c r="BZ174" i="3"/>
  <c r="BY174" i="3"/>
  <c r="BX174" i="3"/>
  <c r="BW174" i="3"/>
  <c r="BV174" i="3"/>
  <c r="BU174" i="3"/>
  <c r="BT174" i="3"/>
  <c r="BS174" i="3"/>
  <c r="BR174" i="3"/>
  <c r="BQ174" i="3"/>
  <c r="BP174" i="3"/>
  <c r="BZ65" i="3"/>
  <c r="BY65" i="3"/>
  <c r="BX65" i="3"/>
  <c r="BW65" i="3"/>
  <c r="BV65" i="3"/>
  <c r="BU65" i="3"/>
  <c r="BT65" i="3"/>
  <c r="BS65" i="3"/>
  <c r="BR65" i="3"/>
  <c r="BQ65" i="3"/>
  <c r="BP65" i="3"/>
  <c r="A19" i="4" l="1"/>
  <c r="B20" i="4"/>
  <c r="B341" i="8"/>
  <c r="A340" i="8"/>
  <c r="J16" i="4" s="1"/>
  <c r="A18" i="8"/>
  <c r="B19" i="8"/>
  <c r="B67" i="4"/>
  <c r="A66" i="4"/>
  <c r="X65" i="3"/>
  <c r="Z191" i="3"/>
  <c r="Z187" i="3"/>
  <c r="Z188" i="3" s="1"/>
  <c r="Z189" i="3" s="1"/>
  <c r="Z190" i="3" s="1"/>
  <c r="AA185" i="3"/>
  <c r="AA186" i="3" s="1"/>
  <c r="Z184" i="3"/>
  <c r="Z185" i="3" s="1"/>
  <c r="Z186" i="3" s="1"/>
  <c r="Z182" i="3"/>
  <c r="Z183" i="3"/>
  <c r="AA183" i="3"/>
  <c r="AA181" i="3"/>
  <c r="Z180" i="3"/>
  <c r="Z181" i="3" s="1"/>
  <c r="Z173" i="3"/>
  <c r="Z171" i="3"/>
  <c r="Z167" i="3"/>
  <c r="Z162" i="3"/>
  <c r="Z157" i="3"/>
  <c r="Z151" i="3"/>
  <c r="Z146" i="3"/>
  <c r="Z140" i="3"/>
  <c r="Z126" i="3"/>
  <c r="Z101" i="3"/>
  <c r="Z96" i="3"/>
  <c r="Z90" i="3"/>
  <c r="Z86" i="3"/>
  <c r="Z83" i="3"/>
  <c r="Z80" i="3"/>
  <c r="Z76" i="3"/>
  <c r="Z70" i="3"/>
  <c r="Z59" i="3"/>
  <c r="Z50" i="3"/>
  <c r="Z45" i="3"/>
  <c r="Z40" i="3"/>
  <c r="AA32" i="3"/>
  <c r="AA33" i="3" s="1"/>
  <c r="AA34" i="3" s="1"/>
  <c r="AA35" i="3" s="1"/>
  <c r="AA36" i="3" s="1"/>
  <c r="AA37" i="3" s="1"/>
  <c r="AA38" i="3" s="1"/>
  <c r="AA39" i="3" s="1"/>
  <c r="Z31" i="3"/>
  <c r="Z32" i="3" s="1"/>
  <c r="Z33" i="3" s="1"/>
  <c r="Z34" i="3" s="1"/>
  <c r="Z35" i="3" s="1"/>
  <c r="Z36" i="3" s="1"/>
  <c r="Z37" i="3" s="1"/>
  <c r="Z38" i="3" s="1"/>
  <c r="Z39" i="3" s="1"/>
  <c r="AA30" i="3"/>
  <c r="Z29" i="3"/>
  <c r="Z30" i="3" s="1"/>
  <c r="Z18" i="3"/>
  <c r="Z26" i="3"/>
  <c r="Z27" i="3" s="1"/>
  <c r="Z28" i="3" s="1"/>
  <c r="Z41" i="3" l="1"/>
  <c r="Z42" i="3" s="1"/>
  <c r="Z43" i="3" s="1"/>
  <c r="Z44" i="3" s="1"/>
  <c r="A20" i="4"/>
  <c r="B21" i="4"/>
  <c r="A341" i="8"/>
  <c r="K16" i="4" s="1"/>
  <c r="B342" i="8"/>
  <c r="B20" i="8"/>
  <c r="A19" i="8"/>
  <c r="B68" i="4"/>
  <c r="A67" i="4"/>
  <c r="Z46" i="3"/>
  <c r="Z47" i="3" s="1"/>
  <c r="Z48" i="3" s="1"/>
  <c r="Z49" i="3" s="1"/>
  <c r="AA41" i="3"/>
  <c r="AA42" i="3" s="1"/>
  <c r="AA43" i="3" s="1"/>
  <c r="AA44" i="3" s="1"/>
  <c r="AA46" i="3" s="1"/>
  <c r="AA47" i="3" s="1"/>
  <c r="AA48" i="3" s="1"/>
  <c r="AA49" i="3" s="1"/>
  <c r="AA51" i="3"/>
  <c r="AA188" i="3"/>
  <c r="AA189" i="3" s="1"/>
  <c r="AA190" i="3" s="1"/>
  <c r="AA28" i="3"/>
  <c r="AA192" i="3"/>
  <c r="AA193" i="3" s="1"/>
  <c r="Z192" i="3"/>
  <c r="Z193" i="3" s="1"/>
  <c r="AA91" i="3"/>
  <c r="AA92" i="3" s="1"/>
  <c r="AA93" i="3" s="1"/>
  <c r="AA94" i="3" s="1"/>
  <c r="AA95" i="3" s="1"/>
  <c r="AA97" i="3" s="1"/>
  <c r="AA98" i="3" s="1"/>
  <c r="AA99" i="3" s="1"/>
  <c r="AA100" i="3" s="1"/>
  <c r="AA102" i="3" s="1"/>
  <c r="AA103" i="3" s="1"/>
  <c r="AA104" i="3" s="1"/>
  <c r="AA105" i="3" s="1"/>
  <c r="AA106" i="3" s="1"/>
  <c r="AA107" i="3" s="1"/>
  <c r="AA108" i="3" s="1"/>
  <c r="AA109" i="3" s="1"/>
  <c r="AA110" i="3" s="1"/>
  <c r="AA111" i="3" s="1"/>
  <c r="AA112" i="3" s="1"/>
  <c r="AA113" i="3" s="1"/>
  <c r="AA114" i="3" s="1"/>
  <c r="AA115" i="3" s="1"/>
  <c r="AA116" i="3" s="1"/>
  <c r="AA117" i="3" s="1"/>
  <c r="AA118" i="3" s="1"/>
  <c r="AA119" i="3" s="1"/>
  <c r="AA120" i="3" s="1"/>
  <c r="AA121" i="3" s="1"/>
  <c r="AA122" i="3" s="1"/>
  <c r="AA123" i="3" s="1"/>
  <c r="AA124" i="3" s="1"/>
  <c r="AA125" i="3" s="1"/>
  <c r="AA127" i="3" s="1"/>
  <c r="AA128" i="3" s="1"/>
  <c r="AA129" i="3" s="1"/>
  <c r="AA130" i="3" s="1"/>
  <c r="AA131" i="3" s="1"/>
  <c r="AA132" i="3" s="1"/>
  <c r="AA133" i="3" s="1"/>
  <c r="AA134" i="3" s="1"/>
  <c r="AA135" i="3" s="1"/>
  <c r="AA136" i="3" s="1"/>
  <c r="AA137" i="3" s="1"/>
  <c r="AA138" i="3" s="1"/>
  <c r="AA139" i="3" s="1"/>
  <c r="AA141" i="3" s="1"/>
  <c r="AA142" i="3" s="1"/>
  <c r="AA143" i="3" s="1"/>
  <c r="AA144" i="3" s="1"/>
  <c r="AA145" i="3" s="1"/>
  <c r="AA147" i="3" s="1"/>
  <c r="AA148" i="3" s="1"/>
  <c r="AA149" i="3" s="1"/>
  <c r="AA150" i="3" s="1"/>
  <c r="AA152" i="3" s="1"/>
  <c r="AA153" i="3" s="1"/>
  <c r="AA154" i="3" s="1"/>
  <c r="AA155" i="3" s="1"/>
  <c r="AA156" i="3" s="1"/>
  <c r="AA158" i="3" s="1"/>
  <c r="AA159" i="3" s="1"/>
  <c r="AA160" i="3" s="1"/>
  <c r="AA161" i="3" s="1"/>
  <c r="AA163" i="3" s="1"/>
  <c r="AA164" i="3" s="1"/>
  <c r="AA165" i="3" s="1"/>
  <c r="AA166" i="3" s="1"/>
  <c r="AA168" i="3" s="1"/>
  <c r="AA169" i="3" s="1"/>
  <c r="AA170" i="3" s="1"/>
  <c r="AA172" i="3" s="1"/>
  <c r="AA174" i="3" s="1"/>
  <c r="Z51" i="3"/>
  <c r="Z52" i="3" s="1"/>
  <c r="Z53" i="3" s="1"/>
  <c r="Z54" i="3" s="1"/>
  <c r="Z55" i="3" s="1"/>
  <c r="Z56" i="3" s="1"/>
  <c r="Z57" i="3" s="1"/>
  <c r="Z58" i="3" s="1"/>
  <c r="Z60" i="3" s="1"/>
  <c r="Z61" i="3" s="1"/>
  <c r="Z62" i="3" s="1"/>
  <c r="Z63" i="3" s="1"/>
  <c r="Z64" i="3" s="1"/>
  <c r="Z66" i="3" s="1"/>
  <c r="Z67" i="3" s="1"/>
  <c r="Z68" i="3" s="1"/>
  <c r="Z69" i="3" s="1"/>
  <c r="Z71" i="3" s="1"/>
  <c r="Z72" i="3" s="1"/>
  <c r="Z73" i="3" s="1"/>
  <c r="Z74" i="3" s="1"/>
  <c r="Z75" i="3" s="1"/>
  <c r="Z77" i="3" s="1"/>
  <c r="Z78" i="3" s="1"/>
  <c r="Z79" i="3" s="1"/>
  <c r="Z81" i="3" s="1"/>
  <c r="Z82" i="3" s="1"/>
  <c r="Z84" i="3" s="1"/>
  <c r="Z85" i="3" s="1"/>
  <c r="Z87" i="3" s="1"/>
  <c r="Z88" i="3" s="1"/>
  <c r="Z89" i="3" s="1"/>
  <c r="Z91" i="3" s="1"/>
  <c r="Z92" i="3" s="1"/>
  <c r="Z93" i="3" s="1"/>
  <c r="Z94" i="3" s="1"/>
  <c r="Z95" i="3" s="1"/>
  <c r="Z97" i="3" s="1"/>
  <c r="Z98" i="3" s="1"/>
  <c r="Z99" i="3" s="1"/>
  <c r="Z100" i="3" s="1"/>
  <c r="Z102" i="3" s="1"/>
  <c r="Z19" i="3"/>
  <c r="Z20" i="3" s="1"/>
  <c r="Z21" i="3" s="1"/>
  <c r="Z22" i="3" s="1"/>
  <c r="Z23" i="3" s="1"/>
  <c r="Z24" i="3" s="1"/>
  <c r="Z25" i="3" s="1"/>
  <c r="X181" i="3"/>
  <c r="W183" i="3"/>
  <c r="A6" i="12"/>
  <c r="Y135" i="3" s="1"/>
  <c r="A7" i="12"/>
  <c r="A8" i="12"/>
  <c r="A9" i="12"/>
  <c r="A10" i="12"/>
  <c r="A11" i="12"/>
  <c r="A12" i="12"/>
  <c r="A13" i="12"/>
  <c r="A14" i="12"/>
  <c r="A15" i="12"/>
  <c r="A16" i="12"/>
  <c r="A17" i="12"/>
  <c r="A18" i="12"/>
  <c r="A19" i="12"/>
  <c r="A20" i="12"/>
  <c r="A21" i="12"/>
  <c r="A22" i="12"/>
  <c r="A23" i="12"/>
  <c r="A24" i="12"/>
  <c r="A25" i="12"/>
  <c r="A26" i="12"/>
  <c r="A27" i="12"/>
  <c r="A28" i="12"/>
  <c r="A29" i="12"/>
  <c r="A30" i="12"/>
  <c r="W166" i="3" s="1"/>
  <c r="A31" i="12"/>
  <c r="A32" i="12"/>
  <c r="A33" i="12"/>
  <c r="A34" i="12"/>
  <c r="A35" i="12"/>
  <c r="A36" i="12"/>
  <c r="A37" i="12"/>
  <c r="A38" i="12"/>
  <c r="A39" i="12"/>
  <c r="A40" i="12"/>
  <c r="A41" i="12"/>
  <c r="A42" i="12"/>
  <c r="A43" i="12"/>
  <c r="A44" i="12"/>
  <c r="A45" i="12"/>
  <c r="A46" i="12"/>
  <c r="A47" i="12"/>
  <c r="A48" i="12"/>
  <c r="A49" i="12"/>
  <c r="A50" i="12"/>
  <c r="A51" i="12"/>
  <c r="A52" i="12"/>
  <c r="A53" i="12"/>
  <c r="A54" i="12"/>
  <c r="A55" i="12"/>
  <c r="A56" i="12"/>
  <c r="A57" i="12"/>
  <c r="A58" i="12"/>
  <c r="A59" i="12"/>
  <c r="A60" i="12"/>
  <c r="A61" i="12"/>
  <c r="A62" i="12"/>
  <c r="A63" i="12"/>
  <c r="A64" i="12"/>
  <c r="A65" i="12"/>
  <c r="A66" i="12"/>
  <c r="A67" i="12"/>
  <c r="A68" i="12"/>
  <c r="A69" i="12"/>
  <c r="A70" i="12"/>
  <c r="A71" i="12"/>
  <c r="A72" i="12"/>
  <c r="A73" i="12"/>
  <c r="A74" i="12"/>
  <c r="A75" i="12"/>
  <c r="A76" i="12"/>
  <c r="A77" i="12"/>
  <c r="A78" i="12"/>
  <c r="A79" i="12"/>
  <c r="A80" i="12"/>
  <c r="A81" i="12"/>
  <c r="A82" i="12"/>
  <c r="A83" i="12"/>
  <c r="A84" i="12"/>
  <c r="A85" i="12"/>
  <c r="A86" i="12"/>
  <c r="A87" i="12"/>
  <c r="A88" i="12"/>
  <c r="A89" i="12"/>
  <c r="A90" i="12"/>
  <c r="A91" i="12"/>
  <c r="A92" i="12"/>
  <c r="A93" i="12"/>
  <c r="A94" i="12"/>
  <c r="A95" i="12"/>
  <c r="A96" i="12"/>
  <c r="A97" i="12"/>
  <c r="A98" i="12"/>
  <c r="A99" i="12"/>
  <c r="A100" i="12"/>
  <c r="A101" i="12"/>
  <c r="A102" i="12"/>
  <c r="A103" i="12"/>
  <c r="A104" i="12"/>
  <c r="A105" i="12"/>
  <c r="A106" i="12"/>
  <c r="A107" i="12"/>
  <c r="A108" i="12"/>
  <c r="A109" i="12"/>
  <c r="A110" i="12"/>
  <c r="A111" i="12"/>
  <c r="A112" i="12"/>
  <c r="A113" i="12"/>
  <c r="A114" i="12"/>
  <c r="A115" i="12"/>
  <c r="A116" i="12"/>
  <c r="A117" i="12"/>
  <c r="A118" i="12"/>
  <c r="A119" i="12"/>
  <c r="A120" i="12"/>
  <c r="A121" i="12"/>
  <c r="A122" i="12"/>
  <c r="A123" i="12"/>
  <c r="A124" i="12"/>
  <c r="A125" i="12"/>
  <c r="A126" i="12"/>
  <c r="A127" i="12"/>
  <c r="A128" i="12"/>
  <c r="A129" i="12"/>
  <c r="A130" i="12"/>
  <c r="A131" i="12"/>
  <c r="A132" i="12"/>
  <c r="A133" i="12"/>
  <c r="A134" i="12"/>
  <c r="A135" i="12"/>
  <c r="A136" i="12"/>
  <c r="A137" i="12"/>
  <c r="A138" i="12"/>
  <c r="A139" i="12"/>
  <c r="A140" i="12"/>
  <c r="A141" i="12"/>
  <c r="A142" i="12"/>
  <c r="A143" i="12"/>
  <c r="A144" i="12"/>
  <c r="A145" i="12"/>
  <c r="A146" i="12"/>
  <c r="A147" i="12"/>
  <c r="A148" i="12"/>
  <c r="A149" i="12"/>
  <c r="A150" i="12"/>
  <c r="A151" i="12"/>
  <c r="A152" i="12"/>
  <c r="A153" i="12"/>
  <c r="A154" i="12"/>
  <c r="A155" i="12"/>
  <c r="A156" i="12"/>
  <c r="A157" i="12"/>
  <c r="A158" i="12"/>
  <c r="A159" i="12"/>
  <c r="A160" i="12"/>
  <c r="A161" i="12"/>
  <c r="A162" i="12"/>
  <c r="A163" i="12"/>
  <c r="A164" i="12"/>
  <c r="A165" i="12"/>
  <c r="A166" i="12"/>
  <c r="A167" i="12"/>
  <c r="A168" i="12"/>
  <c r="A169" i="12"/>
  <c r="A170" i="12"/>
  <c r="A171" i="12"/>
  <c r="A172" i="12"/>
  <c r="A173" i="12"/>
  <c r="A174" i="12"/>
  <c r="A175" i="12"/>
  <c r="A176" i="12"/>
  <c r="A177" i="12"/>
  <c r="A178" i="12"/>
  <c r="A179" i="12"/>
  <c r="A180" i="12"/>
  <c r="A181" i="12"/>
  <c r="A182" i="12"/>
  <c r="A183" i="12"/>
  <c r="A184" i="12"/>
  <c r="A185" i="12"/>
  <c r="A186" i="12"/>
  <c r="A187" i="12"/>
  <c r="A188" i="12"/>
  <c r="A189" i="12"/>
  <c r="A190" i="12"/>
  <c r="A191" i="12"/>
  <c r="A192" i="12"/>
  <c r="A193" i="12"/>
  <c r="A194" i="12"/>
  <c r="A195" i="12"/>
  <c r="A196" i="12"/>
  <c r="A197" i="12"/>
  <c r="A198" i="12"/>
  <c r="A199" i="12"/>
  <c r="A5" i="12"/>
  <c r="Y20" i="3" s="1"/>
  <c r="AC18" i="3"/>
  <c r="AE18" i="3" s="1"/>
  <c r="BK18" i="3" l="1"/>
  <c r="BG18" i="3"/>
  <c r="BN18" i="3"/>
  <c r="BJ18" i="3"/>
  <c r="BF18" i="3"/>
  <c r="BL18" i="3"/>
  <c r="BD18" i="3"/>
  <c r="BM18" i="3"/>
  <c r="BI18" i="3"/>
  <c r="BE18" i="3"/>
  <c r="BH18" i="3"/>
  <c r="W86" i="3"/>
  <c r="X140" i="3"/>
  <c r="X37" i="3"/>
  <c r="W156" i="3"/>
  <c r="AH154" i="3" s="1"/>
  <c r="W116" i="3"/>
  <c r="AT102" i="3" s="1"/>
  <c r="W89" i="3"/>
  <c r="W45" i="3"/>
  <c r="Y188" i="3"/>
  <c r="Y171" i="3"/>
  <c r="Y153" i="3"/>
  <c r="Y141" i="3"/>
  <c r="W185" i="3"/>
  <c r="W168" i="3"/>
  <c r="W155" i="3"/>
  <c r="AG154" i="3" s="1"/>
  <c r="W142" i="3"/>
  <c r="AG141" i="3" s="1"/>
  <c r="W129" i="3"/>
  <c r="W115" i="3"/>
  <c r="AS102" i="3" s="1"/>
  <c r="W101" i="3"/>
  <c r="W88" i="3"/>
  <c r="AG87" i="3" s="1"/>
  <c r="W74" i="3"/>
  <c r="W58" i="3"/>
  <c r="W44" i="3"/>
  <c r="W30" i="3"/>
  <c r="Y19" i="3"/>
  <c r="X188" i="3"/>
  <c r="X182" i="3"/>
  <c r="X165" i="3"/>
  <c r="X159" i="3"/>
  <c r="X153" i="3"/>
  <c r="X147" i="3"/>
  <c r="X141" i="3"/>
  <c r="X135" i="3"/>
  <c r="X129" i="3"/>
  <c r="X123" i="3"/>
  <c r="X117" i="3"/>
  <c r="X111" i="3"/>
  <c r="X105" i="3"/>
  <c r="X99" i="3"/>
  <c r="X93" i="3"/>
  <c r="X87" i="3"/>
  <c r="X81" i="3"/>
  <c r="X75" i="3"/>
  <c r="X69" i="3"/>
  <c r="X62" i="3"/>
  <c r="X56" i="3"/>
  <c r="X50" i="3"/>
  <c r="X44" i="3"/>
  <c r="X38" i="3"/>
  <c r="X32" i="3"/>
  <c r="D2" i="1" s="1"/>
  <c r="X26" i="3"/>
  <c r="X20" i="3"/>
  <c r="W56" i="3"/>
  <c r="X152" i="3"/>
  <c r="X61" i="3"/>
  <c r="W169" i="3"/>
  <c r="W143" i="3"/>
  <c r="AH141" i="3" s="1"/>
  <c r="W103" i="3"/>
  <c r="AG102" i="3" s="1"/>
  <c r="W59" i="3"/>
  <c r="W31" i="3"/>
  <c r="Y182" i="3"/>
  <c r="Y165" i="3"/>
  <c r="Y147" i="3"/>
  <c r="W184" i="3"/>
  <c r="W167" i="3"/>
  <c r="W154" i="3"/>
  <c r="W141" i="3"/>
  <c r="W128" i="3"/>
  <c r="AG127" i="3" s="1"/>
  <c r="W113" i="3"/>
  <c r="AQ102" i="3" s="1"/>
  <c r="W100" i="3"/>
  <c r="W87" i="3"/>
  <c r="W72" i="3"/>
  <c r="AG71" i="3" s="1"/>
  <c r="W57" i="3"/>
  <c r="W43" i="3"/>
  <c r="W28" i="3"/>
  <c r="Y193" i="3"/>
  <c r="Y187" i="3"/>
  <c r="Y181" i="3"/>
  <c r="Y170" i="3"/>
  <c r="Y164" i="3"/>
  <c r="Y158" i="3"/>
  <c r="Y152" i="3"/>
  <c r="Y146" i="3"/>
  <c r="Y140" i="3"/>
  <c r="Y134" i="3"/>
  <c r="Y128" i="3"/>
  <c r="Y122" i="3"/>
  <c r="Y116" i="3"/>
  <c r="Y110" i="3"/>
  <c r="Y104" i="3"/>
  <c r="Y98" i="3"/>
  <c r="Y92" i="3"/>
  <c r="Y86" i="3"/>
  <c r="Y80" i="3"/>
  <c r="Y74" i="3"/>
  <c r="Y68" i="3"/>
  <c r="Y61" i="3"/>
  <c r="Y55" i="3"/>
  <c r="Y49" i="3"/>
  <c r="Y43" i="3"/>
  <c r="Y37" i="3"/>
  <c r="Y31" i="3"/>
  <c r="Y25" i="3"/>
  <c r="W99" i="3"/>
  <c r="AH97" i="3" s="1"/>
  <c r="W27" i="3"/>
  <c r="X158" i="3"/>
  <c r="X122" i="3"/>
  <c r="X98" i="3"/>
  <c r="X68" i="3"/>
  <c r="X43" i="3"/>
  <c r="W138" i="3"/>
  <c r="W84" i="3"/>
  <c r="W26" i="3"/>
  <c r="Y169" i="3"/>
  <c r="Y145" i="3"/>
  <c r="Y121" i="3"/>
  <c r="Y97" i="3"/>
  <c r="Y73" i="3"/>
  <c r="Y48" i="3"/>
  <c r="Y42" i="3"/>
  <c r="Y36" i="3"/>
  <c r="W193" i="3"/>
  <c r="AG192" i="3" s="1"/>
  <c r="W181" i="3"/>
  <c r="W164" i="3"/>
  <c r="W150" i="3"/>
  <c r="AI147" i="3" s="1"/>
  <c r="W137" i="3"/>
  <c r="W124" i="3"/>
  <c r="W110" i="3"/>
  <c r="AN102" i="3" s="1"/>
  <c r="W97" i="3"/>
  <c r="W83" i="3"/>
  <c r="W69" i="3"/>
  <c r="W54" i="3"/>
  <c r="AI51" i="3" s="1"/>
  <c r="W39" i="3"/>
  <c r="W25" i="3"/>
  <c r="X192" i="3"/>
  <c r="X186" i="3"/>
  <c r="X180" i="3"/>
  <c r="X163" i="3"/>
  <c r="X157" i="3"/>
  <c r="X151" i="3"/>
  <c r="X145" i="3"/>
  <c r="X139" i="3"/>
  <c r="X133" i="3"/>
  <c r="X127" i="3"/>
  <c r="X121" i="3"/>
  <c r="X115" i="3"/>
  <c r="X109" i="3"/>
  <c r="X103" i="3"/>
  <c r="X97" i="3"/>
  <c r="X91" i="3"/>
  <c r="X85" i="3"/>
  <c r="X79" i="3"/>
  <c r="X73" i="3"/>
  <c r="X67" i="3"/>
  <c r="X60" i="3"/>
  <c r="X54" i="3"/>
  <c r="X48" i="3"/>
  <c r="X42" i="3"/>
  <c r="X36" i="3"/>
  <c r="X30" i="3"/>
  <c r="X24" i="3"/>
  <c r="X174" i="3"/>
  <c r="W112" i="3"/>
  <c r="AP102" i="3" s="1"/>
  <c r="W42" i="3"/>
  <c r="X146" i="3"/>
  <c r="X116" i="3"/>
  <c r="X86" i="3"/>
  <c r="X25" i="3"/>
  <c r="W19" i="3"/>
  <c r="W152" i="3"/>
  <c r="W98" i="3"/>
  <c r="AG97" i="3" s="1"/>
  <c r="W40" i="3"/>
  <c r="Y180" i="3"/>
  <c r="Y151" i="3"/>
  <c r="Y127" i="3"/>
  <c r="Y103" i="3"/>
  <c r="Y79" i="3"/>
  <c r="Y54" i="3"/>
  <c r="Y24" i="3"/>
  <c r="W192" i="3"/>
  <c r="W180" i="3"/>
  <c r="W162" i="3"/>
  <c r="W149" i="3"/>
  <c r="AH147" i="3" s="1"/>
  <c r="W136" i="3"/>
  <c r="AH134" i="3" s="1"/>
  <c r="W122" i="3"/>
  <c r="AZ102" i="3" s="1"/>
  <c r="W109" i="3"/>
  <c r="AM102" i="3" s="1"/>
  <c r="W96" i="3"/>
  <c r="W82" i="3"/>
  <c r="AG81" i="3" s="1"/>
  <c r="W68" i="3"/>
  <c r="W52" i="3"/>
  <c r="AG51" i="3" s="1"/>
  <c r="W38" i="3"/>
  <c r="W24" i="3"/>
  <c r="Y191" i="3"/>
  <c r="Y185" i="3"/>
  <c r="Y178" i="3"/>
  <c r="Y168" i="3"/>
  <c r="Y162" i="3"/>
  <c r="Y156" i="3"/>
  <c r="Y150" i="3"/>
  <c r="Y144" i="3"/>
  <c r="Y138" i="3"/>
  <c r="Y132" i="3"/>
  <c r="Y126" i="3"/>
  <c r="Y120" i="3"/>
  <c r="Y114" i="3"/>
  <c r="Y108" i="3"/>
  <c r="Y102" i="3"/>
  <c r="Y96" i="3"/>
  <c r="Y90" i="3"/>
  <c r="Y84" i="3"/>
  <c r="Y78" i="3"/>
  <c r="Y72" i="3"/>
  <c r="Y66" i="3"/>
  <c r="Y59" i="3"/>
  <c r="Y53" i="3"/>
  <c r="Y47" i="3"/>
  <c r="Y41" i="3"/>
  <c r="Y35" i="3"/>
  <c r="Y29" i="3"/>
  <c r="Y23" i="3"/>
  <c r="Y174" i="3"/>
  <c r="W140" i="3"/>
  <c r="W71" i="3"/>
  <c r="X187" i="3"/>
  <c r="X134" i="3"/>
  <c r="X104" i="3"/>
  <c r="X80" i="3"/>
  <c r="X173" i="3"/>
  <c r="W165" i="3"/>
  <c r="W111" i="3"/>
  <c r="AO102" i="3" s="1"/>
  <c r="W55" i="3"/>
  <c r="AJ51" i="3" s="1"/>
  <c r="Y186" i="3"/>
  <c r="Y163" i="3"/>
  <c r="Y139" i="3"/>
  <c r="Y115" i="3"/>
  <c r="Y85" i="3"/>
  <c r="Y60" i="3"/>
  <c r="W174" i="3"/>
  <c r="W191" i="3"/>
  <c r="W177" i="3"/>
  <c r="W161" i="3"/>
  <c r="W148" i="3"/>
  <c r="AG147" i="3" s="1"/>
  <c r="W135" i="3"/>
  <c r="AG134" i="3" s="1"/>
  <c r="W121" i="3"/>
  <c r="AY102" i="3" s="1"/>
  <c r="W108" i="3"/>
  <c r="AL102" i="3" s="1"/>
  <c r="W95" i="3"/>
  <c r="W81" i="3"/>
  <c r="W67" i="3"/>
  <c r="W51" i="3"/>
  <c r="W37" i="3"/>
  <c r="W23" i="3"/>
  <c r="X191" i="3"/>
  <c r="X185" i="3"/>
  <c r="X178" i="3"/>
  <c r="X168" i="3"/>
  <c r="X162" i="3"/>
  <c r="X156" i="3"/>
  <c r="X150" i="3"/>
  <c r="X144" i="3"/>
  <c r="X138" i="3"/>
  <c r="X132" i="3"/>
  <c r="X126" i="3"/>
  <c r="X120" i="3"/>
  <c r="X114" i="3"/>
  <c r="X108" i="3"/>
  <c r="X102" i="3"/>
  <c r="X96" i="3"/>
  <c r="X90" i="3"/>
  <c r="X84" i="3"/>
  <c r="X78" i="3"/>
  <c r="X72" i="3"/>
  <c r="X66" i="3"/>
  <c r="X59" i="3"/>
  <c r="X53" i="3"/>
  <c r="X47" i="3"/>
  <c r="X41" i="3"/>
  <c r="X35" i="3"/>
  <c r="X29" i="3"/>
  <c r="X23" i="3"/>
  <c r="X128" i="3"/>
  <c r="X110" i="3"/>
  <c r="X74" i="3"/>
  <c r="W182" i="3"/>
  <c r="W125" i="3"/>
  <c r="W70" i="3"/>
  <c r="Y192" i="3"/>
  <c r="Y157" i="3"/>
  <c r="Y133" i="3"/>
  <c r="Y109" i="3"/>
  <c r="Y91" i="3"/>
  <c r="Y67" i="3"/>
  <c r="Y30" i="3"/>
  <c r="W36" i="3"/>
  <c r="W190" i="3"/>
  <c r="AH188" i="3" s="1"/>
  <c r="W173" i="3"/>
  <c r="W160" i="3"/>
  <c r="W147" i="3"/>
  <c r="W134" i="3"/>
  <c r="W120" i="3"/>
  <c r="AX102" i="3" s="1"/>
  <c r="W107" i="3"/>
  <c r="AK102" i="3" s="1"/>
  <c r="W94" i="3"/>
  <c r="W80" i="3"/>
  <c r="W64" i="3"/>
  <c r="W50" i="3"/>
  <c r="W35" i="3"/>
  <c r="W21" i="3"/>
  <c r="Y190" i="3"/>
  <c r="Y184" i="3"/>
  <c r="Y177" i="3"/>
  <c r="Y167" i="3"/>
  <c r="Y161" i="3"/>
  <c r="Y155" i="3"/>
  <c r="Y149" i="3"/>
  <c r="Y143" i="3"/>
  <c r="Y137" i="3"/>
  <c r="Y131" i="3"/>
  <c r="Y125" i="3"/>
  <c r="Y119" i="3"/>
  <c r="Y113" i="3"/>
  <c r="Y107" i="3"/>
  <c r="Y101" i="3"/>
  <c r="Y95" i="3"/>
  <c r="Y89" i="3"/>
  <c r="Y83" i="3"/>
  <c r="Y77" i="3"/>
  <c r="Y71" i="3"/>
  <c r="Y64" i="3"/>
  <c r="Y58" i="3"/>
  <c r="Y52" i="3"/>
  <c r="Y46" i="3"/>
  <c r="Y40" i="3"/>
  <c r="Y34" i="3"/>
  <c r="Y28" i="3"/>
  <c r="Y22" i="3"/>
  <c r="W153" i="3"/>
  <c r="AG152" i="3" s="1"/>
  <c r="X170" i="3"/>
  <c r="X49" i="3"/>
  <c r="W189" i="3"/>
  <c r="AG188" i="3" s="1"/>
  <c r="W133" i="3"/>
  <c r="AH131" i="3" s="1"/>
  <c r="W63" i="3"/>
  <c r="X184" i="3"/>
  <c r="X167" i="3"/>
  <c r="X161" i="3"/>
  <c r="X155" i="3"/>
  <c r="X149" i="3"/>
  <c r="X143" i="3"/>
  <c r="X137" i="3"/>
  <c r="X131" i="3"/>
  <c r="X125" i="3"/>
  <c r="X119" i="3"/>
  <c r="X113" i="3"/>
  <c r="X107" i="3"/>
  <c r="X101" i="3"/>
  <c r="X95" i="3"/>
  <c r="X89" i="3"/>
  <c r="X83" i="3"/>
  <c r="X77" i="3"/>
  <c r="X71" i="3"/>
  <c r="X64" i="3"/>
  <c r="X58" i="3"/>
  <c r="X52" i="3"/>
  <c r="X46" i="3"/>
  <c r="X40" i="3"/>
  <c r="X34" i="3"/>
  <c r="X28" i="3"/>
  <c r="X22" i="3"/>
  <c r="W126" i="3"/>
  <c r="X164" i="3"/>
  <c r="X31" i="3"/>
  <c r="W172" i="3"/>
  <c r="W146" i="3"/>
  <c r="W119" i="3"/>
  <c r="AW102" i="3" s="1"/>
  <c r="W106" i="3"/>
  <c r="AJ102" i="3" s="1"/>
  <c r="W79" i="3"/>
  <c r="W49" i="3"/>
  <c r="W34" i="3"/>
  <c r="W20" i="3"/>
  <c r="X177" i="3"/>
  <c r="W188" i="3"/>
  <c r="W171" i="3"/>
  <c r="W158" i="3"/>
  <c r="W145" i="3"/>
  <c r="AG144" i="3" s="1"/>
  <c r="W132" i="3"/>
  <c r="AG131" i="3" s="1"/>
  <c r="W118" i="3"/>
  <c r="AV102" i="3" s="1"/>
  <c r="W105" i="3"/>
  <c r="AI102" i="3" s="1"/>
  <c r="W92" i="3"/>
  <c r="AG91" i="3" s="1"/>
  <c r="W77" i="3"/>
  <c r="W62" i="3"/>
  <c r="AG61" i="3" s="1"/>
  <c r="W47" i="3"/>
  <c r="W33" i="3"/>
  <c r="AG32" i="3" s="1"/>
  <c r="W22" i="3"/>
  <c r="AG21" i="3" s="1"/>
  <c r="Y189" i="3"/>
  <c r="Y183" i="3"/>
  <c r="Y172" i="3"/>
  <c r="Y166" i="3"/>
  <c r="Y160" i="3"/>
  <c r="Y154" i="3"/>
  <c r="Y148" i="3"/>
  <c r="Y142" i="3"/>
  <c r="Y136" i="3"/>
  <c r="Y130" i="3"/>
  <c r="Y124" i="3"/>
  <c r="Y118" i="3"/>
  <c r="Y112" i="3"/>
  <c r="Y106" i="3"/>
  <c r="Y100" i="3"/>
  <c r="Y94" i="3"/>
  <c r="Y88" i="3"/>
  <c r="Y82" i="3"/>
  <c r="Y76" i="3"/>
  <c r="Y70" i="3"/>
  <c r="Y63" i="3"/>
  <c r="Y57" i="3"/>
  <c r="Y51" i="3"/>
  <c r="Y45" i="3"/>
  <c r="Y39" i="3"/>
  <c r="Y33" i="3"/>
  <c r="Y27" i="3"/>
  <c r="Y21" i="3"/>
  <c r="X193" i="3"/>
  <c r="X55" i="3"/>
  <c r="W159" i="3"/>
  <c r="W93" i="3"/>
  <c r="AH91" i="3" s="1"/>
  <c r="X190" i="3"/>
  <c r="W187" i="3"/>
  <c r="W170" i="3"/>
  <c r="W157" i="3"/>
  <c r="W144" i="3"/>
  <c r="W131" i="3"/>
  <c r="W117" i="3"/>
  <c r="AU102" i="3" s="1"/>
  <c r="W104" i="3"/>
  <c r="AH102" i="3" s="1"/>
  <c r="W91" i="3"/>
  <c r="W76" i="3"/>
  <c r="W61" i="3"/>
  <c r="W46" i="3"/>
  <c r="W32" i="3"/>
  <c r="W123" i="3"/>
  <c r="X189" i="3"/>
  <c r="X183" i="3"/>
  <c r="X166" i="3"/>
  <c r="X160" i="3"/>
  <c r="X154" i="3"/>
  <c r="X148" i="3"/>
  <c r="X142" i="3"/>
  <c r="X136" i="3"/>
  <c r="X130" i="3"/>
  <c r="X124" i="3"/>
  <c r="X118" i="3"/>
  <c r="X112" i="3"/>
  <c r="X106" i="3"/>
  <c r="X100" i="3"/>
  <c r="X94" i="3"/>
  <c r="X88" i="3"/>
  <c r="X82" i="3"/>
  <c r="X76" i="3"/>
  <c r="X70" i="3"/>
  <c r="X63" i="3"/>
  <c r="X57" i="3"/>
  <c r="X51" i="3"/>
  <c r="X45" i="3"/>
  <c r="X39" i="3"/>
  <c r="X33" i="3"/>
  <c r="X27" i="3"/>
  <c r="X21" i="3"/>
  <c r="X92" i="3"/>
  <c r="W186" i="3"/>
  <c r="W130" i="3"/>
  <c r="AG129" i="3" s="1"/>
  <c r="W75" i="3"/>
  <c r="X19" i="3"/>
  <c r="Y159" i="3"/>
  <c r="Y129" i="3"/>
  <c r="Y123" i="3"/>
  <c r="Y117" i="3"/>
  <c r="Y111" i="3"/>
  <c r="Y105" i="3"/>
  <c r="Y99" i="3"/>
  <c r="Y93" i="3"/>
  <c r="Y87" i="3"/>
  <c r="Y81" i="3"/>
  <c r="Y75" i="3"/>
  <c r="Y69" i="3"/>
  <c r="Y62" i="3"/>
  <c r="Y56" i="3"/>
  <c r="Y50" i="3"/>
  <c r="Y44" i="3"/>
  <c r="Y38" i="3"/>
  <c r="Y32" i="3"/>
  <c r="Y26" i="3"/>
  <c r="B22" i="4"/>
  <c r="A21" i="4"/>
  <c r="B21" i="8"/>
  <c r="A20" i="8"/>
  <c r="B343" i="8"/>
  <c r="A342" i="8"/>
  <c r="I17" i="4" s="1"/>
  <c r="B69" i="4"/>
  <c r="A68" i="4"/>
  <c r="Z103" i="3"/>
  <c r="Z104" i="3" s="1"/>
  <c r="Z105" i="3" s="1"/>
  <c r="Z106" i="3" s="1"/>
  <c r="Z107" i="3" s="1"/>
  <c r="Z108" i="3" s="1"/>
  <c r="Z109" i="3" s="1"/>
  <c r="Z110" i="3" s="1"/>
  <c r="Z111" i="3" s="1"/>
  <c r="Z112" i="3" s="1"/>
  <c r="Z113" i="3" s="1"/>
  <c r="Z114" i="3" s="1"/>
  <c r="Z115" i="3" s="1"/>
  <c r="Z116" i="3" s="1"/>
  <c r="Z117" i="3" s="1"/>
  <c r="Z118" i="3" s="1"/>
  <c r="Z119" i="3" s="1"/>
  <c r="Z120" i="3" s="1"/>
  <c r="Z121" i="3" s="1"/>
  <c r="Z122" i="3" s="1"/>
  <c r="Z123" i="3" s="1"/>
  <c r="Z124" i="3" s="1"/>
  <c r="Z125" i="3" s="1"/>
  <c r="Z127" i="3" s="1"/>
  <c r="Z128" i="3" s="1"/>
  <c r="Z129" i="3" s="1"/>
  <c r="Z130" i="3" s="1"/>
  <c r="Z131" i="3" s="1"/>
  <c r="Z132" i="3" s="1"/>
  <c r="Z133" i="3" s="1"/>
  <c r="Z134" i="3" s="1"/>
  <c r="Z135" i="3" s="1"/>
  <c r="Z136" i="3" s="1"/>
  <c r="Z137" i="3" s="1"/>
  <c r="Z138" i="3" s="1"/>
  <c r="Z139" i="3" s="1"/>
  <c r="Z141" i="3" s="1"/>
  <c r="Z142" i="3" s="1"/>
  <c r="Z143" i="3" s="1"/>
  <c r="Z144" i="3" s="1"/>
  <c r="Z145" i="3" s="1"/>
  <c r="Z147" i="3" s="1"/>
  <c r="Z148" i="3" s="1"/>
  <c r="Z149" i="3" s="1"/>
  <c r="Z150" i="3" s="1"/>
  <c r="Z152" i="3" s="1"/>
  <c r="Z153" i="3" s="1"/>
  <c r="Z154" i="3" s="1"/>
  <c r="Z155" i="3" s="1"/>
  <c r="Z156" i="3" s="1"/>
  <c r="Z158" i="3" s="1"/>
  <c r="Z159" i="3" s="1"/>
  <c r="Z160" i="3" s="1"/>
  <c r="Z161" i="3" s="1"/>
  <c r="Z163" i="3" s="1"/>
  <c r="Z164" i="3" s="1"/>
  <c r="Z165" i="3" s="1"/>
  <c r="Z166" i="3" s="1"/>
  <c r="Z168" i="3" s="1"/>
  <c r="Z169" i="3" s="1"/>
  <c r="Z170" i="3" s="1"/>
  <c r="Z172" i="3" s="1"/>
  <c r="Z174" i="3" s="1"/>
  <c r="D7" i="3"/>
  <c r="A2" i="1" s="1"/>
  <c r="AA52" i="3"/>
  <c r="AA53" i="3" s="1"/>
  <c r="AA54" i="3" s="1"/>
  <c r="AA55" i="3" s="1"/>
  <c r="AA56" i="3" s="1"/>
  <c r="AA57" i="3" s="1"/>
  <c r="AA58" i="3" s="1"/>
  <c r="AA60" i="3" s="1"/>
  <c r="AA61" i="3" s="1"/>
  <c r="AA62" i="3" s="1"/>
  <c r="AA63" i="3" s="1"/>
  <c r="AA64" i="3" s="1"/>
  <c r="AA66" i="3" s="1"/>
  <c r="AA67" i="3" s="1"/>
  <c r="AA68" i="3" s="1"/>
  <c r="AA69" i="3" s="1"/>
  <c r="AA71" i="3" s="1"/>
  <c r="AA72" i="3" s="1"/>
  <c r="AA73" i="3" s="1"/>
  <c r="AA74" i="3" s="1"/>
  <c r="AA75" i="3" s="1"/>
  <c r="AA77" i="3" s="1"/>
  <c r="AA78" i="3" s="1"/>
  <c r="AA79" i="3" s="1"/>
  <c r="AA81" i="3" s="1"/>
  <c r="AA82" i="3" s="1"/>
  <c r="AA84" i="3" s="1"/>
  <c r="AA85" i="3" s="1"/>
  <c r="AA87" i="3" s="1"/>
  <c r="AA88" i="3" s="1"/>
  <c r="AA89" i="3" s="1"/>
  <c r="D6" i="3"/>
  <c r="Y173" i="3"/>
  <c r="AA21" i="3"/>
  <c r="AA22" i="3" s="1"/>
  <c r="AA23" i="3" s="1"/>
  <c r="AA24" i="3" s="1"/>
  <c r="AA25" i="3" s="1"/>
  <c r="W178" i="3"/>
  <c r="W163" i="3"/>
  <c r="W151" i="3"/>
  <c r="W139" i="3"/>
  <c r="W127" i="3"/>
  <c r="W114" i="3"/>
  <c r="AR102" i="3" s="1"/>
  <c r="W102" i="3"/>
  <c r="D11" i="3" s="1"/>
  <c r="W90" i="3"/>
  <c r="W78" i="3"/>
  <c r="AG77" i="3" s="1"/>
  <c r="W66" i="3"/>
  <c r="W53" i="3"/>
  <c r="AH51" i="3" s="1"/>
  <c r="W41" i="3"/>
  <c r="W29" i="3"/>
  <c r="W85" i="3"/>
  <c r="AG84" i="3" s="1"/>
  <c r="W73" i="3"/>
  <c r="W60" i="3"/>
  <c r="W48" i="3"/>
  <c r="AC19" i="3"/>
  <c r="B4995" i="11"/>
  <c r="C4995" i="11" s="1"/>
  <c r="B4989" i="11"/>
  <c r="C4989" i="11" s="1"/>
  <c r="B4981" i="11"/>
  <c r="C4981" i="11" s="1"/>
  <c r="B4973" i="11"/>
  <c r="C4973" i="11" s="1"/>
  <c r="B4961" i="11"/>
  <c r="B4927" i="11"/>
  <c r="B4908" i="11"/>
  <c r="C4908" i="11" s="1"/>
  <c r="B4874" i="11"/>
  <c r="B4575" i="11"/>
  <c r="C4575" i="11" s="1"/>
  <c r="B4557" i="11"/>
  <c r="C4557" i="11" s="1"/>
  <c r="B4539" i="11"/>
  <c r="C4539" i="11" s="1"/>
  <c r="B4364" i="11"/>
  <c r="B4365" i="11" s="1"/>
  <c r="B4366" i="11" s="1"/>
  <c r="B4367" i="11" s="1"/>
  <c r="B4368" i="11" s="1"/>
  <c r="B4369" i="11" s="1"/>
  <c r="B4370" i="11" s="1"/>
  <c r="B4371" i="11" s="1"/>
  <c r="B4372" i="11" s="1"/>
  <c r="B4373" i="11" s="1"/>
  <c r="B4374" i="11" s="1"/>
  <c r="B4375" i="11" s="1"/>
  <c r="B4376" i="11" s="1"/>
  <c r="B4377" i="11" s="1"/>
  <c r="B4378" i="11" s="1"/>
  <c r="B4379" i="11" s="1"/>
  <c r="B4380" i="11" s="1"/>
  <c r="B4381" i="11" s="1"/>
  <c r="B4382" i="11" s="1"/>
  <c r="B4383" i="11" s="1"/>
  <c r="B4384" i="11" s="1"/>
  <c r="B4385" i="11" s="1"/>
  <c r="B4386" i="11" s="1"/>
  <c r="B4387" i="11" s="1"/>
  <c r="B4388" i="11" s="1"/>
  <c r="B4389" i="11" s="1"/>
  <c r="B4390" i="11" s="1"/>
  <c r="B4391" i="11" s="1"/>
  <c r="B4392" i="11" s="1"/>
  <c r="B4393" i="11" s="1"/>
  <c r="B4394" i="11" s="1"/>
  <c r="B4395" i="11" s="1"/>
  <c r="B4396" i="11" s="1"/>
  <c r="B4397" i="11" s="1"/>
  <c r="B4398" i="11" s="1"/>
  <c r="B4399" i="11" s="1"/>
  <c r="B4400" i="11" s="1"/>
  <c r="B4401" i="11" s="1"/>
  <c r="B4402" i="11" s="1"/>
  <c r="B4403" i="11" s="1"/>
  <c r="B4404" i="11" s="1"/>
  <c r="B4405" i="11" s="1"/>
  <c r="B4406" i="11" s="1"/>
  <c r="B4407" i="11" s="1"/>
  <c r="B4408" i="11" s="1"/>
  <c r="B4409" i="11" s="1"/>
  <c r="B4410" i="11" s="1"/>
  <c r="B4411" i="11" s="1"/>
  <c r="B4412" i="11" s="1"/>
  <c r="B4413" i="11" s="1"/>
  <c r="B4414" i="11" s="1"/>
  <c r="B4415" i="11" s="1"/>
  <c r="B4416" i="11" s="1"/>
  <c r="B4417" i="11" s="1"/>
  <c r="B4418" i="11" s="1"/>
  <c r="B4419" i="11" s="1"/>
  <c r="B4420" i="11" s="1"/>
  <c r="B4421" i="11" s="1"/>
  <c r="B4422" i="11" s="1"/>
  <c r="B4423" i="11" s="1"/>
  <c r="B4424" i="11" s="1"/>
  <c r="B4425" i="11" s="1"/>
  <c r="B4426" i="11" s="1"/>
  <c r="B4427" i="11" s="1"/>
  <c r="B4428" i="11" s="1"/>
  <c r="B4429" i="11" s="1"/>
  <c r="B4430" i="11" s="1"/>
  <c r="B4431" i="11" s="1"/>
  <c r="B4432" i="11" s="1"/>
  <c r="B4433" i="11" s="1"/>
  <c r="B4434" i="11" s="1"/>
  <c r="B4435" i="11" s="1"/>
  <c r="B4436" i="11" s="1"/>
  <c r="B4437" i="11" s="1"/>
  <c r="B4438" i="11" s="1"/>
  <c r="B4439" i="11" s="1"/>
  <c r="B4440" i="11" s="1"/>
  <c r="B4441" i="11" s="1"/>
  <c r="B4442" i="11" s="1"/>
  <c r="B4443" i="11" s="1"/>
  <c r="B4444" i="11" s="1"/>
  <c r="B4445" i="11" s="1"/>
  <c r="B4446" i="11" s="1"/>
  <c r="B4447" i="11" s="1"/>
  <c r="B4448" i="11" s="1"/>
  <c r="B4449" i="11" s="1"/>
  <c r="B4450" i="11" s="1"/>
  <c r="B4451" i="11" s="1"/>
  <c r="B4452" i="11" s="1"/>
  <c r="B4453" i="11" s="1"/>
  <c r="B4454" i="11" s="1"/>
  <c r="B4455" i="11" s="1"/>
  <c r="B4456" i="11" s="1"/>
  <c r="B4457" i="11" s="1"/>
  <c r="B4458" i="11" s="1"/>
  <c r="B4459" i="11" s="1"/>
  <c r="B4460" i="11" s="1"/>
  <c r="B4461" i="11" s="1"/>
  <c r="B4462" i="11" s="1"/>
  <c r="B4463" i="11" s="1"/>
  <c r="B4464" i="11" s="1"/>
  <c r="B4465" i="11" s="1"/>
  <c r="B4466" i="11" s="1"/>
  <c r="B4467" i="11" s="1"/>
  <c r="B4468" i="11" s="1"/>
  <c r="B4469" i="11" s="1"/>
  <c r="B4470" i="11" s="1"/>
  <c r="B4471" i="11" s="1"/>
  <c r="B4472" i="11" s="1"/>
  <c r="B4473" i="11" s="1"/>
  <c r="B4474" i="11" s="1"/>
  <c r="B4475" i="11" s="1"/>
  <c r="B4476" i="11" s="1"/>
  <c r="B4477" i="11" s="1"/>
  <c r="B4478" i="11" s="1"/>
  <c r="B4479" i="11" s="1"/>
  <c r="B4480" i="11" s="1"/>
  <c r="B4481" i="11" s="1"/>
  <c r="B4482" i="11" s="1"/>
  <c r="B4483" i="11" s="1"/>
  <c r="B4484" i="11" s="1"/>
  <c r="B4485" i="11" s="1"/>
  <c r="B4486" i="11" s="1"/>
  <c r="B4487" i="11" s="1"/>
  <c r="B4488" i="11" s="1"/>
  <c r="B4489" i="11" s="1"/>
  <c r="B4318" i="11"/>
  <c r="B4292" i="11"/>
  <c r="C4292" i="11" s="1"/>
  <c r="B4214" i="11"/>
  <c r="C4214" i="11" s="1"/>
  <c r="B4194" i="11"/>
  <c r="C4194" i="11" s="1"/>
  <c r="B3582" i="11"/>
  <c r="B3583" i="11" s="1"/>
  <c r="B3584" i="11" s="1"/>
  <c r="B3549" i="11"/>
  <c r="C3549" i="11" s="1"/>
  <c r="B3524" i="11"/>
  <c r="B3525" i="11" s="1"/>
  <c r="B3526" i="11" s="1"/>
  <c r="B3489" i="11"/>
  <c r="B3490" i="11" s="1"/>
  <c r="B3491" i="11" s="1"/>
  <c r="B3492" i="11" s="1"/>
  <c r="B3449" i="11"/>
  <c r="B3450" i="11" s="1"/>
  <c r="B3451" i="11" s="1"/>
  <c r="B3437" i="11"/>
  <c r="B3438" i="11" s="1"/>
  <c r="B3439" i="11" s="1"/>
  <c r="B3424" i="11"/>
  <c r="B3425" i="11" s="1"/>
  <c r="B3426" i="11" s="1"/>
  <c r="B3393" i="11"/>
  <c r="B3394" i="11" s="1"/>
  <c r="B3395" i="11" s="1"/>
  <c r="B3396" i="11" s="1"/>
  <c r="B3380" i="11"/>
  <c r="B3381" i="11" s="1"/>
  <c r="B3382" i="11" s="1"/>
  <c r="B3371" i="11"/>
  <c r="B3372" i="11" s="1"/>
  <c r="B3373" i="11" s="1"/>
  <c r="B3347" i="11"/>
  <c r="C3347" i="11" s="1"/>
  <c r="B3311" i="11"/>
  <c r="B3312" i="11" s="1"/>
  <c r="B3295" i="11"/>
  <c r="B3296" i="11" s="1"/>
  <c r="B3272" i="11"/>
  <c r="C3272" i="11" s="1"/>
  <c r="B2240" i="11"/>
  <c r="C2240" i="11" s="1"/>
  <c r="B2211" i="11"/>
  <c r="B2212" i="11" s="1"/>
  <c r="C2212" i="11" s="1"/>
  <c r="B1602" i="11"/>
  <c r="B1579" i="11"/>
  <c r="C1579" i="11" s="1"/>
  <c r="B1564" i="11"/>
  <c r="C1564" i="11" s="1"/>
  <c r="B1535" i="11"/>
  <c r="B1536" i="11" s="1"/>
  <c r="B1419" i="11"/>
  <c r="B1420" i="11" s="1"/>
  <c r="B1282" i="11"/>
  <c r="B1253" i="11"/>
  <c r="B1254" i="11" s="1"/>
  <c r="B1205" i="11"/>
  <c r="B1206" i="11" s="1"/>
  <c r="B1077" i="11"/>
  <c r="B1078" i="11" s="1"/>
  <c r="B968" i="11"/>
  <c r="C968" i="11" s="1"/>
  <c r="B606" i="11"/>
  <c r="B607" i="11" s="1"/>
  <c r="B608" i="11" s="1"/>
  <c r="B578" i="11"/>
  <c r="B579" i="11" s="1"/>
  <c r="B580" i="11" s="1"/>
  <c r="B552" i="11"/>
  <c r="B553" i="11" s="1"/>
  <c r="B554" i="11" s="1"/>
  <c r="B542" i="11"/>
  <c r="B543" i="11" s="1"/>
  <c r="B544" i="11" s="1"/>
  <c r="B541" i="11"/>
  <c r="C541" i="11" s="1"/>
  <c r="B531" i="11"/>
  <c r="C531" i="11" s="1"/>
  <c r="B397" i="11"/>
  <c r="C397" i="11" s="1"/>
  <c r="B324" i="11"/>
  <c r="B325" i="11" s="1"/>
  <c r="B326" i="11" s="1"/>
  <c r="B294" i="11"/>
  <c r="B295" i="11" s="1"/>
  <c r="B296" i="11" s="1"/>
  <c r="B61" i="11"/>
  <c r="C61" i="11" s="1"/>
  <c r="B49" i="11"/>
  <c r="B50" i="11" s="1"/>
  <c r="B51" i="11" s="1"/>
  <c r="B52" i="11" s="1"/>
  <c r="B37" i="11"/>
  <c r="B38" i="11" s="1"/>
  <c r="B39" i="11" s="1"/>
  <c r="B40" i="11" s="1"/>
  <c r="B17" i="11"/>
  <c r="C17" i="11" s="1"/>
  <c r="N16" i="11"/>
  <c r="N15" i="11"/>
  <c r="N14" i="11"/>
  <c r="N13" i="11"/>
  <c r="N12" i="11"/>
  <c r="N11" i="11"/>
  <c r="N10" i="11"/>
  <c r="N9" i="11"/>
  <c r="N8" i="11"/>
  <c r="N7" i="11"/>
  <c r="N6" i="11"/>
  <c r="N5" i="11"/>
  <c r="N4" i="11"/>
  <c r="N3" i="11"/>
  <c r="N2" i="11"/>
  <c r="C2" i="11"/>
  <c r="B23" i="4" l="1"/>
  <c r="A22" i="4"/>
  <c r="B22" i="8"/>
  <c r="A21" i="8"/>
  <c r="A343" i="8"/>
  <c r="J17" i="4" s="1"/>
  <c r="B344" i="8"/>
  <c r="B70" i="4"/>
  <c r="A69" i="4"/>
  <c r="D12" i="3"/>
  <c r="Z11" i="3"/>
  <c r="R2" i="1"/>
  <c r="Y11" i="3"/>
  <c r="X11" i="3"/>
  <c r="W11" i="3"/>
  <c r="V11" i="3"/>
  <c r="U11" i="3"/>
  <c r="N11" i="3"/>
  <c r="M11" i="3"/>
  <c r="L11" i="3"/>
  <c r="K11" i="3"/>
  <c r="J11" i="3"/>
  <c r="I11" i="3"/>
  <c r="T11" i="3"/>
  <c r="H11" i="3"/>
  <c r="S11" i="3"/>
  <c r="G11" i="3"/>
  <c r="R11" i="3"/>
  <c r="F11" i="3"/>
  <c r="AA11" i="3"/>
  <c r="Q11" i="3"/>
  <c r="E11" i="3"/>
  <c r="P11" i="3"/>
  <c r="O11" i="3"/>
  <c r="C3295" i="11"/>
  <c r="B4215" i="11"/>
  <c r="C4215" i="11" s="1"/>
  <c r="C49" i="11"/>
  <c r="C3381" i="11"/>
  <c r="C4396" i="11"/>
  <c r="C3393" i="11"/>
  <c r="B4195" i="11"/>
  <c r="C4195" i="11" s="1"/>
  <c r="C4400" i="11"/>
  <c r="C3489" i="11"/>
  <c r="C4378" i="11"/>
  <c r="C4420" i="11"/>
  <c r="C4373" i="11"/>
  <c r="C4374" i="11"/>
  <c r="C4376" i="11"/>
  <c r="C1253" i="11"/>
  <c r="B3273" i="11"/>
  <c r="C3273" i="11" s="1"/>
  <c r="C4422" i="11"/>
  <c r="B1580" i="11"/>
  <c r="C1580" i="11" s="1"/>
  <c r="C4398" i="11"/>
  <c r="B532" i="11"/>
  <c r="B533" i="11" s="1"/>
  <c r="B534" i="11" s="1"/>
  <c r="B535" i="11" s="1"/>
  <c r="C4444" i="11"/>
  <c r="B4996" i="11"/>
  <c r="B4997" i="11" s="1"/>
  <c r="C1420" i="11"/>
  <c r="B1421" i="11"/>
  <c r="C1421" i="11" s="1"/>
  <c r="B3440" i="11"/>
  <c r="B3441" i="11" s="1"/>
  <c r="C3439" i="11"/>
  <c r="B3452" i="11"/>
  <c r="B3453" i="11" s="1"/>
  <c r="C3451" i="11"/>
  <c r="B4540" i="11"/>
  <c r="B4541" i="11" s="1"/>
  <c r="B18" i="11"/>
  <c r="B19" i="11" s="1"/>
  <c r="B3348" i="11"/>
  <c r="B3349" i="11" s="1"/>
  <c r="B3350" i="11" s="1"/>
  <c r="B3351" i="11" s="1"/>
  <c r="C4454" i="11"/>
  <c r="C4384" i="11"/>
  <c r="C4432" i="11"/>
  <c r="B3" i="11"/>
  <c r="C4372" i="11"/>
  <c r="C4394" i="11"/>
  <c r="C4418" i="11"/>
  <c r="C4442" i="11"/>
  <c r="C4476" i="11"/>
  <c r="C2211" i="11"/>
  <c r="C4446" i="11"/>
  <c r="C3311" i="11"/>
  <c r="C37" i="11"/>
  <c r="B398" i="11"/>
  <c r="B399" i="11" s="1"/>
  <c r="B400" i="11" s="1"/>
  <c r="B401" i="11" s="1"/>
  <c r="B1565" i="11"/>
  <c r="C3371" i="11"/>
  <c r="C4366" i="11"/>
  <c r="C4386" i="11"/>
  <c r="C4410" i="11"/>
  <c r="C4434" i="11"/>
  <c r="C4460" i="11"/>
  <c r="B4576" i="11"/>
  <c r="C4576" i="11" s="1"/>
  <c r="B4990" i="11"/>
  <c r="B4991" i="11" s="1"/>
  <c r="C4480" i="11"/>
  <c r="C4484" i="11"/>
  <c r="C1419" i="11"/>
  <c r="B4293" i="11"/>
  <c r="C553" i="11"/>
  <c r="C4402" i="11"/>
  <c r="C3437" i="11"/>
  <c r="C4380" i="11"/>
  <c r="C4428" i="11"/>
  <c r="C4406" i="11"/>
  <c r="B3550" i="11"/>
  <c r="C4408" i="11"/>
  <c r="C4456" i="11"/>
  <c r="C3449" i="11"/>
  <c r="C3583" i="11"/>
  <c r="C4368" i="11"/>
  <c r="C4388" i="11"/>
  <c r="C4412" i="11"/>
  <c r="C4436" i="11"/>
  <c r="C4464" i="11"/>
  <c r="B62" i="11"/>
  <c r="B63" i="11" s="1"/>
  <c r="B64" i="11" s="1"/>
  <c r="B65" i="11" s="1"/>
  <c r="B2213" i="11"/>
  <c r="B2214" i="11" s="1"/>
  <c r="C4424" i="11"/>
  <c r="C4448" i="11"/>
  <c r="C4488" i="11"/>
  <c r="C3525" i="11"/>
  <c r="B2241" i="11"/>
  <c r="C4404" i="11"/>
  <c r="C4452" i="11"/>
  <c r="C4364" i="11"/>
  <c r="C4382" i="11"/>
  <c r="C4430" i="11"/>
  <c r="B4982" i="11"/>
  <c r="C4982" i="11" s="1"/>
  <c r="C4365" i="11"/>
  <c r="C4369" i="11"/>
  <c r="C4390" i="11"/>
  <c r="C4414" i="11"/>
  <c r="C4438" i="11"/>
  <c r="C4468" i="11"/>
  <c r="C4426" i="11"/>
  <c r="C4450" i="11"/>
  <c r="B4974" i="11"/>
  <c r="B4975" i="11" s="1"/>
  <c r="C4370" i="11"/>
  <c r="C4392" i="11"/>
  <c r="C4416" i="11"/>
  <c r="C4440" i="11"/>
  <c r="C4472" i="11"/>
  <c r="B4909" i="11"/>
  <c r="AC20" i="3"/>
  <c r="B41" i="11"/>
  <c r="C40" i="11"/>
  <c r="C400" i="11"/>
  <c r="B581" i="11"/>
  <c r="C580" i="11"/>
  <c r="C39" i="11"/>
  <c r="C51" i="11"/>
  <c r="C63" i="11"/>
  <c r="B297" i="11"/>
  <c r="C296" i="11"/>
  <c r="B327" i="11"/>
  <c r="C326" i="11"/>
  <c r="C534" i="11"/>
  <c r="C543" i="11"/>
  <c r="C579" i="11"/>
  <c r="C1206" i="11"/>
  <c r="B1207" i="11"/>
  <c r="B609" i="11"/>
  <c r="C608" i="11"/>
  <c r="B53" i="11"/>
  <c r="C52" i="11"/>
  <c r="B545" i="11"/>
  <c r="C544" i="11"/>
  <c r="C607" i="11"/>
  <c r="C1078" i="11"/>
  <c r="B1079" i="11"/>
  <c r="C295" i="11"/>
  <c r="C325" i="11"/>
  <c r="B555" i="11"/>
  <c r="C554" i="11"/>
  <c r="C1536" i="11"/>
  <c r="B1537" i="11"/>
  <c r="C2213" i="11"/>
  <c r="C38" i="11"/>
  <c r="C50" i="11"/>
  <c r="C294" i="11"/>
  <c r="C324" i="11"/>
  <c r="C542" i="11"/>
  <c r="C552" i="11"/>
  <c r="C578" i="11"/>
  <c r="C606" i="11"/>
  <c r="C1077" i="11"/>
  <c r="C1205" i="11"/>
  <c r="B1255" i="11"/>
  <c r="C1254" i="11"/>
  <c r="B1283" i="11"/>
  <c r="C1282" i="11"/>
  <c r="C1535" i="11"/>
  <c r="C1602" i="11"/>
  <c r="B1603" i="11"/>
  <c r="B969" i="11"/>
  <c r="B3374" i="11"/>
  <c r="C3373" i="11"/>
  <c r="B3383" i="11"/>
  <c r="C3382" i="11"/>
  <c r="B3493" i="11"/>
  <c r="C3492" i="11"/>
  <c r="B4319" i="11"/>
  <c r="C4318" i="11"/>
  <c r="B3297" i="11"/>
  <c r="C3296" i="11"/>
  <c r="B3397" i="11"/>
  <c r="C3396" i="11"/>
  <c r="B3427" i="11"/>
  <c r="C3426" i="11"/>
  <c r="C3491" i="11"/>
  <c r="B3313" i="11"/>
  <c r="C3312" i="11"/>
  <c r="C3395" i="11"/>
  <c r="C3425" i="11"/>
  <c r="B3527" i="11"/>
  <c r="C3526" i="11"/>
  <c r="B3585" i="11"/>
  <c r="C3584" i="11"/>
  <c r="C3372" i="11"/>
  <c r="C3380" i="11"/>
  <c r="C3394" i="11"/>
  <c r="C3424" i="11"/>
  <c r="C3438" i="11"/>
  <c r="C3450" i="11"/>
  <c r="C3490" i="11"/>
  <c r="C3524" i="11"/>
  <c r="C3582" i="11"/>
  <c r="B4196" i="11"/>
  <c r="C4377" i="11"/>
  <c r="C4381" i="11"/>
  <c r="C4385" i="11"/>
  <c r="C4389" i="11"/>
  <c r="C4393" i="11"/>
  <c r="C4397" i="11"/>
  <c r="C4401" i="11"/>
  <c r="C4405" i="11"/>
  <c r="C4409" i="11"/>
  <c r="C4413" i="11"/>
  <c r="C4417" i="11"/>
  <c r="C4421" i="11"/>
  <c r="C4425" i="11"/>
  <c r="C4429" i="11"/>
  <c r="C4433" i="11"/>
  <c r="C4437" i="11"/>
  <c r="C4441" i="11"/>
  <c r="C4445" i="11"/>
  <c r="C4449" i="11"/>
  <c r="C4453" i="11"/>
  <c r="C4457" i="11"/>
  <c r="C4461" i="11"/>
  <c r="C4465" i="11"/>
  <c r="C4469" i="11"/>
  <c r="C4473" i="11"/>
  <c r="C4477" i="11"/>
  <c r="C4481" i="11"/>
  <c r="C4485" i="11"/>
  <c r="C4458" i="11"/>
  <c r="C4462" i="11"/>
  <c r="C4466" i="11"/>
  <c r="C4470" i="11"/>
  <c r="C4474" i="11"/>
  <c r="C4478" i="11"/>
  <c r="C4482" i="11"/>
  <c r="C4486" i="11"/>
  <c r="B4490" i="11"/>
  <c r="C4489" i="11"/>
  <c r="C4367" i="11"/>
  <c r="C4371" i="11"/>
  <c r="C4375" i="11"/>
  <c r="C4379" i="11"/>
  <c r="C4383" i="11"/>
  <c r="C4387" i="11"/>
  <c r="C4391" i="11"/>
  <c r="C4395" i="11"/>
  <c r="C4399" i="11"/>
  <c r="C4403" i="11"/>
  <c r="C4407" i="11"/>
  <c r="C4411" i="11"/>
  <c r="C4415" i="11"/>
  <c r="C4419" i="11"/>
  <c r="C4423" i="11"/>
  <c r="C4427" i="11"/>
  <c r="C4431" i="11"/>
  <c r="C4435" i="11"/>
  <c r="C4439" i="11"/>
  <c r="C4443" i="11"/>
  <c r="C4447" i="11"/>
  <c r="C4451" i="11"/>
  <c r="C4455" i="11"/>
  <c r="C4459" i="11"/>
  <c r="C4463" i="11"/>
  <c r="C4467" i="11"/>
  <c r="C4471" i="11"/>
  <c r="C4475" i="11"/>
  <c r="C4479" i="11"/>
  <c r="C4483" i="11"/>
  <c r="C4487" i="11"/>
  <c r="C4961" i="11"/>
  <c r="B4962" i="11"/>
  <c r="B4558" i="11"/>
  <c r="C4874" i="11"/>
  <c r="B4875" i="11"/>
  <c r="C4927" i="11"/>
  <c r="B4928" i="11"/>
  <c r="B4983" i="11" l="1"/>
  <c r="C3452" i="11"/>
  <c r="C62" i="11"/>
  <c r="B24" i="4"/>
  <c r="A23" i="4"/>
  <c r="A344" i="8"/>
  <c r="K17" i="4" s="1"/>
  <c r="B345" i="8"/>
  <c r="A22" i="8"/>
  <c r="B23" i="8"/>
  <c r="A70" i="4"/>
  <c r="B71" i="4"/>
  <c r="B4216" i="11"/>
  <c r="C4216" i="11" s="1"/>
  <c r="AX2" i="1"/>
  <c r="F2" i="1"/>
  <c r="AE2" i="1"/>
  <c r="Q12" i="3"/>
  <c r="BK2" i="1" s="1"/>
  <c r="AA2" i="1"/>
  <c r="M12" i="3"/>
  <c r="BG2" i="1" s="1"/>
  <c r="AO2" i="1"/>
  <c r="AA12" i="3"/>
  <c r="BU2" i="1" s="1"/>
  <c r="AB2" i="1"/>
  <c r="N12" i="3"/>
  <c r="BH2" i="1" s="1"/>
  <c r="T2" i="1"/>
  <c r="F12" i="3"/>
  <c r="AZ2" i="1" s="1"/>
  <c r="U12" i="3"/>
  <c r="BO2" i="1" s="1"/>
  <c r="AI2" i="1"/>
  <c r="AF2" i="1"/>
  <c r="R12" i="3"/>
  <c r="BL2" i="1" s="1"/>
  <c r="V12" i="3"/>
  <c r="BP2" i="1" s="1"/>
  <c r="AJ2" i="1"/>
  <c r="U2" i="1"/>
  <c r="G12" i="3"/>
  <c r="BA2" i="1" s="1"/>
  <c r="W12" i="3"/>
  <c r="BQ2" i="1" s="1"/>
  <c r="AK2" i="1"/>
  <c r="AG2" i="1"/>
  <c r="S12" i="3"/>
  <c r="BM2" i="1" s="1"/>
  <c r="X12" i="3"/>
  <c r="BR2" i="1" s="1"/>
  <c r="AL2" i="1"/>
  <c r="V2" i="1"/>
  <c r="H12" i="3"/>
  <c r="BB2" i="1" s="1"/>
  <c r="AM2" i="1"/>
  <c r="Y12" i="3"/>
  <c r="BS2" i="1" s="1"/>
  <c r="AH2" i="1"/>
  <c r="T12" i="3"/>
  <c r="BN2" i="1" s="1"/>
  <c r="O12" i="3"/>
  <c r="BI2" i="1" s="1"/>
  <c r="AC2" i="1"/>
  <c r="W2" i="1"/>
  <c r="I12" i="3"/>
  <c r="BC2" i="1" s="1"/>
  <c r="J12" i="3"/>
  <c r="BD2" i="1" s="1"/>
  <c r="X2" i="1"/>
  <c r="P12" i="3"/>
  <c r="BJ2" i="1" s="1"/>
  <c r="AD2" i="1"/>
  <c r="K12" i="3"/>
  <c r="BE2" i="1" s="1"/>
  <c r="Y2" i="1"/>
  <c r="AN2" i="1"/>
  <c r="Z12" i="3"/>
  <c r="BT2" i="1" s="1"/>
  <c r="S2" i="1"/>
  <c r="E12" i="3"/>
  <c r="L12" i="3"/>
  <c r="BF2" i="1" s="1"/>
  <c r="Z2" i="1"/>
  <c r="B1422" i="11"/>
  <c r="C1422" i="11" s="1"/>
  <c r="B3274" i="11"/>
  <c r="C3274" i="11" s="1"/>
  <c r="C18" i="11"/>
  <c r="C3440" i="11"/>
  <c r="C4974" i="11"/>
  <c r="B4294" i="11"/>
  <c r="C4294" i="11" s="1"/>
  <c r="C4293" i="11"/>
  <c r="B1566" i="11"/>
  <c r="C1566" i="11" s="1"/>
  <c r="C1565" i="11"/>
  <c r="C4996" i="11"/>
  <c r="B3551" i="11"/>
  <c r="C3550" i="11"/>
  <c r="B20" i="11"/>
  <c r="B21" i="11" s="1"/>
  <c r="C21" i="11" s="1"/>
  <c r="C19" i="11"/>
  <c r="B4577" i="11"/>
  <c r="C4577" i="11" s="1"/>
  <c r="B1581" i="11"/>
  <c r="B1582" i="11" s="1"/>
  <c r="C532" i="11"/>
  <c r="C533" i="11"/>
  <c r="AC21" i="3"/>
  <c r="B2242" i="11"/>
  <c r="C2241" i="11"/>
  <c r="C4909" i="11"/>
  <c r="B4910" i="11"/>
  <c r="C4990" i="11"/>
  <c r="C399" i="11"/>
  <c r="C64" i="11"/>
  <c r="C4540" i="11"/>
  <c r="C3350" i="11"/>
  <c r="C398" i="11"/>
  <c r="C3348" i="11"/>
  <c r="C3349" i="11"/>
  <c r="C3" i="11"/>
  <c r="B4" i="11"/>
  <c r="C4991" i="11"/>
  <c r="B4992" i="11"/>
  <c r="C4975" i="11"/>
  <c r="B4976" i="11"/>
  <c r="C4962" i="11"/>
  <c r="B4963" i="11"/>
  <c r="B3428" i="11"/>
  <c r="C3427" i="11"/>
  <c r="B3352" i="11"/>
  <c r="C3351" i="11"/>
  <c r="B3384" i="11"/>
  <c r="C3383" i="11"/>
  <c r="B3375" i="11"/>
  <c r="C3374" i="11"/>
  <c r="B54" i="11"/>
  <c r="C53" i="11"/>
  <c r="C1603" i="11"/>
  <c r="B1604" i="11"/>
  <c r="B298" i="11"/>
  <c r="C297" i="11"/>
  <c r="B42" i="11"/>
  <c r="C41" i="11"/>
  <c r="C4541" i="11"/>
  <c r="B4542" i="11"/>
  <c r="B3454" i="11"/>
  <c r="C3453" i="11"/>
  <c r="C4319" i="11"/>
  <c r="B4320" i="11"/>
  <c r="C1255" i="11"/>
  <c r="B1256" i="11"/>
  <c r="C2214" i="11"/>
  <c r="B2215" i="11"/>
  <c r="B556" i="11"/>
  <c r="C555" i="11"/>
  <c r="B536" i="11"/>
  <c r="C535" i="11"/>
  <c r="C4928" i="11"/>
  <c r="B4929" i="11"/>
  <c r="B4876" i="11"/>
  <c r="C4875" i="11"/>
  <c r="C1537" i="11"/>
  <c r="B1538" i="11"/>
  <c r="B402" i="11"/>
  <c r="C401" i="11"/>
  <c r="C4983" i="11"/>
  <c r="B4984" i="11"/>
  <c r="B4491" i="11"/>
  <c r="C4490" i="11"/>
  <c r="C4196" i="11"/>
  <c r="B4197" i="11"/>
  <c r="B3528" i="11"/>
  <c r="C3527" i="11"/>
  <c r="B3442" i="11"/>
  <c r="C3441" i="11"/>
  <c r="B3398" i="11"/>
  <c r="C3397" i="11"/>
  <c r="C3297" i="11"/>
  <c r="B3298" i="11"/>
  <c r="B3494" i="11"/>
  <c r="C3493" i="11"/>
  <c r="B970" i="11"/>
  <c r="C969" i="11"/>
  <c r="C1283" i="11"/>
  <c r="B1284" i="11"/>
  <c r="C1079" i="11"/>
  <c r="B1080" i="11"/>
  <c r="B546" i="11"/>
  <c r="C545" i="11"/>
  <c r="B610" i="11"/>
  <c r="C609" i="11"/>
  <c r="B4559" i="11"/>
  <c r="C4558" i="11"/>
  <c r="B3586" i="11"/>
  <c r="C3585" i="11"/>
  <c r="B3314" i="11"/>
  <c r="C3313" i="11"/>
  <c r="C1207" i="11"/>
  <c r="B1208" i="11"/>
  <c r="B328" i="11"/>
  <c r="C327" i="11"/>
  <c r="B582" i="11"/>
  <c r="C581" i="11"/>
  <c r="B66" i="11"/>
  <c r="C65" i="11"/>
  <c r="C1581" i="11" l="1"/>
  <c r="B4217" i="11"/>
  <c r="A24" i="4"/>
  <c r="B25" i="4"/>
  <c r="B24" i="8"/>
  <c r="A23" i="8"/>
  <c r="B346" i="8"/>
  <c r="A345" i="8"/>
  <c r="A71" i="4"/>
  <c r="B72" i="4"/>
  <c r="B3275" i="11"/>
  <c r="AY2" i="1"/>
  <c r="B1423" i="11"/>
  <c r="B1424" i="11" s="1"/>
  <c r="B1567" i="11"/>
  <c r="B1568" i="11" s="1"/>
  <c r="B22" i="11"/>
  <c r="B23" i="11" s="1"/>
  <c r="B4295" i="11"/>
  <c r="C4295" i="11" s="1"/>
  <c r="B4578" i="11"/>
  <c r="C4578" i="11" s="1"/>
  <c r="B3552" i="11"/>
  <c r="C3551" i="11"/>
  <c r="C20" i="11"/>
  <c r="C4910" i="11"/>
  <c r="B4911" i="11"/>
  <c r="B5" i="11"/>
  <c r="C4" i="11"/>
  <c r="C2242" i="11"/>
  <c r="B2243" i="11"/>
  <c r="AC22" i="3"/>
  <c r="C1208" i="11"/>
  <c r="B1209" i="11"/>
  <c r="B3299" i="11"/>
  <c r="C3298" i="11"/>
  <c r="B4985" i="11"/>
  <c r="C4984" i="11"/>
  <c r="C4559" i="11"/>
  <c r="B4560" i="11"/>
  <c r="B611" i="11"/>
  <c r="C610" i="11"/>
  <c r="B3455" i="11"/>
  <c r="C3454" i="11"/>
  <c r="B43" i="11"/>
  <c r="C42" i="11"/>
  <c r="B55" i="11"/>
  <c r="C54" i="11"/>
  <c r="B3385" i="11"/>
  <c r="C3384" i="11"/>
  <c r="B3429" i="11"/>
  <c r="C3428" i="11"/>
  <c r="C1080" i="11"/>
  <c r="B1081" i="11"/>
  <c r="B4977" i="11"/>
  <c r="C4976" i="11"/>
  <c r="C22" i="11"/>
  <c r="C4876" i="11"/>
  <c r="B4877" i="11"/>
  <c r="C4963" i="11"/>
  <c r="B4964" i="11"/>
  <c r="B4993" i="11"/>
  <c r="C4992" i="11"/>
  <c r="B3276" i="11"/>
  <c r="C3275" i="11"/>
  <c r="C4197" i="11"/>
  <c r="B4198" i="11"/>
  <c r="B2216" i="11"/>
  <c r="C2215" i="11"/>
  <c r="C1604" i="11"/>
  <c r="B1605" i="11"/>
  <c r="B583" i="11"/>
  <c r="C582" i="11"/>
  <c r="B3587" i="11"/>
  <c r="C3586" i="11"/>
  <c r="B3443" i="11"/>
  <c r="C3442" i="11"/>
  <c r="B537" i="11"/>
  <c r="C536" i="11"/>
  <c r="B1285" i="11"/>
  <c r="C1284" i="11"/>
  <c r="C1538" i="11"/>
  <c r="B1539" i="11"/>
  <c r="C4929" i="11"/>
  <c r="B4930" i="11"/>
  <c r="B1257" i="11"/>
  <c r="C1256" i="11"/>
  <c r="B4321" i="11"/>
  <c r="C4320" i="11"/>
  <c r="B4543" i="11"/>
  <c r="C4542" i="11"/>
  <c r="C4217" i="11"/>
  <c r="B4218" i="11"/>
  <c r="B67" i="11"/>
  <c r="C66" i="11"/>
  <c r="B329" i="11"/>
  <c r="C328" i="11"/>
  <c r="C1582" i="11"/>
  <c r="B1583" i="11"/>
  <c r="B3315" i="11"/>
  <c r="C3314" i="11"/>
  <c r="B547" i="11"/>
  <c r="C546" i="11"/>
  <c r="C970" i="11"/>
  <c r="B971" i="11"/>
  <c r="B3495" i="11"/>
  <c r="C3494" i="11"/>
  <c r="B3399" i="11"/>
  <c r="C3398" i="11"/>
  <c r="B3529" i="11"/>
  <c r="C3528" i="11"/>
  <c r="B4492" i="11"/>
  <c r="C4491" i="11"/>
  <c r="B403" i="11"/>
  <c r="C402" i="11"/>
  <c r="B557" i="11"/>
  <c r="C556" i="11"/>
  <c r="B299" i="11"/>
  <c r="C298" i="11"/>
  <c r="B3376" i="11"/>
  <c r="C3375" i="11"/>
  <c r="B3353" i="11"/>
  <c r="C3352" i="11"/>
  <c r="AD19" i="3"/>
  <c r="A25" i="4" l="1"/>
  <c r="B26" i="4"/>
  <c r="B347" i="8"/>
  <c r="A346" i="8"/>
  <c r="B25" i="8"/>
  <c r="A24" i="8"/>
  <c r="B73" i="4"/>
  <c r="A72" i="4"/>
  <c r="B4296" i="11"/>
  <c r="C4296" i="11" s="1"/>
  <c r="C1423" i="11"/>
  <c r="C1567" i="11"/>
  <c r="B4579" i="11"/>
  <c r="B4580" i="11" s="1"/>
  <c r="C3552" i="11"/>
  <c r="B3553" i="11"/>
  <c r="B4912" i="11"/>
  <c r="C4911" i="11"/>
  <c r="B2244" i="11"/>
  <c r="C2243" i="11"/>
  <c r="AD20" i="3"/>
  <c r="AE19" i="3"/>
  <c r="AC23" i="3"/>
  <c r="B6" i="11"/>
  <c r="C5" i="11"/>
  <c r="C971" i="11"/>
  <c r="B972" i="11"/>
  <c r="C1539" i="11"/>
  <c r="B1540" i="11"/>
  <c r="B1606" i="11"/>
  <c r="C1605" i="11"/>
  <c r="C4964" i="11"/>
  <c r="B4965" i="11"/>
  <c r="C4560" i="11"/>
  <c r="B4561" i="11"/>
  <c r="B1584" i="11"/>
  <c r="C1583" i="11"/>
  <c r="B3354" i="11"/>
  <c r="C3353" i="11"/>
  <c r="B558" i="11"/>
  <c r="C557" i="11"/>
  <c r="B4493" i="11"/>
  <c r="C4492" i="11"/>
  <c r="B3400" i="11"/>
  <c r="C3399" i="11"/>
  <c r="B68" i="11"/>
  <c r="C67" i="11"/>
  <c r="C4543" i="11"/>
  <c r="B4544" i="11"/>
  <c r="C1257" i="11"/>
  <c r="B1258" i="11"/>
  <c r="B3588" i="11"/>
  <c r="C3587" i="11"/>
  <c r="C2216" i="11"/>
  <c r="B2217" i="11"/>
  <c r="C3276" i="11"/>
  <c r="B3277" i="11"/>
  <c r="C4977" i="11"/>
  <c r="B4978" i="11"/>
  <c r="B3430" i="11"/>
  <c r="C3429" i="11"/>
  <c r="B56" i="11"/>
  <c r="C55" i="11"/>
  <c r="B3456" i="11"/>
  <c r="C3455" i="11"/>
  <c r="C4985" i="11"/>
  <c r="B4986" i="11"/>
  <c r="C1424" i="11"/>
  <c r="B1425" i="11"/>
  <c r="C4218" i="11"/>
  <c r="B4219" i="11"/>
  <c r="C4930" i="11"/>
  <c r="B4931" i="11"/>
  <c r="C4198" i="11"/>
  <c r="B4199" i="11"/>
  <c r="C4877" i="11"/>
  <c r="B4878" i="11"/>
  <c r="B1082" i="11"/>
  <c r="C1081" i="11"/>
  <c r="C1209" i="11"/>
  <c r="B1210" i="11"/>
  <c r="B3377" i="11"/>
  <c r="C3376" i="11"/>
  <c r="B300" i="11"/>
  <c r="C299" i="11"/>
  <c r="B404" i="11"/>
  <c r="C403" i="11"/>
  <c r="B3530" i="11"/>
  <c r="C3529" i="11"/>
  <c r="B3496" i="11"/>
  <c r="C3495" i="11"/>
  <c r="B548" i="11"/>
  <c r="C547" i="11"/>
  <c r="B3316" i="11"/>
  <c r="C3315" i="11"/>
  <c r="B330" i="11"/>
  <c r="C329" i="11"/>
  <c r="C4321" i="11"/>
  <c r="B4322" i="11"/>
  <c r="B1286" i="11"/>
  <c r="C1285" i="11"/>
  <c r="B538" i="11"/>
  <c r="C537" i="11"/>
  <c r="B3444" i="11"/>
  <c r="C3443" i="11"/>
  <c r="B584" i="11"/>
  <c r="C583" i="11"/>
  <c r="C1568" i="11"/>
  <c r="B1569" i="11"/>
  <c r="C4993" i="11"/>
  <c r="B4994" i="11"/>
  <c r="C4994" i="11" s="1"/>
  <c r="B24" i="11"/>
  <c r="C23" i="11"/>
  <c r="B3386" i="11"/>
  <c r="C3385" i="11"/>
  <c r="B44" i="11"/>
  <c r="C43" i="11"/>
  <c r="B612" i="11"/>
  <c r="C611" i="11"/>
  <c r="B3300" i="11"/>
  <c r="C3299" i="11"/>
  <c r="BL19" i="3" l="1"/>
  <c r="BH19" i="3"/>
  <c r="BD19" i="3"/>
  <c r="BK19" i="3"/>
  <c r="BG19" i="3"/>
  <c r="BI19" i="3"/>
  <c r="BN19" i="3"/>
  <c r="BJ19" i="3"/>
  <c r="BF19" i="3"/>
  <c r="BM19" i="3"/>
  <c r="BE19" i="3"/>
  <c r="C4579" i="11"/>
  <c r="A26" i="4"/>
  <c r="B27" i="4"/>
  <c r="B26" i="8"/>
  <c r="A25" i="8"/>
  <c r="A347" i="8"/>
  <c r="B348" i="8"/>
  <c r="B74" i="4"/>
  <c r="A73" i="4"/>
  <c r="B4297" i="11"/>
  <c r="C4297" i="11" s="1"/>
  <c r="B3554" i="11"/>
  <c r="C3553" i="11"/>
  <c r="C4912" i="11"/>
  <c r="B4913" i="11"/>
  <c r="C6" i="11"/>
  <c r="B7" i="11"/>
  <c r="AC24" i="3"/>
  <c r="AD21" i="3"/>
  <c r="AE20" i="3"/>
  <c r="C2244" i="11"/>
  <c r="B2245" i="11"/>
  <c r="C4219" i="11"/>
  <c r="B4220" i="11"/>
  <c r="B1287" i="11"/>
  <c r="C1286" i="11"/>
  <c r="B331" i="11"/>
  <c r="C330" i="11"/>
  <c r="B3531" i="11"/>
  <c r="C3530" i="11"/>
  <c r="B301" i="11"/>
  <c r="C300" i="11"/>
  <c r="B57" i="11"/>
  <c r="C56" i="11"/>
  <c r="B69" i="11"/>
  <c r="C68" i="11"/>
  <c r="C1584" i="11"/>
  <c r="B1585" i="11"/>
  <c r="B4323" i="11"/>
  <c r="C4322" i="11"/>
  <c r="C4878" i="11"/>
  <c r="B4879" i="11"/>
  <c r="C4931" i="11"/>
  <c r="B4932" i="11"/>
  <c r="C1425" i="11"/>
  <c r="B1426" i="11"/>
  <c r="C3277" i="11"/>
  <c r="B3278" i="11"/>
  <c r="C4544" i="11"/>
  <c r="B4545" i="11"/>
  <c r="C4580" i="11"/>
  <c r="B4581" i="11"/>
  <c r="C4561" i="11"/>
  <c r="B4562" i="11"/>
  <c r="C4965" i="11"/>
  <c r="B4966" i="11"/>
  <c r="C972" i="11"/>
  <c r="B973" i="11"/>
  <c r="C1569" i="11"/>
  <c r="B1570" i="11"/>
  <c r="C1210" i="11"/>
  <c r="B1211" i="11"/>
  <c r="C4199" i="11"/>
  <c r="B4200" i="11"/>
  <c r="B4987" i="11"/>
  <c r="C4986" i="11"/>
  <c r="B4979" i="11"/>
  <c r="C4978" i="11"/>
  <c r="B2218" i="11"/>
  <c r="C2217" i="11"/>
  <c r="B1259" i="11"/>
  <c r="C1258" i="11"/>
  <c r="C1540" i="11"/>
  <c r="B1541" i="11"/>
  <c r="B3301" i="11"/>
  <c r="C3300" i="11"/>
  <c r="B45" i="11"/>
  <c r="C44" i="11"/>
  <c r="B25" i="11"/>
  <c r="C24" i="11"/>
  <c r="B3445" i="11"/>
  <c r="C3444" i="11"/>
  <c r="B549" i="11"/>
  <c r="C548" i="11"/>
  <c r="C1082" i="11"/>
  <c r="B1083" i="11"/>
  <c r="B4494" i="11"/>
  <c r="C4493" i="11"/>
  <c r="B3355" i="11"/>
  <c r="C3354" i="11"/>
  <c r="C1606" i="11"/>
  <c r="B1607" i="11"/>
  <c r="B613" i="11"/>
  <c r="C612" i="11"/>
  <c r="B3387" i="11"/>
  <c r="C3386" i="11"/>
  <c r="B585" i="11"/>
  <c r="C584" i="11"/>
  <c r="B539" i="11"/>
  <c r="C538" i="11"/>
  <c r="B3317" i="11"/>
  <c r="C3316" i="11"/>
  <c r="B3497" i="11"/>
  <c r="C3496" i="11"/>
  <c r="B405" i="11"/>
  <c r="C404" i="11"/>
  <c r="B3378" i="11"/>
  <c r="C3377" i="11"/>
  <c r="B3457" i="11"/>
  <c r="C3456" i="11"/>
  <c r="B3431" i="11"/>
  <c r="C3430" i="11"/>
  <c r="B3589" i="11"/>
  <c r="C3588" i="11"/>
  <c r="B3401" i="11"/>
  <c r="C3400" i="11"/>
  <c r="B559" i="11"/>
  <c r="C558" i="11"/>
  <c r="C20" i="3"/>
  <c r="I20" i="3"/>
  <c r="D3" i="1" s="1"/>
  <c r="BM20" i="3" l="1"/>
  <c r="BI20" i="3"/>
  <c r="BE20" i="3"/>
  <c r="BL20" i="3"/>
  <c r="BH20" i="3"/>
  <c r="BD20" i="3"/>
  <c r="BN20" i="3"/>
  <c r="BF20" i="3"/>
  <c r="BK20" i="3"/>
  <c r="BG20" i="3"/>
  <c r="BJ20" i="3"/>
  <c r="B4298" i="11"/>
  <c r="B4299" i="11" s="1"/>
  <c r="A27" i="4"/>
  <c r="B28" i="4"/>
  <c r="B349" i="8"/>
  <c r="A348" i="8"/>
  <c r="B27" i="8"/>
  <c r="A26" i="8"/>
  <c r="A74" i="4"/>
  <c r="B75" i="4"/>
  <c r="C21" i="3"/>
  <c r="C22" i="3" s="1"/>
  <c r="C23" i="3" s="1"/>
  <c r="C24" i="3" s="1"/>
  <c r="C25" i="3" s="1"/>
  <c r="C26" i="3" s="1"/>
  <c r="C27" i="3" s="1"/>
  <c r="C28" i="3" s="1"/>
  <c r="C29" i="3" s="1"/>
  <c r="C30" i="3" s="1"/>
  <c r="C31" i="3" s="1"/>
  <c r="C32" i="3" s="1"/>
  <c r="C33" i="3" s="1"/>
  <c r="C34" i="3" s="1"/>
  <c r="C35" i="3" s="1"/>
  <c r="C36" i="3" s="1"/>
  <c r="C37" i="3" s="1"/>
  <c r="C38" i="3" s="1"/>
  <c r="C39" i="3" s="1"/>
  <c r="C40" i="3" s="1"/>
  <c r="C41" i="3" s="1"/>
  <c r="C42" i="3" s="1"/>
  <c r="C43" i="3" s="1"/>
  <c r="C44" i="3" s="1"/>
  <c r="C45" i="3" s="1"/>
  <c r="C46" i="3" s="1"/>
  <c r="C47" i="3" s="1"/>
  <c r="C48" i="3" s="1"/>
  <c r="C49" i="3" s="1"/>
  <c r="C50" i="3" s="1"/>
  <c r="C51" i="3" s="1"/>
  <c r="C52" i="3" s="1"/>
  <c r="C53" i="3" s="1"/>
  <c r="C54" i="3" s="1"/>
  <c r="C55" i="3" s="1"/>
  <c r="C56" i="3" s="1"/>
  <c r="C57" i="3" s="1"/>
  <c r="C58" i="3" s="1"/>
  <c r="C59" i="3" s="1"/>
  <c r="C60" i="3" s="1"/>
  <c r="C61" i="3" s="1"/>
  <c r="C62" i="3" s="1"/>
  <c r="C63" i="3" s="1"/>
  <c r="C64" i="3" s="1"/>
  <c r="C65" i="3" s="1"/>
  <c r="C66" i="3" s="1"/>
  <c r="C67" i="3" s="1"/>
  <c r="C68" i="3" s="1"/>
  <c r="C69" i="3" s="1"/>
  <c r="C70" i="3" s="1"/>
  <c r="C71" i="3" s="1"/>
  <c r="C72" i="3" s="1"/>
  <c r="C73" i="3" s="1"/>
  <c r="C74" i="3" s="1"/>
  <c r="C75" i="3" s="1"/>
  <c r="C76" i="3" s="1"/>
  <c r="C77" i="3" s="1"/>
  <c r="C78" i="3" s="1"/>
  <c r="C79" i="3" s="1"/>
  <c r="C80" i="3" s="1"/>
  <c r="C81" i="3" s="1"/>
  <c r="C82" i="3" s="1"/>
  <c r="C83" i="3" s="1"/>
  <c r="C84" i="3" s="1"/>
  <c r="C85" i="3" s="1"/>
  <c r="C86" i="3" s="1"/>
  <c r="C87" i="3" s="1"/>
  <c r="C88" i="3" s="1"/>
  <c r="C89" i="3" s="1"/>
  <c r="C90" i="3" s="1"/>
  <c r="C91" i="3" s="1"/>
  <c r="C92" i="3" s="1"/>
  <c r="C93" i="3" s="1"/>
  <c r="C94" i="3" s="1"/>
  <c r="C95" i="3" s="1"/>
  <c r="C96" i="3" s="1"/>
  <c r="C97" i="3" s="1"/>
  <c r="C98" i="3" s="1"/>
  <c r="C99" i="3" s="1"/>
  <c r="C100" i="3" s="1"/>
  <c r="C101" i="3" s="1"/>
  <c r="C102" i="3" s="1"/>
  <c r="C103" i="3" s="1"/>
  <c r="C104" i="3" s="1"/>
  <c r="C105" i="3" s="1"/>
  <c r="C106" i="3" s="1"/>
  <c r="C107" i="3" s="1"/>
  <c r="C108" i="3" s="1"/>
  <c r="C109" i="3" s="1"/>
  <c r="C110" i="3" s="1"/>
  <c r="C111" i="3" s="1"/>
  <c r="C112" i="3" s="1"/>
  <c r="C113" i="3" s="1"/>
  <c r="C114" i="3" s="1"/>
  <c r="C115" i="3" s="1"/>
  <c r="C116" i="3" s="1"/>
  <c r="C117" i="3" s="1"/>
  <c r="C118" i="3" s="1"/>
  <c r="C119" i="3" s="1"/>
  <c r="C120" i="3" s="1"/>
  <c r="C121" i="3" s="1"/>
  <c r="C122" i="3" s="1"/>
  <c r="C123" i="3" s="1"/>
  <c r="C124" i="3" s="1"/>
  <c r="C125" i="3" s="1"/>
  <c r="C126" i="3" s="1"/>
  <c r="C127" i="3" s="1"/>
  <c r="C128" i="3" s="1"/>
  <c r="C129" i="3" s="1"/>
  <c r="C130" i="3" s="1"/>
  <c r="C131" i="3" s="1"/>
  <c r="C132" i="3" s="1"/>
  <c r="C133" i="3" s="1"/>
  <c r="C134" i="3" s="1"/>
  <c r="C135" i="3" s="1"/>
  <c r="C136" i="3" s="1"/>
  <c r="C137" i="3" s="1"/>
  <c r="C138" i="3" s="1"/>
  <c r="C139" i="3" s="1"/>
  <c r="C140" i="3" s="1"/>
  <c r="C141" i="3" s="1"/>
  <c r="C142" i="3" s="1"/>
  <c r="C143" i="3" s="1"/>
  <c r="C144" i="3" s="1"/>
  <c r="C145" i="3" s="1"/>
  <c r="C146" i="3" s="1"/>
  <c r="C147" i="3" s="1"/>
  <c r="C148" i="3" s="1"/>
  <c r="C149" i="3" s="1"/>
  <c r="C150" i="3" s="1"/>
  <c r="C151" i="3" s="1"/>
  <c r="C152" i="3" s="1"/>
  <c r="C153" i="3" s="1"/>
  <c r="C154" i="3" s="1"/>
  <c r="C155" i="3" s="1"/>
  <c r="C156" i="3" s="1"/>
  <c r="C157" i="3" s="1"/>
  <c r="C158" i="3" s="1"/>
  <c r="C159" i="3" s="1"/>
  <c r="C160" i="3" s="1"/>
  <c r="C161" i="3" s="1"/>
  <c r="C162" i="3" s="1"/>
  <c r="C163" i="3" s="1"/>
  <c r="C164" i="3" s="1"/>
  <c r="C165" i="3" s="1"/>
  <c r="C166" i="3" s="1"/>
  <c r="C167" i="3" s="1"/>
  <c r="C168" i="3" s="1"/>
  <c r="C169" i="3" s="1"/>
  <c r="C170" i="3" s="1"/>
  <c r="C171" i="3" s="1"/>
  <c r="C172" i="3" s="1"/>
  <c r="C173" i="3" s="1"/>
  <c r="C174" i="3" s="1"/>
  <c r="C175" i="3" s="1"/>
  <c r="C176" i="3" s="1"/>
  <c r="C177" i="3" s="1"/>
  <c r="C178" i="3" s="1"/>
  <c r="C179" i="3" s="1"/>
  <c r="C180" i="3" s="1"/>
  <c r="C181" i="3" s="1"/>
  <c r="C182" i="3" s="1"/>
  <c r="C183" i="3" s="1"/>
  <c r="C184" i="3" s="1"/>
  <c r="C185" i="3" s="1"/>
  <c r="C186" i="3" s="1"/>
  <c r="C187" i="3" s="1"/>
  <c r="C188" i="3" s="1"/>
  <c r="C189" i="3" s="1"/>
  <c r="C190" i="3" s="1"/>
  <c r="C191" i="3" s="1"/>
  <c r="C192" i="3" s="1"/>
  <c r="C193" i="3" s="1"/>
  <c r="C194" i="3" s="1"/>
  <c r="C195" i="3" s="1"/>
  <c r="C196" i="3" s="1"/>
  <c r="C197" i="3" s="1"/>
  <c r="C198" i="3" s="1"/>
  <c r="C199" i="3" s="1"/>
  <c r="C200" i="3" s="1"/>
  <c r="C201" i="3" s="1"/>
  <c r="C202" i="3" s="1"/>
  <c r="C203" i="3" s="1"/>
  <c r="C204" i="3" s="1"/>
  <c r="C205" i="3" s="1"/>
  <c r="C206" i="3" s="1"/>
  <c r="C207" i="3" s="1"/>
  <c r="C208" i="3" s="1"/>
  <c r="C209" i="3" s="1"/>
  <c r="C210" i="3" s="1"/>
  <c r="C211" i="3" s="1"/>
  <c r="C212" i="3" s="1"/>
  <c r="C213" i="3" s="1"/>
  <c r="C214" i="3" s="1"/>
  <c r="C215" i="3" s="1"/>
  <c r="C216" i="3" s="1"/>
  <c r="C217" i="3" s="1"/>
  <c r="C218" i="3" s="1"/>
  <c r="C219" i="3" s="1"/>
  <c r="C220" i="3" s="1"/>
  <c r="C221" i="3" s="1"/>
  <c r="C222" i="3" s="1"/>
  <c r="C223" i="3" s="1"/>
  <c r="C224" i="3" s="1"/>
  <c r="C225" i="3" s="1"/>
  <c r="C226" i="3" s="1"/>
  <c r="C227" i="3" s="1"/>
  <c r="C228" i="3" s="1"/>
  <c r="C229" i="3" s="1"/>
  <c r="C230" i="3" s="1"/>
  <c r="C231" i="3" s="1"/>
  <c r="C232" i="3" s="1"/>
  <c r="C233" i="3" s="1"/>
  <c r="C234" i="3" s="1"/>
  <c r="C235" i="3" s="1"/>
  <c r="C236" i="3" s="1"/>
  <c r="C237" i="3" s="1"/>
  <c r="C238" i="3" s="1"/>
  <c r="C239" i="3" s="1"/>
  <c r="C240" i="3" s="1"/>
  <c r="C241" i="3" s="1"/>
  <c r="C242" i="3" s="1"/>
  <c r="C243" i="3" s="1"/>
  <c r="C244" i="3" s="1"/>
  <c r="C245" i="3" s="1"/>
  <c r="C246" i="3" s="1"/>
  <c r="C247" i="3" s="1"/>
  <c r="C248" i="3" s="1"/>
  <c r="C249" i="3" s="1"/>
  <c r="C250" i="3" s="1"/>
  <c r="C251" i="3" s="1"/>
  <c r="C252" i="3" s="1"/>
  <c r="C253" i="3" s="1"/>
  <c r="C254" i="3" s="1"/>
  <c r="C255" i="3" s="1"/>
  <c r="C256" i="3" s="1"/>
  <c r="C257" i="3" s="1"/>
  <c r="C258" i="3" s="1"/>
  <c r="C259" i="3" s="1"/>
  <c r="C260" i="3" s="1"/>
  <c r="C261" i="3" s="1"/>
  <c r="C262" i="3" s="1"/>
  <c r="C263" i="3" s="1"/>
  <c r="C264" i="3" s="1"/>
  <c r="C265" i="3" s="1"/>
  <c r="C266" i="3" s="1"/>
  <c r="C267" i="3" s="1"/>
  <c r="C268" i="3" s="1"/>
  <c r="C269" i="3" s="1"/>
  <c r="C270" i="3" s="1"/>
  <c r="C271" i="3" s="1"/>
  <c r="C272" i="3" s="1"/>
  <c r="C273" i="3" s="1"/>
  <c r="C274" i="3" s="1"/>
  <c r="C275" i="3" s="1"/>
  <c r="C276" i="3" s="1"/>
  <c r="C277" i="3" s="1"/>
  <c r="C278" i="3" s="1"/>
  <c r="C279" i="3" s="1"/>
  <c r="C280" i="3" s="1"/>
  <c r="C281" i="3" s="1"/>
  <c r="C282" i="3" s="1"/>
  <c r="C283" i="3" s="1"/>
  <c r="C284" i="3" s="1"/>
  <c r="C285" i="3" s="1"/>
  <c r="C286" i="3" s="1"/>
  <c r="C287" i="3" s="1"/>
  <c r="C288" i="3" s="1"/>
  <c r="C289" i="3" s="1"/>
  <c r="C290" i="3" s="1"/>
  <c r="C291" i="3" s="1"/>
  <c r="C292" i="3" s="1"/>
  <c r="C293" i="3" s="1"/>
  <c r="C294" i="3" s="1"/>
  <c r="C295" i="3" s="1"/>
  <c r="C296" i="3" s="1"/>
  <c r="C297" i="3" s="1"/>
  <c r="C298" i="3" s="1"/>
  <c r="C299" i="3" s="1"/>
  <c r="C300" i="3" s="1"/>
  <c r="C301" i="3" s="1"/>
  <c r="C302" i="3" s="1"/>
  <c r="C303" i="3" s="1"/>
  <c r="C304" i="3" s="1"/>
  <c r="C305" i="3" s="1"/>
  <c r="C306" i="3" s="1"/>
  <c r="C307" i="3" s="1"/>
  <c r="C308" i="3" s="1"/>
  <c r="C309" i="3" s="1"/>
  <c r="C310" i="3" s="1"/>
  <c r="C311" i="3" s="1"/>
  <c r="C312" i="3" s="1"/>
  <c r="C313" i="3" s="1"/>
  <c r="C314" i="3" s="1"/>
  <c r="C315" i="3" s="1"/>
  <c r="C316" i="3" s="1"/>
  <c r="C317" i="3" s="1"/>
  <c r="C318" i="3" s="1"/>
  <c r="C319" i="3" s="1"/>
  <c r="C320" i="3" s="1"/>
  <c r="C321" i="3" s="1"/>
  <c r="C322" i="3" s="1"/>
  <c r="C323" i="3" s="1"/>
  <c r="C324" i="3" s="1"/>
  <c r="C325" i="3" s="1"/>
  <c r="C326" i="3" s="1"/>
  <c r="C327" i="3" s="1"/>
  <c r="C328" i="3" s="1"/>
  <c r="C329" i="3" s="1"/>
  <c r="C330" i="3" s="1"/>
  <c r="C331" i="3" s="1"/>
  <c r="C332" i="3" s="1"/>
  <c r="C333" i="3" s="1"/>
  <c r="C334" i="3" s="1"/>
  <c r="C335" i="3" s="1"/>
  <c r="C336" i="3" s="1"/>
  <c r="C337" i="3" s="1"/>
  <c r="C338" i="3" s="1"/>
  <c r="C339" i="3" s="1"/>
  <c r="C340" i="3" s="1"/>
  <c r="C341" i="3" s="1"/>
  <c r="C342" i="3" s="1"/>
  <c r="C343" i="3" s="1"/>
  <c r="C344" i="3" s="1"/>
  <c r="C345" i="3" s="1"/>
  <c r="C346" i="3" s="1"/>
  <c r="C347" i="3" s="1"/>
  <c r="C348" i="3" s="1"/>
  <c r="C349" i="3" s="1"/>
  <c r="C350" i="3" s="1"/>
  <c r="C351" i="3" s="1"/>
  <c r="C352" i="3" s="1"/>
  <c r="C353" i="3" s="1"/>
  <c r="C354" i="3" s="1"/>
  <c r="C355" i="3" s="1"/>
  <c r="C356" i="3" s="1"/>
  <c r="C357" i="3" s="1"/>
  <c r="C358" i="3" s="1"/>
  <c r="C359" i="3" s="1"/>
  <c r="C360" i="3" s="1"/>
  <c r="C361" i="3" s="1"/>
  <c r="C362" i="3" s="1"/>
  <c r="C363" i="3" s="1"/>
  <c r="C364" i="3" s="1"/>
  <c r="C365" i="3" s="1"/>
  <c r="C366" i="3" s="1"/>
  <c r="C367" i="3" s="1"/>
  <c r="C368" i="3" s="1"/>
  <c r="C369" i="3" s="1"/>
  <c r="C370" i="3" s="1"/>
  <c r="C371" i="3" s="1"/>
  <c r="C372" i="3" s="1"/>
  <c r="C373" i="3" s="1"/>
  <c r="C374" i="3" s="1"/>
  <c r="C375" i="3" s="1"/>
  <c r="C376" i="3" s="1"/>
  <c r="C377" i="3" s="1"/>
  <c r="C378" i="3" s="1"/>
  <c r="C379" i="3" s="1"/>
  <c r="C380" i="3" s="1"/>
  <c r="C381" i="3" s="1"/>
  <c r="C382" i="3" s="1"/>
  <c r="C383" i="3" s="1"/>
  <c r="C384" i="3" s="1"/>
  <c r="C385" i="3" s="1"/>
  <c r="C386" i="3" s="1"/>
  <c r="C387" i="3" s="1"/>
  <c r="C388" i="3" s="1"/>
  <c r="C389" i="3" s="1"/>
  <c r="C390" i="3" s="1"/>
  <c r="C391" i="3" s="1"/>
  <c r="C392" i="3" s="1"/>
  <c r="C393" i="3" s="1"/>
  <c r="C394" i="3" s="1"/>
  <c r="C395" i="3" s="1"/>
  <c r="C396" i="3" s="1"/>
  <c r="C397" i="3" s="1"/>
  <c r="C398" i="3" s="1"/>
  <c r="C399" i="3" s="1"/>
  <c r="C400" i="3" s="1"/>
  <c r="C401" i="3" s="1"/>
  <c r="C402" i="3" s="1"/>
  <c r="C403" i="3" s="1"/>
  <c r="C404" i="3" s="1"/>
  <c r="C405" i="3" s="1"/>
  <c r="C406" i="3" s="1"/>
  <c r="C407" i="3" s="1"/>
  <c r="C408" i="3" s="1"/>
  <c r="C409" i="3" s="1"/>
  <c r="C410" i="3" s="1"/>
  <c r="C411" i="3" s="1"/>
  <c r="C412" i="3" s="1"/>
  <c r="C413" i="3" s="1"/>
  <c r="C414" i="3" s="1"/>
  <c r="C415" i="3" s="1"/>
  <c r="C416" i="3" s="1"/>
  <c r="C417" i="3" s="1"/>
  <c r="C418" i="3" s="1"/>
  <c r="C419" i="3" s="1"/>
  <c r="C420" i="3" s="1"/>
  <c r="C421" i="3" s="1"/>
  <c r="C422" i="3" s="1"/>
  <c r="C423" i="3" s="1"/>
  <c r="C424" i="3" s="1"/>
  <c r="C425" i="3" s="1"/>
  <c r="C426" i="3" s="1"/>
  <c r="C427" i="3" s="1"/>
  <c r="C428" i="3" s="1"/>
  <c r="C429" i="3" s="1"/>
  <c r="C430" i="3" s="1"/>
  <c r="C431" i="3" s="1"/>
  <c r="C432" i="3" s="1"/>
  <c r="C433" i="3" s="1"/>
  <c r="C434" i="3" s="1"/>
  <c r="C435" i="3" s="1"/>
  <c r="C436" i="3" s="1"/>
  <c r="C437" i="3" s="1"/>
  <c r="C438" i="3" s="1"/>
  <c r="C439" i="3" s="1"/>
  <c r="C440" i="3" s="1"/>
  <c r="C441" i="3" s="1"/>
  <c r="C442" i="3" s="1"/>
  <c r="C443" i="3" s="1"/>
  <c r="C444" i="3" s="1"/>
  <c r="C445" i="3" s="1"/>
  <c r="C446" i="3" s="1"/>
  <c r="C447" i="3" s="1"/>
  <c r="C448" i="3" s="1"/>
  <c r="C449" i="3" s="1"/>
  <c r="C450" i="3" s="1"/>
  <c r="C451" i="3" s="1"/>
  <c r="C452" i="3" s="1"/>
  <c r="C453" i="3" s="1"/>
  <c r="C454" i="3" s="1"/>
  <c r="C455" i="3" s="1"/>
  <c r="C456" i="3" s="1"/>
  <c r="C457" i="3" s="1"/>
  <c r="C458" i="3" s="1"/>
  <c r="C459" i="3" s="1"/>
  <c r="C460" i="3" s="1"/>
  <c r="C461" i="3" s="1"/>
  <c r="C462" i="3" s="1"/>
  <c r="C463" i="3" s="1"/>
  <c r="C464" i="3" s="1"/>
  <c r="C465" i="3" s="1"/>
  <c r="C466" i="3" s="1"/>
  <c r="C467" i="3" s="1"/>
  <c r="C468" i="3" s="1"/>
  <c r="C469" i="3" s="1"/>
  <c r="C470" i="3" s="1"/>
  <c r="C471" i="3" s="1"/>
  <c r="C472" i="3" s="1"/>
  <c r="C473" i="3" s="1"/>
  <c r="C474" i="3" s="1"/>
  <c r="C475" i="3" s="1"/>
  <c r="C476" i="3" s="1"/>
  <c r="C477" i="3" s="1"/>
  <c r="C478" i="3" s="1"/>
  <c r="C479" i="3" s="1"/>
  <c r="C480" i="3" s="1"/>
  <c r="C481" i="3" s="1"/>
  <c r="C482" i="3" s="1"/>
  <c r="C483" i="3" s="1"/>
  <c r="C484" i="3" s="1"/>
  <c r="C485" i="3" s="1"/>
  <c r="C486" i="3" s="1"/>
  <c r="C487" i="3" s="1"/>
  <c r="C488" i="3" s="1"/>
  <c r="C489" i="3" s="1"/>
  <c r="C490" i="3" s="1"/>
  <c r="C491" i="3" s="1"/>
  <c r="C492" i="3" s="1"/>
  <c r="C493" i="3" s="1"/>
  <c r="C494" i="3" s="1"/>
  <c r="C495" i="3" s="1"/>
  <c r="C496" i="3" s="1"/>
  <c r="C497" i="3" s="1"/>
  <c r="C498" i="3" s="1"/>
  <c r="C499" i="3" s="1"/>
  <c r="C500" i="3" s="1"/>
  <c r="C501" i="3" s="1"/>
  <c r="C502" i="3" s="1"/>
  <c r="C503" i="3" s="1"/>
  <c r="C504" i="3" s="1"/>
  <c r="C505" i="3" s="1"/>
  <c r="C506" i="3" s="1"/>
  <c r="C507" i="3" s="1"/>
  <c r="C508" i="3" s="1"/>
  <c r="C509" i="3" s="1"/>
  <c r="C510" i="3" s="1"/>
  <c r="C511" i="3" s="1"/>
  <c r="C512" i="3" s="1"/>
  <c r="C513" i="3" s="1"/>
  <c r="C514" i="3" s="1"/>
  <c r="C515" i="3" s="1"/>
  <c r="C516" i="3" s="1"/>
  <c r="C517" i="3" s="1"/>
  <c r="C518" i="3" s="1"/>
  <c r="C519" i="3" s="1"/>
  <c r="C520" i="3" s="1"/>
  <c r="C521" i="3" s="1"/>
  <c r="C522" i="3" s="1"/>
  <c r="C523" i="3" s="1"/>
  <c r="C524" i="3" s="1"/>
  <c r="C525" i="3" s="1"/>
  <c r="C526" i="3" s="1"/>
  <c r="C527" i="3" s="1"/>
  <c r="C528" i="3" s="1"/>
  <c r="C529" i="3" s="1"/>
  <c r="C530" i="3" s="1"/>
  <c r="C531" i="3" s="1"/>
  <c r="C532" i="3" s="1"/>
  <c r="C533" i="3" s="1"/>
  <c r="C534" i="3" s="1"/>
  <c r="C535" i="3" s="1"/>
  <c r="C536" i="3" s="1"/>
  <c r="C537" i="3" s="1"/>
  <c r="C538" i="3" s="1"/>
  <c r="C539" i="3" s="1"/>
  <c r="C540" i="3" s="1"/>
  <c r="C541" i="3" s="1"/>
  <c r="C542" i="3" s="1"/>
  <c r="C543" i="3" s="1"/>
  <c r="C544" i="3" s="1"/>
  <c r="C545" i="3" s="1"/>
  <c r="C546" i="3" s="1"/>
  <c r="C547" i="3" s="1"/>
  <c r="C548" i="3" s="1"/>
  <c r="C549" i="3" s="1"/>
  <c r="C550" i="3" s="1"/>
  <c r="C551" i="3" s="1"/>
  <c r="C552" i="3" s="1"/>
  <c r="C553" i="3" s="1"/>
  <c r="C554" i="3" s="1"/>
  <c r="C555" i="3" s="1"/>
  <c r="C556" i="3" s="1"/>
  <c r="C557" i="3" s="1"/>
  <c r="C558" i="3" s="1"/>
  <c r="C559" i="3" s="1"/>
  <c r="C560" i="3" s="1"/>
  <c r="C561" i="3" s="1"/>
  <c r="C562" i="3" s="1"/>
  <c r="C563" i="3" s="1"/>
  <c r="C564" i="3" s="1"/>
  <c r="C565" i="3" s="1"/>
  <c r="C566" i="3" s="1"/>
  <c r="C567" i="3" s="1"/>
  <c r="C568" i="3" s="1"/>
  <c r="C569" i="3" s="1"/>
  <c r="C570" i="3" s="1"/>
  <c r="C571" i="3" s="1"/>
  <c r="C572" i="3" s="1"/>
  <c r="C573" i="3" s="1"/>
  <c r="C574" i="3" s="1"/>
  <c r="C575" i="3" s="1"/>
  <c r="C576" i="3" s="1"/>
  <c r="C577" i="3" s="1"/>
  <c r="C578" i="3" s="1"/>
  <c r="C579" i="3" s="1"/>
  <c r="C580" i="3" s="1"/>
  <c r="C581" i="3" s="1"/>
  <c r="C582" i="3" s="1"/>
  <c r="C583" i="3" s="1"/>
  <c r="C584" i="3" s="1"/>
  <c r="C585" i="3" s="1"/>
  <c r="C586" i="3" s="1"/>
  <c r="C587" i="3" s="1"/>
  <c r="C588" i="3" s="1"/>
  <c r="C589" i="3" s="1"/>
  <c r="C590" i="3" s="1"/>
  <c r="C591" i="3" s="1"/>
  <c r="C592" i="3" s="1"/>
  <c r="C593" i="3" s="1"/>
  <c r="C594" i="3" s="1"/>
  <c r="C595" i="3" s="1"/>
  <c r="C596" i="3" s="1"/>
  <c r="C597" i="3" s="1"/>
  <c r="C598" i="3" s="1"/>
  <c r="C599" i="3" s="1"/>
  <c r="C600" i="3" s="1"/>
  <c r="C601" i="3" s="1"/>
  <c r="C602" i="3" s="1"/>
  <c r="C603" i="3" s="1"/>
  <c r="C604" i="3" s="1"/>
  <c r="C605" i="3" s="1"/>
  <c r="C606" i="3" s="1"/>
  <c r="C607" i="3" s="1"/>
  <c r="C608" i="3" s="1"/>
  <c r="C609" i="3" s="1"/>
  <c r="C610" i="3" s="1"/>
  <c r="C611" i="3" s="1"/>
  <c r="C612" i="3" s="1"/>
  <c r="C613" i="3" s="1"/>
  <c r="C614" i="3" s="1"/>
  <c r="C615" i="3" s="1"/>
  <c r="C616" i="3" s="1"/>
  <c r="C617" i="3" s="1"/>
  <c r="C618" i="3" s="1"/>
  <c r="C619" i="3" s="1"/>
  <c r="C620" i="3" s="1"/>
  <c r="C621" i="3" s="1"/>
  <c r="C622" i="3" s="1"/>
  <c r="C623" i="3" s="1"/>
  <c r="C624" i="3" s="1"/>
  <c r="C625" i="3" s="1"/>
  <c r="C626" i="3" s="1"/>
  <c r="C627" i="3" s="1"/>
  <c r="C628" i="3" s="1"/>
  <c r="C629" i="3" s="1"/>
  <c r="C630" i="3" s="1"/>
  <c r="C631" i="3" s="1"/>
  <c r="C632" i="3" s="1"/>
  <c r="C633" i="3" s="1"/>
  <c r="C634" i="3" s="1"/>
  <c r="C635" i="3" s="1"/>
  <c r="C636" i="3" s="1"/>
  <c r="C637" i="3" s="1"/>
  <c r="C638" i="3" s="1"/>
  <c r="C639" i="3" s="1"/>
  <c r="C640" i="3" s="1"/>
  <c r="C641" i="3" s="1"/>
  <c r="C642" i="3" s="1"/>
  <c r="C643" i="3" s="1"/>
  <c r="C644" i="3" s="1"/>
  <c r="C645" i="3" s="1"/>
  <c r="C646" i="3" s="1"/>
  <c r="C647" i="3" s="1"/>
  <c r="C648" i="3" s="1"/>
  <c r="C649" i="3" s="1"/>
  <c r="C650" i="3" s="1"/>
  <c r="C651" i="3" s="1"/>
  <c r="C652" i="3" s="1"/>
  <c r="C653" i="3" s="1"/>
  <c r="C654" i="3" s="1"/>
  <c r="C655" i="3" s="1"/>
  <c r="C656" i="3" s="1"/>
  <c r="C657" i="3" s="1"/>
  <c r="C658" i="3" s="1"/>
  <c r="C659" i="3" s="1"/>
  <c r="C660" i="3" s="1"/>
  <c r="C661" i="3" s="1"/>
  <c r="C662" i="3" s="1"/>
  <c r="C663" i="3" s="1"/>
  <c r="C664" i="3" s="1"/>
  <c r="C665" i="3" s="1"/>
  <c r="C666" i="3" s="1"/>
  <c r="C667" i="3" s="1"/>
  <c r="C668" i="3" s="1"/>
  <c r="C669" i="3" s="1"/>
  <c r="C670" i="3" s="1"/>
  <c r="C671" i="3" s="1"/>
  <c r="C672" i="3" s="1"/>
  <c r="C673" i="3" s="1"/>
  <c r="C674" i="3" s="1"/>
  <c r="C675" i="3" s="1"/>
  <c r="C676" i="3" s="1"/>
  <c r="C677" i="3" s="1"/>
  <c r="C678" i="3" s="1"/>
  <c r="C679" i="3" s="1"/>
  <c r="C680" i="3" s="1"/>
  <c r="C681" i="3" s="1"/>
  <c r="C682" i="3" s="1"/>
  <c r="C683" i="3" s="1"/>
  <c r="C684" i="3" s="1"/>
  <c r="C685" i="3" s="1"/>
  <c r="C686" i="3" s="1"/>
  <c r="C687" i="3" s="1"/>
  <c r="C688" i="3" s="1"/>
  <c r="C689" i="3" s="1"/>
  <c r="C690" i="3" s="1"/>
  <c r="C691" i="3" s="1"/>
  <c r="C692" i="3" s="1"/>
  <c r="C693" i="3" s="1"/>
  <c r="C694" i="3" s="1"/>
  <c r="C695" i="3" s="1"/>
  <c r="C696" i="3" s="1"/>
  <c r="C697" i="3" s="1"/>
  <c r="C698" i="3" s="1"/>
  <c r="C699" i="3" s="1"/>
  <c r="C700" i="3" s="1"/>
  <c r="C701" i="3" s="1"/>
  <c r="C702" i="3" s="1"/>
  <c r="C703" i="3" s="1"/>
  <c r="C704" i="3" s="1"/>
  <c r="C705" i="3" s="1"/>
  <c r="C706" i="3" s="1"/>
  <c r="C707" i="3" s="1"/>
  <c r="C708" i="3" s="1"/>
  <c r="C709" i="3" s="1"/>
  <c r="C710" i="3" s="1"/>
  <c r="C711" i="3" s="1"/>
  <c r="C712" i="3" s="1"/>
  <c r="C713" i="3" s="1"/>
  <c r="C714" i="3" s="1"/>
  <c r="C715" i="3" s="1"/>
  <c r="C716" i="3" s="1"/>
  <c r="C717" i="3" s="1"/>
  <c r="C718" i="3" s="1"/>
  <c r="C719" i="3" s="1"/>
  <c r="C720" i="3" s="1"/>
  <c r="C721" i="3" s="1"/>
  <c r="C722" i="3" s="1"/>
  <c r="C723" i="3" s="1"/>
  <c r="C724" i="3" s="1"/>
  <c r="C725" i="3" s="1"/>
  <c r="C726" i="3" s="1"/>
  <c r="C727" i="3" s="1"/>
  <c r="C728" i="3" s="1"/>
  <c r="C729" i="3" s="1"/>
  <c r="C730" i="3" s="1"/>
  <c r="C731" i="3" s="1"/>
  <c r="C732" i="3" s="1"/>
  <c r="C733" i="3" s="1"/>
  <c r="C734" i="3" s="1"/>
  <c r="C735" i="3" s="1"/>
  <c r="C736" i="3" s="1"/>
  <c r="C737" i="3" s="1"/>
  <c r="C738" i="3" s="1"/>
  <c r="C739" i="3" s="1"/>
  <c r="C740" i="3" s="1"/>
  <c r="C741" i="3" s="1"/>
  <c r="C742" i="3" s="1"/>
  <c r="C743" i="3" s="1"/>
  <c r="C744" i="3" s="1"/>
  <c r="C745" i="3" s="1"/>
  <c r="C746" i="3" s="1"/>
  <c r="C747" i="3" s="1"/>
  <c r="C748" i="3" s="1"/>
  <c r="C749" i="3" s="1"/>
  <c r="C750" i="3" s="1"/>
  <c r="C751" i="3" s="1"/>
  <c r="C752" i="3" s="1"/>
  <c r="C753" i="3" s="1"/>
  <c r="C754" i="3" s="1"/>
  <c r="C755" i="3" s="1"/>
  <c r="C756" i="3" s="1"/>
  <c r="C757" i="3" s="1"/>
  <c r="C758" i="3" s="1"/>
  <c r="C759" i="3" s="1"/>
  <c r="C760" i="3" s="1"/>
  <c r="C761" i="3" s="1"/>
  <c r="C762" i="3" s="1"/>
  <c r="C763" i="3" s="1"/>
  <c r="C764" i="3" s="1"/>
  <c r="C765" i="3" s="1"/>
  <c r="C766" i="3" s="1"/>
  <c r="C767" i="3" s="1"/>
  <c r="C768" i="3" s="1"/>
  <c r="C769" i="3" s="1"/>
  <c r="C770" i="3" s="1"/>
  <c r="C771" i="3" s="1"/>
  <c r="C772" i="3" s="1"/>
  <c r="C773" i="3" s="1"/>
  <c r="C774" i="3" s="1"/>
  <c r="C775" i="3" s="1"/>
  <c r="C776" i="3" s="1"/>
  <c r="C777" i="3" s="1"/>
  <c r="C778" i="3" s="1"/>
  <c r="C779" i="3" s="1"/>
  <c r="C780" i="3" s="1"/>
  <c r="C781" i="3" s="1"/>
  <c r="C782" i="3" s="1"/>
  <c r="C783" i="3" s="1"/>
  <c r="C784" i="3" s="1"/>
  <c r="C785" i="3" s="1"/>
  <c r="C786" i="3" s="1"/>
  <c r="C787" i="3" s="1"/>
  <c r="C788" i="3" s="1"/>
  <c r="C789" i="3" s="1"/>
  <c r="C790" i="3" s="1"/>
  <c r="C791" i="3" s="1"/>
  <c r="C792" i="3" s="1"/>
  <c r="C793" i="3" s="1"/>
  <c r="C794" i="3" s="1"/>
  <c r="C795" i="3" s="1"/>
  <c r="C796" i="3" s="1"/>
  <c r="C797" i="3" s="1"/>
  <c r="C798" i="3" s="1"/>
  <c r="C799" i="3" s="1"/>
  <c r="C800" i="3" s="1"/>
  <c r="C801" i="3" s="1"/>
  <c r="C802" i="3" s="1"/>
  <c r="C803" i="3" s="1"/>
  <c r="C804" i="3" s="1"/>
  <c r="C805" i="3" s="1"/>
  <c r="C806" i="3" s="1"/>
  <c r="C807" i="3" s="1"/>
  <c r="C808" i="3" s="1"/>
  <c r="C809" i="3" s="1"/>
  <c r="C810" i="3" s="1"/>
  <c r="C811" i="3" s="1"/>
  <c r="C812" i="3" s="1"/>
  <c r="C813" i="3" s="1"/>
  <c r="C814" i="3" s="1"/>
  <c r="C815" i="3" s="1"/>
  <c r="C816" i="3" s="1"/>
  <c r="C817" i="3" s="1"/>
  <c r="C818" i="3" s="1"/>
  <c r="C819" i="3" s="1"/>
  <c r="C820" i="3" s="1"/>
  <c r="C821" i="3" s="1"/>
  <c r="C822" i="3" s="1"/>
  <c r="C823" i="3" s="1"/>
  <c r="C824" i="3" s="1"/>
  <c r="C825" i="3" s="1"/>
  <c r="C826" i="3" s="1"/>
  <c r="C827" i="3" s="1"/>
  <c r="C828" i="3" s="1"/>
  <c r="C829" i="3" s="1"/>
  <c r="C830" i="3" s="1"/>
  <c r="C831" i="3" s="1"/>
  <c r="C832" i="3" s="1"/>
  <c r="C833" i="3" s="1"/>
  <c r="C834" i="3" s="1"/>
  <c r="C835" i="3" s="1"/>
  <c r="C836" i="3" s="1"/>
  <c r="C837" i="3" s="1"/>
  <c r="C838" i="3" s="1"/>
  <c r="C839" i="3" s="1"/>
  <c r="C840" i="3" s="1"/>
  <c r="C841" i="3" s="1"/>
  <c r="C842" i="3" s="1"/>
  <c r="C843" i="3" s="1"/>
  <c r="C844" i="3" s="1"/>
  <c r="C845" i="3" s="1"/>
  <c r="C846" i="3" s="1"/>
  <c r="C847" i="3" s="1"/>
  <c r="C848" i="3" s="1"/>
  <c r="C849" i="3" s="1"/>
  <c r="C850" i="3" s="1"/>
  <c r="C851" i="3" s="1"/>
  <c r="C852" i="3" s="1"/>
  <c r="C853" i="3" s="1"/>
  <c r="C854" i="3" s="1"/>
  <c r="C855" i="3" s="1"/>
  <c r="C856" i="3" s="1"/>
  <c r="C857" i="3" s="1"/>
  <c r="C858" i="3" s="1"/>
  <c r="C859" i="3" s="1"/>
  <c r="C860" i="3" s="1"/>
  <c r="C861" i="3" s="1"/>
  <c r="C862" i="3" s="1"/>
  <c r="C863" i="3" s="1"/>
  <c r="C864" i="3" s="1"/>
  <c r="C865" i="3" s="1"/>
  <c r="C866" i="3" s="1"/>
  <c r="C867" i="3" s="1"/>
  <c r="C868" i="3" s="1"/>
  <c r="C869" i="3" s="1"/>
  <c r="C870" i="3" s="1"/>
  <c r="C871" i="3" s="1"/>
  <c r="C872" i="3" s="1"/>
  <c r="C873" i="3" s="1"/>
  <c r="C874" i="3" s="1"/>
  <c r="C875" i="3" s="1"/>
  <c r="C876" i="3" s="1"/>
  <c r="C877" i="3" s="1"/>
  <c r="C878" i="3" s="1"/>
  <c r="C879" i="3" s="1"/>
  <c r="C880" i="3" s="1"/>
  <c r="C881" i="3" s="1"/>
  <c r="C882" i="3" s="1"/>
  <c r="C883" i="3" s="1"/>
  <c r="C884" i="3" s="1"/>
  <c r="C885" i="3" s="1"/>
  <c r="C886" i="3" s="1"/>
  <c r="C887" i="3" s="1"/>
  <c r="C888" i="3" s="1"/>
  <c r="C889" i="3" s="1"/>
  <c r="C890" i="3" s="1"/>
  <c r="C891" i="3" s="1"/>
  <c r="C892" i="3" s="1"/>
  <c r="C893" i="3" s="1"/>
  <c r="C894" i="3" s="1"/>
  <c r="C895" i="3" s="1"/>
  <c r="C896" i="3" s="1"/>
  <c r="C897" i="3" s="1"/>
  <c r="C898" i="3" s="1"/>
  <c r="C899" i="3" s="1"/>
  <c r="C900" i="3" s="1"/>
  <c r="C901" i="3" s="1"/>
  <c r="C902" i="3" s="1"/>
  <c r="C903" i="3" s="1"/>
  <c r="C904" i="3" s="1"/>
  <c r="C905" i="3" s="1"/>
  <c r="C906" i="3" s="1"/>
  <c r="C907" i="3" s="1"/>
  <c r="C908" i="3" s="1"/>
  <c r="C909" i="3" s="1"/>
  <c r="C910" i="3" s="1"/>
  <c r="C911" i="3" s="1"/>
  <c r="C912" i="3" s="1"/>
  <c r="C913" i="3" s="1"/>
  <c r="C914" i="3" s="1"/>
  <c r="C915" i="3" s="1"/>
  <c r="C916" i="3" s="1"/>
  <c r="C917" i="3" s="1"/>
  <c r="C918" i="3" s="1"/>
  <c r="C919" i="3" s="1"/>
  <c r="C920" i="3" s="1"/>
  <c r="C921" i="3" s="1"/>
  <c r="C922" i="3" s="1"/>
  <c r="C923" i="3" s="1"/>
  <c r="C924" i="3" s="1"/>
  <c r="C925" i="3" s="1"/>
  <c r="C926" i="3" s="1"/>
  <c r="C927" i="3" s="1"/>
  <c r="C928" i="3" s="1"/>
  <c r="C929" i="3" s="1"/>
  <c r="C930" i="3" s="1"/>
  <c r="C931" i="3" s="1"/>
  <c r="C932" i="3" s="1"/>
  <c r="C933" i="3" s="1"/>
  <c r="C934" i="3" s="1"/>
  <c r="C935" i="3" s="1"/>
  <c r="C936" i="3" s="1"/>
  <c r="C937" i="3" s="1"/>
  <c r="C938" i="3" s="1"/>
  <c r="C939" i="3" s="1"/>
  <c r="C940" i="3" s="1"/>
  <c r="C941" i="3" s="1"/>
  <c r="C942" i="3" s="1"/>
  <c r="C943" i="3" s="1"/>
  <c r="C944" i="3" s="1"/>
  <c r="C945" i="3" s="1"/>
  <c r="C946" i="3" s="1"/>
  <c r="C947" i="3" s="1"/>
  <c r="C948" i="3" s="1"/>
  <c r="C949" i="3" s="1"/>
  <c r="C950" i="3" s="1"/>
  <c r="C951" i="3" s="1"/>
  <c r="C952" i="3" s="1"/>
  <c r="C953" i="3" s="1"/>
  <c r="C954" i="3" s="1"/>
  <c r="C955" i="3" s="1"/>
  <c r="C956" i="3" s="1"/>
  <c r="C957" i="3" s="1"/>
  <c r="C958" i="3" s="1"/>
  <c r="C959" i="3" s="1"/>
  <c r="C960" i="3" s="1"/>
  <c r="C961" i="3" s="1"/>
  <c r="C962" i="3" s="1"/>
  <c r="C963" i="3" s="1"/>
  <c r="C964" i="3" s="1"/>
  <c r="C965" i="3" s="1"/>
  <c r="C966" i="3" s="1"/>
  <c r="C967" i="3" s="1"/>
  <c r="C968" i="3" s="1"/>
  <c r="C969" i="3" s="1"/>
  <c r="C970" i="3" s="1"/>
  <c r="C971" i="3" s="1"/>
  <c r="C972" i="3" s="1"/>
  <c r="C973" i="3" s="1"/>
  <c r="C974" i="3" s="1"/>
  <c r="C975" i="3" s="1"/>
  <c r="C976" i="3" s="1"/>
  <c r="C977" i="3" s="1"/>
  <c r="C978" i="3" s="1"/>
  <c r="C979" i="3" s="1"/>
  <c r="C980" i="3" s="1"/>
  <c r="C981" i="3" s="1"/>
  <c r="C982" i="3" s="1"/>
  <c r="C983" i="3" s="1"/>
  <c r="C984" i="3" s="1"/>
  <c r="C985" i="3" s="1"/>
  <c r="C986" i="3" s="1"/>
  <c r="C987" i="3" s="1"/>
  <c r="C988" i="3" s="1"/>
  <c r="C989" i="3" s="1"/>
  <c r="C990" i="3" s="1"/>
  <c r="C991" i="3" s="1"/>
  <c r="C992" i="3" s="1"/>
  <c r="C993" i="3" s="1"/>
  <c r="C994" i="3" s="1"/>
  <c r="C995" i="3" s="1"/>
  <c r="C996" i="3" s="1"/>
  <c r="C997" i="3" s="1"/>
  <c r="C998" i="3" s="1"/>
  <c r="C999" i="3" s="1"/>
  <c r="C1000" i="3" s="1"/>
  <c r="C1001" i="3" s="1"/>
  <c r="C1002" i="3" s="1"/>
  <c r="C1003" i="3" s="1"/>
  <c r="C1004" i="3" s="1"/>
  <c r="C1005" i="3" s="1"/>
  <c r="C1006" i="3" s="1"/>
  <c r="C1007" i="3" s="1"/>
  <c r="C1008" i="3" s="1"/>
  <c r="C1009" i="3" s="1"/>
  <c r="C1010" i="3" s="1"/>
  <c r="C1011" i="3" s="1"/>
  <c r="C1012" i="3" s="1"/>
  <c r="C1013" i="3" s="1"/>
  <c r="C1014" i="3" s="1"/>
  <c r="C1015" i="3" s="1"/>
  <c r="C1016" i="3" s="1"/>
  <c r="C1017" i="3" s="1"/>
  <c r="C1018" i="3" s="1"/>
  <c r="C1019" i="3" s="1"/>
  <c r="C1020" i="3" s="1"/>
  <c r="C1021" i="3" s="1"/>
  <c r="C1022" i="3" s="1"/>
  <c r="C1023" i="3" s="1"/>
  <c r="C1024" i="3" s="1"/>
  <c r="C1025" i="3" s="1"/>
  <c r="C1026" i="3" s="1"/>
  <c r="C1027" i="3" s="1"/>
  <c r="B3555" i="11"/>
  <c r="C3554" i="11"/>
  <c r="B2246" i="11"/>
  <c r="C2245" i="11"/>
  <c r="C7" i="11"/>
  <c r="B8" i="11"/>
  <c r="C4913" i="11"/>
  <c r="B4914" i="11"/>
  <c r="AD22" i="3"/>
  <c r="AE21" i="3"/>
  <c r="AC25" i="3"/>
  <c r="C4200" i="11"/>
  <c r="B4201" i="11"/>
  <c r="B4563" i="11"/>
  <c r="C4562" i="11"/>
  <c r="C4581" i="11"/>
  <c r="B4582" i="11"/>
  <c r="C3278" i="11"/>
  <c r="B3279" i="11"/>
  <c r="C4932" i="11"/>
  <c r="B4933" i="11"/>
  <c r="B1586" i="11"/>
  <c r="C1585" i="11"/>
  <c r="B3402" i="11"/>
  <c r="C3401" i="11"/>
  <c r="B3432" i="11"/>
  <c r="C3431" i="11"/>
  <c r="B3379" i="11"/>
  <c r="C3379" i="11" s="1"/>
  <c r="C3378" i="11"/>
  <c r="B3498" i="11"/>
  <c r="C3497" i="11"/>
  <c r="B540" i="11"/>
  <c r="C540" i="11" s="1"/>
  <c r="C539" i="11"/>
  <c r="B3388" i="11"/>
  <c r="C3387" i="11"/>
  <c r="B4495" i="11"/>
  <c r="C4494" i="11"/>
  <c r="B550" i="11"/>
  <c r="C549" i="11"/>
  <c r="B26" i="11"/>
  <c r="C25" i="11"/>
  <c r="C3301" i="11"/>
  <c r="B3302" i="11"/>
  <c r="C1259" i="11"/>
  <c r="B1260" i="11"/>
  <c r="C4979" i="11"/>
  <c r="B4980" i="11"/>
  <c r="C4980" i="11" s="1"/>
  <c r="B58" i="11"/>
  <c r="C57" i="11"/>
  <c r="B3532" i="11"/>
  <c r="C3531" i="11"/>
  <c r="C1287" i="11"/>
  <c r="B1288" i="11"/>
  <c r="C1570" i="11"/>
  <c r="B1571" i="11"/>
  <c r="C1083" i="11"/>
  <c r="B1084" i="11"/>
  <c r="B1542" i="11"/>
  <c r="C1541" i="11"/>
  <c r="C1211" i="11"/>
  <c r="B1212" i="11"/>
  <c r="B974" i="11"/>
  <c r="C973" i="11"/>
  <c r="C4966" i="11"/>
  <c r="B4967" i="11"/>
  <c r="C4545" i="11"/>
  <c r="B4546" i="11"/>
  <c r="C1426" i="11"/>
  <c r="B1427" i="11"/>
  <c r="B4880" i="11"/>
  <c r="C4879" i="11"/>
  <c r="C4220" i="11"/>
  <c r="B4221" i="11"/>
  <c r="B1608" i="11"/>
  <c r="C1607" i="11"/>
  <c r="B560" i="11"/>
  <c r="C559" i="11"/>
  <c r="B3590" i="11"/>
  <c r="C3589" i="11"/>
  <c r="B3458" i="11"/>
  <c r="C3457" i="11"/>
  <c r="B406" i="11"/>
  <c r="C405" i="11"/>
  <c r="B3318" i="11"/>
  <c r="C3317" i="11"/>
  <c r="B586" i="11"/>
  <c r="C585" i="11"/>
  <c r="B614" i="11"/>
  <c r="C613" i="11"/>
  <c r="B3356" i="11"/>
  <c r="C3355" i="11"/>
  <c r="B3446" i="11"/>
  <c r="C3445" i="11"/>
  <c r="B46" i="11"/>
  <c r="C45" i="11"/>
  <c r="C2218" i="11"/>
  <c r="B2219" i="11"/>
  <c r="C4987" i="11"/>
  <c r="B4988" i="11"/>
  <c r="C4988" i="11" s="1"/>
  <c r="C4323" i="11"/>
  <c r="B4324" i="11"/>
  <c r="B70" i="11"/>
  <c r="C69" i="11"/>
  <c r="B302" i="11"/>
  <c r="C301" i="11"/>
  <c r="B332" i="11"/>
  <c r="C331" i="11"/>
  <c r="B19" i="3"/>
  <c r="I19" i="3"/>
  <c r="BN21" i="3" l="1"/>
  <c r="BJ21" i="3"/>
  <c r="BF21" i="3"/>
  <c r="BM21" i="3"/>
  <c r="BI21" i="3"/>
  <c r="BE21" i="3"/>
  <c r="BK21" i="3"/>
  <c r="BL21" i="3"/>
  <c r="BH21" i="3"/>
  <c r="BD21" i="3"/>
  <c r="BG21" i="3"/>
  <c r="C4298" i="11"/>
  <c r="A28" i="4"/>
  <c r="B29" i="4"/>
  <c r="B28" i="8"/>
  <c r="A27" i="8"/>
  <c r="B350" i="8"/>
  <c r="A349" i="8"/>
  <c r="B76" i="4"/>
  <c r="A75" i="4"/>
  <c r="B3556" i="11"/>
  <c r="C3555" i="11"/>
  <c r="B9" i="11"/>
  <c r="C8" i="11"/>
  <c r="AD23" i="3"/>
  <c r="AE22" i="3"/>
  <c r="C4914" i="11"/>
  <c r="B4915" i="11"/>
  <c r="AC26" i="3"/>
  <c r="C2246" i="11"/>
  <c r="B2247" i="11"/>
  <c r="B4325" i="11"/>
  <c r="C4324" i="11"/>
  <c r="B2220" i="11"/>
  <c r="C2219" i="11"/>
  <c r="C4221" i="11"/>
  <c r="B4222" i="11"/>
  <c r="B3303" i="11"/>
  <c r="C3302" i="11"/>
  <c r="C4299" i="11"/>
  <c r="B4300" i="11"/>
  <c r="B3280" i="11"/>
  <c r="C3279" i="11"/>
  <c r="B303" i="11"/>
  <c r="C302" i="11"/>
  <c r="B3447" i="11"/>
  <c r="C3446" i="11"/>
  <c r="B615" i="11"/>
  <c r="C614" i="11"/>
  <c r="B3319" i="11"/>
  <c r="C3318" i="11"/>
  <c r="B3459" i="11"/>
  <c r="C3458" i="11"/>
  <c r="B561" i="11"/>
  <c r="C560" i="11"/>
  <c r="C1542" i="11"/>
  <c r="B1543" i="11"/>
  <c r="B59" i="11"/>
  <c r="C58" i="11"/>
  <c r="C4563" i="11"/>
  <c r="B4564" i="11"/>
  <c r="B4547" i="11"/>
  <c r="C4546" i="11"/>
  <c r="C4967" i="11"/>
  <c r="B4968" i="11"/>
  <c r="C1212" i="11"/>
  <c r="B1213" i="11"/>
  <c r="C1084" i="11"/>
  <c r="B1085" i="11"/>
  <c r="C1571" i="11"/>
  <c r="B1572" i="11"/>
  <c r="B1261" i="11"/>
  <c r="C1260" i="11"/>
  <c r="C4933" i="11"/>
  <c r="B4934" i="11"/>
  <c r="C4582" i="11"/>
  <c r="B4583" i="11"/>
  <c r="C4201" i="11"/>
  <c r="B4202" i="11"/>
  <c r="C1427" i="11"/>
  <c r="B1428" i="11"/>
  <c r="B1289" i="11"/>
  <c r="C1288" i="11"/>
  <c r="C974" i="11"/>
  <c r="B975" i="11"/>
  <c r="B551" i="11"/>
  <c r="C551" i="11" s="1"/>
  <c r="C550" i="11"/>
  <c r="B3403" i="11"/>
  <c r="C3402" i="11"/>
  <c r="B333" i="11"/>
  <c r="C332" i="11"/>
  <c r="B71" i="11"/>
  <c r="C70" i="11"/>
  <c r="B47" i="11"/>
  <c r="C46" i="11"/>
  <c r="B3357" i="11"/>
  <c r="C3356" i="11"/>
  <c r="B587" i="11"/>
  <c r="C586" i="11"/>
  <c r="B407" i="11"/>
  <c r="C406" i="11"/>
  <c r="B3591" i="11"/>
  <c r="C3590" i="11"/>
  <c r="C1608" i="11"/>
  <c r="B1609" i="11"/>
  <c r="C4880" i="11"/>
  <c r="B4881" i="11"/>
  <c r="B3533" i="11"/>
  <c r="C3532" i="11"/>
  <c r="B27" i="11"/>
  <c r="C26" i="11"/>
  <c r="B4496" i="11"/>
  <c r="C4495" i="11"/>
  <c r="B3389" i="11"/>
  <c r="C3388" i="11"/>
  <c r="B3499" i="11"/>
  <c r="C3498" i="11"/>
  <c r="B3433" i="11"/>
  <c r="C3432" i="11"/>
  <c r="C1586" i="11"/>
  <c r="B1587" i="11"/>
  <c r="B20" i="3"/>
  <c r="B21" i="3" s="1"/>
  <c r="B22" i="3" s="1"/>
  <c r="B23" i="3" s="1"/>
  <c r="B24" i="3" s="1"/>
  <c r="B25" i="3" s="1"/>
  <c r="B26" i="3" s="1"/>
  <c r="B27" i="3" s="1"/>
  <c r="B28" i="3" s="1"/>
  <c r="B29" i="3" s="1"/>
  <c r="B30" i="3" s="1"/>
  <c r="B31" i="3" s="1"/>
  <c r="B32" i="3" s="1"/>
  <c r="B33" i="3" s="1"/>
  <c r="B34" i="3" s="1"/>
  <c r="B35" i="3" s="1"/>
  <c r="B36" i="3" s="1"/>
  <c r="B37" i="3" s="1"/>
  <c r="B38" i="3" s="1"/>
  <c r="B39" i="3" s="1"/>
  <c r="B40" i="3" s="1"/>
  <c r="B41" i="3" s="1"/>
  <c r="B42" i="3" s="1"/>
  <c r="B43" i="3" s="1"/>
  <c r="B44" i="3" s="1"/>
  <c r="B45" i="3" s="1"/>
  <c r="B46" i="3" s="1"/>
  <c r="B47" i="3" s="1"/>
  <c r="B48" i="3" s="1"/>
  <c r="B49" i="3" s="1"/>
  <c r="B50" i="3" s="1"/>
  <c r="B51" i="3" s="1"/>
  <c r="B52" i="3" s="1"/>
  <c r="B53" i="3" s="1"/>
  <c r="B54" i="3" s="1"/>
  <c r="B55" i="3" s="1"/>
  <c r="B56" i="3" s="1"/>
  <c r="B57" i="3" s="1"/>
  <c r="B58" i="3" s="1"/>
  <c r="B59" i="3" s="1"/>
  <c r="B60" i="3" s="1"/>
  <c r="B61" i="3" s="1"/>
  <c r="B62" i="3" s="1"/>
  <c r="B63" i="3" s="1"/>
  <c r="B64" i="3" s="1"/>
  <c r="B65" i="3" s="1"/>
  <c r="B66" i="3" s="1"/>
  <c r="B67" i="3" s="1"/>
  <c r="B68" i="3" s="1"/>
  <c r="B69" i="3" s="1"/>
  <c r="B70" i="3" s="1"/>
  <c r="B71" i="3" s="1"/>
  <c r="B72" i="3" s="1"/>
  <c r="B73" i="3" s="1"/>
  <c r="B74" i="3" s="1"/>
  <c r="B75" i="3" s="1"/>
  <c r="B76" i="3" s="1"/>
  <c r="B77" i="3" s="1"/>
  <c r="B78" i="3" s="1"/>
  <c r="B79" i="3" s="1"/>
  <c r="B80" i="3" s="1"/>
  <c r="B81" i="3" s="1"/>
  <c r="B82" i="3" s="1"/>
  <c r="B83" i="3" s="1"/>
  <c r="B84" i="3" s="1"/>
  <c r="B85" i="3" s="1"/>
  <c r="B86" i="3" s="1"/>
  <c r="B87" i="3" s="1"/>
  <c r="B88" i="3" s="1"/>
  <c r="B89" i="3" s="1"/>
  <c r="B90" i="3" s="1"/>
  <c r="B91" i="3" s="1"/>
  <c r="B92" i="3" s="1"/>
  <c r="B93" i="3" s="1"/>
  <c r="B94" i="3" s="1"/>
  <c r="B95" i="3" s="1"/>
  <c r="B96" i="3" s="1"/>
  <c r="B97" i="3" s="1"/>
  <c r="B98" i="3" s="1"/>
  <c r="B99" i="3" s="1"/>
  <c r="B100" i="3" s="1"/>
  <c r="B101" i="3" s="1"/>
  <c r="B102" i="3" s="1"/>
  <c r="B103" i="3" s="1"/>
  <c r="B104" i="3" s="1"/>
  <c r="B105" i="3" s="1"/>
  <c r="B106" i="3" s="1"/>
  <c r="B107" i="3" s="1"/>
  <c r="B108" i="3" s="1"/>
  <c r="B109" i="3" s="1"/>
  <c r="B110" i="3" s="1"/>
  <c r="B111" i="3" s="1"/>
  <c r="B112" i="3" s="1"/>
  <c r="B113" i="3" s="1"/>
  <c r="B114" i="3" s="1"/>
  <c r="B115" i="3" s="1"/>
  <c r="B116" i="3" s="1"/>
  <c r="B117" i="3" s="1"/>
  <c r="B118" i="3" s="1"/>
  <c r="B119" i="3" s="1"/>
  <c r="B120" i="3" s="1"/>
  <c r="B121" i="3" s="1"/>
  <c r="B122" i="3" s="1"/>
  <c r="B123" i="3" s="1"/>
  <c r="B124" i="3" s="1"/>
  <c r="B125" i="3" s="1"/>
  <c r="B126" i="3" s="1"/>
  <c r="B127" i="3" s="1"/>
  <c r="B128" i="3" s="1"/>
  <c r="B129" i="3" s="1"/>
  <c r="B130" i="3" s="1"/>
  <c r="B131" i="3" s="1"/>
  <c r="B132" i="3" s="1"/>
  <c r="B133" i="3" s="1"/>
  <c r="B134" i="3" s="1"/>
  <c r="B135" i="3" s="1"/>
  <c r="B136" i="3" s="1"/>
  <c r="B137" i="3" s="1"/>
  <c r="B138" i="3" s="1"/>
  <c r="B139" i="3" s="1"/>
  <c r="B140" i="3" s="1"/>
  <c r="B141" i="3" s="1"/>
  <c r="B142" i="3" s="1"/>
  <c r="B143" i="3" s="1"/>
  <c r="B144" i="3" s="1"/>
  <c r="B145" i="3" s="1"/>
  <c r="B146" i="3" s="1"/>
  <c r="B147" i="3" s="1"/>
  <c r="B148" i="3" s="1"/>
  <c r="B149" i="3" s="1"/>
  <c r="B150" i="3" s="1"/>
  <c r="B151" i="3" s="1"/>
  <c r="B152" i="3" s="1"/>
  <c r="B153" i="3" s="1"/>
  <c r="B154" i="3" s="1"/>
  <c r="B155" i="3" s="1"/>
  <c r="B156" i="3" s="1"/>
  <c r="B157" i="3" s="1"/>
  <c r="B158" i="3" s="1"/>
  <c r="B159" i="3" s="1"/>
  <c r="B160" i="3" s="1"/>
  <c r="B161" i="3" s="1"/>
  <c r="B162" i="3" s="1"/>
  <c r="B163" i="3" s="1"/>
  <c r="B164" i="3" s="1"/>
  <c r="B165" i="3" s="1"/>
  <c r="B166" i="3" s="1"/>
  <c r="B167" i="3" s="1"/>
  <c r="B168" i="3" s="1"/>
  <c r="B169" i="3" s="1"/>
  <c r="B170" i="3" s="1"/>
  <c r="B171" i="3" s="1"/>
  <c r="B172" i="3" s="1"/>
  <c r="B173" i="3" s="1"/>
  <c r="B174" i="3" s="1"/>
  <c r="B175" i="3" s="1"/>
  <c r="B176" i="3" s="1"/>
  <c r="B177" i="3" s="1"/>
  <c r="B178" i="3" s="1"/>
  <c r="B179" i="3" s="1"/>
  <c r="B180" i="3" s="1"/>
  <c r="B181" i="3" s="1"/>
  <c r="B182" i="3" s="1"/>
  <c r="B183" i="3" s="1"/>
  <c r="B184" i="3" s="1"/>
  <c r="B185" i="3" s="1"/>
  <c r="B186" i="3" s="1"/>
  <c r="B187" i="3" s="1"/>
  <c r="B188" i="3" s="1"/>
  <c r="B189" i="3" s="1"/>
  <c r="B190" i="3" s="1"/>
  <c r="B191" i="3" s="1"/>
  <c r="B192" i="3" s="1"/>
  <c r="B193" i="3" s="1"/>
  <c r="B194" i="3" s="1"/>
  <c r="B195" i="3" s="1"/>
  <c r="B196" i="3" s="1"/>
  <c r="B197" i="3" s="1"/>
  <c r="B198" i="3" s="1"/>
  <c r="B199" i="3" s="1"/>
  <c r="B200" i="3" s="1"/>
  <c r="B201" i="3" s="1"/>
  <c r="B202" i="3" s="1"/>
  <c r="B203" i="3" s="1"/>
  <c r="B204" i="3" s="1"/>
  <c r="B205" i="3" s="1"/>
  <c r="B206" i="3" s="1"/>
  <c r="B207" i="3" s="1"/>
  <c r="B208" i="3" s="1"/>
  <c r="B209" i="3" s="1"/>
  <c r="B210" i="3" s="1"/>
  <c r="B211" i="3" s="1"/>
  <c r="B212" i="3" s="1"/>
  <c r="B213" i="3" s="1"/>
  <c r="B214" i="3" s="1"/>
  <c r="B215" i="3" s="1"/>
  <c r="B216" i="3" s="1"/>
  <c r="B217" i="3" s="1"/>
  <c r="B218" i="3" s="1"/>
  <c r="B219" i="3" s="1"/>
  <c r="B220" i="3" s="1"/>
  <c r="B221" i="3" s="1"/>
  <c r="B222" i="3" s="1"/>
  <c r="B223" i="3" s="1"/>
  <c r="B224" i="3" s="1"/>
  <c r="B225" i="3" s="1"/>
  <c r="B226" i="3" s="1"/>
  <c r="B227" i="3" s="1"/>
  <c r="B228" i="3" s="1"/>
  <c r="B229" i="3" s="1"/>
  <c r="B230" i="3" s="1"/>
  <c r="B231" i="3" s="1"/>
  <c r="B232" i="3" s="1"/>
  <c r="B233" i="3" s="1"/>
  <c r="B234" i="3" s="1"/>
  <c r="B235" i="3" s="1"/>
  <c r="B236" i="3" s="1"/>
  <c r="B237" i="3" s="1"/>
  <c r="B238" i="3" s="1"/>
  <c r="B239" i="3" s="1"/>
  <c r="B240" i="3" s="1"/>
  <c r="B241" i="3" s="1"/>
  <c r="B242" i="3" s="1"/>
  <c r="B243" i="3" s="1"/>
  <c r="B244" i="3" s="1"/>
  <c r="B245" i="3" s="1"/>
  <c r="B246" i="3" s="1"/>
  <c r="B247" i="3" s="1"/>
  <c r="B248" i="3" s="1"/>
  <c r="B249" i="3" s="1"/>
  <c r="B250" i="3" s="1"/>
  <c r="B251" i="3" s="1"/>
  <c r="B252" i="3" s="1"/>
  <c r="B253" i="3" s="1"/>
  <c r="B254" i="3" s="1"/>
  <c r="B255" i="3" s="1"/>
  <c r="B256" i="3" s="1"/>
  <c r="B257" i="3" s="1"/>
  <c r="B258" i="3" s="1"/>
  <c r="B259" i="3" s="1"/>
  <c r="B260" i="3" s="1"/>
  <c r="B261" i="3" s="1"/>
  <c r="B262" i="3" s="1"/>
  <c r="B263" i="3" s="1"/>
  <c r="B264" i="3" s="1"/>
  <c r="B265" i="3" s="1"/>
  <c r="B266" i="3" s="1"/>
  <c r="B267" i="3" s="1"/>
  <c r="B268" i="3" s="1"/>
  <c r="B269" i="3" s="1"/>
  <c r="B270" i="3" s="1"/>
  <c r="B271" i="3" s="1"/>
  <c r="B272" i="3" s="1"/>
  <c r="B273" i="3" s="1"/>
  <c r="B274" i="3" s="1"/>
  <c r="B275" i="3" s="1"/>
  <c r="B276" i="3" s="1"/>
  <c r="B277" i="3" s="1"/>
  <c r="B278" i="3" s="1"/>
  <c r="B279" i="3" s="1"/>
  <c r="B280" i="3" s="1"/>
  <c r="B281" i="3" s="1"/>
  <c r="B282" i="3" s="1"/>
  <c r="B283" i="3" s="1"/>
  <c r="B284" i="3" s="1"/>
  <c r="B285" i="3" s="1"/>
  <c r="B286" i="3" s="1"/>
  <c r="B287" i="3" s="1"/>
  <c r="B288" i="3" s="1"/>
  <c r="B289" i="3" s="1"/>
  <c r="B290" i="3" s="1"/>
  <c r="B291" i="3" s="1"/>
  <c r="B292" i="3" s="1"/>
  <c r="B293" i="3" s="1"/>
  <c r="B294" i="3" s="1"/>
  <c r="B295" i="3" s="1"/>
  <c r="B296" i="3" s="1"/>
  <c r="B297" i="3" s="1"/>
  <c r="B298" i="3" s="1"/>
  <c r="B299" i="3" s="1"/>
  <c r="B300" i="3" s="1"/>
  <c r="B301" i="3" s="1"/>
  <c r="B302" i="3" s="1"/>
  <c r="B303" i="3" s="1"/>
  <c r="B304" i="3" s="1"/>
  <c r="B305" i="3" s="1"/>
  <c r="B306" i="3" s="1"/>
  <c r="B307" i="3" s="1"/>
  <c r="B308" i="3" s="1"/>
  <c r="B309" i="3" s="1"/>
  <c r="B310" i="3" s="1"/>
  <c r="B311" i="3" s="1"/>
  <c r="B312" i="3" s="1"/>
  <c r="B313" i="3" s="1"/>
  <c r="B314" i="3" s="1"/>
  <c r="B315" i="3" s="1"/>
  <c r="B316" i="3" s="1"/>
  <c r="B317" i="3" s="1"/>
  <c r="B318" i="3" s="1"/>
  <c r="B319" i="3" s="1"/>
  <c r="B320" i="3" s="1"/>
  <c r="B321" i="3" s="1"/>
  <c r="B322" i="3" s="1"/>
  <c r="B323" i="3" s="1"/>
  <c r="B324" i="3" s="1"/>
  <c r="B325" i="3" s="1"/>
  <c r="B326" i="3" s="1"/>
  <c r="B327" i="3" s="1"/>
  <c r="B328" i="3" s="1"/>
  <c r="B329" i="3" s="1"/>
  <c r="B330" i="3" s="1"/>
  <c r="B331" i="3" s="1"/>
  <c r="B332" i="3" s="1"/>
  <c r="B333" i="3" s="1"/>
  <c r="B334" i="3" s="1"/>
  <c r="B335" i="3" s="1"/>
  <c r="B336" i="3" s="1"/>
  <c r="B337" i="3" s="1"/>
  <c r="B338" i="3" s="1"/>
  <c r="B339" i="3" s="1"/>
  <c r="B340" i="3" s="1"/>
  <c r="B341" i="3" s="1"/>
  <c r="B342" i="3" s="1"/>
  <c r="B343" i="3" s="1"/>
  <c r="B344" i="3" s="1"/>
  <c r="B345" i="3" s="1"/>
  <c r="B346" i="3" s="1"/>
  <c r="B347" i="3" s="1"/>
  <c r="B348" i="3" s="1"/>
  <c r="B349" i="3" s="1"/>
  <c r="B350" i="3" s="1"/>
  <c r="B351" i="3" s="1"/>
  <c r="B352" i="3" s="1"/>
  <c r="B353" i="3" s="1"/>
  <c r="B354" i="3" s="1"/>
  <c r="B355" i="3" s="1"/>
  <c r="B356" i="3" s="1"/>
  <c r="B357" i="3" s="1"/>
  <c r="B358" i="3" s="1"/>
  <c r="B359" i="3" s="1"/>
  <c r="B360" i="3" s="1"/>
  <c r="B361" i="3" s="1"/>
  <c r="B362" i="3" s="1"/>
  <c r="B363" i="3" s="1"/>
  <c r="B364" i="3" s="1"/>
  <c r="B365" i="3" s="1"/>
  <c r="B366" i="3" s="1"/>
  <c r="B367" i="3" s="1"/>
  <c r="B368" i="3" s="1"/>
  <c r="B369" i="3" s="1"/>
  <c r="B370" i="3" s="1"/>
  <c r="B371" i="3" s="1"/>
  <c r="B372" i="3" s="1"/>
  <c r="B373" i="3" s="1"/>
  <c r="B374" i="3" s="1"/>
  <c r="B375" i="3" s="1"/>
  <c r="B376" i="3" s="1"/>
  <c r="B377" i="3" s="1"/>
  <c r="B378" i="3" s="1"/>
  <c r="B379" i="3" s="1"/>
  <c r="B380" i="3" s="1"/>
  <c r="B381" i="3" s="1"/>
  <c r="B382" i="3" s="1"/>
  <c r="B383" i="3" s="1"/>
  <c r="B384" i="3" s="1"/>
  <c r="B385" i="3" s="1"/>
  <c r="B386" i="3" s="1"/>
  <c r="B387" i="3" s="1"/>
  <c r="B388" i="3" s="1"/>
  <c r="B389" i="3" s="1"/>
  <c r="B390" i="3" s="1"/>
  <c r="B391" i="3" s="1"/>
  <c r="B392" i="3" s="1"/>
  <c r="B393" i="3" s="1"/>
  <c r="B394" i="3" s="1"/>
  <c r="B395" i="3" s="1"/>
  <c r="B396" i="3" s="1"/>
  <c r="B397" i="3" s="1"/>
  <c r="B398" i="3" s="1"/>
  <c r="B399" i="3" s="1"/>
  <c r="B400" i="3" s="1"/>
  <c r="B401" i="3" s="1"/>
  <c r="B402" i="3" s="1"/>
  <c r="B403" i="3" s="1"/>
  <c r="B404" i="3" s="1"/>
  <c r="B405" i="3" s="1"/>
  <c r="B406" i="3" s="1"/>
  <c r="B407" i="3" s="1"/>
  <c r="B408" i="3" s="1"/>
  <c r="B409" i="3" s="1"/>
  <c r="B410" i="3" s="1"/>
  <c r="B411" i="3" s="1"/>
  <c r="B412" i="3" s="1"/>
  <c r="B413" i="3" s="1"/>
  <c r="B414" i="3" s="1"/>
  <c r="B415" i="3" s="1"/>
  <c r="B416" i="3" s="1"/>
  <c r="B417" i="3" s="1"/>
  <c r="B418" i="3" s="1"/>
  <c r="B419" i="3" s="1"/>
  <c r="B420" i="3" s="1"/>
  <c r="B421" i="3" s="1"/>
  <c r="B422" i="3" s="1"/>
  <c r="B423" i="3" s="1"/>
  <c r="B424" i="3" s="1"/>
  <c r="B425" i="3" s="1"/>
  <c r="B426" i="3" s="1"/>
  <c r="B427" i="3" s="1"/>
  <c r="B428" i="3" s="1"/>
  <c r="B429" i="3" s="1"/>
  <c r="B430" i="3" s="1"/>
  <c r="B431" i="3" s="1"/>
  <c r="B432" i="3" s="1"/>
  <c r="B433" i="3" s="1"/>
  <c r="B434" i="3" s="1"/>
  <c r="B435" i="3" s="1"/>
  <c r="B436" i="3" s="1"/>
  <c r="B437" i="3" s="1"/>
  <c r="B438" i="3" s="1"/>
  <c r="B439" i="3" s="1"/>
  <c r="B440" i="3" s="1"/>
  <c r="B441" i="3" s="1"/>
  <c r="B442" i="3" s="1"/>
  <c r="B443" i="3" s="1"/>
  <c r="B444" i="3" s="1"/>
  <c r="B445" i="3" s="1"/>
  <c r="B446" i="3" s="1"/>
  <c r="B447" i="3" s="1"/>
  <c r="B448" i="3" s="1"/>
  <c r="B449" i="3" s="1"/>
  <c r="B450" i="3" s="1"/>
  <c r="B451" i="3" s="1"/>
  <c r="B452" i="3" s="1"/>
  <c r="B453" i="3" s="1"/>
  <c r="B454" i="3" s="1"/>
  <c r="B455" i="3" s="1"/>
  <c r="B456" i="3" s="1"/>
  <c r="B457" i="3" s="1"/>
  <c r="B458" i="3" s="1"/>
  <c r="B459" i="3" s="1"/>
  <c r="B460" i="3" s="1"/>
  <c r="B461" i="3" s="1"/>
  <c r="B462" i="3" s="1"/>
  <c r="B463" i="3" s="1"/>
  <c r="B464" i="3" s="1"/>
  <c r="B465" i="3" s="1"/>
  <c r="B466" i="3" s="1"/>
  <c r="B467" i="3" s="1"/>
  <c r="B468" i="3" s="1"/>
  <c r="B469" i="3" s="1"/>
  <c r="B470" i="3" s="1"/>
  <c r="B471" i="3" s="1"/>
  <c r="B472" i="3" s="1"/>
  <c r="B473" i="3" s="1"/>
  <c r="B474" i="3" s="1"/>
  <c r="B475" i="3" s="1"/>
  <c r="B476" i="3" s="1"/>
  <c r="B477" i="3" s="1"/>
  <c r="B478" i="3" s="1"/>
  <c r="B479" i="3" s="1"/>
  <c r="B480" i="3" s="1"/>
  <c r="B481" i="3" s="1"/>
  <c r="B482" i="3" s="1"/>
  <c r="B483" i="3" s="1"/>
  <c r="B484" i="3" s="1"/>
  <c r="B485" i="3" s="1"/>
  <c r="B486" i="3" s="1"/>
  <c r="B487" i="3" s="1"/>
  <c r="B488" i="3" s="1"/>
  <c r="B489" i="3" s="1"/>
  <c r="B490" i="3" s="1"/>
  <c r="B491" i="3" s="1"/>
  <c r="B492" i="3" s="1"/>
  <c r="B493" i="3" s="1"/>
  <c r="B494" i="3" s="1"/>
  <c r="B495" i="3" s="1"/>
  <c r="B496" i="3" s="1"/>
  <c r="B497" i="3" s="1"/>
  <c r="B498" i="3" s="1"/>
  <c r="B499" i="3" s="1"/>
  <c r="B500" i="3" s="1"/>
  <c r="B501" i="3" s="1"/>
  <c r="B502" i="3" s="1"/>
  <c r="B503" i="3" s="1"/>
  <c r="B504" i="3" s="1"/>
  <c r="B505" i="3" s="1"/>
  <c r="B506" i="3" s="1"/>
  <c r="B507" i="3" s="1"/>
  <c r="B508" i="3" s="1"/>
  <c r="B509" i="3" s="1"/>
  <c r="B510" i="3" s="1"/>
  <c r="B511" i="3" s="1"/>
  <c r="B512" i="3" s="1"/>
  <c r="B513" i="3" s="1"/>
  <c r="B514" i="3" s="1"/>
  <c r="B515" i="3" s="1"/>
  <c r="B516" i="3" s="1"/>
  <c r="B517" i="3" s="1"/>
  <c r="B518" i="3" s="1"/>
  <c r="B519" i="3" s="1"/>
  <c r="B520" i="3" s="1"/>
  <c r="B521" i="3" s="1"/>
  <c r="B522" i="3" s="1"/>
  <c r="B523" i="3" s="1"/>
  <c r="B524" i="3" s="1"/>
  <c r="B525" i="3" s="1"/>
  <c r="B526" i="3" s="1"/>
  <c r="B527" i="3" s="1"/>
  <c r="B528" i="3" s="1"/>
  <c r="B529" i="3" s="1"/>
  <c r="B530" i="3" s="1"/>
  <c r="B531" i="3" s="1"/>
  <c r="B532" i="3" s="1"/>
  <c r="B533" i="3" s="1"/>
  <c r="B534" i="3" s="1"/>
  <c r="B535" i="3" s="1"/>
  <c r="B536" i="3" s="1"/>
  <c r="B537" i="3" s="1"/>
  <c r="B538" i="3" s="1"/>
  <c r="B539" i="3" s="1"/>
  <c r="B540" i="3" s="1"/>
  <c r="B541" i="3" s="1"/>
  <c r="B542" i="3" s="1"/>
  <c r="B543" i="3" s="1"/>
  <c r="B544" i="3" s="1"/>
  <c r="B545" i="3" s="1"/>
  <c r="B546" i="3" s="1"/>
  <c r="B547" i="3" s="1"/>
  <c r="B548" i="3" s="1"/>
  <c r="B549" i="3" s="1"/>
  <c r="B550" i="3" s="1"/>
  <c r="B551" i="3" s="1"/>
  <c r="B552" i="3" s="1"/>
  <c r="B553" i="3" s="1"/>
  <c r="B554" i="3" s="1"/>
  <c r="B555" i="3" s="1"/>
  <c r="B556" i="3" s="1"/>
  <c r="B557" i="3" s="1"/>
  <c r="B558" i="3" s="1"/>
  <c r="B559" i="3" s="1"/>
  <c r="B560" i="3" s="1"/>
  <c r="B561" i="3" s="1"/>
  <c r="B562" i="3" s="1"/>
  <c r="B563" i="3" s="1"/>
  <c r="B564" i="3" s="1"/>
  <c r="B565" i="3" s="1"/>
  <c r="B566" i="3" s="1"/>
  <c r="B567" i="3" s="1"/>
  <c r="B568" i="3" s="1"/>
  <c r="B569" i="3" s="1"/>
  <c r="B570" i="3" s="1"/>
  <c r="B571" i="3" s="1"/>
  <c r="B572" i="3" s="1"/>
  <c r="B573" i="3" s="1"/>
  <c r="B574" i="3" s="1"/>
  <c r="B575" i="3" s="1"/>
  <c r="B576" i="3" s="1"/>
  <c r="B577" i="3" s="1"/>
  <c r="B578" i="3" s="1"/>
  <c r="B579" i="3" s="1"/>
  <c r="B580" i="3" s="1"/>
  <c r="B581" i="3" s="1"/>
  <c r="B582" i="3" s="1"/>
  <c r="B583" i="3" s="1"/>
  <c r="B584" i="3" s="1"/>
  <c r="B585" i="3" s="1"/>
  <c r="B586" i="3" s="1"/>
  <c r="B587" i="3" s="1"/>
  <c r="B588" i="3" s="1"/>
  <c r="B589" i="3" s="1"/>
  <c r="B590" i="3" s="1"/>
  <c r="B591" i="3" s="1"/>
  <c r="B592" i="3" s="1"/>
  <c r="B593" i="3" s="1"/>
  <c r="B594" i="3" s="1"/>
  <c r="B595" i="3" s="1"/>
  <c r="B596" i="3" s="1"/>
  <c r="B597" i="3" s="1"/>
  <c r="B598" i="3" s="1"/>
  <c r="B599" i="3" s="1"/>
  <c r="B600" i="3" s="1"/>
  <c r="B601" i="3" s="1"/>
  <c r="B602" i="3" s="1"/>
  <c r="B603" i="3" s="1"/>
  <c r="B604" i="3" s="1"/>
  <c r="B605" i="3" s="1"/>
  <c r="B606" i="3" s="1"/>
  <c r="B607" i="3" s="1"/>
  <c r="B608" i="3" s="1"/>
  <c r="B609" i="3" s="1"/>
  <c r="B610" i="3" s="1"/>
  <c r="B611" i="3" s="1"/>
  <c r="B612" i="3" s="1"/>
  <c r="B613" i="3" s="1"/>
  <c r="B614" i="3" s="1"/>
  <c r="B615" i="3" s="1"/>
  <c r="B616" i="3" s="1"/>
  <c r="B617" i="3" s="1"/>
  <c r="B618" i="3" s="1"/>
  <c r="B619" i="3" s="1"/>
  <c r="B620" i="3" s="1"/>
  <c r="B621" i="3" s="1"/>
  <c r="B622" i="3" s="1"/>
  <c r="B623" i="3" s="1"/>
  <c r="B624" i="3" s="1"/>
  <c r="B625" i="3" s="1"/>
  <c r="B626" i="3" s="1"/>
  <c r="B627" i="3" s="1"/>
  <c r="B628" i="3" s="1"/>
  <c r="B629" i="3" s="1"/>
  <c r="B630" i="3" s="1"/>
  <c r="B631" i="3" s="1"/>
  <c r="B632" i="3" s="1"/>
  <c r="B633" i="3" s="1"/>
  <c r="B634" i="3" s="1"/>
  <c r="B635" i="3" s="1"/>
  <c r="B636" i="3" s="1"/>
  <c r="B637" i="3" s="1"/>
  <c r="B638" i="3" s="1"/>
  <c r="B639" i="3" s="1"/>
  <c r="B640" i="3" s="1"/>
  <c r="B641" i="3" s="1"/>
  <c r="B642" i="3" s="1"/>
  <c r="B643" i="3" s="1"/>
  <c r="B644" i="3" s="1"/>
  <c r="B645" i="3" s="1"/>
  <c r="B646" i="3" s="1"/>
  <c r="B647" i="3" s="1"/>
  <c r="B648" i="3" s="1"/>
  <c r="B649" i="3" s="1"/>
  <c r="B650" i="3" s="1"/>
  <c r="B651" i="3" s="1"/>
  <c r="B652" i="3" s="1"/>
  <c r="B653" i="3" s="1"/>
  <c r="B654" i="3" s="1"/>
  <c r="B655" i="3" s="1"/>
  <c r="B656" i="3" s="1"/>
  <c r="B657" i="3" s="1"/>
  <c r="B658" i="3" s="1"/>
  <c r="B659" i="3" s="1"/>
  <c r="B660" i="3" s="1"/>
  <c r="B661" i="3" s="1"/>
  <c r="B662" i="3" s="1"/>
  <c r="B663" i="3" s="1"/>
  <c r="B664" i="3" s="1"/>
  <c r="B665" i="3" s="1"/>
  <c r="B666" i="3" s="1"/>
  <c r="B667" i="3" s="1"/>
  <c r="B668" i="3" s="1"/>
  <c r="B669" i="3" s="1"/>
  <c r="B670" i="3" s="1"/>
  <c r="B671" i="3" s="1"/>
  <c r="B672" i="3" s="1"/>
  <c r="B673" i="3" s="1"/>
  <c r="B674" i="3" s="1"/>
  <c r="B675" i="3" s="1"/>
  <c r="B676" i="3" s="1"/>
  <c r="B677" i="3" s="1"/>
  <c r="B678" i="3" s="1"/>
  <c r="B679" i="3" s="1"/>
  <c r="B680" i="3" s="1"/>
  <c r="B681" i="3" s="1"/>
  <c r="B682" i="3" s="1"/>
  <c r="B683" i="3" s="1"/>
  <c r="B684" i="3" s="1"/>
  <c r="B685" i="3" s="1"/>
  <c r="B686" i="3" s="1"/>
  <c r="B687" i="3" s="1"/>
  <c r="B688" i="3" s="1"/>
  <c r="B689" i="3" s="1"/>
  <c r="B690" i="3" s="1"/>
  <c r="B691" i="3" s="1"/>
  <c r="B692" i="3" s="1"/>
  <c r="B693" i="3" s="1"/>
  <c r="B694" i="3" s="1"/>
  <c r="B695" i="3" s="1"/>
  <c r="B696" i="3" s="1"/>
  <c r="B697" i="3" s="1"/>
  <c r="B698" i="3" s="1"/>
  <c r="B699" i="3" s="1"/>
  <c r="B700" i="3" s="1"/>
  <c r="B701" i="3" s="1"/>
  <c r="B702" i="3" s="1"/>
  <c r="B703" i="3" s="1"/>
  <c r="B704" i="3" s="1"/>
  <c r="B705" i="3" s="1"/>
  <c r="B706" i="3" s="1"/>
  <c r="B707" i="3" s="1"/>
  <c r="B708" i="3" s="1"/>
  <c r="B709" i="3" s="1"/>
  <c r="B710" i="3" s="1"/>
  <c r="B711" i="3" s="1"/>
  <c r="B712" i="3" s="1"/>
  <c r="B713" i="3" s="1"/>
  <c r="B714" i="3" s="1"/>
  <c r="B715" i="3" s="1"/>
  <c r="B716" i="3" s="1"/>
  <c r="B717" i="3" s="1"/>
  <c r="B718" i="3" s="1"/>
  <c r="B719" i="3" s="1"/>
  <c r="B720" i="3" s="1"/>
  <c r="B721" i="3" s="1"/>
  <c r="B722" i="3" s="1"/>
  <c r="B723" i="3" s="1"/>
  <c r="B724" i="3" s="1"/>
  <c r="B725" i="3" s="1"/>
  <c r="B726" i="3" s="1"/>
  <c r="B727" i="3" s="1"/>
  <c r="B728" i="3" s="1"/>
  <c r="B729" i="3" s="1"/>
  <c r="B730" i="3" s="1"/>
  <c r="B731" i="3" s="1"/>
  <c r="B732" i="3" s="1"/>
  <c r="B733" i="3" s="1"/>
  <c r="B734" i="3" s="1"/>
  <c r="B735" i="3" s="1"/>
  <c r="B736" i="3" s="1"/>
  <c r="B737" i="3" s="1"/>
  <c r="B738" i="3" s="1"/>
  <c r="B739" i="3" s="1"/>
  <c r="B740" i="3" s="1"/>
  <c r="B741" i="3" s="1"/>
  <c r="B742" i="3" s="1"/>
  <c r="B743" i="3" s="1"/>
  <c r="B744" i="3" s="1"/>
  <c r="B745" i="3" s="1"/>
  <c r="B746" i="3" s="1"/>
  <c r="B747" i="3" s="1"/>
  <c r="B748" i="3" s="1"/>
  <c r="B749" i="3" s="1"/>
  <c r="B750" i="3" s="1"/>
  <c r="B751" i="3" s="1"/>
  <c r="B752" i="3" s="1"/>
  <c r="B753" i="3" s="1"/>
  <c r="B754" i="3" s="1"/>
  <c r="B755" i="3" s="1"/>
  <c r="B756" i="3" s="1"/>
  <c r="B757" i="3" s="1"/>
  <c r="B758" i="3" s="1"/>
  <c r="B759" i="3" s="1"/>
  <c r="B760" i="3" s="1"/>
  <c r="B761" i="3" s="1"/>
  <c r="B762" i="3" s="1"/>
  <c r="B763" i="3" s="1"/>
  <c r="B764" i="3" s="1"/>
  <c r="B765" i="3" s="1"/>
  <c r="B766" i="3" s="1"/>
  <c r="B767" i="3" s="1"/>
  <c r="B768" i="3" s="1"/>
  <c r="B769" i="3" s="1"/>
  <c r="B770" i="3" s="1"/>
  <c r="B771" i="3" s="1"/>
  <c r="B772" i="3" s="1"/>
  <c r="B773" i="3" s="1"/>
  <c r="B774" i="3" s="1"/>
  <c r="B775" i="3" s="1"/>
  <c r="B776" i="3" s="1"/>
  <c r="B777" i="3" s="1"/>
  <c r="B778" i="3" s="1"/>
  <c r="B779" i="3" s="1"/>
  <c r="B780" i="3" s="1"/>
  <c r="B781" i="3" s="1"/>
  <c r="B782" i="3" s="1"/>
  <c r="B783" i="3" s="1"/>
  <c r="B784" i="3" s="1"/>
  <c r="B785" i="3" s="1"/>
  <c r="B786" i="3" s="1"/>
  <c r="B787" i="3" s="1"/>
  <c r="B788" i="3" s="1"/>
  <c r="B789" i="3" s="1"/>
  <c r="B790" i="3" s="1"/>
  <c r="B791" i="3" s="1"/>
  <c r="B792" i="3" s="1"/>
  <c r="B793" i="3" s="1"/>
  <c r="B794" i="3" s="1"/>
  <c r="B795" i="3" s="1"/>
  <c r="B796" i="3" s="1"/>
  <c r="B797" i="3" s="1"/>
  <c r="B798" i="3" s="1"/>
  <c r="B799" i="3" s="1"/>
  <c r="B800" i="3" s="1"/>
  <c r="B801" i="3" s="1"/>
  <c r="B802" i="3" s="1"/>
  <c r="B803" i="3" s="1"/>
  <c r="B804" i="3" s="1"/>
  <c r="B805" i="3" s="1"/>
  <c r="B806" i="3" s="1"/>
  <c r="B807" i="3" s="1"/>
  <c r="B808" i="3" s="1"/>
  <c r="B809" i="3" s="1"/>
  <c r="B810" i="3" s="1"/>
  <c r="B811" i="3" s="1"/>
  <c r="B812" i="3" s="1"/>
  <c r="B813" i="3" s="1"/>
  <c r="B814" i="3" s="1"/>
  <c r="B815" i="3" s="1"/>
  <c r="B816" i="3" s="1"/>
  <c r="B817" i="3" s="1"/>
  <c r="B818" i="3" s="1"/>
  <c r="B819" i="3" s="1"/>
  <c r="B820" i="3" s="1"/>
  <c r="B821" i="3" s="1"/>
  <c r="B822" i="3" s="1"/>
  <c r="B823" i="3" s="1"/>
  <c r="B824" i="3" s="1"/>
  <c r="B825" i="3" s="1"/>
  <c r="B826" i="3" s="1"/>
  <c r="B827" i="3" s="1"/>
  <c r="B828" i="3" s="1"/>
  <c r="B829" i="3" s="1"/>
  <c r="B830" i="3" s="1"/>
  <c r="B831" i="3" s="1"/>
  <c r="B832" i="3" s="1"/>
  <c r="B833" i="3" s="1"/>
  <c r="B834" i="3" s="1"/>
  <c r="B835" i="3" s="1"/>
  <c r="B836" i="3" s="1"/>
  <c r="B837" i="3" s="1"/>
  <c r="B838" i="3" s="1"/>
  <c r="B839" i="3" s="1"/>
  <c r="B840" i="3" s="1"/>
  <c r="B841" i="3" s="1"/>
  <c r="B842" i="3" s="1"/>
  <c r="B843" i="3" s="1"/>
  <c r="B844" i="3" s="1"/>
  <c r="B845" i="3" s="1"/>
  <c r="B846" i="3" s="1"/>
  <c r="B847" i="3" s="1"/>
  <c r="B848" i="3" s="1"/>
  <c r="B849" i="3" s="1"/>
  <c r="B850" i="3" s="1"/>
  <c r="B851" i="3" s="1"/>
  <c r="B852" i="3" s="1"/>
  <c r="B853" i="3" s="1"/>
  <c r="B854" i="3" s="1"/>
  <c r="B855" i="3" s="1"/>
  <c r="B856" i="3" s="1"/>
  <c r="B857" i="3" s="1"/>
  <c r="B858" i="3" s="1"/>
  <c r="B859" i="3" s="1"/>
  <c r="B860" i="3" s="1"/>
  <c r="B861" i="3" s="1"/>
  <c r="B862" i="3" s="1"/>
  <c r="B863" i="3" s="1"/>
  <c r="B864" i="3" s="1"/>
  <c r="B865" i="3" s="1"/>
  <c r="B866" i="3" s="1"/>
  <c r="B867" i="3" s="1"/>
  <c r="B868" i="3" s="1"/>
  <c r="B869" i="3" s="1"/>
  <c r="B870" i="3" s="1"/>
  <c r="B871" i="3" s="1"/>
  <c r="B872" i="3" s="1"/>
  <c r="B873" i="3" s="1"/>
  <c r="B874" i="3" s="1"/>
  <c r="B875" i="3" s="1"/>
  <c r="B876" i="3" s="1"/>
  <c r="B877" i="3" s="1"/>
  <c r="B878" i="3" s="1"/>
  <c r="B879" i="3" s="1"/>
  <c r="B880" i="3" s="1"/>
  <c r="B881" i="3" s="1"/>
  <c r="B882" i="3" s="1"/>
  <c r="B883" i="3" s="1"/>
  <c r="B884" i="3" s="1"/>
  <c r="B885" i="3" s="1"/>
  <c r="B886" i="3" s="1"/>
  <c r="B887" i="3" s="1"/>
  <c r="B888" i="3" s="1"/>
  <c r="B889" i="3" s="1"/>
  <c r="B890" i="3" s="1"/>
  <c r="B891" i="3" s="1"/>
  <c r="B892" i="3" s="1"/>
  <c r="B893" i="3" s="1"/>
  <c r="B894" i="3" s="1"/>
  <c r="B895" i="3" s="1"/>
  <c r="B896" i="3" s="1"/>
  <c r="B897" i="3" s="1"/>
  <c r="B898" i="3" s="1"/>
  <c r="B899" i="3" s="1"/>
  <c r="B900" i="3" s="1"/>
  <c r="B901" i="3" s="1"/>
  <c r="B902" i="3" s="1"/>
  <c r="B903" i="3" s="1"/>
  <c r="B904" i="3" s="1"/>
  <c r="B905" i="3" s="1"/>
  <c r="B906" i="3" s="1"/>
  <c r="B907" i="3" s="1"/>
  <c r="B908" i="3" s="1"/>
  <c r="B909" i="3" s="1"/>
  <c r="B910" i="3" s="1"/>
  <c r="B911" i="3" s="1"/>
  <c r="B912" i="3" s="1"/>
  <c r="B913" i="3" s="1"/>
  <c r="B914" i="3" s="1"/>
  <c r="B915" i="3" s="1"/>
  <c r="B916" i="3" s="1"/>
  <c r="B917" i="3" s="1"/>
  <c r="B918" i="3" s="1"/>
  <c r="B919" i="3" s="1"/>
  <c r="B920" i="3" s="1"/>
  <c r="B921" i="3" s="1"/>
  <c r="B922" i="3" s="1"/>
  <c r="B923" i="3" s="1"/>
  <c r="B924" i="3" s="1"/>
  <c r="B925" i="3" s="1"/>
  <c r="B926" i="3" s="1"/>
  <c r="B927" i="3" s="1"/>
  <c r="B928" i="3" s="1"/>
  <c r="B929" i="3" s="1"/>
  <c r="B930" i="3" s="1"/>
  <c r="B931" i="3" s="1"/>
  <c r="B932" i="3" s="1"/>
  <c r="B933" i="3" s="1"/>
  <c r="B934" i="3" s="1"/>
  <c r="B935" i="3" s="1"/>
  <c r="B936" i="3" s="1"/>
  <c r="B937" i="3" s="1"/>
  <c r="B938" i="3" s="1"/>
  <c r="B939" i="3" s="1"/>
  <c r="B940" i="3" s="1"/>
  <c r="B941" i="3" s="1"/>
  <c r="B942" i="3" s="1"/>
  <c r="B943" i="3" s="1"/>
  <c r="B944" i="3" s="1"/>
  <c r="B945" i="3" s="1"/>
  <c r="B946" i="3" s="1"/>
  <c r="B947" i="3" s="1"/>
  <c r="B948" i="3" s="1"/>
  <c r="B949" i="3" s="1"/>
  <c r="B950" i="3" s="1"/>
  <c r="B951" i="3" s="1"/>
  <c r="B952" i="3" s="1"/>
  <c r="B953" i="3" s="1"/>
  <c r="B954" i="3" s="1"/>
  <c r="B955" i="3" s="1"/>
  <c r="B956" i="3" s="1"/>
  <c r="B957" i="3" s="1"/>
  <c r="B958" i="3" s="1"/>
  <c r="B959" i="3" s="1"/>
  <c r="B960" i="3" s="1"/>
  <c r="B961" i="3" s="1"/>
  <c r="B962" i="3" s="1"/>
  <c r="B963" i="3" s="1"/>
  <c r="B964" i="3" s="1"/>
  <c r="B965" i="3" s="1"/>
  <c r="B966" i="3" s="1"/>
  <c r="B967" i="3" s="1"/>
  <c r="B968" i="3" s="1"/>
  <c r="B969" i="3" s="1"/>
  <c r="B970" i="3" s="1"/>
  <c r="B971" i="3" s="1"/>
  <c r="B972" i="3" s="1"/>
  <c r="B973" i="3" s="1"/>
  <c r="B974" i="3" s="1"/>
  <c r="B975" i="3" s="1"/>
  <c r="B976" i="3" s="1"/>
  <c r="B977" i="3" s="1"/>
  <c r="B978" i="3" s="1"/>
  <c r="B979" i="3" s="1"/>
  <c r="B980" i="3" s="1"/>
  <c r="B981" i="3" s="1"/>
  <c r="B982" i="3" s="1"/>
  <c r="B983" i="3" s="1"/>
  <c r="B984" i="3" s="1"/>
  <c r="B985" i="3" s="1"/>
  <c r="B986" i="3" s="1"/>
  <c r="B987" i="3" s="1"/>
  <c r="B988" i="3" s="1"/>
  <c r="B989" i="3" s="1"/>
  <c r="B990" i="3" s="1"/>
  <c r="B991" i="3" s="1"/>
  <c r="B992" i="3" s="1"/>
  <c r="B993" i="3" s="1"/>
  <c r="B994" i="3" s="1"/>
  <c r="B995" i="3" s="1"/>
  <c r="B996" i="3" s="1"/>
  <c r="B997" i="3" s="1"/>
  <c r="B998" i="3" s="1"/>
  <c r="B999" i="3" s="1"/>
  <c r="B1000" i="3" s="1"/>
  <c r="B1001" i="3" s="1"/>
  <c r="B1002" i="3" s="1"/>
  <c r="B1003" i="3" s="1"/>
  <c r="B1004" i="3" s="1"/>
  <c r="B1005" i="3" s="1"/>
  <c r="B1006" i="3" s="1"/>
  <c r="B1007" i="3" s="1"/>
  <c r="B1008" i="3" s="1"/>
  <c r="B1009" i="3" s="1"/>
  <c r="B1010" i="3" s="1"/>
  <c r="B1011" i="3" s="1"/>
  <c r="B1012" i="3" s="1"/>
  <c r="B1013" i="3" s="1"/>
  <c r="B1014" i="3" s="1"/>
  <c r="B1015" i="3" s="1"/>
  <c r="B1016" i="3" s="1"/>
  <c r="B1017" i="3" s="1"/>
  <c r="B1018" i="3" s="1"/>
  <c r="B1019" i="3" s="1"/>
  <c r="B1020" i="3" s="1"/>
  <c r="B1021" i="3" s="1"/>
  <c r="B1022" i="3" s="1"/>
  <c r="B1023" i="3" s="1"/>
  <c r="B1024" i="3" s="1"/>
  <c r="B1025" i="3" s="1"/>
  <c r="B1026" i="3" s="1"/>
  <c r="B1027" i="3" s="1"/>
  <c r="A19" i="3"/>
  <c r="C2" i="1" s="1"/>
  <c r="B2" i="1" s="1"/>
  <c r="BK22" i="3" l="1"/>
  <c r="BG22" i="3"/>
  <c r="BN22" i="3"/>
  <c r="BJ22" i="3"/>
  <c r="BF22" i="3"/>
  <c r="BH22" i="3"/>
  <c r="BM22" i="3"/>
  <c r="BI22" i="3"/>
  <c r="BE22" i="3"/>
  <c r="BL22" i="3"/>
  <c r="BD22" i="3"/>
  <c r="A29" i="4"/>
  <c r="B30" i="4"/>
  <c r="B351" i="8"/>
  <c r="A350" i="8"/>
  <c r="B29" i="8"/>
  <c r="A28" i="8"/>
  <c r="B77" i="4"/>
  <c r="A76" i="4"/>
  <c r="C3556" i="11"/>
  <c r="B3557" i="11"/>
  <c r="AC27" i="3"/>
  <c r="C2247" i="11"/>
  <c r="B2248" i="11"/>
  <c r="C4915" i="11"/>
  <c r="B4916" i="11"/>
  <c r="AD24" i="3"/>
  <c r="AE23" i="3"/>
  <c r="C9" i="11"/>
  <c r="B10" i="11"/>
  <c r="C1609" i="11"/>
  <c r="B1610" i="11"/>
  <c r="C1428" i="11"/>
  <c r="B1429" i="11"/>
  <c r="B1086" i="11"/>
  <c r="C1085" i="11"/>
  <c r="C4968" i="11"/>
  <c r="B4969" i="11"/>
  <c r="C4564" i="11"/>
  <c r="B4565" i="11"/>
  <c r="B3434" i="11"/>
  <c r="C3433" i="11"/>
  <c r="B3390" i="11"/>
  <c r="C3389" i="11"/>
  <c r="B28" i="11"/>
  <c r="C27" i="11"/>
  <c r="B3534" i="11"/>
  <c r="C3533" i="11"/>
  <c r="B408" i="11"/>
  <c r="C407" i="11"/>
  <c r="B3358" i="11"/>
  <c r="C3357" i="11"/>
  <c r="B72" i="11"/>
  <c r="C71" i="11"/>
  <c r="B3404" i="11"/>
  <c r="C3403" i="11"/>
  <c r="C1289" i="11"/>
  <c r="B1290" i="11"/>
  <c r="B1262" i="11"/>
  <c r="C1261" i="11"/>
  <c r="B562" i="11"/>
  <c r="C561" i="11"/>
  <c r="B3320" i="11"/>
  <c r="C3319" i="11"/>
  <c r="B3448" i="11"/>
  <c r="C3448" i="11" s="1"/>
  <c r="C3447" i="11"/>
  <c r="C3280" i="11"/>
  <c r="B3281" i="11"/>
  <c r="B3304" i="11"/>
  <c r="C3303" i="11"/>
  <c r="C2220" i="11"/>
  <c r="B2221" i="11"/>
  <c r="C1587" i="11"/>
  <c r="B1588" i="11"/>
  <c r="C4881" i="11"/>
  <c r="B4882" i="11"/>
  <c r="C975" i="11"/>
  <c r="B976" i="11"/>
  <c r="C4202" i="11"/>
  <c r="B4203" i="11"/>
  <c r="C4934" i="11"/>
  <c r="B4935" i="11"/>
  <c r="C1572" i="11"/>
  <c r="B1573" i="11"/>
  <c r="B1214" i="11"/>
  <c r="C1213" i="11"/>
  <c r="B1544" i="11"/>
  <c r="C1543" i="11"/>
  <c r="C4300" i="11"/>
  <c r="B4301" i="11"/>
  <c r="C4222" i="11"/>
  <c r="B4223" i="11"/>
  <c r="C4583" i="11"/>
  <c r="B4584" i="11"/>
  <c r="B3500" i="11"/>
  <c r="C3499" i="11"/>
  <c r="B4497" i="11"/>
  <c r="C4496" i="11"/>
  <c r="B3592" i="11"/>
  <c r="C3591" i="11"/>
  <c r="B588" i="11"/>
  <c r="C587" i="11"/>
  <c r="B48" i="11"/>
  <c r="C48" i="11" s="1"/>
  <c r="C47" i="11"/>
  <c r="B334" i="11"/>
  <c r="C333" i="11"/>
  <c r="C4547" i="11"/>
  <c r="B4548" i="11"/>
  <c r="B60" i="11"/>
  <c r="C60" i="11" s="1"/>
  <c r="C59" i="11"/>
  <c r="B3460" i="11"/>
  <c r="C3459" i="11"/>
  <c r="B616" i="11"/>
  <c r="C615" i="11"/>
  <c r="B304" i="11"/>
  <c r="C303" i="11"/>
  <c r="C4325" i="11"/>
  <c r="B4326" i="11"/>
  <c r="A20" i="3"/>
  <c r="C3" i="1" s="1"/>
  <c r="A3" i="1" s="1"/>
  <c r="A1027" i="3"/>
  <c r="A1026" i="3"/>
  <c r="A1025" i="3"/>
  <c r="A1024" i="3"/>
  <c r="A1023" i="3"/>
  <c r="A1022" i="3"/>
  <c r="A1021" i="3"/>
  <c r="A1020" i="3"/>
  <c r="A1019" i="3"/>
  <c r="A1018" i="3"/>
  <c r="A1017" i="3"/>
  <c r="A1016" i="3"/>
  <c r="A1015" i="3"/>
  <c r="A1014" i="3"/>
  <c r="A1013" i="3"/>
  <c r="A1012" i="3"/>
  <c r="A1011" i="3"/>
  <c r="A1010" i="3"/>
  <c r="A1009" i="3"/>
  <c r="A1008" i="3"/>
  <c r="A1007" i="3"/>
  <c r="A1006" i="3"/>
  <c r="A1005" i="3"/>
  <c r="A1004" i="3"/>
  <c r="A1003" i="3"/>
  <c r="A1002" i="3"/>
  <c r="A1001" i="3"/>
  <c r="A1000" i="3"/>
  <c r="A999" i="3"/>
  <c r="A998" i="3"/>
  <c r="A997" i="3"/>
  <c r="A996" i="3"/>
  <c r="A995" i="3"/>
  <c r="A994" i="3"/>
  <c r="A993" i="3"/>
  <c r="A992" i="3"/>
  <c r="A991" i="3"/>
  <c r="A990" i="3"/>
  <c r="A989" i="3"/>
  <c r="A988" i="3"/>
  <c r="A987" i="3"/>
  <c r="A986" i="3"/>
  <c r="A985" i="3"/>
  <c r="A984" i="3"/>
  <c r="A983" i="3"/>
  <c r="A982" i="3"/>
  <c r="A981" i="3"/>
  <c r="A980" i="3"/>
  <c r="C963" i="1" s="1"/>
  <c r="A963" i="1" s="1"/>
  <c r="A979" i="3"/>
  <c r="A978" i="3"/>
  <c r="A977" i="3"/>
  <c r="A976" i="3"/>
  <c r="A975" i="3"/>
  <c r="A974" i="3"/>
  <c r="A973" i="3"/>
  <c r="A972" i="3"/>
  <c r="A971" i="3"/>
  <c r="A970" i="3"/>
  <c r="A969" i="3"/>
  <c r="A968" i="3"/>
  <c r="C951" i="1" s="1"/>
  <c r="A951" i="1" s="1"/>
  <c r="A967" i="3"/>
  <c r="A966" i="3"/>
  <c r="A965" i="3"/>
  <c r="A964" i="3"/>
  <c r="A963" i="3"/>
  <c r="A962" i="3"/>
  <c r="A961" i="3"/>
  <c r="A960" i="3"/>
  <c r="A959" i="3"/>
  <c r="A958" i="3"/>
  <c r="A957" i="3"/>
  <c r="A956" i="3"/>
  <c r="C939" i="1" s="1"/>
  <c r="A939" i="1" s="1"/>
  <c r="A955" i="3"/>
  <c r="A954" i="3"/>
  <c r="A953" i="3"/>
  <c r="A952" i="3"/>
  <c r="A951" i="3"/>
  <c r="A950" i="3"/>
  <c r="A949" i="3"/>
  <c r="A948" i="3"/>
  <c r="A947" i="3"/>
  <c r="A946" i="3"/>
  <c r="A945" i="3"/>
  <c r="A944" i="3"/>
  <c r="C927" i="1" s="1"/>
  <c r="A927" i="1" s="1"/>
  <c r="A943" i="3"/>
  <c r="A942" i="3"/>
  <c r="A941" i="3"/>
  <c r="A940" i="3"/>
  <c r="A939" i="3"/>
  <c r="A938" i="3"/>
  <c r="A937" i="3"/>
  <c r="A936" i="3"/>
  <c r="A935" i="3"/>
  <c r="A934" i="3"/>
  <c r="A933" i="3"/>
  <c r="A932" i="3"/>
  <c r="C915" i="1" s="1"/>
  <c r="A915" i="1" s="1"/>
  <c r="A931" i="3"/>
  <c r="A930" i="3"/>
  <c r="A929" i="3"/>
  <c r="A928" i="3"/>
  <c r="A927" i="3"/>
  <c r="A926" i="3"/>
  <c r="A925" i="3"/>
  <c r="A924" i="3"/>
  <c r="A923" i="3"/>
  <c r="A922" i="3"/>
  <c r="A921" i="3"/>
  <c r="A920" i="3"/>
  <c r="C903" i="1" s="1"/>
  <c r="A903" i="1" s="1"/>
  <c r="A919" i="3"/>
  <c r="A918" i="3"/>
  <c r="A917" i="3"/>
  <c r="A916" i="3"/>
  <c r="A915" i="3"/>
  <c r="A914" i="3"/>
  <c r="A913" i="3"/>
  <c r="A912" i="3"/>
  <c r="A911" i="3"/>
  <c r="A910" i="3"/>
  <c r="A909" i="3"/>
  <c r="A908" i="3"/>
  <c r="C891" i="1" s="1"/>
  <c r="A891" i="1" s="1"/>
  <c r="A907" i="3"/>
  <c r="A906" i="3"/>
  <c r="A905" i="3"/>
  <c r="A904" i="3"/>
  <c r="A903" i="3"/>
  <c r="A902" i="3"/>
  <c r="A901" i="3"/>
  <c r="A900" i="3"/>
  <c r="A899" i="3"/>
  <c r="A898" i="3"/>
  <c r="A897" i="3"/>
  <c r="A896" i="3"/>
  <c r="C879" i="1" s="1"/>
  <c r="A879" i="1" s="1"/>
  <c r="A895" i="3"/>
  <c r="A894" i="3"/>
  <c r="A893" i="3"/>
  <c r="A892" i="3"/>
  <c r="A891" i="3"/>
  <c r="A890" i="3"/>
  <c r="A889" i="3"/>
  <c r="A888" i="3"/>
  <c r="A887" i="3"/>
  <c r="A886" i="3"/>
  <c r="A885" i="3"/>
  <c r="A884" i="3"/>
  <c r="C867" i="1" s="1"/>
  <c r="A867" i="1" s="1"/>
  <c r="A883" i="3"/>
  <c r="A882" i="3"/>
  <c r="A881" i="3"/>
  <c r="A880" i="3"/>
  <c r="A879" i="3"/>
  <c r="A878" i="3"/>
  <c r="A877" i="3"/>
  <c r="A876" i="3"/>
  <c r="A875" i="3"/>
  <c r="A874" i="3"/>
  <c r="A873" i="3"/>
  <c r="A872" i="3"/>
  <c r="C855" i="1" s="1"/>
  <c r="A855" i="1" s="1"/>
  <c r="A871" i="3"/>
  <c r="A870" i="3"/>
  <c r="A869" i="3"/>
  <c r="A868" i="3"/>
  <c r="A867" i="3"/>
  <c r="A866" i="3"/>
  <c r="A865" i="3"/>
  <c r="A864" i="3"/>
  <c r="A863" i="3"/>
  <c r="A862" i="3"/>
  <c r="A861" i="3"/>
  <c r="A860" i="3"/>
  <c r="C843" i="1" s="1"/>
  <c r="A843" i="1" s="1"/>
  <c r="A859" i="3"/>
  <c r="A858" i="3"/>
  <c r="A857" i="3"/>
  <c r="A856" i="3"/>
  <c r="A855" i="3"/>
  <c r="A854" i="3"/>
  <c r="A853" i="3"/>
  <c r="A852" i="3"/>
  <c r="A851" i="3"/>
  <c r="A850" i="3"/>
  <c r="A849" i="3"/>
  <c r="A848" i="3"/>
  <c r="C831" i="1" s="1"/>
  <c r="A831" i="1" s="1"/>
  <c r="A847" i="3"/>
  <c r="A846" i="3"/>
  <c r="A845" i="3"/>
  <c r="A844" i="3"/>
  <c r="A843" i="3"/>
  <c r="A842" i="3"/>
  <c r="A841" i="3"/>
  <c r="A840" i="3"/>
  <c r="A839" i="3"/>
  <c r="A838" i="3"/>
  <c r="A837" i="3"/>
  <c r="A836" i="3"/>
  <c r="C819" i="1" s="1"/>
  <c r="A819" i="1" s="1"/>
  <c r="A835" i="3"/>
  <c r="A834" i="3"/>
  <c r="A833" i="3"/>
  <c r="A832" i="3"/>
  <c r="A831" i="3"/>
  <c r="A830" i="3"/>
  <c r="A829" i="3"/>
  <c r="A828" i="3"/>
  <c r="A827" i="3"/>
  <c r="A826" i="3"/>
  <c r="A825" i="3"/>
  <c r="A824" i="3"/>
  <c r="C807" i="1" s="1"/>
  <c r="A807" i="1" s="1"/>
  <c r="A823" i="3"/>
  <c r="A822" i="3"/>
  <c r="A821" i="3"/>
  <c r="A820" i="3"/>
  <c r="A819" i="3"/>
  <c r="A818" i="3"/>
  <c r="A817" i="3"/>
  <c r="A816" i="3"/>
  <c r="A815" i="3"/>
  <c r="A814" i="3"/>
  <c r="A813" i="3"/>
  <c r="A812" i="3"/>
  <c r="C795" i="1" s="1"/>
  <c r="A795" i="1" s="1"/>
  <c r="A811" i="3"/>
  <c r="A810" i="3"/>
  <c r="A809" i="3"/>
  <c r="A808" i="3"/>
  <c r="A807" i="3"/>
  <c r="A806" i="3"/>
  <c r="A805" i="3"/>
  <c r="A804" i="3"/>
  <c r="A803" i="3"/>
  <c r="A802" i="3"/>
  <c r="A801" i="3"/>
  <c r="A800" i="3"/>
  <c r="C783" i="1" s="1"/>
  <c r="A783" i="1" s="1"/>
  <c r="A799" i="3"/>
  <c r="A798" i="3"/>
  <c r="A797" i="3"/>
  <c r="A796" i="3"/>
  <c r="A795" i="3"/>
  <c r="A794" i="3"/>
  <c r="A793" i="3"/>
  <c r="A792" i="3"/>
  <c r="A791" i="3"/>
  <c r="A790" i="3"/>
  <c r="A789" i="3"/>
  <c r="A788" i="3"/>
  <c r="C771" i="1" s="1"/>
  <c r="A771" i="1" s="1"/>
  <c r="A787" i="3"/>
  <c r="A786" i="3"/>
  <c r="A785" i="3"/>
  <c r="A784" i="3"/>
  <c r="A783" i="3"/>
  <c r="A782" i="3"/>
  <c r="A781" i="3"/>
  <c r="A780" i="3"/>
  <c r="A779" i="3"/>
  <c r="A778" i="3"/>
  <c r="A777" i="3"/>
  <c r="A776" i="3"/>
  <c r="C759" i="1" s="1"/>
  <c r="A759" i="1" s="1"/>
  <c r="A775" i="3"/>
  <c r="A774" i="3"/>
  <c r="A773" i="3"/>
  <c r="A772" i="3"/>
  <c r="A771" i="3"/>
  <c r="A770" i="3"/>
  <c r="A769" i="3"/>
  <c r="A768" i="3"/>
  <c r="A767" i="3"/>
  <c r="A766" i="3"/>
  <c r="A765" i="3"/>
  <c r="A764" i="3"/>
  <c r="C747" i="1" s="1"/>
  <c r="A747" i="1" s="1"/>
  <c r="A763" i="3"/>
  <c r="A762" i="3"/>
  <c r="A761" i="3"/>
  <c r="A760" i="3"/>
  <c r="A759" i="3"/>
  <c r="A758" i="3"/>
  <c r="A757" i="3"/>
  <c r="A756" i="3"/>
  <c r="A755" i="3"/>
  <c r="A754" i="3"/>
  <c r="A753" i="3"/>
  <c r="A752" i="3"/>
  <c r="C735" i="1" s="1"/>
  <c r="A735" i="1" s="1"/>
  <c r="A751" i="3"/>
  <c r="A750" i="3"/>
  <c r="A749" i="3"/>
  <c r="A748" i="3"/>
  <c r="A747" i="3"/>
  <c r="A746" i="3"/>
  <c r="A745" i="3"/>
  <c r="A744" i="3"/>
  <c r="A743" i="3"/>
  <c r="A742" i="3"/>
  <c r="A741" i="3"/>
  <c r="A740" i="3"/>
  <c r="C723" i="1" s="1"/>
  <c r="A723" i="1" s="1"/>
  <c r="A739" i="3"/>
  <c r="A738" i="3"/>
  <c r="A737" i="3"/>
  <c r="A736" i="3"/>
  <c r="A735" i="3"/>
  <c r="A734" i="3"/>
  <c r="A733" i="3"/>
  <c r="A732" i="3"/>
  <c r="A731" i="3"/>
  <c r="A730" i="3"/>
  <c r="A729" i="3"/>
  <c r="A728" i="3"/>
  <c r="C711" i="1" s="1"/>
  <c r="A711" i="1" s="1"/>
  <c r="A727" i="3"/>
  <c r="A726" i="3"/>
  <c r="A725" i="3"/>
  <c r="A724" i="3"/>
  <c r="A723" i="3"/>
  <c r="A722" i="3"/>
  <c r="A721" i="3"/>
  <c r="A720" i="3"/>
  <c r="A719" i="3"/>
  <c r="A718" i="3"/>
  <c r="A717" i="3"/>
  <c r="A716" i="3"/>
  <c r="C699" i="1" s="1"/>
  <c r="A699" i="1" s="1"/>
  <c r="A715" i="3"/>
  <c r="A714" i="3"/>
  <c r="A713" i="3"/>
  <c r="A712" i="3"/>
  <c r="A711" i="3"/>
  <c r="A710" i="3"/>
  <c r="A709" i="3"/>
  <c r="A708" i="3"/>
  <c r="A707" i="3"/>
  <c r="A706" i="3"/>
  <c r="A705" i="3"/>
  <c r="A704" i="3"/>
  <c r="C687" i="1" s="1"/>
  <c r="A687" i="1" s="1"/>
  <c r="A703" i="3"/>
  <c r="A702" i="3"/>
  <c r="A701" i="3"/>
  <c r="A700" i="3"/>
  <c r="A699" i="3"/>
  <c r="A698" i="3"/>
  <c r="A697" i="3"/>
  <c r="A696" i="3"/>
  <c r="A695" i="3"/>
  <c r="A694" i="3"/>
  <c r="A693" i="3"/>
  <c r="A692" i="3"/>
  <c r="C675" i="1" s="1"/>
  <c r="A675" i="1" s="1"/>
  <c r="A691" i="3"/>
  <c r="A690" i="3"/>
  <c r="A689" i="3"/>
  <c r="A688" i="3"/>
  <c r="A687" i="3"/>
  <c r="A686" i="3"/>
  <c r="A685" i="3"/>
  <c r="A684" i="3"/>
  <c r="A683" i="3"/>
  <c r="A682" i="3"/>
  <c r="A681" i="3"/>
  <c r="A680" i="3"/>
  <c r="C663" i="1" s="1"/>
  <c r="A663" i="1" s="1"/>
  <c r="A679" i="3"/>
  <c r="A678" i="3"/>
  <c r="A677" i="3"/>
  <c r="A676" i="3"/>
  <c r="A675" i="3"/>
  <c r="A674" i="3"/>
  <c r="A673" i="3"/>
  <c r="A672" i="3"/>
  <c r="A671" i="3"/>
  <c r="A670" i="3"/>
  <c r="A669" i="3"/>
  <c r="A668" i="3"/>
  <c r="C651" i="1" s="1"/>
  <c r="A651" i="1" s="1"/>
  <c r="A667" i="3"/>
  <c r="A666" i="3"/>
  <c r="A665" i="3"/>
  <c r="A664" i="3"/>
  <c r="A663" i="3"/>
  <c r="A662" i="3"/>
  <c r="A661" i="3"/>
  <c r="A660" i="3"/>
  <c r="A659" i="3"/>
  <c r="A658" i="3"/>
  <c r="A657" i="3"/>
  <c r="A656" i="3"/>
  <c r="C639" i="1" s="1"/>
  <c r="A639" i="1" s="1"/>
  <c r="A655" i="3"/>
  <c r="A654" i="3"/>
  <c r="A653" i="3"/>
  <c r="A652" i="3"/>
  <c r="A651" i="3"/>
  <c r="A650" i="3"/>
  <c r="A649" i="3"/>
  <c r="A648" i="3"/>
  <c r="A647" i="3"/>
  <c r="A646" i="3"/>
  <c r="A645" i="3"/>
  <c r="A644" i="3"/>
  <c r="C627" i="1" s="1"/>
  <c r="A627" i="1" s="1"/>
  <c r="A643" i="3"/>
  <c r="A642" i="3"/>
  <c r="A641" i="3"/>
  <c r="A640" i="3"/>
  <c r="A639" i="3"/>
  <c r="A638" i="3"/>
  <c r="A637" i="3"/>
  <c r="A636" i="3"/>
  <c r="A635" i="3"/>
  <c r="A634" i="3"/>
  <c r="A633" i="3"/>
  <c r="A632" i="3"/>
  <c r="C615" i="1" s="1"/>
  <c r="A615" i="1" s="1"/>
  <c r="A631" i="3"/>
  <c r="A630" i="3"/>
  <c r="A629" i="3"/>
  <c r="A628" i="3"/>
  <c r="A627" i="3"/>
  <c r="A626" i="3"/>
  <c r="A625" i="3"/>
  <c r="A624" i="3"/>
  <c r="A623" i="3"/>
  <c r="A622" i="3"/>
  <c r="A621" i="3"/>
  <c r="A620" i="3"/>
  <c r="C603" i="1" s="1"/>
  <c r="A603" i="1" s="1"/>
  <c r="A619" i="3"/>
  <c r="A618" i="3"/>
  <c r="A617" i="3"/>
  <c r="A616" i="3"/>
  <c r="A615" i="3"/>
  <c r="A614" i="3"/>
  <c r="A613" i="3"/>
  <c r="A612" i="3"/>
  <c r="A611" i="3"/>
  <c r="A610" i="3"/>
  <c r="A609" i="3"/>
  <c r="A608" i="3"/>
  <c r="C591" i="1" s="1"/>
  <c r="A591" i="1" s="1"/>
  <c r="A607" i="3"/>
  <c r="A606" i="3"/>
  <c r="A605" i="3"/>
  <c r="A604" i="3"/>
  <c r="A603" i="3"/>
  <c r="A602" i="3"/>
  <c r="A601" i="3"/>
  <c r="A600" i="3"/>
  <c r="A599" i="3"/>
  <c r="A598" i="3"/>
  <c r="A597" i="3"/>
  <c r="A596" i="3"/>
  <c r="C579" i="1" s="1"/>
  <c r="A579" i="1" s="1"/>
  <c r="A595" i="3"/>
  <c r="A594" i="3"/>
  <c r="A593" i="3"/>
  <c r="A592" i="3"/>
  <c r="A591" i="3"/>
  <c r="A590" i="3"/>
  <c r="A589" i="3"/>
  <c r="A588" i="3"/>
  <c r="A587" i="3"/>
  <c r="A586" i="3"/>
  <c r="A585" i="3"/>
  <c r="A584" i="3"/>
  <c r="C567" i="1" s="1"/>
  <c r="A567" i="1" s="1"/>
  <c r="A583" i="3"/>
  <c r="A582" i="3"/>
  <c r="A581" i="3"/>
  <c r="A580" i="3"/>
  <c r="A579" i="3"/>
  <c r="A578" i="3"/>
  <c r="A577" i="3"/>
  <c r="A576" i="3"/>
  <c r="A575" i="3"/>
  <c r="A574" i="3"/>
  <c r="A573" i="3"/>
  <c r="A572" i="3"/>
  <c r="C555" i="1" s="1"/>
  <c r="A555" i="1" s="1"/>
  <c r="A571" i="3"/>
  <c r="A570" i="3"/>
  <c r="A569" i="3"/>
  <c r="A568" i="3"/>
  <c r="A567" i="3"/>
  <c r="A566" i="3"/>
  <c r="A565" i="3"/>
  <c r="A564" i="3"/>
  <c r="A563" i="3"/>
  <c r="A562" i="3"/>
  <c r="A561" i="3"/>
  <c r="A560" i="3"/>
  <c r="C543" i="1" s="1"/>
  <c r="A543" i="1" s="1"/>
  <c r="A559" i="3"/>
  <c r="A558" i="3"/>
  <c r="A557" i="3"/>
  <c r="A556" i="3"/>
  <c r="A555" i="3"/>
  <c r="A554" i="3"/>
  <c r="A553" i="3"/>
  <c r="A552" i="3"/>
  <c r="A551" i="3"/>
  <c r="A550" i="3"/>
  <c r="A549" i="3"/>
  <c r="A548" i="3"/>
  <c r="C531" i="1" s="1"/>
  <c r="A531" i="1" s="1"/>
  <c r="A547" i="3"/>
  <c r="A546" i="3"/>
  <c r="A545" i="3"/>
  <c r="A544" i="3"/>
  <c r="A543" i="3"/>
  <c r="A542" i="3"/>
  <c r="A541" i="3"/>
  <c r="A540" i="3"/>
  <c r="A539" i="3"/>
  <c r="A538" i="3"/>
  <c r="A537" i="3"/>
  <c r="A536" i="3"/>
  <c r="C519" i="1" s="1"/>
  <c r="A519" i="1" s="1"/>
  <c r="A535" i="3"/>
  <c r="A534" i="3"/>
  <c r="A533" i="3"/>
  <c r="A532" i="3"/>
  <c r="A531" i="3"/>
  <c r="A530" i="3"/>
  <c r="A529" i="3"/>
  <c r="A528" i="3"/>
  <c r="A527" i="3"/>
  <c r="A526" i="3"/>
  <c r="A525" i="3"/>
  <c r="A524" i="3"/>
  <c r="C507" i="1" s="1"/>
  <c r="A507" i="1" s="1"/>
  <c r="A523" i="3"/>
  <c r="A522" i="3"/>
  <c r="A521" i="3"/>
  <c r="A520" i="3"/>
  <c r="A519" i="3"/>
  <c r="A518" i="3"/>
  <c r="A517" i="3"/>
  <c r="A516" i="3"/>
  <c r="A515" i="3"/>
  <c r="A514" i="3"/>
  <c r="A513" i="3"/>
  <c r="A512" i="3"/>
  <c r="C495" i="1" s="1"/>
  <c r="A495" i="1" s="1"/>
  <c r="A511" i="3"/>
  <c r="A510" i="3"/>
  <c r="A509" i="3"/>
  <c r="A508" i="3"/>
  <c r="A507" i="3"/>
  <c r="A506" i="3"/>
  <c r="A505" i="3"/>
  <c r="A504" i="3"/>
  <c r="A503" i="3"/>
  <c r="A502" i="3"/>
  <c r="A501" i="3"/>
  <c r="A500" i="3"/>
  <c r="C483" i="1" s="1"/>
  <c r="A483" i="1" s="1"/>
  <c r="A499" i="3"/>
  <c r="A498" i="3"/>
  <c r="A497" i="3"/>
  <c r="A496" i="3"/>
  <c r="A495" i="3"/>
  <c r="A494" i="3"/>
  <c r="A493" i="3"/>
  <c r="A492" i="3"/>
  <c r="A491" i="3"/>
  <c r="A490" i="3"/>
  <c r="A489" i="3"/>
  <c r="A488" i="3"/>
  <c r="C471" i="1" s="1"/>
  <c r="A471" i="1" s="1"/>
  <c r="A487" i="3"/>
  <c r="A486" i="3"/>
  <c r="A485" i="3"/>
  <c r="A484" i="3"/>
  <c r="A483" i="3"/>
  <c r="A482" i="3"/>
  <c r="A481" i="3"/>
  <c r="A480" i="3"/>
  <c r="A479" i="3"/>
  <c r="A478" i="3"/>
  <c r="A477" i="3"/>
  <c r="A476" i="3"/>
  <c r="C459" i="1" s="1"/>
  <c r="A459" i="1" s="1"/>
  <c r="A475" i="3"/>
  <c r="A474" i="3"/>
  <c r="A473" i="3"/>
  <c r="A472" i="3"/>
  <c r="A471" i="3"/>
  <c r="A470" i="3"/>
  <c r="A469" i="3"/>
  <c r="A468" i="3"/>
  <c r="A467" i="3"/>
  <c r="A466" i="3"/>
  <c r="A465" i="3"/>
  <c r="A464" i="3"/>
  <c r="C447" i="1" s="1"/>
  <c r="A447" i="1" s="1"/>
  <c r="A463" i="3"/>
  <c r="A462" i="3"/>
  <c r="A461" i="3"/>
  <c r="A460" i="3"/>
  <c r="A459" i="3"/>
  <c r="A458" i="3"/>
  <c r="A457" i="3"/>
  <c r="A456" i="3"/>
  <c r="A455" i="3"/>
  <c r="A454" i="3"/>
  <c r="A453" i="3"/>
  <c r="A452" i="3"/>
  <c r="C435" i="1" s="1"/>
  <c r="A435" i="1" s="1"/>
  <c r="A451" i="3"/>
  <c r="A450" i="3"/>
  <c r="A449" i="3"/>
  <c r="A448" i="3"/>
  <c r="A447" i="3"/>
  <c r="A446" i="3"/>
  <c r="A445" i="3"/>
  <c r="A444" i="3"/>
  <c r="A443" i="3"/>
  <c r="A442" i="3"/>
  <c r="A441" i="3"/>
  <c r="A440" i="3"/>
  <c r="C423" i="1" s="1"/>
  <c r="A423" i="1" s="1"/>
  <c r="A439" i="3"/>
  <c r="A438" i="3"/>
  <c r="A437" i="3"/>
  <c r="A436" i="3"/>
  <c r="A435" i="3"/>
  <c r="A434" i="3"/>
  <c r="A433" i="3"/>
  <c r="A432" i="3"/>
  <c r="A431" i="3"/>
  <c r="A430" i="3"/>
  <c r="A429" i="3"/>
  <c r="A428" i="3"/>
  <c r="C411" i="1" s="1"/>
  <c r="A411" i="1" s="1"/>
  <c r="A427" i="3"/>
  <c r="A426" i="3"/>
  <c r="A425" i="3"/>
  <c r="A424" i="3"/>
  <c r="A423" i="3"/>
  <c r="A422" i="3"/>
  <c r="A421" i="3"/>
  <c r="A420" i="3"/>
  <c r="A419" i="3"/>
  <c r="A418" i="3"/>
  <c r="A417" i="3"/>
  <c r="A416" i="3"/>
  <c r="C399" i="1" s="1"/>
  <c r="A399" i="1" s="1"/>
  <c r="A415" i="3"/>
  <c r="A414" i="3"/>
  <c r="A413" i="3"/>
  <c r="A412" i="3"/>
  <c r="A411" i="3"/>
  <c r="A410" i="3"/>
  <c r="A409" i="3"/>
  <c r="A408" i="3"/>
  <c r="A407" i="3"/>
  <c r="A406" i="3"/>
  <c r="A405" i="3"/>
  <c r="A404" i="3"/>
  <c r="C387" i="1" s="1"/>
  <c r="A387" i="1" s="1"/>
  <c r="A403" i="3"/>
  <c r="A402" i="3"/>
  <c r="A401" i="3"/>
  <c r="A400" i="3"/>
  <c r="A399" i="3"/>
  <c r="A398" i="3"/>
  <c r="A397" i="3"/>
  <c r="A396" i="3"/>
  <c r="A395" i="3"/>
  <c r="A394" i="3"/>
  <c r="A393" i="3"/>
  <c r="A392" i="3"/>
  <c r="C375" i="1" s="1"/>
  <c r="A375" i="1" s="1"/>
  <c r="A391" i="3"/>
  <c r="A390" i="3"/>
  <c r="A389" i="3"/>
  <c r="A388" i="3"/>
  <c r="A387" i="3"/>
  <c r="A386" i="3"/>
  <c r="A385" i="3"/>
  <c r="A384" i="3"/>
  <c r="A383" i="3"/>
  <c r="A382" i="3"/>
  <c r="A381" i="3"/>
  <c r="A380" i="3"/>
  <c r="C363" i="1" s="1"/>
  <c r="A363" i="1" s="1"/>
  <c r="A379" i="3"/>
  <c r="A378" i="3"/>
  <c r="A377" i="3"/>
  <c r="A376" i="3"/>
  <c r="A375" i="3"/>
  <c r="A374" i="3"/>
  <c r="A373" i="3"/>
  <c r="A372" i="3"/>
  <c r="A371" i="3"/>
  <c r="A370" i="3"/>
  <c r="A369" i="3"/>
  <c r="A368" i="3"/>
  <c r="C351" i="1" s="1"/>
  <c r="A351" i="1" s="1"/>
  <c r="A367" i="3"/>
  <c r="A366" i="3"/>
  <c r="A365" i="3"/>
  <c r="A364" i="3"/>
  <c r="A363" i="3"/>
  <c r="A362" i="3"/>
  <c r="A361" i="3"/>
  <c r="A360" i="3"/>
  <c r="A359" i="3"/>
  <c r="A358" i="3"/>
  <c r="A357" i="3"/>
  <c r="A356" i="3"/>
  <c r="C339" i="1" s="1"/>
  <c r="A339" i="1" s="1"/>
  <c r="A355" i="3"/>
  <c r="A354" i="3"/>
  <c r="A353" i="3"/>
  <c r="A352" i="3"/>
  <c r="A351" i="3"/>
  <c r="A350" i="3"/>
  <c r="A349" i="3"/>
  <c r="A348" i="3"/>
  <c r="A347" i="3"/>
  <c r="A346" i="3"/>
  <c r="A345" i="3"/>
  <c r="A344" i="3"/>
  <c r="C327" i="1" s="1"/>
  <c r="A327" i="1" s="1"/>
  <c r="A343" i="3"/>
  <c r="A342" i="3"/>
  <c r="A341" i="3"/>
  <c r="A340" i="3"/>
  <c r="A339" i="3"/>
  <c r="A338" i="3"/>
  <c r="A337" i="3"/>
  <c r="A336" i="3"/>
  <c r="A335" i="3"/>
  <c r="A334" i="3"/>
  <c r="A333" i="3"/>
  <c r="A332" i="3"/>
  <c r="C315" i="1" s="1"/>
  <c r="A315" i="1" s="1"/>
  <c r="A331" i="3"/>
  <c r="A330" i="3"/>
  <c r="A329" i="3"/>
  <c r="A328" i="3"/>
  <c r="A327" i="3"/>
  <c r="A326" i="3"/>
  <c r="A325" i="3"/>
  <c r="A324" i="3"/>
  <c r="A323" i="3"/>
  <c r="A322" i="3"/>
  <c r="A321" i="3"/>
  <c r="A320" i="3"/>
  <c r="C303" i="1" s="1"/>
  <c r="A303" i="1" s="1"/>
  <c r="A319" i="3"/>
  <c r="A318" i="3"/>
  <c r="A317" i="3"/>
  <c r="A316" i="3"/>
  <c r="A315" i="3"/>
  <c r="A314" i="3"/>
  <c r="A313" i="3"/>
  <c r="A312" i="3"/>
  <c r="A311" i="3"/>
  <c r="A310" i="3"/>
  <c r="A309" i="3"/>
  <c r="A308" i="3"/>
  <c r="C291" i="1" s="1"/>
  <c r="A291" i="1" s="1"/>
  <c r="A307" i="3"/>
  <c r="A306" i="3"/>
  <c r="A305" i="3"/>
  <c r="A304" i="3"/>
  <c r="A303" i="3"/>
  <c r="A302" i="3"/>
  <c r="A301" i="3"/>
  <c r="A300" i="3"/>
  <c r="A299" i="3"/>
  <c r="A298" i="3"/>
  <c r="A297" i="3"/>
  <c r="A296" i="3"/>
  <c r="C279" i="1" s="1"/>
  <c r="A279" i="1" s="1"/>
  <c r="A295" i="3"/>
  <c r="A294" i="3"/>
  <c r="A293" i="3"/>
  <c r="A292" i="3"/>
  <c r="A291" i="3"/>
  <c r="A290" i="3"/>
  <c r="A289" i="3"/>
  <c r="A288" i="3"/>
  <c r="A287" i="3"/>
  <c r="A286" i="3"/>
  <c r="A285" i="3"/>
  <c r="A284" i="3"/>
  <c r="C267" i="1" s="1"/>
  <c r="A267" i="1" s="1"/>
  <c r="A283" i="3"/>
  <c r="A282" i="3"/>
  <c r="A281" i="3"/>
  <c r="A280" i="3"/>
  <c r="A279" i="3"/>
  <c r="A278" i="3"/>
  <c r="A277" i="3"/>
  <c r="A276" i="3"/>
  <c r="A275" i="3"/>
  <c r="A274" i="3"/>
  <c r="A273" i="3"/>
  <c r="A272" i="3"/>
  <c r="C255" i="1" s="1"/>
  <c r="A255" i="1" s="1"/>
  <c r="A271" i="3"/>
  <c r="A270" i="3"/>
  <c r="A269" i="3"/>
  <c r="A268" i="3"/>
  <c r="A267" i="3"/>
  <c r="A266" i="3"/>
  <c r="A265" i="3"/>
  <c r="A264" i="3"/>
  <c r="A263" i="3"/>
  <c r="A262" i="3"/>
  <c r="A261" i="3"/>
  <c r="A260" i="3"/>
  <c r="C243" i="1" s="1"/>
  <c r="A243" i="1" s="1"/>
  <c r="A259" i="3"/>
  <c r="A258" i="3"/>
  <c r="A257" i="3"/>
  <c r="A256" i="3"/>
  <c r="A255" i="3"/>
  <c r="A254" i="3"/>
  <c r="A253" i="3"/>
  <c r="A252" i="3"/>
  <c r="A251" i="3"/>
  <c r="A250" i="3"/>
  <c r="A249" i="3"/>
  <c r="A248" i="3"/>
  <c r="C231" i="1" s="1"/>
  <c r="A231" i="1" s="1"/>
  <c r="A247" i="3"/>
  <c r="A246" i="3"/>
  <c r="A245" i="3"/>
  <c r="A244" i="3"/>
  <c r="A243" i="3"/>
  <c r="A242" i="3"/>
  <c r="A241" i="3"/>
  <c r="A240" i="3"/>
  <c r="A239" i="3"/>
  <c r="A238" i="3"/>
  <c r="A237" i="3"/>
  <c r="A236" i="3"/>
  <c r="C219" i="1" s="1"/>
  <c r="A219" i="1" s="1"/>
  <c r="A235" i="3"/>
  <c r="A234" i="3"/>
  <c r="A233" i="3"/>
  <c r="A232" i="3"/>
  <c r="A231" i="3"/>
  <c r="A230" i="3"/>
  <c r="A229" i="3"/>
  <c r="A228" i="3"/>
  <c r="A227" i="3"/>
  <c r="A226" i="3"/>
  <c r="A225" i="3"/>
  <c r="A224" i="3"/>
  <c r="C207" i="1" s="1"/>
  <c r="A207" i="1" s="1"/>
  <c r="A223" i="3"/>
  <c r="A222" i="3"/>
  <c r="A221" i="3"/>
  <c r="A220" i="3"/>
  <c r="A219" i="3"/>
  <c r="A218" i="3"/>
  <c r="A217" i="3"/>
  <c r="A216" i="3"/>
  <c r="A215" i="3"/>
  <c r="A214" i="3"/>
  <c r="A213" i="3"/>
  <c r="A212" i="3"/>
  <c r="C195" i="1" s="1"/>
  <c r="A195" i="1" s="1"/>
  <c r="A211" i="3"/>
  <c r="A210" i="3"/>
  <c r="A209" i="3"/>
  <c r="A208" i="3"/>
  <c r="A207" i="3"/>
  <c r="A206" i="3"/>
  <c r="A205" i="3"/>
  <c r="A204" i="3"/>
  <c r="A203" i="3"/>
  <c r="A202" i="3"/>
  <c r="A201" i="3"/>
  <c r="A200" i="3"/>
  <c r="C183" i="1" s="1"/>
  <c r="A183" i="1" s="1"/>
  <c r="A199" i="3"/>
  <c r="A198" i="3"/>
  <c r="A197" i="3"/>
  <c r="A196" i="3"/>
  <c r="A195" i="3"/>
  <c r="A194" i="3"/>
  <c r="A193" i="3"/>
  <c r="A192" i="3"/>
  <c r="A191" i="3"/>
  <c r="A190" i="3"/>
  <c r="A189" i="3"/>
  <c r="A188" i="3"/>
  <c r="C171" i="1" s="1"/>
  <c r="A171" i="1" s="1"/>
  <c r="A187" i="3"/>
  <c r="A186" i="3"/>
  <c r="A185" i="3"/>
  <c r="A184" i="3"/>
  <c r="A183" i="3"/>
  <c r="A182" i="3"/>
  <c r="A181" i="3"/>
  <c r="A180" i="3"/>
  <c r="A179" i="3"/>
  <c r="A178" i="3"/>
  <c r="A177" i="3"/>
  <c r="A176" i="3"/>
  <c r="C159" i="1" s="1"/>
  <c r="A159" i="1" s="1"/>
  <c r="A175" i="3"/>
  <c r="A174" i="3"/>
  <c r="A173" i="3"/>
  <c r="A172" i="3"/>
  <c r="A171" i="3"/>
  <c r="A170" i="3"/>
  <c r="A169" i="3"/>
  <c r="A168" i="3"/>
  <c r="A167" i="3"/>
  <c r="A166" i="3"/>
  <c r="A165" i="3"/>
  <c r="A164" i="3"/>
  <c r="C147" i="1" s="1"/>
  <c r="A147" i="1" s="1"/>
  <c r="A163" i="3"/>
  <c r="A162" i="3"/>
  <c r="A161" i="3"/>
  <c r="A160" i="3"/>
  <c r="A159" i="3"/>
  <c r="A158" i="3"/>
  <c r="A157" i="3"/>
  <c r="A156" i="3"/>
  <c r="A155" i="3"/>
  <c r="A154" i="3"/>
  <c r="A153" i="3"/>
  <c r="A152" i="3"/>
  <c r="C135" i="1" s="1"/>
  <c r="A135" i="1" s="1"/>
  <c r="A151" i="3"/>
  <c r="A150" i="3"/>
  <c r="A149" i="3"/>
  <c r="A148" i="3"/>
  <c r="A147" i="3"/>
  <c r="A146" i="3"/>
  <c r="A145" i="3"/>
  <c r="A144" i="3"/>
  <c r="A143" i="3"/>
  <c r="A142" i="3"/>
  <c r="A141" i="3"/>
  <c r="A140" i="3"/>
  <c r="C123" i="1" s="1"/>
  <c r="A123" i="1" s="1"/>
  <c r="A139" i="3"/>
  <c r="A138" i="3"/>
  <c r="A137" i="3"/>
  <c r="A136" i="3"/>
  <c r="A135" i="3"/>
  <c r="A134" i="3"/>
  <c r="A133" i="3"/>
  <c r="A132" i="3"/>
  <c r="A131" i="3"/>
  <c r="A130" i="3"/>
  <c r="A129" i="3"/>
  <c r="A128" i="3"/>
  <c r="C111" i="1" s="1"/>
  <c r="A111" i="1" s="1"/>
  <c r="A127" i="3"/>
  <c r="A126" i="3"/>
  <c r="A125" i="3"/>
  <c r="A124" i="3"/>
  <c r="A123" i="3"/>
  <c r="A122" i="3"/>
  <c r="A121" i="3"/>
  <c r="A120" i="3"/>
  <c r="A119" i="3"/>
  <c r="A118" i="3"/>
  <c r="A117" i="3"/>
  <c r="A116" i="3"/>
  <c r="C99" i="1" s="1"/>
  <c r="A99" i="1" s="1"/>
  <c r="A115" i="3"/>
  <c r="A114" i="3"/>
  <c r="A113" i="3"/>
  <c r="A112" i="3"/>
  <c r="A111" i="3"/>
  <c r="A110" i="3"/>
  <c r="A109" i="3"/>
  <c r="A108" i="3"/>
  <c r="A107" i="3"/>
  <c r="A106" i="3"/>
  <c r="A105" i="3"/>
  <c r="A104" i="3"/>
  <c r="C87" i="1" s="1"/>
  <c r="A87" i="1" s="1"/>
  <c r="A103" i="3"/>
  <c r="A102" i="3"/>
  <c r="A101" i="3"/>
  <c r="A100" i="3"/>
  <c r="A99" i="3"/>
  <c r="A98" i="3"/>
  <c r="A97" i="3"/>
  <c r="A96" i="3"/>
  <c r="A95" i="3"/>
  <c r="A94" i="3"/>
  <c r="A93" i="3"/>
  <c r="A92" i="3"/>
  <c r="C75" i="1" s="1"/>
  <c r="A75" i="1" s="1"/>
  <c r="A91" i="3"/>
  <c r="A90" i="3"/>
  <c r="A89" i="3"/>
  <c r="A88" i="3"/>
  <c r="A87" i="3"/>
  <c r="A86" i="3"/>
  <c r="A85" i="3"/>
  <c r="A84" i="3"/>
  <c r="A83" i="3"/>
  <c r="A82" i="3"/>
  <c r="A81" i="3"/>
  <c r="A80" i="3"/>
  <c r="C63" i="1" s="1"/>
  <c r="A63" i="1" s="1"/>
  <c r="A79" i="3"/>
  <c r="A78" i="3"/>
  <c r="A77" i="3"/>
  <c r="A76" i="3"/>
  <c r="A75" i="3"/>
  <c r="A74" i="3"/>
  <c r="A73" i="3"/>
  <c r="A72" i="3"/>
  <c r="A71" i="3"/>
  <c r="A70" i="3"/>
  <c r="A69" i="3"/>
  <c r="A68" i="3"/>
  <c r="C51" i="1" s="1"/>
  <c r="A51" i="1" s="1"/>
  <c r="A67" i="3"/>
  <c r="A66" i="3"/>
  <c r="A65" i="3"/>
  <c r="A64" i="3"/>
  <c r="A63" i="3"/>
  <c r="A62" i="3"/>
  <c r="A61" i="3"/>
  <c r="A60" i="3"/>
  <c r="A59" i="3"/>
  <c r="A58" i="3"/>
  <c r="A57" i="3"/>
  <c r="A56" i="3"/>
  <c r="C39" i="1" s="1"/>
  <c r="A39" i="1" s="1"/>
  <c r="A55" i="3"/>
  <c r="A54" i="3"/>
  <c r="A53" i="3"/>
  <c r="A52" i="3"/>
  <c r="A51" i="3"/>
  <c r="A50" i="3"/>
  <c r="A49" i="3"/>
  <c r="A48" i="3"/>
  <c r="A47" i="3"/>
  <c r="A46" i="3"/>
  <c r="A45" i="3"/>
  <c r="A44" i="3"/>
  <c r="C27" i="1" s="1"/>
  <c r="A27" i="1" s="1"/>
  <c r="A43" i="3"/>
  <c r="A42" i="3"/>
  <c r="A41" i="3"/>
  <c r="A40" i="3"/>
  <c r="A39" i="3"/>
  <c r="A38" i="3"/>
  <c r="A37" i="3"/>
  <c r="A36" i="3"/>
  <c r="A35" i="3"/>
  <c r="A34" i="3"/>
  <c r="A33" i="3"/>
  <c r="A32" i="3"/>
  <c r="C15" i="1" s="1"/>
  <c r="A15" i="1" s="1"/>
  <c r="A31" i="3"/>
  <c r="A30" i="3"/>
  <c r="A29" i="3"/>
  <c r="A28" i="3"/>
  <c r="A27" i="3"/>
  <c r="A26" i="3"/>
  <c r="A25" i="3"/>
  <c r="A24" i="3"/>
  <c r="A23" i="3"/>
  <c r="A22" i="3"/>
  <c r="A21" i="3"/>
  <c r="BL23" i="3" l="1"/>
  <c r="BH23" i="3"/>
  <c r="BD23" i="3"/>
  <c r="BK23" i="3"/>
  <c r="BG23" i="3"/>
  <c r="BM23" i="3"/>
  <c r="BE23" i="3"/>
  <c r="BN23" i="3"/>
  <c r="BJ23" i="3"/>
  <c r="BF23" i="3"/>
  <c r="BI23" i="3"/>
  <c r="C987" i="1"/>
  <c r="A987" i="1" s="1"/>
  <c r="C975" i="1"/>
  <c r="A975" i="1" s="1"/>
  <c r="C999" i="1"/>
  <c r="A999" i="1" s="1"/>
  <c r="C427" i="1"/>
  <c r="A427" i="1" s="1"/>
  <c r="C451" i="1"/>
  <c r="A451" i="1" s="1"/>
  <c r="C403" i="1"/>
  <c r="A403" i="1" s="1"/>
  <c r="C439" i="1"/>
  <c r="A439" i="1" s="1"/>
  <c r="C415" i="1"/>
  <c r="A415" i="1" s="1"/>
  <c r="C647" i="1"/>
  <c r="A647" i="1" s="1"/>
  <c r="C659" i="1"/>
  <c r="A659" i="1" s="1"/>
  <c r="C4" i="1"/>
  <c r="A4" i="1" s="1"/>
  <c r="C16" i="1"/>
  <c r="A16" i="1" s="1"/>
  <c r="C28" i="1"/>
  <c r="A28" i="1" s="1"/>
  <c r="C40" i="1"/>
  <c r="A40" i="1" s="1"/>
  <c r="C52" i="1"/>
  <c r="A52" i="1" s="1"/>
  <c r="C64" i="1"/>
  <c r="A64" i="1" s="1"/>
  <c r="C76" i="1"/>
  <c r="A76" i="1" s="1"/>
  <c r="C88" i="1"/>
  <c r="A88" i="1" s="1"/>
  <c r="C100" i="1"/>
  <c r="A100" i="1" s="1"/>
  <c r="C112" i="1"/>
  <c r="A112" i="1" s="1"/>
  <c r="C124" i="1"/>
  <c r="A124" i="1" s="1"/>
  <c r="C136" i="1"/>
  <c r="A136" i="1" s="1"/>
  <c r="C148" i="1"/>
  <c r="A148" i="1" s="1"/>
  <c r="C160" i="1"/>
  <c r="A160" i="1" s="1"/>
  <c r="C172" i="1"/>
  <c r="A172" i="1" s="1"/>
  <c r="C184" i="1"/>
  <c r="A184" i="1" s="1"/>
  <c r="C196" i="1"/>
  <c r="A196" i="1" s="1"/>
  <c r="C208" i="1"/>
  <c r="A208" i="1" s="1"/>
  <c r="C220" i="1"/>
  <c r="A220" i="1" s="1"/>
  <c r="C232" i="1"/>
  <c r="A232" i="1" s="1"/>
  <c r="C244" i="1"/>
  <c r="A244" i="1" s="1"/>
  <c r="C256" i="1"/>
  <c r="A256" i="1" s="1"/>
  <c r="C268" i="1"/>
  <c r="A268" i="1" s="1"/>
  <c r="C280" i="1"/>
  <c r="A280" i="1" s="1"/>
  <c r="C292" i="1"/>
  <c r="A292" i="1" s="1"/>
  <c r="C304" i="1"/>
  <c r="A304" i="1" s="1"/>
  <c r="C316" i="1"/>
  <c r="A316" i="1" s="1"/>
  <c r="C328" i="1"/>
  <c r="A328" i="1" s="1"/>
  <c r="C340" i="1"/>
  <c r="A340" i="1" s="1"/>
  <c r="C352" i="1"/>
  <c r="A352" i="1" s="1"/>
  <c r="C364" i="1"/>
  <c r="A364" i="1" s="1"/>
  <c r="C376" i="1"/>
  <c r="A376" i="1" s="1"/>
  <c r="C388" i="1"/>
  <c r="A388" i="1" s="1"/>
  <c r="C400" i="1"/>
  <c r="A400" i="1" s="1"/>
  <c r="C412" i="1"/>
  <c r="A412" i="1" s="1"/>
  <c r="C424" i="1"/>
  <c r="A424" i="1" s="1"/>
  <c r="C436" i="1"/>
  <c r="A436" i="1" s="1"/>
  <c r="C448" i="1"/>
  <c r="A448" i="1" s="1"/>
  <c r="C460" i="1"/>
  <c r="A460" i="1" s="1"/>
  <c r="C472" i="1"/>
  <c r="A472" i="1" s="1"/>
  <c r="C484" i="1"/>
  <c r="A484" i="1" s="1"/>
  <c r="C496" i="1"/>
  <c r="A496" i="1" s="1"/>
  <c r="C508" i="1"/>
  <c r="A508" i="1" s="1"/>
  <c r="C520" i="1"/>
  <c r="A520" i="1" s="1"/>
  <c r="C532" i="1"/>
  <c r="A532" i="1" s="1"/>
  <c r="C544" i="1"/>
  <c r="A544" i="1" s="1"/>
  <c r="C556" i="1"/>
  <c r="A556" i="1" s="1"/>
  <c r="C568" i="1"/>
  <c r="A568" i="1" s="1"/>
  <c r="C580" i="1"/>
  <c r="A580" i="1" s="1"/>
  <c r="C592" i="1"/>
  <c r="A592" i="1" s="1"/>
  <c r="C604" i="1"/>
  <c r="A604" i="1" s="1"/>
  <c r="C616" i="1"/>
  <c r="A616" i="1" s="1"/>
  <c r="C628" i="1"/>
  <c r="A628" i="1" s="1"/>
  <c r="C640" i="1"/>
  <c r="A640" i="1" s="1"/>
  <c r="C652" i="1"/>
  <c r="A652" i="1" s="1"/>
  <c r="C664" i="1"/>
  <c r="A664" i="1" s="1"/>
  <c r="C676" i="1"/>
  <c r="A676" i="1" s="1"/>
  <c r="C688" i="1"/>
  <c r="A688" i="1" s="1"/>
  <c r="C700" i="1"/>
  <c r="A700" i="1" s="1"/>
  <c r="C712" i="1"/>
  <c r="A712" i="1" s="1"/>
  <c r="C724" i="1"/>
  <c r="A724" i="1" s="1"/>
  <c r="C736" i="1"/>
  <c r="A736" i="1" s="1"/>
  <c r="C748" i="1"/>
  <c r="A748" i="1" s="1"/>
  <c r="C760" i="1"/>
  <c r="A760" i="1" s="1"/>
  <c r="C772" i="1"/>
  <c r="A772" i="1" s="1"/>
  <c r="C784" i="1"/>
  <c r="A784" i="1" s="1"/>
  <c r="C796" i="1"/>
  <c r="A796" i="1" s="1"/>
  <c r="C808" i="1"/>
  <c r="A808" i="1" s="1"/>
  <c r="C820" i="1"/>
  <c r="A820" i="1" s="1"/>
  <c r="C832" i="1"/>
  <c r="A832" i="1" s="1"/>
  <c r="C844" i="1"/>
  <c r="A844" i="1" s="1"/>
  <c r="C856" i="1"/>
  <c r="A856" i="1" s="1"/>
  <c r="C868" i="1"/>
  <c r="A868" i="1" s="1"/>
  <c r="C880" i="1"/>
  <c r="A880" i="1" s="1"/>
  <c r="C892" i="1"/>
  <c r="A892" i="1" s="1"/>
  <c r="C904" i="1"/>
  <c r="A904" i="1" s="1"/>
  <c r="C916" i="1"/>
  <c r="A916" i="1" s="1"/>
  <c r="C928" i="1"/>
  <c r="A928" i="1" s="1"/>
  <c r="C940" i="1"/>
  <c r="A940" i="1" s="1"/>
  <c r="C952" i="1"/>
  <c r="A952" i="1" s="1"/>
  <c r="C964" i="1"/>
  <c r="A964" i="1" s="1"/>
  <c r="C976" i="1"/>
  <c r="A976" i="1" s="1"/>
  <c r="C988" i="1"/>
  <c r="A988" i="1" s="1"/>
  <c r="C1000" i="1"/>
  <c r="A1000" i="1" s="1"/>
  <c r="C17" i="1"/>
  <c r="A17" i="1" s="1"/>
  <c r="C29" i="1"/>
  <c r="A29" i="1" s="1"/>
  <c r="C41" i="1"/>
  <c r="A41" i="1" s="1"/>
  <c r="C53" i="1"/>
  <c r="A53" i="1" s="1"/>
  <c r="C65" i="1"/>
  <c r="A65" i="1" s="1"/>
  <c r="C77" i="1"/>
  <c r="A77" i="1" s="1"/>
  <c r="C89" i="1"/>
  <c r="A89" i="1" s="1"/>
  <c r="C101" i="1"/>
  <c r="A101" i="1" s="1"/>
  <c r="C113" i="1"/>
  <c r="A113" i="1" s="1"/>
  <c r="C125" i="1"/>
  <c r="A125" i="1" s="1"/>
  <c r="C137" i="1"/>
  <c r="A137" i="1" s="1"/>
  <c r="C149" i="1"/>
  <c r="A149" i="1" s="1"/>
  <c r="C161" i="1"/>
  <c r="A161" i="1" s="1"/>
  <c r="C173" i="1"/>
  <c r="A173" i="1" s="1"/>
  <c r="C185" i="1"/>
  <c r="A185" i="1" s="1"/>
  <c r="C197" i="1"/>
  <c r="A197" i="1" s="1"/>
  <c r="C209" i="1"/>
  <c r="A209" i="1" s="1"/>
  <c r="C221" i="1"/>
  <c r="A221" i="1" s="1"/>
  <c r="C233" i="1"/>
  <c r="A233" i="1" s="1"/>
  <c r="C245" i="1"/>
  <c r="A245" i="1" s="1"/>
  <c r="C257" i="1"/>
  <c r="A257" i="1" s="1"/>
  <c r="C269" i="1"/>
  <c r="A269" i="1" s="1"/>
  <c r="C281" i="1"/>
  <c r="A281" i="1" s="1"/>
  <c r="C293" i="1"/>
  <c r="A293" i="1" s="1"/>
  <c r="C305" i="1"/>
  <c r="A305" i="1" s="1"/>
  <c r="C317" i="1"/>
  <c r="A317" i="1" s="1"/>
  <c r="C329" i="1"/>
  <c r="A329" i="1" s="1"/>
  <c r="C341" i="1"/>
  <c r="A341" i="1" s="1"/>
  <c r="C353" i="1"/>
  <c r="A353" i="1" s="1"/>
  <c r="C365" i="1"/>
  <c r="A365" i="1" s="1"/>
  <c r="C377" i="1"/>
  <c r="A377" i="1" s="1"/>
  <c r="C389" i="1"/>
  <c r="A389" i="1" s="1"/>
  <c r="C401" i="1"/>
  <c r="A401" i="1" s="1"/>
  <c r="C413" i="1"/>
  <c r="A413" i="1" s="1"/>
  <c r="C425" i="1"/>
  <c r="A425" i="1" s="1"/>
  <c r="C437" i="1"/>
  <c r="A437" i="1" s="1"/>
  <c r="C449" i="1"/>
  <c r="A449" i="1" s="1"/>
  <c r="C461" i="1"/>
  <c r="A461" i="1" s="1"/>
  <c r="C473" i="1"/>
  <c r="A473" i="1" s="1"/>
  <c r="C485" i="1"/>
  <c r="A485" i="1" s="1"/>
  <c r="C497" i="1"/>
  <c r="A497" i="1" s="1"/>
  <c r="C509" i="1"/>
  <c r="A509" i="1" s="1"/>
  <c r="C521" i="1"/>
  <c r="A521" i="1" s="1"/>
  <c r="C533" i="1"/>
  <c r="A533" i="1" s="1"/>
  <c r="C545" i="1"/>
  <c r="A545" i="1" s="1"/>
  <c r="C557" i="1"/>
  <c r="A557" i="1" s="1"/>
  <c r="C569" i="1"/>
  <c r="A569" i="1" s="1"/>
  <c r="C581" i="1"/>
  <c r="A581" i="1" s="1"/>
  <c r="C593" i="1"/>
  <c r="A593" i="1" s="1"/>
  <c r="C605" i="1"/>
  <c r="A605" i="1" s="1"/>
  <c r="C617" i="1"/>
  <c r="A617" i="1" s="1"/>
  <c r="C629" i="1"/>
  <c r="A629" i="1" s="1"/>
  <c r="C641" i="1"/>
  <c r="A641" i="1" s="1"/>
  <c r="C653" i="1"/>
  <c r="A653" i="1" s="1"/>
  <c r="C665" i="1"/>
  <c r="A665" i="1" s="1"/>
  <c r="C677" i="1"/>
  <c r="A677" i="1" s="1"/>
  <c r="C689" i="1"/>
  <c r="A689" i="1" s="1"/>
  <c r="C701" i="1"/>
  <c r="A701" i="1" s="1"/>
  <c r="C713" i="1"/>
  <c r="A713" i="1" s="1"/>
  <c r="C725" i="1"/>
  <c r="A725" i="1" s="1"/>
  <c r="C737" i="1"/>
  <c r="A737" i="1" s="1"/>
  <c r="C749" i="1"/>
  <c r="A749" i="1" s="1"/>
  <c r="C761" i="1"/>
  <c r="A761" i="1" s="1"/>
  <c r="C773" i="1"/>
  <c r="A773" i="1" s="1"/>
  <c r="C785" i="1"/>
  <c r="A785" i="1" s="1"/>
  <c r="C797" i="1"/>
  <c r="A797" i="1" s="1"/>
  <c r="C809" i="1"/>
  <c r="A809" i="1" s="1"/>
  <c r="C821" i="1"/>
  <c r="A821" i="1" s="1"/>
  <c r="C833" i="1"/>
  <c r="A833" i="1" s="1"/>
  <c r="C845" i="1"/>
  <c r="A845" i="1" s="1"/>
  <c r="C857" i="1"/>
  <c r="A857" i="1" s="1"/>
  <c r="C869" i="1"/>
  <c r="A869" i="1" s="1"/>
  <c r="C881" i="1"/>
  <c r="A881" i="1" s="1"/>
  <c r="C893" i="1"/>
  <c r="A893" i="1" s="1"/>
  <c r="C905" i="1"/>
  <c r="A905" i="1" s="1"/>
  <c r="C917" i="1"/>
  <c r="A917" i="1" s="1"/>
  <c r="C929" i="1"/>
  <c r="A929" i="1" s="1"/>
  <c r="C941" i="1"/>
  <c r="A941" i="1" s="1"/>
  <c r="C953" i="1"/>
  <c r="A953" i="1" s="1"/>
  <c r="C965" i="1"/>
  <c r="A965" i="1" s="1"/>
  <c r="C977" i="1"/>
  <c r="A977" i="1" s="1"/>
  <c r="C989" i="1"/>
  <c r="A989" i="1" s="1"/>
  <c r="C6" i="1"/>
  <c r="A6" i="1" s="1"/>
  <c r="C18" i="1"/>
  <c r="A18" i="1" s="1"/>
  <c r="C30" i="1"/>
  <c r="A30" i="1" s="1"/>
  <c r="C42" i="1"/>
  <c r="A42" i="1" s="1"/>
  <c r="C54" i="1"/>
  <c r="A54" i="1" s="1"/>
  <c r="C66" i="1"/>
  <c r="A66" i="1" s="1"/>
  <c r="C78" i="1"/>
  <c r="A78" i="1" s="1"/>
  <c r="C90" i="1"/>
  <c r="A90" i="1" s="1"/>
  <c r="C102" i="1"/>
  <c r="A102" i="1" s="1"/>
  <c r="C114" i="1"/>
  <c r="A114" i="1" s="1"/>
  <c r="C126" i="1"/>
  <c r="A126" i="1" s="1"/>
  <c r="C138" i="1"/>
  <c r="A138" i="1" s="1"/>
  <c r="C150" i="1"/>
  <c r="A150" i="1" s="1"/>
  <c r="C162" i="1"/>
  <c r="A162" i="1" s="1"/>
  <c r="C174" i="1"/>
  <c r="A174" i="1" s="1"/>
  <c r="C186" i="1"/>
  <c r="A186" i="1" s="1"/>
  <c r="C198" i="1"/>
  <c r="A198" i="1" s="1"/>
  <c r="C210" i="1"/>
  <c r="A210" i="1" s="1"/>
  <c r="C222" i="1"/>
  <c r="A222" i="1" s="1"/>
  <c r="C234" i="1"/>
  <c r="A234" i="1" s="1"/>
  <c r="C246" i="1"/>
  <c r="A246" i="1" s="1"/>
  <c r="C258" i="1"/>
  <c r="A258" i="1" s="1"/>
  <c r="C270" i="1"/>
  <c r="A270" i="1" s="1"/>
  <c r="C282" i="1"/>
  <c r="A282" i="1" s="1"/>
  <c r="C294" i="1"/>
  <c r="A294" i="1" s="1"/>
  <c r="C306" i="1"/>
  <c r="A306" i="1" s="1"/>
  <c r="C318" i="1"/>
  <c r="A318" i="1" s="1"/>
  <c r="C330" i="1"/>
  <c r="A330" i="1" s="1"/>
  <c r="C342" i="1"/>
  <c r="A342" i="1" s="1"/>
  <c r="C354" i="1"/>
  <c r="A354" i="1" s="1"/>
  <c r="C366" i="1"/>
  <c r="A366" i="1" s="1"/>
  <c r="C378" i="1"/>
  <c r="A378" i="1" s="1"/>
  <c r="C390" i="1"/>
  <c r="A390" i="1" s="1"/>
  <c r="C402" i="1"/>
  <c r="A402" i="1" s="1"/>
  <c r="C414" i="1"/>
  <c r="A414" i="1" s="1"/>
  <c r="C426" i="1"/>
  <c r="A426" i="1" s="1"/>
  <c r="C438" i="1"/>
  <c r="A438" i="1" s="1"/>
  <c r="C450" i="1"/>
  <c r="A450" i="1" s="1"/>
  <c r="C462" i="1"/>
  <c r="A462" i="1" s="1"/>
  <c r="C474" i="1"/>
  <c r="A474" i="1" s="1"/>
  <c r="C486" i="1"/>
  <c r="A486" i="1" s="1"/>
  <c r="C498" i="1"/>
  <c r="A498" i="1" s="1"/>
  <c r="C510" i="1"/>
  <c r="A510" i="1" s="1"/>
  <c r="C522" i="1"/>
  <c r="A522" i="1" s="1"/>
  <c r="C534" i="1"/>
  <c r="A534" i="1" s="1"/>
  <c r="C546" i="1"/>
  <c r="A546" i="1" s="1"/>
  <c r="C558" i="1"/>
  <c r="A558" i="1" s="1"/>
  <c r="C570" i="1"/>
  <c r="A570" i="1" s="1"/>
  <c r="C582" i="1"/>
  <c r="A582" i="1" s="1"/>
  <c r="C594" i="1"/>
  <c r="A594" i="1" s="1"/>
  <c r="C606" i="1"/>
  <c r="A606" i="1" s="1"/>
  <c r="C618" i="1"/>
  <c r="A618" i="1" s="1"/>
  <c r="C630" i="1"/>
  <c r="A630" i="1" s="1"/>
  <c r="C642" i="1"/>
  <c r="A642" i="1" s="1"/>
  <c r="C654" i="1"/>
  <c r="A654" i="1" s="1"/>
  <c r="C666" i="1"/>
  <c r="A666" i="1" s="1"/>
  <c r="C678" i="1"/>
  <c r="A678" i="1" s="1"/>
  <c r="C690" i="1"/>
  <c r="A690" i="1" s="1"/>
  <c r="C702" i="1"/>
  <c r="A702" i="1" s="1"/>
  <c r="C714" i="1"/>
  <c r="A714" i="1" s="1"/>
  <c r="C726" i="1"/>
  <c r="A726" i="1" s="1"/>
  <c r="C738" i="1"/>
  <c r="A738" i="1" s="1"/>
  <c r="C750" i="1"/>
  <c r="A750" i="1" s="1"/>
  <c r="C762" i="1"/>
  <c r="A762" i="1" s="1"/>
  <c r="C774" i="1"/>
  <c r="A774" i="1" s="1"/>
  <c r="C786" i="1"/>
  <c r="A786" i="1" s="1"/>
  <c r="C798" i="1"/>
  <c r="A798" i="1" s="1"/>
  <c r="C810" i="1"/>
  <c r="A810" i="1" s="1"/>
  <c r="C822" i="1"/>
  <c r="A822" i="1" s="1"/>
  <c r="C834" i="1"/>
  <c r="A834" i="1" s="1"/>
  <c r="C846" i="1"/>
  <c r="A846" i="1" s="1"/>
  <c r="C858" i="1"/>
  <c r="A858" i="1" s="1"/>
  <c r="C870" i="1"/>
  <c r="A870" i="1" s="1"/>
  <c r="C882" i="1"/>
  <c r="A882" i="1" s="1"/>
  <c r="C894" i="1"/>
  <c r="A894" i="1" s="1"/>
  <c r="C906" i="1"/>
  <c r="A906" i="1" s="1"/>
  <c r="C918" i="1"/>
  <c r="A918" i="1" s="1"/>
  <c r="C930" i="1"/>
  <c r="A930" i="1" s="1"/>
  <c r="C942" i="1"/>
  <c r="A942" i="1" s="1"/>
  <c r="C954" i="1"/>
  <c r="A954" i="1" s="1"/>
  <c r="C966" i="1"/>
  <c r="A966" i="1" s="1"/>
  <c r="C978" i="1"/>
  <c r="A978" i="1" s="1"/>
  <c r="C990" i="1"/>
  <c r="A990" i="1" s="1"/>
  <c r="C7" i="1"/>
  <c r="A7" i="1" s="1"/>
  <c r="C19" i="1"/>
  <c r="A19" i="1" s="1"/>
  <c r="C31" i="1"/>
  <c r="A31" i="1" s="1"/>
  <c r="C43" i="1"/>
  <c r="A43" i="1" s="1"/>
  <c r="C55" i="1"/>
  <c r="A55" i="1" s="1"/>
  <c r="C67" i="1"/>
  <c r="A67" i="1" s="1"/>
  <c r="C79" i="1"/>
  <c r="A79" i="1" s="1"/>
  <c r="C91" i="1"/>
  <c r="A91" i="1" s="1"/>
  <c r="C103" i="1"/>
  <c r="A103" i="1" s="1"/>
  <c r="C115" i="1"/>
  <c r="A115" i="1" s="1"/>
  <c r="C127" i="1"/>
  <c r="A127" i="1" s="1"/>
  <c r="C139" i="1"/>
  <c r="A139" i="1" s="1"/>
  <c r="C151" i="1"/>
  <c r="A151" i="1" s="1"/>
  <c r="C163" i="1"/>
  <c r="A163" i="1" s="1"/>
  <c r="C175" i="1"/>
  <c r="A175" i="1" s="1"/>
  <c r="C187" i="1"/>
  <c r="A187" i="1" s="1"/>
  <c r="C199" i="1"/>
  <c r="A199" i="1" s="1"/>
  <c r="C211" i="1"/>
  <c r="A211" i="1" s="1"/>
  <c r="C223" i="1"/>
  <c r="A223" i="1" s="1"/>
  <c r="C235" i="1"/>
  <c r="A235" i="1" s="1"/>
  <c r="C247" i="1"/>
  <c r="A247" i="1" s="1"/>
  <c r="C259" i="1"/>
  <c r="A259" i="1" s="1"/>
  <c r="C271" i="1"/>
  <c r="A271" i="1" s="1"/>
  <c r="C283" i="1"/>
  <c r="A283" i="1" s="1"/>
  <c r="C295" i="1"/>
  <c r="A295" i="1" s="1"/>
  <c r="C307" i="1"/>
  <c r="A307" i="1" s="1"/>
  <c r="C319" i="1"/>
  <c r="A319" i="1" s="1"/>
  <c r="C331" i="1"/>
  <c r="A331" i="1" s="1"/>
  <c r="C343" i="1"/>
  <c r="A343" i="1" s="1"/>
  <c r="C355" i="1"/>
  <c r="A355" i="1" s="1"/>
  <c r="C367" i="1"/>
  <c r="A367" i="1" s="1"/>
  <c r="C379" i="1"/>
  <c r="A379" i="1" s="1"/>
  <c r="C391" i="1"/>
  <c r="A391" i="1" s="1"/>
  <c r="C463" i="1"/>
  <c r="A463" i="1" s="1"/>
  <c r="C841" i="1"/>
  <c r="A841" i="1" s="1"/>
  <c r="C475" i="1"/>
  <c r="A475" i="1" s="1"/>
  <c r="C487" i="1"/>
  <c r="A487" i="1" s="1"/>
  <c r="C499" i="1"/>
  <c r="A499" i="1" s="1"/>
  <c r="C511" i="1"/>
  <c r="A511" i="1" s="1"/>
  <c r="C523" i="1"/>
  <c r="A523" i="1" s="1"/>
  <c r="C535" i="1"/>
  <c r="A535" i="1" s="1"/>
  <c r="C547" i="1"/>
  <c r="A547" i="1" s="1"/>
  <c r="C559" i="1"/>
  <c r="A559" i="1" s="1"/>
  <c r="C571" i="1"/>
  <c r="A571" i="1" s="1"/>
  <c r="C583" i="1"/>
  <c r="A583" i="1" s="1"/>
  <c r="C595" i="1"/>
  <c r="A595" i="1" s="1"/>
  <c r="C607" i="1"/>
  <c r="A607" i="1" s="1"/>
  <c r="C619" i="1"/>
  <c r="A619" i="1" s="1"/>
  <c r="C631" i="1"/>
  <c r="A631" i="1" s="1"/>
  <c r="C643" i="1"/>
  <c r="A643" i="1" s="1"/>
  <c r="C655" i="1"/>
  <c r="A655" i="1" s="1"/>
  <c r="C667" i="1"/>
  <c r="A667" i="1" s="1"/>
  <c r="C679" i="1"/>
  <c r="A679" i="1" s="1"/>
  <c r="C691" i="1"/>
  <c r="A691" i="1" s="1"/>
  <c r="C703" i="1"/>
  <c r="A703" i="1" s="1"/>
  <c r="C715" i="1"/>
  <c r="A715" i="1" s="1"/>
  <c r="C727" i="1"/>
  <c r="A727" i="1" s="1"/>
  <c r="C739" i="1"/>
  <c r="A739" i="1" s="1"/>
  <c r="C751" i="1"/>
  <c r="A751" i="1" s="1"/>
  <c r="C763" i="1"/>
  <c r="A763" i="1" s="1"/>
  <c r="C775" i="1"/>
  <c r="A775" i="1" s="1"/>
  <c r="C787" i="1"/>
  <c r="A787" i="1" s="1"/>
  <c r="C799" i="1"/>
  <c r="A799" i="1" s="1"/>
  <c r="C811" i="1"/>
  <c r="A811" i="1" s="1"/>
  <c r="C823" i="1"/>
  <c r="A823" i="1" s="1"/>
  <c r="C835" i="1"/>
  <c r="A835" i="1" s="1"/>
  <c r="C847" i="1"/>
  <c r="A847" i="1" s="1"/>
  <c r="C859" i="1"/>
  <c r="A859" i="1" s="1"/>
  <c r="C871" i="1"/>
  <c r="A871" i="1" s="1"/>
  <c r="C883" i="1"/>
  <c r="A883" i="1" s="1"/>
  <c r="C895" i="1"/>
  <c r="A895" i="1" s="1"/>
  <c r="C907" i="1"/>
  <c r="A907" i="1" s="1"/>
  <c r="C919" i="1"/>
  <c r="A919" i="1" s="1"/>
  <c r="C931" i="1"/>
  <c r="A931" i="1" s="1"/>
  <c r="C943" i="1"/>
  <c r="A943" i="1" s="1"/>
  <c r="C955" i="1"/>
  <c r="A955" i="1" s="1"/>
  <c r="C967" i="1"/>
  <c r="A967" i="1" s="1"/>
  <c r="C979" i="1"/>
  <c r="A979" i="1" s="1"/>
  <c r="C991" i="1"/>
  <c r="A991" i="1" s="1"/>
  <c r="C8" i="1"/>
  <c r="A8" i="1" s="1"/>
  <c r="C20" i="1"/>
  <c r="A20" i="1" s="1"/>
  <c r="C32" i="1"/>
  <c r="A32" i="1" s="1"/>
  <c r="C44" i="1"/>
  <c r="A44" i="1" s="1"/>
  <c r="C56" i="1"/>
  <c r="A56" i="1" s="1"/>
  <c r="C68" i="1"/>
  <c r="A68" i="1" s="1"/>
  <c r="C80" i="1"/>
  <c r="A80" i="1" s="1"/>
  <c r="C92" i="1"/>
  <c r="A92" i="1" s="1"/>
  <c r="C104" i="1"/>
  <c r="A104" i="1" s="1"/>
  <c r="C116" i="1"/>
  <c r="A116" i="1" s="1"/>
  <c r="C128" i="1"/>
  <c r="A128" i="1" s="1"/>
  <c r="C140" i="1"/>
  <c r="A140" i="1" s="1"/>
  <c r="C152" i="1"/>
  <c r="A152" i="1" s="1"/>
  <c r="C164" i="1"/>
  <c r="A164" i="1" s="1"/>
  <c r="C176" i="1"/>
  <c r="A176" i="1" s="1"/>
  <c r="C188" i="1"/>
  <c r="A188" i="1" s="1"/>
  <c r="C200" i="1"/>
  <c r="A200" i="1" s="1"/>
  <c r="C212" i="1"/>
  <c r="A212" i="1" s="1"/>
  <c r="C224" i="1"/>
  <c r="A224" i="1" s="1"/>
  <c r="C236" i="1"/>
  <c r="A236" i="1" s="1"/>
  <c r="C248" i="1"/>
  <c r="A248" i="1" s="1"/>
  <c r="C260" i="1"/>
  <c r="A260" i="1" s="1"/>
  <c r="C272" i="1"/>
  <c r="A272" i="1" s="1"/>
  <c r="C284" i="1"/>
  <c r="A284" i="1" s="1"/>
  <c r="C296" i="1"/>
  <c r="A296" i="1" s="1"/>
  <c r="C308" i="1"/>
  <c r="A308" i="1" s="1"/>
  <c r="C320" i="1"/>
  <c r="A320" i="1" s="1"/>
  <c r="C332" i="1"/>
  <c r="A332" i="1" s="1"/>
  <c r="C344" i="1"/>
  <c r="A344" i="1" s="1"/>
  <c r="C356" i="1"/>
  <c r="A356" i="1" s="1"/>
  <c r="C368" i="1"/>
  <c r="A368" i="1" s="1"/>
  <c r="C380" i="1"/>
  <c r="A380" i="1" s="1"/>
  <c r="C392" i="1"/>
  <c r="A392" i="1" s="1"/>
  <c r="C404" i="1"/>
  <c r="A404" i="1" s="1"/>
  <c r="C416" i="1"/>
  <c r="A416" i="1" s="1"/>
  <c r="C428" i="1"/>
  <c r="A428" i="1" s="1"/>
  <c r="C440" i="1"/>
  <c r="A440" i="1" s="1"/>
  <c r="C452" i="1"/>
  <c r="A452" i="1" s="1"/>
  <c r="C464" i="1"/>
  <c r="A464" i="1" s="1"/>
  <c r="C476" i="1"/>
  <c r="A476" i="1" s="1"/>
  <c r="C488" i="1"/>
  <c r="A488" i="1" s="1"/>
  <c r="C500" i="1"/>
  <c r="A500" i="1" s="1"/>
  <c r="C512" i="1"/>
  <c r="A512" i="1" s="1"/>
  <c r="C524" i="1"/>
  <c r="A524" i="1" s="1"/>
  <c r="C536" i="1"/>
  <c r="A536" i="1" s="1"/>
  <c r="C548" i="1"/>
  <c r="A548" i="1" s="1"/>
  <c r="C560" i="1"/>
  <c r="A560" i="1" s="1"/>
  <c r="C572" i="1"/>
  <c r="A572" i="1" s="1"/>
  <c r="C584" i="1"/>
  <c r="A584" i="1" s="1"/>
  <c r="C596" i="1"/>
  <c r="A596" i="1" s="1"/>
  <c r="C608" i="1"/>
  <c r="A608" i="1" s="1"/>
  <c r="C620" i="1"/>
  <c r="A620" i="1" s="1"/>
  <c r="C632" i="1"/>
  <c r="A632" i="1" s="1"/>
  <c r="C644" i="1"/>
  <c r="A644" i="1" s="1"/>
  <c r="C656" i="1"/>
  <c r="A656" i="1" s="1"/>
  <c r="C668" i="1"/>
  <c r="A668" i="1" s="1"/>
  <c r="C680" i="1"/>
  <c r="A680" i="1" s="1"/>
  <c r="C692" i="1"/>
  <c r="A692" i="1" s="1"/>
  <c r="C704" i="1"/>
  <c r="A704" i="1" s="1"/>
  <c r="C716" i="1"/>
  <c r="A716" i="1" s="1"/>
  <c r="C728" i="1"/>
  <c r="A728" i="1" s="1"/>
  <c r="C740" i="1"/>
  <c r="A740" i="1" s="1"/>
  <c r="C752" i="1"/>
  <c r="A752" i="1" s="1"/>
  <c r="C764" i="1"/>
  <c r="A764" i="1" s="1"/>
  <c r="C776" i="1"/>
  <c r="A776" i="1" s="1"/>
  <c r="C788" i="1"/>
  <c r="A788" i="1" s="1"/>
  <c r="C800" i="1"/>
  <c r="A800" i="1" s="1"/>
  <c r="C812" i="1"/>
  <c r="A812" i="1" s="1"/>
  <c r="C824" i="1"/>
  <c r="A824" i="1" s="1"/>
  <c r="C836" i="1"/>
  <c r="A836" i="1" s="1"/>
  <c r="C848" i="1"/>
  <c r="A848" i="1" s="1"/>
  <c r="C860" i="1"/>
  <c r="A860" i="1" s="1"/>
  <c r="C872" i="1"/>
  <c r="A872" i="1" s="1"/>
  <c r="C884" i="1"/>
  <c r="A884" i="1" s="1"/>
  <c r="C896" i="1"/>
  <c r="A896" i="1" s="1"/>
  <c r="C908" i="1"/>
  <c r="A908" i="1" s="1"/>
  <c r="C920" i="1"/>
  <c r="A920" i="1" s="1"/>
  <c r="C932" i="1"/>
  <c r="A932" i="1" s="1"/>
  <c r="C944" i="1"/>
  <c r="A944" i="1" s="1"/>
  <c r="C956" i="1"/>
  <c r="A956" i="1" s="1"/>
  <c r="C968" i="1"/>
  <c r="A968" i="1" s="1"/>
  <c r="C980" i="1"/>
  <c r="A980" i="1" s="1"/>
  <c r="C992" i="1"/>
  <c r="A992" i="1" s="1"/>
  <c r="C9" i="1"/>
  <c r="A9" i="1" s="1"/>
  <c r="C21" i="1"/>
  <c r="A21" i="1" s="1"/>
  <c r="C33" i="1"/>
  <c r="A33" i="1" s="1"/>
  <c r="C45" i="1"/>
  <c r="A45" i="1" s="1"/>
  <c r="C57" i="1"/>
  <c r="A57" i="1" s="1"/>
  <c r="C69" i="1"/>
  <c r="A69" i="1" s="1"/>
  <c r="C81" i="1"/>
  <c r="A81" i="1" s="1"/>
  <c r="C93" i="1"/>
  <c r="A93" i="1" s="1"/>
  <c r="C105" i="1"/>
  <c r="A105" i="1" s="1"/>
  <c r="C117" i="1"/>
  <c r="A117" i="1" s="1"/>
  <c r="C129" i="1"/>
  <c r="A129" i="1" s="1"/>
  <c r="C141" i="1"/>
  <c r="A141" i="1" s="1"/>
  <c r="C153" i="1"/>
  <c r="A153" i="1" s="1"/>
  <c r="C165" i="1"/>
  <c r="A165" i="1" s="1"/>
  <c r="C177" i="1"/>
  <c r="A177" i="1" s="1"/>
  <c r="C189" i="1"/>
  <c r="A189" i="1" s="1"/>
  <c r="C201" i="1"/>
  <c r="A201" i="1" s="1"/>
  <c r="C213" i="1"/>
  <c r="A213" i="1" s="1"/>
  <c r="C225" i="1"/>
  <c r="A225" i="1" s="1"/>
  <c r="C237" i="1"/>
  <c r="A237" i="1" s="1"/>
  <c r="C249" i="1"/>
  <c r="A249" i="1" s="1"/>
  <c r="C261" i="1"/>
  <c r="A261" i="1" s="1"/>
  <c r="C273" i="1"/>
  <c r="A273" i="1" s="1"/>
  <c r="C285" i="1"/>
  <c r="A285" i="1" s="1"/>
  <c r="C297" i="1"/>
  <c r="A297" i="1" s="1"/>
  <c r="C309" i="1"/>
  <c r="A309" i="1" s="1"/>
  <c r="C321" i="1"/>
  <c r="A321" i="1" s="1"/>
  <c r="C333" i="1"/>
  <c r="A333" i="1" s="1"/>
  <c r="C345" i="1"/>
  <c r="A345" i="1" s="1"/>
  <c r="C357" i="1"/>
  <c r="A357" i="1" s="1"/>
  <c r="C369" i="1"/>
  <c r="A369" i="1" s="1"/>
  <c r="C381" i="1"/>
  <c r="A381" i="1" s="1"/>
  <c r="C393" i="1"/>
  <c r="A393" i="1" s="1"/>
  <c r="C405" i="1"/>
  <c r="A405" i="1" s="1"/>
  <c r="C417" i="1"/>
  <c r="A417" i="1" s="1"/>
  <c r="C429" i="1"/>
  <c r="A429" i="1" s="1"/>
  <c r="C441" i="1"/>
  <c r="A441" i="1" s="1"/>
  <c r="C453" i="1"/>
  <c r="A453" i="1" s="1"/>
  <c r="C465" i="1"/>
  <c r="A465" i="1" s="1"/>
  <c r="C477" i="1"/>
  <c r="A477" i="1" s="1"/>
  <c r="C489" i="1"/>
  <c r="A489" i="1" s="1"/>
  <c r="C501" i="1"/>
  <c r="A501" i="1" s="1"/>
  <c r="C513" i="1"/>
  <c r="A513" i="1" s="1"/>
  <c r="C525" i="1"/>
  <c r="A525" i="1" s="1"/>
  <c r="C537" i="1"/>
  <c r="A537" i="1" s="1"/>
  <c r="C549" i="1"/>
  <c r="A549" i="1" s="1"/>
  <c r="C561" i="1"/>
  <c r="A561" i="1" s="1"/>
  <c r="C573" i="1"/>
  <c r="A573" i="1" s="1"/>
  <c r="C585" i="1"/>
  <c r="A585" i="1" s="1"/>
  <c r="C597" i="1"/>
  <c r="A597" i="1" s="1"/>
  <c r="C609" i="1"/>
  <c r="A609" i="1" s="1"/>
  <c r="C621" i="1"/>
  <c r="A621" i="1" s="1"/>
  <c r="C633" i="1"/>
  <c r="A633" i="1" s="1"/>
  <c r="C645" i="1"/>
  <c r="A645" i="1" s="1"/>
  <c r="C657" i="1"/>
  <c r="A657" i="1" s="1"/>
  <c r="C669" i="1"/>
  <c r="A669" i="1" s="1"/>
  <c r="C681" i="1"/>
  <c r="A681" i="1" s="1"/>
  <c r="C693" i="1"/>
  <c r="A693" i="1" s="1"/>
  <c r="C705" i="1"/>
  <c r="A705" i="1" s="1"/>
  <c r="C717" i="1"/>
  <c r="A717" i="1" s="1"/>
  <c r="C729" i="1"/>
  <c r="A729" i="1" s="1"/>
  <c r="C741" i="1"/>
  <c r="A741" i="1" s="1"/>
  <c r="C753" i="1"/>
  <c r="A753" i="1" s="1"/>
  <c r="C765" i="1"/>
  <c r="A765" i="1" s="1"/>
  <c r="C777" i="1"/>
  <c r="A777" i="1" s="1"/>
  <c r="C789" i="1"/>
  <c r="A789" i="1" s="1"/>
  <c r="C801" i="1"/>
  <c r="A801" i="1" s="1"/>
  <c r="C813" i="1"/>
  <c r="A813" i="1" s="1"/>
  <c r="C825" i="1"/>
  <c r="A825" i="1" s="1"/>
  <c r="C837" i="1"/>
  <c r="A837" i="1" s="1"/>
  <c r="C849" i="1"/>
  <c r="A849" i="1" s="1"/>
  <c r="C861" i="1"/>
  <c r="A861" i="1" s="1"/>
  <c r="C873" i="1"/>
  <c r="A873" i="1" s="1"/>
  <c r="C885" i="1"/>
  <c r="A885" i="1" s="1"/>
  <c r="C897" i="1"/>
  <c r="A897" i="1" s="1"/>
  <c r="C909" i="1"/>
  <c r="A909" i="1" s="1"/>
  <c r="C921" i="1"/>
  <c r="A921" i="1" s="1"/>
  <c r="C933" i="1"/>
  <c r="A933" i="1" s="1"/>
  <c r="C945" i="1"/>
  <c r="A945" i="1" s="1"/>
  <c r="C957" i="1"/>
  <c r="A957" i="1" s="1"/>
  <c r="C969" i="1"/>
  <c r="A969" i="1" s="1"/>
  <c r="C981" i="1"/>
  <c r="A981" i="1" s="1"/>
  <c r="C993" i="1"/>
  <c r="A993" i="1" s="1"/>
  <c r="C10" i="1"/>
  <c r="A10" i="1" s="1"/>
  <c r="C22" i="1"/>
  <c r="A22" i="1" s="1"/>
  <c r="C34" i="1"/>
  <c r="A34" i="1" s="1"/>
  <c r="C46" i="1"/>
  <c r="A46" i="1" s="1"/>
  <c r="C58" i="1"/>
  <c r="A58" i="1" s="1"/>
  <c r="C70" i="1"/>
  <c r="A70" i="1" s="1"/>
  <c r="C82" i="1"/>
  <c r="A82" i="1" s="1"/>
  <c r="C94" i="1"/>
  <c r="A94" i="1" s="1"/>
  <c r="C106" i="1"/>
  <c r="A106" i="1" s="1"/>
  <c r="C118" i="1"/>
  <c r="A118" i="1" s="1"/>
  <c r="C130" i="1"/>
  <c r="A130" i="1" s="1"/>
  <c r="C142" i="1"/>
  <c r="A142" i="1" s="1"/>
  <c r="C154" i="1"/>
  <c r="A154" i="1" s="1"/>
  <c r="C166" i="1"/>
  <c r="A166" i="1" s="1"/>
  <c r="C178" i="1"/>
  <c r="A178" i="1" s="1"/>
  <c r="C190" i="1"/>
  <c r="A190" i="1" s="1"/>
  <c r="C202" i="1"/>
  <c r="A202" i="1" s="1"/>
  <c r="C214" i="1"/>
  <c r="A214" i="1" s="1"/>
  <c r="C226" i="1"/>
  <c r="A226" i="1" s="1"/>
  <c r="C238" i="1"/>
  <c r="A238" i="1" s="1"/>
  <c r="C250" i="1"/>
  <c r="A250" i="1" s="1"/>
  <c r="C262" i="1"/>
  <c r="A262" i="1" s="1"/>
  <c r="C274" i="1"/>
  <c r="A274" i="1" s="1"/>
  <c r="C286" i="1"/>
  <c r="A286" i="1" s="1"/>
  <c r="C298" i="1"/>
  <c r="A298" i="1" s="1"/>
  <c r="C310" i="1"/>
  <c r="A310" i="1" s="1"/>
  <c r="C322" i="1"/>
  <c r="A322" i="1" s="1"/>
  <c r="C334" i="1"/>
  <c r="A334" i="1" s="1"/>
  <c r="C346" i="1"/>
  <c r="A346" i="1" s="1"/>
  <c r="C358" i="1"/>
  <c r="A358" i="1" s="1"/>
  <c r="C370" i="1"/>
  <c r="A370" i="1" s="1"/>
  <c r="C382" i="1"/>
  <c r="A382" i="1" s="1"/>
  <c r="C394" i="1"/>
  <c r="A394" i="1" s="1"/>
  <c r="C406" i="1"/>
  <c r="A406" i="1" s="1"/>
  <c r="C418" i="1"/>
  <c r="A418" i="1" s="1"/>
  <c r="C430" i="1"/>
  <c r="A430" i="1" s="1"/>
  <c r="C442" i="1"/>
  <c r="A442" i="1" s="1"/>
  <c r="C454" i="1"/>
  <c r="A454" i="1" s="1"/>
  <c r="C466" i="1"/>
  <c r="A466" i="1" s="1"/>
  <c r="C478" i="1"/>
  <c r="A478" i="1" s="1"/>
  <c r="C490" i="1"/>
  <c r="A490" i="1" s="1"/>
  <c r="C502" i="1"/>
  <c r="A502" i="1" s="1"/>
  <c r="C514" i="1"/>
  <c r="A514" i="1" s="1"/>
  <c r="C526" i="1"/>
  <c r="A526" i="1" s="1"/>
  <c r="C538" i="1"/>
  <c r="A538" i="1" s="1"/>
  <c r="C550" i="1"/>
  <c r="A550" i="1" s="1"/>
  <c r="C562" i="1"/>
  <c r="A562" i="1" s="1"/>
  <c r="C574" i="1"/>
  <c r="A574" i="1" s="1"/>
  <c r="C586" i="1"/>
  <c r="A586" i="1" s="1"/>
  <c r="C598" i="1"/>
  <c r="A598" i="1" s="1"/>
  <c r="C610" i="1"/>
  <c r="A610" i="1" s="1"/>
  <c r="C622" i="1"/>
  <c r="A622" i="1" s="1"/>
  <c r="C634" i="1"/>
  <c r="A634" i="1" s="1"/>
  <c r="C646" i="1"/>
  <c r="A646" i="1" s="1"/>
  <c r="C658" i="1"/>
  <c r="A658" i="1" s="1"/>
  <c r="C670" i="1"/>
  <c r="A670" i="1" s="1"/>
  <c r="C682" i="1"/>
  <c r="A682" i="1" s="1"/>
  <c r="C694" i="1"/>
  <c r="A694" i="1" s="1"/>
  <c r="C706" i="1"/>
  <c r="A706" i="1" s="1"/>
  <c r="C718" i="1"/>
  <c r="A718" i="1" s="1"/>
  <c r="C730" i="1"/>
  <c r="A730" i="1" s="1"/>
  <c r="C742" i="1"/>
  <c r="A742" i="1" s="1"/>
  <c r="C754" i="1"/>
  <c r="A754" i="1" s="1"/>
  <c r="C766" i="1"/>
  <c r="A766" i="1" s="1"/>
  <c r="C778" i="1"/>
  <c r="A778" i="1" s="1"/>
  <c r="C790" i="1"/>
  <c r="A790" i="1" s="1"/>
  <c r="C802" i="1"/>
  <c r="A802" i="1" s="1"/>
  <c r="C814" i="1"/>
  <c r="A814" i="1" s="1"/>
  <c r="C826" i="1"/>
  <c r="A826" i="1" s="1"/>
  <c r="C838" i="1"/>
  <c r="A838" i="1" s="1"/>
  <c r="C850" i="1"/>
  <c r="A850" i="1" s="1"/>
  <c r="C862" i="1"/>
  <c r="A862" i="1" s="1"/>
  <c r="C874" i="1"/>
  <c r="A874" i="1" s="1"/>
  <c r="C886" i="1"/>
  <c r="A886" i="1" s="1"/>
  <c r="C898" i="1"/>
  <c r="A898" i="1" s="1"/>
  <c r="C910" i="1"/>
  <c r="A910" i="1" s="1"/>
  <c r="C922" i="1"/>
  <c r="A922" i="1" s="1"/>
  <c r="C11" i="1"/>
  <c r="A11" i="1" s="1"/>
  <c r="C23" i="1"/>
  <c r="A23" i="1" s="1"/>
  <c r="C35" i="1"/>
  <c r="A35" i="1" s="1"/>
  <c r="C47" i="1"/>
  <c r="A47" i="1" s="1"/>
  <c r="C59" i="1"/>
  <c r="A59" i="1" s="1"/>
  <c r="C71" i="1"/>
  <c r="A71" i="1" s="1"/>
  <c r="C83" i="1"/>
  <c r="A83" i="1" s="1"/>
  <c r="C95" i="1"/>
  <c r="A95" i="1" s="1"/>
  <c r="C107" i="1"/>
  <c r="A107" i="1" s="1"/>
  <c r="C119" i="1"/>
  <c r="A119" i="1" s="1"/>
  <c r="C131" i="1"/>
  <c r="A131" i="1" s="1"/>
  <c r="C143" i="1"/>
  <c r="A143" i="1" s="1"/>
  <c r="C155" i="1"/>
  <c r="A155" i="1" s="1"/>
  <c r="C167" i="1"/>
  <c r="A167" i="1" s="1"/>
  <c r="C179" i="1"/>
  <c r="A179" i="1" s="1"/>
  <c r="C191" i="1"/>
  <c r="A191" i="1" s="1"/>
  <c r="C203" i="1"/>
  <c r="A203" i="1" s="1"/>
  <c r="C215" i="1"/>
  <c r="A215" i="1" s="1"/>
  <c r="C227" i="1"/>
  <c r="A227" i="1" s="1"/>
  <c r="C239" i="1"/>
  <c r="A239" i="1" s="1"/>
  <c r="C251" i="1"/>
  <c r="A251" i="1" s="1"/>
  <c r="C263" i="1"/>
  <c r="A263" i="1" s="1"/>
  <c r="C275" i="1"/>
  <c r="A275" i="1" s="1"/>
  <c r="C287" i="1"/>
  <c r="A287" i="1" s="1"/>
  <c r="C299" i="1"/>
  <c r="A299" i="1" s="1"/>
  <c r="C311" i="1"/>
  <c r="A311" i="1" s="1"/>
  <c r="C323" i="1"/>
  <c r="A323" i="1" s="1"/>
  <c r="C335" i="1"/>
  <c r="A335" i="1" s="1"/>
  <c r="C347" i="1"/>
  <c r="A347" i="1" s="1"/>
  <c r="C359" i="1"/>
  <c r="A359" i="1" s="1"/>
  <c r="C371" i="1"/>
  <c r="A371" i="1" s="1"/>
  <c r="C383" i="1"/>
  <c r="A383" i="1" s="1"/>
  <c r="C395" i="1"/>
  <c r="A395" i="1" s="1"/>
  <c r="C407" i="1"/>
  <c r="A407" i="1" s="1"/>
  <c r="C419" i="1"/>
  <c r="A419" i="1" s="1"/>
  <c r="C431" i="1"/>
  <c r="A431" i="1" s="1"/>
  <c r="C443" i="1"/>
  <c r="A443" i="1" s="1"/>
  <c r="C455" i="1"/>
  <c r="A455" i="1" s="1"/>
  <c r="C467" i="1"/>
  <c r="A467" i="1" s="1"/>
  <c r="C479" i="1"/>
  <c r="A479" i="1" s="1"/>
  <c r="C491" i="1"/>
  <c r="A491" i="1" s="1"/>
  <c r="C503" i="1"/>
  <c r="A503" i="1" s="1"/>
  <c r="C515" i="1"/>
  <c r="A515" i="1" s="1"/>
  <c r="C527" i="1"/>
  <c r="A527" i="1" s="1"/>
  <c r="C539" i="1"/>
  <c r="A539" i="1" s="1"/>
  <c r="C551" i="1"/>
  <c r="A551" i="1" s="1"/>
  <c r="C563" i="1"/>
  <c r="A563" i="1" s="1"/>
  <c r="C575" i="1"/>
  <c r="A575" i="1" s="1"/>
  <c r="C587" i="1"/>
  <c r="A587" i="1" s="1"/>
  <c r="C599" i="1"/>
  <c r="A599" i="1" s="1"/>
  <c r="C611" i="1"/>
  <c r="A611" i="1" s="1"/>
  <c r="C623" i="1"/>
  <c r="A623" i="1" s="1"/>
  <c r="C635" i="1"/>
  <c r="A635" i="1" s="1"/>
  <c r="C671" i="1"/>
  <c r="A671" i="1" s="1"/>
  <c r="C683" i="1"/>
  <c r="A683" i="1" s="1"/>
  <c r="C695" i="1"/>
  <c r="A695" i="1" s="1"/>
  <c r="C707" i="1"/>
  <c r="A707" i="1" s="1"/>
  <c r="C719" i="1"/>
  <c r="A719" i="1" s="1"/>
  <c r="C731" i="1"/>
  <c r="A731" i="1" s="1"/>
  <c r="C743" i="1"/>
  <c r="A743" i="1" s="1"/>
  <c r="C755" i="1"/>
  <c r="A755" i="1" s="1"/>
  <c r="C767" i="1"/>
  <c r="A767" i="1" s="1"/>
  <c r="C779" i="1"/>
  <c r="A779" i="1" s="1"/>
  <c r="C791" i="1"/>
  <c r="A791" i="1" s="1"/>
  <c r="C803" i="1"/>
  <c r="A803" i="1" s="1"/>
  <c r="C815" i="1"/>
  <c r="A815" i="1" s="1"/>
  <c r="C827" i="1"/>
  <c r="A827" i="1" s="1"/>
  <c r="C839" i="1"/>
  <c r="A839" i="1" s="1"/>
  <c r="C851" i="1"/>
  <c r="A851" i="1" s="1"/>
  <c r="C863" i="1"/>
  <c r="A863" i="1" s="1"/>
  <c r="C875" i="1"/>
  <c r="A875" i="1" s="1"/>
  <c r="C887" i="1"/>
  <c r="A887" i="1" s="1"/>
  <c r="C899" i="1"/>
  <c r="A899" i="1" s="1"/>
  <c r="C911" i="1"/>
  <c r="A911" i="1" s="1"/>
  <c r="C923" i="1"/>
  <c r="A923" i="1" s="1"/>
  <c r="C935" i="1"/>
  <c r="A935" i="1" s="1"/>
  <c r="C947" i="1"/>
  <c r="A947" i="1" s="1"/>
  <c r="C12" i="1"/>
  <c r="A12" i="1" s="1"/>
  <c r="C24" i="1"/>
  <c r="A24" i="1" s="1"/>
  <c r="C36" i="1"/>
  <c r="A36" i="1" s="1"/>
  <c r="C48" i="1"/>
  <c r="A48" i="1" s="1"/>
  <c r="C60" i="1"/>
  <c r="A60" i="1" s="1"/>
  <c r="C72" i="1"/>
  <c r="A72" i="1" s="1"/>
  <c r="C84" i="1"/>
  <c r="A84" i="1" s="1"/>
  <c r="C96" i="1"/>
  <c r="A96" i="1" s="1"/>
  <c r="C108" i="1"/>
  <c r="A108" i="1" s="1"/>
  <c r="C120" i="1"/>
  <c r="A120" i="1" s="1"/>
  <c r="C132" i="1"/>
  <c r="A132" i="1" s="1"/>
  <c r="C144" i="1"/>
  <c r="A144" i="1" s="1"/>
  <c r="C156" i="1"/>
  <c r="A156" i="1" s="1"/>
  <c r="C168" i="1"/>
  <c r="A168" i="1" s="1"/>
  <c r="C180" i="1"/>
  <c r="A180" i="1" s="1"/>
  <c r="C192" i="1"/>
  <c r="A192" i="1" s="1"/>
  <c r="C204" i="1"/>
  <c r="A204" i="1" s="1"/>
  <c r="C216" i="1"/>
  <c r="A216" i="1" s="1"/>
  <c r="C228" i="1"/>
  <c r="A228" i="1" s="1"/>
  <c r="C240" i="1"/>
  <c r="A240" i="1" s="1"/>
  <c r="C252" i="1"/>
  <c r="A252" i="1" s="1"/>
  <c r="C264" i="1"/>
  <c r="A264" i="1" s="1"/>
  <c r="C276" i="1"/>
  <c r="A276" i="1" s="1"/>
  <c r="C288" i="1"/>
  <c r="A288" i="1" s="1"/>
  <c r="C300" i="1"/>
  <c r="A300" i="1" s="1"/>
  <c r="C312" i="1"/>
  <c r="A312" i="1" s="1"/>
  <c r="C324" i="1"/>
  <c r="A324" i="1" s="1"/>
  <c r="C336" i="1"/>
  <c r="A336" i="1" s="1"/>
  <c r="C348" i="1"/>
  <c r="A348" i="1" s="1"/>
  <c r="C360" i="1"/>
  <c r="A360" i="1" s="1"/>
  <c r="C372" i="1"/>
  <c r="A372" i="1" s="1"/>
  <c r="C384" i="1"/>
  <c r="A384" i="1" s="1"/>
  <c r="C396" i="1"/>
  <c r="A396" i="1" s="1"/>
  <c r="C408" i="1"/>
  <c r="A408" i="1" s="1"/>
  <c r="C420" i="1"/>
  <c r="A420" i="1" s="1"/>
  <c r="C432" i="1"/>
  <c r="A432" i="1" s="1"/>
  <c r="C444" i="1"/>
  <c r="A444" i="1" s="1"/>
  <c r="C456" i="1"/>
  <c r="A456" i="1" s="1"/>
  <c r="C468" i="1"/>
  <c r="A468" i="1" s="1"/>
  <c r="C480" i="1"/>
  <c r="A480" i="1" s="1"/>
  <c r="C492" i="1"/>
  <c r="A492" i="1" s="1"/>
  <c r="C504" i="1"/>
  <c r="A504" i="1" s="1"/>
  <c r="C516" i="1"/>
  <c r="A516" i="1" s="1"/>
  <c r="C528" i="1"/>
  <c r="A528" i="1" s="1"/>
  <c r="C540" i="1"/>
  <c r="A540" i="1" s="1"/>
  <c r="C552" i="1"/>
  <c r="A552" i="1" s="1"/>
  <c r="C564" i="1"/>
  <c r="A564" i="1" s="1"/>
  <c r="C576" i="1"/>
  <c r="A576" i="1" s="1"/>
  <c r="C588" i="1"/>
  <c r="A588" i="1" s="1"/>
  <c r="C600" i="1"/>
  <c r="A600" i="1" s="1"/>
  <c r="C612" i="1"/>
  <c r="A612" i="1" s="1"/>
  <c r="C624" i="1"/>
  <c r="A624" i="1" s="1"/>
  <c r="C636" i="1"/>
  <c r="A636" i="1" s="1"/>
  <c r="C648" i="1"/>
  <c r="A648" i="1" s="1"/>
  <c r="C660" i="1"/>
  <c r="A660" i="1" s="1"/>
  <c r="C672" i="1"/>
  <c r="A672" i="1" s="1"/>
  <c r="C684" i="1"/>
  <c r="A684" i="1" s="1"/>
  <c r="C696" i="1"/>
  <c r="A696" i="1" s="1"/>
  <c r="C708" i="1"/>
  <c r="A708" i="1" s="1"/>
  <c r="C720" i="1"/>
  <c r="A720" i="1" s="1"/>
  <c r="C732" i="1"/>
  <c r="A732" i="1" s="1"/>
  <c r="C744" i="1"/>
  <c r="A744" i="1" s="1"/>
  <c r="C756" i="1"/>
  <c r="A756" i="1" s="1"/>
  <c r="C768" i="1"/>
  <c r="A768" i="1" s="1"/>
  <c r="C780" i="1"/>
  <c r="A780" i="1" s="1"/>
  <c r="C792" i="1"/>
  <c r="A792" i="1" s="1"/>
  <c r="C804" i="1"/>
  <c r="A804" i="1" s="1"/>
  <c r="C816" i="1"/>
  <c r="A816" i="1" s="1"/>
  <c r="C828" i="1"/>
  <c r="A828" i="1" s="1"/>
  <c r="C840" i="1"/>
  <c r="A840" i="1" s="1"/>
  <c r="C852" i="1"/>
  <c r="A852" i="1" s="1"/>
  <c r="C864" i="1"/>
  <c r="A864" i="1" s="1"/>
  <c r="C876" i="1"/>
  <c r="A876" i="1" s="1"/>
  <c r="C888" i="1"/>
  <c r="A888" i="1" s="1"/>
  <c r="C900" i="1"/>
  <c r="A900" i="1" s="1"/>
  <c r="C912" i="1"/>
  <c r="A912" i="1" s="1"/>
  <c r="C924" i="1"/>
  <c r="A924" i="1" s="1"/>
  <c r="C13" i="1"/>
  <c r="A13" i="1" s="1"/>
  <c r="C25" i="1"/>
  <c r="A25" i="1" s="1"/>
  <c r="C37" i="1"/>
  <c r="A37" i="1" s="1"/>
  <c r="C49" i="1"/>
  <c r="A49" i="1" s="1"/>
  <c r="C61" i="1"/>
  <c r="A61" i="1" s="1"/>
  <c r="C73" i="1"/>
  <c r="A73" i="1" s="1"/>
  <c r="C85" i="1"/>
  <c r="A85" i="1" s="1"/>
  <c r="C97" i="1"/>
  <c r="A97" i="1" s="1"/>
  <c r="C109" i="1"/>
  <c r="A109" i="1" s="1"/>
  <c r="C121" i="1"/>
  <c r="A121" i="1" s="1"/>
  <c r="C133" i="1"/>
  <c r="A133" i="1" s="1"/>
  <c r="C145" i="1"/>
  <c r="A145" i="1" s="1"/>
  <c r="C157" i="1"/>
  <c r="A157" i="1" s="1"/>
  <c r="C169" i="1"/>
  <c r="A169" i="1" s="1"/>
  <c r="C181" i="1"/>
  <c r="A181" i="1" s="1"/>
  <c r="C193" i="1"/>
  <c r="A193" i="1" s="1"/>
  <c r="C205" i="1"/>
  <c r="A205" i="1" s="1"/>
  <c r="C217" i="1"/>
  <c r="A217" i="1" s="1"/>
  <c r="C229" i="1"/>
  <c r="A229" i="1" s="1"/>
  <c r="C241" i="1"/>
  <c r="A241" i="1" s="1"/>
  <c r="C253" i="1"/>
  <c r="A253" i="1" s="1"/>
  <c r="C265" i="1"/>
  <c r="A265" i="1" s="1"/>
  <c r="C277" i="1"/>
  <c r="A277" i="1" s="1"/>
  <c r="C289" i="1"/>
  <c r="A289" i="1" s="1"/>
  <c r="C301" i="1"/>
  <c r="A301" i="1" s="1"/>
  <c r="C313" i="1"/>
  <c r="A313" i="1" s="1"/>
  <c r="C325" i="1"/>
  <c r="A325" i="1" s="1"/>
  <c r="C337" i="1"/>
  <c r="A337" i="1" s="1"/>
  <c r="C349" i="1"/>
  <c r="A349" i="1" s="1"/>
  <c r="C361" i="1"/>
  <c r="A361" i="1" s="1"/>
  <c r="C373" i="1"/>
  <c r="A373" i="1" s="1"/>
  <c r="C385" i="1"/>
  <c r="A385" i="1" s="1"/>
  <c r="C397" i="1"/>
  <c r="A397" i="1" s="1"/>
  <c r="C409" i="1"/>
  <c r="A409" i="1" s="1"/>
  <c r="C421" i="1"/>
  <c r="A421" i="1" s="1"/>
  <c r="C433" i="1"/>
  <c r="A433" i="1" s="1"/>
  <c r="C445" i="1"/>
  <c r="A445" i="1" s="1"/>
  <c r="C457" i="1"/>
  <c r="A457" i="1" s="1"/>
  <c r="C469" i="1"/>
  <c r="A469" i="1" s="1"/>
  <c r="C481" i="1"/>
  <c r="A481" i="1" s="1"/>
  <c r="C493" i="1"/>
  <c r="A493" i="1" s="1"/>
  <c r="C505" i="1"/>
  <c r="A505" i="1" s="1"/>
  <c r="C517" i="1"/>
  <c r="A517" i="1" s="1"/>
  <c r="C529" i="1"/>
  <c r="A529" i="1" s="1"/>
  <c r="C541" i="1"/>
  <c r="A541" i="1" s="1"/>
  <c r="C553" i="1"/>
  <c r="A553" i="1" s="1"/>
  <c r="C565" i="1"/>
  <c r="A565" i="1" s="1"/>
  <c r="C577" i="1"/>
  <c r="A577" i="1" s="1"/>
  <c r="C589" i="1"/>
  <c r="A589" i="1" s="1"/>
  <c r="C601" i="1"/>
  <c r="A601" i="1" s="1"/>
  <c r="C613" i="1"/>
  <c r="A613" i="1" s="1"/>
  <c r="C625" i="1"/>
  <c r="A625" i="1" s="1"/>
  <c r="C637" i="1"/>
  <c r="A637" i="1" s="1"/>
  <c r="C649" i="1"/>
  <c r="A649" i="1" s="1"/>
  <c r="C661" i="1"/>
  <c r="A661" i="1" s="1"/>
  <c r="C673" i="1"/>
  <c r="A673" i="1" s="1"/>
  <c r="C685" i="1"/>
  <c r="A685" i="1" s="1"/>
  <c r="C697" i="1"/>
  <c r="A697" i="1" s="1"/>
  <c r="C709" i="1"/>
  <c r="A709" i="1" s="1"/>
  <c r="C721" i="1"/>
  <c r="A721" i="1" s="1"/>
  <c r="C733" i="1"/>
  <c r="A733" i="1" s="1"/>
  <c r="C745" i="1"/>
  <c r="A745" i="1" s="1"/>
  <c r="C757" i="1"/>
  <c r="A757" i="1" s="1"/>
  <c r="C769" i="1"/>
  <c r="A769" i="1" s="1"/>
  <c r="C781" i="1"/>
  <c r="A781" i="1" s="1"/>
  <c r="C793" i="1"/>
  <c r="A793" i="1" s="1"/>
  <c r="C805" i="1"/>
  <c r="A805" i="1" s="1"/>
  <c r="C817" i="1"/>
  <c r="A817" i="1" s="1"/>
  <c r="C829" i="1"/>
  <c r="A829" i="1" s="1"/>
  <c r="C853" i="1"/>
  <c r="A853" i="1" s="1"/>
  <c r="C865" i="1"/>
  <c r="A865" i="1" s="1"/>
  <c r="C877" i="1"/>
  <c r="A877" i="1" s="1"/>
  <c r="C889" i="1"/>
  <c r="A889" i="1" s="1"/>
  <c r="C901" i="1"/>
  <c r="A901" i="1" s="1"/>
  <c r="C913" i="1"/>
  <c r="A913" i="1" s="1"/>
  <c r="C925" i="1"/>
  <c r="A925" i="1" s="1"/>
  <c r="C937" i="1"/>
  <c r="A937" i="1" s="1"/>
  <c r="C14" i="1"/>
  <c r="A14" i="1" s="1"/>
  <c r="C26" i="1"/>
  <c r="A26" i="1" s="1"/>
  <c r="C38" i="1"/>
  <c r="A38" i="1" s="1"/>
  <c r="C50" i="1"/>
  <c r="A50" i="1" s="1"/>
  <c r="C62" i="1"/>
  <c r="A62" i="1" s="1"/>
  <c r="C74" i="1"/>
  <c r="A74" i="1" s="1"/>
  <c r="C86" i="1"/>
  <c r="A86" i="1" s="1"/>
  <c r="C98" i="1"/>
  <c r="A98" i="1" s="1"/>
  <c r="C110" i="1"/>
  <c r="A110" i="1" s="1"/>
  <c r="C122" i="1"/>
  <c r="A122" i="1" s="1"/>
  <c r="C134" i="1"/>
  <c r="A134" i="1" s="1"/>
  <c r="C146" i="1"/>
  <c r="A146" i="1" s="1"/>
  <c r="C158" i="1"/>
  <c r="A158" i="1" s="1"/>
  <c r="C170" i="1"/>
  <c r="A170" i="1" s="1"/>
  <c r="C182" i="1"/>
  <c r="A182" i="1" s="1"/>
  <c r="C194" i="1"/>
  <c r="A194" i="1" s="1"/>
  <c r="C206" i="1"/>
  <c r="A206" i="1" s="1"/>
  <c r="C218" i="1"/>
  <c r="A218" i="1" s="1"/>
  <c r="C230" i="1"/>
  <c r="A230" i="1" s="1"/>
  <c r="C242" i="1"/>
  <c r="A242" i="1" s="1"/>
  <c r="C254" i="1"/>
  <c r="A254" i="1" s="1"/>
  <c r="C266" i="1"/>
  <c r="A266" i="1" s="1"/>
  <c r="C278" i="1"/>
  <c r="A278" i="1" s="1"/>
  <c r="C290" i="1"/>
  <c r="A290" i="1" s="1"/>
  <c r="C302" i="1"/>
  <c r="A302" i="1" s="1"/>
  <c r="C314" i="1"/>
  <c r="A314" i="1" s="1"/>
  <c r="C326" i="1"/>
  <c r="A326" i="1" s="1"/>
  <c r="C338" i="1"/>
  <c r="A338" i="1" s="1"/>
  <c r="C350" i="1"/>
  <c r="A350" i="1" s="1"/>
  <c r="C362" i="1"/>
  <c r="A362" i="1" s="1"/>
  <c r="C374" i="1"/>
  <c r="A374" i="1" s="1"/>
  <c r="C386" i="1"/>
  <c r="A386" i="1" s="1"/>
  <c r="C398" i="1"/>
  <c r="A398" i="1" s="1"/>
  <c r="C410" i="1"/>
  <c r="A410" i="1" s="1"/>
  <c r="C422" i="1"/>
  <c r="A422" i="1" s="1"/>
  <c r="C434" i="1"/>
  <c r="A434" i="1" s="1"/>
  <c r="C446" i="1"/>
  <c r="A446" i="1" s="1"/>
  <c r="C458" i="1"/>
  <c r="A458" i="1" s="1"/>
  <c r="C470" i="1"/>
  <c r="A470" i="1" s="1"/>
  <c r="C482" i="1"/>
  <c r="A482" i="1" s="1"/>
  <c r="C494" i="1"/>
  <c r="A494" i="1" s="1"/>
  <c r="C506" i="1"/>
  <c r="A506" i="1" s="1"/>
  <c r="C518" i="1"/>
  <c r="A518" i="1" s="1"/>
  <c r="C530" i="1"/>
  <c r="A530" i="1" s="1"/>
  <c r="C542" i="1"/>
  <c r="A542" i="1" s="1"/>
  <c r="C554" i="1"/>
  <c r="A554" i="1" s="1"/>
  <c r="C566" i="1"/>
  <c r="A566" i="1" s="1"/>
  <c r="C578" i="1"/>
  <c r="A578" i="1" s="1"/>
  <c r="C590" i="1"/>
  <c r="A590" i="1" s="1"/>
  <c r="C602" i="1"/>
  <c r="A602" i="1" s="1"/>
  <c r="C614" i="1"/>
  <c r="A614" i="1" s="1"/>
  <c r="C626" i="1"/>
  <c r="A626" i="1" s="1"/>
  <c r="C638" i="1"/>
  <c r="A638" i="1" s="1"/>
  <c r="C650" i="1"/>
  <c r="A650" i="1" s="1"/>
  <c r="C662" i="1"/>
  <c r="A662" i="1" s="1"/>
  <c r="C674" i="1"/>
  <c r="A674" i="1" s="1"/>
  <c r="C686" i="1"/>
  <c r="A686" i="1" s="1"/>
  <c r="C698" i="1"/>
  <c r="A698" i="1" s="1"/>
  <c r="C710" i="1"/>
  <c r="A710" i="1" s="1"/>
  <c r="C722" i="1"/>
  <c r="A722" i="1" s="1"/>
  <c r="C734" i="1"/>
  <c r="A734" i="1" s="1"/>
  <c r="C746" i="1"/>
  <c r="A746" i="1" s="1"/>
  <c r="C758" i="1"/>
  <c r="A758" i="1" s="1"/>
  <c r="C770" i="1"/>
  <c r="A770" i="1" s="1"/>
  <c r="C782" i="1"/>
  <c r="A782" i="1" s="1"/>
  <c r="C794" i="1"/>
  <c r="A794" i="1" s="1"/>
  <c r="C806" i="1"/>
  <c r="A806" i="1" s="1"/>
  <c r="C818" i="1"/>
  <c r="A818" i="1" s="1"/>
  <c r="C830" i="1"/>
  <c r="A830" i="1" s="1"/>
  <c r="C842" i="1"/>
  <c r="A842" i="1" s="1"/>
  <c r="C854" i="1"/>
  <c r="A854" i="1" s="1"/>
  <c r="C866" i="1"/>
  <c r="A866" i="1" s="1"/>
  <c r="C878" i="1"/>
  <c r="A878" i="1" s="1"/>
  <c r="C890" i="1"/>
  <c r="A890" i="1" s="1"/>
  <c r="C902" i="1"/>
  <c r="A902" i="1" s="1"/>
  <c r="C914" i="1"/>
  <c r="A914" i="1" s="1"/>
  <c r="C926" i="1"/>
  <c r="A926" i="1" s="1"/>
  <c r="C938" i="1"/>
  <c r="A938" i="1" s="1"/>
  <c r="C934" i="1"/>
  <c r="A934" i="1" s="1"/>
  <c r="C946" i="1"/>
  <c r="A946" i="1" s="1"/>
  <c r="C958" i="1"/>
  <c r="A958" i="1" s="1"/>
  <c r="C970" i="1"/>
  <c r="A970" i="1" s="1"/>
  <c r="C982" i="1"/>
  <c r="A982" i="1" s="1"/>
  <c r="C994" i="1"/>
  <c r="A994" i="1" s="1"/>
  <c r="C959" i="1"/>
  <c r="A959" i="1" s="1"/>
  <c r="C971" i="1"/>
  <c r="A971" i="1" s="1"/>
  <c r="C983" i="1"/>
  <c r="A983" i="1" s="1"/>
  <c r="C995" i="1"/>
  <c r="A995" i="1" s="1"/>
  <c r="C936" i="1"/>
  <c r="A936" i="1" s="1"/>
  <c r="C948" i="1"/>
  <c r="A948" i="1" s="1"/>
  <c r="C960" i="1"/>
  <c r="A960" i="1" s="1"/>
  <c r="C972" i="1"/>
  <c r="A972" i="1" s="1"/>
  <c r="C984" i="1"/>
  <c r="A984" i="1" s="1"/>
  <c r="C996" i="1"/>
  <c r="A996" i="1" s="1"/>
  <c r="C949" i="1"/>
  <c r="A949" i="1" s="1"/>
  <c r="C961" i="1"/>
  <c r="A961" i="1" s="1"/>
  <c r="C973" i="1"/>
  <c r="A973" i="1" s="1"/>
  <c r="C985" i="1"/>
  <c r="A985" i="1" s="1"/>
  <c r="C997" i="1"/>
  <c r="A997" i="1" s="1"/>
  <c r="C950" i="1"/>
  <c r="A950" i="1" s="1"/>
  <c r="C962" i="1"/>
  <c r="A962" i="1" s="1"/>
  <c r="C974" i="1"/>
  <c r="A974" i="1" s="1"/>
  <c r="C986" i="1"/>
  <c r="A986" i="1" s="1"/>
  <c r="C998" i="1"/>
  <c r="A998" i="1" s="1"/>
  <c r="C5" i="1"/>
  <c r="A5" i="1" s="1"/>
  <c r="F1301" i="8"/>
  <c r="F1297" i="8"/>
  <c r="F1293" i="8"/>
  <c r="F1289" i="8"/>
  <c r="F1285" i="8"/>
  <c r="F1281" i="8"/>
  <c r="F1277" i="8"/>
  <c r="F1273" i="8"/>
  <c r="F1269" i="8"/>
  <c r="F1265" i="8"/>
  <c r="F1261" i="8"/>
  <c r="F1257" i="8"/>
  <c r="F1253" i="8"/>
  <c r="F1249" i="8"/>
  <c r="F1245" i="8"/>
  <c r="F1241" i="8"/>
  <c r="F1237" i="8"/>
  <c r="F1233" i="8"/>
  <c r="F1229" i="8"/>
  <c r="F1225" i="8"/>
  <c r="F1221" i="8"/>
  <c r="F1217" i="8"/>
  <c r="F1213" i="8"/>
  <c r="F1209" i="8"/>
  <c r="F1205" i="8"/>
  <c r="F1201" i="8"/>
  <c r="F1197" i="8"/>
  <c r="F1193" i="8"/>
  <c r="F1189" i="8"/>
  <c r="F1185" i="8"/>
  <c r="F1181" i="8"/>
  <c r="F1177" i="8"/>
  <c r="F1173" i="8"/>
  <c r="F1169" i="8"/>
  <c r="F1165" i="8"/>
  <c r="F1161" i="8"/>
  <c r="F1157" i="8"/>
  <c r="F1153" i="8"/>
  <c r="F1149" i="8"/>
  <c r="F1145" i="8"/>
  <c r="F1141" i="8"/>
  <c r="F1137" i="8"/>
  <c r="F1133" i="8"/>
  <c r="F1129" i="8"/>
  <c r="F1125" i="8"/>
  <c r="F1121" i="8"/>
  <c r="F1117" i="8"/>
  <c r="F1113" i="8"/>
  <c r="F1109" i="8"/>
  <c r="F1105" i="8"/>
  <c r="F1101" i="8"/>
  <c r="F1097" i="8"/>
  <c r="F1093" i="8"/>
  <c r="F1089" i="8"/>
  <c r="F1085" i="8"/>
  <c r="F1081" i="8"/>
  <c r="F1077" i="8"/>
  <c r="F1073" i="8"/>
  <c r="F1069" i="8"/>
  <c r="F1065" i="8"/>
  <c r="F1061" i="8"/>
  <c r="F1057" i="8"/>
  <c r="F1053" i="8"/>
  <c r="F1049" i="8"/>
  <c r="F1045" i="8"/>
  <c r="F1041" i="8"/>
  <c r="F1037" i="8"/>
  <c r="F1033" i="8"/>
  <c r="F1029" i="8"/>
  <c r="F1025" i="8"/>
  <c r="F1021" i="8"/>
  <c r="F1017" i="8"/>
  <c r="F1013" i="8"/>
  <c r="F1009" i="8"/>
  <c r="F1005" i="8"/>
  <c r="F1001" i="8"/>
  <c r="F997" i="8"/>
  <c r="F993" i="8"/>
  <c r="F989" i="8"/>
  <c r="F985" i="8"/>
  <c r="F981" i="8"/>
  <c r="F977" i="8"/>
  <c r="F973" i="8"/>
  <c r="F969" i="8"/>
  <c r="F965" i="8"/>
  <c r="F1300" i="8"/>
  <c r="F1296" i="8"/>
  <c r="F1292" i="8"/>
  <c r="F1288" i="8"/>
  <c r="F1284" i="8"/>
  <c r="F1280" i="8"/>
  <c r="F1276" i="8"/>
  <c r="F1272" i="8"/>
  <c r="F1268" i="8"/>
  <c r="F1264" i="8"/>
  <c r="F1260" i="8"/>
  <c r="F1256" i="8"/>
  <c r="F1252" i="8"/>
  <c r="F1248" i="8"/>
  <c r="F1244" i="8"/>
  <c r="F1240" i="8"/>
  <c r="F1236" i="8"/>
  <c r="F1232" i="8"/>
  <c r="F1228" i="8"/>
  <c r="F1224" i="8"/>
  <c r="F1220" i="8"/>
  <c r="F1216" i="8"/>
  <c r="F1212" i="8"/>
  <c r="F1208" i="8"/>
  <c r="F1204" i="8"/>
  <c r="F1200" i="8"/>
  <c r="F1196" i="8"/>
  <c r="F1192" i="8"/>
  <c r="F1188" i="8"/>
  <c r="F1184" i="8"/>
  <c r="F1180" i="8"/>
  <c r="F1176" i="8"/>
  <c r="F1172" i="8"/>
  <c r="F1168" i="8"/>
  <c r="F1164" i="8"/>
  <c r="F1160" i="8"/>
  <c r="F1156" i="8"/>
  <c r="F1152" i="8"/>
  <c r="F1148" i="8"/>
  <c r="F1144" i="8"/>
  <c r="F1140" i="8"/>
  <c r="F1136" i="8"/>
  <c r="F1132" i="8"/>
  <c r="F1128" i="8"/>
  <c r="F1124" i="8"/>
  <c r="F1120" i="8"/>
  <c r="F1116" i="8"/>
  <c r="F1112" i="8"/>
  <c r="F1108" i="8"/>
  <c r="F1104" i="8"/>
  <c r="F1100" i="8"/>
  <c r="F1096" i="8"/>
  <c r="F1092" i="8"/>
  <c r="F1088" i="8"/>
  <c r="F1084" i="8"/>
  <c r="F1080" i="8"/>
  <c r="F1076" i="8"/>
  <c r="F1072" i="8"/>
  <c r="F1068" i="8"/>
  <c r="F1064" i="8"/>
  <c r="F1060" i="8"/>
  <c r="F1056" i="8"/>
  <c r="F1052" i="8"/>
  <c r="F1048" i="8"/>
  <c r="F1044" i="8"/>
  <c r="F1040" i="8"/>
  <c r="F1036" i="8"/>
  <c r="F1032" i="8"/>
  <c r="F1028" i="8"/>
  <c r="F1024" i="8"/>
  <c r="F1020" i="8"/>
  <c r="F1016" i="8"/>
  <c r="F1012" i="8"/>
  <c r="F1008" i="8"/>
  <c r="F1004" i="8"/>
  <c r="F1000" i="8"/>
  <c r="F996" i="8"/>
  <c r="F992" i="8"/>
  <c r="F988" i="8"/>
  <c r="F984" i="8"/>
  <c r="F980" i="8"/>
  <c r="F976" i="8"/>
  <c r="F972" i="8"/>
  <c r="F968" i="8"/>
  <c r="F964" i="8"/>
  <c r="F1299" i="8"/>
  <c r="F1291" i="8"/>
  <c r="F1283" i="8"/>
  <c r="F1275" i="8"/>
  <c r="F1267" i="8"/>
  <c r="F1259" i="8"/>
  <c r="F1251" i="8"/>
  <c r="F1243" i="8"/>
  <c r="F1235" i="8"/>
  <c r="F1227" i="8"/>
  <c r="F1219" i="8"/>
  <c r="F1211" i="8"/>
  <c r="F1203" i="8"/>
  <c r="F1195" i="8"/>
  <c r="F1187" i="8"/>
  <c r="F1179" i="8"/>
  <c r="F1171" i="8"/>
  <c r="F1163" i="8"/>
  <c r="F1155" i="8"/>
  <c r="F1147" i="8"/>
  <c r="F1139" i="8"/>
  <c r="F1131" i="8"/>
  <c r="F1123" i="8"/>
  <c r="F1115" i="8"/>
  <c r="F1107" i="8"/>
  <c r="F1099" i="8"/>
  <c r="F1091" i="8"/>
  <c r="F1083" i="8"/>
  <c r="F1075" i="8"/>
  <c r="F1067" i="8"/>
  <c r="F1059" i="8"/>
  <c r="F1051" i="8"/>
  <c r="F1043" i="8"/>
  <c r="F1035" i="8"/>
  <c r="F1027" i="8"/>
  <c r="F1019" i="8"/>
  <c r="F1011" i="8"/>
  <c r="F1003" i="8"/>
  <c r="F995" i="8"/>
  <c r="F987" i="8"/>
  <c r="F979" i="8"/>
  <c r="F971" i="8"/>
  <c r="F963" i="8"/>
  <c r="F959" i="8"/>
  <c r="F955" i="8"/>
  <c r="F951" i="8"/>
  <c r="F947" i="8"/>
  <c r="F943" i="8"/>
  <c r="F939" i="8"/>
  <c r="F935" i="8"/>
  <c r="F931" i="8"/>
  <c r="F927" i="8"/>
  <c r="F923" i="8"/>
  <c r="F919" i="8"/>
  <c r="F915" i="8"/>
  <c r="F911" i="8"/>
  <c r="F907" i="8"/>
  <c r="F903" i="8"/>
  <c r="F899" i="8"/>
  <c r="F895" i="8"/>
  <c r="F891" i="8"/>
  <c r="F887" i="8"/>
  <c r="F883" i="8"/>
  <c r="F879" i="8"/>
  <c r="F875" i="8"/>
  <c r="F871" i="8"/>
  <c r="F867" i="8"/>
  <c r="F863" i="8"/>
  <c r="F859" i="8"/>
  <c r="F855" i="8"/>
  <c r="F851" i="8"/>
  <c r="F847" i="8"/>
  <c r="F843" i="8"/>
  <c r="F839" i="8"/>
  <c r="F835" i="8"/>
  <c r="F831" i="8"/>
  <c r="F827" i="8"/>
  <c r="F823" i="8"/>
  <c r="F819" i="8"/>
  <c r="F815" i="8"/>
  <c r="F811" i="8"/>
  <c r="F807" i="8"/>
  <c r="F803" i="8"/>
  <c r="F799" i="8"/>
  <c r="F795" i="8"/>
  <c r="F791" i="8"/>
  <c r="F1298" i="8"/>
  <c r="F1290" i="8"/>
  <c r="F1282" i="8"/>
  <c r="F1274" i="8"/>
  <c r="F1266" i="8"/>
  <c r="F1258" i="8"/>
  <c r="F1250" i="8"/>
  <c r="F1242" i="8"/>
  <c r="F1234" i="8"/>
  <c r="F1226" i="8"/>
  <c r="F1218" i="8"/>
  <c r="F1210" i="8"/>
  <c r="F1202" i="8"/>
  <c r="F1194" i="8"/>
  <c r="F1186" i="8"/>
  <c r="F1178" i="8"/>
  <c r="F1170" i="8"/>
  <c r="F1162" i="8"/>
  <c r="F1154" i="8"/>
  <c r="F1146" i="8"/>
  <c r="F1138" i="8"/>
  <c r="F1130" i="8"/>
  <c r="F1122" i="8"/>
  <c r="F1114" i="8"/>
  <c r="F1106" i="8"/>
  <c r="F1098" i="8"/>
  <c r="F1090" i="8"/>
  <c r="F1082" i="8"/>
  <c r="F1074" i="8"/>
  <c r="F1066" i="8"/>
  <c r="F1058" i="8"/>
  <c r="F1050" i="8"/>
  <c r="F1042" i="8"/>
  <c r="F1034" i="8"/>
  <c r="F1026" i="8"/>
  <c r="F1018" i="8"/>
  <c r="F1010" i="8"/>
  <c r="F1002" i="8"/>
  <c r="F994" i="8"/>
  <c r="F986" i="8"/>
  <c r="F978" i="8"/>
  <c r="F970" i="8"/>
  <c r="F962" i="8"/>
  <c r="F958" i="8"/>
  <c r="F954" i="8"/>
  <c r="F950" i="8"/>
  <c r="F946" i="8"/>
  <c r="F942" i="8"/>
  <c r="F938" i="8"/>
  <c r="F934" i="8"/>
  <c r="F930" i="8"/>
  <c r="F926" i="8"/>
  <c r="F922" i="8"/>
  <c r="F918" i="8"/>
  <c r="F914" i="8"/>
  <c r="F910" i="8"/>
  <c r="F906" i="8"/>
  <c r="F902" i="8"/>
  <c r="F898" i="8"/>
  <c r="F894" i="8"/>
  <c r="F890" i="8"/>
  <c r="F886" i="8"/>
  <c r="F882" i="8"/>
  <c r="F878" i="8"/>
  <c r="F874" i="8"/>
  <c r="F870" i="8"/>
  <c r="F866" i="8"/>
  <c r="F862" i="8"/>
  <c r="F858" i="8"/>
  <c r="F854" i="8"/>
  <c r="F850" i="8"/>
  <c r="F846" i="8"/>
  <c r="F842" i="8"/>
  <c r="F838" i="8"/>
  <c r="F834" i="8"/>
  <c r="F830" i="8"/>
  <c r="F826" i="8"/>
  <c r="F822" i="8"/>
  <c r="F818" i="8"/>
  <c r="F814" i="8"/>
  <c r="F810" i="8"/>
  <c r="F806" i="8"/>
  <c r="F802" i="8"/>
  <c r="F798" i="8"/>
  <c r="F794" i="8"/>
  <c r="F1295" i="8"/>
  <c r="F1279" i="8"/>
  <c r="F1263" i="8"/>
  <c r="F1247" i="8"/>
  <c r="F1231" i="8"/>
  <c r="F1215" i="8"/>
  <c r="F1199" i="8"/>
  <c r="F1183" i="8"/>
  <c r="F1167" i="8"/>
  <c r="F1151" i="8"/>
  <c r="F1135" i="8"/>
  <c r="F1119" i="8"/>
  <c r="F1103" i="8"/>
  <c r="F1087" i="8"/>
  <c r="F1071" i="8"/>
  <c r="F1055" i="8"/>
  <c r="F1039" i="8"/>
  <c r="F1023" i="8"/>
  <c r="F1007" i="8"/>
  <c r="F991" i="8"/>
  <c r="F975" i="8"/>
  <c r="F961" i="8"/>
  <c r="F953" i="8"/>
  <c r="F945" i="8"/>
  <c r="F937" i="8"/>
  <c r="F929" i="8"/>
  <c r="F921" i="8"/>
  <c r="F913" i="8"/>
  <c r="F905" i="8"/>
  <c r="F897" i="8"/>
  <c r="F889" i="8"/>
  <c r="F881" i="8"/>
  <c r="F873" i="8"/>
  <c r="F865" i="8"/>
  <c r="F857" i="8"/>
  <c r="F849" i="8"/>
  <c r="F841" i="8"/>
  <c r="F833" i="8"/>
  <c r="F825" i="8"/>
  <c r="F817" i="8"/>
  <c r="F809" i="8"/>
  <c r="F801" i="8"/>
  <c r="F793" i="8"/>
  <c r="F788" i="8"/>
  <c r="F784" i="8"/>
  <c r="F780" i="8"/>
  <c r="F776" i="8"/>
  <c r="F772" i="8"/>
  <c r="F768" i="8"/>
  <c r="F764" i="8"/>
  <c r="F760" i="8"/>
  <c r="F756" i="8"/>
  <c r="F752" i="8"/>
  <c r="F748" i="8"/>
  <c r="F744" i="8"/>
  <c r="F740" i="8"/>
  <c r="F736" i="8"/>
  <c r="F732" i="8"/>
  <c r="F728" i="8"/>
  <c r="F724" i="8"/>
  <c r="F720" i="8"/>
  <c r="F716" i="8"/>
  <c r="F712" i="8"/>
  <c r="F708" i="8"/>
  <c r="F704" i="8"/>
  <c r="F700" i="8"/>
  <c r="F696" i="8"/>
  <c r="F692" i="8"/>
  <c r="F688" i="8"/>
  <c r="F684" i="8"/>
  <c r="F680" i="8"/>
  <c r="F676" i="8"/>
  <c r="F672" i="8"/>
  <c r="F668" i="8"/>
  <c r="F664" i="8"/>
  <c r="F660" i="8"/>
  <c r="F656" i="8"/>
  <c r="F652" i="8"/>
  <c r="F648" i="8"/>
  <c r="F644" i="8"/>
  <c r="F640" i="8"/>
  <c r="F636" i="8"/>
  <c r="F632" i="8"/>
  <c r="F628" i="8"/>
  <c r="F624" i="8"/>
  <c r="F620" i="8"/>
  <c r="F616" i="8"/>
  <c r="F612" i="8"/>
  <c r="F608" i="8"/>
  <c r="F604" i="8"/>
  <c r="F600" i="8"/>
  <c r="F596" i="8"/>
  <c r="F592" i="8"/>
  <c r="F588" i="8"/>
  <c r="F584" i="8"/>
  <c r="F580" i="8"/>
  <c r="F576" i="8"/>
  <c r="F572" i="8"/>
  <c r="F568" i="8"/>
  <c r="F564" i="8"/>
  <c r="F560" i="8"/>
  <c r="F556" i="8"/>
  <c r="F552" i="8"/>
  <c r="F548" i="8"/>
  <c r="F544" i="8"/>
  <c r="F540" i="8"/>
  <c r="F536" i="8"/>
  <c r="F532" i="8"/>
  <c r="F528" i="8"/>
  <c r="F524" i="8"/>
  <c r="F520" i="8"/>
  <c r="F516" i="8"/>
  <c r="F512" i="8"/>
  <c r="F508" i="8"/>
  <c r="F504" i="8"/>
  <c r="F500" i="8"/>
  <c r="F496" i="8"/>
  <c r="F492" i="8"/>
  <c r="F488" i="8"/>
  <c r="F484" i="8"/>
  <c r="F480" i="8"/>
  <c r="F476" i="8"/>
  <c r="F472" i="8"/>
  <c r="F468" i="8"/>
  <c r="F464" i="8"/>
  <c r="F460" i="8"/>
  <c r="F456" i="8"/>
  <c r="F452" i="8"/>
  <c r="F448" i="8"/>
  <c r="F444" i="8"/>
  <c r="F440" i="8"/>
  <c r="F436" i="8"/>
  <c r="F432" i="8"/>
  <c r="F428" i="8"/>
  <c r="F424" i="8"/>
  <c r="F420" i="8"/>
  <c r="F416" i="8"/>
  <c r="F412" i="8"/>
  <c r="F408" i="8"/>
  <c r="F404" i="8"/>
  <c r="F400" i="8"/>
  <c r="F396" i="8"/>
  <c r="F392" i="8"/>
  <c r="F388" i="8"/>
  <c r="F384" i="8"/>
  <c r="F380" i="8"/>
  <c r="F376" i="8"/>
  <c r="F372" i="8"/>
  <c r="F368" i="8"/>
  <c r="F364" i="8"/>
  <c r="F360" i="8"/>
  <c r="F356" i="8"/>
  <c r="F352" i="8"/>
  <c r="F348" i="8"/>
  <c r="F344" i="8"/>
  <c r="F340" i="8"/>
  <c r="F331" i="8"/>
  <c r="F327" i="8"/>
  <c r="F323" i="8"/>
  <c r="F319" i="8"/>
  <c r="F315" i="8"/>
  <c r="F311" i="8"/>
  <c r="F307" i="8"/>
  <c r="F303" i="8"/>
  <c r="F299" i="8"/>
  <c r="F295" i="8"/>
  <c r="F291" i="8"/>
  <c r="F287" i="8"/>
  <c r="F283" i="8"/>
  <c r="F279" i="8"/>
  <c r="F1294" i="8"/>
  <c r="F1278" i="8"/>
  <c r="F1262" i="8"/>
  <c r="F1246" i="8"/>
  <c r="F1230" i="8"/>
  <c r="F1214" i="8"/>
  <c r="F1198" i="8"/>
  <c r="F1182" i="8"/>
  <c r="F1166" i="8"/>
  <c r="F1150" i="8"/>
  <c r="F1134" i="8"/>
  <c r="F1118" i="8"/>
  <c r="F1102" i="8"/>
  <c r="F1086" i="8"/>
  <c r="F1070" i="8"/>
  <c r="F1054" i="8"/>
  <c r="F1038" i="8"/>
  <c r="F1022" i="8"/>
  <c r="F1006" i="8"/>
  <c r="F990" i="8"/>
  <c r="F974" i="8"/>
  <c r="F960" i="8"/>
  <c r="F952" i="8"/>
  <c r="F944" i="8"/>
  <c r="F936" i="8"/>
  <c r="F928" i="8"/>
  <c r="F920" i="8"/>
  <c r="F912" i="8"/>
  <c r="F904" i="8"/>
  <c r="F896" i="8"/>
  <c r="F888" i="8"/>
  <c r="F880" i="8"/>
  <c r="F872" i="8"/>
  <c r="F864" i="8"/>
  <c r="F856" i="8"/>
  <c r="F848" i="8"/>
  <c r="F840" i="8"/>
  <c r="F832" i="8"/>
  <c r="F824" i="8"/>
  <c r="F816" i="8"/>
  <c r="F808" i="8"/>
  <c r="F800" i="8"/>
  <c r="F792" i="8"/>
  <c r="F787" i="8"/>
  <c r="F783" i="8"/>
  <c r="F779" i="8"/>
  <c r="F775" i="8"/>
  <c r="F771" i="8"/>
  <c r="F767" i="8"/>
  <c r="F763" i="8"/>
  <c r="F759" i="8"/>
  <c r="F755" i="8"/>
  <c r="F751" i="8"/>
  <c r="F747" i="8"/>
  <c r="F743" i="8"/>
  <c r="F739" i="8"/>
  <c r="F735" i="8"/>
  <c r="F731" i="8"/>
  <c r="F727" i="8"/>
  <c r="F723" i="8"/>
  <c r="F719" i="8"/>
  <c r="F715" i="8"/>
  <c r="F711" i="8"/>
  <c r="F707" i="8"/>
  <c r="F703" i="8"/>
  <c r="F699" i="8"/>
  <c r="F695" i="8"/>
  <c r="F691" i="8"/>
  <c r="F687" i="8"/>
  <c r="F683" i="8"/>
  <c r="F679" i="8"/>
  <c r="F675" i="8"/>
  <c r="F671" i="8"/>
  <c r="F667" i="8"/>
  <c r="F663" i="8"/>
  <c r="F659" i="8"/>
  <c r="F655" i="8"/>
  <c r="F651" i="8"/>
  <c r="F647" i="8"/>
  <c r="F643" i="8"/>
  <c r="F639" i="8"/>
  <c r="F635" i="8"/>
  <c r="F631" i="8"/>
  <c r="F627" i="8"/>
  <c r="F623" i="8"/>
  <c r="F619" i="8"/>
  <c r="F615" i="8"/>
  <c r="F611" i="8"/>
  <c r="F607" i="8"/>
  <c r="F603" i="8"/>
  <c r="F599" i="8"/>
  <c r="F595" i="8"/>
  <c r="F591" i="8"/>
  <c r="F587" i="8"/>
  <c r="F583" i="8"/>
  <c r="F579" i="8"/>
  <c r="F575" i="8"/>
  <c r="F571" i="8"/>
  <c r="F567" i="8"/>
  <c r="F563" i="8"/>
  <c r="F559" i="8"/>
  <c r="F555" i="8"/>
  <c r="F551" i="8"/>
  <c r="F547" i="8"/>
  <c r="F543" i="8"/>
  <c r="F539" i="8"/>
  <c r="F535" i="8"/>
  <c r="F531" i="8"/>
  <c r="F527" i="8"/>
  <c r="F523" i="8"/>
  <c r="F519" i="8"/>
  <c r="F515" i="8"/>
  <c r="F511" i="8"/>
  <c r="F507" i="8"/>
  <c r="F503" i="8"/>
  <c r="F499" i="8"/>
  <c r="F495" i="8"/>
  <c r="F491" i="8"/>
  <c r="F487" i="8"/>
  <c r="F483" i="8"/>
  <c r="F479" i="8"/>
  <c r="F475" i="8"/>
  <c r="F471" i="8"/>
  <c r="F467" i="8"/>
  <c r="F463" i="8"/>
  <c r="F459" i="8"/>
  <c r="F455" i="8"/>
  <c r="F451" i="8"/>
  <c r="F447" i="8"/>
  <c r="F443" i="8"/>
  <c r="F439" i="8"/>
  <c r="F435" i="8"/>
  <c r="F431" i="8"/>
  <c r="F427" i="8"/>
  <c r="F423" i="8"/>
  <c r="F419" i="8"/>
  <c r="F415" i="8"/>
  <c r="F411" i="8"/>
  <c r="F407" i="8"/>
  <c r="F403" i="8"/>
  <c r="F399" i="8"/>
  <c r="F395" i="8"/>
  <c r="F391" i="8"/>
  <c r="F387" i="8"/>
  <c r="F383" i="8"/>
  <c r="F379" i="8"/>
  <c r="F375" i="8"/>
  <c r="F371" i="8"/>
  <c r="F367" i="8"/>
  <c r="F363" i="8"/>
  <c r="F359" i="8"/>
  <c r="F355" i="8"/>
  <c r="F351" i="8"/>
  <c r="F347" i="8"/>
  <c r="F343" i="8"/>
  <c r="F339" i="8"/>
  <c r="F330" i="8"/>
  <c r="F326" i="8"/>
  <c r="F322" i="8"/>
  <c r="F318" i="8"/>
  <c r="F314" i="8"/>
  <c r="F310" i="8"/>
  <c r="F306" i="8"/>
  <c r="F302" i="8"/>
  <c r="F298" i="8"/>
  <c r="F294" i="8"/>
  <c r="F290" i="8"/>
  <c r="F286" i="8"/>
  <c r="F282" i="8"/>
  <c r="F278" i="8"/>
  <c r="F1287" i="8"/>
  <c r="F1255" i="8"/>
  <c r="F1223" i="8"/>
  <c r="F1191" i="8"/>
  <c r="F1159" i="8"/>
  <c r="F1127" i="8"/>
  <c r="F1095" i="8"/>
  <c r="F1063" i="8"/>
  <c r="F1031" i="8"/>
  <c r="F999" i="8"/>
  <c r="F967" i="8"/>
  <c r="F949" i="8"/>
  <c r="F933" i="8"/>
  <c r="F917" i="8"/>
  <c r="F901" i="8"/>
  <c r="F885" i="8"/>
  <c r="F869" i="8"/>
  <c r="F853" i="8"/>
  <c r="F837" i="8"/>
  <c r="F821" i="8"/>
  <c r="F805" i="8"/>
  <c r="F790" i="8"/>
  <c r="F782" i="8"/>
  <c r="F774" i="8"/>
  <c r="F766" i="8"/>
  <c r="F758" i="8"/>
  <c r="F750" i="8"/>
  <c r="F742" i="8"/>
  <c r="F734" i="8"/>
  <c r="F726" i="8"/>
  <c r="F718" i="8"/>
  <c r="F710" i="8"/>
  <c r="F702" i="8"/>
  <c r="F694" i="8"/>
  <c r="F686" i="8"/>
  <c r="F678" i="8"/>
  <c r="F670" i="8"/>
  <c r="F662" i="8"/>
  <c r="F654" i="8"/>
  <c r="F646" i="8"/>
  <c r="F638" i="8"/>
  <c r="F630" i="8"/>
  <c r="F622" i="8"/>
  <c r="F614" i="8"/>
  <c r="F606" i="8"/>
  <c r="F598" i="8"/>
  <c r="F590" i="8"/>
  <c r="F582" i="8"/>
  <c r="F574" i="8"/>
  <c r="F566" i="8"/>
  <c r="F558" i="8"/>
  <c r="F550" i="8"/>
  <c r="F542" i="8"/>
  <c r="F534" i="8"/>
  <c r="F526" i="8"/>
  <c r="F518" i="8"/>
  <c r="F510" i="8"/>
  <c r="F502" i="8"/>
  <c r="F494" i="8"/>
  <c r="F486" i="8"/>
  <c r="F478" i="8"/>
  <c r="F470" i="8"/>
  <c r="F462" i="8"/>
  <c r="F454" i="8"/>
  <c r="F446" i="8"/>
  <c r="F438" i="8"/>
  <c r="F430" i="8"/>
  <c r="F422" i="8"/>
  <c r="F414" i="8"/>
  <c r="F406" i="8"/>
  <c r="F398" i="8"/>
  <c r="F390" i="8"/>
  <c r="F382" i="8"/>
  <c r="F374" i="8"/>
  <c r="F366" i="8"/>
  <c r="F358" i="8"/>
  <c r="F350" i="8"/>
  <c r="F342" i="8"/>
  <c r="F329" i="8"/>
  <c r="F321" i="8"/>
  <c r="F313" i="8"/>
  <c r="F305" i="8"/>
  <c r="F297" i="8"/>
  <c r="F289" i="8"/>
  <c r="F281" i="8"/>
  <c r="F275" i="8"/>
  <c r="F271" i="8"/>
  <c r="F267" i="8"/>
  <c r="F263" i="8"/>
  <c r="F259" i="8"/>
  <c r="F255" i="8"/>
  <c r="F251" i="8"/>
  <c r="F247" i="8"/>
  <c r="F243" i="8"/>
  <c r="F239" i="8"/>
  <c r="F235" i="8"/>
  <c r="F231" i="8"/>
  <c r="F227" i="8"/>
  <c r="F223" i="8"/>
  <c r="F219" i="8"/>
  <c r="F215" i="8"/>
  <c r="F211" i="8"/>
  <c r="F207" i="8"/>
  <c r="F203" i="8"/>
  <c r="F199" i="8"/>
  <c r="F195" i="8"/>
  <c r="F191" i="8"/>
  <c r="F187" i="8"/>
  <c r="F183" i="8"/>
  <c r="F179" i="8"/>
  <c r="F175" i="8"/>
  <c r="F171" i="8"/>
  <c r="F167" i="8"/>
  <c r="F163" i="8"/>
  <c r="F159" i="8"/>
  <c r="F155" i="8"/>
  <c r="F151" i="8"/>
  <c r="F147" i="8"/>
  <c r="F143" i="8"/>
  <c r="F139" i="8"/>
  <c r="F135" i="8"/>
  <c r="F131" i="8"/>
  <c r="F127" i="8"/>
  <c r="F123" i="8"/>
  <c r="F119" i="8"/>
  <c r="F115" i="8"/>
  <c r="F111" i="8"/>
  <c r="F107" i="8"/>
  <c r="F103" i="8"/>
  <c r="F99" i="8"/>
  <c r="F95" i="8"/>
  <c r="F91" i="8"/>
  <c r="F87" i="8"/>
  <c r="F83" i="8"/>
  <c r="F79" i="8"/>
  <c r="F75" i="8"/>
  <c r="F71" i="8"/>
  <c r="F67" i="8"/>
  <c r="F63" i="8"/>
  <c r="F59" i="8"/>
  <c r="F55" i="8"/>
  <c r="F51" i="8"/>
  <c r="F47" i="8"/>
  <c r="F43" i="8"/>
  <c r="F39" i="8"/>
  <c r="F35" i="8"/>
  <c r="F31" i="8"/>
  <c r="F27" i="8"/>
  <c r="F23" i="8"/>
  <c r="F19" i="8"/>
  <c r="F362" i="8"/>
  <c r="F309" i="8"/>
  <c r="F293" i="8"/>
  <c r="F277" i="8"/>
  <c r="F269" i="8"/>
  <c r="F261" i="8"/>
  <c r="F253" i="8"/>
  <c r="F245" i="8"/>
  <c r="F237" i="8"/>
  <c r="F1286" i="8"/>
  <c r="F1254" i="8"/>
  <c r="F1222" i="8"/>
  <c r="F1190" i="8"/>
  <c r="F1158" i="8"/>
  <c r="F1126" i="8"/>
  <c r="F1094" i="8"/>
  <c r="F1062" i="8"/>
  <c r="F1030" i="8"/>
  <c r="F998" i="8"/>
  <c r="F966" i="8"/>
  <c r="F948" i="8"/>
  <c r="F932" i="8"/>
  <c r="F916" i="8"/>
  <c r="F900" i="8"/>
  <c r="F884" i="8"/>
  <c r="F868" i="8"/>
  <c r="F852" i="8"/>
  <c r="F836" i="8"/>
  <c r="F820" i="8"/>
  <c r="F804" i="8"/>
  <c r="F789" i="8"/>
  <c r="F781" i="8"/>
  <c r="F773" i="8"/>
  <c r="F765" i="8"/>
  <c r="F757" i="8"/>
  <c r="F749" i="8"/>
  <c r="F741" i="8"/>
  <c r="F733" i="8"/>
  <c r="F725" i="8"/>
  <c r="F717" i="8"/>
  <c r="F709" i="8"/>
  <c r="F701" i="8"/>
  <c r="F693" i="8"/>
  <c r="F685" i="8"/>
  <c r="F677" i="8"/>
  <c r="F669" i="8"/>
  <c r="F661" i="8"/>
  <c r="F653" i="8"/>
  <c r="F645" i="8"/>
  <c r="F637" i="8"/>
  <c r="F629" i="8"/>
  <c r="F621" i="8"/>
  <c r="F613" i="8"/>
  <c r="F605" i="8"/>
  <c r="F597" i="8"/>
  <c r="F589" i="8"/>
  <c r="F581" i="8"/>
  <c r="F573" i="8"/>
  <c r="F565" i="8"/>
  <c r="F557" i="8"/>
  <c r="F549" i="8"/>
  <c r="F541" i="8"/>
  <c r="F533" i="8"/>
  <c r="F525" i="8"/>
  <c r="F517" i="8"/>
  <c r="F509" i="8"/>
  <c r="F501" i="8"/>
  <c r="F493" i="8"/>
  <c r="F485" i="8"/>
  <c r="F477" i="8"/>
  <c r="F469" i="8"/>
  <c r="F461" i="8"/>
  <c r="F453" i="8"/>
  <c r="F445" i="8"/>
  <c r="F437" i="8"/>
  <c r="F429" i="8"/>
  <c r="F421" i="8"/>
  <c r="F413" i="8"/>
  <c r="F405" i="8"/>
  <c r="F397" i="8"/>
  <c r="F389" i="8"/>
  <c r="F381" i="8"/>
  <c r="F373" i="8"/>
  <c r="F365" i="8"/>
  <c r="F357" i="8"/>
  <c r="F349" i="8"/>
  <c r="F341" i="8"/>
  <c r="F328" i="8"/>
  <c r="F320" i="8"/>
  <c r="F312" i="8"/>
  <c r="F304" i="8"/>
  <c r="F296" i="8"/>
  <c r="F288" i="8"/>
  <c r="F280" i="8"/>
  <c r="F274" i="8"/>
  <c r="F270" i="8"/>
  <c r="F266" i="8"/>
  <c r="F262" i="8"/>
  <c r="F258" i="8"/>
  <c r="F254" i="8"/>
  <c r="F250" i="8"/>
  <c r="F246" i="8"/>
  <c r="F242" i="8"/>
  <c r="F238" i="8"/>
  <c r="F234" i="8"/>
  <c r="F230" i="8"/>
  <c r="F226" i="8"/>
  <c r="F222" i="8"/>
  <c r="F218" i="8"/>
  <c r="F214" i="8"/>
  <c r="F210" i="8"/>
  <c r="F206" i="8"/>
  <c r="F202" i="8"/>
  <c r="F198" i="8"/>
  <c r="F194" i="8"/>
  <c r="F190" i="8"/>
  <c r="F186" i="8"/>
  <c r="F182" i="8"/>
  <c r="F178" i="8"/>
  <c r="F174" i="8"/>
  <c r="F170" i="8"/>
  <c r="F166" i="8"/>
  <c r="F162" i="8"/>
  <c r="F158" i="8"/>
  <c r="F154" i="8"/>
  <c r="F150" i="8"/>
  <c r="F146" i="8"/>
  <c r="F142" i="8"/>
  <c r="F138" i="8"/>
  <c r="F134" i="8"/>
  <c r="F130" i="8"/>
  <c r="F126" i="8"/>
  <c r="F122" i="8"/>
  <c r="F118" i="8"/>
  <c r="F114" i="8"/>
  <c r="F110" i="8"/>
  <c r="F106" i="8"/>
  <c r="F102" i="8"/>
  <c r="F98" i="8"/>
  <c r="F94" i="8"/>
  <c r="F90" i="8"/>
  <c r="F86" i="8"/>
  <c r="F82" i="8"/>
  <c r="F78" i="8"/>
  <c r="F74" i="8"/>
  <c r="F70" i="8"/>
  <c r="F66" i="8"/>
  <c r="F62" i="8"/>
  <c r="F58" i="8"/>
  <c r="F54" i="8"/>
  <c r="F50" i="8"/>
  <c r="F46" i="8"/>
  <c r="F42" i="8"/>
  <c r="F38" i="8"/>
  <c r="F34" i="8"/>
  <c r="F30" i="8"/>
  <c r="F26" i="8"/>
  <c r="F22" i="8"/>
  <c r="F18" i="8"/>
  <c r="F1271" i="8"/>
  <c r="F1239" i="8"/>
  <c r="F1207" i="8"/>
  <c r="F1175" i="8"/>
  <c r="F1143" i="8"/>
  <c r="F1111" i="8"/>
  <c r="F1079" i="8"/>
  <c r="F1047" i="8"/>
  <c r="F1015" i="8"/>
  <c r="F983" i="8"/>
  <c r="F957" i="8"/>
  <c r="F941" i="8"/>
  <c r="F925" i="8"/>
  <c r="F909" i="8"/>
  <c r="F893" i="8"/>
  <c r="F877" i="8"/>
  <c r="F861" i="8"/>
  <c r="F845" i="8"/>
  <c r="F829" i="8"/>
  <c r="F813" i="8"/>
  <c r="F797" i="8"/>
  <c r="F786" i="8"/>
  <c r="F778" i="8"/>
  <c r="F770" i="8"/>
  <c r="F762" i="8"/>
  <c r="F754" i="8"/>
  <c r="F746" i="8"/>
  <c r="F738" i="8"/>
  <c r="F730" i="8"/>
  <c r="F722" i="8"/>
  <c r="F714" i="8"/>
  <c r="F706" i="8"/>
  <c r="F698" i="8"/>
  <c r="F690" i="8"/>
  <c r="F682" i="8"/>
  <c r="F674" i="8"/>
  <c r="F666" i="8"/>
  <c r="F658" i="8"/>
  <c r="F650" i="8"/>
  <c r="F642" i="8"/>
  <c r="F634" i="8"/>
  <c r="F626" i="8"/>
  <c r="F618" i="8"/>
  <c r="F610" i="8"/>
  <c r="F602" i="8"/>
  <c r="F594" i="8"/>
  <c r="F586" i="8"/>
  <c r="F578" i="8"/>
  <c r="F570" i="8"/>
  <c r="F562" i="8"/>
  <c r="F554" i="8"/>
  <c r="F546" i="8"/>
  <c r="F538" i="8"/>
  <c r="F530" i="8"/>
  <c r="F522" i="8"/>
  <c r="F514" i="8"/>
  <c r="F506" i="8"/>
  <c r="F498" i="8"/>
  <c r="F490" i="8"/>
  <c r="F482" i="8"/>
  <c r="F474" i="8"/>
  <c r="F466" i="8"/>
  <c r="F458" i="8"/>
  <c r="F450" i="8"/>
  <c r="F442" i="8"/>
  <c r="F434" i="8"/>
  <c r="F426" i="8"/>
  <c r="F418" i="8"/>
  <c r="F410" i="8"/>
  <c r="F402" i="8"/>
  <c r="F394" i="8"/>
  <c r="F386" i="8"/>
  <c r="F378" i="8"/>
  <c r="F370" i="8"/>
  <c r="F354" i="8"/>
  <c r="F346" i="8"/>
  <c r="F333" i="8"/>
  <c r="F325" i="8"/>
  <c r="F317" i="8"/>
  <c r="F301" i="8"/>
  <c r="F285" i="8"/>
  <c r="F273" i="8"/>
  <c r="F265" i="8"/>
  <c r="F257" i="8"/>
  <c r="F249" i="8"/>
  <c r="F1270" i="8"/>
  <c r="F1142" i="8"/>
  <c r="F1014" i="8"/>
  <c r="F924" i="8"/>
  <c r="F860" i="8"/>
  <c r="F796" i="8"/>
  <c r="F761" i="8"/>
  <c r="F729" i="8"/>
  <c r="F697" i="8"/>
  <c r="F665" i="8"/>
  <c r="F633" i="8"/>
  <c r="F601" i="8"/>
  <c r="F569" i="8"/>
  <c r="F537" i="8"/>
  <c r="F505" i="8"/>
  <c r="F473" i="8"/>
  <c r="F441" i="8"/>
  <c r="F409" i="8"/>
  <c r="F377" i="8"/>
  <c r="F345" i="8"/>
  <c r="F308" i="8"/>
  <c r="F276" i="8"/>
  <c r="F260" i="8"/>
  <c r="F244" i="8"/>
  <c r="F233" i="8"/>
  <c r="F225" i="8"/>
  <c r="F217" i="8"/>
  <c r="F209" i="8"/>
  <c r="F201" i="8"/>
  <c r="F193" i="8"/>
  <c r="F185" i="8"/>
  <c r="F177" i="8"/>
  <c r="F169" i="8"/>
  <c r="F161" i="8"/>
  <c r="F153" i="8"/>
  <c r="F145" i="8"/>
  <c r="F137" i="8"/>
  <c r="F129" i="8"/>
  <c r="F121" i="8"/>
  <c r="F113" i="8"/>
  <c r="F105" i="8"/>
  <c r="F97" i="8"/>
  <c r="F89" i="8"/>
  <c r="F81" i="8"/>
  <c r="F73" i="8"/>
  <c r="F65" i="8"/>
  <c r="F57" i="8"/>
  <c r="F49" i="8"/>
  <c r="F41" i="8"/>
  <c r="F33" i="8"/>
  <c r="F25" i="8"/>
  <c r="F17" i="8"/>
  <c r="F1238" i="8"/>
  <c r="F1110" i="8"/>
  <c r="F982" i="8"/>
  <c r="F908" i="8"/>
  <c r="F844" i="8"/>
  <c r="F785" i="8"/>
  <c r="F753" i="8"/>
  <c r="F721" i="8"/>
  <c r="F689" i="8"/>
  <c r="F657" i="8"/>
  <c r="F625" i="8"/>
  <c r="F593" i="8"/>
  <c r="F561" i="8"/>
  <c r="F529" i="8"/>
  <c r="F497" i="8"/>
  <c r="F465" i="8"/>
  <c r="F433" i="8"/>
  <c r="F401" i="8"/>
  <c r="F369" i="8"/>
  <c r="F332" i="8"/>
  <c r="F300" i="8"/>
  <c r="F272" i="8"/>
  <c r="F256" i="8"/>
  <c r="F241" i="8"/>
  <c r="F232" i="8"/>
  <c r="F224" i="8"/>
  <c r="F216" i="8"/>
  <c r="F208" i="8"/>
  <c r="F200" i="8"/>
  <c r="F192" i="8"/>
  <c r="F184" i="8"/>
  <c r="F176" i="8"/>
  <c r="F168" i="8"/>
  <c r="F160" i="8"/>
  <c r="F152" i="8"/>
  <c r="F144" i="8"/>
  <c r="F136" i="8"/>
  <c r="F128" i="8"/>
  <c r="F120" i="8"/>
  <c r="F112" i="8"/>
  <c r="F104" i="8"/>
  <c r="F96" i="8"/>
  <c r="F88" i="8"/>
  <c r="F80" i="8"/>
  <c r="F72" i="8"/>
  <c r="F64" i="8"/>
  <c r="F56" i="8"/>
  <c r="F48" i="8"/>
  <c r="F40" i="8"/>
  <c r="F32" i="8"/>
  <c r="F24" i="8"/>
  <c r="F812" i="8"/>
  <c r="F673" i="8"/>
  <c r="F609" i="8"/>
  <c r="F545" i="8"/>
  <c r="F481" i="8"/>
  <c r="F417" i="8"/>
  <c r="F353" i="8"/>
  <c r="F284" i="8"/>
  <c r="F248" i="8"/>
  <c r="F228" i="8"/>
  <c r="F212" i="8"/>
  <c r="F204" i="8"/>
  <c r="F188" i="8"/>
  <c r="F172" i="8"/>
  <c r="F156" i="8"/>
  <c r="F140" i="8"/>
  <c r="F132" i="8"/>
  <c r="F116" i="8"/>
  <c r="F100" i="8"/>
  <c r="F84" i="8"/>
  <c r="F68" i="8"/>
  <c r="F44" i="8"/>
  <c r="F28" i="8"/>
  <c r="F1206" i="8"/>
  <c r="F1078" i="8"/>
  <c r="F956" i="8"/>
  <c r="F892" i="8"/>
  <c r="F828" i="8"/>
  <c r="F777" i="8"/>
  <c r="F745" i="8"/>
  <c r="F713" i="8"/>
  <c r="F681" i="8"/>
  <c r="F649" i="8"/>
  <c r="F617" i="8"/>
  <c r="F585" i="8"/>
  <c r="F553" i="8"/>
  <c r="F521" i="8"/>
  <c r="F489" i="8"/>
  <c r="F457" i="8"/>
  <c r="F425" i="8"/>
  <c r="F393" i="8"/>
  <c r="F361" i="8"/>
  <c r="F324" i="8"/>
  <c r="F292" i="8"/>
  <c r="F268" i="8"/>
  <c r="F252" i="8"/>
  <c r="F240" i="8"/>
  <c r="F229" i="8"/>
  <c r="F221" i="8"/>
  <c r="F213" i="8"/>
  <c r="F205" i="8"/>
  <c r="F197" i="8"/>
  <c r="F189" i="8"/>
  <c r="F181" i="8"/>
  <c r="F173" i="8"/>
  <c r="F165" i="8"/>
  <c r="F157" i="8"/>
  <c r="F149" i="8"/>
  <c r="F141" i="8"/>
  <c r="F133" i="8"/>
  <c r="F125" i="8"/>
  <c r="F117" i="8"/>
  <c r="F109" i="8"/>
  <c r="F101" i="8"/>
  <c r="F93" i="8"/>
  <c r="F85" i="8"/>
  <c r="F77" i="8"/>
  <c r="F69" i="8"/>
  <c r="F61" i="8"/>
  <c r="F53" i="8"/>
  <c r="F45" i="8"/>
  <c r="F37" i="8"/>
  <c r="F29" i="8"/>
  <c r="F21" i="8"/>
  <c r="F1174" i="8"/>
  <c r="F1046" i="8"/>
  <c r="F940" i="8"/>
  <c r="F876" i="8"/>
  <c r="F769" i="8"/>
  <c r="F737" i="8"/>
  <c r="F705" i="8"/>
  <c r="F641" i="8"/>
  <c r="F577" i="8"/>
  <c r="F513" i="8"/>
  <c r="F449" i="8"/>
  <c r="F385" i="8"/>
  <c r="F316" i="8"/>
  <c r="F264" i="8"/>
  <c r="F236" i="8"/>
  <c r="F220" i="8"/>
  <c r="F196" i="8"/>
  <c r="F180" i="8"/>
  <c r="F164" i="8"/>
  <c r="F148" i="8"/>
  <c r="F124" i="8"/>
  <c r="F108" i="8"/>
  <c r="F92" i="8"/>
  <c r="F76" i="8"/>
  <c r="F60" i="8"/>
  <c r="F52" i="8"/>
  <c r="F36" i="8"/>
  <c r="F20" i="8"/>
  <c r="B31" i="4"/>
  <c r="A30" i="4"/>
  <c r="B30" i="8"/>
  <c r="A29" i="8"/>
  <c r="A351" i="8"/>
  <c r="B352" i="8"/>
  <c r="B78" i="4"/>
  <c r="A77" i="4"/>
  <c r="C3557" i="11"/>
  <c r="B3558" i="11"/>
  <c r="C4916" i="11"/>
  <c r="B4917" i="11"/>
  <c r="AD25" i="3"/>
  <c r="AE24" i="3"/>
  <c r="B2249" i="11"/>
  <c r="C2248" i="11"/>
  <c r="B11" i="11"/>
  <c r="C10" i="11"/>
  <c r="AC28" i="3"/>
  <c r="B4327" i="11"/>
  <c r="C4326" i="11"/>
  <c r="C4223" i="11"/>
  <c r="B4224" i="11"/>
  <c r="B1574" i="11"/>
  <c r="C1573" i="11"/>
  <c r="C4203" i="11"/>
  <c r="B4204" i="11"/>
  <c r="C976" i="11"/>
  <c r="B977" i="11"/>
  <c r="B2222" i="11"/>
  <c r="C2221" i="11"/>
  <c r="B3282" i="11"/>
  <c r="C3281" i="11"/>
  <c r="B1430" i="11"/>
  <c r="C1429" i="11"/>
  <c r="B617" i="11"/>
  <c r="C616" i="11"/>
  <c r="B3593" i="11"/>
  <c r="C3592" i="11"/>
  <c r="B3501" i="11"/>
  <c r="C3500" i="11"/>
  <c r="C1544" i="11"/>
  <c r="B1545" i="11"/>
  <c r="B3321" i="11"/>
  <c r="C3320" i="11"/>
  <c r="B1263" i="11"/>
  <c r="C1262" i="11"/>
  <c r="B3405" i="11"/>
  <c r="C3404" i="11"/>
  <c r="B3359" i="11"/>
  <c r="C3358" i="11"/>
  <c r="B3535" i="11"/>
  <c r="C3534" i="11"/>
  <c r="B3391" i="11"/>
  <c r="C3390" i="11"/>
  <c r="B4549" i="11"/>
  <c r="C4548" i="11"/>
  <c r="C4584" i="11"/>
  <c r="B4585" i="11"/>
  <c r="C4301" i="11"/>
  <c r="B4302" i="11"/>
  <c r="C4935" i="11"/>
  <c r="B4936" i="11"/>
  <c r="C4882" i="11"/>
  <c r="B4883" i="11"/>
  <c r="C1588" i="11"/>
  <c r="B1589" i="11"/>
  <c r="B1291" i="11"/>
  <c r="C1290" i="11"/>
  <c r="C4565" i="11"/>
  <c r="B4566" i="11"/>
  <c r="C1610" i="11"/>
  <c r="B1611" i="11"/>
  <c r="C4969" i="11"/>
  <c r="B4970" i="11"/>
  <c r="B305" i="11"/>
  <c r="C304" i="11"/>
  <c r="B3461" i="11"/>
  <c r="C3460" i="11"/>
  <c r="B335" i="11"/>
  <c r="C334" i="11"/>
  <c r="B589" i="11"/>
  <c r="C588" i="11"/>
  <c r="B4498" i="11"/>
  <c r="C4497" i="11"/>
  <c r="C1214" i="11"/>
  <c r="B1215" i="11"/>
  <c r="B3305" i="11"/>
  <c r="C3304" i="11"/>
  <c r="B563" i="11"/>
  <c r="C562" i="11"/>
  <c r="B73" i="11"/>
  <c r="C72" i="11"/>
  <c r="B409" i="11"/>
  <c r="C408" i="11"/>
  <c r="B29" i="11"/>
  <c r="C28" i="11"/>
  <c r="B3435" i="11"/>
  <c r="C3434" i="11"/>
  <c r="C1086" i="11"/>
  <c r="B1087" i="11"/>
  <c r="BM24" i="3" l="1"/>
  <c r="BI24" i="3"/>
  <c r="BE24" i="3"/>
  <c r="BL24" i="3"/>
  <c r="BH24" i="3"/>
  <c r="BD24" i="3"/>
  <c r="BJ24" i="3"/>
  <c r="BK24" i="3"/>
  <c r="BG24" i="3"/>
  <c r="BN24" i="3"/>
  <c r="BF24" i="3"/>
  <c r="B32" i="4"/>
  <c r="A31" i="4"/>
  <c r="A352" i="8"/>
  <c r="B353" i="8"/>
  <c r="A30" i="8"/>
  <c r="B31" i="8"/>
  <c r="A78" i="4"/>
  <c r="B79" i="4"/>
  <c r="C3558" i="11"/>
  <c r="B3559" i="11"/>
  <c r="B12" i="11"/>
  <c r="C11" i="11"/>
  <c r="B2250" i="11"/>
  <c r="C2249" i="11"/>
  <c r="AD26" i="3"/>
  <c r="AE25" i="3"/>
  <c r="C4917" i="11"/>
  <c r="B4918" i="11"/>
  <c r="AC29" i="3"/>
  <c r="C1215" i="11"/>
  <c r="B1216" i="11"/>
  <c r="C4970" i="11"/>
  <c r="B4971" i="11"/>
  <c r="B1590" i="11"/>
  <c r="C1589" i="11"/>
  <c r="C4302" i="11"/>
  <c r="B4303" i="11"/>
  <c r="C4224" i="11"/>
  <c r="B4225" i="11"/>
  <c r="B3436" i="11"/>
  <c r="C3436" i="11" s="1"/>
  <c r="C3435" i="11"/>
  <c r="B410" i="11"/>
  <c r="C409" i="11"/>
  <c r="B564" i="11"/>
  <c r="C563" i="11"/>
  <c r="B590" i="11"/>
  <c r="C589" i="11"/>
  <c r="B3462" i="11"/>
  <c r="C3461" i="11"/>
  <c r="C4549" i="11"/>
  <c r="B4550" i="11"/>
  <c r="B3392" i="11"/>
  <c r="C3392" i="11" s="1"/>
  <c r="C3391" i="11"/>
  <c r="B3360" i="11"/>
  <c r="C3359" i="11"/>
  <c r="C1263" i="11"/>
  <c r="B1264" i="11"/>
  <c r="B3594" i="11"/>
  <c r="C3593" i="11"/>
  <c r="B618" i="11"/>
  <c r="C617" i="11"/>
  <c r="C3282" i="11"/>
  <c r="B3283" i="11"/>
  <c r="C4566" i="11"/>
  <c r="B4567" i="11"/>
  <c r="C1545" i="11"/>
  <c r="B1546" i="11"/>
  <c r="C1087" i="11"/>
  <c r="B1088" i="11"/>
  <c r="C1611" i="11"/>
  <c r="B1612" i="11"/>
  <c r="B4884" i="11"/>
  <c r="C4883" i="11"/>
  <c r="C4936" i="11"/>
  <c r="B4937" i="11"/>
  <c r="C4585" i="11"/>
  <c r="B4586" i="11"/>
  <c r="B978" i="11"/>
  <c r="C977" i="11"/>
  <c r="C4204" i="11"/>
  <c r="B4205" i="11"/>
  <c r="B30" i="11"/>
  <c r="C29" i="11"/>
  <c r="B74" i="11"/>
  <c r="C73" i="11"/>
  <c r="C3305" i="11"/>
  <c r="B3306" i="11"/>
  <c r="B4499" i="11"/>
  <c r="C4498" i="11"/>
  <c r="B336" i="11"/>
  <c r="C335" i="11"/>
  <c r="B306" i="11"/>
  <c r="C305" i="11"/>
  <c r="C1291" i="11"/>
  <c r="B1292" i="11"/>
  <c r="B3536" i="11"/>
  <c r="C3535" i="11"/>
  <c r="B3406" i="11"/>
  <c r="C3405" i="11"/>
  <c r="B3322" i="11"/>
  <c r="C3321" i="11"/>
  <c r="B3502" i="11"/>
  <c r="C3501" i="11"/>
  <c r="C1430" i="11"/>
  <c r="B1431" i="11"/>
  <c r="C2222" i="11"/>
  <c r="B2223" i="11"/>
  <c r="C1574" i="11"/>
  <c r="B1575" i="11"/>
  <c r="C4327" i="11"/>
  <c r="B4328" i="11"/>
  <c r="BN25" i="3" l="1"/>
  <c r="BJ25" i="3"/>
  <c r="BF25" i="3"/>
  <c r="BM25" i="3"/>
  <c r="BI25" i="3"/>
  <c r="BE25" i="3"/>
  <c r="BG25" i="3"/>
  <c r="BL25" i="3"/>
  <c r="BH25" i="3"/>
  <c r="BD25" i="3"/>
  <c r="BK25" i="3"/>
  <c r="B33" i="4"/>
  <c r="A32" i="4"/>
  <c r="B32" i="8"/>
  <c r="A31" i="8"/>
  <c r="B354" i="8"/>
  <c r="A353" i="8"/>
  <c r="B80" i="4"/>
  <c r="A79" i="4"/>
  <c r="B3560" i="11"/>
  <c r="C3559" i="11"/>
  <c r="AD27" i="3"/>
  <c r="AE26" i="3"/>
  <c r="AC30" i="3"/>
  <c r="C2250" i="11"/>
  <c r="B2251" i="11"/>
  <c r="C4918" i="11"/>
  <c r="B4919" i="11"/>
  <c r="B13" i="11"/>
  <c r="C12" i="11"/>
  <c r="B1432" i="11"/>
  <c r="C1431" i="11"/>
  <c r="C1612" i="11"/>
  <c r="B1613" i="11"/>
  <c r="C1546" i="11"/>
  <c r="B1547" i="11"/>
  <c r="B1265" i="11"/>
  <c r="C1264" i="11"/>
  <c r="C4971" i="11"/>
  <c r="B4972" i="11"/>
  <c r="C4972" i="11" s="1"/>
  <c r="B3503" i="11"/>
  <c r="C3502" i="11"/>
  <c r="B3407" i="11"/>
  <c r="C3406" i="11"/>
  <c r="B337" i="11"/>
  <c r="C336" i="11"/>
  <c r="B31" i="11"/>
  <c r="C30" i="11"/>
  <c r="B619" i="11"/>
  <c r="C618" i="11"/>
  <c r="B3463" i="11"/>
  <c r="C3462" i="11"/>
  <c r="B565" i="11"/>
  <c r="C564" i="11"/>
  <c r="B1576" i="11"/>
  <c r="C1575" i="11"/>
  <c r="C4303" i="11"/>
  <c r="B4304" i="11"/>
  <c r="B4329" i="11"/>
  <c r="C4328" i="11"/>
  <c r="B2224" i="11"/>
  <c r="C2223" i="11"/>
  <c r="C4205" i="11"/>
  <c r="B4206" i="11"/>
  <c r="C4586" i="11"/>
  <c r="B4587" i="11"/>
  <c r="C1088" i="11"/>
  <c r="B1089" i="11"/>
  <c r="C4567" i="11"/>
  <c r="B4568" i="11"/>
  <c r="B3284" i="11"/>
  <c r="C3283" i="11"/>
  <c r="B4551" i="11"/>
  <c r="C4550" i="11"/>
  <c r="C4225" i="11"/>
  <c r="B4226" i="11"/>
  <c r="C1216" i="11"/>
  <c r="B1217" i="11"/>
  <c r="B1293" i="11"/>
  <c r="C1292" i="11"/>
  <c r="B3307" i="11"/>
  <c r="C3306" i="11"/>
  <c r="C4937" i="11"/>
  <c r="B4938" i="11"/>
  <c r="B3323" i="11"/>
  <c r="C3322" i="11"/>
  <c r="B3537" i="11"/>
  <c r="C3536" i="11"/>
  <c r="B307" i="11"/>
  <c r="C306" i="11"/>
  <c r="B4500" i="11"/>
  <c r="C4499" i="11"/>
  <c r="B75" i="11"/>
  <c r="C74" i="11"/>
  <c r="C978" i="11"/>
  <c r="B979" i="11"/>
  <c r="C4884" i="11"/>
  <c r="B4885" i="11"/>
  <c r="B3595" i="11"/>
  <c r="C3594" i="11"/>
  <c r="B3361" i="11"/>
  <c r="C3360" i="11"/>
  <c r="B591" i="11"/>
  <c r="C590" i="11"/>
  <c r="B411" i="11"/>
  <c r="C410" i="11"/>
  <c r="C1590" i="11"/>
  <c r="B1591" i="11"/>
  <c r="BK26" i="3" l="1"/>
  <c r="BG26" i="3"/>
  <c r="BN26" i="3"/>
  <c r="BJ26" i="3"/>
  <c r="BF26" i="3"/>
  <c r="BL26" i="3"/>
  <c r="BD26" i="3"/>
  <c r="BM26" i="3"/>
  <c r="BI26" i="3"/>
  <c r="BE26" i="3"/>
  <c r="BH26" i="3"/>
  <c r="A33" i="4"/>
  <c r="B34" i="4"/>
  <c r="A354" i="8"/>
  <c r="B355" i="8"/>
  <c r="B33" i="8"/>
  <c r="A32" i="8"/>
  <c r="B81" i="4"/>
  <c r="A80" i="4"/>
  <c r="B3561" i="11"/>
  <c r="C3560" i="11"/>
  <c r="C13" i="11"/>
  <c r="B14" i="11"/>
  <c r="B2252" i="11"/>
  <c r="C2251" i="11"/>
  <c r="AC31" i="3"/>
  <c r="B4920" i="11"/>
  <c r="C4919" i="11"/>
  <c r="AD28" i="3"/>
  <c r="AE27" i="3"/>
  <c r="C4885" i="11"/>
  <c r="B4886" i="11"/>
  <c r="C4938" i="11"/>
  <c r="B4939" i="11"/>
  <c r="B1614" i="11"/>
  <c r="C1613" i="11"/>
  <c r="B412" i="11"/>
  <c r="C411" i="11"/>
  <c r="B3362" i="11"/>
  <c r="C3361" i="11"/>
  <c r="B76" i="11"/>
  <c r="C75" i="11"/>
  <c r="B308" i="11"/>
  <c r="C307" i="11"/>
  <c r="B3324" i="11"/>
  <c r="C3323" i="11"/>
  <c r="B1294" i="11"/>
  <c r="C1293" i="11"/>
  <c r="C3284" i="11"/>
  <c r="B3285" i="11"/>
  <c r="C4329" i="11"/>
  <c r="B4330" i="11"/>
  <c r="B566" i="11"/>
  <c r="C565" i="11"/>
  <c r="B620" i="11"/>
  <c r="C619" i="11"/>
  <c r="B338" i="11"/>
  <c r="C337" i="11"/>
  <c r="B3504" i="11"/>
  <c r="C3503" i="11"/>
  <c r="C1265" i="11"/>
  <c r="B1266" i="11"/>
  <c r="C4226" i="11"/>
  <c r="B4227" i="11"/>
  <c r="C1089" i="11"/>
  <c r="B1090" i="11"/>
  <c r="C4206" i="11"/>
  <c r="B4207" i="11"/>
  <c r="B1592" i="11"/>
  <c r="C1591" i="11"/>
  <c r="C979" i="11"/>
  <c r="B980" i="11"/>
  <c r="B1218" i="11"/>
  <c r="C1217" i="11"/>
  <c r="C4568" i="11"/>
  <c r="B4569" i="11"/>
  <c r="C4587" i="11"/>
  <c r="B4588" i="11"/>
  <c r="C4304" i="11"/>
  <c r="B4305" i="11"/>
  <c r="C1547" i="11"/>
  <c r="B1548" i="11"/>
  <c r="B592" i="11"/>
  <c r="C591" i="11"/>
  <c r="B3596" i="11"/>
  <c r="C3595" i="11"/>
  <c r="B4501" i="11"/>
  <c r="C4500" i="11"/>
  <c r="B3538" i="11"/>
  <c r="C3537" i="11"/>
  <c r="B3308" i="11"/>
  <c r="C3307" i="11"/>
  <c r="C4551" i="11"/>
  <c r="B4552" i="11"/>
  <c r="C2224" i="11"/>
  <c r="B2225" i="11"/>
  <c r="C1576" i="11"/>
  <c r="B1577" i="11"/>
  <c r="B3464" i="11"/>
  <c r="C3463" i="11"/>
  <c r="B32" i="11"/>
  <c r="C31" i="11"/>
  <c r="B3408" i="11"/>
  <c r="C3407" i="11"/>
  <c r="C1432" i="11"/>
  <c r="B1433" i="11"/>
  <c r="BL27" i="3" l="1"/>
  <c r="BH27" i="3"/>
  <c r="BD27" i="3"/>
  <c r="BK27" i="3"/>
  <c r="BG27" i="3"/>
  <c r="BI27" i="3"/>
  <c r="BN27" i="3"/>
  <c r="BJ27" i="3"/>
  <c r="BF27" i="3"/>
  <c r="BM27" i="3"/>
  <c r="BE27" i="3"/>
  <c r="B35" i="4"/>
  <c r="A34" i="4"/>
  <c r="A33" i="8"/>
  <c r="B34" i="8"/>
  <c r="A355" i="8"/>
  <c r="B356" i="8"/>
  <c r="B82" i="4"/>
  <c r="A81" i="4"/>
  <c r="B3562" i="11"/>
  <c r="C3561" i="11"/>
  <c r="C4920" i="11"/>
  <c r="B4921" i="11"/>
  <c r="AC32" i="3"/>
  <c r="C2252" i="11"/>
  <c r="B2253" i="11"/>
  <c r="AD29" i="3"/>
  <c r="AE28" i="3"/>
  <c r="B15" i="11"/>
  <c r="C14" i="11"/>
  <c r="B1578" i="11"/>
  <c r="C1578" i="11" s="1"/>
  <c r="C1577" i="11"/>
  <c r="C4588" i="11"/>
  <c r="B4589" i="11"/>
  <c r="C1090" i="11"/>
  <c r="B1091" i="11"/>
  <c r="C3285" i="11"/>
  <c r="B3286" i="11"/>
  <c r="C4939" i="11"/>
  <c r="B4940" i="11"/>
  <c r="B33" i="11"/>
  <c r="C32" i="11"/>
  <c r="B4502" i="11"/>
  <c r="C4501" i="11"/>
  <c r="B593" i="11"/>
  <c r="C592" i="11"/>
  <c r="B1219" i="11"/>
  <c r="C1218" i="11"/>
  <c r="C1592" i="11"/>
  <c r="B1593" i="11"/>
  <c r="B339" i="11"/>
  <c r="C338" i="11"/>
  <c r="B567" i="11"/>
  <c r="C566" i="11"/>
  <c r="B3325" i="11"/>
  <c r="C3324" i="11"/>
  <c r="B77" i="11"/>
  <c r="C76" i="11"/>
  <c r="B413" i="11"/>
  <c r="C412" i="11"/>
  <c r="B1267" i="11"/>
  <c r="C1266" i="11"/>
  <c r="B2226" i="11"/>
  <c r="C2225" i="11"/>
  <c r="C1548" i="11"/>
  <c r="B1549" i="11"/>
  <c r="C4305" i="11"/>
  <c r="B4306" i="11"/>
  <c r="C4569" i="11"/>
  <c r="B4570" i="11"/>
  <c r="C980" i="11"/>
  <c r="B981" i="11"/>
  <c r="C4207" i="11"/>
  <c r="B4208" i="11"/>
  <c r="C4227" i="11"/>
  <c r="B4228" i="11"/>
  <c r="B4331" i="11"/>
  <c r="C4330" i="11"/>
  <c r="C4886" i="11"/>
  <c r="B4887" i="11"/>
  <c r="B1434" i="11"/>
  <c r="C1433" i="11"/>
  <c r="C4552" i="11"/>
  <c r="B4553" i="11"/>
  <c r="B3409" i="11"/>
  <c r="C3408" i="11"/>
  <c r="B3465" i="11"/>
  <c r="C3464" i="11"/>
  <c r="B3309" i="11"/>
  <c r="C3308" i="11"/>
  <c r="B3539" i="11"/>
  <c r="C3538" i="11"/>
  <c r="B3597" i="11"/>
  <c r="C3596" i="11"/>
  <c r="B3505" i="11"/>
  <c r="C3504" i="11"/>
  <c r="B621" i="11"/>
  <c r="C620" i="11"/>
  <c r="B1295" i="11"/>
  <c r="C1294" i="11"/>
  <c r="B309" i="11"/>
  <c r="C308" i="11"/>
  <c r="B3363" i="11"/>
  <c r="C3362" i="11"/>
  <c r="C1614" i="11"/>
  <c r="B1615" i="11"/>
  <c r="BM28" i="3" l="1"/>
  <c r="BI28" i="3"/>
  <c r="BE28" i="3"/>
  <c r="BL28" i="3"/>
  <c r="BH28" i="3"/>
  <c r="BD28" i="3"/>
  <c r="BN28" i="3"/>
  <c r="BF28" i="3"/>
  <c r="BK28" i="3"/>
  <c r="BG28" i="3"/>
  <c r="BJ28" i="3"/>
  <c r="A35" i="4"/>
  <c r="B36" i="4"/>
  <c r="A356" i="8"/>
  <c r="B357" i="8"/>
  <c r="A34" i="8"/>
  <c r="B35" i="8"/>
  <c r="A82" i="4"/>
  <c r="B83" i="4"/>
  <c r="B3563" i="11"/>
  <c r="C3562" i="11"/>
  <c r="B16" i="11"/>
  <c r="C16" i="11" s="1"/>
  <c r="C15" i="11"/>
  <c r="AD30" i="3"/>
  <c r="AE29" i="3"/>
  <c r="B2254" i="11"/>
  <c r="C2253" i="11"/>
  <c r="AC33" i="3"/>
  <c r="C4921" i="11"/>
  <c r="B4922" i="11"/>
  <c r="C4208" i="11"/>
  <c r="B4209" i="11"/>
  <c r="C4570" i="11"/>
  <c r="B4571" i="11"/>
  <c r="B1550" i="11"/>
  <c r="C1549" i="11"/>
  <c r="C3286" i="11"/>
  <c r="B3287" i="11"/>
  <c r="C4589" i="11"/>
  <c r="B4590" i="11"/>
  <c r="B3364" i="11"/>
  <c r="C3363" i="11"/>
  <c r="C1295" i="11"/>
  <c r="B1296" i="11"/>
  <c r="B3506" i="11"/>
  <c r="C3505" i="11"/>
  <c r="B3598" i="11"/>
  <c r="C3597" i="11"/>
  <c r="C3309" i="11"/>
  <c r="B3310" i="11"/>
  <c r="C3310" i="11" s="1"/>
  <c r="B3410" i="11"/>
  <c r="C3409" i="11"/>
  <c r="C1434" i="11"/>
  <c r="B1435" i="11"/>
  <c r="C4331" i="11"/>
  <c r="B4332" i="11"/>
  <c r="C1267" i="11"/>
  <c r="B1268" i="11"/>
  <c r="B414" i="11"/>
  <c r="C413" i="11"/>
  <c r="B3326" i="11"/>
  <c r="C3325" i="11"/>
  <c r="B340" i="11"/>
  <c r="C339" i="11"/>
  <c r="B1220" i="11"/>
  <c r="C1219" i="11"/>
  <c r="B4503" i="11"/>
  <c r="C4502" i="11"/>
  <c r="B34" i="11"/>
  <c r="C33" i="11"/>
  <c r="B1616" i="11"/>
  <c r="C1615" i="11"/>
  <c r="C4553" i="11"/>
  <c r="B4554" i="11"/>
  <c r="B4888" i="11"/>
  <c r="C4887" i="11"/>
  <c r="C4228" i="11"/>
  <c r="B4229" i="11"/>
  <c r="B982" i="11"/>
  <c r="C981" i="11"/>
  <c r="C4306" i="11"/>
  <c r="B4307" i="11"/>
  <c r="C1593" i="11"/>
  <c r="B1594" i="11"/>
  <c r="C4940" i="11"/>
  <c r="B4941" i="11"/>
  <c r="C1091" i="11"/>
  <c r="B1092" i="11"/>
  <c r="B310" i="11"/>
  <c r="C309" i="11"/>
  <c r="B622" i="11"/>
  <c r="C621" i="11"/>
  <c r="B3540" i="11"/>
  <c r="C3539" i="11"/>
  <c r="B3466" i="11"/>
  <c r="C3465" i="11"/>
  <c r="C2226" i="11"/>
  <c r="B2227" i="11"/>
  <c r="B78" i="11"/>
  <c r="C77" i="11"/>
  <c r="B568" i="11"/>
  <c r="C567" i="11"/>
  <c r="B594" i="11"/>
  <c r="C593" i="11"/>
  <c r="BN29" i="3" l="1"/>
  <c r="BJ29" i="3"/>
  <c r="BF29" i="3"/>
  <c r="BM29" i="3"/>
  <c r="BI29" i="3"/>
  <c r="BE29" i="3"/>
  <c r="BK29" i="3"/>
  <c r="BL29" i="3"/>
  <c r="BH29" i="3"/>
  <c r="BD29" i="3"/>
  <c r="BG29" i="3"/>
  <c r="A36" i="4"/>
  <c r="B37" i="4"/>
  <c r="B36" i="8"/>
  <c r="A35" i="8"/>
  <c r="B358" i="8"/>
  <c r="A357" i="8"/>
  <c r="A83" i="4"/>
  <c r="B84" i="4"/>
  <c r="B3564" i="11"/>
  <c r="C3563" i="11"/>
  <c r="AC34" i="3"/>
  <c r="C2254" i="11"/>
  <c r="B2255" i="11"/>
  <c r="B4923" i="11"/>
  <c r="C4922" i="11"/>
  <c r="AD31" i="3"/>
  <c r="AE30" i="3"/>
  <c r="B311" i="11"/>
  <c r="C310" i="11"/>
  <c r="C982" i="11"/>
  <c r="B983" i="11"/>
  <c r="C4888" i="11"/>
  <c r="B4889" i="11"/>
  <c r="B1221" i="11"/>
  <c r="C1220" i="11"/>
  <c r="B3507" i="11"/>
  <c r="C3506" i="11"/>
  <c r="C1594" i="11"/>
  <c r="B1595" i="11"/>
  <c r="C4229" i="11"/>
  <c r="B4230" i="11"/>
  <c r="B4555" i="11"/>
  <c r="C4554" i="11"/>
  <c r="B4333" i="11"/>
  <c r="C4332" i="11"/>
  <c r="B1297" i="11"/>
  <c r="C1296" i="11"/>
  <c r="C4590" i="11"/>
  <c r="B4591" i="11"/>
  <c r="C4209" i="11"/>
  <c r="B4210" i="11"/>
  <c r="B2228" i="11"/>
  <c r="C2227" i="11"/>
  <c r="C4941" i="11"/>
  <c r="B4942" i="11"/>
  <c r="B1269" i="11"/>
  <c r="C1268" i="11"/>
  <c r="C1435" i="11"/>
  <c r="B1436" i="11"/>
  <c r="B3288" i="11"/>
  <c r="C3287" i="11"/>
  <c r="C4571" i="11"/>
  <c r="B4572" i="11"/>
  <c r="B569" i="11"/>
  <c r="C568" i="11"/>
  <c r="B35" i="11"/>
  <c r="C34" i="11"/>
  <c r="B3327" i="11"/>
  <c r="C3326" i="11"/>
  <c r="B3541" i="11"/>
  <c r="C3540" i="11"/>
  <c r="B3365" i="11"/>
  <c r="C3364" i="11"/>
  <c r="C1092" i="11"/>
  <c r="B1093" i="11"/>
  <c r="C4307" i="11"/>
  <c r="B4308" i="11"/>
  <c r="B595" i="11"/>
  <c r="C594" i="11"/>
  <c r="B79" i="11"/>
  <c r="C78" i="11"/>
  <c r="B3467" i="11"/>
  <c r="C3466" i="11"/>
  <c r="B623" i="11"/>
  <c r="C622" i="11"/>
  <c r="C1616" i="11"/>
  <c r="B1617" i="11"/>
  <c r="B4504" i="11"/>
  <c r="C4503" i="11"/>
  <c r="B341" i="11"/>
  <c r="C340" i="11"/>
  <c r="B415" i="11"/>
  <c r="C414" i="11"/>
  <c r="B3411" i="11"/>
  <c r="C3410" i="11"/>
  <c r="B3599" i="11"/>
  <c r="C3598" i="11"/>
  <c r="C1550" i="11"/>
  <c r="B1551" i="11"/>
  <c r="BK30" i="3" l="1"/>
  <c r="BG30" i="3"/>
  <c r="BN30" i="3"/>
  <c r="BJ30" i="3"/>
  <c r="BF30" i="3"/>
  <c r="BH30" i="3"/>
  <c r="BM30" i="3"/>
  <c r="BI30" i="3"/>
  <c r="BE30" i="3"/>
  <c r="BL30" i="3"/>
  <c r="BD30" i="3"/>
  <c r="A37" i="4"/>
  <c r="B38" i="4"/>
  <c r="A358" i="8"/>
  <c r="B359" i="8"/>
  <c r="A36" i="8"/>
  <c r="B37" i="8"/>
  <c r="B85" i="4"/>
  <c r="A84" i="4"/>
  <c r="B3565" i="11"/>
  <c r="C3564" i="11"/>
  <c r="AD32" i="3"/>
  <c r="AE31" i="3"/>
  <c r="C4923" i="11"/>
  <c r="B4924" i="11"/>
  <c r="C2255" i="11"/>
  <c r="B2256" i="11"/>
  <c r="AC35" i="3"/>
  <c r="C4308" i="11"/>
  <c r="B4309" i="11"/>
  <c r="C4942" i="11"/>
  <c r="B4943" i="11"/>
  <c r="C4210" i="11"/>
  <c r="B4211" i="11"/>
  <c r="C1595" i="11"/>
  <c r="B1596" i="11"/>
  <c r="B984" i="11"/>
  <c r="C983" i="11"/>
  <c r="B3600" i="11"/>
  <c r="C3599" i="11"/>
  <c r="B416" i="11"/>
  <c r="C415" i="11"/>
  <c r="B4505" i="11"/>
  <c r="C4504" i="11"/>
  <c r="B624" i="11"/>
  <c r="C623" i="11"/>
  <c r="B80" i="11"/>
  <c r="C79" i="11"/>
  <c r="B3366" i="11"/>
  <c r="C3365" i="11"/>
  <c r="B3542" i="11"/>
  <c r="C3541" i="11"/>
  <c r="B3328" i="11"/>
  <c r="C3327" i="11"/>
  <c r="B570" i="11"/>
  <c r="C569" i="11"/>
  <c r="C3288" i="11"/>
  <c r="B3289" i="11"/>
  <c r="B1270" i="11"/>
  <c r="C1269" i="11"/>
  <c r="B1298" i="11"/>
  <c r="C1297" i="11"/>
  <c r="C4555" i="11"/>
  <c r="B4556" i="11"/>
  <c r="C4556" i="11" s="1"/>
  <c r="C1221" i="11"/>
  <c r="B1222" i="11"/>
  <c r="B1552" i="11"/>
  <c r="C1551" i="11"/>
  <c r="B1618" i="11"/>
  <c r="C1617" i="11"/>
  <c r="B1094" i="11"/>
  <c r="C1093" i="11"/>
  <c r="C4572" i="11"/>
  <c r="B4573" i="11"/>
  <c r="C1436" i="11"/>
  <c r="B1437" i="11"/>
  <c r="C4591" i="11"/>
  <c r="B4592" i="11"/>
  <c r="C4230" i="11"/>
  <c r="B4231" i="11"/>
  <c r="C4889" i="11"/>
  <c r="B4890" i="11"/>
  <c r="B3412" i="11"/>
  <c r="C3411" i="11"/>
  <c r="B342" i="11"/>
  <c r="C341" i="11"/>
  <c r="B3468" i="11"/>
  <c r="C3467" i="11"/>
  <c r="B596" i="11"/>
  <c r="C595" i="11"/>
  <c r="B36" i="11"/>
  <c r="C36" i="11" s="1"/>
  <c r="C35" i="11"/>
  <c r="C2228" i="11"/>
  <c r="B2229" i="11"/>
  <c r="C4333" i="11"/>
  <c r="B4334" i="11"/>
  <c r="B3508" i="11"/>
  <c r="C3507" i="11"/>
  <c r="B312" i="11"/>
  <c r="C311" i="11"/>
  <c r="BL31" i="3" l="1"/>
  <c r="BH31" i="3"/>
  <c r="BD31" i="3"/>
  <c r="BK31" i="3"/>
  <c r="BG31" i="3"/>
  <c r="BM31" i="3"/>
  <c r="BE31" i="3"/>
  <c r="BN31" i="3"/>
  <c r="BJ31" i="3"/>
  <c r="BF31" i="3"/>
  <c r="BI31" i="3"/>
  <c r="A38" i="4"/>
  <c r="B39" i="4"/>
  <c r="A359" i="8"/>
  <c r="B360" i="8"/>
  <c r="A37" i="8"/>
  <c r="B38" i="8"/>
  <c r="B86" i="4"/>
  <c r="A85" i="4"/>
  <c r="B3566" i="11"/>
  <c r="C3565" i="11"/>
  <c r="AC36" i="3"/>
  <c r="C2256" i="11"/>
  <c r="B2257" i="11"/>
  <c r="C4924" i="11"/>
  <c r="B4925" i="11"/>
  <c r="AD33" i="3"/>
  <c r="AE32" i="3"/>
  <c r="B3509" i="11"/>
  <c r="C3508" i="11"/>
  <c r="B3469" i="11"/>
  <c r="C3468" i="11"/>
  <c r="B3413" i="11"/>
  <c r="C3412" i="11"/>
  <c r="B1271" i="11"/>
  <c r="C1270" i="11"/>
  <c r="B3543" i="11"/>
  <c r="C3542" i="11"/>
  <c r="B4506" i="11"/>
  <c r="C4505" i="11"/>
  <c r="B3601" i="11"/>
  <c r="C3600" i="11"/>
  <c r="C4592" i="11"/>
  <c r="B4593" i="11"/>
  <c r="B1438" i="11"/>
  <c r="C1437" i="11"/>
  <c r="B1223" i="11"/>
  <c r="C1222" i="11"/>
  <c r="B3290" i="11"/>
  <c r="C3289" i="11"/>
  <c r="C4309" i="11"/>
  <c r="B4310" i="11"/>
  <c r="B2230" i="11"/>
  <c r="C2229" i="11"/>
  <c r="C4231" i="11"/>
  <c r="B4232" i="11"/>
  <c r="C4573" i="11"/>
  <c r="B4574" i="11"/>
  <c r="C4574" i="11" s="1"/>
  <c r="C1596" i="11"/>
  <c r="B1597" i="11"/>
  <c r="C4943" i="11"/>
  <c r="B4944" i="11"/>
  <c r="C1094" i="11"/>
  <c r="B1095" i="11"/>
  <c r="C1552" i="11"/>
  <c r="B1553" i="11"/>
  <c r="B571" i="11"/>
  <c r="C570" i="11"/>
  <c r="B81" i="11"/>
  <c r="C80" i="11"/>
  <c r="B4335" i="11"/>
  <c r="C4334" i="11"/>
  <c r="C4890" i="11"/>
  <c r="B4891" i="11"/>
  <c r="C4211" i="11"/>
  <c r="B4212" i="11"/>
  <c r="B313" i="11"/>
  <c r="C312" i="11"/>
  <c r="B597" i="11"/>
  <c r="C596" i="11"/>
  <c r="B343" i="11"/>
  <c r="C342" i="11"/>
  <c r="C1618" i="11"/>
  <c r="B1619" i="11"/>
  <c r="B1299" i="11"/>
  <c r="C1298" i="11"/>
  <c r="B3329" i="11"/>
  <c r="C3328" i="11"/>
  <c r="B3367" i="11"/>
  <c r="C3366" i="11"/>
  <c r="B625" i="11"/>
  <c r="C624" i="11"/>
  <c r="B417" i="11"/>
  <c r="C416" i="11"/>
  <c r="C984" i="11"/>
  <c r="B985" i="11"/>
  <c r="BM32" i="3" l="1"/>
  <c r="BI32" i="3"/>
  <c r="BE32" i="3"/>
  <c r="BL32" i="3"/>
  <c r="BH32" i="3"/>
  <c r="BD32" i="3"/>
  <c r="BJ32" i="3"/>
  <c r="BK32" i="3"/>
  <c r="BG32" i="3"/>
  <c r="BN32" i="3"/>
  <c r="BF32" i="3"/>
  <c r="A39" i="4"/>
  <c r="B40" i="4"/>
  <c r="B39" i="8"/>
  <c r="A38" i="8"/>
  <c r="B361" i="8"/>
  <c r="A360" i="8"/>
  <c r="B87" i="4"/>
  <c r="A86" i="4"/>
  <c r="C3566" i="11"/>
  <c r="B3567" i="11"/>
  <c r="AC37" i="3"/>
  <c r="AD34" i="3"/>
  <c r="AE33" i="3"/>
  <c r="B4926" i="11"/>
  <c r="C4926" i="11" s="1"/>
  <c r="C4925" i="11"/>
  <c r="B2258" i="11"/>
  <c r="C2257" i="11"/>
  <c r="B3330" i="11"/>
  <c r="C3329" i="11"/>
  <c r="B82" i="11"/>
  <c r="C81" i="11"/>
  <c r="B1224" i="11"/>
  <c r="C1223" i="11"/>
  <c r="C1271" i="11"/>
  <c r="B1272" i="11"/>
  <c r="C4212" i="11"/>
  <c r="B4213" i="11"/>
  <c r="C4213" i="11" s="1"/>
  <c r="B1096" i="11"/>
  <c r="C1095" i="11"/>
  <c r="C4944" i="11"/>
  <c r="B4945" i="11"/>
  <c r="B986" i="11"/>
  <c r="C985" i="11"/>
  <c r="C1619" i="11"/>
  <c r="B1620" i="11"/>
  <c r="B4892" i="11"/>
  <c r="C4891" i="11"/>
  <c r="C1553" i="11"/>
  <c r="B1554" i="11"/>
  <c r="B1598" i="11"/>
  <c r="C1597" i="11"/>
  <c r="C4232" i="11"/>
  <c r="B4233" i="11"/>
  <c r="C4310" i="11"/>
  <c r="B4311" i="11"/>
  <c r="C4593" i="11"/>
  <c r="B4594" i="11"/>
  <c r="B314" i="11"/>
  <c r="C313" i="11"/>
  <c r="B626" i="11"/>
  <c r="C625" i="11"/>
  <c r="B344" i="11"/>
  <c r="C343" i="11"/>
  <c r="B4507" i="11"/>
  <c r="C4506" i="11"/>
  <c r="B3470" i="11"/>
  <c r="C3469" i="11"/>
  <c r="B418" i="11"/>
  <c r="C417" i="11"/>
  <c r="B3368" i="11"/>
  <c r="C3367" i="11"/>
  <c r="C1299" i="11"/>
  <c r="B1300" i="11"/>
  <c r="B598" i="11"/>
  <c r="C597" i="11"/>
  <c r="C4335" i="11"/>
  <c r="B4336" i="11"/>
  <c r="B572" i="11"/>
  <c r="C571" i="11"/>
  <c r="C2230" i="11"/>
  <c r="B2231" i="11"/>
  <c r="C3290" i="11"/>
  <c r="B3291" i="11"/>
  <c r="C1438" i="11"/>
  <c r="B1439" i="11"/>
  <c r="B3602" i="11"/>
  <c r="C3601" i="11"/>
  <c r="B3544" i="11"/>
  <c r="C3543" i="11"/>
  <c r="B3414" i="11"/>
  <c r="C3413" i="11"/>
  <c r="B3510" i="11"/>
  <c r="C3509" i="11"/>
  <c r="BN33" i="3" l="1"/>
  <c r="BJ33" i="3"/>
  <c r="BF33" i="3"/>
  <c r="BM33" i="3"/>
  <c r="BI33" i="3"/>
  <c r="BE33" i="3"/>
  <c r="BG33" i="3"/>
  <c r="BL33" i="3"/>
  <c r="BH33" i="3"/>
  <c r="BD33" i="3"/>
  <c r="BK33" i="3"/>
  <c r="B41" i="4"/>
  <c r="A40" i="4"/>
  <c r="A361" i="8"/>
  <c r="B362" i="8"/>
  <c r="A39" i="8"/>
  <c r="B40" i="8"/>
  <c r="B88" i="4"/>
  <c r="A87" i="4"/>
  <c r="B3568" i="11"/>
  <c r="C3567" i="11"/>
  <c r="B2259" i="11"/>
  <c r="C2258" i="11"/>
  <c r="AC38" i="3"/>
  <c r="AD35" i="3"/>
  <c r="AE34" i="3"/>
  <c r="B3292" i="11"/>
  <c r="C3291" i="11"/>
  <c r="C4311" i="11"/>
  <c r="B4312" i="11"/>
  <c r="B3415" i="11"/>
  <c r="C3414" i="11"/>
  <c r="B3603" i="11"/>
  <c r="C3602" i="11"/>
  <c r="B573" i="11"/>
  <c r="C572" i="11"/>
  <c r="B599" i="11"/>
  <c r="C598" i="11"/>
  <c r="B3369" i="11"/>
  <c r="C3368" i="11"/>
  <c r="B3471" i="11"/>
  <c r="C3470" i="11"/>
  <c r="B345" i="11"/>
  <c r="C344" i="11"/>
  <c r="B315" i="11"/>
  <c r="C314" i="11"/>
  <c r="C1598" i="11"/>
  <c r="B1599" i="11"/>
  <c r="C4892" i="11"/>
  <c r="B4893" i="11"/>
  <c r="C986" i="11"/>
  <c r="B987" i="11"/>
  <c r="C1096" i="11"/>
  <c r="B1097" i="11"/>
  <c r="B1225" i="11"/>
  <c r="C1224" i="11"/>
  <c r="B83" i="11"/>
  <c r="C82" i="11"/>
  <c r="B1440" i="11"/>
  <c r="C1439" i="11"/>
  <c r="B2232" i="11"/>
  <c r="C2231" i="11"/>
  <c r="B4337" i="11"/>
  <c r="C4336" i="11"/>
  <c r="B1301" i="11"/>
  <c r="C1300" i="11"/>
  <c r="C4594" i="11"/>
  <c r="B4595" i="11"/>
  <c r="C4233" i="11"/>
  <c r="B4234" i="11"/>
  <c r="C1554" i="11"/>
  <c r="B1555" i="11"/>
  <c r="C1620" i="11"/>
  <c r="B1621" i="11"/>
  <c r="C4945" i="11"/>
  <c r="B4946" i="11"/>
  <c r="B1273" i="11"/>
  <c r="C1272" i="11"/>
  <c r="B3511" i="11"/>
  <c r="C3510" i="11"/>
  <c r="B3545" i="11"/>
  <c r="C3544" i="11"/>
  <c r="B419" i="11"/>
  <c r="C418" i="11"/>
  <c r="B4508" i="11"/>
  <c r="C4507" i="11"/>
  <c r="B627" i="11"/>
  <c r="C626" i="11"/>
  <c r="B3331" i="11"/>
  <c r="C3330" i="11"/>
  <c r="BK34" i="3" l="1"/>
  <c r="BG34" i="3"/>
  <c r="BN34" i="3"/>
  <c r="BJ34" i="3"/>
  <c r="BF34" i="3"/>
  <c r="BL34" i="3"/>
  <c r="BD34" i="3"/>
  <c r="BM34" i="3"/>
  <c r="BI34" i="3"/>
  <c r="BE34" i="3"/>
  <c r="BH34" i="3"/>
  <c r="A41" i="4"/>
  <c r="B42" i="4"/>
  <c r="B41" i="8"/>
  <c r="A40" i="8"/>
  <c r="A362" i="8"/>
  <c r="B363" i="8"/>
  <c r="B89" i="4"/>
  <c r="A88" i="4"/>
  <c r="B3569" i="11"/>
  <c r="C3568" i="11"/>
  <c r="AD36" i="3"/>
  <c r="AE35" i="3"/>
  <c r="AC39" i="3"/>
  <c r="B2260" i="11"/>
  <c r="C2259" i="11"/>
  <c r="C4946" i="11"/>
  <c r="B4947" i="11"/>
  <c r="C1555" i="11"/>
  <c r="B1556" i="11"/>
  <c r="C4595" i="11"/>
  <c r="B4596" i="11"/>
  <c r="C1097" i="11"/>
  <c r="B1098" i="11"/>
  <c r="C4893" i="11"/>
  <c r="B4894" i="11"/>
  <c r="C4312" i="11"/>
  <c r="B4313" i="11"/>
  <c r="B3332" i="11"/>
  <c r="C3331" i="11"/>
  <c r="B628" i="11"/>
  <c r="C627" i="11"/>
  <c r="B420" i="11"/>
  <c r="C419" i="11"/>
  <c r="B3512" i="11"/>
  <c r="C3511" i="11"/>
  <c r="C4337" i="11"/>
  <c r="B4338" i="11"/>
  <c r="C1440" i="11"/>
  <c r="B1441" i="11"/>
  <c r="B1226" i="11"/>
  <c r="C1225" i="11"/>
  <c r="B316" i="11"/>
  <c r="C315" i="11"/>
  <c r="B3472" i="11"/>
  <c r="C3471" i="11"/>
  <c r="B600" i="11"/>
  <c r="C599" i="11"/>
  <c r="B3604" i="11"/>
  <c r="C3603" i="11"/>
  <c r="B1622" i="11"/>
  <c r="C1621" i="11"/>
  <c r="C4234" i="11"/>
  <c r="B4235" i="11"/>
  <c r="C987" i="11"/>
  <c r="B988" i="11"/>
  <c r="B1600" i="11"/>
  <c r="C1599" i="11"/>
  <c r="B4509" i="11"/>
  <c r="C4508" i="11"/>
  <c r="B3546" i="11"/>
  <c r="C3545" i="11"/>
  <c r="C1273" i="11"/>
  <c r="B1274" i="11"/>
  <c r="C1301" i="11"/>
  <c r="B1302" i="11"/>
  <c r="C2232" i="11"/>
  <c r="B2233" i="11"/>
  <c r="B84" i="11"/>
  <c r="C83" i="11"/>
  <c r="B346" i="11"/>
  <c r="C345" i="11"/>
  <c r="B3370" i="11"/>
  <c r="C3370" i="11" s="1"/>
  <c r="C3369" i="11"/>
  <c r="B574" i="11"/>
  <c r="C573" i="11"/>
  <c r="B3416" i="11"/>
  <c r="C3415" i="11"/>
  <c r="B3293" i="11"/>
  <c r="C3292" i="11"/>
  <c r="BL35" i="3" l="1"/>
  <c r="BH35" i="3"/>
  <c r="BD35" i="3"/>
  <c r="BK35" i="3"/>
  <c r="BG35" i="3"/>
  <c r="BI35" i="3"/>
  <c r="BN35" i="3"/>
  <c r="BJ35" i="3"/>
  <c r="BF35" i="3"/>
  <c r="BM35" i="3"/>
  <c r="BE35" i="3"/>
  <c r="A42" i="4"/>
  <c r="B43" i="4"/>
  <c r="B42" i="8"/>
  <c r="A41" i="8"/>
  <c r="B364" i="8"/>
  <c r="A363" i="8"/>
  <c r="B90" i="4"/>
  <c r="A89" i="4"/>
  <c r="B3570" i="11"/>
  <c r="C3569" i="11"/>
  <c r="C2260" i="11"/>
  <c r="B2261" i="11"/>
  <c r="AC40" i="3"/>
  <c r="AD37" i="3"/>
  <c r="AE36" i="3"/>
  <c r="B3294" i="11"/>
  <c r="C3294" i="11" s="1"/>
  <c r="C3293" i="11"/>
  <c r="B347" i="11"/>
  <c r="C346" i="11"/>
  <c r="C1600" i="11"/>
  <c r="B1601" i="11"/>
  <c r="C1601" i="11" s="1"/>
  <c r="C988" i="11"/>
  <c r="B989" i="11"/>
  <c r="C4235" i="11"/>
  <c r="B4236" i="11"/>
  <c r="B2234" i="11"/>
  <c r="C2233" i="11"/>
  <c r="B1275" i="11"/>
  <c r="C1274" i="11"/>
  <c r="C1441" i="11"/>
  <c r="B1442" i="11"/>
  <c r="C4313" i="11"/>
  <c r="B4314" i="11"/>
  <c r="C1098" i="11"/>
  <c r="B1099" i="11"/>
  <c r="C1556" i="11"/>
  <c r="B1557" i="11"/>
  <c r="C1622" i="11"/>
  <c r="B1623" i="11"/>
  <c r="B317" i="11"/>
  <c r="C316" i="11"/>
  <c r="B629" i="11"/>
  <c r="C628" i="11"/>
  <c r="C4894" i="11"/>
  <c r="B4895" i="11"/>
  <c r="C4596" i="11"/>
  <c r="B4597" i="11"/>
  <c r="C4947" i="11"/>
  <c r="B4948" i="11"/>
  <c r="B575" i="11"/>
  <c r="C574" i="11"/>
  <c r="B4510" i="11"/>
  <c r="C4509" i="11"/>
  <c r="B601" i="11"/>
  <c r="C600" i="11"/>
  <c r="B3513" i="11"/>
  <c r="C3512" i="11"/>
  <c r="B1303" i="11"/>
  <c r="C1302" i="11"/>
  <c r="B4339" i="11"/>
  <c r="C4338" i="11"/>
  <c r="B3417" i="11"/>
  <c r="C3416" i="11"/>
  <c r="B85" i="11"/>
  <c r="C84" i="11"/>
  <c r="B3547" i="11"/>
  <c r="C3546" i="11"/>
  <c r="B3605" i="11"/>
  <c r="C3604" i="11"/>
  <c r="B3473" i="11"/>
  <c r="C3472" i="11"/>
  <c r="B1227" i="11"/>
  <c r="C1226" i="11"/>
  <c r="B421" i="11"/>
  <c r="C420" i="11"/>
  <c r="B3333" i="11"/>
  <c r="C3332" i="11"/>
  <c r="BM36" i="3" l="1"/>
  <c r="BI36" i="3"/>
  <c r="BE36" i="3"/>
  <c r="BL36" i="3"/>
  <c r="BH36" i="3"/>
  <c r="BD36" i="3"/>
  <c r="BN36" i="3"/>
  <c r="BF36" i="3"/>
  <c r="BK36" i="3"/>
  <c r="BG36" i="3"/>
  <c r="BJ36" i="3"/>
  <c r="B44" i="4"/>
  <c r="A43" i="4"/>
  <c r="A364" i="8"/>
  <c r="B365" i="8"/>
  <c r="B43" i="8"/>
  <c r="A42" i="8"/>
  <c r="B91" i="4"/>
  <c r="A90" i="4"/>
  <c r="B3571" i="11"/>
  <c r="C3570" i="11"/>
  <c r="C2261" i="11"/>
  <c r="B2262" i="11"/>
  <c r="AD38" i="3"/>
  <c r="AE37" i="3"/>
  <c r="AC41" i="3"/>
  <c r="B3334" i="11"/>
  <c r="C3333" i="11"/>
  <c r="B1228" i="11"/>
  <c r="C1227" i="11"/>
  <c r="B3606" i="11"/>
  <c r="C3605" i="11"/>
  <c r="B3548" i="11"/>
  <c r="C3548" i="11" s="1"/>
  <c r="C3547" i="11"/>
  <c r="B3418" i="11"/>
  <c r="C3417" i="11"/>
  <c r="C1303" i="11"/>
  <c r="B1304" i="11"/>
  <c r="B602" i="11"/>
  <c r="C601" i="11"/>
  <c r="B4511" i="11"/>
  <c r="C4510" i="11"/>
  <c r="B318" i="11"/>
  <c r="C317" i="11"/>
  <c r="C1275" i="11"/>
  <c r="B1276" i="11"/>
  <c r="C4597" i="11"/>
  <c r="B4598" i="11"/>
  <c r="B1624" i="11"/>
  <c r="C1623" i="11"/>
  <c r="C1099" i="11"/>
  <c r="B1100" i="11"/>
  <c r="C1442" i="11"/>
  <c r="B1443" i="11"/>
  <c r="B990" i="11"/>
  <c r="C989" i="11"/>
  <c r="B422" i="11"/>
  <c r="C421" i="11"/>
  <c r="B3474" i="11"/>
  <c r="C3473" i="11"/>
  <c r="B86" i="11"/>
  <c r="C85" i="11"/>
  <c r="C4339" i="11"/>
  <c r="B4340" i="11"/>
  <c r="B3514" i="11"/>
  <c r="C3513" i="11"/>
  <c r="B576" i="11"/>
  <c r="C575" i="11"/>
  <c r="B630" i="11"/>
  <c r="C629" i="11"/>
  <c r="C2234" i="11"/>
  <c r="B2235" i="11"/>
  <c r="B348" i="11"/>
  <c r="C347" i="11"/>
  <c r="C4948" i="11"/>
  <c r="B4949" i="11"/>
  <c r="B4896" i="11"/>
  <c r="C4895" i="11"/>
  <c r="B1558" i="11"/>
  <c r="C1557" i="11"/>
  <c r="C4314" i="11"/>
  <c r="B4315" i="11"/>
  <c r="C4236" i="11"/>
  <c r="B4237" i="11"/>
  <c r="BN37" i="3" l="1"/>
  <c r="BJ37" i="3"/>
  <c r="BF37" i="3"/>
  <c r="BM37" i="3"/>
  <c r="BI37" i="3"/>
  <c r="BE37" i="3"/>
  <c r="BK37" i="3"/>
  <c r="BL37" i="3"/>
  <c r="BH37" i="3"/>
  <c r="BD37" i="3"/>
  <c r="BG37" i="3"/>
  <c r="A44" i="4"/>
  <c r="B45" i="4"/>
  <c r="A365" i="8"/>
  <c r="B366" i="8"/>
  <c r="B44" i="8"/>
  <c r="A43" i="8"/>
  <c r="A91" i="4"/>
  <c r="B92" i="4"/>
  <c r="B3572" i="11"/>
  <c r="C3571" i="11"/>
  <c r="AC42" i="3"/>
  <c r="AD39" i="3"/>
  <c r="AE38" i="3"/>
  <c r="B2263" i="11"/>
  <c r="C2262" i="11"/>
  <c r="B349" i="11"/>
  <c r="C348" i="11"/>
  <c r="B3515" i="11"/>
  <c r="C3514" i="11"/>
  <c r="B3475" i="11"/>
  <c r="C3474" i="11"/>
  <c r="C4315" i="11"/>
  <c r="B4316" i="11"/>
  <c r="C1100" i="11"/>
  <c r="B1101" i="11"/>
  <c r="C4598" i="11"/>
  <c r="B4599" i="11"/>
  <c r="B1277" i="11"/>
  <c r="C1276" i="11"/>
  <c r="B1305" i="11"/>
  <c r="C1304" i="11"/>
  <c r="B631" i="11"/>
  <c r="C630" i="11"/>
  <c r="B4341" i="11"/>
  <c r="C4340" i="11"/>
  <c r="C4896" i="11"/>
  <c r="B4897" i="11"/>
  <c r="B87" i="11"/>
  <c r="C86" i="11"/>
  <c r="C990" i="11"/>
  <c r="B991" i="11"/>
  <c r="B4512" i="11"/>
  <c r="C4511" i="11"/>
  <c r="B1229" i="11"/>
  <c r="C1228" i="11"/>
  <c r="C4237" i="11"/>
  <c r="B4238" i="11"/>
  <c r="C4949" i="11"/>
  <c r="B4950" i="11"/>
  <c r="B2236" i="11"/>
  <c r="C2235" i="11"/>
  <c r="C1443" i="11"/>
  <c r="B1444" i="11"/>
  <c r="C1558" i="11"/>
  <c r="B1559" i="11"/>
  <c r="B577" i="11"/>
  <c r="C577" i="11" s="1"/>
  <c r="C576" i="11"/>
  <c r="B423" i="11"/>
  <c r="C422" i="11"/>
  <c r="C1624" i="11"/>
  <c r="B1625" i="11"/>
  <c r="B319" i="11"/>
  <c r="C318" i="11"/>
  <c r="B603" i="11"/>
  <c r="C602" i="11"/>
  <c r="B3419" i="11"/>
  <c r="C3418" i="11"/>
  <c r="B3607" i="11"/>
  <c r="C3606" i="11"/>
  <c r="B3335" i="11"/>
  <c r="C3334" i="11"/>
  <c r="BK38" i="3" l="1"/>
  <c r="BG38" i="3"/>
  <c r="BN38" i="3"/>
  <c r="BJ38" i="3"/>
  <c r="BF38" i="3"/>
  <c r="BH38" i="3"/>
  <c r="BM38" i="3"/>
  <c r="BI38" i="3"/>
  <c r="BE38" i="3"/>
  <c r="BL38" i="3"/>
  <c r="BD38" i="3"/>
  <c r="B46" i="4"/>
  <c r="A45" i="4"/>
  <c r="B45" i="8"/>
  <c r="A44" i="8"/>
  <c r="A366" i="8"/>
  <c r="B367" i="8"/>
  <c r="B93" i="4"/>
  <c r="A92" i="4"/>
  <c r="B3573" i="11"/>
  <c r="C3572" i="11"/>
  <c r="AC43" i="3"/>
  <c r="C2263" i="11"/>
  <c r="B2264" i="11"/>
  <c r="AD40" i="3"/>
  <c r="AE39" i="3"/>
  <c r="B3336" i="11"/>
  <c r="C3335" i="11"/>
  <c r="B3420" i="11"/>
  <c r="C3419" i="11"/>
  <c r="B320" i="11"/>
  <c r="C319" i="11"/>
  <c r="B4513" i="11"/>
  <c r="C4512" i="11"/>
  <c r="B88" i="11"/>
  <c r="C87" i="11"/>
  <c r="C4341" i="11"/>
  <c r="B4342" i="11"/>
  <c r="B1306" i="11"/>
  <c r="C1305" i="11"/>
  <c r="C1444" i="11"/>
  <c r="B1445" i="11"/>
  <c r="B992" i="11"/>
  <c r="C991" i="11"/>
  <c r="C4897" i="11"/>
  <c r="B4898" i="11"/>
  <c r="B1102" i="11"/>
  <c r="C1101" i="11"/>
  <c r="B3608" i="11"/>
  <c r="C3607" i="11"/>
  <c r="B604" i="11"/>
  <c r="C603" i="11"/>
  <c r="B424" i="11"/>
  <c r="C423" i="11"/>
  <c r="B1230" i="11"/>
  <c r="C1229" i="11"/>
  <c r="B632" i="11"/>
  <c r="C631" i="11"/>
  <c r="B1278" i="11"/>
  <c r="C1277" i="11"/>
  <c r="B3476" i="11"/>
  <c r="C3475" i="11"/>
  <c r="B350" i="11"/>
  <c r="C349" i="11"/>
  <c r="C1625" i="11"/>
  <c r="B1626" i="11"/>
  <c r="B1560" i="11"/>
  <c r="C1559" i="11"/>
  <c r="C4238" i="11"/>
  <c r="B4239" i="11"/>
  <c r="C4599" i="11"/>
  <c r="B4600" i="11"/>
  <c r="B4317" i="11"/>
  <c r="C4317" i="11" s="1"/>
  <c r="C4316" i="11"/>
  <c r="C2236" i="11"/>
  <c r="B2237" i="11"/>
  <c r="B3516" i="11"/>
  <c r="C3515" i="11"/>
  <c r="C4950" i="11"/>
  <c r="B4951" i="11"/>
  <c r="BL39" i="3" l="1"/>
  <c r="BH39" i="3"/>
  <c r="BD39" i="3"/>
  <c r="BK39" i="3"/>
  <c r="BG39" i="3"/>
  <c r="BE39" i="3"/>
  <c r="BN39" i="3"/>
  <c r="BJ39" i="3"/>
  <c r="BF39" i="3"/>
  <c r="BM39" i="3"/>
  <c r="BI39" i="3"/>
  <c r="A46" i="4"/>
  <c r="B47" i="4"/>
  <c r="A367" i="8"/>
  <c r="B368" i="8"/>
  <c r="A45" i="8"/>
  <c r="B46" i="8"/>
  <c r="B94" i="4"/>
  <c r="A93" i="4"/>
  <c r="C3573" i="11"/>
  <c r="B3574" i="11"/>
  <c r="AD41" i="3"/>
  <c r="AE40" i="3"/>
  <c r="B2265" i="11"/>
  <c r="C2264" i="11"/>
  <c r="AC44" i="3"/>
  <c r="B3517" i="11"/>
  <c r="C3516" i="11"/>
  <c r="B633" i="11"/>
  <c r="C632" i="11"/>
  <c r="B1307" i="11"/>
  <c r="C1306" i="11"/>
  <c r="B3421" i="11"/>
  <c r="C3420" i="11"/>
  <c r="B2238" i="11"/>
  <c r="C2237" i="11"/>
  <c r="C4239" i="11"/>
  <c r="B4240" i="11"/>
  <c r="C1626" i="11"/>
  <c r="B1627" i="11"/>
  <c r="C4898" i="11"/>
  <c r="B4899" i="11"/>
  <c r="B1446" i="11"/>
  <c r="C1445" i="11"/>
  <c r="B425" i="11"/>
  <c r="C424" i="11"/>
  <c r="B3609" i="11"/>
  <c r="C3608" i="11"/>
  <c r="B89" i="11"/>
  <c r="C88" i="11"/>
  <c r="C4600" i="11"/>
  <c r="B4601" i="11"/>
  <c r="B4343" i="11"/>
  <c r="C4342" i="11"/>
  <c r="B3477" i="11"/>
  <c r="C3476" i="11"/>
  <c r="C4951" i="11"/>
  <c r="B4952" i="11"/>
  <c r="C1560" i="11"/>
  <c r="B1561" i="11"/>
  <c r="B351" i="11"/>
  <c r="C350" i="11"/>
  <c r="B1279" i="11"/>
  <c r="C1278" i="11"/>
  <c r="B1231" i="11"/>
  <c r="C1230" i="11"/>
  <c r="B605" i="11"/>
  <c r="C605" i="11" s="1"/>
  <c r="C604" i="11"/>
  <c r="C1102" i="11"/>
  <c r="B1103" i="11"/>
  <c r="C992" i="11"/>
  <c r="B993" i="11"/>
  <c r="B4514" i="11"/>
  <c r="C4513" i="11"/>
  <c r="B321" i="11"/>
  <c r="C320" i="11"/>
  <c r="B3337" i="11"/>
  <c r="C3336" i="11"/>
  <c r="BM40" i="3" l="1"/>
  <c r="BI40" i="3"/>
  <c r="BE40" i="3"/>
  <c r="BL40" i="3"/>
  <c r="BH40" i="3"/>
  <c r="BD40" i="3"/>
  <c r="BN40" i="3"/>
  <c r="BF40" i="3"/>
  <c r="BK40" i="3"/>
  <c r="BG40" i="3"/>
  <c r="BJ40" i="3"/>
  <c r="A47" i="4"/>
  <c r="B48" i="4"/>
  <c r="A46" i="8"/>
  <c r="B47" i="8"/>
  <c r="B369" i="8"/>
  <c r="A368" i="8"/>
  <c r="B95" i="4"/>
  <c r="A94" i="4"/>
  <c r="B3575" i="11"/>
  <c r="C3574" i="11"/>
  <c r="AC45" i="3"/>
  <c r="B2266" i="11"/>
  <c r="C2265" i="11"/>
  <c r="AD42" i="3"/>
  <c r="AE41" i="3"/>
  <c r="B4515" i="11"/>
  <c r="C4514" i="11"/>
  <c r="C4601" i="11"/>
  <c r="B4602" i="11"/>
  <c r="C1627" i="11"/>
  <c r="B1628" i="11"/>
  <c r="B322" i="11"/>
  <c r="C321" i="11"/>
  <c r="B1232" i="11"/>
  <c r="C1231" i="11"/>
  <c r="B352" i="11"/>
  <c r="C351" i="11"/>
  <c r="B3478" i="11"/>
  <c r="C3477" i="11"/>
  <c r="B3610" i="11"/>
  <c r="C3609" i="11"/>
  <c r="C1446" i="11"/>
  <c r="B1447" i="11"/>
  <c r="C2238" i="11"/>
  <c r="B2239" i="11"/>
  <c r="C2239" i="11" s="1"/>
  <c r="C1307" i="11"/>
  <c r="B1308" i="11"/>
  <c r="B3518" i="11"/>
  <c r="C3517" i="11"/>
  <c r="B994" i="11"/>
  <c r="C993" i="11"/>
  <c r="B1562" i="11"/>
  <c r="C1561" i="11"/>
  <c r="B4900" i="11"/>
  <c r="C4899" i="11"/>
  <c r="C4240" i="11"/>
  <c r="B4241" i="11"/>
  <c r="B3338" i="11"/>
  <c r="C3337" i="11"/>
  <c r="B4344" i="11"/>
  <c r="C4343" i="11"/>
  <c r="B90" i="11"/>
  <c r="C89" i="11"/>
  <c r="B426" i="11"/>
  <c r="C425" i="11"/>
  <c r="B3422" i="11"/>
  <c r="C3421" i="11"/>
  <c r="B634" i="11"/>
  <c r="C633" i="11"/>
  <c r="B1104" i="11"/>
  <c r="C1103" i="11"/>
  <c r="C4952" i="11"/>
  <c r="B4953" i="11"/>
  <c r="C1279" i="11"/>
  <c r="B1280" i="11"/>
  <c r="BN41" i="3" l="1"/>
  <c r="BJ41" i="3"/>
  <c r="BF41" i="3"/>
  <c r="BM41" i="3"/>
  <c r="BI41" i="3"/>
  <c r="BE41" i="3"/>
  <c r="BK41" i="3"/>
  <c r="BL41" i="3"/>
  <c r="BH41" i="3"/>
  <c r="BD41" i="3"/>
  <c r="BG41" i="3"/>
  <c r="B49" i="4"/>
  <c r="A48" i="4"/>
  <c r="B370" i="8"/>
  <c r="A369" i="8"/>
  <c r="B48" i="8"/>
  <c r="A47" i="8"/>
  <c r="A95" i="4"/>
  <c r="B96" i="4"/>
  <c r="B3576" i="11"/>
  <c r="C3575" i="11"/>
  <c r="AD43" i="3"/>
  <c r="AE42" i="3"/>
  <c r="C2266" i="11"/>
  <c r="B2267" i="11"/>
  <c r="AC46" i="3"/>
  <c r="B635" i="11"/>
  <c r="C634" i="11"/>
  <c r="B3339" i="11"/>
  <c r="C3338" i="11"/>
  <c r="B3479" i="11"/>
  <c r="C3478" i="11"/>
  <c r="C4241" i="11"/>
  <c r="B4242" i="11"/>
  <c r="C4953" i="11"/>
  <c r="B4954" i="11"/>
  <c r="B1309" i="11"/>
  <c r="C1308" i="11"/>
  <c r="B1448" i="11"/>
  <c r="C1447" i="11"/>
  <c r="C1628" i="11"/>
  <c r="B1629" i="11"/>
  <c r="B427" i="11"/>
  <c r="C426" i="11"/>
  <c r="C4900" i="11"/>
  <c r="B4901" i="11"/>
  <c r="C994" i="11"/>
  <c r="B995" i="11"/>
  <c r="B1233" i="11"/>
  <c r="C1232" i="11"/>
  <c r="B1281" i="11"/>
  <c r="C1281" i="11" s="1"/>
  <c r="C1280" i="11"/>
  <c r="C4602" i="11"/>
  <c r="B4603" i="11"/>
  <c r="B4345" i="11"/>
  <c r="C4344" i="11"/>
  <c r="C1104" i="11"/>
  <c r="B1105" i="11"/>
  <c r="B3423" i="11"/>
  <c r="C3423" i="11" s="1"/>
  <c r="C3422" i="11"/>
  <c r="B91" i="11"/>
  <c r="C90" i="11"/>
  <c r="C1562" i="11"/>
  <c r="B1563" i="11"/>
  <c r="C1563" i="11" s="1"/>
  <c r="B3519" i="11"/>
  <c r="C3518" i="11"/>
  <c r="B3611" i="11"/>
  <c r="C3610" i="11"/>
  <c r="B353" i="11"/>
  <c r="C352" i="11"/>
  <c r="B323" i="11"/>
  <c r="C323" i="11" s="1"/>
  <c r="C322" i="11"/>
  <c r="B4516" i="11"/>
  <c r="C4515" i="11"/>
  <c r="BK42" i="3" l="1"/>
  <c r="BG42" i="3"/>
  <c r="BN42" i="3"/>
  <c r="BJ42" i="3"/>
  <c r="BF42" i="3"/>
  <c r="BH42" i="3"/>
  <c r="BM42" i="3"/>
  <c r="BI42" i="3"/>
  <c r="BE42" i="3"/>
  <c r="BL42" i="3"/>
  <c r="BD42" i="3"/>
  <c r="A49" i="4"/>
  <c r="B50" i="4"/>
  <c r="B49" i="8"/>
  <c r="A48" i="8"/>
  <c r="A370" i="8"/>
  <c r="B371" i="8"/>
  <c r="A96" i="4"/>
  <c r="B97" i="4"/>
  <c r="B3577" i="11"/>
  <c r="C3576" i="11"/>
  <c r="AC47" i="3"/>
  <c r="C2267" i="11"/>
  <c r="B2268" i="11"/>
  <c r="AD44" i="3"/>
  <c r="AE43" i="3"/>
  <c r="B4517" i="11"/>
  <c r="C4516" i="11"/>
  <c r="B354" i="11"/>
  <c r="C353" i="11"/>
  <c r="B3520" i="11"/>
  <c r="C3519" i="11"/>
  <c r="B4346" i="11"/>
  <c r="C4345" i="11"/>
  <c r="B428" i="11"/>
  <c r="C427" i="11"/>
  <c r="C1448" i="11"/>
  <c r="B1449" i="11"/>
  <c r="B3340" i="11"/>
  <c r="C3339" i="11"/>
  <c r="B1106" i="11"/>
  <c r="C1105" i="11"/>
  <c r="C4603" i="11"/>
  <c r="B4604" i="11"/>
  <c r="C4901" i="11"/>
  <c r="B4902" i="11"/>
  <c r="B1630" i="11"/>
  <c r="C1629" i="11"/>
  <c r="C4242" i="11"/>
  <c r="B4243" i="11"/>
  <c r="B3612" i="11"/>
  <c r="C3611" i="11"/>
  <c r="B92" i="11"/>
  <c r="C91" i="11"/>
  <c r="B1234" i="11"/>
  <c r="C1233" i="11"/>
  <c r="B1310" i="11"/>
  <c r="C1309" i="11"/>
  <c r="B3480" i="11"/>
  <c r="C3479" i="11"/>
  <c r="B636" i="11"/>
  <c r="C635" i="11"/>
  <c r="C995" i="11"/>
  <c r="B996" i="11"/>
  <c r="C4954" i="11"/>
  <c r="B4955" i="11"/>
  <c r="BL43" i="3" l="1"/>
  <c r="BH43" i="3"/>
  <c r="BD43" i="3"/>
  <c r="BK43" i="3"/>
  <c r="BG43" i="3"/>
  <c r="BM43" i="3"/>
  <c r="BE43" i="3"/>
  <c r="BN43" i="3"/>
  <c r="BJ43" i="3"/>
  <c r="BF43" i="3"/>
  <c r="BI43" i="3"/>
  <c r="A50" i="4"/>
  <c r="B51" i="4"/>
  <c r="A371" i="8"/>
  <c r="B372" i="8"/>
  <c r="A49" i="8"/>
  <c r="B50" i="8"/>
  <c r="B98" i="4"/>
  <c r="A97" i="4"/>
  <c r="C3577" i="11"/>
  <c r="B3578" i="11"/>
  <c r="AD45" i="3"/>
  <c r="AE44" i="3"/>
  <c r="B2269" i="11"/>
  <c r="C2268" i="11"/>
  <c r="AC48" i="3"/>
  <c r="C4955" i="11"/>
  <c r="B4956" i="11"/>
  <c r="B1311" i="11"/>
  <c r="C1310" i="11"/>
  <c r="C1106" i="11"/>
  <c r="B1107" i="11"/>
  <c r="B4347" i="11"/>
  <c r="C4346" i="11"/>
  <c r="B4518" i="11"/>
  <c r="C4517" i="11"/>
  <c r="C996" i="11"/>
  <c r="B997" i="11"/>
  <c r="C4604" i="11"/>
  <c r="B4605" i="11"/>
  <c r="B637" i="11"/>
  <c r="C636" i="11"/>
  <c r="B93" i="11"/>
  <c r="C92" i="11"/>
  <c r="B3521" i="11"/>
  <c r="C3520" i="11"/>
  <c r="B3481" i="11"/>
  <c r="C3480" i="11"/>
  <c r="B1235" i="11"/>
  <c r="C1234" i="11"/>
  <c r="B3613" i="11"/>
  <c r="C3612" i="11"/>
  <c r="C1630" i="11"/>
  <c r="B1631" i="11"/>
  <c r="B3341" i="11"/>
  <c r="C3340" i="11"/>
  <c r="B429" i="11"/>
  <c r="C428" i="11"/>
  <c r="B355" i="11"/>
  <c r="C354" i="11"/>
  <c r="C4243" i="11"/>
  <c r="B4244" i="11"/>
  <c r="C4902" i="11"/>
  <c r="B4903" i="11"/>
  <c r="C1449" i="11"/>
  <c r="B1450" i="11"/>
  <c r="BM44" i="3" l="1"/>
  <c r="BI44" i="3"/>
  <c r="BE44" i="3"/>
  <c r="BL44" i="3"/>
  <c r="BH44" i="3"/>
  <c r="BD44" i="3"/>
  <c r="BN44" i="3"/>
  <c r="BF44" i="3"/>
  <c r="BK44" i="3"/>
  <c r="BG44" i="3"/>
  <c r="BJ44" i="3"/>
  <c r="A51" i="4"/>
  <c r="B52" i="4"/>
  <c r="B51" i="8"/>
  <c r="A50" i="8"/>
  <c r="A372" i="8"/>
  <c r="B373" i="8"/>
  <c r="B99" i="4"/>
  <c r="A98" i="4"/>
  <c r="B3579" i="11"/>
  <c r="C3578" i="11"/>
  <c r="AC49" i="3"/>
  <c r="C2269" i="11"/>
  <c r="B2270" i="11"/>
  <c r="AD46" i="3"/>
  <c r="AE45" i="3"/>
  <c r="C1450" i="11"/>
  <c r="B1451" i="11"/>
  <c r="C4244" i="11"/>
  <c r="B4245" i="11"/>
  <c r="B998" i="11"/>
  <c r="C997" i="11"/>
  <c r="B3342" i="11"/>
  <c r="C3341" i="11"/>
  <c r="B3614" i="11"/>
  <c r="C3613" i="11"/>
  <c r="B3482" i="11"/>
  <c r="C3481" i="11"/>
  <c r="B3522" i="11"/>
  <c r="C3521" i="11"/>
  <c r="B638" i="11"/>
  <c r="C637" i="11"/>
  <c r="B4348" i="11"/>
  <c r="C4347" i="11"/>
  <c r="C1311" i="11"/>
  <c r="B1312" i="11"/>
  <c r="B4904" i="11"/>
  <c r="C4903" i="11"/>
  <c r="B1632" i="11"/>
  <c r="C1631" i="11"/>
  <c r="C4605" i="11"/>
  <c r="B4606" i="11"/>
  <c r="C1107" i="11"/>
  <c r="B1108" i="11"/>
  <c r="C4956" i="11"/>
  <c r="B4957" i="11"/>
  <c r="B356" i="11"/>
  <c r="C355" i="11"/>
  <c r="B430" i="11"/>
  <c r="C429" i="11"/>
  <c r="B1236" i="11"/>
  <c r="C1235" i="11"/>
  <c r="B94" i="11"/>
  <c r="C93" i="11"/>
  <c r="B4519" i="11"/>
  <c r="C4518" i="11"/>
  <c r="BN45" i="3" l="1"/>
  <c r="BJ45" i="3"/>
  <c r="BF45" i="3"/>
  <c r="BM45" i="3"/>
  <c r="BI45" i="3"/>
  <c r="BE45" i="3"/>
  <c r="BK45" i="3"/>
  <c r="BL45" i="3"/>
  <c r="BH45" i="3"/>
  <c r="BD45" i="3"/>
  <c r="BG45" i="3"/>
  <c r="B53" i="4"/>
  <c r="A52" i="4"/>
  <c r="B52" i="8"/>
  <c r="A51" i="8"/>
  <c r="B374" i="8"/>
  <c r="A373" i="8"/>
  <c r="B100" i="4"/>
  <c r="A99" i="4"/>
  <c r="B3580" i="11"/>
  <c r="C3579" i="11"/>
  <c r="AD47" i="3"/>
  <c r="AE46" i="3"/>
  <c r="C2270" i="11"/>
  <c r="B2271" i="11"/>
  <c r="AC50" i="3"/>
  <c r="C1108" i="11"/>
  <c r="B1109" i="11"/>
  <c r="B1313" i="11"/>
  <c r="C1312" i="11"/>
  <c r="C4245" i="11"/>
  <c r="B4246" i="11"/>
  <c r="C4519" i="11"/>
  <c r="B4520" i="11"/>
  <c r="B95" i="11"/>
  <c r="C94" i="11"/>
  <c r="B1237" i="11"/>
  <c r="C1236" i="11"/>
  <c r="B357" i="11"/>
  <c r="C356" i="11"/>
  <c r="C1632" i="11"/>
  <c r="B1633" i="11"/>
  <c r="B639" i="11"/>
  <c r="C638" i="11"/>
  <c r="B3483" i="11"/>
  <c r="C3482" i="11"/>
  <c r="B3343" i="11"/>
  <c r="C3342" i="11"/>
  <c r="C4957" i="11"/>
  <c r="B4958" i="11"/>
  <c r="C4606" i="11"/>
  <c r="B4607" i="11"/>
  <c r="C1451" i="11"/>
  <c r="B1452" i="11"/>
  <c r="B431" i="11"/>
  <c r="C430" i="11"/>
  <c r="C4904" i="11"/>
  <c r="B4905" i="11"/>
  <c r="B4349" i="11"/>
  <c r="C4348" i="11"/>
  <c r="B3523" i="11"/>
  <c r="C3523" i="11" s="1"/>
  <c r="C3522" i="11"/>
  <c r="B3615" i="11"/>
  <c r="C3614" i="11"/>
  <c r="C998" i="11"/>
  <c r="B999" i="11"/>
  <c r="BK46" i="3" l="1"/>
  <c r="BG46" i="3"/>
  <c r="BN46" i="3"/>
  <c r="BJ46" i="3"/>
  <c r="BF46" i="3"/>
  <c r="BH46" i="3"/>
  <c r="BM46" i="3"/>
  <c r="BI46" i="3"/>
  <c r="BE46" i="3"/>
  <c r="BL46" i="3"/>
  <c r="BD46" i="3"/>
  <c r="B54" i="4"/>
  <c r="A53" i="4"/>
  <c r="B53" i="8"/>
  <c r="A52" i="8"/>
  <c r="A374" i="8"/>
  <c r="B375" i="8"/>
  <c r="B101" i="4"/>
  <c r="A100" i="4"/>
  <c r="B3581" i="11"/>
  <c r="C3581" i="11" s="1"/>
  <c r="C3580" i="11"/>
  <c r="B2272" i="11"/>
  <c r="C2271" i="11"/>
  <c r="AC51" i="3"/>
  <c r="AD48" i="3"/>
  <c r="AE47" i="3"/>
  <c r="B358" i="11"/>
  <c r="C357" i="11"/>
  <c r="C1452" i="11"/>
  <c r="B1453" i="11"/>
  <c r="C4958" i="11"/>
  <c r="B4959" i="11"/>
  <c r="C1633" i="11"/>
  <c r="B1634" i="11"/>
  <c r="C4520" i="11"/>
  <c r="B4521" i="11"/>
  <c r="B640" i="11"/>
  <c r="C639" i="11"/>
  <c r="B3616" i="11"/>
  <c r="C3615" i="11"/>
  <c r="C4349" i="11"/>
  <c r="B4350" i="11"/>
  <c r="B432" i="11"/>
  <c r="C431" i="11"/>
  <c r="B3484" i="11"/>
  <c r="C3483" i="11"/>
  <c r="B1238" i="11"/>
  <c r="C1237" i="11"/>
  <c r="C1313" i="11"/>
  <c r="B1314" i="11"/>
  <c r="B3344" i="11"/>
  <c r="C3343" i="11"/>
  <c r="C999" i="11"/>
  <c r="B1000" i="11"/>
  <c r="C4905" i="11"/>
  <c r="B4906" i="11"/>
  <c r="C4607" i="11"/>
  <c r="B4608" i="11"/>
  <c r="C4246" i="11"/>
  <c r="B4247" i="11"/>
  <c r="B1110" i="11"/>
  <c r="C1109" i="11"/>
  <c r="B96" i="11"/>
  <c r="C95" i="11"/>
  <c r="BL47" i="3" l="1"/>
  <c r="BH47" i="3"/>
  <c r="BD47" i="3"/>
  <c r="BK47" i="3"/>
  <c r="BG47" i="3"/>
  <c r="BM47" i="3"/>
  <c r="BE47" i="3"/>
  <c r="BN47" i="3"/>
  <c r="BJ47" i="3"/>
  <c r="BF47" i="3"/>
  <c r="BI47" i="3"/>
  <c r="B55" i="4"/>
  <c r="A54" i="4"/>
  <c r="B376" i="8"/>
  <c r="A375" i="8"/>
  <c r="B54" i="8"/>
  <c r="A53" i="8"/>
  <c r="B102" i="4"/>
  <c r="A101" i="4"/>
  <c r="AD49" i="3"/>
  <c r="AE48" i="3"/>
  <c r="AC52" i="3"/>
  <c r="B2273" i="11"/>
  <c r="C2272" i="11"/>
  <c r="B3345" i="11"/>
  <c r="C3344" i="11"/>
  <c r="B1239" i="11"/>
  <c r="C1238" i="11"/>
  <c r="B433" i="11"/>
  <c r="C432" i="11"/>
  <c r="B3617" i="11"/>
  <c r="C3616" i="11"/>
  <c r="B1454" i="11"/>
  <c r="C1453" i="11"/>
  <c r="C4608" i="11"/>
  <c r="B4609" i="11"/>
  <c r="C1000" i="11"/>
  <c r="B1001" i="11"/>
  <c r="B1315" i="11"/>
  <c r="C1314" i="11"/>
  <c r="B4351" i="11"/>
  <c r="C4350" i="11"/>
  <c r="C4521" i="11"/>
  <c r="B4522" i="11"/>
  <c r="C4959" i="11"/>
  <c r="B4960" i="11"/>
  <c r="C4960" i="11" s="1"/>
  <c r="C4247" i="11"/>
  <c r="B4248" i="11"/>
  <c r="C4906" i="11"/>
  <c r="B4907" i="11"/>
  <c r="C4907" i="11" s="1"/>
  <c r="C1634" i="11"/>
  <c r="B1635" i="11"/>
  <c r="B97" i="11"/>
  <c r="C96" i="11"/>
  <c r="C1110" i="11"/>
  <c r="B1111" i="11"/>
  <c r="B3485" i="11"/>
  <c r="C3484" i="11"/>
  <c r="B641" i="11"/>
  <c r="C640" i="11"/>
  <c r="B359" i="11"/>
  <c r="C358" i="11"/>
  <c r="BM48" i="3" l="1"/>
  <c r="BI48" i="3"/>
  <c r="BE48" i="3"/>
  <c r="BL48" i="3"/>
  <c r="BH48" i="3"/>
  <c r="BD48" i="3"/>
  <c r="BJ48" i="3"/>
  <c r="BK48" i="3"/>
  <c r="BG48" i="3"/>
  <c r="BN48" i="3"/>
  <c r="BF48" i="3"/>
  <c r="B56" i="4"/>
  <c r="A56" i="4" s="1"/>
  <c r="A55" i="4"/>
  <c r="B55" i="8"/>
  <c r="A54" i="8"/>
  <c r="B377" i="8"/>
  <c r="A376" i="8"/>
  <c r="A102" i="4"/>
  <c r="B103" i="4"/>
  <c r="B2274" i="11"/>
  <c r="C2273" i="11"/>
  <c r="AC53" i="3"/>
  <c r="AD50" i="3"/>
  <c r="AE49" i="3"/>
  <c r="B360" i="11"/>
  <c r="C359" i="11"/>
  <c r="B3486" i="11"/>
  <c r="C3485" i="11"/>
  <c r="B98" i="11"/>
  <c r="C97" i="11"/>
  <c r="B4352" i="11"/>
  <c r="C4351" i="11"/>
  <c r="C1454" i="11"/>
  <c r="B1455" i="11"/>
  <c r="B3618" i="11"/>
  <c r="C3617" i="11"/>
  <c r="B1240" i="11"/>
  <c r="C1239" i="11"/>
  <c r="B1112" i="11"/>
  <c r="C1111" i="11"/>
  <c r="C1635" i="11"/>
  <c r="B1636" i="11"/>
  <c r="C4248" i="11"/>
  <c r="B4249" i="11"/>
  <c r="B4523" i="11"/>
  <c r="C4522" i="11"/>
  <c r="C4609" i="11"/>
  <c r="B4610" i="11"/>
  <c r="B1002" i="11"/>
  <c r="C1001" i="11"/>
  <c r="B642" i="11"/>
  <c r="C641" i="11"/>
  <c r="C1315" i="11"/>
  <c r="B1316" i="11"/>
  <c r="B434" i="11"/>
  <c r="C433" i="11"/>
  <c r="B3346" i="11"/>
  <c r="C3346" i="11" s="1"/>
  <c r="C3345" i="11"/>
  <c r="BN49" i="3" l="1"/>
  <c r="BJ49" i="3"/>
  <c r="BF49" i="3"/>
  <c r="BM49" i="3"/>
  <c r="BI49" i="3"/>
  <c r="BE49" i="3"/>
  <c r="BG49" i="3"/>
  <c r="BL49" i="3"/>
  <c r="BH49" i="3"/>
  <c r="BD49" i="3"/>
  <c r="BK49" i="3"/>
  <c r="B378" i="8"/>
  <c r="A377" i="8"/>
  <c r="B56" i="8"/>
  <c r="A55" i="8"/>
  <c r="B104" i="4"/>
  <c r="A103" i="4"/>
  <c r="AD51" i="3"/>
  <c r="AE50" i="3"/>
  <c r="AC54" i="3"/>
  <c r="B2275" i="11"/>
  <c r="C2274" i="11"/>
  <c r="C4249" i="11"/>
  <c r="B4250" i="11"/>
  <c r="B643" i="11"/>
  <c r="C642" i="11"/>
  <c r="C1112" i="11"/>
  <c r="B1113" i="11"/>
  <c r="B3619" i="11"/>
  <c r="C3618" i="11"/>
  <c r="B4353" i="11"/>
  <c r="C4352" i="11"/>
  <c r="B3487" i="11"/>
  <c r="C3486" i="11"/>
  <c r="C4610" i="11"/>
  <c r="B4611" i="11"/>
  <c r="B1317" i="11"/>
  <c r="C1316" i="11"/>
  <c r="C1636" i="11"/>
  <c r="B1637" i="11"/>
  <c r="B1456" i="11"/>
  <c r="C1455" i="11"/>
  <c r="B435" i="11"/>
  <c r="C434" i="11"/>
  <c r="C1002" i="11"/>
  <c r="B1003" i="11"/>
  <c r="C4523" i="11"/>
  <c r="B4524" i="11"/>
  <c r="B1241" i="11"/>
  <c r="C1240" i="11"/>
  <c r="B99" i="11"/>
  <c r="C98" i="11"/>
  <c r="B361" i="11"/>
  <c r="C360" i="11"/>
  <c r="BK50" i="3" l="1"/>
  <c r="BG50" i="3"/>
  <c r="BN50" i="3"/>
  <c r="BJ50" i="3"/>
  <c r="BF50" i="3"/>
  <c r="BL50" i="3"/>
  <c r="BD50" i="3"/>
  <c r="BM50" i="3"/>
  <c r="BI50" i="3"/>
  <c r="BE50" i="3"/>
  <c r="BH50" i="3"/>
  <c r="A56" i="8"/>
  <c r="B57" i="8"/>
  <c r="B379" i="8"/>
  <c r="A378" i="8"/>
  <c r="B105" i="4"/>
  <c r="A104" i="4"/>
  <c r="B2276" i="11"/>
  <c r="C2275" i="11"/>
  <c r="AC55" i="3"/>
  <c r="AD52" i="3"/>
  <c r="AE51" i="3"/>
  <c r="B362" i="11"/>
  <c r="C361" i="11"/>
  <c r="B4525" i="11"/>
  <c r="C4524" i="11"/>
  <c r="B1638" i="11"/>
  <c r="C1637" i="11"/>
  <c r="C4611" i="11"/>
  <c r="B4612" i="11"/>
  <c r="B1114" i="11"/>
  <c r="C1113" i="11"/>
  <c r="B100" i="11"/>
  <c r="C99" i="11"/>
  <c r="B436" i="11"/>
  <c r="C435" i="11"/>
  <c r="B4354" i="11"/>
  <c r="C4353" i="11"/>
  <c r="B1242" i="11"/>
  <c r="C1241" i="11"/>
  <c r="C1003" i="11"/>
  <c r="B1004" i="11"/>
  <c r="C4250" i="11"/>
  <c r="B4251" i="11"/>
  <c r="C1456" i="11"/>
  <c r="B1457" i="11"/>
  <c r="B1318" i="11"/>
  <c r="C1317" i="11"/>
  <c r="B3488" i="11"/>
  <c r="C3488" i="11" s="1"/>
  <c r="C3487" i="11"/>
  <c r="B3620" i="11"/>
  <c r="C3619" i="11"/>
  <c r="B644" i="11"/>
  <c r="C643" i="11"/>
  <c r="BL51" i="3" l="1"/>
  <c r="BH51" i="3"/>
  <c r="BD51" i="3"/>
  <c r="BK51" i="3"/>
  <c r="BG51" i="3"/>
  <c r="BI51" i="3"/>
  <c r="BN51" i="3"/>
  <c r="BJ51" i="3"/>
  <c r="BF51" i="3"/>
  <c r="BM51" i="3"/>
  <c r="BE51" i="3"/>
  <c r="A57" i="8"/>
  <c r="B58" i="8"/>
  <c r="A379" i="8"/>
  <c r="B380" i="8"/>
  <c r="B106" i="4"/>
  <c r="A105" i="4"/>
  <c r="AD53" i="3"/>
  <c r="AE52" i="3"/>
  <c r="AC56" i="3"/>
  <c r="B2277" i="11"/>
  <c r="C2276" i="11"/>
  <c r="B101" i="11"/>
  <c r="C100" i="11"/>
  <c r="C1638" i="11"/>
  <c r="B1639" i="11"/>
  <c r="C4251" i="11"/>
  <c r="B4252" i="11"/>
  <c r="C4612" i="11"/>
  <c r="B4613" i="11"/>
  <c r="B3621" i="11"/>
  <c r="C3620" i="11"/>
  <c r="B1319" i="11"/>
  <c r="C1318" i="11"/>
  <c r="B1243" i="11"/>
  <c r="C1242" i="11"/>
  <c r="B437" i="11"/>
  <c r="C436" i="11"/>
  <c r="C4525" i="11"/>
  <c r="B4526" i="11"/>
  <c r="B645" i="11"/>
  <c r="C644" i="11"/>
  <c r="B4355" i="11"/>
  <c r="C4354" i="11"/>
  <c r="C1114" i="11"/>
  <c r="B1115" i="11"/>
  <c r="B363" i="11"/>
  <c r="C362" i="11"/>
  <c r="C1457" i="11"/>
  <c r="B1458" i="11"/>
  <c r="C1004" i="11"/>
  <c r="B1005" i="11"/>
  <c r="BM52" i="3" l="1"/>
  <c r="BI52" i="3"/>
  <c r="BE52" i="3"/>
  <c r="BL52" i="3"/>
  <c r="BH52" i="3"/>
  <c r="BD52" i="3"/>
  <c r="BN52" i="3"/>
  <c r="BF52" i="3"/>
  <c r="BK52" i="3"/>
  <c r="BG52" i="3"/>
  <c r="BJ52" i="3"/>
  <c r="B59" i="8"/>
  <c r="A58" i="8"/>
  <c r="B381" i="8"/>
  <c r="A380" i="8"/>
  <c r="B107" i="4"/>
  <c r="A106" i="4"/>
  <c r="B2278" i="11"/>
  <c r="C2277" i="11"/>
  <c r="AC57" i="3"/>
  <c r="AD54" i="3"/>
  <c r="AE53" i="3"/>
  <c r="C4613" i="11"/>
  <c r="B4614" i="11"/>
  <c r="B1640" i="11"/>
  <c r="C1639" i="11"/>
  <c r="B4527" i="11"/>
  <c r="C4526" i="11"/>
  <c r="B438" i="11"/>
  <c r="C437" i="11"/>
  <c r="C1319" i="11"/>
  <c r="B1320" i="11"/>
  <c r="B646" i="11"/>
  <c r="C645" i="11"/>
  <c r="B1244" i="11"/>
  <c r="C1243" i="11"/>
  <c r="B3622" i="11"/>
  <c r="C3621" i="11"/>
  <c r="B102" i="11"/>
  <c r="C101" i="11"/>
  <c r="B1006" i="11"/>
  <c r="C1005" i="11"/>
  <c r="B364" i="11"/>
  <c r="C363" i="11"/>
  <c r="B4356" i="11"/>
  <c r="C4355" i="11"/>
  <c r="C1458" i="11"/>
  <c r="B1459" i="11"/>
  <c r="C1115" i="11"/>
  <c r="B1116" i="11"/>
  <c r="C4252" i="11"/>
  <c r="B4253" i="11"/>
  <c r="BN53" i="3" l="1"/>
  <c r="BJ53" i="3"/>
  <c r="BF53" i="3"/>
  <c r="BM53" i="3"/>
  <c r="BI53" i="3"/>
  <c r="BE53" i="3"/>
  <c r="BK53" i="3"/>
  <c r="BL53" i="3"/>
  <c r="BH53" i="3"/>
  <c r="BD53" i="3"/>
  <c r="BG53" i="3"/>
  <c r="B60" i="8"/>
  <c r="A59" i="8"/>
  <c r="B382" i="8"/>
  <c r="A381" i="8"/>
  <c r="B108" i="4"/>
  <c r="A107" i="4"/>
  <c r="AD55" i="3"/>
  <c r="AE54" i="3"/>
  <c r="AC58" i="3"/>
  <c r="C2278" i="11"/>
  <c r="B2279" i="11"/>
  <c r="C4253" i="11"/>
  <c r="B4254" i="11"/>
  <c r="C1459" i="11"/>
  <c r="B1460" i="11"/>
  <c r="B1321" i="11"/>
  <c r="C1320" i="11"/>
  <c r="C4614" i="11"/>
  <c r="B4615" i="11"/>
  <c r="B365" i="11"/>
  <c r="C364" i="11"/>
  <c r="B103" i="11"/>
  <c r="C102" i="11"/>
  <c r="B1245" i="11"/>
  <c r="C1244" i="11"/>
  <c r="C4527" i="11"/>
  <c r="B4528" i="11"/>
  <c r="C1116" i="11"/>
  <c r="B1117" i="11"/>
  <c r="B4357" i="11"/>
  <c r="C4356" i="11"/>
  <c r="C1006" i="11"/>
  <c r="B1007" i="11"/>
  <c r="B3623" i="11"/>
  <c r="C3622" i="11"/>
  <c r="B647" i="11"/>
  <c r="C646" i="11"/>
  <c r="B439" i="11"/>
  <c r="C438" i="11"/>
  <c r="C1640" i="11"/>
  <c r="B1641" i="11"/>
  <c r="BK54" i="3" l="1"/>
  <c r="BG54" i="3"/>
  <c r="BN54" i="3"/>
  <c r="BJ54" i="3"/>
  <c r="BF54" i="3"/>
  <c r="BH54" i="3"/>
  <c r="BM54" i="3"/>
  <c r="BI54" i="3"/>
  <c r="BE54" i="3"/>
  <c r="BL54" i="3"/>
  <c r="BD54" i="3"/>
  <c r="A60" i="8"/>
  <c r="B61" i="8"/>
  <c r="A382" i="8"/>
  <c r="B383" i="8"/>
  <c r="B109" i="4"/>
  <c r="A108" i="4"/>
  <c r="B2280" i="11"/>
  <c r="C2279" i="11"/>
  <c r="AC59" i="3"/>
  <c r="AD56" i="3"/>
  <c r="AE55" i="3"/>
  <c r="C1321" i="11"/>
  <c r="B1322" i="11"/>
  <c r="C4528" i="11"/>
  <c r="B4529" i="11"/>
  <c r="C4615" i="11"/>
  <c r="B4616" i="11"/>
  <c r="C1460" i="11"/>
  <c r="B1461" i="11"/>
  <c r="B648" i="11"/>
  <c r="C647" i="11"/>
  <c r="B1246" i="11"/>
  <c r="C1245" i="11"/>
  <c r="B440" i="11"/>
  <c r="C439" i="11"/>
  <c r="C4357" i="11"/>
  <c r="B4358" i="11"/>
  <c r="B104" i="11"/>
  <c r="C103" i="11"/>
  <c r="B366" i="11"/>
  <c r="C365" i="11"/>
  <c r="B3624" i="11"/>
  <c r="C3623" i="11"/>
  <c r="B1642" i="11"/>
  <c r="C1641" i="11"/>
  <c r="B1008" i="11"/>
  <c r="C1007" i="11"/>
  <c r="B1118" i="11"/>
  <c r="C1117" i="11"/>
  <c r="C4254" i="11"/>
  <c r="B4255" i="11"/>
  <c r="BL55" i="3" l="1"/>
  <c r="BH55" i="3"/>
  <c r="BD55" i="3"/>
  <c r="BK55" i="3"/>
  <c r="BG55" i="3"/>
  <c r="BM55" i="3"/>
  <c r="BE55" i="3"/>
  <c r="BN55" i="3"/>
  <c r="BJ55" i="3"/>
  <c r="BF55" i="3"/>
  <c r="BI55" i="3"/>
  <c r="A61" i="8"/>
  <c r="B62" i="8"/>
  <c r="B384" i="8"/>
  <c r="A383" i="8"/>
  <c r="B110" i="4"/>
  <c r="A109" i="4"/>
  <c r="AD57" i="3"/>
  <c r="AE56" i="3"/>
  <c r="AC60" i="3"/>
  <c r="C2280" i="11"/>
  <c r="B2281" i="11"/>
  <c r="C1008" i="11"/>
  <c r="B1009" i="11"/>
  <c r="C4255" i="11"/>
  <c r="B4256" i="11"/>
  <c r="B4359" i="11"/>
  <c r="C4358" i="11"/>
  <c r="B1462" i="11"/>
  <c r="C1461" i="11"/>
  <c r="C4529" i="11"/>
  <c r="B4530" i="11"/>
  <c r="B367" i="11"/>
  <c r="C366" i="11"/>
  <c r="B1247" i="11"/>
  <c r="C1246" i="11"/>
  <c r="C4616" i="11"/>
  <c r="B4617" i="11"/>
  <c r="B1323" i="11"/>
  <c r="C1322" i="11"/>
  <c r="B3625" i="11"/>
  <c r="C3624" i="11"/>
  <c r="C1118" i="11"/>
  <c r="B1119" i="11"/>
  <c r="C1642" i="11"/>
  <c r="B1643" i="11"/>
  <c r="B105" i="11"/>
  <c r="C104" i="11"/>
  <c r="B441" i="11"/>
  <c r="C440" i="11"/>
  <c r="B649" i="11"/>
  <c r="C648" i="11"/>
  <c r="BM56" i="3" l="1"/>
  <c r="BI56" i="3"/>
  <c r="BE56" i="3"/>
  <c r="BL56" i="3"/>
  <c r="BH56" i="3"/>
  <c r="BD56" i="3"/>
  <c r="BJ56" i="3"/>
  <c r="BK56" i="3"/>
  <c r="BG56" i="3"/>
  <c r="BN56" i="3"/>
  <c r="BF56" i="3"/>
  <c r="A62" i="8"/>
  <c r="B63" i="8"/>
  <c r="B385" i="8"/>
  <c r="A384" i="8"/>
  <c r="B111" i="4"/>
  <c r="A110" i="4"/>
  <c r="C2281" i="11"/>
  <c r="B2282" i="11"/>
  <c r="AC61" i="3"/>
  <c r="AD58" i="3"/>
  <c r="AE57" i="3"/>
  <c r="C4617" i="11"/>
  <c r="B4618" i="11"/>
  <c r="C4256" i="11"/>
  <c r="B4257" i="11"/>
  <c r="B442" i="11"/>
  <c r="C441" i="11"/>
  <c r="C1323" i="11"/>
  <c r="B1324" i="11"/>
  <c r="B650" i="11"/>
  <c r="C649" i="11"/>
  <c r="B3626" i="11"/>
  <c r="C3625" i="11"/>
  <c r="B368" i="11"/>
  <c r="C367" i="11"/>
  <c r="C1462" i="11"/>
  <c r="B1463" i="11"/>
  <c r="B1248" i="11"/>
  <c r="C1247" i="11"/>
  <c r="B1644" i="11"/>
  <c r="C1643" i="11"/>
  <c r="B106" i="11"/>
  <c r="C105" i="11"/>
  <c r="C1119" i="11"/>
  <c r="B1120" i="11"/>
  <c r="B4531" i="11"/>
  <c r="C4530" i="11"/>
  <c r="B1010" i="11"/>
  <c r="C1009" i="11"/>
  <c r="B4360" i="11"/>
  <c r="C4359" i="11"/>
  <c r="BN57" i="3" l="1"/>
  <c r="BJ57" i="3"/>
  <c r="BF57" i="3"/>
  <c r="BM57" i="3"/>
  <c r="BI57" i="3"/>
  <c r="BE57" i="3"/>
  <c r="BG57" i="3"/>
  <c r="BL57" i="3"/>
  <c r="BH57" i="3"/>
  <c r="BD57" i="3"/>
  <c r="BK57" i="3"/>
  <c r="B64" i="8"/>
  <c r="A63" i="8"/>
  <c r="B386" i="8"/>
  <c r="A385" i="8"/>
  <c r="B112" i="4"/>
  <c r="A111" i="4"/>
  <c r="AD59" i="3"/>
  <c r="AE58" i="3"/>
  <c r="AC62" i="3"/>
  <c r="C2282" i="11"/>
  <c r="B2283" i="11"/>
  <c r="C4618" i="11"/>
  <c r="B4619" i="11"/>
  <c r="B4361" i="11"/>
  <c r="C4360" i="11"/>
  <c r="B107" i="11"/>
  <c r="C106" i="11"/>
  <c r="B1249" i="11"/>
  <c r="C1248" i="11"/>
  <c r="B369" i="11"/>
  <c r="C368" i="11"/>
  <c r="B651" i="11"/>
  <c r="C650" i="11"/>
  <c r="B443" i="11"/>
  <c r="C442" i="11"/>
  <c r="C4531" i="11"/>
  <c r="B4532" i="11"/>
  <c r="C1120" i="11"/>
  <c r="B1121" i="11"/>
  <c r="B1464" i="11"/>
  <c r="C1463" i="11"/>
  <c r="B1325" i="11"/>
  <c r="C1324" i="11"/>
  <c r="C4257" i="11"/>
  <c r="B4258" i="11"/>
  <c r="C1010" i="11"/>
  <c r="B1011" i="11"/>
  <c r="C1644" i="11"/>
  <c r="B1645" i="11"/>
  <c r="B3627" i="11"/>
  <c r="C3626" i="11"/>
  <c r="BK58" i="3" l="1"/>
  <c r="BG58" i="3"/>
  <c r="BN58" i="3"/>
  <c r="BJ58" i="3"/>
  <c r="BF58" i="3"/>
  <c r="BL58" i="3"/>
  <c r="BD58" i="3"/>
  <c r="BM58" i="3"/>
  <c r="BI58" i="3"/>
  <c r="BE58" i="3"/>
  <c r="BH58" i="3"/>
  <c r="A64" i="8"/>
  <c r="B65" i="8"/>
  <c r="A386" i="8"/>
  <c r="B387" i="8"/>
  <c r="B113" i="4"/>
  <c r="A112" i="4"/>
  <c r="B2284" i="11"/>
  <c r="C2283" i="11"/>
  <c r="AC63" i="3"/>
  <c r="AD60" i="3"/>
  <c r="AE59" i="3"/>
  <c r="C4258" i="11"/>
  <c r="B4259" i="11"/>
  <c r="B4533" i="11"/>
  <c r="C4532" i="11"/>
  <c r="C1464" i="11"/>
  <c r="B1465" i="11"/>
  <c r="B652" i="11"/>
  <c r="C651" i="11"/>
  <c r="B1250" i="11"/>
  <c r="C1249" i="11"/>
  <c r="B4362" i="11"/>
  <c r="C4361" i="11"/>
  <c r="B3628" i="11"/>
  <c r="C3627" i="11"/>
  <c r="B1326" i="11"/>
  <c r="C1325" i="11"/>
  <c r="B1646" i="11"/>
  <c r="C1645" i="11"/>
  <c r="C1011" i="11"/>
  <c r="B1012" i="11"/>
  <c r="B1122" i="11"/>
  <c r="C1121" i="11"/>
  <c r="C4619" i="11"/>
  <c r="B4620" i="11"/>
  <c r="B444" i="11"/>
  <c r="C443" i="11"/>
  <c r="B370" i="11"/>
  <c r="C369" i="11"/>
  <c r="B108" i="11"/>
  <c r="C107" i="11"/>
  <c r="BL59" i="3" l="1"/>
  <c r="BH59" i="3"/>
  <c r="BD59" i="3"/>
  <c r="BK59" i="3"/>
  <c r="BG59" i="3"/>
  <c r="BI59" i="3"/>
  <c r="BN59" i="3"/>
  <c r="BJ59" i="3"/>
  <c r="BF59" i="3"/>
  <c r="BM59" i="3"/>
  <c r="BE59" i="3"/>
  <c r="B66" i="8"/>
  <c r="A65" i="8"/>
  <c r="A387" i="8"/>
  <c r="B388" i="8"/>
  <c r="B114" i="4"/>
  <c r="A113" i="4"/>
  <c r="AD61" i="3"/>
  <c r="AE60" i="3"/>
  <c r="AC64" i="3"/>
  <c r="B2285" i="11"/>
  <c r="C2284" i="11"/>
  <c r="B1466" i="11"/>
  <c r="C1465" i="11"/>
  <c r="C4259" i="11"/>
  <c r="B4260" i="11"/>
  <c r="B109" i="11"/>
  <c r="C108" i="11"/>
  <c r="B445" i="11"/>
  <c r="C444" i="11"/>
  <c r="C1122" i="11"/>
  <c r="B1123" i="11"/>
  <c r="C1646" i="11"/>
  <c r="B1647" i="11"/>
  <c r="B3629" i="11"/>
  <c r="C3628" i="11"/>
  <c r="B1251" i="11"/>
  <c r="C1250" i="11"/>
  <c r="C1012" i="11"/>
  <c r="B1013" i="11"/>
  <c r="C4620" i="11"/>
  <c r="B4621" i="11"/>
  <c r="B371" i="11"/>
  <c r="C370" i="11"/>
  <c r="B1327" i="11"/>
  <c r="C1326" i="11"/>
  <c r="B4363" i="11"/>
  <c r="C4363" i="11" s="1"/>
  <c r="C4362" i="11"/>
  <c r="B653" i="11"/>
  <c r="C652" i="11"/>
  <c r="C4533" i="11"/>
  <c r="B4534" i="11"/>
  <c r="BM60" i="3" l="1"/>
  <c r="BI60" i="3"/>
  <c r="BE60" i="3"/>
  <c r="BL60" i="3"/>
  <c r="BH60" i="3"/>
  <c r="BD60" i="3"/>
  <c r="BJ60" i="3"/>
  <c r="BK60" i="3"/>
  <c r="BG60" i="3"/>
  <c r="BN60" i="3"/>
  <c r="BF60" i="3"/>
  <c r="A66" i="8"/>
  <c r="B67" i="8"/>
  <c r="B389" i="8"/>
  <c r="A388" i="8"/>
  <c r="A114" i="4"/>
  <c r="B115" i="4"/>
  <c r="B2286" i="11"/>
  <c r="C2285" i="11"/>
  <c r="AC66" i="3"/>
  <c r="AD62" i="3"/>
  <c r="AE61" i="3"/>
  <c r="C4621" i="11"/>
  <c r="B4622" i="11"/>
  <c r="B1648" i="11"/>
  <c r="C1647" i="11"/>
  <c r="C4260" i="11"/>
  <c r="B4261" i="11"/>
  <c r="C1327" i="11"/>
  <c r="B1328" i="11"/>
  <c r="B1252" i="11"/>
  <c r="C1252" i="11" s="1"/>
  <c r="C1251" i="11"/>
  <c r="B446" i="11"/>
  <c r="C445" i="11"/>
  <c r="B654" i="11"/>
  <c r="C653" i="11"/>
  <c r="B4535" i="11"/>
  <c r="C4534" i="11"/>
  <c r="B1014" i="11"/>
  <c r="C1013" i="11"/>
  <c r="C1123" i="11"/>
  <c r="B1124" i="11"/>
  <c r="B372" i="11"/>
  <c r="C371" i="11"/>
  <c r="B3630" i="11"/>
  <c r="C3629" i="11"/>
  <c r="B110" i="11"/>
  <c r="C109" i="11"/>
  <c r="C1466" i="11"/>
  <c r="B1467" i="11"/>
  <c r="BN61" i="3" l="1"/>
  <c r="BJ61" i="3"/>
  <c r="BF61" i="3"/>
  <c r="BM61" i="3"/>
  <c r="BI61" i="3"/>
  <c r="BE61" i="3"/>
  <c r="BG61" i="3"/>
  <c r="BL61" i="3"/>
  <c r="BH61" i="3"/>
  <c r="BD61" i="3"/>
  <c r="BK61" i="3"/>
  <c r="A67" i="8"/>
  <c r="B68" i="8"/>
  <c r="B390" i="8"/>
  <c r="A389" i="8"/>
  <c r="B116" i="4"/>
  <c r="A115" i="4"/>
  <c r="AD63" i="3"/>
  <c r="AE62" i="3"/>
  <c r="AC67" i="3"/>
  <c r="C2286" i="11"/>
  <c r="B2287" i="11"/>
  <c r="B655" i="11"/>
  <c r="C654" i="11"/>
  <c r="C1124" i="11"/>
  <c r="B1125" i="11"/>
  <c r="B1329" i="11"/>
  <c r="C1328" i="11"/>
  <c r="B373" i="11"/>
  <c r="C372" i="11"/>
  <c r="C4535" i="11"/>
  <c r="B4536" i="11"/>
  <c r="B447" i="11"/>
  <c r="C446" i="11"/>
  <c r="C1648" i="11"/>
  <c r="B1649" i="11"/>
  <c r="B3631" i="11"/>
  <c r="C3630" i="11"/>
  <c r="B111" i="11"/>
  <c r="C110" i="11"/>
  <c r="C1467" i="11"/>
  <c r="B1468" i="11"/>
  <c r="C4261" i="11"/>
  <c r="B4262" i="11"/>
  <c r="C4622" i="11"/>
  <c r="B4623" i="11"/>
  <c r="C1014" i="11"/>
  <c r="B1015" i="11"/>
  <c r="BK62" i="3" l="1"/>
  <c r="BG62" i="3"/>
  <c r="BN62" i="3"/>
  <c r="BJ62" i="3"/>
  <c r="BF62" i="3"/>
  <c r="BL62" i="3"/>
  <c r="BD62" i="3"/>
  <c r="BM62" i="3"/>
  <c r="BI62" i="3"/>
  <c r="BE62" i="3"/>
  <c r="BH62" i="3"/>
  <c r="B69" i="8"/>
  <c r="A68" i="8"/>
  <c r="A390" i="8"/>
  <c r="B391" i="8"/>
  <c r="B117" i="4"/>
  <c r="A116" i="4"/>
  <c r="B2288" i="11"/>
  <c r="C2287" i="11"/>
  <c r="AC68" i="3"/>
  <c r="AD64" i="3"/>
  <c r="AE63" i="3"/>
  <c r="C1015" i="11"/>
  <c r="B1016" i="11"/>
  <c r="C4262" i="11"/>
  <c r="B4263" i="11"/>
  <c r="B1650" i="11"/>
  <c r="C1649" i="11"/>
  <c r="C4536" i="11"/>
  <c r="B4537" i="11"/>
  <c r="B112" i="11"/>
  <c r="C111" i="11"/>
  <c r="C1329" i="11"/>
  <c r="B1330" i="11"/>
  <c r="B656" i="11"/>
  <c r="C655" i="11"/>
  <c r="C1468" i="11"/>
  <c r="B1469" i="11"/>
  <c r="C4623" i="11"/>
  <c r="B4624" i="11"/>
  <c r="B1126" i="11"/>
  <c r="C1125" i="11"/>
  <c r="B3632" i="11"/>
  <c r="C3631" i="11"/>
  <c r="B448" i="11"/>
  <c r="C447" i="11"/>
  <c r="B374" i="11"/>
  <c r="C373" i="11"/>
  <c r="BL63" i="3" l="1"/>
  <c r="BH63" i="3"/>
  <c r="BD63" i="3"/>
  <c r="BK63" i="3"/>
  <c r="BG63" i="3"/>
  <c r="BI63" i="3"/>
  <c r="BN63" i="3"/>
  <c r="BJ63" i="3"/>
  <c r="BF63" i="3"/>
  <c r="BM63" i="3"/>
  <c r="BE63" i="3"/>
  <c r="B70" i="8"/>
  <c r="A69" i="8"/>
  <c r="A391" i="8"/>
  <c r="B392" i="8"/>
  <c r="B118" i="4"/>
  <c r="A117" i="4"/>
  <c r="AD66" i="3"/>
  <c r="AE64" i="3"/>
  <c r="AC69" i="3"/>
  <c r="B2289" i="11"/>
  <c r="C2288" i="11"/>
  <c r="B1470" i="11"/>
  <c r="C1469" i="11"/>
  <c r="B1331" i="11"/>
  <c r="C1330" i="11"/>
  <c r="C4537" i="11"/>
  <c r="B4538" i="11"/>
  <c r="C4538" i="11" s="1"/>
  <c r="C4263" i="11"/>
  <c r="B4264" i="11"/>
  <c r="C1126" i="11"/>
  <c r="B1127" i="11"/>
  <c r="B449" i="11"/>
  <c r="C448" i="11"/>
  <c r="C4624" i="11"/>
  <c r="B4625" i="11"/>
  <c r="C1016" i="11"/>
  <c r="B1017" i="11"/>
  <c r="B375" i="11"/>
  <c r="C374" i="11"/>
  <c r="B3633" i="11"/>
  <c r="C3632" i="11"/>
  <c r="B657" i="11"/>
  <c r="C656" i="11"/>
  <c r="B113" i="11"/>
  <c r="C112" i="11"/>
  <c r="C1650" i="11"/>
  <c r="B1651" i="11"/>
  <c r="BM64" i="3" l="1"/>
  <c r="BI64" i="3"/>
  <c r="BE64" i="3"/>
  <c r="BL64" i="3"/>
  <c r="BH64" i="3"/>
  <c r="BD64" i="3"/>
  <c r="BN64" i="3"/>
  <c r="BF64" i="3"/>
  <c r="BK64" i="3"/>
  <c r="BG64" i="3"/>
  <c r="BJ64" i="3"/>
  <c r="B71" i="8"/>
  <c r="A70" i="8"/>
  <c r="B393" i="8"/>
  <c r="A392" i="8"/>
  <c r="B119" i="4"/>
  <c r="A118" i="4"/>
  <c r="B2290" i="11"/>
  <c r="C2289" i="11"/>
  <c r="AC70" i="3"/>
  <c r="AD67" i="3"/>
  <c r="AE66" i="3"/>
  <c r="B3634" i="11"/>
  <c r="C3633" i="11"/>
  <c r="B1652" i="11"/>
  <c r="C1651" i="11"/>
  <c r="B1018" i="11"/>
  <c r="C1017" i="11"/>
  <c r="C4264" i="11"/>
  <c r="B4265" i="11"/>
  <c r="B658" i="11"/>
  <c r="C657" i="11"/>
  <c r="B376" i="11"/>
  <c r="C375" i="11"/>
  <c r="B450" i="11"/>
  <c r="C449" i="11"/>
  <c r="C1331" i="11"/>
  <c r="B1332" i="11"/>
  <c r="B114" i="11"/>
  <c r="C113" i="11"/>
  <c r="C4625" i="11"/>
  <c r="B4626" i="11"/>
  <c r="C1127" i="11"/>
  <c r="B1128" i="11"/>
  <c r="C1470" i="11"/>
  <c r="B1471" i="11"/>
  <c r="BK66" i="3" l="1"/>
  <c r="BG66" i="3"/>
  <c r="BN66" i="3"/>
  <c r="BJ66" i="3"/>
  <c r="BF66" i="3"/>
  <c r="BH66" i="3"/>
  <c r="BM66" i="3"/>
  <c r="BI66" i="3"/>
  <c r="BE66" i="3"/>
  <c r="BL66" i="3"/>
  <c r="BD66" i="3"/>
  <c r="A71" i="8"/>
  <c r="B72" i="8"/>
  <c r="B394" i="8"/>
  <c r="A393" i="8"/>
  <c r="B120" i="4"/>
  <c r="A119" i="4"/>
  <c r="AD68" i="3"/>
  <c r="AE67" i="3"/>
  <c r="AC71" i="3"/>
  <c r="B2291" i="11"/>
  <c r="C2290" i="11"/>
  <c r="B1472" i="11"/>
  <c r="C1471" i="11"/>
  <c r="C1128" i="11"/>
  <c r="B1129" i="11"/>
  <c r="C4626" i="11"/>
  <c r="B4627" i="11"/>
  <c r="B1333" i="11"/>
  <c r="C1332" i="11"/>
  <c r="C4265" i="11"/>
  <c r="B4266" i="11"/>
  <c r="B115" i="11"/>
  <c r="C114" i="11"/>
  <c r="B451" i="11"/>
  <c r="C450" i="11"/>
  <c r="B659" i="11"/>
  <c r="C658" i="11"/>
  <c r="C1018" i="11"/>
  <c r="B1019" i="11"/>
  <c r="B377" i="11"/>
  <c r="C376" i="11"/>
  <c r="C1652" i="11"/>
  <c r="B1653" i="11"/>
  <c r="B3635" i="11"/>
  <c r="C3634" i="11"/>
  <c r="BL67" i="3" l="1"/>
  <c r="BH67" i="3"/>
  <c r="BD67" i="3"/>
  <c r="BK67" i="3"/>
  <c r="BG67" i="3"/>
  <c r="BM67" i="3"/>
  <c r="BE67" i="3"/>
  <c r="BN67" i="3"/>
  <c r="BJ67" i="3"/>
  <c r="BF67" i="3"/>
  <c r="BI67" i="3"/>
  <c r="A72" i="8"/>
  <c r="B73" i="8"/>
  <c r="A394" i="8"/>
  <c r="B395" i="8"/>
  <c r="B121" i="4"/>
  <c r="A120" i="4"/>
  <c r="C2291" i="11"/>
  <c r="B2292" i="11"/>
  <c r="AC72" i="3"/>
  <c r="AD69" i="3"/>
  <c r="AE68" i="3"/>
  <c r="B1654" i="11"/>
  <c r="C1653" i="11"/>
  <c r="C1129" i="11"/>
  <c r="B1130" i="11"/>
  <c r="B660" i="11"/>
  <c r="C659" i="11"/>
  <c r="B116" i="11"/>
  <c r="C115" i="11"/>
  <c r="B1334" i="11"/>
  <c r="C1333" i="11"/>
  <c r="C1019" i="11"/>
  <c r="B1020" i="11"/>
  <c r="C4266" i="11"/>
  <c r="B4267" i="11"/>
  <c r="C4627" i="11"/>
  <c r="B4628" i="11"/>
  <c r="B3636" i="11"/>
  <c r="C3635" i="11"/>
  <c r="B378" i="11"/>
  <c r="C377" i="11"/>
  <c r="B452" i="11"/>
  <c r="C451" i="11"/>
  <c r="C1472" i="11"/>
  <c r="B1473" i="11"/>
  <c r="BM68" i="3" l="1"/>
  <c r="BI68" i="3"/>
  <c r="BE68" i="3"/>
  <c r="BL68" i="3"/>
  <c r="BH68" i="3"/>
  <c r="BD68" i="3"/>
  <c r="BN68" i="3"/>
  <c r="BF68" i="3"/>
  <c r="BK68" i="3"/>
  <c r="BG68" i="3"/>
  <c r="BJ68" i="3"/>
  <c r="B74" i="8"/>
  <c r="A73" i="8"/>
  <c r="B396" i="8"/>
  <c r="A395" i="8"/>
  <c r="B122" i="4"/>
  <c r="A121" i="4"/>
  <c r="AD70" i="3"/>
  <c r="AE69" i="3"/>
  <c r="AC73" i="3"/>
  <c r="B2293" i="11"/>
  <c r="C2292" i="11"/>
  <c r="B1335" i="11"/>
  <c r="C1334" i="11"/>
  <c r="B661" i="11"/>
  <c r="C660" i="11"/>
  <c r="C4628" i="11"/>
  <c r="B4629" i="11"/>
  <c r="C1020" i="11"/>
  <c r="B1021" i="11"/>
  <c r="C1130" i="11"/>
  <c r="B1131" i="11"/>
  <c r="C4267" i="11"/>
  <c r="B4268" i="11"/>
  <c r="B453" i="11"/>
  <c r="C452" i="11"/>
  <c r="B3637" i="11"/>
  <c r="C3636" i="11"/>
  <c r="C1473" i="11"/>
  <c r="B1474" i="11"/>
  <c r="B379" i="11"/>
  <c r="C378" i="11"/>
  <c r="B117" i="11"/>
  <c r="C116" i="11"/>
  <c r="C1654" i="11"/>
  <c r="B1655" i="11"/>
  <c r="BN69" i="3" l="1"/>
  <c r="BJ69" i="3"/>
  <c r="BF69" i="3"/>
  <c r="BM69" i="3"/>
  <c r="BI69" i="3"/>
  <c r="BE69" i="3"/>
  <c r="BK69" i="3"/>
  <c r="BL69" i="3"/>
  <c r="BH69" i="3"/>
  <c r="BD69" i="3"/>
  <c r="BG69" i="3"/>
  <c r="A74" i="8"/>
  <c r="B75" i="8"/>
  <c r="B397" i="8"/>
  <c r="A396" i="8"/>
  <c r="B123" i="4"/>
  <c r="A122" i="4"/>
  <c r="B2294" i="11"/>
  <c r="C2293" i="11"/>
  <c r="AC74" i="3"/>
  <c r="AD71" i="3"/>
  <c r="AE70" i="3"/>
  <c r="C1474" i="11"/>
  <c r="B1475" i="11"/>
  <c r="C1131" i="11"/>
  <c r="B1132" i="11"/>
  <c r="C4629" i="11"/>
  <c r="B4630" i="11"/>
  <c r="B118" i="11"/>
  <c r="C117" i="11"/>
  <c r="B454" i="11"/>
  <c r="C453" i="11"/>
  <c r="B662" i="11"/>
  <c r="C661" i="11"/>
  <c r="B1656" i="11"/>
  <c r="C1655" i="11"/>
  <c r="C4268" i="11"/>
  <c r="B4269" i="11"/>
  <c r="B1022" i="11"/>
  <c r="C1021" i="11"/>
  <c r="B380" i="11"/>
  <c r="C379" i="11"/>
  <c r="B3638" i="11"/>
  <c r="C3637" i="11"/>
  <c r="C1335" i="11"/>
  <c r="B1336" i="11"/>
  <c r="BK70" i="3" l="1"/>
  <c r="BG70" i="3"/>
  <c r="BN70" i="3"/>
  <c r="BJ70" i="3"/>
  <c r="BF70" i="3"/>
  <c r="BH70" i="3"/>
  <c r="BM70" i="3"/>
  <c r="BI70" i="3"/>
  <c r="BE70" i="3"/>
  <c r="BL70" i="3"/>
  <c r="BD70" i="3"/>
  <c r="B76" i="8"/>
  <c r="A75" i="8"/>
  <c r="A397" i="8"/>
  <c r="B398" i="8"/>
  <c r="B124" i="4"/>
  <c r="A123" i="4"/>
  <c r="AD72" i="3"/>
  <c r="AE71" i="3"/>
  <c r="AC75" i="3"/>
  <c r="C2294" i="11"/>
  <c r="B2295" i="11"/>
  <c r="C4269" i="11"/>
  <c r="B4270" i="11"/>
  <c r="C1132" i="11"/>
  <c r="B1133" i="11"/>
  <c r="B381" i="11"/>
  <c r="C380" i="11"/>
  <c r="B663" i="11"/>
  <c r="C662" i="11"/>
  <c r="B119" i="11"/>
  <c r="C118" i="11"/>
  <c r="C4630" i="11"/>
  <c r="B4631" i="11"/>
  <c r="C1475" i="11"/>
  <c r="B1476" i="11"/>
  <c r="B1337" i="11"/>
  <c r="C1336" i="11"/>
  <c r="B3639" i="11"/>
  <c r="C3638" i="11"/>
  <c r="C1022" i="11"/>
  <c r="B1023" i="11"/>
  <c r="C1656" i="11"/>
  <c r="B1657" i="11"/>
  <c r="B455" i="11"/>
  <c r="C454" i="11"/>
  <c r="BL71" i="3" l="1"/>
  <c r="BH71" i="3"/>
  <c r="BD71" i="3"/>
  <c r="BK71" i="3"/>
  <c r="BG71" i="3"/>
  <c r="BM71" i="3"/>
  <c r="BE71" i="3"/>
  <c r="BN71" i="3"/>
  <c r="BJ71" i="3"/>
  <c r="BF71" i="3"/>
  <c r="BI71" i="3"/>
  <c r="B77" i="8"/>
  <c r="A76" i="8"/>
  <c r="A398" i="8"/>
  <c r="B399" i="8"/>
  <c r="B125" i="4"/>
  <c r="A124" i="4"/>
  <c r="B2296" i="11"/>
  <c r="C2295" i="11"/>
  <c r="AC76" i="3"/>
  <c r="AD73" i="3"/>
  <c r="AE72" i="3"/>
  <c r="B1658" i="11"/>
  <c r="C1657" i="11"/>
  <c r="C4631" i="11"/>
  <c r="B4632" i="11"/>
  <c r="B1134" i="11"/>
  <c r="C1133" i="11"/>
  <c r="B664" i="11"/>
  <c r="C663" i="11"/>
  <c r="B1024" i="11"/>
  <c r="C1023" i="11"/>
  <c r="C1476" i="11"/>
  <c r="B1477" i="11"/>
  <c r="C4270" i="11"/>
  <c r="B4271" i="11"/>
  <c r="B3640" i="11"/>
  <c r="C3639" i="11"/>
  <c r="B456" i="11"/>
  <c r="C455" i="11"/>
  <c r="C1337" i="11"/>
  <c r="B1338" i="11"/>
  <c r="B120" i="11"/>
  <c r="C119" i="11"/>
  <c r="B382" i="11"/>
  <c r="C381" i="11"/>
  <c r="BM72" i="3" l="1"/>
  <c r="BI72" i="3"/>
  <c r="BE72" i="3"/>
  <c r="BL72" i="3"/>
  <c r="BH72" i="3"/>
  <c r="BD72" i="3"/>
  <c r="BJ72" i="3"/>
  <c r="BK72" i="3"/>
  <c r="BG72" i="3"/>
  <c r="BN72" i="3"/>
  <c r="BF72" i="3"/>
  <c r="A77" i="8"/>
  <c r="B78" i="8"/>
  <c r="B400" i="8"/>
  <c r="A399" i="8"/>
  <c r="B126" i="4"/>
  <c r="A125" i="4"/>
  <c r="AD74" i="3"/>
  <c r="AE73" i="3"/>
  <c r="AC77" i="3"/>
  <c r="B2297" i="11"/>
  <c r="C2296" i="11"/>
  <c r="C4271" i="11"/>
  <c r="B4272" i="11"/>
  <c r="C4632" i="11"/>
  <c r="B4633" i="11"/>
  <c r="B457" i="11"/>
  <c r="C456" i="11"/>
  <c r="C1024" i="11"/>
  <c r="B1025" i="11"/>
  <c r="B665" i="11"/>
  <c r="C664" i="11"/>
  <c r="B121" i="11"/>
  <c r="C120" i="11"/>
  <c r="B1478" i="11"/>
  <c r="C1477" i="11"/>
  <c r="B1339" i="11"/>
  <c r="C1338" i="11"/>
  <c r="B383" i="11"/>
  <c r="C382" i="11"/>
  <c r="B3641" i="11"/>
  <c r="C3640" i="11"/>
  <c r="C1134" i="11"/>
  <c r="B1135" i="11"/>
  <c r="C1658" i="11"/>
  <c r="B1659" i="11"/>
  <c r="BN73" i="3" l="1"/>
  <c r="BJ73" i="3"/>
  <c r="BF73" i="3"/>
  <c r="BM73" i="3"/>
  <c r="BI73" i="3"/>
  <c r="BE73" i="3"/>
  <c r="BG73" i="3"/>
  <c r="BL73" i="3"/>
  <c r="BH73" i="3"/>
  <c r="BD73" i="3"/>
  <c r="BK73" i="3"/>
  <c r="B79" i="8"/>
  <c r="A78" i="8"/>
  <c r="B401" i="8"/>
  <c r="A400" i="8"/>
  <c r="A126" i="4"/>
  <c r="B127" i="4"/>
  <c r="B2298" i="11"/>
  <c r="C2297" i="11"/>
  <c r="AC78" i="3"/>
  <c r="AD75" i="3"/>
  <c r="AE74" i="3"/>
  <c r="B3642" i="11"/>
  <c r="C3641" i="11"/>
  <c r="B1660" i="11"/>
  <c r="C1659" i="11"/>
  <c r="B1136" i="11"/>
  <c r="C1135" i="11"/>
  <c r="B1026" i="11"/>
  <c r="C1025" i="11"/>
  <c r="C4633" i="11"/>
  <c r="B4634" i="11"/>
  <c r="B122" i="11"/>
  <c r="C121" i="11"/>
  <c r="C4272" i="11"/>
  <c r="B4273" i="11"/>
  <c r="C1339" i="11"/>
  <c r="B1340" i="11"/>
  <c r="B384" i="11"/>
  <c r="C383" i="11"/>
  <c r="C1478" i="11"/>
  <c r="B1479" i="11"/>
  <c r="B666" i="11"/>
  <c r="C665" i="11"/>
  <c r="B458" i="11"/>
  <c r="C457" i="11"/>
  <c r="BK74" i="3" l="1"/>
  <c r="BG74" i="3"/>
  <c r="BN74" i="3"/>
  <c r="BJ74" i="3"/>
  <c r="BF74" i="3"/>
  <c r="BL74" i="3"/>
  <c r="BD74" i="3"/>
  <c r="BM74" i="3"/>
  <c r="BI74" i="3"/>
  <c r="BE74" i="3"/>
  <c r="BH74" i="3"/>
  <c r="B80" i="8"/>
  <c r="A79" i="8"/>
  <c r="B402" i="8"/>
  <c r="A401" i="8"/>
  <c r="B128" i="4"/>
  <c r="A127" i="4"/>
  <c r="AD76" i="3"/>
  <c r="AE75" i="3"/>
  <c r="AC79" i="3"/>
  <c r="B2299" i="11"/>
  <c r="C2298" i="11"/>
  <c r="B1341" i="11"/>
  <c r="C1340" i="11"/>
  <c r="B123" i="11"/>
  <c r="C122" i="11"/>
  <c r="C1026" i="11"/>
  <c r="B1027" i="11"/>
  <c r="C1660" i="11"/>
  <c r="B1661" i="11"/>
  <c r="B1480" i="11"/>
  <c r="C1479" i="11"/>
  <c r="C4273" i="11"/>
  <c r="B4274" i="11"/>
  <c r="C4634" i="11"/>
  <c r="B4635" i="11"/>
  <c r="B667" i="11"/>
  <c r="C666" i="11"/>
  <c r="B385" i="11"/>
  <c r="C384" i="11"/>
  <c r="B459" i="11"/>
  <c r="C458" i="11"/>
  <c r="C1136" i="11"/>
  <c r="B1137" i="11"/>
  <c r="B3643" i="11"/>
  <c r="C3642" i="11"/>
  <c r="BL75" i="3" l="1"/>
  <c r="BH75" i="3"/>
  <c r="BD75" i="3"/>
  <c r="BK75" i="3"/>
  <c r="BG75" i="3"/>
  <c r="BI75" i="3"/>
  <c r="BN75" i="3"/>
  <c r="BJ75" i="3"/>
  <c r="BF75" i="3"/>
  <c r="BM75" i="3"/>
  <c r="BE75" i="3"/>
  <c r="B81" i="8"/>
  <c r="A80" i="8"/>
  <c r="A402" i="8"/>
  <c r="B403" i="8"/>
  <c r="B129" i="4"/>
  <c r="A128" i="4"/>
  <c r="B2300" i="11"/>
  <c r="C2299" i="11"/>
  <c r="AC80" i="3"/>
  <c r="AD77" i="3"/>
  <c r="AE76" i="3"/>
  <c r="B460" i="11"/>
  <c r="C459" i="11"/>
  <c r="B3644" i="11"/>
  <c r="C3643" i="11"/>
  <c r="B386" i="11"/>
  <c r="C385" i="11"/>
  <c r="B1138" i="11"/>
  <c r="C1137" i="11"/>
  <c r="C4274" i="11"/>
  <c r="B4275" i="11"/>
  <c r="B1662" i="11"/>
  <c r="C1661" i="11"/>
  <c r="B668" i="11"/>
  <c r="C667" i="11"/>
  <c r="B124" i="11"/>
  <c r="C123" i="11"/>
  <c r="C4635" i="11"/>
  <c r="B4636" i="11"/>
  <c r="C1027" i="11"/>
  <c r="B1028" i="11"/>
  <c r="C1480" i="11"/>
  <c r="B1481" i="11"/>
  <c r="B1342" i="11"/>
  <c r="C1341" i="11"/>
  <c r="BM76" i="3" l="1"/>
  <c r="BI76" i="3"/>
  <c r="BE76" i="3"/>
  <c r="BL76" i="3"/>
  <c r="BH76" i="3"/>
  <c r="BD76" i="3"/>
  <c r="BF76" i="3"/>
  <c r="BK76" i="3"/>
  <c r="BG76" i="3"/>
  <c r="BN76" i="3"/>
  <c r="BJ76" i="3"/>
  <c r="B82" i="8"/>
  <c r="A81" i="8"/>
  <c r="B404" i="8"/>
  <c r="A403" i="8"/>
  <c r="B130" i="4"/>
  <c r="A129" i="4"/>
  <c r="AD78" i="3"/>
  <c r="AE77" i="3"/>
  <c r="AC81" i="3"/>
  <c r="B2301" i="11"/>
  <c r="C2300" i="11"/>
  <c r="C1481" i="11"/>
  <c r="B1482" i="11"/>
  <c r="C4636" i="11"/>
  <c r="B4637" i="11"/>
  <c r="B125" i="11"/>
  <c r="C124" i="11"/>
  <c r="C1662" i="11"/>
  <c r="B1663" i="11"/>
  <c r="C1138" i="11"/>
  <c r="B1139" i="11"/>
  <c r="B3645" i="11"/>
  <c r="C3644" i="11"/>
  <c r="C1028" i="11"/>
  <c r="B1029" i="11"/>
  <c r="C4275" i="11"/>
  <c r="B4276" i="11"/>
  <c r="B1343" i="11"/>
  <c r="C1342" i="11"/>
  <c r="B669" i="11"/>
  <c r="C668" i="11"/>
  <c r="B387" i="11"/>
  <c r="C386" i="11"/>
  <c r="B461" i="11"/>
  <c r="C460" i="11"/>
  <c r="BN77" i="3" l="1"/>
  <c r="BJ77" i="3"/>
  <c r="BF77" i="3"/>
  <c r="BM77" i="3"/>
  <c r="BI77" i="3"/>
  <c r="BE77" i="3"/>
  <c r="BG77" i="3"/>
  <c r="BL77" i="3"/>
  <c r="BH77" i="3"/>
  <c r="BD77" i="3"/>
  <c r="BK77" i="3"/>
  <c r="B83" i="8"/>
  <c r="A82" i="8"/>
  <c r="B405" i="8"/>
  <c r="A404" i="8"/>
  <c r="B131" i="4"/>
  <c r="A130" i="4"/>
  <c r="B2302" i="11"/>
  <c r="C2301" i="11"/>
  <c r="AC82" i="3"/>
  <c r="AD79" i="3"/>
  <c r="AE78" i="3"/>
  <c r="C4276" i="11"/>
  <c r="B4277" i="11"/>
  <c r="B1664" i="11"/>
  <c r="C1663" i="11"/>
  <c r="C4637" i="11"/>
  <c r="B4638" i="11"/>
  <c r="B3646" i="11"/>
  <c r="C3645" i="11"/>
  <c r="B388" i="11"/>
  <c r="C387" i="11"/>
  <c r="B1030" i="11"/>
  <c r="C1029" i="11"/>
  <c r="C1139" i="11"/>
  <c r="B1140" i="11"/>
  <c r="C1482" i="11"/>
  <c r="B1483" i="11"/>
  <c r="B462" i="11"/>
  <c r="C461" i="11"/>
  <c r="B670" i="11"/>
  <c r="C669" i="11"/>
  <c r="C1343" i="11"/>
  <c r="B1344" i="11"/>
  <c r="B126" i="11"/>
  <c r="C125" i="11"/>
  <c r="BK78" i="3" l="1"/>
  <c r="BG78" i="3"/>
  <c r="BN78" i="3"/>
  <c r="BJ78" i="3"/>
  <c r="BF78" i="3"/>
  <c r="BL78" i="3"/>
  <c r="BD78" i="3"/>
  <c r="BM78" i="3"/>
  <c r="BI78" i="3"/>
  <c r="BE78" i="3"/>
  <c r="BH78" i="3"/>
  <c r="B84" i="8"/>
  <c r="A83" i="8"/>
  <c r="A405" i="8"/>
  <c r="B406" i="8"/>
  <c r="B132" i="4"/>
  <c r="A131" i="4"/>
  <c r="AD80" i="3"/>
  <c r="AE79" i="3"/>
  <c r="AC83" i="3"/>
  <c r="C2302" i="11"/>
  <c r="B2303" i="11"/>
  <c r="B1345" i="11"/>
  <c r="C1344" i="11"/>
  <c r="C1483" i="11"/>
  <c r="B1484" i="11"/>
  <c r="B463" i="11"/>
  <c r="C462" i="11"/>
  <c r="C1030" i="11"/>
  <c r="B1031" i="11"/>
  <c r="B3647" i="11"/>
  <c r="C3646" i="11"/>
  <c r="C1664" i="11"/>
  <c r="B1665" i="11"/>
  <c r="C1140" i="11"/>
  <c r="B1141" i="11"/>
  <c r="C4277" i="11"/>
  <c r="B4278" i="11"/>
  <c r="C4638" i="11"/>
  <c r="B4639" i="11"/>
  <c r="B127" i="11"/>
  <c r="C126" i="11"/>
  <c r="B671" i="11"/>
  <c r="C670" i="11"/>
  <c r="B389" i="11"/>
  <c r="C388" i="11"/>
  <c r="BL79" i="3" l="1"/>
  <c r="BH79" i="3"/>
  <c r="BD79" i="3"/>
  <c r="BK79" i="3"/>
  <c r="BG79" i="3"/>
  <c r="BI79" i="3"/>
  <c r="BN79" i="3"/>
  <c r="BJ79" i="3"/>
  <c r="BF79" i="3"/>
  <c r="BM79" i="3"/>
  <c r="BE79" i="3"/>
  <c r="A84" i="8"/>
  <c r="B85" i="8"/>
  <c r="A406" i="8"/>
  <c r="B407" i="8"/>
  <c r="B133" i="4"/>
  <c r="A132" i="4"/>
  <c r="B2304" i="11"/>
  <c r="C2303" i="11"/>
  <c r="AC84" i="3"/>
  <c r="AD81" i="3"/>
  <c r="AE80" i="3"/>
  <c r="B672" i="11"/>
  <c r="C671" i="11"/>
  <c r="C4278" i="11"/>
  <c r="B4279" i="11"/>
  <c r="B1666" i="11"/>
  <c r="C1665" i="11"/>
  <c r="C1031" i="11"/>
  <c r="B1032" i="11"/>
  <c r="C1484" i="11"/>
  <c r="B1485" i="11"/>
  <c r="B128" i="11"/>
  <c r="C127" i="11"/>
  <c r="C4639" i="11"/>
  <c r="B4640" i="11"/>
  <c r="B1142" i="11"/>
  <c r="C1141" i="11"/>
  <c r="B390" i="11"/>
  <c r="C389" i="11"/>
  <c r="B3648" i="11"/>
  <c r="C3647" i="11"/>
  <c r="B464" i="11"/>
  <c r="C463" i="11"/>
  <c r="C1345" i="11"/>
  <c r="B1346" i="11"/>
  <c r="BM80" i="3" l="1"/>
  <c r="BI80" i="3"/>
  <c r="BE80" i="3"/>
  <c r="BL80" i="3"/>
  <c r="BH80" i="3"/>
  <c r="BD80" i="3"/>
  <c r="BJ80" i="3"/>
  <c r="BK80" i="3"/>
  <c r="BG80" i="3"/>
  <c r="BN80" i="3"/>
  <c r="BF80" i="3"/>
  <c r="B86" i="8"/>
  <c r="A85" i="8"/>
  <c r="B408" i="8"/>
  <c r="A407" i="8"/>
  <c r="B134" i="4"/>
  <c r="A133" i="4"/>
  <c r="AD82" i="3"/>
  <c r="AE81" i="3"/>
  <c r="AC85" i="3"/>
  <c r="B2305" i="11"/>
  <c r="C2304" i="11"/>
  <c r="B1486" i="11"/>
  <c r="C1485" i="11"/>
  <c r="C1666" i="11"/>
  <c r="B1667" i="11"/>
  <c r="B673" i="11"/>
  <c r="C672" i="11"/>
  <c r="C4640" i="11"/>
  <c r="B4641" i="11"/>
  <c r="B1347" i="11"/>
  <c r="C1346" i="11"/>
  <c r="C1032" i="11"/>
  <c r="B1033" i="11"/>
  <c r="C4279" i="11"/>
  <c r="B4280" i="11"/>
  <c r="B465" i="11"/>
  <c r="C464" i="11"/>
  <c r="B391" i="11"/>
  <c r="C390" i="11"/>
  <c r="B3649" i="11"/>
  <c r="C3648" i="11"/>
  <c r="C1142" i="11"/>
  <c r="B1143" i="11"/>
  <c r="B129" i="11"/>
  <c r="C128" i="11"/>
  <c r="BN81" i="3" l="1"/>
  <c r="BJ81" i="3"/>
  <c r="BF81" i="3"/>
  <c r="BM81" i="3"/>
  <c r="BI81" i="3"/>
  <c r="BE81" i="3"/>
  <c r="BG81" i="3"/>
  <c r="BL81" i="3"/>
  <c r="BH81" i="3"/>
  <c r="BD81" i="3"/>
  <c r="BK81" i="3"/>
  <c r="A86" i="8"/>
  <c r="B87" i="8"/>
  <c r="B409" i="8"/>
  <c r="A408" i="8"/>
  <c r="B135" i="4"/>
  <c r="A134" i="4"/>
  <c r="B2306" i="11"/>
  <c r="C2305" i="11"/>
  <c r="AC86" i="3"/>
  <c r="AD83" i="3"/>
  <c r="AE82" i="3"/>
  <c r="B1034" i="11"/>
  <c r="C1033" i="11"/>
  <c r="C4641" i="11"/>
  <c r="B4642" i="11"/>
  <c r="B1668" i="11"/>
  <c r="C1667" i="11"/>
  <c r="B130" i="11"/>
  <c r="C129" i="11"/>
  <c r="B3650" i="11"/>
  <c r="C3649" i="11"/>
  <c r="B466" i="11"/>
  <c r="C465" i="11"/>
  <c r="C1143" i="11"/>
  <c r="B1144" i="11"/>
  <c r="C4280" i="11"/>
  <c r="B4281" i="11"/>
  <c r="B392" i="11"/>
  <c r="C391" i="11"/>
  <c r="C1347" i="11"/>
  <c r="B1348" i="11"/>
  <c r="B674" i="11"/>
  <c r="C673" i="11"/>
  <c r="C1486" i="11"/>
  <c r="B1487" i="11"/>
  <c r="BK82" i="3" l="1"/>
  <c r="BG82" i="3"/>
  <c r="BN82" i="3"/>
  <c r="BJ82" i="3"/>
  <c r="BF82" i="3"/>
  <c r="BL82" i="3"/>
  <c r="BD82" i="3"/>
  <c r="BM82" i="3"/>
  <c r="BI82" i="3"/>
  <c r="BE82" i="3"/>
  <c r="BH82" i="3"/>
  <c r="A87" i="8"/>
  <c r="B88" i="8"/>
  <c r="A409" i="8"/>
  <c r="B410" i="8"/>
  <c r="A135" i="4"/>
  <c r="B136" i="4"/>
  <c r="AD84" i="3"/>
  <c r="AE83" i="3"/>
  <c r="AC87" i="3"/>
  <c r="B2307" i="11"/>
  <c r="C2306" i="11"/>
  <c r="C4281" i="11"/>
  <c r="B4282" i="11"/>
  <c r="C4642" i="11"/>
  <c r="B4643" i="11"/>
  <c r="B675" i="11"/>
  <c r="C674" i="11"/>
  <c r="B393" i="11"/>
  <c r="C392" i="11"/>
  <c r="B467" i="11"/>
  <c r="C466" i="11"/>
  <c r="B131" i="11"/>
  <c r="C130" i="11"/>
  <c r="B1349" i="11"/>
  <c r="C1348" i="11"/>
  <c r="B1488" i="11"/>
  <c r="C1487" i="11"/>
  <c r="C1144" i="11"/>
  <c r="B1145" i="11"/>
  <c r="B3651" i="11"/>
  <c r="C3650" i="11"/>
  <c r="C1668" i="11"/>
  <c r="B1669" i="11"/>
  <c r="C1034" i="11"/>
  <c r="B1035" i="11"/>
  <c r="BL83" i="3" l="1"/>
  <c r="BH83" i="3"/>
  <c r="BD83" i="3"/>
  <c r="BK83" i="3"/>
  <c r="BG83" i="3"/>
  <c r="BI83" i="3"/>
  <c r="BN83" i="3"/>
  <c r="BJ83" i="3"/>
  <c r="BF83" i="3"/>
  <c r="BM83" i="3"/>
  <c r="BE83" i="3"/>
  <c r="B89" i="8"/>
  <c r="A88" i="8"/>
  <c r="A410" i="8"/>
  <c r="B411" i="8"/>
  <c r="A136" i="4"/>
  <c r="B137" i="4"/>
  <c r="B2308" i="11"/>
  <c r="C2307" i="11"/>
  <c r="AC88" i="3"/>
  <c r="AD85" i="3"/>
  <c r="AE84" i="3"/>
  <c r="B1670" i="11"/>
  <c r="C1669" i="11"/>
  <c r="C4643" i="11"/>
  <c r="B4644" i="11"/>
  <c r="C1488" i="11"/>
  <c r="B1489" i="11"/>
  <c r="B132" i="11"/>
  <c r="C131" i="11"/>
  <c r="B394" i="11"/>
  <c r="C393" i="11"/>
  <c r="C4282" i="11"/>
  <c r="B4283" i="11"/>
  <c r="C1035" i="11"/>
  <c r="B1036" i="11"/>
  <c r="B1146" i="11"/>
  <c r="C1145" i="11"/>
  <c r="B3652" i="11"/>
  <c r="C3651" i="11"/>
  <c r="B1350" i="11"/>
  <c r="C1349" i="11"/>
  <c r="B468" i="11"/>
  <c r="C467" i="11"/>
  <c r="B676" i="11"/>
  <c r="C675" i="11"/>
  <c r="BM84" i="3" l="1"/>
  <c r="BI84" i="3"/>
  <c r="BE84" i="3"/>
  <c r="BL84" i="3"/>
  <c r="BH84" i="3"/>
  <c r="BD84" i="3"/>
  <c r="BN84" i="3"/>
  <c r="BF84" i="3"/>
  <c r="BK84" i="3"/>
  <c r="BG84" i="3"/>
  <c r="BJ84" i="3"/>
  <c r="A89" i="8"/>
  <c r="B90" i="8"/>
  <c r="A411" i="8"/>
  <c r="B412" i="8"/>
  <c r="B138" i="4"/>
  <c r="A137" i="4"/>
  <c r="AD86" i="3"/>
  <c r="AE85" i="3"/>
  <c r="AC89" i="3"/>
  <c r="B2309" i="11"/>
  <c r="C2308" i="11"/>
  <c r="C1036" i="11"/>
  <c r="B1037" i="11"/>
  <c r="C1489" i="11"/>
  <c r="B1490" i="11"/>
  <c r="B469" i="11"/>
  <c r="C468" i="11"/>
  <c r="B3653" i="11"/>
  <c r="C3652" i="11"/>
  <c r="B395" i="11"/>
  <c r="C394" i="11"/>
  <c r="C4283" i="11"/>
  <c r="B4284" i="11"/>
  <c r="C4644" i="11"/>
  <c r="B4645" i="11"/>
  <c r="B677" i="11"/>
  <c r="C676" i="11"/>
  <c r="B1351" i="11"/>
  <c r="C1350" i="11"/>
  <c r="C1146" i="11"/>
  <c r="B1147" i="11"/>
  <c r="B133" i="11"/>
  <c r="C132" i="11"/>
  <c r="C1670" i="11"/>
  <c r="B1671" i="11"/>
  <c r="BN85" i="3" l="1"/>
  <c r="BJ85" i="3"/>
  <c r="BF85" i="3"/>
  <c r="BM85" i="3"/>
  <c r="BI85" i="3"/>
  <c r="BE85" i="3"/>
  <c r="BG85" i="3"/>
  <c r="BL85" i="3"/>
  <c r="BH85" i="3"/>
  <c r="BD85" i="3"/>
  <c r="BK85" i="3"/>
  <c r="A90" i="8"/>
  <c r="B91" i="8"/>
  <c r="B413" i="8"/>
  <c r="A412" i="8"/>
  <c r="B139" i="4"/>
  <c r="A138" i="4"/>
  <c r="B2310" i="11"/>
  <c r="C2309" i="11"/>
  <c r="AC90" i="3"/>
  <c r="AD87" i="3"/>
  <c r="AE86" i="3"/>
  <c r="C4645" i="11"/>
  <c r="B4646" i="11"/>
  <c r="C1490" i="11"/>
  <c r="B1491" i="11"/>
  <c r="C1351" i="11"/>
  <c r="B1352" i="11"/>
  <c r="B3654" i="11"/>
  <c r="C3653" i="11"/>
  <c r="B1038" i="11"/>
  <c r="C1037" i="11"/>
  <c r="B134" i="11"/>
  <c r="C133" i="11"/>
  <c r="B1672" i="11"/>
  <c r="C1671" i="11"/>
  <c r="C1147" i="11"/>
  <c r="B1148" i="11"/>
  <c r="C4284" i="11"/>
  <c r="B4285" i="11"/>
  <c r="B678" i="11"/>
  <c r="C677" i="11"/>
  <c r="B396" i="11"/>
  <c r="C396" i="11" s="1"/>
  <c r="C395" i="11"/>
  <c r="B470" i="11"/>
  <c r="C469" i="11"/>
  <c r="BK86" i="3" l="1"/>
  <c r="BG86" i="3"/>
  <c r="BN86" i="3"/>
  <c r="BJ86" i="3"/>
  <c r="BF86" i="3"/>
  <c r="BL86" i="3"/>
  <c r="BD86" i="3"/>
  <c r="BM86" i="3"/>
  <c r="BI86" i="3"/>
  <c r="BE86" i="3"/>
  <c r="BH86" i="3"/>
  <c r="B92" i="8"/>
  <c r="A91" i="8"/>
  <c r="A413" i="8"/>
  <c r="B414" i="8"/>
  <c r="B140" i="4"/>
  <c r="A139" i="4"/>
  <c r="AD88" i="3"/>
  <c r="AE87" i="3"/>
  <c r="AC91" i="3"/>
  <c r="C2310" i="11"/>
  <c r="B2311" i="11"/>
  <c r="B471" i="11"/>
  <c r="C470" i="11"/>
  <c r="B679" i="11"/>
  <c r="C678" i="11"/>
  <c r="C4285" i="11"/>
  <c r="B4286" i="11"/>
  <c r="C1491" i="11"/>
  <c r="B1492" i="11"/>
  <c r="C1672" i="11"/>
  <c r="B1673" i="11"/>
  <c r="C1038" i="11"/>
  <c r="B1039" i="11"/>
  <c r="C1148" i="11"/>
  <c r="B1149" i="11"/>
  <c r="B1353" i="11"/>
  <c r="C1352" i="11"/>
  <c r="C4646" i="11"/>
  <c r="B4647" i="11"/>
  <c r="B135" i="11"/>
  <c r="C134" i="11"/>
  <c r="B3655" i="11"/>
  <c r="C3654" i="11"/>
  <c r="BL87" i="3" l="1"/>
  <c r="BH87" i="3"/>
  <c r="BD87" i="3"/>
  <c r="BK87" i="3"/>
  <c r="BG87" i="3"/>
  <c r="BM87" i="3"/>
  <c r="BN87" i="3"/>
  <c r="BJ87" i="3"/>
  <c r="BF87" i="3"/>
  <c r="BI87" i="3"/>
  <c r="BE87" i="3"/>
  <c r="B93" i="8"/>
  <c r="A92" i="8"/>
  <c r="A414" i="8"/>
  <c r="B415" i="8"/>
  <c r="B141" i="4"/>
  <c r="A140" i="4"/>
  <c r="C2311" i="11"/>
  <c r="B2312" i="11"/>
  <c r="AC92" i="3"/>
  <c r="AD89" i="3"/>
  <c r="AE88" i="3"/>
  <c r="B136" i="11"/>
  <c r="C135" i="11"/>
  <c r="C4647" i="11"/>
  <c r="B4648" i="11"/>
  <c r="B1150" i="11"/>
  <c r="C1149" i="11"/>
  <c r="B1040" i="11"/>
  <c r="C1039" i="11"/>
  <c r="C1492" i="11"/>
  <c r="B1493" i="11"/>
  <c r="B680" i="11"/>
  <c r="C679" i="11"/>
  <c r="B3656" i="11"/>
  <c r="C3655" i="11"/>
  <c r="B1674" i="11"/>
  <c r="C1673" i="11"/>
  <c r="C4286" i="11"/>
  <c r="B4287" i="11"/>
  <c r="C1353" i="11"/>
  <c r="B1354" i="11"/>
  <c r="B472" i="11"/>
  <c r="C471" i="11"/>
  <c r="BM88" i="3" l="1"/>
  <c r="BI88" i="3"/>
  <c r="BE88" i="3"/>
  <c r="BL88" i="3"/>
  <c r="BH88" i="3"/>
  <c r="BD88" i="3"/>
  <c r="BJ88" i="3"/>
  <c r="BK88" i="3"/>
  <c r="BG88" i="3"/>
  <c r="BN88" i="3"/>
  <c r="BF88" i="3"/>
  <c r="A93" i="8"/>
  <c r="B94" i="8"/>
  <c r="A415" i="8"/>
  <c r="B416" i="8"/>
  <c r="B142" i="4"/>
  <c r="A141" i="4"/>
  <c r="AD90" i="3"/>
  <c r="AE89" i="3"/>
  <c r="AC93" i="3"/>
  <c r="B2313" i="11"/>
  <c r="C2312" i="11"/>
  <c r="B1355" i="11"/>
  <c r="C1354" i="11"/>
  <c r="C4648" i="11"/>
  <c r="B4649" i="11"/>
  <c r="B473" i="11"/>
  <c r="C472" i="11"/>
  <c r="C1674" i="11"/>
  <c r="B1675" i="11"/>
  <c r="B681" i="11"/>
  <c r="C680" i="11"/>
  <c r="C1040" i="11"/>
  <c r="B1041" i="11"/>
  <c r="B1494" i="11"/>
  <c r="C1493" i="11"/>
  <c r="C4287" i="11"/>
  <c r="B4288" i="11"/>
  <c r="B3657" i="11"/>
  <c r="C3656" i="11"/>
  <c r="C1150" i="11"/>
  <c r="B1151" i="11"/>
  <c r="B137" i="11"/>
  <c r="C136" i="11"/>
  <c r="BN89" i="3" l="1"/>
  <c r="BJ89" i="3"/>
  <c r="BF89" i="3"/>
  <c r="BM89" i="3"/>
  <c r="BI89" i="3"/>
  <c r="BE89" i="3"/>
  <c r="BG89" i="3"/>
  <c r="BL89" i="3"/>
  <c r="BH89" i="3"/>
  <c r="BD89" i="3"/>
  <c r="BK89" i="3"/>
  <c r="B95" i="8"/>
  <c r="A94" i="8"/>
  <c r="B417" i="8"/>
  <c r="A416" i="8"/>
  <c r="B143" i="4"/>
  <c r="A142" i="4"/>
  <c r="B2314" i="11"/>
  <c r="C2313" i="11"/>
  <c r="AC94" i="3"/>
  <c r="AD91" i="3"/>
  <c r="AE90" i="3"/>
  <c r="B3658" i="11"/>
  <c r="C3657" i="11"/>
  <c r="C1151" i="11"/>
  <c r="B1152" i="11"/>
  <c r="C4288" i="11"/>
  <c r="B4289" i="11"/>
  <c r="B1042" i="11"/>
  <c r="C1041" i="11"/>
  <c r="B1676" i="11"/>
  <c r="C1675" i="11"/>
  <c r="C4649" i="11"/>
  <c r="B4650" i="11"/>
  <c r="B138" i="11"/>
  <c r="C137" i="11"/>
  <c r="C1494" i="11"/>
  <c r="B1495" i="11"/>
  <c r="B682" i="11"/>
  <c r="C681" i="11"/>
  <c r="B474" i="11"/>
  <c r="C473" i="11"/>
  <c r="C1355" i="11"/>
  <c r="B1356" i="11"/>
  <c r="BK90" i="3" l="1"/>
  <c r="BG90" i="3"/>
  <c r="BN90" i="3"/>
  <c r="BJ90" i="3"/>
  <c r="BF90" i="3"/>
  <c r="BL90" i="3"/>
  <c r="BD90" i="3"/>
  <c r="BM90" i="3"/>
  <c r="BI90" i="3"/>
  <c r="BE90" i="3"/>
  <c r="BH90" i="3"/>
  <c r="B96" i="8"/>
  <c r="A95" i="8"/>
  <c r="A417" i="8"/>
  <c r="B418" i="8"/>
  <c r="B144" i="4"/>
  <c r="A143" i="4"/>
  <c r="AD92" i="3"/>
  <c r="AE91" i="3"/>
  <c r="AC95" i="3"/>
  <c r="C2314" i="11"/>
  <c r="B2315" i="11"/>
  <c r="B475" i="11"/>
  <c r="C474" i="11"/>
  <c r="B1357" i="11"/>
  <c r="C1356" i="11"/>
  <c r="C4650" i="11"/>
  <c r="B4651" i="11"/>
  <c r="C1152" i="11"/>
  <c r="B1153" i="11"/>
  <c r="B683" i="11"/>
  <c r="C682" i="11"/>
  <c r="C1042" i="11"/>
  <c r="B1043" i="11"/>
  <c r="B1496" i="11"/>
  <c r="C1495" i="11"/>
  <c r="C4289" i="11"/>
  <c r="B4290" i="11"/>
  <c r="B139" i="11"/>
  <c r="C138" i="11"/>
  <c r="C1676" i="11"/>
  <c r="B1677" i="11"/>
  <c r="B3659" i="11"/>
  <c r="C3658" i="11"/>
  <c r="BL91" i="3" l="1"/>
  <c r="BH91" i="3"/>
  <c r="BD91" i="3"/>
  <c r="BK91" i="3"/>
  <c r="BG91" i="3"/>
  <c r="BI91" i="3"/>
  <c r="BN91" i="3"/>
  <c r="BJ91" i="3"/>
  <c r="BF91" i="3"/>
  <c r="BM91" i="3"/>
  <c r="BE91" i="3"/>
  <c r="B97" i="8"/>
  <c r="A96" i="8"/>
  <c r="B419" i="8"/>
  <c r="A418" i="8"/>
  <c r="B145" i="4"/>
  <c r="A144" i="4"/>
  <c r="B2316" i="11"/>
  <c r="C2315" i="11"/>
  <c r="AC96" i="3"/>
  <c r="AD93" i="3"/>
  <c r="AE92" i="3"/>
  <c r="C1153" i="11"/>
  <c r="B1154" i="11"/>
  <c r="B3660" i="11"/>
  <c r="C3659" i="11"/>
  <c r="C1496" i="11"/>
  <c r="B1497" i="11"/>
  <c r="B1358" i="11"/>
  <c r="C1357" i="11"/>
  <c r="B140" i="11"/>
  <c r="C139" i="11"/>
  <c r="B1678" i="11"/>
  <c r="C1677" i="11"/>
  <c r="C4290" i="11"/>
  <c r="B4291" i="11"/>
  <c r="C4291" i="11" s="1"/>
  <c r="C1043" i="11"/>
  <c r="B1044" i="11"/>
  <c r="C4651" i="11"/>
  <c r="B4652" i="11"/>
  <c r="B684" i="11"/>
  <c r="C683" i="11"/>
  <c r="B476" i="11"/>
  <c r="C475" i="11"/>
  <c r="BM92" i="3" l="1"/>
  <c r="BI92" i="3"/>
  <c r="BE92" i="3"/>
  <c r="BL92" i="3"/>
  <c r="BH92" i="3"/>
  <c r="BD92" i="3"/>
  <c r="BN92" i="3"/>
  <c r="BF92" i="3"/>
  <c r="BK92" i="3"/>
  <c r="BG92" i="3"/>
  <c r="BJ92" i="3"/>
  <c r="A97" i="8"/>
  <c r="B98" i="8"/>
  <c r="B420" i="8"/>
  <c r="A419" i="8"/>
  <c r="B146" i="4"/>
  <c r="A145" i="4"/>
  <c r="AD94" i="3"/>
  <c r="AE93" i="3"/>
  <c r="AC97" i="3"/>
  <c r="C2316" i="11"/>
  <c r="B2317" i="11"/>
  <c r="C4652" i="11"/>
  <c r="B4653" i="11"/>
  <c r="B1498" i="11"/>
  <c r="C1497" i="11"/>
  <c r="C1154" i="11"/>
  <c r="B1155" i="11"/>
  <c r="B141" i="11"/>
  <c r="C140" i="11"/>
  <c r="B477" i="11"/>
  <c r="C476" i="11"/>
  <c r="C1044" i="11"/>
  <c r="B1045" i="11"/>
  <c r="B685" i="11"/>
  <c r="C684" i="11"/>
  <c r="C1678" i="11"/>
  <c r="B1679" i="11"/>
  <c r="B1359" i="11"/>
  <c r="C1358" i="11"/>
  <c r="B3661" i="11"/>
  <c r="C3660" i="11"/>
  <c r="BN93" i="3" l="1"/>
  <c r="BJ93" i="3"/>
  <c r="BF93" i="3"/>
  <c r="BM93" i="3"/>
  <c r="BI93" i="3"/>
  <c r="BE93" i="3"/>
  <c r="BK93" i="3"/>
  <c r="BL93" i="3"/>
  <c r="BH93" i="3"/>
  <c r="BD93" i="3"/>
  <c r="BG93" i="3"/>
  <c r="A98" i="8"/>
  <c r="B99" i="8"/>
  <c r="B421" i="8"/>
  <c r="A420" i="8"/>
  <c r="B147" i="4"/>
  <c r="A146" i="4"/>
  <c r="B2318" i="11"/>
  <c r="C2317" i="11"/>
  <c r="AC98" i="3"/>
  <c r="AD95" i="3"/>
  <c r="AE94" i="3"/>
  <c r="B1680" i="11"/>
  <c r="C1679" i="11"/>
  <c r="B1046" i="11"/>
  <c r="C1045" i="11"/>
  <c r="B3662" i="11"/>
  <c r="C3661" i="11"/>
  <c r="B142" i="11"/>
  <c r="C141" i="11"/>
  <c r="C1498" i="11"/>
  <c r="B1499" i="11"/>
  <c r="C1155" i="11"/>
  <c r="B1156" i="11"/>
  <c r="C4653" i="11"/>
  <c r="B4654" i="11"/>
  <c r="C1359" i="11"/>
  <c r="B1360" i="11"/>
  <c r="B686" i="11"/>
  <c r="C685" i="11"/>
  <c r="B478" i="11"/>
  <c r="C477" i="11"/>
  <c r="BK94" i="3" l="1"/>
  <c r="BG94" i="3"/>
  <c r="BN94" i="3"/>
  <c r="BJ94" i="3"/>
  <c r="BF94" i="3"/>
  <c r="BH94" i="3"/>
  <c r="BM94" i="3"/>
  <c r="BI94" i="3"/>
  <c r="BE94" i="3"/>
  <c r="BL94" i="3"/>
  <c r="BD94" i="3"/>
  <c r="B100" i="8"/>
  <c r="A99" i="8"/>
  <c r="A421" i="8"/>
  <c r="B422" i="8"/>
  <c r="A147" i="4"/>
  <c r="B148" i="4"/>
  <c r="AD96" i="3"/>
  <c r="AE95" i="3"/>
  <c r="AC99" i="3"/>
  <c r="C2318" i="11"/>
  <c r="B2319" i="11"/>
  <c r="C4654" i="11"/>
  <c r="B4655" i="11"/>
  <c r="B687" i="11"/>
  <c r="C686" i="11"/>
  <c r="B143" i="11"/>
  <c r="C142" i="11"/>
  <c r="C1046" i="11"/>
  <c r="B1047" i="11"/>
  <c r="B1361" i="11"/>
  <c r="C1360" i="11"/>
  <c r="C1156" i="11"/>
  <c r="B1157" i="11"/>
  <c r="C1499" i="11"/>
  <c r="B1500" i="11"/>
  <c r="B479" i="11"/>
  <c r="C478" i="11"/>
  <c r="B3663" i="11"/>
  <c r="C3662" i="11"/>
  <c r="C1680" i="11"/>
  <c r="B1681" i="11"/>
  <c r="BL95" i="3" l="1"/>
  <c r="BH95" i="3"/>
  <c r="BD95" i="3"/>
  <c r="BK95" i="3"/>
  <c r="BG95" i="3"/>
  <c r="BM95" i="3"/>
  <c r="BE95" i="3"/>
  <c r="BN95" i="3"/>
  <c r="BJ95" i="3"/>
  <c r="BF95" i="3"/>
  <c r="BI95" i="3"/>
  <c r="B101" i="8"/>
  <c r="A100" i="8"/>
  <c r="A422" i="8"/>
  <c r="B423" i="8"/>
  <c r="B149" i="4"/>
  <c r="A148" i="4"/>
  <c r="B2320" i="11"/>
  <c r="C2319" i="11"/>
  <c r="AC100" i="3"/>
  <c r="AD97" i="3"/>
  <c r="AE96" i="3"/>
  <c r="C1500" i="11"/>
  <c r="B1501" i="11"/>
  <c r="C1361" i="11"/>
  <c r="B1362" i="11"/>
  <c r="B144" i="11"/>
  <c r="C143" i="11"/>
  <c r="B688" i="11"/>
  <c r="C687" i="11"/>
  <c r="B3664" i="11"/>
  <c r="C3663" i="11"/>
  <c r="B1682" i="11"/>
  <c r="C1681" i="11"/>
  <c r="B1158" i="11"/>
  <c r="C1157" i="11"/>
  <c r="C1047" i="11"/>
  <c r="B1048" i="11"/>
  <c r="C4655" i="11"/>
  <c r="B4656" i="11"/>
  <c r="B480" i="11"/>
  <c r="C479" i="11"/>
  <c r="BM96" i="3" l="1"/>
  <c r="BI96" i="3"/>
  <c r="BE96" i="3"/>
  <c r="BL96" i="3"/>
  <c r="BH96" i="3"/>
  <c r="BD96" i="3"/>
  <c r="BJ96" i="3"/>
  <c r="BK96" i="3"/>
  <c r="BG96" i="3"/>
  <c r="BN96" i="3"/>
  <c r="BF96" i="3"/>
  <c r="A101" i="8"/>
  <c r="B102" i="8"/>
  <c r="A423" i="8"/>
  <c r="B424" i="8"/>
  <c r="B150" i="4"/>
  <c r="A149" i="4"/>
  <c r="AD98" i="3"/>
  <c r="AE97" i="3"/>
  <c r="AC101" i="3"/>
  <c r="B2321" i="11"/>
  <c r="C2320" i="11"/>
  <c r="C1048" i="11"/>
  <c r="B1049" i="11"/>
  <c r="C1362" i="11"/>
  <c r="B1363" i="11"/>
  <c r="B481" i="11"/>
  <c r="C480" i="11"/>
  <c r="B1502" i="11"/>
  <c r="C1501" i="11"/>
  <c r="C1682" i="11"/>
  <c r="B1683" i="11"/>
  <c r="B689" i="11"/>
  <c r="C688" i="11"/>
  <c r="C4656" i="11"/>
  <c r="B4657" i="11"/>
  <c r="C1158" i="11"/>
  <c r="B1159" i="11"/>
  <c r="B3665" i="11"/>
  <c r="C3664" i="11"/>
  <c r="B145" i="11"/>
  <c r="C144" i="11"/>
  <c r="BN97" i="3" l="1"/>
  <c r="BJ97" i="3"/>
  <c r="BF97" i="3"/>
  <c r="BM97" i="3"/>
  <c r="BI97" i="3"/>
  <c r="BE97" i="3"/>
  <c r="BG97" i="3"/>
  <c r="BL97" i="3"/>
  <c r="BH97" i="3"/>
  <c r="BD97" i="3"/>
  <c r="BK97" i="3"/>
  <c r="B103" i="8"/>
  <c r="A102" i="8"/>
  <c r="B425" i="8"/>
  <c r="A424" i="8"/>
  <c r="B151" i="4"/>
  <c r="A150" i="4"/>
  <c r="B2322" i="11"/>
  <c r="C2321" i="11"/>
  <c r="AC102" i="3"/>
  <c r="AD99" i="3"/>
  <c r="AE98" i="3"/>
  <c r="C1363" i="11"/>
  <c r="B1364" i="11"/>
  <c r="B3666" i="11"/>
  <c r="C3665" i="11"/>
  <c r="B690" i="11"/>
  <c r="C689" i="11"/>
  <c r="C1502" i="11"/>
  <c r="B1503" i="11"/>
  <c r="C4657" i="11"/>
  <c r="B4658" i="11"/>
  <c r="B1050" i="11"/>
  <c r="C1049" i="11"/>
  <c r="B1160" i="11"/>
  <c r="C1159" i="11"/>
  <c r="B1684" i="11"/>
  <c r="C1683" i="11"/>
  <c r="B146" i="11"/>
  <c r="C145" i="11"/>
  <c r="B482" i="11"/>
  <c r="C481" i="11"/>
  <c r="BK98" i="3" l="1"/>
  <c r="BG98" i="3"/>
  <c r="BN98" i="3"/>
  <c r="BJ98" i="3"/>
  <c r="BF98" i="3"/>
  <c r="BL98" i="3"/>
  <c r="BD98" i="3"/>
  <c r="BM98" i="3"/>
  <c r="BI98" i="3"/>
  <c r="BE98" i="3"/>
  <c r="BH98" i="3"/>
  <c r="B104" i="8"/>
  <c r="A103" i="8"/>
  <c r="B426" i="8"/>
  <c r="A425" i="8"/>
  <c r="A151" i="4"/>
  <c r="B152" i="4"/>
  <c r="AD100" i="3"/>
  <c r="AE99" i="3"/>
  <c r="AC103" i="3"/>
  <c r="B2323" i="11"/>
  <c r="C2322" i="11"/>
  <c r="C4658" i="11"/>
  <c r="B4659" i="11"/>
  <c r="B483" i="11"/>
  <c r="C482" i="11"/>
  <c r="C1050" i="11"/>
  <c r="B1051" i="11"/>
  <c r="B147" i="11"/>
  <c r="C146" i="11"/>
  <c r="C1160" i="11"/>
  <c r="B1161" i="11"/>
  <c r="B691" i="11"/>
  <c r="C690" i="11"/>
  <c r="B3667" i="11"/>
  <c r="C3666" i="11"/>
  <c r="C1684" i="11"/>
  <c r="B1685" i="11"/>
  <c r="B1504" i="11"/>
  <c r="C1503" i="11"/>
  <c r="C1364" i="11"/>
  <c r="B1365" i="11"/>
  <c r="BN99" i="3" l="1"/>
  <c r="BJ99" i="3"/>
  <c r="BM99" i="3"/>
  <c r="BL99" i="3"/>
  <c r="BH99" i="3"/>
  <c r="BI99" i="3"/>
  <c r="BD99" i="3"/>
  <c r="BG99" i="3"/>
  <c r="BK99" i="3"/>
  <c r="BF99" i="3"/>
  <c r="BE99" i="3"/>
  <c r="B105" i="8"/>
  <c r="A104" i="8"/>
  <c r="B427" i="8"/>
  <c r="A426" i="8"/>
  <c r="B153" i="4"/>
  <c r="A152" i="4"/>
  <c r="B2324" i="11"/>
  <c r="C2323" i="11"/>
  <c r="AC104" i="3"/>
  <c r="AD101" i="3"/>
  <c r="AE100" i="3"/>
  <c r="B1686" i="11"/>
  <c r="C1685" i="11"/>
  <c r="B692" i="11"/>
  <c r="C691" i="11"/>
  <c r="B148" i="11"/>
  <c r="C147" i="11"/>
  <c r="B484" i="11"/>
  <c r="C483" i="11"/>
  <c r="C1504" i="11"/>
  <c r="B1505" i="11"/>
  <c r="B1366" i="11"/>
  <c r="C1365" i="11"/>
  <c r="B1162" i="11"/>
  <c r="C1161" i="11"/>
  <c r="C1051" i="11"/>
  <c r="B1052" i="11"/>
  <c r="C4659" i="11"/>
  <c r="B4660" i="11"/>
  <c r="B3668" i="11"/>
  <c r="C3667" i="11"/>
  <c r="BK100" i="3" l="1"/>
  <c r="BG100" i="3"/>
  <c r="BN100" i="3"/>
  <c r="BJ100" i="3"/>
  <c r="BF100" i="3"/>
  <c r="BM100" i="3"/>
  <c r="BI100" i="3"/>
  <c r="BE100" i="3"/>
  <c r="BL100" i="3"/>
  <c r="BH100" i="3"/>
  <c r="BD100" i="3"/>
  <c r="A105" i="8"/>
  <c r="B106" i="8"/>
  <c r="B428" i="8"/>
  <c r="A427" i="8"/>
  <c r="B154" i="4"/>
  <c r="A153" i="4"/>
  <c r="AD102" i="3"/>
  <c r="AE101" i="3"/>
  <c r="AC105" i="3"/>
  <c r="B2325" i="11"/>
  <c r="C2324" i="11"/>
  <c r="C4660" i="11"/>
  <c r="B4661" i="11"/>
  <c r="C1162" i="11"/>
  <c r="B1163" i="11"/>
  <c r="C1366" i="11"/>
  <c r="B1367" i="11"/>
  <c r="B485" i="11"/>
  <c r="C484" i="11"/>
  <c r="B693" i="11"/>
  <c r="C692" i="11"/>
  <c r="C1052" i="11"/>
  <c r="B1053" i="11"/>
  <c r="C1505" i="11"/>
  <c r="B1506" i="11"/>
  <c r="B3669" i="11"/>
  <c r="C3668" i="11"/>
  <c r="B149" i="11"/>
  <c r="C148" i="11"/>
  <c r="C1686" i="11"/>
  <c r="B1687" i="11"/>
  <c r="BL101" i="3" l="1"/>
  <c r="BH101" i="3"/>
  <c r="BD101" i="3"/>
  <c r="BK101" i="3"/>
  <c r="BG101" i="3"/>
  <c r="BN101" i="3"/>
  <c r="BJ101" i="3"/>
  <c r="BF101" i="3"/>
  <c r="BM101" i="3"/>
  <c r="BI101" i="3"/>
  <c r="BE101" i="3"/>
  <c r="B107" i="8"/>
  <c r="A106" i="8"/>
  <c r="B429" i="8"/>
  <c r="A428" i="8"/>
  <c r="B155" i="4"/>
  <c r="A154" i="4"/>
  <c r="C2325" i="11"/>
  <c r="B2326" i="11"/>
  <c r="AC106" i="3"/>
  <c r="AD103" i="3"/>
  <c r="AE102" i="3"/>
  <c r="B1688" i="11"/>
  <c r="C1687" i="11"/>
  <c r="C1506" i="11"/>
  <c r="B1507" i="11"/>
  <c r="B1054" i="11"/>
  <c r="C1053" i="11"/>
  <c r="C1163" i="11"/>
  <c r="B1164" i="11"/>
  <c r="B150" i="11"/>
  <c r="C149" i="11"/>
  <c r="B3670" i="11"/>
  <c r="C3669" i="11"/>
  <c r="B486" i="11"/>
  <c r="C485" i="11"/>
  <c r="B1368" i="11"/>
  <c r="C1367" i="11"/>
  <c r="C4661" i="11"/>
  <c r="B4662" i="11"/>
  <c r="B694" i="11"/>
  <c r="C693" i="11"/>
  <c r="BM102" i="3" l="1"/>
  <c r="BI102" i="3"/>
  <c r="BE102" i="3"/>
  <c r="BL102" i="3"/>
  <c r="BH102" i="3"/>
  <c r="BD102" i="3"/>
  <c r="BK102" i="3"/>
  <c r="BG102" i="3"/>
  <c r="BF102" i="3"/>
  <c r="BJ102" i="3"/>
  <c r="BN102" i="3"/>
  <c r="B108" i="8"/>
  <c r="A107" i="8"/>
  <c r="A429" i="8"/>
  <c r="B430" i="8"/>
  <c r="B156" i="4"/>
  <c r="A155" i="4"/>
  <c r="AD104" i="3"/>
  <c r="AE103" i="3"/>
  <c r="AC107" i="3"/>
  <c r="C2326" i="11"/>
  <c r="B2327" i="11"/>
  <c r="C1368" i="11"/>
  <c r="B1369" i="11"/>
  <c r="C1164" i="11"/>
  <c r="B1165" i="11"/>
  <c r="C1507" i="11"/>
  <c r="B1508" i="11"/>
  <c r="B3671" i="11"/>
  <c r="C3670" i="11"/>
  <c r="C4662" i="11"/>
  <c r="B4663" i="11"/>
  <c r="B695" i="11"/>
  <c r="C694" i="11"/>
  <c r="B487" i="11"/>
  <c r="C486" i="11"/>
  <c r="B151" i="11"/>
  <c r="C150" i="11"/>
  <c r="C1054" i="11"/>
  <c r="B1055" i="11"/>
  <c r="C1688" i="11"/>
  <c r="B1689" i="11"/>
  <c r="BN103" i="3" l="1"/>
  <c r="BJ103" i="3"/>
  <c r="BF103" i="3"/>
  <c r="BM103" i="3"/>
  <c r="BI103" i="3"/>
  <c r="BE103" i="3"/>
  <c r="BL103" i="3"/>
  <c r="BH103" i="3"/>
  <c r="BD103" i="3"/>
  <c r="BK103" i="3"/>
  <c r="BG103" i="3"/>
  <c r="B109" i="8"/>
  <c r="A108" i="8"/>
  <c r="B431" i="8"/>
  <c r="A430" i="8"/>
  <c r="B157" i="4"/>
  <c r="A156" i="4"/>
  <c r="B2328" i="11"/>
  <c r="C2327" i="11"/>
  <c r="AC108" i="3"/>
  <c r="AD105" i="3"/>
  <c r="AE104" i="3"/>
  <c r="B1056" i="11"/>
  <c r="C1055" i="11"/>
  <c r="C4663" i="11"/>
  <c r="B4664" i="11"/>
  <c r="B1166" i="11"/>
  <c r="C1165" i="11"/>
  <c r="B488" i="11"/>
  <c r="C487" i="11"/>
  <c r="C1508" i="11"/>
  <c r="B1509" i="11"/>
  <c r="C1369" i="11"/>
  <c r="B1370" i="11"/>
  <c r="B1690" i="11"/>
  <c r="C1689" i="11"/>
  <c r="B152" i="11"/>
  <c r="C151" i="11"/>
  <c r="B696" i="11"/>
  <c r="C695" i="11"/>
  <c r="B3672" i="11"/>
  <c r="C3671" i="11"/>
  <c r="BK104" i="3" l="1"/>
  <c r="BG104" i="3"/>
  <c r="BN104" i="3"/>
  <c r="BJ104" i="3"/>
  <c r="BF104" i="3"/>
  <c r="BM104" i="3"/>
  <c r="BI104" i="3"/>
  <c r="BE104" i="3"/>
  <c r="BL104" i="3"/>
  <c r="BD104" i="3"/>
  <c r="BH104" i="3"/>
  <c r="A109" i="8"/>
  <c r="B110" i="8"/>
  <c r="B432" i="8"/>
  <c r="A431" i="8"/>
  <c r="B158" i="4"/>
  <c r="A157" i="4"/>
  <c r="AD106" i="3"/>
  <c r="AE105" i="3"/>
  <c r="AC109" i="3"/>
  <c r="B2329" i="11"/>
  <c r="C2328" i="11"/>
  <c r="B1510" i="11"/>
  <c r="C1509" i="11"/>
  <c r="C4664" i="11"/>
  <c r="B4665" i="11"/>
  <c r="B697" i="11"/>
  <c r="C696" i="11"/>
  <c r="B489" i="11"/>
  <c r="C488" i="11"/>
  <c r="C1690" i="11"/>
  <c r="B1691" i="11"/>
  <c r="C1370" i="11"/>
  <c r="B1371" i="11"/>
  <c r="B3673" i="11"/>
  <c r="C3672" i="11"/>
  <c r="B153" i="11"/>
  <c r="C152" i="11"/>
  <c r="C1166" i="11"/>
  <c r="B1167" i="11"/>
  <c r="C1056" i="11"/>
  <c r="B1057" i="11"/>
  <c r="BL105" i="3" l="1"/>
  <c r="BH105" i="3"/>
  <c r="BD105" i="3"/>
  <c r="BK105" i="3"/>
  <c r="BG105" i="3"/>
  <c r="BN105" i="3"/>
  <c r="BJ105" i="3"/>
  <c r="BF105" i="3"/>
  <c r="BE105" i="3"/>
  <c r="BM105" i="3"/>
  <c r="BI105" i="3"/>
  <c r="A110" i="8"/>
  <c r="B111" i="8"/>
  <c r="B433" i="8"/>
  <c r="A432" i="8"/>
  <c r="B159" i="4"/>
  <c r="A158" i="4"/>
  <c r="B2330" i="11"/>
  <c r="C2329" i="11"/>
  <c r="AC110" i="3"/>
  <c r="AD107" i="3"/>
  <c r="AE106" i="3"/>
  <c r="C1371" i="11"/>
  <c r="B1372" i="11"/>
  <c r="C4665" i="11"/>
  <c r="B4666" i="11"/>
  <c r="B490" i="11"/>
  <c r="C489" i="11"/>
  <c r="C1167" i="11"/>
  <c r="B1168" i="11"/>
  <c r="B1058" i="11"/>
  <c r="C1057" i="11"/>
  <c r="B1692" i="11"/>
  <c r="C1691" i="11"/>
  <c r="B154" i="11"/>
  <c r="C153" i="11"/>
  <c r="B3674" i="11"/>
  <c r="C3673" i="11"/>
  <c r="B698" i="11"/>
  <c r="C697" i="11"/>
  <c r="C1510" i="11"/>
  <c r="B1511" i="11"/>
  <c r="BM106" i="3" l="1"/>
  <c r="BI106" i="3"/>
  <c r="BE106" i="3"/>
  <c r="BL106" i="3"/>
  <c r="BH106" i="3"/>
  <c r="BD106" i="3"/>
  <c r="BK106" i="3"/>
  <c r="BG106" i="3"/>
  <c r="BJ106" i="3"/>
  <c r="BF106" i="3"/>
  <c r="BN106" i="3"/>
  <c r="A111" i="8"/>
  <c r="B112" i="8"/>
  <c r="A433" i="8"/>
  <c r="B434" i="8"/>
  <c r="A159" i="4"/>
  <c r="B160" i="4"/>
  <c r="AD108" i="3"/>
  <c r="AE107" i="3"/>
  <c r="AC111" i="3"/>
  <c r="B2331" i="11"/>
  <c r="C2330" i="11"/>
  <c r="C1168" i="11"/>
  <c r="B1169" i="11"/>
  <c r="C4666" i="11"/>
  <c r="B4667" i="11"/>
  <c r="B1512" i="11"/>
  <c r="C1511" i="11"/>
  <c r="C1372" i="11"/>
  <c r="B1373" i="11"/>
  <c r="B699" i="11"/>
  <c r="C698" i="11"/>
  <c r="C1692" i="11"/>
  <c r="B1693" i="11"/>
  <c r="B3675" i="11"/>
  <c r="C3674" i="11"/>
  <c r="B155" i="11"/>
  <c r="C154" i="11"/>
  <c r="C1058" i="11"/>
  <c r="B1059" i="11"/>
  <c r="B491" i="11"/>
  <c r="C490" i="11"/>
  <c r="BN107" i="3" l="1"/>
  <c r="BJ107" i="3"/>
  <c r="BF107" i="3"/>
  <c r="BM107" i="3"/>
  <c r="BI107" i="3"/>
  <c r="BE107" i="3"/>
  <c r="BL107" i="3"/>
  <c r="BH107" i="3"/>
  <c r="BD107" i="3"/>
  <c r="BK107" i="3"/>
  <c r="BG107" i="3"/>
  <c r="B113" i="8"/>
  <c r="A112" i="8"/>
  <c r="A434" i="8"/>
  <c r="B435" i="8"/>
  <c r="A160" i="4"/>
  <c r="B161" i="4"/>
  <c r="B2332" i="11"/>
  <c r="C2331" i="11"/>
  <c r="AC112" i="3"/>
  <c r="AD109" i="3"/>
  <c r="AE108" i="3"/>
  <c r="B492" i="11"/>
  <c r="C491" i="11"/>
  <c r="C1059" i="11"/>
  <c r="B1060" i="11"/>
  <c r="B1170" i="11"/>
  <c r="C1169" i="11"/>
  <c r="B3676" i="11"/>
  <c r="C3675" i="11"/>
  <c r="B700" i="11"/>
  <c r="C699" i="11"/>
  <c r="C1512" i="11"/>
  <c r="B1513" i="11"/>
  <c r="B1694" i="11"/>
  <c r="C1693" i="11"/>
  <c r="B1374" i="11"/>
  <c r="C1373" i="11"/>
  <c r="C4667" i="11"/>
  <c r="B4668" i="11"/>
  <c r="B156" i="11"/>
  <c r="C155" i="11"/>
  <c r="BK108" i="3" l="1"/>
  <c r="BG108" i="3"/>
  <c r="BN108" i="3"/>
  <c r="BJ108" i="3"/>
  <c r="BF108" i="3"/>
  <c r="BM108" i="3"/>
  <c r="BI108" i="3"/>
  <c r="BE108" i="3"/>
  <c r="BD108" i="3"/>
  <c r="BL108" i="3"/>
  <c r="BH108" i="3"/>
  <c r="B114" i="8"/>
  <c r="A113" i="8"/>
  <c r="B436" i="8"/>
  <c r="A435" i="8"/>
  <c r="B162" i="4"/>
  <c r="A161" i="4"/>
  <c r="AD110" i="3"/>
  <c r="AE109" i="3"/>
  <c r="AC113" i="3"/>
  <c r="B2333" i="11"/>
  <c r="C2332" i="11"/>
  <c r="C1513" i="11"/>
  <c r="B1514" i="11"/>
  <c r="C1060" i="11"/>
  <c r="B1061" i="11"/>
  <c r="C1374" i="11"/>
  <c r="B1375" i="11"/>
  <c r="B3677" i="11"/>
  <c r="C3676" i="11"/>
  <c r="C4668" i="11"/>
  <c r="B4669" i="11"/>
  <c r="B157" i="11"/>
  <c r="C156" i="11"/>
  <c r="C1694" i="11"/>
  <c r="B1695" i="11"/>
  <c r="B701" i="11"/>
  <c r="C700" i="11"/>
  <c r="C1170" i="11"/>
  <c r="B1171" i="11"/>
  <c r="B493" i="11"/>
  <c r="C492" i="11"/>
  <c r="BL109" i="3" l="1"/>
  <c r="BH109" i="3"/>
  <c r="BD109" i="3"/>
  <c r="BK109" i="3"/>
  <c r="BG109" i="3"/>
  <c r="BN109" i="3"/>
  <c r="BJ109" i="3"/>
  <c r="BF109" i="3"/>
  <c r="BI109" i="3"/>
  <c r="BE109" i="3"/>
  <c r="BM109" i="3"/>
  <c r="A114" i="8"/>
  <c r="B115" i="8"/>
  <c r="B437" i="8"/>
  <c r="A436" i="8"/>
  <c r="A162" i="4"/>
  <c r="B163" i="4"/>
  <c r="B2334" i="11"/>
  <c r="C2333" i="11"/>
  <c r="AC114" i="3"/>
  <c r="AD111" i="3"/>
  <c r="AE110" i="3"/>
  <c r="B702" i="11"/>
  <c r="C701" i="11"/>
  <c r="B158" i="11"/>
  <c r="C157" i="11"/>
  <c r="B3678" i="11"/>
  <c r="C3677" i="11"/>
  <c r="C1171" i="11"/>
  <c r="B1172" i="11"/>
  <c r="B1696" i="11"/>
  <c r="C1695" i="11"/>
  <c r="C4669" i="11"/>
  <c r="B4670" i="11"/>
  <c r="B1376" i="11"/>
  <c r="C1375" i="11"/>
  <c r="B1062" i="11"/>
  <c r="C1061" i="11"/>
  <c r="C1514" i="11"/>
  <c r="B1515" i="11"/>
  <c r="B494" i="11"/>
  <c r="C493" i="11"/>
  <c r="BM110" i="3" l="1"/>
  <c r="BI110" i="3"/>
  <c r="BE110" i="3"/>
  <c r="BL110" i="3"/>
  <c r="BH110" i="3"/>
  <c r="BD110" i="3"/>
  <c r="BK110" i="3"/>
  <c r="BG110" i="3"/>
  <c r="BN110" i="3"/>
  <c r="BJ110" i="3"/>
  <c r="BF110" i="3"/>
  <c r="B116" i="8"/>
  <c r="A115" i="8"/>
  <c r="A437" i="8"/>
  <c r="B438" i="8"/>
  <c r="B164" i="4"/>
  <c r="A163" i="4"/>
  <c r="AD112" i="3"/>
  <c r="AE111" i="3"/>
  <c r="AC115" i="3"/>
  <c r="C2334" i="11"/>
  <c r="B2335" i="11"/>
  <c r="C1376" i="11"/>
  <c r="B1377" i="11"/>
  <c r="C1696" i="11"/>
  <c r="B1697" i="11"/>
  <c r="B159" i="11"/>
  <c r="C158" i="11"/>
  <c r="C4670" i="11"/>
  <c r="B4671" i="11"/>
  <c r="C1172" i="11"/>
  <c r="B1173" i="11"/>
  <c r="C1515" i="11"/>
  <c r="B1516" i="11"/>
  <c r="B495" i="11"/>
  <c r="C494" i="11"/>
  <c r="C1062" i="11"/>
  <c r="B1063" i="11"/>
  <c r="B3679" i="11"/>
  <c r="C3678" i="11"/>
  <c r="B703" i="11"/>
  <c r="C702" i="11"/>
  <c r="BN111" i="3" l="1"/>
  <c r="BJ111" i="3"/>
  <c r="BF111" i="3"/>
  <c r="BM111" i="3"/>
  <c r="BI111" i="3"/>
  <c r="BE111" i="3"/>
  <c r="BL111" i="3"/>
  <c r="BH111" i="3"/>
  <c r="BD111" i="3"/>
  <c r="BK111" i="3"/>
  <c r="BG111" i="3"/>
  <c r="B117" i="8"/>
  <c r="A116" i="8"/>
  <c r="B439" i="8"/>
  <c r="A438" i="8"/>
  <c r="B165" i="4"/>
  <c r="A164" i="4"/>
  <c r="B2336" i="11"/>
  <c r="C2335" i="11"/>
  <c r="AC116" i="3"/>
  <c r="AD113" i="3"/>
  <c r="AE112" i="3"/>
  <c r="B1174" i="11"/>
  <c r="C1173" i="11"/>
  <c r="B1698" i="11"/>
  <c r="C1697" i="11"/>
  <c r="B496" i="11"/>
  <c r="C495" i="11"/>
  <c r="B160" i="11"/>
  <c r="C159" i="11"/>
  <c r="B3680" i="11"/>
  <c r="C3679" i="11"/>
  <c r="C1063" i="11"/>
  <c r="B1064" i="11"/>
  <c r="C1516" i="11"/>
  <c r="B1517" i="11"/>
  <c r="C4671" i="11"/>
  <c r="B4672" i="11"/>
  <c r="B1378" i="11"/>
  <c r="C1377" i="11"/>
  <c r="B704" i="11"/>
  <c r="C703" i="11"/>
  <c r="BK112" i="3" l="1"/>
  <c r="BG112" i="3"/>
  <c r="BN112" i="3"/>
  <c r="BJ112" i="3"/>
  <c r="BF112" i="3"/>
  <c r="BM112" i="3"/>
  <c r="BI112" i="3"/>
  <c r="BE112" i="3"/>
  <c r="BH112" i="3"/>
  <c r="BD112" i="3"/>
  <c r="BL112" i="3"/>
  <c r="A117" i="8"/>
  <c r="B118" i="8"/>
  <c r="B440" i="8"/>
  <c r="A439" i="8"/>
  <c r="B166" i="4"/>
  <c r="A165" i="4"/>
  <c r="AD114" i="3"/>
  <c r="AE113" i="3"/>
  <c r="AC117" i="3"/>
  <c r="B2337" i="11"/>
  <c r="C2336" i="11"/>
  <c r="C4672" i="11"/>
  <c r="B4673" i="11"/>
  <c r="C1064" i="11"/>
  <c r="B1065" i="11"/>
  <c r="B705" i="11"/>
  <c r="C704" i="11"/>
  <c r="B161" i="11"/>
  <c r="C160" i="11"/>
  <c r="C1698" i="11"/>
  <c r="B1699" i="11"/>
  <c r="B1518" i="11"/>
  <c r="C1517" i="11"/>
  <c r="C1378" i="11"/>
  <c r="B1379" i="11"/>
  <c r="B3681" i="11"/>
  <c r="C3680" i="11"/>
  <c r="B497" i="11"/>
  <c r="C496" i="11"/>
  <c r="C1174" i="11"/>
  <c r="B1175" i="11"/>
  <c r="BL113" i="3" l="1"/>
  <c r="BH113" i="3"/>
  <c r="BD113" i="3"/>
  <c r="BK113" i="3"/>
  <c r="BG113" i="3"/>
  <c r="BN113" i="3"/>
  <c r="BJ113" i="3"/>
  <c r="BF113" i="3"/>
  <c r="BM113" i="3"/>
  <c r="BI113" i="3"/>
  <c r="BE113" i="3"/>
  <c r="A118" i="8"/>
  <c r="B119" i="8"/>
  <c r="A440" i="8"/>
  <c r="B441" i="8"/>
  <c r="B167" i="4"/>
  <c r="A166" i="4"/>
  <c r="B2338" i="11"/>
  <c r="C2337" i="11"/>
  <c r="AC118" i="3"/>
  <c r="AD115" i="3"/>
  <c r="AE114" i="3"/>
  <c r="C1379" i="11"/>
  <c r="B1380" i="11"/>
  <c r="C1065" i="11"/>
  <c r="B1066" i="11"/>
  <c r="C1518" i="11"/>
  <c r="B1519" i="11"/>
  <c r="B162" i="11"/>
  <c r="C161" i="11"/>
  <c r="B1176" i="11"/>
  <c r="C1175" i="11"/>
  <c r="B1700" i="11"/>
  <c r="C1699" i="11"/>
  <c r="C4673" i="11"/>
  <c r="B4674" i="11"/>
  <c r="B498" i="11"/>
  <c r="C497" i="11"/>
  <c r="B3682" i="11"/>
  <c r="C3681" i="11"/>
  <c r="C705" i="11"/>
  <c r="B706" i="11"/>
  <c r="BM114" i="3" l="1"/>
  <c r="BI114" i="3"/>
  <c r="BE114" i="3"/>
  <c r="BL114" i="3"/>
  <c r="BH114" i="3"/>
  <c r="BD114" i="3"/>
  <c r="BK114" i="3"/>
  <c r="BG114" i="3"/>
  <c r="BN114" i="3"/>
  <c r="BJ114" i="3"/>
  <c r="BF114" i="3"/>
  <c r="B120" i="8"/>
  <c r="A119" i="8"/>
  <c r="A441" i="8"/>
  <c r="B442" i="8"/>
  <c r="B168" i="4"/>
  <c r="A167" i="4"/>
  <c r="AD116" i="3"/>
  <c r="AE115" i="3"/>
  <c r="AC119" i="3"/>
  <c r="C2338" i="11"/>
  <c r="B2339" i="11"/>
  <c r="B499" i="11"/>
  <c r="C498" i="11"/>
  <c r="B707" i="11"/>
  <c r="C706" i="11"/>
  <c r="B3683" i="11"/>
  <c r="C3682" i="11"/>
  <c r="C1066" i="11"/>
  <c r="B1067" i="11"/>
  <c r="C1700" i="11"/>
  <c r="B1701" i="11"/>
  <c r="B163" i="11"/>
  <c r="C162" i="11"/>
  <c r="C4674" i="11"/>
  <c r="B4675" i="11"/>
  <c r="B1520" i="11"/>
  <c r="C1519" i="11"/>
  <c r="C1380" i="11"/>
  <c r="B1381" i="11"/>
  <c r="C1176" i="11"/>
  <c r="B1177" i="11"/>
  <c r="BN115" i="3" l="1"/>
  <c r="BJ115" i="3"/>
  <c r="BF115" i="3"/>
  <c r="BM115" i="3"/>
  <c r="BI115" i="3"/>
  <c r="BE115" i="3"/>
  <c r="BL115" i="3"/>
  <c r="BH115" i="3"/>
  <c r="BD115" i="3"/>
  <c r="BG115" i="3"/>
  <c r="BK115" i="3"/>
  <c r="B121" i="8"/>
  <c r="A120" i="8"/>
  <c r="B443" i="8"/>
  <c r="A442" i="8"/>
  <c r="B169" i="4"/>
  <c r="A168" i="4"/>
  <c r="B2340" i="11"/>
  <c r="C2339" i="11"/>
  <c r="AC120" i="3"/>
  <c r="AD117" i="3"/>
  <c r="AE116" i="3"/>
  <c r="B1178" i="11"/>
  <c r="C1177" i="11"/>
  <c r="B1382" i="11"/>
  <c r="C1381" i="11"/>
  <c r="C4675" i="11"/>
  <c r="B4676" i="11"/>
  <c r="B1702" i="11"/>
  <c r="C1701" i="11"/>
  <c r="C1067" i="11"/>
  <c r="B1068" i="11"/>
  <c r="B708" i="11"/>
  <c r="C707" i="11"/>
  <c r="C1520" i="11"/>
  <c r="B1521" i="11"/>
  <c r="B164" i="11"/>
  <c r="C163" i="11"/>
  <c r="B3684" i="11"/>
  <c r="C3683" i="11"/>
  <c r="B500" i="11"/>
  <c r="C499" i="11"/>
  <c r="BK116" i="3" l="1"/>
  <c r="BG116" i="3"/>
  <c r="BN116" i="3"/>
  <c r="BJ116" i="3"/>
  <c r="BF116" i="3"/>
  <c r="BM116" i="3"/>
  <c r="BI116" i="3"/>
  <c r="BE116" i="3"/>
  <c r="BL116" i="3"/>
  <c r="BH116" i="3"/>
  <c r="BD116" i="3"/>
  <c r="A121" i="8"/>
  <c r="B122" i="8"/>
  <c r="B444" i="8"/>
  <c r="A443" i="8"/>
  <c r="B170" i="4"/>
  <c r="A169" i="4"/>
  <c r="AD118" i="3"/>
  <c r="AE117" i="3"/>
  <c r="AC121" i="3"/>
  <c r="B2341" i="11"/>
  <c r="C2340" i="11"/>
  <c r="C1521" i="11"/>
  <c r="B1522" i="11"/>
  <c r="B709" i="11"/>
  <c r="C708" i="11"/>
  <c r="C1702" i="11"/>
  <c r="B1703" i="11"/>
  <c r="C1382" i="11"/>
  <c r="B1383" i="11"/>
  <c r="C1068" i="11"/>
  <c r="B1069" i="11"/>
  <c r="C4676" i="11"/>
  <c r="B4677" i="11"/>
  <c r="B3685" i="11"/>
  <c r="C3684" i="11"/>
  <c r="B501" i="11"/>
  <c r="C500" i="11"/>
  <c r="B165" i="11"/>
  <c r="C164" i="11"/>
  <c r="C1178" i="11"/>
  <c r="B1179" i="11"/>
  <c r="BL117" i="3" l="1"/>
  <c r="BH117" i="3"/>
  <c r="BD117" i="3"/>
  <c r="BK117" i="3"/>
  <c r="BG117" i="3"/>
  <c r="BN117" i="3"/>
  <c r="BJ117" i="3"/>
  <c r="BF117" i="3"/>
  <c r="BM117" i="3"/>
  <c r="BI117" i="3"/>
  <c r="BE117" i="3"/>
  <c r="B123" i="8"/>
  <c r="A122" i="8"/>
  <c r="B445" i="8"/>
  <c r="A444" i="8"/>
  <c r="A170" i="4"/>
  <c r="B171" i="4"/>
  <c r="B2342" i="11"/>
  <c r="C2341" i="11"/>
  <c r="AC122" i="3"/>
  <c r="AD119" i="3"/>
  <c r="AE118" i="3"/>
  <c r="C4677" i="11"/>
  <c r="B4678" i="11"/>
  <c r="B1384" i="11"/>
  <c r="C1383" i="11"/>
  <c r="B502" i="11"/>
  <c r="C501" i="11"/>
  <c r="C709" i="11"/>
  <c r="B710" i="11"/>
  <c r="C1179" i="11"/>
  <c r="B1180" i="11"/>
  <c r="B1070" i="11"/>
  <c r="C1069" i="11"/>
  <c r="B1704" i="11"/>
  <c r="C1703" i="11"/>
  <c r="C1522" i="11"/>
  <c r="B1523" i="11"/>
  <c r="B166" i="11"/>
  <c r="C165" i="11"/>
  <c r="B3686" i="11"/>
  <c r="C3685" i="11"/>
  <c r="BM118" i="3" l="1"/>
  <c r="BI118" i="3"/>
  <c r="BE118" i="3"/>
  <c r="BL118" i="3"/>
  <c r="BH118" i="3"/>
  <c r="BD118" i="3"/>
  <c r="BK118" i="3"/>
  <c r="BG118" i="3"/>
  <c r="BF118" i="3"/>
  <c r="BJ118" i="3"/>
  <c r="BN118" i="3"/>
  <c r="B124" i="8"/>
  <c r="A123" i="8"/>
  <c r="A445" i="8"/>
  <c r="B446" i="8"/>
  <c r="A171" i="4"/>
  <c r="B172" i="4"/>
  <c r="AD120" i="3"/>
  <c r="AE119" i="3"/>
  <c r="AC123" i="3"/>
  <c r="C2342" i="11"/>
  <c r="B2343" i="11"/>
  <c r="C1704" i="11"/>
  <c r="B1705" i="11"/>
  <c r="C1180" i="11"/>
  <c r="B1181" i="11"/>
  <c r="B711" i="11"/>
  <c r="C710" i="11"/>
  <c r="B167" i="11"/>
  <c r="C166" i="11"/>
  <c r="C1384" i="11"/>
  <c r="B1385" i="11"/>
  <c r="C1523" i="11"/>
  <c r="B1524" i="11"/>
  <c r="C4678" i="11"/>
  <c r="B4679" i="11"/>
  <c r="B3687" i="11"/>
  <c r="C3686" i="11"/>
  <c r="C1070" i="11"/>
  <c r="B1071" i="11"/>
  <c r="B503" i="11"/>
  <c r="C502" i="11"/>
  <c r="BN119" i="3" l="1"/>
  <c r="BJ119" i="3"/>
  <c r="BF119" i="3"/>
  <c r="BM119" i="3"/>
  <c r="BI119" i="3"/>
  <c r="BE119" i="3"/>
  <c r="BL119" i="3"/>
  <c r="BH119" i="3"/>
  <c r="BD119" i="3"/>
  <c r="BK119" i="3"/>
  <c r="BG119" i="3"/>
  <c r="A124" i="8"/>
  <c r="B125" i="8"/>
  <c r="A446" i="8"/>
  <c r="B447" i="8"/>
  <c r="B173" i="4"/>
  <c r="A172" i="4"/>
  <c r="B2344" i="11"/>
  <c r="C2343" i="11"/>
  <c r="AC124" i="3"/>
  <c r="AD121" i="3"/>
  <c r="AE120" i="3"/>
  <c r="C1524" i="11"/>
  <c r="B1525" i="11"/>
  <c r="B1182" i="11"/>
  <c r="C1181" i="11"/>
  <c r="B3688" i="11"/>
  <c r="C3687" i="11"/>
  <c r="B168" i="11"/>
  <c r="C167" i="11"/>
  <c r="B1072" i="11"/>
  <c r="C1071" i="11"/>
  <c r="C4679" i="11"/>
  <c r="B4680" i="11"/>
  <c r="C1385" i="11"/>
  <c r="B1386" i="11"/>
  <c r="B1706" i="11"/>
  <c r="C1705" i="11"/>
  <c r="B504" i="11"/>
  <c r="C503" i="11"/>
  <c r="B712" i="11"/>
  <c r="C711" i="11"/>
  <c r="BK120" i="3" l="1"/>
  <c r="BG120" i="3"/>
  <c r="BN120" i="3"/>
  <c r="BJ120" i="3"/>
  <c r="BF120" i="3"/>
  <c r="BM120" i="3"/>
  <c r="BI120" i="3"/>
  <c r="BE120" i="3"/>
  <c r="BL120" i="3"/>
  <c r="BH120" i="3"/>
  <c r="BD120" i="3"/>
  <c r="A125" i="8"/>
  <c r="B126" i="8"/>
  <c r="A447" i="8"/>
  <c r="B448" i="8"/>
  <c r="B174" i="4"/>
  <c r="A173" i="4"/>
  <c r="AD122" i="3"/>
  <c r="AE121" i="3"/>
  <c r="AC125" i="3"/>
  <c r="B2345" i="11"/>
  <c r="C2344" i="11"/>
  <c r="C4680" i="11"/>
  <c r="B4681" i="11"/>
  <c r="B505" i="11"/>
  <c r="C504" i="11"/>
  <c r="B169" i="11"/>
  <c r="C168" i="11"/>
  <c r="C1182" i="11"/>
  <c r="B1183" i="11"/>
  <c r="C1386" i="11"/>
  <c r="B1387" i="11"/>
  <c r="B1526" i="11"/>
  <c r="C1525" i="11"/>
  <c r="C1706" i="11"/>
  <c r="B1707" i="11"/>
  <c r="B713" i="11"/>
  <c r="C712" i="11"/>
  <c r="C1072" i="11"/>
  <c r="B1073" i="11"/>
  <c r="B3689" i="11"/>
  <c r="C3688" i="11"/>
  <c r="BL121" i="3" l="1"/>
  <c r="BH121" i="3"/>
  <c r="BD121" i="3"/>
  <c r="BK121" i="3"/>
  <c r="BG121" i="3"/>
  <c r="BN121" i="3"/>
  <c r="BJ121" i="3"/>
  <c r="BF121" i="3"/>
  <c r="BE121" i="3"/>
  <c r="BI121" i="3"/>
  <c r="BM121" i="3"/>
  <c r="B127" i="8"/>
  <c r="A126" i="8"/>
  <c r="B449" i="8"/>
  <c r="A448" i="8"/>
  <c r="B175" i="4"/>
  <c r="A174" i="4"/>
  <c r="B2346" i="11"/>
  <c r="C2345" i="11"/>
  <c r="AC126" i="3"/>
  <c r="AD123" i="3"/>
  <c r="AE122" i="3"/>
  <c r="C1183" i="11"/>
  <c r="B1184" i="11"/>
  <c r="C1526" i="11"/>
  <c r="B1527" i="11"/>
  <c r="B506" i="11"/>
  <c r="C505" i="11"/>
  <c r="B1074" i="11"/>
  <c r="C1073" i="11"/>
  <c r="B1708" i="11"/>
  <c r="C1707" i="11"/>
  <c r="C1387" i="11"/>
  <c r="B1388" i="11"/>
  <c r="C4681" i="11"/>
  <c r="B4682" i="11"/>
  <c r="C713" i="11"/>
  <c r="B714" i="11"/>
  <c r="B3690" i="11"/>
  <c r="C3689" i="11"/>
  <c r="B170" i="11"/>
  <c r="C169" i="11"/>
  <c r="BM122" i="3" l="1"/>
  <c r="BI122" i="3"/>
  <c r="BE122" i="3"/>
  <c r="BL122" i="3"/>
  <c r="BH122" i="3"/>
  <c r="BD122" i="3"/>
  <c r="BK122" i="3"/>
  <c r="BG122" i="3"/>
  <c r="BJ122" i="3"/>
  <c r="BF122" i="3"/>
  <c r="BN122" i="3"/>
  <c r="B128" i="8"/>
  <c r="A127" i="8"/>
  <c r="A449" i="8"/>
  <c r="B450" i="8"/>
  <c r="A175" i="4"/>
  <c r="B176" i="4"/>
  <c r="AD124" i="3"/>
  <c r="AE123" i="3"/>
  <c r="AC127" i="3"/>
  <c r="B2347" i="11"/>
  <c r="C2346" i="11"/>
  <c r="B715" i="11"/>
  <c r="C714" i="11"/>
  <c r="C1388" i="11"/>
  <c r="B1389" i="11"/>
  <c r="B1528" i="11"/>
  <c r="C1527" i="11"/>
  <c r="C1074" i="11"/>
  <c r="B1075" i="11"/>
  <c r="C4682" i="11"/>
  <c r="B4683" i="11"/>
  <c r="C1184" i="11"/>
  <c r="B1185" i="11"/>
  <c r="B171" i="11"/>
  <c r="C170" i="11"/>
  <c r="B3691" i="11"/>
  <c r="C3690" i="11"/>
  <c r="C1708" i="11"/>
  <c r="B1709" i="11"/>
  <c r="B507" i="11"/>
  <c r="C506" i="11"/>
  <c r="BN123" i="3" l="1"/>
  <c r="BJ123" i="3"/>
  <c r="BF123" i="3"/>
  <c r="BM123" i="3"/>
  <c r="BI123" i="3"/>
  <c r="BE123" i="3"/>
  <c r="BL123" i="3"/>
  <c r="BH123" i="3"/>
  <c r="BD123" i="3"/>
  <c r="BK123" i="3"/>
  <c r="BG123" i="3"/>
  <c r="A128" i="8"/>
  <c r="B129" i="8"/>
  <c r="A450" i="8"/>
  <c r="B451" i="8"/>
  <c r="A176" i="4"/>
  <c r="B177" i="4"/>
  <c r="B2348" i="11"/>
  <c r="C2347" i="11"/>
  <c r="AC128" i="3"/>
  <c r="AD125" i="3"/>
  <c r="AE124" i="3"/>
  <c r="B1710" i="11"/>
  <c r="C1709" i="11"/>
  <c r="C4683" i="11"/>
  <c r="B4684" i="11"/>
  <c r="C1075" i="11"/>
  <c r="B1076" i="11"/>
  <c r="C1076" i="11" s="1"/>
  <c r="B1390" i="11"/>
  <c r="C1389" i="11"/>
  <c r="B172" i="11"/>
  <c r="C171" i="11"/>
  <c r="B1186" i="11"/>
  <c r="C1185" i="11"/>
  <c r="B508" i="11"/>
  <c r="C507" i="11"/>
  <c r="B3692" i="11"/>
  <c r="C3691" i="11"/>
  <c r="C1528" i="11"/>
  <c r="B1529" i="11"/>
  <c r="B716" i="11"/>
  <c r="C715" i="11"/>
  <c r="BK124" i="3" l="1"/>
  <c r="BG124" i="3"/>
  <c r="BN124" i="3"/>
  <c r="BJ124" i="3"/>
  <c r="BF124" i="3"/>
  <c r="BM124" i="3"/>
  <c r="BI124" i="3"/>
  <c r="BE124" i="3"/>
  <c r="BD124" i="3"/>
  <c r="BH124" i="3"/>
  <c r="BL124" i="3"/>
  <c r="A129" i="8"/>
  <c r="B130" i="8"/>
  <c r="A451" i="8"/>
  <c r="B452" i="8"/>
  <c r="B178" i="4"/>
  <c r="A177" i="4"/>
  <c r="AD126" i="3"/>
  <c r="AE125" i="3"/>
  <c r="AC129" i="3"/>
  <c r="B2349" i="11"/>
  <c r="C2348" i="11"/>
  <c r="C1529" i="11"/>
  <c r="B1530" i="11"/>
  <c r="C4684" i="11"/>
  <c r="B4685" i="11"/>
  <c r="B509" i="11"/>
  <c r="C508" i="11"/>
  <c r="C1390" i="11"/>
  <c r="B1391" i="11"/>
  <c r="B717" i="11"/>
  <c r="C716" i="11"/>
  <c r="B3693" i="11"/>
  <c r="C3692" i="11"/>
  <c r="C1186" i="11"/>
  <c r="B1187" i="11"/>
  <c r="B173" i="11"/>
  <c r="C172" i="11"/>
  <c r="C1710" i="11"/>
  <c r="B1711" i="11"/>
  <c r="BL125" i="3" l="1"/>
  <c r="BH125" i="3"/>
  <c r="BD125" i="3"/>
  <c r="BK125" i="3"/>
  <c r="BG125" i="3"/>
  <c r="BN125" i="3"/>
  <c r="BJ125" i="3"/>
  <c r="BF125" i="3"/>
  <c r="BI125" i="3"/>
  <c r="BE125" i="3"/>
  <c r="BM125" i="3"/>
  <c r="A130" i="8"/>
  <c r="B131" i="8"/>
  <c r="B453" i="8"/>
  <c r="A452" i="8"/>
  <c r="A178" i="4"/>
  <c r="B179" i="4"/>
  <c r="C2349" i="11"/>
  <c r="B2350" i="11"/>
  <c r="AC130" i="3"/>
  <c r="AD127" i="3"/>
  <c r="AE126" i="3"/>
  <c r="B1712" i="11"/>
  <c r="C1711" i="11"/>
  <c r="C1187" i="11"/>
  <c r="B1188" i="11"/>
  <c r="C4685" i="11"/>
  <c r="B4686" i="11"/>
  <c r="C717" i="11"/>
  <c r="B718" i="11"/>
  <c r="B1392" i="11"/>
  <c r="C1391" i="11"/>
  <c r="C1530" i="11"/>
  <c r="B1531" i="11"/>
  <c r="B174" i="11"/>
  <c r="C173" i="11"/>
  <c r="B3694" i="11"/>
  <c r="C3693" i="11"/>
  <c r="B510" i="11"/>
  <c r="C509" i="11"/>
  <c r="BM126" i="3" l="1"/>
  <c r="BI126" i="3"/>
  <c r="BE126" i="3"/>
  <c r="BL126" i="3"/>
  <c r="BH126" i="3"/>
  <c r="BD126" i="3"/>
  <c r="BK126" i="3"/>
  <c r="BG126" i="3"/>
  <c r="BN126" i="3"/>
  <c r="BJ126" i="3"/>
  <c r="BF126" i="3"/>
  <c r="B132" i="8"/>
  <c r="A131" i="8"/>
  <c r="B454" i="8"/>
  <c r="A453" i="8"/>
  <c r="B180" i="4"/>
  <c r="A179" i="4"/>
  <c r="AD128" i="3"/>
  <c r="AE127" i="3"/>
  <c r="AC131" i="3"/>
  <c r="C2350" i="11"/>
  <c r="B2351" i="11"/>
  <c r="B719" i="11"/>
  <c r="C718" i="11"/>
  <c r="C1188" i="11"/>
  <c r="B1189" i="11"/>
  <c r="B175" i="11"/>
  <c r="C174" i="11"/>
  <c r="C1392" i="11"/>
  <c r="B1393" i="11"/>
  <c r="B511" i="11"/>
  <c r="C510" i="11"/>
  <c r="C1531" i="11"/>
  <c r="B1532" i="11"/>
  <c r="C4686" i="11"/>
  <c r="B4687" i="11"/>
  <c r="B3695" i="11"/>
  <c r="C3694" i="11"/>
  <c r="C1712" i="11"/>
  <c r="B1713" i="11"/>
  <c r="BN127" i="3" l="1"/>
  <c r="BJ127" i="3"/>
  <c r="BF127" i="3"/>
  <c r="BM127" i="3"/>
  <c r="BI127" i="3"/>
  <c r="BE127" i="3"/>
  <c r="BL127" i="3"/>
  <c r="BH127" i="3"/>
  <c r="BD127" i="3"/>
  <c r="BK127" i="3"/>
  <c r="BG127" i="3"/>
  <c r="A132" i="8"/>
  <c r="B133" i="8"/>
  <c r="A454" i="8"/>
  <c r="B455" i="8"/>
  <c r="B181" i="4"/>
  <c r="A180" i="4"/>
  <c r="B2352" i="11"/>
  <c r="C2351" i="11"/>
  <c r="AC132" i="3"/>
  <c r="AD129" i="3"/>
  <c r="AE128" i="3"/>
  <c r="B1714" i="11"/>
  <c r="C1713" i="11"/>
  <c r="C1532" i="11"/>
  <c r="B1533" i="11"/>
  <c r="B1394" i="11"/>
  <c r="C1393" i="11"/>
  <c r="B1190" i="11"/>
  <c r="C1189" i="11"/>
  <c r="B3696" i="11"/>
  <c r="C3695" i="11"/>
  <c r="C4687" i="11"/>
  <c r="B4688" i="11"/>
  <c r="B512" i="11"/>
  <c r="C511" i="11"/>
  <c r="B176" i="11"/>
  <c r="C175" i="11"/>
  <c r="B720" i="11"/>
  <c r="C719" i="11"/>
  <c r="BK128" i="3" l="1"/>
  <c r="BG128" i="3"/>
  <c r="BN128" i="3"/>
  <c r="BJ128" i="3"/>
  <c r="BF128" i="3"/>
  <c r="BM128" i="3"/>
  <c r="BI128" i="3"/>
  <c r="BE128" i="3"/>
  <c r="BH128" i="3"/>
  <c r="BD128" i="3"/>
  <c r="BL128" i="3"/>
  <c r="A133" i="8"/>
  <c r="B134" i="8"/>
  <c r="B456" i="8"/>
  <c r="A455" i="8"/>
  <c r="B182" i="4"/>
  <c r="A181" i="4"/>
  <c r="AD130" i="3"/>
  <c r="AE129" i="3"/>
  <c r="AC133" i="3"/>
  <c r="B2353" i="11"/>
  <c r="C2352" i="11"/>
  <c r="C4688" i="11"/>
  <c r="B4689" i="11"/>
  <c r="B1534" i="11"/>
  <c r="C1534" i="11" s="1"/>
  <c r="C1533" i="11"/>
  <c r="B721" i="11"/>
  <c r="C720" i="11"/>
  <c r="C1190" i="11"/>
  <c r="B1191" i="11"/>
  <c r="B513" i="11"/>
  <c r="C512" i="11"/>
  <c r="B177" i="11"/>
  <c r="C176" i="11"/>
  <c r="B3697" i="11"/>
  <c r="C3696" i="11"/>
  <c r="C1394" i="11"/>
  <c r="B1395" i="11"/>
  <c r="C1714" i="11"/>
  <c r="B1715" i="11"/>
  <c r="BL129" i="3" l="1"/>
  <c r="BH129" i="3"/>
  <c r="BD129" i="3"/>
  <c r="BK129" i="3"/>
  <c r="BG129" i="3"/>
  <c r="BN129" i="3"/>
  <c r="BJ129" i="3"/>
  <c r="BF129" i="3"/>
  <c r="BM129" i="3"/>
  <c r="BI129" i="3"/>
  <c r="BE129" i="3"/>
  <c r="A134" i="8"/>
  <c r="B135" i="8"/>
  <c r="B457" i="8"/>
  <c r="A456" i="8"/>
  <c r="B183" i="4"/>
  <c r="A182" i="4"/>
  <c r="C2353" i="11"/>
  <c r="B2354" i="11"/>
  <c r="AC134" i="3"/>
  <c r="AD131" i="3"/>
  <c r="AE130" i="3"/>
  <c r="B1716" i="11"/>
  <c r="C1715" i="11"/>
  <c r="B1192" i="11"/>
  <c r="C1191" i="11"/>
  <c r="B178" i="11"/>
  <c r="C177" i="11"/>
  <c r="C1395" i="11"/>
  <c r="B1396" i="11"/>
  <c r="C4689" i="11"/>
  <c r="B4690" i="11"/>
  <c r="B3698" i="11"/>
  <c r="C3697" i="11"/>
  <c r="B514" i="11"/>
  <c r="C513" i="11"/>
  <c r="B722" i="11"/>
  <c r="C721" i="11"/>
  <c r="BM130" i="3" l="1"/>
  <c r="BI130" i="3"/>
  <c r="BE130" i="3"/>
  <c r="BL130" i="3"/>
  <c r="BH130" i="3"/>
  <c r="BD130" i="3"/>
  <c r="BK130" i="3"/>
  <c r="BG130" i="3"/>
  <c r="BN130" i="3"/>
  <c r="BJ130" i="3"/>
  <c r="BF130" i="3"/>
  <c r="B136" i="8"/>
  <c r="A135" i="8"/>
  <c r="B458" i="8"/>
  <c r="A457" i="8"/>
  <c r="A183" i="4"/>
  <c r="B184" i="4"/>
  <c r="AD132" i="3"/>
  <c r="AE131" i="3"/>
  <c r="AC135" i="3"/>
  <c r="C2354" i="11"/>
  <c r="B2355" i="11"/>
  <c r="C4690" i="11"/>
  <c r="B4691" i="11"/>
  <c r="C1396" i="11"/>
  <c r="B1397" i="11"/>
  <c r="C1192" i="11"/>
  <c r="B1193" i="11"/>
  <c r="B515" i="11"/>
  <c r="C514" i="11"/>
  <c r="B723" i="11"/>
  <c r="C722" i="11"/>
  <c r="B3699" i="11"/>
  <c r="C3698" i="11"/>
  <c r="B179" i="11"/>
  <c r="C178" i="11"/>
  <c r="C1716" i="11"/>
  <c r="B1717" i="11"/>
  <c r="BN131" i="3" l="1"/>
  <c r="BJ131" i="3"/>
  <c r="BF131" i="3"/>
  <c r="BM131" i="3"/>
  <c r="BI131" i="3"/>
  <c r="BE131" i="3"/>
  <c r="BL131" i="3"/>
  <c r="BH131" i="3"/>
  <c r="BD131" i="3"/>
  <c r="BG131" i="3"/>
  <c r="BK131" i="3"/>
  <c r="B137" i="8"/>
  <c r="A136" i="8"/>
  <c r="A458" i="8"/>
  <c r="B459" i="8"/>
  <c r="A184" i="4"/>
  <c r="B185" i="4"/>
  <c r="B2356" i="11"/>
  <c r="C2355" i="11"/>
  <c r="AC136" i="3"/>
  <c r="AD133" i="3"/>
  <c r="AE132" i="3"/>
  <c r="B1398" i="11"/>
  <c r="C1397" i="11"/>
  <c r="B180" i="11"/>
  <c r="C179" i="11"/>
  <c r="B3700" i="11"/>
  <c r="C3699" i="11"/>
  <c r="B516" i="11"/>
  <c r="C515" i="11"/>
  <c r="B1194" i="11"/>
  <c r="C1193" i="11"/>
  <c r="C4691" i="11"/>
  <c r="B4692" i="11"/>
  <c r="B1718" i="11"/>
  <c r="C1717" i="11"/>
  <c r="B724" i="11"/>
  <c r="C723" i="11"/>
  <c r="BK132" i="3" l="1"/>
  <c r="BG132" i="3"/>
  <c r="BN132" i="3"/>
  <c r="BJ132" i="3"/>
  <c r="BF132" i="3"/>
  <c r="BM132" i="3"/>
  <c r="BI132" i="3"/>
  <c r="BE132" i="3"/>
  <c r="BL132" i="3"/>
  <c r="BH132" i="3"/>
  <c r="BD132" i="3"/>
  <c r="A137" i="8"/>
  <c r="B138" i="8"/>
  <c r="A459" i="8"/>
  <c r="B460" i="8"/>
  <c r="B186" i="4"/>
  <c r="A185" i="4"/>
  <c r="AD134" i="3"/>
  <c r="AE133" i="3"/>
  <c r="AC137" i="3"/>
  <c r="C2356" i="11"/>
  <c r="B2357" i="11"/>
  <c r="C1718" i="11"/>
  <c r="B1719" i="11"/>
  <c r="C1194" i="11"/>
  <c r="B1195" i="11"/>
  <c r="B3701" i="11"/>
  <c r="C3700" i="11"/>
  <c r="C1398" i="11"/>
  <c r="B1399" i="11"/>
  <c r="C4692" i="11"/>
  <c r="B4693" i="11"/>
  <c r="B725" i="11"/>
  <c r="C724" i="11"/>
  <c r="B517" i="11"/>
  <c r="C516" i="11"/>
  <c r="B181" i="11"/>
  <c r="C180" i="11"/>
  <c r="BL133" i="3" l="1"/>
  <c r="BH133" i="3"/>
  <c r="BD133" i="3"/>
  <c r="BK133" i="3"/>
  <c r="BG133" i="3"/>
  <c r="BN133" i="3"/>
  <c r="BJ133" i="3"/>
  <c r="BF133" i="3"/>
  <c r="BM133" i="3"/>
  <c r="BI133" i="3"/>
  <c r="BE133" i="3"/>
  <c r="A138" i="8"/>
  <c r="B139" i="8"/>
  <c r="B461" i="8"/>
  <c r="A460" i="8"/>
  <c r="B187" i="4"/>
  <c r="A186" i="4"/>
  <c r="B2358" i="11"/>
  <c r="C2357" i="11"/>
  <c r="AC138" i="3"/>
  <c r="AD135" i="3"/>
  <c r="AE134" i="3"/>
  <c r="B1400" i="11"/>
  <c r="C1399" i="11"/>
  <c r="C1195" i="11"/>
  <c r="B1196" i="11"/>
  <c r="B182" i="11"/>
  <c r="C181" i="11"/>
  <c r="B726" i="11"/>
  <c r="C725" i="11"/>
  <c r="B1720" i="11"/>
  <c r="C1719" i="11"/>
  <c r="C4693" i="11"/>
  <c r="B4694" i="11"/>
  <c r="B518" i="11"/>
  <c r="C517" i="11"/>
  <c r="B3702" i="11"/>
  <c r="C3701" i="11"/>
  <c r="BM134" i="3" l="1"/>
  <c r="BI134" i="3"/>
  <c r="BE134" i="3"/>
  <c r="BL134" i="3"/>
  <c r="BH134" i="3"/>
  <c r="BD134" i="3"/>
  <c r="BK134" i="3"/>
  <c r="BG134" i="3"/>
  <c r="BF134" i="3"/>
  <c r="BJ134" i="3"/>
  <c r="BN134" i="3"/>
  <c r="B140" i="8"/>
  <c r="A139" i="8"/>
  <c r="B462" i="8"/>
  <c r="A461" i="8"/>
  <c r="B188" i="4"/>
  <c r="A187" i="4"/>
  <c r="AD136" i="3"/>
  <c r="AE135" i="3"/>
  <c r="AC139" i="3"/>
  <c r="C2358" i="11"/>
  <c r="B2359" i="11"/>
  <c r="C4694" i="11"/>
  <c r="B4695" i="11"/>
  <c r="C1196" i="11"/>
  <c r="B1197" i="11"/>
  <c r="B519" i="11"/>
  <c r="C518" i="11"/>
  <c r="B727" i="11"/>
  <c r="C726" i="11"/>
  <c r="B3703" i="11"/>
  <c r="C3702" i="11"/>
  <c r="C1720" i="11"/>
  <c r="B1721" i="11"/>
  <c r="B183" i="11"/>
  <c r="C182" i="11"/>
  <c r="C1400" i="11"/>
  <c r="B1401" i="11"/>
  <c r="BN135" i="3" l="1"/>
  <c r="BJ135" i="3"/>
  <c r="BF135" i="3"/>
  <c r="BM135" i="3"/>
  <c r="BI135" i="3"/>
  <c r="BE135" i="3"/>
  <c r="BL135" i="3"/>
  <c r="BH135" i="3"/>
  <c r="BD135" i="3"/>
  <c r="BK135" i="3"/>
  <c r="BG135" i="3"/>
  <c r="A140" i="8"/>
  <c r="B141" i="8"/>
  <c r="B463" i="8"/>
  <c r="A462" i="8"/>
  <c r="A188" i="4"/>
  <c r="B189" i="4"/>
  <c r="B2360" i="11"/>
  <c r="C2359" i="11"/>
  <c r="AC140" i="3"/>
  <c r="AD137" i="3"/>
  <c r="AE136" i="3"/>
  <c r="B1198" i="11"/>
  <c r="C1197" i="11"/>
  <c r="C1401" i="11"/>
  <c r="B1402" i="11"/>
  <c r="B184" i="11"/>
  <c r="C183" i="11"/>
  <c r="B728" i="11"/>
  <c r="C727" i="11"/>
  <c r="C4695" i="11"/>
  <c r="B4696" i="11"/>
  <c r="B1722" i="11"/>
  <c r="C1721" i="11"/>
  <c r="B3704" i="11"/>
  <c r="C3703" i="11"/>
  <c r="B520" i="11"/>
  <c r="C519" i="11"/>
  <c r="BK136" i="3" l="1"/>
  <c r="BG136" i="3"/>
  <c r="BN136" i="3"/>
  <c r="BJ136" i="3"/>
  <c r="BF136" i="3"/>
  <c r="BM136" i="3"/>
  <c r="BI136" i="3"/>
  <c r="BE136" i="3"/>
  <c r="BL136" i="3"/>
  <c r="BH136" i="3"/>
  <c r="BD136" i="3"/>
  <c r="A141" i="8"/>
  <c r="B142" i="8"/>
  <c r="A463" i="8"/>
  <c r="B464" i="8"/>
  <c r="B190" i="4"/>
  <c r="A189" i="4"/>
  <c r="AD138" i="3"/>
  <c r="AE137" i="3"/>
  <c r="AC141" i="3"/>
  <c r="C2360" i="11"/>
  <c r="B2361" i="11"/>
  <c r="C4696" i="11"/>
  <c r="B4697" i="11"/>
  <c r="C1402" i="11"/>
  <c r="B1403" i="11"/>
  <c r="B3705" i="11"/>
  <c r="C3704" i="11"/>
  <c r="B521" i="11"/>
  <c r="C520" i="11"/>
  <c r="C1722" i="11"/>
  <c r="B1723" i="11"/>
  <c r="B729" i="11"/>
  <c r="C728" i="11"/>
  <c r="B185" i="11"/>
  <c r="C184" i="11"/>
  <c r="C1198" i="11"/>
  <c r="B1199" i="11"/>
  <c r="BL137" i="3" l="1"/>
  <c r="BH137" i="3"/>
  <c r="BD137" i="3"/>
  <c r="BK137" i="3"/>
  <c r="BG137" i="3"/>
  <c r="BN137" i="3"/>
  <c r="BJ137" i="3"/>
  <c r="BF137" i="3"/>
  <c r="BE137" i="3"/>
  <c r="BI137" i="3"/>
  <c r="BM137" i="3"/>
  <c r="B143" i="8"/>
  <c r="A142" i="8"/>
  <c r="B465" i="8"/>
  <c r="A464" i="8"/>
  <c r="B191" i="4"/>
  <c r="A190" i="4"/>
  <c r="C2361" i="11"/>
  <c r="B2362" i="11"/>
  <c r="AC142" i="3"/>
  <c r="AD139" i="3"/>
  <c r="AE138" i="3"/>
  <c r="B730" i="11"/>
  <c r="C729" i="11"/>
  <c r="B1724" i="11"/>
  <c r="C1723" i="11"/>
  <c r="C1403" i="11"/>
  <c r="B1404" i="11"/>
  <c r="B522" i="11"/>
  <c r="C521" i="11"/>
  <c r="B3706" i="11"/>
  <c r="C3705" i="11"/>
  <c r="B186" i="11"/>
  <c r="C185" i="11"/>
  <c r="B1200" i="11"/>
  <c r="C1199" i="11"/>
  <c r="C4697" i="11"/>
  <c r="B4698" i="11"/>
  <c r="BM138" i="3" l="1"/>
  <c r="BI138" i="3"/>
  <c r="BE138" i="3"/>
  <c r="BL138" i="3"/>
  <c r="BH138" i="3"/>
  <c r="BD138" i="3"/>
  <c r="BK138" i="3"/>
  <c r="BG138" i="3"/>
  <c r="BJ138" i="3"/>
  <c r="BF138" i="3"/>
  <c r="BN138" i="3"/>
  <c r="B144" i="8"/>
  <c r="A143" i="8"/>
  <c r="A465" i="8"/>
  <c r="B466" i="8"/>
  <c r="B192" i="4"/>
  <c r="A191" i="4"/>
  <c r="AD140" i="3"/>
  <c r="AE139" i="3"/>
  <c r="AC143" i="3"/>
  <c r="B2363" i="11"/>
  <c r="C2362" i="11"/>
  <c r="C1200" i="11"/>
  <c r="B1201" i="11"/>
  <c r="B187" i="11"/>
  <c r="C186" i="11"/>
  <c r="B523" i="11"/>
  <c r="C522" i="11"/>
  <c r="C1724" i="11"/>
  <c r="B1725" i="11"/>
  <c r="C1404" i="11"/>
  <c r="B1405" i="11"/>
  <c r="C4698" i="11"/>
  <c r="B4699" i="11"/>
  <c r="B3707" i="11"/>
  <c r="C3706" i="11"/>
  <c r="B731" i="11"/>
  <c r="C730" i="11"/>
  <c r="BN139" i="3" l="1"/>
  <c r="BJ139" i="3"/>
  <c r="BF139" i="3"/>
  <c r="BM139" i="3"/>
  <c r="BI139" i="3"/>
  <c r="BE139" i="3"/>
  <c r="BL139" i="3"/>
  <c r="BH139" i="3"/>
  <c r="BD139" i="3"/>
  <c r="BK139" i="3"/>
  <c r="BG139" i="3"/>
  <c r="A144" i="8"/>
  <c r="B145" i="8"/>
  <c r="B467" i="8"/>
  <c r="A466" i="8"/>
  <c r="B193" i="4"/>
  <c r="A192" i="4"/>
  <c r="B2364" i="11"/>
  <c r="C2363" i="11"/>
  <c r="AC144" i="3"/>
  <c r="AD141" i="3"/>
  <c r="AE140" i="3"/>
  <c r="C4699" i="11"/>
  <c r="B4700" i="11"/>
  <c r="B1726" i="11"/>
  <c r="C1725" i="11"/>
  <c r="B188" i="11"/>
  <c r="C187" i="11"/>
  <c r="B3708" i="11"/>
  <c r="C3707" i="11"/>
  <c r="B1406" i="11"/>
  <c r="C1405" i="11"/>
  <c r="B1202" i="11"/>
  <c r="C1201" i="11"/>
  <c r="B732" i="11"/>
  <c r="C731" i="11"/>
  <c r="B524" i="11"/>
  <c r="C523" i="11"/>
  <c r="BK140" i="3" l="1"/>
  <c r="BG140" i="3"/>
  <c r="BN140" i="3"/>
  <c r="BJ140" i="3"/>
  <c r="BF140" i="3"/>
  <c r="BM140" i="3"/>
  <c r="BI140" i="3"/>
  <c r="BE140" i="3"/>
  <c r="BD140" i="3"/>
  <c r="BH140" i="3"/>
  <c r="BL140" i="3"/>
  <c r="A145" i="8"/>
  <c r="B146" i="8"/>
  <c r="B468" i="8"/>
  <c r="A467" i="8"/>
  <c r="B194" i="4"/>
  <c r="A193" i="4"/>
  <c r="AD142" i="3"/>
  <c r="AE141" i="3"/>
  <c r="AC145" i="3"/>
  <c r="B2365" i="11"/>
  <c r="C2364" i="11"/>
  <c r="B733" i="11"/>
  <c r="C732" i="11"/>
  <c r="C1406" i="11"/>
  <c r="B1407" i="11"/>
  <c r="B3709" i="11"/>
  <c r="C3708" i="11"/>
  <c r="C1726" i="11"/>
  <c r="B1727" i="11"/>
  <c r="C4700" i="11"/>
  <c r="B4701" i="11"/>
  <c r="B525" i="11"/>
  <c r="C524" i="11"/>
  <c r="C1202" i="11"/>
  <c r="B1203" i="11"/>
  <c r="B189" i="11"/>
  <c r="C188" i="11"/>
  <c r="BL141" i="3" l="1"/>
  <c r="BH141" i="3"/>
  <c r="BD141" i="3"/>
  <c r="BK141" i="3"/>
  <c r="BG141" i="3"/>
  <c r="BN141" i="3"/>
  <c r="BJ141" i="3"/>
  <c r="BF141" i="3"/>
  <c r="BI141" i="3"/>
  <c r="BE141" i="3"/>
  <c r="BM141" i="3"/>
  <c r="B147" i="8"/>
  <c r="A146" i="8"/>
  <c r="A468" i="8"/>
  <c r="B469" i="8"/>
  <c r="A194" i="4"/>
  <c r="B195" i="4"/>
  <c r="C2365" i="11"/>
  <c r="B2366" i="11"/>
  <c r="AC146" i="3"/>
  <c r="AD143" i="3"/>
  <c r="AE142" i="3"/>
  <c r="B1728" i="11"/>
  <c r="C1727" i="11"/>
  <c r="B1408" i="11"/>
  <c r="C1407" i="11"/>
  <c r="B526" i="11"/>
  <c r="C525" i="11"/>
  <c r="C4701" i="11"/>
  <c r="B4702" i="11"/>
  <c r="C1203" i="11"/>
  <c r="B1204" i="11"/>
  <c r="C1204" i="11" s="1"/>
  <c r="B190" i="11"/>
  <c r="C189" i="11"/>
  <c r="B3710" i="11"/>
  <c r="C3709" i="11"/>
  <c r="B734" i="11"/>
  <c r="C733" i="11"/>
  <c r="BM142" i="3" l="1"/>
  <c r="BI142" i="3"/>
  <c r="BE142" i="3"/>
  <c r="BL142" i="3"/>
  <c r="BH142" i="3"/>
  <c r="BD142" i="3"/>
  <c r="BK142" i="3"/>
  <c r="BG142" i="3"/>
  <c r="BN142" i="3"/>
  <c r="BJ142" i="3"/>
  <c r="BF142" i="3"/>
  <c r="A147" i="8"/>
  <c r="B148" i="8"/>
  <c r="A469" i="8"/>
  <c r="B470" i="8"/>
  <c r="A195" i="4"/>
  <c r="B196" i="4"/>
  <c r="AD144" i="3"/>
  <c r="AE143" i="3"/>
  <c r="C2366" i="11"/>
  <c r="B2367" i="11"/>
  <c r="AC147" i="3"/>
  <c r="C4702" i="11"/>
  <c r="B4703" i="11"/>
  <c r="C1408" i="11"/>
  <c r="B1409" i="11"/>
  <c r="B3711" i="11"/>
  <c r="C3710" i="11"/>
  <c r="B735" i="11"/>
  <c r="C734" i="11"/>
  <c r="B191" i="11"/>
  <c r="C190" i="11"/>
  <c r="B527" i="11"/>
  <c r="C526" i="11"/>
  <c r="C1728" i="11"/>
  <c r="B1729" i="11"/>
  <c r="BN143" i="3" l="1"/>
  <c r="BJ143" i="3"/>
  <c r="BF143" i="3"/>
  <c r="BM143" i="3"/>
  <c r="BI143" i="3"/>
  <c r="BE143" i="3"/>
  <c r="BL143" i="3"/>
  <c r="BH143" i="3"/>
  <c r="BD143" i="3"/>
  <c r="BG143" i="3"/>
  <c r="BK143" i="3"/>
  <c r="A148" i="8"/>
  <c r="B149" i="8"/>
  <c r="B471" i="8"/>
  <c r="A470" i="8"/>
  <c r="B197" i="4"/>
  <c r="A196" i="4"/>
  <c r="AC148" i="3"/>
  <c r="B2368" i="11"/>
  <c r="C2367" i="11"/>
  <c r="AD145" i="3"/>
  <c r="AE144" i="3"/>
  <c r="B1410" i="11"/>
  <c r="C1409" i="11"/>
  <c r="C4703" i="11"/>
  <c r="B4704" i="11"/>
  <c r="B1730" i="11"/>
  <c r="C1729" i="11"/>
  <c r="B736" i="11"/>
  <c r="C735" i="11"/>
  <c r="B528" i="11"/>
  <c r="C527" i="11"/>
  <c r="B192" i="11"/>
  <c r="C191" i="11"/>
  <c r="B3712" i="11"/>
  <c r="C3711" i="11"/>
  <c r="BK144" i="3" l="1"/>
  <c r="BG144" i="3"/>
  <c r="BN144" i="3"/>
  <c r="BJ144" i="3"/>
  <c r="BF144" i="3"/>
  <c r="BM144" i="3"/>
  <c r="BI144" i="3"/>
  <c r="BE144" i="3"/>
  <c r="BH144" i="3"/>
  <c r="BD144" i="3"/>
  <c r="BL144" i="3"/>
  <c r="B150" i="8"/>
  <c r="A149" i="8"/>
  <c r="B472" i="8"/>
  <c r="A471" i="8"/>
  <c r="B198" i="4"/>
  <c r="A197" i="4"/>
  <c r="AD146" i="3"/>
  <c r="AE145" i="3"/>
  <c r="B2369" i="11"/>
  <c r="C2368" i="11"/>
  <c r="AC149" i="3"/>
  <c r="C4704" i="11"/>
  <c r="B4705" i="11"/>
  <c r="B3713" i="11"/>
  <c r="C3712" i="11"/>
  <c r="B529" i="11"/>
  <c r="C528" i="11"/>
  <c r="B193" i="11"/>
  <c r="C192" i="11"/>
  <c r="B737" i="11"/>
  <c r="C736" i="11"/>
  <c r="C1730" i="11"/>
  <c r="B1731" i="11"/>
  <c r="C1410" i="11"/>
  <c r="B1411" i="11"/>
  <c r="BL145" i="3" l="1"/>
  <c r="BH145" i="3"/>
  <c r="BD145" i="3"/>
  <c r="BK145" i="3"/>
  <c r="BG145" i="3"/>
  <c r="BN145" i="3"/>
  <c r="BJ145" i="3"/>
  <c r="BF145" i="3"/>
  <c r="BM145" i="3"/>
  <c r="BI145" i="3"/>
  <c r="BE145" i="3"/>
  <c r="A150" i="8"/>
  <c r="B151" i="8"/>
  <c r="A472" i="8"/>
  <c r="B473" i="8"/>
  <c r="B199" i="4"/>
  <c r="A198" i="4"/>
  <c r="AC150" i="3"/>
  <c r="B2370" i="11"/>
  <c r="C2369" i="11"/>
  <c r="AD147" i="3"/>
  <c r="AE146" i="3"/>
  <c r="B738" i="11"/>
  <c r="C737" i="11"/>
  <c r="B3714" i="11"/>
  <c r="C3713" i="11"/>
  <c r="C4705" i="11"/>
  <c r="B4706" i="11"/>
  <c r="C1411" i="11"/>
  <c r="B1412" i="11"/>
  <c r="B1732" i="11"/>
  <c r="C1731" i="11"/>
  <c r="B194" i="11"/>
  <c r="C193" i="11"/>
  <c r="B530" i="11"/>
  <c r="C530" i="11" s="1"/>
  <c r="C529" i="11"/>
  <c r="BM146" i="3" l="1"/>
  <c r="BI146" i="3"/>
  <c r="BE146" i="3"/>
  <c r="BL146" i="3"/>
  <c r="BH146" i="3"/>
  <c r="BD146" i="3"/>
  <c r="BK146" i="3"/>
  <c r="BG146" i="3"/>
  <c r="BN146" i="3"/>
  <c r="BF146" i="3"/>
  <c r="BJ146" i="3"/>
  <c r="B152" i="8"/>
  <c r="A151" i="8"/>
  <c r="A473" i="8"/>
  <c r="B474" i="8"/>
  <c r="B200" i="4"/>
  <c r="A199" i="4"/>
  <c r="AD148" i="3"/>
  <c r="AE147" i="3"/>
  <c r="B2371" i="11"/>
  <c r="C2370" i="11"/>
  <c r="AC151" i="3"/>
  <c r="C4706" i="11"/>
  <c r="B4707" i="11"/>
  <c r="C1732" i="11"/>
  <c r="B1733" i="11"/>
  <c r="C1412" i="11"/>
  <c r="B1413" i="11"/>
  <c r="B195" i="11"/>
  <c r="C194" i="11"/>
  <c r="B3715" i="11"/>
  <c r="C3714" i="11"/>
  <c r="B739" i="11"/>
  <c r="C738" i="11"/>
  <c r="BN147" i="3" l="1"/>
  <c r="BJ147" i="3"/>
  <c r="BF147" i="3"/>
  <c r="BM147" i="3"/>
  <c r="BI147" i="3"/>
  <c r="BE147" i="3"/>
  <c r="BL147" i="3"/>
  <c r="BH147" i="3"/>
  <c r="BD147" i="3"/>
  <c r="BG147" i="3"/>
  <c r="BK147" i="3"/>
  <c r="B153" i="8"/>
  <c r="A152" i="8"/>
  <c r="B475" i="8"/>
  <c r="A474" i="8"/>
  <c r="B201" i="4"/>
  <c r="A200" i="4"/>
  <c r="AC152" i="3"/>
  <c r="B2372" i="11"/>
  <c r="C2371" i="11"/>
  <c r="AD149" i="3"/>
  <c r="AE148" i="3"/>
  <c r="B1414" i="11"/>
  <c r="C1413" i="11"/>
  <c r="B1734" i="11"/>
  <c r="C1733" i="11"/>
  <c r="C4707" i="11"/>
  <c r="B4708" i="11"/>
  <c r="B3716" i="11"/>
  <c r="C3715" i="11"/>
  <c r="B740" i="11"/>
  <c r="C739" i="11"/>
  <c r="B196" i="11"/>
  <c r="C195" i="11"/>
  <c r="BK148" i="3" l="1"/>
  <c r="BG148" i="3"/>
  <c r="BN148" i="3"/>
  <c r="BJ148" i="3"/>
  <c r="BF148" i="3"/>
  <c r="BM148" i="3"/>
  <c r="BI148" i="3"/>
  <c r="BE148" i="3"/>
  <c r="BL148" i="3"/>
  <c r="BH148" i="3"/>
  <c r="BD148" i="3"/>
  <c r="A153" i="8"/>
  <c r="B154" i="8"/>
  <c r="B476" i="8"/>
  <c r="A475" i="8"/>
  <c r="B202" i="4"/>
  <c r="A201" i="4"/>
  <c r="AD150" i="3"/>
  <c r="AE149" i="3"/>
  <c r="B2373" i="11"/>
  <c r="C2372" i="11"/>
  <c r="AC153" i="3"/>
  <c r="B4709" i="11"/>
  <c r="C4708" i="11"/>
  <c r="B741" i="11"/>
  <c r="C740" i="11"/>
  <c r="B197" i="11"/>
  <c r="C196" i="11"/>
  <c r="B3717" i="11"/>
  <c r="C3716" i="11"/>
  <c r="C1734" i="11"/>
  <c r="B1735" i="11"/>
  <c r="C1414" i="11"/>
  <c r="B1415" i="11"/>
  <c r="BL149" i="3" l="1"/>
  <c r="BH149" i="3"/>
  <c r="BD149" i="3"/>
  <c r="BK149" i="3"/>
  <c r="BG149" i="3"/>
  <c r="BN149" i="3"/>
  <c r="BJ149" i="3"/>
  <c r="BF149" i="3"/>
  <c r="BM149" i="3"/>
  <c r="BE149" i="3"/>
  <c r="BI149" i="3"/>
  <c r="B155" i="8"/>
  <c r="A154" i="8"/>
  <c r="A476" i="8"/>
  <c r="B477" i="8"/>
  <c r="A202" i="4"/>
  <c r="B203" i="4"/>
  <c r="AC154" i="3"/>
  <c r="B2374" i="11"/>
  <c r="C2373" i="11"/>
  <c r="AD151" i="3"/>
  <c r="AE150" i="3"/>
  <c r="B1736" i="11"/>
  <c r="C1735" i="11"/>
  <c r="B198" i="11"/>
  <c r="C197" i="11"/>
  <c r="B1416" i="11"/>
  <c r="C1415" i="11"/>
  <c r="B3718" i="11"/>
  <c r="C3717" i="11"/>
  <c r="B742" i="11"/>
  <c r="C741" i="11"/>
  <c r="C4709" i="11"/>
  <c r="B4710" i="11"/>
  <c r="BM150" i="3" l="1"/>
  <c r="BI150" i="3"/>
  <c r="BE150" i="3"/>
  <c r="BL150" i="3"/>
  <c r="BH150" i="3"/>
  <c r="BD150" i="3"/>
  <c r="BK150" i="3"/>
  <c r="BG150" i="3"/>
  <c r="BF150" i="3"/>
  <c r="BN150" i="3"/>
  <c r="BJ150" i="3"/>
  <c r="B156" i="8"/>
  <c r="A155" i="8"/>
  <c r="B478" i="8"/>
  <c r="A477" i="8"/>
  <c r="A203" i="4"/>
  <c r="B204" i="4"/>
  <c r="AD152" i="3"/>
  <c r="AE151" i="3"/>
  <c r="C2374" i="11"/>
  <c r="B2375" i="11"/>
  <c r="AC155" i="3"/>
  <c r="B743" i="11"/>
  <c r="C742" i="11"/>
  <c r="C1416" i="11"/>
  <c r="B1417" i="11"/>
  <c r="B199" i="11"/>
  <c r="C198" i="11"/>
  <c r="B4711" i="11"/>
  <c r="C4710" i="11"/>
  <c r="B3719" i="11"/>
  <c r="C3718" i="11"/>
  <c r="C1736" i="11"/>
  <c r="B1737" i="11"/>
  <c r="BN151" i="3" l="1"/>
  <c r="BJ151" i="3"/>
  <c r="BF151" i="3"/>
  <c r="BM151" i="3"/>
  <c r="BI151" i="3"/>
  <c r="BE151" i="3"/>
  <c r="BL151" i="3"/>
  <c r="BH151" i="3"/>
  <c r="BD151" i="3"/>
  <c r="BK151" i="3"/>
  <c r="BG151" i="3"/>
  <c r="A156" i="8"/>
  <c r="B157" i="8"/>
  <c r="B479" i="8"/>
  <c r="A478" i="8"/>
  <c r="B205" i="4"/>
  <c r="A204" i="4"/>
  <c r="AC156" i="3"/>
  <c r="B2376" i="11"/>
  <c r="C2375" i="11"/>
  <c r="AD153" i="3"/>
  <c r="AE152" i="3"/>
  <c r="C1417" i="11"/>
  <c r="B1418" i="11"/>
  <c r="C1418" i="11" s="1"/>
  <c r="C4711" i="11"/>
  <c r="B4712" i="11"/>
  <c r="B1738" i="11"/>
  <c r="C1737" i="11"/>
  <c r="B3720" i="11"/>
  <c r="C3719" i="11"/>
  <c r="B200" i="11"/>
  <c r="C199" i="11"/>
  <c r="B744" i="11"/>
  <c r="C743" i="11"/>
  <c r="BK152" i="3" l="1"/>
  <c r="BG152" i="3"/>
  <c r="BN152" i="3"/>
  <c r="BJ152" i="3"/>
  <c r="BF152" i="3"/>
  <c r="BM152" i="3"/>
  <c r="BI152" i="3"/>
  <c r="BE152" i="3"/>
  <c r="BL152" i="3"/>
  <c r="BD152" i="3"/>
  <c r="BH152" i="3"/>
  <c r="A157" i="8"/>
  <c r="B158" i="8"/>
  <c r="B480" i="8"/>
  <c r="A479" i="8"/>
  <c r="B206" i="4"/>
  <c r="A205" i="4"/>
  <c r="AD154" i="3"/>
  <c r="AE153" i="3"/>
  <c r="C2376" i="11"/>
  <c r="B2377" i="11"/>
  <c r="AC157" i="3"/>
  <c r="B4713" i="11"/>
  <c r="C4712" i="11"/>
  <c r="B201" i="11"/>
  <c r="C200" i="11"/>
  <c r="C1738" i="11"/>
  <c r="B1739" i="11"/>
  <c r="B745" i="11"/>
  <c r="C744" i="11"/>
  <c r="B3721" i="11"/>
  <c r="C3720" i="11"/>
  <c r="BL153" i="3" l="1"/>
  <c r="BH153" i="3"/>
  <c r="BD153" i="3"/>
  <c r="BK153" i="3"/>
  <c r="BG153" i="3"/>
  <c r="BN153" i="3"/>
  <c r="BJ153" i="3"/>
  <c r="BF153" i="3"/>
  <c r="BE153" i="3"/>
  <c r="BM153" i="3"/>
  <c r="BI153" i="3"/>
  <c r="B159" i="8"/>
  <c r="A158" i="8"/>
  <c r="A480" i="8"/>
  <c r="B481" i="8"/>
  <c r="B207" i="4"/>
  <c r="A206" i="4"/>
  <c r="AC158" i="3"/>
  <c r="B2378" i="11"/>
  <c r="C2377" i="11"/>
  <c r="AD155" i="3"/>
  <c r="AE154" i="3"/>
  <c r="C745" i="11"/>
  <c r="B746" i="11"/>
  <c r="B202" i="11"/>
  <c r="C201" i="11"/>
  <c r="B1740" i="11"/>
  <c r="C1739" i="11"/>
  <c r="B3722" i="11"/>
  <c r="C3721" i="11"/>
  <c r="C4713" i="11"/>
  <c r="B4714" i="11"/>
  <c r="BM154" i="3" l="1"/>
  <c r="BI154" i="3"/>
  <c r="BE154" i="3"/>
  <c r="BL154" i="3"/>
  <c r="BH154" i="3"/>
  <c r="BD154" i="3"/>
  <c r="BK154" i="3"/>
  <c r="BG154" i="3"/>
  <c r="BJ154" i="3"/>
  <c r="BF154" i="3"/>
  <c r="BN154" i="3"/>
  <c r="B160" i="8"/>
  <c r="A159" i="8"/>
  <c r="B482" i="8"/>
  <c r="A481" i="8"/>
  <c r="A207" i="4"/>
  <c r="B208" i="4"/>
  <c r="AD156" i="3"/>
  <c r="AE155" i="3"/>
  <c r="B2379" i="11"/>
  <c r="C2378" i="11"/>
  <c r="AC159" i="3"/>
  <c r="B4715" i="11"/>
  <c r="C4714" i="11"/>
  <c r="B747" i="11"/>
  <c r="C746" i="11"/>
  <c r="C1740" i="11"/>
  <c r="B1741" i="11"/>
  <c r="B3723" i="11"/>
  <c r="C3722" i="11"/>
  <c r="B203" i="11"/>
  <c r="C202" i="11"/>
  <c r="BN155" i="3" l="1"/>
  <c r="BJ155" i="3"/>
  <c r="BF155" i="3"/>
  <c r="BM155" i="3"/>
  <c r="BI155" i="3"/>
  <c r="BE155" i="3"/>
  <c r="BL155" i="3"/>
  <c r="BH155" i="3"/>
  <c r="BD155" i="3"/>
  <c r="BK155" i="3"/>
  <c r="BG155" i="3"/>
  <c r="A160" i="8"/>
  <c r="B161" i="8"/>
  <c r="A482" i="8"/>
  <c r="B483" i="8"/>
  <c r="B209" i="4"/>
  <c r="A208" i="4"/>
  <c r="AC160" i="3"/>
  <c r="B2380" i="11"/>
  <c r="C2379" i="11"/>
  <c r="AD157" i="3"/>
  <c r="AE156" i="3"/>
  <c r="B3724" i="11"/>
  <c r="C3723" i="11"/>
  <c r="B748" i="11"/>
  <c r="C747" i="11"/>
  <c r="B204" i="11"/>
  <c r="C203" i="11"/>
  <c r="B1742" i="11"/>
  <c r="C1741" i="11"/>
  <c r="C4715" i="11"/>
  <c r="B4716" i="11"/>
  <c r="BK156" i="3" l="1"/>
  <c r="BG156" i="3"/>
  <c r="BN156" i="3"/>
  <c r="BJ156" i="3"/>
  <c r="BF156" i="3"/>
  <c r="BM156" i="3"/>
  <c r="BI156" i="3"/>
  <c r="BE156" i="3"/>
  <c r="BD156" i="3"/>
  <c r="BL156" i="3"/>
  <c r="BH156" i="3"/>
  <c r="B162" i="8"/>
  <c r="A161" i="8"/>
  <c r="A483" i="8"/>
  <c r="B484" i="8"/>
  <c r="B210" i="4"/>
  <c r="A209" i="4"/>
  <c r="AD158" i="3"/>
  <c r="AE157" i="3"/>
  <c r="B2381" i="11"/>
  <c r="C2380" i="11"/>
  <c r="AC161" i="3"/>
  <c r="B4717" i="11"/>
  <c r="C4716" i="11"/>
  <c r="B205" i="11"/>
  <c r="C204" i="11"/>
  <c r="B3725" i="11"/>
  <c r="C3724" i="11"/>
  <c r="C1742" i="11"/>
  <c r="B1743" i="11"/>
  <c r="B749" i="11"/>
  <c r="C748" i="11"/>
  <c r="BL157" i="3" l="1"/>
  <c r="BH157" i="3"/>
  <c r="BD157" i="3"/>
  <c r="BK157" i="3"/>
  <c r="BG157" i="3"/>
  <c r="BN157" i="3"/>
  <c r="BJ157" i="3"/>
  <c r="BF157" i="3"/>
  <c r="BI157" i="3"/>
  <c r="BE157" i="3"/>
  <c r="BM157" i="3"/>
  <c r="B163" i="8"/>
  <c r="A162" i="8"/>
  <c r="B485" i="8"/>
  <c r="A484" i="8"/>
  <c r="B211" i="4"/>
  <c r="A210" i="4"/>
  <c r="AC162" i="3"/>
  <c r="B2382" i="11"/>
  <c r="C2381" i="11"/>
  <c r="AD159" i="3"/>
  <c r="AE158" i="3"/>
  <c r="B1744" i="11"/>
  <c r="C1743" i="11"/>
  <c r="B206" i="11"/>
  <c r="C205" i="11"/>
  <c r="B750" i="11"/>
  <c r="C749" i="11"/>
  <c r="B3726" i="11"/>
  <c r="C3725" i="11"/>
  <c r="C4717" i="11"/>
  <c r="B4718" i="11"/>
  <c r="BM158" i="3" l="1"/>
  <c r="BI158" i="3"/>
  <c r="BE158" i="3"/>
  <c r="BL158" i="3"/>
  <c r="BH158" i="3"/>
  <c r="BD158" i="3"/>
  <c r="BK158" i="3"/>
  <c r="BG158" i="3"/>
  <c r="BN158" i="3"/>
  <c r="BJ158" i="3"/>
  <c r="BF158" i="3"/>
  <c r="B164" i="8"/>
  <c r="A163" i="8"/>
  <c r="B486" i="8"/>
  <c r="A485" i="8"/>
  <c r="B212" i="4"/>
  <c r="A211" i="4"/>
  <c r="AD160" i="3"/>
  <c r="AE159" i="3"/>
  <c r="C2382" i="11"/>
  <c r="B2383" i="11"/>
  <c r="AC163" i="3"/>
  <c r="B751" i="11"/>
  <c r="C750" i="11"/>
  <c r="B207" i="11"/>
  <c r="C206" i="11"/>
  <c r="B4719" i="11"/>
  <c r="C4718" i="11"/>
  <c r="B3727" i="11"/>
  <c r="C3726" i="11"/>
  <c r="C1744" i="11"/>
  <c r="B1745" i="11"/>
  <c r="BN159" i="3" l="1"/>
  <c r="BJ159" i="3"/>
  <c r="BF159" i="3"/>
  <c r="BM159" i="3"/>
  <c r="BI159" i="3"/>
  <c r="BE159" i="3"/>
  <c r="BL159" i="3"/>
  <c r="BH159" i="3"/>
  <c r="BD159" i="3"/>
  <c r="BK159" i="3"/>
  <c r="BG159" i="3"/>
  <c r="A164" i="8"/>
  <c r="B165" i="8"/>
  <c r="B487" i="8"/>
  <c r="A486" i="8"/>
  <c r="B213" i="4"/>
  <c r="A212" i="4"/>
  <c r="AC164" i="3"/>
  <c r="B2384" i="11"/>
  <c r="C2383" i="11"/>
  <c r="AD161" i="3"/>
  <c r="AE160" i="3"/>
  <c r="B3728" i="11"/>
  <c r="C3727" i="11"/>
  <c r="B208" i="11"/>
  <c r="C207" i="11"/>
  <c r="B1746" i="11"/>
  <c r="C1745" i="11"/>
  <c r="C4719" i="11"/>
  <c r="B4720" i="11"/>
  <c r="B752" i="11"/>
  <c r="C751" i="11"/>
  <c r="BK160" i="3" l="1"/>
  <c r="BG160" i="3"/>
  <c r="BN160" i="3"/>
  <c r="BJ160" i="3"/>
  <c r="BF160" i="3"/>
  <c r="BM160" i="3"/>
  <c r="BI160" i="3"/>
  <c r="BE160" i="3"/>
  <c r="BH160" i="3"/>
  <c r="BD160" i="3"/>
  <c r="BL160" i="3"/>
  <c r="A165" i="8"/>
  <c r="B166" i="8"/>
  <c r="B488" i="8"/>
  <c r="A487" i="8"/>
  <c r="B214" i="4"/>
  <c r="A213" i="4"/>
  <c r="AD162" i="3"/>
  <c r="AE161" i="3"/>
  <c r="B2385" i="11"/>
  <c r="C2384" i="11"/>
  <c r="AC165" i="3"/>
  <c r="B753" i="11"/>
  <c r="C752" i="11"/>
  <c r="B209" i="11"/>
  <c r="C208" i="11"/>
  <c r="B4721" i="11"/>
  <c r="C4720" i="11"/>
  <c r="C1746" i="11"/>
  <c r="B1747" i="11"/>
  <c r="B3729" i="11"/>
  <c r="C3728" i="11"/>
  <c r="BL161" i="3" l="1"/>
  <c r="BH161" i="3"/>
  <c r="BD161" i="3"/>
  <c r="BK161" i="3"/>
  <c r="BG161" i="3"/>
  <c r="BN161" i="3"/>
  <c r="BJ161" i="3"/>
  <c r="BF161" i="3"/>
  <c r="BM161" i="3"/>
  <c r="BI161" i="3"/>
  <c r="BE161" i="3"/>
  <c r="B167" i="8"/>
  <c r="A166" i="8"/>
  <c r="A488" i="8"/>
  <c r="B489" i="8"/>
  <c r="A214" i="4"/>
  <c r="B215" i="4"/>
  <c r="AC166" i="3"/>
  <c r="C2385" i="11"/>
  <c r="B2386" i="11"/>
  <c r="AD163" i="3"/>
  <c r="AE162" i="3"/>
  <c r="B3730" i="11"/>
  <c r="C3729" i="11"/>
  <c r="C4721" i="11"/>
  <c r="B4722" i="11"/>
  <c r="B1748" i="11"/>
  <c r="C1747" i="11"/>
  <c r="B210" i="11"/>
  <c r="C209" i="11"/>
  <c r="B754" i="11"/>
  <c r="C753" i="11"/>
  <c r="BM162" i="3" l="1"/>
  <c r="BI162" i="3"/>
  <c r="BE162" i="3"/>
  <c r="BL162" i="3"/>
  <c r="BH162" i="3"/>
  <c r="BD162" i="3"/>
  <c r="BK162" i="3"/>
  <c r="BG162" i="3"/>
  <c r="BN162" i="3"/>
  <c r="BJ162" i="3"/>
  <c r="BF162" i="3"/>
  <c r="B168" i="8"/>
  <c r="A167" i="8"/>
  <c r="B490" i="8"/>
  <c r="A489" i="8"/>
  <c r="A215" i="4"/>
  <c r="B216" i="4"/>
  <c r="AD164" i="3"/>
  <c r="AE163" i="3"/>
  <c r="B2387" i="11"/>
  <c r="C2386" i="11"/>
  <c r="AC167" i="3"/>
  <c r="B4723" i="11"/>
  <c r="C4722" i="11"/>
  <c r="C754" i="11"/>
  <c r="B755" i="11"/>
  <c r="C1748" i="11"/>
  <c r="B1749" i="11"/>
  <c r="B211" i="11"/>
  <c r="C210" i="11"/>
  <c r="B3731" i="11"/>
  <c r="C3730" i="11"/>
  <c r="BN163" i="3" l="1"/>
  <c r="BJ163" i="3"/>
  <c r="BF163" i="3"/>
  <c r="BM163" i="3"/>
  <c r="BI163" i="3"/>
  <c r="BE163" i="3"/>
  <c r="BL163" i="3"/>
  <c r="BH163" i="3"/>
  <c r="BD163" i="3"/>
  <c r="BG163" i="3"/>
  <c r="BK163" i="3"/>
  <c r="A168" i="8"/>
  <c r="B169" i="8"/>
  <c r="A490" i="8"/>
  <c r="B491" i="8"/>
  <c r="B217" i="4"/>
  <c r="A216" i="4"/>
  <c r="AC168" i="3"/>
  <c r="B2388" i="11"/>
  <c r="C2387" i="11"/>
  <c r="AD165" i="3"/>
  <c r="AE164" i="3"/>
  <c r="C755" i="11"/>
  <c r="B756" i="11"/>
  <c r="B3732" i="11"/>
  <c r="C3731" i="11"/>
  <c r="B212" i="11"/>
  <c r="C211" i="11"/>
  <c r="B1750" i="11"/>
  <c r="C1749" i="11"/>
  <c r="C4723" i="11"/>
  <c r="B4724" i="11"/>
  <c r="BK164" i="3" l="1"/>
  <c r="BG164" i="3"/>
  <c r="BN164" i="3"/>
  <c r="BJ164" i="3"/>
  <c r="BF164" i="3"/>
  <c r="BM164" i="3"/>
  <c r="BI164" i="3"/>
  <c r="BE164" i="3"/>
  <c r="BL164" i="3"/>
  <c r="BH164" i="3"/>
  <c r="BD164" i="3"/>
  <c r="A169" i="8"/>
  <c r="B170" i="8"/>
  <c r="B492" i="8"/>
  <c r="A491" i="8"/>
  <c r="B218" i="4"/>
  <c r="A217" i="4"/>
  <c r="AD166" i="3"/>
  <c r="AE165" i="3"/>
  <c r="C2388" i="11"/>
  <c r="B2389" i="11"/>
  <c r="AC169" i="3"/>
  <c r="B4725" i="11"/>
  <c r="C4724" i="11"/>
  <c r="B3733" i="11"/>
  <c r="C3732" i="11"/>
  <c r="C756" i="11"/>
  <c r="B757" i="11"/>
  <c r="C1750" i="11"/>
  <c r="B1751" i="11"/>
  <c r="B213" i="11"/>
  <c r="C212" i="11"/>
  <c r="BL165" i="3" l="1"/>
  <c r="BH165" i="3"/>
  <c r="BD165" i="3"/>
  <c r="BK165" i="3"/>
  <c r="BG165" i="3"/>
  <c r="BN165" i="3"/>
  <c r="BJ165" i="3"/>
  <c r="BF165" i="3"/>
  <c r="BM165" i="3"/>
  <c r="BI165" i="3"/>
  <c r="BE165" i="3"/>
  <c r="A170" i="8"/>
  <c r="B171" i="8"/>
  <c r="A492" i="8"/>
  <c r="B493" i="8"/>
  <c r="B219" i="4"/>
  <c r="A218" i="4"/>
  <c r="AC170" i="3"/>
  <c r="C2389" i="11"/>
  <c r="B2390" i="11"/>
  <c r="AD167" i="3"/>
  <c r="AE166" i="3"/>
  <c r="B758" i="11"/>
  <c r="C757" i="11"/>
  <c r="B214" i="11"/>
  <c r="C213" i="11"/>
  <c r="B1752" i="11"/>
  <c r="C1751" i="11"/>
  <c r="B3734" i="11"/>
  <c r="C3733" i="11"/>
  <c r="C4725" i="11"/>
  <c r="B4726" i="11"/>
  <c r="BM166" i="3" l="1"/>
  <c r="BI166" i="3"/>
  <c r="BE166" i="3"/>
  <c r="BL166" i="3"/>
  <c r="BH166" i="3"/>
  <c r="BD166" i="3"/>
  <c r="BK166" i="3"/>
  <c r="BG166" i="3"/>
  <c r="BF166" i="3"/>
  <c r="BJ166" i="3"/>
  <c r="BN166" i="3"/>
  <c r="B172" i="8"/>
  <c r="A171" i="8"/>
  <c r="A493" i="8"/>
  <c r="B494" i="8"/>
  <c r="A219" i="4"/>
  <c r="B220" i="4"/>
  <c r="AD168" i="3"/>
  <c r="AE167" i="3"/>
  <c r="C2390" i="11"/>
  <c r="B2391" i="11"/>
  <c r="AC171" i="3"/>
  <c r="B4727" i="11"/>
  <c r="C4726" i="11"/>
  <c r="C1752" i="11"/>
  <c r="B1753" i="11"/>
  <c r="B3735" i="11"/>
  <c r="C3734" i="11"/>
  <c r="B215" i="11"/>
  <c r="C214" i="11"/>
  <c r="C758" i="11"/>
  <c r="B759" i="11"/>
  <c r="BN167" i="3" l="1"/>
  <c r="BJ167" i="3"/>
  <c r="BF167" i="3"/>
  <c r="BM167" i="3"/>
  <c r="BI167" i="3"/>
  <c r="BE167" i="3"/>
  <c r="BL167" i="3"/>
  <c r="BH167" i="3"/>
  <c r="BD167" i="3"/>
  <c r="BK167" i="3"/>
  <c r="BG167" i="3"/>
  <c r="B173" i="8"/>
  <c r="A172" i="8"/>
  <c r="B495" i="8"/>
  <c r="A494" i="8"/>
  <c r="B221" i="4"/>
  <c r="A220" i="4"/>
  <c r="AC172" i="3"/>
  <c r="B2392" i="11"/>
  <c r="C2391" i="11"/>
  <c r="AD169" i="3"/>
  <c r="AE168" i="3"/>
  <c r="B1754" i="11"/>
  <c r="C1753" i="11"/>
  <c r="C759" i="11"/>
  <c r="B760" i="11"/>
  <c r="B3736" i="11"/>
  <c r="C3735" i="11"/>
  <c r="B216" i="11"/>
  <c r="C215" i="11"/>
  <c r="C4727" i="11"/>
  <c r="B4728" i="11"/>
  <c r="BK168" i="3" l="1"/>
  <c r="BG168" i="3"/>
  <c r="BN168" i="3"/>
  <c r="BJ168" i="3"/>
  <c r="BF168" i="3"/>
  <c r="BM168" i="3"/>
  <c r="BI168" i="3"/>
  <c r="BE168" i="3"/>
  <c r="BL168" i="3"/>
  <c r="BH168" i="3"/>
  <c r="BD168" i="3"/>
  <c r="A173" i="8"/>
  <c r="B174" i="8"/>
  <c r="A495" i="8"/>
  <c r="B496" i="8"/>
  <c r="B222" i="4"/>
  <c r="A221" i="4"/>
  <c r="AD170" i="3"/>
  <c r="AE169" i="3"/>
  <c r="B2393" i="11"/>
  <c r="C2392" i="11"/>
  <c r="AC173" i="3"/>
  <c r="B4729" i="11"/>
  <c r="C4728" i="11"/>
  <c r="C760" i="11"/>
  <c r="B761" i="11"/>
  <c r="B217" i="11"/>
  <c r="C216" i="11"/>
  <c r="B3737" i="11"/>
  <c r="C3736" i="11"/>
  <c r="C1754" i="11"/>
  <c r="B1755" i="11"/>
  <c r="BL169" i="3" l="1"/>
  <c r="BH169" i="3"/>
  <c r="BD169" i="3"/>
  <c r="BK169" i="3"/>
  <c r="BG169" i="3"/>
  <c r="BN169" i="3"/>
  <c r="BJ169" i="3"/>
  <c r="BF169" i="3"/>
  <c r="BE169" i="3"/>
  <c r="BI169" i="3"/>
  <c r="BM169" i="3"/>
  <c r="B175" i="8"/>
  <c r="A174" i="8"/>
  <c r="B497" i="8"/>
  <c r="A496" i="8"/>
  <c r="A222" i="4"/>
  <c r="B223" i="4"/>
  <c r="AC177" i="3"/>
  <c r="B2394" i="11"/>
  <c r="C2393" i="11"/>
  <c r="AD171" i="3"/>
  <c r="AE170" i="3"/>
  <c r="B1756" i="11"/>
  <c r="C1755" i="11"/>
  <c r="B762" i="11"/>
  <c r="C761" i="11"/>
  <c r="B3738" i="11"/>
  <c r="C3737" i="11"/>
  <c r="B218" i="11"/>
  <c r="C217" i="11"/>
  <c r="C4729" i="11"/>
  <c r="B4730" i="11"/>
  <c r="BM170" i="3" l="1"/>
  <c r="BI170" i="3"/>
  <c r="BE170" i="3"/>
  <c r="BL170" i="3"/>
  <c r="BH170" i="3"/>
  <c r="BD170" i="3"/>
  <c r="BK170" i="3"/>
  <c r="BG170" i="3"/>
  <c r="BJ170" i="3"/>
  <c r="BF170" i="3"/>
  <c r="BN170" i="3"/>
  <c r="B176" i="8"/>
  <c r="A175" i="8"/>
  <c r="B498" i="8"/>
  <c r="A497" i="8"/>
  <c r="B224" i="4"/>
  <c r="A223" i="4"/>
  <c r="AD172" i="3"/>
  <c r="AE171" i="3"/>
  <c r="C2394" i="11"/>
  <c r="B2395" i="11"/>
  <c r="AC178" i="3"/>
  <c r="B4731" i="11"/>
  <c r="C4730" i="11"/>
  <c r="B3739" i="11"/>
  <c r="C3738" i="11"/>
  <c r="C762" i="11"/>
  <c r="B763" i="11"/>
  <c r="B219" i="11"/>
  <c r="C218" i="11"/>
  <c r="C1756" i="11"/>
  <c r="B1757" i="11"/>
  <c r="BN171" i="3" l="1"/>
  <c r="BJ171" i="3"/>
  <c r="BF171" i="3"/>
  <c r="BM171" i="3"/>
  <c r="BI171" i="3"/>
  <c r="BE171" i="3"/>
  <c r="BL171" i="3"/>
  <c r="BH171" i="3"/>
  <c r="BD171" i="3"/>
  <c r="BK171" i="3"/>
  <c r="BG171" i="3"/>
  <c r="A176" i="8"/>
  <c r="B177" i="8"/>
  <c r="A498" i="8"/>
  <c r="B499" i="8"/>
  <c r="B225" i="4"/>
  <c r="A224" i="4"/>
  <c r="AC179" i="3"/>
  <c r="B2396" i="11"/>
  <c r="C2395" i="11"/>
  <c r="AD173" i="3"/>
  <c r="AE172" i="3"/>
  <c r="B1758" i="11"/>
  <c r="C1757" i="11"/>
  <c r="B220" i="11"/>
  <c r="C219" i="11"/>
  <c r="B3740" i="11"/>
  <c r="C3739" i="11"/>
  <c r="C763" i="11"/>
  <c r="B764" i="11"/>
  <c r="C4731" i="11"/>
  <c r="B4732" i="11"/>
  <c r="BK172" i="3" l="1"/>
  <c r="BG172" i="3"/>
  <c r="BN172" i="3"/>
  <c r="BJ172" i="3"/>
  <c r="BF172" i="3"/>
  <c r="BM172" i="3"/>
  <c r="BI172" i="3"/>
  <c r="BE172" i="3"/>
  <c r="BD172" i="3"/>
  <c r="BL172" i="3"/>
  <c r="BH172" i="3"/>
  <c r="A177" i="8"/>
  <c r="B178" i="8"/>
  <c r="B500" i="8"/>
  <c r="A499" i="8"/>
  <c r="B226" i="4"/>
  <c r="A225" i="4"/>
  <c r="AD177" i="3"/>
  <c r="AE173" i="3"/>
  <c r="B2397" i="11"/>
  <c r="C2396" i="11"/>
  <c r="AC180" i="3"/>
  <c r="B4733" i="11"/>
  <c r="C4732" i="11"/>
  <c r="B221" i="11"/>
  <c r="C220" i="11"/>
  <c r="C764" i="11"/>
  <c r="B765" i="11"/>
  <c r="B3741" i="11"/>
  <c r="C3740" i="11"/>
  <c r="C1758" i="11"/>
  <c r="B1759" i="11"/>
  <c r="BL173" i="3" l="1"/>
  <c r="BH173" i="3"/>
  <c r="BD173" i="3"/>
  <c r="BK173" i="3"/>
  <c r="BG173" i="3"/>
  <c r="BN173" i="3"/>
  <c r="BJ173" i="3"/>
  <c r="BF173" i="3"/>
  <c r="BI173" i="3"/>
  <c r="BE173" i="3"/>
  <c r="BM173" i="3"/>
  <c r="B179" i="8"/>
  <c r="A178" i="8"/>
  <c r="B501" i="8"/>
  <c r="A500" i="8"/>
  <c r="B227" i="4"/>
  <c r="A226" i="4"/>
  <c r="AC181" i="3"/>
  <c r="B2398" i="11"/>
  <c r="C2397" i="11"/>
  <c r="AD178" i="3"/>
  <c r="AE177" i="3"/>
  <c r="B1760" i="11"/>
  <c r="C1759" i="11"/>
  <c r="B766" i="11"/>
  <c r="C765" i="11"/>
  <c r="B3742" i="11"/>
  <c r="C3741" i="11"/>
  <c r="B222" i="11"/>
  <c r="C221" i="11"/>
  <c r="C4733" i="11"/>
  <c r="B4734" i="11"/>
  <c r="BL177" i="3" l="1"/>
  <c r="BH177" i="3"/>
  <c r="BD177" i="3"/>
  <c r="BK177" i="3"/>
  <c r="BG177" i="3"/>
  <c r="BN177" i="3"/>
  <c r="BJ177" i="3"/>
  <c r="BF177" i="3"/>
  <c r="BI177" i="3"/>
  <c r="BE177" i="3"/>
  <c r="BM177" i="3"/>
  <c r="B180" i="8"/>
  <c r="A179" i="8"/>
  <c r="A501" i="8"/>
  <c r="B502" i="8"/>
  <c r="B228" i="4"/>
  <c r="A227" i="4"/>
  <c r="AD179" i="3"/>
  <c r="AE178" i="3"/>
  <c r="C2398" i="11"/>
  <c r="B2399" i="11"/>
  <c r="AC182" i="3"/>
  <c r="B3743" i="11"/>
  <c r="C3742" i="11"/>
  <c r="B4735" i="11"/>
  <c r="C4734" i="11"/>
  <c r="B223" i="11"/>
  <c r="C222" i="11"/>
  <c r="C766" i="11"/>
  <c r="B767" i="11"/>
  <c r="C1760" i="11"/>
  <c r="B1761" i="11"/>
  <c r="BM178" i="3" l="1"/>
  <c r="BI178" i="3"/>
  <c r="BE178" i="3"/>
  <c r="BL178" i="3"/>
  <c r="BH178" i="3"/>
  <c r="BD178" i="3"/>
  <c r="BK178" i="3"/>
  <c r="BG178" i="3"/>
  <c r="BN178" i="3"/>
  <c r="BJ178" i="3"/>
  <c r="BF178" i="3"/>
  <c r="A180" i="8"/>
  <c r="B181" i="8"/>
  <c r="A502" i="8"/>
  <c r="B503" i="8"/>
  <c r="A228" i="4"/>
  <c r="B229" i="4"/>
  <c r="AC183" i="3"/>
  <c r="C2399" i="11"/>
  <c r="B2400" i="11"/>
  <c r="AD180" i="3"/>
  <c r="AE179" i="3"/>
  <c r="B224" i="11"/>
  <c r="C223" i="11"/>
  <c r="B1762" i="11"/>
  <c r="C1761" i="11"/>
  <c r="B768" i="11"/>
  <c r="C767" i="11"/>
  <c r="C4735" i="11"/>
  <c r="B4736" i="11"/>
  <c r="B3744" i="11"/>
  <c r="C3743" i="11"/>
  <c r="BN179" i="3" l="1"/>
  <c r="BJ179" i="3"/>
  <c r="BF179" i="3"/>
  <c r="BM179" i="3"/>
  <c r="BI179" i="3"/>
  <c r="BE179" i="3"/>
  <c r="BL179" i="3"/>
  <c r="BH179" i="3"/>
  <c r="BD179" i="3"/>
  <c r="BG179" i="3"/>
  <c r="BK179" i="3"/>
  <c r="B182" i="8"/>
  <c r="A181" i="8"/>
  <c r="B504" i="8"/>
  <c r="A503" i="8"/>
  <c r="B230" i="4"/>
  <c r="A229" i="4"/>
  <c r="AD181" i="3"/>
  <c r="AE180" i="3"/>
  <c r="C2400" i="11"/>
  <c r="B2401" i="11"/>
  <c r="AC184" i="3"/>
  <c r="B3745" i="11"/>
  <c r="C3744" i="11"/>
  <c r="C768" i="11"/>
  <c r="B769" i="11"/>
  <c r="B4737" i="11"/>
  <c r="C4736" i="11"/>
  <c r="C1762" i="11"/>
  <c r="B1763" i="11"/>
  <c r="B225" i="11"/>
  <c r="C224" i="11"/>
  <c r="BK180" i="3" l="1"/>
  <c r="BG180" i="3"/>
  <c r="BN180" i="3"/>
  <c r="BJ180" i="3"/>
  <c r="BF180" i="3"/>
  <c r="BM180" i="3"/>
  <c r="BI180" i="3"/>
  <c r="BE180" i="3"/>
  <c r="BH180" i="3"/>
  <c r="BD180" i="3"/>
  <c r="BL180" i="3"/>
  <c r="B183" i="8"/>
  <c r="A182" i="8"/>
  <c r="A504" i="8"/>
  <c r="B505" i="8"/>
  <c r="B231" i="4"/>
  <c r="A230" i="4"/>
  <c r="AC185" i="3"/>
  <c r="B2402" i="11"/>
  <c r="C2401" i="11"/>
  <c r="AD182" i="3"/>
  <c r="AE181" i="3"/>
  <c r="B770" i="11"/>
  <c r="C769" i="11"/>
  <c r="B226" i="11"/>
  <c r="C225" i="11"/>
  <c r="C4737" i="11"/>
  <c r="B4738" i="11"/>
  <c r="B1764" i="11"/>
  <c r="C1763" i="11"/>
  <c r="B3746" i="11"/>
  <c r="C3745" i="11"/>
  <c r="BL181" i="3" l="1"/>
  <c r="BH181" i="3"/>
  <c r="BD181" i="3"/>
  <c r="BK181" i="3"/>
  <c r="BG181" i="3"/>
  <c r="BN181" i="3"/>
  <c r="BJ181" i="3"/>
  <c r="BF181" i="3"/>
  <c r="BM181" i="3"/>
  <c r="BI181" i="3"/>
  <c r="BE181" i="3"/>
  <c r="A183" i="8"/>
  <c r="B184" i="8"/>
  <c r="A505" i="8"/>
  <c r="B506" i="8"/>
  <c r="A231" i="4"/>
  <c r="B232" i="4"/>
  <c r="AD183" i="3"/>
  <c r="AE182" i="3"/>
  <c r="B2403" i="11"/>
  <c r="C2402" i="11"/>
  <c r="AC186" i="3"/>
  <c r="B3747" i="11"/>
  <c r="C3746" i="11"/>
  <c r="C1764" i="11"/>
  <c r="B1765" i="11"/>
  <c r="B227" i="11"/>
  <c r="C226" i="11"/>
  <c r="B4739" i="11"/>
  <c r="C4738" i="11"/>
  <c r="C770" i="11"/>
  <c r="B771" i="11"/>
  <c r="BM182" i="3" l="1"/>
  <c r="BI182" i="3"/>
  <c r="BE182" i="3"/>
  <c r="BL182" i="3"/>
  <c r="BH182" i="3"/>
  <c r="BD182" i="3"/>
  <c r="BK182" i="3"/>
  <c r="BG182" i="3"/>
  <c r="BN182" i="3"/>
  <c r="BF182" i="3"/>
  <c r="BJ182" i="3"/>
  <c r="A184" i="8"/>
  <c r="B185" i="8"/>
  <c r="B507" i="8"/>
  <c r="A506" i="8"/>
  <c r="B233" i="4"/>
  <c r="A232" i="4"/>
  <c r="AC187" i="3"/>
  <c r="B2404" i="11"/>
  <c r="C2403" i="11"/>
  <c r="AD184" i="3"/>
  <c r="AE183" i="3"/>
  <c r="B1766" i="11"/>
  <c r="C1765" i="11"/>
  <c r="C771" i="11"/>
  <c r="B772" i="11"/>
  <c r="C4739" i="11"/>
  <c r="B4740" i="11"/>
  <c r="B228" i="11"/>
  <c r="C227" i="11"/>
  <c r="B3748" i="11"/>
  <c r="C3747" i="11"/>
  <c r="BN183" i="3" l="1"/>
  <c r="BJ183" i="3"/>
  <c r="BF183" i="3"/>
  <c r="BM183" i="3"/>
  <c r="BI183" i="3"/>
  <c r="BE183" i="3"/>
  <c r="BL183" i="3"/>
  <c r="BH183" i="3"/>
  <c r="BD183" i="3"/>
  <c r="BG183" i="3"/>
  <c r="BK183" i="3"/>
  <c r="B186" i="8"/>
  <c r="A185" i="8"/>
  <c r="B508" i="8"/>
  <c r="A507" i="8"/>
  <c r="B234" i="4"/>
  <c r="A233" i="4"/>
  <c r="AD185" i="3"/>
  <c r="AE184" i="3"/>
  <c r="C2404" i="11"/>
  <c r="B2405" i="11"/>
  <c r="AC188" i="3"/>
  <c r="C772" i="11"/>
  <c r="B773" i="11"/>
  <c r="B3749" i="11"/>
  <c r="C3748" i="11"/>
  <c r="B4741" i="11"/>
  <c r="C4740" i="11"/>
  <c r="B229" i="11"/>
  <c r="C228" i="11"/>
  <c r="C1766" i="11"/>
  <c r="B1767" i="11"/>
  <c r="BK184" i="3" l="1"/>
  <c r="BG184" i="3"/>
  <c r="BN184" i="3"/>
  <c r="BJ184" i="3"/>
  <c r="BF184" i="3"/>
  <c r="BM184" i="3"/>
  <c r="BI184" i="3"/>
  <c r="BE184" i="3"/>
  <c r="BL184" i="3"/>
  <c r="BH184" i="3"/>
  <c r="BD184" i="3"/>
  <c r="A186" i="8"/>
  <c r="B187" i="8"/>
  <c r="A508" i="8"/>
  <c r="B509" i="8"/>
  <c r="B235" i="4"/>
  <c r="A234" i="4"/>
  <c r="AC189" i="3"/>
  <c r="B2406" i="11"/>
  <c r="C2405" i="11"/>
  <c r="AD186" i="3"/>
  <c r="AE185" i="3"/>
  <c r="C4741" i="11"/>
  <c r="B4742" i="11"/>
  <c r="B774" i="11"/>
  <c r="C773" i="11"/>
  <c r="B1768" i="11"/>
  <c r="C1767" i="11"/>
  <c r="B230" i="11"/>
  <c r="C229" i="11"/>
  <c r="B3750" i="11"/>
  <c r="C3749" i="11"/>
  <c r="BL185" i="3" l="1"/>
  <c r="BH185" i="3"/>
  <c r="BD185" i="3"/>
  <c r="BK185" i="3"/>
  <c r="BG185" i="3"/>
  <c r="BN185" i="3"/>
  <c r="BJ185" i="3"/>
  <c r="BF185" i="3"/>
  <c r="BM185" i="3"/>
  <c r="BE185" i="3"/>
  <c r="BI185" i="3"/>
  <c r="A187" i="8"/>
  <c r="B188" i="8"/>
  <c r="B510" i="8"/>
  <c r="A509" i="8"/>
  <c r="B236" i="4"/>
  <c r="A235" i="4"/>
  <c r="AD187" i="3"/>
  <c r="AE186" i="3"/>
  <c r="C2406" i="11"/>
  <c r="B2407" i="11"/>
  <c r="AC190" i="3"/>
  <c r="B3751" i="11"/>
  <c r="C3750" i="11"/>
  <c r="C1768" i="11"/>
  <c r="B1769" i="11"/>
  <c r="B4743" i="11"/>
  <c r="C4742" i="11"/>
  <c r="B231" i="11"/>
  <c r="C230" i="11"/>
  <c r="C774" i="11"/>
  <c r="B775" i="11"/>
  <c r="BM186" i="3" l="1"/>
  <c r="BI186" i="3"/>
  <c r="BE186" i="3"/>
  <c r="BL186" i="3"/>
  <c r="BH186" i="3"/>
  <c r="BD186" i="3"/>
  <c r="BK186" i="3"/>
  <c r="BG186" i="3"/>
  <c r="BF186" i="3"/>
  <c r="BN186" i="3"/>
  <c r="BJ186" i="3"/>
  <c r="B189" i="8"/>
  <c r="A188" i="8"/>
  <c r="B511" i="8"/>
  <c r="A510" i="8"/>
  <c r="B237" i="4"/>
  <c r="A236" i="4"/>
  <c r="AC191" i="3"/>
  <c r="B2408" i="11"/>
  <c r="C2407" i="11"/>
  <c r="AD188" i="3"/>
  <c r="AE187" i="3"/>
  <c r="C775" i="11"/>
  <c r="B776" i="11"/>
  <c r="B1770" i="11"/>
  <c r="C1769" i="11"/>
  <c r="C4743" i="11"/>
  <c r="B4744" i="11"/>
  <c r="B232" i="11"/>
  <c r="C231" i="11"/>
  <c r="B3752" i="11"/>
  <c r="C3751" i="11"/>
  <c r="BN187" i="3" l="1"/>
  <c r="BJ187" i="3"/>
  <c r="BF187" i="3"/>
  <c r="BM187" i="3"/>
  <c r="BI187" i="3"/>
  <c r="BE187" i="3"/>
  <c r="BL187" i="3"/>
  <c r="BH187" i="3"/>
  <c r="BD187" i="3"/>
  <c r="BK187" i="3"/>
  <c r="BG187" i="3"/>
  <c r="B190" i="8"/>
  <c r="A189" i="8"/>
  <c r="A511" i="8"/>
  <c r="B512" i="8"/>
  <c r="B238" i="4"/>
  <c r="A237" i="4"/>
  <c r="AD189" i="3"/>
  <c r="AE188" i="3"/>
  <c r="B2409" i="11"/>
  <c r="C2408" i="11"/>
  <c r="AC192" i="3"/>
  <c r="B3753" i="11"/>
  <c r="C3752" i="11"/>
  <c r="B233" i="11"/>
  <c r="C232" i="11"/>
  <c r="C1770" i="11"/>
  <c r="B1771" i="11"/>
  <c r="B4745" i="11"/>
  <c r="C4744" i="11"/>
  <c r="C776" i="11"/>
  <c r="B777" i="11"/>
  <c r="BK188" i="3" l="1"/>
  <c r="BG188" i="3"/>
  <c r="BN188" i="3"/>
  <c r="BJ188" i="3"/>
  <c r="BF188" i="3"/>
  <c r="BM188" i="3"/>
  <c r="BI188" i="3"/>
  <c r="BE188" i="3"/>
  <c r="BL188" i="3"/>
  <c r="BD188" i="3"/>
  <c r="BH188" i="3"/>
  <c r="B191" i="8"/>
  <c r="A190" i="8"/>
  <c r="A512" i="8"/>
  <c r="B513" i="8"/>
  <c r="A238" i="4"/>
  <c r="B239" i="4"/>
  <c r="AC193" i="3"/>
  <c r="B2410" i="11"/>
  <c r="C2409" i="11"/>
  <c r="AD190" i="3"/>
  <c r="AE189" i="3"/>
  <c r="C4745" i="11"/>
  <c r="B4746" i="11"/>
  <c r="B234" i="11"/>
  <c r="C233" i="11"/>
  <c r="B778" i="11"/>
  <c r="C777" i="11"/>
  <c r="B1772" i="11"/>
  <c r="C1771" i="11"/>
  <c r="B3754" i="11"/>
  <c r="C3753" i="11"/>
  <c r="BL189" i="3" l="1"/>
  <c r="BH189" i="3"/>
  <c r="BD189" i="3"/>
  <c r="BK189" i="3"/>
  <c r="BG189" i="3"/>
  <c r="BN189" i="3"/>
  <c r="BJ189" i="3"/>
  <c r="BF189" i="3"/>
  <c r="BE189" i="3"/>
  <c r="BM189" i="3"/>
  <c r="BI189" i="3"/>
  <c r="A191" i="8"/>
  <c r="B192" i="8"/>
  <c r="B514" i="8"/>
  <c r="A513" i="8"/>
  <c r="A239" i="4"/>
  <c r="B240" i="4"/>
  <c r="AD191" i="3"/>
  <c r="AE190" i="3"/>
  <c r="B2411" i="11"/>
  <c r="C2410" i="11"/>
  <c r="AC194" i="3"/>
  <c r="B4747" i="11"/>
  <c r="C4746" i="11"/>
  <c r="B3755" i="11"/>
  <c r="C3754" i="11"/>
  <c r="C778" i="11"/>
  <c r="B779" i="11"/>
  <c r="C1772" i="11"/>
  <c r="B1773" i="11"/>
  <c r="B235" i="11"/>
  <c r="C234" i="11"/>
  <c r="BM190" i="3" l="1"/>
  <c r="BI190" i="3"/>
  <c r="BE190" i="3"/>
  <c r="BL190" i="3"/>
  <c r="BH190" i="3"/>
  <c r="BD190" i="3"/>
  <c r="BK190" i="3"/>
  <c r="BG190" i="3"/>
  <c r="BJ190" i="3"/>
  <c r="BF190" i="3"/>
  <c r="BN190" i="3"/>
  <c r="A192" i="8"/>
  <c r="B193" i="8"/>
  <c r="B515" i="8"/>
  <c r="A514" i="8"/>
  <c r="B241" i="4"/>
  <c r="A240" i="4"/>
  <c r="AC195" i="3"/>
  <c r="B2412" i="11"/>
  <c r="C2411" i="11"/>
  <c r="AD192" i="3"/>
  <c r="AE191" i="3"/>
  <c r="B1774" i="11"/>
  <c r="C1773" i="11"/>
  <c r="B3756" i="11"/>
  <c r="C3755" i="11"/>
  <c r="C779" i="11"/>
  <c r="B780" i="11"/>
  <c r="B236" i="11"/>
  <c r="C235" i="11"/>
  <c r="C4747" i="11"/>
  <c r="B4748" i="11"/>
  <c r="BN191" i="3" l="1"/>
  <c r="BJ191" i="3"/>
  <c r="BF191" i="3"/>
  <c r="BM191" i="3"/>
  <c r="BI191" i="3"/>
  <c r="BE191" i="3"/>
  <c r="BL191" i="3"/>
  <c r="BH191" i="3"/>
  <c r="BD191" i="3"/>
  <c r="BK191" i="3"/>
  <c r="BG191" i="3"/>
  <c r="A193" i="8"/>
  <c r="B194" i="8"/>
  <c r="A515" i="8"/>
  <c r="B516" i="8"/>
  <c r="B242" i="4"/>
  <c r="A241" i="4"/>
  <c r="AD193" i="3"/>
  <c r="AE192" i="3"/>
  <c r="B2413" i="11"/>
  <c r="C2412" i="11"/>
  <c r="AC196" i="3"/>
  <c r="C1774" i="11"/>
  <c r="B1775" i="11"/>
  <c r="B4749" i="11"/>
  <c r="C4748" i="11"/>
  <c r="C780" i="11"/>
  <c r="B781" i="11"/>
  <c r="B237" i="11"/>
  <c r="C236" i="11"/>
  <c r="B3757" i="11"/>
  <c r="C3756" i="11"/>
  <c r="BK192" i="3" l="1"/>
  <c r="BG192" i="3"/>
  <c r="BN192" i="3"/>
  <c r="BJ192" i="3"/>
  <c r="BF192" i="3"/>
  <c r="BM192" i="3"/>
  <c r="BI192" i="3"/>
  <c r="BE192" i="3"/>
  <c r="BD192" i="3"/>
  <c r="BL192" i="3"/>
  <c r="BH192" i="3"/>
  <c r="B195" i="8"/>
  <c r="A194" i="8"/>
  <c r="A516" i="8"/>
  <c r="B517" i="8"/>
  <c r="B243" i="4"/>
  <c r="A242" i="4"/>
  <c r="AC197" i="3"/>
  <c r="B2414" i="11"/>
  <c r="C2413" i="11"/>
  <c r="AD194" i="3"/>
  <c r="AE193" i="3"/>
  <c r="B238" i="11"/>
  <c r="C237" i="11"/>
  <c r="C4749" i="11"/>
  <c r="B4750" i="11"/>
  <c r="B782" i="11"/>
  <c r="C781" i="11"/>
  <c r="B1776" i="11"/>
  <c r="C1775" i="11"/>
  <c r="B3758" i="11"/>
  <c r="C3757" i="11"/>
  <c r="BL193" i="3" l="1"/>
  <c r="BH193" i="3"/>
  <c r="BD193" i="3"/>
  <c r="BK193" i="3"/>
  <c r="BG193" i="3"/>
  <c r="BN193" i="3"/>
  <c r="BJ193" i="3"/>
  <c r="BF193" i="3"/>
  <c r="BI193" i="3"/>
  <c r="BE193" i="3"/>
  <c r="BM193" i="3"/>
  <c r="B196" i="8"/>
  <c r="A195" i="8"/>
  <c r="B518" i="8"/>
  <c r="A517" i="8"/>
  <c r="A243" i="4"/>
  <c r="B244" i="4"/>
  <c r="AD195" i="3"/>
  <c r="AE194" i="3"/>
  <c r="C2414" i="11"/>
  <c r="B2415" i="11"/>
  <c r="AC198" i="3"/>
  <c r="B4751" i="11"/>
  <c r="C4750" i="11"/>
  <c r="C1776" i="11"/>
  <c r="B1777" i="11"/>
  <c r="B3759" i="11"/>
  <c r="C3758" i="11"/>
  <c r="C782" i="11"/>
  <c r="B783" i="11"/>
  <c r="B239" i="11"/>
  <c r="C238" i="11"/>
  <c r="BM194" i="3" l="1"/>
  <c r="BI194" i="3"/>
  <c r="BE194" i="3"/>
  <c r="BL194" i="3"/>
  <c r="BH194" i="3"/>
  <c r="BD194" i="3"/>
  <c r="BK194" i="3"/>
  <c r="BG194" i="3"/>
  <c r="BN194" i="3"/>
  <c r="BJ194" i="3"/>
  <c r="BF194" i="3"/>
  <c r="A196" i="8"/>
  <c r="B197" i="8"/>
  <c r="A518" i="8"/>
  <c r="B519" i="8"/>
  <c r="B245" i="4"/>
  <c r="A244" i="4"/>
  <c r="AC199" i="3"/>
  <c r="C2415" i="11"/>
  <c r="B2416" i="11"/>
  <c r="AD196" i="3"/>
  <c r="AE195" i="3"/>
  <c r="B1778" i="11"/>
  <c r="C1777" i="11"/>
  <c r="C783" i="11"/>
  <c r="B784" i="11"/>
  <c r="B240" i="11"/>
  <c r="C239" i="11"/>
  <c r="B3760" i="11"/>
  <c r="C3759" i="11"/>
  <c r="C4751" i="11"/>
  <c r="B4752" i="11"/>
  <c r="BN195" i="3" l="1"/>
  <c r="BJ195" i="3"/>
  <c r="BF195" i="3"/>
  <c r="BM195" i="3"/>
  <c r="BI195" i="3"/>
  <c r="BE195" i="3"/>
  <c r="BL195" i="3"/>
  <c r="BH195" i="3"/>
  <c r="BD195" i="3"/>
  <c r="BK195" i="3"/>
  <c r="BG195" i="3"/>
  <c r="B198" i="8"/>
  <c r="A197" i="8"/>
  <c r="B520" i="8"/>
  <c r="A519" i="8"/>
  <c r="B246" i="4"/>
  <c r="A245" i="4"/>
  <c r="AD197" i="3"/>
  <c r="AE196" i="3"/>
  <c r="B2417" i="11"/>
  <c r="C2416" i="11"/>
  <c r="AC200" i="3"/>
  <c r="B4753" i="11"/>
  <c r="C4752" i="11"/>
  <c r="C784" i="11"/>
  <c r="B785" i="11"/>
  <c r="B3761" i="11"/>
  <c r="C3760" i="11"/>
  <c r="B241" i="11"/>
  <c r="C240" i="11"/>
  <c r="C1778" i="11"/>
  <c r="B1779" i="11"/>
  <c r="BK196" i="3" l="1"/>
  <c r="BG196" i="3"/>
  <c r="BN196" i="3"/>
  <c r="BJ196" i="3"/>
  <c r="BF196" i="3"/>
  <c r="BM196" i="3"/>
  <c r="BI196" i="3"/>
  <c r="BE196" i="3"/>
  <c r="BH196" i="3"/>
  <c r="BD196" i="3"/>
  <c r="BL196" i="3"/>
  <c r="B199" i="8"/>
  <c r="A198" i="8"/>
  <c r="B521" i="8"/>
  <c r="A520" i="8"/>
  <c r="B247" i="4"/>
  <c r="A246" i="4"/>
  <c r="B2418" i="11"/>
  <c r="C2417" i="11"/>
  <c r="AC201" i="3"/>
  <c r="AD198" i="3"/>
  <c r="AE197" i="3"/>
  <c r="B242" i="11"/>
  <c r="C241" i="11"/>
  <c r="B1780" i="11"/>
  <c r="C1779" i="11"/>
  <c r="C785" i="11"/>
  <c r="B786" i="11"/>
  <c r="B3762" i="11"/>
  <c r="C3761" i="11"/>
  <c r="C4753" i="11"/>
  <c r="B4754" i="11"/>
  <c r="BL197" i="3" l="1"/>
  <c r="BH197" i="3"/>
  <c r="BD197" i="3"/>
  <c r="BK197" i="3"/>
  <c r="BG197" i="3"/>
  <c r="BN197" i="3"/>
  <c r="BJ197" i="3"/>
  <c r="BF197" i="3"/>
  <c r="BM197" i="3"/>
  <c r="BI197" i="3"/>
  <c r="BE197" i="3"/>
  <c r="A199" i="8"/>
  <c r="B200" i="8"/>
  <c r="B522" i="8"/>
  <c r="A521" i="8"/>
  <c r="A247" i="4"/>
  <c r="B248" i="4"/>
  <c r="AD199" i="3"/>
  <c r="AE198" i="3"/>
  <c r="AC202" i="3"/>
  <c r="B2419" i="11"/>
  <c r="C2418" i="11"/>
  <c r="B4755" i="11"/>
  <c r="C4754" i="11"/>
  <c r="B3763" i="11"/>
  <c r="C3762" i="11"/>
  <c r="C1780" i="11"/>
  <c r="B1781" i="11"/>
  <c r="C786" i="11"/>
  <c r="B787" i="11"/>
  <c r="B243" i="11"/>
  <c r="C242" i="11"/>
  <c r="BM198" i="3" l="1"/>
  <c r="BI198" i="3"/>
  <c r="BE198" i="3"/>
  <c r="BL198" i="3"/>
  <c r="BH198" i="3"/>
  <c r="BD198" i="3"/>
  <c r="BK198" i="3"/>
  <c r="BG198" i="3"/>
  <c r="BN198" i="3"/>
  <c r="BJ198" i="3"/>
  <c r="BF198" i="3"/>
  <c r="A200" i="8"/>
  <c r="B201" i="8"/>
  <c r="A522" i="8"/>
  <c r="B523" i="8"/>
  <c r="B249" i="4"/>
  <c r="A248" i="4"/>
  <c r="B2420" i="11"/>
  <c r="C2419" i="11"/>
  <c r="AC203" i="3"/>
  <c r="AD200" i="3"/>
  <c r="AE199" i="3"/>
  <c r="B3764" i="11"/>
  <c r="C3763" i="11"/>
  <c r="C787" i="11"/>
  <c r="B788" i="11"/>
  <c r="B1782" i="11"/>
  <c r="C1781" i="11"/>
  <c r="B244" i="11"/>
  <c r="C243" i="11"/>
  <c r="C4755" i="11"/>
  <c r="B4756" i="11"/>
  <c r="BN199" i="3" l="1"/>
  <c r="BJ199" i="3"/>
  <c r="BF199" i="3"/>
  <c r="BM199" i="3"/>
  <c r="BI199" i="3"/>
  <c r="BE199" i="3"/>
  <c r="BL199" i="3"/>
  <c r="BH199" i="3"/>
  <c r="BD199" i="3"/>
  <c r="BG199" i="3"/>
  <c r="BK199" i="3"/>
  <c r="B202" i="8"/>
  <c r="A201" i="8"/>
  <c r="B524" i="8"/>
  <c r="A523" i="8"/>
  <c r="B250" i="4"/>
  <c r="A249" i="4"/>
  <c r="AD201" i="3"/>
  <c r="AE200" i="3"/>
  <c r="AC204" i="3"/>
  <c r="C2420" i="11"/>
  <c r="B2421" i="11"/>
  <c r="C788" i="11"/>
  <c r="B789" i="11"/>
  <c r="B4757" i="11"/>
  <c r="C4756" i="11"/>
  <c r="C1782" i="11"/>
  <c r="B1783" i="11"/>
  <c r="B245" i="11"/>
  <c r="C244" i="11"/>
  <c r="B3765" i="11"/>
  <c r="C3764" i="11"/>
  <c r="BK200" i="3" l="1"/>
  <c r="BG200" i="3"/>
  <c r="BN200" i="3"/>
  <c r="BJ200" i="3"/>
  <c r="BF200" i="3"/>
  <c r="BM200" i="3"/>
  <c r="BI200" i="3"/>
  <c r="BE200" i="3"/>
  <c r="BL200" i="3"/>
  <c r="BH200" i="3"/>
  <c r="BD200" i="3"/>
  <c r="B203" i="8"/>
  <c r="A202" i="8"/>
  <c r="B525" i="8"/>
  <c r="A524" i="8"/>
  <c r="A250" i="4"/>
  <c r="B251" i="4"/>
  <c r="AC205" i="3"/>
  <c r="B2422" i="11"/>
  <c r="C2421" i="11"/>
  <c r="AD202" i="3"/>
  <c r="AE201" i="3"/>
  <c r="B3766" i="11"/>
  <c r="C3765" i="11"/>
  <c r="B246" i="11"/>
  <c r="C245" i="11"/>
  <c r="C4757" i="11"/>
  <c r="B4758" i="11"/>
  <c r="B1784" i="11"/>
  <c r="C1783" i="11"/>
  <c r="B790" i="11"/>
  <c r="C789" i="11"/>
  <c r="BL201" i="3" l="1"/>
  <c r="BH201" i="3"/>
  <c r="BD201" i="3"/>
  <c r="BK201" i="3"/>
  <c r="BG201" i="3"/>
  <c r="BN201" i="3"/>
  <c r="BJ201" i="3"/>
  <c r="BF201" i="3"/>
  <c r="BM201" i="3"/>
  <c r="BI201" i="3"/>
  <c r="BE201" i="3"/>
  <c r="A203" i="8"/>
  <c r="B204" i="8"/>
  <c r="A525" i="8"/>
  <c r="B526" i="8"/>
  <c r="B252" i="4"/>
  <c r="A251" i="4"/>
  <c r="AD203" i="3"/>
  <c r="AE202" i="3"/>
  <c r="C2422" i="11"/>
  <c r="B2423" i="11"/>
  <c r="AC206" i="3"/>
  <c r="C1784" i="11"/>
  <c r="B1785" i="11"/>
  <c r="B247" i="11"/>
  <c r="C246" i="11"/>
  <c r="B4759" i="11"/>
  <c r="C4758" i="11"/>
  <c r="C790" i="11"/>
  <c r="B791" i="11"/>
  <c r="B3767" i="11"/>
  <c r="C3766" i="11"/>
  <c r="BM202" i="3" l="1"/>
  <c r="BI202" i="3"/>
  <c r="BE202" i="3"/>
  <c r="BL202" i="3"/>
  <c r="BH202" i="3"/>
  <c r="BD202" i="3"/>
  <c r="BK202" i="3"/>
  <c r="BG202" i="3"/>
  <c r="BF202" i="3"/>
  <c r="BJ202" i="3"/>
  <c r="BN202" i="3"/>
  <c r="A204" i="8"/>
  <c r="B205" i="8"/>
  <c r="A526" i="8"/>
  <c r="B527" i="8"/>
  <c r="A252" i="4"/>
  <c r="B253" i="4"/>
  <c r="AC207" i="3"/>
  <c r="B2424" i="11"/>
  <c r="C2423" i="11"/>
  <c r="AD204" i="3"/>
  <c r="AE203" i="3"/>
  <c r="B1786" i="11"/>
  <c r="C1785" i="11"/>
  <c r="B4760" i="11"/>
  <c r="C4759" i="11"/>
  <c r="B3768" i="11"/>
  <c r="C3767" i="11"/>
  <c r="B792" i="11"/>
  <c r="C791" i="11"/>
  <c r="B248" i="11"/>
  <c r="C247" i="11"/>
  <c r="BN203" i="3" l="1"/>
  <c r="BJ203" i="3"/>
  <c r="BF203" i="3"/>
  <c r="BM203" i="3"/>
  <c r="BI203" i="3"/>
  <c r="BE203" i="3"/>
  <c r="BL203" i="3"/>
  <c r="BH203" i="3"/>
  <c r="BD203" i="3"/>
  <c r="BK203" i="3"/>
  <c r="BG203" i="3"/>
  <c r="A205" i="8"/>
  <c r="B206" i="8"/>
  <c r="A527" i="8"/>
  <c r="B528" i="8"/>
  <c r="B254" i="4"/>
  <c r="A253" i="4"/>
  <c r="AD205" i="3"/>
  <c r="AE204" i="3"/>
  <c r="B2425" i="11"/>
  <c r="C2424" i="11"/>
  <c r="AC208" i="3"/>
  <c r="C792" i="11"/>
  <c r="B793" i="11"/>
  <c r="B4761" i="11"/>
  <c r="C4760" i="11"/>
  <c r="B249" i="11"/>
  <c r="C248" i="11"/>
  <c r="B3769" i="11"/>
  <c r="C3768" i="11"/>
  <c r="C1786" i="11"/>
  <c r="B1787" i="11"/>
  <c r="BK204" i="3" l="1"/>
  <c r="BG204" i="3"/>
  <c r="BN204" i="3"/>
  <c r="BJ204" i="3"/>
  <c r="BF204" i="3"/>
  <c r="BM204" i="3"/>
  <c r="BI204" i="3"/>
  <c r="BE204" i="3"/>
  <c r="BL204" i="3"/>
  <c r="BH204" i="3"/>
  <c r="BD204" i="3"/>
  <c r="A206" i="8"/>
  <c r="B207" i="8"/>
  <c r="B529" i="8"/>
  <c r="A528" i="8"/>
  <c r="B255" i="4"/>
  <c r="A254" i="4"/>
  <c r="AC209" i="3"/>
  <c r="B2426" i="11"/>
  <c r="C2425" i="11"/>
  <c r="AD206" i="3"/>
  <c r="AE205" i="3"/>
  <c r="B250" i="11"/>
  <c r="C249" i="11"/>
  <c r="B4762" i="11"/>
  <c r="C4761" i="11"/>
  <c r="B1788" i="11"/>
  <c r="C1787" i="11"/>
  <c r="B794" i="11"/>
  <c r="C793" i="11"/>
  <c r="B3770" i="11"/>
  <c r="C3769" i="11"/>
  <c r="BL205" i="3" l="1"/>
  <c r="BH205" i="3"/>
  <c r="BD205" i="3"/>
  <c r="BK205" i="3"/>
  <c r="BG205" i="3"/>
  <c r="BN205" i="3"/>
  <c r="BJ205" i="3"/>
  <c r="BF205" i="3"/>
  <c r="BE205" i="3"/>
  <c r="BI205" i="3"/>
  <c r="BM205" i="3"/>
  <c r="A207" i="8"/>
  <c r="B208" i="8"/>
  <c r="A529" i="8"/>
  <c r="B530" i="8"/>
  <c r="A255" i="4"/>
  <c r="B256" i="4"/>
  <c r="AD207" i="3"/>
  <c r="AE206" i="3"/>
  <c r="B2427" i="11"/>
  <c r="C2426" i="11"/>
  <c r="AC210" i="3"/>
  <c r="B4763" i="11"/>
  <c r="C4762" i="11"/>
  <c r="C794" i="11"/>
  <c r="B795" i="11"/>
  <c r="B3771" i="11"/>
  <c r="C3770" i="11"/>
  <c r="C1788" i="11"/>
  <c r="B1789" i="11"/>
  <c r="B251" i="11"/>
  <c r="C250" i="11"/>
  <c r="BM206" i="3" l="1"/>
  <c r="BI206" i="3"/>
  <c r="BE206" i="3"/>
  <c r="BL206" i="3"/>
  <c r="BH206" i="3"/>
  <c r="BD206" i="3"/>
  <c r="BK206" i="3"/>
  <c r="BG206" i="3"/>
  <c r="BJ206" i="3"/>
  <c r="BF206" i="3"/>
  <c r="BN206" i="3"/>
  <c r="B209" i="8"/>
  <c r="A208" i="8"/>
  <c r="A530" i="8"/>
  <c r="B531" i="8"/>
  <c r="A256" i="4"/>
  <c r="B257" i="4"/>
  <c r="AC211" i="3"/>
  <c r="B2428" i="11"/>
  <c r="C2427" i="11"/>
  <c r="AD208" i="3"/>
  <c r="AE207" i="3"/>
  <c r="B252" i="11"/>
  <c r="C251" i="11"/>
  <c r="B1790" i="11"/>
  <c r="C1789" i="11"/>
  <c r="C795" i="11"/>
  <c r="B796" i="11"/>
  <c r="B3772" i="11"/>
  <c r="C3771" i="11"/>
  <c r="B4764" i="11"/>
  <c r="C4763" i="11"/>
  <c r="BN207" i="3" l="1"/>
  <c r="BJ207" i="3"/>
  <c r="BF207" i="3"/>
  <c r="BM207" i="3"/>
  <c r="BI207" i="3"/>
  <c r="BE207" i="3"/>
  <c r="BL207" i="3"/>
  <c r="BH207" i="3"/>
  <c r="BD207" i="3"/>
  <c r="BK207" i="3"/>
  <c r="BG207" i="3"/>
  <c r="A209" i="8"/>
  <c r="B210" i="8"/>
  <c r="A531" i="8"/>
  <c r="B532" i="8"/>
  <c r="B258" i="4"/>
  <c r="A257" i="4"/>
  <c r="AD209" i="3"/>
  <c r="AE208" i="3"/>
  <c r="C2428" i="11"/>
  <c r="B2429" i="11"/>
  <c r="AC212" i="3"/>
  <c r="C796" i="11"/>
  <c r="B797" i="11"/>
  <c r="B253" i="11"/>
  <c r="C252" i="11"/>
  <c r="B4765" i="11"/>
  <c r="C4764" i="11"/>
  <c r="B3773" i="11"/>
  <c r="C3772" i="11"/>
  <c r="C1790" i="11"/>
  <c r="B1791" i="11"/>
  <c r="BK208" i="3" l="1"/>
  <c r="BG208" i="3"/>
  <c r="BN208" i="3"/>
  <c r="BJ208" i="3"/>
  <c r="BF208" i="3"/>
  <c r="BM208" i="3"/>
  <c r="BI208" i="3"/>
  <c r="BE208" i="3"/>
  <c r="BD208" i="3"/>
  <c r="BH208" i="3"/>
  <c r="BL208" i="3"/>
  <c r="B211" i="8"/>
  <c r="A210" i="8"/>
  <c r="B533" i="8"/>
  <c r="A532" i="8"/>
  <c r="B259" i="4"/>
  <c r="A258" i="4"/>
  <c r="AC213" i="3"/>
  <c r="B2430" i="11"/>
  <c r="C2429" i="11"/>
  <c r="AD210" i="3"/>
  <c r="AE209" i="3"/>
  <c r="B3774" i="11"/>
  <c r="C3773" i="11"/>
  <c r="B254" i="11"/>
  <c r="C253" i="11"/>
  <c r="C4765" i="11"/>
  <c r="B4766" i="11"/>
  <c r="B1792" i="11"/>
  <c r="C1791" i="11"/>
  <c r="B798" i="11"/>
  <c r="C797" i="11"/>
  <c r="BL209" i="3" l="1"/>
  <c r="BH209" i="3"/>
  <c r="BD209" i="3"/>
  <c r="BK209" i="3"/>
  <c r="BG209" i="3"/>
  <c r="BN209" i="3"/>
  <c r="BJ209" i="3"/>
  <c r="BF209" i="3"/>
  <c r="BI209" i="3"/>
  <c r="BE209" i="3"/>
  <c r="BM209" i="3"/>
  <c r="B212" i="8"/>
  <c r="A211" i="8"/>
  <c r="B534" i="8"/>
  <c r="A533" i="8"/>
  <c r="B260" i="4"/>
  <c r="A259" i="4"/>
  <c r="AD211" i="3"/>
  <c r="AE210" i="3"/>
  <c r="C2430" i="11"/>
  <c r="B2431" i="11"/>
  <c r="AC214" i="3"/>
  <c r="B3775" i="11"/>
  <c r="C3774" i="11"/>
  <c r="C798" i="11"/>
  <c r="B799" i="11"/>
  <c r="B4767" i="11"/>
  <c r="C4766" i="11"/>
  <c r="C1792" i="11"/>
  <c r="B1793" i="11"/>
  <c r="B255" i="11"/>
  <c r="C254" i="11"/>
  <c r="BM210" i="3" l="1"/>
  <c r="BI210" i="3"/>
  <c r="BE210" i="3"/>
  <c r="BL210" i="3"/>
  <c r="BH210" i="3"/>
  <c r="BD210" i="3"/>
  <c r="BK210" i="3"/>
  <c r="BG210" i="3"/>
  <c r="BN210" i="3"/>
  <c r="BJ210" i="3"/>
  <c r="BF210" i="3"/>
  <c r="A212" i="8"/>
  <c r="B213" i="8"/>
  <c r="A534" i="8"/>
  <c r="B535" i="8"/>
  <c r="A260" i="4"/>
  <c r="B261" i="4"/>
  <c r="AC215" i="3"/>
  <c r="B2432" i="11"/>
  <c r="C2431" i="11"/>
  <c r="AD212" i="3"/>
  <c r="AE211" i="3"/>
  <c r="B1794" i="11"/>
  <c r="C1793" i="11"/>
  <c r="C799" i="11"/>
  <c r="B800" i="11"/>
  <c r="B256" i="11"/>
  <c r="C255" i="11"/>
  <c r="B4768" i="11"/>
  <c r="C4767" i="11"/>
  <c r="B3776" i="11"/>
  <c r="C3775" i="11"/>
  <c r="BN211" i="3" l="1"/>
  <c r="BJ211" i="3"/>
  <c r="BF211" i="3"/>
  <c r="BM211" i="3"/>
  <c r="BI211" i="3"/>
  <c r="BE211" i="3"/>
  <c r="BL211" i="3"/>
  <c r="BH211" i="3"/>
  <c r="BD211" i="3"/>
  <c r="BG211" i="3"/>
  <c r="BK211" i="3"/>
  <c r="B214" i="8"/>
  <c r="A213" i="8"/>
  <c r="B536" i="8"/>
  <c r="A535" i="8"/>
  <c r="B262" i="4"/>
  <c r="A261" i="4"/>
  <c r="AD213" i="3"/>
  <c r="AE212" i="3"/>
  <c r="B2433" i="11"/>
  <c r="C2432" i="11"/>
  <c r="AC216" i="3"/>
  <c r="C800" i="11"/>
  <c r="B801" i="11"/>
  <c r="B3777" i="11"/>
  <c r="C3776" i="11"/>
  <c r="B257" i="11"/>
  <c r="C256" i="11"/>
  <c r="B4769" i="11"/>
  <c r="C4768" i="11"/>
  <c r="C1794" i="11"/>
  <c r="B1795" i="11"/>
  <c r="BK212" i="3" l="1"/>
  <c r="BG212" i="3"/>
  <c r="BN212" i="3"/>
  <c r="BJ212" i="3"/>
  <c r="BF212" i="3"/>
  <c r="BM212" i="3"/>
  <c r="BI212" i="3"/>
  <c r="BE212" i="3"/>
  <c r="BH212" i="3"/>
  <c r="BD212" i="3"/>
  <c r="BL212" i="3"/>
  <c r="B215" i="8"/>
  <c r="A214" i="8"/>
  <c r="A536" i="8"/>
  <c r="B537" i="8"/>
  <c r="B263" i="4"/>
  <c r="A262" i="4"/>
  <c r="B2434" i="11"/>
  <c r="C2433" i="11"/>
  <c r="AC217" i="3"/>
  <c r="AD214" i="3"/>
  <c r="AE213" i="3"/>
  <c r="B1796" i="11"/>
  <c r="C1795" i="11"/>
  <c r="B4770" i="11"/>
  <c r="C4769" i="11"/>
  <c r="B3778" i="11"/>
  <c r="C3777" i="11"/>
  <c r="B802" i="11"/>
  <c r="C801" i="11"/>
  <c r="B258" i="11"/>
  <c r="C257" i="11"/>
  <c r="BL213" i="3" l="1"/>
  <c r="BH213" i="3"/>
  <c r="BD213" i="3"/>
  <c r="BK213" i="3"/>
  <c r="BG213" i="3"/>
  <c r="BN213" i="3"/>
  <c r="BJ213" i="3"/>
  <c r="BF213" i="3"/>
  <c r="BM213" i="3"/>
  <c r="BI213" i="3"/>
  <c r="BE213" i="3"/>
  <c r="A215" i="8"/>
  <c r="B216" i="8"/>
  <c r="A537" i="8"/>
  <c r="B538" i="8"/>
  <c r="B264" i="4"/>
  <c r="A263" i="4"/>
  <c r="AD215" i="3"/>
  <c r="AE214" i="3"/>
  <c r="AC218" i="3"/>
  <c r="B2435" i="11"/>
  <c r="C2434" i="11"/>
  <c r="B259" i="11"/>
  <c r="C258" i="11"/>
  <c r="C802" i="11"/>
  <c r="B803" i="11"/>
  <c r="B4771" i="11"/>
  <c r="C4770" i="11"/>
  <c r="B3779" i="11"/>
  <c r="C3778" i="11"/>
  <c r="C1796" i="11"/>
  <c r="B1797" i="11"/>
  <c r="BM214" i="3" l="1"/>
  <c r="BI214" i="3"/>
  <c r="BE214" i="3"/>
  <c r="BL214" i="3"/>
  <c r="BH214" i="3"/>
  <c r="BD214" i="3"/>
  <c r="BK214" i="3"/>
  <c r="BG214" i="3"/>
  <c r="BN214" i="3"/>
  <c r="BF214" i="3"/>
  <c r="BJ214" i="3"/>
  <c r="A216" i="8"/>
  <c r="B217" i="8"/>
  <c r="B539" i="8"/>
  <c r="A538" i="8"/>
  <c r="B265" i="4"/>
  <c r="A264" i="4"/>
  <c r="B2436" i="11"/>
  <c r="C2435" i="11"/>
  <c r="AC219" i="3"/>
  <c r="AD216" i="3"/>
  <c r="AE215" i="3"/>
  <c r="B3780" i="11"/>
  <c r="C3779" i="11"/>
  <c r="B1798" i="11"/>
  <c r="C1797" i="11"/>
  <c r="C803" i="11"/>
  <c r="B804" i="11"/>
  <c r="B4772" i="11"/>
  <c r="C4771" i="11"/>
  <c r="B260" i="11"/>
  <c r="C259" i="11"/>
  <c r="BN215" i="3" l="1"/>
  <c r="BJ215" i="3"/>
  <c r="BF215" i="3"/>
  <c r="BM215" i="3"/>
  <c r="BI215" i="3"/>
  <c r="BE215" i="3"/>
  <c r="BL215" i="3"/>
  <c r="BH215" i="3"/>
  <c r="BD215" i="3"/>
  <c r="BG215" i="3"/>
  <c r="BK215" i="3"/>
  <c r="B218" i="8"/>
  <c r="A217" i="8"/>
  <c r="A539" i="8"/>
  <c r="B540" i="8"/>
  <c r="B266" i="4"/>
  <c r="A265" i="4"/>
  <c r="AD217" i="3"/>
  <c r="AE216" i="3"/>
  <c r="AC220" i="3"/>
  <c r="B2437" i="11"/>
  <c r="C2436" i="11"/>
  <c r="C804" i="11"/>
  <c r="B805" i="11"/>
  <c r="C1798" i="11"/>
  <c r="B1799" i="11"/>
  <c r="B261" i="11"/>
  <c r="C260" i="11"/>
  <c r="B4773" i="11"/>
  <c r="C4772" i="11"/>
  <c r="B3781" i="11"/>
  <c r="C3780" i="11"/>
  <c r="BK216" i="3" l="1"/>
  <c r="BG216" i="3"/>
  <c r="BN216" i="3"/>
  <c r="BJ216" i="3"/>
  <c r="BF216" i="3"/>
  <c r="BM216" i="3"/>
  <c r="BI216" i="3"/>
  <c r="BE216" i="3"/>
  <c r="BL216" i="3"/>
  <c r="BH216" i="3"/>
  <c r="BD216" i="3"/>
  <c r="B219" i="8"/>
  <c r="A218" i="8"/>
  <c r="A540" i="8"/>
  <c r="B541" i="8"/>
  <c r="B267" i="4"/>
  <c r="A266" i="4"/>
  <c r="AC221" i="3"/>
  <c r="C2437" i="11"/>
  <c r="B2438" i="11"/>
  <c r="AD218" i="3"/>
  <c r="AE217" i="3"/>
  <c r="B1800" i="11"/>
  <c r="C1799" i="11"/>
  <c r="B806" i="11"/>
  <c r="C805" i="11"/>
  <c r="B3782" i="11"/>
  <c r="C3781" i="11"/>
  <c r="C4773" i="11"/>
  <c r="B4774" i="11"/>
  <c r="B262" i="11"/>
  <c r="C261" i="11"/>
  <c r="BL217" i="3" l="1"/>
  <c r="BH217" i="3"/>
  <c r="BD217" i="3"/>
  <c r="BK217" i="3"/>
  <c r="BG217" i="3"/>
  <c r="BN217" i="3"/>
  <c r="BJ217" i="3"/>
  <c r="BF217" i="3"/>
  <c r="BM217" i="3"/>
  <c r="BE217" i="3"/>
  <c r="BI217" i="3"/>
  <c r="A219" i="8"/>
  <c r="B220" i="8"/>
  <c r="A541" i="8"/>
  <c r="B542" i="8"/>
  <c r="A267" i="4"/>
  <c r="B268" i="4"/>
  <c r="AD219" i="3"/>
  <c r="AE218" i="3"/>
  <c r="C2438" i="11"/>
  <c r="B2439" i="11"/>
  <c r="AC222" i="3"/>
  <c r="B4775" i="11"/>
  <c r="C4774" i="11"/>
  <c r="C806" i="11"/>
  <c r="B807" i="11"/>
  <c r="B263" i="11"/>
  <c r="C262" i="11"/>
  <c r="B3783" i="11"/>
  <c r="C3782" i="11"/>
  <c r="C1800" i="11"/>
  <c r="B1801" i="11"/>
  <c r="BM218" i="3" l="1"/>
  <c r="BI218" i="3"/>
  <c r="BE218" i="3"/>
  <c r="BL218" i="3"/>
  <c r="BH218" i="3"/>
  <c r="BD218" i="3"/>
  <c r="BK218" i="3"/>
  <c r="BG218" i="3"/>
  <c r="BF218" i="3"/>
  <c r="BN218" i="3"/>
  <c r="BJ218" i="3"/>
  <c r="B221" i="8"/>
  <c r="A220" i="8"/>
  <c r="B543" i="8"/>
  <c r="A542" i="8"/>
  <c r="B269" i="4"/>
  <c r="A268" i="4"/>
  <c r="AC223" i="3"/>
  <c r="B2440" i="11"/>
  <c r="C2439" i="11"/>
  <c r="AD220" i="3"/>
  <c r="AE219" i="3"/>
  <c r="B1802" i="11"/>
  <c r="C1801" i="11"/>
  <c r="B808" i="11"/>
  <c r="C807" i="11"/>
  <c r="B3784" i="11"/>
  <c r="C3783" i="11"/>
  <c r="B264" i="11"/>
  <c r="C263" i="11"/>
  <c r="B4776" i="11"/>
  <c r="C4775" i="11"/>
  <c r="BN219" i="3" l="1"/>
  <c r="BJ219" i="3"/>
  <c r="BF219" i="3"/>
  <c r="BM219" i="3"/>
  <c r="BI219" i="3"/>
  <c r="BE219" i="3"/>
  <c r="BL219" i="3"/>
  <c r="BH219" i="3"/>
  <c r="BD219" i="3"/>
  <c r="BK219" i="3"/>
  <c r="BG219" i="3"/>
  <c r="B222" i="8"/>
  <c r="A221" i="8"/>
  <c r="B544" i="8"/>
  <c r="A543" i="8"/>
  <c r="B270" i="4"/>
  <c r="A269" i="4"/>
  <c r="AD221" i="3"/>
  <c r="AE220" i="3"/>
  <c r="B2441" i="11"/>
  <c r="C2440" i="11"/>
  <c r="AC224" i="3"/>
  <c r="B4777" i="11"/>
  <c r="C4776" i="11"/>
  <c r="B3785" i="11"/>
  <c r="C3784" i="11"/>
  <c r="C808" i="11"/>
  <c r="B809" i="11"/>
  <c r="B265" i="11"/>
  <c r="C264" i="11"/>
  <c r="C1802" i="11"/>
  <c r="B1803" i="11"/>
  <c r="BK220" i="3" l="1"/>
  <c r="BG220" i="3"/>
  <c r="BN220" i="3"/>
  <c r="BJ220" i="3"/>
  <c r="BF220" i="3"/>
  <c r="BM220" i="3"/>
  <c r="BI220" i="3"/>
  <c r="BE220" i="3"/>
  <c r="BL220" i="3"/>
  <c r="BD220" i="3"/>
  <c r="BH220" i="3"/>
  <c r="A222" i="8"/>
  <c r="B223" i="8"/>
  <c r="A544" i="8"/>
  <c r="B545" i="8"/>
  <c r="B271" i="4"/>
  <c r="A270" i="4"/>
  <c r="AC225" i="3"/>
  <c r="B2442" i="11"/>
  <c r="C2441" i="11"/>
  <c r="AD222" i="3"/>
  <c r="AE221" i="3"/>
  <c r="B266" i="11"/>
  <c r="C265" i="11"/>
  <c r="B3786" i="11"/>
  <c r="C3785" i="11"/>
  <c r="B1804" i="11"/>
  <c r="C1803" i="11"/>
  <c r="B810" i="11"/>
  <c r="C809" i="11"/>
  <c r="B4778" i="11"/>
  <c r="C4777" i="11"/>
  <c r="BL221" i="3" l="1"/>
  <c r="BH221" i="3"/>
  <c r="BD221" i="3"/>
  <c r="BK221" i="3"/>
  <c r="BG221" i="3"/>
  <c r="BN221" i="3"/>
  <c r="BJ221" i="3"/>
  <c r="BF221" i="3"/>
  <c r="BE221" i="3"/>
  <c r="BM221" i="3"/>
  <c r="BI221" i="3"/>
  <c r="A223" i="8"/>
  <c r="B224" i="8"/>
  <c r="A545" i="8"/>
  <c r="B546" i="8"/>
  <c r="A271" i="4"/>
  <c r="B272" i="4"/>
  <c r="AD223" i="3"/>
  <c r="AE222" i="3"/>
  <c r="B2443" i="11"/>
  <c r="C2442" i="11"/>
  <c r="AC226" i="3"/>
  <c r="B4779" i="11"/>
  <c r="C4778" i="11"/>
  <c r="C810" i="11"/>
  <c r="B811" i="11"/>
  <c r="B3787" i="11"/>
  <c r="C3786" i="11"/>
  <c r="C1804" i="11"/>
  <c r="B1805" i="11"/>
  <c r="B267" i="11"/>
  <c r="C266" i="11"/>
  <c r="BM222" i="3" l="1"/>
  <c r="BI222" i="3"/>
  <c r="BE222" i="3"/>
  <c r="BL222" i="3"/>
  <c r="BH222" i="3"/>
  <c r="BD222" i="3"/>
  <c r="BK222" i="3"/>
  <c r="BG222" i="3"/>
  <c r="BJ222" i="3"/>
  <c r="BF222" i="3"/>
  <c r="BN222" i="3"/>
  <c r="B225" i="8"/>
  <c r="A224" i="8"/>
  <c r="B547" i="8"/>
  <c r="A546" i="8"/>
  <c r="A272" i="4"/>
  <c r="B273" i="4"/>
  <c r="AC227" i="3"/>
  <c r="C2443" i="11"/>
  <c r="B2444" i="11"/>
  <c r="AD224" i="3"/>
  <c r="AE223" i="3"/>
  <c r="C811" i="11"/>
  <c r="B812" i="11"/>
  <c r="B268" i="11"/>
  <c r="C267" i="11"/>
  <c r="B1806" i="11"/>
  <c r="C1805" i="11"/>
  <c r="B3788" i="11"/>
  <c r="C3787" i="11"/>
  <c r="B4780" i="11"/>
  <c r="C4779" i="11"/>
  <c r="BN223" i="3" l="1"/>
  <c r="BJ223" i="3"/>
  <c r="BF223" i="3"/>
  <c r="BM223" i="3"/>
  <c r="BI223" i="3"/>
  <c r="BE223" i="3"/>
  <c r="BL223" i="3"/>
  <c r="BH223" i="3"/>
  <c r="BD223" i="3"/>
  <c r="BK223" i="3"/>
  <c r="BG223" i="3"/>
  <c r="B226" i="8"/>
  <c r="A225" i="8"/>
  <c r="A547" i="8"/>
  <c r="B548" i="8"/>
  <c r="B274" i="4"/>
  <c r="A273" i="4"/>
  <c r="AD225" i="3"/>
  <c r="AE224" i="3"/>
  <c r="B2445" i="11"/>
  <c r="C2444" i="11"/>
  <c r="AC228" i="3"/>
  <c r="C812" i="11"/>
  <c r="B813" i="11"/>
  <c r="B4781" i="11"/>
  <c r="C4780" i="11"/>
  <c r="C1806" i="11"/>
  <c r="B1807" i="11"/>
  <c r="B3789" i="11"/>
  <c r="C3788" i="11"/>
  <c r="B269" i="11"/>
  <c r="C268" i="11"/>
  <c r="BK224" i="3" l="1"/>
  <c r="BG224" i="3"/>
  <c r="BN224" i="3"/>
  <c r="BJ224" i="3"/>
  <c r="BF224" i="3"/>
  <c r="BM224" i="3"/>
  <c r="BI224" i="3"/>
  <c r="BE224" i="3"/>
  <c r="BD224" i="3"/>
  <c r="BL224" i="3"/>
  <c r="BH224" i="3"/>
  <c r="B227" i="8"/>
  <c r="A226" i="8"/>
  <c r="A548" i="8"/>
  <c r="B549" i="8"/>
  <c r="A274" i="4"/>
  <c r="B275" i="4"/>
  <c r="AC229" i="3"/>
  <c r="B2446" i="11"/>
  <c r="C2445" i="11"/>
  <c r="AD226" i="3"/>
  <c r="AE225" i="3"/>
  <c r="B3790" i="11"/>
  <c r="C3789" i="11"/>
  <c r="C4781" i="11"/>
  <c r="B4782" i="11"/>
  <c r="B1808" i="11"/>
  <c r="C1807" i="11"/>
  <c r="B814" i="11"/>
  <c r="C813" i="11"/>
  <c r="B270" i="11"/>
  <c r="C269" i="11"/>
  <c r="BL225" i="3" l="1"/>
  <c r="BH225" i="3"/>
  <c r="BD225" i="3"/>
  <c r="BK225" i="3"/>
  <c r="BG225" i="3"/>
  <c r="BN225" i="3"/>
  <c r="BJ225" i="3"/>
  <c r="BF225" i="3"/>
  <c r="BI225" i="3"/>
  <c r="BE225" i="3"/>
  <c r="BM225" i="3"/>
  <c r="A227" i="8"/>
  <c r="B228" i="8"/>
  <c r="B550" i="8"/>
  <c r="A549" i="8"/>
  <c r="B276" i="4"/>
  <c r="A275" i="4"/>
  <c r="AD227" i="3"/>
  <c r="AE226" i="3"/>
  <c r="C2446" i="11"/>
  <c r="B2447" i="11"/>
  <c r="AC230" i="3"/>
  <c r="C1808" i="11"/>
  <c r="B1809" i="11"/>
  <c r="B3791" i="11"/>
  <c r="C3790" i="11"/>
  <c r="B271" i="11"/>
  <c r="C270" i="11"/>
  <c r="B4783" i="11"/>
  <c r="C4782" i="11"/>
  <c r="C814" i="11"/>
  <c r="B815" i="11"/>
  <c r="BM226" i="3" l="1"/>
  <c r="BI226" i="3"/>
  <c r="BE226" i="3"/>
  <c r="BL226" i="3"/>
  <c r="BH226" i="3"/>
  <c r="BD226" i="3"/>
  <c r="BK226" i="3"/>
  <c r="BG226" i="3"/>
  <c r="BN226" i="3"/>
  <c r="BJ226" i="3"/>
  <c r="BF226" i="3"/>
  <c r="B229" i="8"/>
  <c r="A228" i="8"/>
  <c r="A550" i="8"/>
  <c r="B551" i="8"/>
  <c r="A276" i="4"/>
  <c r="B277" i="4"/>
  <c r="AC231" i="3"/>
  <c r="B2448" i="11"/>
  <c r="C2447" i="11"/>
  <c r="AD228" i="3"/>
  <c r="AE227" i="3"/>
  <c r="B272" i="11"/>
  <c r="C271" i="11"/>
  <c r="B4784" i="11"/>
  <c r="C4783" i="11"/>
  <c r="B3792" i="11"/>
  <c r="C3791" i="11"/>
  <c r="B816" i="11"/>
  <c r="C815" i="11"/>
  <c r="B1810" i="11"/>
  <c r="C1809" i="11"/>
  <c r="BN227" i="3" l="1"/>
  <c r="BJ227" i="3"/>
  <c r="BF227" i="3"/>
  <c r="BM227" i="3"/>
  <c r="BI227" i="3"/>
  <c r="BE227" i="3"/>
  <c r="BL227" i="3"/>
  <c r="BH227" i="3"/>
  <c r="BD227" i="3"/>
  <c r="BK227" i="3"/>
  <c r="BG227" i="3"/>
  <c r="A229" i="8"/>
  <c r="B230" i="8"/>
  <c r="A551" i="8"/>
  <c r="B552" i="8"/>
  <c r="B278" i="4"/>
  <c r="A277" i="4"/>
  <c r="AD229" i="3"/>
  <c r="AE228" i="3"/>
  <c r="B2449" i="11"/>
  <c r="C2448" i="11"/>
  <c r="AC232" i="3"/>
  <c r="C1810" i="11"/>
  <c r="B1811" i="11"/>
  <c r="B3793" i="11"/>
  <c r="C3792" i="11"/>
  <c r="C816" i="11"/>
  <c r="B817" i="11"/>
  <c r="B4785" i="11"/>
  <c r="C4784" i="11"/>
  <c r="B273" i="11"/>
  <c r="C272" i="11"/>
  <c r="BK228" i="3" l="1"/>
  <c r="BG228" i="3"/>
  <c r="BN228" i="3"/>
  <c r="BJ228" i="3"/>
  <c r="BF228" i="3"/>
  <c r="BM228" i="3"/>
  <c r="BI228" i="3"/>
  <c r="BE228" i="3"/>
  <c r="BH228" i="3"/>
  <c r="BD228" i="3"/>
  <c r="BL228" i="3"/>
  <c r="A230" i="8"/>
  <c r="B231" i="8"/>
  <c r="B553" i="8"/>
  <c r="A552" i="8"/>
  <c r="B279" i="4"/>
  <c r="A278" i="4"/>
  <c r="AC233" i="3"/>
  <c r="B2450" i="11"/>
  <c r="C2449" i="11"/>
  <c r="AD230" i="3"/>
  <c r="AE229" i="3"/>
  <c r="B3794" i="11"/>
  <c r="C3793" i="11"/>
  <c r="B274" i="11"/>
  <c r="C273" i="11"/>
  <c r="B1812" i="11"/>
  <c r="C1811" i="11"/>
  <c r="B818" i="11"/>
  <c r="C817" i="11"/>
  <c r="B4786" i="11"/>
  <c r="C4785" i="11"/>
  <c r="BL229" i="3" l="1"/>
  <c r="BH229" i="3"/>
  <c r="BD229" i="3"/>
  <c r="BK229" i="3"/>
  <c r="BG229" i="3"/>
  <c r="BN229" i="3"/>
  <c r="BJ229" i="3"/>
  <c r="BF229" i="3"/>
  <c r="BM229" i="3"/>
  <c r="BI229" i="3"/>
  <c r="BE229" i="3"/>
  <c r="B232" i="8"/>
  <c r="A231" i="8"/>
  <c r="B554" i="8"/>
  <c r="A553" i="8"/>
  <c r="A279" i="4"/>
  <c r="B280" i="4"/>
  <c r="AD231" i="3"/>
  <c r="AE230" i="3"/>
  <c r="B2451" i="11"/>
  <c r="C2450" i="11"/>
  <c r="AC234" i="3"/>
  <c r="C818" i="11"/>
  <c r="B819" i="11"/>
  <c r="B275" i="11"/>
  <c r="C274" i="11"/>
  <c r="B4787" i="11"/>
  <c r="C4786" i="11"/>
  <c r="C1812" i="11"/>
  <c r="B1813" i="11"/>
  <c r="B3795" i="11"/>
  <c r="C3794" i="11"/>
  <c r="BM230" i="3" l="1"/>
  <c r="BI230" i="3"/>
  <c r="BE230" i="3"/>
  <c r="BL230" i="3"/>
  <c r="BH230" i="3"/>
  <c r="BD230" i="3"/>
  <c r="BK230" i="3"/>
  <c r="BG230" i="3"/>
  <c r="BN230" i="3"/>
  <c r="BJ230" i="3"/>
  <c r="BF230" i="3"/>
  <c r="A232" i="8"/>
  <c r="B233" i="8"/>
  <c r="A554" i="8"/>
  <c r="B555" i="8"/>
  <c r="B281" i="4"/>
  <c r="A280" i="4"/>
  <c r="AC235" i="3"/>
  <c r="B2452" i="11"/>
  <c r="C2451" i="11"/>
  <c r="AD232" i="3"/>
  <c r="AE231" i="3"/>
  <c r="C819" i="11"/>
  <c r="B820" i="11"/>
  <c r="B4788" i="11"/>
  <c r="C4787" i="11"/>
  <c r="B1814" i="11"/>
  <c r="C1813" i="11"/>
  <c r="B3796" i="11"/>
  <c r="C3795" i="11"/>
  <c r="B276" i="11"/>
  <c r="C275" i="11"/>
  <c r="BN231" i="3" l="1"/>
  <c r="BJ231" i="3"/>
  <c r="BF231" i="3"/>
  <c r="BM231" i="3"/>
  <c r="BI231" i="3"/>
  <c r="BE231" i="3"/>
  <c r="BL231" i="3"/>
  <c r="BH231" i="3"/>
  <c r="BD231" i="3"/>
  <c r="BG231" i="3"/>
  <c r="BK231" i="3"/>
  <c r="B234" i="8"/>
  <c r="A233" i="8"/>
  <c r="A555" i="8"/>
  <c r="B556" i="8"/>
  <c r="B282" i="4"/>
  <c r="A281" i="4"/>
  <c r="AD233" i="3"/>
  <c r="AE232" i="3"/>
  <c r="B2453" i="11"/>
  <c r="C2452" i="11"/>
  <c r="AC236" i="3"/>
  <c r="B277" i="11"/>
  <c r="C276" i="11"/>
  <c r="B4789" i="11"/>
  <c r="C4788" i="11"/>
  <c r="C820" i="11"/>
  <c r="B821" i="11"/>
  <c r="C3796" i="11"/>
  <c r="B3797" i="11"/>
  <c r="C1814" i="11"/>
  <c r="B1815" i="11"/>
  <c r="BK232" i="3" l="1"/>
  <c r="BG232" i="3"/>
  <c r="BN232" i="3"/>
  <c r="BJ232" i="3"/>
  <c r="BF232" i="3"/>
  <c r="BM232" i="3"/>
  <c r="BI232" i="3"/>
  <c r="BE232" i="3"/>
  <c r="BL232" i="3"/>
  <c r="BH232" i="3"/>
  <c r="BD232" i="3"/>
  <c r="B235" i="8"/>
  <c r="A234" i="8"/>
  <c r="B557" i="8"/>
  <c r="A556" i="8"/>
  <c r="B283" i="4"/>
  <c r="A282" i="4"/>
  <c r="AC237" i="3"/>
  <c r="C2453" i="11"/>
  <c r="B2454" i="11"/>
  <c r="AD234" i="3"/>
  <c r="AE233" i="3"/>
  <c r="B1816" i="11"/>
  <c r="C1815" i="11"/>
  <c r="C3797" i="11"/>
  <c r="B3798" i="11"/>
  <c r="B822" i="11"/>
  <c r="C821" i="11"/>
  <c r="C4789" i="11"/>
  <c r="B4790" i="11"/>
  <c r="B278" i="11"/>
  <c r="C277" i="11"/>
  <c r="BL233" i="3" l="1"/>
  <c r="BH233" i="3"/>
  <c r="BD233" i="3"/>
  <c r="BK233" i="3"/>
  <c r="BG233" i="3"/>
  <c r="BN233" i="3"/>
  <c r="BJ233" i="3"/>
  <c r="BF233" i="3"/>
  <c r="BM233" i="3"/>
  <c r="BI233" i="3"/>
  <c r="BE233" i="3"/>
  <c r="A235" i="8"/>
  <c r="B236" i="8"/>
  <c r="B558" i="8"/>
  <c r="A557" i="8"/>
  <c r="B284" i="4"/>
  <c r="A283" i="4"/>
  <c r="AD235" i="3"/>
  <c r="AE234" i="3"/>
  <c r="B2455" i="11"/>
  <c r="C2454" i="11"/>
  <c r="AC238" i="3"/>
  <c r="B279" i="11"/>
  <c r="C278" i="11"/>
  <c r="C822" i="11"/>
  <c r="B823" i="11"/>
  <c r="B4791" i="11"/>
  <c r="C4790" i="11"/>
  <c r="C3798" i="11"/>
  <c r="B3799" i="11"/>
  <c r="C1816" i="11"/>
  <c r="B1817" i="11"/>
  <c r="BM234" i="3" l="1"/>
  <c r="BI234" i="3"/>
  <c r="BE234" i="3"/>
  <c r="BL234" i="3"/>
  <c r="BH234" i="3"/>
  <c r="BD234" i="3"/>
  <c r="BK234" i="3"/>
  <c r="BG234" i="3"/>
  <c r="BF234" i="3"/>
  <c r="BJ234" i="3"/>
  <c r="BN234" i="3"/>
  <c r="A236" i="8"/>
  <c r="B237" i="8"/>
  <c r="A558" i="8"/>
  <c r="B559" i="8"/>
  <c r="A284" i="4"/>
  <c r="B285" i="4"/>
  <c r="AC239" i="3"/>
  <c r="B2456" i="11"/>
  <c r="C2455" i="11"/>
  <c r="AD236" i="3"/>
  <c r="AE235" i="3"/>
  <c r="B4792" i="11"/>
  <c r="C4791" i="11"/>
  <c r="C3799" i="11"/>
  <c r="B3800" i="11"/>
  <c r="C823" i="11"/>
  <c r="B824" i="11"/>
  <c r="B1818" i="11"/>
  <c r="C1817" i="11"/>
  <c r="B280" i="11"/>
  <c r="C279" i="11"/>
  <c r="BN235" i="3" l="1"/>
  <c r="BJ235" i="3"/>
  <c r="BF235" i="3"/>
  <c r="BM235" i="3"/>
  <c r="BI235" i="3"/>
  <c r="BE235" i="3"/>
  <c r="BL235" i="3"/>
  <c r="BH235" i="3"/>
  <c r="BD235" i="3"/>
  <c r="BK235" i="3"/>
  <c r="BG235" i="3"/>
  <c r="B238" i="8"/>
  <c r="A237" i="8"/>
  <c r="A559" i="8"/>
  <c r="B560" i="8"/>
  <c r="B286" i="4"/>
  <c r="A285" i="4"/>
  <c r="AD237" i="3"/>
  <c r="AE236" i="3"/>
  <c r="B2457" i="11"/>
  <c r="C2456" i="11"/>
  <c r="AC240" i="3"/>
  <c r="C824" i="11"/>
  <c r="B825" i="11"/>
  <c r="B281" i="11"/>
  <c r="C280" i="11"/>
  <c r="C3800" i="11"/>
  <c r="B3801" i="11"/>
  <c r="C1818" i="11"/>
  <c r="B1819" i="11"/>
  <c r="B4793" i="11"/>
  <c r="C4792" i="11"/>
  <c r="BK236" i="3" l="1"/>
  <c r="BG236" i="3"/>
  <c r="BN236" i="3"/>
  <c r="BJ236" i="3"/>
  <c r="BF236" i="3"/>
  <c r="BM236" i="3"/>
  <c r="BI236" i="3"/>
  <c r="BE236" i="3"/>
  <c r="BL236" i="3"/>
  <c r="BH236" i="3"/>
  <c r="BD236" i="3"/>
  <c r="B239" i="8"/>
  <c r="A238" i="8"/>
  <c r="B561" i="8"/>
  <c r="A560" i="8"/>
  <c r="B287" i="4"/>
  <c r="A286" i="4"/>
  <c r="C2457" i="11"/>
  <c r="B2458" i="11"/>
  <c r="AC241" i="3"/>
  <c r="AD238" i="3"/>
  <c r="AE237" i="3"/>
  <c r="C3801" i="11"/>
  <c r="B3802" i="11"/>
  <c r="B826" i="11"/>
  <c r="C825" i="11"/>
  <c r="B4794" i="11"/>
  <c r="C4793" i="11"/>
  <c r="B1820" i="11"/>
  <c r="C1819" i="11"/>
  <c r="B282" i="11"/>
  <c r="C281" i="11"/>
  <c r="BL237" i="3" l="1"/>
  <c r="BH237" i="3"/>
  <c r="BD237" i="3"/>
  <c r="BK237" i="3"/>
  <c r="BG237" i="3"/>
  <c r="BN237" i="3"/>
  <c r="BJ237" i="3"/>
  <c r="BF237" i="3"/>
  <c r="BE237" i="3"/>
  <c r="BI237" i="3"/>
  <c r="BM237" i="3"/>
  <c r="A239" i="8"/>
  <c r="B240" i="8"/>
  <c r="A561" i="8"/>
  <c r="B562" i="8"/>
  <c r="B288" i="4"/>
  <c r="A287" i="4"/>
  <c r="AC242" i="3"/>
  <c r="AD239" i="3"/>
  <c r="AE238" i="3"/>
  <c r="B2459" i="11"/>
  <c r="C2458" i="11"/>
  <c r="B283" i="11"/>
  <c r="C282" i="11"/>
  <c r="B4795" i="11"/>
  <c r="C4794" i="11"/>
  <c r="C3802" i="11"/>
  <c r="B3803" i="11"/>
  <c r="C1820" i="11"/>
  <c r="B1821" i="11"/>
  <c r="C826" i="11"/>
  <c r="B827" i="11"/>
  <c r="BM238" i="3" l="1"/>
  <c r="BI238" i="3"/>
  <c r="BE238" i="3"/>
  <c r="BL238" i="3"/>
  <c r="BH238" i="3"/>
  <c r="BD238" i="3"/>
  <c r="BK238" i="3"/>
  <c r="BG238" i="3"/>
  <c r="BJ238" i="3"/>
  <c r="BF238" i="3"/>
  <c r="BN238" i="3"/>
  <c r="B241" i="8"/>
  <c r="A240" i="8"/>
  <c r="B563" i="8"/>
  <c r="A562" i="8"/>
  <c r="B289" i="4"/>
  <c r="A288" i="4"/>
  <c r="C2459" i="11"/>
  <c r="B2460" i="11"/>
  <c r="AD240" i="3"/>
  <c r="AE239" i="3"/>
  <c r="AC243" i="3"/>
  <c r="C827" i="11"/>
  <c r="B828" i="11"/>
  <c r="B4796" i="11"/>
  <c r="C4795" i="11"/>
  <c r="B1822" i="11"/>
  <c r="C1821" i="11"/>
  <c r="C3803" i="11"/>
  <c r="B3804" i="11"/>
  <c r="B284" i="11"/>
  <c r="C283" i="11"/>
  <c r="BN239" i="3" l="1"/>
  <c r="BJ239" i="3"/>
  <c r="BF239" i="3"/>
  <c r="BM239" i="3"/>
  <c r="BI239" i="3"/>
  <c r="BE239" i="3"/>
  <c r="BL239" i="3"/>
  <c r="BH239" i="3"/>
  <c r="BD239" i="3"/>
  <c r="BK239" i="3"/>
  <c r="BG239" i="3"/>
  <c r="B242" i="8"/>
  <c r="A241" i="8"/>
  <c r="A563" i="8"/>
  <c r="B564" i="8"/>
  <c r="B290" i="4"/>
  <c r="A289" i="4"/>
  <c r="AC244" i="3"/>
  <c r="AD241" i="3"/>
  <c r="AE240" i="3"/>
  <c r="C2460" i="11"/>
  <c r="B2461" i="11"/>
  <c r="B285" i="11"/>
  <c r="C284" i="11"/>
  <c r="B4797" i="11"/>
  <c r="C4796" i="11"/>
  <c r="C828" i="11"/>
  <c r="B829" i="11"/>
  <c r="C3804" i="11"/>
  <c r="B3805" i="11"/>
  <c r="C1822" i="11"/>
  <c r="B1823" i="11"/>
  <c r="BK240" i="3" l="1"/>
  <c r="BG240" i="3"/>
  <c r="BN240" i="3"/>
  <c r="BJ240" i="3"/>
  <c r="BF240" i="3"/>
  <c r="BM240" i="3"/>
  <c r="BI240" i="3"/>
  <c r="BE240" i="3"/>
  <c r="BD240" i="3"/>
  <c r="BH240" i="3"/>
  <c r="BL240" i="3"/>
  <c r="A242" i="8"/>
  <c r="B243" i="8"/>
  <c r="B565" i="8"/>
  <c r="A564" i="8"/>
  <c r="B291" i="4"/>
  <c r="A290" i="4"/>
  <c r="B2462" i="11"/>
  <c r="C2461" i="11"/>
  <c r="AD242" i="3"/>
  <c r="AE241" i="3"/>
  <c r="AC245" i="3"/>
  <c r="B1824" i="11"/>
  <c r="C1823" i="11"/>
  <c r="B830" i="11"/>
  <c r="C829" i="11"/>
  <c r="C3805" i="11"/>
  <c r="B3806" i="11"/>
  <c r="C4797" i="11"/>
  <c r="B4798" i="11"/>
  <c r="B286" i="11"/>
  <c r="C285" i="11"/>
  <c r="BL241" i="3" l="1"/>
  <c r="BH241" i="3"/>
  <c r="BD241" i="3"/>
  <c r="BK241" i="3"/>
  <c r="BG241" i="3"/>
  <c r="BN241" i="3"/>
  <c r="BJ241" i="3"/>
  <c r="BF241" i="3"/>
  <c r="BI241" i="3"/>
  <c r="BE241" i="3"/>
  <c r="BM241" i="3"/>
  <c r="A243" i="8"/>
  <c r="B244" i="8"/>
  <c r="A565" i="8"/>
  <c r="B566" i="8"/>
  <c r="A291" i="4"/>
  <c r="B292" i="4"/>
  <c r="AC246" i="3"/>
  <c r="AD243" i="3"/>
  <c r="AE242" i="3"/>
  <c r="C2462" i="11"/>
  <c r="B2463" i="11"/>
  <c r="C3806" i="11"/>
  <c r="B3807" i="11"/>
  <c r="B287" i="11"/>
  <c r="C286" i="11"/>
  <c r="C830" i="11"/>
  <c r="B831" i="11"/>
  <c r="B4799" i="11"/>
  <c r="C4798" i="11"/>
  <c r="C1824" i="11"/>
  <c r="B1825" i="11"/>
  <c r="BM242" i="3" l="1"/>
  <c r="BI242" i="3"/>
  <c r="BE242" i="3"/>
  <c r="BL242" i="3"/>
  <c r="BH242" i="3"/>
  <c r="BD242" i="3"/>
  <c r="BK242" i="3"/>
  <c r="BG242" i="3"/>
  <c r="BN242" i="3"/>
  <c r="BJ242" i="3"/>
  <c r="BF242" i="3"/>
  <c r="B245" i="8"/>
  <c r="A244" i="8"/>
  <c r="B567" i="8"/>
  <c r="A566" i="8"/>
  <c r="B293" i="4"/>
  <c r="A292" i="4"/>
  <c r="AD244" i="3"/>
  <c r="AE243" i="3"/>
  <c r="B2464" i="11"/>
  <c r="C2463" i="11"/>
  <c r="AC247" i="3"/>
  <c r="B4800" i="11"/>
  <c r="C4799" i="11"/>
  <c r="B288" i="11"/>
  <c r="C287" i="11"/>
  <c r="B832" i="11"/>
  <c r="C831" i="11"/>
  <c r="C3807" i="11"/>
  <c r="B3808" i="11"/>
  <c r="B1826" i="11"/>
  <c r="C1825" i="11"/>
  <c r="BN243" i="3" l="1"/>
  <c r="BJ243" i="3"/>
  <c r="BF243" i="3"/>
  <c r="BM243" i="3"/>
  <c r="BI243" i="3"/>
  <c r="BE243" i="3"/>
  <c r="BL243" i="3"/>
  <c r="BH243" i="3"/>
  <c r="BD243" i="3"/>
  <c r="BG243" i="3"/>
  <c r="BK243" i="3"/>
  <c r="A245" i="8"/>
  <c r="B246" i="8"/>
  <c r="A567" i="8"/>
  <c r="B568" i="8"/>
  <c r="B294" i="4"/>
  <c r="A293" i="4"/>
  <c r="AC248" i="3"/>
  <c r="B2465" i="11"/>
  <c r="C2464" i="11"/>
  <c r="AD245" i="3"/>
  <c r="AE244" i="3"/>
  <c r="B289" i="11"/>
  <c r="C288" i="11"/>
  <c r="C3808" i="11"/>
  <c r="B3809" i="11"/>
  <c r="C1826" i="11"/>
  <c r="B1827" i="11"/>
  <c r="C832" i="11"/>
  <c r="B833" i="11"/>
  <c r="B4801" i="11"/>
  <c r="C4800" i="11"/>
  <c r="BK244" i="3" l="1"/>
  <c r="BG244" i="3"/>
  <c r="BN244" i="3"/>
  <c r="BJ244" i="3"/>
  <c r="BF244" i="3"/>
  <c r="BM244" i="3"/>
  <c r="BI244" i="3"/>
  <c r="BE244" i="3"/>
  <c r="BH244" i="3"/>
  <c r="BD244" i="3"/>
  <c r="BL244" i="3"/>
  <c r="A246" i="8"/>
  <c r="B247" i="8"/>
  <c r="A568" i="8"/>
  <c r="B569" i="8"/>
  <c r="B295" i="4"/>
  <c r="A294" i="4"/>
  <c r="AD246" i="3"/>
  <c r="AE245" i="3"/>
  <c r="C2465" i="11"/>
  <c r="B2466" i="11"/>
  <c r="AC249" i="3"/>
  <c r="B834" i="11"/>
  <c r="C833" i="11"/>
  <c r="B1828" i="11"/>
  <c r="C1827" i="11"/>
  <c r="C3809" i="11"/>
  <c r="B3810" i="11"/>
  <c r="B4802" i="11"/>
  <c r="C4801" i="11"/>
  <c r="B290" i="11"/>
  <c r="C289" i="11"/>
  <c r="BL245" i="3" l="1"/>
  <c r="BH245" i="3"/>
  <c r="BD245" i="3"/>
  <c r="BK245" i="3"/>
  <c r="BG245" i="3"/>
  <c r="BN245" i="3"/>
  <c r="BJ245" i="3"/>
  <c r="BF245" i="3"/>
  <c r="BM245" i="3"/>
  <c r="BI245" i="3"/>
  <c r="BE245" i="3"/>
  <c r="B248" i="8"/>
  <c r="A247" i="8"/>
  <c r="B570" i="8"/>
  <c r="A569" i="8"/>
  <c r="B296" i="4"/>
  <c r="A295" i="4"/>
  <c r="AC250" i="3"/>
  <c r="C2466" i="11"/>
  <c r="B2467" i="11"/>
  <c r="AD247" i="3"/>
  <c r="AE246" i="3"/>
  <c r="B291" i="11"/>
  <c r="C290" i="11"/>
  <c r="B4803" i="11"/>
  <c r="C4802" i="11"/>
  <c r="C1828" i="11"/>
  <c r="B1829" i="11"/>
  <c r="C3810" i="11"/>
  <c r="B3811" i="11"/>
  <c r="C834" i="11"/>
  <c r="B835" i="11"/>
  <c r="BM246" i="3" l="1"/>
  <c r="BI246" i="3"/>
  <c r="BE246" i="3"/>
  <c r="BL246" i="3"/>
  <c r="BH246" i="3"/>
  <c r="BD246" i="3"/>
  <c r="BK246" i="3"/>
  <c r="BG246" i="3"/>
  <c r="BN246" i="3"/>
  <c r="BF246" i="3"/>
  <c r="BJ246" i="3"/>
  <c r="B249" i="8"/>
  <c r="A248" i="8"/>
  <c r="B571" i="8"/>
  <c r="A570" i="8"/>
  <c r="A296" i="4"/>
  <c r="B297" i="4"/>
  <c r="AD248" i="3"/>
  <c r="AE247" i="3"/>
  <c r="B2468" i="11"/>
  <c r="C2467" i="11"/>
  <c r="AC251" i="3"/>
  <c r="B4804" i="11"/>
  <c r="C4803" i="11"/>
  <c r="C835" i="11"/>
  <c r="B836" i="11"/>
  <c r="C3811" i="11"/>
  <c r="B3812" i="11"/>
  <c r="B1830" i="11"/>
  <c r="C1829" i="11"/>
  <c r="B292" i="11"/>
  <c r="C291" i="11"/>
  <c r="BN247" i="3" l="1"/>
  <c r="BJ247" i="3"/>
  <c r="BF247" i="3"/>
  <c r="BM247" i="3"/>
  <c r="BI247" i="3"/>
  <c r="BE247" i="3"/>
  <c r="BL247" i="3"/>
  <c r="BH247" i="3"/>
  <c r="BD247" i="3"/>
  <c r="BG247" i="3"/>
  <c r="BK247" i="3"/>
  <c r="B250" i="8"/>
  <c r="A249" i="8"/>
  <c r="B572" i="8"/>
  <c r="A571" i="8"/>
  <c r="B298" i="4"/>
  <c r="A297" i="4"/>
  <c r="C2468" i="11"/>
  <c r="B2469" i="11"/>
  <c r="AC252" i="3"/>
  <c r="AD249" i="3"/>
  <c r="AE248" i="3"/>
  <c r="B293" i="11"/>
  <c r="C293" i="11" s="1"/>
  <c r="C292" i="11"/>
  <c r="C1830" i="11"/>
  <c r="B1831" i="11"/>
  <c r="C836" i="11"/>
  <c r="B837" i="11"/>
  <c r="C3812" i="11"/>
  <c r="B3813" i="11"/>
  <c r="B4805" i="11"/>
  <c r="C4804" i="11"/>
  <c r="BK248" i="3" l="1"/>
  <c r="BG248" i="3"/>
  <c r="BN248" i="3"/>
  <c r="BJ248" i="3"/>
  <c r="BF248" i="3"/>
  <c r="BM248" i="3"/>
  <c r="BI248" i="3"/>
  <c r="BE248" i="3"/>
  <c r="BL248" i="3"/>
  <c r="BH248" i="3"/>
  <c r="BD248" i="3"/>
  <c r="A250" i="8"/>
  <c r="B251" i="8"/>
  <c r="A572" i="8"/>
  <c r="B573" i="8"/>
  <c r="A298" i="4"/>
  <c r="B299" i="4"/>
  <c r="AC253" i="3"/>
  <c r="B2470" i="11"/>
  <c r="C2469" i="11"/>
  <c r="AD250" i="3"/>
  <c r="AE249" i="3"/>
  <c r="C4805" i="11"/>
  <c r="B4806" i="11"/>
  <c r="B1832" i="11"/>
  <c r="C1831" i="11"/>
  <c r="B838" i="11"/>
  <c r="C837" i="11"/>
  <c r="C3813" i="11"/>
  <c r="B3814" i="11"/>
  <c r="BL249" i="3" l="1"/>
  <c r="BH249" i="3"/>
  <c r="BD249" i="3"/>
  <c r="BK249" i="3"/>
  <c r="BG249" i="3"/>
  <c r="BN249" i="3"/>
  <c r="BJ249" i="3"/>
  <c r="BF249" i="3"/>
  <c r="BM249" i="3"/>
  <c r="BE249" i="3"/>
  <c r="BI249" i="3"/>
  <c r="B252" i="8"/>
  <c r="A251" i="8"/>
  <c r="A573" i="8"/>
  <c r="B574" i="8"/>
  <c r="A299" i="4"/>
  <c r="B300" i="4"/>
  <c r="AD251" i="3"/>
  <c r="AE250" i="3"/>
  <c r="C2470" i="11"/>
  <c r="B2471" i="11"/>
  <c r="AC254" i="3"/>
  <c r="C838" i="11"/>
  <c r="B839" i="11"/>
  <c r="C1832" i="11"/>
  <c r="B1833" i="11"/>
  <c r="C3814" i="11"/>
  <c r="B3815" i="11"/>
  <c r="B4807" i="11"/>
  <c r="C4806" i="11"/>
  <c r="BM250" i="3" l="1"/>
  <c r="BI250" i="3"/>
  <c r="BE250" i="3"/>
  <c r="BL250" i="3"/>
  <c r="BH250" i="3"/>
  <c r="BD250" i="3"/>
  <c r="BK250" i="3"/>
  <c r="BG250" i="3"/>
  <c r="BF250" i="3"/>
  <c r="BJ250" i="3"/>
  <c r="BN250" i="3"/>
  <c r="B253" i="8"/>
  <c r="A252" i="8"/>
  <c r="B575" i="8"/>
  <c r="A574" i="8"/>
  <c r="B301" i="4"/>
  <c r="A300" i="4"/>
  <c r="AC255" i="3"/>
  <c r="B2472" i="11"/>
  <c r="C2471" i="11"/>
  <c r="AD252" i="3"/>
  <c r="AE251" i="3"/>
  <c r="C839" i="11"/>
  <c r="B840" i="11"/>
  <c r="C3815" i="11"/>
  <c r="B3816" i="11"/>
  <c r="B1834" i="11"/>
  <c r="C1833" i="11"/>
  <c r="B4808" i="11"/>
  <c r="C4807" i="11"/>
  <c r="BN251" i="3" l="1"/>
  <c r="BJ251" i="3"/>
  <c r="BF251" i="3"/>
  <c r="BM251" i="3"/>
  <c r="BI251" i="3"/>
  <c r="BE251" i="3"/>
  <c r="BL251" i="3"/>
  <c r="BH251" i="3"/>
  <c r="BD251" i="3"/>
  <c r="BK251" i="3"/>
  <c r="BG251" i="3"/>
  <c r="B254" i="8"/>
  <c r="A253" i="8"/>
  <c r="B576" i="8"/>
  <c r="A575" i="8"/>
  <c r="B302" i="4"/>
  <c r="A301" i="4"/>
  <c r="AD253" i="3"/>
  <c r="AE252" i="3"/>
  <c r="C2472" i="11"/>
  <c r="B2473" i="11"/>
  <c r="AC256" i="3"/>
  <c r="C3816" i="11"/>
  <c r="B3817" i="11"/>
  <c r="B4809" i="11"/>
  <c r="C4808" i="11"/>
  <c r="C840" i="11"/>
  <c r="B841" i="11"/>
  <c r="C1834" i="11"/>
  <c r="B1835" i="11"/>
  <c r="BK252" i="3" l="1"/>
  <c r="BG252" i="3"/>
  <c r="BN252" i="3"/>
  <c r="BJ252" i="3"/>
  <c r="BF252" i="3"/>
  <c r="BM252" i="3"/>
  <c r="BI252" i="3"/>
  <c r="BE252" i="3"/>
  <c r="BL252" i="3"/>
  <c r="BH252" i="3"/>
  <c r="BD252" i="3"/>
  <c r="A254" i="8"/>
  <c r="B255" i="8"/>
  <c r="B577" i="8"/>
  <c r="A576" i="8"/>
  <c r="B303" i="4"/>
  <c r="A302" i="4"/>
  <c r="AC257" i="3"/>
  <c r="B2474" i="11"/>
  <c r="C2473" i="11"/>
  <c r="AD254" i="3"/>
  <c r="AE253" i="3"/>
  <c r="B4810" i="11"/>
  <c r="C4809" i="11"/>
  <c r="B1836" i="11"/>
  <c r="C1835" i="11"/>
  <c r="B842" i="11"/>
  <c r="C841" i="11"/>
  <c r="C3817" i="11"/>
  <c r="B3818" i="11"/>
  <c r="BL253" i="3" l="1"/>
  <c r="BH253" i="3"/>
  <c r="BD253" i="3"/>
  <c r="BK253" i="3"/>
  <c r="BG253" i="3"/>
  <c r="BN253" i="3"/>
  <c r="BJ253" i="3"/>
  <c r="BF253" i="3"/>
  <c r="BE253" i="3"/>
  <c r="BI253" i="3"/>
  <c r="BM253" i="3"/>
  <c r="A255" i="8"/>
  <c r="B256" i="8"/>
  <c r="A577" i="8"/>
  <c r="B578" i="8"/>
  <c r="A303" i="4"/>
  <c r="B304" i="4"/>
  <c r="AD255" i="3"/>
  <c r="AE254" i="3"/>
  <c r="B2475" i="11"/>
  <c r="C2474" i="11"/>
  <c r="AC258" i="3"/>
  <c r="C842" i="11"/>
  <c r="B843" i="11"/>
  <c r="B4811" i="11"/>
  <c r="C4810" i="11"/>
  <c r="C3818" i="11"/>
  <c r="B3819" i="11"/>
  <c r="C1836" i="11"/>
  <c r="B1837" i="11"/>
  <c r="BM254" i="3" l="1"/>
  <c r="BI254" i="3"/>
  <c r="BE254" i="3"/>
  <c r="BL254" i="3"/>
  <c r="BH254" i="3"/>
  <c r="BD254" i="3"/>
  <c r="BK254" i="3"/>
  <c r="BG254" i="3"/>
  <c r="BJ254" i="3"/>
  <c r="BF254" i="3"/>
  <c r="BN254" i="3"/>
  <c r="B257" i="8"/>
  <c r="A256" i="8"/>
  <c r="B579" i="8"/>
  <c r="A578" i="8"/>
  <c r="B305" i="4"/>
  <c r="A304" i="4"/>
  <c r="AC259" i="3"/>
  <c r="C2475" i="11"/>
  <c r="B2476" i="11"/>
  <c r="AD256" i="3"/>
  <c r="AE255" i="3"/>
  <c r="B4812" i="11"/>
  <c r="C4811" i="11"/>
  <c r="C3819" i="11"/>
  <c r="B3820" i="11"/>
  <c r="C843" i="11"/>
  <c r="B844" i="11"/>
  <c r="B1838" i="11"/>
  <c r="C1837" i="11"/>
  <c r="BN255" i="3" l="1"/>
  <c r="BJ255" i="3"/>
  <c r="BF255" i="3"/>
  <c r="BM255" i="3"/>
  <c r="BI255" i="3"/>
  <c r="BE255" i="3"/>
  <c r="BL255" i="3"/>
  <c r="BH255" i="3"/>
  <c r="BD255" i="3"/>
  <c r="BK255" i="3"/>
  <c r="BG255" i="3"/>
  <c r="B258" i="8"/>
  <c r="A257" i="8"/>
  <c r="B580" i="8"/>
  <c r="A579" i="8"/>
  <c r="B306" i="4"/>
  <c r="A305" i="4"/>
  <c r="AD257" i="3"/>
  <c r="AE256" i="3"/>
  <c r="B2477" i="11"/>
  <c r="C2476" i="11"/>
  <c r="AC260" i="3"/>
  <c r="C844" i="11"/>
  <c r="B845" i="11"/>
  <c r="C3820" i="11"/>
  <c r="B3821" i="11"/>
  <c r="C1838" i="11"/>
  <c r="B1839" i="11"/>
  <c r="B4813" i="11"/>
  <c r="C4812" i="11"/>
  <c r="BK256" i="3" l="1"/>
  <c r="BG256" i="3"/>
  <c r="BN256" i="3"/>
  <c r="BJ256" i="3"/>
  <c r="BF256" i="3"/>
  <c r="BM256" i="3"/>
  <c r="BI256" i="3"/>
  <c r="BE256" i="3"/>
  <c r="BD256" i="3"/>
  <c r="BH256" i="3"/>
  <c r="BL256" i="3"/>
  <c r="A258" i="8"/>
  <c r="B259" i="8"/>
  <c r="B581" i="8"/>
  <c r="A580" i="8"/>
  <c r="B307" i="4"/>
  <c r="A306" i="4"/>
  <c r="AC261" i="3"/>
  <c r="B2478" i="11"/>
  <c r="C2477" i="11"/>
  <c r="AD258" i="3"/>
  <c r="AE257" i="3"/>
  <c r="B1840" i="11"/>
  <c r="C1839" i="11"/>
  <c r="B846" i="11"/>
  <c r="C845" i="11"/>
  <c r="C3821" i="11"/>
  <c r="B3822" i="11"/>
  <c r="C4813" i="11"/>
  <c r="B4814" i="11"/>
  <c r="BL257" i="3" l="1"/>
  <c r="BH257" i="3"/>
  <c r="BD257" i="3"/>
  <c r="BK257" i="3"/>
  <c r="BG257" i="3"/>
  <c r="BN257" i="3"/>
  <c r="BJ257" i="3"/>
  <c r="BF257" i="3"/>
  <c r="BI257" i="3"/>
  <c r="BE257" i="3"/>
  <c r="BM257" i="3"/>
  <c r="A259" i="8"/>
  <c r="B260" i="8"/>
  <c r="B582" i="8"/>
  <c r="A581" i="8"/>
  <c r="B308" i="4"/>
  <c r="A307" i="4"/>
  <c r="B2479" i="11"/>
  <c r="C2478" i="11"/>
  <c r="AD259" i="3"/>
  <c r="AE258" i="3"/>
  <c r="AC262" i="3"/>
  <c r="C846" i="11"/>
  <c r="B847" i="11"/>
  <c r="B4815" i="11"/>
  <c r="C4814" i="11"/>
  <c r="C3822" i="11"/>
  <c r="B3823" i="11"/>
  <c r="C1840" i="11"/>
  <c r="B1841" i="11"/>
  <c r="BM258" i="3" l="1"/>
  <c r="BI258" i="3"/>
  <c r="BE258" i="3"/>
  <c r="BL258" i="3"/>
  <c r="BH258" i="3"/>
  <c r="BD258" i="3"/>
  <c r="BK258" i="3"/>
  <c r="BG258" i="3"/>
  <c r="BN258" i="3"/>
  <c r="BJ258" i="3"/>
  <c r="BF258" i="3"/>
  <c r="B261" i="8"/>
  <c r="A260" i="8"/>
  <c r="A582" i="8"/>
  <c r="B583" i="8"/>
  <c r="A308" i="4"/>
  <c r="B309" i="4"/>
  <c r="AD260" i="3"/>
  <c r="AE259" i="3"/>
  <c r="AC263" i="3"/>
  <c r="C2479" i="11"/>
  <c r="B2480" i="11"/>
  <c r="B4816" i="11"/>
  <c r="C4815" i="11"/>
  <c r="B1842" i="11"/>
  <c r="C1841" i="11"/>
  <c r="C3823" i="11"/>
  <c r="B3824" i="11"/>
  <c r="B848" i="11"/>
  <c r="C847" i="11"/>
  <c r="BN259" i="3" l="1"/>
  <c r="BJ259" i="3"/>
  <c r="BF259" i="3"/>
  <c r="BM259" i="3"/>
  <c r="BI259" i="3"/>
  <c r="BE259" i="3"/>
  <c r="BL259" i="3"/>
  <c r="BH259" i="3"/>
  <c r="BD259" i="3"/>
  <c r="BG259" i="3"/>
  <c r="BK259" i="3"/>
  <c r="A261" i="8"/>
  <c r="B262" i="8"/>
  <c r="A583" i="8"/>
  <c r="B584" i="8"/>
  <c r="B310" i="4"/>
  <c r="A309" i="4"/>
  <c r="C2480" i="11"/>
  <c r="B2481" i="11"/>
  <c r="AC264" i="3"/>
  <c r="AD261" i="3"/>
  <c r="AE260" i="3"/>
  <c r="B4817" i="11"/>
  <c r="C4816" i="11"/>
  <c r="C3824" i="11"/>
  <c r="B3825" i="11"/>
  <c r="C848" i="11"/>
  <c r="B849" i="11"/>
  <c r="C1842" i="11"/>
  <c r="B1843" i="11"/>
  <c r="BK260" i="3" l="1"/>
  <c r="BG260" i="3"/>
  <c r="BN260" i="3"/>
  <c r="BJ260" i="3"/>
  <c r="BF260" i="3"/>
  <c r="BM260" i="3"/>
  <c r="BI260" i="3"/>
  <c r="BE260" i="3"/>
  <c r="BH260" i="3"/>
  <c r="BD260" i="3"/>
  <c r="BL260" i="3"/>
  <c r="A262" i="8"/>
  <c r="B263" i="8"/>
  <c r="A584" i="8"/>
  <c r="B585" i="8"/>
  <c r="B311" i="4"/>
  <c r="A310" i="4"/>
  <c r="AC265" i="3"/>
  <c r="B2482" i="11"/>
  <c r="C2481" i="11"/>
  <c r="AD262" i="3"/>
  <c r="AE261" i="3"/>
  <c r="C3825" i="11"/>
  <c r="B3826" i="11"/>
  <c r="B850" i="11"/>
  <c r="C849" i="11"/>
  <c r="B1844" i="11"/>
  <c r="C1843" i="11"/>
  <c r="B4818" i="11"/>
  <c r="C4817" i="11"/>
  <c r="BL261" i="3" l="1"/>
  <c r="BH261" i="3"/>
  <c r="BD261" i="3"/>
  <c r="BK261" i="3"/>
  <c r="BG261" i="3"/>
  <c r="BN261" i="3"/>
  <c r="BJ261" i="3"/>
  <c r="BF261" i="3"/>
  <c r="BM261" i="3"/>
  <c r="BI261" i="3"/>
  <c r="BE261" i="3"/>
  <c r="B264" i="8"/>
  <c r="A263" i="8"/>
  <c r="B586" i="8"/>
  <c r="A585" i="8"/>
  <c r="B312" i="4"/>
  <c r="A311" i="4"/>
  <c r="AD263" i="3"/>
  <c r="AE262" i="3"/>
  <c r="B2483" i="11"/>
  <c r="C2482" i="11"/>
  <c r="AC266" i="3"/>
  <c r="C850" i="11"/>
  <c r="B851" i="11"/>
  <c r="B4819" i="11"/>
  <c r="C4818" i="11"/>
  <c r="C3826" i="11"/>
  <c r="B3827" i="11"/>
  <c r="C1844" i="11"/>
  <c r="B1845" i="11"/>
  <c r="BM262" i="3" l="1"/>
  <c r="BI262" i="3"/>
  <c r="BE262" i="3"/>
  <c r="BL262" i="3"/>
  <c r="BH262" i="3"/>
  <c r="BD262" i="3"/>
  <c r="BK262" i="3"/>
  <c r="BG262" i="3"/>
  <c r="BN262" i="3"/>
  <c r="BF262" i="3"/>
  <c r="BJ262" i="3"/>
  <c r="B265" i="8"/>
  <c r="A264" i="8"/>
  <c r="A586" i="8"/>
  <c r="B587" i="8"/>
  <c r="B313" i="4"/>
  <c r="A312" i="4"/>
  <c r="AC267" i="3"/>
  <c r="B2484" i="11"/>
  <c r="C2483" i="11"/>
  <c r="AD264" i="3"/>
  <c r="AE263" i="3"/>
  <c r="C3827" i="11"/>
  <c r="B3828" i="11"/>
  <c r="C851" i="11"/>
  <c r="B852" i="11"/>
  <c r="B1846" i="11"/>
  <c r="C1845" i="11"/>
  <c r="B4820" i="11"/>
  <c r="C4819" i="11"/>
  <c r="BN263" i="3" l="1"/>
  <c r="BJ263" i="3"/>
  <c r="BF263" i="3"/>
  <c r="BM263" i="3"/>
  <c r="BI263" i="3"/>
  <c r="BE263" i="3"/>
  <c r="BL263" i="3"/>
  <c r="BH263" i="3"/>
  <c r="BD263" i="3"/>
  <c r="BG263" i="3"/>
  <c r="BK263" i="3"/>
  <c r="A265" i="8"/>
  <c r="B266" i="8"/>
  <c r="A587" i="8"/>
  <c r="B588" i="8"/>
  <c r="B314" i="4"/>
  <c r="A313" i="4"/>
  <c r="AD265" i="3"/>
  <c r="AE264" i="3"/>
  <c r="B2485" i="11"/>
  <c r="C2484" i="11"/>
  <c r="AC268" i="3"/>
  <c r="C3828" i="11"/>
  <c r="B3829" i="11"/>
  <c r="C852" i="11"/>
  <c r="B853" i="11"/>
  <c r="B4821" i="11"/>
  <c r="C4820" i="11"/>
  <c r="C1846" i="11"/>
  <c r="B1847" i="11"/>
  <c r="BK264" i="3" l="1"/>
  <c r="BG264" i="3"/>
  <c r="BN264" i="3"/>
  <c r="BJ264" i="3"/>
  <c r="BF264" i="3"/>
  <c r="BM264" i="3"/>
  <c r="BI264" i="3"/>
  <c r="BE264" i="3"/>
  <c r="BL264" i="3"/>
  <c r="BH264" i="3"/>
  <c r="BD264" i="3"/>
  <c r="A266" i="8"/>
  <c r="B267" i="8"/>
  <c r="B589" i="8"/>
  <c r="A588" i="8"/>
  <c r="A314" i="4"/>
  <c r="B315" i="4"/>
  <c r="B2486" i="11"/>
  <c r="C2485" i="11"/>
  <c r="AC269" i="3"/>
  <c r="AD266" i="3"/>
  <c r="AE265" i="3"/>
  <c r="C4821" i="11"/>
  <c r="B4822" i="11"/>
  <c r="B1848" i="11"/>
  <c r="C1847" i="11"/>
  <c r="B854" i="11"/>
  <c r="C853" i="11"/>
  <c r="C3829" i="11"/>
  <c r="B3830" i="11"/>
  <c r="BL265" i="3" l="1"/>
  <c r="BH265" i="3"/>
  <c r="BD265" i="3"/>
  <c r="BK265" i="3"/>
  <c r="BG265" i="3"/>
  <c r="BN265" i="3"/>
  <c r="BJ265" i="3"/>
  <c r="BF265" i="3"/>
  <c r="BM265" i="3"/>
  <c r="BE265" i="3"/>
  <c r="BI265" i="3"/>
  <c r="B268" i="8"/>
  <c r="A267" i="8"/>
  <c r="B590" i="8"/>
  <c r="A589" i="8"/>
  <c r="A315" i="4"/>
  <c r="B316" i="4"/>
  <c r="AC270" i="3"/>
  <c r="AD267" i="3"/>
  <c r="AE266" i="3"/>
  <c r="C2486" i="11"/>
  <c r="B2487" i="11"/>
  <c r="C1848" i="11"/>
  <c r="B1849" i="11"/>
  <c r="B4823" i="11"/>
  <c r="C4822" i="11"/>
  <c r="C3830" i="11"/>
  <c r="B3831" i="11"/>
  <c r="C854" i="11"/>
  <c r="B855" i="11"/>
  <c r="BM266" i="3" l="1"/>
  <c r="BI266" i="3"/>
  <c r="BE266" i="3"/>
  <c r="BL266" i="3"/>
  <c r="BH266" i="3"/>
  <c r="BD266" i="3"/>
  <c r="BK266" i="3"/>
  <c r="BG266" i="3"/>
  <c r="BF266" i="3"/>
  <c r="BN266" i="3"/>
  <c r="BJ266" i="3"/>
  <c r="A268" i="8"/>
  <c r="B269" i="8"/>
  <c r="A590" i="8"/>
  <c r="B591" i="8"/>
  <c r="B317" i="4"/>
  <c r="A316" i="4"/>
  <c r="B2488" i="11"/>
  <c r="C2487" i="11"/>
  <c r="AD268" i="3"/>
  <c r="AE267" i="3"/>
  <c r="AC271" i="3"/>
  <c r="B4824" i="11"/>
  <c r="C4823" i="11"/>
  <c r="C855" i="11"/>
  <c r="B856" i="11"/>
  <c r="C3831" i="11"/>
  <c r="B3832" i="11"/>
  <c r="B1850" i="11"/>
  <c r="C1849" i="11"/>
  <c r="BN267" i="3" l="1"/>
  <c r="BJ267" i="3"/>
  <c r="BF267" i="3"/>
  <c r="BM267" i="3"/>
  <c r="BI267" i="3"/>
  <c r="BE267" i="3"/>
  <c r="BL267" i="3"/>
  <c r="BH267" i="3"/>
  <c r="BD267" i="3"/>
  <c r="BK267" i="3"/>
  <c r="BG267" i="3"/>
  <c r="B270" i="8"/>
  <c r="A269" i="8"/>
  <c r="A591" i="8"/>
  <c r="B592" i="8"/>
  <c r="B318" i="4"/>
  <c r="A317" i="4"/>
  <c r="AC272" i="3"/>
  <c r="AD269" i="3"/>
  <c r="AE268" i="3"/>
  <c r="C2488" i="11"/>
  <c r="B2489" i="11"/>
  <c r="C3832" i="11"/>
  <c r="B3833" i="11"/>
  <c r="C856" i="11"/>
  <c r="B857" i="11"/>
  <c r="C1850" i="11"/>
  <c r="B1851" i="11"/>
  <c r="B4825" i="11"/>
  <c r="C4824" i="11"/>
  <c r="BK268" i="3" l="1"/>
  <c r="BG268" i="3"/>
  <c r="BN268" i="3"/>
  <c r="BJ268" i="3"/>
  <c r="BF268" i="3"/>
  <c r="BM268" i="3"/>
  <c r="BI268" i="3"/>
  <c r="BE268" i="3"/>
  <c r="BL268" i="3"/>
  <c r="BD268" i="3"/>
  <c r="BH268" i="3"/>
  <c r="B271" i="8"/>
  <c r="A270" i="8"/>
  <c r="B593" i="8"/>
  <c r="A592" i="8"/>
  <c r="B319" i="4"/>
  <c r="A318" i="4"/>
  <c r="AD270" i="3"/>
  <c r="AE269" i="3"/>
  <c r="C2489" i="11"/>
  <c r="B2490" i="11"/>
  <c r="AC273" i="3"/>
  <c r="B1852" i="11"/>
  <c r="C1851" i="11"/>
  <c r="C857" i="11"/>
  <c r="B858" i="11"/>
  <c r="C3833" i="11"/>
  <c r="B3834" i="11"/>
  <c r="B4826" i="11"/>
  <c r="C4825" i="11"/>
  <c r="BL269" i="3" l="1"/>
  <c r="BH269" i="3"/>
  <c r="BD269" i="3"/>
  <c r="BK269" i="3"/>
  <c r="BG269" i="3"/>
  <c r="BN269" i="3"/>
  <c r="BJ269" i="3"/>
  <c r="BF269" i="3"/>
  <c r="BE269" i="3"/>
  <c r="BI269" i="3"/>
  <c r="BM269" i="3"/>
  <c r="A271" i="8"/>
  <c r="B272" i="8"/>
  <c r="A593" i="8"/>
  <c r="B594" i="8"/>
  <c r="B320" i="4"/>
  <c r="A319" i="4"/>
  <c r="AC274" i="3"/>
  <c r="B2491" i="11"/>
  <c r="C2490" i="11"/>
  <c r="AD271" i="3"/>
  <c r="AE270" i="3"/>
  <c r="C1852" i="11"/>
  <c r="B1853" i="11"/>
  <c r="C858" i="11"/>
  <c r="B859" i="11"/>
  <c r="C3834" i="11"/>
  <c r="B3835" i="11"/>
  <c r="B4827" i="11"/>
  <c r="C4826" i="11"/>
  <c r="BM270" i="3" l="1"/>
  <c r="BI270" i="3"/>
  <c r="BE270" i="3"/>
  <c r="BL270" i="3"/>
  <c r="BH270" i="3"/>
  <c r="BD270" i="3"/>
  <c r="BK270" i="3"/>
  <c r="BG270" i="3"/>
  <c r="BJ270" i="3"/>
  <c r="BF270" i="3"/>
  <c r="BN270" i="3"/>
  <c r="B273" i="8"/>
  <c r="A272" i="8"/>
  <c r="B595" i="8"/>
  <c r="A594" i="8"/>
  <c r="B321" i="4"/>
  <c r="A320" i="4"/>
  <c r="AD272" i="3"/>
  <c r="AE271" i="3"/>
  <c r="B2492" i="11"/>
  <c r="C2491" i="11"/>
  <c r="AC275" i="3"/>
  <c r="C859" i="11"/>
  <c r="B860" i="11"/>
  <c r="B4828" i="11"/>
  <c r="C4827" i="11"/>
  <c r="C3835" i="11"/>
  <c r="B3836" i="11"/>
  <c r="B1854" i="11"/>
  <c r="C1853" i="11"/>
  <c r="BN271" i="3" l="1"/>
  <c r="BJ271" i="3"/>
  <c r="BF271" i="3"/>
  <c r="BM271" i="3"/>
  <c r="BI271" i="3"/>
  <c r="BE271" i="3"/>
  <c r="BL271" i="3"/>
  <c r="BH271" i="3"/>
  <c r="BD271" i="3"/>
  <c r="BK271" i="3"/>
  <c r="BG271" i="3"/>
  <c r="B274" i="8"/>
  <c r="A273" i="8"/>
  <c r="B596" i="8"/>
  <c r="A595" i="8"/>
  <c r="B322" i="4"/>
  <c r="A321" i="4"/>
  <c r="AC276" i="3"/>
  <c r="C2492" i="11"/>
  <c r="B2493" i="11"/>
  <c r="AD273" i="3"/>
  <c r="AE272" i="3"/>
  <c r="C4828" i="11"/>
  <c r="B4829" i="11"/>
  <c r="C3836" i="11"/>
  <c r="B3837" i="11"/>
  <c r="C860" i="11"/>
  <c r="B861" i="11"/>
  <c r="C1854" i="11"/>
  <c r="B1855" i="11"/>
  <c r="BK272" i="3" l="1"/>
  <c r="BG272" i="3"/>
  <c r="BN272" i="3"/>
  <c r="BJ272" i="3"/>
  <c r="BF272" i="3"/>
  <c r="BM272" i="3"/>
  <c r="BI272" i="3"/>
  <c r="BE272" i="3"/>
  <c r="BD272" i="3"/>
  <c r="BH272" i="3"/>
  <c r="BL272" i="3"/>
  <c r="A274" i="8"/>
  <c r="B275" i="8"/>
  <c r="B597" i="8"/>
  <c r="A596" i="8"/>
  <c r="A322" i="4"/>
  <c r="B323" i="4"/>
  <c r="AD274" i="3"/>
  <c r="AE273" i="3"/>
  <c r="B2494" i="11"/>
  <c r="C2493" i="11"/>
  <c r="AC277" i="3"/>
  <c r="B1856" i="11"/>
  <c r="C1855" i="11"/>
  <c r="C3837" i="11"/>
  <c r="B3838" i="11"/>
  <c r="B862" i="11"/>
  <c r="C861" i="11"/>
  <c r="C4829" i="11"/>
  <c r="B4830" i="11"/>
  <c r="BL273" i="3" l="1"/>
  <c r="BH273" i="3"/>
  <c r="BD273" i="3"/>
  <c r="BK273" i="3"/>
  <c r="BG273" i="3"/>
  <c r="BN273" i="3"/>
  <c r="BJ273" i="3"/>
  <c r="BF273" i="3"/>
  <c r="BI273" i="3"/>
  <c r="BE273" i="3"/>
  <c r="BM273" i="3"/>
  <c r="B276" i="8"/>
  <c r="A275" i="8"/>
  <c r="A597" i="8"/>
  <c r="B598" i="8"/>
  <c r="B324" i="4"/>
  <c r="A323" i="4"/>
  <c r="AC278" i="3"/>
  <c r="C2494" i="11"/>
  <c r="B2495" i="11"/>
  <c r="AD275" i="3"/>
  <c r="AE274" i="3"/>
  <c r="C862" i="11"/>
  <c r="B863" i="11"/>
  <c r="C1856" i="11"/>
  <c r="B1857" i="11"/>
  <c r="C3838" i="11"/>
  <c r="B3839" i="11"/>
  <c r="C4830" i="11"/>
  <c r="B4831" i="11"/>
  <c r="BM274" i="3" l="1"/>
  <c r="BI274" i="3"/>
  <c r="BE274" i="3"/>
  <c r="BL274" i="3"/>
  <c r="BH274" i="3"/>
  <c r="BD274" i="3"/>
  <c r="BK274" i="3"/>
  <c r="BG274" i="3"/>
  <c r="BN274" i="3"/>
  <c r="BJ274" i="3"/>
  <c r="BF274" i="3"/>
  <c r="B277" i="8"/>
  <c r="A276" i="8"/>
  <c r="A598" i="8"/>
  <c r="B599" i="8"/>
  <c r="A324" i="4"/>
  <c r="B325" i="4"/>
  <c r="AD276" i="3"/>
  <c r="AE275" i="3"/>
  <c r="C2495" i="11"/>
  <c r="B2496" i="11"/>
  <c r="AC279" i="3"/>
  <c r="B1858" i="11"/>
  <c r="C1857" i="11"/>
  <c r="B4832" i="11"/>
  <c r="C4831" i="11"/>
  <c r="C3839" i="11"/>
  <c r="B3840" i="11"/>
  <c r="B864" i="11"/>
  <c r="C863" i="11"/>
  <c r="BN275" i="3" l="1"/>
  <c r="BJ275" i="3"/>
  <c r="BF275" i="3"/>
  <c r="BM275" i="3"/>
  <c r="BI275" i="3"/>
  <c r="BE275" i="3"/>
  <c r="BL275" i="3"/>
  <c r="BH275" i="3"/>
  <c r="BD275" i="3"/>
  <c r="BG275" i="3"/>
  <c r="BK275" i="3"/>
  <c r="B278" i="8"/>
  <c r="A277" i="8"/>
  <c r="B600" i="8"/>
  <c r="A599" i="8"/>
  <c r="B326" i="4"/>
  <c r="A325" i="4"/>
  <c r="AC280" i="3"/>
  <c r="B2497" i="11"/>
  <c r="C2496" i="11"/>
  <c r="AD277" i="3"/>
  <c r="AE276" i="3"/>
  <c r="C3840" i="11"/>
  <c r="B3841" i="11"/>
  <c r="C864" i="11"/>
  <c r="B865" i="11"/>
  <c r="C4832" i="11"/>
  <c r="B4833" i="11"/>
  <c r="C1858" i="11"/>
  <c r="B1859" i="11"/>
  <c r="BK276" i="3" l="1"/>
  <c r="BG276" i="3"/>
  <c r="BN276" i="3"/>
  <c r="BJ276" i="3"/>
  <c r="BF276" i="3"/>
  <c r="BM276" i="3"/>
  <c r="BI276" i="3"/>
  <c r="BE276" i="3"/>
  <c r="BH276" i="3"/>
  <c r="BD276" i="3"/>
  <c r="BL276" i="3"/>
  <c r="A278" i="8"/>
  <c r="B279" i="8"/>
  <c r="B601" i="8"/>
  <c r="A600" i="8"/>
  <c r="B327" i="4"/>
  <c r="A326" i="4"/>
  <c r="B2498" i="11"/>
  <c r="C2497" i="11"/>
  <c r="AD278" i="3"/>
  <c r="AE277" i="3"/>
  <c r="AC281" i="3"/>
  <c r="C3841" i="11"/>
  <c r="B3842" i="11"/>
  <c r="C4833" i="11"/>
  <c r="B4834" i="11"/>
  <c r="B1860" i="11"/>
  <c r="C1859" i="11"/>
  <c r="B866" i="11"/>
  <c r="C865" i="11"/>
  <c r="BL277" i="3" l="1"/>
  <c r="BH277" i="3"/>
  <c r="BD277" i="3"/>
  <c r="BK277" i="3"/>
  <c r="BG277" i="3"/>
  <c r="BN277" i="3"/>
  <c r="BJ277" i="3"/>
  <c r="BF277" i="3"/>
  <c r="BM277" i="3"/>
  <c r="BI277" i="3"/>
  <c r="BE277" i="3"/>
  <c r="B280" i="8"/>
  <c r="A279" i="8"/>
  <c r="A601" i="8"/>
  <c r="B602" i="8"/>
  <c r="A327" i="4"/>
  <c r="B328" i="4"/>
  <c r="AC282" i="3"/>
  <c r="AD279" i="3"/>
  <c r="AE278" i="3"/>
  <c r="B2499" i="11"/>
  <c r="C2498" i="11"/>
  <c r="C4834" i="11"/>
  <c r="B4835" i="11"/>
  <c r="C866" i="11"/>
  <c r="B867" i="11"/>
  <c r="C3842" i="11"/>
  <c r="B3843" i="11"/>
  <c r="C1860" i="11"/>
  <c r="B1861" i="11"/>
  <c r="BM278" i="3" l="1"/>
  <c r="BI278" i="3"/>
  <c r="BE278" i="3"/>
  <c r="BL278" i="3"/>
  <c r="BH278" i="3"/>
  <c r="BD278" i="3"/>
  <c r="BK278" i="3"/>
  <c r="BG278" i="3"/>
  <c r="BN278" i="3"/>
  <c r="BF278" i="3"/>
  <c r="BJ278" i="3"/>
  <c r="B281" i="8"/>
  <c r="A280" i="8"/>
  <c r="A602" i="8"/>
  <c r="B603" i="8"/>
  <c r="B329" i="4"/>
  <c r="A328" i="4"/>
  <c r="C2499" i="11"/>
  <c r="B2500" i="11"/>
  <c r="AD280" i="3"/>
  <c r="AE279" i="3"/>
  <c r="AC283" i="3"/>
  <c r="B1862" i="11"/>
  <c r="C1861" i="11"/>
  <c r="C3843" i="11"/>
  <c r="B3844" i="11"/>
  <c r="B4836" i="11"/>
  <c r="C4835" i="11"/>
  <c r="C867" i="11"/>
  <c r="B868" i="11"/>
  <c r="BN279" i="3" l="1"/>
  <c r="BJ279" i="3"/>
  <c r="BF279" i="3"/>
  <c r="BM279" i="3"/>
  <c r="BI279" i="3"/>
  <c r="BE279" i="3"/>
  <c r="BL279" i="3"/>
  <c r="BH279" i="3"/>
  <c r="BD279" i="3"/>
  <c r="BG279" i="3"/>
  <c r="BK279" i="3"/>
  <c r="A281" i="8"/>
  <c r="B282" i="8"/>
  <c r="A603" i="8"/>
  <c r="B604" i="8"/>
  <c r="B330" i="4"/>
  <c r="A329" i="4"/>
  <c r="AC284" i="3"/>
  <c r="AD281" i="3"/>
  <c r="AE280" i="3"/>
  <c r="B2501" i="11"/>
  <c r="C2500" i="11"/>
  <c r="C3844" i="11"/>
  <c r="B3845" i="11"/>
  <c r="C868" i="11"/>
  <c r="B869" i="11"/>
  <c r="C4836" i="11"/>
  <c r="B4837" i="11"/>
  <c r="C1862" i="11"/>
  <c r="B1863" i="11"/>
  <c r="BK280" i="3" l="1"/>
  <c r="BG280" i="3"/>
  <c r="BN280" i="3"/>
  <c r="BJ280" i="3"/>
  <c r="BF280" i="3"/>
  <c r="BM280" i="3"/>
  <c r="BI280" i="3"/>
  <c r="BE280" i="3"/>
  <c r="BL280" i="3"/>
  <c r="BH280" i="3"/>
  <c r="BD280" i="3"/>
  <c r="A282" i="8"/>
  <c r="B283" i="8"/>
  <c r="A604" i="8"/>
  <c r="B605" i="8"/>
  <c r="B331" i="4"/>
  <c r="A330" i="4"/>
  <c r="AD282" i="3"/>
  <c r="AE281" i="3"/>
  <c r="B2502" i="11"/>
  <c r="C2501" i="11"/>
  <c r="AC285" i="3"/>
  <c r="C4837" i="11"/>
  <c r="B4838" i="11"/>
  <c r="B1864" i="11"/>
  <c r="C1863" i="11"/>
  <c r="B870" i="11"/>
  <c r="C869" i="11"/>
  <c r="C3845" i="11"/>
  <c r="B3846" i="11"/>
  <c r="BL281" i="3" l="1"/>
  <c r="BH281" i="3"/>
  <c r="BD281" i="3"/>
  <c r="BK281" i="3"/>
  <c r="BG281" i="3"/>
  <c r="BN281" i="3"/>
  <c r="BJ281" i="3"/>
  <c r="BF281" i="3"/>
  <c r="BM281" i="3"/>
  <c r="BI281" i="3"/>
  <c r="BE281" i="3"/>
  <c r="B284" i="8"/>
  <c r="A283" i="8"/>
  <c r="B606" i="8"/>
  <c r="A605" i="8"/>
  <c r="B332" i="4"/>
  <c r="A331" i="4"/>
  <c r="AC286" i="3"/>
  <c r="C2502" i="11"/>
  <c r="B2503" i="11"/>
  <c r="AD283" i="3"/>
  <c r="AE282" i="3"/>
  <c r="C4838" i="11"/>
  <c r="B4839" i="11"/>
  <c r="C870" i="11"/>
  <c r="B871" i="11"/>
  <c r="C3846" i="11"/>
  <c r="B3847" i="11"/>
  <c r="C1864" i="11"/>
  <c r="B1865" i="11"/>
  <c r="BM282" i="3" l="1"/>
  <c r="BI282" i="3"/>
  <c r="BE282" i="3"/>
  <c r="BL282" i="3"/>
  <c r="BH282" i="3"/>
  <c r="BD282" i="3"/>
  <c r="BK282" i="3"/>
  <c r="BG282" i="3"/>
  <c r="BF282" i="3"/>
  <c r="BJ282" i="3"/>
  <c r="BN282" i="3"/>
  <c r="B285" i="8"/>
  <c r="A284" i="8"/>
  <c r="A606" i="8"/>
  <c r="B607" i="8"/>
  <c r="B333" i="4"/>
  <c r="A332" i="4"/>
  <c r="AD284" i="3"/>
  <c r="AE283" i="3"/>
  <c r="B2504" i="11"/>
  <c r="C2503" i="11"/>
  <c r="AC287" i="3"/>
  <c r="C871" i="11"/>
  <c r="B872" i="11"/>
  <c r="C3847" i="11"/>
  <c r="B3848" i="11"/>
  <c r="B4840" i="11"/>
  <c r="C4839" i="11"/>
  <c r="B1866" i="11"/>
  <c r="C1865" i="11"/>
  <c r="BN283" i="3" l="1"/>
  <c r="BJ283" i="3"/>
  <c r="BF283" i="3"/>
  <c r="BM283" i="3"/>
  <c r="BI283" i="3"/>
  <c r="BE283" i="3"/>
  <c r="BL283" i="3"/>
  <c r="BH283" i="3"/>
  <c r="BD283" i="3"/>
  <c r="BK283" i="3"/>
  <c r="BG283" i="3"/>
  <c r="B286" i="8"/>
  <c r="A285" i="8"/>
  <c r="B608" i="8"/>
  <c r="A607" i="8"/>
  <c r="B334" i="4"/>
  <c r="A333" i="4"/>
  <c r="AC288" i="3"/>
  <c r="B2505" i="11"/>
  <c r="C2504" i="11"/>
  <c r="AD285" i="3"/>
  <c r="AE284" i="3"/>
  <c r="C1866" i="11"/>
  <c r="B1867" i="11"/>
  <c r="C3848" i="11"/>
  <c r="B3849" i="11"/>
  <c r="C872" i="11"/>
  <c r="B873" i="11"/>
  <c r="C4840" i="11"/>
  <c r="B4841" i="11"/>
  <c r="BK284" i="3" l="1"/>
  <c r="BG284" i="3"/>
  <c r="BN284" i="3"/>
  <c r="BJ284" i="3"/>
  <c r="BF284" i="3"/>
  <c r="BM284" i="3"/>
  <c r="BI284" i="3"/>
  <c r="BE284" i="3"/>
  <c r="BL284" i="3"/>
  <c r="BH284" i="3"/>
  <c r="BD284" i="3"/>
  <c r="A286" i="8"/>
  <c r="B287" i="8"/>
  <c r="A608" i="8"/>
  <c r="B609" i="8"/>
  <c r="A334" i="4"/>
  <c r="B335" i="4"/>
  <c r="AD286" i="3"/>
  <c r="AE285" i="3"/>
  <c r="B2506" i="11"/>
  <c r="C2505" i="11"/>
  <c r="AC289" i="3"/>
  <c r="C3849" i="11"/>
  <c r="B3850" i="11"/>
  <c r="C4841" i="11"/>
  <c r="B4842" i="11"/>
  <c r="B874" i="11"/>
  <c r="C873" i="11"/>
  <c r="B1868" i="11"/>
  <c r="C1867" i="11"/>
  <c r="BL285" i="3" l="1"/>
  <c r="BH285" i="3"/>
  <c r="BD285" i="3"/>
  <c r="BK285" i="3"/>
  <c r="BG285" i="3"/>
  <c r="BN285" i="3"/>
  <c r="BJ285" i="3"/>
  <c r="BF285" i="3"/>
  <c r="BE285" i="3"/>
  <c r="BI285" i="3"/>
  <c r="BM285" i="3"/>
  <c r="B288" i="8"/>
  <c r="A287" i="8"/>
  <c r="B610" i="8"/>
  <c r="A609" i="8"/>
  <c r="B336" i="4"/>
  <c r="A335" i="4"/>
  <c r="AC290" i="3"/>
  <c r="C2506" i="11"/>
  <c r="B2507" i="11"/>
  <c r="AD287" i="3"/>
  <c r="AE286" i="3"/>
  <c r="C874" i="11"/>
  <c r="B875" i="11"/>
  <c r="C3850" i="11"/>
  <c r="B3851" i="11"/>
  <c r="C4842" i="11"/>
  <c r="B4843" i="11"/>
  <c r="C1868" i="11"/>
  <c r="B1869" i="11"/>
  <c r="BM286" i="3" l="1"/>
  <c r="BI286" i="3"/>
  <c r="BE286" i="3"/>
  <c r="BL286" i="3"/>
  <c r="BH286" i="3"/>
  <c r="BD286" i="3"/>
  <c r="BK286" i="3"/>
  <c r="BG286" i="3"/>
  <c r="BJ286" i="3"/>
  <c r="BF286" i="3"/>
  <c r="BN286" i="3"/>
  <c r="B289" i="8"/>
  <c r="A288" i="8"/>
  <c r="B611" i="8"/>
  <c r="A610" i="8"/>
  <c r="B337" i="4"/>
  <c r="A336" i="4"/>
  <c r="AD288" i="3"/>
  <c r="AE287" i="3"/>
  <c r="B2508" i="11"/>
  <c r="C2507" i="11"/>
  <c r="AC291" i="3"/>
  <c r="B1870" i="11"/>
  <c r="C1869" i="11"/>
  <c r="C3851" i="11"/>
  <c r="B3852" i="11"/>
  <c r="C875" i="11"/>
  <c r="B876" i="11"/>
  <c r="B4844" i="11"/>
  <c r="C4843" i="11"/>
  <c r="BN287" i="3" l="1"/>
  <c r="BJ287" i="3"/>
  <c r="BF287" i="3"/>
  <c r="BM287" i="3"/>
  <c r="BI287" i="3"/>
  <c r="BE287" i="3"/>
  <c r="BL287" i="3"/>
  <c r="BH287" i="3"/>
  <c r="BD287" i="3"/>
  <c r="BK287" i="3"/>
  <c r="BG287" i="3"/>
  <c r="A289" i="8"/>
  <c r="B290" i="8"/>
  <c r="A611" i="8"/>
  <c r="B612" i="8"/>
  <c r="B338" i="4"/>
  <c r="A337" i="4"/>
  <c r="AC292" i="3"/>
  <c r="B2509" i="11"/>
  <c r="C2508" i="11"/>
  <c r="AD289" i="3"/>
  <c r="AE288" i="3"/>
  <c r="C3852" i="11"/>
  <c r="B3853" i="11"/>
  <c r="C4844" i="11"/>
  <c r="B4845" i="11"/>
  <c r="C876" i="11"/>
  <c r="B877" i="11"/>
  <c r="C1870" i="11"/>
  <c r="B1871" i="11"/>
  <c r="BN288" i="3" l="1"/>
  <c r="BK288" i="3"/>
  <c r="BG288" i="3"/>
  <c r="BJ288" i="3"/>
  <c r="BF288" i="3"/>
  <c r="BM288" i="3"/>
  <c r="BI288" i="3"/>
  <c r="BE288" i="3"/>
  <c r="BD288" i="3"/>
  <c r="BL288" i="3"/>
  <c r="BH288" i="3"/>
  <c r="A290" i="8"/>
  <c r="B291" i="8"/>
  <c r="A612" i="8"/>
  <c r="B613" i="8"/>
  <c r="B339" i="4"/>
  <c r="A338" i="4"/>
  <c r="AD290" i="3"/>
  <c r="AE289" i="3"/>
  <c r="B2510" i="11"/>
  <c r="C2509" i="11"/>
  <c r="AC293" i="3"/>
  <c r="C4845" i="11"/>
  <c r="B4846" i="11"/>
  <c r="B1872" i="11"/>
  <c r="C1871" i="11"/>
  <c r="B878" i="11"/>
  <c r="C877" i="11"/>
  <c r="C3853" i="11"/>
  <c r="B3854" i="11"/>
  <c r="BK289" i="3" l="1"/>
  <c r="BG289" i="3"/>
  <c r="BN289" i="3"/>
  <c r="BJ289" i="3"/>
  <c r="BF289" i="3"/>
  <c r="BM289" i="3"/>
  <c r="BI289" i="3"/>
  <c r="BE289" i="3"/>
  <c r="BH289" i="3"/>
  <c r="BD289" i="3"/>
  <c r="BL289" i="3"/>
  <c r="A291" i="8"/>
  <c r="B292" i="8"/>
  <c r="A613" i="8"/>
  <c r="B614" i="8"/>
  <c r="A339" i="4"/>
  <c r="B340" i="4"/>
  <c r="AC294" i="3"/>
  <c r="C2510" i="11"/>
  <c r="B2511" i="11"/>
  <c r="AD291" i="3"/>
  <c r="AE290" i="3"/>
  <c r="C3854" i="11"/>
  <c r="B3855" i="11"/>
  <c r="C1872" i="11"/>
  <c r="B1873" i="11"/>
  <c r="C4846" i="11"/>
  <c r="B4847" i="11"/>
  <c r="C878" i="11"/>
  <c r="B879" i="11"/>
  <c r="BL290" i="3" l="1"/>
  <c r="BH290" i="3"/>
  <c r="BD290" i="3"/>
  <c r="BK290" i="3"/>
  <c r="BG290" i="3"/>
  <c r="BN290" i="3"/>
  <c r="BJ290" i="3"/>
  <c r="BF290" i="3"/>
  <c r="BM290" i="3"/>
  <c r="BI290" i="3"/>
  <c r="BE290" i="3"/>
  <c r="B293" i="8"/>
  <c r="A292" i="8"/>
  <c r="B615" i="8"/>
  <c r="A614" i="8"/>
  <c r="B341" i="4"/>
  <c r="A340" i="4"/>
  <c r="AD292" i="3"/>
  <c r="AE291" i="3"/>
  <c r="B2512" i="11"/>
  <c r="C2511" i="11"/>
  <c r="AC295" i="3"/>
  <c r="B1874" i="11"/>
  <c r="C1873" i="11"/>
  <c r="C879" i="11"/>
  <c r="B880" i="11"/>
  <c r="C3855" i="11"/>
  <c r="B3856" i="11"/>
  <c r="B4848" i="11"/>
  <c r="C4847" i="11"/>
  <c r="BM291" i="3" l="1"/>
  <c r="BI291" i="3"/>
  <c r="BE291" i="3"/>
  <c r="BL291" i="3"/>
  <c r="BH291" i="3"/>
  <c r="BD291" i="3"/>
  <c r="BK291" i="3"/>
  <c r="BG291" i="3"/>
  <c r="BN291" i="3"/>
  <c r="BJ291" i="3"/>
  <c r="BF291" i="3"/>
  <c r="B294" i="8"/>
  <c r="A293" i="8"/>
  <c r="B616" i="8"/>
  <c r="A615" i="8"/>
  <c r="B342" i="4"/>
  <c r="A341" i="4"/>
  <c r="AC296" i="3"/>
  <c r="B2513" i="11"/>
  <c r="C2512" i="11"/>
  <c r="AD293" i="3"/>
  <c r="AE292" i="3"/>
  <c r="C3856" i="11"/>
  <c r="B3857" i="11"/>
  <c r="C880" i="11"/>
  <c r="B881" i="11"/>
  <c r="C4848" i="11"/>
  <c r="B4849" i="11"/>
  <c r="C1874" i="11"/>
  <c r="B1875" i="11"/>
  <c r="BN292" i="3" l="1"/>
  <c r="BJ292" i="3"/>
  <c r="BF292" i="3"/>
  <c r="BM292" i="3"/>
  <c r="BI292" i="3"/>
  <c r="BE292" i="3"/>
  <c r="BL292" i="3"/>
  <c r="BH292" i="3"/>
  <c r="BD292" i="3"/>
  <c r="BG292" i="3"/>
  <c r="BK292" i="3"/>
  <c r="A294" i="8"/>
  <c r="B295" i="8"/>
  <c r="A616" i="8"/>
  <c r="B617" i="8"/>
  <c r="A342" i="4"/>
  <c r="B343" i="4"/>
  <c r="AD294" i="3"/>
  <c r="AE293" i="3"/>
  <c r="B2514" i="11"/>
  <c r="C2513" i="11"/>
  <c r="AC297" i="3"/>
  <c r="C881" i="11"/>
  <c r="B882" i="11"/>
  <c r="C4849" i="11"/>
  <c r="B4850" i="11"/>
  <c r="C3857" i="11"/>
  <c r="B3858" i="11"/>
  <c r="B1876" i="11"/>
  <c r="C1875" i="11"/>
  <c r="BK293" i="3" l="1"/>
  <c r="BG293" i="3"/>
  <c r="BN293" i="3"/>
  <c r="BJ293" i="3"/>
  <c r="BF293" i="3"/>
  <c r="BM293" i="3"/>
  <c r="BI293" i="3"/>
  <c r="BE293" i="3"/>
  <c r="BL293" i="3"/>
  <c r="BH293" i="3"/>
  <c r="BD293" i="3"/>
  <c r="B296" i="8"/>
  <c r="A295" i="8"/>
  <c r="A617" i="8"/>
  <c r="B618" i="8"/>
  <c r="A343" i="4"/>
  <c r="B344" i="4"/>
  <c r="B2515" i="11"/>
  <c r="C2514" i="11"/>
  <c r="AC298" i="3"/>
  <c r="AD295" i="3"/>
  <c r="AE294" i="3"/>
  <c r="C1876" i="11"/>
  <c r="B1877" i="11"/>
  <c r="C3858" i="11"/>
  <c r="B3859" i="11"/>
  <c r="C882" i="11"/>
  <c r="B883" i="11"/>
  <c r="C4850" i="11"/>
  <c r="B4851" i="11"/>
  <c r="BL294" i="3" l="1"/>
  <c r="BH294" i="3"/>
  <c r="BD294" i="3"/>
  <c r="BK294" i="3"/>
  <c r="BG294" i="3"/>
  <c r="BN294" i="3"/>
  <c r="BJ294" i="3"/>
  <c r="BF294" i="3"/>
  <c r="BM294" i="3"/>
  <c r="BI294" i="3"/>
  <c r="BE294" i="3"/>
  <c r="B297" i="8"/>
  <c r="A296" i="8"/>
  <c r="B619" i="8"/>
  <c r="A618" i="8"/>
  <c r="B345" i="4"/>
  <c r="A344" i="4"/>
  <c r="AD296" i="3"/>
  <c r="AE295" i="3"/>
  <c r="AC299" i="3"/>
  <c r="C2515" i="11"/>
  <c r="B2516" i="11"/>
  <c r="C3859" i="11"/>
  <c r="B3860" i="11"/>
  <c r="B4852" i="11"/>
  <c r="C4851" i="11"/>
  <c r="C883" i="11"/>
  <c r="B884" i="11"/>
  <c r="B1878" i="11"/>
  <c r="C1877" i="11"/>
  <c r="BM295" i="3" l="1"/>
  <c r="BI295" i="3"/>
  <c r="BE295" i="3"/>
  <c r="BL295" i="3"/>
  <c r="BH295" i="3"/>
  <c r="BD295" i="3"/>
  <c r="BK295" i="3"/>
  <c r="BG295" i="3"/>
  <c r="BF295" i="3"/>
  <c r="BN295" i="3"/>
  <c r="BJ295" i="3"/>
  <c r="B298" i="8"/>
  <c r="A297" i="8"/>
  <c r="A619" i="8"/>
  <c r="B620" i="8"/>
  <c r="B346" i="4"/>
  <c r="A345" i="4"/>
  <c r="B2517" i="11"/>
  <c r="C2516" i="11"/>
  <c r="AC300" i="3"/>
  <c r="AD297" i="3"/>
  <c r="AE296" i="3"/>
  <c r="C4852" i="11"/>
  <c r="B4853" i="11"/>
  <c r="C3860" i="11"/>
  <c r="B3861" i="11"/>
  <c r="C884" i="11"/>
  <c r="B885" i="11"/>
  <c r="C1878" i="11"/>
  <c r="B1879" i="11"/>
  <c r="BN296" i="3" l="1"/>
  <c r="BJ296" i="3"/>
  <c r="BF296" i="3"/>
  <c r="BM296" i="3"/>
  <c r="BI296" i="3"/>
  <c r="BE296" i="3"/>
  <c r="BL296" i="3"/>
  <c r="BH296" i="3"/>
  <c r="BD296" i="3"/>
  <c r="BK296" i="3"/>
  <c r="BG296" i="3"/>
  <c r="B299" i="8"/>
  <c r="A298" i="8"/>
  <c r="A620" i="8"/>
  <c r="B621" i="8"/>
  <c r="B347" i="4"/>
  <c r="A346" i="4"/>
  <c r="AD298" i="3"/>
  <c r="AE297" i="3"/>
  <c r="AC301" i="3"/>
  <c r="B2518" i="11"/>
  <c r="C2517" i="11"/>
  <c r="B1880" i="11"/>
  <c r="C1879" i="11"/>
  <c r="B886" i="11"/>
  <c r="C885" i="11"/>
  <c r="C4853" i="11"/>
  <c r="B4854" i="11"/>
  <c r="C3861" i="11"/>
  <c r="B3862" i="11"/>
  <c r="BK297" i="3" l="1"/>
  <c r="BG297" i="3"/>
  <c r="BN297" i="3"/>
  <c r="BJ297" i="3"/>
  <c r="BF297" i="3"/>
  <c r="BM297" i="3"/>
  <c r="BI297" i="3"/>
  <c r="BE297" i="3"/>
  <c r="BL297" i="3"/>
  <c r="BH297" i="3"/>
  <c r="BD297" i="3"/>
  <c r="B300" i="8"/>
  <c r="A299" i="8"/>
  <c r="B622" i="8"/>
  <c r="A621" i="8"/>
  <c r="B348" i="4"/>
  <c r="A347" i="4"/>
  <c r="C2518" i="11"/>
  <c r="B2519" i="11"/>
  <c r="AC302" i="3"/>
  <c r="AD299" i="3"/>
  <c r="AE298" i="3"/>
  <c r="C3862" i="11"/>
  <c r="B3863" i="11"/>
  <c r="C886" i="11"/>
  <c r="B887" i="11"/>
  <c r="C4854" i="11"/>
  <c r="B4855" i="11"/>
  <c r="C1880" i="11"/>
  <c r="B1881" i="11"/>
  <c r="BL298" i="3" l="1"/>
  <c r="BH298" i="3"/>
  <c r="BD298" i="3"/>
  <c r="BK298" i="3"/>
  <c r="BG298" i="3"/>
  <c r="BN298" i="3"/>
  <c r="BJ298" i="3"/>
  <c r="BF298" i="3"/>
  <c r="BE298" i="3"/>
  <c r="BM298" i="3"/>
  <c r="BI298" i="3"/>
  <c r="B301" i="8"/>
  <c r="A300" i="8"/>
  <c r="B623" i="8"/>
  <c r="A622" i="8"/>
  <c r="A348" i="4"/>
  <c r="B349" i="4"/>
  <c r="AD300" i="3"/>
  <c r="AE299" i="3"/>
  <c r="AC303" i="3"/>
  <c r="C2519" i="11"/>
  <c r="B2520" i="11"/>
  <c r="B888" i="11"/>
  <c r="C887" i="11"/>
  <c r="B1882" i="11"/>
  <c r="C1881" i="11"/>
  <c r="B4856" i="11"/>
  <c r="C4855" i="11"/>
  <c r="C3863" i="11"/>
  <c r="B3864" i="11"/>
  <c r="BM299" i="3" l="1"/>
  <c r="BI299" i="3"/>
  <c r="BE299" i="3"/>
  <c r="BL299" i="3"/>
  <c r="BH299" i="3"/>
  <c r="BD299" i="3"/>
  <c r="BK299" i="3"/>
  <c r="BG299" i="3"/>
  <c r="BJ299" i="3"/>
  <c r="BF299" i="3"/>
  <c r="BN299" i="3"/>
  <c r="A301" i="8"/>
  <c r="B302" i="8"/>
  <c r="A623" i="8"/>
  <c r="B624" i="8"/>
  <c r="B350" i="4"/>
  <c r="A349" i="4"/>
  <c r="AC304" i="3"/>
  <c r="B2521" i="11"/>
  <c r="C2520" i="11"/>
  <c r="AD301" i="3"/>
  <c r="AE300" i="3"/>
  <c r="C4856" i="11"/>
  <c r="B4857" i="11"/>
  <c r="C3864" i="11"/>
  <c r="B3865" i="11"/>
  <c r="C1882" i="11"/>
  <c r="B1883" i="11"/>
  <c r="C888" i="11"/>
  <c r="B889" i="11"/>
  <c r="BN300" i="3" l="1"/>
  <c r="BJ300" i="3"/>
  <c r="BF300" i="3"/>
  <c r="BM300" i="3"/>
  <c r="BI300" i="3"/>
  <c r="BE300" i="3"/>
  <c r="BL300" i="3"/>
  <c r="BH300" i="3"/>
  <c r="BD300" i="3"/>
  <c r="BK300" i="3"/>
  <c r="BG300" i="3"/>
  <c r="A302" i="8"/>
  <c r="B303" i="8"/>
  <c r="B625" i="8"/>
  <c r="A624" i="8"/>
  <c r="B351" i="4"/>
  <c r="A350" i="4"/>
  <c r="AD302" i="3"/>
  <c r="AE301" i="3"/>
  <c r="B2522" i="11"/>
  <c r="C2521" i="11"/>
  <c r="AC305" i="3"/>
  <c r="C3865" i="11"/>
  <c r="B3866" i="11"/>
  <c r="C4857" i="11"/>
  <c r="B4858" i="11"/>
  <c r="B1884" i="11"/>
  <c r="C1883" i="11"/>
  <c r="B890" i="11"/>
  <c r="C889" i="11"/>
  <c r="BK301" i="3" l="1"/>
  <c r="BG301" i="3"/>
  <c r="BN301" i="3"/>
  <c r="BJ301" i="3"/>
  <c r="BF301" i="3"/>
  <c r="BM301" i="3"/>
  <c r="BI301" i="3"/>
  <c r="BE301" i="3"/>
  <c r="BD301" i="3"/>
  <c r="BL301" i="3"/>
  <c r="BH301" i="3"/>
  <c r="B304" i="8"/>
  <c r="A303" i="8"/>
  <c r="B626" i="8"/>
  <c r="A625" i="8"/>
  <c r="A351" i="4"/>
  <c r="B352" i="4"/>
  <c r="AC306" i="3"/>
  <c r="B2523" i="11"/>
  <c r="C2522" i="11"/>
  <c r="AD303" i="3"/>
  <c r="AE302" i="3"/>
  <c r="C3866" i="11"/>
  <c r="B3867" i="11"/>
  <c r="C1884" i="11"/>
  <c r="B1885" i="11"/>
  <c r="C4858" i="11"/>
  <c r="B4859" i="11"/>
  <c r="C890" i="11"/>
  <c r="B891" i="11"/>
  <c r="BL302" i="3" l="1"/>
  <c r="BH302" i="3"/>
  <c r="BD302" i="3"/>
  <c r="BK302" i="3"/>
  <c r="BG302" i="3"/>
  <c r="BN302" i="3"/>
  <c r="BJ302" i="3"/>
  <c r="BF302" i="3"/>
  <c r="BI302" i="3"/>
  <c r="BE302" i="3"/>
  <c r="BM302" i="3"/>
  <c r="B305" i="8"/>
  <c r="A304" i="8"/>
  <c r="A626" i="8"/>
  <c r="B627" i="8"/>
  <c r="A352" i="4"/>
  <c r="B353" i="4"/>
  <c r="AD304" i="3"/>
  <c r="AE303" i="3"/>
  <c r="C2523" i="11"/>
  <c r="B2524" i="11"/>
  <c r="AC307" i="3"/>
  <c r="C891" i="11"/>
  <c r="B892" i="11"/>
  <c r="C3867" i="11"/>
  <c r="B3868" i="11"/>
  <c r="B1886" i="11"/>
  <c r="C1885" i="11"/>
  <c r="B4860" i="11"/>
  <c r="C4859" i="11"/>
  <c r="BM303" i="3" l="1"/>
  <c r="BI303" i="3"/>
  <c r="BE303" i="3"/>
  <c r="BL303" i="3"/>
  <c r="BH303" i="3"/>
  <c r="BD303" i="3"/>
  <c r="BK303" i="3"/>
  <c r="BG303" i="3"/>
  <c r="BN303" i="3"/>
  <c r="BJ303" i="3"/>
  <c r="BF303" i="3"/>
  <c r="A305" i="8"/>
  <c r="B306" i="8"/>
  <c r="A627" i="8"/>
  <c r="B628" i="8"/>
  <c r="B354" i="4"/>
  <c r="A353" i="4"/>
  <c r="AC308" i="3"/>
  <c r="C2524" i="11"/>
  <c r="B2525" i="11"/>
  <c r="AD305" i="3"/>
  <c r="AE304" i="3"/>
  <c r="C1886" i="11"/>
  <c r="B1887" i="11"/>
  <c r="C3868" i="11"/>
  <c r="B3869" i="11"/>
  <c r="C892" i="11"/>
  <c r="B893" i="11"/>
  <c r="C4860" i="11"/>
  <c r="B4861" i="11"/>
  <c r="BN304" i="3" l="1"/>
  <c r="BJ304" i="3"/>
  <c r="BF304" i="3"/>
  <c r="BM304" i="3"/>
  <c r="BI304" i="3"/>
  <c r="BE304" i="3"/>
  <c r="BL304" i="3"/>
  <c r="BH304" i="3"/>
  <c r="BD304" i="3"/>
  <c r="BK304" i="3"/>
  <c r="BG304" i="3"/>
  <c r="B307" i="8"/>
  <c r="A306" i="8"/>
  <c r="A628" i="8"/>
  <c r="B629" i="8"/>
  <c r="B355" i="4"/>
  <c r="A354" i="4"/>
  <c r="C2525" i="11"/>
  <c r="B2526" i="11"/>
  <c r="AD306" i="3"/>
  <c r="AE305" i="3"/>
  <c r="AC309" i="3"/>
  <c r="C3869" i="11"/>
  <c r="B3870" i="11"/>
  <c r="B1888" i="11"/>
  <c r="C1887" i="11"/>
  <c r="B894" i="11"/>
  <c r="C893" i="11"/>
  <c r="C4861" i="11"/>
  <c r="B4862" i="11"/>
  <c r="BK305" i="3" l="1"/>
  <c r="BG305" i="3"/>
  <c r="BN305" i="3"/>
  <c r="BJ305" i="3"/>
  <c r="BF305" i="3"/>
  <c r="BM305" i="3"/>
  <c r="BI305" i="3"/>
  <c r="BE305" i="3"/>
  <c r="BH305" i="3"/>
  <c r="BD305" i="3"/>
  <c r="BL305" i="3"/>
  <c r="B308" i="8"/>
  <c r="A307" i="8"/>
  <c r="A629" i="8"/>
  <c r="B630" i="8"/>
  <c r="B356" i="4"/>
  <c r="A355" i="4"/>
  <c r="AC310" i="3"/>
  <c r="C2526" i="11"/>
  <c r="B2527" i="11"/>
  <c r="AD307" i="3"/>
  <c r="AE306" i="3"/>
  <c r="C894" i="11"/>
  <c r="B895" i="11"/>
  <c r="C3870" i="11"/>
  <c r="B3871" i="11"/>
  <c r="C4862" i="11"/>
  <c r="B4863" i="11"/>
  <c r="C1888" i="11"/>
  <c r="B1889" i="11"/>
  <c r="BL306" i="3" l="1"/>
  <c r="BH306" i="3"/>
  <c r="BD306" i="3"/>
  <c r="BK306" i="3"/>
  <c r="BG306" i="3"/>
  <c r="BN306" i="3"/>
  <c r="BJ306" i="3"/>
  <c r="BF306" i="3"/>
  <c r="BM306" i="3"/>
  <c r="BI306" i="3"/>
  <c r="BE306" i="3"/>
  <c r="B309" i="8"/>
  <c r="A308" i="8"/>
  <c r="A630" i="8"/>
  <c r="B631" i="8"/>
  <c r="A356" i="4"/>
  <c r="B357" i="4"/>
  <c r="AD308" i="3"/>
  <c r="AE307" i="3"/>
  <c r="B2528" i="11"/>
  <c r="C2527" i="11"/>
  <c r="AC311" i="3"/>
  <c r="C3871" i="11"/>
  <c r="B3872" i="11"/>
  <c r="B1890" i="11"/>
  <c r="C1889" i="11"/>
  <c r="B4864" i="11"/>
  <c r="C4863" i="11"/>
  <c r="C895" i="11"/>
  <c r="B896" i="11"/>
  <c r="BM307" i="3" l="1"/>
  <c r="BI307" i="3"/>
  <c r="BE307" i="3"/>
  <c r="BL307" i="3"/>
  <c r="BH307" i="3"/>
  <c r="BD307" i="3"/>
  <c r="BK307" i="3"/>
  <c r="BG307" i="3"/>
  <c r="BN307" i="3"/>
  <c r="BJ307" i="3"/>
  <c r="BF307" i="3"/>
  <c r="B310" i="8"/>
  <c r="A309" i="8"/>
  <c r="A631" i="8"/>
  <c r="B632" i="8"/>
  <c r="B358" i="4"/>
  <c r="A357" i="4"/>
  <c r="C2528" i="11"/>
  <c r="B2529" i="11"/>
  <c r="AC312" i="3"/>
  <c r="AD309" i="3"/>
  <c r="AE308" i="3"/>
  <c r="C1890" i="11"/>
  <c r="B1891" i="11"/>
  <c r="C896" i="11"/>
  <c r="B897" i="11"/>
  <c r="C3872" i="11"/>
  <c r="B3873" i="11"/>
  <c r="C4864" i="11"/>
  <c r="B4865" i="11"/>
  <c r="BN308" i="3" l="1"/>
  <c r="BJ308" i="3"/>
  <c r="BF308" i="3"/>
  <c r="BM308" i="3"/>
  <c r="BI308" i="3"/>
  <c r="BE308" i="3"/>
  <c r="BL308" i="3"/>
  <c r="BH308" i="3"/>
  <c r="BD308" i="3"/>
  <c r="BG308" i="3"/>
  <c r="BK308" i="3"/>
  <c r="B311" i="8"/>
  <c r="A310" i="8"/>
  <c r="A632" i="8"/>
  <c r="B633" i="8"/>
  <c r="B359" i="4"/>
  <c r="A358" i="4"/>
  <c r="C2529" i="11"/>
  <c r="B2530" i="11"/>
  <c r="AD310" i="3"/>
  <c r="AE309" i="3"/>
  <c r="AC313" i="3"/>
  <c r="B898" i="11"/>
  <c r="C897" i="11"/>
  <c r="C4865" i="11"/>
  <c r="B4866" i="11"/>
  <c r="C3873" i="11"/>
  <c r="B3874" i="11"/>
  <c r="B1892" i="11"/>
  <c r="C1891" i="11"/>
  <c r="BK309" i="3" l="1"/>
  <c r="BG309" i="3"/>
  <c r="BN309" i="3"/>
  <c r="BJ309" i="3"/>
  <c r="BF309" i="3"/>
  <c r="BM309" i="3"/>
  <c r="BI309" i="3"/>
  <c r="BE309" i="3"/>
  <c r="BL309" i="3"/>
  <c r="BH309" i="3"/>
  <c r="BD309" i="3"/>
  <c r="B312" i="8"/>
  <c r="A311" i="8"/>
  <c r="B634" i="8"/>
  <c r="A633" i="8"/>
  <c r="B360" i="4"/>
  <c r="A359" i="4"/>
  <c r="AC314" i="3"/>
  <c r="AD311" i="3"/>
  <c r="AE310" i="3"/>
  <c r="B2531" i="11"/>
  <c r="C2530" i="11"/>
  <c r="C4866" i="11"/>
  <c r="B4867" i="11"/>
  <c r="C3874" i="11"/>
  <c r="B3875" i="11"/>
  <c r="C1892" i="11"/>
  <c r="B1893" i="11"/>
  <c r="C898" i="11"/>
  <c r="B899" i="11"/>
  <c r="BL310" i="3" l="1"/>
  <c r="BH310" i="3"/>
  <c r="BD310" i="3"/>
  <c r="BK310" i="3"/>
  <c r="BG310" i="3"/>
  <c r="BN310" i="3"/>
  <c r="BJ310" i="3"/>
  <c r="BF310" i="3"/>
  <c r="BM310" i="3"/>
  <c r="BI310" i="3"/>
  <c r="BE310" i="3"/>
  <c r="B313" i="8"/>
  <c r="A312" i="8"/>
  <c r="A634" i="8"/>
  <c r="B635" i="8"/>
  <c r="B361" i="4"/>
  <c r="A360" i="4"/>
  <c r="B2532" i="11"/>
  <c r="C2531" i="11"/>
  <c r="AD312" i="3"/>
  <c r="AE311" i="3"/>
  <c r="AC315" i="3"/>
  <c r="C899" i="11"/>
  <c r="B900" i="11"/>
  <c r="C3875" i="11"/>
  <c r="B3876" i="11"/>
  <c r="B1894" i="11"/>
  <c r="C1893" i="11"/>
  <c r="B4868" i="11"/>
  <c r="C4867" i="11"/>
  <c r="BM311" i="3" l="1"/>
  <c r="BI311" i="3"/>
  <c r="BE311" i="3"/>
  <c r="BL311" i="3"/>
  <c r="BH311" i="3"/>
  <c r="BD311" i="3"/>
  <c r="BK311" i="3"/>
  <c r="BG311" i="3"/>
  <c r="BF311" i="3"/>
  <c r="BN311" i="3"/>
  <c r="BJ311" i="3"/>
  <c r="A313" i="8"/>
  <c r="B314" i="8"/>
  <c r="A635" i="8"/>
  <c r="B636" i="8"/>
  <c r="B362" i="4"/>
  <c r="A361" i="4"/>
  <c r="AC316" i="3"/>
  <c r="AD313" i="3"/>
  <c r="AE312" i="3"/>
  <c r="B2533" i="11"/>
  <c r="C2532" i="11"/>
  <c r="C1894" i="11"/>
  <c r="B1895" i="11"/>
  <c r="C900" i="11"/>
  <c r="B901" i="11"/>
  <c r="C3876" i="11"/>
  <c r="B3877" i="11"/>
  <c r="C4868" i="11"/>
  <c r="B4869" i="11"/>
  <c r="BN312" i="3" l="1"/>
  <c r="BJ312" i="3"/>
  <c r="BF312" i="3"/>
  <c r="BM312" i="3"/>
  <c r="BI312" i="3"/>
  <c r="BE312" i="3"/>
  <c r="BL312" i="3"/>
  <c r="BH312" i="3"/>
  <c r="BD312" i="3"/>
  <c r="BK312" i="3"/>
  <c r="BG312" i="3"/>
  <c r="A314" i="8"/>
  <c r="B315" i="8"/>
  <c r="A636" i="8"/>
  <c r="B637" i="8"/>
  <c r="B363" i="4"/>
  <c r="A362" i="4"/>
  <c r="C2533" i="11"/>
  <c r="B2534" i="11"/>
  <c r="AD314" i="3"/>
  <c r="AE313" i="3"/>
  <c r="AC317" i="3"/>
  <c r="B902" i="11"/>
  <c r="C901" i="11"/>
  <c r="C4869" i="11"/>
  <c r="B4870" i="11"/>
  <c r="C3877" i="11"/>
  <c r="B3878" i="11"/>
  <c r="B1896" i="11"/>
  <c r="C1895" i="11"/>
  <c r="BK313" i="3" l="1"/>
  <c r="BG313" i="3"/>
  <c r="BN313" i="3"/>
  <c r="BJ313" i="3"/>
  <c r="BF313" i="3"/>
  <c r="BM313" i="3"/>
  <c r="BI313" i="3"/>
  <c r="BE313" i="3"/>
  <c r="BL313" i="3"/>
  <c r="BH313" i="3"/>
  <c r="BD313" i="3"/>
  <c r="A315" i="8"/>
  <c r="B316" i="8"/>
  <c r="B638" i="8"/>
  <c r="A637" i="8"/>
  <c r="A363" i="4"/>
  <c r="B364" i="4"/>
  <c r="AC318" i="3"/>
  <c r="C2534" i="11"/>
  <c r="B2535" i="11"/>
  <c r="AD315" i="3"/>
  <c r="AE314" i="3"/>
  <c r="C1896" i="11"/>
  <c r="B1897" i="11"/>
  <c r="C3878" i="11"/>
  <c r="B3879" i="11"/>
  <c r="C4870" i="11"/>
  <c r="B4871" i="11"/>
  <c r="C902" i="11"/>
  <c r="B903" i="11"/>
  <c r="BL314" i="3" l="1"/>
  <c r="BH314" i="3"/>
  <c r="BD314" i="3"/>
  <c r="BK314" i="3"/>
  <c r="BG314" i="3"/>
  <c r="BN314" i="3"/>
  <c r="BJ314" i="3"/>
  <c r="BF314" i="3"/>
  <c r="BE314" i="3"/>
  <c r="BM314" i="3"/>
  <c r="BI314" i="3"/>
  <c r="A316" i="8"/>
  <c r="B317" i="8"/>
  <c r="A638" i="8"/>
  <c r="B639" i="8"/>
  <c r="B365" i="4"/>
  <c r="A364" i="4"/>
  <c r="B2536" i="11"/>
  <c r="C2535" i="11"/>
  <c r="AD316" i="3"/>
  <c r="AE315" i="3"/>
  <c r="AC319" i="3"/>
  <c r="C3879" i="11"/>
  <c r="B3880" i="11"/>
  <c r="B904" i="11"/>
  <c r="C903" i="11"/>
  <c r="B4872" i="11"/>
  <c r="C4871" i="11"/>
  <c r="B1898" i="11"/>
  <c r="C1897" i="11"/>
  <c r="BM315" i="3" l="1"/>
  <c r="BI315" i="3"/>
  <c r="BE315" i="3"/>
  <c r="BL315" i="3"/>
  <c r="BH315" i="3"/>
  <c r="BD315" i="3"/>
  <c r="BK315" i="3"/>
  <c r="BG315" i="3"/>
  <c r="BJ315" i="3"/>
  <c r="BF315" i="3"/>
  <c r="BN315" i="3"/>
  <c r="A317" i="8"/>
  <c r="B318" i="8"/>
  <c r="B640" i="8"/>
  <c r="A639" i="8"/>
  <c r="B366" i="4"/>
  <c r="A365" i="4"/>
  <c r="AD317" i="3"/>
  <c r="AE316" i="3"/>
  <c r="AC320" i="3"/>
  <c r="B2537" i="11"/>
  <c r="C2536" i="11"/>
  <c r="C4872" i="11"/>
  <c r="B4873" i="11"/>
  <c r="C4873" i="11" s="1"/>
  <c r="C3880" i="11"/>
  <c r="B3881" i="11"/>
  <c r="C1898" i="11"/>
  <c r="B1899" i="11"/>
  <c r="C904" i="11"/>
  <c r="B905" i="11"/>
  <c r="BN316" i="3" l="1"/>
  <c r="BJ316" i="3"/>
  <c r="BF316" i="3"/>
  <c r="BM316" i="3"/>
  <c r="BI316" i="3"/>
  <c r="BE316" i="3"/>
  <c r="BL316" i="3"/>
  <c r="BH316" i="3"/>
  <c r="BD316" i="3"/>
  <c r="BK316" i="3"/>
  <c r="BG316" i="3"/>
  <c r="B319" i="8"/>
  <c r="A318" i="8"/>
  <c r="B641" i="8"/>
  <c r="A640" i="8"/>
  <c r="B367" i="4"/>
  <c r="A366" i="4"/>
  <c r="C2537" i="11"/>
  <c r="B2538" i="11"/>
  <c r="AC321" i="3"/>
  <c r="AD318" i="3"/>
  <c r="AE317" i="3"/>
  <c r="B1900" i="11"/>
  <c r="C1899" i="11"/>
  <c r="C3881" i="11"/>
  <c r="B3882" i="11"/>
  <c r="B906" i="11"/>
  <c r="C905" i="11"/>
  <c r="BK317" i="3" l="1"/>
  <c r="BG317" i="3"/>
  <c r="BN317" i="3"/>
  <c r="BJ317" i="3"/>
  <c r="BF317" i="3"/>
  <c r="BM317" i="3"/>
  <c r="BI317" i="3"/>
  <c r="BE317" i="3"/>
  <c r="BD317" i="3"/>
  <c r="BL317" i="3"/>
  <c r="BH317" i="3"/>
  <c r="A319" i="8"/>
  <c r="B320" i="8"/>
  <c r="A641" i="8"/>
  <c r="B642" i="8"/>
  <c r="B368" i="4"/>
  <c r="A367" i="4"/>
  <c r="AC322" i="3"/>
  <c r="AD319" i="3"/>
  <c r="AE318" i="3"/>
  <c r="B2539" i="11"/>
  <c r="C2538" i="11"/>
  <c r="C906" i="11"/>
  <c r="B907" i="11"/>
  <c r="C1900" i="11"/>
  <c r="B1901" i="11"/>
  <c r="C3882" i="11"/>
  <c r="B3883" i="11"/>
  <c r="BL318" i="3" l="1"/>
  <c r="BH318" i="3"/>
  <c r="BD318" i="3"/>
  <c r="BK318" i="3"/>
  <c r="BG318" i="3"/>
  <c r="BN318" i="3"/>
  <c r="BJ318" i="3"/>
  <c r="BF318" i="3"/>
  <c r="BI318" i="3"/>
  <c r="BE318" i="3"/>
  <c r="BM318" i="3"/>
  <c r="B321" i="8"/>
  <c r="A320" i="8"/>
  <c r="A642" i="8"/>
  <c r="B643" i="8"/>
  <c r="B369" i="4"/>
  <c r="A368" i="4"/>
  <c r="B2540" i="11"/>
  <c r="C2539" i="11"/>
  <c r="AD320" i="3"/>
  <c r="AE319" i="3"/>
  <c r="AC323" i="3"/>
  <c r="C3883" i="11"/>
  <c r="B3884" i="11"/>
  <c r="C907" i="11"/>
  <c r="B908" i="11"/>
  <c r="B1902" i="11"/>
  <c r="C1901" i="11"/>
  <c r="BM319" i="3" l="1"/>
  <c r="BI319" i="3"/>
  <c r="BE319" i="3"/>
  <c r="BL319" i="3"/>
  <c r="BH319" i="3"/>
  <c r="BD319" i="3"/>
  <c r="BK319" i="3"/>
  <c r="BG319" i="3"/>
  <c r="BN319" i="3"/>
  <c r="BJ319" i="3"/>
  <c r="BF319" i="3"/>
  <c r="B322" i="8"/>
  <c r="A321" i="8"/>
  <c r="A643" i="8"/>
  <c r="B644" i="8"/>
  <c r="B370" i="4"/>
  <c r="A369" i="4"/>
  <c r="AD321" i="3"/>
  <c r="AE320" i="3"/>
  <c r="AC324" i="3"/>
  <c r="B2541" i="11"/>
  <c r="C2540" i="11"/>
  <c r="C908" i="11"/>
  <c r="B909" i="11"/>
  <c r="C3884" i="11"/>
  <c r="B3885" i="11"/>
  <c r="C1902" i="11"/>
  <c r="B1903" i="11"/>
  <c r="BN320" i="3" l="1"/>
  <c r="BJ320" i="3"/>
  <c r="BF320" i="3"/>
  <c r="BM320" i="3"/>
  <c r="BI320" i="3"/>
  <c r="BE320" i="3"/>
  <c r="BL320" i="3"/>
  <c r="BH320" i="3"/>
  <c r="BD320" i="3"/>
  <c r="BK320" i="3"/>
  <c r="BG320" i="3"/>
  <c r="B323" i="8"/>
  <c r="A322" i="8"/>
  <c r="A644" i="8"/>
  <c r="B645" i="8"/>
  <c r="B371" i="4"/>
  <c r="A370" i="4"/>
  <c r="AC325" i="3"/>
  <c r="B2542" i="11"/>
  <c r="C2541" i="11"/>
  <c r="AD322" i="3"/>
  <c r="AE321" i="3"/>
  <c r="C3885" i="11"/>
  <c r="B3886" i="11"/>
  <c r="B1904" i="11"/>
  <c r="C1903" i="11"/>
  <c r="B910" i="11"/>
  <c r="C909" i="11"/>
  <c r="BK321" i="3" l="1"/>
  <c r="BG321" i="3"/>
  <c r="BN321" i="3"/>
  <c r="BJ321" i="3"/>
  <c r="BF321" i="3"/>
  <c r="BM321" i="3"/>
  <c r="BI321" i="3"/>
  <c r="BE321" i="3"/>
  <c r="BH321" i="3"/>
  <c r="BD321" i="3"/>
  <c r="BL321" i="3"/>
  <c r="B324" i="8"/>
  <c r="A323" i="8"/>
  <c r="A645" i="8"/>
  <c r="B646" i="8"/>
  <c r="B372" i="4"/>
  <c r="A371" i="4"/>
  <c r="AD323" i="3"/>
  <c r="AE322" i="3"/>
  <c r="C2542" i="11"/>
  <c r="B2543" i="11"/>
  <c r="AC326" i="3"/>
  <c r="C910" i="11"/>
  <c r="B911" i="11"/>
  <c r="C3886" i="11"/>
  <c r="B3887" i="11"/>
  <c r="C1904" i="11"/>
  <c r="B1905" i="11"/>
  <c r="BL322" i="3" l="1"/>
  <c r="BH322" i="3"/>
  <c r="BD322" i="3"/>
  <c r="BK322" i="3"/>
  <c r="BG322" i="3"/>
  <c r="BN322" i="3"/>
  <c r="BJ322" i="3"/>
  <c r="BF322" i="3"/>
  <c r="BM322" i="3"/>
  <c r="BI322" i="3"/>
  <c r="BE322" i="3"/>
  <c r="B325" i="8"/>
  <c r="A324" i="8"/>
  <c r="A646" i="8"/>
  <c r="B647" i="8"/>
  <c r="A372" i="4"/>
  <c r="B373" i="4"/>
  <c r="AC327" i="3"/>
  <c r="C2543" i="11"/>
  <c r="B2544" i="11"/>
  <c r="AD324" i="3"/>
  <c r="AE323" i="3"/>
  <c r="C3887" i="11"/>
  <c r="B3888" i="11"/>
  <c r="B912" i="11"/>
  <c r="C911" i="11"/>
  <c r="B1906" i="11"/>
  <c r="C1905" i="11"/>
  <c r="BM323" i="3" l="1"/>
  <c r="BI323" i="3"/>
  <c r="BE323" i="3"/>
  <c r="BL323" i="3"/>
  <c r="BH323" i="3"/>
  <c r="BD323" i="3"/>
  <c r="BK323" i="3"/>
  <c r="BG323" i="3"/>
  <c r="BN323" i="3"/>
  <c r="BJ323" i="3"/>
  <c r="BF323" i="3"/>
  <c r="A325" i="8"/>
  <c r="B326" i="8"/>
  <c r="A647" i="8"/>
  <c r="B648" i="8"/>
  <c r="A373" i="4"/>
  <c r="B374" i="4"/>
  <c r="AD325" i="3"/>
  <c r="AE324" i="3"/>
  <c r="B2545" i="11"/>
  <c r="C2544" i="11"/>
  <c r="AC328" i="3"/>
  <c r="C3888" i="11"/>
  <c r="B3889" i="11"/>
  <c r="C1906" i="11"/>
  <c r="B1907" i="11"/>
  <c r="C912" i="11"/>
  <c r="B913" i="11"/>
  <c r="BN324" i="3" l="1"/>
  <c r="BJ324" i="3"/>
  <c r="BF324" i="3"/>
  <c r="BM324" i="3"/>
  <c r="BI324" i="3"/>
  <c r="BE324" i="3"/>
  <c r="BL324" i="3"/>
  <c r="BH324" i="3"/>
  <c r="BD324" i="3"/>
  <c r="BG324" i="3"/>
  <c r="BK324" i="3"/>
  <c r="B327" i="8"/>
  <c r="A326" i="8"/>
  <c r="A648" i="8"/>
  <c r="B649" i="8"/>
  <c r="B375" i="4"/>
  <c r="A374" i="4"/>
  <c r="AC329" i="3"/>
  <c r="B2546" i="11"/>
  <c r="C2545" i="11"/>
  <c r="AD326" i="3"/>
  <c r="AE325" i="3"/>
  <c r="B1908" i="11"/>
  <c r="C1907" i="11"/>
  <c r="B914" i="11"/>
  <c r="C913" i="11"/>
  <c r="C3889" i="11"/>
  <c r="B3890" i="11"/>
  <c r="BK325" i="3" l="1"/>
  <c r="BG325" i="3"/>
  <c r="BN325" i="3"/>
  <c r="BJ325" i="3"/>
  <c r="BF325" i="3"/>
  <c r="BM325" i="3"/>
  <c r="BI325" i="3"/>
  <c r="BE325" i="3"/>
  <c r="BL325" i="3"/>
  <c r="BH325" i="3"/>
  <c r="BD325" i="3"/>
  <c r="A327" i="8"/>
  <c r="B328" i="8"/>
  <c r="B650" i="8"/>
  <c r="A649" i="8"/>
  <c r="B376" i="4"/>
  <c r="A375" i="4"/>
  <c r="AD327" i="3"/>
  <c r="AE326" i="3"/>
  <c r="B2547" i="11"/>
  <c r="C2546" i="11"/>
  <c r="AC330" i="3"/>
  <c r="C3890" i="11"/>
  <c r="B3891" i="11"/>
  <c r="C1908" i="11"/>
  <c r="B1909" i="11"/>
  <c r="C914" i="11"/>
  <c r="B915" i="11"/>
  <c r="BL326" i="3" l="1"/>
  <c r="BH326" i="3"/>
  <c r="BD326" i="3"/>
  <c r="BK326" i="3"/>
  <c r="BG326" i="3"/>
  <c r="BN326" i="3"/>
  <c r="BJ326" i="3"/>
  <c r="BF326" i="3"/>
  <c r="BM326" i="3"/>
  <c r="BI326" i="3"/>
  <c r="BE326" i="3"/>
  <c r="A328" i="8"/>
  <c r="B329" i="8"/>
  <c r="A650" i="8"/>
  <c r="B651" i="8"/>
  <c r="A376" i="4"/>
  <c r="B377" i="4"/>
  <c r="AC331" i="3"/>
  <c r="B2548" i="11"/>
  <c r="C2547" i="11"/>
  <c r="AD328" i="3"/>
  <c r="AE327" i="3"/>
  <c r="C915" i="11"/>
  <c r="B916" i="11"/>
  <c r="C3891" i="11"/>
  <c r="B3892" i="11"/>
  <c r="B1910" i="11"/>
  <c r="C1909" i="11"/>
  <c r="BM327" i="3" l="1"/>
  <c r="BI327" i="3"/>
  <c r="BE327" i="3"/>
  <c r="BL327" i="3"/>
  <c r="BH327" i="3"/>
  <c r="BD327" i="3"/>
  <c r="BK327" i="3"/>
  <c r="BG327" i="3"/>
  <c r="BF327" i="3"/>
  <c r="BN327" i="3"/>
  <c r="BJ327" i="3"/>
  <c r="B330" i="8"/>
  <c r="A329" i="8"/>
  <c r="B652" i="8"/>
  <c r="A651" i="8"/>
  <c r="B378" i="4"/>
  <c r="A377" i="4"/>
  <c r="AD329" i="3"/>
  <c r="AE328" i="3"/>
  <c r="B2549" i="11"/>
  <c r="C2548" i="11"/>
  <c r="AC332" i="3"/>
  <c r="C916" i="11"/>
  <c r="B917" i="11"/>
  <c r="C3892" i="11"/>
  <c r="B3893" i="11"/>
  <c r="C1910" i="11"/>
  <c r="B1911" i="11"/>
  <c r="BN328" i="3" l="1"/>
  <c r="BJ328" i="3"/>
  <c r="BF328" i="3"/>
  <c r="BM328" i="3"/>
  <c r="BI328" i="3"/>
  <c r="BE328" i="3"/>
  <c r="BL328" i="3"/>
  <c r="BH328" i="3"/>
  <c r="BD328" i="3"/>
  <c r="BK328" i="3"/>
  <c r="BG328" i="3"/>
  <c r="A330" i="8"/>
  <c r="B331" i="8"/>
  <c r="A652" i="8"/>
  <c r="B653" i="8"/>
  <c r="B379" i="4"/>
  <c r="A378" i="4"/>
  <c r="B2550" i="11"/>
  <c r="C2549" i="11"/>
  <c r="AC333" i="3"/>
  <c r="AD330" i="3"/>
  <c r="AE329" i="3"/>
  <c r="C3893" i="11"/>
  <c r="B3894" i="11"/>
  <c r="B1912" i="11"/>
  <c r="C1911" i="11"/>
  <c r="B918" i="11"/>
  <c r="C917" i="11"/>
  <c r="BK329" i="3" l="1"/>
  <c r="BG329" i="3"/>
  <c r="BN329" i="3"/>
  <c r="BJ329" i="3"/>
  <c r="BF329" i="3"/>
  <c r="BM329" i="3"/>
  <c r="BI329" i="3"/>
  <c r="BE329" i="3"/>
  <c r="BL329" i="3"/>
  <c r="BH329" i="3"/>
  <c r="BD329" i="3"/>
  <c r="B332" i="8"/>
  <c r="A331" i="8"/>
  <c r="A653" i="8"/>
  <c r="B654" i="8"/>
  <c r="B380" i="4"/>
  <c r="A379" i="4"/>
  <c r="AD331" i="3"/>
  <c r="AE330" i="3"/>
  <c r="AC334" i="3"/>
  <c r="C2550" i="11"/>
  <c r="B2551" i="11"/>
  <c r="C918" i="11"/>
  <c r="B919" i="11"/>
  <c r="C3894" i="11"/>
  <c r="B3895" i="11"/>
  <c r="C1912" i="11"/>
  <c r="B1913" i="11"/>
  <c r="BL330" i="3" l="1"/>
  <c r="BH330" i="3"/>
  <c r="BD330" i="3"/>
  <c r="BK330" i="3"/>
  <c r="BG330" i="3"/>
  <c r="BN330" i="3"/>
  <c r="BJ330" i="3"/>
  <c r="BF330" i="3"/>
  <c r="BE330" i="3"/>
  <c r="BM330" i="3"/>
  <c r="BI330" i="3"/>
  <c r="A332" i="8"/>
  <c r="B333" i="8"/>
  <c r="A333" i="8" s="1"/>
  <c r="A654" i="8"/>
  <c r="B655" i="8"/>
  <c r="B381" i="4"/>
  <c r="A380" i="4"/>
  <c r="B2552" i="11"/>
  <c r="C2551" i="11"/>
  <c r="AC335" i="3"/>
  <c r="AD332" i="3"/>
  <c r="AE331" i="3"/>
  <c r="C3895" i="11"/>
  <c r="B3896" i="11"/>
  <c r="C919" i="11"/>
  <c r="B920" i="11"/>
  <c r="B1914" i="11"/>
  <c r="C1913" i="11"/>
  <c r="BM331" i="3" l="1"/>
  <c r="BI331" i="3"/>
  <c r="BE331" i="3"/>
  <c r="BL331" i="3"/>
  <c r="BH331" i="3"/>
  <c r="BD331" i="3"/>
  <c r="BK331" i="3"/>
  <c r="BG331" i="3"/>
  <c r="BJ331" i="3"/>
  <c r="BF331" i="3"/>
  <c r="BN331" i="3"/>
  <c r="A655" i="8"/>
  <c r="B656" i="8"/>
  <c r="B382" i="4"/>
  <c r="A381" i="4"/>
  <c r="AD333" i="3"/>
  <c r="AE332" i="3"/>
  <c r="AC336" i="3"/>
  <c r="B2553" i="11"/>
  <c r="C2552" i="11"/>
  <c r="C1914" i="11"/>
  <c r="B1915" i="11"/>
  <c r="C920" i="11"/>
  <c r="B921" i="11"/>
  <c r="C3896" i="11"/>
  <c r="B3897" i="11"/>
  <c r="BN332" i="3" l="1"/>
  <c r="BJ332" i="3"/>
  <c r="BF332" i="3"/>
  <c r="BM332" i="3"/>
  <c r="BI332" i="3"/>
  <c r="BE332" i="3"/>
  <c r="BL332" i="3"/>
  <c r="BH332" i="3"/>
  <c r="BD332" i="3"/>
  <c r="BK332" i="3"/>
  <c r="BG332" i="3"/>
  <c r="A656" i="8"/>
  <c r="B657" i="8"/>
  <c r="B383" i="4"/>
  <c r="A382" i="4"/>
  <c r="B2554" i="11"/>
  <c r="C2553" i="11"/>
  <c r="AC337" i="3"/>
  <c r="AD334" i="3"/>
  <c r="AE333" i="3"/>
  <c r="B922" i="11"/>
  <c r="C921" i="11"/>
  <c r="C3897" i="11"/>
  <c r="B3898" i="11"/>
  <c r="B1916" i="11"/>
  <c r="C1915" i="11"/>
  <c r="BK333" i="3" l="1"/>
  <c r="BG333" i="3"/>
  <c r="BN333" i="3"/>
  <c r="BJ333" i="3"/>
  <c r="BF333" i="3"/>
  <c r="BM333" i="3"/>
  <c r="BI333" i="3"/>
  <c r="BE333" i="3"/>
  <c r="BD333" i="3"/>
  <c r="BL333" i="3"/>
  <c r="BH333" i="3"/>
  <c r="B658" i="8"/>
  <c r="A657" i="8"/>
  <c r="A383" i="4"/>
  <c r="B384" i="4"/>
  <c r="AD335" i="3"/>
  <c r="AE334" i="3"/>
  <c r="AC338" i="3"/>
  <c r="B2555" i="11"/>
  <c r="C2554" i="11"/>
  <c r="C1916" i="11"/>
  <c r="B1917" i="11"/>
  <c r="C3898" i="11"/>
  <c r="B3899" i="11"/>
  <c r="C922" i="11"/>
  <c r="B923" i="11"/>
  <c r="BL334" i="3" l="1"/>
  <c r="BH334" i="3"/>
  <c r="BD334" i="3"/>
  <c r="BK334" i="3"/>
  <c r="BG334" i="3"/>
  <c r="BN334" i="3"/>
  <c r="BJ334" i="3"/>
  <c r="BF334" i="3"/>
  <c r="BI334" i="3"/>
  <c r="BE334" i="3"/>
  <c r="BM334" i="3"/>
  <c r="A658" i="8"/>
  <c r="B659" i="8"/>
  <c r="B385" i="4"/>
  <c r="A384" i="4"/>
  <c r="AC339" i="3"/>
  <c r="B2556" i="11"/>
  <c r="C2555" i="11"/>
  <c r="AD336" i="3"/>
  <c r="AE335" i="3"/>
  <c r="C923" i="11"/>
  <c r="B924" i="11"/>
  <c r="C3899" i="11"/>
  <c r="B3900" i="11"/>
  <c r="B1918" i="11"/>
  <c r="C1917" i="11"/>
  <c r="BM335" i="3" l="1"/>
  <c r="BI335" i="3"/>
  <c r="BE335" i="3"/>
  <c r="BL335" i="3"/>
  <c r="BH335" i="3"/>
  <c r="BD335" i="3"/>
  <c r="BK335" i="3"/>
  <c r="BG335" i="3"/>
  <c r="BN335" i="3"/>
  <c r="BJ335" i="3"/>
  <c r="BF335" i="3"/>
  <c r="A659" i="8"/>
  <c r="B660" i="8"/>
  <c r="B386" i="4"/>
  <c r="A385" i="4"/>
  <c r="B2557" i="11"/>
  <c r="C2556" i="11"/>
  <c r="AD337" i="3"/>
  <c r="AE336" i="3"/>
  <c r="AC340" i="3"/>
  <c r="C924" i="11"/>
  <c r="B925" i="11"/>
  <c r="C3900" i="11"/>
  <c r="B3901" i="11"/>
  <c r="C1918" i="11"/>
  <c r="B1919" i="11"/>
  <c r="BN336" i="3" l="1"/>
  <c r="BJ336" i="3"/>
  <c r="BF336" i="3"/>
  <c r="BM336" i="3"/>
  <c r="BI336" i="3"/>
  <c r="BE336" i="3"/>
  <c r="BL336" i="3"/>
  <c r="BH336" i="3"/>
  <c r="BD336" i="3"/>
  <c r="BK336" i="3"/>
  <c r="BG336" i="3"/>
  <c r="B661" i="8"/>
  <c r="A660" i="8"/>
  <c r="B387" i="4"/>
  <c r="A386" i="4"/>
  <c r="AC341" i="3"/>
  <c r="AD338" i="3"/>
  <c r="AE337" i="3"/>
  <c r="C2557" i="11"/>
  <c r="B2558" i="11"/>
  <c r="C3901" i="11"/>
  <c r="B3902" i="11"/>
  <c r="B1920" i="11"/>
  <c r="C1919" i="11"/>
  <c r="B926" i="11"/>
  <c r="C925" i="11"/>
  <c r="BK337" i="3" l="1"/>
  <c r="BG337" i="3"/>
  <c r="BN337" i="3"/>
  <c r="BJ337" i="3"/>
  <c r="BF337" i="3"/>
  <c r="BM337" i="3"/>
  <c r="BI337" i="3"/>
  <c r="BE337" i="3"/>
  <c r="BH337" i="3"/>
  <c r="BD337" i="3"/>
  <c r="BL337" i="3"/>
  <c r="B662" i="8"/>
  <c r="A661" i="8"/>
  <c r="A387" i="4"/>
  <c r="B388" i="4"/>
  <c r="AD339" i="3"/>
  <c r="AE338" i="3"/>
  <c r="C2558" i="11"/>
  <c r="B2559" i="11"/>
  <c r="AC342" i="3"/>
  <c r="C1920" i="11"/>
  <c r="B1921" i="11"/>
  <c r="C3902" i="11"/>
  <c r="B3903" i="11"/>
  <c r="C926" i="11"/>
  <c r="B927" i="11"/>
  <c r="BL338" i="3" l="1"/>
  <c r="BH338" i="3"/>
  <c r="BD338" i="3"/>
  <c r="BK338" i="3"/>
  <c r="BG338" i="3"/>
  <c r="BN338" i="3"/>
  <c r="BJ338" i="3"/>
  <c r="BF338" i="3"/>
  <c r="BM338" i="3"/>
  <c r="BI338" i="3"/>
  <c r="BE338" i="3"/>
  <c r="A662" i="8"/>
  <c r="B663" i="8"/>
  <c r="A388" i="4"/>
  <c r="B389" i="4"/>
  <c r="B2560" i="11"/>
  <c r="C2559" i="11"/>
  <c r="AC343" i="3"/>
  <c r="AD340" i="3"/>
  <c r="AE339" i="3"/>
  <c r="B928" i="11"/>
  <c r="C927" i="11"/>
  <c r="B1922" i="11"/>
  <c r="C1921" i="11"/>
  <c r="C3903" i="11"/>
  <c r="B3904" i="11"/>
  <c r="BM339" i="3" l="1"/>
  <c r="BI339" i="3"/>
  <c r="BE339" i="3"/>
  <c r="BL339" i="3"/>
  <c r="BH339" i="3"/>
  <c r="BD339" i="3"/>
  <c r="BK339" i="3"/>
  <c r="BG339" i="3"/>
  <c r="BN339" i="3"/>
  <c r="BJ339" i="3"/>
  <c r="BF339" i="3"/>
  <c r="A663" i="8"/>
  <c r="B664" i="8"/>
  <c r="A389" i="4"/>
  <c r="B390" i="4"/>
  <c r="AD341" i="3"/>
  <c r="AE340" i="3"/>
  <c r="AC344" i="3"/>
  <c r="B2561" i="11"/>
  <c r="C2560" i="11"/>
  <c r="C1922" i="11"/>
  <c r="B1923" i="11"/>
  <c r="C3904" i="11"/>
  <c r="B3905" i="11"/>
  <c r="C928" i="11"/>
  <c r="B929" i="11"/>
  <c r="BN340" i="3" l="1"/>
  <c r="BJ340" i="3"/>
  <c r="BF340" i="3"/>
  <c r="BM340" i="3"/>
  <c r="BI340" i="3"/>
  <c r="BE340" i="3"/>
  <c r="BL340" i="3"/>
  <c r="BH340" i="3"/>
  <c r="BD340" i="3"/>
  <c r="BG340" i="3"/>
  <c r="BK340" i="3"/>
  <c r="B665" i="8"/>
  <c r="A664" i="8"/>
  <c r="B391" i="4"/>
  <c r="A390" i="4"/>
  <c r="B2562" i="11"/>
  <c r="C2561" i="11"/>
  <c r="AC345" i="3"/>
  <c r="AD342" i="3"/>
  <c r="AE341" i="3"/>
  <c r="B930" i="11"/>
  <c r="C929" i="11"/>
  <c r="B1924" i="11"/>
  <c r="C1923" i="11"/>
  <c r="C3905" i="11"/>
  <c r="B3906" i="11"/>
  <c r="BK341" i="3" l="1"/>
  <c r="BG341" i="3"/>
  <c r="BN341" i="3"/>
  <c r="BJ341" i="3"/>
  <c r="BF341" i="3"/>
  <c r="BM341" i="3"/>
  <c r="BI341" i="3"/>
  <c r="BE341" i="3"/>
  <c r="BL341" i="3"/>
  <c r="BH341" i="3"/>
  <c r="BD341" i="3"/>
  <c r="A665" i="8"/>
  <c r="B666" i="8"/>
  <c r="B392" i="4"/>
  <c r="A391" i="4"/>
  <c r="AD343" i="3"/>
  <c r="AE342" i="3"/>
  <c r="AC346" i="3"/>
  <c r="B2563" i="11"/>
  <c r="C2562" i="11"/>
  <c r="C1924" i="11"/>
  <c r="B1925" i="11"/>
  <c r="C3906" i="11"/>
  <c r="B3907" i="11"/>
  <c r="C930" i="11"/>
  <c r="B931" i="11"/>
  <c r="BL342" i="3" l="1"/>
  <c r="BH342" i="3"/>
  <c r="BD342" i="3"/>
  <c r="BK342" i="3"/>
  <c r="BG342" i="3"/>
  <c r="BN342" i="3"/>
  <c r="BJ342" i="3"/>
  <c r="BF342" i="3"/>
  <c r="BM342" i="3"/>
  <c r="BI342" i="3"/>
  <c r="BE342" i="3"/>
  <c r="A666" i="8"/>
  <c r="B667" i="8"/>
  <c r="B393" i="4"/>
  <c r="A392" i="4"/>
  <c r="B2564" i="11"/>
  <c r="C2563" i="11"/>
  <c r="AC347" i="3"/>
  <c r="AD344" i="3"/>
  <c r="AE343" i="3"/>
  <c r="B1926" i="11"/>
  <c r="C1925" i="11"/>
  <c r="C3907" i="11"/>
  <c r="B3908" i="11"/>
  <c r="C931" i="11"/>
  <c r="B932" i="11"/>
  <c r="BM343" i="3" l="1"/>
  <c r="BI343" i="3"/>
  <c r="BE343" i="3"/>
  <c r="BL343" i="3"/>
  <c r="BH343" i="3"/>
  <c r="BD343" i="3"/>
  <c r="BK343" i="3"/>
  <c r="BG343" i="3"/>
  <c r="BF343" i="3"/>
  <c r="BN343" i="3"/>
  <c r="BJ343" i="3"/>
  <c r="B668" i="8"/>
  <c r="A667" i="8"/>
  <c r="A393" i="4"/>
  <c r="B394" i="4"/>
  <c r="AD345" i="3"/>
  <c r="AE344" i="3"/>
  <c r="AC348" i="3"/>
  <c r="C2564" i="11"/>
  <c r="B2565" i="11"/>
  <c r="C932" i="11"/>
  <c r="B933" i="11"/>
  <c r="B3909" i="11"/>
  <c r="C3908" i="11"/>
  <c r="C1926" i="11"/>
  <c r="B1927" i="11"/>
  <c r="BN344" i="3" l="1"/>
  <c r="BJ344" i="3"/>
  <c r="BF344" i="3"/>
  <c r="BM344" i="3"/>
  <c r="BI344" i="3"/>
  <c r="BE344" i="3"/>
  <c r="BL344" i="3"/>
  <c r="BH344" i="3"/>
  <c r="BD344" i="3"/>
  <c r="BK344" i="3"/>
  <c r="BG344" i="3"/>
  <c r="A668" i="8"/>
  <c r="B669" i="8"/>
  <c r="B395" i="4"/>
  <c r="A394" i="4"/>
  <c r="AC349" i="3"/>
  <c r="B2566" i="11"/>
  <c r="C2565" i="11"/>
  <c r="AD346" i="3"/>
  <c r="AE345" i="3"/>
  <c r="C3909" i="11"/>
  <c r="B3910" i="11"/>
  <c r="B1928" i="11"/>
  <c r="C1927" i="11"/>
  <c r="B934" i="11"/>
  <c r="C933" i="11"/>
  <c r="BK345" i="3" l="1"/>
  <c r="BG345" i="3"/>
  <c r="BN345" i="3"/>
  <c r="BJ345" i="3"/>
  <c r="BF345" i="3"/>
  <c r="BM345" i="3"/>
  <c r="BI345" i="3"/>
  <c r="BE345" i="3"/>
  <c r="BL345" i="3"/>
  <c r="BH345" i="3"/>
  <c r="BD345" i="3"/>
  <c r="B670" i="8"/>
  <c r="A669" i="8"/>
  <c r="B396" i="4"/>
  <c r="A395" i="4"/>
  <c r="AD347" i="3"/>
  <c r="AE346" i="3"/>
  <c r="C2566" i="11"/>
  <c r="B2567" i="11"/>
  <c r="AC350" i="3"/>
  <c r="C1928" i="11"/>
  <c r="B1929" i="11"/>
  <c r="B3911" i="11"/>
  <c r="C3910" i="11"/>
  <c r="C934" i="11"/>
  <c r="B935" i="11"/>
  <c r="BL346" i="3" l="1"/>
  <c r="BH346" i="3"/>
  <c r="BD346" i="3"/>
  <c r="BK346" i="3"/>
  <c r="BG346" i="3"/>
  <c r="BN346" i="3"/>
  <c r="BJ346" i="3"/>
  <c r="BF346" i="3"/>
  <c r="BE346" i="3"/>
  <c r="BM346" i="3"/>
  <c r="BI346" i="3"/>
  <c r="A670" i="8"/>
  <c r="B671" i="8"/>
  <c r="A396" i="4"/>
  <c r="B397" i="4"/>
  <c r="C2567" i="11"/>
  <c r="B2568" i="11"/>
  <c r="AC351" i="3"/>
  <c r="AD348" i="3"/>
  <c r="AE347" i="3"/>
  <c r="B1930" i="11"/>
  <c r="C1929" i="11"/>
  <c r="C935" i="11"/>
  <c r="B936" i="11"/>
  <c r="C3911" i="11"/>
  <c r="B3912" i="11"/>
  <c r="BM347" i="3" l="1"/>
  <c r="BI347" i="3"/>
  <c r="BE347" i="3"/>
  <c r="BL347" i="3"/>
  <c r="BH347" i="3"/>
  <c r="BD347" i="3"/>
  <c r="BK347" i="3"/>
  <c r="BG347" i="3"/>
  <c r="BJ347" i="3"/>
  <c r="BF347" i="3"/>
  <c r="BN347" i="3"/>
  <c r="A671" i="8"/>
  <c r="B672" i="8"/>
  <c r="B398" i="4"/>
  <c r="A397" i="4"/>
  <c r="AD349" i="3"/>
  <c r="AE348" i="3"/>
  <c r="AC352" i="3"/>
  <c r="B2569" i="11"/>
  <c r="C2568" i="11"/>
  <c r="B3913" i="11"/>
  <c r="C3912" i="11"/>
  <c r="C936" i="11"/>
  <c r="B937" i="11"/>
  <c r="C1930" i="11"/>
  <c r="B1931" i="11"/>
  <c r="BN348" i="3" l="1"/>
  <c r="BJ348" i="3"/>
  <c r="BF348" i="3"/>
  <c r="BM348" i="3"/>
  <c r="BI348" i="3"/>
  <c r="BE348" i="3"/>
  <c r="BL348" i="3"/>
  <c r="BH348" i="3"/>
  <c r="BD348" i="3"/>
  <c r="BK348" i="3"/>
  <c r="BG348" i="3"/>
  <c r="B673" i="8"/>
  <c r="A672" i="8"/>
  <c r="B399" i="4"/>
  <c r="A398" i="4"/>
  <c r="B2570" i="11"/>
  <c r="C2569" i="11"/>
  <c r="AC353" i="3"/>
  <c r="AD350" i="3"/>
  <c r="AE349" i="3"/>
  <c r="B1932" i="11"/>
  <c r="C1931" i="11"/>
  <c r="C937" i="11"/>
  <c r="B938" i="11"/>
  <c r="C3913" i="11"/>
  <c r="B3914" i="11"/>
  <c r="BK349" i="3" l="1"/>
  <c r="BG349" i="3"/>
  <c r="BN349" i="3"/>
  <c r="BJ349" i="3"/>
  <c r="BF349" i="3"/>
  <c r="BM349" i="3"/>
  <c r="BI349" i="3"/>
  <c r="BE349" i="3"/>
  <c r="BD349" i="3"/>
  <c r="BL349" i="3"/>
  <c r="BH349" i="3"/>
  <c r="B674" i="8"/>
  <c r="A673" i="8"/>
  <c r="A399" i="4"/>
  <c r="B400" i="4"/>
  <c r="AD351" i="3"/>
  <c r="AE350" i="3"/>
  <c r="AC354" i="3"/>
  <c r="C2570" i="11"/>
  <c r="B2571" i="11"/>
  <c r="C938" i="11"/>
  <c r="B939" i="11"/>
  <c r="B3915" i="11"/>
  <c r="C3914" i="11"/>
  <c r="C1932" i="11"/>
  <c r="B1933" i="11"/>
  <c r="BL350" i="3" l="1"/>
  <c r="BH350" i="3"/>
  <c r="BD350" i="3"/>
  <c r="BK350" i="3"/>
  <c r="BG350" i="3"/>
  <c r="BN350" i="3"/>
  <c r="BJ350" i="3"/>
  <c r="BF350" i="3"/>
  <c r="BI350" i="3"/>
  <c r="BE350" i="3"/>
  <c r="BM350" i="3"/>
  <c r="A674" i="8"/>
  <c r="B675" i="8"/>
  <c r="B401" i="4"/>
  <c r="A400" i="4"/>
  <c r="B2572" i="11"/>
  <c r="C2571" i="11"/>
  <c r="AC355" i="3"/>
  <c r="AD352" i="3"/>
  <c r="AE351" i="3"/>
  <c r="C3915" i="11"/>
  <c r="B3916" i="11"/>
  <c r="B1934" i="11"/>
  <c r="C1933" i="11"/>
  <c r="C939" i="11"/>
  <c r="B940" i="11"/>
  <c r="BM351" i="3" l="1"/>
  <c r="BI351" i="3"/>
  <c r="BE351" i="3"/>
  <c r="BL351" i="3"/>
  <c r="BH351" i="3"/>
  <c r="BD351" i="3"/>
  <c r="BK351" i="3"/>
  <c r="BG351" i="3"/>
  <c r="BN351" i="3"/>
  <c r="BJ351" i="3"/>
  <c r="BF351" i="3"/>
  <c r="A675" i="8"/>
  <c r="B676" i="8"/>
  <c r="B402" i="4"/>
  <c r="A401" i="4"/>
  <c r="AD353" i="3"/>
  <c r="AE352" i="3"/>
  <c r="AC356" i="3"/>
  <c r="C2572" i="11"/>
  <c r="B2573" i="11"/>
  <c r="C1934" i="11"/>
  <c r="B1935" i="11"/>
  <c r="C940" i="11"/>
  <c r="B941" i="11"/>
  <c r="B3917" i="11"/>
  <c r="C3916" i="11"/>
  <c r="BN352" i="3" l="1"/>
  <c r="BJ352" i="3"/>
  <c r="BF352" i="3"/>
  <c r="BM352" i="3"/>
  <c r="BI352" i="3"/>
  <c r="BE352" i="3"/>
  <c r="BL352" i="3"/>
  <c r="BH352" i="3"/>
  <c r="BD352" i="3"/>
  <c r="BK352" i="3"/>
  <c r="BG352" i="3"/>
  <c r="B677" i="8"/>
  <c r="A676" i="8"/>
  <c r="B403" i="4"/>
  <c r="A402" i="4"/>
  <c r="B2574" i="11"/>
  <c r="C2573" i="11"/>
  <c r="AC357" i="3"/>
  <c r="AD354" i="3"/>
  <c r="AE353" i="3"/>
  <c r="C3917" i="11"/>
  <c r="B3918" i="11"/>
  <c r="B942" i="11"/>
  <c r="C941" i="11"/>
  <c r="B1936" i="11"/>
  <c r="C1935" i="11"/>
  <c r="BK353" i="3" l="1"/>
  <c r="BG353" i="3"/>
  <c r="BN353" i="3"/>
  <c r="BJ353" i="3"/>
  <c r="BF353" i="3"/>
  <c r="BM353" i="3"/>
  <c r="BI353" i="3"/>
  <c r="BE353" i="3"/>
  <c r="BH353" i="3"/>
  <c r="BD353" i="3"/>
  <c r="BL353" i="3"/>
  <c r="A677" i="8"/>
  <c r="B678" i="8"/>
  <c r="B404" i="4"/>
  <c r="A403" i="4"/>
  <c r="AD355" i="3"/>
  <c r="AE354" i="3"/>
  <c r="AC358" i="3"/>
  <c r="B2575" i="11"/>
  <c r="C2574" i="11"/>
  <c r="B3919" i="11"/>
  <c r="C3918" i="11"/>
  <c r="C1936" i="11"/>
  <c r="B1937" i="11"/>
  <c r="C942" i="11"/>
  <c r="B943" i="11"/>
  <c r="BL354" i="3" l="1"/>
  <c r="BH354" i="3"/>
  <c r="BD354" i="3"/>
  <c r="BK354" i="3"/>
  <c r="BG354" i="3"/>
  <c r="BN354" i="3"/>
  <c r="BJ354" i="3"/>
  <c r="BF354" i="3"/>
  <c r="BM354" i="3"/>
  <c r="BI354" i="3"/>
  <c r="BE354" i="3"/>
  <c r="A678" i="8"/>
  <c r="B679" i="8"/>
  <c r="B405" i="4"/>
  <c r="A404" i="4"/>
  <c r="AC359" i="3"/>
  <c r="B2576" i="11"/>
  <c r="C2575" i="11"/>
  <c r="AD356" i="3"/>
  <c r="AE355" i="3"/>
  <c r="B1938" i="11"/>
  <c r="C1937" i="11"/>
  <c r="B944" i="11"/>
  <c r="C943" i="11"/>
  <c r="C3919" i="11"/>
  <c r="B3920" i="11"/>
  <c r="BM355" i="3" l="1"/>
  <c r="BI355" i="3"/>
  <c r="BE355" i="3"/>
  <c r="BL355" i="3"/>
  <c r="BH355" i="3"/>
  <c r="BD355" i="3"/>
  <c r="BK355" i="3"/>
  <c r="BG355" i="3"/>
  <c r="BN355" i="3"/>
  <c r="BJ355" i="3"/>
  <c r="BF355" i="3"/>
  <c r="A679" i="8"/>
  <c r="B680" i="8"/>
  <c r="A405" i="4"/>
  <c r="B406" i="4"/>
  <c r="AD357" i="3"/>
  <c r="AE356" i="3"/>
  <c r="C2576" i="11"/>
  <c r="B2577" i="11"/>
  <c r="AC360" i="3"/>
  <c r="B3921" i="11"/>
  <c r="C3920" i="11"/>
  <c r="C1938" i="11"/>
  <c r="B1939" i="11"/>
  <c r="C944" i="11"/>
  <c r="B945" i="11"/>
  <c r="BN356" i="3" l="1"/>
  <c r="BJ356" i="3"/>
  <c r="BF356" i="3"/>
  <c r="BM356" i="3"/>
  <c r="BI356" i="3"/>
  <c r="BE356" i="3"/>
  <c r="BL356" i="3"/>
  <c r="BH356" i="3"/>
  <c r="BD356" i="3"/>
  <c r="BG356" i="3"/>
  <c r="BK356" i="3"/>
  <c r="A680" i="8"/>
  <c r="B681" i="8"/>
  <c r="B407" i="4"/>
  <c r="A406" i="4"/>
  <c r="C2577" i="11"/>
  <c r="B2578" i="11"/>
  <c r="AC361" i="3"/>
  <c r="AD358" i="3"/>
  <c r="AE357" i="3"/>
  <c r="B1940" i="11"/>
  <c r="C1939" i="11"/>
  <c r="B946" i="11"/>
  <c r="C945" i="11"/>
  <c r="C3921" i="11"/>
  <c r="B3922" i="11"/>
  <c r="BK357" i="3" l="1"/>
  <c r="BG357" i="3"/>
  <c r="BN357" i="3"/>
  <c r="BJ357" i="3"/>
  <c r="BF357" i="3"/>
  <c r="BM357" i="3"/>
  <c r="BI357" i="3"/>
  <c r="BE357" i="3"/>
  <c r="BL357" i="3"/>
  <c r="BH357" i="3"/>
  <c r="BD357" i="3"/>
  <c r="A681" i="8"/>
  <c r="B682" i="8"/>
  <c r="A407" i="4"/>
  <c r="B408" i="4"/>
  <c r="AC362" i="3"/>
  <c r="B2579" i="11"/>
  <c r="C2578" i="11"/>
  <c r="AD359" i="3"/>
  <c r="AE358" i="3"/>
  <c r="C1940" i="11"/>
  <c r="B1941" i="11"/>
  <c r="B3923" i="11"/>
  <c r="C3922" i="11"/>
  <c r="C946" i="11"/>
  <c r="B947" i="11"/>
  <c r="BL358" i="3" l="1"/>
  <c r="BH358" i="3"/>
  <c r="BD358" i="3"/>
  <c r="BK358" i="3"/>
  <c r="BG358" i="3"/>
  <c r="BN358" i="3"/>
  <c r="BJ358" i="3"/>
  <c r="BF358" i="3"/>
  <c r="BM358" i="3"/>
  <c r="BI358" i="3"/>
  <c r="BE358" i="3"/>
  <c r="A682" i="8"/>
  <c r="B683" i="8"/>
  <c r="B409" i="4"/>
  <c r="A408" i="4"/>
  <c r="B2580" i="11"/>
  <c r="C2579" i="11"/>
  <c r="AD360" i="3"/>
  <c r="AE359" i="3"/>
  <c r="AC363" i="3"/>
  <c r="C3923" i="11"/>
  <c r="B3924" i="11"/>
  <c r="B1942" i="11"/>
  <c r="C1941" i="11"/>
  <c r="C947" i="11"/>
  <c r="B948" i="11"/>
  <c r="BM359" i="3" l="1"/>
  <c r="BI359" i="3"/>
  <c r="BE359" i="3"/>
  <c r="BL359" i="3"/>
  <c r="BH359" i="3"/>
  <c r="BD359" i="3"/>
  <c r="BK359" i="3"/>
  <c r="BG359" i="3"/>
  <c r="BF359" i="3"/>
  <c r="BN359" i="3"/>
  <c r="BJ359" i="3"/>
  <c r="A683" i="8"/>
  <c r="B684" i="8"/>
  <c r="B410" i="4"/>
  <c r="A409" i="4"/>
  <c r="AC364" i="3"/>
  <c r="AD361" i="3"/>
  <c r="AE360" i="3"/>
  <c r="B2581" i="11"/>
  <c r="C2580" i="11"/>
  <c r="C948" i="11"/>
  <c r="B949" i="11"/>
  <c r="C1942" i="11"/>
  <c r="B1943" i="11"/>
  <c r="B3925" i="11"/>
  <c r="C3924" i="11"/>
  <c r="BN360" i="3" l="1"/>
  <c r="BJ360" i="3"/>
  <c r="BF360" i="3"/>
  <c r="BM360" i="3"/>
  <c r="BI360" i="3"/>
  <c r="BE360" i="3"/>
  <c r="BL360" i="3"/>
  <c r="BH360" i="3"/>
  <c r="BD360" i="3"/>
  <c r="BK360" i="3"/>
  <c r="BG360" i="3"/>
  <c r="B685" i="8"/>
  <c r="A684" i="8"/>
  <c r="B411" i="4"/>
  <c r="A410" i="4"/>
  <c r="C2581" i="11"/>
  <c r="B2582" i="11"/>
  <c r="AD362" i="3"/>
  <c r="AE361" i="3"/>
  <c r="AC365" i="3"/>
  <c r="B950" i="11"/>
  <c r="C949" i="11"/>
  <c r="B1944" i="11"/>
  <c r="C1943" i="11"/>
  <c r="C3925" i="11"/>
  <c r="B3926" i="11"/>
  <c r="BK361" i="3" l="1"/>
  <c r="BG361" i="3"/>
  <c r="BN361" i="3"/>
  <c r="BJ361" i="3"/>
  <c r="BF361" i="3"/>
  <c r="BM361" i="3"/>
  <c r="BI361" i="3"/>
  <c r="BE361" i="3"/>
  <c r="BL361" i="3"/>
  <c r="BH361" i="3"/>
  <c r="BD361" i="3"/>
  <c r="A685" i="8"/>
  <c r="B686" i="8"/>
  <c r="B412" i="4"/>
  <c r="A411" i="4"/>
  <c r="AD363" i="3"/>
  <c r="AE362" i="3"/>
  <c r="C2582" i="11"/>
  <c r="B2583" i="11"/>
  <c r="AC366" i="3"/>
  <c r="C1944" i="11"/>
  <c r="B1945" i="11"/>
  <c r="B3927" i="11"/>
  <c r="C3926" i="11"/>
  <c r="C950" i="11"/>
  <c r="B951" i="11"/>
  <c r="BL362" i="3" l="1"/>
  <c r="BH362" i="3"/>
  <c r="BD362" i="3"/>
  <c r="BK362" i="3"/>
  <c r="BG362" i="3"/>
  <c r="BN362" i="3"/>
  <c r="BJ362" i="3"/>
  <c r="BF362" i="3"/>
  <c r="BE362" i="3"/>
  <c r="BM362" i="3"/>
  <c r="BI362" i="3"/>
  <c r="A686" i="8"/>
  <c r="B687" i="8"/>
  <c r="A412" i="4"/>
  <c r="B413" i="4"/>
  <c r="AC367" i="3"/>
  <c r="C2583" i="11"/>
  <c r="B2584" i="11"/>
  <c r="AD364" i="3"/>
  <c r="AE363" i="3"/>
  <c r="C3927" i="11"/>
  <c r="B3928" i="11"/>
  <c r="C951" i="11"/>
  <c r="B952" i="11"/>
  <c r="B1946" i="11"/>
  <c r="C1945" i="11"/>
  <c r="BM363" i="3" l="1"/>
  <c r="BI363" i="3"/>
  <c r="BE363" i="3"/>
  <c r="BL363" i="3"/>
  <c r="BH363" i="3"/>
  <c r="BD363" i="3"/>
  <c r="BK363" i="3"/>
  <c r="BG363" i="3"/>
  <c r="BJ363" i="3"/>
  <c r="BF363" i="3"/>
  <c r="BN363" i="3"/>
  <c r="B688" i="8"/>
  <c r="A687" i="8"/>
  <c r="B414" i="4"/>
  <c r="A413" i="4"/>
  <c r="AD365" i="3"/>
  <c r="AE364" i="3"/>
  <c r="B2585" i="11"/>
  <c r="C2584" i="11"/>
  <c r="AC368" i="3"/>
  <c r="B3929" i="11"/>
  <c r="C3928" i="11"/>
  <c r="C952" i="11"/>
  <c r="B953" i="11"/>
  <c r="C1946" i="11"/>
  <c r="B1947" i="11"/>
  <c r="BN364" i="3" l="1"/>
  <c r="BJ364" i="3"/>
  <c r="BF364" i="3"/>
  <c r="BM364" i="3"/>
  <c r="BI364" i="3"/>
  <c r="BE364" i="3"/>
  <c r="BL364" i="3"/>
  <c r="BH364" i="3"/>
  <c r="BD364" i="3"/>
  <c r="BK364" i="3"/>
  <c r="BG364" i="3"/>
  <c r="B689" i="8"/>
  <c r="A688" i="8"/>
  <c r="B415" i="4"/>
  <c r="A414" i="4"/>
  <c r="AC369" i="3"/>
  <c r="C2585" i="11"/>
  <c r="B2586" i="11"/>
  <c r="AD366" i="3"/>
  <c r="AE365" i="3"/>
  <c r="B1948" i="11"/>
  <c r="C1947" i="11"/>
  <c r="B954" i="11"/>
  <c r="C953" i="11"/>
  <c r="C3929" i="11"/>
  <c r="B3930" i="11"/>
  <c r="BK365" i="3" l="1"/>
  <c r="BG365" i="3"/>
  <c r="BN365" i="3"/>
  <c r="BJ365" i="3"/>
  <c r="BF365" i="3"/>
  <c r="BM365" i="3"/>
  <c r="BI365" i="3"/>
  <c r="BE365" i="3"/>
  <c r="BD365" i="3"/>
  <c r="BL365" i="3"/>
  <c r="BH365" i="3"/>
  <c r="A689" i="8"/>
  <c r="B690" i="8"/>
  <c r="A415" i="4"/>
  <c r="B416" i="4"/>
  <c r="AD367" i="3"/>
  <c r="AE366" i="3"/>
  <c r="B2587" i="11"/>
  <c r="C2586" i="11"/>
  <c r="AC370" i="3"/>
  <c r="C954" i="11"/>
  <c r="B955" i="11"/>
  <c r="B3931" i="11"/>
  <c r="C3930" i="11"/>
  <c r="C1948" i="11"/>
  <c r="B1949" i="11"/>
  <c r="BL366" i="3" l="1"/>
  <c r="BH366" i="3"/>
  <c r="BD366" i="3"/>
  <c r="BK366" i="3"/>
  <c r="BG366" i="3"/>
  <c r="BN366" i="3"/>
  <c r="BJ366" i="3"/>
  <c r="BF366" i="3"/>
  <c r="BI366" i="3"/>
  <c r="BE366" i="3"/>
  <c r="BM366" i="3"/>
  <c r="A690" i="8"/>
  <c r="B691" i="8"/>
  <c r="A416" i="4"/>
  <c r="B417" i="4"/>
  <c r="AC371" i="3"/>
  <c r="B2588" i="11"/>
  <c r="C2587" i="11"/>
  <c r="AD368" i="3"/>
  <c r="AE367" i="3"/>
  <c r="C3931" i="11"/>
  <c r="B3932" i="11"/>
  <c r="C955" i="11"/>
  <c r="B956" i="11"/>
  <c r="B1950" i="11"/>
  <c r="C1949" i="11"/>
  <c r="BM367" i="3" l="1"/>
  <c r="BI367" i="3"/>
  <c r="BE367" i="3"/>
  <c r="BL367" i="3"/>
  <c r="BH367" i="3"/>
  <c r="BD367" i="3"/>
  <c r="BK367" i="3"/>
  <c r="BG367" i="3"/>
  <c r="BN367" i="3"/>
  <c r="BJ367" i="3"/>
  <c r="BF367" i="3"/>
  <c r="A691" i="8"/>
  <c r="B692" i="8"/>
  <c r="B418" i="4"/>
  <c r="A417" i="4"/>
  <c r="AD369" i="3"/>
  <c r="AE368" i="3"/>
  <c r="C2588" i="11"/>
  <c r="B2589" i="11"/>
  <c r="AC372" i="3"/>
  <c r="C1950" i="11"/>
  <c r="B1951" i="11"/>
  <c r="C956" i="11"/>
  <c r="B957" i="11"/>
  <c r="B3933" i="11"/>
  <c r="C3932" i="11"/>
  <c r="BN368" i="3" l="1"/>
  <c r="BJ368" i="3"/>
  <c r="BF368" i="3"/>
  <c r="BM368" i="3"/>
  <c r="BI368" i="3"/>
  <c r="BE368" i="3"/>
  <c r="BL368" i="3"/>
  <c r="BH368" i="3"/>
  <c r="BD368" i="3"/>
  <c r="BK368" i="3"/>
  <c r="BG368" i="3"/>
  <c r="A692" i="8"/>
  <c r="B693" i="8"/>
  <c r="B419" i="4"/>
  <c r="A418" i="4"/>
  <c r="AC373" i="3"/>
  <c r="C2589" i="11"/>
  <c r="B2590" i="11"/>
  <c r="AD370" i="3"/>
  <c r="AE369" i="3"/>
  <c r="C3933" i="11"/>
  <c r="B3934" i="11"/>
  <c r="B958" i="11"/>
  <c r="C957" i="11"/>
  <c r="B1952" i="11"/>
  <c r="C1951" i="11"/>
  <c r="BK369" i="3" l="1"/>
  <c r="BG369" i="3"/>
  <c r="BN369" i="3"/>
  <c r="BJ369" i="3"/>
  <c r="BF369" i="3"/>
  <c r="BM369" i="3"/>
  <c r="BI369" i="3"/>
  <c r="BE369" i="3"/>
  <c r="BH369" i="3"/>
  <c r="BD369" i="3"/>
  <c r="BL369" i="3"/>
  <c r="A693" i="8"/>
  <c r="B694" i="8"/>
  <c r="B420" i="4"/>
  <c r="A419" i="4"/>
  <c r="B2591" i="11"/>
  <c r="C2590" i="11"/>
  <c r="AD371" i="3"/>
  <c r="AE370" i="3"/>
  <c r="AC374" i="3"/>
  <c r="C1952" i="11"/>
  <c r="B1953" i="11"/>
  <c r="B3935" i="11"/>
  <c r="C3934" i="11"/>
  <c r="C958" i="11"/>
  <c r="B959" i="11"/>
  <c r="BL370" i="3" l="1"/>
  <c r="BH370" i="3"/>
  <c r="BD370" i="3"/>
  <c r="BK370" i="3"/>
  <c r="BG370" i="3"/>
  <c r="BN370" i="3"/>
  <c r="BJ370" i="3"/>
  <c r="BF370" i="3"/>
  <c r="BM370" i="3"/>
  <c r="BI370" i="3"/>
  <c r="BE370" i="3"/>
  <c r="A694" i="8"/>
  <c r="B695" i="8"/>
  <c r="A420" i="4"/>
  <c r="B421" i="4"/>
  <c r="AD372" i="3"/>
  <c r="AE371" i="3"/>
  <c r="AC375" i="3"/>
  <c r="B2592" i="11"/>
  <c r="C2591" i="11"/>
  <c r="B960" i="11"/>
  <c r="C959" i="11"/>
  <c r="B1954" i="11"/>
  <c r="C1953" i="11"/>
  <c r="C3935" i="11"/>
  <c r="B3936" i="11"/>
  <c r="BM371" i="3" l="1"/>
  <c r="BI371" i="3"/>
  <c r="BE371" i="3"/>
  <c r="BL371" i="3"/>
  <c r="BH371" i="3"/>
  <c r="BD371" i="3"/>
  <c r="BK371" i="3"/>
  <c r="BG371" i="3"/>
  <c r="BN371" i="3"/>
  <c r="BJ371" i="3"/>
  <c r="BF371" i="3"/>
  <c r="A695" i="8"/>
  <c r="B696" i="8"/>
  <c r="B422" i="4"/>
  <c r="A421" i="4"/>
  <c r="B2593" i="11"/>
  <c r="C2592" i="11"/>
  <c r="AC376" i="3"/>
  <c r="AD373" i="3"/>
  <c r="AE372" i="3"/>
  <c r="C960" i="11"/>
  <c r="B961" i="11"/>
  <c r="B3937" i="11"/>
  <c r="C3936" i="11"/>
  <c r="C1954" i="11"/>
  <c r="B1955" i="11"/>
  <c r="BN372" i="3" l="1"/>
  <c r="BJ372" i="3"/>
  <c r="BF372" i="3"/>
  <c r="BM372" i="3"/>
  <c r="BI372" i="3"/>
  <c r="BE372" i="3"/>
  <c r="BL372" i="3"/>
  <c r="BH372" i="3"/>
  <c r="BD372" i="3"/>
  <c r="BG372" i="3"/>
  <c r="BK372" i="3"/>
  <c r="B697" i="8"/>
  <c r="A696" i="8"/>
  <c r="A422" i="4"/>
  <c r="B423" i="4"/>
  <c r="AD374" i="3"/>
  <c r="AE373" i="3"/>
  <c r="AC377" i="3"/>
  <c r="B2594" i="11"/>
  <c r="C2593" i="11"/>
  <c r="C3937" i="11"/>
  <c r="B3938" i="11"/>
  <c r="B1956" i="11"/>
  <c r="C1955" i="11"/>
  <c r="C961" i="11"/>
  <c r="B962" i="11"/>
  <c r="BK373" i="3" l="1"/>
  <c r="BG373" i="3"/>
  <c r="BN373" i="3"/>
  <c r="BJ373" i="3"/>
  <c r="BF373" i="3"/>
  <c r="BM373" i="3"/>
  <c r="BI373" i="3"/>
  <c r="BE373" i="3"/>
  <c r="BL373" i="3"/>
  <c r="BH373" i="3"/>
  <c r="BD373" i="3"/>
  <c r="A697" i="8"/>
  <c r="B698" i="8"/>
  <c r="B424" i="4"/>
  <c r="A423" i="4"/>
  <c r="C2594" i="11"/>
  <c r="B2595" i="11"/>
  <c r="AC378" i="3"/>
  <c r="AD375" i="3"/>
  <c r="AE374" i="3"/>
  <c r="B3939" i="11"/>
  <c r="C3938" i="11"/>
  <c r="C962" i="11"/>
  <c r="B963" i="11"/>
  <c r="C1956" i="11"/>
  <c r="B1957" i="11"/>
  <c r="BL374" i="3" l="1"/>
  <c r="BH374" i="3"/>
  <c r="BD374" i="3"/>
  <c r="BK374" i="3"/>
  <c r="BG374" i="3"/>
  <c r="BN374" i="3"/>
  <c r="BJ374" i="3"/>
  <c r="BF374" i="3"/>
  <c r="BM374" i="3"/>
  <c r="BI374" i="3"/>
  <c r="BE374" i="3"/>
  <c r="A698" i="8"/>
  <c r="B699" i="8"/>
  <c r="B425" i="4"/>
  <c r="A424" i="4"/>
  <c r="AC379" i="3"/>
  <c r="B2596" i="11"/>
  <c r="C2595" i="11"/>
  <c r="AD376" i="3"/>
  <c r="AE375" i="3"/>
  <c r="C963" i="11"/>
  <c r="B964" i="11"/>
  <c r="B1958" i="11"/>
  <c r="C1957" i="11"/>
  <c r="C3939" i="11"/>
  <c r="B3940" i="11"/>
  <c r="BM375" i="3" l="1"/>
  <c r="BI375" i="3"/>
  <c r="BE375" i="3"/>
  <c r="BL375" i="3"/>
  <c r="BH375" i="3"/>
  <c r="BD375" i="3"/>
  <c r="BK375" i="3"/>
  <c r="BG375" i="3"/>
  <c r="BF375" i="3"/>
  <c r="BN375" i="3"/>
  <c r="BJ375" i="3"/>
  <c r="A699" i="8"/>
  <c r="B700" i="8"/>
  <c r="A425" i="4"/>
  <c r="B426" i="4"/>
  <c r="AD377" i="3"/>
  <c r="AE376" i="3"/>
  <c r="B2597" i="11"/>
  <c r="C2596" i="11"/>
  <c r="AC380" i="3"/>
  <c r="B3941" i="11"/>
  <c r="C3940" i="11"/>
  <c r="C964" i="11"/>
  <c r="B965" i="11"/>
  <c r="C1958" i="11"/>
  <c r="B1959" i="11"/>
  <c r="BN376" i="3" l="1"/>
  <c r="BJ376" i="3"/>
  <c r="BF376" i="3"/>
  <c r="BM376" i="3"/>
  <c r="BI376" i="3"/>
  <c r="BE376" i="3"/>
  <c r="BL376" i="3"/>
  <c r="BH376" i="3"/>
  <c r="BD376" i="3"/>
  <c r="BK376" i="3"/>
  <c r="BG376" i="3"/>
  <c r="B701" i="8"/>
  <c r="A700" i="8"/>
  <c r="A426" i="4"/>
  <c r="B427" i="4"/>
  <c r="AC381" i="3"/>
  <c r="B2598" i="11"/>
  <c r="C2597" i="11"/>
  <c r="AD378" i="3"/>
  <c r="AE377" i="3"/>
  <c r="B966" i="11"/>
  <c r="C965" i="11"/>
  <c r="B1960" i="11"/>
  <c r="C1959" i="11"/>
  <c r="C3941" i="11"/>
  <c r="B3942" i="11"/>
  <c r="BK377" i="3" l="1"/>
  <c r="BG377" i="3"/>
  <c r="BN377" i="3"/>
  <c r="BJ377" i="3"/>
  <c r="BF377" i="3"/>
  <c r="BM377" i="3"/>
  <c r="BI377" i="3"/>
  <c r="BE377" i="3"/>
  <c r="BL377" i="3"/>
  <c r="BH377" i="3"/>
  <c r="BD377" i="3"/>
  <c r="A701" i="8"/>
  <c r="B702" i="8"/>
  <c r="A427" i="4"/>
  <c r="B428" i="4"/>
  <c r="AD379" i="3"/>
  <c r="AE378" i="3"/>
  <c r="C2598" i="11"/>
  <c r="B2599" i="11"/>
  <c r="AC382" i="3"/>
  <c r="B3943" i="11"/>
  <c r="C3942" i="11"/>
  <c r="C1960" i="11"/>
  <c r="B1961" i="11"/>
  <c r="C966" i="11"/>
  <c r="B967" i="11"/>
  <c r="C967" i="11" s="1"/>
  <c r="BL378" i="3" l="1"/>
  <c r="BH378" i="3"/>
  <c r="BD378" i="3"/>
  <c r="BK378" i="3"/>
  <c r="BG378" i="3"/>
  <c r="BN378" i="3"/>
  <c r="BJ378" i="3"/>
  <c r="BF378" i="3"/>
  <c r="BE378" i="3"/>
  <c r="BM378" i="3"/>
  <c r="BI378" i="3"/>
  <c r="A702" i="8"/>
  <c r="B703" i="8"/>
  <c r="B429" i="4"/>
  <c r="A428" i="4"/>
  <c r="AC383" i="3"/>
  <c r="B2600" i="11"/>
  <c r="C2599" i="11"/>
  <c r="AD380" i="3"/>
  <c r="AE379" i="3"/>
  <c r="C3943" i="11"/>
  <c r="B3944" i="11"/>
  <c r="B1962" i="11"/>
  <c r="C1961" i="11"/>
  <c r="BM379" i="3" l="1"/>
  <c r="BI379" i="3"/>
  <c r="BE379" i="3"/>
  <c r="BL379" i="3"/>
  <c r="BH379" i="3"/>
  <c r="BD379" i="3"/>
  <c r="BK379" i="3"/>
  <c r="BG379" i="3"/>
  <c r="BJ379" i="3"/>
  <c r="BF379" i="3"/>
  <c r="BN379" i="3"/>
  <c r="B704" i="8"/>
  <c r="A703" i="8"/>
  <c r="B430" i="4"/>
  <c r="A429" i="4"/>
  <c r="AD381" i="3"/>
  <c r="AE380" i="3"/>
  <c r="B2601" i="11"/>
  <c r="C2600" i="11"/>
  <c r="AC384" i="3"/>
  <c r="C1962" i="11"/>
  <c r="B1963" i="11"/>
  <c r="B3945" i="11"/>
  <c r="C3944" i="11"/>
  <c r="BN380" i="3" l="1"/>
  <c r="BJ380" i="3"/>
  <c r="BF380" i="3"/>
  <c r="BM380" i="3"/>
  <c r="BI380" i="3"/>
  <c r="BE380" i="3"/>
  <c r="BL380" i="3"/>
  <c r="BH380" i="3"/>
  <c r="BD380" i="3"/>
  <c r="BK380" i="3"/>
  <c r="BG380" i="3"/>
  <c r="A704" i="8"/>
  <c r="B705" i="8"/>
  <c r="B431" i="4"/>
  <c r="A430" i="4"/>
  <c r="AC385" i="3"/>
  <c r="B2602" i="11"/>
  <c r="C2601" i="11"/>
  <c r="AD382" i="3"/>
  <c r="AE381" i="3"/>
  <c r="C3945" i="11"/>
  <c r="B3946" i="11"/>
  <c r="B1964" i="11"/>
  <c r="C1963" i="11"/>
  <c r="BK381" i="3" l="1"/>
  <c r="BG381" i="3"/>
  <c r="BN381" i="3"/>
  <c r="BJ381" i="3"/>
  <c r="BF381" i="3"/>
  <c r="BM381" i="3"/>
  <c r="BI381" i="3"/>
  <c r="BE381" i="3"/>
  <c r="BD381" i="3"/>
  <c r="BL381" i="3"/>
  <c r="BH381" i="3"/>
  <c r="B706" i="8"/>
  <c r="A705" i="8"/>
  <c r="A431" i="4"/>
  <c r="B432" i="4"/>
  <c r="AD383" i="3"/>
  <c r="AE382" i="3"/>
  <c r="B2603" i="11"/>
  <c r="C2602" i="11"/>
  <c r="AC386" i="3"/>
  <c r="C1964" i="11"/>
  <c r="B1965" i="11"/>
  <c r="B3947" i="11"/>
  <c r="C3946" i="11"/>
  <c r="BL382" i="3" l="1"/>
  <c r="BH382" i="3"/>
  <c r="BD382" i="3"/>
  <c r="BK382" i="3"/>
  <c r="BG382" i="3"/>
  <c r="BN382" i="3"/>
  <c r="BJ382" i="3"/>
  <c r="BF382" i="3"/>
  <c r="BI382" i="3"/>
  <c r="BE382" i="3"/>
  <c r="BM382" i="3"/>
  <c r="B707" i="8"/>
  <c r="A706" i="8"/>
  <c r="B433" i="4"/>
  <c r="A432" i="4"/>
  <c r="AC387" i="3"/>
  <c r="B2604" i="11"/>
  <c r="C2603" i="11"/>
  <c r="AD384" i="3"/>
  <c r="AE383" i="3"/>
  <c r="C3947" i="11"/>
  <c r="B3948" i="11"/>
  <c r="B1966" i="11"/>
  <c r="C1965" i="11"/>
  <c r="BM383" i="3" l="1"/>
  <c r="BI383" i="3"/>
  <c r="BE383" i="3"/>
  <c r="BL383" i="3"/>
  <c r="BH383" i="3"/>
  <c r="BD383" i="3"/>
  <c r="BK383" i="3"/>
  <c r="BG383" i="3"/>
  <c r="BN383" i="3"/>
  <c r="BJ383" i="3"/>
  <c r="BF383" i="3"/>
  <c r="A707" i="8"/>
  <c r="B708" i="8"/>
  <c r="B434" i="4"/>
  <c r="A433" i="4"/>
  <c r="AD385" i="3"/>
  <c r="AE384" i="3"/>
  <c r="B2605" i="11"/>
  <c r="C2604" i="11"/>
  <c r="AC388" i="3"/>
  <c r="B3949" i="11"/>
  <c r="C3948" i="11"/>
  <c r="C1966" i="11"/>
  <c r="B1967" i="11"/>
  <c r="BN384" i="3" l="1"/>
  <c r="BJ384" i="3"/>
  <c r="BF384" i="3"/>
  <c r="BM384" i="3"/>
  <c r="BI384" i="3"/>
  <c r="BE384" i="3"/>
  <c r="BL384" i="3"/>
  <c r="BH384" i="3"/>
  <c r="BD384" i="3"/>
  <c r="BK384" i="3"/>
  <c r="BG384" i="3"/>
  <c r="B709" i="8"/>
  <c r="A708" i="8"/>
  <c r="B435" i="4"/>
  <c r="A434" i="4"/>
  <c r="AC389" i="3"/>
  <c r="B2606" i="11"/>
  <c r="C2605" i="11"/>
  <c r="AD386" i="3"/>
  <c r="AE385" i="3"/>
  <c r="C3949" i="11"/>
  <c r="B3950" i="11"/>
  <c r="B1968" i="11"/>
  <c r="C1967" i="11"/>
  <c r="BK385" i="3" l="1"/>
  <c r="BG385" i="3"/>
  <c r="BN385" i="3"/>
  <c r="BJ385" i="3"/>
  <c r="BF385" i="3"/>
  <c r="BM385" i="3"/>
  <c r="BI385" i="3"/>
  <c r="BE385" i="3"/>
  <c r="BH385" i="3"/>
  <c r="BD385" i="3"/>
  <c r="BL385" i="3"/>
  <c r="A709" i="8"/>
  <c r="B710" i="8"/>
  <c r="B436" i="4"/>
  <c r="A435" i="4"/>
  <c r="AD387" i="3"/>
  <c r="AE386" i="3"/>
  <c r="C2606" i="11"/>
  <c r="B2607" i="11"/>
  <c r="AC390" i="3"/>
  <c r="C1968" i="11"/>
  <c r="B1969" i="11"/>
  <c r="B3951" i="11"/>
  <c r="C3950" i="11"/>
  <c r="BL386" i="3" l="1"/>
  <c r="BH386" i="3"/>
  <c r="BD386" i="3"/>
  <c r="BK386" i="3"/>
  <c r="BG386" i="3"/>
  <c r="BN386" i="3"/>
  <c r="BJ386" i="3"/>
  <c r="BF386" i="3"/>
  <c r="BM386" i="3"/>
  <c r="BI386" i="3"/>
  <c r="BE386" i="3"/>
  <c r="A710" i="8"/>
  <c r="B711" i="8"/>
  <c r="B437" i="4"/>
  <c r="A436" i="4"/>
  <c r="AC391" i="3"/>
  <c r="B2608" i="11"/>
  <c r="C2607" i="11"/>
  <c r="AD388" i="3"/>
  <c r="AE387" i="3"/>
  <c r="C3951" i="11"/>
  <c r="B3952" i="11"/>
  <c r="B1970" i="11"/>
  <c r="C1969" i="11"/>
  <c r="BM387" i="3" l="1"/>
  <c r="BI387" i="3"/>
  <c r="BE387" i="3"/>
  <c r="BL387" i="3"/>
  <c r="BH387" i="3"/>
  <c r="BD387" i="3"/>
  <c r="BK387" i="3"/>
  <c r="BG387" i="3"/>
  <c r="BN387" i="3"/>
  <c r="BJ387" i="3"/>
  <c r="BF387" i="3"/>
  <c r="A711" i="8"/>
  <c r="B712" i="8"/>
  <c r="B438" i="4"/>
  <c r="A437" i="4"/>
  <c r="AD389" i="3"/>
  <c r="AE388" i="3"/>
  <c r="B2609" i="11"/>
  <c r="C2608" i="11"/>
  <c r="AC392" i="3"/>
  <c r="C1970" i="11"/>
  <c r="B1971" i="11"/>
  <c r="B3953" i="11"/>
  <c r="C3952" i="11"/>
  <c r="BN388" i="3" l="1"/>
  <c r="BJ388" i="3"/>
  <c r="BF388" i="3"/>
  <c r="BM388" i="3"/>
  <c r="BI388" i="3"/>
  <c r="BE388" i="3"/>
  <c r="BL388" i="3"/>
  <c r="BH388" i="3"/>
  <c r="BD388" i="3"/>
  <c r="BG388" i="3"/>
  <c r="BK388" i="3"/>
  <c r="B713" i="8"/>
  <c r="A712" i="8"/>
  <c r="A438" i="4"/>
  <c r="B439" i="4"/>
  <c r="AC393" i="3"/>
  <c r="B2610" i="11"/>
  <c r="C2609" i="11"/>
  <c r="AD390" i="3"/>
  <c r="AE389" i="3"/>
  <c r="C3953" i="11"/>
  <c r="B3954" i="11"/>
  <c r="B1972" i="11"/>
  <c r="C1971" i="11"/>
  <c r="BK389" i="3" l="1"/>
  <c r="BG389" i="3"/>
  <c r="BN389" i="3"/>
  <c r="BJ389" i="3"/>
  <c r="BF389" i="3"/>
  <c r="BM389" i="3"/>
  <c r="BI389" i="3"/>
  <c r="BE389" i="3"/>
  <c r="BL389" i="3"/>
  <c r="BH389" i="3"/>
  <c r="BD389" i="3"/>
  <c r="A713" i="8"/>
  <c r="B714" i="8"/>
  <c r="A439" i="4"/>
  <c r="B440" i="4"/>
  <c r="AD391" i="3"/>
  <c r="AE390" i="3"/>
  <c r="B2611" i="11"/>
  <c r="C2610" i="11"/>
  <c r="AC394" i="3"/>
  <c r="C1972" i="11"/>
  <c r="B1973" i="11"/>
  <c r="B3955" i="11"/>
  <c r="C3954" i="11"/>
  <c r="BL390" i="3" l="1"/>
  <c r="BH390" i="3"/>
  <c r="BD390" i="3"/>
  <c r="BK390" i="3"/>
  <c r="BG390" i="3"/>
  <c r="BN390" i="3"/>
  <c r="BJ390" i="3"/>
  <c r="BF390" i="3"/>
  <c r="BM390" i="3"/>
  <c r="BI390" i="3"/>
  <c r="BE390" i="3"/>
  <c r="B715" i="8"/>
  <c r="A714" i="8"/>
  <c r="B441" i="4"/>
  <c r="A440" i="4"/>
  <c r="AC395" i="3"/>
  <c r="B2612" i="11"/>
  <c r="C2611" i="11"/>
  <c r="AD392" i="3"/>
  <c r="AE391" i="3"/>
  <c r="C3955" i="11"/>
  <c r="B3956" i="11"/>
  <c r="B1974" i="11"/>
  <c r="C1973" i="11"/>
  <c r="BM391" i="3" l="1"/>
  <c r="BI391" i="3"/>
  <c r="BE391" i="3"/>
  <c r="BL391" i="3"/>
  <c r="BH391" i="3"/>
  <c r="BD391" i="3"/>
  <c r="BK391" i="3"/>
  <c r="BG391" i="3"/>
  <c r="BF391" i="3"/>
  <c r="BN391" i="3"/>
  <c r="BJ391" i="3"/>
  <c r="B716" i="8"/>
  <c r="A715" i="8"/>
  <c r="B442" i="4"/>
  <c r="A441" i="4"/>
  <c r="AD393" i="3"/>
  <c r="AE392" i="3"/>
  <c r="B2613" i="11"/>
  <c r="C2612" i="11"/>
  <c r="AC396" i="3"/>
  <c r="B3957" i="11"/>
  <c r="C3956" i="11"/>
  <c r="C1974" i="11"/>
  <c r="B1975" i="11"/>
  <c r="BN392" i="3" l="1"/>
  <c r="BJ392" i="3"/>
  <c r="BF392" i="3"/>
  <c r="BM392" i="3"/>
  <c r="BI392" i="3"/>
  <c r="BE392" i="3"/>
  <c r="BL392" i="3"/>
  <c r="BH392" i="3"/>
  <c r="BD392" i="3"/>
  <c r="BK392" i="3"/>
  <c r="BG392" i="3"/>
  <c r="A716" i="8"/>
  <c r="B717" i="8"/>
  <c r="B443" i="4"/>
  <c r="A442" i="4"/>
  <c r="AC397" i="3"/>
  <c r="B2614" i="11"/>
  <c r="C2613" i="11"/>
  <c r="AD394" i="3"/>
  <c r="AE393" i="3"/>
  <c r="C3957" i="11"/>
  <c r="B3958" i="11"/>
  <c r="B1976" i="11"/>
  <c r="C1975" i="11"/>
  <c r="BK393" i="3" l="1"/>
  <c r="BG393" i="3"/>
  <c r="BN393" i="3"/>
  <c r="BJ393" i="3"/>
  <c r="BF393" i="3"/>
  <c r="BM393" i="3"/>
  <c r="BI393" i="3"/>
  <c r="BE393" i="3"/>
  <c r="BL393" i="3"/>
  <c r="BH393" i="3"/>
  <c r="BD393" i="3"/>
  <c r="A717" i="8"/>
  <c r="B718" i="8"/>
  <c r="B444" i="4"/>
  <c r="A443" i="4"/>
  <c r="AD395" i="3"/>
  <c r="AE394" i="3"/>
  <c r="C2614" i="11"/>
  <c r="B2615" i="11"/>
  <c r="AC398" i="3"/>
  <c r="C1976" i="11"/>
  <c r="B1977" i="11"/>
  <c r="B3959" i="11"/>
  <c r="C3958" i="11"/>
  <c r="BL394" i="3" l="1"/>
  <c r="BH394" i="3"/>
  <c r="BD394" i="3"/>
  <c r="BK394" i="3"/>
  <c r="BG394" i="3"/>
  <c r="BN394" i="3"/>
  <c r="BJ394" i="3"/>
  <c r="BF394" i="3"/>
  <c r="BE394" i="3"/>
  <c r="BM394" i="3"/>
  <c r="BI394" i="3"/>
  <c r="B719" i="8"/>
  <c r="A718" i="8"/>
  <c r="A444" i="4"/>
  <c r="B445" i="4"/>
  <c r="AC399" i="3"/>
  <c r="C2615" i="11"/>
  <c r="B2616" i="11"/>
  <c r="AD396" i="3"/>
  <c r="AE395" i="3"/>
  <c r="B1978" i="11"/>
  <c r="C1977" i="11"/>
  <c r="C3959" i="11"/>
  <c r="B3960" i="11"/>
  <c r="BM395" i="3" l="1"/>
  <c r="BI395" i="3"/>
  <c r="BE395" i="3"/>
  <c r="BL395" i="3"/>
  <c r="BH395" i="3"/>
  <c r="BD395" i="3"/>
  <c r="BK395" i="3"/>
  <c r="BG395" i="3"/>
  <c r="BJ395" i="3"/>
  <c r="BF395" i="3"/>
  <c r="BN395" i="3"/>
  <c r="B720" i="8"/>
  <c r="A719" i="8"/>
  <c r="B446" i="4"/>
  <c r="A445" i="4"/>
  <c r="AD397" i="3"/>
  <c r="AE396" i="3"/>
  <c r="B2617" i="11"/>
  <c r="C2616" i="11"/>
  <c r="AC400" i="3"/>
  <c r="C1978" i="11"/>
  <c r="B1979" i="11"/>
  <c r="B3961" i="11"/>
  <c r="C3960" i="11"/>
  <c r="BN396" i="3" l="1"/>
  <c r="BJ396" i="3"/>
  <c r="BF396" i="3"/>
  <c r="BM396" i="3"/>
  <c r="BI396" i="3"/>
  <c r="BE396" i="3"/>
  <c r="BL396" i="3"/>
  <c r="BH396" i="3"/>
  <c r="BD396" i="3"/>
  <c r="BK396" i="3"/>
  <c r="BG396" i="3"/>
  <c r="B721" i="8"/>
  <c r="A720" i="8"/>
  <c r="B447" i="4"/>
  <c r="A446" i="4"/>
  <c r="AC401" i="3"/>
  <c r="B2618" i="11"/>
  <c r="C2617" i="11"/>
  <c r="AD398" i="3"/>
  <c r="AE397" i="3"/>
  <c r="C3961" i="11"/>
  <c r="B3962" i="11"/>
  <c r="B1980" i="11"/>
  <c r="C1979" i="11"/>
  <c r="BK397" i="3" l="1"/>
  <c r="BG397" i="3"/>
  <c r="BN397" i="3"/>
  <c r="BJ397" i="3"/>
  <c r="BF397" i="3"/>
  <c r="BM397" i="3"/>
  <c r="BI397" i="3"/>
  <c r="BE397" i="3"/>
  <c r="BD397" i="3"/>
  <c r="BL397" i="3"/>
  <c r="BH397" i="3"/>
  <c r="A721" i="8"/>
  <c r="B722" i="8"/>
  <c r="A447" i="4"/>
  <c r="B448" i="4"/>
  <c r="AD399" i="3"/>
  <c r="AE398" i="3"/>
  <c r="B2619" i="11"/>
  <c r="C2618" i="11"/>
  <c r="AC402" i="3"/>
  <c r="C1980" i="11"/>
  <c r="B1981" i="11"/>
  <c r="B3963" i="11"/>
  <c r="C3962" i="11"/>
  <c r="BL398" i="3" l="1"/>
  <c r="BH398" i="3"/>
  <c r="BD398" i="3"/>
  <c r="BK398" i="3"/>
  <c r="BG398" i="3"/>
  <c r="BN398" i="3"/>
  <c r="BJ398" i="3"/>
  <c r="BF398" i="3"/>
  <c r="BI398" i="3"/>
  <c r="BE398" i="3"/>
  <c r="BM398" i="3"/>
  <c r="B723" i="8"/>
  <c r="A722" i="8"/>
  <c r="B449" i="4"/>
  <c r="A448" i="4"/>
  <c r="AC403" i="3"/>
  <c r="B2620" i="11"/>
  <c r="C2619" i="11"/>
  <c r="AD400" i="3"/>
  <c r="AE399" i="3"/>
  <c r="C3963" i="11"/>
  <c r="B3964" i="11"/>
  <c r="B1982" i="11"/>
  <c r="C1981" i="11"/>
  <c r="BM399" i="3" l="1"/>
  <c r="BI399" i="3"/>
  <c r="BE399" i="3"/>
  <c r="BL399" i="3"/>
  <c r="BH399" i="3"/>
  <c r="BD399" i="3"/>
  <c r="BK399" i="3"/>
  <c r="BG399" i="3"/>
  <c r="BN399" i="3"/>
  <c r="BJ399" i="3"/>
  <c r="BF399" i="3"/>
  <c r="A723" i="8"/>
  <c r="B724" i="8"/>
  <c r="B450" i="4"/>
  <c r="A449" i="4"/>
  <c r="AD401" i="3"/>
  <c r="AE400" i="3"/>
  <c r="B2621" i="11"/>
  <c r="C2620" i="11"/>
  <c r="AC404" i="3"/>
  <c r="C1982" i="11"/>
  <c r="B1983" i="11"/>
  <c r="B3965" i="11"/>
  <c r="C3964" i="11"/>
  <c r="BN400" i="3" l="1"/>
  <c r="BJ400" i="3"/>
  <c r="BF400" i="3"/>
  <c r="BM400" i="3"/>
  <c r="BI400" i="3"/>
  <c r="BE400" i="3"/>
  <c r="BL400" i="3"/>
  <c r="BH400" i="3"/>
  <c r="BD400" i="3"/>
  <c r="BK400" i="3"/>
  <c r="BG400" i="3"/>
  <c r="B725" i="8"/>
  <c r="A724" i="8"/>
  <c r="B451" i="4"/>
  <c r="A450" i="4"/>
  <c r="AC405" i="3"/>
  <c r="B2622" i="11"/>
  <c r="C2621" i="11"/>
  <c r="AD402" i="3"/>
  <c r="AE401" i="3"/>
  <c r="C3965" i="11"/>
  <c r="B3966" i="11"/>
  <c r="B1984" i="11"/>
  <c r="C1983" i="11"/>
  <c r="BK401" i="3" l="1"/>
  <c r="BG401" i="3"/>
  <c r="BN401" i="3"/>
  <c r="BJ401" i="3"/>
  <c r="BF401" i="3"/>
  <c r="BM401" i="3"/>
  <c r="BI401" i="3"/>
  <c r="BE401" i="3"/>
  <c r="BH401" i="3"/>
  <c r="BD401" i="3"/>
  <c r="BL401" i="3"/>
  <c r="B726" i="8"/>
  <c r="A725" i="8"/>
  <c r="B452" i="4"/>
  <c r="A451" i="4"/>
  <c r="AD403" i="3"/>
  <c r="AE402" i="3"/>
  <c r="C2622" i="11"/>
  <c r="B2623" i="11"/>
  <c r="AC406" i="3"/>
  <c r="C1984" i="11"/>
  <c r="B1985" i="11"/>
  <c r="B3967" i="11"/>
  <c r="C3966" i="11"/>
  <c r="BL402" i="3" l="1"/>
  <c r="BH402" i="3"/>
  <c r="BD402" i="3"/>
  <c r="BK402" i="3"/>
  <c r="BG402" i="3"/>
  <c r="BN402" i="3"/>
  <c r="BJ402" i="3"/>
  <c r="BF402" i="3"/>
  <c r="BM402" i="3"/>
  <c r="BI402" i="3"/>
  <c r="BE402" i="3"/>
  <c r="A726" i="8"/>
  <c r="B727" i="8"/>
  <c r="B453" i="4"/>
  <c r="A452" i="4"/>
  <c r="AC407" i="3"/>
  <c r="B2624" i="11"/>
  <c r="C2623" i="11"/>
  <c r="AD404" i="3"/>
  <c r="AE403" i="3"/>
  <c r="C3967" i="11"/>
  <c r="B3968" i="11"/>
  <c r="B1986" i="11"/>
  <c r="C1985" i="11"/>
  <c r="BM403" i="3" l="1"/>
  <c r="BI403" i="3"/>
  <c r="BE403" i="3"/>
  <c r="BL403" i="3"/>
  <c r="BH403" i="3"/>
  <c r="BD403" i="3"/>
  <c r="BK403" i="3"/>
  <c r="BG403" i="3"/>
  <c r="BN403" i="3"/>
  <c r="BJ403" i="3"/>
  <c r="BF403" i="3"/>
  <c r="B728" i="8"/>
  <c r="A727" i="8"/>
  <c r="B454" i="4"/>
  <c r="A453" i="4"/>
  <c r="AD405" i="3"/>
  <c r="AE404" i="3"/>
  <c r="B2625" i="11"/>
  <c r="C2624" i="11"/>
  <c r="AC408" i="3"/>
  <c r="C1986" i="11"/>
  <c r="B1987" i="11"/>
  <c r="B3969" i="11"/>
  <c r="C3968" i="11"/>
  <c r="BN404" i="3" l="1"/>
  <c r="BJ404" i="3"/>
  <c r="BF404" i="3"/>
  <c r="BM404" i="3"/>
  <c r="BI404" i="3"/>
  <c r="BE404" i="3"/>
  <c r="BL404" i="3"/>
  <c r="BH404" i="3"/>
  <c r="BD404" i="3"/>
  <c r="BG404" i="3"/>
  <c r="BK404" i="3"/>
  <c r="B729" i="8"/>
  <c r="A728" i="8"/>
  <c r="B455" i="4"/>
  <c r="A454" i="4"/>
  <c r="AC409" i="3"/>
  <c r="B2626" i="11"/>
  <c r="C2625" i="11"/>
  <c r="AD406" i="3"/>
  <c r="AE405" i="3"/>
  <c r="C3969" i="11"/>
  <c r="B3970" i="11"/>
  <c r="B1988" i="11"/>
  <c r="C1987" i="11"/>
  <c r="BK405" i="3" l="1"/>
  <c r="BG405" i="3"/>
  <c r="BN405" i="3"/>
  <c r="BJ405" i="3"/>
  <c r="BF405" i="3"/>
  <c r="BM405" i="3"/>
  <c r="BI405" i="3"/>
  <c r="BE405" i="3"/>
  <c r="BL405" i="3"/>
  <c r="BH405" i="3"/>
  <c r="BD405" i="3"/>
  <c r="B730" i="8"/>
  <c r="A729" i="8"/>
  <c r="A455" i="4"/>
  <c r="B456" i="4"/>
  <c r="AD407" i="3"/>
  <c r="AE406" i="3"/>
  <c r="B2627" i="11"/>
  <c r="C2626" i="11"/>
  <c r="AC410" i="3"/>
  <c r="B3971" i="11"/>
  <c r="C3970" i="11"/>
  <c r="C1988" i="11"/>
  <c r="B1989" i="11"/>
  <c r="BL406" i="3" l="1"/>
  <c r="BH406" i="3"/>
  <c r="BD406" i="3"/>
  <c r="BK406" i="3"/>
  <c r="BG406" i="3"/>
  <c r="BN406" i="3"/>
  <c r="BJ406" i="3"/>
  <c r="BF406" i="3"/>
  <c r="BM406" i="3"/>
  <c r="BI406" i="3"/>
  <c r="BE406" i="3"/>
  <c r="A730" i="8"/>
  <c r="B731" i="8"/>
  <c r="B457" i="4"/>
  <c r="A456" i="4"/>
  <c r="AC411" i="3"/>
  <c r="B2628" i="11"/>
  <c r="C2627" i="11"/>
  <c r="AD408" i="3"/>
  <c r="AE407" i="3"/>
  <c r="B1990" i="11"/>
  <c r="C1989" i="11"/>
  <c r="C3971" i="11"/>
  <c r="B3972" i="11"/>
  <c r="BM407" i="3" l="1"/>
  <c r="BI407" i="3"/>
  <c r="BE407" i="3"/>
  <c r="BL407" i="3"/>
  <c r="BH407" i="3"/>
  <c r="BD407" i="3"/>
  <c r="BK407" i="3"/>
  <c r="BG407" i="3"/>
  <c r="BF407" i="3"/>
  <c r="BN407" i="3"/>
  <c r="BJ407" i="3"/>
  <c r="B732" i="8"/>
  <c r="A731" i="8"/>
  <c r="B458" i="4"/>
  <c r="A457" i="4"/>
  <c r="AD409" i="3"/>
  <c r="AE408" i="3"/>
  <c r="B2629" i="11"/>
  <c r="C2628" i="11"/>
  <c r="AC412" i="3"/>
  <c r="B3973" i="11"/>
  <c r="C3972" i="11"/>
  <c r="C1990" i="11"/>
  <c r="B1991" i="11"/>
  <c r="BN408" i="3" l="1"/>
  <c r="BJ408" i="3"/>
  <c r="BF408" i="3"/>
  <c r="BM408" i="3"/>
  <c r="BI408" i="3"/>
  <c r="BE408" i="3"/>
  <c r="BL408" i="3"/>
  <c r="BH408" i="3"/>
  <c r="BD408" i="3"/>
  <c r="BK408" i="3"/>
  <c r="BG408" i="3"/>
  <c r="B733" i="8"/>
  <c r="A732" i="8"/>
  <c r="B459" i="4"/>
  <c r="A458" i="4"/>
  <c r="AC413" i="3"/>
  <c r="B2630" i="11"/>
  <c r="C2629" i="11"/>
  <c r="AD410" i="3"/>
  <c r="AE409" i="3"/>
  <c r="C3973" i="11"/>
  <c r="B3974" i="11"/>
  <c r="B1992" i="11"/>
  <c r="C1991" i="11"/>
  <c r="BK409" i="3" l="1"/>
  <c r="BG409" i="3"/>
  <c r="BN409" i="3"/>
  <c r="BJ409" i="3"/>
  <c r="BF409" i="3"/>
  <c r="BM409" i="3"/>
  <c r="BI409" i="3"/>
  <c r="BE409" i="3"/>
  <c r="BL409" i="3"/>
  <c r="BH409" i="3"/>
  <c r="BD409" i="3"/>
  <c r="B734" i="8"/>
  <c r="A733" i="8"/>
  <c r="B460" i="4"/>
  <c r="A459" i="4"/>
  <c r="AD411" i="3"/>
  <c r="AE410" i="3"/>
  <c r="C2630" i="11"/>
  <c r="B2631" i="11"/>
  <c r="AC414" i="3"/>
  <c r="C1992" i="11"/>
  <c r="B1993" i="11"/>
  <c r="B3975" i="11"/>
  <c r="C3974" i="11"/>
  <c r="BL410" i="3" l="1"/>
  <c r="BH410" i="3"/>
  <c r="BD410" i="3"/>
  <c r="BK410" i="3"/>
  <c r="BG410" i="3"/>
  <c r="BN410" i="3"/>
  <c r="BJ410" i="3"/>
  <c r="BF410" i="3"/>
  <c r="BE410" i="3"/>
  <c r="BM410" i="3"/>
  <c r="BI410" i="3"/>
  <c r="B735" i="8"/>
  <c r="A734" i="8"/>
  <c r="B461" i="4"/>
  <c r="A460" i="4"/>
  <c r="AC415" i="3"/>
  <c r="B2632" i="11"/>
  <c r="C2631" i="11"/>
  <c r="AD412" i="3"/>
  <c r="AE411" i="3"/>
  <c r="C3975" i="11"/>
  <c r="B3976" i="11"/>
  <c r="B1994" i="11"/>
  <c r="C1993" i="11"/>
  <c r="BM411" i="3" l="1"/>
  <c r="BI411" i="3"/>
  <c r="BE411" i="3"/>
  <c r="BL411" i="3"/>
  <c r="BH411" i="3"/>
  <c r="BD411" i="3"/>
  <c r="BK411" i="3"/>
  <c r="BG411" i="3"/>
  <c r="BJ411" i="3"/>
  <c r="BF411" i="3"/>
  <c r="BN411" i="3"/>
  <c r="A735" i="8"/>
  <c r="B736" i="8"/>
  <c r="A461" i="4"/>
  <c r="B462" i="4"/>
  <c r="AD413" i="3"/>
  <c r="AE412" i="3"/>
  <c r="B2633" i="11"/>
  <c r="C2632" i="11"/>
  <c r="AC416" i="3"/>
  <c r="C1994" i="11"/>
  <c r="B1995" i="11"/>
  <c r="B3977" i="11"/>
  <c r="C3976" i="11"/>
  <c r="BN412" i="3" l="1"/>
  <c r="BJ412" i="3"/>
  <c r="BF412" i="3"/>
  <c r="BM412" i="3"/>
  <c r="BI412" i="3"/>
  <c r="BE412" i="3"/>
  <c r="BL412" i="3"/>
  <c r="BH412" i="3"/>
  <c r="BD412" i="3"/>
  <c r="BK412" i="3"/>
  <c r="BG412" i="3"/>
  <c r="A736" i="8"/>
  <c r="B737" i="8"/>
  <c r="B463" i="4"/>
  <c r="A462" i="4"/>
  <c r="AC417" i="3"/>
  <c r="B2634" i="11"/>
  <c r="C2633" i="11"/>
  <c r="AD414" i="3"/>
  <c r="AE413" i="3"/>
  <c r="C3977" i="11"/>
  <c r="B3978" i="11"/>
  <c r="B1996" i="11"/>
  <c r="C1995" i="11"/>
  <c r="BK413" i="3" l="1"/>
  <c r="BG413" i="3"/>
  <c r="BN413" i="3"/>
  <c r="BJ413" i="3"/>
  <c r="BF413" i="3"/>
  <c r="BM413" i="3"/>
  <c r="BI413" i="3"/>
  <c r="BE413" i="3"/>
  <c r="BD413" i="3"/>
  <c r="BL413" i="3"/>
  <c r="BH413" i="3"/>
  <c r="B738" i="8"/>
  <c r="A737" i="8"/>
  <c r="B464" i="4"/>
  <c r="A463" i="4"/>
  <c r="AD415" i="3"/>
  <c r="AE414" i="3"/>
  <c r="C2634" i="11"/>
  <c r="B2635" i="11"/>
  <c r="AC418" i="3"/>
  <c r="C1996" i="11"/>
  <c r="B1997" i="11"/>
  <c r="B3979" i="11"/>
  <c r="C3978" i="11"/>
  <c r="BL414" i="3" l="1"/>
  <c r="BH414" i="3"/>
  <c r="BD414" i="3"/>
  <c r="BK414" i="3"/>
  <c r="BG414" i="3"/>
  <c r="BN414" i="3"/>
  <c r="BJ414" i="3"/>
  <c r="BF414" i="3"/>
  <c r="BI414" i="3"/>
  <c r="BE414" i="3"/>
  <c r="BM414" i="3"/>
  <c r="B739" i="8"/>
  <c r="A738" i="8"/>
  <c r="B465" i="4"/>
  <c r="A464" i="4"/>
  <c r="AC419" i="3"/>
  <c r="B2636" i="11"/>
  <c r="C2635" i="11"/>
  <c r="AD416" i="3"/>
  <c r="AE415" i="3"/>
  <c r="C3979" i="11"/>
  <c r="B3980" i="11"/>
  <c r="B1998" i="11"/>
  <c r="C1997" i="11"/>
  <c r="BM415" i="3" l="1"/>
  <c r="BI415" i="3"/>
  <c r="BE415" i="3"/>
  <c r="BL415" i="3"/>
  <c r="BH415" i="3"/>
  <c r="BD415" i="3"/>
  <c r="BK415" i="3"/>
  <c r="BG415" i="3"/>
  <c r="BN415" i="3"/>
  <c r="BJ415" i="3"/>
  <c r="BF415" i="3"/>
  <c r="B740" i="8"/>
  <c r="A739" i="8"/>
  <c r="B466" i="4"/>
  <c r="A465" i="4"/>
  <c r="AD417" i="3"/>
  <c r="AE416" i="3"/>
  <c r="B2637" i="11"/>
  <c r="C2636" i="11"/>
  <c r="AC420" i="3"/>
  <c r="B3981" i="11"/>
  <c r="C3980" i="11"/>
  <c r="C1998" i="11"/>
  <c r="B1999" i="11"/>
  <c r="BN416" i="3" l="1"/>
  <c r="BJ416" i="3"/>
  <c r="BF416" i="3"/>
  <c r="BM416" i="3"/>
  <c r="BI416" i="3"/>
  <c r="BE416" i="3"/>
  <c r="BL416" i="3"/>
  <c r="BH416" i="3"/>
  <c r="BD416" i="3"/>
  <c r="BK416" i="3"/>
  <c r="BG416" i="3"/>
  <c r="B741" i="8"/>
  <c r="A740" i="8"/>
  <c r="B467" i="4"/>
  <c r="A466" i="4"/>
  <c r="AC421" i="3"/>
  <c r="B2638" i="11"/>
  <c r="C2637" i="11"/>
  <c r="AD418" i="3"/>
  <c r="AE417" i="3"/>
  <c r="C3981" i="11"/>
  <c r="B3982" i="11"/>
  <c r="B2000" i="11"/>
  <c r="C1999" i="11"/>
  <c r="BK417" i="3" l="1"/>
  <c r="BG417" i="3"/>
  <c r="BN417" i="3"/>
  <c r="BJ417" i="3"/>
  <c r="BF417" i="3"/>
  <c r="BM417" i="3"/>
  <c r="BI417" i="3"/>
  <c r="BE417" i="3"/>
  <c r="BH417" i="3"/>
  <c r="BD417" i="3"/>
  <c r="BL417" i="3"/>
  <c r="B742" i="8"/>
  <c r="A741" i="8"/>
  <c r="B468" i="4"/>
  <c r="A467" i="4"/>
  <c r="AD419" i="3"/>
  <c r="AE418" i="3"/>
  <c r="C2638" i="11"/>
  <c r="B2639" i="11"/>
  <c r="AC422" i="3"/>
  <c r="C2000" i="11"/>
  <c r="B2001" i="11"/>
  <c r="B3983" i="11"/>
  <c r="C3982" i="11"/>
  <c r="BL418" i="3" l="1"/>
  <c r="BH418" i="3"/>
  <c r="BD418" i="3"/>
  <c r="BK418" i="3"/>
  <c r="BG418" i="3"/>
  <c r="BN418" i="3"/>
  <c r="BJ418" i="3"/>
  <c r="BF418" i="3"/>
  <c r="BM418" i="3"/>
  <c r="BI418" i="3"/>
  <c r="BE418" i="3"/>
  <c r="A742" i="8"/>
  <c r="B743" i="8"/>
  <c r="A468" i="4"/>
  <c r="B469" i="4"/>
  <c r="AC423" i="3"/>
  <c r="B2640" i="11"/>
  <c r="C2639" i="11"/>
  <c r="AD420" i="3"/>
  <c r="AE419" i="3"/>
  <c r="C3983" i="11"/>
  <c r="B3984" i="11"/>
  <c r="B2002" i="11"/>
  <c r="C2001" i="11"/>
  <c r="BM419" i="3" l="1"/>
  <c r="BI419" i="3"/>
  <c r="BE419" i="3"/>
  <c r="BL419" i="3"/>
  <c r="BH419" i="3"/>
  <c r="BD419" i="3"/>
  <c r="BK419" i="3"/>
  <c r="BG419" i="3"/>
  <c r="BN419" i="3"/>
  <c r="BJ419" i="3"/>
  <c r="BF419" i="3"/>
  <c r="B744" i="8"/>
  <c r="A743" i="8"/>
  <c r="B470" i="4"/>
  <c r="A469" i="4"/>
  <c r="AD421" i="3"/>
  <c r="AE420" i="3"/>
  <c r="B2641" i="11"/>
  <c r="C2640" i="11"/>
  <c r="AC424" i="3"/>
  <c r="C2002" i="11"/>
  <c r="B2003" i="11"/>
  <c r="B3985" i="11"/>
  <c r="C3984" i="11"/>
  <c r="BN420" i="3" l="1"/>
  <c r="BJ420" i="3"/>
  <c r="BF420" i="3"/>
  <c r="BM420" i="3"/>
  <c r="BI420" i="3"/>
  <c r="BE420" i="3"/>
  <c r="BL420" i="3"/>
  <c r="BH420" i="3"/>
  <c r="BD420" i="3"/>
  <c r="BG420" i="3"/>
  <c r="BK420" i="3"/>
  <c r="A744" i="8"/>
  <c r="B745" i="8"/>
  <c r="B471" i="4"/>
  <c r="A470" i="4"/>
  <c r="AC425" i="3"/>
  <c r="B2642" i="11"/>
  <c r="C2641" i="11"/>
  <c r="AD422" i="3"/>
  <c r="AE421" i="3"/>
  <c r="C3985" i="11"/>
  <c r="B3986" i="11"/>
  <c r="B2004" i="11"/>
  <c r="C2003" i="11"/>
  <c r="BK421" i="3" l="1"/>
  <c r="BG421" i="3"/>
  <c r="BN421" i="3"/>
  <c r="BJ421" i="3"/>
  <c r="BF421" i="3"/>
  <c r="BM421" i="3"/>
  <c r="BI421" i="3"/>
  <c r="BE421" i="3"/>
  <c r="BL421" i="3"/>
  <c r="BH421" i="3"/>
  <c r="BD421" i="3"/>
  <c r="B746" i="8"/>
  <c r="A745" i="8"/>
  <c r="B472" i="4"/>
  <c r="A471" i="4"/>
  <c r="AD423" i="3"/>
  <c r="AE422" i="3"/>
  <c r="B2643" i="11"/>
  <c r="C2642" i="11"/>
  <c r="AC426" i="3"/>
  <c r="B3987" i="11"/>
  <c r="C3986" i="11"/>
  <c r="C2004" i="11"/>
  <c r="B2005" i="11"/>
  <c r="BL422" i="3" l="1"/>
  <c r="BH422" i="3"/>
  <c r="BD422" i="3"/>
  <c r="BK422" i="3"/>
  <c r="BG422" i="3"/>
  <c r="BN422" i="3"/>
  <c r="BJ422" i="3"/>
  <c r="BF422" i="3"/>
  <c r="BM422" i="3"/>
  <c r="BI422" i="3"/>
  <c r="BE422" i="3"/>
  <c r="B747" i="8"/>
  <c r="A746" i="8"/>
  <c r="B473" i="4"/>
  <c r="A472" i="4"/>
  <c r="AC427" i="3"/>
  <c r="B2644" i="11"/>
  <c r="C2643" i="11"/>
  <c r="AD424" i="3"/>
  <c r="AE423" i="3"/>
  <c r="C3987" i="11"/>
  <c r="B3988" i="11"/>
  <c r="B2006" i="11"/>
  <c r="C2005" i="11"/>
  <c r="BM423" i="3" l="1"/>
  <c r="BI423" i="3"/>
  <c r="BE423" i="3"/>
  <c r="BL423" i="3"/>
  <c r="BH423" i="3"/>
  <c r="BD423" i="3"/>
  <c r="BK423" i="3"/>
  <c r="BG423" i="3"/>
  <c r="BF423" i="3"/>
  <c r="BN423" i="3"/>
  <c r="BJ423" i="3"/>
  <c r="A747" i="8"/>
  <c r="B748" i="8"/>
  <c r="B474" i="4"/>
  <c r="A473" i="4"/>
  <c r="AD425" i="3"/>
  <c r="AE424" i="3"/>
  <c r="B2645" i="11"/>
  <c r="C2644" i="11"/>
  <c r="AC428" i="3"/>
  <c r="C2006" i="11"/>
  <c r="B2007" i="11"/>
  <c r="B3989" i="11"/>
  <c r="C3988" i="11"/>
  <c r="BN424" i="3" l="1"/>
  <c r="BJ424" i="3"/>
  <c r="BF424" i="3"/>
  <c r="BM424" i="3"/>
  <c r="BI424" i="3"/>
  <c r="BE424" i="3"/>
  <c r="BL424" i="3"/>
  <c r="BH424" i="3"/>
  <c r="BD424" i="3"/>
  <c r="BK424" i="3"/>
  <c r="BG424" i="3"/>
  <c r="A748" i="8"/>
  <c r="B749" i="8"/>
  <c r="A474" i="4"/>
  <c r="B475" i="4"/>
  <c r="AC429" i="3"/>
  <c r="B2646" i="11"/>
  <c r="C2645" i="11"/>
  <c r="AD426" i="3"/>
  <c r="AE425" i="3"/>
  <c r="B2008" i="11"/>
  <c r="C2007" i="11"/>
  <c r="C3989" i="11"/>
  <c r="B3990" i="11"/>
  <c r="BK425" i="3" l="1"/>
  <c r="BG425" i="3"/>
  <c r="BN425" i="3"/>
  <c r="BJ425" i="3"/>
  <c r="BF425" i="3"/>
  <c r="BM425" i="3"/>
  <c r="BI425" i="3"/>
  <c r="BE425" i="3"/>
  <c r="BL425" i="3"/>
  <c r="BH425" i="3"/>
  <c r="BD425" i="3"/>
  <c r="B750" i="8"/>
  <c r="A749" i="8"/>
  <c r="B476" i="4"/>
  <c r="A475" i="4"/>
  <c r="AD427" i="3"/>
  <c r="AE426" i="3"/>
  <c r="C2646" i="11"/>
  <c r="B2647" i="11"/>
  <c r="AC430" i="3"/>
  <c r="B3991" i="11"/>
  <c r="C3990" i="11"/>
  <c r="C2008" i="11"/>
  <c r="B2009" i="11"/>
  <c r="BL426" i="3" l="1"/>
  <c r="BH426" i="3"/>
  <c r="BD426" i="3"/>
  <c r="BK426" i="3"/>
  <c r="BG426" i="3"/>
  <c r="BN426" i="3"/>
  <c r="BJ426" i="3"/>
  <c r="BF426" i="3"/>
  <c r="BE426" i="3"/>
  <c r="BM426" i="3"/>
  <c r="BI426" i="3"/>
  <c r="B751" i="8"/>
  <c r="A750" i="8"/>
  <c r="B477" i="4"/>
  <c r="A476" i="4"/>
  <c r="AC431" i="3"/>
  <c r="C2647" i="11"/>
  <c r="B2648" i="11"/>
  <c r="AD428" i="3"/>
  <c r="AE427" i="3"/>
  <c r="B2010" i="11"/>
  <c r="C2009" i="11"/>
  <c r="C3991" i="11"/>
  <c r="B3992" i="11"/>
  <c r="BM427" i="3" l="1"/>
  <c r="BI427" i="3"/>
  <c r="BE427" i="3"/>
  <c r="BL427" i="3"/>
  <c r="BH427" i="3"/>
  <c r="BD427" i="3"/>
  <c r="BK427" i="3"/>
  <c r="BG427" i="3"/>
  <c r="BJ427" i="3"/>
  <c r="BF427" i="3"/>
  <c r="BN427" i="3"/>
  <c r="A751" i="8"/>
  <c r="B752" i="8"/>
  <c r="A477" i="4"/>
  <c r="B478" i="4"/>
  <c r="AD429" i="3"/>
  <c r="AE428" i="3"/>
  <c r="B2649" i="11"/>
  <c r="C2648" i="11"/>
  <c r="AC432" i="3"/>
  <c r="C2010" i="11"/>
  <c r="B2011" i="11"/>
  <c r="B3993" i="11"/>
  <c r="C3992" i="11"/>
  <c r="BN428" i="3" l="1"/>
  <c r="BJ428" i="3"/>
  <c r="BF428" i="3"/>
  <c r="BM428" i="3"/>
  <c r="BI428" i="3"/>
  <c r="BE428" i="3"/>
  <c r="BL428" i="3"/>
  <c r="BH428" i="3"/>
  <c r="BD428" i="3"/>
  <c r="BK428" i="3"/>
  <c r="BG428" i="3"/>
  <c r="B753" i="8"/>
  <c r="A752" i="8"/>
  <c r="B479" i="4"/>
  <c r="A478" i="4"/>
  <c r="AC433" i="3"/>
  <c r="B2650" i="11"/>
  <c r="C2649" i="11"/>
  <c r="AD430" i="3"/>
  <c r="AE429" i="3"/>
  <c r="C3993" i="11"/>
  <c r="B3994" i="11"/>
  <c r="B2012" i="11"/>
  <c r="C2011" i="11"/>
  <c r="BK429" i="3" l="1"/>
  <c r="BG429" i="3"/>
  <c r="BN429" i="3"/>
  <c r="BJ429" i="3"/>
  <c r="BF429" i="3"/>
  <c r="BM429" i="3"/>
  <c r="BI429" i="3"/>
  <c r="BE429" i="3"/>
  <c r="BD429" i="3"/>
  <c r="BL429" i="3"/>
  <c r="BH429" i="3"/>
  <c r="B754" i="8"/>
  <c r="A753" i="8"/>
  <c r="B480" i="4"/>
  <c r="A479" i="4"/>
  <c r="AD431" i="3"/>
  <c r="AE430" i="3"/>
  <c r="B2651" i="11"/>
  <c r="C2650" i="11"/>
  <c r="AC434" i="3"/>
  <c r="C2012" i="11"/>
  <c r="B2013" i="11"/>
  <c r="B3995" i="11"/>
  <c r="C3994" i="11"/>
  <c r="BL430" i="3" l="1"/>
  <c r="BH430" i="3"/>
  <c r="BD430" i="3"/>
  <c r="BK430" i="3"/>
  <c r="BG430" i="3"/>
  <c r="BN430" i="3"/>
  <c r="BJ430" i="3"/>
  <c r="BF430" i="3"/>
  <c r="BI430" i="3"/>
  <c r="BE430" i="3"/>
  <c r="BM430" i="3"/>
  <c r="A754" i="8"/>
  <c r="B755" i="8"/>
  <c r="B481" i="4"/>
  <c r="A480" i="4"/>
  <c r="AC435" i="3"/>
  <c r="B2652" i="11"/>
  <c r="C2651" i="11"/>
  <c r="AD432" i="3"/>
  <c r="AE431" i="3"/>
  <c r="B2014" i="11"/>
  <c r="C2013" i="11"/>
  <c r="C3995" i="11"/>
  <c r="B3996" i="11"/>
  <c r="BM431" i="3" l="1"/>
  <c r="BI431" i="3"/>
  <c r="BE431" i="3"/>
  <c r="BL431" i="3"/>
  <c r="BH431" i="3"/>
  <c r="BD431" i="3"/>
  <c r="BK431" i="3"/>
  <c r="BG431" i="3"/>
  <c r="BN431" i="3"/>
  <c r="BJ431" i="3"/>
  <c r="BF431" i="3"/>
  <c r="B756" i="8"/>
  <c r="A755" i="8"/>
  <c r="B482" i="4"/>
  <c r="A481" i="4"/>
  <c r="AD433" i="3"/>
  <c r="AE432" i="3"/>
  <c r="B2653" i="11"/>
  <c r="C2652" i="11"/>
  <c r="AC436" i="3"/>
  <c r="C2014" i="11"/>
  <c r="B2015" i="11"/>
  <c r="B3997" i="11"/>
  <c r="C3996" i="11"/>
  <c r="BN432" i="3" l="1"/>
  <c r="BJ432" i="3"/>
  <c r="BF432" i="3"/>
  <c r="BM432" i="3"/>
  <c r="BI432" i="3"/>
  <c r="BE432" i="3"/>
  <c r="BL432" i="3"/>
  <c r="BH432" i="3"/>
  <c r="BD432" i="3"/>
  <c r="BK432" i="3"/>
  <c r="BG432" i="3"/>
  <c r="B757" i="8"/>
  <c r="A756" i="8"/>
  <c r="A482" i="4"/>
  <c r="B483" i="4"/>
  <c r="AC437" i="3"/>
  <c r="B2654" i="11"/>
  <c r="C2653" i="11"/>
  <c r="AD434" i="3"/>
  <c r="AE433" i="3"/>
  <c r="C3997" i="11"/>
  <c r="B3998" i="11"/>
  <c r="B2016" i="11"/>
  <c r="C2015" i="11"/>
  <c r="BK433" i="3" l="1"/>
  <c r="BG433" i="3"/>
  <c r="BN433" i="3"/>
  <c r="BJ433" i="3"/>
  <c r="BF433" i="3"/>
  <c r="BM433" i="3"/>
  <c r="BI433" i="3"/>
  <c r="BE433" i="3"/>
  <c r="BH433" i="3"/>
  <c r="BD433" i="3"/>
  <c r="BL433" i="3"/>
  <c r="B758" i="8"/>
  <c r="A757" i="8"/>
  <c r="B484" i="4"/>
  <c r="A483" i="4"/>
  <c r="AD435" i="3"/>
  <c r="AE434" i="3"/>
  <c r="C2654" i="11"/>
  <c r="B2655" i="11"/>
  <c r="AC438" i="3"/>
  <c r="B3999" i="11"/>
  <c r="C3998" i="11"/>
  <c r="C2016" i="11"/>
  <c r="B2017" i="11"/>
  <c r="BL434" i="3" l="1"/>
  <c r="BH434" i="3"/>
  <c r="BD434" i="3"/>
  <c r="BK434" i="3"/>
  <c r="BG434" i="3"/>
  <c r="BN434" i="3"/>
  <c r="BJ434" i="3"/>
  <c r="BF434" i="3"/>
  <c r="BM434" i="3"/>
  <c r="BI434" i="3"/>
  <c r="BE434" i="3"/>
  <c r="B759" i="8"/>
  <c r="A758" i="8"/>
  <c r="B485" i="4"/>
  <c r="A484" i="4"/>
  <c r="AC439" i="3"/>
  <c r="B2656" i="11"/>
  <c r="C2655" i="11"/>
  <c r="AD436" i="3"/>
  <c r="AE435" i="3"/>
  <c r="C3999" i="11"/>
  <c r="B4000" i="11"/>
  <c r="B2018" i="11"/>
  <c r="C2017" i="11"/>
  <c r="BM435" i="3" l="1"/>
  <c r="BI435" i="3"/>
  <c r="BE435" i="3"/>
  <c r="BL435" i="3"/>
  <c r="BH435" i="3"/>
  <c r="BD435" i="3"/>
  <c r="BK435" i="3"/>
  <c r="BG435" i="3"/>
  <c r="BN435" i="3"/>
  <c r="BJ435" i="3"/>
  <c r="BF435" i="3"/>
  <c r="A759" i="8"/>
  <c r="B760" i="8"/>
  <c r="B486" i="4"/>
  <c r="A485" i="4"/>
  <c r="AD437" i="3"/>
  <c r="AE436" i="3"/>
  <c r="B2657" i="11"/>
  <c r="C2656" i="11"/>
  <c r="AC440" i="3"/>
  <c r="C2018" i="11"/>
  <c r="B2019" i="11"/>
  <c r="B4001" i="11"/>
  <c r="C4000" i="11"/>
  <c r="BN436" i="3" l="1"/>
  <c r="BJ436" i="3"/>
  <c r="BF436" i="3"/>
  <c r="BM436" i="3"/>
  <c r="BI436" i="3"/>
  <c r="BE436" i="3"/>
  <c r="BL436" i="3"/>
  <c r="BH436" i="3"/>
  <c r="BD436" i="3"/>
  <c r="BG436" i="3"/>
  <c r="BK436" i="3"/>
  <c r="A760" i="8"/>
  <c r="B761" i="8"/>
  <c r="B487" i="4"/>
  <c r="A486" i="4"/>
  <c r="AC441" i="3"/>
  <c r="B2658" i="11"/>
  <c r="C2657" i="11"/>
  <c r="AD438" i="3"/>
  <c r="AE437" i="3"/>
  <c r="B2020" i="11"/>
  <c r="C2019" i="11"/>
  <c r="C4001" i="11"/>
  <c r="B4002" i="11"/>
  <c r="BK437" i="3" l="1"/>
  <c r="BG437" i="3"/>
  <c r="BN437" i="3"/>
  <c r="BJ437" i="3"/>
  <c r="BF437" i="3"/>
  <c r="BM437" i="3"/>
  <c r="BI437" i="3"/>
  <c r="BE437" i="3"/>
  <c r="BL437" i="3"/>
  <c r="BH437" i="3"/>
  <c r="BD437" i="3"/>
  <c r="B762" i="8"/>
  <c r="A761" i="8"/>
  <c r="B488" i="4"/>
  <c r="A487" i="4"/>
  <c r="AD439" i="3"/>
  <c r="AE438" i="3"/>
  <c r="B2659" i="11"/>
  <c r="C2658" i="11"/>
  <c r="AC442" i="3"/>
  <c r="B4003" i="11"/>
  <c r="C4002" i="11"/>
  <c r="C2020" i="11"/>
  <c r="B2021" i="11"/>
  <c r="BL438" i="3" l="1"/>
  <c r="BH438" i="3"/>
  <c r="BD438" i="3"/>
  <c r="BK438" i="3"/>
  <c r="BG438" i="3"/>
  <c r="BN438" i="3"/>
  <c r="BJ438" i="3"/>
  <c r="BF438" i="3"/>
  <c r="BM438" i="3"/>
  <c r="BI438" i="3"/>
  <c r="BE438" i="3"/>
  <c r="A762" i="8"/>
  <c r="B763" i="8"/>
  <c r="B489" i="4"/>
  <c r="A488" i="4"/>
  <c r="AC443" i="3"/>
  <c r="B2660" i="11"/>
  <c r="C2659" i="11"/>
  <c r="AD440" i="3"/>
  <c r="AE439" i="3"/>
  <c r="B2022" i="11"/>
  <c r="C2021" i="11"/>
  <c r="C4003" i="11"/>
  <c r="B4004" i="11"/>
  <c r="BM439" i="3" l="1"/>
  <c r="BI439" i="3"/>
  <c r="BE439" i="3"/>
  <c r="BL439" i="3"/>
  <c r="BH439" i="3"/>
  <c r="BD439" i="3"/>
  <c r="BK439" i="3"/>
  <c r="BG439" i="3"/>
  <c r="BF439" i="3"/>
  <c r="BN439" i="3"/>
  <c r="BJ439" i="3"/>
  <c r="B764" i="8"/>
  <c r="A763" i="8"/>
  <c r="B490" i="4"/>
  <c r="A489" i="4"/>
  <c r="AD441" i="3"/>
  <c r="AE440" i="3"/>
  <c r="B2661" i="11"/>
  <c r="C2660" i="11"/>
  <c r="AC444" i="3"/>
  <c r="B4005" i="11"/>
  <c r="C4004" i="11"/>
  <c r="C2022" i="11"/>
  <c r="B2023" i="11"/>
  <c r="BN440" i="3" l="1"/>
  <c r="BJ440" i="3"/>
  <c r="BF440" i="3"/>
  <c r="BM440" i="3"/>
  <c r="BI440" i="3"/>
  <c r="BE440" i="3"/>
  <c r="BL440" i="3"/>
  <c r="BH440" i="3"/>
  <c r="BD440" i="3"/>
  <c r="BK440" i="3"/>
  <c r="BG440" i="3"/>
  <c r="B765" i="8"/>
  <c r="A764" i="8"/>
  <c r="B491" i="4"/>
  <c r="A490" i="4"/>
  <c r="AC445" i="3"/>
  <c r="B2662" i="11"/>
  <c r="C2661" i="11"/>
  <c r="AD442" i="3"/>
  <c r="AE441" i="3"/>
  <c r="B2024" i="11"/>
  <c r="C2023" i="11"/>
  <c r="C4005" i="11"/>
  <c r="B4006" i="11"/>
  <c r="BK441" i="3" l="1"/>
  <c r="BG441" i="3"/>
  <c r="BN441" i="3"/>
  <c r="BJ441" i="3"/>
  <c r="BF441" i="3"/>
  <c r="BM441" i="3"/>
  <c r="BI441" i="3"/>
  <c r="BE441" i="3"/>
  <c r="BL441" i="3"/>
  <c r="BH441" i="3"/>
  <c r="BD441" i="3"/>
  <c r="B766" i="8"/>
  <c r="A765" i="8"/>
  <c r="B492" i="4"/>
  <c r="A491" i="4"/>
  <c r="AD443" i="3"/>
  <c r="AE442" i="3"/>
  <c r="C2662" i="11"/>
  <c r="B2663" i="11"/>
  <c r="AC446" i="3"/>
  <c r="C2024" i="11"/>
  <c r="B2025" i="11"/>
  <c r="B4007" i="11"/>
  <c r="C4006" i="11"/>
  <c r="BL442" i="3" l="1"/>
  <c r="BH442" i="3"/>
  <c r="BD442" i="3"/>
  <c r="BK442" i="3"/>
  <c r="BG442" i="3"/>
  <c r="BN442" i="3"/>
  <c r="BJ442" i="3"/>
  <c r="BF442" i="3"/>
  <c r="BE442" i="3"/>
  <c r="BM442" i="3"/>
  <c r="BI442" i="3"/>
  <c r="A766" i="8"/>
  <c r="B767" i="8"/>
  <c r="A492" i="4"/>
  <c r="B493" i="4"/>
  <c r="AC447" i="3"/>
  <c r="B2664" i="11"/>
  <c r="C2663" i="11"/>
  <c r="AD444" i="3"/>
  <c r="AE443" i="3"/>
  <c r="C4007" i="11"/>
  <c r="B4008" i="11"/>
  <c r="B2026" i="11"/>
  <c r="C2025" i="11"/>
  <c r="BM443" i="3" l="1"/>
  <c r="BI443" i="3"/>
  <c r="BE443" i="3"/>
  <c r="BL443" i="3"/>
  <c r="BH443" i="3"/>
  <c r="BD443" i="3"/>
  <c r="BK443" i="3"/>
  <c r="BG443" i="3"/>
  <c r="BJ443" i="3"/>
  <c r="BF443" i="3"/>
  <c r="BN443" i="3"/>
  <c r="B768" i="8"/>
  <c r="A767" i="8"/>
  <c r="B494" i="4"/>
  <c r="A493" i="4"/>
  <c r="AD445" i="3"/>
  <c r="AE444" i="3"/>
  <c r="B2665" i="11"/>
  <c r="C2664" i="11"/>
  <c r="AC448" i="3"/>
  <c r="C2026" i="11"/>
  <c r="B2027" i="11"/>
  <c r="B4009" i="11"/>
  <c r="C4008" i="11"/>
  <c r="BN444" i="3" l="1"/>
  <c r="BJ444" i="3"/>
  <c r="BF444" i="3"/>
  <c r="BM444" i="3"/>
  <c r="BI444" i="3"/>
  <c r="BE444" i="3"/>
  <c r="BL444" i="3"/>
  <c r="BH444" i="3"/>
  <c r="BD444" i="3"/>
  <c r="BK444" i="3"/>
  <c r="BG444" i="3"/>
  <c r="A768" i="8"/>
  <c r="B769" i="8"/>
  <c r="B495" i="4"/>
  <c r="A494" i="4"/>
  <c r="AC449" i="3"/>
  <c r="B2666" i="11"/>
  <c r="C2665" i="11"/>
  <c r="AD446" i="3"/>
  <c r="AE445" i="3"/>
  <c r="B2028" i="11"/>
  <c r="C2027" i="11"/>
  <c r="C4009" i="11"/>
  <c r="B4010" i="11"/>
  <c r="BK445" i="3" l="1"/>
  <c r="BG445" i="3"/>
  <c r="BN445" i="3"/>
  <c r="BJ445" i="3"/>
  <c r="BF445" i="3"/>
  <c r="BM445" i="3"/>
  <c r="BI445" i="3"/>
  <c r="BE445" i="3"/>
  <c r="BD445" i="3"/>
  <c r="BL445" i="3"/>
  <c r="BH445" i="3"/>
  <c r="A769" i="8"/>
  <c r="B770" i="8"/>
  <c r="B496" i="4"/>
  <c r="A495" i="4"/>
  <c r="AD447" i="3"/>
  <c r="AE446" i="3"/>
  <c r="B2667" i="11"/>
  <c r="C2666" i="11"/>
  <c r="AC450" i="3"/>
  <c r="B4011" i="11"/>
  <c r="C4010" i="11"/>
  <c r="C2028" i="11"/>
  <c r="B2029" i="11"/>
  <c r="BL446" i="3" l="1"/>
  <c r="BH446" i="3"/>
  <c r="BD446" i="3"/>
  <c r="BK446" i="3"/>
  <c r="BG446" i="3"/>
  <c r="BN446" i="3"/>
  <c r="BJ446" i="3"/>
  <c r="BF446" i="3"/>
  <c r="BI446" i="3"/>
  <c r="BE446" i="3"/>
  <c r="BM446" i="3"/>
  <c r="B771" i="8"/>
  <c r="A770" i="8"/>
  <c r="A496" i="4"/>
  <c r="B497" i="4"/>
  <c r="B2668" i="11"/>
  <c r="C2667" i="11"/>
  <c r="AC451" i="3"/>
  <c r="AD448" i="3"/>
  <c r="AE447" i="3"/>
  <c r="B2030" i="11"/>
  <c r="C2029" i="11"/>
  <c r="C4011" i="11"/>
  <c r="B4012" i="11"/>
  <c r="BM447" i="3" l="1"/>
  <c r="BI447" i="3"/>
  <c r="BE447" i="3"/>
  <c r="BL447" i="3"/>
  <c r="BH447" i="3"/>
  <c r="BD447" i="3"/>
  <c r="BK447" i="3"/>
  <c r="BG447" i="3"/>
  <c r="BN447" i="3"/>
  <c r="BJ447" i="3"/>
  <c r="BF447" i="3"/>
  <c r="B772" i="8"/>
  <c r="A771" i="8"/>
  <c r="B498" i="4"/>
  <c r="A497" i="4"/>
  <c r="AD449" i="3"/>
  <c r="AE448" i="3"/>
  <c r="AC452" i="3"/>
  <c r="B2669" i="11"/>
  <c r="C2668" i="11"/>
  <c r="B4013" i="11"/>
  <c r="C4012" i="11"/>
  <c r="C2030" i="11"/>
  <c r="B2031" i="11"/>
  <c r="BN448" i="3" l="1"/>
  <c r="BJ448" i="3"/>
  <c r="BF448" i="3"/>
  <c r="BM448" i="3"/>
  <c r="BI448" i="3"/>
  <c r="BE448" i="3"/>
  <c r="BL448" i="3"/>
  <c r="BH448" i="3"/>
  <c r="BD448" i="3"/>
  <c r="BK448" i="3"/>
  <c r="BG448" i="3"/>
  <c r="B773" i="8"/>
  <c r="A772" i="8"/>
  <c r="A498" i="4"/>
  <c r="B499" i="4"/>
  <c r="B2670" i="11"/>
  <c r="C2669" i="11"/>
  <c r="AC453" i="3"/>
  <c r="AD450" i="3"/>
  <c r="AE449" i="3"/>
  <c r="B2032" i="11"/>
  <c r="C2031" i="11"/>
  <c r="C4013" i="11"/>
  <c r="B4014" i="11"/>
  <c r="BK449" i="3" l="1"/>
  <c r="BG449" i="3"/>
  <c r="BN449" i="3"/>
  <c r="BJ449" i="3"/>
  <c r="BF449" i="3"/>
  <c r="BM449" i="3"/>
  <c r="BI449" i="3"/>
  <c r="BE449" i="3"/>
  <c r="BH449" i="3"/>
  <c r="BD449" i="3"/>
  <c r="BL449" i="3"/>
  <c r="B774" i="8"/>
  <c r="A773" i="8"/>
  <c r="B500" i="4"/>
  <c r="A499" i="4"/>
  <c r="AD451" i="3"/>
  <c r="AE450" i="3"/>
  <c r="AC454" i="3"/>
  <c r="C2670" i="11"/>
  <c r="B2671" i="11"/>
  <c r="B4015" i="11"/>
  <c r="C4014" i="11"/>
  <c r="C2032" i="11"/>
  <c r="B2033" i="11"/>
  <c r="BL450" i="3" l="1"/>
  <c r="BH450" i="3"/>
  <c r="BD450" i="3"/>
  <c r="BK450" i="3"/>
  <c r="BG450" i="3"/>
  <c r="BN450" i="3"/>
  <c r="BJ450" i="3"/>
  <c r="BF450" i="3"/>
  <c r="BM450" i="3"/>
  <c r="BI450" i="3"/>
  <c r="BE450" i="3"/>
  <c r="B775" i="8"/>
  <c r="A774" i="8"/>
  <c r="B501" i="4"/>
  <c r="A500" i="4"/>
  <c r="C2671" i="11"/>
  <c r="B2672" i="11"/>
  <c r="AC455" i="3"/>
  <c r="AD452" i="3"/>
  <c r="AE451" i="3"/>
  <c r="C4015" i="11"/>
  <c r="B4016" i="11"/>
  <c r="B2034" i="11"/>
  <c r="C2033" i="11"/>
  <c r="BM451" i="3" l="1"/>
  <c r="BI451" i="3"/>
  <c r="BE451" i="3"/>
  <c r="BL451" i="3"/>
  <c r="BH451" i="3"/>
  <c r="BD451" i="3"/>
  <c r="BK451" i="3"/>
  <c r="BG451" i="3"/>
  <c r="BN451" i="3"/>
  <c r="BJ451" i="3"/>
  <c r="BF451" i="3"/>
  <c r="A775" i="8"/>
  <c r="B776" i="8"/>
  <c r="B502" i="4"/>
  <c r="A501" i="4"/>
  <c r="AD453" i="3"/>
  <c r="AE452" i="3"/>
  <c r="AC456" i="3"/>
  <c r="C2672" i="11"/>
  <c r="B2673" i="11"/>
  <c r="C2034" i="11"/>
  <c r="B2035" i="11"/>
  <c r="B4017" i="11"/>
  <c r="C4016" i="11"/>
  <c r="BN452" i="3" l="1"/>
  <c r="BJ452" i="3"/>
  <c r="BF452" i="3"/>
  <c r="BM452" i="3"/>
  <c r="BI452" i="3"/>
  <c r="BE452" i="3"/>
  <c r="BL452" i="3"/>
  <c r="BH452" i="3"/>
  <c r="BD452" i="3"/>
  <c r="BG452" i="3"/>
  <c r="BK452" i="3"/>
  <c r="B777" i="8"/>
  <c r="A776" i="8"/>
  <c r="B503" i="4"/>
  <c r="A502" i="4"/>
  <c r="B2674" i="11"/>
  <c r="C2673" i="11"/>
  <c r="AC457" i="3"/>
  <c r="AD454" i="3"/>
  <c r="AE453" i="3"/>
  <c r="C4017" i="11"/>
  <c r="B4018" i="11"/>
  <c r="B2036" i="11"/>
  <c r="C2035" i="11"/>
  <c r="BK453" i="3" l="1"/>
  <c r="BG453" i="3"/>
  <c r="BN453" i="3"/>
  <c r="BJ453" i="3"/>
  <c r="BF453" i="3"/>
  <c r="BM453" i="3"/>
  <c r="BI453" i="3"/>
  <c r="BE453" i="3"/>
  <c r="BL453" i="3"/>
  <c r="BH453" i="3"/>
  <c r="BD453" i="3"/>
  <c r="A777" i="8"/>
  <c r="B778" i="8"/>
  <c r="B504" i="4"/>
  <c r="A503" i="4"/>
  <c r="AD455" i="3"/>
  <c r="AE454" i="3"/>
  <c r="AC458" i="3"/>
  <c r="B2675" i="11"/>
  <c r="C2674" i="11"/>
  <c r="C2036" i="11"/>
  <c r="B2037" i="11"/>
  <c r="B4019" i="11"/>
  <c r="C4018" i="11"/>
  <c r="BL454" i="3" l="1"/>
  <c r="BH454" i="3"/>
  <c r="BD454" i="3"/>
  <c r="BK454" i="3"/>
  <c r="BG454" i="3"/>
  <c r="BN454" i="3"/>
  <c r="BJ454" i="3"/>
  <c r="BF454" i="3"/>
  <c r="BM454" i="3"/>
  <c r="BI454" i="3"/>
  <c r="BE454" i="3"/>
  <c r="A778" i="8"/>
  <c r="B779" i="8"/>
  <c r="B505" i="4"/>
  <c r="A504" i="4"/>
  <c r="B2676" i="11"/>
  <c r="C2675" i="11"/>
  <c r="AC459" i="3"/>
  <c r="AD456" i="3"/>
  <c r="AE455" i="3"/>
  <c r="C4019" i="11"/>
  <c r="B4020" i="11"/>
  <c r="B2038" i="11"/>
  <c r="C2037" i="11"/>
  <c r="BM455" i="3" l="1"/>
  <c r="BI455" i="3"/>
  <c r="BE455" i="3"/>
  <c r="BL455" i="3"/>
  <c r="BH455" i="3"/>
  <c r="BD455" i="3"/>
  <c r="BK455" i="3"/>
  <c r="BG455" i="3"/>
  <c r="BF455" i="3"/>
  <c r="BN455" i="3"/>
  <c r="BJ455" i="3"/>
  <c r="B780" i="8"/>
  <c r="A779" i="8"/>
  <c r="B506" i="4"/>
  <c r="A505" i="4"/>
  <c r="AD457" i="3"/>
  <c r="AE456" i="3"/>
  <c r="AC460" i="3"/>
  <c r="C2676" i="11"/>
  <c r="B2677" i="11"/>
  <c r="C2038" i="11"/>
  <c r="B2039" i="11"/>
  <c r="B4021" i="11"/>
  <c r="C4020" i="11"/>
  <c r="BN456" i="3" l="1"/>
  <c r="BJ456" i="3"/>
  <c r="BF456" i="3"/>
  <c r="BM456" i="3"/>
  <c r="BI456" i="3"/>
  <c r="BE456" i="3"/>
  <c r="BL456" i="3"/>
  <c r="BH456" i="3"/>
  <c r="BD456" i="3"/>
  <c r="BK456" i="3"/>
  <c r="BG456" i="3"/>
  <c r="A780" i="8"/>
  <c r="B781" i="8"/>
  <c r="B507" i="4"/>
  <c r="A506" i="4"/>
  <c r="B2678" i="11"/>
  <c r="C2677" i="11"/>
  <c r="AC461" i="3"/>
  <c r="AD458" i="3"/>
  <c r="AE457" i="3"/>
  <c r="B2040" i="11"/>
  <c r="C2039" i="11"/>
  <c r="C4021" i="11"/>
  <c r="B4022" i="11"/>
  <c r="BK457" i="3" l="1"/>
  <c r="BG457" i="3"/>
  <c r="BN457" i="3"/>
  <c r="BJ457" i="3"/>
  <c r="BF457" i="3"/>
  <c r="BM457" i="3"/>
  <c r="BI457" i="3"/>
  <c r="BE457" i="3"/>
  <c r="BL457" i="3"/>
  <c r="BH457" i="3"/>
  <c r="BD457" i="3"/>
  <c r="B782" i="8"/>
  <c r="A781" i="8"/>
  <c r="B508" i="4"/>
  <c r="A507" i="4"/>
  <c r="AD459" i="3"/>
  <c r="AE458" i="3"/>
  <c r="AC462" i="3"/>
  <c r="B2679" i="11"/>
  <c r="C2678" i="11"/>
  <c r="C2040" i="11"/>
  <c r="B2041" i="11"/>
  <c r="B4023" i="11"/>
  <c r="C4022" i="11"/>
  <c r="BL458" i="3" l="1"/>
  <c r="BH458" i="3"/>
  <c r="BD458" i="3"/>
  <c r="BK458" i="3"/>
  <c r="BG458" i="3"/>
  <c r="BN458" i="3"/>
  <c r="BJ458" i="3"/>
  <c r="BF458" i="3"/>
  <c r="BE458" i="3"/>
  <c r="BM458" i="3"/>
  <c r="BI458" i="3"/>
  <c r="B783" i="8"/>
  <c r="A782" i="8"/>
  <c r="A508" i="4"/>
  <c r="B509" i="4"/>
  <c r="C2679" i="11"/>
  <c r="B2680" i="11"/>
  <c r="AC463" i="3"/>
  <c r="AD460" i="3"/>
  <c r="AE459" i="3"/>
  <c r="B2042" i="11"/>
  <c r="C2041" i="11"/>
  <c r="C4023" i="11"/>
  <c r="B4024" i="11"/>
  <c r="BM459" i="3" l="1"/>
  <c r="BI459" i="3"/>
  <c r="BE459" i="3"/>
  <c r="BL459" i="3"/>
  <c r="BH459" i="3"/>
  <c r="BD459" i="3"/>
  <c r="BK459" i="3"/>
  <c r="BG459" i="3"/>
  <c r="BJ459" i="3"/>
  <c r="BF459" i="3"/>
  <c r="BN459" i="3"/>
  <c r="A783" i="8"/>
  <c r="B784" i="8"/>
  <c r="B510" i="4"/>
  <c r="A509" i="4"/>
  <c r="AD461" i="3"/>
  <c r="AE460" i="3"/>
  <c r="AC464" i="3"/>
  <c r="C2680" i="11"/>
  <c r="B2681" i="11"/>
  <c r="C2042" i="11"/>
  <c r="B2043" i="11"/>
  <c r="B4025" i="11"/>
  <c r="C4024" i="11"/>
  <c r="BN460" i="3" l="1"/>
  <c r="BJ460" i="3"/>
  <c r="BF460" i="3"/>
  <c r="BM460" i="3"/>
  <c r="BI460" i="3"/>
  <c r="BE460" i="3"/>
  <c r="BL460" i="3"/>
  <c r="BH460" i="3"/>
  <c r="BD460" i="3"/>
  <c r="BK460" i="3"/>
  <c r="BG460" i="3"/>
  <c r="A784" i="8"/>
  <c r="B785" i="8"/>
  <c r="B511" i="4"/>
  <c r="A510" i="4"/>
  <c r="C2681" i="11"/>
  <c r="B2682" i="11"/>
  <c r="AC465" i="3"/>
  <c r="AD462" i="3"/>
  <c r="AE461" i="3"/>
  <c r="C4025" i="11"/>
  <c r="B4026" i="11"/>
  <c r="B2044" i="11"/>
  <c r="C2043" i="11"/>
  <c r="BK461" i="3" l="1"/>
  <c r="BG461" i="3"/>
  <c r="BN461" i="3"/>
  <c r="BJ461" i="3"/>
  <c r="BF461" i="3"/>
  <c r="BM461" i="3"/>
  <c r="BI461" i="3"/>
  <c r="BE461" i="3"/>
  <c r="BD461" i="3"/>
  <c r="BL461" i="3"/>
  <c r="BH461" i="3"/>
  <c r="B786" i="8"/>
  <c r="A785" i="8"/>
  <c r="B512" i="4"/>
  <c r="A511" i="4"/>
  <c r="AD463" i="3"/>
  <c r="AE462" i="3"/>
  <c r="AC466" i="3"/>
  <c r="C2682" i="11"/>
  <c r="B2683" i="11"/>
  <c r="B4027" i="11"/>
  <c r="C4026" i="11"/>
  <c r="C2044" i="11"/>
  <c r="B2045" i="11"/>
  <c r="BL462" i="3" l="1"/>
  <c r="BH462" i="3"/>
  <c r="BD462" i="3"/>
  <c r="BK462" i="3"/>
  <c r="BG462" i="3"/>
  <c r="BN462" i="3"/>
  <c r="BJ462" i="3"/>
  <c r="BF462" i="3"/>
  <c r="BI462" i="3"/>
  <c r="BE462" i="3"/>
  <c r="BM462" i="3"/>
  <c r="B787" i="8"/>
  <c r="A786" i="8"/>
  <c r="B513" i="4"/>
  <c r="A512" i="4"/>
  <c r="B2684" i="11"/>
  <c r="C2683" i="11"/>
  <c r="AC467" i="3"/>
  <c r="AD464" i="3"/>
  <c r="AE463" i="3"/>
  <c r="B2046" i="11"/>
  <c r="C2045" i="11"/>
  <c r="C4027" i="11"/>
  <c r="B4028" i="11"/>
  <c r="BM463" i="3" l="1"/>
  <c r="BI463" i="3"/>
  <c r="BE463" i="3"/>
  <c r="BL463" i="3"/>
  <c r="BH463" i="3"/>
  <c r="BD463" i="3"/>
  <c r="BK463" i="3"/>
  <c r="BG463" i="3"/>
  <c r="BN463" i="3"/>
  <c r="BJ463" i="3"/>
  <c r="BF463" i="3"/>
  <c r="A787" i="8"/>
  <c r="B788" i="8"/>
  <c r="A513" i="4"/>
  <c r="B514" i="4"/>
  <c r="AD465" i="3"/>
  <c r="AE464" i="3"/>
  <c r="AC468" i="3"/>
  <c r="B2685" i="11"/>
  <c r="C2684" i="11"/>
  <c r="B4029" i="11"/>
  <c r="C4028" i="11"/>
  <c r="C2046" i="11"/>
  <c r="B2047" i="11"/>
  <c r="BN464" i="3" l="1"/>
  <c r="BJ464" i="3"/>
  <c r="BF464" i="3"/>
  <c r="BM464" i="3"/>
  <c r="BI464" i="3"/>
  <c r="BE464" i="3"/>
  <c r="BL464" i="3"/>
  <c r="BH464" i="3"/>
  <c r="BD464" i="3"/>
  <c r="BK464" i="3"/>
  <c r="BG464" i="3"/>
  <c r="B789" i="8"/>
  <c r="A788" i="8"/>
  <c r="B515" i="4"/>
  <c r="A514" i="4"/>
  <c r="B2686" i="11"/>
  <c r="C2685" i="11"/>
  <c r="AC469" i="3"/>
  <c r="AD466" i="3"/>
  <c r="AE465" i="3"/>
  <c r="B2048" i="11"/>
  <c r="C2047" i="11"/>
  <c r="C4029" i="11"/>
  <c r="B4030" i="11"/>
  <c r="BK465" i="3" l="1"/>
  <c r="BG465" i="3"/>
  <c r="BN465" i="3"/>
  <c r="BJ465" i="3"/>
  <c r="BF465" i="3"/>
  <c r="BM465" i="3"/>
  <c r="BI465" i="3"/>
  <c r="BE465" i="3"/>
  <c r="BH465" i="3"/>
  <c r="BD465" i="3"/>
  <c r="BL465" i="3"/>
  <c r="B790" i="8"/>
  <c r="A789" i="8"/>
  <c r="B516" i="4"/>
  <c r="A515" i="4"/>
  <c r="AD467" i="3"/>
  <c r="AE466" i="3"/>
  <c r="AC470" i="3"/>
  <c r="C2686" i="11"/>
  <c r="B2687" i="11"/>
  <c r="B4031" i="11"/>
  <c r="C4030" i="11"/>
  <c r="C2048" i="11"/>
  <c r="B2049" i="11"/>
  <c r="BL466" i="3" l="1"/>
  <c r="BH466" i="3"/>
  <c r="BD466" i="3"/>
  <c r="BK466" i="3"/>
  <c r="BG466" i="3"/>
  <c r="BN466" i="3"/>
  <c r="BJ466" i="3"/>
  <c r="BF466" i="3"/>
  <c r="BM466" i="3"/>
  <c r="BI466" i="3"/>
  <c r="BE466" i="3"/>
  <c r="B791" i="8"/>
  <c r="A790" i="8"/>
  <c r="B517" i="4"/>
  <c r="A516" i="4"/>
  <c r="B2688" i="11"/>
  <c r="C2687" i="11"/>
  <c r="AC471" i="3"/>
  <c r="AD468" i="3"/>
  <c r="AE467" i="3"/>
  <c r="C4031" i="11"/>
  <c r="B4032" i="11"/>
  <c r="B2050" i="11"/>
  <c r="C2049" i="11"/>
  <c r="BM467" i="3" l="1"/>
  <c r="BI467" i="3"/>
  <c r="BE467" i="3"/>
  <c r="BL467" i="3"/>
  <c r="BH467" i="3"/>
  <c r="BD467" i="3"/>
  <c r="BK467" i="3"/>
  <c r="BG467" i="3"/>
  <c r="BN467" i="3"/>
  <c r="BJ467" i="3"/>
  <c r="BF467" i="3"/>
  <c r="B792" i="8"/>
  <c r="A791" i="8"/>
  <c r="B518" i="4"/>
  <c r="A517" i="4"/>
  <c r="AD469" i="3"/>
  <c r="AE468" i="3"/>
  <c r="AC472" i="3"/>
  <c r="C2688" i="11"/>
  <c r="B2689" i="11"/>
  <c r="B4033" i="11"/>
  <c r="C4032" i="11"/>
  <c r="C2050" i="11"/>
  <c r="B2051" i="11"/>
  <c r="BN468" i="3" l="1"/>
  <c r="BJ468" i="3"/>
  <c r="BF468" i="3"/>
  <c r="BM468" i="3"/>
  <c r="BI468" i="3"/>
  <c r="BE468" i="3"/>
  <c r="BL468" i="3"/>
  <c r="BH468" i="3"/>
  <c r="BD468" i="3"/>
  <c r="BG468" i="3"/>
  <c r="BK468" i="3"/>
  <c r="B793" i="8"/>
  <c r="A792" i="8"/>
  <c r="B519" i="4"/>
  <c r="A518" i="4"/>
  <c r="C2689" i="11"/>
  <c r="B2690" i="11"/>
  <c r="AC473" i="3"/>
  <c r="AD470" i="3"/>
  <c r="AE469" i="3"/>
  <c r="C4033" i="11"/>
  <c r="B4034" i="11"/>
  <c r="B2052" i="11"/>
  <c r="C2051" i="11"/>
  <c r="BK469" i="3" l="1"/>
  <c r="BG469" i="3"/>
  <c r="BN469" i="3"/>
  <c r="BJ469" i="3"/>
  <c r="BF469" i="3"/>
  <c r="BM469" i="3"/>
  <c r="BI469" i="3"/>
  <c r="BE469" i="3"/>
  <c r="BL469" i="3"/>
  <c r="BH469" i="3"/>
  <c r="BD469" i="3"/>
  <c r="B794" i="8"/>
  <c r="A793" i="8"/>
  <c r="B520" i="4"/>
  <c r="A519" i="4"/>
  <c r="AD471" i="3"/>
  <c r="AE470" i="3"/>
  <c r="AC474" i="3"/>
  <c r="C2690" i="11"/>
  <c r="B2691" i="11"/>
  <c r="C2052" i="11"/>
  <c r="B2053" i="11"/>
  <c r="B4035" i="11"/>
  <c r="C4034" i="11"/>
  <c r="BL470" i="3" l="1"/>
  <c r="BH470" i="3"/>
  <c r="BD470" i="3"/>
  <c r="BK470" i="3"/>
  <c r="BG470" i="3"/>
  <c r="BN470" i="3"/>
  <c r="BJ470" i="3"/>
  <c r="BF470" i="3"/>
  <c r="BM470" i="3"/>
  <c r="BI470" i="3"/>
  <c r="BE470" i="3"/>
  <c r="B795" i="8"/>
  <c r="A794" i="8"/>
  <c r="B521" i="4"/>
  <c r="A520" i="4"/>
  <c r="B2692" i="11"/>
  <c r="C2691" i="11"/>
  <c r="AC475" i="3"/>
  <c r="AD472" i="3"/>
  <c r="AE471" i="3"/>
  <c r="C4035" i="11"/>
  <c r="B4036" i="11"/>
  <c r="B2054" i="11"/>
  <c r="C2053" i="11"/>
  <c r="BM471" i="3" l="1"/>
  <c r="BI471" i="3"/>
  <c r="BE471" i="3"/>
  <c r="BL471" i="3"/>
  <c r="BH471" i="3"/>
  <c r="BD471" i="3"/>
  <c r="BK471" i="3"/>
  <c r="BG471" i="3"/>
  <c r="BF471" i="3"/>
  <c r="BN471" i="3"/>
  <c r="BJ471" i="3"/>
  <c r="B796" i="8"/>
  <c r="A795" i="8"/>
  <c r="B522" i="4"/>
  <c r="A521" i="4"/>
  <c r="AD473" i="3"/>
  <c r="AE472" i="3"/>
  <c r="AC476" i="3"/>
  <c r="C2692" i="11"/>
  <c r="B2693" i="11"/>
  <c r="B4037" i="11"/>
  <c r="C4036" i="11"/>
  <c r="C2054" i="11"/>
  <c r="B2055" i="11"/>
  <c r="BN472" i="3" l="1"/>
  <c r="BJ472" i="3"/>
  <c r="BF472" i="3"/>
  <c r="BM472" i="3"/>
  <c r="BI472" i="3"/>
  <c r="BE472" i="3"/>
  <c r="BL472" i="3"/>
  <c r="BH472" i="3"/>
  <c r="BD472" i="3"/>
  <c r="BK472" i="3"/>
  <c r="BG472" i="3"/>
  <c r="A796" i="8"/>
  <c r="B797" i="8"/>
  <c r="B523" i="4"/>
  <c r="A522" i="4"/>
  <c r="B2694" i="11"/>
  <c r="C2693" i="11"/>
  <c r="AC477" i="3"/>
  <c r="AD474" i="3"/>
  <c r="AE473" i="3"/>
  <c r="C4037" i="11"/>
  <c r="B4038" i="11"/>
  <c r="B2056" i="11"/>
  <c r="C2055" i="11"/>
  <c r="BK473" i="3" l="1"/>
  <c r="BG473" i="3"/>
  <c r="BN473" i="3"/>
  <c r="BJ473" i="3"/>
  <c r="BF473" i="3"/>
  <c r="BM473" i="3"/>
  <c r="BI473" i="3"/>
  <c r="BE473" i="3"/>
  <c r="BL473" i="3"/>
  <c r="BH473" i="3"/>
  <c r="BD473" i="3"/>
  <c r="B798" i="8"/>
  <c r="A797" i="8"/>
  <c r="B524" i="4"/>
  <c r="A523" i="4"/>
  <c r="AD475" i="3"/>
  <c r="AE474" i="3"/>
  <c r="AC478" i="3"/>
  <c r="C2694" i="11"/>
  <c r="B2695" i="11"/>
  <c r="B4039" i="11"/>
  <c r="C4038" i="11"/>
  <c r="C2056" i="11"/>
  <c r="B2057" i="11"/>
  <c r="BL474" i="3" l="1"/>
  <c r="BH474" i="3"/>
  <c r="BD474" i="3"/>
  <c r="BK474" i="3"/>
  <c r="BG474" i="3"/>
  <c r="BN474" i="3"/>
  <c r="BJ474" i="3"/>
  <c r="BF474" i="3"/>
  <c r="BE474" i="3"/>
  <c r="BM474" i="3"/>
  <c r="BI474" i="3"/>
  <c r="A798" i="8"/>
  <c r="B799" i="8"/>
  <c r="A524" i="4"/>
  <c r="B525" i="4"/>
  <c r="B2696" i="11"/>
  <c r="C2695" i="11"/>
  <c r="AC479" i="3"/>
  <c r="AD476" i="3"/>
  <c r="AE475" i="3"/>
  <c r="B2058" i="11"/>
  <c r="C2057" i="11"/>
  <c r="C4039" i="11"/>
  <c r="B4040" i="11"/>
  <c r="BK475" i="3" l="1"/>
  <c r="BG475" i="3"/>
  <c r="BN475" i="3"/>
  <c r="BJ475" i="3"/>
  <c r="BF475" i="3"/>
  <c r="BM475" i="3"/>
  <c r="BI475" i="3"/>
  <c r="BE475" i="3"/>
  <c r="BH475" i="3"/>
  <c r="BD475" i="3"/>
  <c r="BL475" i="3"/>
  <c r="B800" i="8"/>
  <c r="A799" i="8"/>
  <c r="A525" i="4"/>
  <c r="B526" i="4"/>
  <c r="AD477" i="3"/>
  <c r="AE476" i="3"/>
  <c r="AC480" i="3"/>
  <c r="C2696" i="11"/>
  <c r="B2697" i="11"/>
  <c r="C2058" i="11"/>
  <c r="B2059" i="11"/>
  <c r="B4041" i="11"/>
  <c r="C4040" i="11"/>
  <c r="BL476" i="3" l="1"/>
  <c r="BH476" i="3"/>
  <c r="BD476" i="3"/>
  <c r="BK476" i="3"/>
  <c r="BG476" i="3"/>
  <c r="BN476" i="3"/>
  <c r="BJ476" i="3"/>
  <c r="BF476" i="3"/>
  <c r="BM476" i="3"/>
  <c r="BI476" i="3"/>
  <c r="BE476" i="3"/>
  <c r="B801" i="8"/>
  <c r="A800" i="8"/>
  <c r="B527" i="4"/>
  <c r="A526" i="4"/>
  <c r="C2697" i="11"/>
  <c r="B2698" i="11"/>
  <c r="AC481" i="3"/>
  <c r="AD478" i="3"/>
  <c r="AE477" i="3"/>
  <c r="C4041" i="11"/>
  <c r="B4042" i="11"/>
  <c r="B2060" i="11"/>
  <c r="C2059" i="11"/>
  <c r="BM477" i="3" l="1"/>
  <c r="BI477" i="3"/>
  <c r="BE477" i="3"/>
  <c r="BL477" i="3"/>
  <c r="BH477" i="3"/>
  <c r="BD477" i="3"/>
  <c r="BK477" i="3"/>
  <c r="BG477" i="3"/>
  <c r="BN477" i="3"/>
  <c r="BJ477" i="3"/>
  <c r="BF477" i="3"/>
  <c r="A801" i="8"/>
  <c r="B802" i="8"/>
  <c r="B528" i="4"/>
  <c r="A527" i="4"/>
  <c r="AD479" i="3"/>
  <c r="AE478" i="3"/>
  <c r="AC482" i="3"/>
  <c r="C2698" i="11"/>
  <c r="B2699" i="11"/>
  <c r="B4043" i="11"/>
  <c r="C4042" i="11"/>
  <c r="C2060" i="11"/>
  <c r="B2061" i="11"/>
  <c r="BN478" i="3" l="1"/>
  <c r="BJ478" i="3"/>
  <c r="BF478" i="3"/>
  <c r="BM478" i="3"/>
  <c r="BI478" i="3"/>
  <c r="BE478" i="3"/>
  <c r="BL478" i="3"/>
  <c r="BH478" i="3"/>
  <c r="BD478" i="3"/>
  <c r="BG478" i="3"/>
  <c r="BK478" i="3"/>
  <c r="A802" i="8"/>
  <c r="B803" i="8"/>
  <c r="A528" i="4"/>
  <c r="B529" i="4"/>
  <c r="B2700" i="11"/>
  <c r="C2699" i="11"/>
  <c r="AC483" i="3"/>
  <c r="AD480" i="3"/>
  <c r="AE479" i="3"/>
  <c r="C4043" i="11"/>
  <c r="B4044" i="11"/>
  <c r="B2062" i="11"/>
  <c r="C2061" i="11"/>
  <c r="BK479" i="3" l="1"/>
  <c r="BG479" i="3"/>
  <c r="BN479" i="3"/>
  <c r="BJ479" i="3"/>
  <c r="BF479" i="3"/>
  <c r="BM479" i="3"/>
  <c r="BI479" i="3"/>
  <c r="BE479" i="3"/>
  <c r="BL479" i="3"/>
  <c r="BH479" i="3"/>
  <c r="BD479" i="3"/>
  <c r="B804" i="8"/>
  <c r="A803" i="8"/>
  <c r="B530" i="4"/>
  <c r="A529" i="4"/>
  <c r="AD481" i="3"/>
  <c r="AE480" i="3"/>
  <c r="AC484" i="3"/>
  <c r="C2700" i="11"/>
  <c r="B2701" i="11"/>
  <c r="B4045" i="11"/>
  <c r="C4044" i="11"/>
  <c r="C2062" i="11"/>
  <c r="B2063" i="11"/>
  <c r="BL480" i="3" l="1"/>
  <c r="BH480" i="3"/>
  <c r="BD480" i="3"/>
  <c r="BK480" i="3"/>
  <c r="BG480" i="3"/>
  <c r="BN480" i="3"/>
  <c r="BJ480" i="3"/>
  <c r="BF480" i="3"/>
  <c r="BM480" i="3"/>
  <c r="BI480" i="3"/>
  <c r="BE480" i="3"/>
  <c r="A804" i="8"/>
  <c r="B805" i="8"/>
  <c r="B531" i="4"/>
  <c r="A530" i="4"/>
  <c r="B2702" i="11"/>
  <c r="C2701" i="11"/>
  <c r="AC485" i="3"/>
  <c r="AD482" i="3"/>
  <c r="AE481" i="3"/>
  <c r="B2064" i="11"/>
  <c r="C2063" i="11"/>
  <c r="C4045" i="11"/>
  <c r="B4046" i="11"/>
  <c r="BM481" i="3" l="1"/>
  <c r="BI481" i="3"/>
  <c r="BE481" i="3"/>
  <c r="BL481" i="3"/>
  <c r="BH481" i="3"/>
  <c r="BD481" i="3"/>
  <c r="BK481" i="3"/>
  <c r="BG481" i="3"/>
  <c r="BF481" i="3"/>
  <c r="BN481" i="3"/>
  <c r="BJ481" i="3"/>
  <c r="B806" i="8"/>
  <c r="A805" i="8"/>
  <c r="B532" i="4"/>
  <c r="A531" i="4"/>
  <c r="AD483" i="3"/>
  <c r="AE482" i="3"/>
  <c r="AC486" i="3"/>
  <c r="C2702" i="11"/>
  <c r="B2703" i="11"/>
  <c r="B4047" i="11"/>
  <c r="C4046" i="11"/>
  <c r="C2064" i="11"/>
  <c r="B2065" i="11"/>
  <c r="BN482" i="3" l="1"/>
  <c r="BJ482" i="3"/>
  <c r="BF482" i="3"/>
  <c r="BM482" i="3"/>
  <c r="BI482" i="3"/>
  <c r="BE482" i="3"/>
  <c r="BL482" i="3"/>
  <c r="BH482" i="3"/>
  <c r="BD482" i="3"/>
  <c r="BK482" i="3"/>
  <c r="BG482" i="3"/>
  <c r="B807" i="8"/>
  <c r="A806" i="8"/>
  <c r="B533" i="4"/>
  <c r="A532" i="4"/>
  <c r="AC487" i="3"/>
  <c r="B2704" i="11"/>
  <c r="C2703" i="11"/>
  <c r="AD484" i="3"/>
  <c r="AE483" i="3"/>
  <c r="B2066" i="11"/>
  <c r="C2065" i="11"/>
  <c r="C4047" i="11"/>
  <c r="B4048" i="11"/>
  <c r="BK483" i="3" l="1"/>
  <c r="BG483" i="3"/>
  <c r="BN483" i="3"/>
  <c r="BJ483" i="3"/>
  <c r="BF483" i="3"/>
  <c r="BM483" i="3"/>
  <c r="BI483" i="3"/>
  <c r="BE483" i="3"/>
  <c r="BL483" i="3"/>
  <c r="BH483" i="3"/>
  <c r="BD483" i="3"/>
  <c r="A807" i="8"/>
  <c r="B808" i="8"/>
  <c r="B534" i="4"/>
  <c r="A533" i="4"/>
  <c r="AD485" i="3"/>
  <c r="AE484" i="3"/>
  <c r="C2704" i="11"/>
  <c r="B2705" i="11"/>
  <c r="AC488" i="3"/>
  <c r="B4049" i="11"/>
  <c r="C4048" i="11"/>
  <c r="C2066" i="11"/>
  <c r="B2067" i="11"/>
  <c r="BL484" i="3" l="1"/>
  <c r="BH484" i="3"/>
  <c r="BD484" i="3"/>
  <c r="BK484" i="3"/>
  <c r="BG484" i="3"/>
  <c r="BN484" i="3"/>
  <c r="BJ484" i="3"/>
  <c r="BF484" i="3"/>
  <c r="BE484" i="3"/>
  <c r="BM484" i="3"/>
  <c r="BI484" i="3"/>
  <c r="A808" i="8"/>
  <c r="B809" i="8"/>
  <c r="B535" i="4"/>
  <c r="A534" i="4"/>
  <c r="AC489" i="3"/>
  <c r="C2705" i="11"/>
  <c r="B2706" i="11"/>
  <c r="AD486" i="3"/>
  <c r="AE485" i="3"/>
  <c r="B2068" i="11"/>
  <c r="C2067" i="11"/>
  <c r="C4049" i="11"/>
  <c r="B4050" i="11"/>
  <c r="BM485" i="3" l="1"/>
  <c r="BI485" i="3"/>
  <c r="BE485" i="3"/>
  <c r="BL485" i="3"/>
  <c r="BH485" i="3"/>
  <c r="BD485" i="3"/>
  <c r="BK485" i="3"/>
  <c r="BG485" i="3"/>
  <c r="BJ485" i="3"/>
  <c r="BF485" i="3"/>
  <c r="BN485" i="3"/>
  <c r="B810" i="8"/>
  <c r="A809" i="8"/>
  <c r="B536" i="4"/>
  <c r="A535" i="4"/>
  <c r="AD487" i="3"/>
  <c r="AE486" i="3"/>
  <c r="C2706" i="11"/>
  <c r="B2707" i="11"/>
  <c r="AC490" i="3"/>
  <c r="B4051" i="11"/>
  <c r="C4050" i="11"/>
  <c r="C2068" i="11"/>
  <c r="B2069" i="11"/>
  <c r="BN486" i="3" l="1"/>
  <c r="BJ486" i="3"/>
  <c r="BF486" i="3"/>
  <c r="BM486" i="3"/>
  <c r="BI486" i="3"/>
  <c r="BE486" i="3"/>
  <c r="BL486" i="3"/>
  <c r="BH486" i="3"/>
  <c r="BD486" i="3"/>
  <c r="BK486" i="3"/>
  <c r="BG486" i="3"/>
  <c r="B811" i="8"/>
  <c r="A810" i="8"/>
  <c r="A536" i="4"/>
  <c r="B537" i="4"/>
  <c r="B2708" i="11"/>
  <c r="C2707" i="11"/>
  <c r="AC491" i="3"/>
  <c r="AD488" i="3"/>
  <c r="AE487" i="3"/>
  <c r="B2070" i="11"/>
  <c r="C2069" i="11"/>
  <c r="C4051" i="11"/>
  <c r="B4052" i="11"/>
  <c r="BK487" i="3" l="1"/>
  <c r="BG487" i="3"/>
  <c r="BN487" i="3"/>
  <c r="BJ487" i="3"/>
  <c r="BF487" i="3"/>
  <c r="BM487" i="3"/>
  <c r="BI487" i="3"/>
  <c r="BE487" i="3"/>
  <c r="BD487" i="3"/>
  <c r="BL487" i="3"/>
  <c r="BH487" i="3"/>
  <c r="A811" i="8"/>
  <c r="B812" i="8"/>
  <c r="B538" i="4"/>
  <c r="A537" i="4"/>
  <c r="AD489" i="3"/>
  <c r="AE488" i="3"/>
  <c r="AC492" i="3"/>
  <c r="C2708" i="11"/>
  <c r="B2709" i="11"/>
  <c r="B4053" i="11"/>
  <c r="C4052" i="11"/>
  <c r="C2070" i="11"/>
  <c r="B2071" i="11"/>
  <c r="BL488" i="3" l="1"/>
  <c r="BH488" i="3"/>
  <c r="BD488" i="3"/>
  <c r="BK488" i="3"/>
  <c r="BG488" i="3"/>
  <c r="BN488" i="3"/>
  <c r="BJ488" i="3"/>
  <c r="BF488" i="3"/>
  <c r="BI488" i="3"/>
  <c r="BE488" i="3"/>
  <c r="BM488" i="3"/>
  <c r="B813" i="8"/>
  <c r="A812" i="8"/>
  <c r="B539" i="4"/>
  <c r="A538" i="4"/>
  <c r="B2710" i="11"/>
  <c r="C2709" i="11"/>
  <c r="AC493" i="3"/>
  <c r="AD490" i="3"/>
  <c r="AE489" i="3"/>
  <c r="B2072" i="11"/>
  <c r="C2071" i="11"/>
  <c r="C4053" i="11"/>
  <c r="B4054" i="11"/>
  <c r="BM489" i="3" l="1"/>
  <c r="BI489" i="3"/>
  <c r="BE489" i="3"/>
  <c r="BL489" i="3"/>
  <c r="BH489" i="3"/>
  <c r="BD489" i="3"/>
  <c r="BK489" i="3"/>
  <c r="BG489" i="3"/>
  <c r="BN489" i="3"/>
  <c r="BJ489" i="3"/>
  <c r="BF489" i="3"/>
  <c r="B814" i="8"/>
  <c r="A813" i="8"/>
  <c r="B540" i="4"/>
  <c r="A539" i="4"/>
  <c r="AD491" i="3"/>
  <c r="AE490" i="3"/>
  <c r="AC494" i="3"/>
  <c r="C2710" i="11"/>
  <c r="B2711" i="11"/>
  <c r="C2072" i="11"/>
  <c r="B2073" i="11"/>
  <c r="B4055" i="11"/>
  <c r="C4054" i="11"/>
  <c r="BN490" i="3" l="1"/>
  <c r="BJ490" i="3"/>
  <c r="BF490" i="3"/>
  <c r="BM490" i="3"/>
  <c r="BI490" i="3"/>
  <c r="BE490" i="3"/>
  <c r="BL490" i="3"/>
  <c r="BH490" i="3"/>
  <c r="BD490" i="3"/>
  <c r="BK490" i="3"/>
  <c r="BG490" i="3"/>
  <c r="B815" i="8"/>
  <c r="A814" i="8"/>
  <c r="B541" i="4"/>
  <c r="A540" i="4"/>
  <c r="C2711" i="11"/>
  <c r="B2712" i="11"/>
  <c r="AC495" i="3"/>
  <c r="AD492" i="3"/>
  <c r="AE491" i="3"/>
  <c r="B2074" i="11"/>
  <c r="C2073" i="11"/>
  <c r="C4055" i="11"/>
  <c r="B4056" i="11"/>
  <c r="BK491" i="3" l="1"/>
  <c r="BG491" i="3"/>
  <c r="BN491" i="3"/>
  <c r="BJ491" i="3"/>
  <c r="BF491" i="3"/>
  <c r="BM491" i="3"/>
  <c r="BI491" i="3"/>
  <c r="BE491" i="3"/>
  <c r="BH491" i="3"/>
  <c r="BD491" i="3"/>
  <c r="BL491" i="3"/>
  <c r="B816" i="8"/>
  <c r="A815" i="8"/>
  <c r="B542" i="4"/>
  <c r="A541" i="4"/>
  <c r="AC496" i="3"/>
  <c r="C2712" i="11"/>
  <c r="B2713" i="11"/>
  <c r="AD493" i="3"/>
  <c r="AE492" i="3"/>
  <c r="B4057" i="11"/>
  <c r="C4056" i="11"/>
  <c r="C2074" i="11"/>
  <c r="B2075" i="11"/>
  <c r="BL492" i="3" l="1"/>
  <c r="BH492" i="3"/>
  <c r="BD492" i="3"/>
  <c r="BK492" i="3"/>
  <c r="BG492" i="3"/>
  <c r="BN492" i="3"/>
  <c r="BJ492" i="3"/>
  <c r="BF492" i="3"/>
  <c r="BM492" i="3"/>
  <c r="BI492" i="3"/>
  <c r="BE492" i="3"/>
  <c r="A816" i="8"/>
  <c r="B817" i="8"/>
  <c r="B543" i="4"/>
  <c r="A542" i="4"/>
  <c r="AD494" i="3"/>
  <c r="AE493" i="3"/>
  <c r="C2713" i="11"/>
  <c r="B2714" i="11"/>
  <c r="AC497" i="3"/>
  <c r="B2076" i="11"/>
  <c r="C2075" i="11"/>
  <c r="C4057" i="11"/>
  <c r="B4058" i="11"/>
  <c r="BM493" i="3" l="1"/>
  <c r="BI493" i="3"/>
  <c r="BE493" i="3"/>
  <c r="BL493" i="3"/>
  <c r="BH493" i="3"/>
  <c r="BD493" i="3"/>
  <c r="BK493" i="3"/>
  <c r="BG493" i="3"/>
  <c r="BN493" i="3"/>
  <c r="BJ493" i="3"/>
  <c r="BF493" i="3"/>
  <c r="B818" i="8"/>
  <c r="A817" i="8"/>
  <c r="B544" i="4"/>
  <c r="A543" i="4"/>
  <c r="C2714" i="11"/>
  <c r="B2715" i="11"/>
  <c r="AC498" i="3"/>
  <c r="AD495" i="3"/>
  <c r="AE494" i="3"/>
  <c r="B4059" i="11"/>
  <c r="C4058" i="11"/>
  <c r="C2076" i="11"/>
  <c r="B2077" i="11"/>
  <c r="BN494" i="3" l="1"/>
  <c r="BJ494" i="3"/>
  <c r="BF494" i="3"/>
  <c r="BM494" i="3"/>
  <c r="BI494" i="3"/>
  <c r="BE494" i="3"/>
  <c r="BL494" i="3"/>
  <c r="BH494" i="3"/>
  <c r="BD494" i="3"/>
  <c r="BG494" i="3"/>
  <c r="BK494" i="3"/>
  <c r="B819" i="8"/>
  <c r="A818" i="8"/>
  <c r="B545" i="4"/>
  <c r="A544" i="4"/>
  <c r="AD496" i="3"/>
  <c r="AE495" i="3"/>
  <c r="AC499" i="3"/>
  <c r="B2716" i="11"/>
  <c r="C2715" i="11"/>
  <c r="B2078" i="11"/>
  <c r="C2077" i="11"/>
  <c r="C4059" i="11"/>
  <c r="B4060" i="11"/>
  <c r="BK495" i="3" l="1"/>
  <c r="BG495" i="3"/>
  <c r="BN495" i="3"/>
  <c r="BJ495" i="3"/>
  <c r="BF495" i="3"/>
  <c r="BM495" i="3"/>
  <c r="BI495" i="3"/>
  <c r="BE495" i="3"/>
  <c r="BL495" i="3"/>
  <c r="BH495" i="3"/>
  <c r="BD495" i="3"/>
  <c r="B820" i="8"/>
  <c r="A819" i="8"/>
  <c r="B546" i="4"/>
  <c r="A545" i="4"/>
  <c r="B2717" i="11"/>
  <c r="C2716" i="11"/>
  <c r="AC500" i="3"/>
  <c r="AD497" i="3"/>
  <c r="AE496" i="3"/>
  <c r="B4061" i="11"/>
  <c r="C4060" i="11"/>
  <c r="C2078" i="11"/>
  <c r="B2079" i="11"/>
  <c r="BL496" i="3" l="1"/>
  <c r="BH496" i="3"/>
  <c r="BD496" i="3"/>
  <c r="BK496" i="3"/>
  <c r="BG496" i="3"/>
  <c r="BN496" i="3"/>
  <c r="BJ496" i="3"/>
  <c r="BF496" i="3"/>
  <c r="BM496" i="3"/>
  <c r="BI496" i="3"/>
  <c r="BE496" i="3"/>
  <c r="A820" i="8"/>
  <c r="B821" i="8"/>
  <c r="A546" i="4"/>
  <c r="B547" i="4"/>
  <c r="AD498" i="3"/>
  <c r="AE497" i="3"/>
  <c r="AC501" i="3"/>
  <c r="B2718" i="11"/>
  <c r="C2717" i="11"/>
  <c r="B2080" i="11"/>
  <c r="C2079" i="11"/>
  <c r="C4061" i="11"/>
  <c r="B4062" i="11"/>
  <c r="BM497" i="3" l="1"/>
  <c r="BI497" i="3"/>
  <c r="BE497" i="3"/>
  <c r="BL497" i="3"/>
  <c r="BH497" i="3"/>
  <c r="BD497" i="3"/>
  <c r="BK497" i="3"/>
  <c r="BG497" i="3"/>
  <c r="BF497" i="3"/>
  <c r="BN497" i="3"/>
  <c r="BJ497" i="3"/>
  <c r="B822" i="8"/>
  <c r="A821" i="8"/>
  <c r="B548" i="4"/>
  <c r="A547" i="4"/>
  <c r="B2719" i="11"/>
  <c r="C2718" i="11"/>
  <c r="AC502" i="3"/>
  <c r="AD499" i="3"/>
  <c r="AE498" i="3"/>
  <c r="B4063" i="11"/>
  <c r="C4062" i="11"/>
  <c r="C2080" i="11"/>
  <c r="B2081" i="11"/>
  <c r="BN498" i="3" l="1"/>
  <c r="BJ498" i="3"/>
  <c r="BF498" i="3"/>
  <c r="BM498" i="3"/>
  <c r="BI498" i="3"/>
  <c r="BE498" i="3"/>
  <c r="BL498" i="3"/>
  <c r="BH498" i="3"/>
  <c r="BD498" i="3"/>
  <c r="BK498" i="3"/>
  <c r="BG498" i="3"/>
  <c r="A822" i="8"/>
  <c r="B823" i="8"/>
  <c r="B549" i="4"/>
  <c r="A548" i="4"/>
  <c r="AD500" i="3"/>
  <c r="AE499" i="3"/>
  <c r="AC503" i="3"/>
  <c r="C2719" i="11"/>
  <c r="B2720" i="11"/>
  <c r="C4063" i="11"/>
  <c r="B4064" i="11"/>
  <c r="B2082" i="11"/>
  <c r="C2081" i="11"/>
  <c r="BK499" i="3" l="1"/>
  <c r="BG499" i="3"/>
  <c r="BN499" i="3"/>
  <c r="BJ499" i="3"/>
  <c r="BF499" i="3"/>
  <c r="BM499" i="3"/>
  <c r="BI499" i="3"/>
  <c r="BE499" i="3"/>
  <c r="BL499" i="3"/>
  <c r="BH499" i="3"/>
  <c r="BD499" i="3"/>
  <c r="A823" i="8"/>
  <c r="B824" i="8"/>
  <c r="B550" i="4"/>
  <c r="A549" i="4"/>
  <c r="AC504" i="3"/>
  <c r="B2721" i="11"/>
  <c r="C2720" i="11"/>
  <c r="AD501" i="3"/>
  <c r="AE500" i="3"/>
  <c r="C2082" i="11"/>
  <c r="B2083" i="11"/>
  <c r="B4065" i="11"/>
  <c r="C4064" i="11"/>
  <c r="BL500" i="3" l="1"/>
  <c r="BH500" i="3"/>
  <c r="BD500" i="3"/>
  <c r="BK500" i="3"/>
  <c r="BG500" i="3"/>
  <c r="BN500" i="3"/>
  <c r="BJ500" i="3"/>
  <c r="BF500" i="3"/>
  <c r="BE500" i="3"/>
  <c r="BM500" i="3"/>
  <c r="BI500" i="3"/>
  <c r="B825" i="8"/>
  <c r="A824" i="8"/>
  <c r="B551" i="4"/>
  <c r="A550" i="4"/>
  <c r="AD502" i="3"/>
  <c r="AE501" i="3"/>
  <c r="B2722" i="11"/>
  <c r="C2721" i="11"/>
  <c r="AC505" i="3"/>
  <c r="C4065" i="11"/>
  <c r="B4066" i="11"/>
  <c r="B2084" i="11"/>
  <c r="C2083" i="11"/>
  <c r="BM501" i="3" l="1"/>
  <c r="BI501" i="3"/>
  <c r="BE501" i="3"/>
  <c r="BL501" i="3"/>
  <c r="BH501" i="3"/>
  <c r="BD501" i="3"/>
  <c r="BK501" i="3"/>
  <c r="BG501" i="3"/>
  <c r="BJ501" i="3"/>
  <c r="BF501" i="3"/>
  <c r="BN501" i="3"/>
  <c r="A825" i="8"/>
  <c r="B826" i="8"/>
  <c r="B552" i="4"/>
  <c r="A551" i="4"/>
  <c r="AC506" i="3"/>
  <c r="C2722" i="11"/>
  <c r="B2723" i="11"/>
  <c r="AD503" i="3"/>
  <c r="AE502" i="3"/>
  <c r="B4067" i="11"/>
  <c r="C4066" i="11"/>
  <c r="C2084" i="11"/>
  <c r="B2085" i="11"/>
  <c r="BN502" i="3" l="1"/>
  <c r="BJ502" i="3"/>
  <c r="BF502" i="3"/>
  <c r="BM502" i="3"/>
  <c r="BI502" i="3"/>
  <c r="BE502" i="3"/>
  <c r="BL502" i="3"/>
  <c r="BH502" i="3"/>
  <c r="BD502" i="3"/>
  <c r="BK502" i="3"/>
  <c r="BG502" i="3"/>
  <c r="B827" i="8"/>
  <c r="A826" i="8"/>
  <c r="A552" i="4"/>
  <c r="B553" i="4"/>
  <c r="B2724" i="11"/>
  <c r="C2723" i="11"/>
  <c r="AD504" i="3"/>
  <c r="AE503" i="3"/>
  <c r="AC507" i="3"/>
  <c r="B2086" i="11"/>
  <c r="C2085" i="11"/>
  <c r="C4067" i="11"/>
  <c r="B4068" i="11"/>
  <c r="BK503" i="3" l="1"/>
  <c r="BG503" i="3"/>
  <c r="BN503" i="3"/>
  <c r="BJ503" i="3"/>
  <c r="BF503" i="3"/>
  <c r="BM503" i="3"/>
  <c r="BI503" i="3"/>
  <c r="BE503" i="3"/>
  <c r="BD503" i="3"/>
  <c r="BL503" i="3"/>
  <c r="BH503" i="3"/>
  <c r="B828" i="8"/>
  <c r="A827" i="8"/>
  <c r="A553" i="4"/>
  <c r="B554" i="4"/>
  <c r="AC508" i="3"/>
  <c r="AD505" i="3"/>
  <c r="AE504" i="3"/>
  <c r="C2724" i="11"/>
  <c r="B2725" i="11"/>
  <c r="C2086" i="11"/>
  <c r="B2087" i="11"/>
  <c r="B4069" i="11"/>
  <c r="C4068" i="11"/>
  <c r="BL504" i="3" l="1"/>
  <c r="BH504" i="3"/>
  <c r="BD504" i="3"/>
  <c r="BK504" i="3"/>
  <c r="BG504" i="3"/>
  <c r="BN504" i="3"/>
  <c r="BJ504" i="3"/>
  <c r="BF504" i="3"/>
  <c r="BI504" i="3"/>
  <c r="BE504" i="3"/>
  <c r="BM504" i="3"/>
  <c r="B829" i="8"/>
  <c r="A828" i="8"/>
  <c r="B555" i="4"/>
  <c r="A554" i="4"/>
  <c r="C2725" i="11"/>
  <c r="B2726" i="11"/>
  <c r="AD506" i="3"/>
  <c r="AE505" i="3"/>
  <c r="AC509" i="3"/>
  <c r="C4069" i="11"/>
  <c r="B4070" i="11"/>
  <c r="B2088" i="11"/>
  <c r="C2087" i="11"/>
  <c r="BM505" i="3" l="1"/>
  <c r="BI505" i="3"/>
  <c r="BE505" i="3"/>
  <c r="BL505" i="3"/>
  <c r="BH505" i="3"/>
  <c r="BD505" i="3"/>
  <c r="BK505" i="3"/>
  <c r="BG505" i="3"/>
  <c r="BN505" i="3"/>
  <c r="BJ505" i="3"/>
  <c r="BF505" i="3"/>
  <c r="A829" i="8"/>
  <c r="B830" i="8"/>
  <c r="B556" i="4"/>
  <c r="A555" i="4"/>
  <c r="AC510" i="3"/>
  <c r="AD507" i="3"/>
  <c r="AE506" i="3"/>
  <c r="C2726" i="11"/>
  <c r="B2727" i="11"/>
  <c r="C2088" i="11"/>
  <c r="B2089" i="11"/>
  <c r="B4071" i="11"/>
  <c r="C4070" i="11"/>
  <c r="BN506" i="3" l="1"/>
  <c r="BJ506" i="3"/>
  <c r="BF506" i="3"/>
  <c r="BM506" i="3"/>
  <c r="BI506" i="3"/>
  <c r="BE506" i="3"/>
  <c r="BL506" i="3"/>
  <c r="BH506" i="3"/>
  <c r="BD506" i="3"/>
  <c r="BK506" i="3"/>
  <c r="BG506" i="3"/>
  <c r="B831" i="8"/>
  <c r="A830" i="8"/>
  <c r="B557" i="4"/>
  <c r="A556" i="4"/>
  <c r="B2728" i="11"/>
  <c r="C2727" i="11"/>
  <c r="AD508" i="3"/>
  <c r="AE507" i="3"/>
  <c r="AC511" i="3"/>
  <c r="B2090" i="11"/>
  <c r="C2089" i="11"/>
  <c r="C4071" i="11"/>
  <c r="B4072" i="11"/>
  <c r="BK507" i="3" l="1"/>
  <c r="BG507" i="3"/>
  <c r="BN507" i="3"/>
  <c r="BJ507" i="3"/>
  <c r="BF507" i="3"/>
  <c r="BM507" i="3"/>
  <c r="BI507" i="3"/>
  <c r="BE507" i="3"/>
  <c r="BH507" i="3"/>
  <c r="BD507" i="3"/>
  <c r="BL507" i="3"/>
  <c r="B832" i="8"/>
  <c r="A831" i="8"/>
  <c r="B558" i="4"/>
  <c r="A557" i="4"/>
  <c r="AC512" i="3"/>
  <c r="AD509" i="3"/>
  <c r="AE508" i="3"/>
  <c r="C2728" i="11"/>
  <c r="B2729" i="11"/>
  <c r="C2090" i="11"/>
  <c r="B2091" i="11"/>
  <c r="B4073" i="11"/>
  <c r="C4072" i="11"/>
  <c r="BL508" i="3" l="1"/>
  <c r="BH508" i="3"/>
  <c r="BD508" i="3"/>
  <c r="BK508" i="3"/>
  <c r="BG508" i="3"/>
  <c r="BN508" i="3"/>
  <c r="BJ508" i="3"/>
  <c r="BF508" i="3"/>
  <c r="BM508" i="3"/>
  <c r="BI508" i="3"/>
  <c r="BE508" i="3"/>
  <c r="B833" i="8"/>
  <c r="A832" i="8"/>
  <c r="B559" i="4"/>
  <c r="A558" i="4"/>
  <c r="C2729" i="11"/>
  <c r="B2730" i="11"/>
  <c r="AD510" i="3"/>
  <c r="AE509" i="3"/>
  <c r="AC513" i="3"/>
  <c r="C4073" i="11"/>
  <c r="B4074" i="11"/>
  <c r="B2092" i="11"/>
  <c r="C2091" i="11"/>
  <c r="BM509" i="3" l="1"/>
  <c r="BI509" i="3"/>
  <c r="BE509" i="3"/>
  <c r="BL509" i="3"/>
  <c r="BH509" i="3"/>
  <c r="BD509" i="3"/>
  <c r="BK509" i="3"/>
  <c r="BG509" i="3"/>
  <c r="BN509" i="3"/>
  <c r="BJ509" i="3"/>
  <c r="BF509" i="3"/>
  <c r="B834" i="8"/>
  <c r="A833" i="8"/>
  <c r="A559" i="4"/>
  <c r="B560" i="4"/>
  <c r="AC514" i="3"/>
  <c r="AD511" i="3"/>
  <c r="AE510" i="3"/>
  <c r="C2730" i="11"/>
  <c r="B2731" i="11"/>
  <c r="B4075" i="11"/>
  <c r="C4074" i="11"/>
  <c r="C2092" i="11"/>
  <c r="B2093" i="11"/>
  <c r="BN510" i="3" l="1"/>
  <c r="BJ510" i="3"/>
  <c r="BF510" i="3"/>
  <c r="BM510" i="3"/>
  <c r="BI510" i="3"/>
  <c r="BE510" i="3"/>
  <c r="BL510" i="3"/>
  <c r="BH510" i="3"/>
  <c r="BD510" i="3"/>
  <c r="BG510" i="3"/>
  <c r="BK510" i="3"/>
  <c r="A834" i="8"/>
  <c r="B835" i="8"/>
  <c r="A560" i="4"/>
  <c r="B561" i="4"/>
  <c r="B2732" i="11"/>
  <c r="C2731" i="11"/>
  <c r="AD512" i="3"/>
  <c r="AE511" i="3"/>
  <c r="AC515" i="3"/>
  <c r="C4075" i="11"/>
  <c r="B4076" i="11"/>
  <c r="B2094" i="11"/>
  <c r="C2093" i="11"/>
  <c r="BK511" i="3" l="1"/>
  <c r="BG511" i="3"/>
  <c r="BN511" i="3"/>
  <c r="BJ511" i="3"/>
  <c r="BF511" i="3"/>
  <c r="BM511" i="3"/>
  <c r="BI511" i="3"/>
  <c r="BE511" i="3"/>
  <c r="BL511" i="3"/>
  <c r="BH511" i="3"/>
  <c r="BD511" i="3"/>
  <c r="B836" i="8"/>
  <c r="A835" i="8"/>
  <c r="B562" i="4"/>
  <c r="A561" i="4"/>
  <c r="AC516" i="3"/>
  <c r="AD513" i="3"/>
  <c r="AE512" i="3"/>
  <c r="C2732" i="11"/>
  <c r="B2733" i="11"/>
  <c r="C2094" i="11"/>
  <c r="B2095" i="11"/>
  <c r="B4077" i="11"/>
  <c r="C4076" i="11"/>
  <c r="BL512" i="3" l="1"/>
  <c r="BH512" i="3"/>
  <c r="BD512" i="3"/>
  <c r="BK512" i="3"/>
  <c r="BG512" i="3"/>
  <c r="BN512" i="3"/>
  <c r="BJ512" i="3"/>
  <c r="BF512" i="3"/>
  <c r="BM512" i="3"/>
  <c r="BI512" i="3"/>
  <c r="BE512" i="3"/>
  <c r="B837" i="8"/>
  <c r="A836" i="8"/>
  <c r="B563" i="4"/>
  <c r="A562" i="4"/>
  <c r="B2734" i="11"/>
  <c r="C2733" i="11"/>
  <c r="AD514" i="3"/>
  <c r="AE513" i="3"/>
  <c r="AC517" i="3"/>
  <c r="C4077" i="11"/>
  <c r="B4078" i="11"/>
  <c r="B2096" i="11"/>
  <c r="C2095" i="11"/>
  <c r="BM513" i="3" l="1"/>
  <c r="BI513" i="3"/>
  <c r="BE513" i="3"/>
  <c r="BL513" i="3"/>
  <c r="BH513" i="3"/>
  <c r="BD513" i="3"/>
  <c r="BK513" i="3"/>
  <c r="BG513" i="3"/>
  <c r="BF513" i="3"/>
  <c r="BN513" i="3"/>
  <c r="BJ513" i="3"/>
  <c r="B838" i="8"/>
  <c r="A837" i="8"/>
  <c r="B564" i="4"/>
  <c r="A563" i="4"/>
  <c r="AC518" i="3"/>
  <c r="AD515" i="3"/>
  <c r="AE514" i="3"/>
  <c r="C2734" i="11"/>
  <c r="B2735" i="11"/>
  <c r="B4079" i="11"/>
  <c r="C4078" i="11"/>
  <c r="C2096" i="11"/>
  <c r="B2097" i="11"/>
  <c r="BN514" i="3" l="1"/>
  <c r="BJ514" i="3"/>
  <c r="BF514" i="3"/>
  <c r="BM514" i="3"/>
  <c r="BI514" i="3"/>
  <c r="BE514" i="3"/>
  <c r="BL514" i="3"/>
  <c r="BH514" i="3"/>
  <c r="BD514" i="3"/>
  <c r="BK514" i="3"/>
  <c r="BG514" i="3"/>
  <c r="A838" i="8"/>
  <c r="B839" i="8"/>
  <c r="B565" i="4"/>
  <c r="A564" i="4"/>
  <c r="B2736" i="11"/>
  <c r="C2735" i="11"/>
  <c r="AD516" i="3"/>
  <c r="AE515" i="3"/>
  <c r="AC519" i="3"/>
  <c r="C4079" i="11"/>
  <c r="B4080" i="11"/>
  <c r="B2098" i="11"/>
  <c r="C2097" i="11"/>
  <c r="BK515" i="3" l="1"/>
  <c r="BG515" i="3"/>
  <c r="BN515" i="3"/>
  <c r="BJ515" i="3"/>
  <c r="BF515" i="3"/>
  <c r="BM515" i="3"/>
  <c r="BI515" i="3"/>
  <c r="BE515" i="3"/>
  <c r="BL515" i="3"/>
  <c r="BH515" i="3"/>
  <c r="BD515" i="3"/>
  <c r="B840" i="8"/>
  <c r="A839" i="8"/>
  <c r="B566" i="4"/>
  <c r="A565" i="4"/>
  <c r="AC520" i="3"/>
  <c r="AD517" i="3"/>
  <c r="AE516" i="3"/>
  <c r="C2736" i="11"/>
  <c r="B2737" i="11"/>
  <c r="C2098" i="11"/>
  <c r="B2099" i="11"/>
  <c r="B4081" i="11"/>
  <c r="C4080" i="11"/>
  <c r="BL516" i="3" l="1"/>
  <c r="BH516" i="3"/>
  <c r="BD516" i="3"/>
  <c r="BK516" i="3"/>
  <c r="BG516" i="3"/>
  <c r="BN516" i="3"/>
  <c r="BJ516" i="3"/>
  <c r="BF516" i="3"/>
  <c r="BE516" i="3"/>
  <c r="BM516" i="3"/>
  <c r="BI516" i="3"/>
  <c r="B841" i="8"/>
  <c r="A840" i="8"/>
  <c r="B567" i="4"/>
  <c r="A566" i="4"/>
  <c r="C2737" i="11"/>
  <c r="B2738" i="11"/>
  <c r="AD518" i="3"/>
  <c r="AE517" i="3"/>
  <c r="AC521" i="3"/>
  <c r="C4081" i="11"/>
  <c r="B4082" i="11"/>
  <c r="B2100" i="11"/>
  <c r="C2099" i="11"/>
  <c r="BM517" i="3" l="1"/>
  <c r="BI517" i="3"/>
  <c r="BE517" i="3"/>
  <c r="BL517" i="3"/>
  <c r="BH517" i="3"/>
  <c r="BD517" i="3"/>
  <c r="BK517" i="3"/>
  <c r="BG517" i="3"/>
  <c r="BJ517" i="3"/>
  <c r="BF517" i="3"/>
  <c r="BN517" i="3"/>
  <c r="B842" i="8"/>
  <c r="A841" i="8"/>
  <c r="B568" i="4"/>
  <c r="A567" i="4"/>
  <c r="AC522" i="3"/>
  <c r="AD519" i="3"/>
  <c r="AE518" i="3"/>
  <c r="C2738" i="11"/>
  <c r="B2739" i="11"/>
  <c r="B4083" i="11"/>
  <c r="C4082" i="11"/>
  <c r="C2100" i="11"/>
  <c r="B2101" i="11"/>
  <c r="BN518" i="3" l="1"/>
  <c r="BJ518" i="3"/>
  <c r="BF518" i="3"/>
  <c r="BM518" i="3"/>
  <c r="BI518" i="3"/>
  <c r="BE518" i="3"/>
  <c r="BL518" i="3"/>
  <c r="BH518" i="3"/>
  <c r="BD518" i="3"/>
  <c r="BK518" i="3"/>
  <c r="BG518" i="3"/>
  <c r="B843" i="8"/>
  <c r="A842" i="8"/>
  <c r="B569" i="4"/>
  <c r="A568" i="4"/>
  <c r="B2740" i="11"/>
  <c r="C2739" i="11"/>
  <c r="AD520" i="3"/>
  <c r="AE519" i="3"/>
  <c r="AC523" i="3"/>
  <c r="C4083" i="11"/>
  <c r="B4084" i="11"/>
  <c r="B2102" i="11"/>
  <c r="C2101" i="11"/>
  <c r="BK519" i="3" l="1"/>
  <c r="BG519" i="3"/>
  <c r="BN519" i="3"/>
  <c r="BJ519" i="3"/>
  <c r="BF519" i="3"/>
  <c r="BM519" i="3"/>
  <c r="BI519" i="3"/>
  <c r="BE519" i="3"/>
  <c r="BD519" i="3"/>
  <c r="BL519" i="3"/>
  <c r="BH519" i="3"/>
  <c r="B844" i="8"/>
  <c r="A843" i="8"/>
  <c r="B570" i="4"/>
  <c r="A569" i="4"/>
  <c r="AC524" i="3"/>
  <c r="AD521" i="3"/>
  <c r="AE520" i="3"/>
  <c r="C2740" i="11"/>
  <c r="B2741" i="11"/>
  <c r="C2102" i="11"/>
  <c r="B2103" i="11"/>
  <c r="B4085" i="11"/>
  <c r="C4084" i="11"/>
  <c r="BL520" i="3" l="1"/>
  <c r="BH520" i="3"/>
  <c r="BD520" i="3"/>
  <c r="BK520" i="3"/>
  <c r="BG520" i="3"/>
  <c r="BN520" i="3"/>
  <c r="BJ520" i="3"/>
  <c r="BF520" i="3"/>
  <c r="BI520" i="3"/>
  <c r="BE520" i="3"/>
  <c r="BM520" i="3"/>
  <c r="A844" i="8"/>
  <c r="B845" i="8"/>
  <c r="A570" i="4"/>
  <c r="B571" i="4"/>
  <c r="B2742" i="11"/>
  <c r="C2741" i="11"/>
  <c r="AD522" i="3"/>
  <c r="AE521" i="3"/>
  <c r="AC525" i="3"/>
  <c r="B2104" i="11"/>
  <c r="C2103" i="11"/>
  <c r="C4085" i="11"/>
  <c r="B4086" i="11"/>
  <c r="BM521" i="3" l="1"/>
  <c r="BI521" i="3"/>
  <c r="BE521" i="3"/>
  <c r="BL521" i="3"/>
  <c r="BH521" i="3"/>
  <c r="BD521" i="3"/>
  <c r="BK521" i="3"/>
  <c r="BG521" i="3"/>
  <c r="BN521" i="3"/>
  <c r="BJ521" i="3"/>
  <c r="BF521" i="3"/>
  <c r="B846" i="8"/>
  <c r="A845" i="8"/>
  <c r="A571" i="4"/>
  <c r="B572" i="4"/>
  <c r="AC526" i="3"/>
  <c r="AD523" i="3"/>
  <c r="AE522" i="3"/>
  <c r="C2742" i="11"/>
  <c r="B2743" i="11"/>
  <c r="C2104" i="11"/>
  <c r="B2105" i="11"/>
  <c r="B4087" i="11"/>
  <c r="C4086" i="11"/>
  <c r="BN522" i="3" l="1"/>
  <c r="BJ522" i="3"/>
  <c r="BF522" i="3"/>
  <c r="BM522" i="3"/>
  <c r="BI522" i="3"/>
  <c r="BE522" i="3"/>
  <c r="BL522" i="3"/>
  <c r="BH522" i="3"/>
  <c r="BD522" i="3"/>
  <c r="BK522" i="3"/>
  <c r="BG522" i="3"/>
  <c r="B847" i="8"/>
  <c r="A846" i="8"/>
  <c r="B573" i="4"/>
  <c r="A572" i="4"/>
  <c r="C2743" i="11"/>
  <c r="B2744" i="11"/>
  <c r="AD524" i="3"/>
  <c r="AE523" i="3"/>
  <c r="AC527" i="3"/>
  <c r="C4087" i="11"/>
  <c r="B4088" i="11"/>
  <c r="B2106" i="11"/>
  <c r="C2105" i="11"/>
  <c r="BK523" i="3" l="1"/>
  <c r="BG523" i="3"/>
  <c r="BN523" i="3"/>
  <c r="BJ523" i="3"/>
  <c r="BF523" i="3"/>
  <c r="BM523" i="3"/>
  <c r="BI523" i="3"/>
  <c r="BE523" i="3"/>
  <c r="BH523" i="3"/>
  <c r="BD523" i="3"/>
  <c r="BL523" i="3"/>
  <c r="A847" i="8"/>
  <c r="B848" i="8"/>
  <c r="B574" i="4"/>
  <c r="A573" i="4"/>
  <c r="AC528" i="3"/>
  <c r="AD525" i="3"/>
  <c r="AE524" i="3"/>
  <c r="C2744" i="11"/>
  <c r="B2745" i="11"/>
  <c r="B4089" i="11"/>
  <c r="C4088" i="11"/>
  <c r="C2106" i="11"/>
  <c r="B2107" i="11"/>
  <c r="BL524" i="3" l="1"/>
  <c r="BH524" i="3"/>
  <c r="BD524" i="3"/>
  <c r="BK524" i="3"/>
  <c r="BG524" i="3"/>
  <c r="BN524" i="3"/>
  <c r="BJ524" i="3"/>
  <c r="BF524" i="3"/>
  <c r="BM524" i="3"/>
  <c r="BI524" i="3"/>
  <c r="BE524" i="3"/>
  <c r="B849" i="8"/>
  <c r="A848" i="8"/>
  <c r="B575" i="4"/>
  <c r="A574" i="4"/>
  <c r="C2745" i="11"/>
  <c r="B2746" i="11"/>
  <c r="AD526" i="3"/>
  <c r="AE525" i="3"/>
  <c r="AC529" i="3"/>
  <c r="C4089" i="11"/>
  <c r="B4090" i="11"/>
  <c r="B2108" i="11"/>
  <c r="C2107" i="11"/>
  <c r="BM525" i="3" l="1"/>
  <c r="BI525" i="3"/>
  <c r="BE525" i="3"/>
  <c r="BL525" i="3"/>
  <c r="BH525" i="3"/>
  <c r="BD525" i="3"/>
  <c r="BK525" i="3"/>
  <c r="BG525" i="3"/>
  <c r="BN525" i="3"/>
  <c r="BJ525" i="3"/>
  <c r="BF525" i="3"/>
  <c r="B850" i="8"/>
  <c r="A849" i="8"/>
  <c r="B576" i="4"/>
  <c r="A575" i="4"/>
  <c r="AC530" i="3"/>
  <c r="AD527" i="3"/>
  <c r="AE526" i="3"/>
  <c r="B2747" i="11"/>
  <c r="C2746" i="11"/>
  <c r="C2108" i="11"/>
  <c r="B2109" i="11"/>
  <c r="B4091" i="11"/>
  <c r="C4090" i="11"/>
  <c r="BN526" i="3" l="1"/>
  <c r="BJ526" i="3"/>
  <c r="BF526" i="3"/>
  <c r="BM526" i="3"/>
  <c r="BI526" i="3"/>
  <c r="BE526" i="3"/>
  <c r="BL526" i="3"/>
  <c r="BH526" i="3"/>
  <c r="BD526" i="3"/>
  <c r="BG526" i="3"/>
  <c r="BK526" i="3"/>
  <c r="B851" i="8"/>
  <c r="A850" i="8"/>
  <c r="A576" i="4"/>
  <c r="B577" i="4"/>
  <c r="B2748" i="11"/>
  <c r="C2747" i="11"/>
  <c r="AD528" i="3"/>
  <c r="AE527" i="3"/>
  <c r="AC531" i="3"/>
  <c r="C4091" i="11"/>
  <c r="B4092" i="11"/>
  <c r="B2110" i="11"/>
  <c r="C2109" i="11"/>
  <c r="BK527" i="3" l="1"/>
  <c r="BG527" i="3"/>
  <c r="BN527" i="3"/>
  <c r="BJ527" i="3"/>
  <c r="BF527" i="3"/>
  <c r="BM527" i="3"/>
  <c r="BI527" i="3"/>
  <c r="BE527" i="3"/>
  <c r="BL527" i="3"/>
  <c r="BH527" i="3"/>
  <c r="BD527" i="3"/>
  <c r="B852" i="8"/>
  <c r="A851" i="8"/>
  <c r="B578" i="4"/>
  <c r="A577" i="4"/>
  <c r="AC532" i="3"/>
  <c r="AD529" i="3"/>
  <c r="AE528" i="3"/>
  <c r="C2748" i="11"/>
  <c r="B2749" i="11"/>
  <c r="B4093" i="11"/>
  <c r="C4092" i="11"/>
  <c r="C2110" i="11"/>
  <c r="B2111" i="11"/>
  <c r="BL528" i="3" l="1"/>
  <c r="BH528" i="3"/>
  <c r="BD528" i="3"/>
  <c r="BK528" i="3"/>
  <c r="BG528" i="3"/>
  <c r="BN528" i="3"/>
  <c r="BJ528" i="3"/>
  <c r="BF528" i="3"/>
  <c r="BM528" i="3"/>
  <c r="BI528" i="3"/>
  <c r="BE528" i="3"/>
  <c r="A852" i="8"/>
  <c r="B853" i="8"/>
  <c r="B579" i="4"/>
  <c r="A578" i="4"/>
  <c r="B2750" i="11"/>
  <c r="C2749" i="11"/>
  <c r="AD530" i="3"/>
  <c r="AE529" i="3"/>
  <c r="AC533" i="3"/>
  <c r="C4093" i="11"/>
  <c r="B4094" i="11"/>
  <c r="B2112" i="11"/>
  <c r="C2111" i="11"/>
  <c r="BM529" i="3" l="1"/>
  <c r="BI529" i="3"/>
  <c r="BE529" i="3"/>
  <c r="BL529" i="3"/>
  <c r="BH529" i="3"/>
  <c r="BD529" i="3"/>
  <c r="BK529" i="3"/>
  <c r="BG529" i="3"/>
  <c r="BF529" i="3"/>
  <c r="BN529" i="3"/>
  <c r="BJ529" i="3"/>
  <c r="B854" i="8"/>
  <c r="A853" i="8"/>
  <c r="B580" i="4"/>
  <c r="A579" i="4"/>
  <c r="AC534" i="3"/>
  <c r="AD531" i="3"/>
  <c r="AE530" i="3"/>
  <c r="B2751" i="11"/>
  <c r="C2750" i="11"/>
  <c r="C2112" i="11"/>
  <c r="B2113" i="11"/>
  <c r="B4095" i="11"/>
  <c r="C4094" i="11"/>
  <c r="BN530" i="3" l="1"/>
  <c r="BJ530" i="3"/>
  <c r="BF530" i="3"/>
  <c r="BM530" i="3"/>
  <c r="BI530" i="3"/>
  <c r="BE530" i="3"/>
  <c r="BL530" i="3"/>
  <c r="BH530" i="3"/>
  <c r="BD530" i="3"/>
  <c r="BK530" i="3"/>
  <c r="BG530" i="3"/>
  <c r="B855" i="8"/>
  <c r="A854" i="8"/>
  <c r="B581" i="4"/>
  <c r="A580" i="4"/>
  <c r="B2752" i="11"/>
  <c r="C2751" i="11"/>
  <c r="AD532" i="3"/>
  <c r="AE531" i="3"/>
  <c r="AC535" i="3"/>
  <c r="B2114" i="11"/>
  <c r="C2113" i="11"/>
  <c r="C4095" i="11"/>
  <c r="B4096" i="11"/>
  <c r="BK531" i="3" l="1"/>
  <c r="BG531" i="3"/>
  <c r="BN531" i="3"/>
  <c r="BJ531" i="3"/>
  <c r="BF531" i="3"/>
  <c r="BM531" i="3"/>
  <c r="BI531" i="3"/>
  <c r="BE531" i="3"/>
  <c r="BL531" i="3"/>
  <c r="BH531" i="3"/>
  <c r="BD531" i="3"/>
  <c r="A855" i="8"/>
  <c r="B856" i="8"/>
  <c r="B582" i="4"/>
  <c r="A581" i="4"/>
  <c r="AC536" i="3"/>
  <c r="AD533" i="3"/>
  <c r="AE532" i="3"/>
  <c r="C2752" i="11"/>
  <c r="B2753" i="11"/>
  <c r="B4097" i="11"/>
  <c r="C4096" i="11"/>
  <c r="C2114" i="11"/>
  <c r="B2115" i="11"/>
  <c r="BL532" i="3" l="1"/>
  <c r="BH532" i="3"/>
  <c r="BD532" i="3"/>
  <c r="BK532" i="3"/>
  <c r="BG532" i="3"/>
  <c r="BN532" i="3"/>
  <c r="BJ532" i="3"/>
  <c r="BF532" i="3"/>
  <c r="BE532" i="3"/>
  <c r="BM532" i="3"/>
  <c r="BI532" i="3"/>
  <c r="A856" i="8"/>
  <c r="B857" i="8"/>
  <c r="A582" i="4"/>
  <c r="B583" i="4"/>
  <c r="C2753" i="11"/>
  <c r="B2754" i="11"/>
  <c r="AD534" i="3"/>
  <c r="AE533" i="3"/>
  <c r="AC537" i="3"/>
  <c r="B2116" i="11"/>
  <c r="C2115" i="11"/>
  <c r="C4097" i="11"/>
  <c r="B4098" i="11"/>
  <c r="BM533" i="3" l="1"/>
  <c r="BI533" i="3"/>
  <c r="BE533" i="3"/>
  <c r="BL533" i="3"/>
  <c r="BH533" i="3"/>
  <c r="BD533" i="3"/>
  <c r="BK533" i="3"/>
  <c r="BG533" i="3"/>
  <c r="BJ533" i="3"/>
  <c r="BF533" i="3"/>
  <c r="BN533" i="3"/>
  <c r="B858" i="8"/>
  <c r="A857" i="8"/>
  <c r="B584" i="4"/>
  <c r="A583" i="4"/>
  <c r="AC538" i="3"/>
  <c r="AD535" i="3"/>
  <c r="AE534" i="3"/>
  <c r="C2754" i="11"/>
  <c r="B2755" i="11"/>
  <c r="B4099" i="11"/>
  <c r="C4098" i="11"/>
  <c r="C2116" i="11"/>
  <c r="B2117" i="11"/>
  <c r="BN534" i="3" l="1"/>
  <c r="BJ534" i="3"/>
  <c r="BF534" i="3"/>
  <c r="BM534" i="3"/>
  <c r="BI534" i="3"/>
  <c r="BE534" i="3"/>
  <c r="BL534" i="3"/>
  <c r="BH534" i="3"/>
  <c r="BD534" i="3"/>
  <c r="BK534" i="3"/>
  <c r="BG534" i="3"/>
  <c r="B859" i="8"/>
  <c r="A858" i="8"/>
  <c r="B585" i="4"/>
  <c r="A584" i="4"/>
  <c r="B2756" i="11"/>
  <c r="C2755" i="11"/>
  <c r="AD536" i="3"/>
  <c r="AE535" i="3"/>
  <c r="AC539" i="3"/>
  <c r="B2118" i="11"/>
  <c r="C2117" i="11"/>
  <c r="C4099" i="11"/>
  <c r="B4100" i="11"/>
  <c r="BK535" i="3" l="1"/>
  <c r="BG535" i="3"/>
  <c r="BN535" i="3"/>
  <c r="BJ535" i="3"/>
  <c r="BF535" i="3"/>
  <c r="BM535" i="3"/>
  <c r="BI535" i="3"/>
  <c r="BE535" i="3"/>
  <c r="BD535" i="3"/>
  <c r="BL535" i="3"/>
  <c r="BH535" i="3"/>
  <c r="B860" i="8"/>
  <c r="A859" i="8"/>
  <c r="B586" i="4"/>
  <c r="A585" i="4"/>
  <c r="AC540" i="3"/>
  <c r="AD537" i="3"/>
  <c r="AE536" i="3"/>
  <c r="C2756" i="11"/>
  <c r="B2757" i="11"/>
  <c r="C2118" i="11"/>
  <c r="B2119" i="11"/>
  <c r="B4101" i="11"/>
  <c r="C4100" i="11"/>
  <c r="BL536" i="3" l="1"/>
  <c r="BH536" i="3"/>
  <c r="BD536" i="3"/>
  <c r="BK536" i="3"/>
  <c r="BG536" i="3"/>
  <c r="BN536" i="3"/>
  <c r="BJ536" i="3"/>
  <c r="BF536" i="3"/>
  <c r="BI536" i="3"/>
  <c r="BE536" i="3"/>
  <c r="BM536" i="3"/>
  <c r="B861" i="8"/>
  <c r="A860" i="8"/>
  <c r="B587" i="4"/>
  <c r="A586" i="4"/>
  <c r="B2758" i="11"/>
  <c r="C2757" i="11"/>
  <c r="AD538" i="3"/>
  <c r="AE537" i="3"/>
  <c r="AC541" i="3"/>
  <c r="C4101" i="11"/>
  <c r="B4102" i="11"/>
  <c r="B2120" i="11"/>
  <c r="C2119" i="11"/>
  <c r="BM537" i="3" l="1"/>
  <c r="BI537" i="3"/>
  <c r="BE537" i="3"/>
  <c r="BL537" i="3"/>
  <c r="BH537" i="3"/>
  <c r="BD537" i="3"/>
  <c r="BK537" i="3"/>
  <c r="BG537" i="3"/>
  <c r="BN537" i="3"/>
  <c r="BJ537" i="3"/>
  <c r="BF537" i="3"/>
  <c r="B862" i="8"/>
  <c r="A861" i="8"/>
  <c r="B588" i="4"/>
  <c r="A587" i="4"/>
  <c r="AC542" i="3"/>
  <c r="AD539" i="3"/>
  <c r="AE538" i="3"/>
  <c r="C2758" i="11"/>
  <c r="B2759" i="11"/>
  <c r="B4103" i="11"/>
  <c r="C4102" i="11"/>
  <c r="C2120" i="11"/>
  <c r="B2121" i="11"/>
  <c r="BN538" i="3" l="1"/>
  <c r="BJ538" i="3"/>
  <c r="BF538" i="3"/>
  <c r="BM538" i="3"/>
  <c r="BI538" i="3"/>
  <c r="BE538" i="3"/>
  <c r="BL538" i="3"/>
  <c r="BH538" i="3"/>
  <c r="BD538" i="3"/>
  <c r="BK538" i="3"/>
  <c r="BG538" i="3"/>
  <c r="A862" i="8"/>
  <c r="B863" i="8"/>
  <c r="B589" i="4"/>
  <c r="A588" i="4"/>
  <c r="C2759" i="11"/>
  <c r="B2760" i="11"/>
  <c r="AD540" i="3"/>
  <c r="AE539" i="3"/>
  <c r="AC543" i="3"/>
  <c r="C4103" i="11"/>
  <c r="B4104" i="11"/>
  <c r="B2122" i="11"/>
  <c r="C2121" i="11"/>
  <c r="BK539" i="3" l="1"/>
  <c r="BG539" i="3"/>
  <c r="BN539" i="3"/>
  <c r="BJ539" i="3"/>
  <c r="BF539" i="3"/>
  <c r="BM539" i="3"/>
  <c r="BI539" i="3"/>
  <c r="BE539" i="3"/>
  <c r="BH539" i="3"/>
  <c r="BD539" i="3"/>
  <c r="BL539" i="3"/>
  <c r="B864" i="8"/>
  <c r="A863" i="8"/>
  <c r="B590" i="4"/>
  <c r="A589" i="4"/>
  <c r="AC544" i="3"/>
  <c r="AD541" i="3"/>
  <c r="AE540" i="3"/>
  <c r="C2760" i="11"/>
  <c r="B2761" i="11"/>
  <c r="C2122" i="11"/>
  <c r="B2123" i="11"/>
  <c r="B4105" i="11"/>
  <c r="C4104" i="11"/>
  <c r="BL540" i="3" l="1"/>
  <c r="BH540" i="3"/>
  <c r="BD540" i="3"/>
  <c r="BK540" i="3"/>
  <c r="BG540" i="3"/>
  <c r="BN540" i="3"/>
  <c r="BJ540" i="3"/>
  <c r="BF540" i="3"/>
  <c r="BM540" i="3"/>
  <c r="BI540" i="3"/>
  <c r="BE540" i="3"/>
  <c r="B865" i="8"/>
  <c r="A864" i="8"/>
  <c r="B591" i="4"/>
  <c r="A590" i="4"/>
  <c r="C2761" i="11"/>
  <c r="B2762" i="11"/>
  <c r="AD542" i="3"/>
  <c r="AE541" i="3"/>
  <c r="AC545" i="3"/>
  <c r="C4105" i="11"/>
  <c r="B4106" i="11"/>
  <c r="B2124" i="11"/>
  <c r="C2123" i="11"/>
  <c r="BM541" i="3" l="1"/>
  <c r="BI541" i="3"/>
  <c r="BE541" i="3"/>
  <c r="BL541" i="3"/>
  <c r="BH541" i="3"/>
  <c r="BD541" i="3"/>
  <c r="BK541" i="3"/>
  <c r="BG541" i="3"/>
  <c r="BN541" i="3"/>
  <c r="BJ541" i="3"/>
  <c r="BF541" i="3"/>
  <c r="B866" i="8"/>
  <c r="A865" i="8"/>
  <c r="A591" i="4"/>
  <c r="B592" i="4"/>
  <c r="AC546" i="3"/>
  <c r="AD543" i="3"/>
  <c r="AE542" i="3"/>
  <c r="C2762" i="11"/>
  <c r="B2763" i="11"/>
  <c r="B4107" i="11"/>
  <c r="C4106" i="11"/>
  <c r="C2124" i="11"/>
  <c r="B2125" i="11"/>
  <c r="BN542" i="3" l="1"/>
  <c r="BJ542" i="3"/>
  <c r="BF542" i="3"/>
  <c r="BM542" i="3"/>
  <c r="BI542" i="3"/>
  <c r="BE542" i="3"/>
  <c r="BL542" i="3"/>
  <c r="BH542" i="3"/>
  <c r="BD542" i="3"/>
  <c r="BG542" i="3"/>
  <c r="BK542" i="3"/>
  <c r="B867" i="8"/>
  <c r="A866" i="8"/>
  <c r="A592" i="4"/>
  <c r="B593" i="4"/>
  <c r="B2764" i="11"/>
  <c r="C2763" i="11"/>
  <c r="AD544" i="3"/>
  <c r="AE543" i="3"/>
  <c r="AC547" i="3"/>
  <c r="C4107" i="11"/>
  <c r="B4108" i="11"/>
  <c r="B2126" i="11"/>
  <c r="C2125" i="11"/>
  <c r="BK543" i="3" l="1"/>
  <c r="BG543" i="3"/>
  <c r="BN543" i="3"/>
  <c r="BJ543" i="3"/>
  <c r="BF543" i="3"/>
  <c r="BM543" i="3"/>
  <c r="BI543" i="3"/>
  <c r="BE543" i="3"/>
  <c r="BL543" i="3"/>
  <c r="BH543" i="3"/>
  <c r="BD543" i="3"/>
  <c r="B868" i="8"/>
  <c r="A867" i="8"/>
  <c r="B594" i="4"/>
  <c r="A593" i="4"/>
  <c r="AC548" i="3"/>
  <c r="AD545" i="3"/>
  <c r="AE544" i="3"/>
  <c r="C2764" i="11"/>
  <c r="B2765" i="11"/>
  <c r="C2126" i="11"/>
  <c r="B2127" i="11"/>
  <c r="B4109" i="11"/>
  <c r="C4108" i="11"/>
  <c r="BL544" i="3" l="1"/>
  <c r="BH544" i="3"/>
  <c r="BD544" i="3"/>
  <c r="BK544" i="3"/>
  <c r="BG544" i="3"/>
  <c r="BN544" i="3"/>
  <c r="BJ544" i="3"/>
  <c r="BF544" i="3"/>
  <c r="BM544" i="3"/>
  <c r="BI544" i="3"/>
  <c r="BE544" i="3"/>
  <c r="A868" i="8"/>
  <c r="B869" i="8"/>
  <c r="B595" i="4"/>
  <c r="A594" i="4"/>
  <c r="B2766" i="11"/>
  <c r="C2765" i="11"/>
  <c r="AD546" i="3"/>
  <c r="AE545" i="3"/>
  <c r="AC549" i="3"/>
  <c r="C4109" i="11"/>
  <c r="B4110" i="11"/>
  <c r="B2128" i="11"/>
  <c r="C2127" i="11"/>
  <c r="BM545" i="3" l="1"/>
  <c r="BI545" i="3"/>
  <c r="BE545" i="3"/>
  <c r="BL545" i="3"/>
  <c r="BH545" i="3"/>
  <c r="BD545" i="3"/>
  <c r="BK545" i="3"/>
  <c r="BG545" i="3"/>
  <c r="BF545" i="3"/>
  <c r="BN545" i="3"/>
  <c r="BJ545" i="3"/>
  <c r="B870" i="8"/>
  <c r="A869" i="8"/>
  <c r="A595" i="4"/>
  <c r="B596" i="4"/>
  <c r="AC550" i="3"/>
  <c r="AD547" i="3"/>
  <c r="AE546" i="3"/>
  <c r="C2766" i="11"/>
  <c r="B2767" i="11"/>
  <c r="B4111" i="11"/>
  <c r="C4110" i="11"/>
  <c r="C2128" i="11"/>
  <c r="B2129" i="11"/>
  <c r="BN546" i="3" l="1"/>
  <c r="BJ546" i="3"/>
  <c r="BF546" i="3"/>
  <c r="BM546" i="3"/>
  <c r="BI546" i="3"/>
  <c r="BE546" i="3"/>
  <c r="BL546" i="3"/>
  <c r="BH546" i="3"/>
  <c r="BD546" i="3"/>
  <c r="BK546" i="3"/>
  <c r="BG546" i="3"/>
  <c r="A870" i="8"/>
  <c r="B871" i="8"/>
  <c r="B597" i="4"/>
  <c r="A596" i="4"/>
  <c r="C2767" i="11"/>
  <c r="B2768" i="11"/>
  <c r="AD548" i="3"/>
  <c r="AE547" i="3"/>
  <c r="AC551" i="3"/>
  <c r="C4111" i="11"/>
  <c r="B4112" i="11"/>
  <c r="B2130" i="11"/>
  <c r="C2129" i="11"/>
  <c r="BK547" i="3" l="1"/>
  <c r="BG547" i="3"/>
  <c r="BN547" i="3"/>
  <c r="BJ547" i="3"/>
  <c r="BF547" i="3"/>
  <c r="BM547" i="3"/>
  <c r="BI547" i="3"/>
  <c r="BE547" i="3"/>
  <c r="BL547" i="3"/>
  <c r="BH547" i="3"/>
  <c r="BD547" i="3"/>
  <c r="B872" i="8"/>
  <c r="A871" i="8"/>
  <c r="B598" i="4"/>
  <c r="A597" i="4"/>
  <c r="AC552" i="3"/>
  <c r="AD549" i="3"/>
  <c r="AE548" i="3"/>
  <c r="C2768" i="11"/>
  <c r="B2769" i="11"/>
  <c r="C2130" i="11"/>
  <c r="B2131" i="11"/>
  <c r="B4113" i="11"/>
  <c r="C4112" i="11"/>
  <c r="BL548" i="3" l="1"/>
  <c r="BH548" i="3"/>
  <c r="BD548" i="3"/>
  <c r="BK548" i="3"/>
  <c r="BG548" i="3"/>
  <c r="BN548" i="3"/>
  <c r="BJ548" i="3"/>
  <c r="BF548" i="3"/>
  <c r="BE548" i="3"/>
  <c r="BM548" i="3"/>
  <c r="BI548" i="3"/>
  <c r="B873" i="8"/>
  <c r="A872" i="8"/>
  <c r="B599" i="4"/>
  <c r="A598" i="4"/>
  <c r="B2770" i="11"/>
  <c r="C2769" i="11"/>
  <c r="AD550" i="3"/>
  <c r="AE549" i="3"/>
  <c r="AC553" i="3"/>
  <c r="C4113" i="11"/>
  <c r="B4114" i="11"/>
  <c r="B2132" i="11"/>
  <c r="C2131" i="11"/>
  <c r="BM549" i="3" l="1"/>
  <c r="BI549" i="3"/>
  <c r="BE549" i="3"/>
  <c r="BL549" i="3"/>
  <c r="BH549" i="3"/>
  <c r="BD549" i="3"/>
  <c r="BK549" i="3"/>
  <c r="BG549" i="3"/>
  <c r="BJ549" i="3"/>
  <c r="BF549" i="3"/>
  <c r="BN549" i="3"/>
  <c r="B874" i="8"/>
  <c r="A873" i="8"/>
  <c r="B600" i="4"/>
  <c r="A599" i="4"/>
  <c r="AC554" i="3"/>
  <c r="AD551" i="3"/>
  <c r="AE550" i="3"/>
  <c r="C2770" i="11"/>
  <c r="B2771" i="11"/>
  <c r="B4115" i="11"/>
  <c r="C4114" i="11"/>
  <c r="C2132" i="11"/>
  <c r="B2133" i="11"/>
  <c r="BN550" i="3" l="1"/>
  <c r="BJ550" i="3"/>
  <c r="BF550" i="3"/>
  <c r="BM550" i="3"/>
  <c r="BI550" i="3"/>
  <c r="BE550" i="3"/>
  <c r="BL550" i="3"/>
  <c r="BH550" i="3"/>
  <c r="BD550" i="3"/>
  <c r="BK550" i="3"/>
  <c r="BG550" i="3"/>
  <c r="A874" i="8"/>
  <c r="B875" i="8"/>
  <c r="B601" i="4"/>
  <c r="A600" i="4"/>
  <c r="B2772" i="11"/>
  <c r="C2771" i="11"/>
  <c r="AD552" i="3"/>
  <c r="AE551" i="3"/>
  <c r="AC555" i="3"/>
  <c r="C4115" i="11"/>
  <c r="B4116" i="11"/>
  <c r="B2134" i="11"/>
  <c r="C2133" i="11"/>
  <c r="BK551" i="3" l="1"/>
  <c r="BG551" i="3"/>
  <c r="BN551" i="3"/>
  <c r="BJ551" i="3"/>
  <c r="BF551" i="3"/>
  <c r="BM551" i="3"/>
  <c r="BI551" i="3"/>
  <c r="BE551" i="3"/>
  <c r="BD551" i="3"/>
  <c r="BL551" i="3"/>
  <c r="BH551" i="3"/>
  <c r="B876" i="8"/>
  <c r="A875" i="8"/>
  <c r="B602" i="4"/>
  <c r="A601" i="4"/>
  <c r="AC556" i="3"/>
  <c r="AD553" i="3"/>
  <c r="AE552" i="3"/>
  <c r="C2772" i="11"/>
  <c r="B2773" i="11"/>
  <c r="C2134" i="11"/>
  <c r="B2135" i="11"/>
  <c r="C4116" i="11"/>
  <c r="B4117" i="11"/>
  <c r="BL552" i="3" l="1"/>
  <c r="BH552" i="3"/>
  <c r="BD552" i="3"/>
  <c r="BK552" i="3"/>
  <c r="BG552" i="3"/>
  <c r="BN552" i="3"/>
  <c r="BJ552" i="3"/>
  <c r="BF552" i="3"/>
  <c r="BI552" i="3"/>
  <c r="BE552" i="3"/>
  <c r="BM552" i="3"/>
  <c r="B877" i="8"/>
  <c r="A876" i="8"/>
  <c r="B603" i="4"/>
  <c r="A602" i="4"/>
  <c r="B2774" i="11"/>
  <c r="C2773" i="11"/>
  <c r="AD554" i="3"/>
  <c r="AE553" i="3"/>
  <c r="AC557" i="3"/>
  <c r="B4118" i="11"/>
  <c r="C4117" i="11"/>
  <c r="B2136" i="11"/>
  <c r="C2135" i="11"/>
  <c r="BM553" i="3" l="1"/>
  <c r="BI553" i="3"/>
  <c r="BE553" i="3"/>
  <c r="BL553" i="3"/>
  <c r="BH553" i="3"/>
  <c r="BD553" i="3"/>
  <c r="BK553" i="3"/>
  <c r="BG553" i="3"/>
  <c r="BN553" i="3"/>
  <c r="BJ553" i="3"/>
  <c r="BF553" i="3"/>
  <c r="A877" i="8"/>
  <c r="B878" i="8"/>
  <c r="B604" i="4"/>
  <c r="A603" i="4"/>
  <c r="AC558" i="3"/>
  <c r="AD555" i="3"/>
  <c r="AE554" i="3"/>
  <c r="C2774" i="11"/>
  <c r="B2775" i="11"/>
  <c r="C2136" i="11"/>
  <c r="B2137" i="11"/>
  <c r="C4118" i="11"/>
  <c r="B4119" i="11"/>
  <c r="BN554" i="3" l="1"/>
  <c r="BJ554" i="3"/>
  <c r="BF554" i="3"/>
  <c r="BM554" i="3"/>
  <c r="BI554" i="3"/>
  <c r="BE554" i="3"/>
  <c r="BL554" i="3"/>
  <c r="BH554" i="3"/>
  <c r="BD554" i="3"/>
  <c r="BK554" i="3"/>
  <c r="BG554" i="3"/>
  <c r="B879" i="8"/>
  <c r="A878" i="8"/>
  <c r="B605" i="4"/>
  <c r="A604" i="4"/>
  <c r="B2776" i="11"/>
  <c r="C2775" i="11"/>
  <c r="AD556" i="3"/>
  <c r="AE555" i="3"/>
  <c r="AC559" i="3"/>
  <c r="B2138" i="11"/>
  <c r="C2137" i="11"/>
  <c r="B4120" i="11"/>
  <c r="C4119" i="11"/>
  <c r="BK555" i="3" l="1"/>
  <c r="BG555" i="3"/>
  <c r="BN555" i="3"/>
  <c r="BJ555" i="3"/>
  <c r="BF555" i="3"/>
  <c r="BM555" i="3"/>
  <c r="BI555" i="3"/>
  <c r="BE555" i="3"/>
  <c r="BH555" i="3"/>
  <c r="BD555" i="3"/>
  <c r="BL555" i="3"/>
  <c r="A879" i="8"/>
  <c r="B880" i="8"/>
  <c r="B606" i="4"/>
  <c r="A605" i="4"/>
  <c r="AC560" i="3"/>
  <c r="AD557" i="3"/>
  <c r="AE556" i="3"/>
  <c r="C2776" i="11"/>
  <c r="B2777" i="11"/>
  <c r="C4120" i="11"/>
  <c r="B4121" i="11"/>
  <c r="C2138" i="11"/>
  <c r="B2139" i="11"/>
  <c r="BL556" i="3" l="1"/>
  <c r="BH556" i="3"/>
  <c r="BD556" i="3"/>
  <c r="BK556" i="3"/>
  <c r="BG556" i="3"/>
  <c r="BN556" i="3"/>
  <c r="BJ556" i="3"/>
  <c r="BF556" i="3"/>
  <c r="BM556" i="3"/>
  <c r="BI556" i="3"/>
  <c r="BE556" i="3"/>
  <c r="B881" i="8"/>
  <c r="A880" i="8"/>
  <c r="B607" i="4"/>
  <c r="A606" i="4"/>
  <c r="B2778" i="11"/>
  <c r="C2777" i="11"/>
  <c r="AD558" i="3"/>
  <c r="AE557" i="3"/>
  <c r="AC561" i="3"/>
  <c r="B2140" i="11"/>
  <c r="C2139" i="11"/>
  <c r="B4122" i="11"/>
  <c r="C4121" i="11"/>
  <c r="BM557" i="3" l="1"/>
  <c r="BI557" i="3"/>
  <c r="BE557" i="3"/>
  <c r="BL557" i="3"/>
  <c r="BH557" i="3"/>
  <c r="BD557" i="3"/>
  <c r="BK557" i="3"/>
  <c r="BG557" i="3"/>
  <c r="BN557" i="3"/>
  <c r="BJ557" i="3"/>
  <c r="BF557" i="3"/>
  <c r="B882" i="8"/>
  <c r="A881" i="8"/>
  <c r="B608" i="4"/>
  <c r="A607" i="4"/>
  <c r="AC562" i="3"/>
  <c r="AD559" i="3"/>
  <c r="AE558" i="3"/>
  <c r="C2778" i="11"/>
  <c r="B2779" i="11"/>
  <c r="C2140" i="11"/>
  <c r="B2141" i="11"/>
  <c r="C4122" i="11"/>
  <c r="B4123" i="11"/>
  <c r="BN558" i="3" l="1"/>
  <c r="BJ558" i="3"/>
  <c r="BF558" i="3"/>
  <c r="BM558" i="3"/>
  <c r="BI558" i="3"/>
  <c r="BE558" i="3"/>
  <c r="BL558" i="3"/>
  <c r="BH558" i="3"/>
  <c r="BD558" i="3"/>
  <c r="BG558" i="3"/>
  <c r="BK558" i="3"/>
  <c r="B883" i="8"/>
  <c r="A882" i="8"/>
  <c r="B609" i="4"/>
  <c r="A608" i="4"/>
  <c r="B2780" i="11"/>
  <c r="C2779" i="11"/>
  <c r="AD560" i="3"/>
  <c r="AE559" i="3"/>
  <c r="AC563" i="3"/>
  <c r="C4123" i="11"/>
  <c r="B4124" i="11"/>
  <c r="B2142" i="11"/>
  <c r="C2141" i="11"/>
  <c r="BK559" i="3" l="1"/>
  <c r="BG559" i="3"/>
  <c r="BN559" i="3"/>
  <c r="BJ559" i="3"/>
  <c r="BF559" i="3"/>
  <c r="BM559" i="3"/>
  <c r="BI559" i="3"/>
  <c r="BE559" i="3"/>
  <c r="BL559" i="3"/>
  <c r="BH559" i="3"/>
  <c r="BD559" i="3"/>
  <c r="B884" i="8"/>
  <c r="A883" i="8"/>
  <c r="B610" i="4"/>
  <c r="A609" i="4"/>
  <c r="AC564" i="3"/>
  <c r="AD561" i="3"/>
  <c r="AE560" i="3"/>
  <c r="C2780" i="11"/>
  <c r="B2781" i="11"/>
  <c r="C4124" i="11"/>
  <c r="B4125" i="11"/>
  <c r="C2142" i="11"/>
  <c r="B2143" i="11"/>
  <c r="BL560" i="3" l="1"/>
  <c r="BH560" i="3"/>
  <c r="BD560" i="3"/>
  <c r="BK560" i="3"/>
  <c r="BG560" i="3"/>
  <c r="BN560" i="3"/>
  <c r="BJ560" i="3"/>
  <c r="BF560" i="3"/>
  <c r="BM560" i="3"/>
  <c r="BI560" i="3"/>
  <c r="BE560" i="3"/>
  <c r="B885" i="8"/>
  <c r="A884" i="8"/>
  <c r="B611" i="4"/>
  <c r="A610" i="4"/>
  <c r="B2782" i="11"/>
  <c r="C2781" i="11"/>
  <c r="AD562" i="3"/>
  <c r="AE561" i="3"/>
  <c r="AC565" i="3"/>
  <c r="B4126" i="11"/>
  <c r="C4125" i="11"/>
  <c r="B2144" i="11"/>
  <c r="C2143" i="11"/>
  <c r="BM561" i="3" l="1"/>
  <c r="BI561" i="3"/>
  <c r="BE561" i="3"/>
  <c r="BL561" i="3"/>
  <c r="BH561" i="3"/>
  <c r="BD561" i="3"/>
  <c r="BK561" i="3"/>
  <c r="BG561" i="3"/>
  <c r="BF561" i="3"/>
  <c r="BN561" i="3"/>
  <c r="BJ561" i="3"/>
  <c r="A885" i="8"/>
  <c r="B886" i="8"/>
  <c r="B612" i="4"/>
  <c r="A611" i="4"/>
  <c r="AC566" i="3"/>
  <c r="AD563" i="3"/>
  <c r="AE562" i="3"/>
  <c r="C2782" i="11"/>
  <c r="B2783" i="11"/>
  <c r="C2144" i="11"/>
  <c r="B2145" i="11"/>
  <c r="C4126" i="11"/>
  <c r="B4127" i="11"/>
  <c r="BN562" i="3" l="1"/>
  <c r="BJ562" i="3"/>
  <c r="BF562" i="3"/>
  <c r="BM562" i="3"/>
  <c r="BI562" i="3"/>
  <c r="BE562" i="3"/>
  <c r="BL562" i="3"/>
  <c r="BH562" i="3"/>
  <c r="BD562" i="3"/>
  <c r="BK562" i="3"/>
  <c r="BG562" i="3"/>
  <c r="A886" i="8"/>
  <c r="B887" i="8"/>
  <c r="B613" i="4"/>
  <c r="A612" i="4"/>
  <c r="B2784" i="11"/>
  <c r="C2783" i="11"/>
  <c r="AD564" i="3"/>
  <c r="AE563" i="3"/>
  <c r="AC567" i="3"/>
  <c r="B4128" i="11"/>
  <c r="C4127" i="11"/>
  <c r="B2146" i="11"/>
  <c r="C2145" i="11"/>
  <c r="BK563" i="3" l="1"/>
  <c r="BG563" i="3"/>
  <c r="BN563" i="3"/>
  <c r="BJ563" i="3"/>
  <c r="BF563" i="3"/>
  <c r="BM563" i="3"/>
  <c r="BI563" i="3"/>
  <c r="BE563" i="3"/>
  <c r="BL563" i="3"/>
  <c r="BH563" i="3"/>
  <c r="BD563" i="3"/>
  <c r="B888" i="8"/>
  <c r="A887" i="8"/>
  <c r="B614" i="4"/>
  <c r="A613" i="4"/>
  <c r="AC568" i="3"/>
  <c r="AD565" i="3"/>
  <c r="AE564" i="3"/>
  <c r="C2784" i="11"/>
  <c r="B2785" i="11"/>
  <c r="C4128" i="11"/>
  <c r="B4129" i="11"/>
  <c r="C2146" i="11"/>
  <c r="B2147" i="11"/>
  <c r="BL564" i="3" l="1"/>
  <c r="BH564" i="3"/>
  <c r="BD564" i="3"/>
  <c r="BK564" i="3"/>
  <c r="BG564" i="3"/>
  <c r="BN564" i="3"/>
  <c r="BJ564" i="3"/>
  <c r="BF564" i="3"/>
  <c r="BE564" i="3"/>
  <c r="BM564" i="3"/>
  <c r="BI564" i="3"/>
  <c r="A888" i="8"/>
  <c r="B889" i="8"/>
  <c r="B615" i="4"/>
  <c r="A614" i="4"/>
  <c r="C2785" i="11"/>
  <c r="B2786" i="11"/>
  <c r="AD566" i="3"/>
  <c r="AE565" i="3"/>
  <c r="AC569" i="3"/>
  <c r="B2148" i="11"/>
  <c r="C2147" i="11"/>
  <c r="B4130" i="11"/>
  <c r="C4129" i="11"/>
  <c r="BM565" i="3" l="1"/>
  <c r="BI565" i="3"/>
  <c r="BE565" i="3"/>
  <c r="BL565" i="3"/>
  <c r="BH565" i="3"/>
  <c r="BD565" i="3"/>
  <c r="BK565" i="3"/>
  <c r="BG565" i="3"/>
  <c r="BJ565" i="3"/>
  <c r="BF565" i="3"/>
  <c r="BN565" i="3"/>
  <c r="B890" i="8"/>
  <c r="A889" i="8"/>
  <c r="B616" i="4"/>
  <c r="A615" i="4"/>
  <c r="AC570" i="3"/>
  <c r="AD567" i="3"/>
  <c r="AE566" i="3"/>
  <c r="C2786" i="11"/>
  <c r="B2787" i="11"/>
  <c r="C4130" i="11"/>
  <c r="B4131" i="11"/>
  <c r="C2148" i="11"/>
  <c r="B2149" i="11"/>
  <c r="BN566" i="3" l="1"/>
  <c r="BJ566" i="3"/>
  <c r="BF566" i="3"/>
  <c r="BM566" i="3"/>
  <c r="BI566" i="3"/>
  <c r="BE566" i="3"/>
  <c r="BL566" i="3"/>
  <c r="BH566" i="3"/>
  <c r="BD566" i="3"/>
  <c r="BK566" i="3"/>
  <c r="BG566" i="3"/>
  <c r="B891" i="8"/>
  <c r="A890" i="8"/>
  <c r="B617" i="4"/>
  <c r="A616" i="4"/>
  <c r="B2788" i="11"/>
  <c r="C2787" i="11"/>
  <c r="AD568" i="3"/>
  <c r="AE567" i="3"/>
  <c r="AC571" i="3"/>
  <c r="C4131" i="11"/>
  <c r="B4132" i="11"/>
  <c r="B2150" i="11"/>
  <c r="C2149" i="11"/>
  <c r="BK567" i="3" l="1"/>
  <c r="BG567" i="3"/>
  <c r="BN567" i="3"/>
  <c r="BJ567" i="3"/>
  <c r="BF567" i="3"/>
  <c r="BM567" i="3"/>
  <c r="BI567" i="3"/>
  <c r="BE567" i="3"/>
  <c r="BD567" i="3"/>
  <c r="BL567" i="3"/>
  <c r="BH567" i="3"/>
  <c r="A891" i="8"/>
  <c r="B892" i="8"/>
  <c r="B618" i="4"/>
  <c r="A617" i="4"/>
  <c r="AC572" i="3"/>
  <c r="AD569" i="3"/>
  <c r="AE568" i="3"/>
  <c r="C2788" i="11"/>
  <c r="B2789" i="11"/>
  <c r="C4132" i="11"/>
  <c r="B4133" i="11"/>
  <c r="C2150" i="11"/>
  <c r="B2151" i="11"/>
  <c r="BL568" i="3" l="1"/>
  <c r="BH568" i="3"/>
  <c r="BD568" i="3"/>
  <c r="BK568" i="3"/>
  <c r="BG568" i="3"/>
  <c r="BN568" i="3"/>
  <c r="BJ568" i="3"/>
  <c r="BF568" i="3"/>
  <c r="BI568" i="3"/>
  <c r="BE568" i="3"/>
  <c r="BM568" i="3"/>
  <c r="A892" i="8"/>
  <c r="B893" i="8"/>
  <c r="B619" i="4"/>
  <c r="A618" i="4"/>
  <c r="B2790" i="11"/>
  <c r="C2789" i="11"/>
  <c r="AD570" i="3"/>
  <c r="AE569" i="3"/>
  <c r="AC573" i="3"/>
  <c r="B2152" i="11"/>
  <c r="C2151" i="11"/>
  <c r="B4134" i="11"/>
  <c r="C4133" i="11"/>
  <c r="BM569" i="3" l="1"/>
  <c r="BI569" i="3"/>
  <c r="BE569" i="3"/>
  <c r="BL569" i="3"/>
  <c r="BH569" i="3"/>
  <c r="BD569" i="3"/>
  <c r="BK569" i="3"/>
  <c r="BG569" i="3"/>
  <c r="BN569" i="3"/>
  <c r="BJ569" i="3"/>
  <c r="BF569" i="3"/>
  <c r="B894" i="8"/>
  <c r="A893" i="8"/>
  <c r="B620" i="4"/>
  <c r="A619" i="4"/>
  <c r="AC574" i="3"/>
  <c r="AD571" i="3"/>
  <c r="AE570" i="3"/>
  <c r="C2790" i="11"/>
  <c r="B2791" i="11"/>
  <c r="C4134" i="11"/>
  <c r="B4135" i="11"/>
  <c r="C2152" i="11"/>
  <c r="B2153" i="11"/>
  <c r="BN570" i="3" l="1"/>
  <c r="BJ570" i="3"/>
  <c r="BF570" i="3"/>
  <c r="BM570" i="3"/>
  <c r="BI570" i="3"/>
  <c r="BE570" i="3"/>
  <c r="BL570" i="3"/>
  <c r="BH570" i="3"/>
  <c r="BD570" i="3"/>
  <c r="BK570" i="3"/>
  <c r="BG570" i="3"/>
  <c r="A894" i="8"/>
  <c r="B895" i="8"/>
  <c r="B621" i="4"/>
  <c r="A620" i="4"/>
  <c r="B2792" i="11"/>
  <c r="C2791" i="11"/>
  <c r="AD572" i="3"/>
  <c r="AE571" i="3"/>
  <c r="AC575" i="3"/>
  <c r="B4136" i="11"/>
  <c r="C4135" i="11"/>
  <c r="B2154" i="11"/>
  <c r="C2153" i="11"/>
  <c r="BK571" i="3" l="1"/>
  <c r="BG571" i="3"/>
  <c r="BN571" i="3"/>
  <c r="BJ571" i="3"/>
  <c r="BF571" i="3"/>
  <c r="BM571" i="3"/>
  <c r="BI571" i="3"/>
  <c r="BE571" i="3"/>
  <c r="BH571" i="3"/>
  <c r="BD571" i="3"/>
  <c r="BL571" i="3"/>
  <c r="B896" i="8"/>
  <c r="A895" i="8"/>
  <c r="B622" i="4"/>
  <c r="A621" i="4"/>
  <c r="AC576" i="3"/>
  <c r="AD573" i="3"/>
  <c r="AE572" i="3"/>
  <c r="C2792" i="11"/>
  <c r="B2793" i="11"/>
  <c r="C2154" i="11"/>
  <c r="B2155" i="11"/>
  <c r="C4136" i="11"/>
  <c r="B4137" i="11"/>
  <c r="BL572" i="3" l="1"/>
  <c r="BH572" i="3"/>
  <c r="BD572" i="3"/>
  <c r="BK572" i="3"/>
  <c r="BG572" i="3"/>
  <c r="BN572" i="3"/>
  <c r="BJ572" i="3"/>
  <c r="BF572" i="3"/>
  <c r="BM572" i="3"/>
  <c r="BI572" i="3"/>
  <c r="BE572" i="3"/>
  <c r="B897" i="8"/>
  <c r="A896" i="8"/>
  <c r="B623" i="4"/>
  <c r="A622" i="4"/>
  <c r="B2794" i="11"/>
  <c r="C2793" i="11"/>
  <c r="AD574" i="3"/>
  <c r="AE573" i="3"/>
  <c r="AC577" i="3"/>
  <c r="B4138" i="11"/>
  <c r="C4137" i="11"/>
  <c r="B2156" i="11"/>
  <c r="C2155" i="11"/>
  <c r="BM573" i="3" l="1"/>
  <c r="BI573" i="3"/>
  <c r="BE573" i="3"/>
  <c r="BL573" i="3"/>
  <c r="BH573" i="3"/>
  <c r="BD573" i="3"/>
  <c r="BK573" i="3"/>
  <c r="BG573" i="3"/>
  <c r="BN573" i="3"/>
  <c r="BJ573" i="3"/>
  <c r="BF573" i="3"/>
  <c r="B898" i="8"/>
  <c r="A897" i="8"/>
  <c r="A623" i="4"/>
  <c r="B624" i="4"/>
  <c r="AC578" i="3"/>
  <c r="AD575" i="3"/>
  <c r="AE574" i="3"/>
  <c r="C2794" i="11"/>
  <c r="B2795" i="11"/>
  <c r="C4138" i="11"/>
  <c r="B4139" i="11"/>
  <c r="C2156" i="11"/>
  <c r="B2157" i="11"/>
  <c r="BN574" i="3" l="1"/>
  <c r="BJ574" i="3"/>
  <c r="BF574" i="3"/>
  <c r="BM574" i="3"/>
  <c r="BI574" i="3"/>
  <c r="BE574" i="3"/>
  <c r="BL574" i="3"/>
  <c r="BH574" i="3"/>
  <c r="BD574" i="3"/>
  <c r="BG574" i="3"/>
  <c r="BK574" i="3"/>
  <c r="B899" i="8"/>
  <c r="A898" i="8"/>
  <c r="B625" i="4"/>
  <c r="A624" i="4"/>
  <c r="B2796" i="11"/>
  <c r="C2795" i="11"/>
  <c r="AD576" i="3"/>
  <c r="AE575" i="3"/>
  <c r="AC579" i="3"/>
  <c r="B2158" i="11"/>
  <c r="C2157" i="11"/>
  <c r="C4139" i="11"/>
  <c r="B4140" i="11"/>
  <c r="BK575" i="3" l="1"/>
  <c r="BG575" i="3"/>
  <c r="BN575" i="3"/>
  <c r="BJ575" i="3"/>
  <c r="BF575" i="3"/>
  <c r="BM575" i="3"/>
  <c r="BI575" i="3"/>
  <c r="BE575" i="3"/>
  <c r="BL575" i="3"/>
  <c r="BH575" i="3"/>
  <c r="BD575" i="3"/>
  <c r="B900" i="8"/>
  <c r="A899" i="8"/>
  <c r="B626" i="4"/>
  <c r="A625" i="4"/>
  <c r="AC580" i="3"/>
  <c r="AD577" i="3"/>
  <c r="AE576" i="3"/>
  <c r="C2796" i="11"/>
  <c r="B2797" i="11"/>
  <c r="C4140" i="11"/>
  <c r="B4141" i="11"/>
  <c r="C2158" i="11"/>
  <c r="B2159" i="11"/>
  <c r="BL576" i="3" l="1"/>
  <c r="BH576" i="3"/>
  <c r="BD576" i="3"/>
  <c r="BK576" i="3"/>
  <c r="BG576" i="3"/>
  <c r="BN576" i="3"/>
  <c r="BJ576" i="3"/>
  <c r="BF576" i="3"/>
  <c r="BM576" i="3"/>
  <c r="BI576" i="3"/>
  <c r="BE576" i="3"/>
  <c r="B901" i="8"/>
  <c r="A900" i="8"/>
  <c r="B627" i="4"/>
  <c r="A626" i="4"/>
  <c r="B2798" i="11"/>
  <c r="C2797" i="11"/>
  <c r="AD578" i="3"/>
  <c r="AE577" i="3"/>
  <c r="AC581" i="3"/>
  <c r="B2160" i="11"/>
  <c r="C2159" i="11"/>
  <c r="B4142" i="11"/>
  <c r="C4141" i="11"/>
  <c r="BM577" i="3" l="1"/>
  <c r="BI577" i="3"/>
  <c r="BE577" i="3"/>
  <c r="BL577" i="3"/>
  <c r="BH577" i="3"/>
  <c r="BD577" i="3"/>
  <c r="BK577" i="3"/>
  <c r="BG577" i="3"/>
  <c r="BF577" i="3"/>
  <c r="BN577" i="3"/>
  <c r="BJ577" i="3"/>
  <c r="B902" i="8"/>
  <c r="A901" i="8"/>
  <c r="B628" i="4"/>
  <c r="A627" i="4"/>
  <c r="AC582" i="3"/>
  <c r="AD579" i="3"/>
  <c r="AE578" i="3"/>
  <c r="C2798" i="11"/>
  <c r="B2799" i="11"/>
  <c r="C2160" i="11"/>
  <c r="B2161" i="11"/>
  <c r="C4142" i="11"/>
  <c r="B4143" i="11"/>
  <c r="BN578" i="3" l="1"/>
  <c r="BJ578" i="3"/>
  <c r="BF578" i="3"/>
  <c r="BM578" i="3"/>
  <c r="BI578" i="3"/>
  <c r="BE578" i="3"/>
  <c r="BL578" i="3"/>
  <c r="BH578" i="3"/>
  <c r="BD578" i="3"/>
  <c r="BK578" i="3"/>
  <c r="BG578" i="3"/>
  <c r="B903" i="8"/>
  <c r="A902" i="8"/>
  <c r="B629" i="4"/>
  <c r="A628" i="4"/>
  <c r="B2800" i="11"/>
  <c r="C2799" i="11"/>
  <c r="AD580" i="3"/>
  <c r="AE579" i="3"/>
  <c r="AC583" i="3"/>
  <c r="B4144" i="11"/>
  <c r="C4143" i="11"/>
  <c r="B2162" i="11"/>
  <c r="C2161" i="11"/>
  <c r="BK579" i="3" l="1"/>
  <c r="BG579" i="3"/>
  <c r="BN579" i="3"/>
  <c r="BJ579" i="3"/>
  <c r="BF579" i="3"/>
  <c r="BM579" i="3"/>
  <c r="BI579" i="3"/>
  <c r="BE579" i="3"/>
  <c r="BL579" i="3"/>
  <c r="BH579" i="3"/>
  <c r="BD579" i="3"/>
  <c r="A903" i="8"/>
  <c r="B904" i="8"/>
  <c r="B630" i="4"/>
  <c r="A629" i="4"/>
  <c r="AC584" i="3"/>
  <c r="AD581" i="3"/>
  <c r="AE580" i="3"/>
  <c r="C2800" i="11"/>
  <c r="B2801" i="11"/>
  <c r="C2162" i="11"/>
  <c r="B2163" i="11"/>
  <c r="C4144" i="11"/>
  <c r="B4145" i="11"/>
  <c r="BL580" i="3" l="1"/>
  <c r="BH580" i="3"/>
  <c r="BD580" i="3"/>
  <c r="BK580" i="3"/>
  <c r="BG580" i="3"/>
  <c r="BN580" i="3"/>
  <c r="BJ580" i="3"/>
  <c r="BF580" i="3"/>
  <c r="BE580" i="3"/>
  <c r="BM580" i="3"/>
  <c r="BI580" i="3"/>
  <c r="B905" i="8"/>
  <c r="A904" i="8"/>
  <c r="B631" i="4"/>
  <c r="A630" i="4"/>
  <c r="B2802" i="11"/>
  <c r="C2801" i="11"/>
  <c r="AD582" i="3"/>
  <c r="AE581" i="3"/>
  <c r="AC585" i="3"/>
  <c r="B2164" i="11"/>
  <c r="C2163" i="11"/>
  <c r="B4146" i="11"/>
  <c r="C4145" i="11"/>
  <c r="BM581" i="3" l="1"/>
  <c r="BI581" i="3"/>
  <c r="BE581" i="3"/>
  <c r="BL581" i="3"/>
  <c r="BH581" i="3"/>
  <c r="BD581" i="3"/>
  <c r="BK581" i="3"/>
  <c r="BG581" i="3"/>
  <c r="BJ581" i="3"/>
  <c r="BF581" i="3"/>
  <c r="BN581" i="3"/>
  <c r="B906" i="8"/>
  <c r="A905" i="8"/>
  <c r="B632" i="4"/>
  <c r="A631" i="4"/>
  <c r="AC586" i="3"/>
  <c r="AD583" i="3"/>
  <c r="AE582" i="3"/>
  <c r="C2802" i="11"/>
  <c r="B2803" i="11"/>
  <c r="C4146" i="11"/>
  <c r="B4147" i="11"/>
  <c r="C2164" i="11"/>
  <c r="B2165" i="11"/>
  <c r="BN582" i="3" l="1"/>
  <c r="BJ582" i="3"/>
  <c r="BF582" i="3"/>
  <c r="BM582" i="3"/>
  <c r="BI582" i="3"/>
  <c r="BE582" i="3"/>
  <c r="BL582" i="3"/>
  <c r="BH582" i="3"/>
  <c r="BD582" i="3"/>
  <c r="BK582" i="3"/>
  <c r="BG582" i="3"/>
  <c r="A906" i="8"/>
  <c r="B907" i="8"/>
  <c r="B633" i="4"/>
  <c r="A632" i="4"/>
  <c r="B2804" i="11"/>
  <c r="C2803" i="11"/>
  <c r="AD584" i="3"/>
  <c r="AE583" i="3"/>
  <c r="AC587" i="3"/>
  <c r="B2166" i="11"/>
  <c r="C2165" i="11"/>
  <c r="C4147" i="11"/>
  <c r="B4148" i="11"/>
  <c r="BK583" i="3" l="1"/>
  <c r="BG583" i="3"/>
  <c r="BN583" i="3"/>
  <c r="BJ583" i="3"/>
  <c r="BF583" i="3"/>
  <c r="BM583" i="3"/>
  <c r="BI583" i="3"/>
  <c r="BE583" i="3"/>
  <c r="BD583" i="3"/>
  <c r="BL583" i="3"/>
  <c r="BH583" i="3"/>
  <c r="B908" i="8"/>
  <c r="A907" i="8"/>
  <c r="B634" i="4"/>
  <c r="A633" i="4"/>
  <c r="AC588" i="3"/>
  <c r="AD585" i="3"/>
  <c r="AE584" i="3"/>
  <c r="C2804" i="11"/>
  <c r="B2805" i="11"/>
  <c r="C4148" i="11"/>
  <c r="B4149" i="11"/>
  <c r="C2166" i="11"/>
  <c r="B2167" i="11"/>
  <c r="BL584" i="3" l="1"/>
  <c r="BH584" i="3"/>
  <c r="BD584" i="3"/>
  <c r="BK584" i="3"/>
  <c r="BG584" i="3"/>
  <c r="BN584" i="3"/>
  <c r="BJ584" i="3"/>
  <c r="BF584" i="3"/>
  <c r="BI584" i="3"/>
  <c r="BE584" i="3"/>
  <c r="BM584" i="3"/>
  <c r="B909" i="8"/>
  <c r="A908" i="8"/>
  <c r="A634" i="4"/>
  <c r="B635" i="4"/>
  <c r="B2806" i="11"/>
  <c r="C2805" i="11"/>
  <c r="AD586" i="3"/>
  <c r="AE585" i="3"/>
  <c r="AC589" i="3"/>
  <c r="B2168" i="11"/>
  <c r="C2167" i="11"/>
  <c r="B4150" i="11"/>
  <c r="C4149" i="11"/>
  <c r="BM585" i="3" l="1"/>
  <c r="BI585" i="3"/>
  <c r="BE585" i="3"/>
  <c r="BL585" i="3"/>
  <c r="BH585" i="3"/>
  <c r="BD585" i="3"/>
  <c r="BK585" i="3"/>
  <c r="BG585" i="3"/>
  <c r="BN585" i="3"/>
  <c r="BJ585" i="3"/>
  <c r="BF585" i="3"/>
  <c r="B910" i="8"/>
  <c r="A909" i="8"/>
  <c r="B636" i="4"/>
  <c r="A635" i="4"/>
  <c r="AC590" i="3"/>
  <c r="AD587" i="3"/>
  <c r="AE586" i="3"/>
  <c r="C2806" i="11"/>
  <c r="B2807" i="11"/>
  <c r="C4150" i="11"/>
  <c r="B4151" i="11"/>
  <c r="C2168" i="11"/>
  <c r="B2169" i="11"/>
  <c r="BN586" i="3" l="1"/>
  <c r="BJ586" i="3"/>
  <c r="BF586" i="3"/>
  <c r="BM586" i="3"/>
  <c r="BI586" i="3"/>
  <c r="BE586" i="3"/>
  <c r="BL586" i="3"/>
  <c r="BH586" i="3"/>
  <c r="BD586" i="3"/>
  <c r="BK586" i="3"/>
  <c r="BG586" i="3"/>
  <c r="A910" i="8"/>
  <c r="B911" i="8"/>
  <c r="B637" i="4"/>
  <c r="A636" i="4"/>
  <c r="B2808" i="11"/>
  <c r="C2807" i="11"/>
  <c r="AD588" i="3"/>
  <c r="AE587" i="3"/>
  <c r="AC591" i="3"/>
  <c r="B4152" i="11"/>
  <c r="C4151" i="11"/>
  <c r="B2170" i="11"/>
  <c r="C2169" i="11"/>
  <c r="BK587" i="3" l="1"/>
  <c r="BG587" i="3"/>
  <c r="BN587" i="3"/>
  <c r="BJ587" i="3"/>
  <c r="BF587" i="3"/>
  <c r="BM587" i="3"/>
  <c r="BI587" i="3"/>
  <c r="BE587" i="3"/>
  <c r="BH587" i="3"/>
  <c r="BD587" i="3"/>
  <c r="BL587" i="3"/>
  <c r="B912" i="8"/>
  <c r="A911" i="8"/>
  <c r="A637" i="4"/>
  <c r="B638" i="4"/>
  <c r="AC592" i="3"/>
  <c r="AD589" i="3"/>
  <c r="AE588" i="3"/>
  <c r="C2808" i="11"/>
  <c r="B2809" i="11"/>
  <c r="C2170" i="11"/>
  <c r="B2171" i="11"/>
  <c r="C4152" i="11"/>
  <c r="B4153" i="11"/>
  <c r="BL588" i="3" l="1"/>
  <c r="BH588" i="3"/>
  <c r="BD588" i="3"/>
  <c r="BK588" i="3"/>
  <c r="BG588" i="3"/>
  <c r="BN588" i="3"/>
  <c r="BJ588" i="3"/>
  <c r="BF588" i="3"/>
  <c r="BM588" i="3"/>
  <c r="BI588" i="3"/>
  <c r="BE588" i="3"/>
  <c r="B913" i="8"/>
  <c r="A912" i="8"/>
  <c r="B639" i="4"/>
  <c r="A638" i="4"/>
  <c r="B2810" i="11"/>
  <c r="C2809" i="11"/>
  <c r="AD590" i="3"/>
  <c r="AE589" i="3"/>
  <c r="AC593" i="3"/>
  <c r="B4154" i="11"/>
  <c r="C4153" i="11"/>
  <c r="B2172" i="11"/>
  <c r="C2171" i="11"/>
  <c r="BM589" i="3" l="1"/>
  <c r="BI589" i="3"/>
  <c r="BE589" i="3"/>
  <c r="BL589" i="3"/>
  <c r="BH589" i="3"/>
  <c r="BD589" i="3"/>
  <c r="BK589" i="3"/>
  <c r="BG589" i="3"/>
  <c r="BN589" i="3"/>
  <c r="BJ589" i="3"/>
  <c r="BF589" i="3"/>
  <c r="A913" i="8"/>
  <c r="B914" i="8"/>
  <c r="B640" i="4"/>
  <c r="A639" i="4"/>
  <c r="AC594" i="3"/>
  <c r="AD591" i="3"/>
  <c r="AE590" i="3"/>
  <c r="C2810" i="11"/>
  <c r="B2811" i="11"/>
  <c r="C4154" i="11"/>
  <c r="B4155" i="11"/>
  <c r="C2172" i="11"/>
  <c r="B2173" i="11"/>
  <c r="BN590" i="3" l="1"/>
  <c r="BJ590" i="3"/>
  <c r="BF590" i="3"/>
  <c r="BM590" i="3"/>
  <c r="BI590" i="3"/>
  <c r="BE590" i="3"/>
  <c r="BL590" i="3"/>
  <c r="BH590" i="3"/>
  <c r="BD590" i="3"/>
  <c r="BG590" i="3"/>
  <c r="BK590" i="3"/>
  <c r="B915" i="8"/>
  <c r="A914" i="8"/>
  <c r="B641" i="4"/>
  <c r="A640" i="4"/>
  <c r="B2812" i="11"/>
  <c r="C2811" i="11"/>
  <c r="AD592" i="3"/>
  <c r="AE591" i="3"/>
  <c r="AC595" i="3"/>
  <c r="B2174" i="11"/>
  <c r="C2173" i="11"/>
  <c r="C4155" i="11"/>
  <c r="B4156" i="11"/>
  <c r="BK591" i="3" l="1"/>
  <c r="BG591" i="3"/>
  <c r="BN591" i="3"/>
  <c r="BJ591" i="3"/>
  <c r="BF591" i="3"/>
  <c r="BM591" i="3"/>
  <c r="BI591" i="3"/>
  <c r="BE591" i="3"/>
  <c r="BL591" i="3"/>
  <c r="BH591" i="3"/>
  <c r="BD591" i="3"/>
  <c r="B916" i="8"/>
  <c r="A915" i="8"/>
  <c r="B642" i="4"/>
  <c r="A641" i="4"/>
  <c r="AC596" i="3"/>
  <c r="AD593" i="3"/>
  <c r="AE592" i="3"/>
  <c r="C2812" i="11"/>
  <c r="B2813" i="11"/>
  <c r="C4156" i="11"/>
  <c r="B4157" i="11"/>
  <c r="C2174" i="11"/>
  <c r="B2175" i="11"/>
  <c r="BL592" i="3" l="1"/>
  <c r="BH592" i="3"/>
  <c r="BD592" i="3"/>
  <c r="BK592" i="3"/>
  <c r="BG592" i="3"/>
  <c r="BN592" i="3"/>
  <c r="BJ592" i="3"/>
  <c r="BF592" i="3"/>
  <c r="BM592" i="3"/>
  <c r="BI592" i="3"/>
  <c r="BE592" i="3"/>
  <c r="A916" i="8"/>
  <c r="B917" i="8"/>
  <c r="B643" i="4"/>
  <c r="A642" i="4"/>
  <c r="B2814" i="11"/>
  <c r="C2813" i="11"/>
  <c r="AD594" i="3"/>
  <c r="AE593" i="3"/>
  <c r="AC597" i="3"/>
  <c r="B2176" i="11"/>
  <c r="C2175" i="11"/>
  <c r="B4158" i="11"/>
  <c r="C4157" i="11"/>
  <c r="BM593" i="3" l="1"/>
  <c r="BI593" i="3"/>
  <c r="BE593" i="3"/>
  <c r="BL593" i="3"/>
  <c r="BH593" i="3"/>
  <c r="BD593" i="3"/>
  <c r="BK593" i="3"/>
  <c r="BG593" i="3"/>
  <c r="BF593" i="3"/>
  <c r="BN593" i="3"/>
  <c r="BJ593" i="3"/>
  <c r="B918" i="8"/>
  <c r="A917" i="8"/>
  <c r="B644" i="4"/>
  <c r="A643" i="4"/>
  <c r="AC598" i="3"/>
  <c r="AD595" i="3"/>
  <c r="AE594" i="3"/>
  <c r="C2814" i="11"/>
  <c r="B2815" i="11"/>
  <c r="C2176" i="11"/>
  <c r="B2177" i="11"/>
  <c r="C4158" i="11"/>
  <c r="B4159" i="11"/>
  <c r="BN594" i="3" l="1"/>
  <c r="BJ594" i="3"/>
  <c r="BF594" i="3"/>
  <c r="BM594" i="3"/>
  <c r="BI594" i="3"/>
  <c r="BE594" i="3"/>
  <c r="BL594" i="3"/>
  <c r="BH594" i="3"/>
  <c r="BD594" i="3"/>
  <c r="BK594" i="3"/>
  <c r="BG594" i="3"/>
  <c r="B919" i="8"/>
  <c r="A918" i="8"/>
  <c r="B645" i="4"/>
  <c r="A644" i="4"/>
  <c r="B2816" i="11"/>
  <c r="C2815" i="11"/>
  <c r="AD596" i="3"/>
  <c r="AE595" i="3"/>
  <c r="AC599" i="3"/>
  <c r="B4160" i="11"/>
  <c r="C4159" i="11"/>
  <c r="B2178" i="11"/>
  <c r="C2177" i="11"/>
  <c r="BK595" i="3" l="1"/>
  <c r="BG595" i="3"/>
  <c r="BN595" i="3"/>
  <c r="BJ595" i="3"/>
  <c r="BF595" i="3"/>
  <c r="BM595" i="3"/>
  <c r="BI595" i="3"/>
  <c r="BE595" i="3"/>
  <c r="BL595" i="3"/>
  <c r="BH595" i="3"/>
  <c r="BD595" i="3"/>
  <c r="B920" i="8"/>
  <c r="A919" i="8"/>
  <c r="B646" i="4"/>
  <c r="A645" i="4"/>
  <c r="AC600" i="3"/>
  <c r="AD597" i="3"/>
  <c r="AE596" i="3"/>
  <c r="C2816" i="11"/>
  <c r="B2817" i="11"/>
  <c r="C2178" i="11"/>
  <c r="B2179" i="11"/>
  <c r="C4160" i="11"/>
  <c r="B4161" i="11"/>
  <c r="BL596" i="3" l="1"/>
  <c r="BH596" i="3"/>
  <c r="BD596" i="3"/>
  <c r="BK596" i="3"/>
  <c r="BG596" i="3"/>
  <c r="BN596" i="3"/>
  <c r="BJ596" i="3"/>
  <c r="BF596" i="3"/>
  <c r="BE596" i="3"/>
  <c r="BM596" i="3"/>
  <c r="BI596" i="3"/>
  <c r="B921" i="8"/>
  <c r="A920" i="8"/>
  <c r="B647" i="4"/>
  <c r="A646" i="4"/>
  <c r="B2818" i="11"/>
  <c r="C2817" i="11"/>
  <c r="AD598" i="3"/>
  <c r="AE597" i="3"/>
  <c r="AC601" i="3"/>
  <c r="B2180" i="11"/>
  <c r="C2179" i="11"/>
  <c r="B4162" i="11"/>
  <c r="C4161" i="11"/>
  <c r="BM597" i="3" l="1"/>
  <c r="BI597" i="3"/>
  <c r="BE597" i="3"/>
  <c r="BL597" i="3"/>
  <c r="BH597" i="3"/>
  <c r="BD597" i="3"/>
  <c r="BK597" i="3"/>
  <c r="BG597" i="3"/>
  <c r="BJ597" i="3"/>
  <c r="BF597" i="3"/>
  <c r="BN597" i="3"/>
  <c r="A921" i="8"/>
  <c r="B922" i="8"/>
  <c r="A647" i="4"/>
  <c r="B648" i="4"/>
  <c r="AC602" i="3"/>
  <c r="AD599" i="3"/>
  <c r="AE598" i="3"/>
  <c r="C2818" i="11"/>
  <c r="B2819" i="11"/>
  <c r="C4162" i="11"/>
  <c r="B4163" i="11"/>
  <c r="C2180" i="11"/>
  <c r="B2181" i="11"/>
  <c r="BN598" i="3" l="1"/>
  <c r="BJ598" i="3"/>
  <c r="BF598" i="3"/>
  <c r="BM598" i="3"/>
  <c r="BI598" i="3"/>
  <c r="BE598" i="3"/>
  <c r="BL598" i="3"/>
  <c r="BH598" i="3"/>
  <c r="BD598" i="3"/>
  <c r="BK598" i="3"/>
  <c r="BG598" i="3"/>
  <c r="A922" i="8"/>
  <c r="B923" i="8"/>
  <c r="B649" i="4"/>
  <c r="A648" i="4"/>
  <c r="B2820" i="11"/>
  <c r="C2819" i="11"/>
  <c r="AD600" i="3"/>
  <c r="AE599" i="3"/>
  <c r="AC603" i="3"/>
  <c r="B2182" i="11"/>
  <c r="C2181" i="11"/>
  <c r="C4163" i="11"/>
  <c r="B4164" i="11"/>
  <c r="BK599" i="3" l="1"/>
  <c r="BG599" i="3"/>
  <c r="BN599" i="3"/>
  <c r="BJ599" i="3"/>
  <c r="BF599" i="3"/>
  <c r="BM599" i="3"/>
  <c r="BI599" i="3"/>
  <c r="BE599" i="3"/>
  <c r="BD599" i="3"/>
  <c r="BL599" i="3"/>
  <c r="BH599" i="3"/>
  <c r="B924" i="8"/>
  <c r="A923" i="8"/>
  <c r="B650" i="4"/>
  <c r="A649" i="4"/>
  <c r="AC604" i="3"/>
  <c r="AD601" i="3"/>
  <c r="AE600" i="3"/>
  <c r="C2820" i="11"/>
  <c r="B2821" i="11"/>
  <c r="C4164" i="11"/>
  <c r="B4165" i="11"/>
  <c r="C2182" i="11"/>
  <c r="B2183" i="11"/>
  <c r="BL600" i="3" l="1"/>
  <c r="BH600" i="3"/>
  <c r="BD600" i="3"/>
  <c r="BK600" i="3"/>
  <c r="BG600" i="3"/>
  <c r="BN600" i="3"/>
  <c r="BJ600" i="3"/>
  <c r="BF600" i="3"/>
  <c r="BI600" i="3"/>
  <c r="BE600" i="3"/>
  <c r="BM600" i="3"/>
  <c r="A924" i="8"/>
  <c r="B925" i="8"/>
  <c r="B651" i="4"/>
  <c r="A650" i="4"/>
  <c r="B2822" i="11"/>
  <c r="C2821" i="11"/>
  <c r="AD602" i="3"/>
  <c r="AE601" i="3"/>
  <c r="AC605" i="3"/>
  <c r="B2184" i="11"/>
  <c r="C2183" i="11"/>
  <c r="B4166" i="11"/>
  <c r="C4165" i="11"/>
  <c r="BM601" i="3" l="1"/>
  <c r="BI601" i="3"/>
  <c r="BE601" i="3"/>
  <c r="BL601" i="3"/>
  <c r="BH601" i="3"/>
  <c r="BD601" i="3"/>
  <c r="BK601" i="3"/>
  <c r="BG601" i="3"/>
  <c r="BN601" i="3"/>
  <c r="BJ601" i="3"/>
  <c r="BF601" i="3"/>
  <c r="B926" i="8"/>
  <c r="A925" i="8"/>
  <c r="B652" i="4"/>
  <c r="A651" i="4"/>
  <c r="AC606" i="3"/>
  <c r="AD603" i="3"/>
  <c r="AE602" i="3"/>
  <c r="C2822" i="11"/>
  <c r="B2823" i="11"/>
  <c r="C4166" i="11"/>
  <c r="B4167" i="11"/>
  <c r="C2184" i="11"/>
  <c r="B2185" i="11"/>
  <c r="BN602" i="3" l="1"/>
  <c r="BJ602" i="3"/>
  <c r="BF602" i="3"/>
  <c r="BM602" i="3"/>
  <c r="BI602" i="3"/>
  <c r="BE602" i="3"/>
  <c r="BL602" i="3"/>
  <c r="BH602" i="3"/>
  <c r="BD602" i="3"/>
  <c r="BK602" i="3"/>
  <c r="BG602" i="3"/>
  <c r="B927" i="8"/>
  <c r="A926" i="8"/>
  <c r="B653" i="4"/>
  <c r="A652" i="4"/>
  <c r="B2824" i="11"/>
  <c r="C2823" i="11"/>
  <c r="AD604" i="3"/>
  <c r="AE603" i="3"/>
  <c r="AC607" i="3"/>
  <c r="B4168" i="11"/>
  <c r="C4167" i="11"/>
  <c r="B2186" i="11"/>
  <c r="C2185" i="11"/>
  <c r="BK603" i="3" l="1"/>
  <c r="BG603" i="3"/>
  <c r="BN603" i="3"/>
  <c r="BJ603" i="3"/>
  <c r="BF603" i="3"/>
  <c r="BM603" i="3"/>
  <c r="BI603" i="3"/>
  <c r="BE603" i="3"/>
  <c r="BH603" i="3"/>
  <c r="BD603" i="3"/>
  <c r="BL603" i="3"/>
  <c r="A927" i="8"/>
  <c r="B928" i="8"/>
  <c r="B654" i="4"/>
  <c r="A653" i="4"/>
  <c r="AC608" i="3"/>
  <c r="AD605" i="3"/>
  <c r="AE604" i="3"/>
  <c r="C2824" i="11"/>
  <c r="B2825" i="11"/>
  <c r="C2186" i="11"/>
  <c r="B2187" i="11"/>
  <c r="C4168" i="11"/>
  <c r="B4169" i="11"/>
  <c r="BL604" i="3" l="1"/>
  <c r="BH604" i="3"/>
  <c r="BD604" i="3"/>
  <c r="BK604" i="3"/>
  <c r="BG604" i="3"/>
  <c r="BN604" i="3"/>
  <c r="BJ604" i="3"/>
  <c r="BF604" i="3"/>
  <c r="BM604" i="3"/>
  <c r="BI604" i="3"/>
  <c r="BE604" i="3"/>
  <c r="A928" i="8"/>
  <c r="B929" i="8"/>
  <c r="B655" i="4"/>
  <c r="A654" i="4"/>
  <c r="B2826" i="11"/>
  <c r="C2825" i="11"/>
  <c r="AD606" i="3"/>
  <c r="AE605" i="3"/>
  <c r="AC609" i="3"/>
  <c r="B4170" i="11"/>
  <c r="C4169" i="11"/>
  <c r="B2188" i="11"/>
  <c r="C2187" i="11"/>
  <c r="BM605" i="3" l="1"/>
  <c r="BI605" i="3"/>
  <c r="BE605" i="3"/>
  <c r="BL605" i="3"/>
  <c r="BH605" i="3"/>
  <c r="BD605" i="3"/>
  <c r="BK605" i="3"/>
  <c r="BG605" i="3"/>
  <c r="BN605" i="3"/>
  <c r="BJ605" i="3"/>
  <c r="BF605" i="3"/>
  <c r="B930" i="8"/>
  <c r="A929" i="8"/>
  <c r="B656" i="4"/>
  <c r="A655" i="4"/>
  <c r="AC610" i="3"/>
  <c r="AD607" i="3"/>
  <c r="AE606" i="3"/>
  <c r="C2826" i="11"/>
  <c r="B2827" i="11"/>
  <c r="C4170" i="11"/>
  <c r="B4171" i="11"/>
  <c r="C2188" i="11"/>
  <c r="B2189" i="11"/>
  <c r="BN606" i="3" l="1"/>
  <c r="BJ606" i="3"/>
  <c r="BF606" i="3"/>
  <c r="BM606" i="3"/>
  <c r="BI606" i="3"/>
  <c r="BE606" i="3"/>
  <c r="BL606" i="3"/>
  <c r="BH606" i="3"/>
  <c r="BD606" i="3"/>
  <c r="BG606" i="3"/>
  <c r="BK606" i="3"/>
  <c r="B931" i="8"/>
  <c r="A930" i="8"/>
  <c r="B657" i="4"/>
  <c r="A656" i="4"/>
  <c r="C2827" i="11"/>
  <c r="B2828" i="11"/>
  <c r="AD608" i="3"/>
  <c r="AE607" i="3"/>
  <c r="AC611" i="3"/>
  <c r="B2190" i="11"/>
  <c r="C2189" i="11"/>
  <c r="C4171" i="11"/>
  <c r="B4172" i="11"/>
  <c r="BK607" i="3" l="1"/>
  <c r="BG607" i="3"/>
  <c r="BN607" i="3"/>
  <c r="BJ607" i="3"/>
  <c r="BF607" i="3"/>
  <c r="BM607" i="3"/>
  <c r="BI607" i="3"/>
  <c r="BE607" i="3"/>
  <c r="BL607" i="3"/>
  <c r="BH607" i="3"/>
  <c r="BD607" i="3"/>
  <c r="A931" i="8"/>
  <c r="B932" i="8"/>
  <c r="B658" i="4"/>
  <c r="A657" i="4"/>
  <c r="AC612" i="3"/>
  <c r="AD609" i="3"/>
  <c r="AE608" i="3"/>
  <c r="C2828" i="11"/>
  <c r="B2829" i="11"/>
  <c r="C4172" i="11"/>
  <c r="B4173" i="11"/>
  <c r="C2190" i="11"/>
  <c r="B2191" i="11"/>
  <c r="BL608" i="3" l="1"/>
  <c r="BH608" i="3"/>
  <c r="BD608" i="3"/>
  <c r="BK608" i="3"/>
  <c r="BG608" i="3"/>
  <c r="BN608" i="3"/>
  <c r="BJ608" i="3"/>
  <c r="BF608" i="3"/>
  <c r="BM608" i="3"/>
  <c r="BI608" i="3"/>
  <c r="BE608" i="3"/>
  <c r="B933" i="8"/>
  <c r="A932" i="8"/>
  <c r="B659" i="4"/>
  <c r="A658" i="4"/>
  <c r="B2830" i="11"/>
  <c r="C2829" i="11"/>
  <c r="AD610" i="3"/>
  <c r="AE609" i="3"/>
  <c r="AC613" i="3"/>
  <c r="B2192" i="11"/>
  <c r="C2191" i="11"/>
  <c r="B4174" i="11"/>
  <c r="C4173" i="11"/>
  <c r="BM609" i="3" l="1"/>
  <c r="BI609" i="3"/>
  <c r="BE609" i="3"/>
  <c r="BL609" i="3"/>
  <c r="BH609" i="3"/>
  <c r="BD609" i="3"/>
  <c r="BK609" i="3"/>
  <c r="BG609" i="3"/>
  <c r="BF609" i="3"/>
  <c r="BN609" i="3"/>
  <c r="BJ609" i="3"/>
  <c r="A933" i="8"/>
  <c r="B934" i="8"/>
  <c r="B660" i="4"/>
  <c r="A659" i="4"/>
  <c r="AC614" i="3"/>
  <c r="AD611" i="3"/>
  <c r="AE610" i="3"/>
  <c r="C2830" i="11"/>
  <c r="B2831" i="11"/>
  <c r="C2192" i="11"/>
  <c r="B2193" i="11"/>
  <c r="C4174" i="11"/>
  <c r="B4175" i="11"/>
  <c r="BN610" i="3" l="1"/>
  <c r="BJ610" i="3"/>
  <c r="BF610" i="3"/>
  <c r="BM610" i="3"/>
  <c r="BI610" i="3"/>
  <c r="BE610" i="3"/>
  <c r="BL610" i="3"/>
  <c r="BH610" i="3"/>
  <c r="BD610" i="3"/>
  <c r="BK610" i="3"/>
  <c r="BG610" i="3"/>
  <c r="A934" i="8"/>
  <c r="B935" i="8"/>
  <c r="B661" i="4"/>
  <c r="A660" i="4"/>
  <c r="B2832" i="11"/>
  <c r="C2831" i="11"/>
  <c r="AD612" i="3"/>
  <c r="AE611" i="3"/>
  <c r="AC615" i="3"/>
  <c r="B4176" i="11"/>
  <c r="C4175" i="11"/>
  <c r="B2194" i="11"/>
  <c r="C2193" i="11"/>
  <c r="BK611" i="3" l="1"/>
  <c r="BG611" i="3"/>
  <c r="BN611" i="3"/>
  <c r="BJ611" i="3"/>
  <c r="BF611" i="3"/>
  <c r="BM611" i="3"/>
  <c r="BI611" i="3"/>
  <c r="BE611" i="3"/>
  <c r="BL611" i="3"/>
  <c r="BH611" i="3"/>
  <c r="BD611" i="3"/>
  <c r="B936" i="8"/>
  <c r="A935" i="8"/>
  <c r="A661" i="4"/>
  <c r="B662" i="4"/>
  <c r="AC616" i="3"/>
  <c r="AD613" i="3"/>
  <c r="AE612" i="3"/>
  <c r="C2832" i="11"/>
  <c r="B2833" i="11"/>
  <c r="C2194" i="11"/>
  <c r="B2195" i="11"/>
  <c r="C4176" i="11"/>
  <c r="B4177" i="11"/>
  <c r="BL612" i="3" l="1"/>
  <c r="BH612" i="3"/>
  <c r="BD612" i="3"/>
  <c r="BK612" i="3"/>
  <c r="BG612" i="3"/>
  <c r="BN612" i="3"/>
  <c r="BJ612" i="3"/>
  <c r="BF612" i="3"/>
  <c r="BE612" i="3"/>
  <c r="BM612" i="3"/>
  <c r="BI612" i="3"/>
  <c r="B937" i="8"/>
  <c r="A936" i="8"/>
  <c r="B663" i="4"/>
  <c r="A662" i="4"/>
  <c r="B2834" i="11"/>
  <c r="C2833" i="11"/>
  <c r="AD614" i="3"/>
  <c r="AE613" i="3"/>
  <c r="AC617" i="3"/>
  <c r="B2196" i="11"/>
  <c r="C2195" i="11"/>
  <c r="B4178" i="11"/>
  <c r="C4177" i="11"/>
  <c r="BM613" i="3" l="1"/>
  <c r="BI613" i="3"/>
  <c r="BE613" i="3"/>
  <c r="BL613" i="3"/>
  <c r="BH613" i="3"/>
  <c r="BD613" i="3"/>
  <c r="BK613" i="3"/>
  <c r="BG613" i="3"/>
  <c r="BJ613" i="3"/>
  <c r="BF613" i="3"/>
  <c r="BN613" i="3"/>
  <c r="B938" i="8"/>
  <c r="A937" i="8"/>
  <c r="B664" i="4"/>
  <c r="A663" i="4"/>
  <c r="AC618" i="3"/>
  <c r="AD615" i="3"/>
  <c r="AE614" i="3"/>
  <c r="C2834" i="11"/>
  <c r="B2835" i="11"/>
  <c r="C4178" i="11"/>
  <c r="B4179" i="11"/>
  <c r="C2196" i="11"/>
  <c r="B2197" i="11"/>
  <c r="BN614" i="3" l="1"/>
  <c r="BJ614" i="3"/>
  <c r="BF614" i="3"/>
  <c r="BM614" i="3"/>
  <c r="BI614" i="3"/>
  <c r="BE614" i="3"/>
  <c r="BL614" i="3"/>
  <c r="BH614" i="3"/>
  <c r="BD614" i="3"/>
  <c r="BK614" i="3"/>
  <c r="BG614" i="3"/>
  <c r="B939" i="8"/>
  <c r="A938" i="8"/>
  <c r="B665" i="4"/>
  <c r="A664" i="4"/>
  <c r="B2836" i="11"/>
  <c r="C2835" i="11"/>
  <c r="AD616" i="3"/>
  <c r="AE615" i="3"/>
  <c r="AC619" i="3"/>
  <c r="B2198" i="11"/>
  <c r="C2197" i="11"/>
  <c r="C4179" i="11"/>
  <c r="B4180" i="11"/>
  <c r="BK615" i="3" l="1"/>
  <c r="BG615" i="3"/>
  <c r="BN615" i="3"/>
  <c r="BJ615" i="3"/>
  <c r="BF615" i="3"/>
  <c r="BM615" i="3"/>
  <c r="BI615" i="3"/>
  <c r="BE615" i="3"/>
  <c r="BD615" i="3"/>
  <c r="BL615" i="3"/>
  <c r="BH615" i="3"/>
  <c r="B940" i="8"/>
  <c r="A939" i="8"/>
  <c r="B666" i="4"/>
  <c r="A665" i="4"/>
  <c r="AC620" i="3"/>
  <c r="AD617" i="3"/>
  <c r="AE616" i="3"/>
  <c r="C2836" i="11"/>
  <c r="B2837" i="11"/>
  <c r="C4180" i="11"/>
  <c r="B4181" i="11"/>
  <c r="C2198" i="11"/>
  <c r="B2199" i="11"/>
  <c r="BL616" i="3" l="1"/>
  <c r="BH616" i="3"/>
  <c r="BD616" i="3"/>
  <c r="BK616" i="3"/>
  <c r="BG616" i="3"/>
  <c r="BN616" i="3"/>
  <c r="BJ616" i="3"/>
  <c r="BF616" i="3"/>
  <c r="BI616" i="3"/>
  <c r="BE616" i="3"/>
  <c r="BM616" i="3"/>
  <c r="A940" i="8"/>
  <c r="B941" i="8"/>
  <c r="B667" i="4"/>
  <c r="A666" i="4"/>
  <c r="B2838" i="11"/>
  <c r="C2837" i="11"/>
  <c r="AD618" i="3"/>
  <c r="AE617" i="3"/>
  <c r="AC621" i="3"/>
  <c r="B2200" i="11"/>
  <c r="C2199" i="11"/>
  <c r="C4181" i="11"/>
  <c r="B4182" i="11"/>
  <c r="BM617" i="3" l="1"/>
  <c r="BI617" i="3"/>
  <c r="BE617" i="3"/>
  <c r="BL617" i="3"/>
  <c r="BH617" i="3"/>
  <c r="BD617" i="3"/>
  <c r="BK617" i="3"/>
  <c r="BG617" i="3"/>
  <c r="BN617" i="3"/>
  <c r="BJ617" i="3"/>
  <c r="BF617" i="3"/>
  <c r="B942" i="8"/>
  <c r="A941" i="8"/>
  <c r="B668" i="4"/>
  <c r="A667" i="4"/>
  <c r="AC622" i="3"/>
  <c r="AD619" i="3"/>
  <c r="AE618" i="3"/>
  <c r="B2839" i="11"/>
  <c r="C2838" i="11"/>
  <c r="C4182" i="11"/>
  <c r="B4183" i="11"/>
  <c r="C2200" i="11"/>
  <c r="B2201" i="11"/>
  <c r="BN618" i="3" l="1"/>
  <c r="BJ618" i="3"/>
  <c r="BF618" i="3"/>
  <c r="BM618" i="3"/>
  <c r="BI618" i="3"/>
  <c r="BE618" i="3"/>
  <c r="BL618" i="3"/>
  <c r="BH618" i="3"/>
  <c r="BD618" i="3"/>
  <c r="BK618" i="3"/>
  <c r="BG618" i="3"/>
  <c r="A942" i="8"/>
  <c r="B943" i="8"/>
  <c r="B669" i="4"/>
  <c r="A668" i="4"/>
  <c r="B2840" i="11"/>
  <c r="C2839" i="11"/>
  <c r="AD620" i="3"/>
  <c r="AE619" i="3"/>
  <c r="AC623" i="3"/>
  <c r="B2202" i="11"/>
  <c r="C2201" i="11"/>
  <c r="C4183" i="11"/>
  <c r="B4184" i="11"/>
  <c r="BK619" i="3" l="1"/>
  <c r="BG619" i="3"/>
  <c r="BN619" i="3"/>
  <c r="BJ619" i="3"/>
  <c r="BF619" i="3"/>
  <c r="BM619" i="3"/>
  <c r="BI619" i="3"/>
  <c r="BE619" i="3"/>
  <c r="BH619" i="3"/>
  <c r="BD619" i="3"/>
  <c r="BL619" i="3"/>
  <c r="B944" i="8"/>
  <c r="A943" i="8"/>
  <c r="B670" i="4"/>
  <c r="A669" i="4"/>
  <c r="AC624" i="3"/>
  <c r="AD621" i="3"/>
  <c r="AE620" i="3"/>
  <c r="C2840" i="11"/>
  <c r="B2841" i="11"/>
  <c r="C4184" i="11"/>
  <c r="B4185" i="11"/>
  <c r="C2202" i="11"/>
  <c r="B2203" i="11"/>
  <c r="BL620" i="3" l="1"/>
  <c r="BH620" i="3"/>
  <c r="BD620" i="3"/>
  <c r="BK620" i="3"/>
  <c r="BG620" i="3"/>
  <c r="BN620" i="3"/>
  <c r="BJ620" i="3"/>
  <c r="BF620" i="3"/>
  <c r="BM620" i="3"/>
  <c r="BI620" i="3"/>
  <c r="BE620" i="3"/>
  <c r="B945" i="8"/>
  <c r="A944" i="8"/>
  <c r="B671" i="4"/>
  <c r="A670" i="4"/>
  <c r="B2842" i="11"/>
  <c r="C2841" i="11"/>
  <c r="AD622" i="3"/>
  <c r="AE621" i="3"/>
  <c r="AC625" i="3"/>
  <c r="B2204" i="11"/>
  <c r="C2203" i="11"/>
  <c r="C4185" i="11"/>
  <c r="B4186" i="11"/>
  <c r="BM621" i="3" l="1"/>
  <c r="BI621" i="3"/>
  <c r="BE621" i="3"/>
  <c r="BL621" i="3"/>
  <c r="BH621" i="3"/>
  <c r="BD621" i="3"/>
  <c r="BK621" i="3"/>
  <c r="BG621" i="3"/>
  <c r="BN621" i="3"/>
  <c r="BJ621" i="3"/>
  <c r="BF621" i="3"/>
  <c r="B946" i="8"/>
  <c r="A945" i="8"/>
  <c r="B672" i="4"/>
  <c r="A671" i="4"/>
  <c r="AC626" i="3"/>
  <c r="AD623" i="3"/>
  <c r="AE622" i="3"/>
  <c r="C2842" i="11"/>
  <c r="B2843" i="11"/>
  <c r="C4186" i="11"/>
  <c r="B4187" i="11"/>
  <c r="C2204" i="11"/>
  <c r="B2205" i="11"/>
  <c r="BN622" i="3" l="1"/>
  <c r="BJ622" i="3"/>
  <c r="BF622" i="3"/>
  <c r="BM622" i="3"/>
  <c r="BI622" i="3"/>
  <c r="BE622" i="3"/>
  <c r="BL622" i="3"/>
  <c r="BH622" i="3"/>
  <c r="BD622" i="3"/>
  <c r="BG622" i="3"/>
  <c r="BK622" i="3"/>
  <c r="A946" i="8"/>
  <c r="B947" i="8"/>
  <c r="B673" i="4"/>
  <c r="A672" i="4"/>
  <c r="B2844" i="11"/>
  <c r="C2843" i="11"/>
  <c r="AD624" i="3"/>
  <c r="AE623" i="3"/>
  <c r="AC627" i="3"/>
  <c r="B2206" i="11"/>
  <c r="C2205" i="11"/>
  <c r="C4187" i="11"/>
  <c r="B4188" i="11"/>
  <c r="BK623" i="3" l="1"/>
  <c r="BG623" i="3"/>
  <c r="BN623" i="3"/>
  <c r="BJ623" i="3"/>
  <c r="BF623" i="3"/>
  <c r="BM623" i="3"/>
  <c r="BI623" i="3"/>
  <c r="BE623" i="3"/>
  <c r="BL623" i="3"/>
  <c r="BH623" i="3"/>
  <c r="BD623" i="3"/>
  <c r="B948" i="8"/>
  <c r="A947" i="8"/>
  <c r="B674" i="4"/>
  <c r="A673" i="4"/>
  <c r="AC628" i="3"/>
  <c r="AD625" i="3"/>
  <c r="AE624" i="3"/>
  <c r="C2844" i="11"/>
  <c r="B2845" i="11"/>
  <c r="C4188" i="11"/>
  <c r="B4189" i="11"/>
  <c r="C2206" i="11"/>
  <c r="B2207" i="11"/>
  <c r="BL624" i="3" l="1"/>
  <c r="BH624" i="3"/>
  <c r="BD624" i="3"/>
  <c r="BK624" i="3"/>
  <c r="BG624" i="3"/>
  <c r="BN624" i="3"/>
  <c r="BJ624" i="3"/>
  <c r="BF624" i="3"/>
  <c r="BM624" i="3"/>
  <c r="BI624" i="3"/>
  <c r="BE624" i="3"/>
  <c r="A948" i="8"/>
  <c r="B949" i="8"/>
  <c r="B675" i="4"/>
  <c r="A674" i="4"/>
  <c r="B2846" i="11"/>
  <c r="C2845" i="11"/>
  <c r="AD626" i="3"/>
  <c r="AE625" i="3"/>
  <c r="AC629" i="3"/>
  <c r="B2208" i="11"/>
  <c r="C2207" i="11"/>
  <c r="C4189" i="11"/>
  <c r="B4190" i="11"/>
  <c r="BM625" i="3" l="1"/>
  <c r="BI625" i="3"/>
  <c r="BE625" i="3"/>
  <c r="BL625" i="3"/>
  <c r="BH625" i="3"/>
  <c r="BD625" i="3"/>
  <c r="BK625" i="3"/>
  <c r="BG625" i="3"/>
  <c r="BF625" i="3"/>
  <c r="BN625" i="3"/>
  <c r="BJ625" i="3"/>
  <c r="B950" i="8"/>
  <c r="A949" i="8"/>
  <c r="B676" i="4"/>
  <c r="A675" i="4"/>
  <c r="AC630" i="3"/>
  <c r="AD627" i="3"/>
  <c r="AE626" i="3"/>
  <c r="C2846" i="11"/>
  <c r="B2847" i="11"/>
  <c r="C4190" i="11"/>
  <c r="B4191" i="11"/>
  <c r="C2208" i="11"/>
  <c r="B2209" i="11"/>
  <c r="BN626" i="3" l="1"/>
  <c r="BJ626" i="3"/>
  <c r="BF626" i="3"/>
  <c r="BM626" i="3"/>
  <c r="BI626" i="3"/>
  <c r="BE626" i="3"/>
  <c r="BL626" i="3"/>
  <c r="BH626" i="3"/>
  <c r="BD626" i="3"/>
  <c r="BK626" i="3"/>
  <c r="BG626" i="3"/>
  <c r="B951" i="8"/>
  <c r="A950" i="8"/>
  <c r="B677" i="4"/>
  <c r="A676" i="4"/>
  <c r="B2848" i="11"/>
  <c r="C2847" i="11"/>
  <c r="AD628" i="3"/>
  <c r="AE627" i="3"/>
  <c r="AC631" i="3"/>
  <c r="B2210" i="11"/>
  <c r="C2210" i="11" s="1"/>
  <c r="C2209" i="11"/>
  <c r="C4191" i="11"/>
  <c r="B4192" i="11"/>
  <c r="BK627" i="3" l="1"/>
  <c r="BG627" i="3"/>
  <c r="BN627" i="3"/>
  <c r="BJ627" i="3"/>
  <c r="BF627" i="3"/>
  <c r="BM627" i="3"/>
  <c r="BI627" i="3"/>
  <c r="BE627" i="3"/>
  <c r="BL627" i="3"/>
  <c r="BH627" i="3"/>
  <c r="BD627" i="3"/>
  <c r="B952" i="8"/>
  <c r="A951" i="8"/>
  <c r="B678" i="4"/>
  <c r="A677" i="4"/>
  <c r="AC632" i="3"/>
  <c r="AD629" i="3"/>
  <c r="AE628" i="3"/>
  <c r="C2848" i="11"/>
  <c r="B2849" i="11"/>
  <c r="C4192" i="11"/>
  <c r="B4193" i="11"/>
  <c r="C4193" i="11" s="1"/>
  <c r="BL628" i="3" l="1"/>
  <c r="BH628" i="3"/>
  <c r="BD628" i="3"/>
  <c r="BK628" i="3"/>
  <c r="BG628" i="3"/>
  <c r="BN628" i="3"/>
  <c r="BJ628" i="3"/>
  <c r="BF628" i="3"/>
  <c r="BE628" i="3"/>
  <c r="BM628" i="3"/>
  <c r="BI628" i="3"/>
  <c r="A952" i="8"/>
  <c r="B953" i="8"/>
  <c r="B679" i="4"/>
  <c r="A678" i="4"/>
  <c r="B2850" i="11"/>
  <c r="C2849" i="11"/>
  <c r="AD630" i="3"/>
  <c r="AE629" i="3"/>
  <c r="AC633" i="3"/>
  <c r="BM629" i="3" l="1"/>
  <c r="BI629" i="3"/>
  <c r="BE629" i="3"/>
  <c r="BL629" i="3"/>
  <c r="BH629" i="3"/>
  <c r="BD629" i="3"/>
  <c r="BK629" i="3"/>
  <c r="BG629" i="3"/>
  <c r="BJ629" i="3"/>
  <c r="BF629" i="3"/>
  <c r="BN629" i="3"/>
  <c r="B954" i="8"/>
  <c r="A953" i="8"/>
  <c r="B680" i="4"/>
  <c r="A679" i="4"/>
  <c r="AC634" i="3"/>
  <c r="AD631" i="3"/>
  <c r="AE630" i="3"/>
  <c r="C2850" i="11"/>
  <c r="B2851" i="11"/>
  <c r="BN630" i="3" l="1"/>
  <c r="BJ630" i="3"/>
  <c r="BF630" i="3"/>
  <c r="BM630" i="3"/>
  <c r="BI630" i="3"/>
  <c r="BE630" i="3"/>
  <c r="BL630" i="3"/>
  <c r="BH630" i="3"/>
  <c r="BD630" i="3"/>
  <c r="BK630" i="3"/>
  <c r="BG630" i="3"/>
  <c r="B955" i="8"/>
  <c r="A954" i="8"/>
  <c r="B681" i="4"/>
  <c r="A680" i="4"/>
  <c r="B2852" i="11"/>
  <c r="C2851" i="11"/>
  <c r="AD632" i="3"/>
  <c r="AE631" i="3"/>
  <c r="AC635" i="3"/>
  <c r="BK631" i="3" l="1"/>
  <c r="BG631" i="3"/>
  <c r="BN631" i="3"/>
  <c r="BJ631" i="3"/>
  <c r="BF631" i="3"/>
  <c r="BM631" i="3"/>
  <c r="BI631" i="3"/>
  <c r="BE631" i="3"/>
  <c r="BD631" i="3"/>
  <c r="BL631" i="3"/>
  <c r="BH631" i="3"/>
  <c r="B956" i="8"/>
  <c r="A955" i="8"/>
  <c r="B682" i="4"/>
  <c r="A681" i="4"/>
  <c r="AC636" i="3"/>
  <c r="AD633" i="3"/>
  <c r="AE632" i="3"/>
  <c r="B2853" i="11"/>
  <c r="C2852" i="11"/>
  <c r="BL632" i="3" l="1"/>
  <c r="BH632" i="3"/>
  <c r="BD632" i="3"/>
  <c r="BK632" i="3"/>
  <c r="BG632" i="3"/>
  <c r="BN632" i="3"/>
  <c r="BJ632" i="3"/>
  <c r="BF632" i="3"/>
  <c r="BI632" i="3"/>
  <c r="BE632" i="3"/>
  <c r="BM632" i="3"/>
  <c r="B957" i="8"/>
  <c r="A956" i="8"/>
  <c r="B683" i="4"/>
  <c r="A682" i="4"/>
  <c r="B2854" i="11"/>
  <c r="C2853" i="11"/>
  <c r="AD634" i="3"/>
  <c r="AE633" i="3"/>
  <c r="AC637" i="3"/>
  <c r="BM633" i="3" l="1"/>
  <c r="BI633" i="3"/>
  <c r="BE633" i="3"/>
  <c r="BL633" i="3"/>
  <c r="BH633" i="3"/>
  <c r="BD633" i="3"/>
  <c r="BK633" i="3"/>
  <c r="BG633" i="3"/>
  <c r="BN633" i="3"/>
  <c r="BJ633" i="3"/>
  <c r="BF633" i="3"/>
  <c r="A957" i="8"/>
  <c r="B958" i="8"/>
  <c r="B684" i="4"/>
  <c r="A683" i="4"/>
  <c r="AC638" i="3"/>
  <c r="AD635" i="3"/>
  <c r="AE634" i="3"/>
  <c r="C2854" i="11"/>
  <c r="B2855" i="11"/>
  <c r="BN634" i="3" l="1"/>
  <c r="BJ634" i="3"/>
  <c r="BF634" i="3"/>
  <c r="BM634" i="3"/>
  <c r="BI634" i="3"/>
  <c r="BE634" i="3"/>
  <c r="BL634" i="3"/>
  <c r="BH634" i="3"/>
  <c r="BD634" i="3"/>
  <c r="BK634" i="3"/>
  <c r="BG634" i="3"/>
  <c r="B959" i="8"/>
  <c r="A958" i="8"/>
  <c r="B685" i="4"/>
  <c r="A684" i="4"/>
  <c r="B2856" i="11"/>
  <c r="C2855" i="11"/>
  <c r="AD636" i="3"/>
  <c r="AE635" i="3"/>
  <c r="AC639" i="3"/>
  <c r="BK635" i="3" l="1"/>
  <c r="BG635" i="3"/>
  <c r="BN635" i="3"/>
  <c r="BJ635" i="3"/>
  <c r="BF635" i="3"/>
  <c r="BM635" i="3"/>
  <c r="BI635" i="3"/>
  <c r="BE635" i="3"/>
  <c r="BH635" i="3"/>
  <c r="BD635" i="3"/>
  <c r="BL635" i="3"/>
  <c r="B960" i="8"/>
  <c r="A959" i="8"/>
  <c r="B686" i="4"/>
  <c r="A685" i="4"/>
  <c r="AC640" i="3"/>
  <c r="AD637" i="3"/>
  <c r="AE636" i="3"/>
  <c r="C2856" i="11"/>
  <c r="B2857" i="11"/>
  <c r="BL636" i="3" l="1"/>
  <c r="BH636" i="3"/>
  <c r="BD636" i="3"/>
  <c r="BK636" i="3"/>
  <c r="BG636" i="3"/>
  <c r="BN636" i="3"/>
  <c r="BJ636" i="3"/>
  <c r="BF636" i="3"/>
  <c r="BM636" i="3"/>
  <c r="BI636" i="3"/>
  <c r="BE636" i="3"/>
  <c r="A960" i="8"/>
  <c r="B961" i="8"/>
  <c r="A686" i="4"/>
  <c r="B687" i="4"/>
  <c r="B2858" i="11"/>
  <c r="C2857" i="11"/>
  <c r="AD638" i="3"/>
  <c r="AE637" i="3"/>
  <c r="AC641" i="3"/>
  <c r="BM637" i="3" l="1"/>
  <c r="BI637" i="3"/>
  <c r="BE637" i="3"/>
  <c r="BL637" i="3"/>
  <c r="BH637" i="3"/>
  <c r="BD637" i="3"/>
  <c r="BK637" i="3"/>
  <c r="BG637" i="3"/>
  <c r="BN637" i="3"/>
  <c r="BJ637" i="3"/>
  <c r="BF637" i="3"/>
  <c r="B962" i="8"/>
  <c r="A961" i="8"/>
  <c r="B688" i="4"/>
  <c r="A687" i="4"/>
  <c r="AC642" i="3"/>
  <c r="AD639" i="3"/>
  <c r="AE638" i="3"/>
  <c r="C2858" i="11"/>
  <c r="B2859" i="11"/>
  <c r="BN638" i="3" l="1"/>
  <c r="BJ638" i="3"/>
  <c r="BF638" i="3"/>
  <c r="BM638" i="3"/>
  <c r="BI638" i="3"/>
  <c r="BE638" i="3"/>
  <c r="BL638" i="3"/>
  <c r="BH638" i="3"/>
  <c r="BD638" i="3"/>
  <c r="BG638" i="3"/>
  <c r="BK638" i="3"/>
  <c r="B963" i="8"/>
  <c r="A962" i="8"/>
  <c r="B689" i="4"/>
  <c r="A688" i="4"/>
  <c r="B2860" i="11"/>
  <c r="C2859" i="11"/>
  <c r="AD640" i="3"/>
  <c r="AE639" i="3"/>
  <c r="AC643" i="3"/>
  <c r="BK639" i="3" l="1"/>
  <c r="BG639" i="3"/>
  <c r="BN639" i="3"/>
  <c r="BJ639" i="3"/>
  <c r="BF639" i="3"/>
  <c r="BM639" i="3"/>
  <c r="BI639" i="3"/>
  <c r="BE639" i="3"/>
  <c r="BL639" i="3"/>
  <c r="BH639" i="3"/>
  <c r="BD639" i="3"/>
  <c r="A963" i="8"/>
  <c r="B964" i="8"/>
  <c r="B690" i="4"/>
  <c r="A689" i="4"/>
  <c r="AC644" i="3"/>
  <c r="AD641" i="3"/>
  <c r="AE640" i="3"/>
  <c r="C2860" i="11"/>
  <c r="B2861" i="11"/>
  <c r="BL640" i="3" l="1"/>
  <c r="BH640" i="3"/>
  <c r="BD640" i="3"/>
  <c r="BK640" i="3"/>
  <c r="BG640" i="3"/>
  <c r="BN640" i="3"/>
  <c r="BJ640" i="3"/>
  <c r="BF640" i="3"/>
  <c r="BM640" i="3"/>
  <c r="BI640" i="3"/>
  <c r="BE640" i="3"/>
  <c r="A964" i="8"/>
  <c r="B965" i="8"/>
  <c r="B691" i="4"/>
  <c r="A690" i="4"/>
  <c r="B2862" i="11"/>
  <c r="C2861" i="11"/>
  <c r="AD642" i="3"/>
  <c r="AE641" i="3"/>
  <c r="AC645" i="3"/>
  <c r="BM641" i="3" l="1"/>
  <c r="BI641" i="3"/>
  <c r="BE641" i="3"/>
  <c r="BL641" i="3"/>
  <c r="BH641" i="3"/>
  <c r="BD641" i="3"/>
  <c r="BK641" i="3"/>
  <c r="BG641" i="3"/>
  <c r="BF641" i="3"/>
  <c r="BN641" i="3"/>
  <c r="BJ641" i="3"/>
  <c r="B966" i="8"/>
  <c r="A965" i="8"/>
  <c r="B692" i="4"/>
  <c r="A691" i="4"/>
  <c r="AC646" i="3"/>
  <c r="AD643" i="3"/>
  <c r="AE642" i="3"/>
  <c r="C2862" i="11"/>
  <c r="B2863" i="11"/>
  <c r="BN642" i="3" l="1"/>
  <c r="BJ642" i="3"/>
  <c r="BF642" i="3"/>
  <c r="BM642" i="3"/>
  <c r="BI642" i="3"/>
  <c r="BE642" i="3"/>
  <c r="BL642" i="3"/>
  <c r="BH642" i="3"/>
  <c r="BD642" i="3"/>
  <c r="BK642" i="3"/>
  <c r="BG642" i="3"/>
  <c r="A966" i="8"/>
  <c r="B967" i="8"/>
  <c r="B693" i="4"/>
  <c r="A692" i="4"/>
  <c r="B2864" i="11"/>
  <c r="C2863" i="11"/>
  <c r="AD644" i="3"/>
  <c r="AE643" i="3"/>
  <c r="AC647" i="3"/>
  <c r="BK643" i="3" l="1"/>
  <c r="BG643" i="3"/>
  <c r="BN643" i="3"/>
  <c r="BJ643" i="3"/>
  <c r="BF643" i="3"/>
  <c r="BM643" i="3"/>
  <c r="BI643" i="3"/>
  <c r="BE643" i="3"/>
  <c r="BL643" i="3"/>
  <c r="BH643" i="3"/>
  <c r="BD643" i="3"/>
  <c r="A967" i="8"/>
  <c r="B968" i="8"/>
  <c r="B694" i="4"/>
  <c r="A693" i="4"/>
  <c r="AC648" i="3"/>
  <c r="AD645" i="3"/>
  <c r="AE644" i="3"/>
  <c r="C2864" i="11"/>
  <c r="B2865" i="11"/>
  <c r="BL644" i="3" l="1"/>
  <c r="BH644" i="3"/>
  <c r="BD644" i="3"/>
  <c r="BK644" i="3"/>
  <c r="BG644" i="3"/>
  <c r="BN644" i="3"/>
  <c r="BJ644" i="3"/>
  <c r="BF644" i="3"/>
  <c r="BE644" i="3"/>
  <c r="BM644" i="3"/>
  <c r="BI644" i="3"/>
  <c r="B969" i="8"/>
  <c r="A968" i="8"/>
  <c r="B695" i="4"/>
  <c r="A694" i="4"/>
  <c r="B2866" i="11"/>
  <c r="C2865" i="11"/>
  <c r="AD646" i="3"/>
  <c r="AE645" i="3"/>
  <c r="AC649" i="3"/>
  <c r="BM645" i="3" l="1"/>
  <c r="BI645" i="3"/>
  <c r="BE645" i="3"/>
  <c r="BL645" i="3"/>
  <c r="BH645" i="3"/>
  <c r="BD645" i="3"/>
  <c r="BK645" i="3"/>
  <c r="BG645" i="3"/>
  <c r="BJ645" i="3"/>
  <c r="BF645" i="3"/>
  <c r="BN645" i="3"/>
  <c r="A969" i="8"/>
  <c r="B970" i="8"/>
  <c r="B696" i="4"/>
  <c r="A695" i="4"/>
  <c r="AC650" i="3"/>
  <c r="AD647" i="3"/>
  <c r="AE646" i="3"/>
  <c r="C2866" i="11"/>
  <c r="B2867" i="11"/>
  <c r="BN646" i="3" l="1"/>
  <c r="BJ646" i="3"/>
  <c r="BF646" i="3"/>
  <c r="BM646" i="3"/>
  <c r="BI646" i="3"/>
  <c r="BE646" i="3"/>
  <c r="BL646" i="3"/>
  <c r="BH646" i="3"/>
  <c r="BD646" i="3"/>
  <c r="BK646" i="3"/>
  <c r="BG646" i="3"/>
  <c r="A970" i="8"/>
  <c r="B971" i="8"/>
  <c r="B697" i="4"/>
  <c r="A696" i="4"/>
  <c r="B2868" i="11"/>
  <c r="C2867" i="11"/>
  <c r="AD648" i="3"/>
  <c r="AE647" i="3"/>
  <c r="AC651" i="3"/>
  <c r="BK647" i="3" l="1"/>
  <c r="BG647" i="3"/>
  <c r="BN647" i="3"/>
  <c r="BJ647" i="3"/>
  <c r="BF647" i="3"/>
  <c r="BM647" i="3"/>
  <c r="BI647" i="3"/>
  <c r="BE647" i="3"/>
  <c r="BD647" i="3"/>
  <c r="BL647" i="3"/>
  <c r="BH647" i="3"/>
  <c r="B972" i="8"/>
  <c r="A971" i="8"/>
  <c r="B698" i="4"/>
  <c r="A697" i="4"/>
  <c r="AC652" i="3"/>
  <c r="AD649" i="3"/>
  <c r="AE648" i="3"/>
  <c r="C2868" i="11"/>
  <c r="B2869" i="11"/>
  <c r="BL648" i="3" l="1"/>
  <c r="BH648" i="3"/>
  <c r="BD648" i="3"/>
  <c r="BK648" i="3"/>
  <c r="BG648" i="3"/>
  <c r="BN648" i="3"/>
  <c r="BJ648" i="3"/>
  <c r="BF648" i="3"/>
  <c r="BI648" i="3"/>
  <c r="BE648" i="3"/>
  <c r="BM648" i="3"/>
  <c r="B973" i="8"/>
  <c r="A972" i="8"/>
  <c r="B699" i="4"/>
  <c r="A698" i="4"/>
  <c r="B2870" i="11"/>
  <c r="C2869" i="11"/>
  <c r="AD650" i="3"/>
  <c r="AE649" i="3"/>
  <c r="AC653" i="3"/>
  <c r="BM649" i="3" l="1"/>
  <c r="BI649" i="3"/>
  <c r="BE649" i="3"/>
  <c r="BL649" i="3"/>
  <c r="BH649" i="3"/>
  <c r="BD649" i="3"/>
  <c r="BK649" i="3"/>
  <c r="BG649" i="3"/>
  <c r="BN649" i="3"/>
  <c r="BJ649" i="3"/>
  <c r="BF649" i="3"/>
  <c r="B974" i="8"/>
  <c r="A973" i="8"/>
  <c r="B700" i="4"/>
  <c r="A699" i="4"/>
  <c r="AC654" i="3"/>
  <c r="AD651" i="3"/>
  <c r="AE650" i="3"/>
  <c r="C2870" i="11"/>
  <c r="B2871" i="11"/>
  <c r="BN650" i="3" l="1"/>
  <c r="BJ650" i="3"/>
  <c r="BF650" i="3"/>
  <c r="BM650" i="3"/>
  <c r="BI650" i="3"/>
  <c r="BE650" i="3"/>
  <c r="BL650" i="3"/>
  <c r="BH650" i="3"/>
  <c r="BD650" i="3"/>
  <c r="BK650" i="3"/>
  <c r="BG650" i="3"/>
  <c r="B975" i="8"/>
  <c r="A974" i="8"/>
  <c r="B701" i="4"/>
  <c r="A700" i="4"/>
  <c r="B2872" i="11"/>
  <c r="C2871" i="11"/>
  <c r="AD652" i="3"/>
  <c r="AE651" i="3"/>
  <c r="AC655" i="3"/>
  <c r="BK651" i="3" l="1"/>
  <c r="BG651" i="3"/>
  <c r="BN651" i="3"/>
  <c r="BJ651" i="3"/>
  <c r="BF651" i="3"/>
  <c r="BM651" i="3"/>
  <c r="BI651" i="3"/>
  <c r="BE651" i="3"/>
  <c r="BH651" i="3"/>
  <c r="BD651" i="3"/>
  <c r="BL651" i="3"/>
  <c r="B976" i="8"/>
  <c r="A975" i="8"/>
  <c r="B702" i="4"/>
  <c r="A701" i="4"/>
  <c r="AC656" i="3"/>
  <c r="AD653" i="3"/>
  <c r="AE652" i="3"/>
  <c r="C2872" i="11"/>
  <c r="B2873" i="11"/>
  <c r="BL652" i="3" l="1"/>
  <c r="BH652" i="3"/>
  <c r="BD652" i="3"/>
  <c r="BK652" i="3"/>
  <c r="BG652" i="3"/>
  <c r="BN652" i="3"/>
  <c r="BJ652" i="3"/>
  <c r="BF652" i="3"/>
  <c r="BM652" i="3"/>
  <c r="BI652" i="3"/>
  <c r="BE652" i="3"/>
  <c r="A976" i="8"/>
  <c r="B977" i="8"/>
  <c r="B703" i="4"/>
  <c r="A702" i="4"/>
  <c r="B2874" i="11"/>
  <c r="C2873" i="11"/>
  <c r="AD654" i="3"/>
  <c r="AE653" i="3"/>
  <c r="AC657" i="3"/>
  <c r="BM653" i="3" l="1"/>
  <c r="BI653" i="3"/>
  <c r="BE653" i="3"/>
  <c r="BL653" i="3"/>
  <c r="BH653" i="3"/>
  <c r="BD653" i="3"/>
  <c r="BK653" i="3"/>
  <c r="BG653" i="3"/>
  <c r="BN653" i="3"/>
  <c r="BJ653" i="3"/>
  <c r="BF653" i="3"/>
  <c r="B978" i="8"/>
  <c r="A977" i="8"/>
  <c r="B704" i="4"/>
  <c r="A703" i="4"/>
  <c r="AC658" i="3"/>
  <c r="AD655" i="3"/>
  <c r="AE654" i="3"/>
  <c r="C2874" i="11"/>
  <c r="B2875" i="11"/>
  <c r="BN654" i="3" l="1"/>
  <c r="BJ654" i="3"/>
  <c r="BF654" i="3"/>
  <c r="BM654" i="3"/>
  <c r="BI654" i="3"/>
  <c r="BE654" i="3"/>
  <c r="BL654" i="3"/>
  <c r="BH654" i="3"/>
  <c r="BD654" i="3"/>
  <c r="BG654" i="3"/>
  <c r="BK654" i="3"/>
  <c r="A978" i="8"/>
  <c r="B979" i="8"/>
  <c r="B705" i="4"/>
  <c r="A704" i="4"/>
  <c r="B2876" i="11"/>
  <c r="C2875" i="11"/>
  <c r="AD656" i="3"/>
  <c r="AE655" i="3"/>
  <c r="AC659" i="3"/>
  <c r="BK655" i="3" l="1"/>
  <c r="BG655" i="3"/>
  <c r="BN655" i="3"/>
  <c r="BJ655" i="3"/>
  <c r="BF655" i="3"/>
  <c r="BM655" i="3"/>
  <c r="BI655" i="3"/>
  <c r="BE655" i="3"/>
  <c r="BL655" i="3"/>
  <c r="BH655" i="3"/>
  <c r="BD655" i="3"/>
  <c r="B980" i="8"/>
  <c r="A979" i="8"/>
  <c r="A705" i="4"/>
  <c r="B706" i="4"/>
  <c r="AC660" i="3"/>
  <c r="AD657" i="3"/>
  <c r="AE656" i="3"/>
  <c r="C2876" i="11"/>
  <c r="B2877" i="11"/>
  <c r="BL656" i="3" l="1"/>
  <c r="BH656" i="3"/>
  <c r="BD656" i="3"/>
  <c r="BK656" i="3"/>
  <c r="BG656" i="3"/>
  <c r="BN656" i="3"/>
  <c r="BJ656" i="3"/>
  <c r="BF656" i="3"/>
  <c r="BM656" i="3"/>
  <c r="BI656" i="3"/>
  <c r="BE656" i="3"/>
  <c r="B981" i="8"/>
  <c r="A980" i="8"/>
  <c r="B707" i="4"/>
  <c r="A706" i="4"/>
  <c r="B2878" i="11"/>
  <c r="C2877" i="11"/>
  <c r="AD658" i="3"/>
  <c r="AE657" i="3"/>
  <c r="AC661" i="3"/>
  <c r="BM657" i="3" l="1"/>
  <c r="BI657" i="3"/>
  <c r="BE657" i="3"/>
  <c r="BL657" i="3"/>
  <c r="BH657" i="3"/>
  <c r="BD657" i="3"/>
  <c r="BK657" i="3"/>
  <c r="BG657" i="3"/>
  <c r="BF657" i="3"/>
  <c r="BN657" i="3"/>
  <c r="BJ657" i="3"/>
  <c r="A981" i="8"/>
  <c r="B982" i="8"/>
  <c r="A707" i="4"/>
  <c r="B708" i="4"/>
  <c r="AC662" i="3"/>
  <c r="AD659" i="3"/>
  <c r="AE658" i="3"/>
  <c r="C2878" i="11"/>
  <c r="B2879" i="11"/>
  <c r="BN658" i="3" l="1"/>
  <c r="BJ658" i="3"/>
  <c r="BF658" i="3"/>
  <c r="BM658" i="3"/>
  <c r="BI658" i="3"/>
  <c r="BE658" i="3"/>
  <c r="BL658" i="3"/>
  <c r="BH658" i="3"/>
  <c r="BD658" i="3"/>
  <c r="BK658" i="3"/>
  <c r="BG658" i="3"/>
  <c r="A982" i="8"/>
  <c r="B983" i="8"/>
  <c r="B709" i="4"/>
  <c r="A708" i="4"/>
  <c r="B2880" i="11"/>
  <c r="C2879" i="11"/>
  <c r="AD660" i="3"/>
  <c r="AE659" i="3"/>
  <c r="AC663" i="3"/>
  <c r="BK659" i="3" l="1"/>
  <c r="BG659" i="3"/>
  <c r="BN659" i="3"/>
  <c r="BJ659" i="3"/>
  <c r="BF659" i="3"/>
  <c r="BM659" i="3"/>
  <c r="BI659" i="3"/>
  <c r="BE659" i="3"/>
  <c r="BL659" i="3"/>
  <c r="BH659" i="3"/>
  <c r="BD659" i="3"/>
  <c r="B984" i="8"/>
  <c r="A983" i="8"/>
  <c r="B710" i="4"/>
  <c r="A709" i="4"/>
  <c r="AC664" i="3"/>
  <c r="AD661" i="3"/>
  <c r="AE660" i="3"/>
  <c r="C2880" i="11"/>
  <c r="B2881" i="11"/>
  <c r="BL660" i="3" l="1"/>
  <c r="BH660" i="3"/>
  <c r="BD660" i="3"/>
  <c r="BK660" i="3"/>
  <c r="BG660" i="3"/>
  <c r="BN660" i="3"/>
  <c r="BJ660" i="3"/>
  <c r="BF660" i="3"/>
  <c r="BE660" i="3"/>
  <c r="BM660" i="3"/>
  <c r="BI660" i="3"/>
  <c r="A984" i="8"/>
  <c r="B985" i="8"/>
  <c r="B711" i="4"/>
  <c r="A710" i="4"/>
  <c r="B2882" i="11"/>
  <c r="C2881" i="11"/>
  <c r="AD662" i="3"/>
  <c r="AE661" i="3"/>
  <c r="AC665" i="3"/>
  <c r="BM661" i="3" l="1"/>
  <c r="BI661" i="3"/>
  <c r="BE661" i="3"/>
  <c r="BL661" i="3"/>
  <c r="BH661" i="3"/>
  <c r="BD661" i="3"/>
  <c r="BK661" i="3"/>
  <c r="BG661" i="3"/>
  <c r="BJ661" i="3"/>
  <c r="BF661" i="3"/>
  <c r="BN661" i="3"/>
  <c r="B986" i="8"/>
  <c r="A985" i="8"/>
  <c r="B712" i="4"/>
  <c r="A711" i="4"/>
  <c r="AC666" i="3"/>
  <c r="AD663" i="3"/>
  <c r="AE662" i="3"/>
  <c r="C2882" i="11"/>
  <c r="B2883" i="11"/>
  <c r="BN662" i="3" l="1"/>
  <c r="BJ662" i="3"/>
  <c r="BF662" i="3"/>
  <c r="BM662" i="3"/>
  <c r="BI662" i="3"/>
  <c r="BE662" i="3"/>
  <c r="BL662" i="3"/>
  <c r="BH662" i="3"/>
  <c r="BD662" i="3"/>
  <c r="BK662" i="3"/>
  <c r="BG662" i="3"/>
  <c r="B987" i="8"/>
  <c r="A986" i="8"/>
  <c r="B713" i="4"/>
  <c r="A712" i="4"/>
  <c r="B2884" i="11"/>
  <c r="C2883" i="11"/>
  <c r="AD664" i="3"/>
  <c r="AE663" i="3"/>
  <c r="AC667" i="3"/>
  <c r="BK663" i="3" l="1"/>
  <c r="BG663" i="3"/>
  <c r="BN663" i="3"/>
  <c r="BJ663" i="3"/>
  <c r="BF663" i="3"/>
  <c r="BM663" i="3"/>
  <c r="BI663" i="3"/>
  <c r="BE663" i="3"/>
  <c r="BD663" i="3"/>
  <c r="BL663" i="3"/>
  <c r="BH663" i="3"/>
  <c r="B988" i="8"/>
  <c r="A987" i="8"/>
  <c r="B714" i="4"/>
  <c r="A713" i="4"/>
  <c r="AC668" i="3"/>
  <c r="AD665" i="3"/>
  <c r="AE664" i="3"/>
  <c r="C2884" i="11"/>
  <c r="B2885" i="11"/>
  <c r="BL664" i="3" l="1"/>
  <c r="BH664" i="3"/>
  <c r="BD664" i="3"/>
  <c r="BK664" i="3"/>
  <c r="BG664" i="3"/>
  <c r="BN664" i="3"/>
  <c r="BJ664" i="3"/>
  <c r="BF664" i="3"/>
  <c r="BI664" i="3"/>
  <c r="BE664" i="3"/>
  <c r="BM664" i="3"/>
  <c r="A988" i="8"/>
  <c r="B989" i="8"/>
  <c r="A714" i="4"/>
  <c r="B715" i="4"/>
  <c r="B2886" i="11"/>
  <c r="C2885" i="11"/>
  <c r="AD666" i="3"/>
  <c r="AE665" i="3"/>
  <c r="AC669" i="3"/>
  <c r="BM665" i="3" l="1"/>
  <c r="BI665" i="3"/>
  <c r="BE665" i="3"/>
  <c r="BL665" i="3"/>
  <c r="BH665" i="3"/>
  <c r="BD665" i="3"/>
  <c r="BK665" i="3"/>
  <c r="BG665" i="3"/>
  <c r="BN665" i="3"/>
  <c r="BJ665" i="3"/>
  <c r="BF665" i="3"/>
  <c r="B990" i="8"/>
  <c r="A989" i="8"/>
  <c r="B716" i="4"/>
  <c r="A715" i="4"/>
  <c r="AC670" i="3"/>
  <c r="AD667" i="3"/>
  <c r="AE666" i="3"/>
  <c r="C2886" i="11"/>
  <c r="B2887" i="11"/>
  <c r="BN666" i="3" l="1"/>
  <c r="BJ666" i="3"/>
  <c r="BF666" i="3"/>
  <c r="BM666" i="3"/>
  <c r="BI666" i="3"/>
  <c r="BE666" i="3"/>
  <c r="BL666" i="3"/>
  <c r="BH666" i="3"/>
  <c r="BD666" i="3"/>
  <c r="BK666" i="3"/>
  <c r="BG666" i="3"/>
  <c r="B991" i="8"/>
  <c r="A990" i="8"/>
  <c r="B717" i="4"/>
  <c r="A716" i="4"/>
  <c r="B2888" i="11"/>
  <c r="C2887" i="11"/>
  <c r="AD668" i="3"/>
  <c r="AE667" i="3"/>
  <c r="AC671" i="3"/>
  <c r="BK667" i="3" l="1"/>
  <c r="BG667" i="3"/>
  <c r="BN667" i="3"/>
  <c r="BJ667" i="3"/>
  <c r="BF667" i="3"/>
  <c r="BM667" i="3"/>
  <c r="BI667" i="3"/>
  <c r="BE667" i="3"/>
  <c r="BH667" i="3"/>
  <c r="BD667" i="3"/>
  <c r="BL667" i="3"/>
  <c r="A991" i="8"/>
  <c r="B992" i="8"/>
  <c r="B718" i="4"/>
  <c r="A717" i="4"/>
  <c r="AC672" i="3"/>
  <c r="AD669" i="3"/>
  <c r="AE668" i="3"/>
  <c r="C2888" i="11"/>
  <c r="B2889" i="11"/>
  <c r="BL668" i="3" l="1"/>
  <c r="BH668" i="3"/>
  <c r="BD668" i="3"/>
  <c r="BK668" i="3"/>
  <c r="BG668" i="3"/>
  <c r="BN668" i="3"/>
  <c r="BJ668" i="3"/>
  <c r="BF668" i="3"/>
  <c r="BM668" i="3"/>
  <c r="BI668" i="3"/>
  <c r="BE668" i="3"/>
  <c r="B993" i="8"/>
  <c r="A992" i="8"/>
  <c r="B719" i="4"/>
  <c r="A718" i="4"/>
  <c r="B2890" i="11"/>
  <c r="C2889" i="11"/>
  <c r="AD670" i="3"/>
  <c r="AE669" i="3"/>
  <c r="AC673" i="3"/>
  <c r="BM669" i="3" l="1"/>
  <c r="BI669" i="3"/>
  <c r="BE669" i="3"/>
  <c r="BL669" i="3"/>
  <c r="BH669" i="3"/>
  <c r="BD669" i="3"/>
  <c r="BK669" i="3"/>
  <c r="BG669" i="3"/>
  <c r="BN669" i="3"/>
  <c r="BJ669" i="3"/>
  <c r="BF669" i="3"/>
  <c r="B994" i="8"/>
  <c r="A993" i="8"/>
  <c r="A719" i="4"/>
  <c r="B720" i="4"/>
  <c r="AC674" i="3"/>
  <c r="AD671" i="3"/>
  <c r="AE670" i="3"/>
  <c r="C2890" i="11"/>
  <c r="B2891" i="11"/>
  <c r="BN670" i="3" l="1"/>
  <c r="BJ670" i="3"/>
  <c r="BF670" i="3"/>
  <c r="BM670" i="3"/>
  <c r="BI670" i="3"/>
  <c r="BE670" i="3"/>
  <c r="BL670" i="3"/>
  <c r="BH670" i="3"/>
  <c r="BD670" i="3"/>
  <c r="BG670" i="3"/>
  <c r="BK670" i="3"/>
  <c r="B995" i="8"/>
  <c r="A994" i="8"/>
  <c r="B721" i="4"/>
  <c r="A720" i="4"/>
  <c r="B2892" i="11"/>
  <c r="C2891" i="11"/>
  <c r="AD672" i="3"/>
  <c r="AE671" i="3"/>
  <c r="AC675" i="3"/>
  <c r="BK671" i="3" l="1"/>
  <c r="BG671" i="3"/>
  <c r="BN671" i="3"/>
  <c r="BJ671" i="3"/>
  <c r="BF671" i="3"/>
  <c r="BM671" i="3"/>
  <c r="BI671" i="3"/>
  <c r="BE671" i="3"/>
  <c r="BL671" i="3"/>
  <c r="BH671" i="3"/>
  <c r="BD671" i="3"/>
  <c r="B996" i="8"/>
  <c r="A995" i="8"/>
  <c r="B722" i="4"/>
  <c r="A721" i="4"/>
  <c r="AC676" i="3"/>
  <c r="AD673" i="3"/>
  <c r="AE672" i="3"/>
  <c r="C2892" i="11"/>
  <c r="B2893" i="11"/>
  <c r="BL672" i="3" l="1"/>
  <c r="BH672" i="3"/>
  <c r="BD672" i="3"/>
  <c r="BK672" i="3"/>
  <c r="BG672" i="3"/>
  <c r="BN672" i="3"/>
  <c r="BJ672" i="3"/>
  <c r="BF672" i="3"/>
  <c r="BM672" i="3"/>
  <c r="BI672" i="3"/>
  <c r="BE672" i="3"/>
  <c r="A996" i="8"/>
  <c r="B997" i="8"/>
  <c r="B723" i="4"/>
  <c r="A722" i="4"/>
  <c r="B2894" i="11"/>
  <c r="C2893" i="11"/>
  <c r="AD674" i="3"/>
  <c r="AE673" i="3"/>
  <c r="AC677" i="3"/>
  <c r="BM673" i="3" l="1"/>
  <c r="BI673" i="3"/>
  <c r="BE673" i="3"/>
  <c r="BL673" i="3"/>
  <c r="BH673" i="3"/>
  <c r="BD673" i="3"/>
  <c r="BK673" i="3"/>
  <c r="BG673" i="3"/>
  <c r="BF673" i="3"/>
  <c r="BN673" i="3"/>
  <c r="BJ673" i="3"/>
  <c r="B998" i="8"/>
  <c r="A997" i="8"/>
  <c r="B724" i="4"/>
  <c r="A723" i="4"/>
  <c r="AC678" i="3"/>
  <c r="AD675" i="3"/>
  <c r="AE674" i="3"/>
  <c r="C2894" i="11"/>
  <c r="B2895" i="11"/>
  <c r="BN674" i="3" l="1"/>
  <c r="BJ674" i="3"/>
  <c r="BF674" i="3"/>
  <c r="BM674" i="3"/>
  <c r="BI674" i="3"/>
  <c r="BE674" i="3"/>
  <c r="BL674" i="3"/>
  <c r="BH674" i="3"/>
  <c r="BD674" i="3"/>
  <c r="BK674" i="3"/>
  <c r="BG674" i="3"/>
  <c r="A998" i="8"/>
  <c r="B999" i="8"/>
  <c r="B725" i="4"/>
  <c r="A724" i="4"/>
  <c r="B2896" i="11"/>
  <c r="C2895" i="11"/>
  <c r="AD676" i="3"/>
  <c r="AE675" i="3"/>
  <c r="AC679" i="3"/>
  <c r="BK675" i="3" l="1"/>
  <c r="BG675" i="3"/>
  <c r="BN675" i="3"/>
  <c r="BJ675" i="3"/>
  <c r="BF675" i="3"/>
  <c r="BM675" i="3"/>
  <c r="BI675" i="3"/>
  <c r="BE675" i="3"/>
  <c r="BL675" i="3"/>
  <c r="BH675" i="3"/>
  <c r="BD675" i="3"/>
  <c r="B1000" i="8"/>
  <c r="A999" i="8"/>
  <c r="A725" i="4"/>
  <c r="B726" i="4"/>
  <c r="AC680" i="3"/>
  <c r="AD677" i="3"/>
  <c r="AE676" i="3"/>
  <c r="C2896" i="11"/>
  <c r="B2897" i="11"/>
  <c r="BL676" i="3" l="1"/>
  <c r="BH676" i="3"/>
  <c r="BD676" i="3"/>
  <c r="BK676" i="3"/>
  <c r="BG676" i="3"/>
  <c r="BN676" i="3"/>
  <c r="BJ676" i="3"/>
  <c r="BF676" i="3"/>
  <c r="BE676" i="3"/>
  <c r="BM676" i="3"/>
  <c r="BI676" i="3"/>
  <c r="A1000" i="8"/>
  <c r="B1001" i="8"/>
  <c r="B727" i="4"/>
  <c r="A726" i="4"/>
  <c r="B2898" i="11"/>
  <c r="C2897" i="11"/>
  <c r="AD678" i="3"/>
  <c r="AE677" i="3"/>
  <c r="AC681" i="3"/>
  <c r="BM677" i="3" l="1"/>
  <c r="BI677" i="3"/>
  <c r="BE677" i="3"/>
  <c r="BL677" i="3"/>
  <c r="BH677" i="3"/>
  <c r="BD677" i="3"/>
  <c r="BK677" i="3"/>
  <c r="BG677" i="3"/>
  <c r="BJ677" i="3"/>
  <c r="BF677" i="3"/>
  <c r="BN677" i="3"/>
  <c r="B1002" i="8"/>
  <c r="A1001" i="8"/>
  <c r="B728" i="4"/>
  <c r="A727" i="4"/>
  <c r="AC682" i="3"/>
  <c r="AD679" i="3"/>
  <c r="AE678" i="3"/>
  <c r="C2898" i="11"/>
  <c r="B2899" i="11"/>
  <c r="BN678" i="3" l="1"/>
  <c r="BJ678" i="3"/>
  <c r="BF678" i="3"/>
  <c r="BM678" i="3"/>
  <c r="BI678" i="3"/>
  <c r="BE678" i="3"/>
  <c r="BL678" i="3"/>
  <c r="BH678" i="3"/>
  <c r="BD678" i="3"/>
  <c r="BK678" i="3"/>
  <c r="BG678" i="3"/>
  <c r="B1003" i="8"/>
  <c r="A1002" i="8"/>
  <c r="A728" i="4"/>
  <c r="B729" i="4"/>
  <c r="B2900" i="11"/>
  <c r="C2899" i="11"/>
  <c r="AD680" i="3"/>
  <c r="AE679" i="3"/>
  <c r="AC683" i="3"/>
  <c r="BK679" i="3" l="1"/>
  <c r="BG679" i="3"/>
  <c r="BN679" i="3"/>
  <c r="BJ679" i="3"/>
  <c r="BF679" i="3"/>
  <c r="BM679" i="3"/>
  <c r="BI679" i="3"/>
  <c r="BE679" i="3"/>
  <c r="BD679" i="3"/>
  <c r="BL679" i="3"/>
  <c r="BH679" i="3"/>
  <c r="A1003" i="8"/>
  <c r="B1004" i="8"/>
  <c r="B730" i="4"/>
  <c r="A729" i="4"/>
  <c r="AC684" i="3"/>
  <c r="AD681" i="3"/>
  <c r="AE680" i="3"/>
  <c r="C2900" i="11"/>
  <c r="B2901" i="11"/>
  <c r="BL680" i="3" l="1"/>
  <c r="BH680" i="3"/>
  <c r="BD680" i="3"/>
  <c r="BK680" i="3"/>
  <c r="BG680" i="3"/>
  <c r="BN680" i="3"/>
  <c r="BJ680" i="3"/>
  <c r="BF680" i="3"/>
  <c r="BI680" i="3"/>
  <c r="BE680" i="3"/>
  <c r="BM680" i="3"/>
  <c r="B1005" i="8"/>
  <c r="A1004" i="8"/>
  <c r="B731" i="4"/>
  <c r="A730" i="4"/>
  <c r="B2902" i="11"/>
  <c r="C2901" i="11"/>
  <c r="AD682" i="3"/>
  <c r="AE681" i="3"/>
  <c r="AC685" i="3"/>
  <c r="BM681" i="3" l="1"/>
  <c r="BI681" i="3"/>
  <c r="BE681" i="3"/>
  <c r="BL681" i="3"/>
  <c r="BH681" i="3"/>
  <c r="BD681" i="3"/>
  <c r="BK681" i="3"/>
  <c r="BG681" i="3"/>
  <c r="BN681" i="3"/>
  <c r="BJ681" i="3"/>
  <c r="BF681" i="3"/>
  <c r="B1006" i="8"/>
  <c r="A1005" i="8"/>
  <c r="B732" i="4"/>
  <c r="A731" i="4"/>
  <c r="AC686" i="3"/>
  <c r="AD683" i="3"/>
  <c r="AE682" i="3"/>
  <c r="C2902" i="11"/>
  <c r="B2903" i="11"/>
  <c r="BN682" i="3" l="1"/>
  <c r="BJ682" i="3"/>
  <c r="BF682" i="3"/>
  <c r="BM682" i="3"/>
  <c r="BI682" i="3"/>
  <c r="BE682" i="3"/>
  <c r="BL682" i="3"/>
  <c r="BH682" i="3"/>
  <c r="BD682" i="3"/>
  <c r="BK682" i="3"/>
  <c r="BG682" i="3"/>
  <c r="A1006" i="8"/>
  <c r="B1007" i="8"/>
  <c r="B733" i="4"/>
  <c r="A732" i="4"/>
  <c r="B2904" i="11"/>
  <c r="C2903" i="11"/>
  <c r="AD684" i="3"/>
  <c r="AE683" i="3"/>
  <c r="AC687" i="3"/>
  <c r="BK683" i="3" l="1"/>
  <c r="BG683" i="3"/>
  <c r="BN683" i="3"/>
  <c r="BJ683" i="3"/>
  <c r="BF683" i="3"/>
  <c r="BM683" i="3"/>
  <c r="BI683" i="3"/>
  <c r="BE683" i="3"/>
  <c r="BH683" i="3"/>
  <c r="BD683" i="3"/>
  <c r="BL683" i="3"/>
  <c r="A1007" i="8"/>
  <c r="B1008" i="8"/>
  <c r="B734" i="4"/>
  <c r="A733" i="4"/>
  <c r="AC688" i="3"/>
  <c r="AD685" i="3"/>
  <c r="AE684" i="3"/>
  <c r="C2904" i="11"/>
  <c r="B2905" i="11"/>
  <c r="BL684" i="3" l="1"/>
  <c r="BH684" i="3"/>
  <c r="BD684" i="3"/>
  <c r="BK684" i="3"/>
  <c r="BG684" i="3"/>
  <c r="BN684" i="3"/>
  <c r="BJ684" i="3"/>
  <c r="BF684" i="3"/>
  <c r="BM684" i="3"/>
  <c r="BI684" i="3"/>
  <c r="BE684" i="3"/>
  <c r="A1008" i="8"/>
  <c r="B1009" i="8"/>
  <c r="B735" i="4"/>
  <c r="A734" i="4"/>
  <c r="B2906" i="11"/>
  <c r="C2905" i="11"/>
  <c r="AD686" i="3"/>
  <c r="AE685" i="3"/>
  <c r="AC689" i="3"/>
  <c r="BM685" i="3" l="1"/>
  <c r="BI685" i="3"/>
  <c r="BE685" i="3"/>
  <c r="BL685" i="3"/>
  <c r="BH685" i="3"/>
  <c r="BD685" i="3"/>
  <c r="BK685" i="3"/>
  <c r="BG685" i="3"/>
  <c r="BN685" i="3"/>
  <c r="BJ685" i="3"/>
  <c r="BF685" i="3"/>
  <c r="A1009" i="8"/>
  <c r="B1010" i="8"/>
  <c r="B736" i="4"/>
  <c r="A735" i="4"/>
  <c r="AC690" i="3"/>
  <c r="AD687" i="3"/>
  <c r="AE686" i="3"/>
  <c r="C2906" i="11"/>
  <c r="B2907" i="11"/>
  <c r="BN686" i="3" l="1"/>
  <c r="BJ686" i="3"/>
  <c r="BF686" i="3"/>
  <c r="BM686" i="3"/>
  <c r="BI686" i="3"/>
  <c r="BE686" i="3"/>
  <c r="BL686" i="3"/>
  <c r="BH686" i="3"/>
  <c r="BD686" i="3"/>
  <c r="BG686" i="3"/>
  <c r="BK686" i="3"/>
  <c r="B1011" i="8"/>
  <c r="A1010" i="8"/>
  <c r="B737" i="4"/>
  <c r="A736" i="4"/>
  <c r="B2908" i="11"/>
  <c r="C2907" i="11"/>
  <c r="AD688" i="3"/>
  <c r="AE687" i="3"/>
  <c r="AC691" i="3"/>
  <c r="BK687" i="3" l="1"/>
  <c r="BG687" i="3"/>
  <c r="BN687" i="3"/>
  <c r="BJ687" i="3"/>
  <c r="BF687" i="3"/>
  <c r="BM687" i="3"/>
  <c r="BI687" i="3"/>
  <c r="BE687" i="3"/>
  <c r="BL687" i="3"/>
  <c r="BH687" i="3"/>
  <c r="BD687" i="3"/>
  <c r="A1011" i="8"/>
  <c r="B1012" i="8"/>
  <c r="B738" i="4"/>
  <c r="A737" i="4"/>
  <c r="AC692" i="3"/>
  <c r="AD689" i="3"/>
  <c r="AE688" i="3"/>
  <c r="C2908" i="11"/>
  <c r="B2909" i="11"/>
  <c r="BL688" i="3" l="1"/>
  <c r="BH688" i="3"/>
  <c r="BD688" i="3"/>
  <c r="BK688" i="3"/>
  <c r="BG688" i="3"/>
  <c r="BN688" i="3"/>
  <c r="BJ688" i="3"/>
  <c r="BF688" i="3"/>
  <c r="BM688" i="3"/>
  <c r="BI688" i="3"/>
  <c r="BE688" i="3"/>
  <c r="A1012" i="8"/>
  <c r="B1013" i="8"/>
  <c r="B739" i="4"/>
  <c r="A738" i="4"/>
  <c r="B2910" i="11"/>
  <c r="C2909" i="11"/>
  <c r="AD690" i="3"/>
  <c r="AE689" i="3"/>
  <c r="AC693" i="3"/>
  <c r="BM689" i="3" l="1"/>
  <c r="BI689" i="3"/>
  <c r="BE689" i="3"/>
  <c r="BL689" i="3"/>
  <c r="BH689" i="3"/>
  <c r="BD689" i="3"/>
  <c r="BK689" i="3"/>
  <c r="BG689" i="3"/>
  <c r="BF689" i="3"/>
  <c r="BN689" i="3"/>
  <c r="BJ689" i="3"/>
  <c r="A1013" i="8"/>
  <c r="B1014" i="8"/>
  <c r="B740" i="4"/>
  <c r="A739" i="4"/>
  <c r="AC694" i="3"/>
  <c r="AD691" i="3"/>
  <c r="AE690" i="3"/>
  <c r="C2910" i="11"/>
  <c r="B2911" i="11"/>
  <c r="BN690" i="3" l="1"/>
  <c r="BJ690" i="3"/>
  <c r="BF690" i="3"/>
  <c r="BM690" i="3"/>
  <c r="BI690" i="3"/>
  <c r="BE690" i="3"/>
  <c r="BL690" i="3"/>
  <c r="BH690" i="3"/>
  <c r="BD690" i="3"/>
  <c r="BK690" i="3"/>
  <c r="BG690" i="3"/>
  <c r="B1015" i="8"/>
  <c r="A1014" i="8"/>
  <c r="A740" i="4"/>
  <c r="B741" i="4"/>
  <c r="B2912" i="11"/>
  <c r="C2911" i="11"/>
  <c r="AD692" i="3"/>
  <c r="AE691" i="3"/>
  <c r="AC695" i="3"/>
  <c r="BM691" i="3" l="1"/>
  <c r="BL691" i="3"/>
  <c r="BH691" i="3"/>
  <c r="BN691" i="3"/>
  <c r="BG691" i="3"/>
  <c r="BK691" i="3"/>
  <c r="BF691" i="3"/>
  <c r="BJ691" i="3"/>
  <c r="BE691" i="3"/>
  <c r="BI691" i="3"/>
  <c r="BD691" i="3"/>
  <c r="B1016" i="8"/>
  <c r="A1015" i="8"/>
  <c r="B742" i="4"/>
  <c r="A741" i="4"/>
  <c r="AC696" i="3"/>
  <c r="AD693" i="3"/>
  <c r="AE692" i="3"/>
  <c r="C2912" i="11"/>
  <c r="B2913" i="11"/>
  <c r="BN692" i="3" l="1"/>
  <c r="BJ692" i="3"/>
  <c r="BF692" i="3"/>
  <c r="BM692" i="3"/>
  <c r="BI692" i="3"/>
  <c r="BE692" i="3"/>
  <c r="BK692" i="3"/>
  <c r="BH692" i="3"/>
  <c r="BG692" i="3"/>
  <c r="BL692" i="3"/>
  <c r="BD692" i="3"/>
  <c r="A1016" i="8"/>
  <c r="B1017" i="8"/>
  <c r="B743" i="4"/>
  <c r="A742" i="4"/>
  <c r="B2914" i="11"/>
  <c r="C2913" i="11"/>
  <c r="AD694" i="3"/>
  <c r="AE693" i="3"/>
  <c r="AC697" i="3"/>
  <c r="BK693" i="3" l="1"/>
  <c r="BG693" i="3"/>
  <c r="BN693" i="3"/>
  <c r="BJ693" i="3"/>
  <c r="BF693" i="3"/>
  <c r="BM693" i="3"/>
  <c r="BH693" i="3"/>
  <c r="BE693" i="3"/>
  <c r="BL693" i="3"/>
  <c r="BD693" i="3"/>
  <c r="BI693" i="3"/>
  <c r="A1017" i="8"/>
  <c r="B1018" i="8"/>
  <c r="B744" i="4"/>
  <c r="A743" i="4"/>
  <c r="AC698" i="3"/>
  <c r="AD695" i="3"/>
  <c r="AE694" i="3"/>
  <c r="C2914" i="11"/>
  <c r="B2915" i="11"/>
  <c r="BL694" i="3" l="1"/>
  <c r="BH694" i="3"/>
  <c r="BD694" i="3"/>
  <c r="BK694" i="3"/>
  <c r="BG694" i="3"/>
  <c r="BN694" i="3"/>
  <c r="BJ694" i="3"/>
  <c r="BF694" i="3"/>
  <c r="BI694" i="3"/>
  <c r="BE694" i="3"/>
  <c r="BM694" i="3"/>
  <c r="A1018" i="8"/>
  <c r="B1019" i="8"/>
  <c r="B745" i="4"/>
  <c r="A744" i="4"/>
  <c r="B2916" i="11"/>
  <c r="C2915" i="11"/>
  <c r="AD696" i="3"/>
  <c r="AE695" i="3"/>
  <c r="AC699" i="3"/>
  <c r="BM695" i="3" l="1"/>
  <c r="BI695" i="3"/>
  <c r="BE695" i="3"/>
  <c r="BL695" i="3"/>
  <c r="BH695" i="3"/>
  <c r="BD695" i="3"/>
  <c r="BK695" i="3"/>
  <c r="BG695" i="3"/>
  <c r="BN695" i="3"/>
  <c r="BJ695" i="3"/>
  <c r="BF695" i="3"/>
  <c r="B1020" i="8"/>
  <c r="A1019" i="8"/>
  <c r="B746" i="4"/>
  <c r="A745" i="4"/>
  <c r="AC700" i="3"/>
  <c r="AD697" i="3"/>
  <c r="AE696" i="3"/>
  <c r="C2916" i="11"/>
  <c r="B2917" i="11"/>
  <c r="BN696" i="3" l="1"/>
  <c r="BJ696" i="3"/>
  <c r="BF696" i="3"/>
  <c r="BM696" i="3"/>
  <c r="BI696" i="3"/>
  <c r="BE696" i="3"/>
  <c r="BL696" i="3"/>
  <c r="BH696" i="3"/>
  <c r="BD696" i="3"/>
  <c r="BK696" i="3"/>
  <c r="BG696" i="3"/>
  <c r="A1020" i="8"/>
  <c r="B1021" i="8"/>
  <c r="B747" i="4"/>
  <c r="A746" i="4"/>
  <c r="B2918" i="11"/>
  <c r="C2917" i="11"/>
  <c r="AD698" i="3"/>
  <c r="AE697" i="3"/>
  <c r="AC701" i="3"/>
  <c r="BK697" i="3" l="1"/>
  <c r="BG697" i="3"/>
  <c r="BN697" i="3"/>
  <c r="BJ697" i="3"/>
  <c r="BF697" i="3"/>
  <c r="BM697" i="3"/>
  <c r="BI697" i="3"/>
  <c r="BE697" i="3"/>
  <c r="BH697" i="3"/>
  <c r="BD697" i="3"/>
  <c r="BL697" i="3"/>
  <c r="A1021" i="8"/>
  <c r="B1022" i="8"/>
  <c r="B748" i="4"/>
  <c r="A747" i="4"/>
  <c r="AC702" i="3"/>
  <c r="AD699" i="3"/>
  <c r="AE698" i="3"/>
  <c r="C2918" i="11"/>
  <c r="B2919" i="11"/>
  <c r="BL698" i="3" l="1"/>
  <c r="BH698" i="3"/>
  <c r="BD698" i="3"/>
  <c r="BK698" i="3"/>
  <c r="BG698" i="3"/>
  <c r="BN698" i="3"/>
  <c r="BJ698" i="3"/>
  <c r="BF698" i="3"/>
  <c r="BM698" i="3"/>
  <c r="BI698" i="3"/>
  <c r="BE698" i="3"/>
  <c r="B1023" i="8"/>
  <c r="A1022" i="8"/>
  <c r="B749" i="4"/>
  <c r="A748" i="4"/>
  <c r="B2920" i="11"/>
  <c r="C2919" i="11"/>
  <c r="AD700" i="3"/>
  <c r="AE699" i="3"/>
  <c r="AC703" i="3"/>
  <c r="BM699" i="3" l="1"/>
  <c r="BI699" i="3"/>
  <c r="BE699" i="3"/>
  <c r="BL699" i="3"/>
  <c r="BH699" i="3"/>
  <c r="BD699" i="3"/>
  <c r="BK699" i="3"/>
  <c r="BG699" i="3"/>
  <c r="BN699" i="3"/>
  <c r="BJ699" i="3"/>
  <c r="BF699" i="3"/>
  <c r="B1024" i="8"/>
  <c r="A1023" i="8"/>
  <c r="B750" i="4"/>
  <c r="A749" i="4"/>
  <c r="AC704" i="3"/>
  <c r="AD701" i="3"/>
  <c r="AE700" i="3"/>
  <c r="C2920" i="11"/>
  <c r="B2921" i="11"/>
  <c r="BN700" i="3" l="1"/>
  <c r="BJ700" i="3"/>
  <c r="BF700" i="3"/>
  <c r="BM700" i="3"/>
  <c r="BI700" i="3"/>
  <c r="BE700" i="3"/>
  <c r="BL700" i="3"/>
  <c r="BH700" i="3"/>
  <c r="BD700" i="3"/>
  <c r="BG700" i="3"/>
  <c r="BK700" i="3"/>
  <c r="A1024" i="8"/>
  <c r="B1025" i="8"/>
  <c r="B751" i="4"/>
  <c r="A750" i="4"/>
  <c r="B2922" i="11"/>
  <c r="C2921" i="11"/>
  <c r="AD702" i="3"/>
  <c r="AE701" i="3"/>
  <c r="AC705" i="3"/>
  <c r="BK701" i="3" l="1"/>
  <c r="BG701" i="3"/>
  <c r="BN701" i="3"/>
  <c r="BJ701" i="3"/>
  <c r="BF701" i="3"/>
  <c r="BM701" i="3"/>
  <c r="BI701" i="3"/>
  <c r="BE701" i="3"/>
  <c r="BL701" i="3"/>
  <c r="BH701" i="3"/>
  <c r="BD701" i="3"/>
  <c r="A1025" i="8"/>
  <c r="B1026" i="8"/>
  <c r="B752" i="4"/>
  <c r="A751" i="4"/>
  <c r="AC706" i="3"/>
  <c r="AD703" i="3"/>
  <c r="AE702" i="3"/>
  <c r="C2922" i="11"/>
  <c r="B2923" i="11"/>
  <c r="BL702" i="3" l="1"/>
  <c r="BH702" i="3"/>
  <c r="BD702" i="3"/>
  <c r="BK702" i="3"/>
  <c r="BG702" i="3"/>
  <c r="BN702" i="3"/>
  <c r="BJ702" i="3"/>
  <c r="BF702" i="3"/>
  <c r="BM702" i="3"/>
  <c r="BI702" i="3"/>
  <c r="BE702" i="3"/>
  <c r="B1027" i="8"/>
  <c r="A1026" i="8"/>
  <c r="B753" i="4"/>
  <c r="A752" i="4"/>
  <c r="B2924" i="11"/>
  <c r="C2923" i="11"/>
  <c r="AD704" i="3"/>
  <c r="AE703" i="3"/>
  <c r="AC707" i="3"/>
  <c r="BM703" i="3" l="1"/>
  <c r="BI703" i="3"/>
  <c r="BE703" i="3"/>
  <c r="BL703" i="3"/>
  <c r="BH703" i="3"/>
  <c r="BD703" i="3"/>
  <c r="BK703" i="3"/>
  <c r="BG703" i="3"/>
  <c r="BF703" i="3"/>
  <c r="BN703" i="3"/>
  <c r="BJ703" i="3"/>
  <c r="A1027" i="8"/>
  <c r="B1028" i="8"/>
  <c r="B754" i="4"/>
  <c r="A753" i="4"/>
  <c r="AC708" i="3"/>
  <c r="AD705" i="3"/>
  <c r="AE704" i="3"/>
  <c r="C2924" i="11"/>
  <c r="B2925" i="11"/>
  <c r="BN704" i="3" l="1"/>
  <c r="BJ704" i="3"/>
  <c r="BF704" i="3"/>
  <c r="BM704" i="3"/>
  <c r="BI704" i="3"/>
  <c r="BE704" i="3"/>
  <c r="BL704" i="3"/>
  <c r="BH704" i="3"/>
  <c r="BD704" i="3"/>
  <c r="BK704" i="3"/>
  <c r="BG704" i="3"/>
  <c r="A1028" i="8"/>
  <c r="B1029" i="8"/>
  <c r="A754" i="4"/>
  <c r="B755" i="4"/>
  <c r="B2926" i="11"/>
  <c r="C2925" i="11"/>
  <c r="AD706" i="3"/>
  <c r="AE705" i="3"/>
  <c r="AC709" i="3"/>
  <c r="BK705" i="3" l="1"/>
  <c r="BG705" i="3"/>
  <c r="BN705" i="3"/>
  <c r="BJ705" i="3"/>
  <c r="BF705" i="3"/>
  <c r="BM705" i="3"/>
  <c r="BI705" i="3"/>
  <c r="BE705" i="3"/>
  <c r="BL705" i="3"/>
  <c r="BH705" i="3"/>
  <c r="BD705" i="3"/>
  <c r="B1030" i="8"/>
  <c r="A1029" i="8"/>
  <c r="B756" i="4"/>
  <c r="A755" i="4"/>
  <c r="AC710" i="3"/>
  <c r="AD707" i="3"/>
  <c r="AE706" i="3"/>
  <c r="C2926" i="11"/>
  <c r="B2927" i="11"/>
  <c r="BL706" i="3" l="1"/>
  <c r="BH706" i="3"/>
  <c r="BD706" i="3"/>
  <c r="BK706" i="3"/>
  <c r="BG706" i="3"/>
  <c r="BN706" i="3"/>
  <c r="BJ706" i="3"/>
  <c r="BF706" i="3"/>
  <c r="BE706" i="3"/>
  <c r="BM706" i="3"/>
  <c r="BI706" i="3"/>
  <c r="A1030" i="8"/>
  <c r="B1031" i="8"/>
  <c r="B757" i="4"/>
  <c r="A756" i="4"/>
  <c r="B2928" i="11"/>
  <c r="C2927" i="11"/>
  <c r="AD708" i="3"/>
  <c r="AE707" i="3"/>
  <c r="AC711" i="3"/>
  <c r="BM707" i="3" l="1"/>
  <c r="BI707" i="3"/>
  <c r="BE707" i="3"/>
  <c r="BL707" i="3"/>
  <c r="BH707" i="3"/>
  <c r="BD707" i="3"/>
  <c r="BK707" i="3"/>
  <c r="BG707" i="3"/>
  <c r="BJ707" i="3"/>
  <c r="BF707" i="3"/>
  <c r="BN707" i="3"/>
  <c r="A1031" i="8"/>
  <c r="B1032" i="8"/>
  <c r="B758" i="4"/>
  <c r="A757" i="4"/>
  <c r="AC712" i="3"/>
  <c r="AD709" i="3"/>
  <c r="AE708" i="3"/>
  <c r="C2928" i="11"/>
  <c r="B2929" i="11"/>
  <c r="BN708" i="3" l="1"/>
  <c r="BJ708" i="3"/>
  <c r="BF708" i="3"/>
  <c r="BM708" i="3"/>
  <c r="BI708" i="3"/>
  <c r="BE708" i="3"/>
  <c r="BL708" i="3"/>
  <c r="BH708" i="3"/>
  <c r="BD708" i="3"/>
  <c r="BK708" i="3"/>
  <c r="BG708" i="3"/>
  <c r="B1033" i="8"/>
  <c r="A1032" i="8"/>
  <c r="B759" i="4"/>
  <c r="A758" i="4"/>
  <c r="B2930" i="11"/>
  <c r="C2929" i="11"/>
  <c r="AD710" i="3"/>
  <c r="AE709" i="3"/>
  <c r="AC713" i="3"/>
  <c r="BK709" i="3" l="1"/>
  <c r="BG709" i="3"/>
  <c r="BN709" i="3"/>
  <c r="BJ709" i="3"/>
  <c r="BF709" i="3"/>
  <c r="BM709" i="3"/>
  <c r="BI709" i="3"/>
  <c r="BE709" i="3"/>
  <c r="BD709" i="3"/>
  <c r="BL709" i="3"/>
  <c r="BH709" i="3"/>
  <c r="A1033" i="8"/>
  <c r="B1034" i="8"/>
  <c r="B760" i="4"/>
  <c r="A759" i="4"/>
  <c r="AC714" i="3"/>
  <c r="AD711" i="3"/>
  <c r="AE710" i="3"/>
  <c r="C2930" i="11"/>
  <c r="B2931" i="11"/>
  <c r="BL710" i="3" l="1"/>
  <c r="BH710" i="3"/>
  <c r="BD710" i="3"/>
  <c r="BK710" i="3"/>
  <c r="BG710" i="3"/>
  <c r="BN710" i="3"/>
  <c r="BJ710" i="3"/>
  <c r="BF710" i="3"/>
  <c r="BI710" i="3"/>
  <c r="BE710" i="3"/>
  <c r="BM710" i="3"/>
  <c r="A1034" i="8"/>
  <c r="B1035" i="8"/>
  <c r="B761" i="4"/>
  <c r="A760" i="4"/>
  <c r="B2932" i="11"/>
  <c r="C2931" i="11"/>
  <c r="AD712" i="3"/>
  <c r="AE711" i="3"/>
  <c r="AC715" i="3"/>
  <c r="BM711" i="3" l="1"/>
  <c r="BI711" i="3"/>
  <c r="BE711" i="3"/>
  <c r="BL711" i="3"/>
  <c r="BH711" i="3"/>
  <c r="BD711" i="3"/>
  <c r="BK711" i="3"/>
  <c r="BG711" i="3"/>
  <c r="BN711" i="3"/>
  <c r="BJ711" i="3"/>
  <c r="BF711" i="3"/>
  <c r="B1036" i="8"/>
  <c r="A1035" i="8"/>
  <c r="A761" i="4"/>
  <c r="B762" i="4"/>
  <c r="AC716" i="3"/>
  <c r="AD713" i="3"/>
  <c r="AE712" i="3"/>
  <c r="C2932" i="11"/>
  <c r="B2933" i="11"/>
  <c r="BN712" i="3" l="1"/>
  <c r="BJ712" i="3"/>
  <c r="BF712" i="3"/>
  <c r="BM712" i="3"/>
  <c r="BI712" i="3"/>
  <c r="BE712" i="3"/>
  <c r="BL712" i="3"/>
  <c r="BH712" i="3"/>
  <c r="BD712" i="3"/>
  <c r="BK712" i="3"/>
  <c r="BG712" i="3"/>
  <c r="A1036" i="8"/>
  <c r="B1037" i="8"/>
  <c r="B763" i="4"/>
  <c r="A762" i="4"/>
  <c r="B2934" i="11"/>
  <c r="C2933" i="11"/>
  <c r="AD714" i="3"/>
  <c r="AE713" i="3"/>
  <c r="AC717" i="3"/>
  <c r="BK713" i="3" l="1"/>
  <c r="BG713" i="3"/>
  <c r="BN713" i="3"/>
  <c r="BJ713" i="3"/>
  <c r="BF713" i="3"/>
  <c r="BM713" i="3"/>
  <c r="BI713" i="3"/>
  <c r="BE713" i="3"/>
  <c r="BH713" i="3"/>
  <c r="BD713" i="3"/>
  <c r="BL713" i="3"/>
  <c r="B1038" i="8"/>
  <c r="A1037" i="8"/>
  <c r="B764" i="4"/>
  <c r="A763" i="4"/>
  <c r="AC718" i="3"/>
  <c r="AD715" i="3"/>
  <c r="AE714" i="3"/>
  <c r="C2934" i="11"/>
  <c r="B2935" i="11"/>
  <c r="BL714" i="3" l="1"/>
  <c r="BH714" i="3"/>
  <c r="BD714" i="3"/>
  <c r="BK714" i="3"/>
  <c r="BG714" i="3"/>
  <c r="BN714" i="3"/>
  <c r="BJ714" i="3"/>
  <c r="BF714" i="3"/>
  <c r="BM714" i="3"/>
  <c r="BI714" i="3"/>
  <c r="BE714" i="3"/>
  <c r="A1038" i="8"/>
  <c r="B1039" i="8"/>
  <c r="B765" i="4"/>
  <c r="A764" i="4"/>
  <c r="B2936" i="11"/>
  <c r="C2935" i="11"/>
  <c r="AD716" i="3"/>
  <c r="AE715" i="3"/>
  <c r="AC719" i="3"/>
  <c r="BM715" i="3" l="1"/>
  <c r="BI715" i="3"/>
  <c r="BE715" i="3"/>
  <c r="BL715" i="3"/>
  <c r="BH715" i="3"/>
  <c r="BD715" i="3"/>
  <c r="BK715" i="3"/>
  <c r="BG715" i="3"/>
  <c r="BN715" i="3"/>
  <c r="BJ715" i="3"/>
  <c r="BF715" i="3"/>
  <c r="A1039" i="8"/>
  <c r="B1040" i="8"/>
  <c r="B766" i="4"/>
  <c r="A765" i="4"/>
  <c r="AC720" i="3"/>
  <c r="AD717" i="3"/>
  <c r="AE716" i="3"/>
  <c r="C2936" i="11"/>
  <c r="B2937" i="11"/>
  <c r="BN716" i="3" l="1"/>
  <c r="BJ716" i="3"/>
  <c r="BF716" i="3"/>
  <c r="BM716" i="3"/>
  <c r="BI716" i="3"/>
  <c r="BE716" i="3"/>
  <c r="BL716" i="3"/>
  <c r="BH716" i="3"/>
  <c r="BD716" i="3"/>
  <c r="BG716" i="3"/>
  <c r="BK716" i="3"/>
  <c r="B1041" i="8"/>
  <c r="A1040" i="8"/>
  <c r="B767" i="4"/>
  <c r="A766" i="4"/>
  <c r="B2938" i="11"/>
  <c r="C2937" i="11"/>
  <c r="AD718" i="3"/>
  <c r="AE717" i="3"/>
  <c r="AC721" i="3"/>
  <c r="BK717" i="3" l="1"/>
  <c r="BG717" i="3"/>
  <c r="BN717" i="3"/>
  <c r="BJ717" i="3"/>
  <c r="BF717" i="3"/>
  <c r="BM717" i="3"/>
  <c r="BI717" i="3"/>
  <c r="BE717" i="3"/>
  <c r="BL717" i="3"/>
  <c r="BH717" i="3"/>
  <c r="BD717" i="3"/>
  <c r="A1041" i="8"/>
  <c r="B1042" i="8"/>
  <c r="B768" i="4"/>
  <c r="A767" i="4"/>
  <c r="AC722" i="3"/>
  <c r="AD719" i="3"/>
  <c r="AE718" i="3"/>
  <c r="C2938" i="11"/>
  <c r="B2939" i="11"/>
  <c r="BL718" i="3" l="1"/>
  <c r="BH718" i="3"/>
  <c r="BD718" i="3"/>
  <c r="BK718" i="3"/>
  <c r="BG718" i="3"/>
  <c r="BN718" i="3"/>
  <c r="BJ718" i="3"/>
  <c r="BF718" i="3"/>
  <c r="BM718" i="3"/>
  <c r="BI718" i="3"/>
  <c r="BE718" i="3"/>
  <c r="A1042" i="8"/>
  <c r="B1043" i="8"/>
  <c r="B769" i="4"/>
  <c r="A768" i="4"/>
  <c r="B2940" i="11"/>
  <c r="C2939" i="11"/>
  <c r="AD720" i="3"/>
  <c r="AE719" i="3"/>
  <c r="AC723" i="3"/>
  <c r="BM719" i="3" l="1"/>
  <c r="BI719" i="3"/>
  <c r="BE719" i="3"/>
  <c r="BL719" i="3"/>
  <c r="BH719" i="3"/>
  <c r="BD719" i="3"/>
  <c r="BK719" i="3"/>
  <c r="BG719" i="3"/>
  <c r="BF719" i="3"/>
  <c r="BN719" i="3"/>
  <c r="BJ719" i="3"/>
  <c r="A1043" i="8"/>
  <c r="B1044" i="8"/>
  <c r="B770" i="4"/>
  <c r="A769" i="4"/>
  <c r="AC724" i="3"/>
  <c r="AD721" i="3"/>
  <c r="AE720" i="3"/>
  <c r="C2940" i="11"/>
  <c r="B2941" i="11"/>
  <c r="BN720" i="3" l="1"/>
  <c r="BJ720" i="3"/>
  <c r="BF720" i="3"/>
  <c r="BM720" i="3"/>
  <c r="BI720" i="3"/>
  <c r="BE720" i="3"/>
  <c r="BL720" i="3"/>
  <c r="BH720" i="3"/>
  <c r="BD720" i="3"/>
  <c r="BK720" i="3"/>
  <c r="BG720" i="3"/>
  <c r="B1045" i="8"/>
  <c r="A1044" i="8"/>
  <c r="A770" i="4"/>
  <c r="B771" i="4"/>
  <c r="B2942" i="11"/>
  <c r="C2941" i="11"/>
  <c r="AD722" i="3"/>
  <c r="AE721" i="3"/>
  <c r="AC725" i="3"/>
  <c r="BK721" i="3" l="1"/>
  <c r="BG721" i="3"/>
  <c r="BN721" i="3"/>
  <c r="BJ721" i="3"/>
  <c r="BF721" i="3"/>
  <c r="BM721" i="3"/>
  <c r="BI721" i="3"/>
  <c r="BE721" i="3"/>
  <c r="BL721" i="3"/>
  <c r="BH721" i="3"/>
  <c r="BD721" i="3"/>
  <c r="A1045" i="8"/>
  <c r="B1046" i="8"/>
  <c r="B772" i="4"/>
  <c r="A771" i="4"/>
  <c r="AC726" i="3"/>
  <c r="AD723" i="3"/>
  <c r="AE722" i="3"/>
  <c r="C2942" i="11"/>
  <c r="B2943" i="11"/>
  <c r="BL722" i="3" l="1"/>
  <c r="BH722" i="3"/>
  <c r="BD722" i="3"/>
  <c r="BK722" i="3"/>
  <c r="BG722" i="3"/>
  <c r="BN722" i="3"/>
  <c r="BJ722" i="3"/>
  <c r="BF722" i="3"/>
  <c r="BE722" i="3"/>
  <c r="BM722" i="3"/>
  <c r="BI722" i="3"/>
  <c r="A1046" i="8"/>
  <c r="B1047" i="8"/>
  <c r="B773" i="4"/>
  <c r="A772" i="4"/>
  <c r="B2944" i="11"/>
  <c r="C2943" i="11"/>
  <c r="AD724" i="3"/>
  <c r="AE723" i="3"/>
  <c r="AC727" i="3"/>
  <c r="BM723" i="3" l="1"/>
  <c r="BI723" i="3"/>
  <c r="BE723" i="3"/>
  <c r="BL723" i="3"/>
  <c r="BH723" i="3"/>
  <c r="BD723" i="3"/>
  <c r="BK723" i="3"/>
  <c r="BG723" i="3"/>
  <c r="BJ723" i="3"/>
  <c r="BF723" i="3"/>
  <c r="BN723" i="3"/>
  <c r="B1048" i="8"/>
  <c r="A1047" i="8"/>
  <c r="B774" i="4"/>
  <c r="A773" i="4"/>
  <c r="AC728" i="3"/>
  <c r="AD725" i="3"/>
  <c r="AE724" i="3"/>
  <c r="B2945" i="11"/>
  <c r="C2944" i="11"/>
  <c r="BN724" i="3" l="1"/>
  <c r="BJ724" i="3"/>
  <c r="BF724" i="3"/>
  <c r="BM724" i="3"/>
  <c r="BI724" i="3"/>
  <c r="BE724" i="3"/>
  <c r="BL724" i="3"/>
  <c r="BH724" i="3"/>
  <c r="BD724" i="3"/>
  <c r="BK724" i="3"/>
  <c r="BG724" i="3"/>
  <c r="B1049" i="8"/>
  <c r="A1048" i="8"/>
  <c r="B775" i="4"/>
  <c r="A774" i="4"/>
  <c r="B2946" i="11"/>
  <c r="C2945" i="11"/>
  <c r="AD726" i="3"/>
  <c r="AE725" i="3"/>
  <c r="AC729" i="3"/>
  <c r="BK725" i="3" l="1"/>
  <c r="BG725" i="3"/>
  <c r="BN725" i="3"/>
  <c r="BJ725" i="3"/>
  <c r="BF725" i="3"/>
  <c r="BM725" i="3"/>
  <c r="BI725" i="3"/>
  <c r="BE725" i="3"/>
  <c r="BD725" i="3"/>
  <c r="BL725" i="3"/>
  <c r="BH725" i="3"/>
  <c r="A1049" i="8"/>
  <c r="B1050" i="8"/>
  <c r="B776" i="4"/>
  <c r="A775" i="4"/>
  <c r="AC730" i="3"/>
  <c r="AD727" i="3"/>
  <c r="AE726" i="3"/>
  <c r="B2947" i="11"/>
  <c r="C2946" i="11"/>
  <c r="BL726" i="3" l="1"/>
  <c r="BH726" i="3"/>
  <c r="BD726" i="3"/>
  <c r="BK726" i="3"/>
  <c r="BG726" i="3"/>
  <c r="BN726" i="3"/>
  <c r="BJ726" i="3"/>
  <c r="BF726" i="3"/>
  <c r="BI726" i="3"/>
  <c r="BE726" i="3"/>
  <c r="BM726" i="3"/>
  <c r="B1051" i="8"/>
  <c r="A1050" i="8"/>
  <c r="B777" i="4"/>
  <c r="A776" i="4"/>
  <c r="B2948" i="11"/>
  <c r="C2947" i="11"/>
  <c r="AD728" i="3"/>
  <c r="AE727" i="3"/>
  <c r="AC731" i="3"/>
  <c r="BM727" i="3" l="1"/>
  <c r="BI727" i="3"/>
  <c r="BE727" i="3"/>
  <c r="BL727" i="3"/>
  <c r="BH727" i="3"/>
  <c r="BD727" i="3"/>
  <c r="BK727" i="3"/>
  <c r="BG727" i="3"/>
  <c r="BN727" i="3"/>
  <c r="BJ727" i="3"/>
  <c r="BF727" i="3"/>
  <c r="B1052" i="8"/>
  <c r="A1051" i="8"/>
  <c r="B778" i="4"/>
  <c r="A777" i="4"/>
  <c r="AC732" i="3"/>
  <c r="AD729" i="3"/>
  <c r="AE728" i="3"/>
  <c r="B2949" i="11"/>
  <c r="C2948" i="11"/>
  <c r="BN728" i="3" l="1"/>
  <c r="BJ728" i="3"/>
  <c r="BF728" i="3"/>
  <c r="BM728" i="3"/>
  <c r="BI728" i="3"/>
  <c r="BE728" i="3"/>
  <c r="BL728" i="3"/>
  <c r="BH728" i="3"/>
  <c r="BD728" i="3"/>
  <c r="BK728" i="3"/>
  <c r="BG728" i="3"/>
  <c r="B1053" i="8"/>
  <c r="A1052" i="8"/>
  <c r="B779" i="4"/>
  <c r="A778" i="4"/>
  <c r="B2950" i="11"/>
  <c r="C2949" i="11"/>
  <c r="AD730" i="3"/>
  <c r="AE729" i="3"/>
  <c r="AC733" i="3"/>
  <c r="BK729" i="3" l="1"/>
  <c r="BG729" i="3"/>
  <c r="BN729" i="3"/>
  <c r="BJ729" i="3"/>
  <c r="BF729" i="3"/>
  <c r="BM729" i="3"/>
  <c r="BI729" i="3"/>
  <c r="BE729" i="3"/>
  <c r="BH729" i="3"/>
  <c r="BD729" i="3"/>
  <c r="BL729" i="3"/>
  <c r="B1054" i="8"/>
  <c r="A1053" i="8"/>
  <c r="B780" i="4"/>
  <c r="A779" i="4"/>
  <c r="AC734" i="3"/>
  <c r="AD731" i="3"/>
  <c r="AE730" i="3"/>
  <c r="B2951" i="11"/>
  <c r="C2950" i="11"/>
  <c r="BL730" i="3" l="1"/>
  <c r="BH730" i="3"/>
  <c r="BD730" i="3"/>
  <c r="BK730" i="3"/>
  <c r="BG730" i="3"/>
  <c r="BN730" i="3"/>
  <c r="BJ730" i="3"/>
  <c r="BF730" i="3"/>
  <c r="BM730" i="3"/>
  <c r="BI730" i="3"/>
  <c r="BE730" i="3"/>
  <c r="A1054" i="8"/>
  <c r="B1055" i="8"/>
  <c r="B781" i="4"/>
  <c r="A780" i="4"/>
  <c r="B2952" i="11"/>
  <c r="C2951" i="11"/>
  <c r="AD732" i="3"/>
  <c r="AE731" i="3"/>
  <c r="AC735" i="3"/>
  <c r="BM731" i="3" l="1"/>
  <c r="BI731" i="3"/>
  <c r="BE731" i="3"/>
  <c r="BL731" i="3"/>
  <c r="BH731" i="3"/>
  <c r="BD731" i="3"/>
  <c r="BK731" i="3"/>
  <c r="BG731" i="3"/>
  <c r="BN731" i="3"/>
  <c r="BJ731" i="3"/>
  <c r="BF731" i="3"/>
  <c r="B1056" i="8"/>
  <c r="A1055" i="8"/>
  <c r="B782" i="4"/>
  <c r="A781" i="4"/>
  <c r="AC736" i="3"/>
  <c r="AD733" i="3"/>
  <c r="AE732" i="3"/>
  <c r="B2953" i="11"/>
  <c r="C2952" i="11"/>
  <c r="BN732" i="3" l="1"/>
  <c r="BJ732" i="3"/>
  <c r="BF732" i="3"/>
  <c r="BM732" i="3"/>
  <c r="BI732" i="3"/>
  <c r="BE732" i="3"/>
  <c r="BL732" i="3"/>
  <c r="BH732" i="3"/>
  <c r="BD732" i="3"/>
  <c r="BG732" i="3"/>
  <c r="BK732" i="3"/>
  <c r="A1056" i="8"/>
  <c r="B1057" i="8"/>
  <c r="A782" i="4"/>
  <c r="B783" i="4"/>
  <c r="B2954" i="11"/>
  <c r="C2953" i="11"/>
  <c r="AD734" i="3"/>
  <c r="AE733" i="3"/>
  <c r="AC737" i="3"/>
  <c r="BK733" i="3" l="1"/>
  <c r="BG733" i="3"/>
  <c r="BN733" i="3"/>
  <c r="BJ733" i="3"/>
  <c r="BF733" i="3"/>
  <c r="BM733" i="3"/>
  <c r="BI733" i="3"/>
  <c r="BE733" i="3"/>
  <c r="BL733" i="3"/>
  <c r="BH733" i="3"/>
  <c r="BD733" i="3"/>
  <c r="B1058" i="8"/>
  <c r="A1057" i="8"/>
  <c r="B784" i="4"/>
  <c r="A783" i="4"/>
  <c r="AC738" i="3"/>
  <c r="AD735" i="3"/>
  <c r="AE734" i="3"/>
  <c r="B2955" i="11"/>
  <c r="C2954" i="11"/>
  <c r="BL734" i="3" l="1"/>
  <c r="BH734" i="3"/>
  <c r="BD734" i="3"/>
  <c r="BK734" i="3"/>
  <c r="BG734" i="3"/>
  <c r="BN734" i="3"/>
  <c r="BJ734" i="3"/>
  <c r="BF734" i="3"/>
  <c r="BM734" i="3"/>
  <c r="BI734" i="3"/>
  <c r="BE734" i="3"/>
  <c r="A1058" i="8"/>
  <c r="B1059" i="8"/>
  <c r="B785" i="4"/>
  <c r="A784" i="4"/>
  <c r="B2956" i="11"/>
  <c r="C2955" i="11"/>
  <c r="AD736" i="3"/>
  <c r="AE735" i="3"/>
  <c r="AC739" i="3"/>
  <c r="BM735" i="3" l="1"/>
  <c r="BI735" i="3"/>
  <c r="BE735" i="3"/>
  <c r="BL735" i="3"/>
  <c r="BH735" i="3"/>
  <c r="BD735" i="3"/>
  <c r="BK735" i="3"/>
  <c r="BG735" i="3"/>
  <c r="BF735" i="3"/>
  <c r="BN735" i="3"/>
  <c r="BJ735" i="3"/>
  <c r="B1060" i="8"/>
  <c r="A1059" i="8"/>
  <c r="B786" i="4"/>
  <c r="A785" i="4"/>
  <c r="AC740" i="3"/>
  <c r="AD737" i="3"/>
  <c r="AE736" i="3"/>
  <c r="B2957" i="11"/>
  <c r="C2956" i="11"/>
  <c r="BN736" i="3" l="1"/>
  <c r="BJ736" i="3"/>
  <c r="BF736" i="3"/>
  <c r="BM736" i="3"/>
  <c r="BI736" i="3"/>
  <c r="BE736" i="3"/>
  <c r="BL736" i="3"/>
  <c r="BH736" i="3"/>
  <c r="BD736" i="3"/>
  <c r="BK736" i="3"/>
  <c r="BG736" i="3"/>
  <c r="B1061" i="8"/>
  <c r="A1060" i="8"/>
  <c r="B787" i="4"/>
  <c r="A786" i="4"/>
  <c r="B2958" i="11"/>
  <c r="C2957" i="11"/>
  <c r="AD738" i="3"/>
  <c r="AE737" i="3"/>
  <c r="AC741" i="3"/>
  <c r="BK737" i="3" l="1"/>
  <c r="BG737" i="3"/>
  <c r="BN737" i="3"/>
  <c r="BJ737" i="3"/>
  <c r="BF737" i="3"/>
  <c r="BM737" i="3"/>
  <c r="BI737" i="3"/>
  <c r="BE737" i="3"/>
  <c r="BL737" i="3"/>
  <c r="BH737" i="3"/>
  <c r="BD737" i="3"/>
  <c r="A1061" i="8"/>
  <c r="B1062" i="8"/>
  <c r="A787" i="4"/>
  <c r="B788" i="4"/>
  <c r="AC742" i="3"/>
  <c r="AD739" i="3"/>
  <c r="AE738" i="3"/>
  <c r="B2959" i="11"/>
  <c r="C2958" i="11"/>
  <c r="BL738" i="3" l="1"/>
  <c r="BH738" i="3"/>
  <c r="BD738" i="3"/>
  <c r="BK738" i="3"/>
  <c r="BG738" i="3"/>
  <c r="BN738" i="3"/>
  <c r="BJ738" i="3"/>
  <c r="BF738" i="3"/>
  <c r="BE738" i="3"/>
  <c r="BM738" i="3"/>
  <c r="BI738" i="3"/>
  <c r="A1062" i="8"/>
  <c r="B1063" i="8"/>
  <c r="B789" i="4"/>
  <c r="A788" i="4"/>
  <c r="B2960" i="11"/>
  <c r="C2959" i="11"/>
  <c r="AD740" i="3"/>
  <c r="AE739" i="3"/>
  <c r="AC743" i="3"/>
  <c r="BM739" i="3" l="1"/>
  <c r="BI739" i="3"/>
  <c r="BE739" i="3"/>
  <c r="BL739" i="3"/>
  <c r="BH739" i="3"/>
  <c r="BD739" i="3"/>
  <c r="BK739" i="3"/>
  <c r="BG739" i="3"/>
  <c r="BJ739" i="3"/>
  <c r="BF739" i="3"/>
  <c r="BN739" i="3"/>
  <c r="B1064" i="8"/>
  <c r="A1063" i="8"/>
  <c r="B790" i="4"/>
  <c r="A789" i="4"/>
  <c r="AC744" i="3"/>
  <c r="AD741" i="3"/>
  <c r="AE740" i="3"/>
  <c r="B2961" i="11"/>
  <c r="C2960" i="11"/>
  <c r="BN740" i="3" l="1"/>
  <c r="BJ740" i="3"/>
  <c r="BF740" i="3"/>
  <c r="BM740" i="3"/>
  <c r="BI740" i="3"/>
  <c r="BE740" i="3"/>
  <c r="BL740" i="3"/>
  <c r="BH740" i="3"/>
  <c r="BD740" i="3"/>
  <c r="BK740" i="3"/>
  <c r="BG740" i="3"/>
  <c r="A1064" i="8"/>
  <c r="B1065" i="8"/>
  <c r="B791" i="4"/>
  <c r="A790" i="4"/>
  <c r="B2962" i="11"/>
  <c r="C2961" i="11"/>
  <c r="AD742" i="3"/>
  <c r="AE741" i="3"/>
  <c r="AC745" i="3"/>
  <c r="BK741" i="3" l="1"/>
  <c r="BG741" i="3"/>
  <c r="BN741" i="3"/>
  <c r="BJ741" i="3"/>
  <c r="BF741" i="3"/>
  <c r="BM741" i="3"/>
  <c r="BI741" i="3"/>
  <c r="BE741" i="3"/>
  <c r="BD741" i="3"/>
  <c r="BL741" i="3"/>
  <c r="BH741" i="3"/>
  <c r="A1065" i="8"/>
  <c r="B1066" i="8"/>
  <c r="B792" i="4"/>
  <c r="A791" i="4"/>
  <c r="AC746" i="3"/>
  <c r="AD743" i="3"/>
  <c r="AE742" i="3"/>
  <c r="B2963" i="11"/>
  <c r="C2962" i="11"/>
  <c r="BL742" i="3" l="1"/>
  <c r="BH742" i="3"/>
  <c r="BD742" i="3"/>
  <c r="BK742" i="3"/>
  <c r="BG742" i="3"/>
  <c r="BN742" i="3"/>
  <c r="BJ742" i="3"/>
  <c r="BF742" i="3"/>
  <c r="BI742" i="3"/>
  <c r="BE742" i="3"/>
  <c r="BM742" i="3"/>
  <c r="B1067" i="8"/>
  <c r="A1066" i="8"/>
  <c r="B793" i="4"/>
  <c r="A792" i="4"/>
  <c r="B2964" i="11"/>
  <c r="C2963" i="11"/>
  <c r="AD744" i="3"/>
  <c r="AE743" i="3"/>
  <c r="AC747" i="3"/>
  <c r="BM743" i="3" l="1"/>
  <c r="BI743" i="3"/>
  <c r="BE743" i="3"/>
  <c r="BL743" i="3"/>
  <c r="BH743" i="3"/>
  <c r="BD743" i="3"/>
  <c r="BK743" i="3"/>
  <c r="BG743" i="3"/>
  <c r="BN743" i="3"/>
  <c r="BJ743" i="3"/>
  <c r="BF743" i="3"/>
  <c r="B1068" i="8"/>
  <c r="A1067" i="8"/>
  <c r="A793" i="4"/>
  <c r="B794" i="4"/>
  <c r="AC748" i="3"/>
  <c r="AD745" i="3"/>
  <c r="AE744" i="3"/>
  <c r="B2965" i="11"/>
  <c r="C2964" i="11"/>
  <c r="BN744" i="3" l="1"/>
  <c r="BJ744" i="3"/>
  <c r="BF744" i="3"/>
  <c r="BM744" i="3"/>
  <c r="BI744" i="3"/>
  <c r="BE744" i="3"/>
  <c r="BL744" i="3"/>
  <c r="BH744" i="3"/>
  <c r="BD744" i="3"/>
  <c r="BK744" i="3"/>
  <c r="BG744" i="3"/>
  <c r="A1068" i="8"/>
  <c r="B1069" i="8"/>
  <c r="B795" i="4"/>
  <c r="A794" i="4"/>
  <c r="B2966" i="11"/>
  <c r="C2965" i="11"/>
  <c r="AD746" i="3"/>
  <c r="AE745" i="3"/>
  <c r="AC749" i="3"/>
  <c r="BK745" i="3" l="1"/>
  <c r="BG745" i="3"/>
  <c r="BN745" i="3"/>
  <c r="BJ745" i="3"/>
  <c r="BF745" i="3"/>
  <c r="BM745" i="3"/>
  <c r="BI745" i="3"/>
  <c r="BE745" i="3"/>
  <c r="BH745" i="3"/>
  <c r="BD745" i="3"/>
  <c r="BL745" i="3"/>
  <c r="A1069" i="8"/>
  <c r="B1070" i="8"/>
  <c r="B796" i="4"/>
  <c r="A795" i="4"/>
  <c r="AC750" i="3"/>
  <c r="AD747" i="3"/>
  <c r="AE746" i="3"/>
  <c r="B2967" i="11"/>
  <c r="C2966" i="11"/>
  <c r="BL746" i="3" l="1"/>
  <c r="BH746" i="3"/>
  <c r="BD746" i="3"/>
  <c r="BK746" i="3"/>
  <c r="BG746" i="3"/>
  <c r="BN746" i="3"/>
  <c r="BJ746" i="3"/>
  <c r="BF746" i="3"/>
  <c r="BM746" i="3"/>
  <c r="BI746" i="3"/>
  <c r="BE746" i="3"/>
  <c r="B1071" i="8"/>
  <c r="A1070" i="8"/>
  <c r="B797" i="4"/>
  <c r="A796" i="4"/>
  <c r="B2968" i="11"/>
  <c r="C2967" i="11"/>
  <c r="AD748" i="3"/>
  <c r="AE747" i="3"/>
  <c r="AC751" i="3"/>
  <c r="BM747" i="3" l="1"/>
  <c r="BI747" i="3"/>
  <c r="BE747" i="3"/>
  <c r="BL747" i="3"/>
  <c r="BH747" i="3"/>
  <c r="BD747" i="3"/>
  <c r="BK747" i="3"/>
  <c r="BG747" i="3"/>
  <c r="BN747" i="3"/>
  <c r="BJ747" i="3"/>
  <c r="BF747" i="3"/>
  <c r="A1071" i="8"/>
  <c r="B1072" i="8"/>
  <c r="A797" i="4"/>
  <c r="B798" i="4"/>
  <c r="AC752" i="3"/>
  <c r="AD749" i="3"/>
  <c r="AE748" i="3"/>
  <c r="B2969" i="11"/>
  <c r="C2968" i="11"/>
  <c r="BN748" i="3" l="1"/>
  <c r="BJ748" i="3"/>
  <c r="BF748" i="3"/>
  <c r="BM748" i="3"/>
  <c r="BI748" i="3"/>
  <c r="BE748" i="3"/>
  <c r="BL748" i="3"/>
  <c r="BH748" i="3"/>
  <c r="BD748" i="3"/>
  <c r="BG748" i="3"/>
  <c r="BK748" i="3"/>
  <c r="A1072" i="8"/>
  <c r="B1073" i="8"/>
  <c r="B799" i="4"/>
  <c r="A798" i="4"/>
  <c r="B2970" i="11"/>
  <c r="C2969" i="11"/>
  <c r="AD750" i="3"/>
  <c r="AE749" i="3"/>
  <c r="AC753" i="3"/>
  <c r="BK749" i="3" l="1"/>
  <c r="BG749" i="3"/>
  <c r="BN749" i="3"/>
  <c r="BJ749" i="3"/>
  <c r="BF749" i="3"/>
  <c r="BM749" i="3"/>
  <c r="BI749" i="3"/>
  <c r="BE749" i="3"/>
  <c r="BL749" i="3"/>
  <c r="BH749" i="3"/>
  <c r="BD749" i="3"/>
  <c r="B1074" i="8"/>
  <c r="A1073" i="8"/>
  <c r="B800" i="4"/>
  <c r="A799" i="4"/>
  <c r="AC754" i="3"/>
  <c r="AD751" i="3"/>
  <c r="AE750" i="3"/>
  <c r="B2971" i="11"/>
  <c r="C2970" i="11"/>
  <c r="BL750" i="3" l="1"/>
  <c r="BH750" i="3"/>
  <c r="BD750" i="3"/>
  <c r="BK750" i="3"/>
  <c r="BG750" i="3"/>
  <c r="BN750" i="3"/>
  <c r="BJ750" i="3"/>
  <c r="BF750" i="3"/>
  <c r="BM750" i="3"/>
  <c r="BI750" i="3"/>
  <c r="BE750" i="3"/>
  <c r="A1074" i="8"/>
  <c r="B1075" i="8"/>
  <c r="A800" i="4"/>
  <c r="B801" i="4"/>
  <c r="B2972" i="11"/>
  <c r="C2971" i="11"/>
  <c r="AD752" i="3"/>
  <c r="AE751" i="3"/>
  <c r="AC755" i="3"/>
  <c r="BM751" i="3" l="1"/>
  <c r="BI751" i="3"/>
  <c r="BE751" i="3"/>
  <c r="BL751" i="3"/>
  <c r="BH751" i="3"/>
  <c r="BD751" i="3"/>
  <c r="BK751" i="3"/>
  <c r="BG751" i="3"/>
  <c r="BF751" i="3"/>
  <c r="BN751" i="3"/>
  <c r="BJ751" i="3"/>
  <c r="B1076" i="8"/>
  <c r="A1075" i="8"/>
  <c r="B802" i="4"/>
  <c r="A801" i="4"/>
  <c r="AC756" i="3"/>
  <c r="AD753" i="3"/>
  <c r="AE752" i="3"/>
  <c r="B2973" i="11"/>
  <c r="C2972" i="11"/>
  <c r="BN752" i="3" l="1"/>
  <c r="BJ752" i="3"/>
  <c r="BF752" i="3"/>
  <c r="BM752" i="3"/>
  <c r="BI752" i="3"/>
  <c r="BE752" i="3"/>
  <c r="BL752" i="3"/>
  <c r="BH752" i="3"/>
  <c r="BD752" i="3"/>
  <c r="BK752" i="3"/>
  <c r="BG752" i="3"/>
  <c r="A1076" i="8"/>
  <c r="B1077" i="8"/>
  <c r="B803" i="4"/>
  <c r="A802" i="4"/>
  <c r="B2974" i="11"/>
  <c r="C2973" i="11"/>
  <c r="AD754" i="3"/>
  <c r="AE753" i="3"/>
  <c r="AC757" i="3"/>
  <c r="BK753" i="3" l="1"/>
  <c r="BG753" i="3"/>
  <c r="BN753" i="3"/>
  <c r="BJ753" i="3"/>
  <c r="BF753" i="3"/>
  <c r="BM753" i="3"/>
  <c r="BI753" i="3"/>
  <c r="BE753" i="3"/>
  <c r="BL753" i="3"/>
  <c r="BH753" i="3"/>
  <c r="BD753" i="3"/>
  <c r="A1077" i="8"/>
  <c r="B1078" i="8"/>
  <c r="B804" i="4"/>
  <c r="A803" i="4"/>
  <c r="AC758" i="3"/>
  <c r="AD755" i="3"/>
  <c r="AE754" i="3"/>
  <c r="B2975" i="11"/>
  <c r="C2974" i="11"/>
  <c r="BL754" i="3" l="1"/>
  <c r="BH754" i="3"/>
  <c r="BD754" i="3"/>
  <c r="BK754" i="3"/>
  <c r="BG754" i="3"/>
  <c r="BN754" i="3"/>
  <c r="BJ754" i="3"/>
  <c r="BF754" i="3"/>
  <c r="BE754" i="3"/>
  <c r="BM754" i="3"/>
  <c r="BI754" i="3"/>
  <c r="B1079" i="8"/>
  <c r="A1078" i="8"/>
  <c r="B805" i="4"/>
  <c r="A804" i="4"/>
  <c r="B2976" i="11"/>
  <c r="C2975" i="11"/>
  <c r="AD756" i="3"/>
  <c r="AE755" i="3"/>
  <c r="AC759" i="3"/>
  <c r="BM755" i="3" l="1"/>
  <c r="BI755" i="3"/>
  <c r="BE755" i="3"/>
  <c r="BL755" i="3"/>
  <c r="BH755" i="3"/>
  <c r="BD755" i="3"/>
  <c r="BK755" i="3"/>
  <c r="BG755" i="3"/>
  <c r="BJ755" i="3"/>
  <c r="BF755" i="3"/>
  <c r="BN755" i="3"/>
  <c r="A1079" i="8"/>
  <c r="B1080" i="8"/>
  <c r="B806" i="4"/>
  <c r="A805" i="4"/>
  <c r="AC760" i="3"/>
  <c r="AD757" i="3"/>
  <c r="AE756" i="3"/>
  <c r="B2977" i="11"/>
  <c r="C2976" i="11"/>
  <c r="BN756" i="3" l="1"/>
  <c r="BJ756" i="3"/>
  <c r="BF756" i="3"/>
  <c r="BM756" i="3"/>
  <c r="BI756" i="3"/>
  <c r="BE756" i="3"/>
  <c r="BL756" i="3"/>
  <c r="BH756" i="3"/>
  <c r="BD756" i="3"/>
  <c r="BK756" i="3"/>
  <c r="BG756" i="3"/>
  <c r="A1080" i="8"/>
  <c r="B1081" i="8"/>
  <c r="B807" i="4"/>
  <c r="A806" i="4"/>
  <c r="B2978" i="11"/>
  <c r="C2977" i="11"/>
  <c r="AD758" i="3"/>
  <c r="AE757" i="3"/>
  <c r="AC761" i="3"/>
  <c r="BK757" i="3" l="1"/>
  <c r="BG757" i="3"/>
  <c r="BN757" i="3"/>
  <c r="BJ757" i="3"/>
  <c r="BF757" i="3"/>
  <c r="BM757" i="3"/>
  <c r="BI757" i="3"/>
  <c r="BE757" i="3"/>
  <c r="BD757" i="3"/>
  <c r="BL757" i="3"/>
  <c r="BH757" i="3"/>
  <c r="A1081" i="8"/>
  <c r="B1082" i="8"/>
  <c r="B808" i="4"/>
  <c r="A807" i="4"/>
  <c r="AC762" i="3"/>
  <c r="AD759" i="3"/>
  <c r="AE758" i="3"/>
  <c r="B2979" i="11"/>
  <c r="C2978" i="11"/>
  <c r="BL758" i="3" l="1"/>
  <c r="BH758" i="3"/>
  <c r="BD758" i="3"/>
  <c r="BK758" i="3"/>
  <c r="BG758" i="3"/>
  <c r="BN758" i="3"/>
  <c r="BJ758" i="3"/>
  <c r="BF758" i="3"/>
  <c r="BI758" i="3"/>
  <c r="BE758" i="3"/>
  <c r="BM758" i="3"/>
  <c r="B1083" i="8"/>
  <c r="A1082" i="8"/>
  <c r="B809" i="4"/>
  <c r="A808" i="4"/>
  <c r="B2980" i="11"/>
  <c r="C2979" i="11"/>
  <c r="AD760" i="3"/>
  <c r="AE759" i="3"/>
  <c r="AC763" i="3"/>
  <c r="BM759" i="3" l="1"/>
  <c r="BI759" i="3"/>
  <c r="BE759" i="3"/>
  <c r="BL759" i="3"/>
  <c r="BH759" i="3"/>
  <c r="BD759" i="3"/>
  <c r="BK759" i="3"/>
  <c r="BG759" i="3"/>
  <c r="BN759" i="3"/>
  <c r="BJ759" i="3"/>
  <c r="BF759" i="3"/>
  <c r="B1084" i="8"/>
  <c r="A1083" i="8"/>
  <c r="B810" i="4"/>
  <c r="A809" i="4"/>
  <c r="AC764" i="3"/>
  <c r="AD761" i="3"/>
  <c r="AE760" i="3"/>
  <c r="B2981" i="11"/>
  <c r="C2980" i="11"/>
  <c r="BN760" i="3" l="1"/>
  <c r="BJ760" i="3"/>
  <c r="BF760" i="3"/>
  <c r="BM760" i="3"/>
  <c r="BI760" i="3"/>
  <c r="BE760" i="3"/>
  <c r="BL760" i="3"/>
  <c r="BH760" i="3"/>
  <c r="BD760" i="3"/>
  <c r="BK760" i="3"/>
  <c r="BG760" i="3"/>
  <c r="A1084" i="8"/>
  <c r="B1085" i="8"/>
  <c r="A810" i="4"/>
  <c r="B811" i="4"/>
  <c r="C2981" i="11"/>
  <c r="B2982" i="11"/>
  <c r="AD762" i="3"/>
  <c r="AE761" i="3"/>
  <c r="AC765" i="3"/>
  <c r="BK761" i="3" l="1"/>
  <c r="BG761" i="3"/>
  <c r="BN761" i="3"/>
  <c r="BJ761" i="3"/>
  <c r="BF761" i="3"/>
  <c r="BM761" i="3"/>
  <c r="BI761" i="3"/>
  <c r="BE761" i="3"/>
  <c r="BH761" i="3"/>
  <c r="BD761" i="3"/>
  <c r="BL761" i="3"/>
  <c r="B1086" i="8"/>
  <c r="A1085" i="8"/>
  <c r="B812" i="4"/>
  <c r="A811" i="4"/>
  <c r="AD763" i="3"/>
  <c r="AE762" i="3"/>
  <c r="B2983" i="11"/>
  <c r="C2982" i="11"/>
  <c r="AC766" i="3"/>
  <c r="BL762" i="3" l="1"/>
  <c r="BH762" i="3"/>
  <c r="BD762" i="3"/>
  <c r="BK762" i="3"/>
  <c r="BG762" i="3"/>
  <c r="BN762" i="3"/>
  <c r="BJ762" i="3"/>
  <c r="BF762" i="3"/>
  <c r="BM762" i="3"/>
  <c r="BI762" i="3"/>
  <c r="BE762" i="3"/>
  <c r="B1087" i="8"/>
  <c r="A1086" i="8"/>
  <c r="B813" i="4"/>
  <c r="A812" i="4"/>
  <c r="AC767" i="3"/>
  <c r="B2984" i="11"/>
  <c r="C2983" i="11"/>
  <c r="AD764" i="3"/>
  <c r="AE763" i="3"/>
  <c r="BM763" i="3" l="1"/>
  <c r="BI763" i="3"/>
  <c r="BE763" i="3"/>
  <c r="BL763" i="3"/>
  <c r="BH763" i="3"/>
  <c r="BD763" i="3"/>
  <c r="BK763" i="3"/>
  <c r="BG763" i="3"/>
  <c r="BN763" i="3"/>
  <c r="BJ763" i="3"/>
  <c r="BF763" i="3"/>
  <c r="A1087" i="8"/>
  <c r="B1088" i="8"/>
  <c r="B814" i="4"/>
  <c r="A813" i="4"/>
  <c r="AD765" i="3"/>
  <c r="AE764" i="3"/>
  <c r="B2985" i="11"/>
  <c r="C2984" i="11"/>
  <c r="AC768" i="3"/>
  <c r="BN764" i="3" l="1"/>
  <c r="BJ764" i="3"/>
  <c r="BF764" i="3"/>
  <c r="BM764" i="3"/>
  <c r="BI764" i="3"/>
  <c r="BE764" i="3"/>
  <c r="BL764" i="3"/>
  <c r="BH764" i="3"/>
  <c r="BD764" i="3"/>
  <c r="BG764" i="3"/>
  <c r="BK764" i="3"/>
  <c r="A1088" i="8"/>
  <c r="B1089" i="8"/>
  <c r="B815" i="4"/>
  <c r="A814" i="4"/>
  <c r="AC769" i="3"/>
  <c r="B2986" i="11"/>
  <c r="C2985" i="11"/>
  <c r="AD766" i="3"/>
  <c r="AE765" i="3"/>
  <c r="BK765" i="3" l="1"/>
  <c r="BG765" i="3"/>
  <c r="BN765" i="3"/>
  <c r="BJ765" i="3"/>
  <c r="BF765" i="3"/>
  <c r="BM765" i="3"/>
  <c r="BI765" i="3"/>
  <c r="BE765" i="3"/>
  <c r="BL765" i="3"/>
  <c r="BH765" i="3"/>
  <c r="BD765" i="3"/>
  <c r="A1089" i="8"/>
  <c r="B1090" i="8"/>
  <c r="A815" i="4"/>
  <c r="B816" i="4"/>
  <c r="B2987" i="11"/>
  <c r="C2986" i="11"/>
  <c r="AD767" i="3"/>
  <c r="AE766" i="3"/>
  <c r="AC770" i="3"/>
  <c r="BL766" i="3" l="1"/>
  <c r="BH766" i="3"/>
  <c r="BD766" i="3"/>
  <c r="BK766" i="3"/>
  <c r="BG766" i="3"/>
  <c r="BN766" i="3"/>
  <c r="BJ766" i="3"/>
  <c r="BF766" i="3"/>
  <c r="BM766" i="3"/>
  <c r="BI766" i="3"/>
  <c r="BE766" i="3"/>
  <c r="A1090" i="8"/>
  <c r="B1091" i="8"/>
  <c r="B817" i="4"/>
  <c r="A816" i="4"/>
  <c r="AC771" i="3"/>
  <c r="AD768" i="3"/>
  <c r="AE767" i="3"/>
  <c r="B2988" i="11"/>
  <c r="C2987" i="11"/>
  <c r="BM767" i="3" l="1"/>
  <c r="BI767" i="3"/>
  <c r="BE767" i="3"/>
  <c r="BL767" i="3"/>
  <c r="BH767" i="3"/>
  <c r="BD767" i="3"/>
  <c r="BK767" i="3"/>
  <c r="BG767" i="3"/>
  <c r="BF767" i="3"/>
  <c r="BN767" i="3"/>
  <c r="BJ767" i="3"/>
  <c r="B1092" i="8"/>
  <c r="A1091" i="8"/>
  <c r="B818" i="4"/>
  <c r="A817" i="4"/>
  <c r="B2989" i="11"/>
  <c r="C2988" i="11"/>
  <c r="AD769" i="3"/>
  <c r="AE768" i="3"/>
  <c r="AC772" i="3"/>
  <c r="BN768" i="3" l="1"/>
  <c r="BJ768" i="3"/>
  <c r="BF768" i="3"/>
  <c r="BM768" i="3"/>
  <c r="BI768" i="3"/>
  <c r="BE768" i="3"/>
  <c r="BL768" i="3"/>
  <c r="BH768" i="3"/>
  <c r="BD768" i="3"/>
  <c r="BK768" i="3"/>
  <c r="BG768" i="3"/>
  <c r="B1093" i="8"/>
  <c r="A1092" i="8"/>
  <c r="B819" i="4"/>
  <c r="A818" i="4"/>
  <c r="B2990" i="11"/>
  <c r="C2989" i="11"/>
  <c r="AC773" i="3"/>
  <c r="AD770" i="3"/>
  <c r="AE769" i="3"/>
  <c r="BK769" i="3" l="1"/>
  <c r="BG769" i="3"/>
  <c r="BN769" i="3"/>
  <c r="BJ769" i="3"/>
  <c r="BF769" i="3"/>
  <c r="BM769" i="3"/>
  <c r="BI769" i="3"/>
  <c r="BE769" i="3"/>
  <c r="BL769" i="3"/>
  <c r="BH769" i="3"/>
  <c r="BD769" i="3"/>
  <c r="B1094" i="8"/>
  <c r="A1093" i="8"/>
  <c r="B820" i="4"/>
  <c r="A819" i="4"/>
  <c r="AD771" i="3"/>
  <c r="AE770" i="3"/>
  <c r="AC774" i="3"/>
  <c r="C2990" i="11"/>
  <c r="B2991" i="11"/>
  <c r="BL770" i="3" l="1"/>
  <c r="BH770" i="3"/>
  <c r="BD770" i="3"/>
  <c r="BK770" i="3"/>
  <c r="BG770" i="3"/>
  <c r="BN770" i="3"/>
  <c r="BJ770" i="3"/>
  <c r="BF770" i="3"/>
  <c r="BE770" i="3"/>
  <c r="BM770" i="3"/>
  <c r="BI770" i="3"/>
  <c r="A1094" i="8"/>
  <c r="B1095" i="8"/>
  <c r="B821" i="4"/>
  <c r="A820" i="4"/>
  <c r="B2992" i="11"/>
  <c r="C2991" i="11"/>
  <c r="AC775" i="3"/>
  <c r="AD772" i="3"/>
  <c r="AE771" i="3"/>
  <c r="BM771" i="3" l="1"/>
  <c r="BI771" i="3"/>
  <c r="BE771" i="3"/>
  <c r="BL771" i="3"/>
  <c r="BH771" i="3"/>
  <c r="BD771" i="3"/>
  <c r="BK771" i="3"/>
  <c r="BG771" i="3"/>
  <c r="BJ771" i="3"/>
  <c r="BF771" i="3"/>
  <c r="BN771" i="3"/>
  <c r="A1095" i="8"/>
  <c r="B1096" i="8"/>
  <c r="B822" i="4"/>
  <c r="A821" i="4"/>
  <c r="AD773" i="3"/>
  <c r="AE772" i="3"/>
  <c r="C2992" i="11"/>
  <c r="B2993" i="11"/>
  <c r="AC776" i="3"/>
  <c r="BN772" i="3" l="1"/>
  <c r="BJ772" i="3"/>
  <c r="BF772" i="3"/>
  <c r="BM772" i="3"/>
  <c r="BI772" i="3"/>
  <c r="BE772" i="3"/>
  <c r="BL772" i="3"/>
  <c r="BH772" i="3"/>
  <c r="BD772" i="3"/>
  <c r="BK772" i="3"/>
  <c r="BG772" i="3"/>
  <c r="B1097" i="8"/>
  <c r="A1096" i="8"/>
  <c r="B823" i="4"/>
  <c r="A822" i="4"/>
  <c r="AC777" i="3"/>
  <c r="B2994" i="11"/>
  <c r="C2993" i="11"/>
  <c r="AD774" i="3"/>
  <c r="AE773" i="3"/>
  <c r="BK773" i="3" l="1"/>
  <c r="BG773" i="3"/>
  <c r="BN773" i="3"/>
  <c r="BJ773" i="3"/>
  <c r="BF773" i="3"/>
  <c r="BM773" i="3"/>
  <c r="BI773" i="3"/>
  <c r="BE773" i="3"/>
  <c r="BD773" i="3"/>
  <c r="BL773" i="3"/>
  <c r="BH773" i="3"/>
  <c r="A1097" i="8"/>
  <c r="B1098" i="8"/>
  <c r="B824" i="4"/>
  <c r="A823" i="4"/>
  <c r="AD775" i="3"/>
  <c r="AE774" i="3"/>
  <c r="B2995" i="11"/>
  <c r="C2994" i="11"/>
  <c r="AC778" i="3"/>
  <c r="BL774" i="3" l="1"/>
  <c r="BH774" i="3"/>
  <c r="BD774" i="3"/>
  <c r="BK774" i="3"/>
  <c r="BG774" i="3"/>
  <c r="BN774" i="3"/>
  <c r="BJ774" i="3"/>
  <c r="BF774" i="3"/>
  <c r="BI774" i="3"/>
  <c r="BE774" i="3"/>
  <c r="BM774" i="3"/>
  <c r="B1099" i="8"/>
  <c r="A1098" i="8"/>
  <c r="B825" i="4"/>
  <c r="A824" i="4"/>
  <c r="AC779" i="3"/>
  <c r="B2996" i="11"/>
  <c r="C2995" i="11"/>
  <c r="AD776" i="3"/>
  <c r="AE775" i="3"/>
  <c r="BM775" i="3" l="1"/>
  <c r="BI775" i="3"/>
  <c r="BE775" i="3"/>
  <c r="BL775" i="3"/>
  <c r="BH775" i="3"/>
  <c r="BD775" i="3"/>
  <c r="BK775" i="3"/>
  <c r="BG775" i="3"/>
  <c r="BN775" i="3"/>
  <c r="BJ775" i="3"/>
  <c r="BF775" i="3"/>
  <c r="A1099" i="8"/>
  <c r="B1100" i="8"/>
  <c r="B826" i="4"/>
  <c r="A825" i="4"/>
  <c r="AD777" i="3"/>
  <c r="AE776" i="3"/>
  <c r="B2997" i="11"/>
  <c r="C2996" i="11"/>
  <c r="AC780" i="3"/>
  <c r="BN776" i="3" l="1"/>
  <c r="BJ776" i="3"/>
  <c r="BF776" i="3"/>
  <c r="BM776" i="3"/>
  <c r="BI776" i="3"/>
  <c r="BE776" i="3"/>
  <c r="BL776" i="3"/>
  <c r="BH776" i="3"/>
  <c r="BD776" i="3"/>
  <c r="BK776" i="3"/>
  <c r="BG776" i="3"/>
  <c r="B1101" i="8"/>
  <c r="A1100" i="8"/>
  <c r="B827" i="4"/>
  <c r="A826" i="4"/>
  <c r="AC781" i="3"/>
  <c r="C2997" i="11"/>
  <c r="B2998" i="11"/>
  <c r="AD778" i="3"/>
  <c r="AE777" i="3"/>
  <c r="BK777" i="3" l="1"/>
  <c r="BG777" i="3"/>
  <c r="BN777" i="3"/>
  <c r="BJ777" i="3"/>
  <c r="BF777" i="3"/>
  <c r="BM777" i="3"/>
  <c r="BI777" i="3"/>
  <c r="BE777" i="3"/>
  <c r="BH777" i="3"/>
  <c r="BD777" i="3"/>
  <c r="BL777" i="3"/>
  <c r="B1102" i="8"/>
  <c r="A1101" i="8"/>
  <c r="B828" i="4"/>
  <c r="A827" i="4"/>
  <c r="AD779" i="3"/>
  <c r="AE778" i="3"/>
  <c r="B2999" i="11"/>
  <c r="C2998" i="11"/>
  <c r="AC782" i="3"/>
  <c r="BL778" i="3" l="1"/>
  <c r="BH778" i="3"/>
  <c r="BD778" i="3"/>
  <c r="BK778" i="3"/>
  <c r="BG778" i="3"/>
  <c r="BN778" i="3"/>
  <c r="BJ778" i="3"/>
  <c r="BF778" i="3"/>
  <c r="BM778" i="3"/>
  <c r="BI778" i="3"/>
  <c r="BE778" i="3"/>
  <c r="B1103" i="8"/>
  <c r="A1102" i="8"/>
  <c r="B829" i="4"/>
  <c r="A828" i="4"/>
  <c r="AC783" i="3"/>
  <c r="B3000" i="11"/>
  <c r="C2999" i="11"/>
  <c r="AD780" i="3"/>
  <c r="AE779" i="3"/>
  <c r="BM779" i="3" l="1"/>
  <c r="BI779" i="3"/>
  <c r="BE779" i="3"/>
  <c r="BL779" i="3"/>
  <c r="BH779" i="3"/>
  <c r="BD779" i="3"/>
  <c r="BK779" i="3"/>
  <c r="BG779" i="3"/>
  <c r="BN779" i="3"/>
  <c r="BJ779" i="3"/>
  <c r="BF779" i="3"/>
  <c r="B1104" i="8"/>
  <c r="A1103" i="8"/>
  <c r="A829" i="4"/>
  <c r="B830" i="4"/>
  <c r="AD781" i="3"/>
  <c r="AE780" i="3"/>
  <c r="B3001" i="11"/>
  <c r="C3000" i="11"/>
  <c r="AC784" i="3"/>
  <c r="BN780" i="3" l="1"/>
  <c r="BJ780" i="3"/>
  <c r="BF780" i="3"/>
  <c r="BM780" i="3"/>
  <c r="BI780" i="3"/>
  <c r="BE780" i="3"/>
  <c r="BL780" i="3"/>
  <c r="BH780" i="3"/>
  <c r="BD780" i="3"/>
  <c r="BG780" i="3"/>
  <c r="BK780" i="3"/>
  <c r="A1104" i="8"/>
  <c r="B1105" i="8"/>
  <c r="B831" i="4"/>
  <c r="A830" i="4"/>
  <c r="AC785" i="3"/>
  <c r="B3002" i="11"/>
  <c r="C3001" i="11"/>
  <c r="AD782" i="3"/>
  <c r="AE781" i="3"/>
  <c r="BK781" i="3" l="1"/>
  <c r="BG781" i="3"/>
  <c r="BN781" i="3"/>
  <c r="BJ781" i="3"/>
  <c r="BF781" i="3"/>
  <c r="BM781" i="3"/>
  <c r="BI781" i="3"/>
  <c r="BE781" i="3"/>
  <c r="BL781" i="3"/>
  <c r="BH781" i="3"/>
  <c r="BD781" i="3"/>
  <c r="A1105" i="8"/>
  <c r="B1106" i="8"/>
  <c r="B832" i="4"/>
  <c r="A831" i="4"/>
  <c r="AD783" i="3"/>
  <c r="AE782" i="3"/>
  <c r="B3003" i="11"/>
  <c r="C3002" i="11"/>
  <c r="AC786" i="3"/>
  <c r="BL782" i="3" l="1"/>
  <c r="BH782" i="3"/>
  <c r="BD782" i="3"/>
  <c r="BK782" i="3"/>
  <c r="BG782" i="3"/>
  <c r="BN782" i="3"/>
  <c r="BJ782" i="3"/>
  <c r="BF782" i="3"/>
  <c r="BM782" i="3"/>
  <c r="BI782" i="3"/>
  <c r="BE782" i="3"/>
  <c r="B1107" i="8"/>
  <c r="A1106" i="8"/>
  <c r="B833" i="4"/>
  <c r="A832" i="4"/>
  <c r="AC787" i="3"/>
  <c r="B3004" i="11"/>
  <c r="C3003" i="11"/>
  <c r="AD784" i="3"/>
  <c r="AE783" i="3"/>
  <c r="BM783" i="3" l="1"/>
  <c r="BI783" i="3"/>
  <c r="BE783" i="3"/>
  <c r="BL783" i="3"/>
  <c r="BH783" i="3"/>
  <c r="BD783" i="3"/>
  <c r="BK783" i="3"/>
  <c r="BG783" i="3"/>
  <c r="BF783" i="3"/>
  <c r="BN783" i="3"/>
  <c r="BJ783" i="3"/>
  <c r="A1107" i="8"/>
  <c r="B1108" i="8"/>
  <c r="B834" i="4"/>
  <c r="A833" i="4"/>
  <c r="AD785" i="3"/>
  <c r="AE784" i="3"/>
  <c r="B3005" i="11"/>
  <c r="C3004" i="11"/>
  <c r="AC788" i="3"/>
  <c r="BM784" i="3" l="1"/>
  <c r="BL784" i="3"/>
  <c r="BK784" i="3"/>
  <c r="BJ784" i="3"/>
  <c r="BF784" i="3"/>
  <c r="BI784" i="3"/>
  <c r="BE784" i="3"/>
  <c r="BH784" i="3"/>
  <c r="BD784" i="3"/>
  <c r="BN784" i="3"/>
  <c r="BG784" i="3"/>
  <c r="A1108" i="8"/>
  <c r="B1109" i="8"/>
  <c r="B835" i="4"/>
  <c r="A834" i="4"/>
  <c r="AC789" i="3"/>
  <c r="B3006" i="11"/>
  <c r="C3005" i="11"/>
  <c r="AD786" i="3"/>
  <c r="AE785" i="3"/>
  <c r="BN785" i="3" l="1"/>
  <c r="BJ785" i="3"/>
  <c r="BF785" i="3"/>
  <c r="BM785" i="3"/>
  <c r="BI785" i="3"/>
  <c r="BE785" i="3"/>
  <c r="BL785" i="3"/>
  <c r="BH785" i="3"/>
  <c r="BD785" i="3"/>
  <c r="BK785" i="3"/>
  <c r="BG785" i="3"/>
  <c r="B1110" i="8"/>
  <c r="A1109" i="8"/>
  <c r="B836" i="4"/>
  <c r="A835" i="4"/>
  <c r="AD787" i="3"/>
  <c r="AE786" i="3"/>
  <c r="B3007" i="11"/>
  <c r="C3006" i="11"/>
  <c r="AC790" i="3"/>
  <c r="BK786" i="3" l="1"/>
  <c r="BG786" i="3"/>
  <c r="BN786" i="3"/>
  <c r="BJ786" i="3"/>
  <c r="BF786" i="3"/>
  <c r="BM786" i="3"/>
  <c r="BI786" i="3"/>
  <c r="BE786" i="3"/>
  <c r="BD786" i="3"/>
  <c r="BL786" i="3"/>
  <c r="BH786" i="3"/>
  <c r="B1111" i="8"/>
  <c r="A1110" i="8"/>
  <c r="B837" i="4"/>
  <c r="A836" i="4"/>
  <c r="AC791" i="3"/>
  <c r="B3008" i="11"/>
  <c r="C3007" i="11"/>
  <c r="AD788" i="3"/>
  <c r="AE787" i="3"/>
  <c r="BL787" i="3" l="1"/>
  <c r="BH787" i="3"/>
  <c r="BD787" i="3"/>
  <c r="BK787" i="3"/>
  <c r="BG787" i="3"/>
  <c r="BN787" i="3"/>
  <c r="BJ787" i="3"/>
  <c r="BF787" i="3"/>
  <c r="BI787" i="3"/>
  <c r="BE787" i="3"/>
  <c r="BM787" i="3"/>
  <c r="A1111" i="8"/>
  <c r="B1112" i="8"/>
  <c r="B838" i="4"/>
  <c r="A837" i="4"/>
  <c r="AD789" i="3"/>
  <c r="AE788" i="3"/>
  <c r="B3009" i="11"/>
  <c r="C3008" i="11"/>
  <c r="AC792" i="3"/>
  <c r="BM788" i="3" l="1"/>
  <c r="BI788" i="3"/>
  <c r="BE788" i="3"/>
  <c r="BL788" i="3"/>
  <c r="BH788" i="3"/>
  <c r="BD788" i="3"/>
  <c r="BK788" i="3"/>
  <c r="BG788" i="3"/>
  <c r="BN788" i="3"/>
  <c r="BJ788" i="3"/>
  <c r="BF788" i="3"/>
  <c r="A1112" i="8"/>
  <c r="B1113" i="8"/>
  <c r="B839" i="4"/>
  <c r="A838" i="4"/>
  <c r="AC793" i="3"/>
  <c r="B3010" i="11"/>
  <c r="C3009" i="11"/>
  <c r="AD790" i="3"/>
  <c r="AE789" i="3"/>
  <c r="BN789" i="3" l="1"/>
  <c r="BJ789" i="3"/>
  <c r="BF789" i="3"/>
  <c r="BM789" i="3"/>
  <c r="BI789" i="3"/>
  <c r="BE789" i="3"/>
  <c r="BL789" i="3"/>
  <c r="BH789" i="3"/>
  <c r="BD789" i="3"/>
  <c r="BK789" i="3"/>
  <c r="BG789" i="3"/>
  <c r="A1113" i="8"/>
  <c r="B1114" i="8"/>
  <c r="B840" i="4"/>
  <c r="A839" i="4"/>
  <c r="AD791" i="3"/>
  <c r="AE790" i="3"/>
  <c r="B3011" i="11"/>
  <c r="C3010" i="11"/>
  <c r="AC794" i="3"/>
  <c r="BK790" i="3" l="1"/>
  <c r="BG790" i="3"/>
  <c r="BN790" i="3"/>
  <c r="BJ790" i="3"/>
  <c r="BF790" i="3"/>
  <c r="BM790" i="3"/>
  <c r="BI790" i="3"/>
  <c r="BE790" i="3"/>
  <c r="BH790" i="3"/>
  <c r="BD790" i="3"/>
  <c r="BL790" i="3"/>
  <c r="B1115" i="8"/>
  <c r="A1114" i="8"/>
  <c r="B841" i="4"/>
  <c r="A840" i="4"/>
  <c r="AC795" i="3"/>
  <c r="B3012" i="11"/>
  <c r="C3011" i="11"/>
  <c r="AD792" i="3"/>
  <c r="AE791" i="3"/>
  <c r="BL791" i="3" l="1"/>
  <c r="BH791" i="3"/>
  <c r="BD791" i="3"/>
  <c r="BK791" i="3"/>
  <c r="BG791" i="3"/>
  <c r="BN791" i="3"/>
  <c r="BJ791" i="3"/>
  <c r="BF791" i="3"/>
  <c r="BM791" i="3"/>
  <c r="BI791" i="3"/>
  <c r="BE791" i="3"/>
  <c r="A1115" i="8"/>
  <c r="B1116" i="8"/>
  <c r="B842" i="4"/>
  <c r="A841" i="4"/>
  <c r="AD793" i="3"/>
  <c r="AE792" i="3"/>
  <c r="B3013" i="11"/>
  <c r="C3012" i="11"/>
  <c r="AC796" i="3"/>
  <c r="BM792" i="3" l="1"/>
  <c r="BI792" i="3"/>
  <c r="BE792" i="3"/>
  <c r="BL792" i="3"/>
  <c r="BH792" i="3"/>
  <c r="BD792" i="3"/>
  <c r="BK792" i="3"/>
  <c r="BG792" i="3"/>
  <c r="BN792" i="3"/>
  <c r="BJ792" i="3"/>
  <c r="BF792" i="3"/>
  <c r="A1116" i="8"/>
  <c r="B1117" i="8"/>
  <c r="A842" i="4"/>
  <c r="B843" i="4"/>
  <c r="AC797" i="3"/>
  <c r="B3014" i="11"/>
  <c r="C3013" i="11"/>
  <c r="AD794" i="3"/>
  <c r="AE793" i="3"/>
  <c r="BN793" i="3" l="1"/>
  <c r="BJ793" i="3"/>
  <c r="BF793" i="3"/>
  <c r="BM793" i="3"/>
  <c r="BI793" i="3"/>
  <c r="BE793" i="3"/>
  <c r="BL793" i="3"/>
  <c r="BH793" i="3"/>
  <c r="BD793" i="3"/>
  <c r="BG793" i="3"/>
  <c r="BK793" i="3"/>
  <c r="A1117" i="8"/>
  <c r="B1118" i="8"/>
  <c r="A843" i="4"/>
  <c r="B844" i="4"/>
  <c r="AD795" i="3"/>
  <c r="AE794" i="3"/>
  <c r="B3015" i="11"/>
  <c r="C3014" i="11"/>
  <c r="AC798" i="3"/>
  <c r="BK794" i="3" l="1"/>
  <c r="BG794" i="3"/>
  <c r="BN794" i="3"/>
  <c r="BJ794" i="3"/>
  <c r="BF794" i="3"/>
  <c r="BM794" i="3"/>
  <c r="BI794" i="3"/>
  <c r="BE794" i="3"/>
  <c r="BL794" i="3"/>
  <c r="BH794" i="3"/>
  <c r="BD794" i="3"/>
  <c r="A1118" i="8"/>
  <c r="B1119" i="8"/>
  <c r="B845" i="4"/>
  <c r="A844" i="4"/>
  <c r="AC799" i="3"/>
  <c r="B3016" i="11"/>
  <c r="C3015" i="11"/>
  <c r="AD796" i="3"/>
  <c r="AE795" i="3"/>
  <c r="BL795" i="3" l="1"/>
  <c r="BH795" i="3"/>
  <c r="BD795" i="3"/>
  <c r="BK795" i="3"/>
  <c r="BG795" i="3"/>
  <c r="BN795" i="3"/>
  <c r="BJ795" i="3"/>
  <c r="BF795" i="3"/>
  <c r="BM795" i="3"/>
  <c r="BI795" i="3"/>
  <c r="BE795" i="3"/>
  <c r="B1120" i="8"/>
  <c r="A1119" i="8"/>
  <c r="B846" i="4"/>
  <c r="A845" i="4"/>
  <c r="AD797" i="3"/>
  <c r="AE796" i="3"/>
  <c r="B3017" i="11"/>
  <c r="C3016" i="11"/>
  <c r="AC800" i="3"/>
  <c r="BM796" i="3" l="1"/>
  <c r="BI796" i="3"/>
  <c r="BE796" i="3"/>
  <c r="BL796" i="3"/>
  <c r="BH796" i="3"/>
  <c r="BD796" i="3"/>
  <c r="BK796" i="3"/>
  <c r="BG796" i="3"/>
  <c r="BF796" i="3"/>
  <c r="BN796" i="3"/>
  <c r="BJ796" i="3"/>
  <c r="B1121" i="8"/>
  <c r="A1120" i="8"/>
  <c r="B847" i="4"/>
  <c r="A846" i="4"/>
  <c r="AC801" i="3"/>
  <c r="B3018" i="11"/>
  <c r="C3017" i="11"/>
  <c r="AD798" i="3"/>
  <c r="AE797" i="3"/>
  <c r="BN797" i="3" l="1"/>
  <c r="BJ797" i="3"/>
  <c r="BF797" i="3"/>
  <c r="BM797" i="3"/>
  <c r="BI797" i="3"/>
  <c r="BE797" i="3"/>
  <c r="BL797" i="3"/>
  <c r="BH797" i="3"/>
  <c r="BD797" i="3"/>
  <c r="BK797" i="3"/>
  <c r="BG797" i="3"/>
  <c r="B1122" i="8"/>
  <c r="A1121" i="8"/>
  <c r="B848" i="4"/>
  <c r="A847" i="4"/>
  <c r="AD799" i="3"/>
  <c r="AE798" i="3"/>
  <c r="B3019" i="11"/>
  <c r="C3018" i="11"/>
  <c r="AC802" i="3"/>
  <c r="BK798" i="3" l="1"/>
  <c r="BG798" i="3"/>
  <c r="BN798" i="3"/>
  <c r="BJ798" i="3"/>
  <c r="BF798" i="3"/>
  <c r="BM798" i="3"/>
  <c r="BI798" i="3"/>
  <c r="BE798" i="3"/>
  <c r="BL798" i="3"/>
  <c r="BH798" i="3"/>
  <c r="BD798" i="3"/>
  <c r="A1122" i="8"/>
  <c r="B1123" i="8"/>
  <c r="B849" i="4"/>
  <c r="A848" i="4"/>
  <c r="AC803" i="3"/>
  <c r="B3020" i="11"/>
  <c r="C3019" i="11"/>
  <c r="AD800" i="3"/>
  <c r="AE799" i="3"/>
  <c r="BL799" i="3" l="1"/>
  <c r="BH799" i="3"/>
  <c r="BD799" i="3"/>
  <c r="BK799" i="3"/>
  <c r="BG799" i="3"/>
  <c r="BN799" i="3"/>
  <c r="BJ799" i="3"/>
  <c r="BF799" i="3"/>
  <c r="BE799" i="3"/>
  <c r="BM799" i="3"/>
  <c r="BI799" i="3"/>
  <c r="A1123" i="8"/>
  <c r="B1124" i="8"/>
  <c r="B850" i="4"/>
  <c r="A849" i="4"/>
  <c r="AD801" i="3"/>
  <c r="AE800" i="3"/>
  <c r="B3021" i="11"/>
  <c r="C3020" i="11"/>
  <c r="AC804" i="3"/>
  <c r="BM800" i="3" l="1"/>
  <c r="BI800" i="3"/>
  <c r="BE800" i="3"/>
  <c r="BL800" i="3"/>
  <c r="BH800" i="3"/>
  <c r="BD800" i="3"/>
  <c r="BK800" i="3"/>
  <c r="BG800" i="3"/>
  <c r="BJ800" i="3"/>
  <c r="BF800" i="3"/>
  <c r="BN800" i="3"/>
  <c r="A1124" i="8"/>
  <c r="B1125" i="8"/>
  <c r="B851" i="4"/>
  <c r="A850" i="4"/>
  <c r="AC805" i="3"/>
  <c r="B3022" i="11"/>
  <c r="C3021" i="11"/>
  <c r="AD802" i="3"/>
  <c r="AE801" i="3"/>
  <c r="BN801" i="3" l="1"/>
  <c r="BJ801" i="3"/>
  <c r="BF801" i="3"/>
  <c r="BM801" i="3"/>
  <c r="BI801" i="3"/>
  <c r="BE801" i="3"/>
  <c r="BL801" i="3"/>
  <c r="BH801" i="3"/>
  <c r="BD801" i="3"/>
  <c r="BK801" i="3"/>
  <c r="BG801" i="3"/>
  <c r="B1126" i="8"/>
  <c r="A1125" i="8"/>
  <c r="B852" i="4"/>
  <c r="A851" i="4"/>
  <c r="AD803" i="3"/>
  <c r="AE802" i="3"/>
  <c r="B3023" i="11"/>
  <c r="C3022" i="11"/>
  <c r="AC806" i="3"/>
  <c r="BK802" i="3" l="1"/>
  <c r="BG802" i="3"/>
  <c r="BN802" i="3"/>
  <c r="BJ802" i="3"/>
  <c r="BF802" i="3"/>
  <c r="BM802" i="3"/>
  <c r="BI802" i="3"/>
  <c r="BE802" i="3"/>
  <c r="BD802" i="3"/>
  <c r="BL802" i="3"/>
  <c r="BH802" i="3"/>
  <c r="B1127" i="8"/>
  <c r="A1126" i="8"/>
  <c r="B853" i="4"/>
  <c r="A852" i="4"/>
  <c r="AC807" i="3"/>
  <c r="B3024" i="11"/>
  <c r="C3023" i="11"/>
  <c r="AD804" i="3"/>
  <c r="AE803" i="3"/>
  <c r="BL803" i="3" l="1"/>
  <c r="BH803" i="3"/>
  <c r="BD803" i="3"/>
  <c r="BK803" i="3"/>
  <c r="BG803" i="3"/>
  <c r="BN803" i="3"/>
  <c r="BJ803" i="3"/>
  <c r="BF803" i="3"/>
  <c r="BI803" i="3"/>
  <c r="BE803" i="3"/>
  <c r="BM803" i="3"/>
  <c r="A1127" i="8"/>
  <c r="B1128" i="8"/>
  <c r="A853" i="4"/>
  <c r="B854" i="4"/>
  <c r="AD805" i="3"/>
  <c r="AE804" i="3"/>
  <c r="B3025" i="11"/>
  <c r="C3024" i="11"/>
  <c r="AC808" i="3"/>
  <c r="BM804" i="3" l="1"/>
  <c r="BI804" i="3"/>
  <c r="BE804" i="3"/>
  <c r="BL804" i="3"/>
  <c r="BH804" i="3"/>
  <c r="BD804" i="3"/>
  <c r="BK804" i="3"/>
  <c r="BG804" i="3"/>
  <c r="BN804" i="3"/>
  <c r="BJ804" i="3"/>
  <c r="BF804" i="3"/>
  <c r="B1129" i="8"/>
  <c r="A1128" i="8"/>
  <c r="B855" i="4"/>
  <c r="A854" i="4"/>
  <c r="AC809" i="3"/>
  <c r="B3026" i="11"/>
  <c r="C3025" i="11"/>
  <c r="AD806" i="3"/>
  <c r="AE805" i="3"/>
  <c r="BN805" i="3" l="1"/>
  <c r="BJ805" i="3"/>
  <c r="BF805" i="3"/>
  <c r="BM805" i="3"/>
  <c r="BI805" i="3"/>
  <c r="BE805" i="3"/>
  <c r="BL805" i="3"/>
  <c r="BH805" i="3"/>
  <c r="BD805" i="3"/>
  <c r="BK805" i="3"/>
  <c r="BG805" i="3"/>
  <c r="B1130" i="8"/>
  <c r="A1129" i="8"/>
  <c r="B856" i="4"/>
  <c r="A855" i="4"/>
  <c r="AD807" i="3"/>
  <c r="AE806" i="3"/>
  <c r="B3027" i="11"/>
  <c r="C3026" i="11"/>
  <c r="AC810" i="3"/>
  <c r="BK806" i="3" l="1"/>
  <c r="BG806" i="3"/>
  <c r="BN806" i="3"/>
  <c r="BJ806" i="3"/>
  <c r="BF806" i="3"/>
  <c r="BM806" i="3"/>
  <c r="BI806" i="3"/>
  <c r="BE806" i="3"/>
  <c r="BH806" i="3"/>
  <c r="BD806" i="3"/>
  <c r="BL806" i="3"/>
  <c r="A1130" i="8"/>
  <c r="B1131" i="8"/>
  <c r="B857" i="4"/>
  <c r="A856" i="4"/>
  <c r="AC811" i="3"/>
  <c r="B3028" i="11"/>
  <c r="C3027" i="11"/>
  <c r="AD808" i="3"/>
  <c r="AE807" i="3"/>
  <c r="BL807" i="3" l="1"/>
  <c r="BH807" i="3"/>
  <c r="BD807" i="3"/>
  <c r="BK807" i="3"/>
  <c r="BG807" i="3"/>
  <c r="BN807" i="3"/>
  <c r="BJ807" i="3"/>
  <c r="BF807" i="3"/>
  <c r="BM807" i="3"/>
  <c r="BI807" i="3"/>
  <c r="BE807" i="3"/>
  <c r="A1131" i="8"/>
  <c r="B1132" i="8"/>
  <c r="B858" i="4"/>
  <c r="A857" i="4"/>
  <c r="AD809" i="3"/>
  <c r="AE808" i="3"/>
  <c r="B3029" i="11"/>
  <c r="C3028" i="11"/>
  <c r="AC812" i="3"/>
  <c r="BM808" i="3" l="1"/>
  <c r="BI808" i="3"/>
  <c r="BE808" i="3"/>
  <c r="BL808" i="3"/>
  <c r="BH808" i="3"/>
  <c r="BD808" i="3"/>
  <c r="BK808" i="3"/>
  <c r="BG808" i="3"/>
  <c r="BN808" i="3"/>
  <c r="BJ808" i="3"/>
  <c r="BF808" i="3"/>
  <c r="B1133" i="8"/>
  <c r="A1132" i="8"/>
  <c r="B859" i="4"/>
  <c r="A858" i="4"/>
  <c r="AC813" i="3"/>
  <c r="B3030" i="11"/>
  <c r="C3029" i="11"/>
  <c r="AD810" i="3"/>
  <c r="AE809" i="3"/>
  <c r="BN809" i="3" l="1"/>
  <c r="BJ809" i="3"/>
  <c r="BF809" i="3"/>
  <c r="BM809" i="3"/>
  <c r="BI809" i="3"/>
  <c r="BE809" i="3"/>
  <c r="BL809" i="3"/>
  <c r="BH809" i="3"/>
  <c r="BD809" i="3"/>
  <c r="BG809" i="3"/>
  <c r="BK809" i="3"/>
  <c r="B1134" i="8"/>
  <c r="A1133" i="8"/>
  <c r="B860" i="4"/>
  <c r="A859" i="4"/>
  <c r="AD811" i="3"/>
  <c r="AE810" i="3"/>
  <c r="B3031" i="11"/>
  <c r="C3030" i="11"/>
  <c r="AC814" i="3"/>
  <c r="BK810" i="3" l="1"/>
  <c r="BG810" i="3"/>
  <c r="BN810" i="3"/>
  <c r="BJ810" i="3"/>
  <c r="BF810" i="3"/>
  <c r="BM810" i="3"/>
  <c r="BI810" i="3"/>
  <c r="BE810" i="3"/>
  <c r="BL810" i="3"/>
  <c r="BH810" i="3"/>
  <c r="BD810" i="3"/>
  <c r="A1134" i="8"/>
  <c r="B1135" i="8"/>
  <c r="B861" i="4"/>
  <c r="A860" i="4"/>
  <c r="AC815" i="3"/>
  <c r="B3032" i="11"/>
  <c r="C3031" i="11"/>
  <c r="AD812" i="3"/>
  <c r="AE811" i="3"/>
  <c r="BL811" i="3" l="1"/>
  <c r="BH811" i="3"/>
  <c r="BD811" i="3"/>
  <c r="BK811" i="3"/>
  <c r="BG811" i="3"/>
  <c r="BN811" i="3"/>
  <c r="BJ811" i="3"/>
  <c r="BF811" i="3"/>
  <c r="BM811" i="3"/>
  <c r="BI811" i="3"/>
  <c r="BE811" i="3"/>
  <c r="B1136" i="8"/>
  <c r="A1135" i="8"/>
  <c r="B862" i="4"/>
  <c r="A861" i="4"/>
  <c r="AD813" i="3"/>
  <c r="AE812" i="3"/>
  <c r="B3033" i="11"/>
  <c r="C3032" i="11"/>
  <c r="AC816" i="3"/>
  <c r="BM812" i="3" l="1"/>
  <c r="BI812" i="3"/>
  <c r="BE812" i="3"/>
  <c r="BL812" i="3"/>
  <c r="BH812" i="3"/>
  <c r="BD812" i="3"/>
  <c r="BK812" i="3"/>
  <c r="BG812" i="3"/>
  <c r="BF812" i="3"/>
  <c r="BN812" i="3"/>
  <c r="BJ812" i="3"/>
  <c r="A1136" i="8"/>
  <c r="B1137" i="8"/>
  <c r="B863" i="4"/>
  <c r="A862" i="4"/>
  <c r="AC817" i="3"/>
  <c r="B3034" i="11"/>
  <c r="C3033" i="11"/>
  <c r="AD814" i="3"/>
  <c r="AE813" i="3"/>
  <c r="BN813" i="3" l="1"/>
  <c r="BJ813" i="3"/>
  <c r="BF813" i="3"/>
  <c r="BM813" i="3"/>
  <c r="BI813" i="3"/>
  <c r="BE813" i="3"/>
  <c r="BL813" i="3"/>
  <c r="BH813" i="3"/>
  <c r="BD813" i="3"/>
  <c r="BK813" i="3"/>
  <c r="BG813" i="3"/>
  <c r="B1138" i="8"/>
  <c r="A1137" i="8"/>
  <c r="B864" i="4"/>
  <c r="A863" i="4"/>
  <c r="AD815" i="3"/>
  <c r="AE814" i="3"/>
  <c r="B3035" i="11"/>
  <c r="C3034" i="11"/>
  <c r="AC818" i="3"/>
  <c r="BK814" i="3" l="1"/>
  <c r="BG814" i="3"/>
  <c r="BN814" i="3"/>
  <c r="BJ814" i="3"/>
  <c r="BF814" i="3"/>
  <c r="BM814" i="3"/>
  <c r="BI814" i="3"/>
  <c r="BE814" i="3"/>
  <c r="BL814" i="3"/>
  <c r="BH814" i="3"/>
  <c r="BD814" i="3"/>
  <c r="A1138" i="8"/>
  <c r="B1139" i="8"/>
  <c r="B865" i="4"/>
  <c r="A864" i="4"/>
  <c r="AC819" i="3"/>
  <c r="B3036" i="11"/>
  <c r="C3035" i="11"/>
  <c r="AD816" i="3"/>
  <c r="AE815" i="3"/>
  <c r="BL815" i="3" l="1"/>
  <c r="BH815" i="3"/>
  <c r="BD815" i="3"/>
  <c r="BK815" i="3"/>
  <c r="BG815" i="3"/>
  <c r="BN815" i="3"/>
  <c r="BJ815" i="3"/>
  <c r="BF815" i="3"/>
  <c r="BE815" i="3"/>
  <c r="BM815" i="3"/>
  <c r="BI815" i="3"/>
  <c r="A1139" i="8"/>
  <c r="B1140" i="8"/>
  <c r="B866" i="4"/>
  <c r="A865" i="4"/>
  <c r="AD817" i="3"/>
  <c r="AE816" i="3"/>
  <c r="B3037" i="11"/>
  <c r="C3036" i="11"/>
  <c r="AC820" i="3"/>
  <c r="BM816" i="3" l="1"/>
  <c r="BI816" i="3"/>
  <c r="BE816" i="3"/>
  <c r="BL816" i="3"/>
  <c r="BH816" i="3"/>
  <c r="BD816" i="3"/>
  <c r="BK816" i="3"/>
  <c r="BG816" i="3"/>
  <c r="BJ816" i="3"/>
  <c r="BF816" i="3"/>
  <c r="BN816" i="3"/>
  <c r="A1140" i="8"/>
  <c r="B1141" i="8"/>
  <c r="B867" i="4"/>
  <c r="A866" i="4"/>
  <c r="AC821" i="3"/>
  <c r="B3038" i="11"/>
  <c r="C3037" i="11"/>
  <c r="AD818" i="3"/>
  <c r="AE817" i="3"/>
  <c r="BN817" i="3" l="1"/>
  <c r="BJ817" i="3"/>
  <c r="BF817" i="3"/>
  <c r="BM817" i="3"/>
  <c r="BI817" i="3"/>
  <c r="BE817" i="3"/>
  <c r="BL817" i="3"/>
  <c r="BH817" i="3"/>
  <c r="BD817" i="3"/>
  <c r="BK817" i="3"/>
  <c r="BG817" i="3"/>
  <c r="B1142" i="8"/>
  <c r="A1141" i="8"/>
  <c r="B868" i="4"/>
  <c r="A867" i="4"/>
  <c r="AD819" i="3"/>
  <c r="AE818" i="3"/>
  <c r="B3039" i="11"/>
  <c r="C3038" i="11"/>
  <c r="AC822" i="3"/>
  <c r="BK818" i="3" l="1"/>
  <c r="BG818" i="3"/>
  <c r="BN818" i="3"/>
  <c r="BJ818" i="3"/>
  <c r="BF818" i="3"/>
  <c r="BM818" i="3"/>
  <c r="BI818" i="3"/>
  <c r="BE818" i="3"/>
  <c r="BD818" i="3"/>
  <c r="BL818" i="3"/>
  <c r="BH818" i="3"/>
  <c r="A1142" i="8"/>
  <c r="B1143" i="8"/>
  <c r="A868" i="4"/>
  <c r="B869" i="4"/>
  <c r="AC823" i="3"/>
  <c r="B3040" i="11"/>
  <c r="C3039" i="11"/>
  <c r="AD820" i="3"/>
  <c r="AE819" i="3"/>
  <c r="BL819" i="3" l="1"/>
  <c r="BH819" i="3"/>
  <c r="BD819" i="3"/>
  <c r="BK819" i="3"/>
  <c r="BG819" i="3"/>
  <c r="BN819" i="3"/>
  <c r="BJ819" i="3"/>
  <c r="BF819" i="3"/>
  <c r="BI819" i="3"/>
  <c r="BE819" i="3"/>
  <c r="BM819" i="3"/>
  <c r="A1143" i="8"/>
  <c r="B1144" i="8"/>
  <c r="B870" i="4"/>
  <c r="A869" i="4"/>
  <c r="AD821" i="3"/>
  <c r="AE820" i="3"/>
  <c r="B3041" i="11"/>
  <c r="C3040" i="11"/>
  <c r="AC824" i="3"/>
  <c r="BM820" i="3" l="1"/>
  <c r="BI820" i="3"/>
  <c r="BE820" i="3"/>
  <c r="BL820" i="3"/>
  <c r="BH820" i="3"/>
  <c r="BD820" i="3"/>
  <c r="BK820" i="3"/>
  <c r="BG820" i="3"/>
  <c r="BN820" i="3"/>
  <c r="BJ820" i="3"/>
  <c r="BF820" i="3"/>
  <c r="A1144" i="8"/>
  <c r="B1145" i="8"/>
  <c r="B871" i="4"/>
  <c r="A870" i="4"/>
  <c r="AC825" i="3"/>
  <c r="B3042" i="11"/>
  <c r="C3041" i="11"/>
  <c r="AD822" i="3"/>
  <c r="AE821" i="3"/>
  <c r="BN821" i="3" l="1"/>
  <c r="BJ821" i="3"/>
  <c r="BF821" i="3"/>
  <c r="BM821" i="3"/>
  <c r="BI821" i="3"/>
  <c r="BE821" i="3"/>
  <c r="BL821" i="3"/>
  <c r="BH821" i="3"/>
  <c r="BD821" i="3"/>
  <c r="BK821" i="3"/>
  <c r="BG821" i="3"/>
  <c r="B1146" i="8"/>
  <c r="A1145" i="8"/>
  <c r="B872" i="4"/>
  <c r="A871" i="4"/>
  <c r="AD823" i="3"/>
  <c r="AE822" i="3"/>
  <c r="B3043" i="11"/>
  <c r="C3042" i="11"/>
  <c r="AC826" i="3"/>
  <c r="BK822" i="3" l="1"/>
  <c r="BG822" i="3"/>
  <c r="BN822" i="3"/>
  <c r="BJ822" i="3"/>
  <c r="BF822" i="3"/>
  <c r="BM822" i="3"/>
  <c r="BI822" i="3"/>
  <c r="BE822" i="3"/>
  <c r="BH822" i="3"/>
  <c r="BD822" i="3"/>
  <c r="BL822" i="3"/>
  <c r="B1147" i="8"/>
  <c r="A1146" i="8"/>
  <c r="B873" i="4"/>
  <c r="A872" i="4"/>
  <c r="AC827" i="3"/>
  <c r="B3044" i="11"/>
  <c r="C3043" i="11"/>
  <c r="AD824" i="3"/>
  <c r="AE823" i="3"/>
  <c r="BL823" i="3" l="1"/>
  <c r="BH823" i="3"/>
  <c r="BD823" i="3"/>
  <c r="BK823" i="3"/>
  <c r="BG823" i="3"/>
  <c r="BN823" i="3"/>
  <c r="BJ823" i="3"/>
  <c r="BF823" i="3"/>
  <c r="BM823" i="3"/>
  <c r="BI823" i="3"/>
  <c r="BE823" i="3"/>
  <c r="B1148" i="8"/>
  <c r="A1147" i="8"/>
  <c r="B874" i="4"/>
  <c r="A873" i="4"/>
  <c r="AD825" i="3"/>
  <c r="AE824" i="3"/>
  <c r="B3045" i="11"/>
  <c r="C3044" i="11"/>
  <c r="AC828" i="3"/>
  <c r="BM824" i="3" l="1"/>
  <c r="BI824" i="3"/>
  <c r="BE824" i="3"/>
  <c r="BL824" i="3"/>
  <c r="BH824" i="3"/>
  <c r="BD824" i="3"/>
  <c r="BK824" i="3"/>
  <c r="BG824" i="3"/>
  <c r="BN824" i="3"/>
  <c r="BJ824" i="3"/>
  <c r="BF824" i="3"/>
  <c r="B1149" i="8"/>
  <c r="A1148" i="8"/>
  <c r="B875" i="4"/>
  <c r="A874" i="4"/>
  <c r="AC829" i="3"/>
  <c r="B3046" i="11"/>
  <c r="C3045" i="11"/>
  <c r="AD826" i="3"/>
  <c r="AE825" i="3"/>
  <c r="BN825" i="3" l="1"/>
  <c r="BJ825" i="3"/>
  <c r="BF825" i="3"/>
  <c r="BM825" i="3"/>
  <c r="BI825" i="3"/>
  <c r="BE825" i="3"/>
  <c r="BL825" i="3"/>
  <c r="BH825" i="3"/>
  <c r="BD825" i="3"/>
  <c r="BG825" i="3"/>
  <c r="BK825" i="3"/>
  <c r="B1150" i="8"/>
  <c r="A1149" i="8"/>
  <c r="B876" i="4"/>
  <c r="A875" i="4"/>
  <c r="AD827" i="3"/>
  <c r="AE826" i="3"/>
  <c r="B3047" i="11"/>
  <c r="C3046" i="11"/>
  <c r="AC830" i="3"/>
  <c r="BK826" i="3" l="1"/>
  <c r="BG826" i="3"/>
  <c r="BN826" i="3"/>
  <c r="BJ826" i="3"/>
  <c r="BF826" i="3"/>
  <c r="BM826" i="3"/>
  <c r="BI826" i="3"/>
  <c r="BE826" i="3"/>
  <c r="BL826" i="3"/>
  <c r="BH826" i="3"/>
  <c r="BD826" i="3"/>
  <c r="A1150" i="8"/>
  <c r="B1151" i="8"/>
  <c r="B877" i="4"/>
  <c r="A876" i="4"/>
  <c r="AC831" i="3"/>
  <c r="B3048" i="11"/>
  <c r="C3047" i="11"/>
  <c r="AD828" i="3"/>
  <c r="AE827" i="3"/>
  <c r="BL827" i="3" l="1"/>
  <c r="BH827" i="3"/>
  <c r="BD827" i="3"/>
  <c r="BK827" i="3"/>
  <c r="BG827" i="3"/>
  <c r="BN827" i="3"/>
  <c r="BJ827" i="3"/>
  <c r="BF827" i="3"/>
  <c r="BM827" i="3"/>
  <c r="BI827" i="3"/>
  <c r="BE827" i="3"/>
  <c r="A1151" i="8"/>
  <c r="B1152" i="8"/>
  <c r="B878" i="4"/>
  <c r="A877" i="4"/>
  <c r="AD829" i="3"/>
  <c r="AE828" i="3"/>
  <c r="B3049" i="11"/>
  <c r="C3048" i="11"/>
  <c r="AC832" i="3"/>
  <c r="BM828" i="3" l="1"/>
  <c r="BI828" i="3"/>
  <c r="BE828" i="3"/>
  <c r="BL828" i="3"/>
  <c r="BH828" i="3"/>
  <c r="BD828" i="3"/>
  <c r="BK828" i="3"/>
  <c r="BG828" i="3"/>
  <c r="BF828" i="3"/>
  <c r="BN828" i="3"/>
  <c r="BJ828" i="3"/>
  <c r="B1153" i="8"/>
  <c r="A1152" i="8"/>
  <c r="B879" i="4"/>
  <c r="A878" i="4"/>
  <c r="AC833" i="3"/>
  <c r="B3050" i="11"/>
  <c r="C3049" i="11"/>
  <c r="AD830" i="3"/>
  <c r="AE829" i="3"/>
  <c r="BN829" i="3" l="1"/>
  <c r="BJ829" i="3"/>
  <c r="BF829" i="3"/>
  <c r="BM829" i="3"/>
  <c r="BI829" i="3"/>
  <c r="BE829" i="3"/>
  <c r="BL829" i="3"/>
  <c r="BH829" i="3"/>
  <c r="BD829" i="3"/>
  <c r="BK829" i="3"/>
  <c r="BG829" i="3"/>
  <c r="A1153" i="8"/>
  <c r="B1154" i="8"/>
  <c r="B880" i="4"/>
  <c r="A879" i="4"/>
  <c r="AD831" i="3"/>
  <c r="AE830" i="3"/>
  <c r="B3051" i="11"/>
  <c r="C3050" i="11"/>
  <c r="AC834" i="3"/>
  <c r="BK830" i="3" l="1"/>
  <c r="BG830" i="3"/>
  <c r="BN830" i="3"/>
  <c r="BJ830" i="3"/>
  <c r="BF830" i="3"/>
  <c r="BM830" i="3"/>
  <c r="BI830" i="3"/>
  <c r="BE830" i="3"/>
  <c r="BL830" i="3"/>
  <c r="BH830" i="3"/>
  <c r="BD830" i="3"/>
  <c r="A1154" i="8"/>
  <c r="B1155" i="8"/>
  <c r="B881" i="4"/>
  <c r="A880" i="4"/>
  <c r="AC835" i="3"/>
  <c r="B3052" i="11"/>
  <c r="C3051" i="11"/>
  <c r="AD832" i="3"/>
  <c r="AE831" i="3"/>
  <c r="BL831" i="3" l="1"/>
  <c r="BH831" i="3"/>
  <c r="BD831" i="3"/>
  <c r="BK831" i="3"/>
  <c r="BG831" i="3"/>
  <c r="BN831" i="3"/>
  <c r="BJ831" i="3"/>
  <c r="BF831" i="3"/>
  <c r="BE831" i="3"/>
  <c r="BM831" i="3"/>
  <c r="BI831" i="3"/>
  <c r="B1156" i="8"/>
  <c r="A1155" i="8"/>
  <c r="B882" i="4"/>
  <c r="A881" i="4"/>
  <c r="AD833" i="3"/>
  <c r="AE832" i="3"/>
  <c r="B3053" i="11"/>
  <c r="C3052" i="11"/>
  <c r="AC836" i="3"/>
  <c r="BM832" i="3" l="1"/>
  <c r="BI832" i="3"/>
  <c r="BE832" i="3"/>
  <c r="BL832" i="3"/>
  <c r="BH832" i="3"/>
  <c r="BD832" i="3"/>
  <c r="BK832" i="3"/>
  <c r="BG832" i="3"/>
  <c r="BJ832" i="3"/>
  <c r="BF832" i="3"/>
  <c r="BN832" i="3"/>
  <c r="B1157" i="8"/>
  <c r="A1156" i="8"/>
  <c r="B883" i="4"/>
  <c r="A882" i="4"/>
  <c r="AC837" i="3"/>
  <c r="B3054" i="11"/>
  <c r="C3053" i="11"/>
  <c r="AD834" i="3"/>
  <c r="AE833" i="3"/>
  <c r="BN833" i="3" l="1"/>
  <c r="BJ833" i="3"/>
  <c r="BF833" i="3"/>
  <c r="BM833" i="3"/>
  <c r="BI833" i="3"/>
  <c r="BE833" i="3"/>
  <c r="BL833" i="3"/>
  <c r="BH833" i="3"/>
  <c r="BD833" i="3"/>
  <c r="BK833" i="3"/>
  <c r="BG833" i="3"/>
  <c r="B1158" i="8"/>
  <c r="A1157" i="8"/>
  <c r="B884" i="4"/>
  <c r="A883" i="4"/>
  <c r="AD835" i="3"/>
  <c r="AE834" i="3"/>
  <c r="B3055" i="11"/>
  <c r="C3054" i="11"/>
  <c r="AC838" i="3"/>
  <c r="BK834" i="3" l="1"/>
  <c r="BG834" i="3"/>
  <c r="BN834" i="3"/>
  <c r="BJ834" i="3"/>
  <c r="BF834" i="3"/>
  <c r="BM834" i="3"/>
  <c r="BI834" i="3"/>
  <c r="BE834" i="3"/>
  <c r="BD834" i="3"/>
  <c r="BL834" i="3"/>
  <c r="BH834" i="3"/>
  <c r="A1158" i="8"/>
  <c r="B1159" i="8"/>
  <c r="A884" i="4"/>
  <c r="B885" i="4"/>
  <c r="AC839" i="3"/>
  <c r="B3056" i="11"/>
  <c r="C3055" i="11"/>
  <c r="AD836" i="3"/>
  <c r="AE835" i="3"/>
  <c r="BL835" i="3" l="1"/>
  <c r="BH835" i="3"/>
  <c r="BD835" i="3"/>
  <c r="BK835" i="3"/>
  <c r="BG835" i="3"/>
  <c r="BN835" i="3"/>
  <c r="BJ835" i="3"/>
  <c r="BF835" i="3"/>
  <c r="BI835" i="3"/>
  <c r="BE835" i="3"/>
  <c r="BM835" i="3"/>
  <c r="A1159" i="8"/>
  <c r="B1160" i="8"/>
  <c r="B886" i="4"/>
  <c r="A885" i="4"/>
  <c r="AD837" i="3"/>
  <c r="AE836" i="3"/>
  <c r="B3057" i="11"/>
  <c r="C3056" i="11"/>
  <c r="AC840" i="3"/>
  <c r="BM836" i="3" l="1"/>
  <c r="BI836" i="3"/>
  <c r="BE836" i="3"/>
  <c r="BL836" i="3"/>
  <c r="BH836" i="3"/>
  <c r="BD836" i="3"/>
  <c r="BK836" i="3"/>
  <c r="BG836" i="3"/>
  <c r="BN836" i="3"/>
  <c r="BJ836" i="3"/>
  <c r="BF836" i="3"/>
  <c r="B1161" i="8"/>
  <c r="A1160" i="8"/>
  <c r="B887" i="4"/>
  <c r="A886" i="4"/>
  <c r="AC841" i="3"/>
  <c r="B3058" i="11"/>
  <c r="C3057" i="11"/>
  <c r="AD838" i="3"/>
  <c r="AE837" i="3"/>
  <c r="BN837" i="3" l="1"/>
  <c r="BJ837" i="3"/>
  <c r="BF837" i="3"/>
  <c r="BM837" i="3"/>
  <c r="BI837" i="3"/>
  <c r="BE837" i="3"/>
  <c r="BL837" i="3"/>
  <c r="BH837" i="3"/>
  <c r="BD837" i="3"/>
  <c r="BK837" i="3"/>
  <c r="BG837" i="3"/>
  <c r="A1161" i="8"/>
  <c r="B1162" i="8"/>
  <c r="B888" i="4"/>
  <c r="A887" i="4"/>
  <c r="AD839" i="3"/>
  <c r="AE838" i="3"/>
  <c r="B3059" i="11"/>
  <c r="C3058" i="11"/>
  <c r="AC842" i="3"/>
  <c r="BK838" i="3" l="1"/>
  <c r="BG838" i="3"/>
  <c r="BN838" i="3"/>
  <c r="BJ838" i="3"/>
  <c r="BF838" i="3"/>
  <c r="BM838" i="3"/>
  <c r="BI838" i="3"/>
  <c r="BE838" i="3"/>
  <c r="BH838" i="3"/>
  <c r="BD838" i="3"/>
  <c r="BL838" i="3"/>
  <c r="A1162" i="8"/>
  <c r="B1163" i="8"/>
  <c r="B889" i="4"/>
  <c r="A888" i="4"/>
  <c r="AC843" i="3"/>
  <c r="B3060" i="11"/>
  <c r="C3059" i="11"/>
  <c r="AD840" i="3"/>
  <c r="AE839" i="3"/>
  <c r="BL839" i="3" l="1"/>
  <c r="BH839" i="3"/>
  <c r="BD839" i="3"/>
  <c r="BK839" i="3"/>
  <c r="BG839" i="3"/>
  <c r="BN839" i="3"/>
  <c r="BJ839" i="3"/>
  <c r="BF839" i="3"/>
  <c r="BM839" i="3"/>
  <c r="BI839" i="3"/>
  <c r="BE839" i="3"/>
  <c r="B1164" i="8"/>
  <c r="A1163" i="8"/>
  <c r="B890" i="4"/>
  <c r="A889" i="4"/>
  <c r="AD841" i="3"/>
  <c r="AE840" i="3"/>
  <c r="B3061" i="11"/>
  <c r="C3060" i="11"/>
  <c r="AC844" i="3"/>
  <c r="BM840" i="3" l="1"/>
  <c r="BI840" i="3"/>
  <c r="BE840" i="3"/>
  <c r="BL840" i="3"/>
  <c r="BH840" i="3"/>
  <c r="BD840" i="3"/>
  <c r="BK840" i="3"/>
  <c r="BG840" i="3"/>
  <c r="BN840" i="3"/>
  <c r="BJ840" i="3"/>
  <c r="BF840" i="3"/>
  <c r="B1165" i="8"/>
  <c r="A1164" i="8"/>
  <c r="B891" i="4"/>
  <c r="A890" i="4"/>
  <c r="AC845" i="3"/>
  <c r="B3062" i="11"/>
  <c r="C3061" i="11"/>
  <c r="AD842" i="3"/>
  <c r="AE841" i="3"/>
  <c r="BN841" i="3" l="1"/>
  <c r="BJ841" i="3"/>
  <c r="BF841" i="3"/>
  <c r="BM841" i="3"/>
  <c r="BI841" i="3"/>
  <c r="BE841" i="3"/>
  <c r="BL841" i="3"/>
  <c r="BH841" i="3"/>
  <c r="BD841" i="3"/>
  <c r="BG841" i="3"/>
  <c r="BK841" i="3"/>
  <c r="A1165" i="8"/>
  <c r="B1166" i="8"/>
  <c r="B892" i="4"/>
  <c r="A891" i="4"/>
  <c r="AD843" i="3"/>
  <c r="AE842" i="3"/>
  <c r="B3063" i="11"/>
  <c r="C3062" i="11"/>
  <c r="AC846" i="3"/>
  <c r="BK842" i="3" l="1"/>
  <c r="BG842" i="3"/>
  <c r="BN842" i="3"/>
  <c r="BJ842" i="3"/>
  <c r="BF842" i="3"/>
  <c r="BM842" i="3"/>
  <c r="BI842" i="3"/>
  <c r="BE842" i="3"/>
  <c r="BL842" i="3"/>
  <c r="BH842" i="3"/>
  <c r="BD842" i="3"/>
  <c r="A1166" i="8"/>
  <c r="B1167" i="8"/>
  <c r="B893" i="4"/>
  <c r="A892" i="4"/>
  <c r="AC847" i="3"/>
  <c r="B3064" i="11"/>
  <c r="C3063" i="11"/>
  <c r="AD844" i="3"/>
  <c r="AE843" i="3"/>
  <c r="BL843" i="3" l="1"/>
  <c r="BH843" i="3"/>
  <c r="BD843" i="3"/>
  <c r="BK843" i="3"/>
  <c r="BG843" i="3"/>
  <c r="BN843" i="3"/>
  <c r="BJ843" i="3"/>
  <c r="BF843" i="3"/>
  <c r="BM843" i="3"/>
  <c r="BI843" i="3"/>
  <c r="BE843" i="3"/>
  <c r="A1167" i="8"/>
  <c r="B1168" i="8"/>
  <c r="B894" i="4"/>
  <c r="A893" i="4"/>
  <c r="AD845" i="3"/>
  <c r="AE844" i="3"/>
  <c r="B3065" i="11"/>
  <c r="C3064" i="11"/>
  <c r="AC848" i="3"/>
  <c r="BM844" i="3" l="1"/>
  <c r="BI844" i="3"/>
  <c r="BE844" i="3"/>
  <c r="BL844" i="3"/>
  <c r="BH844" i="3"/>
  <c r="BD844" i="3"/>
  <c r="BK844" i="3"/>
  <c r="BG844" i="3"/>
  <c r="BF844" i="3"/>
  <c r="BN844" i="3"/>
  <c r="BJ844" i="3"/>
  <c r="B1169" i="8"/>
  <c r="A1168" i="8"/>
  <c r="B895" i="4"/>
  <c r="A894" i="4"/>
  <c r="AC849" i="3"/>
  <c r="B3066" i="11"/>
  <c r="C3065" i="11"/>
  <c r="AD846" i="3"/>
  <c r="AE845" i="3"/>
  <c r="BN845" i="3" l="1"/>
  <c r="BJ845" i="3"/>
  <c r="BF845" i="3"/>
  <c r="BM845" i="3"/>
  <c r="BI845" i="3"/>
  <c r="BE845" i="3"/>
  <c r="BL845" i="3"/>
  <c r="BH845" i="3"/>
  <c r="BD845" i="3"/>
  <c r="BK845" i="3"/>
  <c r="BG845" i="3"/>
  <c r="A1169" i="8"/>
  <c r="B1170" i="8"/>
  <c r="B896" i="4"/>
  <c r="A895" i="4"/>
  <c r="AD847" i="3"/>
  <c r="AE846" i="3"/>
  <c r="B3067" i="11"/>
  <c r="C3066" i="11"/>
  <c r="AC850" i="3"/>
  <c r="BK846" i="3" l="1"/>
  <c r="BG846" i="3"/>
  <c r="BN846" i="3"/>
  <c r="BJ846" i="3"/>
  <c r="BF846" i="3"/>
  <c r="BM846" i="3"/>
  <c r="BI846" i="3"/>
  <c r="BE846" i="3"/>
  <c r="BL846" i="3"/>
  <c r="BH846" i="3"/>
  <c r="BD846" i="3"/>
  <c r="B1171" i="8"/>
  <c r="A1170" i="8"/>
  <c r="A896" i="4"/>
  <c r="B897" i="4"/>
  <c r="AC851" i="3"/>
  <c r="B3068" i="11"/>
  <c r="C3067" i="11"/>
  <c r="AD848" i="3"/>
  <c r="AE847" i="3"/>
  <c r="BL847" i="3" l="1"/>
  <c r="BH847" i="3"/>
  <c r="BD847" i="3"/>
  <c r="BK847" i="3"/>
  <c r="BG847" i="3"/>
  <c r="BN847" i="3"/>
  <c r="BJ847" i="3"/>
  <c r="BF847" i="3"/>
  <c r="BE847" i="3"/>
  <c r="BM847" i="3"/>
  <c r="BI847" i="3"/>
  <c r="A1171" i="8"/>
  <c r="B1172" i="8"/>
  <c r="B898" i="4"/>
  <c r="A897" i="4"/>
  <c r="AD849" i="3"/>
  <c r="AE848" i="3"/>
  <c r="B3069" i="11"/>
  <c r="C3068" i="11"/>
  <c r="AC852" i="3"/>
  <c r="BM848" i="3" l="1"/>
  <c r="BI848" i="3"/>
  <c r="BE848" i="3"/>
  <c r="BL848" i="3"/>
  <c r="BH848" i="3"/>
  <c r="BD848" i="3"/>
  <c r="BK848" i="3"/>
  <c r="BG848" i="3"/>
  <c r="BJ848" i="3"/>
  <c r="BF848" i="3"/>
  <c r="BN848" i="3"/>
  <c r="A1172" i="8"/>
  <c r="B1173" i="8"/>
  <c r="A898" i="4"/>
  <c r="B899" i="4"/>
  <c r="AC853" i="3"/>
  <c r="B3070" i="11"/>
  <c r="C3069" i="11"/>
  <c r="AD850" i="3"/>
  <c r="AE849" i="3"/>
  <c r="BN849" i="3" l="1"/>
  <c r="BJ849" i="3"/>
  <c r="BF849" i="3"/>
  <c r="BM849" i="3"/>
  <c r="BI849" i="3"/>
  <c r="BE849" i="3"/>
  <c r="BL849" i="3"/>
  <c r="BH849" i="3"/>
  <c r="BD849" i="3"/>
  <c r="BK849" i="3"/>
  <c r="BG849" i="3"/>
  <c r="A1173" i="8"/>
  <c r="B1174" i="8"/>
  <c r="A899" i="4"/>
  <c r="B900" i="4"/>
  <c r="AD851" i="3"/>
  <c r="AE850" i="3"/>
  <c r="B3071" i="11"/>
  <c r="C3070" i="11"/>
  <c r="AC854" i="3"/>
  <c r="BK850" i="3" l="1"/>
  <c r="BG850" i="3"/>
  <c r="BN850" i="3"/>
  <c r="BJ850" i="3"/>
  <c r="BF850" i="3"/>
  <c r="BM850" i="3"/>
  <c r="BI850" i="3"/>
  <c r="BE850" i="3"/>
  <c r="BD850" i="3"/>
  <c r="BL850" i="3"/>
  <c r="BH850" i="3"/>
  <c r="B1175" i="8"/>
  <c r="A1174" i="8"/>
  <c r="B901" i="4"/>
  <c r="A900" i="4"/>
  <c r="AC855" i="3"/>
  <c r="B3072" i="11"/>
  <c r="C3071" i="11"/>
  <c r="AD852" i="3"/>
  <c r="AE851" i="3"/>
  <c r="BL851" i="3" l="1"/>
  <c r="BH851" i="3"/>
  <c r="BD851" i="3"/>
  <c r="BK851" i="3"/>
  <c r="BG851" i="3"/>
  <c r="BN851" i="3"/>
  <c r="BJ851" i="3"/>
  <c r="BF851" i="3"/>
  <c r="BI851" i="3"/>
  <c r="BE851" i="3"/>
  <c r="BM851" i="3"/>
  <c r="A1175" i="8"/>
  <c r="B1176" i="8"/>
  <c r="B902" i="4"/>
  <c r="A901" i="4"/>
  <c r="AD853" i="3"/>
  <c r="AE852" i="3"/>
  <c r="B3073" i="11"/>
  <c r="C3072" i="11"/>
  <c r="AC856" i="3"/>
  <c r="BM852" i="3" l="1"/>
  <c r="BI852" i="3"/>
  <c r="BE852" i="3"/>
  <c r="BL852" i="3"/>
  <c r="BH852" i="3"/>
  <c r="BD852" i="3"/>
  <c r="BK852" i="3"/>
  <c r="BG852" i="3"/>
  <c r="BN852" i="3"/>
  <c r="BJ852" i="3"/>
  <c r="BF852" i="3"/>
  <c r="B1177" i="8"/>
  <c r="A1176" i="8"/>
  <c r="B903" i="4"/>
  <c r="A902" i="4"/>
  <c r="AC857" i="3"/>
  <c r="B3074" i="11"/>
  <c r="C3073" i="11"/>
  <c r="AD854" i="3"/>
  <c r="AE853" i="3"/>
  <c r="BN853" i="3" l="1"/>
  <c r="BJ853" i="3"/>
  <c r="BF853" i="3"/>
  <c r="BM853" i="3"/>
  <c r="BI853" i="3"/>
  <c r="BE853" i="3"/>
  <c r="BL853" i="3"/>
  <c r="BH853" i="3"/>
  <c r="BD853" i="3"/>
  <c r="BK853" i="3"/>
  <c r="BG853" i="3"/>
  <c r="A1177" i="8"/>
  <c r="B1178" i="8"/>
  <c r="B904" i="4"/>
  <c r="A903" i="4"/>
  <c r="AD855" i="3"/>
  <c r="AE854" i="3"/>
  <c r="B3075" i="11"/>
  <c r="C3074" i="11"/>
  <c r="AC858" i="3"/>
  <c r="BK854" i="3" l="1"/>
  <c r="BG854" i="3"/>
  <c r="BN854" i="3"/>
  <c r="BJ854" i="3"/>
  <c r="BF854" i="3"/>
  <c r="BM854" i="3"/>
  <c r="BI854" i="3"/>
  <c r="BE854" i="3"/>
  <c r="BH854" i="3"/>
  <c r="BD854" i="3"/>
  <c r="BL854" i="3"/>
  <c r="B1179" i="8"/>
  <c r="A1178" i="8"/>
  <c r="B905" i="4"/>
  <c r="A904" i="4"/>
  <c r="AC859" i="3"/>
  <c r="B3076" i="11"/>
  <c r="C3075" i="11"/>
  <c r="AD856" i="3"/>
  <c r="AE855" i="3"/>
  <c r="BL855" i="3" l="1"/>
  <c r="BH855" i="3"/>
  <c r="BD855" i="3"/>
  <c r="BK855" i="3"/>
  <c r="BG855" i="3"/>
  <c r="BN855" i="3"/>
  <c r="BJ855" i="3"/>
  <c r="BF855" i="3"/>
  <c r="BM855" i="3"/>
  <c r="BI855" i="3"/>
  <c r="BE855" i="3"/>
  <c r="A1179" i="8"/>
  <c r="B1180" i="8"/>
  <c r="B906" i="4"/>
  <c r="A905" i="4"/>
  <c r="AD857" i="3"/>
  <c r="AE856" i="3"/>
  <c r="B3077" i="11"/>
  <c r="C3076" i="11"/>
  <c r="AC860" i="3"/>
  <c r="BM856" i="3" l="1"/>
  <c r="BI856" i="3"/>
  <c r="BE856" i="3"/>
  <c r="BL856" i="3"/>
  <c r="BH856" i="3"/>
  <c r="BD856" i="3"/>
  <c r="BK856" i="3"/>
  <c r="BG856" i="3"/>
  <c r="BN856" i="3"/>
  <c r="BJ856" i="3"/>
  <c r="BF856" i="3"/>
  <c r="B1181" i="8"/>
  <c r="A1180" i="8"/>
  <c r="B907" i="4"/>
  <c r="A906" i="4"/>
  <c r="AC861" i="3"/>
  <c r="B3078" i="11"/>
  <c r="C3077" i="11"/>
  <c r="AD858" i="3"/>
  <c r="AE857" i="3"/>
  <c r="BN857" i="3" l="1"/>
  <c r="BJ857" i="3"/>
  <c r="BF857" i="3"/>
  <c r="BM857" i="3"/>
  <c r="BI857" i="3"/>
  <c r="BE857" i="3"/>
  <c r="BL857" i="3"/>
  <c r="BH857" i="3"/>
  <c r="BD857" i="3"/>
  <c r="BG857" i="3"/>
  <c r="BK857" i="3"/>
  <c r="A1181" i="8"/>
  <c r="B1182" i="8"/>
  <c r="B908" i="4"/>
  <c r="A907" i="4"/>
  <c r="AD859" i="3"/>
  <c r="AE858" i="3"/>
  <c r="B3079" i="11"/>
  <c r="C3078" i="11"/>
  <c r="AC862" i="3"/>
  <c r="BK858" i="3" l="1"/>
  <c r="BG858" i="3"/>
  <c r="BN858" i="3"/>
  <c r="BJ858" i="3"/>
  <c r="BF858" i="3"/>
  <c r="BM858" i="3"/>
  <c r="BI858" i="3"/>
  <c r="BE858" i="3"/>
  <c r="BL858" i="3"/>
  <c r="BH858" i="3"/>
  <c r="BD858" i="3"/>
  <c r="B1183" i="8"/>
  <c r="A1182" i="8"/>
  <c r="A908" i="4"/>
  <c r="B909" i="4"/>
  <c r="AC863" i="3"/>
  <c r="B3080" i="11"/>
  <c r="C3079" i="11"/>
  <c r="AD860" i="3"/>
  <c r="AE859" i="3"/>
  <c r="BL859" i="3" l="1"/>
  <c r="BH859" i="3"/>
  <c r="BD859" i="3"/>
  <c r="BK859" i="3"/>
  <c r="BG859" i="3"/>
  <c r="BN859" i="3"/>
  <c r="BJ859" i="3"/>
  <c r="BF859" i="3"/>
  <c r="BM859" i="3"/>
  <c r="BI859" i="3"/>
  <c r="BE859" i="3"/>
  <c r="A1183" i="8"/>
  <c r="B1184" i="8"/>
  <c r="B910" i="4"/>
  <c r="A909" i="4"/>
  <c r="AD861" i="3"/>
  <c r="AE860" i="3"/>
  <c r="B3081" i="11"/>
  <c r="C3080" i="11"/>
  <c r="AC864" i="3"/>
  <c r="BM860" i="3" l="1"/>
  <c r="BI860" i="3"/>
  <c r="BE860" i="3"/>
  <c r="BL860" i="3"/>
  <c r="BH860" i="3"/>
  <c r="BD860" i="3"/>
  <c r="BK860" i="3"/>
  <c r="BG860" i="3"/>
  <c r="BF860" i="3"/>
  <c r="BN860" i="3"/>
  <c r="BJ860" i="3"/>
  <c r="B1185" i="8"/>
  <c r="A1184" i="8"/>
  <c r="B911" i="4"/>
  <c r="A910" i="4"/>
  <c r="AC865" i="3"/>
  <c r="B3082" i="11"/>
  <c r="C3081" i="11"/>
  <c r="AD862" i="3"/>
  <c r="AE861" i="3"/>
  <c r="BN861" i="3" l="1"/>
  <c r="BJ861" i="3"/>
  <c r="BF861" i="3"/>
  <c r="BM861" i="3"/>
  <c r="BI861" i="3"/>
  <c r="BE861" i="3"/>
  <c r="BL861" i="3"/>
  <c r="BH861" i="3"/>
  <c r="BD861" i="3"/>
  <c r="BK861" i="3"/>
  <c r="BG861" i="3"/>
  <c r="B1186" i="8"/>
  <c r="A1185" i="8"/>
  <c r="B912" i="4"/>
  <c r="A911" i="4"/>
  <c r="AD863" i="3"/>
  <c r="AE862" i="3"/>
  <c r="B3083" i="11"/>
  <c r="C3082" i="11"/>
  <c r="AC866" i="3"/>
  <c r="BK862" i="3" l="1"/>
  <c r="BG862" i="3"/>
  <c r="BN862" i="3"/>
  <c r="BJ862" i="3"/>
  <c r="BF862" i="3"/>
  <c r="BM862" i="3"/>
  <c r="BI862" i="3"/>
  <c r="BE862" i="3"/>
  <c r="BL862" i="3"/>
  <c r="BH862" i="3"/>
  <c r="BD862" i="3"/>
  <c r="A1186" i="8"/>
  <c r="B1187" i="8"/>
  <c r="B913" i="4"/>
  <c r="A912" i="4"/>
  <c r="AC867" i="3"/>
  <c r="B3084" i="11"/>
  <c r="C3083" i="11"/>
  <c r="AD864" i="3"/>
  <c r="AE863" i="3"/>
  <c r="BL863" i="3" l="1"/>
  <c r="BH863" i="3"/>
  <c r="BD863" i="3"/>
  <c r="BK863" i="3"/>
  <c r="BG863" i="3"/>
  <c r="BN863" i="3"/>
  <c r="BJ863" i="3"/>
  <c r="BF863" i="3"/>
  <c r="BE863" i="3"/>
  <c r="BM863" i="3"/>
  <c r="BI863" i="3"/>
  <c r="A1187" i="8"/>
  <c r="B1188" i="8"/>
  <c r="B914" i="4"/>
  <c r="A913" i="4"/>
  <c r="AD865" i="3"/>
  <c r="AE864" i="3"/>
  <c r="B3085" i="11"/>
  <c r="C3084" i="11"/>
  <c r="AC868" i="3"/>
  <c r="BM864" i="3" l="1"/>
  <c r="BI864" i="3"/>
  <c r="BE864" i="3"/>
  <c r="BL864" i="3"/>
  <c r="BH864" i="3"/>
  <c r="BD864" i="3"/>
  <c r="BK864" i="3"/>
  <c r="BG864" i="3"/>
  <c r="BJ864" i="3"/>
  <c r="BF864" i="3"/>
  <c r="BN864" i="3"/>
  <c r="B1189" i="8"/>
  <c r="A1188" i="8"/>
  <c r="B915" i="4"/>
  <c r="A914" i="4"/>
  <c r="AC869" i="3"/>
  <c r="B3086" i="11"/>
  <c r="C3085" i="11"/>
  <c r="AD866" i="3"/>
  <c r="AE865" i="3"/>
  <c r="BN865" i="3" l="1"/>
  <c r="BJ865" i="3"/>
  <c r="BF865" i="3"/>
  <c r="BM865" i="3"/>
  <c r="BI865" i="3"/>
  <c r="BE865" i="3"/>
  <c r="BL865" i="3"/>
  <c r="BH865" i="3"/>
  <c r="BD865" i="3"/>
  <c r="BK865" i="3"/>
  <c r="BG865" i="3"/>
  <c r="B1190" i="8"/>
  <c r="A1189" i="8"/>
  <c r="B916" i="4"/>
  <c r="A915" i="4"/>
  <c r="AD867" i="3"/>
  <c r="AE866" i="3"/>
  <c r="B3087" i="11"/>
  <c r="C3086" i="11"/>
  <c r="AC870" i="3"/>
  <c r="BK866" i="3" l="1"/>
  <c r="BG866" i="3"/>
  <c r="BN866" i="3"/>
  <c r="BJ866" i="3"/>
  <c r="BF866" i="3"/>
  <c r="BM866" i="3"/>
  <c r="BI866" i="3"/>
  <c r="BE866" i="3"/>
  <c r="BD866" i="3"/>
  <c r="BL866" i="3"/>
  <c r="BH866" i="3"/>
  <c r="A1190" i="8"/>
  <c r="B1191" i="8"/>
  <c r="B917" i="4"/>
  <c r="A916" i="4"/>
  <c r="AC871" i="3"/>
  <c r="B3088" i="11"/>
  <c r="C3087" i="11"/>
  <c r="AD868" i="3"/>
  <c r="AE867" i="3"/>
  <c r="BL867" i="3" l="1"/>
  <c r="BH867" i="3"/>
  <c r="BD867" i="3"/>
  <c r="BK867" i="3"/>
  <c r="BG867" i="3"/>
  <c r="BN867" i="3"/>
  <c r="BJ867" i="3"/>
  <c r="BF867" i="3"/>
  <c r="BI867" i="3"/>
  <c r="BE867" i="3"/>
  <c r="BM867" i="3"/>
  <c r="A1191" i="8"/>
  <c r="B1192" i="8"/>
  <c r="B918" i="4"/>
  <c r="A917" i="4"/>
  <c r="AD869" i="3"/>
  <c r="AE868" i="3"/>
  <c r="B3089" i="11"/>
  <c r="C3088" i="11"/>
  <c r="AC872" i="3"/>
  <c r="BM868" i="3" l="1"/>
  <c r="BI868" i="3"/>
  <c r="BE868" i="3"/>
  <c r="BL868" i="3"/>
  <c r="BH868" i="3"/>
  <c r="BD868" i="3"/>
  <c r="BK868" i="3"/>
  <c r="BG868" i="3"/>
  <c r="BN868" i="3"/>
  <c r="BJ868" i="3"/>
  <c r="BF868" i="3"/>
  <c r="B1193" i="8"/>
  <c r="A1192" i="8"/>
  <c r="B919" i="4"/>
  <c r="A918" i="4"/>
  <c r="AC873" i="3"/>
  <c r="B3090" i="11"/>
  <c r="C3089" i="11"/>
  <c r="AD870" i="3"/>
  <c r="AE869" i="3"/>
  <c r="BN869" i="3" l="1"/>
  <c r="BJ869" i="3"/>
  <c r="BF869" i="3"/>
  <c r="BM869" i="3"/>
  <c r="BI869" i="3"/>
  <c r="BE869" i="3"/>
  <c r="BL869" i="3"/>
  <c r="BH869" i="3"/>
  <c r="BD869" i="3"/>
  <c r="BK869" i="3"/>
  <c r="BG869" i="3"/>
  <c r="B1194" i="8"/>
  <c r="A1193" i="8"/>
  <c r="B920" i="4"/>
  <c r="A919" i="4"/>
  <c r="AD871" i="3"/>
  <c r="AE870" i="3"/>
  <c r="B3091" i="11"/>
  <c r="C3090" i="11"/>
  <c r="AC874" i="3"/>
  <c r="BK870" i="3" l="1"/>
  <c r="BG870" i="3"/>
  <c r="BN870" i="3"/>
  <c r="BJ870" i="3"/>
  <c r="BF870" i="3"/>
  <c r="BM870" i="3"/>
  <c r="BI870" i="3"/>
  <c r="BE870" i="3"/>
  <c r="BH870" i="3"/>
  <c r="BD870" i="3"/>
  <c r="BL870" i="3"/>
  <c r="A1194" i="8"/>
  <c r="B1195" i="8"/>
  <c r="A920" i="4"/>
  <c r="B921" i="4"/>
  <c r="AC875" i="3"/>
  <c r="B3092" i="11"/>
  <c r="C3091" i="11"/>
  <c r="AD872" i="3"/>
  <c r="AE871" i="3"/>
  <c r="BL871" i="3" l="1"/>
  <c r="BH871" i="3"/>
  <c r="BD871" i="3"/>
  <c r="BK871" i="3"/>
  <c r="BG871" i="3"/>
  <c r="BN871" i="3"/>
  <c r="BJ871" i="3"/>
  <c r="BF871" i="3"/>
  <c r="BM871" i="3"/>
  <c r="BI871" i="3"/>
  <c r="BE871" i="3"/>
  <c r="A1195" i="8"/>
  <c r="B1196" i="8"/>
  <c r="B922" i="4"/>
  <c r="A921" i="4"/>
  <c r="AD873" i="3"/>
  <c r="AE872" i="3"/>
  <c r="B3093" i="11"/>
  <c r="C3092" i="11"/>
  <c r="AC876" i="3"/>
  <c r="BM872" i="3" l="1"/>
  <c r="BI872" i="3"/>
  <c r="BE872" i="3"/>
  <c r="BL872" i="3"/>
  <c r="BH872" i="3"/>
  <c r="BD872" i="3"/>
  <c r="BK872" i="3"/>
  <c r="BG872" i="3"/>
  <c r="BN872" i="3"/>
  <c r="BJ872" i="3"/>
  <c r="BF872" i="3"/>
  <c r="B1197" i="8"/>
  <c r="A1196" i="8"/>
  <c r="B923" i="4"/>
  <c r="A922" i="4"/>
  <c r="AC877" i="3"/>
  <c r="B3094" i="11"/>
  <c r="C3093" i="11"/>
  <c r="AD874" i="3"/>
  <c r="AE873" i="3"/>
  <c r="BN873" i="3" l="1"/>
  <c r="BJ873" i="3"/>
  <c r="BF873" i="3"/>
  <c r="BM873" i="3"/>
  <c r="BI873" i="3"/>
  <c r="BE873" i="3"/>
  <c r="BL873" i="3"/>
  <c r="BH873" i="3"/>
  <c r="BD873" i="3"/>
  <c r="BG873" i="3"/>
  <c r="BK873" i="3"/>
  <c r="A1197" i="8"/>
  <c r="B1198" i="8"/>
  <c r="B924" i="4"/>
  <c r="A923" i="4"/>
  <c r="AD875" i="3"/>
  <c r="AE874" i="3"/>
  <c r="B3095" i="11"/>
  <c r="C3094" i="11"/>
  <c r="AC878" i="3"/>
  <c r="BK874" i="3" l="1"/>
  <c r="BG874" i="3"/>
  <c r="BN874" i="3"/>
  <c r="BJ874" i="3"/>
  <c r="BF874" i="3"/>
  <c r="BM874" i="3"/>
  <c r="BI874" i="3"/>
  <c r="BE874" i="3"/>
  <c r="BL874" i="3"/>
  <c r="BH874" i="3"/>
  <c r="BD874" i="3"/>
  <c r="A1198" i="8"/>
  <c r="B1199" i="8"/>
  <c r="B925" i="4"/>
  <c r="A924" i="4"/>
  <c r="AC879" i="3"/>
  <c r="B3096" i="11"/>
  <c r="C3095" i="11"/>
  <c r="AD876" i="3"/>
  <c r="AE875" i="3"/>
  <c r="BL875" i="3" l="1"/>
  <c r="BH875" i="3"/>
  <c r="BD875" i="3"/>
  <c r="BK875" i="3"/>
  <c r="BG875" i="3"/>
  <c r="BN875" i="3"/>
  <c r="BJ875" i="3"/>
  <c r="BF875" i="3"/>
  <c r="BM875" i="3"/>
  <c r="BI875" i="3"/>
  <c r="BE875" i="3"/>
  <c r="B1200" i="8"/>
  <c r="A1199" i="8"/>
  <c r="B926" i="4"/>
  <c r="A925" i="4"/>
  <c r="AD877" i="3"/>
  <c r="AE876" i="3"/>
  <c r="B3097" i="11"/>
  <c r="C3096" i="11"/>
  <c r="AC880" i="3"/>
  <c r="BM876" i="3" l="1"/>
  <c r="BI876" i="3"/>
  <c r="BE876" i="3"/>
  <c r="BL876" i="3"/>
  <c r="BH876" i="3"/>
  <c r="BD876" i="3"/>
  <c r="BK876" i="3"/>
  <c r="BG876" i="3"/>
  <c r="BF876" i="3"/>
  <c r="BN876" i="3"/>
  <c r="BJ876" i="3"/>
  <c r="A1200" i="8"/>
  <c r="B1201" i="8"/>
  <c r="B927" i="4"/>
  <c r="A926" i="4"/>
  <c r="AC881" i="3"/>
  <c r="B3098" i="11"/>
  <c r="C3097" i="11"/>
  <c r="AD878" i="3"/>
  <c r="AE877" i="3"/>
  <c r="BN877" i="3" l="1"/>
  <c r="BJ877" i="3"/>
  <c r="BF877" i="3"/>
  <c r="BM877" i="3"/>
  <c r="BI877" i="3"/>
  <c r="BE877" i="3"/>
  <c r="BL877" i="3"/>
  <c r="BH877" i="3"/>
  <c r="BD877" i="3"/>
  <c r="BK877" i="3"/>
  <c r="BG877" i="3"/>
  <c r="B1202" i="8"/>
  <c r="A1201" i="8"/>
  <c r="B928" i="4"/>
  <c r="A927" i="4"/>
  <c r="AD879" i="3"/>
  <c r="AE878" i="3"/>
  <c r="B3099" i="11"/>
  <c r="C3098" i="11"/>
  <c r="AC882" i="3"/>
  <c r="BK878" i="3" l="1"/>
  <c r="BG878" i="3"/>
  <c r="BN878" i="3"/>
  <c r="BJ878" i="3"/>
  <c r="BF878" i="3"/>
  <c r="BM878" i="3"/>
  <c r="BI878" i="3"/>
  <c r="BE878" i="3"/>
  <c r="BL878" i="3"/>
  <c r="BH878" i="3"/>
  <c r="BD878" i="3"/>
  <c r="A1202" i="8"/>
  <c r="B1203" i="8"/>
  <c r="B929" i="4"/>
  <c r="A928" i="4"/>
  <c r="AC883" i="3"/>
  <c r="B3100" i="11"/>
  <c r="C3099" i="11"/>
  <c r="AD880" i="3"/>
  <c r="AE879" i="3"/>
  <c r="BL879" i="3" l="1"/>
  <c r="BH879" i="3"/>
  <c r="BD879" i="3"/>
  <c r="BK879" i="3"/>
  <c r="BG879" i="3"/>
  <c r="BN879" i="3"/>
  <c r="BJ879" i="3"/>
  <c r="BF879" i="3"/>
  <c r="BE879" i="3"/>
  <c r="BM879" i="3"/>
  <c r="BI879" i="3"/>
  <c r="B1204" i="8"/>
  <c r="A1203" i="8"/>
  <c r="B930" i="4"/>
  <c r="A929" i="4"/>
  <c r="AD881" i="3"/>
  <c r="AE880" i="3"/>
  <c r="B3101" i="11"/>
  <c r="C3100" i="11"/>
  <c r="AC884" i="3"/>
  <c r="BM880" i="3" l="1"/>
  <c r="BI880" i="3"/>
  <c r="BE880" i="3"/>
  <c r="BL880" i="3"/>
  <c r="BH880" i="3"/>
  <c r="BD880" i="3"/>
  <c r="BK880" i="3"/>
  <c r="BG880" i="3"/>
  <c r="BJ880" i="3"/>
  <c r="BF880" i="3"/>
  <c r="BN880" i="3"/>
  <c r="A1204" i="8"/>
  <c r="B1205" i="8"/>
  <c r="B931" i="4"/>
  <c r="A930" i="4"/>
  <c r="AC885" i="3"/>
  <c r="B3102" i="11"/>
  <c r="C3101" i="11"/>
  <c r="AD882" i="3"/>
  <c r="AE881" i="3"/>
  <c r="BL881" i="3" l="1"/>
  <c r="BJ881" i="3"/>
  <c r="BF881" i="3"/>
  <c r="BN881" i="3"/>
  <c r="BI881" i="3"/>
  <c r="BE881" i="3"/>
  <c r="BM881" i="3"/>
  <c r="BH881" i="3"/>
  <c r="BD881" i="3"/>
  <c r="BK881" i="3"/>
  <c r="BG881" i="3"/>
  <c r="B1206" i="8"/>
  <c r="A1205" i="8"/>
  <c r="B932" i="4"/>
  <c r="A931" i="4"/>
  <c r="AD883" i="3"/>
  <c r="AE882" i="3"/>
  <c r="B3103" i="11"/>
  <c r="C3102" i="11"/>
  <c r="AC886" i="3"/>
  <c r="BM882" i="3" l="1"/>
  <c r="BI882" i="3"/>
  <c r="BE882" i="3"/>
  <c r="BJ882" i="3"/>
  <c r="BD882" i="3"/>
  <c r="BN882" i="3"/>
  <c r="BH882" i="3"/>
  <c r="BL882" i="3"/>
  <c r="BG882" i="3"/>
  <c r="BF882" i="3"/>
  <c r="BK882" i="3"/>
  <c r="B1207" i="8"/>
  <c r="A1206" i="8"/>
  <c r="A932" i="4"/>
  <c r="B933" i="4"/>
  <c r="AC887" i="3"/>
  <c r="B3104" i="11"/>
  <c r="C3103" i="11"/>
  <c r="AD884" i="3"/>
  <c r="AE883" i="3"/>
  <c r="BN883" i="3" l="1"/>
  <c r="BJ883" i="3"/>
  <c r="BF883" i="3"/>
  <c r="BI883" i="3"/>
  <c r="BD883" i="3"/>
  <c r="BM883" i="3"/>
  <c r="BH883" i="3"/>
  <c r="BL883" i="3"/>
  <c r="BG883" i="3"/>
  <c r="BK883" i="3"/>
  <c r="BE883" i="3"/>
  <c r="A1207" i="8"/>
  <c r="B1208" i="8"/>
  <c r="B934" i="4"/>
  <c r="A933" i="4"/>
  <c r="AD885" i="3"/>
  <c r="AE884" i="3"/>
  <c r="B3105" i="11"/>
  <c r="C3104" i="11"/>
  <c r="AC888" i="3"/>
  <c r="BK884" i="3" l="1"/>
  <c r="BG884" i="3"/>
  <c r="BN884" i="3"/>
  <c r="BI884" i="3"/>
  <c r="BD884" i="3"/>
  <c r="BM884" i="3"/>
  <c r="BH884" i="3"/>
  <c r="BL884" i="3"/>
  <c r="BF884" i="3"/>
  <c r="BE884" i="3"/>
  <c r="BJ884" i="3"/>
  <c r="B1209" i="8"/>
  <c r="A1208" i="8"/>
  <c r="B935" i="4"/>
  <c r="A934" i="4"/>
  <c r="AC889" i="3"/>
  <c r="B3106" i="11"/>
  <c r="C3105" i="11"/>
  <c r="AD886" i="3"/>
  <c r="AE885" i="3"/>
  <c r="BL885" i="3" l="1"/>
  <c r="BH885" i="3"/>
  <c r="BD885" i="3"/>
  <c r="BN885" i="3"/>
  <c r="BI885" i="3"/>
  <c r="BM885" i="3"/>
  <c r="BG885" i="3"/>
  <c r="BK885" i="3"/>
  <c r="BF885" i="3"/>
  <c r="BJ885" i="3"/>
  <c r="BE885" i="3"/>
  <c r="A1209" i="8"/>
  <c r="B1210" i="8"/>
  <c r="B936" i="4"/>
  <c r="A935" i="4"/>
  <c r="AD887" i="3"/>
  <c r="AE886" i="3"/>
  <c r="B3107" i="11"/>
  <c r="C3106" i="11"/>
  <c r="AC890" i="3"/>
  <c r="BM886" i="3" l="1"/>
  <c r="BI886" i="3"/>
  <c r="BE886" i="3"/>
  <c r="BN886" i="3"/>
  <c r="BH886" i="3"/>
  <c r="BL886" i="3"/>
  <c r="BG886" i="3"/>
  <c r="BK886" i="3"/>
  <c r="BF886" i="3"/>
  <c r="BD886" i="3"/>
  <c r="BJ886" i="3"/>
  <c r="B1211" i="8"/>
  <c r="A1210" i="8"/>
  <c r="B937" i="4"/>
  <c r="A936" i="4"/>
  <c r="AC891" i="3"/>
  <c r="B3108" i="11"/>
  <c r="C3107" i="11"/>
  <c r="AD888" i="3"/>
  <c r="AE887" i="3"/>
  <c r="BN887" i="3" l="1"/>
  <c r="BJ887" i="3"/>
  <c r="BF887" i="3"/>
  <c r="BM887" i="3"/>
  <c r="BH887" i="3"/>
  <c r="BL887" i="3"/>
  <c r="BG887" i="3"/>
  <c r="BK887" i="3"/>
  <c r="BE887" i="3"/>
  <c r="BI887" i="3"/>
  <c r="BD887" i="3"/>
  <c r="A1211" i="8"/>
  <c r="B1212" i="8"/>
  <c r="A937" i="4"/>
  <c r="B938" i="4"/>
  <c r="AD889" i="3"/>
  <c r="AE888" i="3"/>
  <c r="B3109" i="11"/>
  <c r="C3108" i="11"/>
  <c r="AC892" i="3"/>
  <c r="BK888" i="3" l="1"/>
  <c r="BG888" i="3"/>
  <c r="BM888" i="3"/>
  <c r="BH888" i="3"/>
  <c r="BL888" i="3"/>
  <c r="BF888" i="3"/>
  <c r="BJ888" i="3"/>
  <c r="BE888" i="3"/>
  <c r="BD888" i="3"/>
  <c r="BN888" i="3"/>
  <c r="BI888" i="3"/>
  <c r="A1212" i="8"/>
  <c r="B1213" i="8"/>
  <c r="B939" i="4"/>
  <c r="A938" i="4"/>
  <c r="AC893" i="3"/>
  <c r="B3110" i="11"/>
  <c r="C3109" i="11"/>
  <c r="AD890" i="3"/>
  <c r="AE889" i="3"/>
  <c r="BL889" i="3" l="1"/>
  <c r="BH889" i="3"/>
  <c r="BD889" i="3"/>
  <c r="BM889" i="3"/>
  <c r="BG889" i="3"/>
  <c r="BK889" i="3"/>
  <c r="BF889" i="3"/>
  <c r="BJ889" i="3"/>
  <c r="BE889" i="3"/>
  <c r="BN889" i="3"/>
  <c r="BI889" i="3"/>
  <c r="B1214" i="8"/>
  <c r="A1213" i="8"/>
  <c r="B940" i="4"/>
  <c r="A939" i="4"/>
  <c r="AD891" i="3"/>
  <c r="AE890" i="3"/>
  <c r="B3111" i="11"/>
  <c r="C3110" i="11"/>
  <c r="AC894" i="3"/>
  <c r="BM890" i="3" l="1"/>
  <c r="BI890" i="3"/>
  <c r="BE890" i="3"/>
  <c r="BL890" i="3"/>
  <c r="BG890" i="3"/>
  <c r="BK890" i="3"/>
  <c r="BF890" i="3"/>
  <c r="BJ890" i="3"/>
  <c r="BD890" i="3"/>
  <c r="BN890" i="3"/>
  <c r="BH890" i="3"/>
  <c r="B1215" i="8"/>
  <c r="A1214" i="8"/>
  <c r="B941" i="4"/>
  <c r="A940" i="4"/>
  <c r="AC895" i="3"/>
  <c r="B3112" i="11"/>
  <c r="C3111" i="11"/>
  <c r="AD892" i="3"/>
  <c r="AE891" i="3"/>
  <c r="BN891" i="3" l="1"/>
  <c r="BJ891" i="3"/>
  <c r="BF891" i="3"/>
  <c r="BL891" i="3"/>
  <c r="BG891" i="3"/>
  <c r="BK891" i="3"/>
  <c r="BE891" i="3"/>
  <c r="BI891" i="3"/>
  <c r="BD891" i="3"/>
  <c r="BM891" i="3"/>
  <c r="BH891" i="3"/>
  <c r="A1215" i="8"/>
  <c r="B1216" i="8"/>
  <c r="A941" i="4"/>
  <c r="B942" i="4"/>
  <c r="AD893" i="3"/>
  <c r="AE892" i="3"/>
  <c r="B3113" i="11"/>
  <c r="C3112" i="11"/>
  <c r="AC896" i="3"/>
  <c r="BK892" i="3" l="1"/>
  <c r="BG892" i="3"/>
  <c r="BL892" i="3"/>
  <c r="BF892" i="3"/>
  <c r="BJ892" i="3"/>
  <c r="BE892" i="3"/>
  <c r="BN892" i="3"/>
  <c r="BI892" i="3"/>
  <c r="BD892" i="3"/>
  <c r="BM892" i="3"/>
  <c r="BH892" i="3"/>
  <c r="A1216" i="8"/>
  <c r="B1217" i="8"/>
  <c r="B943" i="4"/>
  <c r="A942" i="4"/>
  <c r="AC897" i="3"/>
  <c r="B3114" i="11"/>
  <c r="C3113" i="11"/>
  <c r="AD894" i="3"/>
  <c r="AE893" i="3"/>
  <c r="BN893" i="3" l="1"/>
  <c r="BJ893" i="3"/>
  <c r="BL893" i="3"/>
  <c r="BH893" i="3"/>
  <c r="BD893" i="3"/>
  <c r="BM893" i="3"/>
  <c r="BF893" i="3"/>
  <c r="BK893" i="3"/>
  <c r="BE893" i="3"/>
  <c r="BI893" i="3"/>
  <c r="BG893" i="3"/>
  <c r="B1218" i="8"/>
  <c r="A1217" i="8"/>
  <c r="B944" i="4"/>
  <c r="A943" i="4"/>
  <c r="AD895" i="3"/>
  <c r="AE894" i="3"/>
  <c r="B3115" i="11"/>
  <c r="C3114" i="11"/>
  <c r="AC898" i="3"/>
  <c r="BK894" i="3" l="1"/>
  <c r="BG894" i="3"/>
  <c r="BM894" i="3"/>
  <c r="BI894" i="3"/>
  <c r="BE894" i="3"/>
  <c r="BJ894" i="3"/>
  <c r="BH894" i="3"/>
  <c r="BN894" i="3"/>
  <c r="BF894" i="3"/>
  <c r="BD894" i="3"/>
  <c r="BL894" i="3"/>
  <c r="A1218" i="8"/>
  <c r="B1219" i="8"/>
  <c r="B945" i="4"/>
  <c r="A944" i="4"/>
  <c r="AC899" i="3"/>
  <c r="B3116" i="11"/>
  <c r="C3115" i="11"/>
  <c r="AD896" i="3"/>
  <c r="AE895" i="3"/>
  <c r="BL895" i="3" l="1"/>
  <c r="BH895" i="3"/>
  <c r="BD895" i="3"/>
  <c r="BN895" i="3"/>
  <c r="BJ895" i="3"/>
  <c r="BF895" i="3"/>
  <c r="BG895" i="3"/>
  <c r="BM895" i="3"/>
  <c r="BE895" i="3"/>
  <c r="BK895" i="3"/>
  <c r="BI895" i="3"/>
  <c r="B1220" i="8"/>
  <c r="A1219" i="8"/>
  <c r="B946" i="4"/>
  <c r="A945" i="4"/>
  <c r="AD897" i="3"/>
  <c r="AE896" i="3"/>
  <c r="B3117" i="11"/>
  <c r="C3116" i="11"/>
  <c r="AC900" i="3"/>
  <c r="BM896" i="3" l="1"/>
  <c r="BI896" i="3"/>
  <c r="BE896" i="3"/>
  <c r="BK896" i="3"/>
  <c r="BG896" i="3"/>
  <c r="BL896" i="3"/>
  <c r="BD896" i="3"/>
  <c r="BJ896" i="3"/>
  <c r="BH896" i="3"/>
  <c r="BN896" i="3"/>
  <c r="BF896" i="3"/>
  <c r="A1220" i="8"/>
  <c r="B1221" i="8"/>
  <c r="B947" i="4"/>
  <c r="A946" i="4"/>
  <c r="AC901" i="3"/>
  <c r="B3118" i="11"/>
  <c r="C3117" i="11"/>
  <c r="AD898" i="3"/>
  <c r="AE897" i="3"/>
  <c r="BN897" i="3" l="1"/>
  <c r="BJ897" i="3"/>
  <c r="BF897" i="3"/>
  <c r="BL897" i="3"/>
  <c r="BH897" i="3"/>
  <c r="BD897" i="3"/>
  <c r="BI897" i="3"/>
  <c r="BG897" i="3"/>
  <c r="BM897" i="3"/>
  <c r="BE897" i="3"/>
  <c r="BK897" i="3"/>
  <c r="B1222" i="8"/>
  <c r="A1221" i="8"/>
  <c r="A947" i="4"/>
  <c r="B948" i="4"/>
  <c r="AD899" i="3"/>
  <c r="AE898" i="3"/>
  <c r="B3119" i="11"/>
  <c r="C3118" i="11"/>
  <c r="AC902" i="3"/>
  <c r="BK898" i="3" l="1"/>
  <c r="BG898" i="3"/>
  <c r="BM898" i="3"/>
  <c r="BI898" i="3"/>
  <c r="BE898" i="3"/>
  <c r="BN898" i="3"/>
  <c r="BF898" i="3"/>
  <c r="BL898" i="3"/>
  <c r="BD898" i="3"/>
  <c r="BJ898" i="3"/>
  <c r="BH898" i="3"/>
  <c r="B1223" i="8"/>
  <c r="A1222" i="8"/>
  <c r="B949" i="4"/>
  <c r="A948" i="4"/>
  <c r="AC903" i="3"/>
  <c r="B3120" i="11"/>
  <c r="C3119" i="11"/>
  <c r="AD900" i="3"/>
  <c r="AE899" i="3"/>
  <c r="BL899" i="3" l="1"/>
  <c r="BH899" i="3"/>
  <c r="BD899" i="3"/>
  <c r="BN899" i="3"/>
  <c r="BJ899" i="3"/>
  <c r="BF899" i="3"/>
  <c r="BK899" i="3"/>
  <c r="BI899" i="3"/>
  <c r="BG899" i="3"/>
  <c r="BM899" i="3"/>
  <c r="BE899" i="3"/>
  <c r="B1224" i="8"/>
  <c r="A1223" i="8"/>
  <c r="B950" i="4"/>
  <c r="A949" i="4"/>
  <c r="AD901" i="3"/>
  <c r="AE900" i="3"/>
  <c r="B3121" i="11"/>
  <c r="C3120" i="11"/>
  <c r="AC904" i="3"/>
  <c r="BM900" i="3" l="1"/>
  <c r="BI900" i="3"/>
  <c r="BE900" i="3"/>
  <c r="BK900" i="3"/>
  <c r="BG900" i="3"/>
  <c r="BH900" i="3"/>
  <c r="BN900" i="3"/>
  <c r="BF900" i="3"/>
  <c r="BL900" i="3"/>
  <c r="BD900" i="3"/>
  <c r="BJ900" i="3"/>
  <c r="A1224" i="8"/>
  <c r="B1225" i="8"/>
  <c r="B951" i="4"/>
  <c r="A950" i="4"/>
  <c r="AC905" i="3"/>
  <c r="B3122" i="11"/>
  <c r="C3121" i="11"/>
  <c r="AD902" i="3"/>
  <c r="AE901" i="3"/>
  <c r="BN901" i="3" l="1"/>
  <c r="BJ901" i="3"/>
  <c r="BF901" i="3"/>
  <c r="BL901" i="3"/>
  <c r="BH901" i="3"/>
  <c r="BD901" i="3"/>
  <c r="BM901" i="3"/>
  <c r="BE901" i="3"/>
  <c r="BK901" i="3"/>
  <c r="BI901" i="3"/>
  <c r="BG901" i="3"/>
  <c r="B1226" i="8"/>
  <c r="A1225" i="8"/>
  <c r="B952" i="4"/>
  <c r="A951" i="4"/>
  <c r="AD903" i="3"/>
  <c r="AE902" i="3"/>
  <c r="B3123" i="11"/>
  <c r="C3122" i="11"/>
  <c r="AC906" i="3"/>
  <c r="BK902" i="3" l="1"/>
  <c r="BG902" i="3"/>
  <c r="BM902" i="3"/>
  <c r="BI902" i="3"/>
  <c r="BE902" i="3"/>
  <c r="BJ902" i="3"/>
  <c r="BH902" i="3"/>
  <c r="BN902" i="3"/>
  <c r="BF902" i="3"/>
  <c r="BL902" i="3"/>
  <c r="BD902" i="3"/>
  <c r="A1226" i="8"/>
  <c r="B1227" i="8"/>
  <c r="A952" i="4"/>
  <c r="B953" i="4"/>
  <c r="AC907" i="3"/>
  <c r="B3124" i="11"/>
  <c r="C3123" i="11"/>
  <c r="AD904" i="3"/>
  <c r="AE903" i="3"/>
  <c r="BL903" i="3" l="1"/>
  <c r="BH903" i="3"/>
  <c r="BD903" i="3"/>
  <c r="BN903" i="3"/>
  <c r="BJ903" i="3"/>
  <c r="BF903" i="3"/>
  <c r="BG903" i="3"/>
  <c r="BM903" i="3"/>
  <c r="BE903" i="3"/>
  <c r="BK903" i="3"/>
  <c r="BI903" i="3"/>
  <c r="B1228" i="8"/>
  <c r="A1227" i="8"/>
  <c r="B954" i="4"/>
  <c r="A953" i="4"/>
  <c r="AD905" i="3"/>
  <c r="AE904" i="3"/>
  <c r="B3125" i="11"/>
  <c r="C3124" i="11"/>
  <c r="AC908" i="3"/>
  <c r="BM904" i="3" l="1"/>
  <c r="BI904" i="3"/>
  <c r="BE904" i="3"/>
  <c r="BK904" i="3"/>
  <c r="BG904" i="3"/>
  <c r="BL904" i="3"/>
  <c r="BD904" i="3"/>
  <c r="BJ904" i="3"/>
  <c r="BH904" i="3"/>
  <c r="BN904" i="3"/>
  <c r="BF904" i="3"/>
  <c r="B1229" i="8"/>
  <c r="A1228" i="8"/>
  <c r="B955" i="4"/>
  <c r="A954" i="4"/>
  <c r="AC909" i="3"/>
  <c r="B3126" i="11"/>
  <c r="C3125" i="11"/>
  <c r="AD906" i="3"/>
  <c r="AE905" i="3"/>
  <c r="BN905" i="3" l="1"/>
  <c r="BJ905" i="3"/>
  <c r="BF905" i="3"/>
  <c r="BL905" i="3"/>
  <c r="BH905" i="3"/>
  <c r="BD905" i="3"/>
  <c r="BI905" i="3"/>
  <c r="BG905" i="3"/>
  <c r="BM905" i="3"/>
  <c r="BE905" i="3"/>
  <c r="BK905" i="3"/>
  <c r="B1230" i="8"/>
  <c r="A1229" i="8"/>
  <c r="B956" i="4"/>
  <c r="A955" i="4"/>
  <c r="AD907" i="3"/>
  <c r="AE906" i="3"/>
  <c r="B3127" i="11"/>
  <c r="C3126" i="11"/>
  <c r="AC910" i="3"/>
  <c r="BK906" i="3" l="1"/>
  <c r="BG906" i="3"/>
  <c r="BM906" i="3"/>
  <c r="BI906" i="3"/>
  <c r="BE906" i="3"/>
  <c r="BN906" i="3"/>
  <c r="BF906" i="3"/>
  <c r="BL906" i="3"/>
  <c r="BD906" i="3"/>
  <c r="BJ906" i="3"/>
  <c r="BH906" i="3"/>
  <c r="B1231" i="8"/>
  <c r="A1230" i="8"/>
  <c r="B957" i="4"/>
  <c r="A956" i="4"/>
  <c r="AC911" i="3"/>
  <c r="B3128" i="11"/>
  <c r="C3127" i="11"/>
  <c r="AD908" i="3"/>
  <c r="AE907" i="3"/>
  <c r="BL907" i="3" l="1"/>
  <c r="BH907" i="3"/>
  <c r="BD907" i="3"/>
  <c r="BN907" i="3"/>
  <c r="BJ907" i="3"/>
  <c r="BF907" i="3"/>
  <c r="BK907" i="3"/>
  <c r="BI907" i="3"/>
  <c r="BG907" i="3"/>
  <c r="BM907" i="3"/>
  <c r="BE907" i="3"/>
  <c r="B1232" i="8"/>
  <c r="A1231" i="8"/>
  <c r="B958" i="4"/>
  <c r="A957" i="4"/>
  <c r="AD909" i="3"/>
  <c r="AE908" i="3"/>
  <c r="B3129" i="11"/>
  <c r="C3128" i="11"/>
  <c r="AC912" i="3"/>
  <c r="BM908" i="3" l="1"/>
  <c r="BI908" i="3"/>
  <c r="BE908" i="3"/>
  <c r="BK908" i="3"/>
  <c r="BG908" i="3"/>
  <c r="BH908" i="3"/>
  <c r="BN908" i="3"/>
  <c r="BF908" i="3"/>
  <c r="BL908" i="3"/>
  <c r="BD908" i="3"/>
  <c r="BJ908" i="3"/>
  <c r="A1232" i="8"/>
  <c r="B1233" i="8"/>
  <c r="B959" i="4"/>
  <c r="A958" i="4"/>
  <c r="AC913" i="3"/>
  <c r="B3130" i="11"/>
  <c r="C3129" i="11"/>
  <c r="AD910" i="3"/>
  <c r="AE909" i="3"/>
  <c r="BN909" i="3" l="1"/>
  <c r="BJ909" i="3"/>
  <c r="BF909" i="3"/>
  <c r="BL909" i="3"/>
  <c r="BH909" i="3"/>
  <c r="BD909" i="3"/>
  <c r="BM909" i="3"/>
  <c r="BE909" i="3"/>
  <c r="BK909" i="3"/>
  <c r="BI909" i="3"/>
  <c r="BG909" i="3"/>
  <c r="A1233" i="8"/>
  <c r="B1234" i="8"/>
  <c r="A959" i="4"/>
  <c r="B960" i="4"/>
  <c r="AD911" i="3"/>
  <c r="AE910" i="3"/>
  <c r="B3131" i="11"/>
  <c r="C3130" i="11"/>
  <c r="AC914" i="3"/>
  <c r="BK910" i="3" l="1"/>
  <c r="BG910" i="3"/>
  <c r="BM910" i="3"/>
  <c r="BI910" i="3"/>
  <c r="BE910" i="3"/>
  <c r="BJ910" i="3"/>
  <c r="BH910" i="3"/>
  <c r="BN910" i="3"/>
  <c r="BF910" i="3"/>
  <c r="BL910" i="3"/>
  <c r="BD910" i="3"/>
  <c r="B1235" i="8"/>
  <c r="A1234" i="8"/>
  <c r="B961" i="4"/>
  <c r="A960" i="4"/>
  <c r="AC915" i="3"/>
  <c r="B3132" i="11"/>
  <c r="C3131" i="11"/>
  <c r="AD912" i="3"/>
  <c r="AE911" i="3"/>
  <c r="BL911" i="3" l="1"/>
  <c r="BH911" i="3"/>
  <c r="BD911" i="3"/>
  <c r="BN911" i="3"/>
  <c r="BJ911" i="3"/>
  <c r="BF911" i="3"/>
  <c r="BG911" i="3"/>
  <c r="BM911" i="3"/>
  <c r="BE911" i="3"/>
  <c r="BK911" i="3"/>
  <c r="BI911" i="3"/>
  <c r="B1236" i="8"/>
  <c r="A1235" i="8"/>
  <c r="B962" i="4"/>
  <c r="A961" i="4"/>
  <c r="AD913" i="3"/>
  <c r="AE912" i="3"/>
  <c r="B3133" i="11"/>
  <c r="C3132" i="11"/>
  <c r="AC916" i="3"/>
  <c r="BM912" i="3" l="1"/>
  <c r="BI912" i="3"/>
  <c r="BE912" i="3"/>
  <c r="BK912" i="3"/>
  <c r="BG912" i="3"/>
  <c r="BL912" i="3"/>
  <c r="BD912" i="3"/>
  <c r="BJ912" i="3"/>
  <c r="BH912" i="3"/>
  <c r="BN912" i="3"/>
  <c r="BF912" i="3"/>
  <c r="B1237" i="8"/>
  <c r="A1236" i="8"/>
  <c r="B963" i="4"/>
  <c r="A962" i="4"/>
  <c r="AC917" i="3"/>
  <c r="B3134" i="11"/>
  <c r="C3133" i="11"/>
  <c r="AD914" i="3"/>
  <c r="AE913" i="3"/>
  <c r="BN913" i="3" l="1"/>
  <c r="BJ913" i="3"/>
  <c r="BF913" i="3"/>
  <c r="BL913" i="3"/>
  <c r="BH913" i="3"/>
  <c r="BD913" i="3"/>
  <c r="BI913" i="3"/>
  <c r="BG913" i="3"/>
  <c r="BM913" i="3"/>
  <c r="BE913" i="3"/>
  <c r="BK913" i="3"/>
  <c r="A1237" i="8"/>
  <c r="B1238" i="8"/>
  <c r="B964" i="4"/>
  <c r="A963" i="4"/>
  <c r="AD915" i="3"/>
  <c r="AE914" i="3"/>
  <c r="B3135" i="11"/>
  <c r="C3134" i="11"/>
  <c r="AC918" i="3"/>
  <c r="BK914" i="3" l="1"/>
  <c r="BG914" i="3"/>
  <c r="BM914" i="3"/>
  <c r="BI914" i="3"/>
  <c r="BE914" i="3"/>
  <c r="BN914" i="3"/>
  <c r="BF914" i="3"/>
  <c r="BL914" i="3"/>
  <c r="BD914" i="3"/>
  <c r="BJ914" i="3"/>
  <c r="BH914" i="3"/>
  <c r="A1238" i="8"/>
  <c r="B1239" i="8"/>
  <c r="B965" i="4"/>
  <c r="A964" i="4"/>
  <c r="AC919" i="3"/>
  <c r="B3136" i="11"/>
  <c r="C3135" i="11"/>
  <c r="AD916" i="3"/>
  <c r="AE915" i="3"/>
  <c r="BL915" i="3" l="1"/>
  <c r="BH915" i="3"/>
  <c r="BD915" i="3"/>
  <c r="BN915" i="3"/>
  <c r="BJ915" i="3"/>
  <c r="BF915" i="3"/>
  <c r="BK915" i="3"/>
  <c r="BI915" i="3"/>
  <c r="BG915" i="3"/>
  <c r="BM915" i="3"/>
  <c r="BE915" i="3"/>
  <c r="B1240" i="8"/>
  <c r="A1239" i="8"/>
  <c r="B966" i="4"/>
  <c r="A965" i="4"/>
  <c r="AD917" i="3"/>
  <c r="AE916" i="3"/>
  <c r="B3137" i="11"/>
  <c r="C3136" i="11"/>
  <c r="AC920" i="3"/>
  <c r="BM916" i="3" l="1"/>
  <c r="BI916" i="3"/>
  <c r="BE916" i="3"/>
  <c r="BL916" i="3"/>
  <c r="BH916" i="3"/>
  <c r="BD916" i="3"/>
  <c r="BK916" i="3"/>
  <c r="BG916" i="3"/>
  <c r="BN916" i="3"/>
  <c r="BJ916" i="3"/>
  <c r="BF916" i="3"/>
  <c r="B1241" i="8"/>
  <c r="A1240" i="8"/>
  <c r="B967" i="4"/>
  <c r="A966" i="4"/>
  <c r="AC921" i="3"/>
  <c r="B3138" i="11"/>
  <c r="C3137" i="11"/>
  <c r="AD918" i="3"/>
  <c r="AE917" i="3"/>
  <c r="BN917" i="3" l="1"/>
  <c r="BJ917" i="3"/>
  <c r="BF917" i="3"/>
  <c r="BM917" i="3"/>
  <c r="BI917" i="3"/>
  <c r="BE917" i="3"/>
  <c r="BL917" i="3"/>
  <c r="BH917" i="3"/>
  <c r="BD917" i="3"/>
  <c r="BK917" i="3"/>
  <c r="BG917" i="3"/>
  <c r="A1241" i="8"/>
  <c r="B1242" i="8"/>
  <c r="B968" i="4"/>
  <c r="A967" i="4"/>
  <c r="AD919" i="3"/>
  <c r="AE918" i="3"/>
  <c r="B3139" i="11"/>
  <c r="C3138" i="11"/>
  <c r="AC922" i="3"/>
  <c r="BK918" i="3" l="1"/>
  <c r="BG918" i="3"/>
  <c r="BN918" i="3"/>
  <c r="BJ918" i="3"/>
  <c r="BF918" i="3"/>
  <c r="BM918" i="3"/>
  <c r="BI918" i="3"/>
  <c r="BE918" i="3"/>
  <c r="BH918" i="3"/>
  <c r="BD918" i="3"/>
  <c r="BL918" i="3"/>
  <c r="A1242" i="8"/>
  <c r="B1243" i="8"/>
  <c r="B969" i="4"/>
  <c r="A968" i="4"/>
  <c r="AC923" i="3"/>
  <c r="B3140" i="11"/>
  <c r="C3139" i="11"/>
  <c r="AD920" i="3"/>
  <c r="AE919" i="3"/>
  <c r="BL919" i="3" l="1"/>
  <c r="BH919" i="3"/>
  <c r="BD919" i="3"/>
  <c r="BK919" i="3"/>
  <c r="BG919" i="3"/>
  <c r="BN919" i="3"/>
  <c r="BJ919" i="3"/>
  <c r="BF919" i="3"/>
  <c r="BM919" i="3"/>
  <c r="BI919" i="3"/>
  <c r="BE919" i="3"/>
  <c r="A1243" i="8"/>
  <c r="B1244" i="8"/>
  <c r="B970" i="4"/>
  <c r="A969" i="4"/>
  <c r="AD921" i="3"/>
  <c r="AE920" i="3"/>
  <c r="B3141" i="11"/>
  <c r="C3140" i="11"/>
  <c r="AC924" i="3"/>
  <c r="BM920" i="3" l="1"/>
  <c r="BI920" i="3"/>
  <c r="BE920" i="3"/>
  <c r="BL920" i="3"/>
  <c r="BH920" i="3"/>
  <c r="BD920" i="3"/>
  <c r="BK920" i="3"/>
  <c r="BG920" i="3"/>
  <c r="BN920" i="3"/>
  <c r="BJ920" i="3"/>
  <c r="BF920" i="3"/>
  <c r="B1245" i="8"/>
  <c r="A1244" i="8"/>
  <c r="B971" i="4"/>
  <c r="A970" i="4"/>
  <c r="AC925" i="3"/>
  <c r="B3142" i="11"/>
  <c r="C3141" i="11"/>
  <c r="AD922" i="3"/>
  <c r="AE921" i="3"/>
  <c r="BN921" i="3" l="1"/>
  <c r="BJ921" i="3"/>
  <c r="BF921" i="3"/>
  <c r="BM921" i="3"/>
  <c r="BI921" i="3"/>
  <c r="BE921" i="3"/>
  <c r="BL921" i="3"/>
  <c r="BH921" i="3"/>
  <c r="BD921" i="3"/>
  <c r="BG921" i="3"/>
  <c r="BK921" i="3"/>
  <c r="A1245" i="8"/>
  <c r="B1246" i="8"/>
  <c r="A971" i="4"/>
  <c r="B972" i="4"/>
  <c r="AD923" i="3"/>
  <c r="AE922" i="3"/>
  <c r="B3143" i="11"/>
  <c r="C3142" i="11"/>
  <c r="AC926" i="3"/>
  <c r="BK922" i="3" l="1"/>
  <c r="BG922" i="3"/>
  <c r="BN922" i="3"/>
  <c r="BJ922" i="3"/>
  <c r="BF922" i="3"/>
  <c r="BM922" i="3"/>
  <c r="BI922" i="3"/>
  <c r="BE922" i="3"/>
  <c r="BL922" i="3"/>
  <c r="BH922" i="3"/>
  <c r="BD922" i="3"/>
  <c r="B1247" i="8"/>
  <c r="A1246" i="8"/>
  <c r="B973" i="4"/>
  <c r="A972" i="4"/>
  <c r="AC927" i="3"/>
  <c r="B3144" i="11"/>
  <c r="C3143" i="11"/>
  <c r="AD924" i="3"/>
  <c r="AE923" i="3"/>
  <c r="BL923" i="3" l="1"/>
  <c r="BH923" i="3"/>
  <c r="BD923" i="3"/>
  <c r="BK923" i="3"/>
  <c r="BG923" i="3"/>
  <c r="BN923" i="3"/>
  <c r="BJ923" i="3"/>
  <c r="BF923" i="3"/>
  <c r="BM923" i="3"/>
  <c r="BI923" i="3"/>
  <c r="BE923" i="3"/>
  <c r="A1247" i="8"/>
  <c r="B1248" i="8"/>
  <c r="B974" i="4"/>
  <c r="A973" i="4"/>
  <c r="AD925" i="3"/>
  <c r="AE924" i="3"/>
  <c r="B3145" i="11"/>
  <c r="C3144" i="11"/>
  <c r="AC928" i="3"/>
  <c r="BM924" i="3" l="1"/>
  <c r="BI924" i="3"/>
  <c r="BE924" i="3"/>
  <c r="BL924" i="3"/>
  <c r="BH924" i="3"/>
  <c r="BD924" i="3"/>
  <c r="BK924" i="3"/>
  <c r="BG924" i="3"/>
  <c r="BF924" i="3"/>
  <c r="BN924" i="3"/>
  <c r="BJ924" i="3"/>
  <c r="B1249" i="8"/>
  <c r="A1248" i="8"/>
  <c r="B975" i="4"/>
  <c r="A974" i="4"/>
  <c r="AC929" i="3"/>
  <c r="B3146" i="11"/>
  <c r="C3145" i="11"/>
  <c r="AD926" i="3"/>
  <c r="AE925" i="3"/>
  <c r="BN925" i="3" l="1"/>
  <c r="BJ925" i="3"/>
  <c r="BF925" i="3"/>
  <c r="BM925" i="3"/>
  <c r="BI925" i="3"/>
  <c r="BE925" i="3"/>
  <c r="BL925" i="3"/>
  <c r="BH925" i="3"/>
  <c r="BD925" i="3"/>
  <c r="BK925" i="3"/>
  <c r="BG925" i="3"/>
  <c r="A1249" i="8"/>
  <c r="B1250" i="8"/>
  <c r="B976" i="4"/>
  <c r="A975" i="4"/>
  <c r="AD927" i="3"/>
  <c r="AE926" i="3"/>
  <c r="B3147" i="11"/>
  <c r="C3146" i="11"/>
  <c r="AC930" i="3"/>
  <c r="BK926" i="3" l="1"/>
  <c r="BG926" i="3"/>
  <c r="BN926" i="3"/>
  <c r="BJ926" i="3"/>
  <c r="BF926" i="3"/>
  <c r="BM926" i="3"/>
  <c r="BI926" i="3"/>
  <c r="BE926" i="3"/>
  <c r="BL926" i="3"/>
  <c r="BH926" i="3"/>
  <c r="BD926" i="3"/>
  <c r="A1250" i="8"/>
  <c r="B1251" i="8"/>
  <c r="B977" i="4"/>
  <c r="A976" i="4"/>
  <c r="AC931" i="3"/>
  <c r="B3148" i="11"/>
  <c r="C3147" i="11"/>
  <c r="AD928" i="3"/>
  <c r="AE927" i="3"/>
  <c r="BK927" i="3" l="1"/>
  <c r="BG927" i="3"/>
  <c r="BN927" i="3"/>
  <c r="BI927" i="3"/>
  <c r="BD927" i="3"/>
  <c r="BM927" i="3"/>
  <c r="BH927" i="3"/>
  <c r="BL927" i="3"/>
  <c r="BF927" i="3"/>
  <c r="BE927" i="3"/>
  <c r="BJ927" i="3"/>
  <c r="A1251" i="8"/>
  <c r="B1252" i="8"/>
  <c r="A977" i="4"/>
  <c r="B978" i="4"/>
  <c r="AD929" i="3"/>
  <c r="AE928" i="3"/>
  <c r="B3149" i="11"/>
  <c r="C3148" i="11"/>
  <c r="AC932" i="3"/>
  <c r="BL928" i="3" l="1"/>
  <c r="BH928" i="3"/>
  <c r="BD928" i="3"/>
  <c r="BN928" i="3"/>
  <c r="BI928" i="3"/>
  <c r="BM928" i="3"/>
  <c r="BG928" i="3"/>
  <c r="BK928" i="3"/>
  <c r="BF928" i="3"/>
  <c r="BJ928" i="3"/>
  <c r="BE928" i="3"/>
  <c r="B1253" i="8"/>
  <c r="A1252" i="8"/>
  <c r="B979" i="4"/>
  <c r="A978" i="4"/>
  <c r="AC933" i="3"/>
  <c r="B3150" i="11"/>
  <c r="C3149" i="11"/>
  <c r="AD930" i="3"/>
  <c r="AE929" i="3"/>
  <c r="BM929" i="3" l="1"/>
  <c r="BI929" i="3"/>
  <c r="BE929" i="3"/>
  <c r="BN929" i="3"/>
  <c r="BH929" i="3"/>
  <c r="BL929" i="3"/>
  <c r="BG929" i="3"/>
  <c r="BK929" i="3"/>
  <c r="BF929" i="3"/>
  <c r="BD929" i="3"/>
  <c r="BJ929" i="3"/>
  <c r="B1254" i="8"/>
  <c r="A1253" i="8"/>
  <c r="B980" i="4"/>
  <c r="A979" i="4"/>
  <c r="AD931" i="3"/>
  <c r="AE930" i="3"/>
  <c r="B3151" i="11"/>
  <c r="C3150" i="11"/>
  <c r="AC934" i="3"/>
  <c r="BN930" i="3" l="1"/>
  <c r="BJ930" i="3"/>
  <c r="BF930" i="3"/>
  <c r="BM930" i="3"/>
  <c r="BH930" i="3"/>
  <c r="BL930" i="3"/>
  <c r="BG930" i="3"/>
  <c r="BK930" i="3"/>
  <c r="BE930" i="3"/>
  <c r="BI930" i="3"/>
  <c r="BD930" i="3"/>
  <c r="A1254" i="8"/>
  <c r="B1255" i="8"/>
  <c r="B981" i="4"/>
  <c r="A980" i="4"/>
  <c r="AC935" i="3"/>
  <c r="B3152" i="11"/>
  <c r="C3151" i="11"/>
  <c r="AD932" i="3"/>
  <c r="AE931" i="3"/>
  <c r="BL931" i="3" l="1"/>
  <c r="BK931" i="3"/>
  <c r="BM931" i="3"/>
  <c r="BG931" i="3"/>
  <c r="BH931" i="3"/>
  <c r="BN931" i="3"/>
  <c r="BF931" i="3"/>
  <c r="BJ931" i="3"/>
  <c r="BE931" i="3"/>
  <c r="BD931" i="3"/>
  <c r="BI931" i="3"/>
  <c r="A1255" i="8"/>
  <c r="B1256" i="8"/>
  <c r="B982" i="4"/>
  <c r="A981" i="4"/>
  <c r="AD933" i="3"/>
  <c r="AE932" i="3"/>
  <c r="B3153" i="11"/>
  <c r="C3152" i="11"/>
  <c r="AC936" i="3"/>
  <c r="BM932" i="3" l="1"/>
  <c r="BI932" i="3"/>
  <c r="BE932" i="3"/>
  <c r="BL932" i="3"/>
  <c r="BH932" i="3"/>
  <c r="BD932" i="3"/>
  <c r="BJ932" i="3"/>
  <c r="BF932" i="3"/>
  <c r="BN932" i="3"/>
  <c r="BK932" i="3"/>
  <c r="BG932" i="3"/>
  <c r="B1257" i="8"/>
  <c r="A1256" i="8"/>
  <c r="B983" i="4"/>
  <c r="A982" i="4"/>
  <c r="AC937" i="3"/>
  <c r="B3154" i="11"/>
  <c r="C3153" i="11"/>
  <c r="AD934" i="3"/>
  <c r="AE933" i="3"/>
  <c r="BN933" i="3" l="1"/>
  <c r="BJ933" i="3"/>
  <c r="BF933" i="3"/>
  <c r="BM933" i="3"/>
  <c r="BI933" i="3"/>
  <c r="BE933" i="3"/>
  <c r="BG933" i="3"/>
  <c r="BD933" i="3"/>
  <c r="BL933" i="3"/>
  <c r="BK933" i="3"/>
  <c r="BH933" i="3"/>
  <c r="B1258" i="8"/>
  <c r="A1257" i="8"/>
  <c r="B984" i="4"/>
  <c r="A983" i="4"/>
  <c r="AD935" i="3"/>
  <c r="AE934" i="3"/>
  <c r="B3155" i="11"/>
  <c r="C3154" i="11"/>
  <c r="AC938" i="3"/>
  <c r="BK934" i="3" l="1"/>
  <c r="BG934" i="3"/>
  <c r="BN934" i="3"/>
  <c r="BJ934" i="3"/>
  <c r="BF934" i="3"/>
  <c r="BL934" i="3"/>
  <c r="BD934" i="3"/>
  <c r="BE934" i="3"/>
  <c r="BM934" i="3"/>
  <c r="BI934" i="3"/>
  <c r="BH934" i="3"/>
  <c r="A1258" i="8"/>
  <c r="B1259" i="8"/>
  <c r="B985" i="4"/>
  <c r="A984" i="4"/>
  <c r="AC939" i="3"/>
  <c r="B3156" i="11"/>
  <c r="C3155" i="11"/>
  <c r="AD936" i="3"/>
  <c r="AE935" i="3"/>
  <c r="BL935" i="3" l="1"/>
  <c r="BH935" i="3"/>
  <c r="BD935" i="3"/>
  <c r="BK935" i="3"/>
  <c r="BG935" i="3"/>
  <c r="BI935" i="3"/>
  <c r="BN935" i="3"/>
  <c r="BE935" i="3"/>
  <c r="BM935" i="3"/>
  <c r="BJ935" i="3"/>
  <c r="BF935" i="3"/>
  <c r="B1260" i="8"/>
  <c r="A1259" i="8"/>
  <c r="B986" i="4"/>
  <c r="A985" i="4"/>
  <c r="AD937" i="3"/>
  <c r="AE936" i="3"/>
  <c r="B3157" i="11"/>
  <c r="C3156" i="11"/>
  <c r="AC940" i="3"/>
  <c r="BM936" i="3" l="1"/>
  <c r="BI936" i="3"/>
  <c r="BE936" i="3"/>
  <c r="BL936" i="3"/>
  <c r="BH936" i="3"/>
  <c r="BD936" i="3"/>
  <c r="BN936" i="3"/>
  <c r="BF936" i="3"/>
  <c r="BK936" i="3"/>
  <c r="BJ936" i="3"/>
  <c r="BG936" i="3"/>
  <c r="B1261" i="8"/>
  <c r="A1260" i="8"/>
  <c r="B987" i="4"/>
  <c r="A986" i="4"/>
  <c r="AC941" i="3"/>
  <c r="B3158" i="11"/>
  <c r="C3157" i="11"/>
  <c r="AD938" i="3"/>
  <c r="AE937" i="3"/>
  <c r="BN937" i="3" l="1"/>
  <c r="BJ937" i="3"/>
  <c r="BF937" i="3"/>
  <c r="BM937" i="3"/>
  <c r="BI937" i="3"/>
  <c r="BE937" i="3"/>
  <c r="BK937" i="3"/>
  <c r="BD937" i="3"/>
  <c r="BL937" i="3"/>
  <c r="BH937" i="3"/>
  <c r="BG937" i="3"/>
  <c r="B1262" i="8"/>
  <c r="A1261" i="8"/>
  <c r="B988" i="4"/>
  <c r="A987" i="4"/>
  <c r="AD939" i="3"/>
  <c r="AE938" i="3"/>
  <c r="B3159" i="11"/>
  <c r="C3158" i="11"/>
  <c r="AC942" i="3"/>
  <c r="BK938" i="3" l="1"/>
  <c r="BG938" i="3"/>
  <c r="BN938" i="3"/>
  <c r="BJ938" i="3"/>
  <c r="BF938" i="3"/>
  <c r="BH938" i="3"/>
  <c r="BM938" i="3"/>
  <c r="BD938" i="3"/>
  <c r="BL938" i="3"/>
  <c r="BI938" i="3"/>
  <c r="BE938" i="3"/>
  <c r="B1263" i="8"/>
  <c r="A1262" i="8"/>
  <c r="A988" i="4"/>
  <c r="B989" i="4"/>
  <c r="AC943" i="3"/>
  <c r="B3160" i="11"/>
  <c r="C3159" i="11"/>
  <c r="AD940" i="3"/>
  <c r="AE939" i="3"/>
  <c r="BL939" i="3" l="1"/>
  <c r="BH939" i="3"/>
  <c r="BD939" i="3"/>
  <c r="BK939" i="3"/>
  <c r="BG939" i="3"/>
  <c r="BM939" i="3"/>
  <c r="BE939" i="3"/>
  <c r="BN939" i="3"/>
  <c r="BJ939" i="3"/>
  <c r="BI939" i="3"/>
  <c r="BF939" i="3"/>
  <c r="A1263" i="8"/>
  <c r="B1264" i="8"/>
  <c r="B990" i="4"/>
  <c r="A989" i="4"/>
  <c r="AD941" i="3"/>
  <c r="AE940" i="3"/>
  <c r="B3161" i="11"/>
  <c r="C3160" i="11"/>
  <c r="AC944" i="3"/>
  <c r="BM940" i="3" l="1"/>
  <c r="BI940" i="3"/>
  <c r="BE940" i="3"/>
  <c r="BL940" i="3"/>
  <c r="BH940" i="3"/>
  <c r="BD940" i="3"/>
  <c r="BJ940" i="3"/>
  <c r="BN940" i="3"/>
  <c r="BK940" i="3"/>
  <c r="BG940" i="3"/>
  <c r="BF940" i="3"/>
  <c r="B1265" i="8"/>
  <c r="A1264" i="8"/>
  <c r="B991" i="4"/>
  <c r="A990" i="4"/>
  <c r="AC945" i="3"/>
  <c r="B3162" i="11"/>
  <c r="C3161" i="11"/>
  <c r="AD942" i="3"/>
  <c r="AE941" i="3"/>
  <c r="BN941" i="3" l="1"/>
  <c r="BJ941" i="3"/>
  <c r="BF941" i="3"/>
  <c r="BM941" i="3"/>
  <c r="BI941" i="3"/>
  <c r="BE941" i="3"/>
  <c r="BG941" i="3"/>
  <c r="BL941" i="3"/>
  <c r="BK941" i="3"/>
  <c r="BH941" i="3"/>
  <c r="BD941" i="3"/>
  <c r="B1266" i="8"/>
  <c r="A1265" i="8"/>
  <c r="B992" i="4"/>
  <c r="A991" i="4"/>
  <c r="AD943" i="3"/>
  <c r="AE942" i="3"/>
  <c r="B3163" i="11"/>
  <c r="C3162" i="11"/>
  <c r="AC946" i="3"/>
  <c r="BK942" i="3" l="1"/>
  <c r="BG942" i="3"/>
  <c r="BN942" i="3"/>
  <c r="BJ942" i="3"/>
  <c r="BF942" i="3"/>
  <c r="BL942" i="3"/>
  <c r="BD942" i="3"/>
  <c r="BM942" i="3"/>
  <c r="BI942" i="3"/>
  <c r="BH942" i="3"/>
  <c r="BE942" i="3"/>
  <c r="B1267" i="8"/>
  <c r="A1266" i="8"/>
  <c r="B993" i="4"/>
  <c r="A992" i="4"/>
  <c r="AC947" i="3"/>
  <c r="B3164" i="11"/>
  <c r="C3163" i="11"/>
  <c r="AD944" i="3"/>
  <c r="AE943" i="3"/>
  <c r="BL943" i="3" l="1"/>
  <c r="BH943" i="3"/>
  <c r="BD943" i="3"/>
  <c r="BK943" i="3"/>
  <c r="BG943" i="3"/>
  <c r="BI943" i="3"/>
  <c r="BM943" i="3"/>
  <c r="BJ943" i="3"/>
  <c r="BF943" i="3"/>
  <c r="BN943" i="3"/>
  <c r="BE943" i="3"/>
  <c r="A1267" i="8"/>
  <c r="B1268" i="8"/>
  <c r="B994" i="4"/>
  <c r="A993" i="4"/>
  <c r="AD945" i="3"/>
  <c r="AE944" i="3"/>
  <c r="B3165" i="11"/>
  <c r="C3164" i="11"/>
  <c r="AC948" i="3"/>
  <c r="BM944" i="3" l="1"/>
  <c r="BI944" i="3"/>
  <c r="BE944" i="3"/>
  <c r="BL944" i="3"/>
  <c r="BH944" i="3"/>
  <c r="BD944" i="3"/>
  <c r="BN944" i="3"/>
  <c r="BF944" i="3"/>
  <c r="BK944" i="3"/>
  <c r="BJ944" i="3"/>
  <c r="BG944" i="3"/>
  <c r="B1269" i="8"/>
  <c r="A1268" i="8"/>
  <c r="B995" i="4"/>
  <c r="A994" i="4"/>
  <c r="AC949" i="3"/>
  <c r="B3166" i="11"/>
  <c r="C3165" i="11"/>
  <c r="AD946" i="3"/>
  <c r="AE945" i="3"/>
  <c r="BN945" i="3" l="1"/>
  <c r="BJ945" i="3"/>
  <c r="BF945" i="3"/>
  <c r="BM945" i="3"/>
  <c r="BI945" i="3"/>
  <c r="BE945" i="3"/>
  <c r="BK945" i="3"/>
  <c r="BL945" i="3"/>
  <c r="BH945" i="3"/>
  <c r="BG945" i="3"/>
  <c r="BD945" i="3"/>
  <c r="A1269" i="8"/>
  <c r="B1270" i="8"/>
  <c r="B996" i="4"/>
  <c r="A995" i="4"/>
  <c r="AD947" i="3"/>
  <c r="AE946" i="3"/>
  <c r="B3167" i="11"/>
  <c r="C3166" i="11"/>
  <c r="AC950" i="3"/>
  <c r="BK946" i="3" l="1"/>
  <c r="BG946" i="3"/>
  <c r="BN946" i="3"/>
  <c r="BJ946" i="3"/>
  <c r="BF946" i="3"/>
  <c r="BH946" i="3"/>
  <c r="BL946" i="3"/>
  <c r="BI946" i="3"/>
  <c r="BE946" i="3"/>
  <c r="BD946" i="3"/>
  <c r="BM946" i="3"/>
  <c r="B1271" i="8"/>
  <c r="A1270" i="8"/>
  <c r="B997" i="4"/>
  <c r="A996" i="4"/>
  <c r="AC951" i="3"/>
  <c r="B3168" i="11"/>
  <c r="C3167" i="11"/>
  <c r="AD948" i="3"/>
  <c r="AE947" i="3"/>
  <c r="BL947" i="3" l="1"/>
  <c r="BH947" i="3"/>
  <c r="BD947" i="3"/>
  <c r="BK947" i="3"/>
  <c r="BG947" i="3"/>
  <c r="BM947" i="3"/>
  <c r="BE947" i="3"/>
  <c r="BJ947" i="3"/>
  <c r="BI947" i="3"/>
  <c r="BF947" i="3"/>
  <c r="BN947" i="3"/>
  <c r="A1271" i="8"/>
  <c r="B1272" i="8"/>
  <c r="B998" i="4"/>
  <c r="A997" i="4"/>
  <c r="AD949" i="3"/>
  <c r="AE948" i="3"/>
  <c r="B3169" i="11"/>
  <c r="C3168" i="11"/>
  <c r="AC952" i="3"/>
  <c r="BM948" i="3" l="1"/>
  <c r="BI948" i="3"/>
  <c r="BE948" i="3"/>
  <c r="BL948" i="3"/>
  <c r="BH948" i="3"/>
  <c r="BD948" i="3"/>
  <c r="BJ948" i="3"/>
  <c r="BK948" i="3"/>
  <c r="BG948" i="3"/>
  <c r="BF948" i="3"/>
  <c r="BN948" i="3"/>
  <c r="A1272" i="8"/>
  <c r="B1273" i="8"/>
  <c r="B999" i="4"/>
  <c r="A998" i="4"/>
  <c r="AC953" i="3"/>
  <c r="B3170" i="11"/>
  <c r="C3169" i="11"/>
  <c r="AD950" i="3"/>
  <c r="AE949" i="3"/>
  <c r="BN949" i="3" l="1"/>
  <c r="BJ949" i="3"/>
  <c r="BF949" i="3"/>
  <c r="BM949" i="3"/>
  <c r="BI949" i="3"/>
  <c r="BE949" i="3"/>
  <c r="BG949" i="3"/>
  <c r="BK949" i="3"/>
  <c r="BH949" i="3"/>
  <c r="BD949" i="3"/>
  <c r="BL949" i="3"/>
  <c r="A1273" i="8"/>
  <c r="B1274" i="8"/>
  <c r="B1000" i="4"/>
  <c r="A999" i="4"/>
  <c r="AD951" i="3"/>
  <c r="AE950" i="3"/>
  <c r="B3171" i="11"/>
  <c r="C3170" i="11"/>
  <c r="AC954" i="3"/>
  <c r="BK950" i="3" l="1"/>
  <c r="BG950" i="3"/>
  <c r="BN950" i="3"/>
  <c r="BJ950" i="3"/>
  <c r="BF950" i="3"/>
  <c r="BL950" i="3"/>
  <c r="BD950" i="3"/>
  <c r="BI950" i="3"/>
  <c r="BH950" i="3"/>
  <c r="BE950" i="3"/>
  <c r="BM950" i="3"/>
  <c r="B1275" i="8"/>
  <c r="A1274" i="8"/>
  <c r="A1000" i="4"/>
  <c r="B1001" i="4"/>
  <c r="AC955" i="3"/>
  <c r="B3172" i="11"/>
  <c r="C3171" i="11"/>
  <c r="AD952" i="3"/>
  <c r="AE951" i="3"/>
  <c r="BL951" i="3" l="1"/>
  <c r="BH951" i="3"/>
  <c r="BD951" i="3"/>
  <c r="BK951" i="3"/>
  <c r="BG951" i="3"/>
  <c r="BI951" i="3"/>
  <c r="BJ951" i="3"/>
  <c r="BF951" i="3"/>
  <c r="BN951" i="3"/>
  <c r="BE951" i="3"/>
  <c r="BM951" i="3"/>
  <c r="B1276" i="8"/>
  <c r="A1275" i="8"/>
  <c r="B1002" i="4"/>
  <c r="A1001" i="4"/>
  <c r="AD953" i="3"/>
  <c r="AE952" i="3"/>
  <c r="B3173" i="11"/>
  <c r="C3172" i="11"/>
  <c r="AC956" i="3"/>
  <c r="BM952" i="3" l="1"/>
  <c r="BI952" i="3"/>
  <c r="BE952" i="3"/>
  <c r="BL952" i="3"/>
  <c r="BH952" i="3"/>
  <c r="BD952" i="3"/>
  <c r="BN952" i="3"/>
  <c r="BF952" i="3"/>
  <c r="BJ952" i="3"/>
  <c r="BG952" i="3"/>
  <c r="BK952" i="3"/>
  <c r="B1277" i="8"/>
  <c r="A1276" i="8"/>
  <c r="B1003" i="4"/>
  <c r="A1002" i="4"/>
  <c r="AC957" i="3"/>
  <c r="B3174" i="11"/>
  <c r="C3173" i="11"/>
  <c r="AD954" i="3"/>
  <c r="AE953" i="3"/>
  <c r="BN953" i="3" l="1"/>
  <c r="BJ953" i="3"/>
  <c r="BF953" i="3"/>
  <c r="BM953" i="3"/>
  <c r="BI953" i="3"/>
  <c r="BE953" i="3"/>
  <c r="BK953" i="3"/>
  <c r="BH953" i="3"/>
  <c r="BG953" i="3"/>
  <c r="BD953" i="3"/>
  <c r="BL953" i="3"/>
  <c r="A1277" i="8"/>
  <c r="B1278" i="8"/>
  <c r="B1004" i="4"/>
  <c r="A1003" i="4"/>
  <c r="AD955" i="3"/>
  <c r="AE954" i="3"/>
  <c r="B3175" i="11"/>
  <c r="C3174" i="11"/>
  <c r="AC958" i="3"/>
  <c r="BK954" i="3" l="1"/>
  <c r="BG954" i="3"/>
  <c r="BN954" i="3"/>
  <c r="BJ954" i="3"/>
  <c r="BF954" i="3"/>
  <c r="BH954" i="3"/>
  <c r="BI954" i="3"/>
  <c r="BE954" i="3"/>
  <c r="BM954" i="3"/>
  <c r="BD954" i="3"/>
  <c r="BL954" i="3"/>
  <c r="B1279" i="8"/>
  <c r="A1278" i="8"/>
  <c r="A1004" i="4"/>
  <c r="B1005" i="4"/>
  <c r="AC959" i="3"/>
  <c r="B3176" i="11"/>
  <c r="C3175" i="11"/>
  <c r="AD956" i="3"/>
  <c r="AE955" i="3"/>
  <c r="BL955" i="3" l="1"/>
  <c r="BH955" i="3"/>
  <c r="BD955" i="3"/>
  <c r="BK955" i="3"/>
  <c r="BG955" i="3"/>
  <c r="BM955" i="3"/>
  <c r="BE955" i="3"/>
  <c r="BI955" i="3"/>
  <c r="BF955" i="3"/>
  <c r="BN955" i="3"/>
  <c r="BJ955" i="3"/>
  <c r="B1280" i="8"/>
  <c r="A1279" i="8"/>
  <c r="B1006" i="4"/>
  <c r="A1005" i="4"/>
  <c r="AD957" i="3"/>
  <c r="AE956" i="3"/>
  <c r="B3177" i="11"/>
  <c r="C3176" i="11"/>
  <c r="AC960" i="3"/>
  <c r="BM956" i="3" l="1"/>
  <c r="BI956" i="3"/>
  <c r="BE956" i="3"/>
  <c r="BL956" i="3"/>
  <c r="BH956" i="3"/>
  <c r="BD956" i="3"/>
  <c r="BJ956" i="3"/>
  <c r="BG956" i="3"/>
  <c r="BF956" i="3"/>
  <c r="BN956" i="3"/>
  <c r="BK956" i="3"/>
  <c r="B1281" i="8"/>
  <c r="A1280" i="8"/>
  <c r="B1007" i="4"/>
  <c r="A1006" i="4"/>
  <c r="AC961" i="3"/>
  <c r="B3178" i="11"/>
  <c r="C3177" i="11"/>
  <c r="AD958" i="3"/>
  <c r="AE957" i="3"/>
  <c r="BN957" i="3" l="1"/>
  <c r="BJ957" i="3"/>
  <c r="BF957" i="3"/>
  <c r="BM957" i="3"/>
  <c r="BI957" i="3"/>
  <c r="BE957" i="3"/>
  <c r="BK957" i="3"/>
  <c r="BH957" i="3"/>
  <c r="BG957" i="3"/>
  <c r="BL957" i="3"/>
  <c r="BD957" i="3"/>
  <c r="B1282" i="8"/>
  <c r="A1281" i="8"/>
  <c r="B1008" i="4"/>
  <c r="A1007" i="4"/>
  <c r="AD959" i="3"/>
  <c r="AE958" i="3"/>
  <c r="B3179" i="11"/>
  <c r="C3178" i="11"/>
  <c r="AC962" i="3"/>
  <c r="BK958" i="3" l="1"/>
  <c r="BG958" i="3"/>
  <c r="BN958" i="3"/>
  <c r="BJ958" i="3"/>
  <c r="BF958" i="3"/>
  <c r="BH958" i="3"/>
  <c r="BM958" i="3"/>
  <c r="BE958" i="3"/>
  <c r="BL958" i="3"/>
  <c r="BD958" i="3"/>
  <c r="BI958" i="3"/>
  <c r="B1283" i="8"/>
  <c r="A1282" i="8"/>
  <c r="B1009" i="4"/>
  <c r="A1008" i="4"/>
  <c r="AC963" i="3"/>
  <c r="B3180" i="11"/>
  <c r="C3179" i="11"/>
  <c r="AD960" i="3"/>
  <c r="AE959" i="3"/>
  <c r="BL959" i="3" l="1"/>
  <c r="BH959" i="3"/>
  <c r="BD959" i="3"/>
  <c r="BK959" i="3"/>
  <c r="BG959" i="3"/>
  <c r="BM959" i="3"/>
  <c r="BE959" i="3"/>
  <c r="BJ959" i="3"/>
  <c r="BI959" i="3"/>
  <c r="BN959" i="3"/>
  <c r="BF959" i="3"/>
  <c r="B1284" i="8"/>
  <c r="A1283" i="8"/>
  <c r="A1009" i="4"/>
  <c r="B1010" i="4"/>
  <c r="AD961" i="3"/>
  <c r="AE960" i="3"/>
  <c r="B3181" i="11"/>
  <c r="C3180" i="11"/>
  <c r="AC964" i="3"/>
  <c r="BM960" i="3" l="1"/>
  <c r="BI960" i="3"/>
  <c r="BE960" i="3"/>
  <c r="BL960" i="3"/>
  <c r="BH960" i="3"/>
  <c r="BD960" i="3"/>
  <c r="BJ960" i="3"/>
  <c r="BG960" i="3"/>
  <c r="BN960" i="3"/>
  <c r="BF960" i="3"/>
  <c r="BK960" i="3"/>
  <c r="B1285" i="8"/>
  <c r="A1284" i="8"/>
  <c r="B1011" i="4"/>
  <c r="A1010" i="4"/>
  <c r="AC965" i="3"/>
  <c r="B3182" i="11"/>
  <c r="C3181" i="11"/>
  <c r="AD962" i="3"/>
  <c r="AE961" i="3"/>
  <c r="BN961" i="3" l="1"/>
  <c r="BJ961" i="3"/>
  <c r="BF961" i="3"/>
  <c r="BM961" i="3"/>
  <c r="BI961" i="3"/>
  <c r="BE961" i="3"/>
  <c r="BG961" i="3"/>
  <c r="BL961" i="3"/>
  <c r="BD961" i="3"/>
  <c r="BK961" i="3"/>
  <c r="BH961" i="3"/>
  <c r="A1285" i="8"/>
  <c r="B1286" i="8"/>
  <c r="B1012" i="4"/>
  <c r="A1011" i="4"/>
  <c r="AD963" i="3"/>
  <c r="AE962" i="3"/>
  <c r="B3183" i="11"/>
  <c r="C3182" i="11"/>
  <c r="AC966" i="3"/>
  <c r="BK962" i="3" l="1"/>
  <c r="BG962" i="3"/>
  <c r="BN962" i="3"/>
  <c r="BJ962" i="3"/>
  <c r="BF962" i="3"/>
  <c r="BL962" i="3"/>
  <c r="BD962" i="3"/>
  <c r="BI962" i="3"/>
  <c r="BH962" i="3"/>
  <c r="BM962" i="3"/>
  <c r="BE962" i="3"/>
  <c r="B1287" i="8"/>
  <c r="A1286" i="8"/>
  <c r="B1013" i="4"/>
  <c r="A1012" i="4"/>
  <c r="AC967" i="3"/>
  <c r="B3184" i="11"/>
  <c r="C3183" i="11"/>
  <c r="AD964" i="3"/>
  <c r="AE963" i="3"/>
  <c r="BL963" i="3" l="1"/>
  <c r="BH963" i="3"/>
  <c r="BD963" i="3"/>
  <c r="BK963" i="3"/>
  <c r="BG963" i="3"/>
  <c r="BI963" i="3"/>
  <c r="BN963" i="3"/>
  <c r="BF963" i="3"/>
  <c r="BM963" i="3"/>
  <c r="BE963" i="3"/>
  <c r="BJ963" i="3"/>
  <c r="A1287" i="8"/>
  <c r="B1288" i="8"/>
  <c r="B1014" i="4"/>
  <c r="A1013" i="4"/>
  <c r="AD965" i="3"/>
  <c r="AE964" i="3"/>
  <c r="B3185" i="11"/>
  <c r="C3184" i="11"/>
  <c r="AC968" i="3"/>
  <c r="BM964" i="3" l="1"/>
  <c r="BI964" i="3"/>
  <c r="BE964" i="3"/>
  <c r="BL964" i="3"/>
  <c r="BH964" i="3"/>
  <c r="BD964" i="3"/>
  <c r="BN964" i="3"/>
  <c r="BF964" i="3"/>
  <c r="BK964" i="3"/>
  <c r="BJ964" i="3"/>
  <c r="BG964" i="3"/>
  <c r="A1288" i="8"/>
  <c r="B1289" i="8"/>
  <c r="B1015" i="4"/>
  <c r="A1014" i="4"/>
  <c r="AC969" i="3"/>
  <c r="B3186" i="11"/>
  <c r="C3185" i="11"/>
  <c r="AD966" i="3"/>
  <c r="AE965" i="3"/>
  <c r="BN965" i="3" l="1"/>
  <c r="BJ965" i="3"/>
  <c r="BF965" i="3"/>
  <c r="BM965" i="3"/>
  <c r="BI965" i="3"/>
  <c r="BE965" i="3"/>
  <c r="BK965" i="3"/>
  <c r="BH965" i="3"/>
  <c r="BG965" i="3"/>
  <c r="BL965" i="3"/>
  <c r="BD965" i="3"/>
  <c r="A1289" i="8"/>
  <c r="B1290" i="8"/>
  <c r="B1016" i="4"/>
  <c r="A1015" i="4"/>
  <c r="AD967" i="3"/>
  <c r="AE966" i="3"/>
  <c r="B3187" i="11"/>
  <c r="C3186" i="11"/>
  <c r="AC970" i="3"/>
  <c r="BK966" i="3" l="1"/>
  <c r="BG966" i="3"/>
  <c r="BN966" i="3"/>
  <c r="BJ966" i="3"/>
  <c r="BF966" i="3"/>
  <c r="BH966" i="3"/>
  <c r="BM966" i="3"/>
  <c r="BE966" i="3"/>
  <c r="BL966" i="3"/>
  <c r="BD966" i="3"/>
  <c r="BI966" i="3"/>
  <c r="B1291" i="8"/>
  <c r="A1290" i="8"/>
  <c r="A1016" i="4"/>
  <c r="B1017" i="4"/>
  <c r="AC971" i="3"/>
  <c r="B3188" i="11"/>
  <c r="C3187" i="11"/>
  <c r="AD968" i="3"/>
  <c r="AE967" i="3"/>
  <c r="BL967" i="3" l="1"/>
  <c r="BH967" i="3"/>
  <c r="BD967" i="3"/>
  <c r="BK967" i="3"/>
  <c r="BG967" i="3"/>
  <c r="BM967" i="3"/>
  <c r="BE967" i="3"/>
  <c r="BJ967" i="3"/>
  <c r="BI967" i="3"/>
  <c r="BN967" i="3"/>
  <c r="BF967" i="3"/>
  <c r="B1292" i="8"/>
  <c r="A1291" i="8"/>
  <c r="B1018" i="4"/>
  <c r="A1017" i="4"/>
  <c r="AD969" i="3"/>
  <c r="AE968" i="3"/>
  <c r="B3189" i="11"/>
  <c r="C3188" i="11"/>
  <c r="AC972" i="3"/>
  <c r="BM968" i="3" l="1"/>
  <c r="BI968" i="3"/>
  <c r="BE968" i="3"/>
  <c r="BL968" i="3"/>
  <c r="BH968" i="3"/>
  <c r="BD968" i="3"/>
  <c r="BJ968" i="3"/>
  <c r="BG968" i="3"/>
  <c r="BN968" i="3"/>
  <c r="BF968" i="3"/>
  <c r="BK968" i="3"/>
  <c r="A1292" i="8"/>
  <c r="B1293" i="8"/>
  <c r="B1019" i="4"/>
  <c r="A1018" i="4"/>
  <c r="AC973" i="3"/>
  <c r="B3190" i="11"/>
  <c r="C3189" i="11"/>
  <c r="AD970" i="3"/>
  <c r="AE969" i="3"/>
  <c r="BN969" i="3" l="1"/>
  <c r="BJ969" i="3"/>
  <c r="BF969" i="3"/>
  <c r="BM969" i="3"/>
  <c r="BI969" i="3"/>
  <c r="BE969" i="3"/>
  <c r="BG969" i="3"/>
  <c r="BL969" i="3"/>
  <c r="BD969" i="3"/>
  <c r="BK969" i="3"/>
  <c r="BH969" i="3"/>
  <c r="B1294" i="8"/>
  <c r="A1293" i="8"/>
  <c r="B1020" i="4"/>
  <c r="A1019" i="4"/>
  <c r="B3191" i="11"/>
  <c r="C3190" i="11"/>
  <c r="AD971" i="3"/>
  <c r="AE970" i="3"/>
  <c r="AC974" i="3"/>
  <c r="BK970" i="3" l="1"/>
  <c r="BG970" i="3"/>
  <c r="BN970" i="3"/>
  <c r="BJ970" i="3"/>
  <c r="BF970" i="3"/>
  <c r="BL970" i="3"/>
  <c r="BD970" i="3"/>
  <c r="BI970" i="3"/>
  <c r="BH970" i="3"/>
  <c r="BM970" i="3"/>
  <c r="BE970" i="3"/>
  <c r="B1295" i="8"/>
  <c r="A1294" i="8"/>
  <c r="B1021" i="4"/>
  <c r="A1020" i="4"/>
  <c r="AC975" i="3"/>
  <c r="AD972" i="3"/>
  <c r="AE971" i="3"/>
  <c r="B3192" i="11"/>
  <c r="C3191" i="11"/>
  <c r="BL971" i="3" l="1"/>
  <c r="BH971" i="3"/>
  <c r="BD971" i="3"/>
  <c r="BK971" i="3"/>
  <c r="BG971" i="3"/>
  <c r="BI971" i="3"/>
  <c r="BN971" i="3"/>
  <c r="BF971" i="3"/>
  <c r="BM971" i="3"/>
  <c r="BE971" i="3"/>
  <c r="BJ971" i="3"/>
  <c r="B1296" i="8"/>
  <c r="A1295" i="8"/>
  <c r="B1022" i="4"/>
  <c r="A1021" i="4"/>
  <c r="B3193" i="11"/>
  <c r="C3192" i="11"/>
  <c r="AD973" i="3"/>
  <c r="AE972" i="3"/>
  <c r="AC976" i="3"/>
  <c r="BM972" i="3" l="1"/>
  <c r="BI972" i="3"/>
  <c r="BE972" i="3"/>
  <c r="BL972" i="3"/>
  <c r="BH972" i="3"/>
  <c r="BD972" i="3"/>
  <c r="BN972" i="3"/>
  <c r="BF972" i="3"/>
  <c r="BK972" i="3"/>
  <c r="BJ972" i="3"/>
  <c r="BG972" i="3"/>
  <c r="B1297" i="8"/>
  <c r="A1296" i="8"/>
  <c r="B1023" i="4"/>
  <c r="A1022" i="4"/>
  <c r="AC977" i="3"/>
  <c r="AD974" i="3"/>
  <c r="AE973" i="3"/>
  <c r="B3194" i="11"/>
  <c r="C3193" i="11"/>
  <c r="BN973" i="3" l="1"/>
  <c r="BJ973" i="3"/>
  <c r="BF973" i="3"/>
  <c r="BM973" i="3"/>
  <c r="BI973" i="3"/>
  <c r="BE973" i="3"/>
  <c r="BK973" i="3"/>
  <c r="BH973" i="3"/>
  <c r="BG973" i="3"/>
  <c r="BL973" i="3"/>
  <c r="BD973" i="3"/>
  <c r="A1297" i="8"/>
  <c r="B1298" i="8"/>
  <c r="B1024" i="4"/>
  <c r="A1024" i="4" s="1"/>
  <c r="A1023" i="4"/>
  <c r="B3195" i="11"/>
  <c r="C3194" i="11"/>
  <c r="AD975" i="3"/>
  <c r="AE974" i="3"/>
  <c r="AC978" i="3"/>
  <c r="BK974" i="3" l="1"/>
  <c r="BG974" i="3"/>
  <c r="BN974" i="3"/>
  <c r="BJ974" i="3"/>
  <c r="BF974" i="3"/>
  <c r="BH974" i="3"/>
  <c r="BM974" i="3"/>
  <c r="BE974" i="3"/>
  <c r="BL974" i="3"/>
  <c r="BD974" i="3"/>
  <c r="BI974" i="3"/>
  <c r="B1299" i="8"/>
  <c r="A1298" i="8"/>
  <c r="AD976" i="3"/>
  <c r="AE975" i="3"/>
  <c r="AC979" i="3"/>
  <c r="B3196" i="11"/>
  <c r="C3195" i="11"/>
  <c r="BL975" i="3" l="1"/>
  <c r="BH975" i="3"/>
  <c r="BD975" i="3"/>
  <c r="BK975" i="3"/>
  <c r="BG975" i="3"/>
  <c r="BM975" i="3"/>
  <c r="BE975" i="3"/>
  <c r="BJ975" i="3"/>
  <c r="BI975" i="3"/>
  <c r="BF975" i="3"/>
  <c r="BN975" i="3"/>
  <c r="B1300" i="8"/>
  <c r="A1299" i="8"/>
  <c r="B3197" i="11"/>
  <c r="C3196" i="11"/>
  <c r="AC980" i="3"/>
  <c r="AD977" i="3"/>
  <c r="AE976" i="3"/>
  <c r="BM976" i="3" l="1"/>
  <c r="BI976" i="3"/>
  <c r="BE976" i="3"/>
  <c r="BL976" i="3"/>
  <c r="BH976" i="3"/>
  <c r="BD976" i="3"/>
  <c r="BK976" i="3"/>
  <c r="BG976" i="3"/>
  <c r="BN976" i="3"/>
  <c r="BJ976" i="3"/>
  <c r="BF976" i="3"/>
  <c r="B1301" i="8"/>
  <c r="A1301" i="8" s="1"/>
  <c r="A1300" i="8"/>
  <c r="AD978" i="3"/>
  <c r="AE977" i="3"/>
  <c r="AC981" i="3"/>
  <c r="B3198" i="11"/>
  <c r="C3197" i="11"/>
  <c r="BN977" i="3" l="1"/>
  <c r="BJ977" i="3"/>
  <c r="BF977" i="3"/>
  <c r="BM977" i="3"/>
  <c r="BI977" i="3"/>
  <c r="BE977" i="3"/>
  <c r="BL977" i="3"/>
  <c r="BH977" i="3"/>
  <c r="BD977" i="3"/>
  <c r="BK977" i="3"/>
  <c r="BG977" i="3"/>
  <c r="C3198" i="11"/>
  <c r="B3199" i="11"/>
  <c r="AC982" i="3"/>
  <c r="AD979" i="3"/>
  <c r="AE978" i="3"/>
  <c r="BM978" i="3" l="1"/>
  <c r="BI978" i="3"/>
  <c r="BE978" i="3"/>
  <c r="BL978" i="3"/>
  <c r="BH978" i="3"/>
  <c r="BD978" i="3"/>
  <c r="BK978" i="3"/>
  <c r="BJ978" i="3"/>
  <c r="BG978" i="3"/>
  <c r="BN978" i="3"/>
  <c r="BF978" i="3"/>
  <c r="AD980" i="3"/>
  <c r="AE979" i="3"/>
  <c r="AC983" i="3"/>
  <c r="B3200" i="11"/>
  <c r="C3199" i="11"/>
  <c r="BN979" i="3" l="1"/>
  <c r="BJ979" i="3"/>
  <c r="BF979" i="3"/>
  <c r="BM979" i="3"/>
  <c r="BI979" i="3"/>
  <c r="BE979" i="3"/>
  <c r="BH979" i="3"/>
  <c r="BG979" i="3"/>
  <c r="BL979" i="3"/>
  <c r="BD979" i="3"/>
  <c r="BK979" i="3"/>
  <c r="B3201" i="11"/>
  <c r="C3200" i="11"/>
  <c r="AC984" i="3"/>
  <c r="AD981" i="3"/>
  <c r="AE980" i="3"/>
  <c r="BK980" i="3" l="1"/>
  <c r="BG980" i="3"/>
  <c r="BN980" i="3"/>
  <c r="BJ980" i="3"/>
  <c r="BF980" i="3"/>
  <c r="BM980" i="3"/>
  <c r="BE980" i="3"/>
  <c r="BL980" i="3"/>
  <c r="BD980" i="3"/>
  <c r="BI980" i="3"/>
  <c r="BH980" i="3"/>
  <c r="AD982" i="3"/>
  <c r="AE981" i="3"/>
  <c r="AC985" i="3"/>
  <c r="B3202" i="11"/>
  <c r="C3201" i="11"/>
  <c r="BL981" i="3" l="1"/>
  <c r="BH981" i="3"/>
  <c r="BD981" i="3"/>
  <c r="BK981" i="3"/>
  <c r="BG981" i="3"/>
  <c r="BJ981" i="3"/>
  <c r="BI981" i="3"/>
  <c r="BN981" i="3"/>
  <c r="BF981" i="3"/>
  <c r="BM981" i="3"/>
  <c r="BE981" i="3"/>
  <c r="B3203" i="11"/>
  <c r="C3202" i="11"/>
  <c r="AC986" i="3"/>
  <c r="AD983" i="3"/>
  <c r="AE982" i="3"/>
  <c r="BM982" i="3" l="1"/>
  <c r="BI982" i="3"/>
  <c r="BE982" i="3"/>
  <c r="BL982" i="3"/>
  <c r="BH982" i="3"/>
  <c r="BD982" i="3"/>
  <c r="BG982" i="3"/>
  <c r="BN982" i="3"/>
  <c r="BF982" i="3"/>
  <c r="BK982" i="3"/>
  <c r="BJ982" i="3"/>
  <c r="AD984" i="3"/>
  <c r="AE983" i="3"/>
  <c r="AC987" i="3"/>
  <c r="B3204" i="11"/>
  <c r="C3203" i="11"/>
  <c r="BN983" i="3" l="1"/>
  <c r="BJ983" i="3"/>
  <c r="BF983" i="3"/>
  <c r="BM983" i="3"/>
  <c r="BI983" i="3"/>
  <c r="BE983" i="3"/>
  <c r="BL983" i="3"/>
  <c r="BD983" i="3"/>
  <c r="BK983" i="3"/>
  <c r="BH983" i="3"/>
  <c r="BG983" i="3"/>
  <c r="B3205" i="11"/>
  <c r="C3204" i="11"/>
  <c r="AC988" i="3"/>
  <c r="AD985" i="3"/>
  <c r="AE984" i="3"/>
  <c r="BK984" i="3" l="1"/>
  <c r="BG984" i="3"/>
  <c r="BN984" i="3"/>
  <c r="BJ984" i="3"/>
  <c r="BF984" i="3"/>
  <c r="BI984" i="3"/>
  <c r="BH984" i="3"/>
  <c r="BM984" i="3"/>
  <c r="BE984" i="3"/>
  <c r="BL984" i="3"/>
  <c r="BD984" i="3"/>
  <c r="AD986" i="3"/>
  <c r="AE985" i="3"/>
  <c r="AC989" i="3"/>
  <c r="B3206" i="11"/>
  <c r="C3205" i="11"/>
  <c r="BL985" i="3" l="1"/>
  <c r="BH985" i="3"/>
  <c r="BD985" i="3"/>
  <c r="BK985" i="3"/>
  <c r="BG985" i="3"/>
  <c r="BN985" i="3"/>
  <c r="BF985" i="3"/>
  <c r="BM985" i="3"/>
  <c r="BE985" i="3"/>
  <c r="BJ985" i="3"/>
  <c r="BI985" i="3"/>
  <c r="B3207" i="11"/>
  <c r="C3206" i="11"/>
  <c r="AC990" i="3"/>
  <c r="AD987" i="3"/>
  <c r="AE986" i="3"/>
  <c r="BM986" i="3" l="1"/>
  <c r="BI986" i="3"/>
  <c r="BE986" i="3"/>
  <c r="BL986" i="3"/>
  <c r="BH986" i="3"/>
  <c r="BD986" i="3"/>
  <c r="BK986" i="3"/>
  <c r="BJ986" i="3"/>
  <c r="BG986" i="3"/>
  <c r="BN986" i="3"/>
  <c r="BF986" i="3"/>
  <c r="AD988" i="3"/>
  <c r="AE987" i="3"/>
  <c r="AC991" i="3"/>
  <c r="B3208" i="11"/>
  <c r="C3207" i="11"/>
  <c r="BN987" i="3" l="1"/>
  <c r="BJ987" i="3"/>
  <c r="BF987" i="3"/>
  <c r="BM987" i="3"/>
  <c r="BI987" i="3"/>
  <c r="BE987" i="3"/>
  <c r="BH987" i="3"/>
  <c r="BG987" i="3"/>
  <c r="BL987" i="3"/>
  <c r="BD987" i="3"/>
  <c r="BK987" i="3"/>
  <c r="B3209" i="11"/>
  <c r="C3208" i="11"/>
  <c r="AC992" i="3"/>
  <c r="AD989" i="3"/>
  <c r="AE988" i="3"/>
  <c r="BK988" i="3" l="1"/>
  <c r="BG988" i="3"/>
  <c r="BN988" i="3"/>
  <c r="BJ988" i="3"/>
  <c r="BF988" i="3"/>
  <c r="BM988" i="3"/>
  <c r="BE988" i="3"/>
  <c r="BL988" i="3"/>
  <c r="BD988" i="3"/>
  <c r="BI988" i="3"/>
  <c r="BH988" i="3"/>
  <c r="AD990" i="3"/>
  <c r="AE989" i="3"/>
  <c r="AC993" i="3"/>
  <c r="B3210" i="11"/>
  <c r="C3209" i="11"/>
  <c r="BL989" i="3" l="1"/>
  <c r="BH989" i="3"/>
  <c r="BD989" i="3"/>
  <c r="BK989" i="3"/>
  <c r="BG989" i="3"/>
  <c r="BJ989" i="3"/>
  <c r="BI989" i="3"/>
  <c r="BN989" i="3"/>
  <c r="BF989" i="3"/>
  <c r="BM989" i="3"/>
  <c r="BE989" i="3"/>
  <c r="B3211" i="11"/>
  <c r="C3210" i="11"/>
  <c r="AC994" i="3"/>
  <c r="AD991" i="3"/>
  <c r="AE990" i="3"/>
  <c r="BM990" i="3" l="1"/>
  <c r="BI990" i="3"/>
  <c r="BE990" i="3"/>
  <c r="BL990" i="3"/>
  <c r="BH990" i="3"/>
  <c r="BD990" i="3"/>
  <c r="BG990" i="3"/>
  <c r="BN990" i="3"/>
  <c r="BF990" i="3"/>
  <c r="BK990" i="3"/>
  <c r="BJ990" i="3"/>
  <c r="AD992" i="3"/>
  <c r="AE991" i="3"/>
  <c r="AC995" i="3"/>
  <c r="B3212" i="11"/>
  <c r="C3211" i="11"/>
  <c r="BN991" i="3" l="1"/>
  <c r="BJ991" i="3"/>
  <c r="BF991" i="3"/>
  <c r="BM991" i="3"/>
  <c r="BI991" i="3"/>
  <c r="BE991" i="3"/>
  <c r="BL991" i="3"/>
  <c r="BD991" i="3"/>
  <c r="BK991" i="3"/>
  <c r="BH991" i="3"/>
  <c r="BG991" i="3"/>
  <c r="B3213" i="11"/>
  <c r="C3212" i="11"/>
  <c r="AC996" i="3"/>
  <c r="AD993" i="3"/>
  <c r="AE992" i="3"/>
  <c r="BK992" i="3" l="1"/>
  <c r="BG992" i="3"/>
  <c r="BN992" i="3"/>
  <c r="BJ992" i="3"/>
  <c r="BF992" i="3"/>
  <c r="BI992" i="3"/>
  <c r="BH992" i="3"/>
  <c r="BM992" i="3"/>
  <c r="BE992" i="3"/>
  <c r="BL992" i="3"/>
  <c r="BD992" i="3"/>
  <c r="AD994" i="3"/>
  <c r="AE993" i="3"/>
  <c r="AC997" i="3"/>
  <c r="B3214" i="11"/>
  <c r="C3213" i="11"/>
  <c r="BL993" i="3" l="1"/>
  <c r="BH993" i="3"/>
  <c r="BD993" i="3"/>
  <c r="BK993" i="3"/>
  <c r="BG993" i="3"/>
  <c r="BN993" i="3"/>
  <c r="BF993" i="3"/>
  <c r="BM993" i="3"/>
  <c r="BE993" i="3"/>
  <c r="BJ993" i="3"/>
  <c r="BI993" i="3"/>
  <c r="B3215" i="11"/>
  <c r="C3214" i="11"/>
  <c r="AC998" i="3"/>
  <c r="AD995" i="3"/>
  <c r="AE994" i="3"/>
  <c r="BM994" i="3" l="1"/>
  <c r="BI994" i="3"/>
  <c r="BE994" i="3"/>
  <c r="BL994" i="3"/>
  <c r="BH994" i="3"/>
  <c r="BD994" i="3"/>
  <c r="BK994" i="3"/>
  <c r="BJ994" i="3"/>
  <c r="BG994" i="3"/>
  <c r="BN994" i="3"/>
  <c r="BF994" i="3"/>
  <c r="AD996" i="3"/>
  <c r="AE995" i="3"/>
  <c r="AC999" i="3"/>
  <c r="B3216" i="11"/>
  <c r="C3215" i="11"/>
  <c r="BN995" i="3" l="1"/>
  <c r="BJ995" i="3"/>
  <c r="BF995" i="3"/>
  <c r="BM995" i="3"/>
  <c r="BI995" i="3"/>
  <c r="BE995" i="3"/>
  <c r="BH995" i="3"/>
  <c r="BG995" i="3"/>
  <c r="BL995" i="3"/>
  <c r="BD995" i="3"/>
  <c r="BK995" i="3"/>
  <c r="B3217" i="11"/>
  <c r="C3216" i="11"/>
  <c r="AC1000" i="3"/>
  <c r="AD997" i="3"/>
  <c r="AE996" i="3"/>
  <c r="BK996" i="3" l="1"/>
  <c r="BG996" i="3"/>
  <c r="BN996" i="3"/>
  <c r="BJ996" i="3"/>
  <c r="BF996" i="3"/>
  <c r="BM996" i="3"/>
  <c r="BE996" i="3"/>
  <c r="BL996" i="3"/>
  <c r="BD996" i="3"/>
  <c r="BI996" i="3"/>
  <c r="BH996" i="3"/>
  <c r="AD998" i="3"/>
  <c r="AE997" i="3"/>
  <c r="AC1001" i="3"/>
  <c r="B3218" i="11"/>
  <c r="C3217" i="11"/>
  <c r="BL997" i="3" l="1"/>
  <c r="BH997" i="3"/>
  <c r="BD997" i="3"/>
  <c r="BK997" i="3"/>
  <c r="BG997" i="3"/>
  <c r="BJ997" i="3"/>
  <c r="BI997" i="3"/>
  <c r="BN997" i="3"/>
  <c r="BF997" i="3"/>
  <c r="BM997" i="3"/>
  <c r="BE997" i="3"/>
  <c r="B3219" i="11"/>
  <c r="C3218" i="11"/>
  <c r="AC1002" i="3"/>
  <c r="AD999" i="3"/>
  <c r="AE998" i="3"/>
  <c r="BM998" i="3" l="1"/>
  <c r="BI998" i="3"/>
  <c r="BE998" i="3"/>
  <c r="BL998" i="3"/>
  <c r="BH998" i="3"/>
  <c r="BD998" i="3"/>
  <c r="BG998" i="3"/>
  <c r="BN998" i="3"/>
  <c r="BF998" i="3"/>
  <c r="BK998" i="3"/>
  <c r="BJ998" i="3"/>
  <c r="AD1000" i="3"/>
  <c r="AE999" i="3"/>
  <c r="AC1003" i="3"/>
  <c r="B3220" i="11"/>
  <c r="C3219" i="11"/>
  <c r="BN999" i="3" l="1"/>
  <c r="BJ999" i="3"/>
  <c r="BF999" i="3"/>
  <c r="BM999" i="3"/>
  <c r="BI999" i="3"/>
  <c r="BE999" i="3"/>
  <c r="BL999" i="3"/>
  <c r="BD999" i="3"/>
  <c r="BK999" i="3"/>
  <c r="BH999" i="3"/>
  <c r="BG999" i="3"/>
  <c r="B3221" i="11"/>
  <c r="C3220" i="11"/>
  <c r="AC1004" i="3"/>
  <c r="AD1001" i="3"/>
  <c r="AE1000" i="3"/>
  <c r="BK1000" i="3" l="1"/>
  <c r="BG1000" i="3"/>
  <c r="BN1000" i="3"/>
  <c r="BJ1000" i="3"/>
  <c r="BF1000" i="3"/>
  <c r="BI1000" i="3"/>
  <c r="BH1000" i="3"/>
  <c r="BM1000" i="3"/>
  <c r="BE1000" i="3"/>
  <c r="BL1000" i="3"/>
  <c r="BD1000" i="3"/>
  <c r="AD1002" i="3"/>
  <c r="AE1001" i="3"/>
  <c r="AC1005" i="3"/>
  <c r="B3222" i="11"/>
  <c r="C3221" i="11"/>
  <c r="BL1001" i="3" l="1"/>
  <c r="BH1001" i="3"/>
  <c r="BN1001" i="3"/>
  <c r="BJ1001" i="3"/>
  <c r="BF1001" i="3"/>
  <c r="BM1001" i="3"/>
  <c r="BI1001" i="3"/>
  <c r="BE1001" i="3"/>
  <c r="BD1001" i="3"/>
  <c r="BK1001" i="3"/>
  <c r="BG1001" i="3"/>
  <c r="B3223" i="11"/>
  <c r="C3222" i="11"/>
  <c r="AC1006" i="3"/>
  <c r="AD1003" i="3"/>
  <c r="AE1002" i="3"/>
  <c r="BM1002" i="3" l="1"/>
  <c r="BI1002" i="3"/>
  <c r="BE1002" i="3"/>
  <c r="BK1002" i="3"/>
  <c r="BG1002" i="3"/>
  <c r="BN1002" i="3"/>
  <c r="BJ1002" i="3"/>
  <c r="BF1002" i="3"/>
  <c r="BH1002" i="3"/>
  <c r="BD1002" i="3"/>
  <c r="BL1002" i="3"/>
  <c r="AD1004" i="3"/>
  <c r="AE1003" i="3"/>
  <c r="AC1007" i="3"/>
  <c r="B3224" i="11"/>
  <c r="C3223" i="11"/>
  <c r="BN1003" i="3" l="1"/>
  <c r="BJ1003" i="3"/>
  <c r="BF1003" i="3"/>
  <c r="BL1003" i="3"/>
  <c r="BH1003" i="3"/>
  <c r="BD1003" i="3"/>
  <c r="BK1003" i="3"/>
  <c r="BG1003" i="3"/>
  <c r="BM1003" i="3"/>
  <c r="BI1003" i="3"/>
  <c r="BE1003" i="3"/>
  <c r="B3225" i="11"/>
  <c r="C3224" i="11"/>
  <c r="AC1008" i="3"/>
  <c r="AD1005" i="3"/>
  <c r="AE1004" i="3"/>
  <c r="BK1004" i="3" l="1"/>
  <c r="BG1004" i="3"/>
  <c r="BM1004" i="3"/>
  <c r="BI1004" i="3"/>
  <c r="BE1004" i="3"/>
  <c r="BL1004" i="3"/>
  <c r="BH1004" i="3"/>
  <c r="BD1004" i="3"/>
  <c r="BN1004" i="3"/>
  <c r="BJ1004" i="3"/>
  <c r="BF1004" i="3"/>
  <c r="AD1006" i="3"/>
  <c r="AE1005" i="3"/>
  <c r="AC1009" i="3"/>
  <c r="B3226" i="11"/>
  <c r="C3225" i="11"/>
  <c r="BL1005" i="3" l="1"/>
  <c r="BH1005" i="3"/>
  <c r="BD1005" i="3"/>
  <c r="BN1005" i="3"/>
  <c r="BJ1005" i="3"/>
  <c r="BF1005" i="3"/>
  <c r="BM1005" i="3"/>
  <c r="BI1005" i="3"/>
  <c r="BE1005" i="3"/>
  <c r="BG1005" i="3"/>
  <c r="BK1005" i="3"/>
  <c r="B3227" i="11"/>
  <c r="C3226" i="11"/>
  <c r="AC1010" i="3"/>
  <c r="AD1007" i="3"/>
  <c r="AE1006" i="3"/>
  <c r="BM1006" i="3" l="1"/>
  <c r="BI1006" i="3"/>
  <c r="BE1006" i="3"/>
  <c r="BK1006" i="3"/>
  <c r="BG1006" i="3"/>
  <c r="BN1006" i="3"/>
  <c r="BJ1006" i="3"/>
  <c r="BF1006" i="3"/>
  <c r="BL1006" i="3"/>
  <c r="BH1006" i="3"/>
  <c r="BD1006" i="3"/>
  <c r="AD1008" i="3"/>
  <c r="AE1007" i="3"/>
  <c r="AC1011" i="3"/>
  <c r="B3228" i="11"/>
  <c r="C3227" i="11"/>
  <c r="BN1007" i="3" l="1"/>
  <c r="BJ1007" i="3"/>
  <c r="BF1007" i="3"/>
  <c r="BL1007" i="3"/>
  <c r="BH1007" i="3"/>
  <c r="BD1007" i="3"/>
  <c r="BK1007" i="3"/>
  <c r="BG1007" i="3"/>
  <c r="BM1007" i="3"/>
  <c r="BI1007" i="3"/>
  <c r="BE1007" i="3"/>
  <c r="B3229" i="11"/>
  <c r="C3228" i="11"/>
  <c r="AC1012" i="3"/>
  <c r="AD1009" i="3"/>
  <c r="AE1008" i="3"/>
  <c r="BK1008" i="3" l="1"/>
  <c r="BG1008" i="3"/>
  <c r="BM1008" i="3"/>
  <c r="BI1008" i="3"/>
  <c r="BE1008" i="3"/>
  <c r="BL1008" i="3"/>
  <c r="BH1008" i="3"/>
  <c r="BD1008" i="3"/>
  <c r="BF1008" i="3"/>
  <c r="BN1008" i="3"/>
  <c r="BJ1008" i="3"/>
  <c r="AD1010" i="3"/>
  <c r="AE1009" i="3"/>
  <c r="AC1013" i="3"/>
  <c r="B3230" i="11"/>
  <c r="C3229" i="11"/>
  <c r="BL1009" i="3" l="1"/>
  <c r="BH1009" i="3"/>
  <c r="BD1009" i="3"/>
  <c r="BN1009" i="3"/>
  <c r="BJ1009" i="3"/>
  <c r="BF1009" i="3"/>
  <c r="BM1009" i="3"/>
  <c r="BI1009" i="3"/>
  <c r="BE1009" i="3"/>
  <c r="BK1009" i="3"/>
  <c r="BG1009" i="3"/>
  <c r="B3231" i="11"/>
  <c r="C3230" i="11"/>
  <c r="AC1014" i="3"/>
  <c r="AD1011" i="3"/>
  <c r="AE1010" i="3"/>
  <c r="BM1010" i="3" l="1"/>
  <c r="BI1010" i="3"/>
  <c r="BE1010" i="3"/>
  <c r="BK1010" i="3"/>
  <c r="BG1010" i="3"/>
  <c r="BN1010" i="3"/>
  <c r="BJ1010" i="3"/>
  <c r="BF1010" i="3"/>
  <c r="BL1010" i="3"/>
  <c r="BH1010" i="3"/>
  <c r="BD1010" i="3"/>
  <c r="AD1012" i="3"/>
  <c r="AE1011" i="3"/>
  <c r="AC1015" i="3"/>
  <c r="B3232" i="11"/>
  <c r="C3231" i="11"/>
  <c r="BN1011" i="3" l="1"/>
  <c r="BJ1011" i="3"/>
  <c r="BF1011" i="3"/>
  <c r="BL1011" i="3"/>
  <c r="BH1011" i="3"/>
  <c r="BD1011" i="3"/>
  <c r="BK1011" i="3"/>
  <c r="BG1011" i="3"/>
  <c r="BE1011" i="3"/>
  <c r="BM1011" i="3"/>
  <c r="BI1011" i="3"/>
  <c r="B3233" i="11"/>
  <c r="C3232" i="11"/>
  <c r="AC1016" i="3"/>
  <c r="AD1013" i="3"/>
  <c r="AE1012" i="3"/>
  <c r="BK1012" i="3" l="1"/>
  <c r="BG1012" i="3"/>
  <c r="BM1012" i="3"/>
  <c r="BI1012" i="3"/>
  <c r="BE1012" i="3"/>
  <c r="BL1012" i="3"/>
  <c r="BH1012" i="3"/>
  <c r="BD1012" i="3"/>
  <c r="BJ1012" i="3"/>
  <c r="BF1012" i="3"/>
  <c r="BN1012" i="3"/>
  <c r="AD1014" i="3"/>
  <c r="AE1013" i="3"/>
  <c r="AC1017" i="3"/>
  <c r="B3234" i="11"/>
  <c r="C3233" i="11"/>
  <c r="BL1013" i="3" l="1"/>
  <c r="BH1013" i="3"/>
  <c r="BD1013" i="3"/>
  <c r="BN1013" i="3"/>
  <c r="BJ1013" i="3"/>
  <c r="BF1013" i="3"/>
  <c r="BM1013" i="3"/>
  <c r="BI1013" i="3"/>
  <c r="BE1013" i="3"/>
  <c r="BK1013" i="3"/>
  <c r="BG1013" i="3"/>
  <c r="B3235" i="11"/>
  <c r="C3234" i="11"/>
  <c r="AC1018" i="3"/>
  <c r="AD1015" i="3"/>
  <c r="AE1014" i="3"/>
  <c r="BM1014" i="3" l="1"/>
  <c r="BI1014" i="3"/>
  <c r="BE1014" i="3"/>
  <c r="BK1014" i="3"/>
  <c r="BG1014" i="3"/>
  <c r="BN1014" i="3"/>
  <c r="BJ1014" i="3"/>
  <c r="BF1014" i="3"/>
  <c r="BD1014" i="3"/>
  <c r="BL1014" i="3"/>
  <c r="BH1014" i="3"/>
  <c r="AD1016" i="3"/>
  <c r="AE1015" i="3"/>
  <c r="AC1019" i="3"/>
  <c r="B3236" i="11"/>
  <c r="C3235" i="11"/>
  <c r="BN1015" i="3" l="1"/>
  <c r="BJ1015" i="3"/>
  <c r="BF1015" i="3"/>
  <c r="BL1015" i="3"/>
  <c r="BH1015" i="3"/>
  <c r="BD1015" i="3"/>
  <c r="BK1015" i="3"/>
  <c r="BG1015" i="3"/>
  <c r="BI1015" i="3"/>
  <c r="BE1015" i="3"/>
  <c r="BM1015" i="3"/>
  <c r="B3237" i="11"/>
  <c r="C3236" i="11"/>
  <c r="AC1020" i="3"/>
  <c r="AD1017" i="3"/>
  <c r="AE1016" i="3"/>
  <c r="BK1016" i="3" l="1"/>
  <c r="BG1016" i="3"/>
  <c r="BM1016" i="3"/>
  <c r="BI1016" i="3"/>
  <c r="BE1016" i="3"/>
  <c r="BL1016" i="3"/>
  <c r="BH1016" i="3"/>
  <c r="BD1016" i="3"/>
  <c r="BN1016" i="3"/>
  <c r="BJ1016" i="3"/>
  <c r="BF1016" i="3"/>
  <c r="AD1018" i="3"/>
  <c r="AE1017" i="3"/>
  <c r="AC1021" i="3"/>
  <c r="B3238" i="11"/>
  <c r="C3237" i="11"/>
  <c r="BL1017" i="3" l="1"/>
  <c r="BH1017" i="3"/>
  <c r="BD1017" i="3"/>
  <c r="BN1017" i="3"/>
  <c r="BJ1017" i="3"/>
  <c r="BF1017" i="3"/>
  <c r="BM1017" i="3"/>
  <c r="BI1017" i="3"/>
  <c r="BE1017" i="3"/>
  <c r="BK1017" i="3"/>
  <c r="BG1017" i="3"/>
  <c r="B3239" i="11"/>
  <c r="C3238" i="11"/>
  <c r="AC1022" i="3"/>
  <c r="AD1019" i="3"/>
  <c r="AE1018" i="3"/>
  <c r="BM1018" i="3" l="1"/>
  <c r="BI1018" i="3"/>
  <c r="BE1018" i="3"/>
  <c r="BK1018" i="3"/>
  <c r="BG1018" i="3"/>
  <c r="BN1018" i="3"/>
  <c r="BJ1018" i="3"/>
  <c r="BF1018" i="3"/>
  <c r="BH1018" i="3"/>
  <c r="BD1018" i="3"/>
  <c r="BL1018" i="3"/>
  <c r="AD1020" i="3"/>
  <c r="AE1019" i="3"/>
  <c r="AC1023" i="3"/>
  <c r="B3240" i="11"/>
  <c r="C3239" i="11"/>
  <c r="BN1019" i="3" l="1"/>
  <c r="BJ1019" i="3"/>
  <c r="BF1019" i="3"/>
  <c r="BL1019" i="3"/>
  <c r="BH1019" i="3"/>
  <c r="BD1019" i="3"/>
  <c r="BK1019" i="3"/>
  <c r="BG1019" i="3"/>
  <c r="BM1019" i="3"/>
  <c r="BI1019" i="3"/>
  <c r="BE1019" i="3"/>
  <c r="B3241" i="11"/>
  <c r="C3240" i="11"/>
  <c r="AC1024" i="3"/>
  <c r="AD1021" i="3"/>
  <c r="AE1020" i="3"/>
  <c r="BK1020" i="3" l="1"/>
  <c r="BG1020" i="3"/>
  <c r="BM1020" i="3"/>
  <c r="BI1020" i="3"/>
  <c r="BE1020" i="3"/>
  <c r="BL1020" i="3"/>
  <c r="BH1020" i="3"/>
  <c r="BD1020" i="3"/>
  <c r="BN1020" i="3"/>
  <c r="BJ1020" i="3"/>
  <c r="BF1020" i="3"/>
  <c r="AD1022" i="3"/>
  <c r="AE1021" i="3"/>
  <c r="AC1025" i="3"/>
  <c r="B3242" i="11"/>
  <c r="C3241" i="11"/>
  <c r="BL1021" i="3" l="1"/>
  <c r="BH1021" i="3"/>
  <c r="BD1021" i="3"/>
  <c r="BN1021" i="3"/>
  <c r="BJ1021" i="3"/>
  <c r="BF1021" i="3"/>
  <c r="BM1021" i="3"/>
  <c r="BI1021" i="3"/>
  <c r="BE1021" i="3"/>
  <c r="BG1021" i="3"/>
  <c r="BK1021" i="3"/>
  <c r="B3243" i="11"/>
  <c r="C3242" i="11"/>
  <c r="AC1026" i="3"/>
  <c r="AD1023" i="3"/>
  <c r="AE1022" i="3"/>
  <c r="BM1022" i="3" l="1"/>
  <c r="BI1022" i="3"/>
  <c r="BE1022" i="3"/>
  <c r="BK1022" i="3"/>
  <c r="BG1022" i="3"/>
  <c r="BN1022" i="3"/>
  <c r="BJ1022" i="3"/>
  <c r="BF1022" i="3"/>
  <c r="BL1022" i="3"/>
  <c r="BH1022" i="3"/>
  <c r="BD1022" i="3"/>
  <c r="AD1024" i="3"/>
  <c r="AE1023" i="3"/>
  <c r="AC1027" i="3"/>
  <c r="B3244" i="11"/>
  <c r="C3243" i="11"/>
  <c r="BN1023" i="3" l="1"/>
  <c r="BJ1023" i="3"/>
  <c r="BF1023" i="3"/>
  <c r="BL1023" i="3"/>
  <c r="BH1023" i="3"/>
  <c r="BD1023" i="3"/>
  <c r="BK1023" i="3"/>
  <c r="BG1023" i="3"/>
  <c r="BM1023" i="3"/>
  <c r="BI1023" i="3"/>
  <c r="BE1023" i="3"/>
  <c r="B3245" i="11"/>
  <c r="C3244" i="11"/>
  <c r="AC1028" i="3"/>
  <c r="AD1025" i="3"/>
  <c r="AE1024" i="3"/>
  <c r="BK1024" i="3" l="1"/>
  <c r="BG1024" i="3"/>
  <c r="BM1024" i="3"/>
  <c r="BI1024" i="3"/>
  <c r="BE1024" i="3"/>
  <c r="BL1024" i="3"/>
  <c r="BH1024" i="3"/>
  <c r="BD1024" i="3"/>
  <c r="BF1024" i="3"/>
  <c r="BN1024" i="3"/>
  <c r="BJ1024" i="3"/>
  <c r="AD1026" i="3"/>
  <c r="AE1025" i="3"/>
  <c r="AC1029" i="3"/>
  <c r="B3246" i="11"/>
  <c r="C3245" i="11"/>
  <c r="BL1025" i="3" l="1"/>
  <c r="BH1025" i="3"/>
  <c r="BD1025" i="3"/>
  <c r="BN1025" i="3"/>
  <c r="BJ1025" i="3"/>
  <c r="BF1025" i="3"/>
  <c r="BM1025" i="3"/>
  <c r="BI1025" i="3"/>
  <c r="BE1025" i="3"/>
  <c r="BK1025" i="3"/>
  <c r="BG1025" i="3"/>
  <c r="B3247" i="11"/>
  <c r="C3246" i="11"/>
  <c r="AC1030" i="3"/>
  <c r="AD1027" i="3"/>
  <c r="AE1026" i="3"/>
  <c r="BM1026" i="3" l="1"/>
  <c r="BI1026" i="3"/>
  <c r="BE1026" i="3"/>
  <c r="BK1026" i="3"/>
  <c r="BG1026" i="3"/>
  <c r="BN1026" i="3"/>
  <c r="BJ1026" i="3"/>
  <c r="BF1026" i="3"/>
  <c r="BL1026" i="3"/>
  <c r="BH1026" i="3"/>
  <c r="BD1026" i="3"/>
  <c r="AD1028" i="3"/>
  <c r="AE1027" i="3"/>
  <c r="AC1031" i="3"/>
  <c r="B3248" i="11"/>
  <c r="C3247" i="11"/>
  <c r="BN1027" i="3" l="1"/>
  <c r="BJ1027" i="3"/>
  <c r="BF1027" i="3"/>
  <c r="BL1027" i="3"/>
  <c r="BH1027" i="3"/>
  <c r="BD1027" i="3"/>
  <c r="BK1027" i="3"/>
  <c r="BG1027" i="3"/>
  <c r="BE1027" i="3"/>
  <c r="BM1027" i="3"/>
  <c r="BI1027" i="3"/>
  <c r="B3249" i="11"/>
  <c r="C3248" i="11"/>
  <c r="AC1032" i="3"/>
  <c r="AD1029" i="3"/>
  <c r="AE1028" i="3"/>
  <c r="BK1028" i="3" l="1"/>
  <c r="BG1028" i="3"/>
  <c r="BM1028" i="3"/>
  <c r="BI1028" i="3"/>
  <c r="BE1028" i="3"/>
  <c r="BL1028" i="3"/>
  <c r="BH1028" i="3"/>
  <c r="BD1028" i="3"/>
  <c r="BJ1028" i="3"/>
  <c r="BF1028" i="3"/>
  <c r="BN1028" i="3"/>
  <c r="AD1030" i="3"/>
  <c r="AE1029" i="3"/>
  <c r="AC1033" i="3"/>
  <c r="B3250" i="11"/>
  <c r="C3249" i="11"/>
  <c r="BL1029" i="3" l="1"/>
  <c r="BH1029" i="3"/>
  <c r="BD1029" i="3"/>
  <c r="BN1029" i="3"/>
  <c r="BJ1029" i="3"/>
  <c r="BF1029" i="3"/>
  <c r="BM1029" i="3"/>
  <c r="BI1029" i="3"/>
  <c r="BE1029" i="3"/>
  <c r="BK1029" i="3"/>
  <c r="BG1029" i="3"/>
  <c r="B3251" i="11"/>
  <c r="C3250" i="11"/>
  <c r="AD1031" i="3"/>
  <c r="AE1030" i="3"/>
  <c r="BM1030" i="3" l="1"/>
  <c r="BI1030" i="3"/>
  <c r="BE1030" i="3"/>
  <c r="BK1030" i="3"/>
  <c r="BG1030" i="3"/>
  <c r="BN1030" i="3"/>
  <c r="BJ1030" i="3"/>
  <c r="BF1030" i="3"/>
  <c r="BD1030" i="3"/>
  <c r="BL1030" i="3"/>
  <c r="BH1030" i="3"/>
  <c r="AD1032" i="3"/>
  <c r="AE1031" i="3"/>
  <c r="B3252" i="11"/>
  <c r="C3251" i="11"/>
  <c r="BN1031" i="3" l="1"/>
  <c r="BJ1031" i="3"/>
  <c r="BF1031" i="3"/>
  <c r="BM1031" i="3"/>
  <c r="BL1031" i="3"/>
  <c r="BH1031" i="3"/>
  <c r="BD1031" i="3"/>
  <c r="BK1031" i="3"/>
  <c r="BG1031" i="3"/>
  <c r="BI1031" i="3"/>
  <c r="BE1031" i="3"/>
  <c r="C3252" i="11"/>
  <c r="B3253" i="11"/>
  <c r="AD1033" i="3"/>
  <c r="AE1033" i="3" s="1"/>
  <c r="AE1032" i="3"/>
  <c r="C3253" i="11" l="1"/>
  <c r="B3254" i="11"/>
  <c r="C3254" i="11" l="1"/>
  <c r="B3255" i="11"/>
  <c r="B3256" i="11" l="1"/>
  <c r="C3255" i="11"/>
  <c r="C3256" i="11" l="1"/>
  <c r="B3257" i="11"/>
  <c r="B3258" i="11" l="1"/>
  <c r="C3257" i="11"/>
  <c r="C3258" i="11" l="1"/>
  <c r="B3259" i="11"/>
  <c r="B3260" i="11" l="1"/>
  <c r="C3259" i="11"/>
  <c r="C3260" i="11" l="1"/>
  <c r="B3261" i="11"/>
  <c r="C3261" i="11" l="1"/>
  <c r="B3262" i="11"/>
  <c r="C3262" i="11" l="1"/>
  <c r="B3263" i="11"/>
  <c r="B3264" i="11" l="1"/>
  <c r="C3263" i="11"/>
  <c r="C3264" i="11" l="1"/>
  <c r="B3265" i="11"/>
  <c r="C3265" i="11" l="1"/>
  <c r="B3266" i="11"/>
  <c r="C3266" i="11" l="1"/>
  <c r="B3267" i="11"/>
  <c r="C3267" i="11" l="1"/>
  <c r="B3268" i="11"/>
  <c r="B3269" i="11" l="1"/>
  <c r="C3268" i="11"/>
  <c r="C3269" i="11" l="1"/>
  <c r="B3270" i="11"/>
  <c r="C3270" i="11" l="1"/>
  <c r="B3271" i="11"/>
  <c r="C3271" i="11" s="1"/>
  <c r="BZ39" i="3" s="1"/>
  <c r="BR18" i="3" l="1"/>
  <c r="BZ18" i="3"/>
  <c r="BV18" i="3"/>
  <c r="BQ18" i="3"/>
  <c r="BW18" i="3"/>
  <c r="BP18" i="3"/>
  <c r="BY18" i="3"/>
  <c r="BS18" i="3"/>
  <c r="BX18" i="3"/>
  <c r="BU18" i="3"/>
  <c r="BU22" i="3"/>
  <c r="BS27" i="3"/>
  <c r="BS26" i="3"/>
  <c r="BS23" i="3"/>
  <c r="BP28" i="3"/>
  <c r="BZ20" i="3"/>
  <c r="BS30" i="3"/>
  <c r="BR26" i="3"/>
  <c r="BX30" i="3"/>
  <c r="BV24" i="3"/>
  <c r="BY27" i="3"/>
  <c r="BW24" i="3"/>
  <c r="BW21" i="3"/>
  <c r="BQ21" i="3"/>
  <c r="BY31" i="3"/>
  <c r="BR19" i="3"/>
  <c r="BQ25" i="3"/>
  <c r="BS28" i="3"/>
  <c r="BU24" i="3"/>
  <c r="BX24" i="3"/>
  <c r="BX20" i="3"/>
  <c r="BV19" i="3"/>
  <c r="BP32" i="3"/>
  <c r="BY23" i="3"/>
  <c r="BX32" i="3"/>
  <c r="BR31" i="3"/>
  <c r="BY20" i="3"/>
  <c r="BV29" i="3"/>
  <c r="BY24" i="3"/>
  <c r="BY29" i="3"/>
  <c r="BW23" i="3"/>
  <c r="BP26" i="3"/>
  <c r="BU26" i="3"/>
  <c r="BU21" i="3"/>
  <c r="BQ24" i="3"/>
  <c r="BY21" i="3"/>
  <c r="BS20" i="3"/>
  <c r="BW31" i="3"/>
  <c r="BP24" i="3"/>
  <c r="BU23" i="3"/>
  <c r="BR27" i="3"/>
  <c r="BP20" i="3"/>
  <c r="BR23" i="3"/>
  <c r="BW27" i="3"/>
  <c r="BX23" i="3"/>
  <c r="BR21" i="3"/>
  <c r="BZ19" i="3"/>
  <c r="BX28" i="3"/>
  <c r="BR24" i="3"/>
  <c r="BV31" i="3"/>
  <c r="BY30" i="3"/>
  <c r="BZ30" i="3"/>
  <c r="BU28" i="3"/>
  <c r="BP30" i="3"/>
  <c r="BQ20" i="3"/>
  <c r="BU29" i="3"/>
  <c r="BX29" i="3"/>
  <c r="BR32" i="3"/>
  <c r="BS29" i="3"/>
  <c r="BP21" i="3"/>
  <c r="BZ32" i="3"/>
  <c r="BV28" i="3"/>
  <c r="BV20" i="3"/>
  <c r="BX31" i="3"/>
  <c r="BX25" i="3"/>
  <c r="BU32" i="3"/>
  <c r="BZ28" i="3"/>
  <c r="BP22" i="3"/>
  <c r="BW30" i="3"/>
  <c r="BQ23" i="3"/>
  <c r="BW25" i="3"/>
  <c r="BW26" i="3"/>
  <c r="BV23" i="3"/>
  <c r="BY22" i="3"/>
  <c r="BW28" i="3"/>
  <c r="BP19" i="3"/>
  <c r="BU25" i="3"/>
  <c r="BY28" i="3"/>
  <c r="BW29" i="3"/>
  <c r="BW32" i="3"/>
  <c r="BV26" i="3"/>
  <c r="BX21" i="3"/>
  <c r="BY25" i="3"/>
  <c r="BP31" i="3"/>
  <c r="BV25" i="3"/>
  <c r="BP27" i="3"/>
  <c r="BP23" i="3"/>
  <c r="BZ26" i="3"/>
  <c r="BZ25" i="3"/>
  <c r="BV22" i="3"/>
  <c r="BQ31" i="3"/>
  <c r="BY32" i="3"/>
  <c r="BZ21" i="3"/>
  <c r="BY19" i="3"/>
  <c r="BZ27" i="3"/>
  <c r="BZ23" i="3"/>
  <c r="BR30" i="3"/>
  <c r="BQ28" i="3"/>
  <c r="BY26" i="3"/>
  <c r="BZ31" i="3"/>
  <c r="BS25" i="3"/>
  <c r="BZ22" i="3"/>
  <c r="BR28" i="3"/>
  <c r="BU20" i="3"/>
  <c r="BS24" i="3"/>
  <c r="BX19" i="3"/>
  <c r="BR29" i="3"/>
  <c r="BV27" i="3"/>
  <c r="BS19" i="3"/>
  <c r="BS21" i="3"/>
  <c r="BQ30" i="3"/>
  <c r="BQ22" i="3"/>
  <c r="BQ32" i="3"/>
  <c r="BW20" i="3"/>
  <c r="BU31" i="3"/>
  <c r="BZ24" i="3"/>
  <c r="BQ29" i="3"/>
  <c r="BR20" i="3"/>
  <c r="BV30" i="3"/>
  <c r="BX22" i="3"/>
  <c r="BR25" i="3"/>
  <c r="BS31" i="3"/>
  <c r="BR22" i="3"/>
  <c r="BQ26" i="3"/>
  <c r="BX26" i="3"/>
  <c r="BW19" i="3"/>
  <c r="BP29" i="3"/>
  <c r="BS22" i="3"/>
  <c r="BX27" i="3"/>
  <c r="BQ19" i="3"/>
  <c r="BV21" i="3"/>
  <c r="BW22" i="3"/>
  <c r="BQ27" i="3"/>
  <c r="BU27" i="3"/>
  <c r="BV32" i="3"/>
  <c r="BS32" i="3"/>
  <c r="BZ29" i="3"/>
  <c r="BU30" i="3"/>
  <c r="BP25" i="3"/>
  <c r="BU19" i="3"/>
  <c r="BV403" i="3"/>
  <c r="BQ113" i="3"/>
  <c r="BT145" i="3"/>
  <c r="BQ122" i="3"/>
  <c r="BW208" i="3"/>
  <c r="BS498" i="3"/>
  <c r="BT812" i="3"/>
  <c r="BP487" i="3"/>
  <c r="BS138" i="3"/>
  <c r="BV394" i="3"/>
  <c r="BX251" i="3"/>
  <c r="BV935" i="3"/>
  <c r="BZ1029" i="3"/>
  <c r="BT91" i="3"/>
  <c r="BR708" i="3"/>
  <c r="BX821" i="3"/>
  <c r="BV833" i="3"/>
  <c r="BP272" i="3"/>
  <c r="BQ472" i="3"/>
  <c r="BR794" i="3"/>
  <c r="BR249" i="3"/>
  <c r="BQ422" i="3"/>
  <c r="BT303" i="3"/>
  <c r="BX931" i="3"/>
  <c r="BT352" i="3"/>
  <c r="BU1031" i="3"/>
  <c r="BU1012" i="3"/>
  <c r="BX658" i="3"/>
  <c r="BW188" i="3"/>
  <c r="BS543" i="3"/>
  <c r="BU922" i="3"/>
  <c r="BS536" i="3"/>
  <c r="BP700" i="3"/>
  <c r="BU273" i="3"/>
  <c r="BR1000" i="3"/>
  <c r="BR185" i="3"/>
  <c r="BT651" i="3"/>
  <c r="BT115" i="3"/>
  <c r="BZ408" i="3"/>
  <c r="BT996" i="3"/>
  <c r="BV887" i="3"/>
  <c r="BZ211" i="3"/>
  <c r="BR349" i="3"/>
  <c r="BR778" i="3"/>
  <c r="BZ256" i="3"/>
  <c r="BT647" i="3"/>
  <c r="BT160" i="3"/>
  <c r="BS858" i="3"/>
  <c r="BT947" i="3"/>
  <c r="BT691" i="3"/>
  <c r="BP587" i="3"/>
  <c r="BQ701" i="3"/>
  <c r="BW298" i="3"/>
  <c r="BW516" i="3"/>
  <c r="BW1029" i="3"/>
  <c r="BZ515" i="3"/>
  <c r="BY137" i="3"/>
  <c r="BU804" i="3"/>
  <c r="BY284" i="3"/>
  <c r="BV498" i="3"/>
  <c r="BZ767" i="3"/>
  <c r="BS901" i="3"/>
  <c r="BR774" i="3"/>
  <c r="BU255" i="3"/>
  <c r="BR752" i="3"/>
  <c r="BP297" i="3"/>
  <c r="BR238" i="3"/>
  <c r="BR404" i="3"/>
  <c r="BS81" i="3"/>
  <c r="BU546" i="3"/>
  <c r="BQ565" i="3"/>
  <c r="BW880" i="3"/>
  <c r="BX773" i="3"/>
  <c r="BP593" i="3"/>
  <c r="BS386" i="3"/>
  <c r="BV471" i="3"/>
  <c r="BS950" i="3"/>
  <c r="BW815" i="3"/>
  <c r="BP803" i="3"/>
  <c r="BR632" i="3"/>
  <c r="BP653" i="3"/>
  <c r="BP422" i="3"/>
  <c r="BR1014" i="3"/>
  <c r="BV504" i="3"/>
  <c r="BZ903" i="3"/>
  <c r="BU631" i="3"/>
  <c r="BW857" i="3"/>
  <c r="BU84" i="3"/>
  <c r="BV785" i="3"/>
  <c r="BT312" i="3"/>
  <c r="BP769" i="3"/>
  <c r="BP519" i="3"/>
  <c r="BY687" i="3"/>
  <c r="BZ368" i="3"/>
  <c r="BZ450" i="3"/>
  <c r="BT208" i="3"/>
  <c r="BQ711" i="3"/>
  <c r="BR663" i="3"/>
  <c r="BZ637" i="3"/>
  <c r="BU827" i="3"/>
  <c r="BR666" i="3"/>
  <c r="BU501" i="3"/>
  <c r="BV928" i="3"/>
  <c r="BU130" i="3"/>
  <c r="BY987" i="3"/>
  <c r="BU666" i="3"/>
  <c r="BS503" i="3"/>
  <c r="BZ424" i="3"/>
  <c r="BY470" i="3"/>
  <c r="BP539" i="3"/>
  <c r="BV889" i="3"/>
  <c r="BW59" i="3"/>
  <c r="BP1020" i="3"/>
  <c r="BY747" i="3"/>
  <c r="BZ771" i="3"/>
  <c r="BX947" i="3"/>
  <c r="BR654" i="3"/>
  <c r="BS489" i="3"/>
  <c r="BZ756" i="3"/>
  <c r="BP558" i="3"/>
  <c r="BY507" i="3"/>
  <c r="BS736" i="3"/>
  <c r="BX47" i="3"/>
  <c r="BU421" i="3"/>
  <c r="BQ263" i="3"/>
  <c r="BX632" i="3"/>
  <c r="BR771" i="3"/>
  <c r="BV717" i="3"/>
  <c r="BY461" i="3"/>
  <c r="BV735" i="3"/>
  <c r="BV995" i="3"/>
  <c r="BY42" i="3"/>
  <c r="BW757" i="3"/>
  <c r="BQ114" i="3"/>
  <c r="BY771" i="3"/>
  <c r="BZ673" i="3"/>
  <c r="BW413" i="3"/>
  <c r="BZ620" i="3"/>
  <c r="BT824" i="3"/>
  <c r="BY368" i="3"/>
  <c r="BU153" i="3"/>
  <c r="BQ207" i="3"/>
  <c r="BT403" i="3"/>
  <c r="BX612" i="3"/>
  <c r="BW529" i="3"/>
  <c r="BZ443" i="3"/>
  <c r="BR183" i="3"/>
  <c r="BW212" i="3"/>
  <c r="BV375" i="3"/>
  <c r="BU562" i="3"/>
  <c r="BP125" i="3"/>
  <c r="BR537" i="3"/>
  <c r="BR169" i="3"/>
  <c r="BX924" i="3"/>
  <c r="BQ191" i="3"/>
  <c r="BZ687" i="3"/>
  <c r="BY90" i="3"/>
  <c r="BR1017" i="3"/>
  <c r="BY662" i="3"/>
  <c r="BZ205" i="3"/>
  <c r="BV271" i="3"/>
  <c r="BQ128" i="3"/>
  <c r="BS575" i="3"/>
  <c r="BS297" i="3"/>
  <c r="BQ1019" i="3"/>
  <c r="BV276" i="3"/>
  <c r="BP437" i="3"/>
  <c r="BP915" i="3"/>
  <c r="BQ553" i="3"/>
  <c r="BR367" i="3"/>
  <c r="BW479" i="3"/>
  <c r="BU350" i="3"/>
  <c r="BZ270" i="3"/>
  <c r="BX628" i="3"/>
  <c r="BS566" i="3"/>
  <c r="BP962" i="3"/>
  <c r="BZ329" i="3"/>
  <c r="BT358" i="3"/>
  <c r="BZ704" i="3"/>
  <c r="BY494" i="3"/>
  <c r="BX192" i="3"/>
  <c r="BU240" i="3"/>
  <c r="BW798" i="3"/>
  <c r="BU959" i="3"/>
  <c r="BQ573" i="3"/>
  <c r="BU302" i="3"/>
  <c r="BW69" i="3"/>
  <c r="BY724" i="3"/>
  <c r="BZ684" i="3"/>
  <c r="BZ525" i="3"/>
  <c r="BS243" i="3"/>
  <c r="BR1022" i="3"/>
  <c r="BY841" i="3"/>
  <c r="BS614" i="3"/>
  <c r="BY547" i="3"/>
  <c r="BU242" i="3"/>
  <c r="BV201" i="3"/>
  <c r="BZ750" i="3"/>
  <c r="BS719" i="3"/>
  <c r="BW947" i="3"/>
  <c r="BQ563" i="3"/>
  <c r="BY438" i="3"/>
  <c r="BX699" i="3"/>
  <c r="BR52" i="3"/>
  <c r="BP517" i="3"/>
  <c r="BP214" i="3"/>
  <c r="BQ623" i="3"/>
  <c r="BQ278" i="3"/>
  <c r="BT185" i="3"/>
  <c r="BV361" i="3"/>
  <c r="BQ42" i="3"/>
  <c r="BR747" i="3"/>
  <c r="BP933" i="3"/>
  <c r="BQ983" i="3"/>
  <c r="BQ608" i="3"/>
  <c r="BZ468" i="3"/>
  <c r="BQ325" i="3"/>
  <c r="BV958" i="3"/>
  <c r="BU910" i="3"/>
  <c r="BZ118" i="3"/>
  <c r="BX168" i="3"/>
  <c r="BZ832" i="3"/>
  <c r="BQ182" i="3"/>
  <c r="BP299" i="3"/>
  <c r="BY419" i="3"/>
  <c r="BU258" i="3"/>
  <c r="BX394" i="3"/>
  <c r="BU764" i="3"/>
  <c r="BY266" i="3"/>
  <c r="BT829" i="3"/>
  <c r="BP73" i="3"/>
  <c r="BS572" i="3"/>
  <c r="BV528" i="3"/>
  <c r="BR359" i="3"/>
  <c r="BW623" i="3"/>
  <c r="BQ405" i="3"/>
  <c r="BY166" i="3"/>
  <c r="BP637" i="3"/>
  <c r="BV58" i="3"/>
  <c r="BQ1016" i="3"/>
  <c r="BX384" i="3"/>
  <c r="BR602" i="3"/>
  <c r="BR730" i="3"/>
  <c r="BY601" i="3"/>
  <c r="BQ544" i="3"/>
  <c r="BX355" i="3"/>
  <c r="BQ141" i="3"/>
  <c r="BX237" i="3"/>
  <c r="BP652" i="3"/>
  <c r="BZ749" i="3"/>
  <c r="BW440" i="3"/>
  <c r="BV248" i="3"/>
  <c r="BZ357" i="3"/>
  <c r="BQ713" i="3"/>
  <c r="BW668" i="3"/>
  <c r="BS321" i="3"/>
  <c r="BR235" i="3"/>
  <c r="BV650" i="3"/>
  <c r="BT813" i="3"/>
  <c r="BZ644" i="3"/>
  <c r="BP823" i="3"/>
  <c r="BS922" i="3"/>
  <c r="BP169" i="3"/>
  <c r="BT79" i="3"/>
  <c r="BT1024" i="3"/>
  <c r="BP463" i="3"/>
  <c r="BU416" i="3"/>
  <c r="BX1011" i="3"/>
  <c r="BQ1017" i="3"/>
  <c r="BT262" i="3"/>
  <c r="BX839" i="3"/>
  <c r="BQ969" i="3"/>
  <c r="BU693" i="3"/>
  <c r="BS896" i="3"/>
  <c r="BS624" i="3"/>
  <c r="BV653" i="3"/>
  <c r="BZ638" i="3"/>
  <c r="BU853" i="3"/>
  <c r="BR162" i="3"/>
  <c r="BT252" i="3"/>
  <c r="BX682" i="3"/>
  <c r="BZ713" i="3"/>
  <c r="BY797" i="3"/>
  <c r="BZ463" i="3"/>
  <c r="BR61" i="3"/>
  <c r="BR110" i="3"/>
  <c r="BV225" i="3"/>
  <c r="BU256" i="3"/>
  <c r="BQ951" i="3"/>
  <c r="BZ814" i="3"/>
  <c r="BS261" i="3"/>
  <c r="BX153" i="3"/>
  <c r="BT744" i="3"/>
  <c r="BQ295" i="3"/>
  <c r="BP911" i="3"/>
  <c r="BT624" i="3"/>
  <c r="BR468" i="3"/>
  <c r="BW845" i="3"/>
  <c r="BS200" i="3"/>
  <c r="BZ758" i="3"/>
  <c r="BR851" i="3"/>
  <c r="BZ257" i="3"/>
  <c r="BV1010" i="3"/>
  <c r="BU170" i="3"/>
  <c r="BQ525" i="3"/>
  <c r="BW258" i="3"/>
  <c r="BU866" i="3"/>
  <c r="BX561" i="3"/>
  <c r="BZ478" i="3"/>
  <c r="BP828" i="3"/>
  <c r="BR945" i="3"/>
  <c r="BR760" i="3"/>
  <c r="BU909" i="3"/>
  <c r="BT775" i="3"/>
  <c r="BP733" i="3"/>
  <c r="BT111" i="3"/>
  <c r="BU98" i="3"/>
  <c r="BZ163" i="3"/>
  <c r="BS701" i="3"/>
  <c r="BZ394" i="3"/>
  <c r="BV541" i="3"/>
  <c r="BY611" i="3"/>
  <c r="BU817" i="3"/>
  <c r="BX762" i="3"/>
  <c r="BX665" i="3"/>
  <c r="BV1021" i="3"/>
  <c r="BY668" i="3"/>
  <c r="BP204" i="3"/>
  <c r="BZ429" i="3"/>
  <c r="BT337" i="3"/>
  <c r="BW488" i="3"/>
  <c r="BZ985" i="3"/>
  <c r="BS280" i="3"/>
  <c r="BV627" i="3"/>
  <c r="BQ221" i="3"/>
  <c r="BW797" i="3"/>
  <c r="BV1027" i="3"/>
  <c r="BW93" i="3"/>
  <c r="BR445" i="3"/>
  <c r="BS793" i="3"/>
  <c r="BX520" i="3"/>
  <c r="BP1021" i="3"/>
  <c r="BW223" i="3"/>
  <c r="BP708" i="3"/>
  <c r="BX937" i="3"/>
  <c r="BP597" i="3"/>
  <c r="BP610" i="3"/>
  <c r="BV53" i="3"/>
  <c r="BQ721" i="3"/>
  <c r="BS164" i="3"/>
  <c r="BS710" i="3"/>
  <c r="BS461" i="3"/>
  <c r="BQ319" i="3"/>
  <c r="BX999" i="3"/>
  <c r="BX1027" i="3"/>
  <c r="BR159" i="3"/>
  <c r="BR132" i="3"/>
  <c r="BT272" i="3"/>
  <c r="BR517" i="3"/>
  <c r="BV268" i="3"/>
  <c r="BW665" i="3"/>
  <c r="BX494" i="3"/>
  <c r="BP767" i="3"/>
  <c r="BX600" i="3"/>
  <c r="BR908" i="3"/>
  <c r="BQ941" i="3"/>
  <c r="BY492" i="3"/>
  <c r="BR956" i="3"/>
  <c r="BQ40" i="3"/>
  <c r="BV142" i="3"/>
  <c r="BU890" i="3"/>
  <c r="BW1013" i="3"/>
  <c r="BS304" i="3"/>
  <c r="BW715" i="3"/>
  <c r="BX675" i="3"/>
  <c r="BQ907" i="3"/>
  <c r="BT757" i="3"/>
  <c r="BV621" i="3"/>
  <c r="BT554" i="3"/>
  <c r="BW601" i="3"/>
  <c r="BT249" i="3"/>
  <c r="BX308" i="3"/>
  <c r="BQ192" i="3"/>
  <c r="BY690" i="3"/>
  <c r="BQ414" i="3"/>
  <c r="BY330" i="3"/>
  <c r="BY645" i="3"/>
  <c r="BP801" i="3"/>
  <c r="BU568" i="3"/>
  <c r="BQ74" i="3"/>
  <c r="BT427" i="3"/>
  <c r="BP1014" i="3"/>
  <c r="BV237" i="3"/>
  <c r="BQ96" i="3"/>
  <c r="BU234" i="3"/>
  <c r="BU378" i="3"/>
  <c r="BY621" i="3"/>
  <c r="BP594" i="3"/>
  <c r="BV194" i="3"/>
  <c r="BV697" i="3"/>
  <c r="BU997" i="3"/>
  <c r="BY1005" i="3"/>
  <c r="BZ509" i="3"/>
  <c r="BQ768" i="3"/>
  <c r="BW808" i="3"/>
  <c r="BT345" i="3"/>
  <c r="BX267" i="3"/>
  <c r="BW919" i="3"/>
  <c r="BQ234" i="3"/>
  <c r="BY620" i="3"/>
  <c r="BS516" i="3"/>
  <c r="BX492" i="3"/>
  <c r="BU524" i="3"/>
  <c r="BV996" i="3"/>
  <c r="BY452" i="3"/>
  <c r="BR422" i="3"/>
  <c r="BU513" i="3"/>
  <c r="BY444" i="3"/>
  <c r="BQ283" i="3"/>
  <c r="BQ57" i="3"/>
  <c r="BQ465" i="3"/>
  <c r="BS403" i="3"/>
  <c r="BS683" i="3"/>
  <c r="BU560" i="3"/>
  <c r="BX940" i="3"/>
  <c r="BZ405" i="3"/>
  <c r="BY575" i="3"/>
  <c r="BT260" i="3"/>
  <c r="BU601" i="3"/>
  <c r="BQ801" i="3"/>
  <c r="BT828" i="3"/>
  <c r="BX253" i="3"/>
  <c r="BX380" i="3"/>
  <c r="BY374" i="3"/>
  <c r="BU550" i="3"/>
  <c r="BR807" i="3"/>
  <c r="BV625" i="3"/>
  <c r="BR421" i="3"/>
  <c r="BT598" i="3"/>
  <c r="BU674" i="3"/>
  <c r="BP353" i="3"/>
  <c r="BY696" i="3"/>
  <c r="BZ621" i="3"/>
  <c r="BR828" i="3"/>
  <c r="BR1013" i="3"/>
  <c r="BX209" i="3"/>
  <c r="BZ134" i="3"/>
  <c r="BV598" i="3"/>
  <c r="BV55" i="3"/>
  <c r="BR616" i="3"/>
  <c r="BR949" i="3"/>
  <c r="BT290" i="3"/>
  <c r="BR858" i="3"/>
  <c r="BS181" i="3"/>
  <c r="BV1004" i="3"/>
  <c r="BS676" i="3"/>
  <c r="BQ327" i="3"/>
  <c r="BT884" i="3"/>
  <c r="BS80" i="3"/>
  <c r="BU83" i="3"/>
  <c r="BS420" i="3"/>
  <c r="BR433" i="3"/>
  <c r="BQ317" i="3"/>
  <c r="BX1000" i="3"/>
  <c r="BZ313" i="3"/>
  <c r="BS573" i="3"/>
  <c r="BU335" i="3"/>
  <c r="BT81" i="3"/>
  <c r="BW300" i="3"/>
  <c r="BY109" i="3"/>
  <c r="BV543" i="3"/>
  <c r="BT235" i="3"/>
  <c r="BS89" i="3"/>
  <c r="BV882" i="3"/>
  <c r="BT237" i="3"/>
  <c r="BU127" i="3"/>
  <c r="BQ453" i="3"/>
  <c r="BX49" i="3"/>
  <c r="BQ517" i="3"/>
  <c r="BV710" i="3"/>
  <c r="BR835" i="3"/>
  <c r="BU517" i="3"/>
  <c r="BS329" i="3"/>
  <c r="BZ409" i="3"/>
  <c r="BP920" i="3"/>
  <c r="BR303" i="3"/>
  <c r="BY86" i="3"/>
  <c r="BT468" i="3"/>
  <c r="BQ1010" i="3"/>
  <c r="BT1004" i="3"/>
  <c r="BZ199" i="3"/>
  <c r="BQ747" i="3"/>
  <c r="BS699" i="3"/>
  <c r="BS515" i="3"/>
  <c r="BQ308" i="3"/>
  <c r="BX97" i="3"/>
  <c r="BR475" i="3"/>
  <c r="BQ495" i="3"/>
  <c r="BU148" i="3"/>
  <c r="BZ859" i="3"/>
  <c r="BT909" i="3"/>
  <c r="BP1019" i="3"/>
  <c r="BT550" i="3"/>
  <c r="BS996" i="3"/>
  <c r="BZ1016" i="3"/>
  <c r="BW698" i="3"/>
  <c r="BQ855" i="3"/>
  <c r="BY809" i="3"/>
  <c r="BX756" i="3"/>
  <c r="BQ733" i="3"/>
  <c r="BV445" i="3"/>
  <c r="BQ834" i="3"/>
  <c r="BV103" i="3"/>
  <c r="BR701" i="3"/>
  <c r="BY262" i="3"/>
  <c r="BT549" i="3"/>
  <c r="BZ805" i="3"/>
  <c r="BX463" i="3"/>
  <c r="BU520" i="3"/>
  <c r="BT518" i="3"/>
  <c r="BT340" i="3"/>
  <c r="BQ635" i="3"/>
  <c r="BQ920" i="3"/>
  <c r="BV1002" i="3"/>
  <c r="BR712" i="3"/>
  <c r="BU389" i="3"/>
  <c r="BR352" i="3"/>
  <c r="BZ377" i="3"/>
  <c r="BZ939" i="3"/>
  <c r="BQ752" i="3"/>
  <c r="BP568" i="3"/>
  <c r="BT76" i="3"/>
  <c r="BW475" i="3"/>
  <c r="BQ837" i="3"/>
  <c r="BQ253" i="3"/>
  <c r="BQ360" i="3"/>
  <c r="BZ488" i="3"/>
  <c r="BY530" i="3"/>
  <c r="BU578" i="3"/>
  <c r="BY189" i="3"/>
  <c r="BX629" i="3"/>
  <c r="BR539" i="3"/>
  <c r="BR398" i="3"/>
  <c r="BT908" i="3"/>
  <c r="BS1008" i="3"/>
  <c r="BT855" i="3"/>
  <c r="BQ534" i="3"/>
  <c r="BY274" i="3"/>
  <c r="BZ295" i="3"/>
  <c r="BY207" i="3"/>
  <c r="BX761" i="3"/>
  <c r="BT516" i="3"/>
  <c r="BV285" i="3"/>
  <c r="BY804" i="3"/>
  <c r="BZ726" i="3"/>
  <c r="BR578" i="3"/>
  <c r="BW566" i="3"/>
  <c r="BV749" i="3"/>
  <c r="BX729" i="3"/>
  <c r="BZ970" i="3"/>
  <c r="BR860" i="3"/>
  <c r="BR649" i="3"/>
  <c r="BS956" i="3"/>
  <c r="BW351" i="3"/>
  <c r="BX961" i="3"/>
  <c r="BZ692" i="3"/>
  <c r="BY563" i="3"/>
  <c r="BR942" i="3"/>
  <c r="BW313" i="3"/>
  <c r="BR41" i="3"/>
  <c r="BX607" i="3"/>
  <c r="BY252" i="3"/>
  <c r="BT413" i="3"/>
  <c r="BT218" i="3"/>
  <c r="BV700" i="3"/>
  <c r="BZ594" i="3"/>
  <c r="BT476" i="3"/>
  <c r="BU534" i="3"/>
  <c r="BS608" i="3"/>
  <c r="BS831" i="3"/>
  <c r="BW576" i="3"/>
  <c r="BT712" i="3"/>
  <c r="BV89" i="3"/>
  <c r="BT504" i="3"/>
  <c r="BQ204" i="3"/>
  <c r="BY389" i="3"/>
  <c r="BU366" i="3"/>
  <c r="BT958" i="3"/>
  <c r="BX662" i="3"/>
  <c r="BZ398" i="3"/>
  <c r="BZ499" i="3"/>
  <c r="BQ689" i="3"/>
  <c r="BY684" i="3"/>
  <c r="BX976" i="3"/>
  <c r="BS761" i="3"/>
  <c r="BW834" i="3"/>
  <c r="BZ34" i="3"/>
  <c r="BT898" i="3"/>
  <c r="BR289" i="3"/>
  <c r="BT627" i="3"/>
  <c r="BW112" i="3"/>
  <c r="BR812" i="3"/>
  <c r="BV1001" i="3"/>
  <c r="BX808" i="3"/>
  <c r="BW84" i="3"/>
  <c r="BU586" i="3"/>
  <c r="BV180" i="3"/>
  <c r="BY837" i="3"/>
  <c r="BU759" i="3"/>
  <c r="BW301" i="3"/>
  <c r="BP402" i="3"/>
  <c r="BW200" i="3"/>
  <c r="BZ962" i="3"/>
  <c r="BU886" i="3"/>
  <c r="BP329" i="3"/>
  <c r="BZ823" i="3"/>
  <c r="BS248" i="3"/>
  <c r="BQ99" i="3"/>
  <c r="BT921" i="3"/>
  <c r="BX211" i="3"/>
  <c r="BR316" i="3"/>
  <c r="BZ626" i="3"/>
  <c r="BY508" i="3"/>
  <c r="BT344" i="3"/>
  <c r="BW509" i="3"/>
  <c r="BY44" i="3"/>
  <c r="BQ957" i="3"/>
  <c r="BR306" i="3"/>
  <c r="BX535" i="3"/>
  <c r="BY380" i="3"/>
  <c r="BU846" i="3"/>
  <c r="BT356" i="3"/>
  <c r="BS880" i="3"/>
  <c r="BS192" i="3"/>
  <c r="BW388" i="3"/>
  <c r="BR181" i="3"/>
  <c r="BQ228" i="3"/>
  <c r="BY1004" i="3"/>
  <c r="BS994" i="3"/>
  <c r="BV139" i="3"/>
  <c r="BY446" i="3"/>
  <c r="BX292" i="3"/>
  <c r="BU572" i="3"/>
  <c r="BS141" i="3"/>
  <c r="BW846" i="3"/>
  <c r="BX849" i="3"/>
  <c r="BT910" i="3"/>
  <c r="BX434" i="3"/>
  <c r="BP415" i="3"/>
  <c r="BV299" i="3"/>
  <c r="BZ181" i="3"/>
  <c r="BX189" i="3"/>
  <c r="BT375" i="3"/>
  <c r="BR798" i="3"/>
  <c r="BR724" i="3"/>
  <c r="BW993" i="3"/>
  <c r="BV739" i="3"/>
  <c r="BS149" i="3"/>
  <c r="BZ834" i="3"/>
  <c r="BV802" i="3"/>
  <c r="BZ516" i="3"/>
  <c r="BZ804" i="3"/>
  <c r="BW653" i="3"/>
  <c r="BT928" i="3"/>
  <c r="BX862" i="3"/>
  <c r="BW138" i="3"/>
  <c r="BY1009" i="3"/>
  <c r="BZ746" i="3"/>
  <c r="BZ503" i="3"/>
  <c r="BY235" i="3"/>
  <c r="BU554" i="3"/>
  <c r="BW550" i="3"/>
  <c r="BQ602" i="3"/>
  <c r="BQ259" i="3"/>
  <c r="BZ342" i="3"/>
  <c r="BR170" i="3"/>
  <c r="BS378" i="3"/>
  <c r="BV1007" i="3"/>
  <c r="BW642" i="3"/>
  <c r="BZ829" i="3"/>
  <c r="BS738" i="3"/>
  <c r="BW234" i="3"/>
  <c r="BX484" i="3"/>
  <c r="BR134" i="3"/>
  <c r="BR312" i="3"/>
  <c r="BX651" i="3"/>
  <c r="BW429" i="3"/>
  <c r="BY467" i="3"/>
  <c r="BS617" i="3"/>
  <c r="BP199" i="3"/>
  <c r="BR818" i="3"/>
  <c r="BZ1008" i="3"/>
  <c r="BV604" i="3"/>
  <c r="BW621" i="3"/>
  <c r="BR195" i="3"/>
  <c r="BS122" i="3"/>
  <c r="BS686" i="3"/>
  <c r="BQ316" i="3"/>
  <c r="BX86" i="3"/>
  <c r="BP366" i="3"/>
  <c r="BW246" i="3"/>
  <c r="BV960" i="3"/>
  <c r="BZ492" i="3"/>
  <c r="BR552" i="3"/>
  <c r="BU725" i="3"/>
  <c r="BX962" i="3"/>
  <c r="BX784" i="3"/>
  <c r="BU628" i="3"/>
  <c r="BP68" i="3"/>
  <c r="BQ991" i="3"/>
  <c r="BQ532" i="3"/>
  <c r="BS963" i="3"/>
  <c r="BW147" i="3"/>
  <c r="BY504" i="3"/>
  <c r="BZ683" i="3"/>
  <c r="BX789" i="3"/>
  <c r="BY604" i="3"/>
  <c r="BU584" i="3"/>
  <c r="BT843" i="3"/>
  <c r="BX179" i="3"/>
  <c r="BW271" i="3"/>
  <c r="BR722" i="3"/>
  <c r="BT498" i="3"/>
  <c r="BY953" i="3"/>
  <c r="BV228" i="3"/>
  <c r="BY589" i="3"/>
  <c r="BZ990" i="3"/>
  <c r="BV197" i="3"/>
  <c r="BR680" i="3"/>
  <c r="BR481" i="3"/>
  <c r="BR212" i="3"/>
  <c r="BU270" i="3"/>
  <c r="BQ437" i="3"/>
  <c r="BZ47" i="3"/>
  <c r="BZ141" i="3"/>
  <c r="BU161" i="3"/>
  <c r="BW330" i="3"/>
  <c r="BP479" i="3"/>
  <c r="BQ148" i="3"/>
  <c r="BR213" i="3"/>
  <c r="BQ582" i="3"/>
  <c r="BX820" i="3"/>
  <c r="BR60" i="3"/>
  <c r="BQ350" i="3"/>
  <c r="BR916" i="3"/>
  <c r="BY968" i="3"/>
  <c r="BR756" i="3"/>
  <c r="BR346" i="3"/>
  <c r="BS477" i="3"/>
  <c r="BV496" i="3"/>
  <c r="BQ216" i="3"/>
  <c r="BS938" i="3"/>
  <c r="BV130" i="3"/>
  <c r="BU394" i="3"/>
  <c r="BZ557" i="3"/>
  <c r="BX321" i="3"/>
  <c r="BY902" i="3"/>
  <c r="BW821" i="3"/>
  <c r="BY48" i="3"/>
  <c r="BS478" i="3"/>
  <c r="BV332" i="3"/>
  <c r="BX995" i="3"/>
  <c r="BT912" i="3"/>
  <c r="BS981" i="3"/>
  <c r="BT725" i="3"/>
  <c r="BS688" i="3"/>
  <c r="BX215" i="3"/>
  <c r="BU477" i="3"/>
  <c r="BV950" i="3"/>
  <c r="BZ530" i="3"/>
  <c r="BZ40" i="3"/>
  <c r="BR965" i="3"/>
  <c r="BV742" i="3"/>
  <c r="BY926" i="3"/>
  <c r="BV658" i="3"/>
  <c r="BY128" i="3"/>
  <c r="BW36" i="3"/>
  <c r="BQ669" i="3"/>
  <c r="BY807" i="3"/>
  <c r="BW379" i="3"/>
  <c r="BT393" i="3"/>
  <c r="BW753" i="3"/>
  <c r="BQ694" i="3"/>
  <c r="BR606" i="3"/>
  <c r="BV556" i="3"/>
  <c r="BU500" i="3"/>
  <c r="BQ865" i="3"/>
  <c r="BQ287" i="3"/>
  <c r="BW245" i="3"/>
  <c r="BP262" i="3"/>
  <c r="BZ956" i="3"/>
  <c r="BX920" i="3"/>
  <c r="BS580" i="3"/>
  <c r="BT553" i="3"/>
  <c r="BT142" i="3"/>
  <c r="BX799" i="3"/>
  <c r="BP682" i="3"/>
  <c r="BU172" i="3"/>
  <c r="BW378" i="3"/>
  <c r="BT751" i="3"/>
  <c r="BW420" i="3"/>
  <c r="BP130" i="3"/>
  <c r="BU529" i="3"/>
  <c r="BZ184" i="3"/>
  <c r="BZ428" i="3"/>
  <c r="BV440" i="3"/>
  <c r="BR342" i="3"/>
  <c r="BU510" i="3"/>
  <c r="BU444" i="3"/>
  <c r="BV747" i="3"/>
  <c r="BW879" i="3"/>
  <c r="BV310" i="3"/>
  <c r="BW360" i="3"/>
  <c r="BT815" i="3"/>
  <c r="BX809" i="3"/>
  <c r="BP603" i="3"/>
  <c r="BT288" i="3"/>
  <c r="BZ645" i="3"/>
  <c r="BP472" i="3"/>
  <c r="BT183" i="3"/>
  <c r="BQ217" i="3"/>
  <c r="BV567" i="3"/>
  <c r="BQ650" i="3"/>
  <c r="BT203" i="3"/>
  <c r="BW570" i="3"/>
  <c r="BP155" i="3"/>
  <c r="BQ187" i="3"/>
  <c r="BY1013" i="3"/>
  <c r="BP81" i="3"/>
  <c r="BP92" i="3"/>
  <c r="BU842" i="3"/>
  <c r="BR261" i="3"/>
  <c r="BP746" i="3"/>
  <c r="BX69" i="3"/>
  <c r="BT200" i="3"/>
  <c r="BS210" i="3"/>
  <c r="BT675" i="3"/>
  <c r="BV111" i="3"/>
  <c r="BP319" i="3"/>
  <c r="BP743" i="3"/>
  <c r="BY782" i="3"/>
  <c r="BX486" i="3"/>
  <c r="BW548" i="3"/>
  <c r="BQ123" i="3"/>
  <c r="BT931" i="3"/>
  <c r="BP565" i="3"/>
  <c r="BS362" i="3"/>
  <c r="BV212" i="3"/>
  <c r="BS305" i="3"/>
  <c r="BR790" i="3"/>
  <c r="BR995" i="3"/>
  <c r="BZ714" i="3"/>
  <c r="BR889" i="3"/>
  <c r="BW489" i="3"/>
  <c r="BP340" i="3"/>
  <c r="BZ432" i="3"/>
  <c r="BZ795" i="3"/>
  <c r="BU1003" i="3"/>
  <c r="BU963" i="3"/>
  <c r="BZ98" i="3"/>
  <c r="BR414" i="3"/>
  <c r="BX568" i="3"/>
  <c r="BS730" i="3"/>
  <c r="BU787" i="3"/>
  <c r="BR886" i="3"/>
  <c r="BV793" i="3"/>
  <c r="BW406" i="3"/>
  <c r="BV880" i="3"/>
  <c r="BU506" i="3"/>
  <c r="BZ246" i="3"/>
  <c r="BV126" i="3"/>
  <c r="BU502" i="3"/>
  <c r="BU1007" i="3"/>
  <c r="BR874" i="3"/>
  <c r="BX705" i="3"/>
  <c r="BX696" i="3"/>
  <c r="BP451" i="3"/>
  <c r="BP368" i="3"/>
  <c r="BU770" i="3"/>
  <c r="BR467" i="3"/>
  <c r="BY805" i="3"/>
  <c r="BY541" i="3"/>
  <c r="BY540" i="3"/>
  <c r="BS365" i="3"/>
  <c r="BX490" i="3"/>
  <c r="BU1014" i="3"/>
  <c r="BR1018" i="3"/>
  <c r="BY379" i="3"/>
  <c r="BY36" i="3"/>
  <c r="BU896" i="3"/>
  <c r="BS311" i="3"/>
  <c r="BQ878" i="3"/>
  <c r="BQ691" i="3"/>
  <c r="BV192" i="3"/>
  <c r="BQ458" i="3"/>
  <c r="BX417" i="3"/>
  <c r="BS245" i="3"/>
  <c r="BR674" i="3"/>
  <c r="BQ819" i="3"/>
  <c r="BW899" i="3"/>
  <c r="BT180" i="3"/>
  <c r="BR35" i="3"/>
  <c r="BU964" i="3"/>
  <c r="BX863" i="3"/>
  <c r="BT445" i="3"/>
  <c r="BX565" i="3"/>
  <c r="BZ35" i="3"/>
  <c r="BU599" i="3"/>
  <c r="BX38" i="3"/>
  <c r="BW423" i="3"/>
  <c r="BQ46" i="3"/>
  <c r="BR913" i="3"/>
  <c r="BX256" i="3"/>
  <c r="BX934" i="3"/>
  <c r="BY139" i="3"/>
  <c r="BV800" i="3"/>
  <c r="BP655" i="3"/>
  <c r="BV464" i="3"/>
  <c r="BQ507" i="3"/>
  <c r="BU518" i="3"/>
  <c r="BU647" i="3"/>
  <c r="BQ679" i="3"/>
  <c r="BS839" i="3"/>
  <c r="BV857" i="3"/>
  <c r="BV337" i="3"/>
  <c r="BZ991" i="3"/>
  <c r="BZ157" i="3"/>
  <c r="BZ471" i="3"/>
  <c r="BY710" i="3"/>
  <c r="BV342" i="3"/>
  <c r="BZ693" i="3"/>
  <c r="BY741" i="3"/>
  <c r="BP639" i="3"/>
  <c r="BR139" i="3"/>
  <c r="BX893" i="3"/>
  <c r="BV400" i="3"/>
  <c r="BU573" i="3"/>
  <c r="BZ457" i="3"/>
  <c r="BX915" i="3"/>
  <c r="BS673" i="3"/>
  <c r="BS227" i="3"/>
  <c r="BU763" i="3"/>
  <c r="BS849" i="3"/>
  <c r="BW469" i="3"/>
  <c r="BV401" i="3"/>
  <c r="BQ700" i="3"/>
  <c r="BS1022" i="3"/>
  <c r="BQ860" i="3"/>
  <c r="BS1020" i="3"/>
  <c r="BU640" i="3"/>
  <c r="BS288" i="3"/>
  <c r="BX710" i="3"/>
  <c r="BS881" i="3"/>
  <c r="BU947" i="3"/>
  <c r="BP379" i="3"/>
  <c r="BR526" i="3"/>
  <c r="BU655" i="3"/>
  <c r="BV378" i="3"/>
  <c r="BT536" i="3"/>
  <c r="BU110" i="3"/>
  <c r="BV158" i="3"/>
  <c r="BQ790" i="3"/>
  <c r="BV95" i="3"/>
  <c r="BP967" i="3"/>
  <c r="BW287" i="3"/>
  <c r="BU771" i="3"/>
  <c r="BQ273" i="3"/>
  <c r="BP69" i="3"/>
  <c r="BU593" i="3"/>
  <c r="BX228" i="3"/>
  <c r="BZ604" i="3"/>
  <c r="BT957" i="3"/>
  <c r="BU649" i="3"/>
  <c r="BV845" i="3"/>
  <c r="BY61" i="3"/>
  <c r="BX563" i="3"/>
  <c r="BY862" i="3"/>
  <c r="BY700" i="3"/>
  <c r="BZ724" i="3"/>
  <c r="BT664" i="3"/>
  <c r="BV830" i="3"/>
  <c r="BQ226" i="3"/>
  <c r="BX764" i="3"/>
  <c r="BZ688" i="3"/>
  <c r="BS35" i="3"/>
  <c r="BP324" i="3"/>
  <c r="BV240" i="3"/>
  <c r="BW803" i="3"/>
  <c r="BY874" i="3"/>
  <c r="BX319" i="3"/>
  <c r="BT609" i="3"/>
  <c r="BT964" i="3"/>
  <c r="BS427" i="3"/>
  <c r="BQ889" i="3"/>
  <c r="BY631" i="3"/>
  <c r="BY204" i="3"/>
  <c r="BX351" i="3"/>
  <c r="BW119" i="3"/>
  <c r="BV505" i="3"/>
  <c r="BQ1002" i="3"/>
  <c r="BP318" i="3"/>
  <c r="BX599" i="3"/>
  <c r="BU808" i="3"/>
  <c r="BW874" i="3"/>
  <c r="BZ999" i="3"/>
  <c r="BU714" i="3"/>
  <c r="BU213" i="3"/>
  <c r="BR283" i="3"/>
  <c r="BW500" i="3"/>
  <c r="BQ629" i="3"/>
  <c r="BY491" i="3"/>
  <c r="BW591" i="3"/>
  <c r="BV751" i="3"/>
  <c r="BX650" i="3"/>
  <c r="BX827" i="3"/>
  <c r="BP475" i="3"/>
  <c r="BR975" i="3"/>
  <c r="BR711" i="3"/>
  <c r="BP998" i="3"/>
  <c r="BU277" i="3"/>
  <c r="BR611" i="3"/>
  <c r="BX728" i="3"/>
  <c r="BP718" i="3"/>
  <c r="BT442" i="3"/>
  <c r="BY562" i="3"/>
  <c r="BX112" i="3"/>
  <c r="BX904" i="3"/>
  <c r="BT853" i="3"/>
  <c r="BW559" i="3"/>
  <c r="BR604" i="3"/>
  <c r="BQ705" i="3"/>
  <c r="BR63" i="3"/>
  <c r="BT994" i="3"/>
  <c r="BZ273" i="3"/>
  <c r="BR922" i="3"/>
  <c r="BT292" i="3"/>
  <c r="BW371" i="3"/>
  <c r="BQ34" i="3"/>
  <c r="BX800" i="3"/>
  <c r="BW561" i="3"/>
  <c r="BZ336" i="3"/>
  <c r="BV550" i="3"/>
  <c r="BV303" i="3"/>
  <c r="BQ168" i="3"/>
  <c r="BQ765" i="3"/>
  <c r="BT864" i="3"/>
  <c r="BT703" i="3"/>
  <c r="BX857" i="3"/>
  <c r="BW184" i="3"/>
  <c r="BT159" i="3"/>
  <c r="BR988" i="3"/>
  <c r="BT533" i="3"/>
  <c r="BQ933" i="3"/>
  <c r="BZ370" i="3"/>
  <c r="BY58" i="3"/>
  <c r="BU977" i="3"/>
  <c r="BV705" i="3"/>
  <c r="BT68" i="3"/>
  <c r="BU802" i="3"/>
  <c r="BR558" i="3"/>
  <c r="BR501" i="3"/>
  <c r="BT429" i="3"/>
  <c r="BX408" i="3"/>
  <c r="BP67" i="3"/>
  <c r="BX930" i="3"/>
  <c r="BT656" i="3"/>
  <c r="BS451" i="3"/>
  <c r="BS240" i="3"/>
  <c r="BW185" i="3"/>
  <c r="BX559" i="3"/>
  <c r="BX296" i="3"/>
  <c r="BT983" i="3"/>
  <c r="BY932" i="3"/>
  <c r="BV273" i="3"/>
  <c r="BS869" i="3"/>
  <c r="BZ577" i="3"/>
  <c r="BX635" i="3"/>
  <c r="BR682" i="3"/>
  <c r="BP461" i="3"/>
  <c r="BY125" i="3"/>
  <c r="BT67" i="3"/>
  <c r="BY844" i="3"/>
  <c r="BV820" i="3"/>
  <c r="BX1024" i="3"/>
  <c r="BQ831" i="3"/>
  <c r="BQ139" i="3"/>
  <c r="BV589" i="3"/>
  <c r="BR854" i="3"/>
  <c r="BR926" i="3"/>
  <c r="BR613" i="3"/>
  <c r="BV450" i="3"/>
  <c r="BU782" i="3"/>
  <c r="BV858" i="3"/>
  <c r="BZ328" i="3"/>
  <c r="BW155" i="3"/>
  <c r="BP111" i="3"/>
  <c r="BT171" i="3"/>
  <c r="BT457" i="3"/>
  <c r="BW101" i="3"/>
  <c r="BY669" i="3"/>
  <c r="BW189" i="3"/>
  <c r="BY200" i="3"/>
  <c r="BW1000" i="3"/>
  <c r="BR461" i="3"/>
  <c r="BW519" i="3"/>
  <c r="BV363" i="3"/>
  <c r="BS582" i="3"/>
  <c r="BT986" i="3"/>
  <c r="BT169" i="3"/>
  <c r="BR360" i="3"/>
  <c r="BW861" i="3"/>
  <c r="BT455" i="3"/>
  <c r="BZ733" i="3"/>
  <c r="BQ244" i="3"/>
  <c r="BR894" i="3"/>
  <c r="BR887" i="3"/>
  <c r="BP391" i="3"/>
  <c r="BS204" i="3"/>
  <c r="BW864" i="3"/>
  <c r="BV183" i="3"/>
  <c r="BY790" i="3"/>
  <c r="BT155" i="3"/>
  <c r="BQ900" i="3"/>
  <c r="BY216" i="3"/>
  <c r="BS664" i="3"/>
  <c r="BU1004" i="3"/>
  <c r="BR502" i="3"/>
  <c r="BQ251" i="3"/>
  <c r="BY888" i="3"/>
  <c r="BR532" i="3"/>
  <c r="BZ976" i="3"/>
  <c r="BT239" i="3"/>
  <c r="BR385" i="3"/>
  <c r="BR473" i="3"/>
  <c r="BP530" i="3"/>
  <c r="BW912" i="3"/>
  <c r="BP411" i="3"/>
  <c r="BW1008" i="3"/>
  <c r="BP1011" i="3"/>
  <c r="BU772" i="3"/>
  <c r="BQ848" i="3"/>
  <c r="BY232" i="3"/>
  <c r="BZ96" i="3"/>
  <c r="BZ826" i="3"/>
  <c r="BV309" i="3"/>
  <c r="BP721" i="3"/>
  <c r="BX173" i="3"/>
  <c r="BW692" i="3"/>
  <c r="BQ540" i="3"/>
  <c r="BP695" i="3"/>
  <c r="BU596" i="3"/>
  <c r="BW183" i="3"/>
  <c r="BQ264" i="3"/>
  <c r="BX1026" i="3"/>
  <c r="BW38" i="3"/>
  <c r="BS116" i="3"/>
  <c r="BQ85" i="3"/>
  <c r="BQ111" i="3"/>
  <c r="BU635" i="3"/>
  <c r="BT776" i="3"/>
  <c r="BQ644" i="3"/>
  <c r="BV954" i="3"/>
  <c r="BS55" i="3"/>
  <c r="BT743" i="3"/>
  <c r="BV333" i="3"/>
  <c r="BP332" i="3"/>
  <c r="BT930" i="3"/>
  <c r="BQ404" i="3"/>
  <c r="BQ59" i="3"/>
  <c r="BY183" i="3"/>
  <c r="BT584" i="3"/>
  <c r="BX457" i="3"/>
  <c r="BS799" i="3"/>
  <c r="BQ513" i="3"/>
  <c r="BQ636" i="3"/>
  <c r="BU418" i="3"/>
  <c r="BX739" i="3"/>
  <c r="BX518" i="3"/>
  <c r="BV588" i="3"/>
  <c r="BW525" i="3"/>
  <c r="BS954" i="3"/>
  <c r="BT134" i="3"/>
  <c r="BY802" i="3"/>
  <c r="BP1031" i="3"/>
  <c r="BX876" i="3"/>
  <c r="BV779" i="3"/>
  <c r="BZ798" i="3"/>
  <c r="BW293" i="3"/>
  <c r="BQ426" i="3"/>
  <c r="BZ448" i="3"/>
  <c r="BU200" i="3"/>
  <c r="BU481" i="3"/>
  <c r="BR853" i="3"/>
  <c r="BW693" i="3"/>
  <c r="BZ883" i="3"/>
  <c r="BZ517" i="3"/>
  <c r="BQ620" i="3"/>
  <c r="BY188" i="3"/>
  <c r="BW247" i="3"/>
  <c r="BQ394" i="3"/>
  <c r="BZ569" i="3"/>
  <c r="BT202" i="3"/>
  <c r="BY292" i="3"/>
  <c r="BS544" i="3"/>
  <c r="BY316" i="3"/>
  <c r="BZ658" i="3"/>
  <c r="BT894" i="3"/>
  <c r="BS534" i="3"/>
  <c r="BX165" i="3"/>
  <c r="BS426" i="3"/>
  <c r="BR543" i="3"/>
  <c r="BP584" i="3"/>
  <c r="BQ762" i="3"/>
  <c r="BZ247" i="3"/>
  <c r="BS882" i="3"/>
  <c r="BT854" i="3"/>
  <c r="BW578" i="3"/>
  <c r="BV771" i="3"/>
  <c r="BQ988" i="3"/>
  <c r="BV1013" i="3"/>
  <c r="BR479" i="3"/>
  <c r="BU269" i="3"/>
  <c r="BT1018" i="3"/>
  <c r="BQ279" i="3"/>
  <c r="BR868" i="3"/>
  <c r="BZ763" i="3"/>
  <c r="BZ911" i="3"/>
  <c r="BS380" i="3"/>
  <c r="BQ1005" i="3"/>
  <c r="BS335" i="3"/>
  <c r="BY450" i="3"/>
  <c r="BP672" i="3"/>
  <c r="BY350" i="3"/>
  <c r="BU570" i="3"/>
  <c r="BT110" i="3"/>
  <c r="BZ591" i="3"/>
  <c r="BR87" i="3"/>
  <c r="BV998" i="3"/>
  <c r="BT971" i="3"/>
  <c r="BU522" i="3"/>
  <c r="BU660" i="3"/>
  <c r="BU82" i="3"/>
  <c r="BY195" i="3"/>
  <c r="BZ797" i="3"/>
  <c r="BV583" i="3"/>
  <c r="BR394" i="3"/>
  <c r="BY54" i="3"/>
  <c r="BY474" i="3"/>
  <c r="BQ968" i="3"/>
  <c r="BT581" i="3"/>
  <c r="BU304" i="3"/>
  <c r="BT777" i="3"/>
  <c r="BV706" i="3"/>
  <c r="BP1012" i="3"/>
  <c r="BU276" i="3"/>
  <c r="BV229" i="3"/>
  <c r="BZ427" i="3"/>
  <c r="BU261" i="3"/>
  <c r="BW427" i="3"/>
  <c r="BV60" i="3"/>
  <c r="BU293" i="3"/>
  <c r="BQ367" i="3"/>
  <c r="BS718" i="3"/>
  <c r="BV226" i="3"/>
  <c r="BU630" i="3"/>
  <c r="BW911" i="3"/>
  <c r="BR743" i="3"/>
  <c r="BR865" i="3"/>
  <c r="BT441" i="3"/>
  <c r="BP113" i="3"/>
  <c r="BR95" i="3"/>
  <c r="BS968" i="3"/>
  <c r="BQ847" i="3"/>
  <c r="BW78" i="3"/>
  <c r="BS1023" i="3"/>
  <c r="BT493" i="3"/>
  <c r="BY831" i="3"/>
  <c r="BS713" i="3"/>
  <c r="BZ677" i="3"/>
  <c r="BW366" i="3"/>
  <c r="BW417" i="3"/>
  <c r="BQ699" i="3"/>
  <c r="BX889" i="3"/>
  <c r="BU386" i="3"/>
  <c r="BU343" i="3"/>
  <c r="BT606" i="3"/>
  <c r="BY303" i="3"/>
  <c r="BS541" i="3"/>
  <c r="BW263" i="3"/>
  <c r="BY404" i="3"/>
  <c r="BW426" i="3"/>
  <c r="BV645" i="3"/>
  <c r="BW995" i="3"/>
  <c r="BT307" i="3"/>
  <c r="BP497" i="3"/>
  <c r="BZ153" i="3"/>
  <c r="BZ901" i="3"/>
  <c r="BV481" i="3"/>
  <c r="BS932" i="3"/>
  <c r="BV170" i="3"/>
  <c r="BR471" i="3"/>
  <c r="BY147" i="3"/>
  <c r="BV135" i="3"/>
  <c r="BW453" i="3"/>
  <c r="BP193" i="3"/>
  <c r="BX471" i="3"/>
  <c r="BQ407" i="3"/>
  <c r="BT628" i="3"/>
  <c r="BR617" i="3"/>
  <c r="BR507" i="3"/>
  <c r="BP112" i="3"/>
  <c r="BQ398" i="3"/>
  <c r="BX806" i="3"/>
  <c r="BV929" i="3"/>
  <c r="BR448" i="3"/>
  <c r="BR118" i="3"/>
  <c r="BT191" i="3"/>
  <c r="BZ418" i="3"/>
  <c r="BU157" i="3"/>
  <c r="BT530" i="3"/>
  <c r="BV790" i="3"/>
  <c r="BZ378" i="3"/>
  <c r="BW431" i="3"/>
  <c r="BP510" i="3"/>
  <c r="BU760" i="3"/>
  <c r="BS927" i="3"/>
  <c r="BY431" i="3"/>
  <c r="BQ876" i="3"/>
  <c r="BT163" i="3"/>
  <c r="BV499" i="3"/>
  <c r="BU338" i="3"/>
  <c r="BV908" i="3"/>
  <c r="BW71" i="3"/>
  <c r="BR347" i="3"/>
  <c r="BP296" i="3"/>
  <c r="BQ716" i="3"/>
  <c r="BP1027" i="3"/>
  <c r="BU140" i="3"/>
  <c r="BQ674" i="3"/>
  <c r="BP452" i="3"/>
  <c r="BY614" i="3"/>
  <c r="BZ839" i="3"/>
  <c r="BX911" i="3"/>
  <c r="BR271" i="3"/>
  <c r="BU190" i="3"/>
  <c r="BZ817" i="3"/>
  <c r="BV638" i="3"/>
  <c r="BV80" i="3"/>
  <c r="BZ689" i="3"/>
  <c r="BY506" i="3"/>
  <c r="BW839" i="3"/>
  <c r="BP295" i="3"/>
  <c r="BX657" i="3"/>
  <c r="BQ927" i="3"/>
  <c r="BW728" i="3"/>
  <c r="BR305" i="3"/>
  <c r="BS407" i="3"/>
  <c r="BP815" i="3"/>
  <c r="BV312" i="3"/>
  <c r="BP540" i="3"/>
  <c r="BS835" i="3"/>
  <c r="BT264" i="3"/>
  <c r="BT523" i="3"/>
  <c r="BX685" i="3"/>
  <c r="BX226" i="3"/>
  <c r="BU557" i="3"/>
  <c r="BY898" i="3"/>
  <c r="BV654" i="3"/>
  <c r="BR544" i="3"/>
  <c r="BR561" i="3"/>
  <c r="BZ172" i="3"/>
  <c r="BX627" i="3"/>
  <c r="BV357" i="3"/>
  <c r="BX868" i="3"/>
  <c r="BS732" i="3"/>
  <c r="BS992" i="3"/>
  <c r="BX160" i="3"/>
  <c r="BQ916" i="3"/>
  <c r="BU371" i="3"/>
  <c r="BU663" i="3"/>
  <c r="BU316" i="3"/>
  <c r="BQ193" i="3"/>
  <c r="BR332" i="3"/>
  <c r="BX686" i="3"/>
  <c r="BW510" i="3"/>
  <c r="BU987" i="3"/>
  <c r="BR435" i="3"/>
  <c r="BR257" i="3"/>
  <c r="BX888" i="3"/>
  <c r="BR925" i="3"/>
  <c r="BV315" i="3"/>
  <c r="BY800" i="3"/>
  <c r="BY324" i="3"/>
  <c r="BT787" i="3"/>
  <c r="BP453" i="3"/>
  <c r="BU426" i="3"/>
  <c r="BX502" i="3"/>
  <c r="BQ428" i="3"/>
  <c r="BP641" i="3"/>
  <c r="BW490" i="3"/>
  <c r="BR553" i="3"/>
  <c r="BU679" i="3"/>
  <c r="BR101" i="3"/>
  <c r="BY1002" i="3"/>
  <c r="BX138" i="3"/>
  <c r="BT339" i="3"/>
  <c r="BT844" i="3"/>
  <c r="BW775" i="3"/>
  <c r="BV410" i="3"/>
  <c r="BR182" i="3"/>
  <c r="BQ376" i="3"/>
  <c r="BW689" i="3"/>
  <c r="BQ1025" i="3"/>
  <c r="BV953" i="3"/>
  <c r="BQ402" i="3"/>
  <c r="BV848" i="3"/>
  <c r="BW60" i="3"/>
  <c r="BW769" i="3"/>
  <c r="BV524" i="3"/>
  <c r="BR217" i="3"/>
  <c r="BS952" i="3"/>
  <c r="BS508" i="3"/>
  <c r="BV738" i="3"/>
  <c r="BY561" i="3"/>
  <c r="BQ763" i="3"/>
  <c r="BT926" i="3"/>
  <c r="BY875" i="3"/>
  <c r="BS79" i="3"/>
  <c r="BQ462" i="3"/>
  <c r="BQ77" i="3"/>
  <c r="BZ164" i="3"/>
  <c r="BQ661" i="3"/>
  <c r="BY830" i="3"/>
  <c r="BU1025" i="3"/>
  <c r="BQ899" i="3"/>
  <c r="BV93" i="3"/>
  <c r="BQ671" i="3"/>
  <c r="BV73" i="3"/>
  <c r="BW265" i="3"/>
  <c r="BW549" i="3"/>
  <c r="BP770" i="3"/>
  <c r="BX452" i="3"/>
  <c r="BS63" i="3"/>
  <c r="BV1009" i="3"/>
  <c r="BP557" i="3"/>
  <c r="BT882" i="3"/>
  <c r="BZ124" i="3"/>
  <c r="BY686" i="3"/>
  <c r="BQ292" i="3"/>
  <c r="BU626" i="3"/>
  <c r="BT657" i="3"/>
  <c r="BR990" i="3"/>
  <c r="BW651" i="3"/>
  <c r="BR470" i="3"/>
  <c r="BW1018" i="3"/>
  <c r="BU839" i="3"/>
  <c r="BV272" i="3"/>
  <c r="BU181" i="3"/>
  <c r="BV307" i="3"/>
  <c r="BZ242" i="3"/>
  <c r="BT254" i="3"/>
  <c r="BQ502" i="3"/>
  <c r="BR847" i="3"/>
  <c r="BX790" i="3"/>
  <c r="BR779" i="3"/>
  <c r="BZ225" i="3"/>
  <c r="BY568" i="3"/>
  <c r="BY749" i="3"/>
  <c r="BS364" i="3"/>
  <c r="BV918" i="3"/>
  <c r="BX149" i="3"/>
  <c r="BR640" i="3"/>
  <c r="BT90" i="3"/>
  <c r="BV626" i="3"/>
  <c r="BY930" i="3"/>
  <c r="BW971" i="3"/>
  <c r="BY779" i="3"/>
  <c r="BV919" i="3"/>
  <c r="BX113" i="3"/>
  <c r="BP975" i="3"/>
  <c r="BW53" i="3"/>
  <c r="BS428" i="3"/>
  <c r="BR522" i="3"/>
  <c r="BR96" i="3"/>
  <c r="BS928" i="3"/>
  <c r="BY487" i="3"/>
  <c r="BP85" i="3"/>
  <c r="BU193" i="3"/>
  <c r="BS183" i="3"/>
  <c r="BQ814" i="3"/>
  <c r="BX84" i="3"/>
  <c r="BU112" i="3"/>
  <c r="BP401" i="3"/>
  <c r="BQ964" i="3"/>
  <c r="BU128" i="3"/>
  <c r="BR568" i="3"/>
  <c r="BZ305" i="3"/>
  <c r="BT484" i="3"/>
  <c r="BY999" i="3"/>
  <c r="BX426" i="3"/>
  <c r="BY498" i="3"/>
  <c r="BZ778" i="3"/>
  <c r="BV87" i="3"/>
  <c r="BP965" i="3"/>
  <c r="BS212" i="3"/>
  <c r="BW340" i="3"/>
  <c r="BZ272" i="3"/>
  <c r="BZ737" i="3"/>
  <c r="BT720" i="3"/>
  <c r="BP1030" i="3"/>
  <c r="BW774" i="3"/>
  <c r="BR56" i="3"/>
  <c r="BY321" i="3"/>
  <c r="BT214" i="3"/>
  <c r="BV538" i="3"/>
  <c r="BP49" i="3"/>
  <c r="BX835" i="3"/>
  <c r="BW963" i="3"/>
  <c r="BT443" i="3"/>
  <c r="BX546" i="3"/>
  <c r="BU735" i="3"/>
  <c r="BS92" i="3"/>
  <c r="BY711" i="3"/>
  <c r="BQ1029" i="3"/>
  <c r="BQ131" i="3"/>
  <c r="BW1017" i="3"/>
  <c r="BT738" i="3"/>
  <c r="BX782" i="3"/>
  <c r="BZ519" i="3"/>
  <c r="BR599" i="3"/>
  <c r="BY1012" i="3"/>
  <c r="BP344" i="3"/>
  <c r="BT172" i="3"/>
  <c r="BQ901" i="3"/>
  <c r="BT330" i="3"/>
  <c r="BT736" i="3"/>
  <c r="BX1025" i="3"/>
  <c r="BY424" i="3"/>
  <c r="BR841" i="3"/>
  <c r="BX504" i="3"/>
  <c r="BZ965" i="3"/>
  <c r="BQ633" i="3"/>
  <c r="BT162" i="3"/>
  <c r="BP798" i="3"/>
  <c r="BU438" i="3"/>
  <c r="BP737" i="3"/>
  <c r="BY916" i="3"/>
  <c r="BU611" i="3"/>
  <c r="BQ522" i="3"/>
  <c r="BU642" i="3"/>
  <c r="BV551" i="3"/>
  <c r="BZ497" i="3"/>
  <c r="BY43" i="3"/>
  <c r="BZ1031" i="3"/>
  <c r="BS602" i="3"/>
  <c r="BS263" i="3"/>
  <c r="BR189" i="3"/>
  <c r="BW688" i="3"/>
  <c r="BS745" i="3"/>
  <c r="BX576" i="3"/>
  <c r="BR538" i="3"/>
  <c r="BY107" i="3"/>
  <c r="BZ878" i="3"/>
  <c r="BS824" i="3"/>
  <c r="BS333" i="3"/>
  <c r="BP70" i="3"/>
  <c r="BZ230" i="3"/>
  <c r="BP750" i="3"/>
  <c r="BR755" i="3"/>
  <c r="BU425" i="3"/>
  <c r="BP742" i="3"/>
  <c r="BR453" i="3"/>
  <c r="BP956" i="3"/>
  <c r="BW242" i="3"/>
  <c r="BX551" i="3"/>
  <c r="BS301" i="3"/>
  <c r="BZ97" i="3"/>
  <c r="BP196" i="3"/>
  <c r="BU486" i="3"/>
  <c r="BS256" i="3"/>
  <c r="BZ770" i="3"/>
  <c r="BR439" i="3"/>
  <c r="BY606" i="3"/>
  <c r="BZ582" i="3"/>
  <c r="BV380" i="3"/>
  <c r="BU873" i="3"/>
  <c r="BQ621" i="3"/>
  <c r="BV734" i="3"/>
  <c r="BX836" i="3"/>
  <c r="BT507" i="3"/>
  <c r="BX726" i="3"/>
  <c r="BT798" i="3"/>
  <c r="BP471" i="3"/>
  <c r="BS581" i="3"/>
  <c r="BR689" i="3"/>
  <c r="BV508" i="3"/>
  <c r="BR488" i="3"/>
  <c r="BX521" i="3"/>
  <c r="BW35" i="3"/>
  <c r="BR379" i="3"/>
  <c r="BP776" i="3"/>
  <c r="BW906" i="3"/>
  <c r="BR637" i="3"/>
  <c r="BP406" i="3"/>
  <c r="BY944" i="3"/>
  <c r="BR736" i="3"/>
  <c r="BP634" i="3"/>
  <c r="BW348" i="3"/>
  <c r="BT285" i="3"/>
  <c r="BP861" i="3"/>
  <c r="BR683" i="3"/>
  <c r="BR297" i="3"/>
  <c r="BX618" i="3"/>
  <c r="BP943" i="3"/>
  <c r="BZ856" i="3"/>
  <c r="BP116" i="3"/>
  <c r="BP724" i="3"/>
  <c r="BQ222" i="3"/>
  <c r="BR655" i="3"/>
  <c r="BP507" i="3"/>
  <c r="BU523" i="3"/>
  <c r="BZ160" i="3"/>
  <c r="BR399" i="3"/>
  <c r="BX846" i="3"/>
  <c r="BU272" i="3"/>
  <c r="BX702" i="3"/>
  <c r="BR729" i="3"/>
  <c r="BX1014" i="3"/>
  <c r="BW654" i="3"/>
  <c r="BV372" i="3"/>
  <c r="BT308" i="3"/>
  <c r="BW538" i="3"/>
  <c r="BS864" i="3"/>
  <c r="BP360" i="3"/>
  <c r="BX977" i="3"/>
  <c r="BS376" i="3"/>
  <c r="BX58" i="3"/>
  <c r="BV799" i="3"/>
  <c r="BZ387" i="3"/>
  <c r="BT772" i="3"/>
  <c r="BX869" i="3"/>
  <c r="BY849" i="3"/>
  <c r="BX230" i="3"/>
  <c r="BZ260" i="3"/>
  <c r="BX926" i="3"/>
  <c r="BR748" i="3"/>
  <c r="BS1003" i="3"/>
  <c r="BR621" i="3"/>
  <c r="BY829" i="3"/>
  <c r="BS447" i="3"/>
  <c r="BR153" i="3"/>
  <c r="BR186" i="3"/>
  <c r="BS238" i="3"/>
  <c r="BV419" i="3"/>
  <c r="BV843" i="3"/>
  <c r="BP945" i="3"/>
  <c r="BU688" i="3"/>
  <c r="BV684" i="3"/>
  <c r="BR619" i="3"/>
  <c r="BP907" i="3"/>
  <c r="BX155" i="3"/>
  <c r="BX769" i="3"/>
  <c r="BY670" i="3"/>
  <c r="BQ914" i="3"/>
  <c r="BX398" i="3"/>
  <c r="BT66" i="3"/>
  <c r="BT471" i="3"/>
  <c r="BX262" i="3"/>
  <c r="BS714" i="3"/>
  <c r="BQ1012" i="3"/>
  <c r="BR734" i="3"/>
  <c r="BY447" i="3"/>
  <c r="BS50" i="3"/>
  <c r="BP942" i="3"/>
  <c r="BR480" i="3"/>
  <c r="BQ209" i="3"/>
  <c r="BR224" i="3"/>
  <c r="BS36" i="3"/>
  <c r="BZ388" i="3"/>
  <c r="BX403" i="3"/>
  <c r="BS292" i="3"/>
  <c r="BP267" i="3"/>
  <c r="BW47" i="3"/>
  <c r="BQ384" i="3"/>
  <c r="BU46" i="3"/>
  <c r="BZ565" i="3"/>
  <c r="BY768" i="3"/>
  <c r="BT805" i="3"/>
  <c r="BV205" i="3"/>
  <c r="BP1017" i="3"/>
  <c r="BT599" i="3"/>
  <c r="BS293" i="3"/>
  <c r="BS121" i="3"/>
  <c r="BR336" i="3"/>
  <c r="BT683" i="3"/>
  <c r="BU204" i="3"/>
  <c r="BW696" i="3"/>
  <c r="BS199" i="3"/>
  <c r="BZ182" i="3"/>
  <c r="BU1002" i="3"/>
  <c r="BV837" i="3"/>
  <c r="BT715" i="3"/>
  <c r="BW85" i="3"/>
  <c r="BQ401" i="3"/>
  <c r="BQ518" i="3"/>
  <c r="BW62" i="3"/>
  <c r="BV41" i="3"/>
  <c r="BZ477" i="3"/>
  <c r="BQ165" i="3"/>
  <c r="BX855" i="3"/>
  <c r="BT686" i="3"/>
  <c r="BU498" i="3"/>
  <c r="BW647" i="3"/>
  <c r="BS703" i="3"/>
  <c r="BY451" i="3"/>
  <c r="BR513" i="3"/>
  <c r="BQ667" i="3"/>
  <c r="BT334" i="3"/>
  <c r="BU233" i="3"/>
  <c r="BP663" i="3"/>
  <c r="BT869" i="3"/>
  <c r="BS85" i="3"/>
  <c r="BP542" i="3"/>
  <c r="BX912" i="3"/>
  <c r="BZ451" i="3"/>
  <c r="BP938" i="3"/>
  <c r="BX422" i="3"/>
  <c r="BV124" i="3"/>
  <c r="BW157" i="3"/>
  <c r="BU989" i="3"/>
  <c r="BV946" i="3"/>
  <c r="BW419" i="3"/>
  <c r="BP377" i="3"/>
  <c r="BP841" i="3"/>
  <c r="BS781" i="3"/>
  <c r="BS872" i="3"/>
  <c r="BT253" i="3"/>
  <c r="BU248" i="3"/>
  <c r="BW767" i="3"/>
  <c r="BU789" i="3"/>
  <c r="BY192" i="3"/>
  <c r="BZ491" i="3"/>
  <c r="BQ52" i="3"/>
  <c r="BX865" i="3"/>
  <c r="BU891" i="3"/>
  <c r="BT1023" i="3"/>
  <c r="BS879" i="3"/>
  <c r="BU282" i="3"/>
  <c r="BP343" i="3"/>
  <c r="BT702" i="3"/>
  <c r="BU355" i="3"/>
  <c r="BQ940" i="3"/>
  <c r="BT488" i="3"/>
  <c r="BQ298" i="3"/>
  <c r="BU439" i="3"/>
  <c r="BQ64" i="3"/>
  <c r="BU805" i="3"/>
  <c r="BY845" i="3"/>
  <c r="BZ304" i="3"/>
  <c r="BP383" i="3"/>
  <c r="BX848" i="3"/>
  <c r="BV797" i="3"/>
  <c r="BX379" i="3"/>
  <c r="BR1007" i="3"/>
  <c r="BU776" i="3"/>
  <c r="BP511" i="3"/>
  <c r="BR450" i="3"/>
  <c r="BV527" i="3"/>
  <c r="BU935" i="3"/>
  <c r="BP256" i="3"/>
  <c r="BZ522" i="3"/>
  <c r="BV241" i="3"/>
  <c r="BR218" i="3"/>
  <c r="BR478" i="3"/>
  <c r="BV497" i="3"/>
  <c r="BX130" i="3"/>
  <c r="BU798" i="3"/>
  <c r="BT247" i="3"/>
  <c r="BZ210" i="3"/>
  <c r="BZ245" i="3"/>
  <c r="BP651" i="3"/>
  <c r="BV1019" i="3"/>
  <c r="BW772" i="3"/>
  <c r="BV568" i="3"/>
  <c r="BR415" i="3"/>
  <c r="BT563" i="3"/>
  <c r="BU638" i="3"/>
  <c r="BZ691" i="3"/>
  <c r="BU875" i="3"/>
  <c r="BR314" i="3"/>
  <c r="BS281" i="3"/>
  <c r="BQ664" i="3"/>
  <c r="BS651" i="3"/>
  <c r="BX884" i="3"/>
  <c r="BT809" i="3"/>
  <c r="BV341" i="3"/>
  <c r="BZ914" i="3"/>
  <c r="BY338" i="3"/>
  <c r="BS660" i="3"/>
  <c r="BQ188" i="3"/>
  <c r="BY855" i="3"/>
  <c r="BS725" i="3"/>
  <c r="BX74" i="3"/>
  <c r="BU408" i="3"/>
  <c r="BX524" i="3"/>
  <c r="BZ126" i="3"/>
  <c r="BW261" i="3"/>
  <c r="BV916" i="3"/>
  <c r="BZ747" i="3"/>
  <c r="BZ697" i="3"/>
  <c r="BY924" i="3"/>
  <c r="BS887" i="3"/>
  <c r="BR456" i="3"/>
  <c r="BY879" i="3"/>
  <c r="BY691" i="3"/>
  <c r="BP141" i="3"/>
  <c r="BS344" i="3"/>
  <c r="BX159" i="3"/>
  <c r="BY588" i="3"/>
  <c r="BU76" i="3"/>
  <c r="BY773" i="3"/>
  <c r="BU321" i="3"/>
  <c r="BT594" i="3"/>
  <c r="BU431" i="3"/>
  <c r="BT976" i="3"/>
  <c r="BS620" i="3"/>
  <c r="BR534" i="3"/>
  <c r="BR670" i="3"/>
  <c r="BY726" i="3"/>
  <c r="BR358" i="3"/>
  <c r="BZ41" i="3"/>
  <c r="BU700" i="3"/>
  <c r="BX522" i="3"/>
  <c r="BU615" i="3"/>
  <c r="BZ442" i="3"/>
  <c r="BU400" i="3"/>
  <c r="BR106" i="3"/>
  <c r="BW251" i="3"/>
  <c r="BQ829" i="3"/>
  <c r="BZ1001" i="3"/>
  <c r="BZ531" i="3"/>
  <c r="BV831" i="3"/>
  <c r="BT633" i="3"/>
  <c r="BZ475" i="3"/>
  <c r="BP427" i="3"/>
  <c r="BZ311" i="3"/>
  <c r="BW612" i="3"/>
  <c r="BV838" i="3"/>
  <c r="BU409" i="3"/>
  <c r="BS638" i="3"/>
  <c r="BY964" i="3"/>
  <c r="BQ738" i="3"/>
  <c r="BT925" i="3"/>
  <c r="BX317" i="3"/>
  <c r="BU673" i="3"/>
  <c r="BP862" i="3"/>
  <c r="BY695" i="3"/>
  <c r="BY382" i="3"/>
  <c r="BR46" i="3"/>
  <c r="BX405" i="3"/>
  <c r="BQ38" i="3"/>
  <c r="BT951" i="3"/>
  <c r="BX437" i="3"/>
  <c r="BT226" i="3"/>
  <c r="BW1006" i="3"/>
  <c r="BT151" i="3"/>
  <c r="BX288" i="3"/>
  <c r="BS585" i="3"/>
  <c r="BR48" i="3"/>
  <c r="BU699" i="3"/>
  <c r="BS133" i="3"/>
  <c r="BY906" i="3"/>
  <c r="BV999" i="3"/>
  <c r="BW34" i="3"/>
  <c r="BZ66" i="3"/>
  <c r="BP316" i="3"/>
  <c r="BW1003" i="3"/>
  <c r="BU854" i="3"/>
  <c r="BX689" i="3"/>
  <c r="BP978" i="3"/>
  <c r="BX514" i="3"/>
  <c r="BX941" i="3"/>
  <c r="BV896" i="3"/>
  <c r="BS691" i="3"/>
  <c r="BT524" i="3"/>
  <c r="BW990" i="3"/>
  <c r="BZ1002" i="3"/>
  <c r="BX602" i="3"/>
  <c r="BY628" i="3"/>
  <c r="BT784" i="3"/>
  <c r="BP394" i="3"/>
  <c r="BT960" i="3"/>
  <c r="BW618" i="3"/>
  <c r="BR152" i="3"/>
  <c r="BV251" i="3"/>
  <c r="BS542" i="3"/>
  <c r="BR993" i="3"/>
  <c r="BR40" i="3"/>
  <c r="BU571" i="3"/>
  <c r="BZ601" i="3"/>
  <c r="BQ681" i="3"/>
  <c r="BR681" i="3"/>
  <c r="BZ625" i="3"/>
  <c r="BW76" i="3"/>
  <c r="BR738" i="3"/>
  <c r="BS1007" i="3"/>
  <c r="BT693" i="3"/>
  <c r="BW935" i="3"/>
  <c r="BT968" i="3"/>
  <c r="BR936" i="3"/>
  <c r="BZ653" i="3"/>
  <c r="BV1018" i="3"/>
  <c r="BT682" i="3"/>
  <c r="BV784" i="3"/>
  <c r="BU1022" i="3"/>
  <c r="BS754" i="3"/>
  <c r="BS890" i="3"/>
  <c r="BP248" i="3"/>
  <c r="BT425" i="3"/>
  <c r="BW791" i="3"/>
  <c r="BS767" i="3"/>
  <c r="BV673" i="3"/>
  <c r="BQ773" i="3"/>
  <c r="BP518" i="3"/>
  <c r="BS493" i="3"/>
  <c r="BU850" i="3"/>
  <c r="BT771" i="3"/>
  <c r="BY942" i="3"/>
  <c r="BY789" i="3"/>
  <c r="BZ356" i="3"/>
  <c r="BP96" i="3"/>
  <c r="BP527" i="3"/>
  <c r="BZ288" i="3"/>
  <c r="BP45" i="3"/>
  <c r="BY298" i="3"/>
  <c r="BW116" i="3"/>
  <c r="BR254" i="3"/>
  <c r="BQ480" i="3"/>
  <c r="BU902" i="3"/>
  <c r="BW104" i="3"/>
  <c r="BR503" i="3"/>
  <c r="BV809" i="3"/>
  <c r="BQ445" i="3"/>
  <c r="BT1017" i="3"/>
  <c r="BX110" i="3"/>
  <c r="BV879" i="3"/>
  <c r="BP947" i="3"/>
  <c r="BV822" i="3"/>
  <c r="BX36" i="3"/>
  <c r="BW652" i="3"/>
  <c r="BU755" i="3"/>
  <c r="BZ72" i="3"/>
  <c r="BW897" i="3"/>
  <c r="BP786" i="3"/>
  <c r="BS1015" i="3"/>
  <c r="BW120" i="3"/>
  <c r="BQ751" i="3"/>
  <c r="BU703" i="3"/>
  <c r="BP259" i="3"/>
  <c r="BV406" i="3"/>
  <c r="BP223" i="3"/>
  <c r="BV591" i="3"/>
  <c r="BV123" i="3"/>
  <c r="BP219" i="3"/>
  <c r="BS930" i="3"/>
  <c r="BQ496" i="3"/>
  <c r="BP816" i="3"/>
  <c r="BW100" i="3"/>
  <c r="BP858" i="3"/>
  <c r="BW255" i="3"/>
  <c r="BP908" i="3"/>
  <c r="BW810" i="3"/>
  <c r="BV970" i="3"/>
  <c r="BS675" i="3"/>
  <c r="BP293" i="3"/>
  <c r="BV681" i="3"/>
  <c r="BP317" i="3"/>
  <c r="BW662" i="3"/>
  <c r="BP939" i="3"/>
  <c r="BS383" i="3"/>
  <c r="BW229" i="3"/>
  <c r="BW319" i="3"/>
  <c r="BV395" i="3"/>
  <c r="BU911" i="3"/>
  <c r="BV293" i="3"/>
  <c r="BR983" i="3"/>
  <c r="BV206" i="3"/>
  <c r="BR938" i="3"/>
  <c r="BP643" i="3"/>
  <c r="BT729" i="3"/>
  <c r="BX204" i="3"/>
  <c r="BV569" i="3"/>
  <c r="BQ546" i="3"/>
  <c r="BP892" i="3"/>
  <c r="BQ70" i="3"/>
  <c r="BU710" i="3"/>
  <c r="BV936" i="3"/>
  <c r="BX108" i="3"/>
  <c r="BP180" i="3"/>
  <c r="BW484" i="3"/>
  <c r="BU56" i="3"/>
  <c r="BR378" i="3"/>
  <c r="BT978" i="3"/>
  <c r="BR128" i="3"/>
  <c r="BY786" i="3"/>
  <c r="BR500" i="3"/>
  <c r="BT808" i="3"/>
  <c r="BT833" i="3"/>
  <c r="BT678" i="3"/>
  <c r="BS442" i="3"/>
  <c r="BP158" i="3"/>
  <c r="BS863" i="3"/>
  <c r="BY703" i="3"/>
  <c r="BZ996" i="3"/>
  <c r="BW643" i="3"/>
  <c r="BS976" i="3"/>
  <c r="BS907" i="3"/>
  <c r="BS385" i="3"/>
  <c r="BU326" i="3"/>
  <c r="BX975" i="3"/>
  <c r="BY732" i="3"/>
  <c r="BR434" i="3"/>
  <c r="BY457" i="3"/>
  <c r="BS610" i="3"/>
  <c r="BS173" i="3"/>
  <c r="BT363" i="3"/>
  <c r="BV859" i="3"/>
  <c r="BR735" i="3"/>
  <c r="BY218" i="3"/>
  <c r="BW994" i="3"/>
  <c r="BZ81" i="3"/>
  <c r="BS298" i="3"/>
  <c r="BP432" i="3"/>
  <c r="BP762" i="3"/>
  <c r="BW477" i="3"/>
  <c r="BU575" i="3"/>
  <c r="BY834" i="3"/>
  <c r="BT88" i="3"/>
  <c r="BY422" i="3"/>
  <c r="BY237" i="3"/>
  <c r="BX780" i="3"/>
  <c r="BT901" i="3"/>
  <c r="BP630" i="3"/>
  <c r="BQ630" i="3"/>
  <c r="BU1000" i="3"/>
  <c r="BW964" i="3"/>
  <c r="BR686" i="3"/>
  <c r="BU752" i="3"/>
  <c r="BV429" i="3"/>
  <c r="BP435" i="3"/>
  <c r="BQ852" i="3"/>
  <c r="BV411" i="3"/>
  <c r="BY680" i="3"/>
  <c r="BU155" i="3"/>
  <c r="BP206" i="3"/>
  <c r="BZ992" i="3"/>
  <c r="BT462" i="3"/>
  <c r="BP991" i="3"/>
  <c r="BT566" i="3"/>
  <c r="BZ37" i="3"/>
  <c r="BU577" i="3"/>
  <c r="BQ254" i="3"/>
  <c r="BS801" i="3"/>
  <c r="BR151" i="3"/>
  <c r="BW786" i="3"/>
  <c r="BQ859" i="3"/>
  <c r="BR300" i="3"/>
  <c r="BR255" i="3"/>
  <c r="BW759" i="3"/>
  <c r="BS417" i="3"/>
  <c r="BW253" i="3"/>
  <c r="BU470" i="3"/>
  <c r="BP150" i="3"/>
  <c r="BP583" i="3"/>
  <c r="BY911" i="3"/>
  <c r="BZ324" i="3"/>
  <c r="BT105" i="3"/>
  <c r="BS856" i="3"/>
  <c r="BU64" i="3"/>
  <c r="BY101" i="3"/>
  <c r="BW664" i="3"/>
  <c r="BS711" i="3"/>
  <c r="BU361" i="3"/>
  <c r="BS773" i="3"/>
  <c r="BW493" i="3"/>
  <c r="BU637" i="3"/>
  <c r="BV462" i="3"/>
  <c r="BP729" i="3"/>
  <c r="BR454" i="3"/>
  <c r="BY959" i="3"/>
  <c r="BW832" i="3"/>
  <c r="BP222" i="3"/>
  <c r="BX1016" i="3"/>
  <c r="BY859" i="3"/>
  <c r="BW934" i="3"/>
  <c r="BW92" i="3"/>
  <c r="BS115" i="3"/>
  <c r="BU382" i="3"/>
  <c r="BU826" i="3"/>
  <c r="BP564" i="3"/>
  <c r="BY570" i="3"/>
  <c r="BQ902" i="3"/>
  <c r="BP181" i="3"/>
  <c r="BR815" i="3"/>
  <c r="BP381" i="3"/>
  <c r="BR872" i="3"/>
  <c r="BW384" i="3"/>
  <c r="BV57" i="3"/>
  <c r="BU633" i="3"/>
  <c r="BU211" i="3"/>
  <c r="BQ134" i="3"/>
  <c r="BZ539" i="3"/>
  <c r="BW425" i="3"/>
  <c r="BQ252" i="3"/>
  <c r="BR85" i="3"/>
  <c r="BS935" i="3"/>
  <c r="BS682" i="3"/>
  <c r="BT681" i="3"/>
  <c r="BP980" i="3"/>
  <c r="BX810" i="3"/>
  <c r="BQ575" i="3"/>
  <c r="BY361" i="3"/>
  <c r="BR791" i="3"/>
  <c r="BT963" i="3"/>
  <c r="BU131" i="3"/>
  <c r="BU311" i="3"/>
  <c r="BP269" i="3"/>
  <c r="BQ112" i="3"/>
  <c r="BU709" i="3"/>
  <c r="BR102" i="3"/>
  <c r="BQ87" i="3"/>
  <c r="BT416" i="3"/>
  <c r="BU254" i="3"/>
  <c r="BX387" i="3"/>
  <c r="BU583" i="3"/>
  <c r="BW153" i="3"/>
  <c r="BT100" i="3"/>
  <c r="BQ361" i="3"/>
  <c r="BV441" i="3"/>
  <c r="BU794" i="3"/>
  <c r="BV149" i="3"/>
  <c r="BP369" i="3"/>
  <c r="BU844" i="3"/>
  <c r="BT120" i="3"/>
  <c r="BT478" i="3"/>
  <c r="BZ331" i="3"/>
  <c r="BU715" i="3"/>
  <c r="BY548" i="3"/>
  <c r="BX63" i="3"/>
  <c r="BX768" i="3"/>
  <c r="BV584" i="3"/>
  <c r="BV463" i="3"/>
  <c r="BR963" i="3"/>
  <c r="BP575" i="3"/>
  <c r="BW398" i="3"/>
  <c r="BY209" i="3"/>
  <c r="BY988" i="3"/>
  <c r="BR431" i="3"/>
  <c r="BS819" i="3"/>
  <c r="BQ566" i="3"/>
  <c r="BV343" i="3"/>
  <c r="BQ464" i="3"/>
  <c r="BU194" i="3"/>
  <c r="BS215" i="3"/>
  <c r="BW711" i="3"/>
  <c r="BW738" i="3"/>
  <c r="BX771" i="3"/>
  <c r="BV618" i="3"/>
  <c r="BP832" i="3"/>
  <c r="BV992" i="3"/>
  <c r="BQ653" i="3"/>
  <c r="BS314" i="3"/>
  <c r="BW960" i="3"/>
  <c r="BV301" i="3"/>
  <c r="BU164" i="3"/>
  <c r="BW105" i="3"/>
  <c r="BV616" i="3"/>
  <c r="BT600" i="3"/>
  <c r="BQ1018" i="3"/>
  <c r="BV804" i="3"/>
  <c r="BZ415" i="3"/>
  <c r="BY515" i="3"/>
  <c r="BQ1004" i="3"/>
  <c r="BQ265" i="3"/>
  <c r="BU150" i="3"/>
  <c r="BZ159" i="3"/>
  <c r="BQ1000" i="3"/>
  <c r="BW860" i="3"/>
  <c r="BU899" i="3"/>
  <c r="BY251" i="3"/>
  <c r="BV901" i="3"/>
  <c r="BU753" i="3"/>
  <c r="BR669" i="3"/>
  <c r="BX822" i="3"/>
  <c r="BU730" i="3"/>
  <c r="BX121" i="3"/>
  <c r="BR472" i="3"/>
  <c r="BR642" i="3"/>
  <c r="BR801" i="3"/>
  <c r="BR319" i="3"/>
  <c r="BR832" i="3"/>
  <c r="BV304" i="3"/>
  <c r="BS898" i="3"/>
  <c r="BP405" i="3"/>
  <c r="BU241" i="3"/>
  <c r="BT538" i="3"/>
  <c r="BQ989" i="3"/>
  <c r="BV676" i="3"/>
  <c r="BZ312" i="3"/>
  <c r="BP660" i="3"/>
  <c r="BV122" i="3"/>
  <c r="BS513" i="3"/>
  <c r="BW402" i="3"/>
  <c r="BQ618" i="3"/>
  <c r="BS913" i="3"/>
  <c r="BU107" i="3"/>
  <c r="BV762" i="3"/>
  <c r="BY417" i="3"/>
  <c r="BU925" i="3"/>
  <c r="BS132" i="3"/>
  <c r="BS67" i="3"/>
  <c r="BV971" i="3"/>
  <c r="BW697" i="3"/>
  <c r="BS840" i="3"/>
  <c r="BZ916" i="3"/>
  <c r="BW90" i="3"/>
  <c r="BP794" i="3"/>
  <c r="BS269" i="3"/>
  <c r="BR892" i="3"/>
  <c r="BW63" i="3"/>
  <c r="BW1001" i="3"/>
  <c r="BR49" i="3"/>
  <c r="BS865" i="3"/>
  <c r="BY514" i="3"/>
  <c r="BZ607" i="3"/>
  <c r="BQ571" i="3"/>
  <c r="BT721" i="3"/>
  <c r="BZ900" i="3"/>
  <c r="BS786" i="3"/>
  <c r="BX716" i="3"/>
  <c r="BV861" i="3"/>
  <c r="BP365" i="3"/>
  <c r="BS788" i="3"/>
  <c r="BV758" i="3"/>
  <c r="BR333" i="3"/>
  <c r="BY156" i="3"/>
  <c r="BX449" i="3"/>
  <c r="BP997" i="3"/>
  <c r="BZ280" i="3"/>
  <c r="BP974" i="3"/>
  <c r="BT310" i="3"/>
  <c r="BZ69" i="3"/>
  <c r="BP867" i="3"/>
  <c r="BX859" i="3"/>
  <c r="BX692" i="3"/>
  <c r="BZ115" i="3"/>
  <c r="BW824" i="3"/>
  <c r="BW671" i="3"/>
  <c r="BV947" i="3"/>
  <c r="BZ959" i="3"/>
  <c r="BZ812" i="3"/>
  <c r="BS584" i="3"/>
  <c r="BX148" i="3"/>
  <c r="BW44" i="3"/>
  <c r="BW169" i="3"/>
  <c r="BW901" i="3"/>
  <c r="BZ143" i="3"/>
  <c r="BQ568" i="3"/>
  <c r="BZ866" i="3"/>
  <c r="BP993" i="3"/>
  <c r="BR343" i="3"/>
  <c r="BQ523" i="3"/>
  <c r="BY1019" i="3"/>
  <c r="BR614" i="3"/>
  <c r="BQ378" i="3"/>
  <c r="BR34" i="3"/>
  <c r="BS499" i="3"/>
  <c r="BY480" i="3"/>
  <c r="BW599" i="3"/>
  <c r="BT773" i="3"/>
  <c r="BP545" i="3"/>
  <c r="BX914" i="3"/>
  <c r="BY806" i="3"/>
  <c r="BV352" i="3"/>
  <c r="BZ930" i="3"/>
  <c r="BW151" i="3"/>
  <c r="BY313" i="3"/>
  <c r="BX448" i="3"/>
  <c r="BX395" i="3"/>
  <c r="BW771" i="3"/>
  <c r="BY410" i="3"/>
  <c r="BP278" i="3"/>
  <c r="BU178" i="3"/>
  <c r="BQ600" i="3"/>
  <c r="BU122" i="3"/>
  <c r="BW381" i="3"/>
  <c r="BY655" i="3"/>
  <c r="BQ828" i="3"/>
  <c r="BS449" i="3"/>
  <c r="BP156" i="3"/>
  <c r="BS649" i="3"/>
  <c r="BX687" i="3"/>
  <c r="BZ740" i="3"/>
  <c r="BR515" i="3"/>
  <c r="BS163" i="3"/>
  <c r="BZ779" i="3"/>
  <c r="BQ179" i="3"/>
  <c r="BR389" i="3"/>
  <c r="BT760" i="3"/>
  <c r="BV377" i="3"/>
  <c r="BX981" i="3"/>
  <c r="BR533" i="3"/>
  <c r="BY286" i="3"/>
  <c r="BW335" i="3"/>
  <c r="BX697" i="3"/>
  <c r="BT521" i="3"/>
  <c r="BX646" i="3"/>
  <c r="BU231" i="3"/>
  <c r="BW106" i="3"/>
  <c r="BP638" i="3"/>
  <c r="BU243" i="3"/>
  <c r="BP238" i="3"/>
  <c r="BZ524" i="3"/>
  <c r="BQ76" i="3"/>
  <c r="BR294" i="3"/>
  <c r="BR732" i="3"/>
  <c r="BV694" i="3"/>
  <c r="BZ946" i="3"/>
  <c r="BU515" i="3"/>
  <c r="BX598" i="3"/>
  <c r="BW950" i="3"/>
  <c r="BQ1006" i="3"/>
  <c r="BQ979" i="3"/>
  <c r="BW272" i="3"/>
  <c r="BR1021" i="3"/>
  <c r="BU973" i="3"/>
  <c r="BT786" i="3"/>
  <c r="BT314" i="3"/>
  <c r="BQ69" i="3"/>
  <c r="BU955" i="3"/>
  <c r="BT804" i="3"/>
  <c r="BS579" i="3"/>
  <c r="BW690" i="3"/>
  <c r="BY1029" i="3"/>
  <c r="BZ796" i="3"/>
  <c r="BT571" i="3"/>
  <c r="BY550" i="3"/>
  <c r="BV288" i="3"/>
  <c r="BR409" i="3"/>
  <c r="BS219" i="3"/>
  <c r="BR376" i="3"/>
  <c r="BP1024" i="3"/>
  <c r="BY587" i="3"/>
  <c r="BP322" i="3"/>
  <c r="BX828" i="3"/>
  <c r="BR82" i="3"/>
  <c r="BS117" i="3"/>
  <c r="BU933" i="3"/>
  <c r="BV260" i="3"/>
  <c r="BX674" i="3"/>
  <c r="BV503" i="3"/>
  <c r="BU750" i="3"/>
  <c r="BV195" i="3"/>
  <c r="BT662" i="3"/>
  <c r="BR495" i="3"/>
  <c r="BP277" i="3"/>
  <c r="BV488" i="3"/>
  <c r="BY824" i="3"/>
  <c r="BZ133" i="3"/>
  <c r="BU975" i="3"/>
  <c r="BZ1021" i="3"/>
  <c r="BS772" i="3"/>
  <c r="BS189" i="3"/>
  <c r="BV417" i="3"/>
  <c r="BW124" i="3"/>
  <c r="BS594" i="3"/>
  <c r="BQ84" i="3"/>
  <c r="BW432" i="3"/>
  <c r="BR826" i="3"/>
  <c r="BQ44" i="3"/>
  <c r="BQ612" i="3"/>
  <c r="BW118" i="3"/>
  <c r="BP90" i="3"/>
  <c r="BP1025" i="3"/>
  <c r="BR769" i="3"/>
  <c r="BV531" i="3"/>
  <c r="BS331" i="3"/>
  <c r="BY127" i="3"/>
  <c r="BR418" i="3"/>
  <c r="BW171" i="3"/>
  <c r="BQ789" i="3"/>
  <c r="BY770" i="3"/>
  <c r="BY974" i="3"/>
  <c r="BP132" i="3"/>
  <c r="BT423" i="3"/>
  <c r="BT892" i="3"/>
  <c r="BV514" i="3"/>
  <c r="BR1003" i="3"/>
  <c r="BR803" i="3"/>
  <c r="BU769" i="3"/>
  <c r="BU149" i="3"/>
  <c r="BU159" i="3"/>
  <c r="BR721" i="3"/>
  <c r="BQ883" i="3"/>
  <c r="BX231" i="3"/>
  <c r="BX266" i="3"/>
  <c r="BT879" i="3"/>
  <c r="BV921" i="3"/>
  <c r="BP192" i="3"/>
  <c r="BY443" i="3"/>
  <c r="BR190" i="3"/>
  <c r="BV559" i="3"/>
  <c r="BZ710" i="3"/>
  <c r="BW848" i="3"/>
  <c r="BU754" i="3"/>
  <c r="BS969" i="3"/>
  <c r="BZ629" i="3"/>
  <c r="BT487" i="3"/>
  <c r="BS663" i="3"/>
  <c r="BQ181" i="3"/>
  <c r="BP941" i="3"/>
  <c r="BU442" i="3"/>
  <c r="BW568" i="3"/>
  <c r="BY194" i="3"/>
  <c r="BY113" i="3"/>
  <c r="BZ872" i="3"/>
  <c r="BR608" i="3"/>
  <c r="BQ271" i="3"/>
  <c r="BS705" i="3"/>
  <c r="BX1031" i="3"/>
  <c r="BY559" i="3"/>
  <c r="BP294" i="3"/>
  <c r="BQ423" i="3"/>
  <c r="BT622" i="3"/>
  <c r="BP851" i="3"/>
  <c r="BP764" i="3"/>
  <c r="BV88" i="3"/>
  <c r="BY53" i="3"/>
  <c r="BU61" i="3"/>
  <c r="BS539" i="3"/>
  <c r="BW165" i="3"/>
  <c r="BP436" i="3"/>
  <c r="BP364" i="3"/>
  <c r="BY162" i="3"/>
  <c r="BT233" i="3"/>
  <c r="BX338" i="3"/>
  <c r="BP878" i="3"/>
  <c r="BS656" i="3"/>
  <c r="BV744" i="3"/>
  <c r="BT939" i="3"/>
  <c r="BY408" i="3"/>
  <c r="BS533" i="3"/>
  <c r="BP498" i="3"/>
  <c r="BQ229" i="3"/>
  <c r="BR673" i="3"/>
  <c r="BW196" i="3"/>
  <c r="BP623" i="3"/>
  <c r="BZ479" i="3"/>
  <c r="BX104" i="3"/>
  <c r="BQ931" i="3"/>
  <c r="BP363" i="3"/>
  <c r="BZ988" i="3"/>
  <c r="BV1026" i="3"/>
  <c r="BQ821" i="3"/>
  <c r="BT342" i="3"/>
  <c r="BZ722" i="3"/>
  <c r="BV47" i="3"/>
  <c r="BX169" i="3"/>
  <c r="BP357" i="3"/>
  <c r="BR440" i="3"/>
  <c r="BX240" i="3"/>
  <c r="BP994" i="3"/>
  <c r="BW122" i="3"/>
  <c r="BU697" i="3"/>
  <c r="BZ867" i="3"/>
  <c r="BR572" i="3"/>
  <c r="BS490" i="3"/>
  <c r="BS866" i="3"/>
  <c r="BW572" i="3"/>
  <c r="BW232" i="3"/>
  <c r="BX105" i="3"/>
  <c r="BX34" i="3"/>
  <c r="BZ200" i="3"/>
  <c r="BY840" i="3"/>
  <c r="BT113" i="3"/>
  <c r="BP831" i="3"/>
  <c r="BR764" i="3"/>
  <c r="BY403" i="3"/>
  <c r="BY886" i="3"/>
  <c r="BT221" i="3"/>
  <c r="BW524" i="3"/>
  <c r="BS100" i="3"/>
  <c r="BV526" i="3"/>
  <c r="BU495" i="3"/>
  <c r="BW305" i="3"/>
  <c r="BP144" i="3"/>
  <c r="BZ129" i="3"/>
  <c r="BW411" i="3"/>
  <c r="BY503" i="3"/>
  <c r="BQ71" i="3"/>
  <c r="BY355" i="3"/>
  <c r="BV817" i="3"/>
  <c r="BT205" i="3"/>
  <c r="BW307" i="3"/>
  <c r="BS260" i="3"/>
  <c r="BX813" i="3"/>
  <c r="BP805" i="3"/>
  <c r="BZ1028" i="3"/>
  <c r="BP1006" i="3"/>
  <c r="BS66" i="3"/>
  <c r="BT840" i="3"/>
  <c r="BX258" i="3"/>
  <c r="BV297" i="3"/>
  <c r="BS128" i="3"/>
  <c r="BU860" i="3"/>
  <c r="BW820" i="3"/>
  <c r="BV850" i="3"/>
  <c r="BW533" i="3"/>
  <c r="BT534" i="3"/>
  <c r="BX263" i="3"/>
  <c r="BU327" i="3"/>
  <c r="BV198" i="3"/>
  <c r="BU785" i="3"/>
  <c r="BP758" i="3"/>
  <c r="BP747" i="3"/>
  <c r="BW891" i="3"/>
  <c r="BP118" i="3"/>
  <c r="BW450" i="3"/>
  <c r="BR119" i="3"/>
  <c r="BS803" i="3"/>
  <c r="BX531" i="3"/>
  <c r="BX401" i="3"/>
  <c r="BT1026" i="3"/>
  <c r="BV819" i="3"/>
  <c r="BX132" i="3"/>
  <c r="BT479" i="3"/>
  <c r="BU684" i="3"/>
  <c r="BY664" i="3"/>
  <c r="BU837" i="3"/>
  <c r="BP399" i="3"/>
  <c r="BU897" i="3"/>
  <c r="BY287" i="3"/>
  <c r="BV420" i="3"/>
  <c r="BZ99" i="3"/>
  <c r="BQ558" i="3"/>
  <c r="BR900" i="3"/>
  <c r="BR464" i="3"/>
  <c r="BT456" i="3"/>
  <c r="BZ636" i="3"/>
  <c r="BV933" i="3"/>
  <c r="BV590" i="3"/>
  <c r="BW541" i="3"/>
  <c r="BV761" i="3"/>
  <c r="BY653" i="3"/>
  <c r="BV381" i="3"/>
  <c r="BX573" i="3"/>
  <c r="BR331" i="3"/>
  <c r="BX909" i="3"/>
  <c r="BS466" i="3"/>
  <c r="BZ705" i="3"/>
  <c r="BW435" i="3"/>
  <c r="BU216" i="3"/>
  <c r="BP99" i="3"/>
  <c r="BY713" i="3"/>
  <c r="BQ953" i="3"/>
  <c r="BT224" i="3"/>
  <c r="BQ364" i="3"/>
  <c r="BP525" i="3"/>
  <c r="BT1021" i="3"/>
  <c r="BR320" i="3"/>
  <c r="BR228" i="3"/>
  <c r="BQ1001" i="3"/>
  <c r="BZ82" i="3"/>
  <c r="BW37" i="3"/>
  <c r="BX964" i="3"/>
  <c r="BS636" i="3"/>
  <c r="BX357" i="3"/>
  <c r="BV905" i="3"/>
  <c r="BV614" i="3"/>
  <c r="BW279" i="3"/>
  <c r="BW88" i="3"/>
  <c r="BT1027" i="3"/>
  <c r="BZ396" i="3"/>
  <c r="BU450" i="3"/>
  <c r="BP395" i="3"/>
  <c r="BW936" i="3"/>
  <c r="BP347" i="3"/>
  <c r="BZ1012" i="3"/>
  <c r="BS519" i="3"/>
  <c r="BP1023" i="3"/>
  <c r="BZ162" i="3"/>
  <c r="BX144" i="3"/>
  <c r="BP717" i="3"/>
  <c r="BW700" i="3"/>
  <c r="BU940" i="3"/>
  <c r="BQ956" i="3"/>
  <c r="BU80" i="3"/>
  <c r="BU214" i="3"/>
  <c r="BV74" i="3"/>
  <c r="BQ961" i="3"/>
  <c r="BX595" i="3"/>
  <c r="BU263" i="3"/>
  <c r="BV114" i="3"/>
  <c r="BZ835" i="3"/>
  <c r="BW865" i="3"/>
  <c r="BQ121" i="3"/>
  <c r="BZ906" i="3"/>
  <c r="BT562" i="3"/>
  <c r="BW790" i="3"/>
  <c r="BV374" i="3"/>
  <c r="BX171" i="3"/>
  <c r="BP1004" i="3"/>
  <c r="BR172" i="3"/>
  <c r="BT369" i="3"/>
  <c r="BP856" i="3"/>
  <c r="BX458" i="3"/>
  <c r="BZ905" i="3"/>
  <c r="BQ982" i="3"/>
  <c r="BZ769" i="3"/>
  <c r="BV398" i="3"/>
  <c r="BT531" i="3"/>
  <c r="BX254" i="3"/>
  <c r="BT437" i="3"/>
  <c r="BX637" i="3"/>
  <c r="BX83" i="3"/>
  <c r="BX290" i="3"/>
  <c r="BW487" i="3"/>
  <c r="BX407" i="3"/>
  <c r="BS1028" i="3"/>
  <c r="BY880" i="3"/>
  <c r="BT353" i="3"/>
  <c r="BY129" i="3"/>
  <c r="BZ456" i="3"/>
  <c r="BZ57" i="3"/>
  <c r="BS808" i="3"/>
  <c r="BR813" i="3"/>
  <c r="BS267" i="3"/>
  <c r="BQ396" i="3"/>
  <c r="BW160" i="3"/>
  <c r="BY1024" i="3"/>
  <c r="BU900" i="3"/>
  <c r="BR823" i="3"/>
  <c r="BT575" i="3"/>
  <c r="BV96" i="3"/>
  <c r="BY716" i="3"/>
  <c r="BX529" i="3"/>
  <c r="BX322" i="3"/>
  <c r="BQ399" i="3"/>
  <c r="BY963" i="3"/>
  <c r="BY76" i="3"/>
  <c r="BZ776" i="3"/>
  <c r="BQ725" i="3"/>
  <c r="BP761" i="3"/>
  <c r="BR877" i="3"/>
  <c r="BX634" i="3"/>
  <c r="BU720" i="3"/>
  <c r="BP808" i="3"/>
  <c r="BT750" i="3"/>
  <c r="BX935" i="3"/>
  <c r="BT636" i="3"/>
  <c r="BT852" i="3"/>
  <c r="BT245" i="3"/>
  <c r="BZ148" i="3"/>
  <c r="BX162" i="3"/>
  <c r="BZ800" i="3"/>
  <c r="BT167" i="3"/>
  <c r="BP913" i="3"/>
  <c r="BS655" i="3"/>
  <c r="BT595" i="3"/>
  <c r="BS895" i="3"/>
  <c r="BT893" i="3"/>
  <c r="BW918" i="3"/>
  <c r="BT769" i="3"/>
  <c r="BP290" i="3"/>
  <c r="BU257" i="3"/>
  <c r="BY449" i="3"/>
  <c r="BS570" i="3"/>
  <c r="BZ419" i="3"/>
  <c r="BX273" i="3"/>
  <c r="BX238" i="3"/>
  <c r="BT801" i="3"/>
  <c r="BX442" i="3"/>
  <c r="BS211" i="3"/>
  <c r="BP367" i="3"/>
  <c r="BZ54" i="3"/>
  <c r="BX852" i="3"/>
  <c r="BX460" i="3"/>
  <c r="BT495" i="3"/>
  <c r="BU751" i="3"/>
  <c r="BY454" i="3"/>
  <c r="BQ177" i="3"/>
  <c r="BY1025" i="3"/>
  <c r="BQ75" i="3"/>
  <c r="BW504" i="3"/>
  <c r="BZ529" i="3"/>
  <c r="BQ1026" i="3"/>
  <c r="BW770" i="3"/>
  <c r="BX582" i="3"/>
  <c r="BX37" i="3"/>
  <c r="BQ237" i="3"/>
  <c r="BY123" i="3"/>
  <c r="BX725" i="3"/>
  <c r="BU469" i="3"/>
  <c r="BR88" i="3"/>
  <c r="BV927" i="3"/>
  <c r="BT409" i="3"/>
  <c r="BS547" i="3"/>
  <c r="BY892" i="3"/>
  <c r="BP496" i="3"/>
  <c r="BQ416" i="3"/>
  <c r="BP946" i="3"/>
  <c r="BW630" i="3"/>
  <c r="BU814" i="3"/>
  <c r="BW148" i="3"/>
  <c r="BZ908" i="3"/>
  <c r="BS360" i="3"/>
  <c r="BT101" i="3"/>
  <c r="BR703" i="3"/>
  <c r="BV425" i="3"/>
  <c r="BQ385" i="3"/>
  <c r="BV282" i="3"/>
  <c r="BS528" i="3"/>
  <c r="BZ668" i="3"/>
  <c r="BQ67" i="3"/>
  <c r="BV1016" i="3"/>
  <c r="BY88" i="3"/>
  <c r="BR862" i="3"/>
  <c r="BP502" i="3"/>
  <c r="BZ187" i="3"/>
  <c r="BR64" i="3"/>
  <c r="BT1022" i="3"/>
  <c r="BX1022" i="3"/>
  <c r="BW674" i="3"/>
  <c r="BY792" i="3"/>
  <c r="BW349" i="3"/>
  <c r="BR876" i="3"/>
  <c r="BP847" i="3"/>
  <c r="BT857" i="3"/>
  <c r="BZ254" i="3"/>
  <c r="BY376" i="3"/>
  <c r="BU66" i="3"/>
  <c r="BS494" i="3"/>
  <c r="BU57" i="3"/>
  <c r="BX103" i="3"/>
  <c r="BW867" i="3"/>
  <c r="BQ289" i="3"/>
  <c r="BP846" i="3"/>
  <c r="BW447" i="3"/>
  <c r="BT539" i="3"/>
  <c r="BQ615" i="3"/>
  <c r="BP880" i="3"/>
  <c r="BR326" i="3"/>
  <c r="BS231" i="3"/>
  <c r="BQ915" i="3"/>
  <c r="BY624" i="3"/>
  <c r="BV314" i="3"/>
  <c r="BT797" i="3"/>
  <c r="BQ91" i="3"/>
  <c r="BU556" i="3"/>
  <c r="BZ802" i="3"/>
  <c r="BP774" i="3"/>
  <c r="BR483" i="3"/>
  <c r="BR147" i="3"/>
  <c r="BU85" i="3"/>
  <c r="BY698" i="3"/>
  <c r="BZ250" i="3"/>
  <c r="BT825" i="3"/>
  <c r="BX678" i="3"/>
  <c r="BZ760" i="3"/>
  <c r="BX841" i="3"/>
  <c r="BQ587" i="3"/>
  <c r="BX984" i="3"/>
  <c r="BR401" i="3"/>
  <c r="BY181" i="3"/>
  <c r="BX300" i="3"/>
  <c r="BX923" i="3"/>
  <c r="BT325" i="3"/>
  <c r="BZ561" i="3"/>
  <c r="BY412" i="3"/>
  <c r="BP240" i="3"/>
  <c r="BS208" i="3"/>
  <c r="BP897" i="3"/>
  <c r="BZ937" i="3"/>
  <c r="BZ120" i="3"/>
  <c r="BR585" i="3"/>
  <c r="BV35" i="3"/>
  <c r="BR123" i="3"/>
  <c r="BZ76" i="3"/>
  <c r="BR958" i="3"/>
  <c r="BZ730" i="3"/>
  <c r="BT663" i="3"/>
  <c r="BX423" i="3"/>
  <c r="BX348" i="3"/>
  <c r="BZ93" i="3"/>
  <c r="BU401" i="3"/>
  <c r="BP745" i="3"/>
  <c r="BX989" i="3"/>
  <c r="BW627" i="3"/>
  <c r="BP171" i="3"/>
  <c r="BQ871" i="3"/>
  <c r="BS497" i="3"/>
  <c r="BS190" i="3"/>
  <c r="BY598" i="3"/>
  <c r="BY798" i="3"/>
  <c r="BY729" i="3"/>
  <c r="BV786" i="3"/>
  <c r="BZ135" i="3"/>
  <c r="BT147" i="3"/>
  <c r="BQ72" i="3"/>
  <c r="BU173" i="3"/>
  <c r="BR986" i="3"/>
  <c r="BS262" i="3"/>
  <c r="BP168" i="3"/>
  <c r="BS548" i="3"/>
  <c r="BV365" i="3"/>
  <c r="BP40" i="3"/>
  <c r="BX903" i="3"/>
  <c r="BS979" i="3"/>
  <c r="BP754" i="3"/>
  <c r="BW784" i="3"/>
  <c r="BQ731" i="3"/>
  <c r="BZ613" i="3"/>
  <c r="BX66" i="3"/>
  <c r="BZ947" i="3"/>
  <c r="BY234" i="3"/>
  <c r="BZ106" i="3"/>
  <c r="BZ895" i="3"/>
  <c r="BX264" i="3"/>
  <c r="BQ974" i="3"/>
  <c r="BY469" i="3"/>
  <c r="BU960" i="3"/>
  <c r="BS997" i="3"/>
  <c r="BP374" i="3"/>
  <c r="BQ595" i="3"/>
  <c r="BQ269" i="3"/>
  <c r="BU811" i="3"/>
  <c r="BU239" i="3"/>
  <c r="BT802" i="3"/>
  <c r="BR51" i="3"/>
  <c r="BZ374" i="3"/>
  <c r="BS328" i="3"/>
  <c r="BR749" i="3"/>
  <c r="BR954" i="3"/>
  <c r="BS555" i="3"/>
  <c r="BV698" i="3"/>
  <c r="BW442" i="3"/>
  <c r="BT618" i="3"/>
  <c r="BV985" i="3"/>
  <c r="BQ270" i="3"/>
  <c r="BP713" i="3"/>
  <c r="BT405" i="3"/>
  <c r="BS308" i="3"/>
  <c r="BP149" i="3"/>
  <c r="BW281" i="3"/>
  <c r="BS937" i="3"/>
  <c r="BP844" i="3"/>
  <c r="BX785" i="3"/>
  <c r="BZ863" i="3"/>
  <c r="BP524" i="3"/>
  <c r="BT592" i="3"/>
  <c r="BV376" i="3"/>
  <c r="BP79" i="3"/>
  <c r="BP827" i="3"/>
  <c r="BY143" i="3"/>
  <c r="BU851" i="3"/>
  <c r="BP909" i="3"/>
  <c r="BZ768" i="3"/>
  <c r="BS456" i="3"/>
  <c r="BS257" i="3"/>
  <c r="BZ667" i="3"/>
  <c r="BZ599" i="3"/>
  <c r="BU202" i="3"/>
  <c r="BV353" i="3"/>
  <c r="BP489" i="3"/>
  <c r="BQ783" i="3"/>
  <c r="BX564" i="3"/>
  <c r="BU305" i="3"/>
  <c r="BT558" i="3"/>
  <c r="BW317" i="3"/>
  <c r="BZ363" i="3"/>
  <c r="BW452" i="3"/>
  <c r="BR717" i="3"/>
  <c r="BW238" i="3"/>
  <c r="BT78" i="3"/>
  <c r="BQ632" i="3"/>
  <c r="BT343" i="3"/>
  <c r="BU86" i="3"/>
  <c r="BV988" i="3"/>
  <c r="BW275" i="3"/>
  <c r="BY693" i="3"/>
  <c r="BP83" i="3"/>
  <c r="BW582" i="3"/>
  <c r="BX746" i="3"/>
  <c r="BV715" i="3"/>
  <c r="BX82" i="3"/>
  <c r="BQ318" i="3"/>
  <c r="BT611" i="3"/>
  <c r="BS885" i="3"/>
  <c r="BT421" i="3"/>
  <c r="BX467" i="3"/>
  <c r="BT72" i="3"/>
  <c r="BU542" i="3"/>
  <c r="BT148" i="3"/>
  <c r="BW869" i="3"/>
  <c r="BP916" i="3"/>
  <c r="BQ194" i="3"/>
  <c r="BU154" i="3"/>
  <c r="BT640" i="3"/>
  <c r="BZ137" i="3"/>
  <c r="BR89" i="3"/>
  <c r="BR593" i="3"/>
  <c r="BZ887" i="3"/>
  <c r="BT826" i="3"/>
  <c r="BV923" i="3"/>
  <c r="BV836" i="3"/>
  <c r="BQ639" i="3"/>
  <c r="BP701" i="3"/>
  <c r="BW150" i="3"/>
  <c r="BS82" i="3"/>
  <c r="BV172" i="3"/>
  <c r="BQ556" i="3"/>
  <c r="BX349" i="3"/>
  <c r="BY279" i="3"/>
  <c r="BT326" i="3"/>
  <c r="BY734" i="3"/>
  <c r="BS595" i="3"/>
  <c r="BV415" i="3"/>
  <c r="BU812" i="3"/>
  <c r="BU376" i="3"/>
  <c r="BU72" i="3"/>
  <c r="BZ889" i="3"/>
  <c r="BX918" i="3"/>
  <c r="BV275" i="3"/>
  <c r="BT473" i="3"/>
  <c r="BP796" i="3"/>
  <c r="BY258" i="3"/>
  <c r="BZ584" i="3"/>
  <c r="BU185" i="3"/>
  <c r="BS512" i="3"/>
  <c r="BY263" i="3"/>
  <c r="BS41" i="3"/>
  <c r="BQ444" i="3"/>
  <c r="BT544" i="3"/>
  <c r="BS962" i="3"/>
  <c r="BZ975" i="3"/>
  <c r="BZ316" i="3"/>
  <c r="BW471" i="3"/>
  <c r="BY897" i="3"/>
  <c r="BR719" i="3"/>
  <c r="BU793" i="3"/>
  <c r="BX80" i="3"/>
  <c r="BU454" i="3"/>
  <c r="BW309" i="3"/>
  <c r="BT941" i="3"/>
  <c r="BP124" i="3"/>
  <c r="BR308" i="3"/>
  <c r="BT615" i="3"/>
  <c r="BU690" i="3"/>
  <c r="BY485" i="3"/>
  <c r="BT124" i="3"/>
  <c r="BU738" i="3"/>
  <c r="BY219" i="3"/>
  <c r="BT137" i="3"/>
  <c r="BR710" i="3"/>
  <c r="BT165" i="3"/>
  <c r="BZ1030" i="3"/>
  <c r="BP765" i="3"/>
  <c r="BX655" i="3"/>
  <c r="BR202" i="3"/>
  <c r="BX202" i="3"/>
  <c r="BP840" i="3"/>
  <c r="BQ625" i="3"/>
  <c r="BT164" i="3"/>
  <c r="BT587" i="3"/>
  <c r="BQ178" i="3"/>
  <c r="BX858" i="3"/>
  <c r="BR160" i="3"/>
  <c r="BZ142" i="3"/>
  <c r="BQ411" i="3"/>
  <c r="BS184" i="3"/>
  <c r="BW763" i="3"/>
  <c r="BV129" i="3"/>
  <c r="BV688" i="3"/>
  <c r="BZ540" i="3"/>
  <c r="BV727" i="3"/>
  <c r="BY750" i="3"/>
  <c r="BT210" i="3"/>
  <c r="BX980" i="3"/>
  <c r="BZ977" i="3"/>
  <c r="BX539" i="3"/>
  <c r="BW610" i="3"/>
  <c r="BV236" i="3"/>
  <c r="BP601" i="3"/>
  <c r="BY795" i="3"/>
  <c r="BU511" i="3"/>
  <c r="BW742" i="3"/>
  <c r="BY758" i="3"/>
  <c r="BU1015" i="3"/>
  <c r="BW811" i="3"/>
  <c r="BY482" i="3"/>
  <c r="BV816" i="3"/>
  <c r="BV232" i="3"/>
  <c r="BQ761" i="3"/>
  <c r="BS287" i="3"/>
  <c r="BY224" i="3"/>
  <c r="BW863" i="3"/>
  <c r="BS309" i="3"/>
  <c r="BS345" i="3"/>
  <c r="BU930" i="3"/>
  <c r="BV43" i="3"/>
  <c r="BQ891" i="3"/>
  <c r="BR679" i="3"/>
  <c r="BT761" i="3"/>
  <c r="BW445" i="3"/>
  <c r="BW333" i="3"/>
  <c r="BZ131" i="3"/>
  <c r="BP1003" i="3"/>
  <c r="BS731" i="3"/>
  <c r="BR325" i="3"/>
  <c r="BR767" i="3"/>
  <c r="BV59" i="3"/>
  <c r="BT774" i="3"/>
  <c r="BS915" i="3"/>
  <c r="BY392" i="3"/>
  <c r="BX454" i="3"/>
  <c r="BY325" i="3"/>
  <c r="BZ544" i="3"/>
  <c r="BY81" i="3"/>
  <c r="BR899" i="3"/>
  <c r="BY808" i="3"/>
  <c r="BV542" i="3"/>
  <c r="BV678" i="3"/>
  <c r="BX988" i="3"/>
  <c r="BY229" i="3"/>
  <c r="BQ491" i="3"/>
  <c r="BW876" i="3"/>
  <c r="BU187" i="3"/>
  <c r="BP982" i="3"/>
  <c r="BS470" i="3"/>
  <c r="BP616" i="3"/>
  <c r="BZ299" i="3"/>
  <c r="BP866" i="3"/>
  <c r="BY238" i="3"/>
  <c r="BT510" i="3"/>
  <c r="BP121" i="3"/>
  <c r="BQ1028" i="3"/>
  <c r="BQ619" i="3"/>
  <c r="BV975" i="3"/>
  <c r="BX420" i="3"/>
  <c r="BW948" i="3"/>
  <c r="BP596" i="3"/>
  <c r="BT560" i="3"/>
  <c r="BS129" i="3"/>
  <c r="BQ395" i="3"/>
  <c r="BP78" i="3"/>
  <c r="BU87" i="3"/>
  <c r="BW110" i="3"/>
  <c r="BW42" i="3"/>
  <c r="BP301" i="3"/>
  <c r="BU757" i="3"/>
  <c r="BV668" i="3"/>
  <c r="BY407" i="3"/>
  <c r="BR895" i="3"/>
  <c r="BW972" i="3"/>
  <c r="BX885" i="3"/>
  <c r="BY793" i="3"/>
  <c r="BS146" i="3"/>
  <c r="BZ896" i="3"/>
  <c r="BX499" i="3"/>
  <c r="BX246" i="3"/>
  <c r="BZ581" i="3"/>
  <c r="BY705" i="3"/>
  <c r="BP210" i="3"/>
  <c r="BR258" i="3"/>
  <c r="BY345" i="3"/>
  <c r="BX480" i="3"/>
  <c r="BU797" i="3"/>
  <c r="BQ63" i="3"/>
  <c r="BV399" i="3"/>
  <c r="BQ313" i="3"/>
  <c r="BS97" i="3"/>
  <c r="BY650" i="3"/>
  <c r="BU116" i="3"/>
  <c r="BP337" i="3"/>
  <c r="BZ380" i="3"/>
  <c r="BY977" i="3"/>
  <c r="BP57" i="3"/>
  <c r="BR411" i="3"/>
  <c r="BS352" i="3"/>
  <c r="BT482" i="3"/>
  <c r="BU527" i="3"/>
  <c r="BQ321" i="3"/>
  <c r="BY190" i="3"/>
  <c r="BV644" i="3"/>
  <c r="BZ337" i="3"/>
  <c r="BP201" i="3"/>
  <c r="BS591" i="3"/>
  <c r="BT728" i="3"/>
  <c r="BT506" i="3"/>
  <c r="BP336" i="3"/>
  <c r="BY268" i="3"/>
  <c r="BV102" i="3"/>
  <c r="BQ938" i="3"/>
  <c r="BY1023" i="3"/>
  <c r="BY77" i="3"/>
  <c r="BR474" i="3"/>
  <c r="BQ337" i="3"/>
  <c r="BY811" i="3"/>
  <c r="BR542" i="3"/>
  <c r="BW243" i="3"/>
  <c r="BS926" i="3"/>
  <c r="BX88" i="3"/>
  <c r="BX249" i="3"/>
  <c r="BU238" i="3"/>
  <c r="BZ251" i="3"/>
  <c r="BP551" i="3"/>
  <c r="BT92" i="3"/>
  <c r="BQ449" i="3"/>
  <c r="BS397" i="3"/>
  <c r="BX577" i="3"/>
  <c r="BX125" i="3"/>
  <c r="BS623" i="3"/>
  <c r="BS144" i="3"/>
  <c r="BS87" i="3"/>
  <c r="BV675" i="3"/>
  <c r="BS300" i="3"/>
  <c r="BQ521" i="3"/>
  <c r="BZ369" i="3"/>
  <c r="BP710" i="3"/>
  <c r="BY337" i="3"/>
  <c r="BP889" i="3"/>
  <c r="BP629" i="3"/>
  <c r="BP480" i="3"/>
  <c r="BR363" i="3"/>
  <c r="BZ707" i="3"/>
  <c r="BY367" i="3"/>
  <c r="BX550" i="3"/>
  <c r="BX455" i="3"/>
  <c r="BS815" i="3"/>
  <c r="BR932" i="3"/>
  <c r="BU603" i="3"/>
  <c r="BX446" i="3"/>
  <c r="BR1029" i="3"/>
  <c r="BW341" i="3"/>
  <c r="BT242" i="3"/>
  <c r="BT949" i="3"/>
  <c r="BX694" i="3"/>
  <c r="BQ330" i="3"/>
  <c r="BT259" i="3"/>
  <c r="BY521" i="3"/>
  <c r="BP886" i="3"/>
  <c r="BZ122" i="3"/>
  <c r="BT648" i="3"/>
  <c r="BZ365" i="3"/>
  <c r="BP303" i="3"/>
  <c r="BW56" i="3"/>
  <c r="BP468" i="3"/>
  <c r="BV753" i="3"/>
  <c r="BV215" i="3"/>
  <c r="BY363" i="3"/>
  <c r="BR809" i="3"/>
  <c r="BY915" i="3"/>
  <c r="BX990" i="3"/>
  <c r="BX236" i="3"/>
  <c r="BS836" i="3"/>
  <c r="BY335" i="3"/>
  <c r="BS1011" i="3"/>
  <c r="BU618" i="3"/>
  <c r="BT875" i="3"/>
  <c r="BQ369" i="3"/>
  <c r="BU489" i="3"/>
  <c r="BU639" i="3"/>
  <c r="BS259" i="3"/>
  <c r="BY552" i="3"/>
  <c r="BW303" i="3"/>
  <c r="BV728" i="3"/>
  <c r="BX763" i="3"/>
  <c r="BS289" i="3"/>
  <c r="BU876" i="3"/>
  <c r="BQ143" i="3"/>
  <c r="BZ785" i="3"/>
  <c r="BP781" i="3"/>
  <c r="BP478" i="3"/>
  <c r="BY34" i="3"/>
  <c r="BU379" i="3"/>
  <c r="BQ715" i="3"/>
  <c r="BP818" i="3"/>
  <c r="BQ722" i="3"/>
  <c r="BY928" i="3"/>
  <c r="BS643" i="3"/>
  <c r="BQ929" i="3"/>
  <c r="BX482" i="3"/>
  <c r="BX343" i="3"/>
  <c r="BZ379" i="3"/>
  <c r="BT519" i="3"/>
  <c r="BR902" i="3"/>
  <c r="BX459" i="3"/>
  <c r="BY434" i="3"/>
  <c r="BV243" i="3"/>
  <c r="BT294" i="3"/>
  <c r="BV414" i="3"/>
  <c r="BT304" i="3"/>
  <c r="BV875" i="3"/>
  <c r="BS475" i="3"/>
  <c r="BX656" i="3"/>
  <c r="BX994" i="3"/>
  <c r="BY573" i="3"/>
  <c r="BT579" i="3"/>
  <c r="BZ347" i="3"/>
  <c r="BZ731" i="3"/>
  <c r="BQ432" i="3"/>
  <c r="BQ434" i="3"/>
  <c r="BP821" i="3"/>
  <c r="BR310" i="3"/>
  <c r="BY725" i="3"/>
  <c r="BS448" i="3"/>
  <c r="BV347" i="3"/>
  <c r="BP328" i="3"/>
  <c r="BW375" i="3"/>
  <c r="BS33" i="3"/>
  <c r="BT82" i="3"/>
  <c r="BW608" i="3"/>
  <c r="BY579" i="3"/>
  <c r="BY220" i="3"/>
  <c r="BV191" i="3"/>
  <c r="BS64" i="3"/>
  <c r="BR909" i="3"/>
  <c r="BQ872" i="3"/>
  <c r="BX948" i="3"/>
  <c r="BR911" i="3"/>
  <c r="BP268" i="3"/>
  <c r="BV981" i="3"/>
  <c r="BQ53" i="3"/>
  <c r="BR383" i="3"/>
  <c r="BR291" i="3"/>
  <c r="BQ775" i="3"/>
  <c r="BY466" i="3"/>
  <c r="BQ780" i="3"/>
  <c r="BR580" i="3"/>
  <c r="BS857" i="3"/>
  <c r="BV898" i="3"/>
  <c r="BV162" i="3"/>
  <c r="BY342" i="3"/>
  <c r="BP263" i="3"/>
  <c r="BT726" i="3"/>
  <c r="BS486" i="3"/>
  <c r="BY322" i="3"/>
  <c r="BT635" i="3"/>
  <c r="BZ729" i="3"/>
  <c r="BY83" i="3"/>
  <c r="BX219" i="3"/>
  <c r="BS168" i="3"/>
  <c r="BU123" i="3"/>
  <c r="BY104" i="3"/>
  <c r="BV945" i="3"/>
  <c r="BQ772" i="3"/>
  <c r="BS557" i="3"/>
  <c r="BZ902" i="3"/>
  <c r="BX605" i="3"/>
  <c r="BZ196" i="3"/>
  <c r="BS708" i="3"/>
  <c r="BR165" i="3"/>
  <c r="BV825" i="3"/>
  <c r="BR658" i="3"/>
  <c r="BV529" i="3"/>
  <c r="BX111" i="3"/>
  <c r="BP863" i="3"/>
  <c r="BQ853" i="3"/>
  <c r="BP703" i="3"/>
  <c r="BX590" i="3"/>
  <c r="BY813" i="3"/>
  <c r="BS554" i="3"/>
  <c r="BZ416" i="3"/>
  <c r="BU312" i="3"/>
  <c r="BW849" i="3"/>
  <c r="BY914" i="3"/>
  <c r="BT785" i="3"/>
  <c r="BQ943" i="3"/>
  <c r="BV86" i="3"/>
  <c r="BR693" i="3"/>
  <c r="BU47" i="3"/>
  <c r="BY554" i="3"/>
  <c r="BW219" i="3"/>
  <c r="BR849" i="3"/>
  <c r="BW434" i="3"/>
  <c r="BZ248" i="3"/>
  <c r="BR272" i="3"/>
  <c r="BW111" i="3"/>
  <c r="BT861" i="3"/>
  <c r="BV187" i="3"/>
  <c r="BQ503" i="3"/>
  <c r="BV795" i="3"/>
  <c r="BR573" i="3"/>
  <c r="BS873" i="3"/>
  <c r="BY791" i="3"/>
  <c r="BP536" i="3"/>
  <c r="BR505" i="3"/>
  <c r="BQ54" i="3"/>
  <c r="BR808" i="3"/>
  <c r="BT545" i="3"/>
  <c r="BQ714" i="3"/>
  <c r="BW329" i="3"/>
  <c r="BP561" i="3"/>
  <c r="BR482" i="3"/>
  <c r="BT322" i="3"/>
  <c r="BR941" i="3"/>
  <c r="BP233" i="3"/>
  <c r="BT718" i="3"/>
  <c r="BQ142" i="3"/>
  <c r="BZ212" i="3"/>
  <c r="BR751" i="3"/>
  <c r="BT687" i="3"/>
  <c r="BZ919" i="3"/>
  <c r="BR191" i="3"/>
  <c r="BR288" i="3"/>
  <c r="BQ475" i="3"/>
  <c r="BY610" i="3"/>
  <c r="BU597" i="3"/>
  <c r="BP254" i="3"/>
  <c r="BU158" i="3"/>
  <c r="BY854" i="3"/>
  <c r="BT1028" i="3"/>
  <c r="BY39" i="3"/>
  <c r="BT748" i="3"/>
  <c r="BT432" i="3"/>
  <c r="BY961" i="3"/>
  <c r="BU292" i="3"/>
  <c r="BX589" i="3"/>
  <c r="BW716" i="3"/>
  <c r="BU841" i="3"/>
  <c r="BQ138" i="3"/>
  <c r="BP824" i="3"/>
  <c r="BZ58" i="3"/>
  <c r="BX275" i="3"/>
  <c r="BQ206" i="3"/>
  <c r="BQ203" i="3"/>
  <c r="BQ346" i="3"/>
  <c r="BY917" i="3"/>
  <c r="BV54" i="3"/>
  <c r="BX580" i="3"/>
  <c r="BP288" i="3"/>
  <c r="BV202" i="3"/>
  <c r="BW605" i="3"/>
  <c r="BU151" i="3"/>
  <c r="BS436" i="3"/>
  <c r="BS291" i="3"/>
  <c r="BW154" i="3"/>
  <c r="BQ412" i="3"/>
  <c r="BX759" i="3"/>
  <c r="BY307" i="3"/>
  <c r="BV61" i="3"/>
  <c r="BZ624" i="3"/>
  <c r="BS165" i="3"/>
  <c r="BX430" i="3"/>
  <c r="BW357" i="3"/>
  <c r="BP927" i="3"/>
  <c r="BR365" i="3"/>
  <c r="BZ459" i="3"/>
  <c r="BW134" i="3"/>
  <c r="BP274" i="3"/>
  <c r="BU404" i="3"/>
  <c r="BZ177" i="3"/>
  <c r="BY486" i="3"/>
  <c r="BX199" i="3"/>
  <c r="BX766" i="3"/>
  <c r="BX954" i="3"/>
  <c r="BV165" i="3"/>
  <c r="BW585" i="3"/>
  <c r="BQ305" i="3"/>
  <c r="BU831" i="3"/>
  <c r="BQ588" i="3"/>
  <c r="BY660" i="3"/>
  <c r="BR274" i="3"/>
  <c r="BX443" i="3"/>
  <c r="BQ764" i="3"/>
  <c r="BP120" i="3"/>
  <c r="BX830" i="3"/>
  <c r="BU833" i="3"/>
  <c r="BP1018" i="3"/>
  <c r="BU895" i="3"/>
  <c r="BS294" i="3"/>
  <c r="BR428" i="3"/>
  <c r="BW829" i="3"/>
  <c r="BX320" i="3"/>
  <c r="BY820" i="3"/>
  <c r="BR290" i="3"/>
  <c r="BU816" i="3"/>
  <c r="BS597" i="3"/>
  <c r="BQ473" i="3"/>
  <c r="BX212" i="3"/>
  <c r="BU1020" i="3"/>
  <c r="BT447" i="3"/>
  <c r="BY754" i="3"/>
  <c r="BQ677" i="3"/>
  <c r="BR935" i="3"/>
  <c r="BT216" i="3"/>
  <c r="BW632" i="3"/>
  <c r="BR138" i="3"/>
  <c r="BR667" i="3"/>
  <c r="BQ212" i="3"/>
  <c r="BZ333" i="3"/>
  <c r="BT387" i="3"/>
  <c r="BU950" i="3"/>
  <c r="BW660" i="3"/>
  <c r="BR852" i="3"/>
  <c r="BP668" i="3"/>
  <c r="BT95" i="3"/>
  <c r="BT998" i="3"/>
  <c r="BX147" i="3"/>
  <c r="BS233" i="3"/>
  <c r="BV97" i="3"/>
  <c r="BX683" i="3"/>
  <c r="BR233" i="3"/>
  <c r="BY41" i="3"/>
  <c r="BT543" i="3"/>
  <c r="BY531" i="3"/>
  <c r="BP582" i="3"/>
  <c r="BZ318" i="3"/>
  <c r="BS405" i="3"/>
  <c r="BP817" i="3"/>
  <c r="BT948" i="3"/>
  <c r="BQ994" i="3"/>
  <c r="BT1025" i="3"/>
  <c r="BP537" i="3"/>
  <c r="BY599" i="3"/>
  <c r="BZ105" i="3"/>
  <c r="BY828" i="3"/>
  <c r="BT740" i="3"/>
  <c r="BZ146" i="3"/>
  <c r="BU687" i="3"/>
  <c r="BU670" i="3"/>
  <c r="BY393" i="3"/>
  <c r="BQ415" i="3"/>
  <c r="BS488" i="3"/>
  <c r="BV677" i="3"/>
  <c r="BV329" i="3"/>
  <c r="BV413" i="3"/>
  <c r="BR816" i="3"/>
  <c r="BT943" i="3"/>
  <c r="BR910" i="3"/>
  <c r="BY801" i="3"/>
  <c r="BQ742" i="3"/>
  <c r="BS809" i="3"/>
  <c r="BS484" i="3"/>
  <c r="BS320" i="3"/>
  <c r="BT613" i="3"/>
  <c r="BR940" i="3"/>
  <c r="BS501" i="3"/>
  <c r="BU457" i="3"/>
  <c r="BW806" i="3"/>
  <c r="BT513" i="3"/>
  <c r="BT660" i="3"/>
  <c r="BR277" i="3"/>
  <c r="BV518" i="3"/>
  <c r="BV824" i="3"/>
  <c r="BW262" i="3"/>
  <c r="BS707" i="3"/>
  <c r="BZ794" i="3"/>
  <c r="BZ266" i="3"/>
  <c r="BQ274" i="3"/>
  <c r="BS460" i="3"/>
  <c r="BQ867" i="3"/>
  <c r="BR1002" i="3"/>
  <c r="BQ652" i="3"/>
  <c r="BP887" i="3"/>
  <c r="BQ345" i="3"/>
  <c r="BP711" i="3"/>
  <c r="BX122" i="3"/>
  <c r="BV826" i="3"/>
  <c r="BP361" i="3"/>
  <c r="BW565" i="3"/>
  <c r="BP929" i="3"/>
  <c r="BS762" i="3"/>
  <c r="BZ982" i="3"/>
  <c r="BQ315" i="3"/>
  <c r="BT528" i="3"/>
  <c r="BR705" i="3"/>
  <c r="BR180" i="3"/>
  <c r="BY701" i="3"/>
  <c r="BV984" i="3"/>
  <c r="BW117" i="3"/>
  <c r="BQ413" i="3"/>
  <c r="BU591" i="3"/>
  <c r="BP538" i="3"/>
  <c r="BX620" i="3"/>
  <c r="BU972" i="3"/>
  <c r="BR822" i="3"/>
  <c r="BY827" i="3"/>
  <c r="BQ843" i="3"/>
  <c r="BX956" i="3"/>
  <c r="BZ480" i="3"/>
  <c r="BV373" i="3"/>
  <c r="BS598" i="3"/>
  <c r="BU59" i="3"/>
  <c r="BX840" i="3"/>
  <c r="BP183" i="3"/>
  <c r="BU579" i="3"/>
  <c r="BY150" i="3"/>
  <c r="BV682" i="3"/>
  <c r="BQ97" i="3"/>
  <c r="BV910" i="3"/>
  <c r="BQ685" i="3"/>
  <c r="BW616" i="3"/>
  <c r="BW144" i="3"/>
  <c r="BZ500" i="3"/>
  <c r="BX960" i="3"/>
  <c r="BT1031" i="3"/>
  <c r="BP881" i="3"/>
  <c r="BR36" i="3"/>
  <c r="BS523" i="3"/>
  <c r="BX583" i="3"/>
  <c r="BU374" i="3"/>
  <c r="BW213" i="3"/>
  <c r="BP476" i="3"/>
  <c r="BT763" i="3"/>
  <c r="BZ542" i="3"/>
  <c r="BT102" i="3"/>
  <c r="BQ839" i="3"/>
  <c r="BZ1019" i="3"/>
  <c r="BV323" i="3"/>
  <c r="BP626" i="3"/>
  <c r="BU287" i="3"/>
  <c r="BT937" i="3"/>
  <c r="BT329" i="3"/>
  <c r="BV832" i="3"/>
  <c r="BQ166" i="3"/>
  <c r="BR586" i="3"/>
  <c r="BR796" i="3"/>
  <c r="BX196" i="3"/>
  <c r="BU55" i="3"/>
  <c r="BY213" i="3"/>
  <c r="BY160" i="3"/>
  <c r="BQ559" i="3"/>
  <c r="BY210" i="3"/>
  <c r="BR950" i="3"/>
  <c r="BY471" i="3"/>
  <c r="BW115" i="3"/>
  <c r="BZ262" i="3"/>
  <c r="BR536" i="3"/>
  <c r="BY384" i="3"/>
  <c r="BS851" i="3"/>
  <c r="BU669" i="3"/>
  <c r="BZ820" i="3"/>
  <c r="BT146" i="3"/>
  <c r="BS697" i="3"/>
  <c r="BS563" i="3"/>
  <c r="BW331" i="3"/>
  <c r="BS265" i="3"/>
  <c r="BV805" i="3"/>
  <c r="BX1012" i="3"/>
  <c r="BX660" i="3"/>
  <c r="BT228" i="3"/>
  <c r="BT230" i="3"/>
  <c r="BP728" i="3"/>
  <c r="BZ498" i="3"/>
  <c r="BQ151" i="3"/>
  <c r="BW414" i="3"/>
  <c r="BW296" i="3"/>
  <c r="BT684" i="3"/>
  <c r="BV767" i="3"/>
  <c r="BZ818" i="3"/>
  <c r="BQ375" i="3"/>
  <c r="BQ47" i="3"/>
  <c r="BU609" i="3"/>
  <c r="BS408" i="3"/>
  <c r="BR267" i="3"/>
  <c r="BW684" i="3"/>
  <c r="BP456" i="3"/>
  <c r="BY428" i="3"/>
  <c r="BW260" i="3"/>
  <c r="BW1031" i="3"/>
  <c r="BV666" i="3"/>
  <c r="BZ278" i="3"/>
  <c r="BP182" i="3"/>
  <c r="BS894" i="3"/>
  <c r="BX127" i="3"/>
  <c r="BT108" i="3"/>
  <c r="BW149" i="3"/>
  <c r="BZ440" i="3"/>
  <c r="BP440" i="3"/>
  <c r="BT448" i="3"/>
  <c r="BP239" i="3"/>
  <c r="BR53" i="3"/>
  <c r="BS526" i="3"/>
  <c r="BV305" i="3"/>
  <c r="BZ371" i="3"/>
  <c r="BY921" i="3"/>
  <c r="BP647" i="3"/>
  <c r="BR78" i="3"/>
  <c r="BW558" i="3"/>
  <c r="BU136" i="3"/>
  <c r="BQ387" i="3"/>
  <c r="BV266" i="3"/>
  <c r="BX965" i="3"/>
  <c r="BS337" i="3"/>
  <c r="BP348" i="3"/>
  <c r="BR125" i="3"/>
  <c r="BQ170" i="3"/>
  <c r="BS897" i="3"/>
  <c r="BY612" i="3"/>
  <c r="BZ505" i="3"/>
  <c r="BW46" i="3"/>
  <c r="BU707" i="3"/>
  <c r="BZ50" i="3"/>
  <c r="BY142" i="3"/>
  <c r="BY832" i="3"/>
  <c r="BV409" i="3"/>
  <c r="BZ425" i="3"/>
  <c r="BP533" i="3"/>
  <c r="BU390" i="3"/>
  <c r="BS888" i="3"/>
  <c r="BP705" i="3"/>
  <c r="BT428" i="3"/>
  <c r="BQ300" i="3"/>
  <c r="BW235" i="3"/>
  <c r="BQ455" i="3"/>
  <c r="BW822" i="3"/>
  <c r="BZ139" i="3"/>
  <c r="BU356" i="3"/>
  <c r="BS665" i="3"/>
  <c r="BZ439" i="3"/>
  <c r="BS439" i="3"/>
  <c r="BV791" i="3"/>
  <c r="BT283" i="3"/>
  <c r="BS463" i="3"/>
  <c r="BU800" i="3"/>
  <c r="BR918" i="3"/>
  <c r="BY377" i="3"/>
  <c r="BP513" i="3"/>
  <c r="BZ649" i="3"/>
  <c r="BQ854" i="3"/>
  <c r="BV63" i="3"/>
  <c r="BR43" i="3"/>
  <c r="BR90" i="3"/>
  <c r="BR99" i="3"/>
  <c r="BR521" i="3"/>
  <c r="BZ647" i="3"/>
  <c r="BQ43" i="3"/>
  <c r="BW913" i="3"/>
  <c r="BQ589" i="3"/>
  <c r="BV125" i="3"/>
  <c r="BV231" i="3"/>
  <c r="BV386" i="3"/>
  <c r="BS283" i="3"/>
  <c r="BV516" i="3"/>
  <c r="BQ488" i="3"/>
  <c r="BS180" i="3"/>
  <c r="BS46" i="3"/>
  <c r="BP788" i="3"/>
  <c r="BP644" i="3"/>
  <c r="BS232" i="3"/>
  <c r="BX341" i="3"/>
  <c r="BR44" i="3"/>
  <c r="BY111" i="3"/>
  <c r="BY472" i="3"/>
  <c r="BV404" i="3"/>
  <c r="BX77" i="3"/>
  <c r="BP604" i="3"/>
  <c r="BT83" i="3"/>
  <c r="BV873" i="3"/>
  <c r="BV725" i="3"/>
  <c r="BW197" i="3"/>
  <c r="BT161" i="3"/>
  <c r="BQ310" i="3"/>
  <c r="BZ574" i="3"/>
  <c r="BX331" i="3"/>
  <c r="BV160" i="3"/>
  <c r="BU440" i="3"/>
  <c r="BP795" i="3"/>
  <c r="BR466" i="3"/>
  <c r="BP813" i="3"/>
  <c r="BQ719" i="3"/>
  <c r="BS1029" i="3"/>
  <c r="BT817" i="3"/>
  <c r="BQ486" i="3"/>
  <c r="BX845" i="3"/>
  <c r="BZ774" i="3"/>
  <c r="BV436" i="3"/>
  <c r="BT646" i="3"/>
  <c r="BQ656" i="3"/>
  <c r="BW459" i="3"/>
  <c r="BV695" i="3"/>
  <c r="BP893" i="3"/>
  <c r="BT704" i="3"/>
  <c r="BU662" i="3"/>
  <c r="BP56" i="3"/>
  <c r="BP741" i="3"/>
  <c r="BX517" i="3"/>
  <c r="BW91" i="3"/>
  <c r="BU474" i="3"/>
  <c r="BW725" i="3"/>
  <c r="BR1024" i="3"/>
  <c r="BZ932" i="3"/>
  <c r="BV628" i="3"/>
  <c r="BP315" i="3"/>
  <c r="BP333" i="3"/>
  <c r="BZ926" i="3"/>
  <c r="BR999" i="3"/>
  <c r="BX313" i="3"/>
  <c r="BQ759" i="3"/>
  <c r="BY130" i="3"/>
  <c r="BW143" i="3"/>
  <c r="BW788" i="3"/>
  <c r="BP508" i="3"/>
  <c r="BR709" i="3"/>
  <c r="BU463" i="3"/>
  <c r="BZ46" i="3"/>
  <c r="BR867" i="3"/>
  <c r="BP625" i="3"/>
  <c r="BQ880" i="3"/>
  <c r="BV69" i="3"/>
  <c r="BS226" i="3"/>
  <c r="BT414" i="3"/>
  <c r="BY931" i="3"/>
  <c r="BU347" i="3"/>
  <c r="BX707" i="3"/>
  <c r="BX795" i="3"/>
  <c r="BU651" i="3"/>
  <c r="BY822" i="3"/>
  <c r="BP135" i="3"/>
  <c r="BY546" i="3"/>
  <c r="BV792" i="3"/>
  <c r="BW681" i="3"/>
  <c r="BS1012" i="3"/>
  <c r="BV159" i="3"/>
  <c r="BP55" i="3"/>
  <c r="BU73" i="3"/>
  <c r="BX248" i="3"/>
  <c r="BS342" i="3"/>
  <c r="BU880" i="3"/>
  <c r="BY275" i="3"/>
  <c r="BZ551" i="3"/>
  <c r="BV246" i="3"/>
  <c r="BW173" i="3"/>
  <c r="BS760" i="3"/>
  <c r="BX712" i="3"/>
  <c r="BT271" i="3"/>
  <c r="BV1024" i="3"/>
  <c r="BY535" i="3"/>
  <c r="BY378" i="3"/>
  <c r="BT620" i="3"/>
  <c r="BP779" i="3"/>
  <c r="BQ578" i="3"/>
  <c r="BV773" i="3"/>
  <c r="BX928" i="3"/>
  <c r="BR171" i="3"/>
  <c r="BX979" i="3"/>
  <c r="BY52" i="3"/>
  <c r="BV796" i="3"/>
  <c r="BQ803" i="3"/>
  <c r="BV294" i="3"/>
  <c r="BX896" i="3"/>
  <c r="BR829" i="3"/>
  <c r="BP896" i="3"/>
  <c r="BZ168" i="3"/>
  <c r="BP188" i="3"/>
  <c r="BW984" i="3"/>
  <c r="BT659" i="3"/>
  <c r="BU180" i="3"/>
  <c r="BV599" i="3"/>
  <c r="BW976" i="3"/>
  <c r="BX847" i="3"/>
  <c r="BX205" i="3"/>
  <c r="BT780" i="3"/>
  <c r="BX255" i="3"/>
  <c r="BX750" i="3"/>
  <c r="BS921" i="3"/>
  <c r="BQ966" i="3"/>
  <c r="BQ833" i="3"/>
  <c r="BV926" i="3"/>
  <c r="BY539" i="3"/>
  <c r="BX272" i="3"/>
  <c r="BZ202" i="3"/>
  <c r="BT831" i="3"/>
  <c r="BQ748" i="3"/>
  <c r="BV828" i="3"/>
  <c r="BP571" i="3"/>
  <c r="BT954" i="3"/>
  <c r="BW563" i="3"/>
  <c r="BQ640" i="3"/>
  <c r="BU301" i="3"/>
  <c r="BS374" i="3"/>
  <c r="BY740" i="3"/>
  <c r="BY145" i="3"/>
  <c r="BZ100" i="3"/>
  <c r="BX186" i="3"/>
  <c r="BY69" i="3"/>
  <c r="BT460" i="3"/>
  <c r="BS657" i="3"/>
  <c r="BP137" i="3"/>
  <c r="BP139" i="3"/>
  <c r="BY663" i="3"/>
  <c r="BU143" i="3"/>
  <c r="BR595" i="3"/>
  <c r="BV563" i="3"/>
  <c r="BZ420" i="3"/>
  <c r="BQ358" i="3"/>
  <c r="BP358" i="3"/>
  <c r="BU747" i="3"/>
  <c r="BY269" i="3"/>
  <c r="BT388" i="3"/>
  <c r="BX991" i="3"/>
  <c r="BV145" i="3"/>
  <c r="BT695" i="3"/>
  <c r="BS276" i="3"/>
  <c r="BU608" i="3"/>
  <c r="BP589" i="3"/>
  <c r="BV952" i="3"/>
  <c r="BU822" i="3"/>
  <c r="BR248" i="3"/>
  <c r="BR645" i="3"/>
  <c r="BX404" i="3"/>
  <c r="BP58" i="3"/>
  <c r="BW732" i="3"/>
  <c r="BW468" i="3"/>
  <c r="BY82" i="3"/>
  <c r="BY33" i="3"/>
  <c r="BW444" i="3"/>
  <c r="BV290" i="3"/>
  <c r="BP735" i="3"/>
  <c r="BY206" i="3"/>
  <c r="BU545" i="3"/>
  <c r="BX963" i="3"/>
  <c r="BW603" i="3"/>
  <c r="BU171" i="3"/>
  <c r="BX936" i="3"/>
  <c r="BX102" i="3"/>
  <c r="BS633" i="3"/>
  <c r="BS586" i="3"/>
  <c r="BW1015" i="3"/>
  <c r="BS687" i="3"/>
  <c r="BX117" i="3"/>
  <c r="BY348" i="3"/>
  <c r="BR455" i="3"/>
  <c r="BU49" i="3"/>
  <c r="BX516" i="3"/>
  <c r="BW626" i="3"/>
  <c r="BS253" i="3"/>
  <c r="BV339" i="3"/>
  <c r="BS496" i="3"/>
  <c r="BV280" i="3"/>
  <c r="BY583" i="3"/>
  <c r="BX90" i="3"/>
  <c r="BZ330" i="3"/>
  <c r="BS571" i="3"/>
  <c r="BS171" i="3"/>
  <c r="BW967" i="3"/>
  <c r="BP628" i="3"/>
  <c r="BV892" i="3"/>
  <c r="BR42" i="3"/>
  <c r="BP198" i="3"/>
  <c r="BP923" i="3"/>
  <c r="BS485" i="3"/>
  <c r="BW273" i="3"/>
  <c r="BS777" i="3"/>
  <c r="BX794" i="3"/>
  <c r="BU945" i="3"/>
  <c r="BZ955" i="3"/>
  <c r="BS600" i="3"/>
  <c r="BU525" i="3"/>
  <c r="BP522" i="3"/>
  <c r="BZ203" i="3"/>
  <c r="BR126" i="3"/>
  <c r="BY582" i="3"/>
  <c r="BY978" i="3"/>
  <c r="BZ294" i="3"/>
  <c r="BU689" i="3"/>
  <c r="BR636" i="3"/>
  <c r="BU412" i="3"/>
  <c r="BV864" i="3"/>
  <c r="BQ591" i="3"/>
  <c r="BW252" i="3"/>
  <c r="BV468" i="3"/>
  <c r="BV701" i="3"/>
  <c r="BT868" i="3"/>
  <c r="BU867" i="3"/>
  <c r="BR489" i="3"/>
  <c r="BZ717" i="3"/>
  <c r="BR624" i="3"/>
  <c r="BW399" i="3"/>
  <c r="BQ856" i="3"/>
  <c r="BS982" i="3"/>
  <c r="BT688" i="3"/>
  <c r="BV581" i="3"/>
  <c r="BQ728" i="3"/>
  <c r="BP334" i="3"/>
  <c r="BW675" i="3"/>
  <c r="BP462" i="3"/>
  <c r="BU928" i="3"/>
  <c r="BW380" i="3"/>
  <c r="BX439" i="3"/>
  <c r="BT354" i="3"/>
  <c r="BS434" i="3"/>
  <c r="BX126" i="3"/>
  <c r="BX81" i="3"/>
  <c r="BY420" i="3"/>
  <c r="BQ657" i="3"/>
  <c r="BU166" i="3"/>
  <c r="BQ641" i="3"/>
  <c r="BP382" i="3"/>
  <c r="BP128" i="3"/>
  <c r="BW474" i="3"/>
  <c r="BZ430" i="3"/>
  <c r="BT300" i="3"/>
  <c r="BT282" i="3"/>
  <c r="BQ746" i="3"/>
  <c r="BP138" i="3"/>
  <c r="BZ406" i="3"/>
  <c r="BQ202" i="3"/>
  <c r="BT132" i="3"/>
  <c r="BV991" i="3"/>
  <c r="BW895" i="3"/>
  <c r="BU728" i="3"/>
  <c r="BR264" i="3"/>
  <c r="BW886" i="3"/>
  <c r="BQ977" i="3"/>
  <c r="BP146" i="3"/>
  <c r="BR512" i="3"/>
  <c r="BW870" i="3"/>
  <c r="BS709" i="3"/>
  <c r="BR551" i="3"/>
  <c r="BR364" i="3"/>
  <c r="BW644" i="3"/>
  <c r="BV806" i="3"/>
  <c r="BX399" i="3"/>
  <c r="BV532" i="3"/>
  <c r="BT331" i="3"/>
  <c r="BT444" i="3"/>
  <c r="BU986" i="3"/>
  <c r="BX881" i="3"/>
  <c r="BS559" i="3"/>
  <c r="BR476" i="3"/>
  <c r="BP636" i="3"/>
  <c r="BZ711" i="3"/>
  <c r="BQ919" i="3"/>
  <c r="BY520" i="3"/>
  <c r="BU357" i="3"/>
  <c r="BQ307" i="3"/>
  <c r="BU970" i="3"/>
  <c r="BV1012" i="3"/>
  <c r="BW866" i="3"/>
  <c r="BQ482" i="3"/>
  <c r="BQ516" i="3"/>
  <c r="BR772" i="3"/>
  <c r="BX67" i="3"/>
  <c r="BW368" i="3"/>
  <c r="BW638" i="3"/>
  <c r="BS779" i="3"/>
  <c r="BY821" i="3"/>
  <c r="BW545" i="3"/>
  <c r="BR384" i="3"/>
  <c r="BX737" i="3"/>
  <c r="BV354" i="3"/>
  <c r="BQ467" i="3"/>
  <c r="BW70" i="3"/>
  <c r="BQ706" i="3"/>
  <c r="BR406" i="3"/>
  <c r="BQ606" i="3"/>
  <c r="BR188" i="3"/>
  <c r="BS78" i="3"/>
  <c r="BV763" i="3"/>
  <c r="BR929" i="3"/>
  <c r="BW768" i="3"/>
  <c r="BU455" i="3"/>
  <c r="BT597" i="3"/>
  <c r="BU881" i="3"/>
  <c r="BP486" i="3"/>
  <c r="BR696" i="3"/>
  <c r="BT397" i="3"/>
  <c r="BX943" i="3"/>
  <c r="BU908" i="3"/>
  <c r="BV609" i="3"/>
  <c r="BZ660" i="3"/>
  <c r="BS482" i="3"/>
  <c r="BX837" i="3"/>
  <c r="BQ311" i="3"/>
  <c r="BT318" i="3"/>
  <c r="BZ410" i="3"/>
  <c r="BT535" i="3"/>
  <c r="BX640" i="3"/>
  <c r="BR859" i="3"/>
  <c r="BY847" i="3"/>
  <c r="BP763" i="3"/>
  <c r="BY718" i="3"/>
  <c r="BZ116" i="3"/>
  <c r="BP912" i="3"/>
  <c r="BQ797" i="3"/>
  <c r="BX648" i="3"/>
  <c r="BV865" i="3"/>
  <c r="BZ307" i="3"/>
  <c r="BQ418" i="3"/>
  <c r="BZ852" i="3"/>
  <c r="BP154" i="3"/>
  <c r="BZ36" i="3"/>
  <c r="BV596" i="3"/>
  <c r="BV302" i="3"/>
  <c r="BQ896" i="3"/>
  <c r="BU78" i="3"/>
  <c r="BU733" i="3"/>
  <c r="BZ469" i="3"/>
  <c r="BP883" i="3"/>
  <c r="BZ949" i="3"/>
  <c r="BZ291" i="3"/>
  <c r="BP355" i="3"/>
  <c r="BW594" i="3"/>
  <c r="BS862" i="3"/>
  <c r="BU48" i="3"/>
  <c r="BZ764" i="3"/>
  <c r="BU956" i="3"/>
  <c r="BW74" i="3"/>
  <c r="BW607" i="3"/>
  <c r="BX779" i="3"/>
  <c r="BR345" i="3"/>
  <c r="BZ438" i="3"/>
  <c r="BW356" i="3"/>
  <c r="BT336" i="3"/>
  <c r="BR781" i="3"/>
  <c r="BS455" i="3"/>
  <c r="BU117" i="3"/>
  <c r="BY409" i="3"/>
  <c r="BX509" i="3"/>
  <c r="BQ893" i="3"/>
  <c r="BR390" i="3"/>
  <c r="BQ697" i="3"/>
  <c r="BR627" i="3"/>
  <c r="BR596" i="3"/>
  <c r="BT412" i="3"/>
  <c r="BW555" i="3"/>
  <c r="BW873" i="3"/>
  <c r="BS825" i="3"/>
  <c r="BQ935" i="3"/>
  <c r="BW837" i="3"/>
  <c r="BV66" i="3"/>
  <c r="BZ822" i="3"/>
  <c r="BV669" i="3"/>
  <c r="BU245" i="3"/>
  <c r="BQ82" i="3"/>
  <c r="BT121" i="3"/>
  <c r="BR1010" i="3"/>
  <c r="BZ216" i="3"/>
  <c r="BX101" i="3"/>
  <c r="BU156" i="3"/>
  <c r="BP688" i="3"/>
  <c r="BX815" i="3"/>
  <c r="BZ809" i="3"/>
  <c r="BY347" i="3"/>
  <c r="BQ410" i="3"/>
  <c r="BY51" i="3"/>
  <c r="BU337" i="3"/>
  <c r="BS325" i="3"/>
  <c r="BX64" i="3"/>
  <c r="BU445" i="3"/>
  <c r="BS800" i="3"/>
  <c r="BS62" i="3"/>
  <c r="BU656" i="3"/>
  <c r="BV52" i="3"/>
  <c r="BX770" i="3"/>
  <c r="BT1012" i="3"/>
  <c r="BP845" i="3"/>
  <c r="BT392" i="3"/>
  <c r="BW707" i="3"/>
  <c r="BQ443" i="3"/>
  <c r="BY475" i="3"/>
  <c r="BQ373" i="3"/>
  <c r="BY787" i="3"/>
  <c r="BS816" i="3"/>
  <c r="BU555" i="3"/>
  <c r="BY641" i="3"/>
  <c r="BU731" i="3"/>
  <c r="BS685" i="3"/>
  <c r="BS152" i="3"/>
  <c r="BQ210" i="3"/>
  <c r="BX158" i="3"/>
  <c r="BT472" i="3"/>
  <c r="BY221" i="3"/>
  <c r="BQ215" i="3"/>
  <c r="BY246" i="3"/>
  <c r="BR216" i="3"/>
  <c r="BV437" i="3"/>
  <c r="BQ451" i="3"/>
  <c r="BW983" i="3"/>
  <c r="BU852" i="3"/>
  <c r="BR199" i="3"/>
  <c r="BU268" i="3"/>
  <c r="BS677" i="3"/>
  <c r="BV969" i="3"/>
  <c r="BP588" i="3"/>
  <c r="BR253" i="3"/>
  <c r="BV179" i="3"/>
  <c r="BY85" i="3"/>
  <c r="BU958" i="3"/>
  <c r="BS845" i="3"/>
  <c r="BS574" i="3"/>
  <c r="BQ613" i="3"/>
  <c r="BY851" i="3"/>
  <c r="BR570" i="3"/>
  <c r="BZ1017" i="3"/>
  <c r="BR601" i="3"/>
  <c r="BS409" i="3"/>
  <c r="BY66" i="3"/>
  <c r="BU799" i="3"/>
  <c r="BY590" i="3"/>
  <c r="BX118" i="3"/>
  <c r="BW606" i="3"/>
  <c r="BR407" i="3"/>
  <c r="BS789" i="3"/>
  <c r="BX1028" i="3"/>
  <c r="BT211" i="3"/>
  <c r="BY231" i="3"/>
  <c r="BY896" i="3"/>
  <c r="BU375" i="3"/>
  <c r="BU92" i="3"/>
  <c r="BV949" i="3"/>
  <c r="BQ912" i="3"/>
  <c r="BU994" i="3"/>
  <c r="BS740" i="3"/>
  <c r="BX222" i="3"/>
  <c r="BR388" i="3"/>
  <c r="BY390" i="3"/>
  <c r="BY912" i="3"/>
  <c r="BU428" i="3"/>
  <c r="BQ205" i="3"/>
  <c r="BQ617" i="3"/>
  <c r="BW403" i="3"/>
  <c r="BR196" i="3"/>
  <c r="BZ434" i="3"/>
  <c r="BP242" i="3"/>
  <c r="BX754" i="3"/>
  <c r="BR951" i="3"/>
  <c r="BW564" i="3"/>
  <c r="BZ548" i="3"/>
  <c r="BX534" i="3"/>
  <c r="BT689" i="3"/>
  <c r="BX1023" i="3"/>
  <c r="BY136" i="3"/>
  <c r="BT935" i="3"/>
  <c r="BR972" i="3"/>
  <c r="BZ407" i="3"/>
  <c r="BQ286" i="3"/>
  <c r="BQ1003" i="3"/>
  <c r="BT644" i="3"/>
  <c r="BW480" i="3"/>
  <c r="BQ717" i="3"/>
  <c r="BX526" i="3"/>
  <c r="BY402" i="3"/>
  <c r="BV535" i="3"/>
  <c r="BW817" i="3"/>
  <c r="BV855" i="3"/>
  <c r="BW332" i="3"/>
  <c r="BR833" i="3"/>
  <c r="BQ347" i="3"/>
  <c r="BY634" i="3"/>
  <c r="BZ953" i="3"/>
  <c r="BZ361" i="3"/>
  <c r="BU1013" i="3"/>
  <c r="BR620" i="3"/>
  <c r="BZ969" i="3"/>
  <c r="BX945" i="3"/>
  <c r="BQ754" i="3"/>
  <c r="BU346" i="3"/>
  <c r="BS702" i="3"/>
  <c r="BW695" i="3"/>
  <c r="BQ586" i="3"/>
  <c r="BS114" i="3"/>
  <c r="BZ642" i="3"/>
  <c r="BV899" i="3"/>
  <c r="BS662" i="3"/>
  <c r="BU659" i="3"/>
  <c r="BZ787" i="3"/>
  <c r="BS902" i="3"/>
  <c r="BR485" i="3"/>
  <c r="BU34" i="3"/>
  <c r="BP670" i="3"/>
  <c r="BP985" i="3"/>
  <c r="BU938" i="3"/>
  <c r="BT1011" i="3"/>
  <c r="BS416" i="3"/>
  <c r="BX916" i="3"/>
  <c r="BU788" i="3"/>
  <c r="BQ356" i="3"/>
  <c r="BY751" i="3"/>
  <c r="BP969" i="3"/>
  <c r="BV369" i="3"/>
  <c r="BV316" i="3"/>
  <c r="BV311" i="3"/>
  <c r="BR977" i="3"/>
  <c r="BW135" i="3"/>
  <c r="BW924" i="3"/>
  <c r="BU824" i="3"/>
  <c r="BP928" i="3"/>
  <c r="BR322" i="3"/>
  <c r="BX441" i="3"/>
  <c r="BY186" i="3"/>
  <c r="BW748" i="3"/>
  <c r="BX328" i="3"/>
  <c r="BT395" i="3"/>
  <c r="BV893" i="3"/>
  <c r="BW267" i="3"/>
  <c r="BV132" i="3"/>
  <c r="BX717" i="3"/>
  <c r="BZ782" i="3"/>
  <c r="BW702" i="3"/>
  <c r="BY203" i="3"/>
  <c r="BP342" i="3"/>
  <c r="BR413" i="3"/>
  <c r="BP598" i="3"/>
  <c r="BP590" i="3"/>
  <c r="BP799" i="3"/>
  <c r="BU411" i="3"/>
  <c r="BS642" i="3"/>
  <c r="BR742" i="3"/>
  <c r="BP448" i="3"/>
  <c r="BU135" i="3"/>
  <c r="BP898" i="3"/>
  <c r="BT794" i="3"/>
  <c r="BV776" i="3"/>
  <c r="BX536" i="3"/>
  <c r="BX781" i="3"/>
  <c r="BU192" i="3"/>
  <c r="BZ974" i="3"/>
  <c r="BP104" i="3"/>
  <c r="BS130" i="3"/>
  <c r="BV891" i="3"/>
  <c r="BS564" i="3"/>
  <c r="BY616" i="3"/>
  <c r="BV45" i="3"/>
  <c r="BS235" i="3"/>
  <c r="BZ111" i="3"/>
  <c r="BZ53" i="3"/>
  <c r="BQ343" i="3"/>
  <c r="BX356" i="3"/>
  <c r="BT666" i="3"/>
  <c r="BU905" i="3"/>
  <c r="BT380" i="3"/>
  <c r="BV555" i="3"/>
  <c r="BU94" i="3"/>
  <c r="BZ464" i="3"/>
  <c r="BZ355" i="3"/>
  <c r="BP752" i="3"/>
  <c r="BS530" i="3"/>
  <c r="BR575" i="3"/>
  <c r="BP951" i="3"/>
  <c r="BZ589" i="3"/>
  <c r="BS201" i="3"/>
  <c r="BT641" i="3"/>
  <c r="BV1017" i="3"/>
  <c r="BV152" i="3"/>
  <c r="BY38" i="3"/>
  <c r="BV216" i="3"/>
  <c r="BQ284" i="3"/>
  <c r="BP680" i="3"/>
  <c r="BY577" i="3"/>
  <c r="BP351" i="3"/>
  <c r="BY441" i="3"/>
  <c r="BX671" i="3"/>
  <c r="BS733" i="3"/>
  <c r="BR285" i="3"/>
  <c r="BZ417" i="3"/>
  <c r="BT212" i="3"/>
  <c r="BZ611" i="3"/>
  <c r="BU998" i="3"/>
  <c r="BR546" i="3"/>
  <c r="BZ696" i="3"/>
  <c r="BV230" i="3"/>
  <c r="BX145" i="3"/>
  <c r="BV956" i="3"/>
  <c r="BS234" i="3"/>
  <c r="BX856" i="3"/>
  <c r="BW241" i="3"/>
  <c r="BW985" i="3"/>
  <c r="BY155" i="3"/>
  <c r="BZ780" i="3"/>
  <c r="BU224" i="3"/>
  <c r="BP895" i="3"/>
  <c r="BW486" i="3"/>
  <c r="BP162" i="3"/>
  <c r="BP148" i="3"/>
  <c r="BP826" i="3"/>
  <c r="BS222" i="3"/>
  <c r="BV930" i="3"/>
  <c r="BR919" i="3"/>
  <c r="BZ393" i="3"/>
  <c r="BP715" i="3"/>
  <c r="BS388" i="3"/>
  <c r="BT96" i="3"/>
  <c r="BX797" i="3"/>
  <c r="BU39" i="3"/>
  <c r="BT372" i="3"/>
  <c r="BP874" i="3"/>
  <c r="BU692" i="3"/>
  <c r="BY106" i="3"/>
  <c r="BX361" i="3"/>
  <c r="BQ813" i="3"/>
  <c r="BW127" i="3"/>
  <c r="BU683" i="3"/>
  <c r="BR726" i="3"/>
  <c r="BQ972" i="3"/>
  <c r="BS74" i="3"/>
  <c r="BU351" i="3"/>
  <c r="BW743" i="3"/>
  <c r="BY525" i="3"/>
  <c r="BQ756" i="3"/>
  <c r="BS599" i="3"/>
  <c r="BZ631" i="3"/>
  <c r="BW407" i="3"/>
  <c r="BS780" i="3"/>
  <c r="BQ1021" i="3"/>
  <c r="BQ137" i="3"/>
  <c r="BW587" i="3"/>
  <c r="BT360" i="3"/>
  <c r="BQ590" i="3"/>
  <c r="BR737" i="3"/>
  <c r="BT119" i="3"/>
  <c r="BR939" i="3"/>
  <c r="BQ116" i="3"/>
  <c r="BT182" i="3"/>
  <c r="BR105" i="3"/>
  <c r="BU869" i="3"/>
  <c r="BT685" i="3"/>
  <c r="BZ473" i="3"/>
  <c r="BP890" i="3"/>
  <c r="BV630" i="3"/>
  <c r="BT837" i="3"/>
  <c r="BQ392" i="3"/>
  <c r="BR896" i="3"/>
  <c r="BU479" i="3"/>
  <c r="BU218" i="3"/>
  <c r="BZ445" i="3"/>
  <c r="BV56" i="3"/>
  <c r="BT227" i="3"/>
  <c r="BP331" i="3"/>
  <c r="BU621" i="3"/>
  <c r="BW729" i="3"/>
  <c r="BQ690" i="3"/>
  <c r="BP1029" i="3"/>
  <c r="BQ662" i="3"/>
  <c r="BT783" i="3"/>
  <c r="BU328" i="3"/>
  <c r="BW322" i="3"/>
  <c r="BR179" i="3"/>
  <c r="BW776" i="3"/>
  <c r="BW359" i="3"/>
  <c r="BT839" i="3"/>
  <c r="BS832" i="3"/>
  <c r="BW1026" i="3"/>
  <c r="BZ170" i="3"/>
  <c r="BR597" i="3"/>
  <c r="BZ870" i="3"/>
  <c r="BV906" i="3"/>
  <c r="BZ364" i="3"/>
  <c r="BQ447" i="3"/>
  <c r="BQ333" i="3"/>
  <c r="BP136" i="3"/>
  <c r="BX78" i="3"/>
  <c r="BS348" i="3"/>
  <c r="BQ211" i="3"/>
  <c r="BV702" i="3"/>
  <c r="BY796" i="3"/>
  <c r="BZ917" i="3"/>
  <c r="BR465" i="3"/>
  <c r="BQ672" i="3"/>
  <c r="BV544" i="3"/>
  <c r="BR506" i="3"/>
  <c r="BQ276" i="3"/>
  <c r="BY1011" i="3"/>
  <c r="BV259" i="3"/>
  <c r="BZ42" i="3"/>
  <c r="BX489" i="3"/>
  <c r="BX875" i="3"/>
  <c r="BV169" i="3"/>
  <c r="BY185" i="3"/>
  <c r="BR321" i="3"/>
  <c r="BY299" i="3"/>
  <c r="BW353" i="3"/>
  <c r="BS271" i="3"/>
  <c r="BV351" i="3"/>
  <c r="BU644" i="3"/>
  <c r="BZ113" i="3"/>
  <c r="BS425" i="3"/>
  <c r="BW923" i="3"/>
  <c r="BU68" i="3"/>
  <c r="BY657" i="3"/>
  <c r="BP901" i="3"/>
  <c r="BR648" i="3"/>
  <c r="BV140" i="3"/>
  <c r="BQ477" i="3"/>
  <c r="BY435" i="3"/>
  <c r="BU765" i="3"/>
  <c r="BS60" i="3"/>
  <c r="BU398" i="3"/>
  <c r="BQ599" i="3"/>
  <c r="BV813" i="3"/>
  <c r="BU936" i="3"/>
  <c r="BU934" i="3"/>
  <c r="BW531" i="3"/>
  <c r="BY400" i="3"/>
  <c r="BP61" i="3"/>
  <c r="BR943" i="3"/>
  <c r="BT1009" i="3"/>
  <c r="BS270" i="3"/>
  <c r="BP836" i="3"/>
  <c r="BT422" i="3"/>
  <c r="BY40" i="3"/>
  <c r="BY529" i="3"/>
  <c r="BR324" i="3"/>
  <c r="BS107" i="3"/>
  <c r="BS810" i="3"/>
  <c r="BX89" i="3"/>
  <c r="BR987" i="3"/>
  <c r="BP690" i="3"/>
  <c r="BU79" i="3"/>
  <c r="BP94" i="3"/>
  <c r="BX46" i="3"/>
  <c r="BU978" i="3"/>
  <c r="BX993" i="3"/>
  <c r="BX282" i="3"/>
  <c r="BP986" i="3"/>
  <c r="BV617" i="3"/>
  <c r="BT236" i="3"/>
  <c r="BU121" i="3"/>
  <c r="BT250" i="3"/>
  <c r="BR55" i="3"/>
  <c r="BS179" i="3"/>
  <c r="BQ260" i="3"/>
  <c r="BZ306" i="3"/>
  <c r="BX798" i="3"/>
  <c r="BT551" i="3"/>
  <c r="BX907" i="3"/>
  <c r="BP287" i="3"/>
  <c r="BY592" i="3"/>
  <c r="BV105" i="3"/>
  <c r="BW159" i="3"/>
  <c r="BP981" i="3"/>
  <c r="BR1005" i="3"/>
  <c r="BP842" i="3"/>
  <c r="BY929" i="3"/>
  <c r="BQ810" i="3"/>
  <c r="BU533" i="3"/>
  <c r="BU1030" i="3"/>
  <c r="BP687" i="3"/>
  <c r="BS850" i="3"/>
  <c r="BS666" i="3"/>
  <c r="BY543" i="3"/>
  <c r="BU160" i="3"/>
  <c r="BS480" i="3"/>
  <c r="BZ633" i="3"/>
  <c r="BP249" i="3"/>
  <c r="BS103" i="3"/>
  <c r="BU648" i="3"/>
  <c r="BY538" i="3"/>
  <c r="BX540" i="3"/>
  <c r="BZ495" i="3"/>
  <c r="BV913" i="3"/>
  <c r="BT156" i="3"/>
  <c r="BY778" i="3"/>
  <c r="BS151" i="3"/>
  <c r="BR799" i="3"/>
  <c r="BT1014" i="3"/>
  <c r="BU402" i="3"/>
  <c r="BT206" i="3"/>
  <c r="BS807" i="3"/>
  <c r="BS370" i="3"/>
  <c r="BS155" i="3"/>
  <c r="BU81" i="3"/>
  <c r="BX468" i="3"/>
  <c r="BR173" i="3"/>
  <c r="BQ51" i="3"/>
  <c r="BW704" i="3"/>
  <c r="BW89" i="3"/>
  <c r="BR156" i="3"/>
  <c r="BQ494" i="3"/>
  <c r="BU435" i="3"/>
  <c r="BQ388" i="3"/>
  <c r="BV812" i="3"/>
  <c r="BT107" i="3"/>
  <c r="BZ663" i="3"/>
  <c r="BW567" i="3"/>
  <c r="BR408" i="3"/>
  <c r="BS944" i="3"/>
  <c r="BR309" i="3"/>
  <c r="BW511" i="3"/>
  <c r="BQ842" i="3"/>
  <c r="BU719" i="3"/>
  <c r="BT338" i="3"/>
  <c r="BX838" i="3"/>
  <c r="BR73" i="3"/>
  <c r="BW291" i="3"/>
  <c r="BQ624" i="3"/>
  <c r="BR311" i="3"/>
  <c r="BZ1006" i="3"/>
  <c r="BP740" i="3"/>
  <c r="BR820" i="3"/>
  <c r="BR569" i="3"/>
  <c r="BX161" i="3"/>
  <c r="BR610" i="3"/>
  <c r="BR441" i="3"/>
  <c r="BX957" i="3"/>
  <c r="BY557" i="3"/>
  <c r="BP152" i="3"/>
  <c r="BQ739" i="3"/>
  <c r="BU271" i="3"/>
  <c r="BX752" i="3"/>
  <c r="BR861" i="3"/>
  <c r="BR145" i="3"/>
  <c r="BP50" i="3"/>
  <c r="BR77" i="3"/>
  <c r="BV967" i="3"/>
  <c r="BP559" i="3"/>
  <c r="BP241" i="3"/>
  <c r="BZ960" i="3"/>
  <c r="BU810" i="3"/>
  <c r="BU467" i="3"/>
  <c r="BY870" i="3"/>
  <c r="BZ460" i="3"/>
  <c r="BX42" i="3"/>
  <c r="BW617" i="3"/>
  <c r="BX776" i="3"/>
  <c r="BQ825" i="3"/>
  <c r="BS933" i="3"/>
  <c r="BU884" i="3"/>
  <c r="BS313" i="3"/>
  <c r="BV239" i="3"/>
  <c r="BU508" i="3"/>
  <c r="BQ910" i="3"/>
  <c r="BY465" i="3"/>
  <c r="BY803" i="3"/>
  <c r="BS196" i="3"/>
  <c r="BY89" i="3"/>
  <c r="BQ904" i="3"/>
  <c r="BT438" i="3"/>
  <c r="BR985" i="3"/>
  <c r="BT734" i="3"/>
  <c r="BQ293" i="3"/>
  <c r="BQ766" i="3"/>
  <c r="BZ161" i="3"/>
  <c r="BU784" i="3"/>
  <c r="BT576" i="3"/>
  <c r="BX803" i="3"/>
  <c r="BT97" i="3"/>
  <c r="BT349" i="3"/>
  <c r="BR821" i="3"/>
  <c r="BZ423" i="3"/>
  <c r="BS811" i="3"/>
  <c r="BZ963" i="3"/>
  <c r="BU845" i="3"/>
  <c r="BW813" i="3"/>
  <c r="BX661" i="3"/>
  <c r="BU691" i="3"/>
  <c r="BX411" i="3"/>
  <c r="BW163" i="3"/>
  <c r="BQ818" i="3"/>
  <c r="BS521" i="3"/>
  <c r="BV515" i="3"/>
  <c r="BX588" i="3"/>
  <c r="BV868" i="3"/>
  <c r="BX913" i="3"/>
  <c r="BR554" i="3"/>
  <c r="BS630" i="3"/>
  <c r="BP873" i="3"/>
  <c r="BX571" i="3"/>
  <c r="BQ555" i="3"/>
  <c r="BS303" i="3"/>
  <c r="BV37" i="3"/>
  <c r="BY969" i="3"/>
  <c r="BR443" i="3"/>
  <c r="BS942" i="3"/>
  <c r="BV451" i="3"/>
  <c r="BW164" i="3"/>
  <c r="BU1028" i="3"/>
  <c r="BU985" i="3"/>
  <c r="BW481" i="3"/>
  <c r="BU795" i="3"/>
  <c r="BU132" i="3"/>
  <c r="BR844" i="3"/>
  <c r="BW637" i="3"/>
  <c r="BV476" i="3"/>
  <c r="BS237" i="3"/>
  <c r="BX473" i="3"/>
  <c r="BV511" i="3"/>
  <c r="BU746" i="3"/>
  <c r="BT453" i="3"/>
  <c r="BU36" i="3"/>
  <c r="BR787" i="3"/>
  <c r="BX1030" i="3"/>
  <c r="BZ849" i="3"/>
  <c r="BW885" i="3"/>
  <c r="BW451" i="3"/>
  <c r="BZ1025" i="3"/>
  <c r="BP247" i="3"/>
  <c r="BV602" i="3"/>
  <c r="BY477" i="3"/>
  <c r="BX438" i="3"/>
  <c r="BV699" i="3"/>
  <c r="BP220" i="3"/>
  <c r="BR112" i="3"/>
  <c r="BY341" i="3"/>
  <c r="BY102" i="3"/>
  <c r="BY651" i="3"/>
  <c r="BY96" i="3"/>
  <c r="BZ583" i="3"/>
  <c r="BP725" i="3"/>
  <c r="BR716" i="3"/>
  <c r="BZ221" i="3"/>
  <c r="BU333" i="3"/>
  <c r="BU566" i="3"/>
  <c r="BR840" i="3"/>
  <c r="BW180" i="3"/>
  <c r="BP231" i="3"/>
  <c r="BU646" i="3"/>
  <c r="BV322" i="3"/>
  <c r="BZ296" i="3"/>
  <c r="BR660" i="3"/>
  <c r="BR957" i="3"/>
  <c r="BS689" i="3"/>
  <c r="BX289" i="3"/>
  <c r="BY153" i="3"/>
  <c r="BY265" i="3"/>
  <c r="BU485" i="3"/>
  <c r="BP33" i="3"/>
  <c r="BY876" i="3"/>
  <c r="BZ62" i="3"/>
  <c r="BQ520" i="3"/>
  <c r="BU541" i="3"/>
  <c r="BS615" i="3"/>
  <c r="BS940" i="3"/>
  <c r="BS135" i="3"/>
  <c r="BT258" i="3"/>
  <c r="BP971" i="3"/>
  <c r="BQ827" i="3"/>
  <c r="BR83" i="3"/>
  <c r="BS640" i="3"/>
  <c r="BP521" i="3"/>
  <c r="BY329" i="3"/>
  <c r="BP179" i="3"/>
  <c r="BS763" i="3"/>
  <c r="BZ987" i="3"/>
  <c r="BP618" i="3"/>
  <c r="BQ786" i="3"/>
  <c r="BZ84" i="3"/>
  <c r="BU309" i="3"/>
  <c r="BP787" i="3"/>
  <c r="BS852" i="3"/>
  <c r="BQ536" i="3"/>
  <c r="BS197" i="3"/>
  <c r="BU184" i="3"/>
  <c r="BU516" i="3"/>
  <c r="BW733" i="3"/>
  <c r="BV876" i="3"/>
  <c r="BU605" i="3"/>
  <c r="BR583" i="3"/>
  <c r="BY996" i="3"/>
  <c r="BZ885" i="3"/>
  <c r="BW552" i="3"/>
  <c r="BU548" i="3"/>
  <c r="BX669" i="3"/>
  <c r="BU519" i="3"/>
  <c r="BX424" i="3"/>
  <c r="BW814" i="3"/>
  <c r="BZ241" i="3"/>
  <c r="BZ596" i="3"/>
  <c r="BR607" i="3"/>
  <c r="BX227" i="3"/>
  <c r="BX151" i="3"/>
  <c r="BY436" i="3"/>
  <c r="BR208" i="3"/>
  <c r="BZ293" i="3"/>
  <c r="BS47" i="3"/>
  <c r="BY97" i="3"/>
  <c r="BR831" i="3"/>
  <c r="BZ268" i="3"/>
  <c r="BP163" i="3"/>
  <c r="BW831" i="3"/>
  <c r="BY735" i="3"/>
  <c r="BU801" i="3"/>
  <c r="BS748" i="3"/>
  <c r="BU587" i="3"/>
  <c r="BS332" i="3"/>
  <c r="BW740" i="3"/>
  <c r="BQ80" i="3"/>
  <c r="BR463" i="3"/>
  <c r="BZ48" i="3"/>
  <c r="BZ736" i="3"/>
  <c r="BP80" i="3"/>
  <c r="BX567" i="3"/>
  <c r="BS318" i="3"/>
  <c r="BZ158" i="3"/>
  <c r="BV718" i="3"/>
  <c r="BY819" i="3"/>
  <c r="BZ149" i="3"/>
  <c r="BX397" i="3"/>
  <c r="BY569" i="3"/>
  <c r="BR917" i="3"/>
  <c r="BV396" i="3"/>
  <c r="BR914" i="3"/>
  <c r="BV736" i="3"/>
  <c r="BR1023" i="3"/>
  <c r="BP879" i="3"/>
  <c r="BV586" i="3"/>
  <c r="BR416" i="3"/>
  <c r="BV652" i="3"/>
  <c r="BY648" i="3"/>
  <c r="BT404" i="3"/>
  <c r="BP617" i="3"/>
  <c r="BT128" i="3"/>
  <c r="BZ801" i="3"/>
  <c r="BU195" i="3"/>
  <c r="BZ128" i="3"/>
  <c r="BP669" i="3"/>
  <c r="BT376" i="3"/>
  <c r="BW739" i="3"/>
  <c r="BT694" i="3"/>
  <c r="BS406" i="3"/>
  <c r="BR107" i="3"/>
  <c r="BS753" i="3"/>
  <c r="BT537" i="3"/>
  <c r="BZ391" i="3"/>
  <c r="BQ261" i="3"/>
  <c r="BR531" i="3"/>
  <c r="BT966" i="3"/>
  <c r="BX461" i="3"/>
  <c r="BR370" i="3"/>
  <c r="BS125" i="3"/>
  <c r="BQ1023" i="3"/>
  <c r="BZ506" i="3"/>
  <c r="BQ541" i="3"/>
  <c r="BX778" i="3"/>
  <c r="BV131" i="3"/>
  <c r="BW295" i="3"/>
  <c r="BY405" i="3"/>
  <c r="BZ641" i="3"/>
  <c r="BS209" i="3"/>
  <c r="BZ487" i="3"/>
  <c r="BU41" i="3"/>
  <c r="BV388" i="3"/>
  <c r="BX978" i="3"/>
  <c r="BQ782" i="3"/>
  <c r="BX932" i="3"/>
  <c r="BS395" i="3"/>
  <c r="BU1019" i="3"/>
  <c r="BV575" i="3"/>
  <c r="BR100" i="3"/>
  <c r="BP266" i="3"/>
  <c r="BW956" i="3"/>
  <c r="BU768" i="3"/>
  <c r="BX986" i="3"/>
  <c r="BY332" i="3"/>
  <c r="BV989" i="3"/>
  <c r="BW167" i="3"/>
  <c r="BT154" i="3"/>
  <c r="BY205" i="3"/>
  <c r="BW240" i="3"/>
  <c r="BV982" i="3"/>
  <c r="BR628" i="3"/>
  <c r="BU219" i="3"/>
  <c r="BZ1003" i="3"/>
  <c r="BR330" i="3"/>
  <c r="BU729" i="3"/>
  <c r="BZ559" i="3"/>
  <c r="BZ816" i="3"/>
  <c r="BS510" i="3"/>
  <c r="BS905" i="3"/>
  <c r="BQ939" i="3"/>
  <c r="BS674" i="3"/>
  <c r="BU894" i="3"/>
  <c r="BP213" i="3"/>
  <c r="BY212" i="3"/>
  <c r="BZ538" i="3"/>
  <c r="BY637" i="3"/>
  <c r="BP671" i="3"/>
  <c r="BX503" i="3"/>
  <c r="BP864" i="3"/>
  <c r="BY766" i="3"/>
  <c r="BU616" i="3"/>
  <c r="BS45" i="3"/>
  <c r="BU106" i="3"/>
  <c r="BW764" i="3"/>
  <c r="BP455" i="3"/>
  <c r="BW239" i="3"/>
  <c r="BX615" i="3"/>
  <c r="BU297" i="3"/>
  <c r="BT184" i="3"/>
  <c r="BZ665" i="3"/>
  <c r="BQ908" i="3"/>
  <c r="BV760" i="3"/>
  <c r="BY636" i="3"/>
  <c r="BS509" i="3"/>
  <c r="BV46" i="3"/>
  <c r="BQ527" i="3"/>
  <c r="BV877" i="3"/>
  <c r="BS387" i="3"/>
  <c r="BS525" i="3"/>
  <c r="BP778" i="3"/>
  <c r="BQ937" i="3"/>
  <c r="BU680" i="3"/>
  <c r="BR318" i="3"/>
  <c r="BS813" i="3"/>
  <c r="BR644" i="3"/>
  <c r="BT489" i="3"/>
  <c r="BS341" i="3"/>
  <c r="BX96" i="3"/>
  <c r="BT795" i="3"/>
  <c r="BP614" i="3"/>
  <c r="BT508" i="3"/>
  <c r="BQ552" i="3"/>
  <c r="BR549" i="3"/>
  <c r="BR923" i="3"/>
  <c r="BS160" i="3"/>
  <c r="BS214" i="3"/>
  <c r="BW67" i="3"/>
  <c r="BZ386" i="3"/>
  <c r="BU504" i="3"/>
  <c r="BR75" i="3"/>
  <c r="BW41" i="3"/>
  <c r="BV287" i="3"/>
  <c r="BS229" i="3"/>
  <c r="BU108" i="3"/>
  <c r="BU370" i="3"/>
  <c r="BP147" i="3"/>
  <c r="BS527" i="3"/>
  <c r="BY168" i="3"/>
  <c r="BT299" i="3"/>
  <c r="BY135" i="3"/>
  <c r="BV72" i="3"/>
  <c r="BP46" i="3"/>
  <c r="BY746" i="3"/>
  <c r="BW694" i="3"/>
  <c r="BY744" i="3"/>
  <c r="BU864" i="3"/>
  <c r="BX654" i="3"/>
  <c r="BS220" i="3"/>
  <c r="BX183" i="3"/>
  <c r="BU413" i="3"/>
  <c r="BU505" i="3"/>
  <c r="BR775" i="3"/>
  <c r="BR265" i="3"/>
  <c r="BV453" i="3"/>
  <c r="BR426" i="3"/>
  <c r="BZ793" i="3"/>
  <c r="BY618" i="3"/>
  <c r="BY843" i="3"/>
  <c r="BR76" i="3"/>
  <c r="BW177" i="3"/>
  <c r="BS693" i="3"/>
  <c r="BQ363" i="3"/>
  <c r="BT381" i="3"/>
  <c r="BW737" i="3"/>
  <c r="BZ899" i="3"/>
  <c r="BQ245" i="3"/>
  <c r="BX505" i="3"/>
  <c r="BT988" i="3"/>
  <c r="BY681" i="3"/>
  <c r="BT374" i="3"/>
  <c r="BQ60" i="3"/>
  <c r="BR424" i="3"/>
  <c r="BV90" i="3"/>
  <c r="BY369" i="3"/>
  <c r="BS401" i="3"/>
  <c r="BT580" i="3"/>
  <c r="BU622" i="3"/>
  <c r="BS250" i="3"/>
  <c r="BT604" i="3"/>
  <c r="BP790" i="3"/>
  <c r="BS870" i="3"/>
  <c r="BP398" i="3"/>
  <c r="BS433" i="3"/>
  <c r="BW285" i="3"/>
  <c r="BW362" i="3"/>
  <c r="BV219" i="3"/>
  <c r="BS846" i="3"/>
  <c r="BS464" i="3"/>
  <c r="BP495" i="3"/>
  <c r="BP438" i="3"/>
  <c r="BS684" i="3"/>
  <c r="BP573" i="3"/>
  <c r="BW372" i="3"/>
  <c r="BP157" i="3"/>
  <c r="BW422" i="3"/>
  <c r="BX354" i="3"/>
  <c r="BV334" i="3"/>
  <c r="BW930" i="3"/>
  <c r="BZ950" i="3"/>
  <c r="BY395" i="3"/>
  <c r="BW941" i="3"/>
  <c r="BZ657" i="3"/>
  <c r="BT851" i="3"/>
  <c r="BU701" i="3"/>
  <c r="BV655" i="3"/>
  <c r="BZ842" i="3"/>
  <c r="BP412" i="3"/>
  <c r="BY596" i="3"/>
  <c r="BQ581" i="3"/>
  <c r="BS558" i="3"/>
  <c r="BW483" i="3"/>
  <c r="BY291" i="3"/>
  <c r="BU704" i="3"/>
  <c r="BQ666" i="3"/>
  <c r="BS372" i="3"/>
  <c r="BS596" i="3"/>
  <c r="BT257" i="3"/>
  <c r="BX831" i="3"/>
  <c r="BW502" i="3"/>
  <c r="BW137" i="3"/>
  <c r="BZ238" i="3"/>
  <c r="BQ78" i="3"/>
  <c r="BU913" i="3"/>
  <c r="BQ107" i="3"/>
  <c r="BW129" i="3"/>
  <c r="BS75" i="3"/>
  <c r="BW819" i="3"/>
  <c r="BT865" i="3"/>
  <c r="BS616" i="3"/>
  <c r="BR519" i="3"/>
  <c r="BZ373" i="3"/>
  <c r="BX843" i="3"/>
  <c r="BU791" i="3"/>
  <c r="BS622" i="3"/>
  <c r="BW593" i="3"/>
  <c r="BP140" i="3"/>
  <c r="BS216" i="3"/>
  <c r="BW629" i="3"/>
  <c r="BT730" i="3"/>
  <c r="BQ850" i="3"/>
  <c r="BW454" i="3"/>
  <c r="BS671" i="3"/>
  <c r="BW416" i="3"/>
  <c r="BV925" i="3"/>
  <c r="BQ777" i="3"/>
  <c r="BS441" i="3"/>
  <c r="BR866" i="3"/>
  <c r="BT672" i="3"/>
  <c r="BS1025" i="3"/>
  <c r="BV972" i="3"/>
  <c r="BV737" i="3"/>
  <c r="BX596" i="3"/>
  <c r="BX299" i="3"/>
  <c r="BR976" i="3"/>
  <c r="BT699" i="3"/>
  <c r="BZ745" i="3"/>
  <c r="BQ601" i="3"/>
  <c r="BW45" i="3"/>
  <c r="BZ719" i="3"/>
  <c r="BS698" i="3"/>
  <c r="BR1016" i="3"/>
  <c r="BR381" i="3"/>
  <c r="BY191" i="3"/>
  <c r="BR375" i="3"/>
  <c r="BU475" i="3"/>
  <c r="BY163" i="3"/>
  <c r="BU695" i="3"/>
  <c r="BV466" i="3"/>
  <c r="BR753" i="3"/>
  <c r="BV811" i="3"/>
  <c r="BZ78" i="3"/>
  <c r="BV642" i="3"/>
  <c r="BZ79" i="3"/>
  <c r="BX570" i="3"/>
  <c r="BS61" i="3"/>
  <c r="BT903" i="3"/>
  <c r="BW881" i="3"/>
  <c r="BX336" i="3"/>
  <c r="BU859" i="3"/>
  <c r="BZ201" i="3"/>
  <c r="BX48" i="3"/>
  <c r="BR557" i="3"/>
  <c r="BV573" i="3"/>
  <c r="BS700" i="3"/>
  <c r="BX720" i="3"/>
  <c r="BX295" i="3"/>
  <c r="BU718" i="3"/>
  <c r="BP165" i="3"/>
  <c r="BT306" i="3"/>
  <c r="BZ297" i="3"/>
  <c r="BP802" i="3"/>
  <c r="BY458" i="3"/>
  <c r="BU807" i="3"/>
  <c r="BT621" i="3"/>
  <c r="BY177" i="3"/>
  <c r="BX203" i="3"/>
  <c r="BW515" i="3"/>
  <c r="BX287" i="3"/>
  <c r="BY72" i="3"/>
  <c r="BV317" i="3"/>
  <c r="BU91" i="3"/>
  <c r="BU113" i="3"/>
  <c r="BS202" i="3"/>
  <c r="BZ138" i="3"/>
  <c r="BY949" i="3"/>
  <c r="BY271" i="3"/>
  <c r="BZ880" i="3"/>
  <c r="BT321" i="3"/>
  <c r="BV870" i="3"/>
  <c r="BP325" i="3"/>
  <c r="BU37" i="3"/>
  <c r="BV320" i="3"/>
  <c r="BU741" i="3"/>
  <c r="BU892" i="3"/>
  <c r="BY731" i="3"/>
  <c r="BP388" i="3"/>
  <c r="BZ661" i="3"/>
  <c r="BS432" i="3"/>
  <c r="BQ1022" i="3"/>
  <c r="BQ329" i="3"/>
  <c r="BY595" i="3"/>
  <c r="BY442" i="3"/>
  <c r="BT241" i="3"/>
  <c r="BS479" i="3"/>
  <c r="BV546" i="3"/>
  <c r="BV203" i="3"/>
  <c r="BR113" i="3"/>
  <c r="BU1026" i="3"/>
  <c r="BY134" i="3"/>
  <c r="BY894" i="3"/>
  <c r="BW1021" i="3"/>
  <c r="BT305" i="3"/>
  <c r="BT333" i="3"/>
  <c r="BQ726" i="3"/>
  <c r="BQ875" i="3"/>
  <c r="BQ934" i="3"/>
  <c r="BT347" i="3"/>
  <c r="BW986" i="3"/>
  <c r="BQ246" i="3"/>
  <c r="BW264" i="3"/>
  <c r="BT612" i="3"/>
  <c r="BX498" i="3"/>
  <c r="BY1021" i="3"/>
  <c r="BR368" i="3"/>
  <c r="BT463" i="3"/>
  <c r="BS57" i="3"/>
  <c r="BW877" i="3"/>
  <c r="BX243" i="3"/>
  <c r="BV173" i="3"/>
  <c r="BP350" i="3"/>
  <c r="BY673" i="3"/>
  <c r="BY117" i="3"/>
  <c r="BZ501" i="3"/>
  <c r="BU953" i="3"/>
  <c r="BZ303" i="3"/>
  <c r="BU162" i="3"/>
  <c r="BV345" i="3"/>
  <c r="BZ562" i="3"/>
  <c r="BQ55" i="3"/>
  <c r="BP42" i="3"/>
  <c r="BX713" i="3"/>
  <c r="BU388" i="3"/>
  <c r="BT435" i="3"/>
  <c r="BU492" i="3"/>
  <c r="BT94" i="3"/>
  <c r="BP555" i="3"/>
  <c r="BZ338" i="3"/>
  <c r="BP949" i="3"/>
  <c r="BZ528" i="3"/>
  <c r="BR927" i="3"/>
  <c r="BW927" i="3"/>
  <c r="BP751" i="3"/>
  <c r="BZ56" i="3"/>
  <c r="BW210" i="3"/>
  <c r="BU981" i="3"/>
  <c r="BX188" i="3"/>
  <c r="BT402" i="3"/>
  <c r="BY937" i="3"/>
  <c r="BQ450" i="3"/>
  <c r="BZ709" i="3"/>
  <c r="BQ824" i="3"/>
  <c r="BP612" i="3"/>
  <c r="BS988" i="3"/>
  <c r="BV262" i="3"/>
  <c r="BV457" i="3"/>
  <c r="BQ156" i="3"/>
  <c r="BY976" i="3"/>
  <c r="BV1011" i="3"/>
  <c r="BX610" i="3"/>
  <c r="BR668" i="3"/>
  <c r="BT590" i="3"/>
  <c r="BU872" i="3"/>
  <c r="BP679" i="3"/>
  <c r="BP516" i="3"/>
  <c r="BV593" i="3"/>
  <c r="BS414" i="3"/>
  <c r="BW539" i="3"/>
  <c r="BR334" i="3"/>
  <c r="BQ741" i="3"/>
  <c r="BP88" i="3"/>
  <c r="BP371" i="3"/>
  <c r="BY336" i="3"/>
  <c r="BP1005" i="3"/>
  <c r="BT501" i="3"/>
  <c r="BQ905" i="3"/>
  <c r="BY692" i="3"/>
  <c r="BR998" i="3"/>
  <c r="BQ659" i="3"/>
  <c r="BT451" i="3"/>
  <c r="BZ215" i="3"/>
  <c r="BR800" i="3"/>
  <c r="BX62" i="3"/>
  <c r="BY151" i="3"/>
  <c r="BT650" i="3"/>
  <c r="BR372" i="3"/>
  <c r="BX95" i="3"/>
  <c r="BX163" i="3"/>
  <c r="BW672" i="3"/>
  <c r="BP129" i="3"/>
  <c r="BX684" i="3"/>
  <c r="BY429" i="3"/>
  <c r="BW807" i="3"/>
  <c r="BU145" i="3"/>
  <c r="BQ408" i="3"/>
  <c r="BZ421" i="3"/>
  <c r="BW858" i="3"/>
  <c r="BW40" i="3"/>
  <c r="BR806" i="3"/>
  <c r="BY992" i="3"/>
  <c r="BW465" i="3"/>
  <c r="BT899" i="3"/>
  <c r="BX33" i="3"/>
  <c r="BU284" i="3"/>
  <c r="BS631" i="3"/>
  <c r="BQ1014" i="3"/>
  <c r="BW314" i="3"/>
  <c r="BU385" i="3"/>
  <c r="BY198" i="3"/>
  <c r="BV841" i="3"/>
  <c r="BW107" i="3"/>
  <c r="BU336" i="3"/>
  <c r="BW836" i="3"/>
  <c r="BS266" i="3"/>
  <c r="BW306" i="3"/>
  <c r="BW133" i="3"/>
  <c r="BZ627" i="3"/>
  <c r="BS909" i="3"/>
  <c r="BT399" i="3"/>
  <c r="BU961" i="3"/>
  <c r="BX383" i="3"/>
  <c r="BR120" i="3"/>
  <c r="BR94" i="3"/>
  <c r="BP1008" i="3"/>
  <c r="BT993" i="3"/>
  <c r="BT131" i="3"/>
  <c r="BY430" i="3"/>
  <c r="BV781" i="3"/>
  <c r="BW639" i="3"/>
  <c r="BU696" i="3"/>
  <c r="BY484" i="3"/>
  <c r="BX519" i="3"/>
  <c r="BY654" i="3"/>
  <c r="BS187" i="3"/>
  <c r="BS86" i="3"/>
  <c r="BS774" i="3"/>
  <c r="BU267" i="3"/>
  <c r="BZ282" i="3"/>
  <c r="BQ365" i="3"/>
  <c r="BW268" i="3"/>
  <c r="BX969" i="3"/>
  <c r="BP160" i="3"/>
  <c r="BX364" i="3"/>
  <c r="BY812" i="3"/>
  <c r="BW195" i="3"/>
  <c r="BQ965" i="3"/>
  <c r="BX971" i="3"/>
  <c r="BT246" i="3"/>
  <c r="BX382" i="3"/>
  <c r="BQ1007" i="3"/>
  <c r="BP102" i="3"/>
  <c r="BZ83" i="3"/>
  <c r="BR81" i="3"/>
  <c r="BV356" i="3"/>
  <c r="BR146" i="3"/>
  <c r="BY208" i="3"/>
  <c r="BX72" i="3"/>
  <c r="BX170" i="3"/>
  <c r="BU359" i="3"/>
  <c r="BW705" i="3"/>
  <c r="BW792" i="3"/>
  <c r="BU595" i="3"/>
  <c r="BU968" i="3"/>
  <c r="BS340" i="3"/>
  <c r="BZ389" i="3"/>
  <c r="BZ431" i="3"/>
  <c r="BR1026" i="3"/>
  <c r="BU97" i="3"/>
  <c r="BU865" i="3"/>
  <c r="BP543" i="3"/>
  <c r="BS603" i="3"/>
  <c r="BR339" i="3"/>
  <c r="BV447" i="3"/>
  <c r="BV888" i="3"/>
  <c r="BU118" i="3"/>
  <c r="BX942" i="3"/>
  <c r="BW714" i="3"/>
  <c r="BY984" i="3"/>
  <c r="BV624" i="3"/>
  <c r="BS729" i="3"/>
  <c r="BV818" i="3"/>
  <c r="BT301" i="3"/>
  <c r="BU103" i="3"/>
  <c r="BS473" i="3"/>
  <c r="BU405" i="3"/>
  <c r="BW560" i="3"/>
  <c r="BS775" i="3"/>
  <c r="BP298" i="3"/>
  <c r="BQ439" i="3"/>
  <c r="BP678" i="3"/>
  <c r="BZ67" i="3"/>
  <c r="BQ551" i="3"/>
  <c r="BY364" i="3"/>
  <c r="BX597" i="3"/>
  <c r="BV449" i="3"/>
  <c r="BX732" i="3"/>
  <c r="BV743" i="3"/>
  <c r="BY956" i="3"/>
  <c r="BV265" i="3"/>
  <c r="BY861" i="3"/>
  <c r="BZ837" i="3"/>
  <c r="BZ754" i="3"/>
  <c r="BY351" i="3"/>
  <c r="BQ651" i="3"/>
  <c r="BQ830" i="3"/>
  <c r="BR405" i="3"/>
  <c r="BX921" i="3"/>
  <c r="BW894" i="3"/>
  <c r="BZ346" i="3"/>
  <c r="BW712" i="3"/>
  <c r="BQ862" i="3"/>
  <c r="BU965" i="3"/>
  <c r="BT862" i="3"/>
  <c r="BR222" i="3"/>
  <c r="BP454" i="3"/>
  <c r="BX244" i="3"/>
  <c r="BZ897" i="3"/>
  <c r="BU360" i="3"/>
  <c r="BV522" i="3"/>
  <c r="BU665" i="3"/>
  <c r="BX668" i="3"/>
  <c r="BY173" i="3"/>
  <c r="BQ952" i="3"/>
  <c r="BY78" i="3"/>
  <c r="BT459" i="3"/>
  <c r="BP968" i="3"/>
  <c r="BY499" i="3"/>
  <c r="BV570" i="3"/>
  <c r="BZ888" i="3"/>
  <c r="BV430" i="3"/>
  <c r="BT157" i="3"/>
  <c r="BZ948" i="3"/>
  <c r="BV754" i="3"/>
  <c r="BS756" i="3"/>
  <c r="BT367" i="3"/>
  <c r="BU995" i="3"/>
  <c r="BU914" i="3"/>
  <c r="BP544" i="3"/>
  <c r="BQ861" i="3"/>
  <c r="BT195" i="3"/>
  <c r="BT465" i="3"/>
  <c r="BQ500" i="3"/>
  <c r="BU921" i="3"/>
  <c r="BZ87" i="3"/>
  <c r="BW734" i="3"/>
  <c r="BQ514" i="3"/>
  <c r="BU352" i="3"/>
  <c r="BS438" i="3"/>
  <c r="BU283" i="3"/>
  <c r="BQ693" i="3"/>
  <c r="BQ950" i="3"/>
  <c r="BT849" i="3"/>
  <c r="BP159" i="3"/>
  <c r="BS429" i="3"/>
  <c r="BQ240" i="3"/>
  <c r="BY250" i="3"/>
  <c r="BQ807" i="3"/>
  <c r="BW1014" i="3"/>
  <c r="BU497" i="3"/>
  <c r="BY605" i="3"/>
  <c r="BP976" i="3"/>
  <c r="BQ474" i="3"/>
  <c r="BV371" i="3"/>
  <c r="BZ235" i="3"/>
  <c r="BP825" i="3"/>
  <c r="BX677" i="3"/>
  <c r="BP990" i="3"/>
  <c r="BS604" i="3"/>
  <c r="BZ572" i="3"/>
  <c r="BU460" i="3"/>
  <c r="BT800" i="3"/>
  <c r="BZ761" i="3"/>
  <c r="BZ821" i="3"/>
  <c r="BV48" i="3"/>
  <c r="BS390" i="3"/>
  <c r="BZ466" i="3"/>
  <c r="BZ354" i="3"/>
  <c r="BR1011" i="3"/>
  <c r="BU320" i="3"/>
  <c r="BR295" i="3"/>
  <c r="BV924" i="3"/>
  <c r="BQ144" i="3"/>
  <c r="BP91" i="3"/>
  <c r="BQ897" i="3"/>
  <c r="BW683" i="3"/>
  <c r="BW537" i="3"/>
  <c r="BY236" i="3"/>
  <c r="BW130" i="3"/>
  <c r="BY518" i="3"/>
  <c r="BT946" i="3"/>
  <c r="BS606" i="3"/>
  <c r="BU581" i="3"/>
  <c r="BV218" i="3"/>
  <c r="BZ993" i="3"/>
  <c r="BQ255" i="3"/>
  <c r="BQ971" i="3"/>
  <c r="BU668" i="3"/>
  <c r="BR948" i="3"/>
  <c r="BQ199" i="3"/>
  <c r="BS38" i="3"/>
  <c r="BS295" i="3"/>
  <c r="BV803" i="3"/>
  <c r="BZ109" i="3"/>
  <c r="BY244" i="3"/>
  <c r="BZ841" i="3"/>
  <c r="BZ546" i="3"/>
  <c r="BT1000" i="3"/>
  <c r="BS551" i="3"/>
  <c r="BS1019" i="3"/>
  <c r="BU507" i="3"/>
  <c r="BS723" i="3"/>
  <c r="BZ458" i="3"/>
  <c r="BY704" i="3"/>
  <c r="BW842" i="3"/>
  <c r="BU526" i="3"/>
  <c r="BV155" i="3"/>
  <c r="BV558" i="3"/>
  <c r="BY105" i="3"/>
  <c r="BQ389" i="3"/>
  <c r="BQ490" i="3"/>
  <c r="BU484" i="3"/>
  <c r="BZ874" i="3"/>
  <c r="BW777" i="3"/>
  <c r="BP273" i="3"/>
  <c r="BY35" i="3"/>
  <c r="BQ649" i="3"/>
  <c r="BQ304" i="3"/>
  <c r="BR393" i="3"/>
  <c r="BX528" i="3"/>
  <c r="BZ435" i="3"/>
  <c r="BZ628" i="3"/>
  <c r="BV235" i="3"/>
  <c r="BT753" i="3"/>
  <c r="BT198" i="3"/>
  <c r="BU134" i="3"/>
  <c r="BT213" i="3"/>
  <c r="BR323" i="3"/>
  <c r="BS868" i="3"/>
  <c r="BR830" i="3"/>
  <c r="BX611" i="3"/>
  <c r="BZ738" i="3"/>
  <c r="BX558" i="3"/>
  <c r="BV34" i="3"/>
  <c r="BS355" i="3"/>
  <c r="BT512" i="3"/>
  <c r="BW746" i="3"/>
  <c r="BR136" i="3"/>
  <c r="BU167" i="3"/>
  <c r="BS974" i="3"/>
  <c r="BT129" i="3"/>
  <c r="BX53" i="3"/>
  <c r="BU329" i="3"/>
  <c r="BS957" i="3"/>
  <c r="BZ249" i="3"/>
  <c r="BV974" i="3"/>
  <c r="BY159" i="3"/>
  <c r="BX817" i="3"/>
  <c r="BX757" i="3"/>
  <c r="BS191" i="3"/>
  <c r="BP190" i="3"/>
  <c r="BZ537" i="3"/>
  <c r="BX515" i="3"/>
  <c r="BR837" i="3"/>
  <c r="BZ286" i="3"/>
  <c r="BV193" i="3"/>
  <c r="BQ732" i="3"/>
  <c r="BZ151" i="3"/>
  <c r="BZ213" i="3"/>
  <c r="BV513" i="3"/>
  <c r="BW785" i="3"/>
  <c r="BR287" i="3"/>
  <c r="BW581" i="3"/>
  <c r="BW920" i="3"/>
  <c r="BT316" i="3"/>
  <c r="BU836" i="3"/>
  <c r="BR204" i="3"/>
  <c r="BX718" i="3"/>
  <c r="BT270" i="3"/>
  <c r="BT969" i="3"/>
  <c r="BP228" i="3"/>
  <c r="BY640" i="3"/>
  <c r="BQ105" i="3"/>
  <c r="BU236" i="3"/>
  <c r="BU499" i="3"/>
  <c r="BZ708" i="3"/>
  <c r="BV693" i="3"/>
  <c r="BZ554" i="3"/>
  <c r="BT791" i="3"/>
  <c r="BP414" i="3"/>
  <c r="BP151" i="3"/>
  <c r="BP408" i="3"/>
  <c r="BY416" i="3"/>
  <c r="BW391" i="3"/>
  <c r="BV42" i="3"/>
  <c r="BS249" i="3"/>
  <c r="BX647" i="3"/>
  <c r="BU537" i="3"/>
  <c r="BS514" i="3"/>
  <c r="BX391" i="3"/>
  <c r="BT323" i="3"/>
  <c r="BT341" i="3"/>
  <c r="BR846" i="3"/>
  <c r="BY852" i="3"/>
  <c r="BR618" i="3"/>
  <c r="BU702" i="3"/>
  <c r="BQ959" i="3"/>
  <c r="BT277" i="3"/>
  <c r="BX268" i="3"/>
  <c r="BR651" i="3"/>
  <c r="BR704" i="3"/>
  <c r="BQ885" i="3"/>
  <c r="BX749" i="3"/>
  <c r="BP835" i="3"/>
  <c r="BT229" i="3"/>
  <c r="BW884" i="3"/>
  <c r="BR564" i="3"/>
  <c r="BU227" i="3"/>
  <c r="BT279" i="3"/>
  <c r="BU739" i="3"/>
  <c r="BP458" i="3"/>
  <c r="BQ745" i="3"/>
  <c r="BS975" i="3"/>
  <c r="BY865" i="3"/>
  <c r="BZ217" i="3"/>
  <c r="BV629" i="3"/>
  <c r="BU716" i="3"/>
  <c r="BT655" i="3"/>
  <c r="BX929" i="3"/>
  <c r="BU705" i="3"/>
  <c r="BU139" i="3"/>
  <c r="BY304" i="3"/>
  <c r="BW1023" i="3"/>
  <c r="BR436" i="3"/>
  <c r="BP922" i="3"/>
  <c r="BS1021" i="3"/>
  <c r="BX487" i="3"/>
  <c r="BV707" i="3"/>
  <c r="BY549" i="3"/>
  <c r="BQ499" i="3"/>
  <c r="BS967" i="3"/>
  <c r="BY79" i="3"/>
  <c r="BV76" i="3"/>
  <c r="BW598" i="3"/>
  <c r="BQ692" i="3"/>
  <c r="BU415" i="3"/>
  <c r="BS906" i="3"/>
  <c r="BY564" i="3"/>
  <c r="BS255" i="3"/>
  <c r="BQ41" i="3"/>
  <c r="BZ302" i="3"/>
  <c r="BY536" i="3"/>
  <c r="BV884" i="3"/>
  <c r="BZ252" i="3"/>
  <c r="BZ244" i="3"/>
  <c r="BU992" i="3"/>
  <c r="BY453" i="3"/>
  <c r="BU71" i="3"/>
  <c r="BX543" i="3"/>
  <c r="BS123" i="3"/>
  <c r="BS947" i="3"/>
  <c r="BP279" i="3"/>
  <c r="BP378" i="3"/>
  <c r="BU645" i="3"/>
  <c r="BZ152" i="3"/>
  <c r="BS299" i="3"/>
  <c r="BY970" i="3"/>
  <c r="BQ749" i="3"/>
  <c r="BQ542" i="3"/>
  <c r="BR38" i="3"/>
  <c r="BW365" i="3"/>
  <c r="BU299" i="3"/>
  <c r="BQ94" i="3"/>
  <c r="BZ481" i="3"/>
  <c r="BV962" i="3"/>
  <c r="BR969" i="3"/>
  <c r="BW723" i="3"/>
  <c r="BU205" i="3"/>
  <c r="BY853" i="3"/>
  <c r="BZ943" i="3"/>
  <c r="BR727" i="3"/>
  <c r="BW102" i="3"/>
  <c r="BY873" i="3"/>
  <c r="BT522" i="3"/>
  <c r="BZ95" i="3"/>
  <c r="BZ678" i="3"/>
  <c r="BY652" i="3"/>
  <c r="BX136" i="3"/>
  <c r="BQ886" i="3"/>
  <c r="BX91" i="3"/>
  <c r="BP676" i="3"/>
  <c r="BV171" i="3"/>
  <c r="BV167" i="3"/>
  <c r="BZ799" i="3"/>
  <c r="BR369" i="3"/>
  <c r="BY243" i="3"/>
  <c r="BU303" i="3"/>
  <c r="BT927" i="3"/>
  <c r="BX390" i="3"/>
  <c r="BX79" i="3"/>
  <c r="BQ954" i="3"/>
  <c r="BU904" i="3"/>
  <c r="BV510" i="3"/>
  <c r="BW685" i="3"/>
  <c r="BX878" i="3"/>
  <c r="BP264" i="3"/>
  <c r="BQ183" i="3"/>
  <c r="BS124" i="3"/>
  <c r="BW893" i="3"/>
  <c r="BU743" i="3"/>
  <c r="BR594" i="3"/>
  <c r="BT275" i="3"/>
  <c r="BV360" i="3"/>
  <c r="BY910" i="3"/>
  <c r="BR761" i="3"/>
  <c r="BY1001" i="3"/>
  <c r="BS750" i="3"/>
  <c r="BV808" i="3"/>
  <c r="BS919" i="3"/>
  <c r="BQ643" i="3"/>
  <c r="BV798" i="3"/>
  <c r="BP704" i="3"/>
  <c r="BR871" i="3"/>
  <c r="BV607" i="3"/>
  <c r="BX451" i="3"/>
  <c r="BP654" i="3"/>
  <c r="BR1020" i="3"/>
  <c r="BV890" i="3"/>
  <c r="BX278" i="3"/>
  <c r="BP252" i="3"/>
  <c r="BY925" i="3"/>
  <c r="BZ725" i="3"/>
  <c r="BR39" i="3"/>
  <c r="BU100" i="3"/>
  <c r="BU345" i="3"/>
  <c r="BY689" i="3"/>
  <c r="BR662" i="3"/>
  <c r="BT642" i="3"/>
  <c r="BS273" i="3"/>
  <c r="BW609" i="3"/>
  <c r="BQ868" i="3"/>
  <c r="BZ414" i="3"/>
  <c r="BR462" i="3"/>
  <c r="BY241" i="3"/>
  <c r="BS504" i="3"/>
  <c r="BV912" i="3"/>
  <c r="BR498" i="3"/>
  <c r="BS892" i="3"/>
  <c r="BV733" i="3"/>
  <c r="BP77" i="3"/>
  <c r="BV157" i="3"/>
  <c r="BQ816" i="3"/>
  <c r="BX374" i="3"/>
  <c r="BU265" i="3"/>
  <c r="BR54" i="3"/>
  <c r="BU441" i="3"/>
  <c r="BR286" i="3"/>
  <c r="BP434" i="3"/>
  <c r="BW470" i="3"/>
  <c r="BR419" i="3"/>
  <c r="BW166" i="3"/>
  <c r="BT719" i="3"/>
  <c r="BW374" i="3"/>
  <c r="BY794" i="3"/>
  <c r="BZ727" i="3"/>
  <c r="BZ279" i="3"/>
  <c r="BP736" i="3"/>
  <c r="BW82" i="3"/>
  <c r="BZ360" i="3"/>
  <c r="BY240" i="3"/>
  <c r="BV983" i="3"/>
  <c r="BW816" i="3"/>
  <c r="BQ140" i="3"/>
  <c r="BS366" i="3"/>
  <c r="BX906" i="3"/>
  <c r="BT486" i="3"/>
  <c r="BQ881" i="3"/>
  <c r="BR653" i="3"/>
  <c r="BZ848" i="3"/>
  <c r="BU954" i="3"/>
  <c r="BY623" i="3"/>
  <c r="BW980" i="3"/>
  <c r="BZ1024" i="3"/>
  <c r="BZ511" i="3"/>
  <c r="BT847" i="3"/>
  <c r="BS51" i="3"/>
  <c r="BS727" i="3"/>
  <c r="BQ758" i="3"/>
  <c r="BS358" i="3"/>
  <c r="BY867" i="3"/>
  <c r="BR168" i="3"/>
  <c r="BX201" i="3"/>
  <c r="BY112" i="3"/>
  <c r="BP1028" i="3"/>
  <c r="BW900" i="3"/>
  <c r="BT269" i="3"/>
  <c r="BV689" i="3"/>
  <c r="BV611" i="3"/>
  <c r="BV200" i="3"/>
  <c r="BP229" i="3"/>
  <c r="BP284" i="3"/>
  <c r="BY133" i="3"/>
  <c r="BT368" i="3"/>
  <c r="BX433" i="3"/>
  <c r="BQ724" i="3"/>
  <c r="BW462" i="3"/>
  <c r="BV221" i="3"/>
  <c r="BX453" i="3"/>
  <c r="BT850" i="3"/>
  <c r="BV961" i="3"/>
  <c r="BV810" i="3"/>
  <c r="BS951" i="3"/>
  <c r="BS768" i="3"/>
  <c r="BW136" i="3"/>
  <c r="BV475" i="3"/>
  <c r="BZ335" i="3"/>
  <c r="BV300" i="3"/>
  <c r="BR633" i="3"/>
  <c r="BY310" i="3"/>
  <c r="BR223" i="3"/>
  <c r="BT166" i="3"/>
  <c r="BY37" i="3"/>
  <c r="BX525" i="3"/>
  <c r="BP972" i="3"/>
  <c r="BZ465" i="3"/>
  <c r="BY144" i="3"/>
  <c r="BQ328" i="3"/>
  <c r="BV407" i="3"/>
  <c r="BV220" i="3"/>
  <c r="BW277" i="3"/>
  <c r="BU165" i="3"/>
  <c r="BY923" i="3"/>
  <c r="BS185" i="3"/>
  <c r="BT497" i="3"/>
  <c r="BZ219" i="3"/>
  <c r="BU722" i="3"/>
  <c r="BT263" i="3"/>
  <c r="BV402" i="3"/>
  <c r="BT390" i="3"/>
  <c r="BT722" i="3"/>
  <c r="BT977" i="3"/>
  <c r="BU451" i="3"/>
  <c r="BU387" i="3"/>
  <c r="BZ127" i="3"/>
  <c r="BY497" i="3"/>
  <c r="BV150" i="3"/>
  <c r="BR518" i="3"/>
  <c r="BY1010" i="3"/>
  <c r="BP431" i="3"/>
  <c r="BP936" i="3"/>
  <c r="BX1003" i="3"/>
  <c r="BW204" i="3"/>
  <c r="BT515" i="3"/>
  <c r="BU535" i="3"/>
  <c r="BQ826" i="3"/>
  <c r="BP492" i="3"/>
  <c r="BW203" i="3"/>
  <c r="BR328" i="3"/>
  <c r="BP797" i="3"/>
  <c r="BU221" i="3"/>
  <c r="BP772" i="3"/>
  <c r="BT112" i="3"/>
  <c r="BW304" i="3"/>
  <c r="BT357" i="3"/>
  <c r="BZ535" i="3"/>
  <c r="BX1001" i="3"/>
  <c r="BT952" i="3"/>
  <c r="BQ592" i="3"/>
  <c r="BY148" i="3"/>
  <c r="BW131" i="3"/>
  <c r="BX497" i="3"/>
  <c r="BU855" i="3"/>
  <c r="BP393" i="3"/>
  <c r="BZ961" i="3"/>
  <c r="BS972" i="3"/>
  <c r="BR98" i="3"/>
  <c r="BV521" i="3"/>
  <c r="BX41" i="3"/>
  <c r="BQ545" i="3"/>
  <c r="BX902" i="3"/>
  <c r="BU882" i="3"/>
  <c r="BW669" i="3"/>
  <c r="BR921" i="3"/>
  <c r="BT514" i="3"/>
  <c r="BZ265" i="3"/>
  <c r="BP258" i="3"/>
  <c r="BT732" i="3"/>
  <c r="BU462" i="3"/>
  <c r="BS721" i="3"/>
  <c r="BQ720" i="3"/>
  <c r="BV665" i="3"/>
  <c r="BY479" i="3"/>
  <c r="BP865" i="3"/>
  <c r="BV136" i="3"/>
  <c r="BY513" i="3"/>
  <c r="BZ912" i="3"/>
  <c r="BV897" i="3"/>
  <c r="BT315" i="3"/>
  <c r="BY255" i="3"/>
  <c r="BS818" i="3"/>
  <c r="BV412" i="3"/>
  <c r="BP964" i="3"/>
  <c r="BU183" i="3"/>
  <c r="BS669" i="3"/>
  <c r="BV716" i="3"/>
  <c r="BW280" i="3"/>
  <c r="BY991" i="3"/>
  <c r="BR718" i="3"/>
  <c r="BT382" i="3"/>
  <c r="BU551" i="3"/>
  <c r="BP39" i="3"/>
  <c r="BV914" i="3"/>
  <c r="BY625" i="3"/>
  <c r="BP243" i="3"/>
  <c r="BY264" i="3"/>
  <c r="BZ130" i="3"/>
  <c r="BT555" i="3"/>
  <c r="BU95" i="3"/>
  <c r="BY288" i="3"/>
  <c r="BT430" i="3"/>
  <c r="BP443" i="3"/>
  <c r="BW464" i="3"/>
  <c r="BT525" i="3"/>
  <c r="BR811" i="3"/>
  <c r="BR284" i="3"/>
  <c r="BW622" i="3"/>
  <c r="BS747" i="3"/>
  <c r="BT747" i="3"/>
  <c r="BT883" i="3"/>
  <c r="BY694" i="3"/>
  <c r="BS312" i="3"/>
  <c r="BV446" i="3"/>
  <c r="BY334" i="3"/>
  <c r="BZ595" i="3"/>
  <c r="BV993" i="3"/>
  <c r="BS726" i="3"/>
  <c r="BT335" i="3"/>
  <c r="BP820" i="3"/>
  <c r="BU775" i="3"/>
  <c r="BR278" i="3"/>
  <c r="BR234" i="3"/>
  <c r="BZ674" i="3"/>
  <c r="BW249" i="3"/>
  <c r="BS916" i="3"/>
  <c r="BX541" i="3"/>
  <c r="BY199" i="3"/>
  <c r="BU464" i="3"/>
  <c r="BV723" i="3"/>
  <c r="BT450" i="3"/>
  <c r="BP622" i="3"/>
  <c r="BY622" i="3"/>
  <c r="BU580" i="3"/>
  <c r="BV366" i="3"/>
  <c r="BZ585" i="3"/>
  <c r="BW793" i="3"/>
  <c r="BZ413" i="3"/>
  <c r="BR193" i="3"/>
  <c r="BX562" i="3"/>
  <c r="BV279" i="3"/>
  <c r="BZ846" i="3"/>
  <c r="BV703" i="3"/>
  <c r="BR47" i="3"/>
  <c r="BU225" i="3"/>
  <c r="BZ114" i="3"/>
  <c r="BX586" i="3"/>
  <c r="BR400" i="3"/>
  <c r="BR964" i="3"/>
  <c r="BV782" i="3"/>
  <c r="BX767" i="3"/>
  <c r="BT232" i="3"/>
  <c r="BU592" i="3"/>
  <c r="BY314" i="3"/>
  <c r="BP917" i="3"/>
  <c r="BS505" i="3"/>
  <c r="BR371" i="3"/>
  <c r="BW389" i="3"/>
  <c r="BQ537" i="3"/>
  <c r="BX347" i="3"/>
  <c r="BW868" i="3"/>
  <c r="BW965" i="3"/>
  <c r="BP834" i="3"/>
  <c r="BY242" i="3"/>
  <c r="BW908" i="3"/>
  <c r="BY948" i="3"/>
  <c r="BU636" i="3"/>
  <c r="BY282" i="3"/>
  <c r="BZ958" i="3"/>
  <c r="BV469" i="3"/>
  <c r="BP961" i="3"/>
  <c r="BP731" i="3"/>
  <c r="BW887" i="3"/>
  <c r="BZ676" i="3"/>
  <c r="BX775" i="3"/>
  <c r="BX680" i="3"/>
  <c r="BS787" i="3"/>
  <c r="BU253" i="3"/>
  <c r="BQ223" i="3"/>
  <c r="BW297" i="3"/>
  <c r="BS440" i="3"/>
  <c r="BP110" i="3"/>
  <c r="BR484" i="3"/>
  <c r="BS218" i="3"/>
  <c r="BU818" i="3"/>
  <c r="BW39" i="3"/>
  <c r="BT588" i="3"/>
  <c r="BY972" i="3"/>
  <c r="BV1014" i="3"/>
  <c r="BR746" i="3"/>
  <c r="BS277" i="3"/>
  <c r="BW145" i="3"/>
  <c r="BZ239" i="3"/>
  <c r="BP122" i="3"/>
  <c r="BR220" i="3"/>
  <c r="BW284" i="3"/>
  <c r="BZ873" i="3"/>
  <c r="BP532" i="3"/>
  <c r="BV540" i="3"/>
  <c r="BV442" i="3"/>
  <c r="BZ772" i="3"/>
  <c r="BP467" i="3"/>
  <c r="BP1010" i="3"/>
  <c r="BV168" i="3"/>
  <c r="BZ489" i="3"/>
  <c r="BR714" i="3"/>
  <c r="BZ543" i="3"/>
  <c r="BV148" i="3"/>
  <c r="BZ836" i="3"/>
  <c r="BY180" i="3"/>
  <c r="BY490" i="3"/>
  <c r="BT377" i="3"/>
  <c r="BQ390" i="3"/>
  <c r="BR108" i="3"/>
  <c r="BP86" i="3"/>
  <c r="BW945" i="3"/>
  <c r="BR327" i="3"/>
  <c r="BV227" i="3"/>
  <c r="BV1006" i="3"/>
  <c r="BX512" i="3"/>
  <c r="BQ723" i="3"/>
  <c r="BU868" i="3"/>
  <c r="BV81" i="3"/>
  <c r="BY115" i="3"/>
  <c r="BY331" i="3"/>
  <c r="BP203" i="3"/>
  <c r="BU988" i="3"/>
  <c r="BQ631" i="3"/>
  <c r="BY785" i="3"/>
  <c r="BW812" i="3"/>
  <c r="BQ323" i="3"/>
  <c r="BV730" i="3"/>
  <c r="BZ132" i="3"/>
  <c r="BW192" i="3"/>
  <c r="BZ654" i="3"/>
  <c r="BP950" i="3"/>
  <c r="BY941" i="3"/>
  <c r="BQ603" i="3"/>
  <c r="BQ530" i="3"/>
  <c r="BU874" i="3"/>
  <c r="BY755" i="3"/>
  <c r="BV714" i="3"/>
  <c r="BW589" i="3"/>
  <c r="BU286" i="3"/>
  <c r="BT739" i="3"/>
  <c r="BP218" i="3"/>
  <c r="BW172" i="3"/>
  <c r="BR423" i="3"/>
  <c r="BP430" i="3"/>
  <c r="BW938" i="3"/>
  <c r="BV106" i="3"/>
  <c r="BY836" i="3"/>
  <c r="BY678" i="3"/>
  <c r="BQ88" i="3"/>
  <c r="BS878" i="3"/>
  <c r="BZ482" i="3"/>
  <c r="BV249" i="3"/>
  <c r="BX532" i="3"/>
  <c r="BQ272" i="3"/>
  <c r="BS1009" i="3"/>
  <c r="BW955" i="3"/>
  <c r="BT577" i="3"/>
  <c r="BZ514" i="3"/>
  <c r="BR269" i="3"/>
  <c r="BX547" i="3"/>
  <c r="BT929" i="3"/>
  <c r="BX115" i="3"/>
  <c r="BS507" i="3"/>
  <c r="BR247" i="3"/>
  <c r="BS472" i="3"/>
  <c r="BU331" i="3"/>
  <c r="BS798" i="3"/>
  <c r="BX593" i="3"/>
  <c r="BP474" i="3"/>
  <c r="BY1014" i="3"/>
  <c r="BV997" i="3"/>
  <c r="BZ180" i="3"/>
  <c r="BZ879" i="3"/>
  <c r="BX796" i="3"/>
  <c r="BY228" i="3"/>
  <c r="BY935" i="3"/>
  <c r="BV966" i="3"/>
  <c r="BW969" i="3"/>
  <c r="BV127" i="3"/>
  <c r="BP918" i="3"/>
  <c r="BY281" i="3"/>
  <c r="BR707" i="3"/>
  <c r="BW50" i="3"/>
  <c r="BZ446" i="3"/>
  <c r="BY1028" i="3"/>
  <c r="BR825" i="3"/>
  <c r="BV548" i="3"/>
  <c r="BW517" i="3"/>
  <c r="BY267" i="3"/>
  <c r="BV1031" i="3"/>
  <c r="BS90" i="3"/>
  <c r="BV242" i="3"/>
  <c r="BX393" i="3"/>
  <c r="BR659" i="3"/>
  <c r="BX925" i="3"/>
  <c r="BT99" i="3"/>
  <c r="BT520" i="3"/>
  <c r="BT461" i="3"/>
  <c r="BR215" i="3"/>
  <c r="BV862" i="3"/>
  <c r="BX996" i="3"/>
  <c r="BP619" i="3"/>
  <c r="BQ262" i="3"/>
  <c r="BV434" i="3"/>
  <c r="BQ605" i="3"/>
  <c r="BS445" i="3"/>
  <c r="BV775" i="3"/>
  <c r="BU643" i="3"/>
  <c r="BX751" i="3"/>
  <c r="BS134" i="3"/>
  <c r="BU612" i="3"/>
  <c r="BT541" i="3"/>
  <c r="BZ404" i="3"/>
  <c r="BY848" i="3"/>
  <c r="BX298" i="3"/>
  <c r="BQ760" i="3"/>
  <c r="BQ930" i="3"/>
  <c r="BX281" i="3"/>
  <c r="BU280" i="3"/>
  <c r="BV1003" i="3"/>
  <c r="BZ777" i="3"/>
  <c r="BS148" i="3"/>
  <c r="BS242" i="3"/>
  <c r="BT832" i="3"/>
  <c r="BU90" i="3"/>
  <c r="BP716" i="3"/>
  <c r="BW211" i="3"/>
  <c r="BS59" i="3"/>
  <c r="BY315" i="3"/>
  <c r="BP133" i="3"/>
  <c r="BX552" i="3"/>
  <c r="BR187" i="3"/>
  <c r="BS871" i="3"/>
  <c r="BQ452" i="3"/>
  <c r="BX469" i="3"/>
  <c r="BU249" i="3"/>
  <c r="BW613" i="3"/>
  <c r="BW1004" i="3"/>
  <c r="BW859" i="3"/>
  <c r="BY270" i="3"/>
  <c r="BZ89" i="3"/>
  <c r="BZ618" i="3"/>
  <c r="BR206" i="3"/>
  <c r="BX556" i="3"/>
  <c r="BQ638" i="3"/>
  <c r="BR968" i="3"/>
  <c r="BU381" i="3"/>
  <c r="BR299" i="3"/>
  <c r="BZ967" i="3"/>
  <c r="BS476" i="3"/>
  <c r="BQ173" i="3"/>
  <c r="BX428" i="3"/>
  <c r="BR692" i="3"/>
  <c r="BW141" i="3"/>
  <c r="BX131" i="3"/>
  <c r="BU406" i="3"/>
  <c r="BY900" i="3"/>
  <c r="BP211" i="3"/>
  <c r="BS373" i="3"/>
  <c r="BT676" i="3"/>
  <c r="BR317" i="3"/>
  <c r="BZ920" i="3"/>
  <c r="BW404" i="3"/>
  <c r="BQ594" i="3"/>
  <c r="BR510" i="3"/>
  <c r="BQ331" i="3"/>
  <c r="BT526" i="3"/>
  <c r="BZ194" i="3"/>
  <c r="BS742" i="3"/>
  <c r="BU279" i="3"/>
  <c r="BS923" i="3"/>
  <c r="BQ888" i="3"/>
  <c r="BU399" i="3"/>
  <c r="BU828" i="3"/>
  <c r="BT469" i="3"/>
  <c r="BS908" i="3"/>
  <c r="BX872" i="3"/>
  <c r="BY947" i="3"/>
  <c r="BZ382" i="3"/>
  <c r="BU742" i="3"/>
  <c r="BT149" i="3"/>
  <c r="BQ109" i="3"/>
  <c r="BR933" i="3"/>
  <c r="BW532" i="3"/>
  <c r="BV931" i="3"/>
  <c r="BX206" i="3"/>
  <c r="BY642" i="3"/>
  <c r="BY93" i="3"/>
  <c r="BY99" i="3"/>
  <c r="BX900" i="3"/>
  <c r="BW190" i="3"/>
  <c r="BY868" i="3"/>
  <c r="BU870" i="3"/>
  <c r="BY476" i="3"/>
  <c r="BY289" i="3"/>
  <c r="BV107" i="3"/>
  <c r="BU962" i="3"/>
  <c r="BT378" i="3"/>
  <c r="BV85" i="3"/>
  <c r="BT109" i="3"/>
  <c r="BT992" i="3"/>
  <c r="BU1008" i="3"/>
  <c r="BT365" i="3"/>
  <c r="BY366" i="3"/>
  <c r="BW412" i="3"/>
  <c r="BZ555" i="3"/>
  <c r="BS136" i="3"/>
  <c r="BQ609" i="3"/>
  <c r="BY665" i="3"/>
  <c r="BR313" i="3"/>
  <c r="BU339" i="3"/>
  <c r="BP611" i="3"/>
  <c r="BR930" i="3"/>
  <c r="BV39" i="3"/>
  <c r="BW126" i="3"/>
  <c r="BZ783" i="3"/>
  <c r="BV764" i="3"/>
  <c r="BZ400" i="3"/>
  <c r="BX554" i="3"/>
  <c r="BY1007" i="3"/>
  <c r="BP417" i="3"/>
  <c r="BQ771" i="3"/>
  <c r="BV648" i="3"/>
  <c r="BZ790" i="3"/>
  <c r="BX772" i="3"/>
  <c r="BP667" i="3"/>
  <c r="BQ118" i="3"/>
  <c r="BS823" i="3"/>
  <c r="BQ753" i="3"/>
  <c r="BR530" i="3"/>
  <c r="BV44" i="3"/>
  <c r="BS54" i="3"/>
  <c r="BW109" i="3"/>
  <c r="BS454" i="3"/>
  <c r="BU967" i="3"/>
  <c r="BR307" i="3"/>
  <c r="BU915" i="3"/>
  <c r="BQ805" i="3"/>
  <c r="BR630" i="3"/>
  <c r="BS524" i="3"/>
  <c r="BU706" i="3"/>
  <c r="BS715" i="3"/>
  <c r="BR141" i="3"/>
  <c r="BP54" i="3"/>
  <c r="BT746" i="3"/>
  <c r="BT274" i="3"/>
  <c r="BY445" i="3"/>
  <c r="BW193" i="3"/>
  <c r="BY157" i="3"/>
  <c r="BT327" i="3"/>
  <c r="BW620" i="3"/>
  <c r="BV640" i="3"/>
  <c r="BR652" i="3"/>
  <c r="BW162" i="3"/>
  <c r="BP205" i="3"/>
  <c r="BT842" i="3"/>
  <c r="BS652" i="3"/>
  <c r="BY406" i="3"/>
  <c r="BX765" i="3"/>
  <c r="BQ622" i="3"/>
  <c r="BS182" i="3"/>
  <c r="BQ233" i="3"/>
  <c r="BR839" i="3"/>
  <c r="BS126" i="3"/>
  <c r="BW966" i="3"/>
  <c r="BU912" i="3"/>
  <c r="BX733" i="3"/>
  <c r="BS251" i="3"/>
  <c r="BT848" i="3"/>
  <c r="BV878" i="3"/>
  <c r="BU62" i="3"/>
  <c r="BT680" i="3"/>
  <c r="BZ75" i="3"/>
  <c r="BY161" i="3"/>
  <c r="BR243" i="3"/>
  <c r="BP465" i="3"/>
  <c r="BQ362" i="3"/>
  <c r="BX676" i="3"/>
  <c r="BS435" i="3"/>
  <c r="BW850" i="3"/>
  <c r="BR744" i="3"/>
  <c r="BX1013" i="3"/>
  <c r="BS162" i="3"/>
  <c r="BU33" i="3"/>
  <c r="BV885" i="3"/>
  <c r="BV234" i="3"/>
  <c r="BP849" i="3"/>
  <c r="BY98" i="3"/>
  <c r="BT871" i="3"/>
  <c r="BT193" i="3"/>
  <c r="BY464" i="3"/>
  <c r="BX983" i="3"/>
  <c r="BT220" i="3"/>
  <c r="BT888" i="3"/>
  <c r="BX670" i="3"/>
  <c r="BQ676" i="3"/>
  <c r="BU675" i="3"/>
  <c r="BX897" i="3"/>
  <c r="BV765" i="3"/>
  <c r="BY226" i="3"/>
  <c r="BX753" i="3"/>
  <c r="BZ586" i="3"/>
  <c r="BZ938" i="3"/>
  <c r="BR824" i="3"/>
  <c r="BV562" i="3"/>
  <c r="BS837" i="3"/>
  <c r="BR623" i="3"/>
  <c r="BQ757" i="3"/>
  <c r="BX614" i="3"/>
  <c r="BX613" i="3"/>
  <c r="BW226" i="3"/>
  <c r="BS769" i="3"/>
  <c r="BQ440" i="3"/>
  <c r="BW336" i="3"/>
  <c r="BP702" i="3"/>
  <c r="BX182" i="3"/>
  <c r="BT73" i="3"/>
  <c r="BX740" i="3"/>
  <c r="BY945" i="3"/>
  <c r="BR947" i="3"/>
  <c r="BS804" i="3"/>
  <c r="BQ524" i="3"/>
  <c r="BY890" i="3"/>
  <c r="BY285" i="3"/>
  <c r="BY649" i="3"/>
  <c r="BZ496" i="3"/>
  <c r="BR237" i="3"/>
  <c r="BU289" i="3"/>
  <c r="BQ932" i="3"/>
  <c r="BW497" i="3"/>
  <c r="BX50" i="3"/>
  <c r="BT296" i="3"/>
  <c r="BQ510" i="3"/>
  <c r="BS971" i="3"/>
  <c r="BW852" i="3"/>
  <c r="BX545" i="3"/>
  <c r="BT268" i="3"/>
  <c r="BX527" i="3"/>
  <c r="BQ36" i="3"/>
  <c r="BP384" i="3"/>
  <c r="BP699" i="3"/>
  <c r="BZ734" i="3"/>
  <c r="BT431" i="3"/>
  <c r="BP265" i="3"/>
  <c r="BR898" i="3"/>
  <c r="BV50" i="3"/>
  <c r="BY277" i="3"/>
  <c r="BX71" i="3"/>
  <c r="BU536" i="3"/>
  <c r="BX325" i="3"/>
  <c r="BR590" i="3"/>
  <c r="BY423" i="3"/>
  <c r="BS147" i="3"/>
  <c r="BT509" i="3"/>
  <c r="BT940" i="3"/>
  <c r="BV557" i="3"/>
  <c r="BV871" i="3"/>
  <c r="BT731" i="3"/>
  <c r="BP853" i="3"/>
  <c r="BU1016" i="3"/>
  <c r="BP753" i="3"/>
  <c r="BQ457" i="3"/>
  <c r="BW466" i="3"/>
  <c r="BZ521" i="3"/>
  <c r="BU620" i="3"/>
  <c r="BP738" i="3"/>
  <c r="BP356" i="3"/>
  <c r="BS529" i="3"/>
  <c r="BY560" i="3"/>
  <c r="BR582" i="3"/>
  <c r="BU857" i="3"/>
  <c r="BP425" i="3"/>
  <c r="BU220" i="3"/>
  <c r="BP488" i="3"/>
  <c r="BV291" i="3"/>
  <c r="BY381" i="3"/>
  <c r="BQ282" i="3"/>
  <c r="BQ873" i="3"/>
  <c r="BT991" i="3"/>
  <c r="BV91" i="3"/>
  <c r="BX850" i="3"/>
  <c r="BP107" i="3"/>
  <c r="BR104" i="3"/>
  <c r="BV635" i="3"/>
  <c r="BP973" i="3"/>
  <c r="BQ999" i="3"/>
  <c r="BX557" i="3"/>
  <c r="BP261" i="3"/>
  <c r="BP1016" i="3"/>
  <c r="BP1007" i="3"/>
  <c r="BR697" i="3"/>
  <c r="BT707" i="3"/>
  <c r="BW506" i="3"/>
  <c r="BS119" i="3"/>
  <c r="BX501" i="3"/>
  <c r="BV209" i="3"/>
  <c r="BS567" i="3"/>
  <c r="BZ833" i="3"/>
  <c r="BS985" i="3"/>
  <c r="BS353" i="3"/>
  <c r="BR981" i="3"/>
  <c r="BQ785" i="3"/>
  <c r="BY934" i="3"/>
  <c r="BQ879" i="3"/>
  <c r="BP910" i="3"/>
  <c r="BT667" i="3"/>
  <c r="BR952" i="3"/>
  <c r="BZ587" i="3"/>
  <c r="BY922" i="3"/>
  <c r="BW494" i="3"/>
  <c r="BZ315" i="3"/>
  <c r="BY1020" i="3"/>
  <c r="BU407" i="3"/>
  <c r="BU843" i="3"/>
  <c r="BX293" i="3"/>
  <c r="BX755" i="3"/>
  <c r="BZ220" i="3"/>
  <c r="BS795" i="3"/>
  <c r="BP579" i="3"/>
  <c r="BT961" i="3"/>
  <c r="BU436" i="3"/>
  <c r="BX944" i="3"/>
  <c r="BQ863" i="3"/>
  <c r="BV213" i="3"/>
  <c r="BS396" i="3"/>
  <c r="BW773" i="3"/>
  <c r="BW321" i="3"/>
  <c r="BZ63" i="3"/>
  <c r="BX919" i="3"/>
  <c r="BT856" i="3"/>
  <c r="BY679" i="3"/>
  <c r="BZ922" i="3"/>
  <c r="BS193" i="3"/>
  <c r="BT494" i="3"/>
  <c r="BX673" i="3"/>
  <c r="BW883" i="3"/>
  <c r="BT418" i="3"/>
  <c r="BS306" i="3"/>
  <c r="BY887" i="3"/>
  <c r="BU861" i="3"/>
  <c r="BS217" i="3"/>
  <c r="BR198" i="3"/>
  <c r="BP870" i="3"/>
  <c r="BZ784" i="3"/>
  <c r="BT697" i="3"/>
  <c r="BT652" i="3"/>
  <c r="BQ50" i="3"/>
  <c r="BY882" i="3"/>
  <c r="BR210" i="3"/>
  <c r="BW782" i="3"/>
  <c r="BS112" i="3"/>
  <c r="BX566" i="3"/>
  <c r="BX70" i="3"/>
  <c r="BU848" i="3"/>
  <c r="BV580" i="3"/>
  <c r="BW953" i="3"/>
  <c r="BU259" i="3"/>
  <c r="BP338" i="3"/>
  <c r="BZ156" i="3"/>
  <c r="BR592" i="3"/>
  <c r="BZ556" i="3"/>
  <c r="BV948" i="3"/>
  <c r="BU538" i="3"/>
  <c r="BW987" i="3"/>
  <c r="BW81" i="3"/>
  <c r="BQ729" i="3"/>
  <c r="BU306" i="3"/>
  <c r="BQ709" i="3"/>
  <c r="BT408" i="3"/>
  <c r="BS37" i="3"/>
  <c r="BQ795" i="3"/>
  <c r="BU348" i="3"/>
  <c r="BT709" i="3"/>
  <c r="BQ349" i="3"/>
  <c r="BP227" i="3"/>
  <c r="BU414" i="3"/>
  <c r="BZ732" i="3"/>
  <c r="BX722" i="3"/>
  <c r="BV113" i="3"/>
  <c r="BW721" i="3"/>
  <c r="BV520" i="3"/>
  <c r="BQ787" i="3"/>
  <c r="BS338" i="3"/>
  <c r="BQ794" i="3"/>
  <c r="BR656" i="3"/>
  <c r="BQ48" i="3"/>
  <c r="BU625" i="3"/>
  <c r="BW787" i="3"/>
  <c r="BX235" i="3"/>
  <c r="BU278" i="3"/>
  <c r="BU353" i="3"/>
  <c r="BP560" i="3"/>
  <c r="BV144" i="3"/>
  <c r="BR780" i="3"/>
  <c r="BX645" i="3"/>
  <c r="BQ198" i="3"/>
  <c r="BS826" i="3"/>
  <c r="BU906" i="3"/>
  <c r="BP224" i="3"/>
  <c r="BZ462" i="3"/>
  <c r="BT350" i="3"/>
  <c r="BT186" i="3"/>
  <c r="BQ433" i="3"/>
  <c r="BS806" i="3"/>
  <c r="BP535" i="3"/>
  <c r="BQ160" i="3"/>
  <c r="BR395" i="3"/>
  <c r="BR579" i="3"/>
  <c r="BP722" i="3"/>
  <c r="BX735" i="3"/>
  <c r="BQ446" i="3"/>
  <c r="BQ312" i="3"/>
  <c r="BU585" i="3"/>
  <c r="BR460" i="3"/>
  <c r="BT916" i="3"/>
  <c r="BW103" i="3"/>
  <c r="BZ236" i="3"/>
  <c r="BU726" i="3"/>
  <c r="BR897" i="3"/>
  <c r="BV783" i="3"/>
  <c r="BR86" i="3"/>
  <c r="BW796" i="3"/>
  <c r="BQ778" i="3"/>
  <c r="BY202" i="3"/>
  <c r="BP245" i="3"/>
  <c r="BU565" i="3"/>
  <c r="BX972" i="3"/>
  <c r="BS350" i="3"/>
  <c r="BP82" i="3"/>
  <c r="BP314" i="3"/>
  <c r="BS371" i="3"/>
  <c r="BQ258" i="3"/>
  <c r="BS188" i="3"/>
  <c r="BW546" i="3"/>
  <c r="BV208" i="3"/>
  <c r="BP963" i="3"/>
  <c r="BX493" i="3"/>
  <c r="BY247" i="3"/>
  <c r="BR819" i="3"/>
  <c r="BX1002" i="3"/>
  <c r="BZ108" i="3"/>
  <c r="BS706" i="3"/>
  <c r="BW395" i="3"/>
  <c r="BZ871" i="3"/>
  <c r="BP819" i="3"/>
  <c r="BY124" i="3"/>
  <c r="BQ864" i="3"/>
  <c r="BR221" i="3"/>
  <c r="BV564" i="3"/>
  <c r="BP470" i="3"/>
  <c r="BW123" i="3"/>
  <c r="BQ133" i="3"/>
  <c r="BT396" i="3"/>
  <c r="BV313" i="3"/>
  <c r="BP600" i="3"/>
  <c r="BW536" i="3"/>
  <c r="BS459" i="3"/>
  <c r="BX388" i="3"/>
  <c r="BP954" i="3"/>
  <c r="BY688" i="3"/>
  <c r="BU883" i="3"/>
  <c r="BS639" i="3"/>
  <c r="BY462" i="3"/>
  <c r="BX93" i="3"/>
  <c r="BY980" i="3"/>
  <c r="BR864" i="3"/>
  <c r="BU341" i="3"/>
  <c r="BR131" i="3"/>
  <c r="BY728" i="3"/>
  <c r="BQ291" i="3"/>
  <c r="BS268" i="3"/>
  <c r="BW347" i="3"/>
  <c r="BZ892" i="3"/>
  <c r="BV606" i="3"/>
  <c r="BW430" i="3"/>
  <c r="BU290" i="3"/>
  <c r="BR374" i="3"/>
  <c r="BW266" i="3"/>
  <c r="BV709" i="3"/>
  <c r="BR252" i="3"/>
  <c r="BW410" i="3"/>
  <c r="BS583" i="3"/>
  <c r="BS109" i="3"/>
  <c r="BR810" i="3"/>
  <c r="BP552" i="3"/>
  <c r="BR888" i="3"/>
  <c r="BR496" i="3"/>
  <c r="BU429" i="3"/>
  <c r="BS977" i="3"/>
  <c r="BU918" i="3"/>
  <c r="BP309" i="3"/>
  <c r="BS205" i="3"/>
  <c r="BQ314" i="3"/>
  <c r="BR540" i="3"/>
  <c r="BR906" i="3"/>
  <c r="BQ136" i="3"/>
  <c r="BW386" i="3"/>
  <c r="BR178" i="3"/>
  <c r="BR437" i="3"/>
  <c r="BX412" i="3"/>
  <c r="BP932" i="3"/>
  <c r="BR79" i="3"/>
  <c r="BR565" i="3"/>
  <c r="BT361" i="3"/>
  <c r="BW274" i="3"/>
  <c r="BR643" i="3"/>
  <c r="BQ93" i="3"/>
  <c r="BS874" i="3"/>
  <c r="BT616" i="3"/>
  <c r="BU990" i="3"/>
  <c r="BV224" i="3"/>
  <c r="BS450" i="3"/>
  <c r="BZ940" i="3"/>
  <c r="BW1019" i="3"/>
  <c r="BX99" i="3"/>
  <c r="BZ88" i="3"/>
  <c r="BW949" i="3"/>
  <c r="BX870" i="3"/>
  <c r="BV1005" i="3"/>
  <c r="BW498" i="3"/>
  <c r="BR762" i="3"/>
  <c r="BW218" i="3"/>
  <c r="BV383" i="3"/>
  <c r="BQ948" i="3"/>
  <c r="BY939" i="3"/>
  <c r="BT280" i="3"/>
  <c r="BQ660" i="3"/>
  <c r="BT792" i="3"/>
  <c r="BR236" i="3"/>
  <c r="BV207" i="3"/>
  <c r="BV827" i="3"/>
  <c r="BY933" i="3"/>
  <c r="BP44" i="3"/>
  <c r="BZ718" i="3"/>
  <c r="BY617" i="3"/>
  <c r="BZ643" i="3"/>
  <c r="BT492" i="3"/>
  <c r="BT452" i="3"/>
  <c r="BV269" i="3"/>
  <c r="BS659" i="3"/>
  <c r="BP757" i="3"/>
  <c r="BU368" i="3"/>
  <c r="BR514" i="3"/>
  <c r="BV740" i="3"/>
  <c r="BZ681" i="3"/>
  <c r="BU1029" i="3"/>
  <c r="BX826" i="3"/>
  <c r="BU433" i="3"/>
  <c r="BR883" i="3"/>
  <c r="BW907" i="3"/>
  <c r="BX949" i="3"/>
  <c r="BZ527" i="3"/>
  <c r="BT1003" i="3"/>
  <c r="BV382" i="3"/>
  <c r="BS953" i="3"/>
  <c r="BU819" i="3"/>
  <c r="BQ543" i="3"/>
  <c r="BR646" i="3"/>
  <c r="BS326" i="3"/>
  <c r="BV1025" i="3"/>
  <c r="BQ743" i="3"/>
  <c r="BZ38" i="3"/>
  <c r="BR69" i="3"/>
  <c r="BQ987" i="3"/>
  <c r="BR184" i="3"/>
  <c r="BV146" i="3"/>
  <c r="BV473" i="3"/>
  <c r="BT756" i="3"/>
  <c r="BR739" i="3"/>
  <c r="BS618" i="3"/>
  <c r="BY965" i="3"/>
  <c r="BT317" i="3"/>
  <c r="BQ627" i="3"/>
  <c r="BP372" i="3"/>
  <c r="BX485" i="3"/>
  <c r="BU447" i="3"/>
  <c r="BZ255" i="3"/>
  <c r="BX332" i="3"/>
  <c r="BS143" i="3"/>
  <c r="BQ874" i="3"/>
  <c r="BY59" i="3"/>
  <c r="BV199" i="3"/>
  <c r="BU235" i="3"/>
  <c r="BU93" i="3"/>
  <c r="BW409" i="3"/>
  <c r="BY954" i="3"/>
  <c r="BS986" i="3"/>
  <c r="BS941" i="3"/>
  <c r="BP1013" i="3"/>
  <c r="BZ699" i="3"/>
  <c r="BZ935" i="3"/>
  <c r="BS334" i="3"/>
  <c r="BP232" i="3"/>
  <c r="BS166" i="3"/>
  <c r="BX474" i="3"/>
  <c r="BW888" i="3"/>
  <c r="BT727" i="3"/>
  <c r="BT602" i="3"/>
  <c r="BQ242" i="3"/>
  <c r="BX406" i="3"/>
  <c r="BT373" i="3"/>
  <c r="BX787" i="3"/>
  <c r="BT386" i="3"/>
  <c r="BP899" i="3"/>
  <c r="BV397" i="3"/>
  <c r="BV485" i="3"/>
  <c r="BQ218" i="3"/>
  <c r="BV487" i="3"/>
  <c r="BT953" i="3"/>
  <c r="BW79" i="3"/>
  <c r="BV92" i="3"/>
  <c r="BU458" i="3"/>
  <c r="BU63" i="3"/>
  <c r="BQ241" i="3"/>
  <c r="BP441" i="3"/>
  <c r="BZ651" i="3"/>
  <c r="BX791" i="3"/>
  <c r="BQ169" i="3"/>
  <c r="BQ1015" i="3"/>
  <c r="BZ526" i="3"/>
  <c r="BR891" i="3"/>
  <c r="BW179" i="3"/>
  <c r="BR625" i="3"/>
  <c r="BR298" i="3"/>
  <c r="BW744" i="3"/>
  <c r="BQ119" i="3"/>
  <c r="BV133" i="3"/>
  <c r="BX506" i="3"/>
  <c r="BZ573" i="3"/>
  <c r="BV477" i="3"/>
  <c r="BP958" i="3"/>
  <c r="BS346" i="3"/>
  <c r="BQ493" i="3"/>
  <c r="BS457" i="3"/>
  <c r="BQ147" i="3"/>
  <c r="BP649" i="3"/>
  <c r="BS945" i="3"/>
  <c r="BU681" i="3"/>
  <c r="BU920" i="3"/>
  <c r="BS157" i="3"/>
  <c r="BZ682" i="3"/>
  <c r="BV77" i="3"/>
  <c r="BZ55" i="3"/>
  <c r="BP869" i="3"/>
  <c r="BY814" i="3"/>
  <c r="BS805" i="3"/>
  <c r="BS696" i="3"/>
  <c r="BZ411" i="3"/>
  <c r="BV674" i="3"/>
  <c r="BX154" i="3"/>
  <c r="BS752" i="3"/>
  <c r="BW283" i="3"/>
  <c r="BT490" i="3"/>
  <c r="BX533" i="3"/>
  <c r="BT807" i="3"/>
  <c r="BQ197" i="3"/>
  <c r="BP41" i="3"/>
  <c r="BV270" i="3"/>
  <c r="BV608" i="3"/>
  <c r="BX666" i="3"/>
  <c r="BU129" i="3"/>
  <c r="BY727" i="3"/>
  <c r="BX1019" i="3"/>
  <c r="BS431" i="3"/>
  <c r="BW233" i="3"/>
  <c r="BX330" i="3"/>
  <c r="BR560" i="3"/>
  <c r="BW667" i="3"/>
  <c r="BQ421" i="3"/>
  <c r="BP987" i="3"/>
  <c r="BW932" i="3"/>
  <c r="BZ470" i="3"/>
  <c r="BT114" i="3"/>
  <c r="BX1005" i="3"/>
  <c r="BR793" i="3"/>
  <c r="BW823" i="3"/>
  <c r="BU319" i="3"/>
  <c r="BQ895" i="3"/>
  <c r="BY997" i="3"/>
  <c r="BS393" i="3"/>
  <c r="BU929" i="3"/>
  <c r="BT873" i="3"/>
  <c r="BU849" i="3"/>
  <c r="BX297" i="3"/>
  <c r="BY308" i="3"/>
  <c r="BT231" i="3"/>
  <c r="BQ435" i="3"/>
  <c r="BP547" i="3"/>
  <c r="BW220" i="3"/>
  <c r="BX630" i="3"/>
  <c r="BW327" i="3"/>
  <c r="BX415" i="3"/>
  <c r="BT291" i="3"/>
  <c r="BP814" i="3"/>
  <c r="BW377" i="3"/>
  <c r="BZ838" i="3"/>
  <c r="BS1014" i="3"/>
  <c r="BT781" i="3"/>
  <c r="BX472" i="3"/>
  <c r="BR848" i="3"/>
  <c r="BV872" i="3"/>
  <c r="BS854" i="3"/>
  <c r="BS658" i="3"/>
  <c r="BS886" i="3"/>
  <c r="BX54" i="3"/>
  <c r="BZ231" i="3"/>
  <c r="BY946" i="3"/>
  <c r="BP732" i="3"/>
  <c r="BZ553" i="3"/>
  <c r="BP580" i="3"/>
  <c r="BV894" i="3"/>
  <c r="BS195" i="3"/>
  <c r="BT426" i="3"/>
  <c r="BX572" i="3"/>
  <c r="BZ367" i="3"/>
  <c r="BW352" i="3"/>
  <c r="BY73" i="3"/>
  <c r="BP464" i="3"/>
  <c r="BU694" i="3"/>
  <c r="BU494" i="3"/>
  <c r="BZ827" i="3"/>
  <c r="BZ207" i="3"/>
  <c r="BP300" i="3"/>
  <c r="BP407" i="3"/>
  <c r="BX150" i="3"/>
  <c r="BV942" i="3"/>
  <c r="BQ189" i="3"/>
  <c r="BZ494" i="3"/>
  <c r="BQ487" i="3"/>
  <c r="BU125" i="3"/>
  <c r="BW294" i="3"/>
  <c r="BU898" i="3"/>
  <c r="BS127" i="3"/>
  <c r="BP903" i="3"/>
  <c r="BQ962" i="3"/>
  <c r="BQ744" i="3"/>
  <c r="BY658" i="3"/>
  <c r="BP607" i="3"/>
  <c r="BS785" i="3"/>
  <c r="BV770" i="3"/>
  <c r="BP620" i="3"/>
  <c r="BY958" i="3"/>
  <c r="BY1027" i="3"/>
  <c r="BQ83" i="3"/>
  <c r="BS755" i="3"/>
  <c r="BS120" i="3"/>
  <c r="BQ468" i="3"/>
  <c r="BT574" i="3"/>
  <c r="BR1012" i="3"/>
  <c r="BV600" i="3"/>
  <c r="BP810" i="3"/>
  <c r="BZ751" i="3"/>
  <c r="BY1016" i="3"/>
  <c r="BV489" i="3"/>
  <c r="BZ208" i="3"/>
  <c r="BZ1005" i="3"/>
  <c r="BS474" i="3"/>
  <c r="BV204" i="3"/>
  <c r="BP563" i="3"/>
  <c r="BP567" i="3"/>
  <c r="BX40" i="3"/>
  <c r="BS556" i="3"/>
  <c r="BW676" i="3"/>
  <c r="BX774" i="3"/>
  <c r="BP164" i="3"/>
  <c r="BY556" i="3"/>
  <c r="BW182" i="3"/>
  <c r="BU761" i="3"/>
  <c r="BR547" i="3"/>
  <c r="BR491" i="3"/>
  <c r="BY1015" i="3"/>
  <c r="BS421" i="3"/>
  <c r="BS783" i="3"/>
  <c r="BV64" i="3"/>
  <c r="BR296" i="3"/>
  <c r="BY84" i="3"/>
  <c r="BT197" i="3"/>
  <c r="BW227" i="3"/>
  <c r="BZ222" i="3"/>
  <c r="BY839" i="3"/>
  <c r="BR524" i="3"/>
  <c r="BS161" i="3"/>
  <c r="BV501" i="3"/>
  <c r="BZ995" i="3"/>
  <c r="BU815" i="3"/>
  <c r="BP684" i="3"/>
  <c r="BX818" i="3"/>
  <c r="BY516" i="3"/>
  <c r="BU392" i="3"/>
  <c r="BR629" i="3"/>
  <c r="BZ703" i="3"/>
  <c r="BW217" i="3"/>
  <c r="BT696" i="3"/>
  <c r="BU101" i="3"/>
  <c r="BY356" i="3"/>
  <c r="BX223" i="3"/>
  <c r="BZ735" i="3"/>
  <c r="BV874" i="3"/>
  <c r="BU941" i="3"/>
  <c r="BQ208" i="3"/>
  <c r="BT411" i="3"/>
  <c r="BY164" i="3"/>
  <c r="BY371" i="3"/>
  <c r="BT938" i="3"/>
  <c r="BY167" i="3"/>
  <c r="BW394" i="3"/>
  <c r="BS336" i="3"/>
  <c r="BR814" i="3"/>
  <c r="BY720" i="3"/>
  <c r="BS444" i="3"/>
  <c r="BZ1014" i="3"/>
  <c r="BT835" i="3"/>
  <c r="BP812" i="3"/>
  <c r="BS670" i="3"/>
  <c r="BV244" i="3"/>
  <c r="BU1011" i="3"/>
  <c r="BS568" i="3"/>
  <c r="BR304" i="3"/>
  <c r="BV253" i="3"/>
  <c r="BY116" i="3"/>
  <c r="BY748" i="3"/>
  <c r="BX128" i="3"/>
  <c r="BX985" i="3"/>
  <c r="BV71" i="3"/>
  <c r="BP727" i="3"/>
  <c r="BV578" i="3"/>
  <c r="BX508" i="3"/>
  <c r="BP882" i="3"/>
  <c r="BX172" i="3"/>
  <c r="BY776" i="3"/>
  <c r="BY495" i="3"/>
  <c r="BT690" i="3"/>
  <c r="BT885" i="3"/>
  <c r="BZ224" i="3"/>
  <c r="BT419" i="3"/>
  <c r="BV636" i="3"/>
  <c r="BZ964" i="3"/>
  <c r="BR111" i="3"/>
  <c r="BP570" i="3"/>
  <c r="BX477" i="3"/>
  <c r="BP955" i="3"/>
  <c r="BS458" i="3"/>
  <c r="BY585" i="3"/>
  <c r="BQ220" i="3"/>
  <c r="BR856" i="3"/>
  <c r="BV530" i="3"/>
  <c r="BQ381" i="3"/>
  <c r="BZ560" i="3"/>
  <c r="BP466" i="3"/>
  <c r="BR392" i="3"/>
  <c r="BY593" i="3"/>
  <c r="BY772" i="3"/>
  <c r="BU102" i="3"/>
  <c r="BW530" i="3"/>
  <c r="BP386" i="3"/>
  <c r="BZ352" i="3"/>
  <c r="BV278" i="3"/>
  <c r="BW731" i="3"/>
  <c r="BZ532" i="3"/>
  <c r="BS650" i="3"/>
  <c r="BY87" i="3"/>
  <c r="BU120" i="3"/>
  <c r="BP529" i="3"/>
  <c r="BP999" i="3"/>
  <c r="BS108" i="3"/>
  <c r="BS634" i="3"/>
  <c r="BX360" i="3"/>
  <c r="BX1009" i="3"/>
  <c r="BZ339" i="3"/>
  <c r="BW33" i="3"/>
  <c r="BV214" i="3"/>
  <c r="BZ269" i="3"/>
  <c r="BY293" i="3"/>
  <c r="BR130" i="3"/>
  <c r="BT714" i="3"/>
  <c r="BW670" i="3"/>
  <c r="BW970" i="3"/>
  <c r="BS794" i="3"/>
  <c r="BT827" i="3"/>
  <c r="BZ190" i="3"/>
  <c r="BP689" i="3"/>
  <c r="BV844" i="3"/>
  <c r="BP35" i="3"/>
  <c r="BX241" i="3"/>
  <c r="BP988" i="3"/>
  <c r="BY249" i="3"/>
  <c r="BU89" i="3"/>
  <c r="BW579" i="3"/>
  <c r="BS430" i="3"/>
  <c r="BW780" i="3"/>
  <c r="BV860" i="3"/>
  <c r="BP935" i="3"/>
  <c r="BU88" i="3"/>
  <c r="BU514" i="3"/>
  <c r="BS678" i="3"/>
  <c r="BQ798" i="3"/>
  <c r="BX626" i="3"/>
  <c r="BV324" i="3"/>
  <c r="BY753" i="3"/>
  <c r="BQ33" i="3"/>
  <c r="BZ786" i="3"/>
  <c r="BY835" i="3"/>
  <c r="BP592" i="3"/>
  <c r="BU314" i="3"/>
  <c r="BP621" i="3"/>
  <c r="BR577" i="3"/>
  <c r="BS749" i="3"/>
  <c r="BP134" i="3"/>
  <c r="BW856" i="3"/>
  <c r="BY1026" i="3"/>
  <c r="BY455" i="3"/>
  <c r="BQ301" i="3"/>
  <c r="BW496" i="3"/>
  <c r="BU749" i="3"/>
  <c r="BT591" i="3"/>
  <c r="BU54" i="3"/>
  <c r="BX758" i="3"/>
  <c r="BW604" i="3"/>
  <c r="BS744" i="3"/>
  <c r="BW401" i="3"/>
  <c r="BQ102" i="3"/>
  <c r="BT759" i="3"/>
  <c r="BU766" i="3"/>
  <c r="BU820" i="3"/>
  <c r="BZ811" i="3"/>
  <c r="BT878" i="3"/>
  <c r="BU856" i="3"/>
  <c r="BU1006" i="3"/>
  <c r="BT568" i="3"/>
  <c r="BZ825" i="3"/>
  <c r="BS653" i="3"/>
  <c r="BX271" i="3"/>
  <c r="BV184" i="3"/>
  <c r="BT896" i="3"/>
  <c r="BQ335" i="3"/>
  <c r="BR1009" i="3"/>
  <c r="BT788" i="3"/>
  <c r="BY91" i="3"/>
  <c r="BS844" i="3"/>
  <c r="BT179" i="3"/>
  <c r="BS186" i="3"/>
  <c r="BS829" i="3"/>
  <c r="BP270" i="3"/>
  <c r="BQ108" i="3"/>
  <c r="BV385" i="3"/>
  <c r="BU829" i="3"/>
  <c r="BZ671" i="3"/>
  <c r="BU672" i="3"/>
  <c r="BV657" i="3"/>
  <c r="BT464" i="3"/>
  <c r="BP970" i="3"/>
  <c r="BQ167" i="3"/>
  <c r="BU369" i="3"/>
  <c r="BU446" i="3"/>
  <c r="BZ253" i="3"/>
  <c r="BT764" i="3"/>
  <c r="BR380" i="3"/>
  <c r="BV252" i="3"/>
  <c r="BU186" i="3"/>
  <c r="BS131" i="3"/>
  <c r="BQ610" i="3"/>
  <c r="BZ563" i="3"/>
  <c r="BS110" i="3"/>
  <c r="BT934" i="3"/>
  <c r="BY387" i="3"/>
  <c r="BY49" i="3"/>
  <c r="BQ372" i="3"/>
  <c r="BZ155" i="3"/>
  <c r="BW326" i="3"/>
  <c r="BR566" i="3"/>
  <c r="BX207" i="3"/>
  <c r="BQ569" i="3"/>
  <c r="BS546" i="3"/>
  <c r="BR192" i="3"/>
  <c r="BS964" i="3"/>
  <c r="BU931" i="3"/>
  <c r="BQ922" i="3"/>
  <c r="BY67" i="3"/>
  <c r="BV138" i="3"/>
  <c r="BT638" i="3"/>
  <c r="BW225" i="3"/>
  <c r="BT320" i="3"/>
  <c r="BQ923" i="3"/>
  <c r="BP995" i="3"/>
  <c r="BY401" i="3"/>
  <c r="BZ68" i="3"/>
  <c r="BT933" i="3"/>
  <c r="BU547" i="3"/>
  <c r="BT542" i="3"/>
  <c r="BU420" i="3"/>
  <c r="BZ444" i="3"/>
  <c r="BQ1013" i="3"/>
  <c r="BX873" i="3"/>
  <c r="BX286" i="3"/>
  <c r="BR469" i="3"/>
  <c r="BV756" i="3"/>
  <c r="BW495" i="3"/>
  <c r="BQ944" i="3"/>
  <c r="BX214" i="3"/>
  <c r="BP1000" i="3"/>
  <c r="BQ339" i="3"/>
  <c r="BU652" i="3"/>
  <c r="BY979" i="3"/>
  <c r="BW1005" i="3"/>
  <c r="BX419" i="3"/>
  <c r="BW910" i="3"/>
  <c r="BU531" i="3"/>
  <c r="BV750" i="3"/>
  <c r="BS410" i="3"/>
  <c r="BT152" i="3"/>
  <c r="BT401" i="3"/>
  <c r="BZ436" i="3"/>
  <c r="BZ918" i="3"/>
  <c r="BW833" i="3"/>
  <c r="BZ547" i="3"/>
  <c r="BX507" i="3"/>
  <c r="BY319" i="3"/>
  <c r="BQ511" i="3"/>
  <c r="BV33" i="3"/>
  <c r="BQ163" i="3"/>
  <c r="BT866" i="3"/>
  <c r="BP106" i="3"/>
  <c r="BR144" i="3"/>
  <c r="BY952" i="3"/>
  <c r="BU576" i="3"/>
  <c r="BX210" i="3"/>
  <c r="BU288" i="3"/>
  <c r="BX197" i="3"/>
  <c r="BX898" i="3"/>
  <c r="BS629" i="3"/>
  <c r="BZ981" i="3"/>
  <c r="BQ687" i="3"/>
  <c r="BY418" i="3"/>
  <c r="BV959" i="3"/>
  <c r="BW741" i="3"/>
  <c r="BZ344" i="3"/>
  <c r="BQ779" i="3"/>
  <c r="BV51" i="3"/>
  <c r="BP327" i="3"/>
  <c r="BX61" i="3"/>
  <c r="BW551" i="3"/>
  <c r="BX284" i="3"/>
  <c r="BU654" i="3"/>
  <c r="BW992" i="3"/>
  <c r="BV986" i="3"/>
  <c r="BU478" i="3"/>
  <c r="BS875" i="3"/>
  <c r="BV651" i="3"/>
  <c r="BQ352" i="3"/>
  <c r="BZ94" i="3"/>
  <c r="BS225" i="3"/>
  <c r="BW521" i="3"/>
  <c r="BY756" i="3"/>
  <c r="BR634" i="3"/>
  <c r="BS847" i="3"/>
  <c r="BU569" i="3"/>
  <c r="BW701" i="3"/>
  <c r="BY627" i="3"/>
  <c r="BU111" i="3"/>
  <c r="BW751" i="3"/>
  <c r="BP944" i="3"/>
  <c r="BP685" i="3"/>
  <c r="BZ744" i="3"/>
  <c r="BW405" i="3"/>
  <c r="BX475" i="3"/>
  <c r="BW687" i="3"/>
  <c r="BV708" i="3"/>
  <c r="BV519" i="3"/>
  <c r="BV479" i="3"/>
  <c r="BT143" i="3"/>
  <c r="BS363" i="3"/>
  <c r="BV1020" i="3"/>
  <c r="BV75" i="3"/>
  <c r="BT737" i="3"/>
  <c r="BT144" i="3"/>
  <c r="BY357" i="3"/>
  <c r="BQ926" i="3"/>
  <c r="BW595" i="3"/>
  <c r="BS842" i="3"/>
  <c r="BV748" i="3"/>
  <c r="BU142" i="3"/>
  <c r="BP780" i="3"/>
  <c r="BP439" i="3"/>
  <c r="BZ385" i="3"/>
  <c r="BW535" i="3"/>
  <c r="BU888" i="3"/>
  <c r="BQ285" i="3"/>
  <c r="BW421" i="3"/>
  <c r="BP714" i="3"/>
  <c r="BW344" i="3"/>
  <c r="BU777" i="3"/>
  <c r="BY254" i="3"/>
  <c r="BQ1009" i="3"/>
  <c r="BY394" i="3"/>
  <c r="BZ686" i="3"/>
  <c r="BR410" i="3"/>
  <c r="BS612" i="3"/>
  <c r="BW749" i="3"/>
  <c r="BS402" i="3"/>
  <c r="BQ306" i="3"/>
  <c r="BP953" i="3"/>
  <c r="BV431" i="3"/>
  <c r="BQ526" i="3"/>
  <c r="BP624" i="3"/>
  <c r="BX221" i="3"/>
  <c r="BV250" i="3"/>
  <c r="BZ639" i="3"/>
  <c r="BR728" i="3"/>
  <c r="BW458" i="3"/>
  <c r="BX802" i="3"/>
  <c r="BZ397" i="3"/>
  <c r="BV348" i="3"/>
  <c r="BX575" i="3"/>
  <c r="BU979" i="3"/>
  <c r="BP531" i="3"/>
  <c r="BV525" i="3"/>
  <c r="BU51" i="3"/>
  <c r="BT98" i="3"/>
  <c r="BW491" i="3"/>
  <c r="BW128" i="3"/>
  <c r="BV552" i="3"/>
  <c r="BT532" i="3"/>
  <c r="BQ673" i="3"/>
  <c r="BY385" i="3"/>
  <c r="BR622" i="3"/>
  <c r="BQ815" i="3"/>
  <c r="BV755" i="3"/>
  <c r="BS822" i="3"/>
  <c r="BW503" i="3"/>
  <c r="BX938" i="3"/>
  <c r="BQ98" i="3"/>
  <c r="BP848" i="3"/>
  <c r="BX312" i="3"/>
  <c r="BY736" i="3"/>
  <c r="BX880" i="3"/>
  <c r="BS418" i="3"/>
  <c r="BS156" i="3"/>
  <c r="BS838" i="3"/>
  <c r="BQ704" i="3"/>
  <c r="BY722" i="3"/>
  <c r="BR789" i="3"/>
  <c r="BY349" i="3"/>
  <c r="BP500" i="3"/>
  <c r="BW540" i="3"/>
  <c r="BT189" i="3"/>
  <c r="BQ557" i="3"/>
  <c r="BQ409" i="3"/>
  <c r="BY706" i="3"/>
  <c r="BZ510" i="3"/>
  <c r="BZ929" i="3"/>
  <c r="BZ283" i="3"/>
  <c r="BR782" i="3"/>
  <c r="BV318" i="3"/>
  <c r="BZ383" i="3"/>
  <c r="BU199" i="3"/>
  <c r="BT188" i="3"/>
  <c r="BQ355" i="3"/>
  <c r="BP51" i="3"/>
  <c r="BU907" i="3"/>
  <c r="BR555" i="3"/>
  <c r="BV289" i="3"/>
  <c r="BR960" i="3"/>
  <c r="BU430" i="3"/>
  <c r="BR605" i="3"/>
  <c r="BV507" i="3"/>
  <c r="BP444" i="3"/>
  <c r="BS695" i="3"/>
  <c r="BT561" i="3"/>
  <c r="BR934" i="3"/>
  <c r="BT607" i="3"/>
  <c r="BY141" i="3"/>
  <c r="BU632" i="3"/>
  <c r="BQ374" i="3"/>
  <c r="BQ593" i="3"/>
  <c r="BS48" i="3"/>
  <c r="BV641" i="3"/>
  <c r="BS323" i="3"/>
  <c r="BR425" i="3"/>
  <c r="BT639" i="3"/>
  <c r="BW152" i="3"/>
  <c r="BV840" i="3"/>
  <c r="BZ234" i="3"/>
  <c r="BQ884" i="3"/>
  <c r="BZ685" i="3"/>
  <c r="BX833" i="3"/>
  <c r="BW68" i="3"/>
  <c r="BU403" i="3"/>
  <c r="BR230" i="3"/>
  <c r="BT985" i="3"/>
  <c r="BP983" i="3"/>
  <c r="BX306" i="3"/>
  <c r="BR70" i="3"/>
  <c r="BY1008" i="3"/>
  <c r="BR57" i="3"/>
  <c r="BY777" i="3"/>
  <c r="BT653" i="3"/>
  <c r="BP485" i="3"/>
  <c r="BQ397" i="3"/>
  <c r="BZ752" i="3"/>
  <c r="BR817" i="3"/>
  <c r="BY707" i="3"/>
  <c r="BP349" i="3"/>
  <c r="BR915" i="3"/>
  <c r="BS252" i="3"/>
  <c r="BT768" i="3"/>
  <c r="BV704" i="3"/>
  <c r="BS286" i="3"/>
  <c r="BX638" i="3"/>
  <c r="BZ807" i="3"/>
  <c r="BP860" i="3"/>
  <c r="BP95" i="3"/>
  <c r="BQ712" i="3"/>
  <c r="BV746" i="3"/>
  <c r="BZ927" i="3"/>
  <c r="BP777" i="3"/>
  <c r="BZ854" i="3"/>
  <c r="BV286" i="3"/>
  <c r="BZ229" i="3"/>
  <c r="BP605" i="3"/>
  <c r="BP153" i="3"/>
  <c r="BZ742" i="3"/>
  <c r="BR675" i="3"/>
  <c r="BU530" i="3"/>
  <c r="BY714" i="3"/>
  <c r="BZ898" i="3"/>
  <c r="BW840" i="3"/>
  <c r="BV121" i="3"/>
  <c r="BU803" i="3"/>
  <c r="BS101" i="3"/>
  <c r="BZ223" i="3"/>
  <c r="BS150" i="3"/>
  <c r="BR279" i="3"/>
  <c r="BW553" i="3"/>
  <c r="BZ690" i="3"/>
  <c r="BZ789" i="3"/>
  <c r="BT126" i="3"/>
  <c r="BY121" i="3"/>
  <c r="BQ628" i="3"/>
  <c r="BZ875" i="3"/>
  <c r="BU532" i="3"/>
  <c r="BW557" i="3"/>
  <c r="BV67" i="3"/>
  <c r="BS423" i="3"/>
  <c r="BT248" i="3"/>
  <c r="BU966" i="3"/>
  <c r="BT701" i="3"/>
  <c r="BX592" i="3"/>
  <c r="BU372" i="3"/>
  <c r="BZ597" i="3"/>
  <c r="BP666" i="3"/>
  <c r="BR528" i="3"/>
  <c r="BV116" i="3"/>
  <c r="BV435" i="3"/>
  <c r="BS681" i="3"/>
  <c r="BX362" i="3"/>
  <c r="BY55" i="3"/>
  <c r="BW804" i="3"/>
  <c r="BU228" i="3"/>
  <c r="BU563" i="3"/>
  <c r="BU698" i="3"/>
  <c r="BV612" i="3"/>
  <c r="BV752" i="3"/>
  <c r="BT389" i="3"/>
  <c r="BW574" i="3"/>
  <c r="BV460" i="3"/>
  <c r="BR759" i="3"/>
  <c r="BT811" i="3"/>
  <c r="BP989" i="3"/>
  <c r="BY460" i="3"/>
  <c r="BZ869" i="3"/>
  <c r="BY632" i="3"/>
  <c r="BX910" i="3"/>
  <c r="BX882" i="3"/>
  <c r="BR335" i="3"/>
  <c r="BY354" i="3"/>
  <c r="BY257" i="3"/>
  <c r="BX819" i="3"/>
  <c r="BX56" i="3"/>
  <c r="BZ831" i="3"/>
  <c r="BV120" i="3"/>
  <c r="BT834" i="3"/>
  <c r="BR262" i="3"/>
  <c r="BX208" i="3"/>
  <c r="BQ997" i="3"/>
  <c r="BT466" i="3"/>
  <c r="BR520" i="3"/>
  <c r="BS77" i="3"/>
  <c r="BY170" i="3"/>
  <c r="BT80" i="3"/>
  <c r="BS984" i="3"/>
  <c r="BR996" i="3"/>
  <c r="BR698" i="3"/>
  <c r="BY415" i="3"/>
  <c r="BT629" i="3"/>
  <c r="BX156" i="3"/>
  <c r="BZ264" i="3"/>
  <c r="BP739" i="3"/>
  <c r="BS518" i="3"/>
  <c r="BT670" i="3"/>
  <c r="BR396" i="3"/>
  <c r="BZ580" i="3"/>
  <c r="BS904" i="3"/>
  <c r="BR885" i="3"/>
  <c r="BS802" i="3"/>
  <c r="BQ250" i="3"/>
  <c r="BV238" i="3"/>
  <c r="BS285" i="3"/>
  <c r="BX500" i="3"/>
  <c r="BP924" i="3"/>
  <c r="BU310" i="3"/>
  <c r="BQ992" i="3"/>
  <c r="BY993" i="3"/>
  <c r="BQ243" i="3"/>
  <c r="BR361" i="3"/>
  <c r="BZ630" i="3"/>
  <c r="BZ375" i="3"/>
  <c r="BX1017" i="3"/>
  <c r="BZ558" i="3"/>
  <c r="BY872" i="3"/>
  <c r="BR197" i="3"/>
  <c r="BX396" i="3"/>
  <c r="BX892" i="3"/>
  <c r="BZ702" i="3"/>
  <c r="BT559" i="3"/>
  <c r="BX129" i="3"/>
  <c r="BW289" i="3"/>
  <c r="BT860" i="3"/>
  <c r="BZ1011" i="3"/>
  <c r="BZ808" i="3"/>
  <c r="BW619" i="3"/>
  <c r="BT276" i="3"/>
  <c r="BV565" i="3"/>
  <c r="BR699" i="3"/>
  <c r="BR786" i="3"/>
  <c r="BV854" i="3"/>
  <c r="BS357" i="3"/>
  <c r="BS400" i="3"/>
  <c r="BZ533" i="3"/>
  <c r="BZ715" i="3"/>
  <c r="BX378" i="3"/>
  <c r="BV574" i="3"/>
  <c r="BX92" i="3"/>
  <c r="BP184" i="3"/>
  <c r="BR275" i="3"/>
  <c r="BR366" i="3"/>
  <c r="BW677" i="3"/>
  <c r="BZ154" i="3"/>
  <c r="BV789" i="3"/>
  <c r="BV577" i="3"/>
  <c r="BY899" i="3"/>
  <c r="BQ391" i="3"/>
  <c r="BZ721" i="3"/>
  <c r="BQ403" i="3"/>
  <c r="BU203" i="3"/>
  <c r="BW528" i="3"/>
  <c r="BW257" i="3"/>
  <c r="BQ424" i="3"/>
  <c r="BP341" i="3"/>
  <c r="BV579" i="3"/>
  <c r="BQ634" i="3"/>
  <c r="BZ652" i="3"/>
  <c r="BP280" i="3"/>
  <c r="BS1000" i="3"/>
  <c r="BP766" i="3"/>
  <c r="BZ298" i="3"/>
  <c r="BZ351" i="3"/>
  <c r="BV987" i="3"/>
  <c r="BX721" i="3"/>
  <c r="BW513" i="3"/>
  <c r="BP404" i="3"/>
  <c r="BZ504" i="3"/>
  <c r="BS137" i="3"/>
  <c r="BQ529" i="3"/>
  <c r="BY962" i="3"/>
  <c r="BW951" i="3"/>
  <c r="BS315" i="3"/>
  <c r="BY433" i="3"/>
  <c r="BV330" i="3"/>
  <c r="BR273" i="3"/>
  <c r="BT407" i="3"/>
  <c r="BW871" i="3"/>
  <c r="BR581" i="3"/>
  <c r="BY730" i="3"/>
  <c r="BX1020" i="3"/>
  <c r="BU191" i="3"/>
  <c r="BW847" i="3"/>
  <c r="BU133" i="3"/>
  <c r="BS993" i="3"/>
  <c r="BY222" i="3"/>
  <c r="BQ90" i="3"/>
  <c r="BT999" i="3"/>
  <c r="BR256" i="3"/>
  <c r="BY511" i="3"/>
  <c r="BP375" i="3"/>
  <c r="BP785" i="3"/>
  <c r="BZ276" i="3"/>
  <c r="BW230" i="3"/>
  <c r="BX242" i="3"/>
  <c r="BV696" i="3"/>
  <c r="BR121" i="3"/>
  <c r="BZ632" i="3"/>
  <c r="BW418" i="3"/>
  <c r="BR733" i="3"/>
  <c r="BY537" i="3"/>
  <c r="BP292" i="3"/>
  <c r="BU943" i="3"/>
  <c r="BQ686" i="3"/>
  <c r="BT266" i="3"/>
  <c r="BX352" i="3"/>
  <c r="BS784" i="3"/>
  <c r="BU141" i="3"/>
  <c r="BT499" i="3"/>
  <c r="BZ441" i="3"/>
  <c r="BZ103" i="3"/>
  <c r="BW383" i="3"/>
  <c r="BU246" i="3"/>
  <c r="BS796" i="3"/>
  <c r="BX816" i="3"/>
  <c r="BX760" i="3"/>
  <c r="BY943" i="3"/>
  <c r="BY551" i="3"/>
  <c r="BR499" i="3"/>
  <c r="BW625" i="3"/>
  <c r="BZ140" i="3"/>
  <c r="BX1021" i="3"/>
  <c r="BZ921" i="3"/>
  <c r="BW680" i="3"/>
  <c r="BS734" i="3"/>
  <c r="BP633" i="3"/>
  <c r="BQ708" i="3"/>
  <c r="BZ909" i="3"/>
  <c r="BS178" i="3"/>
  <c r="BZ762" i="3"/>
  <c r="BW718" i="3"/>
  <c r="BW975" i="3"/>
  <c r="BS483" i="3"/>
  <c r="BW361" i="3"/>
  <c r="BX747" i="3"/>
  <c r="BZ640" i="3"/>
  <c r="BZ971" i="3"/>
  <c r="BV459" i="3"/>
  <c r="BT796" i="3"/>
  <c r="BY761" i="3"/>
  <c r="BS635" i="3"/>
  <c r="BV647" i="3"/>
  <c r="BR492" i="3"/>
  <c r="BR344" i="3"/>
  <c r="BS140" i="3"/>
  <c r="BR661" i="3"/>
  <c r="BY842" i="3"/>
  <c r="BR402" i="3"/>
  <c r="BS855" i="3"/>
  <c r="BT658" i="3"/>
  <c r="BP919" i="3"/>
  <c r="BR720" i="3"/>
  <c r="BW571" i="3"/>
  <c r="BQ45" i="3"/>
  <c r="BR154" i="3"/>
  <c r="BZ855" i="3"/>
  <c r="BR1015" i="3"/>
  <c r="BS590" i="3"/>
  <c r="BR135" i="3"/>
  <c r="BV895" i="3"/>
  <c r="BX560" i="3"/>
  <c r="BV605" i="3"/>
  <c r="BS389" i="3"/>
  <c r="BP782" i="3"/>
  <c r="BU452" i="3"/>
  <c r="BZ447" i="3"/>
  <c r="BT1030" i="3"/>
  <c r="BS142" i="3"/>
  <c r="BY493" i="3"/>
  <c r="BW830" i="3"/>
  <c r="BZ913" i="3"/>
  <c r="BT199" i="3"/>
  <c r="BU613" i="3"/>
  <c r="BR768" i="3"/>
  <c r="BT503" i="3"/>
  <c r="BV851" i="3"/>
  <c r="BU661" i="3"/>
  <c r="BT385" i="3"/>
  <c r="BY245" i="3"/>
  <c r="BW460" i="3"/>
  <c r="BY311" i="3"/>
  <c r="BQ942" i="3"/>
  <c r="BR979" i="3"/>
  <c r="BS891" i="3"/>
  <c r="BS481" i="3"/>
  <c r="BT755" i="3"/>
  <c r="BR997" i="3"/>
  <c r="BP326" i="3"/>
  <c r="BY301" i="3"/>
  <c r="BW633" i="3"/>
  <c r="BZ994" i="3"/>
  <c r="BT458" i="3"/>
  <c r="BU607" i="3"/>
  <c r="BV980" i="3"/>
  <c r="BZ598" i="3"/>
  <c r="BY230" i="3"/>
  <c r="BY565" i="3"/>
  <c r="BX672" i="3"/>
  <c r="BU762" i="3"/>
  <c r="BZ650" i="3"/>
  <c r="BT918" i="3"/>
  <c r="BS759" i="3"/>
  <c r="BQ947" i="3"/>
  <c r="BP93" i="3"/>
  <c r="BW991" i="3"/>
  <c r="BU237" i="3"/>
  <c r="BU222" i="3"/>
  <c r="BW58" i="3"/>
  <c r="BY603" i="3"/>
  <c r="BR989" i="3"/>
  <c r="BZ588" i="3"/>
  <c r="BZ45" i="3"/>
  <c r="BZ552" i="3"/>
  <c r="BR137" i="3"/>
  <c r="BQ213" i="3"/>
  <c r="BR225" i="3"/>
  <c r="BR1030" i="3"/>
  <c r="BX587" i="3"/>
  <c r="BX681" i="3"/>
  <c r="BW909" i="3"/>
  <c r="BY63" i="3"/>
  <c r="BZ983" i="3"/>
  <c r="BV210" i="3"/>
  <c r="BT754" i="3"/>
  <c r="BS716" i="3"/>
  <c r="BU1017" i="3"/>
  <c r="BZ824" i="3"/>
  <c r="BZ123" i="3"/>
  <c r="BU294" i="3"/>
  <c r="BU734" i="3"/>
  <c r="BZ119" i="3"/>
  <c r="BW778" i="3"/>
  <c r="BS322" i="3"/>
  <c r="BU323" i="3"/>
  <c r="BT201" i="3"/>
  <c r="BU74" i="3"/>
  <c r="BW658" i="3"/>
  <c r="BT823" i="3"/>
  <c r="BR449" i="3"/>
  <c r="BX955" i="3"/>
  <c r="BP460" i="3"/>
  <c r="BX706" i="3"/>
  <c r="BQ698" i="3"/>
  <c r="BU144" i="3"/>
  <c r="BT511" i="3"/>
  <c r="BV78" i="3"/>
  <c r="BY391" i="3"/>
  <c r="BR535" i="3"/>
  <c r="BT141" i="3"/>
  <c r="BY760" i="3"/>
  <c r="BS883" i="3"/>
  <c r="BW75" i="3"/>
  <c r="BY581" i="3"/>
  <c r="BQ949" i="3"/>
  <c r="BY225" i="3"/>
  <c r="BU558" i="3"/>
  <c r="BU858" i="3"/>
  <c r="BV941" i="3"/>
  <c r="BS999" i="3"/>
  <c r="BS989" i="3"/>
  <c r="BW396" i="3"/>
  <c r="BX373" i="3"/>
  <c r="BR241" i="3"/>
  <c r="BT219" i="3"/>
  <c r="BV881" i="3"/>
  <c r="BV355" i="3"/>
  <c r="BT297" i="3"/>
  <c r="BZ1022" i="3"/>
  <c r="BU453" i="3"/>
  <c r="BW237" i="3"/>
  <c r="BT671" i="3"/>
  <c r="BW87" i="3"/>
  <c r="BU169" i="3"/>
  <c r="BS679" i="3"/>
  <c r="BT480" i="3"/>
  <c r="BW862" i="3"/>
  <c r="BS491" i="3"/>
  <c r="BS520" i="3"/>
  <c r="BQ368" i="3"/>
  <c r="BS392" i="3"/>
  <c r="BS361" i="3"/>
  <c r="BW1009" i="3"/>
  <c r="BP433" i="3"/>
  <c r="BV883" i="3"/>
  <c r="BX805" i="3"/>
  <c r="BU362" i="3"/>
  <c r="BQ1027" i="3"/>
  <c r="BT637" i="3"/>
  <c r="BY62" i="3"/>
  <c r="BP658" i="3"/>
  <c r="BV261" i="3"/>
  <c r="BV486" i="3"/>
  <c r="BU713" i="3"/>
  <c r="BR695" i="3"/>
  <c r="BV393" i="3"/>
  <c r="BY71" i="3"/>
  <c r="BW140" i="3"/>
  <c r="BY290" i="3"/>
  <c r="BZ706" i="3"/>
  <c r="BP362" i="3"/>
  <c r="BZ240" i="3"/>
  <c r="BZ664" i="3"/>
  <c r="BX950" i="3"/>
  <c r="BV36" i="3"/>
  <c r="BX537" i="3"/>
  <c r="BU830" i="3"/>
  <c r="BT705" i="3"/>
  <c r="BP161" i="3"/>
  <c r="BV661" i="3"/>
  <c r="BZ412" i="3"/>
  <c r="BZ924" i="3"/>
  <c r="BP550" i="3"/>
  <c r="BQ817" i="3"/>
  <c r="BS1030" i="3"/>
  <c r="BW299" i="3"/>
  <c r="BS535" i="3"/>
  <c r="BX970" i="3"/>
  <c r="BX466" i="3"/>
  <c r="BT351" i="3"/>
  <c r="BS307" i="3"/>
  <c r="BW316" i="3"/>
  <c r="BP216" i="3"/>
  <c r="BS899" i="3"/>
  <c r="BV807" i="3"/>
  <c r="BQ267" i="3"/>
  <c r="BU512" i="3"/>
  <c r="BV690" i="3"/>
  <c r="BP959" i="3"/>
  <c r="BT85" i="3"/>
  <c r="BU365" i="3"/>
  <c r="BS791" i="3"/>
  <c r="BT867" i="3"/>
  <c r="BW376" i="3"/>
  <c r="BX513" i="3"/>
  <c r="BY567" i="3"/>
  <c r="BV632" i="3"/>
  <c r="BX608" i="3"/>
  <c r="BT417" i="3"/>
  <c r="BU686" i="3"/>
  <c r="BR268" i="3"/>
  <c r="BV182" i="3"/>
  <c r="BW635" i="3"/>
  <c r="BX402" i="3"/>
  <c r="BR878" i="3"/>
  <c r="BW311" i="3"/>
  <c r="BT86" i="3"/>
  <c r="BU201" i="3"/>
  <c r="BU780" i="3"/>
  <c r="BZ218" i="3"/>
  <c r="BZ568" i="3"/>
  <c r="BZ634" i="3"/>
  <c r="BS194" i="3"/>
  <c r="BX908" i="3"/>
  <c r="BR591" i="3"/>
  <c r="BR1028" i="3"/>
  <c r="BZ104" i="3"/>
  <c r="BQ808" i="3"/>
  <c r="BP260" i="3"/>
  <c r="BV387" i="3"/>
  <c r="BQ117" i="3"/>
  <c r="BV101" i="3"/>
  <c r="BW346" i="3"/>
  <c r="BZ343" i="3"/>
  <c r="BR438" i="3"/>
  <c r="BT204" i="3"/>
  <c r="BT967" i="3"/>
  <c r="BS324" i="3"/>
  <c r="BZ968" i="3"/>
  <c r="BU322" i="3"/>
  <c r="BZ579" i="3"/>
  <c r="BY214" i="3"/>
  <c r="BU682" i="3"/>
  <c r="BV814" i="3"/>
  <c r="BX35" i="3"/>
  <c r="BU991" i="3"/>
  <c r="BP37" i="3"/>
  <c r="BP251" i="3"/>
  <c r="BZ931" i="3"/>
  <c r="BS34" i="3"/>
  <c r="BS900" i="3"/>
  <c r="BQ866" i="3"/>
  <c r="BT410" i="3"/>
  <c r="BX616" i="3"/>
  <c r="BY975" i="3"/>
  <c r="BU871" i="3"/>
  <c r="BX73" i="3"/>
  <c r="BT820" i="3"/>
  <c r="BQ812" i="3"/>
  <c r="BU708" i="3"/>
  <c r="BS113" i="3"/>
  <c r="BZ578" i="3"/>
  <c r="BY211" i="3"/>
  <c r="BY339" i="3"/>
  <c r="BW1030" i="3"/>
  <c r="BU712" i="3"/>
  <c r="BR447" i="3"/>
  <c r="BQ66" i="3"/>
  <c r="BS531" i="3"/>
  <c r="BR920" i="3"/>
  <c r="BS522" i="3"/>
  <c r="BS279" i="3"/>
  <c r="BZ978" i="3"/>
  <c r="BW978" i="3"/>
  <c r="BY818" i="3"/>
  <c r="BS351" i="3"/>
  <c r="BY846" i="3"/>
  <c r="BU685" i="3"/>
  <c r="BY626" i="3"/>
  <c r="BT127" i="3"/>
  <c r="BQ665" i="3"/>
  <c r="BX87" i="3"/>
  <c r="BR785" i="3"/>
  <c r="BP385" i="3"/>
  <c r="BQ326" i="3"/>
  <c r="BQ383" i="3"/>
  <c r="BR163" i="3"/>
  <c r="BV595" i="3"/>
  <c r="BX891" i="3"/>
  <c r="BS538" i="3"/>
  <c r="BX992" i="3"/>
  <c r="BY333" i="3"/>
  <c r="BZ453" i="3"/>
  <c r="BW590" i="3"/>
  <c r="BW205" i="3"/>
  <c r="BW302" i="3"/>
  <c r="BQ86" i="3"/>
  <c r="BP167" i="3"/>
  <c r="BU619" i="3"/>
  <c r="BX217" i="3"/>
  <c r="BW485" i="3"/>
  <c r="BW915" i="3"/>
  <c r="BS758" i="3"/>
  <c r="BP197" i="3"/>
  <c r="BW338" i="3"/>
  <c r="BX44" i="3"/>
  <c r="BR412" i="3"/>
  <c r="BS469" i="3"/>
  <c r="BU315" i="3"/>
  <c r="BS145" i="3"/>
  <c r="BV392" i="3"/>
  <c r="BX793" i="3"/>
  <c r="BQ219" i="3"/>
  <c r="BW752" i="3"/>
  <c r="BT557" i="3"/>
  <c r="BY825" i="3"/>
  <c r="BW592" i="3"/>
  <c r="BX432" i="3"/>
  <c r="BT601" i="3"/>
  <c r="BV349" i="3"/>
  <c r="BU126" i="3"/>
  <c r="BW436" i="3"/>
  <c r="BV731" i="3"/>
  <c r="BW905" i="3"/>
  <c r="BW708" i="3"/>
  <c r="BP526" i="3"/>
  <c r="BU974" i="3"/>
  <c r="BX239" i="3"/>
  <c r="BW853" i="3"/>
  <c r="BQ707" i="3"/>
  <c r="BU53" i="3"/>
  <c r="BX120" i="3"/>
  <c r="BU373" i="3"/>
  <c r="BZ345" i="3"/>
  <c r="BV119" i="3"/>
  <c r="BZ422" i="3"/>
  <c r="BP712" i="3"/>
  <c r="BW827" i="3"/>
  <c r="BZ803" i="3"/>
  <c r="BY360" i="3"/>
  <c r="BT348" i="3"/>
  <c r="BX301" i="3"/>
  <c r="BP857" i="3"/>
  <c r="BP775" i="3"/>
  <c r="BT281" i="3"/>
  <c r="BY182" i="3"/>
  <c r="BP759" i="3"/>
  <c r="BW343" i="3"/>
  <c r="BP389" i="3"/>
  <c r="BP707" i="3"/>
  <c r="BY295" i="3"/>
  <c r="BP843" i="3"/>
  <c r="BP445" i="3"/>
  <c r="BS778" i="3"/>
  <c r="BX191" i="3"/>
  <c r="BS43" i="3"/>
  <c r="BS672" i="3"/>
  <c r="BQ303" i="3"/>
  <c r="BV537" i="3"/>
  <c r="BT362" i="3"/>
  <c r="BR242" i="3"/>
  <c r="BY68" i="3"/>
  <c r="BV794" i="3"/>
  <c r="BS562" i="3"/>
  <c r="BP546" i="3"/>
  <c r="BY558" i="3"/>
  <c r="BW783" i="3"/>
  <c r="BR665" i="3"/>
  <c r="BS625" i="3"/>
  <c r="BS797" i="3"/>
  <c r="BP872" i="3"/>
  <c r="BX309" i="3"/>
  <c r="BP289" i="3"/>
  <c r="BX277" i="3"/>
  <c r="BX315" i="3"/>
  <c r="BP105" i="3"/>
  <c r="BX633" i="3"/>
  <c r="BV973" i="3"/>
  <c r="BW308" i="3"/>
  <c r="BP84" i="3"/>
  <c r="BY502" i="3"/>
  <c r="BQ73" i="3"/>
  <c r="BW666" i="3"/>
  <c r="BP484" i="3"/>
  <c r="BW914" i="3"/>
  <c r="BX899" i="3"/>
  <c r="BV633" i="3"/>
  <c r="BU671" i="3"/>
  <c r="BP370" i="3"/>
  <c r="BU58" i="3"/>
  <c r="BW286" i="3"/>
  <c r="BY940" i="3"/>
  <c r="BU422" i="3"/>
  <c r="BW878" i="3"/>
  <c r="BR1025" i="3"/>
  <c r="BS239" i="3"/>
  <c r="BZ512" i="3"/>
  <c r="BP854" i="3"/>
  <c r="BU724" i="3"/>
  <c r="BZ1009" i="3"/>
  <c r="BX700" i="3"/>
  <c r="BP792" i="3"/>
  <c r="BQ564" i="3"/>
  <c r="BY397" i="3"/>
  <c r="BR773" i="3"/>
  <c r="BZ402" i="3"/>
  <c r="BW508" i="3"/>
  <c r="BU604" i="3"/>
  <c r="BY344" i="3"/>
  <c r="BT1016" i="3"/>
  <c r="BQ290" i="3"/>
  <c r="BT207" i="3"/>
  <c r="BY877" i="3"/>
  <c r="BQ562" i="3"/>
  <c r="BW577" i="3"/>
  <c r="BU790" i="3"/>
  <c r="BU926" i="3"/>
  <c r="BV585" i="3"/>
  <c r="BS68" i="3"/>
  <c r="BV766" i="3"/>
  <c r="BX788" i="3"/>
  <c r="BQ186" i="3"/>
  <c r="BU487" i="3"/>
  <c r="BQ393" i="3"/>
  <c r="BQ309" i="3"/>
  <c r="BU877" i="3"/>
  <c r="BQ172" i="3"/>
  <c r="BT816" i="3"/>
  <c r="BR84" i="3"/>
  <c r="BS230" i="3"/>
  <c r="BQ781" i="3"/>
  <c r="BX318" i="3"/>
  <c r="BU658" i="3"/>
  <c r="BY871" i="3"/>
  <c r="BP310" i="3"/>
  <c r="BQ382" i="3"/>
  <c r="BT433" i="3"/>
  <c r="BX871" i="3"/>
  <c r="BZ263" i="3"/>
  <c r="BS776" i="3"/>
  <c r="BQ58" i="3"/>
  <c r="BT905" i="3"/>
  <c r="BU367" i="3"/>
  <c r="BX693" i="3"/>
  <c r="BX643" i="3"/>
  <c r="BP723" i="3"/>
  <c r="BW202" i="3"/>
  <c r="BP53" i="3"/>
  <c r="BQ800" i="3"/>
  <c r="BV691" i="3"/>
  <c r="BR1006" i="3"/>
  <c r="BP577" i="3"/>
  <c r="BW207" i="3"/>
  <c r="BV283" i="3"/>
  <c r="BT619" i="3"/>
  <c r="BY788" i="3"/>
  <c r="BU182" i="3"/>
  <c r="BZ851" i="3"/>
  <c r="BQ280" i="3"/>
  <c r="BP108" i="3"/>
  <c r="BS735" i="3"/>
  <c r="BW583" i="3"/>
  <c r="BT251" i="3"/>
  <c r="BT383" i="3"/>
  <c r="BZ957" i="3"/>
  <c r="BZ712" i="3"/>
  <c r="BU657" i="3"/>
  <c r="BX57" i="3"/>
  <c r="BS960" i="3"/>
  <c r="BR857" i="3"/>
  <c r="BU610" i="3"/>
  <c r="BY715" i="3"/>
  <c r="BW278" i="3"/>
  <c r="BU927" i="3"/>
  <c r="BU564" i="3"/>
  <c r="BW875" i="3"/>
  <c r="BS76" i="3"/>
  <c r="BR62" i="3"/>
  <c r="BS247" i="3"/>
  <c r="BZ741" i="3"/>
  <c r="BW854" i="3"/>
  <c r="BW397" i="3"/>
  <c r="BR150" i="3"/>
  <c r="BT234" i="3"/>
  <c r="BQ49" i="3"/>
  <c r="BY717" i="3"/>
  <c r="BW473" i="3"/>
  <c r="BS349" i="3"/>
  <c r="BX283" i="3"/>
  <c r="BV903" i="3"/>
  <c r="BZ206" i="3"/>
  <c r="BQ231" i="3"/>
  <c r="BZ933" i="3"/>
  <c r="BU38" i="3"/>
  <c r="BP482" i="3"/>
  <c r="BW72" i="3"/>
  <c r="BU677" i="3"/>
  <c r="BZ934" i="3"/>
  <c r="BY343" i="3"/>
  <c r="BS369" i="3"/>
  <c r="BV506" i="3"/>
  <c r="BU424" i="3"/>
  <c r="BX479" i="3"/>
  <c r="BW339" i="3"/>
  <c r="BW615" i="3"/>
  <c r="BX933" i="3"/>
  <c r="BV911" i="3"/>
  <c r="BR766" i="3"/>
  <c r="BU332" i="3"/>
  <c r="BT838" i="3"/>
  <c r="BU308" i="3"/>
  <c r="BR133" i="3"/>
  <c r="BW400" i="3"/>
  <c r="BV186" i="3"/>
  <c r="BX548" i="3"/>
  <c r="BQ504" i="3"/>
  <c r="BW369" i="3"/>
  <c r="BP390" i="3"/>
  <c r="BW760" i="3"/>
  <c r="BQ149" i="3"/>
  <c r="BP709" i="3"/>
  <c r="BX220" i="3"/>
  <c r="BW917" i="3"/>
  <c r="BS517" i="3"/>
  <c r="BR166" i="3"/>
  <c r="BT153" i="3"/>
  <c r="BV104" i="3"/>
  <c r="BX141" i="3"/>
  <c r="BW290" i="3"/>
  <c r="BT74" i="3"/>
  <c r="BR244" i="3"/>
  <c r="BV815" i="3"/>
  <c r="BT256" i="3"/>
  <c r="BW1022" i="3"/>
  <c r="BW998" i="3"/>
  <c r="BR219" i="3"/>
  <c r="BX622" i="3"/>
  <c r="BZ549" i="3"/>
  <c r="BS692" i="3"/>
  <c r="BW342" i="3"/>
  <c r="BT974" i="3"/>
  <c r="BU275" i="3"/>
  <c r="BT593" i="3"/>
  <c r="BQ35" i="3"/>
  <c r="BP100" i="3"/>
  <c r="BV922" i="3"/>
  <c r="BZ523" i="3"/>
  <c r="BT765" i="3"/>
  <c r="BW325" i="3"/>
  <c r="BT766" i="3"/>
  <c r="BT623" i="3"/>
  <c r="BW139" i="3"/>
  <c r="BQ1011" i="3"/>
  <c r="BY608" i="3"/>
  <c r="BY64" i="3"/>
  <c r="BU152" i="3"/>
  <c r="BZ474" i="3"/>
  <c r="BQ501" i="3"/>
  <c r="BP948" i="3"/>
  <c r="BS613" i="3"/>
  <c r="BZ952" i="3"/>
  <c r="BW614" i="3"/>
  <c r="BZ33" i="3"/>
  <c r="BS69" i="3"/>
  <c r="BR200" i="3"/>
  <c r="BQ574" i="3"/>
  <c r="BW482" i="3"/>
  <c r="BU496" i="3"/>
  <c r="BW387" i="3"/>
  <c r="BT420" i="3"/>
  <c r="BY739" i="3"/>
  <c r="BP416" i="3"/>
  <c r="BZ321" i="3"/>
  <c r="BX617" i="3"/>
  <c r="BT902" i="3"/>
  <c r="BX444" i="3"/>
  <c r="BY602" i="3"/>
  <c r="BQ583" i="3"/>
  <c r="BY763" i="3"/>
  <c r="BV902" i="3"/>
  <c r="BQ963" i="3"/>
  <c r="BU574" i="3"/>
  <c r="BX709" i="3"/>
  <c r="BZ390" i="3"/>
  <c r="BY994" i="3"/>
  <c r="BX958" i="3"/>
  <c r="BP505" i="3"/>
  <c r="BX703" i="3"/>
  <c r="BT762" i="3"/>
  <c r="BY615" i="3"/>
  <c r="BX511" i="3"/>
  <c r="BX316" i="3"/>
  <c r="BR745" i="3"/>
  <c r="BP246" i="3"/>
  <c r="BX786" i="3"/>
  <c r="BU838" i="3"/>
  <c r="BQ737" i="3"/>
  <c r="BW673" i="3"/>
  <c r="BX549" i="3"/>
  <c r="BR690" i="3"/>
  <c r="BR788" i="3"/>
  <c r="BX483" i="3"/>
  <c r="BS88" i="3"/>
  <c r="BP387" i="3"/>
  <c r="BX335" i="3"/>
  <c r="BP934" i="3"/>
  <c r="BQ348" i="3"/>
  <c r="BU298" i="3"/>
  <c r="BZ954" i="3"/>
  <c r="BV427" i="3"/>
  <c r="BS576" i="3"/>
  <c r="BQ146" i="3"/>
  <c r="BW350" i="3"/>
  <c r="BW448" i="3"/>
  <c r="BV118" i="3"/>
  <c r="BP43" i="3"/>
  <c r="BY108" i="3"/>
  <c r="BS912" i="3"/>
  <c r="BS646" i="3"/>
  <c r="BT71" i="3"/>
  <c r="BZ819" i="3"/>
  <c r="BP442" i="3"/>
  <c r="BT170" i="3"/>
  <c r="BV308" i="3"/>
  <c r="BY901" i="3"/>
  <c r="BU993" i="3"/>
  <c r="BX39" i="3"/>
  <c r="BU544" i="3"/>
  <c r="BZ534" i="3"/>
  <c r="BS52" i="3"/>
  <c r="BU903" i="3"/>
  <c r="BX834" i="3"/>
  <c r="BS1004" i="3"/>
  <c r="BY1018" i="3"/>
  <c r="BY983" i="3"/>
  <c r="BR516" i="3"/>
  <c r="BP850" i="3"/>
  <c r="BZ314" i="3"/>
  <c r="BW443" i="3"/>
  <c r="BX631" i="3"/>
  <c r="BT454" i="3"/>
  <c r="BW795" i="3"/>
  <c r="BY542" i="3"/>
  <c r="BP194" i="3"/>
  <c r="BY866" i="3"/>
  <c r="BT496" i="3"/>
  <c r="BR280" i="3"/>
  <c r="BY131" i="3"/>
  <c r="BT406" i="3"/>
  <c r="BP230" i="3"/>
  <c r="BV153" i="3"/>
  <c r="BT674" i="3"/>
  <c r="BU727" i="3"/>
  <c r="BW997" i="3"/>
  <c r="BP221" i="3"/>
  <c r="BT122" i="3"/>
  <c r="BQ461" i="3"/>
  <c r="BP627" i="3"/>
  <c r="BQ554" i="3"/>
  <c r="BT919" i="3"/>
  <c r="BT881" i="3"/>
  <c r="BW944" i="3"/>
  <c r="BR562" i="3"/>
  <c r="BS812" i="3"/>
  <c r="BV587" i="3"/>
  <c r="BT284" i="3"/>
  <c r="BT904" i="3"/>
  <c r="BQ150" i="3"/>
  <c r="BR427" i="3"/>
  <c r="BP34" i="3"/>
  <c r="BQ924" i="3"/>
  <c r="BU456" i="3"/>
  <c r="BR677" i="3"/>
  <c r="BS462" i="3"/>
  <c r="BS1024" i="3"/>
  <c r="BV856" i="3"/>
  <c r="BW543" i="3"/>
  <c r="BV454" i="3"/>
  <c r="BY421" i="3"/>
  <c r="BY919" i="3"/>
  <c r="BS384" i="3"/>
  <c r="BP255" i="3"/>
  <c r="BR452" i="3"/>
  <c r="BX252" i="3"/>
  <c r="BU480" i="3"/>
  <c r="BQ332" i="3"/>
  <c r="BP424" i="3"/>
  <c r="BX854" i="3"/>
  <c r="BR497" i="3"/>
  <c r="BQ341" i="3"/>
  <c r="BV610" i="3"/>
  <c r="BX291" i="3"/>
  <c r="BX730" i="3"/>
  <c r="BP145" i="3"/>
  <c r="BP114" i="3"/>
  <c r="BU825" i="3"/>
  <c r="BP771" i="3"/>
  <c r="BZ606" i="3"/>
  <c r="BX339" i="3"/>
  <c r="BS948" i="3"/>
  <c r="BY114" i="3"/>
  <c r="BV390" i="3"/>
  <c r="BQ344" i="3"/>
  <c r="BY197" i="3"/>
  <c r="BS290" i="3"/>
  <c r="BT196" i="3"/>
  <c r="BQ427" i="3"/>
  <c r="BQ675" i="3"/>
  <c r="BX304" i="3"/>
  <c r="BS958" i="3"/>
  <c r="BU313" i="3"/>
  <c r="BR1027" i="3"/>
  <c r="BP694" i="3"/>
  <c r="BZ612" i="3"/>
  <c r="BZ592" i="3"/>
  <c r="BQ735" i="3"/>
  <c r="BT467" i="3"/>
  <c r="BP984" i="3"/>
  <c r="BR688" i="3"/>
  <c r="BT485" i="3"/>
  <c r="BZ966" i="3"/>
  <c r="BR615" i="3"/>
  <c r="BT517" i="3"/>
  <c r="BS83" i="3"/>
  <c r="BQ324" i="3"/>
  <c r="BW922" i="3"/>
  <c r="BX867" i="3"/>
  <c r="BR567" i="3"/>
  <c r="BQ103" i="3"/>
  <c r="BP515" i="3"/>
  <c r="BW946" i="3"/>
  <c r="BZ648" i="3"/>
  <c r="BT982" i="3"/>
  <c r="BQ626" i="3"/>
  <c r="BT923" i="3"/>
  <c r="BT932" i="3"/>
  <c r="BU1010" i="3"/>
  <c r="BX193" i="3"/>
  <c r="BT178" i="3"/>
  <c r="BW890" i="3"/>
  <c r="BQ338" i="3"/>
  <c r="BU448" i="3"/>
  <c r="BW393" i="3"/>
  <c r="BU952" i="3"/>
  <c r="BY635" i="3"/>
  <c r="BZ850" i="3"/>
  <c r="BX727" i="3"/>
  <c r="BT645" i="3"/>
  <c r="BR647" i="3"/>
  <c r="BW648" i="3"/>
  <c r="BV70" i="3"/>
  <c r="BR855" i="3"/>
  <c r="BU163" i="3"/>
  <c r="BX143" i="3"/>
  <c r="BT415" i="3"/>
  <c r="BS790" i="3"/>
  <c r="BZ894" i="3"/>
  <c r="BV336" i="3"/>
  <c r="BT710" i="3"/>
  <c r="BW916" i="3"/>
  <c r="BR961" i="3"/>
  <c r="BV350" i="3"/>
  <c r="BS437" i="3"/>
  <c r="BV331" i="3"/>
  <c r="BU786" i="3"/>
  <c r="BU40" i="3"/>
  <c r="BX952" i="3"/>
  <c r="BW628" i="3"/>
  <c r="BX741" i="3"/>
  <c r="BZ679" i="3"/>
  <c r="BV517" i="3"/>
  <c r="BQ509" i="3"/>
  <c r="BY630" i="3"/>
  <c r="BY884" i="3"/>
  <c r="BX194" i="3"/>
  <c r="BU42" i="3"/>
  <c r="BR350" i="3"/>
  <c r="BW156" i="3"/>
  <c r="BP1002" i="3"/>
  <c r="BX440" i="3"/>
  <c r="BP47" i="3"/>
  <c r="BZ197" i="3"/>
  <c r="BX350" i="3"/>
  <c r="BY759" i="3"/>
  <c r="BT434" i="3"/>
  <c r="BX76" i="3"/>
  <c r="BT741" i="3"/>
  <c r="BW663" i="3"/>
  <c r="BQ288" i="3"/>
  <c r="BS93" i="3"/>
  <c r="BP541" i="3"/>
  <c r="BU114" i="3"/>
  <c r="BT914" i="3"/>
  <c r="BX450" i="3"/>
  <c r="BX413" i="3"/>
  <c r="BU600" i="3"/>
  <c r="BR373" i="3"/>
  <c r="BX353" i="3"/>
  <c r="BR211" i="3"/>
  <c r="BV274" i="3"/>
  <c r="BY253" i="3"/>
  <c r="BX714" i="3"/>
  <c r="BZ566" i="3"/>
  <c r="BZ1018" i="3"/>
  <c r="BW113" i="3"/>
  <c r="BQ184" i="3"/>
  <c r="BY509" i="3"/>
  <c r="BP276" i="3"/>
  <c r="BT225" i="3"/>
  <c r="BV951" i="3"/>
  <c r="BZ508" i="3"/>
  <c r="BP200" i="3"/>
  <c r="BW649" i="3"/>
  <c r="BT1005" i="3"/>
  <c r="BT556" i="3"/>
  <c r="BR451" i="3"/>
  <c r="BQ538" i="3"/>
  <c r="BP665" i="3"/>
  <c r="BY45" i="3"/>
  <c r="BS317" i="3"/>
  <c r="BX966" i="3"/>
  <c r="BV863" i="3"/>
  <c r="BS111" i="3"/>
  <c r="BU109" i="3"/>
  <c r="BX366" i="3"/>
  <c r="BV907" i="3"/>
  <c r="BZ483" i="3"/>
  <c r="BQ294" i="3"/>
  <c r="BZ605" i="3"/>
  <c r="BR494" i="3"/>
  <c r="BU250" i="3"/>
  <c r="BT975" i="3"/>
  <c r="BQ531" i="3"/>
  <c r="BQ125" i="3"/>
  <c r="BS848" i="3"/>
  <c r="BU944" i="3"/>
  <c r="BT596" i="3"/>
  <c r="BV49" i="3"/>
  <c r="BU982" i="3"/>
  <c r="BP613" i="3"/>
  <c r="BY586" i="3"/>
  <c r="BY300" i="3"/>
  <c r="BR783" i="3"/>
  <c r="BV539" i="3"/>
  <c r="BY120" i="3"/>
  <c r="BV134" i="3"/>
  <c r="BU232" i="3"/>
  <c r="BP931" i="3"/>
  <c r="BY512" i="3"/>
  <c r="BS647" i="3"/>
  <c r="BU840" i="3"/>
  <c r="BX667" i="3"/>
  <c r="BY982" i="3"/>
  <c r="BY196" i="3"/>
  <c r="BY100" i="3"/>
  <c r="BV428" i="3"/>
  <c r="BT106" i="3"/>
  <c r="BR731" i="3"/>
  <c r="BT440" i="3"/>
  <c r="BZ204" i="3"/>
  <c r="BY312" i="3"/>
  <c r="BZ1026" i="3"/>
  <c r="BV502" i="3"/>
  <c r="BV492" i="3"/>
  <c r="BX333" i="3"/>
  <c r="BV233" i="3"/>
  <c r="BS867" i="3"/>
  <c r="BP504" i="3"/>
  <c r="BX851" i="3"/>
  <c r="BU443" i="3"/>
  <c r="BU307" i="3"/>
  <c r="BQ909" i="3"/>
  <c r="BP286" i="3"/>
  <c r="BR301" i="3"/>
  <c r="BS422" i="3"/>
  <c r="BQ811" i="3"/>
  <c r="BW224" i="3"/>
  <c r="BW132" i="3"/>
  <c r="BT104" i="3"/>
  <c r="BP656" i="3"/>
  <c r="BP868" i="3"/>
  <c r="BX523" i="3"/>
  <c r="BY647" i="3"/>
  <c r="BW799" i="3"/>
  <c r="BP189" i="3"/>
  <c r="BY103" i="3"/>
  <c r="BP1009" i="3"/>
  <c r="BX135" i="3"/>
  <c r="BV979" i="3"/>
  <c r="BW320" i="3"/>
  <c r="BP833" i="3"/>
  <c r="BT332" i="3"/>
  <c r="BP142" i="3"/>
  <c r="BR725" i="3"/>
  <c r="BR377" i="3"/>
  <c r="BT700" i="3"/>
  <c r="BQ995" i="3"/>
  <c r="BY985" i="3"/>
  <c r="BQ585" i="3"/>
  <c r="BR341" i="3"/>
  <c r="BX968" i="3"/>
  <c r="BP576" i="3"/>
  <c r="BP117" i="3"/>
  <c r="BR432" i="3"/>
  <c r="BT355" i="3"/>
  <c r="BX142" i="3"/>
  <c r="BX951" i="3"/>
  <c r="BP940" i="3"/>
  <c r="BW43" i="3"/>
  <c r="BV852" i="3"/>
  <c r="BQ152" i="3"/>
  <c r="BU878" i="3"/>
  <c r="BX495" i="3"/>
  <c r="BT313" i="3"/>
  <c r="BP63" i="3"/>
  <c r="BR508" i="3"/>
  <c r="BP960" i="3"/>
  <c r="BZ806" i="3"/>
  <c r="BQ727" i="3"/>
  <c r="BX51" i="3"/>
  <c r="BY272" i="3"/>
  <c r="BQ796" i="3"/>
  <c r="BY858" i="3"/>
  <c r="BX260" i="3"/>
  <c r="BW231" i="3"/>
  <c r="BP123" i="3"/>
  <c r="BX233" i="3"/>
  <c r="BY179" i="3"/>
  <c r="BW345" i="3"/>
  <c r="BU264" i="3"/>
  <c r="BT69" i="3"/>
  <c r="BT289" i="3"/>
  <c r="BQ162" i="3"/>
  <c r="BY903" i="3"/>
  <c r="BU459" i="3"/>
  <c r="BX329" i="3"/>
  <c r="BP877" i="3"/>
  <c r="BV1015" i="3"/>
  <c r="BS443" i="3"/>
  <c r="BQ683" i="3"/>
  <c r="BY119" i="3"/>
  <c r="BS467" i="3"/>
  <c r="BQ570" i="3"/>
  <c r="BQ56" i="3"/>
  <c r="BV745" i="3"/>
  <c r="BZ77" i="3"/>
  <c r="BY184" i="3"/>
  <c r="BT1019" i="3"/>
  <c r="BV523" i="3"/>
  <c r="BQ195" i="3"/>
  <c r="BS712" i="3"/>
  <c r="BU342" i="3"/>
  <c r="BX691" i="3"/>
  <c r="BX114" i="3"/>
  <c r="BW703" i="3"/>
  <c r="BT173" i="3"/>
  <c r="BT324" i="3"/>
  <c r="BY309" i="3"/>
  <c r="BR691" i="3"/>
  <c r="BZ91" i="3"/>
  <c r="BQ484" i="3"/>
  <c r="BZ395" i="3"/>
  <c r="BQ354" i="3"/>
  <c r="BS611" i="3"/>
  <c r="BU740" i="3"/>
  <c r="BQ100" i="3"/>
  <c r="BS995" i="3"/>
  <c r="BW961" i="3"/>
  <c r="BX358" i="3"/>
  <c r="BQ703" i="3"/>
  <c r="BZ334" i="3"/>
  <c r="BX270" i="3"/>
  <c r="BR750" i="3"/>
  <c r="BR504" i="3"/>
  <c r="BZ392" i="3"/>
  <c r="BZ90" i="3"/>
  <c r="BQ224" i="3"/>
  <c r="BV759" i="3"/>
  <c r="BS924" i="3"/>
  <c r="BX385" i="3"/>
  <c r="BP809" i="3"/>
  <c r="BW438" i="3"/>
  <c r="BW634" i="3"/>
  <c r="BS817" i="3"/>
  <c r="BW354" i="3"/>
  <c r="BR802" i="3"/>
  <c r="BX609" i="3"/>
  <c r="BQ129" i="3"/>
  <c r="BW996" i="3"/>
  <c r="BS936" i="3"/>
  <c r="BY522" i="3"/>
  <c r="BT273" i="3"/>
  <c r="BX1008" i="3"/>
  <c r="BR880" i="3"/>
  <c r="BU177" i="3"/>
  <c r="BU215" i="3"/>
  <c r="BT889" i="3"/>
  <c r="BZ865" i="3"/>
  <c r="BZ61" i="3"/>
  <c r="BT1006" i="3"/>
  <c r="BY411" i="3"/>
  <c r="BV458" i="3"/>
  <c r="BQ180" i="3"/>
  <c r="BZ1015" i="3"/>
  <c r="BV597" i="3"/>
  <c r="BV613" i="3"/>
  <c r="BS877" i="3"/>
  <c r="BZ698" i="3"/>
  <c r="BY373" i="3"/>
  <c r="BV1022" i="3"/>
  <c r="BX744" i="3"/>
  <c r="BU471" i="3"/>
  <c r="BP66" i="3"/>
  <c r="BT177" i="3"/>
  <c r="BT605" i="3"/>
  <c r="BW250" i="3"/>
  <c r="BV978" i="3"/>
  <c r="BT194" i="3"/>
  <c r="BQ357" i="3"/>
  <c r="BV853" i="3"/>
  <c r="BV264" i="3"/>
  <c r="BV217" i="3"/>
  <c r="BY317" i="3"/>
  <c r="BZ656" i="3"/>
  <c r="BW562" i="3"/>
  <c r="BW455" i="3"/>
  <c r="BZ308" i="3"/>
  <c r="BQ911" i="3"/>
  <c r="BR715" i="3"/>
  <c r="BS354" i="3"/>
  <c r="BT209" i="3"/>
  <c r="BX109" i="3"/>
  <c r="BV439" i="3"/>
  <c r="BP855" i="3"/>
  <c r="BP126" i="3"/>
  <c r="BV622" i="3"/>
  <c r="BV623" i="3"/>
  <c r="BZ986" i="3"/>
  <c r="BW747" i="3"/>
  <c r="BW596" i="3"/>
  <c r="BY323" i="3"/>
  <c r="BV777" i="3"/>
  <c r="BP426" i="3"/>
  <c r="BZ890" i="3"/>
  <c r="BW724" i="3"/>
  <c r="BR845" i="3"/>
  <c r="BT116" i="3"/>
  <c r="BQ483" i="3"/>
  <c r="BQ154" i="3"/>
  <c r="BU325" i="3"/>
  <c r="BQ767" i="3"/>
  <c r="BY674" i="3"/>
  <c r="BR842" i="3"/>
  <c r="BY396" i="3"/>
  <c r="BV424" i="3"/>
  <c r="BQ481" i="3"/>
  <c r="BV976" i="3"/>
  <c r="BY833" i="3"/>
  <c r="BS914" i="3"/>
  <c r="BQ576" i="3"/>
  <c r="BT578" i="3"/>
  <c r="BY273" i="3"/>
  <c r="BW292" i="3"/>
  <c r="BP720" i="3"/>
  <c r="BS1005" i="3"/>
  <c r="BS44" i="3"/>
  <c r="BP202" i="3"/>
  <c r="BY1006" i="3"/>
  <c r="BU105" i="3"/>
  <c r="BQ654" i="3"/>
  <c r="BY633" i="3"/>
  <c r="BQ567" i="3"/>
  <c r="BX164" i="3"/>
  <c r="BY248" i="3"/>
  <c r="BZ989" i="3"/>
  <c r="BP307" i="3"/>
  <c r="BP226" i="3"/>
  <c r="BY510" i="3"/>
  <c r="BQ471" i="3"/>
  <c r="BR486" i="3"/>
  <c r="BY132" i="3"/>
  <c r="BR905" i="3"/>
  <c r="BW363" i="3"/>
  <c r="BR227" i="3"/>
  <c r="BS379" i="3"/>
  <c r="BV112" i="3"/>
  <c r="BQ946" i="3"/>
  <c r="BU189" i="3"/>
  <c r="BW463" i="3"/>
  <c r="BR893" i="3"/>
  <c r="BQ466" i="3"/>
  <c r="BS72" i="3"/>
  <c r="BZ309" i="3"/>
  <c r="BV957" i="3"/>
  <c r="BW83" i="3"/>
  <c r="BP696" i="3"/>
  <c r="BQ648" i="3"/>
  <c r="BT870" i="3"/>
  <c r="BQ584" i="3"/>
  <c r="BU540" i="3"/>
  <c r="BP36" i="3"/>
  <c r="BW818" i="3"/>
  <c r="BV823" i="3"/>
  <c r="BX1029" i="3"/>
  <c r="BS827" i="3"/>
  <c r="BQ266" i="3"/>
  <c r="BW979" i="3"/>
  <c r="BY781" i="3"/>
  <c r="BU627" i="3"/>
  <c r="BY699" i="3"/>
  <c r="BT845" i="3"/>
  <c r="BX731" i="3"/>
  <c r="BW199" i="3"/>
  <c r="BQ792" i="3"/>
  <c r="BT906" i="3"/>
  <c r="BS903" i="3"/>
  <c r="BV711" i="3"/>
  <c r="BW526" i="3"/>
  <c r="BR240" i="3"/>
  <c r="BW248" i="3"/>
  <c r="BX704" i="3"/>
  <c r="BW158" i="3"/>
  <c r="BV335" i="3"/>
  <c r="BY178" i="3"/>
  <c r="BT87" i="3"/>
  <c r="BW121" i="3"/>
  <c r="BY296" i="3"/>
  <c r="BZ310" i="3"/>
  <c r="BR442" i="3"/>
  <c r="BP562" i="3"/>
  <c r="BZ292" i="3"/>
  <c r="BS284" i="3"/>
  <c r="BQ799" i="3"/>
  <c r="BR944" i="3"/>
  <c r="BQ126" i="3"/>
  <c r="BR678" i="3"/>
  <c r="BS424" i="3"/>
  <c r="BW215" i="3"/>
  <c r="BQ577" i="3"/>
  <c r="BY584" i="3"/>
  <c r="BP830" i="3"/>
  <c r="BP957" i="3"/>
  <c r="BQ680" i="3"/>
  <c r="BP891" i="3"/>
  <c r="BR671" i="3"/>
  <c r="BT261" i="3"/>
  <c r="BZ813" i="3"/>
  <c r="BU629" i="3"/>
  <c r="BV772" i="3"/>
  <c r="BV327" i="3"/>
  <c r="BR931" i="3"/>
  <c r="BS722" i="3"/>
  <c r="BZ362" i="3"/>
  <c r="BX895" i="3"/>
  <c r="BV662" i="3"/>
  <c r="BP692" i="3"/>
  <c r="BT295" i="3"/>
  <c r="BP925" i="3"/>
  <c r="BZ728" i="3"/>
  <c r="BY46" i="3"/>
  <c r="BT959" i="3"/>
  <c r="BU937" i="3"/>
  <c r="BT944" i="3"/>
  <c r="BS377" i="3"/>
  <c r="BU893" i="3"/>
  <c r="BZ616" i="3"/>
  <c r="BW437" i="3"/>
  <c r="BZ884" i="3"/>
  <c r="BP595" i="3"/>
  <c r="BW925" i="3"/>
  <c r="BP904" i="3"/>
  <c r="BT922" i="3"/>
  <c r="BZ348" i="3"/>
  <c r="BP506" i="3"/>
  <c r="BT649" i="3"/>
  <c r="BQ535" i="3"/>
  <c r="BT502" i="3"/>
  <c r="BX476" i="3"/>
  <c r="BY426" i="3"/>
  <c r="BZ185" i="3"/>
  <c r="BV955" i="3"/>
  <c r="BV869" i="3"/>
  <c r="BQ655" i="3"/>
  <c r="BY399" i="3"/>
  <c r="BZ454" i="3"/>
  <c r="BV284" i="3"/>
  <c r="BY998" i="3"/>
  <c r="BQ353" i="3"/>
  <c r="BS492" i="3"/>
  <c r="BQ906" i="3"/>
  <c r="BV482" i="3"/>
  <c r="BR148" i="3"/>
  <c r="BU1027" i="3"/>
  <c r="BQ981" i="3"/>
  <c r="BT955" i="3"/>
  <c r="BR1004" i="3"/>
  <c r="BP376" i="3"/>
  <c r="BU473" i="3"/>
  <c r="BX581" i="3"/>
  <c r="BY863" i="3"/>
  <c r="BW216" i="3"/>
  <c r="BP894" i="3"/>
  <c r="BY169" i="3"/>
  <c r="BU617" i="3"/>
  <c r="BY294" i="3"/>
  <c r="BS973" i="3"/>
  <c r="BX134" i="3"/>
  <c r="BZ290" i="3"/>
  <c r="BX133" i="3"/>
  <c r="BX342" i="3"/>
  <c r="BQ604" i="3"/>
  <c r="BP648" i="3"/>
  <c r="BR245" i="3"/>
  <c r="BT446" i="3"/>
  <c r="BU588" i="3"/>
  <c r="BX715" i="3"/>
  <c r="BP977" i="3"/>
  <c r="BP321" i="3"/>
  <c r="BU104" i="3"/>
  <c r="BP659" i="3"/>
  <c r="BR353" i="3"/>
  <c r="BP804" i="3"/>
  <c r="BX285" i="3"/>
  <c r="BZ610" i="3"/>
  <c r="BU521" i="3"/>
  <c r="BT810" i="3"/>
  <c r="BS381" i="3"/>
  <c r="BW1016" i="3"/>
  <c r="BP250" i="3"/>
  <c r="BR928" i="3"/>
  <c r="BT942" i="3"/>
  <c r="BX496" i="3"/>
  <c r="BQ61" i="3"/>
  <c r="BS771" i="3"/>
  <c r="BW554" i="3"/>
  <c r="BZ700" i="3"/>
  <c r="BU737" i="3"/>
  <c r="BR246" i="3"/>
  <c r="BT841" i="3"/>
  <c r="BR164" i="3"/>
  <c r="BP1026" i="3"/>
  <c r="BZ349" i="3"/>
  <c r="BU482" i="3"/>
  <c r="BZ915" i="3"/>
  <c r="BX959" i="3"/>
  <c r="BQ845" i="3"/>
  <c r="BW573" i="3"/>
  <c r="BW318" i="3"/>
  <c r="BW446" i="3"/>
  <c r="BY233" i="3"/>
  <c r="BQ429" i="3"/>
  <c r="BT265" i="3"/>
  <c r="BV726" i="3"/>
  <c r="BV721" i="3"/>
  <c r="BS412" i="3"/>
  <c r="BU946" i="3"/>
  <c r="BW903" i="3"/>
  <c r="BQ903" i="3"/>
  <c r="BX137" i="3"/>
  <c r="BP838" i="3"/>
  <c r="BP400" i="3"/>
  <c r="BQ190" i="3"/>
  <c r="BP697" i="3"/>
  <c r="BR702" i="3"/>
  <c r="BY712" i="3"/>
  <c r="BV683" i="3"/>
  <c r="BX860" i="3"/>
  <c r="BT836" i="3"/>
  <c r="BV938" i="3"/>
  <c r="BZ723" i="3"/>
  <c r="BR795" i="3"/>
  <c r="BW962" i="3"/>
  <c r="BV801" i="3"/>
  <c r="BS588" i="3"/>
  <c r="BW256" i="3"/>
  <c r="BU391" i="3"/>
  <c r="BP418" i="3"/>
  <c r="BQ336" i="3"/>
  <c r="BQ351" i="3"/>
  <c r="BW779" i="3"/>
  <c r="BS621" i="3"/>
  <c r="BV384" i="3"/>
  <c r="BP490" i="3"/>
  <c r="BV672" i="3"/>
  <c r="BT1010" i="3"/>
  <c r="BU138" i="3"/>
  <c r="BW382" i="3"/>
  <c r="BR1001" i="3"/>
  <c r="BU230" i="3"/>
  <c r="BT972" i="3"/>
  <c r="BR115" i="3"/>
  <c r="BR266" i="3"/>
  <c r="BQ841" i="3"/>
  <c r="BZ864" i="3"/>
  <c r="BQ718" i="3"/>
  <c r="BU983" i="3"/>
  <c r="BY388" i="3"/>
  <c r="BZ701" i="3"/>
  <c r="BZ455" i="3"/>
  <c r="BY955" i="3"/>
  <c r="BW745" i="3"/>
  <c r="BV774" i="3"/>
  <c r="BP859" i="3"/>
  <c r="BP449" i="3"/>
  <c r="BR1019" i="3"/>
  <c r="BU96" i="3"/>
  <c r="BY597" i="3"/>
  <c r="BZ323" i="3"/>
  <c r="BX574" i="3"/>
  <c r="BT1029" i="3"/>
  <c r="BV572" i="3"/>
  <c r="BU397" i="3"/>
  <c r="BS221" i="3"/>
  <c r="BQ734" i="3"/>
  <c r="BX555" i="3"/>
  <c r="BW108" i="3"/>
  <c r="BS549" i="3"/>
  <c r="BP1015" i="3"/>
  <c r="BP38" i="3"/>
  <c r="BW98" i="3"/>
  <c r="BR937" i="3"/>
  <c r="BY57" i="3"/>
  <c r="BZ183" i="3"/>
  <c r="BV679" i="3"/>
  <c r="BY629" i="3"/>
  <c r="BT631" i="3"/>
  <c r="BU423" i="3"/>
  <c r="BS965" i="3"/>
  <c r="BZ695" i="3"/>
  <c r="BY352" i="3"/>
  <c r="BZ376" i="3"/>
  <c r="BT582" i="3"/>
  <c r="BW206" i="3"/>
  <c r="BZ973" i="3"/>
  <c r="BS990" i="3"/>
  <c r="BY534" i="3"/>
  <c r="BZ666" i="3"/>
  <c r="BW209" i="3"/>
  <c r="BU393" i="3"/>
  <c r="BR109" i="3"/>
  <c r="BS920" i="3"/>
  <c r="BR974" i="3"/>
  <c r="BT735" i="3"/>
  <c r="BW161" i="3"/>
  <c r="BR509" i="3"/>
  <c r="BX679" i="3"/>
  <c r="BX652" i="3"/>
  <c r="BW939" i="3"/>
  <c r="BT669" i="3"/>
  <c r="BZ857" i="3"/>
  <c r="BV432" i="3"/>
  <c r="BR157" i="3"/>
  <c r="BP52" i="3"/>
  <c r="BW838" i="3"/>
  <c r="BQ519" i="3"/>
  <c r="BX623" i="3"/>
  <c r="BR863" i="3"/>
  <c r="BY737" i="3"/>
  <c r="BX883" i="3"/>
  <c r="BS96" i="3"/>
  <c r="BY152" i="3"/>
  <c r="BU996" i="3"/>
  <c r="BV547" i="3"/>
  <c r="BY920" i="3"/>
  <c r="BV719" i="3"/>
  <c r="BU634" i="3"/>
  <c r="BU778" i="3"/>
  <c r="BZ59" i="3"/>
  <c r="BP313" i="3"/>
  <c r="BQ225" i="3"/>
  <c r="BW66" i="3"/>
  <c r="BY110" i="3"/>
  <c r="BX698" i="3"/>
  <c r="BT767" i="3"/>
  <c r="BT668" i="3"/>
  <c r="BV422" i="3"/>
  <c r="BW518" i="3"/>
  <c r="BU567" i="3"/>
  <c r="BS792" i="3"/>
  <c r="BP578" i="3"/>
  <c r="BX363" i="3"/>
  <c r="BY383" i="3"/>
  <c r="BX738" i="3"/>
  <c r="BQ978" i="3"/>
  <c r="BQ996" i="3"/>
  <c r="BT950" i="3"/>
  <c r="BT564" i="3"/>
  <c r="BT677" i="3"/>
  <c r="BP101" i="3"/>
  <c r="BX190" i="3"/>
  <c r="BW392" i="3"/>
  <c r="BV900" i="3"/>
  <c r="BX488" i="3"/>
  <c r="BS278" i="3"/>
  <c r="BX392" i="3"/>
  <c r="BS627" i="3"/>
  <c r="BV909" i="3"/>
  <c r="BP642" i="3"/>
  <c r="BQ239" i="3"/>
  <c r="BV115" i="3"/>
  <c r="BR91" i="3"/>
  <c r="BT529" i="3"/>
  <c r="BQ161" i="3"/>
  <c r="BV1000" i="3"/>
  <c r="BW364" i="3"/>
  <c r="BU324" i="3"/>
  <c r="BU623" i="3"/>
  <c r="BX94" i="3"/>
  <c r="BS104" i="3"/>
  <c r="BT752" i="3"/>
  <c r="BT803" i="3"/>
  <c r="BP581" i="3"/>
  <c r="BW428" i="3"/>
  <c r="BT589" i="3"/>
  <c r="BW198" i="3"/>
  <c r="BZ893" i="3"/>
  <c r="BZ860" i="3"/>
  <c r="BP420" i="3"/>
  <c r="BZ520" i="3"/>
  <c r="BT770" i="3"/>
  <c r="BS347" i="3"/>
  <c r="BP829" i="3"/>
  <c r="BV687" i="3"/>
  <c r="BT135" i="3"/>
  <c r="BS943" i="3"/>
  <c r="BW527" i="3"/>
  <c r="BQ678" i="3"/>
  <c r="BQ1020" i="3"/>
  <c r="BV937" i="3"/>
  <c r="BV256" i="3"/>
  <c r="BX594" i="3"/>
  <c r="BY278" i="3"/>
  <c r="BP566" i="3"/>
  <c r="BX302" i="3"/>
  <c r="BX690" i="3"/>
  <c r="BR529" i="3"/>
  <c r="BT936" i="3"/>
  <c r="BS834" i="3"/>
  <c r="BQ998" i="3"/>
  <c r="BS632" i="3"/>
  <c r="BR260" i="3"/>
  <c r="BS552" i="3"/>
  <c r="BU847" i="3"/>
  <c r="BP491" i="3"/>
  <c r="BX410" i="3"/>
  <c r="BT610" i="3"/>
  <c r="BW385" i="3"/>
  <c r="BS1027" i="3"/>
  <c r="BZ188" i="3"/>
  <c r="BR259" i="3"/>
  <c r="BP744" i="3"/>
  <c r="BY580" i="3"/>
  <c r="BX337" i="3"/>
  <c r="BU879" i="3"/>
  <c r="BY75" i="3"/>
  <c r="BR641" i="3"/>
  <c r="BV480" i="3"/>
  <c r="BW201" i="3"/>
  <c r="BY545" i="3"/>
  <c r="BU119" i="3"/>
  <c r="BS876" i="3"/>
  <c r="BU251" i="3"/>
  <c r="BY481" i="3"/>
  <c r="BY500" i="3"/>
  <c r="BP76" i="3"/>
  <c r="BQ196" i="3"/>
  <c r="BR776" i="3"/>
  <c r="BP509" i="3"/>
  <c r="BX279" i="3"/>
  <c r="BR340" i="3"/>
  <c r="BY193" i="3"/>
  <c r="BP109" i="3"/>
  <c r="BW505" i="3"/>
  <c r="BU70" i="3"/>
  <c r="BR459" i="3"/>
  <c r="BR92" i="3"/>
  <c r="BW851" i="3"/>
  <c r="BZ267" i="3"/>
  <c r="BT293" i="3"/>
  <c r="BV965" i="3"/>
  <c r="BQ993" i="3"/>
  <c r="BP308" i="3"/>
  <c r="BV421" i="3"/>
  <c r="BT278" i="3"/>
  <c r="BX688" i="3"/>
  <c r="BS500" i="3"/>
  <c r="BS172" i="3"/>
  <c r="BZ165" i="3"/>
  <c r="BT858" i="3"/>
  <c r="BV720" i="3"/>
  <c r="BX59" i="3"/>
  <c r="BV426" i="3"/>
  <c r="BY989" i="3"/>
  <c r="BQ155" i="3"/>
  <c r="BQ958" i="3"/>
  <c r="BP520" i="3"/>
  <c r="BV325" i="3"/>
  <c r="BW736" i="3"/>
  <c r="BS102" i="3"/>
  <c r="BS680" i="3"/>
  <c r="BV83" i="3"/>
  <c r="BX123" i="3"/>
  <c r="BV267" i="3"/>
  <c r="BT168" i="3"/>
  <c r="BT859" i="3"/>
  <c r="BV444" i="3"/>
  <c r="BW781" i="3"/>
  <c r="BQ670" i="3"/>
  <c r="BS94" i="3"/>
  <c r="BP302" i="3"/>
  <c r="BT547" i="3"/>
  <c r="BW928" i="3"/>
  <c r="BY306" i="3"/>
  <c r="BP657" i="3"/>
  <c r="BY527" i="3"/>
  <c r="BY907" i="3"/>
  <c r="BP335" i="3"/>
  <c r="BZ233" i="3"/>
  <c r="BP208" i="3"/>
  <c r="BS446" i="3"/>
  <c r="BY1000" i="3"/>
  <c r="BR600" i="3"/>
  <c r="BW441" i="3"/>
  <c r="BW1002" i="3"/>
  <c r="BZ998" i="3"/>
  <c r="BY56" i="3"/>
  <c r="BQ420" i="3"/>
  <c r="BT603" i="3"/>
  <c r="BT449" i="3"/>
  <c r="BU488" i="3"/>
  <c r="BS739" i="3"/>
  <c r="BT130" i="3"/>
  <c r="BR684" i="3"/>
  <c r="BP127" i="3"/>
  <c r="BP244" i="3"/>
  <c r="BZ564" i="3"/>
  <c r="BP926" i="3"/>
  <c r="BY358" i="3"/>
  <c r="BW520" i="3"/>
  <c r="BX250" i="3"/>
  <c r="BT70" i="3"/>
  <c r="BP937" i="3"/>
  <c r="BW828" i="3"/>
  <c r="BR403" i="3"/>
  <c r="BP534" i="3"/>
  <c r="BT673" i="3"/>
  <c r="BY122" i="3"/>
  <c r="BU207" i="3"/>
  <c r="BU295" i="3"/>
  <c r="BQ89" i="3"/>
  <c r="BP554" i="3"/>
  <c r="BU466" i="3"/>
  <c r="BW940" i="3"/>
  <c r="BZ275" i="3"/>
  <c r="BT626" i="3"/>
  <c r="BV181" i="3"/>
  <c r="BR356" i="3"/>
  <c r="BP396" i="3"/>
  <c r="BQ696" i="3"/>
  <c r="BS399" i="3"/>
  <c r="BT830" i="3"/>
  <c r="BU291" i="3"/>
  <c r="BV79" i="3"/>
  <c r="BZ261" i="3"/>
  <c r="BQ804" i="3"/>
  <c r="BR873" i="3"/>
  <c r="BY799" i="3"/>
  <c r="BR355" i="3"/>
  <c r="BX276" i="3"/>
  <c r="BY600" i="3"/>
  <c r="BR487" i="3"/>
  <c r="BP306" i="3"/>
  <c r="BS275" i="3"/>
  <c r="BP477" i="3"/>
  <c r="BX748" i="3"/>
  <c r="BZ102" i="3"/>
  <c r="BP773" i="3"/>
  <c r="BW1010" i="3"/>
  <c r="BZ332" i="3"/>
  <c r="BV62" i="3"/>
  <c r="BZ830" i="3"/>
  <c r="BR970" i="3"/>
  <c r="BZ44" i="3"/>
  <c r="BY94" i="3"/>
  <c r="BP413" i="3"/>
  <c r="BV147" i="3"/>
  <c r="BQ485" i="3"/>
  <c r="BY227" i="3"/>
  <c r="BX464" i="3"/>
  <c r="BS991" i="3"/>
  <c r="BZ748" i="3"/>
  <c r="BY826" i="3"/>
  <c r="BX642" i="3"/>
  <c r="BZ301" i="3"/>
  <c r="BQ967" i="3"/>
  <c r="BV990" i="3"/>
  <c r="BR351" i="3"/>
  <c r="BQ230" i="3"/>
  <c r="BT890" i="3"/>
  <c r="BV368" i="3"/>
  <c r="BY440" i="3"/>
  <c r="BP791" i="3"/>
  <c r="BQ642" i="3"/>
  <c r="BQ296" i="3"/>
  <c r="BW825" i="3"/>
  <c r="BP635" i="3"/>
  <c r="BT286" i="3"/>
  <c r="BW276" i="3"/>
  <c r="BX107" i="3"/>
  <c r="BU624" i="3"/>
  <c r="BP501" i="3"/>
  <c r="BX625" i="3"/>
  <c r="BR276" i="3"/>
  <c r="BW461" i="3"/>
  <c r="BU75" i="3"/>
  <c r="BT758" i="3"/>
  <c r="BS720" i="3"/>
  <c r="BQ877" i="3"/>
  <c r="BP352" i="3"/>
  <c r="BV247" i="3"/>
  <c r="BS644" i="3"/>
  <c r="BY909" i="3"/>
  <c r="BV277" i="3"/>
  <c r="BR155" i="3"/>
  <c r="BW415" i="3"/>
  <c r="BX55" i="3"/>
  <c r="BS667" i="3"/>
  <c r="BP674" i="3"/>
  <c r="BV456" i="3"/>
  <c r="BV592" i="3"/>
  <c r="BT665" i="3"/>
  <c r="BY1031" i="3"/>
  <c r="BR430" i="3"/>
  <c r="BZ980" i="3"/>
  <c r="BY60" i="3"/>
  <c r="BS637" i="3"/>
  <c r="BX229" i="3"/>
  <c r="BP59" i="3"/>
  <c r="BP822" i="3"/>
  <c r="BR879" i="3"/>
  <c r="BP186" i="3"/>
  <c r="BR149" i="3"/>
  <c r="BV117" i="3"/>
  <c r="BQ171" i="3"/>
  <c r="BV829" i="3"/>
  <c r="BS589" i="3"/>
  <c r="BU60" i="3"/>
  <c r="BU52" i="3"/>
  <c r="BY661" i="3"/>
  <c r="BX953" i="3"/>
  <c r="BX280" i="3"/>
  <c r="BQ918" i="3"/>
  <c r="BY413" i="3"/>
  <c r="BQ730" i="3"/>
  <c r="BR124" i="3"/>
  <c r="BS452" i="3"/>
  <c r="BQ320" i="3"/>
  <c r="BQ508" i="3"/>
  <c r="BV847" i="3"/>
  <c r="BZ608" i="3"/>
  <c r="BY656" i="3"/>
  <c r="BU377" i="3"/>
  <c r="BW977" i="3"/>
  <c r="BQ340" i="3"/>
  <c r="BS934" i="3"/>
  <c r="BZ853" i="3"/>
  <c r="BW1012" i="3"/>
  <c r="BS939" i="3"/>
  <c r="BR37" i="3"/>
  <c r="BZ92" i="3"/>
  <c r="BQ459" i="3"/>
  <c r="BR477" i="3"/>
  <c r="BS198" i="3"/>
  <c r="BR959" i="3"/>
  <c r="BQ668" i="3"/>
  <c r="BW523" i="3"/>
  <c r="BW580" i="3"/>
  <c r="BS983" i="3"/>
  <c r="BQ980" i="3"/>
  <c r="BV328" i="3"/>
  <c r="BW77" i="3"/>
  <c r="BR838" i="3"/>
  <c r="BZ757" i="3"/>
  <c r="BS545" i="3"/>
  <c r="BX591" i="3"/>
  <c r="BW547" i="3"/>
  <c r="BS1001" i="3"/>
  <c r="BV637" i="3"/>
  <c r="BS641" i="3"/>
  <c r="BX416" i="3"/>
  <c r="BP312" i="3"/>
  <c r="BU77" i="3"/>
  <c r="BQ479" i="3"/>
  <c r="BR490" i="3"/>
  <c r="BX447" i="3"/>
  <c r="BX257" i="3"/>
  <c r="BU774" i="3"/>
  <c r="BQ913" i="3"/>
  <c r="BV474" i="3"/>
  <c r="BR694" i="3"/>
  <c r="BR93" i="3"/>
  <c r="BV835" i="3"/>
  <c r="BS302" i="3"/>
  <c r="BX247" i="3"/>
  <c r="BT125" i="3"/>
  <c r="BY783" i="3"/>
  <c r="BS955" i="3"/>
  <c r="BP48" i="3"/>
  <c r="BR548" i="3"/>
  <c r="BX274" i="3"/>
  <c r="BU984" i="3"/>
  <c r="BQ201" i="3"/>
  <c r="BP403" i="3"/>
  <c r="BW315" i="3"/>
  <c r="BP837" i="3"/>
  <c r="BQ79" i="3"/>
  <c r="BZ145" i="3"/>
  <c r="BR122" i="3"/>
  <c r="BT238" i="3"/>
  <c r="BR765" i="3"/>
  <c r="BQ882" i="3"/>
  <c r="BY966" i="3"/>
  <c r="BY375" i="3"/>
  <c r="BQ185" i="3"/>
  <c r="BR973" i="3"/>
  <c r="BW624" i="3"/>
  <c r="BZ71" i="3"/>
  <c r="BU1024" i="3"/>
  <c r="BW1025" i="3"/>
  <c r="BW191" i="3"/>
  <c r="BV257" i="3"/>
  <c r="BW800" i="3"/>
  <c r="BV452" i="3"/>
  <c r="BQ1024" i="3"/>
  <c r="BZ858" i="3"/>
  <c r="BX368" i="3"/>
  <c r="BZ284" i="3"/>
  <c r="BX195" i="3"/>
  <c r="BX327" i="3"/>
  <c r="BV443" i="3"/>
  <c r="BS925" i="3"/>
  <c r="BQ268" i="3"/>
  <c r="BW709" i="3"/>
  <c r="BQ68" i="3"/>
  <c r="BV255" i="3"/>
  <c r="BP469" i="3"/>
  <c r="BW373" i="3"/>
  <c r="BY685" i="3"/>
  <c r="BU43" i="3"/>
  <c r="BS1013" i="3"/>
  <c r="BS889" i="3"/>
  <c r="BY283" i="3"/>
  <c r="BS398" i="3"/>
  <c r="BZ570" i="3"/>
  <c r="BX1006" i="3"/>
  <c r="BW94" i="3"/>
  <c r="BT483" i="3"/>
  <c r="BZ617" i="3"/>
  <c r="BX213" i="3"/>
  <c r="BQ960" i="3"/>
  <c r="BP681" i="3"/>
  <c r="BY878" i="3"/>
  <c r="BQ976" i="3"/>
  <c r="BV405" i="3"/>
  <c r="BV478" i="3"/>
  <c r="BS53" i="3"/>
  <c r="BT711" i="3"/>
  <c r="BY223" i="3"/>
  <c r="BU832" i="3"/>
  <c r="BU773" i="3"/>
  <c r="BY860" i="3"/>
  <c r="BQ973" i="3"/>
  <c r="BX777" i="3"/>
  <c r="BZ70" i="3"/>
  <c r="BP784" i="3"/>
  <c r="BV99" i="3"/>
  <c r="BU476" i="3"/>
  <c r="BU296" i="3"/>
  <c r="BV484" i="3"/>
  <c r="BU472" i="3"/>
  <c r="BP419" i="3"/>
  <c r="BR194" i="3"/>
  <c r="BQ104" i="3"/>
  <c r="BU650" i="3"/>
  <c r="BU318" i="3"/>
  <c r="BW214" i="3"/>
  <c r="BW310" i="3"/>
  <c r="BW254" i="3"/>
  <c r="BW631" i="3"/>
  <c r="BV944" i="3"/>
  <c r="BY639" i="3"/>
  <c r="BQ130" i="3"/>
  <c r="BQ342" i="3"/>
  <c r="BW727" i="3"/>
  <c r="BZ753" i="3"/>
  <c r="BV493" i="3"/>
  <c r="BR992" i="3"/>
  <c r="BS468" i="3"/>
  <c r="BU792" i="3"/>
  <c r="BW1027" i="3"/>
  <c r="BX887" i="3"/>
  <c r="BV724" i="3"/>
  <c r="BV358" i="3"/>
  <c r="BS843" i="3"/>
  <c r="BR292" i="3"/>
  <c r="BT782" i="3"/>
  <c r="BQ637" i="3"/>
  <c r="BZ384" i="3"/>
  <c r="BT583" i="3"/>
  <c r="BS577" i="3"/>
  <c r="BP574" i="3"/>
  <c r="BQ370" i="3"/>
  <c r="BW168" i="3"/>
  <c r="BY971" i="3"/>
  <c r="BW222" i="3"/>
  <c r="BZ614" i="3"/>
  <c r="BX307" i="3"/>
  <c r="BT1007" i="3"/>
  <c r="BV254" i="3"/>
  <c r="BY95" i="3"/>
  <c r="BR657" i="3"/>
  <c r="BT789" i="3"/>
  <c r="BT75" i="3"/>
  <c r="BX261" i="3"/>
  <c r="BY473" i="3"/>
  <c r="BW244" i="3"/>
  <c r="BQ227" i="3"/>
  <c r="BT970" i="3"/>
  <c r="BV295" i="3"/>
  <c r="BU198" i="3"/>
  <c r="BQ281" i="3"/>
  <c r="BV680" i="3"/>
  <c r="BX491" i="3"/>
  <c r="BV491" i="3"/>
  <c r="BR713" i="3"/>
  <c r="BX157" i="3"/>
  <c r="BP586" i="3"/>
  <c r="BW358" i="3"/>
  <c r="BY677" i="3"/>
  <c r="BS728" i="3"/>
  <c r="BS694" i="3"/>
  <c r="BZ847" i="3"/>
  <c r="BP359" i="3"/>
  <c r="BX456" i="3"/>
  <c r="BP905" i="3"/>
  <c r="BT749" i="3"/>
  <c r="BS592" i="3"/>
  <c r="BU553" i="3"/>
  <c r="BX853" i="3"/>
  <c r="BP966" i="3"/>
  <c r="BY981" i="3"/>
  <c r="BV490" i="3"/>
  <c r="BR203" i="3"/>
  <c r="BZ341" i="3"/>
  <c r="BV298" i="3"/>
  <c r="BT267" i="3"/>
  <c r="BT698" i="3"/>
  <c r="BX369" i="3"/>
  <c r="BV729" i="3"/>
  <c r="BS139" i="3"/>
  <c r="BZ426" i="3"/>
  <c r="BU942" i="3"/>
  <c r="BS841" i="3"/>
  <c r="BP921" i="3"/>
  <c r="BP871" i="3"/>
  <c r="BY528" i="3"/>
  <c r="BS91" i="3"/>
  <c r="BQ463" i="3"/>
  <c r="BT793" i="3"/>
  <c r="BU274" i="3"/>
  <c r="BS757" i="3"/>
  <c r="BY891" i="3"/>
  <c r="BV370" i="3"/>
  <c r="BX346" i="3"/>
  <c r="BU823" i="3"/>
  <c r="BX814" i="3"/>
  <c r="BV512" i="3"/>
  <c r="BP756" i="3"/>
  <c r="BT956" i="3"/>
  <c r="BZ73" i="3"/>
  <c r="BZ882" i="3"/>
  <c r="BT366" i="3"/>
  <c r="BQ110" i="3"/>
  <c r="BQ380" i="3"/>
  <c r="BS910" i="3"/>
  <c r="BU503" i="3"/>
  <c r="BP115" i="3"/>
  <c r="BU509" i="3"/>
  <c r="BZ327" i="3"/>
  <c r="BU146" i="3"/>
  <c r="BY425" i="3"/>
  <c r="BZ945" i="3"/>
  <c r="BZ60" i="3"/>
  <c r="BY427" i="3"/>
  <c r="BX604" i="3"/>
  <c r="BS95" i="3"/>
  <c r="BY320" i="3"/>
  <c r="BP693" i="3"/>
  <c r="BS167" i="3"/>
  <c r="BZ226" i="3"/>
  <c r="BT570" i="3"/>
  <c r="BU862" i="3"/>
  <c r="BY118" i="3"/>
  <c r="BT138" i="3"/>
  <c r="BQ379" i="3"/>
  <c r="BT311" i="3"/>
  <c r="BZ907" i="3"/>
  <c r="BT945" i="3"/>
  <c r="BX701" i="3"/>
  <c r="BY489" i="3"/>
  <c r="BQ92" i="3"/>
  <c r="BY1022" i="3"/>
  <c r="BZ593" i="3"/>
  <c r="BV620" i="3"/>
  <c r="BQ695" i="3"/>
  <c r="BU543" i="3"/>
  <c r="BR550" i="3"/>
  <c r="BX344" i="3"/>
  <c r="BW542" i="3"/>
  <c r="BT799" i="3"/>
  <c r="BR525" i="3"/>
  <c r="BT103" i="3"/>
  <c r="BY398" i="3"/>
  <c r="BQ945" i="3"/>
  <c r="BX470" i="3"/>
  <c r="BR420" i="3"/>
  <c r="BU380" i="3"/>
  <c r="BS980" i="3"/>
  <c r="BW194" i="3"/>
  <c r="BP320" i="3"/>
  <c r="BR142" i="3"/>
  <c r="BY702" i="3"/>
  <c r="BU976" i="3"/>
  <c r="BX140" i="3"/>
  <c r="BR161" i="3"/>
  <c r="BV84" i="3"/>
  <c r="BW522" i="3"/>
  <c r="BW926" i="3"/>
  <c r="BP98" i="3"/>
  <c r="BR226" i="3"/>
  <c r="BS751" i="3"/>
  <c r="BS607" i="3"/>
  <c r="BU758" i="3"/>
  <c r="BT863" i="3"/>
  <c r="BX265" i="3"/>
  <c r="BQ598" i="3"/>
  <c r="BZ449" i="3"/>
  <c r="BP409" i="3"/>
  <c r="BQ663" i="3"/>
  <c r="BV465" i="3"/>
  <c r="BQ539" i="3"/>
  <c r="BW337" i="3"/>
  <c r="BP499" i="3"/>
  <c r="BZ259" i="3"/>
  <c r="BQ506" i="3"/>
  <c r="BZ766" i="3"/>
  <c r="BS1016" i="3"/>
  <c r="BQ431" i="3"/>
  <c r="BX719" i="3"/>
  <c r="BV346" i="3"/>
  <c r="BS830" i="3"/>
  <c r="BZ320" i="3"/>
  <c r="BP494" i="3"/>
  <c r="BX381" i="3"/>
  <c r="BU432" i="3"/>
  <c r="BS820" i="3"/>
  <c r="BV576" i="3"/>
  <c r="BT223" i="3"/>
  <c r="BU919" i="3"/>
  <c r="BW514" i="3"/>
  <c r="BX367" i="3"/>
  <c r="BP523" i="3"/>
  <c r="BP698" i="3"/>
  <c r="BQ235" i="3"/>
  <c r="BZ198" i="3"/>
  <c r="BX939" i="3"/>
  <c r="BX167" i="3"/>
  <c r="BQ101" i="3"/>
  <c r="BY456" i="3"/>
  <c r="BU188" i="3"/>
  <c r="BU208" i="3"/>
  <c r="BW988" i="3"/>
  <c r="BP207" i="3"/>
  <c r="BS258" i="3"/>
  <c r="BV780" i="3"/>
  <c r="BY857" i="3"/>
  <c r="BR545" i="3"/>
  <c r="BQ200" i="3"/>
  <c r="BW544" i="3"/>
  <c r="BT319" i="3"/>
  <c r="BT123" i="3"/>
  <c r="BS1031" i="3"/>
  <c r="BT572" i="3"/>
  <c r="BS743" i="3"/>
  <c r="BR66" i="3"/>
  <c r="BZ507" i="3"/>
  <c r="BX225" i="3"/>
  <c r="BS814" i="3"/>
  <c r="BT436" i="3"/>
  <c r="BP330" i="3"/>
  <c r="BX181" i="3"/>
  <c r="BV164" i="3"/>
  <c r="BU948" i="3"/>
  <c r="BS511" i="3"/>
  <c r="BY1017" i="3"/>
  <c r="BR901" i="3"/>
  <c r="BZ575" i="3"/>
  <c r="BX653" i="3"/>
  <c r="BV670" i="3"/>
  <c r="BP706" i="3"/>
  <c r="BZ550" i="3"/>
  <c r="BS587" i="3"/>
  <c r="BY607" i="3"/>
  <c r="BR870" i="3"/>
  <c r="BX418" i="3"/>
  <c r="BW641" i="3"/>
  <c r="BZ237" i="3"/>
  <c r="BT243" i="3"/>
  <c r="BW324" i="3"/>
  <c r="BT913" i="3"/>
  <c r="BU247" i="3"/>
  <c r="BU606" i="3"/>
  <c r="BZ209" i="3"/>
  <c r="BW95" i="3"/>
  <c r="BV533" i="3"/>
  <c r="BY719" i="3"/>
  <c r="BY683" i="3"/>
  <c r="BY217" i="3"/>
  <c r="BP631" i="3"/>
  <c r="BU528" i="3"/>
  <c r="BZ169" i="3"/>
  <c r="BZ179" i="3"/>
  <c r="BS737" i="3"/>
  <c r="BY708" i="3"/>
  <c r="BR493" i="3"/>
  <c r="BY553" i="3"/>
  <c r="BP234" i="3"/>
  <c r="BY574" i="3"/>
  <c r="BP304" i="3"/>
  <c r="BU767" i="3"/>
  <c r="BP1022" i="3"/>
  <c r="BV920" i="3"/>
  <c r="BW640" i="3"/>
  <c r="BY990" i="3"/>
  <c r="BZ214" i="3"/>
  <c r="BY609" i="3"/>
  <c r="BX178" i="3"/>
  <c r="BW765" i="3"/>
  <c r="BX340" i="3"/>
  <c r="BY276" i="3"/>
  <c r="BQ580" i="3"/>
  <c r="BX641" i="3"/>
  <c r="BX232" i="3"/>
  <c r="BP71" i="3"/>
  <c r="BW501" i="3"/>
  <c r="BT481" i="3"/>
  <c r="BZ472" i="3"/>
  <c r="BW802" i="3"/>
  <c r="BZ815" i="3"/>
  <c r="BU717" i="3"/>
  <c r="BP645" i="3"/>
  <c r="BT328" i="3"/>
  <c r="BS394" i="3"/>
  <c r="BQ682" i="3"/>
  <c r="BV391" i="3"/>
  <c r="BV867" i="3"/>
  <c r="BY883" i="3"/>
  <c r="BU598" i="3"/>
  <c r="BP852" i="3"/>
  <c r="BY885" i="3"/>
  <c r="BQ547" i="3"/>
  <c r="BU285" i="3"/>
  <c r="BY816" i="3"/>
  <c r="BR116" i="3"/>
  <c r="BP569" i="3"/>
  <c r="BW713" i="3"/>
  <c r="BY362" i="3"/>
  <c r="BX584" i="3"/>
  <c r="BU364" i="3"/>
  <c r="BR33" i="3"/>
  <c r="BP177" i="3"/>
  <c r="BR907" i="3"/>
  <c r="BU736" i="3"/>
  <c r="BQ611" i="3"/>
  <c r="BU863" i="3"/>
  <c r="BY774" i="3"/>
  <c r="BS1017" i="3"/>
  <c r="BT1013" i="3"/>
  <c r="BX578" i="3"/>
  <c r="BV769" i="3"/>
  <c r="BU340" i="3"/>
  <c r="BU594" i="3"/>
  <c r="BY566" i="3"/>
  <c r="BT962" i="3"/>
  <c r="BR639" i="3"/>
  <c r="BU465" i="3"/>
  <c r="BZ773" i="3"/>
  <c r="BP683" i="3"/>
  <c r="BX216" i="3"/>
  <c r="BY370" i="3"/>
  <c r="BQ417" i="3"/>
  <c r="BS224" i="3"/>
  <c r="BZ86" i="3"/>
  <c r="BQ986" i="3"/>
  <c r="BV582" i="3"/>
  <c r="BR281" i="3"/>
  <c r="BW872" i="3"/>
  <c r="BS84" i="3"/>
  <c r="BR626" i="3"/>
  <c r="BU67" i="3"/>
  <c r="BU493" i="3"/>
  <c r="BU410" i="3"/>
  <c r="BW761" i="3"/>
  <c r="BT567" i="3"/>
  <c r="BR700" i="3"/>
  <c r="BY967" i="3"/>
  <c r="BV281" i="3"/>
  <c r="BU939" i="3"/>
  <c r="BU354" i="3"/>
  <c r="BS1026" i="3"/>
  <c r="BT779" i="3"/>
  <c r="BQ614" i="3"/>
  <c r="BS884" i="3"/>
  <c r="BX52" i="3"/>
  <c r="BZ951" i="3"/>
  <c r="BW478" i="3"/>
  <c r="BR58" i="3"/>
  <c r="BQ823" i="3"/>
  <c r="BW48" i="3"/>
  <c r="BZ289" i="3"/>
  <c r="BT907" i="3"/>
  <c r="BX371" i="3"/>
  <c r="BS553" i="3"/>
  <c r="BZ437" i="3"/>
  <c r="BQ297" i="3"/>
  <c r="BX462" i="3"/>
  <c r="BV834" i="3"/>
  <c r="BP726" i="3"/>
  <c r="BX218" i="3"/>
  <c r="BY682" i="3"/>
  <c r="BQ616" i="3"/>
  <c r="BX879" i="3"/>
  <c r="BP253" i="3"/>
  <c r="BT733" i="3"/>
  <c r="BZ353" i="3"/>
  <c r="BQ702" i="3"/>
  <c r="BS206" i="3"/>
  <c r="BV639" i="3"/>
  <c r="BS561" i="3"/>
  <c r="BX425" i="3"/>
  <c r="BR676" i="3"/>
  <c r="BX894" i="3"/>
  <c r="BZ74" i="3"/>
  <c r="BU344" i="3"/>
  <c r="BT897" i="3"/>
  <c r="BY667" i="3"/>
  <c r="BP800" i="3"/>
  <c r="BT724" i="3"/>
  <c r="BV917" i="3"/>
  <c r="BX400" i="3"/>
  <c r="BX98" i="3"/>
  <c r="BX294" i="3"/>
  <c r="BU980" i="3"/>
  <c r="BT424" i="3"/>
  <c r="BX927" i="3"/>
  <c r="BP172" i="3"/>
  <c r="BW80" i="3"/>
  <c r="BX946" i="3"/>
  <c r="BU949" i="3"/>
  <c r="BV534" i="3"/>
  <c r="BR72" i="3"/>
  <c r="BV631" i="3"/>
  <c r="BY215" i="3"/>
  <c r="BW73" i="3"/>
  <c r="BS296" i="3"/>
  <c r="BR129" i="3"/>
  <c r="BU209" i="3"/>
  <c r="BW449" i="3"/>
  <c r="BZ178" i="3"/>
  <c r="BQ62" i="3"/>
  <c r="BU427" i="3"/>
  <c r="BT911" i="3"/>
  <c r="BS169" i="3"/>
  <c r="BS404" i="3"/>
  <c r="BT872" i="3"/>
  <c r="BW236" i="3"/>
  <c r="BV722" i="3"/>
  <c r="BP664" i="3"/>
  <c r="BS765" i="3"/>
  <c r="BU491" i="3"/>
  <c r="BW355" i="3"/>
  <c r="BX967" i="3"/>
  <c r="BP217" i="3"/>
  <c r="BP62" i="3"/>
  <c r="BT617" i="3"/>
  <c r="BP602" i="3"/>
  <c r="BZ541" i="3"/>
  <c r="BS959" i="3"/>
  <c r="BV571" i="3"/>
  <c r="BV915" i="3"/>
  <c r="BY893" i="3"/>
  <c r="BQ489" i="3"/>
  <c r="BV109" i="3"/>
  <c r="BQ157" i="3"/>
  <c r="BP103" i="3"/>
  <c r="BS56" i="3"/>
  <c r="BP599" i="3"/>
  <c r="BR140" i="3"/>
  <c r="BQ840" i="3"/>
  <c r="BV732" i="3"/>
  <c r="BP143" i="3"/>
  <c r="BQ858" i="3"/>
  <c r="BT973" i="3"/>
  <c r="BS413" i="3"/>
  <c r="BY576" i="3"/>
  <c r="BS645" i="3"/>
  <c r="BS73" i="3"/>
  <c r="BY448" i="3"/>
  <c r="BW844" i="3"/>
  <c r="BX807" i="3"/>
  <c r="BW61" i="3"/>
  <c r="BY47" i="3"/>
  <c r="BT287" i="3"/>
  <c r="BQ838" i="3"/>
  <c r="BQ257" i="3"/>
  <c r="BX429" i="3"/>
  <c r="BR114" i="3"/>
  <c r="BT546" i="3"/>
  <c r="BQ106" i="3"/>
  <c r="BQ386" i="3"/>
  <c r="BQ419" i="3"/>
  <c r="BW656" i="3"/>
  <c r="BQ549" i="3"/>
  <c r="BW282" i="3"/>
  <c r="BX644" i="3"/>
  <c r="BP640" i="3"/>
  <c r="BX877" i="3"/>
  <c r="BT716" i="3"/>
  <c r="BW756" i="3"/>
  <c r="BS690" i="3"/>
  <c r="BU821" i="3"/>
  <c r="BW467" i="3"/>
  <c r="BY50" i="3"/>
  <c r="BS560" i="3"/>
  <c r="BT900" i="3"/>
  <c r="BW186" i="3"/>
  <c r="BV141" i="3"/>
  <c r="BW1024" i="3"/>
  <c r="BT190" i="3"/>
  <c r="BW49" i="3"/>
  <c r="BP556" i="3"/>
  <c r="BX636" i="3"/>
  <c r="BQ607" i="3"/>
  <c r="BY638" i="3"/>
  <c r="BR250" i="3"/>
  <c r="BP195" i="3"/>
  <c r="BV338" i="3"/>
  <c r="BR588" i="3"/>
  <c r="BR231" i="3"/>
  <c r="BV189" i="3"/>
  <c r="BT1015" i="3"/>
  <c r="BS502" i="3"/>
  <c r="BX435" i="3"/>
  <c r="BX619" i="3"/>
  <c r="BP397" i="3"/>
  <c r="BR631" i="3"/>
  <c r="BV190" i="3"/>
  <c r="BV110" i="3"/>
  <c r="BP131" i="3"/>
  <c r="BY414" i="3"/>
  <c r="BS626" i="3"/>
  <c r="BR991" i="3"/>
  <c r="BW999" i="3"/>
  <c r="BZ271" i="3"/>
  <c r="BP591" i="3"/>
  <c r="BY973" i="3"/>
  <c r="BW809" i="3"/>
  <c r="BP876" i="3"/>
  <c r="BZ325" i="3"/>
  <c r="BS601" i="3"/>
  <c r="BX184" i="3"/>
  <c r="BV163" i="3"/>
  <c r="BT886" i="3"/>
  <c r="BW99" i="3"/>
  <c r="BR955" i="3"/>
  <c r="BY505" i="3"/>
  <c r="BY488" i="3"/>
  <c r="BY571" i="3"/>
  <c r="BX187" i="3"/>
  <c r="BZ1007" i="3"/>
  <c r="BZ941" i="3"/>
  <c r="BZ493" i="3"/>
  <c r="BP875" i="3"/>
  <c r="BU45" i="3"/>
  <c r="BZ485" i="3"/>
  <c r="BZ486" i="3"/>
  <c r="BX185" i="3"/>
  <c r="BZ675" i="3"/>
  <c r="BR758" i="3"/>
  <c r="BX824" i="3"/>
  <c r="BV659" i="3"/>
  <c r="BZ195" i="3"/>
  <c r="BP512" i="3"/>
  <c r="BW735" i="3"/>
  <c r="BS254" i="3"/>
  <c r="BU217" i="3"/>
  <c r="BZ979" i="3"/>
  <c r="BY297" i="3"/>
  <c r="BQ925" i="3"/>
  <c r="BV566" i="3"/>
  <c r="BW492" i="3"/>
  <c r="BP392" i="3"/>
  <c r="BX1004" i="3"/>
  <c r="BR417" i="3"/>
  <c r="BS628" i="3"/>
  <c r="BV433" i="3"/>
  <c r="BS1006" i="3"/>
  <c r="BR946" i="3"/>
  <c r="BZ147" i="3"/>
  <c r="BV649" i="3"/>
  <c r="BQ476" i="3"/>
  <c r="BR338" i="3"/>
  <c r="BY676" i="3"/>
  <c r="BY765" i="3"/>
  <c r="BW974" i="3"/>
  <c r="BY723" i="3"/>
  <c r="BP457" i="3"/>
  <c r="BW512" i="3"/>
  <c r="BZ513" i="3"/>
  <c r="BX890" i="3"/>
  <c r="BV619" i="3"/>
  <c r="BQ851" i="3"/>
  <c r="BZ868" i="3"/>
  <c r="BQ135" i="3"/>
  <c r="BW54" i="3"/>
  <c r="BQ95" i="3"/>
  <c r="BS99" i="3"/>
  <c r="BP64" i="3"/>
  <c r="BP75" i="3"/>
  <c r="BY544" i="3"/>
  <c r="BW96" i="3"/>
  <c r="BQ917" i="3"/>
  <c r="BY1003" i="3"/>
  <c r="BZ755" i="3"/>
  <c r="BZ64" i="3"/>
  <c r="BY359" i="3"/>
  <c r="BT634" i="3"/>
  <c r="BY386" i="3"/>
  <c r="BY697" i="3"/>
  <c r="BW602" i="3"/>
  <c r="BQ736" i="3"/>
  <c r="BX106" i="3"/>
  <c r="BW646" i="3"/>
  <c r="BR45" i="3"/>
  <c r="BU468" i="3"/>
  <c r="BS453" i="3"/>
  <c r="BZ600" i="3"/>
  <c r="BW221" i="3"/>
  <c r="BR214" i="3"/>
  <c r="BS966" i="3"/>
  <c r="BX792" i="3"/>
  <c r="BU461" i="3"/>
  <c r="BT818" i="3"/>
  <c r="BQ793" i="3"/>
  <c r="BY775" i="3"/>
  <c r="BT917" i="3"/>
  <c r="BW312" i="3"/>
  <c r="BU779" i="3"/>
  <c r="BV128" i="3"/>
  <c r="BW678" i="3"/>
  <c r="BZ743" i="3"/>
  <c r="BW750" i="3"/>
  <c r="BT887" i="3"/>
  <c r="BW835" i="3"/>
  <c r="BV416" i="3"/>
  <c r="BX538" i="3"/>
  <c r="BP429" i="3"/>
  <c r="BY140" i="3"/>
  <c r="BT118" i="3"/>
  <c r="BY594" i="3"/>
  <c r="BQ299" i="3"/>
  <c r="BX649" i="3"/>
  <c r="BW472" i="3"/>
  <c r="BY578" i="3"/>
  <c r="BS833" i="3"/>
  <c r="BP503" i="3"/>
  <c r="BW650" i="3"/>
  <c r="BT1001" i="3"/>
  <c r="BP760" i="3"/>
  <c r="BS1018" i="3"/>
  <c r="BS411" i="3"/>
  <c r="BU1021" i="3"/>
  <c r="BT706" i="3"/>
  <c r="BX359" i="3"/>
  <c r="BZ117" i="3"/>
  <c r="BV263" i="3"/>
  <c r="BS203" i="3"/>
  <c r="BX481" i="3"/>
  <c r="BX812" i="3"/>
  <c r="BV38" i="3"/>
  <c r="BY256" i="3"/>
  <c r="BY483" i="3"/>
  <c r="BX146" i="3"/>
  <c r="BT346" i="3"/>
  <c r="BW973" i="3"/>
  <c r="BQ1008" i="3"/>
  <c r="BZ739" i="3"/>
  <c r="BQ492" i="3"/>
  <c r="BP89" i="3"/>
  <c r="BS339" i="3"/>
  <c r="BR229" i="3"/>
  <c r="BZ399" i="3"/>
  <c r="BS648" i="3"/>
  <c r="BP888" i="3"/>
  <c r="BV379" i="3"/>
  <c r="BP673" i="3"/>
  <c r="BW328" i="3"/>
  <c r="BP632" i="3"/>
  <c r="BP285" i="3"/>
  <c r="BZ635" i="3"/>
  <c r="BY80" i="3"/>
  <c r="BX987" i="3"/>
  <c r="BR293" i="3"/>
  <c r="BQ596" i="3"/>
  <c r="BS724" i="3"/>
  <c r="BQ460" i="3"/>
  <c r="BW706" i="3"/>
  <c r="BW882" i="3"/>
  <c r="BU244" i="3"/>
  <c r="BV904" i="3"/>
  <c r="BY259" i="3"/>
  <c r="BR270" i="3"/>
  <c r="BV663" i="3"/>
  <c r="BZ173" i="3"/>
  <c r="BZ52" i="3"/>
  <c r="BV364" i="3"/>
  <c r="BU384" i="3"/>
  <c r="BX542" i="3"/>
  <c r="BV615" i="3"/>
  <c r="BZ828" i="3"/>
  <c r="BV842" i="3"/>
  <c r="BS978" i="3"/>
  <c r="BP789" i="3"/>
  <c r="BP661" i="3"/>
  <c r="BU901" i="3"/>
  <c r="BP446" i="3"/>
  <c r="BW57" i="3"/>
  <c r="BR337" i="3"/>
  <c r="BY261" i="3"/>
  <c r="BR672" i="3"/>
  <c r="BY305" i="3"/>
  <c r="BQ478" i="3"/>
  <c r="BT370" i="3"/>
  <c r="BP553" i="3"/>
  <c r="BU614" i="3"/>
  <c r="BW898" i="3"/>
  <c r="BR805" i="3"/>
  <c r="BT215" i="3"/>
  <c r="BX376" i="3"/>
  <c r="BY743" i="3"/>
  <c r="BW611" i="3"/>
  <c r="BW659" i="3"/>
  <c r="BZ49" i="3"/>
  <c r="BR50" i="3"/>
  <c r="BV886" i="3"/>
  <c r="BQ470" i="3"/>
  <c r="BZ840" i="3"/>
  <c r="BR329" i="3"/>
  <c r="BX664" i="3"/>
  <c r="BT150" i="3"/>
  <c r="BZ358" i="3"/>
  <c r="BV292" i="3"/>
  <c r="BS170" i="3"/>
  <c r="BU300" i="3"/>
  <c r="BX75" i="3"/>
  <c r="BT181" i="3"/>
  <c r="BT980" i="3"/>
  <c r="BZ680" i="3"/>
  <c r="BS537" i="3"/>
  <c r="BS605" i="3"/>
  <c r="BR387" i="3"/>
  <c r="BQ469" i="3"/>
  <c r="BW952" i="3"/>
  <c r="BP339" i="3"/>
  <c r="BY644" i="3"/>
  <c r="BX886" i="3"/>
  <c r="BQ377" i="3"/>
  <c r="BV553" i="3"/>
  <c r="BW655" i="3"/>
  <c r="BW586" i="3"/>
  <c r="BX445" i="3"/>
  <c r="BP768" i="3"/>
  <c r="BR527" i="3"/>
  <c r="BX389" i="3"/>
  <c r="BY671" i="3"/>
  <c r="BP373" i="3"/>
  <c r="BX663" i="3"/>
  <c r="BY328" i="3"/>
  <c r="BV196" i="3"/>
  <c r="BP677" i="3"/>
  <c r="BZ590" i="3"/>
  <c r="BQ832" i="3"/>
  <c r="BT477" i="3"/>
  <c r="BQ809" i="3"/>
  <c r="BU252" i="3"/>
  <c r="BR650" i="3"/>
  <c r="BU210" i="3"/>
  <c r="BX124" i="3"/>
  <c r="BQ430" i="3"/>
  <c r="BR723" i="3"/>
  <c r="BP235" i="3"/>
  <c r="BP650" i="3"/>
  <c r="BZ670" i="3"/>
  <c r="BX861" i="3"/>
  <c r="BW390" i="3"/>
  <c r="BW52" i="3"/>
  <c r="BV788" i="3"/>
  <c r="BQ822" i="3"/>
  <c r="BT309" i="3"/>
  <c r="BX414" i="3"/>
  <c r="BW717" i="3"/>
  <c r="BU197" i="3"/>
  <c r="BY817" i="3"/>
  <c r="BT140" i="3"/>
  <c r="BZ43" i="3"/>
  <c r="BW758" i="3"/>
  <c r="BW270" i="3"/>
  <c r="BT989" i="3"/>
  <c r="BZ433" i="3"/>
  <c r="BW902" i="3"/>
  <c r="BV156" i="3"/>
  <c r="BS327" i="3"/>
  <c r="BZ877" i="3"/>
  <c r="BQ81" i="3"/>
  <c r="BT586" i="3"/>
  <c r="BW805" i="3"/>
  <c r="BT821" i="3"/>
  <c r="BS319" i="3"/>
  <c r="BS770" i="3"/>
  <c r="BU168" i="3"/>
  <c r="BZ287" i="3"/>
  <c r="BZ788" i="3"/>
  <c r="BZ810" i="3"/>
  <c r="BX68" i="3"/>
  <c r="BX974" i="3"/>
  <c r="BR685" i="3"/>
  <c r="BV560" i="3"/>
  <c r="BV470" i="3"/>
  <c r="BW575" i="3"/>
  <c r="BR348" i="3"/>
  <c r="BU552" i="3"/>
  <c r="BT475" i="3"/>
  <c r="BS159" i="3"/>
  <c r="BQ214" i="3"/>
  <c r="BQ936" i="3"/>
  <c r="BV151" i="3"/>
  <c r="BY353" i="3"/>
  <c r="BW636" i="3"/>
  <c r="BT217" i="3"/>
  <c r="BU999" i="3"/>
  <c r="BR158" i="3"/>
  <c r="BU212" i="3"/>
  <c r="BP473" i="3"/>
  <c r="BY908" i="3"/>
  <c r="BS717" i="3"/>
  <c r="BX823" i="3"/>
  <c r="BT470" i="3"/>
  <c r="BQ846" i="3"/>
  <c r="BX734" i="3"/>
  <c r="BQ528" i="3"/>
  <c r="BR609" i="3"/>
  <c r="BS918" i="3"/>
  <c r="BR315" i="3"/>
  <c r="BX139" i="3"/>
  <c r="BS495" i="3"/>
  <c r="BZ765" i="3"/>
  <c r="BX553" i="3"/>
  <c r="BZ136" i="3"/>
  <c r="BQ1030" i="3"/>
  <c r="BQ898" i="3"/>
  <c r="BT298" i="3"/>
  <c r="BZ1000" i="3"/>
  <c r="BR777" i="3"/>
  <c r="BQ275" i="3"/>
  <c r="BY957" i="3"/>
  <c r="BY904" i="3"/>
  <c r="BZ166" i="3"/>
  <c r="BP807" i="3"/>
  <c r="BR953" i="3"/>
  <c r="BY742" i="3"/>
  <c r="BZ461" i="3"/>
  <c r="BT745" i="3"/>
  <c r="BY895" i="3"/>
  <c r="BS58" i="3"/>
  <c r="BZ944" i="3"/>
  <c r="BU561" i="3"/>
  <c r="BX1010" i="3"/>
  <c r="BX234" i="3"/>
  <c r="BX743" i="3"/>
  <c r="BZ791" i="3"/>
  <c r="BT548" i="3"/>
  <c r="BV940" i="3"/>
  <c r="BR763" i="3"/>
  <c r="BT93" i="3"/>
  <c r="BV296" i="3"/>
  <c r="BS540" i="3"/>
  <c r="BS274" i="3"/>
  <c r="BR884" i="3"/>
  <c r="BW942" i="3"/>
  <c r="BR962" i="3"/>
  <c r="BR797" i="3"/>
  <c r="BR784" i="3"/>
  <c r="BZ886" i="3"/>
  <c r="BY165" i="3"/>
  <c r="BX905" i="3"/>
  <c r="BP548" i="3"/>
  <c r="BY619" i="3"/>
  <c r="BU330" i="3"/>
  <c r="BQ955" i="3"/>
  <c r="BU745" i="3"/>
  <c r="BP755" i="3"/>
  <c r="BQ359" i="3"/>
  <c r="BW97" i="3"/>
  <c r="BR541" i="3"/>
  <c r="BU721" i="3"/>
  <c r="BV866" i="3"/>
  <c r="BQ844" i="3"/>
  <c r="BW892" i="3"/>
  <c r="BT632" i="3"/>
  <c r="BT814" i="3"/>
  <c r="BP236" i="3"/>
  <c r="BZ125" i="3"/>
  <c r="BS828" i="3"/>
  <c r="BR59" i="3"/>
  <c r="BZ861" i="3"/>
  <c r="BP748" i="3"/>
  <c r="BS893" i="3"/>
  <c r="BQ710" i="3"/>
  <c r="BZ372" i="3"/>
  <c r="BZ662" i="3"/>
  <c r="BR209" i="3"/>
  <c r="BS569" i="3"/>
  <c r="BZ490" i="3"/>
  <c r="BT979" i="3"/>
  <c r="BY709" i="3"/>
  <c r="BU885" i="3"/>
  <c r="BW534" i="3"/>
  <c r="BW1020" i="3"/>
  <c r="BY646" i="3"/>
  <c r="BR971" i="3"/>
  <c r="BX606" i="3"/>
  <c r="BS343" i="3"/>
  <c r="BU664" i="3"/>
  <c r="BU835" i="3"/>
  <c r="BU1005" i="3"/>
  <c r="BR584" i="3"/>
  <c r="BQ985" i="3"/>
  <c r="BY913" i="3"/>
  <c r="BU383" i="3"/>
  <c r="BZ792" i="3"/>
  <c r="BS40" i="3"/>
  <c r="BZ476" i="3"/>
  <c r="BR687" i="3"/>
  <c r="BS465" i="3"/>
  <c r="BT876" i="3"/>
  <c r="BQ548" i="3"/>
  <c r="BU434" i="3"/>
  <c r="BY810" i="3"/>
  <c r="BP606" i="3"/>
  <c r="BV968" i="3"/>
  <c r="BV359" i="3"/>
  <c r="BX100" i="3"/>
  <c r="BQ869" i="3"/>
  <c r="BS998" i="3"/>
  <c r="BX60" i="3"/>
  <c r="BX736" i="3"/>
  <c r="BT84" i="3"/>
  <c r="BZ232" i="3"/>
  <c r="BU349" i="3"/>
  <c r="BR382" i="3"/>
  <c r="BZ1004" i="3"/>
  <c r="BZ603" i="3"/>
  <c r="BZ619" i="3"/>
  <c r="BW755" i="3"/>
  <c r="BR167" i="3"/>
  <c r="BT654" i="3"/>
  <c r="BV712" i="3"/>
  <c r="BX530" i="3"/>
  <c r="BS946" i="3"/>
  <c r="BU641" i="3"/>
  <c r="BY439" i="3"/>
  <c r="BR903" i="3"/>
  <c r="BU602" i="3"/>
  <c r="BT244" i="3"/>
  <c r="BZ186" i="3"/>
  <c r="BS264" i="3"/>
  <c r="BX409" i="3"/>
  <c r="BX323" i="3"/>
  <c r="BY526" i="3"/>
  <c r="BY326" i="3"/>
  <c r="BT920" i="3"/>
  <c r="BW408" i="3"/>
  <c r="BP691" i="3"/>
  <c r="BY905" i="3"/>
  <c r="BZ923" i="3"/>
  <c r="BS766" i="3"/>
  <c r="BP900" i="3"/>
  <c r="BX825" i="3"/>
  <c r="BW456" i="3"/>
  <c r="BQ770" i="3"/>
  <c r="BZ545" i="3"/>
  <c r="BY346" i="3"/>
  <c r="BZ167" i="3"/>
  <c r="BY92" i="3"/>
  <c r="BZ876" i="3"/>
  <c r="BW943" i="3"/>
  <c r="BP979" i="3"/>
  <c r="BX998" i="3"/>
  <c r="BS236" i="3"/>
  <c r="BZ317" i="3"/>
  <c r="BQ820" i="3"/>
  <c r="BP749" i="3"/>
  <c r="BT915" i="3"/>
  <c r="BR302" i="3"/>
  <c r="BV306" i="3"/>
  <c r="BY149" i="3"/>
  <c r="BY126" i="3"/>
  <c r="BP212" i="3"/>
  <c r="BU419" i="3"/>
  <c r="BS154" i="3"/>
  <c r="BQ579" i="3"/>
  <c r="BS593" i="3"/>
  <c r="BX427" i="3"/>
  <c r="BY365" i="3"/>
  <c r="BR80" i="3"/>
  <c r="BV509" i="3"/>
  <c r="BR429" i="3"/>
  <c r="BR239" i="3"/>
  <c r="BU781" i="3"/>
  <c r="BX198" i="3"/>
  <c r="BV963" i="3"/>
  <c r="BY172" i="3"/>
  <c r="BT158" i="3"/>
  <c r="BX43" i="3"/>
  <c r="BY995" i="3"/>
  <c r="BX973" i="3"/>
  <c r="BY643" i="3"/>
  <c r="BQ277" i="3"/>
  <c r="BU539" i="3"/>
  <c r="BP585" i="3"/>
  <c r="BT891" i="3"/>
  <c r="BQ256" i="3"/>
  <c r="BV646" i="3"/>
  <c r="BV741" i="3"/>
  <c r="BQ921" i="3"/>
  <c r="BV934" i="3"/>
  <c r="BS987" i="3"/>
  <c r="BR67" i="3"/>
  <c r="BS356" i="3"/>
  <c r="BS961" i="3"/>
  <c r="BZ121" i="3"/>
  <c r="BW661" i="3"/>
  <c r="BZ300" i="3"/>
  <c r="BY146" i="3"/>
  <c r="BY950" i="3"/>
  <c r="BR397" i="3"/>
  <c r="BU667" i="3"/>
  <c r="BZ319" i="3"/>
  <c r="BP793" i="3"/>
  <c r="BR664" i="3"/>
  <c r="BS330" i="3"/>
  <c r="BP996" i="3"/>
  <c r="BT585" i="3"/>
  <c r="BR850" i="3"/>
  <c r="BU748" i="3"/>
  <c r="BY532" i="3"/>
  <c r="BW370" i="3"/>
  <c r="BP686" i="3"/>
  <c r="BP281" i="3"/>
  <c r="BU589" i="3"/>
  <c r="BZ659" i="3"/>
  <c r="BX386" i="3"/>
  <c r="BP209" i="3"/>
  <c r="BS177" i="3"/>
  <c r="BR881" i="3"/>
  <c r="BP615" i="3"/>
  <c r="BV849" i="3"/>
  <c r="BS746" i="3"/>
  <c r="BZ536" i="3"/>
  <c r="BP275" i="3"/>
  <c r="BR869" i="3"/>
  <c r="BU951" i="3"/>
  <c r="BX864" i="3"/>
  <c r="BY769" i="3"/>
  <c r="BW645" i="3"/>
  <c r="BZ381" i="3"/>
  <c r="BS917" i="3"/>
  <c r="BQ836" i="3"/>
  <c r="BY572" i="3"/>
  <c r="BV223" i="3"/>
  <c r="BY767" i="3"/>
  <c r="BY459" i="3"/>
  <c r="BU147" i="3"/>
  <c r="BZ720" i="3"/>
  <c r="BW937" i="3"/>
  <c r="BS98" i="3"/>
  <c r="BS310" i="3"/>
  <c r="BQ248" i="3"/>
  <c r="BY468" i="3"/>
  <c r="BZ984" i="3"/>
  <c r="BS153" i="3"/>
  <c r="BZ192" i="3"/>
  <c r="BQ894" i="3"/>
  <c r="BX866" i="3"/>
  <c r="BY201" i="3"/>
  <c r="BY762" i="3"/>
  <c r="BR924" i="3"/>
  <c r="BR589" i="3"/>
  <c r="BZ227" i="3"/>
  <c r="BV994" i="3"/>
  <c r="BP185" i="3"/>
  <c r="BS223" i="3"/>
  <c r="BV964" i="3"/>
  <c r="BQ740" i="3"/>
  <c r="BU889" i="3"/>
  <c r="BW801" i="3"/>
  <c r="BU923" i="3"/>
  <c r="BZ759" i="3"/>
  <c r="BV258" i="3"/>
  <c r="BX982" i="3"/>
  <c r="BU676" i="3"/>
  <c r="BY280" i="3"/>
  <c r="BS853" i="3"/>
  <c r="BZ340" i="3"/>
  <c r="BZ1023" i="3"/>
  <c r="BU559" i="3"/>
  <c r="BW146" i="3"/>
  <c r="BP237" i="3"/>
  <c r="BT723" i="3"/>
  <c r="BW269" i="3"/>
  <c r="BZ925" i="3"/>
  <c r="BS565" i="3"/>
  <c r="BW754" i="3"/>
  <c r="BY138" i="3"/>
  <c r="BP170" i="3"/>
  <c r="BR978" i="3"/>
  <c r="BY171" i="3"/>
  <c r="BU916" i="3"/>
  <c r="BP662" i="3"/>
  <c r="BQ37" i="3"/>
  <c r="BR587" i="3"/>
  <c r="BX465" i="3"/>
  <c r="BR967" i="3"/>
  <c r="BY838" i="3"/>
  <c r="BQ990" i="3"/>
  <c r="BZ350" i="3"/>
  <c r="BR127" i="3"/>
  <c r="BP811" i="3"/>
  <c r="BP730" i="3"/>
  <c r="BT527" i="3"/>
  <c r="BR74" i="3"/>
  <c r="BR612" i="3"/>
  <c r="BR446" i="3"/>
  <c r="BR205" i="3"/>
  <c r="BV472" i="3"/>
  <c r="BR984" i="3"/>
  <c r="BQ302" i="3"/>
  <c r="BV108" i="3"/>
  <c r="BZ228" i="3"/>
  <c r="BR201" i="3"/>
  <c r="BR71" i="3"/>
  <c r="BS419" i="3"/>
  <c r="BU932" i="3"/>
  <c r="BP783" i="3"/>
  <c r="BT965" i="3"/>
  <c r="BV178" i="3"/>
  <c r="BR834" i="3"/>
  <c r="BR792" i="3"/>
  <c r="BV166" i="3"/>
  <c r="BV603" i="3"/>
  <c r="BV418" i="3"/>
  <c r="BZ80" i="3"/>
  <c r="BR103" i="3"/>
  <c r="BR890" i="3"/>
  <c r="BX421" i="3"/>
  <c r="BY613" i="3"/>
  <c r="BZ936" i="3"/>
  <c r="BQ769" i="3"/>
  <c r="BT133" i="3"/>
  <c r="BP72" i="3"/>
  <c r="BP380" i="3"/>
  <c r="BQ454" i="3"/>
  <c r="BW904" i="3"/>
  <c r="BV768" i="3"/>
  <c r="BU137" i="3"/>
  <c r="BT371" i="3"/>
  <c r="BU783" i="3"/>
  <c r="BV494" i="3"/>
  <c r="BQ438" i="3"/>
  <c r="BQ164" i="3"/>
  <c r="BR836" i="3"/>
  <c r="BW921" i="3"/>
  <c r="BW125" i="3"/>
  <c r="BR757" i="3"/>
  <c r="BX85" i="3"/>
  <c r="BT552" i="3"/>
  <c r="BT995" i="3"/>
  <c r="BT474" i="3"/>
  <c r="BS382" i="3"/>
  <c r="BZ326" i="3"/>
  <c r="BQ400" i="3"/>
  <c r="BS105" i="3"/>
  <c r="BV685" i="3"/>
  <c r="BS368" i="3"/>
  <c r="BX1015" i="3"/>
  <c r="BP839" i="3"/>
  <c r="BY986" i="3"/>
  <c r="BT625" i="3"/>
  <c r="BZ669" i="3"/>
  <c r="BY951" i="3"/>
  <c r="BP283" i="3"/>
  <c r="BY327" i="3"/>
  <c r="BW982" i="3"/>
  <c r="BQ425" i="3"/>
  <c r="BQ159" i="3"/>
  <c r="BX259" i="3"/>
  <c r="BZ281" i="3"/>
  <c r="BY517" i="3"/>
  <c r="BZ716" i="3"/>
  <c r="BU813" i="3"/>
  <c r="BR444" i="3"/>
  <c r="BV94" i="3"/>
  <c r="BW1028" i="3"/>
  <c r="BZ112" i="3"/>
  <c r="BV643" i="3"/>
  <c r="BQ849" i="3"/>
  <c r="BS929" i="3"/>
  <c r="BY496" i="3"/>
  <c r="BX829" i="3"/>
  <c r="BS764" i="3"/>
  <c r="BW588" i="3"/>
  <c r="BZ576" i="3"/>
  <c r="BP528" i="3"/>
  <c r="BQ788" i="3"/>
  <c r="BQ646" i="3"/>
  <c r="BP166" i="3"/>
  <c r="BW64" i="3"/>
  <c r="BX783" i="3"/>
  <c r="BP459" i="3"/>
  <c r="BZ881" i="3"/>
  <c r="BV757" i="3"/>
  <c r="BZ1027" i="3"/>
  <c r="BU35" i="3"/>
  <c r="BP311" i="3"/>
  <c r="BY478" i="3"/>
  <c r="BX303" i="3"/>
  <c r="BT679" i="3"/>
  <c r="BX711" i="3"/>
  <c r="BX544" i="3"/>
  <c r="BP734" i="3"/>
  <c r="BS241" i="3"/>
  <c r="BP257" i="3"/>
  <c r="BP914" i="3"/>
  <c r="BZ1020" i="3"/>
  <c r="BS213" i="3"/>
  <c r="BX116" i="3"/>
  <c r="BW730" i="3"/>
  <c r="BW933" i="3"/>
  <c r="BS860" i="3"/>
  <c r="BY659" i="3"/>
  <c r="BT500" i="3"/>
  <c r="BY823" i="3"/>
  <c r="BQ890" i="3"/>
  <c r="BY856" i="3"/>
  <c r="BP291" i="3"/>
  <c r="BV554" i="3"/>
  <c r="BW439" i="3"/>
  <c r="BQ970" i="3"/>
  <c r="BQ684" i="3"/>
  <c r="BU806" i="3"/>
  <c r="BW691" i="3"/>
  <c r="BR232" i="3"/>
  <c r="BY881" i="3"/>
  <c r="BY784" i="3"/>
  <c r="BQ806" i="3"/>
  <c r="BP119" i="3"/>
  <c r="BV692" i="3"/>
  <c r="BZ467" i="3"/>
  <c r="BW170" i="3"/>
  <c r="BU223" i="3"/>
  <c r="BZ672" i="3"/>
  <c r="BW1011" i="3"/>
  <c r="BT491" i="3"/>
  <c r="BQ647" i="3"/>
  <c r="BX579" i="3"/>
  <c r="BU69" i="3"/>
  <c r="BP74" i="3"/>
  <c r="BX1007" i="3"/>
  <c r="BS1010" i="3"/>
  <c r="BQ236" i="3"/>
  <c r="BT990" i="3"/>
  <c r="BZ150" i="3"/>
  <c r="BR1008" i="3"/>
  <c r="BP87" i="3"/>
  <c r="BT846" i="3"/>
  <c r="BW288" i="3"/>
  <c r="BQ658" i="3"/>
  <c r="BW931" i="3"/>
  <c r="BV326" i="3"/>
  <c r="BY555" i="3"/>
  <c r="BX624" i="3"/>
  <c r="BZ518" i="3"/>
  <c r="BS741" i="3"/>
  <c r="BS1002" i="3"/>
  <c r="BU582" i="3"/>
  <c r="BP97" i="3"/>
  <c r="BV185" i="3"/>
  <c r="BW929" i="3"/>
  <c r="BT713" i="3"/>
  <c r="BX842" i="3"/>
  <c r="BV601" i="3"/>
  <c r="BS228" i="3"/>
  <c r="BQ158" i="3"/>
  <c r="BX811" i="3"/>
  <c r="BP354" i="3"/>
  <c r="BS70" i="3"/>
  <c r="BP992" i="3"/>
  <c r="BW958" i="3"/>
  <c r="BY533" i="3"/>
  <c r="BY721" i="3"/>
  <c r="BS367" i="3"/>
  <c r="BW181" i="3"/>
  <c r="BY675" i="3"/>
  <c r="BU262" i="3"/>
  <c r="BP952" i="3"/>
  <c r="BS282" i="3"/>
  <c r="BZ366" i="3"/>
  <c r="BV344" i="3"/>
  <c r="BX45" i="3"/>
  <c r="BV787" i="3"/>
  <c r="BV1023" i="3"/>
  <c r="BQ688" i="3"/>
  <c r="BQ39" i="3"/>
  <c r="BX177" i="3"/>
  <c r="BP345" i="3"/>
  <c r="BP178" i="3"/>
  <c r="BQ774" i="3"/>
  <c r="BW424" i="3"/>
  <c r="BT708" i="3"/>
  <c r="BP323" i="3"/>
  <c r="BV667" i="3"/>
  <c r="BY960" i="3"/>
  <c r="BW476" i="3"/>
  <c r="BV137" i="3"/>
  <c r="BX305" i="3"/>
  <c r="BU796" i="3"/>
  <c r="BW710" i="3"/>
  <c r="BV671" i="3"/>
  <c r="BR982" i="3"/>
  <c r="BZ942" i="3"/>
  <c r="BV660" i="3"/>
  <c r="BU590" i="3"/>
  <c r="BY672" i="3"/>
  <c r="BP483" i="3"/>
  <c r="BT364" i="3"/>
  <c r="BP423" i="3"/>
  <c r="BS668" i="3"/>
  <c r="BP493" i="3"/>
  <c r="BQ750" i="3"/>
  <c r="BQ442" i="3"/>
  <c r="BQ153" i="3"/>
  <c r="BY260" i="3"/>
  <c r="BV389" i="3"/>
  <c r="BV367" i="3"/>
  <c r="BT1020" i="3"/>
  <c r="BZ646" i="3"/>
  <c r="BV100" i="3"/>
  <c r="BT874" i="3"/>
  <c r="BQ145" i="3"/>
  <c r="BZ862" i="3"/>
  <c r="BR754" i="3"/>
  <c r="BQ120" i="3"/>
  <c r="BP675" i="3"/>
  <c r="BX659" i="3"/>
  <c r="BU969" i="3"/>
  <c r="BV839" i="3"/>
  <c r="BT136" i="3"/>
  <c r="BR563" i="3"/>
  <c r="BS859" i="3"/>
  <c r="BW826" i="3"/>
  <c r="BR912" i="3"/>
  <c r="BX478" i="3"/>
  <c r="BT822" i="3"/>
  <c r="BV177" i="3"/>
  <c r="BW981" i="3"/>
  <c r="BZ615" i="3"/>
  <c r="BV1030" i="3"/>
  <c r="BT569" i="3"/>
  <c r="BR827" i="3"/>
  <c r="BQ247" i="3"/>
  <c r="BQ645" i="3"/>
  <c r="BU396" i="3"/>
  <c r="BQ550" i="3"/>
  <c r="BQ892" i="3"/>
  <c r="BX922" i="3"/>
  <c r="BV664" i="3"/>
  <c r="BR966" i="3"/>
  <c r="BS71" i="3"/>
  <c r="BT984" i="3"/>
  <c r="BX844" i="3"/>
  <c r="BY1030" i="3"/>
  <c r="BV713" i="3"/>
  <c r="BT379" i="3"/>
  <c r="BQ802" i="3"/>
  <c r="BS619" i="3"/>
  <c r="BU887" i="3"/>
  <c r="BP514" i="3"/>
  <c r="BS609" i="3"/>
  <c r="BR804" i="3"/>
  <c r="BS704" i="3"/>
  <c r="BV1028" i="3"/>
  <c r="BT400" i="3"/>
  <c r="BY764" i="3"/>
  <c r="BR740" i="3"/>
  <c r="BY239" i="3"/>
  <c r="BZ1013" i="3"/>
  <c r="BP450" i="3"/>
  <c r="BR638" i="3"/>
  <c r="BX832" i="3"/>
  <c r="BV821" i="3"/>
  <c r="BR994" i="3"/>
  <c r="BU196" i="3"/>
  <c r="BU437" i="3"/>
  <c r="BT717" i="3"/>
  <c r="BS654" i="3"/>
  <c r="BS49" i="3"/>
  <c r="BR357" i="3"/>
  <c r="BP719" i="3"/>
  <c r="BU723" i="3"/>
  <c r="BU179" i="3"/>
  <c r="BP1001" i="3"/>
  <c r="BX801" i="3"/>
  <c r="BS861" i="3"/>
  <c r="BQ755" i="3"/>
  <c r="BR391" i="3"/>
  <c r="BP271" i="3"/>
  <c r="BP806" i="3"/>
  <c r="BP187" i="3"/>
  <c r="BT240" i="3"/>
  <c r="BP885" i="3"/>
  <c r="BZ277" i="3"/>
  <c r="BV82" i="3"/>
  <c r="BQ984" i="3"/>
  <c r="BZ85" i="3"/>
  <c r="BT77" i="3"/>
  <c r="BW954" i="3"/>
  <c r="BP447" i="3"/>
  <c r="BY501" i="3"/>
  <c r="BQ441" i="3"/>
  <c r="BW720" i="3"/>
  <c r="BT880" i="3"/>
  <c r="BV319" i="3"/>
  <c r="BW841" i="3"/>
  <c r="BR875" i="3"/>
  <c r="BW187" i="3"/>
  <c r="BX708" i="3"/>
  <c r="BZ910" i="3"/>
  <c r="BQ887" i="3"/>
  <c r="BZ189" i="3"/>
  <c r="BQ322" i="3"/>
  <c r="BT643" i="3"/>
  <c r="BP191" i="3"/>
  <c r="BQ448" i="3"/>
  <c r="BU44" i="3"/>
  <c r="BV594" i="3"/>
  <c r="BW762" i="3"/>
  <c r="BZ191" i="3"/>
  <c r="BY780" i="3"/>
  <c r="BQ928" i="3"/>
  <c r="BW959" i="3"/>
  <c r="BS158" i="3"/>
  <c r="BT505" i="3"/>
  <c r="BR556" i="3"/>
  <c r="BP428" i="3"/>
  <c r="BU809" i="3"/>
  <c r="BT630" i="3"/>
  <c r="BX166" i="3"/>
  <c r="BZ110" i="3"/>
  <c r="BW228" i="3"/>
  <c r="BZ775" i="3"/>
  <c r="BX375" i="3"/>
  <c r="BR251" i="3"/>
  <c r="BU549" i="3"/>
  <c r="BW699" i="3"/>
  <c r="BS246" i="3"/>
  <c r="BU99" i="3"/>
  <c r="BV455" i="3"/>
  <c r="BV483" i="3"/>
  <c r="BX639" i="3"/>
  <c r="BR143" i="3"/>
  <c r="BR457" i="3"/>
  <c r="BZ997" i="3"/>
  <c r="BV545" i="3"/>
  <c r="BV467" i="3"/>
  <c r="BU732" i="3"/>
  <c r="BV939" i="3"/>
  <c r="BU924" i="3"/>
  <c r="BP646" i="3"/>
  <c r="BV932" i="3"/>
  <c r="BS506" i="3"/>
  <c r="BT997" i="3"/>
  <c r="BU206" i="3"/>
  <c r="BP346" i="3"/>
  <c r="BR282" i="3"/>
  <c r="BT187" i="3"/>
  <c r="BW114" i="3"/>
  <c r="BT398" i="3"/>
  <c r="BS415" i="3"/>
  <c r="BW682" i="3"/>
  <c r="BS471" i="3"/>
  <c r="BW323" i="3"/>
  <c r="BZ171" i="3"/>
  <c r="BS550" i="3"/>
  <c r="BT819" i="3"/>
  <c r="BX1018" i="3"/>
  <c r="BX224" i="3"/>
  <c r="BQ406" i="3"/>
  <c r="BU281" i="3"/>
  <c r="BT614" i="3"/>
  <c r="BT981" i="3"/>
  <c r="BQ498" i="3"/>
  <c r="BT806" i="3"/>
  <c r="BY187" i="3"/>
  <c r="BU483" i="3"/>
  <c r="BW794" i="3"/>
  <c r="BX436" i="3"/>
  <c r="BY889" i="3"/>
  <c r="BT924" i="3"/>
  <c r="BR559" i="3"/>
  <c r="BX997" i="3"/>
  <c r="BT1008" i="3"/>
  <c r="BW556" i="3"/>
  <c r="BZ844" i="3"/>
  <c r="BS487" i="3"/>
  <c r="BT117" i="3"/>
  <c r="BX745" i="3"/>
  <c r="BX345" i="3"/>
  <c r="BY74" i="3"/>
  <c r="BY938" i="3"/>
  <c r="BZ51" i="3"/>
  <c r="BV549" i="3"/>
  <c r="BU957" i="3"/>
  <c r="BV68" i="3"/>
  <c r="BY523" i="3"/>
  <c r="BW679" i="3"/>
  <c r="BW55" i="3"/>
  <c r="BW499" i="3"/>
  <c r="BU266" i="3"/>
  <c r="BX311" i="3"/>
  <c r="BV561" i="3"/>
  <c r="BR741" i="3"/>
  <c r="BX510" i="3"/>
  <c r="BW896" i="3"/>
  <c r="BQ784" i="3"/>
  <c r="BR635" i="3"/>
  <c r="BZ845" i="3"/>
  <c r="BZ274" i="3"/>
  <c r="BU449" i="3"/>
  <c r="BV245" i="3"/>
  <c r="BQ560" i="3"/>
  <c r="BT255" i="3"/>
  <c r="BZ655" i="3"/>
  <c r="BT987" i="3"/>
  <c r="BY591" i="3"/>
  <c r="BT394" i="3"/>
  <c r="BW719" i="3"/>
  <c r="BU1009" i="3"/>
  <c r="BS359" i="3"/>
  <c r="BQ776" i="3"/>
  <c r="BV656" i="3"/>
  <c r="BZ144" i="3"/>
  <c r="BV362" i="3"/>
  <c r="BW726" i="3"/>
  <c r="BS821" i="3"/>
  <c r="BY318" i="3"/>
  <c r="BS39" i="3"/>
  <c r="BW86" i="3"/>
  <c r="BR1031" i="3"/>
  <c r="BR354" i="3"/>
  <c r="BR843" i="3"/>
  <c r="BY302" i="3"/>
  <c r="BU1023" i="3"/>
  <c r="BU395" i="3"/>
  <c r="BY340" i="3"/>
  <c r="BT192" i="3"/>
  <c r="BQ371" i="3"/>
  <c r="BZ502" i="3"/>
  <c r="BV778" i="3"/>
  <c r="BW989" i="3"/>
  <c r="BY757" i="3"/>
  <c r="BU226" i="3"/>
  <c r="BU834" i="3"/>
  <c r="BX310" i="3"/>
  <c r="BQ515" i="3"/>
  <c r="BY918" i="3"/>
  <c r="BQ436" i="3"/>
  <c r="BX324" i="3"/>
  <c r="BZ781" i="3"/>
  <c r="BW889" i="3"/>
  <c r="BR576" i="3"/>
  <c r="BR770" i="3"/>
  <c r="BY70" i="3"/>
  <c r="BQ1031" i="3"/>
  <c r="BW433" i="3"/>
  <c r="BR386" i="3"/>
  <c r="BU115" i="3"/>
  <c r="BW657" i="3"/>
  <c r="BQ597" i="3"/>
  <c r="BW1007" i="3"/>
  <c r="BS949" i="3"/>
  <c r="BX603" i="3"/>
  <c r="BW957" i="3"/>
  <c r="BW855" i="3"/>
  <c r="BP305" i="3"/>
  <c r="BQ249" i="3"/>
  <c r="BY738" i="3"/>
  <c r="BZ567" i="3"/>
  <c r="BP906" i="3"/>
  <c r="BQ533" i="3"/>
  <c r="BX723" i="3"/>
  <c r="BU124" i="3"/>
  <c r="BP902" i="3"/>
  <c r="BS970" i="3"/>
  <c r="BU711" i="3"/>
  <c r="BP282" i="3"/>
  <c r="BT359" i="3"/>
  <c r="BY519" i="3"/>
  <c r="BS316" i="3"/>
  <c r="BR598" i="3"/>
  <c r="BT439" i="3"/>
  <c r="BU317" i="3"/>
  <c r="BU1001" i="3"/>
  <c r="BZ602" i="3"/>
  <c r="BU653" i="3"/>
  <c r="BP481" i="3"/>
  <c r="BZ1010" i="3"/>
  <c r="BX901" i="3"/>
  <c r="BQ975" i="3"/>
  <c r="BS272" i="3"/>
  <c r="BT661" i="3"/>
  <c r="BY432" i="3"/>
  <c r="BT742" i="3"/>
  <c r="BV143" i="3"/>
  <c r="BT139" i="3"/>
  <c r="BY869" i="3"/>
  <c r="BV408" i="3"/>
  <c r="BP608" i="3"/>
  <c r="BR571" i="3"/>
  <c r="BX569" i="3"/>
  <c r="BX314" i="3"/>
  <c r="BP884" i="3"/>
  <c r="BQ366" i="3"/>
  <c r="BU50" i="3"/>
  <c r="BZ107" i="3"/>
  <c r="BX874" i="3"/>
  <c r="BS578" i="3"/>
  <c r="BZ403" i="3"/>
  <c r="BW722" i="3"/>
  <c r="BW334" i="3"/>
  <c r="BV438" i="3"/>
  <c r="BP225" i="3"/>
  <c r="BY524" i="3"/>
  <c r="BX585" i="3"/>
  <c r="BT540" i="3"/>
  <c r="BY815" i="3"/>
  <c r="BS375" i="3"/>
  <c r="BZ972" i="3"/>
  <c r="BV161" i="3"/>
  <c r="BR458" i="3"/>
  <c r="BY936" i="3"/>
  <c r="BV98" i="3"/>
  <c r="BQ115" i="3"/>
  <c r="BU917" i="3"/>
  <c r="BS391" i="3"/>
  <c r="BQ124" i="3"/>
  <c r="BX601" i="3"/>
  <c r="BQ232" i="3"/>
  <c r="BZ359" i="3"/>
  <c r="BX200" i="3"/>
  <c r="BT608" i="3"/>
  <c r="BZ243" i="3"/>
  <c r="BX334" i="3"/>
  <c r="BY666" i="3"/>
  <c r="BR362" i="3"/>
  <c r="BT384" i="3"/>
  <c r="BY463" i="3"/>
  <c r="BT778" i="3"/>
  <c r="BY733" i="3"/>
  <c r="BY927" i="3"/>
  <c r="BU260" i="3"/>
  <c r="BT565" i="3"/>
  <c r="BU678" i="3"/>
  <c r="BY372" i="3"/>
  <c r="BX917" i="3"/>
  <c r="BT895" i="3"/>
  <c r="BT877" i="3"/>
  <c r="BR904" i="3"/>
  <c r="BY850" i="3"/>
  <c r="BR980" i="3"/>
  <c r="BX621" i="3"/>
  <c r="BS911" i="3"/>
  <c r="BX724" i="3"/>
  <c r="BW766" i="3"/>
  <c r="BV1008" i="3"/>
  <c r="BQ561" i="3"/>
  <c r="BX180" i="3"/>
  <c r="BQ238" i="3"/>
  <c r="BZ322" i="3"/>
  <c r="BX695" i="3"/>
  <c r="BZ401" i="3"/>
  <c r="BW51" i="3"/>
  <c r="BW569" i="3"/>
  <c r="BS931" i="3"/>
  <c r="BX804" i="3"/>
  <c r="BP173" i="3"/>
  <c r="BY158" i="3"/>
  <c r="BT1002" i="3"/>
  <c r="BV222" i="3"/>
  <c r="BV188" i="3"/>
  <c r="BP572" i="3"/>
  <c r="BX370" i="3"/>
  <c r="BQ835" i="3"/>
  <c r="BS244" i="3"/>
  <c r="BR97" i="3"/>
  <c r="BP410" i="3"/>
  <c r="BZ623" i="3"/>
  <c r="BX365" i="3"/>
  <c r="BZ101" i="3"/>
  <c r="BY745" i="3"/>
  <c r="BR523" i="3"/>
  <c r="BQ505" i="3"/>
  <c r="BT222" i="3"/>
  <c r="BQ870" i="3"/>
  <c r="BV211" i="3"/>
  <c r="BY752" i="3"/>
  <c r="BZ891" i="3"/>
  <c r="BW507" i="3"/>
  <c r="BT692" i="3"/>
  <c r="BQ512" i="3"/>
  <c r="BU363" i="3"/>
  <c r="BS106" i="3"/>
  <c r="BZ928" i="3"/>
  <c r="BZ694" i="3"/>
  <c r="BU417" i="3"/>
  <c r="BR68" i="3"/>
  <c r="BV423" i="3"/>
  <c r="BW600" i="3"/>
  <c r="BZ484" i="3"/>
  <c r="BV495" i="3"/>
  <c r="BW457" i="3"/>
  <c r="BW142" i="3"/>
  <c r="BQ791" i="3"/>
  <c r="BW178" i="3"/>
  <c r="BV40" i="3"/>
  <c r="BZ609" i="3"/>
  <c r="BY437" i="3"/>
  <c r="BY154" i="3"/>
  <c r="BX372" i="3"/>
  <c r="BP930" i="3"/>
  <c r="BX742" i="3"/>
  <c r="BP215" i="3"/>
  <c r="BR177" i="3"/>
  <c r="BU490" i="3"/>
  <c r="BS42" i="3"/>
  <c r="BS532" i="3"/>
  <c r="BP60" i="3"/>
  <c r="BV536" i="3"/>
  <c r="BV340" i="3"/>
  <c r="BW686" i="3"/>
  <c r="BR511" i="3"/>
  <c r="BV500" i="3"/>
  <c r="BU229" i="3"/>
  <c r="BV448" i="3"/>
  <c r="BW367" i="3"/>
  <c r="BQ497" i="3"/>
  <c r="BZ904" i="3"/>
  <c r="BQ572" i="3"/>
  <c r="BU971" i="3"/>
  <c r="BP421" i="3"/>
  <c r="BU1018" i="3"/>
  <c r="BV943" i="3"/>
  <c r="BR882" i="3"/>
  <c r="BS207" i="3"/>
  <c r="BT391" i="3"/>
  <c r="BS118" i="3"/>
  <c r="BT89" i="3"/>
  <c r="BT302" i="3"/>
  <c r="BQ456" i="3"/>
  <c r="BX377" i="3"/>
  <c r="BX245" i="3"/>
  <c r="BW597" i="3"/>
  <c r="BX119" i="3"/>
  <c r="BZ843" i="3"/>
  <c r="BX269" i="3"/>
  <c r="BP549" i="3"/>
  <c r="BQ132" i="3"/>
  <c r="BV686" i="3"/>
  <c r="BV154" i="3"/>
  <c r="BZ452" i="3"/>
  <c r="BW968" i="3"/>
  <c r="BR706" i="3"/>
  <c r="BU334" i="3"/>
  <c r="BT790" i="3"/>
  <c r="BS782" i="3"/>
  <c r="BR263" i="3"/>
  <c r="BX431" i="3"/>
  <c r="BR117" i="3"/>
  <c r="BV321" i="3"/>
  <c r="BZ193" i="3"/>
  <c r="BY864" i="3"/>
  <c r="BZ571" i="3"/>
  <c r="BU744" i="3"/>
  <c r="BQ127" i="3"/>
  <c r="BW789" i="3"/>
  <c r="BW259" i="3"/>
  <c r="BS661" i="3"/>
  <c r="BV461" i="3"/>
  <c r="BT573" i="3"/>
  <c r="BV846" i="3"/>
  <c r="BR574" i="3"/>
  <c r="BW843" i="3"/>
  <c r="BP609" i="3"/>
  <c r="BQ334" i="3"/>
  <c r="BX152" i="3"/>
  <c r="BQ857" i="3"/>
  <c r="BV977" i="3"/>
  <c r="BZ622" i="3"/>
  <c r="BZ258" i="3"/>
  <c r="BR207" i="3"/>
  <c r="BR603" i="3"/>
  <c r="BV634" i="3"/>
  <c r="BZ285" i="3"/>
  <c r="BV1029" i="3"/>
  <c r="BU756" i="3"/>
  <c r="BX326" i="3"/>
  <c r="BW584" i="3"/>
  <c r="BU358" i="3"/>
  <c r="BT40" i="3" l="1"/>
  <c r="BC40" i="3"/>
  <c r="BT60" i="3"/>
  <c r="BC60" i="3"/>
  <c r="BC48" i="3"/>
  <c r="BT48" i="3"/>
  <c r="BC26" i="3"/>
  <c r="BT26" i="3"/>
  <c r="BT25" i="3"/>
  <c r="BC25" i="3"/>
  <c r="BT28" i="3"/>
  <c r="BC28" i="3"/>
  <c r="BT23" i="3"/>
  <c r="BC23" i="3"/>
  <c r="BT22" i="3"/>
  <c r="BC22" i="3"/>
  <c r="BT54" i="3"/>
  <c r="BC54" i="3"/>
  <c r="BT57" i="3"/>
  <c r="BC57" i="3"/>
  <c r="BC47" i="3"/>
  <c r="BT47" i="3"/>
  <c r="BC50" i="3"/>
  <c r="BT50" i="3"/>
  <c r="BT49" i="3"/>
  <c r="BC49" i="3"/>
  <c r="BT37" i="3"/>
  <c r="BC37" i="3"/>
  <c r="BT64" i="3"/>
  <c r="BC64" i="3"/>
  <c r="BT36" i="3"/>
  <c r="BC36" i="3"/>
  <c r="BT59" i="3"/>
  <c r="BC59" i="3"/>
  <c r="BC31" i="3"/>
  <c r="BT31" i="3"/>
  <c r="BT18" i="3"/>
  <c r="BC18" i="3"/>
  <c r="BT43" i="3"/>
  <c r="BC43" i="3"/>
  <c r="BT41" i="3"/>
  <c r="BC41" i="3"/>
  <c r="BT53" i="3"/>
  <c r="BC53" i="3"/>
  <c r="BT46" i="3"/>
  <c r="BC46" i="3"/>
  <c r="BT38" i="3"/>
  <c r="BC38" i="3"/>
  <c r="BT51" i="3"/>
  <c r="BC51" i="3"/>
  <c r="BT61" i="3"/>
  <c r="BC61" i="3"/>
  <c r="BT45" i="3"/>
  <c r="BC45" i="3"/>
  <c r="BC34" i="3"/>
  <c r="BT34" i="3"/>
  <c r="BC32" i="3"/>
  <c r="BT32" i="3"/>
  <c r="BC55" i="3"/>
  <c r="BT55" i="3"/>
  <c r="BC39" i="3"/>
  <c r="BT39" i="3"/>
  <c r="BT58" i="3"/>
  <c r="BC58" i="3"/>
  <c r="BT21" i="3"/>
  <c r="BC21" i="3"/>
  <c r="BT33" i="3"/>
  <c r="BC33" i="3"/>
  <c r="BT44" i="3"/>
  <c r="BC44" i="3"/>
  <c r="BT63" i="3"/>
  <c r="BC63" i="3"/>
  <c r="BT30" i="3"/>
  <c r="BC30" i="3"/>
  <c r="BT52" i="3"/>
  <c r="BC52" i="3"/>
  <c r="BT35" i="3"/>
  <c r="BC35" i="3"/>
  <c r="BT62" i="3"/>
  <c r="BC62" i="3"/>
  <c r="BT20" i="3"/>
  <c r="BC20" i="3"/>
  <c r="BC24" i="3"/>
  <c r="BT24" i="3"/>
  <c r="BC27" i="3"/>
  <c r="BT27" i="3"/>
  <c r="BC19" i="3"/>
  <c r="BT19" i="3"/>
  <c r="BC56" i="3"/>
  <c r="BT56" i="3"/>
  <c r="BC42" i="3"/>
  <c r="BT42" i="3"/>
  <c r="BT29" i="3"/>
  <c r="BC29" i="3"/>
  <c r="K19" i="3"/>
  <c r="K20" i="3" l="1"/>
  <c r="E2" i="1"/>
  <c r="K26" i="3"/>
  <c r="E9" i="1" s="1"/>
  <c r="K27" i="3"/>
  <c r="E10" i="1" s="1"/>
  <c r="K39" i="3"/>
  <c r="E22" i="1" s="1"/>
  <c r="K25" i="3"/>
  <c r="E8" i="1" s="1"/>
  <c r="K40" i="3"/>
  <c r="E23" i="1" s="1"/>
  <c r="K52" i="3"/>
  <c r="E35" i="1" s="1"/>
  <c r="K64" i="3"/>
  <c r="E47" i="1" s="1"/>
  <c r="K76" i="3"/>
  <c r="E59" i="1" s="1"/>
  <c r="K88" i="3"/>
  <c r="E71" i="1" s="1"/>
  <c r="K100" i="3"/>
  <c r="E83" i="1" s="1"/>
  <c r="K112" i="3"/>
  <c r="E95" i="1" s="1"/>
  <c r="K124" i="3"/>
  <c r="E107" i="1" s="1"/>
  <c r="K136" i="3"/>
  <c r="E119" i="1" s="1"/>
  <c r="K148" i="3"/>
  <c r="E131" i="1" s="1"/>
  <c r="K160" i="3"/>
  <c r="E143" i="1" s="1"/>
  <c r="K172" i="3"/>
  <c r="E155" i="1" s="1"/>
  <c r="K184" i="3"/>
  <c r="E167" i="1" s="1"/>
  <c r="K196" i="3"/>
  <c r="E179" i="1" s="1"/>
  <c r="K208" i="3"/>
  <c r="E191" i="1" s="1"/>
  <c r="K220" i="3"/>
  <c r="E203" i="1" s="1"/>
  <c r="K232" i="3"/>
  <c r="E215" i="1" s="1"/>
  <c r="K244" i="3"/>
  <c r="E227" i="1" s="1"/>
  <c r="K256" i="3"/>
  <c r="E239" i="1" s="1"/>
  <c r="K268" i="3"/>
  <c r="E251" i="1" s="1"/>
  <c r="K280" i="3"/>
  <c r="E263" i="1" s="1"/>
  <c r="K292" i="3"/>
  <c r="E275" i="1" s="1"/>
  <c r="K304" i="3"/>
  <c r="E287" i="1" s="1"/>
  <c r="K316" i="3"/>
  <c r="E299" i="1" s="1"/>
  <c r="K328" i="3"/>
  <c r="E311" i="1" s="1"/>
  <c r="K340" i="3"/>
  <c r="E323" i="1" s="1"/>
  <c r="K352" i="3"/>
  <c r="E335" i="1" s="1"/>
  <c r="K364" i="3"/>
  <c r="E347" i="1" s="1"/>
  <c r="K376" i="3"/>
  <c r="E359" i="1" s="1"/>
  <c r="K388" i="3"/>
  <c r="E371" i="1" s="1"/>
  <c r="K400" i="3"/>
  <c r="E383" i="1" s="1"/>
  <c r="K412" i="3"/>
  <c r="E395" i="1" s="1"/>
  <c r="K424" i="3"/>
  <c r="E407" i="1" s="1"/>
  <c r="K436" i="3"/>
  <c r="E419" i="1" s="1"/>
  <c r="K448" i="3"/>
  <c r="E431" i="1" s="1"/>
  <c r="K460" i="3"/>
  <c r="E443" i="1" s="1"/>
  <c r="K472" i="3"/>
  <c r="E455" i="1" s="1"/>
  <c r="K484" i="3"/>
  <c r="E467" i="1" s="1"/>
  <c r="K496" i="3"/>
  <c r="E479" i="1" s="1"/>
  <c r="K508" i="3"/>
  <c r="E491" i="1" s="1"/>
  <c r="K520" i="3"/>
  <c r="E503" i="1" s="1"/>
  <c r="K532" i="3"/>
  <c r="E515" i="1" s="1"/>
  <c r="K544" i="3"/>
  <c r="E527" i="1" s="1"/>
  <c r="K556" i="3"/>
  <c r="E539" i="1" s="1"/>
  <c r="K568" i="3"/>
  <c r="E551" i="1" s="1"/>
  <c r="K580" i="3"/>
  <c r="E563" i="1" s="1"/>
  <c r="K592" i="3"/>
  <c r="E575" i="1" s="1"/>
  <c r="K604" i="3"/>
  <c r="E587" i="1" s="1"/>
  <c r="K616" i="3"/>
  <c r="E599" i="1" s="1"/>
  <c r="K628" i="3"/>
  <c r="E611" i="1" s="1"/>
  <c r="K640" i="3"/>
  <c r="E623" i="1" s="1"/>
  <c r="K652" i="3"/>
  <c r="E635" i="1" s="1"/>
  <c r="K664" i="3"/>
  <c r="E647" i="1" s="1"/>
  <c r="K676" i="3"/>
  <c r="E659" i="1" s="1"/>
  <c r="K688" i="3"/>
  <c r="E671" i="1" s="1"/>
  <c r="K700" i="3"/>
  <c r="E683" i="1" s="1"/>
  <c r="K712" i="3"/>
  <c r="E695" i="1" s="1"/>
  <c r="K724" i="3"/>
  <c r="E707" i="1" s="1"/>
  <c r="K736" i="3"/>
  <c r="E719" i="1" s="1"/>
  <c r="K748" i="3"/>
  <c r="E731" i="1" s="1"/>
  <c r="K760" i="3"/>
  <c r="E743" i="1" s="1"/>
  <c r="K772" i="3"/>
  <c r="E755" i="1" s="1"/>
  <c r="K784" i="3"/>
  <c r="E767" i="1" s="1"/>
  <c r="K796" i="3"/>
  <c r="E779" i="1" s="1"/>
  <c r="K808" i="3"/>
  <c r="E791" i="1" s="1"/>
  <c r="K820" i="3"/>
  <c r="E803" i="1" s="1"/>
  <c r="K832" i="3"/>
  <c r="E815" i="1" s="1"/>
  <c r="K844" i="3"/>
  <c r="E827" i="1" s="1"/>
  <c r="K856" i="3"/>
  <c r="E839" i="1" s="1"/>
  <c r="K868" i="3"/>
  <c r="E851" i="1" s="1"/>
  <c r="K880" i="3"/>
  <c r="E863" i="1" s="1"/>
  <c r="K892" i="3"/>
  <c r="E875" i="1" s="1"/>
  <c r="K904" i="3"/>
  <c r="E887" i="1" s="1"/>
  <c r="K916" i="3"/>
  <c r="E899" i="1" s="1"/>
  <c r="K928" i="3"/>
  <c r="E911" i="1" s="1"/>
  <c r="K940" i="3"/>
  <c r="E923" i="1" s="1"/>
  <c r="K952" i="3"/>
  <c r="E935" i="1" s="1"/>
  <c r="K964" i="3"/>
  <c r="E947" i="1" s="1"/>
  <c r="K976" i="3"/>
  <c r="E959" i="1" s="1"/>
  <c r="K988" i="3"/>
  <c r="E971" i="1" s="1"/>
  <c r="K1000" i="3"/>
  <c r="E983" i="1" s="1"/>
  <c r="K1012" i="3"/>
  <c r="E995" i="1" s="1"/>
  <c r="K1024" i="3"/>
  <c r="K28" i="3"/>
  <c r="E11" i="1" s="1"/>
  <c r="K41" i="3"/>
  <c r="E24" i="1" s="1"/>
  <c r="K53" i="3"/>
  <c r="E36" i="1" s="1"/>
  <c r="K65" i="3"/>
  <c r="E48" i="1" s="1"/>
  <c r="K77" i="3"/>
  <c r="E60" i="1" s="1"/>
  <c r="K89" i="3"/>
  <c r="E72" i="1" s="1"/>
  <c r="K101" i="3"/>
  <c r="E84" i="1" s="1"/>
  <c r="K113" i="3"/>
  <c r="E96" i="1" s="1"/>
  <c r="K125" i="3"/>
  <c r="E108" i="1" s="1"/>
  <c r="K137" i="3"/>
  <c r="E120" i="1" s="1"/>
  <c r="K149" i="3"/>
  <c r="E132" i="1" s="1"/>
  <c r="K161" i="3"/>
  <c r="E144" i="1" s="1"/>
  <c r="K173" i="3"/>
  <c r="E156" i="1" s="1"/>
  <c r="K185" i="3"/>
  <c r="E168" i="1" s="1"/>
  <c r="K197" i="3"/>
  <c r="E180" i="1" s="1"/>
  <c r="K209" i="3"/>
  <c r="E192" i="1" s="1"/>
  <c r="K221" i="3"/>
  <c r="E204" i="1" s="1"/>
  <c r="K233" i="3"/>
  <c r="E216" i="1" s="1"/>
  <c r="K245" i="3"/>
  <c r="E228" i="1" s="1"/>
  <c r="K257" i="3"/>
  <c r="E240" i="1" s="1"/>
  <c r="K269" i="3"/>
  <c r="E252" i="1" s="1"/>
  <c r="K281" i="3"/>
  <c r="E264" i="1" s="1"/>
  <c r="K293" i="3"/>
  <c r="E276" i="1" s="1"/>
  <c r="K305" i="3"/>
  <c r="E288" i="1" s="1"/>
  <c r="K317" i="3"/>
  <c r="E300" i="1" s="1"/>
  <c r="K329" i="3"/>
  <c r="E312" i="1" s="1"/>
  <c r="K341" i="3"/>
  <c r="E324" i="1" s="1"/>
  <c r="K353" i="3"/>
  <c r="E336" i="1" s="1"/>
  <c r="K365" i="3"/>
  <c r="E348" i="1" s="1"/>
  <c r="K377" i="3"/>
  <c r="E360" i="1" s="1"/>
  <c r="K389" i="3"/>
  <c r="E372" i="1" s="1"/>
  <c r="K401" i="3"/>
  <c r="E384" i="1" s="1"/>
  <c r="K413" i="3"/>
  <c r="E396" i="1" s="1"/>
  <c r="K425" i="3"/>
  <c r="E408" i="1" s="1"/>
  <c r="K437" i="3"/>
  <c r="E420" i="1" s="1"/>
  <c r="K449" i="3"/>
  <c r="E432" i="1" s="1"/>
  <c r="K461" i="3"/>
  <c r="E444" i="1" s="1"/>
  <c r="K473" i="3"/>
  <c r="E456" i="1" s="1"/>
  <c r="K485" i="3"/>
  <c r="E468" i="1" s="1"/>
  <c r="K497" i="3"/>
  <c r="E480" i="1" s="1"/>
  <c r="K509" i="3"/>
  <c r="E492" i="1" s="1"/>
  <c r="K521" i="3"/>
  <c r="E504" i="1" s="1"/>
  <c r="K533" i="3"/>
  <c r="E516" i="1" s="1"/>
  <c r="K545" i="3"/>
  <c r="E528" i="1" s="1"/>
  <c r="K557" i="3"/>
  <c r="E540" i="1" s="1"/>
  <c r="K569" i="3"/>
  <c r="E552" i="1" s="1"/>
  <c r="K581" i="3"/>
  <c r="E564" i="1" s="1"/>
  <c r="K593" i="3"/>
  <c r="E576" i="1" s="1"/>
  <c r="K605" i="3"/>
  <c r="E588" i="1" s="1"/>
  <c r="K617" i="3"/>
  <c r="E600" i="1" s="1"/>
  <c r="K629" i="3"/>
  <c r="E612" i="1" s="1"/>
  <c r="K641" i="3"/>
  <c r="E624" i="1" s="1"/>
  <c r="K653" i="3"/>
  <c r="E636" i="1" s="1"/>
  <c r="K665" i="3"/>
  <c r="E648" i="1" s="1"/>
  <c r="K677" i="3"/>
  <c r="E660" i="1" s="1"/>
  <c r="K689" i="3"/>
  <c r="E672" i="1" s="1"/>
  <c r="K701" i="3"/>
  <c r="E684" i="1" s="1"/>
  <c r="K713" i="3"/>
  <c r="E696" i="1" s="1"/>
  <c r="K725" i="3"/>
  <c r="E708" i="1" s="1"/>
  <c r="K737" i="3"/>
  <c r="E720" i="1" s="1"/>
  <c r="K749" i="3"/>
  <c r="E732" i="1" s="1"/>
  <c r="K761" i="3"/>
  <c r="E744" i="1" s="1"/>
  <c r="K773" i="3"/>
  <c r="E756" i="1" s="1"/>
  <c r="K785" i="3"/>
  <c r="E768" i="1" s="1"/>
  <c r="K797" i="3"/>
  <c r="E780" i="1" s="1"/>
  <c r="K809" i="3"/>
  <c r="E792" i="1" s="1"/>
  <c r="K821" i="3"/>
  <c r="E804" i="1" s="1"/>
  <c r="K833" i="3"/>
  <c r="E816" i="1" s="1"/>
  <c r="K845" i="3"/>
  <c r="E828" i="1" s="1"/>
  <c r="K857" i="3"/>
  <c r="E840" i="1" s="1"/>
  <c r="K869" i="3"/>
  <c r="E852" i="1" s="1"/>
  <c r="K881" i="3"/>
  <c r="E864" i="1" s="1"/>
  <c r="K893" i="3"/>
  <c r="E876" i="1" s="1"/>
  <c r="K905" i="3"/>
  <c r="E888" i="1" s="1"/>
  <c r="K917" i="3"/>
  <c r="E900" i="1" s="1"/>
  <c r="K929" i="3"/>
  <c r="E912" i="1" s="1"/>
  <c r="K941" i="3"/>
  <c r="E924" i="1" s="1"/>
  <c r="K953" i="3"/>
  <c r="E936" i="1" s="1"/>
  <c r="K965" i="3"/>
  <c r="E948" i="1" s="1"/>
  <c r="K977" i="3"/>
  <c r="E960" i="1" s="1"/>
  <c r="K989" i="3"/>
  <c r="E972" i="1" s="1"/>
  <c r="K1001" i="3"/>
  <c r="E984" i="1" s="1"/>
  <c r="K1013" i="3"/>
  <c r="E996" i="1" s="1"/>
  <c r="K1025" i="3"/>
  <c r="K29" i="3"/>
  <c r="E12" i="1" s="1"/>
  <c r="K42" i="3"/>
  <c r="E25" i="1" s="1"/>
  <c r="K54" i="3"/>
  <c r="E37" i="1" s="1"/>
  <c r="K66" i="3"/>
  <c r="E49" i="1" s="1"/>
  <c r="K78" i="3"/>
  <c r="E61" i="1" s="1"/>
  <c r="K90" i="3"/>
  <c r="E73" i="1" s="1"/>
  <c r="K102" i="3"/>
  <c r="E85" i="1" s="1"/>
  <c r="K114" i="3"/>
  <c r="E97" i="1" s="1"/>
  <c r="K126" i="3"/>
  <c r="E109" i="1" s="1"/>
  <c r="K138" i="3"/>
  <c r="E121" i="1" s="1"/>
  <c r="K150" i="3"/>
  <c r="E133" i="1" s="1"/>
  <c r="K162" i="3"/>
  <c r="E145" i="1" s="1"/>
  <c r="K174" i="3"/>
  <c r="E157" i="1" s="1"/>
  <c r="K186" i="3"/>
  <c r="E169" i="1" s="1"/>
  <c r="K198" i="3"/>
  <c r="E181" i="1" s="1"/>
  <c r="K210" i="3"/>
  <c r="E193" i="1" s="1"/>
  <c r="K222" i="3"/>
  <c r="E205" i="1" s="1"/>
  <c r="K234" i="3"/>
  <c r="E217" i="1" s="1"/>
  <c r="K246" i="3"/>
  <c r="E229" i="1" s="1"/>
  <c r="K258" i="3"/>
  <c r="E241" i="1" s="1"/>
  <c r="K270" i="3"/>
  <c r="E253" i="1" s="1"/>
  <c r="K282" i="3"/>
  <c r="E265" i="1" s="1"/>
  <c r="K294" i="3"/>
  <c r="E277" i="1" s="1"/>
  <c r="K306" i="3"/>
  <c r="E289" i="1" s="1"/>
  <c r="K318" i="3"/>
  <c r="E301" i="1" s="1"/>
  <c r="K330" i="3"/>
  <c r="E313" i="1" s="1"/>
  <c r="K342" i="3"/>
  <c r="E325" i="1" s="1"/>
  <c r="K354" i="3"/>
  <c r="E337" i="1" s="1"/>
  <c r="K366" i="3"/>
  <c r="E349" i="1" s="1"/>
  <c r="K378" i="3"/>
  <c r="E361" i="1" s="1"/>
  <c r="K390" i="3"/>
  <c r="E373" i="1" s="1"/>
  <c r="K402" i="3"/>
  <c r="E385" i="1" s="1"/>
  <c r="K414" i="3"/>
  <c r="E397" i="1" s="1"/>
  <c r="K426" i="3"/>
  <c r="E409" i="1" s="1"/>
  <c r="K438" i="3"/>
  <c r="E421" i="1" s="1"/>
  <c r="K450" i="3"/>
  <c r="E433" i="1" s="1"/>
  <c r="K462" i="3"/>
  <c r="E445" i="1" s="1"/>
  <c r="K474" i="3"/>
  <c r="E457" i="1" s="1"/>
  <c r="K486" i="3"/>
  <c r="E469" i="1" s="1"/>
  <c r="K498" i="3"/>
  <c r="E481" i="1" s="1"/>
  <c r="K510" i="3"/>
  <c r="E493" i="1" s="1"/>
  <c r="K522" i="3"/>
  <c r="E505" i="1" s="1"/>
  <c r="K534" i="3"/>
  <c r="E517" i="1" s="1"/>
  <c r="K546" i="3"/>
  <c r="E529" i="1" s="1"/>
  <c r="K558" i="3"/>
  <c r="E541" i="1" s="1"/>
  <c r="K570" i="3"/>
  <c r="E553" i="1" s="1"/>
  <c r="K582" i="3"/>
  <c r="E565" i="1" s="1"/>
  <c r="K594" i="3"/>
  <c r="E577" i="1" s="1"/>
  <c r="K606" i="3"/>
  <c r="E589" i="1" s="1"/>
  <c r="K618" i="3"/>
  <c r="E601" i="1" s="1"/>
  <c r="K630" i="3"/>
  <c r="E613" i="1" s="1"/>
  <c r="K642" i="3"/>
  <c r="E625" i="1" s="1"/>
  <c r="K654" i="3"/>
  <c r="E637" i="1" s="1"/>
  <c r="K666" i="3"/>
  <c r="E649" i="1" s="1"/>
  <c r="K678" i="3"/>
  <c r="E661" i="1" s="1"/>
  <c r="K690" i="3"/>
  <c r="E673" i="1" s="1"/>
  <c r="K702" i="3"/>
  <c r="E685" i="1" s="1"/>
  <c r="K714" i="3"/>
  <c r="E697" i="1" s="1"/>
  <c r="K726" i="3"/>
  <c r="E709" i="1" s="1"/>
  <c r="K738" i="3"/>
  <c r="E721" i="1" s="1"/>
  <c r="K750" i="3"/>
  <c r="E733" i="1" s="1"/>
  <c r="K762" i="3"/>
  <c r="E745" i="1" s="1"/>
  <c r="K774" i="3"/>
  <c r="E757" i="1" s="1"/>
  <c r="K786" i="3"/>
  <c r="E769" i="1" s="1"/>
  <c r="K31" i="3"/>
  <c r="E14" i="1" s="1"/>
  <c r="K44" i="3"/>
  <c r="E27" i="1" s="1"/>
  <c r="K56" i="3"/>
  <c r="E39" i="1" s="1"/>
  <c r="K68" i="3"/>
  <c r="E51" i="1" s="1"/>
  <c r="K80" i="3"/>
  <c r="E63" i="1" s="1"/>
  <c r="K92" i="3"/>
  <c r="E75" i="1" s="1"/>
  <c r="K104" i="3"/>
  <c r="E87" i="1" s="1"/>
  <c r="K116" i="3"/>
  <c r="E99" i="1" s="1"/>
  <c r="K128" i="3"/>
  <c r="E111" i="1" s="1"/>
  <c r="K140" i="3"/>
  <c r="E123" i="1" s="1"/>
  <c r="K152" i="3"/>
  <c r="E135" i="1" s="1"/>
  <c r="K164" i="3"/>
  <c r="E147" i="1" s="1"/>
  <c r="K176" i="3"/>
  <c r="E159" i="1" s="1"/>
  <c r="K188" i="3"/>
  <c r="E171" i="1" s="1"/>
  <c r="K200" i="3"/>
  <c r="E183" i="1" s="1"/>
  <c r="K212" i="3"/>
  <c r="E195" i="1" s="1"/>
  <c r="K224" i="3"/>
  <c r="E207" i="1" s="1"/>
  <c r="K236" i="3"/>
  <c r="E219" i="1" s="1"/>
  <c r="K248" i="3"/>
  <c r="E231" i="1" s="1"/>
  <c r="K260" i="3"/>
  <c r="E243" i="1" s="1"/>
  <c r="K272" i="3"/>
  <c r="E255" i="1" s="1"/>
  <c r="K284" i="3"/>
  <c r="E267" i="1" s="1"/>
  <c r="K296" i="3"/>
  <c r="E279" i="1" s="1"/>
  <c r="K308" i="3"/>
  <c r="E291" i="1" s="1"/>
  <c r="K320" i="3"/>
  <c r="E303" i="1" s="1"/>
  <c r="K332" i="3"/>
  <c r="E315" i="1" s="1"/>
  <c r="K344" i="3"/>
  <c r="E327" i="1" s="1"/>
  <c r="K356" i="3"/>
  <c r="E339" i="1" s="1"/>
  <c r="K368" i="3"/>
  <c r="E351" i="1" s="1"/>
  <c r="K380" i="3"/>
  <c r="E363" i="1" s="1"/>
  <c r="K392" i="3"/>
  <c r="E375" i="1" s="1"/>
  <c r="K404" i="3"/>
  <c r="E387" i="1" s="1"/>
  <c r="K416" i="3"/>
  <c r="E399" i="1" s="1"/>
  <c r="K428" i="3"/>
  <c r="E411" i="1" s="1"/>
  <c r="K440" i="3"/>
  <c r="E423" i="1" s="1"/>
  <c r="K452" i="3"/>
  <c r="E435" i="1" s="1"/>
  <c r="K464" i="3"/>
  <c r="E447" i="1" s="1"/>
  <c r="K476" i="3"/>
  <c r="E459" i="1" s="1"/>
  <c r="K488" i="3"/>
  <c r="E471" i="1" s="1"/>
  <c r="K500" i="3"/>
  <c r="E483" i="1" s="1"/>
  <c r="K512" i="3"/>
  <c r="E495" i="1" s="1"/>
  <c r="K524" i="3"/>
  <c r="E507" i="1" s="1"/>
  <c r="K536" i="3"/>
  <c r="E519" i="1" s="1"/>
  <c r="K548" i="3"/>
  <c r="E531" i="1" s="1"/>
  <c r="K560" i="3"/>
  <c r="E543" i="1" s="1"/>
  <c r="K572" i="3"/>
  <c r="E555" i="1" s="1"/>
  <c r="K584" i="3"/>
  <c r="E567" i="1" s="1"/>
  <c r="K596" i="3"/>
  <c r="E579" i="1" s="1"/>
  <c r="K608" i="3"/>
  <c r="E591" i="1" s="1"/>
  <c r="K620" i="3"/>
  <c r="E603" i="1" s="1"/>
  <c r="K632" i="3"/>
  <c r="E615" i="1" s="1"/>
  <c r="K644" i="3"/>
  <c r="E627" i="1" s="1"/>
  <c r="K656" i="3"/>
  <c r="E639" i="1" s="1"/>
  <c r="K668" i="3"/>
  <c r="E651" i="1" s="1"/>
  <c r="K680" i="3"/>
  <c r="E663" i="1" s="1"/>
  <c r="K692" i="3"/>
  <c r="E675" i="1" s="1"/>
  <c r="K704" i="3"/>
  <c r="E687" i="1" s="1"/>
  <c r="K716" i="3"/>
  <c r="E699" i="1" s="1"/>
  <c r="K728" i="3"/>
  <c r="E711" i="1" s="1"/>
  <c r="K740" i="3"/>
  <c r="E723" i="1" s="1"/>
  <c r="K752" i="3"/>
  <c r="E735" i="1" s="1"/>
  <c r="K764" i="3"/>
  <c r="E747" i="1" s="1"/>
  <c r="K776" i="3"/>
  <c r="E759" i="1" s="1"/>
  <c r="K788" i="3"/>
  <c r="E771" i="1" s="1"/>
  <c r="K800" i="3"/>
  <c r="E783" i="1" s="1"/>
  <c r="K812" i="3"/>
  <c r="E795" i="1" s="1"/>
  <c r="K824" i="3"/>
  <c r="E807" i="1" s="1"/>
  <c r="K836" i="3"/>
  <c r="E819" i="1" s="1"/>
  <c r="K848" i="3"/>
  <c r="E831" i="1" s="1"/>
  <c r="K860" i="3"/>
  <c r="E843" i="1" s="1"/>
  <c r="K872" i="3"/>
  <c r="E855" i="1" s="1"/>
  <c r="K884" i="3"/>
  <c r="E867" i="1" s="1"/>
  <c r="K896" i="3"/>
  <c r="E879" i="1" s="1"/>
  <c r="K908" i="3"/>
  <c r="E891" i="1" s="1"/>
  <c r="K920" i="3"/>
  <c r="E903" i="1" s="1"/>
  <c r="K932" i="3"/>
  <c r="E915" i="1" s="1"/>
  <c r="K944" i="3"/>
  <c r="E927" i="1" s="1"/>
  <c r="K956" i="3"/>
  <c r="E939" i="1" s="1"/>
  <c r="K968" i="3"/>
  <c r="E951" i="1" s="1"/>
  <c r="K980" i="3"/>
  <c r="E963" i="1" s="1"/>
  <c r="K992" i="3"/>
  <c r="E975" i="1" s="1"/>
  <c r="K1004" i="3"/>
  <c r="E987" i="1" s="1"/>
  <c r="K1016" i="3"/>
  <c r="E999" i="1" s="1"/>
  <c r="K32" i="3"/>
  <c r="E15" i="1" s="1"/>
  <c r="K45" i="3"/>
  <c r="E28" i="1" s="1"/>
  <c r="K57" i="3"/>
  <c r="E40" i="1" s="1"/>
  <c r="K69" i="3"/>
  <c r="E52" i="1" s="1"/>
  <c r="K81" i="3"/>
  <c r="E64" i="1" s="1"/>
  <c r="K93" i="3"/>
  <c r="E76" i="1" s="1"/>
  <c r="K105" i="3"/>
  <c r="E88" i="1" s="1"/>
  <c r="K117" i="3"/>
  <c r="E100" i="1" s="1"/>
  <c r="K129" i="3"/>
  <c r="E112" i="1" s="1"/>
  <c r="K141" i="3"/>
  <c r="E124" i="1" s="1"/>
  <c r="K153" i="3"/>
  <c r="E136" i="1" s="1"/>
  <c r="K165" i="3"/>
  <c r="E148" i="1" s="1"/>
  <c r="K177" i="3"/>
  <c r="E160" i="1" s="1"/>
  <c r="K189" i="3"/>
  <c r="E172" i="1" s="1"/>
  <c r="K201" i="3"/>
  <c r="E184" i="1" s="1"/>
  <c r="K213" i="3"/>
  <c r="E196" i="1" s="1"/>
  <c r="K225" i="3"/>
  <c r="E208" i="1" s="1"/>
  <c r="K237" i="3"/>
  <c r="E220" i="1" s="1"/>
  <c r="K249" i="3"/>
  <c r="E232" i="1" s="1"/>
  <c r="K261" i="3"/>
  <c r="E244" i="1" s="1"/>
  <c r="K273" i="3"/>
  <c r="E256" i="1" s="1"/>
  <c r="K285" i="3"/>
  <c r="E268" i="1" s="1"/>
  <c r="K297" i="3"/>
  <c r="E280" i="1" s="1"/>
  <c r="K309" i="3"/>
  <c r="E292" i="1" s="1"/>
  <c r="K321" i="3"/>
  <c r="E304" i="1" s="1"/>
  <c r="K333" i="3"/>
  <c r="E316" i="1" s="1"/>
  <c r="K345" i="3"/>
  <c r="E328" i="1" s="1"/>
  <c r="K357" i="3"/>
  <c r="E340" i="1" s="1"/>
  <c r="K369" i="3"/>
  <c r="E352" i="1" s="1"/>
  <c r="K381" i="3"/>
  <c r="E364" i="1" s="1"/>
  <c r="K393" i="3"/>
  <c r="E376" i="1" s="1"/>
  <c r="K405" i="3"/>
  <c r="E388" i="1" s="1"/>
  <c r="K417" i="3"/>
  <c r="E400" i="1" s="1"/>
  <c r="K429" i="3"/>
  <c r="E412" i="1" s="1"/>
  <c r="K441" i="3"/>
  <c r="E424" i="1" s="1"/>
  <c r="K453" i="3"/>
  <c r="E436" i="1" s="1"/>
  <c r="K465" i="3"/>
  <c r="E448" i="1" s="1"/>
  <c r="K477" i="3"/>
  <c r="E460" i="1" s="1"/>
  <c r="K489" i="3"/>
  <c r="E472" i="1" s="1"/>
  <c r="K501" i="3"/>
  <c r="E484" i="1" s="1"/>
  <c r="K513" i="3"/>
  <c r="E496" i="1" s="1"/>
  <c r="K525" i="3"/>
  <c r="E508" i="1" s="1"/>
  <c r="K537" i="3"/>
  <c r="E520" i="1" s="1"/>
  <c r="K549" i="3"/>
  <c r="E532" i="1" s="1"/>
  <c r="K561" i="3"/>
  <c r="E544" i="1" s="1"/>
  <c r="K573" i="3"/>
  <c r="E556" i="1" s="1"/>
  <c r="K585" i="3"/>
  <c r="E568" i="1" s="1"/>
  <c r="K597" i="3"/>
  <c r="E580" i="1" s="1"/>
  <c r="K609" i="3"/>
  <c r="E592" i="1" s="1"/>
  <c r="K621" i="3"/>
  <c r="E604" i="1" s="1"/>
  <c r="K633" i="3"/>
  <c r="E616" i="1" s="1"/>
  <c r="K645" i="3"/>
  <c r="E628" i="1" s="1"/>
  <c r="K657" i="3"/>
  <c r="E640" i="1" s="1"/>
  <c r="K669" i="3"/>
  <c r="E652" i="1" s="1"/>
  <c r="K681" i="3"/>
  <c r="E664" i="1" s="1"/>
  <c r="K693" i="3"/>
  <c r="E676" i="1" s="1"/>
  <c r="K705" i="3"/>
  <c r="E688" i="1" s="1"/>
  <c r="K717" i="3"/>
  <c r="E700" i="1" s="1"/>
  <c r="K729" i="3"/>
  <c r="E712" i="1" s="1"/>
  <c r="K741" i="3"/>
  <c r="E724" i="1" s="1"/>
  <c r="K753" i="3"/>
  <c r="E736" i="1" s="1"/>
  <c r="K765" i="3"/>
  <c r="E748" i="1" s="1"/>
  <c r="K777" i="3"/>
  <c r="E760" i="1" s="1"/>
  <c r="K789" i="3"/>
  <c r="E772" i="1" s="1"/>
  <c r="K801" i="3"/>
  <c r="E784" i="1" s="1"/>
  <c r="K813" i="3"/>
  <c r="E796" i="1" s="1"/>
  <c r="K825" i="3"/>
  <c r="E808" i="1" s="1"/>
  <c r="K837" i="3"/>
  <c r="E820" i="1" s="1"/>
  <c r="K849" i="3"/>
  <c r="E832" i="1" s="1"/>
  <c r="K861" i="3"/>
  <c r="E844" i="1" s="1"/>
  <c r="K873" i="3"/>
  <c r="E856" i="1" s="1"/>
  <c r="K885" i="3"/>
  <c r="E868" i="1" s="1"/>
  <c r="K897" i="3"/>
  <c r="E880" i="1" s="1"/>
  <c r="K909" i="3"/>
  <c r="E892" i="1" s="1"/>
  <c r="K921" i="3"/>
  <c r="E904" i="1" s="1"/>
  <c r="K933" i="3"/>
  <c r="E916" i="1" s="1"/>
  <c r="K945" i="3"/>
  <c r="E928" i="1" s="1"/>
  <c r="K957" i="3"/>
  <c r="E940" i="1" s="1"/>
  <c r="K969" i="3"/>
  <c r="E952" i="1" s="1"/>
  <c r="K981" i="3"/>
  <c r="E964" i="1" s="1"/>
  <c r="K993" i="3"/>
  <c r="E976" i="1" s="1"/>
  <c r="K1005" i="3"/>
  <c r="E988" i="1" s="1"/>
  <c r="K43" i="3"/>
  <c r="E26" i="1" s="1"/>
  <c r="K62" i="3"/>
  <c r="E45" i="1" s="1"/>
  <c r="K84" i="3"/>
  <c r="E67" i="1" s="1"/>
  <c r="K106" i="3"/>
  <c r="E89" i="1" s="1"/>
  <c r="K123" i="3"/>
  <c r="E106" i="1" s="1"/>
  <c r="K145" i="3"/>
  <c r="E128" i="1" s="1"/>
  <c r="K167" i="3"/>
  <c r="E150" i="1" s="1"/>
  <c r="K187" i="3"/>
  <c r="E170" i="1" s="1"/>
  <c r="K206" i="3"/>
  <c r="E189" i="1" s="1"/>
  <c r="K228" i="3"/>
  <c r="E211" i="1" s="1"/>
  <c r="K250" i="3"/>
  <c r="E233" i="1" s="1"/>
  <c r="K267" i="3"/>
  <c r="E250" i="1" s="1"/>
  <c r="K289" i="3"/>
  <c r="E272" i="1" s="1"/>
  <c r="K311" i="3"/>
  <c r="E294" i="1" s="1"/>
  <c r="K331" i="3"/>
  <c r="E314" i="1" s="1"/>
  <c r="K350" i="3"/>
  <c r="E333" i="1" s="1"/>
  <c r="K372" i="3"/>
  <c r="E355" i="1" s="1"/>
  <c r="K394" i="3"/>
  <c r="E377" i="1" s="1"/>
  <c r="K411" i="3"/>
  <c r="E394" i="1" s="1"/>
  <c r="K433" i="3"/>
  <c r="E416" i="1" s="1"/>
  <c r="K455" i="3"/>
  <c r="E438" i="1" s="1"/>
  <c r="K475" i="3"/>
  <c r="E458" i="1" s="1"/>
  <c r="K494" i="3"/>
  <c r="E477" i="1" s="1"/>
  <c r="K516" i="3"/>
  <c r="E499" i="1" s="1"/>
  <c r="K538" i="3"/>
  <c r="E521" i="1" s="1"/>
  <c r="K555" i="3"/>
  <c r="E538" i="1" s="1"/>
  <c r="K577" i="3"/>
  <c r="E560" i="1" s="1"/>
  <c r="K599" i="3"/>
  <c r="E582" i="1" s="1"/>
  <c r="K619" i="3"/>
  <c r="E602" i="1" s="1"/>
  <c r="K638" i="3"/>
  <c r="E621" i="1" s="1"/>
  <c r="K660" i="3"/>
  <c r="E643" i="1" s="1"/>
  <c r="K682" i="3"/>
  <c r="E665" i="1" s="1"/>
  <c r="K699" i="3"/>
  <c r="E682" i="1" s="1"/>
  <c r="K721" i="3"/>
  <c r="E704" i="1" s="1"/>
  <c r="K743" i="3"/>
  <c r="E726" i="1" s="1"/>
  <c r="K763" i="3"/>
  <c r="E746" i="1" s="1"/>
  <c r="K782" i="3"/>
  <c r="E765" i="1" s="1"/>
  <c r="K803" i="3"/>
  <c r="E786" i="1" s="1"/>
  <c r="K819" i="3"/>
  <c r="E802" i="1" s="1"/>
  <c r="K839" i="3"/>
  <c r="E822" i="1" s="1"/>
  <c r="K855" i="3"/>
  <c r="E838" i="1" s="1"/>
  <c r="K875" i="3"/>
  <c r="E858" i="1" s="1"/>
  <c r="K891" i="3"/>
  <c r="E874" i="1" s="1"/>
  <c r="K911" i="3"/>
  <c r="E894" i="1" s="1"/>
  <c r="K927" i="3"/>
  <c r="E910" i="1" s="1"/>
  <c r="K947" i="3"/>
  <c r="E930" i="1" s="1"/>
  <c r="K963" i="3"/>
  <c r="E946" i="1" s="1"/>
  <c r="K983" i="3"/>
  <c r="E966" i="1" s="1"/>
  <c r="K999" i="3"/>
  <c r="E982" i="1" s="1"/>
  <c r="K1018" i="3"/>
  <c r="K22" i="3"/>
  <c r="E5" i="1" s="1"/>
  <c r="K374" i="3"/>
  <c r="E357" i="1" s="1"/>
  <c r="K457" i="3"/>
  <c r="E440" i="1" s="1"/>
  <c r="K499" i="3"/>
  <c r="E482" i="1" s="1"/>
  <c r="K540" i="3"/>
  <c r="E523" i="1" s="1"/>
  <c r="K579" i="3"/>
  <c r="E562" i="1" s="1"/>
  <c r="K623" i="3"/>
  <c r="E606" i="1" s="1"/>
  <c r="K662" i="3"/>
  <c r="E645" i="1" s="1"/>
  <c r="K706" i="3"/>
  <c r="E689" i="1" s="1"/>
  <c r="K745" i="3"/>
  <c r="E728" i="1" s="1"/>
  <c r="K787" i="3"/>
  <c r="E770" i="1" s="1"/>
  <c r="K805" i="3"/>
  <c r="E788" i="1" s="1"/>
  <c r="K841" i="3"/>
  <c r="E824" i="1" s="1"/>
  <c r="K877" i="3"/>
  <c r="E860" i="1" s="1"/>
  <c r="K913" i="3"/>
  <c r="E896" i="1" s="1"/>
  <c r="K931" i="3"/>
  <c r="E914" i="1" s="1"/>
  <c r="K967" i="3"/>
  <c r="E950" i="1" s="1"/>
  <c r="K985" i="3"/>
  <c r="E968" i="1" s="1"/>
  <c r="K1020" i="3"/>
  <c r="K46" i="3"/>
  <c r="E29" i="1" s="1"/>
  <c r="K63" i="3"/>
  <c r="E46" i="1" s="1"/>
  <c r="K85" i="3"/>
  <c r="E68" i="1" s="1"/>
  <c r="K107" i="3"/>
  <c r="E90" i="1" s="1"/>
  <c r="K127" i="3"/>
  <c r="E110" i="1" s="1"/>
  <c r="K146" i="3"/>
  <c r="E129" i="1" s="1"/>
  <c r="K168" i="3"/>
  <c r="E151" i="1" s="1"/>
  <c r="K190" i="3"/>
  <c r="E173" i="1" s="1"/>
  <c r="K207" i="3"/>
  <c r="E190" i="1" s="1"/>
  <c r="K229" i="3"/>
  <c r="E212" i="1" s="1"/>
  <c r="K251" i="3"/>
  <c r="E234" i="1" s="1"/>
  <c r="K271" i="3"/>
  <c r="E254" i="1" s="1"/>
  <c r="K290" i="3"/>
  <c r="E273" i="1" s="1"/>
  <c r="K312" i="3"/>
  <c r="E295" i="1" s="1"/>
  <c r="K334" i="3"/>
  <c r="E317" i="1" s="1"/>
  <c r="K351" i="3"/>
  <c r="E334" i="1" s="1"/>
  <c r="K373" i="3"/>
  <c r="E356" i="1" s="1"/>
  <c r="K395" i="3"/>
  <c r="E378" i="1" s="1"/>
  <c r="K415" i="3"/>
  <c r="E398" i="1" s="1"/>
  <c r="K434" i="3"/>
  <c r="E417" i="1" s="1"/>
  <c r="K456" i="3"/>
  <c r="E439" i="1" s="1"/>
  <c r="K478" i="3"/>
  <c r="E461" i="1" s="1"/>
  <c r="K495" i="3"/>
  <c r="E478" i="1" s="1"/>
  <c r="K517" i="3"/>
  <c r="E500" i="1" s="1"/>
  <c r="K539" i="3"/>
  <c r="E522" i="1" s="1"/>
  <c r="K559" i="3"/>
  <c r="E542" i="1" s="1"/>
  <c r="K578" i="3"/>
  <c r="E561" i="1" s="1"/>
  <c r="K600" i="3"/>
  <c r="E583" i="1" s="1"/>
  <c r="K622" i="3"/>
  <c r="E605" i="1" s="1"/>
  <c r="K639" i="3"/>
  <c r="E622" i="1" s="1"/>
  <c r="K661" i="3"/>
  <c r="E644" i="1" s="1"/>
  <c r="K683" i="3"/>
  <c r="E666" i="1" s="1"/>
  <c r="K703" i="3"/>
  <c r="E686" i="1" s="1"/>
  <c r="K722" i="3"/>
  <c r="E705" i="1" s="1"/>
  <c r="K744" i="3"/>
  <c r="E727" i="1" s="1"/>
  <c r="K766" i="3"/>
  <c r="E749" i="1" s="1"/>
  <c r="K783" i="3"/>
  <c r="E766" i="1" s="1"/>
  <c r="K804" i="3"/>
  <c r="E787" i="1" s="1"/>
  <c r="K822" i="3"/>
  <c r="E805" i="1" s="1"/>
  <c r="K840" i="3"/>
  <c r="E823" i="1" s="1"/>
  <c r="K858" i="3"/>
  <c r="E841" i="1" s="1"/>
  <c r="K876" i="3"/>
  <c r="E859" i="1" s="1"/>
  <c r="K894" i="3"/>
  <c r="E877" i="1" s="1"/>
  <c r="K912" i="3"/>
  <c r="E895" i="1" s="1"/>
  <c r="K930" i="3"/>
  <c r="E913" i="1" s="1"/>
  <c r="K948" i="3"/>
  <c r="E931" i="1" s="1"/>
  <c r="K966" i="3"/>
  <c r="E949" i="1" s="1"/>
  <c r="K984" i="3"/>
  <c r="E967" i="1" s="1"/>
  <c r="K1002" i="3"/>
  <c r="E985" i="1" s="1"/>
  <c r="K1019" i="3"/>
  <c r="K47" i="3"/>
  <c r="E30" i="1" s="1"/>
  <c r="K67" i="3"/>
  <c r="E50" i="1" s="1"/>
  <c r="K86" i="3"/>
  <c r="E69" i="1" s="1"/>
  <c r="K108" i="3"/>
  <c r="E91" i="1" s="1"/>
  <c r="K130" i="3"/>
  <c r="E113" i="1" s="1"/>
  <c r="K147" i="3"/>
  <c r="E130" i="1" s="1"/>
  <c r="K169" i="3"/>
  <c r="E152" i="1" s="1"/>
  <c r="K191" i="3"/>
  <c r="E174" i="1" s="1"/>
  <c r="K211" i="3"/>
  <c r="E194" i="1" s="1"/>
  <c r="K230" i="3"/>
  <c r="E213" i="1" s="1"/>
  <c r="K252" i="3"/>
  <c r="E235" i="1" s="1"/>
  <c r="K274" i="3"/>
  <c r="E257" i="1" s="1"/>
  <c r="K291" i="3"/>
  <c r="E274" i="1" s="1"/>
  <c r="K313" i="3"/>
  <c r="E296" i="1" s="1"/>
  <c r="K335" i="3"/>
  <c r="E318" i="1" s="1"/>
  <c r="K355" i="3"/>
  <c r="E338" i="1" s="1"/>
  <c r="K396" i="3"/>
  <c r="E379" i="1" s="1"/>
  <c r="K418" i="3"/>
  <c r="E401" i="1" s="1"/>
  <c r="K435" i="3"/>
  <c r="E418" i="1" s="1"/>
  <c r="K479" i="3"/>
  <c r="E462" i="1" s="1"/>
  <c r="K518" i="3"/>
  <c r="E501" i="1" s="1"/>
  <c r="K562" i="3"/>
  <c r="E545" i="1" s="1"/>
  <c r="K601" i="3"/>
  <c r="E584" i="1" s="1"/>
  <c r="K643" i="3"/>
  <c r="E626" i="1" s="1"/>
  <c r="K684" i="3"/>
  <c r="E667" i="1" s="1"/>
  <c r="K723" i="3"/>
  <c r="E706" i="1" s="1"/>
  <c r="K767" i="3"/>
  <c r="E750" i="1" s="1"/>
  <c r="K823" i="3"/>
  <c r="E806" i="1" s="1"/>
  <c r="K859" i="3"/>
  <c r="E842" i="1" s="1"/>
  <c r="K895" i="3"/>
  <c r="E878" i="1" s="1"/>
  <c r="K949" i="3"/>
  <c r="E932" i="1" s="1"/>
  <c r="K1003" i="3"/>
  <c r="E986" i="1" s="1"/>
  <c r="K30" i="3"/>
  <c r="E13" i="1" s="1"/>
  <c r="K58" i="3"/>
  <c r="E41" i="1" s="1"/>
  <c r="K83" i="3"/>
  <c r="E66" i="1" s="1"/>
  <c r="K111" i="3"/>
  <c r="E94" i="1" s="1"/>
  <c r="K139" i="3"/>
  <c r="E122" i="1" s="1"/>
  <c r="K166" i="3"/>
  <c r="E149" i="1" s="1"/>
  <c r="K194" i="3"/>
  <c r="E177" i="1" s="1"/>
  <c r="K219" i="3"/>
  <c r="E202" i="1" s="1"/>
  <c r="K247" i="3"/>
  <c r="E230" i="1" s="1"/>
  <c r="K277" i="3"/>
  <c r="E260" i="1" s="1"/>
  <c r="K302" i="3"/>
  <c r="E285" i="1" s="1"/>
  <c r="K327" i="3"/>
  <c r="E310" i="1" s="1"/>
  <c r="K360" i="3"/>
  <c r="E343" i="1" s="1"/>
  <c r="K385" i="3"/>
  <c r="E368" i="1" s="1"/>
  <c r="K410" i="3"/>
  <c r="E393" i="1" s="1"/>
  <c r="K443" i="3"/>
  <c r="E426" i="1" s="1"/>
  <c r="K468" i="3"/>
  <c r="E451" i="1" s="1"/>
  <c r="K493" i="3"/>
  <c r="E476" i="1" s="1"/>
  <c r="K526" i="3"/>
  <c r="E509" i="1" s="1"/>
  <c r="K551" i="3"/>
  <c r="E534" i="1" s="1"/>
  <c r="K576" i="3"/>
  <c r="E559" i="1" s="1"/>
  <c r="K607" i="3"/>
  <c r="E590" i="1" s="1"/>
  <c r="K634" i="3"/>
  <c r="E617" i="1" s="1"/>
  <c r="K659" i="3"/>
  <c r="E642" i="1" s="1"/>
  <c r="K687" i="3"/>
  <c r="E670" i="1" s="1"/>
  <c r="K715" i="3"/>
  <c r="E698" i="1" s="1"/>
  <c r="K742" i="3"/>
  <c r="E725" i="1" s="1"/>
  <c r="K770" i="3"/>
  <c r="E753" i="1" s="1"/>
  <c r="K795" i="3"/>
  <c r="E778" i="1" s="1"/>
  <c r="K818" i="3"/>
  <c r="E801" i="1" s="1"/>
  <c r="K846" i="3"/>
  <c r="E829" i="1" s="1"/>
  <c r="K867" i="3"/>
  <c r="E850" i="1" s="1"/>
  <c r="K890" i="3"/>
  <c r="E873" i="1" s="1"/>
  <c r="K918" i="3"/>
  <c r="E901" i="1" s="1"/>
  <c r="K939" i="3"/>
  <c r="E922" i="1" s="1"/>
  <c r="K962" i="3"/>
  <c r="E945" i="1" s="1"/>
  <c r="K990" i="3"/>
  <c r="E973" i="1" s="1"/>
  <c r="K1011" i="3"/>
  <c r="E994" i="1" s="1"/>
  <c r="K170" i="3"/>
  <c r="E153" i="1" s="1"/>
  <c r="K278" i="3"/>
  <c r="E261" i="1" s="1"/>
  <c r="K336" i="3"/>
  <c r="E319" i="1" s="1"/>
  <c r="K361" i="3"/>
  <c r="E344" i="1" s="1"/>
  <c r="K386" i="3"/>
  <c r="E369" i="1" s="1"/>
  <c r="K444" i="3"/>
  <c r="E427" i="1" s="1"/>
  <c r="K469" i="3"/>
  <c r="E452" i="1" s="1"/>
  <c r="K502" i="3"/>
  <c r="E485" i="1" s="1"/>
  <c r="K527" i="3"/>
  <c r="E510" i="1" s="1"/>
  <c r="K552" i="3"/>
  <c r="E535" i="1" s="1"/>
  <c r="K610" i="3"/>
  <c r="E593" i="1" s="1"/>
  <c r="K635" i="3"/>
  <c r="E618" i="1" s="1"/>
  <c r="K663" i="3"/>
  <c r="E646" i="1" s="1"/>
  <c r="K691" i="3"/>
  <c r="E674" i="1" s="1"/>
  <c r="K718" i="3"/>
  <c r="E701" i="1" s="1"/>
  <c r="K746" i="3"/>
  <c r="E729" i="1" s="1"/>
  <c r="K798" i="3"/>
  <c r="E781" i="1" s="1"/>
  <c r="K826" i="3"/>
  <c r="E809" i="1" s="1"/>
  <c r="K847" i="3"/>
  <c r="E830" i="1" s="1"/>
  <c r="K870" i="3"/>
  <c r="E853" i="1" s="1"/>
  <c r="K898" i="3"/>
  <c r="E881" i="1" s="1"/>
  <c r="K919" i="3"/>
  <c r="E902" i="1" s="1"/>
  <c r="K942" i="3"/>
  <c r="E925" i="1" s="1"/>
  <c r="K991" i="3"/>
  <c r="E974" i="1" s="1"/>
  <c r="K1014" i="3"/>
  <c r="E997" i="1" s="1"/>
  <c r="K34" i="3"/>
  <c r="E17" i="1" s="1"/>
  <c r="K91" i="3"/>
  <c r="E74" i="1" s="1"/>
  <c r="K118" i="3"/>
  <c r="E101" i="1" s="1"/>
  <c r="K143" i="3"/>
  <c r="E126" i="1" s="1"/>
  <c r="K199" i="3"/>
  <c r="E182" i="1" s="1"/>
  <c r="K226" i="3"/>
  <c r="E209" i="1" s="1"/>
  <c r="K254" i="3"/>
  <c r="E237" i="1" s="1"/>
  <c r="K307" i="3"/>
  <c r="E290" i="1" s="1"/>
  <c r="K337" i="3"/>
  <c r="E320" i="1" s="1"/>
  <c r="K362" i="3"/>
  <c r="E345" i="1" s="1"/>
  <c r="K420" i="3"/>
  <c r="E403" i="1" s="1"/>
  <c r="K445" i="3"/>
  <c r="E428" i="1" s="1"/>
  <c r="K470" i="3"/>
  <c r="E453" i="1" s="1"/>
  <c r="K528" i="3"/>
  <c r="E511" i="1" s="1"/>
  <c r="K553" i="3"/>
  <c r="E536" i="1" s="1"/>
  <c r="K611" i="3"/>
  <c r="E594" i="1" s="1"/>
  <c r="K636" i="3"/>
  <c r="E619" i="1" s="1"/>
  <c r="K694" i="3"/>
  <c r="E677" i="1" s="1"/>
  <c r="K719" i="3"/>
  <c r="E702" i="1" s="1"/>
  <c r="K747" i="3"/>
  <c r="E730" i="1" s="1"/>
  <c r="K799" i="3"/>
  <c r="E782" i="1" s="1"/>
  <c r="K827" i="3"/>
  <c r="E810" i="1" s="1"/>
  <c r="K871" i="3"/>
  <c r="E854" i="1" s="1"/>
  <c r="K899" i="3"/>
  <c r="E882" i="1" s="1"/>
  <c r="K943" i="3"/>
  <c r="E926" i="1" s="1"/>
  <c r="K971" i="3"/>
  <c r="E954" i="1" s="1"/>
  <c r="K994" i="3"/>
  <c r="E977" i="1" s="1"/>
  <c r="K61" i="3"/>
  <c r="E44" i="1" s="1"/>
  <c r="K94" i="3"/>
  <c r="E77" i="1" s="1"/>
  <c r="K119" i="3"/>
  <c r="E102" i="1" s="1"/>
  <c r="K144" i="3"/>
  <c r="E127" i="1" s="1"/>
  <c r="K175" i="3"/>
  <c r="E158" i="1" s="1"/>
  <c r="K227" i="3"/>
  <c r="E210" i="1" s="1"/>
  <c r="K255" i="3"/>
  <c r="E238" i="1" s="1"/>
  <c r="K283" i="3"/>
  <c r="E266" i="1" s="1"/>
  <c r="K338" i="3"/>
  <c r="E321" i="1" s="1"/>
  <c r="K363" i="3"/>
  <c r="E346" i="1" s="1"/>
  <c r="K391" i="3"/>
  <c r="E374" i="1" s="1"/>
  <c r="K446" i="3"/>
  <c r="E429" i="1" s="1"/>
  <c r="K471" i="3"/>
  <c r="E454" i="1" s="1"/>
  <c r="K504" i="3"/>
  <c r="E487" i="1" s="1"/>
  <c r="K554" i="3"/>
  <c r="E537" i="1" s="1"/>
  <c r="K587" i="3"/>
  <c r="E570" i="1" s="1"/>
  <c r="K612" i="3"/>
  <c r="E595" i="1" s="1"/>
  <c r="K670" i="3"/>
  <c r="E653" i="1" s="1"/>
  <c r="K695" i="3"/>
  <c r="E678" i="1" s="1"/>
  <c r="K720" i="3"/>
  <c r="E703" i="1" s="1"/>
  <c r="K778" i="3"/>
  <c r="E761" i="1" s="1"/>
  <c r="K802" i="3"/>
  <c r="E785" i="1" s="1"/>
  <c r="K851" i="3"/>
  <c r="E834" i="1" s="1"/>
  <c r="K874" i="3"/>
  <c r="E857" i="1" s="1"/>
  <c r="K900" i="3"/>
  <c r="E883" i="1" s="1"/>
  <c r="K946" i="3"/>
  <c r="E929" i="1" s="1"/>
  <c r="K972" i="3"/>
  <c r="E955" i="1" s="1"/>
  <c r="K1017" i="3"/>
  <c r="E1000" i="1" s="1"/>
  <c r="K36" i="3"/>
  <c r="E19" i="1" s="1"/>
  <c r="K70" i="3"/>
  <c r="E53" i="1" s="1"/>
  <c r="K120" i="3"/>
  <c r="E103" i="1" s="1"/>
  <c r="K151" i="3"/>
  <c r="E134" i="1" s="1"/>
  <c r="K203" i="3"/>
  <c r="E186" i="1" s="1"/>
  <c r="K231" i="3"/>
  <c r="E214" i="1" s="1"/>
  <c r="K286" i="3"/>
  <c r="E269" i="1" s="1"/>
  <c r="K314" i="3"/>
  <c r="E297" i="1" s="1"/>
  <c r="K339" i="3"/>
  <c r="E322" i="1" s="1"/>
  <c r="K397" i="3"/>
  <c r="E380" i="1" s="1"/>
  <c r="K422" i="3"/>
  <c r="E405" i="1" s="1"/>
  <c r="K447" i="3"/>
  <c r="E430" i="1" s="1"/>
  <c r="K505" i="3"/>
  <c r="E488" i="1" s="1"/>
  <c r="K530" i="3"/>
  <c r="E513" i="1" s="1"/>
  <c r="K563" i="3"/>
  <c r="E546" i="1" s="1"/>
  <c r="K613" i="3"/>
  <c r="E596" i="1" s="1"/>
  <c r="K646" i="3"/>
  <c r="E629" i="1" s="1"/>
  <c r="K671" i="3"/>
  <c r="E654" i="1" s="1"/>
  <c r="K727" i="3"/>
  <c r="E710" i="1" s="1"/>
  <c r="K754" i="3"/>
  <c r="E737" i="1" s="1"/>
  <c r="K779" i="3"/>
  <c r="E762" i="1" s="1"/>
  <c r="K829" i="3"/>
  <c r="E812" i="1" s="1"/>
  <c r="K852" i="3"/>
  <c r="E835" i="1" s="1"/>
  <c r="K878" i="3"/>
  <c r="E861" i="1" s="1"/>
  <c r="K924" i="3"/>
  <c r="E907" i="1" s="1"/>
  <c r="K950" i="3"/>
  <c r="E933" i="1" s="1"/>
  <c r="K996" i="3"/>
  <c r="E979" i="1" s="1"/>
  <c r="K1021" i="3"/>
  <c r="K37" i="3"/>
  <c r="E20" i="1" s="1"/>
  <c r="K71" i="3"/>
  <c r="E54" i="1" s="1"/>
  <c r="K121" i="3"/>
  <c r="E104" i="1" s="1"/>
  <c r="K154" i="3"/>
  <c r="E137" i="1" s="1"/>
  <c r="K179" i="3"/>
  <c r="E162" i="1" s="1"/>
  <c r="K235" i="3"/>
  <c r="E218" i="1" s="1"/>
  <c r="K262" i="3"/>
  <c r="E245" i="1" s="1"/>
  <c r="K315" i="3"/>
  <c r="E298" i="1" s="1"/>
  <c r="K343" i="3"/>
  <c r="E326" i="1" s="1"/>
  <c r="K398" i="3"/>
  <c r="E381" i="1" s="1"/>
  <c r="K423" i="3"/>
  <c r="E406" i="1" s="1"/>
  <c r="K451" i="3"/>
  <c r="E434" i="1" s="1"/>
  <c r="K506" i="3"/>
  <c r="E489" i="1" s="1"/>
  <c r="K531" i="3"/>
  <c r="E514" i="1" s="1"/>
  <c r="K564" i="3"/>
  <c r="E547" i="1" s="1"/>
  <c r="K614" i="3"/>
  <c r="E597" i="1" s="1"/>
  <c r="K647" i="3"/>
  <c r="E630" i="1" s="1"/>
  <c r="K697" i="3"/>
  <c r="E680" i="1" s="1"/>
  <c r="K730" i="3"/>
  <c r="E713" i="1" s="1"/>
  <c r="K780" i="3"/>
  <c r="E763" i="1" s="1"/>
  <c r="K807" i="3"/>
  <c r="E790" i="1" s="1"/>
  <c r="K830" i="3"/>
  <c r="E813" i="1" s="1"/>
  <c r="K879" i="3"/>
  <c r="E862" i="1" s="1"/>
  <c r="K902" i="3"/>
  <c r="E885" i="1" s="1"/>
  <c r="K925" i="3"/>
  <c r="E908" i="1" s="1"/>
  <c r="K974" i="3"/>
  <c r="E957" i="1" s="1"/>
  <c r="K997" i="3"/>
  <c r="E980" i="1" s="1"/>
  <c r="K38" i="3"/>
  <c r="E21" i="1" s="1"/>
  <c r="K97" i="3"/>
  <c r="E80" i="1" s="1"/>
  <c r="K122" i="3"/>
  <c r="E105" i="1" s="1"/>
  <c r="K155" i="3"/>
  <c r="E138" i="1" s="1"/>
  <c r="K180" i="3"/>
  <c r="E163" i="1" s="1"/>
  <c r="K238" i="3"/>
  <c r="E221" i="1" s="1"/>
  <c r="K263" i="3"/>
  <c r="E246" i="1" s="1"/>
  <c r="K288" i="3"/>
  <c r="E271" i="1" s="1"/>
  <c r="K346" i="3"/>
  <c r="E329" i="1" s="1"/>
  <c r="K371" i="3"/>
  <c r="E354" i="1" s="1"/>
  <c r="K399" i="3"/>
  <c r="E382" i="1" s="1"/>
  <c r="K454" i="3"/>
  <c r="E437" i="1" s="1"/>
  <c r="K482" i="3"/>
  <c r="E465" i="1" s="1"/>
  <c r="K507" i="3"/>
  <c r="E490" i="1" s="1"/>
  <c r="K565" i="3"/>
  <c r="E548" i="1" s="1"/>
  <c r="K590" i="3"/>
  <c r="E573" i="1" s="1"/>
  <c r="K648" i="3"/>
  <c r="E631" i="1" s="1"/>
  <c r="K673" i="3"/>
  <c r="E656" i="1" s="1"/>
  <c r="K731" i="3"/>
  <c r="E714" i="1" s="1"/>
  <c r="K756" i="3"/>
  <c r="E739" i="1" s="1"/>
  <c r="K810" i="3"/>
  <c r="E793" i="1" s="1"/>
  <c r="K831" i="3"/>
  <c r="E814" i="1" s="1"/>
  <c r="K854" i="3"/>
  <c r="E837" i="1" s="1"/>
  <c r="K903" i="3"/>
  <c r="E886" i="1" s="1"/>
  <c r="K926" i="3"/>
  <c r="E909" i="1" s="1"/>
  <c r="K975" i="3"/>
  <c r="E958" i="1" s="1"/>
  <c r="K998" i="3"/>
  <c r="E981" i="1" s="1"/>
  <c r="K1023" i="3"/>
  <c r="K48" i="3"/>
  <c r="E31" i="1" s="1"/>
  <c r="K73" i="3"/>
  <c r="E56" i="1" s="1"/>
  <c r="K131" i="3"/>
  <c r="E114" i="1" s="1"/>
  <c r="K156" i="3"/>
  <c r="E139" i="1" s="1"/>
  <c r="K181" i="3"/>
  <c r="E164" i="1" s="1"/>
  <c r="K239" i="3"/>
  <c r="E222" i="1" s="1"/>
  <c r="K264" i="3"/>
  <c r="E247" i="1" s="1"/>
  <c r="K295" i="3"/>
  <c r="E278" i="1" s="1"/>
  <c r="K347" i="3"/>
  <c r="E330" i="1" s="1"/>
  <c r="K375" i="3"/>
  <c r="E358" i="1" s="1"/>
  <c r="K403" i="3"/>
  <c r="E386" i="1" s="1"/>
  <c r="K458" i="3"/>
  <c r="E441" i="1" s="1"/>
  <c r="K483" i="3"/>
  <c r="E466" i="1" s="1"/>
  <c r="K541" i="3"/>
  <c r="E524" i="1" s="1"/>
  <c r="K566" i="3"/>
  <c r="E549" i="1" s="1"/>
  <c r="K624" i="3"/>
  <c r="E607" i="1" s="1"/>
  <c r="K649" i="3"/>
  <c r="E632" i="1" s="1"/>
  <c r="K707" i="3"/>
  <c r="E690" i="1" s="1"/>
  <c r="K732" i="3"/>
  <c r="E715" i="1" s="1"/>
  <c r="K757" i="3"/>
  <c r="E740" i="1" s="1"/>
  <c r="K811" i="3"/>
  <c r="E794" i="1" s="1"/>
  <c r="K834" i="3"/>
  <c r="E817" i="1" s="1"/>
  <c r="K883" i="3"/>
  <c r="E866" i="1" s="1"/>
  <c r="K906" i="3"/>
  <c r="E889" i="1" s="1"/>
  <c r="K934" i="3"/>
  <c r="E917" i="1" s="1"/>
  <c r="K978" i="3"/>
  <c r="E961" i="1" s="1"/>
  <c r="K1006" i="3"/>
  <c r="E989" i="1" s="1"/>
  <c r="K49" i="3"/>
  <c r="E32" i="1" s="1"/>
  <c r="K74" i="3"/>
  <c r="E57" i="1" s="1"/>
  <c r="K132" i="3"/>
  <c r="E115" i="1" s="1"/>
  <c r="K157" i="3"/>
  <c r="E140" i="1" s="1"/>
  <c r="K182" i="3"/>
  <c r="E165" i="1" s="1"/>
  <c r="K240" i="3"/>
  <c r="E223" i="1" s="1"/>
  <c r="K265" i="3"/>
  <c r="E248" i="1" s="1"/>
  <c r="K298" i="3"/>
  <c r="E281" i="1" s="1"/>
  <c r="K348" i="3"/>
  <c r="E331" i="1" s="1"/>
  <c r="K379" i="3"/>
  <c r="E362" i="1" s="1"/>
  <c r="K406" i="3"/>
  <c r="E389" i="1" s="1"/>
  <c r="K459" i="3"/>
  <c r="E442" i="1" s="1"/>
  <c r="K487" i="3"/>
  <c r="E470" i="1" s="1"/>
  <c r="K542" i="3"/>
  <c r="E525" i="1" s="1"/>
  <c r="K567" i="3"/>
  <c r="E550" i="1" s="1"/>
  <c r="K595" i="3"/>
  <c r="E578" i="1" s="1"/>
  <c r="K650" i="3"/>
  <c r="E633" i="1" s="1"/>
  <c r="K675" i="3"/>
  <c r="E658" i="1" s="1"/>
  <c r="K733" i="3"/>
  <c r="E716" i="1" s="1"/>
  <c r="K758" i="3"/>
  <c r="E741" i="1" s="1"/>
  <c r="K791" i="3"/>
  <c r="E774" i="1" s="1"/>
  <c r="K835" i="3"/>
  <c r="E818" i="1" s="1"/>
  <c r="K863" i="3"/>
  <c r="E846" i="1" s="1"/>
  <c r="K907" i="3"/>
  <c r="E890" i="1" s="1"/>
  <c r="K935" i="3"/>
  <c r="E918" i="1" s="1"/>
  <c r="K958" i="3"/>
  <c r="E941" i="1" s="1"/>
  <c r="K1007" i="3"/>
  <c r="E990" i="1" s="1"/>
  <c r="K1027" i="3"/>
  <c r="K50" i="3"/>
  <c r="E33" i="1" s="1"/>
  <c r="K103" i="3"/>
  <c r="E86" i="1" s="1"/>
  <c r="K133" i="3"/>
  <c r="E116" i="1" s="1"/>
  <c r="K158" i="3"/>
  <c r="E141" i="1" s="1"/>
  <c r="K183" i="3"/>
  <c r="E166" i="1" s="1"/>
  <c r="K241" i="3"/>
  <c r="E224" i="1" s="1"/>
  <c r="K266" i="3"/>
  <c r="E249" i="1" s="1"/>
  <c r="K299" i="3"/>
  <c r="E282" i="1" s="1"/>
  <c r="K349" i="3"/>
  <c r="E332" i="1" s="1"/>
  <c r="K382" i="3"/>
  <c r="E365" i="1" s="1"/>
  <c r="K407" i="3"/>
  <c r="E390" i="1" s="1"/>
  <c r="K463" i="3"/>
  <c r="E446" i="1" s="1"/>
  <c r="K490" i="3"/>
  <c r="E473" i="1" s="1"/>
  <c r="K515" i="3"/>
  <c r="E498" i="1" s="1"/>
  <c r="K571" i="3"/>
  <c r="E554" i="1" s="1"/>
  <c r="K598" i="3"/>
  <c r="E581" i="1" s="1"/>
  <c r="K626" i="3"/>
  <c r="E609" i="1" s="1"/>
  <c r="K679" i="3"/>
  <c r="E662" i="1" s="1"/>
  <c r="K709" i="3"/>
  <c r="E692" i="1" s="1"/>
  <c r="K759" i="3"/>
  <c r="E742" i="1" s="1"/>
  <c r="K792" i="3"/>
  <c r="E775" i="1" s="1"/>
  <c r="K838" i="3"/>
  <c r="E821" i="1" s="1"/>
  <c r="K864" i="3"/>
  <c r="E847" i="1" s="1"/>
  <c r="K887" i="3"/>
  <c r="E870" i="1" s="1"/>
  <c r="K910" i="3"/>
  <c r="E893" i="1" s="1"/>
  <c r="K959" i="3"/>
  <c r="E942" i="1" s="1"/>
  <c r="K982" i="3"/>
  <c r="E965" i="1" s="1"/>
  <c r="K1008" i="3"/>
  <c r="E991" i="1" s="1"/>
  <c r="K23" i="3"/>
  <c r="E6" i="1" s="1"/>
  <c r="K79" i="3"/>
  <c r="E62" i="1" s="1"/>
  <c r="K109" i="3"/>
  <c r="E92" i="1" s="1"/>
  <c r="K134" i="3"/>
  <c r="E117" i="1" s="1"/>
  <c r="K159" i="3"/>
  <c r="E142" i="1" s="1"/>
  <c r="K217" i="3"/>
  <c r="E200" i="1" s="1"/>
  <c r="K242" i="3"/>
  <c r="E225" i="1" s="1"/>
  <c r="K275" i="3"/>
  <c r="E258" i="1" s="1"/>
  <c r="K300" i="3"/>
  <c r="E283" i="1" s="1"/>
  <c r="K358" i="3"/>
  <c r="E341" i="1" s="1"/>
  <c r="K383" i="3"/>
  <c r="E366" i="1" s="1"/>
  <c r="K408" i="3"/>
  <c r="E391" i="1" s="1"/>
  <c r="K466" i="3"/>
  <c r="E449" i="1" s="1"/>
  <c r="K491" i="3"/>
  <c r="E474" i="1" s="1"/>
  <c r="K519" i="3"/>
  <c r="E502" i="1" s="1"/>
  <c r="K574" i="3"/>
  <c r="E557" i="1" s="1"/>
  <c r="K602" i="3"/>
  <c r="E585" i="1" s="1"/>
  <c r="K627" i="3"/>
  <c r="E610" i="1" s="1"/>
  <c r="K685" i="3"/>
  <c r="E668" i="1" s="1"/>
  <c r="K710" i="3"/>
  <c r="E693" i="1" s="1"/>
  <c r="K768" i="3"/>
  <c r="E751" i="1" s="1"/>
  <c r="K793" i="3"/>
  <c r="E776" i="1" s="1"/>
  <c r="K842" i="3"/>
  <c r="E825" i="1" s="1"/>
  <c r="K865" i="3"/>
  <c r="E848" i="1" s="1"/>
  <c r="K914" i="3"/>
  <c r="E897" i="1" s="1"/>
  <c r="K937" i="3"/>
  <c r="E920" i="1" s="1"/>
  <c r="K986" i="3"/>
  <c r="E969" i="1" s="1"/>
  <c r="K1009" i="3"/>
  <c r="E992" i="1" s="1"/>
  <c r="K24" i="3"/>
  <c r="E7" i="1" s="1"/>
  <c r="K82" i="3"/>
  <c r="E65" i="1" s="1"/>
  <c r="K110" i="3"/>
  <c r="E93" i="1" s="1"/>
  <c r="K135" i="3"/>
  <c r="E118" i="1" s="1"/>
  <c r="K193" i="3"/>
  <c r="E176" i="1" s="1"/>
  <c r="K218" i="3"/>
  <c r="E201" i="1" s="1"/>
  <c r="K243" i="3"/>
  <c r="E226" i="1" s="1"/>
  <c r="K301" i="3"/>
  <c r="E284" i="1" s="1"/>
  <c r="K326" i="3"/>
  <c r="E309" i="1" s="1"/>
  <c r="K359" i="3"/>
  <c r="E342" i="1" s="1"/>
  <c r="K409" i="3"/>
  <c r="E392" i="1" s="1"/>
  <c r="K442" i="3"/>
  <c r="E425" i="1" s="1"/>
  <c r="K492" i="3"/>
  <c r="E475" i="1" s="1"/>
  <c r="K523" i="3"/>
  <c r="E506" i="1" s="1"/>
  <c r="K550" i="3"/>
  <c r="E533" i="1" s="1"/>
  <c r="K603" i="3"/>
  <c r="E586" i="1" s="1"/>
  <c r="K631" i="3"/>
  <c r="E614" i="1" s="1"/>
  <c r="K686" i="3"/>
  <c r="E669" i="1" s="1"/>
  <c r="K711" i="3"/>
  <c r="E694" i="1" s="1"/>
  <c r="K739" i="3"/>
  <c r="E722" i="1" s="1"/>
  <c r="K794" i="3"/>
  <c r="E777" i="1" s="1"/>
  <c r="K817" i="3"/>
  <c r="E800" i="1" s="1"/>
  <c r="K843" i="3"/>
  <c r="E826" i="1" s="1"/>
  <c r="K889" i="3"/>
  <c r="E872" i="1" s="1"/>
  <c r="K915" i="3"/>
  <c r="E898" i="1" s="1"/>
  <c r="K938" i="3"/>
  <c r="E921" i="1" s="1"/>
  <c r="K987" i="3"/>
  <c r="E970" i="1" s="1"/>
  <c r="K1010" i="3"/>
  <c r="E993" i="1" s="1"/>
  <c r="K33" i="3"/>
  <c r="E16" i="1" s="1"/>
  <c r="K59" i="3"/>
  <c r="E42" i="1" s="1"/>
  <c r="K87" i="3"/>
  <c r="E70" i="1" s="1"/>
  <c r="K115" i="3"/>
  <c r="E98" i="1" s="1"/>
  <c r="K142" i="3"/>
  <c r="E125" i="1" s="1"/>
  <c r="K195" i="3"/>
  <c r="E178" i="1" s="1"/>
  <c r="K223" i="3"/>
  <c r="E206" i="1" s="1"/>
  <c r="K253" i="3"/>
  <c r="E236" i="1" s="1"/>
  <c r="K303" i="3"/>
  <c r="E286" i="1" s="1"/>
  <c r="K419" i="3"/>
  <c r="E402" i="1" s="1"/>
  <c r="K583" i="3"/>
  <c r="E566" i="1" s="1"/>
  <c r="K771" i="3"/>
  <c r="E754" i="1" s="1"/>
  <c r="K970" i="3"/>
  <c r="E953" i="1" s="1"/>
  <c r="K60" i="3"/>
  <c r="E43" i="1" s="1"/>
  <c r="K171" i="3"/>
  <c r="E154" i="1" s="1"/>
  <c r="K279" i="3"/>
  <c r="E262" i="1" s="1"/>
  <c r="K387" i="3"/>
  <c r="E370" i="1" s="1"/>
  <c r="K503" i="3"/>
  <c r="E486" i="1" s="1"/>
  <c r="K586" i="3"/>
  <c r="E569" i="1" s="1"/>
  <c r="K667" i="3"/>
  <c r="E650" i="1" s="1"/>
  <c r="K775" i="3"/>
  <c r="E758" i="1" s="1"/>
  <c r="K850" i="3"/>
  <c r="E833" i="1" s="1"/>
  <c r="K922" i="3"/>
  <c r="E905" i="1" s="1"/>
  <c r="K1015" i="3"/>
  <c r="E998" i="1" s="1"/>
  <c r="K35" i="3"/>
  <c r="E18" i="1" s="1"/>
  <c r="K202" i="3"/>
  <c r="E185" i="1" s="1"/>
  <c r="K310" i="3"/>
  <c r="E293" i="1" s="1"/>
  <c r="K421" i="3"/>
  <c r="E404" i="1" s="1"/>
  <c r="K529" i="3"/>
  <c r="E512" i="1" s="1"/>
  <c r="K637" i="3"/>
  <c r="E620" i="1" s="1"/>
  <c r="K751" i="3"/>
  <c r="E734" i="1" s="1"/>
  <c r="K828" i="3"/>
  <c r="E811" i="1" s="1"/>
  <c r="K923" i="3"/>
  <c r="E906" i="1" s="1"/>
  <c r="K995" i="3"/>
  <c r="E978" i="1" s="1"/>
  <c r="K95" i="3"/>
  <c r="E78" i="1" s="1"/>
  <c r="K178" i="3"/>
  <c r="E161" i="1" s="1"/>
  <c r="K259" i="3"/>
  <c r="E242" i="1" s="1"/>
  <c r="K367" i="3"/>
  <c r="E350" i="1" s="1"/>
  <c r="K480" i="3"/>
  <c r="E463" i="1" s="1"/>
  <c r="K588" i="3"/>
  <c r="E571" i="1" s="1"/>
  <c r="K696" i="3"/>
  <c r="E679" i="1" s="1"/>
  <c r="K806" i="3"/>
  <c r="E789" i="1" s="1"/>
  <c r="K901" i="3"/>
  <c r="E884" i="1" s="1"/>
  <c r="K973" i="3"/>
  <c r="E956" i="1" s="1"/>
  <c r="K96" i="3"/>
  <c r="E79" i="1" s="1"/>
  <c r="K204" i="3"/>
  <c r="E187" i="1" s="1"/>
  <c r="K287" i="3"/>
  <c r="E270" i="1" s="1"/>
  <c r="K370" i="3"/>
  <c r="E353" i="1" s="1"/>
  <c r="K481" i="3"/>
  <c r="E464" i="1" s="1"/>
  <c r="K589" i="3"/>
  <c r="E572" i="1" s="1"/>
  <c r="K672" i="3"/>
  <c r="E655" i="1" s="1"/>
  <c r="K755" i="3"/>
  <c r="E738" i="1" s="1"/>
  <c r="K853" i="3"/>
  <c r="E836" i="1" s="1"/>
  <c r="K951" i="3"/>
  <c r="E934" i="1" s="1"/>
  <c r="K1022" i="3"/>
  <c r="K72" i="3"/>
  <c r="E55" i="1" s="1"/>
  <c r="K205" i="3"/>
  <c r="E188" i="1" s="1"/>
  <c r="K319" i="3"/>
  <c r="E302" i="1" s="1"/>
  <c r="K427" i="3"/>
  <c r="E410" i="1" s="1"/>
  <c r="K535" i="3"/>
  <c r="E518" i="1" s="1"/>
  <c r="K615" i="3"/>
  <c r="E598" i="1" s="1"/>
  <c r="K698" i="3"/>
  <c r="E681" i="1" s="1"/>
  <c r="K781" i="3"/>
  <c r="E764" i="1" s="1"/>
  <c r="K882" i="3"/>
  <c r="E865" i="1" s="1"/>
  <c r="K954" i="3"/>
  <c r="E937" i="1" s="1"/>
  <c r="K98" i="3"/>
  <c r="E81" i="1" s="1"/>
  <c r="K214" i="3"/>
  <c r="E197" i="1" s="1"/>
  <c r="K322" i="3"/>
  <c r="E305" i="1" s="1"/>
  <c r="K430" i="3"/>
  <c r="E413" i="1" s="1"/>
  <c r="K511" i="3"/>
  <c r="E494" i="1" s="1"/>
  <c r="K591" i="3"/>
  <c r="E574" i="1" s="1"/>
  <c r="K674" i="3"/>
  <c r="E657" i="1" s="1"/>
  <c r="K790" i="3"/>
  <c r="E773" i="1" s="1"/>
  <c r="K862" i="3"/>
  <c r="E845" i="1" s="1"/>
  <c r="K955" i="3"/>
  <c r="E938" i="1" s="1"/>
  <c r="K1026" i="3"/>
  <c r="K99" i="3"/>
  <c r="E82" i="1" s="1"/>
  <c r="K215" i="3"/>
  <c r="E198" i="1" s="1"/>
  <c r="K323" i="3"/>
  <c r="E306" i="1" s="1"/>
  <c r="K431" i="3"/>
  <c r="E414" i="1" s="1"/>
  <c r="K514" i="3"/>
  <c r="E497" i="1" s="1"/>
  <c r="K625" i="3"/>
  <c r="E608" i="1" s="1"/>
  <c r="K708" i="3"/>
  <c r="E691" i="1" s="1"/>
  <c r="K814" i="3"/>
  <c r="E797" i="1" s="1"/>
  <c r="K886" i="3"/>
  <c r="E869" i="1" s="1"/>
  <c r="K979" i="3"/>
  <c r="E962" i="1" s="1"/>
  <c r="K75" i="3"/>
  <c r="E58" i="1" s="1"/>
  <c r="K216" i="3"/>
  <c r="E199" i="1" s="1"/>
  <c r="K324" i="3"/>
  <c r="E307" i="1" s="1"/>
  <c r="K432" i="3"/>
  <c r="E415" i="1" s="1"/>
  <c r="K543" i="3"/>
  <c r="E526" i="1" s="1"/>
  <c r="K651" i="3"/>
  <c r="E634" i="1" s="1"/>
  <c r="K734" i="3"/>
  <c r="E717" i="1" s="1"/>
  <c r="K815" i="3"/>
  <c r="E798" i="1" s="1"/>
  <c r="K936" i="3"/>
  <c r="E919" i="1" s="1"/>
  <c r="K51" i="3"/>
  <c r="E34" i="1" s="1"/>
  <c r="K192" i="3"/>
  <c r="E175" i="1" s="1"/>
  <c r="K325" i="3"/>
  <c r="E308" i="1" s="1"/>
  <c r="K439" i="3"/>
  <c r="E422" i="1" s="1"/>
  <c r="K547" i="3"/>
  <c r="E530" i="1" s="1"/>
  <c r="K655" i="3"/>
  <c r="E638" i="1" s="1"/>
  <c r="K735" i="3"/>
  <c r="E718" i="1" s="1"/>
  <c r="K816" i="3"/>
  <c r="E799" i="1" s="1"/>
  <c r="K888" i="3"/>
  <c r="E871" i="1" s="1"/>
  <c r="K960" i="3"/>
  <c r="E943" i="1" s="1"/>
  <c r="K55" i="3"/>
  <c r="E38" i="1" s="1"/>
  <c r="K163" i="3"/>
  <c r="E146" i="1" s="1"/>
  <c r="K276" i="3"/>
  <c r="E259" i="1" s="1"/>
  <c r="K384" i="3"/>
  <c r="E367" i="1" s="1"/>
  <c r="K467" i="3"/>
  <c r="E450" i="1" s="1"/>
  <c r="K575" i="3"/>
  <c r="E558" i="1" s="1"/>
  <c r="K658" i="3"/>
  <c r="E641" i="1" s="1"/>
  <c r="K769" i="3"/>
  <c r="E752" i="1" s="1"/>
  <c r="K866" i="3"/>
  <c r="E849" i="1" s="1"/>
  <c r="K961" i="3"/>
  <c r="E944" i="1" s="1"/>
  <c r="E3" i="1" l="1"/>
  <c r="K21" i="3"/>
  <c r="E4" i="1" s="1"/>
  <c r="F16" i="8"/>
</calcChain>
</file>

<file path=xl/comments1.xml><?xml version="1.0" encoding="utf-8"?>
<comments xmlns="http://schemas.openxmlformats.org/spreadsheetml/2006/main">
  <authors>
    <author>francislene.lima</author>
  </authors>
  <commentList>
    <comment ref="A1" authorId="0" shapeId="0">
      <text>
        <r>
          <rPr>
            <b/>
            <sz val="9"/>
            <color indexed="81"/>
            <rFont val="Tahoma"/>
            <family val="2"/>
          </rPr>
          <t>francislene.lima:</t>
        </r>
        <r>
          <rPr>
            <sz val="9"/>
            <color indexed="81"/>
            <rFont val="Tahoma"/>
            <family val="2"/>
          </rPr>
          <t xml:space="preserve">
Informe o código do Órgão</t>
        </r>
      </text>
    </comment>
    <comment ref="B1" authorId="0" shapeId="0">
      <text>
        <r>
          <rPr>
            <b/>
            <sz val="9"/>
            <color indexed="81"/>
            <rFont val="Tahoma"/>
            <family val="2"/>
          </rPr>
          <t>francislene.lima:</t>
        </r>
        <r>
          <rPr>
            <sz val="9"/>
            <color indexed="81"/>
            <rFont val="Tahoma"/>
            <family val="2"/>
          </rPr>
          <t xml:space="preserve">
Informe o código do(s) nível(níveis) anterior(es) ao centro de custos que será cadastrado.</t>
        </r>
      </text>
    </comment>
    <comment ref="C1" authorId="0" shapeId="0">
      <text>
        <r>
          <rPr>
            <b/>
            <sz val="9"/>
            <color indexed="81"/>
            <rFont val="Tahoma"/>
            <family val="2"/>
          </rPr>
          <t>francislene.lima:</t>
        </r>
        <r>
          <rPr>
            <sz val="9"/>
            <color indexed="81"/>
            <rFont val="Tahoma"/>
            <family val="2"/>
          </rPr>
          <t xml:space="preserve">
Informe o código completo do centro de custos que será cadastrado (separando os níveis com ponto).</t>
        </r>
      </text>
    </comment>
    <comment ref="H1" authorId="0" shapeId="0">
      <text>
        <r>
          <rPr>
            <b/>
            <sz val="9"/>
            <color indexed="81"/>
            <rFont val="Tahoma"/>
            <family val="2"/>
          </rPr>
          <t>francislene.lima:</t>
        </r>
        <r>
          <rPr>
            <sz val="9"/>
            <color indexed="81"/>
            <rFont val="Tahoma"/>
            <family val="2"/>
          </rPr>
          <t xml:space="preserve">
Descreva com um breve texto as atividades desenvolvidas pelo setor.</t>
        </r>
      </text>
    </comment>
    <comment ref="I1" authorId="0" shapeId="0">
      <text>
        <r>
          <rPr>
            <b/>
            <sz val="9"/>
            <color indexed="81"/>
            <rFont val="Tahoma"/>
            <family val="2"/>
          </rPr>
          <t>francislene.lima:</t>
        </r>
        <r>
          <rPr>
            <sz val="9"/>
            <color indexed="81"/>
            <rFont val="Tahoma"/>
            <family val="2"/>
          </rPr>
          <t xml:space="preserve">
Informe "DIREÇÃO" ou "MEIOS" ou "FINS"</t>
        </r>
      </text>
    </comment>
    <comment ref="J1" authorId="0" shapeId="0">
      <text>
        <r>
          <rPr>
            <b/>
            <sz val="9"/>
            <color indexed="81"/>
            <rFont val="Tahoma"/>
            <family val="2"/>
          </rPr>
          <t>francislene.lima:</t>
        </r>
        <r>
          <rPr>
            <sz val="9"/>
            <color indexed="81"/>
            <rFont val="Tahoma"/>
            <family val="2"/>
          </rPr>
          <t xml:space="preserve">
Informe o nome do gestor da área</t>
        </r>
      </text>
    </comment>
    <comment ref="K1" authorId="0" shapeId="0">
      <text>
        <r>
          <rPr>
            <b/>
            <sz val="9"/>
            <color indexed="81"/>
            <rFont val="Tahoma"/>
            <family val="2"/>
          </rPr>
          <t>francislene.lima:</t>
        </r>
        <r>
          <rPr>
            <sz val="9"/>
            <color indexed="81"/>
            <rFont val="Tahoma"/>
            <family val="2"/>
          </rPr>
          <t xml:space="preserve">
Informe o cargo do gestor</t>
        </r>
      </text>
    </comment>
    <comment ref="L1" authorId="0" shapeId="0">
      <text>
        <r>
          <rPr>
            <b/>
            <sz val="9"/>
            <color indexed="81"/>
            <rFont val="Tahoma"/>
            <family val="2"/>
          </rPr>
          <t>francislene.lima:</t>
        </r>
        <r>
          <rPr>
            <sz val="9"/>
            <color indexed="81"/>
            <rFont val="Tahoma"/>
            <family val="2"/>
          </rPr>
          <t xml:space="preserve">
Informe o telefone do gestor</t>
        </r>
      </text>
    </comment>
    <comment ref="M1" authorId="0" shapeId="0">
      <text>
        <r>
          <rPr>
            <b/>
            <sz val="9"/>
            <color indexed="81"/>
            <rFont val="Tahoma"/>
            <family val="2"/>
          </rPr>
          <t>francislene.lima:</t>
        </r>
        <r>
          <rPr>
            <sz val="9"/>
            <color indexed="81"/>
            <rFont val="Tahoma"/>
            <family val="2"/>
          </rPr>
          <t xml:space="preserve">
Informe o e-mail do gestor</t>
        </r>
      </text>
    </comment>
    <comment ref="N1" authorId="0" shapeId="0">
      <text>
        <r>
          <rPr>
            <b/>
            <sz val="9"/>
            <color indexed="81"/>
            <rFont val="Tahoma"/>
            <family val="2"/>
          </rPr>
          <t>francislene.lima:</t>
        </r>
        <r>
          <rPr>
            <sz val="9"/>
            <color indexed="81"/>
            <rFont val="Tahoma"/>
            <family val="2"/>
          </rPr>
          <t xml:space="preserve">
Preencha 0 (zero) para Inativo ou 1 para Ativo.</t>
        </r>
      </text>
    </comment>
    <comment ref="O1" authorId="0" shapeId="0">
      <text>
        <r>
          <rPr>
            <b/>
            <sz val="9"/>
            <color indexed="81"/>
            <rFont val="Tahoma"/>
            <family val="2"/>
          </rPr>
          <t>francislene.lima:</t>
        </r>
        <r>
          <rPr>
            <sz val="9"/>
            <color indexed="81"/>
            <rFont val="Tahoma"/>
            <family val="2"/>
          </rPr>
          <t xml:space="preserve">
Preencha 0 para pendente de finalização (com campos sem preencher) ou 1 para "cadastro finalizado" (todos os campos preenchidos)</t>
        </r>
      </text>
    </comment>
    <comment ref="P1" authorId="0" shapeId="0">
      <text>
        <r>
          <rPr>
            <b/>
            <sz val="9"/>
            <color indexed="81"/>
            <rFont val="Tahoma"/>
            <family val="2"/>
          </rPr>
          <t>francislene.lima:</t>
        </r>
        <r>
          <rPr>
            <sz val="9"/>
            <color indexed="81"/>
            <rFont val="Tahoma"/>
            <family val="2"/>
          </rPr>
          <t xml:space="preserve">
Preencha "A" para Analítica ou "S" para Sintética</t>
        </r>
      </text>
    </comment>
    <comment ref="Q1" authorId="0" shapeId="0">
      <text>
        <r>
          <rPr>
            <b/>
            <sz val="9"/>
            <color indexed="81"/>
            <rFont val="Tahoma"/>
            <family val="2"/>
          </rPr>
          <t>francislene.lima:</t>
        </r>
        <r>
          <rPr>
            <sz val="9"/>
            <color indexed="81"/>
            <rFont val="Tahoma"/>
            <family val="2"/>
          </rPr>
          <t xml:space="preserve">
Preecha 1 para centros de custos que estarão no 1º nível e 0(zero) para os demais.</t>
        </r>
      </text>
    </comment>
  </commentList>
</comments>
</file>

<file path=xl/comments2.xml><?xml version="1.0" encoding="utf-8"?>
<comments xmlns="http://schemas.openxmlformats.org/spreadsheetml/2006/main">
  <authors>
    <author>Walter Luiz da Costa</author>
  </authors>
  <commentList>
    <comment ref="T22" authorId="0" shapeId="0">
      <text>
        <r>
          <rPr>
            <b/>
            <sz val="9"/>
            <color indexed="81"/>
            <rFont val="Segoe UI"/>
            <family val="2"/>
          </rPr>
          <t>Walter Luiz da Costa:</t>
        </r>
        <r>
          <rPr>
            <sz val="9"/>
            <color indexed="81"/>
            <rFont val="Segoe UI"/>
            <family val="2"/>
          </rPr>
          <t xml:space="preserve">
Fundo Estadual de combate a Corrupção
</t>
        </r>
      </text>
    </comment>
    <comment ref="T28" authorId="0" shapeId="0">
      <text>
        <r>
          <rPr>
            <b/>
            <sz val="9"/>
            <color indexed="81"/>
            <rFont val="Segoe UI"/>
            <family val="2"/>
          </rPr>
          <t>Walter Luiz da Costa:</t>
        </r>
        <r>
          <rPr>
            <sz val="9"/>
            <color indexed="81"/>
            <rFont val="Segoe UI"/>
            <family val="2"/>
          </rPr>
          <t xml:space="preserve">
Fundo de Incentivo a Cobrança da Divida Ativida e Reest. Adm da PGE</t>
        </r>
      </text>
    </comment>
    <comment ref="T36" authorId="0" shapeId="0">
      <text>
        <r>
          <rPr>
            <b/>
            <sz val="9"/>
            <color indexed="81"/>
            <rFont val="Segoe UI"/>
            <family val="2"/>
          </rPr>
          <t>Walter Luiz da Costa:</t>
        </r>
        <r>
          <rPr>
            <sz val="9"/>
            <color indexed="81"/>
            <rFont val="Segoe UI"/>
            <family val="2"/>
          </rPr>
          <t xml:space="preserve">
Fundo soberano do Estado do Espírito Santo</t>
        </r>
      </text>
    </comment>
    <comment ref="T38" authorId="0" shapeId="0">
      <text>
        <r>
          <rPr>
            <b/>
            <sz val="9"/>
            <color indexed="81"/>
            <rFont val="Segoe UI"/>
            <family val="2"/>
          </rPr>
          <t>Walter Luiz da Costa:</t>
        </r>
        <r>
          <rPr>
            <sz val="9"/>
            <color indexed="81"/>
            <rFont val="Segoe UI"/>
            <family val="2"/>
          </rPr>
          <t xml:space="preserve">
Fundo de Proteção ao Emprego</t>
        </r>
      </text>
    </comment>
    <comment ref="T39" authorId="0" shapeId="0">
      <text>
        <r>
          <rPr>
            <b/>
            <sz val="9"/>
            <color indexed="81"/>
            <rFont val="Segoe UI"/>
            <family val="2"/>
          </rPr>
          <t>Walter Luiz da Costa:</t>
        </r>
        <r>
          <rPr>
            <sz val="9"/>
            <color indexed="81"/>
            <rFont val="Segoe UI"/>
            <family val="2"/>
          </rPr>
          <t xml:space="preserve">
Fundo de apoio Rural</t>
        </r>
      </text>
    </comment>
    <comment ref="T43" authorId="0" shapeId="0">
      <text>
        <r>
          <rPr>
            <b/>
            <sz val="9"/>
            <color indexed="81"/>
            <rFont val="Segoe UI"/>
            <family val="2"/>
          </rPr>
          <t>Walter Luiz da Costa:</t>
        </r>
        <r>
          <rPr>
            <sz val="9"/>
            <color indexed="81"/>
            <rFont val="Segoe UI"/>
            <family val="2"/>
          </rPr>
          <t xml:space="preserve">
Fundo Metropolitano de Desenvolvimento da Grande Vitoria</t>
        </r>
      </text>
    </comment>
    <comment ref="T44" authorId="0" shapeId="0">
      <text>
        <r>
          <rPr>
            <b/>
            <sz val="9"/>
            <color indexed="81"/>
            <rFont val="Segoe UI"/>
            <family val="2"/>
          </rPr>
          <t>Walter Luiz da Costa:</t>
        </r>
        <r>
          <rPr>
            <sz val="9"/>
            <color indexed="81"/>
            <rFont val="Segoe UI"/>
            <family val="2"/>
          </rPr>
          <t xml:space="preserve">
Fundo Estadual de Apoio ao Desenvolvimento Municipal (FUNDO CIDADES)</t>
        </r>
      </text>
    </comment>
    <comment ref="T52" authorId="0" shapeId="0">
      <text>
        <r>
          <rPr>
            <b/>
            <sz val="9"/>
            <color indexed="81"/>
            <rFont val="Segoe UI"/>
            <family val="2"/>
          </rPr>
          <t>Walter Luiz da Costa:</t>
        </r>
        <r>
          <rPr>
            <sz val="9"/>
            <color indexed="81"/>
            <rFont val="Segoe UI"/>
            <family val="2"/>
          </rPr>
          <t xml:space="preserve">
Fundo Especial de Apoio ao Programa Caminho do Campo</t>
        </r>
      </text>
    </comment>
    <comment ref="T53" authorId="0" shapeId="0">
      <text>
        <r>
          <rPr>
            <b/>
            <sz val="9"/>
            <color indexed="81"/>
            <rFont val="Segoe UI"/>
            <family val="2"/>
          </rPr>
          <t>Walter Luiz da Costa:</t>
        </r>
        <r>
          <rPr>
            <sz val="9"/>
            <color indexed="81"/>
            <rFont val="Segoe UI"/>
            <family val="2"/>
          </rPr>
          <t xml:space="preserve">
Fundo Social de Apoio a Agricultura Familiar do EES</t>
        </r>
      </text>
    </comment>
    <comment ref="T54" authorId="0" shapeId="0">
      <text>
        <r>
          <rPr>
            <b/>
            <sz val="9"/>
            <color indexed="81"/>
            <rFont val="Segoe UI"/>
            <family val="2"/>
          </rPr>
          <t>Walter Luiz da Costa:</t>
        </r>
        <r>
          <rPr>
            <sz val="9"/>
            <color indexed="81"/>
            <rFont val="Segoe UI"/>
            <family val="2"/>
          </rPr>
          <t xml:space="preserve">
Fundo Especial de Apoio ao Programa Estadual de Desenvolvimento Rural Sustentável</t>
        </r>
      </text>
    </comment>
    <comment ref="T55" authorId="0" shapeId="0">
      <text>
        <r>
          <rPr>
            <b/>
            <sz val="9"/>
            <color indexed="81"/>
            <rFont val="Segoe UI"/>
            <family val="2"/>
          </rPr>
          <t>Walter Luiz da Costa:</t>
        </r>
        <r>
          <rPr>
            <sz val="9"/>
            <color indexed="81"/>
            <rFont val="Segoe UI"/>
            <family val="2"/>
          </rPr>
          <t xml:space="preserve">
Fundo Estadual de Conservação e Manutenção  Estrada que Int. o Programa Caminhos do Campo</t>
        </r>
      </text>
    </comment>
    <comment ref="T62" authorId="0" shapeId="0">
      <text>
        <r>
          <rPr>
            <b/>
            <sz val="9"/>
            <color indexed="81"/>
            <rFont val="Segoe UI"/>
            <family val="2"/>
          </rPr>
          <t>Walter Luiz da Costa:</t>
        </r>
        <r>
          <rPr>
            <sz val="9"/>
            <color indexed="81"/>
            <rFont val="Segoe UI"/>
            <family val="2"/>
          </rPr>
          <t xml:space="preserve">
Fundo Estadual da Ciência e Tecnologia</t>
        </r>
      </text>
    </comment>
    <comment ref="T69" authorId="0" shapeId="0">
      <text>
        <r>
          <rPr>
            <b/>
            <sz val="9"/>
            <color indexed="81"/>
            <rFont val="Segoe UI"/>
            <family val="2"/>
          </rPr>
          <t>Walter Luiz da Costa:</t>
        </r>
        <r>
          <rPr>
            <sz val="9"/>
            <color indexed="81"/>
            <rFont val="Segoe UI"/>
            <family val="2"/>
          </rPr>
          <t xml:space="preserve">
Fundo de Desenvolvimento das Atividades Produtivas e Inovadoras</t>
        </r>
      </text>
    </comment>
    <comment ref="T72" authorId="0" shapeId="0">
      <text>
        <r>
          <rPr>
            <b/>
            <sz val="9"/>
            <color indexed="81"/>
            <rFont val="Segoe UI"/>
            <family val="2"/>
          </rPr>
          <t>Walter Luiz da Costa:</t>
        </r>
        <r>
          <rPr>
            <sz val="9"/>
            <color indexed="81"/>
            <rFont val="Segoe UI"/>
            <family val="2"/>
          </rPr>
          <t xml:space="preserve">
Fundo Estadual para Construção, Reforma e Ampliação de Equipamentos Públicos Estaduais</t>
        </r>
      </text>
    </comment>
    <comment ref="T75" authorId="0" shapeId="0">
      <text>
        <r>
          <rPr>
            <b/>
            <sz val="9"/>
            <color indexed="81"/>
            <rFont val="Segoe UI"/>
            <family val="2"/>
          </rPr>
          <t>Walter Luiz da Costa:</t>
        </r>
        <r>
          <rPr>
            <sz val="9"/>
            <color indexed="81"/>
            <rFont val="Segoe UI"/>
            <family val="2"/>
          </rPr>
          <t xml:space="preserve">
Fundo Estadual para o Financiamento de Obras e Infraestrutura Estratégicas para o Desenvolvimento do EES</t>
        </r>
      </text>
    </comment>
    <comment ref="T78" authorId="0" shapeId="0">
      <text>
        <r>
          <rPr>
            <b/>
            <sz val="9"/>
            <color indexed="81"/>
            <rFont val="Segoe UI"/>
            <family val="2"/>
          </rPr>
          <t>Walter Luiz da Costa:</t>
        </r>
        <r>
          <rPr>
            <sz val="9"/>
            <color indexed="81"/>
            <rFont val="Segoe UI"/>
            <family val="2"/>
          </rPr>
          <t xml:space="preserve">
Fundo Estadual de Habitação de Interesse Social</t>
        </r>
      </text>
    </comment>
    <comment ref="T82" authorId="0" shapeId="0">
      <text>
        <r>
          <rPr>
            <b/>
            <sz val="9"/>
            <color indexed="81"/>
            <rFont val="Segoe UI"/>
            <family val="2"/>
          </rPr>
          <t>Walter Luiz da Costa:</t>
        </r>
        <r>
          <rPr>
            <sz val="9"/>
            <color indexed="81"/>
            <rFont val="Segoe UI"/>
            <family val="2"/>
          </rPr>
          <t xml:space="preserve">
Fundo de Fomento do Turismo</t>
        </r>
      </text>
    </comment>
    <comment ref="T88" authorId="0" shapeId="0">
      <text>
        <r>
          <rPr>
            <b/>
            <sz val="9"/>
            <color indexed="81"/>
            <rFont val="Segoe UI"/>
            <family val="2"/>
          </rPr>
          <t>Walter Luiz da Costa:</t>
        </r>
        <r>
          <rPr>
            <sz val="9"/>
            <color indexed="81"/>
            <rFont val="Segoe UI"/>
            <family val="2"/>
          </rPr>
          <t xml:space="preserve">
Fundo de Cultura do EES</t>
        </r>
      </text>
    </comment>
    <comment ref="T92" authorId="0" shapeId="0">
      <text>
        <r>
          <rPr>
            <b/>
            <sz val="9"/>
            <color indexed="81"/>
            <rFont val="Segoe UI"/>
            <family val="2"/>
          </rPr>
          <t>Walter Luiz da Costa:</t>
        </r>
        <r>
          <rPr>
            <sz val="9"/>
            <color indexed="81"/>
            <rFont val="Segoe UI"/>
            <family val="2"/>
          </rPr>
          <t xml:space="preserve">
Fundo Estadual do Meio Ambiente</t>
        </r>
      </text>
    </comment>
    <comment ref="T93" authorId="0" shapeId="0">
      <text>
        <r>
          <rPr>
            <b/>
            <sz val="9"/>
            <color indexed="81"/>
            <rFont val="Segoe UI"/>
            <family val="2"/>
          </rPr>
          <t>Walter Luiz da Costa:</t>
        </r>
        <r>
          <rPr>
            <sz val="9"/>
            <color indexed="81"/>
            <rFont val="Segoe UI"/>
            <family val="2"/>
          </rPr>
          <t xml:space="preserve">
Fundo Estadual de Recursos Hidricos e Florestais do ES</t>
        </r>
      </text>
    </comment>
    <comment ref="T99" authorId="0" shapeId="0">
      <text>
        <r>
          <rPr>
            <b/>
            <sz val="9"/>
            <color indexed="81"/>
            <rFont val="Segoe UI"/>
            <family val="2"/>
          </rPr>
          <t>Walter Luiz da Costa:</t>
        </r>
        <r>
          <rPr>
            <sz val="9"/>
            <color indexed="81"/>
            <rFont val="Segoe UI"/>
            <family val="2"/>
          </rPr>
          <t xml:space="preserve">
Fundo Estadual de Apoio a Ampliação e Melhoria das Condições de Oferta do Ensino Infantil e Ensino Fundamental do ES</t>
        </r>
      </text>
    </comment>
    <comment ref="T103" authorId="0" shapeId="0">
      <text>
        <r>
          <rPr>
            <b/>
            <sz val="9"/>
            <color indexed="81"/>
            <rFont val="Segoe UI"/>
            <family val="2"/>
          </rPr>
          <t>Walter Luiz da Costa:</t>
        </r>
        <r>
          <rPr>
            <sz val="9"/>
            <color indexed="81"/>
            <rFont val="Segoe UI"/>
            <family val="2"/>
          </rPr>
          <t xml:space="preserve">
Fundo Estadual da Saúde</t>
        </r>
      </text>
    </comment>
    <comment ref="T128" authorId="0" shapeId="0">
      <text>
        <r>
          <rPr>
            <b/>
            <sz val="9"/>
            <color indexed="81"/>
            <rFont val="Segoe UI"/>
            <family val="2"/>
          </rPr>
          <t>Walter Luiz da Costa:</t>
        </r>
        <r>
          <rPr>
            <sz val="9"/>
            <color indexed="81"/>
            <rFont val="Segoe UI"/>
            <family val="2"/>
          </rPr>
          <t xml:space="preserve">
Fundo Estadual de Segurança Publica e Defesa Social</t>
        </r>
      </text>
    </comment>
    <comment ref="T130" authorId="0" shapeId="0">
      <text>
        <r>
          <rPr>
            <b/>
            <sz val="9"/>
            <color indexed="81"/>
            <rFont val="Segoe UI"/>
            <family val="2"/>
          </rPr>
          <t>Walter Luiz da Costa:</t>
        </r>
        <r>
          <rPr>
            <sz val="9"/>
            <color indexed="81"/>
            <rFont val="Segoe UI"/>
            <family val="2"/>
          </rPr>
          <t xml:space="preserve">
Fundo Especial de Reequipamento da Policia Civil</t>
        </r>
      </text>
    </comment>
    <comment ref="T132" authorId="0" shapeId="0">
      <text>
        <r>
          <rPr>
            <b/>
            <sz val="9"/>
            <color indexed="81"/>
            <rFont val="Segoe UI"/>
            <family val="2"/>
          </rPr>
          <t>Walter Luiz da Costa:</t>
        </r>
        <r>
          <rPr>
            <sz val="9"/>
            <color indexed="81"/>
            <rFont val="Segoe UI"/>
            <family val="2"/>
          </rPr>
          <t xml:space="preserve">
Fundo Espeical de Reequipamento da Policia Militar</t>
        </r>
      </text>
    </comment>
    <comment ref="T133" authorId="0" shapeId="0">
      <text>
        <r>
          <rPr>
            <b/>
            <sz val="9"/>
            <color indexed="81"/>
            <rFont val="Segoe UI"/>
            <family val="2"/>
          </rPr>
          <t>Walter Luiz da Costa:</t>
        </r>
        <r>
          <rPr>
            <sz val="9"/>
            <color indexed="81"/>
            <rFont val="Segoe UI"/>
            <family val="2"/>
          </rPr>
          <t xml:space="preserve">
Fundo de Saúde da Policia Militar do ES</t>
        </r>
      </text>
    </comment>
    <comment ref="T135" authorId="0" shapeId="0">
      <text>
        <r>
          <rPr>
            <b/>
            <sz val="9"/>
            <color indexed="81"/>
            <rFont val="Segoe UI"/>
            <family val="2"/>
          </rPr>
          <t>Walter Luiz da Costa:</t>
        </r>
        <r>
          <rPr>
            <sz val="9"/>
            <color indexed="81"/>
            <rFont val="Segoe UI"/>
            <family val="2"/>
          </rPr>
          <t xml:space="preserve">
Fundo Especial de Reequipamento do Corpo de Bombeiros Militar do ES</t>
        </r>
      </text>
    </comment>
    <comment ref="T136" authorId="0" shapeId="0">
      <text>
        <r>
          <rPr>
            <b/>
            <sz val="9"/>
            <color indexed="81"/>
            <rFont val="Segoe UI"/>
            <family val="2"/>
          </rPr>
          <t>Walter Luiz da Costa:</t>
        </r>
        <r>
          <rPr>
            <sz val="9"/>
            <color indexed="81"/>
            <rFont val="Segoe UI"/>
            <family val="2"/>
          </rPr>
          <t xml:space="preserve">
Fundo de Proteção e Defesa Civil do Estado</t>
        </r>
      </text>
    </comment>
    <comment ref="T142" authorId="0" shapeId="0">
      <text>
        <r>
          <rPr>
            <b/>
            <sz val="9"/>
            <color indexed="81"/>
            <rFont val="Segoe UI"/>
            <family val="2"/>
          </rPr>
          <t>Walter Luiz da Costa:</t>
        </r>
        <r>
          <rPr>
            <sz val="9"/>
            <color indexed="81"/>
            <rFont val="Segoe UI"/>
            <family val="2"/>
          </rPr>
          <t xml:space="preserve">
Fundo Penitenciario Estadual</t>
        </r>
      </text>
    </comment>
    <comment ref="T143" authorId="0" shapeId="0">
      <text>
        <r>
          <rPr>
            <b/>
            <sz val="9"/>
            <color indexed="81"/>
            <rFont val="Segoe UI"/>
            <family val="2"/>
          </rPr>
          <t>Walter Luiz da Costa:</t>
        </r>
        <r>
          <rPr>
            <sz val="9"/>
            <color indexed="81"/>
            <rFont val="Segoe UI"/>
            <family val="2"/>
          </rPr>
          <t xml:space="preserve">
Fundo Rotativo do Sistema Penitenciário</t>
        </r>
      </text>
    </comment>
    <comment ref="T145" authorId="0" shapeId="0">
      <text>
        <r>
          <rPr>
            <b/>
            <sz val="9"/>
            <color indexed="81"/>
            <rFont val="Segoe UI"/>
            <family val="2"/>
          </rPr>
          <t>Walter Luiz da Costa:</t>
        </r>
        <r>
          <rPr>
            <sz val="9"/>
            <color indexed="81"/>
            <rFont val="Segoe UI"/>
            <family val="2"/>
          </rPr>
          <t xml:space="preserve">
Fundo Estadual de Defesa do Consumidor</t>
        </r>
      </text>
    </comment>
    <comment ref="T148" authorId="0" shapeId="0">
      <text>
        <r>
          <rPr>
            <b/>
            <sz val="9"/>
            <color indexed="81"/>
            <rFont val="Segoe UI"/>
            <family val="2"/>
          </rPr>
          <t>Walter Luiz da Costa:</t>
        </r>
        <r>
          <rPr>
            <sz val="9"/>
            <color indexed="81"/>
            <rFont val="Segoe UI"/>
            <family val="2"/>
          </rPr>
          <t xml:space="preserve">
Fundo Estadual de Assistência Social
</t>
        </r>
      </text>
    </comment>
    <comment ref="T149" authorId="0" shapeId="0">
      <text>
        <r>
          <rPr>
            <b/>
            <sz val="9"/>
            <color indexed="81"/>
            <rFont val="Segoe UI"/>
            <family val="2"/>
          </rPr>
          <t>Walter Luiz da Costa:</t>
        </r>
        <r>
          <rPr>
            <sz val="9"/>
            <color indexed="81"/>
            <rFont val="Segoe UI"/>
            <family val="2"/>
          </rPr>
          <t xml:space="preserve">
Fundo estadual de Combate e Erradicação da Pobreza</t>
        </r>
      </text>
    </comment>
    <comment ref="T150" authorId="0" shapeId="0">
      <text>
        <r>
          <rPr>
            <b/>
            <sz val="9"/>
            <color indexed="81"/>
            <rFont val="Segoe UI"/>
            <family val="2"/>
          </rPr>
          <t>Walter Luiz da Costa:</t>
        </r>
        <r>
          <rPr>
            <sz val="9"/>
            <color indexed="81"/>
            <rFont val="Segoe UI"/>
            <family val="2"/>
          </rPr>
          <t xml:space="preserve">
Fundo Estadual do Trabalho do ES</t>
        </r>
      </text>
    </comment>
    <comment ref="T153" authorId="0" shapeId="0">
      <text>
        <r>
          <rPr>
            <b/>
            <sz val="9"/>
            <color indexed="81"/>
            <rFont val="Segoe UI"/>
            <family val="2"/>
          </rPr>
          <t>Walter Luiz da Costa:</t>
        </r>
        <r>
          <rPr>
            <sz val="9"/>
            <color indexed="81"/>
            <rFont val="Segoe UI"/>
            <family val="2"/>
          </rPr>
          <t xml:space="preserve">
Fundo Estadual de Defesa dos Direitos das Pessoas Idosas</t>
        </r>
      </text>
    </comment>
    <comment ref="T155" authorId="0" shapeId="0">
      <text>
        <r>
          <rPr>
            <b/>
            <sz val="9"/>
            <color indexed="81"/>
            <rFont val="Segoe UI"/>
            <family val="2"/>
          </rPr>
          <t>Walter Luiz da Costa:</t>
        </r>
        <r>
          <rPr>
            <sz val="9"/>
            <color indexed="81"/>
            <rFont val="Segoe UI"/>
            <family val="2"/>
          </rPr>
          <t xml:space="preserve">
Fundo para Infancia e Adolescencia</t>
        </r>
      </text>
    </comment>
    <comment ref="T156" authorId="0" shapeId="0">
      <text>
        <r>
          <rPr>
            <b/>
            <sz val="9"/>
            <color indexed="81"/>
            <rFont val="Segoe UI"/>
            <family val="2"/>
          </rPr>
          <t>Walter Luiz da Costa:</t>
        </r>
        <r>
          <rPr>
            <sz val="9"/>
            <color indexed="81"/>
            <rFont val="Segoe UI"/>
            <family val="2"/>
          </rPr>
          <t xml:space="preserve">
Fundo Estadual sobre Drogas</t>
        </r>
      </text>
    </comment>
    <comment ref="T159" authorId="0" shapeId="0">
      <text>
        <r>
          <rPr>
            <b/>
            <sz val="9"/>
            <color indexed="81"/>
            <rFont val="Segoe UI"/>
            <family val="2"/>
          </rPr>
          <t>Walter Luiz da Costa:</t>
        </r>
        <r>
          <rPr>
            <sz val="9"/>
            <color indexed="81"/>
            <rFont val="Segoe UI"/>
            <family val="2"/>
          </rPr>
          <t xml:space="preserve">
Pagamento de Aposentadorias não considerado custos
</t>
        </r>
      </text>
    </comment>
    <comment ref="T160" authorId="0" shapeId="0">
      <text>
        <r>
          <rPr>
            <b/>
            <sz val="9"/>
            <color indexed="81"/>
            <rFont val="Segoe UI"/>
            <family val="2"/>
          </rPr>
          <t>Walter Luiz da Costa:</t>
        </r>
        <r>
          <rPr>
            <sz val="9"/>
            <color indexed="81"/>
            <rFont val="Segoe UI"/>
            <family val="2"/>
          </rPr>
          <t xml:space="preserve">
Pagamento de Aposentadorias, não considrado custos</t>
        </r>
      </text>
    </comment>
    <comment ref="T161" authorId="0" shapeId="0">
      <text>
        <r>
          <rPr>
            <b/>
            <sz val="9"/>
            <color indexed="81"/>
            <rFont val="Segoe UI"/>
            <family val="2"/>
          </rPr>
          <t>Walter Luiz da Costa:</t>
        </r>
        <r>
          <rPr>
            <sz val="9"/>
            <color indexed="81"/>
            <rFont val="Segoe UI"/>
            <family val="2"/>
          </rPr>
          <t xml:space="preserve">
Pagamento de aposentadorias, não considerado custos</t>
        </r>
      </text>
    </comment>
    <comment ref="S170" authorId="0" shapeId="0">
      <text>
        <r>
          <rPr>
            <b/>
            <sz val="9"/>
            <color indexed="81"/>
            <rFont val="Segoe UI"/>
            <family val="2"/>
          </rPr>
          <t>Walter Luiz da Costa:</t>
        </r>
        <r>
          <rPr>
            <sz val="9"/>
            <color indexed="81"/>
            <rFont val="Segoe UI"/>
            <family val="2"/>
          </rPr>
          <t xml:space="preserve">
VERFICAR SE EXISTE UG
</t>
        </r>
      </text>
    </comment>
  </commentList>
</comments>
</file>

<file path=xl/comments3.xml><?xml version="1.0" encoding="utf-8"?>
<comments xmlns="http://schemas.openxmlformats.org/spreadsheetml/2006/main">
  <authors>
    <author>Walter Luiz da Costa</author>
  </authors>
  <commentList>
    <comment ref="E4187" authorId="0" shapeId="0">
      <text>
        <r>
          <rPr>
            <b/>
            <sz val="9"/>
            <color indexed="81"/>
            <rFont val="Segoe UI"/>
            <family val="2"/>
          </rPr>
          <t>Walter Luiz da Costa:</t>
        </r>
        <r>
          <rPr>
            <sz val="9"/>
            <color indexed="81"/>
            <rFont val="Segoe UI"/>
            <family val="2"/>
          </rPr>
          <t xml:space="preserve">
AVALIAR PORQUE TEM ORGANOGRMA SEPARADO DA SEDU E ESTA COMO SEDUC</t>
        </r>
      </text>
    </comment>
    <comment ref="E4973" authorId="0" shapeId="0">
      <text>
        <r>
          <rPr>
            <b/>
            <sz val="9"/>
            <color indexed="81"/>
            <rFont val="Segoe UI"/>
            <family val="2"/>
          </rPr>
          <t>Walter Luiz da Costa:</t>
        </r>
        <r>
          <rPr>
            <sz val="9"/>
            <color indexed="81"/>
            <rFont val="Segoe UI"/>
            <family val="2"/>
          </rPr>
          <t xml:space="preserve">
AVALIAR PORQUE ESTA SEPARADO DA SEFAZ NO ORGANOGRMA ES
</t>
        </r>
      </text>
    </comment>
  </commentList>
</comments>
</file>

<file path=xl/comments4.xml><?xml version="1.0" encoding="utf-8"?>
<comments xmlns="http://schemas.openxmlformats.org/spreadsheetml/2006/main">
  <authors>
    <author>Walter Luiz da Costa</author>
  </authors>
  <commentList>
    <comment ref="F11" authorId="0" shapeId="0">
      <text>
        <r>
          <rPr>
            <b/>
            <sz val="9"/>
            <color indexed="81"/>
            <rFont val="Segoe UI"/>
            <family val="2"/>
          </rPr>
          <t>Walter Luiz da Costa:</t>
        </r>
        <r>
          <rPr>
            <sz val="9"/>
            <color indexed="81"/>
            <rFont val="Segoe UI"/>
            <family val="2"/>
          </rPr>
          <t xml:space="preserve">
avaliar necessidade de fragmentar nestes niveis 1 e 2. Se sim, precisa criar atividades no SIARHES com esta divisão, pois hoje estão agrupada em uma única atividade.
</t>
        </r>
      </text>
    </comment>
    <comment ref="F12" authorId="0" shapeId="0">
      <text>
        <r>
          <rPr>
            <b/>
            <sz val="9"/>
            <color indexed="81"/>
            <rFont val="Segoe UI"/>
            <family val="2"/>
          </rPr>
          <t>Walter Luiz da Costa:</t>
        </r>
        <r>
          <rPr>
            <sz val="9"/>
            <color indexed="81"/>
            <rFont val="Segoe UI"/>
            <family val="2"/>
          </rPr>
          <t xml:space="preserve">
Idem anterior.
</t>
        </r>
      </text>
    </comment>
    <comment ref="F15" authorId="0" shapeId="0">
      <text>
        <r>
          <rPr>
            <b/>
            <sz val="9"/>
            <color indexed="81"/>
            <rFont val="Segoe UI"/>
            <family val="2"/>
          </rPr>
          <t>Walter Luiz da Costa:</t>
        </r>
        <r>
          <rPr>
            <sz val="9"/>
            <color indexed="81"/>
            <rFont val="Segoe UI"/>
            <family val="2"/>
          </rPr>
          <t xml:space="preserve">
idem anterior.</t>
        </r>
      </text>
    </comment>
    <comment ref="F18" authorId="0" shapeId="0">
      <text>
        <r>
          <rPr>
            <b/>
            <sz val="9"/>
            <color indexed="81"/>
            <rFont val="Segoe UI"/>
            <family val="2"/>
          </rPr>
          <t>Walter Luiz da Costa:</t>
        </r>
        <r>
          <rPr>
            <sz val="9"/>
            <color indexed="81"/>
            <rFont val="Segoe UI"/>
            <family val="2"/>
          </rPr>
          <t xml:space="preserve">
idem anterior</t>
        </r>
      </text>
    </comment>
    <comment ref="F22" authorId="0" shapeId="0">
      <text>
        <r>
          <rPr>
            <b/>
            <sz val="9"/>
            <color indexed="81"/>
            <rFont val="Segoe UI"/>
            <family val="2"/>
          </rPr>
          <t>Walter Luiz da Costa:</t>
        </r>
        <r>
          <rPr>
            <sz val="9"/>
            <color indexed="81"/>
            <rFont val="Segoe UI"/>
            <family val="2"/>
          </rPr>
          <t xml:space="preserve">
idem anterior</t>
        </r>
      </text>
    </comment>
    <comment ref="F27" authorId="0" shapeId="0">
      <text>
        <r>
          <rPr>
            <b/>
            <sz val="9"/>
            <color indexed="81"/>
            <rFont val="Segoe UI"/>
            <family val="2"/>
          </rPr>
          <t>Walter Luiz da Costa:</t>
        </r>
        <r>
          <rPr>
            <sz val="9"/>
            <color indexed="81"/>
            <rFont val="Segoe UI"/>
            <family val="2"/>
          </rPr>
          <t xml:space="preserve">
idem anterior</t>
        </r>
      </text>
    </comment>
    <comment ref="F30" authorId="0" shapeId="0">
      <text>
        <r>
          <rPr>
            <b/>
            <sz val="9"/>
            <color indexed="81"/>
            <rFont val="Segoe UI"/>
            <family val="2"/>
          </rPr>
          <t>Walter Luiz da Costa:</t>
        </r>
        <r>
          <rPr>
            <sz val="9"/>
            <color indexed="81"/>
            <rFont val="Segoe UI"/>
            <family val="2"/>
          </rPr>
          <t xml:space="preserve">
avaliar necessidade de fragmentar nestes niveis do Integral. Se sim, precisa criar atividades no SIARHES com esta divisão, pois hoje estão agrupada em uma única atividade.
</t>
        </r>
      </text>
    </comment>
    <comment ref="F31" authorId="0" shapeId="0">
      <text>
        <r>
          <rPr>
            <b/>
            <sz val="9"/>
            <color indexed="81"/>
            <rFont val="Segoe UI"/>
            <family val="2"/>
          </rPr>
          <t>Walter Luiz da Costa:</t>
        </r>
        <r>
          <rPr>
            <sz val="9"/>
            <color indexed="81"/>
            <rFont val="Segoe UI"/>
            <family val="2"/>
          </rPr>
          <t xml:space="preserve">
idem anterior</t>
        </r>
      </text>
    </comment>
    <comment ref="F39" authorId="0" shapeId="0">
      <text>
        <r>
          <rPr>
            <b/>
            <sz val="9"/>
            <color indexed="81"/>
            <rFont val="Segoe UI"/>
            <family val="2"/>
          </rPr>
          <t>Walter Luiz da Costa:</t>
        </r>
        <r>
          <rPr>
            <sz val="9"/>
            <color indexed="81"/>
            <rFont val="Segoe UI"/>
            <family val="2"/>
          </rPr>
          <t xml:space="preserve">
idem anterior</t>
        </r>
      </text>
    </comment>
  </commentList>
</comments>
</file>

<file path=xl/connections.xml><?xml version="1.0" encoding="utf-8"?>
<connections xmlns="http://schemas.openxmlformats.org/spreadsheetml/2006/main">
  <connection id="1" sourceFile="W:\Finanças-Contabilidade\SIC - ES\SISTEMA DE CUSTOS 2020\ORGANOGRAMAES\API ORGANOGRAMA ES MAIO_23.xlsx" keepAlive="1" name="API ORGANOGRAMA ES MAIO_23" type="5" refreshedVersion="6">
    <dbPr connection="Provider=Microsoft.ACE.OLEDB.12.0;User ID=Admin;Data Source=W:\Finanças-Contabilidade\SIC - ES\SISTEMA DE CUSTOS 2020\ORGANOGRAMAES\API ORGANOGRAMA ES MAIO_23.xlsx;Mode=Share Deny Write;Extended Properties=&quot;HDR=YES;&quot;;Jet OLEDB:System database=&quot;&quot;;Jet OLEDB:Registry Path=&quot;&quot;;Jet OLEDB:Engine Type=35;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Jet OLEDB:Limited DB Caching=False;Jet OLEDB:Bypass ChoiceField Validation=False" command="GERAL$" commandType="3"/>
  </connection>
</connections>
</file>

<file path=xl/sharedStrings.xml><?xml version="1.0" encoding="utf-8"?>
<sst xmlns="http://schemas.openxmlformats.org/spreadsheetml/2006/main" count="140395" uniqueCount="26242">
  <si>
    <t>COD_ORGAO</t>
  </si>
  <si>
    <t>COD_CC_VINCULADO</t>
  </si>
  <si>
    <t>COD_CENTRO_CUSTO</t>
  </si>
  <si>
    <t>NOME_CENTRO_CUSTO</t>
  </si>
  <si>
    <t>COD_SIARHES</t>
  </si>
  <si>
    <t>CNPJ</t>
  </si>
  <si>
    <t>ENDERECO</t>
  </si>
  <si>
    <t>ATIVIDADES_DESENV</t>
  </si>
  <si>
    <t>TIPO_ATIVIDADE</t>
  </si>
  <si>
    <t>NOM_GESTOR_CC</t>
  </si>
  <si>
    <t>CARGO_GESTOR_CC</t>
  </si>
  <si>
    <t>NUM_TELEFONE</t>
  </si>
  <si>
    <t>E-MAIL GESTOR</t>
  </si>
  <si>
    <t>FLG_ATIVO</t>
  </si>
  <si>
    <t>IND_STATUS</t>
  </si>
  <si>
    <t>CAT_CENTRO_CUSTO</t>
  </si>
  <si>
    <t>FLG_PAI</t>
  </si>
  <si>
    <t>UG1</t>
  </si>
  <si>
    <t>UG2</t>
  </si>
  <si>
    <t>UG3</t>
  </si>
  <si>
    <t>UG4</t>
  </si>
  <si>
    <t>UG5</t>
  </si>
  <si>
    <t>UG6</t>
  </si>
  <si>
    <t>UG7</t>
  </si>
  <si>
    <t>UG8</t>
  </si>
  <si>
    <t>UG9</t>
  </si>
  <si>
    <t>UG10</t>
  </si>
  <si>
    <t>UG11</t>
  </si>
  <si>
    <t>UG12</t>
  </si>
  <si>
    <t>UG13</t>
  </si>
  <si>
    <t>UG14</t>
  </si>
  <si>
    <t>UG15</t>
  </si>
  <si>
    <t>UG16</t>
  </si>
  <si>
    <t>UG17</t>
  </si>
  <si>
    <t>UG18</t>
  </si>
  <si>
    <t>UG19</t>
  </si>
  <si>
    <t>UG20</t>
  </si>
  <si>
    <t>UG21</t>
  </si>
  <si>
    <t>UG22</t>
  </si>
  <si>
    <t>UG23</t>
  </si>
  <si>
    <t>UG24</t>
  </si>
  <si>
    <t>UG25</t>
  </si>
  <si>
    <t>UG26</t>
  </si>
  <si>
    <t>UG27</t>
  </si>
  <si>
    <t>UG28</t>
  </si>
  <si>
    <t>UG29</t>
  </si>
  <si>
    <t>UG30</t>
  </si>
  <si>
    <t>UG31</t>
  </si>
  <si>
    <t>UG32</t>
  </si>
  <si>
    <t>CNPJ1</t>
  </si>
  <si>
    <t>CNPJ2</t>
  </si>
  <si>
    <t>CNPJ3</t>
  </si>
  <si>
    <t>CNPJ4</t>
  </si>
  <si>
    <t>CNPJ5</t>
  </si>
  <si>
    <t>CNPJ6</t>
  </si>
  <si>
    <t>CNPJ7</t>
  </si>
  <si>
    <t>CNPJ8</t>
  </si>
  <si>
    <t>CNPJ9</t>
  </si>
  <si>
    <t>CNPJ10</t>
  </si>
  <si>
    <t>CNPJ11</t>
  </si>
  <si>
    <t>CNPJ12</t>
  </si>
  <si>
    <t>CNPJ13</t>
  </si>
  <si>
    <t>CNPJ14</t>
  </si>
  <si>
    <t>CNPJ15</t>
  </si>
  <si>
    <t>CNPJ16</t>
  </si>
  <si>
    <t>CNPJ17</t>
  </si>
  <si>
    <t>CNPJ18</t>
  </si>
  <si>
    <t>CNPJ19</t>
  </si>
  <si>
    <t>CNPJ20</t>
  </si>
  <si>
    <t>CNPJ21</t>
  </si>
  <si>
    <t>CNPJ22</t>
  </si>
  <si>
    <t>CNPJ23</t>
  </si>
  <si>
    <t>CNPJ24</t>
  </si>
  <si>
    <t>CNPJ25</t>
  </si>
  <si>
    <t>CNPJ26</t>
  </si>
  <si>
    <t>CNPJ27</t>
  </si>
  <si>
    <t>CNPJ28</t>
  </si>
  <si>
    <t>CNPJ29</t>
  </si>
  <si>
    <t>CNPJ30</t>
  </si>
  <si>
    <t>CNPJ31</t>
  </si>
  <si>
    <t>CNPJ32</t>
  </si>
  <si>
    <t>ANO_EXERCICIO_CTX</t>
  </si>
  <si>
    <t>COD_CLIENTE</t>
  </si>
  <si>
    <t>IDT_CENTRO_CUSTO</t>
  </si>
  <si>
    <t>CODIGO_FORMATADO</t>
  </si>
  <si>
    <t>NOM_CENTRO_CUSTO</t>
  </si>
  <si>
    <t>DSC_E_MAIL</t>
  </si>
  <si>
    <t xml:space="preserve"> '2022</t>
  </si>
  <si>
    <t>42</t>
  </si>
  <si>
    <t>4200</t>
  </si>
  <si>
    <t xml:space="preserve">SECRETARIA DE ESTADO DA EDUCACAO </t>
  </si>
  <si>
    <t>NULL</t>
  </si>
  <si>
    <t>MEIOS</t>
  </si>
  <si>
    <t>A</t>
  </si>
  <si>
    <t>1'</t>
  </si>
  <si>
    <t>42.01</t>
  </si>
  <si>
    <t>42.02</t>
  </si>
  <si>
    <t>GABINETE DO SECRETARIO</t>
  </si>
  <si>
    <t>42.03</t>
  </si>
  <si>
    <t>CORREGEDORIA</t>
  </si>
  <si>
    <t>42.04</t>
  </si>
  <si>
    <t>SUBSECRET ESTADO DE ADMINISTRACAO E FINANCAS</t>
  </si>
  <si>
    <t>4204</t>
  </si>
  <si>
    <t>42.04.01</t>
  </si>
  <si>
    <t>GERENCIA DE ORCAMENTO E FINANCAS</t>
  </si>
  <si>
    <t>0'</t>
  </si>
  <si>
    <t>420401</t>
  </si>
  <si>
    <t>42.04.01.01</t>
  </si>
  <si>
    <t>SUBGERENCIA DE SUBVENCAO A ESCOLA</t>
  </si>
  <si>
    <t>42.04.01.02</t>
  </si>
  <si>
    <t>SUBGERENCIA DE PRESTACAO DE CONTAS</t>
  </si>
  <si>
    <t>42.04.01.03</t>
  </si>
  <si>
    <t>GRUPO DE PLANEJAMENTO E ORCAMENTO</t>
  </si>
  <si>
    <t>42.04.01.04</t>
  </si>
  <si>
    <t>GRUPO FINANCEIRO SETORIAL</t>
  </si>
  <si>
    <t>42.04.02</t>
  </si>
  <si>
    <t>GERENCIA DE CONTRATOS E CONVENIOS</t>
  </si>
  <si>
    <t>42.04.03</t>
  </si>
  <si>
    <t>GERENCIA DE TECNOLOGIA DA INFORMACAO</t>
  </si>
  <si>
    <t>42.04.04</t>
  </si>
  <si>
    <t>GERENCIA ADMINISTRATIVA</t>
  </si>
  <si>
    <t>420404</t>
  </si>
  <si>
    <t>42.04.04.01</t>
  </si>
  <si>
    <t xml:space="preserve">SUBGERENCIA DE ALMOXARIFADO </t>
  </si>
  <si>
    <t>42.04.04.02</t>
  </si>
  <si>
    <t>SUBGERENCIA DE COMPRAS</t>
  </si>
  <si>
    <t>42.04.04.03</t>
  </si>
  <si>
    <t xml:space="preserve">SUBGERENCIA DE PATRIMONIO </t>
  </si>
  <si>
    <t>42.04.04.04</t>
  </si>
  <si>
    <t>SUBGERENCIA MOBILIARIO E EQUIPAMENTO ESCOLAR</t>
  </si>
  <si>
    <t>42.04.04.05</t>
  </si>
  <si>
    <t>GRUPO DE ADMINISTRACAO GA-SEDU</t>
  </si>
  <si>
    <t>42.04.05</t>
  </si>
  <si>
    <t>GERENCIA DE GESTAO DE PESSOAS</t>
  </si>
  <si>
    <t>420405</t>
  </si>
  <si>
    <t>42.04.05.01</t>
  </si>
  <si>
    <t>SUBGERENCIA DE DESENVOLVIMENTO PROFISSIONAL</t>
  </si>
  <si>
    <t>42.04.05.02</t>
  </si>
  <si>
    <t>SUBGERENCIA DE PESSOAL TRANSITORIO</t>
  </si>
  <si>
    <t>42.04.05.03</t>
  </si>
  <si>
    <t>GRUPO DE RECURSOS HUMANOS</t>
  </si>
  <si>
    <t>42.05</t>
  </si>
  <si>
    <t>SUBSECRET ESTADO DE SUPORTE A EDUCACAO</t>
  </si>
  <si>
    <t>4205</t>
  </si>
  <si>
    <t>42.05.01</t>
  </si>
  <si>
    <t>GERENCIA DE APOIO ESCOLAR</t>
  </si>
  <si>
    <t>420501</t>
  </si>
  <si>
    <t>42.05.01.01</t>
  </si>
  <si>
    <t>SUBGERENCIA DE ALIMENTACAO ESCOLAR</t>
  </si>
  <si>
    <t>42.05.01.02</t>
  </si>
  <si>
    <t>SUBGERENCIA DE TRANSPORTE ESCOLAR</t>
  </si>
  <si>
    <t>42.05.02</t>
  </si>
  <si>
    <t>GERENCIA DE REDE FISICA ESCOLAR</t>
  </si>
  <si>
    <t>420502</t>
  </si>
  <si>
    <t>42.05.02.01</t>
  </si>
  <si>
    <t>SUBGERENCIA DE FISCALIZACAO DE OBRAS*</t>
  </si>
  <si>
    <t>42.05.02.02</t>
  </si>
  <si>
    <t>SUBGERENCIA DE PROJETOS REGULAR ACOMP DE CONVENIOS*</t>
  </si>
  <si>
    <t>42.05.03</t>
  </si>
  <si>
    <t xml:space="preserve"> GERENCIA DE SERVICOS TERCEIRIZADOS</t>
  </si>
  <si>
    <t>420503</t>
  </si>
  <si>
    <t>42.05.03.01</t>
  </si>
  <si>
    <t xml:space="preserve"> SUBGERENCIA DESENVOLVIMENTO CONSERV LIMPEZA</t>
  </si>
  <si>
    <t>42.05.03.02</t>
  </si>
  <si>
    <t xml:space="preserve"> SUBGERENCIA SEGURANCA ESCOLAR VIG PATRIMONIAL</t>
  </si>
  <si>
    <t>42.05.03.03</t>
  </si>
  <si>
    <t xml:space="preserve"> SISTEMA DE SEGURANÇA ESCOLAR</t>
  </si>
  <si>
    <t>42.06</t>
  </si>
  <si>
    <t xml:space="preserve"> SUBSECRET ESTAD DE PLANEJAMENTO E AVALIACAO</t>
  </si>
  <si>
    <t>4206</t>
  </si>
  <si>
    <t>42.06.01</t>
  </si>
  <si>
    <t xml:space="preserve"> GERENCIA DE PLANEJAMENTO</t>
  </si>
  <si>
    <t>42.06.02</t>
  </si>
  <si>
    <t xml:space="preserve"> GERENCIA DE INFORMACAO E AVALIACAO EDUCACIONAL</t>
  </si>
  <si>
    <t>420602</t>
  </si>
  <si>
    <t>42.06.02.01</t>
  </si>
  <si>
    <t xml:space="preserve"> SUBGERENCIA DE ESTATISTICAS EDUCACIONAIS</t>
  </si>
  <si>
    <t>42.06.03</t>
  </si>
  <si>
    <t xml:space="preserve"> GERENCIA MONITOR DE PROGRAMAS E PROJETOS</t>
  </si>
  <si>
    <t>420603</t>
  </si>
  <si>
    <t>42.06.03.01</t>
  </si>
  <si>
    <t xml:space="preserve"> SUBGERENCIA DE INSPECAO ESCOLAR</t>
  </si>
  <si>
    <t>42.07</t>
  </si>
  <si>
    <t xml:space="preserve"> SUBSECRET ESTADO DA EDUCACAO BASICA E PROFISSIONAL</t>
  </si>
  <si>
    <t>4207</t>
  </si>
  <si>
    <t>42.07.01</t>
  </si>
  <si>
    <t xml:space="preserve"> ASSESSORIA APOIO CURRICULAR E EDUC AMBIENTAL</t>
  </si>
  <si>
    <t>42.07.02</t>
  </si>
  <si>
    <t xml:space="preserve"> SUBGERENCIA DE AVALIACAO EDUCACIONAL</t>
  </si>
  <si>
    <t>42.07.03</t>
  </si>
  <si>
    <t xml:space="preserve"> ASSESSORIA DE EDUCACAO ESPECIAL</t>
  </si>
  <si>
    <t>42.07.04</t>
  </si>
  <si>
    <t xml:space="preserve"> GERENCIA DE EDUCACAO INFANTIL E ENSINO FUNDAMENTAL</t>
  </si>
  <si>
    <t>420704</t>
  </si>
  <si>
    <t>42.07.04.01</t>
  </si>
  <si>
    <t xml:space="preserve"> SUBGERENCIA DESENVOLVIMENTO CURRICULAR</t>
  </si>
  <si>
    <t>42.07.05</t>
  </si>
  <si>
    <t xml:space="preserve"> GERENCIA DE ENSINO MEDIO</t>
  </si>
  <si>
    <t>420705</t>
  </si>
  <si>
    <t>42.07.05.01</t>
  </si>
  <si>
    <t xml:space="preserve"> SUBGERENCIA DESENV CURRICULAR DO ENSINO MEDIO</t>
  </si>
  <si>
    <t>42.07.06</t>
  </si>
  <si>
    <t xml:space="preserve"> GERENCIA DE EDUCACAO PROFISSIONAL</t>
  </si>
  <si>
    <t>420706</t>
  </si>
  <si>
    <t>42.07.06.01</t>
  </si>
  <si>
    <t xml:space="preserve"> SUBGERENCIA DE EDUCACAO PROFISSIONAL</t>
  </si>
  <si>
    <t>42.07.07</t>
  </si>
  <si>
    <t xml:space="preserve"> GERENCIA DE EDUCACAO DE JOVENS E ADULTOS</t>
  </si>
  <si>
    <t>42.07.08</t>
  </si>
  <si>
    <t>GERENCIA EDUC DO CAMPO, INDIG E QUILOMBOLA</t>
  </si>
  <si>
    <t>42.07.09</t>
  </si>
  <si>
    <t>CENTRO DE FORMAÇÃO DOS PROFISSIONAIS DA EDUCAÇÃO*</t>
  </si>
  <si>
    <t>420709</t>
  </si>
  <si>
    <t>42.07.09.01</t>
  </si>
  <si>
    <t>GERENCIA ESTUDOS,PESQ QUAL,DES PROF MAGISTER</t>
  </si>
  <si>
    <t>42.07.09.02</t>
  </si>
  <si>
    <t>GERENCIA DE QUALIFICACAO PROFISSIONAL</t>
  </si>
  <si>
    <t>42.08</t>
  </si>
  <si>
    <t xml:space="preserve"> SRE AFONSO CLAUDIO</t>
  </si>
  <si>
    <t>4208</t>
  </si>
  <si>
    <t>42.08.01</t>
  </si>
  <si>
    <t>Administração</t>
  </si>
  <si>
    <t>42.08.02</t>
  </si>
  <si>
    <t>Ensino médio</t>
  </si>
  <si>
    <t>42.08.03</t>
  </si>
  <si>
    <t>Ensino Fundamental</t>
  </si>
  <si>
    <t>42.08.04</t>
  </si>
  <si>
    <t>Ensino Especial</t>
  </si>
  <si>
    <t>42.08.05</t>
  </si>
  <si>
    <t>EEEFM SAO JORGE</t>
  </si>
  <si>
    <t>420805</t>
  </si>
  <si>
    <t>42.08.05.01</t>
  </si>
  <si>
    <t>42.08.05.02</t>
  </si>
  <si>
    <t>42.08.05.03</t>
  </si>
  <si>
    <t>42.08.05.04</t>
  </si>
  <si>
    <t>42.08.06</t>
  </si>
  <si>
    <t>EEEFM ALTO RIO POSSMOSER</t>
  </si>
  <si>
    <t>420806</t>
  </si>
  <si>
    <t>42.08.06.01</t>
  </si>
  <si>
    <t>42.08.06.02</t>
  </si>
  <si>
    <t>42.08.06.03</t>
  </si>
  <si>
    <t>42.08.06.04</t>
  </si>
  <si>
    <t>42.08.07</t>
  </si>
  <si>
    <t>EEEF DOMINGOS PERIM</t>
  </si>
  <si>
    <t>420807</t>
  </si>
  <si>
    <t>42.08.07.01</t>
  </si>
  <si>
    <t>42.08.07.02</t>
  </si>
  <si>
    <t>42.08.07.03</t>
  </si>
  <si>
    <t>42.08.07.04</t>
  </si>
  <si>
    <t>42.08.08</t>
  </si>
  <si>
    <t>EEEFM JOSE GIESTAS</t>
  </si>
  <si>
    <t>420808</t>
  </si>
  <si>
    <t>42.08.08.01</t>
  </si>
  <si>
    <t>42.08.08.02</t>
  </si>
  <si>
    <t>42.08.08.03</t>
  </si>
  <si>
    <t>42.08.08.04</t>
  </si>
  <si>
    <t>42.08.09</t>
  </si>
  <si>
    <t>EEEFM PROFª ALDY SOARES MERCON VARGAS</t>
  </si>
  <si>
    <t>420809</t>
  </si>
  <si>
    <t>42.08.09.01</t>
  </si>
  <si>
    <t>42.08.09.02</t>
  </si>
  <si>
    <t>42.08.09.03</t>
  </si>
  <si>
    <t>42.08.09.04</t>
  </si>
  <si>
    <t>42.08.10</t>
  </si>
  <si>
    <t xml:space="preserve"> EEEFM PONTO DO ALTO</t>
  </si>
  <si>
    <t>420810</t>
  </si>
  <si>
    <t>42.08.10.01</t>
  </si>
  <si>
    <t>42.08.10.02</t>
  </si>
  <si>
    <t>42.08.10.03</t>
  </si>
  <si>
    <t>42.08.10.04</t>
  </si>
  <si>
    <t>42.08.11</t>
  </si>
  <si>
    <t>EEEFM ELVIRA BARROS</t>
  </si>
  <si>
    <t>420811</t>
  </si>
  <si>
    <t>42.08.11.01</t>
  </si>
  <si>
    <t>42.08.11.02</t>
  </si>
  <si>
    <t>42.08.11.03</t>
  </si>
  <si>
    <t>42.08.11.04</t>
  </si>
  <si>
    <t>42.08.12</t>
  </si>
  <si>
    <t xml:space="preserve"> EEEFM TEOFILO PAULINO</t>
  </si>
  <si>
    <t>420812</t>
  </si>
  <si>
    <t>42.08.12.01</t>
  </si>
  <si>
    <t>42.08.12.02</t>
  </si>
  <si>
    <t>42.08.12.03</t>
  </si>
  <si>
    <t>42.08.12.04</t>
  </si>
  <si>
    <t>42.08.13</t>
  </si>
  <si>
    <t xml:space="preserve"> EEEFM LUIZ JOUFFROY</t>
  </si>
  <si>
    <t>420813</t>
  </si>
  <si>
    <t>42.08.13.01</t>
  </si>
  <si>
    <t>42.08.13.02</t>
  </si>
  <si>
    <t>42.08.13.03</t>
  </si>
  <si>
    <t>42.08.13.04</t>
  </si>
  <si>
    <t>42.08.14</t>
  </si>
  <si>
    <t xml:space="preserve"> EEEFM GISELA SALLOKER FAYET</t>
  </si>
  <si>
    <t>420814</t>
  </si>
  <si>
    <t>42.08.14.01</t>
  </si>
  <si>
    <t>42.08.14.02</t>
  </si>
  <si>
    <t>42.08.14.03</t>
  </si>
  <si>
    <t>42.08.14.04</t>
  </si>
  <si>
    <t>42.08.15</t>
  </si>
  <si>
    <t xml:space="preserve"> EEEFM JOAQUIM CAETANO DE PAIVA</t>
  </si>
  <si>
    <t>420815</t>
  </si>
  <si>
    <t>42.08.15.01</t>
  </si>
  <si>
    <t>42.08.15.02</t>
  </si>
  <si>
    <t>42.08.15.03</t>
  </si>
  <si>
    <t>42.08.15.04</t>
  </si>
  <si>
    <t>42.08.16</t>
  </si>
  <si>
    <t xml:space="preserve"> EEEFM PEDREIRAS</t>
  </si>
  <si>
    <t>420816</t>
  </si>
  <si>
    <t>42.08.16.01</t>
  </si>
  <si>
    <t>42.08.16.02</t>
  </si>
  <si>
    <t>42.08.16.03</t>
  </si>
  <si>
    <t>42.08.16.04</t>
  </si>
  <si>
    <t>42.08.17</t>
  </si>
  <si>
    <t xml:space="preserve"> EEEFM FREDERICO BOLDT</t>
  </si>
  <si>
    <t>420817</t>
  </si>
  <si>
    <t>42.08.17.01</t>
  </si>
  <si>
    <t>42.08.17.02</t>
  </si>
  <si>
    <t>42.08.17.03</t>
  </si>
  <si>
    <t>42.08.17.04</t>
  </si>
  <si>
    <t>42.08.18</t>
  </si>
  <si>
    <t xml:space="preserve"> EEEFM PROF HERMANN BERGER</t>
  </si>
  <si>
    <t>420818</t>
  </si>
  <si>
    <t>42.08.18.01</t>
  </si>
  <si>
    <t>42.08.18.02</t>
  </si>
  <si>
    <t>42.08.18.03</t>
  </si>
  <si>
    <t>42.08.18.04</t>
  </si>
  <si>
    <t>42.08.19</t>
  </si>
  <si>
    <t xml:space="preserve"> EEEFM MARIA DE ABREU ALVIM</t>
  </si>
  <si>
    <t>420819</t>
  </si>
  <si>
    <t>42.08.19.01</t>
  </si>
  <si>
    <t>42.08.19.02</t>
  </si>
  <si>
    <t>42.08.19.03</t>
  </si>
  <si>
    <t>42.08.19.04</t>
  </si>
  <si>
    <t>42.08.20.</t>
  </si>
  <si>
    <t xml:space="preserve"> EEEFM GRACA ARANHA</t>
  </si>
  <si>
    <t>420820</t>
  </si>
  <si>
    <t>42.08.20.01</t>
  </si>
  <si>
    <t>42.08.20.02</t>
  </si>
  <si>
    <t>42.08.20.03</t>
  </si>
  <si>
    <t>42.08.20.04</t>
  </si>
  <si>
    <t>42.08.21</t>
  </si>
  <si>
    <t>EEEFM FAZENDA CAMPORES*</t>
  </si>
  <si>
    <t>420821</t>
  </si>
  <si>
    <t>42.08.21.01</t>
  </si>
  <si>
    <t>42.08.21.02</t>
  </si>
  <si>
    <t>42.08.21.03</t>
  </si>
  <si>
    <t>42.08.21.04</t>
  </si>
  <si>
    <t>42.08.22</t>
  </si>
  <si>
    <t xml:space="preserve"> EEEFM ALVARO CASTELO</t>
  </si>
  <si>
    <t>420822</t>
  </si>
  <si>
    <t>42.08.22.01</t>
  </si>
  <si>
    <t>42.08.22.02</t>
  </si>
  <si>
    <t>42.08.22.03</t>
  </si>
  <si>
    <t>42.08.22.04</t>
  </si>
  <si>
    <t>42.08.23</t>
  </si>
  <si>
    <t xml:space="preserve"> EEEFM LEOGILDO SEVERIANO DE SOUZA</t>
  </si>
  <si>
    <t>420823</t>
  </si>
  <si>
    <t>42.08.23.01</t>
  </si>
  <si>
    <t>42.08.23.02</t>
  </si>
  <si>
    <t>42.08.23.03</t>
  </si>
  <si>
    <t>42.08.23.04</t>
  </si>
  <si>
    <t>42.08.24</t>
  </si>
  <si>
    <t xml:space="preserve"> EEEFM JOSE ROBERTO CHRISTO</t>
  </si>
  <si>
    <t>420824</t>
  </si>
  <si>
    <t>42.08.24.01</t>
  </si>
  <si>
    <t>42.08.24.02</t>
  </si>
  <si>
    <t>42.08.24.03</t>
  </si>
  <si>
    <t>42.08.24.04</t>
  </si>
  <si>
    <t>42.08.25</t>
  </si>
  <si>
    <t xml:space="preserve"> EEEFM MARLENE BRANDAO</t>
  </si>
  <si>
    <t>420825</t>
  </si>
  <si>
    <t>42.08.25.01</t>
  </si>
  <si>
    <t>42.08.25.02</t>
  </si>
  <si>
    <t>42.08.25.03</t>
  </si>
  <si>
    <t>42.08.25.04</t>
  </si>
  <si>
    <t>42.08.26</t>
  </si>
  <si>
    <t xml:space="preserve"> EEEM SOBREIRO</t>
  </si>
  <si>
    <t>420826</t>
  </si>
  <si>
    <t>42.08.26.01</t>
  </si>
  <si>
    <t>42.08.26.02</t>
  </si>
  <si>
    <t>42.08.26.03</t>
  </si>
  <si>
    <t>42.08.26.04</t>
  </si>
  <si>
    <t>42.08.27</t>
  </si>
  <si>
    <t xml:space="preserve"> EEEFM FAZENDA EMILIO SCHROEDER</t>
  </si>
  <si>
    <t>420827</t>
  </si>
  <si>
    <t>42.08.27.01</t>
  </si>
  <si>
    <t>42.08.27.02</t>
  </si>
  <si>
    <t>42.08.27.03</t>
  </si>
  <si>
    <t>42.08.27.04</t>
  </si>
  <si>
    <t>42.08.28</t>
  </si>
  <si>
    <t xml:space="preserve"> EEEFM SAO LUIS</t>
  </si>
  <si>
    <t>420828</t>
  </si>
  <si>
    <t>42.08.28.01</t>
  </si>
  <si>
    <t>42.08.28.02</t>
  </si>
  <si>
    <t>42.08.28.03</t>
  </si>
  <si>
    <t>42.08.28.04</t>
  </si>
  <si>
    <t>42.08.29</t>
  </si>
  <si>
    <t xml:space="preserve"> EEEM FRANCISCO GUILHERME</t>
  </si>
  <si>
    <t>420829</t>
  </si>
  <si>
    <t>42.08.29.01</t>
  </si>
  <si>
    <t>42.08.29.02</t>
  </si>
  <si>
    <t>42.08.29.03</t>
  </si>
  <si>
    <t>42.08.29.04</t>
  </si>
  <si>
    <t>42.08.30</t>
  </si>
  <si>
    <t xml:space="preserve"> EEEFM FIORAVANTE CALIMAN</t>
  </si>
  <si>
    <t>420830</t>
  </si>
  <si>
    <t>42.08.30.01</t>
  </si>
  <si>
    <t>42.08.30.02</t>
  </si>
  <si>
    <t>42.08.30.03</t>
  </si>
  <si>
    <t>42.08.30.04</t>
  </si>
  <si>
    <t>42.08.31</t>
  </si>
  <si>
    <t>EEEFM AFONSO CLAUDIO*</t>
  </si>
  <si>
    <t>420831</t>
  </si>
  <si>
    <t>42.08.31.01</t>
  </si>
  <si>
    <t>42.08.31.02</t>
  </si>
  <si>
    <t>42.08.31.03</t>
  </si>
  <si>
    <t>42.08.31.04</t>
  </si>
  <si>
    <t>42.08.32</t>
  </si>
  <si>
    <t xml:space="preserve"> EEEFM JOSE CUPERTINO</t>
  </si>
  <si>
    <t>420832</t>
  </si>
  <si>
    <t>42.08.32.01</t>
  </si>
  <si>
    <t>42.08.32.02</t>
  </si>
  <si>
    <t>42.08.32.03</t>
  </si>
  <si>
    <t>42.08.32.04</t>
  </si>
  <si>
    <t>42.08.33</t>
  </si>
  <si>
    <t xml:space="preserve"> CEEMTI AFONSO CLAUDIO**</t>
  </si>
  <si>
    <t>420833</t>
  </si>
  <si>
    <t>42.08.33.01</t>
  </si>
  <si>
    <t>42.08.33.02</t>
  </si>
  <si>
    <t>42.08.33.03</t>
  </si>
  <si>
    <t>42.08.33.04</t>
  </si>
  <si>
    <t>42.08.34</t>
  </si>
  <si>
    <t>420834</t>
  </si>
  <si>
    <t>42.08.34.01</t>
  </si>
  <si>
    <t>42.08.34.02</t>
  </si>
  <si>
    <t>42.08.34.03</t>
  </si>
  <si>
    <t>42.08.34.04</t>
  </si>
  <si>
    <t>42.08.35</t>
  </si>
  <si>
    <t xml:space="preserve"> EEEFM FAZENDA CAMPOREZ</t>
  </si>
  <si>
    <t>420835</t>
  </si>
  <si>
    <t>42.08.35.01</t>
  </si>
  <si>
    <t>42.08.35.02</t>
  </si>
  <si>
    <t>42.08.35.03</t>
  </si>
  <si>
    <t>42.08.35.04</t>
  </si>
  <si>
    <t>42.08.36</t>
  </si>
  <si>
    <t>EEEFM GRAÇA ARANHA*</t>
  </si>
  <si>
    <t>420836</t>
  </si>
  <si>
    <t>42.08.36.01</t>
  </si>
  <si>
    <t>42.08.36.02</t>
  </si>
  <si>
    <t>42.08.36.03</t>
  </si>
  <si>
    <t>42.08.36.04</t>
  </si>
  <si>
    <t>42.08.37</t>
  </si>
  <si>
    <t xml:space="preserve"> EEEFM PROF ALDY S MERCON VARGAS</t>
  </si>
  <si>
    <t>420837</t>
  </si>
  <si>
    <t>42.08.37.01</t>
  </si>
  <si>
    <t>42.08.37.02</t>
  </si>
  <si>
    <t>42.08.37.03</t>
  </si>
  <si>
    <t>42.08.37.04</t>
  </si>
  <si>
    <t>42.08.38</t>
  </si>
  <si>
    <t>420838</t>
  </si>
  <si>
    <t>42.08.38.01</t>
  </si>
  <si>
    <t>42.08.38.02</t>
  </si>
  <si>
    <t>42.08.38.03</t>
  </si>
  <si>
    <t>42.08.38.04</t>
  </si>
  <si>
    <t>42.08.39</t>
  </si>
  <si>
    <t>420839</t>
  </si>
  <si>
    <t>42.08.39.01</t>
  </si>
  <si>
    <t>42.08.39.02</t>
  </si>
  <si>
    <t>42.08.39.03</t>
  </si>
  <si>
    <t>42.08.39.04</t>
  </si>
  <si>
    <t>42.08.40</t>
  </si>
  <si>
    <t xml:space="preserve"> EEEF DOMINGOS PERIM</t>
  </si>
  <si>
    <t>420840</t>
  </si>
  <si>
    <t>42.08.40.01</t>
  </si>
  <si>
    <t>42.08.40.02</t>
  </si>
  <si>
    <t>42.08.40.03</t>
  </si>
  <si>
    <t>42.08.40.04</t>
  </si>
  <si>
    <t>42.08.41</t>
  </si>
  <si>
    <t xml:space="preserve"> EEEFM ALTO RIO POSSMOSER</t>
  </si>
  <si>
    <t>420841</t>
  </si>
  <si>
    <t>42.08.41.01</t>
  </si>
  <si>
    <t>42.08.41.02</t>
  </si>
  <si>
    <t>42.08.41.03</t>
  </si>
  <si>
    <t>42.08.41.04</t>
  </si>
  <si>
    <t>42.08.42</t>
  </si>
  <si>
    <t>420842</t>
  </si>
  <si>
    <t>42.08.42.01</t>
  </si>
  <si>
    <t>42.08.42.02</t>
  </si>
  <si>
    <t>42.08.42.03</t>
  </si>
  <si>
    <t>42.08.42.04</t>
  </si>
  <si>
    <t>42.08.43</t>
  </si>
  <si>
    <t>420843</t>
  </si>
  <si>
    <t>42.08.43.01</t>
  </si>
  <si>
    <t>42.08.43.02</t>
  </si>
  <si>
    <t>42.08.43.03</t>
  </si>
  <si>
    <t>42.08.43.04</t>
  </si>
  <si>
    <t>42.08.44</t>
  </si>
  <si>
    <t>420844</t>
  </si>
  <si>
    <t>42.08.44.01</t>
  </si>
  <si>
    <t>42.08.44.02</t>
  </si>
  <si>
    <t>42.08.44.03</t>
  </si>
  <si>
    <t>42.08.44.04</t>
  </si>
  <si>
    <t>42.08.45</t>
  </si>
  <si>
    <t>420845</t>
  </si>
  <si>
    <t>42.08.45.01</t>
  </si>
  <si>
    <t>42.08.45.02</t>
  </si>
  <si>
    <t>42.08.45.03</t>
  </si>
  <si>
    <t>42.08.45.04</t>
  </si>
  <si>
    <t>42.08.46</t>
  </si>
  <si>
    <t>420846</t>
  </si>
  <si>
    <t>42.08.46.01</t>
  </si>
  <si>
    <t>42.08.46.02</t>
  </si>
  <si>
    <t>42.08.46.03</t>
  </si>
  <si>
    <t>42.08.46.04</t>
  </si>
  <si>
    <t>42.08.47</t>
  </si>
  <si>
    <t>420847</t>
  </si>
  <si>
    <t>42.08.47.01</t>
  </si>
  <si>
    <t>42.08.47.02</t>
  </si>
  <si>
    <t>42.08.47.03</t>
  </si>
  <si>
    <t>42.08.47.04</t>
  </si>
  <si>
    <t>42.08.48</t>
  </si>
  <si>
    <t>420848</t>
  </si>
  <si>
    <t>42.08.48.01</t>
  </si>
  <si>
    <t>42.08.48.02</t>
  </si>
  <si>
    <t>42.08.48.03</t>
  </si>
  <si>
    <t>42.08.48.04</t>
  </si>
  <si>
    <t>42.08.49</t>
  </si>
  <si>
    <t>420849</t>
  </si>
  <si>
    <t>42.08.49.01</t>
  </si>
  <si>
    <t>42.08.49.02</t>
  </si>
  <si>
    <t>42.08.49.03</t>
  </si>
  <si>
    <t>42.08.49.04</t>
  </si>
  <si>
    <t>42.08.50</t>
  </si>
  <si>
    <t>420850</t>
  </si>
  <si>
    <t>42.08.50.01</t>
  </si>
  <si>
    <t>42.08.50.02</t>
  </si>
  <si>
    <t>42.08.50.03</t>
  </si>
  <si>
    <t>42.08.50.04</t>
  </si>
  <si>
    <t>42.08.51</t>
  </si>
  <si>
    <t>420851</t>
  </si>
  <si>
    <t>42.08.51.01</t>
  </si>
  <si>
    <t>42.08.51.02</t>
  </si>
  <si>
    <t>42.08.51.03</t>
  </si>
  <si>
    <t>42.08.51.04</t>
  </si>
  <si>
    <t>42.08.52</t>
  </si>
  <si>
    <t>420852</t>
  </si>
  <si>
    <t>42.08.52.01</t>
  </si>
  <si>
    <t>42.08.52.02</t>
  </si>
  <si>
    <t>42.08.52.03</t>
  </si>
  <si>
    <t>42.08.52.04</t>
  </si>
  <si>
    <t>42.08.53</t>
  </si>
  <si>
    <t>420853</t>
  </si>
  <si>
    <t>42.08.53.01</t>
  </si>
  <si>
    <t>42.08.53.02</t>
  </si>
  <si>
    <t>42.08.53.03</t>
  </si>
  <si>
    <t>42.08.53.04</t>
  </si>
  <si>
    <t>42.08.54</t>
  </si>
  <si>
    <t xml:space="preserve"> EEEF LIBERAL ZANDONADI</t>
  </si>
  <si>
    <t>420854</t>
  </si>
  <si>
    <t>42.08.54.01</t>
  </si>
  <si>
    <t>42.08.54.02</t>
  </si>
  <si>
    <t>42.08.54.03</t>
  </si>
  <si>
    <t>42.08.54.04</t>
  </si>
  <si>
    <t>42.08.55</t>
  </si>
  <si>
    <t>420855</t>
  </si>
  <si>
    <t>42.08.55.01</t>
  </si>
  <si>
    <t>42.08.55.02</t>
  </si>
  <si>
    <t>42.08.55.03</t>
  </si>
  <si>
    <t>42.08.55.04</t>
  </si>
  <si>
    <t>42.08.56</t>
  </si>
  <si>
    <t xml:space="preserve"> EEEFM ELVIRA BARROS</t>
  </si>
  <si>
    <t>420856</t>
  </si>
  <si>
    <t>42.08.56.01</t>
  </si>
  <si>
    <t>42.08.56.02</t>
  </si>
  <si>
    <t>42.08.56.03</t>
  </si>
  <si>
    <t>42.08.56.04</t>
  </si>
  <si>
    <t>42.08.57</t>
  </si>
  <si>
    <t>420857</t>
  </si>
  <si>
    <t>42.08.57.01</t>
  </si>
  <si>
    <t>42.08.57.02</t>
  </si>
  <si>
    <t>42.08.57.03</t>
  </si>
  <si>
    <t>42.08.57.04</t>
  </si>
  <si>
    <t>42.08.58</t>
  </si>
  <si>
    <t>420858</t>
  </si>
  <si>
    <t>42.08.58.01</t>
  </si>
  <si>
    <t>42.08.58.02</t>
  </si>
  <si>
    <t>42.08.58.03</t>
  </si>
  <si>
    <t>42.08.58.04</t>
  </si>
  <si>
    <t>42.08.59</t>
  </si>
  <si>
    <t>420859</t>
  </si>
  <si>
    <t>42.08.59.01</t>
  </si>
  <si>
    <t>42.08.59.02</t>
  </si>
  <si>
    <t>42.08.59.03</t>
  </si>
  <si>
    <t>42.08.59.04</t>
  </si>
  <si>
    <t>42.08.60</t>
  </si>
  <si>
    <t>420860</t>
  </si>
  <si>
    <t>42.08.60.01</t>
  </si>
  <si>
    <t>42.08.60.02</t>
  </si>
  <si>
    <t>42.08.60.03</t>
  </si>
  <si>
    <t>42.08.60.04</t>
  </si>
  <si>
    <t>42.08.61</t>
  </si>
  <si>
    <t xml:space="preserve"> CEEFMTI ELISA PAIVA</t>
  </si>
  <si>
    <t>420861</t>
  </si>
  <si>
    <t>42.08.61.01</t>
  </si>
  <si>
    <t>42.08.61.02</t>
  </si>
  <si>
    <t>42.08.61.03</t>
  </si>
  <si>
    <t>42.08.61.04</t>
  </si>
  <si>
    <t>42.09</t>
  </si>
  <si>
    <t xml:space="preserve"> SRE BARRA DE SAO FRANCISCO</t>
  </si>
  <si>
    <t>4209</t>
  </si>
  <si>
    <t>42.09.01</t>
  </si>
  <si>
    <t>42.09.02</t>
  </si>
  <si>
    <t>42.09.03</t>
  </si>
  <si>
    <t>42.09.04</t>
  </si>
  <si>
    <t>42.09.05</t>
  </si>
  <si>
    <t xml:space="preserve"> EEEFM SEBASTIAO COIMBRA ELIZEU</t>
  </si>
  <si>
    <t>420905</t>
  </si>
  <si>
    <t>42.09.05.01</t>
  </si>
  <si>
    <t>42.09.05.02</t>
  </si>
  <si>
    <t>42.09.05.03</t>
  </si>
  <si>
    <t>42.09.05.04</t>
  </si>
  <si>
    <t>42.09.06</t>
  </si>
  <si>
    <t>EEEFM AGUIA BRANCA*</t>
  </si>
  <si>
    <t>420906</t>
  </si>
  <si>
    <t>42.09.06.01</t>
  </si>
  <si>
    <t>42.09.06.02</t>
  </si>
  <si>
    <t>42.09.06.03</t>
  </si>
  <si>
    <t>42.09.06.04</t>
  </si>
  <si>
    <t>42.09.07</t>
  </si>
  <si>
    <t xml:space="preserve"> EEEFM DERMEVAL LEITE RIBEIRO</t>
  </si>
  <si>
    <t>420907</t>
  </si>
  <si>
    <t>42.09.07.01</t>
  </si>
  <si>
    <t>42.09.07.02</t>
  </si>
  <si>
    <t>42.09.07.03</t>
  </si>
  <si>
    <t>42.09.07.04</t>
  </si>
  <si>
    <t>42.09.08</t>
  </si>
  <si>
    <t xml:space="preserve"> CEIER DE AGUIA BRANCA</t>
  </si>
  <si>
    <t>420908</t>
  </si>
  <si>
    <t>42.09.08.01</t>
  </si>
  <si>
    <t>42.09.08.02</t>
  </si>
  <si>
    <t>42.09.08.03</t>
  </si>
  <si>
    <t>42.09.08.04</t>
  </si>
  <si>
    <t>42.09.09</t>
  </si>
  <si>
    <t xml:space="preserve"> EEEFM OLEGARIO MARTINS</t>
  </si>
  <si>
    <t>420909</t>
  </si>
  <si>
    <t>42.09.09.01</t>
  </si>
  <si>
    <t>42.09.09.02</t>
  </si>
  <si>
    <t>42.09.09.03</t>
  </si>
  <si>
    <t>42.09.09.04</t>
  </si>
  <si>
    <t>42.09.10</t>
  </si>
  <si>
    <t xml:space="preserve"> EEEFM PALMERINDO VIEIRA CAMPOS</t>
  </si>
  <si>
    <t>420910</t>
  </si>
  <si>
    <t>42.09.10.01</t>
  </si>
  <si>
    <t>42.09.10.02</t>
  </si>
  <si>
    <t>42.09.10.03</t>
  </si>
  <si>
    <t>42.09.10.04</t>
  </si>
  <si>
    <t>42.09.11.</t>
  </si>
  <si>
    <t>EEEFM DE JOASSUBA SR ANTONIO PATRICIO DE FONTOURA</t>
  </si>
  <si>
    <t>420911</t>
  </si>
  <si>
    <t>42.09.11.01</t>
  </si>
  <si>
    <t>42.09.11.02</t>
  </si>
  <si>
    <t>42.09.11.03</t>
  </si>
  <si>
    <t>42.09.11.04</t>
  </si>
  <si>
    <t>42.09.12</t>
  </si>
  <si>
    <t>EEEFM JOAO XXIII</t>
  </si>
  <si>
    <t>420912</t>
  </si>
  <si>
    <t>42.09.12.01</t>
  </si>
  <si>
    <t>42.09.12.02</t>
  </si>
  <si>
    <t>42.09.12.03</t>
  </si>
  <si>
    <t>42.09.12.04</t>
  </si>
  <si>
    <t>42.09.13</t>
  </si>
  <si>
    <t xml:space="preserve"> EEEFM CHRISTIANO DIAS LOPES</t>
  </si>
  <si>
    <t>420913</t>
  </si>
  <si>
    <t>42.09.13.01</t>
  </si>
  <si>
    <t>42.09.13.02</t>
  </si>
  <si>
    <t>42.09.13.03</t>
  </si>
  <si>
    <t>42.09.13.04</t>
  </si>
  <si>
    <t>42.09.14</t>
  </si>
  <si>
    <t xml:space="preserve"> CEEFMTI DANIEL COMBONI</t>
  </si>
  <si>
    <t>420914</t>
  </si>
  <si>
    <t>42.09.14.01</t>
  </si>
  <si>
    <t>42.09.14.02</t>
  </si>
  <si>
    <t>42.09.14.03</t>
  </si>
  <si>
    <t>42.09.14.04</t>
  </si>
  <si>
    <t>42.09.15</t>
  </si>
  <si>
    <t xml:space="preserve"> EEEFM JOB PIMENTEL</t>
  </si>
  <si>
    <t>420915</t>
  </si>
  <si>
    <t>42.09.15.01</t>
  </si>
  <si>
    <t>42.09.15.02</t>
  </si>
  <si>
    <t>42.09.15.03</t>
  </si>
  <si>
    <t>42.09.15.04</t>
  </si>
  <si>
    <t>42.09.16</t>
  </si>
  <si>
    <t xml:space="preserve"> EEEF ANTONIO CIRILO</t>
  </si>
  <si>
    <t>420916</t>
  </si>
  <si>
    <t>42.09.16.01</t>
  </si>
  <si>
    <t>42.09.16.02</t>
  </si>
  <si>
    <t>42.09.16.03</t>
  </si>
  <si>
    <t>42.09.16.04</t>
  </si>
  <si>
    <t>42.09.17</t>
  </si>
  <si>
    <t xml:space="preserve"> EEEFM ALADIM SILVESTRE DE ALMEIDA</t>
  </si>
  <si>
    <t>420917</t>
  </si>
  <si>
    <t>42.09.17.01</t>
  </si>
  <si>
    <t>42.09.17.02</t>
  </si>
  <si>
    <t>42.09.17.03</t>
  </si>
  <si>
    <t>42.09.17.04</t>
  </si>
  <si>
    <t>42.09.18</t>
  </si>
  <si>
    <t xml:space="preserve"> EEEF COTAXE</t>
  </si>
  <si>
    <t>420918</t>
  </si>
  <si>
    <t>42.09.18.01</t>
  </si>
  <si>
    <t>42.09.18.02</t>
  </si>
  <si>
    <t>42.09.18.03</t>
  </si>
  <si>
    <t>42.09.18.04</t>
  </si>
  <si>
    <t>42.09.19</t>
  </si>
  <si>
    <t>EEEFM JOSÉ TEIXEIRA FIALHO*</t>
  </si>
  <si>
    <t>420919</t>
  </si>
  <si>
    <t>42.09.19.01</t>
  </si>
  <si>
    <t>42.09.19.02</t>
  </si>
  <si>
    <t>42.09.19.03</t>
  </si>
  <si>
    <t>42.09.19.04</t>
  </si>
  <si>
    <t>42.09.20</t>
  </si>
  <si>
    <t>EEEFM ECOPORANGA*</t>
  </si>
  <si>
    <t>420920</t>
  </si>
  <si>
    <t>42.09.20.01</t>
  </si>
  <si>
    <t>42.09.20.02</t>
  </si>
  <si>
    <t>42.09.20.03</t>
  </si>
  <si>
    <t>42.09.20.04</t>
  </si>
  <si>
    <t>42.09.21</t>
  </si>
  <si>
    <t>EEEF ITA *</t>
  </si>
  <si>
    <t>420921</t>
  </si>
  <si>
    <t>42.09.21.01</t>
  </si>
  <si>
    <t>42.09.21.02</t>
  </si>
  <si>
    <t>42.09.21.03</t>
  </si>
  <si>
    <t>42.09.21.04</t>
  </si>
  <si>
    <t>42.09.22</t>
  </si>
  <si>
    <t xml:space="preserve"> EEEF VARGEM ALEGRE</t>
  </si>
  <si>
    <t>420922</t>
  </si>
  <si>
    <t>42.09.22.01</t>
  </si>
  <si>
    <t>42.09.22.02</t>
  </si>
  <si>
    <t>42.09.22.03</t>
  </si>
  <si>
    <t>42.09.22.04</t>
  </si>
  <si>
    <t>42.09.23</t>
  </si>
  <si>
    <t xml:space="preserve"> EEEFM PROF ASCENDINA FEITOSA</t>
  </si>
  <si>
    <t>420923</t>
  </si>
  <si>
    <t>42.09.23.01</t>
  </si>
  <si>
    <t>42.09.23.02</t>
  </si>
  <si>
    <t>42.09.23.03</t>
  </si>
  <si>
    <t>42.09.23.04</t>
  </si>
  <si>
    <t>42.09.24</t>
  </si>
  <si>
    <t xml:space="preserve"> EEEF PATRIMONIO PRATA DOS BAIANOS</t>
  </si>
  <si>
    <t>420924</t>
  </si>
  <si>
    <t>42.09.24.01</t>
  </si>
  <si>
    <t>42.09.24.02</t>
  </si>
  <si>
    <t>42.09.24.03</t>
  </si>
  <si>
    <t>42.09.24.04</t>
  </si>
  <si>
    <t>42.09.25</t>
  </si>
  <si>
    <t xml:space="preserve"> EEEF SANTA TEREZINHA</t>
  </si>
  <si>
    <t>420925</t>
  </si>
  <si>
    <t>42.09.25.01</t>
  </si>
  <si>
    <t>42.09.25.02</t>
  </si>
  <si>
    <t>42.09.25.03</t>
  </si>
  <si>
    <t>42.09.25.04</t>
  </si>
  <si>
    <t>42.09.26</t>
  </si>
  <si>
    <t>EEEF FRANCISCO LOURENÇO ANDRADE</t>
  </si>
  <si>
    <t>420926</t>
  </si>
  <si>
    <t>42.09.26.01</t>
  </si>
  <si>
    <t>42.09.26.02</t>
  </si>
  <si>
    <t>42.09.26.03</t>
  </si>
  <si>
    <t>42.09.26.04</t>
  </si>
  <si>
    <t>42.09.27</t>
  </si>
  <si>
    <t xml:space="preserve"> EEUEF FAZENDA JOSE LINO</t>
  </si>
  <si>
    <t>420927</t>
  </si>
  <si>
    <t>42.09.27.01</t>
  </si>
  <si>
    <t>42.09.27.02</t>
  </si>
  <si>
    <t>42.09.27.03</t>
  </si>
  <si>
    <t>42.09.27.04</t>
  </si>
  <si>
    <t>42.09.28</t>
  </si>
  <si>
    <t>EEPEF CORREGO DO FERVEDOURO*</t>
  </si>
  <si>
    <t>420928</t>
  </si>
  <si>
    <t>42.09.28.01</t>
  </si>
  <si>
    <t>42.09.28.02</t>
  </si>
  <si>
    <t>42.09.28.03</t>
  </si>
  <si>
    <t>42.09.28.04</t>
  </si>
  <si>
    <t>42.09.29</t>
  </si>
  <si>
    <t>EEUEF BOA ESPERANCA*</t>
  </si>
  <si>
    <t>420929</t>
  </si>
  <si>
    <t>42.09.29.01</t>
  </si>
  <si>
    <t>42.09.29.02</t>
  </si>
  <si>
    <t>42.09.29.03</t>
  </si>
  <si>
    <t>42.09.29.04</t>
  </si>
  <si>
    <t>42.09.30</t>
  </si>
  <si>
    <t xml:space="preserve"> EEUEF FAZENDA BARRA ALEGRE</t>
  </si>
  <si>
    <t>420930</t>
  </si>
  <si>
    <t>42.09.30.01</t>
  </si>
  <si>
    <t>42.09.30.02</t>
  </si>
  <si>
    <t>42.09.30.03</t>
  </si>
  <si>
    <t>42.09.30.04</t>
  </si>
  <si>
    <t>42.09.31</t>
  </si>
  <si>
    <t xml:space="preserve"> EEUEF ITAUNINHAS</t>
  </si>
  <si>
    <t>420931</t>
  </si>
  <si>
    <t>42.09.31.01</t>
  </si>
  <si>
    <t>42.09.31.02</t>
  </si>
  <si>
    <t>42.09.31.03</t>
  </si>
  <si>
    <t>42.09.31.04</t>
  </si>
  <si>
    <t>42.09.32</t>
  </si>
  <si>
    <t xml:space="preserve"> EEUEF CORREGO DOS FAGUNDES</t>
  </si>
  <si>
    <t>420932</t>
  </si>
  <si>
    <t>42.09.32.01</t>
  </si>
  <si>
    <t>42.09.32.02</t>
  </si>
  <si>
    <t>42.09.32.03</t>
  </si>
  <si>
    <t>42.09.32.04</t>
  </si>
  <si>
    <t>42.09.33</t>
  </si>
  <si>
    <t xml:space="preserve"> EEEFM JOASSUBA</t>
  </si>
  <si>
    <t>420933</t>
  </si>
  <si>
    <t>42.09.33.01</t>
  </si>
  <si>
    <t>42.09.33.02</t>
  </si>
  <si>
    <t>42.09.33.03</t>
  </si>
  <si>
    <t>42.09.33.04</t>
  </si>
  <si>
    <t>42.09.34</t>
  </si>
  <si>
    <t xml:space="preserve"> EEEF FRANCISCO LOURENCO ANDRADE</t>
  </si>
  <si>
    <t>420934</t>
  </si>
  <si>
    <t>42.09.34.01</t>
  </si>
  <si>
    <t>42.09.34.02</t>
  </si>
  <si>
    <t>42.09.34.03</t>
  </si>
  <si>
    <t>42.09.34.04</t>
  </si>
  <si>
    <t>42.09.35</t>
  </si>
  <si>
    <t>420935</t>
  </si>
  <si>
    <t>42.09.35.01</t>
  </si>
  <si>
    <t>42.09.35.02</t>
  </si>
  <si>
    <t>42.09.35.03</t>
  </si>
  <si>
    <t>42.09.35.04</t>
  </si>
  <si>
    <t>42.09.36</t>
  </si>
  <si>
    <t xml:space="preserve"> EEEFM GOVERNADOR LINDEMBERG</t>
  </si>
  <si>
    <t>420936</t>
  </si>
  <si>
    <t>42.09.36.01</t>
  </si>
  <si>
    <t>42.09.36.02</t>
  </si>
  <si>
    <t>42.09.36.03</t>
  </si>
  <si>
    <t>42.09.36.04</t>
  </si>
  <si>
    <t>42.09.37</t>
  </si>
  <si>
    <t xml:space="preserve"> EEEFM DE ECOPORANGA</t>
  </si>
  <si>
    <t>420937</t>
  </si>
  <si>
    <t>42.09.37.01</t>
  </si>
  <si>
    <t>42.09.37.02</t>
  </si>
  <si>
    <t>42.09.37.03</t>
  </si>
  <si>
    <t>42.09.37.04</t>
  </si>
  <si>
    <t>42.09.38</t>
  </si>
  <si>
    <t xml:space="preserve"> EEEF ITA</t>
  </si>
  <si>
    <t>420938</t>
  </si>
  <si>
    <t>42.09.38.01</t>
  </si>
  <si>
    <t>42.09.38.02</t>
  </si>
  <si>
    <t>42.09.38.03</t>
  </si>
  <si>
    <t>42093</t>
  </si>
  <si>
    <t>42.09.3804</t>
  </si>
  <si>
    <t>42.09.39</t>
  </si>
  <si>
    <t xml:space="preserve"> EEUEF FAZENDA BOA ESPERANÇA</t>
  </si>
  <si>
    <t>420939</t>
  </si>
  <si>
    <t>42.09.39.01</t>
  </si>
  <si>
    <t>42.09.39.02</t>
  </si>
  <si>
    <t>42.09.39.03</t>
  </si>
  <si>
    <t>42.09.3904</t>
  </si>
  <si>
    <t>42.09.40</t>
  </si>
  <si>
    <t xml:space="preserve"> EEEFM JOSE TEIXEIRA FIALHO</t>
  </si>
  <si>
    <t>420940</t>
  </si>
  <si>
    <t>42.09.40.01</t>
  </si>
  <si>
    <t>42.09.40.02</t>
  </si>
  <si>
    <t>42.09.40.03</t>
  </si>
  <si>
    <t>42094</t>
  </si>
  <si>
    <t>42.09.4004</t>
  </si>
  <si>
    <t>42.09.41</t>
  </si>
  <si>
    <t xml:space="preserve"> EEPEF CORREGO FERVEDOURO</t>
  </si>
  <si>
    <t>420941</t>
  </si>
  <si>
    <t>42.09.41.01</t>
  </si>
  <si>
    <t>42.09.41.02</t>
  </si>
  <si>
    <t>42.09.41.03</t>
  </si>
  <si>
    <t>42.09.4104</t>
  </si>
  <si>
    <t>42.09.42</t>
  </si>
  <si>
    <t>420942</t>
  </si>
  <si>
    <t>42.09.42.01</t>
  </si>
  <si>
    <t>42.09.42.02</t>
  </si>
  <si>
    <t>42.09.42.03</t>
  </si>
  <si>
    <t>42.09.4204</t>
  </si>
  <si>
    <t>42.09.43</t>
  </si>
  <si>
    <t>420943</t>
  </si>
  <si>
    <t>42.09.43.01</t>
  </si>
  <si>
    <t>42.09.43.02</t>
  </si>
  <si>
    <t>42.09.43.03</t>
  </si>
  <si>
    <t>42.09.4304</t>
  </si>
  <si>
    <t>42.09.44</t>
  </si>
  <si>
    <t>420944</t>
  </si>
  <si>
    <t>42.09.44.01</t>
  </si>
  <si>
    <t>42.09.44.02</t>
  </si>
  <si>
    <t>42.09.44.03</t>
  </si>
  <si>
    <t>42.09.4404</t>
  </si>
  <si>
    <t>42.09.45</t>
  </si>
  <si>
    <t>420945</t>
  </si>
  <si>
    <t>42.09.45.01</t>
  </si>
  <si>
    <t>42.09.45.02</t>
  </si>
  <si>
    <t>42.09.45.03</t>
  </si>
  <si>
    <t>42.09.4504</t>
  </si>
  <si>
    <t>42.09.46</t>
  </si>
  <si>
    <t>420946</t>
  </si>
  <si>
    <t>42.09.46.01</t>
  </si>
  <si>
    <t>42.09.46.02</t>
  </si>
  <si>
    <t>42.09.46.03</t>
  </si>
  <si>
    <t>42.09.4603</t>
  </si>
  <si>
    <t>42.09.4604</t>
  </si>
  <si>
    <t>42.09.47</t>
  </si>
  <si>
    <t>420947</t>
  </si>
  <si>
    <t>42.09.47.01</t>
  </si>
  <si>
    <t>42.09.47.02</t>
  </si>
  <si>
    <t>42.09.47.03</t>
  </si>
  <si>
    <t>42.09.47.04</t>
  </si>
  <si>
    <t>42.09.48</t>
  </si>
  <si>
    <t>420948</t>
  </si>
  <si>
    <t>42.09.48.01</t>
  </si>
  <si>
    <t>42.09.48.02</t>
  </si>
  <si>
    <t>42.09.48.03</t>
  </si>
  <si>
    <t>42.09.48.04</t>
  </si>
  <si>
    <t>42.09.49</t>
  </si>
  <si>
    <t>420949</t>
  </si>
  <si>
    <t>42.09.49.01</t>
  </si>
  <si>
    <t>42.09.49.02</t>
  </si>
  <si>
    <t>42.09.49.03</t>
  </si>
  <si>
    <t>42.09.49.04</t>
  </si>
  <si>
    <t>42.09.50</t>
  </si>
  <si>
    <t>EEEFM DE JOASSUBA SR ANTONIO PATRICIO DE FONTOURA*</t>
  </si>
  <si>
    <t>420950</t>
  </si>
  <si>
    <t>42.09.50.01</t>
  </si>
  <si>
    <t>42.09.50.02</t>
  </si>
  <si>
    <t>42.09.50.03</t>
  </si>
  <si>
    <t>42.09.50.04</t>
  </si>
  <si>
    <t>42.09.51</t>
  </si>
  <si>
    <t>420951</t>
  </si>
  <si>
    <t>42.09.51.01</t>
  </si>
  <si>
    <t>42.09.51.02</t>
  </si>
  <si>
    <t>42.09.51.03</t>
  </si>
  <si>
    <t>42.09.51.04</t>
  </si>
  <si>
    <t>42.09.52</t>
  </si>
  <si>
    <t>420952</t>
  </si>
  <si>
    <t>42.09.52.01</t>
  </si>
  <si>
    <t>42.09.52.02</t>
  </si>
  <si>
    <t>42.09.52.03</t>
  </si>
  <si>
    <t>42.09.52.04</t>
  </si>
  <si>
    <t>42.09.53</t>
  </si>
  <si>
    <t>420953</t>
  </si>
  <si>
    <t>42.09.53.01</t>
  </si>
  <si>
    <t>42.09.53.02</t>
  </si>
  <si>
    <t>42.09.53.03</t>
  </si>
  <si>
    <t>42.09.53.04</t>
  </si>
  <si>
    <t>42.09.54</t>
  </si>
  <si>
    <t>420954</t>
  </si>
  <si>
    <t>42.09.54.01</t>
  </si>
  <si>
    <t>42.09.54.02</t>
  </si>
  <si>
    <t>42.09.54.03</t>
  </si>
  <si>
    <t>42.09.54.04</t>
  </si>
  <si>
    <t>42.09.55</t>
  </si>
  <si>
    <t xml:space="preserve"> CEEMTI JOAO XXIII**</t>
  </si>
  <si>
    <t>420955</t>
  </si>
  <si>
    <t>42.09.55.01</t>
  </si>
  <si>
    <t>42.09.55.02</t>
  </si>
  <si>
    <t>42.09.55.03</t>
  </si>
  <si>
    <t>42.09.55.04</t>
  </si>
  <si>
    <t>42.09.56</t>
  </si>
  <si>
    <t xml:space="preserve"> EEEFM PROF ANA MARIA CARLETTI QUIUQUI</t>
  </si>
  <si>
    <t>420956</t>
  </si>
  <si>
    <t>42.09.56.01</t>
  </si>
  <si>
    <t>42.09.56.02</t>
  </si>
  <si>
    <t>42.09.56.03</t>
  </si>
  <si>
    <t>42.09.56.04</t>
  </si>
  <si>
    <t>42.10</t>
  </si>
  <si>
    <t xml:space="preserve"> SRE CACHOEIRO DE ITAPEMIRIM</t>
  </si>
  <si>
    <t>4210</t>
  </si>
  <si>
    <t>42.10.01</t>
  </si>
  <si>
    <t>42.10.02</t>
  </si>
  <si>
    <t>42.10.03</t>
  </si>
  <si>
    <t>42.10.04</t>
  </si>
  <si>
    <t>42.10.05</t>
  </si>
  <si>
    <t xml:space="preserve"> EEEFM NEWTRO FERREIRA DE ALMEIDA</t>
  </si>
  <si>
    <t>421005</t>
  </si>
  <si>
    <t>42.10.05.01</t>
  </si>
  <si>
    <t>42.10.05.02</t>
  </si>
  <si>
    <t>42.10.05.03</t>
  </si>
  <si>
    <t>42.10.05.04</t>
  </si>
  <si>
    <t>42.10.06</t>
  </si>
  <si>
    <t xml:space="preserve"> EEEF MONTEIRO DA SILVA</t>
  </si>
  <si>
    <t>421006</t>
  </si>
  <si>
    <t>42.10.06.01</t>
  </si>
  <si>
    <t>42.10.06.02</t>
  </si>
  <si>
    <t>42.10.06.03</t>
  </si>
  <si>
    <t>42.10.06.04</t>
  </si>
  <si>
    <t>42.10.07</t>
  </si>
  <si>
    <t>EEEF INAH WERNECK*</t>
  </si>
  <si>
    <t>421007</t>
  </si>
  <si>
    <t>42.10.07.01</t>
  </si>
  <si>
    <t>42.10.07.02</t>
  </si>
  <si>
    <t>42.10.07.03</t>
  </si>
  <si>
    <t>42.10.07.04</t>
  </si>
  <si>
    <t>42.10.08</t>
  </si>
  <si>
    <t xml:space="preserve"> EEEFM ZACHEU MOREIRA DA FRAGA</t>
  </si>
  <si>
    <t>421008</t>
  </si>
  <si>
    <t>42.10.08.01</t>
  </si>
  <si>
    <t>42.10.08.02</t>
  </si>
  <si>
    <t>42.10.08.03</t>
  </si>
  <si>
    <t>42.10.08.04</t>
  </si>
  <si>
    <t>42.10.09</t>
  </si>
  <si>
    <t xml:space="preserve"> EEEF PROF AMELIA TOLEDO DO ROSARIO</t>
  </si>
  <si>
    <t>421009</t>
  </si>
  <si>
    <t>42.10.09.01</t>
  </si>
  <si>
    <t>42.10.09.02</t>
  </si>
  <si>
    <t>42.10.09.03</t>
  </si>
  <si>
    <t>42.10.09.04</t>
  </si>
  <si>
    <t>42.10.10</t>
  </si>
  <si>
    <t xml:space="preserve"> EEEF ROTARY</t>
  </si>
  <si>
    <t>421010</t>
  </si>
  <si>
    <t>42.10.10.01</t>
  </si>
  <si>
    <t>42.10.10.02</t>
  </si>
  <si>
    <t>42.10.10.03</t>
  </si>
  <si>
    <t>42.10.10.04</t>
  </si>
  <si>
    <t>42.10.11</t>
  </si>
  <si>
    <t>EEEFM LICEU MUNIZ FREIRE*</t>
  </si>
  <si>
    <t>421011</t>
  </si>
  <si>
    <t>42.10.11.01</t>
  </si>
  <si>
    <t>42.10.11.02</t>
  </si>
  <si>
    <t>42.10.11.03</t>
  </si>
  <si>
    <t>42.10.11.04</t>
  </si>
  <si>
    <t>42.10.12</t>
  </si>
  <si>
    <t xml:space="preserve"> EEEFM JERONIMO MONTEIRO</t>
  </si>
  <si>
    <t>421012</t>
  </si>
  <si>
    <t>42.10.12.01</t>
  </si>
  <si>
    <t>42.10.12.02</t>
  </si>
  <si>
    <t>42.10.12.03</t>
  </si>
  <si>
    <t>42.10.12.04</t>
  </si>
  <si>
    <t>42.10.13</t>
  </si>
  <si>
    <t xml:space="preserve"> EEEFM AGOSTINHO AGRIZZI</t>
  </si>
  <si>
    <t>421013</t>
  </si>
  <si>
    <t>42.10.13.01</t>
  </si>
  <si>
    <t>42.10.13.02</t>
  </si>
  <si>
    <t>42.10.13.03</t>
  </si>
  <si>
    <t>42.10.13.04</t>
  </si>
  <si>
    <t>42.10.14</t>
  </si>
  <si>
    <t>EEEFM CEL ANTONIO DUARTE*</t>
  </si>
  <si>
    <t>421014</t>
  </si>
  <si>
    <t>42.10.14.01</t>
  </si>
  <si>
    <t>42.10.14.02</t>
  </si>
  <si>
    <t>42.10.14.03</t>
  </si>
  <si>
    <t>42.10.14.04</t>
  </si>
  <si>
    <t>42.10.15</t>
  </si>
  <si>
    <t>EEEF DR ARISTIDES ALEXANDRE CAMPOS</t>
  </si>
  <si>
    <t>421015</t>
  </si>
  <si>
    <t>42.10.15.01</t>
  </si>
  <si>
    <t>42.10.15.02</t>
  </si>
  <si>
    <t>42.10.15.03</t>
  </si>
  <si>
    <t>42.10.15.04</t>
  </si>
  <si>
    <t>42.10.16</t>
  </si>
  <si>
    <t xml:space="preserve"> EEEFM PROF PETRONILHA VIDIGAL</t>
  </si>
  <si>
    <t>421016</t>
  </si>
  <si>
    <t>42.10.16.01</t>
  </si>
  <si>
    <t>42.10.16.02</t>
  </si>
  <si>
    <t>42.10.16.03</t>
  </si>
  <si>
    <t>42.10.16.04</t>
  </si>
  <si>
    <t>42.10.17</t>
  </si>
  <si>
    <t>EEEF CORAMARA*</t>
  </si>
  <si>
    <t>421017</t>
  </si>
  <si>
    <t>42.10.17.01</t>
  </si>
  <si>
    <t>42.10.17.02</t>
  </si>
  <si>
    <t>42.10.17.03</t>
  </si>
  <si>
    <t>42.10.17.04</t>
  </si>
  <si>
    <t>42.10.18</t>
  </si>
  <si>
    <t xml:space="preserve"> CEEFMTI SENADOR DIRCEU CARDOSO</t>
  </si>
  <si>
    <t>421018</t>
  </si>
  <si>
    <t>42.10.18.01</t>
  </si>
  <si>
    <t>42.10.18.02</t>
  </si>
  <si>
    <t>42.10.18.03</t>
  </si>
  <si>
    <t>42.10.18.04</t>
  </si>
  <si>
    <t>42.10.19</t>
  </si>
  <si>
    <t>EEEFM MARIA ANGELICA MARANGONI SANTANA*</t>
  </si>
  <si>
    <t>421019</t>
  </si>
  <si>
    <t>42.10.19.01</t>
  </si>
  <si>
    <t>42.10.19.02</t>
  </si>
  <si>
    <t>42.10.19.03</t>
  </si>
  <si>
    <t>42.10.19.04</t>
  </si>
  <si>
    <t>42.10.20</t>
  </si>
  <si>
    <t xml:space="preserve"> EEEF GIRONDA</t>
  </si>
  <si>
    <t>421020</t>
  </si>
  <si>
    <t>42.10.20.01</t>
  </si>
  <si>
    <t>42.10.20.02</t>
  </si>
  <si>
    <t>42.10.20.03</t>
  </si>
  <si>
    <t>42.10.20.04</t>
  </si>
  <si>
    <t>42.10.21</t>
  </si>
  <si>
    <t>EEEFM PROFESSOR DOMINGOS UBALDO*</t>
  </si>
  <si>
    <t>421021</t>
  </si>
  <si>
    <t>42.10.21.01</t>
  </si>
  <si>
    <t>42.10.21.02</t>
  </si>
  <si>
    <t>42.10.21.03</t>
  </si>
  <si>
    <t>42.10.21.04</t>
  </si>
  <si>
    <t>42.10.22</t>
  </si>
  <si>
    <t xml:space="preserve"> EEEM GUILHERME MILANEZE</t>
  </si>
  <si>
    <t>421022</t>
  </si>
  <si>
    <t>42.10.22.01</t>
  </si>
  <si>
    <t>42.10.22.02</t>
  </si>
  <si>
    <t>42.10.22.03</t>
  </si>
  <si>
    <t>42.10.22.04</t>
  </si>
  <si>
    <t>42.10.23</t>
  </si>
  <si>
    <t>EEEFM PROF HOSANA SALLES*</t>
  </si>
  <si>
    <t>421023</t>
  </si>
  <si>
    <t>42.10.23.01</t>
  </si>
  <si>
    <t>42.10.23.02</t>
  </si>
  <si>
    <t>42.10.23.03</t>
  </si>
  <si>
    <t>42.10.23.04</t>
  </si>
  <si>
    <t>42.10.24</t>
  </si>
  <si>
    <t xml:space="preserve"> EEEFM AGOSTINHO SIMONATO</t>
  </si>
  <si>
    <t>421024</t>
  </si>
  <si>
    <t>42.10.24.01</t>
  </si>
  <si>
    <t>42.10.24.02</t>
  </si>
  <si>
    <t>42.10.24.03</t>
  </si>
  <si>
    <t>42.10.24.04</t>
  </si>
  <si>
    <t>42.10.25</t>
  </si>
  <si>
    <t xml:space="preserve"> EEEFM VIRGINIA NOVA</t>
  </si>
  <si>
    <t>421025</t>
  </si>
  <si>
    <t>42.10.25.01</t>
  </si>
  <si>
    <t>42.10.25.02</t>
  </si>
  <si>
    <t>42.10.25.03</t>
  </si>
  <si>
    <t>42.10.25.04</t>
  </si>
  <si>
    <t>42.10.26</t>
  </si>
  <si>
    <t xml:space="preserve"> EEEF GRAUNA</t>
  </si>
  <si>
    <t>421026</t>
  </si>
  <si>
    <t>42.10.26.01</t>
  </si>
  <si>
    <t>42.10.26.02</t>
  </si>
  <si>
    <t>42.10.26.03</t>
  </si>
  <si>
    <t>42.10.26.04</t>
  </si>
  <si>
    <t>42.10.27</t>
  </si>
  <si>
    <t>EEEF ELISEU LOFEGO*</t>
  </si>
  <si>
    <t>421027</t>
  </si>
  <si>
    <t>42.10.27.01</t>
  </si>
  <si>
    <t>42.10.27.02</t>
  </si>
  <si>
    <t>42.10.27.03</t>
  </si>
  <si>
    <t>42.10.27.04</t>
  </si>
  <si>
    <t>42.10.28</t>
  </si>
  <si>
    <t>EEEFM CAROLINA PASSOS GAIGHER*</t>
  </si>
  <si>
    <t>421028</t>
  </si>
  <si>
    <t>42.10.28.01</t>
  </si>
  <si>
    <t>42.10.28.02</t>
  </si>
  <si>
    <t>42.10.28.03</t>
  </si>
  <si>
    <t>42.10.28.04</t>
  </si>
  <si>
    <t>42.10.29</t>
  </si>
  <si>
    <t xml:space="preserve"> EEEFM MONSENHOR ELIAS TOMASI</t>
  </si>
  <si>
    <t>421029</t>
  </si>
  <si>
    <t>42.10.29.01</t>
  </si>
  <si>
    <t>42.10.29.02</t>
  </si>
  <si>
    <t>42.10.29.03</t>
  </si>
  <si>
    <t>42.10.29.04</t>
  </si>
  <si>
    <t>42.10.30</t>
  </si>
  <si>
    <t>EEEFM WASHINGTON PINHEIRO MEIRELLES*</t>
  </si>
  <si>
    <t>421030</t>
  </si>
  <si>
    <t>42.10.30.01</t>
  </si>
  <si>
    <t>42.10.30.02</t>
  </si>
  <si>
    <t>42.10.30.03</t>
  </si>
  <si>
    <t>42.10.30.04</t>
  </si>
  <si>
    <t>42.10.31</t>
  </si>
  <si>
    <t xml:space="preserve"> EEEF DONA MARIA SANTANA</t>
  </si>
  <si>
    <t>421031</t>
  </si>
  <si>
    <t>42.10.31.01</t>
  </si>
  <si>
    <t>42.10.31.02</t>
  </si>
  <si>
    <t>42.10.31.03</t>
  </si>
  <si>
    <t>42.10.31.04</t>
  </si>
  <si>
    <t>42.10.32</t>
  </si>
  <si>
    <t xml:space="preserve"> EEEF PEDRO JOSE VIEIRA</t>
  </si>
  <si>
    <t>421032</t>
  </si>
  <si>
    <t>42.10.32.01</t>
  </si>
  <si>
    <t>42.10.32.02</t>
  </si>
  <si>
    <t>42.10.32.03</t>
  </si>
  <si>
    <t>42.10.32.04</t>
  </si>
  <si>
    <t>42.10.33</t>
  </si>
  <si>
    <t xml:space="preserve"> EEEFM FRATERNIDADE E LUZ</t>
  </si>
  <si>
    <t>421033</t>
  </si>
  <si>
    <t>42.10.33.01</t>
  </si>
  <si>
    <t>42.10.33.02</t>
  </si>
  <si>
    <t>42.10.33.03</t>
  </si>
  <si>
    <t>42.10.33.04</t>
  </si>
  <si>
    <t>42.10.34</t>
  </si>
  <si>
    <t>EEEM CEI ATTILA DE ALMEIDA MIRANDA*</t>
  </si>
  <si>
    <t>421034</t>
  </si>
  <si>
    <t>42.10.34.01</t>
  </si>
  <si>
    <t>42.10.34.02</t>
  </si>
  <si>
    <t>42.10.34.03</t>
  </si>
  <si>
    <t>42.10.34.04</t>
  </si>
  <si>
    <t>42.10.35</t>
  </si>
  <si>
    <t xml:space="preserve"> EEEFM QUINTILIANO DE AZEVEDO</t>
  </si>
  <si>
    <t>421035</t>
  </si>
  <si>
    <t>42.10.35.01</t>
  </si>
  <si>
    <t>42.10.35.02</t>
  </si>
  <si>
    <t>42.10.35.03</t>
  </si>
  <si>
    <t>42.10.35.04</t>
  </si>
  <si>
    <t>42.10.36</t>
  </si>
  <si>
    <t>EEEFM ANTONIO ACHA*</t>
  </si>
  <si>
    <t>421036</t>
  </si>
  <si>
    <t>42.10.36.01</t>
  </si>
  <si>
    <t>42.10.36.02</t>
  </si>
  <si>
    <t>42.10.36.03</t>
  </si>
  <si>
    <t>42.10.36.04</t>
  </si>
  <si>
    <t>42.10.37</t>
  </si>
  <si>
    <t xml:space="preserve"> EEEF SANTA CECILIA</t>
  </si>
  <si>
    <t>421037</t>
  </si>
  <si>
    <t>42.10.37.01</t>
  </si>
  <si>
    <t>42.10.37.02</t>
  </si>
  <si>
    <t>42.10.37.03</t>
  </si>
  <si>
    <t>42.10.37.04</t>
  </si>
  <si>
    <t>42.10.38</t>
  </si>
  <si>
    <t xml:space="preserve"> EEEFM ANTONIO JACQUES SOARES</t>
  </si>
  <si>
    <t>421038</t>
  </si>
  <si>
    <t>42.10.38.01</t>
  </si>
  <si>
    <t>42.10.38.02</t>
  </si>
  <si>
    <t>42.10.38.03</t>
  </si>
  <si>
    <t>42.10.38.04</t>
  </si>
  <si>
    <t>42.10.39</t>
  </si>
  <si>
    <t xml:space="preserve"> EEEFM PRESIDENTE LUEBKE</t>
  </si>
  <si>
    <t>421039</t>
  </si>
  <si>
    <t>42.10.39.01</t>
  </si>
  <si>
    <t>42.10.39.02</t>
  </si>
  <si>
    <t>42.10.39.03</t>
  </si>
  <si>
    <t>42.10.39.04</t>
  </si>
  <si>
    <t>42.10.40</t>
  </si>
  <si>
    <t xml:space="preserve"> EEEM EMILIO NEMER</t>
  </si>
  <si>
    <t>421040</t>
  </si>
  <si>
    <t>42.10.40.01</t>
  </si>
  <si>
    <t>42.10.40.02</t>
  </si>
  <si>
    <t>42.10.40.03</t>
  </si>
  <si>
    <t>42.10.40.04</t>
  </si>
  <si>
    <t>42.10.41</t>
  </si>
  <si>
    <t>EEEFM WILSON RESENDE*</t>
  </si>
  <si>
    <t>421041</t>
  </si>
  <si>
    <t>42.10.41.01</t>
  </si>
  <si>
    <t>42.10.41.02</t>
  </si>
  <si>
    <t>42.10.41.03</t>
  </si>
  <si>
    <t>42.10.41.04</t>
  </si>
  <si>
    <t>42.10.42</t>
  </si>
  <si>
    <t>EEEFM FERNANDO DE ABREU*</t>
  </si>
  <si>
    <t>421042</t>
  </si>
  <si>
    <t>42.10.42.01</t>
  </si>
  <si>
    <t>42.10.42.02</t>
  </si>
  <si>
    <t>42.10.42.03</t>
  </si>
  <si>
    <t>42.10.42.04</t>
  </si>
  <si>
    <t>42.10.43</t>
  </si>
  <si>
    <t>EEEFM WALDEMIRO HEMERLY*</t>
  </si>
  <si>
    <t>421043</t>
  </si>
  <si>
    <t>42.10.43.01</t>
  </si>
  <si>
    <t>42.10.43.02</t>
  </si>
  <si>
    <t>42.10.43.03</t>
  </si>
  <si>
    <t>42.10.43.04</t>
  </si>
  <si>
    <t>42.10.44</t>
  </si>
  <si>
    <t>EEEF CLUBE DO BOSQUE*</t>
  </si>
  <si>
    <t>421044</t>
  </si>
  <si>
    <t>42.10.44.01</t>
  </si>
  <si>
    <t>42.10.44.02</t>
  </si>
  <si>
    <t>42.10.44.03</t>
  </si>
  <si>
    <t>42.10.44.04</t>
  </si>
  <si>
    <t>42.10.45</t>
  </si>
  <si>
    <t>EEEFM LIONS SEBASTIAO PAIVA VIDAURRE*</t>
  </si>
  <si>
    <t>421045</t>
  </si>
  <si>
    <t>42.10.45.01</t>
  </si>
  <si>
    <t>42.10.45.02</t>
  </si>
  <si>
    <t>42.10.45.03</t>
  </si>
  <si>
    <t>42.10.45.04</t>
  </si>
  <si>
    <t>42.10.46</t>
  </si>
  <si>
    <t xml:space="preserve"> EEEFM BERNARDINO MONTEIRO</t>
  </si>
  <si>
    <t>421046</t>
  </si>
  <si>
    <t>42.10.46.01</t>
  </si>
  <si>
    <t>42.10.46.02</t>
  </si>
  <si>
    <t>42.10.46.03</t>
  </si>
  <si>
    <t>42.10.46.04</t>
  </si>
  <si>
    <t>42.10.47</t>
  </si>
  <si>
    <t>EEEM ANTÔNIO SABATINI SIMONI*</t>
  </si>
  <si>
    <t>421047</t>
  </si>
  <si>
    <t>42.10.47.01</t>
  </si>
  <si>
    <t>42.10.47.02</t>
  </si>
  <si>
    <t>42.10.47.03</t>
  </si>
  <si>
    <t>42.10.47.04</t>
  </si>
  <si>
    <t>42.10.48</t>
  </si>
  <si>
    <t>EEEM PROF JOSE VEIGA DA SILVA*</t>
  </si>
  <si>
    <t>421048</t>
  </si>
  <si>
    <t>42.10.48.01</t>
  </si>
  <si>
    <t>42.10.48.02</t>
  </si>
  <si>
    <t>42.10.48.03</t>
  </si>
  <si>
    <t>42.10.48.04</t>
  </si>
  <si>
    <t>42.10.49</t>
  </si>
  <si>
    <t xml:space="preserve"> EEEFM DOMINGOS JOSE MARTINS</t>
  </si>
  <si>
    <t>421049</t>
  </si>
  <si>
    <t>42.10.49.01</t>
  </si>
  <si>
    <t>42.10.49.02</t>
  </si>
  <si>
    <t>42.10.49.03</t>
  </si>
  <si>
    <t>42.10.49.04</t>
  </si>
  <si>
    <t>42.10.50</t>
  </si>
  <si>
    <t xml:space="preserve"> CEEFMTI FRANCISCO COELHO AVILA JUNIOR**</t>
  </si>
  <si>
    <t>421050</t>
  </si>
  <si>
    <t>42.10.50.01</t>
  </si>
  <si>
    <t>42.10.50.02</t>
  </si>
  <si>
    <t>42.10.50.03</t>
  </si>
  <si>
    <t>42.10.50.04</t>
  </si>
  <si>
    <t>42.10.51</t>
  </si>
  <si>
    <t xml:space="preserve"> EEEF MARCONDES DE SOUZA</t>
  </si>
  <si>
    <t>421051</t>
  </si>
  <si>
    <t>42.10.51.01</t>
  </si>
  <si>
    <t>42.10.51.02</t>
  </si>
  <si>
    <t>42.10.51.03</t>
  </si>
  <si>
    <t>42.10.51.04</t>
  </si>
  <si>
    <t>42.10.52</t>
  </si>
  <si>
    <t xml:space="preserve"> EEEFM LEOPOLDINO ROCHA</t>
  </si>
  <si>
    <t>421052</t>
  </si>
  <si>
    <t>42.10.52.01</t>
  </si>
  <si>
    <t>42.10.52.02</t>
  </si>
  <si>
    <t>42.10.52.03</t>
  </si>
  <si>
    <t>42.10.52.04</t>
  </si>
  <si>
    <t>421053</t>
  </si>
  <si>
    <t>42.10.53.01</t>
  </si>
  <si>
    <t xml:space="preserve"> EEEFM PRESIDENTE GETULIO VARGAS</t>
  </si>
  <si>
    <t>42.10.53.02</t>
  </si>
  <si>
    <t>42.10.53.03</t>
  </si>
  <si>
    <t>42.10.53.04</t>
  </si>
  <si>
    <t>421054</t>
  </si>
  <si>
    <t>42.10.54.01</t>
  </si>
  <si>
    <t>EEEFM PACOTUBA*</t>
  </si>
  <si>
    <t>42.10.54.02</t>
  </si>
  <si>
    <t>42.10.54.03</t>
  </si>
  <si>
    <t>42.10.54.04</t>
  </si>
  <si>
    <t>42.10.55</t>
  </si>
  <si>
    <t xml:space="preserve"> EEEFM PRESIDENTE KENNEDY</t>
  </si>
  <si>
    <t>421055</t>
  </si>
  <si>
    <t>42.10.55.01</t>
  </si>
  <si>
    <t>42.10.55.02</t>
  </si>
  <si>
    <t>42.10.55.03</t>
  </si>
  <si>
    <t>42.10.55.04</t>
  </si>
  <si>
    <t>42.10.56</t>
  </si>
  <si>
    <t xml:space="preserve"> EEEFM JOAO BLEY</t>
  </si>
  <si>
    <t>421056</t>
  </si>
  <si>
    <t>42.10.56.01</t>
  </si>
  <si>
    <t>42.10.56.02</t>
  </si>
  <si>
    <t>42.10.56.03</t>
  </si>
  <si>
    <t>42.10.56.04</t>
  </si>
  <si>
    <t>42.10.57</t>
  </si>
  <si>
    <t xml:space="preserve"> EEEFM PROF CLAUDIONOR RIBEIRO</t>
  </si>
  <si>
    <t>421057</t>
  </si>
  <si>
    <t>42.10.57.01</t>
  </si>
  <si>
    <t>42.10.57.02</t>
  </si>
  <si>
    <t>42.10.57.03</t>
  </si>
  <si>
    <t>42.10.57.04</t>
  </si>
  <si>
    <t>42.10.58</t>
  </si>
  <si>
    <t>EEEF COUTINHO*</t>
  </si>
  <si>
    <t>421058</t>
  </si>
  <si>
    <t>42.10.58.01</t>
  </si>
  <si>
    <t>42.10.58.02</t>
  </si>
  <si>
    <t>42.10.58.03</t>
  </si>
  <si>
    <t>42.10.58.04</t>
  </si>
  <si>
    <t>42.10.59</t>
  </si>
  <si>
    <t>EEEF JOSE TAVEIRA DOS SANTOS*</t>
  </si>
  <si>
    <t>421059</t>
  </si>
  <si>
    <t>42.10.59.01</t>
  </si>
  <si>
    <t>42.10.59.02</t>
  </si>
  <si>
    <t>42.10.59.03</t>
  </si>
  <si>
    <t>42.10.59.04</t>
  </si>
  <si>
    <t>42.10.60</t>
  </si>
  <si>
    <t xml:space="preserve"> CEEJA DE CACHOEIRO DE ITAPEMIRIM</t>
  </si>
  <si>
    <t>421060</t>
  </si>
  <si>
    <t>42.10.60.01</t>
  </si>
  <si>
    <t>42.10.60.02</t>
  </si>
  <si>
    <t>42.10.60.03</t>
  </si>
  <si>
    <t>42.10.60.04</t>
  </si>
  <si>
    <t>42.10.61</t>
  </si>
  <si>
    <t>EEEF ITAOCA*</t>
  </si>
  <si>
    <t xml:space="preserve"> </t>
  </si>
  <si>
    <t>421061</t>
  </si>
  <si>
    <t>42.10.61.01</t>
  </si>
  <si>
    <t>42.10.61.02</t>
  </si>
  <si>
    <t>42.10.61.03</t>
  </si>
  <si>
    <t>42.10.61.04</t>
  </si>
  <si>
    <t>42.10.62</t>
  </si>
  <si>
    <t xml:space="preserve"> EEEFM PROF DOMINGOS UBALDO</t>
  </si>
  <si>
    <t>421062</t>
  </si>
  <si>
    <t>42.10.62.01</t>
  </si>
  <si>
    <t>42.10.62.02</t>
  </si>
  <si>
    <t>42.10.62.03</t>
  </si>
  <si>
    <t>42.10.62.04</t>
  </si>
  <si>
    <t>42.10.63</t>
  </si>
  <si>
    <t xml:space="preserve"> EEEFM WILSON REZENDE</t>
  </si>
  <si>
    <t>421063</t>
  </si>
  <si>
    <t>42.10.63.01</t>
  </si>
  <si>
    <t>42.10.63.02</t>
  </si>
  <si>
    <t>42.10.63.03</t>
  </si>
  <si>
    <t>42.10.63.04</t>
  </si>
  <si>
    <t>42.10.64</t>
  </si>
  <si>
    <t xml:space="preserve"> EEEFM PROFESSORA HOSANA SALLES</t>
  </si>
  <si>
    <t>421064</t>
  </si>
  <si>
    <t>42.10.64.01</t>
  </si>
  <si>
    <t>42.10.64.02</t>
  </si>
  <si>
    <t>42.10.64.03</t>
  </si>
  <si>
    <t>42.10.64.04</t>
  </si>
  <si>
    <t>42.10.65</t>
  </si>
  <si>
    <t xml:space="preserve"> EEEF PROF INAH WERNECK</t>
  </si>
  <si>
    <t>421065</t>
  </si>
  <si>
    <t>42.10.65.01</t>
  </si>
  <si>
    <t>42.10.65.02</t>
  </si>
  <si>
    <t>42.10.65.03</t>
  </si>
  <si>
    <t>42.10.65.04</t>
  </si>
  <si>
    <t>42.10.66</t>
  </si>
  <si>
    <t xml:space="preserve"> EEEFM CORONEL ANTONIO DUARTE</t>
  </si>
  <si>
    <t>421066</t>
  </si>
  <si>
    <t>42.10.66.01</t>
  </si>
  <si>
    <t>42.10.66.02</t>
  </si>
  <si>
    <t>42.10.66.03</t>
  </si>
  <si>
    <t>42.10.66.04</t>
  </si>
  <si>
    <t>42.10.67</t>
  </si>
  <si>
    <t xml:space="preserve"> EEEFM LIONS SEBASTIAO DE PAIVA VIDAURRE</t>
  </si>
  <si>
    <t>421067</t>
  </si>
  <si>
    <t>42.10.67.01</t>
  </si>
  <si>
    <t>42.10.67.02</t>
  </si>
  <si>
    <t>42.10.67.03</t>
  </si>
  <si>
    <t>42.10.67.04</t>
  </si>
  <si>
    <t>42.10.68</t>
  </si>
  <si>
    <t xml:space="preserve"> CENTRO INTER ATILA A MIRANDA</t>
  </si>
  <si>
    <t>421068</t>
  </si>
  <si>
    <t>42.10.68.01</t>
  </si>
  <si>
    <t>42.10.68.02</t>
  </si>
  <si>
    <t>42.10.68.03</t>
  </si>
  <si>
    <t>42.10.68.04</t>
  </si>
  <si>
    <t>42.10.69</t>
  </si>
  <si>
    <t xml:space="preserve"> EEEFM PROF JOSE VEIGA DA SILVA</t>
  </si>
  <si>
    <t>421069</t>
  </si>
  <si>
    <t>42.10.69.01</t>
  </si>
  <si>
    <t>42.10.69.02</t>
  </si>
  <si>
    <t>42.10.69.03</t>
  </si>
  <si>
    <t>42.10.69.04</t>
  </si>
  <si>
    <t>42.10.70</t>
  </si>
  <si>
    <t xml:space="preserve"> EEEFM WALDEMIRO HERMERLY</t>
  </si>
  <si>
    <t>421070</t>
  </si>
  <si>
    <t>42.10.70.01</t>
  </si>
  <si>
    <t>42.10.70.02</t>
  </si>
  <si>
    <t>42.10.70.03</t>
  </si>
  <si>
    <t>42.10.70.04</t>
  </si>
  <si>
    <t>42.10.71</t>
  </si>
  <si>
    <t xml:space="preserve"> EEEFM MARIA ANGELICA M SANTANA</t>
  </si>
  <si>
    <t>421071</t>
  </si>
  <si>
    <t>42.10.71.01</t>
  </si>
  <si>
    <t>42.10.71.02</t>
  </si>
  <si>
    <t>42.10.71.03</t>
  </si>
  <si>
    <t>42.10.71.04</t>
  </si>
  <si>
    <t>42.10.72</t>
  </si>
  <si>
    <t>EEEF, BERNARDINO MONTEIRO*</t>
  </si>
  <si>
    <t>421072</t>
  </si>
  <si>
    <t>42.10.72.01</t>
  </si>
  <si>
    <t>42.10.72.02</t>
  </si>
  <si>
    <t>42.10.72.03</t>
  </si>
  <si>
    <t>42.10.72.04</t>
  </si>
  <si>
    <t>42.10.73</t>
  </si>
  <si>
    <t xml:space="preserve"> EEEF CAROLINA PASSOS GAIGHER</t>
  </si>
  <si>
    <t>421073</t>
  </si>
  <si>
    <t>42.10.73.01</t>
  </si>
  <si>
    <t>42.10.73.02</t>
  </si>
  <si>
    <t>42.10.73.03</t>
  </si>
  <si>
    <t>42.10.73.04</t>
  </si>
  <si>
    <t>42.10.74</t>
  </si>
  <si>
    <t>EEEF ELIZEU LOFEGO*</t>
  </si>
  <si>
    <t>421074</t>
  </si>
  <si>
    <t>42.10.74.01</t>
  </si>
  <si>
    <t>42.10.74.02</t>
  </si>
  <si>
    <t>42.10.74.03</t>
  </si>
  <si>
    <t>42.10.74.04</t>
  </si>
  <si>
    <t>42.10.75</t>
  </si>
  <si>
    <t xml:space="preserve"> EEEFM ANTONIO SABATINI SIMONI</t>
  </si>
  <si>
    <t>421075</t>
  </si>
  <si>
    <t>42.10.75.01</t>
  </si>
  <si>
    <t>42.10.75.02</t>
  </si>
  <si>
    <t>42.10.75.03</t>
  </si>
  <si>
    <t>42.10.75.04</t>
  </si>
  <si>
    <t>42.10.76</t>
  </si>
  <si>
    <t xml:space="preserve"> EEEF DOMINGOS JOSE MARTINS</t>
  </si>
  <si>
    <t>421076</t>
  </si>
  <si>
    <t>42.10.76.01</t>
  </si>
  <si>
    <t>42.10.76.02</t>
  </si>
  <si>
    <t>42.10.76.03</t>
  </si>
  <si>
    <t>42.10.76.04</t>
  </si>
  <si>
    <t>42.10.77</t>
  </si>
  <si>
    <t xml:space="preserve"> EEEFM FERNANDO ABREU</t>
  </si>
  <si>
    <t>421077</t>
  </si>
  <si>
    <t>42.10.77.01</t>
  </si>
  <si>
    <t>42.10.77.02</t>
  </si>
  <si>
    <t>42.10.77.03</t>
  </si>
  <si>
    <t>42.10.77.04</t>
  </si>
  <si>
    <t>42.10.78</t>
  </si>
  <si>
    <t>421078</t>
  </si>
  <si>
    <t>42.10.78.01</t>
  </si>
  <si>
    <t>42.10.78.02</t>
  </si>
  <si>
    <t>42.10.78.03</t>
  </si>
  <si>
    <t>42.10.78.04</t>
  </si>
  <si>
    <t>42.10.79</t>
  </si>
  <si>
    <t>421079</t>
  </si>
  <si>
    <t>42.10.79.01</t>
  </si>
  <si>
    <t>42.10.79.02</t>
  </si>
  <si>
    <t>42.10.79.03</t>
  </si>
  <si>
    <t>42.10.79.04</t>
  </si>
  <si>
    <t>42.10.80</t>
  </si>
  <si>
    <t>421080</t>
  </si>
  <si>
    <t>42.10.80.01</t>
  </si>
  <si>
    <t>42.10.80.02</t>
  </si>
  <si>
    <t>42.10.80.03</t>
  </si>
  <si>
    <t>42.10.80.04</t>
  </si>
  <si>
    <t>42.10.81</t>
  </si>
  <si>
    <t>421081</t>
  </si>
  <si>
    <t>42.10.81.01</t>
  </si>
  <si>
    <t>42.10.81.02</t>
  </si>
  <si>
    <t>42.10.81.03</t>
  </si>
  <si>
    <t>42.10.81.04</t>
  </si>
  <si>
    <t>42.10.82</t>
  </si>
  <si>
    <t>421082</t>
  </si>
  <si>
    <t>42.10.82.01</t>
  </si>
  <si>
    <t>42.10.82.02</t>
  </si>
  <si>
    <t>42.10.82.03</t>
  </si>
  <si>
    <t>42.10.82.04</t>
  </si>
  <si>
    <t>42.10.84</t>
  </si>
  <si>
    <t>421084</t>
  </si>
  <si>
    <t>42.10.84.01</t>
  </si>
  <si>
    <t>42.10.84.02</t>
  </si>
  <si>
    <t>42.10.84.03</t>
  </si>
  <si>
    <t>42.10.84.04</t>
  </si>
  <si>
    <t>42.10.85</t>
  </si>
  <si>
    <t>421085</t>
  </si>
  <si>
    <t>42.10.85.01</t>
  </si>
  <si>
    <t>42.10.85.02</t>
  </si>
  <si>
    <t>42.10.85.03</t>
  </si>
  <si>
    <t>42.10.85.04</t>
  </si>
  <si>
    <t>42.10.86</t>
  </si>
  <si>
    <t>421086</t>
  </si>
  <si>
    <t>42.10.86.01</t>
  </si>
  <si>
    <t>42.10.86.02</t>
  </si>
  <si>
    <t>42.10.86.03</t>
  </si>
  <si>
    <t>42.10.86.04</t>
  </si>
  <si>
    <t>42.10.87</t>
  </si>
  <si>
    <t>421087</t>
  </si>
  <si>
    <t>42.10.87.01</t>
  </si>
  <si>
    <t>42.10.87.02</t>
  </si>
  <si>
    <t>42.10.87.03</t>
  </si>
  <si>
    <t>42.10.87.04</t>
  </si>
  <si>
    <t>42.10.88</t>
  </si>
  <si>
    <t>421088</t>
  </si>
  <si>
    <t>42.10.88.01</t>
  </si>
  <si>
    <t>42.10.88.02</t>
  </si>
  <si>
    <t>42.10.88.03</t>
  </si>
  <si>
    <t>42.10.88.04</t>
  </si>
  <si>
    <t>42.10.89</t>
  </si>
  <si>
    <t>421089</t>
  </si>
  <si>
    <t>42.10.89.01</t>
  </si>
  <si>
    <t>42.10.89.02</t>
  </si>
  <si>
    <t>42.10.89.03</t>
  </si>
  <si>
    <t>42.10.89.04</t>
  </si>
  <si>
    <t>42.10.90</t>
  </si>
  <si>
    <t>421090</t>
  </si>
  <si>
    <t>42.10.90.01</t>
  </si>
  <si>
    <t>42.10.90.02</t>
  </si>
  <si>
    <t>42.10.90.03</t>
  </si>
  <si>
    <t>42.10.90.04</t>
  </si>
  <si>
    <t>42.10.91</t>
  </si>
  <si>
    <t>421091</t>
  </si>
  <si>
    <t>42.10.91.01</t>
  </si>
  <si>
    <t>42.10.91.02</t>
  </si>
  <si>
    <t>42.10.91.03</t>
  </si>
  <si>
    <t>42.10.91.04</t>
  </si>
  <si>
    <t>42.10.92</t>
  </si>
  <si>
    <t>421092</t>
  </si>
  <si>
    <t>42.10.92.01</t>
  </si>
  <si>
    <t>42.10.92.02</t>
  </si>
  <si>
    <t>42.10.92.03</t>
  </si>
  <si>
    <t>42.10.93</t>
  </si>
  <si>
    <t>421093</t>
  </si>
  <si>
    <t>42.10.93.01</t>
  </si>
  <si>
    <t>42.10.93.02</t>
  </si>
  <si>
    <t>42.10.93.03</t>
  </si>
  <si>
    <t>42.10.93.04</t>
  </si>
  <si>
    <t>42.10.94</t>
  </si>
  <si>
    <t>421094</t>
  </si>
  <si>
    <t>42.10.94.01</t>
  </si>
  <si>
    <t>42.10.94.02</t>
  </si>
  <si>
    <t>42.10.94.03</t>
  </si>
  <si>
    <t>42.10.94.04</t>
  </si>
  <si>
    <t>42.10.95</t>
  </si>
  <si>
    <t>421095</t>
  </si>
  <si>
    <t>42.10.95.01</t>
  </si>
  <si>
    <t>42.10.95.02</t>
  </si>
  <si>
    <t>42.10.95.03</t>
  </si>
  <si>
    <t>42.10.95.04</t>
  </si>
  <si>
    <t>42.10.96</t>
  </si>
  <si>
    <t>421096</t>
  </si>
  <si>
    <t>42.10.96.01</t>
  </si>
  <si>
    <t>42.10.96.02</t>
  </si>
  <si>
    <t>42.10.96.03</t>
  </si>
  <si>
    <t>42.10.96.04</t>
  </si>
  <si>
    <t>42.10.97</t>
  </si>
  <si>
    <t>421097</t>
  </si>
  <si>
    <t>42.10.97.01</t>
  </si>
  <si>
    <t>42.10.97.02</t>
  </si>
  <si>
    <t>42.10.97.03</t>
  </si>
  <si>
    <t>42.10.97.04</t>
  </si>
  <si>
    <t>42.10.98</t>
  </si>
  <si>
    <t>421098</t>
  </si>
  <si>
    <t>42.10.98.01</t>
  </si>
  <si>
    <t>42.10.98.02</t>
  </si>
  <si>
    <t>42.10.98.03</t>
  </si>
  <si>
    <t>42.10.98.04</t>
  </si>
  <si>
    <t>42.10.99</t>
  </si>
  <si>
    <t>421099</t>
  </si>
  <si>
    <t>42.10.99.01</t>
  </si>
  <si>
    <t>42.10.99.02</t>
  </si>
  <si>
    <t>42.10.99.03</t>
  </si>
  <si>
    <t>42.10.99.04</t>
  </si>
  <si>
    <t>42.10.100</t>
  </si>
  <si>
    <t>EEEFM CEL ANTONIO DUARTE</t>
  </si>
  <si>
    <t>42.10.100.01</t>
  </si>
  <si>
    <t>42.10.100.02</t>
  </si>
  <si>
    <t>42.10.100.03</t>
  </si>
  <si>
    <t>42.10.100.04</t>
  </si>
  <si>
    <t>42.10.101</t>
  </si>
  <si>
    <t>42.10.101.01</t>
  </si>
  <si>
    <t>42.10.101.02</t>
  </si>
  <si>
    <t>42.10.101.03</t>
  </si>
  <si>
    <t>42.10.101.04</t>
  </si>
  <si>
    <t>42.10.102</t>
  </si>
  <si>
    <t>42.10.102.01</t>
  </si>
  <si>
    <t>42.10.102.02</t>
  </si>
  <si>
    <t>42.10.102.03</t>
  </si>
  <si>
    <t>42.10.102.04</t>
  </si>
  <si>
    <t>42.10.103</t>
  </si>
  <si>
    <t>42.10.103.01</t>
  </si>
  <si>
    <t>42.10.103.02</t>
  </si>
  <si>
    <t>42.10.103.03</t>
  </si>
  <si>
    <t>42.10.103.04</t>
  </si>
  <si>
    <t>42.10.104</t>
  </si>
  <si>
    <t>42.10.104.01</t>
  </si>
  <si>
    <t>42.10.104.02</t>
  </si>
  <si>
    <t>42.10.104.03</t>
  </si>
  <si>
    <t>42.10.104.04</t>
  </si>
  <si>
    <t>42.10.105.01</t>
  </si>
  <si>
    <t>42.10.105.02</t>
  </si>
  <si>
    <t>42.10.105.03</t>
  </si>
  <si>
    <t>42.10.105.04</t>
  </si>
  <si>
    <t>42.10.106.01</t>
  </si>
  <si>
    <t>42.10.106.02</t>
  </si>
  <si>
    <t>42.10.106.03</t>
  </si>
  <si>
    <t>42.10.106.04</t>
  </si>
  <si>
    <t>42.10.107</t>
  </si>
  <si>
    <t>42.10.107.01</t>
  </si>
  <si>
    <t>42.10.107.02</t>
  </si>
  <si>
    <t>42.10.107.03</t>
  </si>
  <si>
    <t>42.10.107.04</t>
  </si>
  <si>
    <t>42.10.108.01</t>
  </si>
  <si>
    <t>42.10.108.02</t>
  </si>
  <si>
    <t>42.10.108.03</t>
  </si>
  <si>
    <t>42.10.108.04</t>
  </si>
  <si>
    <t>42.10.109</t>
  </si>
  <si>
    <t>42.10.109.01</t>
  </si>
  <si>
    <t>42.10.109.02</t>
  </si>
  <si>
    <t>42.10.109.03</t>
  </si>
  <si>
    <t>42.10.109.04</t>
  </si>
  <si>
    <t>42.10.110</t>
  </si>
  <si>
    <t>42.10.110.01</t>
  </si>
  <si>
    <t>42.10.110.02</t>
  </si>
  <si>
    <t>42.10.110.03</t>
  </si>
  <si>
    <t>42.10.110.04</t>
  </si>
  <si>
    <t>42.10.111</t>
  </si>
  <si>
    <t>42.10.111.01</t>
  </si>
  <si>
    <t>42.10.111.02</t>
  </si>
  <si>
    <t>42.10.111.03</t>
  </si>
  <si>
    <t>42.10.111.04</t>
  </si>
  <si>
    <t>42.10.112</t>
  </si>
  <si>
    <t>EEEF DR ARISTIDES ALEXANDRE CAMPOS*</t>
  </si>
  <si>
    <t>42.10.112.01</t>
  </si>
  <si>
    <t>42.10.112.02</t>
  </si>
  <si>
    <t>42.10.112.03</t>
  </si>
  <si>
    <t>42.10.112.04</t>
  </si>
  <si>
    <t>42.10.113</t>
  </si>
  <si>
    <t>42.10.113.01</t>
  </si>
  <si>
    <t>42.10.113.02</t>
  </si>
  <si>
    <t>42.10.113.03</t>
  </si>
  <si>
    <t>42.10.113.04</t>
  </si>
  <si>
    <t>42.10.114</t>
  </si>
  <si>
    <t>42.10.114.01</t>
  </si>
  <si>
    <t>42.10.114.02</t>
  </si>
  <si>
    <t>42.10.114.03</t>
  </si>
  <si>
    <t>42.10.114.04</t>
  </si>
  <si>
    <t>42.10.115</t>
  </si>
  <si>
    <t>42.10.115.01</t>
  </si>
  <si>
    <t>42.10.115.02</t>
  </si>
  <si>
    <t>42.10.115.03</t>
  </si>
  <si>
    <t>42.10.115.04</t>
  </si>
  <si>
    <t>42.10.116</t>
  </si>
  <si>
    <t>42.10.116.01</t>
  </si>
  <si>
    <t>42.10.116.02</t>
  </si>
  <si>
    <t>42.10.116.03</t>
  </si>
  <si>
    <t>42.10.116.04</t>
  </si>
  <si>
    <t>42.10.117</t>
  </si>
  <si>
    <t>42.10.117.01</t>
  </si>
  <si>
    <t>42.10.117.02</t>
  </si>
  <si>
    <t>42.10.117.03</t>
  </si>
  <si>
    <t>42.10.117.04</t>
  </si>
  <si>
    <t>42.10.118</t>
  </si>
  <si>
    <t>42.10.118.01</t>
  </si>
  <si>
    <t>42.10.118.02</t>
  </si>
  <si>
    <t>42.10.118.03</t>
  </si>
  <si>
    <t>42.10.118.04</t>
  </si>
  <si>
    <t>42.10.119</t>
  </si>
  <si>
    <t>42.10.119.01</t>
  </si>
  <si>
    <t>42.10.119.02</t>
  </si>
  <si>
    <t>42.10.119.03</t>
  </si>
  <si>
    <t>42.10.119.04</t>
  </si>
  <si>
    <t>42.10.120</t>
  </si>
  <si>
    <t>42.10.120.01</t>
  </si>
  <si>
    <t>42.10.120.02</t>
  </si>
  <si>
    <t>42.10.120.03</t>
  </si>
  <si>
    <t>42.10.120.04</t>
  </si>
  <si>
    <t>42.10.121</t>
  </si>
  <si>
    <t xml:space="preserve"> CEEFMTI ANTONIO ACHA</t>
  </si>
  <si>
    <t>42.10.121.01</t>
  </si>
  <si>
    <t>42.10.121.02</t>
  </si>
  <si>
    <t>42.10.121.03</t>
  </si>
  <si>
    <t>42.10.121.04</t>
  </si>
  <si>
    <t>42.10.122</t>
  </si>
  <si>
    <t xml:space="preserve"> CEEMTI LICEU MUNIZ FREIRE</t>
  </si>
  <si>
    <t>42.10.122.01</t>
  </si>
  <si>
    <t>42.10.122.02</t>
  </si>
  <si>
    <t>42.10.122.03</t>
  </si>
  <si>
    <t>42.10.122.04</t>
  </si>
  <si>
    <t>42.10.123</t>
  </si>
  <si>
    <t xml:space="preserve"> CEEFMTI  WASHINGTON PINHEIRO MEIRELLES</t>
  </si>
  <si>
    <t>42.10.123.01</t>
  </si>
  <si>
    <t>42.10.123.02</t>
  </si>
  <si>
    <t>42.10.123.03</t>
  </si>
  <si>
    <t>42.10.123.04</t>
  </si>
  <si>
    <t>42.11</t>
  </si>
  <si>
    <t xml:space="preserve"> SRE CARAPINA</t>
  </si>
  <si>
    <t>4211</t>
  </si>
  <si>
    <t>42.11.01</t>
  </si>
  <si>
    <t>42.11.02</t>
  </si>
  <si>
    <t>42.11.03</t>
  </si>
  <si>
    <t>42.11.04</t>
  </si>
  <si>
    <t>42.11.05</t>
  </si>
  <si>
    <t xml:space="preserve"> EEEF GERMANO ANDRE LUBE</t>
  </si>
  <si>
    <t>421105</t>
  </si>
  <si>
    <t>42.11.05.01</t>
  </si>
  <si>
    <t>42.11.05.02</t>
  </si>
  <si>
    <t>42.11.05.03</t>
  </si>
  <si>
    <t>42.11.05.04</t>
  </si>
  <si>
    <t>42.11.06</t>
  </si>
  <si>
    <t xml:space="preserve"> EEEF MANOEL LOPES</t>
  </si>
  <si>
    <t>421106</t>
  </si>
  <si>
    <t>42.11.06.01</t>
  </si>
  <si>
    <t>42.11.06.02</t>
  </si>
  <si>
    <t>42.11.06.03</t>
  </si>
  <si>
    <t>42.11.06.04</t>
  </si>
  <si>
    <t>42.11.07</t>
  </si>
  <si>
    <t xml:space="preserve">EEEFM ZUMBI DOS PALMARES </t>
  </si>
  <si>
    <t>421107</t>
  </si>
  <si>
    <t>42.11.07.01</t>
  </si>
  <si>
    <t>42.11.07.02</t>
  </si>
  <si>
    <t>42.11.07.03</t>
  </si>
  <si>
    <t>42.11.07.04</t>
  </si>
  <si>
    <t>42.11.08</t>
  </si>
  <si>
    <t xml:space="preserve"> EEEF PREFEITO JOSE MARIA MIGUEL FEU ROSA</t>
  </si>
  <si>
    <t>421108</t>
  </si>
  <si>
    <t>42.11.08.01</t>
  </si>
  <si>
    <t>42.11.08.02</t>
  </si>
  <si>
    <t>42.11.08.03</t>
  </si>
  <si>
    <t>42.11.08.04</t>
  </si>
  <si>
    <t>42.11.09</t>
  </si>
  <si>
    <t xml:space="preserve"> EEEFM MESTRE ALVARO</t>
  </si>
  <si>
    <t>421109</t>
  </si>
  <si>
    <t>42.11.09.01</t>
  </si>
  <si>
    <t>42.11.09.02</t>
  </si>
  <si>
    <t>42.11.09.03</t>
  </si>
  <si>
    <t>42.11.09.04</t>
  </si>
  <si>
    <t>42.11.10</t>
  </si>
  <si>
    <t xml:space="preserve"> EEEFM LARANJEIRAS</t>
  </si>
  <si>
    <t>421110</t>
  </si>
  <si>
    <t>42.11.10.01</t>
  </si>
  <si>
    <t>42.11.10.02</t>
  </si>
  <si>
    <t>42.11.10.03</t>
  </si>
  <si>
    <t>42.11.10.04</t>
  </si>
  <si>
    <t>42.11.11</t>
  </si>
  <si>
    <t xml:space="preserve"> EEEF PROF ANNA GOMES</t>
  </si>
  <si>
    <t>421111</t>
  </si>
  <si>
    <t>42.11.11.01</t>
  </si>
  <si>
    <t>42.11.11.02</t>
  </si>
  <si>
    <t>42.11.11.03</t>
  </si>
  <si>
    <t>42.11.11.04</t>
  </si>
  <si>
    <t>42.11.12</t>
  </si>
  <si>
    <t xml:space="preserve"> EEEFM VILA NOVA DE COLARES</t>
  </si>
  <si>
    <t>421112</t>
  </si>
  <si>
    <t>42.11.12.01</t>
  </si>
  <si>
    <t>42.11.12.02</t>
  </si>
  <si>
    <t>42.11.12.03</t>
  </si>
  <si>
    <t>42.11.12.04</t>
  </si>
  <si>
    <t>42.11.13</t>
  </si>
  <si>
    <t>EEEFM ROMULO CASTELLO*</t>
  </si>
  <si>
    <t>421113</t>
  </si>
  <si>
    <t>42.11.13.01</t>
  </si>
  <si>
    <t>42.11.13.02</t>
  </si>
  <si>
    <t>42.11.13.03</t>
  </si>
  <si>
    <t>42.11.13.04</t>
  </si>
  <si>
    <t>42.11.14</t>
  </si>
  <si>
    <t>EEEFM JOSÉ PINTO COELHO*</t>
  </si>
  <si>
    <t>421114</t>
  </si>
  <si>
    <t>42.11.14.01</t>
  </si>
  <si>
    <t>42.11.14.02</t>
  </si>
  <si>
    <t>42.11.14.03</t>
  </si>
  <si>
    <t>42.11.14.04</t>
  </si>
  <si>
    <t>42.11.15</t>
  </si>
  <si>
    <t xml:space="preserve"> EEEFM CLOVIS BORGES MIGUEL</t>
  </si>
  <si>
    <t>421115</t>
  </si>
  <si>
    <t>42.11.15.01</t>
  </si>
  <si>
    <t>42.11.15.02</t>
  </si>
  <si>
    <t>42.11.15.03</t>
  </si>
  <si>
    <t>42.11.15.04</t>
  </si>
  <si>
    <t>42.11.16</t>
  </si>
  <si>
    <t xml:space="preserve"> EEEFM IRACEMA CONCEICAO SILVA</t>
  </si>
  <si>
    <t>421116</t>
  </si>
  <si>
    <t>42.11.16.01</t>
  </si>
  <si>
    <t>42.11.16.02</t>
  </si>
  <si>
    <t>42.11.16.03</t>
  </si>
  <si>
    <t>42.11.16.04</t>
  </si>
  <si>
    <t>42.11.17</t>
  </si>
  <si>
    <t xml:space="preserve"> EEEF TAQUARA I</t>
  </si>
  <si>
    <t>421117</t>
  </si>
  <si>
    <t>42.11.17.01</t>
  </si>
  <si>
    <t>42.11.17.02</t>
  </si>
  <si>
    <t>42.11.17.03</t>
  </si>
  <si>
    <t>42.11.17.04</t>
  </si>
  <si>
    <t>42.11.18</t>
  </si>
  <si>
    <t xml:space="preserve"> EEEFM FRANCISCO NASCIMENTO</t>
  </si>
  <si>
    <t>421118</t>
  </si>
  <si>
    <t>42.11.18.01</t>
  </si>
  <si>
    <t>42.11.18.02</t>
  </si>
  <si>
    <t>42.11.18.03</t>
  </si>
  <si>
    <t>42.11.18.04</t>
  </si>
  <si>
    <t>42.11.19</t>
  </si>
  <si>
    <t xml:space="preserve"> EEEM PROF RENATO JOSE DA COSTA PACHECO</t>
  </si>
  <si>
    <t>421119</t>
  </si>
  <si>
    <t>42.11.19.01</t>
  </si>
  <si>
    <t>42.11.19.02</t>
  </si>
  <si>
    <t>42.11.19.03</t>
  </si>
  <si>
    <t>42.11.19.04</t>
  </si>
  <si>
    <t>42.11.20</t>
  </si>
  <si>
    <t xml:space="preserve"> EEEFM BELMIRO TEIXEIRA PIMENTA</t>
  </si>
  <si>
    <t>421120</t>
  </si>
  <si>
    <t>42.11.20.01</t>
  </si>
  <si>
    <t>42.11.20.02</t>
  </si>
  <si>
    <t>42.11.20.03</t>
  </si>
  <si>
    <t>42.11.20.04</t>
  </si>
  <si>
    <t>42.11.21</t>
  </si>
  <si>
    <t>EEEF PROFª ADEVALNI AZEVEDO*</t>
  </si>
  <si>
    <t>421121</t>
  </si>
  <si>
    <t>42.11.21.01</t>
  </si>
  <si>
    <t>42.11.21.02</t>
  </si>
  <si>
    <t>42.11.21.03</t>
  </si>
  <si>
    <t>42.11.21.04</t>
  </si>
  <si>
    <t>42.11.22</t>
  </si>
  <si>
    <t xml:space="preserve"> EEEFM ELZA LEMOS ANDREATTA</t>
  </si>
  <si>
    <t>421122</t>
  </si>
  <si>
    <t>42.11.22.01</t>
  </si>
  <si>
    <t>42.11.22.02</t>
  </si>
  <si>
    <t>42.11.22.03</t>
  </si>
  <si>
    <t>42.11.22.04</t>
  </si>
  <si>
    <t>421123</t>
  </si>
  <si>
    <t>42.11.23.01</t>
  </si>
  <si>
    <t xml:space="preserve"> EEEF VIRGINIO PEREIRA</t>
  </si>
  <si>
    <t>42.11.23.02</t>
  </si>
  <si>
    <t>42.11.23.03</t>
  </si>
  <si>
    <t>42.11.23.04</t>
  </si>
  <si>
    <t>421124</t>
  </si>
  <si>
    <t>42.11.24.01</t>
  </si>
  <si>
    <t xml:space="preserve"> EEEFM SILVIO EGITO SOBRINHO</t>
  </si>
  <si>
    <t>42.11.24.02</t>
  </si>
  <si>
    <t>42.11.24.03</t>
  </si>
  <si>
    <t>42.11.24.04</t>
  </si>
  <si>
    <t>421125</t>
  </si>
  <si>
    <t>42.11.25.01</t>
  </si>
  <si>
    <t>EEEF JUDITH LEAO CASTELLO RIBEIRO</t>
  </si>
  <si>
    <t>42.11.25.02</t>
  </si>
  <si>
    <t>42.11.25.03</t>
  </si>
  <si>
    <t>42.11.25.04</t>
  </si>
  <si>
    <t>421126</t>
  </si>
  <si>
    <t>42.11.26.01</t>
  </si>
  <si>
    <t xml:space="preserve"> EEEF FRANCISCO ALVES MENDES</t>
  </si>
  <si>
    <t>42.11.26.02</t>
  </si>
  <si>
    <t>42.11.26.03</t>
  </si>
  <si>
    <t>42.11.26.04</t>
  </si>
  <si>
    <t>421127</t>
  </si>
  <si>
    <t>42.11.27.01</t>
  </si>
  <si>
    <t xml:space="preserve"> EEEFM ANTONIO JOSE PEIXOTO MIGUEL</t>
  </si>
  <si>
    <t>42.11.27.02</t>
  </si>
  <si>
    <t>42.11.27.03</t>
  </si>
  <si>
    <t>42.11.27.04</t>
  </si>
  <si>
    <t>421128</t>
  </si>
  <si>
    <t>42.11.28.01</t>
  </si>
  <si>
    <t>EEEFM MARIA JOSE ZOUAIN DE MIRANDA</t>
  </si>
  <si>
    <t>42.11.28.02</t>
  </si>
  <si>
    <t>42.11.28.03</t>
  </si>
  <si>
    <t>42.11.28.04</t>
  </si>
  <si>
    <t>421129</t>
  </si>
  <si>
    <t>42.11.29.01</t>
  </si>
  <si>
    <t xml:space="preserve"> EEEFM NOVA CARAPINA</t>
  </si>
  <si>
    <t>42.11.29.02</t>
  </si>
  <si>
    <t>42.11.29.03</t>
  </si>
  <si>
    <t>42.11.29.04</t>
  </si>
  <si>
    <t>42.11.30</t>
  </si>
  <si>
    <t xml:space="preserve"> EEEFM MARINGA</t>
  </si>
  <si>
    <t>421130</t>
  </si>
  <si>
    <t>42.11.30.01</t>
  </si>
  <si>
    <t>42.11.30.02</t>
  </si>
  <si>
    <t>42.11.30.03</t>
  </si>
  <si>
    <t>42.11.30.04</t>
  </si>
  <si>
    <t>42.11.31</t>
  </si>
  <si>
    <t xml:space="preserve"> EEEFM ELICE BAPTISTA GAUDIO</t>
  </si>
  <si>
    <t>421131</t>
  </si>
  <si>
    <t>42.11.31.01</t>
  </si>
  <si>
    <t>42.11.31.02</t>
  </si>
  <si>
    <t>42.11.31.03</t>
  </si>
  <si>
    <t>42.11.31.04</t>
  </si>
  <si>
    <t>42.11.32</t>
  </si>
  <si>
    <t xml:space="preserve"> EEEF JONES JOSE DO NASCIMENTO</t>
  </si>
  <si>
    <t>421132</t>
  </si>
  <si>
    <t>42.11.32.01</t>
  </si>
  <si>
    <t>42.11.32.02</t>
  </si>
  <si>
    <t>42.11.32.03</t>
  </si>
  <si>
    <t>42.11.32.04</t>
  </si>
  <si>
    <t>42.11.33</t>
  </si>
  <si>
    <t xml:space="preserve"> EEEFM SERRA SEDE</t>
  </si>
  <si>
    <t>421133</t>
  </si>
  <si>
    <t>42.11.33.01</t>
  </si>
  <si>
    <t>42.11.33.02</t>
  </si>
  <si>
    <t>42.11.33.03</t>
  </si>
  <si>
    <t>42.11.33.04</t>
  </si>
  <si>
    <t>42.11.34</t>
  </si>
  <si>
    <t xml:space="preserve"> EEEM ARNULPHO MATTOS</t>
  </si>
  <si>
    <t>421134</t>
  </si>
  <si>
    <t>42.11.34.01</t>
  </si>
  <si>
    <t>42.11.34.02</t>
  </si>
  <si>
    <t>42.11.34.03</t>
  </si>
  <si>
    <t>42.11.34.04</t>
  </si>
  <si>
    <t>42.11.35</t>
  </si>
  <si>
    <t xml:space="preserve"> EEEF CARAPEBUS</t>
  </si>
  <si>
    <t>421135</t>
  </si>
  <si>
    <t>42.11.35.01</t>
  </si>
  <si>
    <t>42.11.35.02</t>
  </si>
  <si>
    <t>42.11.35.03</t>
  </si>
  <si>
    <t>42.11.35.04</t>
  </si>
  <si>
    <t>42.11.36</t>
  </si>
  <si>
    <t xml:space="preserve"> EEEFM MARINETE DE SOUZA LIRA</t>
  </si>
  <si>
    <t>421136</t>
  </si>
  <si>
    <t>42.11.36.01</t>
  </si>
  <si>
    <t>42.11.36.02</t>
  </si>
  <si>
    <t>42.11.36.03</t>
  </si>
  <si>
    <t>42.11.36.04</t>
  </si>
  <si>
    <t>42.11.37</t>
  </si>
  <si>
    <t xml:space="preserve"> EEEM GOMES CARDIM</t>
  </si>
  <si>
    <t>421137</t>
  </si>
  <si>
    <t>42.11.37.01</t>
  </si>
  <si>
    <t>42.11.37.02</t>
  </si>
  <si>
    <t>42.11.37.03</t>
  </si>
  <si>
    <t>42.11.37.04</t>
  </si>
  <si>
    <t>42.11.38</t>
  </si>
  <si>
    <t xml:space="preserve"> EEEFM GETULIO PIMENTEL LOUREIRO</t>
  </si>
  <si>
    <t>421138</t>
  </si>
  <si>
    <t>42.11.38.01</t>
  </si>
  <si>
    <t>42.11.38.02</t>
  </si>
  <si>
    <t>42.11.38.03</t>
  </si>
  <si>
    <t>42.11.38.04</t>
  </si>
  <si>
    <t>42.11.39</t>
  </si>
  <si>
    <t xml:space="preserve"> EEEFM ARISTOBULO BARBOSA LEAO</t>
  </si>
  <si>
    <t>421139</t>
  </si>
  <si>
    <t>42.11.39.01</t>
  </si>
  <si>
    <t>42.11.39.02</t>
  </si>
  <si>
    <t>42.11.39.03</t>
  </si>
  <si>
    <t>42.11.39.04</t>
  </si>
  <si>
    <t>42.11.40</t>
  </si>
  <si>
    <t xml:space="preserve"> EEEFM MARIA PENEDO</t>
  </si>
  <si>
    <t>421140</t>
  </si>
  <si>
    <t>42.11.40.01</t>
  </si>
  <si>
    <t>42.11.40.02</t>
  </si>
  <si>
    <t>42.11.40.03</t>
  </si>
  <si>
    <t>42.11.40.04</t>
  </si>
  <si>
    <t>42.11.41</t>
  </si>
  <si>
    <t>EEEF PROF JOAO ANTUNES DAS DORES</t>
  </si>
  <si>
    <t>421141</t>
  </si>
  <si>
    <t>42.11.41.01</t>
  </si>
  <si>
    <t>42.11.41.02</t>
  </si>
  <si>
    <t>42.11.41.03</t>
  </si>
  <si>
    <t>42.11.41.04</t>
  </si>
  <si>
    <t>42.11.42</t>
  </si>
  <si>
    <t xml:space="preserve"> EEEFM PROF HILDA MIRANDA NASCIMENTO</t>
  </si>
  <si>
    <t>421142</t>
  </si>
  <si>
    <t>42.11.42.01</t>
  </si>
  <si>
    <t>42.11.42.02</t>
  </si>
  <si>
    <t>42.11.42.03</t>
  </si>
  <si>
    <t>42.11.42.04</t>
  </si>
  <si>
    <t>42.11.43</t>
  </si>
  <si>
    <t xml:space="preserve"> EEEF CAMPINHO</t>
  </si>
  <si>
    <t>421143</t>
  </si>
  <si>
    <t>42.11.43.01</t>
  </si>
  <si>
    <t>42.11.43.02</t>
  </si>
  <si>
    <t>42.11.43.03</t>
  </si>
  <si>
    <t>42.11.43.04</t>
  </si>
  <si>
    <t>42.11.44</t>
  </si>
  <si>
    <t xml:space="preserve"> EEEFM ARLINDO FERREIRA LOPES</t>
  </si>
  <si>
    <t>421144</t>
  </si>
  <si>
    <t>42.11.44.01</t>
  </si>
  <si>
    <t>42.11.44.02</t>
  </si>
  <si>
    <t>42.11.44.03</t>
  </si>
  <si>
    <t>42.11.44.04</t>
  </si>
  <si>
    <t>42.11.45</t>
  </si>
  <si>
    <t xml:space="preserve"> EEEFM ALMIRANTE BARROSO</t>
  </si>
  <si>
    <t>421145</t>
  </si>
  <si>
    <t>42.11.45.01</t>
  </si>
  <si>
    <t>42.11.45.02</t>
  </si>
  <si>
    <t>42.11.45.03</t>
  </si>
  <si>
    <t>42.11.45.04</t>
  </si>
  <si>
    <t>42.11.46</t>
  </si>
  <si>
    <t xml:space="preserve"> EEEFM PROF JURACI MACHADO</t>
  </si>
  <si>
    <t>421146</t>
  </si>
  <si>
    <t>42.11.46.01</t>
  </si>
  <si>
    <t>42.11.46.02</t>
  </si>
  <si>
    <t>42.11.46.03</t>
  </si>
  <si>
    <t>42.11.46.04</t>
  </si>
  <si>
    <t>42.11.47</t>
  </si>
  <si>
    <t>EEEFM AFLORDIZIO CARVALHO DA SILVA</t>
  </si>
  <si>
    <t>421147</t>
  </si>
  <si>
    <t>42.11.47.01</t>
  </si>
  <si>
    <t>42.11.47.02</t>
  </si>
  <si>
    <t>42.11.47.03</t>
  </si>
  <si>
    <t>42.11.47.04</t>
  </si>
  <si>
    <t>42.11.48</t>
  </si>
  <si>
    <t xml:space="preserve"> EEEFM JACARAIPE</t>
  </si>
  <si>
    <t>421148</t>
  </si>
  <si>
    <t>42.11.48.01</t>
  </si>
  <si>
    <t>42.11.48.02</t>
  </si>
  <si>
    <t>42.11.48.03</t>
  </si>
  <si>
    <t>42.11.48.04</t>
  </si>
  <si>
    <t>42.11.49</t>
  </si>
  <si>
    <t xml:space="preserve"> EEEFM MAJOR ALFREDO PEDRO RABAIOLI</t>
  </si>
  <si>
    <t>421149</t>
  </si>
  <si>
    <t>42.11.49.01</t>
  </si>
  <si>
    <t>42.11.49.02</t>
  </si>
  <si>
    <t>42.11.49.03</t>
  </si>
  <si>
    <t>42.11.49.04</t>
  </si>
  <si>
    <t>42.11.50</t>
  </si>
  <si>
    <t xml:space="preserve"> EEEFM FREDERICO PRETTI</t>
  </si>
  <si>
    <t>421150</t>
  </si>
  <si>
    <t>42.11.50.01</t>
  </si>
  <si>
    <t>42.11.50.02</t>
  </si>
  <si>
    <t>42.11.50.03</t>
  </si>
  <si>
    <t>42.11.50.04</t>
  </si>
  <si>
    <t>42.11.51</t>
  </si>
  <si>
    <t xml:space="preserve">EEEM PROF FERNANDO DUARTE RABELO </t>
  </si>
  <si>
    <t>421151</t>
  </si>
  <si>
    <t>42.11.51.01</t>
  </si>
  <si>
    <t>42.11.51.02</t>
  </si>
  <si>
    <t>42.11.51.03</t>
  </si>
  <si>
    <t>42.11.51.04</t>
  </si>
  <si>
    <t>42.11.52</t>
  </si>
  <si>
    <t xml:space="preserve"> CEEFMTI JOAQUIM BEATO**</t>
  </si>
  <si>
    <t>421152</t>
  </si>
  <si>
    <t>42.11.52.01</t>
  </si>
  <si>
    <t>42.11.52.02</t>
  </si>
  <si>
    <t>42.11.52.03</t>
  </si>
  <si>
    <t>42.11.52.04</t>
  </si>
  <si>
    <t>42.11.53</t>
  </si>
  <si>
    <t>EEEFM PROF MARIA OLINDA DE OLIVEIRA MENEZES*</t>
  </si>
  <si>
    <t>421153</t>
  </si>
  <si>
    <t>42.11.53.01</t>
  </si>
  <si>
    <t>42.11.53.02</t>
  </si>
  <si>
    <t>42.11.53.03</t>
  </si>
  <si>
    <t>42.11.53.04</t>
  </si>
  <si>
    <t>42.11.54</t>
  </si>
  <si>
    <t xml:space="preserve"> EEEFM MARIA ORTIZ</t>
  </si>
  <si>
    <t>421154</t>
  </si>
  <si>
    <t>42.11.54.01</t>
  </si>
  <si>
    <t>42.11.54.02</t>
  </si>
  <si>
    <t>42.11.54.03</t>
  </si>
  <si>
    <t>42.11.54.04</t>
  </si>
  <si>
    <t>42.11.55</t>
  </si>
  <si>
    <t>EEEFM PROFESSORA MARIA DA PAZ PIMENTEL*</t>
  </si>
  <si>
    <t>421155</t>
  </si>
  <si>
    <t>42.11.55.01</t>
  </si>
  <si>
    <t>42.11.55.02</t>
  </si>
  <si>
    <t>42.11.55.03</t>
  </si>
  <si>
    <t>42.11.55.04</t>
  </si>
  <si>
    <t>42.11.56</t>
  </si>
  <si>
    <t xml:space="preserve"> EEEFM HILDEBRANDO LUCAS</t>
  </si>
  <si>
    <t>421156</t>
  </si>
  <si>
    <t>42.11.56.01</t>
  </si>
  <si>
    <t>42.11.56.02</t>
  </si>
  <si>
    <t>42.11.56.03</t>
  </si>
  <si>
    <t>42.11.56.04</t>
  </si>
  <si>
    <t>42.11.57</t>
  </si>
  <si>
    <t>EEEM COLÉGIO ESTADUAL DO ESPIRITO SANTO*</t>
  </si>
  <si>
    <t>421157</t>
  </si>
  <si>
    <t>42.11.57.01</t>
  </si>
  <si>
    <t>42.11.57.02</t>
  </si>
  <si>
    <t>42.11.57.03</t>
  </si>
  <si>
    <t>42.11.57.04</t>
  </si>
  <si>
    <t>42.11.58</t>
  </si>
  <si>
    <t xml:space="preserve"> EEEFM PROF JOAO LOYOLA</t>
  </si>
  <si>
    <t>421158</t>
  </si>
  <si>
    <t>42.11.58.01</t>
  </si>
  <si>
    <t>42.11.58.02</t>
  </si>
  <si>
    <t>42.11.58.03</t>
  </si>
  <si>
    <t>421159</t>
  </si>
  <si>
    <t>42.11.59.04</t>
  </si>
  <si>
    <t>42.11.59</t>
  </si>
  <si>
    <t xml:space="preserve"> EEEFM FRANCISCA PEIXOTO MIGUEL</t>
  </si>
  <si>
    <t>42.11.59.01</t>
  </si>
  <si>
    <t>42.11.59.02</t>
  </si>
  <si>
    <t>42.11.59.03</t>
  </si>
  <si>
    <t>42.11.60</t>
  </si>
  <si>
    <t>EEEM IRMA MARIA HORTA*</t>
  </si>
  <si>
    <t>421160</t>
  </si>
  <si>
    <t>42.11.60.01</t>
  </si>
  <si>
    <t>42.11.60.02</t>
  </si>
  <si>
    <t>42.11.60.03</t>
  </si>
  <si>
    <t>42.11.60.04</t>
  </si>
  <si>
    <t>42.11.61</t>
  </si>
  <si>
    <t xml:space="preserve"> CEEFMTI NAIR MIRANDA</t>
  </si>
  <si>
    <t>421161</t>
  </si>
  <si>
    <t>42.11.61.01</t>
  </si>
  <si>
    <t>42.11.61.02</t>
  </si>
  <si>
    <t>42.11.61.03</t>
  </si>
  <si>
    <t>42.11.61.04</t>
  </si>
  <si>
    <t>42.11.62</t>
  </si>
  <si>
    <t xml:space="preserve"> EEEFM SIZENANDO PECHINCHA</t>
  </si>
  <si>
    <t>421162</t>
  </si>
  <si>
    <t>42.11.62.01</t>
  </si>
  <si>
    <t>42.11.62.02</t>
  </si>
  <si>
    <t>42.11.62.03</t>
  </si>
  <si>
    <t>42.11.62.04</t>
  </si>
  <si>
    <t>42.11.63</t>
  </si>
  <si>
    <t xml:space="preserve"> EEEFM ANTONIO LUIZ VALIATI</t>
  </si>
  <si>
    <t>421163</t>
  </si>
  <si>
    <t>42.11.63.01</t>
  </si>
  <si>
    <t>42.11.63.02</t>
  </si>
  <si>
    <t>42.11.63.03</t>
  </si>
  <si>
    <t>42.11.63.04</t>
  </si>
  <si>
    <t>42.11.64</t>
  </si>
  <si>
    <t>EEEFM ANTONIO ENGRACIO DA SILVA*</t>
  </si>
  <si>
    <t>421164</t>
  </si>
  <si>
    <t>42.11.64.01</t>
  </si>
  <si>
    <t>42.11.64.02</t>
  </si>
  <si>
    <t>42.11.64.03</t>
  </si>
  <si>
    <t>42.11.64.04</t>
  </si>
  <si>
    <t>42.11.65</t>
  </si>
  <si>
    <t xml:space="preserve"> CEEMTI SAO PEDRO DR AGESANDRO C PEREIRA**</t>
  </si>
  <si>
    <t>421165</t>
  </si>
  <si>
    <t>42.11.65.01</t>
  </si>
  <si>
    <t>42.11.65.02</t>
  </si>
  <si>
    <t>42.11.65.03</t>
  </si>
  <si>
    <t>42.11.65.04</t>
  </si>
  <si>
    <t>42.11.66</t>
  </si>
  <si>
    <t>EEEFM D JOAO BATISTA DA MOTTA E ALBUQUERQUE*</t>
  </si>
  <si>
    <t>421166</t>
  </si>
  <si>
    <t>42.11.66.01</t>
  </si>
  <si>
    <t>42.11.66.02</t>
  </si>
  <si>
    <t>42.11.66.03</t>
  </si>
  <si>
    <t>42.11.66.04</t>
  </si>
  <si>
    <t>42.11.67</t>
  </si>
  <si>
    <t xml:space="preserve"> EEEFM CLOTILDE RATO</t>
  </si>
  <si>
    <t>421167</t>
  </si>
  <si>
    <t>42.11.67.01</t>
  </si>
  <si>
    <t>42.11.67.02</t>
  </si>
  <si>
    <t>42.11.67.03</t>
  </si>
  <si>
    <t>42.11.67.04</t>
  </si>
  <si>
    <t>42.11.68</t>
  </si>
  <si>
    <t>EEEFM DESEMBARGADOR CARLOS XAVIER PAES BARRETO*</t>
  </si>
  <si>
    <t>421168</t>
  </si>
  <si>
    <t>42.11.68.01</t>
  </si>
  <si>
    <t>42.11.68.02</t>
  </si>
  <si>
    <t>42.11.68.03</t>
  </si>
  <si>
    <t>42.11.68.04</t>
  </si>
  <si>
    <t>42.11.69</t>
  </si>
  <si>
    <t xml:space="preserve"> EEUEF MARIA JULITA</t>
  </si>
  <si>
    <t>421169</t>
  </si>
  <si>
    <t>42.11.69.01</t>
  </si>
  <si>
    <t>42.11.69.02</t>
  </si>
  <si>
    <t>42.11.69.03</t>
  </si>
  <si>
    <t>42.11.69.04</t>
  </si>
  <si>
    <t>42.11.70</t>
  </si>
  <si>
    <t xml:space="preserve"> CEEJA DE VITORIA</t>
  </si>
  <si>
    <t>421170</t>
  </si>
  <si>
    <t>42.11.70.01</t>
  </si>
  <si>
    <t>42.11.70.02</t>
  </si>
  <si>
    <t>42.11.70.03</t>
  </si>
  <si>
    <t>42.11.70.04</t>
  </si>
  <si>
    <t>42.11.71</t>
  </si>
  <si>
    <t>EEEFM MAJOR ALFREDO PEDRO RABAYOLLI*</t>
  </si>
  <si>
    <t>421171</t>
  </si>
  <si>
    <t>42.11.71.01</t>
  </si>
  <si>
    <t>42.11.71.02</t>
  </si>
  <si>
    <t>42.11.71.03</t>
  </si>
  <si>
    <t>42.11.71.04</t>
  </si>
  <si>
    <t>42.11.72</t>
  </si>
  <si>
    <t xml:space="preserve"> EEEFM ANTONIO ENGRACIO SILVA</t>
  </si>
  <si>
    <t>421172</t>
  </si>
  <si>
    <t>42.11.72.01</t>
  </si>
  <si>
    <t>42.11.72.02</t>
  </si>
  <si>
    <t>42.11.72.03</t>
  </si>
  <si>
    <t>42.11.72.04</t>
  </si>
  <si>
    <t>42.11.73</t>
  </si>
  <si>
    <t xml:space="preserve"> EEEFM IRMA MARIA HORTA</t>
  </si>
  <si>
    <t>421173</t>
  </si>
  <si>
    <t>42.11.73.01</t>
  </si>
  <si>
    <t>42.11.73.02</t>
  </si>
  <si>
    <t>42.11.73.03</t>
  </si>
  <si>
    <t>42.11.73.04</t>
  </si>
  <si>
    <t>42.11.74</t>
  </si>
  <si>
    <t xml:space="preserve"> EEEF PROF ADELVANI AZEVEDO</t>
  </si>
  <si>
    <t>421174</t>
  </si>
  <si>
    <t>42.11.74.01</t>
  </si>
  <si>
    <t>42.11.74.02</t>
  </si>
  <si>
    <t>42.11.74.03</t>
  </si>
  <si>
    <t>42.11.74.04</t>
  </si>
  <si>
    <t>42.11.75</t>
  </si>
  <si>
    <t xml:space="preserve"> EEEFM PROF MARIA OLINDA DE O MENEZES</t>
  </si>
  <si>
    <t>421175</t>
  </si>
  <si>
    <t>42.11.75.01</t>
  </si>
  <si>
    <t>42.11.75.02</t>
  </si>
  <si>
    <t>42.11.75.03</t>
  </si>
  <si>
    <t>42.11.75.04</t>
  </si>
  <si>
    <t>42.11.76</t>
  </si>
  <si>
    <t xml:space="preserve"> EEEFM  JUDITH DA SILVA GOES COUTINHO</t>
  </si>
  <si>
    <t>421176</t>
  </si>
  <si>
    <t>42.11.76.01</t>
  </si>
  <si>
    <t>42.11.76.02</t>
  </si>
  <si>
    <t>42.11.76.03</t>
  </si>
  <si>
    <t>42.11.76.04</t>
  </si>
  <si>
    <t>42.11.77</t>
  </si>
  <si>
    <t>EEEM PROF FERNANDO D RABELO*</t>
  </si>
  <si>
    <t>421177</t>
  </si>
  <si>
    <t>42.11.77.01</t>
  </si>
  <si>
    <t>42.11.77.02</t>
  </si>
  <si>
    <t>42.11.77.03</t>
  </si>
  <si>
    <t>42.11.77.04</t>
  </si>
  <si>
    <t>42.11.78</t>
  </si>
  <si>
    <t xml:space="preserve"> EEEFM ZUMBI DOS PALMARES</t>
  </si>
  <si>
    <t>421178</t>
  </si>
  <si>
    <t>42.11.78.01</t>
  </si>
  <si>
    <t>42.11.78.02</t>
  </si>
  <si>
    <t>42.11.78.03</t>
  </si>
  <si>
    <t>42.11.78.04</t>
  </si>
  <si>
    <t>42.11.79</t>
  </si>
  <si>
    <t xml:space="preserve"> EEEFM PROF JOAO ANTUNES DAS DORES</t>
  </si>
  <si>
    <t>421179</t>
  </si>
  <si>
    <t>42.11.79.01</t>
  </si>
  <si>
    <t>42.11.79.02</t>
  </si>
  <si>
    <t>42.11.79.03</t>
  </si>
  <si>
    <t>42.11.79.04</t>
  </si>
  <si>
    <t>42.11.80</t>
  </si>
  <si>
    <t xml:space="preserve"> EEEFM AFLORDIZIO CARVALHO SILVA</t>
  </si>
  <si>
    <t>421180</t>
  </si>
  <si>
    <t>42.11.80.01</t>
  </si>
  <si>
    <t>42.11.80.02</t>
  </si>
  <si>
    <t>42.11.80.03</t>
  </si>
  <si>
    <t>42.11.80.04</t>
  </si>
  <si>
    <t>42.11.81</t>
  </si>
  <si>
    <t xml:space="preserve"> EEEF JUDITH LEAO CASTELO RIBEIRO</t>
  </si>
  <si>
    <t>421181</t>
  </si>
  <si>
    <t>42.11.81.01</t>
  </si>
  <si>
    <t>42.11.81.02</t>
  </si>
  <si>
    <t>42.11.81.03</t>
  </si>
  <si>
    <t>42.11.81.04</t>
  </si>
  <si>
    <t>42.11.82</t>
  </si>
  <si>
    <t xml:space="preserve"> EEEFM DOM JOAO BATISTA DA MOTTA E ALBUQUERQUE</t>
  </si>
  <si>
    <t>421182</t>
  </si>
  <si>
    <t>42.11.82.01</t>
  </si>
  <si>
    <t>42.11.82.02</t>
  </si>
  <si>
    <t>42.11.82.03</t>
  </si>
  <si>
    <t>42.11.82.04</t>
  </si>
  <si>
    <t>42.11.83</t>
  </si>
  <si>
    <t>421183</t>
  </si>
  <si>
    <t>42.11.83.01</t>
  </si>
  <si>
    <t>42.11.83.02</t>
  </si>
  <si>
    <t>42.11.83.03</t>
  </si>
  <si>
    <t>42.11.83.04</t>
  </si>
  <si>
    <t>42.11.84</t>
  </si>
  <si>
    <t>EEEFM IRACEMA CONCEIÇAO SILVA*</t>
  </si>
  <si>
    <t>421184</t>
  </si>
  <si>
    <t>42.11.84.01</t>
  </si>
  <si>
    <t>42.11.84.02</t>
  </si>
  <si>
    <t>42.11.84.03</t>
  </si>
  <si>
    <t>42.11.84.04</t>
  </si>
  <si>
    <t>42.11.85</t>
  </si>
  <si>
    <t xml:space="preserve"> EEEFM DES CARLOS XAVIER PAES BARRETO</t>
  </si>
  <si>
    <t>421185</t>
  </si>
  <si>
    <t>42.11.85.01</t>
  </si>
  <si>
    <t>42.11.85.02</t>
  </si>
  <si>
    <t>42.11.85.03</t>
  </si>
  <si>
    <t>42.11.85.04</t>
  </si>
  <si>
    <t>42.11.86</t>
  </si>
  <si>
    <t xml:space="preserve"> EEEFM JOSE PINTO COELHO</t>
  </si>
  <si>
    <t>421186</t>
  </si>
  <si>
    <t>42.11.86.01</t>
  </si>
  <si>
    <t>42.11.86.02</t>
  </si>
  <si>
    <t>42.11.86.03</t>
  </si>
  <si>
    <t>42.11.86.04</t>
  </si>
  <si>
    <t>42.11.87</t>
  </si>
  <si>
    <t xml:space="preserve"> COLEGIO ESTADUAL DO ESP SANTO</t>
  </si>
  <si>
    <t>421187</t>
  </si>
  <si>
    <t>42.11.87.01</t>
  </si>
  <si>
    <t>42.11.87.02</t>
  </si>
  <si>
    <t>42.11.87.03</t>
  </si>
  <si>
    <t>42.11.87.04</t>
  </si>
  <si>
    <t>42.11.88</t>
  </si>
  <si>
    <t>421188</t>
  </si>
  <si>
    <t>42.11.88.01</t>
  </si>
  <si>
    <t>42.11.88.02</t>
  </si>
  <si>
    <t>42.11.88.03</t>
  </si>
  <si>
    <t>42.11.88.04</t>
  </si>
  <si>
    <t>42.11.89</t>
  </si>
  <si>
    <t xml:space="preserve"> EEEFM MARIA JOSE ZOUAIN MIRANDA</t>
  </si>
  <si>
    <t>421189</t>
  </si>
  <si>
    <t>42.11.89.01</t>
  </si>
  <si>
    <t>42.11.89.02</t>
  </si>
  <si>
    <t>42.11.89.03</t>
  </si>
  <si>
    <t>42.11.89.04</t>
  </si>
  <si>
    <t>42.11.90</t>
  </si>
  <si>
    <t xml:space="preserve"> EEEFM ROMULO CASTELO</t>
  </si>
  <si>
    <t>421190</t>
  </si>
  <si>
    <t>42.11.90.01</t>
  </si>
  <si>
    <t>42.11.90.02</t>
  </si>
  <si>
    <t>42.11.90.03</t>
  </si>
  <si>
    <t>42.11.90.04</t>
  </si>
  <si>
    <t>42.11.91</t>
  </si>
  <si>
    <t xml:space="preserve"> EEEF PROF MARIA DA PAZ PIMENTEL</t>
  </si>
  <si>
    <t>421191</t>
  </si>
  <si>
    <t>42.11.91.01</t>
  </si>
  <si>
    <t>42.11.91.02</t>
  </si>
  <si>
    <t>42.11.91.03</t>
  </si>
  <si>
    <t>42.11.91.04</t>
  </si>
  <si>
    <t>42.11.92</t>
  </si>
  <si>
    <t>421192</t>
  </si>
  <si>
    <t>42.11.92.01</t>
  </si>
  <si>
    <t>42.11.92.02</t>
  </si>
  <si>
    <t>42.11.92.03</t>
  </si>
  <si>
    <t>42.11.92.04</t>
  </si>
  <si>
    <t>42.11.93</t>
  </si>
  <si>
    <t>421193</t>
  </si>
  <si>
    <t>42.11.93.01</t>
  </si>
  <si>
    <t>42.11.93.02</t>
  </si>
  <si>
    <t>42.11.93.03</t>
  </si>
  <si>
    <t>42.11.93.04</t>
  </si>
  <si>
    <t>42.11.94</t>
  </si>
  <si>
    <t>421194</t>
  </si>
  <si>
    <t>42.11.94.01</t>
  </si>
  <si>
    <t>42.11.94.02</t>
  </si>
  <si>
    <t>42.11.94.03</t>
  </si>
  <si>
    <t>42.11.94.04</t>
  </si>
  <si>
    <t>42.11.95</t>
  </si>
  <si>
    <t>421195</t>
  </si>
  <si>
    <t>42.11.95.01</t>
  </si>
  <si>
    <t>42.11.95.02</t>
  </si>
  <si>
    <t>42.11.95.03</t>
  </si>
  <si>
    <t>42.11.95.04</t>
  </si>
  <si>
    <t>42.11.96</t>
  </si>
  <si>
    <t>421196</t>
  </si>
  <si>
    <t>42.11.96.01</t>
  </si>
  <si>
    <t>42.11.96.02</t>
  </si>
  <si>
    <t>42.11.96.03</t>
  </si>
  <si>
    <t>42.11.96.04</t>
  </si>
  <si>
    <t>421197</t>
  </si>
  <si>
    <t>42.11.97.01</t>
  </si>
  <si>
    <t>42.11.97.02</t>
  </si>
  <si>
    <t>42.11.97.03</t>
  </si>
  <si>
    <t>42.11.97.04</t>
  </si>
  <si>
    <t>42.11.98</t>
  </si>
  <si>
    <t>421198</t>
  </si>
  <si>
    <t>42.11.98.01</t>
  </si>
  <si>
    <t>42.11.98.02</t>
  </si>
  <si>
    <t>42.11.98.03</t>
  </si>
  <si>
    <t>42.11.98.04</t>
  </si>
  <si>
    <t>42.11.99</t>
  </si>
  <si>
    <t>421199</t>
  </si>
  <si>
    <t>42.11.99.01</t>
  </si>
  <si>
    <t>42.11.99.02</t>
  </si>
  <si>
    <t>42.11.99.03</t>
  </si>
  <si>
    <t>42.11.99.04</t>
  </si>
  <si>
    <t>42.11.100</t>
  </si>
  <si>
    <t>42.11.100.01</t>
  </si>
  <si>
    <t>42.11.100.02</t>
  </si>
  <si>
    <t>42.11.100.03</t>
  </si>
  <si>
    <t>42.11.100.04</t>
  </si>
  <si>
    <t>42.11.101</t>
  </si>
  <si>
    <t>42.11.101.01</t>
  </si>
  <si>
    <t>42.11.101.02</t>
  </si>
  <si>
    <t>42.11.101.03</t>
  </si>
  <si>
    <t>42.11.101.04</t>
  </si>
  <si>
    <t>42.11.102</t>
  </si>
  <si>
    <t>42.11.102.01</t>
  </si>
  <si>
    <t>42.11.102.02</t>
  </si>
  <si>
    <t>42.11.102.03</t>
  </si>
  <si>
    <t>42.11.102.04</t>
  </si>
  <si>
    <t>42.11.103</t>
  </si>
  <si>
    <t>42.11.103.01</t>
  </si>
  <si>
    <t>42.11.103.02</t>
  </si>
  <si>
    <t>42.11.103.03</t>
  </si>
  <si>
    <t>42.11.104.04</t>
  </si>
  <si>
    <t>42.11.104.01</t>
  </si>
  <si>
    <t>42.11.104.02</t>
  </si>
  <si>
    <t>42.11.104.03</t>
  </si>
  <si>
    <t>42.11.105</t>
  </si>
  <si>
    <t>42.11.105.01</t>
  </si>
  <si>
    <t>42.11.105.02</t>
  </si>
  <si>
    <t>42.11.105.03</t>
  </si>
  <si>
    <t>42.11.105.04</t>
  </si>
  <si>
    <t>42.11.106</t>
  </si>
  <si>
    <t>42.11.106.01</t>
  </si>
  <si>
    <t>42.11.106.02</t>
  </si>
  <si>
    <t>42.11.106.03</t>
  </si>
  <si>
    <t>42.11.106.04</t>
  </si>
  <si>
    <t>42.11.107</t>
  </si>
  <si>
    <t>42.11.107.01</t>
  </si>
  <si>
    <t>42.11.107.02</t>
  </si>
  <si>
    <t>42.11.107.03</t>
  </si>
  <si>
    <t>42.11.107.04</t>
  </si>
  <si>
    <t>42.11.108</t>
  </si>
  <si>
    <t>42.11.108.01</t>
  </si>
  <si>
    <t>42.11.108.02</t>
  </si>
  <si>
    <t>42.11.108.03</t>
  </si>
  <si>
    <t>42.11.108.04</t>
  </si>
  <si>
    <t>42.11.109</t>
  </si>
  <si>
    <t>EEEF PROF JOAO ANTUNES DAS DORES*</t>
  </si>
  <si>
    <t>42.11.109.01</t>
  </si>
  <si>
    <t>42.11.109.02</t>
  </si>
  <si>
    <t>42.11.109.03</t>
  </si>
  <si>
    <t>42.11.109.04</t>
  </si>
  <si>
    <t>42.11.110</t>
  </si>
  <si>
    <t>42.11.110.01</t>
  </si>
  <si>
    <t>42.11.110.02</t>
  </si>
  <si>
    <t>42.11.110.03</t>
  </si>
  <si>
    <t>42.11.110.04</t>
  </si>
  <si>
    <t>42.11.111</t>
  </si>
  <si>
    <t>42.11.111.01</t>
  </si>
  <si>
    <t>42.11.111.02</t>
  </si>
  <si>
    <t>42.11.111.03</t>
  </si>
  <si>
    <t>42.11.111.04</t>
  </si>
  <si>
    <t>42.11.112</t>
  </si>
  <si>
    <t>42.11.112.01</t>
  </si>
  <si>
    <t>42.11.112.02</t>
  </si>
  <si>
    <t>42.11.112.03</t>
  </si>
  <si>
    <t>42.11.112.04</t>
  </si>
  <si>
    <t>42.11.113</t>
  </si>
  <si>
    <t>42.11.113.01</t>
  </si>
  <si>
    <t>42.11.113.02</t>
  </si>
  <si>
    <t>42.11.113.03</t>
  </si>
  <si>
    <t>42.11.113.04</t>
  </si>
  <si>
    <t>42.11.114</t>
  </si>
  <si>
    <t>42.11.114.01</t>
  </si>
  <si>
    <t>42.11.114.02</t>
  </si>
  <si>
    <t>42.11.114.03</t>
  </si>
  <si>
    <t>42.11.114.04</t>
  </si>
  <si>
    <t>42.11.115</t>
  </si>
  <si>
    <t>42.11.115.01</t>
  </si>
  <si>
    <t>42.11.115.02</t>
  </si>
  <si>
    <t>42.11.115.03</t>
  </si>
  <si>
    <t>42.11.115.04</t>
  </si>
  <si>
    <t>42.11.116</t>
  </si>
  <si>
    <t>42.11.116.01</t>
  </si>
  <si>
    <t>42.11.116.02</t>
  </si>
  <si>
    <t>42.11.116.03</t>
  </si>
  <si>
    <t>42.11.116.04</t>
  </si>
  <si>
    <t>42.11.117</t>
  </si>
  <si>
    <t>42.11.117.01</t>
  </si>
  <si>
    <t>42.11.117.02</t>
  </si>
  <si>
    <t>42.11.117.03</t>
  </si>
  <si>
    <t>42.11.117.04</t>
  </si>
  <si>
    <t>42.11.118</t>
  </si>
  <si>
    <t>42.11.118.01</t>
  </si>
  <si>
    <t>42.11.118.02</t>
  </si>
  <si>
    <t>42.11.118.03</t>
  </si>
  <si>
    <t>42.11.119.04</t>
  </si>
  <si>
    <t>42.11.119.01</t>
  </si>
  <si>
    <t>42.11.119.02</t>
  </si>
  <si>
    <t>42.11.119.03</t>
  </si>
  <si>
    <t>42.11.120</t>
  </si>
  <si>
    <t>42.11.120.01</t>
  </si>
  <si>
    <t>42.11.120.02</t>
  </si>
  <si>
    <t>42.11.120.03</t>
  </si>
  <si>
    <t>42.11.120.04</t>
  </si>
  <si>
    <t>42.11.121</t>
  </si>
  <si>
    <t>42.11.121.01</t>
  </si>
  <si>
    <t>42.11.121.02</t>
  </si>
  <si>
    <t>42.11.121.03</t>
  </si>
  <si>
    <t>42.11.121.04</t>
  </si>
  <si>
    <t>42.11.122</t>
  </si>
  <si>
    <t>42.11.122.01</t>
  </si>
  <si>
    <t>42.11.122.02</t>
  </si>
  <si>
    <t>42.11.122.03</t>
  </si>
  <si>
    <t>42.11.122.04</t>
  </si>
  <si>
    <t>42.11.123</t>
  </si>
  <si>
    <t>42.11.123.01</t>
  </si>
  <si>
    <t>42.11.123.02</t>
  </si>
  <si>
    <t>42.11.123.03</t>
  </si>
  <si>
    <t>42.11.123.04</t>
  </si>
  <si>
    <t>42.11.124</t>
  </si>
  <si>
    <t>42.11.124.01</t>
  </si>
  <si>
    <t>42.11.124.02</t>
  </si>
  <si>
    <t>42.11.124.03</t>
  </si>
  <si>
    <t>42.11.124.04</t>
  </si>
  <si>
    <t>42.11.125</t>
  </si>
  <si>
    <t>42.11.125.01</t>
  </si>
  <si>
    <t>42.11.125.02</t>
  </si>
  <si>
    <t>42.11.125.03</t>
  </si>
  <si>
    <t>42.11.125.04</t>
  </si>
  <si>
    <t>42.11.126</t>
  </si>
  <si>
    <t>EEEFM AFLORDIZIO CARVALHO DA SILVA*</t>
  </si>
  <si>
    <t>42.11.126.01</t>
  </si>
  <si>
    <t>42.11.126.02</t>
  </si>
  <si>
    <t>42.11.126.03</t>
  </si>
  <si>
    <t>42.11.126.04</t>
  </si>
  <si>
    <t>42.11.127</t>
  </si>
  <si>
    <t>42.11.127.01</t>
  </si>
  <si>
    <t>42.11.127.02</t>
  </si>
  <si>
    <t>42.11.127.03</t>
  </si>
  <si>
    <t>42.11.127.04</t>
  </si>
  <si>
    <t>42.11.128</t>
  </si>
  <si>
    <t>42.11.128.01</t>
  </si>
  <si>
    <t>42.11.128.02</t>
  </si>
  <si>
    <t>42.11.128.03</t>
  </si>
  <si>
    <t>42.11.128.04</t>
  </si>
  <si>
    <t>42.11.129</t>
  </si>
  <si>
    <t>EEEFM MARIA JOSE ZOUAIN DE MIRANDA*</t>
  </si>
  <si>
    <t>42.11.129.01</t>
  </si>
  <si>
    <t>42.11.129.02</t>
  </si>
  <si>
    <t>42.11.129.03</t>
  </si>
  <si>
    <t>42.11.129.04</t>
  </si>
  <si>
    <t>42.11.130</t>
  </si>
  <si>
    <t>42.11.130.01</t>
  </si>
  <si>
    <t>42.11.130.02</t>
  </si>
  <si>
    <t>42.11.130.03</t>
  </si>
  <si>
    <t>42.11.130.04</t>
  </si>
  <si>
    <t>42.11.131</t>
  </si>
  <si>
    <t>42.11.131.01</t>
  </si>
  <si>
    <t>42.11.131.02</t>
  </si>
  <si>
    <t>42.11.131.03</t>
  </si>
  <si>
    <t>42.11.131.04</t>
  </si>
  <si>
    <t>42.11.132</t>
  </si>
  <si>
    <t>42.11.132.01</t>
  </si>
  <si>
    <t>42.11.132.02</t>
  </si>
  <si>
    <t>42.11.132.03</t>
  </si>
  <si>
    <t>42.11.132.04</t>
  </si>
  <si>
    <t>42.11.133</t>
  </si>
  <si>
    <t>42.11.133.01</t>
  </si>
  <si>
    <t>42.11.133.02</t>
  </si>
  <si>
    <t>42.11.133.03</t>
  </si>
  <si>
    <t>42.11.133.04</t>
  </si>
  <si>
    <t>42.11.134</t>
  </si>
  <si>
    <t>42.11.134.01</t>
  </si>
  <si>
    <t>42.11.134.02</t>
  </si>
  <si>
    <t>42.11.134.03</t>
  </si>
  <si>
    <t>42.11.134.04</t>
  </si>
  <si>
    <t>42.11.135</t>
  </si>
  <si>
    <t>42.11.135.01</t>
  </si>
  <si>
    <t>42.11.135.02</t>
  </si>
  <si>
    <t>42.11.135.03</t>
  </si>
  <si>
    <t>42.11.135.04</t>
  </si>
  <si>
    <t>42.11.136</t>
  </si>
  <si>
    <t>42.11.136.01</t>
  </si>
  <si>
    <t>42.11.136.02</t>
  </si>
  <si>
    <t>42.11.136.03</t>
  </si>
  <si>
    <t>42.11.136.04</t>
  </si>
  <si>
    <t>42.11.137</t>
  </si>
  <si>
    <t>42.11.137.01</t>
  </si>
  <si>
    <t>42.11.137.02</t>
  </si>
  <si>
    <t>42.11.137.03</t>
  </si>
  <si>
    <t>42.11.137.04</t>
  </si>
  <si>
    <t>42.11.138</t>
  </si>
  <si>
    <t>42.11.138.01</t>
  </si>
  <si>
    <t>42.11.138.02</t>
  </si>
  <si>
    <t>42.11.138.03</t>
  </si>
  <si>
    <t>42.11.138.04</t>
  </si>
  <si>
    <t>42.11.139</t>
  </si>
  <si>
    <t>42.11.139.01</t>
  </si>
  <si>
    <t>42.11.139.02</t>
  </si>
  <si>
    <t>42.11.139.03</t>
  </si>
  <si>
    <t>42.11.139.04</t>
  </si>
  <si>
    <t>42.11.140</t>
  </si>
  <si>
    <t>42.11.140.01</t>
  </si>
  <si>
    <t>42.11.140.02</t>
  </si>
  <si>
    <t>42.11.140.03</t>
  </si>
  <si>
    <t>42.11.140.04</t>
  </si>
  <si>
    <t>42.11.141</t>
  </si>
  <si>
    <t>42.11.141.01</t>
  </si>
  <si>
    <t>42.11.141.02</t>
  </si>
  <si>
    <t>42.11.141.03</t>
  </si>
  <si>
    <t>42.11.141.04</t>
  </si>
  <si>
    <t>42.11.142</t>
  </si>
  <si>
    <t>42.11.142.01</t>
  </si>
  <si>
    <t>42.11.142.02</t>
  </si>
  <si>
    <t>42.11.142.03</t>
  </si>
  <si>
    <t>42.11.142.04</t>
  </si>
  <si>
    <t>42.11.143</t>
  </si>
  <si>
    <t>42.11.143.01</t>
  </si>
  <si>
    <t>42.11.143.02</t>
  </si>
  <si>
    <t>42.11.143.03</t>
  </si>
  <si>
    <t>42.11.143.04</t>
  </si>
  <si>
    <t>42.11.144</t>
  </si>
  <si>
    <t>42.11.144.01</t>
  </si>
  <si>
    <t>42.11.144.02</t>
  </si>
  <si>
    <t>42.11.144.03</t>
  </si>
  <si>
    <t>42.11.144.04</t>
  </si>
  <si>
    <t>42.11.145</t>
  </si>
  <si>
    <t>42.11.145.01</t>
  </si>
  <si>
    <t>42.11.145.02</t>
  </si>
  <si>
    <t>42.11.145.03</t>
  </si>
  <si>
    <t>42.11.145.04</t>
  </si>
  <si>
    <t>42.11.146</t>
  </si>
  <si>
    <t>42.11.146.01</t>
  </si>
  <si>
    <t>42.11.146.02</t>
  </si>
  <si>
    <t>42.11.146.03</t>
  </si>
  <si>
    <t>42.11.146.04</t>
  </si>
  <si>
    <t>42.11.147</t>
  </si>
  <si>
    <t>42.11.147.01</t>
  </si>
  <si>
    <t>42.11.147.02</t>
  </si>
  <si>
    <t>42.11.147.03</t>
  </si>
  <si>
    <t>42.11.147.04</t>
  </si>
  <si>
    <t>42.11.148</t>
  </si>
  <si>
    <t>42.11.148.01</t>
  </si>
  <si>
    <t>42.11.148.02</t>
  </si>
  <si>
    <t>42.11.148.03</t>
  </si>
  <si>
    <t>42.11.148.04</t>
  </si>
  <si>
    <t>42.11.149</t>
  </si>
  <si>
    <t>42.11.149.01</t>
  </si>
  <si>
    <t>42.11.149.02</t>
  </si>
  <si>
    <t>42.11.149.03</t>
  </si>
  <si>
    <t>42.11.149.04</t>
  </si>
  <si>
    <t>42.11.150</t>
  </si>
  <si>
    <t>42.11.150.01</t>
  </si>
  <si>
    <t>42.11.150.02</t>
  </si>
  <si>
    <t>42.11.150.03</t>
  </si>
  <si>
    <t>42.11.150.04</t>
  </si>
  <si>
    <t>42.11.151</t>
  </si>
  <si>
    <t>42.11.151.01</t>
  </si>
  <si>
    <t>42.11.151.02</t>
  </si>
  <si>
    <t>42.11.151.03</t>
  </si>
  <si>
    <t>42.11.151.04</t>
  </si>
  <si>
    <t>42.11.152</t>
  </si>
  <si>
    <t>42.11.152.01</t>
  </si>
  <si>
    <t>42.11.152.02</t>
  </si>
  <si>
    <t>42.11.152.03</t>
  </si>
  <si>
    <t>42.11.152.04</t>
  </si>
  <si>
    <t>42.11.153</t>
  </si>
  <si>
    <t>42.11.153.01</t>
  </si>
  <si>
    <t>42.11.153.02</t>
  </si>
  <si>
    <t>42.11.153.03</t>
  </si>
  <si>
    <t>42.11.153.04</t>
  </si>
  <si>
    <t>42.11.154</t>
  </si>
  <si>
    <t>42.11.154.01</t>
  </si>
  <si>
    <t>42.11.154.02</t>
  </si>
  <si>
    <t>42.11.154.03</t>
  </si>
  <si>
    <t>42.11.154.04</t>
  </si>
  <si>
    <t>42.11.155</t>
  </si>
  <si>
    <t>42.11.155.01</t>
  </si>
  <si>
    <t>42.11.155.02</t>
  </si>
  <si>
    <t>42.11.155.03</t>
  </si>
  <si>
    <t>42.11.155.04</t>
  </si>
  <si>
    <t>42.11.156</t>
  </si>
  <si>
    <t>42.11.156.01</t>
  </si>
  <si>
    <t>42.11.156.02</t>
  </si>
  <si>
    <t>42.11.156.03</t>
  </si>
  <si>
    <t>42.11.156.04</t>
  </si>
  <si>
    <t>42.11.157</t>
  </si>
  <si>
    <t>42.11.157.01</t>
  </si>
  <si>
    <t>42.11.157.02</t>
  </si>
  <si>
    <t>42.11.157.03</t>
  </si>
  <si>
    <t>42.11.157.04</t>
  </si>
  <si>
    <t>42.11.158</t>
  </si>
  <si>
    <t>42.11.158.01</t>
  </si>
  <si>
    <t>42.11.158.02</t>
  </si>
  <si>
    <t>42.11.158.03</t>
  </si>
  <si>
    <t>42.11.158.04</t>
  </si>
  <si>
    <t>42.11.159</t>
  </si>
  <si>
    <t>42.11.159.01</t>
  </si>
  <si>
    <t>42.11.159.02</t>
  </si>
  <si>
    <t>42.11.159.03</t>
  </si>
  <si>
    <t>42.11.159.04</t>
  </si>
  <si>
    <t>42.11.160</t>
  </si>
  <si>
    <t>42.11.160.01</t>
  </si>
  <si>
    <t>42.11.160.02</t>
  </si>
  <si>
    <t>42.11.160.03</t>
  </si>
  <si>
    <t>42.11.160.04</t>
  </si>
  <si>
    <t>42.11.161</t>
  </si>
  <si>
    <t>42.11.161.01</t>
  </si>
  <si>
    <t>42.11.161.02</t>
  </si>
  <si>
    <t>42.11.161.03</t>
  </si>
  <si>
    <t>42.11.161.04</t>
  </si>
  <si>
    <t>42.11.162</t>
  </si>
  <si>
    <t>42.11.162.01</t>
  </si>
  <si>
    <t>42.11.162.02</t>
  </si>
  <si>
    <t>42.11.162.03</t>
  </si>
  <si>
    <t>42.11.162.04</t>
  </si>
  <si>
    <t>42.11.163</t>
  </si>
  <si>
    <t xml:space="preserve"> CEEMTI  PROF FERNANDO D RABELO</t>
  </si>
  <si>
    <t>42.11.163.01</t>
  </si>
  <si>
    <t>42.11.163.02</t>
  </si>
  <si>
    <t>42.11.163.03</t>
  </si>
  <si>
    <t>42.11.163.04</t>
  </si>
  <si>
    <t>42.11.164</t>
  </si>
  <si>
    <t xml:space="preserve"> CEEFMTI DR GETUNILDO PIMENTEL</t>
  </si>
  <si>
    <t>42.11.164.01</t>
  </si>
  <si>
    <t>42.11.164.02</t>
  </si>
  <si>
    <t>42.11.164.03</t>
  </si>
  <si>
    <t>42.11.164.04</t>
  </si>
  <si>
    <t>42.12</t>
  </si>
  <si>
    <t xml:space="preserve"> SRE CARIACICA</t>
  </si>
  <si>
    <t>4212</t>
  </si>
  <si>
    <t>42.12.01</t>
  </si>
  <si>
    <t>42.12.02</t>
  </si>
  <si>
    <t>42.12.03</t>
  </si>
  <si>
    <t>42.12.04</t>
  </si>
  <si>
    <t>42.12.05</t>
  </si>
  <si>
    <t>EEEF MANOEL PASCHOAL DE OLIVEIRA*</t>
  </si>
  <si>
    <t>421205</t>
  </si>
  <si>
    <t>42.12.05.01</t>
  </si>
  <si>
    <t>42.12.05.02</t>
  </si>
  <si>
    <t>42.12.05.03</t>
  </si>
  <si>
    <t>42.12.05.04</t>
  </si>
  <si>
    <t>42.12.06</t>
  </si>
  <si>
    <t>EEEFM PROF JOAQUIM BARBOSA QUITIBA*</t>
  </si>
  <si>
    <t>421206</t>
  </si>
  <si>
    <t>42.12.06.01</t>
  </si>
  <si>
    <t>42.12.06.02</t>
  </si>
  <si>
    <t>42.12.06.03</t>
  </si>
  <si>
    <t>42.12.06.04</t>
  </si>
  <si>
    <t>42.12.07</t>
  </si>
  <si>
    <t xml:space="preserve"> EEEF DR SOUZA ARAUJO</t>
  </si>
  <si>
    <t>421207</t>
  </si>
  <si>
    <t>42.12.07.01</t>
  </si>
  <si>
    <t>42.12.07.02</t>
  </si>
  <si>
    <t>42.12.07.03</t>
  </si>
  <si>
    <t>42.12.07.04</t>
  </si>
  <si>
    <t>42.12.08</t>
  </si>
  <si>
    <t>EEEFM ZAIRA MANHAES DE ANDRADE*</t>
  </si>
  <si>
    <t>421208</t>
  </si>
  <si>
    <t>42.12.08.01</t>
  </si>
  <si>
    <t>42.12.08.02</t>
  </si>
  <si>
    <t>42.12.08.03</t>
  </si>
  <si>
    <t>42.12.08.04</t>
  </si>
  <si>
    <t>42.12.09</t>
  </si>
  <si>
    <t xml:space="preserve"> EEEF JOSE MARIA FERREIRA</t>
  </si>
  <si>
    <t>421209</t>
  </si>
  <si>
    <t>42.12.09.01</t>
  </si>
  <si>
    <t>42.12.09.02</t>
  </si>
  <si>
    <t>42.12.09.03</t>
  </si>
  <si>
    <t>42.12.09.04</t>
  </si>
  <si>
    <t>42.12.10</t>
  </si>
  <si>
    <t xml:space="preserve"> EEEFM JOSE VITOR FILHO</t>
  </si>
  <si>
    <t>421210</t>
  </si>
  <si>
    <t>42.12.10.01</t>
  </si>
  <si>
    <t>42.12.10.02</t>
  </si>
  <si>
    <t>42.12.10.03</t>
  </si>
  <si>
    <t>42.12.10.04</t>
  </si>
  <si>
    <t>42.12.11</t>
  </si>
  <si>
    <t>EEEF GLADISTON REGIS BARBOSA*</t>
  </si>
  <si>
    <t>421211</t>
  </si>
  <si>
    <t>42.12.11.01</t>
  </si>
  <si>
    <t>42.12.11.02</t>
  </si>
  <si>
    <t>42.12.11.03</t>
  </si>
  <si>
    <t>42.12.11.04</t>
  </si>
  <si>
    <t>42.12.12</t>
  </si>
  <si>
    <t>EEEFM PRESIDENTE CASTELO BRANCO*</t>
  </si>
  <si>
    <t>421212</t>
  </si>
  <si>
    <t>42.12.12.01</t>
  </si>
  <si>
    <t>42.12.12.02</t>
  </si>
  <si>
    <t>42.12.12.03</t>
  </si>
  <si>
    <t>42.12.12.04</t>
  </si>
  <si>
    <t>42.12.13</t>
  </si>
  <si>
    <t xml:space="preserve"> EEEF BOA VISTA</t>
  </si>
  <si>
    <t>421213</t>
  </si>
  <si>
    <t>42.12.13.01</t>
  </si>
  <si>
    <t>42.12.13.02</t>
  </si>
  <si>
    <t>42.12.13.03</t>
  </si>
  <si>
    <t>42.12.13.04</t>
  </si>
  <si>
    <t>42.12.14</t>
  </si>
  <si>
    <t>EEEF CELESTINO DE ALMEIDA*</t>
  </si>
  <si>
    <t>421214</t>
  </si>
  <si>
    <t>42.12.14.01</t>
  </si>
  <si>
    <t>42.12.14.02</t>
  </si>
  <si>
    <t>42.12.14.03</t>
  </si>
  <si>
    <t>42.12.14.04</t>
  </si>
  <si>
    <t>42.12.15</t>
  </si>
  <si>
    <t>EEEF PROF AUGUSTO CARVALHO*</t>
  </si>
  <si>
    <t>421215</t>
  </si>
  <si>
    <t>42.12.15.01</t>
  </si>
  <si>
    <t>42.12.15.02</t>
  </si>
  <si>
    <t>42.12.15.03</t>
  </si>
  <si>
    <t>42.12.15.04</t>
  </si>
  <si>
    <t>42.12.16</t>
  </si>
  <si>
    <t>EEEFM TEOTÔNIO BRANDAO VILELA*</t>
  </si>
  <si>
    <t>421216</t>
  </si>
  <si>
    <t>42.12.16.01</t>
  </si>
  <si>
    <t>42.12.16.02</t>
  </si>
  <si>
    <t>42.12.16.03</t>
  </si>
  <si>
    <t>42.12.16.04</t>
  </si>
  <si>
    <t>42.12.17</t>
  </si>
  <si>
    <t>EEEFM PROFª MARIA DE LOURDES SANTOS SILVA*</t>
  </si>
  <si>
    <t>421217</t>
  </si>
  <si>
    <t>42.12.17.01</t>
  </si>
  <si>
    <t>42.12.17.02</t>
  </si>
  <si>
    <t>42.12.17.03</t>
  </si>
  <si>
    <t>42.12.17.04</t>
  </si>
  <si>
    <t>42.12.18</t>
  </si>
  <si>
    <t>EEEF GENERAL TIBURCIO*</t>
  </si>
  <si>
    <t>421218</t>
  </si>
  <si>
    <t>42.12.18.01</t>
  </si>
  <si>
    <t>42.12.18.02</t>
  </si>
  <si>
    <t>42.12.18.03</t>
  </si>
  <si>
    <t>42.12.18.04</t>
  </si>
  <si>
    <t>42.12.19</t>
  </si>
  <si>
    <t>EEEF PRESIDENTE MÉDICI*</t>
  </si>
  <si>
    <t>421219</t>
  </si>
  <si>
    <t>42.12.19.01</t>
  </si>
  <si>
    <t>42.12.19.02</t>
  </si>
  <si>
    <t>42.12.19.03</t>
  </si>
  <si>
    <t>42.12.19.04</t>
  </si>
  <si>
    <t>42.12.20</t>
  </si>
  <si>
    <t xml:space="preserve"> EEEFM CEL OLIMPIO CUNHA</t>
  </si>
  <si>
    <t>421220</t>
  </si>
  <si>
    <t>42.12.20.01</t>
  </si>
  <si>
    <t>42.12.20.02</t>
  </si>
  <si>
    <t>42.12.20.03</t>
  </si>
  <si>
    <t>42.12.20.04</t>
  </si>
  <si>
    <t>42.12.21</t>
  </si>
  <si>
    <t xml:space="preserve"> EEEFM ALZIRA RAMOS</t>
  </si>
  <si>
    <t>421221</t>
  </si>
  <si>
    <t>42.12.21.01</t>
  </si>
  <si>
    <t>42.12.21.02</t>
  </si>
  <si>
    <t>42.12.21.03</t>
  </si>
  <si>
    <t>42.12.21.04</t>
  </si>
  <si>
    <t>42.12.22</t>
  </si>
  <si>
    <t xml:space="preserve"> EEEF STELLITA RAMOS</t>
  </si>
  <si>
    <t>421222</t>
  </si>
  <si>
    <t>42.12.22.01</t>
  </si>
  <si>
    <t>42.12.22.02</t>
  </si>
  <si>
    <t>42.12.22.03</t>
  </si>
  <si>
    <t>42.12.22.04</t>
  </si>
  <si>
    <t>42.12.23</t>
  </si>
  <si>
    <t xml:space="preserve"> EEEFM PROF AUGUSTO LUCIANO</t>
  </si>
  <si>
    <t>421223</t>
  </si>
  <si>
    <t>42.12.23.01</t>
  </si>
  <si>
    <t>42.12.23.02</t>
  </si>
  <si>
    <t>42.12.23.03</t>
  </si>
  <si>
    <t>42.12.23.04</t>
  </si>
  <si>
    <t>42.12.24</t>
  </si>
  <si>
    <t>EEEF PROF MARIUZA SECHIN*</t>
  </si>
  <si>
    <t>421224</t>
  </si>
  <si>
    <t>42.12.24.01</t>
  </si>
  <si>
    <t>42.12.24.02</t>
  </si>
  <si>
    <t>42.12.24.03</t>
  </si>
  <si>
    <t>42.12.24.04</t>
  </si>
  <si>
    <t>42.12.25</t>
  </si>
  <si>
    <t xml:space="preserve">EEEFM SAO JOAO BATISTA </t>
  </si>
  <si>
    <t>421225</t>
  </si>
  <si>
    <t>42.12.25.01</t>
  </si>
  <si>
    <t>42.12.25.02</t>
  </si>
  <si>
    <t>42.12.25.03</t>
  </si>
  <si>
    <t>42.12.25.04</t>
  </si>
  <si>
    <t>42.12.26</t>
  </si>
  <si>
    <t xml:space="preserve"> EEEFM ARY PARREIRAS</t>
  </si>
  <si>
    <t>421226</t>
  </si>
  <si>
    <t>42.12.26.01</t>
  </si>
  <si>
    <t>42.12.26.02</t>
  </si>
  <si>
    <t>42.12.26.03</t>
  </si>
  <si>
    <t>42.12.26.04</t>
  </si>
  <si>
    <t>42.12.27</t>
  </si>
  <si>
    <t>EEEF WELLINGTON FERREIRA BORGES*</t>
  </si>
  <si>
    <t>421227</t>
  </si>
  <si>
    <t>42.12.27.01</t>
  </si>
  <si>
    <t>42.12.27.02</t>
  </si>
  <si>
    <t>42.12.27.03</t>
  </si>
  <si>
    <t>42.12.27.04</t>
  </si>
  <si>
    <t>42.12.28</t>
  </si>
  <si>
    <t>EEEF PROFESSOR JOSE ZACCHI*</t>
  </si>
  <si>
    <t>421228</t>
  </si>
  <si>
    <t>42.12.28.01</t>
  </si>
  <si>
    <t>42.12.28.02</t>
  </si>
  <si>
    <t>42.12.28.03</t>
  </si>
  <si>
    <t>42.12.28.04</t>
  </si>
  <si>
    <t>42.12.29</t>
  </si>
  <si>
    <t xml:space="preserve"> EEEFM NELSON VIEIRA PIMENTEL</t>
  </si>
  <si>
    <t>421229</t>
  </si>
  <si>
    <t>42.12.29.01</t>
  </si>
  <si>
    <t>42.12.29.02</t>
  </si>
  <si>
    <t>42.12.29.03</t>
  </si>
  <si>
    <t>42.12.29.04</t>
  </si>
  <si>
    <t>42.12.30</t>
  </si>
  <si>
    <t xml:space="preserve"> EEEFM DR JOSE MOYSES</t>
  </si>
  <si>
    <t>421230</t>
  </si>
  <si>
    <t>42.12.30.01</t>
  </si>
  <si>
    <t>42.12.30.02</t>
  </si>
  <si>
    <t>42.12.30.03</t>
  </si>
  <si>
    <t>42.12.30.04</t>
  </si>
  <si>
    <t>42.12.31</t>
  </si>
  <si>
    <t xml:space="preserve"> EEEFM ROSA MARIA REIS</t>
  </si>
  <si>
    <t>421231</t>
  </si>
  <si>
    <t>42.12.31.01</t>
  </si>
  <si>
    <t>42.12.31.02</t>
  </si>
  <si>
    <t>42.12.31.03</t>
  </si>
  <si>
    <t>42.12.31.04</t>
  </si>
  <si>
    <t>42.12.32</t>
  </si>
  <si>
    <t xml:space="preserve"> EEEF ADALBERTO QUEIROZ</t>
  </si>
  <si>
    <t>421232</t>
  </si>
  <si>
    <t>42.12.32.01</t>
  </si>
  <si>
    <t>42.12.32.02</t>
  </si>
  <si>
    <t>42.12.32.03</t>
  </si>
  <si>
    <t>42.12.32.04</t>
  </si>
  <si>
    <t>42.12.33</t>
  </si>
  <si>
    <t xml:space="preserve"> EEEFM SATURNINO RANGEL MAURO</t>
  </si>
  <si>
    <t>421233</t>
  </si>
  <si>
    <t>42.12.33.01</t>
  </si>
  <si>
    <t>42.12.33.02</t>
  </si>
  <si>
    <t>42.12.33.03</t>
  </si>
  <si>
    <t>42.12.33.04</t>
  </si>
  <si>
    <t>42.12.34</t>
  </si>
  <si>
    <t>EEEFM ALICE HOLZMEISTER*</t>
  </si>
  <si>
    <t>421234</t>
  </si>
  <si>
    <t>42.12.34.01</t>
  </si>
  <si>
    <t>42.12.34.02</t>
  </si>
  <si>
    <t>42.12.34.03</t>
  </si>
  <si>
    <t>42.12.34.04</t>
  </si>
  <si>
    <t>42.12.35</t>
  </si>
  <si>
    <t xml:space="preserve"> EEEFM MARIA DE LOURDES POYARES LABUTO</t>
  </si>
  <si>
    <t>421235</t>
  </si>
  <si>
    <t>42.12.35.01</t>
  </si>
  <si>
    <t>42.12.35.02</t>
  </si>
  <si>
    <t>42.12.35.03</t>
  </si>
  <si>
    <t>42.12.35.04</t>
  </si>
  <si>
    <t>42.12.36</t>
  </si>
  <si>
    <t xml:space="preserve"> EEEFM MARIANO FIRME DE SOUZA</t>
  </si>
  <si>
    <t>421236</t>
  </si>
  <si>
    <t>42.12.36.01</t>
  </si>
  <si>
    <t>42.12.36.02</t>
  </si>
  <si>
    <t>42.12.36.03</t>
  </si>
  <si>
    <t>42.12.36.04</t>
  </si>
  <si>
    <t>42.12.37</t>
  </si>
  <si>
    <t xml:space="preserve"> EEEF ANTONIO ESTEVES</t>
  </si>
  <si>
    <t>421237</t>
  </si>
  <si>
    <t>42.12.37.01</t>
  </si>
  <si>
    <t>42.12.37.02</t>
  </si>
  <si>
    <t>42.12.37.03</t>
  </si>
  <si>
    <t>42.12.37.04</t>
  </si>
  <si>
    <t>42.12.38</t>
  </si>
  <si>
    <t>EEEF PAUTILA RODRIGUES XAVIER*</t>
  </si>
  <si>
    <t>421238</t>
  </si>
  <si>
    <t>42.12.38.01</t>
  </si>
  <si>
    <t>42.12.38.02</t>
  </si>
  <si>
    <t>42.12.38.03</t>
  </si>
  <si>
    <t>42.12.38.04</t>
  </si>
  <si>
    <t>42.12.39</t>
  </si>
  <si>
    <t xml:space="preserve"> EEEFM NOSSA SENHORA APARECIDA</t>
  </si>
  <si>
    <t>421239</t>
  </si>
  <si>
    <t>42.12.39.01</t>
  </si>
  <si>
    <t>42.12.39.02</t>
  </si>
  <si>
    <t>42.12.39.03</t>
  </si>
  <si>
    <t>42.12.39.04</t>
  </si>
  <si>
    <t>42.12.40</t>
  </si>
  <si>
    <t xml:space="preserve"> EEEFM HUNNEY EVEREST PIOVESAN</t>
  </si>
  <si>
    <t>421240</t>
  </si>
  <si>
    <t>42.12.40.01</t>
  </si>
  <si>
    <t>42.12.40.02</t>
  </si>
  <si>
    <t>42.12.40.03</t>
  </si>
  <si>
    <t>42.12.40.04</t>
  </si>
  <si>
    <t>42.12.41</t>
  </si>
  <si>
    <t xml:space="preserve"> EEEFM EMILIO OSCAR HULLE</t>
  </si>
  <si>
    <t>421241</t>
  </si>
  <si>
    <t>42.12.41.01</t>
  </si>
  <si>
    <t>42.12.41.02</t>
  </si>
  <si>
    <t>42.12.41.03</t>
  </si>
  <si>
    <t>42.12.41.04</t>
  </si>
  <si>
    <t>42.12.42</t>
  </si>
  <si>
    <t>EEEF CASTELO BRANCO*</t>
  </si>
  <si>
    <t>421242</t>
  </si>
  <si>
    <t>42.12.42.01</t>
  </si>
  <si>
    <t>42.12.42.02</t>
  </si>
  <si>
    <t>42.12.42.03</t>
  </si>
  <si>
    <t>42.12.42.04</t>
  </si>
  <si>
    <t>42.12.43</t>
  </si>
  <si>
    <t xml:space="preserve"> EEEFM ANA LOPES BALESTRERO</t>
  </si>
  <si>
    <t>421243</t>
  </si>
  <si>
    <t>42.12.43.01</t>
  </si>
  <si>
    <t>42.12.43.02</t>
  </si>
  <si>
    <t>42.12.43.03</t>
  </si>
  <si>
    <t>42.12.43.04</t>
  </si>
  <si>
    <t>42.12.44</t>
  </si>
  <si>
    <t>EEEFM DR AFONSO SCHWAB*</t>
  </si>
  <si>
    <t>421244</t>
  </si>
  <si>
    <t>42.12.44.01</t>
  </si>
  <si>
    <t>42.12.44.02</t>
  </si>
  <si>
    <t>42.12.44.03</t>
  </si>
  <si>
    <t>42.12.44.04</t>
  </si>
  <si>
    <t>42.12.45</t>
  </si>
  <si>
    <t>EEEFM PROFESSOR JOSE LEAO NUNES*</t>
  </si>
  <si>
    <t>421245</t>
  </si>
  <si>
    <t>42.12.45.01</t>
  </si>
  <si>
    <t>42.12.45.02</t>
  </si>
  <si>
    <t>42.12.45.03</t>
  </si>
  <si>
    <t>42.12.45.04</t>
  </si>
  <si>
    <t>42.12.46</t>
  </si>
  <si>
    <t>EEEFM PROF MARIA PENEDO*</t>
  </si>
  <si>
    <t>421246</t>
  </si>
  <si>
    <t>42.12.46.01</t>
  </si>
  <si>
    <t>42.12.46.02</t>
  </si>
  <si>
    <t>42.12.46.03</t>
  </si>
  <si>
    <t>42.12.46.04</t>
  </si>
  <si>
    <t>42.12.47</t>
  </si>
  <si>
    <t>EEEF VENTINO DA COSTA BRANDAO*</t>
  </si>
  <si>
    <t>421247</t>
  </si>
  <si>
    <t>42.12.47.01</t>
  </si>
  <si>
    <t>42.12.47.02</t>
  </si>
  <si>
    <t>42.12.47.03</t>
  </si>
  <si>
    <t>42.12.47.04</t>
  </si>
  <si>
    <t>42.12.48</t>
  </si>
  <si>
    <t xml:space="preserve"> EEEFM THEODOMIRO RIBEIRO COELHO</t>
  </si>
  <si>
    <t>421248</t>
  </si>
  <si>
    <t>42.12.48.01</t>
  </si>
  <si>
    <t>42.12.48.02</t>
  </si>
  <si>
    <t>42.12.48.03</t>
  </si>
  <si>
    <t>42.12.48.04</t>
  </si>
  <si>
    <t>42.12.49</t>
  </si>
  <si>
    <t xml:space="preserve"> CEEFMTI EWERTON MONTENEGRO GUIMARÃES</t>
  </si>
  <si>
    <t>421249</t>
  </si>
  <si>
    <t>42.12.49.01</t>
  </si>
  <si>
    <t>42.12.49.02</t>
  </si>
  <si>
    <t>42.12.49.03</t>
  </si>
  <si>
    <t>42.12.49.04</t>
  </si>
  <si>
    <t>42.12.50</t>
  </si>
  <si>
    <t>EEEFM ANILIA KNAAK BUSS*</t>
  </si>
  <si>
    <t>421250</t>
  </si>
  <si>
    <t>42.12.50.01</t>
  </si>
  <si>
    <t>42.12.50.02</t>
  </si>
  <si>
    <t>42.12.50.03</t>
  </si>
  <si>
    <t>42.12.50.04</t>
  </si>
  <si>
    <t>42.12.51</t>
  </si>
  <si>
    <t xml:space="preserve"> EEEFM JESUS CRISTO REI</t>
  </si>
  <si>
    <t>421251</t>
  </si>
  <si>
    <t>42.12.51.01</t>
  </si>
  <si>
    <t>42.12.51.02</t>
  </si>
  <si>
    <t>42.12.51.03</t>
  </si>
  <si>
    <t>42.12.51.04</t>
  </si>
  <si>
    <t>42.12.52</t>
  </si>
  <si>
    <t xml:space="preserve"> EEEFM MARIA DE NOVAES PINHEIRO</t>
  </si>
  <si>
    <t>421252</t>
  </si>
  <si>
    <t>42.12.52.01</t>
  </si>
  <si>
    <t>42.12.52.02</t>
  </si>
  <si>
    <t>42.12.52.03</t>
  </si>
  <si>
    <t>42.12.52.04</t>
  </si>
  <si>
    <t>42.12.53</t>
  </si>
  <si>
    <t>EEEM  IRMA DULCE LOPES PONTE*</t>
  </si>
  <si>
    <t>421253</t>
  </si>
  <si>
    <t>42.12.53.01</t>
  </si>
  <si>
    <t>42.12.53.02</t>
  </si>
  <si>
    <t>42.12.53.03</t>
  </si>
  <si>
    <t>42.12.53.04</t>
  </si>
  <si>
    <t>42.12.54</t>
  </si>
  <si>
    <t xml:space="preserve"> EEEF JOSE RODRIGUES COUTINHO</t>
  </si>
  <si>
    <t>421254</t>
  </si>
  <si>
    <t>42.12.54.01</t>
  </si>
  <si>
    <t>42.12.54.02</t>
  </si>
  <si>
    <t>42.12.54.03</t>
  </si>
  <si>
    <t>42.12.54.04</t>
  </si>
  <si>
    <t>42.12.55</t>
  </si>
  <si>
    <t xml:space="preserve"> EEEFM VICTORIO BRAVIM</t>
  </si>
  <si>
    <t>421255</t>
  </si>
  <si>
    <t>42.12.55.01</t>
  </si>
  <si>
    <t>42.12.55.02</t>
  </si>
  <si>
    <t>42.12.55.03</t>
  </si>
  <si>
    <t>42.12.55.04</t>
  </si>
  <si>
    <t>42.12.56</t>
  </si>
  <si>
    <t>EEEFM EULALIA MOREIRA*</t>
  </si>
  <si>
    <t>421256</t>
  </si>
  <si>
    <t>42.12.56.01</t>
  </si>
  <si>
    <t>42.12.56.02</t>
  </si>
  <si>
    <t>42.12.56.03</t>
  </si>
  <si>
    <t>42.12.56.04</t>
  </si>
  <si>
    <t>42.12.57</t>
  </si>
  <si>
    <t>EEEFM JOAO CRISOSTOMO BELESA*</t>
  </si>
  <si>
    <t>421257</t>
  </si>
  <si>
    <t>42.12.57.01</t>
  </si>
  <si>
    <t>42.12.57.02</t>
  </si>
  <si>
    <t>42.12.57.03</t>
  </si>
  <si>
    <t>42.12.57.04</t>
  </si>
  <si>
    <t>42.12.58</t>
  </si>
  <si>
    <t>EEEFM NÉA SALLES NUNES PEREIRA*</t>
  </si>
  <si>
    <t>421258</t>
  </si>
  <si>
    <t>42.12.58.01</t>
  </si>
  <si>
    <t>42.12.58.02</t>
  </si>
  <si>
    <t>42.12.58.03</t>
  </si>
  <si>
    <t>42.12.58.04</t>
  </si>
  <si>
    <t>42.12.59</t>
  </si>
  <si>
    <t xml:space="preserve"> EEEM AUGUSTO RUSCHI</t>
  </si>
  <si>
    <t>421259</t>
  </si>
  <si>
    <t>42.12.59.01</t>
  </si>
  <si>
    <t>42.12.59.02</t>
  </si>
  <si>
    <t>42.12.59.03</t>
  </si>
  <si>
    <t>42.12.59.04</t>
  </si>
  <si>
    <t>42.12.60</t>
  </si>
  <si>
    <t xml:space="preserve"> EEEFM GUILHERMINA HULDA KRUGER REINHOLZ</t>
  </si>
  <si>
    <t>421260</t>
  </si>
  <si>
    <t>42.12.60.01</t>
  </si>
  <si>
    <t>42.12.60.02</t>
  </si>
  <si>
    <t>42.12.60.03</t>
  </si>
  <si>
    <t>42.12.60.04</t>
  </si>
  <si>
    <t>42.12.61</t>
  </si>
  <si>
    <t>EEEF TIRADENTES*</t>
  </si>
  <si>
    <t>421261</t>
  </si>
  <si>
    <t>42.12.61.01</t>
  </si>
  <si>
    <t>42.12.61.02</t>
  </si>
  <si>
    <t>42.12.61.03</t>
  </si>
  <si>
    <t>42.12.61.04</t>
  </si>
  <si>
    <t>42.12.62</t>
  </si>
  <si>
    <t>EEPEF DE LIMAO*</t>
  </si>
  <si>
    <t>421262</t>
  </si>
  <si>
    <t>42.12.62.01</t>
  </si>
  <si>
    <t>42.12.62.02</t>
  </si>
  <si>
    <t>42.12.62.03</t>
  </si>
  <si>
    <t>42.12.62.04</t>
  </si>
  <si>
    <t>42.12.63</t>
  </si>
  <si>
    <t xml:space="preserve"> EEUEF DE CACHOEIRINHA</t>
  </si>
  <si>
    <t>421263</t>
  </si>
  <si>
    <t>42.12.63.01</t>
  </si>
  <si>
    <t>42.12.63.02</t>
  </si>
  <si>
    <t>42.12.63.03</t>
  </si>
  <si>
    <t>42.12.63.04</t>
  </si>
  <si>
    <t>42.12.64</t>
  </si>
  <si>
    <t>EEPEF ITAPOCA*</t>
  </si>
  <si>
    <t>421264</t>
  </si>
  <si>
    <t>42.12.64.01</t>
  </si>
  <si>
    <t>42.12.64.02</t>
  </si>
  <si>
    <t>42.12.64.03</t>
  </si>
  <si>
    <t>42.12.64.04</t>
  </si>
  <si>
    <t>42.12.65</t>
  </si>
  <si>
    <t>EEPEF RODA DAGUA*</t>
  </si>
  <si>
    <t>421265</t>
  </si>
  <si>
    <t>42.12.65.01</t>
  </si>
  <si>
    <t>42.12.65.02</t>
  </si>
  <si>
    <t>42.12.65.03</t>
  </si>
  <si>
    <t>42.12.65.04</t>
  </si>
  <si>
    <t>42.12.66</t>
  </si>
  <si>
    <t xml:space="preserve"> EEEFM NELSON MANDELA</t>
  </si>
  <si>
    <t>421266</t>
  </si>
  <si>
    <t>42.12.66.01</t>
  </si>
  <si>
    <t>42.12.66.02</t>
  </si>
  <si>
    <t>42.12.66.03</t>
  </si>
  <si>
    <t>42.12.66.04</t>
  </si>
  <si>
    <t>42.12.67</t>
  </si>
  <si>
    <t xml:space="preserve"> CEEFTI PRESIDENTE CASTELO BRANCO</t>
  </si>
  <si>
    <t>421267</t>
  </si>
  <si>
    <t>42.12.67.01</t>
  </si>
  <si>
    <t>42.12.67.02</t>
  </si>
  <si>
    <t>42.12.67.03</t>
  </si>
  <si>
    <t>42.12.67.04</t>
  </si>
  <si>
    <t>42.12.68</t>
  </si>
  <si>
    <t>EEPEF PROFESSORA ILDA MEIRELLES FREIRE*</t>
  </si>
  <si>
    <t>421268</t>
  </si>
  <si>
    <t>42.12.68.01</t>
  </si>
  <si>
    <t>42.12.68.02</t>
  </si>
  <si>
    <t>42.12.68.03</t>
  </si>
  <si>
    <t>42.12.68.04</t>
  </si>
  <si>
    <t>42.12.69</t>
  </si>
  <si>
    <t xml:space="preserve"> EEEFM PROF JOAQUIM B QUITIBA</t>
  </si>
  <si>
    <t>421269</t>
  </si>
  <si>
    <t>42.12.69.01</t>
  </si>
  <si>
    <t>42.12.69.02</t>
  </si>
  <si>
    <t>42.12.69.03</t>
  </si>
  <si>
    <t>42.12.69.04</t>
  </si>
  <si>
    <t>42.12.70</t>
  </si>
  <si>
    <t xml:space="preserve"> EEEFM JOAO CRISOSTOMO BELEZA</t>
  </si>
  <si>
    <t>421270</t>
  </si>
  <si>
    <t>42.12.70.01</t>
  </si>
  <si>
    <t>42.12.70.02</t>
  </si>
  <si>
    <t>42.12.70.03</t>
  </si>
  <si>
    <t>42.12.70.04</t>
  </si>
  <si>
    <t>42.12.71</t>
  </si>
  <si>
    <t xml:space="preserve"> EEEFM ZAIRA M DE ANDRADE</t>
  </si>
  <si>
    <t>421271</t>
  </si>
  <si>
    <t>42.12.71.01</t>
  </si>
  <si>
    <t>42.12.71.02</t>
  </si>
  <si>
    <t>42.12.71.03</t>
  </si>
  <si>
    <t>42.12.71.04</t>
  </si>
  <si>
    <t>42.12.72</t>
  </si>
  <si>
    <t xml:space="preserve"> EEEFM SAO JOAO BATISTA</t>
  </si>
  <si>
    <t>421272</t>
  </si>
  <si>
    <t>42.12.72.01</t>
  </si>
  <si>
    <t>42.12.72.02</t>
  </si>
  <si>
    <t>42.12.72.03</t>
  </si>
  <si>
    <t>42.12.72.04</t>
  </si>
  <si>
    <t>42.12.73</t>
  </si>
  <si>
    <t>EEEFM PROF JOSE LEAO NUNES*</t>
  </si>
  <si>
    <t>421273</t>
  </si>
  <si>
    <t>42.12.73.01</t>
  </si>
  <si>
    <t>42.12.73.02</t>
  </si>
  <si>
    <t>42.12.73.03</t>
  </si>
  <si>
    <t>42.12.73.04</t>
  </si>
  <si>
    <t>42.12.74</t>
  </si>
  <si>
    <t xml:space="preserve"> EEEF MANOEL PASCOAL DE OLIVEIRA</t>
  </si>
  <si>
    <t>421274</t>
  </si>
  <si>
    <t>42.12.74.01</t>
  </si>
  <si>
    <t>42.12.74.02</t>
  </si>
  <si>
    <t>42.12.74.03</t>
  </si>
  <si>
    <t>42.12.74.04</t>
  </si>
  <si>
    <t>42.12.75</t>
  </si>
  <si>
    <t xml:space="preserve"> EEEF PAUTILA R XAVIER</t>
  </si>
  <si>
    <t>421275</t>
  </si>
  <si>
    <t>42.12.75.01</t>
  </si>
  <si>
    <t>42.12.75.02</t>
  </si>
  <si>
    <t>42.12.75.03</t>
  </si>
  <si>
    <t>42.12.75.04</t>
  </si>
  <si>
    <t>42.12.76</t>
  </si>
  <si>
    <t xml:space="preserve"> EEEFM NEA SALLES NUNES PEREIRA</t>
  </si>
  <si>
    <t>421276</t>
  </si>
  <si>
    <t>42.12.76.01</t>
  </si>
  <si>
    <t>42.12.76.02</t>
  </si>
  <si>
    <t>42.12.76.03</t>
  </si>
  <si>
    <t>42.12.76.04</t>
  </si>
  <si>
    <t>42.12.77</t>
  </si>
  <si>
    <t xml:space="preserve"> EEEM IRMA DULCE LOPES PONTE</t>
  </si>
  <si>
    <t>421277</t>
  </si>
  <si>
    <t>42.12.77.01</t>
  </si>
  <si>
    <t>42.12.77.02</t>
  </si>
  <si>
    <t>42.12.77.03</t>
  </si>
  <si>
    <t>42.12.77.04</t>
  </si>
  <si>
    <t>42.12.78</t>
  </si>
  <si>
    <t>EEEFM PROF MARIUZA SECHIN*</t>
  </si>
  <si>
    <t>421278</t>
  </si>
  <si>
    <t>42.12.78.01</t>
  </si>
  <si>
    <t>42.12.78.02</t>
  </si>
  <si>
    <t>42.12.78.03</t>
  </si>
  <si>
    <t>42.12.78.04</t>
  </si>
  <si>
    <t>42.12.79</t>
  </si>
  <si>
    <t xml:space="preserve"> EEEFM ANILIA KANAAK BUSS</t>
  </si>
  <si>
    <t>421279</t>
  </si>
  <si>
    <t>42.12.79.01</t>
  </si>
  <si>
    <t>42.12.79.02</t>
  </si>
  <si>
    <t>42.12.79.03</t>
  </si>
  <si>
    <t>42.12.79.04</t>
  </si>
  <si>
    <t>42.12.80</t>
  </si>
  <si>
    <t xml:space="preserve"> EEEF WELLINGTON F BORGES</t>
  </si>
  <si>
    <t>421280</t>
  </si>
  <si>
    <t>42.12.80.01</t>
  </si>
  <si>
    <t>42.12.80.02</t>
  </si>
  <si>
    <t>42.12.80.03</t>
  </si>
  <si>
    <t>42.12.80.04</t>
  </si>
  <si>
    <t>42.12.81</t>
  </si>
  <si>
    <t xml:space="preserve"> EEEFM ALICE HOLZMEITER</t>
  </si>
  <si>
    <t>421281</t>
  </si>
  <si>
    <t>42.12.81.01</t>
  </si>
  <si>
    <t>42.12.81.02</t>
  </si>
  <si>
    <t>42.12.81.03</t>
  </si>
  <si>
    <t>42.12.81.04</t>
  </si>
  <si>
    <t>42.12.82</t>
  </si>
  <si>
    <t xml:space="preserve"> EEEFM TEOTONIO BRANDAO VILELA</t>
  </si>
  <si>
    <t>421282</t>
  </si>
  <si>
    <t>42.12.82.01</t>
  </si>
  <si>
    <t>42.12.82.02</t>
  </si>
  <si>
    <t>42.12.82.03</t>
  </si>
  <si>
    <t>42.12.82.04</t>
  </si>
  <si>
    <t>42.12.83</t>
  </si>
  <si>
    <t xml:space="preserve"> EEEFM PROF  MARIA DE LOURDES S SILVA</t>
  </si>
  <si>
    <t>421283</t>
  </si>
  <si>
    <t>42.12.83.01</t>
  </si>
  <si>
    <t>42.12.83.02</t>
  </si>
  <si>
    <t>42.12.83.03</t>
  </si>
  <si>
    <t>42.12.83.04</t>
  </si>
  <si>
    <t>42.12.84</t>
  </si>
  <si>
    <t xml:space="preserve"> EEEF VENTINO COSTA BRANDAO</t>
  </si>
  <si>
    <t>421284</t>
  </si>
  <si>
    <t>42.12.84.01</t>
  </si>
  <si>
    <t>42.12.84.02</t>
  </si>
  <si>
    <t>42.12.84.03</t>
  </si>
  <si>
    <t>42.12.84.04</t>
  </si>
  <si>
    <t>42.12.85</t>
  </si>
  <si>
    <t>421285</t>
  </si>
  <si>
    <t>42.12.85.01</t>
  </si>
  <si>
    <t>42.12.85.02</t>
  </si>
  <si>
    <t>42.12.85.03</t>
  </si>
  <si>
    <t>42.12.85.04</t>
  </si>
  <si>
    <t>42.12.86</t>
  </si>
  <si>
    <t>421286</t>
  </si>
  <si>
    <t>42.12.86.01</t>
  </si>
  <si>
    <t>42.12.86.02</t>
  </si>
  <si>
    <t>42.12.86.03</t>
  </si>
  <si>
    <t>42.12.86.04</t>
  </si>
  <si>
    <t>42.12.87</t>
  </si>
  <si>
    <t>421287</t>
  </si>
  <si>
    <t>42.12.87.01</t>
  </si>
  <si>
    <t>42.12.87.02</t>
  </si>
  <si>
    <t>42.12.87.03</t>
  </si>
  <si>
    <t>42.12.87.04</t>
  </si>
  <si>
    <t>42.12.88</t>
  </si>
  <si>
    <t>421288</t>
  </si>
  <si>
    <t>42.12.88.01</t>
  </si>
  <si>
    <t>42.12.88.02</t>
  </si>
  <si>
    <t>42.12.88.03</t>
  </si>
  <si>
    <t>42.12.88.04</t>
  </si>
  <si>
    <t>42.12.89</t>
  </si>
  <si>
    <t>421289</t>
  </si>
  <si>
    <t>42.12.89.01</t>
  </si>
  <si>
    <t>42.12.89.02</t>
  </si>
  <si>
    <t>42.12.89.03</t>
  </si>
  <si>
    <t>42.12.89.04</t>
  </si>
  <si>
    <t>42.12.90</t>
  </si>
  <si>
    <t>421290</t>
  </si>
  <si>
    <t>42.12.90.01</t>
  </si>
  <si>
    <t>42.12.90.02</t>
  </si>
  <si>
    <t>42.12.90.03</t>
  </si>
  <si>
    <t>42.12.90.04</t>
  </si>
  <si>
    <t>42.12.91</t>
  </si>
  <si>
    <t>421291</t>
  </si>
  <si>
    <t>42.12.91.01</t>
  </si>
  <si>
    <t>42.12.91.02</t>
  </si>
  <si>
    <t>42.12.91.03</t>
  </si>
  <si>
    <t>42.12.91.04</t>
  </si>
  <si>
    <t>42.12.92</t>
  </si>
  <si>
    <t>421292</t>
  </si>
  <si>
    <t>42.12.92.01</t>
  </si>
  <si>
    <t>42.12.92.02</t>
  </si>
  <si>
    <t>42.12.92.03</t>
  </si>
  <si>
    <t>42.12.92.04</t>
  </si>
  <si>
    <t>42.12.93</t>
  </si>
  <si>
    <t>421293</t>
  </si>
  <si>
    <t>42.12.93.01</t>
  </si>
  <si>
    <t>42.12.93.02</t>
  </si>
  <si>
    <t>42.12.93.03</t>
  </si>
  <si>
    <t>42.12.93.04</t>
  </si>
  <si>
    <t>42.12.94</t>
  </si>
  <si>
    <t>421294</t>
  </si>
  <si>
    <t>42.12.94.01</t>
  </si>
  <si>
    <t>42.12.94.02</t>
  </si>
  <si>
    <t>42.12.94.03</t>
  </si>
  <si>
    <t>42.12.94.04</t>
  </si>
  <si>
    <t>42.12.95</t>
  </si>
  <si>
    <t>421295</t>
  </si>
  <si>
    <t>42.12.95.01</t>
  </si>
  <si>
    <t>42.12.95.02</t>
  </si>
  <si>
    <t>42.12.95.03</t>
  </si>
  <si>
    <t>42.12.95.04</t>
  </si>
  <si>
    <t>42.12.96</t>
  </si>
  <si>
    <t>421296</t>
  </si>
  <si>
    <t>42.12.96.01</t>
  </si>
  <si>
    <t>42.12.96.02</t>
  </si>
  <si>
    <t>42.12.96.03</t>
  </si>
  <si>
    <t>42.12.96.04</t>
  </si>
  <si>
    <t>42.12.97</t>
  </si>
  <si>
    <t>421297</t>
  </si>
  <si>
    <t>42.12.97.01</t>
  </si>
  <si>
    <t>42.12.97.02</t>
  </si>
  <si>
    <t>42.12.97.03</t>
  </si>
  <si>
    <t>42.12.97.04</t>
  </si>
  <si>
    <t>42.12.98</t>
  </si>
  <si>
    <t>421298</t>
  </si>
  <si>
    <t>42.12.98.01</t>
  </si>
  <si>
    <t>42.12.98.02</t>
  </si>
  <si>
    <t>42.12.98.03</t>
  </si>
  <si>
    <t>42.12.98.04</t>
  </si>
  <si>
    <t>42.12.99</t>
  </si>
  <si>
    <t>421299</t>
  </si>
  <si>
    <t>42.12.99.01</t>
  </si>
  <si>
    <t>42.12.99.02</t>
  </si>
  <si>
    <t>42.12.99.03</t>
  </si>
  <si>
    <t>42.12.99.04</t>
  </si>
  <si>
    <t>42.12.100</t>
  </si>
  <si>
    <t>42.12.100.01</t>
  </si>
  <si>
    <t>42.12.100.02</t>
  </si>
  <si>
    <t>42.12.100.03</t>
  </si>
  <si>
    <t>42.12.100.04</t>
  </si>
  <si>
    <t>42.12.101</t>
  </si>
  <si>
    <t>42.12.101.01</t>
  </si>
  <si>
    <t>42.12.101.02</t>
  </si>
  <si>
    <t>42.12.101.03</t>
  </si>
  <si>
    <t>42.12.101.04</t>
  </si>
  <si>
    <t>42.12.102</t>
  </si>
  <si>
    <t>42.12.102.01</t>
  </si>
  <si>
    <t>42.12.102.02</t>
  </si>
  <si>
    <t>42.12.102.03</t>
  </si>
  <si>
    <t>42.12.102.04</t>
  </si>
  <si>
    <t>42.12.103</t>
  </si>
  <si>
    <t>42.12.103.01</t>
  </si>
  <si>
    <t>42.12.103.02</t>
  </si>
  <si>
    <t>42.12.103.03</t>
  </si>
  <si>
    <t>42.12.103.04</t>
  </si>
  <si>
    <t>42.12.104</t>
  </si>
  <si>
    <t>42.12.104.01</t>
  </si>
  <si>
    <t>42.12.104.02</t>
  </si>
  <si>
    <t>42.12.104.03</t>
  </si>
  <si>
    <t>42.12.104.04</t>
  </si>
  <si>
    <t>42.12.105</t>
  </si>
  <si>
    <t>42.12.105.01</t>
  </si>
  <si>
    <t>42.12.105.02</t>
  </si>
  <si>
    <t>42.12.105.03</t>
  </si>
  <si>
    <t>42.12.105.04</t>
  </si>
  <si>
    <t>42.12.106</t>
  </si>
  <si>
    <t>42.12.106.01</t>
  </si>
  <si>
    <t>42.12.106.02</t>
  </si>
  <si>
    <t>42.12.106.03</t>
  </si>
  <si>
    <t>42.12.106.04</t>
  </si>
  <si>
    <t>42.12.107</t>
  </si>
  <si>
    <t>42.12.107.01</t>
  </si>
  <si>
    <t>42.12.107.02</t>
  </si>
  <si>
    <t>42.12.107.03</t>
  </si>
  <si>
    <t>42.12.107.04</t>
  </si>
  <si>
    <t>42.12.108</t>
  </si>
  <si>
    <t>42.12.108.01</t>
  </si>
  <si>
    <t>42.12.108.02</t>
  </si>
  <si>
    <t>42.12.108.03</t>
  </si>
  <si>
    <t>42.12.108.04</t>
  </si>
  <si>
    <t>42.12.109</t>
  </si>
  <si>
    <t>42.12.109.01</t>
  </si>
  <si>
    <t>42.12.109.02</t>
  </si>
  <si>
    <t>42.12.109.03</t>
  </si>
  <si>
    <t>42.12.109.04</t>
  </si>
  <si>
    <t>42.12.110</t>
  </si>
  <si>
    <t>42.12.110.01</t>
  </si>
  <si>
    <t>42.12.110.02</t>
  </si>
  <si>
    <t>42.12.110.03</t>
  </si>
  <si>
    <t>421211004</t>
  </si>
  <si>
    <t>42.12.110.04</t>
  </si>
  <si>
    <t>42.12.111</t>
  </si>
  <si>
    <t>42.12.111.01</t>
  </si>
  <si>
    <t>42.12.111.02</t>
  </si>
  <si>
    <t>42.12.111.03</t>
  </si>
  <si>
    <t>42.12.111.04</t>
  </si>
  <si>
    <t>42.12.112</t>
  </si>
  <si>
    <t>42.12.112.01</t>
  </si>
  <si>
    <t>42.12.112.02</t>
  </si>
  <si>
    <t>42.12.112.03</t>
  </si>
  <si>
    <t>42.12.112.04</t>
  </si>
  <si>
    <t>42.12.113</t>
  </si>
  <si>
    <t>42.12.113.01</t>
  </si>
  <si>
    <t>42.12.113.02</t>
  </si>
  <si>
    <t>42.12.113.03</t>
  </si>
  <si>
    <t>42.12.113.04</t>
  </si>
  <si>
    <t>42.12.114</t>
  </si>
  <si>
    <t>42.12.114.01</t>
  </si>
  <si>
    <t>42.12.114.02</t>
  </si>
  <si>
    <t>42.12.114.03</t>
  </si>
  <si>
    <t>42.12.114.04</t>
  </si>
  <si>
    <t>42.12.115</t>
  </si>
  <si>
    <t>42.12.115.01</t>
  </si>
  <si>
    <t>42.12.115.02</t>
  </si>
  <si>
    <t>42.12.115.03</t>
  </si>
  <si>
    <t>42.12.115.04</t>
  </si>
  <si>
    <t>42.12.116</t>
  </si>
  <si>
    <t>42.12.116.01</t>
  </si>
  <si>
    <t>42.12.116.02</t>
  </si>
  <si>
    <t>42.12.116.03</t>
  </si>
  <si>
    <t>42.12.116.04</t>
  </si>
  <si>
    <t>42.12.117</t>
  </si>
  <si>
    <t>42.12.117.01</t>
  </si>
  <si>
    <t>42.12.117.02</t>
  </si>
  <si>
    <t>42.12.117.03</t>
  </si>
  <si>
    <t>42.12.117.04</t>
  </si>
  <si>
    <t>42.12.118</t>
  </si>
  <si>
    <t>42.12.118.01</t>
  </si>
  <si>
    <t>42.12.118.02</t>
  </si>
  <si>
    <t>42.12.118.03</t>
  </si>
  <si>
    <t>42.12.118.04</t>
  </si>
  <si>
    <t>42.12.119</t>
  </si>
  <si>
    <t>42.12.119.01</t>
  </si>
  <si>
    <t>42.12.119.02</t>
  </si>
  <si>
    <t>42.12.119.03</t>
  </si>
  <si>
    <t>42.12.119.04</t>
  </si>
  <si>
    <t>42.12.120</t>
  </si>
  <si>
    <t>42.12.120.01</t>
  </si>
  <si>
    <t>42.12.120.02</t>
  </si>
  <si>
    <t>42.12.120.03</t>
  </si>
  <si>
    <t>42.12.120.04</t>
  </si>
  <si>
    <t>42.12.121</t>
  </si>
  <si>
    <t>42.12.121.01</t>
  </si>
  <si>
    <t>42.12.121.02</t>
  </si>
  <si>
    <t>42.12.121.03</t>
  </si>
  <si>
    <t>42.12.121.04</t>
  </si>
  <si>
    <t>42.12.122</t>
  </si>
  <si>
    <t>42.12.122.01</t>
  </si>
  <si>
    <t>42.12.122.02</t>
  </si>
  <si>
    <t>42.12.122.03</t>
  </si>
  <si>
    <t>42.12.122.04</t>
  </si>
  <si>
    <t>42.12.123</t>
  </si>
  <si>
    <t>42.12.123.01</t>
  </si>
  <si>
    <t>42.12.123.02</t>
  </si>
  <si>
    <t>42.12.123.03</t>
  </si>
  <si>
    <t>42.12.123.04</t>
  </si>
  <si>
    <t>42.12.124</t>
  </si>
  <si>
    <t>42.12.124.01</t>
  </si>
  <si>
    <t>42.12.124.02</t>
  </si>
  <si>
    <t>42.12.124.03</t>
  </si>
  <si>
    <t>42.12.124.04</t>
  </si>
  <si>
    <t>42.12.125</t>
  </si>
  <si>
    <t>42.12.125.01</t>
  </si>
  <si>
    <t>42.12.125.02</t>
  </si>
  <si>
    <t>42.12.125.03</t>
  </si>
  <si>
    <t>42.12.125.04</t>
  </si>
  <si>
    <t>42.12.126</t>
  </si>
  <si>
    <t>42.12.126.01</t>
  </si>
  <si>
    <t>42.12.126.02</t>
  </si>
  <si>
    <t>42.12.126.03</t>
  </si>
  <si>
    <t>42.12.126.04</t>
  </si>
  <si>
    <t>42.12.127</t>
  </si>
  <si>
    <t>42.12.127.01</t>
  </si>
  <si>
    <t>42.12.127.02</t>
  </si>
  <si>
    <t>42.12.127.03</t>
  </si>
  <si>
    <t>42.12.127.04</t>
  </si>
  <si>
    <t>42.12.128</t>
  </si>
  <si>
    <t>42.12.128.01</t>
  </si>
  <si>
    <t>42.12.128.02</t>
  </si>
  <si>
    <t>42.12.128.03</t>
  </si>
  <si>
    <t>42.12.128.04</t>
  </si>
  <si>
    <t>42.12.129</t>
  </si>
  <si>
    <t>42.12.129.01</t>
  </si>
  <si>
    <t>42.12.129.02</t>
  </si>
  <si>
    <t>42.12.129.03</t>
  </si>
  <si>
    <t>42.12.129.04</t>
  </si>
  <si>
    <t>42.12.130</t>
  </si>
  <si>
    <t>42.12.130.01</t>
  </si>
  <si>
    <t>42.12.130.02</t>
  </si>
  <si>
    <t>42.12.130.03</t>
  </si>
  <si>
    <t>42.12.130.04</t>
  </si>
  <si>
    <t>42.12.131</t>
  </si>
  <si>
    <t>42.12.131.01</t>
  </si>
  <si>
    <t>42.12.131.02</t>
  </si>
  <si>
    <t>42.12.131.03</t>
  </si>
  <si>
    <t>42.12.131.04</t>
  </si>
  <si>
    <t>42.12.132</t>
  </si>
  <si>
    <t>EEEFM ITAGIBA ESCOBAR*</t>
  </si>
  <si>
    <t>42.12.132.01</t>
  </si>
  <si>
    <t>42.12.132.02</t>
  </si>
  <si>
    <t>42.12.132.03</t>
  </si>
  <si>
    <t>42.12.132.04</t>
  </si>
  <si>
    <t>42.12.133</t>
  </si>
  <si>
    <t>42.12.133.01</t>
  </si>
  <si>
    <t>42.12.133.02</t>
  </si>
  <si>
    <t>42.12.133.03</t>
  </si>
  <si>
    <t>42.12.133.04</t>
  </si>
  <si>
    <t>42.12.134</t>
  </si>
  <si>
    <t xml:space="preserve"> CEEFMTI PROF JOSE LEAO NUNES**</t>
  </si>
  <si>
    <t>42.12.134.01</t>
  </si>
  <si>
    <t>42.12.134.02</t>
  </si>
  <si>
    <t>42.12.134.03</t>
  </si>
  <si>
    <t>42.12.134.04</t>
  </si>
  <si>
    <t>42.12.135</t>
  </si>
  <si>
    <t xml:space="preserve"> CEEMTI  PROF MARIA PENEDO**</t>
  </si>
  <si>
    <t>42.12.135.01</t>
  </si>
  <si>
    <t>42.12.135.02</t>
  </si>
  <si>
    <t>42.12.135.03</t>
  </si>
  <si>
    <t>42.12.135.04</t>
  </si>
  <si>
    <t>42.12.136</t>
  </si>
  <si>
    <t xml:space="preserve"> CEEFTI ITAGIBA ESCOBAR</t>
  </si>
  <si>
    <t>42.12.136.01</t>
  </si>
  <si>
    <t>42.12.136.02</t>
  </si>
  <si>
    <t>421213603</t>
  </si>
  <si>
    <t>42.12.136.03</t>
  </si>
  <si>
    <t>42.12.136.04</t>
  </si>
  <si>
    <t>42.13</t>
  </si>
  <si>
    <t xml:space="preserve"> SRE COLATINA</t>
  </si>
  <si>
    <t>4213</t>
  </si>
  <si>
    <t>42.13.01</t>
  </si>
  <si>
    <t>42.13.02</t>
  </si>
  <si>
    <t>42.13.03</t>
  </si>
  <si>
    <t>42.13.04</t>
  </si>
  <si>
    <t>42.13.05</t>
  </si>
  <si>
    <t xml:space="preserve"> EEEFM SAO DOMINGOS</t>
  </si>
  <si>
    <t>421305</t>
  </si>
  <si>
    <t>42.13.05.01</t>
  </si>
  <si>
    <t>42.13.05.02</t>
  </si>
  <si>
    <t>42.13.05.03</t>
  </si>
  <si>
    <t>42.13.05.04</t>
  </si>
  <si>
    <t>42.13.06</t>
  </si>
  <si>
    <t>EEEF BRASIL*</t>
  </si>
  <si>
    <t>421306</t>
  </si>
  <si>
    <t>42.13.06.01</t>
  </si>
  <si>
    <t>42.13.06.02</t>
  </si>
  <si>
    <t>42.13.06.03</t>
  </si>
  <si>
    <t>42.13.06.04</t>
  </si>
  <si>
    <t>42.13.07</t>
  </si>
  <si>
    <t xml:space="preserve"> EEEFM EURICO SALLES</t>
  </si>
  <si>
    <t>421307</t>
  </si>
  <si>
    <t>42.13.07.01</t>
  </si>
  <si>
    <t>42.13.07.02</t>
  </si>
  <si>
    <t>42.13.07.03</t>
  </si>
  <si>
    <t>42.13.07.04</t>
  </si>
  <si>
    <t>42.13.08</t>
  </si>
  <si>
    <t xml:space="preserve"> EEEFM PADRE ANTONIO VOLKERS</t>
  </si>
  <si>
    <t>421308</t>
  </si>
  <si>
    <t>42.13.08.01</t>
  </si>
  <si>
    <t>42.13.08.02</t>
  </si>
  <si>
    <t>42.13.08.03</t>
  </si>
  <si>
    <t>42.13.08.04</t>
  </si>
  <si>
    <t>42.13.09</t>
  </si>
  <si>
    <t xml:space="preserve"> EEEFM PROF CARLOS MENDES</t>
  </si>
  <si>
    <t>421309</t>
  </si>
  <si>
    <t>42.13.09.01</t>
  </si>
  <si>
    <t>42.13.09.02</t>
  </si>
  <si>
    <t>42.13.09.03</t>
  </si>
  <si>
    <t>42.13.09.04</t>
  </si>
  <si>
    <t>42.13.10</t>
  </si>
  <si>
    <t xml:space="preserve"> EEEFM JANUARIO RIBEIRO</t>
  </si>
  <si>
    <t>421310</t>
  </si>
  <si>
    <t>42.13.10.01</t>
  </si>
  <si>
    <t>42.13.10.02</t>
  </si>
  <si>
    <t>42.13.10.03</t>
  </si>
  <si>
    <t>42.13.10.04</t>
  </si>
  <si>
    <t>42.13.11</t>
  </si>
  <si>
    <t>EEEF DR MOACIR AVIDOS*</t>
  </si>
  <si>
    <t>421311</t>
  </si>
  <si>
    <t>42.13.11.01</t>
  </si>
  <si>
    <t>42.13.11.02</t>
  </si>
  <si>
    <t>42.13.11.03</t>
  </si>
  <si>
    <t>42.13.11.04</t>
  </si>
  <si>
    <t>42.13.12</t>
  </si>
  <si>
    <t xml:space="preserve"> EEEFM DAVID ROLDI</t>
  </si>
  <si>
    <t>421312</t>
  </si>
  <si>
    <t>42.13.12.01</t>
  </si>
  <si>
    <t>42.13.12.02</t>
  </si>
  <si>
    <t>42.13.12.03</t>
  </si>
  <si>
    <t>42.13.12.04</t>
  </si>
  <si>
    <t>42.13.13</t>
  </si>
  <si>
    <t xml:space="preserve"> EEEFM GERALDO VARGAS NOGUEIRA</t>
  </si>
  <si>
    <t>421313</t>
  </si>
  <si>
    <t>42.13.13.01</t>
  </si>
  <si>
    <t>42.13.13.02</t>
  </si>
  <si>
    <t>42.13.13.03</t>
  </si>
  <si>
    <t>42.13.13.04</t>
  </si>
  <si>
    <t>42.13.14</t>
  </si>
  <si>
    <t>EEEFM PROFª NÉA MONTEIRO COSTA*</t>
  </si>
  <si>
    <t>421314</t>
  </si>
  <si>
    <t>42.13.14.01</t>
  </si>
  <si>
    <t>42.13.14.02</t>
  </si>
  <si>
    <t>42.13.14.03</t>
  </si>
  <si>
    <t>42.13.14.04</t>
  </si>
  <si>
    <t>42.13.15</t>
  </si>
  <si>
    <t>EEEFM PASTOR ANTONIO NUNES DE CARVALHO*</t>
  </si>
  <si>
    <t>421315</t>
  </si>
  <si>
    <t>42.13.15.01</t>
  </si>
  <si>
    <t>42.13.15.02</t>
  </si>
  <si>
    <t>42.13.15.03</t>
  </si>
  <si>
    <t>42.13.15.04</t>
  </si>
  <si>
    <t>42.13.16</t>
  </si>
  <si>
    <t xml:space="preserve"> EEEFM FELICIO MELOTTI</t>
  </si>
  <si>
    <t>421316</t>
  </si>
  <si>
    <t>42.13.16.01</t>
  </si>
  <si>
    <t>42.13.16.02</t>
  </si>
  <si>
    <t>42.13.16.03</t>
  </si>
  <si>
    <t>42.13.16.04</t>
  </si>
  <si>
    <t>42.13.17</t>
  </si>
  <si>
    <t xml:space="preserve"> EEEFM ALTO JATIBOCAS</t>
  </si>
  <si>
    <t>421317</t>
  </si>
  <si>
    <t>42.13.17.01</t>
  </si>
  <si>
    <t>42.13.17.02</t>
  </si>
  <si>
    <t>42.13.17.03</t>
  </si>
  <si>
    <t>42.13.17.04</t>
  </si>
  <si>
    <t>42.13.18</t>
  </si>
  <si>
    <t>EEEFM PROFº SANTOS PINTO*</t>
  </si>
  <si>
    <t>421318</t>
  </si>
  <si>
    <t>42.13.18.01</t>
  </si>
  <si>
    <t>42.13.18.02</t>
  </si>
  <si>
    <t>42.13.18.03</t>
  </si>
  <si>
    <t>42.13.18.04</t>
  </si>
  <si>
    <t>42.13.19</t>
  </si>
  <si>
    <t>EEEFM HONÓRIO FRAGA*</t>
  </si>
  <si>
    <t>421319</t>
  </si>
  <si>
    <t>42.13.19.01</t>
  </si>
  <si>
    <t>42.13.19.02</t>
  </si>
  <si>
    <t>42.13.19.03</t>
  </si>
  <si>
    <t>42.13.19.04</t>
  </si>
  <si>
    <t>42.13.20</t>
  </si>
  <si>
    <t>EEEFM PROFª ALEYDE COSME*</t>
  </si>
  <si>
    <t>421320</t>
  </si>
  <si>
    <t>42.13.20.01</t>
  </si>
  <si>
    <t>42.13.20.02</t>
  </si>
  <si>
    <t>42.13.20.03</t>
  </si>
  <si>
    <t>42.13.20.04</t>
  </si>
  <si>
    <t>42.13.21</t>
  </si>
  <si>
    <t>EEEFM SEBASTIANA GRILO*</t>
  </si>
  <si>
    <t>421321</t>
  </si>
  <si>
    <t>42.13.21.01</t>
  </si>
  <si>
    <t>42.13.21.02</t>
  </si>
  <si>
    <t>42.13.21.03</t>
  </si>
  <si>
    <t>42.13.21.04</t>
  </si>
  <si>
    <t>42.13.22</t>
  </si>
  <si>
    <t xml:space="preserve"> EEEFM RUBENS RANGEL</t>
  </si>
  <si>
    <t>421322</t>
  </si>
  <si>
    <t>42.13.22.01</t>
  </si>
  <si>
    <t>42.13.22.02</t>
  </si>
  <si>
    <t>42.13.22.03</t>
  </si>
  <si>
    <t>42.13.22.04</t>
  </si>
  <si>
    <t>42.13.23</t>
  </si>
  <si>
    <t xml:space="preserve"> EEEFM IRINEU MORELLO</t>
  </si>
  <si>
    <t>421323</t>
  </si>
  <si>
    <t>42.13.23.01</t>
  </si>
  <si>
    <t>42.13.23.02</t>
  </si>
  <si>
    <t>42.13.23.03</t>
  </si>
  <si>
    <t>42.13.23.04</t>
  </si>
  <si>
    <t>42.13.24</t>
  </si>
  <si>
    <t xml:space="preserve"> EEEFM ARARIBOIA</t>
  </si>
  <si>
    <t>421324</t>
  </si>
  <si>
    <t>42.13.24.01</t>
  </si>
  <si>
    <t>42.13.24.02</t>
  </si>
  <si>
    <t>42.13.24.03</t>
  </si>
  <si>
    <t>42.13.24.04</t>
  </si>
  <si>
    <t>42.13.25</t>
  </si>
  <si>
    <t>EEEFM PROFª CAROLINA PICHLER*</t>
  </si>
  <si>
    <t>421325</t>
  </si>
  <si>
    <t>42.13.25.01</t>
  </si>
  <si>
    <t>42.13.25.02</t>
  </si>
  <si>
    <t>42.13.25.03</t>
  </si>
  <si>
    <t>42.13.25.04</t>
  </si>
  <si>
    <t>42.13.26</t>
  </si>
  <si>
    <t xml:space="preserve"> EEEFM LIONS CLUB DE COLATINA</t>
  </si>
  <si>
    <t>421326</t>
  </si>
  <si>
    <t>42.13.26.01</t>
  </si>
  <si>
    <t>42.13.26.02</t>
  </si>
  <si>
    <t>42.13.26.03</t>
  </si>
  <si>
    <t>42.13.26.04</t>
  </si>
  <si>
    <t>42.13.27</t>
  </si>
  <si>
    <t>EECOR DE COLATINA*</t>
  </si>
  <si>
    <t>421327</t>
  </si>
  <si>
    <t>42.13.27.01</t>
  </si>
  <si>
    <t>42.13.27.02</t>
  </si>
  <si>
    <t>42.13.27.03</t>
  </si>
  <si>
    <t>42.13.27.04</t>
  </si>
  <si>
    <t>42.13.28</t>
  </si>
  <si>
    <t>EEEFM JOSÉ DAMASCENO FILHO*</t>
  </si>
  <si>
    <t>421328</t>
  </si>
  <si>
    <t>42.13.28.01</t>
  </si>
  <si>
    <t>42.13.28.02</t>
  </si>
  <si>
    <t>42.13.28.03</t>
  </si>
  <si>
    <t>42.13.28.04</t>
  </si>
  <si>
    <t>42.13.29</t>
  </si>
  <si>
    <t xml:space="preserve"> EEEFM ARISTIDES FREIRE</t>
  </si>
  <si>
    <t>421329</t>
  </si>
  <si>
    <t>42.13.29.01</t>
  </si>
  <si>
    <t>42.13.29.02</t>
  </si>
  <si>
    <t>42.13.29.03</t>
  </si>
  <si>
    <t xml:space="preserve"> Ensino Fundamental</t>
  </si>
  <si>
    <t>42.13.29.04</t>
  </si>
  <si>
    <t>42.13.30</t>
  </si>
  <si>
    <t xml:space="preserve"> EEEFM DR JONES DOS SANTOS NEVES</t>
  </si>
  <si>
    <t>421330</t>
  </si>
  <si>
    <t>42.13.30.01</t>
  </si>
  <si>
    <t>42.13.30.02</t>
  </si>
  <si>
    <t>42.13.30.03</t>
  </si>
  <si>
    <t>42.13.30.04</t>
  </si>
  <si>
    <t>42.13.31</t>
  </si>
  <si>
    <t xml:space="preserve"> EEEFM ALFREDO LEMOS</t>
  </si>
  <si>
    <t>421331</t>
  </si>
  <si>
    <t>42.13.31.01</t>
  </si>
  <si>
    <t>42.13.31.02</t>
  </si>
  <si>
    <t>42.13.31.03</t>
  </si>
  <si>
    <t>42.13.31.04</t>
  </si>
  <si>
    <t>42.13.32</t>
  </si>
  <si>
    <t xml:space="preserve"> EEEF PROF JOSUE BALDOTTO</t>
  </si>
  <si>
    <t>421332</t>
  </si>
  <si>
    <t>42.13.32.01</t>
  </si>
  <si>
    <t>42.13.32.02</t>
  </si>
  <si>
    <t>42.13.32.03</t>
  </si>
  <si>
    <t>42.13.32.04</t>
  </si>
  <si>
    <t>42.13.33</t>
  </si>
  <si>
    <t xml:space="preserve"> EEEFM FABIANO FRANCISCO TOMASINI</t>
  </si>
  <si>
    <t>421333</t>
  </si>
  <si>
    <t>42.13.33.01</t>
  </si>
  <si>
    <t>42.13.33.02</t>
  </si>
  <si>
    <t>42.13.33.03</t>
  </si>
  <si>
    <t>42.13.33.04</t>
  </si>
  <si>
    <t>42.13.34</t>
  </si>
  <si>
    <t>EEEFM CONDE DE LINHARES*</t>
  </si>
  <si>
    <t>421334</t>
  </si>
  <si>
    <t>42.13.34.01</t>
  </si>
  <si>
    <t>42.13.34.02</t>
  </si>
  <si>
    <t>42.13.34.03</t>
  </si>
  <si>
    <t>42.13.34.04</t>
  </si>
  <si>
    <t>42.13.35</t>
  </si>
  <si>
    <t>EEEM MARIA HELENA STEIN MERLO*</t>
  </si>
  <si>
    <t>421335</t>
  </si>
  <si>
    <t>42.13.35.01</t>
  </si>
  <si>
    <t>42.13.35.02</t>
  </si>
  <si>
    <t>42.13.35.03</t>
  </si>
  <si>
    <t>42.13.35.04</t>
  </si>
  <si>
    <t>42.13.36</t>
  </si>
  <si>
    <t>EEPEF BAIXO SOSSEGO*</t>
  </si>
  <si>
    <t>421336</t>
  </si>
  <si>
    <t>42.13.36.01</t>
  </si>
  <si>
    <t>42.13.36.02</t>
  </si>
  <si>
    <t>42.13.36.03</t>
  </si>
  <si>
    <t>42.13.36.04</t>
  </si>
  <si>
    <t>42.13.37</t>
  </si>
  <si>
    <t>EEUEF FAZENDA FRANZ STHUR*</t>
  </si>
  <si>
    <t>421337</t>
  </si>
  <si>
    <t>42.13.37.01</t>
  </si>
  <si>
    <t>42.13.37.02</t>
  </si>
  <si>
    <t>42.13.37.03</t>
  </si>
  <si>
    <t>42.13.37.04</t>
  </si>
  <si>
    <t>42.13.38</t>
  </si>
  <si>
    <t>EEPEF BARRA ENCOBERTA*</t>
  </si>
  <si>
    <t>421338</t>
  </si>
  <si>
    <t>42.13.38.01</t>
  </si>
  <si>
    <t>42.13.38.02</t>
  </si>
  <si>
    <t>42.13.38.03</t>
  </si>
  <si>
    <t>42.13.38.04</t>
  </si>
  <si>
    <t>42.13.39</t>
  </si>
  <si>
    <t>EEPEF BELA VENEZA*</t>
  </si>
  <si>
    <t>421339</t>
  </si>
  <si>
    <t>42.13.39.01</t>
  </si>
  <si>
    <t>42.13.39.02</t>
  </si>
  <si>
    <t>42.13.39.03</t>
  </si>
  <si>
    <t>42.13.39.04</t>
  </si>
  <si>
    <t>42.13.40</t>
  </si>
  <si>
    <t>EEUEF SANTO ANTONIO DO SOSSEGO*</t>
  </si>
  <si>
    <t>421340</t>
  </si>
  <si>
    <t>42.13.40.01</t>
  </si>
  <si>
    <t>42.13.40.02</t>
  </si>
  <si>
    <t>42.13.40.03</t>
  </si>
  <si>
    <t>42.13.40.04</t>
  </si>
  <si>
    <t>42.13.41</t>
  </si>
  <si>
    <t>EEUEF ALTO LIMOEIRO JATIBOCAS*</t>
  </si>
  <si>
    <t>421341</t>
  </si>
  <si>
    <t>42.13.41.01</t>
  </si>
  <si>
    <t>42.13.41.02</t>
  </si>
  <si>
    <t>42.13.41.03</t>
  </si>
  <si>
    <t>42.13.41.04</t>
  </si>
  <si>
    <t>42.13.42</t>
  </si>
  <si>
    <t>EEUEF MATUTINA*</t>
  </si>
  <si>
    <t>421342</t>
  </si>
  <si>
    <t>42.13.42.01</t>
  </si>
  <si>
    <t>42.13.42.02</t>
  </si>
  <si>
    <t>42.13.42.03</t>
  </si>
  <si>
    <t>42.13.42.04</t>
  </si>
  <si>
    <t>42.13.43</t>
  </si>
  <si>
    <t>EEPEF ANTONIO CONSELHEIRO*</t>
  </si>
  <si>
    <t>421343</t>
  </si>
  <si>
    <t>42.13.43.01</t>
  </si>
  <si>
    <t>42.13.43.02</t>
  </si>
  <si>
    <t>42.13.43.03</t>
  </si>
  <si>
    <t>42.13.43.04</t>
  </si>
  <si>
    <t>42.13.44</t>
  </si>
  <si>
    <t xml:space="preserve"> EEUEF MADRE CRISTINA</t>
  </si>
  <si>
    <t>421344</t>
  </si>
  <si>
    <t>42.13.44.01</t>
  </si>
  <si>
    <t>42.13.44.02</t>
  </si>
  <si>
    <t>42.13.44.03</t>
  </si>
  <si>
    <t>42.13.44.04</t>
  </si>
  <si>
    <t>42.13.45</t>
  </si>
  <si>
    <t xml:space="preserve"> CEEMTI CONDE DE LINHARES**</t>
  </si>
  <si>
    <t>421345</t>
  </si>
  <si>
    <t>42.13.45.01</t>
  </si>
  <si>
    <t>42.13.45.02</t>
  </si>
  <si>
    <t>42.13.45.03</t>
  </si>
  <si>
    <t>42.13.45.04</t>
  </si>
  <si>
    <t>42.13.46</t>
  </si>
  <si>
    <t>421346</t>
  </si>
  <si>
    <t>42.13.46.01</t>
  </si>
  <si>
    <t>42.13.46.02</t>
  </si>
  <si>
    <t>42.13.46.03</t>
  </si>
  <si>
    <t>42.13.46.04</t>
  </si>
  <si>
    <t>42.13.47</t>
  </si>
  <si>
    <t xml:space="preserve"> EEEFM JOSE DAMASCENO FILHO</t>
  </si>
  <si>
    <t>421347</t>
  </si>
  <si>
    <t>42.13.47.01</t>
  </si>
  <si>
    <t>42.13.47.02</t>
  </si>
  <si>
    <t>42.13.47.03</t>
  </si>
  <si>
    <t>42.13.47.04</t>
  </si>
  <si>
    <t>42.13.48</t>
  </si>
  <si>
    <t xml:space="preserve"> EEEFM HONORIO FRAGA</t>
  </si>
  <si>
    <t>421348</t>
  </si>
  <si>
    <t>42.13.48.01</t>
  </si>
  <si>
    <t>42.13.48.02</t>
  </si>
  <si>
    <t>42.13.48.03</t>
  </si>
  <si>
    <t>42.13.48.04</t>
  </si>
  <si>
    <t>42.13.49</t>
  </si>
  <si>
    <t xml:space="preserve"> EEEFM SEBASTIANA GRILLO</t>
  </si>
  <si>
    <t>421349</t>
  </si>
  <si>
    <t>42.13.49.01</t>
  </si>
  <si>
    <t>42.13.49.02</t>
  </si>
  <si>
    <t>42.13.49.03</t>
  </si>
  <si>
    <t>42.13.49.04</t>
  </si>
  <si>
    <t>42.13.50</t>
  </si>
  <si>
    <t xml:space="preserve"> EEEFM PROF CAROLINA PICHLER</t>
  </si>
  <si>
    <t>421350</t>
  </si>
  <si>
    <t>42.13.50.01</t>
  </si>
  <si>
    <t>42.13.50.02</t>
  </si>
  <si>
    <t>42.13.50.03</t>
  </si>
  <si>
    <t>42.13.50.04</t>
  </si>
  <si>
    <t>42.13.51</t>
  </si>
  <si>
    <t xml:space="preserve"> EEEFM PASTOR ANTONIO N CARVALHO</t>
  </si>
  <si>
    <t>421351</t>
  </si>
  <si>
    <t>42.13.51.01</t>
  </si>
  <si>
    <t>42.13.51.02</t>
  </si>
  <si>
    <t>42.13.51.03</t>
  </si>
  <si>
    <t>42.13.51.04</t>
  </si>
  <si>
    <t>42.13.52</t>
  </si>
  <si>
    <t xml:space="preserve"> EEEFM PROFESSOR SANTOS PINTO</t>
  </si>
  <si>
    <t>421352</t>
  </si>
  <si>
    <t>42.13.52.01</t>
  </si>
  <si>
    <t>42.13.52.02</t>
  </si>
  <si>
    <t>42.13.52.03</t>
  </si>
  <si>
    <t>42.13.52.04</t>
  </si>
  <si>
    <t>42.13.53</t>
  </si>
  <si>
    <t>ESCOLA ESTADUAL COMUNITARIA RURAL DE COLATINA*</t>
  </si>
  <si>
    <t>421353</t>
  </si>
  <si>
    <t>42.13.53.01</t>
  </si>
  <si>
    <t>42.13.53.02</t>
  </si>
  <si>
    <t>42.13.53.03</t>
  </si>
  <si>
    <t>42.13.53.04</t>
  </si>
  <si>
    <t>42.13.54</t>
  </si>
  <si>
    <t xml:space="preserve"> EEEFM PROF ALEYDE COSME</t>
  </si>
  <si>
    <t>421354</t>
  </si>
  <si>
    <t>42.13.54.01</t>
  </si>
  <si>
    <t>42.13.54.02</t>
  </si>
  <si>
    <t>42.13.54.03</t>
  </si>
  <si>
    <t>42.13.54.04</t>
  </si>
  <si>
    <t>42.13.55</t>
  </si>
  <si>
    <t xml:space="preserve"> EEEF DR MOACYR AVIDOS</t>
  </si>
  <si>
    <t>421355</t>
  </si>
  <si>
    <t>42.13.55.01</t>
  </si>
  <si>
    <t>42.13.55.02</t>
  </si>
  <si>
    <t>42.13.55.03</t>
  </si>
  <si>
    <t>42.13.55.04</t>
  </si>
  <si>
    <t>42.13.56</t>
  </si>
  <si>
    <t xml:space="preserve"> EEEFM PROF NEA MONTEIRO COSTA</t>
  </si>
  <si>
    <t>421356</t>
  </si>
  <si>
    <t>42.13.56.01</t>
  </si>
  <si>
    <t>42.13.56.02</t>
  </si>
  <si>
    <t>42.13.56.03</t>
  </si>
  <si>
    <t>42.13.56.04</t>
  </si>
  <si>
    <t>42.13.57</t>
  </si>
  <si>
    <t>421357</t>
  </si>
  <si>
    <t>42.13.57.01</t>
  </si>
  <si>
    <t>42.13.57.02</t>
  </si>
  <si>
    <t>42.13.57.03</t>
  </si>
  <si>
    <t>42.13.57.04</t>
  </si>
  <si>
    <t>42.13.58</t>
  </si>
  <si>
    <t>421358</t>
  </si>
  <si>
    <t>42.13.58.01</t>
  </si>
  <si>
    <t>42.13.58.02</t>
  </si>
  <si>
    <t>42.13.58.03</t>
  </si>
  <si>
    <t>42.13.58.04</t>
  </si>
  <si>
    <t>42.13.59</t>
  </si>
  <si>
    <t>421359</t>
  </si>
  <si>
    <t>42.13.59.01</t>
  </si>
  <si>
    <t>42.13.59.02</t>
  </si>
  <si>
    <t>42.13.59.03</t>
  </si>
  <si>
    <t>42.13.59.04</t>
  </si>
  <si>
    <t>42.13.60</t>
  </si>
  <si>
    <t>421360</t>
  </si>
  <si>
    <t>42.13.60.01</t>
  </si>
  <si>
    <t>42.13.60.02</t>
  </si>
  <si>
    <t>42.13.60.03</t>
  </si>
  <si>
    <t>42.13.60.04</t>
  </si>
  <si>
    <t>42.13.61</t>
  </si>
  <si>
    <t>421361</t>
  </si>
  <si>
    <t>42.13.61.01</t>
  </si>
  <si>
    <t>42.13.61.02</t>
  </si>
  <si>
    <t>42.13.61.03</t>
  </si>
  <si>
    <t>42.13.61.04</t>
  </si>
  <si>
    <t>42.13.62</t>
  </si>
  <si>
    <t>421362</t>
  </si>
  <si>
    <t>42.13.62.01</t>
  </si>
  <si>
    <t>42.13.62.02</t>
  </si>
  <si>
    <t>42.13.62.03</t>
  </si>
  <si>
    <t>42.13.62.04</t>
  </si>
  <si>
    <t>42.13.63</t>
  </si>
  <si>
    <t>421363</t>
  </si>
  <si>
    <t>42.13.63.01</t>
  </si>
  <si>
    <t>42.13.63.02</t>
  </si>
  <si>
    <t>42.13.63.03</t>
  </si>
  <si>
    <t>42.13.63.04</t>
  </si>
  <si>
    <t>42.13.64</t>
  </si>
  <si>
    <t>421364</t>
  </si>
  <si>
    <t>42.13.64.01</t>
  </si>
  <si>
    <t>42.13.64.02</t>
  </si>
  <si>
    <t>42.13.64.03</t>
  </si>
  <si>
    <t>42.13.64.04</t>
  </si>
  <si>
    <t>42.13.65</t>
  </si>
  <si>
    <t>421365</t>
  </si>
  <si>
    <t>42.13.65.01</t>
  </si>
  <si>
    <t>42.13.65.02</t>
  </si>
  <si>
    <t>42.13.65.03</t>
  </si>
  <si>
    <t>42.13.65.04</t>
  </si>
  <si>
    <t>42.13.66</t>
  </si>
  <si>
    <t>421366</t>
  </si>
  <si>
    <t>42.13.66.01</t>
  </si>
  <si>
    <t>42.13.66.02</t>
  </si>
  <si>
    <t>42.13.66.03</t>
  </si>
  <si>
    <t>42.13.66.04</t>
  </si>
  <si>
    <t>42.13.67</t>
  </si>
  <si>
    <t>421367</t>
  </si>
  <si>
    <t>42.13.67.01</t>
  </si>
  <si>
    <t>42.13.67.02</t>
  </si>
  <si>
    <t>42.13.67.03</t>
  </si>
  <si>
    <t>42.13.67.04</t>
  </si>
  <si>
    <t>42.13.68</t>
  </si>
  <si>
    <t>421368</t>
  </si>
  <si>
    <t>42.13.68.01</t>
  </si>
  <si>
    <t>42.13.68.02</t>
  </si>
  <si>
    <t>42.13.68.03</t>
  </si>
  <si>
    <t>42.13.68.04</t>
  </si>
  <si>
    <t>42.13.69</t>
  </si>
  <si>
    <t>421369</t>
  </si>
  <si>
    <t>42.13.69.01</t>
  </si>
  <si>
    <t>42.13.69.02</t>
  </si>
  <si>
    <t>42.13.69.03</t>
  </si>
  <si>
    <t>42.13.69.04</t>
  </si>
  <si>
    <t>42.13.70</t>
  </si>
  <si>
    <t>421370</t>
  </si>
  <si>
    <t>42.13.70.01</t>
  </si>
  <si>
    <t>42.13.70.02</t>
  </si>
  <si>
    <t>42.13.70.03</t>
  </si>
  <si>
    <t>42.13.70.04</t>
  </si>
  <si>
    <t>42.13.71</t>
  </si>
  <si>
    <t>421371</t>
  </si>
  <si>
    <t>42.13.71.01</t>
  </si>
  <si>
    <t>42.13.71.02</t>
  </si>
  <si>
    <t>42.13.71.03</t>
  </si>
  <si>
    <t>42.13.71.04</t>
  </si>
  <si>
    <t>42.13.72</t>
  </si>
  <si>
    <t>421372</t>
  </si>
  <si>
    <t>42.13.72.01</t>
  </si>
  <si>
    <t>42.13.72.02</t>
  </si>
  <si>
    <t>42.13.72.03</t>
  </si>
  <si>
    <t>42.13.72.04</t>
  </si>
  <si>
    <t>42.13.73</t>
  </si>
  <si>
    <t>421373</t>
  </si>
  <si>
    <t>42.13.73.01</t>
  </si>
  <si>
    <t>42.13.73.02</t>
  </si>
  <si>
    <t>42.13.73.03</t>
  </si>
  <si>
    <t>42.13.73.04</t>
  </si>
  <si>
    <t>42.13.74</t>
  </si>
  <si>
    <t>421374</t>
  </si>
  <si>
    <t>42.13.74.01</t>
  </si>
  <si>
    <t>42.13.74.02</t>
  </si>
  <si>
    <t>42.13.74.03</t>
  </si>
  <si>
    <t>42.13.74.04</t>
  </si>
  <si>
    <t>42.13.75</t>
  </si>
  <si>
    <t>421375</t>
  </si>
  <si>
    <t>42.13.75.01</t>
  </si>
  <si>
    <t>42.13.75.02</t>
  </si>
  <si>
    <t>42.13.75.03</t>
  </si>
  <si>
    <t>42.13.75.04</t>
  </si>
  <si>
    <t>42.13.76</t>
  </si>
  <si>
    <t>421376</t>
  </si>
  <si>
    <t>42.13.76.01</t>
  </si>
  <si>
    <t>42.13.76.02</t>
  </si>
  <si>
    <t>42.13.76.03</t>
  </si>
  <si>
    <t>42.13.76.04</t>
  </si>
  <si>
    <t>42.13.77</t>
  </si>
  <si>
    <t>421377</t>
  </si>
  <si>
    <t>42.13.77.01</t>
  </si>
  <si>
    <t>42.13.77.02</t>
  </si>
  <si>
    <t>42.13.77.03</t>
  </si>
  <si>
    <t>42.13.77.04</t>
  </si>
  <si>
    <t>42.13.78</t>
  </si>
  <si>
    <t>421378</t>
  </si>
  <si>
    <t>42.13.78.01</t>
  </si>
  <si>
    <t>42.13.78.02</t>
  </si>
  <si>
    <t>42.13.78.03</t>
  </si>
  <si>
    <t>42.13.78.04</t>
  </si>
  <si>
    <t>42.13.79</t>
  </si>
  <si>
    <t>421379</t>
  </si>
  <si>
    <t>42.13.79.01</t>
  </si>
  <si>
    <t>42.13.79.02</t>
  </si>
  <si>
    <t>42.13.79.03</t>
  </si>
  <si>
    <t>42.13.79.04</t>
  </si>
  <si>
    <t>42.13.80</t>
  </si>
  <si>
    <t>421380</t>
  </si>
  <si>
    <t>42.13.80.01</t>
  </si>
  <si>
    <t>42.13.80.02</t>
  </si>
  <si>
    <t>42.13.80.03</t>
  </si>
  <si>
    <t>42.13.80.04</t>
  </si>
  <si>
    <t>42.13.81</t>
  </si>
  <si>
    <t>421381</t>
  </si>
  <si>
    <t>42.13.81.01</t>
  </si>
  <si>
    <t>42.13.81.02</t>
  </si>
  <si>
    <t>42.13.81.03</t>
  </si>
  <si>
    <t>42.13.81.04</t>
  </si>
  <si>
    <t>42.13.82</t>
  </si>
  <si>
    <t>421382</t>
  </si>
  <si>
    <t>42.13.82.01</t>
  </si>
  <si>
    <t>42.13.82.02</t>
  </si>
  <si>
    <t>42.13.82.03</t>
  </si>
  <si>
    <t>42.13.82.04</t>
  </si>
  <si>
    <t>42.14</t>
  </si>
  <si>
    <t xml:space="preserve"> SRE GUACUI</t>
  </si>
  <si>
    <t>4214</t>
  </si>
  <si>
    <t>42.14.01</t>
  </si>
  <si>
    <t>42.14.02</t>
  </si>
  <si>
    <t>42.14.03</t>
  </si>
  <si>
    <t>42.14.04</t>
  </si>
  <si>
    <t>42.14.05</t>
  </si>
  <si>
    <t xml:space="preserve"> EEEFM JUVENAL NOLASCO</t>
  </si>
  <si>
    <t>421405</t>
  </si>
  <si>
    <t>42.14.05.01</t>
  </si>
  <si>
    <t>42.14.05.02</t>
  </si>
  <si>
    <t>42.14.05.03</t>
  </si>
  <si>
    <t>42.14.05.04</t>
  </si>
  <si>
    <t>42.14.06</t>
  </si>
  <si>
    <t xml:space="preserve"> EEEFM JOSE CORRENTE</t>
  </si>
  <si>
    <t>421406</t>
  </si>
  <si>
    <t>42.14.06.01</t>
  </si>
  <si>
    <t>42.14.06.02</t>
  </si>
  <si>
    <t>42.14.06.03</t>
  </si>
  <si>
    <t>42.14.06.04</t>
  </si>
  <si>
    <t>42.14.07</t>
  </si>
  <si>
    <t xml:space="preserve"> EEEFM ANTONIO LEMOS JUNIOR</t>
  </si>
  <si>
    <t>421407</t>
  </si>
  <si>
    <t>42.14.07.01</t>
  </si>
  <si>
    <t>42.14.07.02</t>
  </si>
  <si>
    <t>42.14.07.03</t>
  </si>
  <si>
    <t>42.14.07.04</t>
  </si>
  <si>
    <t>42.14.08</t>
  </si>
  <si>
    <t>EEEF PROFESSOR LELLIS*</t>
  </si>
  <si>
    <t>421408</t>
  </si>
  <si>
    <t>42.14.08.01</t>
  </si>
  <si>
    <t>42.14.08.02</t>
  </si>
  <si>
    <t>42.14.08.03</t>
  </si>
  <si>
    <t>42.14.08.04</t>
  </si>
  <si>
    <t>42.14.09</t>
  </si>
  <si>
    <t>EEEFM PEDRO DE ALCANTARA GALVEAS*</t>
  </si>
  <si>
    <t>421409</t>
  </si>
  <si>
    <t>42.14.09.01</t>
  </si>
  <si>
    <t>42.14.09.02</t>
  </si>
  <si>
    <t>42.14.09.03</t>
  </si>
  <si>
    <t>42.14.09.04</t>
  </si>
  <si>
    <t>42.14.10</t>
  </si>
  <si>
    <t>EEEFM P AFONSO BRAZ*</t>
  </si>
  <si>
    <t>421410</t>
  </si>
  <si>
    <t>42.14.10.01</t>
  </si>
  <si>
    <t>42.14.10.02</t>
  </si>
  <si>
    <t>42.14.10.03</t>
  </si>
  <si>
    <t>42.14.10.04</t>
  </si>
  <si>
    <t>42.14.11</t>
  </si>
  <si>
    <t xml:space="preserve"> EEEFM PROF MARIA TRINDADE OLIVEIRA</t>
  </si>
  <si>
    <t>421411</t>
  </si>
  <si>
    <t>42.14.11.01</t>
  </si>
  <si>
    <t>42.14.11.02</t>
  </si>
  <si>
    <t>42.14.11.03</t>
  </si>
  <si>
    <t>42.14.11.04</t>
  </si>
  <si>
    <t>42.14.12</t>
  </si>
  <si>
    <t>EEEFM SAO JOSE DORES DO RIO PRETO*</t>
  </si>
  <si>
    <t>421412</t>
  </si>
  <si>
    <t>42.14.12.01</t>
  </si>
  <si>
    <t>42.14.12.02</t>
  </si>
  <si>
    <t>42.14.12.03</t>
  </si>
  <si>
    <t>42.14.12.04</t>
  </si>
  <si>
    <t>42.14.13</t>
  </si>
  <si>
    <t xml:space="preserve"> EEEFM SIRENA REZENDE FONSECA</t>
  </si>
  <si>
    <t>421413</t>
  </si>
  <si>
    <t>42.14.13.01</t>
  </si>
  <si>
    <t>42.14.13.02</t>
  </si>
  <si>
    <t>42.14.13.03</t>
  </si>
  <si>
    <t>42.14.13.04</t>
  </si>
  <si>
    <t>42.14.14</t>
  </si>
  <si>
    <t xml:space="preserve"> CEEFMTI BRAULIO FRANCO**</t>
  </si>
  <si>
    <t>421414</t>
  </si>
  <si>
    <t>42.14.14.01</t>
  </si>
  <si>
    <t>42.14.14.02</t>
  </si>
  <si>
    <t>42.14.14.03</t>
  </si>
  <si>
    <t>42.14.14.04</t>
  </si>
  <si>
    <t>42.14.15</t>
  </si>
  <si>
    <t xml:space="preserve"> EEEFM MERCES GARCIA VIEIRA</t>
  </si>
  <si>
    <t>421415</t>
  </si>
  <si>
    <t>42.14.15.01</t>
  </si>
  <si>
    <t>42.14.15.02</t>
  </si>
  <si>
    <t>42.14.15.03</t>
  </si>
  <si>
    <t>42.14.15.04</t>
  </si>
  <si>
    <t>42.14.16</t>
  </si>
  <si>
    <t xml:space="preserve"> EEEFM OLAVO RODRIGUES DA COSTA</t>
  </si>
  <si>
    <t>421416</t>
  </si>
  <si>
    <t>42.14.16.01</t>
  </si>
  <si>
    <t>42.14.16.02</t>
  </si>
  <si>
    <t>42.14.16.03</t>
  </si>
  <si>
    <t>42.14.16.04</t>
  </si>
  <si>
    <t>42.14.17</t>
  </si>
  <si>
    <t xml:space="preserve"> EEEFM CANDIDA POVOA</t>
  </si>
  <si>
    <t>421417</t>
  </si>
  <si>
    <t>42.14.17.01</t>
  </si>
  <si>
    <t>42.14.17.02</t>
  </si>
  <si>
    <t>42.14.17.03</t>
  </si>
  <si>
    <t>42.14.17.04</t>
  </si>
  <si>
    <t>42.14.18</t>
  </si>
  <si>
    <t xml:space="preserve"> EEEFM PROF CELIA TEIXEIRA DO CARMO</t>
  </si>
  <si>
    <t>421418</t>
  </si>
  <si>
    <t>42.14.18.01</t>
  </si>
  <si>
    <t>42.14.18.02</t>
  </si>
  <si>
    <t>42.14.18.03</t>
  </si>
  <si>
    <t>42.14.18.04</t>
  </si>
  <si>
    <t>42.14.19</t>
  </si>
  <si>
    <t>EEEFM PROFESSOR PEDRO SIMAO*</t>
  </si>
  <si>
    <t>421419</t>
  </si>
  <si>
    <t>42.14.19.01</t>
  </si>
  <si>
    <t>42.14.19.02</t>
  </si>
  <si>
    <t>42.14.19.03</t>
  </si>
  <si>
    <t>42.14.19.04</t>
  </si>
  <si>
    <t>42.14.20</t>
  </si>
  <si>
    <t xml:space="preserve"> EEEFM ARQUIMIMO MATTOS</t>
  </si>
  <si>
    <t>421420</t>
  </si>
  <si>
    <t>42.14.20.01</t>
  </si>
  <si>
    <t>42.14.20.02</t>
  </si>
  <si>
    <t>42.14.20.03</t>
  </si>
  <si>
    <t>42.14.20.04</t>
  </si>
  <si>
    <t>42.14.21</t>
  </si>
  <si>
    <t xml:space="preserve"> EEEFM HORACIO PLINIO</t>
  </si>
  <si>
    <t>421421</t>
  </si>
  <si>
    <t>42.14.21.01</t>
  </si>
  <si>
    <t>42.14.21.02</t>
  </si>
  <si>
    <t>42.14.21.03</t>
  </si>
  <si>
    <t>42.14.21.04</t>
  </si>
  <si>
    <t>42.14.22</t>
  </si>
  <si>
    <t>EEEFM ARISTEU AGUIAR*</t>
  </si>
  <si>
    <t>421422</t>
  </si>
  <si>
    <t>42.14.22.01</t>
  </si>
  <si>
    <t>42.14.22.02</t>
  </si>
  <si>
    <t>42.14.22.03</t>
  </si>
  <si>
    <t>42.14.22.04</t>
  </si>
  <si>
    <t>42.14.23</t>
  </si>
  <si>
    <t xml:space="preserve"> EEEFM OSCAR DE ALMEIDA GAMA</t>
  </si>
  <si>
    <t>421423</t>
  </si>
  <si>
    <t>42.14.23.01</t>
  </si>
  <si>
    <t>42.14.23.02</t>
  </si>
  <si>
    <t>42.14.23.03</t>
  </si>
  <si>
    <t>42.14.23.04</t>
  </si>
  <si>
    <t>42.14.24</t>
  </si>
  <si>
    <t xml:space="preserve"> EEEFM BERNARDO HORTA</t>
  </si>
  <si>
    <t>421424</t>
  </si>
  <si>
    <t>42.14.24.01</t>
  </si>
  <si>
    <t>42.14.24.02</t>
  </si>
  <si>
    <t>42.14.24.03</t>
  </si>
  <si>
    <t>42.14.24.04</t>
  </si>
  <si>
    <t>42.14.25</t>
  </si>
  <si>
    <t xml:space="preserve"> EEEFM ANA MONTEIRO DE PAIVA</t>
  </si>
  <si>
    <t>421425</t>
  </si>
  <si>
    <t>42.14.25.01</t>
  </si>
  <si>
    <t>42.14.25.02</t>
  </si>
  <si>
    <t>42.14.25.03</t>
  </si>
  <si>
    <t>42.14.25.04</t>
  </si>
  <si>
    <t>42.14.26</t>
  </si>
  <si>
    <t>EEEM PROF MARIA CANDIDO KNEIPP*</t>
  </si>
  <si>
    <t>421426</t>
  </si>
  <si>
    <t>42.14.26.01</t>
  </si>
  <si>
    <t>42.14.26.02</t>
  </si>
  <si>
    <t>42.14.26.03</t>
  </si>
  <si>
    <t>42.14.26.04</t>
  </si>
  <si>
    <t>42.14.27</t>
  </si>
  <si>
    <t>EEEFM HENRIQUE COUTINHO*</t>
  </si>
  <si>
    <t>421427</t>
  </si>
  <si>
    <t>42.14.27.01</t>
  </si>
  <si>
    <t>42.14.27.02</t>
  </si>
  <si>
    <t>42.14.27.03</t>
  </si>
  <si>
    <t>42.14.27.04</t>
  </si>
  <si>
    <t>42.14.28</t>
  </si>
  <si>
    <t xml:space="preserve"> EEEM MENINO JESUS</t>
  </si>
  <si>
    <t>421428</t>
  </si>
  <si>
    <t>42.14.28.01</t>
  </si>
  <si>
    <t>42.14.28.02</t>
  </si>
  <si>
    <t>42.14.28.03</t>
  </si>
  <si>
    <t>42.14.28.04</t>
  </si>
  <si>
    <t>42.14.29</t>
  </si>
  <si>
    <t>EEEM SAO JOAO DO PRINCIPE*</t>
  </si>
  <si>
    <t>421429</t>
  </si>
  <si>
    <t>42.14.29.01</t>
  </si>
  <si>
    <t>42.14.29.02</t>
  </si>
  <si>
    <t>42.14.29.03</t>
  </si>
  <si>
    <t>42.14.29.04</t>
  </si>
  <si>
    <t>42.14.30</t>
  </si>
  <si>
    <t>EEEF ANTONIO CARNEIRO RIBEIRO*</t>
  </si>
  <si>
    <t>421430</t>
  </si>
  <si>
    <t>42.14.30.01</t>
  </si>
  <si>
    <t>42.14.30.02</t>
  </si>
  <si>
    <t>42.14.30.03</t>
  </si>
  <si>
    <t>42.14.30.04</t>
  </si>
  <si>
    <t>42.14.31</t>
  </si>
  <si>
    <t xml:space="preserve"> EEEFM SANTISSIMA TRINDADE</t>
  </si>
  <si>
    <t>421431</t>
  </si>
  <si>
    <t>42.14.31.01</t>
  </si>
  <si>
    <t>42.14.31.02</t>
  </si>
  <si>
    <t>42.14.31.03</t>
  </si>
  <si>
    <t>42.14.31.04</t>
  </si>
  <si>
    <t>42.14.32</t>
  </si>
  <si>
    <t>EEEM JUDITH VIANA GUEDES*</t>
  </si>
  <si>
    <t>421432</t>
  </si>
  <si>
    <t>42.14.32.01</t>
  </si>
  <si>
    <t>42.14.32.02</t>
  </si>
  <si>
    <t>42.14.32.03</t>
  </si>
  <si>
    <t>42.14.32.04</t>
  </si>
  <si>
    <t>42.14.33</t>
  </si>
  <si>
    <t>EEEM MONSENHOR MIGUEL DE SANCTIS*</t>
  </si>
  <si>
    <t>421433</t>
  </si>
  <si>
    <t>42.14.33.01</t>
  </si>
  <si>
    <t>42.14.33.02</t>
  </si>
  <si>
    <t>42.14.33.03</t>
  </si>
  <si>
    <t>42.14.33.04</t>
  </si>
  <si>
    <t>42.14.34</t>
  </si>
  <si>
    <t>CEEMTI MONSENHOR MIGUEL DE SANCTIS*</t>
  </si>
  <si>
    <t>421434</t>
  </si>
  <si>
    <t>42.14.34.01</t>
  </si>
  <si>
    <t>42.14.34.02</t>
  </si>
  <si>
    <t>42.14.34.03</t>
  </si>
  <si>
    <t>42.14.34.04</t>
  </si>
  <si>
    <t>42.14.35</t>
  </si>
  <si>
    <t xml:space="preserve"> CEEFMTI HENRIQUE COUTINHO**</t>
  </si>
  <si>
    <t>421435</t>
  </si>
  <si>
    <t>42.14.35.01</t>
  </si>
  <si>
    <t>42.14.35.02</t>
  </si>
  <si>
    <t>42.14.35.03</t>
  </si>
  <si>
    <t>42.14.35.04</t>
  </si>
  <si>
    <t>42.14.36</t>
  </si>
  <si>
    <t>EEEF PROF LELLIS*</t>
  </si>
  <si>
    <t>421436</t>
  </si>
  <si>
    <t>42.14.36.01</t>
  </si>
  <si>
    <t>42.14.36.02</t>
  </si>
  <si>
    <t>42.14.36.03</t>
  </si>
  <si>
    <t>42.14.36.04</t>
  </si>
  <si>
    <t>42.14.37</t>
  </si>
  <si>
    <t xml:space="preserve"> EEEFM PADRE AFONSO BRAZ</t>
  </si>
  <si>
    <t>421437</t>
  </si>
  <si>
    <t>42.14.37.01</t>
  </si>
  <si>
    <t>42.14.37.02</t>
  </si>
  <si>
    <t>42.14.37.03</t>
  </si>
  <si>
    <t>42.14.37.04</t>
  </si>
  <si>
    <t>42.14.38</t>
  </si>
  <si>
    <t xml:space="preserve"> EEEFM PROF PEDRO SIMAO</t>
  </si>
  <si>
    <t>421438</t>
  </si>
  <si>
    <t>42.14.38.01</t>
  </si>
  <si>
    <t>42.14.38.02</t>
  </si>
  <si>
    <t>42.14.38.03</t>
  </si>
  <si>
    <t>42.14.38.04</t>
  </si>
  <si>
    <t>42.14.39</t>
  </si>
  <si>
    <t xml:space="preserve"> EEEFM SAO JOSE</t>
  </si>
  <si>
    <t>421439</t>
  </si>
  <si>
    <t>42.14.39.01</t>
  </si>
  <si>
    <t>42.14.39.02</t>
  </si>
  <si>
    <t>42.14.39.03</t>
  </si>
  <si>
    <t>42.14.39.04</t>
  </si>
  <si>
    <t>42.14.40</t>
  </si>
  <si>
    <t xml:space="preserve"> EEEFM PEDRO A GALVEAS</t>
  </si>
  <si>
    <t>421440</t>
  </si>
  <si>
    <t>42.14.40.01</t>
  </si>
  <si>
    <t>42.14.40.02</t>
  </si>
  <si>
    <t>42.14.40.03</t>
  </si>
  <si>
    <t>42.14.40.04</t>
  </si>
  <si>
    <t>42.14.41</t>
  </si>
  <si>
    <t xml:space="preserve"> CEEMTI MONS MIGUEL DE SANCTIS**</t>
  </si>
  <si>
    <t>421441</t>
  </si>
  <si>
    <t>42.14.41.01</t>
  </si>
  <si>
    <t>42.14.41.02</t>
  </si>
  <si>
    <t>42.14.41.03</t>
  </si>
  <si>
    <t>42.14.41.04</t>
  </si>
  <si>
    <t>42.14.42</t>
  </si>
  <si>
    <t xml:space="preserve"> EEEFM ANTONIO CARNEIRO RIBEIRO</t>
  </si>
  <si>
    <t>421442</t>
  </si>
  <si>
    <t>42.14.42.01</t>
  </si>
  <si>
    <t>42.14.42.02</t>
  </si>
  <si>
    <t>42.14.42.03</t>
  </si>
  <si>
    <t>42.14.42.04</t>
  </si>
  <si>
    <t>42.14.43</t>
  </si>
  <si>
    <t xml:space="preserve"> EEEM PROFESSORA MARIA CANDIDO KNEIPP</t>
  </si>
  <si>
    <t>421443</t>
  </si>
  <si>
    <t>42.14.43.01</t>
  </si>
  <si>
    <t>42.14.43.02</t>
  </si>
  <si>
    <t>42.14.43.03</t>
  </si>
  <si>
    <t>42.14.43.04</t>
  </si>
  <si>
    <t>42.14.44</t>
  </si>
  <si>
    <t>421444</t>
  </si>
  <si>
    <t>42.14.44.01</t>
  </si>
  <si>
    <t>42.14.44.02</t>
  </si>
  <si>
    <t>42.14.44.03</t>
  </si>
  <si>
    <t>42.14.44.04</t>
  </si>
  <si>
    <t>42.14.45</t>
  </si>
  <si>
    <t>421445</t>
  </si>
  <si>
    <t>42.14.45.01</t>
  </si>
  <si>
    <t>42.14.45.02</t>
  </si>
  <si>
    <t>42.14.45.03</t>
  </si>
  <si>
    <t>42.14.45.04</t>
  </si>
  <si>
    <t>42.14.46</t>
  </si>
  <si>
    <t>421446</t>
  </si>
  <si>
    <t>42.14.46.01</t>
  </si>
  <si>
    <t>42.14.46.02</t>
  </si>
  <si>
    <t>42.14.46.03</t>
  </si>
  <si>
    <t>42.14.46.04</t>
  </si>
  <si>
    <t>42.14.47</t>
  </si>
  <si>
    <t>421447</t>
  </si>
  <si>
    <t>42.14.47.01</t>
  </si>
  <si>
    <t>42.14.47.02</t>
  </si>
  <si>
    <t>42.14.47.03</t>
  </si>
  <si>
    <t>42.14.47.04</t>
  </si>
  <si>
    <t>42.14.48</t>
  </si>
  <si>
    <t>421448</t>
  </si>
  <si>
    <t>42.14.48.01</t>
  </si>
  <si>
    <t>42.14.48.02</t>
  </si>
  <si>
    <t>42.14.48.03</t>
  </si>
  <si>
    <t>42.14.48.04</t>
  </si>
  <si>
    <t>42.14.49</t>
  </si>
  <si>
    <t>421449</t>
  </si>
  <si>
    <t>42.14.49.01</t>
  </si>
  <si>
    <t>42.14.49.02</t>
  </si>
  <si>
    <t>42.14.49.03</t>
  </si>
  <si>
    <t>42.14.49.04</t>
  </si>
  <si>
    <t>42.14.50</t>
  </si>
  <si>
    <t>421450</t>
  </si>
  <si>
    <t>42.14.50.01</t>
  </si>
  <si>
    <t>42.14.50.02</t>
  </si>
  <si>
    <t>42.14.50.03</t>
  </si>
  <si>
    <t>42.14.50.04</t>
  </si>
  <si>
    <t>42.14.51</t>
  </si>
  <si>
    <t>421451</t>
  </si>
  <si>
    <t>42.14.51.01</t>
  </si>
  <si>
    <t>42.14.51.02</t>
  </si>
  <si>
    <t>42.14.51.03</t>
  </si>
  <si>
    <t>42.14.51.04</t>
  </si>
  <si>
    <t>42.14.52</t>
  </si>
  <si>
    <t>421452</t>
  </si>
  <si>
    <t>42.14.52.01</t>
  </si>
  <si>
    <t>42.14.52.02</t>
  </si>
  <si>
    <t>42.14.52.03</t>
  </si>
  <si>
    <t>42.14.52.04</t>
  </si>
  <si>
    <t>42.14.53</t>
  </si>
  <si>
    <t>421453</t>
  </si>
  <si>
    <t>42.14.53.01</t>
  </si>
  <si>
    <t>42.14.53.02</t>
  </si>
  <si>
    <t>42.14.53.03</t>
  </si>
  <si>
    <t>42.14.53.04</t>
  </si>
  <si>
    <t>42.14.54</t>
  </si>
  <si>
    <t>421454</t>
  </si>
  <si>
    <t>42.14.54.01</t>
  </si>
  <si>
    <t>42.14.54.02</t>
  </si>
  <si>
    <t>42.14.54.03</t>
  </si>
  <si>
    <t>42.14.54.04</t>
  </si>
  <si>
    <t>42.14.55</t>
  </si>
  <si>
    <t>421455</t>
  </si>
  <si>
    <t>42.14.55.01</t>
  </si>
  <si>
    <t>42.14.55.02</t>
  </si>
  <si>
    <t>42.14.55.03</t>
  </si>
  <si>
    <t>42.14.55.04</t>
  </si>
  <si>
    <t>42.14.56</t>
  </si>
  <si>
    <t>421456</t>
  </si>
  <si>
    <t>42.14.56.01</t>
  </si>
  <si>
    <t>42.14.56.02</t>
  </si>
  <si>
    <t>42.14.56.03</t>
  </si>
  <si>
    <t>42.14.56.04</t>
  </si>
  <si>
    <t>42.14.57</t>
  </si>
  <si>
    <t>421457</t>
  </si>
  <si>
    <t>42.14.57.01</t>
  </si>
  <si>
    <t>42.14.57.02</t>
  </si>
  <si>
    <t>42.14.57.03</t>
  </si>
  <si>
    <t>42.14.57.04</t>
  </si>
  <si>
    <t>42.14.58</t>
  </si>
  <si>
    <t>421458</t>
  </si>
  <si>
    <t>42.14.58.01</t>
  </si>
  <si>
    <t>42.14.58.02</t>
  </si>
  <si>
    <t>42.14.58.03</t>
  </si>
  <si>
    <t>42.14.58.04</t>
  </si>
  <si>
    <t>42.14.59</t>
  </si>
  <si>
    <t>421459</t>
  </si>
  <si>
    <t>42.14.59.01</t>
  </si>
  <si>
    <t>42.14.59.02</t>
  </si>
  <si>
    <t>42.14.59.03</t>
  </si>
  <si>
    <t>42.14.59.04</t>
  </si>
  <si>
    <t>42.14.60</t>
  </si>
  <si>
    <t>421460</t>
  </si>
  <si>
    <t>42.14.60.01</t>
  </si>
  <si>
    <t>42.14.60.02</t>
  </si>
  <si>
    <t>42.14.60.03</t>
  </si>
  <si>
    <t>42.14.60.04</t>
  </si>
  <si>
    <t>42.14.61</t>
  </si>
  <si>
    <t>421461</t>
  </si>
  <si>
    <t>42.14.61.01</t>
  </si>
  <si>
    <t>42.14.61.02</t>
  </si>
  <si>
    <t>42.14.61.03</t>
  </si>
  <si>
    <t>42.14.61.04</t>
  </si>
  <si>
    <t>42.14.62</t>
  </si>
  <si>
    <t>421462</t>
  </si>
  <si>
    <t>42.14.62.01</t>
  </si>
  <si>
    <t>42.14.62.02</t>
  </si>
  <si>
    <t>42.14.62.03</t>
  </si>
  <si>
    <t>42.14.62.04</t>
  </si>
  <si>
    <t>42.14.63</t>
  </si>
  <si>
    <t xml:space="preserve"> CEEFMTI ARISTEU AGUIAR</t>
  </si>
  <si>
    <t>421463</t>
  </si>
  <si>
    <t>42.14.63.01</t>
  </si>
  <si>
    <t>42.14.63.02</t>
  </si>
  <si>
    <t>42.14.63.03</t>
  </si>
  <si>
    <t>42.14.63.04</t>
  </si>
  <si>
    <t>42.15</t>
  </si>
  <si>
    <t xml:space="preserve"> SRE LINHARES</t>
  </si>
  <si>
    <t>4215</t>
  </si>
  <si>
    <t>42.15.01</t>
  </si>
  <si>
    <t>42.15.02</t>
  </si>
  <si>
    <t>42.15.03</t>
  </si>
  <si>
    <t>42.15.04</t>
  </si>
  <si>
    <t>42.15.05</t>
  </si>
  <si>
    <t>EEEF LUIZ DE CAMÕES*</t>
  </si>
  <si>
    <t>421505</t>
  </si>
  <si>
    <t>42.15.05.01</t>
  </si>
  <si>
    <t>42.15.05.02</t>
  </si>
  <si>
    <t>42.15.05.03</t>
  </si>
  <si>
    <t>42.15.05.04</t>
  </si>
  <si>
    <t>42.15.06</t>
  </si>
  <si>
    <t xml:space="preserve"> EEEF PRINCESA ISABEL</t>
  </si>
  <si>
    <t>421506</t>
  </si>
  <si>
    <t>42.15.06.01</t>
  </si>
  <si>
    <t>42.15.06.02</t>
  </si>
  <si>
    <t>42.15.06.03</t>
  </si>
  <si>
    <t>42.15.06.04</t>
  </si>
  <si>
    <t>42.15.07</t>
  </si>
  <si>
    <t xml:space="preserve"> EEEFM MANOEL SALUSTIANO DE SOUZA</t>
  </si>
  <si>
    <t>421507</t>
  </si>
  <si>
    <t>42.15.07.01</t>
  </si>
  <si>
    <t>42.15.07.02</t>
  </si>
  <si>
    <t>42.15.07.03</t>
  </si>
  <si>
    <t>42.15.07.04</t>
  </si>
  <si>
    <t>42.15.08</t>
  </si>
  <si>
    <t xml:space="preserve"> EEEF ALEGRE</t>
  </si>
  <si>
    <t>421508</t>
  </si>
  <si>
    <t>42.15.08.01</t>
  </si>
  <si>
    <t>42.15.08.02</t>
  </si>
  <si>
    <t>42.15.08.03</t>
  </si>
  <si>
    <t>42.15.08.04</t>
  </si>
  <si>
    <t>42.15.09</t>
  </si>
  <si>
    <t>EEEFM BAIXO QUARTEL*</t>
  </si>
  <si>
    <t>421509</t>
  </si>
  <si>
    <t>42.15.09.01</t>
  </si>
  <si>
    <t>42.15.09.02</t>
  </si>
  <si>
    <t>42.15.09.03</t>
  </si>
  <si>
    <t>42.15.09.04</t>
  </si>
  <si>
    <t>42.15.10</t>
  </si>
  <si>
    <t xml:space="preserve"> EEEM EMIR DE MACEDO GOMES</t>
  </si>
  <si>
    <t>421510</t>
  </si>
  <si>
    <t>42.15.10.01</t>
  </si>
  <si>
    <t>42.15.10.02</t>
  </si>
  <si>
    <t>42.15.10.03</t>
  </si>
  <si>
    <t>42.15.10.04</t>
  </si>
  <si>
    <t>42.15.11</t>
  </si>
  <si>
    <t xml:space="preserve"> EEEFM PROF MANOEL ABREU</t>
  </si>
  <si>
    <t>421511</t>
  </si>
  <si>
    <t>42.15.11.01</t>
  </si>
  <si>
    <t>42.15.11.02</t>
  </si>
  <si>
    <t>42.15.11.03</t>
  </si>
  <si>
    <t>42.15.11.04</t>
  </si>
  <si>
    <t>42.15.12</t>
  </si>
  <si>
    <t xml:space="preserve"> EEEFM PRIMO BITTI</t>
  </si>
  <si>
    <t>421512</t>
  </si>
  <si>
    <t>42.15.12.01</t>
  </si>
  <si>
    <t>42.15.12.02</t>
  </si>
  <si>
    <t>42.15.12.03</t>
  </si>
  <si>
    <t>42.15.12.04</t>
  </si>
  <si>
    <t>42.15.13</t>
  </si>
  <si>
    <t>EEEFM MONSENHOR GUILHERME SCHMITZ*</t>
  </si>
  <si>
    <t>421513</t>
  </si>
  <si>
    <t>42.15.13.01</t>
  </si>
  <si>
    <t>42.15.13.02</t>
  </si>
  <si>
    <t>42.15.13.03</t>
  </si>
  <si>
    <t>42.15.13.04</t>
  </si>
  <si>
    <t>42.15.14</t>
  </si>
  <si>
    <t xml:space="preserve"> EEEFM PROF APARICIO ALVARENGA</t>
  </si>
  <si>
    <t>421514</t>
  </si>
  <si>
    <t>42.15.14.01</t>
  </si>
  <si>
    <t>42.15.14.02</t>
  </si>
  <si>
    <t>42.15.14.03</t>
  </si>
  <si>
    <t>42.15.14.04</t>
  </si>
  <si>
    <t>42.15.15</t>
  </si>
  <si>
    <t xml:space="preserve"> EEEFM ERMENTINA LEAL</t>
  </si>
  <si>
    <t>421515</t>
  </si>
  <si>
    <t>42.15.15.01</t>
  </si>
  <si>
    <t>42.15.15.02</t>
  </si>
  <si>
    <t>42.15.15.03</t>
  </si>
  <si>
    <t>42.15.15.04</t>
  </si>
  <si>
    <t>42.15.16</t>
  </si>
  <si>
    <t>EEEFM POLIVALENTE DE LINHARES I*</t>
  </si>
  <si>
    <t>421516</t>
  </si>
  <si>
    <t>42.15.16.01</t>
  </si>
  <si>
    <t>42.15.16.02</t>
  </si>
  <si>
    <t>42.15.16.03</t>
  </si>
  <si>
    <t>42.15.16.04</t>
  </si>
  <si>
    <t>42.15.17</t>
  </si>
  <si>
    <t>EEEFM PROFª REGINA BANHOS PAIXAO*</t>
  </si>
  <si>
    <t>421517</t>
  </si>
  <si>
    <t>42.15.17.01</t>
  </si>
  <si>
    <t>42.15.17.02</t>
  </si>
  <si>
    <t>42.15.17.03</t>
  </si>
  <si>
    <t>42.15.17.04</t>
  </si>
  <si>
    <t>42.15.18</t>
  </si>
  <si>
    <t xml:space="preserve"> EEEF REGINA BOLSSANELLO FORNAZIER</t>
  </si>
  <si>
    <t>421518</t>
  </si>
  <si>
    <t>42.15.18.01</t>
  </si>
  <si>
    <t>42.15.18.02</t>
  </si>
  <si>
    <t>42.15.18.03</t>
  </si>
  <si>
    <t>42.15.18.04</t>
  </si>
  <si>
    <t>42.15.19</t>
  </si>
  <si>
    <t xml:space="preserve"> EEEFM NOSSA SENHORA DA SAUDE</t>
  </si>
  <si>
    <t>421519</t>
  </si>
  <si>
    <t>42.15.19.01</t>
  </si>
  <si>
    <t>42.15.19.02</t>
  </si>
  <si>
    <t>42.15.19.03</t>
  </si>
  <si>
    <t>42.15.19.04</t>
  </si>
  <si>
    <t>42.15.20</t>
  </si>
  <si>
    <t xml:space="preserve"> EEEFM NARCEU DE PAIVA FILHO</t>
  </si>
  <si>
    <t>421520</t>
  </si>
  <si>
    <t>42.15.20.01</t>
  </si>
  <si>
    <t>42.15.20.02</t>
  </si>
  <si>
    <t>42.15.20.03</t>
  </si>
  <si>
    <t>42.15.20.04</t>
  </si>
  <si>
    <t>42.15.21</t>
  </si>
  <si>
    <t xml:space="preserve"> EEEFM BANANAL</t>
  </si>
  <si>
    <t>421521</t>
  </si>
  <si>
    <t>42.15.21.01</t>
  </si>
  <si>
    <t>42.15.21.02</t>
  </si>
  <si>
    <t>42.15.21.03</t>
  </si>
  <si>
    <t>42.15.21.04</t>
  </si>
  <si>
    <t>42.15.22</t>
  </si>
  <si>
    <t xml:space="preserve"> EEEFM VILA REGENCIA</t>
  </si>
  <si>
    <t>421522</t>
  </si>
  <si>
    <t>42.15.22.01</t>
  </si>
  <si>
    <t>42.15.22.02</t>
  </si>
  <si>
    <t>42.15.22.03</t>
  </si>
  <si>
    <t>42.15.22.04</t>
  </si>
  <si>
    <t>42.15.23</t>
  </si>
  <si>
    <t>EEEFM PROFESSORA ANTONIETA BANHOS FERNANDES*</t>
  </si>
  <si>
    <t>421523</t>
  </si>
  <si>
    <t>42.15.23.01</t>
  </si>
  <si>
    <t>42.15.23.02</t>
  </si>
  <si>
    <t>42.15.23.03</t>
  </si>
  <si>
    <t>42.15.23.04</t>
  </si>
  <si>
    <t>42.15.24</t>
  </si>
  <si>
    <t>EEEF AUTO GUIMARAES E SOUZA*</t>
  </si>
  <si>
    <t>421524</t>
  </si>
  <si>
    <t>42.15.24.01</t>
  </si>
  <si>
    <t>42.15.24.02</t>
  </si>
  <si>
    <t>42.15.24.03</t>
  </si>
  <si>
    <t>42.15.24.04</t>
  </si>
  <si>
    <t>42.15.25</t>
  </si>
  <si>
    <t xml:space="preserve"> EEEFM DYLIO PENEDO</t>
  </si>
  <si>
    <t>421525</t>
  </si>
  <si>
    <t>42.15.25.01</t>
  </si>
  <si>
    <t>42.15.25.02</t>
  </si>
  <si>
    <t>42.15.25.03</t>
  </si>
  <si>
    <t>42.15.25.04</t>
  </si>
  <si>
    <t>42.15.26</t>
  </si>
  <si>
    <t xml:space="preserve"> EEEFM ARMANDO BARBOSA QUITIBA</t>
  </si>
  <si>
    <t>421526</t>
  </si>
  <si>
    <t>42.15.26.01</t>
  </si>
  <si>
    <t>42.15.26.02</t>
  </si>
  <si>
    <t>42.15.26.03</t>
  </si>
  <si>
    <t>42.15.26.04</t>
  </si>
  <si>
    <t>42.15.27</t>
  </si>
  <si>
    <t xml:space="preserve"> EEEFM CANDIDO PORTINARI</t>
  </si>
  <si>
    <t>421527</t>
  </si>
  <si>
    <t>42.15.27.01</t>
  </si>
  <si>
    <t>42.15.27.02</t>
  </si>
  <si>
    <t>42.15.27.03</t>
  </si>
  <si>
    <t>42.15.27.04</t>
  </si>
  <si>
    <t>42.15.28</t>
  </si>
  <si>
    <t>EEEFM JOSÉ DE CALDAS BRITO*</t>
  </si>
  <si>
    <t>421528</t>
  </si>
  <si>
    <t>42.15.28.01</t>
  </si>
  <si>
    <t>42.15.28.02</t>
  </si>
  <si>
    <t>42.15.28.03</t>
  </si>
  <si>
    <t>42.15.28.04</t>
  </si>
  <si>
    <t>42.15.29</t>
  </si>
  <si>
    <t xml:space="preserve"> EEEFM JOAO NEIVA</t>
  </si>
  <si>
    <t>421529</t>
  </si>
  <si>
    <t>42.15.29.01</t>
  </si>
  <si>
    <t>42.15.29.02</t>
  </si>
  <si>
    <t>42.15.29.03</t>
  </si>
  <si>
    <t>42.15.29.04</t>
  </si>
  <si>
    <t>42.15.30</t>
  </si>
  <si>
    <t xml:space="preserve"> EEEFM NOSSA SENHORA CONCEICAO</t>
  </si>
  <si>
    <t>421530</t>
  </si>
  <si>
    <t>42.15.30.01</t>
  </si>
  <si>
    <t>42.15.30.02</t>
  </si>
  <si>
    <t>42.15.30.03</t>
  </si>
  <si>
    <t>42.15.30.04</t>
  </si>
  <si>
    <t>42.15.31</t>
  </si>
  <si>
    <t>EEEM MISAEL PINTO NETTO*</t>
  </si>
  <si>
    <t>421531</t>
  </si>
  <si>
    <t>42.15.31.01</t>
  </si>
  <si>
    <t>42.15.31.02</t>
  </si>
  <si>
    <t>42.15.31.03</t>
  </si>
  <si>
    <t>42.15.31.04</t>
  </si>
  <si>
    <t>42.15.32</t>
  </si>
  <si>
    <t>EEEM SANTINA MOROSINI CUPERTINO*</t>
  </si>
  <si>
    <t>421532</t>
  </si>
  <si>
    <t>42.15.32.01</t>
  </si>
  <si>
    <t>42.15.32.02</t>
  </si>
  <si>
    <t>42.15.32.03</t>
  </si>
  <si>
    <t>42.15.32.04</t>
  </si>
  <si>
    <t>42.15.33</t>
  </si>
  <si>
    <t>EEEFM BARTOUVINO COSTA*</t>
  </si>
  <si>
    <t>421533</t>
  </si>
  <si>
    <t>42.15.33.01</t>
  </si>
  <si>
    <t>42.15.33.02</t>
  </si>
  <si>
    <t>42.15.33.03</t>
  </si>
  <si>
    <t>42.15.33.04</t>
  </si>
  <si>
    <t>42.15.34</t>
  </si>
  <si>
    <t xml:space="preserve"> EEEFM CABOCLO BERNARDO</t>
  </si>
  <si>
    <t>421534</t>
  </si>
  <si>
    <t>42.15.34.01</t>
  </si>
  <si>
    <t>42.15.34.02</t>
  </si>
  <si>
    <t>42.15.34.03</t>
  </si>
  <si>
    <t>42.15.34.04</t>
  </si>
  <si>
    <t>42.15.35</t>
  </si>
  <si>
    <t xml:space="preserve"> EEEF PAULO DAMIAO TRISTAO PURINHA</t>
  </si>
  <si>
    <t>421535</t>
  </si>
  <si>
    <t>42.15.35.01</t>
  </si>
  <si>
    <t>42.15.35.02</t>
  </si>
  <si>
    <t>42.15.35.03</t>
  </si>
  <si>
    <t>42.15.35.04</t>
  </si>
  <si>
    <t>42.15.36</t>
  </si>
  <si>
    <t xml:space="preserve"> EEPEF CORREGO RODRIGUES</t>
  </si>
  <si>
    <t>421536</t>
  </si>
  <si>
    <t>42.15.36.01</t>
  </si>
  <si>
    <t>42.15.36.02</t>
  </si>
  <si>
    <t>42.15.36.03</t>
  </si>
  <si>
    <t>42.15.36.04</t>
  </si>
  <si>
    <t>42.15.37</t>
  </si>
  <si>
    <t xml:space="preserve"> EEPEF FAZENDA DOMINGOS CORREIA</t>
  </si>
  <si>
    <t>421537</t>
  </si>
  <si>
    <t>42.15.37.01</t>
  </si>
  <si>
    <t>42.15.37.02</t>
  </si>
  <si>
    <t>42.15.37.03</t>
  </si>
  <si>
    <t>42.15.37.04</t>
  </si>
  <si>
    <t>42.15.38</t>
  </si>
  <si>
    <t>CEET TALMO LUIZ SILVA*</t>
  </si>
  <si>
    <t>421538</t>
  </si>
  <si>
    <t>42.15.38.01</t>
  </si>
  <si>
    <t>42.15.38.02</t>
  </si>
  <si>
    <t>42.15.38.03</t>
  </si>
  <si>
    <t>42.15.38.04</t>
  </si>
  <si>
    <t>42.15.39</t>
  </si>
  <si>
    <t xml:space="preserve"> CEEJA DE LINHARES</t>
  </si>
  <si>
    <t>421539</t>
  </si>
  <si>
    <t>42.15.39.01</t>
  </si>
  <si>
    <t>42.15.39.02</t>
  </si>
  <si>
    <t>42.15.39.03</t>
  </si>
  <si>
    <t>42.15.39.04</t>
  </si>
  <si>
    <t>42.15.40</t>
  </si>
  <si>
    <t xml:space="preserve"> EEPEF JOEIRANA</t>
  </si>
  <si>
    <t>421540</t>
  </si>
  <si>
    <t>42.15.40.01</t>
  </si>
  <si>
    <t>42.15.40.02</t>
  </si>
  <si>
    <t>42.15.40.03</t>
  </si>
  <si>
    <t>42.15.40.04</t>
  </si>
  <si>
    <t>42.15.41</t>
  </si>
  <si>
    <t>EEPEF OVIDIO CARLOS DE MIRANDA BRITO*</t>
  </si>
  <si>
    <t>421541</t>
  </si>
  <si>
    <t>42.15.41.01</t>
  </si>
  <si>
    <t>42.15.41.02</t>
  </si>
  <si>
    <t>42.15.41.03</t>
  </si>
  <si>
    <t>42.15.41.04</t>
  </si>
  <si>
    <t>42.15.42</t>
  </si>
  <si>
    <t xml:space="preserve"> EEUEF CORREGO PATIOBA</t>
  </si>
  <si>
    <t>421542</t>
  </si>
  <si>
    <t>42.15.42.01</t>
  </si>
  <si>
    <t>42.15.42.02</t>
  </si>
  <si>
    <t>42.15.42.03</t>
  </si>
  <si>
    <t>42.15.42.04</t>
  </si>
  <si>
    <t>42.15.43</t>
  </si>
  <si>
    <t xml:space="preserve"> CEEFMTI BARTOUVINO COSTA**</t>
  </si>
  <si>
    <t>421543</t>
  </si>
  <si>
    <t>42.15.43.01</t>
  </si>
  <si>
    <t>42.15.43.02</t>
  </si>
  <si>
    <t>42.15.43.03</t>
  </si>
  <si>
    <t>42.15.43.04</t>
  </si>
  <si>
    <t>42.15.44</t>
  </si>
  <si>
    <t xml:space="preserve"> EEEFM PROF REGINA BANHOS PAIXAO</t>
  </si>
  <si>
    <t>421544</t>
  </si>
  <si>
    <t>42.15.44.01</t>
  </si>
  <si>
    <t>42.15.44.02</t>
  </si>
  <si>
    <t>42.15.44.03</t>
  </si>
  <si>
    <t>42.15.44.04</t>
  </si>
  <si>
    <t>42.15.45</t>
  </si>
  <si>
    <t>EEEF LUIS DE CAMOES*</t>
  </si>
  <si>
    <t>421545</t>
  </si>
  <si>
    <t>42.15.45.01</t>
  </si>
  <si>
    <t>42.15.45.02</t>
  </si>
  <si>
    <t>42.15.45.03</t>
  </si>
  <si>
    <t>42.15.45.04</t>
  </si>
  <si>
    <t>42.15.46</t>
  </si>
  <si>
    <t xml:space="preserve"> EEEM MISAEL PINTO NETO</t>
  </si>
  <si>
    <t>421546</t>
  </si>
  <si>
    <t>42.15.46.01</t>
  </si>
  <si>
    <t>42.15.46.02</t>
  </si>
  <si>
    <t>42.15.46.03</t>
  </si>
  <si>
    <t>42.15.46.04</t>
  </si>
  <si>
    <t>42.15.47</t>
  </si>
  <si>
    <t xml:space="preserve"> EEEFM PROF ANTONIETA BANHOS FERNANDES</t>
  </si>
  <si>
    <t>421547</t>
  </si>
  <si>
    <t>42.15.47.01</t>
  </si>
  <si>
    <t>42.15.47.02</t>
  </si>
  <si>
    <t>42.15.47.03</t>
  </si>
  <si>
    <t>42.15.47.04</t>
  </si>
  <si>
    <t>42.15.48</t>
  </si>
  <si>
    <t xml:space="preserve"> EEEFM JOSE DE CALDAS BRITO</t>
  </si>
  <si>
    <t>421548</t>
  </si>
  <si>
    <t>42.15.48.01</t>
  </si>
  <si>
    <t>42.15.48.02</t>
  </si>
  <si>
    <t>42.15.48.03</t>
  </si>
  <si>
    <t>42.15.48.04</t>
  </si>
  <si>
    <t>42.15.49</t>
  </si>
  <si>
    <t xml:space="preserve"> EEEFM POLIVALENTE LINHARES I</t>
  </si>
  <si>
    <t>421549</t>
  </si>
  <si>
    <t>42.15.49.01</t>
  </si>
  <si>
    <t>42.15.49.02</t>
  </si>
  <si>
    <t>42.15.49.03</t>
  </si>
  <si>
    <t>42.15.49.04</t>
  </si>
  <si>
    <t>42.15.50</t>
  </si>
  <si>
    <t>421550</t>
  </si>
  <si>
    <t>42.15.50.01</t>
  </si>
  <si>
    <t>42.15.50.02</t>
  </si>
  <si>
    <t>42.15.50.03</t>
  </si>
  <si>
    <t>42.15.50.04</t>
  </si>
  <si>
    <t>42.15.51</t>
  </si>
  <si>
    <t>421551</t>
  </si>
  <si>
    <t>42.15.51.01</t>
  </si>
  <si>
    <t>42.15.51.02</t>
  </si>
  <si>
    <t>42.15.51.03</t>
  </si>
  <si>
    <t>42.15.51.04</t>
  </si>
  <si>
    <t>42.15.52</t>
  </si>
  <si>
    <t>421552</t>
  </si>
  <si>
    <t>42.15.52.01</t>
  </si>
  <si>
    <t>42.15.52.02</t>
  </si>
  <si>
    <t>42.15.52.03</t>
  </si>
  <si>
    <t>42.15.52.04</t>
  </si>
  <si>
    <t>42.15.53</t>
  </si>
  <si>
    <t>421553</t>
  </si>
  <si>
    <t>42.15.53.01</t>
  </si>
  <si>
    <t>42.15.53.02</t>
  </si>
  <si>
    <t>42.15.53.03</t>
  </si>
  <si>
    <t>42.15.53.04</t>
  </si>
  <si>
    <t>42.15.54</t>
  </si>
  <si>
    <t>421554</t>
  </si>
  <si>
    <t>42.15.54.01</t>
  </si>
  <si>
    <t>42.15.54.02</t>
  </si>
  <si>
    <t>42.15.54.03</t>
  </si>
  <si>
    <t>42.15.54.04</t>
  </si>
  <si>
    <t>42.15.55</t>
  </si>
  <si>
    <t>421555</t>
  </si>
  <si>
    <t>42.15.55.01</t>
  </si>
  <si>
    <t>42.15.55.02</t>
  </si>
  <si>
    <t>42.15.55.03</t>
  </si>
  <si>
    <t>42.15.55.04</t>
  </si>
  <si>
    <t>42.15.56</t>
  </si>
  <si>
    <t>421556</t>
  </si>
  <si>
    <t>42.15.56.01</t>
  </si>
  <si>
    <t>42.15.56.02</t>
  </si>
  <si>
    <t>42.15.56.03</t>
  </si>
  <si>
    <t>42.15.56.04</t>
  </si>
  <si>
    <t>42.15.57</t>
  </si>
  <si>
    <t>421557</t>
  </si>
  <si>
    <t>42.15.57.01</t>
  </si>
  <si>
    <t>42.15.57.02</t>
  </si>
  <si>
    <t>42.15.57.03</t>
  </si>
  <si>
    <t>42.15.57.04</t>
  </si>
  <si>
    <t>42.15.58</t>
  </si>
  <si>
    <t>421558</t>
  </si>
  <si>
    <t>42.15.58.01</t>
  </si>
  <si>
    <t>42.15.58.02</t>
  </si>
  <si>
    <t>42.15.58.03</t>
  </si>
  <si>
    <t>42.15.58.04</t>
  </si>
  <si>
    <t>42.15.59</t>
  </si>
  <si>
    <t>421559</t>
  </si>
  <si>
    <t>42.15.59.01</t>
  </si>
  <si>
    <t>42.15.59.02</t>
  </si>
  <si>
    <t>42.15.59.03</t>
  </si>
  <si>
    <t>42.15.59.04</t>
  </si>
  <si>
    <t>42.15.60</t>
  </si>
  <si>
    <t>421560</t>
  </si>
  <si>
    <t>42.15.60.01</t>
  </si>
  <si>
    <t>42.15.60.02</t>
  </si>
  <si>
    <t>42.15.60.03</t>
  </si>
  <si>
    <t>42.15.60.04</t>
  </si>
  <si>
    <t>42.15.61</t>
  </si>
  <si>
    <t>421561</t>
  </si>
  <si>
    <t>42.15.61.01</t>
  </si>
  <si>
    <t>42.15.61.02</t>
  </si>
  <si>
    <t>42.15.61.03</t>
  </si>
  <si>
    <t>42.15.61.04</t>
  </si>
  <si>
    <t>42.15.62</t>
  </si>
  <si>
    <t>421562</t>
  </si>
  <si>
    <t>42.15.62.01</t>
  </si>
  <si>
    <t>42.15.62.02</t>
  </si>
  <si>
    <t>42.15.62.03</t>
  </si>
  <si>
    <t>42.15.62.04</t>
  </si>
  <si>
    <t>42.15.63</t>
  </si>
  <si>
    <t>421563</t>
  </si>
  <si>
    <t>42.15.63.01</t>
  </si>
  <si>
    <t>42.15.63.02</t>
  </si>
  <si>
    <t>42.15.63.03</t>
  </si>
  <si>
    <t>42.15.63.04</t>
  </si>
  <si>
    <t>42.15.64</t>
  </si>
  <si>
    <t>421564</t>
  </si>
  <si>
    <t>42.15.64.01</t>
  </si>
  <si>
    <t>42.15.64.02</t>
  </si>
  <si>
    <t>42.15.64.03</t>
  </si>
  <si>
    <t>42.15.64.04</t>
  </si>
  <si>
    <t>42.15.65</t>
  </si>
  <si>
    <t>421565</t>
  </si>
  <si>
    <t>42.15.65.01</t>
  </si>
  <si>
    <t>42.15.65.02</t>
  </si>
  <si>
    <t>42.15.65.03</t>
  </si>
  <si>
    <t>42.15.65.04</t>
  </si>
  <si>
    <t>42.15.66</t>
  </si>
  <si>
    <t>421566</t>
  </si>
  <si>
    <t>42.15.66.01</t>
  </si>
  <si>
    <t>42.15.66.02</t>
  </si>
  <si>
    <t>42.15.66.03</t>
  </si>
  <si>
    <t>42.15.66.04</t>
  </si>
  <si>
    <t>42.15.67</t>
  </si>
  <si>
    <t>421567</t>
  </si>
  <si>
    <t>42.15.67.01</t>
  </si>
  <si>
    <t>42.15.67.02</t>
  </si>
  <si>
    <t>42.15.67.03</t>
  </si>
  <si>
    <t>42.15.67.04</t>
  </si>
  <si>
    <t>42.15.68</t>
  </si>
  <si>
    <t>421568</t>
  </si>
  <si>
    <t>42.15.68.01</t>
  </si>
  <si>
    <t>42.15.68.02</t>
  </si>
  <si>
    <t>42.15.68.03</t>
  </si>
  <si>
    <t>42.15.68.04</t>
  </si>
  <si>
    <t>42.15.69</t>
  </si>
  <si>
    <t>421569</t>
  </si>
  <si>
    <t>42.15.69.01</t>
  </si>
  <si>
    <t>42.15.69.02</t>
  </si>
  <si>
    <t>42.15.69.03</t>
  </si>
  <si>
    <t>42.15.69.04</t>
  </si>
  <si>
    <t>42.15.70</t>
  </si>
  <si>
    <t>421570</t>
  </si>
  <si>
    <t>42.15.70.01</t>
  </si>
  <si>
    <t>42.15.70.02</t>
  </si>
  <si>
    <t>42.15.70.03</t>
  </si>
  <si>
    <t>42.15.70.04</t>
  </si>
  <si>
    <t>42.15.71</t>
  </si>
  <si>
    <t>421571</t>
  </si>
  <si>
    <t>42.15.71.01</t>
  </si>
  <si>
    <t>42.15.71.02</t>
  </si>
  <si>
    <t>42.15.71.03</t>
  </si>
  <si>
    <t>42.15.71.04</t>
  </si>
  <si>
    <t>42.15.72</t>
  </si>
  <si>
    <t>421572</t>
  </si>
  <si>
    <t>42.15.72.01</t>
  </si>
  <si>
    <t>42.15.72.02</t>
  </si>
  <si>
    <t>42.15.72.03</t>
  </si>
  <si>
    <t>42.15.72.04</t>
  </si>
  <si>
    <t>42.15.73</t>
  </si>
  <si>
    <t>421573</t>
  </si>
  <si>
    <t>42.15.73.01</t>
  </si>
  <si>
    <t>42.15.73.02</t>
  </si>
  <si>
    <t>42.15.73.03</t>
  </si>
  <si>
    <t>42.15.73.04</t>
  </si>
  <si>
    <t>42.15.74</t>
  </si>
  <si>
    <t>421574</t>
  </si>
  <si>
    <t>42.15.74.01</t>
  </si>
  <si>
    <t>42.15.74.02</t>
  </si>
  <si>
    <t>42.15.74.03</t>
  </si>
  <si>
    <t>42.15.74.04</t>
  </si>
  <si>
    <t>42.15.75</t>
  </si>
  <si>
    <t>421575</t>
  </si>
  <si>
    <t>42.15.75.01</t>
  </si>
  <si>
    <t>42.15.75.02</t>
  </si>
  <si>
    <t>42.15.75.03</t>
  </si>
  <si>
    <t>42.15.75.04</t>
  </si>
  <si>
    <t>42.15.76</t>
  </si>
  <si>
    <t xml:space="preserve"> CEEMTI  MONSENHOR GUILHERME SCHMITZ</t>
  </si>
  <si>
    <t>421576</t>
  </si>
  <si>
    <t>42.15.76.01</t>
  </si>
  <si>
    <t>42.15.76.02</t>
  </si>
  <si>
    <t>42.15.76.03</t>
  </si>
  <si>
    <t>42.15.76.04</t>
  </si>
  <si>
    <t>42.15.77</t>
  </si>
  <si>
    <t xml:space="preserve"> EEIEM ALDEIA CAIEIRAS VELHA</t>
  </si>
  <si>
    <t>421577</t>
  </si>
  <si>
    <t>42.15.77.01</t>
  </si>
  <si>
    <t>42.15.77.02</t>
  </si>
  <si>
    <t>42.15.77.03</t>
  </si>
  <si>
    <t>42.15.77.04</t>
  </si>
  <si>
    <t>42.16</t>
  </si>
  <si>
    <t xml:space="preserve"> SRE NOVA VENECIA</t>
  </si>
  <si>
    <t>4216</t>
  </si>
  <si>
    <t>42.16.01</t>
  </si>
  <si>
    <t>42.16.02</t>
  </si>
  <si>
    <t>42.16.03</t>
  </si>
  <si>
    <t>42.16.04</t>
  </si>
  <si>
    <t>42.16.05</t>
  </si>
  <si>
    <t>EEEF PROFESSOR CARLOS DIAS MIRANDA CUNHA*</t>
  </si>
  <si>
    <t>421605</t>
  </si>
  <si>
    <t>42.16.05.01</t>
  </si>
  <si>
    <t>42.16.05.02</t>
  </si>
  <si>
    <t>42.16.05.03</t>
  </si>
  <si>
    <t>42.16.05.04</t>
  </si>
  <si>
    <t>42.16.06</t>
  </si>
  <si>
    <t>CEIER DE BOA ESPERANCA*</t>
  </si>
  <si>
    <t>421606</t>
  </si>
  <si>
    <t>42.16.06.01</t>
  </si>
  <si>
    <t>42.16.06.02</t>
  </si>
  <si>
    <t>42.16.06.03</t>
  </si>
  <si>
    <t>42.16.06.04</t>
  </si>
  <si>
    <t>42.16.07</t>
  </si>
  <si>
    <t xml:space="preserve"> EEEFM ALARICO JOSE DE LIMA</t>
  </si>
  <si>
    <t>421607</t>
  </si>
  <si>
    <t>42.16.07.01</t>
  </si>
  <si>
    <t>42.16.07.02</t>
  </si>
  <si>
    <t>42.16.07.03</t>
  </si>
  <si>
    <t>42.16.07.04</t>
  </si>
  <si>
    <t>42.16.08</t>
  </si>
  <si>
    <t>EEEF BAIRRO BOA VISTA</t>
  </si>
  <si>
    <t>421608</t>
  </si>
  <si>
    <t>42.16.08.01</t>
  </si>
  <si>
    <t>42.16.08.02</t>
  </si>
  <si>
    <t>42.16.08.03</t>
  </si>
  <si>
    <t>42.16.08.04</t>
  </si>
  <si>
    <t>42.16.09</t>
  </si>
  <si>
    <t xml:space="preserve"> EEEFM ATILIO VIVACQUA</t>
  </si>
  <si>
    <t>421609</t>
  </si>
  <si>
    <t>42.16.09.01</t>
  </si>
  <si>
    <t>42.16.09.02</t>
  </si>
  <si>
    <t>42.16.09.03</t>
  </si>
  <si>
    <t>42.16.09.04</t>
  </si>
  <si>
    <t>42.16.10</t>
  </si>
  <si>
    <t xml:space="preserve"> EEEFM SAO JOAO DO SOBRADO</t>
  </si>
  <si>
    <t>421610</t>
  </si>
  <si>
    <t>42.16.10.01</t>
  </si>
  <si>
    <t>42.16.10.02</t>
  </si>
  <si>
    <t>42.16.10.03</t>
  </si>
  <si>
    <t>42.16.10.04</t>
  </si>
  <si>
    <t>42.16.11</t>
  </si>
  <si>
    <t>EEEFM SAO GABRIEL DA PALHA*</t>
  </si>
  <si>
    <t>421611</t>
  </si>
  <si>
    <t>42.16.11.01</t>
  </si>
  <si>
    <t>42.16.11.02</t>
  </si>
  <si>
    <t>42.16.11.03</t>
  </si>
  <si>
    <t>42.16.11.04</t>
  </si>
  <si>
    <t>42.16.12</t>
  </si>
  <si>
    <t>421612</t>
  </si>
  <si>
    <t>42.16.12.01</t>
  </si>
  <si>
    <t>42.16.12.02</t>
  </si>
  <si>
    <t>42.16.12.03</t>
  </si>
  <si>
    <t>42.16.12.04</t>
  </si>
  <si>
    <t>42.16.13</t>
  </si>
  <si>
    <t xml:space="preserve"> EEEFM DE MUCURICI</t>
  </si>
  <si>
    <t>421613</t>
  </si>
  <si>
    <t>42.16.13.01</t>
  </si>
  <si>
    <t>42.16.13.02</t>
  </si>
  <si>
    <t>42.16.13.03</t>
  </si>
  <si>
    <t>42.16.13.04</t>
  </si>
  <si>
    <t>42.16.14</t>
  </si>
  <si>
    <t xml:space="preserve"> EEEF VALERIO</t>
  </si>
  <si>
    <t>421614</t>
  </si>
  <si>
    <t>42.16.14.01</t>
  </si>
  <si>
    <t>42.16.14.02</t>
  </si>
  <si>
    <t>42.16.14.03</t>
  </si>
  <si>
    <t>42.16.14.04</t>
  </si>
  <si>
    <t>42.16.15</t>
  </si>
  <si>
    <t xml:space="preserve"> EEEFM SOBRADINHO</t>
  </si>
  <si>
    <t>421615</t>
  </si>
  <si>
    <t>42.16.15.01</t>
  </si>
  <si>
    <t>42.16.15.02</t>
  </si>
  <si>
    <t>42.16.15.03</t>
  </si>
  <si>
    <t>42.16.15.04</t>
  </si>
  <si>
    <t>42.16.16</t>
  </si>
  <si>
    <t>CEIER DE VILA PAVAO*</t>
  </si>
  <si>
    <t>421616</t>
  </si>
  <si>
    <t>42.16.16.01</t>
  </si>
  <si>
    <t>42.16.16.02</t>
  </si>
  <si>
    <t>42.16.16.03</t>
  </si>
  <si>
    <t>42.16.16.04</t>
  </si>
  <si>
    <t>42.16.17</t>
  </si>
  <si>
    <t xml:space="preserve"> EEEFM VERA CRUZ</t>
  </si>
  <si>
    <t>421617</t>
  </si>
  <si>
    <t>42.16.17.01</t>
  </si>
  <si>
    <t>42.16.17.02</t>
  </si>
  <si>
    <t>42.16.17.03</t>
  </si>
  <si>
    <t>42.16.17.04</t>
  </si>
  <si>
    <t>42.16.18</t>
  </si>
  <si>
    <t xml:space="preserve"> EEEM ZEFERINO OLIOSI</t>
  </si>
  <si>
    <t>421618</t>
  </si>
  <si>
    <t>42.16.18.01</t>
  </si>
  <si>
    <t>42.16.18.02</t>
  </si>
  <si>
    <t>42.16.18.03</t>
  </si>
  <si>
    <t>42.16.18.04</t>
  </si>
  <si>
    <t>42.16.19</t>
  </si>
  <si>
    <t xml:space="preserve"> EEEF CORREGO QUEIXADA</t>
  </si>
  <si>
    <t>421619</t>
  </si>
  <si>
    <t>42.16.19.01</t>
  </si>
  <si>
    <t>42.16.19.02</t>
  </si>
  <si>
    <t>42.16.19.03</t>
  </si>
  <si>
    <t>42.16.19.04</t>
  </si>
  <si>
    <t>42.16.20</t>
  </si>
  <si>
    <t>EEEFM PADRE MANOEL DA NOBREGA*</t>
  </si>
  <si>
    <t>421620</t>
  </si>
  <si>
    <t>42.16.20.01</t>
  </si>
  <si>
    <t>42.16.20.02</t>
  </si>
  <si>
    <t>42.16.20.03</t>
  </si>
  <si>
    <t>42.16.20.04</t>
  </si>
  <si>
    <t>42.16.21</t>
  </si>
  <si>
    <t xml:space="preserve"> EEEM DOM DANIEL COMBONI</t>
  </si>
  <si>
    <t>421621</t>
  </si>
  <si>
    <t>42.16.21.01</t>
  </si>
  <si>
    <t>42.16.21.02</t>
  </si>
  <si>
    <t>42.16.21.03</t>
  </si>
  <si>
    <t>42.16.21.04</t>
  </si>
  <si>
    <t>42.16.22</t>
  </si>
  <si>
    <t xml:space="preserve"> EEEFM PROF ANA PORTELA DE SA</t>
  </si>
  <si>
    <t>421622</t>
  </si>
  <si>
    <t>42.16.22.01</t>
  </si>
  <si>
    <t>42.16.22.02</t>
  </si>
  <si>
    <t>42.16.22.03</t>
  </si>
  <si>
    <t>42.16.22.04</t>
  </si>
  <si>
    <t>42.16.23</t>
  </si>
  <si>
    <t xml:space="preserve"> EEEF SATURNINO RIBEIRO DOS SANTOS</t>
  </si>
  <si>
    <t>421623</t>
  </si>
  <si>
    <t>42.16.23.01</t>
  </si>
  <si>
    <t>42.16.23.02</t>
  </si>
  <si>
    <t>42.16.23.03</t>
  </si>
  <si>
    <t>42.16.23.04</t>
  </si>
  <si>
    <t>42.16.24</t>
  </si>
  <si>
    <t xml:space="preserve"> EEEFM PROF MARIA MAGDALENA DA SILVA</t>
  </si>
  <si>
    <t>421624</t>
  </si>
  <si>
    <t>42.16.24.01</t>
  </si>
  <si>
    <t>42.16.24.02</t>
  </si>
  <si>
    <t>42.16.24.03</t>
  </si>
  <si>
    <t>42.16.24.04</t>
  </si>
  <si>
    <t>42.16.25</t>
  </si>
  <si>
    <t>EEEM MARIA DALVA GAMA BERNABÉ*</t>
  </si>
  <si>
    <t>421625</t>
  </si>
  <si>
    <t>42.16.25.01</t>
  </si>
  <si>
    <t>42.16.25.02</t>
  </si>
  <si>
    <t>42.16.25.03</t>
  </si>
  <si>
    <t>42.16.25.04</t>
  </si>
  <si>
    <t>42.16.26</t>
  </si>
  <si>
    <t>EEEM ITAMIRA*</t>
  </si>
  <si>
    <t>421626</t>
  </si>
  <si>
    <t>42.16.26.01</t>
  </si>
  <si>
    <t>42.16.26.02</t>
  </si>
  <si>
    <t>42.16.26.03</t>
  </si>
  <si>
    <t>42.16.26.04</t>
  </si>
  <si>
    <t>42.16.27</t>
  </si>
  <si>
    <t xml:space="preserve"> EEEFM JOSE ZAMPROGNO</t>
  </si>
  <si>
    <t>421627</t>
  </si>
  <si>
    <t>42.16.27.01</t>
  </si>
  <si>
    <t>42.16.27.02</t>
  </si>
  <si>
    <t>42.16.27.03</t>
  </si>
  <si>
    <t>42.16.27.04</t>
  </si>
  <si>
    <t>42.16.28</t>
  </si>
  <si>
    <t xml:space="preserve"> EEEFM ANTONIO DOS SANTOS NEVES</t>
  </si>
  <si>
    <t>421628</t>
  </si>
  <si>
    <t>42.16.28.01</t>
  </si>
  <si>
    <t>42.16.28.02</t>
  </si>
  <si>
    <t>42.16.28.03</t>
  </si>
  <si>
    <t>42.16.28.04</t>
  </si>
  <si>
    <t>42.16.29</t>
  </si>
  <si>
    <t xml:space="preserve"> EEEM DOM JOSE DALVIT</t>
  </si>
  <si>
    <t>421629</t>
  </si>
  <si>
    <t>42.16.29.01</t>
  </si>
  <si>
    <t>42.16.29.02</t>
  </si>
  <si>
    <t>42.16.29.03</t>
  </si>
  <si>
    <t>42.16.29.04</t>
  </si>
  <si>
    <t>42.16.30</t>
  </si>
  <si>
    <t>EEEFM PROFESSOR ELPIDIO CAMPOS DE OLIVEIRA*</t>
  </si>
  <si>
    <t>421630</t>
  </si>
  <si>
    <t>42.16.30.01</t>
  </si>
  <si>
    <t>42.16.30.02</t>
  </si>
  <si>
    <t>42.16.30.03</t>
  </si>
  <si>
    <t>42.16.30.04</t>
  </si>
  <si>
    <t>42.16.31</t>
  </si>
  <si>
    <t xml:space="preserve"> EEUEF ALTO VALERIO</t>
  </si>
  <si>
    <t>421631</t>
  </si>
  <si>
    <t>42.16.31.01</t>
  </si>
  <si>
    <t>42.16.31.02</t>
  </si>
  <si>
    <t>42.16.31.03</t>
  </si>
  <si>
    <t>42.16.31.04</t>
  </si>
  <si>
    <t>42.16.32</t>
  </si>
  <si>
    <t>EEUEF FAZENDA AMORIM*</t>
  </si>
  <si>
    <t>421632</t>
  </si>
  <si>
    <t>42.16.32.01</t>
  </si>
  <si>
    <t>42.16.32.02</t>
  </si>
  <si>
    <t>42.16.32.03</t>
  </si>
  <si>
    <t>42.16.32.04</t>
  </si>
  <si>
    <t>42.16.33</t>
  </si>
  <si>
    <t xml:space="preserve"> EEUEF FAZENDA SAO GERALDO</t>
  </si>
  <si>
    <t>421633</t>
  </si>
  <si>
    <t>42.16.33.01</t>
  </si>
  <si>
    <t>42.16.33.02</t>
  </si>
  <si>
    <t>42.16.33.03</t>
  </si>
  <si>
    <t>42.16.33.04</t>
  </si>
  <si>
    <t>42.16.34</t>
  </si>
  <si>
    <t xml:space="preserve"> EEUEF NOVA JERUSALEM</t>
  </si>
  <si>
    <t>421634</t>
  </si>
  <si>
    <t>42.16.34.01</t>
  </si>
  <si>
    <t>42.16.34.02</t>
  </si>
  <si>
    <t>42.16.34.03</t>
  </si>
  <si>
    <t>42.16.34.04</t>
  </si>
  <si>
    <t>42.16.35</t>
  </si>
  <si>
    <t xml:space="preserve"> EEUEF CORREGO DO PAVAO</t>
  </si>
  <si>
    <t>421635</t>
  </si>
  <si>
    <t>42.16.35.01</t>
  </si>
  <si>
    <t>42.16.35.02</t>
  </si>
  <si>
    <t>42.16.35.03</t>
  </si>
  <si>
    <t>42.16.35.04</t>
  </si>
  <si>
    <t>42.16.36</t>
  </si>
  <si>
    <t>EEEM ITABAIANA*</t>
  </si>
  <si>
    <t>421636</t>
  </si>
  <si>
    <t>42.16.36.01</t>
  </si>
  <si>
    <t>42.16.36.02</t>
  </si>
  <si>
    <t>42.16.36.03</t>
  </si>
  <si>
    <t>42.16.36.04</t>
  </si>
  <si>
    <t>42.16.37</t>
  </si>
  <si>
    <t xml:space="preserve"> EEEF MARGEM DO ITAUNINHAS</t>
  </si>
  <si>
    <t>421637</t>
  </si>
  <si>
    <t>42.16.37.01</t>
  </si>
  <si>
    <t>42.16.37.02</t>
  </si>
  <si>
    <t>42.16.37.03</t>
  </si>
  <si>
    <t>42.16.37.04</t>
  </si>
  <si>
    <t>42.16.38</t>
  </si>
  <si>
    <t xml:space="preserve"> EEPEF MARIA OLINDA DE MENEZES</t>
  </si>
  <si>
    <t>421638</t>
  </si>
  <si>
    <t>42.16.38.01</t>
  </si>
  <si>
    <t>42.16.38.02</t>
  </si>
  <si>
    <t>42.16.38.03</t>
  </si>
  <si>
    <t>42.16.38.04</t>
  </si>
  <si>
    <t>42.16.39</t>
  </si>
  <si>
    <t xml:space="preserve"> EEUEF ROSANGELA LEITE ALVES</t>
  </si>
  <si>
    <t>421639</t>
  </si>
  <si>
    <t>42.16.39.01</t>
  </si>
  <si>
    <t>42.16.39.02</t>
  </si>
  <si>
    <t>42.16.39.03</t>
  </si>
  <si>
    <t>42.16.39.04</t>
  </si>
  <si>
    <t>42.16.40</t>
  </si>
  <si>
    <t xml:space="preserve"> EEEF PAULO FREIRE</t>
  </si>
  <si>
    <t>421640</t>
  </si>
  <si>
    <t>42.16.40.01</t>
  </si>
  <si>
    <t>42.16.40.02</t>
  </si>
  <si>
    <t>42.16.40.03</t>
  </si>
  <si>
    <t>42.16.40.04</t>
  </si>
  <si>
    <t>42.16.41</t>
  </si>
  <si>
    <t xml:space="preserve"> EEPEF BELA VISTA</t>
  </si>
  <si>
    <t>421641</t>
  </si>
  <si>
    <t>42.16.41.01</t>
  </si>
  <si>
    <t>42.16.41.02</t>
  </si>
  <si>
    <t>42.16.41.03</t>
  </si>
  <si>
    <t>42.16.41.04</t>
  </si>
  <si>
    <t>42.16.42</t>
  </si>
  <si>
    <t xml:space="preserve"> EEPEF FRANCISCO DOMINGOS RAMOS</t>
  </si>
  <si>
    <t>421642</t>
  </si>
  <si>
    <t>42.16.42.01</t>
  </si>
  <si>
    <t>42.16.42.02</t>
  </si>
  <si>
    <t>42.16.42.03</t>
  </si>
  <si>
    <t>42.16.42.04</t>
  </si>
  <si>
    <t>42.16.43</t>
  </si>
  <si>
    <t>EEUE FRANCISCO FIALHO DE LIMA*</t>
  </si>
  <si>
    <t>421643</t>
  </si>
  <si>
    <t>42.16.43.01</t>
  </si>
  <si>
    <t>42.16.43.02</t>
  </si>
  <si>
    <t>42.16.43.03</t>
  </si>
  <si>
    <t>42.16.43.04</t>
  </si>
  <si>
    <t>42.16.44</t>
  </si>
  <si>
    <t xml:space="preserve"> EEUEF ASSENTAMENTO OURO VERDE</t>
  </si>
  <si>
    <t>421644</t>
  </si>
  <si>
    <t>42.16.44.01</t>
  </si>
  <si>
    <t>42.16.44.02</t>
  </si>
  <si>
    <t>42.16.44.03</t>
  </si>
  <si>
    <t>42.16.44.04</t>
  </si>
  <si>
    <t>42.16.45</t>
  </si>
  <si>
    <t xml:space="preserve"> EEEF PADRE JOSIMO</t>
  </si>
  <si>
    <t>421645</t>
  </si>
  <si>
    <t>42.16.45.01</t>
  </si>
  <si>
    <t>42.16.45.02</t>
  </si>
  <si>
    <t>42.16.45.03</t>
  </si>
  <si>
    <t>42.16.45.04</t>
  </si>
  <si>
    <t>42.16.46</t>
  </si>
  <si>
    <t xml:space="preserve"> EEUEF ASSENTAMENTO ADAO PRETTO</t>
  </si>
  <si>
    <t>421646</t>
  </si>
  <si>
    <t>42.16.46.01</t>
  </si>
  <si>
    <t>42.16.46.02</t>
  </si>
  <si>
    <t>42.16.46.03</t>
  </si>
  <si>
    <t>42.16.46.04</t>
  </si>
  <si>
    <t>42.16.47</t>
  </si>
  <si>
    <t xml:space="preserve"> EEPEF FAZENDA  JACUTINGA</t>
  </si>
  <si>
    <t>421647</t>
  </si>
  <si>
    <t>42.16.47.01</t>
  </si>
  <si>
    <t>42.16.47.02</t>
  </si>
  <si>
    <t>42.16.47.03</t>
  </si>
  <si>
    <t>42.16.47.04</t>
  </si>
  <si>
    <t>42.16.48</t>
  </si>
  <si>
    <t xml:space="preserve"> EEPEF JOSE ANTONIO DA SILVA ONOFRE</t>
  </si>
  <si>
    <t>421648</t>
  </si>
  <si>
    <t>42.16.48.01</t>
  </si>
  <si>
    <t>42.16.48.02</t>
  </si>
  <si>
    <t>42.16.48.03</t>
  </si>
  <si>
    <t>42.16.48.04</t>
  </si>
  <si>
    <t>42.16.49</t>
  </si>
  <si>
    <t xml:space="preserve"> EEEF OCTAVIANO RODRIGUES DE CARVALHO</t>
  </si>
  <si>
    <t>421649</t>
  </si>
  <si>
    <t>42.16.49.01</t>
  </si>
  <si>
    <t>42.16.49.02</t>
  </si>
  <si>
    <t>42.16.49.03</t>
  </si>
  <si>
    <t>42.16.49.04</t>
  </si>
  <si>
    <t>42.16.50</t>
  </si>
  <si>
    <t>EEUEF FAZENDA LOVO*</t>
  </si>
  <si>
    <t>421650</t>
  </si>
  <si>
    <t>42.16.50.01</t>
  </si>
  <si>
    <t>42.16.50.02</t>
  </si>
  <si>
    <t>42.16.50.03</t>
  </si>
  <si>
    <t>42.16.50.04</t>
  </si>
  <si>
    <t>42.16.51</t>
  </si>
  <si>
    <t xml:space="preserve"> EEUEF FAZENDA DOBROWOLSKY</t>
  </si>
  <si>
    <t>421651</t>
  </si>
  <si>
    <t>42.16.51.01</t>
  </si>
  <si>
    <t>42.16.51.02</t>
  </si>
  <si>
    <t>42.16.51.03</t>
  </si>
  <si>
    <t>42.16.51.04</t>
  </si>
  <si>
    <t>42.16.52</t>
  </si>
  <si>
    <t>EEUEF VALDIVINO GROONER*</t>
  </si>
  <si>
    <t>421652</t>
  </si>
  <si>
    <t>42.16.52.01</t>
  </si>
  <si>
    <t>42.16.52.02</t>
  </si>
  <si>
    <t>42.16.52.03</t>
  </si>
  <si>
    <t>42.16.52.04</t>
  </si>
  <si>
    <t>42.16.53</t>
  </si>
  <si>
    <t xml:space="preserve"> EEUEF CORREGO BLEY</t>
  </si>
  <si>
    <t>421653</t>
  </si>
  <si>
    <t>42.16.53.01</t>
  </si>
  <si>
    <t>42.16.53.02</t>
  </si>
  <si>
    <t>42.16.53.03</t>
  </si>
  <si>
    <t>42.16.53.04</t>
  </si>
  <si>
    <t>42.16.54</t>
  </si>
  <si>
    <t xml:space="preserve"> EEUEF FAZENDA SUAVE</t>
  </si>
  <si>
    <t>421654</t>
  </si>
  <si>
    <t>42.16.54.01</t>
  </si>
  <si>
    <t>42.16.54.02</t>
  </si>
  <si>
    <t>42.16.54.03</t>
  </si>
  <si>
    <t>42.16.54.04</t>
  </si>
  <si>
    <t>42.16.55</t>
  </si>
  <si>
    <t xml:space="preserve"> EEUEF SAO SALVADOR</t>
  </si>
  <si>
    <t>421655</t>
  </si>
  <si>
    <t>42.16.55.01</t>
  </si>
  <si>
    <t>42.16.55.02</t>
  </si>
  <si>
    <t>42.16.55.03</t>
  </si>
  <si>
    <t>42.16.55.04</t>
  </si>
  <si>
    <t>42.16.56</t>
  </si>
  <si>
    <t xml:space="preserve"> EEUEF DUAS BARRAS</t>
  </si>
  <si>
    <t>421656</t>
  </si>
  <si>
    <t>42.16.56.01</t>
  </si>
  <si>
    <t>42.16.56.02</t>
  </si>
  <si>
    <t>42.16.56.03</t>
  </si>
  <si>
    <t>42.16.56.04</t>
  </si>
  <si>
    <t>42.16.57</t>
  </si>
  <si>
    <t>421657</t>
  </si>
  <si>
    <t>42.16.57.01</t>
  </si>
  <si>
    <t>42.16.57.02</t>
  </si>
  <si>
    <t>42.16.57.03</t>
  </si>
  <si>
    <t>42.16.57.04</t>
  </si>
  <si>
    <t>42.16.58</t>
  </si>
  <si>
    <t xml:space="preserve"> EEUEF CORREGO COMPRIDO</t>
  </si>
  <si>
    <t>421658</t>
  </si>
  <si>
    <t>42.16.58.01</t>
  </si>
  <si>
    <t>42.16.58.02</t>
  </si>
  <si>
    <t>42.16.58.03</t>
  </si>
  <si>
    <t>42.16.58.04</t>
  </si>
  <si>
    <t>42.16.59</t>
  </si>
  <si>
    <t xml:space="preserve"> EEUEF SAO JOAO BATISTA</t>
  </si>
  <si>
    <t>421659</t>
  </si>
  <si>
    <t>42.16.59.01</t>
  </si>
  <si>
    <t>42.16.59.02</t>
  </si>
  <si>
    <t>42.16.59.03</t>
  </si>
  <si>
    <t>42.16.59.04</t>
  </si>
  <si>
    <t>42.16.60</t>
  </si>
  <si>
    <t>EEUEF CORREGO IRACEMA*</t>
  </si>
  <si>
    <t>421660</t>
  </si>
  <si>
    <t>42.16.60.01</t>
  </si>
  <si>
    <t>42.16.60.02</t>
  </si>
  <si>
    <t>42.16.60.03</t>
  </si>
  <si>
    <t>42.16.60.04</t>
  </si>
  <si>
    <t>42.16.61</t>
  </si>
  <si>
    <t>EEUEF FAZENDA LORENZONI*</t>
  </si>
  <si>
    <t>421661</t>
  </si>
  <si>
    <t>42.16.61.01</t>
  </si>
  <si>
    <t>42.16.61.02</t>
  </si>
  <si>
    <t>42.16.61.03</t>
  </si>
  <si>
    <t>42.16.61.04</t>
  </si>
  <si>
    <t>42.16.62</t>
  </si>
  <si>
    <t xml:space="preserve"> EEUEF CORREGO DA LAPA</t>
  </si>
  <si>
    <t>421662</t>
  </si>
  <si>
    <t>42.16.62.01</t>
  </si>
  <si>
    <t>42.16.62.02</t>
  </si>
  <si>
    <t>42.16.62.03</t>
  </si>
  <si>
    <t>42.16.62.04</t>
  </si>
  <si>
    <t>42.16.63</t>
  </si>
  <si>
    <t>CEEFMTI PROFESSOR ELPIDIO CAMPOS DE OLIVEIRA*</t>
  </si>
  <si>
    <t>421663</t>
  </si>
  <si>
    <t>42.16.63.01</t>
  </si>
  <si>
    <t>42.16.63.02</t>
  </si>
  <si>
    <t>42.16.63.03</t>
  </si>
  <si>
    <t>42.16.63.04</t>
  </si>
  <si>
    <t>42.16.64</t>
  </si>
  <si>
    <t xml:space="preserve"> EEEM MARIA DALVA GAMA BERNABE</t>
  </si>
  <si>
    <t>421664</t>
  </si>
  <si>
    <t>42.16.64.01</t>
  </si>
  <si>
    <t>42.16.64.02</t>
  </si>
  <si>
    <t>42.16.64.03</t>
  </si>
  <si>
    <t>42.16.64.04</t>
  </si>
  <si>
    <t>42.16.65</t>
  </si>
  <si>
    <t xml:space="preserve"> CEIER DE BOA ESPERANÇA</t>
  </si>
  <si>
    <t>421665</t>
  </si>
  <si>
    <t>42.16.65.01</t>
  </si>
  <si>
    <t>42.16.65.02</t>
  </si>
  <si>
    <t>42.16.65.03</t>
  </si>
  <si>
    <t>42.16.65.04</t>
  </si>
  <si>
    <t>42.16.66</t>
  </si>
  <si>
    <t>EEEF PROF CARLOS DIAS M CUNHA*</t>
  </si>
  <si>
    <t>421666</t>
  </si>
  <si>
    <t>42.16.66.01</t>
  </si>
  <si>
    <t>42.16.66.02</t>
  </si>
  <si>
    <t>42.16.66.03</t>
  </si>
  <si>
    <t>42.16.66.04</t>
  </si>
  <si>
    <t>42.16.67</t>
  </si>
  <si>
    <t xml:space="preserve"> EEEFM NOSSA SENHORA DE LOURDES</t>
  </si>
  <si>
    <t>421667</t>
  </si>
  <si>
    <t>42.16.67.01</t>
  </si>
  <si>
    <t>42.16.67.02</t>
  </si>
  <si>
    <t>42.16.67.03</t>
  </si>
  <si>
    <t>42.16.67.04</t>
  </si>
  <si>
    <t>42.16.68</t>
  </si>
  <si>
    <t xml:space="preserve"> CEIER DE V PAVAO</t>
  </si>
  <si>
    <t>421668</t>
  </si>
  <si>
    <t>42.16.68.01</t>
  </si>
  <si>
    <t>42.16.68.02</t>
  </si>
  <si>
    <t>42.16.68.03</t>
  </si>
  <si>
    <t>42.16.68.04</t>
  </si>
  <si>
    <t>42.16.69</t>
  </si>
  <si>
    <t xml:space="preserve"> CEEFMTI PROF ELPIDIO C OLIVEIRA**</t>
  </si>
  <si>
    <t>421669</t>
  </si>
  <si>
    <t>42.16.69.01</t>
  </si>
  <si>
    <t>42.16.69.02</t>
  </si>
  <si>
    <t>42.16.69.03</t>
  </si>
  <si>
    <t>42.16.69.04</t>
  </si>
  <si>
    <t>42.16.70</t>
  </si>
  <si>
    <t xml:space="preserve"> EEEFM PADRE MANOEL NOBREGA</t>
  </si>
  <si>
    <t>421670</t>
  </si>
  <si>
    <t>42.16.70.01</t>
  </si>
  <si>
    <t>42.16.70.02</t>
  </si>
  <si>
    <t>42.16.70.03</t>
  </si>
  <si>
    <t>42.16.70.04</t>
  </si>
  <si>
    <t>42.16.71</t>
  </si>
  <si>
    <t xml:space="preserve"> EEPEF VALDIVINO GROONER</t>
  </si>
  <si>
    <t>421671</t>
  </si>
  <si>
    <t>42.16.71.01</t>
  </si>
  <si>
    <t>42.16.71.02</t>
  </si>
  <si>
    <t>42.16.71.03</t>
  </si>
  <si>
    <t>42.16.71.04</t>
  </si>
  <si>
    <t>42.16.72</t>
  </si>
  <si>
    <t>EEPEF FAZENDA LORENZONI*</t>
  </si>
  <si>
    <t>421672</t>
  </si>
  <si>
    <t>42.16.72.01</t>
  </si>
  <si>
    <t>42.16.72.02</t>
  </si>
  <si>
    <t>42.16.72.03</t>
  </si>
  <si>
    <t>42.16.72.04</t>
  </si>
  <si>
    <t>42.16.73</t>
  </si>
  <si>
    <t xml:space="preserve"> EEPEF FAZENDA LOVO</t>
  </si>
  <si>
    <t>421673</t>
  </si>
  <si>
    <t>42.16.73.01</t>
  </si>
  <si>
    <t>42.16.73.02</t>
  </si>
  <si>
    <t>42.16.73.03</t>
  </si>
  <si>
    <t>42.16.73.04</t>
  </si>
  <si>
    <t>42.16.74</t>
  </si>
  <si>
    <t xml:space="preserve"> EEPEF CORREGO IRACEMA</t>
  </si>
  <si>
    <t>421674</t>
  </si>
  <si>
    <t>42.16.74.01</t>
  </si>
  <si>
    <t>42.16.74.02</t>
  </si>
  <si>
    <t>42.16.74.03</t>
  </si>
  <si>
    <t>42.16.74.04</t>
  </si>
  <si>
    <t>42.16.75</t>
  </si>
  <si>
    <t xml:space="preserve"> EEPEF FAZENDA AMORIM</t>
  </si>
  <si>
    <t>421675</t>
  </si>
  <si>
    <t>42.16.75.01</t>
  </si>
  <si>
    <t>42.16.75.02</t>
  </si>
  <si>
    <t>42.16.75.03</t>
  </si>
  <si>
    <t>42.16.75.04</t>
  </si>
  <si>
    <t>42.16.76</t>
  </si>
  <si>
    <t>421676</t>
  </si>
  <si>
    <t>42.16.76.01</t>
  </si>
  <si>
    <t>42.16.76.02</t>
  </si>
  <si>
    <t>42.16.76.03</t>
  </si>
  <si>
    <t>42.16.76.04</t>
  </si>
  <si>
    <t>42.16.77</t>
  </si>
  <si>
    <t>421677</t>
  </si>
  <si>
    <t>42.16.77.01</t>
  </si>
  <si>
    <t>42.16.77.02</t>
  </si>
  <si>
    <t>42.16.77.03</t>
  </si>
  <si>
    <t>42.16.77.04</t>
  </si>
  <si>
    <t>42.16.78</t>
  </si>
  <si>
    <t>421678</t>
  </si>
  <si>
    <t>42.16.78.01</t>
  </si>
  <si>
    <t>42.16.78.02</t>
  </si>
  <si>
    <t>42.16.78.03</t>
  </si>
  <si>
    <t>42.16.78.04</t>
  </si>
  <si>
    <t>42.16.79</t>
  </si>
  <si>
    <t>421679</t>
  </si>
  <si>
    <t>42.16.79.01</t>
  </si>
  <si>
    <t>42.16.79.02</t>
  </si>
  <si>
    <t>42.16.79.03</t>
  </si>
  <si>
    <t>42.16.79.04</t>
  </si>
  <si>
    <t>42.16.80</t>
  </si>
  <si>
    <t>421680</t>
  </si>
  <si>
    <t>42.16.80.01</t>
  </si>
  <si>
    <t>42.16.80.02</t>
  </si>
  <si>
    <t>42.16.80.03</t>
  </si>
  <si>
    <t>42.16.80.04</t>
  </si>
  <si>
    <t>42.16.81</t>
  </si>
  <si>
    <t>421681</t>
  </si>
  <si>
    <t>42.16.81.01</t>
  </si>
  <si>
    <t>42.16.81.02</t>
  </si>
  <si>
    <t>42.16.81.03</t>
  </si>
  <si>
    <t>42.16.81.04</t>
  </si>
  <si>
    <t>42.16.82</t>
  </si>
  <si>
    <t>421682</t>
  </si>
  <si>
    <t>42.16.82.01</t>
  </si>
  <si>
    <t>42.16.82.02</t>
  </si>
  <si>
    <t>42.16.82.03</t>
  </si>
  <si>
    <t>42.16.82.04</t>
  </si>
  <si>
    <t>42.16.83</t>
  </si>
  <si>
    <t>421683</t>
  </si>
  <si>
    <t>42.16.83.01</t>
  </si>
  <si>
    <t>42.16.83.02</t>
  </si>
  <si>
    <t>42.16.83.03</t>
  </si>
  <si>
    <t>42.16.83.04</t>
  </si>
  <si>
    <t>42.16.84</t>
  </si>
  <si>
    <t>421684</t>
  </si>
  <si>
    <t>42.16.84.01</t>
  </si>
  <si>
    <t>42.16.84.02</t>
  </si>
  <si>
    <t>42.16.84.03</t>
  </si>
  <si>
    <t>42.16.84.04</t>
  </si>
  <si>
    <t>42.16.85</t>
  </si>
  <si>
    <t>421685</t>
  </si>
  <si>
    <t>42.16.85.01</t>
  </si>
  <si>
    <t>42.16.85.02</t>
  </si>
  <si>
    <t>42.16.85.03</t>
  </si>
  <si>
    <t>42.16.85.04</t>
  </si>
  <si>
    <t>42.16.86</t>
  </si>
  <si>
    <t>421686</t>
  </si>
  <si>
    <t>42.16.86.01</t>
  </si>
  <si>
    <t>42.16.86.02</t>
  </si>
  <si>
    <t>42.16.86.03</t>
  </si>
  <si>
    <t>42.16.86.04</t>
  </si>
  <si>
    <t>42.16.87</t>
  </si>
  <si>
    <t>421687</t>
  </si>
  <si>
    <t>42.16.87.01</t>
  </si>
  <si>
    <t>42.16.87.02</t>
  </si>
  <si>
    <t>42.16.87.03</t>
  </si>
  <si>
    <t>42.16.87.04</t>
  </si>
  <si>
    <t>42.16.88</t>
  </si>
  <si>
    <t>421688</t>
  </si>
  <si>
    <t>42.16.88.01</t>
  </si>
  <si>
    <t>42.16.88.02</t>
  </si>
  <si>
    <t>42.16.88.03</t>
  </si>
  <si>
    <t>42.16.88.04</t>
  </si>
  <si>
    <t>42.16.89</t>
  </si>
  <si>
    <t>421689</t>
  </si>
  <si>
    <t>42.16.89.01</t>
  </si>
  <si>
    <t>42.16.89.02</t>
  </si>
  <si>
    <t>42.16.89.03</t>
  </si>
  <si>
    <t>42.16.89.04</t>
  </si>
  <si>
    <t>42.16.90</t>
  </si>
  <si>
    <t>421690</t>
  </si>
  <si>
    <t>42.16.90.01</t>
  </si>
  <si>
    <t>42.16.90.02</t>
  </si>
  <si>
    <t>42.16.90.03</t>
  </si>
  <si>
    <t>42.16.90.04</t>
  </si>
  <si>
    <t>42.16.91</t>
  </si>
  <si>
    <t>421691</t>
  </si>
  <si>
    <t>42.16.91.01</t>
  </si>
  <si>
    <t>42.16.91.02</t>
  </si>
  <si>
    <t>42.16.91.03</t>
  </si>
  <si>
    <t>42.16.91.04</t>
  </si>
  <si>
    <t>42.16.92</t>
  </si>
  <si>
    <t>421692</t>
  </si>
  <si>
    <t>42.16.92.01</t>
  </si>
  <si>
    <t>42.16.92.02</t>
  </si>
  <si>
    <t>42.16.92.03</t>
  </si>
  <si>
    <t>42.16.92.04</t>
  </si>
  <si>
    <t>42.16.93</t>
  </si>
  <si>
    <t>421693</t>
  </si>
  <si>
    <t>42.16.93.01</t>
  </si>
  <si>
    <t>42.16.93.02</t>
  </si>
  <si>
    <t>42.16.93.03</t>
  </si>
  <si>
    <t>42.16.93.04</t>
  </si>
  <si>
    <t>42.16.94</t>
  </si>
  <si>
    <t>CEEMTI SAO GABRIEL DA PALHA*</t>
  </si>
  <si>
    <t>421694</t>
  </si>
  <si>
    <t>42.16.94.01</t>
  </si>
  <si>
    <t>42.16.94.02</t>
  </si>
  <si>
    <t>42.16.94.03</t>
  </si>
  <si>
    <t>42.16.94.04</t>
  </si>
  <si>
    <t>42.16.95</t>
  </si>
  <si>
    <t xml:space="preserve"> EEUEF CORREGO DAS ARARAS</t>
  </si>
  <si>
    <t>421695</t>
  </si>
  <si>
    <t>42.16.95.01</t>
  </si>
  <si>
    <t>42.16.95.02</t>
  </si>
  <si>
    <t>42.16.95.03</t>
  </si>
  <si>
    <t>42.16.95.04</t>
  </si>
  <si>
    <t>42.16.96</t>
  </si>
  <si>
    <t xml:space="preserve"> CEEMTI GOVERNADOR GERSON CAMATA</t>
  </si>
  <si>
    <t>421696</t>
  </si>
  <si>
    <t>42.16.96.01</t>
  </si>
  <si>
    <t>42.16.96.02</t>
  </si>
  <si>
    <t>42.16.96.03</t>
  </si>
  <si>
    <t>42.16.96.04</t>
  </si>
  <si>
    <t>42.16.97</t>
  </si>
  <si>
    <t xml:space="preserve"> EEEFM ILDA FERREIRA DA FONSECA MARTINS</t>
  </si>
  <si>
    <t>421697</t>
  </si>
  <si>
    <t>42.16.97.01</t>
  </si>
  <si>
    <t>42.16.97.02</t>
  </si>
  <si>
    <t>42.16.97.03</t>
  </si>
  <si>
    <t>42.16.97.04</t>
  </si>
  <si>
    <t>42.17</t>
  </si>
  <si>
    <t xml:space="preserve"> SRE SAO MATEUS</t>
  </si>
  <si>
    <t>4217</t>
  </si>
  <si>
    <t>42.17.01</t>
  </si>
  <si>
    <t>42.17.02</t>
  </si>
  <si>
    <t>42.17.03</t>
  </si>
  <si>
    <t>42.17.04</t>
  </si>
  <si>
    <t>42.17.05</t>
  </si>
  <si>
    <t xml:space="preserve"> EEEFM DR EMILIO ROBERTO ZANOTTI</t>
  </si>
  <si>
    <t>421705</t>
  </si>
  <si>
    <t>42.17.05.01</t>
  </si>
  <si>
    <t>42.17.05.02</t>
  </si>
  <si>
    <t>42.17.05.03</t>
  </si>
  <si>
    <t>42.17.05.04</t>
  </si>
  <si>
    <t>42.17.06</t>
  </si>
  <si>
    <t xml:space="preserve"> EEEF EGIDIO BORDONI</t>
  </si>
  <si>
    <t>421706</t>
  </si>
  <si>
    <t>42.17.06.01</t>
  </si>
  <si>
    <t>42.17.06.02</t>
  </si>
  <si>
    <t>42.17.06.03</t>
  </si>
  <si>
    <t>42.17.06.04</t>
  </si>
  <si>
    <t>42.17.07</t>
  </si>
  <si>
    <t xml:space="preserve"> EEEFM JOSE CARLOS CASTRO</t>
  </si>
  <si>
    <t>421707</t>
  </si>
  <si>
    <t>42.17.07.01</t>
  </si>
  <si>
    <t>42.17.07.02</t>
  </si>
  <si>
    <t>42.17.07.03</t>
  </si>
  <si>
    <t>42.17.07.04</t>
  </si>
  <si>
    <t>42.17.08</t>
  </si>
  <si>
    <t>EEEFM MARITA MOTTA SANTOS*</t>
  </si>
  <si>
    <t>421708</t>
  </si>
  <si>
    <t>42.17.08.01</t>
  </si>
  <si>
    <t>42.17.08.02</t>
  </si>
  <si>
    <t>42.17.08.03</t>
  </si>
  <si>
    <t>42.17.08.04</t>
  </si>
  <si>
    <t>42.17.09</t>
  </si>
  <si>
    <t xml:space="preserve"> EEEFM AMERICO SILVARES</t>
  </si>
  <si>
    <t>421709</t>
  </si>
  <si>
    <t>42.17.09.01</t>
  </si>
  <si>
    <t>42.17.09.02</t>
  </si>
  <si>
    <t>42.17.09.03</t>
  </si>
  <si>
    <t>42.17.09.04</t>
  </si>
  <si>
    <t>42.17.10</t>
  </si>
  <si>
    <t xml:space="preserve"> EEEFM PROF LUIZA BASTOS FARIA</t>
  </si>
  <si>
    <t>421710</t>
  </si>
  <si>
    <t>42.17.10.01</t>
  </si>
  <si>
    <t>42.17.10.02</t>
  </si>
  <si>
    <t>42.17.10.03</t>
  </si>
  <si>
    <t>42.17.10.04</t>
  </si>
  <si>
    <t>42.17.11</t>
  </si>
  <si>
    <t xml:space="preserve"> EEEFM IRMA TEREZA ALTOE</t>
  </si>
  <si>
    <t>421711</t>
  </si>
  <si>
    <t>42.17.11.01</t>
  </si>
  <si>
    <t>42.17.11.02</t>
  </si>
  <si>
    <t>42.17.11.03</t>
  </si>
  <si>
    <t>42.17.11.04</t>
  </si>
  <si>
    <t>42.17.12</t>
  </si>
  <si>
    <t xml:space="preserve"> EEEFM SANTO ANTONIO</t>
  </si>
  <si>
    <t>421712</t>
  </si>
  <si>
    <t>42.17.12.01</t>
  </si>
  <si>
    <t>42.17.12.02</t>
  </si>
  <si>
    <t>42.17.12.03</t>
  </si>
  <si>
    <t>42.17.12.04</t>
  </si>
  <si>
    <t>42.17.13</t>
  </si>
  <si>
    <t xml:space="preserve"> EEEF TRES DE MAIO</t>
  </si>
  <si>
    <t>421713</t>
  </si>
  <si>
    <t>42.17.13.01</t>
  </si>
  <si>
    <t>42.17.13.02</t>
  </si>
  <si>
    <t>42.17.13.03</t>
  </si>
  <si>
    <t>42.17.13.04</t>
  </si>
  <si>
    <t>42.17.14</t>
  </si>
  <si>
    <t xml:space="preserve"> EEEF XIII DE SETEMBRO</t>
  </si>
  <si>
    <t>421714</t>
  </si>
  <si>
    <t>42.17.14.01</t>
  </si>
  <si>
    <t>42.17.14.02</t>
  </si>
  <si>
    <t>42.17.14.03</t>
  </si>
  <si>
    <t>42.17.14.04</t>
  </si>
  <si>
    <t>42.17.15</t>
  </si>
  <si>
    <t xml:space="preserve"> EEEFM CORREGO DE SANTA MARIA</t>
  </si>
  <si>
    <t>421715</t>
  </si>
  <si>
    <t>42.17.15.01</t>
  </si>
  <si>
    <t>42.17.15.02</t>
  </si>
  <si>
    <t>42.17.15.03</t>
  </si>
  <si>
    <t>42.17.15.04</t>
  </si>
  <si>
    <t>42.17.16</t>
  </si>
  <si>
    <t xml:space="preserve"> EEEF PEDRO CANARIO RIBEIRO</t>
  </si>
  <si>
    <t>421716</t>
  </si>
  <si>
    <t>42.17.16.01</t>
  </si>
  <si>
    <t>42.17.16.02</t>
  </si>
  <si>
    <t>42.17.16.03</t>
  </si>
  <si>
    <t>42.17.16.04</t>
  </si>
  <si>
    <t>42.17.17</t>
  </si>
  <si>
    <t xml:space="preserve"> EEEFM NESTOR GOMES</t>
  </si>
  <si>
    <t>421717</t>
  </si>
  <si>
    <t>42.17.17.01</t>
  </si>
  <si>
    <t>42.17.17.02</t>
  </si>
  <si>
    <t>42.17.17.03</t>
  </si>
  <si>
    <t>42.17.17.04</t>
  </si>
  <si>
    <t>42.17.18</t>
  </si>
  <si>
    <t>EEEM PEDRO PAULO GROBERIO*</t>
  </si>
  <si>
    <t>421718</t>
  </si>
  <si>
    <t>42.17.18.01</t>
  </si>
  <si>
    <t>42.17.18.02</t>
  </si>
  <si>
    <t>42.17.18.03</t>
  </si>
  <si>
    <t>42.17.18.04</t>
  </si>
  <si>
    <t>42.17.19</t>
  </si>
  <si>
    <t xml:space="preserve"> EEEFM PIO XII</t>
  </si>
  <si>
    <t>421719</t>
  </si>
  <si>
    <t>42.17.19.01</t>
  </si>
  <si>
    <t>42.17.19.02</t>
  </si>
  <si>
    <t>42.17.19.03</t>
  </si>
  <si>
    <t>42.17.19.04</t>
  </si>
  <si>
    <t>42.17.20</t>
  </si>
  <si>
    <t>EEEM CECILIANO ABEL DE ALMEIDA*</t>
  </si>
  <si>
    <t>421720</t>
  </si>
  <si>
    <t>42.17.20.01</t>
  </si>
  <si>
    <t>42.17.20.02</t>
  </si>
  <si>
    <t>42.17.20.03</t>
  </si>
  <si>
    <t>42.17.20.04</t>
  </si>
  <si>
    <t>42.17.21</t>
  </si>
  <si>
    <t>EEEM MANOEL DUARTE DA CUNHA*</t>
  </si>
  <si>
    <t>421721</t>
  </si>
  <si>
    <t>42.17.21.01</t>
  </si>
  <si>
    <t>42.17.21.02</t>
  </si>
  <si>
    <t>42.17.21.03</t>
  </si>
  <si>
    <t>42.17.21.04</t>
  </si>
  <si>
    <t>42.17.22</t>
  </si>
  <si>
    <t xml:space="preserve"> EEEM DUNAS DE ITAUNAS</t>
  </si>
  <si>
    <t>421722</t>
  </si>
  <si>
    <t>42.17.22.01</t>
  </si>
  <si>
    <t>42.17.22.02</t>
  </si>
  <si>
    <t>42.17.22.03</t>
  </si>
  <si>
    <t>42.17.22.04</t>
  </si>
  <si>
    <t>42.17.23</t>
  </si>
  <si>
    <t xml:space="preserve"> EEEFM WALLACE CASTELLO DUTRA</t>
  </si>
  <si>
    <t>421723</t>
  </si>
  <si>
    <t>42.17.23.01</t>
  </si>
  <si>
    <t>42.17.23.02</t>
  </si>
  <si>
    <t>42.17.23.03</t>
  </si>
  <si>
    <t>42.17.23.04</t>
  </si>
  <si>
    <t>42.17.24</t>
  </si>
  <si>
    <t>EEEF DR EDWARD ABREU DO NASCIMENTO*</t>
  </si>
  <si>
    <t>421724</t>
  </si>
  <si>
    <t>42.17.24.01</t>
  </si>
  <si>
    <t>42.17.24.02</t>
  </si>
  <si>
    <t>42.17.24.03</t>
  </si>
  <si>
    <t>42.17.24.04</t>
  </si>
  <si>
    <t>42.17.25</t>
  </si>
  <si>
    <t>EEEM PROF JOAQUIM FONSECA*</t>
  </si>
  <si>
    <t>421725</t>
  </si>
  <si>
    <t>42.17.25.01</t>
  </si>
  <si>
    <t>42.17.25.02</t>
  </si>
  <si>
    <t>42.17.25.03</t>
  </si>
  <si>
    <t>42.17.25.04</t>
  </si>
  <si>
    <t>42.17.26</t>
  </si>
  <si>
    <t xml:space="preserve"> EEEF CORREGO DO CEDRO</t>
  </si>
  <si>
    <t>421726</t>
  </si>
  <si>
    <t>42.17.26.01</t>
  </si>
  <si>
    <t>42.17.26.02</t>
  </si>
  <si>
    <t>42.17.26.03</t>
  </si>
  <si>
    <t>42.17.26.04</t>
  </si>
  <si>
    <t>42.17.27</t>
  </si>
  <si>
    <t xml:space="preserve"> EEEFM AUGUSTO DE OLIVEIRA</t>
  </si>
  <si>
    <t>421727</t>
  </si>
  <si>
    <t>42.17.27.01</t>
  </si>
  <si>
    <t>42.17.27.02</t>
  </si>
  <si>
    <t>42.17.27.03</t>
  </si>
  <si>
    <t>42.17.27.04</t>
  </si>
  <si>
    <t>42.17.28</t>
  </si>
  <si>
    <t xml:space="preserve"> EEEF VALDICIO BARBOSA DOS SANTOS</t>
  </si>
  <si>
    <t>421728</t>
  </si>
  <si>
    <t>42.17.28.01</t>
  </si>
  <si>
    <t>42.17.28.02</t>
  </si>
  <si>
    <t>42.17.28.03</t>
  </si>
  <si>
    <t>42.17.28.04</t>
  </si>
  <si>
    <t>42.17.29</t>
  </si>
  <si>
    <t xml:space="preserve"> EEEFM FLORESTA DO SUL</t>
  </si>
  <si>
    <t>421729</t>
  </si>
  <si>
    <t>42.17.29.01</t>
  </si>
  <si>
    <t>42.17.29.02</t>
  </si>
  <si>
    <t>42.17.29.03</t>
  </si>
  <si>
    <t>42.17.29.04</t>
  </si>
  <si>
    <t>42.17.30</t>
  </si>
  <si>
    <t xml:space="preserve"> EEEF ASSENTAMENTO UNIAO</t>
  </si>
  <si>
    <t>421730</t>
  </si>
  <si>
    <t>42.17.30.01</t>
  </si>
  <si>
    <t>42.17.30.02</t>
  </si>
  <si>
    <t>42.17.30.03</t>
  </si>
  <si>
    <t>42.17.30.04</t>
  </si>
  <si>
    <t>42.17.31</t>
  </si>
  <si>
    <t xml:space="preserve"> EEEF 27 DE OUTUBRO</t>
  </si>
  <si>
    <t>421731</t>
  </si>
  <si>
    <t>42.17.31.01</t>
  </si>
  <si>
    <t>42.17.31.02</t>
  </si>
  <si>
    <t>42.17.31.03</t>
  </si>
  <si>
    <t>42.17.31.04</t>
  </si>
  <si>
    <t>42.17.32</t>
  </si>
  <si>
    <t xml:space="preserve"> EEPEF VALE DA VITORIA</t>
  </si>
  <si>
    <t>421732</t>
  </si>
  <si>
    <t>42.17.32.01</t>
  </si>
  <si>
    <t>42.17.32.02</t>
  </si>
  <si>
    <t>42.17.32.03</t>
  </si>
  <si>
    <t>42.17.32.04</t>
  </si>
  <si>
    <t>42.17.33</t>
  </si>
  <si>
    <t xml:space="preserve"> EEPEF SAO BENEDITO</t>
  </si>
  <si>
    <t>421733</t>
  </si>
  <si>
    <t>42.17.33.01</t>
  </si>
  <si>
    <t>42.17.33.02</t>
  </si>
  <si>
    <t>42.17.33.03</t>
  </si>
  <si>
    <t>42.17.33.04</t>
  </si>
  <si>
    <t>42.17.34</t>
  </si>
  <si>
    <t xml:space="preserve"> EEPEF PADRE EZEQUIEL</t>
  </si>
  <si>
    <t>421734</t>
  </si>
  <si>
    <t>42.17.34.01</t>
  </si>
  <si>
    <t>42.17.34.02</t>
  </si>
  <si>
    <t>42.17.34.03</t>
  </si>
  <si>
    <t>42.17.34.04</t>
  </si>
  <si>
    <t>42.17.35</t>
  </si>
  <si>
    <t>CEEFMTI MANOEL DUARTE DA CUNHA*</t>
  </si>
  <si>
    <t>421735</t>
  </si>
  <si>
    <t>42.17.35.01</t>
  </si>
  <si>
    <t>42.17.35.02</t>
  </si>
  <si>
    <t>42.17.35.03</t>
  </si>
  <si>
    <t>42.17.35.04</t>
  </si>
  <si>
    <t>42.17.36</t>
  </si>
  <si>
    <t xml:space="preserve"> CEEFMTI MARITA MOTTA SANTOS**</t>
  </si>
  <si>
    <t>421736</t>
  </si>
  <si>
    <t>42.17.36.01</t>
  </si>
  <si>
    <t>42.17.36.02</t>
  </si>
  <si>
    <t>42.17.36.03</t>
  </si>
  <si>
    <t>42.17.36.04</t>
  </si>
  <si>
    <t>42.17.37</t>
  </si>
  <si>
    <t xml:space="preserve"> EEEF DR EDWARD A NASCIMENTO</t>
  </si>
  <si>
    <t>421737</t>
  </si>
  <si>
    <t>42.17.37.01</t>
  </si>
  <si>
    <t>42.17.37.02</t>
  </si>
  <si>
    <t>42.17.37.03</t>
  </si>
  <si>
    <t>42.17.37.04</t>
  </si>
  <si>
    <t>42.17.38</t>
  </si>
  <si>
    <t xml:space="preserve"> EEEFM PEDRO PAULO GROBERIO</t>
  </si>
  <si>
    <t>421738</t>
  </si>
  <si>
    <t>42.17.38.01</t>
  </si>
  <si>
    <t>42.17.38.02</t>
  </si>
  <si>
    <t>42.17.38.03</t>
  </si>
  <si>
    <t>42.17.38.04</t>
  </si>
  <si>
    <t>42.17.39</t>
  </si>
  <si>
    <t xml:space="preserve"> EEEFM CECILIANO ABEL DE ALMEIDA</t>
  </si>
  <si>
    <t>421739</t>
  </si>
  <si>
    <t>42.17.39.01</t>
  </si>
  <si>
    <t>42.17.39.02</t>
  </si>
  <si>
    <t>42.17.39.03</t>
  </si>
  <si>
    <t>42.17.39.04</t>
  </si>
  <si>
    <t>42.17.40</t>
  </si>
  <si>
    <t xml:space="preserve"> EEEFM PROF JOAQUIM FONSECA</t>
  </si>
  <si>
    <t>421740</t>
  </si>
  <si>
    <t>42.17.40.01</t>
  </si>
  <si>
    <t>42.17.40.02</t>
  </si>
  <si>
    <t>42.17.40.03</t>
  </si>
  <si>
    <t>42.17.40.04</t>
  </si>
  <si>
    <t>42.17.41</t>
  </si>
  <si>
    <t xml:space="preserve"> CEEMTI MANOEL DUARTE DA CUNHA**</t>
  </si>
  <si>
    <t>421741</t>
  </si>
  <si>
    <t>42.17.41.01</t>
  </si>
  <si>
    <t>42.17.41.02</t>
  </si>
  <si>
    <t>42.17.41.03</t>
  </si>
  <si>
    <t>42.17.41.04</t>
  </si>
  <si>
    <t>42.17.42</t>
  </si>
  <si>
    <t>421742</t>
  </si>
  <si>
    <t>42.17.42.01</t>
  </si>
  <si>
    <t>42.17.42.02</t>
  </si>
  <si>
    <t>42.17.42.03</t>
  </si>
  <si>
    <t>42.17.42.04</t>
  </si>
  <si>
    <t>42.17.43</t>
  </si>
  <si>
    <t>421743</t>
  </si>
  <si>
    <t>42.17.43.01</t>
  </si>
  <si>
    <t>42.17.43.02</t>
  </si>
  <si>
    <t>42.17.43.03</t>
  </si>
  <si>
    <t>42.17.43.04</t>
  </si>
  <si>
    <t>42.17.44</t>
  </si>
  <si>
    <t>421744</t>
  </si>
  <si>
    <t>42.17.44.01</t>
  </si>
  <si>
    <t>42.17.44.02</t>
  </si>
  <si>
    <t>42.17.44.03</t>
  </si>
  <si>
    <t>42.17.44.04</t>
  </si>
  <si>
    <t>42.17.45</t>
  </si>
  <si>
    <t>421745</t>
  </si>
  <si>
    <t>42.17.45.01</t>
  </si>
  <si>
    <t>42.17.45.02</t>
  </si>
  <si>
    <t>42.17.45.03</t>
  </si>
  <si>
    <t>42.17.45.04</t>
  </si>
  <si>
    <t>42.17.46</t>
  </si>
  <si>
    <t>421746</t>
  </si>
  <si>
    <t>42.17.46.01</t>
  </si>
  <si>
    <t>42.17.46.02</t>
  </si>
  <si>
    <t>42.17.46.03</t>
  </si>
  <si>
    <t>42.17.46.04</t>
  </si>
  <si>
    <t>42.17.47</t>
  </si>
  <si>
    <t>421747</t>
  </si>
  <si>
    <t>42.17.47.01</t>
  </si>
  <si>
    <t>42.17.47.02</t>
  </si>
  <si>
    <t>42.17.47.03</t>
  </si>
  <si>
    <t>42.17.47.04</t>
  </si>
  <si>
    <t>42.17.48</t>
  </si>
  <si>
    <t>421748</t>
  </si>
  <si>
    <t>42.17.48.01</t>
  </si>
  <si>
    <t>42.17.48.02</t>
  </si>
  <si>
    <t>42.17.48.03</t>
  </si>
  <si>
    <t>42.17.48.04</t>
  </si>
  <si>
    <t>42.17.49</t>
  </si>
  <si>
    <t>421749</t>
  </si>
  <si>
    <t>42.17.49.01</t>
  </si>
  <si>
    <t>42.17.49.02</t>
  </si>
  <si>
    <t>42.17.49.03</t>
  </si>
  <si>
    <t>42.17.49.04</t>
  </si>
  <si>
    <t>42.17.50</t>
  </si>
  <si>
    <t>421750</t>
  </si>
  <si>
    <t>42.17.50.01</t>
  </si>
  <si>
    <t>42.17.50.02</t>
  </si>
  <si>
    <t>42.17.50.03</t>
  </si>
  <si>
    <t>42.17.50.04</t>
  </si>
  <si>
    <t>42.17.51</t>
  </si>
  <si>
    <t>421751</t>
  </si>
  <si>
    <t>42.17.51.01</t>
  </si>
  <si>
    <t>42.17.51.02</t>
  </si>
  <si>
    <t>42.17.51.03</t>
  </si>
  <si>
    <t>42.17.51.04</t>
  </si>
  <si>
    <t>42.17.52</t>
  </si>
  <si>
    <t>421752</t>
  </si>
  <si>
    <t>42.17.52.01</t>
  </si>
  <si>
    <t>42.17.52.02</t>
  </si>
  <si>
    <t>42.17.52.03</t>
  </si>
  <si>
    <t>42.17.52.04</t>
  </si>
  <si>
    <t>42.17.53</t>
  </si>
  <si>
    <t>421753</t>
  </si>
  <si>
    <t>42.17.53.01</t>
  </si>
  <si>
    <t>42.17.53.02</t>
  </si>
  <si>
    <t>42.17.53.03</t>
  </si>
  <si>
    <t>42.17.53.04</t>
  </si>
  <si>
    <t>42.17.54</t>
  </si>
  <si>
    <t>421754</t>
  </si>
  <si>
    <t>42.17.54.01</t>
  </si>
  <si>
    <t>42.17.54.02</t>
  </si>
  <si>
    <t>42.17.54.03</t>
  </si>
  <si>
    <t>42.17.54.04</t>
  </si>
  <si>
    <t>42.17.55</t>
  </si>
  <si>
    <t>421755</t>
  </si>
  <si>
    <t>42.17.55.01</t>
  </si>
  <si>
    <t>42.17.55.02</t>
  </si>
  <si>
    <t>42.17.55.03</t>
  </si>
  <si>
    <t>42.17.55.04</t>
  </si>
  <si>
    <t>42.17.56</t>
  </si>
  <si>
    <t>421756</t>
  </si>
  <si>
    <t>42.17.56.01</t>
  </si>
  <si>
    <t>42.17.56.02</t>
  </si>
  <si>
    <t>42.17.56.03</t>
  </si>
  <si>
    <t>42.17.56.04</t>
  </si>
  <si>
    <t>42.17.57</t>
  </si>
  <si>
    <t>421757</t>
  </si>
  <si>
    <t>42.17.57.01</t>
  </si>
  <si>
    <t>42.17.57.02</t>
  </si>
  <si>
    <t>42.17.57.03</t>
  </si>
  <si>
    <t>42.17.57.04</t>
  </si>
  <si>
    <t>42.17.58</t>
  </si>
  <si>
    <t>421758</t>
  </si>
  <si>
    <t>42.17.58.01</t>
  </si>
  <si>
    <t>42.17.58.02</t>
  </si>
  <si>
    <t>42.17.58.03</t>
  </si>
  <si>
    <t>42.17.58.04</t>
  </si>
  <si>
    <t>42.18</t>
  </si>
  <si>
    <t xml:space="preserve"> SRE VILA VELHA</t>
  </si>
  <si>
    <t>4218</t>
  </si>
  <si>
    <t>42.18.01</t>
  </si>
  <si>
    <t>42.18.02</t>
  </si>
  <si>
    <t>42.18.03</t>
  </si>
  <si>
    <t>42.18.04</t>
  </si>
  <si>
    <t>42.18.05</t>
  </si>
  <si>
    <t xml:space="preserve"> EEEF DANTE MICHELINI</t>
  </si>
  <si>
    <t>421805</t>
  </si>
  <si>
    <t>42.18.05.01</t>
  </si>
  <si>
    <t>42.18.05.02</t>
  </si>
  <si>
    <t>42.18.05.03</t>
  </si>
  <si>
    <t>42.18.05.04</t>
  </si>
  <si>
    <t>42.18.06</t>
  </si>
  <si>
    <t xml:space="preserve"> EEEF MANOEL ROSINDO DA SILVA</t>
  </si>
  <si>
    <t>421806</t>
  </si>
  <si>
    <t>42.18.06.01</t>
  </si>
  <si>
    <t>42.18.06.02</t>
  </si>
  <si>
    <t>42.18.06.03</t>
  </si>
  <si>
    <t>42.18.06.04</t>
  </si>
  <si>
    <t>42.18.07</t>
  </si>
  <si>
    <t xml:space="preserve"> EEEFM RIO CLARO</t>
  </si>
  <si>
    <t>421807</t>
  </si>
  <si>
    <t>42.18.07.01</t>
  </si>
  <si>
    <t>42.18.07.02</t>
  </si>
  <si>
    <t>42.18.07.03</t>
  </si>
  <si>
    <t>42.18.07.04</t>
  </si>
  <si>
    <t>42.18.08</t>
  </si>
  <si>
    <t>EEEF DESEMBARGADOR CÂNDIDO MARINHO*</t>
  </si>
  <si>
    <t>421808</t>
  </si>
  <si>
    <t>42.18.08.01</t>
  </si>
  <si>
    <t>42.18.08.02</t>
  </si>
  <si>
    <t>42.18.08.03</t>
  </si>
  <si>
    <t>42.18.08.04</t>
  </si>
  <si>
    <t>42.18.09</t>
  </si>
  <si>
    <t>EEEFM P HUMBERTO PIACENTE*</t>
  </si>
  <si>
    <t>421809</t>
  </si>
  <si>
    <t>42.18.09.01</t>
  </si>
  <si>
    <t>42.18.09.02</t>
  </si>
  <si>
    <t>42.18.09.03</t>
  </si>
  <si>
    <t>42.18.09.04</t>
  </si>
  <si>
    <t>42.18.10</t>
  </si>
  <si>
    <t xml:space="preserve"> EEEF PROF JORGE ANIZIO BORJAILLE</t>
  </si>
  <si>
    <t>421810</t>
  </si>
  <si>
    <t>42.18.10.01</t>
  </si>
  <si>
    <t>42.18.10.02</t>
  </si>
  <si>
    <t>42.18.10.03</t>
  </si>
  <si>
    <t>42.18.10.04</t>
  </si>
  <si>
    <t>42.18.11</t>
  </si>
  <si>
    <t xml:space="preserve"> EEEFM ZULEIMA FORTES FARIA</t>
  </si>
  <si>
    <t>421811</t>
  </si>
  <si>
    <t>42.18.11.01</t>
  </si>
  <si>
    <t>42.18.11.02</t>
  </si>
  <si>
    <t>42.18.11.03</t>
  </si>
  <si>
    <t>42.18.11.04</t>
  </si>
  <si>
    <t>42.18.12</t>
  </si>
  <si>
    <t>EEEF GALDINO ANTONIO VIEIRA*</t>
  </si>
  <si>
    <t>421812</t>
  </si>
  <si>
    <t>42.18.12.01</t>
  </si>
  <si>
    <t>42.18.12.02</t>
  </si>
  <si>
    <t>42.18.12.03</t>
  </si>
  <si>
    <t>42.18.12.04</t>
  </si>
  <si>
    <t>42.18.13</t>
  </si>
  <si>
    <t>EEEFM JUDITH DA SILVA GOES COUTINHO*</t>
  </si>
  <si>
    <t>421813</t>
  </si>
  <si>
    <t>42.18.13.01</t>
  </si>
  <si>
    <t>42.18.13.02</t>
  </si>
  <si>
    <t>42.18.13.03</t>
  </si>
  <si>
    <t>42.18.13.04</t>
  </si>
  <si>
    <t>42.18.14</t>
  </si>
  <si>
    <t xml:space="preserve"> EEEFM FRANCELINA CARNEIRO SETUBAL</t>
  </si>
  <si>
    <t>421814</t>
  </si>
  <si>
    <t>42.18.14.01</t>
  </si>
  <si>
    <t>42.18.14.02</t>
  </si>
  <si>
    <t>42.18.14.03</t>
  </si>
  <si>
    <t>42.18.14.04</t>
  </si>
  <si>
    <t>42.18.15</t>
  </si>
  <si>
    <t xml:space="preserve"> EEEM MARIO GURGEL</t>
  </si>
  <si>
    <t>421815</t>
  </si>
  <si>
    <t>42.18.15.01</t>
  </si>
  <si>
    <t>42.18.15.02</t>
  </si>
  <si>
    <t>42.18.15.03</t>
  </si>
  <si>
    <t>42.18.15.04</t>
  </si>
  <si>
    <t>42.18.16</t>
  </si>
  <si>
    <t xml:space="preserve"> EEEFM ADOLFINA ZAMPROGNO</t>
  </si>
  <si>
    <t>421816</t>
  </si>
  <si>
    <t>42.18.16.01</t>
  </si>
  <si>
    <t>42.18.16.02</t>
  </si>
  <si>
    <t>42.18.16.03</t>
  </si>
  <si>
    <t>42.18.16.04</t>
  </si>
  <si>
    <t>42.18.17</t>
  </si>
  <si>
    <t xml:space="preserve"> EEEFM LEANDRO ESCOBAR</t>
  </si>
  <si>
    <t>421817</t>
  </si>
  <si>
    <t>42.18.17.01</t>
  </si>
  <si>
    <t>42.18.17.02</t>
  </si>
  <si>
    <t>42.18.17.03</t>
  </si>
  <si>
    <t>42.18.17.04</t>
  </si>
  <si>
    <t>42.18.18</t>
  </si>
  <si>
    <t xml:space="preserve"> EEEFM BENICIO GONCALVES</t>
  </si>
  <si>
    <t>421818</t>
  </si>
  <si>
    <t>42.18.18.01</t>
  </si>
  <si>
    <t>42.18.18.02</t>
  </si>
  <si>
    <t>42.18.18.03</t>
  </si>
  <si>
    <t>42.18.18.04</t>
  </si>
  <si>
    <t>42.18.19</t>
  </si>
  <si>
    <t xml:space="preserve"> EEEF BARAO DO RIO BRANCO</t>
  </si>
  <si>
    <t>421819</t>
  </si>
  <si>
    <t>42.18.19.01</t>
  </si>
  <si>
    <t>42.18.19.02</t>
  </si>
  <si>
    <t>42.18.19.03</t>
  </si>
  <si>
    <t>42.18.19.04</t>
  </si>
  <si>
    <t>42.18.20</t>
  </si>
  <si>
    <t xml:space="preserve"> EEEM GUARAPARI</t>
  </si>
  <si>
    <t>421820</t>
  </si>
  <si>
    <t>42.18.20.01</t>
  </si>
  <si>
    <t>42.18.20.02</t>
  </si>
  <si>
    <t>42.18.20.03</t>
  </si>
  <si>
    <t>42.18.20.04</t>
  </si>
  <si>
    <t>42.18.21</t>
  </si>
  <si>
    <t xml:space="preserve"> EEEFM PROF FILOMENA QUITIBA</t>
  </si>
  <si>
    <t>421821</t>
  </si>
  <si>
    <t>42.18.21.01</t>
  </si>
  <si>
    <t>42.18.21.02</t>
  </si>
  <si>
    <t>42.18.21.03</t>
  </si>
  <si>
    <t>42.18.21.04</t>
  </si>
  <si>
    <t>42.18.22</t>
  </si>
  <si>
    <t xml:space="preserve"> EEEFM TERRA VERMELHA</t>
  </si>
  <si>
    <t>421822</t>
  </si>
  <si>
    <t>42.18.22.01</t>
  </si>
  <si>
    <t>42.18.22.02</t>
  </si>
  <si>
    <t>42.18.22.03</t>
  </si>
  <si>
    <t>42.18.22.04</t>
  </si>
  <si>
    <t>42.18.23</t>
  </si>
  <si>
    <t xml:space="preserve"> EEEFM ANGELICA PAIXAO</t>
  </si>
  <si>
    <t>421823</t>
  </si>
  <si>
    <t>42.18.23.01</t>
  </si>
  <si>
    <t>42.18.23.02</t>
  </si>
  <si>
    <t>42.18.23.03</t>
  </si>
  <si>
    <t>42.18.23.04</t>
  </si>
  <si>
    <t>42.18.24</t>
  </si>
  <si>
    <t>EEEM PROFESSOR AGENOR RORIS*</t>
  </si>
  <si>
    <t>421824</t>
  </si>
  <si>
    <t>42.18.24.01</t>
  </si>
  <si>
    <t>42.18.24.02</t>
  </si>
  <si>
    <t>42.18.24.03</t>
  </si>
  <si>
    <t>42.18.24.04</t>
  </si>
  <si>
    <t>42.18.25</t>
  </si>
  <si>
    <t xml:space="preserve"> EEEFM LYRA RIBEIRO SANTOS</t>
  </si>
  <si>
    <t>421825</t>
  </si>
  <si>
    <t>42.18.25.01</t>
  </si>
  <si>
    <t>42.18.25.02</t>
  </si>
  <si>
    <t>42.18.25.03</t>
  </si>
  <si>
    <t>42.18.25.04</t>
  </si>
  <si>
    <t>42.18.26</t>
  </si>
  <si>
    <t xml:space="preserve"> EEEFM MARCILIO DIAS</t>
  </si>
  <si>
    <t>421826</t>
  </si>
  <si>
    <t>42.18.26.01</t>
  </si>
  <si>
    <t>42.18.26.02</t>
  </si>
  <si>
    <t>42.18.26.03</t>
  </si>
  <si>
    <t>42.18.26.04</t>
  </si>
  <si>
    <t>42.18.27</t>
  </si>
  <si>
    <t xml:space="preserve"> EEEFM AGENOR DE SOUZA LE</t>
  </si>
  <si>
    <t>421827</t>
  </si>
  <si>
    <t>42.18.27.01</t>
  </si>
  <si>
    <t>42.18.27.02</t>
  </si>
  <si>
    <t>42.18.27.03</t>
  </si>
  <si>
    <t>42.18.27.04</t>
  </si>
  <si>
    <t>42.18.28</t>
  </si>
  <si>
    <t xml:space="preserve"> EEEFM PROF GERALDO COSTA ALVES</t>
  </si>
  <si>
    <t>421828</t>
  </si>
  <si>
    <t>42.18.28.01</t>
  </si>
  <si>
    <t>42.18.28.02</t>
  </si>
  <si>
    <t>42.18.28.03</t>
  </si>
  <si>
    <t>42.18.28.04</t>
  </si>
  <si>
    <t>42.18.29</t>
  </si>
  <si>
    <t xml:space="preserve"> EEEM GODOFREDO SCHNEIDER</t>
  </si>
  <si>
    <t>421829</t>
  </si>
  <si>
    <t>42.18.29.01</t>
  </si>
  <si>
    <t>42.18.29.02</t>
  </si>
  <si>
    <t>42.18.29.03</t>
  </si>
  <si>
    <t>42.18.29.04</t>
  </si>
  <si>
    <t>42.18.30</t>
  </si>
  <si>
    <t xml:space="preserve"> EEEFM CATHARINA CHEQUER</t>
  </si>
  <si>
    <t>421830</t>
  </si>
  <si>
    <t>42.18.30.01</t>
  </si>
  <si>
    <t>42.18.30.02</t>
  </si>
  <si>
    <t>42.18.30.03</t>
  </si>
  <si>
    <t>42.18.30.04</t>
  </si>
  <si>
    <t>42.18.31</t>
  </si>
  <si>
    <t>EEEM ORMANDA GONCALVES*</t>
  </si>
  <si>
    <t>421831</t>
  </si>
  <si>
    <t>42.18.31.01</t>
  </si>
  <si>
    <t>42.18.31.02</t>
  </si>
  <si>
    <t>42.18.31.03</t>
  </si>
  <si>
    <t>42.18.31.04</t>
  </si>
  <si>
    <t>42.18.32</t>
  </si>
  <si>
    <t xml:space="preserve">EEEF DOMINGOS JOSÉ MARTINS </t>
  </si>
  <si>
    <t>421832</t>
  </si>
  <si>
    <t>42.18.32.01</t>
  </si>
  <si>
    <t>42.18.32.02</t>
  </si>
  <si>
    <t>42.18.32.03</t>
  </si>
  <si>
    <t>42.18.32.04</t>
  </si>
  <si>
    <t>42.18.33</t>
  </si>
  <si>
    <t>EEEF CELITA BASTOS GARCIA*</t>
  </si>
  <si>
    <t>421833</t>
  </si>
  <si>
    <t>42.18.33.01</t>
  </si>
  <si>
    <t>42.18.33.02</t>
  </si>
  <si>
    <t>42.18.33.03</t>
  </si>
  <si>
    <t>42.18.33.04</t>
  </si>
  <si>
    <t>42.18.34</t>
  </si>
  <si>
    <t xml:space="preserve"> EEEFM ZENOBIA LEAO</t>
  </si>
  <si>
    <t>421834</t>
  </si>
  <si>
    <t>42.18.34.01</t>
  </si>
  <si>
    <t>42.18.34.02</t>
  </si>
  <si>
    <t>42.18.34.03</t>
  </si>
  <si>
    <t>42.18.34.04</t>
  </si>
  <si>
    <t>42.18.35</t>
  </si>
  <si>
    <t>EEEFM CORONEL GOMES DE OLIVEIRA*</t>
  </si>
  <si>
    <t>421835</t>
  </si>
  <si>
    <t>42.18.35.01</t>
  </si>
  <si>
    <t>42.18.35.02</t>
  </si>
  <si>
    <t>42.18.35.03</t>
  </si>
  <si>
    <t>42.18.35.04</t>
  </si>
  <si>
    <t>42.18.36</t>
  </si>
  <si>
    <t xml:space="preserve"> EEEFM DR FRANCISCO FREITAS LIMA</t>
  </si>
  <si>
    <t>421836</t>
  </si>
  <si>
    <t>42.18.36.01</t>
  </si>
  <si>
    <t>42.18.36.02</t>
  </si>
  <si>
    <t>42.18.36.03</t>
  </si>
  <si>
    <t>42.18.36.04</t>
  </si>
  <si>
    <t>42.18.37</t>
  </si>
  <si>
    <t xml:space="preserve"> EEEFM CAMILA MOTTA</t>
  </si>
  <si>
    <t>421837</t>
  </si>
  <si>
    <t>42.18.37.01</t>
  </si>
  <si>
    <t>42.18.37.02</t>
  </si>
  <si>
    <t>42.18.37.03</t>
  </si>
  <si>
    <t>42.18.37.04</t>
  </si>
  <si>
    <t>42.18.38</t>
  </si>
  <si>
    <t xml:space="preserve"> EEEM DR SILVA MELLO</t>
  </si>
  <si>
    <t>421838</t>
  </si>
  <si>
    <t>42.18.38.01</t>
  </si>
  <si>
    <t>42.18.38.02</t>
  </si>
  <si>
    <t>42.18.38.03</t>
  </si>
  <si>
    <t>42.18.38.04</t>
  </si>
  <si>
    <t>42.18.39</t>
  </si>
  <si>
    <t xml:space="preserve"> EEEFM FLORENTINO AVIDOS</t>
  </si>
  <si>
    <t>421839</t>
  </si>
  <si>
    <t>42.18.39.01</t>
  </si>
  <si>
    <t>42.18.39.02</t>
  </si>
  <si>
    <t>42.18.39.03</t>
  </si>
  <si>
    <t>42.18.39.04</t>
  </si>
  <si>
    <t>42.18.40</t>
  </si>
  <si>
    <t>EEEFM JOVENTINA SIMOES*</t>
  </si>
  <si>
    <t>421840</t>
  </si>
  <si>
    <t>42.18.40.01</t>
  </si>
  <si>
    <t>42.18.40.02</t>
  </si>
  <si>
    <t>42.18.40.03</t>
  </si>
  <si>
    <t>42.18.40.04</t>
  </si>
  <si>
    <t>42.18.41</t>
  </si>
  <si>
    <t>EEEFM ASSISOLINA ASSIS ANDRADE*</t>
  </si>
  <si>
    <t>421841</t>
  </si>
  <si>
    <t>42.18.41.01</t>
  </si>
  <si>
    <t>42.18.41.02</t>
  </si>
  <si>
    <t>42.18.41.03</t>
  </si>
  <si>
    <t>42.18.41.04</t>
  </si>
  <si>
    <t>42.18.42</t>
  </si>
  <si>
    <t xml:space="preserve"> EEEFM LUIZ MANOEL VELLOZO</t>
  </si>
  <si>
    <t>421842</t>
  </si>
  <si>
    <t>42.18.42.01</t>
  </si>
  <si>
    <t>42.18.42.02</t>
  </si>
  <si>
    <t>42.18.42.03</t>
  </si>
  <si>
    <t>42.18.42.04</t>
  </si>
  <si>
    <t>42.18.43</t>
  </si>
  <si>
    <t xml:space="preserve"> EEEFM SILVIO ROCIO</t>
  </si>
  <si>
    <t>421843</t>
  </si>
  <si>
    <t>42.18.43.01</t>
  </si>
  <si>
    <t>42.18.43.02</t>
  </si>
  <si>
    <t>42.18.43.03</t>
  </si>
  <si>
    <t>42.18.43.04</t>
  </si>
  <si>
    <t>42.18.44</t>
  </si>
  <si>
    <t>CEET VASCO COUTINHO*</t>
  </si>
  <si>
    <t>421844</t>
  </si>
  <si>
    <t>42.18.44.01</t>
  </si>
  <si>
    <t>42.18.44.02</t>
  </si>
  <si>
    <t>42.18.44.03</t>
  </si>
  <si>
    <t>42.18.44.04</t>
  </si>
  <si>
    <t>42.18.45</t>
  </si>
  <si>
    <t xml:space="preserve"> CEEFMTI PASTOR OLIVEIRA DE ARAUJO**</t>
  </si>
  <si>
    <t>421845</t>
  </si>
  <si>
    <t>42.18.45.01</t>
  </si>
  <si>
    <t>42.18.45.02</t>
  </si>
  <si>
    <t>42.18.45.03</t>
  </si>
  <si>
    <t>42.18.45.04</t>
  </si>
  <si>
    <t>42.18.46</t>
  </si>
  <si>
    <t>EEEFM CORA CORALINA*</t>
  </si>
  <si>
    <t>421846</t>
  </si>
  <si>
    <t>42.18.46.01</t>
  </si>
  <si>
    <t>42.18.46.02</t>
  </si>
  <si>
    <t>42.18.46.03</t>
  </si>
  <si>
    <t>42.18.46.04</t>
  </si>
  <si>
    <t>42.18.47</t>
  </si>
  <si>
    <t xml:space="preserve"> CEEFMTI ASSISOLINA ASSIS ANDRADE**</t>
  </si>
  <si>
    <t>421847</t>
  </si>
  <si>
    <t>42.18.47.01</t>
  </si>
  <si>
    <t>42.18.47.02</t>
  </si>
  <si>
    <t>42.18.47.03</t>
  </si>
  <si>
    <t>42.18.47.04</t>
  </si>
  <si>
    <t>42.18.48</t>
  </si>
  <si>
    <t>CEEFMTI COBILÂNDIA*</t>
  </si>
  <si>
    <t>421848</t>
  </si>
  <si>
    <t>42.18.48.01</t>
  </si>
  <si>
    <t>42.18.48.02</t>
  </si>
  <si>
    <t>42.18.48.03</t>
  </si>
  <si>
    <t>42.18.48.04</t>
  </si>
  <si>
    <t>42.18.49</t>
  </si>
  <si>
    <t xml:space="preserve"> CEEFMTI PROF MAURA ABAURRE**</t>
  </si>
  <si>
    <t>421849</t>
  </si>
  <si>
    <t>42.18.49.01</t>
  </si>
  <si>
    <t>42.18.49.02</t>
  </si>
  <si>
    <t>42.18.49.03</t>
  </si>
  <si>
    <t>42.18.49.04</t>
  </si>
  <si>
    <t>42.18.50</t>
  </si>
  <si>
    <t xml:space="preserve"> EEEFM CORA CORALINA</t>
  </si>
  <si>
    <t>421850</t>
  </si>
  <si>
    <t>42.18.50.01</t>
  </si>
  <si>
    <t>42.18.50.02</t>
  </si>
  <si>
    <t>42.18.50.03</t>
  </si>
  <si>
    <t>42.18.50.04</t>
  </si>
  <si>
    <t>42.18.51</t>
  </si>
  <si>
    <t xml:space="preserve"> EEEFM CEL GOMES DE OLIVEIRA</t>
  </si>
  <si>
    <t>421851</t>
  </si>
  <si>
    <t>42.18.51.01</t>
  </si>
  <si>
    <t>42.18.51.02</t>
  </si>
  <si>
    <t>42.18.51.03</t>
  </si>
  <si>
    <t>42.18.51.04</t>
  </si>
  <si>
    <t>42.18.52</t>
  </si>
  <si>
    <t xml:space="preserve"> EEEF DES CANDIDO MARINHO</t>
  </si>
  <si>
    <t>421852</t>
  </si>
  <si>
    <t>42.18.52.01</t>
  </si>
  <si>
    <t>42.18.52.02</t>
  </si>
  <si>
    <t>42.18.52.03</t>
  </si>
  <si>
    <t>42.18.52.04</t>
  </si>
  <si>
    <t>42.18.53</t>
  </si>
  <si>
    <t xml:space="preserve"> EEEM PROF AGENOR RORIS</t>
  </si>
  <si>
    <t>421853</t>
  </si>
  <si>
    <t>42.18.53.01</t>
  </si>
  <si>
    <t>42.18.53.02</t>
  </si>
  <si>
    <t>42.18.53.03</t>
  </si>
  <si>
    <t>42.18.53.04</t>
  </si>
  <si>
    <t>42.18.54</t>
  </si>
  <si>
    <t xml:space="preserve"> EEEM ORMANDA GONÇALVES</t>
  </si>
  <si>
    <t>421854</t>
  </si>
  <si>
    <t>42.18.54.01</t>
  </si>
  <si>
    <t>42.18.54.02</t>
  </si>
  <si>
    <t>42.18.54.03</t>
  </si>
  <si>
    <t>42.18.54.04</t>
  </si>
  <si>
    <t>42.18.55</t>
  </si>
  <si>
    <t xml:space="preserve"> EEEFM PADRE HUMBERTO PIACENTE</t>
  </si>
  <si>
    <t>421855</t>
  </si>
  <si>
    <t>42.18.55.01</t>
  </si>
  <si>
    <t>42.18.55.02</t>
  </si>
  <si>
    <t>42.18.55.03</t>
  </si>
  <si>
    <t>42.18.55.04</t>
  </si>
  <si>
    <t>42.18.56</t>
  </si>
  <si>
    <t>421856</t>
  </si>
  <si>
    <t>42.18.56.01</t>
  </si>
  <si>
    <t>42.18.56.02</t>
  </si>
  <si>
    <t>42.18.56.03</t>
  </si>
  <si>
    <t>42.18.56.04</t>
  </si>
  <si>
    <t>42.18.57</t>
  </si>
  <si>
    <t>421857</t>
  </si>
  <si>
    <t>42.18.57.01</t>
  </si>
  <si>
    <t>42.18.57.02</t>
  </si>
  <si>
    <t>42.18.57.03</t>
  </si>
  <si>
    <t>42.18.57.04</t>
  </si>
  <si>
    <t>42.18.58</t>
  </si>
  <si>
    <t>421858</t>
  </si>
  <si>
    <t>42.18.58.01</t>
  </si>
  <si>
    <t>42.18.58.02</t>
  </si>
  <si>
    <t>42.18.58.03</t>
  </si>
  <si>
    <t>42.18.58.04</t>
  </si>
  <si>
    <t>42.18.59</t>
  </si>
  <si>
    <t>421859</t>
  </si>
  <si>
    <t>42.18.59.01</t>
  </si>
  <si>
    <t>42.18.59.02</t>
  </si>
  <si>
    <t>42.18.59.03</t>
  </si>
  <si>
    <t>42.18.59.04</t>
  </si>
  <si>
    <t>42.18.60</t>
  </si>
  <si>
    <t>421860</t>
  </si>
  <si>
    <t>42.18.60.01</t>
  </si>
  <si>
    <t>42.18.60.02</t>
  </si>
  <si>
    <t>42.18.60.03</t>
  </si>
  <si>
    <t>42.18.60.04</t>
  </si>
  <si>
    <t>42.18.61</t>
  </si>
  <si>
    <t>421861</t>
  </si>
  <si>
    <t>42.18.61.01</t>
  </si>
  <si>
    <t>42.18.61.02</t>
  </si>
  <si>
    <t>42.18.61.03</t>
  </si>
  <si>
    <t>42.18.61.04</t>
  </si>
  <si>
    <t>42.18.62</t>
  </si>
  <si>
    <t>421862</t>
  </si>
  <si>
    <t>42.18.62.01</t>
  </si>
  <si>
    <t>42.18.62.02</t>
  </si>
  <si>
    <t>42.18.62.03</t>
  </si>
  <si>
    <t>42.18.62.04</t>
  </si>
  <si>
    <t>42.18.63</t>
  </si>
  <si>
    <t>421863</t>
  </si>
  <si>
    <t>42.18.63.01</t>
  </si>
  <si>
    <t>42.18.63.02</t>
  </si>
  <si>
    <t>42.18.63.03</t>
  </si>
  <si>
    <t>42.18.63.04</t>
  </si>
  <si>
    <t>42.18.64</t>
  </si>
  <si>
    <t>421864</t>
  </si>
  <si>
    <t>42.18.64.01</t>
  </si>
  <si>
    <t>42.18.64.02</t>
  </si>
  <si>
    <t>42.18.64.03</t>
  </si>
  <si>
    <t>42.18.64.04</t>
  </si>
  <si>
    <t>42.18.65</t>
  </si>
  <si>
    <t>421865</t>
  </si>
  <si>
    <t>42.18.65.01</t>
  </si>
  <si>
    <t>42.18.65.02</t>
  </si>
  <si>
    <t>42.18.65.03</t>
  </si>
  <si>
    <t>42.18.65.04</t>
  </si>
  <si>
    <t>42.18.66</t>
  </si>
  <si>
    <t>421866</t>
  </si>
  <si>
    <t>42.18.66.01</t>
  </si>
  <si>
    <t>42.18.66.02</t>
  </si>
  <si>
    <t>42.18.66.03</t>
  </si>
  <si>
    <t>42.18.66.04</t>
  </si>
  <si>
    <t>42.18.67</t>
  </si>
  <si>
    <t>421867</t>
  </si>
  <si>
    <t>42.18.67.01</t>
  </si>
  <si>
    <t>42.18.67.02</t>
  </si>
  <si>
    <t>42.18.67.03</t>
  </si>
  <si>
    <t>42.18.67.04</t>
  </si>
  <si>
    <t>42.18.68</t>
  </si>
  <si>
    <t>421868</t>
  </si>
  <si>
    <t>42.18.68.01</t>
  </si>
  <si>
    <t>42.18.68.02</t>
  </si>
  <si>
    <t>42.18.68.03</t>
  </si>
  <si>
    <t>42.18.68.04</t>
  </si>
  <si>
    <t>42.18.69</t>
  </si>
  <si>
    <t>421869</t>
  </si>
  <si>
    <t>42.18.69.01</t>
  </si>
  <si>
    <t>42.18.69.02</t>
  </si>
  <si>
    <t>42.18.69.03</t>
  </si>
  <si>
    <t>42.18.69.04</t>
  </si>
  <si>
    <t>42.18.70</t>
  </si>
  <si>
    <t>421870</t>
  </si>
  <si>
    <t>42.18.70.01</t>
  </si>
  <si>
    <t>42.18.70.02</t>
  </si>
  <si>
    <t>42.18.70.03</t>
  </si>
  <si>
    <t>42.18.70.04</t>
  </si>
  <si>
    <t>42.18.71</t>
  </si>
  <si>
    <t>421871</t>
  </si>
  <si>
    <t>42.18.71.01</t>
  </si>
  <si>
    <t>42.18.71.02</t>
  </si>
  <si>
    <t>42.18.71.03</t>
  </si>
  <si>
    <t>42.18.71.04</t>
  </si>
  <si>
    <t>42.18.72</t>
  </si>
  <si>
    <t>421872</t>
  </si>
  <si>
    <t>42.18.72.01</t>
  </si>
  <si>
    <t>42.18.72.02</t>
  </si>
  <si>
    <t>42.18.72.03</t>
  </si>
  <si>
    <t>42.18.72.04</t>
  </si>
  <si>
    <t>42.18.73</t>
  </si>
  <si>
    <t>421873</t>
  </si>
  <si>
    <t>42.18.73.01</t>
  </si>
  <si>
    <t>42.18.73.02</t>
  </si>
  <si>
    <t>42.18.73.03</t>
  </si>
  <si>
    <t>42.18.73.04</t>
  </si>
  <si>
    <t>42.18.74</t>
  </si>
  <si>
    <t>421874</t>
  </si>
  <si>
    <t>42.18.74.01</t>
  </si>
  <si>
    <t>42.18.74.02</t>
  </si>
  <si>
    <t>42.18.74.03</t>
  </si>
  <si>
    <t>42.18.74.04</t>
  </si>
  <si>
    <t>42.18.75</t>
  </si>
  <si>
    <t>421875</t>
  </si>
  <si>
    <t>42.18.75.01</t>
  </si>
  <si>
    <t>42.18.75.02</t>
  </si>
  <si>
    <t>42.18.75.03</t>
  </si>
  <si>
    <t>42.18.75.04</t>
  </si>
  <si>
    <t>42.18.76</t>
  </si>
  <si>
    <t>421876</t>
  </si>
  <si>
    <t>42.18.76.01</t>
  </si>
  <si>
    <t>42.18.76.02</t>
  </si>
  <si>
    <t>42.18.76.03</t>
  </si>
  <si>
    <t>42.18.76.04</t>
  </si>
  <si>
    <t>42.18.77</t>
  </si>
  <si>
    <t>421877</t>
  </si>
  <si>
    <t>42.18.77.01</t>
  </si>
  <si>
    <t>42.18.77.02</t>
  </si>
  <si>
    <t>42.18.77.03</t>
  </si>
  <si>
    <t>42.18.77.04</t>
  </si>
  <si>
    <t>42.18.78</t>
  </si>
  <si>
    <t>421878</t>
  </si>
  <si>
    <t>42.18.78.01</t>
  </si>
  <si>
    <t>42.18.78.02</t>
  </si>
  <si>
    <t>42.18.78.03</t>
  </si>
  <si>
    <t>42.18.78.04</t>
  </si>
  <si>
    <t>42.18.79</t>
  </si>
  <si>
    <t>421879</t>
  </si>
  <si>
    <t>42.18.79.01</t>
  </si>
  <si>
    <t>42.18.79.02</t>
  </si>
  <si>
    <t>42.18.79.03</t>
  </si>
  <si>
    <t>42.18.79.04</t>
  </si>
  <si>
    <t>42.18.80</t>
  </si>
  <si>
    <t>421880</t>
  </si>
  <si>
    <t>42.18.80.01</t>
  </si>
  <si>
    <t>42.18.80.02</t>
  </si>
  <si>
    <t>42.18.80.03</t>
  </si>
  <si>
    <t>42.18.80.04</t>
  </si>
  <si>
    <t>42.18.81</t>
  </si>
  <si>
    <t>421881</t>
  </si>
  <si>
    <t>42.18.81.01</t>
  </si>
  <si>
    <t>42.18.81.02</t>
  </si>
  <si>
    <t>42.18.81.03</t>
  </si>
  <si>
    <t>42.18.81.04</t>
  </si>
  <si>
    <t>42.18.82</t>
  </si>
  <si>
    <t>421882</t>
  </si>
  <si>
    <t>42.18.82.01</t>
  </si>
  <si>
    <t>42.18.82.02</t>
  </si>
  <si>
    <t>42.18.82.03</t>
  </si>
  <si>
    <t>42.18.82.04</t>
  </si>
  <si>
    <t>42.18.83</t>
  </si>
  <si>
    <t>421883</t>
  </si>
  <si>
    <t>42.18.83.01</t>
  </si>
  <si>
    <t>42.18.83.02</t>
  </si>
  <si>
    <t>42.18.83.03</t>
  </si>
  <si>
    <t>42.18.83.04</t>
  </si>
  <si>
    <t>42.18.84</t>
  </si>
  <si>
    <t>421884</t>
  </si>
  <si>
    <t>42.18.84.01</t>
  </si>
  <si>
    <t>42.18.84.02</t>
  </si>
  <si>
    <t>42.18.84.03</t>
  </si>
  <si>
    <t>42.18.84.04</t>
  </si>
  <si>
    <t>42.18.85</t>
  </si>
  <si>
    <t>421885</t>
  </si>
  <si>
    <t>42.18.85.01</t>
  </si>
  <si>
    <t>42.18.85.02</t>
  </si>
  <si>
    <t>42.18.85.03</t>
  </si>
  <si>
    <t>42.18.85.04</t>
  </si>
  <si>
    <t>42.18.86</t>
  </si>
  <si>
    <t>421886</t>
  </si>
  <si>
    <t>42.18.86.01</t>
  </si>
  <si>
    <t>42.18.86.02</t>
  </si>
  <si>
    <t>42.18.86.03</t>
  </si>
  <si>
    <t>42.18.86.04</t>
  </si>
  <si>
    <t>42.18.87</t>
  </si>
  <si>
    <t>421887</t>
  </si>
  <si>
    <t>42.18.87.01</t>
  </si>
  <si>
    <t>42.18.87.02</t>
  </si>
  <si>
    <t>42.18.87.03</t>
  </si>
  <si>
    <t>42.18.87.04</t>
  </si>
  <si>
    <t>42.18.88</t>
  </si>
  <si>
    <t>421888</t>
  </si>
  <si>
    <t>42.18.88.01</t>
  </si>
  <si>
    <t>42.18.88.02</t>
  </si>
  <si>
    <t>42.18.88.03</t>
  </si>
  <si>
    <t>42.18.88.04</t>
  </si>
  <si>
    <t>42.18.89</t>
  </si>
  <si>
    <t>421889</t>
  </si>
  <si>
    <t>42.18.89.01</t>
  </si>
  <si>
    <t>42.18.89.02</t>
  </si>
  <si>
    <t>42.18.89.03</t>
  </si>
  <si>
    <t>42.18.89.04</t>
  </si>
  <si>
    <t>42.18.90</t>
  </si>
  <si>
    <t>EEEF SAO JOSE*</t>
  </si>
  <si>
    <t>421890</t>
  </si>
  <si>
    <t>42.18.90.01</t>
  </si>
  <si>
    <t>42.18.90.02</t>
  </si>
  <si>
    <t>42.18.90.03</t>
  </si>
  <si>
    <t>42.18.90.04</t>
  </si>
  <si>
    <t>42.18.91</t>
  </si>
  <si>
    <t>421891</t>
  </si>
  <si>
    <t>42.18.91.01</t>
  </si>
  <si>
    <t>42.18.91.02</t>
  </si>
  <si>
    <t>42.18.91.03</t>
  </si>
  <si>
    <t>42.18.91.04</t>
  </si>
  <si>
    <t>42.18.92</t>
  </si>
  <si>
    <t>421892</t>
  </si>
  <si>
    <t>42.18.92.01</t>
  </si>
  <si>
    <t>42.18.92.02</t>
  </si>
  <si>
    <t>42.18.92.03</t>
  </si>
  <si>
    <t>42.18.92.04</t>
  </si>
  <si>
    <t>42.18.93</t>
  </si>
  <si>
    <t>421893</t>
  </si>
  <si>
    <t>42.18.93.01</t>
  </si>
  <si>
    <t>42.18.93.02</t>
  </si>
  <si>
    <t>42.18.93.03</t>
  </si>
  <si>
    <t>42.18.93.04</t>
  </si>
  <si>
    <t>42.18.94</t>
  </si>
  <si>
    <t>421894</t>
  </si>
  <si>
    <t>42.18.94.01</t>
  </si>
  <si>
    <t>42.18.94.02</t>
  </si>
  <si>
    <t>42.18.94.03</t>
  </si>
  <si>
    <t>42.18.94.04</t>
  </si>
  <si>
    <t>42.18.95</t>
  </si>
  <si>
    <t>421895</t>
  </si>
  <si>
    <t>42.18.95.01</t>
  </si>
  <si>
    <t>42.18.95.02</t>
  </si>
  <si>
    <t>42.18.95.03</t>
  </si>
  <si>
    <t>42.18.95.04</t>
  </si>
  <si>
    <t>42.18.96</t>
  </si>
  <si>
    <t>421896</t>
  </si>
  <si>
    <t>42.18.96.01</t>
  </si>
  <si>
    <t>42.18.96.02</t>
  </si>
  <si>
    <t>42.18.96.03</t>
  </si>
  <si>
    <t>42.18.96.04</t>
  </si>
  <si>
    <t>42.18.97</t>
  </si>
  <si>
    <t xml:space="preserve"> CEEFTI GALDINO ANTONIO VIEIRA</t>
  </si>
  <si>
    <t>421897</t>
  </si>
  <si>
    <t>42.18.97.01</t>
  </si>
  <si>
    <t>42.18.97.02</t>
  </si>
  <si>
    <t>42.18.97.03</t>
  </si>
  <si>
    <t>42.18.97.04</t>
  </si>
  <si>
    <t>42.18.98</t>
  </si>
  <si>
    <t xml:space="preserve"> CEEMTI ANCHIETA</t>
  </si>
  <si>
    <t>421898</t>
  </si>
  <si>
    <t>42.18.98.01</t>
  </si>
  <si>
    <t>42.18.98.02</t>
  </si>
  <si>
    <t>42.18.98.03</t>
  </si>
  <si>
    <t>42.18.98.04</t>
  </si>
  <si>
    <t>42.19</t>
  </si>
  <si>
    <t>NAO DEFINIDO</t>
  </si>
  <si>
    <t>4219</t>
  </si>
  <si>
    <t>42.19.01</t>
  </si>
  <si>
    <t>42.19.02</t>
  </si>
  <si>
    <t>42.19.03</t>
  </si>
  <si>
    <t>42.19.04</t>
  </si>
  <si>
    <t>42.19.05</t>
  </si>
  <si>
    <t>EEEM MELGACO*</t>
  </si>
  <si>
    <t>421905</t>
  </si>
  <si>
    <t>42.19.05.01</t>
  </si>
  <si>
    <t>42.19.05.02</t>
  </si>
  <si>
    <t>42.19.05.03</t>
  </si>
  <si>
    <t>42.19.05.04</t>
  </si>
  <si>
    <t>42.19.06</t>
  </si>
  <si>
    <t>EEEM PASTOR ADILSON BENTO DE FREITAS*</t>
  </si>
  <si>
    <t>421906</t>
  </si>
  <si>
    <t>42.19.06.01</t>
  </si>
  <si>
    <t>42.19.06.02</t>
  </si>
  <si>
    <t>42.19.06.03</t>
  </si>
  <si>
    <t>42.19.06.04</t>
  </si>
  <si>
    <t>42.19.07</t>
  </si>
  <si>
    <t>EEEM SANTA CRUZ*</t>
  </si>
  <si>
    <t>421907</t>
  </si>
  <si>
    <t>42.19.07.01</t>
  </si>
  <si>
    <t>42.19.07.02</t>
  </si>
  <si>
    <t>42.19.07.03</t>
  </si>
  <si>
    <t>42.19.07.04</t>
  </si>
  <si>
    <t>42.19.08</t>
  </si>
  <si>
    <t>EEEOA PROFESSORA ALECIA FERREIRA COUTO*</t>
  </si>
  <si>
    <t>421908</t>
  </si>
  <si>
    <t>42.19.08.01</t>
  </si>
  <si>
    <t>42.19.08.02</t>
  </si>
  <si>
    <t>42.19.08.03</t>
  </si>
  <si>
    <t>42.19.08.04</t>
  </si>
  <si>
    <t>42.19.09</t>
  </si>
  <si>
    <t xml:space="preserve"> EEEM MATA FRIA</t>
  </si>
  <si>
    <t>421909</t>
  </si>
  <si>
    <t>42.19.09.01</t>
  </si>
  <si>
    <t>42.19.09.02</t>
  </si>
  <si>
    <t>42.19.09.03</t>
  </si>
  <si>
    <t>42.19.09.04</t>
  </si>
  <si>
    <t>42.19.10</t>
  </si>
  <si>
    <t>EEEM SAO FRANCISCO*</t>
  </si>
  <si>
    <t>421910</t>
  </si>
  <si>
    <t>42.19.10.01</t>
  </si>
  <si>
    <t>42.19.10.02</t>
  </si>
  <si>
    <t>42.19.10.03</t>
  </si>
  <si>
    <t>42.19.10.04</t>
  </si>
  <si>
    <t>42.19.11</t>
  </si>
  <si>
    <t>EEEM GODOFREDO POSSI*</t>
  </si>
  <si>
    <t>421911</t>
  </si>
  <si>
    <t>42.19.11.01</t>
  </si>
  <si>
    <t>42.19.11.02</t>
  </si>
  <si>
    <t>42.19.11.03</t>
  </si>
  <si>
    <t>42.19.11.04</t>
  </si>
  <si>
    <t>42.19.12</t>
  </si>
  <si>
    <t>EEEM RODRIGO CESAR PROESCHOLDT*</t>
  </si>
  <si>
    <t>421912</t>
  </si>
  <si>
    <t>42.19.12.01</t>
  </si>
  <si>
    <t>42.19.12.02</t>
  </si>
  <si>
    <t>42.19.12.03</t>
  </si>
  <si>
    <t>42.19.12.04</t>
  </si>
  <si>
    <t>42.19.13</t>
  </si>
  <si>
    <t xml:space="preserve"> CEEMTI BAIXO GUANDU</t>
  </si>
  <si>
    <t>421913</t>
  </si>
  <si>
    <t>42.19.13.01</t>
  </si>
  <si>
    <t>42.19.13.02</t>
  </si>
  <si>
    <t>42.19.13.03</t>
  </si>
  <si>
    <t>42.19.13.04</t>
  </si>
  <si>
    <t>42.19.14</t>
  </si>
  <si>
    <t>EEUEF RETIRO FREITAS*</t>
  </si>
  <si>
    <t>421914</t>
  </si>
  <si>
    <t>42.19.14.01</t>
  </si>
  <si>
    <t>42.19.14.02</t>
  </si>
  <si>
    <t>42.19.14.03</t>
  </si>
  <si>
    <t>42.19.14.04</t>
  </si>
  <si>
    <t>42.19.15</t>
  </si>
  <si>
    <t xml:space="preserve"> EEE AUDITIVA LIONS PROF NAPOLEAO ALBUQUERQUE</t>
  </si>
  <si>
    <t>421915</t>
  </si>
  <si>
    <t>42.19.15.01</t>
  </si>
  <si>
    <t>42.19.15.02</t>
  </si>
  <si>
    <t>42.19.15.03</t>
  </si>
  <si>
    <t>42.19.15.04</t>
  </si>
  <si>
    <t>42.19.16</t>
  </si>
  <si>
    <t>EEPEF SANTA FE*</t>
  </si>
  <si>
    <t>421916</t>
  </si>
  <si>
    <t>42.19.16.01</t>
  </si>
  <si>
    <t>42.19.16.02</t>
  </si>
  <si>
    <t>42.19.16.03</t>
  </si>
  <si>
    <t>42.19.16.04</t>
  </si>
  <si>
    <t>42.19.17</t>
  </si>
  <si>
    <t xml:space="preserve"> CEEJA PEDRO ANTONIO VITALI</t>
  </si>
  <si>
    <t>421917</t>
  </si>
  <si>
    <t>42.19.17.01</t>
  </si>
  <si>
    <t>42.19.17.02</t>
  </si>
  <si>
    <t>42.19.17.03</t>
  </si>
  <si>
    <t>42.19.17.04</t>
  </si>
  <si>
    <t>42.19.18</t>
  </si>
  <si>
    <t>EEEM ANTONIO EUGENIO ROSA*</t>
  </si>
  <si>
    <t>421918</t>
  </si>
  <si>
    <t>42.19.18.01</t>
  </si>
  <si>
    <t>42.19.18.02</t>
  </si>
  <si>
    <t>42.19.18.03</t>
  </si>
  <si>
    <t>42.19.18.04</t>
  </si>
  <si>
    <t>42.19.19</t>
  </si>
  <si>
    <t>EEEM ELIZABETE NAZARIO LAURENTINO*</t>
  </si>
  <si>
    <t>421919</t>
  </si>
  <si>
    <t>42.19.19.01</t>
  </si>
  <si>
    <t>42.19.19.02</t>
  </si>
  <si>
    <t>42.19.19.03</t>
  </si>
  <si>
    <t>42.19.19.04</t>
  </si>
  <si>
    <t>42.19.20</t>
  </si>
  <si>
    <t>EEUEF VALE ENCANTADO*</t>
  </si>
  <si>
    <t>421920</t>
  </si>
  <si>
    <t>42.19.20.01</t>
  </si>
  <si>
    <t>42.19.20.02</t>
  </si>
  <si>
    <t>42.19.20.03</t>
  </si>
  <si>
    <t>42.19.20.04</t>
  </si>
  <si>
    <t>42.19.21</t>
  </si>
  <si>
    <t xml:space="preserve">CENTRO DE APOIO PEDAGOGICO AO DEFICIENTE VISUAL </t>
  </si>
  <si>
    <t>421921</t>
  </si>
  <si>
    <t>42.19.21.01</t>
  </si>
  <si>
    <t>42.19.21.02</t>
  </si>
  <si>
    <t>42.19.21.03</t>
  </si>
  <si>
    <t>42.19.21.04</t>
  </si>
  <si>
    <t>42.19.22</t>
  </si>
  <si>
    <t>EEE ORAL E AUDITIVA*</t>
  </si>
  <si>
    <t>421922</t>
  </si>
  <si>
    <t>42.19.22.01</t>
  </si>
  <si>
    <t>42.19.22.02</t>
  </si>
  <si>
    <t>42.19.22.03</t>
  </si>
  <si>
    <t>42.19.22.04</t>
  </si>
  <si>
    <t>42.19.23</t>
  </si>
  <si>
    <t xml:space="preserve"> NUCLEO DE ATIVIDADES DE ALTAS HAB</t>
  </si>
  <si>
    <t>421923</t>
  </si>
  <si>
    <t>42.19.23.01</t>
  </si>
  <si>
    <t>42.19.23.02</t>
  </si>
  <si>
    <t>42.19.23.03</t>
  </si>
  <si>
    <t>42.19.23.04</t>
  </si>
  <si>
    <t>42.19.24</t>
  </si>
  <si>
    <t>EEEF MARIA ERICINA SANTOS*</t>
  </si>
  <si>
    <t>421924</t>
  </si>
  <si>
    <t>42.19.24.01</t>
  </si>
  <si>
    <t>42.19.24.02</t>
  </si>
  <si>
    <t>42.19.24.03</t>
  </si>
  <si>
    <t>42.19.24.04</t>
  </si>
  <si>
    <t>42.19.25</t>
  </si>
  <si>
    <t xml:space="preserve"> E E EDU ORA AUD ALECIA F COUTO</t>
  </si>
  <si>
    <t>421925</t>
  </si>
  <si>
    <t>42.19.25.01</t>
  </si>
  <si>
    <t>42.19.25.02</t>
  </si>
  <si>
    <t>42.19.25.03</t>
  </si>
  <si>
    <t>42.19.25.04</t>
  </si>
  <si>
    <t>42.19.26</t>
  </si>
  <si>
    <t xml:space="preserve"> E ESP DE EDUC ORAL AUDITIVA</t>
  </si>
  <si>
    <t>421926</t>
  </si>
  <si>
    <t>42.19.26.01</t>
  </si>
  <si>
    <t>42.19.26.02</t>
  </si>
  <si>
    <t>42.19.26.03</t>
  </si>
  <si>
    <t>42.19.26.04</t>
  </si>
  <si>
    <t>42.19.27</t>
  </si>
  <si>
    <t>EEUEF CORREGO DOS ANGELICOS*</t>
  </si>
  <si>
    <t>421927</t>
  </si>
  <si>
    <t>42.19.27.01</t>
  </si>
  <si>
    <t>42.19.27.02</t>
  </si>
  <si>
    <t>42.19.27.03</t>
  </si>
  <si>
    <t>42.19.27.04</t>
  </si>
  <si>
    <t>4220</t>
  </si>
  <si>
    <t>42.20.28</t>
  </si>
  <si>
    <t>Escolas Vivas</t>
  </si>
  <si>
    <t>42.20.01</t>
  </si>
  <si>
    <t>42.20.02</t>
  </si>
  <si>
    <t>42.20.03</t>
  </si>
  <si>
    <t>42.20.04</t>
  </si>
  <si>
    <t>42.20.05</t>
  </si>
  <si>
    <t xml:space="preserve">Escola Viva Joao XXIII </t>
  </si>
  <si>
    <t>422005</t>
  </si>
  <si>
    <t>42.20.05.01</t>
  </si>
  <si>
    <t xml:space="preserve"> CEEMTI JOAO XXIII</t>
  </si>
  <si>
    <t>42.20.05.02</t>
  </si>
  <si>
    <t>42.20.05.03</t>
  </si>
  <si>
    <t>42.20.05.04</t>
  </si>
  <si>
    <t>42.20.06</t>
  </si>
  <si>
    <t xml:space="preserve">Escola Viva Prof. José LeAO Nunes </t>
  </si>
  <si>
    <t>422006</t>
  </si>
  <si>
    <t>42.20.06.01</t>
  </si>
  <si>
    <t xml:space="preserve"> CEEFMTI PROF JOSE LEAO NUNES</t>
  </si>
  <si>
    <t>42.20.06.02</t>
  </si>
  <si>
    <t>42.20.06.03</t>
  </si>
  <si>
    <t>42.20.06.04</t>
  </si>
  <si>
    <t>42.20.07</t>
  </si>
  <si>
    <t xml:space="preserve">Escola Viva Profª Maria Penedo </t>
  </si>
  <si>
    <t>422007</t>
  </si>
  <si>
    <t>42.20.07.01</t>
  </si>
  <si>
    <t xml:space="preserve"> CEEMTI  PROF MARIA PENEDO</t>
  </si>
  <si>
    <t>42.20.07.02</t>
  </si>
  <si>
    <t>42.20.07.03</t>
  </si>
  <si>
    <t>42.20.07.04</t>
  </si>
  <si>
    <t>42.20.08</t>
  </si>
  <si>
    <t>Escola Viva Unidade SAO Pedro</t>
  </si>
  <si>
    <t>422008</t>
  </si>
  <si>
    <t>42.20.08.01</t>
  </si>
  <si>
    <t xml:space="preserve"> CEEMTI SAO PEDRO DR AGESANDRO C PEREIRA</t>
  </si>
  <si>
    <t>42.20.08.02</t>
  </si>
  <si>
    <t>42.20.08.03</t>
  </si>
  <si>
    <t>42.20.08.04</t>
  </si>
  <si>
    <t>42.20.09</t>
  </si>
  <si>
    <t>Escola Viva – Unidade Francisco Coelho Avila Júnior</t>
  </si>
  <si>
    <t>422009</t>
  </si>
  <si>
    <t>42.20.09.01</t>
  </si>
  <si>
    <t xml:space="preserve"> CEEFMTI FRANCISCO COELHO AVILA JUNIOR</t>
  </si>
  <si>
    <t>42.20.09.02</t>
  </si>
  <si>
    <t>42.20.09.03</t>
  </si>
  <si>
    <t>42.20.09.04</t>
  </si>
  <si>
    <t>42.20.10</t>
  </si>
  <si>
    <t>Escola Viva – Unidade Daniel Comboni</t>
  </si>
  <si>
    <t>422010</t>
  </si>
  <si>
    <t>42.20.10.01</t>
  </si>
  <si>
    <t>42.20.10.02</t>
  </si>
  <si>
    <t>42.20.10.03</t>
  </si>
  <si>
    <t>42.20.10.04</t>
  </si>
  <si>
    <t>42.20.11</t>
  </si>
  <si>
    <t>Escola Viva – Unidade BrAulio Franco</t>
  </si>
  <si>
    <t>422011</t>
  </si>
  <si>
    <t>42.20.11.01</t>
  </si>
  <si>
    <t xml:space="preserve"> CEEFMTI BRAULIO FRANCO</t>
  </si>
  <si>
    <t>42.20.11.02</t>
  </si>
  <si>
    <t>42.20.11.03</t>
  </si>
  <si>
    <t>42.20.11.04</t>
  </si>
  <si>
    <t>42.20.12</t>
  </si>
  <si>
    <t>Escola Viva – Unidade Joaquim Beato</t>
  </si>
  <si>
    <t>422012</t>
  </si>
  <si>
    <t>42.20.12.01</t>
  </si>
  <si>
    <t xml:space="preserve"> CEEFMTI JOAQUIM BEATO</t>
  </si>
  <si>
    <t>42.20.12.02</t>
  </si>
  <si>
    <t>42.20.12.03</t>
  </si>
  <si>
    <t>42.20.12.04</t>
  </si>
  <si>
    <t>42.20.13</t>
  </si>
  <si>
    <t>Escola Viva "Manoel Duarte da Cunha"</t>
  </si>
  <si>
    <t>422013</t>
  </si>
  <si>
    <t>42.20.13.01</t>
  </si>
  <si>
    <t xml:space="preserve"> CEEMTI MANOEL DUARTE DA CUNHA</t>
  </si>
  <si>
    <t>42.20.13.02</t>
  </si>
  <si>
    <t>42.20.13.03</t>
  </si>
  <si>
    <t>42.20.13.04</t>
  </si>
  <si>
    <t>42.20.14</t>
  </si>
  <si>
    <t xml:space="preserve">Escola Viva "Conde de Linhares" </t>
  </si>
  <si>
    <t>422014</t>
  </si>
  <si>
    <t>42.20.14.01</t>
  </si>
  <si>
    <t xml:space="preserve"> CEEMTI CONDE DE LINHARES</t>
  </si>
  <si>
    <t>42.20.14.02</t>
  </si>
  <si>
    <t>42.20.14.03</t>
  </si>
  <si>
    <t>42.20.14.04</t>
  </si>
  <si>
    <t>42.20.15</t>
  </si>
  <si>
    <t xml:space="preserve">Escola Viva "Bartouvino Costa" </t>
  </si>
  <si>
    <t>422015</t>
  </si>
  <si>
    <t>42.20.15.01</t>
  </si>
  <si>
    <t xml:space="preserve"> CEEFMTI BARTOUVINO COSTA</t>
  </si>
  <si>
    <t>42.20.15.02</t>
  </si>
  <si>
    <t>42.20.15.03</t>
  </si>
  <si>
    <t>42.20.15.04</t>
  </si>
  <si>
    <t>42.20.16</t>
  </si>
  <si>
    <t>Escola Viva Cobilândia – Pastor Oliveira de Araújo</t>
  </si>
  <si>
    <t>422016</t>
  </si>
  <si>
    <t>42.20.16.01</t>
  </si>
  <si>
    <t xml:space="preserve"> CEEFMTI PASTOR OLIVEIRA DE ARAUJO</t>
  </si>
  <si>
    <t>42.20.16.02</t>
  </si>
  <si>
    <t>42.20.16.03</t>
  </si>
  <si>
    <t>42.20.16.04</t>
  </si>
  <si>
    <t>42.20.17</t>
  </si>
  <si>
    <t>Escola Viva Unidade CEEMTI Afonso ClAudio</t>
  </si>
  <si>
    <t>422017</t>
  </si>
  <si>
    <t>42.20.17.01</t>
  </si>
  <si>
    <t xml:space="preserve"> CEEMTI AFONSO CLAUDIO</t>
  </si>
  <si>
    <t>42.20.17.02</t>
  </si>
  <si>
    <t>42.20.17.03</t>
  </si>
  <si>
    <t>42.20.17.04</t>
  </si>
  <si>
    <t>42.20.18</t>
  </si>
  <si>
    <t>Escola Viva Unidade Elpidio Campos de Oliveira</t>
  </si>
  <si>
    <t>422018</t>
  </si>
  <si>
    <t>42.20.18.01</t>
  </si>
  <si>
    <t xml:space="preserve"> CEEFMTI PROF ELPIDIO C OLIVEIRA</t>
  </si>
  <si>
    <t>42.20.18.02</t>
  </si>
  <si>
    <t>42.20.18.03</t>
  </si>
  <si>
    <t>42.20.18.04</t>
  </si>
  <si>
    <t>42.20.19</t>
  </si>
  <si>
    <t>Escola Viva – Unidade Monsenhor Miguel de Sanctis</t>
  </si>
  <si>
    <t>422019</t>
  </si>
  <si>
    <t>42.20.19.01</t>
  </si>
  <si>
    <t xml:space="preserve"> CEEMTI MONS MIGUEL DE SANCTIS</t>
  </si>
  <si>
    <t>42.20.19.02</t>
  </si>
  <si>
    <t>42.20.19.03</t>
  </si>
  <si>
    <t>42.20.19.04</t>
  </si>
  <si>
    <t>42.20.20</t>
  </si>
  <si>
    <t>Escola Viva – Unidade Henrique Coutinho</t>
  </si>
  <si>
    <t>422020</t>
  </si>
  <si>
    <t>42.20.20.01</t>
  </si>
  <si>
    <t xml:space="preserve"> CEEFMTI HENRIQUE COUTINHO</t>
  </si>
  <si>
    <t>42.20.20.02</t>
  </si>
  <si>
    <t>42.20.20.03</t>
  </si>
  <si>
    <t>42.20.20.04</t>
  </si>
  <si>
    <t>42.20.21</t>
  </si>
  <si>
    <t>Escola Viva – Unidade Maura Abaurre</t>
  </si>
  <si>
    <t>422021</t>
  </si>
  <si>
    <t>42.20.21.01</t>
  </si>
  <si>
    <t xml:space="preserve"> CEEFMTI PROF MAURA ABAURRE</t>
  </si>
  <si>
    <t>42.20.21.02</t>
  </si>
  <si>
    <t>42.20.21.03</t>
  </si>
  <si>
    <t>42.20.21.04</t>
  </si>
  <si>
    <t>42.20.22</t>
  </si>
  <si>
    <t>Escola Viva – Unidade Assisolina Assis Andrade</t>
  </si>
  <si>
    <t>422022</t>
  </si>
  <si>
    <t>42.20.22.01</t>
  </si>
  <si>
    <t xml:space="preserve"> CEEFMTI ASSISOLINA ASSIS ANDRADE</t>
  </si>
  <si>
    <t>42.20.22.02</t>
  </si>
  <si>
    <t>42.20.22.03</t>
  </si>
  <si>
    <t>42.20.22.04</t>
  </si>
  <si>
    <t>42.20.23</t>
  </si>
  <si>
    <t>Escola Viva – Unidade Marita Motta Santos</t>
  </si>
  <si>
    <t>422023</t>
  </si>
  <si>
    <t>42.20.23.01</t>
  </si>
  <si>
    <t xml:space="preserve"> CEEFMTI MARITA MOTTA SANTOS</t>
  </si>
  <si>
    <t>42.20.23.02</t>
  </si>
  <si>
    <t>42.20.23.03</t>
  </si>
  <si>
    <t>42.20.23.04</t>
  </si>
  <si>
    <t>42.20.24</t>
  </si>
  <si>
    <t>Escola Viva – Unidade Presidente Castelo Branco</t>
  </si>
  <si>
    <t>422024</t>
  </si>
  <si>
    <t>42.20.24.01</t>
  </si>
  <si>
    <t>42.20.24.02</t>
  </si>
  <si>
    <t>42.20.24.03</t>
  </si>
  <si>
    <t>42.20.24.04</t>
  </si>
  <si>
    <t>CODIFICAÇÃO DO ÓRGÃO - DEVERÁ SER PREENCHIDO DE ACORDO COM O ORGANOGRAMA DE CADA ÁREA (ORGANOGRAMAES)</t>
  </si>
  <si>
    <t>PREENCHER TODOS OS CAMPOS EM AMARELO</t>
  </si>
  <si>
    <t>Administrativa (A)</t>
  </si>
  <si>
    <t>ÓRGÃO SUPERIOR:</t>
  </si>
  <si>
    <t>Nome:</t>
  </si>
  <si>
    <t>Direção (D)</t>
  </si>
  <si>
    <t>Código:</t>
  </si>
  <si>
    <t>Fins (F)</t>
  </si>
  <si>
    <t>Tipo Atividade:</t>
  </si>
  <si>
    <t>Meios (M)</t>
  </si>
  <si>
    <t>CENTRO DE CUSTOS:</t>
  </si>
  <si>
    <t>Regional (R)</t>
  </si>
  <si>
    <t>TI (T)</t>
  </si>
  <si>
    <t>UG Cód.:</t>
  </si>
  <si>
    <t>CNPJ:</t>
  </si>
  <si>
    <t xml:space="preserve">COORDENADOR DE CUSTOS DO ÓRGÃO - </t>
  </si>
  <si>
    <t>E-mail:</t>
  </si>
  <si>
    <t>Tipo "A" = Analítico, recebe custos</t>
  </si>
  <si>
    <t>Telefone:</t>
  </si>
  <si>
    <t>Tipo "S" = Sintético, não recebe custos, só consolida subordinados</t>
  </si>
  <si>
    <t xml:space="preserve"> ESTRUTURA DE CENTROS DE CUSTOS POR ÓRGÃO E TIPO - PODER EXECUTIVO</t>
  </si>
  <si>
    <t>TAB.1 - CODIFICAÇÃO DOS CENTROS DE CUSTOS</t>
  </si>
  <si>
    <t>ÓRGÃO SUPERIOR</t>
  </si>
  <si>
    <t>UG ADICIONAIS</t>
  </si>
  <si>
    <t>OrganogramaES</t>
  </si>
  <si>
    <t>Centro de Custos</t>
  </si>
  <si>
    <t>ÓrgAO</t>
  </si>
  <si>
    <t>Nível 1</t>
  </si>
  <si>
    <t>Nível 2</t>
  </si>
  <si>
    <t>Nível 3</t>
  </si>
  <si>
    <t>Nível 4</t>
  </si>
  <si>
    <t>Nível 5</t>
  </si>
  <si>
    <t>Nível 6</t>
  </si>
  <si>
    <t>Descrição do Centro de Custos</t>
  </si>
  <si>
    <t xml:space="preserve"> Tipo "A " /  "S"</t>
  </si>
  <si>
    <t>Código SIARHES</t>
  </si>
  <si>
    <t>Tipo Atividade</t>
  </si>
  <si>
    <t>ATVIDADES REALIZADAS</t>
  </si>
  <si>
    <t>GESTOR: NOME</t>
  </si>
  <si>
    <t>GESTOR:CARGO</t>
  </si>
  <si>
    <t>GESTOR: FONE</t>
  </si>
  <si>
    <t>GESTOR:E-MAIL</t>
  </si>
  <si>
    <t>Órgão Superior / Centro de Custos</t>
  </si>
  <si>
    <t>Código Órgão/Centros de Custos</t>
  </si>
  <si>
    <t>Tipo: Direção (D) / Meios (M) / Fim (F)</t>
  </si>
  <si>
    <t>UNIDADE GESTORA UG</t>
  </si>
  <si>
    <t>MINEMONICO</t>
  </si>
  <si>
    <t>CÓDIGO CENTRO DE CUSTOS</t>
  </si>
  <si>
    <t>NOME</t>
  </si>
  <si>
    <t>NOME CURTO</t>
  </si>
  <si>
    <t>UG AD.1</t>
  </si>
  <si>
    <t>UG AD.2</t>
  </si>
  <si>
    <t>UG AD.3</t>
  </si>
  <si>
    <t>UG AD.4</t>
  </si>
  <si>
    <t>UG AD.5</t>
  </si>
  <si>
    <t>UG AD.6</t>
  </si>
  <si>
    <t>UG AD.7</t>
  </si>
  <si>
    <t>UG AD.8</t>
  </si>
  <si>
    <t>UG AD.9</t>
  </si>
  <si>
    <t>UG AD.10</t>
  </si>
  <si>
    <t>UG AD.11</t>
  </si>
  <si>
    <t>UG AD.12</t>
  </si>
  <si>
    <t>UG AD.13</t>
  </si>
  <si>
    <t>UG AD.14</t>
  </si>
  <si>
    <t>UG AD.15</t>
  </si>
  <si>
    <t>UG AD.16</t>
  </si>
  <si>
    <t>UG AD.17</t>
  </si>
  <si>
    <t>UG AD.18</t>
  </si>
  <si>
    <t>DESCRIÇÃO DA
ORGANIZAÇÃO/UNIDADE</t>
  </si>
  <si>
    <t>NIVEL</t>
  </si>
  <si>
    <t>DESCRIÇÃO DA
HIERARQUIA</t>
  </si>
  <si>
    <t>SIGLA</t>
  </si>
  <si>
    <t>NOME
CURTO</t>
  </si>
  <si>
    <t>RAZÃO SOCIAL</t>
  </si>
  <si>
    <t>NOME FANTASIA</t>
  </si>
  <si>
    <t>ESFERA</t>
  </si>
  <si>
    <t>PODER</t>
  </si>
  <si>
    <t>COD.SIARHES+CC</t>
  </si>
  <si>
    <t>2 dig</t>
  </si>
  <si>
    <t>GOVERNADORIA DO ESTADO</t>
  </si>
  <si>
    <t>D</t>
  </si>
  <si>
    <t>00</t>
  </si>
  <si>
    <t>S</t>
  </si>
  <si>
    <t>CASA CIVIL</t>
  </si>
  <si>
    <t>10.1</t>
  </si>
  <si>
    <t>CASA MILITAR</t>
  </si>
  <si>
    <t>10.2</t>
  </si>
  <si>
    <t>SECONT</t>
  </si>
  <si>
    <t>10.3</t>
  </si>
  <si>
    <t>M</t>
  </si>
  <si>
    <t>FECC</t>
  </si>
  <si>
    <t>SECOM</t>
  </si>
  <si>
    <t>10.4</t>
  </si>
  <si>
    <t>SEG</t>
  </si>
  <si>
    <t>10.5</t>
  </si>
  <si>
    <t>RTV</t>
  </si>
  <si>
    <t>10.6</t>
  </si>
  <si>
    <t>F</t>
  </si>
  <si>
    <t>PROCURADORIA GERAL DO ESTADO</t>
  </si>
  <si>
    <t>PGE</t>
  </si>
  <si>
    <t>16.1</t>
  </si>
  <si>
    <t>FUNCAD</t>
  </si>
  <si>
    <t>VICE-GOVERNADORIA DO ESTADO</t>
  </si>
  <si>
    <t>19</t>
  </si>
  <si>
    <t>VICE</t>
  </si>
  <si>
    <t>19.1</t>
  </si>
  <si>
    <t>SECRETARIA DE ESTADO DA FAZENDA</t>
  </si>
  <si>
    <t>M/F</t>
  </si>
  <si>
    <t>SEFAZ</t>
  </si>
  <si>
    <t>22.1</t>
  </si>
  <si>
    <t>FUNSEFAZ</t>
  </si>
  <si>
    <t>JUCEES</t>
  </si>
  <si>
    <t>22.2</t>
  </si>
  <si>
    <t>BANESTES (Empresa de Economia Mista - Não Inclusa no SIC-ES)</t>
  </si>
  <si>
    <t>FUNSES</t>
  </si>
  <si>
    <t>22.3</t>
  </si>
  <si>
    <t>FUNDO RECONSTRUÇÃO ES</t>
  </si>
  <si>
    <t>22.4</t>
  </si>
  <si>
    <t>FUNPE</t>
  </si>
  <si>
    <t>22.5</t>
  </si>
  <si>
    <t>FAR</t>
  </si>
  <si>
    <t>22.6</t>
  </si>
  <si>
    <t>SECRETARIA DE ESTADO DE ECONOMIA E PLANEJAMENTO</t>
  </si>
  <si>
    <t>SEP</t>
  </si>
  <si>
    <t>27.1</t>
  </si>
  <si>
    <t>IJSN</t>
  </si>
  <si>
    <t>27.2</t>
  </si>
  <si>
    <t>FUMDEVIT</t>
  </si>
  <si>
    <t>27.3</t>
  </si>
  <si>
    <t>FEADM</t>
  </si>
  <si>
    <t>27.4</t>
  </si>
  <si>
    <t>SECRETARIA DE ESTADO DE GESTÃO E RECURSOS HUMANOS</t>
  </si>
  <si>
    <t>SEGER</t>
  </si>
  <si>
    <t>28.1</t>
  </si>
  <si>
    <t>ESESP</t>
  </si>
  <si>
    <t>28.2</t>
  </si>
  <si>
    <t>DIO</t>
  </si>
  <si>
    <t>28.3</t>
  </si>
  <si>
    <t>PRODEST</t>
  </si>
  <si>
    <t>28.4</t>
  </si>
  <si>
    <t>SECRETARIA DE ESTADO DA AGRICULTURA, ABASTECIMENTO, AQUICULTURA E PESCA</t>
  </si>
  <si>
    <t>SEAG</t>
  </si>
  <si>
    <t>31.1</t>
  </si>
  <si>
    <t>FEACME</t>
  </si>
  <si>
    <t>FUNSAF</t>
  </si>
  <si>
    <t>FEAP</t>
  </si>
  <si>
    <t>FEAC</t>
  </si>
  <si>
    <t>IDAF</t>
  </si>
  <si>
    <t>31.2</t>
  </si>
  <si>
    <t>INCAPER</t>
  </si>
  <si>
    <t>31.3</t>
  </si>
  <si>
    <t>CEASA-ES</t>
  </si>
  <si>
    <t>31.4</t>
  </si>
  <si>
    <t>SECRETARIA DE ESTADO DA CIÊNCIA, TECNOLOGIA, INOVAÇÃO, EDUCAÇÃO PROFISSIONAL E DESENVOLVIMENTO ECONONÔMICO</t>
  </si>
  <si>
    <t>SECTI</t>
  </si>
  <si>
    <t>32.1</t>
  </si>
  <si>
    <t>FAPES</t>
  </si>
  <si>
    <t>32.2</t>
  </si>
  <si>
    <t>FUNCITEC</t>
  </si>
  <si>
    <t>IPEM-ES</t>
  </si>
  <si>
    <t>32.3</t>
  </si>
  <si>
    <t>ADERES</t>
  </si>
  <si>
    <t>32.4</t>
  </si>
  <si>
    <t>GARANTIR-ES</t>
  </si>
  <si>
    <t>32.7</t>
  </si>
  <si>
    <t>BANDES</t>
  </si>
  <si>
    <t>32.5</t>
  </si>
  <si>
    <t>ARSP</t>
  </si>
  <si>
    <t>32.6</t>
  </si>
  <si>
    <t>ES GÁS (Empresa de Economia Mista - Não Inclusa no SIC-ES)</t>
  </si>
  <si>
    <t>FDI (Extinto)</t>
  </si>
  <si>
    <t>SECRETARIA DE ESTADO DE MOBILIDADE E INFRAESTRUTURA</t>
  </si>
  <si>
    <t>SEMOBI</t>
  </si>
  <si>
    <t>35.1</t>
  </si>
  <si>
    <t>FEP</t>
  </si>
  <si>
    <t>DER-ES</t>
  </si>
  <si>
    <t>35.2</t>
  </si>
  <si>
    <t>CETURB-GV</t>
  </si>
  <si>
    <t>35.3</t>
  </si>
  <si>
    <t>FEFIN</t>
  </si>
  <si>
    <t>35.4</t>
  </si>
  <si>
    <t>SECRETARIA DE ESTADO DE SANEAMENTO, HABITAÇÃO E DESENVOLVIMENTO URBANO</t>
  </si>
  <si>
    <t>SEDURB</t>
  </si>
  <si>
    <t>36.1</t>
  </si>
  <si>
    <t>FEHAB</t>
  </si>
  <si>
    <t>CESAN (Empresa de Economia Mista - Não Inclusa no SIC-ES)</t>
  </si>
  <si>
    <t>SECRETARIA DE ESTADO DO TURISMO</t>
  </si>
  <si>
    <t>SETUR</t>
  </si>
  <si>
    <t>37.1</t>
  </si>
  <si>
    <t>FUNTUR</t>
  </si>
  <si>
    <t>SECRETARIA DE ESTADO DE ESPORTES E LAZER</t>
  </si>
  <si>
    <t>SESPORT</t>
  </si>
  <si>
    <t>39.1</t>
  </si>
  <si>
    <t>PRÓ-ESPORTE</t>
  </si>
  <si>
    <t>SECRETARIA DE ESTADO DA CULTURA</t>
  </si>
  <si>
    <t>SECULT</t>
  </si>
  <si>
    <t>40.1</t>
  </si>
  <si>
    <t>FUNCULTURA</t>
  </si>
  <si>
    <t>APEES</t>
  </si>
  <si>
    <t>40.2</t>
  </si>
  <si>
    <t>SECRETARIA DE ESTADO DE MEIO AMBIENTE E RECURSOS HÍDRICOS</t>
  </si>
  <si>
    <t>SEAMA</t>
  </si>
  <si>
    <t>41.1</t>
  </si>
  <si>
    <t>FUNDEMA</t>
  </si>
  <si>
    <t>FUNDÁGUA</t>
  </si>
  <si>
    <t>IEMA</t>
  </si>
  <si>
    <t>41.2</t>
  </si>
  <si>
    <t>AGERH</t>
  </si>
  <si>
    <t>41.3</t>
  </si>
  <si>
    <t>SECRETARIA DE ESTADO DA EDUCAÇÃO</t>
  </si>
  <si>
    <t>SEDU</t>
  </si>
  <si>
    <t>42.1</t>
  </si>
  <si>
    <t>FUNDEB</t>
  </si>
  <si>
    <t>FUNPAES</t>
  </si>
  <si>
    <t>FAMES</t>
  </si>
  <si>
    <t>42.2</t>
  </si>
  <si>
    <t>SECRETARIA DE ESTADO DA SAÚDE</t>
  </si>
  <si>
    <t>SESA</t>
  </si>
  <si>
    <t>44.1</t>
  </si>
  <si>
    <t>FES</t>
  </si>
  <si>
    <t>HINSG</t>
  </si>
  <si>
    <t>HDS</t>
  </si>
  <si>
    <t>HAB</t>
  </si>
  <si>
    <t>CREFES</t>
  </si>
  <si>
    <t>HABF</t>
  </si>
  <si>
    <t>HSL (UG EXTINTA)</t>
  </si>
  <si>
    <t>HMSA</t>
  </si>
  <si>
    <t>HRAS</t>
  </si>
  <si>
    <t>CAPAAC</t>
  </si>
  <si>
    <t>CPF</t>
  </si>
  <si>
    <t>HDRC</t>
  </si>
  <si>
    <t>UIJM</t>
  </si>
  <si>
    <t>HSJC</t>
  </si>
  <si>
    <t>HJSN</t>
  </si>
  <si>
    <t>HIMABA (UG EXTINTA)</t>
  </si>
  <si>
    <t>SRSCI</t>
  </si>
  <si>
    <t>SRSSM</t>
  </si>
  <si>
    <t>SRSC</t>
  </si>
  <si>
    <t>SRSV</t>
  </si>
  <si>
    <t>iNOVA CAPIXABA</t>
  </si>
  <si>
    <t>44.2</t>
  </si>
  <si>
    <t>HEC - Hospital Estadual Central (Incluso dentro do CC da SESA - Trata-se apenas de separação por fonte)</t>
  </si>
  <si>
    <t>HEABF - Hospital Estadual Antonio Bezerra de Faria (Incluso dentro do CC da SESA - Trata-se apenas de separação por fonte)</t>
  </si>
  <si>
    <t>SECRETARIA DE ESTADO DA SEGURANCA PÚBLICA E DEFESA SOCIAL</t>
  </si>
  <si>
    <t>SESP</t>
  </si>
  <si>
    <t>45.1</t>
  </si>
  <si>
    <t>FESP</t>
  </si>
  <si>
    <t>PCES</t>
  </si>
  <si>
    <t>45.2</t>
  </si>
  <si>
    <t>FUNREPOCI</t>
  </si>
  <si>
    <t>PMES</t>
  </si>
  <si>
    <t>45.3</t>
  </si>
  <si>
    <t>FUNREPOM</t>
  </si>
  <si>
    <t>FSPMES</t>
  </si>
  <si>
    <t>CBMES</t>
  </si>
  <si>
    <t>45.4</t>
  </si>
  <si>
    <t>FUNREBOM</t>
  </si>
  <si>
    <t>FUNPDEC-ES</t>
  </si>
  <si>
    <t>DSPM</t>
  </si>
  <si>
    <t>45.5</t>
  </si>
  <si>
    <t>CEPDEC</t>
  </si>
  <si>
    <t>45.6</t>
  </si>
  <si>
    <t>DETRAN-ES</t>
  </si>
  <si>
    <t>45.7</t>
  </si>
  <si>
    <t>SECRETARIA DE ESTADO DA JUSTIÇA</t>
  </si>
  <si>
    <t>SEJUS</t>
  </si>
  <si>
    <t>46.1</t>
  </si>
  <si>
    <t>FUNPEN</t>
  </si>
  <si>
    <t>FRSP</t>
  </si>
  <si>
    <t>PROCON-ES</t>
  </si>
  <si>
    <t>46.2</t>
  </si>
  <si>
    <t>FEDC</t>
  </si>
  <si>
    <t>SECRETARIA DE ESTADO DE TRABALHO, ASSISTÊNCIA E DESENVOLVIMENTO SOCIAL</t>
  </si>
  <si>
    <t>SETADES</t>
  </si>
  <si>
    <t>47.1</t>
  </si>
  <si>
    <t>FEAS</t>
  </si>
  <si>
    <t>FUNCOP</t>
  </si>
  <si>
    <t>FET/ES</t>
  </si>
  <si>
    <t>SECRETARIA DE ESTADO DE DIREITOS HUMANOS</t>
  </si>
  <si>
    <t>SEDH</t>
  </si>
  <si>
    <t>48.1</t>
  </si>
  <si>
    <t>FEPI</t>
  </si>
  <si>
    <t>IASES</t>
  </si>
  <si>
    <t>48.2</t>
  </si>
  <si>
    <t>FIA</t>
  </si>
  <si>
    <t>FESAD</t>
  </si>
  <si>
    <t>INSTITUTO DE PREVIDÊNCIA DOS SERVIDORES DO ESTADO DO ESPÍRITO SANTO</t>
  </si>
  <si>
    <t>IPAJM</t>
  </si>
  <si>
    <t>60.1</t>
  </si>
  <si>
    <t>FUNDO FINANCEIRO</t>
  </si>
  <si>
    <t>FUNDO PREVIDENCIÁRIO</t>
  </si>
  <si>
    <t>FPS</t>
  </si>
  <si>
    <t>SENTENÇAS JUDICIÁRIAS - PREC. ESTADUAIS</t>
  </si>
  <si>
    <t>70.1</t>
  </si>
  <si>
    <t>SENTENÇAS JUDICIÁRIAS - PREC. MUNICIPAIS</t>
  </si>
  <si>
    <t>70.2</t>
  </si>
  <si>
    <t>SENTENÇAS JUDICIÁRIAS - PENAS PECUNIÁRIAS</t>
  </si>
  <si>
    <t>70.3</t>
  </si>
  <si>
    <t>SENTENÇAS JUDICIÁRIAS - PREC. FEDERAIS</t>
  </si>
  <si>
    <t>70.4</t>
  </si>
  <si>
    <t>ENCARGOS GERAIS DO ESTADO</t>
  </si>
  <si>
    <t>ENCARGOS GERAIS - SEGER</t>
  </si>
  <si>
    <t>80.1</t>
  </si>
  <si>
    <t>ENCARGOS GERAIS - SEFAZ</t>
  </si>
  <si>
    <t>80.2</t>
  </si>
  <si>
    <t>ENCARGOS GERAIS - SEP</t>
  </si>
  <si>
    <t>80.4</t>
  </si>
  <si>
    <t>FUNDAÇÃO DE PREVIDÊNCIA COMLEMENTAR DO ESTADO DO ESPÍRITO SANTO</t>
  </si>
  <si>
    <t>81.1</t>
  </si>
  <si>
    <t>SECRETARIA ESTADUAL DAS MULHERES</t>
  </si>
  <si>
    <t>SESM</t>
  </si>
  <si>
    <t>82.1</t>
  </si>
  <si>
    <t>ESTRUTURA DE CENTROS DE CUSTOS POR ÓRGÃO - OUTROS PODERES</t>
  </si>
  <si>
    <t>Órgão / Centro de Custos</t>
  </si>
  <si>
    <t>ASSEMBLEIA LEGISLATIVA DO ESTADO DO ESPÍRITO SANTO</t>
  </si>
  <si>
    <t>ALEES</t>
  </si>
  <si>
    <t>1.1</t>
  </si>
  <si>
    <t>TRIBUNAL DE CONTAS DO ESTADO DO ESPÍRITO SANTO</t>
  </si>
  <si>
    <t>TRIBUNAL DE CONTAS</t>
  </si>
  <si>
    <t>2.1</t>
  </si>
  <si>
    <t>PODER JUDICIÁRIO DO ESTADO DO ESPÍRITO SANTO</t>
  </si>
  <si>
    <t>TRIBUNAL DE JUSTIÇA</t>
  </si>
  <si>
    <t>3.1</t>
  </si>
  <si>
    <t>FUNEPJ</t>
  </si>
  <si>
    <t>MINISTÉRIO PÚBLICO DO ESTADO DO ESPÍRITO SANTO</t>
  </si>
  <si>
    <t xml:space="preserve">MINISTÉRIO PÚBLICO </t>
  </si>
  <si>
    <t>5.1</t>
  </si>
  <si>
    <t>FERIDL</t>
  </si>
  <si>
    <t>FUNEMP</t>
  </si>
  <si>
    <t>DEFENSORIA PÚBLICA DO ESTADO DO ESPÍRITO SANTO</t>
  </si>
  <si>
    <t>DEFENSORIA PÚBLICA</t>
  </si>
  <si>
    <t>6.1</t>
  </si>
  <si>
    <t>FADEPES</t>
  </si>
  <si>
    <t>Nota 1: As seguintes UG não estão sendo consideradas, por falta de vínculo com centros de custos especificos:</t>
  </si>
  <si>
    <t>FEJUVES</t>
  </si>
  <si>
    <t>480904</t>
  </si>
  <si>
    <t>SEDES</t>
  </si>
  <si>
    <t>490101</t>
  </si>
  <si>
    <t>ES GÁS</t>
  </si>
  <si>
    <t>490201</t>
  </si>
  <si>
    <t>490202</t>
  </si>
  <si>
    <t>490203</t>
  </si>
  <si>
    <t>490204</t>
  </si>
  <si>
    <t>490205</t>
  </si>
  <si>
    <t>100905</t>
  </si>
  <si>
    <t>Nota 2: As seguintes UO da SESA estão no SIARHES, mas não no ORGANOGRAMES:</t>
  </si>
  <si>
    <t>HPF- Hospital Pedro Fontes</t>
  </si>
  <si>
    <t>HIMABA - Hospital Infantil e Maternidade Alzir Bernadino Alves</t>
  </si>
  <si>
    <t>HEDAMF - Hospital Dr. Alceu Melgaço Filjo</t>
  </si>
  <si>
    <t>Nota 3: Nomenclaturas das seguintes UO da SESA estão no SIARHES, mascomo nome diferente no ORGANOGRAMES:</t>
  </si>
  <si>
    <t>HAB = HEAC - Hospital Estadual Adauto Botelho - Diretor Geral</t>
  </si>
  <si>
    <t>HABF = HAB - Hospital Antonio Bezerrra Faria</t>
  </si>
  <si>
    <t>HDS = HDDS - Hospital Dr. Dorio Silva</t>
  </si>
  <si>
    <t>HEUE = Hosital São Lucas</t>
  </si>
  <si>
    <t>-</t>
  </si>
  <si>
    <t>Linha CC</t>
  </si>
  <si>
    <t>CODIGO+LINHA CC</t>
  </si>
  <si>
    <t>----&gt;01011200001</t>
  </si>
  <si>
    <t>01011200001</t>
  </si>
  <si>
    <t>AGENCIA DESENV MICRO
E PEQ EMP E
EMPREENDEDORISMO</t>
  </si>
  <si>
    <t>01683866000107</t>
  </si>
  <si>
    <t>AGENCIA DE DESENVOLVIMENTO
DAS MICRO E PEQUENAS
EMPRESAS E DO
EMPREENDEDORISMO - ADERES</t>
  </si>
  <si>
    <t>AGENCIA DESENV
MICRO E PEQ EMP E
EMPREENDEDORISMO</t>
  </si>
  <si>
    <t>Estadual</t>
  </si>
  <si>
    <t>Executivo</t>
  </si>
  <si>
    <t>-----&gt;01011200002</t>
  </si>
  <si>
    <t>01011200002</t>
  </si>
  <si>
    <t>CONAD</t>
  </si>
  <si>
    <t>CONSELHO DE
ADMINISTRACAO</t>
  </si>
  <si>
    <t>-----&gt;01045500001</t>
  </si>
  <si>
    <t>01045500001</t>
  </si>
  <si>
    <t>GAF</t>
  </si>
  <si>
    <t>GERENCIA
ADMINISTRATIVA E
FINANCEIRA</t>
  </si>
  <si>
    <t>------&gt;01045500011</t>
  </si>
  <si>
    <t>01045500011</t>
  </si>
  <si>
    <t>GCPRH</t>
  </si>
  <si>
    <t>GRUPO DE CONTROLE,
PLANEJAMENTO E
RECURSOS HUMANOS</t>
  </si>
  <si>
    <t>------&gt;01045500012</t>
  </si>
  <si>
    <t>01045500012</t>
  </si>
  <si>
    <t>GCFO</t>
  </si>
  <si>
    <t>GRUPO CONTABIL,
FINANCEIRO E
ORCAMENTARIO</t>
  </si>
  <si>
    <t>------&gt;01045500013</t>
  </si>
  <si>
    <t>01045500013</t>
  </si>
  <si>
    <t>GA</t>
  </si>
  <si>
    <t>GRUPO ADMINISTRATIVO</t>
  </si>
  <si>
    <t>-----&gt;01022000001</t>
  </si>
  <si>
    <t>01022000001</t>
  </si>
  <si>
    <t>ASESPE</t>
  </si>
  <si>
    <t>ASSESSORIA ESPECIAL</t>
  </si>
  <si>
    <t>-----&gt;01033900004</t>
  </si>
  <si>
    <t>01033900004</t>
  </si>
  <si>
    <t>DIPROE</t>
  </si>
  <si>
    <t>DIRETOR DE PROJETOS
ESPECIAIS</t>
  </si>
  <si>
    <t>-----&gt;01022000003</t>
  </si>
  <si>
    <t>01022000003</t>
  </si>
  <si>
    <t>ASJUR</t>
  </si>
  <si>
    <t>ASSESSORIA JURIDICA</t>
  </si>
  <si>
    <t>-----&gt;01022000004</t>
  </si>
  <si>
    <t>01022000004</t>
  </si>
  <si>
    <t>SECEXE</t>
  </si>
  <si>
    <t>SECRETARIA EXECUTIVA</t>
  </si>
  <si>
    <t>-----&gt;01033900002</t>
  </si>
  <si>
    <t>01033900002</t>
  </si>
  <si>
    <t>DIRTEC</t>
  </si>
  <si>
    <t>DIRETOR TECNICO</t>
  </si>
  <si>
    <t>------&gt;01045500008</t>
  </si>
  <si>
    <t>01045500008</t>
  </si>
  <si>
    <t>GIR</t>
  </si>
  <si>
    <t>GERENCIA DE
INTEGRACAO REGIONAL</t>
  </si>
  <si>
    <t>------&gt;01045500016</t>
  </si>
  <si>
    <t>01045500016</t>
  </si>
  <si>
    <t>GAC</t>
  </si>
  <si>
    <t>GERENCIA DE
ARTESANATO CAPIXABA</t>
  </si>
  <si>
    <t>------&gt;01045500010</t>
  </si>
  <si>
    <t>01045500010</t>
  </si>
  <si>
    <t>GEMPE</t>
  </si>
  <si>
    <t>GERENCIA DE MICRO E
PEQUENAS EMPRESAS</t>
  </si>
  <si>
    <t>------&gt;01045500014</t>
  </si>
  <si>
    <t>01045500014</t>
  </si>
  <si>
    <t>GESOL</t>
  </si>
  <si>
    <t>GERENCIA DE ECONOMIA
SOLIDÁRIA E
MICROCRÉDITO</t>
  </si>
  <si>
    <t>DP</t>
  </si>
  <si>
    <t>DIRETOR PRESIDENTE</t>
  </si>
  <si>
    <t>19481436000178</t>
  </si>
  <si>
    <t>AGENCIA
ESTADUAL DE
RECURSOS
HIDRICOS -
AGERH</t>
  </si>
  <si>
    <t>AGENCIA
ESTADUAL DE
RECURSOS
HIDRICOS</t>
  </si>
  <si>
    <t>ASSESP</t>
  </si>
  <si>
    <t>DPI</t>
  </si>
  <si>
    <t>DIRETORIA DE
PLANEJAMENTO E
INFRAESTRUTURA
HIDRICA</t>
  </si>
  <si>
    <t>------&gt;01045500004</t>
  </si>
  <si>
    <t>01045500004</t>
  </si>
  <si>
    <t>GERE</t>
  </si>
  <si>
    <t>GERENCIA DE
REGULACAO E GESTAO</t>
  </si>
  <si>
    <t>-------&gt;01055500006</t>
  </si>
  <si>
    <t>01055500006</t>
  </si>
  <si>
    <t>COUIR</t>
  </si>
  <si>
    <t>COORDENACAO DE USOS
NA IRRIGACAO</t>
  </si>
  <si>
    <t>-------&gt;01055500005</t>
  </si>
  <si>
    <t>01055500005</t>
  </si>
  <si>
    <t>COSUB</t>
  </si>
  <si>
    <t>COORDENCAO DE USOS
DE AGUAS
SUBTERRANEAS</t>
  </si>
  <si>
    <t>-------&gt;01055500004</t>
  </si>
  <si>
    <t>01055500004</t>
  </si>
  <si>
    <t>COUMU</t>
  </si>
  <si>
    <t>COORDENACAO DE USOS
MULTIPLOS</t>
  </si>
  <si>
    <t>GGIH</t>
  </si>
  <si>
    <t>GERENCIA DE GESTAO DE
INFRAESTRUTURA
HIDRICA</t>
  </si>
  <si>
    <t>-------&gt;01055500007</t>
  </si>
  <si>
    <t>01055500007</t>
  </si>
  <si>
    <t>COBAF</t>
  </si>
  <si>
    <t>COORDENACAO DE
BARRAGEM E
FISCALIZACAO</t>
  </si>
  <si>
    <t>------&gt;01045500005</t>
  </si>
  <si>
    <t>01045500005</t>
  </si>
  <si>
    <t>GPPA</t>
  </si>
  <si>
    <t>GERENCIA DE
PLANEJAMENTO
PESQUISA E APOIO
SIGERH</t>
  </si>
  <si>
    <t>-------&gt;01055500003</t>
  </si>
  <si>
    <t>01055500003</t>
  </si>
  <si>
    <t>COPPE</t>
  </si>
  <si>
    <t>COORDENACAO DE
PLANEJAMENTO E
PESQUISA</t>
  </si>
  <si>
    <t>-------&gt;01055500002</t>
  </si>
  <si>
    <t>01055500002</t>
  </si>
  <si>
    <t>COPPR</t>
  </si>
  <si>
    <t>COORDENACAO DE
PROJETOS E PROGRAMAS</t>
  </si>
  <si>
    <t>-------&gt;01055500001</t>
  </si>
  <si>
    <t>01055500001</t>
  </si>
  <si>
    <t>COAPS</t>
  </si>
  <si>
    <t>COORDENACAO DE APOIO
AO SIGERH</t>
  </si>
  <si>
    <t>------&gt;01011200008</t>
  </si>
  <si>
    <t>01011200008</t>
  </si>
  <si>
    <t>COHIP</t>
  </si>
  <si>
    <t>COORDENACAO DE
HIDROLOGIA,
INFORMACAO E PESQUISA</t>
  </si>
  <si>
    <t>ASSJUR</t>
  </si>
  <si>
    <t>CAA</t>
  </si>
  <si>
    <t>GAB</t>
  </si>
  <si>
    <t>GABINETE DA
PRESIDENCIA</t>
  </si>
  <si>
    <t>-----&gt;01033900001</t>
  </si>
  <si>
    <t>01033900001</t>
  </si>
  <si>
    <t>DAF</t>
  </si>
  <si>
    <t>DIRETORIA
ADMINISTRATIVA E
FINANCEIRA</t>
  </si>
  <si>
    <t>------&gt;01045500002</t>
  </si>
  <si>
    <t>01045500002</t>
  </si>
  <si>
    <t>GPOF</t>
  </si>
  <si>
    <t>GERÊNCIA DE
PLANEJAMENTO,
ORÇAMENTO E FINANÇAS</t>
  </si>
  <si>
    <t>------&gt;01045500001</t>
  </si>
  <si>
    <t>GARH</t>
  </si>
  <si>
    <t>GERENCIA DE
ADMINISTRACAO E
RECURSOS HUMANOS</t>
  </si>
  <si>
    <t>----&gt;50011200001</t>
  </si>
  <si>
    <t>50011200001</t>
  </si>
  <si>
    <t>ARQUIVO PUBLICO DO
ESTADO DO ESP  SANTO -
APEES</t>
  </si>
  <si>
    <t>31729742000186</t>
  </si>
  <si>
    <t>ARQUIVO
PUBLICO DO
ESTADO DO
ESPIRITO SANTO</t>
  </si>
  <si>
    <t>ARQUIVO
PUBLICO DO
ESTADO DO
ESP SANTO</t>
  </si>
  <si>
    <t>-----&gt;50011200002</t>
  </si>
  <si>
    <t>50011200002</t>
  </si>
  <si>
    <t>DG</t>
  </si>
  <si>
    <t>DIRETOR GERAL-APEES</t>
  </si>
  <si>
    <t>-----&gt;50033900001</t>
  </si>
  <si>
    <t>50033900001</t>
  </si>
  <si>
    <t>DTA</t>
  </si>
  <si>
    <t>DIRETORIA TECNICA
ADMINISTRATIVA - APEES</t>
  </si>
  <si>
    <t>------&gt;50035500005</t>
  </si>
  <si>
    <t>50035500005</t>
  </si>
  <si>
    <t>CORED</t>
  </si>
  <si>
    <t>COORDENACAO DE
REPRODUCAO DE
DOCUMENTOS-APEES</t>
  </si>
  <si>
    <t>------&gt;50035500003</t>
  </si>
  <si>
    <t>50035500003</t>
  </si>
  <si>
    <t>COREH</t>
  </si>
  <si>
    <t>COORDENACAO DE
RECURSOS
HUMANOS-APEES</t>
  </si>
  <si>
    <t>------&gt;50035500004</t>
  </si>
  <si>
    <t>50035500004</t>
  </si>
  <si>
    <t>CODEAC</t>
  </si>
  <si>
    <t>COORD DOC ESCRITOS
AUDIOV
CARTOGRAFICOS-APEES</t>
  </si>
  <si>
    <t>------&gt;50035500010</t>
  </si>
  <si>
    <t>50035500010</t>
  </si>
  <si>
    <t>COGED</t>
  </si>
  <si>
    <t>COORDENACAO DE
GESTAO DE
DOCUMENTOS-APEES</t>
  </si>
  <si>
    <t>------&gt;50035500009</t>
  </si>
  <si>
    <t>50035500009</t>
  </si>
  <si>
    <t>COTEIN</t>
  </si>
  <si>
    <t>COORDENACAO DE
TECNOLOGIA DA
INFORMACAO-APEES</t>
  </si>
  <si>
    <t>------&gt;50035500007</t>
  </si>
  <si>
    <t>50035500007</t>
  </si>
  <si>
    <t>COACIN</t>
  </si>
  <si>
    <t>COORDENACAO DE
ACESSO A
INFORMACAO-APEES</t>
  </si>
  <si>
    <t>------&gt;50035500008</t>
  </si>
  <si>
    <t>50035500008</t>
  </si>
  <si>
    <t>COATEN</t>
  </si>
  <si>
    <t>COORDENACAO DE
ATENDIMENTO AO
USUARIO-APEES</t>
  </si>
  <si>
    <t>------&gt;50034700001</t>
  </si>
  <si>
    <t>50034700001</t>
  </si>
  <si>
    <t>GFS</t>
  </si>
  <si>
    <t>GRUPO FINANCEIRO
SETORIAL-GFS-APEES</t>
  </si>
  <si>
    <t>------&gt;50035500006</t>
  </si>
  <si>
    <t>50035500006</t>
  </si>
  <si>
    <t>COPAC</t>
  </si>
  <si>
    <t>COORDENACAO DE
PRESERVACAO DO
ACERVO-APEES</t>
  </si>
  <si>
    <t>AGENCIA DE REGULACAO
DE SERVICOS PUBLICOS -
ARSP</t>
  </si>
  <si>
    <t>26064356000182</t>
  </si>
  <si>
    <t>AGENCIA DE
REGULACAO DE
SERVICOS
PUBLICOS</t>
  </si>
  <si>
    <t>-----&gt;01011200003</t>
  </si>
  <si>
    <t>01011200003</t>
  </si>
  <si>
    <t>DC</t>
  </si>
  <si>
    <t>DIRETORIA COLEGIADA</t>
  </si>
  <si>
    <t>-----&gt;01033900003</t>
  </si>
  <si>
    <t>01033900003</t>
  </si>
  <si>
    <t>DE</t>
  </si>
  <si>
    <t>DIRETORIA REGULACAO
GAS NATURAL E
ENERGIA-ARSP</t>
  </si>
  <si>
    <t>GGN</t>
  </si>
  <si>
    <t>GERENCIA DE
REGULACAO DE GAS
NATURAL-ARSP</t>
  </si>
  <si>
    <t>CC</t>
  </si>
  <si>
    <t>CONSELHO CONSULTIVO</t>
  </si>
  <si>
    <t>ASSESSORIA TECNICA</t>
  </si>
  <si>
    <t>DA</t>
  </si>
  <si>
    <t>DS</t>
  </si>
  <si>
    <t>DIRETORIA REGULACAO
DO SAN BAS E INFRA
VIARIA-ARSP</t>
  </si>
  <si>
    <t>GSB</t>
  </si>
  <si>
    <t>GERENCIA DE
REGULACAO DO
SANEAMENTO
BASICO-ARSP</t>
  </si>
  <si>
    <t>------&gt;01045500003</t>
  </si>
  <si>
    <t>01045500003</t>
  </si>
  <si>
    <t>GIV</t>
  </si>
  <si>
    <t>GERENCIA DE
REGULACAO DE
INFRAESTRUT
VIARIA-ARSP</t>
  </si>
  <si>
    <t>-----&gt;01022000002</t>
  </si>
  <si>
    <t>01022000002</t>
  </si>
  <si>
    <t>OUV</t>
  </si>
  <si>
    <t>OUVIDORIA</t>
  </si>
  <si>
    <t>DC/GAB</t>
  </si>
  <si>
    <t>GABINETE DA DIRETORIA</t>
  </si>
  <si>
    <t>----&gt;BMASSUNTOSCIVIS</t>
  </si>
  <si>
    <t>BMASSUNTOSCIVIS</t>
  </si>
  <si>
    <t>SECAO DE ASSUNTOS CIVIS</t>
  </si>
  <si>
    <t>02133636000137</t>
  </si>
  <si>
    <t>CORPO DE BOMBEIROS MILITAR
DO ESTADO DO ESPIRITO SANTO</t>
  </si>
  <si>
    <t>CORPO DE BOMBEIRO
MILITAR DO ESPIRITO
SANTO</t>
  </si>
  <si>
    <t>----&gt;CBM-ES</t>
  </si>
  <si>
    <t>CBM-ES</t>
  </si>
  <si>
    <t>CORPO DE BOMBEIRO MILITAR</t>
  </si>
  <si>
    <t>-----&gt;BM4BBM</t>
  </si>
  <si>
    <t>BM4BBM</t>
  </si>
  <si>
    <t>4º BATALHAO BOMBEIRO MILITAR</t>
  </si>
  <si>
    <t>------&gt;BM41CIA</t>
  </si>
  <si>
    <t>BM41CIA</t>
  </si>
  <si>
    <t>PRIMEIRA COMPANHIA 1º CIA</t>
  </si>
  <si>
    <t>-------&gt;BM41SAT</t>
  </si>
  <si>
    <t>BM41SAT</t>
  </si>
  <si>
    <t>SETOR DE ATIVIDADE TECNICAS
(SAT)</t>
  </si>
  <si>
    <t>-------&gt;BM41OPER</t>
  </si>
  <si>
    <t>BM41OPER</t>
  </si>
  <si>
    <t>OPERACOES</t>
  </si>
  <si>
    <t>-------&gt;BM41ALOG</t>
  </si>
  <si>
    <t>BM41ALOG</t>
  </si>
  <si>
    <t>ALMOXARIFADO E LOGISTICA</t>
  </si>
  <si>
    <t>-------&gt;BM41SARG</t>
  </si>
  <si>
    <t>BM41SARG</t>
  </si>
  <si>
    <t>SARGENTEACAO</t>
  </si>
  <si>
    <t>------&gt;BM4SECRE</t>
  </si>
  <si>
    <t>BM4SECRE</t>
  </si>
  <si>
    <t>SECRETARIA</t>
  </si>
  <si>
    <t>------&gt;BM4REPDEC</t>
  </si>
  <si>
    <t>BM4REPDEC</t>
  </si>
  <si>
    <t>REPDEC</t>
  </si>
  <si>
    <t>------&gt;BM42CIA</t>
  </si>
  <si>
    <t>BM42CIA</t>
  </si>
  <si>
    <t>SEGUNDA COMPANHIA 2º CIA</t>
  </si>
  <si>
    <t>-------&gt;BM42ALOG</t>
  </si>
  <si>
    <t>BM42ALOG</t>
  </si>
  <si>
    <t>-------&gt;BM42OPER</t>
  </si>
  <si>
    <t>BM42OPER</t>
  </si>
  <si>
    <t>-------&gt;BM42SARG</t>
  </si>
  <si>
    <t>BM42SARG</t>
  </si>
  <si>
    <t>-------&gt;BM42SAT</t>
  </si>
  <si>
    <t>BM42SAT</t>
  </si>
  <si>
    <t>-----&gt;BMCAT</t>
  </si>
  <si>
    <t>BMCAT</t>
  </si>
  <si>
    <t>CENTRO DE ATIVIDADES TECNICAS</t>
  </si>
  <si>
    <t>------&gt;BMGVIS</t>
  </si>
  <si>
    <t>BMGVIS</t>
  </si>
  <si>
    <t>GERENCIA DE VISTORIA</t>
  </si>
  <si>
    <t>-------&gt;BMSECFIS</t>
  </si>
  <si>
    <t>BMSECFIS</t>
  </si>
  <si>
    <t>SETOR DE FISCALIZACAO</t>
  </si>
  <si>
    <t>------&gt;BMGNC</t>
  </si>
  <si>
    <t>BMGNC</t>
  </si>
  <si>
    <t>GERENCIA DE NORMAS E
CADASTRO</t>
  </si>
  <si>
    <t>------&gt;BMCATSECRE</t>
  </si>
  <si>
    <t>BMCATSECRE</t>
  </si>
  <si>
    <t>------&gt;BMDEPANA</t>
  </si>
  <si>
    <t>BMDEPANA</t>
  </si>
  <si>
    <t>DEPARTAMENTO DE ANALISE DE
PROJETOS</t>
  </si>
  <si>
    <t>-------&gt;BMSPCIPIII</t>
  </si>
  <si>
    <t>BMSPCIPIII</t>
  </si>
  <si>
    <t>GERENCIA DA SPCIP NIVEL III</t>
  </si>
  <si>
    <t>-------&gt;BMSPCIPI</t>
  </si>
  <si>
    <t>BMSPCIPI</t>
  </si>
  <si>
    <t>GERENCIA DA SPCIP NIVEL I</t>
  </si>
  <si>
    <t>-------&gt;BMSPCIPII</t>
  </si>
  <si>
    <t>BMSPCIPII</t>
  </si>
  <si>
    <t>GERENCIA DA SPCIP NIVEL II</t>
  </si>
  <si>
    <t>------&gt;BMDIPP</t>
  </si>
  <si>
    <t>BMDIPP</t>
  </si>
  <si>
    <t>DEP DE INVESTIGACAO PESQUISA
PREVENCAO DE INCENDIO</t>
  </si>
  <si>
    <t>-------&gt;BMGPPI</t>
  </si>
  <si>
    <t>BMGPPI</t>
  </si>
  <si>
    <t>GERENCIA DE PESQUISA E
PREVENCAO DE INCENDIO</t>
  </si>
  <si>
    <t>-------&gt;BMGPI</t>
  </si>
  <si>
    <t>BMGPI</t>
  </si>
  <si>
    <t>GERENCIA DE PERICIA DE INCENDIO</t>
  </si>
  <si>
    <t>-----&gt;BM3BBM</t>
  </si>
  <si>
    <t>BM3BBM</t>
  </si>
  <si>
    <t>3º BATALHAO BOMBEIRO MILITAR</t>
  </si>
  <si>
    <t>------&gt;BM3REPDEC</t>
  </si>
  <si>
    <t>BM3REPDEC</t>
  </si>
  <si>
    <t>------&gt;BM31CIA</t>
  </si>
  <si>
    <t>BM31CIA</t>
  </si>
  <si>
    <t>-------&gt;BM31OPER</t>
  </si>
  <si>
    <t>BM31OPER</t>
  </si>
  <si>
    <t>-------&gt;BM31SAT</t>
  </si>
  <si>
    <t>BM31SAT</t>
  </si>
  <si>
    <t>-------&gt;BM31ALOG</t>
  </si>
  <si>
    <t>BM31ALOG</t>
  </si>
  <si>
    <t>-------&gt;BM31SARG</t>
  </si>
  <si>
    <t>BM31SARG</t>
  </si>
  <si>
    <t>------&gt;BM32CIA</t>
  </si>
  <si>
    <t>BM32CIA</t>
  </si>
  <si>
    <t>-------&gt;BM32SAT</t>
  </si>
  <si>
    <t>BM32SAT</t>
  </si>
  <si>
    <t>-------&gt;BM32SARG</t>
  </si>
  <si>
    <t>BM32SARG</t>
  </si>
  <si>
    <t>-------&gt;BM32ALOG</t>
  </si>
  <si>
    <t>BM32ALOG</t>
  </si>
  <si>
    <t>-------&gt;BM32OPER</t>
  </si>
  <si>
    <t>BM32OPER</t>
  </si>
  <si>
    <t>------&gt;BM3SECRE</t>
  </si>
  <si>
    <t>BM3SECRE</t>
  </si>
  <si>
    <t>-----&gt;BM6BBM</t>
  </si>
  <si>
    <t>BM6BBM</t>
  </si>
  <si>
    <t>6º BATALHAO BOMBEIRO MILITAR</t>
  </si>
  <si>
    <t>------&gt;BM61CIA</t>
  </si>
  <si>
    <t>BM61CIA</t>
  </si>
  <si>
    <t>-------&gt;BM61OPER</t>
  </si>
  <si>
    <t>BM61OPER</t>
  </si>
  <si>
    <t>-------&gt;BM61SAT</t>
  </si>
  <si>
    <t>BM61SAT</t>
  </si>
  <si>
    <t>-------&gt;BM61ALOG</t>
  </si>
  <si>
    <t>BM61ALOG</t>
  </si>
  <si>
    <t>-------&gt;BM61SARG</t>
  </si>
  <si>
    <t>BM61SARG</t>
  </si>
  <si>
    <t>------&gt;BM6REPDEC</t>
  </si>
  <si>
    <t>BM6REPDEC</t>
  </si>
  <si>
    <t>------&gt;BM62CIA</t>
  </si>
  <si>
    <t>BM62CIA</t>
  </si>
  <si>
    <t>-------&gt;BM62OPER</t>
  </si>
  <si>
    <t>BM62OPER</t>
  </si>
  <si>
    <t>-------&gt;BM62SAT</t>
  </si>
  <si>
    <t>BM62SAT</t>
  </si>
  <si>
    <t>-------&gt;BM62ALOG</t>
  </si>
  <si>
    <t>BM62ALOG</t>
  </si>
  <si>
    <t>-------&gt;BM62SARG</t>
  </si>
  <si>
    <t>BM62SARG</t>
  </si>
  <si>
    <t>------&gt;BM2CIA6BBM</t>
  </si>
  <si>
    <t>BM2CIA6BBM</t>
  </si>
  <si>
    <t>2ª COMPANHIA BOMBEIRO MILITAR -
6º BBM</t>
  </si>
  <si>
    <t>------&gt;BM6SECRE</t>
  </si>
  <si>
    <t>BM6SECRE</t>
  </si>
  <si>
    <t>-----&gt;BMCMDGERAL</t>
  </si>
  <si>
    <t>BMCMDGERAL</t>
  </si>
  <si>
    <t>COMANDO-GERAL</t>
  </si>
  <si>
    <t>------&gt;BMAEST</t>
  </si>
  <si>
    <t>BMAEST</t>
  </si>
  <si>
    <t>ASSESSORIA ESTRATEGICA</t>
  </si>
  <si>
    <t>-------&gt;BMSCAR</t>
  </si>
  <si>
    <t>BMSCAR</t>
  </si>
  <si>
    <t>SECAO DE CAPTACAO DE
RECURSOS</t>
  </si>
  <si>
    <t>-------&gt;BMGPIC</t>
  </si>
  <si>
    <t>BMGPIC</t>
  </si>
  <si>
    <t>GERENCIA DE PLANEJAMENTO
INTELIGENCIA CORPORATIVA</t>
  </si>
  <si>
    <t>-------&gt;BMGCAR</t>
  </si>
  <si>
    <t>BMGCAR</t>
  </si>
  <si>
    <t>GERENCIA DE CAPTACAO DE
RECURSOS</t>
  </si>
  <si>
    <t>-------&gt;BMGEA</t>
  </si>
  <si>
    <t>BMGEA</t>
  </si>
  <si>
    <t>GERENCIA DE ENGENHARIA E
ARQUITETURA</t>
  </si>
  <si>
    <t>------&gt;BMACG</t>
  </si>
  <si>
    <t>BMACG</t>
  </si>
  <si>
    <t>ASSISTENCIA AO COMANDO-GERAL</t>
  </si>
  <si>
    <t>-------&gt;BMGGD</t>
  </si>
  <si>
    <t>BMGGD</t>
  </si>
  <si>
    <t>GERENCIA DE GESTAO
DOCUMENTAL</t>
  </si>
  <si>
    <t>-------&gt;BMAJGERAL</t>
  </si>
  <si>
    <t>BMAJGERAL</t>
  </si>
  <si>
    <t>AJUDANCIA-GERAL</t>
  </si>
  <si>
    <t>------&gt;BMGCG</t>
  </si>
  <si>
    <t>BMGCG</t>
  </si>
  <si>
    <t>GABINETE DO CMD-GERAL</t>
  </si>
  <si>
    <t>------&gt;BMAI</t>
  </si>
  <si>
    <t>BMAI</t>
  </si>
  <si>
    <t>ASSESSORIA DE INTELIGENCIA</t>
  </si>
  <si>
    <t>------&gt;BMASCOM</t>
  </si>
  <si>
    <t>BMASCOM</t>
  </si>
  <si>
    <t>ASSESSORIA DE COMUNICACAO</t>
  </si>
  <si>
    <t>-----&gt;BM1BBM</t>
  </si>
  <si>
    <t>BM1BBM</t>
  </si>
  <si>
    <t>1º BATALHAO BOMBEIRO MILITAR</t>
  </si>
  <si>
    <t>------&gt;BM12CIA</t>
  </si>
  <si>
    <t>BM12CIA</t>
  </si>
  <si>
    <t>-------&gt;BM12SARG</t>
  </si>
  <si>
    <t>BM12SARG</t>
  </si>
  <si>
    <t>-------&gt;BM12OPER</t>
  </si>
  <si>
    <t>BM12OPER</t>
  </si>
  <si>
    <t>OPERACOES (OPER)</t>
  </si>
  <si>
    <t>-------&gt;BM12SAT</t>
  </si>
  <si>
    <t>BM12SAT</t>
  </si>
  <si>
    <t>-------&gt;BM12ALOG</t>
  </si>
  <si>
    <t>BM12ALOG</t>
  </si>
  <si>
    <t>------&gt;BM1SECRE</t>
  </si>
  <si>
    <t>BM1SECRE</t>
  </si>
  <si>
    <t>------&gt;BM11CIA</t>
  </si>
  <si>
    <t>BM11CIA</t>
  </si>
  <si>
    <t>-------&gt;BM11SARG</t>
  </si>
  <si>
    <t>BM11SARG</t>
  </si>
  <si>
    <t>-------&gt;BM11SAT</t>
  </si>
  <si>
    <t>BM11SAT</t>
  </si>
  <si>
    <t>-------&gt;BM11ALMOXLOG</t>
  </si>
  <si>
    <t>BM11ALMOXLOG</t>
  </si>
  <si>
    <t>-------&gt;BM11OPER</t>
  </si>
  <si>
    <t>BM11OPER</t>
  </si>
  <si>
    <t>------&gt;BM1REPDEC</t>
  </si>
  <si>
    <t>BM1REPDEC</t>
  </si>
  <si>
    <t>-----&gt;BM3CIABMIND</t>
  </si>
  <si>
    <t>BM3CIABMIND</t>
  </si>
  <si>
    <t>3ª COMPANHIA INDEPENDENTE
BOMBEIRO MILITAR</t>
  </si>
  <si>
    <t>-----&gt;BMCORREG</t>
  </si>
  <si>
    <t>BMCORREG</t>
  </si>
  <si>
    <t>------&gt;BMC2</t>
  </si>
  <si>
    <t>BMC2</t>
  </si>
  <si>
    <t>NUCLEO CORREICIONAL</t>
  </si>
  <si>
    <t>------&gt;BMC1</t>
  </si>
  <si>
    <t>BMC1</t>
  </si>
  <si>
    <t>NUCLEO ADMINISTRATIVO E
CARTORIO</t>
  </si>
  <si>
    <t>-------&gt;BMSARGCORR</t>
  </si>
  <si>
    <t>BMSARGCORR</t>
  </si>
  <si>
    <t>SARGENTEACAO C1</t>
  </si>
  <si>
    <t>------&gt;BMUECI</t>
  </si>
  <si>
    <t>BMUECI</t>
  </si>
  <si>
    <t>UNIDADE EXECUTORA DE
CONTROLE INTERNO</t>
  </si>
  <si>
    <t>------&gt;BMC3</t>
  </si>
  <si>
    <t>BMC3</t>
  </si>
  <si>
    <t>NUCLEO JURIDICO</t>
  </si>
  <si>
    <t>-----&gt;BMDGP</t>
  </si>
  <si>
    <t>BMDGP</t>
  </si>
  <si>
    <t>DIRETORIA DE GESTAO DE PESSOAS</t>
  </si>
  <si>
    <t>------&gt;BMCSS</t>
  </si>
  <si>
    <t>BMCSS</t>
  </si>
  <si>
    <t>CENTRO DE SERVICO SOCIAL</t>
  </si>
  <si>
    <t>------&gt;BMSAI</t>
  </si>
  <si>
    <t>BMSAI</t>
  </si>
  <si>
    <t>SETOR DE APOIO INSTITUCIONAL</t>
  </si>
  <si>
    <t>------&gt;BMCEIB</t>
  </si>
  <si>
    <t>BMCEIB</t>
  </si>
  <si>
    <t>CENTRO DE ENSINO E INSTRUCAO</t>
  </si>
  <si>
    <t>-------&gt;BMGTE</t>
  </si>
  <si>
    <t>BMGTE</t>
  </si>
  <si>
    <t>GERENCIA TECNICA DE ENSINO</t>
  </si>
  <si>
    <t>--------&gt;BMCA</t>
  </si>
  <si>
    <t>BMCA</t>
  </si>
  <si>
    <t>SETOR DE CORPO DE ALUNOS</t>
  </si>
  <si>
    <t>-------&gt;BMGFC</t>
  </si>
  <si>
    <t>BMGFC</t>
  </si>
  <si>
    <t>GERENCIA DE FORMACAO DE
CONDUTORES</t>
  </si>
  <si>
    <t>-------&gt;BMGCE</t>
  </si>
  <si>
    <t>BMGCE</t>
  </si>
  <si>
    <t>GERENCIA DE CURSO E EXTENSAO</t>
  </si>
  <si>
    <t>--------&gt;BMSA</t>
  </si>
  <si>
    <t>BMSA</t>
  </si>
  <si>
    <t>SETOR DE AVALIACAO</t>
  </si>
  <si>
    <t>-------&gt;BMCEIBSEC</t>
  </si>
  <si>
    <t>BMCEIBSEC</t>
  </si>
  <si>
    <t>SECAO DE EXPEDIENTE</t>
  </si>
  <si>
    <t>------&gt;BMCAH</t>
  </si>
  <si>
    <t>BMCAH</t>
  </si>
  <si>
    <t>CENTRO DE APOIO AO HPM</t>
  </si>
  <si>
    <t>------&gt;BMCRH</t>
  </si>
  <si>
    <t>BMCRH</t>
  </si>
  <si>
    <t>CENTRO DE RECURSOS HUMANOS</t>
  </si>
  <si>
    <t>-------&gt;BMGRH</t>
  </si>
  <si>
    <t>BMGRH</t>
  </si>
  <si>
    <t>GERENCIA DE RECURSOS HUMANOS</t>
  </si>
  <si>
    <t>--------&gt;BMSPAG</t>
  </si>
  <si>
    <t>BMSPAG</t>
  </si>
  <si>
    <t>SETOR DE PAGAMENTO</t>
  </si>
  <si>
    <t>--------&gt;BMSCEC</t>
  </si>
  <si>
    <t>BMSCEC</t>
  </si>
  <si>
    <t>SECAO DE CURSOS EXTERNOS E
CONCURSOS</t>
  </si>
  <si>
    <t>--------&gt;BMGRHSEC</t>
  </si>
  <si>
    <t>BMGRHSEC</t>
  </si>
  <si>
    <t>--------&gt;BMSPIM</t>
  </si>
  <si>
    <t>BMSPIM</t>
  </si>
  <si>
    <t>SETOR DE PUBLICACAO,
IDENTIFICACAO E MOVIMENTACAO</t>
  </si>
  <si>
    <t>--------&gt;BMSCAD</t>
  </si>
  <si>
    <t>BMSCAD</t>
  </si>
  <si>
    <t>SETOR DE CADASTRO</t>
  </si>
  <si>
    <t>--------&gt;BMGCEC</t>
  </si>
  <si>
    <t>BMGCEC</t>
  </si>
  <si>
    <t>GERENCIA DE CURSOS EXTERNOS E
CONCURSOS</t>
  </si>
  <si>
    <t>-------&gt;BMAESP</t>
  </si>
  <si>
    <t>BMAESP</t>
  </si>
  <si>
    <t>-------&gt;BMSEF</t>
  </si>
  <si>
    <t>BMSEF</t>
  </si>
  <si>
    <t>SETOR DE EDUCACAO FISICA</t>
  </si>
  <si>
    <t>-----&gt;BMDOP</t>
  </si>
  <si>
    <t>BMDOP</t>
  </si>
  <si>
    <t>DIRETORIA DE OPERACOES</t>
  </si>
  <si>
    <t>------&gt;BMDDO</t>
  </si>
  <si>
    <t>BMDDO</t>
  </si>
  <si>
    <t>DEPARTAMENTO DE DOUTRINA
OPERACIONAL</t>
  </si>
  <si>
    <t>-------&gt;BMGCC</t>
  </si>
  <si>
    <t>BMGCC</t>
  </si>
  <si>
    <t>GERENCIA DE CAPACITACAO
CONTINUADA</t>
  </si>
  <si>
    <t>------&gt;BMCGO</t>
  </si>
  <si>
    <t>BMCGO</t>
  </si>
  <si>
    <t>CENTRO DE GESTAO OPERACIONAL</t>
  </si>
  <si>
    <t>-------&gt;BMDEPOP</t>
  </si>
  <si>
    <t>BMDEPOP</t>
  </si>
  <si>
    <t>DEPARTAMENTO DE OPERACOES</t>
  </si>
  <si>
    <t>--------&gt;BMGOI</t>
  </si>
  <si>
    <t>BMGOI</t>
  </si>
  <si>
    <t>GERENCIA DE OPERACOES
INTEGRADAS</t>
  </si>
  <si>
    <t>-------&gt;BMGGRO</t>
  </si>
  <si>
    <t>BMGGRO</t>
  </si>
  <si>
    <t>GERENCIA DE GESTAO DE
RECURSOS OPERACIONAIS</t>
  </si>
  <si>
    <t>------&gt;BMCIODES</t>
  </si>
  <si>
    <t>BMCIODES</t>
  </si>
  <si>
    <t>DEPARTAMENTO DE EMERGENCIAS</t>
  </si>
  <si>
    <t>-------&gt;BMGDE</t>
  </si>
  <si>
    <t>BMGDE</t>
  </si>
  <si>
    <t>COORDENADORIA DE EMERGENCIAS</t>
  </si>
  <si>
    <t>-------&gt;BMGEO</t>
  </si>
  <si>
    <t>BMGEO</t>
  </si>
  <si>
    <t>GERENCIA DE ESTATISTICA
OPERACIONAL</t>
  </si>
  <si>
    <t>------&gt;BMSECREDOP</t>
  </si>
  <si>
    <t>BMSECREDOP</t>
  </si>
  <si>
    <t>-----&gt;BM3CIAIND</t>
  </si>
  <si>
    <t>BM3CIAIND</t>
  </si>
  <si>
    <t>3ª COMPANHIA INDEPENDENTE
BOMBEIROS</t>
  </si>
  <si>
    <t>------&gt;BM3INDREPDEC</t>
  </si>
  <si>
    <t>BM3INDREPDEC</t>
  </si>
  <si>
    <t>REPDEC 3CIAIND</t>
  </si>
  <si>
    <t>------&gt;BM3INDALOG</t>
  </si>
  <si>
    <t>BM3INDALOG</t>
  </si>
  <si>
    <t>ALMOXARIFADO E LOGISTICA
3CIAIND</t>
  </si>
  <si>
    <t>------&gt;BM3INDSARGE</t>
  </si>
  <si>
    <t>BM3INDSARGE</t>
  </si>
  <si>
    <t>SARGENTEACAO 3CIAIND</t>
  </si>
  <si>
    <t>------&gt;BM3INDSAT</t>
  </si>
  <si>
    <t>BM3INDSAT</t>
  </si>
  <si>
    <t>SETOR DE ATIVIDADE TECNICAS
(SAT) 3CIAIND</t>
  </si>
  <si>
    <t>------&gt;BM3INDOPER</t>
  </si>
  <si>
    <t>BM3INDOPER</t>
  </si>
  <si>
    <t>OPERACOES 3CIAIND</t>
  </si>
  <si>
    <t>-----&gt;BMDAL</t>
  </si>
  <si>
    <t>BMDAL</t>
  </si>
  <si>
    <t>DIRETORIA DE APOIO LOGISTICO -
BMDAL</t>
  </si>
  <si>
    <t>------&gt;BMCPL</t>
  </si>
  <si>
    <t>BMCPL</t>
  </si>
  <si>
    <t>CPL</t>
  </si>
  <si>
    <t>------&gt;BMMATBEL</t>
  </si>
  <si>
    <t>BMMATBEL</t>
  </si>
  <si>
    <t>SETOR DE MATERIAL BELICO</t>
  </si>
  <si>
    <t>------&gt;BMCCM</t>
  </si>
  <si>
    <t>BMCCM</t>
  </si>
  <si>
    <t>CENTRO DE COMPRAS E
MANUTENCAO</t>
  </si>
  <si>
    <t>-------&gt;BMGPC</t>
  </si>
  <si>
    <t>BMGPC</t>
  </si>
  <si>
    <t>GERENCIA DE PROCESSAMENTO DE
COMPRAS</t>
  </si>
  <si>
    <t>-------&gt;BMSCC</t>
  </si>
  <si>
    <t>BMSCC</t>
  </si>
  <si>
    <t>SETOR DE CONTRATOS E
CONVENIOS</t>
  </si>
  <si>
    <t>-------&gt;BMDEPMAT</t>
  </si>
  <si>
    <t>BMDEPMAT</t>
  </si>
  <si>
    <t>DEPARTAMENTO DE MANUTENCAO
E FROTA</t>
  </si>
  <si>
    <t>--------&gt;BMGME</t>
  </si>
  <si>
    <t>BMGME</t>
  </si>
  <si>
    <t>GERENCIA DE MANUTENCAO
ELETROELETRONICA</t>
  </si>
  <si>
    <t>---------&gt;BMSECRAD</t>
  </si>
  <si>
    <t>BMSECRAD</t>
  </si>
  <si>
    <t>SECAO DE MANUTENCAO ELETRICA
DE RADIOCOMUNICACAO</t>
  </si>
  <si>
    <t>---------&gt;BMSECELE</t>
  </si>
  <si>
    <t>BMSECELE</t>
  </si>
  <si>
    <t>SECAO DE MANUTENCAO ELETRICA
DE VIATURAS</t>
  </si>
  <si>
    <t>--------&gt;BMSECFROT</t>
  </si>
  <si>
    <t>BMSECFROT</t>
  </si>
  <si>
    <t>SECAO DE FROTA</t>
  </si>
  <si>
    <t>--------&gt;BMGMM</t>
  </si>
  <si>
    <t>BMGMM</t>
  </si>
  <si>
    <t>GERENCIA DE MANUTENCAO
MECANICA</t>
  </si>
  <si>
    <t>---------&gt;BMSECMEQUI</t>
  </si>
  <si>
    <t>BMSECMEQUI</t>
  </si>
  <si>
    <t>SECAO DE MANUTENCAO DE
EQUIPAMENTOS OPERACIONAIS</t>
  </si>
  <si>
    <t>---------&gt;BMSECMVTR</t>
  </si>
  <si>
    <t>BMSECMVTR</t>
  </si>
  <si>
    <t>SECAO DE MANUTENCAO MECANICA
DE VIATURAS</t>
  </si>
  <si>
    <t>-------&gt;BMSMQ</t>
  </si>
  <si>
    <t>BMSMQ</t>
  </si>
  <si>
    <t>SECRETARIA DE MANUTENCAO DE
QUARTEL</t>
  </si>
  <si>
    <t>------&gt;BMDALSEC</t>
  </si>
  <si>
    <t>BMDALSEC</t>
  </si>
  <si>
    <t>------&gt;BMCOFP</t>
  </si>
  <si>
    <t>BMCOFP</t>
  </si>
  <si>
    <t>CENTRO DE ORCAMENTO, FINANCAS
E PATRIMONIO</t>
  </si>
  <si>
    <t>-------&gt;BMGBENS</t>
  </si>
  <si>
    <t>BMGBENS</t>
  </si>
  <si>
    <t>GERENCIA DE BENS MOVEIS E
IMOVEIS</t>
  </si>
  <si>
    <t>--------&gt;BMALMOX</t>
  </si>
  <si>
    <t>BMALMOX</t>
  </si>
  <si>
    <t>ALMOXARIFADO GERAL</t>
  </si>
  <si>
    <t>--------&gt;BMSECPATR</t>
  </si>
  <si>
    <t>BMSECPATR</t>
  </si>
  <si>
    <t>SETOR DE PATRIMONIO</t>
  </si>
  <si>
    <t>--------&gt;BMSTIN</t>
  </si>
  <si>
    <t>BMSTIN</t>
  </si>
  <si>
    <t>SECAO DE TRATAMENTO DE
INSERVIVEIS</t>
  </si>
  <si>
    <t>-------&gt;BMDEPOF</t>
  </si>
  <si>
    <t>BMDEPOF</t>
  </si>
  <si>
    <t>DEPARTAMENTO DE ORCAMENTO E
FINANCAS</t>
  </si>
  <si>
    <t>--------&gt;BMGFO</t>
  </si>
  <si>
    <t>BMGFO</t>
  </si>
  <si>
    <t>GERENCIA DE FUNDOS E
ORCAMENTOS</t>
  </si>
  <si>
    <t>--------&gt;BMGFS</t>
  </si>
  <si>
    <t>BMGFS</t>
  </si>
  <si>
    <t>GRUPO SETORIAL FINANCEIRO</t>
  </si>
  <si>
    <t>--------&gt;BMGF</t>
  </si>
  <si>
    <t>BMGF</t>
  </si>
  <si>
    <t>GERENCIA DE FINANCAS</t>
  </si>
  <si>
    <t>--------&gt;BMGSF</t>
  </si>
  <si>
    <t>BMGSF</t>
  </si>
  <si>
    <t>------&gt;BMGTI</t>
  </si>
  <si>
    <t>BMGTI</t>
  </si>
  <si>
    <t>GERENCIA DE TECNOLOGIA DA
INFORMACAO</t>
  </si>
  <si>
    <t>-------&gt;BMSS</t>
  </si>
  <si>
    <t>BMSS</t>
  </si>
  <si>
    <t>SECAO DE SUPORTE</t>
  </si>
  <si>
    <t>-------&gt;BMSDS</t>
  </si>
  <si>
    <t>BMSDS</t>
  </si>
  <si>
    <t>SECAO DE DESENVOLVIMENTO E
SISTEMAS</t>
  </si>
  <si>
    <t>-------&gt;BMSR</t>
  </si>
  <si>
    <t>BMSR</t>
  </si>
  <si>
    <t>SECAO DE REDE</t>
  </si>
  <si>
    <t>-----&gt;BM2BBM</t>
  </si>
  <si>
    <t>BM2BBM</t>
  </si>
  <si>
    <t>2º BATALHAO BOMBEIRO MILITAR</t>
  </si>
  <si>
    <t>------&gt;BM21CIA</t>
  </si>
  <si>
    <t>BM21CIA</t>
  </si>
  <si>
    <t>-------&gt;BM21ALOG</t>
  </si>
  <si>
    <t>BM21ALOG</t>
  </si>
  <si>
    <t>-------&gt;BM21OPER</t>
  </si>
  <si>
    <t>BM21OPER</t>
  </si>
  <si>
    <t>-------&gt;BM21SAT</t>
  </si>
  <si>
    <t>BM21SAT</t>
  </si>
  <si>
    <t>-------&gt;BM21SARG</t>
  </si>
  <si>
    <t>BM21SARG</t>
  </si>
  <si>
    <t>------&gt;BM2SECRE</t>
  </si>
  <si>
    <t>BM2SECRE</t>
  </si>
  <si>
    <t>------&gt;BM22CIA</t>
  </si>
  <si>
    <t>BM22CIA</t>
  </si>
  <si>
    <t>-------&gt;BM22SAT</t>
  </si>
  <si>
    <t>BM22SAT</t>
  </si>
  <si>
    <t>-------&gt;BM22ALOG</t>
  </si>
  <si>
    <t>BM22ALOG</t>
  </si>
  <si>
    <t>-------&gt;BM22OPER</t>
  </si>
  <si>
    <t>BM22OPER</t>
  </si>
  <si>
    <t>-------&gt;BM22SARG</t>
  </si>
  <si>
    <t>BM22SARG</t>
  </si>
  <si>
    <t>------&gt;BM1CIA2BBM</t>
  </si>
  <si>
    <t>BM1CIA2BBM</t>
  </si>
  <si>
    <t>1ª COMPANHIA BOMBEIRO MILITAR -
2º BBM</t>
  </si>
  <si>
    <t>------&gt;BM2REPDEC</t>
  </si>
  <si>
    <t>BM2REPDEC</t>
  </si>
  <si>
    <t>-----&gt;BM4CIAIND</t>
  </si>
  <si>
    <t>BM4CIAIND</t>
  </si>
  <si>
    <t>4ª COMPANHIA INDEPENDENTE
BOMBEIROS MILITAR</t>
  </si>
  <si>
    <t>------&gt;BM4INDSAT</t>
  </si>
  <si>
    <t>BM4INDSAT</t>
  </si>
  <si>
    <t>SETOR DE ATIVIDADE TECNICAS
(SAT) 4CIAIND</t>
  </si>
  <si>
    <t>------&gt;BM4INDSARGE</t>
  </si>
  <si>
    <t>BM4INDSARGE</t>
  </si>
  <si>
    <t>SARGENTEACAO 4CIAIND</t>
  </si>
  <si>
    <t>------&gt;BM4INDOPER</t>
  </si>
  <si>
    <t>BM4INDOPER</t>
  </si>
  <si>
    <t>OPERACOES 4CIAIND</t>
  </si>
  <si>
    <t>------&gt;BM4INDALOG</t>
  </si>
  <si>
    <t>BM4INDALOG</t>
  </si>
  <si>
    <t>ALMOXARIFADO E LOGISTICA
4CIAIND</t>
  </si>
  <si>
    <t>-----&gt;BMCERD</t>
  </si>
  <si>
    <t>BMCERD</t>
  </si>
  <si>
    <t>CENTRO ESPECIALIZADO DE
RESPOSTA A DESASTRES</t>
  </si>
  <si>
    <t>------&gt;BMGERD</t>
  </si>
  <si>
    <t>BMGERD</t>
  </si>
  <si>
    <t>GERENCIA ESPECIALIZADA DE
RESPOSTA A DESASTRES</t>
  </si>
  <si>
    <t>------&gt;BMCERDALOG</t>
  </si>
  <si>
    <t>BMCERDALOG</t>
  </si>
  <si>
    <t>ALMOXARIFADO E LOGISTICA CERD</t>
  </si>
  <si>
    <t>------&gt;BMCERDPLAN</t>
  </si>
  <si>
    <t>BMCERDPLAN</t>
  </si>
  <si>
    <t>PLANEJAMENTO CERD</t>
  </si>
  <si>
    <t>------&gt;BMCERDOPER</t>
  </si>
  <si>
    <t>BMCERDOPER</t>
  </si>
  <si>
    <t>OPERACOES CERD</t>
  </si>
  <si>
    <t>------&gt;BMCERDSARGE</t>
  </si>
  <si>
    <t>BMCERDSARGE</t>
  </si>
  <si>
    <t>SARGENTEACAO CERD</t>
  </si>
  <si>
    <t>-----&gt;BMCEPDEC</t>
  </si>
  <si>
    <t>BMCEPDEC</t>
  </si>
  <si>
    <t>BMCEPDECCOORD</t>
  </si>
  <si>
    <t>COORDENADORIA ESTADUAL DE
PROTECAO E DEFESA CIVIL</t>
  </si>
  <si>
    <t>------&gt;BMCOORDADJ</t>
  </si>
  <si>
    <t>BMCOORDADJ</t>
  </si>
  <si>
    <t>BMCEPDECADJ</t>
  </si>
  <si>
    <t>COORD ESTADUAL ADJUNTA DE
PROTECAO E DEFESA CIVIL</t>
  </si>
  <si>
    <t>-------&gt;BMDEPPREVREC</t>
  </si>
  <si>
    <t>BMDEPPREVREC</t>
  </si>
  <si>
    <t>BMCEPDECPREV</t>
  </si>
  <si>
    <t>DEPARTAMENTO DE PREVENCAO,
MITIGACAO E RECUPERACAO</t>
  </si>
  <si>
    <t>-------&gt;BMGEADM</t>
  </si>
  <si>
    <t>BMGEADM</t>
  </si>
  <si>
    <t>BMCEPDECADM</t>
  </si>
  <si>
    <t>-------&gt;BMDEPPRERES</t>
  </si>
  <si>
    <t>BMDEPPRERES</t>
  </si>
  <si>
    <t>BMCEPDECRESP</t>
  </si>
  <si>
    <t>DEPARTAMENTO DE PREPARACAO E
RESPOSTA</t>
  </si>
  <si>
    <t>-------&gt;BMDI</t>
  </si>
  <si>
    <t>BMDI</t>
  </si>
  <si>
    <t>DEPARTAMENTO DE INTEGRACAO</t>
  </si>
  <si>
    <t>------&gt;BMREPDECCACH</t>
  </si>
  <si>
    <t>BMREPDECCACH</t>
  </si>
  <si>
    <t>REPDEC - REGIONAL CACHOEIRO</t>
  </si>
  <si>
    <t>------&gt;BMREPDECGUAC</t>
  </si>
  <si>
    <t>BMREPDECGUAC</t>
  </si>
  <si>
    <t>REPDEC - REGIONAL GUACUI</t>
  </si>
  <si>
    <t>------&gt;BMCINDEC</t>
  </si>
  <si>
    <t>BMCINDEC</t>
  </si>
  <si>
    <t>CENTRO DE INTELIGENCIA DE
DEFESA CIVIL</t>
  </si>
  <si>
    <t>------&gt;BMREPDECSM</t>
  </si>
  <si>
    <t>BMREPDECSM</t>
  </si>
  <si>
    <t>REPDEC - REGIONAL SAO MATEUS</t>
  </si>
  <si>
    <t>------&gt;BMREPDECNV</t>
  </si>
  <si>
    <t>BMREPDECNV</t>
  </si>
  <si>
    <t>REPDEC - REGIONAL NOVA VENECIA</t>
  </si>
  <si>
    <t>------&gt;BMREPDECCOL</t>
  </si>
  <si>
    <t>BMREPDECCOL</t>
  </si>
  <si>
    <t>REPDEC - REGIONAL COLATINA</t>
  </si>
  <si>
    <t>------&gt;BMASSTEC</t>
  </si>
  <si>
    <t>BMASSTEC</t>
  </si>
  <si>
    <t>BMCEPDECVIST</t>
  </si>
  <si>
    <t>------&gt;BMREPDECAR</t>
  </si>
  <si>
    <t>BMREPDECAR</t>
  </si>
  <si>
    <t>REPDEC - REGIONAL ARACRUZ</t>
  </si>
  <si>
    <t>------&gt;BMREPDECGUAR</t>
  </si>
  <si>
    <t>BMREPDECGUAR</t>
  </si>
  <si>
    <t>REPDEC - REGIONAL GUARAPARI</t>
  </si>
  <si>
    <t>------&gt;BMREPDECMF</t>
  </si>
  <si>
    <t>BMREPDECMF</t>
  </si>
  <si>
    <t>REPDEC - REGIONAL MARECHAL
FLORIANO</t>
  </si>
  <si>
    <t>------&gt;BMREPDECVIX</t>
  </si>
  <si>
    <t>BMREPDECVIX</t>
  </si>
  <si>
    <t>REPDEC - REGIONAL VITORIA</t>
  </si>
  <si>
    <t>-----&gt;BM5CIAIND</t>
  </si>
  <si>
    <t>BM5CIAIND</t>
  </si>
  <si>
    <t>5ª COMPANHIA INDEPENDENTE
BOMBEIROS MILITAR</t>
  </si>
  <si>
    <t>------&gt;BM5INDSARGE</t>
  </si>
  <si>
    <t>BM5INDSARGE</t>
  </si>
  <si>
    <t>SARGENTEACAO 5CIAIND</t>
  </si>
  <si>
    <t>------&gt;BM5INDOPER</t>
  </si>
  <si>
    <t>BM5INDOPER</t>
  </si>
  <si>
    <t>OPERACOES 5CIAIND</t>
  </si>
  <si>
    <t>------&gt;BM5INDSAT</t>
  </si>
  <si>
    <t>BM5INDSAT</t>
  </si>
  <si>
    <t>SETOR DE ATIVIDADE TECNICAS
(SAT) 5CIAIND</t>
  </si>
  <si>
    <t>------&gt;BM5INDALOG</t>
  </si>
  <si>
    <t>BM5INDALOG</t>
  </si>
  <si>
    <t>ALMOXARIFADO E LOGISTICA
5CIAIND</t>
  </si>
  <si>
    <t>-----&gt;BM5BBM</t>
  </si>
  <si>
    <t>BM5BBM</t>
  </si>
  <si>
    <t>5º BATALHAO BOMBEIRO MILITAR</t>
  </si>
  <si>
    <t>------&gt;BM52CIA</t>
  </si>
  <si>
    <t>BM52CIA</t>
  </si>
  <si>
    <t>-------&gt;BM52SARG</t>
  </si>
  <si>
    <t>BM52SARG</t>
  </si>
  <si>
    <t>-------&gt;BM52ALOG</t>
  </si>
  <si>
    <t>BM52ALOG</t>
  </si>
  <si>
    <t>-------&gt;BM52SAT</t>
  </si>
  <si>
    <t>BM52SAT</t>
  </si>
  <si>
    <t>-------&gt;BM52OPER</t>
  </si>
  <si>
    <t>BM52OPER</t>
  </si>
  <si>
    <t>------&gt;BM5SECRE</t>
  </si>
  <si>
    <t>BM5SECRE</t>
  </si>
  <si>
    <t>------&gt;BM51CIA</t>
  </si>
  <si>
    <t>BM51CIA</t>
  </si>
  <si>
    <t>-------&gt;BM51SAT</t>
  </si>
  <si>
    <t>BM51SAT</t>
  </si>
  <si>
    <t>-------&gt;BM51SARG</t>
  </si>
  <si>
    <t>BM51SARG</t>
  </si>
  <si>
    <t>-------&gt;BM51ALOG</t>
  </si>
  <si>
    <t>BM51ALOG</t>
  </si>
  <si>
    <t>-------&gt;BM51OPER</t>
  </si>
  <si>
    <t>BM51OPER</t>
  </si>
  <si>
    <t>------&gt;BM5REPDEC</t>
  </si>
  <si>
    <t>BM5REPDEC</t>
  </si>
  <si>
    <t>-----&gt;BM2CIAIND</t>
  </si>
  <si>
    <t>BM2CIAIND</t>
  </si>
  <si>
    <t>2ª COMPANHIA INDEPENDENTE
BOMBEIROS</t>
  </si>
  <si>
    <t>------&gt;BM2INDALOG</t>
  </si>
  <si>
    <t>BM2INDALOG</t>
  </si>
  <si>
    <t>ALMOXARIFADO E LOGISTICA
2CIAIND</t>
  </si>
  <si>
    <t>------&gt;BM2INDREPDEC</t>
  </si>
  <si>
    <t>BM2INDREPDEC</t>
  </si>
  <si>
    <t>REPDEC 2CIAIND</t>
  </si>
  <si>
    <t>------&gt;BM2INDSARGE</t>
  </si>
  <si>
    <t>BM2INDSARGE</t>
  </si>
  <si>
    <t>SARGENTEACAO 2CIAIND</t>
  </si>
  <si>
    <t>------&gt;BM2INDSAT</t>
  </si>
  <si>
    <t>BM2INDSAT</t>
  </si>
  <si>
    <t>SETOR DE ATIVIDADE TECNICAS
(SAT) 2CIAIND</t>
  </si>
  <si>
    <t>------&gt;BM2INDOPER</t>
  </si>
  <si>
    <t>BM2INDOPER</t>
  </si>
  <si>
    <t>OPERACOES 2CIAIND</t>
  </si>
  <si>
    <t>-----&gt;BM1CIAIND</t>
  </si>
  <si>
    <t>BM1CIAIND</t>
  </si>
  <si>
    <t>1ª COMPANHIA INDEPENDENTE
BOMBEIROS MILITAR</t>
  </si>
  <si>
    <t>------&gt;BM1INDOPER</t>
  </si>
  <si>
    <t>BM1INDOPER</t>
  </si>
  <si>
    <t>OPERACOES 1CIAIND</t>
  </si>
  <si>
    <t>------&gt;BM1INDALOG</t>
  </si>
  <si>
    <t>BM1INDALOG</t>
  </si>
  <si>
    <t>ALMOXARIFADO E LOGISTICA
1CIAIND</t>
  </si>
  <si>
    <t>------&gt;BM1INDSAT</t>
  </si>
  <si>
    <t>BM1INDSAT</t>
  </si>
  <si>
    <t>SETOR DE ATIVIDADE TECNICAS
(SAT) 1CIAIND</t>
  </si>
  <si>
    <t>------&gt;BM1INDREPDEC</t>
  </si>
  <si>
    <t>BM1INDREPDEC</t>
  </si>
  <si>
    <t>REPDEC 1CIAIND</t>
  </si>
  <si>
    <t>------&gt;BM1INDSARGE</t>
  </si>
  <si>
    <t>BM1INDSARGE</t>
  </si>
  <si>
    <t>SARGENTEACAO 1CIAIND</t>
  </si>
  <si>
    <t>----&gt;BMCOBOM</t>
  </si>
  <si>
    <t>BMCOBOM</t>
  </si>
  <si>
    <t>CENTRO DE OPERACOES BOMBEIRO
MILITAR</t>
  </si>
  <si>
    <t>----&gt;BMCIODESMETROP</t>
  </si>
  <si>
    <t>BMCIODESMETROP</t>
  </si>
  <si>
    <t>CIODES METROPOLITANO - 3ª
SECAO</t>
  </si>
  <si>
    <t>-----&gt;BMCIODESNORTE</t>
  </si>
  <si>
    <t>BMCIODESNORTE</t>
  </si>
  <si>
    <t>CIODES NORTE - CIODES
METROPOLITANO - 3ª SECAO</t>
  </si>
  <si>
    <t>-----&gt;BMCIODESSUL</t>
  </si>
  <si>
    <t>BMCIODESSUL</t>
  </si>
  <si>
    <t>CIODES SUL - CIODES
METROPOLITANO - 3ª SECAO</t>
  </si>
  <si>
    <t>----&gt;BMASSESESP</t>
  </si>
  <si>
    <t>BMASSESESP</t>
  </si>
  <si>
    <t>ASSES ESP - 1ªSEC EST MAIOR
PESSOAL E LEGISLACAO</t>
  </si>
  <si>
    <t>----&gt;BMMARKETING</t>
  </si>
  <si>
    <t>BMMARKETING</t>
  </si>
  <si>
    <t>SECAO DE MARKETING</t>
  </si>
  <si>
    <t>----&gt;BMCERIMONIAL</t>
  </si>
  <si>
    <t>BMCERIMONIAL</t>
  </si>
  <si>
    <t>SECAO DE CERIMONIAL</t>
  </si>
  <si>
    <t>CENTRAIS DE
ABASTECIMENTO DO ESPIRITO
SANTOS</t>
  </si>
  <si>
    <t>27064062000113</t>
  </si>
  <si>
    <t>CENTRAIS DE
ABASTECIMENTO DO
ESPIRITO SANTO SA
CEASA ES</t>
  </si>
  <si>
    <t>CENTRAIS DE
ABASTECIMENTO DO
ESPIRITO SANTO S/A</t>
  </si>
  <si>
    <t>-----&gt;01022000008</t>
  </si>
  <si>
    <t>01022000008</t>
  </si>
  <si>
    <t>ASSESSORIA DE SEGURANÇA
PATRIMONIAL</t>
  </si>
  <si>
    <t>-----&gt;01011200004</t>
  </si>
  <si>
    <t>01011200004</t>
  </si>
  <si>
    <t>SUPORTE TECNICO EM
TECNOLOGIA DA INFORMACAO</t>
  </si>
  <si>
    <t>-----&gt;01011200005</t>
  </si>
  <si>
    <t>01011200005</t>
  </si>
  <si>
    <t>COFINS</t>
  </si>
  <si>
    <t>CONSELHO FISCAL</t>
  </si>
  <si>
    <t>ASCOM</t>
  </si>
  <si>
    <t>ASSESSORIA DE
COMUNICAÇÃO</t>
  </si>
  <si>
    <t>-----&gt;01052000001</t>
  </si>
  <si>
    <t>01052000001</t>
  </si>
  <si>
    <t>-----&gt;01022000010</t>
  </si>
  <si>
    <t>01022000010</t>
  </si>
  <si>
    <t>GAPRE</t>
  </si>
  <si>
    <t>GABINETE DA PRESIDENCIA
GAPRE</t>
  </si>
  <si>
    <t>-----&gt;01022000007</t>
  </si>
  <si>
    <t>01022000007</t>
  </si>
  <si>
    <t>ASSJINS</t>
  </si>
  <si>
    <t>ASSESSORIA JURIDICA
INSTITUCIONAL</t>
  </si>
  <si>
    <t>DITEO</t>
  </si>
  <si>
    <t>DIRETOR TECNICO
OPERACIONAL</t>
  </si>
  <si>
    <t>------&gt;01022000004</t>
  </si>
  <si>
    <t>SETOR TECNICO E
MANUTENCAO</t>
  </si>
  <si>
    <t>------&gt;01035500011</t>
  </si>
  <si>
    <t>01035500011</t>
  </si>
  <si>
    <t>COORDENADORIA REGIONAL
COLATINA- GERCO</t>
  </si>
  <si>
    <t>------&gt;01035500008</t>
  </si>
  <si>
    <t>01035500008</t>
  </si>
  <si>
    <t>GERENCIA DE ESTATISTICA</t>
  </si>
  <si>
    <t>------&gt;01035500002</t>
  </si>
  <si>
    <t>01035500002</t>
  </si>
  <si>
    <t>GECAR</t>
  </si>
  <si>
    <t>GERENCIA DE MERCADO E
RASTREABILIDADE</t>
  </si>
  <si>
    <t>-------&gt;01045500019</t>
  </si>
  <si>
    <t>01045500019</t>
  </si>
  <si>
    <t>SUBGERENCIA TÉCNICA
-SUTEC</t>
  </si>
  <si>
    <t>-------&gt;01045500018</t>
  </si>
  <si>
    <t>01045500018</t>
  </si>
  <si>
    <t>SUOPE</t>
  </si>
  <si>
    <t>SUBGERENCIA
OPERACIONAL-SUOPE</t>
  </si>
  <si>
    <t>-------&gt;01045500020</t>
  </si>
  <si>
    <t>01045500020</t>
  </si>
  <si>
    <t>SUBGERENCIA DE
RASTREABILIDADE</t>
  </si>
  <si>
    <t>------&gt;01035500006</t>
  </si>
  <si>
    <t>01035500006</t>
  </si>
  <si>
    <t>COGEC</t>
  </si>
  <si>
    <t>GERENCIA DE CONTRATOS E
CONVENIOS</t>
  </si>
  <si>
    <t>DIAFI</t>
  </si>
  <si>
    <t>DIRETOR ADMINISTRATIVO E
FINANCEIRO</t>
  </si>
  <si>
    <t>------&gt;01022000005</t>
  </si>
  <si>
    <t>01022000005</t>
  </si>
  <si>
    <t>SETOR TECNICO
OPERACIONAL</t>
  </si>
  <si>
    <t>------&gt;01035500001</t>
  </si>
  <si>
    <t>01035500001</t>
  </si>
  <si>
    <t>GEAFI</t>
  </si>
  <si>
    <t>GERENCIA ADMINISTRATIVA E
FINANCEIRA</t>
  </si>
  <si>
    <t>-------&gt;01055500021</t>
  </si>
  <si>
    <t>01055500021</t>
  </si>
  <si>
    <t>PROTOCOLO</t>
  </si>
  <si>
    <t>-------&gt;01045500017</t>
  </si>
  <si>
    <t>01045500017</t>
  </si>
  <si>
    <t>SUARC</t>
  </si>
  <si>
    <t>SUBGERENCIA DE
ARRECADACAO E
COBRANCA-SUARC</t>
  </si>
  <si>
    <t>-------&gt;01045500016</t>
  </si>
  <si>
    <t>SUPOF</t>
  </si>
  <si>
    <t>SUBGERENCIA DE
PLANEJAMENTO ORG E
FINANCEIRO-SUPOF</t>
  </si>
  <si>
    <t>-------&gt;01045500002</t>
  </si>
  <si>
    <t>SUREH</t>
  </si>
  <si>
    <t>SUBGERENCIA DE RECURSOS
HUMANOS-SUREH</t>
  </si>
  <si>
    <t>-------&gt;01045500014</t>
  </si>
  <si>
    <t>SUACO</t>
  </si>
  <si>
    <t>SUBGERENCIA DE
CONTRATOS E
CONVENIOS-SUACO</t>
  </si>
  <si>
    <t>-------&gt;01055500020</t>
  </si>
  <si>
    <t>01055500020</t>
  </si>
  <si>
    <t>ALMOXARIFADO</t>
  </si>
  <si>
    <t>------&gt;01035500010</t>
  </si>
  <si>
    <t>01035500010</t>
  </si>
  <si>
    <t>ASSESSORIA DE
PROSPECCAO DE NEGOCIO</t>
  </si>
  <si>
    <t>------&gt;01022000006</t>
  </si>
  <si>
    <t>01022000006</t>
  </si>
  <si>
    <t>ESTATISTICA</t>
  </si>
  <si>
    <t>----&gt;01056300005</t>
  </si>
  <si>
    <t>01056300005</t>
  </si>
  <si>
    <t>UNIDADE TECNICA REGIONAL
MERCOSERRANA</t>
  </si>
  <si>
    <t>DIPRE</t>
  </si>
  <si>
    <t>DEPARTAMENTO DE
EDIFICACOES RODOVIAS
DO EST DO ES</t>
  </si>
  <si>
    <t>04889717000197</t>
  </si>
  <si>
    <t>DEPARTAMENTO DE
EDIFICACOES E DE RODOVIAS
DO ESTADO DO ESPIRITO
SANTO - DER-ES</t>
  </si>
  <si>
    <t>DEPART DE EDIF E
DE RODOVIAS DO
EST DO ESP SANTO</t>
  </si>
  <si>
    <t>-----&gt;01011200007</t>
  </si>
  <si>
    <t>01011200007</t>
  </si>
  <si>
    <t>JRFD</t>
  </si>
  <si>
    <t>JUNTA DE RECURSO DE
FAIXA DE DOMINIO - JRFD</t>
  </si>
  <si>
    <t>-----&gt;01022000015</t>
  </si>
  <si>
    <t>01022000015</t>
  </si>
  <si>
    <t>GABINETE DA
PRESIDENCIA - GAPRE</t>
  </si>
  <si>
    <t>-----&gt;01033900010</t>
  </si>
  <si>
    <t>01033900010</t>
  </si>
  <si>
    <t>DIROP</t>
  </si>
  <si>
    <t>DIR. OPE. E MANUTENCAO
DE INFRA. LOGISTICA -
DIROP</t>
  </si>
  <si>
    <t>------&gt;01045500009</t>
  </si>
  <si>
    <t>01045500009</t>
  </si>
  <si>
    <t>GEMAE</t>
  </si>
  <si>
    <t>GER. DE MANUTENCAO
GESTAO  INFRA. ESPECIAL
- GEMAE</t>
  </si>
  <si>
    <t>GEMAM</t>
  </si>
  <si>
    <t>GERE. DE MANU. GESTAO
DA MALHA RODOVIARIA -
GEMAM</t>
  </si>
  <si>
    <t>------&gt;01045500006</t>
  </si>
  <si>
    <t>01045500006</t>
  </si>
  <si>
    <t>GFISM</t>
  </si>
  <si>
    <t>GERENCIA DE
FISCALIZACAO  GESTAO
DE MULTAS - GFISM</t>
  </si>
  <si>
    <t>------&gt;01042000002</t>
  </si>
  <si>
    <t>01042000002</t>
  </si>
  <si>
    <t>GABINETE - DIROP</t>
  </si>
  <si>
    <t>------&gt;01045500007</t>
  </si>
  <si>
    <t>01045500007</t>
  </si>
  <si>
    <t>GESER</t>
  </si>
  <si>
    <t>GERENCIA DE OPERA. E
SEGURANCA RODOVIARIA -
GESER</t>
  </si>
  <si>
    <t>------&gt;01042000007</t>
  </si>
  <si>
    <t>01042000007</t>
  </si>
  <si>
    <t>ASSESSORIA - DIROP</t>
  </si>
  <si>
    <t>-----&gt;01033900009</t>
  </si>
  <si>
    <t>01033900009</t>
  </si>
  <si>
    <t>DIRAD</t>
  </si>
  <si>
    <t>DIRETORIA DE
ADMINISTRACAO E
FINANCAS - DIRAD</t>
  </si>
  <si>
    <t>------&gt;01042000006</t>
  </si>
  <si>
    <t>01042000006</t>
  </si>
  <si>
    <t>ASSESSORIA - DIRAD</t>
  </si>
  <si>
    <t>GEPES</t>
  </si>
  <si>
    <t>GERENCIA DE GESTAO DE
PESSOAS - GEPES</t>
  </si>
  <si>
    <t>GERAD</t>
  </si>
  <si>
    <t>GERENCIA DE
ADMINISTRACAO - GERAD</t>
  </si>
  <si>
    <t>------&gt;01042000001</t>
  </si>
  <si>
    <t>01042000001</t>
  </si>
  <si>
    <t>GABINETE - DIRAD</t>
  </si>
  <si>
    <t>GETIC</t>
  </si>
  <si>
    <t>GERENCIA DE
TECNOLOGIA DA
INFORMACAO - GETIC</t>
  </si>
  <si>
    <t>GEFIN</t>
  </si>
  <si>
    <t>GERENCIA DE FINANCAS,
ORCA. E ARRECADACAO -
GEFIN</t>
  </si>
  <si>
    <t>-----&gt;01022000017</t>
  </si>
  <si>
    <t>01022000017</t>
  </si>
  <si>
    <t>SECEX</t>
  </si>
  <si>
    <t>SECRETARIA EXECUTIVA -
SECEX</t>
  </si>
  <si>
    <t>-----&gt;01046300003</t>
  </si>
  <si>
    <t>01046300003</t>
  </si>
  <si>
    <t>SR-III</t>
  </si>
  <si>
    <t>SUPERINTENDENCIA
EXECUTIVA REGIONAL III -
SR-III</t>
  </si>
  <si>
    <t>------&gt;01056300006</t>
  </si>
  <si>
    <t>01056300006</t>
  </si>
  <si>
    <t>CEOM-III</t>
  </si>
  <si>
    <t>COOR. EXECUTIVA DE
OPERACAO  MANUTENCAO
- CEOM-III</t>
  </si>
  <si>
    <t>------&gt;01056300005</t>
  </si>
  <si>
    <t>CEOQ-III</t>
  </si>
  <si>
    <t>COOR. EXECUTIVA DE
OBRAS E QUALIDADE -
CEOQ-III</t>
  </si>
  <si>
    <t>------&gt;01026300003</t>
  </si>
  <si>
    <t>01026300003</t>
  </si>
  <si>
    <t>ASSESSORIA - SR-III</t>
  </si>
  <si>
    <t>-----&gt;01046300001</t>
  </si>
  <si>
    <t>01046300001</t>
  </si>
  <si>
    <t>SR-I</t>
  </si>
  <si>
    <t>SUPERINTENDENCIA
EXECUTIVA REGIONAL I -
SR-I</t>
  </si>
  <si>
    <t>------&gt;01056300002</t>
  </si>
  <si>
    <t>01056300002</t>
  </si>
  <si>
    <t>CEOM-I</t>
  </si>
  <si>
    <t>COOR. EXECUTIVA DE
OPERACAO E
MANUTENCAO - CEOM-I</t>
  </si>
  <si>
    <t>------&gt;01056300001</t>
  </si>
  <si>
    <t>01056300001</t>
  </si>
  <si>
    <t>CEOQ-I</t>
  </si>
  <si>
    <t>COORD. EXECUTIVA DE
OBRAS E QUALIDADE -
CEOQ-I</t>
  </si>
  <si>
    <t>------&gt;01026300001</t>
  </si>
  <si>
    <t>01026300001</t>
  </si>
  <si>
    <t>ASSESSORIA - SR-I</t>
  </si>
  <si>
    <t>-----&gt;01033900011</t>
  </si>
  <si>
    <t>01033900011</t>
  </si>
  <si>
    <t>DIREN</t>
  </si>
  <si>
    <t>DIRETORIA DE OBRAS DE
INFRA. LOGISTICA - DIREN</t>
  </si>
  <si>
    <t>------&gt;01042000003</t>
  </si>
  <si>
    <t>01042000003</t>
  </si>
  <si>
    <t>GABINETE - DIREN</t>
  </si>
  <si>
    <t>GEORC</t>
  </si>
  <si>
    <t>GERENCIA DE
ORCAMENTO DE INFRA.
LOGISTICA - GEORC</t>
  </si>
  <si>
    <t>------&gt;01042000008</t>
  </si>
  <si>
    <t>01042000008</t>
  </si>
  <si>
    <t>ASSESSORIA - DIREN</t>
  </si>
  <si>
    <t>GEPRI</t>
  </si>
  <si>
    <t>GERENCIA DE PROJETOS.
DE INFRA. LOGISTICA -
GEPRI</t>
  </si>
  <si>
    <t>GEMOB</t>
  </si>
  <si>
    <t>GER. MONITORA. DE
OBRAS DE INFR.
LOGISTICA - GEMOB</t>
  </si>
  <si>
    <t>-----&gt;01046300002</t>
  </si>
  <si>
    <t>01046300002</t>
  </si>
  <si>
    <t>SR-II</t>
  </si>
  <si>
    <t>SUPERINTENDENCIA
EXECUTIVA REGIONAL II -
SR-II</t>
  </si>
  <si>
    <t>------&gt;01056300003</t>
  </si>
  <si>
    <t>01056300003</t>
  </si>
  <si>
    <t>CEOQ-II</t>
  </si>
  <si>
    <t>COOR. EXECUTIVA DE
OBRAS E QUALIDADE -
CEOQ-II</t>
  </si>
  <si>
    <t>------&gt;01056300004</t>
  </si>
  <si>
    <t>01056300004</t>
  </si>
  <si>
    <t>CEOM-II</t>
  </si>
  <si>
    <t>COOR. EXECUTIVA DE
OPERACAO E
MANUTENCAO - CEOM-II</t>
  </si>
  <si>
    <t>------&gt;01026300002</t>
  </si>
  <si>
    <t>01026300002</t>
  </si>
  <si>
    <t>ASSESSORIA - SR-II</t>
  </si>
  <si>
    <t>-----&gt;01046300005</t>
  </si>
  <si>
    <t>01046300005</t>
  </si>
  <si>
    <t>SE-U</t>
  </si>
  <si>
    <t>SUPERIN. EXECUTIVA
EMPREENDIMENTOS
URBANOS - SE-U</t>
  </si>
  <si>
    <t>------&gt;01056300009</t>
  </si>
  <si>
    <t>01056300009</t>
  </si>
  <si>
    <t>CEO-U</t>
  </si>
  <si>
    <t>COORDENACAO
EXECUTIVA DE OBRAS E
QUALIDADE - CEO-U</t>
  </si>
  <si>
    <t>------&gt;01026300005</t>
  </si>
  <si>
    <t>01026300005</t>
  </si>
  <si>
    <t>ASSESSORIA - SE-U</t>
  </si>
  <si>
    <t>-----&gt;01022000019</t>
  </si>
  <si>
    <t>01022000019</t>
  </si>
  <si>
    <t>CJDP</t>
  </si>
  <si>
    <t>COMISSÃO JULGADORA DE
DEFESA PREVIA -  CJDP</t>
  </si>
  <si>
    <t>-----&gt;01022000023</t>
  </si>
  <si>
    <t>01022000023</t>
  </si>
  <si>
    <t>ASTEC</t>
  </si>
  <si>
    <t>ASSESSORIA TECNICA DA
PRESIDENCIA - ASTEC</t>
  </si>
  <si>
    <t>-----&gt;01033900012</t>
  </si>
  <si>
    <t>01033900012</t>
  </si>
  <si>
    <t>DIRED</t>
  </si>
  <si>
    <t>DIRETORIA DE OBRAS DE
EDIFICACOES - DIRED</t>
  </si>
  <si>
    <t>------&gt;01042000004</t>
  </si>
  <si>
    <t>01042000004</t>
  </si>
  <si>
    <t>GABINETE - DIRED</t>
  </si>
  <si>
    <t>------&gt;01045500015</t>
  </si>
  <si>
    <t>01045500015</t>
  </si>
  <si>
    <t>GEORE</t>
  </si>
  <si>
    <t>GERENCIA DE
ORCAMENTOS DE
EDIFICACOES - GEORE</t>
  </si>
  <si>
    <t>GEPED</t>
  </si>
  <si>
    <t>GERENCIA DE PROJETOS
DE EDIFICACOES - GEPED</t>
  </si>
  <si>
    <t>------&gt;01042000009</t>
  </si>
  <si>
    <t>01042000009</t>
  </si>
  <si>
    <t>ASSESSORIA - DIRED</t>
  </si>
  <si>
    <t>GEMED</t>
  </si>
  <si>
    <t>GERENCIA DE MONITO DE
OBRAS DE EDIFICACOES -
GEMED</t>
  </si>
  <si>
    <t>-----&gt;01011200009</t>
  </si>
  <si>
    <t>01011200009</t>
  </si>
  <si>
    <t>CA</t>
  </si>
  <si>
    <t>CONSELHO DE
ADMINISTRACAO - CA</t>
  </si>
  <si>
    <t>-----&gt;01046300006</t>
  </si>
  <si>
    <t>01046300006</t>
  </si>
  <si>
    <t>SE-E</t>
  </si>
  <si>
    <t>SUPERINTENDENCIA
EXECUTIVA DE
EDIFICACOES - SE-E</t>
  </si>
  <si>
    <t>------&gt;01056300010</t>
  </si>
  <si>
    <t>01056300010</t>
  </si>
  <si>
    <t>CEO-E I</t>
  </si>
  <si>
    <t>COORD. EXEC. DE OBRAS
QUALIDADE - CEO-E I</t>
  </si>
  <si>
    <t>------&gt;01026300006</t>
  </si>
  <si>
    <t>01026300006</t>
  </si>
  <si>
    <t>ASSESSORIA - SE-E</t>
  </si>
  <si>
    <t>------&gt;01056300011</t>
  </si>
  <si>
    <t>01056300011</t>
  </si>
  <si>
    <t>CEO-E II</t>
  </si>
  <si>
    <t>COORD. EXEC DE OBRAS
QUALIDADE - EDUCACAO
CEO-E II</t>
  </si>
  <si>
    <t>-----&gt;01033900014</t>
  </si>
  <si>
    <t>01033900014</t>
  </si>
  <si>
    <t>DIGOV</t>
  </si>
  <si>
    <t>DIRETORIA DE
GOVERNANCA - DIGOV</t>
  </si>
  <si>
    <t>------&gt;01022000016</t>
  </si>
  <si>
    <t>01022000016</t>
  </si>
  <si>
    <t>GEAJI</t>
  </si>
  <si>
    <t>GERENCIA DE APOIO
JURIDICO INSTITUCIONAL -
GEAJI</t>
  </si>
  <si>
    <t>GELIC</t>
  </si>
  <si>
    <t>GERENCIA DE LICITACOES
E CONTRATOS - GELIC</t>
  </si>
  <si>
    <t>------&gt;01022000020</t>
  </si>
  <si>
    <t>01022000020</t>
  </si>
  <si>
    <t>GEICO</t>
  </si>
  <si>
    <t>GERENCIA DE
INTEGRIDADE E
CORREICAO - GEICO</t>
  </si>
  <si>
    <t>------&gt;01022000018</t>
  </si>
  <si>
    <t>01022000018</t>
  </si>
  <si>
    <t>GECOI</t>
  </si>
  <si>
    <t>GERENCIA DE CONTROLE
INTERNO - GECOI</t>
  </si>
  <si>
    <t>------&gt;01042000012</t>
  </si>
  <si>
    <t>01042000012</t>
  </si>
  <si>
    <t>ASSESSORIA - DIGOV</t>
  </si>
  <si>
    <t>------&gt;01042000011</t>
  </si>
  <si>
    <t>01042000011</t>
  </si>
  <si>
    <t>GABINETE - DIGOV</t>
  </si>
  <si>
    <t>------&gt;01022000022</t>
  </si>
  <si>
    <t>01022000022</t>
  </si>
  <si>
    <t>OVDOR</t>
  </si>
  <si>
    <t>OUVIDORIA - OVDOR</t>
  </si>
  <si>
    <t>-----&gt;01022000021</t>
  </si>
  <si>
    <t>01022000021</t>
  </si>
  <si>
    <t>ASSESSORIA DE
COMUNICACAO E
MARKETING - ASCOM</t>
  </si>
  <si>
    <t>-----&gt;01033900013</t>
  </si>
  <si>
    <t>01033900013</t>
  </si>
  <si>
    <t>DIGEP</t>
  </si>
  <si>
    <t>DIRETORIA DE
GERENCIAMENTO DE
PROJ.  ACOES - DIGEP</t>
  </si>
  <si>
    <t>------&gt;01042000010</t>
  </si>
  <si>
    <t>01042000010</t>
  </si>
  <si>
    <t>ASSESSORIA - DIGEP</t>
  </si>
  <si>
    <t>GEARD</t>
  </si>
  <si>
    <t>GERENCIA DE
ARTICULACAO E
DESAPROPRIACOES -
GEARD</t>
  </si>
  <si>
    <t>------&gt;01045500019</t>
  </si>
  <si>
    <t>GEPLA</t>
  </si>
  <si>
    <t>GERENCIA DE
PLANEJAMENTO
INSTITUCIONAL - GEPLA</t>
  </si>
  <si>
    <t>------&gt;01045500018</t>
  </si>
  <si>
    <t>GEFIC</t>
  </si>
  <si>
    <t>GERENCIA DE FINANC. E
CAPTACAO DE RECURSOS
- GEFIC</t>
  </si>
  <si>
    <t>------&gt;01042000005</t>
  </si>
  <si>
    <t>01042000005</t>
  </si>
  <si>
    <t>GABINETE - DIGEP</t>
  </si>
  <si>
    <t>------&gt;01045500017</t>
  </si>
  <si>
    <t>GEDES</t>
  </si>
  <si>
    <t>GERENCIA  DESENV. SUST.
E SEG. DO TRABALHO -
GEDES</t>
  </si>
  <si>
    <t>-----&gt;01011200006</t>
  </si>
  <si>
    <t>01011200006</t>
  </si>
  <si>
    <t>JARI</t>
  </si>
  <si>
    <t>JUNTA ADMINISTRATIVA DE
RECURSOS DE INFRACOES
JARI</t>
  </si>
  <si>
    <t>-----&gt;01046300004</t>
  </si>
  <si>
    <t>01046300004</t>
  </si>
  <si>
    <t>SR-IV</t>
  </si>
  <si>
    <t>SUPERINTENDENCIA
EXECUTIVA REGIONAL IV -
SR-IV</t>
  </si>
  <si>
    <t>------&gt;01056300007</t>
  </si>
  <si>
    <t>01056300007</t>
  </si>
  <si>
    <t>CEOQ-IV</t>
  </si>
  <si>
    <t>COOR. EXECUTIVA DE
OBRAS E QUALIDADE -
CEOQ-IV</t>
  </si>
  <si>
    <t>------&gt;01026300004</t>
  </si>
  <si>
    <t>01026300004</t>
  </si>
  <si>
    <t>ASSESSORIA - SR-IV</t>
  </si>
  <si>
    <t>------&gt;01056300008</t>
  </si>
  <si>
    <t>01056300008</t>
  </si>
  <si>
    <t>CEOM-IV</t>
  </si>
  <si>
    <t>COOR. EXECUTIVA DE
OPERACAO E
MANUTENCAO - CEOM-IV</t>
  </si>
  <si>
    <t>DETRAN</t>
  </si>
  <si>
    <t>DEPARTAMENTO
ESTADUAL DE TRANSITO</t>
  </si>
  <si>
    <t>28162105000166</t>
  </si>
  <si>
    <t>DEPARTAMENTO
ESTADUAL DE
TRANSITO DO
ESPIRITO SANTO</t>
  </si>
  <si>
    <t>DEPARTAMENTO
ESTADUAL DE
TRANSITO</t>
  </si>
  <si>
    <t>GABINETE DO DIRETOR
GERAL</t>
  </si>
  <si>
    <t>------&gt;01043900003</t>
  </si>
  <si>
    <t>01043900003</t>
  </si>
  <si>
    <t>DT</t>
  </si>
  <si>
    <t>DIRETORIA TECNICA</t>
  </si>
  <si>
    <t>GETE</t>
  </si>
  <si>
    <t>GERENCIA DE EDUCACAO
DE TRANSITO E
ESTATISTICA</t>
  </si>
  <si>
    <t>--------&gt;01075500020</t>
  </si>
  <si>
    <t>01075500020</t>
  </si>
  <si>
    <t>COCEP</t>
  </si>
  <si>
    <t>COORD DE PROMOCAO
CAMP EDUC E PROJETOS
ESPECIAIS</t>
  </si>
  <si>
    <t>--------&gt;01075500021</t>
  </si>
  <si>
    <t>01075500021</t>
  </si>
  <si>
    <t>COEST</t>
  </si>
  <si>
    <t>COORDENACAO DE
ESTATISTICA DE
TRANSITO</t>
  </si>
  <si>
    <t>GEET</t>
  </si>
  <si>
    <t>GERENCIA DE
ENGENHARIA E ESTUDOS
DE TRANSITO</t>
  </si>
  <si>
    <t>--------&gt;01075500013</t>
  </si>
  <si>
    <t>01075500013</t>
  </si>
  <si>
    <t>CET</t>
  </si>
  <si>
    <t>COORDENACAO DE
ENGENHARIA DE
TRANSITO</t>
  </si>
  <si>
    <t>------&gt;01043900001</t>
  </si>
  <si>
    <t>01043900001</t>
  </si>
  <si>
    <t>DAFRH</t>
  </si>
  <si>
    <t>DIRETORIA ADM
FINANCEIRA E DE R
HUMANOS</t>
  </si>
  <si>
    <t>GEAF</t>
  </si>
  <si>
    <t>--------&gt;01065500005</t>
  </si>
  <si>
    <t>01065500005</t>
  </si>
  <si>
    <t>SGSEP</t>
  </si>
  <si>
    <t>SUBGERENCIA DE
SERVICOS GERAIS</t>
  </si>
  <si>
    <t>---------&gt;01075500029</t>
  </si>
  <si>
    <t>01075500029</t>
  </si>
  <si>
    <t>CCMV</t>
  </si>
  <si>
    <t>COORDENACAO DE
CONTROLE E
MANUTENCAO DE
VEICULOS</t>
  </si>
  <si>
    <t>---------&gt;01075500028</t>
  </si>
  <si>
    <t>01075500028</t>
  </si>
  <si>
    <t>COAL</t>
  </si>
  <si>
    <t>COORDENACAO DE
ALMOXARIFADO</t>
  </si>
  <si>
    <t>---------&gt;01075500030</t>
  </si>
  <si>
    <t>01075500030</t>
  </si>
  <si>
    <t>COORDENACAO DE
PROTOCOLO E ARQUIVO</t>
  </si>
  <si>
    <t>--------&gt;01065500010</t>
  </si>
  <si>
    <t>01065500010</t>
  </si>
  <si>
    <t>SEOC</t>
  </si>
  <si>
    <t>SUBGERENCIA DE
ENGENHARIA E OBRAS
CIVIS</t>
  </si>
  <si>
    <t>--------&gt;01065500011</t>
  </si>
  <si>
    <t>01065500011</t>
  </si>
  <si>
    <t>SGLC</t>
  </si>
  <si>
    <t>SUBGERENCIA DE
LICITAÇÕES E
CONTRATOS</t>
  </si>
  <si>
    <t>---------&gt;01075500003</t>
  </si>
  <si>
    <t>01075500003</t>
  </si>
  <si>
    <t>COOL</t>
  </si>
  <si>
    <t>COORDENACAO DE
LICITAÇÕES</t>
  </si>
  <si>
    <t>---------&gt;01065500002</t>
  </si>
  <si>
    <t>01065500002</t>
  </si>
  <si>
    <t>CCON</t>
  </si>
  <si>
    <t>COORDENACAO DE
CONTRATOS</t>
  </si>
  <si>
    <t>--------&gt;01075500022</t>
  </si>
  <si>
    <t>01075500022</t>
  </si>
  <si>
    <t>CCRED</t>
  </si>
  <si>
    <t>COORDENACAO DE
CREDENCIAMENTO</t>
  </si>
  <si>
    <t>--------&gt;01065500001</t>
  </si>
  <si>
    <t>01065500001</t>
  </si>
  <si>
    <t>SGOF</t>
  </si>
  <si>
    <t>SUBGERENCIA DE
ORÇAMENTO E FINANÇAS</t>
  </si>
  <si>
    <t>---------&gt;01075500001</t>
  </si>
  <si>
    <t>01075500001</t>
  </si>
  <si>
    <t>CCR</t>
  </si>
  <si>
    <t>COORDENACAO DE
CUSTOS E RECEITAS</t>
  </si>
  <si>
    <t>GRH</t>
  </si>
  <si>
    <t>GERENCIA DE RECURSOS
HUMANOS</t>
  </si>
  <si>
    <t>--------&gt;01075500016</t>
  </si>
  <si>
    <t>01075500016</t>
  </si>
  <si>
    <t>CODEP</t>
  </si>
  <si>
    <t>COORDENACAO DE
DESENVOLVIMENTO DE
PESSOAS</t>
  </si>
  <si>
    <t>--------&gt;01065500008</t>
  </si>
  <si>
    <t>01065500008</t>
  </si>
  <si>
    <t>SGP</t>
  </si>
  <si>
    <t>SUBGERENCIA DE
PESSOAL</t>
  </si>
  <si>
    <t>------&gt;01022000002</t>
  </si>
  <si>
    <t>ASSESSORIA ESPECIAL DE
ATENDIMENTO</t>
  </si>
  <si>
    <t>-------&gt;01075500023</t>
  </si>
  <si>
    <t>01075500023</t>
  </si>
  <si>
    <t>CAGEN</t>
  </si>
  <si>
    <t>COORDENACAO DE
AGENCIAS</t>
  </si>
  <si>
    <t>--------&gt;01086300015</t>
  </si>
  <si>
    <t>01086300015</t>
  </si>
  <si>
    <t>CRT MIMOSO
DOSUL</t>
  </si>
  <si>
    <t>CIRETRAN MIMOSO DO
SUL</t>
  </si>
  <si>
    <t>---------&gt;01096300039</t>
  </si>
  <si>
    <t>01096300039</t>
  </si>
  <si>
    <t>PAV APIACA</t>
  </si>
  <si>
    <t>---------&gt;01096300038</t>
  </si>
  <si>
    <t>01096300038</t>
  </si>
  <si>
    <t>PAV MUQUI</t>
  </si>
  <si>
    <t>--------&gt;01086300013</t>
  </si>
  <si>
    <t>01086300013</t>
  </si>
  <si>
    <t>CRT ACLAUDIO</t>
  </si>
  <si>
    <t>CIRETRAN AFONSO
CLAUDIO</t>
  </si>
  <si>
    <t>---------&gt;01096300035</t>
  </si>
  <si>
    <t>01096300035</t>
  </si>
  <si>
    <t>PAV LT</t>
  </si>
  <si>
    <t>PAV LARANJA DA TERRA</t>
  </si>
  <si>
    <t>--------&gt;01086300020</t>
  </si>
  <si>
    <t>01086300020</t>
  </si>
  <si>
    <t>CRT ALEGRE</t>
  </si>
  <si>
    <t>CIRETRAN ALEGRE</t>
  </si>
  <si>
    <t>---------&gt;01096300014</t>
  </si>
  <si>
    <t>01096300014</t>
  </si>
  <si>
    <t>PAV JMONTEIRO</t>
  </si>
  <si>
    <t>PAV JERONIMO MONTEIRO</t>
  </si>
  <si>
    <t>--------&gt;01086300001</t>
  </si>
  <si>
    <t>01086300001</t>
  </si>
  <si>
    <t>CRT SERRA</t>
  </si>
  <si>
    <t>CIRETRAN SERRA</t>
  </si>
  <si>
    <t>---------&gt;01096300054</t>
  </si>
  <si>
    <t>01096300054</t>
  </si>
  <si>
    <t>PAV FUNDAO</t>
  </si>
  <si>
    <t>--------&gt;01086300017</t>
  </si>
  <si>
    <t>01086300017</t>
  </si>
  <si>
    <t>CRT SANTA
TERESA</t>
  </si>
  <si>
    <t>CIRETRAN SANTA TERESA</t>
  </si>
  <si>
    <t>---------&gt;01096300045</t>
  </si>
  <si>
    <t>01096300045</t>
  </si>
  <si>
    <t>PAV SRC</t>
  </si>
  <si>
    <t>PAV SAO ROQUE DO
CANAA</t>
  </si>
  <si>
    <t>---------&gt;01096300020</t>
  </si>
  <si>
    <t>01096300020</t>
  </si>
  <si>
    <t>PAV SL</t>
  </si>
  <si>
    <t>PAV SANTA LEOPOLDINA</t>
  </si>
  <si>
    <t>---------&gt;01096300046</t>
  </si>
  <si>
    <t>01096300046</t>
  </si>
  <si>
    <t>PAV ITARANA</t>
  </si>
  <si>
    <t>---------&gt;01096300047</t>
  </si>
  <si>
    <t>01096300047</t>
  </si>
  <si>
    <t>PAV ITAGUACU</t>
  </si>
  <si>
    <t>--------&gt;01086300026</t>
  </si>
  <si>
    <t>01086300026</t>
  </si>
  <si>
    <t>CRT
STAMARIAJETIBA</t>
  </si>
  <si>
    <t>CIRETRAN SANTA MARIA
DE JETIBA</t>
  </si>
  <si>
    <t>--------&gt;01086300027</t>
  </si>
  <si>
    <t>01086300027</t>
  </si>
  <si>
    <t>CRT BGUANDU</t>
  </si>
  <si>
    <t>CIRETRAN BAIXO GUANDU</t>
  </si>
  <si>
    <t>--------&gt;01086300025</t>
  </si>
  <si>
    <t>01086300025</t>
  </si>
  <si>
    <t>CRT ICONHA</t>
  </si>
  <si>
    <t>CIRETRAN ICONHA</t>
  </si>
  <si>
    <t>---------&gt;01096300008</t>
  </si>
  <si>
    <t>01096300008</t>
  </si>
  <si>
    <t>PAV RNSUL</t>
  </si>
  <si>
    <t>PAV RIO NOVO DO SUL</t>
  </si>
  <si>
    <t>--------&gt;01086300005</t>
  </si>
  <si>
    <t>01086300005</t>
  </si>
  <si>
    <t>CRT GUACUI</t>
  </si>
  <si>
    <t>CIRETRAN GUACUI</t>
  </si>
  <si>
    <t>---------&gt;01096300041</t>
  </si>
  <si>
    <t>01096300041</t>
  </si>
  <si>
    <t>PAV
BJESUSDONORTE</t>
  </si>
  <si>
    <t>PAV BOM JESUS DO
NORTE</t>
  </si>
  <si>
    <t>---------&gt;01096300013</t>
  </si>
  <si>
    <t>01096300013</t>
  </si>
  <si>
    <t>PAV DSLOURENCO</t>
  </si>
  <si>
    <t>PAV DIVINO SAO
LOURENCO</t>
  </si>
  <si>
    <t>---------&gt;01096300012</t>
  </si>
  <si>
    <t>01096300012</t>
  </si>
  <si>
    <t>PAV
DORESDORPRETO</t>
  </si>
  <si>
    <t>PAV DORES DO RIO
PRETO</t>
  </si>
  <si>
    <t>---------&gt;01096300040</t>
  </si>
  <si>
    <t>01096300040</t>
  </si>
  <si>
    <t>PAV SJOSE DO
CALCADO</t>
  </si>
  <si>
    <t>PAV SAO JOSE DO
CALCADO</t>
  </si>
  <si>
    <t>--------&gt;01086300024</t>
  </si>
  <si>
    <t>01086300024</t>
  </si>
  <si>
    <t>CRT VITORIA</t>
  </si>
  <si>
    <t>CIRETRAN VITORIA</t>
  </si>
  <si>
    <t>---------&gt;01096300021</t>
  </si>
  <si>
    <t>01096300021</t>
  </si>
  <si>
    <t>PAV VIANA</t>
  </si>
  <si>
    <t>--------&gt;01086300016</t>
  </si>
  <si>
    <t>01086300016</t>
  </si>
  <si>
    <t>CRT SÃO GABRIEL</t>
  </si>
  <si>
    <t>CIRETRAN SAO GABRIEL
DA PALHA</t>
  </si>
  <si>
    <t>---------&gt;01096300042</t>
  </si>
  <si>
    <t>01096300042</t>
  </si>
  <si>
    <t>PAV VVALERIO</t>
  </si>
  <si>
    <t>PAV VILA VALERIO</t>
  </si>
  <si>
    <t>---------&gt;01096300043</t>
  </si>
  <si>
    <t>01096300043</t>
  </si>
  <si>
    <t>PAV SDN</t>
  </si>
  <si>
    <t>PAV SAO DOMINGOS DO
NORTE</t>
  </si>
  <si>
    <t>---------&gt;01096300044</t>
  </si>
  <si>
    <t>01096300044</t>
  </si>
  <si>
    <t>PAV AB</t>
  </si>
  <si>
    <t>PAV AGUIA BRANCA</t>
  </si>
  <si>
    <t>---------&gt;01096300005</t>
  </si>
  <si>
    <t>01096300005</t>
  </si>
  <si>
    <t>PAV GOV
LINDENBERG</t>
  </si>
  <si>
    <t>PAV GOVERNADOR
LINDENBERG</t>
  </si>
  <si>
    <t>--------&gt;01086300012</t>
  </si>
  <si>
    <t>01086300012</t>
  </si>
  <si>
    <t>CRT BARRA ST
FRAN</t>
  </si>
  <si>
    <t>CIRETRAN BARRA DE SAO
FRANCISCO</t>
  </si>
  <si>
    <t>---------&gt;01096300033</t>
  </si>
  <si>
    <t>01096300033</t>
  </si>
  <si>
    <t>PAV ADN</t>
  </si>
  <si>
    <t>PAV AGUA DOCE DO
NORTE</t>
  </si>
  <si>
    <t>---------&gt;01096300034</t>
  </si>
  <si>
    <t>01096300034</t>
  </si>
  <si>
    <t>PAV MANT</t>
  </si>
  <si>
    <t>PAV MANTENOPOLIS</t>
  </si>
  <si>
    <t>---------&gt;01096300032</t>
  </si>
  <si>
    <t>01096300032</t>
  </si>
  <si>
    <t>PAV
ECOPORANGA</t>
  </si>
  <si>
    <t>PAV ECOPORANGA</t>
  </si>
  <si>
    <t>--------&gt;01086300003</t>
  </si>
  <si>
    <t>01086300003</t>
  </si>
  <si>
    <t>CRT CACHOEIRO</t>
  </si>
  <si>
    <t>CIRETRAN CACHOEIRO</t>
  </si>
  <si>
    <t>---------&gt;01096300009</t>
  </si>
  <si>
    <t>01096300009</t>
  </si>
  <si>
    <t>PAVAVIVACQUA</t>
  </si>
  <si>
    <t>PAV ATILIO VIVACQUA</t>
  </si>
  <si>
    <t>---------&gt;01096300011</t>
  </si>
  <si>
    <t>01096300011</t>
  </si>
  <si>
    <t>PAV CASTELO</t>
  </si>
  <si>
    <t>---------&gt;01096300006</t>
  </si>
  <si>
    <t>01096300006</t>
  </si>
  <si>
    <t>PAV VVALTA</t>
  </si>
  <si>
    <t>PAV VARGEM ALTA</t>
  </si>
  <si>
    <t>--------&gt;01086300010</t>
  </si>
  <si>
    <t>01086300010</t>
  </si>
  <si>
    <t>CRT GUARAPARI</t>
  </si>
  <si>
    <t>CIRETRAN GUARAPARI</t>
  </si>
  <si>
    <t>---------&gt;01096300026</t>
  </si>
  <si>
    <t>01096300026</t>
  </si>
  <si>
    <t>PAV ANCHIETA</t>
  </si>
  <si>
    <t>---------&gt;01096300027</t>
  </si>
  <si>
    <t>01096300027</t>
  </si>
  <si>
    <t>PAV PIUMA</t>
  </si>
  <si>
    <t>---------&gt;01096300025</t>
  </si>
  <si>
    <t>01096300025</t>
  </si>
  <si>
    <t>PAV ACHAVES</t>
  </si>
  <si>
    <t>PAV ALFREDO CHAVES</t>
  </si>
  <si>
    <t>--------&gt;01086300023</t>
  </si>
  <si>
    <t>01086300023</t>
  </si>
  <si>
    <t>CRT ARACRUZ</t>
  </si>
  <si>
    <t>CIRETRAN ARACRUZ</t>
  </si>
  <si>
    <t>---------&gt;01096300053</t>
  </si>
  <si>
    <t>01096300053</t>
  </si>
  <si>
    <t>PAV JNEIVA</t>
  </si>
  <si>
    <t>PAV JOAO NEIVA</t>
  </si>
  <si>
    <t>---------&gt;01096300052</t>
  </si>
  <si>
    <t>01096300052</t>
  </si>
  <si>
    <t>PAV IBIRACU</t>
  </si>
  <si>
    <t>--------&gt;01086300007</t>
  </si>
  <si>
    <t>01086300007</t>
  </si>
  <si>
    <t>CRT
NOVAVENENCIA</t>
  </si>
  <si>
    <t>CIRETRAN NOVA VENECIA</t>
  </si>
  <si>
    <t>---------&gt;01096300018</t>
  </si>
  <si>
    <t>01096300018</t>
  </si>
  <si>
    <t>PAV BESPERANCA</t>
  </si>
  <si>
    <t>PAV BOA ESPERANCA</t>
  </si>
  <si>
    <t>---------&gt;01096300017</t>
  </si>
  <si>
    <t>01096300017</t>
  </si>
  <si>
    <t>PAV VPAVAO</t>
  </si>
  <si>
    <t>PAV VILA PAVAO</t>
  </si>
  <si>
    <t>--------&gt;01086300002</t>
  </si>
  <si>
    <t>01086300002</t>
  </si>
  <si>
    <t>CRT COLATINA</t>
  </si>
  <si>
    <t>CIRETRAN COLATINA</t>
  </si>
  <si>
    <t>---------&gt;01096300001</t>
  </si>
  <si>
    <t>01096300001</t>
  </si>
  <si>
    <t>PAV MARILANDIA</t>
  </si>
  <si>
    <t>---------&gt;01096300004</t>
  </si>
  <si>
    <t>01096300004</t>
  </si>
  <si>
    <t>PAV ARN</t>
  </si>
  <si>
    <t>PAV ALTO RIO NOVO</t>
  </si>
  <si>
    <t>---------&gt;01096300003</t>
  </si>
  <si>
    <t>01096300003</t>
  </si>
  <si>
    <t>PAV PANCAS</t>
  </si>
  <si>
    <t>--------&gt;01086300014</t>
  </si>
  <si>
    <t>01086300014</t>
  </si>
  <si>
    <t>CRT MARATAIZES</t>
  </si>
  <si>
    <t>CIRETRAN MARATAIZES</t>
  </si>
  <si>
    <t>---------&gt;01096300036</t>
  </si>
  <si>
    <t>01096300036</t>
  </si>
  <si>
    <t>PAV ITAPEMIRIM</t>
  </si>
  <si>
    <t>---------&gt;01096300037</t>
  </si>
  <si>
    <t>01096300037</t>
  </si>
  <si>
    <t>PAV PK</t>
  </si>
  <si>
    <t>PAV PRESIDENTE
KENNEDY</t>
  </si>
  <si>
    <t>--------&gt;01086300009</t>
  </si>
  <si>
    <t>01086300009</t>
  </si>
  <si>
    <t>CRT SMATEUS</t>
  </si>
  <si>
    <t>CIRETRAN SAO MATEUS</t>
  </si>
  <si>
    <t>---------&gt;01096300022</t>
  </si>
  <si>
    <t>01096300022</t>
  </si>
  <si>
    <t>PAV CDABARRA</t>
  </si>
  <si>
    <t>PAV CONCEICAO DA
BARRA</t>
  </si>
  <si>
    <t>---------&gt;01096300024</t>
  </si>
  <si>
    <t>01096300024</t>
  </si>
  <si>
    <t>PAV PCANARIO</t>
  </si>
  <si>
    <t>PAV PEDRO CANARIO</t>
  </si>
  <si>
    <t>---------&gt;01096300023</t>
  </si>
  <si>
    <t>01096300023</t>
  </si>
  <si>
    <t>PAV JAGUARE</t>
  </si>
  <si>
    <t>--------&gt;01086300021</t>
  </si>
  <si>
    <t>01086300021</t>
  </si>
  <si>
    <t>CRT MUCURICI</t>
  </si>
  <si>
    <t>CIRETRAN MUCURICI</t>
  </si>
  <si>
    <t>---------&gt;01096300050</t>
  </si>
  <si>
    <t>01096300050</t>
  </si>
  <si>
    <t>PAV PONTO BELO</t>
  </si>
  <si>
    <t>---------&gt;01086300018</t>
  </si>
  <si>
    <t>01086300018</t>
  </si>
  <si>
    <t>PAV  MONTANHA</t>
  </si>
  <si>
    <t>PAV MONTANHA</t>
  </si>
  <si>
    <t>---------&gt;01096300019</t>
  </si>
  <si>
    <t>01096300019</t>
  </si>
  <si>
    <t>PAV PINHEIROS</t>
  </si>
  <si>
    <t>--------&gt;01086300006</t>
  </si>
  <si>
    <t>01086300006</t>
  </si>
  <si>
    <t>CRT LINHARES</t>
  </si>
  <si>
    <t>CIRETRAN LINHARES</t>
  </si>
  <si>
    <t>---------&gt;01096300016</t>
  </si>
  <si>
    <t>01096300016</t>
  </si>
  <si>
    <t>PAV SOORETAMA</t>
  </si>
  <si>
    <t>---------&gt;01096300015</t>
  </si>
  <si>
    <t>01096300015</t>
  </si>
  <si>
    <t>PAV RBANANAL</t>
  </si>
  <si>
    <t>PAV RIO BANANAL</t>
  </si>
  <si>
    <t>--------&gt;01086300004</t>
  </si>
  <si>
    <t>01086300004</t>
  </si>
  <si>
    <t>CRT VVELHA</t>
  </si>
  <si>
    <t>CIRETRAN VILA VELHA</t>
  </si>
  <si>
    <t>--------&gt;01086300011</t>
  </si>
  <si>
    <t>01086300011</t>
  </si>
  <si>
    <t>CRT IUNA</t>
  </si>
  <si>
    <t>CIRETRAN IUNA</t>
  </si>
  <si>
    <t>---------&gt;01096300031</t>
  </si>
  <si>
    <t>01096300031</t>
  </si>
  <si>
    <t>PAV MFREIRE</t>
  </si>
  <si>
    <t>PAV MUNIZ FREIRE</t>
  </si>
  <si>
    <t>---------&gt;01096300029</t>
  </si>
  <si>
    <t>01096300029</t>
  </si>
  <si>
    <t>PAV IBATIBA</t>
  </si>
  <si>
    <t>---------&gt;01096300030</t>
  </si>
  <si>
    <t>01096300030</t>
  </si>
  <si>
    <t>PAV IBIT</t>
  </si>
  <si>
    <t>PAV IBITIRAMA</t>
  </si>
  <si>
    <t>---------&gt;01096300028</t>
  </si>
  <si>
    <t>01096300028</t>
  </si>
  <si>
    <t>PAV IRUPI</t>
  </si>
  <si>
    <t>--------&gt;01086300019</t>
  </si>
  <si>
    <t>01086300019</t>
  </si>
  <si>
    <t>CRT VENDA NOVA</t>
  </si>
  <si>
    <t>CIRETRAN VENDA NOVA
DO IMIGRANTE</t>
  </si>
  <si>
    <t>---------&gt;01096300049</t>
  </si>
  <si>
    <t>01096300049</t>
  </si>
  <si>
    <t>PAV BREJETUBA</t>
  </si>
  <si>
    <t>---------&gt;01096300010</t>
  </si>
  <si>
    <t>01096300010</t>
  </si>
  <si>
    <t>PAV CDOCASTELO</t>
  </si>
  <si>
    <t>PAV CONCEICAO DO
CASTELO</t>
  </si>
  <si>
    <t>--------&gt;01086300022</t>
  </si>
  <si>
    <t>01086300022</t>
  </si>
  <si>
    <t>CRT MFLORIANO</t>
  </si>
  <si>
    <t>CIRETRAN MARECHAL
FLORIANO</t>
  </si>
  <si>
    <t>---------&gt;01096300055</t>
  </si>
  <si>
    <t>01096300055</t>
  </si>
  <si>
    <t>PAV PAZUL</t>
  </si>
  <si>
    <t>PAV PEDRA AZUL</t>
  </si>
  <si>
    <t>---------&gt;01096300051</t>
  </si>
  <si>
    <t>01096300051</t>
  </si>
  <si>
    <t>PAV DMARTINS</t>
  </si>
  <si>
    <t>PAV DOMINGOS MARTINS</t>
  </si>
  <si>
    <t>------&gt;01055500006</t>
  </si>
  <si>
    <t>GTI</t>
  </si>
  <si>
    <t>GERENCIA DE
TECNOLOGIA DA
INFORMACAO</t>
  </si>
  <si>
    <t>-------&gt;01065500013</t>
  </si>
  <si>
    <t>01065500013</t>
  </si>
  <si>
    <t>SGOS</t>
  </si>
  <si>
    <t>SUBGERENCIA DE
OPERAÇÕES DE SUPORTE
DE TI</t>
  </si>
  <si>
    <t>-------&gt;01065500006</t>
  </si>
  <si>
    <t>01065500006</t>
  </si>
  <si>
    <t>SGIS</t>
  </si>
  <si>
    <t>SUBGERENCIA DE
INFRAESTRUTURA E
SEGURANÇA DE TI</t>
  </si>
  <si>
    <t>-------&gt;01065500007</t>
  </si>
  <si>
    <t>01065500007</t>
  </si>
  <si>
    <t>SGSIS</t>
  </si>
  <si>
    <t>SUBGERENCIA DE
SISTEMAS E
DESENVOLVIMENTO</t>
  </si>
  <si>
    <t>------&gt;01043900002</t>
  </si>
  <si>
    <t>01043900002</t>
  </si>
  <si>
    <t>DHVF</t>
  </si>
  <si>
    <t>DIRETORIA DE
HABILITACAO, VEICULOS E
FISCALIZACAO</t>
  </si>
  <si>
    <t>-------&gt;01055500010</t>
  </si>
  <si>
    <t>01055500010</t>
  </si>
  <si>
    <t>GH</t>
  </si>
  <si>
    <t>GERENCIA DE
HABILITACAO</t>
  </si>
  <si>
    <t>--------&gt;01075500005</t>
  </si>
  <si>
    <t>01075500005</t>
  </si>
  <si>
    <t>RENACH</t>
  </si>
  <si>
    <t>COORDENACAO RENACH</t>
  </si>
  <si>
    <t>--------&gt;01075500007</t>
  </si>
  <si>
    <t>01075500007</t>
  </si>
  <si>
    <t>CCFC</t>
  </si>
  <si>
    <t>COORDENACAO DE
CURSOS E FORMACAO DE
CONDUTORES</t>
  </si>
  <si>
    <t>--------&gt;01075500027</t>
  </si>
  <si>
    <t>01075500027</t>
  </si>
  <si>
    <t>CNH SOCIAL</t>
  </si>
  <si>
    <t>COORDENACAO CARTEIRA
NACIONAL HABILITACAO
SOCIAL</t>
  </si>
  <si>
    <t>--------&gt;01075500008</t>
  </si>
  <si>
    <t>01075500008</t>
  </si>
  <si>
    <t>CAUH</t>
  </si>
  <si>
    <t>COORDENACAO DE ATEND
AOS USUARIOS DE
HABILITACAO</t>
  </si>
  <si>
    <t>--------&gt;01075500006</t>
  </si>
  <si>
    <t>01075500006</t>
  </si>
  <si>
    <t>CEMP</t>
  </si>
  <si>
    <t>COORDENACAO CEMP</t>
  </si>
  <si>
    <t>--------&gt;01075500026</t>
  </si>
  <si>
    <t>01075500026</t>
  </si>
  <si>
    <t>CETP</t>
  </si>
  <si>
    <t>COORDENACAO DE
EXAMES TEORICOS E
PRATICOS</t>
  </si>
  <si>
    <t>-------&gt;01055500009</t>
  </si>
  <si>
    <t>01055500009</t>
  </si>
  <si>
    <t>GV</t>
  </si>
  <si>
    <t>GERENCIA DE VEICULOS</t>
  </si>
  <si>
    <t>--------&gt;01075500033</t>
  </si>
  <si>
    <t>01075500033</t>
  </si>
  <si>
    <t>CLV</t>
  </si>
  <si>
    <t>COORDENACAO DE
LEILOES DE VEICULOS</t>
  </si>
  <si>
    <t>--------&gt;01075500024</t>
  </si>
  <si>
    <t>01075500024</t>
  </si>
  <si>
    <t>CRDV</t>
  </si>
  <si>
    <t>COORD. DE REMOCAO
DEPOSITO DE VEICULOS</t>
  </si>
  <si>
    <t>--------&gt;01075500025</t>
  </si>
  <si>
    <t>01075500025</t>
  </si>
  <si>
    <t>NRC</t>
  </si>
  <si>
    <t>NUCLEO DE REGISTRO DE
CONTRATO DE VEICULOS</t>
  </si>
  <si>
    <t>--------&gt;01075500032</t>
  </si>
  <si>
    <t>01075500032</t>
  </si>
  <si>
    <t>NUTEV</t>
  </si>
  <si>
    <t>NUCLEO DE TRANSP
ESCOLAR,
EMPLACAMENTO E
VISTORIA</t>
  </si>
  <si>
    <t>--------&gt;01075500011</t>
  </si>
  <si>
    <t>01075500011</t>
  </si>
  <si>
    <t>NDV</t>
  </si>
  <si>
    <t>NUCLEO DE
DESPACHANTE DE
VEICULOS</t>
  </si>
  <si>
    <t>--------&gt;01075500010</t>
  </si>
  <si>
    <t>01075500010</t>
  </si>
  <si>
    <t>NURENAV</t>
  </si>
  <si>
    <t>NUCLEO DO RENAVAM</t>
  </si>
  <si>
    <t>-------&gt;01055500011</t>
  </si>
  <si>
    <t>01055500011</t>
  </si>
  <si>
    <t>GF</t>
  </si>
  <si>
    <t>GERENCIA DE
FISCALIZACAO,
INFRACOES E
PENALIDADES</t>
  </si>
  <si>
    <t>--------&gt;01075500031</t>
  </si>
  <si>
    <t>01075500031</t>
  </si>
  <si>
    <t>CF</t>
  </si>
  <si>
    <t>COORDENACAO DE
FISCALIZACAO</t>
  </si>
  <si>
    <t>--------&gt;01065500009</t>
  </si>
  <si>
    <t>01065500009</t>
  </si>
  <si>
    <t>SGIP</t>
  </si>
  <si>
    <t>SUBGERENCIA DE
INFRACOES E
PENALIDADES</t>
  </si>
  <si>
    <t>---------&gt;01055500008</t>
  </si>
  <si>
    <t>01055500008</t>
  </si>
  <si>
    <t>COMISSAO JULG. DE DEF.
PREVIA DE PENAL. SOBRE
HABI</t>
  </si>
  <si>
    <t>--------&gt;01055500007</t>
  </si>
  <si>
    <t>CJDP-SG</t>
  </si>
  <si>
    <t>COMISSAO JULG. DE DEF
PREVIA DE MULTAS DE
TRANSITO</t>
  </si>
  <si>
    <t>-------&gt;01032000002</t>
  </si>
  <si>
    <t>01032000002</t>
  </si>
  <si>
    <t>SAJAJ</t>
  </si>
  <si>
    <t>SUBASSESSORIA
JURIDICA
ADMINISTRATIVA E
JUDICIAL</t>
  </si>
  <si>
    <t>-------&gt;01032000001</t>
  </si>
  <si>
    <t>01032000001</t>
  </si>
  <si>
    <t>SAJT</t>
  </si>
  <si>
    <t>SUBASSESSORIA
JURIDICA DE TRANSITO</t>
  </si>
  <si>
    <t>ASSESSORIA DE
COMUNICACAO</t>
  </si>
  <si>
    <t>------&gt;01022000003</t>
  </si>
  <si>
    <t>CORR</t>
  </si>
  <si>
    <t>DEPARTAMENTO DE IMPRESA
OFICIAL - DIO</t>
  </si>
  <si>
    <t>28161362000183</t>
  </si>
  <si>
    <t>DEPARTAMENTO DE
IMPRENSA OFICIAL</t>
  </si>
  <si>
    <t>GD</t>
  </si>
  <si>
    <t>DIRETORIA ADMINISTRATIVA E
FINANCEIRA</t>
  </si>
  <si>
    <t>------&gt;01055500005</t>
  </si>
  <si>
    <t>GAG</t>
  </si>
  <si>
    <t>GERENCIA DE ADMINISTRACAO
GERAL</t>
  </si>
  <si>
    <t>------&gt;01055500008</t>
  </si>
  <si>
    <t>GC</t>
  </si>
  <si>
    <t>GERENCIA DE COMUNICACAO</t>
  </si>
  <si>
    <t>------&gt;01055500004</t>
  </si>
  <si>
    <t>GAP</t>
  </si>
  <si>
    <t>GERENCIA DE ATENDIMENTO E
PUBLICACOES</t>
  </si>
  <si>
    <t>------&gt;01055500007</t>
  </si>
  <si>
    <t>GOF</t>
  </si>
  <si>
    <t>GERENCIA FINANCEIRA E
ORCAMENTARIA</t>
  </si>
  <si>
    <t>AT</t>
  </si>
  <si>
    <t>CONSELHO DE ADMINISTRACAO</t>
  </si>
  <si>
    <t>----&gt;32011200001</t>
  </si>
  <si>
    <t>32011200001</t>
  </si>
  <si>
    <t>DEFENSORIA PUBLICA DO
ESTADO DO ESPIRITO
SANTO-DP</t>
  </si>
  <si>
    <t>00671513000124</t>
  </si>
  <si>
    <t>DEFENSORIA
PUBLICA DO
ESTADO DO
ESPIRITO SANTO</t>
  </si>
  <si>
    <t>DEFENSORIA
PUBLICA DO EST
DO ESPIRITO
SANTO</t>
  </si>
  <si>
    <t>ESCOLA DE SERVICO
PUBLICO DO ESTADO DO
ES - ESESP</t>
  </si>
  <si>
    <t>35964162000124</t>
  </si>
  <si>
    <t>ESCOLA DE
SERVICO
PUBLICO DO
ESPIRITO
SANTO</t>
  </si>
  <si>
    <t>SUGEF</t>
  </si>
  <si>
    <t>SUGERENCIA DE
FINANCAS</t>
  </si>
  <si>
    <t>SUGEO</t>
  </si>
  <si>
    <t>SUBGERENCIA DE
ORCAMENTO</t>
  </si>
  <si>
    <t>GESE</t>
  </si>
  <si>
    <t>GERENCIA DA
SECRETARIA ESCOLAR</t>
  </si>
  <si>
    <t>DITEC</t>
  </si>
  <si>
    <t>GEDTH</t>
  </si>
  <si>
    <t>GERENCIA DE
DESENVOLVIMENTO DE
TALENTOS HUMANOS</t>
  </si>
  <si>
    <t>FACULDADE DE MUSICA
DO ESPIRITO SANTO -
FAMES</t>
  </si>
  <si>
    <t>30965214000163</t>
  </si>
  <si>
    <t>FACULDADE DE
MUSICA DO
ESPIRITO SANTO -
FAMES</t>
  </si>
  <si>
    <t>FACULDADE
DE MUSICA DO
ESPIRITO
SANTO</t>
  </si>
  <si>
    <t>-----&gt;01065500015</t>
  </si>
  <si>
    <t>01065500015</t>
  </si>
  <si>
    <t>COORDENACAO DE
MUSICA E CONJUNTO</t>
  </si>
  <si>
    <t>-----&gt;01065500014</t>
  </si>
  <si>
    <t>01065500014</t>
  </si>
  <si>
    <t>COORDENACAO MATERIAS
APLICADAS DE NIVEL
SUPERIOR</t>
  </si>
  <si>
    <t>-----&gt;01065500013</t>
  </si>
  <si>
    <t>COORDENACAO CORDAS
FRICCIONADAS</t>
  </si>
  <si>
    <t>-----&gt;01065500023</t>
  </si>
  <si>
    <t>01065500023</t>
  </si>
  <si>
    <t>CEV</t>
  </si>
  <si>
    <t>COORDENACAO DE
EVENTOS</t>
  </si>
  <si>
    <t>CONSUP</t>
  </si>
  <si>
    <t>CONSELHO SUPERIOR</t>
  </si>
  <si>
    <t>-----&gt;01065500007</t>
  </si>
  <si>
    <t>COF</t>
  </si>
  <si>
    <t>COORDENACAO DE
ORCAMENTO E FINANCAS</t>
  </si>
  <si>
    <t>-----&gt;01065500021</t>
  </si>
  <si>
    <t>01065500021</t>
  </si>
  <si>
    <t>COORDENACAO DE
IMPRENSA</t>
  </si>
  <si>
    <t>-----&gt;01065500024</t>
  </si>
  <si>
    <t>01065500024</t>
  </si>
  <si>
    <t>COP</t>
  </si>
  <si>
    <t>COORDENACAO DE
PATRIMONIO</t>
  </si>
  <si>
    <t>-----&gt;01065500006</t>
  </si>
  <si>
    <t>CRH</t>
  </si>
  <si>
    <t>COORDENACAO DE
RECURSOS HUMANOS</t>
  </si>
  <si>
    <t>-----&gt;01065500009</t>
  </si>
  <si>
    <t>COS</t>
  </si>
  <si>
    <t>COORDENACAO DE
SECRETARIA</t>
  </si>
  <si>
    <t>-----&gt;01055500001</t>
  </si>
  <si>
    <t>NTI</t>
  </si>
  <si>
    <t>NUCLEO DE TECNOLOGIA
DA INFORMACAO</t>
  </si>
  <si>
    <t>ASPL</t>
  </si>
  <si>
    <t>ASSESSORIA DE
PLANEJAMENTO</t>
  </si>
  <si>
    <t>CONAC</t>
  </si>
  <si>
    <t>CONSELHO ACADEMICO</t>
  </si>
  <si>
    <t>-----&gt;01022000005</t>
  </si>
  <si>
    <t>CGA</t>
  </si>
  <si>
    <t>CHEFE DE GABINETE</t>
  </si>
  <si>
    <t>AAC</t>
  </si>
  <si>
    <t>ASSESSORIA ACADEMICA</t>
  </si>
  <si>
    <t>-----&gt;01065500010</t>
  </si>
  <si>
    <t>COODERNACAO TECLADO
E PERCUSSAO</t>
  </si>
  <si>
    <t>-----&gt;01065500012</t>
  </si>
  <si>
    <t>01065500012</t>
  </si>
  <si>
    <t>COORDENACAO DE
SOPRO</t>
  </si>
  <si>
    <t>-----&gt;01065500016</t>
  </si>
  <si>
    <t>01065500016</t>
  </si>
  <si>
    <t>COOR DE MATERIAS APLIC
TEORIA E PERCEPCAO
MUSICAL</t>
  </si>
  <si>
    <t>-----&gt;01065500020</t>
  </si>
  <si>
    <t>01065500020</t>
  </si>
  <si>
    <t>COB</t>
  </si>
  <si>
    <t>COORDENACAO DE
BIBLIOTECA</t>
  </si>
  <si>
    <t>-----&gt;01065500017</t>
  </si>
  <si>
    <t>01065500017</t>
  </si>
  <si>
    <t>COORDENACAO DE
MUSICALIZACAO INFANTIL</t>
  </si>
  <si>
    <t>-----&gt;01065500008</t>
  </si>
  <si>
    <t>CADM</t>
  </si>
  <si>
    <t>COORDENACAO DE
ADMINISTRACAO GERAL</t>
  </si>
  <si>
    <t>-----&gt;01065500019</t>
  </si>
  <si>
    <t>01065500019</t>
  </si>
  <si>
    <t>CCO</t>
  </si>
  <si>
    <t>COORDENACAO DE
CONTABILIDADE GERAL</t>
  </si>
  <si>
    <t>-----&gt;01065500011</t>
  </si>
  <si>
    <t>COORDENACAO CORDAS
DEDILHADAS</t>
  </si>
  <si>
    <t>FUNDACAO DE AMPARO A
PESQUISA E INOV DO ESP
SANTO</t>
  </si>
  <si>
    <t>07296722000184</t>
  </si>
  <si>
    <t>FUNDACAO DE AMPARO A
PESQUISA E INOVACAO DO
ESPIRITO SANTO - FAPES</t>
  </si>
  <si>
    <t>FUNDACAO DE
AMPARO A PESQUISA
E INOV DO ESP
SANTO</t>
  </si>
  <si>
    <t>DIREX</t>
  </si>
  <si>
    <t>DIRETORIA EXECUTIVA</t>
  </si>
  <si>
    <t>DIRAF</t>
  </si>
  <si>
    <t>DIRETORIA
ADMINISTRATIVO
FINANCEIRA</t>
  </si>
  <si>
    <t>GEPOF</t>
  </si>
  <si>
    <t>GERENCIA DE GESTAO DO
PLANEJ ORCAMENT E
FINANCEIRO</t>
  </si>
  <si>
    <t>-------&gt;010655500004</t>
  </si>
  <si>
    <t>010655500004</t>
  </si>
  <si>
    <t>SUBGERENCIA DE
EXECUCAO ORCAMENTARIA
E FINANCEIRA</t>
  </si>
  <si>
    <t>-------&gt;01065500002</t>
  </si>
  <si>
    <t>SUCON</t>
  </si>
  <si>
    <t>SUBGERENCIA DE GESTAO
DE CONTRATOS DE
FOMENTO</t>
  </si>
  <si>
    <t>SUPCON</t>
  </si>
  <si>
    <t>SUBGERENCIA DE
PRESTACAO DE CONTAS
FINANCEIRAS</t>
  </si>
  <si>
    <t>------&gt;01065500011</t>
  </si>
  <si>
    <t>NUTIC</t>
  </si>
  <si>
    <t>------&gt;01055500001</t>
  </si>
  <si>
    <t>-------&gt;01065500008</t>
  </si>
  <si>
    <t>SUCOP</t>
  </si>
  <si>
    <t>SUBGERENCIA DE
COMPRAS, MATERIAL E
PATRIMONIO</t>
  </si>
  <si>
    <t>-------&gt;01065500003</t>
  </si>
  <si>
    <t>01065500003</t>
  </si>
  <si>
    <t>SUAD</t>
  </si>
  <si>
    <t>SUBGERENCIA DE
ADMINISTRACAO E
RECURSOS HUMANOS</t>
  </si>
  <si>
    <t>DINOV</t>
  </si>
  <si>
    <t>DIRETORIA DE INOVACAO</t>
  </si>
  <si>
    <t>------&gt;01065500012</t>
  </si>
  <si>
    <t>NUPEX</t>
  </si>
  <si>
    <t>NUCLEO DE PROGRAMAS
ESTRATEGICOS E
EXTENSAO</t>
  </si>
  <si>
    <t>------&gt;01055500003</t>
  </si>
  <si>
    <t>GEINOV</t>
  </si>
  <si>
    <t>GERENCIA DE INOVACAO</t>
  </si>
  <si>
    <t>-------&gt;01065500005</t>
  </si>
  <si>
    <t>SUNOV</t>
  </si>
  <si>
    <t>SUBGERENCIA DE
INOVACAO</t>
  </si>
  <si>
    <t>CCAF</t>
  </si>
  <si>
    <t>CONSELHO CIENTIFICO
ADMINISTRATIVO</t>
  </si>
  <si>
    <t>DIRETORIA DA
PRESIDENCIA</t>
  </si>
  <si>
    <t>DIRETORIA
TECNICO-CIENTIFICA</t>
  </si>
  <si>
    <t>------&gt;01055500002</t>
  </si>
  <si>
    <t>GERENCIA DE PESQUISA E
DIFUSAO CIENTIFICA</t>
  </si>
  <si>
    <t>-------&gt;01065500010</t>
  </si>
  <si>
    <t>SUPED</t>
  </si>
  <si>
    <t>SUBGERENCIA DE DIFUSAO
CIENTIFICA</t>
  </si>
  <si>
    <t>-------&gt;01065500009</t>
  </si>
  <si>
    <t>SUPEP</t>
  </si>
  <si>
    <t>SUBGERENCIA DE
PESQUISA</t>
  </si>
  <si>
    <t>------&gt;01065500013</t>
  </si>
  <si>
    <t>NUPAR</t>
  </si>
  <si>
    <t>NUCLEO DE PARCERIAS
INTERINSTITUCIONAIS</t>
  </si>
  <si>
    <t>GECAP</t>
  </si>
  <si>
    <t>GERENCIA DE
CAPACITACAO E
FORMACAO CIENTIFICA</t>
  </si>
  <si>
    <t>SUCAP</t>
  </si>
  <si>
    <t>SUBGERENCIA DE
CAPACITACAO E
FORMACAO CIENTIFICA</t>
  </si>
  <si>
    <t>-----&gt;01022000006</t>
  </si>
  <si>
    <t>ARES</t>
  </si>
  <si>
    <t>ASSESSORIA DE
RESULTADOS</t>
  </si>
  <si>
    <t>GABINETE DA PRESIDENCIA</t>
  </si>
  <si>
    <t>----&gt;PM033900607</t>
  </si>
  <si>
    <t>PM033900607</t>
  </si>
  <si>
    <t>PMDSSSECATENSAUDE</t>
  </si>
  <si>
    <t>PMES - SUBSECAO DE ATENCAO A
SAUDE - DS</t>
  </si>
  <si>
    <t>04371703000187</t>
  </si>
  <si>
    <t>DIRETORIA DE SAUDE DA
POLICIA MILITAR DO ESPIRITO
SANTO</t>
  </si>
  <si>
    <t>HOSPITAL
POLICIA
MILITAR</t>
  </si>
  <si>
    <t>-----&gt;PM075500615</t>
  </si>
  <si>
    <t>PM075500615</t>
  </si>
  <si>
    <t>PMDSACOMPPSICOL</t>
  </si>
  <si>
    <t>PMES - ACOMP. PSICOLOGICO - DS</t>
  </si>
  <si>
    <t>-----&gt;PM075500614</t>
  </si>
  <si>
    <t>PM075500614</t>
  </si>
  <si>
    <t>PMDSAPOIOHOSP</t>
  </si>
  <si>
    <t>PMES - APOIO HOSPITALAR - DS</t>
  </si>
  <si>
    <t>----&gt;PMPOLJMS</t>
  </si>
  <si>
    <t>PMPOLJMS</t>
  </si>
  <si>
    <t>SECAO JUNTA MILITAR DE SAUDE</t>
  </si>
  <si>
    <t>----&gt;PMCAAPESSCIVMIL</t>
  </si>
  <si>
    <t>PMCAAPESSCIVMIL</t>
  </si>
  <si>
    <t>SECAO PESSOAL CIVIL E MILITAR</t>
  </si>
  <si>
    <t>----&gt;PM033900651</t>
  </si>
  <si>
    <t>PM033900651</t>
  </si>
  <si>
    <t>PMDSSECGERENFCLINCIR</t>
  </si>
  <si>
    <t>PMES - SEC GER DE ENFERMAGEM
CLIN E CIRURGICA - DS</t>
  </si>
  <si>
    <t>-----&gt;PM075500684</t>
  </si>
  <si>
    <t>PM075500684</t>
  </si>
  <si>
    <t>PMDSSECENFTRATPELE</t>
  </si>
  <si>
    <t>PMES - SEC DE ENF EM TRATAM DE
LESOES DE PELE - DS</t>
  </si>
  <si>
    <t>-----&gt;PM075500685</t>
  </si>
  <si>
    <t>PM075500685</t>
  </si>
  <si>
    <t>PMDSSECENFCLINCIRURG</t>
  </si>
  <si>
    <t>PMES - SECAO DE ENFERM DE
CLINICA CIRURGICA - DS</t>
  </si>
  <si>
    <t>------&gt;PM095500739</t>
  </si>
  <si>
    <t>PM095500739</t>
  </si>
  <si>
    <t>PMDSSSCENFASSISORTOP</t>
  </si>
  <si>
    <t>PMES - SSC ENF DE ASSIST.
ORTOPEDICA - DS</t>
  </si>
  <si>
    <t>-----&gt;PM075500680</t>
  </si>
  <si>
    <t>PM075500680</t>
  </si>
  <si>
    <t>PMDSSECENFEDUCCONTET</t>
  </si>
  <si>
    <t>PMES - SEC DE ENFERM DE EDUC
CONTINUADA/ETICA - DS</t>
  </si>
  <si>
    <t>-----&gt;PM075500687</t>
  </si>
  <si>
    <t>PM075500687</t>
  </si>
  <si>
    <t>PMDSSECENFCENTCIRUR</t>
  </si>
  <si>
    <t>PMES - SEC DE ENFERMAGEM EM
CENTRO CIRURGICO - DS</t>
  </si>
  <si>
    <t>-----&gt;PM075500686</t>
  </si>
  <si>
    <t>PM075500686</t>
  </si>
  <si>
    <t>PMDSSECENFCME</t>
  </si>
  <si>
    <t>PMES - SECAO DE ENFERMAGEM EM
CME - DS</t>
  </si>
  <si>
    <t>-----&gt;PM075500681</t>
  </si>
  <si>
    <t>PM075500681</t>
  </si>
  <si>
    <t>PMDSSECENFUNIDINTNOT</t>
  </si>
  <si>
    <t>PMES - SEC ENF EM SUP DAS UNID DE
INTERN NOT - DS</t>
  </si>
  <si>
    <t>------&gt;PM095500679</t>
  </si>
  <si>
    <t>PM095500679</t>
  </si>
  <si>
    <t>PMDSSCCENFCIRUGNOT</t>
  </si>
  <si>
    <t>PMES - SCC ENF CIRURGICA
NOTURNO - DS</t>
  </si>
  <si>
    <t>------&gt;PM095500677</t>
  </si>
  <si>
    <t>PM095500677</t>
  </si>
  <si>
    <t>PMDSSCCENFCLINMEDNOT</t>
  </si>
  <si>
    <t>PMES - SSC ENF CLINICA MEDICA
NOTURNO - DS</t>
  </si>
  <si>
    <t>-----&gt;PM075500689</t>
  </si>
  <si>
    <t>PM075500689</t>
  </si>
  <si>
    <t>PMDSSECENFSAUDMENT</t>
  </si>
  <si>
    <t>PMES - SECAO DE ENF. EM SAUDE
MENTAL - DS</t>
  </si>
  <si>
    <t>------&gt;PM095500740</t>
  </si>
  <si>
    <t>PM095500740</t>
  </si>
  <si>
    <t>PMDSSSCENFASSTPRESTA</t>
  </si>
  <si>
    <t>PMES - SSC ENF. ASSIST. PRESTA - DS</t>
  </si>
  <si>
    <t>------&gt;PM095500697</t>
  </si>
  <si>
    <t>PM095500697</t>
  </si>
  <si>
    <t>PMDSSSCADMPSIQUIAT</t>
  </si>
  <si>
    <t>PMES - SSC. ADM. EM PSIQUIATRIA -
DS</t>
  </si>
  <si>
    <t>------&gt;PM095500741</t>
  </si>
  <si>
    <t>PM095500741</t>
  </si>
  <si>
    <t>PMDSSSCADMSAUDMENT</t>
  </si>
  <si>
    <t>PMES - SSC ADM. EM SAUDE MENTAL -
DS</t>
  </si>
  <si>
    <t>-----&gt;PM075500688</t>
  </si>
  <si>
    <t>PM075500688</t>
  </si>
  <si>
    <t>PMDSSECENFVIGEPIDEM</t>
  </si>
  <si>
    <t>PMES - SEC DE ENF EM VIGILANC
EPIDEMIOL/CCIH - DS</t>
  </si>
  <si>
    <t>-----&gt;PM075500683</t>
  </si>
  <si>
    <t>PM075500683</t>
  </si>
  <si>
    <t>PMDSSECENFCLINMED</t>
  </si>
  <si>
    <t>PMES - SECAO DE ENFERMAGEM DE
CLINICA MEDICA - DS</t>
  </si>
  <si>
    <t>------&gt;PM095500696</t>
  </si>
  <si>
    <t>PM095500696</t>
  </si>
  <si>
    <t>PMDSSSCADMAPOIOSPTLP</t>
  </si>
  <si>
    <t>PMES - SSC ADM DE APOIO AO SPTLP
- DS</t>
  </si>
  <si>
    <t>------&gt;PM095500695</t>
  </si>
  <si>
    <t>PM095500695</t>
  </si>
  <si>
    <t>PMDSSSCENFPREVTRATFE</t>
  </si>
  <si>
    <t>PMES - SSC DE ENF EM ASSIST.PREV.
TRAT. FERIDAS-DS</t>
  </si>
  <si>
    <t>----&gt;PMCAASERGER</t>
  </si>
  <si>
    <t>PMCAASERGER</t>
  </si>
  <si>
    <t>SERVICOS GERAIS</t>
  </si>
  <si>
    <t>----&gt;PM033900625</t>
  </si>
  <si>
    <t>PM033900625</t>
  </si>
  <si>
    <t>PMDSSCCPNEUMO</t>
  </si>
  <si>
    <t>PMES - SCC PNEUMOLOGIA - DS</t>
  </si>
  <si>
    <t>----&gt;PMPOLRAD</t>
  </si>
  <si>
    <t>PMPOLRAD</t>
  </si>
  <si>
    <t>SECAO RADIOLOGIA</t>
  </si>
  <si>
    <t>----&gt;PMCAACONTPATMNT</t>
  </si>
  <si>
    <t>PMCAACONTPATMNT</t>
  </si>
  <si>
    <t>CONT PATOLOGIA MANUTENCAO
EQUIP MEDICO HOSPITALAR</t>
  </si>
  <si>
    <t>----&gt;PMPOLDEST6BPM</t>
  </si>
  <si>
    <t>PMPOLDEST6BPM</t>
  </si>
  <si>
    <t>SECOES DESTACADAS 6 BPM</t>
  </si>
  <si>
    <t>----&gt;PMCAASERSOC</t>
  </si>
  <si>
    <t>PMCAASERSOC</t>
  </si>
  <si>
    <t>SERVICO SOCIAL</t>
  </si>
  <si>
    <t>----&gt;PM033900649</t>
  </si>
  <si>
    <t>PM033900649</t>
  </si>
  <si>
    <t>PMDSSECGERCIRUR</t>
  </si>
  <si>
    <t>PMES - SECAO GERAL DE CIRURGICA -
DS</t>
  </si>
  <si>
    <t>-----&gt;PM075500676</t>
  </si>
  <si>
    <t>PM075500676</t>
  </si>
  <si>
    <t>PMDSSECENFCIRURG</t>
  </si>
  <si>
    <t>PMES - SECAO DE ENFERMARIA
CIRURGICA - DS</t>
  </si>
  <si>
    <t>------&gt;PM095500675</t>
  </si>
  <si>
    <t>PM095500675</t>
  </si>
  <si>
    <t>PMDSUNIDCLINCIRURG</t>
  </si>
  <si>
    <t>PMES - UNIDADE DE CLINICA
CIRURGICA - DS</t>
  </si>
  <si>
    <t>-------&gt;PM095500727</t>
  </si>
  <si>
    <t>PM095500727</t>
  </si>
  <si>
    <t>PMDSSCCENFORTOP</t>
  </si>
  <si>
    <t>PMES - SSC ENFERMARIA ORTOPEDIA
- DS</t>
  </si>
  <si>
    <t>-------&gt;PM095500731</t>
  </si>
  <si>
    <t>PM095500731</t>
  </si>
  <si>
    <t>PMDSSCCENFCIRURG</t>
  </si>
  <si>
    <t>PMES - SSC ENFERMARIA CIRURGIA
TORAXICA - DS</t>
  </si>
  <si>
    <t>-------&gt;PM095500732</t>
  </si>
  <si>
    <t>PM095500732</t>
  </si>
  <si>
    <t>PMDSSCCENFOFTALMO</t>
  </si>
  <si>
    <t>PMES - SSC ENFERMARIA
OFTALMOLOGIA - DS</t>
  </si>
  <si>
    <t>-------&gt;PM095500728</t>
  </si>
  <si>
    <t>PM095500728</t>
  </si>
  <si>
    <t>PMDSSCCENFCIRURGGER</t>
  </si>
  <si>
    <t>PMES - SSC ENFERMARIA CIRURGIA
GERAL - DS</t>
  </si>
  <si>
    <t>-------&gt;PM095500730</t>
  </si>
  <si>
    <t>PM095500730</t>
  </si>
  <si>
    <t>PMDSSCCENFURO</t>
  </si>
  <si>
    <t>PMES - SCC ENFERMARIA UROLOGIA -
DS</t>
  </si>
  <si>
    <t>-------&gt;PM095500729</t>
  </si>
  <si>
    <t>PM095500729</t>
  </si>
  <si>
    <t>PMDSSCCENFOTORRINO</t>
  </si>
  <si>
    <t>PMES - SCC ENFERMARIA
OTORRINOLARINGOLOGIA - DS</t>
  </si>
  <si>
    <t>-----&gt;PM075500675</t>
  </si>
  <si>
    <t>PM075500675</t>
  </si>
  <si>
    <t>PMDSSECCENTCIRURG</t>
  </si>
  <si>
    <t>PMES - SECAO DE CENTRO
CIRURGICO - DS</t>
  </si>
  <si>
    <t>------&gt;PM095500673</t>
  </si>
  <si>
    <t>PM095500673</t>
  </si>
  <si>
    <t>PMDSPLMARCCIRUR</t>
  </si>
  <si>
    <t>PMES - PLANEJAMENTO E MARCACAO
DE CIRURGIAS - DS</t>
  </si>
  <si>
    <t>------&gt;PM095500674</t>
  </si>
  <si>
    <t>PM095500674</t>
  </si>
  <si>
    <t>PMDSAPOIOCIRURG</t>
  </si>
  <si>
    <t>PMES - APOIO CIRURGICO - DS</t>
  </si>
  <si>
    <t>-------&gt;PM095500725</t>
  </si>
  <si>
    <t>PM095500725</t>
  </si>
  <si>
    <t>PMDSSCCCENTMATESTER</t>
  </si>
  <si>
    <t>PMES - SSC CENTRAL DE MATERIAL
ESTERELIZADO - DS</t>
  </si>
  <si>
    <t>-------&gt;PM095500726</t>
  </si>
  <si>
    <t>PM095500726</t>
  </si>
  <si>
    <t>PMDSSCCANEST</t>
  </si>
  <si>
    <t>PMES - SSC DE ANESTESIA - DS</t>
  </si>
  <si>
    <t>-----&gt;PM075500677</t>
  </si>
  <si>
    <t>PM075500677</t>
  </si>
  <si>
    <t>PMDSSECGINECOOBST</t>
  </si>
  <si>
    <t>PMES - SEC DE GINECOLOGIA E
OBSTETRICIA (GO) - DS</t>
  </si>
  <si>
    <t>------&gt;PM095500678</t>
  </si>
  <si>
    <t>PM095500678</t>
  </si>
  <si>
    <t>PMDSUNIDOBSTRET</t>
  </si>
  <si>
    <t>PMES - UNIDADE DE OBSTETRICIA - DS</t>
  </si>
  <si>
    <t>-------&gt;PM095500734</t>
  </si>
  <si>
    <t>PM095500734</t>
  </si>
  <si>
    <t>PMDSSCCENFAUTORISCO</t>
  </si>
  <si>
    <t>PMES - SCC ENFERMARIA AUTO
RISCO GO - DS</t>
  </si>
  <si>
    <t>-------&gt;PM095500733</t>
  </si>
  <si>
    <t>PM095500733</t>
  </si>
  <si>
    <t>PMDSSCCENFGINECOOBST</t>
  </si>
  <si>
    <t>PMES - SCC ENFERMARIA GO - DS</t>
  </si>
  <si>
    <t>----&gt;PMHPMENFPED</t>
  </si>
  <si>
    <t>PMHPMENFPED</t>
  </si>
  <si>
    <t>SECAO ENFERMAGEM PEDIATRIA</t>
  </si>
  <si>
    <t>----&gt;PMPOLAMBPED</t>
  </si>
  <si>
    <t>PMPOLAMBPED</t>
  </si>
  <si>
    <t>SECAO AMBULATORIAL PEDIATRICA</t>
  </si>
  <si>
    <t>----&gt;PMCFBQUIFARM</t>
  </si>
  <si>
    <t>PMCFBQUIFARM</t>
  </si>
  <si>
    <t>DEPARTAMENTO QUIMICO
FARMACEUTICO</t>
  </si>
  <si>
    <t>-----&gt;PMCFBFARAMB</t>
  </si>
  <si>
    <t>PMCFBFARAMB</t>
  </si>
  <si>
    <t>FARMACIA AMBULATORIAL</t>
  </si>
  <si>
    <t>-----&gt;PMCFBFARBASCEME</t>
  </si>
  <si>
    <t>PMCFBFARBASCEME</t>
  </si>
  <si>
    <t>FARMACIA BASICA CEME</t>
  </si>
  <si>
    <t>-----&gt;PMCFBLABQUIFAR</t>
  </si>
  <si>
    <t>PMCFBLABQUIFAR</t>
  </si>
  <si>
    <t>LABORATORIO QUIMICO
FARMACEUTICO</t>
  </si>
  <si>
    <t>-----&gt;PMCFBFARHOS</t>
  </si>
  <si>
    <t>PMCFBFARHOS</t>
  </si>
  <si>
    <t>FARMACIA HOSPITALAR</t>
  </si>
  <si>
    <t>----&gt;PMHPMPED</t>
  </si>
  <si>
    <t>PMHPMPED</t>
  </si>
  <si>
    <t>PEDIATRIA</t>
  </si>
  <si>
    <t>----&gt;PMCAACCS</t>
  </si>
  <si>
    <t>PMCAACCS</t>
  </si>
  <si>
    <t>COMPANHIA COMANDO E SERVICOS</t>
  </si>
  <si>
    <t>----&gt;PM033900605</t>
  </si>
  <si>
    <t>PM033900605</t>
  </si>
  <si>
    <t>PMDSSECRETDCPS</t>
  </si>
  <si>
    <t>PMES - SECRETARIA DCPS - DS</t>
  </si>
  <si>
    <t>----&gt;PM095500694</t>
  </si>
  <si>
    <t>PM095500694</t>
  </si>
  <si>
    <t>PMDSSCCADMAPCLINMED</t>
  </si>
  <si>
    <t>PMES - SSC ADM. DE APOIO A CLIN.
MEDICA - DS</t>
  </si>
  <si>
    <t>----&gt;PMHPMUNIDD</t>
  </si>
  <si>
    <t>PMHPMUNIDD</t>
  </si>
  <si>
    <t>SECAO UNIDADE D</t>
  </si>
  <si>
    <t>----&gt;PM095500684</t>
  </si>
  <si>
    <t>PM095500684</t>
  </si>
  <si>
    <t>PMDSSCCENFSEAPH</t>
  </si>
  <si>
    <t>PMES - SCC DE ENF SEAPH - DS</t>
  </si>
  <si>
    <t>----&gt;PM095500688</t>
  </si>
  <si>
    <t>PM095500688</t>
  </si>
  <si>
    <t>PMDSSCCENFEMERGORTOP</t>
  </si>
  <si>
    <t>PMES - SSC DE ENF. EM EMERGENCIA
ORTOPEDICA - DS</t>
  </si>
  <si>
    <t>----&gt;PM033900613</t>
  </si>
  <si>
    <t>PM033900613</t>
  </si>
  <si>
    <t>PMDSSCCLINMED</t>
  </si>
  <si>
    <t>PMES - SECAO DE CLINICA MEDICA -
DS</t>
  </si>
  <si>
    <t>----&gt;PMHPMUNIDB</t>
  </si>
  <si>
    <t>PMHPMUNIDB</t>
  </si>
  <si>
    <t>SECAO UNIDADE B</t>
  </si>
  <si>
    <t>----&gt;PM033900637</t>
  </si>
  <si>
    <t>PM033900637</t>
  </si>
  <si>
    <t>PMDSSECAMPRACPREVSAU</t>
  </si>
  <si>
    <t>PMES - SEC AMBUL DE PROGR ACOES
PREV EM SAUDE - DS</t>
  </si>
  <si>
    <t>-----&gt;PM075500639</t>
  </si>
  <si>
    <t>PM075500639</t>
  </si>
  <si>
    <t>PMDSSCCPROGRSAUMULH</t>
  </si>
  <si>
    <t>PMES - SCC PROGRAMA SAUDE DA
MULHER - DS</t>
  </si>
  <si>
    <t>-----&gt;PM075500637</t>
  </si>
  <si>
    <t>PM075500637</t>
  </si>
  <si>
    <t>PMDSSCCPROGRTUBERC</t>
  </si>
  <si>
    <t>PMES - SCC PROGRAMA DE
TUBERCULOSE - DS</t>
  </si>
  <si>
    <t>-----&gt;PM075500642</t>
  </si>
  <si>
    <t>PM075500642</t>
  </si>
  <si>
    <t>PMDSSCCDIABHIPERT</t>
  </si>
  <si>
    <t>PMES - SCC DIABETES E
HIPERTENSAO - DS</t>
  </si>
  <si>
    <t>-----&gt;PM075500641</t>
  </si>
  <si>
    <t>PM075500641</t>
  </si>
  <si>
    <t>PMDSSCCPROGRSAUITINE</t>
  </si>
  <si>
    <t>PMES - SCC DE PROGRAMAS DE
SAUDE ITINERANTES - DS</t>
  </si>
  <si>
    <t>-----&gt;PM075500640</t>
  </si>
  <si>
    <t>PM075500640</t>
  </si>
  <si>
    <t>PMDSSCCPROGRDSTAIDS</t>
  </si>
  <si>
    <t>PMES - SCC PROGRAMAS DST AIDS -
DS</t>
  </si>
  <si>
    <t>-----&gt;PM075500638</t>
  </si>
  <si>
    <t>PM075500638</t>
  </si>
  <si>
    <t>PMDSSCCPROGRTABAG</t>
  </si>
  <si>
    <t>PMES - SCC PROGRAMA DE
TABAGISMO - DS</t>
  </si>
  <si>
    <t>----&gt;PMHPMCRE</t>
  </si>
  <si>
    <t>PMHPMCRE</t>
  </si>
  <si>
    <t>SECAO CRECHE</t>
  </si>
  <si>
    <t>----&gt;PMPOLECGCICI</t>
  </si>
  <si>
    <t>PMPOLECGCICI</t>
  </si>
  <si>
    <t>SECAO ELETROCARDIOGRAMA
CICLOERGOMETRICA</t>
  </si>
  <si>
    <t>----&gt;PM033900632</t>
  </si>
  <si>
    <t>PM033900632</t>
  </si>
  <si>
    <t>PMDSSECRADIOLCONV</t>
  </si>
  <si>
    <t>PMES - SECAO DE RADIOLOGIA
CONVENCIONAL - DS</t>
  </si>
  <si>
    <t>-----&gt;PM075500632</t>
  </si>
  <si>
    <t>PM075500632</t>
  </si>
  <si>
    <t>PMDSSCCAPOIOADM</t>
  </si>
  <si>
    <t>PMES - SCC DE APOIO
ADMINISTRATIVO - DS</t>
  </si>
  <si>
    <t>----&gt;PMHPMENFGINOBS</t>
  </si>
  <si>
    <t>PMHPMENFGINOBS</t>
  </si>
  <si>
    <t>SECAO ENFERMAGEM
GINECOOBSTETRICO</t>
  </si>
  <si>
    <t>----&gt;PMHPMENFCLICIR</t>
  </si>
  <si>
    <t>PMHPMENFCLICIR</t>
  </si>
  <si>
    <t>SECAO ENFERMAGEN CLINICA
CIRURGICA</t>
  </si>
  <si>
    <t>----&gt;PM033900606</t>
  </si>
  <si>
    <t>PM033900606</t>
  </si>
  <si>
    <t>PMDSSSECATENCSOC</t>
  </si>
  <si>
    <t>PMES - SUBSECAO DE ATENCAO
SOCIAL - DS</t>
  </si>
  <si>
    <t>-----&gt;PM075500613</t>
  </si>
  <si>
    <t>PM075500613</t>
  </si>
  <si>
    <t>PMDSCULT</t>
  </si>
  <si>
    <t>PMES - CULTURAL - DS</t>
  </si>
  <si>
    <t>-----&gt;PM075500612</t>
  </si>
  <si>
    <t>PM075500612</t>
  </si>
  <si>
    <t>PMDSAPOIOFAM</t>
  </si>
  <si>
    <t>PMES - APOIO FAMILIAR - DS</t>
  </si>
  <si>
    <t>----&gt;PMPOLDEST2BPM</t>
  </si>
  <si>
    <t>PMPOLDEST2BPM</t>
  </si>
  <si>
    <t>SECOES DESTACADAS 2 BPM</t>
  </si>
  <si>
    <t>----&gt;PM033900600</t>
  </si>
  <si>
    <t>PM033900600</t>
  </si>
  <si>
    <t>PMDSDIVCOMSERGER</t>
  </si>
  <si>
    <t>PMES - DIV. COMANDOS E SERVICOS
GERAIS (DCSG) - DS</t>
  </si>
  <si>
    <t>-----&gt;PM075500600</t>
  </si>
  <si>
    <t>PM075500600</t>
  </si>
  <si>
    <t>PMDSSECRETDCSG</t>
  </si>
  <si>
    <t>PMES - SECRETARIA DCSG - DS</t>
  </si>
  <si>
    <t>-----&gt;PM075500602</t>
  </si>
  <si>
    <t>PM075500602</t>
  </si>
  <si>
    <t>PMDSSECGERALPES</t>
  </si>
  <si>
    <t>PMES - SECAO GERAL DE PESSOAL -
DS</t>
  </si>
  <si>
    <t>------&gt;PM095500606</t>
  </si>
  <si>
    <t>PM095500606</t>
  </si>
  <si>
    <t>PMDSSSECPESMIL</t>
  </si>
  <si>
    <t>PMES - SUBSECAO PESSOAL MILITAR -
DS</t>
  </si>
  <si>
    <t>------&gt;PM095500607</t>
  </si>
  <si>
    <t>PM095500607</t>
  </si>
  <si>
    <t>PMDSSSECPESCIV</t>
  </si>
  <si>
    <t>PMES - SUBSECAO PESSOAL CIVIL -
DS</t>
  </si>
  <si>
    <t>----&gt;PMHPMUTI</t>
  </si>
  <si>
    <t>PMHPMUTI</t>
  </si>
  <si>
    <t>SECAO UTI</t>
  </si>
  <si>
    <t>----&gt;PMHPMENFPESC</t>
  </si>
  <si>
    <t>PMHPMENFPESC</t>
  </si>
  <si>
    <t>SECAO ENFERMARIA PRE ESCOLAR</t>
  </si>
  <si>
    <t>----&gt;PMCEODSECPROT</t>
  </si>
  <si>
    <t>PMCEODSECPROT</t>
  </si>
  <si>
    <t>SECAO DE PROTESE FIXA</t>
  </si>
  <si>
    <t>----&gt;PMHPMEDCONT</t>
  </si>
  <si>
    <t>PMHPMEDCONT</t>
  </si>
  <si>
    <t>SECAO EDUCACAO CONTINUADA</t>
  </si>
  <si>
    <t>----&gt;PM033900643</t>
  </si>
  <si>
    <t>PM033900643</t>
  </si>
  <si>
    <t>PMDSSECANALPERTOXICO</t>
  </si>
  <si>
    <t>PMES - SEC ANAL E PERIC
TOXICOLOGICAS SAPTOX - DS</t>
  </si>
  <si>
    <t>-----&gt;PM075500658</t>
  </si>
  <si>
    <t>PM075500658</t>
  </si>
  <si>
    <t>PMDSSSECAPADMSAPTOX</t>
  </si>
  <si>
    <t>PMES - SUBSECAO DE APOIO
ADMINISTRATIVO - DS</t>
  </si>
  <si>
    <t>-----&gt;PM075500657</t>
  </si>
  <si>
    <t>PM075500657</t>
  </si>
  <si>
    <t>PMDSSSECASSESTOXICO</t>
  </si>
  <si>
    <t>PMES - SSEC DE ASSESSORAMENTO
TOXICOLOGICO - DS</t>
  </si>
  <si>
    <t>----&gt;PMCAAINFEST</t>
  </si>
  <si>
    <t>PMCAAINFEST</t>
  </si>
  <si>
    <t>INFORMATICA E ESTATISTICA</t>
  </si>
  <si>
    <t>----&gt;PMHPMUNIDE</t>
  </si>
  <si>
    <t>PMHPMUNIDE</t>
  </si>
  <si>
    <t>SECAO UNIDADE E</t>
  </si>
  <si>
    <t>----&gt;PMPOLAMBCLINMED</t>
  </si>
  <si>
    <t>PMPOLAMBCLINMED</t>
  </si>
  <si>
    <t>SECAO APOIO AMBULATORIAL
CLINICA MEDICA</t>
  </si>
  <si>
    <t>----&gt;PM033900628</t>
  </si>
  <si>
    <t>PM033900628</t>
  </si>
  <si>
    <t>PMDSSCCREUMATO</t>
  </si>
  <si>
    <t>PMES - SCC REUMATOLOGIA - DS</t>
  </si>
  <si>
    <t>----&gt;PM033900639</t>
  </si>
  <si>
    <t>PM033900639</t>
  </si>
  <si>
    <t>PMDSDIVMEDVETER</t>
  </si>
  <si>
    <t>PMES - DIVISAO MEDICA VETERINARIA
- DS</t>
  </si>
  <si>
    <t>-----&gt;PM075500643</t>
  </si>
  <si>
    <t>PM075500643</t>
  </si>
  <si>
    <t>PMDSSCCPREV</t>
  </si>
  <si>
    <t>PMES - SCC DE PREVENCAO - DS</t>
  </si>
  <si>
    <t>----&gt;PM095500686</t>
  </si>
  <si>
    <t>PM095500686</t>
  </si>
  <si>
    <t>PMDSSCCENFEMERGPSIQ</t>
  </si>
  <si>
    <t>PMES - SSC DE ENF. EMERGENCIA
PSIQUIATRICA - DS</t>
  </si>
  <si>
    <t>----&gt;PMPOLDEST3BPM</t>
  </si>
  <si>
    <t>PMPOLDEST3BPM</t>
  </si>
  <si>
    <t>SECOES DESTACADAS 3 BPM</t>
  </si>
  <si>
    <t>----&gt;PM095500692</t>
  </si>
  <si>
    <t>PM095500692</t>
  </si>
  <si>
    <t>PMDSSCCENFASSGERIAT</t>
  </si>
  <si>
    <t>PMES - SSC ENF. ASSIST. GERIATRIA -
DS</t>
  </si>
  <si>
    <t>----&gt;PMHPMPECLINMED</t>
  </si>
  <si>
    <t>PMHPMPECLINMED</t>
  </si>
  <si>
    <t>SECAO PLANEJAMENTO EMERGENCIA
CLINICA MEDICA</t>
  </si>
  <si>
    <t>----&gt;PMPOLAMBCLCIR</t>
  </si>
  <si>
    <t>PMPOLAMBCLCIR</t>
  </si>
  <si>
    <t>SECAO AMBULATORIAL CLINICA
CIRURGICA</t>
  </si>
  <si>
    <t>----&gt;PM033900623</t>
  </si>
  <si>
    <t>PM033900623</t>
  </si>
  <si>
    <t>PMDSSCCNUTROL</t>
  </si>
  <si>
    <t>PMES - SCC NUTROLOGIA - DS</t>
  </si>
  <si>
    <t>----&gt;PMCEODDEST</t>
  </si>
  <si>
    <t>PMCEODDEST</t>
  </si>
  <si>
    <t>SECOES DESTACADAS</t>
  </si>
  <si>
    <t>-----&gt;PMCEODDEST7BPM</t>
  </si>
  <si>
    <t>PMCEODDEST7BPM</t>
  </si>
  <si>
    <t>SECOES DESTACADAS 7 BPM</t>
  </si>
  <si>
    <t>-----&gt;PMCEODDESTCFA</t>
  </si>
  <si>
    <t>PMCEODDESTCFA</t>
  </si>
  <si>
    <t>SECOES DESTACADAS DEI CFA</t>
  </si>
  <si>
    <t>-----&gt;PMCEODDEST3BPM</t>
  </si>
  <si>
    <t>PMCEODDEST3BPM</t>
  </si>
  <si>
    <t>-----&gt;PMCEODDEST6BPM</t>
  </si>
  <si>
    <t>PMCEODDEST6BPM</t>
  </si>
  <si>
    <t>-----&gt;PMCEODDEST8BPM</t>
  </si>
  <si>
    <t>PMCEODDEST8BPM</t>
  </si>
  <si>
    <t>SECOES DESTACADAS 8 BPM</t>
  </si>
  <si>
    <t>-----&gt;PMCEODDEST2BPM</t>
  </si>
  <si>
    <t>PMCEODDEST2BPM</t>
  </si>
  <si>
    <t>-----&gt;PMCEODDEST5BPM</t>
  </si>
  <si>
    <t>PMCEODDEST5BPM</t>
  </si>
  <si>
    <t>SECOES DESTACADAS 5 BPM</t>
  </si>
  <si>
    <t>-----&gt;PMCEODDESTBPRV</t>
  </si>
  <si>
    <t>PMCEODDESTBPRV</t>
  </si>
  <si>
    <t>SECOES DESTACADAS BPRV</t>
  </si>
  <si>
    <t>-----&gt;PMCEODDEST4BPM</t>
  </si>
  <si>
    <t>PMCEODDEST4BPM</t>
  </si>
  <si>
    <t>SECOES DESTACADAS 4 BPM</t>
  </si>
  <si>
    <t>-----&gt;PMCEODDEST1BPM</t>
  </si>
  <si>
    <t>PMCEODDEST1BPM</t>
  </si>
  <si>
    <t>SECOES DESTACADAS 1 BPM</t>
  </si>
  <si>
    <t>-----&gt;PMCEODDEST9BPM</t>
  </si>
  <si>
    <t>PMCEODDEST9BPM</t>
  </si>
  <si>
    <t>SECOES DESTACADAS 9 BPM</t>
  </si>
  <si>
    <t>----&gt;PM033900619</t>
  </si>
  <si>
    <t>PM033900619</t>
  </si>
  <si>
    <t>PMDSSCGINECOOBSTET</t>
  </si>
  <si>
    <t>PMES - SECAO DE
GINECOLOGIA/OBSTETRICIA - DS</t>
  </si>
  <si>
    <t>----&gt;PM033900618</t>
  </si>
  <si>
    <t>PM033900618</t>
  </si>
  <si>
    <t>PMDSSCCHEMATOL</t>
  </si>
  <si>
    <t>PMES - SCC HEMATOLOGIA - DS</t>
  </si>
  <si>
    <t>----&gt;PM033900617</t>
  </si>
  <si>
    <t>PM033900617</t>
  </si>
  <si>
    <t>PMDSSCCGERIAT</t>
  </si>
  <si>
    <t>PMES - SCC GERIATRIA- DS</t>
  </si>
  <si>
    <t>----&gt;PM095500690</t>
  </si>
  <si>
    <t>PM095500690</t>
  </si>
  <si>
    <t>PMDSSCCADMAPOIOSEAPP</t>
  </si>
  <si>
    <t>PMES - SSC ADM. DE APOIO SEAPP -
DS</t>
  </si>
  <si>
    <t>----&gt;PM033900612</t>
  </si>
  <si>
    <t>PM033900612</t>
  </si>
  <si>
    <t>PMDSSCCARDIOL</t>
  </si>
  <si>
    <t>PMES - SECAO DE CARDIOLOGIA - DS</t>
  </si>
  <si>
    <t>----&gt;PMHPMAPCLIN</t>
  </si>
  <si>
    <t>PMHPMAPCLIN</t>
  </si>
  <si>
    <t>DEPARTAMENTO APOIO CLINICO</t>
  </si>
  <si>
    <t>-----&gt;PMHPMANPAT</t>
  </si>
  <si>
    <t>PMHPMANPAT</t>
  </si>
  <si>
    <t>SECAO ANALISES PATOLOGICA</t>
  </si>
  <si>
    <t>-----&gt;PMHPMNUTDIE</t>
  </si>
  <si>
    <t>PMHPMNUTDIE</t>
  </si>
  <si>
    <t>SERVICO NUTRICAO DIETA</t>
  </si>
  <si>
    <t>-----&gt;PMHPMHEMO</t>
  </si>
  <si>
    <t>PMHPMHEMO</t>
  </si>
  <si>
    <t>SECAO HEMOTERAPIA</t>
  </si>
  <si>
    <t>-----&gt;PMHPMAPROV</t>
  </si>
  <si>
    <t>PMHPMAPROV</t>
  </si>
  <si>
    <t>SECAO APROVISIONAMENTO</t>
  </si>
  <si>
    <t>----&gt;PM033900638</t>
  </si>
  <si>
    <t>PM033900638</t>
  </si>
  <si>
    <t>PMDSSECBANCLEITHUM</t>
  </si>
  <si>
    <t>PMES - SECAO BANCO DE LEITE
HUMANO - DS</t>
  </si>
  <si>
    <t>----&gt;PM033900634</t>
  </si>
  <si>
    <t>PM033900634</t>
  </si>
  <si>
    <t>PMDSSECMAMOGR</t>
  </si>
  <si>
    <t>PMES - SECAO DE MAMOGRAFIA - DS</t>
  </si>
  <si>
    <t>-----&gt;PM075500634</t>
  </si>
  <si>
    <t>PM075500634</t>
  </si>
  <si>
    <t>PMDSSCCSUPTECMAMOGR</t>
  </si>
  <si>
    <t>----&gt;PMHPMENFLAC</t>
  </si>
  <si>
    <t>PMHPMENFLAC</t>
  </si>
  <si>
    <t>SECAO ENFERMARIA LACTANTE</t>
  </si>
  <si>
    <t>----&gt;PMHPMGERENF</t>
  </si>
  <si>
    <t>PMHPMGERENF</t>
  </si>
  <si>
    <t>SECAO GERAL ENFERMAGEM</t>
  </si>
  <si>
    <t>----&gt;PMHPMUNIDC</t>
  </si>
  <si>
    <t>PMHPMUNIDC</t>
  </si>
  <si>
    <t>SECAO UNIDADE C</t>
  </si>
  <si>
    <t>----&gt;PMHPMBANLEI</t>
  </si>
  <si>
    <t>PMHPMBANLEI</t>
  </si>
  <si>
    <t>SECAO BANCO DE LEITE</t>
  </si>
  <si>
    <t>----&gt;PM022000012</t>
  </si>
  <si>
    <t>PM022000012</t>
  </si>
  <si>
    <t>PMDS</t>
  </si>
  <si>
    <t>PMES - DIRETORIA DE SAUDE - DS</t>
  </si>
  <si>
    <t>-----&gt;PM033900172</t>
  </si>
  <si>
    <t>PM033900172</t>
  </si>
  <si>
    <t>PMDSDVA</t>
  </si>
  <si>
    <t>PMES - DIVISAO CORP. ADM. (DCA) -
DS</t>
  </si>
  <si>
    <t>------&gt;PM055500001</t>
  </si>
  <si>
    <t>PM055500001</t>
  </si>
  <si>
    <t>PMDSDCASCSGCCS</t>
  </si>
  <si>
    <t>PMES - SECAO CM SERV. GERAIS -
CCS - DS</t>
  </si>
  <si>
    <t>------&gt;PM055500002</t>
  </si>
  <si>
    <t>PM055500002</t>
  </si>
  <si>
    <t>PMDSDCASGPSSCPM</t>
  </si>
  <si>
    <t>PMES - SECAO G. PESSOAL - SSC
PESSOAL MILITAR - DS</t>
  </si>
  <si>
    <t>------&gt;PM055500003</t>
  </si>
  <si>
    <t>PM055500003</t>
  </si>
  <si>
    <t>PMDSDCASGPSSCPC</t>
  </si>
  <si>
    <t>PMES - SECAO G. PESSOAL - SSC
PESSOAL CIVIL - DS</t>
  </si>
  <si>
    <t>----&gt;PMHPMRNPAT</t>
  </si>
  <si>
    <t>PMHPMRNPAT</t>
  </si>
  <si>
    <t>SECAO RECEM NASCIDO PATOLOGIA</t>
  </si>
  <si>
    <t>----&gt;PM033900642</t>
  </si>
  <si>
    <t>PM033900642</t>
  </si>
  <si>
    <t>PMDSSECFARMHOSP</t>
  </si>
  <si>
    <t>PMES - SECAO DE FARMACIA
HOSPITALAR (SFH) - DS</t>
  </si>
  <si>
    <t>-----&gt;PM075500654</t>
  </si>
  <si>
    <t>PM075500654</t>
  </si>
  <si>
    <t>PMDSSSECDISPMEDICAM</t>
  </si>
  <si>
    <t>PMES - SSEC DE DISPENSACAO DE
MEDICAMENTOS - DS</t>
  </si>
  <si>
    <t>-----&gt;PM075500651</t>
  </si>
  <si>
    <t>PM075500651</t>
  </si>
  <si>
    <t>PMDSSSECABASTMEDIC</t>
  </si>
  <si>
    <t>PMES - SSEC DE ABASTECIMENTO DE
MEDICAMENTOS - DS</t>
  </si>
  <si>
    <t>-----&gt;PM075500656</t>
  </si>
  <si>
    <t>PM075500656</t>
  </si>
  <si>
    <t>PMDSSSECAPOIOADM</t>
  </si>
  <si>
    <t>PMES - SUBSEÇAO DE APOIO
ADMINISTRATIVO - DS</t>
  </si>
  <si>
    <t>-----&gt;PM075500655</t>
  </si>
  <si>
    <t>PM075500655</t>
  </si>
  <si>
    <t>PMDSSSECDISPPRODSAU</t>
  </si>
  <si>
    <t>PMES - SSEC DE DISPENSACAO DE
PROD PARA SAUDE - DS</t>
  </si>
  <si>
    <t>-----&gt;PM075500653</t>
  </si>
  <si>
    <t>PM075500653</t>
  </si>
  <si>
    <t>PMDSSSECABASTPROSAUD</t>
  </si>
  <si>
    <t>PMES - SSEC DE ABASTECIM DE PROD
PARA SAUDE - DS</t>
  </si>
  <si>
    <t>-----&gt;PM075500652</t>
  </si>
  <si>
    <t>PM075500652</t>
  </si>
  <si>
    <t>PMDSSSECFARMSATEL</t>
  </si>
  <si>
    <t>PMES - SUBSECAO DE FARMACIA
SATELITE - DS</t>
  </si>
  <si>
    <t>----&gt;PM033900604</t>
  </si>
  <si>
    <t>PM033900604</t>
  </si>
  <si>
    <t>PMDSSSECGESTAQUIS</t>
  </si>
  <si>
    <t>PMES - SUBSECAO DE GESTAO DE
AQUISICOES - DS</t>
  </si>
  <si>
    <t>-----&gt;PM075500611</t>
  </si>
  <si>
    <t>PM075500611</t>
  </si>
  <si>
    <t>PMDSREGPRECO</t>
  </si>
  <si>
    <t>PMES - REGISTRO DE PRECOS - DS</t>
  </si>
  <si>
    <t>-----&gt;PM075500610</t>
  </si>
  <si>
    <t>PM075500610</t>
  </si>
  <si>
    <t>PMDSCONTRCONV</t>
  </si>
  <si>
    <t>PMES - CONTRATOS E CONVENIOS -
DS</t>
  </si>
  <si>
    <t>-----&gt;PM075500609</t>
  </si>
  <si>
    <t>PM075500609</t>
  </si>
  <si>
    <t>PMDSCOMPR</t>
  </si>
  <si>
    <t>PMES - COMPRAS - DS</t>
  </si>
  <si>
    <t>----&gt;PM033900630</t>
  </si>
  <si>
    <t>PM033900630</t>
  </si>
  <si>
    <t>PMDSSCAMBULATPEDIAT</t>
  </si>
  <si>
    <t>PMES - SECAO AMBULATORIAL DE
PEDIATRIA - DS</t>
  </si>
  <si>
    <t>-----&gt;PM075500624</t>
  </si>
  <si>
    <t>PM075500624</t>
  </si>
  <si>
    <t>PMDSSCCATSAUDPEDIATR</t>
  </si>
  <si>
    <t>PMES - SCC ATENCAO A SAUDE
PEDIATRICA - DS</t>
  </si>
  <si>
    <t>-----&gt;PM075500625</t>
  </si>
  <si>
    <t>PM075500625</t>
  </si>
  <si>
    <t>PMDSSCCIMUNIZACAO</t>
  </si>
  <si>
    <t>PMES - SCC DE IMUNIZACAO - DS</t>
  </si>
  <si>
    <t>----&gt;PMHPMPLAUTI</t>
  </si>
  <si>
    <t>PMHPMPLAUTI</t>
  </si>
  <si>
    <t>SECAO PLANTAO UTI</t>
  </si>
  <si>
    <t>----&gt;PM033900610</t>
  </si>
  <si>
    <t>PM033900610</t>
  </si>
  <si>
    <t>PMDSSCCANGIOL</t>
  </si>
  <si>
    <t>PMES - SCC ANGIOLOGIA - DS</t>
  </si>
  <si>
    <t>----&gt;PM033900621</t>
  </si>
  <si>
    <t>PM033900621</t>
  </si>
  <si>
    <t>PMDSSCCNEFRO</t>
  </si>
  <si>
    <t>PMES - SCC NEFROLOGIA - DS</t>
  </si>
  <si>
    <t>----&gt;PMCEODSEPOTREM</t>
  </si>
  <si>
    <t>PMCEODSEPOTREM</t>
  </si>
  <si>
    <t>SECAO DE PROTESE REMOVIVEL</t>
  </si>
  <si>
    <t>----&gt;PM033900647</t>
  </si>
  <si>
    <t>PM033900647</t>
  </si>
  <si>
    <t>PMDSSECGERAPHOSP</t>
  </si>
  <si>
    <t>PMES - SECAO GERAL DE APOIO
HOSPITALAR - DS</t>
  </si>
  <si>
    <t>-----&gt;PM075500671</t>
  </si>
  <si>
    <t>PM075500671</t>
  </si>
  <si>
    <t>PMDSSECAPCLINCIRUR</t>
  </si>
  <si>
    <t>PMES - SECAO DE APOIO CLINICO E
CIRURGICO - DS</t>
  </si>
  <si>
    <t>------&gt;PM095500659</t>
  </si>
  <si>
    <t>PM095500659</t>
  </si>
  <si>
    <t>PMDSSCCANATPATOL</t>
  </si>
  <si>
    <t>PMES - SCC DE ANATOMIA E
PATOLOGIA - DS</t>
  </si>
  <si>
    <t>------&gt;PM095500664</t>
  </si>
  <si>
    <t>PM095500664</t>
  </si>
  <si>
    <t>PMDSSCCOBITOHOSP</t>
  </si>
  <si>
    <t>PMES - SCC OBITO HOSPITALAR - DS</t>
  </si>
  <si>
    <t>------&gt;PM095500663</t>
  </si>
  <si>
    <t>PM095500663</t>
  </si>
  <si>
    <t>PMDSSCCPRONTMED</t>
  </si>
  <si>
    <t>PMES - SCC PRONTUARIO MEDICO -
DS</t>
  </si>
  <si>
    <t>------&gt;PM095500665</t>
  </si>
  <si>
    <t>PM095500665</t>
  </si>
  <si>
    <t>PMDSSCCHEMOTERAP</t>
  </si>
  <si>
    <t>PMES - SCC DE HEMOTERAPIA - DS</t>
  </si>
  <si>
    <t>------&gt;PM095500667</t>
  </si>
  <si>
    <t>PM095500667</t>
  </si>
  <si>
    <t>PMDSSCCATPREPOSHOSP</t>
  </si>
  <si>
    <t>PMES - SCC ATENDIM PRE E POS
HOSPITALAR SEAPH - DS</t>
  </si>
  <si>
    <t>------&gt;PM095500666</t>
  </si>
  <si>
    <t>PM095500666</t>
  </si>
  <si>
    <t>PMDSSCCCOMISETICA</t>
  </si>
  <si>
    <t>PMES - SCC DE COMISSAO E ETICA -
DS</t>
  </si>
  <si>
    <t>------&gt;PM095500662</t>
  </si>
  <si>
    <t>PM095500662</t>
  </si>
  <si>
    <t>PMDSSCCPESQESTAT</t>
  </si>
  <si>
    <t>PMES - SCC DE PESQUISA /
ESTATISTICA - DS</t>
  </si>
  <si>
    <t>------&gt;PM095500661</t>
  </si>
  <si>
    <t>PM095500661</t>
  </si>
  <si>
    <t>PMDSSCCEDUCCONT</t>
  </si>
  <si>
    <t>PMES - SCC DE EDUCACAO
CONTINUADA - DS</t>
  </si>
  <si>
    <t>------&gt;PM095500660</t>
  </si>
  <si>
    <t>PM095500660</t>
  </si>
  <si>
    <t>PMDSSCCNUTRDIET</t>
  </si>
  <si>
    <t>PMES - SCC DE NUTRICAO/DIETETICA -
DS</t>
  </si>
  <si>
    <t>-----&gt;PM075500670</t>
  </si>
  <si>
    <t>PM075500670</t>
  </si>
  <si>
    <t>PMDSSECINTERNACAO</t>
  </si>
  <si>
    <t>PMES - SECAO DE INTERNACAO - DS</t>
  </si>
  <si>
    <t>----&gt;PM033900640</t>
  </si>
  <si>
    <t>PM033900640</t>
  </si>
  <si>
    <t>PMDSSSCAPOIOADMODONT</t>
  </si>
  <si>
    <t>PMES - SSC APOIO ADMINISTRATIVO -
DS</t>
  </si>
  <si>
    <t>----&gt;PM033900601</t>
  </si>
  <si>
    <t>PM033900601</t>
  </si>
  <si>
    <t>PMDSSECRETDCLF</t>
  </si>
  <si>
    <t>PMES - SECRETARIA DCLF - DS</t>
  </si>
  <si>
    <t>-----&gt;PM075500601</t>
  </si>
  <si>
    <t>PM075500601</t>
  </si>
  <si>
    <t>PMDSSECCCS</t>
  </si>
  <si>
    <t>PMES - SEC. COMANDOS E SERVICOS
GERAIS (CCS) - DS</t>
  </si>
  <si>
    <t>------&gt;PM095500605</t>
  </si>
  <si>
    <t>PM095500605</t>
  </si>
  <si>
    <t>PMDSSSECSEGUR</t>
  </si>
  <si>
    <t>PMES - SUBSECAO SEGURANÇA - DS</t>
  </si>
  <si>
    <t>------&gt;PM095500603</t>
  </si>
  <si>
    <t>PM095500603</t>
  </si>
  <si>
    <t>PMDSSSECEQINSMEDHOSP</t>
  </si>
  <si>
    <t>PMES - SSC EQUIP. E INSUMOS
MED.-HOSPITALARES - DS</t>
  </si>
  <si>
    <t>------&gt;PM095500604</t>
  </si>
  <si>
    <t>PM095500604</t>
  </si>
  <si>
    <t>PMDSSSECTRANSPCOM</t>
  </si>
  <si>
    <t>PMES - SUBSECAO TRANSPORTE E
COMUNIC. - DS</t>
  </si>
  <si>
    <t>------&gt;PM095500602</t>
  </si>
  <si>
    <t>PM095500602</t>
  </si>
  <si>
    <t>PMDSSSECHOTELARIA</t>
  </si>
  <si>
    <t>PMES - SUBSECAO HOTELARIA - DS</t>
  </si>
  <si>
    <t>------&gt;PM095500600</t>
  </si>
  <si>
    <t>PM095500600</t>
  </si>
  <si>
    <t>PMDSSSECCCS</t>
  </si>
  <si>
    <t>PMES - SUBSECAO CCS - DS</t>
  </si>
  <si>
    <t>------&gt;PM095500601</t>
  </si>
  <si>
    <t>PM095500601</t>
  </si>
  <si>
    <t>PMDSSSECMANUTEDIFOBR</t>
  </si>
  <si>
    <t>PMES - SUBSECAO MANUT. EDIF.
OBRAS - DS</t>
  </si>
  <si>
    <t>----&gt;PM095500683</t>
  </si>
  <si>
    <t>PM095500683</t>
  </si>
  <si>
    <t>PMDSSCCENFSUPERV</t>
  </si>
  <si>
    <t>PMES - SSC DE ENF. DE SUPERVISAO -
DS</t>
  </si>
  <si>
    <t>----&gt;PMHPMCENTOBST</t>
  </si>
  <si>
    <t>PMHPMCENTOBST</t>
  </si>
  <si>
    <t>SECAO CENTRO OBSTETRICO</t>
  </si>
  <si>
    <t>----&gt;PM033900645</t>
  </si>
  <si>
    <t>PM033900645</t>
  </si>
  <si>
    <t>PMDSSECANALCLIN</t>
  </si>
  <si>
    <t>PMES - SECAO DE ANALISES CLINICAS
(SAC) - DS</t>
  </si>
  <si>
    <t>-----&gt;PM075500665</t>
  </si>
  <si>
    <t>PM075500665</t>
  </si>
  <si>
    <t>PMDSSSECAPADMANALCL</t>
  </si>
  <si>
    <t>-----&gt;PM075500664</t>
  </si>
  <si>
    <t>PM075500664</t>
  </si>
  <si>
    <t>PMDSSSECHIGIENESTER</t>
  </si>
  <si>
    <t>PMES - SUBSECAO DE HIGIENIZACAO
E ESTERILIZAC - DS</t>
  </si>
  <si>
    <t>-----&gt;PM075500662</t>
  </si>
  <si>
    <t>PM075500662</t>
  </si>
  <si>
    <t>PMDSSSECMICROBIOL</t>
  </si>
  <si>
    <t>PMES - SUBSECAO DE
MICROBIOLOGIA - DS</t>
  </si>
  <si>
    <t>-----&gt;PM075500663</t>
  </si>
  <si>
    <t>PM075500663</t>
  </si>
  <si>
    <t>PMDSSSECURINALPARAS</t>
  </si>
  <si>
    <t>PMES - SUBSECAO DE URINALISE E
PARASITOLOGIA - DS</t>
  </si>
  <si>
    <t>-----&gt;PM075500661</t>
  </si>
  <si>
    <t>PM075500661</t>
  </si>
  <si>
    <t>PMDSSSECBIOQUIMICA</t>
  </si>
  <si>
    <t>PMES - SUBSECAO DE BIOQUIMICA -
DS</t>
  </si>
  <si>
    <t>-----&gt;PM075500660</t>
  </si>
  <si>
    <t>PM075500660</t>
  </si>
  <si>
    <t>PMDSSSECHEMATOLOGIA</t>
  </si>
  <si>
    <t>PMES - SUBSECAO DE HEMATOLOGIA
- DS</t>
  </si>
  <si>
    <t>----&gt;PMPOLELETROENC</t>
  </si>
  <si>
    <t>PMPOLELETROENC</t>
  </si>
  <si>
    <t>SECAO ELETROENCEFALOGRAMA</t>
  </si>
  <si>
    <t>----&gt;PM033900616</t>
  </si>
  <si>
    <t>PM033900616</t>
  </si>
  <si>
    <t>PMDSSCCGOSTRO</t>
  </si>
  <si>
    <t>PMES - SCC GOSTROENTEROLOGIA -
DS</t>
  </si>
  <si>
    <t>----&gt;PM033900615</t>
  </si>
  <si>
    <t>PM033900615</t>
  </si>
  <si>
    <t>PMDSSCCENDOCRINO</t>
  </si>
  <si>
    <t>PMES - SCC ENDROCRINOLOGIA - DS</t>
  </si>
  <si>
    <t>----&gt;PMHPMUNIDA</t>
  </si>
  <si>
    <t>PMHPMUNIDA</t>
  </si>
  <si>
    <t>SECAO UNIDADE A</t>
  </si>
  <si>
    <t>----&gt;PM033900620</t>
  </si>
  <si>
    <t>PM033900620</t>
  </si>
  <si>
    <t>PMDSSCINFECTO</t>
  </si>
  <si>
    <t>PMES - SECAO DE INFECTOLOGIA - DS</t>
  </si>
  <si>
    <t>----&gt;PM033900603</t>
  </si>
  <si>
    <t>PM033900603</t>
  </si>
  <si>
    <t>PMDSSSECGESTFIN</t>
  </si>
  <si>
    <t>PMES - SUBSECAO DE GESTAO
FINANCEIRA - DS</t>
  </si>
  <si>
    <t>-----&gt;PM075500606</t>
  </si>
  <si>
    <t>PM075500606</t>
  </si>
  <si>
    <t>PMDSFATURAM</t>
  </si>
  <si>
    <t>PMES - FATURAMENTO - DS</t>
  </si>
  <si>
    <t>-----&gt;PM075500608</t>
  </si>
  <si>
    <t>PM075500608</t>
  </si>
  <si>
    <t>PMDSFINAN</t>
  </si>
  <si>
    <t>PMES - FINANCAS - DS</t>
  </si>
  <si>
    <t>-----&gt;PM075500607</t>
  </si>
  <si>
    <t>PM075500607</t>
  </si>
  <si>
    <t>PMDSORCAM</t>
  </si>
  <si>
    <t>PMES - ORCAMENTO - DS</t>
  </si>
  <si>
    <t>----&gt;PM033900608</t>
  </si>
  <si>
    <t>PM033900608</t>
  </si>
  <si>
    <t>PMDSCMARCCONSSAME</t>
  </si>
  <si>
    <t>PMES - SEC MARC CONSULTA/SERV
ARQ MED E ESTAT - DS</t>
  </si>
  <si>
    <t>-----&gt;PM075500616</t>
  </si>
  <si>
    <t>PM075500616</t>
  </si>
  <si>
    <t>PMDSSCCESTAT</t>
  </si>
  <si>
    <t>PMES - SCC ESTATISTICA - DS</t>
  </si>
  <si>
    <t>----&gt;PMHPMPRONTMED</t>
  </si>
  <si>
    <t>PMHPMPRONTMED</t>
  </si>
  <si>
    <t>SECAO PRONTUARIO MEDICO</t>
  </si>
  <si>
    <t>----&gt;PM033900626</t>
  </si>
  <si>
    <t>PM033900626</t>
  </si>
  <si>
    <t>PMDSSCCPSICOL</t>
  </si>
  <si>
    <t>PMES - SCC PSICOLOGIA - DS</t>
  </si>
  <si>
    <t>----&gt;PMHPMPECLINCIR</t>
  </si>
  <si>
    <t>PMHPMPECLINCIR</t>
  </si>
  <si>
    <t>SECAO PLANTAO EMERGENCIA
CLINICO CIRURGICA</t>
  </si>
  <si>
    <t>----&gt;PM095500693</t>
  </si>
  <si>
    <t>PM095500693</t>
  </si>
  <si>
    <t>PMDSSCCENFASSCLINMED</t>
  </si>
  <si>
    <t>PMES - SSC ENF. ASSIST. CLIN.
MEDICA - DS</t>
  </si>
  <si>
    <t>----&gt;PM033900650</t>
  </si>
  <si>
    <t>PM033900650</t>
  </si>
  <si>
    <t>PMDSSECGERPEDIAT</t>
  </si>
  <si>
    <t>PMES - SECAO GERAL DE PEDIATRIA -
DS</t>
  </si>
  <si>
    <t>-----&gt;PM075500694</t>
  </si>
  <si>
    <t>PM075500694</t>
  </si>
  <si>
    <t>PMES - SECAO DE EMERGENCIA
PEDIATRICA - DS</t>
  </si>
  <si>
    <t>-----&gt;PM075500679</t>
  </si>
  <si>
    <t>PM075500679</t>
  </si>
  <si>
    <t>PMES - SECAO DE ENFERMARIA
PEDIATRICA - DS</t>
  </si>
  <si>
    <t>------&gt;PM095500682</t>
  </si>
  <si>
    <t>PM095500682</t>
  </si>
  <si>
    <t>PMDSUTIPEDIATR</t>
  </si>
  <si>
    <t>PMES - UTI PEDIATRICA  - DS</t>
  </si>
  <si>
    <t>------&gt;PM095500681</t>
  </si>
  <si>
    <t>PM095500681</t>
  </si>
  <si>
    <t>PMDSUNIDNEONAT</t>
  </si>
  <si>
    <t>PMES - UNIDADE DE NEONATALOGIA  -
DS</t>
  </si>
  <si>
    <t>-------&gt;PM095500736</t>
  </si>
  <si>
    <t>PM095500736</t>
  </si>
  <si>
    <t>PMDSSCCBECARIO</t>
  </si>
  <si>
    <t>PMES - SCC DE BERCARIO - DS</t>
  </si>
  <si>
    <t>-------&gt;PM095500735</t>
  </si>
  <si>
    <t>PM095500735</t>
  </si>
  <si>
    <t>PMDSSCCAPOIONEONAT</t>
  </si>
  <si>
    <t>PMES - SCC DE APOIO NEONATAL - DS</t>
  </si>
  <si>
    <t>-------&gt;PM095500737</t>
  </si>
  <si>
    <t>PM095500737</t>
  </si>
  <si>
    <t>PMDSSCCBANCOLEITE</t>
  </si>
  <si>
    <t>PMES - SCC DE BANCO DE LEITE - DS</t>
  </si>
  <si>
    <t>-------&gt;PM095500676</t>
  </si>
  <si>
    <t>PM095500676</t>
  </si>
  <si>
    <t>PMDSCIRURPEDIATR</t>
  </si>
  <si>
    <t>PMES - CIRURGIA PEDIATRICA  - DS</t>
  </si>
  <si>
    <t>------&gt;PM095500680</t>
  </si>
  <si>
    <t>PM095500680</t>
  </si>
  <si>
    <t>PMDSUNIDPEDIAT</t>
  </si>
  <si>
    <t>PMES - UNIDADE PEDIATRICA  - DS</t>
  </si>
  <si>
    <t>----&gt;PMHPMCCHVE</t>
  </si>
  <si>
    <t>PMHPMCCHVE</t>
  </si>
  <si>
    <t>SECAO VIGILANCIA EPIDEMIOLOGICA</t>
  </si>
  <si>
    <t>----&gt;PMPOLDEST8BPM</t>
  </si>
  <si>
    <t>PMPOLDEST8BPM</t>
  </si>
  <si>
    <t>----&gt;PMPOLMEDTRAB</t>
  </si>
  <si>
    <t>PMPOLMEDTRAB</t>
  </si>
  <si>
    <t>SECAO MEDICINA DO TRABALHO</t>
  </si>
  <si>
    <t>----&gt;PMPOLDESTDEICF</t>
  </si>
  <si>
    <t>PMPOLDESTDEICF</t>
  </si>
  <si>
    <t>----&gt;PM033900641</t>
  </si>
  <si>
    <t>PM033900641</t>
  </si>
  <si>
    <t>PMDSSECGERCLODONPROT</t>
  </si>
  <si>
    <t>PMES - SEC GER DE CLIN
ODONTOLOGICA E PROTESE - DS</t>
  </si>
  <si>
    <t>-----&gt;PM075500649</t>
  </si>
  <si>
    <t>PM075500649</t>
  </si>
  <si>
    <t>PMDSUNIDBASSAUDODONT</t>
  </si>
  <si>
    <t>PMES - SECAO DE UNIDADES BASICAS
DE SAUDE - DS</t>
  </si>
  <si>
    <t>------&gt;PM095500652</t>
  </si>
  <si>
    <t>PM095500652</t>
  </si>
  <si>
    <t>PMDSREGNORODONTO</t>
  </si>
  <si>
    <t>PMES - REGIAO NORTE - DS</t>
  </si>
  <si>
    <t>------&gt;PM095500650</t>
  </si>
  <si>
    <t>PM095500650</t>
  </si>
  <si>
    <t>PMDSREGMETRODONTO</t>
  </si>
  <si>
    <t>PMES - REGIAO METROPOLITANA - DS</t>
  </si>
  <si>
    <t>------&gt;PM095500651</t>
  </si>
  <si>
    <t>PM095500651</t>
  </si>
  <si>
    <t>PMDSREGSULODONTO</t>
  </si>
  <si>
    <t>PMES - REGIAO SUL - DS</t>
  </si>
  <si>
    <t>-----&gt;PM075500647</t>
  </si>
  <si>
    <t>PM075500647</t>
  </si>
  <si>
    <t>PMDSSECRADIOLODONTO</t>
  </si>
  <si>
    <t>PMES - SECAO DE RADIOLOGIA - DS</t>
  </si>
  <si>
    <t>-----&gt;PM075500650</t>
  </si>
  <si>
    <t>PM075500650</t>
  </si>
  <si>
    <t>PMDSSECAPOIOADMODONT</t>
  </si>
  <si>
    <t>PMES - SECAO DE APOIO
ADMINISTRATIVO - DS</t>
  </si>
  <si>
    <t>------&gt;PM095500653</t>
  </si>
  <si>
    <t>PM095500653</t>
  </si>
  <si>
    <t>PMDSSCADMLOGODONTO</t>
  </si>
  <si>
    <t>PMES - SC ADMINISTRACAO E
LOGISTICA - DS</t>
  </si>
  <si>
    <t>-------&gt;PM095500711</t>
  </si>
  <si>
    <t>PM095500711</t>
  </si>
  <si>
    <t>PMDSSSCSUPRIMODONTO</t>
  </si>
  <si>
    <t>PMES - SSC SUPRIMENTOS - DS</t>
  </si>
  <si>
    <t>-------&gt;PM095500712</t>
  </si>
  <si>
    <t>PM095500712</t>
  </si>
  <si>
    <t>PMDSSSCEDUCCONTODONT</t>
  </si>
  <si>
    <t>PMES - SSC EDUCACAO CONTIN. - DS</t>
  </si>
  <si>
    <t>-------&gt;PM095500710</t>
  </si>
  <si>
    <t>PM095500710</t>
  </si>
  <si>
    <t>PMDSSSCMANUTEQUIP</t>
  </si>
  <si>
    <t>PMES - SSC MANUT. EQUIPAM. - DS</t>
  </si>
  <si>
    <t>-------&gt;PM095500713</t>
  </si>
  <si>
    <t>PM095500713</t>
  </si>
  <si>
    <t>PMDSSSCPROGPREVODONT</t>
  </si>
  <si>
    <t>PMES - SSC PROGR. PREVENCAO - DS</t>
  </si>
  <si>
    <t>-----&gt;PM075500648</t>
  </si>
  <si>
    <t>PM075500648</t>
  </si>
  <si>
    <t>PMDSSECPROTESEODONTO</t>
  </si>
  <si>
    <t>PMES - SECAO DE PROTESE - DS</t>
  </si>
  <si>
    <t>------&gt;PM095500649</t>
  </si>
  <si>
    <t>PM095500649</t>
  </si>
  <si>
    <t>PMDSSCLABPROTESE</t>
  </si>
  <si>
    <t>PMES - SC DE LAB. PROTESE - DS</t>
  </si>
  <si>
    <t>-----&gt;PM075500646</t>
  </si>
  <si>
    <t>PM075500646</t>
  </si>
  <si>
    <t>PMDSSECCMEBIOSEG</t>
  </si>
  <si>
    <t>PMES - SECAO DE CME E BIOSEG. - DS</t>
  </si>
  <si>
    <t>-----&gt;PM075500645</t>
  </si>
  <si>
    <t>PM075500645</t>
  </si>
  <si>
    <t>PMDSSECODONTOCLINF</t>
  </si>
  <si>
    <t>PMES - SECAO DE CLINICA INFANTIL -
DS</t>
  </si>
  <si>
    <t>------&gt;PM095500646</t>
  </si>
  <si>
    <t>PM095500646</t>
  </si>
  <si>
    <t>PMDSSCORTODINTERCEP</t>
  </si>
  <si>
    <t>PMES - SC ORTODONTIA INTERCEPT. -
DS</t>
  </si>
  <si>
    <t>------&gt;PM095500645</t>
  </si>
  <si>
    <t>PM095500645</t>
  </si>
  <si>
    <t>PMDSSCODONTOPED</t>
  </si>
  <si>
    <t>PMES - SC ODONTOPEDIATRIA - DS</t>
  </si>
  <si>
    <t>-----&gt;PM075500644</t>
  </si>
  <si>
    <t>PM075500644</t>
  </si>
  <si>
    <t>PMDSSECCLINADULODONT</t>
  </si>
  <si>
    <t>PMES - SECAO DE CLINICA ADULTO -
DS</t>
  </si>
  <si>
    <t>------&gt;PM095500612</t>
  </si>
  <si>
    <t>PM095500612</t>
  </si>
  <si>
    <t>PMDSSCCIRURGIAODONTO</t>
  </si>
  <si>
    <t>PMES - SC CIRURGIA - DS</t>
  </si>
  <si>
    <t>------&gt;PM095500611</t>
  </si>
  <si>
    <t>PM095500611</t>
  </si>
  <si>
    <t>PMDSSCENDODONTIA</t>
  </si>
  <si>
    <t>PMES - SC ENDODONTIA - DS</t>
  </si>
  <si>
    <t>------&gt;PM095500609</t>
  </si>
  <si>
    <t>PM095500609</t>
  </si>
  <si>
    <t>PMDSSCPERIODONTIA</t>
  </si>
  <si>
    <t>PMES - SC PERIODONTIA - DS</t>
  </si>
  <si>
    <t>------&gt;PM095500613</t>
  </si>
  <si>
    <t>PM095500613</t>
  </si>
  <si>
    <t>PMDSSCDENTISTESTET</t>
  </si>
  <si>
    <t>PMES - SC DENTISTICA/ESTETICA- DS</t>
  </si>
  <si>
    <t>------&gt;PM095500614</t>
  </si>
  <si>
    <t>PM095500614</t>
  </si>
  <si>
    <t>PMDSSCODONTOGERIAT</t>
  </si>
  <si>
    <t>PMES - SC ODONTOGERIATRIA- DS</t>
  </si>
  <si>
    <t>------&gt;PM095500608</t>
  </si>
  <si>
    <t>PM095500608</t>
  </si>
  <si>
    <t>PMDSSCPATENDODONTO</t>
  </si>
  <si>
    <t>PMES - SC PRONTO ATENDIMENTO -
DS</t>
  </si>
  <si>
    <t>------&gt;PM095500610</t>
  </si>
  <si>
    <t>PM095500610</t>
  </si>
  <si>
    <t>PMDSSCPROTESECLIN</t>
  </si>
  <si>
    <t>PMES - SC PROTESE CLINICA - DS</t>
  </si>
  <si>
    <t>----&gt;PM033900654</t>
  </si>
  <si>
    <t>PM033900654</t>
  </si>
  <si>
    <t>PMDSSECGERALENFCPPS</t>
  </si>
  <si>
    <t>PMES - SECAO GERAL ENFERMAGEM
CPPS - DS</t>
  </si>
  <si>
    <t>-----&gt;PM075500693</t>
  </si>
  <si>
    <t>PM075500693</t>
  </si>
  <si>
    <t>PMDSENFPLANESTRATUBS</t>
  </si>
  <si>
    <t>PMES - SEC DE ENF DE PLANEJ E
ESTRATEG EM UBS - DS</t>
  </si>
  <si>
    <t>----&gt;PM033900629</t>
  </si>
  <si>
    <t>PM033900629</t>
  </si>
  <si>
    <t>PMDSSCAMBCLINCIRURG</t>
  </si>
  <si>
    <t>PMES - SEC AMBULATORIAL DE
CLINICA CIRURGICA - DS</t>
  </si>
  <si>
    <t>-----&gt;PM075500620</t>
  </si>
  <si>
    <t>PM075500620</t>
  </si>
  <si>
    <t>PMDSSCCCIRGERAL</t>
  </si>
  <si>
    <t>PMES - SCC CIR. GERAL - DS</t>
  </si>
  <si>
    <t>-----&gt;PM075500623</t>
  </si>
  <si>
    <t>PM075500623</t>
  </si>
  <si>
    <t>PMDSSCCUROLOGIA</t>
  </si>
  <si>
    <t>PMES - SCC UROLOGIA - DS</t>
  </si>
  <si>
    <t>-----&gt;PM075500618</t>
  </si>
  <si>
    <t>PM075500618</t>
  </si>
  <si>
    <t>PMDSSCCNEUROCIRURG</t>
  </si>
  <si>
    <t>PMES - SCC NEUROCIRURGIA - DS</t>
  </si>
  <si>
    <t>-----&gt;PM075500619</t>
  </si>
  <si>
    <t>PM075500619</t>
  </si>
  <si>
    <t>PMDSSCCOFTALMO</t>
  </si>
  <si>
    <t>PMES - SCC OFTALMOLOGIA - DS</t>
  </si>
  <si>
    <t>-----&gt;PM075500621</t>
  </si>
  <si>
    <t>PM075500621</t>
  </si>
  <si>
    <t>PMDSSCCORTOPEDIA</t>
  </si>
  <si>
    <t>PMES - SCC ORTOPEDIA - DS</t>
  </si>
  <si>
    <t>-----&gt;PM075500622</t>
  </si>
  <si>
    <t>PM075500622</t>
  </si>
  <si>
    <t>PMDSSCCOTORRINO</t>
  </si>
  <si>
    <t>PMES - SCC OTORRINOLARINGOLOGIA
- DS</t>
  </si>
  <si>
    <t>-----&gt;PM075500617</t>
  </si>
  <si>
    <t>PM075500617</t>
  </si>
  <si>
    <t>PMDSSCCPROCTO</t>
  </si>
  <si>
    <t>PMES - SCC PROCTOLOGIA - DS</t>
  </si>
  <si>
    <t>----&gt;PMHPMCOMETIMED</t>
  </si>
  <si>
    <t>PMHPMCOMETIMED</t>
  </si>
  <si>
    <t>SECAO COMISSAO ETICA MEDICA</t>
  </si>
  <si>
    <t>----&gt;PMPOLENFAMB</t>
  </si>
  <si>
    <t>PMPOLENFAMB</t>
  </si>
  <si>
    <t>SECAO ENFERMAGEM AMBULATORIAL</t>
  </si>
  <si>
    <t>----&gt;PM033900636</t>
  </si>
  <si>
    <t>PM033900636</t>
  </si>
  <si>
    <t>PMDSSECRESSONMAG</t>
  </si>
  <si>
    <t>PMES - SECAO DE RESSONÂNCIA
MAGNÉTICA - DS</t>
  </si>
  <si>
    <t>-----&gt;PM075500636</t>
  </si>
  <si>
    <t>PM075500636</t>
  </si>
  <si>
    <t>PMDSSUPTECRESSONMAG</t>
  </si>
  <si>
    <t>PMES - SCC DE SUPERV TECNICA DE
RESSON MAGNET - DS</t>
  </si>
  <si>
    <t>----&gt;PMPOLAMBGINOB</t>
  </si>
  <si>
    <t>PMPOLAMBGINOB</t>
  </si>
  <si>
    <t>SECAO AMBULATORIAL
GINECOOSTETRICA</t>
  </si>
  <si>
    <t>----&gt;PM033900614</t>
  </si>
  <si>
    <t>PM033900614</t>
  </si>
  <si>
    <t>PMDSSCDERMATO</t>
  </si>
  <si>
    <t>PMES - SECAO DE DERMATOLOGIA -
DS</t>
  </si>
  <si>
    <t>----&gt;PMHPMISOL</t>
  </si>
  <si>
    <t>PMHPMISOL</t>
  </si>
  <si>
    <t>SECAO ISOLAMENTO</t>
  </si>
  <si>
    <t>----&gt;PMPOLDEST5BPM</t>
  </si>
  <si>
    <t>PMPOLDEST5BPM</t>
  </si>
  <si>
    <t>----&gt;PMHPMUNIDF</t>
  </si>
  <si>
    <t>PMHPMUNIDF</t>
  </si>
  <si>
    <t>SECAO UNIDADE F</t>
  </si>
  <si>
    <t>----&gt;PMHPMRN</t>
  </si>
  <si>
    <t>PMHPMRN</t>
  </si>
  <si>
    <t>SECAO RECEM NASCIDO</t>
  </si>
  <si>
    <t>----&gt;PM033900635</t>
  </si>
  <si>
    <t>PM033900635</t>
  </si>
  <si>
    <t>PMDSSECTOMOGR</t>
  </si>
  <si>
    <t>PMES - SECAO DE TOMOGRAFIA - DS</t>
  </si>
  <si>
    <t>-----&gt;PM075500635</t>
  </si>
  <si>
    <t>PM075500635</t>
  </si>
  <si>
    <t>PMDSSCCSUPTECTOMOGR</t>
  </si>
  <si>
    <t>PMES - SCC DE SUPERV TECNICA DE
TOMOGRAFIA - DS</t>
  </si>
  <si>
    <t>----&gt;PMHPMENF</t>
  </si>
  <si>
    <t>PMHPMENF</t>
  </si>
  <si>
    <t>SECAO ENFERMAGEM</t>
  </si>
  <si>
    <t>----&gt;PM095500691</t>
  </si>
  <si>
    <t>PM095500691</t>
  </si>
  <si>
    <t>PMDSSCCADMAPOIOPS</t>
  </si>
  <si>
    <t>PMES - SSC ADM. DE APOIO PS - DS</t>
  </si>
  <si>
    <t>----&gt;PM033900653</t>
  </si>
  <si>
    <t>PM033900653</t>
  </si>
  <si>
    <t>PMDSSECGERENFPOLICL</t>
  </si>
  <si>
    <t>PMES - SEC GERAL DE ENFERMAGEM
DA POLICLINICA - DS</t>
  </si>
  <si>
    <t>-----&gt;PM075500691</t>
  </si>
  <si>
    <t>PM075500691</t>
  </si>
  <si>
    <t>PMDSSECENFBANCOLEITE</t>
  </si>
  <si>
    <t>PMES - SECAO DE ENFERM BANCO DE
LEITE HUMANO - DS</t>
  </si>
  <si>
    <t>------&gt;PM095500703</t>
  </si>
  <si>
    <t>PM095500703</t>
  </si>
  <si>
    <t>PMDSSSCENFBANCOLEITE</t>
  </si>
  <si>
    <t>PMES - SSC ENF BLH - DS</t>
  </si>
  <si>
    <t>------&gt;PM095500704</t>
  </si>
  <si>
    <t>PM095500704</t>
  </si>
  <si>
    <t>PMDSSSCENFAPDMBLEITE</t>
  </si>
  <si>
    <t>PMES - SSC DE ENF DE APOIO ADM.
BLH - DS</t>
  </si>
  <si>
    <t>-----&gt;PM075500690</t>
  </si>
  <si>
    <t>PM075500690</t>
  </si>
  <si>
    <t>PMDSSECENFAMBUL</t>
  </si>
  <si>
    <t>PMES - SECAO DE ENFERMAGEM
AMBULATORIAL - DS</t>
  </si>
  <si>
    <t>------&gt;PM095500699</t>
  </si>
  <si>
    <t>PM095500699</t>
  </si>
  <si>
    <t>PMDSSSCENFPEDIAT</t>
  </si>
  <si>
    <t>PMES - SSC ENF PEDIATRIA - DS</t>
  </si>
  <si>
    <t>------&gt;PM095500698</t>
  </si>
  <si>
    <t>PM095500698</t>
  </si>
  <si>
    <t>PMDSSSCADMAPOIOAMB</t>
  </si>
  <si>
    <t>PMES - SSC ADM. DE APOIO
AMBULATORIAL - DS</t>
  </si>
  <si>
    <t>------&gt;PM095500701</t>
  </si>
  <si>
    <t>PM095500701</t>
  </si>
  <si>
    <t>PMDSSSCENFCLINCIRURG</t>
  </si>
  <si>
    <t>PMES - SSC ENF CLINICA CIRURGICA -
DS</t>
  </si>
  <si>
    <t>------&gt;PM095500702</t>
  </si>
  <si>
    <t>PM095500702</t>
  </si>
  <si>
    <t>PMDSSSCENFIMUNIZ</t>
  </si>
  <si>
    <t>PMES - SSC ENF EM IMUNIZACAO - DS</t>
  </si>
  <si>
    <t>------&gt;PM095500700</t>
  </si>
  <si>
    <t>PM095500700</t>
  </si>
  <si>
    <t>PMDSSSCENFCLINMED</t>
  </si>
  <si>
    <t>PMES - SSC ENF CLINICA MEDICA - DS</t>
  </si>
  <si>
    <t>-----&gt;PM075500692</t>
  </si>
  <si>
    <t>PM075500692</t>
  </si>
  <si>
    <t>PMDSSECPROGACPREVSAU</t>
  </si>
  <si>
    <t>PMES - SEC DE PROGR DE ACOES
PREVENT EM SAUDE - DS</t>
  </si>
  <si>
    <t>------&gt;PM095500709</t>
  </si>
  <si>
    <t>PM095500709</t>
  </si>
  <si>
    <t>PMDSSSCENFDIABHIPERT</t>
  </si>
  <si>
    <t>PMES - SSC ENF DIABETES E
HIPERTENSAO - DS</t>
  </si>
  <si>
    <t>------&gt;PM095500705</t>
  </si>
  <si>
    <t>PM095500705</t>
  </si>
  <si>
    <t>PMDSSSCENFPROGRTUB</t>
  </si>
  <si>
    <t>PMES - SSC ENF PROGRAMA DE
TUBERCULOSE - DS</t>
  </si>
  <si>
    <t>------&gt;PM095500707</t>
  </si>
  <si>
    <t>PM095500707</t>
  </si>
  <si>
    <t>PMDSSSCENFPRODSTAIDS</t>
  </si>
  <si>
    <t>PMES - SSC ENF PROGRAMAS
DST/AIDS - DS</t>
  </si>
  <si>
    <t>------&gt;PM095500708</t>
  </si>
  <si>
    <t>PM095500708</t>
  </si>
  <si>
    <t>PMDSADMACPREVPOLICLI</t>
  </si>
  <si>
    <t>PMES - SSC ADM. EM ACOES PREV DA
POLICLINICA - DS</t>
  </si>
  <si>
    <t>------&gt;PM095500706</t>
  </si>
  <si>
    <t>PM095500706</t>
  </si>
  <si>
    <t>PMDSSSCENFPROGTABAG</t>
  </si>
  <si>
    <t>PMES - SSC ENF PROGRAMA DE
TABAGISMO - DS</t>
  </si>
  <si>
    <t>----&gt;PM033900627</t>
  </si>
  <si>
    <t>PM033900627</t>
  </si>
  <si>
    <t>PMDSSCPSIQUIATRIA</t>
  </si>
  <si>
    <t>PMES - SECAO DE PSIQUIATRIA - DS</t>
  </si>
  <si>
    <t>----&gt;PMHPMPSIQ</t>
  </si>
  <si>
    <t>PMHPMPSIQ</t>
  </si>
  <si>
    <t>SECAO PSIQUIATRIA</t>
  </si>
  <si>
    <t>----&gt;PMHPMCIRPED</t>
  </si>
  <si>
    <t>PMHPMCIRPED</t>
  </si>
  <si>
    <t>SECAO CIRURGIA PEDIATRICA</t>
  </si>
  <si>
    <t>----&gt;PM095500685</t>
  </si>
  <si>
    <t>PM095500685</t>
  </si>
  <si>
    <t>PMDSSCCENFPRONTOSOC</t>
  </si>
  <si>
    <t>PMES - SSC DE ENF. EM PRONTO
SOCORRO - DS</t>
  </si>
  <si>
    <t>----&gt;PMHPMENFESC</t>
  </si>
  <si>
    <t>PMHPMENFESC</t>
  </si>
  <si>
    <t>SECAO ENFERMARIA ESCOLAR</t>
  </si>
  <si>
    <t>----&gt;PMHPMENFCTI</t>
  </si>
  <si>
    <t>PMHPMENFCTI</t>
  </si>
  <si>
    <t>SECAO ENFERMAGEM CTI</t>
  </si>
  <si>
    <t>----&gt;PMCEODCIRURG</t>
  </si>
  <si>
    <t>PMCEODCIRURG</t>
  </si>
  <si>
    <t>SECAO CIRURGICA URGENCIA</t>
  </si>
  <si>
    <t>----&gt;PMPOLMARCONS</t>
  </si>
  <si>
    <t>PMPOLMARCONS</t>
  </si>
  <si>
    <t>SECAO MARCACAO DE CONSULTAS</t>
  </si>
  <si>
    <t>----&gt;PMPOLSAME</t>
  </si>
  <si>
    <t>PMPOLSAME</t>
  </si>
  <si>
    <t>SECAO ARQUIVO MEDICO SAME</t>
  </si>
  <si>
    <t>----&gt;PM033900624</t>
  </si>
  <si>
    <t>PM033900624</t>
  </si>
  <si>
    <t>PMDSSCCNUTRIC</t>
  </si>
  <si>
    <t>PMES - SCC NUTRICAO - DS</t>
  </si>
  <si>
    <t>----&gt;PMPOLFISIOT</t>
  </si>
  <si>
    <t>PMPOLFISIOT</t>
  </si>
  <si>
    <t>SECAO FISIOTERAPIA</t>
  </si>
  <si>
    <t>----&gt;PMPOLDESTBPRV</t>
  </si>
  <si>
    <t>PMPOLDESTBPRV</t>
  </si>
  <si>
    <t>----&gt;PMCAARELPUB</t>
  </si>
  <si>
    <t>PMCAARELPUB</t>
  </si>
  <si>
    <t>RELACOES PUBLICAS</t>
  </si>
  <si>
    <t>----&gt;PM033900609</t>
  </si>
  <si>
    <t>PM033900609</t>
  </si>
  <si>
    <t>PMDSSCCACUNP</t>
  </si>
  <si>
    <t>PMES - SCC ACUPUNTURA - DS</t>
  </si>
  <si>
    <t>----&gt;PM033900648</t>
  </si>
  <si>
    <t>PM033900648</t>
  </si>
  <si>
    <t>PMDSSECGERCLINMED</t>
  </si>
  <si>
    <t>PMES - SECAO GERAL DE CLINICA
MEDICA - DS</t>
  </si>
  <si>
    <t>-----&gt;PM075500672</t>
  </si>
  <si>
    <t>PM075500672</t>
  </si>
  <si>
    <t>PMDSSECUNIDTERINT</t>
  </si>
  <si>
    <t>PMES - SEC DE UNID DE TERAPIA
INTENSIVA (UTI) - DS</t>
  </si>
  <si>
    <t>------&gt;PM075500673</t>
  </si>
  <si>
    <t>PM075500673</t>
  </si>
  <si>
    <t>PMDSSECPRONTOATEND</t>
  </si>
  <si>
    <t>PMES - SECAO DE PRONTO
ATENDIMENTO - DS</t>
  </si>
  <si>
    <t>-------&gt;PM095500670</t>
  </si>
  <si>
    <t>PM095500670</t>
  </si>
  <si>
    <t>PMDSPLANROTURG</t>
  </si>
  <si>
    <t>PMES - PLANEJAMENTO DE ROTINA
DE URGENCIA - DS</t>
  </si>
  <si>
    <t>------&gt;PM095500668</t>
  </si>
  <si>
    <t>PM095500668</t>
  </si>
  <si>
    <t>PMDSPLANROTUTI</t>
  </si>
  <si>
    <t>PMES - PLANEJAMENTO DE ROTINA
DA UTI - DS</t>
  </si>
  <si>
    <t>------&gt;PM095500669</t>
  </si>
  <si>
    <t>PM095500669</t>
  </si>
  <si>
    <t>PMDSCOMISINFECHOSP</t>
  </si>
  <si>
    <t>PMES - COMISSAO DE INFECCAO
HOSPITALAR CCIH - DS</t>
  </si>
  <si>
    <t>-----&gt;PM075500674</t>
  </si>
  <si>
    <t>PM075500674</t>
  </si>
  <si>
    <t>PMDSSECENFCLIN</t>
  </si>
  <si>
    <t>PMES - SECAO DE ENFERMARIA
CLINICA - DS</t>
  </si>
  <si>
    <t>------&gt;PM095500671</t>
  </si>
  <si>
    <t>PM095500671</t>
  </si>
  <si>
    <t>PMDSUNIDPSIQ</t>
  </si>
  <si>
    <t>PMES - UNIDADE DE PSIQUIATRIA - DS</t>
  </si>
  <si>
    <t>-------&gt;PM095500720</t>
  </si>
  <si>
    <t>PM095500720</t>
  </si>
  <si>
    <t>PMDSSCCENFNEFRO</t>
  </si>
  <si>
    <t>PMES - SSC ENFERMARIA
NEFROLOGIA - DS</t>
  </si>
  <si>
    <t>-------&gt;PM095500719</t>
  </si>
  <si>
    <t>PM095500719</t>
  </si>
  <si>
    <t>PMDSSCCENFCARDIO</t>
  </si>
  <si>
    <t>PMES - SSC ENFERMARIA
CARDIOLOGIA - DS</t>
  </si>
  <si>
    <t>-------&gt;PM095500714</t>
  </si>
  <si>
    <t>PM095500714</t>
  </si>
  <si>
    <t>PMDSSCCENFPSIQ</t>
  </si>
  <si>
    <t>PMES - SSC ENFERMARIA
PSIQUIATRIA - DS</t>
  </si>
  <si>
    <t>-------&gt;PM095500723</t>
  </si>
  <si>
    <t>PM095500723</t>
  </si>
  <si>
    <t>PMDSSCCENFCLINMED</t>
  </si>
  <si>
    <t>PMES - SSC ENFERMARIA CLINICA
MEDICA - DS</t>
  </si>
  <si>
    <t>-------&gt;PM095500717</t>
  </si>
  <si>
    <t>PM095500717</t>
  </si>
  <si>
    <t>PMDSSCCENFENDOCRINO</t>
  </si>
  <si>
    <t>PMES - SCC ENFERMARIA
ENDOCRINOLOGIA - DS</t>
  </si>
  <si>
    <t>-------&gt;PM095500715</t>
  </si>
  <si>
    <t>PM095500715</t>
  </si>
  <si>
    <t>PMDSSCCTERGRUPO</t>
  </si>
  <si>
    <t>PMES - SSC TERAPIA DE GRUPO - DS</t>
  </si>
  <si>
    <t>-------&gt;PM095500721</t>
  </si>
  <si>
    <t>PM095500721</t>
  </si>
  <si>
    <t>PMDSSCCENFDOENTRANS</t>
  </si>
  <si>
    <t>PMES - SSC ENFERMARIA DOENCAS
TRANSMISSIVEIS - DS</t>
  </si>
  <si>
    <t>-------&gt;PM095500724</t>
  </si>
  <si>
    <t>PM095500724</t>
  </si>
  <si>
    <t>PMDSSCCENFREUMATO</t>
  </si>
  <si>
    <t>PMES - SSC ENFERMARIA
REUMATOLOGIA - DS</t>
  </si>
  <si>
    <t>-------&gt;PM095500718</t>
  </si>
  <si>
    <t>PM095500718</t>
  </si>
  <si>
    <t>PMDSSCCENFPNEUMO</t>
  </si>
  <si>
    <t>PMES - SSC ENFERMARIA
PNEUMOLOGIA - DS</t>
  </si>
  <si>
    <t>-------&gt;PM095500722</t>
  </si>
  <si>
    <t>PM095500722</t>
  </si>
  <si>
    <t>PMDSSCCENFDERMATO</t>
  </si>
  <si>
    <t>PMES - SSC ENFERMARIA
DERMATOLOGIA - DS</t>
  </si>
  <si>
    <t>-------&gt;PM095500716</t>
  </si>
  <si>
    <t>PM095500716</t>
  </si>
  <si>
    <t>PMDSSCCPRESTA</t>
  </si>
  <si>
    <t>PMES - SSC PRESTA - DS</t>
  </si>
  <si>
    <t>------&gt;PM095500672</t>
  </si>
  <si>
    <t>PM095500672</t>
  </si>
  <si>
    <t>PMDSUNIDCLINMED</t>
  </si>
  <si>
    <t>PMES - UNIDADE DE CLINICA MEDICA -
DS</t>
  </si>
  <si>
    <t>----&gt;PMCAACOMEMP</t>
  </si>
  <si>
    <t>PMCAACOMEMP</t>
  </si>
  <si>
    <t>SECAO DE COMPRAS E EMPENHOS</t>
  </si>
  <si>
    <t>----&gt;PMPOLDEST4BPM</t>
  </si>
  <si>
    <t>PMPOLDEST4BPM</t>
  </si>
  <si>
    <t>----&gt;PM033900652</t>
  </si>
  <si>
    <t>PM033900652</t>
  </si>
  <si>
    <t>PMDSSECGERENFSAUDMENT</t>
  </si>
  <si>
    <t>PMES - SECAO GERAL DE
ENFERMAGEM SAUDE MENTAL - DS</t>
  </si>
  <si>
    <t>----&gt;PMHPMCTI</t>
  </si>
  <si>
    <t>PMHPMCTI</t>
  </si>
  <si>
    <t>SECAO CTI</t>
  </si>
  <si>
    <t>----&gt;PMPOLDEST1BPM</t>
  </si>
  <si>
    <t>PMPOLDEST1BPM</t>
  </si>
  <si>
    <t>----&gt;PMHPMALOCONJ</t>
  </si>
  <si>
    <t>PMHPMALOCONJ</t>
  </si>
  <si>
    <t>SECAO ALOJAMENTO CONJUNTO</t>
  </si>
  <si>
    <t>----&gt;PMPOLULTRASONOG</t>
  </si>
  <si>
    <t>PMPOLULTRASONOG</t>
  </si>
  <si>
    <t>SECAO ULTRASONOGRAFIA</t>
  </si>
  <si>
    <t>----&gt;PM033900644</t>
  </si>
  <si>
    <t>PM033900644</t>
  </si>
  <si>
    <t>PMDSSECFADIME</t>
  </si>
  <si>
    <t>PMES - SECAO DE FADIME - DS</t>
  </si>
  <si>
    <t>-----&gt;PM075500659</t>
  </si>
  <si>
    <t>PM075500659</t>
  </si>
  <si>
    <t>PMDSSSECAPADMFADIME</t>
  </si>
  <si>
    <t>----&gt;PM095500689</t>
  </si>
  <si>
    <t>PM095500689</t>
  </si>
  <si>
    <t>PMDSSCCENFTRIAGEM</t>
  </si>
  <si>
    <t>PMES - SSC DE ENF. EM TRIAGEM/PS -
DS</t>
  </si>
  <si>
    <t>----&gt;PMCAAMNT</t>
  </si>
  <si>
    <t>PMCAAMNT</t>
  </si>
  <si>
    <t>MANUTENCAO</t>
  </si>
  <si>
    <t>----&gt;PM033900611</t>
  </si>
  <si>
    <t>PM033900611</t>
  </si>
  <si>
    <t>PMDSSCCALERG</t>
  </si>
  <si>
    <t>PMES - SCC ALERGIA - DS</t>
  </si>
  <si>
    <t>----&gt;PMCFBANCLINLAB</t>
  </si>
  <si>
    <t>PMCFBANCLINLAB</t>
  </si>
  <si>
    <t>DEPARTAMENTO ANALISES CLINICAS
LABORATORIAIS</t>
  </si>
  <si>
    <t>-----&gt;PMCFBLABRADQUI</t>
  </si>
  <si>
    <t>PMCFBLABRADQUI</t>
  </si>
  <si>
    <t>LABORATORIO RADIO QUIMICO</t>
  </si>
  <si>
    <t>-----&gt;PMCFBLABANACLIN</t>
  </si>
  <si>
    <t>PMCFBLABANACLIN</t>
  </si>
  <si>
    <t>LABORATORIO ANALISES CLINICAS</t>
  </si>
  <si>
    <t>----&gt;PMPOLDEST7BPM</t>
  </si>
  <si>
    <t>PMPOLDEST7BPM</t>
  </si>
  <si>
    <t>----&gt;PMHPMRELPUB</t>
  </si>
  <si>
    <t>PMHPMRELPUB</t>
  </si>
  <si>
    <t>SECAO RELACOES PUBLICAS</t>
  </si>
  <si>
    <t>----&gt;PM033900633</t>
  </si>
  <si>
    <t>PM033900633</t>
  </si>
  <si>
    <t>PMDSSECULTRASSON</t>
  </si>
  <si>
    <t>PMES - SECAO DE
ULTRASSONOGRAFIA - DS</t>
  </si>
  <si>
    <t>-----&gt;PM075500633</t>
  </si>
  <si>
    <t>PM075500633</t>
  </si>
  <si>
    <t>PMDSSCCSUPTECULTRAS</t>
  </si>
  <si>
    <t>PMES - SCC DE SUPERV TECN DE
ULTRASSONOGRAFIA - DS</t>
  </si>
  <si>
    <t>----&gt;PM095500687</t>
  </si>
  <si>
    <t>PM095500687</t>
  </si>
  <si>
    <t>PMDSSCCENFEMERGCIRUR</t>
  </si>
  <si>
    <t>PMES - SSC DE ENF. EM EMERGENCIA
CIRURGICA - DS</t>
  </si>
  <si>
    <t>-----&gt;PM095500738</t>
  </si>
  <si>
    <t>PM095500738</t>
  </si>
  <si>
    <t>PMDSSCCENFADMAPCLCIR</t>
  </si>
  <si>
    <t>PMES -SCC ENF DE ADM. DE APOIO A
CLI CIRUGI -DS</t>
  </si>
  <si>
    <t>----&gt;PMPOLDEST9BPM</t>
  </si>
  <si>
    <t>PMPOLDEST9BPM</t>
  </si>
  <si>
    <t>----&gt;PM033900631</t>
  </si>
  <si>
    <t>PM033900631</t>
  </si>
  <si>
    <t>PMDSSCFISIATRIA</t>
  </si>
  <si>
    <t>PMES - SECAO DE FISIATRIA - DS</t>
  </si>
  <si>
    <t>-----&gt;PM075500628</t>
  </si>
  <si>
    <t>PM075500628</t>
  </si>
  <si>
    <t>PMDSSCCTERAPOCUP</t>
  </si>
  <si>
    <t>PMES - SCC TERAPIA OCUPACIONAL -
DS</t>
  </si>
  <si>
    <t>-----&gt;PM075500629</t>
  </si>
  <si>
    <t>PM075500629</t>
  </si>
  <si>
    <t>PMDSSCCEDUCFIS</t>
  </si>
  <si>
    <t>PMES - SCC EDUCAÇAO FISICA - DS</t>
  </si>
  <si>
    <t>-----&gt;PM075500631</t>
  </si>
  <si>
    <t>PM075500631</t>
  </si>
  <si>
    <t>-----&gt;PM075500626</t>
  </si>
  <si>
    <t>PM075500626</t>
  </si>
  <si>
    <t>PMDSSCCFISIOTERAPIA</t>
  </si>
  <si>
    <t>PMES - SCC FISIOTERAPIA - DS</t>
  </si>
  <si>
    <t>-----&gt;PM075500630</t>
  </si>
  <si>
    <t>PM075500630</t>
  </si>
  <si>
    <t>PMDSSCCNUTR</t>
  </si>
  <si>
    <t>-----&gt;PM075500627</t>
  </si>
  <si>
    <t>PM075500627</t>
  </si>
  <si>
    <t>PMDSSCCFONOAUDIOL</t>
  </si>
  <si>
    <t>PMES - SCC FONOAUDIOLOGIA - DS</t>
  </si>
  <si>
    <t>----&gt;PM033900602</t>
  </si>
  <si>
    <t>PM033900602</t>
  </si>
  <si>
    <t>PMDSSECGESTLOGIST</t>
  </si>
  <si>
    <t>PMES - SUBSECAO DE GESTAO
LOGISTICA - DS</t>
  </si>
  <si>
    <t>-----&gt;PM075500603</t>
  </si>
  <si>
    <t>PM075500603</t>
  </si>
  <si>
    <t>PMDSALMOX</t>
  </si>
  <si>
    <t>PMES - ALMOXARIFADO - DS</t>
  </si>
  <si>
    <t>-----&gt;PM075500605</t>
  </si>
  <si>
    <t>PM075500605</t>
  </si>
  <si>
    <t>PMDSARMAM</t>
  </si>
  <si>
    <t>PMES - ARMAMENTO - DS</t>
  </si>
  <si>
    <t>-----&gt;PM075500604</t>
  </si>
  <si>
    <t>PM075500604</t>
  </si>
  <si>
    <t>PMDSPATRIM</t>
  </si>
  <si>
    <t>PMES - PATRIMONIO - DS</t>
  </si>
  <si>
    <t>----&gt;PMCAADEPENF</t>
  </si>
  <si>
    <t>PMCAADEPENF</t>
  </si>
  <si>
    <t>DEPARTAMENTO ENFERMAGEM</t>
  </si>
  <si>
    <t>----&gt;PM033900646</t>
  </si>
  <si>
    <t>PM033900646</t>
  </si>
  <si>
    <t>PMDSDIVINSPPROMOSAUD</t>
  </si>
  <si>
    <t>PMES - DIVISAO DE INSPECAO E
PROMOCAO DA SAUD - DS</t>
  </si>
  <si>
    <t>-----&gt;PM075500667</t>
  </si>
  <si>
    <t>PM075500667</t>
  </si>
  <si>
    <t>PMDSSECJMSANMENT</t>
  </si>
  <si>
    <t>PMES - SECAO DE JUNTA MEDICA
SANIDADE MENTAL - DS</t>
  </si>
  <si>
    <t>-----&gt;PM075500669</t>
  </si>
  <si>
    <t>PM075500669</t>
  </si>
  <si>
    <t>PMDSSECPERMED</t>
  </si>
  <si>
    <t>PMES - SECAO DE PERICIAS MEDICAS
- DS</t>
  </si>
  <si>
    <t>------&gt;PM095500657</t>
  </si>
  <si>
    <t>PM095500657</t>
  </si>
  <si>
    <t>PMDSSECJMSII</t>
  </si>
  <si>
    <t>PMES - SECAO JMS II - DS</t>
  </si>
  <si>
    <t>------&gt;PM095500658</t>
  </si>
  <si>
    <t>PM095500658</t>
  </si>
  <si>
    <t>PMDSSECAPADMPERMED</t>
  </si>
  <si>
    <t>PMES - SECAO APOIO
ADMINISTRATIVO - DS</t>
  </si>
  <si>
    <t>------&gt;PM095500656</t>
  </si>
  <si>
    <t>PM095500656</t>
  </si>
  <si>
    <t>PMDSSECJMSI</t>
  </si>
  <si>
    <t>PMES - SECAO JMS I - DS</t>
  </si>
  <si>
    <t>------&gt;PM095500655</t>
  </si>
  <si>
    <t>PM095500655</t>
  </si>
  <si>
    <t>PMDSSECEXPERIOD</t>
  </si>
  <si>
    <t>PMES - SECAO DE EXAMES
PERIODICOS - DS</t>
  </si>
  <si>
    <t>------&gt;PM095500654</t>
  </si>
  <si>
    <t>PM095500654</t>
  </si>
  <si>
    <t>PMDSSECJMSISENIR</t>
  </si>
  <si>
    <t>PMES - SECAO DE JMS ISENCAO DE
IMPOSTO RENDA - DS</t>
  </si>
  <si>
    <t>-----&gt;PM075500668</t>
  </si>
  <si>
    <t>PM075500668</t>
  </si>
  <si>
    <t>PMDSSECPCMSO</t>
  </si>
  <si>
    <t>PMES - SECAO PCMSO - DS</t>
  </si>
  <si>
    <t>-----&gt;PM075500666</t>
  </si>
  <si>
    <t>PM075500666</t>
  </si>
  <si>
    <t>PMDSSECJMESPEC</t>
  </si>
  <si>
    <t>PMES - SECAO DE JUNTA MEDICA
ESPECIAL - DS</t>
  </si>
  <si>
    <t>----&gt;PMHPMPLAUTIPED</t>
  </si>
  <si>
    <t>PMHPMPLAUTIPED</t>
  </si>
  <si>
    <t>SECAO PLANTONISTA UTI PEDIATRIA</t>
  </si>
  <si>
    <t>----&gt;PM033900622</t>
  </si>
  <si>
    <t>PM033900622</t>
  </si>
  <si>
    <t>PMDSSCCNEURO</t>
  </si>
  <si>
    <t>PMES - SCC NEUROLOGIA - DS</t>
  </si>
  <si>
    <t>----&gt;01065500014</t>
  </si>
  <si>
    <t>SUBGERENCIA DO PROGRAMA
DE SEMI LIBERDADE</t>
  </si>
  <si>
    <t>30967111000132</t>
  </si>
  <si>
    <t>INSTITUTO DE
ATENDIMENTO
SOCIO-EDUCATIVO DO
ESPIRITO SANTO -
IASES</t>
  </si>
  <si>
    <t>INST DE
ATEND
SOCIO
EDUCATIVO
DO ES</t>
  </si>
  <si>
    <t>----&gt;01065500005</t>
  </si>
  <si>
    <t>SUBGERENCIA DA UNIDADE
FEMININA DE INTERNACAO</t>
  </si>
  <si>
    <t>----&gt;01065500038</t>
  </si>
  <si>
    <t>01065500038</t>
  </si>
  <si>
    <t>SUBGERENCIA DE INCLUSAO
SOCIAL</t>
  </si>
  <si>
    <t>----&gt;01065500009</t>
  </si>
  <si>
    <t>SUBGERENCIA SOCIO
EDUCATIVA</t>
  </si>
  <si>
    <t>----&gt;010655500009</t>
  </si>
  <si>
    <t>010655500009</t>
  </si>
  <si>
    <t>INSTITUTO DE ATENDIMENTO
SOCIO EDUCATIVO DO ES</t>
  </si>
  <si>
    <t>GERENCIA ORÇAMENTARIA E
FINANCEIRA</t>
  </si>
  <si>
    <t>-------&gt;01065500016</t>
  </si>
  <si>
    <t>SUBFIN</t>
  </si>
  <si>
    <t>SUBGERENCIA FINANCEIRA</t>
  </si>
  <si>
    <t>SUBOR</t>
  </si>
  <si>
    <t>SUBGERENCIA ORCAMENTARIA</t>
  </si>
  <si>
    <t>------&gt;01055500016</t>
  </si>
  <si>
    <t>01055500016</t>
  </si>
  <si>
    <t>GEMAP</t>
  </si>
  <si>
    <t>GERENCIA DE MANUTENCAO
PREDIAL</t>
  </si>
  <si>
    <t>SUMAP</t>
  </si>
  <si>
    <t>SUBGERENCIA DE MANUTENCAO
PREDIAL</t>
  </si>
  <si>
    <t>------&gt;01055500026</t>
  </si>
  <si>
    <t>01055500026</t>
  </si>
  <si>
    <t>-------&gt;01065500041</t>
  </si>
  <si>
    <t>01065500041</t>
  </si>
  <si>
    <t>SUBORP</t>
  </si>
  <si>
    <t>SUBGERENCIA  SUPORTE A
OPERACAO, REDES E
SEGURANCA</t>
  </si>
  <si>
    <t>------&gt;01055500017</t>
  </si>
  <si>
    <t>01055500017</t>
  </si>
  <si>
    <t>GECOP</t>
  </si>
  <si>
    <t>GERENCIA DE CONVENIOS E
PARCERIAS VOLUNTARIAS</t>
  </si>
  <si>
    <t>-------&gt;01065500039</t>
  </si>
  <si>
    <t>01065500039</t>
  </si>
  <si>
    <t>SUBGERENCIA DE CONTROLE,
MONIT E AVALIACAO TECNICA</t>
  </si>
  <si>
    <t>-------&gt;01065500042</t>
  </si>
  <si>
    <t>01065500042</t>
  </si>
  <si>
    <t>SUBGERENCIA DE CONTROLE
MONITORAMENTO E AVAL FINAN</t>
  </si>
  <si>
    <t>------&gt;01043900012</t>
  </si>
  <si>
    <t>01043900012</t>
  </si>
  <si>
    <t>ASSDAF</t>
  </si>
  <si>
    <t>ASSESSORIA ESPECIAL - DAF</t>
  </si>
  <si>
    <t>-------&gt;01065500019</t>
  </si>
  <si>
    <t>SUBRH</t>
  </si>
  <si>
    <t>SUBGERENCIA DE RECURSOS
HUMANOS</t>
  </si>
  <si>
    <t>-------&gt;01065500018</t>
  </si>
  <si>
    <t>01065500018</t>
  </si>
  <si>
    <t>SUBAB</t>
  </si>
  <si>
    <t>SUBGERENCIA DE
ABASTECIMENTO</t>
  </si>
  <si>
    <t>-------&gt;01065500037</t>
  </si>
  <si>
    <t>01065500037</t>
  </si>
  <si>
    <t>SUPAT</t>
  </si>
  <si>
    <t>SUBGERENCIA DE PATRIMONIO</t>
  </si>
  <si>
    <t>-------&gt;01065500015</t>
  </si>
  <si>
    <t>SUBGERENCIA ADMINISTRATIVA</t>
  </si>
  <si>
    <t>-------&gt;01065500004</t>
  </si>
  <si>
    <t>01065500004</t>
  </si>
  <si>
    <t>SUTRANS</t>
  </si>
  <si>
    <t>SUBGERENCIA DE TRANSPORTE</t>
  </si>
  <si>
    <t>SUCOM</t>
  </si>
  <si>
    <t>-------&gt;01065500017</t>
  </si>
  <si>
    <t>SUCONT</t>
  </si>
  <si>
    <t>SUBGERENCIA DE CONTRATOS
ADMINISTRATIVOS</t>
  </si>
  <si>
    <t>ASSCONT</t>
  </si>
  <si>
    <t>ASSESSORIA DE CONTROLE
INTERNO</t>
  </si>
  <si>
    <t>DSE</t>
  </si>
  <si>
    <t>DIRETORIA SOCIOEDUCATIVA</t>
  </si>
  <si>
    <t>------&gt;01055500014</t>
  </si>
  <si>
    <t>01055500014</t>
  </si>
  <si>
    <t>UNIP II</t>
  </si>
  <si>
    <t>UNIDADE INTERNACAO
PROVISORIA II</t>
  </si>
  <si>
    <t>-------&gt;01065500025</t>
  </si>
  <si>
    <t>01065500025</t>
  </si>
  <si>
    <t>SUBGERENCIA DE SEGURANCA</t>
  </si>
  <si>
    <t>-------&gt;01065500061</t>
  </si>
  <si>
    <t>01065500061</t>
  </si>
  <si>
    <t>SUBSEG
UNIP II</t>
  </si>
  <si>
    <t>SUBGERENCIA DE SEGURANCA
UNID DE INTER PROV II</t>
  </si>
  <si>
    <t>-------&gt;01065500026</t>
  </si>
  <si>
    <t>01065500026</t>
  </si>
  <si>
    <t>SUBGERENCIA PEDAGOGICA</t>
  </si>
  <si>
    <t>-------&gt;01065500024</t>
  </si>
  <si>
    <t>-------&gt;01065500060</t>
  </si>
  <si>
    <t>01065500060</t>
  </si>
  <si>
    <t>SUBSOCIO
UNIP II</t>
  </si>
  <si>
    <t>SUBGERENCIA SOCIOEDUCATIVA
UNID DE INTER PROV II</t>
  </si>
  <si>
    <t>------&gt;01043900011</t>
  </si>
  <si>
    <t>01043900011</t>
  </si>
  <si>
    <t>ASSDSE</t>
  </si>
  <si>
    <t>ASSESSORIA ESPECIAL - DSE</t>
  </si>
  <si>
    <t>UNIP I</t>
  </si>
  <si>
    <t>UNIDADE DE INTERNACAO
PROVISORIA I</t>
  </si>
  <si>
    <t>-------&gt;01065500059</t>
  </si>
  <si>
    <t>01065500059</t>
  </si>
  <si>
    <t>SUBSEG
UNIP I</t>
  </si>
  <si>
    <t>SUBGERENCIA DE SEGURANCA
DA UNID DE INTER PROV I</t>
  </si>
  <si>
    <t>SUBGERENCIA DE ATENDIMENTO
INICIAL</t>
  </si>
  <si>
    <t>SUBGERENCIA ADMINISTRATIVA
DA UNIDADE</t>
  </si>
  <si>
    <t>-------&gt;01065500058</t>
  </si>
  <si>
    <t>01065500058</t>
  </si>
  <si>
    <t>SUBSOCIO
UNIP I</t>
  </si>
  <si>
    <t>SUBGERENCIA SOCIOEDUCATIVA
DA UNID DE INTER PROV I</t>
  </si>
  <si>
    <t>------&gt;01055500012</t>
  </si>
  <si>
    <t>01055500012</t>
  </si>
  <si>
    <t>CIASE</t>
  </si>
  <si>
    <t>CENTRO INTEGRADO DE
ATENDIMENTO SOCIOEDUCATIVO</t>
  </si>
  <si>
    <t>-------&gt;01065500022</t>
  </si>
  <si>
    <t>01065500022</t>
  </si>
  <si>
    <t>-------&gt;01065500070</t>
  </si>
  <si>
    <t>01065500070</t>
  </si>
  <si>
    <t>SUBGERENCIA SOCIOEDUCATIVA
CENTRO INTEGR DE ATENDI</t>
  </si>
  <si>
    <t>-------&gt;01065500071</t>
  </si>
  <si>
    <t>01065500071</t>
  </si>
  <si>
    <t>SUBGERENCIA DE SEGURANCA
CENTRO INTEGR DE ATENDI</t>
  </si>
  <si>
    <t>------&gt;01055500018</t>
  </si>
  <si>
    <t>01055500018</t>
  </si>
  <si>
    <t>UNIMETRO</t>
  </si>
  <si>
    <t>UNIDADE  INTERNACAO
METROPOLITANA</t>
  </si>
  <si>
    <t>-------&gt;01065500032</t>
  </si>
  <si>
    <t>01065500032</t>
  </si>
  <si>
    <t>SUBG UN DE INTER REG METROP
DA GRANDE VITORIA</t>
  </si>
  <si>
    <t>-------&gt;01065500064</t>
  </si>
  <si>
    <t>01065500064</t>
  </si>
  <si>
    <t>SUBSOCIO
UNIMETRO</t>
  </si>
  <si>
    <t>SUBG SOCIOEDUCATIV INTER
REG METROP GRANDE VITORIA</t>
  </si>
  <si>
    <t>-------&gt;01065500065</t>
  </si>
  <si>
    <t>01065500065</t>
  </si>
  <si>
    <t>SUBSEG
UNIMETRO</t>
  </si>
  <si>
    <t>SUBG DE SEGURANCA INTER
REG METROP GRANDE VITORIA</t>
  </si>
  <si>
    <t>------&gt;01055500021</t>
  </si>
  <si>
    <t>UNIP SUL</t>
  </si>
  <si>
    <t>GERENCIA DA UNID  INTER PROV
REGIONAL SUL</t>
  </si>
  <si>
    <t>-------&gt;01065500035</t>
  </si>
  <si>
    <t>01065500035</t>
  </si>
  <si>
    <t>SUBG DE SEGURANCA DA UNID
DE INTERNACAO PROV SUL</t>
  </si>
  <si>
    <t>-------&gt;01065500068</t>
  </si>
  <si>
    <t>01065500068</t>
  </si>
  <si>
    <t>SUBG SOCIOEDUCATIVA DA UNID
DE INTERNACAO PROV SUL</t>
  </si>
  <si>
    <t>------&gt;01043900009</t>
  </si>
  <si>
    <t>01043900009</t>
  </si>
  <si>
    <t>NAJUR</t>
  </si>
  <si>
    <t>NUCLEO DE GESTAO DE VAGAS E
ASSISTENCIA JURIDICA</t>
  </si>
  <si>
    <t>------&gt;01055500022</t>
  </si>
  <si>
    <t>01055500022</t>
  </si>
  <si>
    <t>UNIS SUL</t>
  </si>
  <si>
    <t>GERENCIA DA UNID INTERNACAO
REGIONAL SUL</t>
  </si>
  <si>
    <t>-------&gt;01065500069</t>
  </si>
  <si>
    <t>01065500069</t>
  </si>
  <si>
    <t>SUBG SOCIOEDUCATIVA DA UNID
DE INTERNACAO REG SUL</t>
  </si>
  <si>
    <t>-------&gt;01065500036</t>
  </si>
  <si>
    <t>01065500036</t>
  </si>
  <si>
    <t>SUBG DE SEGURANCA DA UNID
DE INTERNACAO REG SUL</t>
  </si>
  <si>
    <t>------&gt;01055500023</t>
  </si>
  <si>
    <t>01055500023</t>
  </si>
  <si>
    <t>CSE</t>
  </si>
  <si>
    <t>CENT SOCIOEDUC ATEN AO
ADOLES CONFLITO COM LEI</t>
  </si>
  <si>
    <t>-------&gt;01055500073</t>
  </si>
  <si>
    <t>01055500073</t>
  </si>
  <si>
    <t>SUBG SEGUR CENT SOCIO ATEN
ADOLES CONFLITO COM LEI</t>
  </si>
  <si>
    <t>-------&gt;01055500072</t>
  </si>
  <si>
    <t>01055500072</t>
  </si>
  <si>
    <t>SUBG SOCIO CENT SOCIO ATEN
ADOLES CONFLITO COM LEI</t>
  </si>
  <si>
    <t>------&gt;01055500010</t>
  </si>
  <si>
    <t>GMSE</t>
  </si>
  <si>
    <t>GERENCIA DE MEDIDAS
SOCIOEDUCATIVAS</t>
  </si>
  <si>
    <t>-------&gt;01065500021</t>
  </si>
  <si>
    <t>SUB.PROG.LIBER. E
ASSIS.PREST.SERV.COMUNIDADE</t>
  </si>
  <si>
    <t>-------&gt;01065500054</t>
  </si>
  <si>
    <t>01065500054</t>
  </si>
  <si>
    <t>SUBGERENCIA DE
ESCOLARIZACAO E
ESPIRITUALIDADE</t>
  </si>
  <si>
    <t>--------&gt;01065500055</t>
  </si>
  <si>
    <t>01065500055</t>
  </si>
  <si>
    <t>COESP</t>
  </si>
  <si>
    <t>COORDENACAO DE ESPACO
PEDAGOGICO</t>
  </si>
  <si>
    <t>-------&gt;01065500053</t>
  </si>
  <si>
    <t>01065500053</t>
  </si>
  <si>
    <t>SUBGERENCIA DE PROFISS,
ESPORTE, CULTURA E LAZER</t>
  </si>
  <si>
    <t>-------&gt;01065500012</t>
  </si>
  <si>
    <t>-------&gt;01065500052</t>
  </si>
  <si>
    <t>01065500052</t>
  </si>
  <si>
    <t>SUBGERENCIA DE SAUDE</t>
  </si>
  <si>
    <t>-------&gt;01065500051</t>
  </si>
  <si>
    <t>01065500051</t>
  </si>
  <si>
    <t>SUBGERENCIA DE
SEMILIBERDADE</t>
  </si>
  <si>
    <t>------&gt;01055500019</t>
  </si>
  <si>
    <t>01055500019</t>
  </si>
  <si>
    <t>UNIP
NORTE</t>
  </si>
  <si>
    <t>GERENCIA DA UNID  INTER PROV
REGIONAL NORTE</t>
  </si>
  <si>
    <t>-------&gt;01065500067</t>
  </si>
  <si>
    <t>01065500067</t>
  </si>
  <si>
    <t>SUBSOCIO
UNIP
NORTE</t>
  </si>
  <si>
    <t>SUBG SOCIOEDUCATIVA UNID DE
INTERNACAO PROV NORTE</t>
  </si>
  <si>
    <t>-------&gt;01065500033</t>
  </si>
  <si>
    <t>01065500033</t>
  </si>
  <si>
    <t>SUBSEG
UNIP
NORTE</t>
  </si>
  <si>
    <t>SUBG DE SEGURANCA DA UNID
DE INTERNACAO PROV NORTE</t>
  </si>
  <si>
    <t>------&gt;01055500020</t>
  </si>
  <si>
    <t>UNIS
NORTE</t>
  </si>
  <si>
    <t>GERENCIA DA UNID
INTERNACAO  REGIONAL NORTE</t>
  </si>
  <si>
    <t>-------&gt;01065500066</t>
  </si>
  <si>
    <t>01065500066</t>
  </si>
  <si>
    <t>SUBSOCIO
UNIS
NORTE</t>
  </si>
  <si>
    <t>SUBG SOCIOEDUCATIVA UNID DE
INTERNACAO REG NORTE</t>
  </si>
  <si>
    <t>-------&gt;01065500034</t>
  </si>
  <si>
    <t>01065500034</t>
  </si>
  <si>
    <t>SUBSEG
UNIS
NORTE</t>
  </si>
  <si>
    <t>SUBG DE SEGURANCA DA UNID
DE INTERNACAO REG NORTE</t>
  </si>
  <si>
    <t>------&gt;01055500013</t>
  </si>
  <si>
    <t>01055500013</t>
  </si>
  <si>
    <t>UFI</t>
  </si>
  <si>
    <t>UNIDADE INTERNACAO FEMININA</t>
  </si>
  <si>
    <t>-------&gt;01065500023</t>
  </si>
  <si>
    <t>-------&gt;01065500011</t>
  </si>
  <si>
    <t>-------&gt;01065500063</t>
  </si>
  <si>
    <t>01065500063</t>
  </si>
  <si>
    <t>SUBSEG
UFI</t>
  </si>
  <si>
    <t>SUBGERENCIA DE SEGURANCA
UNID DE INTER FEMININA</t>
  </si>
  <si>
    <t>-------&gt;01065500062</t>
  </si>
  <si>
    <t>01065500062</t>
  </si>
  <si>
    <t>SUBSOCIO
UFI</t>
  </si>
  <si>
    <t>SUBGERENCIA SOCIOEDUCATIVA
UNID DE INTER FEMININA</t>
  </si>
  <si>
    <t>------&gt;01055500015</t>
  </si>
  <si>
    <t>01055500015</t>
  </si>
  <si>
    <t>UNIS</t>
  </si>
  <si>
    <t>UNIDADE INTERNACAO
SOCIOEDUCATIVA</t>
  </si>
  <si>
    <t>-------&gt;01065500027</t>
  </si>
  <si>
    <t>01065500027</t>
  </si>
  <si>
    <t>SUBGERENCIA SOCIOEDUCATIVA</t>
  </si>
  <si>
    <t>-------&gt;01065500028</t>
  </si>
  <si>
    <t>01065500028</t>
  </si>
  <si>
    <t>-------&gt;01065500029</t>
  </si>
  <si>
    <t>01065500029</t>
  </si>
  <si>
    <t>-------&gt;01065500030</t>
  </si>
  <si>
    <t>01065500030</t>
  </si>
  <si>
    <t>-------&gt;01065500056</t>
  </si>
  <si>
    <t>01065500056</t>
  </si>
  <si>
    <t>SUBSOCIO
UNIS</t>
  </si>
  <si>
    <t>SUBGERENCIA SOCIOEDUCATIVA
UNIDADE DE INTERN SOCIO</t>
  </si>
  <si>
    <t>-------&gt;01065500057</t>
  </si>
  <si>
    <t>01065500057</t>
  </si>
  <si>
    <t>SUBSEG
UNIS</t>
  </si>
  <si>
    <t>SUBGERENCIA DE SEGURANCA
DA UNIDADE DE INTER SOCIO</t>
  </si>
  <si>
    <t>ASSPRES</t>
  </si>
  <si>
    <t>ASSESSORIA ESPECIAL - PR</t>
  </si>
  <si>
    <t>ASSCOM</t>
  </si>
  <si>
    <t>ASSESSORIA DE COMUNICAÇAO</t>
  </si>
  <si>
    <t>GAPRES</t>
  </si>
  <si>
    <t>DAE</t>
  </si>
  <si>
    <t>DIRETORIA DE ACOES
ESTRATEGICAS</t>
  </si>
  <si>
    <t>------&gt;01055500025</t>
  </si>
  <si>
    <t>01055500025</t>
  </si>
  <si>
    <t>GETEC</t>
  </si>
  <si>
    <t>GERENCIA TECNICA</t>
  </si>
  <si>
    <t>-------&gt;01065500048</t>
  </si>
  <si>
    <t>01065500048</t>
  </si>
  <si>
    <t>SUBATE</t>
  </si>
  <si>
    <t>SUBG. LIBER. ASSIST, PREST. DE
SERV COM E ATEN EGR</t>
  </si>
  <si>
    <t>-------&gt;01065500050</t>
  </si>
  <si>
    <t>01065500050</t>
  </si>
  <si>
    <t>SUINF</t>
  </si>
  <si>
    <t>SUBGERENCIA DE INFORMACAO
E ANALISE DE DADOS</t>
  </si>
  <si>
    <t>-------&gt;01065500049</t>
  </si>
  <si>
    <t>01065500049</t>
  </si>
  <si>
    <t>SUFOP</t>
  </si>
  <si>
    <t>SUBGERENCIA DE FORMACAO E
PESQUISA</t>
  </si>
  <si>
    <t>------&gt;01043900008</t>
  </si>
  <si>
    <t>01043900008</t>
  </si>
  <si>
    <t>NINT</t>
  </si>
  <si>
    <t>NUCLEO DE INTELIGENCIA</t>
  </si>
  <si>
    <t>-------&gt;01065500047</t>
  </si>
  <si>
    <t>01065500047</t>
  </si>
  <si>
    <t>COORDENACAO DE
VIDEOMONITORAMENTO</t>
  </si>
  <si>
    <t>------&gt;01055500009</t>
  </si>
  <si>
    <t>GESPP</t>
  </si>
  <si>
    <t>GERENCIA DE SEGURANCA E
PROTECAO A PESSOA</t>
  </si>
  <si>
    <t>-------&gt;01065500020</t>
  </si>
  <si>
    <t>SUBGERENCIA DE INFORMACOES
DE SEGURANCA</t>
  </si>
  <si>
    <t>-------&gt;01065500043</t>
  </si>
  <si>
    <t>01065500043</t>
  </si>
  <si>
    <t>SUBGERENCIA DE SEGURANCA E
PROTECAO A PESSOA</t>
  </si>
  <si>
    <t>--------&gt;01065500045</t>
  </si>
  <si>
    <t>01065500045</t>
  </si>
  <si>
    <t>COORDENACAO DE APOIO
ESPECIALIZADO</t>
  </si>
  <si>
    <t>--------&gt;01065500044</t>
  </si>
  <si>
    <t>01065500044</t>
  </si>
  <si>
    <t>COORDENACAO DE CONTROLE E
LOGISTICA</t>
  </si>
  <si>
    <t>-------&gt;01065500040</t>
  </si>
  <si>
    <t>01065500040</t>
  </si>
  <si>
    <t>SUBGERENCIA SOCIOEDUCATIVA
NOTURNA</t>
  </si>
  <si>
    <t>------&gt;01043900013</t>
  </si>
  <si>
    <t>01043900013</t>
  </si>
  <si>
    <t>ASSDAE</t>
  </si>
  <si>
    <t>ASSESSORIA ESPECIAL - DAE</t>
  </si>
  <si>
    <t>CORREG</t>
  </si>
  <si>
    <t>------&gt;01065500046</t>
  </si>
  <si>
    <t>01065500046</t>
  </si>
  <si>
    <t>CAC</t>
  </si>
  <si>
    <t>COORDENACAO DE APOIO
CORREICIONAL</t>
  </si>
  <si>
    <t>----&gt;01065500031</t>
  </si>
  <si>
    <t>01065500031</t>
  </si>
  <si>
    <t>INSTITUTO DE DEFESA
AGROPECUARIA E
FLORESTAL DO ES</t>
  </si>
  <si>
    <t>02254666000100</t>
  </si>
  <si>
    <t>INSTITUTO DE DEFESA
AGROPECUARIA E
FLORESTAL DO ESPIRITO
SANTO</t>
  </si>
  <si>
    <t>INST DEFESA
AGROPEC E
FLORESTAL DO
ES</t>
  </si>
  <si>
    <t>CONAS</t>
  </si>
  <si>
    <t>CONSELHO DE
ADMINISTRACAO SUPERIOR</t>
  </si>
  <si>
    <t>STRA</t>
  </si>
  <si>
    <t>SUBGERENCIA DE
TRANSPORTE</t>
  </si>
  <si>
    <t>SAMS</t>
  </si>
  <si>
    <t>SUBGERENCIA DE ADM DE
MAT E SERVICOS</t>
  </si>
  <si>
    <t>GEPOR</t>
  </si>
  <si>
    <t>GERENCIA DE
PLANEJAMENTO E
ORCAMENTO</t>
  </si>
  <si>
    <t>NUCLEO DE TECNOLOGIA DA
INFORMACAO</t>
  </si>
  <si>
    <t>GERENCIA FINANCEIRA</t>
  </si>
  <si>
    <t>-------&gt;01055500024</t>
  </si>
  <si>
    <t>01055500024</t>
  </si>
  <si>
    <t>SARR</t>
  </si>
  <si>
    <t>SUBGERENCIA DE
ARRECADACAO</t>
  </si>
  <si>
    <t>SCOF</t>
  </si>
  <si>
    <t>SUBGERENCIA DE
CONTABILIDADE FINANCAS</t>
  </si>
  <si>
    <t>GEREH</t>
  </si>
  <si>
    <t>-------&gt;01055500025</t>
  </si>
  <si>
    <t>SDEP</t>
  </si>
  <si>
    <t>SUBGERENCIA DE
DESENVOLVIMENTO DE
PESSOAS</t>
  </si>
  <si>
    <t>ASPRO</t>
  </si>
  <si>
    <t>ASSESSORIA DE PROJETOS</t>
  </si>
  <si>
    <t>GEDSIV</t>
  </si>
  <si>
    <t>GERENCIA DE DEFESA
SANITARIA E INSP VEGETAL</t>
  </si>
  <si>
    <t>SDSV</t>
  </si>
  <si>
    <t>SUBGERENCIA DE DEFESA
SANITARIA VEGETAL</t>
  </si>
  <si>
    <t>SIFV</t>
  </si>
  <si>
    <t>SUBGERENCIA DE
INSPECAO E FISCALIZACAO
VEGETAL</t>
  </si>
  <si>
    <t>GELCOF</t>
  </si>
  <si>
    <t>GERENCIA DE
LICENCIAMENTO E
CONTROLE FLORESTAL</t>
  </si>
  <si>
    <t>-------&gt;01055500030</t>
  </si>
  <si>
    <t>01055500030</t>
  </si>
  <si>
    <t>SREG</t>
  </si>
  <si>
    <t>SUBGERENCIA DE
REGULARIZAÇÃO
AMBIENTAL</t>
  </si>
  <si>
    <t>-------&gt;01055500012</t>
  </si>
  <si>
    <t>SCFL</t>
  </si>
  <si>
    <t>SUBGERENCIA DE
CONTROLE FLORESTAL</t>
  </si>
  <si>
    <t>-------&gt;01055500014</t>
  </si>
  <si>
    <t>SULF</t>
  </si>
  <si>
    <t>SUBGERENCIA DE
LICENCIAMENTO FLORESTAL</t>
  </si>
  <si>
    <t>-------&gt;01055500023</t>
  </si>
  <si>
    <t>SLAM</t>
  </si>
  <si>
    <t>SUBGERENCIA DE
LICENCIAMENTO AMBIENTAL</t>
  </si>
  <si>
    <t>------&gt;01066300003</t>
  </si>
  <si>
    <t>01066300003</t>
  </si>
  <si>
    <t>GERCO</t>
  </si>
  <si>
    <t>GERENCIA REGIONAL DE
COLATINA</t>
  </si>
  <si>
    <t>-------&gt;01076300018</t>
  </si>
  <si>
    <t>01076300018</t>
  </si>
  <si>
    <t>GLITAR</t>
  </si>
  <si>
    <t>GERENCIA LOCAL DE
ITARANA</t>
  </si>
  <si>
    <t>--------&gt;01086300037</t>
  </si>
  <si>
    <t>01086300037</t>
  </si>
  <si>
    <t>PAITAG</t>
  </si>
  <si>
    <t>POSTO DE ATENDIMENTO
DE ITAGUACU</t>
  </si>
  <si>
    <t>-------&gt;01076300015</t>
  </si>
  <si>
    <t>01076300015</t>
  </si>
  <si>
    <t>GLCOLA</t>
  </si>
  <si>
    <t>GERENCIA LOCAL DE
COLATINA</t>
  </si>
  <si>
    <t>--------&gt;01086300031</t>
  </si>
  <si>
    <t>01086300031</t>
  </si>
  <si>
    <t>PASDN</t>
  </si>
  <si>
    <t>POSTO DE ATENDIMENTO
DE SAO DOMINGOS DO
NORTE</t>
  </si>
  <si>
    <t>--------&gt;01086300032</t>
  </si>
  <si>
    <t>01086300032</t>
  </si>
  <si>
    <t>PAGL</t>
  </si>
  <si>
    <t>POSTO DE ATENDIMENTO
DE GOVERNADOR
LINDEMBERG</t>
  </si>
  <si>
    <t>--------&gt;01086300030</t>
  </si>
  <si>
    <t>01086300030</t>
  </si>
  <si>
    <t>PAMARI</t>
  </si>
  <si>
    <t>POSTO DE ATENDIMENTO
MARILANDIA</t>
  </si>
  <si>
    <t>-------&gt;01076300017</t>
  </si>
  <si>
    <t>01076300017</t>
  </si>
  <si>
    <t>GLPANC</t>
  </si>
  <si>
    <t>GERENCIA LOCAL DE
PANCAS</t>
  </si>
  <si>
    <t>--------&gt;01086300035</t>
  </si>
  <si>
    <t>01086300035</t>
  </si>
  <si>
    <t>PAARN</t>
  </si>
  <si>
    <t>POSTO DE ATENDIMENTO
DE ALTO RIO NOVO</t>
  </si>
  <si>
    <t>--------&gt;01086300036</t>
  </si>
  <si>
    <t>01086300036</t>
  </si>
  <si>
    <t>PAMANT</t>
  </si>
  <si>
    <t>POSTO DE ATENDIMENTO
DE MANTENOPOLIS</t>
  </si>
  <si>
    <t>-------&gt;01076300021</t>
  </si>
  <si>
    <t>01076300021</t>
  </si>
  <si>
    <t>GLARAC</t>
  </si>
  <si>
    <t>GERENCIA LOCAL DE
ARACRUZ</t>
  </si>
  <si>
    <t>--------&gt;01086300038</t>
  </si>
  <si>
    <t>01086300038</t>
  </si>
  <si>
    <t>PAJN</t>
  </si>
  <si>
    <t>POSTO DE ATENDIMENTO
DE JOAO NEIVA</t>
  </si>
  <si>
    <t>--------&gt;01076300020</t>
  </si>
  <si>
    <t>01076300020</t>
  </si>
  <si>
    <t>PAIBIR</t>
  </si>
  <si>
    <t>POSTO DE ATENDIMENTO
DE IBIRACU</t>
  </si>
  <si>
    <t>-------&gt;01076300016</t>
  </si>
  <si>
    <t>01076300016</t>
  </si>
  <si>
    <t>GLLINH</t>
  </si>
  <si>
    <t>GERENCIA LOCAL DE
LINHARES</t>
  </si>
  <si>
    <t>--------&gt;01086300034</t>
  </si>
  <si>
    <t>01086300034</t>
  </si>
  <si>
    <t>PASOOR</t>
  </si>
  <si>
    <t>POSTO DE ATENDIMENTO
DE SOORETAMA</t>
  </si>
  <si>
    <t>--------&gt;01086300033</t>
  </si>
  <si>
    <t>01086300033</t>
  </si>
  <si>
    <t>PARB</t>
  </si>
  <si>
    <t>POSTO DE ATENDIMENTO
DE RIO BANANAL</t>
  </si>
  <si>
    <t>-------&gt;01076300019</t>
  </si>
  <si>
    <t>01076300019</t>
  </si>
  <si>
    <t>GLBG</t>
  </si>
  <si>
    <t>GERENCIA LOCAL DE BAIXO
GUANDU</t>
  </si>
  <si>
    <t>------&gt;01066300002</t>
  </si>
  <si>
    <t>01066300002</t>
  </si>
  <si>
    <t>GERCA</t>
  </si>
  <si>
    <t>GERENCIA REGIONAL DE
CARIACICA</t>
  </si>
  <si>
    <t>-------&gt;01076300010</t>
  </si>
  <si>
    <t>01076300010</t>
  </si>
  <si>
    <t>GLVV</t>
  </si>
  <si>
    <t>GERENCIA LOCAL DE VILA
VELHA</t>
  </si>
  <si>
    <t>PACEASA</t>
  </si>
  <si>
    <t>POSTO DE ATENDIMENTO
DA CEASA</t>
  </si>
  <si>
    <t>PAVIAN</t>
  </si>
  <si>
    <t>POSTO DE ATENDIMENTO
DE VIANA</t>
  </si>
  <si>
    <t>-------&gt;01076300012</t>
  </si>
  <si>
    <t>01076300012</t>
  </si>
  <si>
    <t>GLGUAR</t>
  </si>
  <si>
    <t>GERENCIA LOCAL DE
GUARAPARI</t>
  </si>
  <si>
    <t>PAAC</t>
  </si>
  <si>
    <t>POSTO DE ATENDIMENTO
DE ALFREDO CHAVES</t>
  </si>
  <si>
    <t>PAANCH</t>
  </si>
  <si>
    <t>POSTO DE ATENDIMENTO
DE ANCHIETA</t>
  </si>
  <si>
    <t>-------&gt;01086300021</t>
  </si>
  <si>
    <t>GLSER</t>
  </si>
  <si>
    <t>GERENCIA LOCAL DE SERRA</t>
  </si>
  <si>
    <t>--------&gt;01086300039</t>
  </si>
  <si>
    <t>01086300039</t>
  </si>
  <si>
    <t>PAFUND</t>
  </si>
  <si>
    <t>POSTO DE ATENDIMENTO
DE FUNDAO</t>
  </si>
  <si>
    <t>-------&gt;01076300014</t>
  </si>
  <si>
    <t>01076300014</t>
  </si>
  <si>
    <t>GLST</t>
  </si>
  <si>
    <t>GERENCIA LOCAL DE SANTA
TERESA</t>
  </si>
  <si>
    <t>--------&gt;01086300028</t>
  </si>
  <si>
    <t>01086300028</t>
  </si>
  <si>
    <t>PASRC</t>
  </si>
  <si>
    <t>POSTO DE ATENDIMENTO
DE SAO ROQUE DO CANAA</t>
  </si>
  <si>
    <t>-------&gt;01076300013</t>
  </si>
  <si>
    <t>01076300013</t>
  </si>
  <si>
    <t>GLAC</t>
  </si>
  <si>
    <t>GERENCIA LOCAL DE
AFONSO CLAUDIO</t>
  </si>
  <si>
    <t>PABREJ</t>
  </si>
  <si>
    <t>POSTO DE ATENDIMENTO
DE BREJETUBA</t>
  </si>
  <si>
    <t>PALT</t>
  </si>
  <si>
    <t>POSTO DE ATENDIMENTO
DE LARANJA DA TERRA</t>
  </si>
  <si>
    <t>-------&gt;01086300029</t>
  </si>
  <si>
    <t>01086300029</t>
  </si>
  <si>
    <t>GLSMJ</t>
  </si>
  <si>
    <t>GERENCIA LOCAL DE SANTA
MARIA DE JETIBA</t>
  </si>
  <si>
    <t>PASL</t>
  </si>
  <si>
    <t>POSTO DE ATENDIMENTO
DE SANTA LEOPOLDINA</t>
  </si>
  <si>
    <t>-------&gt;01076300011</t>
  </si>
  <si>
    <t>01076300011</t>
  </si>
  <si>
    <t>GLDM</t>
  </si>
  <si>
    <t>GERENCIA LOCAL DE
DOMINGOS MARTINS</t>
  </si>
  <si>
    <t>PAMF</t>
  </si>
  <si>
    <t>POSTO DE ATENDIMENTO
DE MARECHAL FLORIANO</t>
  </si>
  <si>
    <t>GETCAR</t>
  </si>
  <si>
    <t>GERENCIA DE TERRAS E
CARTOGRAFIA</t>
  </si>
  <si>
    <t>-------&gt;01055500016</t>
  </si>
  <si>
    <t>SFUN</t>
  </si>
  <si>
    <t>SUBGERENCIA FUNDIARIA</t>
  </si>
  <si>
    <t>-------&gt;01055500018</t>
  </si>
  <si>
    <t>SGEO</t>
  </si>
  <si>
    <t>SUBGERENCIA DE
GEOPROCESSAMENTO</t>
  </si>
  <si>
    <t>-------&gt;01055500017</t>
  </si>
  <si>
    <t>SGCA</t>
  </si>
  <si>
    <t>SUBGERENCIA DE
GEOGRAFIA E
CARTOGRAFIA</t>
  </si>
  <si>
    <t>NPE</t>
  </si>
  <si>
    <t>NUCLEO DE PROJETOS
ESPECIAIS</t>
  </si>
  <si>
    <t>GEDLAB</t>
  </si>
  <si>
    <t>GERENCIA DE DIAGNOSTICO
LABORATORIAL</t>
  </si>
  <si>
    <t>-------&gt;01055500019</t>
  </si>
  <si>
    <t>SQUA</t>
  </si>
  <si>
    <t>SUBGERENCIA DE
QUALIDADE</t>
  </si>
  <si>
    <t>-------&gt;01055500027</t>
  </si>
  <si>
    <t>01055500027</t>
  </si>
  <si>
    <t>SALB</t>
  </si>
  <si>
    <t>SUBGERENCIA DE ANALISE
LABORATORIAL</t>
  </si>
  <si>
    <t>GEDSIA</t>
  </si>
  <si>
    <t>GERENCIA DE DEFESA
SANITARIA E INSPECAO
ANIMAL</t>
  </si>
  <si>
    <t>SEAR</t>
  </si>
  <si>
    <t>SUBGERENCIA DE
EPIDEMIOLOGIA E ANALISE
DE RISCO</t>
  </si>
  <si>
    <t>SIFP</t>
  </si>
  <si>
    <t>SUBGERENCIA DE FIS DE
PRODUTOS DE ORIGEM
ANIMAL</t>
  </si>
  <si>
    <t>SDSA</t>
  </si>
  <si>
    <t>SUBGERENCIA DE DEFESA
SANITARIA ANIMAL</t>
  </si>
  <si>
    <t>------&gt;01066300001</t>
  </si>
  <si>
    <t>01066300001</t>
  </si>
  <si>
    <t>GERCI</t>
  </si>
  <si>
    <t>GERENCIA REGIONAL DE
CACHOEIRO DE ITAPEMIRIM</t>
  </si>
  <si>
    <t>-------&gt;01076300001</t>
  </si>
  <si>
    <t>01076300001</t>
  </si>
  <si>
    <t>GLCI</t>
  </si>
  <si>
    <t>GERENCIA LOCAL DE
CACHOEIRO DE ITAPEMIRIM</t>
  </si>
  <si>
    <t>-------&gt;01076300009</t>
  </si>
  <si>
    <t>01076300009</t>
  </si>
  <si>
    <t>GLBJN</t>
  </si>
  <si>
    <t>GERENCIA LOCAL DE BOM
JESUS DO NORTE</t>
  </si>
  <si>
    <t>PAAPIA</t>
  </si>
  <si>
    <t>POSTO DE ATENDIMENTO
DE APIACA</t>
  </si>
  <si>
    <t>--------&gt;01086300018</t>
  </si>
  <si>
    <t>PASJC</t>
  </si>
  <si>
    <t>POSTO DE ATENDIMENTO
DE SAO JOSE DO CALCADO</t>
  </si>
  <si>
    <t>--------&gt;01096300003</t>
  </si>
  <si>
    <t>PDETF</t>
  </si>
  <si>
    <t>POSTO DE DIVISA EBER
TEIXEIRA FIGUEIREDO</t>
  </si>
  <si>
    <t>-------&gt;01076300004</t>
  </si>
  <si>
    <t>01076300004</t>
  </si>
  <si>
    <t>GLMS</t>
  </si>
  <si>
    <t>GERENCIA LOCAL DE
MIMOSO DO SUL</t>
  </si>
  <si>
    <t>PAMUQU</t>
  </si>
  <si>
    <t>POSTO DE ATENDIMENTO
DE MUQUI</t>
  </si>
  <si>
    <t>--------&gt;01096300004</t>
  </si>
  <si>
    <t>POSTO DE DIVISA EZIO LEAL
MORAES</t>
  </si>
  <si>
    <t>--------&gt;01096300002</t>
  </si>
  <si>
    <t>01096300002</t>
  </si>
  <si>
    <t>PDJC</t>
  </si>
  <si>
    <t>POSTO DE DIVISA JOSE DO
CARMO - ES/RJ</t>
  </si>
  <si>
    <t>-------&gt;01076300002</t>
  </si>
  <si>
    <t>01076300002</t>
  </si>
  <si>
    <t>GLITAP</t>
  </si>
  <si>
    <t>GERENCIA LOCAL DE
ITAPEMIRIM</t>
  </si>
  <si>
    <t>PAMARA</t>
  </si>
  <si>
    <t>POSTO DE ATENDIMENTO
DE MARATAIZES</t>
  </si>
  <si>
    <t>POSTO DE ATENDIMENTO
DE PIUMA</t>
  </si>
  <si>
    <t>-------&gt;01076300003</t>
  </si>
  <si>
    <t>01076300003</t>
  </si>
  <si>
    <t>GLGUAC</t>
  </si>
  <si>
    <t>GERENCIA LOCAL DE
GUACUI</t>
  </si>
  <si>
    <t>PADSL</t>
  </si>
  <si>
    <t>POSTO DE ATENDIMENTO
DE DIVINO SAO LOURENCO</t>
  </si>
  <si>
    <t>PADRP</t>
  </si>
  <si>
    <t>POSTO DE ATENDIMENTO
DE DORES DO RIO PRETO</t>
  </si>
  <si>
    <t>-------&gt;01076300006</t>
  </si>
  <si>
    <t>01076300006</t>
  </si>
  <si>
    <t>GLCAST</t>
  </si>
  <si>
    <t>GERENCIA LOCAL DE
CASTELO</t>
  </si>
  <si>
    <t>PACC</t>
  </si>
  <si>
    <t>POSTO DE ATENDIMENTO
DE CONCEICAO DE CASTELO</t>
  </si>
  <si>
    <t>PAVNIMI</t>
  </si>
  <si>
    <t>POSTO DE ATENDIMENTO
DE VENDA NOVA DO
IMIGRANTE</t>
  </si>
  <si>
    <t>-------&gt;01076300007</t>
  </si>
  <si>
    <t>01076300007</t>
  </si>
  <si>
    <t>GLIUNA</t>
  </si>
  <si>
    <t>GERENCIA LOCAL DE IUNA</t>
  </si>
  <si>
    <t>PAIRUP</t>
  </si>
  <si>
    <t>POSTO DE ATENDIMENTO
DE IRUPI</t>
  </si>
  <si>
    <t>PAIBAT</t>
  </si>
  <si>
    <t>POSTO DE ATENDIMENTO
DE IBATIBA</t>
  </si>
  <si>
    <t>--------&gt;01096300005</t>
  </si>
  <si>
    <t>PDZP</t>
  </si>
  <si>
    <t>POSTO DE DIVISA ZITO
PINEL - ES/MG</t>
  </si>
  <si>
    <t>PAIBIT</t>
  </si>
  <si>
    <t>POSTO DE ATENDIMENTO
DE IBITIRAMA</t>
  </si>
  <si>
    <t>-------&gt;01076300005</t>
  </si>
  <si>
    <t>01076300005</t>
  </si>
  <si>
    <t>GLALEG</t>
  </si>
  <si>
    <t>GERENCIA LOCAL DE
ALEGRE</t>
  </si>
  <si>
    <t>PAMUNI</t>
  </si>
  <si>
    <t>POSTO DE ATENDIMENTO
DE MUNIZ FREIRE</t>
  </si>
  <si>
    <t>--------&gt;01086300008</t>
  </si>
  <si>
    <t>01086300008</t>
  </si>
  <si>
    <t>PAJM</t>
  </si>
  <si>
    <t>POSTO DE ATENDIMENTO
DE JERONIMO MONTEIRO</t>
  </si>
  <si>
    <t>-------&gt;01086300003</t>
  </si>
  <si>
    <t>GLPK</t>
  </si>
  <si>
    <t>GERENCIA LOCAL DE
PRESIDENTE KENNEDY</t>
  </si>
  <si>
    <t>PAAV</t>
  </si>
  <si>
    <t>POSTO DE ATENDIMENTO
DE ATILIO VIVACQUA</t>
  </si>
  <si>
    <t>-------&gt;01076300008</t>
  </si>
  <si>
    <t>01076300008</t>
  </si>
  <si>
    <t>GLRNS</t>
  </si>
  <si>
    <t>GERENCIA LOCAL DE RIO
NOVO DO SUL</t>
  </si>
  <si>
    <t>PAICON</t>
  </si>
  <si>
    <t>POSTO DE ATENDIMENTO
DE ICONHA</t>
  </si>
  <si>
    <t>PAVA</t>
  </si>
  <si>
    <t>POSTO DE ATENDIMENTO
DE VARGEM ALTA</t>
  </si>
  <si>
    <t>GEAPP</t>
  </si>
  <si>
    <t>GERENCIA DE
AGROINDUSTRIA DE
PEQUENO PORTE</t>
  </si>
  <si>
    <t>-------&gt;01055500029</t>
  </si>
  <si>
    <t>01055500029</t>
  </si>
  <si>
    <t>SDAG</t>
  </si>
  <si>
    <t>SUBGERENCIA DE
DESENVOLVIMENTO
AGROINDUSTRIAL</t>
  </si>
  <si>
    <t>-------&gt;01055500028</t>
  </si>
  <si>
    <t>01055500028</t>
  </si>
  <si>
    <t>SRFA</t>
  </si>
  <si>
    <t>SUBGERENCIA DE
REGISTRO E FISCAL DE
AGROINDUSTRIA</t>
  </si>
  <si>
    <t>GEDUC</t>
  </si>
  <si>
    <t>GERENCIA DE EDUCACAO
SANITARIA E AMBIENTAL</t>
  </si>
  <si>
    <t>------&gt;01066300004</t>
  </si>
  <si>
    <t>01066300004</t>
  </si>
  <si>
    <t>GERNV</t>
  </si>
  <si>
    <t>GERENCIA REGIONAL DE
NOVA VENECIA</t>
  </si>
  <si>
    <t>-------&gt;01076300028</t>
  </si>
  <si>
    <t>01076300028</t>
  </si>
  <si>
    <t>GLSGP</t>
  </si>
  <si>
    <t>GERENCIA LOCAL DE SAO
GABRIEL DA PALHA</t>
  </si>
  <si>
    <t>--------&gt;01086300047</t>
  </si>
  <si>
    <t>01086300047</t>
  </si>
  <si>
    <t>PAVV</t>
  </si>
  <si>
    <t>POSTO DE ATENDIMENTO
DE VILA VALERIO</t>
  </si>
  <si>
    <t>-------&gt;01076300023</t>
  </si>
  <si>
    <t>01076300023</t>
  </si>
  <si>
    <t>GLMONT</t>
  </si>
  <si>
    <t>GERENCIA LOCAL DE
MONTANHA</t>
  </si>
  <si>
    <t>--------&gt;01086300041</t>
  </si>
  <si>
    <t>01086300041</t>
  </si>
  <si>
    <t>PAMUCU</t>
  </si>
  <si>
    <t>POSTO DE ATENDIMENTO
DE MUCURICI</t>
  </si>
  <si>
    <t>--------&gt;01086300042</t>
  </si>
  <si>
    <t>01086300042</t>
  </si>
  <si>
    <t>PAPB</t>
  </si>
  <si>
    <t>POSTO DE ATENDIMENTO
DE PONTO BELO</t>
  </si>
  <si>
    <t>-------&gt;01076300022</t>
  </si>
  <si>
    <t>01076300022</t>
  </si>
  <si>
    <t>GLNV</t>
  </si>
  <si>
    <t>GERENCIA LOCAL DE NOVA
VENECIA</t>
  </si>
  <si>
    <t>--------&gt;01086300040</t>
  </si>
  <si>
    <t>01086300040</t>
  </si>
  <si>
    <t>PAVP</t>
  </si>
  <si>
    <t>POSTO DE ATENDIMENTO
DE VILA PAVAO</t>
  </si>
  <si>
    <t>-------&gt;01076300026</t>
  </si>
  <si>
    <t>01076300026</t>
  </si>
  <si>
    <t>GLBSF</t>
  </si>
  <si>
    <t>GERENCIA LOCAL DE BARRA
DE SAO FRANCISCO</t>
  </si>
  <si>
    <t>--------&gt;01086300045</t>
  </si>
  <si>
    <t>01086300045</t>
  </si>
  <si>
    <t>PAADN</t>
  </si>
  <si>
    <t>POSTO DE ATENDIMENTO
DE AGUA DOCE DO NORTE</t>
  </si>
  <si>
    <t>--------&gt;01086300046</t>
  </si>
  <si>
    <t>01086300046</t>
  </si>
  <si>
    <t>PAAB</t>
  </si>
  <si>
    <t>POSTO DE ATENDIMENTO
DE AGUIA BRANCA</t>
  </si>
  <si>
    <t>-------&gt;01076300029</t>
  </si>
  <si>
    <t>01076300029</t>
  </si>
  <si>
    <t>GLPC</t>
  </si>
  <si>
    <t>GERENCIA LOCAL DE PEDRO
CANARIO</t>
  </si>
  <si>
    <t>--------&gt;01096300001</t>
  </si>
  <si>
    <t>PDAL</t>
  </si>
  <si>
    <t>POSTO DE DIVISA AMARILIO
LUNZ - ES/BA</t>
  </si>
  <si>
    <t>--------&gt;01086300048</t>
  </si>
  <si>
    <t>01086300048</t>
  </si>
  <si>
    <t>PACB</t>
  </si>
  <si>
    <t>POSTO DE ATENDIMENTO
DE CONCEICAO DA BARRA</t>
  </si>
  <si>
    <t>-------&gt;01076300025</t>
  </si>
  <si>
    <t>01076300025</t>
  </si>
  <si>
    <t>GLSM</t>
  </si>
  <si>
    <t>GERENCIA LOCAL DE SAO
MATEUS</t>
  </si>
  <si>
    <t>--------&gt;01086300044</t>
  </si>
  <si>
    <t>01086300044</t>
  </si>
  <si>
    <t>PAJAGU</t>
  </si>
  <si>
    <t>POSTO DE ATENDIMENTO
DE JAGUARE</t>
  </si>
  <si>
    <t>-------&gt;01076300024</t>
  </si>
  <si>
    <t>01076300024</t>
  </si>
  <si>
    <t>GLPINH</t>
  </si>
  <si>
    <t>GERENCIA LOCAL DE
PINHEIROS</t>
  </si>
  <si>
    <t>--------&gt;01086300043</t>
  </si>
  <si>
    <t>01086300043</t>
  </si>
  <si>
    <t>PABE</t>
  </si>
  <si>
    <t>POSTO DE ATENDIMENTO
DE BOA ESPERANCA</t>
  </si>
  <si>
    <t>-------&gt;01076300027</t>
  </si>
  <si>
    <t>01076300027</t>
  </si>
  <si>
    <t>GLECOP</t>
  </si>
  <si>
    <t>GERENCIA LOCAL DE
ECOPORANGA</t>
  </si>
  <si>
    <t>-----&gt;0102200001</t>
  </si>
  <si>
    <t>0102200001</t>
  </si>
  <si>
    <t>GABINETE</t>
  </si>
  <si>
    <t>INSTITUTO EST DE MEIO
AMBIENTE E REC HIDRICOS</t>
  </si>
  <si>
    <t>05200358000181</t>
  </si>
  <si>
    <t>INSTITUTO ESTADUAL DE
MEIO AMBIENTE E
RECURSOS HIDRICOS -
IEMA</t>
  </si>
  <si>
    <t>INST EST DE
MEIO AMBIENTE
E REC HIDRICOS</t>
  </si>
  <si>
    <t>DIRETORIA ADMINISTRATIVA
E FINANCEIRA</t>
  </si>
  <si>
    <t>------&gt;01033900016</t>
  </si>
  <si>
    <t>01033900016</t>
  </si>
  <si>
    <t>COCP</t>
  </si>
  <si>
    <t>COORDENACAO DE
COMPRAS, CONTRATOS E
PARCERIAS</t>
  </si>
  <si>
    <t>------&gt;01033900015</t>
  </si>
  <si>
    <t>01033900015</t>
  </si>
  <si>
    <t>COORDENACAO
ADMINISTRATIVA</t>
  </si>
  <si>
    <t>------&gt;01033900013</t>
  </si>
  <si>
    <t>CGEP</t>
  </si>
  <si>
    <t>COORDENACAO DE GESTAO
DE PESSOAS</t>
  </si>
  <si>
    <t>------&gt;01033900014</t>
  </si>
  <si>
    <t>CTIC</t>
  </si>
  <si>
    <t>COORDENACAO DE
TECNOLOGIA DE
INFORMACAO E COMUNICA</t>
  </si>
  <si>
    <t>------&gt;01033900017</t>
  </si>
  <si>
    <t>01033900017</t>
  </si>
  <si>
    <t>COFC</t>
  </si>
  <si>
    <t>COORDENACAO
ORCAMENTARIA, FINANCEIRA
E CONTABIL</t>
  </si>
  <si>
    <t>GP</t>
  </si>
  <si>
    <t>GABINETE DO PRESIDENTE</t>
  </si>
  <si>
    <t>CONADM</t>
  </si>
  <si>
    <t>GGE</t>
  </si>
  <si>
    <t>GERENCIA DE CONTROLE E
LICENCIAMENTO GERAL</t>
  </si>
  <si>
    <t>-------&gt;01045500025</t>
  </si>
  <si>
    <t>01045500025</t>
  </si>
  <si>
    <t>COED</t>
  </si>
  <si>
    <t>COORDENACAO DE
EMPREENDIMENTOS
DIVERSOS</t>
  </si>
  <si>
    <t>-------&gt;01045500026</t>
  </si>
  <si>
    <t>01045500026</t>
  </si>
  <si>
    <t>COEI</t>
  </si>
  <si>
    <t>COORDENACAO DE
EMPREENDIMENTOS
INDUSTRIAIS, ENERGI</t>
  </si>
  <si>
    <t>-------&gt;01045500027</t>
  </si>
  <si>
    <t>01045500027</t>
  </si>
  <si>
    <t>CLS</t>
  </si>
  <si>
    <t>COORDENACAO DE
LICENCIAMENTO
SIMPLIFICADO E DE DIS</t>
  </si>
  <si>
    <t>GSIM</t>
  </si>
  <si>
    <t>GERENCIA DE CONTROLE E
LICENCIAMENTO DE
SANEAMENTO</t>
  </si>
  <si>
    <t>-------&gt;01045500023</t>
  </si>
  <si>
    <t>01045500023</t>
  </si>
  <si>
    <t>CM</t>
  </si>
  <si>
    <t>COORDENACAO DE
MINERACAO</t>
  </si>
  <si>
    <t>-------&gt;01045500022</t>
  </si>
  <si>
    <t>01045500022</t>
  </si>
  <si>
    <t>CPO</t>
  </si>
  <si>
    <t>COORDENACAO DE
PARCELAMENTO DO SOLO E
OBRAS DE INT</t>
  </si>
  <si>
    <t>-------&gt;01045500024</t>
  </si>
  <si>
    <t>01045500024</t>
  </si>
  <si>
    <t>CRSS</t>
  </si>
  <si>
    <t>COORDENACAO DE
RESIDUOS SOLIDOS E
SANEAMENTO</t>
  </si>
  <si>
    <t>GFI</t>
  </si>
  <si>
    <t>GERENCIA DE FISCALIZACAO
AMBIENTAL</t>
  </si>
  <si>
    <t>CFAA</t>
  </si>
  <si>
    <t>COORDENACAO DE
FISCALIZACAO E
ATENDIMENTO A ACIDEN</t>
  </si>
  <si>
    <t>------&gt;01045500029</t>
  </si>
  <si>
    <t>01045500029</t>
  </si>
  <si>
    <t>CTECAD</t>
  </si>
  <si>
    <t>COORD TEC DE ENF CRISE
AMB DO RIO DOCE</t>
  </si>
  <si>
    <t>GEA</t>
  </si>
  <si>
    <t>GERENCIA DE EDUCACAO
AMBIENTAL</t>
  </si>
  <si>
    <t>------&gt;01045500028</t>
  </si>
  <si>
    <t>01045500028</t>
  </si>
  <si>
    <t>CQA</t>
  </si>
  <si>
    <t>COORDENACAO DE
QUALIDADE DO AR, AREAS
CONTAMINADAS</t>
  </si>
  <si>
    <t>GRN</t>
  </si>
  <si>
    <t>GERENCIA DE RECURSOS
NATURAIS</t>
  </si>
  <si>
    <t>-------&gt;01045500021</t>
  </si>
  <si>
    <t>01045500021</t>
  </si>
  <si>
    <t>CGEUC</t>
  </si>
  <si>
    <t>COORDENACAO DE GESTAO
DE UNIDADES DE
CONSERVACAO</t>
  </si>
  <si>
    <t>--------&gt;01065500007</t>
  </si>
  <si>
    <t>APAGOI</t>
  </si>
  <si>
    <t>AREA DE PROTECAO
AMBIENTAL DE
GOIAPABA-ACU</t>
  </si>
  <si>
    <t>ARIEMV</t>
  </si>
  <si>
    <t>ARIE ESTADUAL MORRO DA
VARGEM</t>
  </si>
  <si>
    <t>--------&gt;01065500003</t>
  </si>
  <si>
    <t>PEFG</t>
  </si>
  <si>
    <t>PARQUE ESTADUAL DO
FORNO GRANDE</t>
  </si>
  <si>
    <t>--------&gt;01065500002</t>
  </si>
  <si>
    <t>PEPA</t>
  </si>
  <si>
    <t>PARQUE ESTADUAL DA
PEDRA AZUL</t>
  </si>
  <si>
    <t>PECF</t>
  </si>
  <si>
    <t>PARQUE ESTADUAL DA
CACHOEIRA DA FUMACA</t>
  </si>
  <si>
    <t>APAGUA</t>
  </si>
  <si>
    <t>ÁREA DE PROTEÇÃO
AMBIENTAL DE GUANANDY</t>
  </si>
  <si>
    <t>--------&gt;01065500014</t>
  </si>
  <si>
    <t>MNST</t>
  </si>
  <si>
    <t>MONUMENTO NATURAL
ESTADUAL DE SERRA DAS
TORRES</t>
  </si>
  <si>
    <t>--------&gt;01065500015</t>
  </si>
  <si>
    <t>PEI</t>
  </si>
  <si>
    <t>PARQUE ESTADUAL DE
ITAUNAS</t>
  </si>
  <si>
    <t>APAPM</t>
  </si>
  <si>
    <t>ÁREA DE PROTEÇÃO
AMBIENTAL DE PRAIA MOLE</t>
  </si>
  <si>
    <t>--------&gt;01065500017</t>
  </si>
  <si>
    <t>APA
SETIBA</t>
  </si>
  <si>
    <t>APA DE SETIBA</t>
  </si>
  <si>
    <t>--------&gt;01065500012</t>
  </si>
  <si>
    <t>PEPCV</t>
  </si>
  <si>
    <t>PARQUE ESTADUAL PAULO
CESAR VINHA</t>
  </si>
  <si>
    <t>--------&gt;01065500013</t>
  </si>
  <si>
    <t>MNFF</t>
  </si>
  <si>
    <t>MONUMENTO NATURAL O
FRADE E A FREIRA</t>
  </si>
  <si>
    <t>--------&gt;01065500016</t>
  </si>
  <si>
    <t>RDSCO</t>
  </si>
  <si>
    <t>RESERVA ESTADUAL DE
DESENV SUSTENT CONCHA
D'OSTRA</t>
  </si>
  <si>
    <t>--------&gt;01065500006</t>
  </si>
  <si>
    <t>APACB</t>
  </si>
  <si>
    <t>ÁREA DE PROTEÇÃO
AMBIENTAL DE CONCEIÇÃO
DA BARRA</t>
  </si>
  <si>
    <t>APAPE</t>
  </si>
  <si>
    <t>ÁREA DE PROTEÇÃO
AMBIENTAL DA PEDRA DO
ELEFANTE</t>
  </si>
  <si>
    <t>--------&gt;01065500004</t>
  </si>
  <si>
    <t>REBIO</t>
  </si>
  <si>
    <t>RESERVA BIOLOGICA DUAS
BOCAS</t>
  </si>
  <si>
    <t>PEMF</t>
  </si>
  <si>
    <t>PARQUE ESTADUAL MATA
DAS FLORES</t>
  </si>
  <si>
    <t>-------&gt;01045500030</t>
  </si>
  <si>
    <t>01045500030</t>
  </si>
  <si>
    <t>CGEO</t>
  </si>
  <si>
    <t>COORD GEOMATICA,
INFORMACOES AMB E
INOVACAO TECNOL</t>
  </si>
  <si>
    <t>COGEST</t>
  </si>
  <si>
    <t>COORDENACAO DE
GERENCIAMENTO COSTEIRO
E TERRITORIA</t>
  </si>
  <si>
    <t>CFAU</t>
  </si>
  <si>
    <t>COORDENACAO DE FAUNA</t>
  </si>
  <si>
    <t>INSTITUTO JONES SANTOS NEVES
- IJSN</t>
  </si>
  <si>
    <t>27316918000109</t>
  </si>
  <si>
    <t>INSTITUTO JONES
DOS SANTOS NEVES</t>
  </si>
  <si>
    <t>CONSELHO TECNICO</t>
  </si>
  <si>
    <t>-----&gt;01022000012</t>
  </si>
  <si>
    <t>01022000012</t>
  </si>
  <si>
    <t>GEOBASES</t>
  </si>
  <si>
    <t>NUCLEO DE APOIO GEOBASES</t>
  </si>
  <si>
    <t>DEP</t>
  </si>
  <si>
    <t>DIRETORIA DE ESTUDOS E
PESQUISAS</t>
  </si>
  <si>
    <t>CES</t>
  </si>
  <si>
    <t>COORDENACAO DE ESTUDOS
SOCIAIS</t>
  </si>
  <si>
    <t>------&gt;01045500120</t>
  </si>
  <si>
    <t>01045500120</t>
  </si>
  <si>
    <t>COORDENACAO DE ESTUDOS
TERRITORIAIS</t>
  </si>
  <si>
    <t>GABINETE DO DIRETOR
PRESIDENTE</t>
  </si>
  <si>
    <t>-----&gt;01045500009</t>
  </si>
  <si>
    <t>CAGEM</t>
  </si>
  <si>
    <t>COORDENACAO DE  APOIO A
GESTAO METROPOLITANA</t>
  </si>
  <si>
    <t>ARIN</t>
  </si>
  <si>
    <t>ASSESSORIA DE
RELACIONAMENTO INSTITUCIONAL</t>
  </si>
  <si>
    <t>AESP</t>
  </si>
  <si>
    <t>-----&gt;01022000011</t>
  </si>
  <si>
    <t>01022000011</t>
  </si>
  <si>
    <t>EP</t>
  </si>
  <si>
    <t>ESCRITORIO DE PROJETOS</t>
  </si>
  <si>
    <t>CONSELHO EDITORIAL</t>
  </si>
  <si>
    <t>-----&gt;01045500124</t>
  </si>
  <si>
    <t>01045500124</t>
  </si>
  <si>
    <t>GGA</t>
  </si>
  <si>
    <t>GERENCIA DE GESTAO
ADMINISTRATIVA</t>
  </si>
  <si>
    <t>------&gt;01045500121</t>
  </si>
  <si>
    <t>01045500121</t>
  </si>
  <si>
    <t>COORDENACAO DE ORCAMENTO E
FINANCAS</t>
  </si>
  <si>
    <t>DECON</t>
  </si>
  <si>
    <t>DEPARTAMENTO DE
CONTABILIDADE</t>
  </si>
  <si>
    <t>-------&gt;01055500008</t>
  </si>
  <si>
    <t>DEFIN</t>
  </si>
  <si>
    <t>DEPARTAMENTO DE FINANCAS</t>
  </si>
  <si>
    <t>------&gt;01045500122</t>
  </si>
  <si>
    <t>01045500122</t>
  </si>
  <si>
    <t>COORDENACAO DE GESTAO DE
PESSOAS</t>
  </si>
  <si>
    <t>DRH</t>
  </si>
  <si>
    <t>DEPARTAMENTO DE RECURSOS
HUMANOS</t>
  </si>
  <si>
    <t>DCAP</t>
  </si>
  <si>
    <t>DEPARTAMENTO DE CADASTRO E
PAGAMENTO</t>
  </si>
  <si>
    <t>------&gt;01045500117</t>
  </si>
  <si>
    <t>01045500117</t>
  </si>
  <si>
    <t>CTINF</t>
  </si>
  <si>
    <t>COORDENACAO DE TECNOLOGIA
DA INFORMACAO</t>
  </si>
  <si>
    <t>------&gt;01045500123</t>
  </si>
  <si>
    <t>01045500123</t>
  </si>
  <si>
    <t>CAGER</t>
  </si>
  <si>
    <t>-------&gt;01055500013</t>
  </si>
  <si>
    <t>DSG</t>
  </si>
  <si>
    <t>DEPARTAMENTO DE SERVICOS
GERAIS</t>
  </si>
  <si>
    <t>-----&gt;01033900005</t>
  </si>
  <si>
    <t>01033900005</t>
  </si>
  <si>
    <t>DIPE</t>
  </si>
  <si>
    <t>DIRETORIA DE INTEGRACAO E
PROJETOS ESPECIAIS</t>
  </si>
  <si>
    <t>------&gt;01045500118</t>
  </si>
  <si>
    <t>01045500118</t>
  </si>
  <si>
    <t>COORDENACAO DE
GEOESPACIALIZACAO</t>
  </si>
  <si>
    <t>------&gt;01045500116</t>
  </si>
  <si>
    <t>01045500116</t>
  </si>
  <si>
    <t>CEST</t>
  </si>
  <si>
    <t>COORDENACAO DE ESTATISTICA</t>
  </si>
  <si>
    <t>------&gt;01045500119</t>
  </si>
  <si>
    <t>01045500119</t>
  </si>
  <si>
    <t>CEE</t>
  </si>
  <si>
    <t>COORDENACAO DE ESTUDOS
ECONOMICOS</t>
  </si>
  <si>
    <t>DIRETOR-PRESIDENTE</t>
  </si>
  <si>
    <t>27273416000130</t>
  </si>
  <si>
    <t>INSTITUTO CAPIXABA DE
PESQUISA, ASSISTENCIA
TECNICA E EXTENSAO
RURAL</t>
  </si>
  <si>
    <t>INSTITUTO
CAPIX DE PES
ASSIS TECNICA
E EXT RURAL</t>
  </si>
  <si>
    <t>CDIE</t>
  </si>
  <si>
    <t>COORDENACAO DE
DESENV INSTITUCIONAL
E ESTRATEGICO</t>
  </si>
  <si>
    <t>CONSEADM</t>
  </si>
  <si>
    <t>CGDIR</t>
  </si>
  <si>
    <t>COORDENACAO DO
GABINETE DA DIRETORIA</t>
  </si>
  <si>
    <t>DIRETORIA
ADMINISTRATIVA
FINANCEIRA</t>
  </si>
  <si>
    <t>GFIN</t>
  </si>
  <si>
    <t>GERENCIA DE PESSOAS</t>
  </si>
  <si>
    <t>GADM</t>
  </si>
  <si>
    <t>GERENCIA
ADMINISTRATIVA</t>
  </si>
  <si>
    <t>CINFRA</t>
  </si>
  <si>
    <t>COORDENACAO DE
INFRAESTRUTURA</t>
  </si>
  <si>
    <t>CCC</t>
  </si>
  <si>
    <t>COORDENACAO DE
CONTRATOS E
CONVENIOS</t>
  </si>
  <si>
    <t>CSUPRI</t>
  </si>
  <si>
    <t>COORDENACAO DE
SUPRIMENTOS</t>
  </si>
  <si>
    <t>CPEADM</t>
  </si>
  <si>
    <t>COORDENACAO DE
PROJETOS ESPECIAIS
ADMINISTRATIVOS</t>
  </si>
  <si>
    <t>EGPP</t>
  </si>
  <si>
    <t>COORDENACAO
ESCRITORIO GERENC
PROCESSOS E
PROJETOS</t>
  </si>
  <si>
    <t>GIAP</t>
  </si>
  <si>
    <t>GERENCIA DE
INTEGRACAO E
ACOMPANHAMENTO
PROJETOS</t>
  </si>
  <si>
    <t>GATER</t>
  </si>
  <si>
    <t>GERENCIA DE
ASSISTENCIA TECNICA E
EXTENSAO RURAL</t>
  </si>
  <si>
    <t>CTA</t>
  </si>
  <si>
    <t>COORDENACAO TECNICA
DE AGROECOLOGIA</t>
  </si>
  <si>
    <t>-------&gt;01066300002</t>
  </si>
  <si>
    <t>CRDR RIO DOCE</t>
  </si>
  <si>
    <t>CENTRO REGIONAL DE
DESENVOLV RURAL RIO
DOCE</t>
  </si>
  <si>
    <t>ELDR
SOORETAMA</t>
  </si>
  <si>
    <t>ELDR SOORETAMA</t>
  </si>
  <si>
    <t>ELDR ARACRUZ</t>
  </si>
  <si>
    <t>ELDR RIO
BANANAL</t>
  </si>
  <si>
    <t>ELDR RIO BANANAL</t>
  </si>
  <si>
    <t>ELDR GUARANA</t>
  </si>
  <si>
    <t>ELDR JOAO
NEIVA</t>
  </si>
  <si>
    <t>ELDR JOAO NEIVA</t>
  </si>
  <si>
    <t>ELDR IBIRACU</t>
  </si>
  <si>
    <t>ELDR LINHARES</t>
  </si>
  <si>
    <t>-------&gt;01066300010</t>
  </si>
  <si>
    <t>01066300010</t>
  </si>
  <si>
    <t>CRDR NORDESTE</t>
  </si>
  <si>
    <t>CENTRO REGIONAL
DESENVOLVIM RURAL
NORDESTE</t>
  </si>
  <si>
    <t>ELDR SAO
MATEUS</t>
  </si>
  <si>
    <t>ELDR SAO MATEUS</t>
  </si>
  <si>
    <t>ELDR BOA
ESPERANCA</t>
  </si>
  <si>
    <t>ELDR BOA ESPERANCA</t>
  </si>
  <si>
    <t>ELDR PINHEIROS</t>
  </si>
  <si>
    <t>ELDR CONC DA
BARRA</t>
  </si>
  <si>
    <t>ELDR CONCEICAO DA
BARRA</t>
  </si>
  <si>
    <t>ELDR JAGUARE</t>
  </si>
  <si>
    <t>-------&gt;01066300004</t>
  </si>
  <si>
    <t>CRDR CENTRAL
SUL</t>
  </si>
  <si>
    <t>CENTRO REGIONAL DE
DESENVOLVIM RURAL
CENTRAL SUL</t>
  </si>
  <si>
    <t>--------&gt;01086300072</t>
  </si>
  <si>
    <t>01086300072</t>
  </si>
  <si>
    <t>ELDR JERON
MONTEIRO</t>
  </si>
  <si>
    <t>ELDR JERONIMO
MONTEIRO</t>
  </si>
  <si>
    <t>--------&gt;01086300059</t>
  </si>
  <si>
    <t>01086300059</t>
  </si>
  <si>
    <t>ELDR BOM JESUS
NORTE</t>
  </si>
  <si>
    <t>ELDR BOM JESUS DO
NORTE</t>
  </si>
  <si>
    <t>--------&gt;01086300058</t>
  </si>
  <si>
    <t>01086300058</t>
  </si>
  <si>
    <t>ELDR ATILIO
VIVACQUA</t>
  </si>
  <si>
    <t>ELDR ATILIO VIVACQUA</t>
  </si>
  <si>
    <t>--------&gt;01086300074</t>
  </si>
  <si>
    <t>01086300074</t>
  </si>
  <si>
    <t>ELDR MIMOSO
DO SUL</t>
  </si>
  <si>
    <t>ELDR MIMOSO DO SUL</t>
  </si>
  <si>
    <t>--------&gt;01086300060</t>
  </si>
  <si>
    <t>01086300060</t>
  </si>
  <si>
    <t>ELDR CACH
ITAPEMIRIM</t>
  </si>
  <si>
    <t>ELDR CACHOEIRO DE
ITAPEMIRIM</t>
  </si>
  <si>
    <t>--------&gt;01086300081</t>
  </si>
  <si>
    <t>01086300081</t>
  </si>
  <si>
    <t>ELDR VARGEM
ALTA</t>
  </si>
  <si>
    <t>ELDR VARGEM ALTA</t>
  </si>
  <si>
    <t>--------&gt;01086300057</t>
  </si>
  <si>
    <t>01086300057</t>
  </si>
  <si>
    <t>ELDR APIACA</t>
  </si>
  <si>
    <t>--------&gt;01086300061</t>
  </si>
  <si>
    <t>01086300061</t>
  </si>
  <si>
    <t>ELDR CASTELO</t>
  </si>
  <si>
    <t>--------&gt;01086300076</t>
  </si>
  <si>
    <t>01086300076</t>
  </si>
  <si>
    <t>ELDR MUQUI</t>
  </si>
  <si>
    <t>-------&gt;01066300007</t>
  </si>
  <si>
    <t>01066300007</t>
  </si>
  <si>
    <t>CRDR LITORAL
SUL</t>
  </si>
  <si>
    <t>CENTRO REGIONAL
DESENVOLVIM RURAL
LITORAL SUL</t>
  </si>
  <si>
    <t>ELDR ALFREDO
CHAVES</t>
  </si>
  <si>
    <t>ELDR ALFREDO CHAVES</t>
  </si>
  <si>
    <t>ELDR ANCHIETA</t>
  </si>
  <si>
    <t>--------&gt;01086300068</t>
  </si>
  <si>
    <t>01086300068</t>
  </si>
  <si>
    <t>ELDR ICONHA</t>
  </si>
  <si>
    <t>--------&gt;01086300070</t>
  </si>
  <si>
    <t>01086300070</t>
  </si>
  <si>
    <t>ELDR
ITAPEMIRIM</t>
  </si>
  <si>
    <t>ELDR ITAPEMIRIM</t>
  </si>
  <si>
    <t>--------&gt;01086300079</t>
  </si>
  <si>
    <t>01086300079</t>
  </si>
  <si>
    <t>ELDR RIO NOVO
DO SUL</t>
  </si>
  <si>
    <t>ELDR RIO NOVO DO SUL</t>
  </si>
  <si>
    <t>--------&gt;01086300077</t>
  </si>
  <si>
    <t>01086300077</t>
  </si>
  <si>
    <t>ELDR PIUMA</t>
  </si>
  <si>
    <t>--------&gt;01086300078</t>
  </si>
  <si>
    <t>01086300078</t>
  </si>
  <si>
    <t>ELDR PRESID
KENNEDY</t>
  </si>
  <si>
    <t>ELDR PRESIDENTE
KENNEDY</t>
  </si>
  <si>
    <t>--------&gt;01086300073</t>
  </si>
  <si>
    <t>01086300073</t>
  </si>
  <si>
    <t>ELDR
MARATAIZES</t>
  </si>
  <si>
    <t>ELDR MARATAIZES</t>
  </si>
  <si>
    <t>-------&gt;01066300001</t>
  </si>
  <si>
    <t>CRDRSUDOESTE
SERRANO</t>
  </si>
  <si>
    <t>CENTRO REGIONAL
DESENVOLV RURAL
SUDOESTE SERRANO</t>
  </si>
  <si>
    <t>ELDR AFONSO
CLAUDIO</t>
  </si>
  <si>
    <t>ELDR AFONSO CLAUDIO</t>
  </si>
  <si>
    <t>ELDR V N
IMIGRANTE</t>
  </si>
  <si>
    <t>ELDR VENDA NOVA DO
IMIGRANTE</t>
  </si>
  <si>
    <t>ELDRDOMINGOS
MARTINS</t>
  </si>
  <si>
    <t>ELDR DOMINGOS
MARTINS</t>
  </si>
  <si>
    <t>ELDR MAL
FLORIANO</t>
  </si>
  <si>
    <t>ELDR MARECHAL
FLORIANO</t>
  </si>
  <si>
    <t>ELDR
BREJETUBA</t>
  </si>
  <si>
    <t>ELDR BREJETUBA</t>
  </si>
  <si>
    <t>ELDR PEDRA
AZUL</t>
  </si>
  <si>
    <t>ELDR PEDRA AZUL</t>
  </si>
  <si>
    <t>ELDR CONC DO
CASTELO</t>
  </si>
  <si>
    <t>ELDR CONCEICAO DO
CASTELO</t>
  </si>
  <si>
    <t>ELDR PARAJU</t>
  </si>
  <si>
    <t>-------&gt;01066300003</t>
  </si>
  <si>
    <t>CRDR EXTREMO
NORTE</t>
  </si>
  <si>
    <t>CENTRO REGIONAL DE
DESENV RURAL
EXTREMO NORTE</t>
  </si>
  <si>
    <t>ELDR MONTANHA</t>
  </si>
  <si>
    <t>ELDR PEDRO
CANARIO</t>
  </si>
  <si>
    <t>ELDR PEDRO CANARIO</t>
  </si>
  <si>
    <t>ELDR PONTO
BELO</t>
  </si>
  <si>
    <t>ELDR PONTO BELO</t>
  </si>
  <si>
    <t>--------&gt;01086300029</t>
  </si>
  <si>
    <t>ELDR MUCURICI</t>
  </si>
  <si>
    <t>ELDR
ECOPORANGA</t>
  </si>
  <si>
    <t>ELDR ECOPORANGA</t>
  </si>
  <si>
    <t>-------&gt;01066300008</t>
  </si>
  <si>
    <t>01066300008</t>
  </si>
  <si>
    <t>CRDR CAPARAO</t>
  </si>
  <si>
    <t>CENTRO REGIONAL
DESENVOLVIM RURAL
CAPARAO</t>
  </si>
  <si>
    <t>--------&gt;01086300062</t>
  </si>
  <si>
    <t>01086300062</t>
  </si>
  <si>
    <t>ELDR D SAO
LOURENCO</t>
  </si>
  <si>
    <t>ELDR DIVINO SAO
LOURENCO</t>
  </si>
  <si>
    <t>--------&gt;01086300065</t>
  </si>
  <si>
    <t>01086300065</t>
  </si>
  <si>
    <t>ELDR GUACUI</t>
  </si>
  <si>
    <t>--------&gt;01086300056</t>
  </si>
  <si>
    <t>01086300056</t>
  </si>
  <si>
    <t>ELDR ALEGRE</t>
  </si>
  <si>
    <t>--------&gt;01086300071</t>
  </si>
  <si>
    <t>01086300071</t>
  </si>
  <si>
    <t>ELDR IUNA</t>
  </si>
  <si>
    <t>--------&gt;01086300066</t>
  </si>
  <si>
    <t>01086300066</t>
  </si>
  <si>
    <t>ELDR IBATIBA</t>
  </si>
  <si>
    <t>--------&gt;01086300080</t>
  </si>
  <si>
    <t>01086300080</t>
  </si>
  <si>
    <t>ELDR SAO J
CALCADO</t>
  </si>
  <si>
    <t>ELDR SAO JOSE DO
CALCADO</t>
  </si>
  <si>
    <t>--------&gt;01086300075</t>
  </si>
  <si>
    <t>01086300075</t>
  </si>
  <si>
    <t>ELDR MUNIZ
FREIRE</t>
  </si>
  <si>
    <t>ELDR MUNIZ FREIRE</t>
  </si>
  <si>
    <t>--------&gt;01086300069</t>
  </si>
  <si>
    <t>01086300069</t>
  </si>
  <si>
    <t>ELDR IRUPI</t>
  </si>
  <si>
    <t>--------&gt;01086300064</t>
  </si>
  <si>
    <t>01086300064</t>
  </si>
  <si>
    <t>ELDR DORES RIO
PRETO</t>
  </si>
  <si>
    <t>ELDR DORES DO RIO
PRETO</t>
  </si>
  <si>
    <t>--------&gt;01086300067</t>
  </si>
  <si>
    <t>01086300067</t>
  </si>
  <si>
    <t>ELDR IBITIRAMA</t>
  </si>
  <si>
    <t>-------&gt;01055500022</t>
  </si>
  <si>
    <t>CPETATER</t>
  </si>
  <si>
    <t>COORDENACAO DE
PROJETOS ESPECIAIS
TECNICOS - ATER</t>
  </si>
  <si>
    <t>CTGRN</t>
  </si>
  <si>
    <t>COORDENACAO TECNICA
GESTAO DOS RECURSOS
NATURAIS</t>
  </si>
  <si>
    <t>-------&gt;01066300006</t>
  </si>
  <si>
    <t>01066300006</t>
  </si>
  <si>
    <t>CRDR SERRANO</t>
  </si>
  <si>
    <t>CENTRO REGIONAL
DESENVOLVIM RURAL
CENTRAL SERRANO</t>
  </si>
  <si>
    <t>--------&gt;01086300050</t>
  </si>
  <si>
    <t>01086300050</t>
  </si>
  <si>
    <t>ELDR SANTA
TERESA</t>
  </si>
  <si>
    <t>ELDR SANTA TERESA</t>
  </si>
  <si>
    <t>ELDR ITARANA</t>
  </si>
  <si>
    <t>ELDR STA
LEOPOLDINA</t>
  </si>
  <si>
    <t>ELDR SANTA
LEOPOLDINA</t>
  </si>
  <si>
    <t>ELDR SANTA M
JETIBA</t>
  </si>
  <si>
    <t>ELDR SANTA MARIA DE
JETIBA</t>
  </si>
  <si>
    <t>ELDR ITAGUACU</t>
  </si>
  <si>
    <t>ELDR LARANJA
TERRA</t>
  </si>
  <si>
    <t>ELDR LARANJA DA
TERRA</t>
  </si>
  <si>
    <t>-------&gt;01066300011</t>
  </si>
  <si>
    <t>01066300011</t>
  </si>
  <si>
    <t>CRDR
NOROESTE</t>
  </si>
  <si>
    <t>CENTRO REGIONAL
DESENVOLVIM RURAL
NOROESTE</t>
  </si>
  <si>
    <t>ELDR NOVA
VENECIA</t>
  </si>
  <si>
    <t>ELDR NOVA VENECIA</t>
  </si>
  <si>
    <t>--------&gt;01086300055</t>
  </si>
  <si>
    <t>01086300055</t>
  </si>
  <si>
    <t>ELDR VILA
VALERIO</t>
  </si>
  <si>
    <t>ELDR VILA VALERIO</t>
  </si>
  <si>
    <t>--------&gt;01086300052</t>
  </si>
  <si>
    <t>01086300052</t>
  </si>
  <si>
    <t>ELDR SAO G DA
PALHA</t>
  </si>
  <si>
    <t>ELDR SAO GABRIEL DA
PALHA</t>
  </si>
  <si>
    <t>ELDR AGUA
DOCE NORTE</t>
  </si>
  <si>
    <t>ELDR AGUA DOCE DO
NORTE</t>
  </si>
  <si>
    <t>ELDR
MANTENOPOLIS</t>
  </si>
  <si>
    <t>ELDR MANTENOPOLIS</t>
  </si>
  <si>
    <t>ELDR B SAO
FRANCISCO</t>
  </si>
  <si>
    <t>ELDR BARRA DE SAO
FRANCISCO</t>
  </si>
  <si>
    <t>--------&gt;01086300054</t>
  </si>
  <si>
    <t>01086300054</t>
  </si>
  <si>
    <t>ELDR VILA
PAVAO</t>
  </si>
  <si>
    <t>ELDR VILA PAVAO</t>
  </si>
  <si>
    <t>ELDR AGUIA
BRANCA</t>
  </si>
  <si>
    <t>ELDR AGUIA BRANCA</t>
  </si>
  <si>
    <t>-------&gt;01066300005</t>
  </si>
  <si>
    <t>01066300005</t>
  </si>
  <si>
    <t>CRDR
METROPOLITANO</t>
  </si>
  <si>
    <t>CENTRO REGIONAL DE
DESENVOLVIM RURAL
METROPOLITANO</t>
  </si>
  <si>
    <t>ELDR VILA VELHA</t>
  </si>
  <si>
    <t>ELDR FUNDAO</t>
  </si>
  <si>
    <t>ELDR SERRA</t>
  </si>
  <si>
    <t>ELDR CARIACICA</t>
  </si>
  <si>
    <t>ELDR VIANA</t>
  </si>
  <si>
    <t>ELDR
GUARAPARI</t>
  </si>
  <si>
    <t>ELDR GUARAPARI</t>
  </si>
  <si>
    <t>-------&gt;01066300009</t>
  </si>
  <si>
    <t>01066300009</t>
  </si>
  <si>
    <t>CRDR CENTRAL
OESTE</t>
  </si>
  <si>
    <t>CENTRO REGIONAL
DESENVOLVIM RURAL
CENTRAL OESTE</t>
  </si>
  <si>
    <t>ELDR COLATINA</t>
  </si>
  <si>
    <t>--------&gt;01086300049</t>
  </si>
  <si>
    <t>01086300049</t>
  </si>
  <si>
    <t>ELDR PANCAS</t>
  </si>
  <si>
    <t>ELDR BAIXO
GUANDU</t>
  </si>
  <si>
    <t>ELDR BAIXO GUANDU</t>
  </si>
  <si>
    <t>ELDR GOV
LINDENBERG</t>
  </si>
  <si>
    <t>ELDR GOVERNADOR
LINDENBERG</t>
  </si>
  <si>
    <t>--------&gt;01086300051</t>
  </si>
  <si>
    <t>01086300051</t>
  </si>
  <si>
    <t>ELDR SAO D
NORTE</t>
  </si>
  <si>
    <t>ELDR SAO DOMINGOS
DO NORTE</t>
  </si>
  <si>
    <t>ELDR
MARILANDIA</t>
  </si>
  <si>
    <t>ELDR MARILANDIA</t>
  </si>
  <si>
    <t>ELDR ALTO RIO
NOVO</t>
  </si>
  <si>
    <t>ELDR ALTO RIO NOVO</t>
  </si>
  <si>
    <t>--------&gt;01086300053</t>
  </si>
  <si>
    <t>01086300053</t>
  </si>
  <si>
    <t>ELDR SAO
ROQUE CANAA</t>
  </si>
  <si>
    <t>ELDR SAO ROQUE DO
CANAA</t>
  </si>
  <si>
    <t>CTSAEC</t>
  </si>
  <si>
    <t>COORD TECNICA SEG
ALIMENTAR ESTRUT
COMERCIALIZACAO</t>
  </si>
  <si>
    <t>GTTC</t>
  </si>
  <si>
    <t>GERENCIA
TRANSFERENCIA
TECNOLOGIA E
CONHECIMENTO</t>
  </si>
  <si>
    <t>GPDI</t>
  </si>
  <si>
    <t>GERENCIA DE PESQUISA
DESENVOLVIMENTO E
INOVACAO</t>
  </si>
  <si>
    <t>-------&gt;01055500015</t>
  </si>
  <si>
    <t>COPEP</t>
  </si>
  <si>
    <t>COORDENACAO
PROJETOS ESPECIAIS
TECNICOS - PESQUISA</t>
  </si>
  <si>
    <t>CTC</t>
  </si>
  <si>
    <t>COORDENACAO TECNICA
DE CAFEICULTURA</t>
  </si>
  <si>
    <t>CTPV</t>
  </si>
  <si>
    <t>COORDENACAO TECNICA
DE PRODUCAO VEGETAL</t>
  </si>
  <si>
    <t>CTPA</t>
  </si>
  <si>
    <t>COORDENACAO TECNICA
DE PRODUCAO ANIMAL</t>
  </si>
  <si>
    <t>-------&gt;01055500026</t>
  </si>
  <si>
    <t>CPDI SERRANO</t>
  </si>
  <si>
    <t>CENTRO DE PESQUISA,
DESENVOLV. E
INOVACAO SERRANO</t>
  </si>
  <si>
    <t>--------&gt;01096300012</t>
  </si>
  <si>
    <t>F E R C</t>
  </si>
  <si>
    <t>FAZENDA
EXPERIMENTAL ENG
AGRONOMO REGINALDO
CONDE</t>
  </si>
  <si>
    <t>F E MENDES
FONSECA</t>
  </si>
  <si>
    <t>FAZENDA
EXPERIMENTAL MENDES
DA FONSECA</t>
  </si>
  <si>
    <t>F E V N DO
IMIGRANTE</t>
  </si>
  <si>
    <t>FAZENDA
EXPERIMENTAL VENDA
NOVA DO IMIGRANTE</t>
  </si>
  <si>
    <t>--------&gt;01096300010</t>
  </si>
  <si>
    <t>F E VIANA</t>
  </si>
  <si>
    <t>FAZENDA
EXPERIMENTAL DE
VIANA</t>
  </si>
  <si>
    <t>CPDI NORTE</t>
  </si>
  <si>
    <t>CENTRO DE PESQUISA,
DESENVOLVIMENTO
INOVACAO NORTE</t>
  </si>
  <si>
    <t>F E MARILANDIA</t>
  </si>
  <si>
    <t>FAZENDA
EXPERIMENTAL DE
MARILANDIA</t>
  </si>
  <si>
    <t>F E SOORETAMA</t>
  </si>
  <si>
    <t>FAZENDA
EXPERIMENTAL DE
SOORETAMA</t>
  </si>
  <si>
    <t>FAZ RANCHO DE
TELHA</t>
  </si>
  <si>
    <t>FAZENDA RANCHO DE
TELHA</t>
  </si>
  <si>
    <t>--------&gt;01096300011</t>
  </si>
  <si>
    <t>F E LINHARES</t>
  </si>
  <si>
    <t>FAZENDA
EXPERIMENTAL DE
LINHARES</t>
  </si>
  <si>
    <t>CPDI SUL</t>
  </si>
  <si>
    <t>CENTRO DE PESQUISA,
DESENVOLVIMENTO E
INOVACAO SUL</t>
  </si>
  <si>
    <t>--------&gt;01096300006</t>
  </si>
  <si>
    <t>F E ALFREDO
CHAVES</t>
  </si>
  <si>
    <t>FAZENDA
EXPERIMENTAL DE
ALFREDO CHAVES</t>
  </si>
  <si>
    <t>--------&gt;01096300007</t>
  </si>
  <si>
    <t>01096300007</t>
  </si>
  <si>
    <t>F E BANANAL DO
NORTE</t>
  </si>
  <si>
    <t>FAZENDA
EXPERIMENTAL
BANANAL DO NORTE</t>
  </si>
  <si>
    <t>--------&gt;01096300008</t>
  </si>
  <si>
    <t>F E CAFUNDO</t>
  </si>
  <si>
    <t>FAZENDA
EXPERIMENTAL
CAFUNDO</t>
  </si>
  <si>
    <t>--------&gt;01096300009</t>
  </si>
  <si>
    <t>FAZENDA MONTE
LIBANO</t>
  </si>
  <si>
    <t>FAZENDA MONTE LIBANO</t>
  </si>
  <si>
    <t>COORDENACAO DE
METEOROLOGIA</t>
  </si>
  <si>
    <t>CCOM</t>
  </si>
  <si>
    <t>COORDENACAO DE
COMUNICACAO E
MARKETING</t>
  </si>
  <si>
    <t>COORDENACAO DE
TECNOLOGIA
INFORMACAO E
COMUNICACAO</t>
  </si>
  <si>
    <t>----&gt;CC</t>
  </si>
  <si>
    <t>CONSELHO CURADOR</t>
  </si>
  <si>
    <t>36901264000163</t>
  </si>
  <si>
    <t>FUNDAÇÃO
ESTADUAL DE
INOVAÇÃO EM
SAÚDE - INOVA</t>
  </si>
  <si>
    <t>FUNDAÇÃO
ESTADUAL DE
INOVAÇÃO EM
SAÚDE</t>
  </si>
  <si>
    <t>-----&gt;DIRGERAL</t>
  </si>
  <si>
    <t>DIRGERAL</t>
  </si>
  <si>
    <t>DIREÇÃO-GERAL</t>
  </si>
  <si>
    <t>------&gt;DIRGF</t>
  </si>
  <si>
    <t>DIRGF</t>
  </si>
  <si>
    <t>DIREÇÃO DE GENTE, GESTÃO,
FINANÇAS E COMPRAS</t>
  </si>
  <si>
    <t>-------&gt;GCCCP</t>
  </si>
  <si>
    <t>GCCCP</t>
  </si>
  <si>
    <t>GERÊNCIA DE COMPRAS,
CONTRATOS, CONVÊNIOS E
PARCERIAS</t>
  </si>
  <si>
    <t>--------&gt;CCOMP</t>
  </si>
  <si>
    <t>CCOMP</t>
  </si>
  <si>
    <t>COORDENAÇÃO DE COMPRAS</t>
  </si>
  <si>
    <t>--------&gt;CCCP</t>
  </si>
  <si>
    <t>CCCP</t>
  </si>
  <si>
    <t>COORDENAÇÃO DE CONTRATOS,
CONVÊNIOS E PARCERIAS</t>
  </si>
  <si>
    <t>-------&gt;GEPRESCON</t>
  </si>
  <si>
    <t>GEPRESCON</t>
  </si>
  <si>
    <t>GERÊNCIA DE PRESTAÇÃO DE
CONTAS</t>
  </si>
  <si>
    <t>--------&gt;CPRESCON</t>
  </si>
  <si>
    <t>CPRESCON</t>
  </si>
  <si>
    <t>COORDENAÇÃO DE PRESTAÇÃO DE
CONTAS</t>
  </si>
  <si>
    <t>--------&gt;CFATH</t>
  </si>
  <si>
    <t>CFATH</t>
  </si>
  <si>
    <t>COORDENAÇÃO DE FATURAMENTO
HOSPITALAR</t>
  </si>
  <si>
    <t>-------&gt;GGG</t>
  </si>
  <si>
    <t>GGG</t>
  </si>
  <si>
    <t>GERÊNCIA DE GENTE E GESTÃO</t>
  </si>
  <si>
    <t>--------&gt;CSESMT</t>
  </si>
  <si>
    <t>CSESMT</t>
  </si>
  <si>
    <t>COORDENAÇÃO DE SERVIÇO
ESPECIALIZADO EM ENGENHARIA
DE SEGURANÇA E EM MEDICINA DO
TRABALHO</t>
  </si>
  <si>
    <t>--------&gt;CDG</t>
  </si>
  <si>
    <t>CDG</t>
  </si>
  <si>
    <t>COORDENAÇÃO DE
DESENVOLVIMENTO DE GENTE</t>
  </si>
  <si>
    <t>--------&gt;CFPAG</t>
  </si>
  <si>
    <t>CFPAG</t>
  </si>
  <si>
    <t>COORDENAÇÃO DE FOLHA DE
PAGAMENTO</t>
  </si>
  <si>
    <t>-------&gt;GECOF</t>
  </si>
  <si>
    <t>GECOF</t>
  </si>
  <si>
    <t>GERÊNCIA CONTÁBIL-FINANCEIRA</t>
  </si>
  <si>
    <t>--------&gt;CCOF</t>
  </si>
  <si>
    <t>CCOF</t>
  </si>
  <si>
    <t>COORDENAÇÃO
CONTÁBIL-FINANCEIRA</t>
  </si>
  <si>
    <t>------&gt;GAB</t>
  </si>
  <si>
    <t>ASSESSORIA DE GABINETE</t>
  </si>
  <si>
    <t>------&gt;QUALID</t>
  </si>
  <si>
    <t>QUALID</t>
  </si>
  <si>
    <t>QUALIDADE</t>
  </si>
  <si>
    <t>------&gt;DIROP</t>
  </si>
  <si>
    <t>DIREÇÃO DE OPERAÇÕES,
LOGÍSTICA, TIC, INFRAESTRUTURA
E MANUTENÇÃO</t>
  </si>
  <si>
    <t>-------&gt;GINFRAM</t>
  </si>
  <si>
    <t>GINFRAM</t>
  </si>
  <si>
    <t>GERÊNCIA DE INFRAESTRUTURA E
MANUTENÇÃO</t>
  </si>
  <si>
    <t>--------&gt;CHOT</t>
  </si>
  <si>
    <t>CHOT</t>
  </si>
  <si>
    <t>COORDENAÇÃO DE HOTELARIA</t>
  </si>
  <si>
    <t>--------&gt;CARQ</t>
  </si>
  <si>
    <t>CARQ</t>
  </si>
  <si>
    <t>COORDENAÇÃO DE ARQUITETURA
E ENGENHARIA</t>
  </si>
  <si>
    <t>-------&gt;GLOT</t>
  </si>
  <si>
    <t>GLOT</t>
  </si>
  <si>
    <t>GERÊNCIA DE LOGÍSTICA E
TRANSPORTE</t>
  </si>
  <si>
    <t>--------&gt;CALMOX</t>
  </si>
  <si>
    <t>CALMOX</t>
  </si>
  <si>
    <t>COORDENAÇÃO DE
ALMOXARIFADO</t>
  </si>
  <si>
    <t>--------&gt;CPAT</t>
  </si>
  <si>
    <t>CPAT</t>
  </si>
  <si>
    <t>COORDENAÇÃO DE PATRIMÔNIO E
ARQUIVO</t>
  </si>
  <si>
    <t>-------&gt;GTIC</t>
  </si>
  <si>
    <t>GTIC</t>
  </si>
  <si>
    <t>GERÊNCIA DE TECNOLOGIA DA
INFORMAÇÃO E COMUNICAÇÃO</t>
  </si>
  <si>
    <t>--------&gt;CSDAD</t>
  </si>
  <si>
    <t>CSDAD</t>
  </si>
  <si>
    <t>COORDENAÇÃO DE SISTEMAS E
DADOS</t>
  </si>
  <si>
    <t>--------&gt;CINFRA</t>
  </si>
  <si>
    <t>COORDENAÇÃO DE
INFRAESTRUTURA DE TI</t>
  </si>
  <si>
    <t>-------&gt;GIMPLA</t>
  </si>
  <si>
    <t>GIMPLA</t>
  </si>
  <si>
    <t>GERÊNCIA DE IMPLANTAÇÃO E
DESENVOLVIMENTO DE NEGÓCIOS</t>
  </si>
  <si>
    <t>------&gt;COMUNIC</t>
  </si>
  <si>
    <t>COMUNIC</t>
  </si>
  <si>
    <t>COMUNICAÇÃO</t>
  </si>
  <si>
    <t>------&gt;DIRASSIST</t>
  </si>
  <si>
    <t>DIRASSIST</t>
  </si>
  <si>
    <t>DIREÇÃO DE ASSISTÊNCIA, ENSINO,
PESQUISA E INOVAÇÃO</t>
  </si>
  <si>
    <t>-------&gt;DGER (HABF)</t>
  </si>
  <si>
    <t>DGER
(HABF)</t>
  </si>
  <si>
    <t>DIREÇÃO GERAL</t>
  </si>
  <si>
    <t>--------&gt;ADIR (HABF)</t>
  </si>
  <si>
    <t>ADIR (HABF)</t>
  </si>
  <si>
    <t>ASSESSORIA</t>
  </si>
  <si>
    <t>--------&gt;DTEC
(HABF)</t>
  </si>
  <si>
    <t>DTEC (HABF)</t>
  </si>
  <si>
    <t>DIREÇÃO TÉCNICA</t>
  </si>
  <si>
    <t>---------&gt;GHOSP
(HABF)</t>
  </si>
  <si>
    <t>GHOSP
(HABF)</t>
  </si>
  <si>
    <t>GERÊNCIA HOSPITALAR</t>
  </si>
  <si>
    <t>----------&gt;CUTI
(HABF)</t>
  </si>
  <si>
    <t>CUTI (HABF)</t>
  </si>
  <si>
    <t>COORDENAÇÃO UTI</t>
  </si>
  <si>
    <t>----------&gt;CNUT
(HABF)</t>
  </si>
  <si>
    <t>CNUT (HABF)</t>
  </si>
  <si>
    <t>COORDENAÇÃO DE NUTRIÇÃO</t>
  </si>
  <si>
    <t>----------&gt;CINT
(HABF)</t>
  </si>
  <si>
    <t>CINT (HABF)</t>
  </si>
  <si>
    <t>COORDENAÇÃO DE INTERNAÇÃO E
HEMODIÁLISE</t>
  </si>
  <si>
    <t>----------&gt;CCIR
(HABF)</t>
  </si>
  <si>
    <t>CCIR (HABF)</t>
  </si>
  <si>
    <t>COORDENAÇÃO BLOCO CIRÚRGICO
E CME</t>
  </si>
  <si>
    <t>----------&gt;CCIH
(HABF)</t>
  </si>
  <si>
    <t>CCIH (HABF)</t>
  </si>
  <si>
    <t>COORDENAÇÃO DE CCIH</t>
  </si>
  <si>
    <t>----------&gt;CNIR
(HABF)</t>
  </si>
  <si>
    <t>CNIR (HABF)</t>
  </si>
  <si>
    <t>COORDENAÇÃO N.I.R</t>
  </si>
  <si>
    <t>----------&gt;CFAR
(HABF)</t>
  </si>
  <si>
    <t>CFAR (HABF)</t>
  </si>
  <si>
    <t>COORDENAÇÃO DE FARMÁCIA</t>
  </si>
  <si>
    <t>----------&gt;CAMB
(HABF)</t>
  </si>
  <si>
    <t>CAMB
(HABF)</t>
  </si>
  <si>
    <t>COORDENAÇÃO AMBULATÓRIO,
S.A.D.T E AGÊNCIA
TRANSFUSIONAL</t>
  </si>
  <si>
    <t>----------&gt;CPS
(HABF)</t>
  </si>
  <si>
    <t>CPS (HABF)</t>
  </si>
  <si>
    <t>COORDENAÇÃO DO PS</t>
  </si>
  <si>
    <t>--------&gt;DADM
(HABF)</t>
  </si>
  <si>
    <t>DADM
(HABF)</t>
  </si>
  <si>
    <t>DIREÇÃO ADMINISTRATIVA</t>
  </si>
  <si>
    <t>---------&gt;CFAT
(HABF)</t>
  </si>
  <si>
    <t>CFAT (HABF)</t>
  </si>
  <si>
    <t>COORDENAÇÃO DE FATURAMENTO</t>
  </si>
  <si>
    <t>---------&gt;CSVS
(HABF)</t>
  </si>
  <si>
    <t>CSVS (HABF)</t>
  </si>
  <si>
    <t>COORDENAÇÃO DE SERVIÇOS</t>
  </si>
  <si>
    <t>---------&gt;CALM
(HABF)</t>
  </si>
  <si>
    <t>CALM (HABF)</t>
  </si>
  <si>
    <t>COODENAÇÃO DE ALMOXARIFADO</t>
  </si>
  <si>
    <t>---------&gt;CCOM
(HABF)</t>
  </si>
  <si>
    <t>CCOM
(HABF)</t>
  </si>
  <si>
    <t>---------&gt;CMNT
(HABF)</t>
  </si>
  <si>
    <t>CMNT
(HABF)</t>
  </si>
  <si>
    <t>COORDENAÇÃO DE MANUTENÇÃO,
INFRAESTRUTURA E PATRIMÔNIO</t>
  </si>
  <si>
    <t>---------&gt;CFIN
(HABF)</t>
  </si>
  <si>
    <t>CFIN (HABF)</t>
  </si>
  <si>
    <t>COORDENAÇÃO FINANCEIRA</t>
  </si>
  <si>
    <t>---------&gt;CRH (HABF)</t>
  </si>
  <si>
    <t>CRH (HABF)</t>
  </si>
  <si>
    <t>COORDENAÇÃO DE RH</t>
  </si>
  <si>
    <t>----------&gt;SESMT
(HABF)</t>
  </si>
  <si>
    <t>SESMT
(HABF)</t>
  </si>
  <si>
    <t>SERVIÇO ESPECIALIZADO EM
ENGENHARIA DE SEGURANÇA E EM
MEDICINA DO TRABALHO</t>
  </si>
  <si>
    <t>-------&gt;GEPI</t>
  </si>
  <si>
    <t>GEPI</t>
  </si>
  <si>
    <t>GERÊNCIA DE ENSINO, PESQUISA E
INOVAÇÃO</t>
  </si>
  <si>
    <t>--------&gt;PROJINO</t>
  </si>
  <si>
    <t>PROJINO</t>
  </si>
  <si>
    <t>PROJETOS E INOVAÇÃO</t>
  </si>
  <si>
    <t>-------&gt;DGER (HEC)</t>
  </si>
  <si>
    <t>DGER (HEC)</t>
  </si>
  <si>
    <t>--------&gt;SQUA (HEC)</t>
  </si>
  <si>
    <t>SQUA (HEC)</t>
  </si>
  <si>
    <t>SUPERVISÃO DE QUALIDADE</t>
  </si>
  <si>
    <t>--------&gt;ADIR (HEC)</t>
  </si>
  <si>
    <t>ADIR (HEC)</t>
  </si>
  <si>
    <t>ASSESSORIA DA DIREÇÃO</t>
  </si>
  <si>
    <t>--------&gt;CINFO (HEC)</t>
  </si>
  <si>
    <t>CINFO (HEC)</t>
  </si>
  <si>
    <t>COORDENAÇÃO DE INFORMAÇÕES</t>
  </si>
  <si>
    <t>--------&gt;DADM (HEC)</t>
  </si>
  <si>
    <t>DADM (HEC)</t>
  </si>
  <si>
    <t>---------&gt;CALM (HEC)</t>
  </si>
  <si>
    <t>CALM (HEC)</t>
  </si>
  <si>
    <t>---------&gt;CATD (HEC)</t>
  </si>
  <si>
    <t>CATD (HEC)</t>
  </si>
  <si>
    <t>COORDENAÇÃO DE ATENDIMENTO</t>
  </si>
  <si>
    <t>---------&gt;CGPS (HEC)</t>
  </si>
  <si>
    <t>CGPS (HEC)</t>
  </si>
  <si>
    <t>COORDENAÇÃO DE GESTÃO DE
PESSOAS</t>
  </si>
  <si>
    <t>----------&gt;SPDP
(HEC)</t>
  </si>
  <si>
    <t>SPDP (HEC)</t>
  </si>
  <si>
    <t>SUPERVISÃO DE DEPARTAMENTO
PESSOAL</t>
  </si>
  <si>
    <t>----------&gt;SESMT
(HEC)</t>
  </si>
  <si>
    <t>SESMT
(HEC)</t>
  </si>
  <si>
    <t>---------&gt;CCTR (HEC)</t>
  </si>
  <si>
    <t>CCTR (HEC)</t>
  </si>
  <si>
    <t>COORDENAÇÃO DE CONTRATOS</t>
  </si>
  <si>
    <t>---------&gt;CHOTEL
(HEC)</t>
  </si>
  <si>
    <t>CHOTEL
(HEC)</t>
  </si>
  <si>
    <t>---------&gt;CMNT
(HEC)</t>
  </si>
  <si>
    <t>CMNT (HEC)</t>
  </si>
  <si>
    <t>COORDENAÇÃO DE MANUTENÇÃO</t>
  </si>
  <si>
    <t>----------&gt;SPRD
(HEC)</t>
  </si>
  <si>
    <t>SPRD (HEC)</t>
  </si>
  <si>
    <t>SUPERVISÃO PREDIAL</t>
  </si>
  <si>
    <t>----------&gt;SEC (HEC)</t>
  </si>
  <si>
    <t>SEC (HEC)</t>
  </si>
  <si>
    <t>SUPERVISÃO DE ENGENHARIA
CLÍNICA</t>
  </si>
  <si>
    <t>---------&gt;CDTI (HEC)</t>
  </si>
  <si>
    <t>CDTI (HEC)</t>
  </si>
  <si>
    <t>COORDENAÇÃO DE TI</t>
  </si>
  <si>
    <t>---------&gt;CNUT (HEC)</t>
  </si>
  <si>
    <t>CNUT (HEC)</t>
  </si>
  <si>
    <t>---------&gt;GCFIN
(HEC)</t>
  </si>
  <si>
    <t>GCFIN (HEC)</t>
  </si>
  <si>
    <t>----------&gt;CCTS
(HEC)</t>
  </si>
  <si>
    <t>CCTS (HEC)</t>
  </si>
  <si>
    <t>COORDENAÇÃO DE CUSTOS</t>
  </si>
  <si>
    <t>-----------&gt;SFIN
(HEC)</t>
  </si>
  <si>
    <t>SFIN (HEC)</t>
  </si>
  <si>
    <t>SUPERVISÃO FINANCEIRA</t>
  </si>
  <si>
    <t>---------&gt;COMP
(HEC)</t>
  </si>
  <si>
    <t>COMP (HEC)</t>
  </si>
  <si>
    <t>--------&gt;CCOM (HEC)</t>
  </si>
  <si>
    <t>CCOM (HEC)</t>
  </si>
  <si>
    <t>COORDENAÇÃO DE COMUNICAÇÃO</t>
  </si>
  <si>
    <t>--------&gt;DTEC (HEC)</t>
  </si>
  <si>
    <t>DTEC (HEC)</t>
  </si>
  <si>
    <t>---------&gt;CFARMAC
(HEC)</t>
  </si>
  <si>
    <t>CFARMAC
(HEC)</t>
  </si>
  <si>
    <t>---------&gt;GASS (HEC)</t>
  </si>
  <si>
    <t>GASS (HEC)</t>
  </si>
  <si>
    <t>GERÊNCIA ASSISTENCIAL</t>
  </si>
  <si>
    <t>----------&gt;CCIR (HEC)</t>
  </si>
  <si>
    <t>CCIR (HEC)</t>
  </si>
  <si>
    <t>COORDENAÇÃO DE BLOCO
CIRÚRGICO</t>
  </si>
  <si>
    <t>----------&gt;CSOC
(HEC)</t>
  </si>
  <si>
    <t>CSOC (HEC)</t>
  </si>
  <si>
    <t>COORDENAÇÃO DE SERVIÇO
SOCIAL</t>
  </si>
  <si>
    <t>----------&gt;CUTI (HEC)</t>
  </si>
  <si>
    <t>CUTI (HEC)</t>
  </si>
  <si>
    <t>COORDENAÇÃO DE UNIDADE DE
TERAPIA INTENSIVA</t>
  </si>
  <si>
    <t>----------&gt;CINT (HEC)</t>
  </si>
  <si>
    <t>CINT (HEC)</t>
  </si>
  <si>
    <t>COORDENAÇÃO DE UNIDADE DE
INTERNAÇÃO</t>
  </si>
  <si>
    <t>----------&gt;CAVC
(HEC)</t>
  </si>
  <si>
    <t>CAVC (HEC)</t>
  </si>
  <si>
    <t>COORDENAÇÃO DE ACIDENTE
VASCULAR CEREBRAL</t>
  </si>
  <si>
    <t>----------&gt;CACO
(HEC)</t>
  </si>
  <si>
    <t>CACO (HEC)</t>
  </si>
  <si>
    <t>COORDENAÇÃO DE ACOLHIMENTO</t>
  </si>
  <si>
    <t>---------&gt;CNIR (HEC)</t>
  </si>
  <si>
    <t>CNIR (HEC)</t>
  </si>
  <si>
    <t>COORDENAÇÃO DE NÚCLEO
INTERNO DE REGULAÇÃO</t>
  </si>
  <si>
    <t>-------&gt;DGER (HGL)</t>
  </si>
  <si>
    <t>DGER (HGL)</t>
  </si>
  <si>
    <t>--------&gt;ADIR (HGL)</t>
  </si>
  <si>
    <t>ADIR (HGL)</t>
  </si>
  <si>
    <t>--------&gt;DTEC (HGL)</t>
  </si>
  <si>
    <t>DTEC (HGL)</t>
  </si>
  <si>
    <t>---------&gt;GHOSP
(HGL)</t>
  </si>
  <si>
    <t>GHOSP
(HGL)</t>
  </si>
  <si>
    <t>----------&gt;CINT (HGL)</t>
  </si>
  <si>
    <t>CINT (HGL)</t>
  </si>
  <si>
    <t>----------&gt;CCIH (HGL)</t>
  </si>
  <si>
    <t>CCIH (HGL)</t>
  </si>
  <si>
    <t>----------&gt;CAMB
(HGL)</t>
  </si>
  <si>
    <t>CAMB (HGL)</t>
  </si>
  <si>
    <t>----------&gt;CCIR (HGL)</t>
  </si>
  <si>
    <t>CCIR (HGL)</t>
  </si>
  <si>
    <t>----------&gt;CNIR (HGL)</t>
  </si>
  <si>
    <t>CNIR (HGL)</t>
  </si>
  <si>
    <t>----------&gt;CPS (HGL)</t>
  </si>
  <si>
    <t>CPS (HGL)</t>
  </si>
  <si>
    <t>----------&gt;CUTI (HGL)</t>
  </si>
  <si>
    <t>CUTI (HGL)</t>
  </si>
  <si>
    <t>----------&gt;CNUT
(HGL)</t>
  </si>
  <si>
    <t>CNUT (HGL)</t>
  </si>
  <si>
    <t>----------&gt;CFAR
(HGL)</t>
  </si>
  <si>
    <t>CFAR (HGL)</t>
  </si>
  <si>
    <t>--------&gt;DADM (HGL)</t>
  </si>
  <si>
    <t>DADM (HGL)</t>
  </si>
  <si>
    <t>---------&gt;CRH (HGL)</t>
  </si>
  <si>
    <t>CRH (HGL)</t>
  </si>
  <si>
    <t>---------&gt;CFAT (HGL)</t>
  </si>
  <si>
    <t>CFAT (HGL)</t>
  </si>
  <si>
    <t>---------&gt;CSVS (HGL)</t>
  </si>
  <si>
    <t>CSVS (HGL)</t>
  </si>
  <si>
    <t>---------&gt;CMNT (HGL)</t>
  </si>
  <si>
    <t>CMNT (HGL)</t>
  </si>
  <si>
    <t>---------&gt;CALM (HGL)</t>
  </si>
  <si>
    <t>CALM (HGL)</t>
  </si>
  <si>
    <t>---------&gt;CCOM
(HGL)</t>
  </si>
  <si>
    <t>CCOM (HGL)</t>
  </si>
  <si>
    <t>---------&gt;CFIN (HGL)</t>
  </si>
  <si>
    <t>CFIN (HGL)</t>
  </si>
  <si>
    <t>-------&gt;GASSIST</t>
  </si>
  <si>
    <t>GASSIST</t>
  </si>
  <si>
    <t>--------&gt;CHOSP</t>
  </si>
  <si>
    <t>CHOSP</t>
  </si>
  <si>
    <t>COORDENAÇÃO HOSPITALAR</t>
  </si>
  <si>
    <t>--------&gt;CFARM</t>
  </si>
  <si>
    <t>CFARM</t>
  </si>
  <si>
    <t>------&gt;ASSJUR</t>
  </si>
  <si>
    <t>ASSESSORIA JURÍDICA</t>
  </si>
  <si>
    <t>-----&gt;CT</t>
  </si>
  <si>
    <t>CT</t>
  </si>
  <si>
    <t>CONTROLADORIA E INTEGRIDADE</t>
  </si>
  <si>
    <t>------&gt;CGR</t>
  </si>
  <si>
    <t>CGR</t>
  </si>
  <si>
    <t>COORDENAÇÃO DE GESTÃO DE
RISCOS</t>
  </si>
  <si>
    <t>------&gt;CGT</t>
  </si>
  <si>
    <t>CGT</t>
  </si>
  <si>
    <t>COORDENAÇÃO DE GOVERNANÇA
E TRANSPARÊNCIA</t>
  </si>
  <si>
    <t>-----&gt;OUV</t>
  </si>
  <si>
    <t>INFORMAÇÃO E OUVIDORIA</t>
  </si>
  <si>
    <t>----&gt;CF</t>
  </si>
  <si>
    <t>INST PREVIDENCIA
SERVIDORES DO EST
ESPIRITO SANTO</t>
  </si>
  <si>
    <t>29986312000106</t>
  </si>
  <si>
    <t>INSTITUTO DE PREVIDENCIA
DOS SERVIDORES DO
ESTADO DO ESPIRITO SANTO</t>
  </si>
  <si>
    <t>INST PREVID DOS
SERV DO EST ES -
AUTARQUIA</t>
  </si>
  <si>
    <t>ASC</t>
  </si>
  <si>
    <t>DPS</t>
  </si>
  <si>
    <t>DIRETORIA DE PROTECAO
SOCIAL</t>
  </si>
  <si>
    <t>GBM</t>
  </si>
  <si>
    <t>GERENCIA DE BENEFICIO
DOS MILITARES</t>
  </si>
  <si>
    <t>ASE</t>
  </si>
  <si>
    <t>GPMS</t>
  </si>
  <si>
    <t>GERENCIA DE PERICIA
MEDICA E SOCIAL</t>
  </si>
  <si>
    <t>GBA</t>
  </si>
  <si>
    <t>GERENCIA DE BENEFICIOS
E ASSISTENCIA</t>
  </si>
  <si>
    <t>SFR</t>
  </si>
  <si>
    <t>SUBGERENCIA DE FIXACAO
E REVISAO</t>
  </si>
  <si>
    <t>SCT</t>
  </si>
  <si>
    <t>SUBG DE CADASTRO E
TEMPO DE CONTRIBUICAO</t>
  </si>
  <si>
    <t>CONFIS</t>
  </si>
  <si>
    <t>NUCLEO DE TECNOLOGIA E
INFORMACAO - NTI</t>
  </si>
  <si>
    <t>GAD</t>
  </si>
  <si>
    <t>SAG</t>
  </si>
  <si>
    <t>SUBGERENCIA DE
ADMINISTRACAO GERAL</t>
  </si>
  <si>
    <t>SRH</t>
  </si>
  <si>
    <t>SUBGERENCIA DE
RECURSOS HUMANOS</t>
  </si>
  <si>
    <t>SFI</t>
  </si>
  <si>
    <t>SUBGERENCIA DE
FINANCAS</t>
  </si>
  <si>
    <t>SAR</t>
  </si>
  <si>
    <t>SCO</t>
  </si>
  <si>
    <t>SUBGERENCIA DE
CONTABILIDADE E
ORCAMENTO</t>
  </si>
  <si>
    <t>GFB</t>
  </si>
  <si>
    <t>GERENCIA DE FOLHA DE
BENEFICIO</t>
  </si>
  <si>
    <t>GPE</t>
  </si>
  <si>
    <t>GABINETE DO PRESIDENTE
EXECUTIVO</t>
  </si>
  <si>
    <t>CONSELHO
ADMINISTRATIVO</t>
  </si>
  <si>
    <t>DIN</t>
  </si>
  <si>
    <t>DIRETORIA DE
INVESTIMENTOS</t>
  </si>
  <si>
    <t>GIN</t>
  </si>
  <si>
    <t>GERENCIA DE
INVESTIMENTOS</t>
  </si>
  <si>
    <t>-----&gt;01045500005</t>
  </si>
  <si>
    <t>GJP</t>
  </si>
  <si>
    <t>GERENCIA JURIDICA
PREVIDENCIARIA</t>
  </si>
  <si>
    <t>SCA</t>
  </si>
  <si>
    <t>SUBGERENCIA DE
CONSULTORIA
ADMINISTRATIVA</t>
  </si>
  <si>
    <t>------&gt;01055500011</t>
  </si>
  <si>
    <t>SGC</t>
  </si>
  <si>
    <t>SUBGERENCIA DO
CONTENCIOSO</t>
  </si>
  <si>
    <t>INSTITUTO DE PESOS E
MEDIDAS DO ESTADO DO
ESPIRITO</t>
  </si>
  <si>
    <t>06028316000178</t>
  </si>
  <si>
    <t>INSTITUTO DE
PESOS E MEDIDAS
DO ESTADO DO
ESPIRITO SANTO</t>
  </si>
  <si>
    <t>INST DE PESOS
E MEDIDAS DO
ESTADO ESP
SANTO</t>
  </si>
  <si>
    <t>DIRETOR
ADMINISTRATIVO E
FINANCEIRO</t>
  </si>
  <si>
    <t>GERENCIA
ORCAMENTARIA E
FINANCEIRA</t>
  </si>
  <si>
    <t>UNIDADE EXECUTORA
DE CONTROLE
INTERNO-UECI - IPEM</t>
  </si>
  <si>
    <t>NUCLEO DE
TECNOLOGIA DE
INFORMACAO</t>
  </si>
  <si>
    <t>GABINETE DIRETOR</t>
  </si>
  <si>
    <t>GERENCIA DE
INSTRUMENTOS</t>
  </si>
  <si>
    <t>GERENCIA DE PRE
MEDIDOS</t>
  </si>
  <si>
    <t>GERENCIA DE
QUALIDADE DE
PRODUTOS</t>
  </si>
  <si>
    <t>JUNTA COMERCIAL DO
ESTADO DO ES - JUCEES</t>
  </si>
  <si>
    <t>28152080000110</t>
  </si>
  <si>
    <t>JUNTA
COMERCIAL DO
ESTADO DO
ESPIRITO SANTO</t>
  </si>
  <si>
    <t>PROCURADORIA
REGIONAL</t>
  </si>
  <si>
    <t>VICE PRESIDENCIA</t>
  </si>
  <si>
    <t>PLENARIO DE VOGAIS</t>
  </si>
  <si>
    <t>SECRETARIA GERAL</t>
  </si>
  <si>
    <t>GERENCIA DE
ADMINISTRAÇÃO, GESTÃO
E RH</t>
  </si>
  <si>
    <t>SUBGERENCIA DE
GESTAO DE RECURSOS
HUMANOS</t>
  </si>
  <si>
    <t>SUBGERENCIA DE ADM
GERAL E MANUTENCAO
DE VEICULOS</t>
  </si>
  <si>
    <t>SUBGERENCIA DE
PROTOCOLO</t>
  </si>
  <si>
    <t>GERENCIA DE
PLANEJAMENTO E
FINANÇAS</t>
  </si>
  <si>
    <t>GERENCIA DE REGISTRO
E ANALISE TECNICA</t>
  </si>
  <si>
    <t>SUBGERENCIA DE
REGISTRO</t>
  </si>
  <si>
    <t>SUBGERENCIA DE
CADASTRO E
DIGITALIZACAO</t>
  </si>
  <si>
    <t>SUBGERENCIA DE
ANALISE TECNICA</t>
  </si>
  <si>
    <t>ESCRITORIO REGIONAL
DE CACHOEIRO DE
ITAPEMIRIM</t>
  </si>
  <si>
    <t>ESCRITORIO REGIONAL
DE VILA VELHA</t>
  </si>
  <si>
    <t>SUBGERENCIA DE
OPERAÇÕES EM TI</t>
  </si>
  <si>
    <t>SUBGERENCIA DE
SUPORTE E SISTEMA</t>
  </si>
  <si>
    <t>ESCRITORIO REGIONAL
DE COLATINA</t>
  </si>
  <si>
    <t>ESCRITORIO REGIONAL
DE LINHARES</t>
  </si>
  <si>
    <t>----&gt;24011200001</t>
  </si>
  <si>
    <t>24011200001</t>
  </si>
  <si>
    <t>PC</t>
  </si>
  <si>
    <t>POLICIA CIVIL</t>
  </si>
  <si>
    <t>27470897000173</t>
  </si>
  <si>
    <t>-----&gt;24035500005</t>
  </si>
  <si>
    <t>24035500005</t>
  </si>
  <si>
    <t>SUPIC</t>
  </si>
  <si>
    <t>SUPERINTENDENCIA POLICIA INTEREST CAPTURA -
SUPIC</t>
  </si>
  <si>
    <t>------&gt;24055500282</t>
  </si>
  <si>
    <t>24055500282</t>
  </si>
  <si>
    <t>UPEPC</t>
  </si>
  <si>
    <t>UNIDADE PRISIONAL ESPECIAL PARA POLICIAIS CIVIS</t>
  </si>
  <si>
    <t>------&gt;24035500010</t>
  </si>
  <si>
    <t>24035500010</t>
  </si>
  <si>
    <t>GAB-SUPIC</t>
  </si>
  <si>
    <t>GABINETE DA SUPERINTENDENCIA - SUPIC</t>
  </si>
  <si>
    <t>-------&gt;24064700051</t>
  </si>
  <si>
    <t>24064700051</t>
  </si>
  <si>
    <t>SE</t>
  </si>
  <si>
    <t>SERVICO ESCOLTA</t>
  </si>
  <si>
    <t>-------&gt;24064700052</t>
  </si>
  <si>
    <t>24064700052</t>
  </si>
  <si>
    <t>SINAE-SUPIC</t>
  </si>
  <si>
    <t>SERVICO INTELIGENCIA ANALISE ESTATISTICA - SUPIC</t>
  </si>
  <si>
    <t>-------&gt;24075500238</t>
  </si>
  <si>
    <t>24075500238</t>
  </si>
  <si>
    <t>SCCM</t>
  </si>
  <si>
    <t>SERVICO CAPTURAS E CUMPRIMENTO DE MANDADOS</t>
  </si>
  <si>
    <t>------&gt;24055500100</t>
  </si>
  <si>
    <t>24055500100</t>
  </si>
  <si>
    <t>POLINTER</t>
  </si>
  <si>
    <t>DEL ESP POLICIA INTERESTADUAL</t>
  </si>
  <si>
    <t>-------&gt;24075500099</t>
  </si>
  <si>
    <t>24075500099</t>
  </si>
  <si>
    <t>SCP</t>
  </si>
  <si>
    <t>SECAO CARTA PRECATORIA</t>
  </si>
  <si>
    <t>------&gt;24055500215</t>
  </si>
  <si>
    <t>24055500215</t>
  </si>
  <si>
    <t>DCSC</t>
  </si>
  <si>
    <t>DEL ESP CRIMES CONTRA SISTEMA CARCERARIO</t>
  </si>
  <si>
    <t>-----&gt;24035500003</t>
  </si>
  <si>
    <t>24035500003</t>
  </si>
  <si>
    <t>SUTIC</t>
  </si>
  <si>
    <t>SUPERINTENDENCIA TECNOLOGIA INFORM E COMUN -
SUTIC</t>
  </si>
  <si>
    <t>------&gt;24044700003</t>
  </si>
  <si>
    <t>24044700003</t>
  </si>
  <si>
    <t>DITEL</t>
  </si>
  <si>
    <t>DIVISAO DE TELECOMUNICACOES</t>
  </si>
  <si>
    <t>-------&gt;24064700008</t>
  </si>
  <si>
    <t>24064700008</t>
  </si>
  <si>
    <t>SERCOM</t>
  </si>
  <si>
    <t>SERVICO RADIO COMUNICACAO</t>
  </si>
  <si>
    <t>-------&gt;24064700007</t>
  </si>
  <si>
    <t>24064700007</t>
  </si>
  <si>
    <t>SMRS</t>
  </si>
  <si>
    <t>SERVICO MANUTENCAO SUPORTE E REPAROS</t>
  </si>
  <si>
    <t>------&gt;24064700009</t>
  </si>
  <si>
    <t>24064700009</t>
  </si>
  <si>
    <t>DTI</t>
  </si>
  <si>
    <t>DIVISAO DA TECNOLOGIA DA INFORMACAO</t>
  </si>
  <si>
    <t>-------&gt;24064700022</t>
  </si>
  <si>
    <t>24064700022</t>
  </si>
  <si>
    <t>SERD</t>
  </si>
  <si>
    <t>SERVICO DESENVOLVIMENTO</t>
  </si>
  <si>
    <t>-------&gt;24064700021</t>
  </si>
  <si>
    <t>24064700021</t>
  </si>
  <si>
    <t>SERV APOIO A DELEGACIA ON-LINE</t>
  </si>
  <si>
    <t>-------&gt;24064700023</t>
  </si>
  <si>
    <t>24064700023</t>
  </si>
  <si>
    <t>SERI</t>
  </si>
  <si>
    <t>SERVICO INFRAESTRUTURA</t>
  </si>
  <si>
    <t>-------&gt;24064700024</t>
  </si>
  <si>
    <t>24064700024</t>
  </si>
  <si>
    <t>SERS</t>
  </si>
  <si>
    <t>SERVICO SUPORTE</t>
  </si>
  <si>
    <t>------&gt;24035500009</t>
  </si>
  <si>
    <t>24035500009</t>
  </si>
  <si>
    <t>GAB-SUTIC</t>
  </si>
  <si>
    <t>GABINETE DA SUPERINTENDENCIA - SUTIC</t>
  </si>
  <si>
    <t>-------&gt;24052000012</t>
  </si>
  <si>
    <t>24052000012</t>
  </si>
  <si>
    <t>CDEON</t>
  </si>
  <si>
    <t>COORDENADORIA DO SISTEMA DEON</t>
  </si>
  <si>
    <t>--------&gt;24075500236</t>
  </si>
  <si>
    <t>24075500236</t>
  </si>
  <si>
    <t>SDM</t>
  </si>
  <si>
    <t>SECAO DESENVOLVIMENTO E MANUTENCAO</t>
  </si>
  <si>
    <t>--------&gt;24075500237</t>
  </si>
  <si>
    <t>24075500237</t>
  </si>
  <si>
    <t>SSCU</t>
  </si>
  <si>
    <t>SECAO SUPORTE E CAPACITACAO DE USUARIO</t>
  </si>
  <si>
    <t>-----&gt;24022000014</t>
  </si>
  <si>
    <t>24022000014</t>
  </si>
  <si>
    <t>GAB-DGAPC</t>
  </si>
  <si>
    <t>GABINETE DO DELEGADO GERAL ADJUNTO</t>
  </si>
  <si>
    <t>------&gt;24022000009</t>
  </si>
  <si>
    <t>24022000009</t>
  </si>
  <si>
    <t>APPMG</t>
  </si>
  <si>
    <t>ASSESSORIA PLANEJ PROJET E MODERNIZACAO DA
GESTAO</t>
  </si>
  <si>
    <t>-----&gt;24022000012</t>
  </si>
  <si>
    <t>24022000012</t>
  </si>
  <si>
    <t>SECRETARIA EXECUTIVA FUNDO ESP REEQUIPAMENTO
DA PC</t>
  </si>
  <si>
    <t>-----&gt;24035500001</t>
  </si>
  <si>
    <t>24035500001</t>
  </si>
  <si>
    <t>SPTC</t>
  </si>
  <si>
    <t>SUPERINTENDENCIA POLICIA TECNICO-CIENTIFICA -
SPTC</t>
  </si>
  <si>
    <t>------&gt;24045500003</t>
  </si>
  <si>
    <t>24045500003</t>
  </si>
  <si>
    <t>DEI</t>
  </si>
  <si>
    <t>DEPARTAMENTO DE IDENTIFICACAO</t>
  </si>
  <si>
    <t>-------&gt;24075500014</t>
  </si>
  <si>
    <t>24075500014</t>
  </si>
  <si>
    <t>SICC</t>
  </si>
  <si>
    <t>SERVICO IDENTIFICACAO CIVIL E CRIMINAL</t>
  </si>
  <si>
    <t>--------&gt;24075500012</t>
  </si>
  <si>
    <t>24075500012</t>
  </si>
  <si>
    <t>SCIC</t>
  </si>
  <si>
    <t>SECAO CONTROLE DE IDENTIFICACAO CRIMINAL</t>
  </si>
  <si>
    <t>--------&gt;24075500011</t>
  </si>
  <si>
    <t>24075500011</t>
  </si>
  <si>
    <t>SICI</t>
  </si>
  <si>
    <t>SECAO IMPRESSAO DE CARTEIRA DE IDENTIDADE</t>
  </si>
  <si>
    <t>--------&gt;24075500010</t>
  </si>
  <si>
    <t>24075500010</t>
  </si>
  <si>
    <t>SCPIC</t>
  </si>
  <si>
    <t>SECAO CONTROLE DE POSTOS DE IDENTIFICACAO CIVIL</t>
  </si>
  <si>
    <t>---------&gt;24075500031</t>
  </si>
  <si>
    <t>24075500031</t>
  </si>
  <si>
    <t>PIC-SER</t>
  </si>
  <si>
    <t>POSTO DE IDENTIFICACAO CIVIL - SERRA</t>
  </si>
  <si>
    <t>---------&gt;24075500038</t>
  </si>
  <si>
    <t>24075500038</t>
  </si>
  <si>
    <t>PIC-VIA</t>
  </si>
  <si>
    <t>POSTO DE IDENTIFICACAO CIVIL - VIANA</t>
  </si>
  <si>
    <t>---------&gt;24075500053</t>
  </si>
  <si>
    <t>24075500053</t>
  </si>
  <si>
    <t>PIC-GRP</t>
  </si>
  <si>
    <t>POSTO DE IDENTIFICACAO CIVIL - GUARAPARI</t>
  </si>
  <si>
    <t>---------&gt;24075500021</t>
  </si>
  <si>
    <t>24075500021</t>
  </si>
  <si>
    <t>PIC-VVE</t>
  </si>
  <si>
    <t>POSTO DE IDENTIFICACAO CIVIL - VILA VELHA</t>
  </si>
  <si>
    <t>---------&gt;24075500026</t>
  </si>
  <si>
    <t>24075500026</t>
  </si>
  <si>
    <t>PIC-CAR</t>
  </si>
  <si>
    <t>POSTO DE IDENTIFICACAO CIVIL - CARIACICA</t>
  </si>
  <si>
    <t>-------&gt;24045500086</t>
  </si>
  <si>
    <t>24045500086</t>
  </si>
  <si>
    <t>GAB-DEI</t>
  </si>
  <si>
    <t>GABINETE DO DEPARTAMENTO - DEI</t>
  </si>
  <si>
    <t>--------&gt;24075500278</t>
  </si>
  <si>
    <t>24075500278</t>
  </si>
  <si>
    <t>STIID</t>
  </si>
  <si>
    <t>SECAO TECNOLOGIA INFORMACAO NA AREA
IDENTIFICACAO</t>
  </si>
  <si>
    <t>-------&gt;24065500004</t>
  </si>
  <si>
    <t>24065500004</t>
  </si>
  <si>
    <t>SPIE</t>
  </si>
  <si>
    <t>SERVICO PERICIA INTERNA E EXTERNA</t>
  </si>
  <si>
    <t>--------&gt;24075500282</t>
  </si>
  <si>
    <t>24075500282</t>
  </si>
  <si>
    <t>SPIPF</t>
  </si>
  <si>
    <t>SECAO PERICIA ICONOGRAFICA E PROSOPOGRAFIA
FORENSE</t>
  </si>
  <si>
    <t>--------&gt;24075500280</t>
  </si>
  <si>
    <t>24075500280</t>
  </si>
  <si>
    <t>LAB-PAPI</t>
  </si>
  <si>
    <t>SECAO LABORATORIO DE PAPILOSCOPIA FORENSE</t>
  </si>
  <si>
    <t>--------&gt;24075500281</t>
  </si>
  <si>
    <t>24075500281</t>
  </si>
  <si>
    <t>LAB-NECRO</t>
  </si>
  <si>
    <t>SECAO LABORATORIO DE NECROPAPILOSCOPIA
FORENSE</t>
  </si>
  <si>
    <t>--------&gt;24075500013</t>
  </si>
  <si>
    <t>24075500013</t>
  </si>
  <si>
    <t>SAPD</t>
  </si>
  <si>
    <t>SECAO ANALISE E PESQUISA DECADATILAR</t>
  </si>
  <si>
    <t>--------&gt;24075500279</t>
  </si>
  <si>
    <t>24075500279</t>
  </si>
  <si>
    <t>AFIS</t>
  </si>
  <si>
    <t>SECAO AFIS CRIMINAL</t>
  </si>
  <si>
    <t>------&gt;24045500002</t>
  </si>
  <si>
    <t>24045500002</t>
  </si>
  <si>
    <t>DML</t>
  </si>
  <si>
    <t>DEPARTAMENTO MEDICO-LEGAL</t>
  </si>
  <si>
    <t>-------&gt;24045500084</t>
  </si>
  <si>
    <t>24045500084</t>
  </si>
  <si>
    <t>GAB-DML</t>
  </si>
  <si>
    <t>GABINETE DO DEPARTAMENTO - DML</t>
  </si>
  <si>
    <t>-------&gt;24065500021</t>
  </si>
  <si>
    <t>24065500021</t>
  </si>
  <si>
    <t>SML</t>
  </si>
  <si>
    <t>SERVICO MEDICO-LEGAL</t>
  </si>
  <si>
    <t>-------&gt;24064700055</t>
  </si>
  <si>
    <t>24064700055</t>
  </si>
  <si>
    <t>SASP-SPTC</t>
  </si>
  <si>
    <t>SERVICO ASSISTENCIA SOCIAL E PSICOLOGICA</t>
  </si>
  <si>
    <t>-------&gt;24065500002</t>
  </si>
  <si>
    <t>24065500002</t>
  </si>
  <si>
    <t>SPML</t>
  </si>
  <si>
    <t>SERVICO PERICIAS MEDICO-LEGAL</t>
  </si>
  <si>
    <t>--------&gt;24075500006</t>
  </si>
  <si>
    <t>24075500006</t>
  </si>
  <si>
    <t>SCLI</t>
  </si>
  <si>
    <t>SECAO CLINICA</t>
  </si>
  <si>
    <t>--------&gt;24075500271</t>
  </si>
  <si>
    <t>24075500271</t>
  </si>
  <si>
    <t>SPSF</t>
  </si>
  <si>
    <t>SECAO PSIQUIATRIA FORENSE</t>
  </si>
  <si>
    <t>--------&gt;24075500004</t>
  </si>
  <si>
    <t>24075500004</t>
  </si>
  <si>
    <t>SOML</t>
  </si>
  <si>
    <t>SECAO ODONTO-MEDICO LEGAL</t>
  </si>
  <si>
    <t>--------&gt;24075500005</t>
  </si>
  <si>
    <t>24075500005</t>
  </si>
  <si>
    <t>SNEC</t>
  </si>
  <si>
    <t>SECAO NECROPSIA</t>
  </si>
  <si>
    <t>--------&gt;24075500007</t>
  </si>
  <si>
    <t>24075500007</t>
  </si>
  <si>
    <t>SHIST</t>
  </si>
  <si>
    <t>SECAO HISTOPATOLOGIA</t>
  </si>
  <si>
    <t>--------&gt;24075500270</t>
  </si>
  <si>
    <t>24075500270</t>
  </si>
  <si>
    <t>SANT</t>
  </si>
  <si>
    <t>SECAO ANTROPOLOGIA</t>
  </si>
  <si>
    <t>------&gt;24045500001</t>
  </si>
  <si>
    <t>24045500001</t>
  </si>
  <si>
    <t>DEC</t>
  </si>
  <si>
    <t>DEPARTAMENTO DE CRIMINALISTICA</t>
  </si>
  <si>
    <t>-------&gt;24064700056</t>
  </si>
  <si>
    <t>24064700056</t>
  </si>
  <si>
    <t>SPERIN</t>
  </si>
  <si>
    <t>SERVICO PERICIAS INTERNAS</t>
  </si>
  <si>
    <t>--------&gt;24075500284</t>
  </si>
  <si>
    <t>24075500284</t>
  </si>
  <si>
    <t>SECON</t>
  </si>
  <si>
    <t>SECAO CONTABILIDADE</t>
  </si>
  <si>
    <t>--------&gt;24075500003</t>
  </si>
  <si>
    <t>24075500003</t>
  </si>
  <si>
    <t>SDOC</t>
  </si>
  <si>
    <t>SECAO DOCUMENTOSCOPIA FORENSE</t>
  </si>
  <si>
    <t>--------&gt;24075500002</t>
  </si>
  <si>
    <t>24075500002</t>
  </si>
  <si>
    <t>SB</t>
  </si>
  <si>
    <t>SECAO BALISTICA</t>
  </si>
  <si>
    <t>--------&gt;24075500283</t>
  </si>
  <si>
    <t>24075500283</t>
  </si>
  <si>
    <t>SINF</t>
  </si>
  <si>
    <t>SECAO INFORMATICA</t>
  </si>
  <si>
    <t>--------&gt;24075500286</t>
  </si>
  <si>
    <t>24075500286</t>
  </si>
  <si>
    <t>SEE</t>
  </si>
  <si>
    <t>SECAO ELETRO-ELETRONICOS</t>
  </si>
  <si>
    <t>--------&gt;24075500001</t>
  </si>
  <si>
    <t>24075500001</t>
  </si>
  <si>
    <t>SAV</t>
  </si>
  <si>
    <t>SECAO AUDIOVISUAIS</t>
  </si>
  <si>
    <t>--------&gt;24075500285</t>
  </si>
  <si>
    <t>24075500285</t>
  </si>
  <si>
    <t>SENF</t>
  </si>
  <si>
    <t>SECAO ENGENHARIA FORENSE</t>
  </si>
  <si>
    <t>-------&gt;24065500001</t>
  </si>
  <si>
    <t>24065500001</t>
  </si>
  <si>
    <t>SPEREX</t>
  </si>
  <si>
    <t>SERVICO PERICIAS EXTERNAS</t>
  </si>
  <si>
    <t>--------&gt;24075500277</t>
  </si>
  <si>
    <t>24075500277</t>
  </si>
  <si>
    <t>SRSEP</t>
  </si>
  <si>
    <t>SECAO REPRODUCAO SIMULADA E EXAMES ESPECIAIS</t>
  </si>
  <si>
    <t>--------&gt;24075500276</t>
  </si>
  <si>
    <t>24075500276</t>
  </si>
  <si>
    <t>SIDV</t>
  </si>
  <si>
    <t>SECAO IDENTIFICACAO VEICULAR</t>
  </si>
  <si>
    <t>--------&gt;24075500273</t>
  </si>
  <si>
    <t>24075500273</t>
  </si>
  <si>
    <t>SCCPA</t>
  </si>
  <si>
    <t>SECAO CRIMES CONTRA O PATRIMONIO</t>
  </si>
  <si>
    <t>--------&gt;24075500274</t>
  </si>
  <si>
    <t>24075500274</t>
  </si>
  <si>
    <t>SECAO CRIMES AMBIENTAIS</t>
  </si>
  <si>
    <t>--------&gt;24075500275</t>
  </si>
  <si>
    <t>24075500275</t>
  </si>
  <si>
    <t>SAIE</t>
  </si>
  <si>
    <t>SECAO ACIDENTES INCENDIOS E EXPLOSOES</t>
  </si>
  <si>
    <t>--------&gt;24075500272</t>
  </si>
  <si>
    <t>24075500272</t>
  </si>
  <si>
    <t>SCCPE</t>
  </si>
  <si>
    <t>SECAO CRIMES CONTRA PESSOA</t>
  </si>
  <si>
    <t>-------&gt;24045500085</t>
  </si>
  <si>
    <t>24045500085</t>
  </si>
  <si>
    <t>GAB-DEC</t>
  </si>
  <si>
    <t>GABINETE DO DEPARTAMENTO - DEC</t>
  </si>
  <si>
    <t>------&gt;24045500082</t>
  </si>
  <si>
    <t>24045500082</t>
  </si>
  <si>
    <t>DLBF</t>
  </si>
  <si>
    <t>DEPARTAMENTO DE LABORATORIO FORENSE</t>
  </si>
  <si>
    <t>-------&gt;24075500269</t>
  </si>
  <si>
    <t>24075500269</t>
  </si>
  <si>
    <t>LAB-QF</t>
  </si>
  <si>
    <t>SECAO LABORATORIO DE QUIMICA FORENSE</t>
  </si>
  <si>
    <t>-------&gt;24045500083</t>
  </si>
  <si>
    <t>24045500083</t>
  </si>
  <si>
    <t>GAB-DLBF</t>
  </si>
  <si>
    <t>GABINETE DO DEPARTAMENTO - DLF</t>
  </si>
  <si>
    <t>-------&gt;24075500008</t>
  </si>
  <si>
    <t>24075500008</t>
  </si>
  <si>
    <t>LAB-TOX</t>
  </si>
  <si>
    <t>SECAO LABORATORIO DE TOXICOLOGIA FORENSE</t>
  </si>
  <si>
    <t>-------&gt;24075500009</t>
  </si>
  <si>
    <t>24075500009</t>
  </si>
  <si>
    <t>LAB-BIO</t>
  </si>
  <si>
    <t>SECAO LABORATORIO DE BIOLOGIA FORENSE</t>
  </si>
  <si>
    <t>-------&gt;24065500003</t>
  </si>
  <si>
    <t>24065500003</t>
  </si>
  <si>
    <t>LAB-DNA</t>
  </si>
  <si>
    <t>SECAO LABORATORIO DE DNA FORENSE</t>
  </si>
  <si>
    <t>------&gt;24035500007</t>
  </si>
  <si>
    <t>24035500007</t>
  </si>
  <si>
    <t>GAB-SPTC</t>
  </si>
  <si>
    <t>GABINETE DA SUPERINTENDENCIA - SPTC</t>
  </si>
  <si>
    <t>-------&gt;24075500042</t>
  </si>
  <si>
    <t>24075500042</t>
  </si>
  <si>
    <t>SRPTC-COL</t>
  </si>
  <si>
    <t>SERVICO REGIONAL POLICIA TECNICO-CIENTIFICA - COL</t>
  </si>
  <si>
    <t>--------&gt;24075500191</t>
  </si>
  <si>
    <t>24075500191</t>
  </si>
  <si>
    <t>SID-COL</t>
  </si>
  <si>
    <t>SECAO IDENTIFICACAO - COLATINA</t>
  </si>
  <si>
    <t>--------&gt;24075500190</t>
  </si>
  <si>
    <t>24075500190</t>
  </si>
  <si>
    <t>SPC-COL</t>
  </si>
  <si>
    <t>SECAO PERICIA CRIMINAL - COLATINA</t>
  </si>
  <si>
    <t>--------&gt;24075500192</t>
  </si>
  <si>
    <t>24075500192</t>
  </si>
  <si>
    <t>SML-COL</t>
  </si>
  <si>
    <t>SECAO MEDICO-LEGAL - COLATINA</t>
  </si>
  <si>
    <t>-------&gt;24075500047</t>
  </si>
  <si>
    <t>24075500047</t>
  </si>
  <si>
    <t>SRPTC-LIN</t>
  </si>
  <si>
    <t>SERVICO REGIONAL POLICIA TECNICO-CIENTIFICA - LIN</t>
  </si>
  <si>
    <t>--------&gt;24075500168</t>
  </si>
  <si>
    <t>24075500168</t>
  </si>
  <si>
    <t>SPC-LIN</t>
  </si>
  <si>
    <t>SECAO PERICIA CRIMINAL - LINHARES</t>
  </si>
  <si>
    <t>--------&gt;24075500171</t>
  </si>
  <si>
    <t>24075500171</t>
  </si>
  <si>
    <t>SID-LIN</t>
  </si>
  <si>
    <t>SECAO IDENTIFICACAO - LINHARES</t>
  </si>
  <si>
    <t>--------&gt;24075500172</t>
  </si>
  <si>
    <t>24075500172</t>
  </si>
  <si>
    <t>SML-LIN</t>
  </si>
  <si>
    <t>SECAO MEDICO-LEGAL - LINHARES</t>
  </si>
  <si>
    <t>-------&gt;24064700033</t>
  </si>
  <si>
    <t>24064700033</t>
  </si>
  <si>
    <t>SRPTC-NVE</t>
  </si>
  <si>
    <t>SERVICO REGIONAL POLICIA TECNICO-CIENTIFICA - NVE</t>
  </si>
  <si>
    <t>--------&gt;24075500195</t>
  </si>
  <si>
    <t>24075500195</t>
  </si>
  <si>
    <t>SPC-NVE</t>
  </si>
  <si>
    <t>SECAO PERICIA CRIMINAL - NOVA VENECIA</t>
  </si>
  <si>
    <t>--------&gt;24075500196</t>
  </si>
  <si>
    <t>24075500196</t>
  </si>
  <si>
    <t>SID-NVE</t>
  </si>
  <si>
    <t>SECAO IDENTIFICACAO - NOVA VENECIA</t>
  </si>
  <si>
    <t>--------&gt;24075500197</t>
  </si>
  <si>
    <t>24075500197</t>
  </si>
  <si>
    <t>SML-NVE</t>
  </si>
  <si>
    <t>SECAO MEDICO-LEGAL - NOVA VENECIA</t>
  </si>
  <si>
    <t>-------&gt;24075500050</t>
  </si>
  <si>
    <t>24075500050</t>
  </si>
  <si>
    <t>SRPTC-CIT</t>
  </si>
  <si>
    <t>SERVICO REGIONAL POLICIA TECNICO-CIENTIFICA - CIT</t>
  </si>
  <si>
    <t>--------&gt;24075500208</t>
  </si>
  <si>
    <t>24075500208</t>
  </si>
  <si>
    <t>SML-CIT</t>
  </si>
  <si>
    <t>SECAO MEDICO-LEGAL - CACHOEIRO DE ITAPEMIRIM</t>
  </si>
  <si>
    <t>--------&gt;24075500207</t>
  </si>
  <si>
    <t>24075500207</t>
  </si>
  <si>
    <t>SID-CIT</t>
  </si>
  <si>
    <t>SECAO IDENTIFICACAO - CACHOEIRO DE ITAPEMIRIM</t>
  </si>
  <si>
    <t>--------&gt;24075500206</t>
  </si>
  <si>
    <t>24075500206</t>
  </si>
  <si>
    <t>SPC-CIT</t>
  </si>
  <si>
    <t>SECAO PERICIA CRIMINAL - CACHOEIRO DE ITAPEMIRIM</t>
  </si>
  <si>
    <t>-------&gt;24064700030</t>
  </si>
  <si>
    <t>24064700030</t>
  </si>
  <si>
    <t>SRPTC-VNI</t>
  </si>
  <si>
    <t>SERVICO REGIONAL POLICIA TECNICO-CIENTIFICA - VNI</t>
  </si>
  <si>
    <t>--------&gt;24075500224</t>
  </si>
  <si>
    <t>24075500224</t>
  </si>
  <si>
    <t>SML-VNI</t>
  </si>
  <si>
    <t>SECAO MEDICO-LEGAL - VENDA NOVA DO IMIGRANTE</t>
  </si>
  <si>
    <t>--------&gt;24075500223</t>
  </si>
  <si>
    <t>24075500223</t>
  </si>
  <si>
    <t>SID-VNI</t>
  </si>
  <si>
    <t>SECAO IDENTIFICACAO - VENDA NOVA DO IMIGRANTE</t>
  </si>
  <si>
    <t>--------&gt;24075500222</t>
  </si>
  <si>
    <t>24075500222</t>
  </si>
  <si>
    <t>SPC-VNI</t>
  </si>
  <si>
    <t>SECAO PERICIA CRIMINAL - VENDA NOVA DO IMIGRANTE</t>
  </si>
  <si>
    <t>-------&gt;24064700026</t>
  </si>
  <si>
    <t>24064700026</t>
  </si>
  <si>
    <t>SRPTC-ARA</t>
  </si>
  <si>
    <t>SERVICO REGIONAL POLICIA TECNICO-CIENTIFICA - ARA</t>
  </si>
  <si>
    <t>--------&gt;24075500184</t>
  </si>
  <si>
    <t>24075500184</t>
  </si>
  <si>
    <t>SID-ARA</t>
  </si>
  <si>
    <t>SECAO IDENTIFICACAO - ARACRUZ</t>
  </si>
  <si>
    <t>--------&gt;24075500183</t>
  </si>
  <si>
    <t>24075500183</t>
  </si>
  <si>
    <t>SPC-ARA</t>
  </si>
  <si>
    <t>SECAO PERICIA CRIMINAL - ARACRUZ</t>
  </si>
  <si>
    <t>--------&gt;24075500185</t>
  </si>
  <si>
    <t>24075500185</t>
  </si>
  <si>
    <t>SML-ARA</t>
  </si>
  <si>
    <t>SECAO MEDICO-LEGAL - ARACRUZ</t>
  </si>
  <si>
    <t>-------&gt;24064700057</t>
  </si>
  <si>
    <t>24064700057</t>
  </si>
  <si>
    <t>SRPTC-GRP</t>
  </si>
  <si>
    <t>SERVICO REGIONAL POLICIA TECNICO-CIENTIFICA - GRP</t>
  </si>
  <si>
    <t>--------&gt;24075500166</t>
  </si>
  <si>
    <t>24075500166</t>
  </si>
  <si>
    <t>SID-GRP</t>
  </si>
  <si>
    <t>SECAO IDENTIFICACAO - GUARAPARI</t>
  </si>
  <si>
    <t>--------&gt;24075500165</t>
  </si>
  <si>
    <t>24075500165</t>
  </si>
  <si>
    <t>SPC-GRP</t>
  </si>
  <si>
    <t>SECAO PERICIA CRIMINAL - GUARAPARI</t>
  </si>
  <si>
    <t>--------&gt;24075500167</t>
  </si>
  <si>
    <t>24075500167</t>
  </si>
  <si>
    <t>SML-GRP</t>
  </si>
  <si>
    <t>SECAO MEDICO-LEGAL - GUARAPARI</t>
  </si>
  <si>
    <t>-------&gt;24064700034</t>
  </si>
  <si>
    <t>24064700034</t>
  </si>
  <si>
    <t>SRPTC-SMA</t>
  </si>
  <si>
    <t>SERVICO REGIONAL POLICIA TECNICO-CIENTIFICA - SMA</t>
  </si>
  <si>
    <t>--------&gt;24075500202</t>
  </si>
  <si>
    <t>24075500202</t>
  </si>
  <si>
    <t>SID-SMA</t>
  </si>
  <si>
    <t>SECAO IDENTIFICACAO - SAO MATEUS</t>
  </si>
  <si>
    <t>--------&gt;24075500201</t>
  </si>
  <si>
    <t>24075500201</t>
  </si>
  <si>
    <t>SPC-SMA</t>
  </si>
  <si>
    <t>SECAO PERICIA CRIMINAL - SAO MATEUS</t>
  </si>
  <si>
    <t>--------&gt;24075500203</t>
  </si>
  <si>
    <t>24075500203</t>
  </si>
  <si>
    <t>SML-SMA</t>
  </si>
  <si>
    <t>SECAO MEDICO-LEGAL - SAO MATEUS</t>
  </si>
  <si>
    <t>-------&gt;24064700054</t>
  </si>
  <si>
    <t>24064700054</t>
  </si>
  <si>
    <t>SPES</t>
  </si>
  <si>
    <t>SERVICO PLANEJAMENTO E ESTATISTICA</t>
  </si>
  <si>
    <t>-----&gt;24011200002</t>
  </si>
  <si>
    <t>24011200002</t>
  </si>
  <si>
    <t>CPC</t>
  </si>
  <si>
    <t>CONSELHO DA POLICIA CIVIL</t>
  </si>
  <si>
    <t>------&gt;24022000013</t>
  </si>
  <si>
    <t>24022000013</t>
  </si>
  <si>
    <t>SE-CPC</t>
  </si>
  <si>
    <t>SECRETARIA EXECUTIVA - CONSELHO DA POLICIA CIVIL</t>
  </si>
  <si>
    <t>-----&gt;24022000001</t>
  </si>
  <si>
    <t>24022000001</t>
  </si>
  <si>
    <t>GAB-DGPC</t>
  </si>
  <si>
    <t>GABINETE DO DELEGADO GERAL DA POLICIA CIVIL</t>
  </si>
  <si>
    <t>------&gt;24022000008</t>
  </si>
  <si>
    <t>24022000008</t>
  </si>
  <si>
    <t>-------&gt;24075500228</t>
  </si>
  <si>
    <t>24075500228</t>
  </si>
  <si>
    <t>SM</t>
  </si>
  <si>
    <t>SECAO MARKETING</t>
  </si>
  <si>
    <t>-------&gt;24075500227</t>
  </si>
  <si>
    <t>24075500227</t>
  </si>
  <si>
    <t>SICOI</t>
  </si>
  <si>
    <t>SECAO IMPRENSA E COMUNICACAO INTERNA</t>
  </si>
  <si>
    <t>------&gt;24022000006</t>
  </si>
  <si>
    <t>24022000006</t>
  </si>
  <si>
    <t>ASTEC-DGPC</t>
  </si>
  <si>
    <t>ASSESSORIA TECNICA - DGPC</t>
  </si>
  <si>
    <t>------&gt;24022000017</t>
  </si>
  <si>
    <t>24022000017</t>
  </si>
  <si>
    <t>ASRI</t>
  </si>
  <si>
    <t>ASSESSORIA DE RELACOES INSTITUCIONAIS</t>
  </si>
  <si>
    <t>------&gt;24064700037</t>
  </si>
  <si>
    <t>24064700037</t>
  </si>
  <si>
    <t>SAACP-CHGAB</t>
  </si>
  <si>
    <t>SERVICO ANALISE AUDIT E CONTROLE PROCESSOS -
DGPC</t>
  </si>
  <si>
    <t>------&gt;24022000016</t>
  </si>
  <si>
    <t>24022000016</t>
  </si>
  <si>
    <t>ASES</t>
  </si>
  <si>
    <t>-----&gt;24035500017</t>
  </si>
  <si>
    <t>24035500017</t>
  </si>
  <si>
    <t>SPRS</t>
  </si>
  <si>
    <t>SUPERINTENDENCIA POLICIA REGIONAL SUL - SPRS</t>
  </si>
  <si>
    <t>------&gt;24055500046</t>
  </si>
  <si>
    <t>24055500046</t>
  </si>
  <si>
    <t>6ªDR-ALE</t>
  </si>
  <si>
    <t>6ª DELEGACIA REGIONAL -  ALEGRE</t>
  </si>
  <si>
    <t>-------&gt;24055500061</t>
  </si>
  <si>
    <t>24055500061</t>
  </si>
  <si>
    <t>DP-GUA</t>
  </si>
  <si>
    <t>DELEGACIA POLICIA - GUACUI</t>
  </si>
  <si>
    <t>-------&gt;24055500043</t>
  </si>
  <si>
    <t>24055500043</t>
  </si>
  <si>
    <t>DP-API</t>
  </si>
  <si>
    <t>DELEGACIA POLICIA - APIACA</t>
  </si>
  <si>
    <t>-------&gt;24055500059</t>
  </si>
  <si>
    <t>24055500059</t>
  </si>
  <si>
    <t>DP-DRP</t>
  </si>
  <si>
    <t>DELEGACIA POLICIA - DORES DO RIO PRETO</t>
  </si>
  <si>
    <t>-------&gt;24055500072</t>
  </si>
  <si>
    <t>24055500072</t>
  </si>
  <si>
    <t>DP-JMO</t>
  </si>
  <si>
    <t>DELEGACIA POLICIA - JERONIMO MONTEIRO</t>
  </si>
  <si>
    <t>-------&gt;24055500236</t>
  </si>
  <si>
    <t>24055500236</t>
  </si>
  <si>
    <t>GAB-6ªDR-ALE</t>
  </si>
  <si>
    <t>GABINETE DA DELEGACIA REGIONAL - 6ªDR-ALE</t>
  </si>
  <si>
    <t>--------&gt;24075500068</t>
  </si>
  <si>
    <t>24075500068</t>
  </si>
  <si>
    <t>SAA-6ªDR-ALE</t>
  </si>
  <si>
    <t>SECAO APOIO ADMINISTRATIVO - 6ªDR-ALE</t>
  </si>
  <si>
    <t>--------&gt;24056300005</t>
  </si>
  <si>
    <t>24056300005</t>
  </si>
  <si>
    <t>SINAE-6ªDR-ALE</t>
  </si>
  <si>
    <t>SECAO INTELIGENCIA ANALISE ESTATISTICA - 6ªDR-ALE</t>
  </si>
  <si>
    <t>--------&gt;24075500069</t>
  </si>
  <si>
    <t>24075500069</t>
  </si>
  <si>
    <t>SAO-6ªDR-ALE</t>
  </si>
  <si>
    <t>SECAO APOIO OPERACIONAL - 6ªDR-ALE</t>
  </si>
  <si>
    <t>--------&gt;24075500209</t>
  </si>
  <si>
    <t>24075500209</t>
  </si>
  <si>
    <t>SRVO-6ªDR-ALE</t>
  </si>
  <si>
    <t>SECAO REGISTRO E VERIF DE OCORRENCIAS - 6ªDR-ALE</t>
  </si>
  <si>
    <t>-------&gt;24055500093</t>
  </si>
  <si>
    <t>24055500093</t>
  </si>
  <si>
    <t>DP-SJC</t>
  </si>
  <si>
    <t>DELEGACIA POLICIA - SAO JOSE DO CALCADO</t>
  </si>
  <si>
    <t>-------&gt;24055500055</t>
  </si>
  <si>
    <t>24055500055</t>
  </si>
  <si>
    <t>DP-BJN</t>
  </si>
  <si>
    <t>DELEGACIA POLICIA - BOM JESUS DO NORTE</t>
  </si>
  <si>
    <t>-------&gt;24055500221</t>
  </si>
  <si>
    <t>24055500221</t>
  </si>
  <si>
    <t>DPR-6ªDR-ALE</t>
  </si>
  <si>
    <t>DELEGACIA PLANTAO REGIONAL - 6ªDR-ALE</t>
  </si>
  <si>
    <t>-------&gt;24055500057</t>
  </si>
  <si>
    <t>24055500057</t>
  </si>
  <si>
    <t>DP-DSL</t>
  </si>
  <si>
    <t>DELEGACIA POLICIA - DIVINO SAO LOURENCO</t>
  </si>
  <si>
    <t>------&gt;24045500012</t>
  </si>
  <si>
    <t>24045500012</t>
  </si>
  <si>
    <t>7ªDR-CIT</t>
  </si>
  <si>
    <t>7ª DELEGACIA REGIONAL - CACHOEIRO DE ITAPEMIRIM</t>
  </si>
  <si>
    <t>-------&gt;24055500222</t>
  </si>
  <si>
    <t>24055500222</t>
  </si>
  <si>
    <t>DPR-7ªDR-CIT</t>
  </si>
  <si>
    <t>DELEGACIA PLANTAO REGIONAL - 7ªDR-CIT</t>
  </si>
  <si>
    <t>-------&gt;24055500148</t>
  </si>
  <si>
    <t>24055500148</t>
  </si>
  <si>
    <t>DHPP-7ªDR-CIT</t>
  </si>
  <si>
    <t>DEL ESP HOMICIDIO E PROTECAO A PESSOA - 7ªDR-CIT</t>
  </si>
  <si>
    <t>-------&gt;24055500076</t>
  </si>
  <si>
    <t>24055500076</t>
  </si>
  <si>
    <t>DP-MSU</t>
  </si>
  <si>
    <t>DELEGACIA POLICIA - MIMOSO DO SUL</t>
  </si>
  <si>
    <t>-------&gt;24055500041</t>
  </si>
  <si>
    <t>24055500041</t>
  </si>
  <si>
    <t>DEAM-7ªDR-CIT</t>
  </si>
  <si>
    <t>DEL ESP ATENDIMENTO A MULHER - 7ªDR-CIT</t>
  </si>
  <si>
    <t>-------&gt;24055500095</t>
  </si>
  <si>
    <t>24055500095</t>
  </si>
  <si>
    <t>DP-VAL</t>
  </si>
  <si>
    <t>DELEGACIA POLICIA - VARGEM ALTA</t>
  </si>
  <si>
    <t>-------&gt;24045500016</t>
  </si>
  <si>
    <t>24045500016</t>
  </si>
  <si>
    <t>GAB-7ªDR-CIT</t>
  </si>
  <si>
    <t>GABINETE DA DELEGACIA REGIONAL - 7ªDR-CIT</t>
  </si>
  <si>
    <t>--------&gt;24056300013</t>
  </si>
  <si>
    <t>24056300013</t>
  </si>
  <si>
    <t>SINAE-7ªDR-CIT</t>
  </si>
  <si>
    <t>SECAO INTELIGENCIA ANALISE ESTATISTICA - 7ªDR-CIT</t>
  </si>
  <si>
    <t>--------&gt;24075500051</t>
  </si>
  <si>
    <t>24075500051</t>
  </si>
  <si>
    <t>SAO-7ªDR-CIT</t>
  </si>
  <si>
    <t>SECAO APOIO OPERACIONAL - 7ªDR-CIT</t>
  </si>
  <si>
    <t>--------&gt;24075500049</t>
  </si>
  <si>
    <t>24075500049</t>
  </si>
  <si>
    <t>SAA-7ªDR-CIT</t>
  </si>
  <si>
    <t>SECAO APOIO ADMINISTRATIVO - 7ªDR-CIT</t>
  </si>
  <si>
    <t>--------&gt;24075500204</t>
  </si>
  <si>
    <t>24075500204</t>
  </si>
  <si>
    <t>SRVO-7ªDR-CIT</t>
  </si>
  <si>
    <t>SECAO REGISTRO E VERIF DE OCORRENCIAS - 7ªDR-CIT</t>
  </si>
  <si>
    <t>-------&gt;24055500269</t>
  </si>
  <si>
    <t>24055500269</t>
  </si>
  <si>
    <t>DPCAI-7ªDR-CIT</t>
  </si>
  <si>
    <t>DEL ESP PROTECAO CRIANCA ADOL E IDOSO - 7ªDR-CIT</t>
  </si>
  <si>
    <t>-------&gt;24055500080</t>
  </si>
  <si>
    <t>24055500080</t>
  </si>
  <si>
    <t>DP-MUQ</t>
  </si>
  <si>
    <t>DELEGACIA POLICIA - MUQUI</t>
  </si>
  <si>
    <t>-------&gt;24055500042</t>
  </si>
  <si>
    <t>24055500042</t>
  </si>
  <si>
    <t>DIPO-7ªDR-CIT</t>
  </si>
  <si>
    <t>DEL ESP INFRACOES PENAIS OUTRAS - 7ªDR-CIT</t>
  </si>
  <si>
    <t>-------&gt;24055500056</t>
  </si>
  <si>
    <t>24055500056</t>
  </si>
  <si>
    <t>DP-CAS</t>
  </si>
  <si>
    <t>DELEGACIA POLICIA - CASTELO</t>
  </si>
  <si>
    <t>-------&gt;24055500051</t>
  </si>
  <si>
    <t>24055500051</t>
  </si>
  <si>
    <t>DP-AVI</t>
  </si>
  <si>
    <t>DELEGACIA POLICIA - ATILIO VIVACQUA</t>
  </si>
  <si>
    <t>-------&gt;24055500147</t>
  </si>
  <si>
    <t>24055500147</t>
  </si>
  <si>
    <t>DEIC-7ªDR-CIT</t>
  </si>
  <si>
    <t>DEL ESP INVESTIGACOES CRIMINAIS - 7ªDR-CIT</t>
  </si>
  <si>
    <t>-------&gt;24055500268</t>
  </si>
  <si>
    <t>24055500268</t>
  </si>
  <si>
    <t>DENARC-7ªDR-CIT</t>
  </si>
  <si>
    <t>DEL ESP NARCOTICOS - 7ªDR-CIT</t>
  </si>
  <si>
    <t>------&gt;24055500067</t>
  </si>
  <si>
    <t>24055500067</t>
  </si>
  <si>
    <t>9ªDR-ITP</t>
  </si>
  <si>
    <t>9ª DELEGACIA REGIONAL - ITAPEMIRIM</t>
  </si>
  <si>
    <t>-------&gt;24055500086</t>
  </si>
  <si>
    <t>24055500086</t>
  </si>
  <si>
    <t>DP-PKE</t>
  </si>
  <si>
    <t>DELEGACIA POLICIA - PRESIDENTE KENNEDY</t>
  </si>
  <si>
    <t>-------&gt;24055500224</t>
  </si>
  <si>
    <t>24055500224</t>
  </si>
  <si>
    <t>DPR-9ªDR-ITP</t>
  </si>
  <si>
    <t>DELEGACIA PLANTAO REGIONAL - 9ªDR-ITP</t>
  </si>
  <si>
    <t>-------&gt;24045500068</t>
  </si>
  <si>
    <t>24045500068</t>
  </si>
  <si>
    <t>GAB-9ªDR-ITP</t>
  </si>
  <si>
    <t>GABINETE DA DELEGACIA REGIONAL - 9ªDR-ITP</t>
  </si>
  <si>
    <t>--------&gt;24075500086</t>
  </si>
  <si>
    <t>24075500086</t>
  </si>
  <si>
    <t>SAA-9ªDR-ITP</t>
  </si>
  <si>
    <t>SECAO APOIO ADMINISTRATIVO - 9ªDR-ITP</t>
  </si>
  <si>
    <t>--------&gt;24056300009</t>
  </si>
  <si>
    <t>24056300009</t>
  </si>
  <si>
    <t>SINAE-9ªDR-ITP</t>
  </si>
  <si>
    <t>SECAO INTELIGENCIA ANALISE ESTATISTICA - 9ªDR-ITP</t>
  </si>
  <si>
    <t>--------&gt;24075500087</t>
  </si>
  <si>
    <t>24075500087</t>
  </si>
  <si>
    <t>SAO-9ªDR-ITP</t>
  </si>
  <si>
    <t>SECAO APOIO OPERACIONAL - 9ªDR-ITP</t>
  </si>
  <si>
    <t>--------&gt;24075500213</t>
  </si>
  <si>
    <t>24075500213</t>
  </si>
  <si>
    <t>SRVO-9ªDR-ITP</t>
  </si>
  <si>
    <t>SECAO REGISTRO E VERIF DE OCORRENCIAS - 9ªDR-ITA</t>
  </si>
  <si>
    <t>-------&gt;24055500160</t>
  </si>
  <si>
    <t>24055500160</t>
  </si>
  <si>
    <t>DP-MAR</t>
  </si>
  <si>
    <t>DELEGACIA POLICIA - MARATAIZES</t>
  </si>
  <si>
    <t>-------&gt;24055500088</t>
  </si>
  <si>
    <t>24055500088</t>
  </si>
  <si>
    <t>DP-RNS</t>
  </si>
  <si>
    <t>DELEGACIA POLICIA - RIO NOVO DO SUL</t>
  </si>
  <si>
    <t>------&gt;24055500049</t>
  </si>
  <si>
    <t>24055500049</t>
  </si>
  <si>
    <t>10ªDR-ANC</t>
  </si>
  <si>
    <t>10ª DELEGACIA REGIONAL - ANCHIETA</t>
  </si>
  <si>
    <t>-------&gt;24055500085</t>
  </si>
  <si>
    <t>24055500085</t>
  </si>
  <si>
    <t>DP-PIM</t>
  </si>
  <si>
    <t>DELEGACIA POLICIA - PIUMA</t>
  </si>
  <si>
    <t>-------&gt;24055500065</t>
  </si>
  <si>
    <t>24055500065</t>
  </si>
  <si>
    <t>DP-ICN</t>
  </si>
  <si>
    <t>DELEGACIA POLICIA - ICONHA</t>
  </si>
  <si>
    <t>-------&gt;24045500079</t>
  </si>
  <si>
    <t>24045500079</t>
  </si>
  <si>
    <t>GAB-10ªDR-ANC</t>
  </si>
  <si>
    <t>GABINETE DA DELEGACIA REGIONAL - 10ªDR-ANC</t>
  </si>
  <si>
    <t>--------&gt;24056300018</t>
  </si>
  <si>
    <t>24056300018</t>
  </si>
  <si>
    <t>SINAE-10ªDR-ANC</t>
  </si>
  <si>
    <t>SECAO INTELIGENCIA ANALISE ESTATISTICA -
10ªDR-ANC</t>
  </si>
  <si>
    <t>--------&gt;24075500219</t>
  </si>
  <si>
    <t>24075500219</t>
  </si>
  <si>
    <t>SAO-10ªDR-ANC</t>
  </si>
  <si>
    <t>SECAO APOIO OPERACIONAL - 10ªDR-ANC</t>
  </si>
  <si>
    <t>--------&gt;24075500161</t>
  </si>
  <si>
    <t>24075500161</t>
  </si>
  <si>
    <t>SAA-10ªDR-ANC</t>
  </si>
  <si>
    <t>SECAO APOIO ADMINISTRATIVO - 10ªDR-ANC</t>
  </si>
  <si>
    <t>--------&gt;24075500218</t>
  </si>
  <si>
    <t>24075500218</t>
  </si>
  <si>
    <t>SRVO-10ªDR-GRP</t>
  </si>
  <si>
    <t>SECAO REGISTRO E VERIF DE OCORRENCIAS -
10ªDR-ANC</t>
  </si>
  <si>
    <t>-------&gt;24055500225</t>
  </si>
  <si>
    <t>24055500225</t>
  </si>
  <si>
    <t>DPR-10ªDR-ANC</t>
  </si>
  <si>
    <t>DELEGACIA PLANTAO REGIONAL - 10ªDE-ANC</t>
  </si>
  <si>
    <t>-------&gt;24055500047</t>
  </si>
  <si>
    <t>24055500047</t>
  </si>
  <si>
    <t>DP-ACH</t>
  </si>
  <si>
    <t>DELEGACIA POLICIA - ALFREDO CHAVES</t>
  </si>
  <si>
    <t>------&gt;24045500054</t>
  </si>
  <si>
    <t>24045500054</t>
  </si>
  <si>
    <t>GAB-SPRS</t>
  </si>
  <si>
    <t>GABINETE DA SUPERINTENDENCIA - SPRS</t>
  </si>
  <si>
    <t>-----&gt;24035500025</t>
  </si>
  <si>
    <t>24035500025</t>
  </si>
  <si>
    <t>SAF</t>
  </si>
  <si>
    <t>SUPERINTENDENCIA ADMINISTRACAO E FINANCAS - SAF</t>
  </si>
  <si>
    <t>------&gt;24035500032</t>
  </si>
  <si>
    <t>24035500032</t>
  </si>
  <si>
    <t>GAB-SAF</t>
  </si>
  <si>
    <t>GABINETE DA SUPERINTENDENCIA - SAF</t>
  </si>
  <si>
    <t>------&gt;24044700001</t>
  </si>
  <si>
    <t>24044700001</t>
  </si>
  <si>
    <t>DOF</t>
  </si>
  <si>
    <t>DEPARTAMENTO DE ORCAMENTO E FINANCAS</t>
  </si>
  <si>
    <t>-------&gt;24034700002</t>
  </si>
  <si>
    <t>24034700002</t>
  </si>
  <si>
    <t>-------&gt;24064700014</t>
  </si>
  <si>
    <t>24064700014</t>
  </si>
  <si>
    <t>SCC</t>
  </si>
  <si>
    <t>SERVICO CONTRATO E CONVENIOS</t>
  </si>
  <si>
    <t>-------&gt;24034700003</t>
  </si>
  <si>
    <t>24034700003</t>
  </si>
  <si>
    <t>GPO</t>
  </si>
  <si>
    <t>GRUPO PLANEJAMENTO ORCAMENTARIO</t>
  </si>
  <si>
    <t>-----&gt;24035500004</t>
  </si>
  <si>
    <t>24035500004</t>
  </si>
  <si>
    <t>SPE</t>
  </si>
  <si>
    <t>SUPERINTENDENCIA POLICIA ESPECIALIZADA - SPE</t>
  </si>
  <si>
    <t>------&gt;24044700021</t>
  </si>
  <si>
    <t>24044700021</t>
  </si>
  <si>
    <t>DIV-DEAM</t>
  </si>
  <si>
    <t>DIVISAO ESP DE ATENDIMENTO A MULHER</t>
  </si>
  <si>
    <t>-------&gt;24055500141</t>
  </si>
  <si>
    <t>24055500141</t>
  </si>
  <si>
    <t>DEAM-VIA</t>
  </si>
  <si>
    <t>DEL ESP ATENDIMENTO A MULHER - VIANA</t>
  </si>
  <si>
    <t>-------&gt;24055500025</t>
  </si>
  <si>
    <t>24055500025</t>
  </si>
  <si>
    <t>DEAM-SER</t>
  </si>
  <si>
    <t>DEL ESP ATENDIMENTO A MULHER - SERRA</t>
  </si>
  <si>
    <t>-------&gt;24045500076</t>
  </si>
  <si>
    <t>24045500076</t>
  </si>
  <si>
    <t>GAB-DIV-DEAM</t>
  </si>
  <si>
    <t>GABINETE DA DIVISAO - DEAM</t>
  </si>
  <si>
    <t>--------&gt;24075500257</t>
  </si>
  <si>
    <t>24075500257</t>
  </si>
  <si>
    <t>SPEV-DIV-DEAM</t>
  </si>
  <si>
    <t>SECAO PROJ EDUC PREV ESTUDO VIOLENCIA -
DIV-DEAM</t>
  </si>
  <si>
    <t>--------&gt;24075500256</t>
  </si>
  <si>
    <t>24075500256</t>
  </si>
  <si>
    <t>SASP-DIV-DEAM</t>
  </si>
  <si>
    <t>SECAO ASSISTENCIA SOCIAL E PSICOLOGICA</t>
  </si>
  <si>
    <t>--------&gt;24075500255</t>
  </si>
  <si>
    <t>24075500255</t>
  </si>
  <si>
    <t>SINAE-DIV-DEAM</t>
  </si>
  <si>
    <t>SECAO INTELIGENCIA ANALISE ESTATISTICA - DEAM</t>
  </si>
  <si>
    <t>-------&gt;24055500235</t>
  </si>
  <si>
    <t>24055500235</t>
  </si>
  <si>
    <t>DPEM-RM</t>
  </si>
  <si>
    <t>DELEGACIA PLANTAO ESPECIAL DA MULHER REG
METROPOL</t>
  </si>
  <si>
    <t>-------&gt;24055500210</t>
  </si>
  <si>
    <t>24055500210</t>
  </si>
  <si>
    <t>DEAM-VIT</t>
  </si>
  <si>
    <t>DEL ESP ATENDIMENTO A MULHER - VITORIA</t>
  </si>
  <si>
    <t>-------&gt;24055500020</t>
  </si>
  <si>
    <t>24055500020</t>
  </si>
  <si>
    <t>DEAM-CAR</t>
  </si>
  <si>
    <t>DEL ESP ATENDIMENTO A MULHER - CARIACICA</t>
  </si>
  <si>
    <t>-------&gt;24055500015</t>
  </si>
  <si>
    <t>24055500015</t>
  </si>
  <si>
    <t>DEAM-VVE</t>
  </si>
  <si>
    <t>DEL ESP ATENDIMENTO A MULHER - VILA VELHA</t>
  </si>
  <si>
    <t>-------&gt;24055500029</t>
  </si>
  <si>
    <t>24055500029</t>
  </si>
  <si>
    <t>DEAM-GRP</t>
  </si>
  <si>
    <t>DEL ESP ATENDIMENTO A MULHER - GUARAPARI</t>
  </si>
  <si>
    <t>------&gt;24044700020</t>
  </si>
  <si>
    <t>24044700020</t>
  </si>
  <si>
    <t>DENARC</t>
  </si>
  <si>
    <t>DEPARTAMENTO ESP DE NARCOTICOS</t>
  </si>
  <si>
    <t>-------&gt;24055500103</t>
  </si>
  <si>
    <t>24055500103</t>
  </si>
  <si>
    <t>1ªDEN</t>
  </si>
  <si>
    <t>1ª DELEGACIA ESPECIALIZADA DE NARCOTICOS</t>
  </si>
  <si>
    <t>--------&gt;24075500252</t>
  </si>
  <si>
    <t>24075500252</t>
  </si>
  <si>
    <t>SINV-DENARC-SER</t>
  </si>
  <si>
    <t>SECAO INVESTIGACAO DE SERRA - 1ªDEN</t>
  </si>
  <si>
    <t>--------&gt;24075500102</t>
  </si>
  <si>
    <t>24075500102</t>
  </si>
  <si>
    <t>SINV-DENARC-VIT</t>
  </si>
  <si>
    <t>SECAO INVESTIGACAO DE VITORIA - 1ªDEN</t>
  </si>
  <si>
    <t>-------&gt;24045500075</t>
  </si>
  <si>
    <t>24045500075</t>
  </si>
  <si>
    <t>GAB-DENARC</t>
  </si>
  <si>
    <t>GABINETE DO DEPARTAMENTO - DENARC</t>
  </si>
  <si>
    <t>--------&gt;24064700053</t>
  </si>
  <si>
    <t>24064700053</t>
  </si>
  <si>
    <t>SIPLAN-DENARC</t>
  </si>
  <si>
    <t>SERVICO INTELIGENCIA E PLANEJAMENTO - DENARC</t>
  </si>
  <si>
    <t>---------&gt;24075500250</t>
  </si>
  <si>
    <t>24075500250</t>
  </si>
  <si>
    <t>SOE-DENARC</t>
  </si>
  <si>
    <t>SECAO OPERACOES ESTRATEGICAS - DENARC</t>
  </si>
  <si>
    <t>---------&gt;24075500251</t>
  </si>
  <si>
    <t>24075500251</t>
  </si>
  <si>
    <t>SPEV-DENARC</t>
  </si>
  <si>
    <t>SECAO PROJ EDUC PREV ESTUDO VIOLENCIA - DENARC</t>
  </si>
  <si>
    <t>---------&gt;24075500249</t>
  </si>
  <si>
    <t>24075500249</t>
  </si>
  <si>
    <t>SINAE-DENARC</t>
  </si>
  <si>
    <t>SECAO INTELIGENCIA ANALISE ESTATISTICA - DENARC</t>
  </si>
  <si>
    <t>-------&gt;24055500285</t>
  </si>
  <si>
    <t>24055500285</t>
  </si>
  <si>
    <t>2ªDEN</t>
  </si>
  <si>
    <t>2ª DELEGACIA ESPECIALIZADA DE NARCOTICOS</t>
  </si>
  <si>
    <t>--------&gt;24075500253</t>
  </si>
  <si>
    <t>24075500253</t>
  </si>
  <si>
    <t>SINV-DENARC-VVE</t>
  </si>
  <si>
    <t>SECAO INVESTIGACAO DE VILA VELHA - 2ªDEN</t>
  </si>
  <si>
    <t>--------&gt;24075500254</t>
  </si>
  <si>
    <t>24075500254</t>
  </si>
  <si>
    <t>SINV-DENARC-CAR</t>
  </si>
  <si>
    <t>SECAO INVESTIGACAO DE CARIACICA E VIANA - 2ªDEN</t>
  </si>
  <si>
    <t>------&gt;24035500014</t>
  </si>
  <si>
    <t>24035500014</t>
  </si>
  <si>
    <t>GAB-SPE</t>
  </si>
  <si>
    <t>GABINETE DA SUPERINTENDENCIA - SPE</t>
  </si>
  <si>
    <t>-------&gt;24075500098</t>
  </si>
  <si>
    <t>24075500098</t>
  </si>
  <si>
    <t>SAO-SPE</t>
  </si>
  <si>
    <t>SERVICO APOIO OPERACIONAL - SPE</t>
  </si>
  <si>
    <t>------&gt;24044700018</t>
  </si>
  <si>
    <t>24044700018</t>
  </si>
  <si>
    <t>DEIC</t>
  </si>
  <si>
    <t>DEPARTAMENTO ESP DE INVESTIGACOES CRIMINAIS</t>
  </si>
  <si>
    <t>-------&gt;24044700019</t>
  </si>
  <si>
    <t>24044700019</t>
  </si>
  <si>
    <t>DFRV</t>
  </si>
  <si>
    <t>DIVISAO ESP DE FURTOS E ROUBOS DE VEICULOS</t>
  </si>
  <si>
    <t>--------&gt;24045500074</t>
  </si>
  <si>
    <t>24045500074</t>
  </si>
  <si>
    <t>GAB-DFRV</t>
  </si>
  <si>
    <t>GABINETE DA DIVISAO - DFRV</t>
  </si>
  <si>
    <t>---------&gt;24075500248</t>
  </si>
  <si>
    <t>24075500248</t>
  </si>
  <si>
    <t>DVA</t>
  </si>
  <si>
    <t>DEPOSITO DE VEICULOS APREENDIDOS</t>
  </si>
  <si>
    <t>---------&gt;24075500245</t>
  </si>
  <si>
    <t>24075500245</t>
  </si>
  <si>
    <t>SERUDA</t>
  </si>
  <si>
    <t>SECAO REGULARIZACAO UNIDADES DESMONTE
AUTOMOTIVOS</t>
  </si>
  <si>
    <t>---------&gt;24075500101</t>
  </si>
  <si>
    <t>24075500101</t>
  </si>
  <si>
    <t>SINAE-DFRV</t>
  </si>
  <si>
    <t>SECAO INTELIGENCIA ANALISE ESTATISTICA - DFRV</t>
  </si>
  <si>
    <t>---------&gt;24075500246</t>
  </si>
  <si>
    <t>24075500246</t>
  </si>
  <si>
    <t>SCAEV</t>
  </si>
  <si>
    <t>SECAO CONTROLE APREENSAO E ENTREGA DE
VEICULOS</t>
  </si>
  <si>
    <t>---------&gt;24075500100</t>
  </si>
  <si>
    <t>24075500100</t>
  </si>
  <si>
    <t>SAO-DFRV</t>
  </si>
  <si>
    <t>SECAO APOIO OPERACIONAL - DFRV</t>
  </si>
  <si>
    <t>---------&gt;24075500247</t>
  </si>
  <si>
    <t>24075500247</t>
  </si>
  <si>
    <t>SIE-DRFV</t>
  </si>
  <si>
    <t>SECAO INVESTIGACOES ESPECIAIS - DFRV</t>
  </si>
  <si>
    <t>---------&gt;24075500244</t>
  </si>
  <si>
    <t>24075500244</t>
  </si>
  <si>
    <t>SEVIS</t>
  </si>
  <si>
    <t>SECAO VISTORIA</t>
  </si>
  <si>
    <t>--------&gt;24055500284</t>
  </si>
  <si>
    <t>24055500284</t>
  </si>
  <si>
    <t>DCAV</t>
  </si>
  <si>
    <t>DEL ESP CRIMES DE ADULTERACAO VEICULAR</t>
  </si>
  <si>
    <t>--------&gt;24055500102</t>
  </si>
  <si>
    <t>24055500102</t>
  </si>
  <si>
    <t>DCFRV</t>
  </si>
  <si>
    <t>DEL ESP CRIMES DE FURTOS E ROUBOS DE VEICULOS</t>
  </si>
  <si>
    <t>-------&gt;24044700013</t>
  </si>
  <si>
    <t>24044700013</t>
  </si>
  <si>
    <t>DRCCP</t>
  </si>
  <si>
    <t>DIVISAO ESP DE REPRESSAO CRIMES CONTRA
PATRIMONIO</t>
  </si>
  <si>
    <t>--------&gt;24055500170</t>
  </si>
  <si>
    <t>24055500170</t>
  </si>
  <si>
    <t>DCCTC</t>
  </si>
  <si>
    <t>DEL ESP CRIMES CONTRA TRANSPORTES DE CARGAS</t>
  </si>
  <si>
    <t>--------&gt;24055500101</t>
  </si>
  <si>
    <t>24055500101</t>
  </si>
  <si>
    <t>DSP</t>
  </si>
  <si>
    <t>DEL ESP SEGURANCA PATRIMONIAL</t>
  </si>
  <si>
    <t>--------&gt;24055500127</t>
  </si>
  <si>
    <t>24055500127</t>
  </si>
  <si>
    <t>DRB</t>
  </si>
  <si>
    <t>DEL ESP ROUBO A BANCOS</t>
  </si>
  <si>
    <t>--------&gt;24035500031</t>
  </si>
  <si>
    <t>24035500031</t>
  </si>
  <si>
    <t>GAB-DRCCP</t>
  </si>
  <si>
    <t>GABINETE DA DIVISAO - DRCCP</t>
  </si>
  <si>
    <t>---------&gt;24075500243</t>
  </si>
  <si>
    <t>24075500243</t>
  </si>
  <si>
    <t>SINAE-DRCCP</t>
  </si>
  <si>
    <t>SECAO INTELIGENCIA ANALISE ESTATISTICA - DRCCP</t>
  </si>
  <si>
    <t>---------&gt;24045500041</t>
  </si>
  <si>
    <t>24045500041</t>
  </si>
  <si>
    <t>SIE-DRCCP</t>
  </si>
  <si>
    <t>SECAO INVESTIGACOES ESPECIAIS - DRCCP</t>
  </si>
  <si>
    <t>--------&gt;24055500128</t>
  </si>
  <si>
    <t>24055500128</t>
  </si>
  <si>
    <t>DCCTP</t>
  </si>
  <si>
    <t>DEL ESP CRIMES CONTRA TRANSPORTE DE
PASSAGEIROS</t>
  </si>
  <si>
    <t>--------&gt;24055500213</t>
  </si>
  <si>
    <t>24055500213</t>
  </si>
  <si>
    <t>DRCC</t>
  </si>
  <si>
    <t>DEL ESP REPRESSAO AOS CRIMES CIBERNETICOS</t>
  </si>
  <si>
    <t>---------&gt;24045500049</t>
  </si>
  <si>
    <t>24045500049</t>
  </si>
  <si>
    <t>LAB-CIBER</t>
  </si>
  <si>
    <t>LABORATORIO DE CRIMES CIBERNETICOS</t>
  </si>
  <si>
    <t>--------&gt;24055500286</t>
  </si>
  <si>
    <t>24055500286</t>
  </si>
  <si>
    <t>DCCEC</t>
  </si>
  <si>
    <t>DEL ESP CRIMES CONTRA ESTABELECIMENTOS
COMERCIAIS</t>
  </si>
  <si>
    <t>--------&gt;24055500104</t>
  </si>
  <si>
    <t>24055500104</t>
  </si>
  <si>
    <t>DEFA</t>
  </si>
  <si>
    <t>DEL ESP CRIMES DE DEFRAUDACOES E FALSIFICACOES</t>
  </si>
  <si>
    <t>-------&gt;24035500030</t>
  </si>
  <si>
    <t>24035500030</t>
  </si>
  <si>
    <t>GABINETE DO DEPARTAMENTO - DEIC</t>
  </si>
  <si>
    <t>--------&gt;24055500289</t>
  </si>
  <si>
    <t>24055500289</t>
  </si>
  <si>
    <t>DERC</t>
  </si>
  <si>
    <t>DELEGACIA ESPECIAL DE REPRESSAO AOS CRIMES
RURAIS</t>
  </si>
  <si>
    <t>--------&gt;24055500290</t>
  </si>
  <si>
    <t>24055500290</t>
  </si>
  <si>
    <t>NURCR</t>
  </si>
  <si>
    <t>NUCLEO DE REPRESSAO AS CRIMES RURAIS</t>
  </si>
  <si>
    <t>--------&gt;24064700025</t>
  </si>
  <si>
    <t>24064700025</t>
  </si>
  <si>
    <t>SIPLAN-DEIC</t>
  </si>
  <si>
    <t>SERVICO INTELIGENCIA E PLANEJAMENTO - DEIC</t>
  </si>
  <si>
    <t>---------&gt;24075500242</t>
  </si>
  <si>
    <t>24075500242</t>
  </si>
  <si>
    <t>SOE-DEIC</t>
  </si>
  <si>
    <t>SECAO OPERACOES ESTRATEGICAS - DEIC</t>
  </si>
  <si>
    <t>---------&gt;24075500241</t>
  </si>
  <si>
    <t>24075500241</t>
  </si>
  <si>
    <t>SINAE-DEIC</t>
  </si>
  <si>
    <t>SECAO INTELIGENCIA ANALISE ESTATISTICA - DEIC</t>
  </si>
  <si>
    <t>------&gt;24044700011</t>
  </si>
  <si>
    <t>24044700011</t>
  </si>
  <si>
    <t>DHPP</t>
  </si>
  <si>
    <t>DEPARTAMENTO ESP DE HOMICIDIO E PROTECAO A
PESSOA</t>
  </si>
  <si>
    <t>-------&gt;24044700029</t>
  </si>
  <si>
    <t>24044700029</t>
  </si>
  <si>
    <t>DIV-DHPP-GRP</t>
  </si>
  <si>
    <t>DIVISAO ESP HOM E PROTECAO A PESSOA DE
GUARAPARI</t>
  </si>
  <si>
    <t>--------&gt;24045500092</t>
  </si>
  <si>
    <t>24045500092</t>
  </si>
  <si>
    <t>GAB-DIV-DHPP-GRP</t>
  </si>
  <si>
    <t>GABINETE DA DIVISAO - GAB-DIV-DHPP-GRP</t>
  </si>
  <si>
    <t>--------&gt;24055500150</t>
  </si>
  <si>
    <t>24055500150</t>
  </si>
  <si>
    <t>DHC-GRP</t>
  </si>
  <si>
    <t>DEL ESP HOMICIDIO CONSUMADO DE GUARAPARI</t>
  </si>
  <si>
    <t>--------&gt;24045500099</t>
  </si>
  <si>
    <t>24045500099</t>
  </si>
  <si>
    <t>DHT-GRP</t>
  </si>
  <si>
    <t>DEL ESP HOMICIDIO TENTADO DE GUARAPARI</t>
  </si>
  <si>
    <t>-------&gt;24044700025</t>
  </si>
  <si>
    <t>24044700025</t>
  </si>
  <si>
    <t>DIV-DHPP-SER</t>
  </si>
  <si>
    <t>DIVISAO ESP HOMICIO E PROTECAO A PESSOA DA
SERRA</t>
  </si>
  <si>
    <t>--------&gt;24045500088</t>
  </si>
  <si>
    <t>24045500088</t>
  </si>
  <si>
    <t>GAB-DIV-DHPP-SER</t>
  </si>
  <si>
    <t>GABINETE DA DIVISAO - GAB-DIV-DHPP-SER</t>
  </si>
  <si>
    <t>--------&gt;24045500096</t>
  </si>
  <si>
    <t>24045500096</t>
  </si>
  <si>
    <t>DHT-VVE</t>
  </si>
  <si>
    <t>DEL ESP HOMICIDIO TENTADO DE VILA VELHA</t>
  </si>
  <si>
    <t>--------&gt;24045500095</t>
  </si>
  <si>
    <t>24045500095</t>
  </si>
  <si>
    <t>DHT-SER</t>
  </si>
  <si>
    <t>DEL ESP HOMICIDIO TENTADO DA SERRA</t>
  </si>
  <si>
    <t>--------&gt;24055500152</t>
  </si>
  <si>
    <t>24055500152</t>
  </si>
  <si>
    <t>DHC-SER</t>
  </si>
  <si>
    <t>DEL ESP HOMICIDIO CONSUMADO DE SERRA</t>
  </si>
  <si>
    <t>-------&gt;24055500283</t>
  </si>
  <si>
    <t>24055500283</t>
  </si>
  <si>
    <t>DPHOM</t>
  </si>
  <si>
    <t>DELEGACIA DE PLANTAO - HOMICIDIOS</t>
  </si>
  <si>
    <t>-------&gt;24044700028</t>
  </si>
  <si>
    <t>24044700028</t>
  </si>
  <si>
    <t>DIV-DHPP-VIA</t>
  </si>
  <si>
    <t>DIVISAO ESP HOM E PROTECAO A PESSOA DE VIANA</t>
  </si>
  <si>
    <t>--------&gt;24055500142</t>
  </si>
  <si>
    <t>24055500142</t>
  </si>
  <si>
    <t>DHC-VIA</t>
  </si>
  <si>
    <t>DEL ESP HOMICIDIO CONSUMADO DE VIANA</t>
  </si>
  <si>
    <t>--------&gt;24045500098</t>
  </si>
  <si>
    <t>24045500098</t>
  </si>
  <si>
    <t>DHT-VIA</t>
  </si>
  <si>
    <t>DEL ESP HOMICIDIO TENTADO DE VIANA</t>
  </si>
  <si>
    <t>--------&gt;24045500091</t>
  </si>
  <si>
    <t>24045500091</t>
  </si>
  <si>
    <t>GAB-DIV-DHPP-VIA</t>
  </si>
  <si>
    <t>GABINETE DA DIVISAO - GAB-DIV-DHPP-VIA</t>
  </si>
  <si>
    <t>-------&gt;24044700030</t>
  </si>
  <si>
    <t>24044700030</t>
  </si>
  <si>
    <t>DIV-DHPPM</t>
  </si>
  <si>
    <t>DIVISAO ESP HOM E PROTECAO A MULHER</t>
  </si>
  <si>
    <t>--------&gt;24055500211</t>
  </si>
  <si>
    <t>24055500211</t>
  </si>
  <si>
    <t>DHCM</t>
  </si>
  <si>
    <t>DEL ESP HOMICIDIO CONSUMADO - MULHER</t>
  </si>
  <si>
    <t>--------&gt;24045500100</t>
  </si>
  <si>
    <t>24045500100</t>
  </si>
  <si>
    <t>DHTM</t>
  </si>
  <si>
    <t>DEL ESP HOMICIDIO TENTADO - MULHER</t>
  </si>
  <si>
    <t>--------&gt;24045500093</t>
  </si>
  <si>
    <t>24045500093</t>
  </si>
  <si>
    <t>GAB-DIV-DHPPM</t>
  </si>
  <si>
    <t>GABINETE DA DIVISAO - GAB-DIV-DHPPM</t>
  </si>
  <si>
    <t>-------&gt;24044700027</t>
  </si>
  <si>
    <t>24044700027</t>
  </si>
  <si>
    <t>DIV-DHPP-CAR</t>
  </si>
  <si>
    <t>DIVISAO ESP HOM E PROTECAO A PESSOA DE
CARIACICA</t>
  </si>
  <si>
    <t>--------&gt;24045500097</t>
  </si>
  <si>
    <t>24045500097</t>
  </si>
  <si>
    <t>DHT-CAR</t>
  </si>
  <si>
    <t>DEL ESP HOMICIDIO TENTADO DE CARIACICA</t>
  </si>
  <si>
    <t>--------&gt;24045500090</t>
  </si>
  <si>
    <t>24045500090</t>
  </si>
  <si>
    <t>GAB-DIV-DHPP-CAR</t>
  </si>
  <si>
    <t>GABINETE DA DIVISAO - GAB-DIV-DHPP-CAR</t>
  </si>
  <si>
    <t>--------&gt;24055500151</t>
  </si>
  <si>
    <t>24055500151</t>
  </si>
  <si>
    <t>DHC-CAR</t>
  </si>
  <si>
    <t>DEL ESP HOMICIDIO CONSUMADO DE CARIACICA</t>
  </si>
  <si>
    <t>-------&gt;24045500024</t>
  </si>
  <si>
    <t>24045500024</t>
  </si>
  <si>
    <t>GAB-DHPP</t>
  </si>
  <si>
    <t>GABINETE DO DEPARTAMENTO - DHPP</t>
  </si>
  <si>
    <t>--------&gt;24064700020</t>
  </si>
  <si>
    <t>24064700020</t>
  </si>
  <si>
    <t>SIPLAN-DHPP</t>
  </si>
  <si>
    <t>SERVICO INTELIGENCIA E PLANEJAMENTO - DHPP</t>
  </si>
  <si>
    <t>---------&gt;24075500239</t>
  </si>
  <si>
    <t>24075500239</t>
  </si>
  <si>
    <t>SINAE-DHPP</t>
  </si>
  <si>
    <t>SECAO INTELIGENCIA ANALISE ESTATISTICA - DHPP</t>
  </si>
  <si>
    <t>---------&gt;24075500240</t>
  </si>
  <si>
    <t>24075500240</t>
  </si>
  <si>
    <t>SOE-DHPP</t>
  </si>
  <si>
    <t>SECAO OPERACOES ESTRATEGICAS - DHPP</t>
  </si>
  <si>
    <t>---------&gt;24065500016</t>
  </si>
  <si>
    <t>24065500016</t>
  </si>
  <si>
    <t>SPT-DHPP</t>
  </si>
  <si>
    <t>SECAO PROTECAO A TESTEMUNHA</t>
  </si>
  <si>
    <t>--------&gt;24055500234</t>
  </si>
  <si>
    <t>24055500234</t>
  </si>
  <si>
    <t>SIE-DHPP</t>
  </si>
  <si>
    <t>SERVICO INVESTIGACOES ESPECIAIS - DHPP</t>
  </si>
  <si>
    <t>-------&gt;24055500212</t>
  </si>
  <si>
    <t>24055500212</t>
  </si>
  <si>
    <t>DEPD</t>
  </si>
  <si>
    <t>DEL ESP HOMICIDIO - PESSOAS DESAPARECIDAS</t>
  </si>
  <si>
    <t>-------&gt;24044700024</t>
  </si>
  <si>
    <t>24044700024</t>
  </si>
  <si>
    <t>DIV-DHPP-VIT</t>
  </si>
  <si>
    <t>DIVISAO ESP HOMICIO E PROTECAO A PESSOA DE
VITORIA</t>
  </si>
  <si>
    <t>--------&gt;24045500087</t>
  </si>
  <si>
    <t>24045500087</t>
  </si>
  <si>
    <t>GAB-DIV-DHPP-VIT</t>
  </si>
  <si>
    <t>GABINETE DA DIVISAO - GAB-DIV-DHPP-VIT</t>
  </si>
  <si>
    <t>--------&gt;24045500094</t>
  </si>
  <si>
    <t>24045500094</t>
  </si>
  <si>
    <t>DHT-VIT</t>
  </si>
  <si>
    <t>DEL ESP HOMICIDIO TENTADO DE VITORIA</t>
  </si>
  <si>
    <t>--------&gt;24055500099</t>
  </si>
  <si>
    <t>24055500099</t>
  </si>
  <si>
    <t>DHC-VIT</t>
  </si>
  <si>
    <t>DEL ESP HOMICIDIO CONSUMADO DE VITORIA</t>
  </si>
  <si>
    <t>-------&gt;24044700026</t>
  </si>
  <si>
    <t>24044700026</t>
  </si>
  <si>
    <t>DIV-DHPP-VVE</t>
  </si>
  <si>
    <t>DIVISAO ESP HOM E PROTECAO A PESSOA DE VILA
VELHA</t>
  </si>
  <si>
    <t>--------&gt;24045500089</t>
  </si>
  <si>
    <t>24045500089</t>
  </si>
  <si>
    <t>GAB-DIV-DHPP-VVE</t>
  </si>
  <si>
    <t>GABINETE DA DIVISAO - GAB-DIV-DHPP-VVE</t>
  </si>
  <si>
    <t>--------&gt;24055500153</t>
  </si>
  <si>
    <t>24055500153</t>
  </si>
  <si>
    <t>DHC-VVE</t>
  </si>
  <si>
    <t>DEL ESP HOMICIDIO CONSUMADO DE VILA VELHA</t>
  </si>
  <si>
    <t>------&gt;24044700023</t>
  </si>
  <si>
    <t>24044700023</t>
  </si>
  <si>
    <t>DERM</t>
  </si>
  <si>
    <t>DIVISAO ESP DA REGIAO METROPOLITANA</t>
  </si>
  <si>
    <t>-------&gt;24055500214</t>
  </si>
  <si>
    <t>24055500214</t>
  </si>
  <si>
    <t>DEPI</t>
  </si>
  <si>
    <t>DEL ESP PROTECAO AO IDOSO</t>
  </si>
  <si>
    <t>-------&gt;24055500126</t>
  </si>
  <si>
    <t>24055500126</t>
  </si>
  <si>
    <t>DAS</t>
  </si>
  <si>
    <t>DEL ESP ANTISSEQUESTRO</t>
  </si>
  <si>
    <t>-------&gt;24055500105</t>
  </si>
  <si>
    <t>24055500105</t>
  </si>
  <si>
    <t>DECODI</t>
  </si>
  <si>
    <t>DEL ESP COSTUMES E DIVERSOES</t>
  </si>
  <si>
    <t>-------&gt;24055500110</t>
  </si>
  <si>
    <t>24055500110</t>
  </si>
  <si>
    <t>DEL ESP DEFESA DO CONSUMIDOR</t>
  </si>
  <si>
    <t>-------&gt;24045500078</t>
  </si>
  <si>
    <t>24045500078</t>
  </si>
  <si>
    <t>GAB-DERM</t>
  </si>
  <si>
    <t>GABINETE DA DIVISAO - DRM</t>
  </si>
  <si>
    <t>--------&gt;24075500266</t>
  </si>
  <si>
    <t>24075500266</t>
  </si>
  <si>
    <t>SINAE-DRM</t>
  </si>
  <si>
    <t>SECAO INTELIGENCIA ANALISE ESTATISTICA - DRM</t>
  </si>
  <si>
    <t>--------&gt;24075500265</t>
  </si>
  <si>
    <t>24075500265</t>
  </si>
  <si>
    <t>SAO-DERM</t>
  </si>
  <si>
    <t>SECAO APOIO OPERACIONAL - DRM</t>
  </si>
  <si>
    <t>--------&gt;24075500267</t>
  </si>
  <si>
    <t>24075500267</t>
  </si>
  <si>
    <t>SIE-DRM</t>
  </si>
  <si>
    <t>SECAO INVESTIGACOES ESPECIAIS - DRM</t>
  </si>
  <si>
    <t>-------&gt;24055500114</t>
  </si>
  <si>
    <t>24055500114</t>
  </si>
  <si>
    <t>DEACLE</t>
  </si>
  <si>
    <t>DEL ESP ADOLESCENTE EM CONFLITO COM A LEI</t>
  </si>
  <si>
    <t>-------&gt;24055500109</t>
  </si>
  <si>
    <t>24055500109</t>
  </si>
  <si>
    <t>DEPMA</t>
  </si>
  <si>
    <t>DEL ESP PROTECAO AO MEIO AMBIENTE</t>
  </si>
  <si>
    <t>-------&gt;24055500209</t>
  </si>
  <si>
    <t>24055500209</t>
  </si>
  <si>
    <t>DEFAEM</t>
  </si>
  <si>
    <t>DEL ESP FISCALIZACAO ARMAS MUNICOES E
EXPLOSIVOS</t>
  </si>
  <si>
    <t>--------&gt;24075500289</t>
  </si>
  <si>
    <t>24075500289</t>
  </si>
  <si>
    <t>SAEMDE</t>
  </si>
  <si>
    <t>SECAO ARMAS EXPL MUNICOES DESTINADAS A
DESTRUICAO</t>
  </si>
  <si>
    <t>--------&gt;24075500110</t>
  </si>
  <si>
    <t>24075500110</t>
  </si>
  <si>
    <t>SCBFP</t>
  </si>
  <si>
    <t>SECAO CONTROLE  BENS DESTINADOS FORCAS
POLICIAIS</t>
  </si>
  <si>
    <t>--------&gt;24075500109</t>
  </si>
  <si>
    <t>24075500109</t>
  </si>
  <si>
    <t>SCBEB</t>
  </si>
  <si>
    <t>SECAO CONTROLE  BENS PROD CONTR PELO EXERCITO
BR</t>
  </si>
  <si>
    <t>--------&gt;24075500268</t>
  </si>
  <si>
    <t>24075500268</t>
  </si>
  <si>
    <t>SEFIMIN</t>
  </si>
  <si>
    <t>SECAO FISCAL REG CONTR MINERADORAS E PROF
BLASTER</t>
  </si>
  <si>
    <t>-------&gt;24055500123</t>
  </si>
  <si>
    <t>24055500123</t>
  </si>
  <si>
    <t>DPCA</t>
  </si>
  <si>
    <t>DEL ESP PROTECAO A CRIANCA E ADOLESCENTE</t>
  </si>
  <si>
    <t>-------&gt;24055500168</t>
  </si>
  <si>
    <t>24055500168</t>
  </si>
  <si>
    <t>DEAT</t>
  </si>
  <si>
    <t>DEL ESP ACIDENTE DE TRABALHO</t>
  </si>
  <si>
    <t>-------&gt;24055500139</t>
  </si>
  <si>
    <t>24055500139</t>
  </si>
  <si>
    <t>DEATUR</t>
  </si>
  <si>
    <t>DEL ESP ATENDIMENTO E PROTECAO AO TURISTA</t>
  </si>
  <si>
    <t>------&gt;24044700022</t>
  </si>
  <si>
    <t>24044700022</t>
  </si>
  <si>
    <t>DIV-DDT</t>
  </si>
  <si>
    <t>DIVISAO ESP EM DELITOS DE TRANSITO</t>
  </si>
  <si>
    <t>-------&gt;24045500077</t>
  </si>
  <si>
    <t>24045500077</t>
  </si>
  <si>
    <t>GAB-DIV-DDT</t>
  </si>
  <si>
    <t>GABINETE DA DIVISAO - DDT</t>
  </si>
  <si>
    <t>--------&gt;24075500261</t>
  </si>
  <si>
    <t>24075500261</t>
  </si>
  <si>
    <t>SIIC</t>
  </si>
  <si>
    <t>SECAO IN IN COO ACOES FISCAL JUNTO ORG TRANS
AFINS</t>
  </si>
  <si>
    <t>--------&gt;24075500260</t>
  </si>
  <si>
    <t>24075500260</t>
  </si>
  <si>
    <t>SPEV-DIV-DDT</t>
  </si>
  <si>
    <t>SECAO PROJ EDUC PREV ESTUDO VIOLENCIA - DIV-DDT</t>
  </si>
  <si>
    <t>--------&gt;24075500258</t>
  </si>
  <si>
    <t>24075500258</t>
  </si>
  <si>
    <t>SINAE-DIV-DDT</t>
  </si>
  <si>
    <t>SECAO INTELIGENCIA ANALISE ESTATISTICA - DDT</t>
  </si>
  <si>
    <t>--------&gt;24075500259</t>
  </si>
  <si>
    <t>24075500259</t>
  </si>
  <si>
    <t>SAO-DIV-DDT</t>
  </si>
  <si>
    <t>SECAO APOIO OPERACIONAL - DDT</t>
  </si>
  <si>
    <t>--------&gt;24075500262</t>
  </si>
  <si>
    <t>24075500262</t>
  </si>
  <si>
    <t>SIE-DIV-DDT</t>
  </si>
  <si>
    <t>SECAO INVESTIGACOES ESPECIAIS - DIV-DDT</t>
  </si>
  <si>
    <t>-------&gt;24055500124</t>
  </si>
  <si>
    <t>24055500124</t>
  </si>
  <si>
    <t>DDT</t>
  </si>
  <si>
    <t>DEL ESP DELITOS DE TRANSITO</t>
  </si>
  <si>
    <t>--------&gt;24075500264</t>
  </si>
  <si>
    <t>24075500264</t>
  </si>
  <si>
    <t>SINV-DDT-CAR</t>
  </si>
  <si>
    <t>SECAO INVESTIGACAO DE CARIACICA E VIANA - DDT</t>
  </si>
  <si>
    <t>--------&gt;24075500019</t>
  </si>
  <si>
    <t>24075500019</t>
  </si>
  <si>
    <t>SINV-DDT-VIT</t>
  </si>
  <si>
    <t>SECAO INVESTIGACAO DE VITORIA - DDT</t>
  </si>
  <si>
    <t>--------&gt;24075500020</t>
  </si>
  <si>
    <t>24075500020</t>
  </si>
  <si>
    <t>SINV-DDT-SER</t>
  </si>
  <si>
    <t>SECAO INVESTIGACAO DE SERRA - DDT</t>
  </si>
  <si>
    <t>--------&gt;24075500263</t>
  </si>
  <si>
    <t>24075500263</t>
  </si>
  <si>
    <t>SINV-DDT-VVE</t>
  </si>
  <si>
    <t>SECAO INVESTIGACAO DE VILA VELHA - DDT</t>
  </si>
  <si>
    <t>-----&gt;24035500006</t>
  </si>
  <si>
    <t>24035500006</t>
  </si>
  <si>
    <t>ACADEPOL</t>
  </si>
  <si>
    <t>ACADEMIA POLICIA CIVIL</t>
  </si>
  <si>
    <t>------&gt;24035500011</t>
  </si>
  <si>
    <t>24035500011</t>
  </si>
  <si>
    <t>GABINETE DIRETOR - ACADEPOL</t>
  </si>
  <si>
    <t>------&gt;24035500021</t>
  </si>
  <si>
    <t>24035500021</t>
  </si>
  <si>
    <t>UD</t>
  </si>
  <si>
    <t>UNIDADE DE DIRECAO</t>
  </si>
  <si>
    <t>------&gt;24035500022</t>
  </si>
  <si>
    <t>24035500022</t>
  </si>
  <si>
    <t>UNIAD</t>
  </si>
  <si>
    <t>UNIDADE DE ASSESSORAMENTO E APOIO
ADMINISTRATIVO</t>
  </si>
  <si>
    <t>-------&gt;24035500012</t>
  </si>
  <si>
    <t>24035500012</t>
  </si>
  <si>
    <t>ASTEC-ACADEPOL</t>
  </si>
  <si>
    <t>ASSESSORIA TECNICA - ACADEPOL</t>
  </si>
  <si>
    <t>------&gt;24035500023</t>
  </si>
  <si>
    <t>24035500023</t>
  </si>
  <si>
    <t>UNIE</t>
  </si>
  <si>
    <t>UNIDADE EXECUTIVA</t>
  </si>
  <si>
    <t>-------&gt;24035500013</t>
  </si>
  <si>
    <t>24035500013</t>
  </si>
  <si>
    <t>STAP</t>
  </si>
  <si>
    <t>SERVICO TREINAMENTO E APERFEICOAMENTO
POLICIAL</t>
  </si>
  <si>
    <t>--------&gt;24075500229</t>
  </si>
  <si>
    <t>24075500229</t>
  </si>
  <si>
    <t>SPCCP</t>
  </si>
  <si>
    <t>SECAO PLANEJAMENTO CURSOS E CONCURSOS
PUBLICOS</t>
  </si>
  <si>
    <t>--------&gt;24045500034</t>
  </si>
  <si>
    <t>24045500034</t>
  </si>
  <si>
    <t>SEFCAP</t>
  </si>
  <si>
    <t>SECAO ENSINO FORMACAO CAPACITACAO APOIO
PEDAGOGICO</t>
  </si>
  <si>
    <t>-------&gt;24045500033</t>
  </si>
  <si>
    <t>24045500033</t>
  </si>
  <si>
    <t>SDG</t>
  </si>
  <si>
    <t>SERVICO DOCUMENTACAO GERAL</t>
  </si>
  <si>
    <t>-------&gt;24064700045</t>
  </si>
  <si>
    <t>24064700045</t>
  </si>
  <si>
    <t>SATTO</t>
  </si>
  <si>
    <t>SERVICO ARMAMENTO TIRO E TECNICAS
OPERACIONAIS</t>
  </si>
  <si>
    <t>--------&gt;24075500230</t>
  </si>
  <si>
    <t>24075500230</t>
  </si>
  <si>
    <t>STODA</t>
  </si>
  <si>
    <t>SECAO TEC OPERAC DEFESA PESSOAL EMPREGO
ARMAS FOGO</t>
  </si>
  <si>
    <t>--------&gt;24035500024</t>
  </si>
  <si>
    <t>24035500024</t>
  </si>
  <si>
    <t>SAT</t>
  </si>
  <si>
    <t>SECAO ARMAMENTO E TIRO</t>
  </si>
  <si>
    <t>-----&gt;24035500028</t>
  </si>
  <si>
    <t>24035500028</t>
  </si>
  <si>
    <t>SPRNO</t>
  </si>
  <si>
    <t>SUPERINTENDENCIA POLICIA REGIONAL NOROESTE -
SPRNO</t>
  </si>
  <si>
    <t>------&gt;24055500052</t>
  </si>
  <si>
    <t>24055500052</t>
  </si>
  <si>
    <t>14ªDR-BSF</t>
  </si>
  <si>
    <t>14ª DELEGACIA REGIONAL - BARRA DE SAO FRANCISCO</t>
  </si>
  <si>
    <t>-------&gt;24055500156</t>
  </si>
  <si>
    <t>24055500156</t>
  </si>
  <si>
    <t>DP-ABR</t>
  </si>
  <si>
    <t>DELEGACIA POLICIA - AGUIA BRANCA</t>
  </si>
  <si>
    <t>-------&gt;24055500044</t>
  </si>
  <si>
    <t>24055500044</t>
  </si>
  <si>
    <t>DP-ADN</t>
  </si>
  <si>
    <t>DELEGACIA POLICIA - AGUA DOCE DO NORTE</t>
  </si>
  <si>
    <t>-------&gt;24055500239</t>
  </si>
  <si>
    <t>24055500239</t>
  </si>
  <si>
    <t>GAB-14ªDR-BSF</t>
  </si>
  <si>
    <t>GABINETE DA DELEGACIA REGIONAL - 14ªDR-BSF</t>
  </si>
  <si>
    <t>--------&gt;24075500187</t>
  </si>
  <si>
    <t>24075500187</t>
  </si>
  <si>
    <t>SAO-14ªDR-BSF</t>
  </si>
  <si>
    <t>SECAO APOIO OPERACIONAL - 14ªDR-BSF</t>
  </si>
  <si>
    <t>--------&gt;24056300007</t>
  </si>
  <si>
    <t>24056300007</t>
  </si>
  <si>
    <t>SINAE-14ªDR-BSF</t>
  </si>
  <si>
    <t>SECAO INTELIGENCIA ANALISE ESTATISTICA - 14ªDR-BSF</t>
  </si>
  <si>
    <t>--------&gt;24075500073</t>
  </si>
  <si>
    <t>24075500073</t>
  </si>
  <si>
    <t>SAA-14ªDR-BSF</t>
  </si>
  <si>
    <t>SECAO APOIO ADMINISTRATIVO - 14ªDR-BSF</t>
  </si>
  <si>
    <t>--------&gt;24075500186</t>
  </si>
  <si>
    <t>24075500186</t>
  </si>
  <si>
    <t>SRVO-14ªDR-BSF</t>
  </si>
  <si>
    <t>SECAO REGISTRO E VERIF DE OCORRENCIAS -
14ªDR-BSF</t>
  </si>
  <si>
    <t>-------&gt;24055500074</t>
  </si>
  <si>
    <t>24055500074</t>
  </si>
  <si>
    <t>DP-MAN</t>
  </si>
  <si>
    <t>DELEGACIA POLICIA - MANTENOPOLIS</t>
  </si>
  <si>
    <t>-------&gt;24055500229</t>
  </si>
  <si>
    <t>24055500229</t>
  </si>
  <si>
    <t>DPR-14ªDR-BSF</t>
  </si>
  <si>
    <t>DELEGACIA PLANTAO REGIONAL - 14ªDR-BSF</t>
  </si>
  <si>
    <t>-------&gt;24055500060</t>
  </si>
  <si>
    <t>24055500060</t>
  </si>
  <si>
    <t>DP-ECO</t>
  </si>
  <si>
    <t>DELEGACIA POLICIA - ECOPORANGA</t>
  </si>
  <si>
    <t>------&gt;24045500011</t>
  </si>
  <si>
    <t>24045500011</t>
  </si>
  <si>
    <t>15ªDR-COL</t>
  </si>
  <si>
    <t>15ª DELEGACIA REGIONAL - COLATINA</t>
  </si>
  <si>
    <t>-------&gt;24055500075</t>
  </si>
  <si>
    <t>24055500075</t>
  </si>
  <si>
    <t>DP-MRL</t>
  </si>
  <si>
    <t>DELEGACIA POLICIA - MARILANDIA</t>
  </si>
  <si>
    <t>-------&gt;24055500271</t>
  </si>
  <si>
    <t>24055500271</t>
  </si>
  <si>
    <t>DPCAI-15ªDR-COL</t>
  </si>
  <si>
    <t>DEL ESP PROTECAO CRIANCA ADOL E IDOSO -
15ªDR-COL</t>
  </si>
  <si>
    <t>-------&gt;24055500037</t>
  </si>
  <si>
    <t>24055500037</t>
  </si>
  <si>
    <t>DEAM-15ªDR-COL</t>
  </si>
  <si>
    <t>DEL ESP ATENDIMENTO A MULHER - 15ªDR-COL</t>
  </si>
  <si>
    <t>-------&gt;24055500053</t>
  </si>
  <si>
    <t>24055500053</t>
  </si>
  <si>
    <t>DP-BGU</t>
  </si>
  <si>
    <t>DELEGACIA POLICIA - BAIXO GUANDU</t>
  </si>
  <si>
    <t>-------&gt;24055500158</t>
  </si>
  <si>
    <t>24055500158</t>
  </si>
  <si>
    <t>DP-SDN</t>
  </si>
  <si>
    <t>DELEGACIA POLICIA - SAO DOMINGOS DO NORTE</t>
  </si>
  <si>
    <t>-------&gt;24055500230</t>
  </si>
  <si>
    <t>24055500230</t>
  </si>
  <si>
    <t>DPR-15ªDR-COL</t>
  </si>
  <si>
    <t>DELEGACIA PLANTAO REGIONAL - 15ªDR-COL</t>
  </si>
  <si>
    <t>-------&gt;24055500036</t>
  </si>
  <si>
    <t>24055500036</t>
  </si>
  <si>
    <t>DHPP-15ªDR-COL</t>
  </si>
  <si>
    <t>DEL ESP HOMICIDIO E PROTECAO A PESSOA -
15ªDR-COL</t>
  </si>
  <si>
    <t>-------&gt;24055500272</t>
  </si>
  <si>
    <t>24055500272</t>
  </si>
  <si>
    <t>DP-GLI</t>
  </si>
  <si>
    <t>DELEGACIA POLICIA - GOVERNADOR LINDENBERG</t>
  </si>
  <si>
    <t>-------&gt;24055500270</t>
  </si>
  <si>
    <t>24055500270</t>
  </si>
  <si>
    <t>DENARC-15ªDR-COL</t>
  </si>
  <si>
    <t>DEL ESP NARCOTICOS - 15ªDR-COL</t>
  </si>
  <si>
    <t>-------&gt;24055500048</t>
  </si>
  <si>
    <t>24055500048</t>
  </si>
  <si>
    <t>DP-ARN</t>
  </si>
  <si>
    <t>DELEGACIA POLICIA - ALTO RIO NOVO</t>
  </si>
  <si>
    <t>-------&gt;24045500026</t>
  </si>
  <si>
    <t>24045500026</t>
  </si>
  <si>
    <t>GAB-15ªDR-COL</t>
  </si>
  <si>
    <t>GABINETE DA DELEGACIA REGIONAL - 15ªDR-COL</t>
  </si>
  <si>
    <t>--------&gt;24075500041</t>
  </si>
  <si>
    <t>24075500041</t>
  </si>
  <si>
    <t>SAA-15ªDR-COL</t>
  </si>
  <si>
    <t>SECAO APOIO ADMINISTRATIVO - 15ªDR-COL</t>
  </si>
  <si>
    <t>--------&gt;24075500189</t>
  </si>
  <si>
    <t>24075500189</t>
  </si>
  <si>
    <t>SAO-15ªDR-COL</t>
  </si>
  <si>
    <t>SECAO APOIO OPERACIONAL - 15ªDR-COL</t>
  </si>
  <si>
    <t>--------&gt;24075500188</t>
  </si>
  <si>
    <t>24075500188</t>
  </si>
  <si>
    <t>SRVO-15ªDR-COL</t>
  </si>
  <si>
    <t>SECAO REGISTRO E VERIF DE OCORRENCIAS -
15ªDR-COL</t>
  </si>
  <si>
    <t>--------&gt;24056300014</t>
  </si>
  <si>
    <t>24056300014</t>
  </si>
  <si>
    <t>SECAO INTELIGENCIA ANALISE ESTATISTICA -
15ªDR-COL</t>
  </si>
  <si>
    <t>-------&gt;24055500173</t>
  </si>
  <si>
    <t>24055500173</t>
  </si>
  <si>
    <t>DIPO-15ªDR-COL</t>
  </si>
  <si>
    <t>DEL ESP INFRACOES PENAIS OUTRAS - 15ªDR-COL</t>
  </si>
  <si>
    <t>-------&gt;24055500143</t>
  </si>
  <si>
    <t>24055500143</t>
  </si>
  <si>
    <t>DEIC-15ªDR-COL</t>
  </si>
  <si>
    <t>DEL ESP INVESTIGACOES CRIMINAIS - 15ªDR-COL</t>
  </si>
  <si>
    <t>-------&gt;24055500082</t>
  </si>
  <si>
    <t>24055500082</t>
  </si>
  <si>
    <t>DP-PAN</t>
  </si>
  <si>
    <t>DELEGACIA POLICIA - PANCAS</t>
  </si>
  <si>
    <t>------&gt;24055500081</t>
  </si>
  <si>
    <t>24055500081</t>
  </si>
  <si>
    <t>17ªDR-NVE</t>
  </si>
  <si>
    <t>17ª DELEGACIA REGIONAL - NOVA VENECIA</t>
  </si>
  <si>
    <t>-------&gt;24055500092</t>
  </si>
  <si>
    <t>24055500092</t>
  </si>
  <si>
    <t>DP-SGP</t>
  </si>
  <si>
    <t>DELEGACIA POLICIA - SAO GABRIAL DA PALHA</t>
  </si>
  <si>
    <t>-------&gt;24055500257</t>
  </si>
  <si>
    <t>24055500257</t>
  </si>
  <si>
    <t>DENARC-17ªDR-NVE</t>
  </si>
  <si>
    <t>DEL ESP NARCOTICOS - 17ªDR-NVE</t>
  </si>
  <si>
    <t>-------&gt;24055500242</t>
  </si>
  <si>
    <t>24055500242</t>
  </si>
  <si>
    <t>GAB-17ªDR-NVE</t>
  </si>
  <si>
    <t>GABINETE DA DELEGACIA REGIONAL - 17ªDR-NVE</t>
  </si>
  <si>
    <t>--------&gt;24056300010</t>
  </si>
  <si>
    <t>24056300010</t>
  </si>
  <si>
    <t>SINAE-17ªDR-NVE</t>
  </si>
  <si>
    <t>SECAO INTELIGENCIA ANALISE ESTATISTICA -
17ªDR-NVE</t>
  </si>
  <si>
    <t>--------&gt;24075500094</t>
  </si>
  <si>
    <t>24075500094</t>
  </si>
  <si>
    <t>SAA-17ªDR-NVE</t>
  </si>
  <si>
    <t>SECAO APOIO ADMINISTRATIVO - 17ªDR-NVE</t>
  </si>
  <si>
    <t>--------&gt;24075500194</t>
  </si>
  <si>
    <t>24075500194</t>
  </si>
  <si>
    <t>SAO-17ªDR-NVE</t>
  </si>
  <si>
    <t>SECAO APOIO OPERACIONAL - 17ªDR-NVE</t>
  </si>
  <si>
    <t>--------&gt;24075500193</t>
  </si>
  <si>
    <t>24075500193</t>
  </si>
  <si>
    <t>SRVO-17ªDR-NVE</t>
  </si>
  <si>
    <t>SECAO REGISTRO E VERIF DE OCORRENCIAS -
17ªDR-NVE</t>
  </si>
  <si>
    <t>-------&gt;24055500084</t>
  </si>
  <si>
    <t>24055500084</t>
  </si>
  <si>
    <t>DP-PIN</t>
  </si>
  <si>
    <t>DELEGACIA POLICIA - PINHEIROS</t>
  </si>
  <si>
    <t>-------&gt;24055500162</t>
  </si>
  <si>
    <t>24055500162</t>
  </si>
  <si>
    <t>DP-PBE</t>
  </si>
  <si>
    <t>DELEGACIA POLICIA - PONTO BELO</t>
  </si>
  <si>
    <t>-------&gt;24055500261</t>
  </si>
  <si>
    <t>24055500261</t>
  </si>
  <si>
    <t>DIPO-17ªDR-NVE</t>
  </si>
  <si>
    <t>DEL ESP INFRACOES PENAIS OUTRAS - 17ªDR-NVE</t>
  </si>
  <si>
    <t>-------&gt;24055500232</t>
  </si>
  <si>
    <t>24055500232</t>
  </si>
  <si>
    <t>DPR-17ªDR-NVE</t>
  </si>
  <si>
    <t>DELEGACIA PLANTAO REGIONAL - 17ªDR-NVE</t>
  </si>
  <si>
    <t>-------&gt;24055500078</t>
  </si>
  <si>
    <t>24055500078</t>
  </si>
  <si>
    <t>DP-MUC</t>
  </si>
  <si>
    <t>DELEGACIA POLICIA - MUCURICI</t>
  </si>
  <si>
    <t>-------&gt;24055500077</t>
  </si>
  <si>
    <t>24055500077</t>
  </si>
  <si>
    <t>DP-MON</t>
  </si>
  <si>
    <t>DELEGACIA POLICIA - MONTANHA</t>
  </si>
  <si>
    <t>-------&gt;24055500258</t>
  </si>
  <si>
    <t>24055500258</t>
  </si>
  <si>
    <t>DEIC-17ªDR-NVE</t>
  </si>
  <si>
    <t>DEL ESP INVESTIGACOES CRIMINAIS - 17ªDR-NVE</t>
  </si>
  <si>
    <t>-------&gt;24055500259</t>
  </si>
  <si>
    <t>24055500259</t>
  </si>
  <si>
    <t>DEAM-17ªDR-NVE</t>
  </si>
  <si>
    <t>DEL ESP ATENDIMENTO A MULHER - 17ªDR-NVE</t>
  </si>
  <si>
    <t>-------&gt;24055500166</t>
  </si>
  <si>
    <t>24055500166</t>
  </si>
  <si>
    <t>DP-VVA</t>
  </si>
  <si>
    <t>DELEGACIA POLICIA - VILA VALERIO</t>
  </si>
  <si>
    <t>-------&gt;24055500256</t>
  </si>
  <si>
    <t>24055500256</t>
  </si>
  <si>
    <t>DHPP-17ªDR-NVE</t>
  </si>
  <si>
    <t>DEL ESP HOMICIDIO E PROTECAO A PESSOA -
17ªDR-NVE</t>
  </si>
  <si>
    <t>-------&gt;24055500054</t>
  </si>
  <si>
    <t>24055500054</t>
  </si>
  <si>
    <t>DP-BES</t>
  </si>
  <si>
    <t>DELEGACIA POLICIA - BOA ESPERANCA</t>
  </si>
  <si>
    <t>-------&gt;24055500260</t>
  </si>
  <si>
    <t>24055500260</t>
  </si>
  <si>
    <t>DPCAI-17ªDR-NVE</t>
  </si>
  <si>
    <t>DEL ESP PROTECAO CRIANCA ADOL E IDOSO -
17ªDR-NVE</t>
  </si>
  <si>
    <t>-------&gt;24055500165</t>
  </si>
  <si>
    <t>24055500165</t>
  </si>
  <si>
    <t>DP-VPA</t>
  </si>
  <si>
    <t>DELEGACIA POLICIA - VILA PAVAO</t>
  </si>
  <si>
    <t>------&gt;24045500080</t>
  </si>
  <si>
    <t>24045500080</t>
  </si>
  <si>
    <t>GAB-SPRNO</t>
  </si>
  <si>
    <t>GABINETE DA SUPERINTENDENCIA - SPRNO</t>
  </si>
  <si>
    <t>-----&gt;24035500027</t>
  </si>
  <si>
    <t>24035500027</t>
  </si>
  <si>
    <t>SPRSR</t>
  </si>
  <si>
    <t>SUPERINTENDENCIA POLICIA REGIONAL SERRANA -
SPRSR</t>
  </si>
  <si>
    <t>------&gt;24055500091</t>
  </si>
  <si>
    <t>24055500091</t>
  </si>
  <si>
    <t>12ªDR-STE</t>
  </si>
  <si>
    <t>12ª DELEGACIA REGIONAL - SANTA TERESA</t>
  </si>
  <si>
    <t>-------&gt;24055500163</t>
  </si>
  <si>
    <t>24055500163</t>
  </si>
  <si>
    <t>DP-SRC</t>
  </si>
  <si>
    <t>DELEGACIA POLICIA - SAO ROQUE DO CANAA</t>
  </si>
  <si>
    <t>-------&gt;24055500227</t>
  </si>
  <si>
    <t>24055500227</t>
  </si>
  <si>
    <t>DPR-12ªDR-STE</t>
  </si>
  <si>
    <t>DELEGACIA PLANTAO REGIONAL - 12ªDR-STE</t>
  </si>
  <si>
    <t>-------&gt;24055500243</t>
  </si>
  <si>
    <t>24055500243</t>
  </si>
  <si>
    <t>GAB-12ªDR-STE</t>
  </si>
  <si>
    <t>GABINETE DA DELEGACIA REGIONAL - 12ªDR-STE</t>
  </si>
  <si>
    <t>--------&gt;24075500159</t>
  </si>
  <si>
    <t>24075500159</t>
  </si>
  <si>
    <t>SAA-12ªDR-STE</t>
  </si>
  <si>
    <t>SECAO APOIO ADMINISTRATIVO - 12ªDR-STE</t>
  </si>
  <si>
    <t>--------&gt;24056300011</t>
  </si>
  <si>
    <t>24056300011</t>
  </si>
  <si>
    <t>SINAE-12ªDR-STE</t>
  </si>
  <si>
    <t>SECAO INTELIGENCIA ANALISE ESTATISTICA - 12ªDR-STE</t>
  </si>
  <si>
    <t>--------&gt;24075500226</t>
  </si>
  <si>
    <t>24075500226</t>
  </si>
  <si>
    <t>SAO-12ªDR-STE</t>
  </si>
  <si>
    <t>SECAO APOIO OPERACIONAL - 12ªDR-STE</t>
  </si>
  <si>
    <t>--------&gt;24075500225</t>
  </si>
  <si>
    <t>24075500225</t>
  </si>
  <si>
    <t>SRVO-12ªDR-STE</t>
  </si>
  <si>
    <t>SECAO REGISTRO E VERIF DE OCORRENCIAS -
12ªDR-STE</t>
  </si>
  <si>
    <t>-------&gt;24055500089</t>
  </si>
  <si>
    <t>24055500089</t>
  </si>
  <si>
    <t>DP-SLE</t>
  </si>
  <si>
    <t>DELEGACIA POLICIA - SANTA LEOPOLDINA</t>
  </si>
  <si>
    <t>-------&gt;24055500090</t>
  </si>
  <si>
    <t>24055500090</t>
  </si>
  <si>
    <t>DP-SMJ</t>
  </si>
  <si>
    <t>DELEGACIA POLICIA - SANTA MARIA DE JETIBA</t>
  </si>
  <si>
    <t>-------&gt;24055500066</t>
  </si>
  <si>
    <t>24055500066</t>
  </si>
  <si>
    <t>DP-ITG</t>
  </si>
  <si>
    <t>DELEGACIA POLICIA - ITAGUACU</t>
  </si>
  <si>
    <t>-------&gt;24055500068</t>
  </si>
  <si>
    <t>24055500068</t>
  </si>
  <si>
    <t>DP-ITR</t>
  </si>
  <si>
    <t>DELEGACIA POLICIA - ITARANA</t>
  </si>
  <si>
    <t>------&gt;24055500062</t>
  </si>
  <si>
    <t>24055500062</t>
  </si>
  <si>
    <t>8ªDR-IBA</t>
  </si>
  <si>
    <t>8ª DELEGACIA REGIONAL - IBATIBA</t>
  </si>
  <si>
    <t>-------&gt;24055500064</t>
  </si>
  <si>
    <t>24055500064</t>
  </si>
  <si>
    <t>DP-IBT</t>
  </si>
  <si>
    <t>DELEGACIA POLICIA - IBITIRAMA</t>
  </si>
  <si>
    <t>-------&gt;24055500079</t>
  </si>
  <si>
    <t>24055500079</t>
  </si>
  <si>
    <t>DP-MFR</t>
  </si>
  <si>
    <t>DELEGACIA POLICIA - MUNIZ FREIRE</t>
  </si>
  <si>
    <t>-------&gt;24055500159</t>
  </si>
  <si>
    <t>24055500159</t>
  </si>
  <si>
    <t>DP-BRE</t>
  </si>
  <si>
    <t>DELEGACIA POLICIA - BREJETUBA</t>
  </si>
  <si>
    <t>-------&gt;24055500240</t>
  </si>
  <si>
    <t>24055500240</t>
  </si>
  <si>
    <t>GAB-8ªDR-IBA</t>
  </si>
  <si>
    <t>GABINETE DA DELEGACIA REGIONAL - 8ªDR-IBA</t>
  </si>
  <si>
    <t>--------&gt;24056300008</t>
  </si>
  <si>
    <t>24056300008</t>
  </si>
  <si>
    <t>SINAE-8ªDR-IBA</t>
  </si>
  <si>
    <t>SECAO INTELIGENCIA ANALISE ESTATISTICA - 8ªDR-IBA</t>
  </si>
  <si>
    <t>--------&gt;24075500162</t>
  </si>
  <si>
    <t>24075500162</t>
  </si>
  <si>
    <t>SAA-8ªDR-IBA</t>
  </si>
  <si>
    <t>SECAO APOIO ADMINISTRATIVO - 8ªDR-IBA</t>
  </si>
  <si>
    <t>--------&gt;24075500211</t>
  </si>
  <si>
    <t>24075500211</t>
  </si>
  <si>
    <t>SRVO-8ªDR-IBA</t>
  </si>
  <si>
    <t>SECAO REGISTRO E VERIF DE OCORRENCIAS - 8ªDR-IBA</t>
  </si>
  <si>
    <t>--------&gt;24075500212</t>
  </si>
  <si>
    <t>24075500212</t>
  </si>
  <si>
    <t>SAO-8ªDR-IBA</t>
  </si>
  <si>
    <t>SECAO APOIO OPERACIONAL - 8ªDR-IBA</t>
  </si>
  <si>
    <t>-------&gt;24055500157</t>
  </si>
  <si>
    <t>24055500157</t>
  </si>
  <si>
    <t>DP-IRP</t>
  </si>
  <si>
    <t>DELEGACIA POLICIA - IRUPI</t>
  </si>
  <si>
    <t>-------&gt;24055500069</t>
  </si>
  <si>
    <t>24055500069</t>
  </si>
  <si>
    <t>DP-IUN</t>
  </si>
  <si>
    <t>DELEGACIA POLICIA - IUNA</t>
  </si>
  <si>
    <t>-------&gt;24055500223</t>
  </si>
  <si>
    <t>24055500223</t>
  </si>
  <si>
    <t>DPR-8ªDR-IBA</t>
  </si>
  <si>
    <t>DELEGACIA PLANTAO REGIONAL - 8ªDR-IBA</t>
  </si>
  <si>
    <t>------&gt;24045500081</t>
  </si>
  <si>
    <t>24045500081</t>
  </si>
  <si>
    <t>GAB-SPRSR</t>
  </si>
  <si>
    <t>GABINETE DA SUPERINTENDENCIA - SPRSR</t>
  </si>
  <si>
    <t>------&gt;24055500096</t>
  </si>
  <si>
    <t>24055500096</t>
  </si>
  <si>
    <t>11ªDR-VNI</t>
  </si>
  <si>
    <t>11ª DELEGACIA REGIONAL - VENDA NOVA DO IMIGRANTE</t>
  </si>
  <si>
    <t>-------&gt;24055500267</t>
  </si>
  <si>
    <t>24055500267</t>
  </si>
  <si>
    <t>DIPO-11ªDR-VNI</t>
  </si>
  <si>
    <t>DEL ESP INFRACOES PENAIS OUTRAS - 11ªDR-VNI</t>
  </si>
  <si>
    <t>-------&gt;24055500265</t>
  </si>
  <si>
    <t>24055500265</t>
  </si>
  <si>
    <t>DEAM-11ªDR-VNI</t>
  </si>
  <si>
    <t>DEL ESP ATENDIMENTO A MULHER - 11ªDR-VNI</t>
  </si>
  <si>
    <t>-------&gt;24055500263</t>
  </si>
  <si>
    <t>24055500263</t>
  </si>
  <si>
    <t>DENARC-11ªDR-VNI</t>
  </si>
  <si>
    <t>DEL ESP DE NARCOTICOS - 11ªDR-VNI</t>
  </si>
  <si>
    <t>-------&gt;24055500119</t>
  </si>
  <si>
    <t>24055500119</t>
  </si>
  <si>
    <t>DP-ACL</t>
  </si>
  <si>
    <t>DELEGACIA POLICIA - AFONSO CLAUDIO</t>
  </si>
  <si>
    <t>-------&gt;24055500098</t>
  </si>
  <si>
    <t>24055500098</t>
  </si>
  <si>
    <t>DP-CCA</t>
  </si>
  <si>
    <t>DELEGACIA POLICIA - CONCEICAO DO CASTELO</t>
  </si>
  <si>
    <t>-------&gt;24055500262</t>
  </si>
  <si>
    <t>24055500262</t>
  </si>
  <si>
    <t>DHPP-11ªDR-VNI</t>
  </si>
  <si>
    <t>DEL ESP HOMICIDIO E PROTECAO A PESSOA - 11ªDR-VNI</t>
  </si>
  <si>
    <t>-------&gt;24055500058</t>
  </si>
  <si>
    <t>24055500058</t>
  </si>
  <si>
    <t>DP-DMA</t>
  </si>
  <si>
    <t>DELEGACIA POLICIA - DOMINGOS MARTINS</t>
  </si>
  <si>
    <t>-------&gt;24055500226</t>
  </si>
  <si>
    <t>24055500226</t>
  </si>
  <si>
    <t>DPR-11ªDR-VNI</t>
  </si>
  <si>
    <t>DELEGACIA PLANTAO REGIONAL - 11ªDR-VNI</t>
  </si>
  <si>
    <t>-------&gt;24055500264</t>
  </si>
  <si>
    <t>24055500264</t>
  </si>
  <si>
    <t>DEIC-11ªDR-VNI</t>
  </si>
  <si>
    <t>DEL ESP INVESTIGACOES CRIMINAIS - 11ªDR-VNI</t>
  </si>
  <si>
    <t>-------&gt;24055500073</t>
  </si>
  <si>
    <t>24055500073</t>
  </si>
  <si>
    <t>DP-LTE</t>
  </si>
  <si>
    <t>DELEGACIA POLICIA - LARANJA DA TERRA</t>
  </si>
  <si>
    <t>-------&gt;24055500266</t>
  </si>
  <si>
    <t>24055500266</t>
  </si>
  <si>
    <t>DPCAI-11ªDR-VNI</t>
  </si>
  <si>
    <t>DEL ESP PROTECAO CRIANCA ADOL E IDOSO -
11ªDR-VNI</t>
  </si>
  <si>
    <t>-------&gt;24055500244</t>
  </si>
  <si>
    <t>24055500244</t>
  </si>
  <si>
    <t>GAB-11ªDR-VNI</t>
  </si>
  <si>
    <t>GABINETE DA DELEGACIA REGIONAL - 11ªDR-VNI</t>
  </si>
  <si>
    <t>--------&gt;24075500221</t>
  </si>
  <si>
    <t>24075500221</t>
  </si>
  <si>
    <t>SAO-11ªDR-VNI</t>
  </si>
  <si>
    <t>SECAO APOIO OPERACIONAL - 11ªDR-VNI</t>
  </si>
  <si>
    <t>--------&gt;24075500160</t>
  </si>
  <si>
    <t>24075500160</t>
  </si>
  <si>
    <t>SAA-11ªDR-VNI</t>
  </si>
  <si>
    <t>SECAO APOIO ADMINISTRATIVO - 11ªDR-VNI</t>
  </si>
  <si>
    <t>--------&gt;24056300012</t>
  </si>
  <si>
    <t>24056300012</t>
  </si>
  <si>
    <t>SINAE-11ªDR-VNI</t>
  </si>
  <si>
    <t>SECAO INTELIGENCIA ANALISE ESTATISTICA - 11ªDR-VNI</t>
  </si>
  <si>
    <t>--------&gt;24075500220</t>
  </si>
  <si>
    <t>24075500220</t>
  </si>
  <si>
    <t>SRVO-11ªDR-VNI</t>
  </si>
  <si>
    <t>SECAO REGISTRO E VERIF DE OCORRENCIAS -
11ªDR-VNI</t>
  </si>
  <si>
    <t>-------&gt;24055500161</t>
  </si>
  <si>
    <t>24055500161</t>
  </si>
  <si>
    <t>DP-MFL</t>
  </si>
  <si>
    <t>DELEGACIA POLICIA - MARECHAL FLORIANO</t>
  </si>
  <si>
    <t>-----&gt;24035500015</t>
  </si>
  <si>
    <t>24035500015</t>
  </si>
  <si>
    <t>SIAE</t>
  </si>
  <si>
    <t>SUPERINTENDENCIA INTELIGENCIA ACOES ESTRAT -
SIAE</t>
  </si>
  <si>
    <t>------&gt;24045500043</t>
  </si>
  <si>
    <t>24045500043</t>
  </si>
  <si>
    <t>CORE</t>
  </si>
  <si>
    <t>COORDENADORIA DE OPERACOES E RECURSOS
ESPECIAIS</t>
  </si>
  <si>
    <t>------&gt;24052000011</t>
  </si>
  <si>
    <t>24052000011</t>
  </si>
  <si>
    <t>DICCOR</t>
  </si>
  <si>
    <t>DIVISAO DE COMBATE A CORRUPCAO E CRIME
ORGANIZADO</t>
  </si>
  <si>
    <t>-------&gt;24055500111</t>
  </si>
  <si>
    <t>24055500111</t>
  </si>
  <si>
    <t>DECCOR</t>
  </si>
  <si>
    <t>DELEGACIA DE COMBATE A CORRUPCAO</t>
  </si>
  <si>
    <t>-------&gt;24055500287</t>
  </si>
  <si>
    <t>24055500287</t>
  </si>
  <si>
    <t>DESARME</t>
  </si>
  <si>
    <t>DEL ESP ARMAS MUNICOES E EXPLOSIVOS</t>
  </si>
  <si>
    <t>--------&gt;24075500288</t>
  </si>
  <si>
    <t>24075500288</t>
  </si>
  <si>
    <t>SICTAME</t>
  </si>
  <si>
    <t>SECAO INV CRIME TRAFICO ARMAS MUNICOES
EXPLOSIVOS</t>
  </si>
  <si>
    <t>--------&gt;24075500287</t>
  </si>
  <si>
    <t>24075500287</t>
  </si>
  <si>
    <t>SECAO INV CRIME COMERCIO ARMAS MUNICOES
EXPLOSIVOS</t>
  </si>
  <si>
    <t>-------&gt;24035500019</t>
  </si>
  <si>
    <t>24035500019</t>
  </si>
  <si>
    <t>DRACO</t>
  </si>
  <si>
    <t>DEL REPRESSAO AS ACOES CRIMINOSAS ORGANIZADAS</t>
  </si>
  <si>
    <t>--------&gt;24055500288</t>
  </si>
  <si>
    <t>24055500288</t>
  </si>
  <si>
    <t>NUROC</t>
  </si>
  <si>
    <t>NUCLEO DE REPRESSAO AS ORGANIZACOES
CRIMINOSAS</t>
  </si>
  <si>
    <t>-------&gt;24055500129</t>
  </si>
  <si>
    <t>24055500129</t>
  </si>
  <si>
    <t>DCCOT</t>
  </si>
  <si>
    <t>DELEGACIA DE CRIMES CONTRA ORDEM TRIBUTARIA</t>
  </si>
  <si>
    <t>--------&gt;24075500136</t>
  </si>
  <si>
    <t>24075500136</t>
  </si>
  <si>
    <t>SIE-DCCOT</t>
  </si>
  <si>
    <t>SECAO INVESTIGACOES ESPECIAIS - DCCOT</t>
  </si>
  <si>
    <t>------&gt;24044700017</t>
  </si>
  <si>
    <t>24044700017</t>
  </si>
  <si>
    <t>DI</t>
  </si>
  <si>
    <t>DIVISAO DE INTELIGENCIA</t>
  </si>
  <si>
    <t>-------&gt;24064700049</t>
  </si>
  <si>
    <t>24064700049</t>
  </si>
  <si>
    <t>SCI</t>
  </si>
  <si>
    <t>SERVICO CONTRAINTELIGENCIA</t>
  </si>
  <si>
    <t>-------&gt;24022000004</t>
  </si>
  <si>
    <t>24022000004</t>
  </si>
  <si>
    <t>SI</t>
  </si>
  <si>
    <t>SERVICO INTELIGENCIA</t>
  </si>
  <si>
    <t>--------&gt;24072000001</t>
  </si>
  <si>
    <t>24072000001</t>
  </si>
  <si>
    <t>SEAC</t>
  </si>
  <si>
    <t>SECAO ESTATISTICA E ANALISE CRIMINAL</t>
  </si>
  <si>
    <t>--------&gt;24075500233</t>
  </si>
  <si>
    <t>24075500233</t>
  </si>
  <si>
    <t>SAI</t>
  </si>
  <si>
    <t>SECAO ANALISE DE INTELIGENCIA</t>
  </si>
  <si>
    <t>-------&gt;24064700050</t>
  </si>
  <si>
    <t>24064700050</t>
  </si>
  <si>
    <t>SOI</t>
  </si>
  <si>
    <t>SERVICO OPERACOES DE INTELIGENCIA</t>
  </si>
  <si>
    <t>------&gt;24035500018</t>
  </si>
  <si>
    <t>24035500018</t>
  </si>
  <si>
    <t>GAB-SIAE</t>
  </si>
  <si>
    <t>GABINETE DA SUPERINTENDENCIA - SIAE</t>
  </si>
  <si>
    <t>-------&gt;24075500235</t>
  </si>
  <si>
    <t>24075500235</t>
  </si>
  <si>
    <t>LAB-LD</t>
  </si>
  <si>
    <t>LABORATORIO DE TECNOLOGIA CONTRA LAVAGEM
DINHEIRO</t>
  </si>
  <si>
    <t>-----&gt;24035500002</t>
  </si>
  <si>
    <t>24035500002</t>
  </si>
  <si>
    <t>SPRM</t>
  </si>
  <si>
    <t>SUPERINTENDENCIA POLICIA REGIONAL METROPOL -
SPRM</t>
  </si>
  <si>
    <t>------&gt;24045500006</t>
  </si>
  <si>
    <t>24045500006</t>
  </si>
  <si>
    <t>4ªDR-CAR</t>
  </si>
  <si>
    <t>4ª DELEGACIA REGIONAL - CARIACICA</t>
  </si>
  <si>
    <t>-------&gt;24055500207</t>
  </si>
  <si>
    <t>24055500207</t>
  </si>
  <si>
    <t>16ºDP</t>
  </si>
  <si>
    <t>16º DISTRITO POLICIAL</t>
  </si>
  <si>
    <t>-------&gt;24045500021</t>
  </si>
  <si>
    <t>24045500021</t>
  </si>
  <si>
    <t>GAB-4ªDR-CAR</t>
  </si>
  <si>
    <t>GABINETE DA DELEGACIA REGIONAL - 4ªDR-CAR</t>
  </si>
  <si>
    <t>--------&gt;24056300002</t>
  </si>
  <si>
    <t>24056300002</t>
  </si>
  <si>
    <t>SINAE-4ªDR-CAR</t>
  </si>
  <si>
    <t>SECAO INTELIGENCIA ANALISE ESTATISTICA - 4ªDR-CAR</t>
  </si>
  <si>
    <t>--------&gt;24075500028</t>
  </si>
  <si>
    <t>24075500028</t>
  </si>
  <si>
    <t>SAA-4ªDR-CAR</t>
  </si>
  <si>
    <t>SECAO APOIO ADMINISTRATIVO - 4ªDR-CAR</t>
  </si>
  <si>
    <t>--------&gt;24075500175</t>
  </si>
  <si>
    <t>24075500175</t>
  </si>
  <si>
    <t>SRVO-4ªDR-CAR</t>
  </si>
  <si>
    <t>SECAO REGISTRO E VERIF DE OCORRENCIAS -
4ªDR-CAR</t>
  </si>
  <si>
    <t>--------&gt;24075500027</t>
  </si>
  <si>
    <t>24075500027</t>
  </si>
  <si>
    <t>SAO-4ªDR-CAR</t>
  </si>
  <si>
    <t>SECAO APOIO OPERACIONAL - 4ªDR-CAR</t>
  </si>
  <si>
    <t>-------&gt;24055500206</t>
  </si>
  <si>
    <t>24055500206</t>
  </si>
  <si>
    <t>15ºDP</t>
  </si>
  <si>
    <t>15º DISTRITO POLICIAL</t>
  </si>
  <si>
    <t>-------&gt;24055500219</t>
  </si>
  <si>
    <t>24055500219</t>
  </si>
  <si>
    <t>DPR-4ªDR-CAR</t>
  </si>
  <si>
    <t>DELEGACIA PLANTAO REGIONAL - 4ªDR-CAR</t>
  </si>
  <si>
    <t>-------&gt;24055500190</t>
  </si>
  <si>
    <t>24055500190</t>
  </si>
  <si>
    <t>13º DISTRITO POLICIAL - CASTELO BRANCO</t>
  </si>
  <si>
    <t>-------&gt;24055500189</t>
  </si>
  <si>
    <t>24055500189</t>
  </si>
  <si>
    <t>12º DISTRITO POLICIAL - NOVA ROSA DA PENHA</t>
  </si>
  <si>
    <t>-------&gt;24055500187</t>
  </si>
  <si>
    <t>24055500187</t>
  </si>
  <si>
    <t>17ºDP</t>
  </si>
  <si>
    <t>17º DISTRITO POLICIAL</t>
  </si>
  <si>
    <t>-------&gt;24055500191</t>
  </si>
  <si>
    <t>24055500191</t>
  </si>
  <si>
    <t>14º DISTRITO POLICIAL - FLEXAL</t>
  </si>
  <si>
    <t>-------&gt;24055500208</t>
  </si>
  <si>
    <t>24055500208</t>
  </si>
  <si>
    <t>18ºDP</t>
  </si>
  <si>
    <t>18º DISTRITO POLICIAL</t>
  </si>
  <si>
    <t>-------&gt;24055500205</t>
  </si>
  <si>
    <t>24055500205</t>
  </si>
  <si>
    <t>14ºDP</t>
  </si>
  <si>
    <t>14º DISTRITO POLICIAL</t>
  </si>
  <si>
    <t>------&gt;24045500004</t>
  </si>
  <si>
    <t>24045500004</t>
  </si>
  <si>
    <t>1ªDR-VIT</t>
  </si>
  <si>
    <t>1ª DELEGACIA REGIONAL - VITORIA</t>
  </si>
  <si>
    <t>-------&gt;24055500184</t>
  </si>
  <si>
    <t>24055500184</t>
  </si>
  <si>
    <t>4ºDP</t>
  </si>
  <si>
    <t>4º DISTRITO POLICIAL</t>
  </si>
  <si>
    <t>-------&gt;24055500178</t>
  </si>
  <si>
    <t>24055500178</t>
  </si>
  <si>
    <t>5ºDP</t>
  </si>
  <si>
    <t>5º DISTRITO POLICIAL</t>
  </si>
  <si>
    <t>-------&gt;24055500181</t>
  </si>
  <si>
    <t>24055500181</t>
  </si>
  <si>
    <t>3ºDP</t>
  </si>
  <si>
    <t>3º DISTRITO POLICIAL</t>
  </si>
  <si>
    <t>-------&gt;24055500216</t>
  </si>
  <si>
    <t>24055500216</t>
  </si>
  <si>
    <t>DPR-1ªDR-VIT</t>
  </si>
  <si>
    <t>DELEGACIA PLANTAO REGIONAL - 1ªDR-VIT</t>
  </si>
  <si>
    <t>-------&gt;24055500003</t>
  </si>
  <si>
    <t>24055500003</t>
  </si>
  <si>
    <t>2ºDP</t>
  </si>
  <si>
    <t>2º DISTRITO POLICIAL</t>
  </si>
  <si>
    <t>-------&gt;24055500182</t>
  </si>
  <si>
    <t>24055500182</t>
  </si>
  <si>
    <t>1ºDP</t>
  </si>
  <si>
    <t>1º DISTRITO POLICIAL</t>
  </si>
  <si>
    <t>-------&gt;24055500180</t>
  </si>
  <si>
    <t>24055500180</t>
  </si>
  <si>
    <t>4º DISTRITO POLICIAL - MARUIPE</t>
  </si>
  <si>
    <t>-------&gt;24045500014</t>
  </si>
  <si>
    <t>24045500014</t>
  </si>
  <si>
    <t>GAB-1ªDR-VIT</t>
  </si>
  <si>
    <t>GABINETE DA DELEGACIA REGIONAL - 1ªDR-VIT</t>
  </si>
  <si>
    <t>--------&gt;24075500015</t>
  </si>
  <si>
    <t>24075500015</t>
  </si>
  <si>
    <t>SAO-1ªDR-VIT</t>
  </si>
  <si>
    <t>SECAO APOIO OPERACIONAL - 1ªDR-VIT</t>
  </si>
  <si>
    <t>--------&gt;24075500164</t>
  </si>
  <si>
    <t>24075500164</t>
  </si>
  <si>
    <t>SRVO-1ªDR-VIT</t>
  </si>
  <si>
    <t>SECAO REGISTRO E VERIF DE OCORRENCIAS - 1ªDR-VIT</t>
  </si>
  <si>
    <t>--------&gt;24056300004</t>
  </si>
  <si>
    <t>24056300004</t>
  </si>
  <si>
    <t>SINAE-1ªDR-VIT</t>
  </si>
  <si>
    <t>SECAO INTELIGENCIA ANALISE ESTATISTICA - 1ªDR-VIT</t>
  </si>
  <si>
    <t>--------&gt;24075500016</t>
  </si>
  <si>
    <t>24075500016</t>
  </si>
  <si>
    <t>SAA-1ªDR-VIT</t>
  </si>
  <si>
    <t>SECAO APOIO ADMINISTRATIVO - 1ªDR-VIT</t>
  </si>
  <si>
    <t>-------&gt;24075500163</t>
  </si>
  <si>
    <t>24075500163</t>
  </si>
  <si>
    <t>SEÇAO DE INFORMATICA - DEL REG VITORIA</t>
  </si>
  <si>
    <t>-------&gt;24055500183</t>
  </si>
  <si>
    <t>24055500183</t>
  </si>
  <si>
    <t>2º DISTRITO POLICIAL - SANTO ANTÔNIO</t>
  </si>
  <si>
    <t>------&gt;24045500009</t>
  </si>
  <si>
    <t>24045500009</t>
  </si>
  <si>
    <t>5ªDR-GRP</t>
  </si>
  <si>
    <t>5ª DELEGACIA REGIONAL - GUARAPARI</t>
  </si>
  <si>
    <t>-------&gt;24055500273</t>
  </si>
  <si>
    <t>24055500273</t>
  </si>
  <si>
    <t>DENARC-5ªDR-GRP</t>
  </si>
  <si>
    <t>DEL ESP NARCOTICOS - 5ªDR-GRP</t>
  </si>
  <si>
    <t>-------&gt;24055500175</t>
  </si>
  <si>
    <t>24055500175</t>
  </si>
  <si>
    <t>DIPO-5ªDR-GRP</t>
  </si>
  <si>
    <t>DEL ESP INFRACOES PENAIS OUTRAS - 5ªDR-GRP</t>
  </si>
  <si>
    <t>-------&gt;24045500022</t>
  </si>
  <si>
    <t>24045500022</t>
  </si>
  <si>
    <t>GAB-5ªDR-GRP</t>
  </si>
  <si>
    <t>GABINETE DA DELEGACIA REGIONAL - 5ªDR-GRP</t>
  </si>
  <si>
    <t>--------&gt;24075500054</t>
  </si>
  <si>
    <t>24075500054</t>
  </si>
  <si>
    <t>SAO-5ªDR-GRP</t>
  </si>
  <si>
    <t>SECAO APOIO OPERACIONAL - 5ªDR-GRP</t>
  </si>
  <si>
    <t>--------&gt;24075500052</t>
  </si>
  <si>
    <t>24075500052</t>
  </si>
  <si>
    <t>SAA-5ªDR-GRP</t>
  </si>
  <si>
    <t>SECAO APOIO ADMINISTRATIVO - 5ªDR-GRP</t>
  </si>
  <si>
    <t>--------&gt;24056300015</t>
  </si>
  <si>
    <t>24056300015</t>
  </si>
  <si>
    <t>SINAE-5ªDR-GRP</t>
  </si>
  <si>
    <t>SECAO INTELIGENCIA ANALISE ESTATISTICA - 5ªDR-GRP</t>
  </si>
  <si>
    <t>--------&gt;24075500177</t>
  </si>
  <si>
    <t>24075500177</t>
  </si>
  <si>
    <t>SRVO-5ªDR-GRP</t>
  </si>
  <si>
    <t>SECAO REGISTRO E VERIF DE OCORRENCIAS -
5ªDR-GRP</t>
  </si>
  <si>
    <t>-------&gt;24055500274</t>
  </si>
  <si>
    <t>24055500274</t>
  </si>
  <si>
    <t>DPCAI-5ªDR-GRP</t>
  </si>
  <si>
    <t>DEL ESP PROTECAO CRIANCA ADOL E IDOSO -
5ªDR-GRP</t>
  </si>
  <si>
    <t>-------&gt;24055500149</t>
  </si>
  <si>
    <t>24055500149</t>
  </si>
  <si>
    <t>DEIC-5ªDR-GRP</t>
  </si>
  <si>
    <t>DEL ESP INVESTIGACOES CRIMINAIS - 5ªDR-GRP</t>
  </si>
  <si>
    <t>-------&gt;24055500220</t>
  </si>
  <si>
    <t>24055500220</t>
  </si>
  <si>
    <t>DPR-5ªDR-GRP</t>
  </si>
  <si>
    <t>DELEGACIA PLANTAO REGIONAL - 5ªDR-GRP</t>
  </si>
  <si>
    <t>------&gt;24045500008</t>
  </si>
  <si>
    <t>24045500008</t>
  </si>
  <si>
    <t>DEPART POLICIA JUDICIARIA - VIANA</t>
  </si>
  <si>
    <t>-------&gt;24075500037</t>
  </si>
  <si>
    <t>24075500037</t>
  </si>
  <si>
    <t>SEÇAO APOIO ADMINISTRATIVO-DPJ VIANA</t>
  </si>
  <si>
    <t>-------&gt;24075500036</t>
  </si>
  <si>
    <t>24075500036</t>
  </si>
  <si>
    <t>SEÇAO INVESTIGAÇAO - DPJ VIANA</t>
  </si>
  <si>
    <t>-------&gt;24045500018</t>
  </si>
  <si>
    <t>24045500018</t>
  </si>
  <si>
    <t>GABINETE DELEGADO TITULAR -DPJ VIANA</t>
  </si>
  <si>
    <t>------&gt;24045500007</t>
  </si>
  <si>
    <t>24045500007</t>
  </si>
  <si>
    <t>3ªDR-SER</t>
  </si>
  <si>
    <t>3ª DELEGACIA REGIONAL - SERRA</t>
  </si>
  <si>
    <t>-------&gt;24055500200</t>
  </si>
  <si>
    <t>24055500200</t>
  </si>
  <si>
    <t>12ºDP</t>
  </si>
  <si>
    <t>12º DISTRITO POLICIAL</t>
  </si>
  <si>
    <t>-------&gt;24055500024</t>
  </si>
  <si>
    <t>24055500024</t>
  </si>
  <si>
    <t>10ºDP</t>
  </si>
  <si>
    <t>10º DISTRITO POLICIAL</t>
  </si>
  <si>
    <t>-------&gt;24055500196</t>
  </si>
  <si>
    <t>24055500196</t>
  </si>
  <si>
    <t>27º DISTRITO POLICIAL - JOSE DE ANCHIETA</t>
  </si>
  <si>
    <t>-------&gt;24055500199</t>
  </si>
  <si>
    <t>24055500199</t>
  </si>
  <si>
    <t>11ºDP</t>
  </si>
  <si>
    <t>11º DISTRITO POLICIAL</t>
  </si>
  <si>
    <t>-------&gt;24055500197</t>
  </si>
  <si>
    <t>24055500197</t>
  </si>
  <si>
    <t>28º DISTRITO POLICIAL - BARCELONA</t>
  </si>
  <si>
    <t>-------&gt;24055500195</t>
  </si>
  <si>
    <t>24055500195</t>
  </si>
  <si>
    <t>26º DISTRITO POLICIAL - LARANJEIRAS</t>
  </si>
  <si>
    <t>-------&gt;24055500194</t>
  </si>
  <si>
    <t>24055500194</t>
  </si>
  <si>
    <t>13ºDP</t>
  </si>
  <si>
    <t>13º DISTRITO POLICIAL</t>
  </si>
  <si>
    <t>-------&gt;24055500198</t>
  </si>
  <si>
    <t>24055500198</t>
  </si>
  <si>
    <t>30º DISTRITO POLICIAL - NOVA ALMEIDA</t>
  </si>
  <si>
    <t>-------&gt;24045500017</t>
  </si>
  <si>
    <t>24045500017</t>
  </si>
  <si>
    <t>GAB-3ªDR-SER</t>
  </si>
  <si>
    <t>GABINETE DA DELEGACIA REGIONAL - 3ªDR-SER</t>
  </si>
  <si>
    <t>--------&gt;24075500033</t>
  </si>
  <si>
    <t>24075500033</t>
  </si>
  <si>
    <t>SAA-3ªDR-SER</t>
  </si>
  <si>
    <t>SECAO APOIO ADMINISTRATIVO - 3ªDR-SER</t>
  </si>
  <si>
    <t>--------&gt;24056300001</t>
  </si>
  <si>
    <t>24056300001</t>
  </si>
  <si>
    <t>SINAE-3ªDR-SER</t>
  </si>
  <si>
    <t>SECAO INTELIGENCIA ANALISE ESTATISTICA - 3ªDR-SER</t>
  </si>
  <si>
    <t>--------&gt;24075500173</t>
  </si>
  <si>
    <t>24075500173</t>
  </si>
  <si>
    <t>SRVO-3ªDR-SER</t>
  </si>
  <si>
    <t>SECAO REGISTRO E VERIF DE OCORRENCIAS -
3ªDR-SER</t>
  </si>
  <si>
    <t>--------&gt;24075500032</t>
  </si>
  <si>
    <t>24075500032</t>
  </si>
  <si>
    <t>SAO-3ªDR-SER</t>
  </si>
  <si>
    <t>SECAO APOIO OPERACIONAL - 3ªDR-SER</t>
  </si>
  <si>
    <t>-------&gt;24055500218</t>
  </si>
  <si>
    <t>24055500218</t>
  </si>
  <si>
    <t>DPR-3ªDR-SER</t>
  </si>
  <si>
    <t>DELEGACIA PLANTAO REGIONAL - 3ªDR-SER</t>
  </si>
  <si>
    <t>------&gt;24045500005</t>
  </si>
  <si>
    <t>24045500005</t>
  </si>
  <si>
    <t>2ªDR-VVE</t>
  </si>
  <si>
    <t>2ª DELEGACIA REGIONAL - VILA VELHA</t>
  </si>
  <si>
    <t>-------&gt;24055500204</t>
  </si>
  <si>
    <t>24055500204</t>
  </si>
  <si>
    <t>6ºDP</t>
  </si>
  <si>
    <t>6º DISTRITO POLICIAL</t>
  </si>
  <si>
    <t>-------&gt;24055500202</t>
  </si>
  <si>
    <t>24055500202</t>
  </si>
  <si>
    <t>8ºDP</t>
  </si>
  <si>
    <t>8º DISTRITO POLICIAL</t>
  </si>
  <si>
    <t>-------&gt;24055500203</t>
  </si>
  <si>
    <t>24055500203</t>
  </si>
  <si>
    <t>17º DISTRITO POLICIAL - SAO TORQUATO</t>
  </si>
  <si>
    <t>-------&gt;24055500193</t>
  </si>
  <si>
    <t>24055500193</t>
  </si>
  <si>
    <t>22º DISTRITO POLICIAL - TERRA VERMELHA</t>
  </si>
  <si>
    <t>-------&gt;24055500201</t>
  </si>
  <si>
    <t>24055500201</t>
  </si>
  <si>
    <t>9ºDP</t>
  </si>
  <si>
    <t>9º DISTRITO POLICIAL</t>
  </si>
  <si>
    <t>-------&gt;24045500015</t>
  </si>
  <si>
    <t>24045500015</t>
  </si>
  <si>
    <t>GAB-2ªDR-VVE</t>
  </si>
  <si>
    <t>GABINETE DA DELEGACIA REGIONAL - 2ªDR-VVE</t>
  </si>
  <si>
    <t>--------&gt;24075500023</t>
  </si>
  <si>
    <t>24075500023</t>
  </si>
  <si>
    <t>SAA-2ªDR-VVE</t>
  </si>
  <si>
    <t>SECAO APOIO ADMINISTRATIVO - 2ªDR-VVE</t>
  </si>
  <si>
    <t>--------&gt;24056300003</t>
  </si>
  <si>
    <t>24056300003</t>
  </si>
  <si>
    <t>SINAE-2ªDR-VVE</t>
  </si>
  <si>
    <t>SECAO INTELIGENCIA ANALISE ESTATISTICA - 2ªDR-VVE</t>
  </si>
  <si>
    <t>--------&gt;24075500169</t>
  </si>
  <si>
    <t>24075500169</t>
  </si>
  <si>
    <t>SRVO-2ªDR-VVE</t>
  </si>
  <si>
    <t>SECAO REGISTRO E VERIF DE OCORRENCIAS -
2ªDR-VVE</t>
  </si>
  <si>
    <t>--------&gt;24075500022</t>
  </si>
  <si>
    <t>24075500022</t>
  </si>
  <si>
    <t>SAO-2ªDR-VVE</t>
  </si>
  <si>
    <t>SECAO APOIO OPERACIONAL - 2ªDR-VVE</t>
  </si>
  <si>
    <t>-------&gt;24055500217</t>
  </si>
  <si>
    <t>24055500217</t>
  </si>
  <si>
    <t>DPR-2ªDR-VVE</t>
  </si>
  <si>
    <t>DELEGACIA PLANTAO REGIONAL - 2ªDR-VVE</t>
  </si>
  <si>
    <t>-------&gt;24055500192</t>
  </si>
  <si>
    <t>24055500192</t>
  </si>
  <si>
    <t>7ºDP</t>
  </si>
  <si>
    <t>7º DISTRITO POLICIAL</t>
  </si>
  <si>
    <t>------&gt;24035500008</t>
  </si>
  <si>
    <t>24035500008</t>
  </si>
  <si>
    <t>GAB-SPRM</t>
  </si>
  <si>
    <t>GABINETE DA SUPERINTENDENCIA - SPRM</t>
  </si>
  <si>
    <t>-----&gt;24035500026</t>
  </si>
  <si>
    <t>24035500026</t>
  </si>
  <si>
    <t>SALE</t>
  </si>
  <si>
    <t>SUPERINTENDENCIA APOIO LOGISTICO ENGENHARIA -
SALE</t>
  </si>
  <si>
    <t>------&gt;24052000010</t>
  </si>
  <si>
    <t>24052000010</t>
  </si>
  <si>
    <t>DEMP</t>
  </si>
  <si>
    <t>DIVISAO DE ENGENHARIA E MANUTENCAO PREDIAL</t>
  </si>
  <si>
    <t>-------&gt;24064700047</t>
  </si>
  <si>
    <t>24064700047</t>
  </si>
  <si>
    <t>SPPE</t>
  </si>
  <si>
    <t>SERVICO PLANEJAMENTO E PROJETOS DE ENGENHARIA</t>
  </si>
  <si>
    <t>-------&gt;24064700048</t>
  </si>
  <si>
    <t>24064700048</t>
  </si>
  <si>
    <t>SMP</t>
  </si>
  <si>
    <t>SERVICO MANUTENCAO PREDIAL</t>
  </si>
  <si>
    <t>-------&gt;24064700015</t>
  </si>
  <si>
    <t>24064700015</t>
  </si>
  <si>
    <t>SFO</t>
  </si>
  <si>
    <t>SERVICO FISCALIZACAO DE OBRAS</t>
  </si>
  <si>
    <t>------&gt;24052000009</t>
  </si>
  <si>
    <t>24052000009</t>
  </si>
  <si>
    <t>DCP</t>
  </si>
  <si>
    <t>DIVISAO DE CONTROLE DE PATRIMONIO</t>
  </si>
  <si>
    <t>-------&gt;24064700002</t>
  </si>
  <si>
    <t>24064700002</t>
  </si>
  <si>
    <t>STV</t>
  </si>
  <si>
    <t>SERVICO TRANSPORTE E VIATURAS</t>
  </si>
  <si>
    <t>--------&gt;24075500232</t>
  </si>
  <si>
    <t>24075500232</t>
  </si>
  <si>
    <t>SMAN</t>
  </si>
  <si>
    <t>SECAO GESTAO DE MANUTENCAO E REPARO DE
VIATURAS</t>
  </si>
  <si>
    <t>--------&gt;24075500231</t>
  </si>
  <si>
    <t>24075500231</t>
  </si>
  <si>
    <t>SCOM</t>
  </si>
  <si>
    <t>SECAO GESTAO DE COMBUSTIVEL</t>
  </si>
  <si>
    <t>-------&gt;24046700004</t>
  </si>
  <si>
    <t>24046700004</t>
  </si>
  <si>
    <t>SPM</t>
  </si>
  <si>
    <t>SERVICO PATRIMONIO MOBILIARIO</t>
  </si>
  <si>
    <t>-------&gt;24064700046</t>
  </si>
  <si>
    <t>24064700046</t>
  </si>
  <si>
    <t>SPI</t>
  </si>
  <si>
    <t>SERVICO PATRIMONIO IMOBILIARIO</t>
  </si>
  <si>
    <t>------&gt;24035500029</t>
  </si>
  <si>
    <t>24035500029</t>
  </si>
  <si>
    <t>GAB-SALE</t>
  </si>
  <si>
    <t>GABINETE DA SUPERINTENDENCIA - SALE</t>
  </si>
  <si>
    <t>------&gt;24044700008</t>
  </si>
  <si>
    <t>24044700008</t>
  </si>
  <si>
    <t>DSZ</t>
  </si>
  <si>
    <t>DIVISAO DE SUPRIMENTOS E ZELADORIA</t>
  </si>
  <si>
    <t>-------&gt;24064700016</t>
  </si>
  <si>
    <t>24064700016</t>
  </si>
  <si>
    <t>SERVICO COMPRAS</t>
  </si>
  <si>
    <t>-------&gt;24064700001</t>
  </si>
  <si>
    <t>24064700001</t>
  </si>
  <si>
    <t>SPEX-SALE</t>
  </si>
  <si>
    <t>SERVICO PROTOCOLO EXPEDIENTE E ARQUIVO - SALE</t>
  </si>
  <si>
    <t>-------&gt;24064700003</t>
  </si>
  <si>
    <t>24064700003</t>
  </si>
  <si>
    <t>SEZEL</t>
  </si>
  <si>
    <t>SERVICO ZELADORIA</t>
  </si>
  <si>
    <t>-------&gt;24064700017</t>
  </si>
  <si>
    <t>24064700017</t>
  </si>
  <si>
    <t>SEAL</t>
  </si>
  <si>
    <t>SERVICO ALMOXARIFADO</t>
  </si>
  <si>
    <t>-----&gt;24022000002</t>
  </si>
  <si>
    <t>24022000002</t>
  </si>
  <si>
    <t>CGPC</t>
  </si>
  <si>
    <t>CORREGEDORIA GERAL POLICIA CIVIL</t>
  </si>
  <si>
    <t>------&gt;24052000004</t>
  </si>
  <si>
    <t>24052000004</t>
  </si>
  <si>
    <t>DCF</t>
  </si>
  <si>
    <t>DIVISAO DE CRIMES FUNCIONAIS</t>
  </si>
  <si>
    <t>------&gt;24052000003</t>
  </si>
  <si>
    <t>24052000003</t>
  </si>
  <si>
    <t>DPA</t>
  </si>
  <si>
    <t>DIVISAO DE PROCESSO ADMINISTRATIVO DISCIPLINAR</t>
  </si>
  <si>
    <t>-------&gt;24064700035</t>
  </si>
  <si>
    <t>24064700035</t>
  </si>
  <si>
    <t>CP</t>
  </si>
  <si>
    <t>COMISSOES PERMANENTES</t>
  </si>
  <si>
    <t>------&gt;24052000002</t>
  </si>
  <si>
    <t>24052000002</t>
  </si>
  <si>
    <t>DAP</t>
  </si>
  <si>
    <t>DIVISAO DE ACOMPANHAMENTO PROCESSUAL</t>
  </si>
  <si>
    <t>-------&gt;24064700044</t>
  </si>
  <si>
    <t>24064700044</t>
  </si>
  <si>
    <t>SECOR</t>
  </si>
  <si>
    <t>SERVICO CORREICAO</t>
  </si>
  <si>
    <t>------&gt;24022000015</t>
  </si>
  <si>
    <t>24022000015</t>
  </si>
  <si>
    <t>GAB-CACGPC</t>
  </si>
  <si>
    <t>GABINETE DO CORREGEDOR ADJUNTO</t>
  </si>
  <si>
    <t>-------&gt;24064700043</t>
  </si>
  <si>
    <t>24064700043</t>
  </si>
  <si>
    <t>SDED</t>
  </si>
  <si>
    <t>SERVICO DISTRIB ENTREGA DOC NOTIF E INTIMACOES</t>
  </si>
  <si>
    <t>-------&gt;24064700041</t>
  </si>
  <si>
    <t>24064700041</t>
  </si>
  <si>
    <t>SRVO-CGPC</t>
  </si>
  <si>
    <t>SERVICO REGISTRO E VERIF DE OCORRENCIAS - CGPC</t>
  </si>
  <si>
    <t>-------&gt;24064700042</t>
  </si>
  <si>
    <t>24064700042</t>
  </si>
  <si>
    <t>SPEX-CGPC</t>
  </si>
  <si>
    <t>SERVICO PROTOCOLO EXPEDIENTE E ARQUIVO - CGPC</t>
  </si>
  <si>
    <t>------&gt;24052000007</t>
  </si>
  <si>
    <t>24052000007</t>
  </si>
  <si>
    <t>DIVISAO DE ACOMPANHAMENTO FUNCIONAL</t>
  </si>
  <si>
    <t>------&gt;24022000005</t>
  </si>
  <si>
    <t>24022000005</t>
  </si>
  <si>
    <t>GAB-CGPC</t>
  </si>
  <si>
    <t>GABINETE DO CORREGEDOR GERAL</t>
  </si>
  <si>
    <t>-------&gt;24022000018</t>
  </si>
  <si>
    <t>24022000018</t>
  </si>
  <si>
    <t>ASTEC-CGPC</t>
  </si>
  <si>
    <t>ASSESSORIA TECNICA - CGPC</t>
  </si>
  <si>
    <t>-------&gt;24064700039</t>
  </si>
  <si>
    <t>24064700039</t>
  </si>
  <si>
    <t>SIPLAN-CGPC</t>
  </si>
  <si>
    <t>SERVICO INTELIGENCIA E PLANEJAMENTO - CGPC</t>
  </si>
  <si>
    <t>-------&gt;24064700038</t>
  </si>
  <si>
    <t>24064700038</t>
  </si>
  <si>
    <t>SAACP-CGPC</t>
  </si>
  <si>
    <t>SERVICO ANALISE AUDIT E CONTROLE PROCESSOS -
CGPC</t>
  </si>
  <si>
    <t>-------&gt;24064700040</t>
  </si>
  <si>
    <t>24064700040</t>
  </si>
  <si>
    <t>SECIF</t>
  </si>
  <si>
    <t>SERVICO EMISSAO E CONTROLE DE IDENTIDADE
FUNCIONAL</t>
  </si>
  <si>
    <t>-----&gt;24035500033</t>
  </si>
  <si>
    <t>24035500033</t>
  </si>
  <si>
    <t>SUPERINTENDENCIA RECURSOS HUMANOS - SRH</t>
  </si>
  <si>
    <t>------&gt;24044700009</t>
  </si>
  <si>
    <t>24044700009</t>
  </si>
  <si>
    <t>DIVISAO DE PROMOCAO SOCIAL</t>
  </si>
  <si>
    <t>-------&gt;24064700012</t>
  </si>
  <si>
    <t>24064700012</t>
  </si>
  <si>
    <t>SAP</t>
  </si>
  <si>
    <t>SERVICO ASSISTENCIA PSICOLOGICA</t>
  </si>
  <si>
    <t>-------&gt;24064700013</t>
  </si>
  <si>
    <t>24064700013</t>
  </si>
  <si>
    <t>SAS</t>
  </si>
  <si>
    <t>SERVICO ASSISTENCIA SOCIAL</t>
  </si>
  <si>
    <t>-------&gt;24064700010</t>
  </si>
  <si>
    <t>24064700010</t>
  </si>
  <si>
    <t>SPRE</t>
  </si>
  <si>
    <t>SERVICO PROJETOS EDUCACIONAIS</t>
  </si>
  <si>
    <t>------&gt;24035500034</t>
  </si>
  <si>
    <t>24035500034</t>
  </si>
  <si>
    <t>GAB-SRH</t>
  </si>
  <si>
    <t>GABINETE DA SUPERINTENDENCIA - SRH</t>
  </si>
  <si>
    <t>------&gt;24044700002</t>
  </si>
  <si>
    <t>24044700002</t>
  </si>
  <si>
    <t>DEPARTAMENTO DE RECURSOS HUMANOS</t>
  </si>
  <si>
    <t>-------&gt;24064700036</t>
  </si>
  <si>
    <t>24064700036</t>
  </si>
  <si>
    <t>SPCP</t>
  </si>
  <si>
    <t>SERVICO PROMOCAO DA CARREIRA POLICIAL</t>
  </si>
  <si>
    <t>-------&gt;24064700005</t>
  </si>
  <si>
    <t>24064700005</t>
  </si>
  <si>
    <t>SCMP</t>
  </si>
  <si>
    <t>SERVICO CADASTRO E MOVIMENTACAO DE PESSOAL</t>
  </si>
  <si>
    <t>-----&gt;24035500016</t>
  </si>
  <si>
    <t>24035500016</t>
  </si>
  <si>
    <t>SPRN</t>
  </si>
  <si>
    <t>SUPERINTENDENCIA POLICIA REGIONAL NORTE - SPRN</t>
  </si>
  <si>
    <t>------&gt;24045500053</t>
  </si>
  <si>
    <t>24045500053</t>
  </si>
  <si>
    <t>GAB-SPRN</t>
  </si>
  <si>
    <t>GABINETE DA SUPERINTENDENCIA - SPRN</t>
  </si>
  <si>
    <t>------&gt;24055500050</t>
  </si>
  <si>
    <t>24055500050</t>
  </si>
  <si>
    <t>13ªDR-ARA</t>
  </si>
  <si>
    <t>13ª DELEGACIA REGIONAL - ARACRUZ</t>
  </si>
  <si>
    <t>-------&gt;24055500121</t>
  </si>
  <si>
    <t>24055500121</t>
  </si>
  <si>
    <t>DP-FUN</t>
  </si>
  <si>
    <t>DELEGACIA POLICIA - FUNDAO</t>
  </si>
  <si>
    <t>-------&gt;24055500247</t>
  </si>
  <si>
    <t>24055500247</t>
  </si>
  <si>
    <t>DEIC-13ªDR-ARA</t>
  </si>
  <si>
    <t>DEL ESP INVESTIGACOES CRIMINAIS - 13ªDR-ARA</t>
  </si>
  <si>
    <t>-------&gt;24055500248</t>
  </si>
  <si>
    <t>24055500248</t>
  </si>
  <si>
    <t>DPCAI-13ªDR-ARA</t>
  </si>
  <si>
    <t>DEL ESP PROTECAO CRIANCA ADOL E IDOSO -
13ªDR-ARA</t>
  </si>
  <si>
    <t>-------&gt;24055500071</t>
  </si>
  <si>
    <t>24055500071</t>
  </si>
  <si>
    <t>DP-JNE</t>
  </si>
  <si>
    <t>DELEGACIA POLICIA - JOAO NEIVA</t>
  </si>
  <si>
    <t>-------&gt;24055500245</t>
  </si>
  <si>
    <t>24055500245</t>
  </si>
  <si>
    <t>DHPP-13ªDR-ARA</t>
  </si>
  <si>
    <t>DEL ESP HOMICIDIO E PROTECAO A PESSOA -
13ªDR-ARA</t>
  </si>
  <si>
    <t>-------&gt;24055500228</t>
  </si>
  <si>
    <t>24055500228</t>
  </si>
  <si>
    <t>DPR-13ªDR-ARA</t>
  </si>
  <si>
    <t>DELEGACIA PLANTAO REGIONAL - 13ªDR-ARA</t>
  </si>
  <si>
    <t>-------&gt;24055500167</t>
  </si>
  <si>
    <t>24055500167</t>
  </si>
  <si>
    <t>DEAM-13ªDR-ARA</t>
  </si>
  <si>
    <t>DEL ESP ATENDIMENTO A MULHER - 13ªDR-ARA</t>
  </si>
  <si>
    <t>-------&gt;24055500246</t>
  </si>
  <si>
    <t>24055500246</t>
  </si>
  <si>
    <t>DENARC-13ªDR-ARA</t>
  </si>
  <si>
    <t>DEL ESP NARCOTICOS - 13ªDR-ARA</t>
  </si>
  <si>
    <t>-------&gt;24055500063</t>
  </si>
  <si>
    <t>24055500063</t>
  </si>
  <si>
    <t>DP-IBI</t>
  </si>
  <si>
    <t>DELEGACIA POLICIA - IBIRACU</t>
  </si>
  <si>
    <t>-------&gt;24055500238</t>
  </si>
  <si>
    <t>24055500238</t>
  </si>
  <si>
    <t>GAB-13ªDR-ARA</t>
  </si>
  <si>
    <t>GABINETE DA DELEGACIA REGIONAL - 13ªDR-ARA</t>
  </si>
  <si>
    <t>--------&gt;24075500181</t>
  </si>
  <si>
    <t>24075500181</t>
  </si>
  <si>
    <t>SRVO-13ªDR-ARA</t>
  </si>
  <si>
    <t>SECAO REGISTRO E VERIF DE OCORRENCIAS -
13ªDR-ARA</t>
  </si>
  <si>
    <t>--------&gt;24056300006</t>
  </si>
  <si>
    <t>24056300006</t>
  </si>
  <si>
    <t>SINAE-13ªDR-ARA</t>
  </si>
  <si>
    <t>SECAO INTELIGENCIA ANALISE ESTATISTICA -
13ªDR-ARA</t>
  </si>
  <si>
    <t>--------&gt;24075500070</t>
  </si>
  <si>
    <t>24075500070</t>
  </si>
  <si>
    <t>SAA-13ªDR-ARA</t>
  </si>
  <si>
    <t>SECAO APOIO ADMINISTRATIVO - 13ªDR-ARA</t>
  </si>
  <si>
    <t>--------&gt;24075500182</t>
  </si>
  <si>
    <t>24075500182</t>
  </si>
  <si>
    <t>SAO-13ªDR-ARA</t>
  </si>
  <si>
    <t>SECAO APOIO OPERACIONAL - 13ªDR-ARA</t>
  </si>
  <si>
    <t>-------&gt;24055500249</t>
  </si>
  <si>
    <t>24055500249</t>
  </si>
  <si>
    <t>DIPO-13ªDR-ARA</t>
  </si>
  <si>
    <t>DEL ESP INFRACOES PENAIS OUTRAS - 13ªDR-ARA</t>
  </si>
  <si>
    <t>------&gt;24045500013</t>
  </si>
  <si>
    <t>24045500013</t>
  </si>
  <si>
    <t>18ªDR-SMA</t>
  </si>
  <si>
    <t>18ª DELEGACIA REGIONAL - SAO MATEUS</t>
  </si>
  <si>
    <t>-------&gt;24055500155</t>
  </si>
  <si>
    <t>24055500155</t>
  </si>
  <si>
    <t>DEAM-18ªDR-SMA</t>
  </si>
  <si>
    <t>DEL ESP ATENDIMENTO A MULHER - 18ªDR-SMA</t>
  </si>
  <si>
    <t>-------&gt;24055500177</t>
  </si>
  <si>
    <t>24055500177</t>
  </si>
  <si>
    <t>DEIC-18ªDR-SMA</t>
  </si>
  <si>
    <t>DEL ESP INVESTIGACOES CRIMINAIS - 18ªDR-SMA</t>
  </si>
  <si>
    <t>-------&gt;24055500070</t>
  </si>
  <si>
    <t>24055500070</t>
  </si>
  <si>
    <t>DP-JAG</t>
  </si>
  <si>
    <t>DELEGACIA POLICIA - JAGUARE</t>
  </si>
  <si>
    <t>-------&gt;24055500233</t>
  </si>
  <si>
    <t>24055500233</t>
  </si>
  <si>
    <t>DPR-18ªDR-SMA</t>
  </si>
  <si>
    <t>DELEGACIA PLANTAO REGIONAL - 18ªDR-SMA</t>
  </si>
  <si>
    <t>-------&gt;24055500278</t>
  </si>
  <si>
    <t>24055500278</t>
  </si>
  <si>
    <t>DPCAI-18ªDR-SMA</t>
  </si>
  <si>
    <t>DEL ESP PROTECAO CRIANCA ADOL E IDOSO -
18ªDR-SMA</t>
  </si>
  <si>
    <t>-------&gt;24055500277</t>
  </si>
  <si>
    <t>24055500277</t>
  </si>
  <si>
    <t>DENARC-18ªDR-SMA</t>
  </si>
  <si>
    <t>DEL ESP NARCOTICOS - 18ªDR-SMA</t>
  </si>
  <si>
    <t>-------&gt;24055500083</t>
  </si>
  <si>
    <t>24055500083</t>
  </si>
  <si>
    <t>DP-PCA</t>
  </si>
  <si>
    <t>DELEGACIA POLICIA - PEDRO CANARIO</t>
  </si>
  <si>
    <t>-------&gt;24055500176</t>
  </si>
  <si>
    <t>24055500176</t>
  </si>
  <si>
    <t>DHPP-18ªDR-SMA</t>
  </si>
  <si>
    <t>DEL ESP HOMICIDIO E PROTECAO A PESSOA -
18ªDR-SMA</t>
  </si>
  <si>
    <t>-------&gt;24045500023</t>
  </si>
  <si>
    <t>24045500023</t>
  </si>
  <si>
    <t>GAB-18ªDR-SMA</t>
  </si>
  <si>
    <t>GABINETE DA DELEGACIA REGIONAL - 18ªDR-SMA</t>
  </si>
  <si>
    <t>--------&gt;24075500199</t>
  </si>
  <si>
    <t>24075500199</t>
  </si>
  <si>
    <t>SRVO-18ªDR-SMA</t>
  </si>
  <si>
    <t>SECAO REGISTRO E VERIF DE OCORRENCIAS -
18ªDR-SMA</t>
  </si>
  <si>
    <t>--------&gt;24056300017</t>
  </si>
  <si>
    <t>24056300017</t>
  </si>
  <si>
    <t>SINAE-18ªDR-SMA</t>
  </si>
  <si>
    <t>SECAO INTELIGENCIA ANALISE ESTATISTICA -
18ªDR-SMA</t>
  </si>
  <si>
    <t>--------&gt;24075500198</t>
  </si>
  <si>
    <t>24075500198</t>
  </si>
  <si>
    <t>SAA-18ªDR-SMA</t>
  </si>
  <si>
    <t>SECAO APOIO ADMINISTRATIVO - 18ªDR-SMA</t>
  </si>
  <si>
    <t>--------&gt;24075500200</t>
  </si>
  <si>
    <t>24075500200</t>
  </si>
  <si>
    <t>SAO-18ªDR-SMA</t>
  </si>
  <si>
    <t>SECAO APOIO OPERACIONAL - 18ªDR-SMA</t>
  </si>
  <si>
    <t>-------&gt;24055500154</t>
  </si>
  <si>
    <t>24055500154</t>
  </si>
  <si>
    <t>DIPO-18ªDR-SMA</t>
  </si>
  <si>
    <t>DEL ESP INFRACOES PENAIS OUTRAS - 18ªDR-SMA</t>
  </si>
  <si>
    <t>-------&gt;24055500097</t>
  </si>
  <si>
    <t>24055500097</t>
  </si>
  <si>
    <t>DP-CBA</t>
  </si>
  <si>
    <t>DELEGACIA POLICIA - CONCEICAO DA BARRA</t>
  </si>
  <si>
    <t>------&gt;24045500010</t>
  </si>
  <si>
    <t>24045500010</t>
  </si>
  <si>
    <t>16ªDR-LIN</t>
  </si>
  <si>
    <t>16ª DELEGACIA REGIONAL - LINHARES</t>
  </si>
  <si>
    <t>-------&gt;24055500164</t>
  </si>
  <si>
    <t>24055500164</t>
  </si>
  <si>
    <t>DP-SOO</t>
  </si>
  <si>
    <t>DELEGACIA POLICIA - SOORETAMA</t>
  </si>
  <si>
    <t>-------&gt;24055500087</t>
  </si>
  <si>
    <t>24055500087</t>
  </si>
  <si>
    <t>DP-RBA</t>
  </si>
  <si>
    <t>DELEGACIA POLICIA - RIO BANANAL</t>
  </si>
  <si>
    <t>-------&gt;24055500276</t>
  </si>
  <si>
    <t>24055500276</t>
  </si>
  <si>
    <t>DPCAI-16ªDR-LIN</t>
  </si>
  <si>
    <t>DEL ESP PROTECAO CRIANCA ADOL E IDOSO - 16ªDR-LIN</t>
  </si>
  <si>
    <t>-------&gt;24055500275</t>
  </si>
  <si>
    <t>24055500275</t>
  </si>
  <si>
    <t>DENARC-16ªDR-LIN</t>
  </si>
  <si>
    <t>DEL ESP NARCOTICOS - 16ªDR-LIN</t>
  </si>
  <si>
    <t>-------&gt;24055500146</t>
  </si>
  <si>
    <t>24055500146</t>
  </si>
  <si>
    <t>DIPO-16ªDR-LIN</t>
  </si>
  <si>
    <t>DEL ESP INFRACOES PENAIS OUTRAS - 16ªDR-LIN</t>
  </si>
  <si>
    <t>-------&gt;24045500027</t>
  </si>
  <si>
    <t>24045500027</t>
  </si>
  <si>
    <t>GAB-16ªDR-LIN</t>
  </si>
  <si>
    <t>GABINETE DA DELEGACIA REGIONAL - 16ªDR-LIN</t>
  </si>
  <si>
    <t>--------&gt;24075500180</t>
  </si>
  <si>
    <t>24075500180</t>
  </si>
  <si>
    <t>SAO-16ªDR-LIN</t>
  </si>
  <si>
    <t>SECAO APOIO OPERACIONAL - 16ªDR-LIN</t>
  </si>
  <si>
    <t>--------&gt;24056300016</t>
  </si>
  <si>
    <t>24056300016</t>
  </si>
  <si>
    <t>SINAE-16ªDR-LIN</t>
  </si>
  <si>
    <t>SECAO INTELIGENCIA ANALISE ESTATISTICA - 16ªDR-LIN</t>
  </si>
  <si>
    <t>--------&gt;24075500179</t>
  </si>
  <si>
    <t>24075500179</t>
  </si>
  <si>
    <t>SRVO-16ªDR-LIN</t>
  </si>
  <si>
    <t>SECAO REGISTRO E VERIF DE OCORRENCIAS -
16ªDR-LIN</t>
  </si>
  <si>
    <t>--------&gt;24075500046</t>
  </si>
  <si>
    <t>24075500046</t>
  </si>
  <si>
    <t>SAA-16ªDR-LIN</t>
  </si>
  <si>
    <t>SECAO APOIO ADMINISTRATIVO - 16ªDR-LIN</t>
  </si>
  <si>
    <t>-------&gt;24055500231</t>
  </si>
  <si>
    <t>24055500231</t>
  </si>
  <si>
    <t>DPR-16ªDR-LIN</t>
  </si>
  <si>
    <t>DELEGACIA PLANTAO REGIONAL - 16ªDR-LIN</t>
  </si>
  <si>
    <t>-------&gt;24055500145</t>
  </si>
  <si>
    <t>24055500145</t>
  </si>
  <si>
    <t>DEAM-16ªDR-LIN</t>
  </si>
  <si>
    <t>DEL ESP ATENDIMENTO A MULHER - 16ªDR-LIN</t>
  </si>
  <si>
    <t>-------&gt;24055500144</t>
  </si>
  <si>
    <t>24055500144</t>
  </si>
  <si>
    <t>DHPP-16ªDR-LIN</t>
  </si>
  <si>
    <t>DEL ESP HOMICIDIO E PROTECAO A PESSOA - 16ªDR-LIN</t>
  </si>
  <si>
    <t>-------&gt;24055500174</t>
  </si>
  <si>
    <t>24055500174</t>
  </si>
  <si>
    <t>DEIC-16ªDR-LIN</t>
  </si>
  <si>
    <t>DEL ESP INVESTIGACOES CRIMINAIS - 16ªDR-LIN</t>
  </si>
  <si>
    <t>----&gt;24075500217</t>
  </si>
  <si>
    <t>24075500217</t>
  </si>
  <si>
    <t>SEÇAO  MEDICO LEGAL - ITAPEMIRIM</t>
  </si>
  <si>
    <t>----&gt;24075500216</t>
  </si>
  <si>
    <t>24075500216</t>
  </si>
  <si>
    <t>SEÇAO  DE IDENTIFICACAO - ITAPEMIRIM</t>
  </si>
  <si>
    <t>----&gt;24065500017</t>
  </si>
  <si>
    <t>24065500017</t>
  </si>
  <si>
    <t>SERV ADMINIST, SEGURANÇA E FISCALIZAÇAO - CDF</t>
  </si>
  <si>
    <t>-----&gt;24075500143</t>
  </si>
  <si>
    <t>24075500143</t>
  </si>
  <si>
    <t>SEÇAO PESSOAL E SERVIÇO GERAIS-CDF</t>
  </si>
  <si>
    <t>-----&gt;24075500144</t>
  </si>
  <si>
    <t>24075500144</t>
  </si>
  <si>
    <t>SEÇAO SEGURANÇA E FISCALIZAÇAO-CDF</t>
  </si>
  <si>
    <t>----&gt;24075500215</t>
  </si>
  <si>
    <t>24075500215</t>
  </si>
  <si>
    <t>SEÇAO PERICIA CRIMINAL- ITAPEMIRIM</t>
  </si>
  <si>
    <t>----&gt;04011200001</t>
  </si>
  <si>
    <t>04011200001</t>
  </si>
  <si>
    <t>PROCURADORIA GERAL DO ESTADO -
PGE</t>
  </si>
  <si>
    <t>27080530000909</t>
  </si>
  <si>
    <t>ESTADO DO
ESPIRITO SANTO</t>
  </si>
  <si>
    <t>PROCURADORIA GERAL
DO ESTADO</t>
  </si>
  <si>
    <t>-----&gt;04036300001</t>
  </si>
  <si>
    <t>04036300001</t>
  </si>
  <si>
    <t>PR</t>
  </si>
  <si>
    <t>PROCURADORIA REGIONAL</t>
  </si>
  <si>
    <t>-----&gt;04035500021</t>
  </si>
  <si>
    <t>04035500021</t>
  </si>
  <si>
    <t>PEP</t>
  </si>
  <si>
    <t>PROCURADORIA DE EXECUCAO E
PRECATORIO-PEP</t>
  </si>
  <si>
    <t>-----&gt;04035500005</t>
  </si>
  <si>
    <t>04035500005</t>
  </si>
  <si>
    <t>GCI</t>
  </si>
  <si>
    <t>GERENCIA DE CADASTRAMENTO E
INFORMATIZACAO-GCI</t>
  </si>
  <si>
    <t>-----&gt;04035500020</t>
  </si>
  <si>
    <t>04035500020</t>
  </si>
  <si>
    <t>PPETRO</t>
  </si>
  <si>
    <t>PROC  PETROLEO, MIN E OUTROS
REC NATURAIS-PPETRO</t>
  </si>
  <si>
    <t>-----&gt;04023900003</t>
  </si>
  <si>
    <t>04023900003</t>
  </si>
  <si>
    <t>SPGJ</t>
  </si>
  <si>
    <t>SUBPROC GERAL P/ ASSUNTOS
JURIDICOS</t>
  </si>
  <si>
    <t>-----&gt;04021200001</t>
  </si>
  <si>
    <t>04021200001</t>
  </si>
  <si>
    <t>CPGE</t>
  </si>
  <si>
    <t>CONSELHO PROCURADORIA GERAL
DO ESTADO</t>
  </si>
  <si>
    <t>-----&gt;04035500012</t>
  </si>
  <si>
    <t>04035500012</t>
  </si>
  <si>
    <t>PFI</t>
  </si>
  <si>
    <t>PROCURADORIA FISCAL-PFI</t>
  </si>
  <si>
    <t>------&gt;04033900004</t>
  </si>
  <si>
    <t>04033900004</t>
  </si>
  <si>
    <t>GDA</t>
  </si>
  <si>
    <t>GERENCIA DE DIVIDA ATIVA - GDA</t>
  </si>
  <si>
    <t>-----&gt;04022000006</t>
  </si>
  <si>
    <t>04022000006</t>
  </si>
  <si>
    <t>CEI</t>
  </si>
  <si>
    <t>CENTRO ESTUDOS E INFORM
JURIDICAS-PGE</t>
  </si>
  <si>
    <t>------&gt;04022000007</t>
  </si>
  <si>
    <t>04022000007</t>
  </si>
  <si>
    <t>SPGE</t>
  </si>
  <si>
    <t>ESCOLA SUPERIOR DA PROC GERAL
ESTADO</t>
  </si>
  <si>
    <t>-----&gt;04035500004</t>
  </si>
  <si>
    <t>04035500004</t>
  </si>
  <si>
    <t>PPI</t>
  </si>
  <si>
    <t>PROCURADORIA PATRIMONIO E DO
MEIO AMBIENTE-PPI</t>
  </si>
  <si>
    <t>-----&gt;04022000005</t>
  </si>
  <si>
    <t>04022000005</t>
  </si>
  <si>
    <t>CG</t>
  </si>
  <si>
    <t>CORREGEDORIA - CG</t>
  </si>
  <si>
    <t>-----&gt;04035500018</t>
  </si>
  <si>
    <t>04035500018</t>
  </si>
  <si>
    <t>PCF</t>
  </si>
  <si>
    <t>PROCURADORIA ESTADO NA CAPITAL
FEDERAL</t>
  </si>
  <si>
    <t>-----&gt;04022000004</t>
  </si>
  <si>
    <t>04022000004</t>
  </si>
  <si>
    <t>GPGE</t>
  </si>
  <si>
    <t>GABINETE PROCURADOR GERAL DO
ESTADO</t>
  </si>
  <si>
    <t>-----&gt;04035500014</t>
  </si>
  <si>
    <t>04035500014</t>
  </si>
  <si>
    <t>PSJAF</t>
  </si>
  <si>
    <t>PROCURADORIA SERV JUR , SETOR,
AUT E FUNDACIONAIS</t>
  </si>
  <si>
    <t>-----&gt;04035500007</t>
  </si>
  <si>
    <t>04035500007</t>
  </si>
  <si>
    <t>PTR</t>
  </si>
  <si>
    <t>PROCURADORIA TRABALHISTA</t>
  </si>
  <si>
    <t>-----&gt;04035500009</t>
  </si>
  <si>
    <t>04035500009</t>
  </si>
  <si>
    <t>PCA</t>
  </si>
  <si>
    <t>PROCURADORIA DE CONSULTORIA
ADMINISTRATIVA-PCA</t>
  </si>
  <si>
    <t>-----&gt;04033900005</t>
  </si>
  <si>
    <t>04033900005</t>
  </si>
  <si>
    <t>GG</t>
  </si>
  <si>
    <t>GERENCIA GERAL</t>
  </si>
  <si>
    <t>------&gt;04033900002</t>
  </si>
  <si>
    <t>04033900002</t>
  </si>
  <si>
    <t>GERENCIA DE INFORMATICA - GIN</t>
  </si>
  <si>
    <t>------&gt;04033900003</t>
  </si>
  <si>
    <t>04033900003</t>
  </si>
  <si>
    <t>GCP</t>
  </si>
  <si>
    <t>GERENCIA DE CALCULOS E PERICIAS
- GCP</t>
  </si>
  <si>
    <t>------&gt;04033900001</t>
  </si>
  <si>
    <t>04033900001</t>
  </si>
  <si>
    <t>GEAD</t>
  </si>
  <si>
    <t>GERENCIA ADMINISTRATIVA - GEAD</t>
  </si>
  <si>
    <t>-------&gt;04034700002</t>
  </si>
  <si>
    <t>04034700002</t>
  </si>
  <si>
    <t>GRUPO PLANEJAMENTO E
ORCAMENTO-PGE</t>
  </si>
  <si>
    <t>-------&gt;04034700001</t>
  </si>
  <si>
    <t>04034700001</t>
  </si>
  <si>
    <t>GRUPO ADM E DE REC
HUMANOS-PGE</t>
  </si>
  <si>
    <t>-------&gt;04034700003</t>
  </si>
  <si>
    <t>04034700003</t>
  </si>
  <si>
    <t>GRUPO FINANCEIRO SETORIAL-PGE</t>
  </si>
  <si>
    <t>-----&gt;04035500015</t>
  </si>
  <si>
    <t>04035500015</t>
  </si>
  <si>
    <t>PCJ</t>
  </si>
  <si>
    <t>PROCURADORIA DO CONTENCIOSO
JUDICIAL-PCJ</t>
  </si>
  <si>
    <t>------&gt;04055500001</t>
  </si>
  <si>
    <t>04055500001</t>
  </si>
  <si>
    <t>PSA</t>
  </si>
  <si>
    <t>PROCURADORIA DE SAUDE -PSA</t>
  </si>
  <si>
    <t>-----&gt;04023900002</t>
  </si>
  <si>
    <t>04023900002</t>
  </si>
  <si>
    <t>SPGA</t>
  </si>
  <si>
    <t>SUBPROC GERAL P/ ASSUNTOS
ADMINISTRATIVOS</t>
  </si>
  <si>
    <t>-----&gt;04035500013</t>
  </si>
  <si>
    <t>04035500013</t>
  </si>
  <si>
    <t>PT</t>
  </si>
  <si>
    <t>PROCURADORIA TRIBUTARIA-PT</t>
  </si>
  <si>
    <t>----&gt;PM-ES</t>
  </si>
  <si>
    <t>PM-ES</t>
  </si>
  <si>
    <t>POLICIA MILITAR DO ESPIRITO
SANTO</t>
  </si>
  <si>
    <t>27476373000190</t>
  </si>
  <si>
    <t>ESPIRITO SANTO
SECRETARIA DE EST DE
SEGURANCA PUBLICA</t>
  </si>
  <si>
    <t>POLICIA
MILITAR DO
ESPIRITO
SANTO</t>
  </si>
  <si>
    <t>-----&gt;PM022000020</t>
  </si>
  <si>
    <t>PM022000020</t>
  </si>
  <si>
    <t>PM4CPOR</t>
  </si>
  <si>
    <t>PMES - 4º COMANDO POL.
OSTENSIV REGIONAL - 4º
CPOR</t>
  </si>
  <si>
    <t>------&gt;PM035500083</t>
  </si>
  <si>
    <t>PM035500083</t>
  </si>
  <si>
    <t>PM4CPORDIVCOROPEINTE</t>
  </si>
  <si>
    <t>PMES - DIV CORPOR OPERAC
E INTEGR INSTIT - 4º CPOR</t>
  </si>
  <si>
    <t>-------&gt;PM035500084</t>
  </si>
  <si>
    <t>PM035500084</t>
  </si>
  <si>
    <t>PM4CPORDIVOPEINTEG</t>
  </si>
  <si>
    <t>PMES - DIV OPERACIONAL E
DE INTEGRACAO - 4º CPOR</t>
  </si>
  <si>
    <t>--------&gt;PM033900410</t>
  </si>
  <si>
    <t>PM033900410</t>
  </si>
  <si>
    <t>PM4CPORSECINTERGPOLI</t>
  </si>
  <si>
    <t>PMES - SEC DE INTEGRACAO
POLICIAL - 4º CPOR</t>
  </si>
  <si>
    <t>--------&gt;PM033900408</t>
  </si>
  <si>
    <t>PM033900408</t>
  </si>
  <si>
    <t>PM4CPORSECPLANESTATI</t>
  </si>
  <si>
    <t>PMES - SEC PLANEJ ESTATI E
ANALIS CRIMIN - 4º CPOR</t>
  </si>
  <si>
    <t>------&gt;PM035500011</t>
  </si>
  <si>
    <t>PM035500011</t>
  </si>
  <si>
    <t>PM08BPM</t>
  </si>
  <si>
    <t>PMES - OITAVO BATALHAO - 8º
BPM</t>
  </si>
  <si>
    <t>-------&gt;PM033900429</t>
  </si>
  <si>
    <t>PM033900429</t>
  </si>
  <si>
    <t>PM08BPMSECAOP5</t>
  </si>
  <si>
    <t>PMES - SECAO P/5 - 8º BPM</t>
  </si>
  <si>
    <t>-------&gt;PM033900428</t>
  </si>
  <si>
    <t>PM033900428</t>
  </si>
  <si>
    <t>PM08BPMSECAOP4</t>
  </si>
  <si>
    <t>PMES - SECAO P/4 - 8º BPM</t>
  </si>
  <si>
    <t>--------&gt;PM095500077</t>
  </si>
  <si>
    <t>PM095500077</t>
  </si>
  <si>
    <t>PM08BPMSUBSECARMMUN</t>
  </si>
  <si>
    <t>PMES - SUBSEC. DE
ARMAMENT E MUNIC. - 8º BPM</t>
  </si>
  <si>
    <t>--------&gt;PM095500079</t>
  </si>
  <si>
    <t>PM095500079</t>
  </si>
  <si>
    <t>PM08BPMSUBSECTRANSPO</t>
  </si>
  <si>
    <t>PMES - SUBSEC. DE
TRANSPORTE - 8º BPM</t>
  </si>
  <si>
    <t>--------&gt;PM095500080</t>
  </si>
  <si>
    <t>PM095500080</t>
  </si>
  <si>
    <t>PM08BPMSSTECINFCOMUN</t>
  </si>
  <si>
    <t>PMES - SUBSEC. TEC. DA INF.
E COMUN - 8º BPM</t>
  </si>
  <si>
    <t>--------&gt;PM095500078</t>
  </si>
  <si>
    <t>PM095500078</t>
  </si>
  <si>
    <t>PM08BPMSUBSECALMOXAR</t>
  </si>
  <si>
    <t>PMES - SUBSEC. DE
ALMOXARIFADO - 8º BPM</t>
  </si>
  <si>
    <t>-------&gt;PM033900131</t>
  </si>
  <si>
    <t>PM033900131</t>
  </si>
  <si>
    <t>PM08BPM3CIA</t>
  </si>
  <si>
    <t>PMES - 3ª COMPANHIA - 8º
BPM</t>
  </si>
  <si>
    <t>-------&gt;PM033900130</t>
  </si>
  <si>
    <t>PM033900130</t>
  </si>
  <si>
    <t>PM08BPM2CIA</t>
  </si>
  <si>
    <t>PMES - 2ª COMPANHIA - 8º
BPM</t>
  </si>
  <si>
    <t>-------&gt;PM033900425</t>
  </si>
  <si>
    <t>PM033900425</t>
  </si>
  <si>
    <t>PM08BPMSECAOP1</t>
  </si>
  <si>
    <t>PMES - SECAO P/1 - 8º BPM</t>
  </si>
  <si>
    <t>-------&gt;PM033900426</t>
  </si>
  <si>
    <t>PM033900426</t>
  </si>
  <si>
    <t>PM08BPMSECAOP2</t>
  </si>
  <si>
    <t>PMES - SECAO P/2 - 8º BPM</t>
  </si>
  <si>
    <t>-------&gt;PM033900129</t>
  </si>
  <si>
    <t>PM033900129</t>
  </si>
  <si>
    <t>PM08BPM1CIA</t>
  </si>
  <si>
    <t>PMES - 1ª COMPANHIA - 8º
BPM</t>
  </si>
  <si>
    <t>-------&gt;PM033900132</t>
  </si>
  <si>
    <t>PM033900132</t>
  </si>
  <si>
    <t>PM08BPM4CIA</t>
  </si>
  <si>
    <t>PMES - 4ª COMPANHIA
(FORCA TATICA) - 8º BPM</t>
  </si>
  <si>
    <t>-------&gt;PM033900431</t>
  </si>
  <si>
    <t>PM033900431</t>
  </si>
  <si>
    <t>PM08BPMSUBSECTRANSIT</t>
  </si>
  <si>
    <t>PMES - SUBSECAO DE
TRANSITO - 8º BPM</t>
  </si>
  <si>
    <t>-------&gt;PM033900128</t>
  </si>
  <si>
    <t>PM033900128</t>
  </si>
  <si>
    <t>PM08BPMPCS</t>
  </si>
  <si>
    <t>PMES - PELOTAO CMD
SERVICO - PCS - 8º BPM</t>
  </si>
  <si>
    <t>-------&gt;PM033900430</t>
  </si>
  <si>
    <t>PM033900430</t>
  </si>
  <si>
    <t>PM08BPMSPAJM</t>
  </si>
  <si>
    <t>PMES - SPAJM - 8º BPM</t>
  </si>
  <si>
    <t>-------&gt;PM033900427</t>
  </si>
  <si>
    <t>PM033900427</t>
  </si>
  <si>
    <t>PM08BPMSECAOP3</t>
  </si>
  <si>
    <t>PMES - SECAO P/3 - 8º BPM</t>
  </si>
  <si>
    <t>------&gt;PM035500015</t>
  </si>
  <si>
    <t>PM035500015</t>
  </si>
  <si>
    <t>PM11BPM</t>
  </si>
  <si>
    <t>PMES - DECIMO PRIMEIRO
BATALHAO - 11º BPM</t>
  </si>
  <si>
    <t>-------&gt;PM033900136</t>
  </si>
  <si>
    <t>PM033900136</t>
  </si>
  <si>
    <t>PM11BPM3CIA</t>
  </si>
  <si>
    <t>PMES - 3ª COMPANHIA - 11º
BPM</t>
  </si>
  <si>
    <t>-------&gt;PM033900133</t>
  </si>
  <si>
    <t>PM033900133</t>
  </si>
  <si>
    <t>PM11BPMPCS</t>
  </si>
  <si>
    <t>PMES - PELOTAO CMD
SERVICO - PCS - 11º BPM</t>
  </si>
  <si>
    <t>-------&gt;PM033900436</t>
  </si>
  <si>
    <t>PM033900436</t>
  </si>
  <si>
    <t>PM11BPMSECAOP5</t>
  </si>
  <si>
    <t>PMES - SECAO P/5 - 11º BPM</t>
  </si>
  <si>
    <t>-------&gt;PM033900438</t>
  </si>
  <si>
    <t>PM033900438</t>
  </si>
  <si>
    <t>PM11BPMSUBSECTRANSIT</t>
  </si>
  <si>
    <t>PMES - SUBSECAO DE
TRANSITO - 11º BPM</t>
  </si>
  <si>
    <t>-------&gt;PM033900437</t>
  </si>
  <si>
    <t>PM033900437</t>
  </si>
  <si>
    <t>PM11BPMSPAJM</t>
  </si>
  <si>
    <t>PMES - SPAJM - 11º BPM</t>
  </si>
  <si>
    <t>-------&gt;PM033900135</t>
  </si>
  <si>
    <t>PM033900135</t>
  </si>
  <si>
    <t>PM11BPM2CIA</t>
  </si>
  <si>
    <t>PMES - 2ª COMPANHIA - 11º
BPM</t>
  </si>
  <si>
    <t>-------&gt;PM033900435</t>
  </si>
  <si>
    <t>PM033900435</t>
  </si>
  <si>
    <t>PM11BPMSECAOP4</t>
  </si>
  <si>
    <t>PMES - SECAO P/4 - 11º BPM</t>
  </si>
  <si>
    <t>--------&gt;PM095500082</t>
  </si>
  <si>
    <t>PM095500082</t>
  </si>
  <si>
    <t>PM11BPMSUBSECALMOXAR</t>
  </si>
  <si>
    <t>PMES - SUBSEC. DE
ALMOXARIFADO - 11º BPM</t>
  </si>
  <si>
    <t>--------&gt;PM095500081</t>
  </si>
  <si>
    <t>PM095500081</t>
  </si>
  <si>
    <t>PM11BPMSUBSECARMMUN</t>
  </si>
  <si>
    <t>PMES - SUBSEC. DE
ARMAMENT E MUNIC. - 11º
BPM</t>
  </si>
  <si>
    <t>--------&gt;PM095500084</t>
  </si>
  <si>
    <t>PM095500084</t>
  </si>
  <si>
    <t>PM11BPMSSTECINFCOMUN</t>
  </si>
  <si>
    <t>PMES - SUBSEC. TEC. DA INF.
E COMUN - 11º BPM</t>
  </si>
  <si>
    <t>--------&gt;PM095500083</t>
  </si>
  <si>
    <t>PM095500083</t>
  </si>
  <si>
    <t>PM11BPMSUBSECTRANSPO</t>
  </si>
  <si>
    <t>PMES - SUBSEC. DE
TRANSPORTE - 11º BPM</t>
  </si>
  <si>
    <t>-------&gt;PM033900137</t>
  </si>
  <si>
    <t>PM033900137</t>
  </si>
  <si>
    <t>PM11BPMPELFT</t>
  </si>
  <si>
    <t>PMES - PELOTAO DE FORCA
TATICA - 11º BPM</t>
  </si>
  <si>
    <t>-------&gt;PM033900433</t>
  </si>
  <si>
    <t>PM033900433</t>
  </si>
  <si>
    <t>PM11BPMSECAOP2</t>
  </si>
  <si>
    <t>PMES - SECAO P/2 - 11º BPM</t>
  </si>
  <si>
    <t>-------&gt;PM033900434</t>
  </si>
  <si>
    <t>PM033900434</t>
  </si>
  <si>
    <t>PM11BPMSECAOP3</t>
  </si>
  <si>
    <t>PMES - SECAO P/3 - 11º BPM</t>
  </si>
  <si>
    <t>-------&gt;PM033900432</t>
  </si>
  <si>
    <t>PM033900432</t>
  </si>
  <si>
    <t>PM11BPMSECAOP1</t>
  </si>
  <si>
    <t>PMES - SECAO P/1 - 11º BPM</t>
  </si>
  <si>
    <t>-------&gt;PM033900134</t>
  </si>
  <si>
    <t>PM033900134</t>
  </si>
  <si>
    <t>PM11BPM1CIA</t>
  </si>
  <si>
    <t>PMES - 1ª COMPANHIA - 11º
BPM</t>
  </si>
  <si>
    <t>------&gt;PM033900170</t>
  </si>
  <si>
    <t>PM033900170</t>
  </si>
  <si>
    <t>PM4CPORDIVCORADMLOG</t>
  </si>
  <si>
    <t>PMES - DIV CORPOR
ADMINISTRA E LOGISTICA - 4º
CPOR</t>
  </si>
  <si>
    <t>-------&gt;PM033900402</t>
  </si>
  <si>
    <t>PM033900402</t>
  </si>
  <si>
    <t>PM4CPORDIVADM</t>
  </si>
  <si>
    <t>PMES - DIV ADMINISTRATIVA -
4º CPOR</t>
  </si>
  <si>
    <t>--------&gt;PM033900404</t>
  </si>
  <si>
    <t>PM033900404</t>
  </si>
  <si>
    <t>PM4CPORSUBSECRECHUM</t>
  </si>
  <si>
    <t>PMES - SUBSEC DE
RECURSOS HUMANOS - 4º
CPOR</t>
  </si>
  <si>
    <t>--------&gt;PM033900406</t>
  </si>
  <si>
    <t>PM033900406</t>
  </si>
  <si>
    <t>PM4CPORSUBSECLOG</t>
  </si>
  <si>
    <t>PMES - SUBSEC DE
LOGISTICA - 4º CPOR</t>
  </si>
  <si>
    <t>------&gt;PM035500010</t>
  </si>
  <si>
    <t>PM035500010</t>
  </si>
  <si>
    <t>PM02BPM</t>
  </si>
  <si>
    <t>PMES - SEGUNDO BATALHAO
- 2º BPM</t>
  </si>
  <si>
    <t>-------&gt;PM033900125</t>
  </si>
  <si>
    <t>PM033900125</t>
  </si>
  <si>
    <t>PM02BPM3CIA</t>
  </si>
  <si>
    <t>PMES - 3ª COMPANHIA - 2º
BPM</t>
  </si>
  <si>
    <t>-------&gt;PM033900412</t>
  </si>
  <si>
    <t>PM033900412</t>
  </si>
  <si>
    <t>PM02BPMSECAOP1</t>
  </si>
  <si>
    <t>PMES - SECAO P/1 - 2º BPM</t>
  </si>
  <si>
    <t>-------&gt;PM033900422</t>
  </si>
  <si>
    <t>PM033900422</t>
  </si>
  <si>
    <t>PM02BPMSPAJM</t>
  </si>
  <si>
    <t>PMES - SPAJM - 2º BPM</t>
  </si>
  <si>
    <t>-------&gt;PM033900126</t>
  </si>
  <si>
    <t>PM033900126</t>
  </si>
  <si>
    <t>PM02BPM4CIA</t>
  </si>
  <si>
    <t>PMES - 4ª COMPANHIA - 2º
BPM</t>
  </si>
  <si>
    <t>-------&gt;PM033900414</t>
  </si>
  <si>
    <t>PM033900414</t>
  </si>
  <si>
    <t>PM02BPMSECAOP2</t>
  </si>
  <si>
    <t>PMES - SECAO P/2 - 2º BPM</t>
  </si>
  <si>
    <t>-------&gt;PM033900418</t>
  </si>
  <si>
    <t>PM033900418</t>
  </si>
  <si>
    <t>PM02BPMSECAOP4</t>
  </si>
  <si>
    <t>PMES - SECAO P/4 - 2º BPM</t>
  </si>
  <si>
    <t>--------&gt;PM095500075</t>
  </si>
  <si>
    <t>PM095500075</t>
  </si>
  <si>
    <t>PM02BPMSUBSECTRANSPO</t>
  </si>
  <si>
    <t>PMES - SUBSEC. DE
TRANSPORTE - 2º BPM</t>
  </si>
  <si>
    <t>--------&gt;PM095500076</t>
  </si>
  <si>
    <t>PM095500076</t>
  </si>
  <si>
    <t>PM02BPMSSTECINFCOMUN</t>
  </si>
  <si>
    <t>PMES - SUBSEC. TEC. DA INF.
E COMUN - 2º BPM</t>
  </si>
  <si>
    <t>--------&gt;PM095500073</t>
  </si>
  <si>
    <t>PM095500073</t>
  </si>
  <si>
    <t>PM02BPMSUBSECARMMUN</t>
  </si>
  <si>
    <t>PMES - SUBSEC. DE
ARMAMENT E MUNIC. - 2º BPM</t>
  </si>
  <si>
    <t>--------&gt;PM095500074</t>
  </si>
  <si>
    <t>PM095500074</t>
  </si>
  <si>
    <t>PM02BPMSUBSECALMOXAR</t>
  </si>
  <si>
    <t>PMES - SUBSEC. DE
ALMOXARIFADO - 2º BPM</t>
  </si>
  <si>
    <t>-------&gt;PM033900416</t>
  </si>
  <si>
    <t>PM033900416</t>
  </si>
  <si>
    <t>PM02BPMSECAOP3</t>
  </si>
  <si>
    <t>PMES - SECAO P/3 - 2º BPM</t>
  </si>
  <si>
    <t>-------&gt;PM033900123</t>
  </si>
  <si>
    <t>PM033900123</t>
  </si>
  <si>
    <t>PM02BPM1CIA</t>
  </si>
  <si>
    <t>PMES - 1ª COMPANHIA - 2º
BPM</t>
  </si>
  <si>
    <t>-------&gt;PM033900122</t>
  </si>
  <si>
    <t>PM033900122</t>
  </si>
  <si>
    <t>PM02BPMPCS</t>
  </si>
  <si>
    <t>PMES - PELOTAO CMD E
SERVICO - PCS - 2º BPM</t>
  </si>
  <si>
    <t>-------&gt;PM033900420</t>
  </si>
  <si>
    <t>PM033900420</t>
  </si>
  <si>
    <t>PM02BPMSECAOP5</t>
  </si>
  <si>
    <t>PMES - SECAO P/5 - 2º BPM</t>
  </si>
  <si>
    <t>-------&gt;PM033900124</t>
  </si>
  <si>
    <t>PM033900124</t>
  </si>
  <si>
    <t>PM02BPM2CIA</t>
  </si>
  <si>
    <t>PMES - 2ª COMPANHIA - 2º
BPM</t>
  </si>
  <si>
    <t>-------&gt;PM033900423</t>
  </si>
  <si>
    <t>PM033900423</t>
  </si>
  <si>
    <t>PM02BPMSECTRANSIT</t>
  </si>
  <si>
    <t>PMES - SECAO DE TRANSITO -
2º BPM</t>
  </si>
  <si>
    <t>-------&gt;PM033900127</t>
  </si>
  <si>
    <t>PM033900127</t>
  </si>
  <si>
    <t>PM02BPMPELFT</t>
  </si>
  <si>
    <t>PMES - PELOTAO DE FORCA
TATICA - 2º BPM</t>
  </si>
  <si>
    <t>------&gt;PM035500120</t>
  </si>
  <si>
    <t>PM035500120</t>
  </si>
  <si>
    <t>PM19CIAIND</t>
  </si>
  <si>
    <t>PMES - 19ª CIA
INDEPENDENTE - 19ª CIA IND.</t>
  </si>
  <si>
    <t>-------&gt;PM033900453</t>
  </si>
  <si>
    <t>PM033900453</t>
  </si>
  <si>
    <t>PM19CIAINDSECOPERAC</t>
  </si>
  <si>
    <t>PMES - SECAO OPERACIONAL
- 19ª CIA IND</t>
  </si>
  <si>
    <t>--------&gt;PM095500197</t>
  </si>
  <si>
    <t>PM095500197</t>
  </si>
  <si>
    <t>PM19CIAINDSUBCINTEL</t>
  </si>
  <si>
    <t>PMES - SUBSEC DE
INTELIGENCIA - 19ª CIA IND</t>
  </si>
  <si>
    <t>--------&gt;PM095500198</t>
  </si>
  <si>
    <t>PM095500198</t>
  </si>
  <si>
    <t>PM19CIAINDFORCTAT</t>
  </si>
  <si>
    <t>PMES - PELOTAO DE FORCA
TATICA - 19ª CIA IND</t>
  </si>
  <si>
    <t>--------&gt;PM095500196</t>
  </si>
  <si>
    <t>PM095500196</t>
  </si>
  <si>
    <t>PM19CIAINDSUBTRANSIT</t>
  </si>
  <si>
    <t>PMES - SUBSEC DE TRANSITO
- 19ª CIA IND</t>
  </si>
  <si>
    <t>--------&gt;PM095500195</t>
  </si>
  <si>
    <t>PM095500195</t>
  </si>
  <si>
    <t>PM19CIAINDSUBPLANCRI</t>
  </si>
  <si>
    <t>PMES - SUBSEC PLAN ESTAT
E ANAL CRIM- 19ª CIA IND</t>
  </si>
  <si>
    <t>-------&gt;PM033900451</t>
  </si>
  <si>
    <t>PM033900451</t>
  </si>
  <si>
    <t>PM19CIAIND3PEL</t>
  </si>
  <si>
    <t>PMES - 3º PELOTAO - 19ª CIA
IND</t>
  </si>
  <si>
    <t>-------&gt;PM033900452</t>
  </si>
  <si>
    <t>PM033900452</t>
  </si>
  <si>
    <t>PM19CIAINDADMSECLOG</t>
  </si>
  <si>
    <t>PMES - SECAO ADM E LOGIST-
19ª CIA IND</t>
  </si>
  <si>
    <t>--------&gt;PM095500194</t>
  </si>
  <si>
    <t>PM095500194</t>
  </si>
  <si>
    <t>PM19CIAINDSUBCOMSERV</t>
  </si>
  <si>
    <t>PMES - SUBSECAO DE
COMANDO E SERV - 19ª CIA
IND</t>
  </si>
  <si>
    <t>--------&gt;PM095500191</t>
  </si>
  <si>
    <t>PM095500191</t>
  </si>
  <si>
    <t>PM19CIAINDSUBSECRHUM</t>
  </si>
  <si>
    <t>PMES - SUBSECAO DE AP.
ADM E REC HUM - 19ª CIA IND</t>
  </si>
  <si>
    <t>--------&gt;PM095500192</t>
  </si>
  <si>
    <t>PM095500192</t>
  </si>
  <si>
    <t>PM19CIAINDSUBSELOTEC</t>
  </si>
  <si>
    <t>PMES - SUBSECAO LOGIST E
TECNO - 19ª CIA IND</t>
  </si>
  <si>
    <t>--------&gt;PM095500193</t>
  </si>
  <si>
    <t>PM095500193</t>
  </si>
  <si>
    <t>PM19CIAINDSUBSEPADJU</t>
  </si>
  <si>
    <t>PMES - SUBSECAO PROCED
ADM E JUD - 19ª CIA IND</t>
  </si>
  <si>
    <t>-------&gt;PM033900450</t>
  </si>
  <si>
    <t>PM033900450</t>
  </si>
  <si>
    <t>PM19CIAIND2PEL</t>
  </si>
  <si>
    <t>PMES - 2º PELOTAO - 19ª CIA
IND</t>
  </si>
  <si>
    <t>-------&gt;PM033900449</t>
  </si>
  <si>
    <t>PM033900449</t>
  </si>
  <si>
    <t>PM19CIAIND1PEL</t>
  </si>
  <si>
    <t>PMES - 1º PELOTAO - 19ª CIA
IND</t>
  </si>
  <si>
    <t>-----&gt;PM022000027</t>
  </si>
  <si>
    <t>PM022000027</t>
  </si>
  <si>
    <t>PM1CPOR</t>
  </si>
  <si>
    <t>PMES - 1º COMANDO POL.
OSTENSIV REGIONAL - 1º
CPOR</t>
  </si>
  <si>
    <t>------&gt;PM035500111</t>
  </si>
  <si>
    <t>PM035500111</t>
  </si>
  <si>
    <t>PM1CPORDIVCORADMLOG</t>
  </si>
  <si>
    <t>PMES - DIV CORPOR
ADMINISTRA E LOGISTICA - 1º
CPOR</t>
  </si>
  <si>
    <t>-------&gt;PM033900447</t>
  </si>
  <si>
    <t>PM033900447</t>
  </si>
  <si>
    <t>PM1CPORDIVADM</t>
  </si>
  <si>
    <t>PMES - DIV ADMINISTRATIVA -
1º CPOR</t>
  </si>
  <si>
    <t>--------&gt;PM095500185</t>
  </si>
  <si>
    <t>PM095500185</t>
  </si>
  <si>
    <t>PM1CPORSUBSECRECHUM</t>
  </si>
  <si>
    <t>PMES - SUBSEC DE
RECURSOS HUMANOS - 1º
CPOR</t>
  </si>
  <si>
    <t>--------&gt;PM095500184</t>
  </si>
  <si>
    <t>PM095500184</t>
  </si>
  <si>
    <t>PM1CPORSUBSECLOG</t>
  </si>
  <si>
    <t>PMES - SUBSEC DE
LOGISTICA - 1º CPOR</t>
  </si>
  <si>
    <t>-------&gt;PM033900448</t>
  </si>
  <si>
    <t>PM033900448</t>
  </si>
  <si>
    <t>PM1CPORDIVOPEINTEG</t>
  </si>
  <si>
    <t>PMES - DIV OPERACIONAL E
DE INTEGRACAO - 1º CPOR</t>
  </si>
  <si>
    <t>--------&gt;PM095500187</t>
  </si>
  <si>
    <t>PM095500187</t>
  </si>
  <si>
    <t>PM1CPORSECINTERGPOLI</t>
  </si>
  <si>
    <t>PMES - SEC DE INTEGRACAO
POLICIAL - 1º CPOR</t>
  </si>
  <si>
    <t>--------&gt;PM095500186</t>
  </si>
  <si>
    <t>PM095500186</t>
  </si>
  <si>
    <t>PM1CPORSECPLANESTATI</t>
  </si>
  <si>
    <t>PMES - SEC PLANEJ ESTATI E
ANALIS CRIMIN - 1º CPOR</t>
  </si>
  <si>
    <t>------&gt;PM035500026</t>
  </si>
  <si>
    <t>PM035500026</t>
  </si>
  <si>
    <t>PM14CIAIND</t>
  </si>
  <si>
    <t>PMES - 14ª CIA
INDEPENDENTE - 14ª CIA IND.</t>
  </si>
  <si>
    <t>-------&gt;PM033900098</t>
  </si>
  <si>
    <t>PM033900098</t>
  </si>
  <si>
    <t>PM14CIAIND3PEL</t>
  </si>
  <si>
    <t>PMES - 3º PELOTAO - 14ª CIA
IND.</t>
  </si>
  <si>
    <t>-------&gt;PM033900096</t>
  </si>
  <si>
    <t>PM033900096</t>
  </si>
  <si>
    <t>PM14CIAIND1PEL</t>
  </si>
  <si>
    <t>PMES - 1º PELOTAO - 14ª CIA
IND.</t>
  </si>
  <si>
    <t>-------&gt;PM033900097</t>
  </si>
  <si>
    <t>PM033900097</t>
  </si>
  <si>
    <t>PM14CIAIND2PEL</t>
  </si>
  <si>
    <t>PMES - 2º PELOTAO - 14ª CIA
IND.</t>
  </si>
  <si>
    <t>-------&gt;PM033900346</t>
  </si>
  <si>
    <t>PM033900346</t>
  </si>
  <si>
    <t>PM14CIAINDSSCPAJM</t>
  </si>
  <si>
    <t>PMES - SSCPAJM - 14ª CIA
IND.</t>
  </si>
  <si>
    <t>-------&gt;PM033900342</t>
  </si>
  <si>
    <t>PM033900342</t>
  </si>
  <si>
    <t>PM14CIAINDSECOPERACI</t>
  </si>
  <si>
    <t>PMES - SECAO OPERACIONAL
- 14ª CIA IND.</t>
  </si>
  <si>
    <t>--------&gt;PM095500288</t>
  </si>
  <si>
    <t>PM095500288</t>
  </si>
  <si>
    <t>PM14CIAINDPELFORTATI</t>
  </si>
  <si>
    <t>PMES - PELOTAO DE FORCA
TATICA - 14ª CIA IND.</t>
  </si>
  <si>
    <t>--------&gt;PM095500055</t>
  </si>
  <si>
    <t>PM095500055</t>
  </si>
  <si>
    <t>PM14CIAINDSUBSECINTE</t>
  </si>
  <si>
    <t>PMES - SUBSEC DE
INTELIGENCIA - 14ª CIA IND.</t>
  </si>
  <si>
    <t>--------&gt;PM095500056</t>
  </si>
  <si>
    <t>PM095500056</t>
  </si>
  <si>
    <t>PM14CIAINDSUBSECPLAN</t>
  </si>
  <si>
    <t>PMES - SUBSEC PLANE ESTAT
E ANA CRIM - 14ª CIA IND</t>
  </si>
  <si>
    <t>-------&gt;PM033900099</t>
  </si>
  <si>
    <t>PM033900099</t>
  </si>
  <si>
    <t>PM14CIAIND4PEL</t>
  </si>
  <si>
    <t>PMES - 4º PELOTAO (FORCA
TATICA) - 14ª CIA IND.</t>
  </si>
  <si>
    <t>-------&gt;PM033900344</t>
  </si>
  <si>
    <t>PM033900344</t>
  </si>
  <si>
    <t>PM14CIAINDSECADMINIS</t>
  </si>
  <si>
    <t>PMES - SECAO ADMINISTRA E
LOGISTICA - 14ª CIA IND.</t>
  </si>
  <si>
    <t>--------&gt;PM095500057</t>
  </si>
  <si>
    <t>PM095500057</t>
  </si>
  <si>
    <t>PM14CIAINDSUBSECRH</t>
  </si>
  <si>
    <t>PMES - SUBSEC APOIO ADM E
REC HUMAN - 14ª CIA IND.</t>
  </si>
  <si>
    <t>--------&gt;PM095500058</t>
  </si>
  <si>
    <t>PM095500058</t>
  </si>
  <si>
    <t>PM14CIAINDSUBSECLOGI</t>
  </si>
  <si>
    <t>PMES - SUBSEC DE LOGIST E
TECNOLOGI - 14ª CIA IND.</t>
  </si>
  <si>
    <t>--------&gt;PM095500060</t>
  </si>
  <si>
    <t>PM095500060</t>
  </si>
  <si>
    <t>PM14CIAINDSUBSECCOMA</t>
  </si>
  <si>
    <t>PMES - SUBSEC DE
COMANDO E SERVICOS - 14ª
CIA IND.</t>
  </si>
  <si>
    <t>--------&gt;PM095500059</t>
  </si>
  <si>
    <t>PM095500059</t>
  </si>
  <si>
    <t>PM14CIAINDSUBSECPAJ</t>
  </si>
  <si>
    <t>PMES - SUBSEC DE PROC
ADMIN E JUDIC - 14ª CIA IND.</t>
  </si>
  <si>
    <t>-------&gt;PM033900095</t>
  </si>
  <si>
    <t>PM033900095</t>
  </si>
  <si>
    <t>PM14CIAINDPCS</t>
  </si>
  <si>
    <t>PMES - PELOTAO CMD
SERVICO - PCS - 14ª CIA IND.</t>
  </si>
  <si>
    <t>------&gt;PM035500112</t>
  </si>
  <si>
    <t>PM035500112</t>
  </si>
  <si>
    <t>PM1CPORDIVCOROPEINTE</t>
  </si>
  <si>
    <t>PMES - DIV CORPOR OPERAC
E INTEGR INSTIT - 1º CPOR</t>
  </si>
  <si>
    <t>------&gt;PM035500020</t>
  </si>
  <si>
    <t>PM035500020</t>
  </si>
  <si>
    <t>PM12CIAIND</t>
  </si>
  <si>
    <t>PMES - 12ª CIA
INDEPENDENTE - 12ª CIA IND.</t>
  </si>
  <si>
    <t>-------&gt;PM033900087</t>
  </si>
  <si>
    <t>PM033900087</t>
  </si>
  <si>
    <t>PM12CIAIND2PEL</t>
  </si>
  <si>
    <t>PMES - 2º PELOTAO - 12ª CIA
IND.</t>
  </si>
  <si>
    <t>-------&gt;PM033900088</t>
  </si>
  <si>
    <t>PM033900088</t>
  </si>
  <si>
    <t>PM12CIAIND3PEL</t>
  </si>
  <si>
    <t>PMES - 3º PELOTAO - 12ª CIA
IND.</t>
  </si>
  <si>
    <t>-------&gt;PM033900085</t>
  </si>
  <si>
    <t>PM033900085</t>
  </si>
  <si>
    <t>PM12CIAINDPCS</t>
  </si>
  <si>
    <t>PMES - PELOTAO DE CMD
SERVICO - PCS - 12ª CIA IND.</t>
  </si>
  <si>
    <t>-------&gt;PM033900328</t>
  </si>
  <si>
    <t>PM033900328</t>
  </si>
  <si>
    <t>PM12CIAINDSECOPERACI</t>
  </si>
  <si>
    <t>PMES - SECAO OPERACIONAL
- 12ª CIA IND.</t>
  </si>
  <si>
    <t>--------&gt;PM095500043</t>
  </si>
  <si>
    <t>PM095500043</t>
  </si>
  <si>
    <t>PM12CIAINDSUBSECINTE</t>
  </si>
  <si>
    <t>PMES - SUBSEC DE
INTELIGENCIA - 12ª CIA IND.</t>
  </si>
  <si>
    <t>--------&gt;PM095500285</t>
  </si>
  <si>
    <t>PM095500285</t>
  </si>
  <si>
    <t>PM12CIAINDPELFORTATI</t>
  </si>
  <si>
    <t>PMES - PELOTAO DE FORCA
TATICA - 12ª CIA IND.</t>
  </si>
  <si>
    <t>--------&gt;PM095500044</t>
  </si>
  <si>
    <t>PM095500044</t>
  </si>
  <si>
    <t>PM12CIAINDSUBSECPLAN</t>
  </si>
  <si>
    <t>PMES - SUBSEC PLANE ESTAT
E ANA CRIM - 12ª CIA IND</t>
  </si>
  <si>
    <t>-------&gt;PM033900086</t>
  </si>
  <si>
    <t>PM033900086</t>
  </si>
  <si>
    <t>PM12CIAIND1PEL</t>
  </si>
  <si>
    <t>PMES - 1º PELOTAO - 12ª CIA
IND.</t>
  </si>
  <si>
    <t>-------&gt;PM033900330</t>
  </si>
  <si>
    <t>PM033900330</t>
  </si>
  <si>
    <t>PM12CIAINDSECADMINIS</t>
  </si>
  <si>
    <t>PMES - SECAO ADMINISTRA E
LOGISTICA - 12ª CIA IND.</t>
  </si>
  <si>
    <t>--------&gt;PM095500045</t>
  </si>
  <si>
    <t>PM095500045</t>
  </si>
  <si>
    <t>PM12CIAINDSUBSECRH</t>
  </si>
  <si>
    <t>PMES - SUBSEC APOIO ADM E
REC HUMAN - 12ª CIA IND.</t>
  </si>
  <si>
    <t>--------&gt;PM095500048</t>
  </si>
  <si>
    <t>PM095500048</t>
  </si>
  <si>
    <t>PM12CIAINDSUBSECCOMA</t>
  </si>
  <si>
    <t>PMES - SUBSEC DE
COMANDO E SERVICOS - 12ª
CIA IND.</t>
  </si>
  <si>
    <t>--------&gt;PM095500046</t>
  </si>
  <si>
    <t>PM095500046</t>
  </si>
  <si>
    <t>PM12CIAINDSUBSECLOGI</t>
  </si>
  <si>
    <t>PMES - SUBSEC DE LOGIST E
TECNOLOGI - 12ª CIA IND</t>
  </si>
  <si>
    <t>--------&gt;PM095500047</t>
  </si>
  <si>
    <t>PM095500047</t>
  </si>
  <si>
    <t>PM12CIAINDSUBSECPAJ</t>
  </si>
  <si>
    <t>PMES - SUBSEC DE PROC
ADMIN E JUDIC - 12ª CIA IND.</t>
  </si>
  <si>
    <t>-------&gt;PM033900333</t>
  </si>
  <si>
    <t>PM033900333</t>
  </si>
  <si>
    <t>PM12CIAINDSSCPAJM</t>
  </si>
  <si>
    <t>PMES - SSCPAJM - 12ª CIA
IND.</t>
  </si>
  <si>
    <t>-------&gt;PM033900089</t>
  </si>
  <si>
    <t>PM033900089</t>
  </si>
  <si>
    <t>PM12CIAIND4PEL</t>
  </si>
  <si>
    <t>PMES - 4º PELOTAO (FORCA
TATICA) - 12ª CIA IND.</t>
  </si>
  <si>
    <t>------&gt;PM035500007</t>
  </si>
  <si>
    <t>PM035500007</t>
  </si>
  <si>
    <t>PM06BPM</t>
  </si>
  <si>
    <t>PMES - SEXTO BATALHAO - 6º
BPM</t>
  </si>
  <si>
    <t>-------&gt;PM033900288</t>
  </si>
  <si>
    <t>PM033900288</t>
  </si>
  <si>
    <t>PM06BPMSECAOP2</t>
  </si>
  <si>
    <t>PMES - SECAO P/2 - 6º BPM</t>
  </si>
  <si>
    <t>-------&gt;PM033900067</t>
  </si>
  <si>
    <t>PM033900067</t>
  </si>
  <si>
    <t>PM06BPM6CIA</t>
  </si>
  <si>
    <t>PMES - 6ª COMPANHIA
(FORCA TATICA) - 6º BPM</t>
  </si>
  <si>
    <t>-------&gt;PM033900065</t>
  </si>
  <si>
    <t>PM033900065</t>
  </si>
  <si>
    <t>PM06BPM4CIA</t>
  </si>
  <si>
    <t>PMES - 4ª COMPANHIA - 6º
BPM</t>
  </si>
  <si>
    <t>--------&gt;PM095500278</t>
  </si>
  <si>
    <t>PM095500278</t>
  </si>
  <si>
    <t>PM06BPM1PEL4CIA</t>
  </si>
  <si>
    <t>PMES - 1º PEL DA 4ª CIA - 6º
BPM</t>
  </si>
  <si>
    <t>-------&gt;PM033900063</t>
  </si>
  <si>
    <t>PM033900063</t>
  </si>
  <si>
    <t>PM06BPM2CIA</t>
  </si>
  <si>
    <t>PMES - 2ª COMPANHIA - 6º
BPM</t>
  </si>
  <si>
    <t>--------&gt;PM095500276</t>
  </si>
  <si>
    <t>PM095500276</t>
  </si>
  <si>
    <t>PM06BPM1PEL2CIA</t>
  </si>
  <si>
    <t>PMES - 1º PEL DA 2ª CIA - 6º
BPM</t>
  </si>
  <si>
    <t>-------&gt;PM033900061</t>
  </si>
  <si>
    <t>PM033900061</t>
  </si>
  <si>
    <t>PM06BPMPCS</t>
  </si>
  <si>
    <t>PMES - PELOTAO CMD
SERVICO PCS - 6º BPM</t>
  </si>
  <si>
    <t>-------&gt;PM033900286</t>
  </si>
  <si>
    <t>PM033900286</t>
  </si>
  <si>
    <t>PM06BPMDIVADMLOGCORR</t>
  </si>
  <si>
    <t>PMES - DIV ADMIN LOGIST E
CORREICIONAL - 6º BPM</t>
  </si>
  <si>
    <t>--------&gt;PM095500282</t>
  </si>
  <si>
    <t>PM095500282</t>
  </si>
  <si>
    <t>PM06BPMSECPROCADMJUD</t>
  </si>
  <si>
    <t>PMES - SEC DE PROCEDIM
ADMIN E JUDICIAIS - 6º BPM</t>
  </si>
  <si>
    <t>---------&gt;PM075500095</t>
  </si>
  <si>
    <t>PM075500095</t>
  </si>
  <si>
    <t>PM06BPMSUBSECAPOIPAJ</t>
  </si>
  <si>
    <t>PMES - SUBSEC DE APOIO EM
PAJ - 6º BPM</t>
  </si>
  <si>
    <t>--------&gt;PM095500280</t>
  </si>
  <si>
    <t>PM095500280</t>
  </si>
  <si>
    <t>PM06BPMSECRECHUMCOM</t>
  </si>
  <si>
    <t>PMES - SEC DE RECUR
HUMAN E COMUN SOCIAL - 6º
BPM</t>
  </si>
  <si>
    <t>---------&gt;PM075500089</t>
  </si>
  <si>
    <t>PM075500089</t>
  </si>
  <si>
    <t>PM06BPMSUBSECCOMSOCI</t>
  </si>
  <si>
    <t>PMES - SUBSEC DE
COMUNICACAO SOCIAL - 6º
BPM</t>
  </si>
  <si>
    <t>---------&gt;PM075500090</t>
  </si>
  <si>
    <t>PM075500090</t>
  </si>
  <si>
    <t>PM06BPMSUBSECCOMANDO</t>
  </si>
  <si>
    <t>PMES - SUBSEC DE
COMANDO E SERVICO - 6º
BPM</t>
  </si>
  <si>
    <t>--------&gt;PM095500281</t>
  </si>
  <si>
    <t>PM095500281</t>
  </si>
  <si>
    <t>PM06BPMSECLOGISTICA</t>
  </si>
  <si>
    <t>PMES - SEC DE LOGISTICA - 6º
BPM</t>
  </si>
  <si>
    <t>---------&gt;PM095500027</t>
  </si>
  <si>
    <t>PM095500027</t>
  </si>
  <si>
    <t>PM06BPMSUBSECTRANSPO</t>
  </si>
  <si>
    <t>PMES - SUBSEC. DE
TRANSPORTE - 6º BPM</t>
  </si>
  <si>
    <t>---------&gt;PM095500026</t>
  </si>
  <si>
    <t>PM095500026</t>
  </si>
  <si>
    <t>PM06BPMSUBSECALMOXAR</t>
  </si>
  <si>
    <t>PMES - SUBSEC. DE
ALMOXARIFADO - 6º BPM</t>
  </si>
  <si>
    <t>---------&gt;PM095500025</t>
  </si>
  <si>
    <t>PM095500025</t>
  </si>
  <si>
    <t>PM06BPMSUBSECARMMUN</t>
  </si>
  <si>
    <t>PMES - SUBSEC. DE
ARMAMENT E MUNIC. - 6º BPM</t>
  </si>
  <si>
    <t>-------&gt;PM033900296</t>
  </si>
  <si>
    <t>PM033900296</t>
  </si>
  <si>
    <t>PM06BPMSPAJM</t>
  </si>
  <si>
    <t>PMES - SPAJM - 6º BPM</t>
  </si>
  <si>
    <t>-------&gt;PM033900294</t>
  </si>
  <si>
    <t>PM033900294</t>
  </si>
  <si>
    <t>PM06BPMSECAOP5</t>
  </si>
  <si>
    <t>PMES - SECAO P/5 - 6º BPM</t>
  </si>
  <si>
    <t>-------&gt;PM033900290</t>
  </si>
  <si>
    <t>PM033900290</t>
  </si>
  <si>
    <t>PM06BPMDIVOPERACIO</t>
  </si>
  <si>
    <t>PMES - DIV. OPERACIONAL -
6º BPM</t>
  </si>
  <si>
    <t>--------&gt;PM075500042</t>
  </si>
  <si>
    <t>PM075500042</t>
  </si>
  <si>
    <t>PM06BPMSECPLANEJAMEN</t>
  </si>
  <si>
    <t>PMES - SECAO DE
PLANEJAMENTO - 6º BPM</t>
  </si>
  <si>
    <t>---------&gt;PM075500092</t>
  </si>
  <si>
    <t>PM075500092</t>
  </si>
  <si>
    <t>PM06BPMSUBSECPLANOPE</t>
  </si>
  <si>
    <t>PMES - SUBSEC DE
PLANEJAMENTO OPERACINAL
- 6º BPM</t>
  </si>
  <si>
    <t>---------&gt;PM075500091</t>
  </si>
  <si>
    <t>PM075500091</t>
  </si>
  <si>
    <t>PM06BPMSUBSECESTIANA</t>
  </si>
  <si>
    <t>PMES - SUBSEC DE ESTATIS E
ANALISE CRIMIN - 6º BPM</t>
  </si>
  <si>
    <t>--------&gt;PM095500283</t>
  </si>
  <si>
    <t>PM095500283</t>
  </si>
  <si>
    <t>PM06BPMSECINTELIGENC</t>
  </si>
  <si>
    <t>PMES - SEC DE INTELIGENCIA
- 6º BPM</t>
  </si>
  <si>
    <t>---------&gt;PM075500093</t>
  </si>
  <si>
    <t>PM075500093</t>
  </si>
  <si>
    <t>PM06BPMSUBSECOPEINTE</t>
  </si>
  <si>
    <t>PMES - SUBSEC DE OPERAC
DE INTELIGENCIA - 6º BPM</t>
  </si>
  <si>
    <t>--------&gt;PM095500284</t>
  </si>
  <si>
    <t>PM095500284</t>
  </si>
  <si>
    <t>PM06BPMCIAFORCATATIC</t>
  </si>
  <si>
    <t>PMES - CIA DE FORCA TATICA
- 6º BPM</t>
  </si>
  <si>
    <t>---------&gt;PM075500094</t>
  </si>
  <si>
    <t>PM075500094</t>
  </si>
  <si>
    <t>PM06BPMPELFORCATATIC</t>
  </si>
  <si>
    <t>PMES - PELOTAO DE FORCA
TATICA - 6º BPM</t>
  </si>
  <si>
    <t>-------&gt;PM033900062</t>
  </si>
  <si>
    <t>PM033900062</t>
  </si>
  <si>
    <t>PM06BPM1CIA</t>
  </si>
  <si>
    <t>PMES - 1ª COMPANHIA - 6º
BPM</t>
  </si>
  <si>
    <t>--------&gt;PM095500275</t>
  </si>
  <si>
    <t>PM095500275</t>
  </si>
  <si>
    <t>PM06BPM1PEL1CIA</t>
  </si>
  <si>
    <t>PMES - 1º PEL DA 1ª CIA - 6º
BPM</t>
  </si>
  <si>
    <t>-------&gt;PM033900292</t>
  </si>
  <si>
    <t>PM033900292</t>
  </si>
  <si>
    <t>PM06BPMSECAOP4</t>
  </si>
  <si>
    <t>PMES - SECAO P/4 - 6º BPM</t>
  </si>
  <si>
    <t>--------&gt;PM095500028</t>
  </si>
  <si>
    <t>PM095500028</t>
  </si>
  <si>
    <t>PM06BPMSSTECINFCOMUN</t>
  </si>
  <si>
    <t>PMES - SUBSEC. TEC. DA INF.
E COMUN - 6º BPM</t>
  </si>
  <si>
    <t>-------&gt;PM033900064</t>
  </si>
  <si>
    <t>PM033900064</t>
  </si>
  <si>
    <t>PM06BPM3CIA</t>
  </si>
  <si>
    <t>PMES - 3ª COMPANHIA - 6º
BPM</t>
  </si>
  <si>
    <t>--------&gt;PM095500277</t>
  </si>
  <si>
    <t>PM095500277</t>
  </si>
  <si>
    <t>PM06BPM1PEL3CIA</t>
  </si>
  <si>
    <t>PMES - 1º PEL DA 3ª CIA - 6º
BPM</t>
  </si>
  <si>
    <t>-------&gt;PM033900066</t>
  </si>
  <si>
    <t>PM033900066</t>
  </si>
  <si>
    <t>PM06BPM5CIA</t>
  </si>
  <si>
    <t>PMES - 5ª COMPANHIA - 6º
BPM</t>
  </si>
  <si>
    <t>--------&gt;PM095500279</t>
  </si>
  <si>
    <t>PM095500279</t>
  </si>
  <si>
    <t>PM06BPM1PEL5CIA</t>
  </si>
  <si>
    <t>PMES - 1º PEL DA 5ª CIA - 6º
BPM</t>
  </si>
  <si>
    <t>------&gt;PM035500131</t>
  </si>
  <si>
    <t>PM035500131</t>
  </si>
  <si>
    <t>PMCOPOM1CPOR</t>
  </si>
  <si>
    <t>PMES - CENTRO DE
OPERACOES POLI MILIT -
COPOM1CPOR</t>
  </si>
  <si>
    <t>-------&gt;PM033900479</t>
  </si>
  <si>
    <t>PM033900479</t>
  </si>
  <si>
    <t>PMCOPOM1CPORCHERMGV6</t>
  </si>
  <si>
    <t>PMES - CHEFE DE OP DO
COPOM/RMGV6 -
COPOM1CPOR</t>
  </si>
  <si>
    <t>--------&gt;PM095500257</t>
  </si>
  <si>
    <t>PM095500257</t>
  </si>
  <si>
    <t>PMCOPOM1CPORAUXRMGV6</t>
  </si>
  <si>
    <t>PMES - AUX DO CHEF DE OPE
COPOM/RMGV6 -
COPOM1CPOR</t>
  </si>
  <si>
    <t>-------&gt;PM033900476</t>
  </si>
  <si>
    <t>PM033900476</t>
  </si>
  <si>
    <t>PMCOPOM1CPORCHERMGV3</t>
  </si>
  <si>
    <t>PMES - CHEFE DE OP DO
COPOM/RMGV3 -
COPOM1CPOR</t>
  </si>
  <si>
    <t>--------&gt;PM095500254</t>
  </si>
  <si>
    <t>PM095500254</t>
  </si>
  <si>
    <t>PMCOPOM1CPORAUXRMGV3</t>
  </si>
  <si>
    <t>PMES - AUX DO CHEF DE OPE
COPOM/RMGV3 -
COPOM1CPOR</t>
  </si>
  <si>
    <t>-------&gt;PM033900475</t>
  </si>
  <si>
    <t>PM033900475</t>
  </si>
  <si>
    <t>PMCOPOM1CPORCHERMGV2</t>
  </si>
  <si>
    <t>PMES - CHEFE DE OP DO
COPOM/RMGV2 -
COPOM1CPOR</t>
  </si>
  <si>
    <t>--------&gt;PM095500253</t>
  </si>
  <si>
    <t>PM095500253</t>
  </si>
  <si>
    <t>PMCOPOM1CPORAUXRMGV1</t>
  </si>
  <si>
    <t>PMES - AUX DO CHEF DE OPE
COPOM/RMGV1 -
COPOM1CPOR</t>
  </si>
  <si>
    <t>-------&gt;PM033900480</t>
  </si>
  <si>
    <t>PM033900480</t>
  </si>
  <si>
    <t>PMCOPOM1CPORSUBSECAD</t>
  </si>
  <si>
    <t>PMES - SUBSEC DE APOIO
ADM E OPERACIO -
COPOM1CPOR</t>
  </si>
  <si>
    <t>-------&gt;PM033900477</t>
  </si>
  <si>
    <t>PM033900477</t>
  </si>
  <si>
    <t>PMCOPOM1CPORCHERMGV4</t>
  </si>
  <si>
    <t>PMES - CHEFE DE OP DO
COPOM/RMGV4 -
COPOM1CPOR</t>
  </si>
  <si>
    <t>--------&gt;PM095500255</t>
  </si>
  <si>
    <t>PM095500255</t>
  </si>
  <si>
    <t>PMCOPOM1CPORAUXRMGV4</t>
  </si>
  <si>
    <t>PMES - AUX DO CHEF DE OPE
COPOM/RMGV4 -
COPOM1CPOR</t>
  </si>
  <si>
    <t>-------&gt;PM033900474</t>
  </si>
  <si>
    <t>PM033900474</t>
  </si>
  <si>
    <t>PMCOPOM1CPORCHERMGV1</t>
  </si>
  <si>
    <t>PMES - CHEFE DE OP DO
COPOM/RMGV1 -
COPOM1CPOR</t>
  </si>
  <si>
    <t>--------&gt;PM095500252</t>
  </si>
  <si>
    <t>PM095500252</t>
  </si>
  <si>
    <t>-------&gt;PM033900478</t>
  </si>
  <si>
    <t>PM033900478</t>
  </si>
  <si>
    <t>PMCOPOM1CPORCHERMGV5</t>
  </si>
  <si>
    <t>PMES - CHEFE DE OP DO
COPOM/RMGV5 -
COPOM1CPOR</t>
  </si>
  <si>
    <t>--------&gt;PM095500256</t>
  </si>
  <si>
    <t>PM095500256</t>
  </si>
  <si>
    <t>PMCOPOM1CPORAUXRMGV5</t>
  </si>
  <si>
    <t>PMES - AUX DO CHEF DE OPE
COPOM/RMGV5 -
COPOM1CPOR</t>
  </si>
  <si>
    <t>------&gt;PM035500003</t>
  </si>
  <si>
    <t>PM035500003</t>
  </si>
  <si>
    <t>PM01BPM</t>
  </si>
  <si>
    <t>PMES - PRIMEIRO BATALHAO -
1º BPM</t>
  </si>
  <si>
    <t>-------&gt;PM033900048</t>
  </si>
  <si>
    <t>PM033900048</t>
  </si>
  <si>
    <t>PM01BPMPCS</t>
  </si>
  <si>
    <t>PMES - PELOTAO CMD
SERVICO PCS - 1º BPM</t>
  </si>
  <si>
    <t>-------&gt;PM033900049</t>
  </si>
  <si>
    <t>PM033900049</t>
  </si>
  <si>
    <t>PM01BPM1CIA</t>
  </si>
  <si>
    <t>PMES - 1ª COMPANHIA -  1º
BPM</t>
  </si>
  <si>
    <t>--------&gt;PM095500265</t>
  </si>
  <si>
    <t>PM095500265</t>
  </si>
  <si>
    <t>PM01BPM1PEL1CIA</t>
  </si>
  <si>
    <t>PMES - 1º PEL DA 1ª CIA - 1º
BPM</t>
  </si>
  <si>
    <t>-------&gt;PM033900267</t>
  </si>
  <si>
    <t>PM033900267</t>
  </si>
  <si>
    <t>PM01BPMSECAOP4</t>
  </si>
  <si>
    <t>PMES - SECAO P/4 - 1º BPM</t>
  </si>
  <si>
    <t>--------&gt;PM095500020</t>
  </si>
  <si>
    <t>PM095500020</t>
  </si>
  <si>
    <t>PM01BPMSSTECINFCOMUN</t>
  </si>
  <si>
    <t>PMES - SUBSEC. TEC. DA INF.
E COMUN - 1º BPM</t>
  </si>
  <si>
    <t>-------&gt;PM033900261</t>
  </si>
  <si>
    <t>PM033900261</t>
  </si>
  <si>
    <t>PM01BPMDIVADMLOGCORR</t>
  </si>
  <si>
    <t>PMES - DIV ADMIN LOGIST E
CORREICIONAL - 1º BPM</t>
  </si>
  <si>
    <t>--------&gt;PM095500272</t>
  </si>
  <si>
    <t>PM095500272</t>
  </si>
  <si>
    <t>PM01BPMSECPROCADMJUD</t>
  </si>
  <si>
    <t>PMES - SEC DE PROCEDIM
ADMIN E JUDICIAIS - 1º BPM</t>
  </si>
  <si>
    <t>--------&gt;PM095500270</t>
  </si>
  <si>
    <t>PM095500270</t>
  </si>
  <si>
    <t>PM01BPMSECRECHUMCOM</t>
  </si>
  <si>
    <t>PMES - SEC DE RECUR
HUMAN E COMUN SOCIAL - 1º
BPM</t>
  </si>
  <si>
    <t>---------&gt;PM075500084</t>
  </si>
  <si>
    <t>PM075500084</t>
  </si>
  <si>
    <t>PM01BPMSUBSECCOMANDO</t>
  </si>
  <si>
    <t>PMES - SUBSEC DE
COMANDO E SERVICO - 1º
BPM</t>
  </si>
  <si>
    <t>---------&gt;PM075500083</t>
  </si>
  <si>
    <t>PM075500083</t>
  </si>
  <si>
    <t>PM01BPMSUBSECCOMSOCI</t>
  </si>
  <si>
    <t>PMES - SUBSEC DE
COMUNICACAO SOCIAL - 1º
BPM</t>
  </si>
  <si>
    <t>--------&gt;PM095500271</t>
  </si>
  <si>
    <t>PM095500271</t>
  </si>
  <si>
    <t>PM01BPMSECLOGISTICA</t>
  </si>
  <si>
    <t>PMES - SEC DE LOGISTICA - 1º
BPM</t>
  </si>
  <si>
    <t>---------&gt;PM095500018</t>
  </si>
  <si>
    <t>PM095500018</t>
  </si>
  <si>
    <t>PM01BPMSUBSECALMOXAR</t>
  </si>
  <si>
    <t>PMES - SUBSEC. DE
ALMOXARIFADO - 1º BPM</t>
  </si>
  <si>
    <t>---------&gt;PM095500017</t>
  </si>
  <si>
    <t>PM095500017</t>
  </si>
  <si>
    <t>PM01BPMSUBSECARMMUN</t>
  </si>
  <si>
    <t>PMES - SUBSEC. DE
ARMAMENT E MUNIC. - 1º BPM</t>
  </si>
  <si>
    <t>---------&gt;PM095500019</t>
  </si>
  <si>
    <t>PM095500019</t>
  </si>
  <si>
    <t>PM01BPMSUBSECTRANSPO</t>
  </si>
  <si>
    <t>PMES - SUBSEC. DE
TRANSPORTE - 1º BPM</t>
  </si>
  <si>
    <t>-------&gt;PM095500274</t>
  </si>
  <si>
    <t>PM095500274</t>
  </si>
  <si>
    <t>PM01BPMCIAFORCATATIC</t>
  </si>
  <si>
    <t>PMES - CIA DE FORCA TATICA
- 1º BPM</t>
  </si>
  <si>
    <t>--------&gt;PM075500088</t>
  </si>
  <si>
    <t>PM075500088</t>
  </si>
  <si>
    <t>PM01BPMPELFORCATATIC</t>
  </si>
  <si>
    <t>PMES - PELOTAO DE FORCA
TATICA - 1º BPM</t>
  </si>
  <si>
    <t>-------&gt;PM033900052</t>
  </si>
  <si>
    <t>PM033900052</t>
  </si>
  <si>
    <t>PM01BPM4CIA</t>
  </si>
  <si>
    <t>PMES - 4ª COMPANHIA - 1º
BPM</t>
  </si>
  <si>
    <t>--------&gt;PM095500268</t>
  </si>
  <si>
    <t>PM095500268</t>
  </si>
  <si>
    <t>PM01BPM1PEL4CIA</t>
  </si>
  <si>
    <t>PMES - 1º PEL DA 4ª CIA - 1º
BPM</t>
  </si>
  <si>
    <t>-------&gt;PM033900265</t>
  </si>
  <si>
    <t>PM033900265</t>
  </si>
  <si>
    <t>PM01BPMDIVOPERACIO</t>
  </si>
  <si>
    <t>PMES - DIV. OPERACIONAL -
1º BPM</t>
  </si>
  <si>
    <t>-------&gt;PM033900051</t>
  </si>
  <si>
    <t>PM033900051</t>
  </si>
  <si>
    <t>PM01BPM3CIA</t>
  </si>
  <si>
    <t>PMES - 3ª COMPANHIA - 1º
BPM</t>
  </si>
  <si>
    <t>--------&gt;PM095500267</t>
  </si>
  <si>
    <t>PM095500267</t>
  </si>
  <si>
    <t>PM01BPM1PEL3CIA</t>
  </si>
  <si>
    <t>PMES - 1º PEL DA 3ª CIA - 1º
BPM</t>
  </si>
  <si>
    <t>-------&gt;PM033900053</t>
  </si>
  <si>
    <t>PM033900053</t>
  </si>
  <si>
    <t>PM01BPM5CIA</t>
  </si>
  <si>
    <t>PMES - 5ª COMPANHIA - 1º
BPM</t>
  </si>
  <si>
    <t>--------&gt;PM095500269</t>
  </si>
  <si>
    <t>PM095500269</t>
  </si>
  <si>
    <t>PM01BPM1PEL5CIA</t>
  </si>
  <si>
    <t>PMES - 1º PEL DA 5ª CIA - 1º
BPM</t>
  </si>
  <si>
    <t>-------&gt;PM033900050</t>
  </si>
  <si>
    <t>PM033900050</t>
  </si>
  <si>
    <t>PM01BPM2CIA</t>
  </si>
  <si>
    <t>PMES - 2ª COMPANHIA - 1º
BPM</t>
  </si>
  <si>
    <t>--------&gt;PM095500266</t>
  </si>
  <si>
    <t>PM095500266</t>
  </si>
  <si>
    <t>PM01BPM1PEL2CIA</t>
  </si>
  <si>
    <t>PMES - 1º PEL DA 2ª CIA - 1º
BPM</t>
  </si>
  <si>
    <t>-------&gt;PM033900054</t>
  </si>
  <si>
    <t>PM033900054</t>
  </si>
  <si>
    <t>PM01BPM6CIA</t>
  </si>
  <si>
    <t>PMES - 6ª COMPANHIA - 1º
BPM</t>
  </si>
  <si>
    <t>-------&gt;PM075500040</t>
  </si>
  <si>
    <t>PM075500040</t>
  </si>
  <si>
    <t>PM01BPMSECPLANEJAMEN</t>
  </si>
  <si>
    <t>PMES - SECAO DE
PLANEJAMENTO - 1º BPM</t>
  </si>
  <si>
    <t>--------&gt;PM075500086</t>
  </si>
  <si>
    <t>PM075500086</t>
  </si>
  <si>
    <t>PM01BPMSUBSECPLANOPE</t>
  </si>
  <si>
    <t>PMES - SUBSEC DE
PLANEJAMENTO OPERACINAL
- 1º BPM</t>
  </si>
  <si>
    <t>--------&gt;PM075500085</t>
  </si>
  <si>
    <t>PM075500085</t>
  </si>
  <si>
    <t>PM01BPMSUBSECESTIANA</t>
  </si>
  <si>
    <t>PMES - SUBSEC DE ESTATIS E
ANALISE CRIMIN - 1º BPM</t>
  </si>
  <si>
    <t>-------&gt;PM033900272</t>
  </si>
  <si>
    <t>PM033900272</t>
  </si>
  <si>
    <t>PM01BPMSPAJM</t>
  </si>
  <si>
    <t>PMES - SPAJM - 1º BPM</t>
  </si>
  <si>
    <t>-------&gt;PM033900263</t>
  </si>
  <si>
    <t>PM033900263</t>
  </si>
  <si>
    <t>PM01BPMSECINTELIGENC</t>
  </si>
  <si>
    <t>PMES - SEC DE INTELIGENCIA
- 1º BPM</t>
  </si>
  <si>
    <t>--------&gt;PM075500087</t>
  </si>
  <si>
    <t>PM075500087</t>
  </si>
  <si>
    <t>PM01BPMSUBSECOPEINTE</t>
  </si>
  <si>
    <t>PMES - SUBSEC DE OPERAC
DE INTELIGENCIA - 1º BPM</t>
  </si>
  <si>
    <t>-------&gt;PM033900270</t>
  </si>
  <si>
    <t>PM033900270</t>
  </si>
  <si>
    <t>PM01BPMSECAOP5</t>
  </si>
  <si>
    <t>PMES - SECAO P/5 - 1º BPM</t>
  </si>
  <si>
    <t>-----&gt;PM022000016</t>
  </si>
  <si>
    <t>PM022000016</t>
  </si>
  <si>
    <t>PMDINT</t>
  </si>
  <si>
    <t>PMES - DIRETORIA DE
INTELIGENCIA - DINT</t>
  </si>
  <si>
    <t>------&gt;PM035500072</t>
  </si>
  <si>
    <t>PM035500072</t>
  </si>
  <si>
    <t>PMDINTDIVOPERACOES</t>
  </si>
  <si>
    <t>PMES - DIV. DE OPERACOES -
DINT</t>
  </si>
  <si>
    <t>-------&gt;PM033900240</t>
  </si>
  <si>
    <t>PM033900240</t>
  </si>
  <si>
    <t>PMDINTSECOPERACOES2</t>
  </si>
  <si>
    <t>PMES - SECAO DE
OPERACOES 2 - DINT</t>
  </si>
  <si>
    <t>-------&gt;PM033900239</t>
  </si>
  <si>
    <t>PM033900239</t>
  </si>
  <si>
    <t>PMDINTSUBSOPERACO1.1</t>
  </si>
  <si>
    <t>PMES - SUBSEC. OPERACOES
1.1 (TELEMATICA) - DINT</t>
  </si>
  <si>
    <t>------&gt;PM035500070</t>
  </si>
  <si>
    <t>PM035500070</t>
  </si>
  <si>
    <t>PMDINTDIVCORPINTELIG</t>
  </si>
  <si>
    <t>PMES - DIV. CORPORATIVA DA
INTELIGENCIA - DINT</t>
  </si>
  <si>
    <t>-------&gt;PM075500075</t>
  </si>
  <si>
    <t>PM075500075</t>
  </si>
  <si>
    <t>PMDINTSECCONTINT2</t>
  </si>
  <si>
    <t>PMES - SEC. DE CONTRA
INTELIGENCIA 2 - DINT</t>
  </si>
  <si>
    <t>-------&gt;PM095500177</t>
  </si>
  <si>
    <t>PM095500177</t>
  </si>
  <si>
    <t>PMDINTSUBSOPERACO2.2</t>
  </si>
  <si>
    <t>PMES - SUBSEC. OPERACOES
2.2 (OPERACOES) - DINT</t>
  </si>
  <si>
    <t>-------&gt;PM033900237</t>
  </si>
  <si>
    <t>PM033900237</t>
  </si>
  <si>
    <t>PMDINTSUBSINTCRIMINA</t>
  </si>
  <si>
    <t>PMES - SUBSEC.
INTELIGENCIA 2.1 (CRIMINAL) -
DINT</t>
  </si>
  <si>
    <t>-------&gt;PM095500175</t>
  </si>
  <si>
    <t>PM095500175</t>
  </si>
  <si>
    <t>PMDINTSUBSECINTCOLET</t>
  </si>
  <si>
    <t>PMES - SUBSEC.
INTELIGENCIA 1.2 (COLETA) -
DINT</t>
  </si>
  <si>
    <t>-------&gt;PM075500074</t>
  </si>
  <si>
    <t>PM075500074</t>
  </si>
  <si>
    <t>PMDINTSECASSCORRENT1</t>
  </si>
  <si>
    <t>PMES - SEC. DE ASSUNTOS
CORRENT. 1 (SCA) - DINT</t>
  </si>
  <si>
    <t>-------&gt;PM095500176</t>
  </si>
  <si>
    <t>PM095500176</t>
  </si>
  <si>
    <t>PMDINTSUBSOPERACO2.1</t>
  </si>
  <si>
    <t>PMES - SUBSEC. OPERACOES
2.1 (OPERACOES) - DINT</t>
  </si>
  <si>
    <t>-------&gt;PM075500076</t>
  </si>
  <si>
    <t>PM075500076</t>
  </si>
  <si>
    <t>PMDEIPSECEDUCADISTAN</t>
  </si>
  <si>
    <t>PMES - SECAO DE EDUCACAO
A DISTANCIA - DEIP</t>
  </si>
  <si>
    <t>-------&gt;PM075500073</t>
  </si>
  <si>
    <t>PM075500073</t>
  </si>
  <si>
    <t>PMDINTSECOPERACOES1</t>
  </si>
  <si>
    <t>PMES - SECAO DE
OPERACOES 1 - DINT</t>
  </si>
  <si>
    <t>-------&gt;PM095500174</t>
  </si>
  <si>
    <t>PM095500174</t>
  </si>
  <si>
    <t>PMDINTSUBSECINTREGIS</t>
  </si>
  <si>
    <t>PMES - SUBSEC.
INTELIGENCIA 1.1 (REGISTRO)
- DINT</t>
  </si>
  <si>
    <t>-------&gt;PM035500071</t>
  </si>
  <si>
    <t>PM035500071</t>
  </si>
  <si>
    <t>PMDINTDIVINTELIGENC</t>
  </si>
  <si>
    <t>PMES - DIV. DE INTELIGENCIA
- DINT</t>
  </si>
  <si>
    <t>--------&gt;PM033900234</t>
  </si>
  <si>
    <t>PM033900234</t>
  </si>
  <si>
    <t>PMDINTSEINTELORGCRIM</t>
  </si>
  <si>
    <t>PMES - SEC. DE INTELIG. 1
(ORGAN. CRIMINO.) - DINT</t>
  </si>
  <si>
    <t>--------&gt;PM033900236</t>
  </si>
  <si>
    <t>PM033900236</t>
  </si>
  <si>
    <t>PMDINTSECINTSEGPUBLI</t>
  </si>
  <si>
    <t>PMES - SEC. INTELIG. 2
(SEGURAN. PUBLICA) - DINT</t>
  </si>
  <si>
    <t>--------&gt;PM033900235</t>
  </si>
  <si>
    <t>PM033900235</t>
  </si>
  <si>
    <t>PMDINTSUBSECRESGCOLE</t>
  </si>
  <si>
    <t>PMES - SUBSEC. 1 (REGISTRO
E COLETA) - DINT</t>
  </si>
  <si>
    <t>-------&gt;PM033900238</t>
  </si>
  <si>
    <t>PM033900238</t>
  </si>
  <si>
    <t>PMDINTSUBSINTMOVSOCI</t>
  </si>
  <si>
    <t>PMES - SUBSEC.
INTELIGENCIA 2.2 (MOV
SOCIA) - DINT</t>
  </si>
  <si>
    <t>------&gt;PM035500074</t>
  </si>
  <si>
    <t>PM035500074</t>
  </si>
  <si>
    <t>PMDINTDIVCORPCONTINT</t>
  </si>
  <si>
    <t>PMES - DIV. CORPOR. DE
CONTRA INTELIG. - DINT</t>
  </si>
  <si>
    <t>-------&gt;PM035500075</t>
  </si>
  <si>
    <t>PM035500075</t>
  </si>
  <si>
    <t>PMDINTDIVCONTRAINTEL</t>
  </si>
  <si>
    <t>PMES - DIV. DE CONTRA
INTELIGENCIA - DINT</t>
  </si>
  <si>
    <t>--------&gt;PM033900242</t>
  </si>
  <si>
    <t>PM033900242</t>
  </si>
  <si>
    <t>PMDINTSECCONTINT1</t>
  </si>
  <si>
    <t>PMES - SEC. DE CONTRA
INTELIGENCIA 1 - DINT</t>
  </si>
  <si>
    <t>--------&gt;PM033900247</t>
  </si>
  <si>
    <t>PM033900247</t>
  </si>
  <si>
    <t>PMDINTSUBSECCONTR1.4</t>
  </si>
  <si>
    <t>PMES - SUBSEC. CONTR.
INTEL. 1.4 (INFORMA.) - DINT</t>
  </si>
  <si>
    <t>--------&gt;PM033900245</t>
  </si>
  <si>
    <t>PM033900245</t>
  </si>
  <si>
    <t>PMDINTSUBSECCONTR2.1</t>
  </si>
  <si>
    <t>PMES - SUBSEC. CONTR.
INTEL. 2.1 (ENSINO) - DINT</t>
  </si>
  <si>
    <t>--------&gt;PM033900243</t>
  </si>
  <si>
    <t>PM033900243</t>
  </si>
  <si>
    <t>PMDINTSUBSECCONTR1.1</t>
  </si>
  <si>
    <t>PMES - SUBSEC. CONTR.
INTEL. 1.1 (INSTITU.) - DINT</t>
  </si>
  <si>
    <t>--------&gt;PM033900244</t>
  </si>
  <si>
    <t>PM033900244</t>
  </si>
  <si>
    <t>PMDINTSUBSECCONTR1.2</t>
  </si>
  <si>
    <t>PMES - SUBSEC. CONTR.
INTEL. 1.2 (SIPOM) - DINT</t>
  </si>
  <si>
    <t>--------&gt;PM033900246</t>
  </si>
  <si>
    <t>PM033900246</t>
  </si>
  <si>
    <t>PMDINTSUBSECCONTR1.3</t>
  </si>
  <si>
    <t>PMES - SUBSEC. CONTR.
INTEL. 1.3 (CREDENC.) - DINT</t>
  </si>
  <si>
    <t>-------&gt;PM035500073</t>
  </si>
  <si>
    <t>PM035500073</t>
  </si>
  <si>
    <t>PMDINTDIVASSUNTCORRE</t>
  </si>
  <si>
    <t>PMES - DIV. DE ASSUNTOS
CORRENTES - DINT</t>
  </si>
  <si>
    <t>--------&gt;PM033900241</t>
  </si>
  <si>
    <t>PM033900241</t>
  </si>
  <si>
    <t>PMDINTSUBSASSUNTCORR</t>
  </si>
  <si>
    <t>PMES - SUBSEC. DE ASSUN.
CORREN. 1.1 (SSCA) - DINT</t>
  </si>
  <si>
    <t>------&gt;PM033900249</t>
  </si>
  <si>
    <t>PM033900249</t>
  </si>
  <si>
    <t>PMDINTSECADMINISTRA</t>
  </si>
  <si>
    <t>PMES - SEC. ADMINISTRATIVA
(SA) - DINT</t>
  </si>
  <si>
    <t>-------&gt;PM033900252</t>
  </si>
  <si>
    <t>PM033900252</t>
  </si>
  <si>
    <t>PMDINTSUBSECADMIN1.1</t>
  </si>
  <si>
    <t>PMES - SUBSEC. ADMIN. 1.1
(ARQUIVO) - DINT</t>
  </si>
  <si>
    <t>-------&gt;PM033900255</t>
  </si>
  <si>
    <t>PM033900255</t>
  </si>
  <si>
    <t>PMDINTSUBSECADMIN1.2</t>
  </si>
  <si>
    <t>PMES - SUBSEC. ADMIN. 1.2
(TRAN, ARM, MANU) - DINT</t>
  </si>
  <si>
    <t>-----&gt;PM022000023</t>
  </si>
  <si>
    <t>PM022000023</t>
  </si>
  <si>
    <t>PMCPOE</t>
  </si>
  <si>
    <t>PMES - COMANDO POL.
OSTENSIVA ESPECIALIZADO -
CPOE</t>
  </si>
  <si>
    <t>------&gt;PM035500031</t>
  </si>
  <si>
    <t>PM035500031</t>
  </si>
  <si>
    <t>PMCEPE</t>
  </si>
  <si>
    <t>PMES - CIA ESPECIALIZADA
DE POLICIA ESCOLAR - CEPE</t>
  </si>
  <si>
    <t>-------&gt;PM033900373</t>
  </si>
  <si>
    <t>PM033900373</t>
  </si>
  <si>
    <t>PMCEPEP3</t>
  </si>
  <si>
    <t>PMES - SUBSECAO P3 - CEPE</t>
  </si>
  <si>
    <t>-------&gt;PM033900021</t>
  </si>
  <si>
    <t>PM033900021</t>
  </si>
  <si>
    <t>PMCEPE1PEL</t>
  </si>
  <si>
    <t>PMES - 1º PELOTAO - CEPE</t>
  </si>
  <si>
    <t>-------&gt;PM033900377</t>
  </si>
  <si>
    <t>PM033900377</t>
  </si>
  <si>
    <t>PMCEPESSCPAJM</t>
  </si>
  <si>
    <t>PMES - SSCPAJM - CEPE</t>
  </si>
  <si>
    <t>-------&gt;PM033900022</t>
  </si>
  <si>
    <t>PM033900022</t>
  </si>
  <si>
    <t>PMCEPE2PEL</t>
  </si>
  <si>
    <t>PMES - 2º PELOTAO - CEPE</t>
  </si>
  <si>
    <t>-------&gt;PM033900375</t>
  </si>
  <si>
    <t>PM033900375</t>
  </si>
  <si>
    <t>PMCEPEP4</t>
  </si>
  <si>
    <t>PMES - SUBSECAO P4 - CEPE</t>
  </si>
  <si>
    <t>-------&gt;PM033900017</t>
  </si>
  <si>
    <t>PM033900017</t>
  </si>
  <si>
    <t>PMCEPEP1</t>
  </si>
  <si>
    <t>PMES - SUBSECAO P1 - CEPE</t>
  </si>
  <si>
    <t>------&gt;PM035500018</t>
  </si>
  <si>
    <t>PM035500018</t>
  </si>
  <si>
    <t>PMBPMA</t>
  </si>
  <si>
    <t>PMES - BATALHAO DE
POLICIA MILITAR AMBIENTAL-
BPMA</t>
  </si>
  <si>
    <t>-------&gt;PM033900161</t>
  </si>
  <si>
    <t>PM033900161</t>
  </si>
  <si>
    <t>PMBPMA4CIA</t>
  </si>
  <si>
    <t>PMES - 4ª COMPANHIA - BPMA</t>
  </si>
  <si>
    <t>-------&gt;PM033900339</t>
  </si>
  <si>
    <t>PM033900339</t>
  </si>
  <si>
    <t>PMBPMASUBSECP5</t>
  </si>
  <si>
    <t>PMES - SECAO P5 - BPMA</t>
  </si>
  <si>
    <t>-------&gt;PM033900158</t>
  </si>
  <si>
    <t>PM033900158</t>
  </si>
  <si>
    <t>PMBPMAPCS</t>
  </si>
  <si>
    <t>PMES - PELOTAO CMD
SERVICO - PCS - BPMA</t>
  </si>
  <si>
    <t>-------&gt;PM033900159</t>
  </si>
  <si>
    <t>PM033900159</t>
  </si>
  <si>
    <t>PMBPMA1CIA</t>
  </si>
  <si>
    <t>PMES - 1ª COMPANHIA - BPMA</t>
  </si>
  <si>
    <t>-------&gt;PM033900160</t>
  </si>
  <si>
    <t>PM033900160</t>
  </si>
  <si>
    <t>PMBPMA2CIA</t>
  </si>
  <si>
    <t>PMES - 2ª COMPANHIA - BPMA</t>
  </si>
  <si>
    <t>-------&gt;PM033900162</t>
  </si>
  <si>
    <t>PM033900162</t>
  </si>
  <si>
    <t>PMBPMA3CIA</t>
  </si>
  <si>
    <t>PMES - 3ª COMPANHIA - BPMA</t>
  </si>
  <si>
    <t>-------&gt;PM033900337</t>
  </si>
  <si>
    <t>PM033900337</t>
  </si>
  <si>
    <t>PMBPMASUBSECP4</t>
  </si>
  <si>
    <t>PMES - SECAO P4 - BPMA</t>
  </si>
  <si>
    <t>--------&gt;PM095500125</t>
  </si>
  <si>
    <t>PM095500125</t>
  </si>
  <si>
    <t>PMBPMASUBSECARMMUN</t>
  </si>
  <si>
    <t>PMES - SUBSEC. DE ARMAM.
E MUNICAO - BPMA</t>
  </si>
  <si>
    <t>--------&gt;PM095500128</t>
  </si>
  <si>
    <t>PM095500128</t>
  </si>
  <si>
    <t>PMBPMASUBSETECINFCOM</t>
  </si>
  <si>
    <t>PMES - SUBSEC. TECNOL. DA
INFOR. E COMUN - BPMA</t>
  </si>
  <si>
    <t>--------&gt;PM095500127</t>
  </si>
  <si>
    <t>PM095500127</t>
  </si>
  <si>
    <t>PMBPMASUBSECTRANSPOR</t>
  </si>
  <si>
    <t>PMES - SUBSEC. DE
TRANSPORTE - BPMA</t>
  </si>
  <si>
    <t>--------&gt;PM095500126</t>
  </si>
  <si>
    <t>PM095500126</t>
  </si>
  <si>
    <t>PMBPMASUBSECALMOXAR</t>
  </si>
  <si>
    <t>PMES - SUBSEC. DE
ALMOXARIFADO - BPMA</t>
  </si>
  <si>
    <t>-------&gt;PM033900329</t>
  </si>
  <si>
    <t>PM033900329</t>
  </si>
  <si>
    <t>PMBPMASUBSECP1</t>
  </si>
  <si>
    <t>PMES - SUBSECAO P1 - BPMA</t>
  </si>
  <si>
    <t>-------&gt;PM035500103</t>
  </si>
  <si>
    <t>PM035500103</t>
  </si>
  <si>
    <t>PMBPMASPAJM</t>
  </si>
  <si>
    <t>PMES - SPAJM - BPMA</t>
  </si>
  <si>
    <t>-------&gt;PM033900334</t>
  </si>
  <si>
    <t>PM033900334</t>
  </si>
  <si>
    <t>PMBPMASUBSECP3</t>
  </si>
  <si>
    <t>PMES - SECAO P3 - BPMA</t>
  </si>
  <si>
    <t>-------&gt;PM033900331</t>
  </si>
  <si>
    <t>PM033900331</t>
  </si>
  <si>
    <t>PMBPMASUBSECP2</t>
  </si>
  <si>
    <t>PMES - SUBSECAO P2 - BPMA</t>
  </si>
  <si>
    <t>------&gt;PM035500030</t>
  </si>
  <si>
    <t>PM035500030</t>
  </si>
  <si>
    <t>PMCIOC</t>
  </si>
  <si>
    <t>PMES - CIA IND. DE
OPERACOES COM CAES -
CIOC</t>
  </si>
  <si>
    <t>-------&gt;PM033900015</t>
  </si>
  <si>
    <t>PM033900015</t>
  </si>
  <si>
    <t>PMCIOC2PEL</t>
  </si>
  <si>
    <t>PMES - 2º PEL OP. CAES -
CIOC</t>
  </si>
  <si>
    <t>-------&gt;PM033900014</t>
  </si>
  <si>
    <t>PM033900014</t>
  </si>
  <si>
    <t>PMCIOC1PEL</t>
  </si>
  <si>
    <t>PMES - 1º PEL. OP. CAES -
CIOC</t>
  </si>
  <si>
    <t>-------&gt;PM033900369</t>
  </si>
  <si>
    <t>PM033900369</t>
  </si>
  <si>
    <t>PMCIOCSECOPERACIONAL</t>
  </si>
  <si>
    <t>PMES - SECAO OPERACIONAL
- CIOC</t>
  </si>
  <si>
    <t>--------&gt;PM033900445</t>
  </si>
  <si>
    <t>PM033900445</t>
  </si>
  <si>
    <t>PMCIOCSUBSECP5</t>
  </si>
  <si>
    <t>PMES - SUBSECAO P5 - CIOC</t>
  </si>
  <si>
    <t>--------&gt;PM033900443</t>
  </si>
  <si>
    <t>PM033900443</t>
  </si>
  <si>
    <t>PMCIOCSUBSECP3</t>
  </si>
  <si>
    <t>PMES - SUBSECAO P3 - CIOC</t>
  </si>
  <si>
    <t>--------&gt;PM033900444</t>
  </si>
  <si>
    <t>PM033900444</t>
  </si>
  <si>
    <t>PMCIOCSUBSECINSTPESQ</t>
  </si>
  <si>
    <t>PMES - SUBSEC INSTRUCAO
PESQUISA - CIOC</t>
  </si>
  <si>
    <t>--------&gt;PM033900442</t>
  </si>
  <si>
    <t>PM033900442</t>
  </si>
  <si>
    <t>PMCIOCSUBSECP1</t>
  </si>
  <si>
    <t>PMES - SUBSECAO P1 - CIOC</t>
  </si>
  <si>
    <t>-------&gt;PM033900371</t>
  </si>
  <si>
    <t>PM033900371</t>
  </si>
  <si>
    <t>PMCIOCSPAJM</t>
  </si>
  <si>
    <t>PMES - SPAJM - CIOC</t>
  </si>
  <si>
    <t>-------&gt;PM033900016</t>
  </si>
  <si>
    <t>PM033900016</t>
  </si>
  <si>
    <t>PMCIOC3PEL</t>
  </si>
  <si>
    <t>PMES - 3º PEL. OP. CAES -
CIOC</t>
  </si>
  <si>
    <t>-------&gt;PM033900446</t>
  </si>
  <si>
    <t>PM033900446</t>
  </si>
  <si>
    <t>PMCIOCGUARDA</t>
  </si>
  <si>
    <t>PMES - GUARDA - CIOC</t>
  </si>
  <si>
    <t>-------&gt;PM033900011</t>
  </si>
  <si>
    <t>PM033900011</t>
  </si>
  <si>
    <t>PMCIOCSA</t>
  </si>
  <si>
    <t>PMES - SECAO
ADMINISTRATIVA - CIOC</t>
  </si>
  <si>
    <t>--------&gt;PM095500149</t>
  </si>
  <si>
    <t>PM095500149</t>
  </si>
  <si>
    <t>PMCIOCSUBSECVETERIN</t>
  </si>
  <si>
    <t>PMES - SUBSEC.
VETERINARIA - CIOC</t>
  </si>
  <si>
    <t>--------&gt;PM033900441</t>
  </si>
  <si>
    <t>PM033900441</t>
  </si>
  <si>
    <t>PMCIOCSUBSECLOGISTP4</t>
  </si>
  <si>
    <t>PMES - SUBSEC. DE
LOGISTICA P4 - CIOC</t>
  </si>
  <si>
    <t>------&gt;PM035500121</t>
  </si>
  <si>
    <t>PM035500121</t>
  </si>
  <si>
    <t>PMBME</t>
  </si>
  <si>
    <t>PMES - BATALHAO DE
MISSOES ESPECIAIS - BME</t>
  </si>
  <si>
    <t>-------&gt;PM033900454</t>
  </si>
  <si>
    <t>PM033900454</t>
  </si>
  <si>
    <t>PMBMEDIVADMLOGISCORR</t>
  </si>
  <si>
    <t>PMES - DIV ADMIN LOGISTICA
E CORREICIONAL - BME</t>
  </si>
  <si>
    <t>--------&gt;PM095500199</t>
  </si>
  <si>
    <t>PM095500199</t>
  </si>
  <si>
    <t>PMBMESECRECURHUMAN</t>
  </si>
  <si>
    <t>PMES - SEC DE RECURSOS
HUMANOS - BME</t>
  </si>
  <si>
    <t>---------&gt;PM075500077</t>
  </si>
  <si>
    <t>PM075500077</t>
  </si>
  <si>
    <t>PMBMESUBSECRECHUMAN</t>
  </si>
  <si>
    <t>PMES - SUBSEC DE
RECURSOS HUMANOS - BME</t>
  </si>
  <si>
    <t>---------&gt;PM075500078</t>
  </si>
  <si>
    <t>PM075500078</t>
  </si>
  <si>
    <t>PMBMESUBSECCOMANSERV</t>
  </si>
  <si>
    <t>PMES - SUBSEC DE
COMANDO E SERVICO - BME</t>
  </si>
  <si>
    <t>-------&gt;PM095500200</t>
  </si>
  <si>
    <t>PM095500200</t>
  </si>
  <si>
    <t>PMBMESECPROCADMINJUD</t>
  </si>
  <si>
    <t>PMES - SEC DE PROCEDIM
ADMIN E JUDICIAIS - BME</t>
  </si>
  <si>
    <t>-------&gt;PM033900457</t>
  </si>
  <si>
    <t>PM033900457</t>
  </si>
  <si>
    <t>PMBMECIAOPETATICMOTO</t>
  </si>
  <si>
    <t>PMES - CIA DE OPERAC
TATICAS MOTORIZADAS - BME</t>
  </si>
  <si>
    <t>--------&gt;PM095500209</t>
  </si>
  <si>
    <t>PM095500209</t>
  </si>
  <si>
    <t>PMBME4PELOPETATMOTO</t>
  </si>
  <si>
    <t>PMES - 4º PEL DE OPER
TATICAS MOTORIZADA - BME</t>
  </si>
  <si>
    <t>--------&gt;PM095500207</t>
  </si>
  <si>
    <t>PM095500207</t>
  </si>
  <si>
    <t>PMBME2PELOPETATMOTO</t>
  </si>
  <si>
    <t>PMES - 2º PEL DE OPER
TATICAS MOTORIZADA - BME</t>
  </si>
  <si>
    <t>--------&gt;PM095500210</t>
  </si>
  <si>
    <t>PM095500210</t>
  </si>
  <si>
    <t>PMBME1PELOPERESPECIA</t>
  </si>
  <si>
    <t>PMES - 1º PEL DE
OPERACOES ESPECIAIS -
BME</t>
  </si>
  <si>
    <t>--------&gt;PM095500208</t>
  </si>
  <si>
    <t>PM095500208</t>
  </si>
  <si>
    <t>PMBME3PELOPETATMOTO</t>
  </si>
  <si>
    <t>PMES - 3º PEL DE OPER
TATICAS MOTORIZADA - BME</t>
  </si>
  <si>
    <t>--------&gt;PM095500206</t>
  </si>
  <si>
    <t>PM095500206</t>
  </si>
  <si>
    <t>PMBME1PELOPETATMOTO</t>
  </si>
  <si>
    <t>PMES - 1º PEL DE OPER
TATICAS MOTORIZADA - BME</t>
  </si>
  <si>
    <t>--------&gt;PM095500212</t>
  </si>
  <si>
    <t>PM095500212</t>
  </si>
  <si>
    <t>PMBME3PELOPERESPECIA</t>
  </si>
  <si>
    <t>PMES - 3º PEL DE
OPERACOES ESPECIAIS -
BME</t>
  </si>
  <si>
    <t>--------&gt;PM095500211</t>
  </si>
  <si>
    <t>PM095500211</t>
  </si>
  <si>
    <t>PMBME2PELOPERESPECIA</t>
  </si>
  <si>
    <t>PMES - 2º PEL DE
OPERACOES ESPECIAIS -
BME</t>
  </si>
  <si>
    <t>--------&gt;PM095500213</t>
  </si>
  <si>
    <t>PM095500213</t>
  </si>
  <si>
    <t>PMBME4PELOPERESPECIA</t>
  </si>
  <si>
    <t>PMES - 4º PEL DE
OPERACOES ESPECIAIS -
BME</t>
  </si>
  <si>
    <t>-------&gt;PM033900455</t>
  </si>
  <si>
    <t>PM033900455</t>
  </si>
  <si>
    <t>PMBMEDIVOPERACIONAL</t>
  </si>
  <si>
    <t>PMES - DIV OPERACIONAL -
BME</t>
  </si>
  <si>
    <t>--------&gt;PM095500202</t>
  </si>
  <si>
    <t>PM095500202</t>
  </si>
  <si>
    <t>PMBMESECPLAESTANACRI</t>
  </si>
  <si>
    <t>PMES-SEC PLANEJ ESTAT
ANALIS CRIM COMU SOC -
BME</t>
  </si>
  <si>
    <t>--------&gt;PM095500203</t>
  </si>
  <si>
    <t>PM095500203</t>
  </si>
  <si>
    <t>PMBMESECINTELIGENCIA</t>
  </si>
  <si>
    <t>PMES - SEC DE INTELIGENCIA
- BME</t>
  </si>
  <si>
    <t>-------&gt;PM033900456</t>
  </si>
  <si>
    <t>PM033900456</t>
  </si>
  <si>
    <t>PMBMECIAOPERCHOQUE</t>
  </si>
  <si>
    <t>PMES - CIA DE OPERACOES
DE CHOQUE - BME</t>
  </si>
  <si>
    <t>--------&gt;PM095500204</t>
  </si>
  <si>
    <t>PM095500204</t>
  </si>
  <si>
    <t>PMBME1PELCHOQUE</t>
  </si>
  <si>
    <t>PMES - 1º PEL DE CHOQUE -
BME</t>
  </si>
  <si>
    <t>--------&gt;PM095500205</t>
  </si>
  <si>
    <t>PM095500205</t>
  </si>
  <si>
    <t>PMBME2PELCHOQUE</t>
  </si>
  <si>
    <t>PMES - 2º PEL DE CHOQUE -
BME</t>
  </si>
  <si>
    <t>-------&gt;PM033900458</t>
  </si>
  <si>
    <t>PM033900458</t>
  </si>
  <si>
    <t>PMBMECIAOPEESPECIAIS</t>
  </si>
  <si>
    <t>PMES - CIA DE OPERACOES
ESPECIAIS - BME</t>
  </si>
  <si>
    <t>-------&gt;PM095500201</t>
  </si>
  <si>
    <t>PM095500201</t>
  </si>
  <si>
    <t>PMBMESECLOGISTICA</t>
  </si>
  <si>
    <t>PMES - SEC DE LOGISTICA -
BME</t>
  </si>
  <si>
    <t>--------&gt;PM075500080</t>
  </si>
  <si>
    <t>PM075500080</t>
  </si>
  <si>
    <t>PMBMESUBSECALMOXARIF</t>
  </si>
  <si>
    <t>PMES - SUBSEC DE
ALMOXARIFADO - BME</t>
  </si>
  <si>
    <t>--------&gt;PM075500081</t>
  </si>
  <si>
    <t>PM075500081</t>
  </si>
  <si>
    <t>PMBMESUBSECTRANSPORT</t>
  </si>
  <si>
    <t>PMES - SUBSEC DE
TRANSPORTE - BME</t>
  </si>
  <si>
    <t>--------&gt;PM075500079</t>
  </si>
  <si>
    <t>PM075500079</t>
  </si>
  <si>
    <t>PMBMESUBSECARMMUNIC</t>
  </si>
  <si>
    <t>PMES - SUBSEC DE
ARMAMENTO E MUNICAO -
BME</t>
  </si>
  <si>
    <t>------&gt;PM035500092</t>
  </si>
  <si>
    <t>PM035500092</t>
  </si>
  <si>
    <t>PMCPOESECRETARIA</t>
  </si>
  <si>
    <t>PMES - SECRETARIA - CPOE</t>
  </si>
  <si>
    <t>------&gt;PM035500025</t>
  </si>
  <si>
    <t>PM035500025</t>
  </si>
  <si>
    <t>PMRPMONT</t>
  </si>
  <si>
    <t>PMES - REGIMENTO DE
POLICIA MONTADA - RPMont</t>
  </si>
  <si>
    <t>-------&gt;PM033900357</t>
  </si>
  <si>
    <t>PM033900357</t>
  </si>
  <si>
    <t>PMRPMONTSECAOP1</t>
  </si>
  <si>
    <t>PMES - SECAO (P1) - RPMont</t>
  </si>
  <si>
    <t>-------&gt;PM033900365</t>
  </si>
  <si>
    <t>PM033900365</t>
  </si>
  <si>
    <t>PMRPMONTSECAOP5</t>
  </si>
  <si>
    <t>PMES - SECAO (P5) - RPMont</t>
  </si>
  <si>
    <t>-------&gt;PM033900363</t>
  </si>
  <si>
    <t>PM033900363</t>
  </si>
  <si>
    <t>PMRPMONTSECAOP4</t>
  </si>
  <si>
    <t>PMES - SECAO (P4) - RPMont</t>
  </si>
  <si>
    <t>--------&gt;PM095500146</t>
  </si>
  <si>
    <t>PM095500146</t>
  </si>
  <si>
    <t>PMRPMONTSUBSECALMOXA</t>
  </si>
  <si>
    <t>PMES - SUBSEC. DE
ALMOXARIFADO - RPMont</t>
  </si>
  <si>
    <t>--------&gt;PM095500180</t>
  </si>
  <si>
    <t>PM095500180</t>
  </si>
  <si>
    <t>PMRPMONTSUBSECAPOLOG</t>
  </si>
  <si>
    <t>PMES - SUBSEC. DE APOIO
LOGISTICO - RPMont</t>
  </si>
  <si>
    <t>--------&gt;PM095500179</t>
  </si>
  <si>
    <t>PM095500179</t>
  </si>
  <si>
    <t>PMRPMONTSECCONTRAT</t>
  </si>
  <si>
    <t>PMES - SECAO DE
CONTRATOS - RPMont</t>
  </si>
  <si>
    <t>--------&gt;PM095500148</t>
  </si>
  <si>
    <t>PM095500148</t>
  </si>
  <si>
    <t>PMRPMONTSUBSTECINFCO</t>
  </si>
  <si>
    <t>PMES - SUBSEC. TECN. DA
INFO. E COMUN. - RPMont</t>
  </si>
  <si>
    <t>--------&gt;PM095500144</t>
  </si>
  <si>
    <t>PM095500144</t>
  </si>
  <si>
    <t>PMRPMONTSUSEARMAMUN</t>
  </si>
  <si>
    <t>PMES - SUBSEC. DE ARMAM.
E MUNICAO - RPMont</t>
  </si>
  <si>
    <t>--------&gt;PM095500145</t>
  </si>
  <si>
    <t>PM095500145</t>
  </si>
  <si>
    <t>PMRPMONTSUBSECTRANSP</t>
  </si>
  <si>
    <t>PMES - SUBSEC. DE
TRANSPORTES - RPMont</t>
  </si>
  <si>
    <t>--------&gt;PM095500147</t>
  </si>
  <si>
    <t>PM095500147</t>
  </si>
  <si>
    <t>PMRPMONTSUBSECVETERI</t>
  </si>
  <si>
    <t>PMES - SUBSEC.
VETERINARIA - RPMont</t>
  </si>
  <si>
    <t>-------&gt;PM033900367</t>
  </si>
  <si>
    <t>PM033900367</t>
  </si>
  <si>
    <t>PMRPMONTSPAJM</t>
  </si>
  <si>
    <t>PMES - SPAJM - RPMont</t>
  </si>
  <si>
    <t>-------&gt;PM033900361</t>
  </si>
  <si>
    <t>PM033900361</t>
  </si>
  <si>
    <t>PMRPMONTSECAOP3</t>
  </si>
  <si>
    <t>PMES - SECAO (P3) - RPMont</t>
  </si>
  <si>
    <t>--------&gt;PM095500178</t>
  </si>
  <si>
    <t>PM095500178</t>
  </si>
  <si>
    <t>PMRPMONTSUBSECCOMSOC</t>
  </si>
  <si>
    <t>PMES - SUBSEC. DE
COMUNCACAO SOCIAL -
RPMont</t>
  </si>
  <si>
    <t>--------&gt;PM095500143</t>
  </si>
  <si>
    <t>PM095500143</t>
  </si>
  <si>
    <t>PMRPMONTSUBSECQUITAC</t>
  </si>
  <si>
    <t>PMES - SUBSEC. DE
EQUITACAO - RPMont</t>
  </si>
  <si>
    <t>-------&gt;PM033900359</t>
  </si>
  <si>
    <t>PM033900359</t>
  </si>
  <si>
    <t>PMRPMONTSUBSECP2</t>
  </si>
  <si>
    <t>PMES - SUBSEC. (P2) - RPMont</t>
  </si>
  <si>
    <t>-------&gt;PM033900026</t>
  </si>
  <si>
    <t>PM033900026</t>
  </si>
  <si>
    <t>PMRPMONT1ESQ</t>
  </si>
  <si>
    <t>PMES - 1º ESQUADRAO -
RPMont</t>
  </si>
  <si>
    <t>-------&gt;PM033900027</t>
  </si>
  <si>
    <t>PM033900027</t>
  </si>
  <si>
    <t>PMRPMONT2ESQ</t>
  </si>
  <si>
    <t>PMES - 2º ESQUADRAO -
RPMont</t>
  </si>
  <si>
    <t>-------&gt;PM033900025</t>
  </si>
  <si>
    <t>PM033900025</t>
  </si>
  <si>
    <t>PMRPMONTPCS</t>
  </si>
  <si>
    <t>PMES - PELOTAO CMD
SERVICO - RPMont</t>
  </si>
  <si>
    <t>------&gt;PM035500130</t>
  </si>
  <si>
    <t>PM035500130</t>
  </si>
  <si>
    <t>PMBAC</t>
  </si>
  <si>
    <t>PMES - BATALHAO DE ACOES
COM CAES - BAC</t>
  </si>
  <si>
    <t>-------&gt;PM033900472</t>
  </si>
  <si>
    <t>PM033900472</t>
  </si>
  <si>
    <t>PMBAC1CIA</t>
  </si>
  <si>
    <t>PMES - 1º COMPANHIA - BAC</t>
  </si>
  <si>
    <t>--------&gt;PM095500249</t>
  </si>
  <si>
    <t>PM095500249</t>
  </si>
  <si>
    <t>PMBAC2PELOT1CIA</t>
  </si>
  <si>
    <t>PMES - 2º PELOTAO - 1º CIA -
BAC</t>
  </si>
  <si>
    <t>--------&gt;PM095500248</t>
  </si>
  <si>
    <t>PM095500248</t>
  </si>
  <si>
    <t>PMBAC1PELOT1CIA</t>
  </si>
  <si>
    <t>PMES - 1º PELOTAO - 1º CIA -
BAC</t>
  </si>
  <si>
    <t>-------&gt;PM033900473</t>
  </si>
  <si>
    <t>PM033900473</t>
  </si>
  <si>
    <t>PMBAC2CIA</t>
  </si>
  <si>
    <t>PMES - 2º COMPANHIA - BAC</t>
  </si>
  <si>
    <t>--------&gt;PM095500250</t>
  </si>
  <si>
    <t>PM095500250</t>
  </si>
  <si>
    <t>PMBAC1PELOT2CIA</t>
  </si>
  <si>
    <t>PMES - 1º PELOTAO - 2º CIA -
BAC</t>
  </si>
  <si>
    <t>--------&gt;PM095500251</t>
  </si>
  <si>
    <t>PM095500251</t>
  </si>
  <si>
    <t>PMBAC2PELOT2CIA</t>
  </si>
  <si>
    <t>PMES - 2º PELOTAO - 2º CIA -
BAC</t>
  </si>
  <si>
    <t>-------&gt;PM033900470</t>
  </si>
  <si>
    <t>PM033900470</t>
  </si>
  <si>
    <t>PMBACDIVADMLOGISCORR</t>
  </si>
  <si>
    <t>PMES - DIV ADMIN LOGISTICA
E CORREICIONAL - BAC</t>
  </si>
  <si>
    <t>--------&gt;PM095500237</t>
  </si>
  <si>
    <t>PM095500237</t>
  </si>
  <si>
    <t>PMBACSUBSECRECHUMAN</t>
  </si>
  <si>
    <t>PMES - SUBSEC DE
RECURSOS HUMANOS - BAC</t>
  </si>
  <si>
    <t>--------&gt;PM095500236</t>
  </si>
  <si>
    <t>PM095500236</t>
  </si>
  <si>
    <t>PMBACSUBSECPROJCONV</t>
  </si>
  <si>
    <t>PMES - SUBSEC DE
PROJETOS E CONVENIO - BAC</t>
  </si>
  <si>
    <t>--------&gt;PM095500238</t>
  </si>
  <si>
    <t>PM095500238</t>
  </si>
  <si>
    <t>PMBACSUBSECCOMSOCIA</t>
  </si>
  <si>
    <t>PMES - SUBSEC DE
COMUNICACAO SOCIAL - BAC</t>
  </si>
  <si>
    <t>--------&gt;PM095500244</t>
  </si>
  <si>
    <t>PM095500244</t>
  </si>
  <si>
    <t>PMBACSUBSECAPOIOVETE</t>
  </si>
  <si>
    <t>PMES - SUBSEC DE APOIO
VETERINARIO - BAC</t>
  </si>
  <si>
    <t>--------&gt;PM095500241</t>
  </si>
  <si>
    <t>PM095500241</t>
  </si>
  <si>
    <t>PMBACSUBSECALMOXARIF</t>
  </si>
  <si>
    <t>PMES - SUBSEC DE
ALMOXARIFADO - BAC</t>
  </si>
  <si>
    <t>--------&gt;PM095500240</t>
  </si>
  <si>
    <t>PM095500240</t>
  </si>
  <si>
    <t>PMBACSUBSECARMAMUNIC</t>
  </si>
  <si>
    <t>PMES - SUBSEC DE
ARMAMENTO E MUNICAO -
BAC</t>
  </si>
  <si>
    <t>--------&gt;PM095500243</t>
  </si>
  <si>
    <t>PM095500243</t>
  </si>
  <si>
    <t>PMBACSUBSECPROADMJUD</t>
  </si>
  <si>
    <t>PMES - SUBSEC DE PROCED
ADMIN E JUDICIAIS - BAC</t>
  </si>
  <si>
    <t>--------&gt;PM095500242</t>
  </si>
  <si>
    <t>PM095500242</t>
  </si>
  <si>
    <t>PMBACSUBSECTRANSPORT</t>
  </si>
  <si>
    <t>PMES - SUBSEC DE
TRANSPORTE - BAC</t>
  </si>
  <si>
    <t>--------&gt;PM095500239</t>
  </si>
  <si>
    <t>PM095500239</t>
  </si>
  <si>
    <t>PMBACSUBSECCOMANSERV</t>
  </si>
  <si>
    <t>PMES - SUBSEC DE
COMANDO E SERVICO - BAC</t>
  </si>
  <si>
    <t>-------&gt;PM033900471</t>
  </si>
  <si>
    <t>PM033900471</t>
  </si>
  <si>
    <t>PMBACDIVOPERACIONAL</t>
  </si>
  <si>
    <t>PMES - DIV OPERACIONAL -
BAC</t>
  </si>
  <si>
    <t>--------&gt;PM095500245</t>
  </si>
  <si>
    <t>PM095500245</t>
  </si>
  <si>
    <t>PMBACSUBSECINTELIGEN</t>
  </si>
  <si>
    <t>PMES - SUBSEC DE
INTELIGENCIA - BAC</t>
  </si>
  <si>
    <t>---------&gt;PM075500082</t>
  </si>
  <si>
    <t>PM075500082</t>
  </si>
  <si>
    <t>PMBACSUBSECCONFOTECN</t>
  </si>
  <si>
    <t>PMES - SUBSEC DE
CONFORMIDADE TECNICA -
BAC</t>
  </si>
  <si>
    <t>--------&gt;PM095500246</t>
  </si>
  <si>
    <t>PM095500246</t>
  </si>
  <si>
    <t>PMBACSECPLAINSESTANA</t>
  </si>
  <si>
    <t>PMES - SEC DE PLAN INSTR
ESTATI E ANALI CRIM - BAC</t>
  </si>
  <si>
    <t>--------&gt;PM095500247</t>
  </si>
  <si>
    <t>PM095500247</t>
  </si>
  <si>
    <t>PMBACSECFORMCERTCONT</t>
  </si>
  <si>
    <t>PMES - SEC DE FORMACAO
CERTIFICA E CONTROLE -
BAC</t>
  </si>
  <si>
    <t>------&gt;PM033900035</t>
  </si>
  <si>
    <t>PM033900035</t>
  </si>
  <si>
    <t>PMCPOEDADM</t>
  </si>
  <si>
    <t>PMES - DIVISAO
ADMINISTRATIVA - CPOE</t>
  </si>
  <si>
    <t>-------&gt;PM033900321</t>
  </si>
  <si>
    <t>PM033900321</t>
  </si>
  <si>
    <t>PMCPOESUBSECPESSGUAR</t>
  </si>
  <si>
    <t>PMES - SUBSEC. DE PESSOAL
DE GUARDA - CPOE</t>
  </si>
  <si>
    <t>-------&gt;PM033900323</t>
  </si>
  <si>
    <t>PM033900323</t>
  </si>
  <si>
    <t>PMCPOESUBSECLOGTRANS</t>
  </si>
  <si>
    <t>PMES - SUBSEC. DE LOGIST.
E TRANSPOR - CPOE</t>
  </si>
  <si>
    <t>------&gt;PM035500019</t>
  </si>
  <si>
    <t>PM035500019</t>
  </si>
  <si>
    <t>PMCIMESP</t>
  </si>
  <si>
    <t>PMES - CIA INDEPENDENTE
MISSOES ESPECIAIS - CIMESP</t>
  </si>
  <si>
    <t>-------&gt;PM033900019</t>
  </si>
  <si>
    <t>PM033900019</t>
  </si>
  <si>
    <t>PMCIMESP3PEL</t>
  </si>
  <si>
    <t>PMES - 3º PEL DE CHOQUE -
CIMEsp</t>
  </si>
  <si>
    <t>-------&gt;PM033900018</t>
  </si>
  <si>
    <t>PM033900018</t>
  </si>
  <si>
    <t>PMCIMESP2PEL</t>
  </si>
  <si>
    <t>PMES - 2º PEL DE CHOQUE -
CIMEsp</t>
  </si>
  <si>
    <t>-------&gt;PM033900013</t>
  </si>
  <si>
    <t>PM033900013</t>
  </si>
  <si>
    <t>PMCIMESPPCS</t>
  </si>
  <si>
    <t>PMES - PELOTAO CMD
SERVICO - PCS - CIMEsp</t>
  </si>
  <si>
    <t>-------&gt;PM033900439</t>
  </si>
  <si>
    <t>PM033900439</t>
  </si>
  <si>
    <t>PMCIMESP1PELOPEESPEC</t>
  </si>
  <si>
    <t>PMES - 1º PEL OPERACOES
ESPECIAIS - CIMEsp</t>
  </si>
  <si>
    <t>-------&gt;PM033900341</t>
  </si>
  <si>
    <t>PM033900341</t>
  </si>
  <si>
    <t>PMCIMESPSECADMINIST</t>
  </si>
  <si>
    <t>PMES - SEC. ADMINISTRATIVA
- CIMEsp</t>
  </si>
  <si>
    <t>-------&gt;PM095500129</t>
  </si>
  <si>
    <t>PM095500129</t>
  </si>
  <si>
    <t>PMCIMESPSUBSECP1</t>
  </si>
  <si>
    <t>PMES - SUBSEC. P1 - CIMEsp</t>
  </si>
  <si>
    <t>-------&gt;PM033900343</t>
  </si>
  <si>
    <t>PM033900343</t>
  </si>
  <si>
    <t>PMCIMESPSECLOGISTP4</t>
  </si>
  <si>
    <t>PMES - SEC. DE LOGIST. P4 -
CIMEsp</t>
  </si>
  <si>
    <t>--------&gt;PM095500135</t>
  </si>
  <si>
    <t>PM095500135</t>
  </si>
  <si>
    <t>PMCIMESPSUBSECTRANSP</t>
  </si>
  <si>
    <t>PMES - SUBSEC.
TRANSPORTE - CIMEsp</t>
  </si>
  <si>
    <t>--------&gt;PM095500136</t>
  </si>
  <si>
    <t>PM095500136</t>
  </si>
  <si>
    <t>PMCIMESPSUBSTECINFCO</t>
  </si>
  <si>
    <t>PMES - SUBSEC. DE TECN.
INFO. E COMUM. - CIMEsp</t>
  </si>
  <si>
    <t>--------&gt;PM095500133</t>
  </si>
  <si>
    <t>PM095500133</t>
  </si>
  <si>
    <t>PMCIMESPSUBSECARMMUN</t>
  </si>
  <si>
    <t>PMES - SUBSEC. DE ARM. E
MUNIC. - CIMEsp</t>
  </si>
  <si>
    <t>--------&gt;PM095500134</t>
  </si>
  <si>
    <t>PM095500134</t>
  </si>
  <si>
    <t>PMCIMESPSUBSECALMOXA</t>
  </si>
  <si>
    <t>PMES - SUBSEC. DE
ALMOXARIFADO - CIMEsp</t>
  </si>
  <si>
    <t>-------&gt;PM095500130</t>
  </si>
  <si>
    <t>PM095500130</t>
  </si>
  <si>
    <t>PMCIMESPSUBSECP2</t>
  </si>
  <si>
    <t>PMES - SUBSEC. P2 - CIMEsp</t>
  </si>
  <si>
    <t>-------&gt;PM033900020</t>
  </si>
  <si>
    <t>PM033900020</t>
  </si>
  <si>
    <t>PMCIMESP4PEL</t>
  </si>
  <si>
    <t>PMES - 4º PEL DE CHOQUE -
CIMEsp</t>
  </si>
  <si>
    <t>-------&gt;PM033900024</t>
  </si>
  <si>
    <t>PM033900024</t>
  </si>
  <si>
    <t>PMCIMESPPELOPESP</t>
  </si>
  <si>
    <t>PMES - PELOTAO OP.
ESPECIAIS - CIMEsp</t>
  </si>
  <si>
    <t>-------&gt;PM033900012</t>
  </si>
  <si>
    <t>PM033900012</t>
  </si>
  <si>
    <t>PMCIMESP1PEL</t>
  </si>
  <si>
    <t>PMES - 1º PEL DE CHOQUE -
CIMEsp</t>
  </si>
  <si>
    <t>-------&gt;PM033900345</t>
  </si>
  <si>
    <t>PM033900345</t>
  </si>
  <si>
    <t>PMCIMESPSSPAJM</t>
  </si>
  <si>
    <t>PMES - SUBSE. POL. ADM.
JUD. MIL. (SPAJM) - CIMEsp</t>
  </si>
  <si>
    <t>-------&gt;PM095500131</t>
  </si>
  <si>
    <t>PM095500131</t>
  </si>
  <si>
    <t>PMCIMESPSUBSECP3</t>
  </si>
  <si>
    <t>PMES - SUBSEC. P3 - CIMEsp</t>
  </si>
  <si>
    <t>-------&gt;PM033900440</t>
  </si>
  <si>
    <t>PM033900440</t>
  </si>
  <si>
    <t>PMCIMESP2PELOPEESPEC</t>
  </si>
  <si>
    <t>PMES - 2º PEL OPERACOES
ESPECIAIS - CIMEsp</t>
  </si>
  <si>
    <t>-------&gt;PM095500132</t>
  </si>
  <si>
    <t>PM095500132</t>
  </si>
  <si>
    <t>PMCIMESPSUBSECP5</t>
  </si>
  <si>
    <t>PMES - SUBSEC. P5 - CIMEsp</t>
  </si>
  <si>
    <t>------&gt;PM035500093</t>
  </si>
  <si>
    <t>PM035500093</t>
  </si>
  <si>
    <t>PMCPOEDOPER</t>
  </si>
  <si>
    <t>PMES - DIVISAO
OPERACIONAL - CPOE</t>
  </si>
  <si>
    <t>-------&gt;PM033900327</t>
  </si>
  <si>
    <t>PM033900327</t>
  </si>
  <si>
    <t>PMCPOESUBSECOPERACI</t>
  </si>
  <si>
    <t>PMES - SUBSEC.
OPERACIONAL - CPOE</t>
  </si>
  <si>
    <t>-------&gt;PM033900325</t>
  </si>
  <si>
    <t>PM033900325</t>
  </si>
  <si>
    <t>PMCPOEDIVINTELESTATI</t>
  </si>
  <si>
    <t>PMES - SEC. DE INTELIG. E
ESTATIST - CPOE</t>
  </si>
  <si>
    <t>------&gt;PM035500024</t>
  </si>
  <si>
    <t>PM035500024</t>
  </si>
  <si>
    <t>PMBPTRAN</t>
  </si>
  <si>
    <t>PMES - BATALHAO DE
TRANSITO POLICIA
MILITAR-BPTran</t>
  </si>
  <si>
    <t>-------&gt;PM033900163</t>
  </si>
  <si>
    <t>PM033900163</t>
  </si>
  <si>
    <t>PMBPTRANSPP1</t>
  </si>
  <si>
    <t>PMES - SECAO DE PESSOAL
P1 - BPTran</t>
  </si>
  <si>
    <t>--------&gt;PM033900336</t>
  </si>
  <si>
    <t>PM033900336</t>
  </si>
  <si>
    <t>PMBPTRANPCS</t>
  </si>
  <si>
    <t>PMES - PELOTAO DE
COMAND. E SERVIC. (PCS) -
BPTran</t>
  </si>
  <si>
    <t>--------&gt;PM095500137</t>
  </si>
  <si>
    <t>PM095500137</t>
  </si>
  <si>
    <t>PMBPTRANSUBSEDEMULTA</t>
  </si>
  <si>
    <t>PMES - SUBSEC. DE MULTAS -
BPTran</t>
  </si>
  <si>
    <t>--------&gt;PM095500138</t>
  </si>
  <si>
    <t>PM095500138</t>
  </si>
  <si>
    <t>PMBPTRANSUBSOCORRENC</t>
  </si>
  <si>
    <t>PMES - SUBSEC. DE
OCORRENCIAS - BPTran</t>
  </si>
  <si>
    <t>-------&gt;PM033900351</t>
  </si>
  <si>
    <t>PM033900351</t>
  </si>
  <si>
    <t>PMBPTRANSECP4</t>
  </si>
  <si>
    <t>PMES - SECAO (P4) - BPTran</t>
  </si>
  <si>
    <t>--------&gt;PM095500140</t>
  </si>
  <si>
    <t>PM095500140</t>
  </si>
  <si>
    <t>PMBPTRANSUBSECALMOXA</t>
  </si>
  <si>
    <t>PMES - SUBSEC. DE
ALMOXARIFADO - BPTran</t>
  </si>
  <si>
    <t>--------&gt;PM095500142</t>
  </si>
  <si>
    <t>PM095500142</t>
  </si>
  <si>
    <t>PMBPTRANSUBSTECINFCO</t>
  </si>
  <si>
    <t>PMES - SUBSEC. DE TEC. DA
INF. E COMUM. - BPTran</t>
  </si>
  <si>
    <t>--------&gt;PM095500141</t>
  </si>
  <si>
    <t>PM095500141</t>
  </si>
  <si>
    <t>PMBPTRANSUBSECTRANSP</t>
  </si>
  <si>
    <t>PMES - SUBSEC.
TRANSPORTE - BPTran</t>
  </si>
  <si>
    <t>--------&gt;PM095500139</t>
  </si>
  <si>
    <t>PM095500139</t>
  </si>
  <si>
    <t>PMBPTRANSUBSECARNNUB</t>
  </si>
  <si>
    <t>PMES - SUBSEC. DE
ARMAMENT. E MUNICAO -
BPTran</t>
  </si>
  <si>
    <t>-------&gt;PM033900355</t>
  </si>
  <si>
    <t>PM033900355</t>
  </si>
  <si>
    <t>PMBPTRANSPAJM</t>
  </si>
  <si>
    <t>PMES - SPAJM - BPTran</t>
  </si>
  <si>
    <t>-------&gt;PM033900164</t>
  </si>
  <si>
    <t>PM033900164</t>
  </si>
  <si>
    <t>PMBPTRAN1CIA</t>
  </si>
  <si>
    <t>PMES - 1ª CIA DO BPTRAN -
BPTran</t>
  </si>
  <si>
    <t>-------&gt;PM033900349</t>
  </si>
  <si>
    <t>PM033900349</t>
  </si>
  <si>
    <t>PMBPTRANSECP3</t>
  </si>
  <si>
    <t>PMES - SECAO (P3) - BPTran</t>
  </si>
  <si>
    <t>-------&gt;PM033900165</t>
  </si>
  <si>
    <t>PM033900165</t>
  </si>
  <si>
    <t>PMBPTRAN2CIA</t>
  </si>
  <si>
    <t>PMES - 2ª CIA DO BPTRAN -
BPTran</t>
  </si>
  <si>
    <t>-------&gt;PM033900347</t>
  </si>
  <si>
    <t>PM033900347</t>
  </si>
  <si>
    <t>PMBPTRANSUBSECP2</t>
  </si>
  <si>
    <t>PMES - SUBSECAO (P2) -
BPTran</t>
  </si>
  <si>
    <t>-------&gt;PM033900353</t>
  </si>
  <si>
    <t>PM033900353</t>
  </si>
  <si>
    <t>PMBPTRANSECP5</t>
  </si>
  <si>
    <t>PMES - SECAO (P5) - BPTran</t>
  </si>
  <si>
    <t>------&gt;PM035500032</t>
  </si>
  <si>
    <t>PM035500032</t>
  </si>
  <si>
    <t>PMCEPGDA</t>
  </si>
  <si>
    <t>PMES - CIA ESPECIALIZADA
POLICIA GUARDA - CEPGda</t>
  </si>
  <si>
    <t>-------&gt;PM033900379</t>
  </si>
  <si>
    <t>PM033900379</t>
  </si>
  <si>
    <t>PMCEPGdaP2</t>
  </si>
  <si>
    <t>PMES - SUBSECAO P/2 -
CEPGda</t>
  </si>
  <si>
    <t>-------&gt;PM033900028</t>
  </si>
  <si>
    <t>PM033900028</t>
  </si>
  <si>
    <t>PMCEPGda1PEL</t>
  </si>
  <si>
    <t>PMES - 1º PELOTAO (A.OP) -
CEPGda</t>
  </si>
  <si>
    <t>-------&gt;PM033900383</t>
  </si>
  <si>
    <t>PM033900383</t>
  </si>
  <si>
    <t>PMCEPGdaP4</t>
  </si>
  <si>
    <t>PMES - SUBSECAO P/4 -
CEPGda</t>
  </si>
  <si>
    <t>-------&gt;PM033900385</t>
  </si>
  <si>
    <t>PM033900385</t>
  </si>
  <si>
    <t>PMCEPGdaSSCPAJM</t>
  </si>
  <si>
    <t>PMES - SSCPAJM - CEPGda</t>
  </si>
  <si>
    <t>-------&gt;PM033900030</t>
  </si>
  <si>
    <t>PM033900030</t>
  </si>
  <si>
    <t>PMCEPGda3PEL</t>
  </si>
  <si>
    <t>PMES - 3º PELOTAO PM
(INT.INST)- CEPGda</t>
  </si>
  <si>
    <t>-------&gt;PM033900381</t>
  </si>
  <si>
    <t>PM033900381</t>
  </si>
  <si>
    <t>PMCEPGdaP3</t>
  </si>
  <si>
    <t>PMES - SUBSECAO P/3 -
CEPGda</t>
  </si>
  <si>
    <t>-------&gt;PM033900023</t>
  </si>
  <si>
    <t>PM033900023</t>
  </si>
  <si>
    <t>PMCEPGdaP1</t>
  </si>
  <si>
    <t>PMES - SUBSECAO P/1 -
CEPGda</t>
  </si>
  <si>
    <t>-------&gt;PM033900031</t>
  </si>
  <si>
    <t>PM033900031</t>
  </si>
  <si>
    <t>PMCEPGda4PEL</t>
  </si>
  <si>
    <t>PMES - 4º PELOTAO PM (OP.
AEREAS)- CEPGda</t>
  </si>
  <si>
    <t>-------&gt;PM033900029</t>
  </si>
  <si>
    <t>PM033900029</t>
  </si>
  <si>
    <t>PMCEPGda2PEL</t>
  </si>
  <si>
    <t>PMES- 2º PELOTAO PM
(SEG.INST) - CEPGda</t>
  </si>
  <si>
    <t>-----&gt;PM022000021</t>
  </si>
  <si>
    <t>PM022000021</t>
  </si>
  <si>
    <t>PM3CPOR</t>
  </si>
  <si>
    <t>PMES - 3º COMANDO POL.
OSTENSIV REGIONAL - 3º
CPOR</t>
  </si>
  <si>
    <t>------&gt;PM035500116</t>
  </si>
  <si>
    <t>PM035500116</t>
  </si>
  <si>
    <t>PM3CPORDIVCOROPEINTE</t>
  </si>
  <si>
    <t>PMES - DIV CORPOR OPERAC
E INTEGR INSTIT - 3º CPOR</t>
  </si>
  <si>
    <t>------&gt;PM035500085</t>
  </si>
  <si>
    <t>PM035500085</t>
  </si>
  <si>
    <t>PM3CPORDIVOPE</t>
  </si>
  <si>
    <t>PMES - DIV OPERACIONAL - 3º
CPOR</t>
  </si>
  <si>
    <t>-------&gt;PM035500118</t>
  </si>
  <si>
    <t>PM035500118</t>
  </si>
  <si>
    <t>PM3CPORSECPLANEOPERA</t>
  </si>
  <si>
    <t>PMES - SEC DE
PLANEJAMENTO OPERACIO -
3º CPOR</t>
  </si>
  <si>
    <t>-------&gt;PM035500117</t>
  </si>
  <si>
    <t>PM035500117</t>
  </si>
  <si>
    <t>PM3CPORSECESTATANALI</t>
  </si>
  <si>
    <t>PMES - SEC DE ESTATI E
ANALIS CRIMIN - 3º CPOR</t>
  </si>
  <si>
    <t>------&gt;PM035500033</t>
  </si>
  <si>
    <t>PM035500033</t>
  </si>
  <si>
    <t>PM09CIAIND</t>
  </si>
  <si>
    <t>PMES - 9ª COMPANHIA
INDEPENDENTE - 9ª CIA IND.</t>
  </si>
  <si>
    <t>-------&gt;PM033900041</t>
  </si>
  <si>
    <t>PM033900041</t>
  </si>
  <si>
    <t>PM09CIAIND2PEL</t>
  </si>
  <si>
    <t>PMES - 2º PELOTAO - 9ª CIAI
ND.</t>
  </si>
  <si>
    <t>-------&gt;PM033900289</t>
  </si>
  <si>
    <t>PM033900289</t>
  </si>
  <si>
    <t>PM09CIAINDSSCPAJM</t>
  </si>
  <si>
    <t>PMES - SSCPAJM - 9ª CIA IND.</t>
  </si>
  <si>
    <t>-------&gt;PM033900287</t>
  </si>
  <si>
    <t>PM033900287</t>
  </si>
  <si>
    <t>PM09CIAINDSECOPERACI</t>
  </si>
  <si>
    <t>PMES - SECAO OPERACIONAL
- 9ª CIA IND.</t>
  </si>
  <si>
    <t>--------&gt;PM095500108</t>
  </si>
  <si>
    <t>PM095500108</t>
  </si>
  <si>
    <t>PM09CIAINDSUBSECP2</t>
  </si>
  <si>
    <t>PMES - SUBSECAO P/2 - 9ª CIA
IND.</t>
  </si>
  <si>
    <t>--------&gt;PM095500109</t>
  </si>
  <si>
    <t>PM095500109</t>
  </si>
  <si>
    <t>PM09CIAINDSUBSECP3</t>
  </si>
  <si>
    <t>PMES - SUBSECAO P/3 - 9ª CIA
IND.</t>
  </si>
  <si>
    <t>-------&gt;PM033900003</t>
  </si>
  <si>
    <t>PM033900003</t>
  </si>
  <si>
    <t>PM09CIAINDSA</t>
  </si>
  <si>
    <t>PMES - SECAO
ADMINISTRATIVA - 9ª CIA IND.</t>
  </si>
  <si>
    <t>--------&gt;PM095500111</t>
  </si>
  <si>
    <t>PM095500111</t>
  </si>
  <si>
    <t>PM09CIAINDSUBSECP4</t>
  </si>
  <si>
    <t>PMES - SUBSECAO P/4 - 9ª CIA
IND.</t>
  </si>
  <si>
    <t>--------&gt;PM095500110</t>
  </si>
  <si>
    <t>PM095500110</t>
  </si>
  <si>
    <t>PM09CIAINDSUBSECP1</t>
  </si>
  <si>
    <t>PMES - SUBSECAO P/1 - 9ª CIA
IND.</t>
  </si>
  <si>
    <t>--------&gt;PM095500112</t>
  </si>
  <si>
    <t>PM095500112</t>
  </si>
  <si>
    <t>PM09CIAINDSUBSECP5</t>
  </si>
  <si>
    <t>PMES - SUBSECAO P/5 - 9ª CIA
IND.</t>
  </si>
  <si>
    <t>--------&gt;PM095500113</t>
  </si>
  <si>
    <t>PM095500113</t>
  </si>
  <si>
    <t>PM09CIAINDSSTECNINFO</t>
  </si>
  <si>
    <t>PMES - SUBSEC. DE TEC. DA
INF. E COM - 9ª CIA IND.</t>
  </si>
  <si>
    <t>-------&gt;PM033900044</t>
  </si>
  <si>
    <t>PM033900044</t>
  </si>
  <si>
    <t>PM09CIAIND3PEL</t>
  </si>
  <si>
    <t>PMES - 3º PELOTAO - FORCA
TATICA - 9ª CIA IND.</t>
  </si>
  <si>
    <t>-------&gt;PM033900004</t>
  </si>
  <si>
    <t>PM033900004</t>
  </si>
  <si>
    <t>PM09CIAIND1PEL</t>
  </si>
  <si>
    <t>PMES - 1º PELOTAO - 9ª CIA
IND.</t>
  </si>
  <si>
    <t>-------&gt;PM033900291</t>
  </si>
  <si>
    <t>PM033900291</t>
  </si>
  <si>
    <t>PM09CIAINDSUBSECTRAN</t>
  </si>
  <si>
    <t>PMES - SUBSECAO DE
TRANSITO - 9ªCIA IND.</t>
  </si>
  <si>
    <t>------&gt;PM035500132</t>
  </si>
  <si>
    <t>PM035500132</t>
  </si>
  <si>
    <t>PMCOPOM3CPOR</t>
  </si>
  <si>
    <t>PMES - CENTRO DE
OPERACOES POLI MILIT -
COPOM3CPOR</t>
  </si>
  <si>
    <t>-------&gt;PM033900481</t>
  </si>
  <si>
    <t>PM033900481</t>
  </si>
  <si>
    <t>PMCOPOM3CPORSECADMOP</t>
  </si>
  <si>
    <t>PMES -SECAO ADMINISTRAT E
OPERACIONAL -
COPOM3CPOR</t>
  </si>
  <si>
    <t>--------&gt;PM095500259</t>
  </si>
  <si>
    <t>PM095500259</t>
  </si>
  <si>
    <t>PMCOPOM3CPORCHEFOPE1</t>
  </si>
  <si>
    <t>PMES - CHEFE DA SUBSEC DE
OPERACOES 1 -
COPOM3CPOR</t>
  </si>
  <si>
    <t>--------&gt;PM095500260</t>
  </si>
  <si>
    <t>PM095500260</t>
  </si>
  <si>
    <t>PMCOPOM3CPORCHEFOPE2</t>
  </si>
  <si>
    <t>PMES - CHEFE DA SUBSEC DE
OPERACOES 2 -
COPOM3CPOR</t>
  </si>
  <si>
    <t>--------&gt;PM095500262</t>
  </si>
  <si>
    <t>PM095500262</t>
  </si>
  <si>
    <t>PMCOPOM3CPORCHEFOPE4</t>
  </si>
  <si>
    <t>PMES - CHEFE DA SUBSEC DE
OPERACOES 4 -
COPOM3CPOR</t>
  </si>
  <si>
    <t>--------&gt;PM095500263</t>
  </si>
  <si>
    <t>PM095500263</t>
  </si>
  <si>
    <t>PMCOPOM3CPORCHEFOPE5</t>
  </si>
  <si>
    <t>PMES - CHEFE DA SUBSEC DE
OPERACOES 5 -
COPOM3CPOR</t>
  </si>
  <si>
    <t>--------&gt;PM095500264</t>
  </si>
  <si>
    <t>PM095500264</t>
  </si>
  <si>
    <t>PMCOPOM3CPORCHEFOPE6</t>
  </si>
  <si>
    <t>PMES - CHEFE DA SUBSEC DE
OPERACOES 6 -
COPOM3CPOR</t>
  </si>
  <si>
    <t>--------&gt;PM095500258</t>
  </si>
  <si>
    <t>PM095500258</t>
  </si>
  <si>
    <t>--------&gt;PM095500261</t>
  </si>
  <si>
    <t>PM095500261</t>
  </si>
  <si>
    <t>PMCOPOM3CPORCHEFOPE3</t>
  </si>
  <si>
    <t>PMES - CHEFE DA SUBSEC DE
OPERACOES 3 -
COPOM3CPOR</t>
  </si>
  <si>
    <t>------&gt;PM035500034</t>
  </si>
  <si>
    <t>PM035500034</t>
  </si>
  <si>
    <t>PM10CIAIND</t>
  </si>
  <si>
    <t>PMES - 10ª CIA
INDEPENDENTE - 10ª CIA IND.</t>
  </si>
  <si>
    <t>-------&gt;PM033900045</t>
  </si>
  <si>
    <t>PM033900045</t>
  </si>
  <si>
    <t>PM10CIAINDPCS</t>
  </si>
  <si>
    <t>PMES - PELOTAO CMD
SERVICO - 10ª CIA IND.</t>
  </si>
  <si>
    <t>-------&gt;PM033900295</t>
  </si>
  <si>
    <t>PM033900295</t>
  </si>
  <si>
    <t>PM10CIAINDSA</t>
  </si>
  <si>
    <t>PMES - SECAO
ADMINISTRATIVA - 10ª CIA
IND.</t>
  </si>
  <si>
    <t>--------&gt;PM095500119</t>
  </si>
  <si>
    <t>PM095500119</t>
  </si>
  <si>
    <t>PM10CIAINDSSTECNINFO</t>
  </si>
  <si>
    <t>PMES - SUBSEC. DE TEC. DA
INF. E COM - 10ª CIA IND</t>
  </si>
  <si>
    <t>--------&gt;PM095500118</t>
  </si>
  <si>
    <t>PM095500118</t>
  </si>
  <si>
    <t>PM10CIAINDSUBSECP5</t>
  </si>
  <si>
    <t>PMES - SUBSECAO P/5 - 10ª
CIA IND.</t>
  </si>
  <si>
    <t>--------&gt;PM095500117</t>
  </si>
  <si>
    <t>PM095500117</t>
  </si>
  <si>
    <t>PM10CIAINDSUBSECP4</t>
  </si>
  <si>
    <t>PMES - SUBSECAO P/4 - 10ª
CIA IND.</t>
  </si>
  <si>
    <t>--------&gt;PM095500116</t>
  </si>
  <si>
    <t>PM095500116</t>
  </si>
  <si>
    <t>PM10CIAINDSUBSECP1</t>
  </si>
  <si>
    <t>PMES - SUBSECAO P/1 - 10ª
CIA IND.</t>
  </si>
  <si>
    <t>-------&gt;PM033900166</t>
  </si>
  <si>
    <t>PM033900166</t>
  </si>
  <si>
    <t>PM10CIAIND3PEL</t>
  </si>
  <si>
    <t>PMES - 3º PELOTAO - 10ª CIA
IND.</t>
  </si>
  <si>
    <t>-------&gt;PM033900047</t>
  </si>
  <si>
    <t>PM033900047</t>
  </si>
  <si>
    <t>PM10CIAIND2PEL</t>
  </si>
  <si>
    <t>PMES - 2º PELOTAO - 10ª CIA
IND.</t>
  </si>
  <si>
    <t>-------&gt;PM033900293</t>
  </si>
  <si>
    <t>PM033900293</t>
  </si>
  <si>
    <t>PM10CIAINDSECOPERACI</t>
  </si>
  <si>
    <t>PMES - SECAO OPERACIONAL
- 10ª CIA IND.</t>
  </si>
  <si>
    <t>--------&gt;PM095500114</t>
  </si>
  <si>
    <t>PM095500114</t>
  </si>
  <si>
    <t>PM10CIAINDSUBSECP2</t>
  </si>
  <si>
    <t>PMES - SUBSECAO P/2 - 10ª
CIA IND.</t>
  </si>
  <si>
    <t>--------&gt;PM095500115</t>
  </si>
  <si>
    <t>PM095500115</t>
  </si>
  <si>
    <t>PM10CIAINDSUBSECP3</t>
  </si>
  <si>
    <t>PMES - SUBSECAO P/3 - 10ª
CIA IND.</t>
  </si>
  <si>
    <t>-------&gt;PM033900299</t>
  </si>
  <si>
    <t>PM033900299</t>
  </si>
  <si>
    <t>PM10CIAINDSUBSECTRAN</t>
  </si>
  <si>
    <t>PMES - SUBSECAO DE
TRANSITO - 10ªCIA IND.</t>
  </si>
  <si>
    <t>-------&gt;PM033900167</t>
  </si>
  <si>
    <t>PM033900167</t>
  </si>
  <si>
    <t>PM10CIAIND4PEL</t>
  </si>
  <si>
    <t>PMES - 4º PELOTAO - 10ª CIA
IND.</t>
  </si>
  <si>
    <t>-------&gt;PM033900046</t>
  </si>
  <si>
    <t>PM033900046</t>
  </si>
  <si>
    <t>PM10CIAIND1PEL</t>
  </si>
  <si>
    <t>PMES - 1º PELOTAO - 10ª CIA
IND.</t>
  </si>
  <si>
    <t>-------&gt;PM033900297</t>
  </si>
  <si>
    <t>PM033900297</t>
  </si>
  <si>
    <t>PM10CIAINDSSCPAJM</t>
  </si>
  <si>
    <t>PMES - SPAJM - 10ª CIA IND.</t>
  </si>
  <si>
    <t>-------&gt;PM033900168</t>
  </si>
  <si>
    <t>PM033900168</t>
  </si>
  <si>
    <t>PM10CIAIND5PEL</t>
  </si>
  <si>
    <t>PMES - 5º PELOTAO (FORCA
TATICA) - 10ª CIA IND.</t>
  </si>
  <si>
    <t>------&gt;PM035500016</t>
  </si>
  <si>
    <t>PM035500016</t>
  </si>
  <si>
    <t>PM03BPM</t>
  </si>
  <si>
    <t>PMES - TERCEIRO BATALHAO
- 3º BPM</t>
  </si>
  <si>
    <t>-------&gt;PM033900257</t>
  </si>
  <si>
    <t>PM033900257</t>
  </si>
  <si>
    <t>PM03BPMSECAOP3</t>
  </si>
  <si>
    <t>PMES - SECAO P/3 - 3º BPM</t>
  </si>
  <si>
    <t>-------&gt;PM033900260</t>
  </si>
  <si>
    <t>PM033900260</t>
  </si>
  <si>
    <t>PM03BPMSECAOP4</t>
  </si>
  <si>
    <t>PMES - SECAO P/4 - 3º BPM</t>
  </si>
  <si>
    <t>--------&gt;PM095500088</t>
  </si>
  <si>
    <t>PM095500088</t>
  </si>
  <si>
    <t>PM03BPMSSTECINFCOMUN</t>
  </si>
  <si>
    <t>PMES - SUBSEC. TEC. DA INF.
E COMUN - 3º BPM</t>
  </si>
  <si>
    <t>--------&gt;PM095500085</t>
  </si>
  <si>
    <t>PM095500085</t>
  </si>
  <si>
    <t>PM03BPMSUBSECARMMUN</t>
  </si>
  <si>
    <t>PMES - SUBSEC. DE
ARMAMENT E MUNIC. - 3º BPM</t>
  </si>
  <si>
    <t>--------&gt;PM095500086</t>
  </si>
  <si>
    <t>PM095500086</t>
  </si>
  <si>
    <t>PM03BPMSUBSECALMOXAR</t>
  </si>
  <si>
    <t>PMES - SUBSEC. DE
ALMOXARIFADO - 3º BPM</t>
  </si>
  <si>
    <t>--------&gt;PM095500087</t>
  </si>
  <si>
    <t>PM095500087</t>
  </si>
  <si>
    <t>PM03BPMSUBSECTRANSPO</t>
  </si>
  <si>
    <t>PMES - SUBSEC. DE
TRANSPORTE - 3º BPM</t>
  </si>
  <si>
    <t>-------&gt;PM033900040</t>
  </si>
  <si>
    <t>PM033900040</t>
  </si>
  <si>
    <t>PM03BPM2CIA</t>
  </si>
  <si>
    <t>PMES -  2ª COMPANHIA - 3º
BPM</t>
  </si>
  <si>
    <t>-------&gt;PM033900264</t>
  </si>
  <si>
    <t>PM033900264</t>
  </si>
  <si>
    <t>PM03BPMSPAJM</t>
  </si>
  <si>
    <t>PMES - SPAJM - 3º BPM</t>
  </si>
  <si>
    <t>-------&gt;PM033900262</t>
  </si>
  <si>
    <t>PM033900262</t>
  </si>
  <si>
    <t>PM03BPMSECAOP5</t>
  </si>
  <si>
    <t>PMES - SECAO P/5 - 3º BPM</t>
  </si>
  <si>
    <t>-------&gt;PM033900038</t>
  </si>
  <si>
    <t>PM033900038</t>
  </si>
  <si>
    <t>PM03BPMPCS</t>
  </si>
  <si>
    <t>PMES - PELOTAO CMD
SERVICO - PCS - 3º BPM</t>
  </si>
  <si>
    <t>-------&gt;PM033900039</t>
  </si>
  <si>
    <t>PM033900039</t>
  </si>
  <si>
    <t>PM03BPM1CIA</t>
  </si>
  <si>
    <t>PMES - 1ª COMPANHIA - 3º
BPM</t>
  </si>
  <si>
    <t>-------&gt;PM033900002</t>
  </si>
  <si>
    <t>PM033900002</t>
  </si>
  <si>
    <t>PM03BPMPELFT</t>
  </si>
  <si>
    <t>PMES - PELOTAO FORCA
TATICA - 3º BPM</t>
  </si>
  <si>
    <t>-------&gt;PM033900254</t>
  </si>
  <si>
    <t>PM033900254</t>
  </si>
  <si>
    <t>PM03BPMSECAOP2</t>
  </si>
  <si>
    <t>PMES - SUBSECAO DE
INTELIGENCIA P/2 - 3º BPM</t>
  </si>
  <si>
    <t>-------&gt;PM033900251</t>
  </si>
  <si>
    <t>PM033900251</t>
  </si>
  <si>
    <t>PM03BPMSECAOP1</t>
  </si>
  <si>
    <t>PMES - SECAO P/1 - 3º BPM</t>
  </si>
  <si>
    <t>-------&gt;PM033900001</t>
  </si>
  <si>
    <t>PM033900001</t>
  </si>
  <si>
    <t>PM03BPM3CIA</t>
  </si>
  <si>
    <t>PMES - 3ª COMPANHIA - 3º
BPM</t>
  </si>
  <si>
    <t>------&gt;PM035500115</t>
  </si>
  <si>
    <t>PM035500115</t>
  </si>
  <si>
    <t>PM3CPORDIVCORADMLOG</t>
  </si>
  <si>
    <t>PMES - DIV CORPOR
ADMINISTRA E LOGISTICA - 3º
CPOR</t>
  </si>
  <si>
    <t>-------&gt;PM033900037</t>
  </si>
  <si>
    <t>PM033900037</t>
  </si>
  <si>
    <t>PM3CPORDIVADM</t>
  </si>
  <si>
    <t>PMES - DIV ADMINISTRATIVA -
3º CPOR</t>
  </si>
  <si>
    <t>--------&gt;PM095500188</t>
  </si>
  <si>
    <t>PM095500188</t>
  </si>
  <si>
    <t>PM3CPORSUBSECRECHUM</t>
  </si>
  <si>
    <t>PMES - SUBSEC DE
RECURSOS HUMANOS - 3º
CPOR</t>
  </si>
  <si>
    <t>--------&gt;PM095500189</t>
  </si>
  <si>
    <t>PM095500189</t>
  </si>
  <si>
    <t>PM3CPORSUBSECLOG</t>
  </si>
  <si>
    <t>PMES - SUBSEC DE
LOGISTICA - 3º CPOR</t>
  </si>
  <si>
    <t>------&gt;PM035500027</t>
  </si>
  <si>
    <t>PM035500027</t>
  </si>
  <si>
    <t>PM15CIAIND</t>
  </si>
  <si>
    <t>PMES - 15ª CIA
INDEPENDENTE - 15ª CIA IND.</t>
  </si>
  <si>
    <t>-------&gt;PM033900279</t>
  </si>
  <si>
    <t>PM033900279</t>
  </si>
  <si>
    <t>PM15CIAINDSECOPERACI</t>
  </si>
  <si>
    <t>PMES - SECAO OPERACIONAL
- 15ª CIA IND.</t>
  </si>
  <si>
    <t>--------&gt;PM095500102</t>
  </si>
  <si>
    <t>PM095500102</t>
  </si>
  <si>
    <t>PM15CIAINDSUBSECP2</t>
  </si>
  <si>
    <t>PMES - SUBSECAO P/2 - 15ª
CIA IND.</t>
  </si>
  <si>
    <t>--------&gt;PM095500103</t>
  </si>
  <si>
    <t>PM095500103</t>
  </si>
  <si>
    <t>PM15CIAINDSUBSECP3</t>
  </si>
  <si>
    <t>PMES - SUBSECAO P/3 - 15ª
CIA IND.</t>
  </si>
  <si>
    <t>-------&gt;PM033900009</t>
  </si>
  <si>
    <t>PM033900009</t>
  </si>
  <si>
    <t>PM15CIAIND4PEL</t>
  </si>
  <si>
    <t>PMES - 4º PELOTAO - 15ª CIA
IND.</t>
  </si>
  <si>
    <t>-------&gt;PM033900285</t>
  </si>
  <si>
    <t>PM033900285</t>
  </si>
  <si>
    <t>PM15CIAINDSUBSECTRAN</t>
  </si>
  <si>
    <t>PMES - SUBSECAO DE
TRANSITO - 15ªCIA IND.</t>
  </si>
  <si>
    <t>-------&gt;PM033900005</t>
  </si>
  <si>
    <t>PM033900005</t>
  </si>
  <si>
    <t>PM15CIAINDPCS</t>
  </si>
  <si>
    <t>PMES - PELOTAO DE CMD
SERVICO - PCS - 15ª CIA IND.</t>
  </si>
  <si>
    <t>-------&gt;PM033900283</t>
  </si>
  <si>
    <t>PM033900283</t>
  </si>
  <si>
    <t>PM15CIAINDSSCPAJM</t>
  </si>
  <si>
    <t>PMES - SPAJM - 15ª CIA IND.</t>
  </si>
  <si>
    <t>-------&gt;PM033900010</t>
  </si>
  <si>
    <t>PM033900010</t>
  </si>
  <si>
    <t>PM15CIAIND5PEL</t>
  </si>
  <si>
    <t>PMES - 5º PEL PM (FORCA
TATICA) - 15ª CIA IND.</t>
  </si>
  <si>
    <t>-------&gt;PM033900281</t>
  </si>
  <si>
    <t>PM033900281</t>
  </si>
  <si>
    <t>PM15CIAINDSA</t>
  </si>
  <si>
    <t>PMES - SECAO
ADMINISTRATIVA - 15ª CIA
IND.</t>
  </si>
  <si>
    <t>--------&gt;PM095500106</t>
  </si>
  <si>
    <t>PM095500106</t>
  </si>
  <si>
    <t>PM15CIAINDSUBSECP5</t>
  </si>
  <si>
    <t>PMES - SUBSECAO P/5 - 15ª
CIA IND.</t>
  </si>
  <si>
    <t>--------&gt;PM095500107</t>
  </si>
  <si>
    <t>PM095500107</t>
  </si>
  <si>
    <t>PM15CIAINDSSTECNINFO</t>
  </si>
  <si>
    <t>PMES - SUBSEC. DE TEC. DA
INF. E COM - 15ª CIA IND</t>
  </si>
  <si>
    <t>--------&gt;PM095500105</t>
  </si>
  <si>
    <t>PM095500105</t>
  </si>
  <si>
    <t>PM15CIAINDSUBSECP4</t>
  </si>
  <si>
    <t>PMES - SUBSECAO P/4 - 15ª
CIA IND.</t>
  </si>
  <si>
    <t>--------&gt;PM095500104</t>
  </si>
  <si>
    <t>PM095500104</t>
  </si>
  <si>
    <t>PM15CIAINDSUBSECP1</t>
  </si>
  <si>
    <t>PMES - SUBSECAO P/1 - 15ª
CIA IND.</t>
  </si>
  <si>
    <t>-------&gt;PM033900007</t>
  </si>
  <si>
    <t>PM033900007</t>
  </si>
  <si>
    <t>PM15CIAIND2PEL</t>
  </si>
  <si>
    <t>PMES - 2º PELOTAO - 15ª CIA
IND.</t>
  </si>
  <si>
    <t>-------&gt;PM033900006</t>
  </si>
  <si>
    <t>PM033900006</t>
  </si>
  <si>
    <t>PM15CIAIND1PEL</t>
  </si>
  <si>
    <t>PMES - 1º PELOTAO - 15ª CIA
IND.</t>
  </si>
  <si>
    <t>-------&gt;PM033900008</t>
  </si>
  <si>
    <t>PM033900008</t>
  </si>
  <si>
    <t>PM15CIAIND3PEL</t>
  </si>
  <si>
    <t>PMES - 3º PELOTAO - 15ª CIA
IND.</t>
  </si>
  <si>
    <t>------&gt;PM035500017</t>
  </si>
  <si>
    <t>PM035500017</t>
  </si>
  <si>
    <t>PM09BPM</t>
  </si>
  <si>
    <t>PMES - NONO BATALHAO - 9º
BPM</t>
  </si>
  <si>
    <t>-------&gt;PM033900117</t>
  </si>
  <si>
    <t>PM033900117</t>
  </si>
  <si>
    <t>PM09BPM1CIA</t>
  </si>
  <si>
    <t>PMES - 1ª COMPANHIA - 9º
BPM</t>
  </si>
  <si>
    <t>-------&gt;PM033900119</t>
  </si>
  <si>
    <t>PM033900119</t>
  </si>
  <si>
    <t>PM09BPM3CIA</t>
  </si>
  <si>
    <t>PMES - 3ª COMPANHIA - 9º
BPM</t>
  </si>
  <si>
    <t>-------&gt;PM033900268</t>
  </si>
  <si>
    <t>PM033900268</t>
  </si>
  <si>
    <t>PM09BPMSECAOP2</t>
  </si>
  <si>
    <t>PMES - SECAO P/2 - 09º BPM</t>
  </si>
  <si>
    <t>-------&gt;PM033900271</t>
  </si>
  <si>
    <t>PM033900271</t>
  </si>
  <si>
    <t>PM09BPMSECAOP4</t>
  </si>
  <si>
    <t>PMES - SECAO P/4 - 09º BPM</t>
  </si>
  <si>
    <t>--------&gt;PM095500101</t>
  </si>
  <si>
    <t>PM095500101</t>
  </si>
  <si>
    <t>PM09BPMSSTECINFCOMUN</t>
  </si>
  <si>
    <t>PMES - SUBSEC. TEC. DA INF.
E COMUN - 09º BPM</t>
  </si>
  <si>
    <t>--------&gt;PM095500100</t>
  </si>
  <si>
    <t>PM095500100</t>
  </si>
  <si>
    <t>PM09BPMSUBSECTRANSPO</t>
  </si>
  <si>
    <t>PMES - SUBSEC. DE
TRANSPORTE - 09º BPM</t>
  </si>
  <si>
    <t>--------&gt;PM095500089</t>
  </si>
  <si>
    <t>PM095500089</t>
  </si>
  <si>
    <t>PM09BPMSUBSECARMMUN</t>
  </si>
  <si>
    <t>PMES - SUBSEC. DE
ARMAMENT E MUNIC. - 09º
BPM</t>
  </si>
  <si>
    <t>--------&gt;PM095500090</t>
  </si>
  <si>
    <t>PM095500090</t>
  </si>
  <si>
    <t>PM09BPMSUBSECALMOXAR</t>
  </si>
  <si>
    <t>PMES - SUBSEC. DE
ALMOXARIFADO - 09º BPM</t>
  </si>
  <si>
    <t>-------&gt;PM033900266</t>
  </si>
  <si>
    <t>PM033900266</t>
  </si>
  <si>
    <t>PM09BPMSECAOP1</t>
  </si>
  <si>
    <t>PMES - SECAO P/1 - 09º BPM</t>
  </si>
  <si>
    <t>-------&gt;PM033900277</t>
  </si>
  <si>
    <t>PM033900277</t>
  </si>
  <si>
    <t>PM09BPMSUBSECTRANSIT</t>
  </si>
  <si>
    <t>PMES - SUBSECAO DE
TRANSITO - 09º BPM</t>
  </si>
  <si>
    <t>-------&gt;PM033900120</t>
  </si>
  <si>
    <t>PM033900120</t>
  </si>
  <si>
    <t>PM09BPM4CIA</t>
  </si>
  <si>
    <t>PMES - 4ª COMPANHIA
(FORCA TATICA) - 9º BPM</t>
  </si>
  <si>
    <t>-------&gt;PM033900269</t>
  </si>
  <si>
    <t>PM033900269</t>
  </si>
  <si>
    <t>PM09BPMSECAOP3</t>
  </si>
  <si>
    <t>PMES - SECAO P/3 - 09º BPM</t>
  </si>
  <si>
    <t>-------&gt;PM033900275</t>
  </si>
  <si>
    <t>PM033900275</t>
  </si>
  <si>
    <t>PM09BPMSPAJM</t>
  </si>
  <si>
    <t>PMES - SPAJM - 09º BPM</t>
  </si>
  <si>
    <t>-------&gt;PM033900273</t>
  </si>
  <si>
    <t>PM033900273</t>
  </si>
  <si>
    <t>PM09BPMSECAOP5</t>
  </si>
  <si>
    <t>PMES - SECAO P/5 - 09º BPM</t>
  </si>
  <si>
    <t>-------&gt;PM033900118</t>
  </si>
  <si>
    <t>PM033900118</t>
  </si>
  <si>
    <t>PM09BPM2CIA</t>
  </si>
  <si>
    <t>PMES - 2ª COMPANHIA - 9º
BPM</t>
  </si>
  <si>
    <t>-------&gt;PM033900121</t>
  </si>
  <si>
    <t>PM033900121</t>
  </si>
  <si>
    <t>PM09BPMPCS</t>
  </si>
  <si>
    <t>PMES - PELOTAO CMD
SERVICO - PCS - 9º BPM</t>
  </si>
  <si>
    <t>------&gt;PM035500086</t>
  </si>
  <si>
    <t>PM035500086</t>
  </si>
  <si>
    <t>PM3CPORDIVINTEGRAC</t>
  </si>
  <si>
    <t>PMES - DIV DE INTEGRACAO -
3º CPOR</t>
  </si>
  <si>
    <t>-------&gt;PM035500119</t>
  </si>
  <si>
    <t>PM035500119</t>
  </si>
  <si>
    <t>PM3CPORSECINTERGPOLI</t>
  </si>
  <si>
    <t>PMES - SEC DE INTEGRACAO
POLICIAL - 3º CPOR</t>
  </si>
  <si>
    <t>-----&gt;PM022000004</t>
  </si>
  <si>
    <t>PM022000004</t>
  </si>
  <si>
    <t>PMEMG</t>
  </si>
  <si>
    <t>PMES - ESTADO MAIOR
GERAL - EMG</t>
  </si>
  <si>
    <t>------&gt;PM035500049</t>
  </si>
  <si>
    <t>PM035500049</t>
  </si>
  <si>
    <t>PMEMGCOMSOCINTEGEMG5</t>
  </si>
  <si>
    <t>PMES - DIV. CORP. EST. COM.
SOC. INT. COM. - EMG-5</t>
  </si>
  <si>
    <t>-------&gt;PM033900196</t>
  </si>
  <si>
    <t>PM033900196</t>
  </si>
  <si>
    <t>PMEMGSECADMINISTEMG5</t>
  </si>
  <si>
    <t>PMES - SECAO
ADMINISTRATIVA - EMG-5</t>
  </si>
  <si>
    <t>-------&gt;PM033900195</t>
  </si>
  <si>
    <t>PM033900195</t>
  </si>
  <si>
    <t>PMEMGDIVGESTESTREMG5</t>
  </si>
  <si>
    <t>PMES - DIV. DE GESTAO
ESTRATEGICA - EMG-5</t>
  </si>
  <si>
    <t>------&gt;PM035500047</t>
  </si>
  <si>
    <t>PM035500047</t>
  </si>
  <si>
    <t>PMEMGDIVCORESTOPEMG3</t>
  </si>
  <si>
    <t>PMES - DIV. CORP. ESTRAT.
DE OPERACIO. - EMG-3</t>
  </si>
  <si>
    <t>-------&gt;PM033900192</t>
  </si>
  <si>
    <t>PM033900192</t>
  </si>
  <si>
    <t>PMEMGSECADMINISTEMG3</t>
  </si>
  <si>
    <t>PMES - SECAO
ADMINISTRATIVA - EMG-3</t>
  </si>
  <si>
    <t>-------&gt;PM033900191</t>
  </si>
  <si>
    <t>PM033900191</t>
  </si>
  <si>
    <t>PMEMGDIVGESTESTREMG3</t>
  </si>
  <si>
    <t>PMES - DIV. DE GESTAO
ESTRATEGICA - EMG-3</t>
  </si>
  <si>
    <t>------&gt;PM035500050</t>
  </si>
  <si>
    <t>PM035500050</t>
  </si>
  <si>
    <t>PMEMGSECRETARIA</t>
  </si>
  <si>
    <t>PMES - SECRETARIA - EMG</t>
  </si>
  <si>
    <t>------&gt;PM035500046</t>
  </si>
  <si>
    <t>PM035500046</t>
  </si>
  <si>
    <t>PMEMGDIVCORESLEGEMG2</t>
  </si>
  <si>
    <t>PMES - DIV. CORP. ESTRAT.
DE LEGISLACAO - EMG-2</t>
  </si>
  <si>
    <t>-------&gt;PM033900190</t>
  </si>
  <si>
    <t>PM033900190</t>
  </si>
  <si>
    <t>PMEMGSECADMINISTEMG2</t>
  </si>
  <si>
    <t>PMES - SECAO
ADMINISTRATIVA - EMG-2</t>
  </si>
  <si>
    <t>-------&gt;PM033900189</t>
  </si>
  <si>
    <t>PM033900189</t>
  </si>
  <si>
    <t>PMEMGDIVGESTESTREMG2</t>
  </si>
  <si>
    <t>PMES - DIV. DE GESTAO
ESTRATEGICA - EMG-2</t>
  </si>
  <si>
    <t>------&gt;PM035500045</t>
  </si>
  <si>
    <t>PM035500045</t>
  </si>
  <si>
    <t>PMEMGDIVCORORGANEMG1</t>
  </si>
  <si>
    <t>PMES - DIV CORP ESTRAT DE
GESTAO ORGANIZAC - EMG-1</t>
  </si>
  <si>
    <t>-------&gt;PM033900188</t>
  </si>
  <si>
    <t>PM033900188</t>
  </si>
  <si>
    <t>PMEMGSECADMINISTEMG1</t>
  </si>
  <si>
    <t>PMES - SECAO
ADMINISTRATIVA - EMG-1</t>
  </si>
  <si>
    <t>-------&gt;PM033900187</t>
  </si>
  <si>
    <t>PM033900187</t>
  </si>
  <si>
    <t>PMEMGDIVGESTESTREMG1</t>
  </si>
  <si>
    <t>PMES - DIV. DE GESTAO
ESTRATEGICA - EMG-1</t>
  </si>
  <si>
    <t>------&gt;PM035500048</t>
  </si>
  <si>
    <t>PM035500048</t>
  </si>
  <si>
    <t>PMEMGDIVCOESLOFIEMG4</t>
  </si>
  <si>
    <t>PMES - DIV. CORP. ESTRAT.
DE LOG. E FINAN. - EMG-4</t>
  </si>
  <si>
    <t>-------&gt;PM033900194</t>
  </si>
  <si>
    <t>PM033900194</t>
  </si>
  <si>
    <t>PMEMGSECADMINISTEMG4</t>
  </si>
  <si>
    <t>PMES - SECAO
ADMINISTRATIVA - EMG-4</t>
  </si>
  <si>
    <t>-------&gt;PM033900193</t>
  </si>
  <si>
    <t>PM033900193</t>
  </si>
  <si>
    <t>PMEMGDIVGESTESTREMG4</t>
  </si>
  <si>
    <t>PMES - DIV. DE GESTAO
ESTRATEGICA - EMG-4</t>
  </si>
  <si>
    <t>-----&gt;PM022000011</t>
  </si>
  <si>
    <t>PM022000011</t>
  </si>
  <si>
    <t>PMDTIC</t>
  </si>
  <si>
    <t>PMES - DIRETORIA TEC.
INFORM. COMUNICACAO -
DTIC</t>
  </si>
  <si>
    <t>------&gt;PM035500060</t>
  </si>
  <si>
    <t>PM035500060</t>
  </si>
  <si>
    <t>PMDTICSECRET</t>
  </si>
  <si>
    <t>PMES - SECRETARIA - DTIC</t>
  </si>
  <si>
    <t>------&gt;PM035500061</t>
  </si>
  <si>
    <t>PM035500061</t>
  </si>
  <si>
    <t>PMDTICDIVTECINF</t>
  </si>
  <si>
    <t>PMES - DIVI. DE TECNOLO. DA
INFO (DITEC) - DTIC</t>
  </si>
  <si>
    <t>-------&gt;PM033900209</t>
  </si>
  <si>
    <t>PM033900209</t>
  </si>
  <si>
    <t>PMDTICSITEMINFOR</t>
  </si>
  <si>
    <t>PMES - SEC. SISTEM. DE
INFORM. (SESIN) - DTIC</t>
  </si>
  <si>
    <t>-------&gt;PM033900208</t>
  </si>
  <si>
    <t>PM033900208</t>
  </si>
  <si>
    <t>PMDTICSECGESTAOINFO</t>
  </si>
  <si>
    <t>PMES - SEC. GESTAO DE
INFORM. (GESIN) - DTIC</t>
  </si>
  <si>
    <t>-------&gt;PM033900210</t>
  </si>
  <si>
    <t>PM033900210</t>
  </si>
  <si>
    <t>PMDTICOPERACOES</t>
  </si>
  <si>
    <t>PMES - SEC. OPERACOES
(SEOPE) - DTIC</t>
  </si>
  <si>
    <t>-------&gt;PM033900211</t>
  </si>
  <si>
    <t>PM033900211</t>
  </si>
  <si>
    <t>PMDTICSUPORTE</t>
  </si>
  <si>
    <t>PMES - SEC. SUPORTE
(SESUP) - DTIC</t>
  </si>
  <si>
    <t>------&gt;PM035500062</t>
  </si>
  <si>
    <t>PM035500062</t>
  </si>
  <si>
    <t>PMDTICDIVCOMUN</t>
  </si>
  <si>
    <t>PMES - DIVISAO DE
COMUNICACAO (DICOM) -
DTIC</t>
  </si>
  <si>
    <t>-------&gt;PM033900212</t>
  </si>
  <si>
    <t>PM033900212</t>
  </si>
  <si>
    <t>PMDTICRADIOCOMUN</t>
  </si>
  <si>
    <t>PMES - SEC.
RADIOCOMUNICAC. (SERCO) -
DTIC</t>
  </si>
  <si>
    <t>-------&gt;PM033900213</t>
  </si>
  <si>
    <t>PM033900213</t>
  </si>
  <si>
    <t>PMDTICTELEFONIA</t>
  </si>
  <si>
    <t>PMES - SEC. TELEFONIA
(SETEL) - DTIC</t>
  </si>
  <si>
    <t>-----&gt;PM022000001</t>
  </si>
  <si>
    <t>PM022000001</t>
  </si>
  <si>
    <t>PMACG</t>
  </si>
  <si>
    <t>PMES - ASSISTENCIA DO
COMANDO GERAL - ACG</t>
  </si>
  <si>
    <t>------&gt;PM035500037</t>
  </si>
  <si>
    <t>PM035500037</t>
  </si>
  <si>
    <t>PMACGASSISTENC2ACG</t>
  </si>
  <si>
    <t>PMES - ASSISTENCIA 2 (PROC.
JUDIC. - 2) - ACG</t>
  </si>
  <si>
    <t>-------&gt;PM033900177</t>
  </si>
  <si>
    <t>PM033900177</t>
  </si>
  <si>
    <t>PMACGSECASSUNJUD2</t>
  </si>
  <si>
    <t>PMES - SEC. DE SUBSID.
JUDICI. 2 - ACG</t>
  </si>
  <si>
    <t>-------&gt;PM033900176</t>
  </si>
  <si>
    <t>PM033900176</t>
  </si>
  <si>
    <t>PMACGDIVASSUNJUD2</t>
  </si>
  <si>
    <t>PMES - DIV. DE ASSUNT.
JUDICI. 2 - ACG</t>
  </si>
  <si>
    <t>------&gt;PM035500036</t>
  </si>
  <si>
    <t>PM035500036</t>
  </si>
  <si>
    <t>PMACGASSISTENC1ACG</t>
  </si>
  <si>
    <t>PMES - ASSISTENCIA 1 (PROC.
JUDIC. - 1) - ACG</t>
  </si>
  <si>
    <t>-------&gt;PM033900175</t>
  </si>
  <si>
    <t>PM033900175</t>
  </si>
  <si>
    <t>PMACGSECASSUNJUD1</t>
  </si>
  <si>
    <t>PMES - SEC. DE SUBSID.
JUDICI. 1 - ACG</t>
  </si>
  <si>
    <t>-------&gt;PM033900174</t>
  </si>
  <si>
    <t>PM033900174</t>
  </si>
  <si>
    <t>PMACGDIVASSUNJUD1</t>
  </si>
  <si>
    <t>PMES - DIV. DE ASSUNT.
JUDICI. 1 - ACG</t>
  </si>
  <si>
    <t>------&gt;PM035500035</t>
  </si>
  <si>
    <t>PM035500035</t>
  </si>
  <si>
    <t>PMACGCOORDENGERAL</t>
  </si>
  <si>
    <t>PMES - COORDENACAO
GERAL - ACG</t>
  </si>
  <si>
    <t>------&gt;PM035500038</t>
  </si>
  <si>
    <t>PM035500038</t>
  </si>
  <si>
    <t>PMACGASSISTENC3ACG</t>
  </si>
  <si>
    <t>PMES - ASSISTENCIA 3
(PROCEDIM. ADMIN.) - ACG</t>
  </si>
  <si>
    <t>-------&gt;PM033900179</t>
  </si>
  <si>
    <t>PM033900179</t>
  </si>
  <si>
    <t>PMACGSECASSUNADMIN</t>
  </si>
  <si>
    <t>PMES - SEC. DE ASSUNT.
ADMIN. - ACG</t>
  </si>
  <si>
    <t>-------&gt;PM033900178</t>
  </si>
  <si>
    <t>PM033900178</t>
  </si>
  <si>
    <t>PMACGDIVASSUNADMIN</t>
  </si>
  <si>
    <t>PMES - DIV. DE ASSUNT.
ADMIN. - ACG</t>
  </si>
  <si>
    <t>-----&gt;PM022000026</t>
  </si>
  <si>
    <t>PM022000026</t>
  </si>
  <si>
    <t>PMASSTJES</t>
  </si>
  <si>
    <t>PMES - ASS. MILITAR -
TRIBUNAL DE JUSTICA - TJES</t>
  </si>
  <si>
    <t>-----&gt;PM022000019</t>
  </si>
  <si>
    <t>PM022000019</t>
  </si>
  <si>
    <t>PM2CPOR</t>
  </si>
  <si>
    <t>PMES - 2º COMANDO POL.
OSTENSIV REGIONA L- 2º
CPOR</t>
  </si>
  <si>
    <t>------&gt;PM035500081</t>
  </si>
  <si>
    <t>PM035500081</t>
  </si>
  <si>
    <t>PMCPONSECRETARIA</t>
  </si>
  <si>
    <t>PMES - SECRETARIA - CPON</t>
  </si>
  <si>
    <t>------&gt;PM035500113</t>
  </si>
  <si>
    <t>PM035500113</t>
  </si>
  <si>
    <t>PM2CPORDIVCORADMLOG</t>
  </si>
  <si>
    <t>PMES - DIV CORPOR
ADMINISTRA E LOGISTICA - 2º
CPOR</t>
  </si>
  <si>
    <t>-------&gt;PM033900171</t>
  </si>
  <si>
    <t>PM033900171</t>
  </si>
  <si>
    <t>PM2CPORDIVADM</t>
  </si>
  <si>
    <t>PMES - DIV ADMINISTRATIVA -
2º CPOR</t>
  </si>
  <si>
    <t>--------&gt;PM033900348</t>
  </si>
  <si>
    <t>PM033900348</t>
  </si>
  <si>
    <t>PMCPONSPAJM</t>
  </si>
  <si>
    <t>PMES - SPAJM - CPON</t>
  </si>
  <si>
    <t>--------&gt;PM033900352</t>
  </si>
  <si>
    <t>PM033900352</t>
  </si>
  <si>
    <t>PM2CPORSUBSECLOG</t>
  </si>
  <si>
    <t>PMES - SUBSEC DE
LOGISTICA - 2º CPOR</t>
  </si>
  <si>
    <t>--------&gt;PM033900350</t>
  </si>
  <si>
    <t>PM033900350</t>
  </si>
  <si>
    <t>PM2CPORSUBSECRECHUM</t>
  </si>
  <si>
    <t>PMES - SUBSEC DE
RECURSOS HUMANOS - 2º
CPOR</t>
  </si>
  <si>
    <t>------&gt;PM035500114</t>
  </si>
  <si>
    <t>PM035500114</t>
  </si>
  <si>
    <t>PM2CPORDIVCOROPEINTE</t>
  </si>
  <si>
    <t>PMES - DIV CORPOR OPERAC
E INTEGR INSTIT - 2º CPOR</t>
  </si>
  <si>
    <t>------&gt;PM095500062</t>
  </si>
  <si>
    <t>PM095500062</t>
  </si>
  <si>
    <t>PM05BPMSUBSECALMOXAR</t>
  </si>
  <si>
    <t>PMES - SUBSEC. DE
ALMOXARIFADO - 5º BPM</t>
  </si>
  <si>
    <t>------&gt;PM035500009</t>
  </si>
  <si>
    <t>PM035500009</t>
  </si>
  <si>
    <t>PM13BPM</t>
  </si>
  <si>
    <t>PMES - DECIMO TERCEIRO
BATALHAO - 13º BPM</t>
  </si>
  <si>
    <t>-------&gt;PM033900110</t>
  </si>
  <si>
    <t>PM033900110</t>
  </si>
  <si>
    <t>PM13BPMPCS</t>
  </si>
  <si>
    <t>PMES - PELOTAO CMD
SERVICO - PCS - 13º BPM</t>
  </si>
  <si>
    <t>-------&gt;PM033900111</t>
  </si>
  <si>
    <t>PM033900111</t>
  </si>
  <si>
    <t>PM13BPM1CIA</t>
  </si>
  <si>
    <t>PMES - 1ª COMPANHIA - 13º
BPM</t>
  </si>
  <si>
    <t>-------&gt;PM033900114</t>
  </si>
  <si>
    <t>PM033900114</t>
  </si>
  <si>
    <t>PM13BPM4CIA</t>
  </si>
  <si>
    <t>PMES - 4ª COMPANHIA - 13º
BPM</t>
  </si>
  <si>
    <t>-------&gt;PM033900112</t>
  </si>
  <si>
    <t>PM033900112</t>
  </si>
  <si>
    <t>PM13BPM2CIA</t>
  </si>
  <si>
    <t>PMES - 2ª COMPANHIA - 13º
BPM</t>
  </si>
  <si>
    <t>-------&gt;PM033900394</t>
  </si>
  <si>
    <t>PM033900394</t>
  </si>
  <si>
    <t>PM13BPMSECAOP4</t>
  </si>
  <si>
    <t>PMES - SECAO P/4 - 13º BPM</t>
  </si>
  <si>
    <t>--------&gt;PM095500071</t>
  </si>
  <si>
    <t>PM095500071</t>
  </si>
  <si>
    <t>PM13BPMSUBSECTRANSPO</t>
  </si>
  <si>
    <t>PMES - SUBSEC. DE
TRANSPORTE - 13º BPM</t>
  </si>
  <si>
    <t>--------&gt;PM095500072</t>
  </si>
  <si>
    <t>PM095500072</t>
  </si>
  <si>
    <t>PM13BPMSSTECINFCOMUN</t>
  </si>
  <si>
    <t>PMES - SUBSEC. TEC. DA INF.
E COMUN - 13º BPM</t>
  </si>
  <si>
    <t>--------&gt;PM095500069</t>
  </si>
  <si>
    <t>PM095500069</t>
  </si>
  <si>
    <t>PM13BPMSUBSECARMMUN</t>
  </si>
  <si>
    <t>PMES - SUBSEC. DE
ARMAMENT E MUNIC. - 13º
BPM</t>
  </si>
  <si>
    <t>--------&gt;PM095500070</t>
  </si>
  <si>
    <t>PM095500070</t>
  </si>
  <si>
    <t>PM13BPMSUBSECALMOXAR</t>
  </si>
  <si>
    <t>PMES - SUBSEC. DE
ALMOXARIFADO - 13º BPM</t>
  </si>
  <si>
    <t>-------&gt;PM033900116</t>
  </si>
  <si>
    <t>PM033900116</t>
  </si>
  <si>
    <t>PM13BPMPELFT</t>
  </si>
  <si>
    <t>PMES - PELOTAO FORCA
TATICA - 13º BPM</t>
  </si>
  <si>
    <t>-------&gt;PM033900400</t>
  </si>
  <si>
    <t>PM033900400</t>
  </si>
  <si>
    <t>PM13BPMSECTRANSIT</t>
  </si>
  <si>
    <t>PMES - SECAO DE TRANSITO -
13º BPM</t>
  </si>
  <si>
    <t>-------&gt;PM033900392</t>
  </si>
  <si>
    <t>PM033900392</t>
  </si>
  <si>
    <t>PM13BPMSECAOP3</t>
  </si>
  <si>
    <t>PMES - SECAO P/3 - 13º BPM</t>
  </si>
  <si>
    <t>-------&gt;PM033900115</t>
  </si>
  <si>
    <t>PM033900115</t>
  </si>
  <si>
    <t>PM13BPM5CIA</t>
  </si>
  <si>
    <t>PMES - 5ª COMPANHIA - 13º
BPM</t>
  </si>
  <si>
    <t>-------&gt;PM033900390</t>
  </si>
  <si>
    <t>PM033900390</t>
  </si>
  <si>
    <t>PM13BPMSECAOP2</t>
  </si>
  <si>
    <t>PMES - SECAO P/2 - 13º BPM</t>
  </si>
  <si>
    <t>-------&gt;PM033900396</t>
  </si>
  <si>
    <t>PM033900396</t>
  </si>
  <si>
    <t>PM13BPMSECAOP5</t>
  </si>
  <si>
    <t>PMES - SECAO DE COMUM.
SOCIAL P/5 - 13º BPM</t>
  </si>
  <si>
    <t>-------&gt;PM033900398</t>
  </si>
  <si>
    <t>PM033900398</t>
  </si>
  <si>
    <t>PM13BPMSPAJM</t>
  </si>
  <si>
    <t>PMES - SPAJM - 13º BPM</t>
  </si>
  <si>
    <t>-------&gt;PM033900113</t>
  </si>
  <si>
    <t>PM033900113</t>
  </si>
  <si>
    <t>PM13BPM3CIA</t>
  </si>
  <si>
    <t>PMES - 3ª COMPANHIA - 13º
BPM</t>
  </si>
  <si>
    <t>-------&gt;PM033900388</t>
  </si>
  <si>
    <t>PM033900388</t>
  </si>
  <si>
    <t>PM13BPMSECAOP1</t>
  </si>
  <si>
    <t>PMES - SECAO P/1 - 13º BPM</t>
  </si>
  <si>
    <t>------&gt;PM035500005</t>
  </si>
  <si>
    <t>PM035500005</t>
  </si>
  <si>
    <t>PM05BPM</t>
  </si>
  <si>
    <t>PMES - QUINTO BATALHAO -
5º BPM</t>
  </si>
  <si>
    <t>-------&gt;PM033900103</t>
  </si>
  <si>
    <t>PM033900103</t>
  </si>
  <si>
    <t>PM05BPM3CIA</t>
  </si>
  <si>
    <t>PMES - 3ª COMPANHIA - 5º
BPM</t>
  </si>
  <si>
    <t>--------&gt;PM095500312</t>
  </si>
  <si>
    <t>PM095500312</t>
  </si>
  <si>
    <t>PM05BPM1PEL3CIA</t>
  </si>
  <si>
    <t>PMES - 1º PEL DA 3ª CIA - 5º
BPM</t>
  </si>
  <si>
    <t>-------&gt;PM033900104</t>
  </si>
  <si>
    <t>PM033900104</t>
  </si>
  <si>
    <t>PM05BPM4CIA</t>
  </si>
  <si>
    <t>PMES - 4ª COMPANHIA - 5º
BPM</t>
  </si>
  <si>
    <t>-------&gt;PM033900102</t>
  </si>
  <si>
    <t>PM033900102</t>
  </si>
  <si>
    <t>PM05BPM2CIA</t>
  </si>
  <si>
    <t>PMES - 2ª COMPANHIA - 5º
BPM</t>
  </si>
  <si>
    <t>--------&gt;PM095500311</t>
  </si>
  <si>
    <t>PM095500311</t>
  </si>
  <si>
    <t>PM05BPM1PEL2CIA</t>
  </si>
  <si>
    <t>PMES - 1º PEL DA 2ª CIA - 5º
BPM</t>
  </si>
  <si>
    <t>-------&gt;PM033900362</t>
  </si>
  <si>
    <t>PM033900362</t>
  </si>
  <si>
    <t>PM05BPMSECAOP3</t>
  </si>
  <si>
    <t>PMES - SECAO P/3 - 5º BPM</t>
  </si>
  <si>
    <t>-------&gt;PM033900372</t>
  </si>
  <si>
    <t>PM033900372</t>
  </si>
  <si>
    <t>PM05BPMCOPOM</t>
  </si>
  <si>
    <t>PMES - COPOM - 5º BPM</t>
  </si>
  <si>
    <t>-------&gt;PM033900100</t>
  </si>
  <si>
    <t>PM033900100</t>
  </si>
  <si>
    <t>PM05BPMPCS</t>
  </si>
  <si>
    <t>PMES - PELOTAO CMD
SERVICO - PCS - 5º BPM</t>
  </si>
  <si>
    <t>-------&gt;PM033900368</t>
  </si>
  <si>
    <t>PM033900368</t>
  </si>
  <si>
    <t>PM05BPMSPAJM</t>
  </si>
  <si>
    <t>PMES - SPAJM - 5º BPM</t>
  </si>
  <si>
    <t>-------&gt;PM033900364</t>
  </si>
  <si>
    <t>PM033900364</t>
  </si>
  <si>
    <t>PM05BPMSECAOP4</t>
  </si>
  <si>
    <t>PMES - SECAO P/4 - 5º BPM</t>
  </si>
  <si>
    <t>--------&gt;PM095500064</t>
  </si>
  <si>
    <t>PM095500064</t>
  </si>
  <si>
    <t>PM05BPMSSTECINFCOMUN</t>
  </si>
  <si>
    <t>PMES - SUBSEC. TEC. DA INF.
E COMUN - 5º BPM</t>
  </si>
  <si>
    <t>-------&gt;PM033900101</t>
  </si>
  <si>
    <t>PM033900101</t>
  </si>
  <si>
    <t>PM05BPM1CIA</t>
  </si>
  <si>
    <t>PMES - 1ª COMPANHIA - 5º
BPM</t>
  </si>
  <si>
    <t>--------&gt;PM095500310</t>
  </si>
  <si>
    <t>PM095500310</t>
  </si>
  <si>
    <t>PM05BPM1PEL1CIA</t>
  </si>
  <si>
    <t>PMES - 1º PEL DA 1ª CIA - 5º
BPM</t>
  </si>
  <si>
    <t>-------&gt;PM033900370</t>
  </si>
  <si>
    <t>PM033900370</t>
  </si>
  <si>
    <t>PM05BPMSECTRANSIT</t>
  </si>
  <si>
    <t>PMES - SECAO DE TRANSITO -
5º BPM</t>
  </si>
  <si>
    <t>-------&gt;PM033900366</t>
  </si>
  <si>
    <t>PM033900366</t>
  </si>
  <si>
    <t>PM05BPMSECAOP5</t>
  </si>
  <si>
    <t>PMES - SEC. COMUN. SOC. E
REL PUBL P/5 - 5º BPM</t>
  </si>
  <si>
    <t>-------&gt;PM033900360</t>
  </si>
  <si>
    <t>PM033900360</t>
  </si>
  <si>
    <t>PM05BPMSECAOP2</t>
  </si>
  <si>
    <t>PMES - SECAO P/2 - 5º BPM</t>
  </si>
  <si>
    <t>-------&gt;PM033900358</t>
  </si>
  <si>
    <t>PM033900358</t>
  </si>
  <si>
    <t>PM05BPMSECAOP1</t>
  </si>
  <si>
    <t>PMES - SECAO P/1 - 5º BPM</t>
  </si>
  <si>
    <t>------&gt;PM095500063</t>
  </si>
  <si>
    <t>PM095500063</t>
  </si>
  <si>
    <t>PM05BPMSUBSECTRANSPO</t>
  </si>
  <si>
    <t>PMES - SUBSEC. DE
TRANSPORTE - 5º BPM</t>
  </si>
  <si>
    <t>------&gt;PM035500082</t>
  </si>
  <si>
    <t>PM035500082</t>
  </si>
  <si>
    <t>PM2CPORDIVOPEINTEG</t>
  </si>
  <si>
    <t>PMES - DIV OPERACIONAL E
DE INTEGRACAO - 2º CPOR</t>
  </si>
  <si>
    <t>-------&gt;PM033900354</t>
  </si>
  <si>
    <t>PM033900354</t>
  </si>
  <si>
    <t>PM2CPORSECPLANESTATI</t>
  </si>
  <si>
    <t>PMES - SEC PLANEJ ESTATI E
ANALIS CRIMIN - 2º CPOR</t>
  </si>
  <si>
    <t>-------&gt;PM033900356</t>
  </si>
  <si>
    <t>PM033900356</t>
  </si>
  <si>
    <t>PM2CPORSECINTERGPOLI</t>
  </si>
  <si>
    <t>PMES - SEC DE INTEGRACAO
POLICIAL - 2º CPOR</t>
  </si>
  <si>
    <t>------&gt;PM035500122</t>
  </si>
  <si>
    <t>PM035500122</t>
  </si>
  <si>
    <t>PM18CIAIND</t>
  </si>
  <si>
    <t>PMES - 18ª CIA
INDEPENDENTE - 18ª CIA IND</t>
  </si>
  <si>
    <t>-------&gt;PM035500126</t>
  </si>
  <si>
    <t>PM035500126</t>
  </si>
  <si>
    <t>PM18CIAINDSECOP</t>
  </si>
  <si>
    <t>PMES - SECAO OPERACIONAL
- 18ª CIA IND</t>
  </si>
  <si>
    <t>--------&gt;PM095500215</t>
  </si>
  <si>
    <t>PM095500215</t>
  </si>
  <si>
    <t>PM18CIAINDCOPOM</t>
  </si>
  <si>
    <t>PMES - SUBSEC COPOM- 18ª
CIA IND</t>
  </si>
  <si>
    <t>--------&gt;PM095500214</t>
  </si>
  <si>
    <t>PM095500214</t>
  </si>
  <si>
    <t>PM18CIAINDSUBPLANCRI</t>
  </si>
  <si>
    <t>PMES - SUBSEC PLAN ESTAT
E ANAL CRIM- 18ª CIA IND</t>
  </si>
  <si>
    <t>--------&gt;PM095500216</t>
  </si>
  <si>
    <t>PM095500216</t>
  </si>
  <si>
    <t>PM18CIAINDSUBTRANSIT</t>
  </si>
  <si>
    <t>PMES - SUBSEC DE TRANSITO
- 18ª CIA IND</t>
  </si>
  <si>
    <t>--------&gt;PM095500217</t>
  </si>
  <si>
    <t>PM095500217</t>
  </si>
  <si>
    <t>PM18CIAINDSUBCINTEL</t>
  </si>
  <si>
    <t>PMES - SUBSEC DE
INTELIGENCIA - 18ª CIA IND</t>
  </si>
  <si>
    <t>--------&gt;PM095500218</t>
  </si>
  <si>
    <t>PM095500218</t>
  </si>
  <si>
    <t>PM18CIAINDFORCTAT</t>
  </si>
  <si>
    <t>PMES - PELOTAO DE FORCA
TATICA - 18ª CIA IND</t>
  </si>
  <si>
    <t>-------&gt;PM035500125</t>
  </si>
  <si>
    <t>PM035500125</t>
  </si>
  <si>
    <t>PM18CIAIND3PEL</t>
  </si>
  <si>
    <t>PMES - 3º PELOTAO - 18ª CIA
IND</t>
  </si>
  <si>
    <t>-------&gt;PM035500123</t>
  </si>
  <si>
    <t>PM035500123</t>
  </si>
  <si>
    <t>PM18CIAIND1PEL</t>
  </si>
  <si>
    <t>PMES - 1º PELOTAO - 18ª CIA
IND</t>
  </si>
  <si>
    <t>-------&gt;PM035500124</t>
  </si>
  <si>
    <t>PM035500124</t>
  </si>
  <si>
    <t>PM18CIAIND2PEL</t>
  </si>
  <si>
    <t>PMES - 2º PELOTAO - 18ª CIA
IND</t>
  </si>
  <si>
    <t>-------&gt;PM033900459</t>
  </si>
  <si>
    <t>PM033900459</t>
  </si>
  <si>
    <t>PM18CIAINDADMSECLOG</t>
  </si>
  <si>
    <t>PMES - SECAO ADM E LOGIST-
18ª CIA IND</t>
  </si>
  <si>
    <t>--------&gt;PM095500222</t>
  </si>
  <si>
    <t>PM095500222</t>
  </si>
  <si>
    <t>PM18CIAINDSUBCOMSERV</t>
  </si>
  <si>
    <t>PMES - SUBSECAO DE
COMANDO E SERV - 18ª CIA
IND</t>
  </si>
  <si>
    <t>--------&gt;PM095500221</t>
  </si>
  <si>
    <t>PM095500221</t>
  </si>
  <si>
    <t>PM18CIAINDSUBSEPADJU</t>
  </si>
  <si>
    <t>PMES - SUBSECAO PROCED
ADM E JUD - 18ª CIA IND</t>
  </si>
  <si>
    <t>--------&gt;PM095500220</t>
  </si>
  <si>
    <t>PM095500220</t>
  </si>
  <si>
    <t>PM18CIAINDSUBSECAPTE</t>
  </si>
  <si>
    <t>PMES - SUBSECAO AP LOGIST
E TECNO - 18ª CIA IND</t>
  </si>
  <si>
    <t>--------&gt;PM095500219</t>
  </si>
  <si>
    <t>PM095500219</t>
  </si>
  <si>
    <t>PM18CIAINDSUBSECRHUM</t>
  </si>
  <si>
    <t>PMES - SUBSECAO DE AP.
ADM E REC HUM - 18ª CIA IND</t>
  </si>
  <si>
    <t>------&gt;PM035500006</t>
  </si>
  <si>
    <t>PM035500006</t>
  </si>
  <si>
    <t>PM12BPM</t>
  </si>
  <si>
    <t>PMES - DECIMO SEGUNDO
BATALHAO - 12º BPM</t>
  </si>
  <si>
    <t>-------&gt;PM033900378</t>
  </si>
  <si>
    <t>PM033900378</t>
  </si>
  <si>
    <t>PM12BPMSECAOP3</t>
  </si>
  <si>
    <t>PMES - SECAO P/3 - 12º BPM</t>
  </si>
  <si>
    <t>-------&gt;PM033900109</t>
  </si>
  <si>
    <t>PM033900109</t>
  </si>
  <si>
    <t>PM12BPM4CIASERVESPEC</t>
  </si>
  <si>
    <t>PMES - 4ª CIA (SERVICOS
ESPECIALIZADOS) - 12º BPM</t>
  </si>
  <si>
    <t>-------&gt;PM033900106</t>
  </si>
  <si>
    <t>PM033900106</t>
  </si>
  <si>
    <t>PM12BPM1CIA</t>
  </si>
  <si>
    <t>PMES - 1ª COMPANHIA - 12º
BPM</t>
  </si>
  <si>
    <t>-------&gt;PM033900107</t>
  </si>
  <si>
    <t>PM033900107</t>
  </si>
  <si>
    <t>PM12BPM2CIA</t>
  </si>
  <si>
    <t>PMES - 2ª COMPANHIA - 12º
BPM</t>
  </si>
  <si>
    <t>-------&gt;PM033900380</t>
  </si>
  <si>
    <t>PM033900380</t>
  </si>
  <si>
    <t>PM12BPMSECAOP4</t>
  </si>
  <si>
    <t>PMES - SECAO P/4 - 12º BPM</t>
  </si>
  <si>
    <t>--------&gt;PM095500068</t>
  </si>
  <si>
    <t>PM095500068</t>
  </si>
  <si>
    <t>PM12BPMSSTECINFCOMUN</t>
  </si>
  <si>
    <t>PMES - SUBSEC. TEC. DA INF.
E COMUN - 12º BPM</t>
  </si>
  <si>
    <t>--------&gt;PM095500065</t>
  </si>
  <si>
    <t>PM095500065</t>
  </si>
  <si>
    <t>PM12BPMSUBSECARMMUN</t>
  </si>
  <si>
    <t>PMES - SUBSEC. DE
ARMAMENT E MUNIC. - 12º
BPM</t>
  </si>
  <si>
    <t>--------&gt;PM095500066</t>
  </si>
  <si>
    <t>PM095500066</t>
  </si>
  <si>
    <t>PM12BPMSUBSECALMOXAR</t>
  </si>
  <si>
    <t>PMES - SUBSEC. DE
ALMOXARIFADO - 12º BPM</t>
  </si>
  <si>
    <t>--------&gt;PM095500067</t>
  </si>
  <si>
    <t>PM095500067</t>
  </si>
  <si>
    <t>PM12BPMSUBSECTRANSPO</t>
  </si>
  <si>
    <t>PMES - SUBSEC. DE
TRANSPORTE - 12º BPM</t>
  </si>
  <si>
    <t>-------&gt;PM033900382</t>
  </si>
  <si>
    <t>PM033900382</t>
  </si>
  <si>
    <t>PM12BPMSUBSECAOP5</t>
  </si>
  <si>
    <t>PMES - SUBSECAO P/5 - 12º
BPM</t>
  </si>
  <si>
    <t>-------&gt;PM033900376</t>
  </si>
  <si>
    <t>PM033900376</t>
  </si>
  <si>
    <t>PM12BPMSECAOP2</t>
  </si>
  <si>
    <t>PMES - SECAO P/2 - 12º BPM</t>
  </si>
  <si>
    <t>-------&gt;PM033900384</t>
  </si>
  <si>
    <t>PM033900384</t>
  </si>
  <si>
    <t>PM12BPMSUBSECTRANSIT</t>
  </si>
  <si>
    <t>PMES - SUBSECAO DE
TRANSITO - 12º BPM</t>
  </si>
  <si>
    <t>-------&gt;PM033900374</t>
  </si>
  <si>
    <t>PM033900374</t>
  </si>
  <si>
    <t>PM12BPMSUBSECAOP1</t>
  </si>
  <si>
    <t>PMES - SUBSECAO P/1 - 12º
BPM</t>
  </si>
  <si>
    <t>-------&gt;PM033900386</t>
  </si>
  <si>
    <t>PM033900386</t>
  </si>
  <si>
    <t>PM12BPMSPAJM</t>
  </si>
  <si>
    <t>PMES - SPAJM - 12º BPM</t>
  </si>
  <si>
    <t>-------&gt;PM033900105</t>
  </si>
  <si>
    <t>PM033900105</t>
  </si>
  <si>
    <t>PM12BPMPCS</t>
  </si>
  <si>
    <t>PMES - PELOTAO CMD
SERVICO - PCS - 12º BPM</t>
  </si>
  <si>
    <t>-------&gt;PM033900108</t>
  </si>
  <si>
    <t>PM033900108</t>
  </si>
  <si>
    <t>PM12BPM3CIA</t>
  </si>
  <si>
    <t>PMES - 3ª COMPANHIA - 12º
BPM</t>
  </si>
  <si>
    <t>------&gt;PM095500061</t>
  </si>
  <si>
    <t>PM095500061</t>
  </si>
  <si>
    <t>PM05BPMSUBSECARMMUN</t>
  </si>
  <si>
    <t>PMES - SUBSEC. DE
ARMAMENT E MUNIC. - 5º BPM</t>
  </si>
  <si>
    <t>-----&gt;PM022000002</t>
  </si>
  <si>
    <t>PM022000002</t>
  </si>
  <si>
    <t>PMGCG</t>
  </si>
  <si>
    <t>PMES - GABINETE DO
COMANDANTE GERAL - GCG</t>
  </si>
  <si>
    <t>------&gt;PM035500039</t>
  </si>
  <si>
    <t>PM035500039</t>
  </si>
  <si>
    <t>PMGCGAJUDANTEORDEN</t>
  </si>
  <si>
    <t>PMES - AJUDANTE DE
ORDENS - GCG</t>
  </si>
  <si>
    <t>-----&gt;PM022000025</t>
  </si>
  <si>
    <t>PM022000025</t>
  </si>
  <si>
    <t>PM5CPOR</t>
  </si>
  <si>
    <t>PMES - 5º COMANDO POL.
OSTENSIV REGIONAL - 5º
CPOR</t>
  </si>
  <si>
    <t>------&gt;PM035500022</t>
  </si>
  <si>
    <t>PM035500022</t>
  </si>
  <si>
    <t>PM14BPM</t>
  </si>
  <si>
    <t>PMES - DECIMO QUARTO
BATALHAO - 14º BPM</t>
  </si>
  <si>
    <t>-------&gt;PM033900139</t>
  </si>
  <si>
    <t>PM033900139</t>
  </si>
  <si>
    <t>PM14BPM1CIA</t>
  </si>
  <si>
    <t>PMES - 1ª COMPANHIA - 14º
BPM</t>
  </si>
  <si>
    <t>-------&gt;PM033900141</t>
  </si>
  <si>
    <t>PM033900141</t>
  </si>
  <si>
    <t>PM14BPMPELFT</t>
  </si>
  <si>
    <t>PMES - PELOTAO DE FORCA
TATICA - 14º BPM</t>
  </si>
  <si>
    <t>-------&gt;PM033900397</t>
  </si>
  <si>
    <t>PM033900397</t>
  </si>
  <si>
    <t>PM14BPMSECAOP2</t>
  </si>
  <si>
    <t>PMES - SECAO P/2 - 14º BPM</t>
  </si>
  <si>
    <t>-------&gt;PM033900401</t>
  </si>
  <si>
    <t>PM033900401</t>
  </si>
  <si>
    <t>PM14BPMSECAOP4</t>
  </si>
  <si>
    <t>PMES - SECAO P/4 - 14º BPM</t>
  </si>
  <si>
    <t>--------&gt;PM095500151</t>
  </si>
  <si>
    <t>PM095500151</t>
  </si>
  <si>
    <t>PM14BPMSUBSECALMOXAR</t>
  </si>
  <si>
    <t>PMES - SUBSEC. DE
ALMOXARIFADO - 14º BPM</t>
  </si>
  <si>
    <t>--------&gt;PM095500152</t>
  </si>
  <si>
    <t>PM095500152</t>
  </si>
  <si>
    <t>PM14BPMSUBSECTRANSPO</t>
  </si>
  <si>
    <t>PMES - SUBSEC. DE
TRANSPORTE - 14º BPM</t>
  </si>
  <si>
    <t>--------&gt;PM095500153</t>
  </si>
  <si>
    <t>PM095500153</t>
  </si>
  <si>
    <t>PM14BPMSSTECINFCOMUN</t>
  </si>
  <si>
    <t>PMES - SUBSEC. TEC. DA INF.
E COMUN - 14º BPM</t>
  </si>
  <si>
    <t>--------&gt;PM095500150</t>
  </si>
  <si>
    <t>PM095500150</t>
  </si>
  <si>
    <t>PM14BPMSUBSECARMMUN</t>
  </si>
  <si>
    <t>PMES - SUBSEC. DE
ARMAMENT E MUNIC. - 14º
BPM</t>
  </si>
  <si>
    <t>-------&gt;PM033900407</t>
  </si>
  <si>
    <t>PM033900407</t>
  </si>
  <si>
    <t>PM14BPMSUBSECTRANSIT</t>
  </si>
  <si>
    <t>PMES - SUBSECAO DE
TRANSITO - 14º BPM</t>
  </si>
  <si>
    <t>-------&gt;PM033900405</t>
  </si>
  <si>
    <t>PM033900405</t>
  </si>
  <si>
    <t>PM14BPMSPAJM</t>
  </si>
  <si>
    <t>PMES - SPAJM - 14º BPM</t>
  </si>
  <si>
    <t>-------&gt;PM033900140</t>
  </si>
  <si>
    <t>PM033900140</t>
  </si>
  <si>
    <t>PM14BPM2CIA</t>
  </si>
  <si>
    <t>PMES - 2ª COMPANHIA - 14º
BPM</t>
  </si>
  <si>
    <t>-------&gt;PM033900138</t>
  </si>
  <si>
    <t>PM033900138</t>
  </si>
  <si>
    <t>PM14BPMPCS</t>
  </si>
  <si>
    <t>PMES - PELOTAO CMD
SERVICO - PCS - 14º BPM</t>
  </si>
  <si>
    <t>-------&gt;PM033900142</t>
  </si>
  <si>
    <t>PM033900142</t>
  </si>
  <si>
    <t>PM14BPM3CIA</t>
  </si>
  <si>
    <t>PMES - 3ª COMPANHIA - 14º
BPM</t>
  </si>
  <si>
    <t>-------&gt;PM033900403</t>
  </si>
  <si>
    <t>PM033900403</t>
  </si>
  <si>
    <t>PM14BPMSECAOP5</t>
  </si>
  <si>
    <t>PMES - SECAO P/5 - 14º BPM</t>
  </si>
  <si>
    <t>-------&gt;PM033900395</t>
  </si>
  <si>
    <t>PM033900395</t>
  </si>
  <si>
    <t>PM14BPMSUBSECAOP1</t>
  </si>
  <si>
    <t>PMES - SUBSECAO P/1 - 14º
BPM</t>
  </si>
  <si>
    <t>-------&gt;PM033900399</t>
  </si>
  <si>
    <t>PM033900399</t>
  </si>
  <si>
    <t>PM14BPMSECAOP3</t>
  </si>
  <si>
    <t>PMES - SECAO P/3 - 14º BPM</t>
  </si>
  <si>
    <t>------&gt;PM035500101</t>
  </si>
  <si>
    <t>PM035500101</t>
  </si>
  <si>
    <t>PM5CPORDIVCOROPEINTE</t>
  </si>
  <si>
    <t>PMES - DIV CORPOR OPERAC
E INTEGR INSTIT - 5º CPOR</t>
  </si>
  <si>
    <t>-------&gt;PM033900391</t>
  </si>
  <si>
    <t>PM033900391</t>
  </si>
  <si>
    <t>PM5CPORDIVOPEINTEG</t>
  </si>
  <si>
    <t>PMES - DIV OPERACIONAL E
DE INTEGRACAO - 5º CPOR</t>
  </si>
  <si>
    <t>--------&gt;PM095500190</t>
  </si>
  <si>
    <t>PM095500190</t>
  </si>
  <si>
    <t>PM5CPORSECINTERGPOLI</t>
  </si>
  <si>
    <t>PMES - SEC DE INTEGRACAO
POLICIAL - 5º CPOR</t>
  </si>
  <si>
    <t>--------&gt;PM033900393</t>
  </si>
  <si>
    <t>PM033900393</t>
  </si>
  <si>
    <t>PM5CPORSECPLANESTATI</t>
  </si>
  <si>
    <t>PMES - SEC PLANEJ ESTATI E
ANALIS CRIMIN - 5º CPOR</t>
  </si>
  <si>
    <t>------&gt;PM033900169</t>
  </si>
  <si>
    <t>PM033900169</t>
  </si>
  <si>
    <t>PM5CPORDIVCORADMLOG</t>
  </si>
  <si>
    <t>PMES - DIV CORPOR
ADMINISTRA E LOGISTICA - 5º
CPOR</t>
  </si>
  <si>
    <t>-------&gt;PM033900389</t>
  </si>
  <si>
    <t>PM033900389</t>
  </si>
  <si>
    <t>PM5CPORSUBSECRECHUM</t>
  </si>
  <si>
    <t>PMES - SUBSEC DE
RECURSOS HUMANOS - 5º
CPOR</t>
  </si>
  <si>
    <t>-------&gt;PM033900387</t>
  </si>
  <si>
    <t>PM033900387</t>
  </si>
  <si>
    <t>PM5CPORDIVADM</t>
  </si>
  <si>
    <t>PMES - DIV ADMINISTRATIVA -
5º CPOR</t>
  </si>
  <si>
    <t>--------&gt;PM035500099</t>
  </si>
  <si>
    <t>PM035500099</t>
  </si>
  <si>
    <t>PM5CPORSUBSECLOG</t>
  </si>
  <si>
    <t>PMES - SUBSEC DE
LOGISTICA - 5º CPOR</t>
  </si>
  <si>
    <t>------&gt;PM035500028</t>
  </si>
  <si>
    <t>PM035500028</t>
  </si>
  <si>
    <t>PM06CIAIND</t>
  </si>
  <si>
    <t>PMES - 6ª COMPANHIA
INDEPENDENTE - 6ª CIA IND.</t>
  </si>
  <si>
    <t>-------&gt;PM033900152</t>
  </si>
  <si>
    <t>PM033900152</t>
  </si>
  <si>
    <t>PM06CIAINDPELFT</t>
  </si>
  <si>
    <t>PMES - PELOTAO DE FORCA
TATICA - 6ª CIA IND.</t>
  </si>
  <si>
    <t>-------&gt;PM033900415</t>
  </si>
  <si>
    <t>PM033900415</t>
  </si>
  <si>
    <t>PM06CIAINDSECOPERACI</t>
  </si>
  <si>
    <t>PMES - SECAO OPERACIONAL
- 6ª CIA IND.</t>
  </si>
  <si>
    <t>--------&gt;PM095500159</t>
  </si>
  <si>
    <t>PM095500159</t>
  </si>
  <si>
    <t>PM06CIAINDSUBSECP2</t>
  </si>
  <si>
    <t>PMES - SUBSECAO P/2 - 6ª CIA
IND.</t>
  </si>
  <si>
    <t>--------&gt;PM095500160</t>
  </si>
  <si>
    <t>PM095500160</t>
  </si>
  <si>
    <t>PM06CIAINDSUBSECP3</t>
  </si>
  <si>
    <t>PMES - SUBSECAO P/3 - 6ª CIA
IND.</t>
  </si>
  <si>
    <t>-------&gt;PM033900150</t>
  </si>
  <si>
    <t>PM033900150</t>
  </si>
  <si>
    <t>PM06CIAIND2PEL</t>
  </si>
  <si>
    <t>PMES - 2º PELOTAO - 6ª CIA
IND.</t>
  </si>
  <si>
    <t>-------&gt;PM033900151</t>
  </si>
  <si>
    <t>PM033900151</t>
  </si>
  <si>
    <t>PM06CIAIND3PEL</t>
  </si>
  <si>
    <t>PMES - 3º PELOTAO - 6ª CIA
IND.</t>
  </si>
  <si>
    <t>-------&gt;PM033900417</t>
  </si>
  <si>
    <t>PM033900417</t>
  </si>
  <si>
    <t>PM06CIAINDSSCPAJM</t>
  </si>
  <si>
    <t>PMES - SSCPAJM - 6ª CIA IND.</t>
  </si>
  <si>
    <t>-------&gt;PM033900148</t>
  </si>
  <si>
    <t>PM033900148</t>
  </si>
  <si>
    <t>PM06CIAINDSA</t>
  </si>
  <si>
    <t>PMES - SECAO
ADMINISTRATIVA - 6ª CIA IND.</t>
  </si>
  <si>
    <t>--------&gt;PM095500162</t>
  </si>
  <si>
    <t>PM095500162</t>
  </si>
  <si>
    <t>PM06CIAINDSUBSECP5</t>
  </si>
  <si>
    <t>PMES - SUBSECAO P/5 - 6ª CIA
IND.</t>
  </si>
  <si>
    <t>--------&gt;PM095500161</t>
  </si>
  <si>
    <t>PM095500161</t>
  </si>
  <si>
    <t>PM06CIAINDSUBSECP1</t>
  </si>
  <si>
    <t>PMES - SUBSECAO P/1 - 6ª CIA
IND.</t>
  </si>
  <si>
    <t>--------&gt;PM075500047</t>
  </si>
  <si>
    <t>PM075500047</t>
  </si>
  <si>
    <t>PM06CIAINDSUBSECP4</t>
  </si>
  <si>
    <t>PMES - SECAO P/4 - 6ª CIA
IND.</t>
  </si>
  <si>
    <t>--------&gt;PM095500163</t>
  </si>
  <si>
    <t>PM095500163</t>
  </si>
  <si>
    <t>PM06CIAINDSSTECNINFO</t>
  </si>
  <si>
    <t>PMES - SUBSEC. DE TEC. DA
INF. E COM - 6ª CIA IND.</t>
  </si>
  <si>
    <t>-------&gt;PM033900149</t>
  </si>
  <si>
    <t>PM033900149</t>
  </si>
  <si>
    <t>PM06CIAIND1PEL</t>
  </si>
  <si>
    <t>PMES - 1º PELOTAO - 6ª CIA
IND.</t>
  </si>
  <si>
    <t>------&gt;PM035500023</t>
  </si>
  <si>
    <t>PM035500023</t>
  </si>
  <si>
    <t>PM02CIAIND</t>
  </si>
  <si>
    <t>PMES - 2ª COMPANHIA
INDEPENDENTE - 2ª CIA IND.</t>
  </si>
  <si>
    <t>-------&gt;PM033900409</t>
  </si>
  <si>
    <t>PM033900409</t>
  </si>
  <si>
    <t>PM02CIAINDSECOPERACI</t>
  </si>
  <si>
    <t>PMES - SECAO OPERACIONAL
- 2ª CIA IND.</t>
  </si>
  <si>
    <t>--------&gt;PM095500155</t>
  </si>
  <si>
    <t>PM095500155</t>
  </si>
  <si>
    <t>PM02CIAINDSUBSECP3</t>
  </si>
  <si>
    <t>PMES - SUBSECAO P/3 - 2ª CIA
IND.</t>
  </si>
  <si>
    <t>--------&gt;PM095500154</t>
  </si>
  <si>
    <t>PM095500154</t>
  </si>
  <si>
    <t>PM02CIAINDSUBSECP2</t>
  </si>
  <si>
    <t>PMES - SUBSECAO P/2 - 2ª CIA
IND.</t>
  </si>
  <si>
    <t>-------&gt;PM033900145</t>
  </si>
  <si>
    <t>PM033900145</t>
  </si>
  <si>
    <t>PM02CIAIND2PEL</t>
  </si>
  <si>
    <t>PMES - 2º PELOTAO - 2ª CIA
IND.</t>
  </si>
  <si>
    <t>-------&gt;PM033900147</t>
  </si>
  <si>
    <t>PM033900147</t>
  </si>
  <si>
    <t>PM02CIAINDFT</t>
  </si>
  <si>
    <t>PMES - FORCA TATICA - 2ª CIA
IND.</t>
  </si>
  <si>
    <t>-------&gt;PM033900411</t>
  </si>
  <si>
    <t>PM033900411</t>
  </si>
  <si>
    <t>PM02CIAINDSSCPAJM</t>
  </si>
  <si>
    <t>PMES - SSCPAJM - 2ª CIA IND.</t>
  </si>
  <si>
    <t>-------&gt;PM033900143</t>
  </si>
  <si>
    <t>PM033900143</t>
  </si>
  <si>
    <t>PM02CIAINDSA</t>
  </si>
  <si>
    <t>PMES - SECAO
ADMINISTRATIVA - 2ª CIA IND.</t>
  </si>
  <si>
    <t>--------&gt;PM095500158</t>
  </si>
  <si>
    <t>PM095500158</t>
  </si>
  <si>
    <t>PM02CIAINDSSTECNINFO</t>
  </si>
  <si>
    <t>PMES - SUBSEC. DE TEC. DA
INF. E COM - 2ª CIA IND.</t>
  </si>
  <si>
    <t>--------&gt;PM075500046</t>
  </si>
  <si>
    <t>PM075500046</t>
  </si>
  <si>
    <t>PM02CIAINDSUBSECP4</t>
  </si>
  <si>
    <t>PMES - SECAO P/4 - 2ª CIA
IND.</t>
  </si>
  <si>
    <t>--------&gt;PM095500156</t>
  </si>
  <si>
    <t>PM095500156</t>
  </si>
  <si>
    <t>PM02CIAINDSUBSECP1</t>
  </si>
  <si>
    <t>PMES - SUBSECAO P/1 - 2ª CIA
IND.</t>
  </si>
  <si>
    <t>--------&gt;PM095500157</t>
  </si>
  <si>
    <t>PM095500157</t>
  </si>
  <si>
    <t>PM02CIAINDSUBSECP5</t>
  </si>
  <si>
    <t>PMES - SUBSECAO P/5 - 2ª CIA
IND.</t>
  </si>
  <si>
    <t>-------&gt;PM033900413</t>
  </si>
  <si>
    <t>PM033900413</t>
  </si>
  <si>
    <t>PM02CIAINDSUBSECTRAN</t>
  </si>
  <si>
    <t>PMES - SUBSECAO DE
TRANSITO - 2ªCIA IND.</t>
  </si>
  <si>
    <t>-------&gt;PM033900144</t>
  </si>
  <si>
    <t>PM033900144</t>
  </si>
  <si>
    <t>PM02CIAIND1PEL</t>
  </si>
  <si>
    <t>PMES - 1º PELOTAO - 2ª CIA
IND.</t>
  </si>
  <si>
    <t>-------&gt;PM033900146</t>
  </si>
  <si>
    <t>PM033900146</t>
  </si>
  <si>
    <t>PM02CIAIND3PEL</t>
  </si>
  <si>
    <t>PMES - 3º PELOTAO - 2ª CIA
IND.</t>
  </si>
  <si>
    <t>------&gt;PM035500029</t>
  </si>
  <si>
    <t>PM035500029</t>
  </si>
  <si>
    <t>PM08CIAIND</t>
  </si>
  <si>
    <t>PMES - 8ª COMPANHIA
INDEPENDENTE - 8ª CIA IND.</t>
  </si>
  <si>
    <t>-------&gt;PM033900157</t>
  </si>
  <si>
    <t>PM033900157</t>
  </si>
  <si>
    <t>PM08CIAIND4PEL</t>
  </si>
  <si>
    <t>PMES - 4º PELOTAO (FORCA
TATICA) - 8ª CIA IND.</t>
  </si>
  <si>
    <t>-------&gt;PM033900156</t>
  </si>
  <si>
    <t>PM033900156</t>
  </si>
  <si>
    <t>PM08CIAIND3PEL</t>
  </si>
  <si>
    <t>PMES - 3º PELOTAO - 8ª CIA
IND.</t>
  </si>
  <si>
    <t>-------&gt;PM033900332</t>
  </si>
  <si>
    <t>PM033900332</t>
  </si>
  <si>
    <t>PM08CIAINDSUBSECTRAN</t>
  </si>
  <si>
    <t>PMES - SUBSECAO DE
TRANSITO - 8ªCIA IND.</t>
  </si>
  <si>
    <t>-------&gt;PM033900153</t>
  </si>
  <si>
    <t>PM033900153</t>
  </si>
  <si>
    <t>PM08CIAINDSA</t>
  </si>
  <si>
    <t>PMES - SECAO
ADMINISTRATIVA - 8ª CIA IND.</t>
  </si>
  <si>
    <t>--------&gt;PM095500167</t>
  </si>
  <si>
    <t>PM095500167</t>
  </si>
  <si>
    <t>PM08CIAINDSUBSECP5</t>
  </si>
  <si>
    <t>PMES - SUBSECAO P/5 - 8ª CIA
IND.</t>
  </si>
  <si>
    <t>--------&gt;PM075500048</t>
  </si>
  <si>
    <t>PM075500048</t>
  </si>
  <si>
    <t>PM08CIAINDSUBSECP4</t>
  </si>
  <si>
    <t>PMES - SECAO P/4 - 8ª CIA
IND.</t>
  </si>
  <si>
    <t>--------&gt;PM095500166</t>
  </si>
  <si>
    <t>PM095500166</t>
  </si>
  <si>
    <t>PM08CIAINDSUBSECP1</t>
  </si>
  <si>
    <t>PMES - SUBSECAO P/1 - 8ª CIA
IND.</t>
  </si>
  <si>
    <t>--------&gt;PM095500168</t>
  </si>
  <si>
    <t>PM095500168</t>
  </si>
  <si>
    <t>PM08CIAINDSSTECNINFO</t>
  </si>
  <si>
    <t>PMES - SUBSEC. DE TEC. DA
INF. E COM - 8ª CIA IND.</t>
  </si>
  <si>
    <t>-------&gt;PM033900154</t>
  </si>
  <si>
    <t>PM033900154</t>
  </si>
  <si>
    <t>PM08CIAIND1PEL</t>
  </si>
  <si>
    <t>PMES - 1º PELOTAO - 8ª CIA
IND.</t>
  </si>
  <si>
    <t>-------&gt;PM033900419</t>
  </si>
  <si>
    <t>PM033900419</t>
  </si>
  <si>
    <t>PM08CIAINDSECOPERACI</t>
  </si>
  <si>
    <t>PMES - SECAO OPERACIONAL
- 8ª CIA IND.</t>
  </si>
  <si>
    <t>--------&gt;PM095500165</t>
  </si>
  <si>
    <t>PM095500165</t>
  </si>
  <si>
    <t>PM08CIAINDSUBSECP3</t>
  </si>
  <si>
    <t>PMES - SUBSECAO P/3 - 8ª CIA
IND.</t>
  </si>
  <si>
    <t>--------&gt;PM095500164</t>
  </si>
  <si>
    <t>PM095500164</t>
  </si>
  <si>
    <t>PM08CIAINDSUBSECP2</t>
  </si>
  <si>
    <t>PMES - SUBSECAO P/2 - 8ª CIA
IND.</t>
  </si>
  <si>
    <t>-------&gt;PM033900155</t>
  </si>
  <si>
    <t>PM033900155</t>
  </si>
  <si>
    <t>PM08CIAIND2PEL</t>
  </si>
  <si>
    <t>PMES - 2º PELOTAO - 8ª CIA
IND.</t>
  </si>
  <si>
    <t>-------&gt;PM033900421</t>
  </si>
  <si>
    <t>PM033900421</t>
  </si>
  <si>
    <t>PM08CIAINDSSCPAJM</t>
  </si>
  <si>
    <t>PMES - SSCPAJM - 8ª CIA IND.</t>
  </si>
  <si>
    <t>-----&gt;PM022000003</t>
  </si>
  <si>
    <t>PM022000003</t>
  </si>
  <si>
    <t>PMCORREGEDORIA</t>
  </si>
  <si>
    <t>PMES - CORREGEDORIA -
CORREG</t>
  </si>
  <si>
    <t>------&gt;PM035500041</t>
  </si>
  <si>
    <t>PM035500041</t>
  </si>
  <si>
    <t>PMCORREGDIVCORINVCOR</t>
  </si>
  <si>
    <t>PMES - DIV CORP DE
INVESTIG CORRECI (C2) -
CORREG</t>
  </si>
  <si>
    <t>-------&gt;PM033900182</t>
  </si>
  <si>
    <t>PM033900182</t>
  </si>
  <si>
    <t>PMCORREGDIVINVCORREI</t>
  </si>
  <si>
    <t>PMES - DIV DE INVESTIG
CORRECIONAL - CORREG</t>
  </si>
  <si>
    <t>--------&gt;PM075500002</t>
  </si>
  <si>
    <t>PM075500002</t>
  </si>
  <si>
    <t>PMESCORREGSEINCONTRA</t>
  </si>
  <si>
    <t>PMES - SEC INTELIG E
CONTR-INTEL CORRECIO -
CORREG</t>
  </si>
  <si>
    <t>--------&gt;PM095500005</t>
  </si>
  <si>
    <t>PM095500005</t>
  </si>
  <si>
    <t>PMESCORREGSUBSTECINF</t>
  </si>
  <si>
    <t>PMES - SUBS DE TECNOL DA
INFORM E LOGIST - CORREG</t>
  </si>
  <si>
    <t>--------&gt;PM075500003</t>
  </si>
  <si>
    <t>PM075500003</t>
  </si>
  <si>
    <t>PMESCORREGSECOPONVCO</t>
  </si>
  <si>
    <t>PMES - SEC DE OPER E
INVESTIG CORRECIONAL -
CORREG</t>
  </si>
  <si>
    <t>------&gt;PM035500042</t>
  </si>
  <si>
    <t>PM035500042</t>
  </si>
  <si>
    <t>PMESCORREGDIVCORETIC</t>
  </si>
  <si>
    <t>PMES - DIV CORP DE ETICA E
DISCIPLIN (C3) - CORREG</t>
  </si>
  <si>
    <t>-------&gt;PM033900183</t>
  </si>
  <si>
    <t>PM033900183</t>
  </si>
  <si>
    <t>PMCORREGDICPROCDEMIS</t>
  </si>
  <si>
    <t>PMES - DIV. DE PROC. ADM.
DISCIP. DEMIS. - CORREG</t>
  </si>
  <si>
    <t>--------&gt;PM075500006</t>
  </si>
  <si>
    <t>PM075500006</t>
  </si>
  <si>
    <t>PMCORREGSECCONSELHO</t>
  </si>
  <si>
    <t>PMES - SEC DE CONSELHO
DE DISCIPLINA - CORREG</t>
  </si>
  <si>
    <t>--------&gt;PM075500005</t>
  </si>
  <si>
    <t>PM075500005</t>
  </si>
  <si>
    <t>PMCORREGSECCONTPROCE</t>
  </si>
  <si>
    <t>PMES - SEC DE CONTROLE DE
PROCESS ADM DEM -
CORREG</t>
  </si>
  <si>
    <t>--------&gt;PM075500004</t>
  </si>
  <si>
    <t>PM075500004</t>
  </si>
  <si>
    <t>PMESCORREGSECANARECU</t>
  </si>
  <si>
    <t>PMES - SEC ANALIS E
RECURSOS DEMISSIONAR -
CORREG</t>
  </si>
  <si>
    <t>--------&gt;PM075500007</t>
  </si>
  <si>
    <t>PM075500007</t>
  </si>
  <si>
    <t>PMCORREGSECPADRO</t>
  </si>
  <si>
    <t>PMES - SEC. DE PROC. ADM.
PAD-RO - CORREG</t>
  </si>
  <si>
    <t>-------&gt;PM033900184</t>
  </si>
  <si>
    <t>PM033900184</t>
  </si>
  <si>
    <t>PMCORREGDIVPROCREGUL</t>
  </si>
  <si>
    <t>PMES - DIV DE PROCESSOS
ADM REGULARES - CORREG</t>
  </si>
  <si>
    <t>--------&gt;PM095500007</t>
  </si>
  <si>
    <t>PM095500007</t>
  </si>
  <si>
    <t>PMCORREGSUBSSINDCORR</t>
  </si>
  <si>
    <t>PMES - SUBSEC. DE
SINDICANCIA CORRECIONAL -
CORREG</t>
  </si>
  <si>
    <t>--------&gt;PM095500008</t>
  </si>
  <si>
    <t>PM095500008</t>
  </si>
  <si>
    <t>PMCORREGSUBSECPAD</t>
  </si>
  <si>
    <t>PMES - SUBSEC. DE PAD -
CORREG</t>
  </si>
  <si>
    <t>--------&gt;PM095500006</t>
  </si>
  <si>
    <t>PM095500006</t>
  </si>
  <si>
    <t>PMCORREGSECANLPROREC</t>
  </si>
  <si>
    <t>PMES - SEC. DE ANA. DE
PROCED. E REC.- CORREG</t>
  </si>
  <si>
    <t>--------&gt;PM095500009</t>
  </si>
  <si>
    <t>PM095500009</t>
  </si>
  <si>
    <t>PMCORREGSUBSECCARESP</t>
  </si>
  <si>
    <t>PMES - SUBSEC. PROCED. -
CARTO. ESPECIAL - CORREG</t>
  </si>
  <si>
    <t>------&gt;PM035500040</t>
  </si>
  <si>
    <t>PM035500040</t>
  </si>
  <si>
    <t>PMCORREGDIVCORPADMIN</t>
  </si>
  <si>
    <t>PMES - DIV CORPORATIV
ADMINISTRATIVA (C1) -
CORREG</t>
  </si>
  <si>
    <t>-------&gt;PM033900181</t>
  </si>
  <si>
    <t>PM033900181</t>
  </si>
  <si>
    <t>PMCORREGDIVDELJUDMIL</t>
  </si>
  <si>
    <t>PMES - DIV DELEG POLICI
JUDICI MILIT (C5) - CORREG</t>
  </si>
  <si>
    <t>--------&gt;PM095500004</t>
  </si>
  <si>
    <t>PM095500004</t>
  </si>
  <si>
    <t>PMCORREGSUBSECAPOIO</t>
  </si>
  <si>
    <t>PMES - SUBSEC. DE APOIO -
CORREG</t>
  </si>
  <si>
    <t>-------&gt;PM033900180</t>
  </si>
  <si>
    <t>PM033900180</t>
  </si>
  <si>
    <t>PMCORREGSECAOADMIN</t>
  </si>
  <si>
    <t>PMES - SEC. DE
ADMINISTRACAO - CORREG</t>
  </si>
  <si>
    <t>--------&gt;PM095500003</t>
  </si>
  <si>
    <t>PM095500003</t>
  </si>
  <si>
    <t>PMCORREGSUBSECANAPRE</t>
  </si>
  <si>
    <t>PMES - SUBSEC. DE ANALIS.
PRELIMINAR - CORREG</t>
  </si>
  <si>
    <t>--------&gt;PM095500002</t>
  </si>
  <si>
    <t>PM095500002</t>
  </si>
  <si>
    <t>PMCORREGSUBSECREQJUD</t>
  </si>
  <si>
    <t>PMES - SUBSEC DE
REQUISICAO JUDICIAL -
CORREG</t>
  </si>
  <si>
    <t>------&gt;PM035500044</t>
  </si>
  <si>
    <t>PM035500044</t>
  </si>
  <si>
    <t>PMCORREGDIVCORPPRISI</t>
  </si>
  <si>
    <t>PMES - DIV. CORP. PRISIONAL
(C6) - CORREG</t>
  </si>
  <si>
    <t>-------&gt;PM033900186</t>
  </si>
  <si>
    <t>PM033900186</t>
  </si>
  <si>
    <t>PMCORREGSECPRISIOMIL</t>
  </si>
  <si>
    <t>PMES - SEC. PRISIONAL
MILITAR - CORREG</t>
  </si>
  <si>
    <t>------&gt;PM035500043</t>
  </si>
  <si>
    <t>PM035500043</t>
  </si>
  <si>
    <t>PMCORREGDIVCORPOLJUD</t>
  </si>
  <si>
    <t>PMES - DIV. CORP. DE POL.
JUDI. MIL. (C4) - CORREG</t>
  </si>
  <si>
    <t>-------&gt;PM033900185</t>
  </si>
  <si>
    <t>PM033900185</t>
  </si>
  <si>
    <t>PMCORREGDIVPOLJUD</t>
  </si>
  <si>
    <t>PMES - DIV. POLIC. JUDIC.
MILITAR - CORREG</t>
  </si>
  <si>
    <t>--------&gt;PM075500009</t>
  </si>
  <si>
    <t>PM075500009</t>
  </si>
  <si>
    <t>PMCORREGSECANALISIPM</t>
  </si>
  <si>
    <t>PMES - SEC. DE ANALISE DE
IPM - CORREG</t>
  </si>
  <si>
    <t>--------&gt;PM075500010</t>
  </si>
  <si>
    <t>PM075500010</t>
  </si>
  <si>
    <t>PMCORREGSECPOLJUDMI1</t>
  </si>
  <si>
    <t>PMES - SEC. DE POL. JUDIC.
MILITAR - 1 - CORREG</t>
  </si>
  <si>
    <t>--------&gt;PM075500013</t>
  </si>
  <si>
    <t>PM075500013</t>
  </si>
  <si>
    <t>PMCORREGSECPOLJUDMI4</t>
  </si>
  <si>
    <t>PMES - SEC. DE POL. JUDIC.
MILITAR - 4 - CORREG</t>
  </si>
  <si>
    <t>--------&gt;PM075500008</t>
  </si>
  <si>
    <t>PM075500008</t>
  </si>
  <si>
    <t>PMCORREGSECANAPROCES</t>
  </si>
  <si>
    <t>PMES - SEC. DE ANALISE
PROCESSUAL - CORREG</t>
  </si>
  <si>
    <t>--------&gt;PM075500012</t>
  </si>
  <si>
    <t>PM075500012</t>
  </si>
  <si>
    <t>PMCORREGSECPOLJUDMI3</t>
  </si>
  <si>
    <t>PMES - SEC. DE POL. JUDIC.
MILITAR - 3 - CORREG</t>
  </si>
  <si>
    <t>--------&gt;PM075500014</t>
  </si>
  <si>
    <t>PM075500014</t>
  </si>
  <si>
    <t>PMCORREGSECPOLJUDMI5</t>
  </si>
  <si>
    <t>PMES - SEC. DE POL. JUDIC.
MILITAR - 5 - CORREG</t>
  </si>
  <si>
    <t>--------&gt;PM075500011</t>
  </si>
  <si>
    <t>PM075500011</t>
  </si>
  <si>
    <t>PMCORREGSECPOLJUDMI2</t>
  </si>
  <si>
    <t>PMES - SEC. DE POL. JUDIC.
MILITAR - 2 - CORREG</t>
  </si>
  <si>
    <t>-----&gt;PM022000024</t>
  </si>
  <si>
    <t>PM022000024</t>
  </si>
  <si>
    <t>PMASSSESP</t>
  </si>
  <si>
    <t>PMES - ASS. MILITAR - SEC.
SEGURANCA PUBLICA-SESP</t>
  </si>
  <si>
    <t>------&gt;PM035500095</t>
  </si>
  <si>
    <t>PM035500095</t>
  </si>
  <si>
    <t>PMSESPAJUDANORDENS</t>
  </si>
  <si>
    <t>PMES - AJUDANTE DE
ORDENS - SESP</t>
  </si>
  <si>
    <t>------&gt;PM035500097</t>
  </si>
  <si>
    <t>PM035500097</t>
  </si>
  <si>
    <t>PMSESPSUBSECPROCADM</t>
  </si>
  <si>
    <t>PMES - SUBSEC. DE PROCES.
ADMIN. - SESP</t>
  </si>
  <si>
    <t>------&gt;PM035500094</t>
  </si>
  <si>
    <t>PM035500094</t>
  </si>
  <si>
    <t>PMSESPDIVADMIN</t>
  </si>
  <si>
    <t>PMES - DIV. ADMINISTRATIVA -
SESP</t>
  </si>
  <si>
    <t>------&gt;PM035500098</t>
  </si>
  <si>
    <t>PM035500098</t>
  </si>
  <si>
    <t>PMSESPSUBSECRETARIA</t>
  </si>
  <si>
    <t>PMES - SUBSECRETARIAS -
SESP</t>
  </si>
  <si>
    <t>------&gt;PM035500096</t>
  </si>
  <si>
    <t>PM035500096</t>
  </si>
  <si>
    <t>PMSESPADMINCIODES</t>
  </si>
  <si>
    <t>PMES - SEC. ADMIN. CIODES -
SESP</t>
  </si>
  <si>
    <t>-----&gt;PM022000017</t>
  </si>
  <si>
    <t>PM022000017</t>
  </si>
  <si>
    <t>PMDDHPC</t>
  </si>
  <si>
    <t>PMES - DIRETORIA DIR. HUM.
POL. COMUNITARIA -DDHPC</t>
  </si>
  <si>
    <t>------&gt;PM035500076</t>
  </si>
  <si>
    <t>PM035500076</t>
  </si>
  <si>
    <t>PMDDHPCSECRETADMIN</t>
  </si>
  <si>
    <t>PMES - SECRETARIA
ADMINISTRATIVA - DDHPC</t>
  </si>
  <si>
    <t>------&gt;PM035500079</t>
  </si>
  <si>
    <t>PM035500079</t>
  </si>
  <si>
    <t>PMDDHPCSECPREVEATIVA</t>
  </si>
  <si>
    <t>PMES - SEC. DE PREVENCAO
ATIVA - DDHPC</t>
  </si>
  <si>
    <t>------&gt;PM035500078</t>
  </si>
  <si>
    <t>PM035500078</t>
  </si>
  <si>
    <t>PMDDHPCDIVPOLICOMUNI</t>
  </si>
  <si>
    <t>PMES - DIV. POLICIA
COMUNITARIA - DDHPC</t>
  </si>
  <si>
    <t>-------&gt;PM033900250</t>
  </si>
  <si>
    <t>PM033900250</t>
  </si>
  <si>
    <t>PMDDHPCSECMOCOMININS</t>
  </si>
  <si>
    <t>PMES - SEC. MOBIL. COMUNI.
INTEG. INSTI. - DDHPC</t>
  </si>
  <si>
    <t>------&gt;PM035500077</t>
  </si>
  <si>
    <t>PM035500077</t>
  </si>
  <si>
    <t>PMDDHPCDIVDIRHUMAN</t>
  </si>
  <si>
    <t>PMES - DIV DE DIREITOS
HUMANOS - DDHPC</t>
  </si>
  <si>
    <t>-------&gt;PM033900248</t>
  </si>
  <si>
    <t>PM033900248</t>
  </si>
  <si>
    <t>PMDDHPCSECPRODOUTDH</t>
  </si>
  <si>
    <t>PMES - SEC. DE PROMOC.
DOUTRIN. EM DH - DDHPC</t>
  </si>
  <si>
    <t>-------&gt;PM033900258</t>
  </si>
  <si>
    <t>PM033900258</t>
  </si>
  <si>
    <t>PMDDHPCSECMODHINTINS</t>
  </si>
  <si>
    <t>PMES - SEC. MOBIL. EM DH E
INTEGR. INSTI. - DDHPC</t>
  </si>
  <si>
    <t>-----&gt;PM022000007</t>
  </si>
  <si>
    <t>PM022000007</t>
  </si>
  <si>
    <t>PMAJGERAL</t>
  </si>
  <si>
    <t>PMES - AJUDANCIA GERAL</t>
  </si>
  <si>
    <t>------&gt;PM035500051</t>
  </si>
  <si>
    <t>PM035500051</t>
  </si>
  <si>
    <t>PMAJGERALSECRETARIA</t>
  </si>
  <si>
    <t>PMES - SECRETARIA -
AJGERAL</t>
  </si>
  <si>
    <t>------&gt;PM035500001</t>
  </si>
  <si>
    <t>PM035500001</t>
  </si>
  <si>
    <t>PMCAAJGERAL</t>
  </si>
  <si>
    <t>PMES - CA/AJ. GERAL</t>
  </si>
  <si>
    <t>-------&gt;PM033900042</t>
  </si>
  <si>
    <t>PM033900042</t>
  </si>
  <si>
    <t>PMCAAJGERALSCPESSOAL</t>
  </si>
  <si>
    <t>PMES - SECAO PESSOAL -
CA/AJ.GERAL</t>
  </si>
  <si>
    <t>-------&gt;PM033900198</t>
  </si>
  <si>
    <t>PM033900198</t>
  </si>
  <si>
    <t>PMCAAJGERALSPAJM</t>
  </si>
  <si>
    <t>PMES - SPAJM - CA/AJ.GERAL</t>
  </si>
  <si>
    <t>-------&gt;PM033900043</t>
  </si>
  <si>
    <t>PM033900043</t>
  </si>
  <si>
    <t>PMCAAJGERALGDA</t>
  </si>
  <si>
    <t>PMES -  SSc GUARDA QCG -
CA/AJ. GERAL</t>
  </si>
  <si>
    <t>-------&gt;PM033900197</t>
  </si>
  <si>
    <t>PM033900197</t>
  </si>
  <si>
    <t>PMCAAJGERALSLOGISTIC</t>
  </si>
  <si>
    <t>PMES - SECAO DE LOGISTICA
- CA/AJ.GERAL</t>
  </si>
  <si>
    <t>-----&gt;PM022000005</t>
  </si>
  <si>
    <t>PM022000005</t>
  </si>
  <si>
    <t>PMASSMPES</t>
  </si>
  <si>
    <t>PMES - ASS.
MILITAR-MINISTERIO PUBLICO
- MPES</t>
  </si>
  <si>
    <t>-----&gt;PM022000022</t>
  </si>
  <si>
    <t>PM022000022</t>
  </si>
  <si>
    <t>PMDEIP</t>
  </si>
  <si>
    <t>PMES - DIRETORIA ENSINO
INSTRUCAO E PESQUISA-
DEIP</t>
  </si>
  <si>
    <t>------&gt;PM035500089</t>
  </si>
  <si>
    <t>PM035500089</t>
  </si>
  <si>
    <t>PMDEIPDIVPESQEDUDIST</t>
  </si>
  <si>
    <t>PMES - DIV. DE PESQUISA E
EDUC. A DISTANCIA - DEIP</t>
  </si>
  <si>
    <t>-------&gt;PM033900309</t>
  </si>
  <si>
    <t>PM033900309</t>
  </si>
  <si>
    <t>PMDEIPSECPESPROCIENT</t>
  </si>
  <si>
    <t>PMES - SEC. DE PESQ. E
PROD. CIENTI - DEIP</t>
  </si>
  <si>
    <t>------&gt;PM035500012</t>
  </si>
  <si>
    <t>PM035500012</t>
  </si>
  <si>
    <t>PMAPMES</t>
  </si>
  <si>
    <t>PMES - ACADEMIA DE POLICIA
MILITAR - APMES</t>
  </si>
  <si>
    <t>-------&gt;PM033900319</t>
  </si>
  <si>
    <t>PM033900319</t>
  </si>
  <si>
    <t>PMAPMESSUBSECINTELIG</t>
  </si>
  <si>
    <t>PMES - SUBSEC. DE
INTELIGENCIA - APMES</t>
  </si>
  <si>
    <t>-------&gt;PM033900317</t>
  </si>
  <si>
    <t>PM033900317</t>
  </si>
  <si>
    <t>PMAPMESSECPOLADMJUDM</t>
  </si>
  <si>
    <t>PMES - SEC. POLIC. ADMIN.
JUDIC. MILIT. - APMES</t>
  </si>
  <si>
    <t>-------&gt;PM033900036</t>
  </si>
  <si>
    <t>PM033900036</t>
  </si>
  <si>
    <t>PMAPMESSP</t>
  </si>
  <si>
    <t>PMES - SECAO PESSOAL -
APMES</t>
  </si>
  <si>
    <t>--------&gt;PM095500120</t>
  </si>
  <si>
    <t>PM095500120</t>
  </si>
  <si>
    <t>PMAPMESSUBSECCOMPESS</t>
  </si>
  <si>
    <t>PMES - SUBSEC. DE
COMUNIC. PESSOAL - APMES</t>
  </si>
  <si>
    <t>--------&gt;PM033900424</t>
  </si>
  <si>
    <t>PM033900424</t>
  </si>
  <si>
    <t>PMAPMESPELCOMANSERVI</t>
  </si>
  <si>
    <t>PMES - PELOTAO DE
COMAND. E SERVICO - APMES</t>
  </si>
  <si>
    <t>-------&gt;PM033900173</t>
  </si>
  <si>
    <t>PM033900173</t>
  </si>
  <si>
    <t>PMAPMESDA</t>
  </si>
  <si>
    <t>PMES - DIVISAO ACADEMICA -
APMES</t>
  </si>
  <si>
    <t>--------&gt;PM065500003</t>
  </si>
  <si>
    <t>PM065500003</t>
  </si>
  <si>
    <t>PMAPMESESCOLAPRACA</t>
  </si>
  <si>
    <t>PMES - ESCOLA DE PRACAS -
APMES</t>
  </si>
  <si>
    <t>--------&gt;PM065500001</t>
  </si>
  <si>
    <t>PM065500001</t>
  </si>
  <si>
    <t>PMAPMESESCOLPOSGRADU</t>
  </si>
  <si>
    <t>PMES - ESCOLA DE POS
GRADUACAO - APMES</t>
  </si>
  <si>
    <t>--------&gt;PM065500002</t>
  </si>
  <si>
    <t>PM065500002</t>
  </si>
  <si>
    <t>PMAPMESESCOLAOFICIAI</t>
  </si>
  <si>
    <t>PMES - ESCOLA DE OFICIAIS -
APMES</t>
  </si>
  <si>
    <t>-------&gt;PM033900313</t>
  </si>
  <si>
    <t>PM033900313</t>
  </si>
  <si>
    <t>PMAPMESDIVPEDAGOGICA</t>
  </si>
  <si>
    <t>PMES - DIVISAO PEDAGOGICA
- APMES</t>
  </si>
  <si>
    <t>--------&gt;PM075500044</t>
  </si>
  <si>
    <t>PM075500044</t>
  </si>
  <si>
    <t>PMAPMESSECPLACONTAUL</t>
  </si>
  <si>
    <t>PMES - SEC. PLANEJ. E
CONTR. DE AULAS - APMES</t>
  </si>
  <si>
    <t>--------&gt;PM075500045</t>
  </si>
  <si>
    <t>PM075500045</t>
  </si>
  <si>
    <t>PMAPMESSECADIMESCOLA</t>
  </si>
  <si>
    <t>PMES - SEC. DE
ADMINISTRACAO ESCOLAR -
APMES</t>
  </si>
  <si>
    <t>---------&gt;PM095550170</t>
  </si>
  <si>
    <t>PM095550170</t>
  </si>
  <si>
    <t>PMAPMESSUBSECSECRETA</t>
  </si>
  <si>
    <t>PMES - SUBSEC. DE
SECRETARIA - APMES</t>
  </si>
  <si>
    <t>---------&gt;PM095550169</t>
  </si>
  <si>
    <t>PM095550169</t>
  </si>
  <si>
    <t>PMAPMESSUBSECAVALIAC</t>
  </si>
  <si>
    <t>PMES - SUBSEC. DE
AVALIACAO - APMES</t>
  </si>
  <si>
    <t>-------&gt;PM033900315</t>
  </si>
  <si>
    <t>PM033900315</t>
  </si>
  <si>
    <t>PMAPMESSECLOGISTICA</t>
  </si>
  <si>
    <t>PMES - SECAO DE LOGISTICA
- APMES</t>
  </si>
  <si>
    <t>--------&gt;PM095500124</t>
  </si>
  <si>
    <t>PM095500124</t>
  </si>
  <si>
    <t>PMAPMESSUBSMEIAUTEIN</t>
  </si>
  <si>
    <t>PMES - SUBSEC. DE MEIOS
AUX. TECNO. INFOR. - APMES</t>
  </si>
  <si>
    <t>--------&gt;PM095500123</t>
  </si>
  <si>
    <t>PM095500123</t>
  </si>
  <si>
    <t>PMAPMESSUBSECARMMUNI</t>
  </si>
  <si>
    <t>PMES - SUBSEC. DE
ARMAMENTO E MUNICAO -
APMES</t>
  </si>
  <si>
    <t>--------&gt;PM095500121</t>
  </si>
  <si>
    <t>PM095500121</t>
  </si>
  <si>
    <t>PMAPMESSUBSECTRANSP</t>
  </si>
  <si>
    <t>PMES - SUBSEC. DE
TRANSPORTE - APMES</t>
  </si>
  <si>
    <t>--------&gt;PM095500122</t>
  </si>
  <si>
    <t>PM095500122</t>
  </si>
  <si>
    <t>PMAPMESSUBSECALMOXAR</t>
  </si>
  <si>
    <t>PMES - SUBSEC. DE
ALMOXARIFADO - APMES</t>
  </si>
  <si>
    <t>------&gt;PM035500087</t>
  </si>
  <si>
    <t>PM035500087</t>
  </si>
  <si>
    <t>PMDEIPDIVENSINO</t>
  </si>
  <si>
    <t>PMES - DIV. DE ENSINO - DEIP</t>
  </si>
  <si>
    <t>-------&gt;PM033900301</t>
  </si>
  <si>
    <t>PM033900301</t>
  </si>
  <si>
    <t>PMDEIPSECFORMINIC</t>
  </si>
  <si>
    <t>PMES - SEC. DE FORMACAO
INICIAL - DEIP</t>
  </si>
  <si>
    <t>-------&gt;PM033900303</t>
  </si>
  <si>
    <t>PM033900303</t>
  </si>
  <si>
    <t>PMDEIPSECHABAPEESPE</t>
  </si>
  <si>
    <t>PMES - SEC. DE HABILI.
APERFEI. ESPECIA - DEIP</t>
  </si>
  <si>
    <t>------&gt;PM035500091</t>
  </si>
  <si>
    <t>PM035500091</t>
  </si>
  <si>
    <t>PMDEIPSECCONTRODOCSE</t>
  </si>
  <si>
    <t>PMES - SEC. DE CONTR. DE
DOC. (SECRETARIA) - DEIP</t>
  </si>
  <si>
    <t>------&gt;PM035500088</t>
  </si>
  <si>
    <t>PM035500088</t>
  </si>
  <si>
    <t>PMDEIPDIVINSTRUCAO</t>
  </si>
  <si>
    <t>PMES - DIV. INSTRUCAO -
DEIP</t>
  </si>
  <si>
    <t>-------&gt;PM033900305</t>
  </si>
  <si>
    <t>PM033900305</t>
  </si>
  <si>
    <t>PMDEIPSECATUALPROFIS</t>
  </si>
  <si>
    <t>PMES - SEC. DE ATUALIZ.
PROFISS. - DEIP</t>
  </si>
  <si>
    <t>-------&gt;PM033900307</t>
  </si>
  <si>
    <t>PM033900307</t>
  </si>
  <si>
    <t>PMDEIPSECCAPPROFISSI</t>
  </si>
  <si>
    <t>PMES - SEC. CAPACIT.
PROFISSION - DEIP</t>
  </si>
  <si>
    <t>------&gt;PM035500090</t>
  </si>
  <si>
    <t>PM035500090</t>
  </si>
  <si>
    <t>PMDEIPDIVPEGADOGICA</t>
  </si>
  <si>
    <t>PMES - DIVISAO PEDAGOGICA
- DEIP</t>
  </si>
  <si>
    <t>-------&gt;PM033900311</t>
  </si>
  <si>
    <t>PM033900311</t>
  </si>
  <si>
    <t>PMDEIPSECACOPEDFORPR</t>
  </si>
  <si>
    <t>PMES - SEC. ACOMPA.
PEDAG. DA FORM. PROFIS. -
DEIP</t>
  </si>
  <si>
    <t>-----&gt;PM022000014</t>
  </si>
  <si>
    <t>PM022000014</t>
  </si>
  <si>
    <t>PMDLOG</t>
  </si>
  <si>
    <t>PMES - DIRETORIA DE
LOGISTICA - DLOG</t>
  </si>
  <si>
    <t>------&gt;PM035500067</t>
  </si>
  <si>
    <t>PM035500067</t>
  </si>
  <si>
    <t>PMDALDIVCORPINTEOBRA</t>
  </si>
  <si>
    <t>PMES - DIV CORPO DE INTEDE
E OBRA (DLOG2) - DLOG</t>
  </si>
  <si>
    <t>-------&gt;PM033900218</t>
  </si>
  <si>
    <t>PM033900218</t>
  </si>
  <si>
    <t>PMDLOGDIVCONTRIMOVEI</t>
  </si>
  <si>
    <t>PMES - DIV. DE CONTROLE DE
IMOVEIS (DCI) - DLOG</t>
  </si>
  <si>
    <t>--------&gt;PM095500289</t>
  </si>
  <si>
    <t>PM095500289</t>
  </si>
  <si>
    <t>PMDLOGSECCONTCONTCON</t>
  </si>
  <si>
    <t>PMES - SEC DE CONTROLE DE
CONTRATOS CONTINU - DLOG</t>
  </si>
  <si>
    <t>--------&gt;PM075500031</t>
  </si>
  <si>
    <t>PM075500031</t>
  </si>
  <si>
    <t>PMDALSECPROJENGARQOB</t>
  </si>
  <si>
    <t>PMES - SEC. ESCRI. PROJE.
ENGE. ARQ E OBRA - DAL-2</t>
  </si>
  <si>
    <t>--------&gt;PM095500290</t>
  </si>
  <si>
    <t>PM095500290</t>
  </si>
  <si>
    <t>PMDLOGSECGERENIMOV</t>
  </si>
  <si>
    <t>PMES - SEC DE
GERENCIAMENTO DE IMOVEIS
- DLOG</t>
  </si>
  <si>
    <t>-------&gt;PM033900482</t>
  </si>
  <si>
    <t>PM033900482</t>
  </si>
  <si>
    <t>PMDLOGDIVENGARQUOBRA</t>
  </si>
  <si>
    <t>PMES - DIV DE ENGEN
ARQUITET E OBRAS (DEAO) -
DLOG</t>
  </si>
  <si>
    <t>--------&gt;PM075500032</t>
  </si>
  <si>
    <t>PM075500032</t>
  </si>
  <si>
    <t>PMDLOGSECMANPREFMIL</t>
  </si>
  <si>
    <t>PMES - SEC DE MANTENC E
PREFEITURA MILITAR - DLOG</t>
  </si>
  <si>
    <t>--------&gt;PM095500292</t>
  </si>
  <si>
    <t>PM095500292</t>
  </si>
  <si>
    <t>PMDLOGSECEXECOBRAS</t>
  </si>
  <si>
    <t>PMES - SEC DE EXECUCAO
DE OBRAS (SEO) - DLOG</t>
  </si>
  <si>
    <t>--------&gt;PM095500291</t>
  </si>
  <si>
    <t>PM095500291</t>
  </si>
  <si>
    <t>PMDLOGSECPROJETOS</t>
  </si>
  <si>
    <t>PMES - SEC DE PROJETOS
(SP) - DLOG</t>
  </si>
  <si>
    <t>------&gt;PM035500066</t>
  </si>
  <si>
    <t>PM035500066</t>
  </si>
  <si>
    <t>PMDLOGDIVCONTCONV</t>
  </si>
  <si>
    <t>PMES - DIV. DE CONTRATOS E
CONVEN. (DLOG1) - DLOG</t>
  </si>
  <si>
    <t>-------&gt;PM033900217</t>
  </si>
  <si>
    <t>PM033900217</t>
  </si>
  <si>
    <t>PMDLOGSECCOMPCONTTRA</t>
  </si>
  <si>
    <t>PMES - SEC. COMPR.
CONTROL. TRANSPAR (SC2T)
- DLOG</t>
  </si>
  <si>
    <t>-------&gt;PM033900216</t>
  </si>
  <si>
    <t>PM033900216</t>
  </si>
  <si>
    <t>PMDLOGSECCONTRCONV</t>
  </si>
  <si>
    <t>PMES - SEC. DE CONTRATOS
E CONVENIOS (SC2) - DLOG</t>
  </si>
  <si>
    <t>------&gt;PM035500068</t>
  </si>
  <si>
    <t>PM035500068</t>
  </si>
  <si>
    <t>PMDLOGDIVMATBELICO</t>
  </si>
  <si>
    <t>PMES - DIV. DE MATERIAL
BELICO (DLOG3) - DLOG</t>
  </si>
  <si>
    <t>-------&gt;PM033900221</t>
  </si>
  <si>
    <t>PM033900221</t>
  </si>
  <si>
    <t>PMDLOGSECMATBELCORPO</t>
  </si>
  <si>
    <t>PMES - SEC MATERIA BELIC
CORPORA E PARTICUL - DLOG</t>
  </si>
  <si>
    <t>-------&gt;PM033900220</t>
  </si>
  <si>
    <t>PM033900220</t>
  </si>
  <si>
    <t>PMDLOGSECCONTMATBELI</t>
  </si>
  <si>
    <t>PMES - SEC DE CONTROLE
MATERIAL BELICO - DLOG</t>
  </si>
  <si>
    <t>------&gt;PM033900219</t>
  </si>
  <si>
    <t>PM033900219</t>
  </si>
  <si>
    <t>PMDLOGDIVMATEPATRMOB</t>
  </si>
  <si>
    <t>PMES - DIV DE MATER E
PATRIM MOBIL (DLOG4) -
DLOG</t>
  </si>
  <si>
    <t>-------&gt;PM075500034</t>
  </si>
  <si>
    <t>PM075500034</t>
  </si>
  <si>
    <t>PMDLOGSECPATRMOBILIA</t>
  </si>
  <si>
    <t>PMES - SEC. DE PATRIMONIO
MOBILIARI (SEPAM) - DLOG</t>
  </si>
  <si>
    <t>-------&gt;PM075500033</t>
  </si>
  <si>
    <t>PM075500033</t>
  </si>
  <si>
    <t>PMDLOGSECMATERIAIS</t>
  </si>
  <si>
    <t>PMES - SEC. DE MATERIAIS
(SEMAT) - DLOG</t>
  </si>
  <si>
    <t>-----&gt;PM022000010</t>
  </si>
  <si>
    <t>PM022000010</t>
  </si>
  <si>
    <t>PMDF</t>
  </si>
  <si>
    <t>PMES - DIRETORIA DE
FINANCAS - DF</t>
  </si>
  <si>
    <t>------&gt;PM035500058</t>
  </si>
  <si>
    <t>PM035500058</t>
  </si>
  <si>
    <t>PMDFDIVCORANACON</t>
  </si>
  <si>
    <t>PMES - DIV. CORP. DE
ANALISE DE CONFORM - DF-1</t>
  </si>
  <si>
    <t>-------&gt;PM033900205</t>
  </si>
  <si>
    <t>PM033900205</t>
  </si>
  <si>
    <t>PMDFDIVCONFANACONT</t>
  </si>
  <si>
    <t>PMES - DIV. ANALIS.
CONFORM. CONTABIL - DF-1</t>
  </si>
  <si>
    <t>-------&gt;PM033900206</t>
  </si>
  <si>
    <t>PM033900206</t>
  </si>
  <si>
    <t>PMDFSUBANACONFJUR</t>
  </si>
  <si>
    <t>PMES - SUBSECAO DE
ANALISE DE CONF. JURIDIC -
DF-1</t>
  </si>
  <si>
    <t>------&gt;PM035500057</t>
  </si>
  <si>
    <t>PM035500057</t>
  </si>
  <si>
    <t>PMDFSUBSECCONDOC</t>
  </si>
  <si>
    <t>PMES - SUBSECAO
CONTROLE DOC.
(SECRETARIA) - DF</t>
  </si>
  <si>
    <t>------&gt;PM035500059</t>
  </si>
  <si>
    <t>PM035500059</t>
  </si>
  <si>
    <t>PMDFDIVCORCONT</t>
  </si>
  <si>
    <t>PMES - DIVISAO CORP. DE
CONTABILIDADE - DF-2</t>
  </si>
  <si>
    <t>-------&gt;PM033900207</t>
  </si>
  <si>
    <t>PM033900207</t>
  </si>
  <si>
    <t>PMDFDIVFINANSETOR</t>
  </si>
  <si>
    <t>PMES - DIVISAO FINANCEIRO
SETORIAL - DF-2</t>
  </si>
  <si>
    <t>--------&gt;PM075500021</t>
  </si>
  <si>
    <t>PM075500021</t>
  </si>
  <si>
    <t>PMDFSECPLANORCAMEN</t>
  </si>
  <si>
    <t>PMES - SECAO PLANEJAM. E
ORCAMEN - DF-2</t>
  </si>
  <si>
    <t>--------&gt;PM075500024</t>
  </si>
  <si>
    <t>PM075500024</t>
  </si>
  <si>
    <t>PMDFSECCUSG1FOLPAG</t>
  </si>
  <si>
    <t>PMES - SECAO CUSTEIO G.1
FOLHA PAGAMEN - DF-2</t>
  </si>
  <si>
    <t>--------&gt;PM075500025</t>
  </si>
  <si>
    <t>PM075500025</t>
  </si>
  <si>
    <t>PMDFSECPAGSERVAQUI</t>
  </si>
  <si>
    <t>PMES - SECAO PAG.
SERVICOS E AQUISICOES -
DF-2</t>
  </si>
  <si>
    <t>--------&gt;PM075500023</t>
  </si>
  <si>
    <t>PM075500023</t>
  </si>
  <si>
    <t>PMDFSECCUSTG3CONT</t>
  </si>
  <si>
    <t>PMES - SECAO CUSTEIO G.3
CONTAS - DF-2</t>
  </si>
  <si>
    <t>--------&gt;PM075500022</t>
  </si>
  <si>
    <t>PM075500022</t>
  </si>
  <si>
    <t>PMDFSECCONTPAGDIAR</t>
  </si>
  <si>
    <t>PMES - SECAO CONTROL.
PAG. DIARIAS - DF-2</t>
  </si>
  <si>
    <t>--------&gt;PM075500026</t>
  </si>
  <si>
    <t>PM075500026</t>
  </si>
  <si>
    <t>PMDFSECFUNREPOM</t>
  </si>
  <si>
    <t>PMES - SECAO FUNREPOM -
DF-2</t>
  </si>
  <si>
    <t>-----&gt;PM022000008</t>
  </si>
  <si>
    <t>PM022000008</t>
  </si>
  <si>
    <t>PMCONTROLADORIA</t>
  </si>
  <si>
    <t>PMES - CONTROLADORIA</t>
  </si>
  <si>
    <t>------&gt;PM035500104</t>
  </si>
  <si>
    <t>PM035500104</t>
  </si>
  <si>
    <t>PMCONTROOUVIDORIA</t>
  </si>
  <si>
    <t>PMES - OUVIDORIA -
CONTROLADORIA</t>
  </si>
  <si>
    <t>------&gt;PM035500052</t>
  </si>
  <si>
    <t>PM035500052</t>
  </si>
  <si>
    <t>PMCONTRODIVADMIN</t>
  </si>
  <si>
    <t>PMES - DIV. ADMINISTRATIVA -
CONTROLADORIA</t>
  </si>
  <si>
    <t>-------&gt;PM035500106</t>
  </si>
  <si>
    <t>PM035500106</t>
  </si>
  <si>
    <t>PMCONTROTRANSPINTEGR</t>
  </si>
  <si>
    <t>PMES - TRANSPAREN E
INTEGRIDADE -
CONTROLADORIA</t>
  </si>
  <si>
    <t>-------&gt;PM035500105</t>
  </si>
  <si>
    <t>PM035500105</t>
  </si>
  <si>
    <t>PMCONTROGESTCONTA</t>
  </si>
  <si>
    <t>PMES - GESTAO DE
PROCESSOS -
CONTROLADORIA</t>
  </si>
  <si>
    <t>------&gt;PM035500109</t>
  </si>
  <si>
    <t>PM035500109</t>
  </si>
  <si>
    <t>PMCONTROSECRETARIA</t>
  </si>
  <si>
    <t>PMES - SECRETARIA -
CONTROLADORIA</t>
  </si>
  <si>
    <t>------&gt;PM035500053</t>
  </si>
  <si>
    <t>PM035500053</t>
  </si>
  <si>
    <t>PMCONTROLDIVCONTA</t>
  </si>
  <si>
    <t>PMES - DIV. CONTABIL -
CONTROLADORIA</t>
  </si>
  <si>
    <t>-------&gt;PM035500107</t>
  </si>
  <si>
    <t>PM035500107</t>
  </si>
  <si>
    <t>PMCONTROGESTCONTABIL</t>
  </si>
  <si>
    <t>PMES - GESTAO CONTABIL -
CONTROLADORIA</t>
  </si>
  <si>
    <t>-------&gt;PM035500108</t>
  </si>
  <si>
    <t>PM035500108</t>
  </si>
  <si>
    <t>PMCONTROGESTOPERACIO</t>
  </si>
  <si>
    <t>PMES - GESTAO
OPERACIONAL -
CONTROLADORIA</t>
  </si>
  <si>
    <t>-----&gt;PM022000015</t>
  </si>
  <si>
    <t>PM022000015</t>
  </si>
  <si>
    <t>PMASCOM</t>
  </si>
  <si>
    <t>PMES - ASSESSORIA DE
COMUNICACAO - ASCOM</t>
  </si>
  <si>
    <t>------&gt;PM035500002</t>
  </si>
  <si>
    <t>PM035500002</t>
  </si>
  <si>
    <t>PMCMUS</t>
  </si>
  <si>
    <t>PMES - CORPO MUSICAL -
CMUS</t>
  </si>
  <si>
    <t>-------&gt;PM095500014</t>
  </si>
  <si>
    <t>PM095500014</t>
  </si>
  <si>
    <t>PMCMUSSECPREVNPRIMAR</t>
  </si>
  <si>
    <t>PMES - SECAO DE
PREVENCAO PRIMARIA -
CMUS</t>
  </si>
  <si>
    <t>--------&gt;PM075500067</t>
  </si>
  <si>
    <t>PM075500067</t>
  </si>
  <si>
    <t>PMCMUSINTCOMUMIDSOCI</t>
  </si>
  <si>
    <t>PMES - INTEGREC. COMUNIT.
E MIDIA. SOCIA. - CMUS</t>
  </si>
  <si>
    <t>--------&gt;PM075500066</t>
  </si>
  <si>
    <t>PM075500066</t>
  </si>
  <si>
    <t>SUBSECPRATINTRUMENTA</t>
  </si>
  <si>
    <t>PMES - SUBSECAO DE
PRATICA INSTRUMENTAL -
CMUS</t>
  </si>
  <si>
    <t>-------&gt;PM033900230</t>
  </si>
  <si>
    <t>PM033900230</t>
  </si>
  <si>
    <t>PMCMUSBANDASINFONI</t>
  </si>
  <si>
    <t>PMES - BANDA SINFONICA -
CMUS</t>
  </si>
  <si>
    <t>-------&gt;PM033900232</t>
  </si>
  <si>
    <t>PM033900232</t>
  </si>
  <si>
    <t>PMCMUSSECTECOPERACIO</t>
  </si>
  <si>
    <t>PMES - SEC. TECN.
OPERACIONAL (STO) - CMUS</t>
  </si>
  <si>
    <t>--------&gt;PM035500102</t>
  </si>
  <si>
    <t>PM035500102</t>
  </si>
  <si>
    <t>PMCMUSBANDMUSIC2</t>
  </si>
  <si>
    <t>PMES - BANDA MUSICA 2 -
CMUS</t>
  </si>
  <si>
    <t>--------&gt;PM095500013</t>
  </si>
  <si>
    <t>PM095500013</t>
  </si>
  <si>
    <t>PMCMUSSUBSECPLANEJAM</t>
  </si>
  <si>
    <t>PMES - SUBSEC.
PLANEJAMENTO - CMUS</t>
  </si>
  <si>
    <t>---------&gt;PM075500064</t>
  </si>
  <si>
    <t>PM075500064</t>
  </si>
  <si>
    <t>PMCMUSAGENDAOPERAC</t>
  </si>
  <si>
    <t>PMES - AGENDA E
OPERACOES - CMUS</t>
  </si>
  <si>
    <t>---------&gt;PM075500065</t>
  </si>
  <si>
    <t>PM075500065</t>
  </si>
  <si>
    <t>PMCMUSACERVPRODMUSIC</t>
  </si>
  <si>
    <t>PMES - ACERVO E PRODUC.
MUSICAL - CMUS</t>
  </si>
  <si>
    <t>---------&gt;PM075500063</t>
  </si>
  <si>
    <t>PM075500063</t>
  </si>
  <si>
    <t>PMCMUSCENTRALESCALAS</t>
  </si>
  <si>
    <t>PMES - CENTRAL ESCALAS -
CMUS</t>
  </si>
  <si>
    <t>--------&gt;PM035500100</t>
  </si>
  <si>
    <t>PM035500100</t>
  </si>
  <si>
    <t>PMCMUSBANDMUSIC1</t>
  </si>
  <si>
    <t>PMES - BANDA MUSICA 1 -
CMUS</t>
  </si>
  <si>
    <t>-------&gt;PM033900034</t>
  </si>
  <si>
    <t>PM033900034</t>
  </si>
  <si>
    <t>PMCMUSSECADMINISTR</t>
  </si>
  <si>
    <t>PMES - SECAO
ADMINISTRATIVA - CMUS</t>
  </si>
  <si>
    <t>--------&gt;PM095500172</t>
  </si>
  <si>
    <t>PM095500172</t>
  </si>
  <si>
    <t>PMCMUSBANDJUNIOR</t>
  </si>
  <si>
    <t>PMES - BANDA JUNIOR -
CMUS</t>
  </si>
  <si>
    <t>--------&gt;PM095500015</t>
  </si>
  <si>
    <t>PM095500015</t>
  </si>
  <si>
    <t>PMCMUSSUBSECRECHUMAN</t>
  </si>
  <si>
    <t>PMES - SUBSEC. DE
RECURSOS HUMANOS - CMUS</t>
  </si>
  <si>
    <t>---------&gt;PM095500183</t>
  </si>
  <si>
    <t>PM095500183</t>
  </si>
  <si>
    <t>PMCMUSSUBSECCOMUNIC</t>
  </si>
  <si>
    <t>PMES - SUBSEC. DE
COMUNICACAO - CMUS</t>
  </si>
  <si>
    <t>---------&gt;PM075500069</t>
  </si>
  <si>
    <t>PM075500069</t>
  </si>
  <si>
    <t>PMCMUSPUBLICINTERNAS</t>
  </si>
  <si>
    <t>PMES - PUBLICACOES
INTERNAS - CMUS</t>
  </si>
  <si>
    <t>---------&gt;PM075500068</t>
  </si>
  <si>
    <t>PM075500068</t>
  </si>
  <si>
    <t>PMCMUSGESTPESSOAL</t>
  </si>
  <si>
    <t>PMES - GESTAO DE PESSOAL
- CMUS</t>
  </si>
  <si>
    <t>--------&gt;PM095500016</t>
  </si>
  <si>
    <t>PM095500016</t>
  </si>
  <si>
    <t>PMCMUSSUBSECLOGISTIC</t>
  </si>
  <si>
    <t>PMES - SUBSEC. LOGISTICA -
CMUS</t>
  </si>
  <si>
    <t>---------&gt;PM075500070</t>
  </si>
  <si>
    <t>PM075500070</t>
  </si>
  <si>
    <t>PMCMUSARMMUNRESINST</t>
  </si>
  <si>
    <t>PMES - ARMAM. MUNIC. E
RESER. INSTRUM. - CMUS</t>
  </si>
  <si>
    <t>---------&gt;PM075500071</t>
  </si>
  <si>
    <t>PM075500071</t>
  </si>
  <si>
    <t>PMCMUSAQUISCPATRIMO</t>
  </si>
  <si>
    <t>PMES - AQUISICAO
PATRIMONIO - CMUS</t>
  </si>
  <si>
    <t>---------&gt;PM075500072</t>
  </si>
  <si>
    <t>PM075500072</t>
  </si>
  <si>
    <t>PMCMUSGESTTRANSPOR</t>
  </si>
  <si>
    <t>PMES - GESTAO DE
TRANSPORTE - CMUS</t>
  </si>
  <si>
    <t>--------&gt;PM095500173</t>
  </si>
  <si>
    <t>PM095500173</t>
  </si>
  <si>
    <t>PMCMUSSUBSECTECENSIN</t>
  </si>
  <si>
    <t>PMES - SUBSECAO TECNICA
DE ENSINO - CMUS</t>
  </si>
  <si>
    <t>--------&gt;PM095500171</t>
  </si>
  <si>
    <t>PM095500171</t>
  </si>
  <si>
    <t>PMCMUSSUBSECPRODMUSI</t>
  </si>
  <si>
    <t>PMES - SUBSEC. DE
PRODUCAO E ACERVO
MUSICAL - CMUS</t>
  </si>
  <si>
    <t>-------&gt;PM033900231</t>
  </si>
  <si>
    <t>PM033900231</t>
  </si>
  <si>
    <t>PMCMUSSECBANDMUSIC</t>
  </si>
  <si>
    <t>PMES - SEC. BANDA DE
MUSICA - CMUS</t>
  </si>
  <si>
    <t>------&gt;PM035500069</t>
  </si>
  <si>
    <t>PM035500069</t>
  </si>
  <si>
    <t>PMASCOMDIVCORPCOMSOC</t>
  </si>
  <si>
    <t>PMES - DIV CORP DE
COMUNICACAO SOCIAL -
ASCOM</t>
  </si>
  <si>
    <t>-------&gt;PM033900222</t>
  </si>
  <si>
    <t>PM033900222</t>
  </si>
  <si>
    <t>PMASCOMDIVCOMINTEGRA</t>
  </si>
  <si>
    <t>PMES - DIV DE COMUNICACAO
INTEGRADA - ASCOM</t>
  </si>
  <si>
    <t>--------&gt;PM033900226</t>
  </si>
  <si>
    <t>PM033900226</t>
  </si>
  <si>
    <t>PMASCOMSECCOMEXTERNA</t>
  </si>
  <si>
    <t>PMES - SEC DE COMUNIC
EXTERNA - ASCOM</t>
  </si>
  <si>
    <t>---------&gt;PM033900228</t>
  </si>
  <si>
    <t>PM033900228</t>
  </si>
  <si>
    <t>PMASCOMSUBSECMARPUBS</t>
  </si>
  <si>
    <t>PMES - SUBSEC DE MARKET
PUBLI E MIDI SOCIA - ASCOM</t>
  </si>
  <si>
    <t>---------&gt;PM033900227</t>
  </si>
  <si>
    <t>PM033900227</t>
  </si>
  <si>
    <t>PMASCOMSUBSECJORNALI</t>
  </si>
  <si>
    <t>PMES - SUBSEC DE
JORNALISMO - ASCOM</t>
  </si>
  <si>
    <t>--------&gt;PM033900223</t>
  </si>
  <si>
    <t>PM033900223</t>
  </si>
  <si>
    <t>PMASCOMSECCOMINTETRE</t>
  </si>
  <si>
    <t>PMES - SEC DE COMUNIC
INTERN E TREINAMENTO -
ASCOM</t>
  </si>
  <si>
    <t>---------&gt;PM033900224</t>
  </si>
  <si>
    <t>PM033900224</t>
  </si>
  <si>
    <t>PMASCOMSUBSECDESGRAF</t>
  </si>
  <si>
    <t>PMES - SUBSEC DE DESIGN
GRAFICO - ASCOM</t>
  </si>
  <si>
    <t>---------&gt;PM033900225</t>
  </si>
  <si>
    <t>PM033900225</t>
  </si>
  <si>
    <t>PMASCOMSUBSECTVRADIO</t>
  </si>
  <si>
    <t>PMES - SUBSEC DE TV E
RADIO - ASCOM</t>
  </si>
  <si>
    <t>--------&gt;PM033900229</t>
  </si>
  <si>
    <t>PM033900229</t>
  </si>
  <si>
    <t>PMASCOMSECAPOIOADMIN</t>
  </si>
  <si>
    <t>PMES - SEC DE APOIO
ADMINISTRATIVO - ASCOM</t>
  </si>
  <si>
    <t>---------&gt;PM075500103</t>
  </si>
  <si>
    <t>PM075500103</t>
  </si>
  <si>
    <t>PMASCOMSUBSECCEREVEN</t>
  </si>
  <si>
    <t>PMES - SUBSEC DE
CERIMONIAL E EVENTOS -
ASCOM</t>
  </si>
  <si>
    <t>-----&gt;PM022000018</t>
  </si>
  <si>
    <t>PM022000018</t>
  </si>
  <si>
    <t>PM6CPOR</t>
  </si>
  <si>
    <t>PMES - 6º COMANDO POL.
OSTENSIV REGIONAL - 6º
CPOR</t>
  </si>
  <si>
    <t>------&gt;PM035500128</t>
  </si>
  <si>
    <t>PM035500128</t>
  </si>
  <si>
    <t>PM16CIAIND</t>
  </si>
  <si>
    <t>PMES - 16ª CIA
INDEPENDENTE - 16ª CIA IND.</t>
  </si>
  <si>
    <t>-------&gt;PM033900462</t>
  </si>
  <si>
    <t>PM033900462</t>
  </si>
  <si>
    <t>PM16CIAIND3PEL</t>
  </si>
  <si>
    <t>PMES - 3º PELOTAO - 16ª CIA
IND</t>
  </si>
  <si>
    <t>-------&gt;PM033900460</t>
  </si>
  <si>
    <t>PM033900460</t>
  </si>
  <si>
    <t>PM16CIAIND1PEL</t>
  </si>
  <si>
    <t>PMES - 1º PELOTAO - 16ª CIA
IND.</t>
  </si>
  <si>
    <t>-------&gt;PM033900461</t>
  </si>
  <si>
    <t>PM033900461</t>
  </si>
  <si>
    <t>PM16CIAIND2PEL</t>
  </si>
  <si>
    <t>PMES - 2º PELOTAO - 16ª CIA
IND</t>
  </si>
  <si>
    <t>-------&gt;PM033900464</t>
  </si>
  <si>
    <t>PM033900464</t>
  </si>
  <si>
    <t>PM16CIAINDADMSECLOG</t>
  </si>
  <si>
    <t>PMES - SECAO ADM E LOGIST-
16ª CIA IND</t>
  </si>
  <si>
    <t>--------&gt;PM095500227</t>
  </si>
  <si>
    <t>PM095500227</t>
  </si>
  <si>
    <t>PM16CIAINDSUBSLOTECN</t>
  </si>
  <si>
    <t>PMES - SUBSECAO LOGIST E
TECNO - 16ª CIA IND</t>
  </si>
  <si>
    <t>--------&gt;PM095500228</t>
  </si>
  <si>
    <t>PM095500228</t>
  </si>
  <si>
    <t>PM16CIAINDSUBSEPADJU</t>
  </si>
  <si>
    <t>PMES - SUBSECAO PROCED
ADM E JUD - 16ª CIA IND</t>
  </si>
  <si>
    <t>--------&gt;PM095500226</t>
  </si>
  <si>
    <t>PM095500226</t>
  </si>
  <si>
    <t>PM16CIAINDSUBSECRHUM</t>
  </si>
  <si>
    <t>PMES - SUBSECAO DE AP.
ADM E REC HUM - 16ª CIA IND</t>
  </si>
  <si>
    <t>--------&gt;PM095500229</t>
  </si>
  <si>
    <t>PM095500229</t>
  </si>
  <si>
    <t>PM16CIAINDSUBCOMSERV</t>
  </si>
  <si>
    <t>PMES - SUBSECAO DE
COMANDO E SERV - 16ª CIA
IND</t>
  </si>
  <si>
    <t>-------&gt;PM033900463</t>
  </si>
  <si>
    <t>PM033900463</t>
  </si>
  <si>
    <t>PM16CIAINDSECOP</t>
  </si>
  <si>
    <t>PMES - SECAO OPERACIONAL
- 16ª CIA IND</t>
  </si>
  <si>
    <t>--------&gt;PM095500223</t>
  </si>
  <si>
    <t>PM095500223</t>
  </si>
  <si>
    <t>PM16CIAINDSUBPLANCRI</t>
  </si>
  <si>
    <t>PMES - SUBSEC PLAN ESTAT
E ANAL CRIM- 16ª CIA IND</t>
  </si>
  <si>
    <t>--------&gt;PM095500224</t>
  </si>
  <si>
    <t>PM095500224</t>
  </si>
  <si>
    <t>PM16CIAINDSUBCINTEL</t>
  </si>
  <si>
    <t>PMES - SUBSEC DE
INTELIGENCIA - 16ª CIA IND</t>
  </si>
  <si>
    <t>--------&gt;PM095500225</t>
  </si>
  <si>
    <t>PM095500225</t>
  </si>
  <si>
    <t>PM16CIAINDFORCTAT</t>
  </si>
  <si>
    <t>PMES - PELOTAO DE FORCA
TATICA - 16ª CIA IND</t>
  </si>
  <si>
    <t>------&gt;PM035500129</t>
  </si>
  <si>
    <t>PM035500129</t>
  </si>
  <si>
    <t>PM17CIAIND</t>
  </si>
  <si>
    <t>PMES - 17ª CIA
INDEPENDENTE - 17ª CIA IND.</t>
  </si>
  <si>
    <t>-------&gt;PM033900465</t>
  </si>
  <si>
    <t>PM033900465</t>
  </si>
  <si>
    <t>PM17CIAIND1PEL</t>
  </si>
  <si>
    <t>PMES - 1º PELOTAO - 17ª CIA
IND</t>
  </si>
  <si>
    <t>-------&gt;PM033900467</t>
  </si>
  <si>
    <t>PM033900467</t>
  </si>
  <si>
    <t>PM17CIAIND3PEL</t>
  </si>
  <si>
    <t>PMES - 3º PELOTAO - 17ª CIA
IND</t>
  </si>
  <si>
    <t>-------&gt;PM033900466</t>
  </si>
  <si>
    <t>PM033900466</t>
  </si>
  <si>
    <t>PM17CIAIND2PEL</t>
  </si>
  <si>
    <t>PMES - 2º PELOTAO - 17ª CIA
IND</t>
  </si>
  <si>
    <t>-------&gt;PM033900469</t>
  </si>
  <si>
    <t>PM033900469</t>
  </si>
  <si>
    <t>PM17CIAINDSECOPERAC</t>
  </si>
  <si>
    <t>PMES - SECAO OPERACIONAL
- 17ª CIA IND</t>
  </si>
  <si>
    <t>--------&gt;PM095500233</t>
  </si>
  <si>
    <t>PM095500233</t>
  </si>
  <si>
    <t>PM17CIAINDSUBPLANCRI</t>
  </si>
  <si>
    <t>PMES - SUBSEC PLAN ESTAT
E ANAL CRIM- 17ª CIA IND</t>
  </si>
  <si>
    <t>--------&gt;PM095500234</t>
  </si>
  <si>
    <t>PM095500234</t>
  </si>
  <si>
    <t>PM17CIAINDSUBCINTEL</t>
  </si>
  <si>
    <t>PMES - SUBSEC DE
INTELIGENCIA - 17ª CIA IND</t>
  </si>
  <si>
    <t>--------&gt;PM095500235</t>
  </si>
  <si>
    <t>PM095500235</t>
  </si>
  <si>
    <t>PM17CIAINDFORCTAT</t>
  </si>
  <si>
    <t>PMES - PELOTAO DE FORCA
TATICA - 17ª CIA IND</t>
  </si>
  <si>
    <t>-------&gt;PM033900468</t>
  </si>
  <si>
    <t>PM033900468</t>
  </si>
  <si>
    <t>PM17CIAINDADMSECLOG</t>
  </si>
  <si>
    <t>PMES - SECAO ADM E LOGIST-
17ª CIA IND</t>
  </si>
  <si>
    <t>--------&gt;PM095500231</t>
  </si>
  <si>
    <t>PM095500231</t>
  </si>
  <si>
    <t>PM17CIAINDSUBSECLTEC</t>
  </si>
  <si>
    <t>PMES - SUBSECAO LOGIST E
TECNO - 17ª CIA IND</t>
  </si>
  <si>
    <t>--------&gt;PM095500230</t>
  </si>
  <si>
    <t>PM095500230</t>
  </si>
  <si>
    <t>PM17CIAINDSUBSECRHUM</t>
  </si>
  <si>
    <t>PMES - SUBSECAO DE AP.
ADM E REC HUM - 17ª CIA IND</t>
  </si>
  <si>
    <t>--------&gt;PM095500232</t>
  </si>
  <si>
    <t>PM095500232</t>
  </si>
  <si>
    <t>PM17CIAINDSUBSPADJUD</t>
  </si>
  <si>
    <t>PMES - SUBSECAO PROCED
ADM E JUD - 17ª CIA IND</t>
  </si>
  <si>
    <t>------&gt;PM033900033</t>
  </si>
  <si>
    <t>PM033900033</t>
  </si>
  <si>
    <t>PMCPOMCOPOM</t>
  </si>
  <si>
    <t>PMES - CENTRO OPER.
POLICIAIS MILITARES -
COPOM</t>
  </si>
  <si>
    <t>-------&gt;PM033900259</t>
  </si>
  <si>
    <t>PM033900259</t>
  </si>
  <si>
    <t>PMCPOMDIVCOORDOPERA</t>
  </si>
  <si>
    <t>PMES - DIV. DE
COORDENACAO
OPERACIONAL - CPOM</t>
  </si>
  <si>
    <t>------&gt;PM035500004</t>
  </si>
  <si>
    <t>PM035500004</t>
  </si>
  <si>
    <t>PM04BPM</t>
  </si>
  <si>
    <t>PMES - QUARTO BATALHAO -
4º BPM</t>
  </si>
  <si>
    <t>-------&gt;PM033900055</t>
  </si>
  <si>
    <t>PM033900055</t>
  </si>
  <si>
    <t>PM04BPMPCS</t>
  </si>
  <si>
    <t>PMES - PELOTAO CMD
SERVICO PCS - 4º BPM</t>
  </si>
  <si>
    <t>-------&gt;PM033900056</t>
  </si>
  <si>
    <t>PM033900056</t>
  </si>
  <si>
    <t>PM04BPM1CIA</t>
  </si>
  <si>
    <t>PMES - 1ª COMPANHIA - 4º
BPM</t>
  </si>
  <si>
    <t>-------&gt;PM033900274</t>
  </si>
  <si>
    <t>PM033900274</t>
  </si>
  <si>
    <t>PM04BPMSECAOP1</t>
  </si>
  <si>
    <t>PMES - SECAO P/1 - 4º BPM</t>
  </si>
  <si>
    <t>-------&gt;PM033900276</t>
  </si>
  <si>
    <t>PM033900276</t>
  </si>
  <si>
    <t>PM04BPMSECAOP2</t>
  </si>
  <si>
    <t>PMES - SECAO P/2 - 4º BPM</t>
  </si>
  <si>
    <t>-------&gt;PM033900059</t>
  </si>
  <si>
    <t>PM033900059</t>
  </si>
  <si>
    <t>PM04BPM4CIA</t>
  </si>
  <si>
    <t>PMES - 4ª COMPANHIA
(FORCA TATICA) - 4º BPM</t>
  </si>
  <si>
    <t>-------&gt;PM033900060</t>
  </si>
  <si>
    <t>PM033900060</t>
  </si>
  <si>
    <t>PM04BPM5CIA</t>
  </si>
  <si>
    <t>PMES - 5ª COMPANHIA - 4º
BPM</t>
  </si>
  <si>
    <t>-------&gt;PM033900058</t>
  </si>
  <si>
    <t>PM033900058</t>
  </si>
  <si>
    <t>PM04BPM3CIA</t>
  </si>
  <si>
    <t>PMES - 3ª COMPANHIA - 4º
BPM</t>
  </si>
  <si>
    <t>-------&gt;PM033900278</t>
  </si>
  <si>
    <t>PM033900278</t>
  </si>
  <si>
    <t>PM04BPMDIVOPERACIO</t>
  </si>
  <si>
    <t>PMES - DIV. OPERACIONAL -
4º BPM</t>
  </si>
  <si>
    <t>--------&gt;PM075500041</t>
  </si>
  <si>
    <t>PM075500041</t>
  </si>
  <si>
    <t>PM04BPMSECAOP3</t>
  </si>
  <si>
    <t>PMES - SECAO P/3 - 4º BPM</t>
  </si>
  <si>
    <t>-------&gt;PM033900282</t>
  </si>
  <si>
    <t>PM033900282</t>
  </si>
  <si>
    <t>PM04BPMSECAOP5</t>
  </si>
  <si>
    <t>PMES - SECAO P/5 - 4º BPM</t>
  </si>
  <si>
    <t>-------&gt;PM033900057</t>
  </si>
  <si>
    <t>PM033900057</t>
  </si>
  <si>
    <t>PM04BPM2CIA</t>
  </si>
  <si>
    <t>PMES - 2ª COMPANHIA - 4º
BPM</t>
  </si>
  <si>
    <t>-------&gt;PM033900284</t>
  </si>
  <si>
    <t>PM033900284</t>
  </si>
  <si>
    <t>PM04BPMSPAJM</t>
  </si>
  <si>
    <t>PMES - SPAJM - 4º BPM</t>
  </si>
  <si>
    <t>-------&gt;PM033900280</t>
  </si>
  <si>
    <t>PM033900280</t>
  </si>
  <si>
    <t>PM04BPMSECAOP4</t>
  </si>
  <si>
    <t>PMES - SECAO P/4 - 4º BPM</t>
  </si>
  <si>
    <t>--------&gt;PM095500021</t>
  </si>
  <si>
    <t>PM095500021</t>
  </si>
  <si>
    <t>PM04BPMSUBSECARMMUN</t>
  </si>
  <si>
    <t>PMES - SUBSEC. DE
ARMAMENT E MUNIC. - 4º BPM</t>
  </si>
  <si>
    <t>--------&gt;PM095500023</t>
  </si>
  <si>
    <t>PM095500023</t>
  </si>
  <si>
    <t>PM04BPMSUBSECTRANSPO</t>
  </si>
  <si>
    <t>PMES - SUBSEC. DE
TRANSPORTE - 4º BPM</t>
  </si>
  <si>
    <t>--------&gt;PM095500022</t>
  </si>
  <si>
    <t>PM095500022</t>
  </si>
  <si>
    <t>PM04BPMSUBSECALMOXAR</t>
  </si>
  <si>
    <t>PMES - SUBSEC. DE
ALMOXARIFADO - 4º BPM</t>
  </si>
  <si>
    <t>--------&gt;PM095500024</t>
  </si>
  <si>
    <t>PM095500024</t>
  </si>
  <si>
    <t>PM04BPMSSTECINFCOMUN</t>
  </si>
  <si>
    <t>PMES - SUBSEC. TEC. DA INF.
E COMUN - 4º BPM</t>
  </si>
  <si>
    <t>------&gt;PM035500021</t>
  </si>
  <si>
    <t>PM035500021</t>
  </si>
  <si>
    <t>PM13CIAIND</t>
  </si>
  <si>
    <t>PMES - 13ª CIA
INDEPENDENTE - 13ª CIA IND.</t>
  </si>
  <si>
    <t>-------&gt;PM033900090</t>
  </si>
  <si>
    <t>PM033900090</t>
  </si>
  <si>
    <t>PM13CIAINDSA</t>
  </si>
  <si>
    <t>PMES - SECAO
ADMINISTRATIVA - 13ª CIA
IND.</t>
  </si>
  <si>
    <t>--------&gt;PM095500052</t>
  </si>
  <si>
    <t>PM095500052</t>
  </si>
  <si>
    <t>PM13CIAINDSUBSECP4</t>
  </si>
  <si>
    <t>PMES - SUBSECAO P/4 - 13ª
CIA IND.</t>
  </si>
  <si>
    <t>--------&gt;PM095500051</t>
  </si>
  <si>
    <t>PM095500051</t>
  </si>
  <si>
    <t>PM13CIAINDSUBSECP1</t>
  </si>
  <si>
    <t>PMES - SUBSECAO P/1 - 13ª
CIA IND.</t>
  </si>
  <si>
    <t>--------&gt;PM095500054</t>
  </si>
  <si>
    <t>PM095500054</t>
  </si>
  <si>
    <t>PM13CIAINDSSTECNINFO</t>
  </si>
  <si>
    <t>PMES - SUBSEC. DE TEC. DA
INF. E COM - 13ª CIA IND</t>
  </si>
  <si>
    <t>--------&gt;PM095500053</t>
  </si>
  <si>
    <t>PM095500053</t>
  </si>
  <si>
    <t>PM13CIAINDSUBSECP5</t>
  </si>
  <si>
    <t>PMES - SUBSECAO P/5 - 13ª
CIA IND.</t>
  </si>
  <si>
    <t>-------&gt;PM033900338</t>
  </si>
  <si>
    <t>PM033900338</t>
  </si>
  <si>
    <t>PM13CIAINDSSCPAJM</t>
  </si>
  <si>
    <t>PMES - SSCPAJM - 13ª CIA
IND.</t>
  </si>
  <si>
    <t>-------&gt;PM033900092</t>
  </si>
  <si>
    <t>PM033900092</t>
  </si>
  <si>
    <t>PM13CIAIND2PEL</t>
  </si>
  <si>
    <t>PMES - 2º PELOTAO - 13ª CIA
IND.</t>
  </si>
  <si>
    <t>-------&gt;PM033900091</t>
  </si>
  <si>
    <t>PM033900091</t>
  </si>
  <si>
    <t>PM13CIAIND1PEL</t>
  </si>
  <si>
    <t>PMES - 1º PELOTAO - 13ª CIA
IND.</t>
  </si>
  <si>
    <t>-------&gt;PM033900340</t>
  </si>
  <si>
    <t>PM033900340</t>
  </si>
  <si>
    <t>PM13CIAINDPCS</t>
  </si>
  <si>
    <t>PMES - PELOTAO CMD
SERVICO - PCS - 13ª CIA IND.</t>
  </si>
  <si>
    <t>-------&gt;PM033900094</t>
  </si>
  <si>
    <t>PM033900094</t>
  </si>
  <si>
    <t>PM13CIAIND4PEL</t>
  </si>
  <si>
    <t>PMES - 4º PELOTAO (FORCA
TATICA) - 13ª CIA IND.</t>
  </si>
  <si>
    <t>-------&gt;PM033900093</t>
  </si>
  <si>
    <t>PM033900093</t>
  </si>
  <si>
    <t>PM13CIAIND3PEL</t>
  </si>
  <si>
    <t>PMES - 3º PELOTAO - 13ª CIA
IND.</t>
  </si>
  <si>
    <t>-------&gt;PM033900335</t>
  </si>
  <si>
    <t>PM033900335</t>
  </si>
  <si>
    <t>PM13CIAINDSECOPERACI</t>
  </si>
  <si>
    <t>PMES - SECAO OPERACIONAL
- 13ª CIA IND.</t>
  </si>
  <si>
    <t>--------&gt;PM095500050</t>
  </si>
  <si>
    <t>PM095500050</t>
  </si>
  <si>
    <t>PM13CIAINDSUBSECP3</t>
  </si>
  <si>
    <t>PMES - SUBSECAO P/3 - 13ª
CIA IND.</t>
  </si>
  <si>
    <t>--------&gt;PM095500049</t>
  </si>
  <si>
    <t>PM095500049</t>
  </si>
  <si>
    <t>PM13CIAINDSUBSECP2</t>
  </si>
  <si>
    <t>PMES - SUBSECAO P/2 - 13ª
CIA IND.</t>
  </si>
  <si>
    <t>------&gt;PM035500008</t>
  </si>
  <si>
    <t>PM035500008</t>
  </si>
  <si>
    <t>PM07BPM</t>
  </si>
  <si>
    <t>PMES - SETIMO BATALHAO -
7º BPM</t>
  </si>
  <si>
    <t>-------&gt;PM033900306</t>
  </si>
  <si>
    <t>PM033900306</t>
  </si>
  <si>
    <t>PM07BPMSECAOP5</t>
  </si>
  <si>
    <t>PMES - SECAO P/5 - 7º BPM</t>
  </si>
  <si>
    <t>-------&gt;PM033900070</t>
  </si>
  <si>
    <t>PM033900070</t>
  </si>
  <si>
    <t>PM07BPM2CIA</t>
  </si>
  <si>
    <t>PMES - 2ª COMPANHIA - 7º
BPM</t>
  </si>
  <si>
    <t>--------&gt;PM095500295</t>
  </si>
  <si>
    <t>PM095500295</t>
  </si>
  <si>
    <t>PM07BPM1PEL2CIA</t>
  </si>
  <si>
    <t>PMES - 1º PEL DA 2ª CIA - 7º
BPM</t>
  </si>
  <si>
    <t>--------&gt;PM095500297</t>
  </si>
  <si>
    <t>PM095500297</t>
  </si>
  <si>
    <t>PM07BPM3PEL2CIA</t>
  </si>
  <si>
    <t>PMES - 3º PEL DA 2ª CIA - 7º
BPM</t>
  </si>
  <si>
    <t>--------&gt;PM095500296</t>
  </si>
  <si>
    <t>PM095500296</t>
  </si>
  <si>
    <t>PM07BPM2PEL2CIA</t>
  </si>
  <si>
    <t>PMES - 2º PEL DA 2ª CIA - 7º
BPM</t>
  </si>
  <si>
    <t>-------&gt;PM033900072</t>
  </si>
  <si>
    <t>PM033900072</t>
  </si>
  <si>
    <t>PM07BPM4CIA</t>
  </si>
  <si>
    <t>PMES - 4ª COMPANHIA - 7º
BPM</t>
  </si>
  <si>
    <t>--------&gt;PM095500303</t>
  </si>
  <si>
    <t>PM095500303</t>
  </si>
  <si>
    <t>PM07BPM3PEL4CIA</t>
  </si>
  <si>
    <t>PMES - 3º PEL DA 4ª CIA - 7º
BPM</t>
  </si>
  <si>
    <t>--------&gt;PM095500302</t>
  </si>
  <si>
    <t>PM095500302</t>
  </si>
  <si>
    <t>PM07BPM2PEL4CIA</t>
  </si>
  <si>
    <t>PMES - 2º PEL DA 4ª CIA - 7º
BPM</t>
  </si>
  <si>
    <t>--------&gt;PM095500301</t>
  </si>
  <si>
    <t>PM095500301</t>
  </si>
  <si>
    <t>PM07BPM1PEL4CIA</t>
  </si>
  <si>
    <t>PMES - 1º PEL DA 4ª CIA - 7º
BPM</t>
  </si>
  <si>
    <t>-------&gt;PM033900300</t>
  </si>
  <si>
    <t>PM033900300</t>
  </si>
  <si>
    <t>PM07BPMSECAOP2</t>
  </si>
  <si>
    <t>PMES - SECAO P/2 - 7º BPM</t>
  </si>
  <si>
    <t>-------&gt;PM033900298</t>
  </si>
  <si>
    <t>PM033900298</t>
  </si>
  <si>
    <t>PM07BPMDIVADMLOGCORR</t>
  </si>
  <si>
    <t>PMES - DIV ADMIN LOGIST E
CORREICIONAL - 7º BPM</t>
  </si>
  <si>
    <t>--------&gt;PM095500304</t>
  </si>
  <si>
    <t>PM095500304</t>
  </si>
  <si>
    <t>PM07BPMSECRECHUMCOM</t>
  </si>
  <si>
    <t>PMES - SEC DE RECUR
HUMAN E COMUN SOCIAL - 7º
BPM</t>
  </si>
  <si>
    <t>---------&gt;PM075500096</t>
  </si>
  <si>
    <t>PM075500096</t>
  </si>
  <si>
    <t>PM07BPMSUBSECCOMSOCI</t>
  </si>
  <si>
    <t>PMES - SUBSEC DE
COMUNICACAO SOCIAL - 7º
BPM</t>
  </si>
  <si>
    <t>--------&gt;PM095500306</t>
  </si>
  <si>
    <t>PM095500306</t>
  </si>
  <si>
    <t>PM07BPMSECPROCADMJUD</t>
  </si>
  <si>
    <t>PMES - SEC DE PROCEDIM
ADMIN E JUDICIAIS - 7º BPM</t>
  </si>
  <si>
    <t>---------&gt;PM075500097</t>
  </si>
  <si>
    <t>PM075500097</t>
  </si>
  <si>
    <t>PM07BPMSUBSECAPOIPAJ</t>
  </si>
  <si>
    <t>PMES - SUBSEC DE APOIO EM
PAJ - 7º BPM</t>
  </si>
  <si>
    <t>--------&gt;PM095500305</t>
  </si>
  <si>
    <t>PM095500305</t>
  </si>
  <si>
    <t>PM07BPMSECLOGISTICA</t>
  </si>
  <si>
    <t>PMES - SEC DE LOGISTICA - 7º
BPM</t>
  </si>
  <si>
    <t>---------&gt;PM095500030</t>
  </si>
  <si>
    <t>PM095500030</t>
  </si>
  <si>
    <t>PM07BPMSUBSECALMOXAR</t>
  </si>
  <si>
    <t>PMES - SUBSEC. DE
PATRIMONIO - 7º BPM</t>
  </si>
  <si>
    <t>---------&gt;PM095500032</t>
  </si>
  <si>
    <t>PM095500032</t>
  </si>
  <si>
    <t>PM07BPMSSTECINFCOMUN</t>
  </si>
  <si>
    <t>PMES - SUBSEC. TEC. DA INF.
E COMUN - 7º BPM</t>
  </si>
  <si>
    <t>---------&gt;PM095500031</t>
  </si>
  <si>
    <t>PM095500031</t>
  </si>
  <si>
    <t>PM07BPMSUBSECTRANSPO</t>
  </si>
  <si>
    <t>PMES - SUBSEC. DE
TRANSPORTE - 7º BPM</t>
  </si>
  <si>
    <t>---------&gt;PM095500029</t>
  </si>
  <si>
    <t>PM095500029</t>
  </si>
  <si>
    <t>PM07BPMSUBSECARMMUN</t>
  </si>
  <si>
    <t>PMES - SUBSEC. DE
ARMAMENT E MUNIC. - 7º BPM</t>
  </si>
  <si>
    <t>-------&gt;PM033900074</t>
  </si>
  <si>
    <t>PM033900074</t>
  </si>
  <si>
    <t>PM07BPM6CIA</t>
  </si>
  <si>
    <t>PMES - 6ª COMPANHIA
(FORCA TATICA) - 7º BPM</t>
  </si>
  <si>
    <t>-------&gt;PM033900073</t>
  </si>
  <si>
    <t>PM033900073</t>
  </si>
  <si>
    <t>PM07BPM5CIA</t>
  </si>
  <si>
    <t>PMES - 5ª COMPANHIA - 7º
BPM</t>
  </si>
  <si>
    <t>-------&gt;PM033900071</t>
  </si>
  <si>
    <t>PM033900071</t>
  </si>
  <si>
    <t>PM07BPM3CIA</t>
  </si>
  <si>
    <t>PMES - 3ª COMPANHIA - 7º
BPM</t>
  </si>
  <si>
    <t>--------&gt;PM095500298</t>
  </si>
  <si>
    <t>PM095500298</t>
  </si>
  <si>
    <t>PM07BPM1PEL3CIA</t>
  </si>
  <si>
    <t>PMES - 1º PEL DA 3ª CIA - 7º
BPM</t>
  </si>
  <si>
    <t>--------&gt;PM095500300</t>
  </si>
  <si>
    <t>PM095500300</t>
  </si>
  <si>
    <t>PM07BPM3PEL3CIA</t>
  </si>
  <si>
    <t>PMES - 3º PEL DA 3ª CIA - 7º
BPM</t>
  </si>
  <si>
    <t>--------&gt;PM095500299</t>
  </si>
  <si>
    <t>PM095500299</t>
  </si>
  <si>
    <t>PM07BPM2PEL3CIA</t>
  </si>
  <si>
    <t>PMES - 2º PEL DA 3ª CIA - 7º
BPM</t>
  </si>
  <si>
    <t>-------&gt;PM033900302</t>
  </si>
  <si>
    <t>PM033900302</t>
  </si>
  <si>
    <t>PM07BPMDIVOPERACIO</t>
  </si>
  <si>
    <t>PMES - DIV. OPERACIONAL -
7º BPM</t>
  </si>
  <si>
    <t>--------&gt;PM095500308</t>
  </si>
  <si>
    <t>PM095500308</t>
  </si>
  <si>
    <t>PM07BPMCIAFORCATATIC</t>
  </si>
  <si>
    <t>PMES - CIA DE FORCA TATICA
- 7º BPM</t>
  </si>
  <si>
    <t>---------&gt;PM075500101</t>
  </si>
  <si>
    <t>PM075500101</t>
  </si>
  <si>
    <t>PM07BPM1PELFORCATATI</t>
  </si>
  <si>
    <t>PMES - 1º PELOTAO DE
FORCA TATICA - 7º BPM</t>
  </si>
  <si>
    <t>---------&gt;PM075500102</t>
  </si>
  <si>
    <t>PM075500102</t>
  </si>
  <si>
    <t>PM07BPM2PELFORCATATI</t>
  </si>
  <si>
    <t>PMES - 2º PELOTAO DE
FORCA TATICA - 7º BPM</t>
  </si>
  <si>
    <t>--------&gt;PM095500307</t>
  </si>
  <si>
    <t>PM095500307</t>
  </si>
  <si>
    <t>PM07BPMSECINTELIGENC</t>
  </si>
  <si>
    <t>PMES - SEC DE INTELIGENCIA
- 7º BPM</t>
  </si>
  <si>
    <t>---------&gt;PM075500100</t>
  </si>
  <si>
    <t>PM075500100</t>
  </si>
  <si>
    <t>PM07BPMSUBSECOPEINTE</t>
  </si>
  <si>
    <t>PMES - SUBSEC DE OPERAC
DE INTELIGENCIA - 7º BPM</t>
  </si>
  <si>
    <t>--------&gt;PM075500043</t>
  </si>
  <si>
    <t>PM075500043</t>
  </si>
  <si>
    <t>PM07BPMSECPLANEJAMEN</t>
  </si>
  <si>
    <t>PMES - SECAO DE
PLANEJAMENTO - 7º BPM</t>
  </si>
  <si>
    <t>---------&gt;PM075500099</t>
  </si>
  <si>
    <t>PM075500099</t>
  </si>
  <si>
    <t>PM07BPMSUBSECPLANOPE</t>
  </si>
  <si>
    <t>PMES - SUBSEC DE
PLANEJAMENTO OPERACINAL
- 7º BPM</t>
  </si>
  <si>
    <t>---------&gt;PM075500098</t>
  </si>
  <si>
    <t>PM075500098</t>
  </si>
  <si>
    <t>PM07BPMSUBSECESTIANA</t>
  </si>
  <si>
    <t>PMES - SUBSEC DE ESTATIS E
ANALISE CRIMIN - 7º BPM</t>
  </si>
  <si>
    <t>--------&gt;PM095500309</t>
  </si>
  <si>
    <t>PM095500309</t>
  </si>
  <si>
    <t>PM07BPMSUBSECTRANSIT</t>
  </si>
  <si>
    <t>PMES - SUBSEC DE TRANSITO
- 7º BPM</t>
  </si>
  <si>
    <t>-------&gt;PM033900308</t>
  </si>
  <si>
    <t>PM033900308</t>
  </si>
  <si>
    <t>PM07BPMSPAJM</t>
  </si>
  <si>
    <t>PMES - SPAJM - 7º BPM</t>
  </si>
  <si>
    <t>-------&gt;PM033900068</t>
  </si>
  <si>
    <t>PM033900068</t>
  </si>
  <si>
    <t>PM07BPMPCS</t>
  </si>
  <si>
    <t>PMES - PELOTAO CMD
SERVICO PCS - 7º BPM</t>
  </si>
  <si>
    <t>-------&gt;PM033900069</t>
  </si>
  <si>
    <t>PM033900069</t>
  </si>
  <si>
    <t>PM07BPM1CIA</t>
  </si>
  <si>
    <t>PMES - 1ª COMPANHIA - 7º
BPM</t>
  </si>
  <si>
    <t>--------&gt;PM095500294</t>
  </si>
  <si>
    <t>PM095500294</t>
  </si>
  <si>
    <t>PM07BPM1PEL1CIA</t>
  </si>
  <si>
    <t>PMES - 2º PEL DA 1ª CIA - 7º
BPM</t>
  </si>
  <si>
    <t>--------&gt;PM095500293</t>
  </si>
  <si>
    <t>PM095500293</t>
  </si>
  <si>
    <t>PMES - 1º PEL DA 1ª CIA - 7º
BPM</t>
  </si>
  <si>
    <t>-------&gt;PM033900304</t>
  </si>
  <si>
    <t>PM033900304</t>
  </si>
  <si>
    <t>PM07BPMSECAOP4</t>
  </si>
  <si>
    <t>PMES - SECAO P/4 - 7º BPM</t>
  </si>
  <si>
    <t>------&gt;PM035500014</t>
  </si>
  <si>
    <t>PM035500014</t>
  </si>
  <si>
    <t>PM11CIAIND</t>
  </si>
  <si>
    <t>PMES - 11ª CIA
INDEPENDENTE - 11ª CIA IND.</t>
  </si>
  <si>
    <t>-------&gt;PM033900082</t>
  </si>
  <si>
    <t>PM033900082</t>
  </si>
  <si>
    <t>PM11CIAIND2PEL</t>
  </si>
  <si>
    <t>PMES - 2º PELOTAO - 11ª CIA
IND.</t>
  </si>
  <si>
    <t>-------&gt;PM033900081</t>
  </si>
  <si>
    <t>PM033900081</t>
  </si>
  <si>
    <t>PM11CIAIND1PEL</t>
  </si>
  <si>
    <t>PMES - 1º PELOTAO - 11ª CIA
IND.</t>
  </si>
  <si>
    <t>-------&gt;PM033900080</t>
  </si>
  <si>
    <t>PM033900080</t>
  </si>
  <si>
    <t>PM11CIAINDSADM</t>
  </si>
  <si>
    <t>PMES - SECAO
ADMINISTRATIVA - 11ª CIA
IND.</t>
  </si>
  <si>
    <t>--------&gt;PM095500042</t>
  </si>
  <si>
    <t>PM095500042</t>
  </si>
  <si>
    <t>PM11CIAINDSSTECNINFO</t>
  </si>
  <si>
    <t>PMES - SUBSEC. DE TEC. DA
INFOR. - 11ª CIA IND.</t>
  </si>
  <si>
    <t>--------&gt;PM095500040</t>
  </si>
  <si>
    <t>PM095500040</t>
  </si>
  <si>
    <t>PM11CIAINDSUBSECP4</t>
  </si>
  <si>
    <t>PMES - SUBSECAO P/4 - 11ª
CIA IND.</t>
  </si>
  <si>
    <t>--------&gt;PM095500039</t>
  </si>
  <si>
    <t>PM095500039</t>
  </si>
  <si>
    <t>PM11CIAINDSUBSECP1</t>
  </si>
  <si>
    <t>PMES - SUBSECAO P/1 - 11ª
CIA IND.</t>
  </si>
  <si>
    <t>--------&gt;PM095500041</t>
  </si>
  <si>
    <t>PM095500041</t>
  </si>
  <si>
    <t>PM11CIAINDSUBSECP5</t>
  </si>
  <si>
    <t>PMES - SUBSECAO P/5 - 11ª
CIA IND.</t>
  </si>
  <si>
    <t>-------&gt;PM033900083</t>
  </si>
  <si>
    <t>PM033900083</t>
  </si>
  <si>
    <t>PM11CIAIND3PEL</t>
  </si>
  <si>
    <t>PMES - 3º PELOTAO - 11ª CIA
IND.</t>
  </si>
  <si>
    <t>-------&gt;PM033900324</t>
  </si>
  <si>
    <t>PM033900324</t>
  </si>
  <si>
    <t>PM11CIAINDSECOPERACI</t>
  </si>
  <si>
    <t>PMES - SECAO OPERACIONAL
- 11ª CIA IND.</t>
  </si>
  <si>
    <t>--------&gt;PM095500038</t>
  </si>
  <si>
    <t>PM095500038</t>
  </si>
  <si>
    <t>PM11CIAINDSUBSECP3</t>
  </si>
  <si>
    <t>PMES - SUBSECAO P/3 - 11ª
CIA IND.</t>
  </si>
  <si>
    <t>--------&gt;PM095500037</t>
  </si>
  <si>
    <t>PM095500037</t>
  </si>
  <si>
    <t>PM11CIAINDSUBSECP2</t>
  </si>
  <si>
    <t>PMES - SUBSECAO P/2 - 11ª
CIA IND.</t>
  </si>
  <si>
    <t>-------&gt;PM033900326</t>
  </si>
  <si>
    <t>PM033900326</t>
  </si>
  <si>
    <t>PM11CIAINDSSCPAJM</t>
  </si>
  <si>
    <t>PMES - SSCPAJM - 11ª CIA
IND.</t>
  </si>
  <si>
    <t>-------&gt;PM033900084</t>
  </si>
  <si>
    <t>PM033900084</t>
  </si>
  <si>
    <t>PM11CIAIND4PEL</t>
  </si>
  <si>
    <t>PMES - 4º PELOTAO (FORCA
TATICA) - 11ª CIA IND.</t>
  </si>
  <si>
    <t>------&gt;PM033900032</t>
  </si>
  <si>
    <t>PM033900032</t>
  </si>
  <si>
    <t>PM6CPORDIVCORADMLOG</t>
  </si>
  <si>
    <t>PMES - DIV CORPOR
ADMINISTRA E LOGISTICA - 6º
CPOR</t>
  </si>
  <si>
    <t>-------&gt;PM033900256</t>
  </si>
  <si>
    <t>PM033900256</t>
  </si>
  <si>
    <t>PM6CPORDIVADM</t>
  </si>
  <si>
    <t>PMES - DIV ADMINISTRATIVA -
6º CPOR</t>
  </si>
  <si>
    <t>--------&gt;PM075500038</t>
  </si>
  <si>
    <t>PM075500038</t>
  </si>
  <si>
    <t>PM6CPORSUBSECRECHUM</t>
  </si>
  <si>
    <t>PMES - SUBSEC DE
RECURSOS HUMANOS - 6º
CPOR</t>
  </si>
  <si>
    <t>--------&gt;PM075500039</t>
  </si>
  <si>
    <t>PM075500039</t>
  </si>
  <si>
    <t>PM6CPORSUBSECLOG</t>
  </si>
  <si>
    <t>PMES - SUBSEC DE
LOGISTICA - 6º CPOR</t>
  </si>
  <si>
    <t>------&gt;PM035500080</t>
  </si>
  <si>
    <t>PM035500080</t>
  </si>
  <si>
    <t>PM6CPORDIVCOROPEINTE</t>
  </si>
  <si>
    <t>PMES - DIV CORPOR OPERAC
E INTEGR INSTIT - 6º CPOR</t>
  </si>
  <si>
    <t>-------&gt;PM033900253</t>
  </si>
  <si>
    <t>PM033900253</t>
  </si>
  <si>
    <t>PM6CPORDIVOPEINTEG</t>
  </si>
  <si>
    <t>PMES - DIV OPERACIONAL E
DE INTEGRACAO - 6º CPOR</t>
  </si>
  <si>
    <t>--------&gt;PM075500037</t>
  </si>
  <si>
    <t>PM075500037</t>
  </si>
  <si>
    <t>PMCPOMSECRECURHUMAN</t>
  </si>
  <si>
    <t>PMES - SEC. RECURSOS
HUMANOS - CPOM</t>
  </si>
  <si>
    <t>--------&gt;PM075500035</t>
  </si>
  <si>
    <t>PM075500035</t>
  </si>
  <si>
    <t>PM6CPORSECPLANESTATI</t>
  </si>
  <si>
    <t>PMES - SEC PLANEJ ESTATI E
ANALIS CRIMIN - 6º CPOR</t>
  </si>
  <si>
    <t>--------&gt;PM075500036</t>
  </si>
  <si>
    <t>PM075500036</t>
  </si>
  <si>
    <t>PM6CPORSECINTERGPOLI</t>
  </si>
  <si>
    <t>PMES - SEC DE INTEGRACAO
POLICIAL - 6º CPOR</t>
  </si>
  <si>
    <t>------&gt;PM035500013</t>
  </si>
  <si>
    <t>PM035500013</t>
  </si>
  <si>
    <t>PM10BPM</t>
  </si>
  <si>
    <t>PMES - DECIMO BATALHAO -
10º BPM</t>
  </si>
  <si>
    <t>-------&gt;PM033900316</t>
  </si>
  <si>
    <t>PM033900316</t>
  </si>
  <si>
    <t>PM10BPMSECAOP4</t>
  </si>
  <si>
    <t>PMES - SECAO P/4 - 10º BPM</t>
  </si>
  <si>
    <t>--------&gt;PM095500036</t>
  </si>
  <si>
    <t>PM095500036</t>
  </si>
  <si>
    <t>PM10BPMSSTECINFCOMUN</t>
  </si>
  <si>
    <t>PMES - SUBSEC. TEC. DA INF.
E COMUN - 10º BPM</t>
  </si>
  <si>
    <t>--------&gt;PM095500034</t>
  </si>
  <si>
    <t>PM095500034</t>
  </si>
  <si>
    <t>PM10BPMSUBSECALMOXAR</t>
  </si>
  <si>
    <t>PMES - SUBSEC. DE
ALMOXARIFADO - 10º BPM</t>
  </si>
  <si>
    <t>--------&gt;PM095500035</t>
  </si>
  <si>
    <t>PM095500035</t>
  </si>
  <si>
    <t>PM10BPMSUBSECTRANSPO</t>
  </si>
  <si>
    <t>PMES - SUBSEC. DE
TRANSPORTE - 10º BPM</t>
  </si>
  <si>
    <t>--------&gt;PM095500033</t>
  </si>
  <si>
    <t>PM095500033</t>
  </si>
  <si>
    <t>PM10BPMSUBSECARMMUN</t>
  </si>
  <si>
    <t>PMES - SUBSEC. DE
ARMAMENT E MUNIC. - 10º
BPM</t>
  </si>
  <si>
    <t>-------&gt;PM033900310</t>
  </si>
  <si>
    <t>PM033900310</t>
  </si>
  <si>
    <t>PM10BPMSECAOP1</t>
  </si>
  <si>
    <t>PMES - SECAO P/1 - 10º BPM</t>
  </si>
  <si>
    <t>-------&gt;PM033900314</t>
  </si>
  <si>
    <t>PM033900314</t>
  </si>
  <si>
    <t>PM10BPMSECAOP3</t>
  </si>
  <si>
    <t>PMES - SECAO P/3 - 10º BPM</t>
  </si>
  <si>
    <t>-------&gt;PM033900078</t>
  </si>
  <si>
    <t>PM033900078</t>
  </si>
  <si>
    <t>PM10BPM3CIA</t>
  </si>
  <si>
    <t>PMES - 3ª COMPANHIA - 10º
BPM</t>
  </si>
  <si>
    <t>-------&gt;PM033900318</t>
  </si>
  <si>
    <t>PM033900318</t>
  </si>
  <si>
    <t>PM10BPMSUBSECAOP5</t>
  </si>
  <si>
    <t>PMES - SUBSECAO P/5 - 10º
BPM</t>
  </si>
  <si>
    <t>-------&gt;PM033900322</t>
  </si>
  <si>
    <t>PM033900322</t>
  </si>
  <si>
    <t>PM10BPMSPAJM</t>
  </si>
  <si>
    <t>PMES - SPAJM - 10º BPM</t>
  </si>
  <si>
    <t>-------&gt;PM033900312</t>
  </si>
  <si>
    <t>PM033900312</t>
  </si>
  <si>
    <t>PM10BPMSECAOP2</t>
  </si>
  <si>
    <t>PMES - SECAO P/2 - 10º BPM</t>
  </si>
  <si>
    <t>-------&gt;PM033900075</t>
  </si>
  <si>
    <t>PM033900075</t>
  </si>
  <si>
    <t>PM10BPMPCS</t>
  </si>
  <si>
    <t>PMES - PELOTAO CMD E
SERVICO PCS - 10º BPM</t>
  </si>
  <si>
    <t>-------&gt;PM033900076</t>
  </si>
  <si>
    <t>PM033900076</t>
  </si>
  <si>
    <t>PM10BPM1CIA</t>
  </si>
  <si>
    <t>PMES - 1ª COMPANHIA - 10º
BPM</t>
  </si>
  <si>
    <t>-------&gt;PM033900320</t>
  </si>
  <si>
    <t>PM033900320</t>
  </si>
  <si>
    <t>PM10BPMSUBSECTRANSIT</t>
  </si>
  <si>
    <t>PMES - SUBSECAO DE
TRANSITO - 10º BPM</t>
  </si>
  <si>
    <t>-------&gt;PM033900077</t>
  </si>
  <si>
    <t>PM033900077</t>
  </si>
  <si>
    <t>PM10BPM2CIA</t>
  </si>
  <si>
    <t>PMES - 2ª COMPANHIA - 10º
BPM</t>
  </si>
  <si>
    <t>-------&gt;PM033900079</t>
  </si>
  <si>
    <t>PM033900079</t>
  </si>
  <si>
    <t>PM10BPMPELFT</t>
  </si>
  <si>
    <t>PMES - PELOTAO DE FORCA
TATICA - 10º BPM</t>
  </si>
  <si>
    <t>-----&gt;PM022000006</t>
  </si>
  <si>
    <t>PM022000006</t>
  </si>
  <si>
    <t>PMASSALES</t>
  </si>
  <si>
    <t>PMES - ASS.
MILITAR-ASSEMBLEIA
LEGISLATIVA - ALES</t>
  </si>
  <si>
    <t>-----&gt;PM022000009</t>
  </si>
  <si>
    <t>PM022000009</t>
  </si>
  <si>
    <t>PMDRH</t>
  </si>
  <si>
    <t>PMES - DIRETORIA DE
RECURSOS HUMANOS - DRH</t>
  </si>
  <si>
    <t>------&gt;PM035500056</t>
  </si>
  <si>
    <t>PM035500056</t>
  </si>
  <si>
    <t>PMDRHDIVCORINGPROACE</t>
  </si>
  <si>
    <t>PMES - DIVISAO CORP.
INGRES. PROMO. E ACESSO -
DRH</t>
  </si>
  <si>
    <t>-------&gt;PM033900204</t>
  </si>
  <si>
    <t>PM033900204</t>
  </si>
  <si>
    <t>PMDRHDIVPROMO</t>
  </si>
  <si>
    <t>PMES - DIVISAO DE
PROMOCAO - DRH</t>
  </si>
  <si>
    <t>--------&gt;PM075500020</t>
  </si>
  <si>
    <t>PM075500020</t>
  </si>
  <si>
    <t>PMDRHSRH8</t>
  </si>
  <si>
    <t>PMES - SECAO RH-8 - CPP E
CPQOA - DRH</t>
  </si>
  <si>
    <t>--------&gt;PM075500019</t>
  </si>
  <si>
    <t>PM075500019</t>
  </si>
  <si>
    <t>PMDRHSRH7</t>
  </si>
  <si>
    <t>PMES - SECAO RH-7 - DRH</t>
  </si>
  <si>
    <t>---------&gt;PM075500062</t>
  </si>
  <si>
    <t>PM075500062</t>
  </si>
  <si>
    <t>PMDRHCOMMEDVALPM</t>
  </si>
  <si>
    <t>PMES - COMISSAO DE MEDAL.
VALOR PM - DRH</t>
  </si>
  <si>
    <t>-------&gt;PM033900203</t>
  </si>
  <si>
    <t>PM033900203</t>
  </si>
  <si>
    <t>PMDRHDIVACESS</t>
  </si>
  <si>
    <t>PMES - DIVISAO DE ACESSO -
DRH</t>
  </si>
  <si>
    <t>--------&gt;PM075500018</t>
  </si>
  <si>
    <t>PM075500018</t>
  </si>
  <si>
    <t>PMDRHSRH6</t>
  </si>
  <si>
    <t>PMES - SECAO RH-6 - DRH</t>
  </si>
  <si>
    <t>-------&gt;PM033900202</t>
  </si>
  <si>
    <t>PM033900202</t>
  </si>
  <si>
    <t>PMDRHDIVISINGRESS</t>
  </si>
  <si>
    <t>PMES - DIVISAO DE
INGRESSO - DRH</t>
  </si>
  <si>
    <t>--------&gt;PM095500011</t>
  </si>
  <si>
    <t>PM095500011</t>
  </si>
  <si>
    <t>PMDRHESTAGVOLRRCIV</t>
  </si>
  <si>
    <t>PMES - SUBSECAO ESTAG.
VOLUNT RR E CIVIS - DRH</t>
  </si>
  <si>
    <t>--------&gt;PM075500017</t>
  </si>
  <si>
    <t>PM075500017</t>
  </si>
  <si>
    <t>PMDRHSRH5</t>
  </si>
  <si>
    <t>PMES - SECAO RH-5 - DRH</t>
  </si>
  <si>
    <t>------&gt;PM035500055</t>
  </si>
  <si>
    <t>PM035500055</t>
  </si>
  <si>
    <t>PMDRHDIVCORPDIRCAD</t>
  </si>
  <si>
    <t>PMES - DIVISAO CORP.
DIREITOS E CADASTRO - DRH</t>
  </si>
  <si>
    <t>-------&gt;PM033900199</t>
  </si>
  <si>
    <t>PM033900199</t>
  </si>
  <si>
    <t>PMDRHSUBSECGIPM</t>
  </si>
  <si>
    <t>PMES - SUBSECAO GIPM -
DRH</t>
  </si>
  <si>
    <t>-------&gt;PM033900201</t>
  </si>
  <si>
    <t>PM033900201</t>
  </si>
  <si>
    <t>PMDRHDIVBENINAT</t>
  </si>
  <si>
    <t>PMES - DIVISAO BENEFECIOS
INATIVACAO - DRH</t>
  </si>
  <si>
    <t>--------&gt;PM075500015</t>
  </si>
  <si>
    <t>PM075500015</t>
  </si>
  <si>
    <t>PMDRHSRH3</t>
  </si>
  <si>
    <t>PMES - SECAO RH-3 - DRH</t>
  </si>
  <si>
    <t>--------&gt;PM075500016</t>
  </si>
  <si>
    <t>PM075500016</t>
  </si>
  <si>
    <t>PMDRHSRH4</t>
  </si>
  <si>
    <t>PMES - SECAO RH-4 - DRH</t>
  </si>
  <si>
    <t>-------&gt;PM033900200</t>
  </si>
  <si>
    <t>PM033900200</t>
  </si>
  <si>
    <t>PMDRHSRH2</t>
  </si>
  <si>
    <t>PMES - SECAO RH-2 - DRH</t>
  </si>
  <si>
    <t>--------&gt;PM095500010</t>
  </si>
  <si>
    <t>PM095500010</t>
  </si>
  <si>
    <t>PMDRHSUBSECCEDOC</t>
  </si>
  <si>
    <t>PMES - SEBSECAO CEDOC -
DRH</t>
  </si>
  <si>
    <t>------&gt;PM035500054</t>
  </si>
  <si>
    <t>PM035500054</t>
  </si>
  <si>
    <t>PMDRHSRH1</t>
  </si>
  <si>
    <t>PMES - SUBSECAO RH-1 - DRH</t>
  </si>
  <si>
    <t>-----&gt;PM022000013</t>
  </si>
  <si>
    <t>PM022000013</t>
  </si>
  <si>
    <t>PMDAF</t>
  </si>
  <si>
    <t>PMES - DIRETORIA
ADMINISTRACAO DE FROTA -
DAF</t>
  </si>
  <si>
    <t>------&gt;PM035500064</t>
  </si>
  <si>
    <t>PM035500064</t>
  </si>
  <si>
    <t>PMDAFDIVGESTFROTA</t>
  </si>
  <si>
    <t>PMES - DIV. DE GESTAO DE
FROTA - DAF-1</t>
  </si>
  <si>
    <t>-------&gt;PM075500028</t>
  </si>
  <si>
    <t>PM075500028</t>
  </si>
  <si>
    <t>PMDAFSECANALISINQTEC</t>
  </si>
  <si>
    <t>PMES - SEC. DE ANALISE DE
INQUER. TECNICO - DAF-1</t>
  </si>
  <si>
    <t>-------&gt;PM075500027</t>
  </si>
  <si>
    <t>PM075500027</t>
  </si>
  <si>
    <t>PMDAFSECGESTFROTA</t>
  </si>
  <si>
    <t>PMES - SEC. GESTAO DE
FROTA - DAF-1</t>
  </si>
  <si>
    <t>-------&gt;PM095500012</t>
  </si>
  <si>
    <t>PM095500012</t>
  </si>
  <si>
    <t>PMDAFSUBSECTRANSPORT</t>
  </si>
  <si>
    <t>PMES - SUBSEC. DE
TRANSPORTE - DAF-1</t>
  </si>
  <si>
    <t>------&gt;PM035500065</t>
  </si>
  <si>
    <t>PM035500065</t>
  </si>
  <si>
    <t>PMDAFDIVGESTCOMBBMAN</t>
  </si>
  <si>
    <t>PMES - DIV. DE GESTAO DE
COMBUST E MANUTEN - DAF-2</t>
  </si>
  <si>
    <t>-------&gt;PM075500029</t>
  </si>
  <si>
    <t>PM075500029</t>
  </si>
  <si>
    <t>PMDAFGESTCOMBUST</t>
  </si>
  <si>
    <t>PMES - SEC. DE GESTAO DE
COMBUSTIVEL - DAF-2</t>
  </si>
  <si>
    <t>-------&gt;PM075500030</t>
  </si>
  <si>
    <t>PM075500030</t>
  </si>
  <si>
    <t>PMDAFGESTMANUTEN</t>
  </si>
  <si>
    <t>PMES - SEC. DE GESTAO DE
MANUTENCAO - DAF-2</t>
  </si>
  <si>
    <t>------&gt;PM035500063</t>
  </si>
  <si>
    <t>PM035500063</t>
  </si>
  <si>
    <t>PMDAFSUBSECCONDOC</t>
  </si>
  <si>
    <t>PMES - SUBSEC. DE CONTR.
DE DOC. (SECRETAR.) - DAF</t>
  </si>
  <si>
    <t>----&gt;PMPOLCLINCIR</t>
  </si>
  <si>
    <t>PMPOLCLINCIR</t>
  </si>
  <si>
    <t>CLINICA CIRURGICA</t>
  </si>
  <si>
    <t>----&gt;PMHPMAPCIR</t>
  </si>
  <si>
    <t>PMHPMAPCIR</t>
  </si>
  <si>
    <t>SECAO APOIO CIRURGICO</t>
  </si>
  <si>
    <t>-----&gt;PMHPMEMERGAD</t>
  </si>
  <si>
    <t>PMHPMEMERGAD</t>
  </si>
  <si>
    <t>SECAO EMERGENCIA ADULTO</t>
  </si>
  <si>
    <t>-----&gt;PMHPMCME</t>
  </si>
  <si>
    <t>PMHPMCME</t>
  </si>
  <si>
    <t>SECAO CME</t>
  </si>
  <si>
    <t>-----&gt;PMHPMANES</t>
  </si>
  <si>
    <t>PMHPMANES</t>
  </si>
  <si>
    <t>SECAO ANESTESIA</t>
  </si>
  <si>
    <t>----&gt;PMPOLPED</t>
  </si>
  <si>
    <t>PMPOLPED</t>
  </si>
  <si>
    <t>----&gt;PMPOLCLINMED</t>
  </si>
  <si>
    <t>PMPOLCLINMED</t>
  </si>
  <si>
    <t>CLINICA MEDICA</t>
  </si>
  <si>
    <t>----&gt;PMPOLCLINOBST</t>
  </si>
  <si>
    <t>PMPOLCLINOBST</t>
  </si>
  <si>
    <t>CLINICA OBSTETRICA</t>
  </si>
  <si>
    <t>19473043000112</t>
  </si>
  <si>
    <t>FUNDACAO DE PREVIDENCIA
COMPLEMENTAR DO ESTADO DO
ESPIRITO SANTO - PREVES</t>
  </si>
  <si>
    <t>FUNDACAO DE PREVIDENCIA
COMPLEMENTAR DO ESTADO DO
ESPIRITO SANTO</t>
  </si>
  <si>
    <t>----&gt;CD</t>
  </si>
  <si>
    <t>CD</t>
  </si>
  <si>
    <t>CONSELHO DELIBERATIVO</t>
  </si>
  <si>
    <t>-----&gt;CIR</t>
  </si>
  <si>
    <t>CIR</t>
  </si>
  <si>
    <t>COMITE DE INVESTIMENTOS
E RISCO</t>
  </si>
  <si>
    <t>-----&gt;DE</t>
  </si>
  <si>
    <t>------&gt;DP</t>
  </si>
  <si>
    <t>-------&gt;OUV</t>
  </si>
  <si>
    <t>-------&gt;DS</t>
  </si>
  <si>
    <t>DIRETORIA DE SEGURIDADE</t>
  </si>
  <si>
    <t>--------&gt;GESEG</t>
  </si>
  <si>
    <t>GESEG</t>
  </si>
  <si>
    <t>GERENCIA DE SEGURIDADE</t>
  </si>
  <si>
    <t>---------&gt;SEG</t>
  </si>
  <si>
    <t>AREA DE SEGURIDADE</t>
  </si>
  <si>
    <t>-------&gt;ASJUR</t>
  </si>
  <si>
    <t>-------&gt;ASTI</t>
  </si>
  <si>
    <t>ASTI</t>
  </si>
  <si>
    <t>ASSESSORIA DE TI</t>
  </si>
  <si>
    <t>-------&gt;CPLP</t>
  </si>
  <si>
    <t>CPLP</t>
  </si>
  <si>
    <t>COMISSAO LICITACAO</t>
  </si>
  <si>
    <t>-------&gt;ASGOV</t>
  </si>
  <si>
    <t>ASGOV</t>
  </si>
  <si>
    <t>ASSESSORIA DE
GOVERNANCA
CORPORATIVA</t>
  </si>
  <si>
    <t>-------&gt;ASCOM</t>
  </si>
  <si>
    <t>-------&gt;DA</t>
  </si>
  <si>
    <t>DIRETORIA DE
ADMINISTRACAO</t>
  </si>
  <si>
    <t>--------&gt;GEAD</t>
  </si>
  <si>
    <t>GERENCIA DE
ADMINISTRACAO</t>
  </si>
  <si>
    <t>---------&gt;CON</t>
  </si>
  <si>
    <t>CON</t>
  </si>
  <si>
    <t>AREA DE CONTABILIDADE</t>
  </si>
  <si>
    <t>---------&gt;ADM</t>
  </si>
  <si>
    <t>ADM</t>
  </si>
  <si>
    <t>AREA DE ADMINISTRACAO</t>
  </si>
  <si>
    <t>---------&gt;RH</t>
  </si>
  <si>
    <t>RH</t>
  </si>
  <si>
    <t>AREA DE RH</t>
  </si>
  <si>
    <t>-------&gt;DI</t>
  </si>
  <si>
    <t>--------&gt;GEINV</t>
  </si>
  <si>
    <t>GEINV</t>
  </si>
  <si>
    <t>---------&gt;INV</t>
  </si>
  <si>
    <t>INV</t>
  </si>
  <si>
    <t>AREA DE INVESTIMENTOS</t>
  </si>
  <si>
    <t>----&gt;CAT</t>
  </si>
  <si>
    <t>CAT</t>
  </si>
  <si>
    <t>COMITE DE
ASSESSORAMENTO
TECNICO</t>
  </si>
  <si>
    <t>INSTITUTO EST DE PROT E
DEF DO CONSUMIDOR -
PROCON</t>
  </si>
  <si>
    <t>08109446000160</t>
  </si>
  <si>
    <t>INSTITUTO ESTADUAL DE
PROTECAO E DEFESA DO
CONSUMIDOR - PROCON-ES</t>
  </si>
  <si>
    <t>INSTITUTO EST DE
PROTECAO E
DEFESA DO
CONSUMIDOR</t>
  </si>
  <si>
    <t>DIJUR</t>
  </si>
  <si>
    <t>DIRETORIA JURIDICA</t>
  </si>
  <si>
    <t>GERAT</t>
  </si>
  <si>
    <t>GERENCIA DE
ATENDIMENTO AO
CONSUMIDOR</t>
  </si>
  <si>
    <t>CDFEDC</t>
  </si>
  <si>
    <t>CONSELHO DIRETOR
FUNDO ESTADUAL DEF
CONSUMIDOR</t>
  </si>
  <si>
    <t>-----&gt;01045500008</t>
  </si>
  <si>
    <t>GEAP</t>
  </si>
  <si>
    <t>GERENCIA DE APOIO A
PRESIDENCIA</t>
  </si>
  <si>
    <t>GEOF</t>
  </si>
  <si>
    <t>GERENCIA ORCAMENTARIA
E FINANCEIRA</t>
  </si>
  <si>
    <t>GERENCIA DE TECNOLOGIA
DA INFORMACAO</t>
  </si>
  <si>
    <t>-------&gt;01022000004</t>
  </si>
  <si>
    <t>NUINF</t>
  </si>
  <si>
    <t>NUCLEO DE INFORMATICA</t>
  </si>
  <si>
    <t>DIFIS</t>
  </si>
  <si>
    <t>DIRETORIA DE
FISCALIZACAO</t>
  </si>
  <si>
    <t>GEFIS</t>
  </si>
  <si>
    <t>GERENCIA DE
FISCALIZACAO</t>
  </si>
  <si>
    <t>INST DE TECNOLOGIA DA
INF E COMUNIC DO ESP
SANTO</t>
  </si>
  <si>
    <t>28162790000120</t>
  </si>
  <si>
    <t>INSTITUTO DE TECNOLOGIA DA
INFORMACAO E COMUNICACAO
DO ESTADO DO ESPIRITO
SANTO</t>
  </si>
  <si>
    <t>INST DE
TECNOLOGIA DA
INF E COMUNIC
DO ESP SANTO</t>
  </si>
  <si>
    <t>------&gt;01033900001</t>
  </si>
  <si>
    <t>-------&gt;01044700002</t>
  </si>
  <si>
    <t>01044700002</t>
  </si>
  <si>
    <t>GEFOR</t>
  </si>
  <si>
    <t>GERENCIA DE FINANCAS
E ORCAMENTO</t>
  </si>
  <si>
    <t>--------&gt;01055500004</t>
  </si>
  <si>
    <t>SGCON</t>
  </si>
  <si>
    <t>SUBGERENCIA DE
CONTABILIDADE</t>
  </si>
  <si>
    <t>--------&gt;01055500003</t>
  </si>
  <si>
    <t>SGFOR</t>
  </si>
  <si>
    <t>SUBGERENCIA DE
FINANCAS E ORCAMENTO</t>
  </si>
  <si>
    <t>-------&gt;01044700001</t>
  </si>
  <si>
    <t>01044700001</t>
  </si>
  <si>
    <t>--------&gt;01055500002</t>
  </si>
  <si>
    <t>SGTRE</t>
  </si>
  <si>
    <t>SUBGERENCIA DE
TREINAMENTO</t>
  </si>
  <si>
    <t>-------&gt;01044700003</t>
  </si>
  <si>
    <t>01044700003</t>
  </si>
  <si>
    <t>GERENCIA DE
ADMINISTRACAO GERAL</t>
  </si>
  <si>
    <t>SGAGE</t>
  </si>
  <si>
    <t>--------&gt;01055500006</t>
  </si>
  <si>
    <t>SGMAT</t>
  </si>
  <si>
    <t>SUBGERENCIA DE
MATERIAIS</t>
  </si>
  <si>
    <t>--------&gt;01055500005</t>
  </si>
  <si>
    <t>SGCOM</t>
  </si>
  <si>
    <t>SUBGERENCIA DE
COMPRAS</t>
  </si>
  <si>
    <t>------&gt;01033900002</t>
  </si>
  <si>
    <t>-------&gt;01044700005</t>
  </si>
  <si>
    <t>01044700005</t>
  </si>
  <si>
    <t>GEINF</t>
  </si>
  <si>
    <t>GERENCIA DE GESTAO
DA INFORMACAO</t>
  </si>
  <si>
    <t>--------&gt;01055500014</t>
  </si>
  <si>
    <t>SGSIN</t>
  </si>
  <si>
    <t>SUBGERENCIA DE
SISTEMAS DE
INFORMACAO</t>
  </si>
  <si>
    <t>-------&gt;01044700006</t>
  </si>
  <si>
    <t>01044700006</t>
  </si>
  <si>
    <t>GEOPE</t>
  </si>
  <si>
    <t>GERENCIA DE
OPERACOES</t>
  </si>
  <si>
    <t>--------&gt;01055500016</t>
  </si>
  <si>
    <t>SGHDK</t>
  </si>
  <si>
    <t>SUBGERENCIA DE HELP
DESK</t>
  </si>
  <si>
    <t>--------&gt;01055500020</t>
  </si>
  <si>
    <t>SGCTQ</t>
  </si>
  <si>
    <t>SUBGERENCIA DE
CONTROLE DE
QUALIDADE</t>
  </si>
  <si>
    <t>--------&gt;01055500015</t>
  </si>
  <si>
    <t>SGDAT</t>
  </si>
  <si>
    <t>SUBGERENCIA DE
DATACENTER</t>
  </si>
  <si>
    <t>--------&gt;01055500019</t>
  </si>
  <si>
    <t>SGMON</t>
  </si>
  <si>
    <t>SUBGERENCIA DE
MONITORAMENTO</t>
  </si>
  <si>
    <t>-------&gt;01044700007</t>
  </si>
  <si>
    <t>01044700007</t>
  </si>
  <si>
    <t>GESUP</t>
  </si>
  <si>
    <t>GERENCIA DE SUPORTE</t>
  </si>
  <si>
    <t>--------&gt;01055500028</t>
  </si>
  <si>
    <t>SGSWB</t>
  </si>
  <si>
    <t>SUBGERENCIA DE
SOFTWARE BASICO</t>
  </si>
  <si>
    <t>--------&gt;01055500024</t>
  </si>
  <si>
    <t>SGSEG</t>
  </si>
  <si>
    <t>SUBGERENCIA DE
SEGURANCA DA
INFORMACAO</t>
  </si>
  <si>
    <t>--------&gt;01055500025</t>
  </si>
  <si>
    <t>SGDBA</t>
  </si>
  <si>
    <t>SUBGERENCIA DE BANCO
DE DADOS</t>
  </si>
  <si>
    <t>--------&gt;01055500026</t>
  </si>
  <si>
    <t>SGINT</t>
  </si>
  <si>
    <t>SUBGERENCIA DE
INTERNET</t>
  </si>
  <si>
    <t>-------&gt;01044700004</t>
  </si>
  <si>
    <t>01044700004</t>
  </si>
  <si>
    <t>GESIN</t>
  </si>
  <si>
    <t>GERENCIA DE SISTEMAS
DE INFORMACAO</t>
  </si>
  <si>
    <t>--------&gt;01055500010</t>
  </si>
  <si>
    <t>SGMAS</t>
  </si>
  <si>
    <t>SUBGERENCIA DE
MANUTENCAO</t>
  </si>
  <si>
    <t>--------&gt;01055500008</t>
  </si>
  <si>
    <t>SUBGERENCIA DE
SISTEMAS</t>
  </si>
  <si>
    <t>--------&gt;01055500027</t>
  </si>
  <si>
    <t>SGITG</t>
  </si>
  <si>
    <t>SUBGERENCIA DE
INTEGRACAO</t>
  </si>
  <si>
    <t>--------&gt;01055500013</t>
  </si>
  <si>
    <t>SGDWH</t>
  </si>
  <si>
    <t>SUBGERENCIA DE DATA
WAREHOUSE</t>
  </si>
  <si>
    <t>--------&gt;01055500009</t>
  </si>
  <si>
    <t>SGPRJ</t>
  </si>
  <si>
    <t>SUBGERENCIA DE
PROJETOS</t>
  </si>
  <si>
    <t>--------&gt;01055500011</t>
  </si>
  <si>
    <t>SGCLI</t>
  </si>
  <si>
    <t>SUBGERENCIA DE
ATENDIMENTO A CLIENTE</t>
  </si>
  <si>
    <t>ASESP</t>
  </si>
  <si>
    <t>ASSESSORIA  ESPECIAL</t>
  </si>
  <si>
    <t>------&gt;01022000001</t>
  </si>
  <si>
    <t>RADIO E TELEVISAO ESPIRITO
SANTO</t>
  </si>
  <si>
    <t>36049641000188</t>
  </si>
  <si>
    <t>RADIO E
TELEVISAO
ESPIRITO SANTO</t>
  </si>
  <si>
    <t>-----&gt;01045500007</t>
  </si>
  <si>
    <t>SUBGERENCIA COMERCIAL</t>
  </si>
  <si>
    <t>DR</t>
  </si>
  <si>
    <t>DIRETORIA DE RADIO</t>
  </si>
  <si>
    <t>GEPJOP</t>
  </si>
  <si>
    <t>GERENCIA DE PROG JORNALISMO
E PRODUCAO DE RADIO</t>
  </si>
  <si>
    <t>SUJOR</t>
  </si>
  <si>
    <t>SUBGERENCIA DE JORNALISMO DA
RADIO</t>
  </si>
  <si>
    <t>SUPRO</t>
  </si>
  <si>
    <t>SUBGERENCIA DE PROGRAMACAO
E PRODUCAO DE RADIO</t>
  </si>
  <si>
    <t>DTV</t>
  </si>
  <si>
    <t>DIRETORIA DE TV</t>
  </si>
  <si>
    <t>GEJOPTV</t>
  </si>
  <si>
    <t>GERENCIA DE JORNALISMO E
PRODUCAO DE TV</t>
  </si>
  <si>
    <t>SUBEVE</t>
  </si>
  <si>
    <t>SUBGERENCIA DE EVENTOS
EXTERNOS</t>
  </si>
  <si>
    <t>GEPRO</t>
  </si>
  <si>
    <t>GERENCIA DE PROGRAMACAO DE
TV</t>
  </si>
  <si>
    <t>SUWEB</t>
  </si>
  <si>
    <t>SUBGERENCIA DE WEB</t>
  </si>
  <si>
    <t>DTEC</t>
  </si>
  <si>
    <t>DIRETORIA TECNICA E
OPERACIONAL</t>
  </si>
  <si>
    <t>GTEC</t>
  </si>
  <si>
    <t>GERENCIA TECNICA DE RADIO E
TV</t>
  </si>
  <si>
    <t>SUTRAMTV</t>
  </si>
  <si>
    <t>SUBGERENCIA DE TRANSMISSAO
E MANUTENCAO DE TV</t>
  </si>
  <si>
    <t>SUOP</t>
  </si>
  <si>
    <t>SUBGERENCIA DE OPERACAO DE
TV</t>
  </si>
  <si>
    <t>SUTRAM</t>
  </si>
  <si>
    <t>SUBGERENCIA DE OPER TRANSM
MANUTENCAO DE RADIO</t>
  </si>
  <si>
    <t>AJUR</t>
  </si>
  <si>
    <t>SUSG</t>
  </si>
  <si>
    <t>SUBGERENCIA DE SERVICOS
GERAIS</t>
  </si>
  <si>
    <t>SURH</t>
  </si>
  <si>
    <t>----&gt;68011200001</t>
  </si>
  <si>
    <t>68011200001</t>
  </si>
  <si>
    <t>SECRETARIA DA CASA MILITAR-SCM</t>
  </si>
  <si>
    <t>27080530000305</t>
  </si>
  <si>
    <t>ESTADO DO
ESPIRITO
SANTO</t>
  </si>
  <si>
    <t>SECRETARIA DE
ESTADO DA CASA
MILITAR</t>
  </si>
  <si>
    <t>-----&gt;68011200002</t>
  </si>
  <si>
    <t>68011200002</t>
  </si>
  <si>
    <t>SECRETARIO CHEFE DA CASA MILITAR</t>
  </si>
  <si>
    <t>------&gt;68055500004</t>
  </si>
  <si>
    <t>68055500004</t>
  </si>
  <si>
    <t>NUAN</t>
  </si>
  <si>
    <t>NUCLEO DE ANALISE</t>
  </si>
  <si>
    <t>------&gt;68023900001</t>
  </si>
  <si>
    <t>68023900001</t>
  </si>
  <si>
    <t>SUBSECRETARIA DA CASA MILITAR</t>
  </si>
  <si>
    <t>-------&gt;68034700002</t>
  </si>
  <si>
    <t>68034700002</t>
  </si>
  <si>
    <t>GRUPO ADM RECURSOS
HUMANOS-GARH  - SCM</t>
  </si>
  <si>
    <t>-------&gt;68055500001</t>
  </si>
  <si>
    <t>68055500001</t>
  </si>
  <si>
    <t>NUCLEO DE OPERACOES
ESPECIAIS-NOE</t>
  </si>
  <si>
    <t>-------&gt;68055500002</t>
  </si>
  <si>
    <t>68055500002</t>
  </si>
  <si>
    <t>NUCLEO TRANSP TERRESTRES E
TELECOMUNICACOES-NTTT</t>
  </si>
  <si>
    <t>-------&gt;68055500003</t>
  </si>
  <si>
    <t>68055500003</t>
  </si>
  <si>
    <t>NUCLEO DE OPERACOES E
TRANSPORTES AEREOS-NOTAer</t>
  </si>
  <si>
    <t>-------&gt;68034700001</t>
  </si>
  <si>
    <t>68034700001</t>
  </si>
  <si>
    <t>GRUPO FINANCEIRO SETORIAL-GFS -
SCM</t>
  </si>
  <si>
    <t>----&gt;67011200001</t>
  </si>
  <si>
    <t>67011200001</t>
  </si>
  <si>
    <t>SCV</t>
  </si>
  <si>
    <t>SECRETARIA DA CASA CIVIL-SCV</t>
  </si>
  <si>
    <t>27080530000739</t>
  </si>
  <si>
    <t>SECRETARIA DE
ESTADO DA CASA
CIVIL</t>
  </si>
  <si>
    <t>-----&gt;67022000001</t>
  </si>
  <si>
    <t>67022000001</t>
  </si>
  <si>
    <t>GABSEC</t>
  </si>
  <si>
    <t>GABINETE SECRETARIO-GABSEC</t>
  </si>
  <si>
    <t>-----&gt;67022000002</t>
  </si>
  <si>
    <t>67022000002</t>
  </si>
  <si>
    <t>ASSESSORIA TECNICA-AT</t>
  </si>
  <si>
    <t>-----&gt;67023900002</t>
  </si>
  <si>
    <t>67023900002</t>
  </si>
  <si>
    <t>SUBADM</t>
  </si>
  <si>
    <t>SUBSECRET DA CASA CIVIL
P/ASSUNTOS ADMINISTRATIVOS</t>
  </si>
  <si>
    <t>------&gt;67034700002</t>
  </si>
  <si>
    <t>67034700002</t>
  </si>
  <si>
    <t>GRUPO FINANCEIRO SETORIAL-GFS
SCV</t>
  </si>
  <si>
    <t>------&gt;67034700001</t>
  </si>
  <si>
    <t>67034700001</t>
  </si>
  <si>
    <t>GRUPO DE RECURSOS HUMANOS -
GRH  SCV</t>
  </si>
  <si>
    <t>------&gt;67034700004</t>
  </si>
  <si>
    <t>67034700004</t>
  </si>
  <si>
    <t>GRUPO DE ADMINISTRACAO - GA
SCV</t>
  </si>
  <si>
    <t>------&gt;67034700003</t>
  </si>
  <si>
    <t>67034700003</t>
  </si>
  <si>
    <t>GRUPO DE PLANEJAMENTO E
ORCAMENTO-GPO SCV</t>
  </si>
  <si>
    <t>-----&gt;67023900008</t>
  </si>
  <si>
    <t>67023900008</t>
  </si>
  <si>
    <t>SUBRIN</t>
  </si>
  <si>
    <t>SUBSECRET DA CASA CIVIL
RELACOES INSTITUCIONAIS</t>
  </si>
  <si>
    <t>-----&gt;67011200002</t>
  </si>
  <si>
    <t>67011200002</t>
  </si>
  <si>
    <t>SECRETARIO</t>
  </si>
  <si>
    <t>SECRETARIO-CHEFE DA
SECRETARIA DA CASA CIVIL</t>
  </si>
  <si>
    <t>-----&gt;67023900009</t>
  </si>
  <si>
    <t>67023900009</t>
  </si>
  <si>
    <t>SUBGOV</t>
  </si>
  <si>
    <t>SUBSECRET CASA CIVIL
ARTICULACAO GAB DO
GOVERNADOR</t>
  </si>
  <si>
    <t>-----&gt;67023900005</t>
  </si>
  <si>
    <t>67023900005</t>
  </si>
  <si>
    <t>SUBCOP</t>
  </si>
  <si>
    <t>SUBSECRET DA CASA CIVIL PARA
COORDENACAO POLITICA</t>
  </si>
  <si>
    <t>------&gt;67035500002</t>
  </si>
  <si>
    <t>67035500002</t>
  </si>
  <si>
    <t>GEALE</t>
  </si>
  <si>
    <t>GERENCIA DE ASSUNTOS
LEGISLATIVOS - GEALE</t>
  </si>
  <si>
    <t>----&gt;70011200001</t>
  </si>
  <si>
    <t>70011200001</t>
  </si>
  <si>
    <t>SECRET ESTAD DA
AGRICULTURA ABASTEC
AQUIC E PESCA</t>
  </si>
  <si>
    <t>27080555000147</t>
  </si>
  <si>
    <t>SECRETARIA DE ESTADO DA
AGRICULTURA,
ABASTECIMENTO,
AQUICULTURA E PESCA - SEAG</t>
  </si>
  <si>
    <t>SECRETARIA EST
DA AGRICULTURA
ABASTE AQUIC E
PESCA</t>
  </si>
  <si>
    <t>-----&gt;70035500010</t>
  </si>
  <si>
    <t>70035500010</t>
  </si>
  <si>
    <t>-----&gt;70023900002</t>
  </si>
  <si>
    <t>70023900002</t>
  </si>
  <si>
    <t>SUBSECRET ESTADO
PARA ASSUNTOS
ADMINISTRATIVOS</t>
  </si>
  <si>
    <t>------&gt;70035500013</t>
  </si>
  <si>
    <t>70035500013</t>
  </si>
  <si>
    <t>GERENCIA
PLANEJAMENTO, ORC E
FINANCAS-GEPOF-SEAG</t>
  </si>
  <si>
    <t>-------&gt;70034700003</t>
  </si>
  <si>
    <t>70034700003</t>
  </si>
  <si>
    <t>GRUPO FINANCEIRO
SETORIAL- GFS-SEAG</t>
  </si>
  <si>
    <t>-------&gt;70034700002</t>
  </si>
  <si>
    <t>70034700002</t>
  </si>
  <si>
    <t>GRUPO DE
PLANEJAMENTO E
ORCAMENTO-SEAG</t>
  </si>
  <si>
    <t>------&gt;70035500012</t>
  </si>
  <si>
    <t>70035500012</t>
  </si>
  <si>
    <t>GELICC</t>
  </si>
  <si>
    <t>GERENCIA DE
LICITACOES, CONTRATOS
E CONVENIOS</t>
  </si>
  <si>
    <t>------&gt;70035500007</t>
  </si>
  <si>
    <t>70035500007</t>
  </si>
  <si>
    <t>-------&gt;70034700004</t>
  </si>
  <si>
    <t>70034700004</t>
  </si>
  <si>
    <t>GRUPO DE RECURSOS
HUMANOS - GRH SEAG</t>
  </si>
  <si>
    <t>-------&gt;70034700001</t>
  </si>
  <si>
    <t>70034700001</t>
  </si>
  <si>
    <t>GRUPO DE
ADMINISTRACAO - GA
SEAG</t>
  </si>
  <si>
    <t>-----&gt;70022000001</t>
  </si>
  <si>
    <t>70022000001</t>
  </si>
  <si>
    <t>GABINETE DO
SECRETARIO</t>
  </si>
  <si>
    <t>-----&gt;70022000003</t>
  </si>
  <si>
    <t>70022000003</t>
  </si>
  <si>
    <t>UECI</t>
  </si>
  <si>
    <t>UNIDADE EXECUTORA DE
CONTROLE INTERNO-UECI
- SEAG</t>
  </si>
  <si>
    <t>-----&gt;70022000004</t>
  </si>
  <si>
    <t>70022000004</t>
  </si>
  <si>
    <t>GAT</t>
  </si>
  <si>
    <t>GRUPO DE
ASSESSORAMENTO
TECNICO-GAT - SEAG</t>
  </si>
  <si>
    <t>-----&gt;70022000002</t>
  </si>
  <si>
    <t>70022000002</t>
  </si>
  <si>
    <t>-----&gt;70023900003</t>
  </si>
  <si>
    <t>70023900003</t>
  </si>
  <si>
    <t>SUBAPD</t>
  </si>
  <si>
    <t>SUBSECRET ESTADO
AQUIC PESCA DES RURAL
SUSTENTAVEL</t>
  </si>
  <si>
    <t>------&gt;70035500015</t>
  </si>
  <si>
    <t>70035500015</t>
  </si>
  <si>
    <t>CAPPA</t>
  </si>
  <si>
    <t>COORDENACAO DE
AQUICULTURA PESCA E
PRODUCAO ANIMAL</t>
  </si>
  <si>
    <t>------&gt;70035500017</t>
  </si>
  <si>
    <t>70035500017</t>
  </si>
  <si>
    <t>COAER</t>
  </si>
  <si>
    <t>COORDENACAO
AGROINDUSTRIA E
EMPREENDORISMO
RURAL</t>
  </si>
  <si>
    <t>------&gt;70035500021</t>
  </si>
  <si>
    <t>70035500021</t>
  </si>
  <si>
    <t>COJUV</t>
  </si>
  <si>
    <t>COORDENACAO DE
JUVENTUDE RURAL E DA
PESCA</t>
  </si>
  <si>
    <t>------&gt;70035500014</t>
  </si>
  <si>
    <t>70035500014</t>
  </si>
  <si>
    <t>COAGRO</t>
  </si>
  <si>
    <t>COORDENACAO DE
AGROECOLOGIA E
PRODUCAO ORGANICA</t>
  </si>
  <si>
    <t>------&gt;70035500018</t>
  </si>
  <si>
    <t>70035500018</t>
  </si>
  <si>
    <t>CFRUT</t>
  </si>
  <si>
    <t>COORDENACAO DE
FRUTICULTURA</t>
  </si>
  <si>
    <t>------&gt;70035500016</t>
  </si>
  <si>
    <t>70035500016</t>
  </si>
  <si>
    <t>CSVEG</t>
  </si>
  <si>
    <t>COORDENACAO DE
SILVICULTURA E
PRODUCAO VEGETAL</t>
  </si>
  <si>
    <t>------&gt;70035500020</t>
  </si>
  <si>
    <t>70035500020</t>
  </si>
  <si>
    <t>CPROM</t>
  </si>
  <si>
    <t>COORDENACAO DE
PROJETOS PARA
MULHERES</t>
  </si>
  <si>
    <t>------&gt;70035500019</t>
  </si>
  <si>
    <t>70035500019</t>
  </si>
  <si>
    <t>CSTEC</t>
  </si>
  <si>
    <t>COORDENACAO DE
SUPORTE TECNICO</t>
  </si>
  <si>
    <t>-----&gt;70011200002</t>
  </si>
  <si>
    <t>70011200002</t>
  </si>
  <si>
    <t>CEDRS</t>
  </si>
  <si>
    <t>CONSELHO ESTAD DE
DESENV RURAL
SUSTENTAVEL-CEDRS</t>
  </si>
  <si>
    <t>-----&gt;70035500004</t>
  </si>
  <si>
    <t>70035500004</t>
  </si>
  <si>
    <t>GERENCIA DE
AGRICULTURA FAMILIAR</t>
  </si>
  <si>
    <t>-----&gt;70023900001</t>
  </si>
  <si>
    <t>70023900001</t>
  </si>
  <si>
    <t>SUBINF</t>
  </si>
  <si>
    <t>SUBSECRET ESTADO DE
INFRAESTRUTURA
RURAL-SUBINF</t>
  </si>
  <si>
    <t>------&gt;70035500003</t>
  </si>
  <si>
    <t>70035500003</t>
  </si>
  <si>
    <t>GESTIM</t>
  </si>
  <si>
    <t>GERENCIA SUPORTE
TECNICO INTEG COM OS
MUNICIPIOS</t>
  </si>
  <si>
    <t>------&gt;70035500011</t>
  </si>
  <si>
    <t>70035500011</t>
  </si>
  <si>
    <t>GIOR</t>
  </si>
  <si>
    <t>GERENCIA DE
INFRAESTRUTURA E
OBRAS RURAIS</t>
  </si>
  <si>
    <t>------&gt;70035500005</t>
  </si>
  <si>
    <t>70035500005</t>
  </si>
  <si>
    <t>GECONSE</t>
  </si>
  <si>
    <t>GERENCIA
CONSERVACAO
MANUTENCAO ESTRADAS
VICINAIS</t>
  </si>
  <si>
    <t>------&gt;70035500009</t>
  </si>
  <si>
    <t>70035500009</t>
  </si>
  <si>
    <t>GEP</t>
  </si>
  <si>
    <t>GERENCIA DE ESTUDOS E
PROJETOS</t>
  </si>
  <si>
    <t>------&gt;70035500022</t>
  </si>
  <si>
    <t>70035500022</t>
  </si>
  <si>
    <t>GEOP</t>
  </si>
  <si>
    <t>GERENCIA DE OBRAS PAV
PONTES E CALCAMENTO
RURAL</t>
  </si>
  <si>
    <t>----&gt;60011200001</t>
  </si>
  <si>
    <t>60011200001</t>
  </si>
  <si>
    <t>SECRET DE ESTAD MEIO
AMBIENTE E REC
HIDRICOS-SEAMA</t>
  </si>
  <si>
    <t>31752645000104</t>
  </si>
  <si>
    <t>SECRETARIA DE
ESTADO DE MEIO
AMBIENTE E
RECURSOS HDRICOS</t>
  </si>
  <si>
    <t>SECRETARIA DE
ESTADO MEIO
AMBIENTE E REC
HIDRICOS</t>
  </si>
  <si>
    <t>-----&gt;60011200006</t>
  </si>
  <si>
    <t>60011200006</t>
  </si>
  <si>
    <t>FUNDAGUA</t>
  </si>
  <si>
    <t>FUNDO ESTADUAL REC
HID E FLORESTAIS DO
ESP SANTO</t>
  </si>
  <si>
    <t>-----&gt;60011200002</t>
  </si>
  <si>
    <t>60011200002</t>
  </si>
  <si>
    <t>CONSEMA</t>
  </si>
  <si>
    <t>CONSELHO ESTADUAL DE
MEIO AMBIENTE-
CONSEMA</t>
  </si>
  <si>
    <t>-----&gt;60012000001</t>
  </si>
  <si>
    <t>60012000001</t>
  </si>
  <si>
    <t>SECEX-CONSELHOS</t>
  </si>
  <si>
    <t>SECRETARIA EXECUTIVA
DOS CONSELHOS-SEAMA</t>
  </si>
  <si>
    <t>-----&gt;60011200003</t>
  </si>
  <si>
    <t>60011200003</t>
  </si>
  <si>
    <t>CONREMA</t>
  </si>
  <si>
    <t>CONSELHOS REGIONAIS
DE MEIO AMBIENTE -
CONREMA</t>
  </si>
  <si>
    <t>-----&gt;60023900002</t>
  </si>
  <si>
    <t>60023900002</t>
  </si>
  <si>
    <t>SUBAD</t>
  </si>
  <si>
    <t>SUBSEC ESTADO P/
ASSUNTOS ADM E
FINANCEIROS-SEAMA</t>
  </si>
  <si>
    <t>------&gt;60034700001</t>
  </si>
  <si>
    <t>60034700001</t>
  </si>
  <si>
    <t>GRUPO FINANCEIRO
SETORIAL- SEAMA</t>
  </si>
  <si>
    <t>------&gt;60034700003</t>
  </si>
  <si>
    <t>60034700003</t>
  </si>
  <si>
    <t>GRUPO ADM E DE REC
HUMANOS- SEAMA</t>
  </si>
  <si>
    <t>------&gt;60034700002</t>
  </si>
  <si>
    <t>60034700002</t>
  </si>
  <si>
    <t>GRUPO DE
PLANEJAMENTO E
ORCAMENTO -SEAMA</t>
  </si>
  <si>
    <t>-----&gt;60022000001</t>
  </si>
  <si>
    <t>60022000001</t>
  </si>
  <si>
    <t>GABINETE SECRETARIO -
SEAMA</t>
  </si>
  <si>
    <t>-----&gt;60011200005</t>
  </si>
  <si>
    <t>60011200005</t>
  </si>
  <si>
    <t>FUNDO ESTADUAL DO
MEIO AMBIENTE</t>
  </si>
  <si>
    <t>-----&gt;60011200004</t>
  </si>
  <si>
    <t>60011200004</t>
  </si>
  <si>
    <t>CERH</t>
  </si>
  <si>
    <t>CONSELHO ESTADUAL DE
RECURSOS HIDRICOS -
CERH</t>
  </si>
  <si>
    <t>-----&gt;60022000002</t>
  </si>
  <si>
    <t>60022000002</t>
  </si>
  <si>
    <t>ASSTEC</t>
  </si>
  <si>
    <t>ASSESSORIA TECNICA -
SEAMA</t>
  </si>
  <si>
    <t>----&gt;27011200001</t>
  </si>
  <si>
    <t>27011200001</t>
  </si>
  <si>
    <t>SUPERINTENDENCIA EST DE
COMUNICACAO SOCIAL</t>
  </si>
  <si>
    <t>36387900000180</t>
  </si>
  <si>
    <t>SUPERINTENDENCIA
ESTADUAL DE
COMUNICACAO SOCIAL</t>
  </si>
  <si>
    <t>SUPERINTENDENCIA EST
DE COMUNICACAO
SOCIAL</t>
  </si>
  <si>
    <t>-----&gt;2702200002</t>
  </si>
  <si>
    <t>2702200002</t>
  </si>
  <si>
    <t>GABINETE DO
SUPERINTENDENTE</t>
  </si>
  <si>
    <t>-----&gt;27025500001</t>
  </si>
  <si>
    <t>27025500001</t>
  </si>
  <si>
    <t>SUPCOM</t>
  </si>
  <si>
    <t>SUPERINTEND ADJUNTA DE
COMUNICACAO SOCIAL</t>
  </si>
  <si>
    <t>------&gt;27033900001</t>
  </si>
  <si>
    <t>27033900001</t>
  </si>
  <si>
    <t>GEMARK</t>
  </si>
  <si>
    <t>GERENCIA DE MARKETING</t>
  </si>
  <si>
    <t>-----&gt;27025500002</t>
  </si>
  <si>
    <t>27025500002</t>
  </si>
  <si>
    <t>SUPADM</t>
  </si>
  <si>
    <t>SUPERINTENDENCIA
ADMINISTRATIVA</t>
  </si>
  <si>
    <t>------&gt;27033900003</t>
  </si>
  <si>
    <t>27033900003</t>
  </si>
  <si>
    <t>-------&gt;27034700001</t>
  </si>
  <si>
    <t>27034700001</t>
  </si>
  <si>
    <t>GRUPO ADMINISTRATIVO
FINANCEIRO</t>
  </si>
  <si>
    <t>-------&gt;27034700002</t>
  </si>
  <si>
    <t>27034700002</t>
  </si>
  <si>
    <t>GRUPO FINANCEIRO
SETORIAL</t>
  </si>
  <si>
    <t>-----&gt;27022000001</t>
  </si>
  <si>
    <t>27022000001</t>
  </si>
  <si>
    <t>-----&gt;27025500003</t>
  </si>
  <si>
    <t>27025500003</t>
  </si>
  <si>
    <t>SUPIMP</t>
  </si>
  <si>
    <t>SUPERINTENDENCIA
ADJUNTA DE IMPRENSA</t>
  </si>
  <si>
    <t>------&gt;27025500005</t>
  </si>
  <si>
    <t>27025500005</t>
  </si>
  <si>
    <t>DIRMTM</t>
  </si>
  <si>
    <t>DIRETORIA DE MULTIMIDIA</t>
  </si>
  <si>
    <t>-------&gt;27033900004</t>
  </si>
  <si>
    <t>27033900004</t>
  </si>
  <si>
    <t>GMIDIA</t>
  </si>
  <si>
    <t>GERENCIA DE MIDIA
ELETRONICA</t>
  </si>
  <si>
    <t>----&gt;72011200001</t>
  </si>
  <si>
    <t>72011200001</t>
  </si>
  <si>
    <t>SECRETARIA DE ESTADO DE
CONTROLE E
TRANSPARENCIA</t>
  </si>
  <si>
    <t>31777550000145</t>
  </si>
  <si>
    <t>SECRETARIA DE ESTADO
DE CONTROLE E
TRANSPARENCIA -
SECONT</t>
  </si>
  <si>
    <t>SECRETARIA DE
ESTADO DE
CONTROLE E
TRANSPARENCIA</t>
  </si>
  <si>
    <t>-----&gt;72011200003</t>
  </si>
  <si>
    <t>72011200003</t>
  </si>
  <si>
    <t>CTPC</t>
  </si>
  <si>
    <t>CONSELHO TRANSPARENCIA
PUB COMB A
CORRUPCAO-SECONT</t>
  </si>
  <si>
    <t>-----&gt;72011200005</t>
  </si>
  <si>
    <t>72011200005</t>
  </si>
  <si>
    <t>CONSECOR</t>
  </si>
  <si>
    <t>CONSELHO ESTADUAL DE
CORREICAO</t>
  </si>
  <si>
    <t>-----&gt;72025500001</t>
  </si>
  <si>
    <t>72025500001</t>
  </si>
  <si>
    <t>COGES</t>
  </si>
  <si>
    <t>CORREGEDORIA GERAL DO
ESTADO-COGES-SECONT</t>
  </si>
  <si>
    <t>------&gt;72075500008</t>
  </si>
  <si>
    <t>72075500008</t>
  </si>
  <si>
    <t>III CP</t>
  </si>
  <si>
    <t>3ª COMISSAO PROCESSANTE</t>
  </si>
  <si>
    <t>------&gt;72075500009</t>
  </si>
  <si>
    <t>72075500009</t>
  </si>
  <si>
    <t>IV CP</t>
  </si>
  <si>
    <t>4ª COMISSAO PROCESSANTE</t>
  </si>
  <si>
    <t>------&gt;72075500006</t>
  </si>
  <si>
    <t>72075500006</t>
  </si>
  <si>
    <t>I CP</t>
  </si>
  <si>
    <t>1ª COMISSAO PROCESSANTE</t>
  </si>
  <si>
    <t>------&gt;72075500007</t>
  </si>
  <si>
    <t>72075500007</t>
  </si>
  <si>
    <t>II CP</t>
  </si>
  <si>
    <t>2ª COMISSAO PROCESSANTE</t>
  </si>
  <si>
    <t>------&gt;72025500004</t>
  </si>
  <si>
    <t>72025500004</t>
  </si>
  <si>
    <t>ASSTEC
COGES</t>
  </si>
  <si>
    <t>ASSESSORIA TECNICA COGES</t>
  </si>
  <si>
    <t>-----&gt;72033900001</t>
  </si>
  <si>
    <t>72033900001</t>
  </si>
  <si>
    <t>SUBCONT</t>
  </si>
  <si>
    <t>SUBSECRETARIA DE ESTADO
DE CONTROLE</t>
  </si>
  <si>
    <t>------&gt;72035500015</t>
  </si>
  <si>
    <t>72035500015</t>
  </si>
  <si>
    <t>CQUA</t>
  </si>
  <si>
    <t>COORDENACAO DE
AUDITORIA IX</t>
  </si>
  <si>
    <t>------&gt;72035500009</t>
  </si>
  <si>
    <t>72035500009</t>
  </si>
  <si>
    <t>COEN</t>
  </si>
  <si>
    <t>COORDENACAO DE
AUDITORIA III</t>
  </si>
  <si>
    <t>------&gt;72035500010</t>
  </si>
  <si>
    <t>72035500010</t>
  </si>
  <si>
    <t>CGOV</t>
  </si>
  <si>
    <t>COORDENACAO DE
AUDITORIA IV</t>
  </si>
  <si>
    <t>------&gt;72035500001</t>
  </si>
  <si>
    <t>72035500001</t>
  </si>
  <si>
    <t>COORDENACAO DE
AUDITORIA I</t>
  </si>
  <si>
    <t>------&gt;72035500008</t>
  </si>
  <si>
    <t>72035500008</t>
  </si>
  <si>
    <t>CAUC</t>
  </si>
  <si>
    <t>COORDENACAO DE
AUDITORIA II</t>
  </si>
  <si>
    <t>------&gt;72025500002</t>
  </si>
  <si>
    <t>72025500002</t>
  </si>
  <si>
    <t>ASSTEC
SUBCONT</t>
  </si>
  <si>
    <t>ASSESSORIA TECNICA
SUBCONT</t>
  </si>
  <si>
    <t>------&gt;72035500014</t>
  </si>
  <si>
    <t>72035500014</t>
  </si>
  <si>
    <t>CEFE</t>
  </si>
  <si>
    <t>COORDENACAO DE
AUDITORIA VIII</t>
  </si>
  <si>
    <t>------&gt;72035500013</t>
  </si>
  <si>
    <t>72035500013</t>
  </si>
  <si>
    <t>CTEP</t>
  </si>
  <si>
    <t>COORDENACAO DE
AUDITORIA VII</t>
  </si>
  <si>
    <t>------&gt;72035500012</t>
  </si>
  <si>
    <t>72035500012</t>
  </si>
  <si>
    <t>CHAC</t>
  </si>
  <si>
    <t>COORDENACAO DE
AUDITORIA VI</t>
  </si>
  <si>
    <t>------&gt;72035500011</t>
  </si>
  <si>
    <t>72035500011</t>
  </si>
  <si>
    <t>CAUG</t>
  </si>
  <si>
    <t>COORDENACAO DE
AUDITORIA V</t>
  </si>
  <si>
    <t>-----&gt;72022000002</t>
  </si>
  <si>
    <t>72022000002</t>
  </si>
  <si>
    <t>-----&gt;72033900003</t>
  </si>
  <si>
    <t>72033900003</t>
  </si>
  <si>
    <t>SUBINT</t>
  </si>
  <si>
    <t>SUBSEC DE EST
INTEGRIDADE GOV E
EMPRESARIAL-SUBINT</t>
  </si>
  <si>
    <t>------&gt;72035500018</t>
  </si>
  <si>
    <t>72035500018</t>
  </si>
  <si>
    <t>CPAR</t>
  </si>
  <si>
    <t>COORDENACAO DE
AUDITORIA XIV</t>
  </si>
  <si>
    <t>------&gt;72025500005</t>
  </si>
  <si>
    <t>72025500005</t>
  </si>
  <si>
    <t>ASSTEC
SUBINT</t>
  </si>
  <si>
    <t>ASSESSORIA TECNICA SUBINT</t>
  </si>
  <si>
    <t>------&gt;72035500007</t>
  </si>
  <si>
    <t>72035500007</t>
  </si>
  <si>
    <t>COIP</t>
  </si>
  <si>
    <t>COORDENACAO DE
AUDITORIA XIII</t>
  </si>
  <si>
    <t>-----&gt;72022000004</t>
  </si>
  <si>
    <t>72022000004</t>
  </si>
  <si>
    <t>UNIDADE EXECUTORA DE
CONTROLE INTERNO-UECI
-SECONT</t>
  </si>
  <si>
    <t>-----&gt;72022000001</t>
  </si>
  <si>
    <t>72022000001</t>
  </si>
  <si>
    <t>-----&gt;72011200002</t>
  </si>
  <si>
    <t>72011200002</t>
  </si>
  <si>
    <t>CONSECT</t>
  </si>
  <si>
    <t>CONSELHO DO CONTROLE E
DA TRANSPARENCIA -
CONSECT</t>
  </si>
  <si>
    <t>-----&gt;72033900002</t>
  </si>
  <si>
    <t>72033900002</t>
  </si>
  <si>
    <t>SUBTRAN</t>
  </si>
  <si>
    <t>SUBSECRETARIA DE ESTADO
DA TRANSPARENCIA</t>
  </si>
  <si>
    <t>------&gt;72035500002</t>
  </si>
  <si>
    <t>72035500002</t>
  </si>
  <si>
    <t>CTRA</t>
  </si>
  <si>
    <t>COORDENACAO DE
AUDITORIA XI</t>
  </si>
  <si>
    <t>------&gt;72035500017</t>
  </si>
  <si>
    <t>72035500017</t>
  </si>
  <si>
    <t>COGE</t>
  </si>
  <si>
    <t>COORDENACAO DE
AUDITORIA XII</t>
  </si>
  <si>
    <t>------&gt;72035500016</t>
  </si>
  <si>
    <t>72035500016</t>
  </si>
  <si>
    <t>LAB.DATA</t>
  </si>
  <si>
    <t>COORDENACAO DE
AUDITORIA X</t>
  </si>
  <si>
    <t>------&gt;72035500006</t>
  </si>
  <si>
    <t>72035500006</t>
  </si>
  <si>
    <t>OUVIDORIA-GERAL - SECONT</t>
  </si>
  <si>
    <t>------&gt;72025500003</t>
  </si>
  <si>
    <t>72025500003</t>
  </si>
  <si>
    <t>ASSTEC
SUBTRAN</t>
  </si>
  <si>
    <t>ASSESSORIA TECNICA
SUBTRAN</t>
  </si>
  <si>
    <t>-----&gt;72011200004</t>
  </si>
  <si>
    <t>72011200004</t>
  </si>
  <si>
    <t>FUNDO ESTADUAL DE
COMBATE A CORRUPCAO</t>
  </si>
  <si>
    <t>-----&gt;72035500003</t>
  </si>
  <si>
    <t>72035500003</t>
  </si>
  <si>
    <t>GTA</t>
  </si>
  <si>
    <t>GERENCIA
TECNICO-ADMINISTRATIVA</t>
  </si>
  <si>
    <t>------&gt;72034700002</t>
  </si>
  <si>
    <t>72034700002</t>
  </si>
  <si>
    <t>GRUPO FINANCEIRO
SETORIAL - SECONT</t>
  </si>
  <si>
    <t>------&gt;72034700001</t>
  </si>
  <si>
    <t>72034700001</t>
  </si>
  <si>
    <t>GRUPO DE PLANEJAMENTO  E
ORCAMENTO - SECONT</t>
  </si>
  <si>
    <t>------&gt;72034700004</t>
  </si>
  <si>
    <t>72034700004</t>
  </si>
  <si>
    <t>GRUPO DE RECURSOS
HUMANOS - SECONT</t>
  </si>
  <si>
    <t>------&gt;72034700003</t>
  </si>
  <si>
    <t>72034700003</t>
  </si>
  <si>
    <t>GRUPO DE ADMINISTRACAO -
SECONT</t>
  </si>
  <si>
    <t>----&gt;82011200001</t>
  </si>
  <si>
    <t>82011200001</t>
  </si>
  <si>
    <t>SECTIDES</t>
  </si>
  <si>
    <t>SEC EST CIENCIA TECN INOV ED
PROFIS DES ECONOMICO</t>
  </si>
  <si>
    <t>06656711000103</t>
  </si>
  <si>
    <t>SECRETARIA DE ESTADO DA CIENCIA, TECNOLOGIA, INOVACAO,
EDUCACAO PROFISSIONAL E DESENVOLVIMENTO ECONOMICO</t>
  </si>
  <si>
    <t>SEC EST DA CIE, TEC, INOV E
EDUC PROF E DES ECON</t>
  </si>
  <si>
    <t>-----&gt;820655000002</t>
  </si>
  <si>
    <t>820655000002</t>
  </si>
  <si>
    <t>TALMO</t>
  </si>
  <si>
    <t>CEET TALMO LUIZ SILVA</t>
  </si>
  <si>
    <t>-----&gt;82023900002</t>
  </si>
  <si>
    <t>82023900002</t>
  </si>
  <si>
    <t>SUBDES</t>
  </si>
  <si>
    <t>SUBSECRETARIA DE ESTADO DE INTEG
DESENV REGIONAL</t>
  </si>
  <si>
    <t>------&gt;82035500002</t>
  </si>
  <si>
    <t>82035500002</t>
  </si>
  <si>
    <t>GERENCIA DE ARRANJOS PRODUTIVOS</t>
  </si>
  <si>
    <t>------&gt;82035500004</t>
  </si>
  <si>
    <t>82035500004</t>
  </si>
  <si>
    <t>GECOM</t>
  </si>
  <si>
    <t>GERENCIA DE COMERCIALIZACAO E
LOGISTICA NEGOCIOS</t>
  </si>
  <si>
    <t>-----&gt;82023900003</t>
  </si>
  <si>
    <t>82023900003</t>
  </si>
  <si>
    <t>SUBGEP</t>
  </si>
  <si>
    <t>SUBSECRETARIA DE ESTADO DE
GESTAO E PARCERIAS</t>
  </si>
  <si>
    <t>------&gt;82035500009</t>
  </si>
  <si>
    <t>82035500009</t>
  </si>
  <si>
    <t>-------&gt;82035500010</t>
  </si>
  <si>
    <t>82035500010</t>
  </si>
  <si>
    <t>-------&gt;82035500013</t>
  </si>
  <si>
    <t>82035500013</t>
  </si>
  <si>
    <t>CCOV</t>
  </si>
  <si>
    <t>COORDENACAO DE CONTRATOS E
CONVENIOS</t>
  </si>
  <si>
    <t>-------&gt;82034700002</t>
  </si>
  <si>
    <t>82034700002</t>
  </si>
  <si>
    <t>-------&gt;82034700003</t>
  </si>
  <si>
    <t>82034700003</t>
  </si>
  <si>
    <t>GRUPO DE PLANEJAMENTO E
ORCAMENTO</t>
  </si>
  <si>
    <t>-------&gt;82034700001</t>
  </si>
  <si>
    <t>82034700001</t>
  </si>
  <si>
    <t>GRUPO DE ADMINISTRACAO</t>
  </si>
  <si>
    <t>-------&gt;82034700004</t>
  </si>
  <si>
    <t>82034700004</t>
  </si>
  <si>
    <t>------&gt;82035500008</t>
  </si>
  <si>
    <t>82035500008</t>
  </si>
  <si>
    <t>GPIN</t>
  </si>
  <si>
    <t>GERENCIA DE PROJETOS
INSTITUCIONAIS</t>
  </si>
  <si>
    <t>------&gt;82035500003</t>
  </si>
  <si>
    <t>82035500003</t>
  </si>
  <si>
    <t>GAEM</t>
  </si>
  <si>
    <t>GERENCIA DE ARQUITETURA, ENG
EMPREENDIMENTOS</t>
  </si>
  <si>
    <t>------&gt;82035500006</t>
  </si>
  <si>
    <t>82035500006</t>
  </si>
  <si>
    <t>GEPAC</t>
  </si>
  <si>
    <t>GERENCIA DE PARCERIA E
CONCESSOES</t>
  </si>
  <si>
    <t>-----&gt;82023900004</t>
  </si>
  <si>
    <t>82023900004</t>
  </si>
  <si>
    <t>SUBEP</t>
  </si>
  <si>
    <t>SUBSECRETARIA DE ESTADO DE
EDUCACAO PROFISSIONAL</t>
  </si>
  <si>
    <t>------&gt;82035500012</t>
  </si>
  <si>
    <t>82035500012</t>
  </si>
  <si>
    <t>GERENCIA DE EDUCACAO
PROFISSIONAL</t>
  </si>
  <si>
    <t>-----&gt;82022000003</t>
  </si>
  <si>
    <t>82022000003</t>
  </si>
  <si>
    <t>-----&gt;82022000006</t>
  </si>
  <si>
    <t>82022000006</t>
  </si>
  <si>
    <t>SUBAIN</t>
  </si>
  <si>
    <t>SUBS DE ATRACAO INVEST E
NEGOCIOS INTERNACIONAIS</t>
  </si>
  <si>
    <t>------&gt;82035500011</t>
  </si>
  <si>
    <t>82035500011</t>
  </si>
  <si>
    <t>GENON</t>
  </si>
  <si>
    <t>GERENCIA DE NOVOS NEGOCIOS</t>
  </si>
  <si>
    <t>-----&gt;82022000002</t>
  </si>
  <si>
    <t>82022000002</t>
  </si>
  <si>
    <t>ASSTE</t>
  </si>
  <si>
    <t>ASSESSORIA TECNICA DE ENERGIA</t>
  </si>
  <si>
    <t>-----&gt;82022000007</t>
  </si>
  <si>
    <t>82022000007</t>
  </si>
  <si>
    <t>ASSESSORIA TECNICA - ASTEC</t>
  </si>
  <si>
    <t>-----&gt;820655000001</t>
  </si>
  <si>
    <t>820655000001</t>
  </si>
  <si>
    <t>VASCO</t>
  </si>
  <si>
    <t>CEET VASCO COUTINHO</t>
  </si>
  <si>
    <t>-----&gt;82022000005</t>
  </si>
  <si>
    <t>82022000005</t>
  </si>
  <si>
    <t>ASSEPRO</t>
  </si>
  <si>
    <t>ASSESSORIA DE PROJETOS DE
EDUCACAO PROFISSIONAL</t>
  </si>
  <si>
    <t>-----&gt;82011200003</t>
  </si>
  <si>
    <t>82011200003</t>
  </si>
  <si>
    <t>CONCITEC</t>
  </si>
  <si>
    <t>CONSELHO ESTADUAL DE CIENCIA E
TECNOLOGIA</t>
  </si>
  <si>
    <t>-----&gt;82011200002</t>
  </si>
  <si>
    <t>82011200002</t>
  </si>
  <si>
    <t>CODENOR</t>
  </si>
  <si>
    <t>CONSELHO DE DESENV REG NORTE
ESP SANTO</t>
  </si>
  <si>
    <t>-----&gt;82023900005</t>
  </si>
  <si>
    <t>82023900005</t>
  </si>
  <si>
    <t>SUBSECTI</t>
  </si>
  <si>
    <t>SUBSECRETARIA DE ESTADO DE
CIENCIA TECNO INOVACAO</t>
  </si>
  <si>
    <t>------&gt;82035500007</t>
  </si>
  <si>
    <t>82035500007</t>
  </si>
  <si>
    <t>GECIT</t>
  </si>
  <si>
    <t>GERENCIA DE CIENCIA TECNOLOGIA E
INOVACAO</t>
  </si>
  <si>
    <t>-------&gt;82045500002</t>
  </si>
  <si>
    <t>82045500002</t>
  </si>
  <si>
    <t>SUBINOV</t>
  </si>
  <si>
    <t>SUBGERENCIA DE MOBILIZACAO PARA
INOVACAO</t>
  </si>
  <si>
    <t>-------&gt;82045500003</t>
  </si>
  <si>
    <t>82045500003</t>
  </si>
  <si>
    <t>SUBCPID</t>
  </si>
  <si>
    <t>SUBG DE CENTROS DE PESQ
INOVACAO E DESENVOLVIMENTO</t>
  </si>
  <si>
    <t>-----&gt;82022000001</t>
  </si>
  <si>
    <t>82022000001</t>
  </si>
  <si>
    <t>-----&gt;82011200004</t>
  </si>
  <si>
    <t>82011200004</t>
  </si>
  <si>
    <t>COINTEC</t>
  </si>
  <si>
    <t>COMITE INTEGRADO DE EDUCACAO
PROFISSIONAL</t>
  </si>
  <si>
    <t>-----&gt;82023900001</t>
  </si>
  <si>
    <t>82023900001</t>
  </si>
  <si>
    <t>SUBCOMP</t>
  </si>
  <si>
    <t>SUBSECRETARIA DE ESTADO DE
COMPETITIVIDADE</t>
  </si>
  <si>
    <t>------&gt;82035500001</t>
  </si>
  <si>
    <t>82035500001</t>
  </si>
  <si>
    <t>GECOMP</t>
  </si>
  <si>
    <t>GERENCIA DE COMPETITIVIDADE</t>
  </si>
  <si>
    <t>----&gt;35011100001</t>
  </si>
  <si>
    <t>35011100001</t>
  </si>
  <si>
    <t>SECRETARIA DE ESTADO DA
CULTURA-SECULT</t>
  </si>
  <si>
    <t>01062213000100</t>
  </si>
  <si>
    <t>SECRETARIA DE
ESTADO DA
CULTURA</t>
  </si>
  <si>
    <t>-----&gt;35052000001</t>
  </si>
  <si>
    <t>35052000001</t>
  </si>
  <si>
    <t>NI</t>
  </si>
  <si>
    <t>NUCLEO DE INFORMATICA-SECULT</t>
  </si>
  <si>
    <t>-----&gt;35035500006</t>
  </si>
  <si>
    <t>35035500006</t>
  </si>
  <si>
    <t>OSES</t>
  </si>
  <si>
    <t>ORQUESTRA SINFONICA ESPIRITO
SANTO - OSES - SECULT</t>
  </si>
  <si>
    <t>-----&gt;35033900003</t>
  </si>
  <si>
    <t>35033900003</t>
  </si>
  <si>
    <t>SUBGE</t>
  </si>
  <si>
    <t>SUBSEC DE ESTADO DE GESTAO
ADMINISTRATIVA-SECULT</t>
  </si>
  <si>
    <t>------&gt;35034700002</t>
  </si>
  <si>
    <t>35034700002</t>
  </si>
  <si>
    <t>GRUPO FINANCEIRO
SETORIAL-SECULT</t>
  </si>
  <si>
    <t>------&gt;35034700001</t>
  </si>
  <si>
    <t>35034700001</t>
  </si>
  <si>
    <t>GRUPO DE RECURSOS
HUMANOS-SECULT</t>
  </si>
  <si>
    <t>------&gt;35034700004</t>
  </si>
  <si>
    <t>35034700004</t>
  </si>
  <si>
    <t>GRUPO DE
ADMINISTRACAO-SECULT</t>
  </si>
  <si>
    <t>------&gt;35034700003</t>
  </si>
  <si>
    <t>35034700003</t>
  </si>
  <si>
    <t>GRUPO PLANEJAMENTO
ORCAMENTO-SECULT</t>
  </si>
  <si>
    <t>-----&gt;35021200001</t>
  </si>
  <si>
    <t>35021200001</t>
  </si>
  <si>
    <t>GABINETE SECRETARIO - SECULT</t>
  </si>
  <si>
    <t>-----&gt;35022000001</t>
  </si>
  <si>
    <t>35022000001</t>
  </si>
  <si>
    <t>ASSESSORIA ESPECIAL-SECULT</t>
  </si>
  <si>
    <t>-----&gt;35033900001</t>
  </si>
  <si>
    <t>35033900001</t>
  </si>
  <si>
    <t>SUBPC</t>
  </si>
  <si>
    <t>SUBSECRETARIA DE ESTADO DE
POLITICAS CULTURAIS</t>
  </si>
  <si>
    <t>------&gt;35045500007</t>
  </si>
  <si>
    <t>35045500007</t>
  </si>
  <si>
    <t>BPES</t>
  </si>
  <si>
    <t>GERENCIA DO SISTEMA ESTADUAL
BIBLIOTECAS-SECULT</t>
  </si>
  <si>
    <t>-------&gt;35045500003</t>
  </si>
  <si>
    <t>35045500003</t>
  </si>
  <si>
    <t>SUBGERENCIA DE ARTES
VISUAIS-SECULT</t>
  </si>
  <si>
    <t>------&gt;35035500003</t>
  </si>
  <si>
    <t>35035500003</t>
  </si>
  <si>
    <t>GMP</t>
  </si>
  <si>
    <t>GERENCIA DE MEMORIA E
PATRIMONIO-SECULT</t>
  </si>
  <si>
    <t>-------&gt;35045500006</t>
  </si>
  <si>
    <t>35045500006</t>
  </si>
  <si>
    <t>SUBGER DE PATR CULTURAL
MATERIAL E NATURAL-SECULT</t>
  </si>
  <si>
    <t>------&gt;35035500007</t>
  </si>
  <si>
    <t>35035500007</t>
  </si>
  <si>
    <t>GEAC</t>
  </si>
  <si>
    <t>GERENCIA DE ESPACOS E
ARTICULACAO CULTURAL</t>
  </si>
  <si>
    <t>------&gt;35035500001</t>
  </si>
  <si>
    <t>35035500001</t>
  </si>
  <si>
    <t>GECRIA</t>
  </si>
  <si>
    <t>GERENCIA DE ECONOMIA CRIATIVA</t>
  </si>
  <si>
    <t>------&gt;35035500002</t>
  </si>
  <si>
    <t>35035500002</t>
  </si>
  <si>
    <t>GETD</t>
  </si>
  <si>
    <t>GERENCIA DE TERRITORIOS E
DIVERSIDADES</t>
  </si>
  <si>
    <t>-------&gt;35045500002</t>
  </si>
  <si>
    <t>35045500002</t>
  </si>
  <si>
    <t>SUBGERENCIA DE ARTES
MUSICAIS-SECULT</t>
  </si>
  <si>
    <t>-------&gt;35045500001</t>
  </si>
  <si>
    <t>35045500001</t>
  </si>
  <si>
    <t>SUBGERENCIA DE ARTES
CENICAS-SECULT</t>
  </si>
  <si>
    <t>-----&gt;35023900004</t>
  </si>
  <si>
    <t>35023900004</t>
  </si>
  <si>
    <t>SUBFIC</t>
  </si>
  <si>
    <t>SUBSECRETARIA DE ESTADO DE
FOMENTA E INC A CULTURA</t>
  </si>
  <si>
    <t>------&gt;35035500008</t>
  </si>
  <si>
    <t>35035500008</t>
  </si>
  <si>
    <t>GIC</t>
  </si>
  <si>
    <t>GERENCIA DE INCENTIVO A
CULTURA</t>
  </si>
  <si>
    <t>------&gt;35035500005</t>
  </si>
  <si>
    <t>35035500005</t>
  </si>
  <si>
    <t>GFEC</t>
  </si>
  <si>
    <t>GERENCIA DO FUNDO ESTADUAL
DE CULTURA</t>
  </si>
  <si>
    <t>------&gt;35035500009</t>
  </si>
  <si>
    <t>35035500009</t>
  </si>
  <si>
    <t>GESEC</t>
  </si>
  <si>
    <t>GERENCIA DO SISTEMA ESTADUAL
DE CULTURA</t>
  </si>
  <si>
    <t>-----&gt;35021200002</t>
  </si>
  <si>
    <t>35021200002</t>
  </si>
  <si>
    <t>CEC</t>
  </si>
  <si>
    <t>CONSELHO EST DE
CULTURA-SECULT</t>
  </si>
  <si>
    <t>----&gt;80011200001</t>
  </si>
  <si>
    <t>80011200001</t>
  </si>
  <si>
    <t>SECRETARIA DE ESTADO
DE DIREITOS
HUMANOS-SEDH</t>
  </si>
  <si>
    <t>25217366000148</t>
  </si>
  <si>
    <t>SECRETARIA
DE ESTADO DE
DIREITOS
HUMANOS</t>
  </si>
  <si>
    <t>-----&gt;80011200004</t>
  </si>
  <si>
    <t>80011200004</t>
  </si>
  <si>
    <t>CEDH</t>
  </si>
  <si>
    <t>CONSELHO ESTADUAL DE
DIREITOS
HUMANOS-SEDH</t>
  </si>
  <si>
    <t>-----&gt;80011200006</t>
  </si>
  <si>
    <t>80011200006</t>
  </si>
  <si>
    <t>CEPIR</t>
  </si>
  <si>
    <t>CONSELHO EST
PROMOCAO IGUALD
RACIAL DO EST ES-SEDH</t>
  </si>
  <si>
    <t>-----&gt;80011200003</t>
  </si>
  <si>
    <t>80011200003</t>
  </si>
  <si>
    <t>CEDIMES</t>
  </si>
  <si>
    <t>CONSELHO EST DEFESA
DOS DIR MULHER DO EST
ES-SEDH</t>
  </si>
  <si>
    <t>-----&gt;80023900003</t>
  </si>
  <si>
    <t>80023900003</t>
  </si>
  <si>
    <t>SUBDH</t>
  </si>
  <si>
    <t>SUBSECRETARIA ESTADO
PROM PROT DEFESA DIR
HUMANOS</t>
  </si>
  <si>
    <t>------&gt;80035500002</t>
  </si>
  <si>
    <t>80035500002</t>
  </si>
  <si>
    <t>GPEJ</t>
  </si>
  <si>
    <t>GERENCIA POLITICAS
PARA A
JUVENTUDE-SEDH</t>
  </si>
  <si>
    <t>------&gt;80035500007</t>
  </si>
  <si>
    <t>80035500007</t>
  </si>
  <si>
    <t>GEPLGBT</t>
  </si>
  <si>
    <t>GERENCIA DE POLITICAS
DIVERSIDADE SEXUAL E
GENERO</t>
  </si>
  <si>
    <t>------&gt;80035500012</t>
  </si>
  <si>
    <t>80035500012</t>
  </si>
  <si>
    <t>GEPPED</t>
  </si>
  <si>
    <t>GERENCIA POLITICAS
PARA A PESSOA COM
DEFICIENCIA</t>
  </si>
  <si>
    <t>------&gt;80035500004</t>
  </si>
  <si>
    <t>80035500004</t>
  </si>
  <si>
    <t>GEPIR</t>
  </si>
  <si>
    <t>GERENCIA POLITICAS DE
PROM DA IGUALD
RACIAL-SEDH</t>
  </si>
  <si>
    <t>------&gt;80035500006</t>
  </si>
  <si>
    <t>80035500006</t>
  </si>
  <si>
    <t>GPPDC</t>
  </si>
  <si>
    <t>GERENCIA DE POLITICAS
PROMOCAO DIRETOS E
CIDADANIA</t>
  </si>
  <si>
    <t>------&gt;80035500009</t>
  </si>
  <si>
    <t>80035500009</t>
  </si>
  <si>
    <t>CPSR</t>
  </si>
  <si>
    <t>COORDENACAO DE POLIT
POPULACAO EM
SITUACAO DE RUA</t>
  </si>
  <si>
    <t>-----&gt;80023900001</t>
  </si>
  <si>
    <t>80023900001</t>
  </si>
  <si>
    <t>SUBPM</t>
  </si>
  <si>
    <t>SUBSECRETARIA ESTADO
POLITICAS PARA
MULHERES-SEDH</t>
  </si>
  <si>
    <t>------&gt;80035500001</t>
  </si>
  <si>
    <t>80035500001</t>
  </si>
  <si>
    <t>GEPM</t>
  </si>
  <si>
    <t>GERENCIA POLITICAS
PUBLICAS PARA
MULHERES-SEDH</t>
  </si>
  <si>
    <t>-----&gt;80011200007</t>
  </si>
  <si>
    <t>80011200007</t>
  </si>
  <si>
    <t>CEDDIPI</t>
  </si>
  <si>
    <t>CONSELHO EST DEFESA
DOS DIR DA PESSOA
IDOSA-SEDH</t>
  </si>
  <si>
    <t>-----&gt;80035500003</t>
  </si>
  <si>
    <t>80035500003</t>
  </si>
  <si>
    <t>GPDDH</t>
  </si>
  <si>
    <t>GERENCIA PROTECAO E
DEFESA DIR
HUMANOS-SEDH</t>
  </si>
  <si>
    <t>-----&gt;80011200009</t>
  </si>
  <si>
    <t>80011200009</t>
  </si>
  <si>
    <t>COESAD</t>
  </si>
  <si>
    <t>CONSELHO ESTAUAL
SOBRE DROGAS</t>
  </si>
  <si>
    <t>-----&gt;80011200005</t>
  </si>
  <si>
    <t>80011200005</t>
  </si>
  <si>
    <t>CONDEF</t>
  </si>
  <si>
    <t>CONS EST DIREITOS
PESSOAS COM
DEFICIENCIA - CONDEF</t>
  </si>
  <si>
    <t>-----&gt;80011200002</t>
  </si>
  <si>
    <t>80011200002</t>
  </si>
  <si>
    <t>CEJUVE</t>
  </si>
  <si>
    <t>CONSELHO ESTADUAL DA
JUVENTUDE-SEDH</t>
  </si>
  <si>
    <t>-----&gt;80011200010</t>
  </si>
  <si>
    <t>80011200010</t>
  </si>
  <si>
    <t>LGBT</t>
  </si>
  <si>
    <t>CONSELH EST PROM CID
DIR HUMANOS LGBT
TRANSSEXUAIS</t>
  </si>
  <si>
    <t>-----&gt;80022000001</t>
  </si>
  <si>
    <t>80022000001</t>
  </si>
  <si>
    <t>-----&gt;80023900002</t>
  </si>
  <si>
    <t>80023900002</t>
  </si>
  <si>
    <t>SUBSECRETARIA ESTADO
GESTAO ADM E
FINANCEIRA-SEDH</t>
  </si>
  <si>
    <t>------&gt;80034700003</t>
  </si>
  <si>
    <t>80034700003</t>
  </si>
  <si>
    <t>GRUPO DE
PLANEJAMENTO E
ORCAMENTO - SEDH</t>
  </si>
  <si>
    <t>------&gt;80035500005</t>
  </si>
  <si>
    <t>80035500005</t>
  </si>
  <si>
    <t>GECON</t>
  </si>
  <si>
    <t>GERENCIA DE
CONTRATOS E
CONVENIOS-SEDH</t>
  </si>
  <si>
    <t>------&gt;80034700001</t>
  </si>
  <si>
    <t>80034700001</t>
  </si>
  <si>
    <t>GRUPO DE
ADMINISTRACAO E REC
HUMANOS-SEDH</t>
  </si>
  <si>
    <t>------&gt;80034700002</t>
  </si>
  <si>
    <t>80034700002</t>
  </si>
  <si>
    <t>GRUPO FINANCEIRO
SETORIAL - SEDH</t>
  </si>
  <si>
    <t>-----&gt;80023900004</t>
  </si>
  <si>
    <t>80023900004</t>
  </si>
  <si>
    <t>SESD</t>
  </si>
  <si>
    <t>SUBSECRETARIA ESTADO
POLITICAS SOBRE
DROGAS-SEDH</t>
  </si>
  <si>
    <t>------&gt;80035500008</t>
  </si>
  <si>
    <t>80035500008</t>
  </si>
  <si>
    <t>GERENCIA ARTIC REDE E
ATENCAO INTEG SOBRE
DROGAS</t>
  </si>
  <si>
    <t>-------&gt;80045500001</t>
  </si>
  <si>
    <t>80045500001</t>
  </si>
  <si>
    <t>SUBARS</t>
  </si>
  <si>
    <t>SUBGERENCIA DE
ACOMPANHAMENTOS E
REINSERCAO SOCIAL</t>
  </si>
  <si>
    <t>--------&gt;80035500011</t>
  </si>
  <si>
    <t>80035500011</t>
  </si>
  <si>
    <t>COPED</t>
  </si>
  <si>
    <t>COORDENACAO DE PREV
E EDUCACAO SOBRE
DROGRAS</t>
  </si>
  <si>
    <t>------&gt;80055500001</t>
  </si>
  <si>
    <t>80055500001</t>
  </si>
  <si>
    <t>NUGED</t>
  </si>
  <si>
    <t>NUCLEO ESPECIAL DE
GESTAO ESTRAT SOBRE
DROGAS</t>
  </si>
  <si>
    <t>------&gt;80035500010</t>
  </si>
  <si>
    <t>80035500010</t>
  </si>
  <si>
    <t>GIEPA</t>
  </si>
  <si>
    <t>GERENCIA DE
INFORMACOES,
ESTUDOS, PESQ E
AVALIACAO</t>
  </si>
  <si>
    <t>-----&gt;80022000002</t>
  </si>
  <si>
    <t>80022000002</t>
  </si>
  <si>
    <t>-----&gt;80011200008</t>
  </si>
  <si>
    <t>80011200008</t>
  </si>
  <si>
    <t>CRIAD</t>
  </si>
  <si>
    <t>CONSELHO EST DIR
CRIANCA E DO
ADOLESCENTES-SEDH</t>
  </si>
  <si>
    <t>----&gt;10065506170</t>
  </si>
  <si>
    <t>10065506170</t>
  </si>
  <si>
    <t>PROJETO SALTO P/ O
FUTURO</t>
  </si>
  <si>
    <t>27080563000193</t>
  </si>
  <si>
    <t>ESPIRITO SANTO
SECRETARIA DE
ESTADO DA
EDUCACAO</t>
  </si>
  <si>
    <t>SECRETARIA
DE ESTADO
DA
EDUCACAO</t>
  </si>
  <si>
    <t>----&gt;10011100001</t>
  </si>
  <si>
    <t>10011100001</t>
  </si>
  <si>
    <t>SECRETARIA DE ESTADO
DA EDUCACAO -SEDU</t>
  </si>
  <si>
    <t>-----&gt;10056200001</t>
  </si>
  <si>
    <t>10056200001</t>
  </si>
  <si>
    <t>SRECARAP</t>
  </si>
  <si>
    <t>SRE CARAPINA</t>
  </si>
  <si>
    <t>------&gt;10065504580</t>
  </si>
  <si>
    <t>10065504580</t>
  </si>
  <si>
    <t>EEEM GOMES CARDIM</t>
  </si>
  <si>
    <t>------&gt;10065506408</t>
  </si>
  <si>
    <t>10065506408</t>
  </si>
  <si>
    <t>EEEFM MARIA JOSE
ZOUAIN MIRANDA</t>
  </si>
  <si>
    <t>------&gt;10065506436</t>
  </si>
  <si>
    <t>10065506436</t>
  </si>
  <si>
    <t>EEEFM PROF JOAO
ANTUNES DAS DORES</t>
  </si>
  <si>
    <t>------&gt;10065503673</t>
  </si>
  <si>
    <t>10065503673</t>
  </si>
  <si>
    <t>EEEFM ELICE BAPTISTA
GAUDIO</t>
  </si>
  <si>
    <t>------&gt;10065506301</t>
  </si>
  <si>
    <t>10065506301</t>
  </si>
  <si>
    <t>EEUEF MARIA JULITA</t>
  </si>
  <si>
    <t>------&gt;10065503682</t>
  </si>
  <si>
    <t>10065503682</t>
  </si>
  <si>
    <t>EEEF JONES JOSE DO
NASCIMENTO</t>
  </si>
  <si>
    <t>------&gt;10065504582</t>
  </si>
  <si>
    <t>10065504582</t>
  </si>
  <si>
    <t>CEEJA DE VITORIA</t>
  </si>
  <si>
    <t>------&gt;10065505807</t>
  </si>
  <si>
    <t>10065505807</t>
  </si>
  <si>
    <t>EEEF TAQUARA I</t>
  </si>
  <si>
    <t>------&gt;10065503666</t>
  </si>
  <si>
    <t>10065503666</t>
  </si>
  <si>
    <t>EEEFM FRANCISCO
NASCIMENTO</t>
  </si>
  <si>
    <t>------&gt;10065506912</t>
  </si>
  <si>
    <t>10065506912</t>
  </si>
  <si>
    <t>CEEFMTI JOAQUIM BEATO</t>
  </si>
  <si>
    <t>------&gt;10065504557</t>
  </si>
  <si>
    <t>10065504557</t>
  </si>
  <si>
    <t>EEEFM ALMIRANTE
BARROSO</t>
  </si>
  <si>
    <t>------&gt;10065506445</t>
  </si>
  <si>
    <t>10065506445</t>
  </si>
  <si>
    <t>EEEFM NOVA CARAPINA</t>
  </si>
  <si>
    <t>------&gt;10065503676</t>
  </si>
  <si>
    <t>10065503676</t>
  </si>
  <si>
    <t>EEEFM SIZENANDO
PECHINCHA</t>
  </si>
  <si>
    <t>------&gt;10065506916</t>
  </si>
  <si>
    <t>10065506916</t>
  </si>
  <si>
    <t>CEEFMTI DR GETUNILDO
PIMENTEL</t>
  </si>
  <si>
    <t>------&gt;10065503664</t>
  </si>
  <si>
    <t>10065503664</t>
  </si>
  <si>
    <t>EEEFM ARISTOBULO
BARBOSA LEAO</t>
  </si>
  <si>
    <t>------&gt;10065506299</t>
  </si>
  <si>
    <t>10065506299</t>
  </si>
  <si>
    <t>EEEFM IRACEMA
CONCEICAO SILVA</t>
  </si>
  <si>
    <t>------&gt;10065506432</t>
  </si>
  <si>
    <t>10065506432</t>
  </si>
  <si>
    <t>EEEM PROF RENATO
JOSE DA COSTA
PACHECO</t>
  </si>
  <si>
    <t>------&gt;10065506307</t>
  </si>
  <si>
    <t>10065506307</t>
  </si>
  <si>
    <t>EEEFM ANTONIO JOSE
PEIXOTO MIGUEL</t>
  </si>
  <si>
    <t>------&gt;10065503680</t>
  </si>
  <si>
    <t>10065503680</t>
  </si>
  <si>
    <t>EEEF MANOEL LOPES</t>
  </si>
  <si>
    <t>------&gt;10065505750</t>
  </si>
  <si>
    <t>10065505750</t>
  </si>
  <si>
    <t>EEEFM ANTONIO
ENGRACIO SILVA</t>
  </si>
  <si>
    <t>------&gt;10065503674</t>
  </si>
  <si>
    <t>10065503674</t>
  </si>
  <si>
    <t>EEEF PROF ADELVANI
AZEVEDO</t>
  </si>
  <si>
    <t>------&gt;10065503694</t>
  </si>
  <si>
    <t>10065503694</t>
  </si>
  <si>
    <t>EEEFM PROF HILDA
MIRANDA NASCIMENTO</t>
  </si>
  <si>
    <t>------&gt;10065503683</t>
  </si>
  <si>
    <t>10065503683</t>
  </si>
  <si>
    <t>EPG PROF MARIA
MAGDALENA
PISA(municipalizada)</t>
  </si>
  <si>
    <t>------&gt;10065505505</t>
  </si>
  <si>
    <t>10065505505</t>
  </si>
  <si>
    <t>EEEF PROF ANNA GOMES</t>
  </si>
  <si>
    <t>------&gt;10065504576</t>
  </si>
  <si>
    <t>10065504576</t>
  </si>
  <si>
    <t>EEEFM DES CARLOS
XAVIER PAES BARRETO</t>
  </si>
  <si>
    <t>------&gt;10065506904</t>
  </si>
  <si>
    <t>10065506904</t>
  </si>
  <si>
    <t>EEEFM SERRA SEDE</t>
  </si>
  <si>
    <t>------&gt;10065505791</t>
  </si>
  <si>
    <t>10065505791</t>
  </si>
  <si>
    <t>EEEFM MARINETE DE
SOUZA LIRA</t>
  </si>
  <si>
    <t>------&gt;10065506373</t>
  </si>
  <si>
    <t>10065506373</t>
  </si>
  <si>
    <t>EEEFM DOM JOAO
BATISTA DA MOTTA E
ALBUQUERQUE</t>
  </si>
  <si>
    <t>------&gt;10065506227</t>
  </si>
  <si>
    <t>10065506227</t>
  </si>
  <si>
    <t>EEEF FRANCISCO ALVES
MENDES</t>
  </si>
  <si>
    <t>------&gt;10065506015</t>
  </si>
  <si>
    <t>10065506015</t>
  </si>
  <si>
    <t>EEEFM ELZA LEMOS
ANDREATTA</t>
  </si>
  <si>
    <t>------&gt;10065505499</t>
  </si>
  <si>
    <t>10065505499</t>
  </si>
  <si>
    <t>EEEF CARAPEBUS</t>
  </si>
  <si>
    <t>------&gt;10065506440</t>
  </si>
  <si>
    <t>10065506440</t>
  </si>
  <si>
    <t>EEEFM HILDEBRANDO
LUCAS</t>
  </si>
  <si>
    <t>------&gt;10065503695</t>
  </si>
  <si>
    <t>10065503695</t>
  </si>
  <si>
    <t>EEEFM MARINGA</t>
  </si>
  <si>
    <t>------&gt;10065503678</t>
  </si>
  <si>
    <t>10065503678</t>
  </si>
  <si>
    <t>EEEFM ARLINDO
FERREIRA LOPES</t>
  </si>
  <si>
    <t>------&gt;10065506348</t>
  </si>
  <si>
    <t>10065506348</t>
  </si>
  <si>
    <t>EEEFM MARIA PENEDO</t>
  </si>
  <si>
    <t>------&gt;10065502975</t>
  </si>
  <si>
    <t>10065502975</t>
  </si>
  <si>
    <t>CEEFMTI NAIR MIRANDA</t>
  </si>
  <si>
    <t>------&gt;10065503665</t>
  </si>
  <si>
    <t>10065503665</t>
  </si>
  <si>
    <t>EEEFM CLOTILDE RATO</t>
  </si>
  <si>
    <t>------&gt;10065505502</t>
  </si>
  <si>
    <t>10065505502</t>
  </si>
  <si>
    <t>EEEFM SILVIO EGITO
SOBRINHO</t>
  </si>
  <si>
    <t>------&gt;10065502145</t>
  </si>
  <si>
    <t>10065502145</t>
  </si>
  <si>
    <t>EEEFM ROMULO CASTELO</t>
  </si>
  <si>
    <t>------&gt;10065503693</t>
  </si>
  <si>
    <t>10065503693</t>
  </si>
  <si>
    <t>EEEFM BELMIRO TEIXEIRA
PIMENTA</t>
  </si>
  <si>
    <t>------&gt;10065506031</t>
  </si>
  <si>
    <t>10065506031</t>
  </si>
  <si>
    <t>EEEFM PROF MARIA
OLINDA DE O MENEZES</t>
  </si>
  <si>
    <t>------&gt;10065506911</t>
  </si>
  <si>
    <t>10065506911</t>
  </si>
  <si>
    <t>CEEMTI SAO PEDRO DR
AGESANDRO C PEREIRA</t>
  </si>
  <si>
    <t>------&gt;10065506355</t>
  </si>
  <si>
    <t>10065506355</t>
  </si>
  <si>
    <t>EEEFM FREDERICO
PRETTI</t>
  </si>
  <si>
    <t>------&gt;10065568102</t>
  </si>
  <si>
    <t>10065568102</t>
  </si>
  <si>
    <t>EEEFM VILA NOVA DE
COLARES</t>
  </si>
  <si>
    <t>------&gt;10065504579</t>
  </si>
  <si>
    <t>10065504579</t>
  </si>
  <si>
    <t>COLEGIO ESTADUAL DO
ESP SANTO</t>
  </si>
  <si>
    <t>------&gt;10065503639</t>
  </si>
  <si>
    <t>10065503639</t>
  </si>
  <si>
    <t>EEEF JUDITH LEAO
CASTELO RIBEIRO</t>
  </si>
  <si>
    <t>------&gt;10065505503</t>
  </si>
  <si>
    <t>10065505503</t>
  </si>
  <si>
    <t>EEEFM LARANJEIRAS</t>
  </si>
  <si>
    <t>------&gt;10065500970</t>
  </si>
  <si>
    <t>10065500970</t>
  </si>
  <si>
    <t>EEEFM JOSE PINTO
COELHO</t>
  </si>
  <si>
    <t>------&gt;10065504571</t>
  </si>
  <si>
    <t>10065504571</t>
  </si>
  <si>
    <t>EEEFM MAJOR ALFREDO
PEDRO RABAIOLI</t>
  </si>
  <si>
    <t>------&gt;10065505753</t>
  </si>
  <si>
    <t>10065505753</t>
  </si>
  <si>
    <t>EEEFM PROF JURACI
MACHADO</t>
  </si>
  <si>
    <t>------&gt;10065505498</t>
  </si>
  <si>
    <t>10065505498</t>
  </si>
  <si>
    <t>EEEF CAMPINHO</t>
  </si>
  <si>
    <t>------&gt;10065506363</t>
  </si>
  <si>
    <t>10065506363</t>
  </si>
  <si>
    <t>EEEM ARNULPHO MATTOS</t>
  </si>
  <si>
    <t>------&gt;10065505500</t>
  </si>
  <si>
    <t>10065505500</t>
  </si>
  <si>
    <t>EEEFM ANTONIO LUIZ
VALIATI</t>
  </si>
  <si>
    <t>------&gt;10065505945</t>
  </si>
  <si>
    <t>10065505945</t>
  </si>
  <si>
    <t>EEEF PROF MARIA DA PAZ
PIMENTEL</t>
  </si>
  <si>
    <t>------&gt;10065503697</t>
  </si>
  <si>
    <t>10065503697</t>
  </si>
  <si>
    <t>EEEFM MESTRE ALVARO</t>
  </si>
  <si>
    <t>------&gt;10065506016</t>
  </si>
  <si>
    <t>10065506016</t>
  </si>
  <si>
    <t>EEEFM FRANCISCA
PEIXOTO MIGUEL</t>
  </si>
  <si>
    <t>------&gt;10065504584</t>
  </si>
  <si>
    <t>10065504584</t>
  </si>
  <si>
    <t>EEEFM IRMA MARIA
HORTA</t>
  </si>
  <si>
    <t>------&gt;10065505778</t>
  </si>
  <si>
    <t>10065505778</t>
  </si>
  <si>
    <t>EEEFM JACARAIPE</t>
  </si>
  <si>
    <t>------&gt;10065504603</t>
  </si>
  <si>
    <t>10065504603</t>
  </si>
  <si>
    <t>EEEF VIRGINIO PEREIRA</t>
  </si>
  <si>
    <t>------&gt;10065503634</t>
  </si>
  <si>
    <t>10065503634</t>
  </si>
  <si>
    <t>EEPEF CHAPADA GRANDE</t>
  </si>
  <si>
    <t>------&gt;10065504583</t>
  </si>
  <si>
    <t>10065504583</t>
  </si>
  <si>
    <t>EEEFM AFLORDIZIO
CARVALHO SILVA</t>
  </si>
  <si>
    <t>------&gt;10065504591</t>
  </si>
  <si>
    <t>10065504591</t>
  </si>
  <si>
    <t>CEEMTI  PROF FERNANDO
D RABELO</t>
  </si>
  <si>
    <t>------&gt;10065503684</t>
  </si>
  <si>
    <t>10065503684</t>
  </si>
  <si>
    <t>EEEFM PROF JOAO
LOYOLA</t>
  </si>
  <si>
    <t>------&gt;10065506389</t>
  </si>
  <si>
    <t>10065506389</t>
  </si>
  <si>
    <t>EEEFM GETULIO
PIMENTEL LOUREIRO</t>
  </si>
  <si>
    <t>------&gt;10065504561</t>
  </si>
  <si>
    <t>10065504561</t>
  </si>
  <si>
    <t>E ESP DE EDUC ORAL
AUDITIVA</t>
  </si>
  <si>
    <t>------&gt;10065506895</t>
  </si>
  <si>
    <t>10065506895</t>
  </si>
  <si>
    <t>EEEF PREFEITO JOSE
MARIA MIGUEL FEU ROSA</t>
  </si>
  <si>
    <t>------&gt;10065506368</t>
  </si>
  <si>
    <t>10065506368</t>
  </si>
  <si>
    <t>EEEFM ZUMBI DOS
PALMARES</t>
  </si>
  <si>
    <t>------&gt;10065503692</t>
  </si>
  <si>
    <t>10065503692</t>
  </si>
  <si>
    <t>EEEFM CLOVIS BORGES
MIGUEL</t>
  </si>
  <si>
    <t>------&gt;10065503677</t>
  </si>
  <si>
    <t>10065503677</t>
  </si>
  <si>
    <t>EEEF GERMANO ANDRE
LUBE</t>
  </si>
  <si>
    <t>------&gt;10065504589</t>
  </si>
  <si>
    <t>10065504589</t>
  </si>
  <si>
    <t>EEEFM MARIA ORTIZ</t>
  </si>
  <si>
    <t>-----&gt;10033800002</t>
  </si>
  <si>
    <t>10033800002</t>
  </si>
  <si>
    <t>SEEB</t>
  </si>
  <si>
    <t>SUBSECRET ESTADO DA
EDUCACAO BASICA E
PROFISSIONAL</t>
  </si>
  <si>
    <t>------&gt;10035500023</t>
  </si>
  <si>
    <t>10035500023</t>
  </si>
  <si>
    <t>GEEJA</t>
  </si>
  <si>
    <t>GERENCIA DE EDUCACAO
DE JOVENS E ADULTOS</t>
  </si>
  <si>
    <t>------&gt;10022000011</t>
  </si>
  <si>
    <t>10022000011</t>
  </si>
  <si>
    <t>ASEE</t>
  </si>
  <si>
    <t>ASSESSORIA DE
EDUCACAO ESPECIAL</t>
  </si>
  <si>
    <t>------&gt;10022000010</t>
  </si>
  <si>
    <t>10022000010</t>
  </si>
  <si>
    <t>AE11</t>
  </si>
  <si>
    <t>ASSESSORIA APOIO
CURRICULAR E EDUC
AMBIENTAL-SEDU</t>
  </si>
  <si>
    <t>------&gt;10035500020</t>
  </si>
  <si>
    <t>10035500020</t>
  </si>
  <si>
    <t>GECIQ</t>
  </si>
  <si>
    <t>GERENCIA EDUC DO
CAMPO, INDIG E
QUILOMBOLA-SEDU</t>
  </si>
  <si>
    <t>------&gt;10035500003</t>
  </si>
  <si>
    <t>10035500003</t>
  </si>
  <si>
    <t>GEIEF</t>
  </si>
  <si>
    <t>GERENCIA DE EDUCACAO
INFANTIL E ENSINO
FUNDAMENTAL</t>
  </si>
  <si>
    <t>-------&gt;10045400014</t>
  </si>
  <si>
    <t>10045400014</t>
  </si>
  <si>
    <t>SDC</t>
  </si>
  <si>
    <t>SUBGERENCIA
DESENVOLVIMENTO
CURRICULAR-SEDU</t>
  </si>
  <si>
    <t>------&gt;10035500004</t>
  </si>
  <si>
    <t>10035500004</t>
  </si>
  <si>
    <t>GEM</t>
  </si>
  <si>
    <t>GERENCIA DE ENSINO
MEDIO-SEDU</t>
  </si>
  <si>
    <t>-------&gt;10045400031</t>
  </si>
  <si>
    <t>10045400031</t>
  </si>
  <si>
    <t>SUEP</t>
  </si>
  <si>
    <t>SUBGERENCIA DE
EDUCACAO
PROFISSIONAL</t>
  </si>
  <si>
    <t>-------&gt;10045400015</t>
  </si>
  <si>
    <t>10045400015</t>
  </si>
  <si>
    <t>SUDEM</t>
  </si>
  <si>
    <t>SUBGERENCIA DESENV
CURRICULAR DO ENSINO
MEDIO-SEDU</t>
  </si>
  <si>
    <t>-----&gt;10033800003</t>
  </si>
  <si>
    <t>10033800003</t>
  </si>
  <si>
    <t>SEPLA</t>
  </si>
  <si>
    <t>SUBSECRET ESTAD DE
PLANEJAMENTO E
AVALIACAO-SEDU</t>
  </si>
  <si>
    <t>------&gt;10035500008</t>
  </si>
  <si>
    <t>10035500008</t>
  </si>
  <si>
    <t>GENPRO</t>
  </si>
  <si>
    <t>GERENCIA DE NORMAS,
PROCEDIMENTOS E
REGULACAO</t>
  </si>
  <si>
    <t>-------&gt;10045400039</t>
  </si>
  <si>
    <t>10045400039</t>
  </si>
  <si>
    <t>SUEX</t>
  </si>
  <si>
    <t>SUBGERENCIA DE
ESCOLAS EXTINTAS</t>
  </si>
  <si>
    <t>-------&gt;10045400021</t>
  </si>
  <si>
    <t>10045400021</t>
  </si>
  <si>
    <t>SUDAE</t>
  </si>
  <si>
    <t>SUBGERENCIA DE
DOCUMENTACAO E ATOS
ESCOLARES</t>
  </si>
  <si>
    <t>------&gt;10035500025</t>
  </si>
  <si>
    <t>10035500025</t>
  </si>
  <si>
    <t>GERENCIA DE AVALIACAO</t>
  </si>
  <si>
    <t>-------&gt;10045400008</t>
  </si>
  <si>
    <t>10045400008</t>
  </si>
  <si>
    <t>SAE</t>
  </si>
  <si>
    <t>SUBGERENCIA DE
AVALIACAO
EDUCACIONAL-SEDU</t>
  </si>
  <si>
    <t>------&gt;10035500005</t>
  </si>
  <si>
    <t>10035500005</t>
  </si>
  <si>
    <t>GEI</t>
  </si>
  <si>
    <t>GERENCIA DE
ESTATISTICA E
INFORMACAO</t>
  </si>
  <si>
    <t>-------&gt;10045400007</t>
  </si>
  <si>
    <t>10045400007</t>
  </si>
  <si>
    <t>SUBGERENCIA DE
ESTATISTICAS
EDUCACIONAIS-SEDU</t>
  </si>
  <si>
    <t>-------&gt;10045400037</t>
  </si>
  <si>
    <t>10045400037</t>
  </si>
  <si>
    <t>SSE</t>
  </si>
  <si>
    <t>SUBGERENCIA DE
SISTEMAS EDUCACIONAIS</t>
  </si>
  <si>
    <t>------&gt;10035500002</t>
  </si>
  <si>
    <t>10035500002</t>
  </si>
  <si>
    <t>GEPLAN</t>
  </si>
  <si>
    <t>GERENCIA DE
PLANEJAMENTO-SEDU</t>
  </si>
  <si>
    <t>-------&gt;10045400038</t>
  </si>
  <si>
    <t>10045400038</t>
  </si>
  <si>
    <t>SERPE</t>
  </si>
  <si>
    <t>SUBGERENCIA DE
ESTRUTURACAO DA REDE
PUBLICA ENSINO</t>
  </si>
  <si>
    <t>-----&gt;10035500022</t>
  </si>
  <si>
    <t>10035500022</t>
  </si>
  <si>
    <t>COPAES</t>
  </si>
  <si>
    <t>UNIDADE DE FOMENTO A
COL P/APRENDIZAGEM NO
ES-SEDU</t>
  </si>
  <si>
    <t>-----&gt;10033800001</t>
  </si>
  <si>
    <t>10033800001</t>
  </si>
  <si>
    <t>SEAF</t>
  </si>
  <si>
    <t>SUBSECRET ESTADO DE
ADMINISTRACAO E
FINANCAS-SEDU</t>
  </si>
  <si>
    <t>------&gt;10035500011</t>
  </si>
  <si>
    <t>10035500011</t>
  </si>
  <si>
    <t>GERENCIA DE
TECNOLOGIA DA
INFORMACAO-SEDU</t>
  </si>
  <si>
    <t>------&gt;10035500001</t>
  </si>
  <si>
    <t>10035500001</t>
  </si>
  <si>
    <t>GERENCIA
ADMINISTRATIVA-SEDU</t>
  </si>
  <si>
    <t>-------&gt;10045400024</t>
  </si>
  <si>
    <t>10045400024</t>
  </si>
  <si>
    <t>SALMOX</t>
  </si>
  <si>
    <t>SUBGERENCIA DE
ALMOXARIFADO - SALMOX</t>
  </si>
  <si>
    <t>-------&gt;10034800002</t>
  </si>
  <si>
    <t>10034800002</t>
  </si>
  <si>
    <t>GRUPO DE
ADMINISTRACAO-GA-SEDU</t>
  </si>
  <si>
    <t>-------&gt;10045400030</t>
  </si>
  <si>
    <t>10045400030</t>
  </si>
  <si>
    <t>SPATR</t>
  </si>
  <si>
    <t>SUBGERENCIA DE
PATRIMONIO - SPATR</t>
  </si>
  <si>
    <t>------&gt;10035500018</t>
  </si>
  <si>
    <t>10035500018</t>
  </si>
  <si>
    <t>GEGEP</t>
  </si>
  <si>
    <t>GERENCIA DE GESTAO DE
PESSOAS-SEDU</t>
  </si>
  <si>
    <t>-------&gt;10034700001</t>
  </si>
  <si>
    <t>10034700001</t>
  </si>
  <si>
    <t>GRUPO DE RECURSOS
HUMANOS-GRH-SEDU</t>
  </si>
  <si>
    <t>-------&gt;10045400028</t>
  </si>
  <si>
    <t>10045400028</t>
  </si>
  <si>
    <t>SUDEPRO</t>
  </si>
  <si>
    <t>SUBGERENCIA DE
DESENVOLVIMENTO
PROFISSIONAL-SEDU</t>
  </si>
  <si>
    <t>-------&gt;10045400029</t>
  </si>
  <si>
    <t>10045400029</t>
  </si>
  <si>
    <t>SUPET</t>
  </si>
  <si>
    <t>SUBGERENCIA DE
PESSOAL
TRANSITORIO-SEDU</t>
  </si>
  <si>
    <t>------&gt;10035500016</t>
  </si>
  <si>
    <t>10035500016</t>
  </si>
  <si>
    <t>GERENCIA DE
CONTRATOS E
CONVENIOS-SEDU</t>
  </si>
  <si>
    <t>-------&gt;10045400026</t>
  </si>
  <si>
    <t>10045400026</t>
  </si>
  <si>
    <t>SUBGERENCIA DE
COMPRAS-SEDU</t>
  </si>
  <si>
    <t>------&gt;10011900008</t>
  </si>
  <si>
    <t>10011900008</t>
  </si>
  <si>
    <t>SISTEMA DE SEGURANÇA
ESCOLAR-SEDU</t>
  </si>
  <si>
    <t>------&gt;10035500015</t>
  </si>
  <si>
    <t>10035500015</t>
  </si>
  <si>
    <t>GEOFI</t>
  </si>
  <si>
    <t>GERENCIA DE
ORCAMENTO E
FINANCAS-SEDU</t>
  </si>
  <si>
    <t>-------&gt;10034800004</t>
  </si>
  <si>
    <t>10034800004</t>
  </si>
  <si>
    <t>GRUPO FINANCEIRO
SETORIAL-SEDU</t>
  </si>
  <si>
    <t>-------&gt;10034800003</t>
  </si>
  <si>
    <t>10034800003</t>
  </si>
  <si>
    <t>GRUPO DE
PLANEJAMENTO E
ORCAMENTO-SEDU</t>
  </si>
  <si>
    <t>------&gt;10035500024</t>
  </si>
  <si>
    <t>10035500024</t>
  </si>
  <si>
    <t>GPC</t>
  </si>
  <si>
    <t>GERENCIA DE
PRESTACAO DE CONTAS -
GPC</t>
  </si>
  <si>
    <t>-------&gt;10045400025</t>
  </si>
  <si>
    <t>10045400025</t>
  </si>
  <si>
    <t>SPC</t>
  </si>
  <si>
    <t>SUBGERENCIA DE
PRESTACAO DE CONTAS
DE CONVENIOS</t>
  </si>
  <si>
    <t>-------&gt;10045400023</t>
  </si>
  <si>
    <t>10045400023</t>
  </si>
  <si>
    <t>SUBG DE PRESTACAO
CONTAS PROG E
SUBVENCAO A ESCOLA</t>
  </si>
  <si>
    <t>-----&gt;10056200003</t>
  </si>
  <si>
    <t>10056200003</t>
  </si>
  <si>
    <t>SRECAR</t>
  </si>
  <si>
    <t>SRE CARIACICA</t>
  </si>
  <si>
    <t>------&gt;10065506334</t>
  </si>
  <si>
    <t>10065506334</t>
  </si>
  <si>
    <t>EEEFM VICTORIO BRAVIM</t>
  </si>
  <si>
    <t>------&gt;10065505786</t>
  </si>
  <si>
    <t>10065505786</t>
  </si>
  <si>
    <t>EEEF BOA VISTA</t>
  </si>
  <si>
    <t>------&gt;10065504076</t>
  </si>
  <si>
    <t>10065504076</t>
  </si>
  <si>
    <t>EEUEF HILTON C FILHO</t>
  </si>
  <si>
    <t>------&gt;10065502165</t>
  </si>
  <si>
    <t>10065502165</t>
  </si>
  <si>
    <t>EEEF PROF AUGUSTO
CARVALHO</t>
  </si>
  <si>
    <t>------&gt;10065502210</t>
  </si>
  <si>
    <t>10065502210</t>
  </si>
  <si>
    <t>EEEFM EULALIA MOREIRA</t>
  </si>
  <si>
    <t>------&gt;10065502138</t>
  </si>
  <si>
    <t>10065502138</t>
  </si>
  <si>
    <t>EEEF CELESTINO DE
ALMEIDA</t>
  </si>
  <si>
    <t>------&gt;10065502193</t>
  </si>
  <si>
    <t>10065502193</t>
  </si>
  <si>
    <t>EEEF TIRADENTES</t>
  </si>
  <si>
    <t>------&gt;10065505300</t>
  </si>
  <si>
    <t>10065505300</t>
  </si>
  <si>
    <t>EEEF GLADISTON REGIS
BARBOSA</t>
  </si>
  <si>
    <t>------&gt;10065505902</t>
  </si>
  <si>
    <t>10065505902</t>
  </si>
  <si>
    <t>EEEF WELLINGTON F
BORGES</t>
  </si>
  <si>
    <t>------&gt;10065502212</t>
  </si>
  <si>
    <t>10065502212</t>
  </si>
  <si>
    <t>EEEFM JOAO
CRISOSTOMO BELEZA</t>
  </si>
  <si>
    <t>------&gt;10065505787</t>
  </si>
  <si>
    <t>10065505787</t>
  </si>
  <si>
    <t>EEEFM JOSE VITOR FILHO</t>
  </si>
  <si>
    <t>------&gt;10065502143</t>
  </si>
  <si>
    <t>10065502143</t>
  </si>
  <si>
    <t>EEEF ADALBERTO
QUEIROZ</t>
  </si>
  <si>
    <t>------&gt;10065505762</t>
  </si>
  <si>
    <t>10065505762</t>
  </si>
  <si>
    <t>EEEF MANOEL PASCOAL
DE OLIVEIRA</t>
  </si>
  <si>
    <t>------&gt;10065502181</t>
  </si>
  <si>
    <t>10065502181</t>
  </si>
  <si>
    <t>EEEF ANTONIO ESTEVES</t>
  </si>
  <si>
    <t>------&gt;10065502214</t>
  </si>
  <si>
    <t>10065502214</t>
  </si>
  <si>
    <t>EEEFM SAO JOAO
BATISTA</t>
  </si>
  <si>
    <t>------&gt;10065504144</t>
  </si>
  <si>
    <t>10065504144</t>
  </si>
  <si>
    <t>EEUEF BIRIRICAS DE
BAIXO</t>
  </si>
  <si>
    <t>------&gt;10065505295</t>
  </si>
  <si>
    <t>10065505295</t>
  </si>
  <si>
    <t>EEEF JOSE RODRIGUES
COUTINHO</t>
  </si>
  <si>
    <t>------&gt;10065502191</t>
  </si>
  <si>
    <t>10065502191</t>
  </si>
  <si>
    <t>CEEFTI ITAGIBA ESCOBAR</t>
  </si>
  <si>
    <t>------&gt;10065505668</t>
  </si>
  <si>
    <t>10065505668</t>
  </si>
  <si>
    <t>EEPEF PROFª ILDA
MEIRELLES FREIRE</t>
  </si>
  <si>
    <t>------&gt;10065502195</t>
  </si>
  <si>
    <t>10065502195</t>
  </si>
  <si>
    <t>CEEFMTI PROF JOSE
LEAO NUNES</t>
  </si>
  <si>
    <t>------&gt;10065502209</t>
  </si>
  <si>
    <t>10065502209</t>
  </si>
  <si>
    <t>EEEF PRESIDENTE MEDICI</t>
  </si>
  <si>
    <t>------&gt;10065506026</t>
  </si>
  <si>
    <t>10065506026</t>
  </si>
  <si>
    <t>EEEFM ANILIA KANAAK
BUSS</t>
  </si>
  <si>
    <t>------&gt;10065506414</t>
  </si>
  <si>
    <t>10065506414</t>
  </si>
  <si>
    <t>EEEFM MARIA DE
LOURDES POYARES
LABUTO</t>
  </si>
  <si>
    <t>------&gt;10065505320</t>
  </si>
  <si>
    <t>10065505320</t>
  </si>
  <si>
    <t>EEPEF BARRA DO TIJUCO
PRETO</t>
  </si>
  <si>
    <t>------&gt;10065506907</t>
  </si>
  <si>
    <t>10065506907</t>
  </si>
  <si>
    <t>EEEFM NELSON MANDELA</t>
  </si>
  <si>
    <t>------&gt;10065505639</t>
  </si>
  <si>
    <t>10065505639</t>
  </si>
  <si>
    <t>EEEFM ALZIRA RAMOS</t>
  </si>
  <si>
    <t>------&gt;10065502207</t>
  </si>
  <si>
    <t>10065502207</t>
  </si>
  <si>
    <t>EEUEF DE CACHOEIRINHA</t>
  </si>
  <si>
    <t>------&gt;10065505577</t>
  </si>
  <si>
    <t>10065505577</t>
  </si>
  <si>
    <t>EEEFM PROF JOAQUIM B
QUITIBA</t>
  </si>
  <si>
    <t>------&gt;10065502216</t>
  </si>
  <si>
    <t>10065502216</t>
  </si>
  <si>
    <t>EEEF STELLITA RAMOS</t>
  </si>
  <si>
    <t>------&gt;10065506412</t>
  </si>
  <si>
    <t>10065506412</t>
  </si>
  <si>
    <t>EEEFM GUILHERMINA
HULDA KRUGER
REINHOLZ</t>
  </si>
  <si>
    <t>------&gt;10065502218</t>
  </si>
  <si>
    <t>10065502218</t>
  </si>
  <si>
    <t>EEEF DR SOUZA ARAUJO</t>
  </si>
  <si>
    <t>------&gt;10065502166</t>
  </si>
  <si>
    <t>10065502166</t>
  </si>
  <si>
    <t>CEEMTI  PROF MARIA
PENEDO</t>
  </si>
  <si>
    <t>------&gt;10065505767</t>
  </si>
  <si>
    <t>10065505767</t>
  </si>
  <si>
    <t>EEEFM THEODOMIRO
RIBEIRO COELHO</t>
  </si>
  <si>
    <t>------&gt;10065502189</t>
  </si>
  <si>
    <t>10065502189</t>
  </si>
  <si>
    <t>EEEF JOSE MARIA
FERREIRA</t>
  </si>
  <si>
    <t>------&gt;10065506451</t>
  </si>
  <si>
    <t>10065506451</t>
  </si>
  <si>
    <t>CEEFMTI EWERTON
MONTENEGRO
GUIMARÃES</t>
  </si>
  <si>
    <t>------&gt;10065506344</t>
  </si>
  <si>
    <t>10065506344</t>
  </si>
  <si>
    <t>EEEFM DR JOSE MOYSES</t>
  </si>
  <si>
    <t>------&gt;10065506910</t>
  </si>
  <si>
    <t>10065506910</t>
  </si>
  <si>
    <t>EEEF PROFESSOR JOSE
ZACCHI</t>
  </si>
  <si>
    <t>------&gt;10065502213</t>
  </si>
  <si>
    <t>10065502213</t>
  </si>
  <si>
    <t>CEEFTI PRESIDENTE
CASTELO BRANCO</t>
  </si>
  <si>
    <t>------&gt;10065504110</t>
  </si>
  <si>
    <t>10065504110</t>
  </si>
  <si>
    <t>EEEFM EMILIO OSCAR
HULLE</t>
  </si>
  <si>
    <t>------&gt;10065502221</t>
  </si>
  <si>
    <t>10065502221</t>
  </si>
  <si>
    <t>EEEFM ZAIRA M DE
ANDRADE</t>
  </si>
  <si>
    <t>------&gt;10065505790</t>
  </si>
  <si>
    <t>10065505790</t>
  </si>
  <si>
    <t>EEEFM SATURNINO
RANGEL MAURO</t>
  </si>
  <si>
    <t>------&gt;10065506403</t>
  </si>
  <si>
    <t>10065506403</t>
  </si>
  <si>
    <t>EEEFM DR AFONSO
SCHWAB</t>
  </si>
  <si>
    <t>------&gt;10065502230</t>
  </si>
  <si>
    <t>10065502230</t>
  </si>
  <si>
    <t>EEEFM PROF MARIUZA
SECHIN</t>
  </si>
  <si>
    <t>------&gt;10065502192</t>
  </si>
  <si>
    <t>10065502192</t>
  </si>
  <si>
    <t>EEEFM PROF  MARIA DE
LOURDES S SILVA</t>
  </si>
  <si>
    <t>------&gt;10065506278</t>
  </si>
  <si>
    <t>10065506278</t>
  </si>
  <si>
    <t>EEEFM NEA SALLES
NUNES PEREIRA</t>
  </si>
  <si>
    <t>------&gt;10065500063</t>
  </si>
  <si>
    <t>10065500063</t>
  </si>
  <si>
    <t>EEEFM NELSON VIEIRA
PIMENTEL</t>
  </si>
  <si>
    <t>------&gt;10065506029</t>
  </si>
  <si>
    <t>10065506029</t>
  </si>
  <si>
    <t>EEEM AUGUSTO RUSCHI</t>
  </si>
  <si>
    <t>------&gt;10065502146</t>
  </si>
  <si>
    <t>10065502146</t>
  </si>
  <si>
    <t>EEEF VENTINO COSTA
BRANDAO</t>
  </si>
  <si>
    <t>------&gt;10065502186</t>
  </si>
  <si>
    <t>10065502186</t>
  </si>
  <si>
    <t>EEEFM HUNNEY EVEREST
PIOVESAN</t>
  </si>
  <si>
    <t>------&gt;10065502219</t>
  </si>
  <si>
    <t>10065502219</t>
  </si>
  <si>
    <t>EEEFM ANA LOPES
BALESTRERO</t>
  </si>
  <si>
    <t>------&gt;10065505576</t>
  </si>
  <si>
    <t>10065505576</t>
  </si>
  <si>
    <t>EEEFM MARIANO FIRME
DE SOUZA</t>
  </si>
  <si>
    <t>------&gt;10065502211</t>
  </si>
  <si>
    <t>10065502211</t>
  </si>
  <si>
    <t>EEEF GENERAL TIBURCIO</t>
  </si>
  <si>
    <t>------&gt;10065505318</t>
  </si>
  <si>
    <t>10065505318</t>
  </si>
  <si>
    <t>EEPEF ALTO RIO PONTE</t>
  </si>
  <si>
    <t>------&gt;10065506027</t>
  </si>
  <si>
    <t>10065506027</t>
  </si>
  <si>
    <t>EEEM IRMA DULCE LOPES
PONTE</t>
  </si>
  <si>
    <t>------&gt;10065502190</t>
  </si>
  <si>
    <t>10065502190</t>
  </si>
  <si>
    <t>EEEFM JESUS CRISTO REI</t>
  </si>
  <si>
    <t>------&gt;10065502203</t>
  </si>
  <si>
    <t>10065502203</t>
  </si>
  <si>
    <t>EEEFM TEOTONIO
BRANDAO VILELA</t>
  </si>
  <si>
    <t>------&gt;10065502188</t>
  </si>
  <si>
    <t>10065502188</t>
  </si>
  <si>
    <t>EEEFM NOSSA SENHORA
APARECIDA</t>
  </si>
  <si>
    <t>------&gt;10065504124</t>
  </si>
  <si>
    <t>10065504124</t>
  </si>
  <si>
    <t>EEUEF ALTO RIO PONTE</t>
  </si>
  <si>
    <t>------&gt;10065506444</t>
  </si>
  <si>
    <t>10065506444</t>
  </si>
  <si>
    <t>EEEFM ROSA MARIA REIS</t>
  </si>
  <si>
    <t>------&gt;10065505732</t>
  </si>
  <si>
    <t>10065505732</t>
  </si>
  <si>
    <t>EEEF CASTELO BRANCO</t>
  </si>
  <si>
    <t>------&gt;10065502147</t>
  </si>
  <si>
    <t>10065502147</t>
  </si>
  <si>
    <t>EEEFM ARY PARREIRAS</t>
  </si>
  <si>
    <t>------&gt;10065500057</t>
  </si>
  <si>
    <t>10065500057</t>
  </si>
  <si>
    <t>EEEFM MARIA DE NOVAES
PINHEIRO</t>
  </si>
  <si>
    <t>------&gt;10065506283</t>
  </si>
  <si>
    <t>10065506283</t>
  </si>
  <si>
    <t>EEEF PAUTILA R XAVIER</t>
  </si>
  <si>
    <t>------&gt;10065503882</t>
  </si>
  <si>
    <t>10065503882</t>
  </si>
  <si>
    <t>EEEFM ALICE
HOLZMEITER</t>
  </si>
  <si>
    <t>------&gt;10065502215</t>
  </si>
  <si>
    <t>10065502215</t>
  </si>
  <si>
    <t>EEEFM PROF AUGUSTO
LUCIANO</t>
  </si>
  <si>
    <t>------&gt;10065502217</t>
  </si>
  <si>
    <t>10065502217</t>
  </si>
  <si>
    <t>EEEFM CEL OLIMPIO
CUNHA</t>
  </si>
  <si>
    <t>-----&gt;10011100002</t>
  </si>
  <si>
    <t>10011100002</t>
  </si>
  <si>
    <t>CONSELHO ESTADUAL DE
EDUCACAO</t>
  </si>
  <si>
    <t>------&gt;10033900002</t>
  </si>
  <si>
    <t>10033900002</t>
  </si>
  <si>
    <t>SECRETARIA
ADMINISTRATIVA DO CEE</t>
  </si>
  <si>
    <t>------&gt;10033900001</t>
  </si>
  <si>
    <t>10033900001</t>
  </si>
  <si>
    <t>SECRETARIA GERAL CEE</t>
  </si>
  <si>
    <t>------&gt;10034700002</t>
  </si>
  <si>
    <t>10034700002</t>
  </si>
  <si>
    <t>COORDENACAO DE
DOCUMENTACAO</t>
  </si>
  <si>
    <t>------&gt;10022000001</t>
  </si>
  <si>
    <t>10022000001</t>
  </si>
  <si>
    <t>------&gt;10034700004</t>
  </si>
  <si>
    <t>10034700004</t>
  </si>
  <si>
    <t>COORDENACAO DE APOIO
ADMINISTRATIVO</t>
  </si>
  <si>
    <t>-----&gt;10056200008</t>
  </si>
  <si>
    <t>10056200008</t>
  </si>
  <si>
    <t>SRECOL</t>
  </si>
  <si>
    <t>SRE COLATINA</t>
  </si>
  <si>
    <t>------&gt;10065506105</t>
  </si>
  <si>
    <t>10065506105</t>
  </si>
  <si>
    <t>EEEFM ALFREDO LEMOS</t>
  </si>
  <si>
    <t>------&gt;10065502379</t>
  </si>
  <si>
    <t>10065502379</t>
  </si>
  <si>
    <t>EEEFM RUBENS RANGEL</t>
  </si>
  <si>
    <t>------&gt;10065504900</t>
  </si>
  <si>
    <t>10065504900</t>
  </si>
  <si>
    <t>EEPEF BARRA
ENCOBERTA</t>
  </si>
  <si>
    <t>------&gt;10065501366</t>
  </si>
  <si>
    <t>10065501366</t>
  </si>
  <si>
    <t>EEEF PROF JOSUE
BALDOTTO</t>
  </si>
  <si>
    <t>------&gt;10065568103</t>
  </si>
  <si>
    <t>10065568103</t>
  </si>
  <si>
    <t>ESCOLA ESTADUAL
COMUNITARIA RURAL DE
COLATINA</t>
  </si>
  <si>
    <t>------&gt;10065502381</t>
  </si>
  <si>
    <t>10065502381</t>
  </si>
  <si>
    <t>EEEFM PROF NEA
MONTEIRO COSTA</t>
  </si>
  <si>
    <t>------&gt;10065502371</t>
  </si>
  <si>
    <t>10065502371</t>
  </si>
  <si>
    <t>EEEFM GERALDO VARGAS
NOGUEIRA</t>
  </si>
  <si>
    <t>------&gt;10065506406</t>
  </si>
  <si>
    <t>10065506406</t>
  </si>
  <si>
    <t>EEEFM FABIANO
FRANCISCO TOMASINI</t>
  </si>
  <si>
    <t>------&gt;10065500368</t>
  </si>
  <si>
    <t>10065500368</t>
  </si>
  <si>
    <t>EEEFM EURICO SALLES</t>
  </si>
  <si>
    <t>------&gt;10065506462</t>
  </si>
  <si>
    <t>10065506462</t>
  </si>
  <si>
    <t>EEUEF MADRE CRISTINA</t>
  </si>
  <si>
    <t>------&gt;10065504628</t>
  </si>
  <si>
    <t>10065504628</t>
  </si>
  <si>
    <t>EEEFM PASTOR ANTONIO
N CARVALHO</t>
  </si>
  <si>
    <t>------&gt;10065502684</t>
  </si>
  <si>
    <t>10065502684</t>
  </si>
  <si>
    <t>EEEFM JOSE DAMASCENO
FILHO</t>
  </si>
  <si>
    <t>------&gt;10065500808</t>
  </si>
  <si>
    <t>10065500808</t>
  </si>
  <si>
    <t>EEEFM ARARIBOIA</t>
  </si>
  <si>
    <t>------&gt;10065502350</t>
  </si>
  <si>
    <t>10065502350</t>
  </si>
  <si>
    <t>EEEFM ARISTIDES FREIRE</t>
  </si>
  <si>
    <t>------&gt;10065502374</t>
  </si>
  <si>
    <t>10065502374</t>
  </si>
  <si>
    <t>EEEFM LIONS CLUB DE
COLATINA</t>
  </si>
  <si>
    <t>------&gt;10065506915</t>
  </si>
  <si>
    <t>10065506915</t>
  </si>
  <si>
    <t>CEEMTI BAIXO GUANDU</t>
  </si>
  <si>
    <t>------&gt;10065506364</t>
  </si>
  <si>
    <t>10065506364</t>
  </si>
  <si>
    <t>EEEFM PROF ALEYDE
COSME</t>
  </si>
  <si>
    <t>------&gt;10065502250</t>
  </si>
  <si>
    <t>10065502250</t>
  </si>
  <si>
    <t>EEEFM SAO DOMINGOS</t>
  </si>
  <si>
    <t>------&gt;10065506386</t>
  </si>
  <si>
    <t>10065506386</t>
  </si>
  <si>
    <t>EEEFM PROFESSOR
SANTOS PINTO</t>
  </si>
  <si>
    <t>------&gt;10065502330</t>
  </si>
  <si>
    <t>10065502330</t>
  </si>
  <si>
    <t>EEEF DR MOACYR AVIDOS</t>
  </si>
  <si>
    <t>------&gt;10065506345</t>
  </si>
  <si>
    <t>10065506345</t>
  </si>
  <si>
    <t>EEEFM PROF CARLOS
MENDES</t>
  </si>
  <si>
    <t>------&gt;10065503573</t>
  </si>
  <si>
    <t>10065503573</t>
  </si>
  <si>
    <t>EEEFM PADRE ANTONIO
VOLKERS</t>
  </si>
  <si>
    <t>------&gt;10065500919</t>
  </si>
  <si>
    <t>10065500919</t>
  </si>
  <si>
    <t>EEEFM JANUARIO RIBEIRO</t>
  </si>
  <si>
    <t>------&gt;10065505715</t>
  </si>
  <si>
    <t>10065505715</t>
  </si>
  <si>
    <t>EEUEF SANTO ANTONIO
DO SOSSEGO</t>
  </si>
  <si>
    <t>------&gt;10065501381</t>
  </si>
  <si>
    <t>10065501381</t>
  </si>
  <si>
    <t>EEPEF BELA VENEZA</t>
  </si>
  <si>
    <t>------&gt;10065506331</t>
  </si>
  <si>
    <t>10065506331</t>
  </si>
  <si>
    <t>EEEFM FELICIO MELOTTI</t>
  </si>
  <si>
    <t>------&gt;10065500896</t>
  </si>
  <si>
    <t>10065500896</t>
  </si>
  <si>
    <t>EEEFM SEBASTIANA
GRILLO</t>
  </si>
  <si>
    <t>------&gt;10065506346</t>
  </si>
  <si>
    <t>10065506346</t>
  </si>
  <si>
    <t>EEEFM PROF CAROLINA
PICHLER</t>
  </si>
  <si>
    <t>------&gt;10065502334</t>
  </si>
  <si>
    <t>10065502334</t>
  </si>
  <si>
    <t>EEUEF RIO BONITO</t>
  </si>
  <si>
    <t>------&gt;10065502409</t>
  </si>
  <si>
    <t>10065502409</t>
  </si>
  <si>
    <t>CEEJA PEDRO ANTONIO
VITALI</t>
  </si>
  <si>
    <t>------&gt;10065502375</t>
  </si>
  <si>
    <t>10065502375</t>
  </si>
  <si>
    <t>EEEFM HONORIO FRAGA</t>
  </si>
  <si>
    <t>------&gt;10065502380</t>
  </si>
  <si>
    <t>10065502380</t>
  </si>
  <si>
    <t>CEEMTI CONDE DE
LINHARES</t>
  </si>
  <si>
    <t>------&gt;10065506407</t>
  </si>
  <si>
    <t>10065506407</t>
  </si>
  <si>
    <t>EEEFM ALTO JATIBOCAS</t>
  </si>
  <si>
    <t>------&gt;10065506347</t>
  </si>
  <si>
    <t>10065506347</t>
  </si>
  <si>
    <t>EEEFM IRINEU MORELLO</t>
  </si>
  <si>
    <t>------&gt;10065501374</t>
  </si>
  <si>
    <t>10065501374</t>
  </si>
  <si>
    <t>EEUEF MATUTINA</t>
  </si>
  <si>
    <t>------&gt;10065501027</t>
  </si>
  <si>
    <t>10065501027</t>
  </si>
  <si>
    <t>EEEFM DAVID ROLDI</t>
  </si>
  <si>
    <t>------&gt;10065506434</t>
  </si>
  <si>
    <t>10065506434</t>
  </si>
  <si>
    <t>EEEFM DR JONES DOS
SANTOS NEVES</t>
  </si>
  <si>
    <t>------&gt;10065504899</t>
  </si>
  <si>
    <t>10065504899</t>
  </si>
  <si>
    <t>EEEF BAIXO SOSSEGO</t>
  </si>
  <si>
    <t>-----&gt;10056200004</t>
  </si>
  <si>
    <t>10056200004</t>
  </si>
  <si>
    <t>SRELIN</t>
  </si>
  <si>
    <t>SRE LINHARES</t>
  </si>
  <si>
    <t>------&gt;10065506356</t>
  </si>
  <si>
    <t>10065506356</t>
  </si>
  <si>
    <t>CEEMTI  MONSENHOR
GUILHERME SCHMITZ</t>
  </si>
  <si>
    <t>------&gt;10065503177</t>
  </si>
  <si>
    <t>10065503177</t>
  </si>
  <si>
    <t>CEEJA DE LINHARES</t>
  </si>
  <si>
    <t>------&gt;10065500411</t>
  </si>
  <si>
    <t>10065500411</t>
  </si>
  <si>
    <t>EEEFM NOSSA SENHORA
DA SAUDE</t>
  </si>
  <si>
    <t>------&gt;10065506905</t>
  </si>
  <si>
    <t>10065506905</t>
  </si>
  <si>
    <t>EEEF PAULO DAMIAO
TRISTAO PURINHA</t>
  </si>
  <si>
    <t>------&gt;10065506395</t>
  </si>
  <si>
    <t>10065506395</t>
  </si>
  <si>
    <t>EEEFM ERMENTINA LEAL</t>
  </si>
  <si>
    <t>------&gt;10065500430</t>
  </si>
  <si>
    <t>10065500430</t>
  </si>
  <si>
    <t>EEEFM JOAO NEIVA</t>
  </si>
  <si>
    <t>------&gt;10065506892</t>
  </si>
  <si>
    <t>10065506892</t>
  </si>
  <si>
    <t>EEEF REGINA
BOLSSANELLO
FORNAZIER</t>
  </si>
  <si>
    <t>------&gt;10065506332</t>
  </si>
  <si>
    <t>10065506332</t>
  </si>
  <si>
    <t>CEEFMTI BARTOUVINO
COSTA</t>
  </si>
  <si>
    <t>------&gt;10065501310</t>
  </si>
  <si>
    <t>10065501310</t>
  </si>
  <si>
    <t>EEEFM PROF APARICIO
ALVARENGA</t>
  </si>
  <si>
    <t>------&gt;10065503093</t>
  </si>
  <si>
    <t>10065503093</t>
  </si>
  <si>
    <t>EEEF ALEGRE</t>
  </si>
  <si>
    <t>------&gt;10065501297</t>
  </si>
  <si>
    <t>10065501297</t>
  </si>
  <si>
    <t>EEUEF TRES IRMAOS
JEQUITIBA</t>
  </si>
  <si>
    <t>------&gt;10065503100</t>
  </si>
  <si>
    <t>10065503100</t>
  </si>
  <si>
    <t>EEEFM JOSE DE CALDAS
BRITO</t>
  </si>
  <si>
    <t>------&gt;10065506360</t>
  </si>
  <si>
    <t>10065506360</t>
  </si>
  <si>
    <t>EEEM MISAEL PINTO NETO</t>
  </si>
  <si>
    <t>------&gt;10065506396</t>
  </si>
  <si>
    <t>10065506396</t>
  </si>
  <si>
    <t>EEEFM MANOEL
SALUSTIANO DE SOUZA</t>
  </si>
  <si>
    <t>------&gt;10065505132</t>
  </si>
  <si>
    <t>10065505132</t>
  </si>
  <si>
    <t>EEPEF FAZENDA
DOMINGOS CORREIA</t>
  </si>
  <si>
    <t>------&gt;10065506909</t>
  </si>
  <si>
    <t>10065506909</t>
  </si>
  <si>
    <t>EEIEM ALDEIA CAIEIRAS
VELHA</t>
  </si>
  <si>
    <t>------&gt;10065505522</t>
  </si>
  <si>
    <t>10065505522</t>
  </si>
  <si>
    <t>EEEFM BAIXO QUARTEL</t>
  </si>
  <si>
    <t>------&gt;10065502815</t>
  </si>
  <si>
    <t>10065502815</t>
  </si>
  <si>
    <t>EEEFM BANANAL</t>
  </si>
  <si>
    <t>------&gt;10065505131</t>
  </si>
  <si>
    <t>10065505131</t>
  </si>
  <si>
    <t>EEUEF CORREGO
PATIOBA</t>
  </si>
  <si>
    <t>------&gt;10065503086</t>
  </si>
  <si>
    <t>10065503086</t>
  </si>
  <si>
    <t>EEEF AUTO GUIMARAES E
SOUZA</t>
  </si>
  <si>
    <t>------&gt;10065505110</t>
  </si>
  <si>
    <t>10065505110</t>
  </si>
  <si>
    <t>EEPEF JOSE CANDIDO
DURAO</t>
  </si>
  <si>
    <t>------&gt;10065505149</t>
  </si>
  <si>
    <t>10065505149</t>
  </si>
  <si>
    <t>EEPEF CORREGO
RODRIGUES</t>
  </si>
  <si>
    <t>------&gt;10065503151</t>
  </si>
  <si>
    <t>10065503151</t>
  </si>
  <si>
    <t>EEEF LUIS DE CAMOES</t>
  </si>
  <si>
    <t>------&gt;10065506433</t>
  </si>
  <si>
    <t>10065506433</t>
  </si>
  <si>
    <t>CENTRO EST DE EDUC
TECNICA TALMO LUIZ
SILVA</t>
  </si>
  <si>
    <t>------&gt;10065505144</t>
  </si>
  <si>
    <t>10065505144</t>
  </si>
  <si>
    <t>EEEFM VILA REGENCIA</t>
  </si>
  <si>
    <t>------&gt;10065503081</t>
  </si>
  <si>
    <t>10065503081</t>
  </si>
  <si>
    <t>EEEF PRINCESA ISABEL</t>
  </si>
  <si>
    <t>------&gt;10065501318</t>
  </si>
  <si>
    <t>10065501318</t>
  </si>
  <si>
    <t>EEEFM CABOCLO
BERNARDO</t>
  </si>
  <si>
    <t>------&gt;10065506418</t>
  </si>
  <si>
    <t>10065506418</t>
  </si>
  <si>
    <t>EEEM SANTINA MOROSINI
CUPERTINO</t>
  </si>
  <si>
    <t>------&gt;10065506311</t>
  </si>
  <si>
    <t>10065506311</t>
  </si>
  <si>
    <t>EEEFM NARCEU DE PAIVA
FILHO</t>
  </si>
  <si>
    <t>------&gt;10065506314</t>
  </si>
  <si>
    <t>10065506314</t>
  </si>
  <si>
    <t>EEEFM PROF ANTONIETA
BANHOS FERNANDES</t>
  </si>
  <si>
    <t>------&gt;10065503021</t>
  </si>
  <si>
    <t>10065503021</t>
  </si>
  <si>
    <t>EEEM EMIR DE MACEDO
GOMES</t>
  </si>
  <si>
    <t>------&gt;10065503098</t>
  </si>
  <si>
    <t>10065503098</t>
  </si>
  <si>
    <t>EEEFM NOSSA SENHORA
CONCEICAO</t>
  </si>
  <si>
    <t>------&gt;10065503111</t>
  </si>
  <si>
    <t>10065503111</t>
  </si>
  <si>
    <t>EEEFM ARMANDO
BARBOSA QUITIBA</t>
  </si>
  <si>
    <t>------&gt;10065506354</t>
  </si>
  <si>
    <t>10065506354</t>
  </si>
  <si>
    <t>EEEFM PRIMO BITTI</t>
  </si>
  <si>
    <t>------&gt;10065505114</t>
  </si>
  <si>
    <t>10065505114</t>
  </si>
  <si>
    <t>EEEFM PROF REGINA
BANHOS PAIXAO</t>
  </si>
  <si>
    <t>------&gt;10065506349</t>
  </si>
  <si>
    <t>10065506349</t>
  </si>
  <si>
    <t>EEEFM DYLIO PENEDO</t>
  </si>
  <si>
    <t>------&gt;10065505134</t>
  </si>
  <si>
    <t>10065505134</t>
  </si>
  <si>
    <t>EEPEF JOEIRANA</t>
  </si>
  <si>
    <t>------&gt;10065503150</t>
  </si>
  <si>
    <t>10065503150</t>
  </si>
  <si>
    <t>EEEFM PROF MANOEL
ABREU</t>
  </si>
  <si>
    <t>------&gt;10065503230</t>
  </si>
  <si>
    <t>10065503230</t>
  </si>
  <si>
    <t>EEUEF PATRIMONIO
HUMAITA</t>
  </si>
  <si>
    <t>------&gt;10065505115</t>
  </si>
  <si>
    <t>10065505115</t>
  </si>
  <si>
    <t>EEPEF BOA ESPERANÇA
DA LAGOA NOVA</t>
  </si>
  <si>
    <t>------&gt;10065503084</t>
  </si>
  <si>
    <t>10065503084</t>
  </si>
  <si>
    <t>EEEFM POLIVALENTE
LINHARES I</t>
  </si>
  <si>
    <t>------&gt;10065505136</t>
  </si>
  <si>
    <t>10065505136</t>
  </si>
  <si>
    <t>EEPEF OVIDIO CARLOS DE
M BRITO</t>
  </si>
  <si>
    <t>------&gt;10065506900</t>
  </si>
  <si>
    <t>10065506900</t>
  </si>
  <si>
    <t>EEEFM CANDIDO
PORTINARI</t>
  </si>
  <si>
    <t>-----&gt;10033800004</t>
  </si>
  <si>
    <t>10033800004</t>
  </si>
  <si>
    <t>SESE</t>
  </si>
  <si>
    <t>SUBSECRET ESTADO DE
SUPORTE A
EDUCACAO-SEDU</t>
  </si>
  <si>
    <t>------&gt;10035500014</t>
  </si>
  <si>
    <t>10035500014</t>
  </si>
  <si>
    <t>GEST</t>
  </si>
  <si>
    <t>GERENCIA DE SERVICOS
TERCEIRIZADOS-SEDU</t>
  </si>
  <si>
    <t>-------&gt;10045400034</t>
  </si>
  <si>
    <t>10045400034</t>
  </si>
  <si>
    <t>SUBSEG</t>
  </si>
  <si>
    <t>SUBGERENCIA
SEGURANCA ESCOLAR
VIG PATRIMONIAL</t>
  </si>
  <si>
    <t>-------&gt;10045400033</t>
  </si>
  <si>
    <t>10045400033</t>
  </si>
  <si>
    <t>SUBDEC</t>
  </si>
  <si>
    <t>SUBGERENCIA
DESENVOLVIMENTO
CONSERV LIMPEZA</t>
  </si>
  <si>
    <t>------&gt;10035500010</t>
  </si>
  <si>
    <t>10035500010</t>
  </si>
  <si>
    <t>GAE</t>
  </si>
  <si>
    <t>GERENCIA DE APOIO
ESCOLAR-SEDU</t>
  </si>
  <si>
    <t>-------&gt;10045400001</t>
  </si>
  <si>
    <t>10045400001</t>
  </si>
  <si>
    <t>SUMOBE</t>
  </si>
  <si>
    <t>SUBGERENCIA
MOBILIARIO E
EQUIPAMENTO
ESCOLAR-SEDU</t>
  </si>
  <si>
    <t>-------&gt;10045400022</t>
  </si>
  <si>
    <t>10045400022</t>
  </si>
  <si>
    <t>SUAE</t>
  </si>
  <si>
    <t>SUBGERENCIA DE
ALIMENTACAO
ESCOLAR-SEDU</t>
  </si>
  <si>
    <t>-------&gt;10045400032</t>
  </si>
  <si>
    <t>10045400032</t>
  </si>
  <si>
    <t>SUTE</t>
  </si>
  <si>
    <t>SUBGERENCIA DE
TRANSPORTE ESCOLAR</t>
  </si>
  <si>
    <t>------&gt;10035500013</t>
  </si>
  <si>
    <t>10035500013</t>
  </si>
  <si>
    <t>GERFE</t>
  </si>
  <si>
    <t>GERENCIA DE REDE
FISICA ESCOLAR-SEDU</t>
  </si>
  <si>
    <t>-------&gt;10045400036</t>
  </si>
  <si>
    <t>10045400036</t>
  </si>
  <si>
    <t>SUPROJ</t>
  </si>
  <si>
    <t>SUBGERENCIA DE
PROJETOS REGULAR
ACOMP DE CONVENIOS</t>
  </si>
  <si>
    <t>-------&gt;10045400035</t>
  </si>
  <si>
    <t>10045400035</t>
  </si>
  <si>
    <t>SUFOB</t>
  </si>
  <si>
    <t>SUBGERENCIA DE
FISCALIZACAO DE OBRAS</t>
  </si>
  <si>
    <t>-----&gt;10056200009</t>
  </si>
  <si>
    <t>10056200009</t>
  </si>
  <si>
    <t>SRECAC</t>
  </si>
  <si>
    <t>SRE CACHOEIRO DE
ITAPEMIRIM</t>
  </si>
  <si>
    <t>------&gt;10065506424</t>
  </si>
  <si>
    <t>10065506424</t>
  </si>
  <si>
    <t>EEEFM ANTONIO
JACQUES SOARES</t>
  </si>
  <si>
    <t>------&gt;10065504551</t>
  </si>
  <si>
    <t>10065504551</t>
  </si>
  <si>
    <t>EEEF ROTARY</t>
  </si>
  <si>
    <t>------&gt;10065504550</t>
  </si>
  <si>
    <t>10065504550</t>
  </si>
  <si>
    <t>EEEFM QUINTILIANO DE
AZEVEDO</t>
  </si>
  <si>
    <t>------&gt;10065504523</t>
  </si>
  <si>
    <t>10065504523</t>
  </si>
  <si>
    <t>EEEF PROF AMELIA
TOLEDO DO ROSARIO</t>
  </si>
  <si>
    <t>------&gt;10065504300</t>
  </si>
  <si>
    <t>10065504300</t>
  </si>
  <si>
    <t>EEUEF JACOB DALVI</t>
  </si>
  <si>
    <t>------&gt;10065505853</t>
  </si>
  <si>
    <t>10065505853</t>
  </si>
  <si>
    <t>EEEF JOSE TAVEIRA DOS
SANTOS</t>
  </si>
  <si>
    <t>------&gt;10065506435</t>
  </si>
  <si>
    <t>10065506435</t>
  </si>
  <si>
    <t>EEEFM LIONS SEBASTIAO
DE PAIVA VIDAURRE</t>
  </si>
  <si>
    <t>------&gt;10065504528</t>
  </si>
  <si>
    <t>10065504528</t>
  </si>
  <si>
    <t>EEEF DR ARISTIDES
ALEXANDRE CAMPOS</t>
  </si>
  <si>
    <t>------&gt;10065500244</t>
  </si>
  <si>
    <t>10065500244</t>
  </si>
  <si>
    <t>EEEFM DOMINGOS JOSE
MARTINS</t>
  </si>
  <si>
    <t>------&gt;10065506388</t>
  </si>
  <si>
    <t>10065506388</t>
  </si>
  <si>
    <t>EEEM GUILHERME
MILANEZE</t>
  </si>
  <si>
    <t>------&gt;10065504545</t>
  </si>
  <si>
    <t>10065504545</t>
  </si>
  <si>
    <t>EEEFM PROF
CLAUDIONOR RIBEIRO</t>
  </si>
  <si>
    <t>------&gt;10065506420</t>
  </si>
  <si>
    <t>10065506420</t>
  </si>
  <si>
    <t>EEEFM ANTONIO SABATINI
SIMONI</t>
  </si>
  <si>
    <t>------&gt;10065506371</t>
  </si>
  <si>
    <t>10065506371</t>
  </si>
  <si>
    <t>EEE AUDITIVA LIONS
PROF NAPOLEAO
ALBUQUERQUE</t>
  </si>
  <si>
    <t>------&gt;10065506441</t>
  </si>
  <si>
    <t>10065506441</t>
  </si>
  <si>
    <t>EEEFM VIRGINIA NOVA</t>
  </si>
  <si>
    <t>------&gt;10065502109</t>
  </si>
  <si>
    <t>10065502109</t>
  </si>
  <si>
    <t>EEEFM PRESIDENTE
KENNEDY</t>
  </si>
  <si>
    <t>------&gt;10065568106</t>
  </si>
  <si>
    <t>10065568106</t>
  </si>
  <si>
    <t>EEEFM PROF PETRONILHA
VIDIGAL 6º</t>
  </si>
  <si>
    <t>------&gt;10065500792</t>
  </si>
  <si>
    <t>10065500792</t>
  </si>
  <si>
    <t>EEUEF BABILONIA</t>
  </si>
  <si>
    <t>------&gt;10065501271</t>
  </si>
  <si>
    <t>10065501271</t>
  </si>
  <si>
    <t>EEUEF BARRACAO</t>
  </si>
  <si>
    <t>------&gt;10065500781</t>
  </si>
  <si>
    <t>10065500781</t>
  </si>
  <si>
    <t>EEEF MARCONDES DE
SOUZA</t>
  </si>
  <si>
    <t>------&gt;10065506409</t>
  </si>
  <si>
    <t>10065506409</t>
  </si>
  <si>
    <t>EEEM ELIZABETE
NAZARIO LAURENTINO</t>
  </si>
  <si>
    <t>------&gt;10065500239</t>
  </si>
  <si>
    <t>10065500239</t>
  </si>
  <si>
    <t>CEEFMTI  WASHINGTON
PINHEIRO MEIRELLES</t>
  </si>
  <si>
    <t>------&gt;10065506425</t>
  </si>
  <si>
    <t>10065506425</t>
  </si>
  <si>
    <t>EEEFM PROFESSORA
HOSANA SALLES</t>
  </si>
  <si>
    <t>------&gt;10065504521</t>
  </si>
  <si>
    <t>10065504521</t>
  </si>
  <si>
    <t>EEPEF ALBERTO
SARTORIO</t>
  </si>
  <si>
    <t>------&gt;10065506104</t>
  </si>
  <si>
    <t>10065506104</t>
  </si>
  <si>
    <t>EEEFM PROF DOMINGOS
UBALDO</t>
  </si>
  <si>
    <t>------&gt;10065506430</t>
  </si>
  <si>
    <t>10065506430</t>
  </si>
  <si>
    <t>EEEFM NEWTRO
FERREIRA DE ALMEIDA</t>
  </si>
  <si>
    <t>------&gt;10065504552</t>
  </si>
  <si>
    <t>10065504552</t>
  </si>
  <si>
    <t>CENTRO INTER ATILA A
MIRANDA</t>
  </si>
  <si>
    <t>------&gt;10065500560</t>
  </si>
  <si>
    <t>10065500560</t>
  </si>
  <si>
    <t>EEEFM MONSENHOR
ELIAS TOMASI</t>
  </si>
  <si>
    <t>------&gt;10065506458</t>
  </si>
  <si>
    <t>10065506458</t>
  </si>
  <si>
    <t>EEEFM PACOTUBA</t>
  </si>
  <si>
    <t>------&gt;10065504529</t>
  </si>
  <si>
    <t>10065504529</t>
  </si>
  <si>
    <t>EEEFM BERNARDINO
MONTEIRO</t>
  </si>
  <si>
    <t>------&gt;10065505803</t>
  </si>
  <si>
    <t>10065505803</t>
  </si>
  <si>
    <t>EEEFM MARIA ANGELICA
M SANTANA</t>
  </si>
  <si>
    <t>------&gt;10065504424</t>
  </si>
  <si>
    <t>10065504424</t>
  </si>
  <si>
    <t>EEEFM PROF PETRONILHA
VIDIGAL</t>
  </si>
  <si>
    <t>------&gt;10065500643</t>
  </si>
  <si>
    <t>10065500643</t>
  </si>
  <si>
    <t>EEUEF HERMES SILVA</t>
  </si>
  <si>
    <t>------&gt;10065500573</t>
  </si>
  <si>
    <t>10065500573</t>
  </si>
  <si>
    <t>EEEF MONTEIRO DA SILVA</t>
  </si>
  <si>
    <t>------&gt;10065506400</t>
  </si>
  <si>
    <t>10065506400</t>
  </si>
  <si>
    <t>CEEFMTI SENADOR
DIRCEU CARDOSO</t>
  </si>
  <si>
    <t>------&gt;10065504530</t>
  </si>
  <si>
    <t>10065504530</t>
  </si>
  <si>
    <t>EEEF DONA MARIA
SANTANA</t>
  </si>
  <si>
    <t>------&gt;10065506891</t>
  </si>
  <si>
    <t>10065506891</t>
  </si>
  <si>
    <t>EEEFM AGOSTINHO
AGRIZZI</t>
  </si>
  <si>
    <t>------&gt;10065504377</t>
  </si>
  <si>
    <t>10065504377</t>
  </si>
  <si>
    <t>EEEFM ZACHEU MOREIRA
DA FRAGA</t>
  </si>
  <si>
    <t>------&gt;10065501284</t>
  </si>
  <si>
    <t>10065501284</t>
  </si>
  <si>
    <t>EEEFM JERONIMO
MONTEIRO</t>
  </si>
  <si>
    <t>------&gt;10065500245</t>
  </si>
  <si>
    <t>10065500245</t>
  </si>
  <si>
    <t>EEEF GRAUNA</t>
  </si>
  <si>
    <t>------&gt;10065504553</t>
  </si>
  <si>
    <t>10065504553</t>
  </si>
  <si>
    <t>CEEMTI LICEU MUNIZ
FREIRE</t>
  </si>
  <si>
    <t>------&gt;10065506350</t>
  </si>
  <si>
    <t>10065506350</t>
  </si>
  <si>
    <t>EEEFM AGOSTINHO
SIMONATO</t>
  </si>
  <si>
    <t>------&gt;10065504276</t>
  </si>
  <si>
    <t>10065504276</t>
  </si>
  <si>
    <t>EEEFM JOAO BLEY</t>
  </si>
  <si>
    <t>------&gt;10065504279</t>
  </si>
  <si>
    <t>10065504279</t>
  </si>
  <si>
    <t>EEEM EMILIO NEMER</t>
  </si>
  <si>
    <t>------&gt;10065504638</t>
  </si>
  <si>
    <t>10065504638</t>
  </si>
  <si>
    <t>EEEF GIRONDA</t>
  </si>
  <si>
    <t>------&gt;10065506387</t>
  </si>
  <si>
    <t>10065506387</t>
  </si>
  <si>
    <t>EEEFM WILSON REZENDE</t>
  </si>
  <si>
    <t>------&gt;10065500572</t>
  </si>
  <si>
    <t>10065500572</t>
  </si>
  <si>
    <t>CEEFMTI ANTONIO ACHA</t>
  </si>
  <si>
    <t>------&gt;10065504502</t>
  </si>
  <si>
    <t>10065504502</t>
  </si>
  <si>
    <t>CEEJA DE CACHOEIRO DE
ITAPEMIRIM</t>
  </si>
  <si>
    <t>------&gt;10065504391</t>
  </si>
  <si>
    <t>10065504391</t>
  </si>
  <si>
    <t>EEEFM PRESIDENTE
LUEBKE</t>
  </si>
  <si>
    <t>------&gt;10065500235</t>
  </si>
  <si>
    <t>10065500235</t>
  </si>
  <si>
    <t>EEEFM LEOPOLDINO
ROCHA</t>
  </si>
  <si>
    <t>------&gt;10065504680</t>
  </si>
  <si>
    <t>10065504680</t>
  </si>
  <si>
    <t>EEEF LAGOA DANTA</t>
  </si>
  <si>
    <t>------&gt;10065504500</t>
  </si>
  <si>
    <t>10065504500</t>
  </si>
  <si>
    <t>EEEF ELIZEU LOFEGO</t>
  </si>
  <si>
    <t>------&gt;10065500186</t>
  </si>
  <si>
    <t>10065500186</t>
  </si>
  <si>
    <t>EEEFM WALDEMIRO
HERMERLY</t>
  </si>
  <si>
    <t>------&gt;10065506326</t>
  </si>
  <si>
    <t>10065506326</t>
  </si>
  <si>
    <t>CEEFMTI FRANCISCO
COELHO AVILA JUNIOR</t>
  </si>
  <si>
    <t>------&gt;10065506361</t>
  </si>
  <si>
    <t>10065506361</t>
  </si>
  <si>
    <t>EEEFM PROF JOSE VEIGA
DA SILVA</t>
  </si>
  <si>
    <t>------&gt;10065504526</t>
  </si>
  <si>
    <t>10065504526</t>
  </si>
  <si>
    <t>EEEFM FRATERNIDADE E
LUZ</t>
  </si>
  <si>
    <t>------&gt;10065504531</t>
  </si>
  <si>
    <t>10065504531</t>
  </si>
  <si>
    <t>EEEF CAROLINA PASSOS
GAIGHER</t>
  </si>
  <si>
    <t>------&gt;10065504544</t>
  </si>
  <si>
    <t>10065504544</t>
  </si>
  <si>
    <t>EEEF PROF INAH
WERNECK</t>
  </si>
  <si>
    <t>------&gt;10065504543</t>
  </si>
  <si>
    <t>10065504543</t>
  </si>
  <si>
    <t>EEEFM PRESIDENTE
GETULIO VARGAS</t>
  </si>
  <si>
    <t>------&gt;10065500561</t>
  </si>
  <si>
    <t>10065500561</t>
  </si>
  <si>
    <t>EEEF PEDRO JOSE VIEIRA</t>
  </si>
  <si>
    <t>------&gt;10065506439</t>
  </si>
  <si>
    <t>10065506439</t>
  </si>
  <si>
    <t>EEEFM CORONEL
ANTONIO DUARTE</t>
  </si>
  <si>
    <t>------&gt;10065505794</t>
  </si>
  <si>
    <t>10065505794</t>
  </si>
  <si>
    <t>EEEF SANTA CECILIA</t>
  </si>
  <si>
    <t>------&gt;10065500553</t>
  </si>
  <si>
    <t>10065500553</t>
  </si>
  <si>
    <t>EEEFM FERNANDO ABREU</t>
  </si>
  <si>
    <t>------&gt;10065504532</t>
  </si>
  <si>
    <t>10065504532</t>
  </si>
  <si>
    <t>EEEF CLUBE DO BOSQUE</t>
  </si>
  <si>
    <t>-----&gt;10025500001</t>
  </si>
  <si>
    <t>10025500001</t>
  </si>
  <si>
    <t>CORREGEDORIA-SEDU</t>
  </si>
  <si>
    <t>-----&gt;10056200010</t>
  </si>
  <si>
    <t>10056200010</t>
  </si>
  <si>
    <t>SREGUA</t>
  </si>
  <si>
    <t>SRE GUACUI</t>
  </si>
  <si>
    <t>------&gt;10065506379</t>
  </si>
  <si>
    <t>10065506379</t>
  </si>
  <si>
    <t>EEEFM JOSE CORRENTE</t>
  </si>
  <si>
    <t>------&gt;10065506402</t>
  </si>
  <si>
    <t>10065506402</t>
  </si>
  <si>
    <t>EEEFM SANTISSIMA
TRINDADE</t>
  </si>
  <si>
    <t>------&gt;10065506382</t>
  </si>
  <si>
    <t>10065506382</t>
  </si>
  <si>
    <t>EEEFM OSCAR DE
ALMEIDA GAMA</t>
  </si>
  <si>
    <t>------&gt;10065506399</t>
  </si>
  <si>
    <t>10065506399</t>
  </si>
  <si>
    <t>EEEM MENINO JESUS</t>
  </si>
  <si>
    <t>------&gt;10065503797</t>
  </si>
  <si>
    <t>10065503797</t>
  </si>
  <si>
    <t>CEEFMTI ARISTEU AGUIAR</t>
  </si>
  <si>
    <t>------&gt;10065501047</t>
  </si>
  <si>
    <t>10065501047</t>
  </si>
  <si>
    <t>EEEFM MERCES GARCIA
VIEIRA</t>
  </si>
  <si>
    <t>------&gt;10065506383</t>
  </si>
  <si>
    <t>10065506383</t>
  </si>
  <si>
    <t>EEEFM SIRENA REZENDE
FONSECA</t>
  </si>
  <si>
    <t>------&gt;10065501809</t>
  </si>
  <si>
    <t>10065501809</t>
  </si>
  <si>
    <t>CEEMTI MONS MIGUEL DE
SANCTIS</t>
  </si>
  <si>
    <t>------&gt;10065503798</t>
  </si>
  <si>
    <t>10065503798</t>
  </si>
  <si>
    <t>EEEFM PROF PEDRO
SIMAO</t>
  </si>
  <si>
    <t>------&gt;10065505069</t>
  </si>
  <si>
    <t>10065505069</t>
  </si>
  <si>
    <t>EEPEF SAO CRISTOVAO</t>
  </si>
  <si>
    <t>------&gt;10065506438</t>
  </si>
  <si>
    <t>10065506438</t>
  </si>
  <si>
    <t>EEEM JUDITH VIANA
GUEDES</t>
  </si>
  <si>
    <t>------&gt;10065500749</t>
  </si>
  <si>
    <t>10065500749</t>
  </si>
  <si>
    <t>EEEFM ARQUIMIMO
MATTOS</t>
  </si>
  <si>
    <t>------&gt;10065503723</t>
  </si>
  <si>
    <t>10065503723</t>
  </si>
  <si>
    <t>EEEFM PROF CELIA
TEIXEIRA DO CARMO</t>
  </si>
  <si>
    <t>------&gt;10065503706</t>
  </si>
  <si>
    <t>10065503706</t>
  </si>
  <si>
    <t>EEEFM HORACIO PLINIO</t>
  </si>
  <si>
    <t>------&gt;10065506404</t>
  </si>
  <si>
    <t>10065506404</t>
  </si>
  <si>
    <t>CEEFMTI BRAULIO
FRANCO</t>
  </si>
  <si>
    <t>------&gt;10065502891</t>
  </si>
  <si>
    <t>10065502891</t>
  </si>
  <si>
    <t>EEEFM JUVENAL
NOLASCO</t>
  </si>
  <si>
    <t>------&gt;10065500674</t>
  </si>
  <si>
    <t>10065500674</t>
  </si>
  <si>
    <t>EPSG PROF LIA
TEREZINHA  MERCON
ROCHA</t>
  </si>
  <si>
    <t>------&gt;10065505043</t>
  </si>
  <si>
    <t>10065505043</t>
  </si>
  <si>
    <t>EEUEF PONTE ALTA</t>
  </si>
  <si>
    <t>------&gt;10065506374</t>
  </si>
  <si>
    <t>10065506374</t>
  </si>
  <si>
    <t>EEEM GODOFREDO POSSI</t>
  </si>
  <si>
    <t>------&gt;10065506429</t>
  </si>
  <si>
    <t>10065506429</t>
  </si>
  <si>
    <t>EEEM PROFESSORA
MARIA CANDIDO KNEIPP</t>
  </si>
  <si>
    <t>------&gt;10065500141</t>
  </si>
  <si>
    <t>10065500141</t>
  </si>
  <si>
    <t>EEEFM BERNARDO HORTA</t>
  </si>
  <si>
    <t>------&gt;10065503708</t>
  </si>
  <si>
    <t>10065503708</t>
  </si>
  <si>
    <t>EEEFM OLAVO
RODRIGUES DA COSTA</t>
  </si>
  <si>
    <t>------&gt;10065504182</t>
  </si>
  <si>
    <t>10065504182</t>
  </si>
  <si>
    <t>EEEFM PEDRO A GALVEAS</t>
  </si>
  <si>
    <t>------&gt;10065506401</t>
  </si>
  <si>
    <t>10065506401</t>
  </si>
  <si>
    <t>EEEM SAO JOAO DO
PRINCIPE</t>
  </si>
  <si>
    <t>------&gt;10065500148</t>
  </si>
  <si>
    <t>10065500148</t>
  </si>
  <si>
    <t>EEEFM PADRE AFONSO
BRAZ</t>
  </si>
  <si>
    <t>------&gt;10065504194</t>
  </si>
  <si>
    <t>10065504194</t>
  </si>
  <si>
    <t>EEEFM SAO JOSE</t>
  </si>
  <si>
    <t>------&gt;10065506380</t>
  </si>
  <si>
    <t>10065506380</t>
  </si>
  <si>
    <t>EEEFM ANA MONTEIRO DE
PAIVA</t>
  </si>
  <si>
    <t>------&gt;10065501808</t>
  </si>
  <si>
    <t>10065501808</t>
  </si>
  <si>
    <t>EEEFM ANTONIO
CARNEIRO RIBEIRO</t>
  </si>
  <si>
    <t>------&gt;10065503780</t>
  </si>
  <si>
    <t>10065503780</t>
  </si>
  <si>
    <t>EEUEF CACHOEIRA
COBERTA</t>
  </si>
  <si>
    <t>------&gt;10065500105</t>
  </si>
  <si>
    <t>10065500105</t>
  </si>
  <si>
    <t>CEEFMTI HENRIQUE
COUTINHO</t>
  </si>
  <si>
    <t>------&gt;10065506352</t>
  </si>
  <si>
    <t>10065506352</t>
  </si>
  <si>
    <t>EEEFM CANDIDA POVOA</t>
  </si>
  <si>
    <t>------&gt;10065505804</t>
  </si>
  <si>
    <t>10065505804</t>
  </si>
  <si>
    <t>EEEFM ANTONIO LEMOS
JUNIOR</t>
  </si>
  <si>
    <t>------&gt;10065504152</t>
  </si>
  <si>
    <t>10065504152</t>
  </si>
  <si>
    <t>EEEFM PROF MARIA
TRINDADE OLIVEIRA</t>
  </si>
  <si>
    <t>-----&gt;10025500002</t>
  </si>
  <si>
    <t>10025500002</t>
  </si>
  <si>
    <t>CEFOPE</t>
  </si>
  <si>
    <t>CENTRO FORMACAO DOS
PROF DA EDUC DO
ES-CEFOPE-SEDU</t>
  </si>
  <si>
    <t>------&gt;10035500019</t>
  </si>
  <si>
    <t>10035500019</t>
  </si>
  <si>
    <t>GERENCIA DE
QUALIFICACAO
PROFISSIONAL-SEDU</t>
  </si>
  <si>
    <t>------&gt;10035500009</t>
  </si>
  <si>
    <t>10035500009</t>
  </si>
  <si>
    <t>GERENCIA
ESTUDOS,PESQ
QUAL,DES PROF
MAGISTER-SEDU</t>
  </si>
  <si>
    <t>-----&gt;10056200007</t>
  </si>
  <si>
    <t>10056200007</t>
  </si>
  <si>
    <t>SRENV</t>
  </si>
  <si>
    <t>SRE NOVA VENECIA</t>
  </si>
  <si>
    <t>------&gt;10065506463</t>
  </si>
  <si>
    <t>10065506463</t>
  </si>
  <si>
    <t>EEEM ITAMIRA</t>
  </si>
  <si>
    <t>------&gt;10065504986</t>
  </si>
  <si>
    <t>10065504986</t>
  </si>
  <si>
    <t>EEUEF ALTO VALERIO</t>
  </si>
  <si>
    <t>------&gt;10065506367</t>
  </si>
  <si>
    <t>10065506367</t>
  </si>
  <si>
    <t>CEEMTI GOVERNADOR
GERSON CAMATA</t>
  </si>
  <si>
    <t>------&gt;10065501728</t>
  </si>
  <si>
    <t>10065501728</t>
  </si>
  <si>
    <t>EEEFM NOSSA SENHORA
DE LOURDES</t>
  </si>
  <si>
    <t>------&gt;10065506121</t>
  </si>
  <si>
    <t>10065506121</t>
  </si>
  <si>
    <t>EEPEF FRANCISCO
DOMINGOS RAMOS</t>
  </si>
  <si>
    <t>------&gt;10065504990</t>
  </si>
  <si>
    <t>10065504990</t>
  </si>
  <si>
    <t>EEUEF FAZENDA SAO
GERALDO</t>
  </si>
  <si>
    <t>------&gt;10065503271</t>
  </si>
  <si>
    <t>10065503271</t>
  </si>
  <si>
    <t>EEEM DOM DANIEL
COMBONI</t>
  </si>
  <si>
    <t>------&gt;10065501557</t>
  </si>
  <si>
    <t>10065501557</t>
  </si>
  <si>
    <t>------&gt;10065506452</t>
  </si>
  <si>
    <t>10065506452</t>
  </si>
  <si>
    <t>EEUEF ROSANGELA LEITE
ALVES</t>
  </si>
  <si>
    <t>------&gt;10065503048</t>
  </si>
  <si>
    <t>10065503048</t>
  </si>
  <si>
    <t>EEUEF NOVA JERUSALEM</t>
  </si>
  <si>
    <t>------&gt;10065505970</t>
  </si>
  <si>
    <t>10065505970</t>
  </si>
  <si>
    <t>EEPEF FAZENDA
JACUTINGA</t>
  </si>
  <si>
    <t>------&gt;10065506238</t>
  </si>
  <si>
    <t>10065506238</t>
  </si>
  <si>
    <t>EEUEF SAO JOAO BATISTA</t>
  </si>
  <si>
    <t>------&gt;10065568105</t>
  </si>
  <si>
    <t>10065568105</t>
  </si>
  <si>
    <t>EEUEF ASSENTAMENTO
ADAO PRETTO</t>
  </si>
  <si>
    <t>------&gt;10065501770</t>
  </si>
  <si>
    <t>10065501770</t>
  </si>
  <si>
    <t>EEEFM PADRE MANOEL
NOBREGA</t>
  </si>
  <si>
    <t>------&gt;10065501755</t>
  </si>
  <si>
    <t>10065501755</t>
  </si>
  <si>
    <t>EEEM DOM JOSE DALVIT</t>
  </si>
  <si>
    <t>------&gt;10065503396</t>
  </si>
  <si>
    <t>10065503396</t>
  </si>
  <si>
    <t>EEEFM ALARICO JOSE DE
LIMA</t>
  </si>
  <si>
    <t>------&gt;10065501727</t>
  </si>
  <si>
    <t>10065501727</t>
  </si>
  <si>
    <t>JI ANTONIO ALVES
FERNANDES</t>
  </si>
  <si>
    <t>------&gt;10065506426</t>
  </si>
  <si>
    <t>10065506426</t>
  </si>
  <si>
    <t>EEEF PAULO FREIRE</t>
  </si>
  <si>
    <t>------&gt;10065500011</t>
  </si>
  <si>
    <t>10065500011</t>
  </si>
  <si>
    <t>EEEFM
MUCURICI</t>
  </si>
  <si>
    <t>EEEFM DE MUCURICI</t>
  </si>
  <si>
    <t>------&gt;10065506302</t>
  </si>
  <si>
    <t>10065506302</t>
  </si>
  <si>
    <t>EEEF SATURNINO RIBEIRO
DOS SANTOS</t>
  </si>
  <si>
    <t>------&gt;10065506353</t>
  </si>
  <si>
    <t>10065506353</t>
  </si>
  <si>
    <t>EEEFM ATILIO VIVACQUA</t>
  </si>
  <si>
    <t>------&gt;10065501549</t>
  </si>
  <si>
    <t>10065501549</t>
  </si>
  <si>
    <t>EEEF PROF CARLOS DIAS
M CUNHA</t>
  </si>
  <si>
    <t>------&gt;10065506446</t>
  </si>
  <si>
    <t>10065506446</t>
  </si>
  <si>
    <t>EEEM ZEFERINO OLIOSI</t>
  </si>
  <si>
    <t>------&gt;10065501560</t>
  </si>
  <si>
    <t>10065501560</t>
  </si>
  <si>
    <t>EEUEF CORREGO BLEY</t>
  </si>
  <si>
    <t>------&gt;10065502920</t>
  </si>
  <si>
    <t>10065502920</t>
  </si>
  <si>
    <t>EEEFM ANTONIO DOS
SANTOS NEVES</t>
  </si>
  <si>
    <t>------&gt;10065501666</t>
  </si>
  <si>
    <t>10065501666</t>
  </si>
  <si>
    <t>EEEF VALERIO</t>
  </si>
  <si>
    <t>------&gt;10065501571</t>
  </si>
  <si>
    <t>10065501571</t>
  </si>
  <si>
    <t>EEUEF FAZENDA SUAVE</t>
  </si>
  <si>
    <t>------&gt;10065501565</t>
  </si>
  <si>
    <t>10065501565</t>
  </si>
  <si>
    <t>EEUEF CORREGO DAS
ARARAS</t>
  </si>
  <si>
    <t>------&gt;10065506447</t>
  </si>
  <si>
    <t>10065506447</t>
  </si>
  <si>
    <t>EEEM MARIA DALVA GAMA
BERNABE</t>
  </si>
  <si>
    <t>------&gt;10065505938</t>
  </si>
  <si>
    <t>10065505938</t>
  </si>
  <si>
    <t>EEPEF JOSE ANTONIO
ONOFRE</t>
  </si>
  <si>
    <t>------&gt;10065506427</t>
  </si>
  <si>
    <t>10065506427</t>
  </si>
  <si>
    <t>EEEF OCTAVIANO
RODRIGUES DE
CARVALHO</t>
  </si>
  <si>
    <t>------&gt;10065506392</t>
  </si>
  <si>
    <t>10065506392</t>
  </si>
  <si>
    <t>EEEFM JOSE ZAMPROGNO</t>
  </si>
  <si>
    <t>------&gt;10065506103</t>
  </si>
  <si>
    <t>10065506103</t>
  </si>
  <si>
    <t>EEEM ITABAIANA</t>
  </si>
  <si>
    <t>------&gt;10065501783</t>
  </si>
  <si>
    <t>10065501783</t>
  </si>
  <si>
    <t>EEUEF FRANCISCO
FIALHO DE LIMA</t>
  </si>
  <si>
    <t>------&gt;10065503341</t>
  </si>
  <si>
    <t>10065503341</t>
  </si>
  <si>
    <t>EEEFM PROF ANA
PORTELA DE SA</t>
  </si>
  <si>
    <t>------&gt;10065506216</t>
  </si>
  <si>
    <t>10065506216</t>
  </si>
  <si>
    <t>EEUEF ASSENTAMENTO
OURO VERDE</t>
  </si>
  <si>
    <t>------&gt;10065502921</t>
  </si>
  <si>
    <t>10065502921</t>
  </si>
  <si>
    <t>EEEFM SOBRADINHO</t>
  </si>
  <si>
    <t>------&gt;10065501577</t>
  </si>
  <si>
    <t>10065501577</t>
  </si>
  <si>
    <t>EEUEF SAO SALVADOR</t>
  </si>
  <si>
    <t>------&gt;10065506304</t>
  </si>
  <si>
    <t>10065506304</t>
  </si>
  <si>
    <t>EEPEF MARIA OLINDA DE
MENEZES</t>
  </si>
  <si>
    <t>------&gt;10065501696</t>
  </si>
  <si>
    <t>10065501696</t>
  </si>
  <si>
    <t>EEEF MARGEM DO
ITAUNINHAS</t>
  </si>
  <si>
    <t>------&gt;10065506917</t>
  </si>
  <si>
    <t>10065506917</t>
  </si>
  <si>
    <t>EEEFM ILDA FERREIRA DA
FONSECA MARTINS</t>
  </si>
  <si>
    <t>------&gt;10065501681</t>
  </si>
  <si>
    <t>10065501681</t>
  </si>
  <si>
    <t>EEEF CORREGO
QUEIXADA</t>
  </si>
  <si>
    <t>------&gt;10065505927</t>
  </si>
  <si>
    <t>10065505927</t>
  </si>
  <si>
    <t>EEPEF BELA VISTA</t>
  </si>
  <si>
    <t>------&gt;10065504968</t>
  </si>
  <si>
    <t>10065504968</t>
  </si>
  <si>
    <t>EEPEF VALDIVINO
GROONER</t>
  </si>
  <si>
    <t>------&gt;10065504982</t>
  </si>
  <si>
    <t>10065504982</t>
  </si>
  <si>
    <t>EEPEF FAZENDA LOVO</t>
  </si>
  <si>
    <t>------&gt;10065501760</t>
  </si>
  <si>
    <t>10065501760</t>
  </si>
  <si>
    <t>CEEFMTI PROF ELPIDIO C
OLIVEIRA</t>
  </si>
  <si>
    <t>------&gt;10065501563</t>
  </si>
  <si>
    <t>10065501563</t>
  </si>
  <si>
    <t>EEUEF CORREGO DA
LAPA</t>
  </si>
  <si>
    <t>------&gt;10065501561</t>
  </si>
  <si>
    <t>10065501561</t>
  </si>
  <si>
    <t>EEUEF CORREGO
COMPRIDO</t>
  </si>
  <si>
    <t>------&gt;10065501685</t>
  </si>
  <si>
    <t>10065501685</t>
  </si>
  <si>
    <t>EEUEF DUAS BARRAS</t>
  </si>
  <si>
    <t>------&gt;10065502950</t>
  </si>
  <si>
    <t>10065502950</t>
  </si>
  <si>
    <t>CEIER DE BOA
ESPERANÇA</t>
  </si>
  <si>
    <t>------&gt;10065505156</t>
  </si>
  <si>
    <t>10065505156</t>
  </si>
  <si>
    <t>EEPEF FAZENDA AMORIM</t>
  </si>
  <si>
    <t>------&gt;10065504963</t>
  </si>
  <si>
    <t>10065504963</t>
  </si>
  <si>
    <t>EEPEF FAZENDA
LORENZONI</t>
  </si>
  <si>
    <t>------&gt;10065506391</t>
  </si>
  <si>
    <t>10065506391</t>
  </si>
  <si>
    <t>EEEFM SAO JOAO DO
SOBRADO</t>
  </si>
  <si>
    <t>------&gt;10065503394</t>
  </si>
  <si>
    <t>10065503394</t>
  </si>
  <si>
    <t>CEIER DE V PAVAO</t>
  </si>
  <si>
    <t>------&gt;10065505745</t>
  </si>
  <si>
    <t>10065505745</t>
  </si>
  <si>
    <t>EEEF PADRE JOSIMO</t>
  </si>
  <si>
    <t>------&gt;10065505147</t>
  </si>
  <si>
    <t>10065505147</t>
  </si>
  <si>
    <t>EEUEF CORREGO DO
PAVAO</t>
  </si>
  <si>
    <t>------&gt;10065506398</t>
  </si>
  <si>
    <t>10065506398</t>
  </si>
  <si>
    <t>EEPEF JOSE ANTONIO DA
SILVA ONOFRE</t>
  </si>
  <si>
    <t>------&gt;10065501648</t>
  </si>
  <si>
    <t>10065501648</t>
  </si>
  <si>
    <t>EEUEF FAZENDA
DOBROWOLSKY</t>
  </si>
  <si>
    <t>------&gt;10065505245</t>
  </si>
  <si>
    <t>10065505245</t>
  </si>
  <si>
    <t>EEPEF RANCHO ALEGRE</t>
  </si>
  <si>
    <t>------&gt;10065506390</t>
  </si>
  <si>
    <t>10065506390</t>
  </si>
  <si>
    <t>EEEFM VERA CRUZ</t>
  </si>
  <si>
    <t>------&gt;10065505859</t>
  </si>
  <si>
    <t>10065505859</t>
  </si>
  <si>
    <t>EEEFM PROF MARIA
MAGDALENA DA SILVA</t>
  </si>
  <si>
    <t>------&gt;10065504980</t>
  </si>
  <si>
    <t>10065504980</t>
  </si>
  <si>
    <t>EEPEF CORREGO
IRACEMA</t>
  </si>
  <si>
    <t>-----&gt;10056200002</t>
  </si>
  <si>
    <t>10056200002</t>
  </si>
  <si>
    <t>SREVV</t>
  </si>
  <si>
    <t>SRE VILA VELHA</t>
  </si>
  <si>
    <t>------&gt;10065502909</t>
  </si>
  <si>
    <t>10065502909</t>
  </si>
  <si>
    <t>EEEFM PROF FILOMENA
QUITIBA</t>
  </si>
  <si>
    <t>------&gt;10065503589</t>
  </si>
  <si>
    <t>10065503589</t>
  </si>
  <si>
    <t>EEEFM SILVIO ROCIO</t>
  </si>
  <si>
    <t>------&gt;10065503607</t>
  </si>
  <si>
    <t>10065503607</t>
  </si>
  <si>
    <t>CEEFMTI ASSISOLINA
ASSIS ANDRADE</t>
  </si>
  <si>
    <t>------&gt;10065506306</t>
  </si>
  <si>
    <t>10065506306</t>
  </si>
  <si>
    <t>EEEFM MARCILIO DIAS</t>
  </si>
  <si>
    <t>------&gt;10065503593</t>
  </si>
  <si>
    <t>10065503593</t>
  </si>
  <si>
    <t>EEEM ORMANDA
GONÇALVES</t>
  </si>
  <si>
    <t>------&gt;10065503598</t>
  </si>
  <si>
    <t>10065503598</t>
  </si>
  <si>
    <t>CEEFTI GALDINO ANTONIO
VIEIRA</t>
  </si>
  <si>
    <t>------&gt;10065503602</t>
  </si>
  <si>
    <t>10065503602</t>
  </si>
  <si>
    <t>CEEFMTI PROF MAURA
ABAURRE</t>
  </si>
  <si>
    <t>------&gt;10065500476</t>
  </si>
  <si>
    <t>10065500476</t>
  </si>
  <si>
    <t>EEEFM ANGELICA PAIXAO</t>
  </si>
  <si>
    <t>------&gt;10065500483</t>
  </si>
  <si>
    <t>10065500483</t>
  </si>
  <si>
    <t>EEEM GUARAPARI</t>
  </si>
  <si>
    <t>------&gt;10065500481</t>
  </si>
  <si>
    <t>10065500481</t>
  </si>
  <si>
    <t>EEEF MANOEL ROSINDO
DA SILVA</t>
  </si>
  <si>
    <t>------&gt;10065503618</t>
  </si>
  <si>
    <t>10065503618</t>
  </si>
  <si>
    <t>EEEF DES CANDIDO
MARINHO</t>
  </si>
  <si>
    <t>------&gt;10065506431</t>
  </si>
  <si>
    <t>10065506431</t>
  </si>
  <si>
    <t>EEEM MARIO GURGEL</t>
  </si>
  <si>
    <t>------&gt;10065502770</t>
  </si>
  <si>
    <t>10065502770</t>
  </si>
  <si>
    <t>EEEFM CEL GOMES DE
OLIVEIRA</t>
  </si>
  <si>
    <t>------&gt;10065503620</t>
  </si>
  <si>
    <t>10065503620</t>
  </si>
  <si>
    <t>EEEFM LUIZ MANOEL
VELLOZO</t>
  </si>
  <si>
    <t>------&gt;10065506160</t>
  </si>
  <si>
    <t>10065506160</t>
  </si>
  <si>
    <t>------&gt;10065505333</t>
  </si>
  <si>
    <t>10065505333</t>
  </si>
  <si>
    <t>EEEF CELITA BASTOS
GARCIA</t>
  </si>
  <si>
    <t>------&gt;10065506913</t>
  </si>
  <si>
    <t>10065506913</t>
  </si>
  <si>
    <t>CEEFMTI PASTOR
OLIVEIRA DE ARAUJO</t>
  </si>
  <si>
    <t>------&gt;10065503587</t>
  </si>
  <si>
    <t>10065503587</t>
  </si>
  <si>
    <t>EEEFM DR FRANCISCO
FREITAS LIMA</t>
  </si>
  <si>
    <t>------&gt;10065503822</t>
  </si>
  <si>
    <t>10065503822</t>
  </si>
  <si>
    <t>EEEFM CAMILA MOTTA</t>
  </si>
  <si>
    <t>------&gt;10065503597</t>
  </si>
  <si>
    <t>10065503597</t>
  </si>
  <si>
    <t>EEEF DANTE MICHELINI</t>
  </si>
  <si>
    <t>------&gt;10065503626</t>
  </si>
  <si>
    <t>10065503626</t>
  </si>
  <si>
    <t>EEEM GODOFREDO
SCHNEIDER</t>
  </si>
  <si>
    <t>------&gt;10065500500</t>
  </si>
  <si>
    <t>10065500500</t>
  </si>
  <si>
    <t>EEEFM RIO CLARO</t>
  </si>
  <si>
    <t>------&gt;10065505335</t>
  </si>
  <si>
    <t>10065505335</t>
  </si>
  <si>
    <t>EEUEF NOVA ESPERANÇA</t>
  </si>
  <si>
    <t>------&gt;10065500479</t>
  </si>
  <si>
    <t>10065500479</t>
  </si>
  <si>
    <t>EEEFM ZULEIMA FORTES
FARIA</t>
  </si>
  <si>
    <t>------&gt;10065505965</t>
  </si>
  <si>
    <t>10065505965</t>
  </si>
  <si>
    <t>EEEFM BENICIO
GONCALVES</t>
  </si>
  <si>
    <t>------&gt;10065503592</t>
  </si>
  <si>
    <t>10065503592</t>
  </si>
  <si>
    <t>EEEF PROF JORGE ANIZIO
BORJAILLE</t>
  </si>
  <si>
    <t>------&gt;10065500475</t>
  </si>
  <si>
    <t>10065500475</t>
  </si>
  <si>
    <t>EEEFM JOVENTINA
SIMOES</t>
  </si>
  <si>
    <t>------&gt;10065503586</t>
  </si>
  <si>
    <t>10065503586</t>
  </si>
  <si>
    <t>EEEF BARAO DO RIO
BRANCO</t>
  </si>
  <si>
    <t>------&gt;10065506423</t>
  </si>
  <si>
    <t>10065506423</t>
  </si>
  <si>
    <t>EEEFM ADOLFINA
ZAMPROGNO</t>
  </si>
  <si>
    <t>------&gt;10065506375</t>
  </si>
  <si>
    <t>10065506375</t>
  </si>
  <si>
    <t>EEEFM PADRE HUMBERTO
PIACENTE</t>
  </si>
  <si>
    <t>------&gt;10065506376</t>
  </si>
  <si>
    <t>10065506376</t>
  </si>
  <si>
    <t>EEEFM  JUDITH DA SILVA
GOES COUTINHO</t>
  </si>
  <si>
    <t>------&gt;10065568101</t>
  </si>
  <si>
    <t>10065568101</t>
  </si>
  <si>
    <t>------&gt;10065506908</t>
  </si>
  <si>
    <t>10065506908</t>
  </si>
  <si>
    <t>EEEFM CORA CORALINA</t>
  </si>
  <si>
    <t>------&gt;10065503599</t>
  </si>
  <si>
    <t>10065503599</t>
  </si>
  <si>
    <t>EEEFM FLORENTINO
AVIDOS</t>
  </si>
  <si>
    <t>------&gt;10065500474</t>
  </si>
  <si>
    <t>10065500474</t>
  </si>
  <si>
    <t>EEEFM LEANDRO
ESCOBAR</t>
  </si>
  <si>
    <t>------&gt;10065503617</t>
  </si>
  <si>
    <t>10065503617</t>
  </si>
  <si>
    <t>EEEFM AGENOR DE
SOUZA LE</t>
  </si>
  <si>
    <t>------&gt;10065503623</t>
  </si>
  <si>
    <t>10065503623</t>
  </si>
  <si>
    <t>EEEFM PROF GERALDO
COSTA ALVES</t>
  </si>
  <si>
    <t>------&gt;10065503625</t>
  </si>
  <si>
    <t>10065503625</t>
  </si>
  <si>
    <t>EEEFM FRANCELINA
CARNEIRO SETUBAL</t>
  </si>
  <si>
    <t>------&gt;10065503603</t>
  </si>
  <si>
    <t>10065503603</t>
  </si>
  <si>
    <t>EEEFM CATHARINA
CHEQUER</t>
  </si>
  <si>
    <t>------&gt;10065503594</t>
  </si>
  <si>
    <t>10065503594</t>
  </si>
  <si>
    <t>EEEF DOMINGOS JOSE
MARTINS</t>
  </si>
  <si>
    <t>------&gt;10065506918</t>
  </si>
  <si>
    <t>10065506918</t>
  </si>
  <si>
    <t>CEEMTI PAULO FREIRE</t>
  </si>
  <si>
    <t>------&gt;10065506335</t>
  </si>
  <si>
    <t>10065506335</t>
  </si>
  <si>
    <t>EEEFM TERRA VERMELHA</t>
  </si>
  <si>
    <t>------&gt;10065500478</t>
  </si>
  <si>
    <t>10065500478</t>
  </si>
  <si>
    <t>EEEM DR SILVA MELLO</t>
  </si>
  <si>
    <t>------&gt;10065500482</t>
  </si>
  <si>
    <t>10065500482</t>
  </si>
  <si>
    <t>EEEFM LYRA RIBEIRO
SANTOS</t>
  </si>
  <si>
    <t>------&gt;10065506394</t>
  </si>
  <si>
    <t>10065506394</t>
  </si>
  <si>
    <t>EEEFM ZENOBIA LEAO</t>
  </si>
  <si>
    <t>------&gt;10065503628</t>
  </si>
  <si>
    <t>10065503628</t>
  </si>
  <si>
    <t>E E EDU ORA AUD ALECIA
F COUTO</t>
  </si>
  <si>
    <t>------&gt;10065506362</t>
  </si>
  <si>
    <t>10065506362</t>
  </si>
  <si>
    <t>EEEM PROF AGENOR
RORIS</t>
  </si>
  <si>
    <t>-----&gt;10011900001</t>
  </si>
  <si>
    <t>10011900001</t>
  </si>
  <si>
    <t>GS</t>
  </si>
  <si>
    <t>------&gt;10011900003</t>
  </si>
  <si>
    <t>10011900003</t>
  </si>
  <si>
    <t>ASSESSORIA
ESPECIAL-SEDU</t>
  </si>
  <si>
    <t>------&gt;10011900004</t>
  </si>
  <si>
    <t>10011900004</t>
  </si>
  <si>
    <t>AE06</t>
  </si>
  <si>
    <t>ASSESSORIA A PROJETOS
ESTRATEGICOS - SEDU</t>
  </si>
  <si>
    <t>-----&gt;10011900002</t>
  </si>
  <si>
    <t>10011900002</t>
  </si>
  <si>
    <t>-----&gt;10056200005</t>
  </si>
  <si>
    <t>10056200005</t>
  </si>
  <si>
    <t>SRESM</t>
  </si>
  <si>
    <t>SRE SAO MATEUS</t>
  </si>
  <si>
    <t>------&gt;10065501242</t>
  </si>
  <si>
    <t>10065501242</t>
  </si>
  <si>
    <t>EEEFM PEDRO PAULO
GROBERIO</t>
  </si>
  <si>
    <t>------&gt;10065505962</t>
  </si>
  <si>
    <t>10065505962</t>
  </si>
  <si>
    <t>EEEF 27 DE OUTUBRO</t>
  </si>
  <si>
    <t>------&gt;10065506453</t>
  </si>
  <si>
    <t>10065506453</t>
  </si>
  <si>
    <t>EEEFM AUGUSTO DE
OLIVEIRA</t>
  </si>
  <si>
    <t>------&gt;10065501092</t>
  </si>
  <si>
    <t>10065501092</t>
  </si>
  <si>
    <t>EEEFM NESTOR GOMES</t>
  </si>
  <si>
    <t>------&gt;10065502688</t>
  </si>
  <si>
    <t>10065502688</t>
  </si>
  <si>
    <t>EEEFM PROF LUIZA
BASTOS FARIA</t>
  </si>
  <si>
    <t>------&gt;10065505204</t>
  </si>
  <si>
    <t>10065505204</t>
  </si>
  <si>
    <t>EEEF EGIDIO BORDONI</t>
  </si>
  <si>
    <t>------&gt;10065501089</t>
  </si>
  <si>
    <t>10065501089</t>
  </si>
  <si>
    <t>EEEFM DR EMILIO
ROBERTO ZANOTTI</t>
  </si>
  <si>
    <t>------&gt;10065501088</t>
  </si>
  <si>
    <t>10065501088</t>
  </si>
  <si>
    <t>EEEFM AMERICO
SILVARES</t>
  </si>
  <si>
    <t>------&gt;10065505908</t>
  </si>
  <si>
    <t>10065505908</t>
  </si>
  <si>
    <t>EEEF XIII DE SETEMBRO</t>
  </si>
  <si>
    <t>------&gt;10065501095</t>
  </si>
  <si>
    <t>10065501095</t>
  </si>
  <si>
    <t>EEEFM CECILIANO ABEL
DE ALMEIDA</t>
  </si>
  <si>
    <t>------&gt;10065505719</t>
  </si>
  <si>
    <t>10065505719</t>
  </si>
  <si>
    <t>EEEFM IRMA TEREZA
ALTOE</t>
  </si>
  <si>
    <t>------&gt;10065505784</t>
  </si>
  <si>
    <t>10065505784</t>
  </si>
  <si>
    <t>EEEF TRES DE MAIO</t>
  </si>
  <si>
    <t>------&gt;10065506415</t>
  </si>
  <si>
    <t>10065506415</t>
  </si>
  <si>
    <t>EEEFM WALLACE
CASTELLO DUTRA</t>
  </si>
  <si>
    <t>------&gt;10065501091</t>
  </si>
  <si>
    <t>10065501091</t>
  </si>
  <si>
    <t>EEEFM PIO XII</t>
  </si>
  <si>
    <t>------&gt;10065505210</t>
  </si>
  <si>
    <t>10065505210</t>
  </si>
  <si>
    <t>EEEFM SANTO ANTONIO</t>
  </si>
  <si>
    <t>------&gt;10065506413</t>
  </si>
  <si>
    <t>10065506413</t>
  </si>
  <si>
    <t>EEEM DUNAS DE ITAUNAS</t>
  </si>
  <si>
    <t>------&gt;10065506405</t>
  </si>
  <si>
    <t>10065506405</t>
  </si>
  <si>
    <t>EEEFM FLORESTA DO SUL</t>
  </si>
  <si>
    <t>------&gt;10065505869</t>
  </si>
  <si>
    <t>10065505869</t>
  </si>
  <si>
    <t>EEPEF VALE DA VITORIA</t>
  </si>
  <si>
    <t>------&gt;10065501203</t>
  </si>
  <si>
    <t>10065501203</t>
  </si>
  <si>
    <t>EEEFM CORREGO DE
SANTA MARIA</t>
  </si>
  <si>
    <t>------&gt;10065506036</t>
  </si>
  <si>
    <t>10065506036</t>
  </si>
  <si>
    <t>EEEF VALDICIO BARBOSA
DOS SANTOS</t>
  </si>
  <si>
    <t>------&gt;10065505094</t>
  </si>
  <si>
    <t>10065505094</t>
  </si>
  <si>
    <t>CEEMTI MANOEL DUARTE
DA CUNHA</t>
  </si>
  <si>
    <t>------&gt;10065504247</t>
  </si>
  <si>
    <t>10065504247</t>
  </si>
  <si>
    <t>EEEFM JOSE CARLOS
CASTRO</t>
  </si>
  <si>
    <t>------&gt;10065505660</t>
  </si>
  <si>
    <t>10065505660</t>
  </si>
  <si>
    <t>EEEF PEDRO CANARIO
RIBEIRO</t>
  </si>
  <si>
    <t>------&gt;10065506321</t>
  </si>
  <si>
    <t>10065506321</t>
  </si>
  <si>
    <t>EEEF CORREGO DO
CEDRO</t>
  </si>
  <si>
    <t>------&gt;10065505097</t>
  </si>
  <si>
    <t>10065505097</t>
  </si>
  <si>
    <t>EEPEF SAO BENEDITO</t>
  </si>
  <si>
    <t>------&gt;10065501094</t>
  </si>
  <si>
    <t>10065501094</t>
  </si>
  <si>
    <t>CEEFMTI MARITA MOTTA
SANTOS</t>
  </si>
  <si>
    <t>------&gt;10065503551</t>
  </si>
  <si>
    <t>10065503551</t>
  </si>
  <si>
    <t>EEEF DR EDWARD A
NASCIMENTO</t>
  </si>
  <si>
    <t>------&gt;10065505774</t>
  </si>
  <si>
    <t>10065505774</t>
  </si>
  <si>
    <t>EEEF ASSENTAMENTO
UNIAO</t>
  </si>
  <si>
    <t>------&gt;10065504249</t>
  </si>
  <si>
    <t>10065504249</t>
  </si>
  <si>
    <t>EEEFM PROF JOAQUIM
FONSECA</t>
  </si>
  <si>
    <t>------&gt;10065501109</t>
  </si>
  <si>
    <t>10065501109</t>
  </si>
  <si>
    <t>EEPEF PADRE EZEQUIEL</t>
  </si>
  <si>
    <t>-----&gt;10056200006</t>
  </si>
  <si>
    <t>10056200006</t>
  </si>
  <si>
    <t>SREBSF</t>
  </si>
  <si>
    <t>SRE BARRA DE SAO
FRANCISCO</t>
  </si>
  <si>
    <t>------&gt;10065502524</t>
  </si>
  <si>
    <t>10065502524</t>
  </si>
  <si>
    <t>EEUEF ITAUNINHAS</t>
  </si>
  <si>
    <t>------&gt;10065504801</t>
  </si>
  <si>
    <t>10065504801</t>
  </si>
  <si>
    <t>EEEF ANTONIO CIRILO</t>
  </si>
  <si>
    <t>------&gt;10065506397</t>
  </si>
  <si>
    <t>10065506397</t>
  </si>
  <si>
    <t>EEEFM JOASSUBA</t>
  </si>
  <si>
    <t>------&gt;10065502665</t>
  </si>
  <si>
    <t>10065502665</t>
  </si>
  <si>
    <t>EEEF FRANCISCO
LOURENCO ANDRADE</t>
  </si>
  <si>
    <t>------&gt;10065506365</t>
  </si>
  <si>
    <t>10065506365</t>
  </si>
  <si>
    <t>EEEFM SEBASTIAO
COIMBRA ELIZEU</t>
  </si>
  <si>
    <t>------&gt;10065504771</t>
  </si>
  <si>
    <t>10065504771</t>
  </si>
  <si>
    <t>EEPEF BOM JESUS</t>
  </si>
  <si>
    <t>------&gt;10065501541</t>
  </si>
  <si>
    <t>10065501541</t>
  </si>
  <si>
    <t>EEEF PATRIMONIO PRATA
DOS BAIANOS</t>
  </si>
  <si>
    <t>------&gt;10065502649</t>
  </si>
  <si>
    <t>10065502649</t>
  </si>
  <si>
    <t>EEEFM DERMEVAL LEITE
RIBEIRO</t>
  </si>
  <si>
    <t>------&gt;10065506259</t>
  </si>
  <si>
    <t>10065506259</t>
  </si>
  <si>
    <t>EEUEF FAZENDA JOSE
LINO</t>
  </si>
  <si>
    <t>------&gt;10065506366</t>
  </si>
  <si>
    <t>10065506366</t>
  </si>
  <si>
    <t>EEEFM ALADIM
SILVESTRE DE ALMEIDA</t>
  </si>
  <si>
    <t>------&gt;10065501590</t>
  </si>
  <si>
    <t>10065501590</t>
  </si>
  <si>
    <t>EEEFM PROF ANA MARIA
CARLETTI QUIUQUI</t>
  </si>
  <si>
    <t>------&gt;10065502610</t>
  </si>
  <si>
    <t>10065502610</t>
  </si>
  <si>
    <t>EEEFM PROF ASCENDINA
FEITOSA</t>
  </si>
  <si>
    <t>------&gt;10065506322</t>
  </si>
  <si>
    <t>10065506322</t>
  </si>
  <si>
    <t>EEUEF CORREGO DOS
ANGELICOS</t>
  </si>
  <si>
    <t>------&gt;10065501634</t>
  </si>
  <si>
    <t>10065501634</t>
  </si>
  <si>
    <t>CEIER DE AGUIA BRANCA</t>
  </si>
  <si>
    <t>------&gt;10065504783</t>
  </si>
  <si>
    <t>10065504783</t>
  </si>
  <si>
    <t>EEPEF SAO JORGE</t>
  </si>
  <si>
    <t>------&gt;10065503999</t>
  </si>
  <si>
    <t>10065503999</t>
  </si>
  <si>
    <t>EEEFM CHRISTIANO DIAS
LOPES</t>
  </si>
  <si>
    <t>------&gt;10065506351</t>
  </si>
  <si>
    <t>10065506351</t>
  </si>
  <si>
    <t>CEEMTI JOAO XXIII</t>
  </si>
  <si>
    <t>------&gt;10065504782</t>
  </si>
  <si>
    <t>10065504782</t>
  </si>
  <si>
    <t>EEPEF QUATRO
ENCRUZILHADAS</t>
  </si>
  <si>
    <t>------&gt;10065501408</t>
  </si>
  <si>
    <t>10065501408</t>
  </si>
  <si>
    <t>EEEFM DE ECOPORANGA</t>
  </si>
  <si>
    <t>------&gt;10065501416</t>
  </si>
  <si>
    <t>10065501416</t>
  </si>
  <si>
    <t>EEEF SANTA TEREZINHA</t>
  </si>
  <si>
    <t>------&gt;10065501509</t>
  </si>
  <si>
    <t>10065501509</t>
  </si>
  <si>
    <t>EEEF COTAXE</t>
  </si>
  <si>
    <t>------&gt;10065501547</t>
  </si>
  <si>
    <t>10065501547</t>
  </si>
  <si>
    <t>EEPEF SANTA LUZIA DO
NORTE</t>
  </si>
  <si>
    <t>------&gt;10065502550</t>
  </si>
  <si>
    <t>10065502550</t>
  </si>
  <si>
    <t>EEUEF FAZENDA BOA
ESPERANÇA</t>
  </si>
  <si>
    <t>------&gt;10065504787</t>
  </si>
  <si>
    <t>10065504787</t>
  </si>
  <si>
    <t>EEEF ITA</t>
  </si>
  <si>
    <t>------&gt;10065506378</t>
  </si>
  <si>
    <t>10065506378</t>
  </si>
  <si>
    <t>EEEFM PALMERINDO
VIEIRA CAMPOS</t>
  </si>
  <si>
    <t>------&gt;10065502546</t>
  </si>
  <si>
    <t>10065502546</t>
  </si>
  <si>
    <t>EEUEF VISTA BELA</t>
  </si>
  <si>
    <t>------&gt;10065506257</t>
  </si>
  <si>
    <t>10065506257</t>
  </si>
  <si>
    <t>EEUEF BARRA DA PIPOCA</t>
  </si>
  <si>
    <t>------&gt;10065504917</t>
  </si>
  <si>
    <t>10065504917</t>
  </si>
  <si>
    <t>EEPEF PROF ALZIRA
OLIVEIRA GUERRA</t>
  </si>
  <si>
    <t>------&gt;10065503991</t>
  </si>
  <si>
    <t>10065503991</t>
  </si>
  <si>
    <t>EEUEF HENRIQUE
LORENZONI</t>
  </si>
  <si>
    <t>------&gt;10065502650</t>
  </si>
  <si>
    <t>10065502650</t>
  </si>
  <si>
    <t>EEEFM OLEGARIO
MARTINS</t>
  </si>
  <si>
    <t>------&gt;10065501412</t>
  </si>
  <si>
    <t>10065501412</t>
  </si>
  <si>
    <t>JI PIO XII</t>
  </si>
  <si>
    <t>------&gt;10065504883</t>
  </si>
  <si>
    <t>10065504883</t>
  </si>
  <si>
    <t>EEPEF FAZENDA
VALDOMIRO L DE FREITAS</t>
  </si>
  <si>
    <t>------&gt;10065504778</t>
  </si>
  <si>
    <t>10065504778</t>
  </si>
  <si>
    <t>EEPEF CORREGO
FERVEDOURO</t>
  </si>
  <si>
    <t>------&gt;10065502460</t>
  </si>
  <si>
    <t>10065502460</t>
  </si>
  <si>
    <t>EEEFM GOVERNADOR
LINDEMBERG</t>
  </si>
  <si>
    <t>------&gt;10065506225</t>
  </si>
  <si>
    <t>10065506225</t>
  </si>
  <si>
    <t>EEUEF CORREGO DOS
FAGUNDES</t>
  </si>
  <si>
    <t>------&gt;10065504001</t>
  </si>
  <si>
    <t>10065504001</t>
  </si>
  <si>
    <t>EEEFM JOB PIMENTEL</t>
  </si>
  <si>
    <t>------&gt;10065501542</t>
  </si>
  <si>
    <t>10065501542</t>
  </si>
  <si>
    <t>EEUEF SEBASTIAO B
CLEMENTE</t>
  </si>
  <si>
    <t>------&gt;10065501410</t>
  </si>
  <si>
    <t>10065501410</t>
  </si>
  <si>
    <t>CEEFMTI DANIEL
COMBONI</t>
  </si>
  <si>
    <t>------&gt;10065506372</t>
  </si>
  <si>
    <t>10065506372</t>
  </si>
  <si>
    <t>EEEFM JOSE TEIXEIRA
FIALHO</t>
  </si>
  <si>
    <t>------&gt;10065504767</t>
  </si>
  <si>
    <t>10065504767</t>
  </si>
  <si>
    <t>EEEF VARGEM ALEGRE</t>
  </si>
  <si>
    <t>------&gt;10065502575</t>
  </si>
  <si>
    <t>10065502575</t>
  </si>
  <si>
    <t>EEUEF FAZENDA BARRA
ALEGRE</t>
  </si>
  <si>
    <t>-----&gt;10056200011</t>
  </si>
  <si>
    <t>10056200011</t>
  </si>
  <si>
    <t>SREAC</t>
  </si>
  <si>
    <t>SRE AFONSO CLAUDIO</t>
  </si>
  <si>
    <t>------&gt;10065503951</t>
  </si>
  <si>
    <t>10065503951</t>
  </si>
  <si>
    <t>EEEFM GRACA ARANHA</t>
  </si>
  <si>
    <t>------&gt;10065506898</t>
  </si>
  <si>
    <t>10065506898</t>
  </si>
  <si>
    <t>EEEFM LEOGILDO
SEVERIANO DE SOUZA</t>
  </si>
  <si>
    <t>------&gt;10065505990</t>
  </si>
  <si>
    <t>10065505990</t>
  </si>
  <si>
    <t>EEUEF BERNARDINA DE
CASTRO VIDAL</t>
  </si>
  <si>
    <t>------&gt;10065505376</t>
  </si>
  <si>
    <t>10065505376</t>
  </si>
  <si>
    <t>------&gt;10065503502</t>
  </si>
  <si>
    <t>10065503502</t>
  </si>
  <si>
    <t>EEEF LIBERAL ZANDONADI</t>
  </si>
  <si>
    <t>------&gt;10065506377</t>
  </si>
  <si>
    <t>10065506377</t>
  </si>
  <si>
    <t>EEEM SOBREIRO</t>
  </si>
  <si>
    <t>------&gt;10065502037</t>
  </si>
  <si>
    <t>10065502037</t>
  </si>
  <si>
    <t>------&gt;10065506437</t>
  </si>
  <si>
    <t>10065506437</t>
  </si>
  <si>
    <t>EEEFM SAO LUIS</t>
  </si>
  <si>
    <t>------&gt;10065503921</t>
  </si>
  <si>
    <t>10065503921</t>
  </si>
  <si>
    <t>EEEFM FAZENDA EMILIO
SCHROEDER</t>
  </si>
  <si>
    <t>------&gt;10065504129</t>
  </si>
  <si>
    <t>10065504129</t>
  </si>
  <si>
    <t>EEEFM GISELA SALLOKER
FAYET</t>
  </si>
  <si>
    <t>------&gt;10065505444</t>
  </si>
  <si>
    <t>10065505444</t>
  </si>
  <si>
    <t>EEPEF MARIO LORENZONI</t>
  </si>
  <si>
    <t>------&gt;10065502020</t>
  </si>
  <si>
    <t>10065502020</t>
  </si>
  <si>
    <t>EEEFM MARIA DE ABREU
ALVIM</t>
  </si>
  <si>
    <t>------&gt;10065503500</t>
  </si>
  <si>
    <t>10065503500</t>
  </si>
  <si>
    <t>------&gt;10065506894</t>
  </si>
  <si>
    <t>10065506894</t>
  </si>
  <si>
    <t>EEEFM FREDERICO
BOLDT</t>
  </si>
  <si>
    <t>------&gt;10065502021</t>
  </si>
  <si>
    <t>10065502021</t>
  </si>
  <si>
    <t>------&gt;10065505387</t>
  </si>
  <si>
    <t>10065505387</t>
  </si>
  <si>
    <t>EEEFM JOSE ROBERTO
CHRISTO</t>
  </si>
  <si>
    <t>------&gt;10065501924</t>
  </si>
  <si>
    <t>10065501924</t>
  </si>
  <si>
    <t>EEEFM ALVARO CASTELO</t>
  </si>
  <si>
    <t>------&gt;10065501972</t>
  </si>
  <si>
    <t>10065501972</t>
  </si>
  <si>
    <t>EEEFM LUIZ JOUFFROY</t>
  </si>
  <si>
    <t>------&gt;10065504055</t>
  </si>
  <si>
    <t>10065504055</t>
  </si>
  <si>
    <t>EEEFM TEOFILO PAULINO</t>
  </si>
  <si>
    <t>------&gt;10065506914</t>
  </si>
  <si>
    <t>10065506914</t>
  </si>
  <si>
    <t>EEEFM JOSE CUPERTINO</t>
  </si>
  <si>
    <t>------&gt;10065503493</t>
  </si>
  <si>
    <t>10065503493</t>
  </si>
  <si>
    <t>EEEFM PROF ALDY S
MERCON VARGAS</t>
  </si>
  <si>
    <t>------&gt;10065506456</t>
  </si>
  <si>
    <t>10065506456</t>
  </si>
  <si>
    <t>EEEM FRANCISCO
GUILHERME</t>
  </si>
  <si>
    <t>------&gt;10065506897</t>
  </si>
  <si>
    <t>10065506897</t>
  </si>
  <si>
    <t>EEEFM FAZENDA
CAMPOREZ</t>
  </si>
  <si>
    <t>------&gt;10065506381</t>
  </si>
  <si>
    <t>10065506381</t>
  </si>
  <si>
    <t>EEEFM JOAQUIM
CAETANO DE PAIVA</t>
  </si>
  <si>
    <t>------&gt;10065504086</t>
  </si>
  <si>
    <t>10065504086</t>
  </si>
  <si>
    <t>EEEFM PEDRA AZUL</t>
  </si>
  <si>
    <t>------&gt;10065506899</t>
  </si>
  <si>
    <t>10065506899</t>
  </si>
  <si>
    <t>EEEFM MARLENE
BRANDAO</t>
  </si>
  <si>
    <t>------&gt;10065506443</t>
  </si>
  <si>
    <t>10065506443</t>
  </si>
  <si>
    <t>EEEFM PROF HERMANN
BERGER</t>
  </si>
  <si>
    <t>------&gt;10065501891</t>
  </si>
  <si>
    <t>10065501891</t>
  </si>
  <si>
    <t>CEEMTI AFONSO CLAUDIO</t>
  </si>
  <si>
    <t>------&gt;10065504130</t>
  </si>
  <si>
    <t>10065504130</t>
  </si>
  <si>
    <t>EEEFM PONTO DO ALTO</t>
  </si>
  <si>
    <t>------&gt;10065506903</t>
  </si>
  <si>
    <t>10065506903</t>
  </si>
  <si>
    <t>EEEM MATA FRIA</t>
  </si>
  <si>
    <t>------&gt;10065568100</t>
  </si>
  <si>
    <t>10065568100</t>
  </si>
  <si>
    <t>EEEFM ALTO RIO
POSSMOSER</t>
  </si>
  <si>
    <t>------&gt;10065503532</t>
  </si>
  <si>
    <t>10065503532</t>
  </si>
  <si>
    <t>EEEFM FIORAVANTE
CALIMAN</t>
  </si>
  <si>
    <t>------&gt;10065506919</t>
  </si>
  <si>
    <t>10065506919</t>
  </si>
  <si>
    <t>CEEFMTI ELISA PAIVA</t>
  </si>
  <si>
    <t>----&gt;SUSE</t>
  </si>
  <si>
    <t>SUSE</t>
  </si>
  <si>
    <t>Subsecretaria de Suporte à
Educação</t>
  </si>
  <si>
    <t>59823505000107</t>
  </si>
  <si>
    <t>Secretaria
de
Educação</t>
  </si>
  <si>
    <t>Secretaria de
Educação</t>
  </si>
  <si>
    <t>Municipal</t>
  </si>
  <si>
    <t>-----&gt;GEES</t>
  </si>
  <si>
    <t>GEES</t>
  </si>
  <si>
    <t>Gerência de Escolas</t>
  </si>
  <si>
    <t>-----&gt;GESE</t>
  </si>
  <si>
    <t>Gerência de Suporte Escolar</t>
  </si>
  <si>
    <t>----&gt;SUEB</t>
  </si>
  <si>
    <t>SUEB</t>
  </si>
  <si>
    <t>Subsecretaria de Educação
Basica</t>
  </si>
  <si>
    <t>-----&gt;GEEP</t>
  </si>
  <si>
    <t>GEEP</t>
  </si>
  <si>
    <t>Gerência de Ensino
Profissionalizante</t>
  </si>
  <si>
    <t>-----&gt;GEEM</t>
  </si>
  <si>
    <t>GEEM</t>
  </si>
  <si>
    <t>Gerência de Ensino Médio</t>
  </si>
  <si>
    <t>-----&gt;GEEF</t>
  </si>
  <si>
    <t>GEEF</t>
  </si>
  <si>
    <t>Gerência de Ensino
Fundamental</t>
  </si>
  <si>
    <t>----&gt;77011200001</t>
  </si>
  <si>
    <t>77011200001</t>
  </si>
  <si>
    <t>SECRET EST
SANEAMENTO HABIT
DESENV URBANO-SEDURB</t>
  </si>
  <si>
    <t>08673715000117</t>
  </si>
  <si>
    <t>SECRETARIA DE ESTADO DE
SANEAMENTO, HABITACAO E
DESENVOLVIMENTO
URBANO</t>
  </si>
  <si>
    <t>SECRETARIA  EST
SANEAMENTO
HABIT E DESENVOL
URBANO</t>
  </si>
  <si>
    <t>-----&gt;77011200003</t>
  </si>
  <si>
    <t>77011200003</t>
  </si>
  <si>
    <t>CONSAN</t>
  </si>
  <si>
    <t>CONSELHO ESTADUAL DE
SANEAMENTO
BASICO-CONSAN</t>
  </si>
  <si>
    <t>-----&gt;77022000001</t>
  </si>
  <si>
    <t>77022000001</t>
  </si>
  <si>
    <t>GABINETE DO
SECRETARIO - SEDURB</t>
  </si>
  <si>
    <t>-----&gt;77033900001</t>
  </si>
  <si>
    <t>77033900001</t>
  </si>
  <si>
    <t>SUBSECRETARIO EST
ASSUNTOS
ADMINISTRATIVOS-
SEDURB</t>
  </si>
  <si>
    <t>------&gt;77034700001</t>
  </si>
  <si>
    <t>77034700001</t>
  </si>
  <si>
    <t>GRUPO DE
ADMINISTRACAO E
RECURSOS HUMANOS -
SEDURB</t>
  </si>
  <si>
    <t>------&gt;77035500011</t>
  </si>
  <si>
    <t>77035500011</t>
  </si>
  <si>
    <t>------&gt;77034700003</t>
  </si>
  <si>
    <t>77034700003</t>
  </si>
  <si>
    <t>GRUPO DE
PLANEJAMENTO E
ORCAMENTO - SEDURB</t>
  </si>
  <si>
    <t>------&gt;77034700002</t>
  </si>
  <si>
    <t>77034700002</t>
  </si>
  <si>
    <t>GRUPO FINANCEIRO
SETORIAL - SEDURB</t>
  </si>
  <si>
    <t>------&gt;77035500004</t>
  </si>
  <si>
    <t>77035500004</t>
  </si>
  <si>
    <t>GESCONV</t>
  </si>
  <si>
    <t>GERENCIA DE GESTAO DE
CONVENIOS - SEDURB</t>
  </si>
  <si>
    <t>-----&gt;77033900002</t>
  </si>
  <si>
    <t>77033900002</t>
  </si>
  <si>
    <t>SUBSPURB</t>
  </si>
  <si>
    <t>SUBSECRETARIA EST
SANEAMENTO E PROG
URBANOS-SEDURB</t>
  </si>
  <si>
    <t>------&gt;77035500009</t>
  </si>
  <si>
    <t>77035500009</t>
  </si>
  <si>
    <t>GEOB</t>
  </si>
  <si>
    <t>GERENCIA DE OBRAS
HABITACIONAIS-SEDURB</t>
  </si>
  <si>
    <t>------&gt;77035500002</t>
  </si>
  <si>
    <t>77035500002</t>
  </si>
  <si>
    <t>GERENCIA DE
SANEAMENTO BASICO -
SEDURB</t>
  </si>
  <si>
    <t>------&gt;77035500005</t>
  </si>
  <si>
    <t>77035500005</t>
  </si>
  <si>
    <t>GEOINFURB</t>
  </si>
  <si>
    <t>GERENCIA DE OBRAS DE
INFRAESTRUTURA
URBANA-SEDURB</t>
  </si>
  <si>
    <t>-----&gt;77033900003</t>
  </si>
  <si>
    <t>77033900003</t>
  </si>
  <si>
    <t>SUBHAB</t>
  </si>
  <si>
    <t>SUBSEC EST HABITACAO
E GESTAO INT
PROJETOS-SEDURB</t>
  </si>
  <si>
    <t>------&gt;77035500010</t>
  </si>
  <si>
    <t>77035500010</t>
  </si>
  <si>
    <t>GERENCIA
DESENVOLVIMENTO
SOCIAL E
HABITACAO-SEDURB</t>
  </si>
  <si>
    <t>------&gt;77035500008</t>
  </si>
  <si>
    <t>77035500008</t>
  </si>
  <si>
    <t>GERENCIA DE ESTUDOS E
PROJETOS-SEDURB</t>
  </si>
  <si>
    <t>------&gt;77035500007</t>
  </si>
  <si>
    <t>77035500007</t>
  </si>
  <si>
    <t>GEPROGRA</t>
  </si>
  <si>
    <t>GERENCIA DE
PROGRAMAS URB E
RECUP
AMBIENTAL-SEDURB</t>
  </si>
  <si>
    <t>-----&gt;77011200002</t>
  </si>
  <si>
    <t>77011200002</t>
  </si>
  <si>
    <t>CONCIDADES</t>
  </si>
  <si>
    <t>CONSELHO ESTADUAL
DAS CIDADES -
CONCIDADES</t>
  </si>
  <si>
    <t>-----&gt;77022000002</t>
  </si>
  <si>
    <t>77022000002</t>
  </si>
  <si>
    <t>ASSESSORIA ESPECIAL -
SEDURB</t>
  </si>
  <si>
    <t>-----&gt;77034700004</t>
  </si>
  <si>
    <t>77034700004</t>
  </si>
  <si>
    <t>UGP</t>
  </si>
  <si>
    <t>UNIDADE DE
GERENCIAMENTO DE
PROJETOS-UGP - SEDURB</t>
  </si>
  <si>
    <t>----&gt;69011200001</t>
  </si>
  <si>
    <t>69011200001</t>
  </si>
  <si>
    <t>SECRETARIA DE ESTADO DA
FAZENDA - SEFAZ</t>
  </si>
  <si>
    <t>27080571000130</t>
  </si>
  <si>
    <t>SECRETARIA DE
ESTADO DA
FAZENDA</t>
  </si>
  <si>
    <t>-----&gt;69022000003</t>
  </si>
  <si>
    <t>69022000003</t>
  </si>
  <si>
    <t>ASSESSORIA TECNICA
FAZENDARIA - ASTEC</t>
  </si>
  <si>
    <t>-----&gt;69022000004</t>
  </si>
  <si>
    <t>69022000004</t>
  </si>
  <si>
    <t>GERENCIA ESTRATEGICA DE
PROJETOS - GEPRO</t>
  </si>
  <si>
    <t>------&gt;69045500040</t>
  </si>
  <si>
    <t>69045500040</t>
  </si>
  <si>
    <t>SUBGERENCIA DE PROJETOS -
SUPRO</t>
  </si>
  <si>
    <t>-----&gt;69023900002</t>
  </si>
  <si>
    <t>69023900002</t>
  </si>
  <si>
    <t>SUBSET</t>
  </si>
  <si>
    <t>SUBSECRETARIA DO TESOURO
ESTADUAL - SUBSET</t>
  </si>
  <si>
    <t>------&gt;69035500006</t>
  </si>
  <si>
    <t>69035500006</t>
  </si>
  <si>
    <t>GECOG</t>
  </si>
  <si>
    <t>GERENCIA DE CONTABILIDADE
GERAL DO ESTADO - GECOG</t>
  </si>
  <si>
    <t>-------&gt;69045500021</t>
  </si>
  <si>
    <t>69045500021</t>
  </si>
  <si>
    <t>SUMOC</t>
  </si>
  <si>
    <t>SUBGERENCIA ANALISE E MONIT
CONTABIL - SUMOC</t>
  </si>
  <si>
    <t>-------&gt;69045500024</t>
  </si>
  <si>
    <t>69045500024</t>
  </si>
  <si>
    <t>SUNOP</t>
  </si>
  <si>
    <t>SUBGERENCIA DE NORMAS E
PROCED CONTABEIS - SUNOP</t>
  </si>
  <si>
    <t>-------&gt;69045500018</t>
  </si>
  <si>
    <t>69045500018</t>
  </si>
  <si>
    <t>SUFIC</t>
  </si>
  <si>
    <t>SUBGERENCIA INFORM FISCAIS E
CONT DE CUSTO - SUFIC</t>
  </si>
  <si>
    <t>-------&gt;69045500023</t>
  </si>
  <si>
    <t>69045500023</t>
  </si>
  <si>
    <t>SUSIF</t>
  </si>
  <si>
    <t>SUBGERENCIA GESTAO SISTEMA
FINANCAS PUBLICAS-SUSIF</t>
  </si>
  <si>
    <t>------&gt;69035500005</t>
  </si>
  <si>
    <t>69035500005</t>
  </si>
  <si>
    <t>GERENCIA GERAL DE FINANCAS
DO ESTADO - GEFIN</t>
  </si>
  <si>
    <t>-------&gt;69045500033</t>
  </si>
  <si>
    <t>69045500033</t>
  </si>
  <si>
    <t>SUCOG</t>
  </si>
  <si>
    <t>SUBGERENCIA AVALIACAO E
CONTROLE DO GASTO - SUCOG</t>
  </si>
  <si>
    <t>-------&gt;69045500015</t>
  </si>
  <si>
    <t>69045500015</t>
  </si>
  <si>
    <t>SUPEF</t>
  </si>
  <si>
    <t>SUBGERENCIA DE PROGR E
EXECUCAO FINANCEIRA - SUPEF</t>
  </si>
  <si>
    <t>-------&gt;69045500034</t>
  </si>
  <si>
    <t>69045500034</t>
  </si>
  <si>
    <t>SUBGERENCIA DE GESTAO DO
FUNDO SOBERANO - SUGEF</t>
  </si>
  <si>
    <t>------&gt;69035500020</t>
  </si>
  <si>
    <t>69035500020</t>
  </si>
  <si>
    <t>GERENCIA POL FISCAL E DIV
PUBLICA ESTADO - GEPOF</t>
  </si>
  <si>
    <t>-------&gt;69045500013</t>
  </si>
  <si>
    <t>69045500013</t>
  </si>
  <si>
    <t>SUDIP</t>
  </si>
  <si>
    <t>SUBGERENCIA DA DIVIDA
PUBLICA - SUDIP</t>
  </si>
  <si>
    <t>-------&gt;69045500028</t>
  </si>
  <si>
    <t>69045500028</t>
  </si>
  <si>
    <t>SUPFI</t>
  </si>
  <si>
    <t>SUBGERENCIA DE POLITICA
FISCAL - SUPFI</t>
  </si>
  <si>
    <t>-------&gt;69045500038</t>
  </si>
  <si>
    <t>69045500038</t>
  </si>
  <si>
    <t>SUAPI</t>
  </si>
  <si>
    <t>SUBGER ANALISE ECON FIS PROJ
INVEST PUBL - SUAPI</t>
  </si>
  <si>
    <t>------&gt;69035500022</t>
  </si>
  <si>
    <t>69035500022</t>
  </si>
  <si>
    <t>GEREF</t>
  </si>
  <si>
    <t>GERENCIA DE ENCARGOS
GERAIS E REGUL FISCAL - GEREF</t>
  </si>
  <si>
    <t>-------&gt;69045500025</t>
  </si>
  <si>
    <t>69045500025</t>
  </si>
  <si>
    <t>SUENG</t>
  </si>
  <si>
    <t>SUBGERENCIA DE ENCARGOS
GERAIS - SUENG</t>
  </si>
  <si>
    <t>-------&gt;69045500022</t>
  </si>
  <si>
    <t>69045500022</t>
  </si>
  <si>
    <t>SUREF</t>
  </si>
  <si>
    <t>SUBGERENCIA DE
REGULARIDADE FISCAL - SUREF</t>
  </si>
  <si>
    <t>-----&gt;69035500003</t>
  </si>
  <si>
    <t>69035500003</t>
  </si>
  <si>
    <t>GERENCIA DE TECNOLOGIA DA
INFORMACAO - GETEC</t>
  </si>
  <si>
    <t>------&gt;69045500009</t>
  </si>
  <si>
    <t>69045500009</t>
  </si>
  <si>
    <t>SUDES</t>
  </si>
  <si>
    <t>SUBGERENCIA DE
DESENVOLVIMENTO DE
SISTEMAS - SUDES</t>
  </si>
  <si>
    <t>------&gt;69045500029</t>
  </si>
  <si>
    <t>69045500029</t>
  </si>
  <si>
    <t>SUINT</t>
  </si>
  <si>
    <t>SUBGERENCIA DE
INFRAESTRUTURA TECNOLOGICA
- SUINT</t>
  </si>
  <si>
    <t>------&gt;69045500030</t>
  </si>
  <si>
    <t>69045500030</t>
  </si>
  <si>
    <t>SUSIC</t>
  </si>
  <si>
    <t>SUBGERENCIA GESTAO
SISTEMAS CORPORATIVOS -
SUSIC</t>
  </si>
  <si>
    <t>-----&gt;69011200003</t>
  </si>
  <si>
    <t>69011200003</t>
  </si>
  <si>
    <t>CONPTAF</t>
  </si>
  <si>
    <t>CONSELHO DO PESSOAL DA
AREA TAF - CONPTAF</t>
  </si>
  <si>
    <t>-----&gt;69023900001</t>
  </si>
  <si>
    <t>69023900001</t>
  </si>
  <si>
    <t>SUBSER</t>
  </si>
  <si>
    <t>SUBSECRETARIA DE ESTADO DA
RECEITA - SUBSER</t>
  </si>
  <si>
    <t>------&gt;69035500001</t>
  </si>
  <si>
    <t>69035500001</t>
  </si>
  <si>
    <t>GETRI</t>
  </si>
  <si>
    <t>GERENCIA TRIBUTARIA - GETRI</t>
  </si>
  <si>
    <t>-------&gt;69045500039</t>
  </si>
  <si>
    <t>69045500039</t>
  </si>
  <si>
    <t>SUREP</t>
  </si>
  <si>
    <t>SUBGERENCIA DE REGIMES
ESPECIAIS - SUREP</t>
  </si>
  <si>
    <t>-------&gt;69045500003</t>
  </si>
  <si>
    <t>69045500003</t>
  </si>
  <si>
    <t>SUJUP</t>
  </si>
  <si>
    <t>SUBGERENCIA DE JULG PROC E
ORIENT TRIBUT - SUJUP</t>
  </si>
  <si>
    <t>-------&gt;69045500002</t>
  </si>
  <si>
    <t>69045500002</t>
  </si>
  <si>
    <t>SULEG</t>
  </si>
  <si>
    <t>SUBGERENCIA DE LEGISLACAO
TRIBUTARIA - SULEG</t>
  </si>
  <si>
    <t>------&gt;69035500019</t>
  </si>
  <si>
    <t>69035500019</t>
  </si>
  <si>
    <t>GEACO</t>
  </si>
  <si>
    <t>GERENCIA DE ATENDIMENTO AO
CONTRIBUINTE - GEACO</t>
  </si>
  <si>
    <t>-------&gt;69045500031</t>
  </si>
  <si>
    <t>69045500031</t>
  </si>
  <si>
    <t>SUBGERENCIA DE ATENDIMENTO
AO CONTRIBUINTE - SUACO</t>
  </si>
  <si>
    <t>-------&gt;69046300012</t>
  </si>
  <si>
    <t>69046300012</t>
  </si>
  <si>
    <t>ARE CACH
ITAPEMIRIM</t>
  </si>
  <si>
    <t>AGENCIA REC EST C ITAPEMIRIM
- ARE CACH ITAPEMIRIM</t>
  </si>
  <si>
    <t>-------&gt;69046300020</t>
  </si>
  <si>
    <t>69046300020</t>
  </si>
  <si>
    <t>ARE COLATINA</t>
  </si>
  <si>
    <t>AGENCIA RECEITA EST DE
COLATINA - ARE COLATINA</t>
  </si>
  <si>
    <t>-------&gt;69046300029</t>
  </si>
  <si>
    <t>69046300029</t>
  </si>
  <si>
    <t>ARE VN
IMIGRANTE</t>
  </si>
  <si>
    <t>AGENCIA REC EST DE V N
IMIGRANTE- ARE VN IMIGRANTE</t>
  </si>
  <si>
    <t>-------&gt;69046300005</t>
  </si>
  <si>
    <t>69046300005</t>
  </si>
  <si>
    <t>ARE SERRA</t>
  </si>
  <si>
    <t>AGENCIA DA RECEITA ESTADUAL
DE SERRA - ARE SERRA</t>
  </si>
  <si>
    <t>-------&gt;69046300013</t>
  </si>
  <si>
    <t>69046300013</t>
  </si>
  <si>
    <t>ARE ARACRUZ</t>
  </si>
  <si>
    <t>AGENCIA DA RECEITA ESTADUAL
DE ARACRUZ-ARE ARACRUZ</t>
  </si>
  <si>
    <t>-------&gt;69046300004</t>
  </si>
  <si>
    <t>69046300004</t>
  </si>
  <si>
    <t>ARE
CARIACICA</t>
  </si>
  <si>
    <t>AGENCIA RECEITA EST DE
CARIACICA - ARE CARIACICA</t>
  </si>
  <si>
    <t>-------&gt;69045500035</t>
  </si>
  <si>
    <t>69045500035</t>
  </si>
  <si>
    <t>SUREV</t>
  </si>
  <si>
    <t>SUBGERENCIA DE
RELACIONAMENTO VIRTUAL -
SUREV</t>
  </si>
  <si>
    <t>-------&gt;69046300019</t>
  </si>
  <si>
    <t>69046300019</t>
  </si>
  <si>
    <t>ARE BS
FRANCISCO</t>
  </si>
  <si>
    <t>AGENCIA REC EST B S
FRANCISCO - ARE B S
FRANCISCO</t>
  </si>
  <si>
    <t>-------&gt;69046300014</t>
  </si>
  <si>
    <t>69046300014</t>
  </si>
  <si>
    <t>ARE SAO
MATEUS</t>
  </si>
  <si>
    <t>AGENCIA RECEITA ESTADUAL
SAO MATEUS-ARE SAO MATEUS</t>
  </si>
  <si>
    <t>-------&gt;69046300015</t>
  </si>
  <si>
    <t>69046300015</t>
  </si>
  <si>
    <t>ARE LINHARES</t>
  </si>
  <si>
    <t>AGENCIA RECEITA ESTADUAL DE
LINHARES-ARE LINHARES</t>
  </si>
  <si>
    <t>-------&gt;69046300007</t>
  </si>
  <si>
    <t>69046300007</t>
  </si>
  <si>
    <t>ARE VITORIA</t>
  </si>
  <si>
    <t>AGENCIA DA RECEITA ESTADUAL
DE VITORIA-ARE VITORIA</t>
  </si>
  <si>
    <t>-------&gt;69046300008</t>
  </si>
  <si>
    <t>69046300008</t>
  </si>
  <si>
    <t>ARE ALEGRE</t>
  </si>
  <si>
    <t>AGENCIA DA RECEITA ESTADUAL
DE ALEGRE - ARE ALEGRE</t>
  </si>
  <si>
    <t>------&gt;69035500002</t>
  </si>
  <si>
    <t>69035500002</t>
  </si>
  <si>
    <t>GERENCIA FISCAL - GEFIS</t>
  </si>
  <si>
    <t>-------&gt;69046300033</t>
  </si>
  <si>
    <t>69046300033</t>
  </si>
  <si>
    <t>SUFIS-S</t>
  </si>
  <si>
    <t>SUBGERENCIA FISCAL - REGIAO
SUL - SUFIS-S</t>
  </si>
  <si>
    <t>-------&gt;69022000008</t>
  </si>
  <si>
    <t>69022000008</t>
  </si>
  <si>
    <t>NEP</t>
  </si>
  <si>
    <t>NUCLEO DE ESTUDOS E
PESQUISAS - NEP</t>
  </si>
  <si>
    <t>-------&gt;69046300032</t>
  </si>
  <si>
    <t>69046300032</t>
  </si>
  <si>
    <t>SUFIS-NO</t>
  </si>
  <si>
    <t>SUBGERENCIA FISCAL - REGIAO
NOROESTE-SUFIS-NO</t>
  </si>
  <si>
    <t>-------&gt;69046300034</t>
  </si>
  <si>
    <t>69046300034</t>
  </si>
  <si>
    <t>SUFIS-MON</t>
  </si>
  <si>
    <t>SUBGERENCIA FISCAL DE CONTR
E MONITORAM-SUFIS-MON</t>
  </si>
  <si>
    <t>-------&gt;69046300031</t>
  </si>
  <si>
    <t>69046300031</t>
  </si>
  <si>
    <t>SUFIS-NE</t>
  </si>
  <si>
    <t>SUBGERENCIA FISCAL - REGIAO
NORDESTE-SUFIS-NE</t>
  </si>
  <si>
    <t>-------&gt;69045500005</t>
  </si>
  <si>
    <t>69045500005</t>
  </si>
  <si>
    <t>SUFIS-RET</t>
  </si>
  <si>
    <t>SUBGERENCIA FISCAL-REG ESP
DE TRIBUTACAO-SUFIS-RET</t>
  </si>
  <si>
    <t>-------&gt;69046300030</t>
  </si>
  <si>
    <t>69046300030</t>
  </si>
  <si>
    <t>SUFIS-M</t>
  </si>
  <si>
    <t>SUBGERENCIA FISCAL - REGIAO
METROPOLITANA-SUFIS-M</t>
  </si>
  <si>
    <t>-------&gt;69045500006</t>
  </si>
  <si>
    <t>69045500006</t>
  </si>
  <si>
    <t>SUFIS-SEC</t>
  </si>
  <si>
    <t>SUBGERENCIA FISCAL-SETORES
ECONOMICOS - SUFIS-SEC</t>
  </si>
  <si>
    <t>-------&gt;69045500004</t>
  </si>
  <si>
    <t>69045500004</t>
  </si>
  <si>
    <t>SUFIS-GCON</t>
  </si>
  <si>
    <t>SUBG FISCAL-GRAN CONTR E
GEST AUDIT-SUFIS-GCON</t>
  </si>
  <si>
    <t>------&gt;69022000007</t>
  </si>
  <si>
    <t>69022000007</t>
  </si>
  <si>
    <t>NRF</t>
  </si>
  <si>
    <t>NUCLEO DE RELACOES
FEDERATIVAS - NRF</t>
  </si>
  <si>
    <t>------&gt;69035500009</t>
  </si>
  <si>
    <t>69035500009</t>
  </si>
  <si>
    <t>GEARC</t>
  </si>
  <si>
    <t>GERENCIA DE ARRECADACAO E
CADASTRO - GEARC</t>
  </si>
  <si>
    <t>-------&gt;69022000006</t>
  </si>
  <si>
    <t>69022000006</t>
  </si>
  <si>
    <t>SUEFI</t>
  </si>
  <si>
    <t>SUBGERENCIA DE EDUCACAO
FISCAL - SUEFI</t>
  </si>
  <si>
    <t>-------&gt;69045500007</t>
  </si>
  <si>
    <t>69045500007</t>
  </si>
  <si>
    <t>SUREC</t>
  </si>
  <si>
    <t>SUBGERENCIA DE
RECUPERACAO DE CREDITO -
SUREC</t>
  </si>
  <si>
    <t>-------&gt;69045500017</t>
  </si>
  <si>
    <t>69045500017</t>
  </si>
  <si>
    <t>SUAEF</t>
  </si>
  <si>
    <t>SUBGERENCIA DE ARREC E
ESTUD ECON-FISCAIS - SUAEF</t>
  </si>
  <si>
    <t>-------&gt;69045500037</t>
  </si>
  <si>
    <t>69045500037</t>
  </si>
  <si>
    <t>SUBGERENCIA DE ARREC E
CONTR DO ITCMD E IPVA-SUARC</t>
  </si>
  <si>
    <t>-------&gt;69045500036</t>
  </si>
  <si>
    <t>69045500036</t>
  </si>
  <si>
    <t>SUCAD</t>
  </si>
  <si>
    <t>SUBGERENCIA DE CADASTRO DE
CONTRIBUINTES - SUCAD</t>
  </si>
  <si>
    <t>-----&gt;69023900003</t>
  </si>
  <si>
    <t>69023900003</t>
  </si>
  <si>
    <t>SUBSAD</t>
  </si>
  <si>
    <t>SUBSECRETARIA ESTADO
ASSUNTOS ADMIN - SUBSAD</t>
  </si>
  <si>
    <t>------&gt;69035500007</t>
  </si>
  <si>
    <t>69035500007</t>
  </si>
  <si>
    <t>GERAC</t>
  </si>
  <si>
    <t>GERENCIA ADMINISTRATIVA E
GESTAO CONTRATOS - GERAC</t>
  </si>
  <si>
    <t>-------&gt;69034700002</t>
  </si>
  <si>
    <t>69034700002</t>
  </si>
  <si>
    <t>GRUPO DE ADMINISTRACAO - GA</t>
  </si>
  <si>
    <t>-------&gt;69045500019</t>
  </si>
  <si>
    <t>69045500019</t>
  </si>
  <si>
    <t>SUDAP</t>
  </si>
  <si>
    <t>SUBGERENCIA ADM E GEST DOC
E PATRIMONIAL - SUDAP</t>
  </si>
  <si>
    <t>-------&gt;69034700004</t>
  </si>
  <si>
    <t>69034700004</t>
  </si>
  <si>
    <t>GRUPO DE PLANEJAMENTO E
ORCAMENTO - GPO</t>
  </si>
  <si>
    <t>-------&gt;69045500027</t>
  </si>
  <si>
    <t>69045500027</t>
  </si>
  <si>
    <t>SULOG</t>
  </si>
  <si>
    <t>SUBGERENCIA INFRAESTR,
SUPRIM E LOGISTICA - SULOG</t>
  </si>
  <si>
    <t>-------&gt;69034700001</t>
  </si>
  <si>
    <t>69034700001</t>
  </si>
  <si>
    <t>GRUPO FINANCEIRO SETORIAL -
GFS</t>
  </si>
  <si>
    <t>-------&gt;69045500026</t>
  </si>
  <si>
    <t>69045500026</t>
  </si>
  <si>
    <t>SUGEC</t>
  </si>
  <si>
    <t>SUBGERENCIA DE GESTAO DE
CONTRATOS - SUGEC</t>
  </si>
  <si>
    <t>------&gt;69035500004</t>
  </si>
  <si>
    <t>69035500004</t>
  </si>
  <si>
    <t>GEDEF</t>
  </si>
  <si>
    <t>GERENCIA DE
DESENVOLVIMENTO FAZENDARIO
- GEDEF</t>
  </si>
  <si>
    <t>-------&gt;69034700003</t>
  </si>
  <si>
    <t>69034700003</t>
  </si>
  <si>
    <t>GRUPO DE RECURSOS HUMANOS
- GRH</t>
  </si>
  <si>
    <t>-------&gt;69045500032</t>
  </si>
  <si>
    <t>69045500032</t>
  </si>
  <si>
    <t>SUARH</t>
  </si>
  <si>
    <t>SUBGERENCIA DE ADM DE
RECURSOS HUMANOS - SUARH</t>
  </si>
  <si>
    <t>-------&gt;69045500011</t>
  </si>
  <si>
    <t>69045500011</t>
  </si>
  <si>
    <t>SUDOR</t>
  </si>
  <si>
    <t>SUBGERENCIA AVALIACAO E DES
ORGANIZACIONAL - SUDOR</t>
  </si>
  <si>
    <t>-------&gt;69045500010</t>
  </si>
  <si>
    <t>69045500010</t>
  </si>
  <si>
    <t>SUTED</t>
  </si>
  <si>
    <t>SUBGERENCIA TREINAMENTO E
DESENVOLVIMENTO - SUTED</t>
  </si>
  <si>
    <t>-----&gt;69011200002</t>
  </si>
  <si>
    <t>69011200002</t>
  </si>
  <si>
    <t>CERF</t>
  </si>
  <si>
    <t>CONSELHO ESTADUAL DE
RECURSOS FISCAIS - CERF</t>
  </si>
  <si>
    <t>-----&gt;69022000001</t>
  </si>
  <si>
    <t>69022000001</t>
  </si>
  <si>
    <t>GABINETE DO SECRETARIO -
GABSEC</t>
  </si>
  <si>
    <t>-----&gt;69022000005</t>
  </si>
  <si>
    <t>69022000005</t>
  </si>
  <si>
    <t>NUPETRO</t>
  </si>
  <si>
    <t>NUCLEO DE PETR, GAS NAT BIOC
E DERIVADOS - NUPETRO</t>
  </si>
  <si>
    <t>----&gt;63011200001</t>
  </si>
  <si>
    <t>63011200001</t>
  </si>
  <si>
    <t>SECRETARIA DE ESTADO DO
GOVERNO-SEG</t>
  </si>
  <si>
    <t>27080530001204</t>
  </si>
  <si>
    <t>SECRETARIA DE
ESTADO DO
GOVERNO</t>
  </si>
  <si>
    <t>-----&gt;63023900013</t>
  </si>
  <si>
    <t>63023900013</t>
  </si>
  <si>
    <t>SUBSECRETARIA DE ESTADO DE POL
SOBRE DROGAS</t>
  </si>
  <si>
    <t>------&gt;63035500016</t>
  </si>
  <si>
    <t>63035500016</t>
  </si>
  <si>
    <t>GERENCIA DE INFORMACOES,
ESTUDOS, PESQ E AVALIACAO</t>
  </si>
  <si>
    <t>------&gt;63055500001</t>
  </si>
  <si>
    <t>63055500001</t>
  </si>
  <si>
    <t>NUCLEO ESPECIAL DE GESTAO
ESTRAT SOBRE DROGAS</t>
  </si>
  <si>
    <t>------&gt;63035500015</t>
  </si>
  <si>
    <t>63035500015</t>
  </si>
  <si>
    <t>GARAD</t>
  </si>
  <si>
    <t>GERENCIA ARTIC REDE E ATENCAO
INTEG SOBRE DROGAS</t>
  </si>
  <si>
    <t>-------&gt;63045500001</t>
  </si>
  <si>
    <t>63045500001</t>
  </si>
  <si>
    <t>SUBGERENCIA DE
ACOMPANHAMENTOS E REINSERCAO
SOCIAL</t>
  </si>
  <si>
    <t>--------&gt;63035500017</t>
  </si>
  <si>
    <t>63035500017</t>
  </si>
  <si>
    <t>COORDENACAO DE PREV E
EDUCACAO SOBRE DROGAS</t>
  </si>
  <si>
    <t>-----&gt;63022000011</t>
  </si>
  <si>
    <t>63022000011</t>
  </si>
  <si>
    <t>CONSELHO EST DE ETICA PUBLICA DO
EST ESP SANTO</t>
  </si>
  <si>
    <t>-----&gt;63023900001</t>
  </si>
  <si>
    <t>63023900001</t>
  </si>
  <si>
    <t>SUBSEC  EST  GOVERNO PARA
ASSUNTOS ADMINISTRATIVOS</t>
  </si>
  <si>
    <t>------&gt;63035500010</t>
  </si>
  <si>
    <t>63035500010</t>
  </si>
  <si>
    <t>GERENCIA TECNICA E
ADMINISTRATIVA-GTA-SEG</t>
  </si>
  <si>
    <t>-------&gt;63034700004</t>
  </si>
  <si>
    <t>63034700004</t>
  </si>
  <si>
    <t>GRUPO DE ADMINISTRACAO-SEG</t>
  </si>
  <si>
    <t>-------&gt;63034700001</t>
  </si>
  <si>
    <t>63034700001</t>
  </si>
  <si>
    <t>GRUPO DE RECURSOS
HUMANOS-SEG</t>
  </si>
  <si>
    <t>-------&gt;63034700003</t>
  </si>
  <si>
    <t>63034700003</t>
  </si>
  <si>
    <t>GRUPO PLANEJAMENTO E
ORÇAMENTO-SEG</t>
  </si>
  <si>
    <t>-------&gt;63034700002</t>
  </si>
  <si>
    <t>63034700002</t>
  </si>
  <si>
    <t>GRUPO FINANCEIRO SETORIAL-SEG</t>
  </si>
  <si>
    <t>-----&gt;63023900012</t>
  </si>
  <si>
    <t>63023900012</t>
  </si>
  <si>
    <t>SUBAM</t>
  </si>
  <si>
    <t>SUBSEC EST GOVERNO ARTIC MOB
COM OS MUNICIPIOS</t>
  </si>
  <si>
    <t>-----&gt;63023900010</t>
  </si>
  <si>
    <t>63023900010</t>
  </si>
  <si>
    <t>SUBINTER</t>
  </si>
  <si>
    <t>SUBSEC EST GOVERNO DE
INTERLOCUCAO INSTITUCIONAL</t>
  </si>
  <si>
    <t>------&gt;63035500002</t>
  </si>
  <si>
    <t>63035500002</t>
  </si>
  <si>
    <t>GERENCIA DE ATOS LEGISLATIVOS</t>
  </si>
  <si>
    <t>------&gt;63035500014</t>
  </si>
  <si>
    <t>63035500014</t>
  </si>
  <si>
    <t>GERAG</t>
  </si>
  <si>
    <t>GERENCIA DE APOIO AO
GABINETE-GERAG - SEG</t>
  </si>
  <si>
    <t>-----&gt;63022000001</t>
  </si>
  <si>
    <t>63022000001</t>
  </si>
  <si>
    <t>GABGOV</t>
  </si>
  <si>
    <t>GABINETE DO GOVERNADOR</t>
  </si>
  <si>
    <t>-----&gt;63022000004</t>
  </si>
  <si>
    <t>63022000004</t>
  </si>
  <si>
    <t>-----&gt;63022000010</t>
  </si>
  <si>
    <t>63022000010</t>
  </si>
  <si>
    <t>-----&gt;63022000002</t>
  </si>
  <si>
    <t>63022000002</t>
  </si>
  <si>
    <t>CERGOV</t>
  </si>
  <si>
    <t>CERIMONIAL DO GOVERNO</t>
  </si>
  <si>
    <t>------&gt;63035500011</t>
  </si>
  <si>
    <t>63035500011</t>
  </si>
  <si>
    <t>GEPHA</t>
  </si>
  <si>
    <t>GERENCIA PATRIMONIO HISTORICO
PAL ANCHIETA-GEPHA</t>
  </si>
  <si>
    <t>------&gt;63035500012</t>
  </si>
  <si>
    <t>63035500012</t>
  </si>
  <si>
    <t>GERESOF</t>
  </si>
  <si>
    <t>GERENCIA RESIDENCIA OFICIAL DO
GOVERNO-GERESOF-SEG</t>
  </si>
  <si>
    <t>-----&gt;63033900002</t>
  </si>
  <si>
    <t>63033900002</t>
  </si>
  <si>
    <t>CIDT</t>
  </si>
  <si>
    <t>COORDENADORIA DE INOVACAO
DESENVOL TECNOLOGICO</t>
  </si>
  <si>
    <t>------&gt;63035500009</t>
  </si>
  <si>
    <t>63035500009</t>
  </si>
  <si>
    <t>GERENCIA DE TECNOLOGIA DA
INFORMACAO-SEG</t>
  </si>
  <si>
    <t>----&gt;SEAR</t>
  </si>
  <si>
    <t>SECRETARIA DE ESTADO DE
GESTAO E RECURSOS HUMANOS</t>
  </si>
  <si>
    <t>07162270000148</t>
  </si>
  <si>
    <t>SECRETARIA DE
ESTADO DE GESTAO E
RECURSOS HUMANOS</t>
  </si>
  <si>
    <t>SECRETARIA DE EST
DE GESTAO E
RECURSOS
HUMANOS</t>
  </si>
  <si>
    <t>----&gt;74011200001</t>
  </si>
  <si>
    <t>74011200001</t>
  </si>
  <si>
    <t>SEC DE EST. DE GESTAO E
RECURSOS HUMANOS - SEGER</t>
  </si>
  <si>
    <t>-----&gt;74023900001</t>
  </si>
  <si>
    <t>74023900001</t>
  </si>
  <si>
    <t>SUBAP</t>
  </si>
  <si>
    <t>SUBSEC EST ADMINISTRACAO
DESENVOLVIMENTO PESSOAS</t>
  </si>
  <si>
    <t>------&gt;74035500001</t>
  </si>
  <si>
    <t>74035500001</t>
  </si>
  <si>
    <t>GEPAR</t>
  </si>
  <si>
    <t>GERENCIA DE PAGAMENTO
PESSOAL-GEPAR - SEGER</t>
  </si>
  <si>
    <t>-------&gt;74045500001</t>
  </si>
  <si>
    <t>74045500001</t>
  </si>
  <si>
    <t>SUSEPP</t>
  </si>
  <si>
    <t>SUBGERENC SERVICOS ESP
PAGAMENTO DE PESSOAL -SEGER</t>
  </si>
  <si>
    <t>-------&gt;74045500002</t>
  </si>
  <si>
    <t>74045500002</t>
  </si>
  <si>
    <t>SUBGER EXECUCAO DA FOLHA DE
PAGAMENTO-SUFOP- SEGER</t>
  </si>
  <si>
    <t>------&gt;74035500013</t>
  </si>
  <si>
    <t>74035500013</t>
  </si>
  <si>
    <t>GECADS</t>
  </si>
  <si>
    <t>GEREN CARGOS CARREIRAS E
DESENV DO SERVIDOR</t>
  </si>
  <si>
    <t>-------&gt;74045500013</t>
  </si>
  <si>
    <t>74045500013</t>
  </si>
  <si>
    <t>SUBSGERENCIA DE GESTAO DO
DESEMP E DESENV SERVIDOR</t>
  </si>
  <si>
    <t>-------&gt;74045500021</t>
  </si>
  <si>
    <t>74045500021</t>
  </si>
  <si>
    <t>SUCAM</t>
  </si>
  <si>
    <t>SUBSGERENCIA DE  GESTAO
CARGOS MOVIMENT CARREIRA</t>
  </si>
  <si>
    <t>------&gt;74055500004</t>
  </si>
  <si>
    <t>74055500004</t>
  </si>
  <si>
    <t>NUERH</t>
  </si>
  <si>
    <t>NUCLEO ESTUDOS E ESTATISTICA
DE RH - NUERH-SEGER</t>
  </si>
  <si>
    <t>------&gt;74035500008</t>
  </si>
  <si>
    <t>74035500008</t>
  </si>
  <si>
    <t>SIARHES</t>
  </si>
  <si>
    <t>GERENCIA SISTEMA INTEG ADM
REC HUM DO ES-SIARHES</t>
  </si>
  <si>
    <t>-------&gt;74045500016</t>
  </si>
  <si>
    <t>74045500016</t>
  </si>
  <si>
    <t>SUEXE</t>
  </si>
  <si>
    <t>SUBGERENCIA DE EXECUCAO
SISTEMICA</t>
  </si>
  <si>
    <t>-------&gt;74045500017</t>
  </si>
  <si>
    <t>74045500017</t>
  </si>
  <si>
    <t>SUDEP</t>
  </si>
  <si>
    <t>SUBGERENCIA DE
DESENVOLVIMENTO DE
PROJETOS</t>
  </si>
  <si>
    <t>------&gt;74055500003</t>
  </si>
  <si>
    <t>74055500003</t>
  </si>
  <si>
    <t>GERENCIA DE REGULARIDADE
FISCAL</t>
  </si>
  <si>
    <t>------&gt;74034700005</t>
  </si>
  <si>
    <t>74034700005</t>
  </si>
  <si>
    <t>GRUPO DE RECURSOS
HUMANOS-GRH -  SEGER</t>
  </si>
  <si>
    <t>------&gt;74035500002</t>
  </si>
  <si>
    <t>74035500002</t>
  </si>
  <si>
    <t>GERER</t>
  </si>
  <si>
    <t>GERENCIA DE RECURSOS
HUMANOS-GERER - SEGER</t>
  </si>
  <si>
    <t>-------&gt;74045500004</t>
  </si>
  <si>
    <t>74045500004</t>
  </si>
  <si>
    <t>CAS</t>
  </si>
  <si>
    <t>SUBGER CENTRAL ATENDIMENTO
AO SERVIDOR-CAS - SEGER</t>
  </si>
  <si>
    <t>-------&gt;74045500003</t>
  </si>
  <si>
    <t>74045500003</t>
  </si>
  <si>
    <t>SUBIMF</t>
  </si>
  <si>
    <t>SUBG SELECAO INGRESSO
MOVIMENTACAO E FREQUENCIA</t>
  </si>
  <si>
    <t>-------&gt;74045500011</t>
  </si>
  <si>
    <t>74045500011</t>
  </si>
  <si>
    <t>SUVEB</t>
  </si>
  <si>
    <t>SUBGERENCIA VANTAGENS E
BENEFICIOS-SUVEB - SEGER</t>
  </si>
  <si>
    <t>------&gt;74055500005</t>
  </si>
  <si>
    <t>74055500005</t>
  </si>
  <si>
    <t>NASS</t>
  </si>
  <si>
    <t>NUCLEO ATENCAO SAUDE E
QUALIDADE VIDA NO TRABALHO</t>
  </si>
  <si>
    <t>-----&gt;74023900002</t>
  </si>
  <si>
    <t>74023900002</t>
  </si>
  <si>
    <t>SUBSEC ESTADO DE
ADMINISTRACAO
GERAL-SUBAD-SEGER</t>
  </si>
  <si>
    <t>------&gt;74035500011</t>
  </si>
  <si>
    <t>74035500011</t>
  </si>
  <si>
    <t>GECOR</t>
  </si>
  <si>
    <t>GERENCIA DE SERVICOS
CORPORATIVOS-GECOR - SEGER</t>
  </si>
  <si>
    <t>-------&gt;74045500012</t>
  </si>
  <si>
    <t>74045500012</t>
  </si>
  <si>
    <t>SUCOR</t>
  </si>
  <si>
    <t>SUBGER. DE SERVICOS
CORPORATIVOS-SUCOR - SEGER</t>
  </si>
  <si>
    <t>-------&gt;74045500008</t>
  </si>
  <si>
    <t>74045500008</t>
  </si>
  <si>
    <t>SUCOD</t>
  </si>
  <si>
    <t>SUBGER ANALISE CONTR DESP
CORPORATIVAS-SUCOD-SEGER</t>
  </si>
  <si>
    <t>------&gt;74035500005</t>
  </si>
  <si>
    <t>74035500005</t>
  </si>
  <si>
    <t>GERENCIA DE LICITACOES-GELIC -
SEGER</t>
  </si>
  <si>
    <t>-------&gt;74045500018</t>
  </si>
  <si>
    <t>74045500018</t>
  </si>
  <si>
    <t>SUBCAM</t>
  </si>
  <si>
    <t>SUBSGERENCIA DE CATALOGOS
DE MATERIAIS</t>
  </si>
  <si>
    <t>-------&gt;74045500010</t>
  </si>
  <si>
    <t>74045500010</t>
  </si>
  <si>
    <t>SUCAF</t>
  </si>
  <si>
    <t>SUBGER DE CADASTRO DE
FORNECEDORES-SUCAF - SEGER</t>
  </si>
  <si>
    <t>------&gt;74035500004</t>
  </si>
  <si>
    <t>74035500004</t>
  </si>
  <si>
    <t>GEPAE</t>
  </si>
  <si>
    <t>GERENCIA DE PATRIMONIO
ESTADUAL-GEPAE - SEGER</t>
  </si>
  <si>
    <t>-------&gt;74045500006</t>
  </si>
  <si>
    <t>74045500006</t>
  </si>
  <si>
    <t>SUPAI</t>
  </si>
  <si>
    <t>SUBGERENCIA DE PATRIMONIO
IMOBILIARIO-SUPAI -SEGER</t>
  </si>
  <si>
    <t>-------&gt;74045500005</t>
  </si>
  <si>
    <t>74045500005</t>
  </si>
  <si>
    <t>SUPAM</t>
  </si>
  <si>
    <t>SUBGERENCIA DE PATRIMONIO
MOBILIARIO-SUPAM - SEGER</t>
  </si>
  <si>
    <t>------&gt;74035500015</t>
  </si>
  <si>
    <t>74035500015</t>
  </si>
  <si>
    <t>GESIS</t>
  </si>
  <si>
    <t>GEREN DOS SISTEMAS INTEG GES
ADMINIST-GESIS/SEGER</t>
  </si>
  <si>
    <t>-------&gt;74055500006</t>
  </si>
  <si>
    <t>74055500006</t>
  </si>
  <si>
    <t>NUCLEO DE INFORMATICA-NUINF -
SEGER</t>
  </si>
  <si>
    <t>------&gt;74035500010</t>
  </si>
  <si>
    <t>74035500010</t>
  </si>
  <si>
    <t>GEAG</t>
  </si>
  <si>
    <t>GERENCIA DE APOIO A
GESTAO-GEAG - SEGER</t>
  </si>
  <si>
    <t>-------&gt;74034700008</t>
  </si>
  <si>
    <t>74034700008</t>
  </si>
  <si>
    <t>GRUPO FINANCEIRO SETORIAL-
GFS - SEGER</t>
  </si>
  <si>
    <t>-------&gt;74034700006</t>
  </si>
  <si>
    <t>74034700006</t>
  </si>
  <si>
    <t>GRUPO DE ADMINISTRACAO-GA -
SEGER</t>
  </si>
  <si>
    <t>-------&gt;74034700007</t>
  </si>
  <si>
    <t>74034700007</t>
  </si>
  <si>
    <t>GRUPO DE PLANEJAMENTO E
ORCAMENTO-GPO - SEGER</t>
  </si>
  <si>
    <t>------&gt;74035500009</t>
  </si>
  <si>
    <t>74035500009</t>
  </si>
  <si>
    <t>GECOV</t>
  </si>
  <si>
    <t>GERENCIA GESTAO DE CONTR E
CONVENIOS-GECOV - SEGER</t>
  </si>
  <si>
    <t>-------&gt;74045500019</t>
  </si>
  <si>
    <t>74045500019</t>
  </si>
  <si>
    <t>SUBCONV</t>
  </si>
  <si>
    <t>SUBSGERENCIA DE CONVENIOS</t>
  </si>
  <si>
    <t>-------&gt;74045500020</t>
  </si>
  <si>
    <t>74045500020</t>
  </si>
  <si>
    <t>SUMAAIC</t>
  </si>
  <si>
    <t>SUBSGERENCIA DE MONITOR
AVAL ATEND INTEG CIDADAO</t>
  </si>
  <si>
    <t>-----&gt;74022000001</t>
  </si>
  <si>
    <t>74022000001</t>
  </si>
  <si>
    <t>GABINETE DO
SECRETARIO-GABSEC - SEGER</t>
  </si>
  <si>
    <t>-----&gt;74022000003</t>
  </si>
  <si>
    <t>74022000003</t>
  </si>
  <si>
    <t>ASSER</t>
  </si>
  <si>
    <t>ASSESSORIA ESPECIAL DE
RELACOES SINDICAIS</t>
  </si>
  <si>
    <t>-----&gt;74022000002</t>
  </si>
  <si>
    <t>74022000002</t>
  </si>
  <si>
    <t>ASSESSORIA TECNICA-ASTEC -
SEGER</t>
  </si>
  <si>
    <t>-----&gt;74023900003</t>
  </si>
  <si>
    <t>74023900003</t>
  </si>
  <si>
    <t>SUBGES</t>
  </si>
  <si>
    <t>SUBSEC EST INOVACAO NA
GESTAO-SUBGES-SEGER</t>
  </si>
  <si>
    <t>------&gt;74035500012</t>
  </si>
  <si>
    <t>74035500012</t>
  </si>
  <si>
    <t>GPP</t>
  </si>
  <si>
    <t>GERENCIA DE PROCESSOS E
PROJETOS-GPP - SEGER</t>
  </si>
  <si>
    <t>------&gt;74035500014</t>
  </si>
  <si>
    <t>74035500014</t>
  </si>
  <si>
    <t>GIG</t>
  </si>
  <si>
    <t>GERENCIA INOVACAO NA
GESTAO-GIG - SEGER</t>
  </si>
  <si>
    <t>-----&gt;74022000004</t>
  </si>
  <si>
    <t>74022000004</t>
  </si>
  <si>
    <t>UNIDADE EXECUTORA DE
CONTROLE INTERNO-UECI -
SEGER</t>
  </si>
  <si>
    <t>----&gt;58011200001</t>
  </si>
  <si>
    <t>58011200001</t>
  </si>
  <si>
    <t>SECRETARIA DE ESTADO DA
JUSTICA-SEJUS</t>
  </si>
  <si>
    <t>36388023000162</t>
  </si>
  <si>
    <t>SECRETARIA DE
ESTADO DA JUSTICA</t>
  </si>
  <si>
    <t>-----&gt;58011200009</t>
  </si>
  <si>
    <t>58011200009</t>
  </si>
  <si>
    <t>FUNDO ROTATIVO DO SISTEMA
PENITENCIARIO</t>
  </si>
  <si>
    <t>------&gt;58011200011</t>
  </si>
  <si>
    <t>58011200011</t>
  </si>
  <si>
    <t>SECRETARIA EXECUTIVA DO CONSELHO
GESTOR</t>
  </si>
  <si>
    <t>------&gt;58011200010</t>
  </si>
  <si>
    <t>58011200010</t>
  </si>
  <si>
    <t>CONSELHO GESTOR</t>
  </si>
  <si>
    <t>------&gt;58033900015</t>
  </si>
  <si>
    <t>58033900015</t>
  </si>
  <si>
    <t>GERENCIA DO FUNDO ROTATIVO SISTEMA
PENITENCIARIO</t>
  </si>
  <si>
    <t>-----&gt;58022000010</t>
  </si>
  <si>
    <t>58022000010</t>
  </si>
  <si>
    <t>ASCOMP</t>
  </si>
  <si>
    <t>ASSESSORIA DE COMPLIANCE</t>
  </si>
  <si>
    <t>-----&gt;58011200008</t>
  </si>
  <si>
    <t>58011200008</t>
  </si>
  <si>
    <t>CPE</t>
  </si>
  <si>
    <t>CONSELHO PENITENCIARIO ESTADUAL-CPE</t>
  </si>
  <si>
    <t>-----&gt;58023900001</t>
  </si>
  <si>
    <t>58023900001</t>
  </si>
  <si>
    <t>SAA</t>
  </si>
  <si>
    <t>SUBSEC  DE ESTADO ASSUNTOS
ADMINISTRATIVOS</t>
  </si>
  <si>
    <t>------&gt;58033900012</t>
  </si>
  <si>
    <t>58033900012</t>
  </si>
  <si>
    <t>GELOG</t>
  </si>
  <si>
    <t>GERENCIA DE LOGISTICA</t>
  </si>
  <si>
    <t>-------&gt;58045500094</t>
  </si>
  <si>
    <t>58045500094</t>
  </si>
  <si>
    <t>SUBALM</t>
  </si>
  <si>
    <t>SUBGERENCIA DE ALMOXARIFADO</t>
  </si>
  <si>
    <t>-------&gt;58045500093</t>
  </si>
  <si>
    <t>58045500093</t>
  </si>
  <si>
    <t>SUBTRANS</t>
  </si>
  <si>
    <t>------&gt;58035500072</t>
  </si>
  <si>
    <t>58035500072</t>
  </si>
  <si>
    <t>GEFAP</t>
  </si>
  <si>
    <t>GERENCIA CONTROLE, MONIT E AVAL GEST
PENITENCIARIA</t>
  </si>
  <si>
    <t>------&gt;58045500072</t>
  </si>
  <si>
    <t>58045500072</t>
  </si>
  <si>
    <t>SUFAN</t>
  </si>
  <si>
    <t>SUBGERENCIA FISCALIZ DE ALIM E NUTR
SIST PRISIONAL</t>
  </si>
  <si>
    <t>-------&gt;58045500075</t>
  </si>
  <si>
    <t>58045500075</t>
  </si>
  <si>
    <t>COANSP</t>
  </si>
  <si>
    <t>COORDENACAO DE ALIMENTACAO E NUTR
SIST PRISIONAL</t>
  </si>
  <si>
    <t>------&gt;58033900014</t>
  </si>
  <si>
    <t>58033900014</t>
  </si>
  <si>
    <t>GAPS</t>
  </si>
  <si>
    <t>GERENCIA ATENCAO PSICOSSOCIAL SERV
PENITENCIARIO</t>
  </si>
  <si>
    <t>------&gt;58045500061</t>
  </si>
  <si>
    <t>58045500061</t>
  </si>
  <si>
    <t>SUFAP</t>
  </si>
  <si>
    <t>SUBGEREN CONTROLE, MONIT E AVAL
GEST PENITENCIARIA</t>
  </si>
  <si>
    <t>------&gt;58033900010</t>
  </si>
  <si>
    <t>58033900010</t>
  </si>
  <si>
    <t>GGP</t>
  </si>
  <si>
    <t>-------&gt;58045500103</t>
  </si>
  <si>
    <t>58045500103</t>
  </si>
  <si>
    <t>SUBGERENCIA DE CADASTRO E SELECAO
DE PESSOAL</t>
  </si>
  <si>
    <t>-------&gt;58034700001</t>
  </si>
  <si>
    <t>58034700001</t>
  </si>
  <si>
    <t>GRUPO DE RECURSOS HUMANOS-SEJUS</t>
  </si>
  <si>
    <t>------&gt;58033900009</t>
  </si>
  <si>
    <t>58033900009</t>
  </si>
  <si>
    <t>-------&gt;58034700003</t>
  </si>
  <si>
    <t>58034700003</t>
  </si>
  <si>
    <t>GRUPO DE PLANEJAMENTO E
ORCAMENTO-GPO -SEJUS</t>
  </si>
  <si>
    <t>-------&gt;58034700002</t>
  </si>
  <si>
    <t>58034700002</t>
  </si>
  <si>
    <t>GRUPO FINANCEIRO SETORIAL-GFS -SEJUS</t>
  </si>
  <si>
    <t>------&gt;58033900008</t>
  </si>
  <si>
    <t>58033900008</t>
  </si>
  <si>
    <t>GGAD</t>
  </si>
  <si>
    <t>GERENCIA GESTAO ADMINISTRATIVA</t>
  </si>
  <si>
    <t>-------&gt;58045500092</t>
  </si>
  <si>
    <t>58045500092</t>
  </si>
  <si>
    <t>SUBPAT</t>
  </si>
  <si>
    <t>-------&gt;58045500090</t>
  </si>
  <si>
    <t>58045500090</t>
  </si>
  <si>
    <t>SUBGERENCIA DE CONTRATOS</t>
  </si>
  <si>
    <t>-------&gt;58045500089</t>
  </si>
  <si>
    <t>58045500089</t>
  </si>
  <si>
    <t>SUBCOM</t>
  </si>
  <si>
    <t>-------&gt;58034700004</t>
  </si>
  <si>
    <t>58034700004</t>
  </si>
  <si>
    <t>GRUPO DE ADMINISTRACAO-SEJUS</t>
  </si>
  <si>
    <t>-------&gt;58045500091</t>
  </si>
  <si>
    <t>58045500091</t>
  </si>
  <si>
    <t>SUBGERENCIA DE CONVENIOS</t>
  </si>
  <si>
    <t>-------&gt;58045500095</t>
  </si>
  <si>
    <t>58045500095</t>
  </si>
  <si>
    <t>SUBARQ</t>
  </si>
  <si>
    <t>SUBGERENCIA DE ARQUIVO</t>
  </si>
  <si>
    <t>-----&gt;5802200001</t>
  </si>
  <si>
    <t>5802200001</t>
  </si>
  <si>
    <t>GAB-SEJUS</t>
  </si>
  <si>
    <t>GABINETE SECRETARIO -SEJUS</t>
  </si>
  <si>
    <t>-----&gt;58022000012</t>
  </si>
  <si>
    <t>58022000012</t>
  </si>
  <si>
    <t>ASMAD</t>
  </si>
  <si>
    <t>ASSESSORIA DE MODERNIZACAO
ADMINISTRATIVA</t>
  </si>
  <si>
    <t>-----&gt;58025500001</t>
  </si>
  <si>
    <t>58025500001</t>
  </si>
  <si>
    <t>CORREG-SEJUS</t>
  </si>
  <si>
    <t>CORREGEDORIA-SEJUS</t>
  </si>
  <si>
    <t>-----&gt;58022000002</t>
  </si>
  <si>
    <t>58022000002</t>
  </si>
  <si>
    <t>AST-SEJUS</t>
  </si>
  <si>
    <t>-----&gt;58061200001</t>
  </si>
  <si>
    <t>58061200001</t>
  </si>
  <si>
    <t>EPEN</t>
  </si>
  <si>
    <t>ESCOLA PENITENCIARIA DO ESPIRITO
SANTO-EPEN</t>
  </si>
  <si>
    <t>-----&gt;580035500053</t>
  </si>
  <si>
    <t>580035500053</t>
  </si>
  <si>
    <t>DIP</t>
  </si>
  <si>
    <t>DIRETORIA E INTELIGENCIA PRISIONAL</t>
  </si>
  <si>
    <t>-----&gt;58023900004</t>
  </si>
  <si>
    <t>58023900004</t>
  </si>
  <si>
    <t>SRES</t>
  </si>
  <si>
    <t>SUBSEC DE ESTADO DE RESSOCIALIZACAO</t>
  </si>
  <si>
    <t>------&gt;58035500031</t>
  </si>
  <si>
    <t>58035500031</t>
  </si>
  <si>
    <t>GET</t>
  </si>
  <si>
    <t>GERENCIA DE EDUCACAO E TRABALHO</t>
  </si>
  <si>
    <t>-------&gt;58045500104</t>
  </si>
  <si>
    <t>58045500104</t>
  </si>
  <si>
    <t>SUPROE</t>
  </si>
  <si>
    <t>SUBGERENCIA DE PROJETOS ESPECIAIS</t>
  </si>
  <si>
    <t>-------&gt;58045500077</t>
  </si>
  <si>
    <t>58045500077</t>
  </si>
  <si>
    <t>SUBED</t>
  </si>
  <si>
    <t>SUBGERENCIA DE EDUCACAO NAS PRISOES</t>
  </si>
  <si>
    <t>--------&gt;58045500079</t>
  </si>
  <si>
    <t>58045500079</t>
  </si>
  <si>
    <t>CEF</t>
  </si>
  <si>
    <t>COORDENACAO DE EDUCACAO FORMAL</t>
  </si>
  <si>
    <t>-------&gt;58045500102</t>
  </si>
  <si>
    <t>58045500102</t>
  </si>
  <si>
    <t>SUBGERENCIA DE ASSISTENCIA
PSICOSSOCIAL</t>
  </si>
  <si>
    <t>-------&gt;58045500078</t>
  </si>
  <si>
    <t>58045500078</t>
  </si>
  <si>
    <t>SUBTRAB</t>
  </si>
  <si>
    <t>SUBGERENCIA DE TRABALHO DO PRESO</t>
  </si>
  <si>
    <t>--------&gt;58045500084</t>
  </si>
  <si>
    <t>58045500084</t>
  </si>
  <si>
    <t>COORDENACAO DO GESTAO DE PROJETOS
ESPECIAIS</t>
  </si>
  <si>
    <t>--------&gt;58045500082</t>
  </si>
  <si>
    <t>58045500082</t>
  </si>
  <si>
    <t>CFT</t>
  </si>
  <si>
    <t>COORDENACAO DE FISCALIZACAO DO
TRABALHO</t>
  </si>
  <si>
    <t>--------&gt;58045500083</t>
  </si>
  <si>
    <t>58045500083</t>
  </si>
  <si>
    <t>CPP</t>
  </si>
  <si>
    <t>COORDENACAO DO PROGRAMA DE
PAGAMENTO</t>
  </si>
  <si>
    <t>--------&gt;58045500085</t>
  </si>
  <si>
    <t>58045500085</t>
  </si>
  <si>
    <t>CATG</t>
  </si>
  <si>
    <t>COORDENACAO DE ASSESSORAMENTO
TECNICO DA GET</t>
  </si>
  <si>
    <t>--------&gt;58045500081</t>
  </si>
  <si>
    <t>58045500081</t>
  </si>
  <si>
    <t>CPT</t>
  </si>
  <si>
    <t>COORDENACAO DE PARCERIAS DE
TRABALHO</t>
  </si>
  <si>
    <t>------&gt;58025500002</t>
  </si>
  <si>
    <t>58025500002</t>
  </si>
  <si>
    <t>ASSESSORIA DE ASSISTENCIA RELIGIOSA</t>
  </si>
  <si>
    <t>------&gt;58033900011</t>
  </si>
  <si>
    <t>58033900011</t>
  </si>
  <si>
    <t>GRSC</t>
  </si>
  <si>
    <t>GERENCIA REINTEGRACAO SOCIAL E
CIDADANIA</t>
  </si>
  <si>
    <t>-------&gt;58045500101</t>
  </si>
  <si>
    <t>58045500101</t>
  </si>
  <si>
    <t>SUBAPE</t>
  </si>
  <si>
    <t>SUBGERENCIA DE ALTERNATIVAS PENAIS</t>
  </si>
  <si>
    <t>-------&gt;58045500063</t>
  </si>
  <si>
    <t>58045500063</t>
  </si>
  <si>
    <t>SUBQUAP</t>
  </si>
  <si>
    <t>SUBG QUALIFICACAO PROF EDUC
TRABALHO PES EGRESSA</t>
  </si>
  <si>
    <t>-------&gt;58045500062</t>
  </si>
  <si>
    <t>58045500062</t>
  </si>
  <si>
    <t>-------&gt;58045500100</t>
  </si>
  <si>
    <t>58045500100</t>
  </si>
  <si>
    <t>SUBGERENCIA DE EDUCACAO DO EGRESSO</t>
  </si>
  <si>
    <t>-----&gt;58022000011</t>
  </si>
  <si>
    <t>58022000011</t>
  </si>
  <si>
    <t>ASPPJ</t>
  </si>
  <si>
    <t>ASSESSORIA POLITICAS PUBLICAS DE
JUSTICA</t>
  </si>
  <si>
    <t>-----&gt;58023900002</t>
  </si>
  <si>
    <t>58023900002</t>
  </si>
  <si>
    <t>SASP</t>
  </si>
  <si>
    <t>SUBSEC DE ESTADO PARA ASSUNTOS
SISTEMA PENAL</t>
  </si>
  <si>
    <t>------&gt;58035500037</t>
  </si>
  <si>
    <t>58035500037</t>
  </si>
  <si>
    <t>DIRAJUSP</t>
  </si>
  <si>
    <t>DIRETORIA DE ASSISTENCIA JURIDICA DO
SISTEMA PENAL</t>
  </si>
  <si>
    <t>------&gt;58035500038</t>
  </si>
  <si>
    <t>58035500038</t>
  </si>
  <si>
    <t>GSSP</t>
  </si>
  <si>
    <t>GERENCIA DE SAUDE DO SISTEMA PENAL</t>
  </si>
  <si>
    <t>-------&gt;58045500076</t>
  </si>
  <si>
    <t>58045500076</t>
  </si>
  <si>
    <t>COAST</t>
  </si>
  <si>
    <t>COORDENACAO DE ASSENTAMENTO
TECNICO DA GSSP</t>
  </si>
  <si>
    <t>-------&gt;58034700011</t>
  </si>
  <si>
    <t>58034700011</t>
  </si>
  <si>
    <t>NUPP</t>
  </si>
  <si>
    <t>NUCLEO PROGRAMAS E PROJETOS SAUDE
PRISIONAL</t>
  </si>
  <si>
    <t>-------&gt;58045500086</t>
  </si>
  <si>
    <t>58045500086</t>
  </si>
  <si>
    <t>SUPS</t>
  </si>
  <si>
    <t>SUBGERENCIA PSICOSSOCIAL EM SAUDE
DO SISTEMA PENAL</t>
  </si>
  <si>
    <t>--------&gt;58035500074</t>
  </si>
  <si>
    <t>58035500074</t>
  </si>
  <si>
    <t>COPSIÂ </t>
  </si>
  <si>
    <t>COORDENACAO PSICOSSOCIAL EM SAUDE
DO SIST PENAL</t>
  </si>
  <si>
    <t>-------&gt;58045500097</t>
  </si>
  <si>
    <t>58045500097</t>
  </si>
  <si>
    <t>SUSPAVE</t>
  </si>
  <si>
    <t>SUBGER SEGURANCA PACIENTE VIGIL
EPIDEMIOLOGICA</t>
  </si>
  <si>
    <t>-------&gt;58045500071</t>
  </si>
  <si>
    <t>58045500071</t>
  </si>
  <si>
    <t>SUFASP</t>
  </si>
  <si>
    <t>SUBGERENCIA DE FARMACIA DO SISTEMA
PENAL</t>
  </si>
  <si>
    <t>--------&gt;58045500074</t>
  </si>
  <si>
    <t>58045500074</t>
  </si>
  <si>
    <t>Â COFASP</t>
  </si>
  <si>
    <t>COORDENACAO DE FARMACIA DO SISTEMA
PENAL</t>
  </si>
  <si>
    <t>-------&gt;58035500012</t>
  </si>
  <si>
    <t>58035500012</t>
  </si>
  <si>
    <t>UCTP</t>
  </si>
  <si>
    <t>UNIDADE DE CUSTODIA TRATAMENTO
PSIQUIATRICO- UCTP</t>
  </si>
  <si>
    <t>--------&gt;58045500009</t>
  </si>
  <si>
    <t>58045500009</t>
  </si>
  <si>
    <t>ADM-UCTP</t>
  </si>
  <si>
    <t>DEPARTAMENTO ADMINISTRATIVO-HCTP</t>
  </si>
  <si>
    <t>--------&gt;58045500010</t>
  </si>
  <si>
    <t>58045500010</t>
  </si>
  <si>
    <t>SEGURANCA-UCTP</t>
  </si>
  <si>
    <t>DEPART SEGURANCA DISCIPLINA E
PRONTUARIOS-HCTP</t>
  </si>
  <si>
    <t>--------&gt;58045500012</t>
  </si>
  <si>
    <t>58045500012</t>
  </si>
  <si>
    <t>TO - UCTP</t>
  </si>
  <si>
    <t>DEPARTAMENTO DE PSICOLOGIA E
PSIQUIATRIA-HCTP</t>
  </si>
  <si>
    <t>--------&gt;58045500011</t>
  </si>
  <si>
    <t>58045500011</t>
  </si>
  <si>
    <t>SOCIAL-UCTP</t>
  </si>
  <si>
    <t>DEPARTAMENTO DE ASSISTENCIA
SOCIAL-HCTP</t>
  </si>
  <si>
    <t>-------&gt;58034700012</t>
  </si>
  <si>
    <t>58034700012</t>
  </si>
  <si>
    <t>NAC</t>
  </si>
  <si>
    <t>NUCLEO ADMINIST E CONTRATUALIZACAO
SAUDE PRISIONAL</t>
  </si>
  <si>
    <t>-------&gt;58034700013</t>
  </si>
  <si>
    <t>58034700013</t>
  </si>
  <si>
    <t>NUFAR</t>
  </si>
  <si>
    <t>NUCLEO FISCALIZACAO APLIC RECURSOS
SAUDE PRISIONAL</t>
  </si>
  <si>
    <t>-------&gt;58035500011</t>
  </si>
  <si>
    <t>58035500011</t>
  </si>
  <si>
    <t>USSP</t>
  </si>
  <si>
    <t>UNIDADE DE SAUDE DO SISTEMA
PENAL-USP</t>
  </si>
  <si>
    <t>-------&gt;58034700010</t>
  </si>
  <si>
    <t>58034700010</t>
  </si>
  <si>
    <t>NUMAF</t>
  </si>
  <si>
    <t>NUCLEO MONITOR ACOES FINALISTICAS
SAUDE PRISIONAL</t>
  </si>
  <si>
    <t>-------&gt;58045500088</t>
  </si>
  <si>
    <t>58045500088</t>
  </si>
  <si>
    <t>SUEPS</t>
  </si>
  <si>
    <t>SUBGERENCIA ECON-FINANCEIRA
PARCERIAS SAUDE -SEJUS</t>
  </si>
  <si>
    <t>--------&gt;58045500096</t>
  </si>
  <si>
    <t>58045500096</t>
  </si>
  <si>
    <t>Â COEPS</t>
  </si>
  <si>
    <t>COORDENCAO ECONOMICO-FINANCEIRA
PARCERIAS DE SAUDE</t>
  </si>
  <si>
    <t>--------&gt;58045500098</t>
  </si>
  <si>
    <t>58045500098</t>
  </si>
  <si>
    <t>Â COATS</t>
  </si>
  <si>
    <t>COORD ASSESSORAMENTO TEC GESTAO
SAUDE PRISIONAL</t>
  </si>
  <si>
    <t>-------&gt;58045500070</t>
  </si>
  <si>
    <t>58045500070</t>
  </si>
  <si>
    <t>SUESP</t>
  </si>
  <si>
    <t>SUBGERENCIA DE ENFERMAGEM DO
SISTEMA PENAL</t>
  </si>
  <si>
    <t>--------&gt;58045500073</t>
  </si>
  <si>
    <t>58045500073</t>
  </si>
  <si>
    <t>Â COESP</t>
  </si>
  <si>
    <t>COORDENACAO DE ENFERMAGEM DO
SISTEMA PENAL</t>
  </si>
  <si>
    <t>------&gt;580035500054</t>
  </si>
  <si>
    <t>580035500054</t>
  </si>
  <si>
    <t>DIRAGESP</t>
  </si>
  <si>
    <t>DIRETORIA DE ADMINISTRACAO GERAL DOS
ESTAB PENAIS</t>
  </si>
  <si>
    <t>-------&gt;58035500036</t>
  </si>
  <si>
    <t>58035500036</t>
  </si>
  <si>
    <t>CDTC</t>
  </si>
  <si>
    <t>CENTRO DE TRIAGEM DE VIANA</t>
  </si>
  <si>
    <t>-------&gt;58035500009</t>
  </si>
  <si>
    <t>58035500009</t>
  </si>
  <si>
    <t>PSMEI</t>
  </si>
  <si>
    <t>PENITENCIARIA DE SEGURANCA
MEDIA-PSMED</t>
  </si>
  <si>
    <t>--------&gt;58045500020</t>
  </si>
  <si>
    <t>58045500020</t>
  </si>
  <si>
    <t>JUR-PSMEI</t>
  </si>
  <si>
    <t>DEPARTAMENTO ASSISTENCIA
JURIDICA-PSMED</t>
  </si>
  <si>
    <t>--------&gt;58045500019</t>
  </si>
  <si>
    <t>58045500019</t>
  </si>
  <si>
    <t>DAS-PSMEI</t>
  </si>
  <si>
    <t>DEPARTAMENTO DE ASSISTENCIA
SOCIAL-PSMED</t>
  </si>
  <si>
    <t>--------&gt;58045500018</t>
  </si>
  <si>
    <t>58045500018</t>
  </si>
  <si>
    <t>DSCP-PSMEI</t>
  </si>
  <si>
    <t>DEPART SEGURANCA DISCIPLINA E
PRONTUARIOS-PSMED</t>
  </si>
  <si>
    <t>--------&gt;58045500017</t>
  </si>
  <si>
    <t>58045500017</t>
  </si>
  <si>
    <t>ADM-PSMEI</t>
  </si>
  <si>
    <t>DEPARTAMENTO ADMINISTRATIVO-PSMED</t>
  </si>
  <si>
    <t>--------&gt;58035500019</t>
  </si>
  <si>
    <t>58035500019</t>
  </si>
  <si>
    <t>GAB-PSMEI</t>
  </si>
  <si>
    <t>GABINETE DIRETOR-PSMED</t>
  </si>
  <si>
    <t>-------&gt;58035500049</t>
  </si>
  <si>
    <t>58035500049</t>
  </si>
  <si>
    <t>CDPV II</t>
  </si>
  <si>
    <t>CENTRO DE DETENCAO PROVISORIA II DE
VIANA</t>
  </si>
  <si>
    <t>-------&gt;58035500045</t>
  </si>
  <si>
    <t>58035500045</t>
  </si>
  <si>
    <t>CDPA</t>
  </si>
  <si>
    <t>CENTRO DE DETENCAO PROVISORIA DE
ARACRUZ</t>
  </si>
  <si>
    <t>-------&gt;58035500007</t>
  </si>
  <si>
    <t>58035500007</t>
  </si>
  <si>
    <t>PAES</t>
  </si>
  <si>
    <t>PENITENCIARIA AGRICOLA DO ESPIRITO
SANTO-PAES</t>
  </si>
  <si>
    <t>--------&gt;58035500018</t>
  </si>
  <si>
    <t>58035500018</t>
  </si>
  <si>
    <t>GAB-PAES</t>
  </si>
  <si>
    <t>GABINETE DIRETOR -PAES</t>
  </si>
  <si>
    <t>--------&gt;58045500016</t>
  </si>
  <si>
    <t>58045500016</t>
  </si>
  <si>
    <t>JUR-PAES</t>
  </si>
  <si>
    <t>DEPARTAMENTO DE ASSISTENCIA
JURIDICA-PAES</t>
  </si>
  <si>
    <t>--------&gt;58045500015</t>
  </si>
  <si>
    <t>58045500015</t>
  </si>
  <si>
    <t>SOCIAL - PAES</t>
  </si>
  <si>
    <t>DEPARTAMENTO DE ASSISTENCIA
SOCIAL-PAES</t>
  </si>
  <si>
    <t>--------&gt;58045500013</t>
  </si>
  <si>
    <t>58045500013</t>
  </si>
  <si>
    <t>ADM-PAES</t>
  </si>
  <si>
    <t>DEPARTAMENTO ADMINISTRATIVO-PAES</t>
  </si>
  <si>
    <t>--------&gt;58045500014</t>
  </si>
  <si>
    <t>58045500014</t>
  </si>
  <si>
    <t>SEGURANCA-PAES</t>
  </si>
  <si>
    <t>DEPART SEGURANCA DISCIPLINA E
PRONTUARIOS-PAES</t>
  </si>
  <si>
    <t>-------&gt;58035500017</t>
  </si>
  <si>
    <t>58035500017</t>
  </si>
  <si>
    <t>PSME II</t>
  </si>
  <si>
    <t>PENITENCIARIA DE SEGURANCA  MEDIA II -
VIANA</t>
  </si>
  <si>
    <t>-------&gt;58035500010</t>
  </si>
  <si>
    <t>58035500010</t>
  </si>
  <si>
    <t>PSMAI</t>
  </si>
  <si>
    <t>PENITENCIARIA DE SEGURANCA
MAXIMA-PSM</t>
  </si>
  <si>
    <t>--------&gt;58035500020</t>
  </si>
  <si>
    <t>58035500020</t>
  </si>
  <si>
    <t>GAB-PSMAI</t>
  </si>
  <si>
    <t>GABINETE DIRETOR-PSM</t>
  </si>
  <si>
    <t>--------&gt;58045500023</t>
  </si>
  <si>
    <t>58045500023</t>
  </si>
  <si>
    <t>DAS-PSMAI</t>
  </si>
  <si>
    <t>DEPARTAMENTO DE ASSISTENCIA
SOCIAL-PSM</t>
  </si>
  <si>
    <t>--------&gt;58045500022</t>
  </si>
  <si>
    <t>58045500022</t>
  </si>
  <si>
    <t>DSCP-PSMAI</t>
  </si>
  <si>
    <t>DEPART SEGURANCA DISCIPLINA E
PRONTUARIOS-PSM</t>
  </si>
  <si>
    <t>--------&gt;58045500024</t>
  </si>
  <si>
    <t>58045500024</t>
  </si>
  <si>
    <t>JUR-PSMAI</t>
  </si>
  <si>
    <t>DEPARTAMENTO DE ASSISTENCIA
JURIDICA-PSM</t>
  </si>
  <si>
    <t>--------&gt;58045500021</t>
  </si>
  <si>
    <t>58045500021</t>
  </si>
  <si>
    <t>ADM-PSMAI</t>
  </si>
  <si>
    <t>DEPARTAMENTO ADMINISTRATIVO-PSM</t>
  </si>
  <si>
    <t>-------&gt;58035500052</t>
  </si>
  <si>
    <t>58035500052</t>
  </si>
  <si>
    <t>CDPG</t>
  </si>
  <si>
    <t>CENTRO DE DETENCAO PROVISORIA-CDP
GUARAPARI</t>
  </si>
  <si>
    <t>-------&gt;58035500043</t>
  </si>
  <si>
    <t>58035500043</t>
  </si>
  <si>
    <t>CPFCI</t>
  </si>
  <si>
    <t>CENTRO PRISIONAL FEMININO CACHOEIRO
DE ITAPEMIRIM</t>
  </si>
  <si>
    <t>-------&gt;58035500033</t>
  </si>
  <si>
    <t>58035500033</t>
  </si>
  <si>
    <t>PSMECOL</t>
  </si>
  <si>
    <t>PENITENCIARIA DE SEGURANCA MEDIA
COLATINA-PSMECOL</t>
  </si>
  <si>
    <t>-------&gt;58035500055</t>
  </si>
  <si>
    <t>58035500055</t>
  </si>
  <si>
    <t>CDRL</t>
  </si>
  <si>
    <t>CENTRO DE DETENCAO E
RESSOCIALIZACAO LINHARES-CRL</t>
  </si>
  <si>
    <t>-------&gt;58035500047</t>
  </si>
  <si>
    <t>58035500047</t>
  </si>
  <si>
    <t>CDPSM</t>
  </si>
  <si>
    <t>CENTRO DE DETENCAO PROVISORIA DE
SAO MATEUS-CDP</t>
  </si>
  <si>
    <t>-------&gt;58035500040</t>
  </si>
  <si>
    <t>58035500040</t>
  </si>
  <si>
    <t>PRSM</t>
  </si>
  <si>
    <t>PENITENCIARIA REGIONAL DE SAO MATEUS
- PRSM</t>
  </si>
  <si>
    <t>-------&gt;58035500063</t>
  </si>
  <si>
    <t>58035500063</t>
  </si>
  <si>
    <t>PEVVIII</t>
  </si>
  <si>
    <t>PENITENCIARIA ESTADUAL DE VILA VELHA
III- PEVV-III</t>
  </si>
  <si>
    <t>-------&gt;58035500057</t>
  </si>
  <si>
    <t>58035500057</t>
  </si>
  <si>
    <t>PEVVI</t>
  </si>
  <si>
    <t>PENITENCIARIA ESTADUAL DE VILA VELHA I
- PEVV I</t>
  </si>
  <si>
    <t>-------&gt;58035500041</t>
  </si>
  <si>
    <t>58035500041</t>
  </si>
  <si>
    <t>CDPCI</t>
  </si>
  <si>
    <t>CENTRO DE DETENCAO PROVISORIA  DE
CACH ITAPEMIRIM</t>
  </si>
  <si>
    <t>-------&gt;58035500004</t>
  </si>
  <si>
    <t>58035500004</t>
  </si>
  <si>
    <t>CASCUVV</t>
  </si>
  <si>
    <t>CASA DE CUSTODIA DE VILA
VELHA-CASCUVV</t>
  </si>
  <si>
    <t>--------&gt;58045500051</t>
  </si>
  <si>
    <t>58045500051</t>
  </si>
  <si>
    <t>DAS-CASCUVV</t>
  </si>
  <si>
    <t>DEPARTAMENTO DE ASSISTENCIA SOCIAL -
CASCUVV</t>
  </si>
  <si>
    <t>--------&gt;58045500050</t>
  </si>
  <si>
    <t>58045500050</t>
  </si>
  <si>
    <t>DSCP-CASCUVV</t>
  </si>
  <si>
    <t>DEPART SEGURANCA DISCIPLINA E
PRONTUARIOS-CASCUVV</t>
  </si>
  <si>
    <t>--------&gt;58045500049</t>
  </si>
  <si>
    <t>58045500049</t>
  </si>
  <si>
    <t>ADM-CASCUVV</t>
  </si>
  <si>
    <t>DEPARTAMENTO
ADMINISTRATIVO-CASCUVV</t>
  </si>
  <si>
    <t>--------&gt;58045500052</t>
  </si>
  <si>
    <t>58045500052</t>
  </si>
  <si>
    <t>JUR-CASCUVV</t>
  </si>
  <si>
    <t>DEPARTAMENTO DE ASSISTENCIA
JURIDICA-CASCUVV</t>
  </si>
  <si>
    <t>--------&gt;58035500027</t>
  </si>
  <si>
    <t>58035500027</t>
  </si>
  <si>
    <t>GAB-CASCUVV</t>
  </si>
  <si>
    <t>GABINETE DIRETOR-CASCUVV</t>
  </si>
  <si>
    <t>-------&gt;58035500051</t>
  </si>
  <si>
    <t>58035500051</t>
  </si>
  <si>
    <t>CDPS</t>
  </si>
  <si>
    <t>CENTRO DE DETENCAO PROVISORIA-CDP
SERRA</t>
  </si>
  <si>
    <t>-------&gt;58035500059</t>
  </si>
  <si>
    <t>58035500059</t>
  </si>
  <si>
    <t>CPFCOL</t>
  </si>
  <si>
    <t>CENTRO PRISIONAL FEMININO DE COLATINA</t>
  </si>
  <si>
    <t>-------&gt;58035500046</t>
  </si>
  <si>
    <t>58035500046</t>
  </si>
  <si>
    <t>CDPSDN</t>
  </si>
  <si>
    <t>CENTRO DE DETENCAO PROVISORIA S.
DOMINGOS DO NORTE</t>
  </si>
  <si>
    <t>-------&gt;58035500062</t>
  </si>
  <si>
    <t>58035500062</t>
  </si>
  <si>
    <t>PSVV</t>
  </si>
  <si>
    <t>PENITENCIARIA SEMIABERTA DE VILA
VELHA-PSVV/SEJUS</t>
  </si>
  <si>
    <t>-------&gt;58035500014</t>
  </si>
  <si>
    <t>58035500014</t>
  </si>
  <si>
    <t>PRL</t>
  </si>
  <si>
    <t>PENITENCIARIA REGIONAL DE
LINHARES-PRL</t>
  </si>
  <si>
    <t>--------&gt;58035500022</t>
  </si>
  <si>
    <t>58035500022</t>
  </si>
  <si>
    <t>GAB-PRL</t>
  </si>
  <si>
    <t>GABINETE DIRETOR-PRL</t>
  </si>
  <si>
    <t>--------&gt;58045500030</t>
  </si>
  <si>
    <t>58045500030</t>
  </si>
  <si>
    <t>DSCP-PRL</t>
  </si>
  <si>
    <t>DEPART SEGURANCA DISCIPLINA E
PRONTUARIOS-PRL</t>
  </si>
  <si>
    <t>--------&gt;58045500029</t>
  </si>
  <si>
    <t>58045500029</t>
  </si>
  <si>
    <t>ADM-PRL</t>
  </si>
  <si>
    <t>DEPARTAMENTO ADMINISTRATIVO-PRL</t>
  </si>
  <si>
    <t>--------&gt;58045500032</t>
  </si>
  <si>
    <t>58045500032</t>
  </si>
  <si>
    <t>JUR-PRL</t>
  </si>
  <si>
    <t>DEPARTAMENTO DE ASSISTENCIA
JURIDICA-PRL</t>
  </si>
  <si>
    <t>--------&gt;58045500031</t>
  </si>
  <si>
    <t>58045500031</t>
  </si>
  <si>
    <t>DAS-PRL</t>
  </si>
  <si>
    <t>DEPARTAMENTO DE ASSISTENCIA
SOCIAL-PRL</t>
  </si>
  <si>
    <t>-------&gt;58035500013</t>
  </si>
  <si>
    <t>58035500013</t>
  </si>
  <si>
    <t>PRCI</t>
  </si>
  <si>
    <t>PENITENCIARIA REG DE CACHOEIRO  DE
ITAPEMIRIM-PRCI</t>
  </si>
  <si>
    <t>--------&gt;58045500025</t>
  </si>
  <si>
    <t>58045500025</t>
  </si>
  <si>
    <t>ADM-PRCI</t>
  </si>
  <si>
    <t>DEPARTAMENTO ADMINISTRATIVO- PRCI</t>
  </si>
  <si>
    <t>--------&gt;58045500026</t>
  </si>
  <si>
    <t>58045500026</t>
  </si>
  <si>
    <t>DSCP-PRCI</t>
  </si>
  <si>
    <t>DEPART SEGURANCA DISCIPLINA E
PRONTUARIOS-PRCI</t>
  </si>
  <si>
    <t>--------&gt;58045500027</t>
  </si>
  <si>
    <t>58045500027</t>
  </si>
  <si>
    <t>DAS-PRCI</t>
  </si>
  <si>
    <t>DEPARTAMENTO DE ASSISTENCIA
SOCIAL-PRCI</t>
  </si>
  <si>
    <t>--------&gt;58035500021</t>
  </si>
  <si>
    <t>58035500021</t>
  </si>
  <si>
    <t>GAB-PRCI</t>
  </si>
  <si>
    <t>GABINETE DIRETOR-PRCI</t>
  </si>
  <si>
    <t>--------&gt;58045500028</t>
  </si>
  <si>
    <t>58045500028</t>
  </si>
  <si>
    <t>JUR-PRCI</t>
  </si>
  <si>
    <t>DEPARTAMENTO DE ASSISTENCIA
JURIDICA-PRCI</t>
  </si>
  <si>
    <t>-------&gt;58035500030</t>
  </si>
  <si>
    <t>58035500030</t>
  </si>
  <si>
    <t>PEVVV</t>
  </si>
  <si>
    <t>PENITENCIARIA EST DE VILA VELHA V-PEVV
V/SEJUS</t>
  </si>
  <si>
    <t>-------&gt;58035500044</t>
  </si>
  <si>
    <t>58035500044</t>
  </si>
  <si>
    <t>CDPM</t>
  </si>
  <si>
    <t>CENTRO DE DETENCAO PROVISORIA DE
MARATAIZES</t>
  </si>
  <si>
    <t>-------&gt;58035500048</t>
  </si>
  <si>
    <t>58035500048</t>
  </si>
  <si>
    <t>CDPCOL</t>
  </si>
  <si>
    <t>CENTRO DE DETENCAO PROVISORIA DE
COLATINA-CDP</t>
  </si>
  <si>
    <t>-------&gt;58035500060</t>
  </si>
  <si>
    <t>58035500060</t>
  </si>
  <si>
    <t>CPFC</t>
  </si>
  <si>
    <t>CENTRO PRISIONAL FEMININO DE
CARIACICA</t>
  </si>
  <si>
    <t>-------&gt;58035500061</t>
  </si>
  <si>
    <t>58035500061</t>
  </si>
  <si>
    <t>PSC</t>
  </si>
  <si>
    <t>PENITENCIARIA SEMIABERTA DE
CARIACICA-PSC</t>
  </si>
  <si>
    <t>-------&gt;58035500058</t>
  </si>
  <si>
    <t>58035500058</t>
  </si>
  <si>
    <t>PEVVII</t>
  </si>
  <si>
    <t>PENITENCIARIA ESTADUAL DE VILA VELHA II
- PEVV II</t>
  </si>
  <si>
    <t>-------&gt;58035500016</t>
  </si>
  <si>
    <t>58035500016</t>
  </si>
  <si>
    <t>PSMCOL</t>
  </si>
  <si>
    <t>PENITENCIARIA SEMIABERTA MASC DE
COLATINA-PSMCOL</t>
  </si>
  <si>
    <t>--------&gt;58045500040</t>
  </si>
  <si>
    <t>58045500040</t>
  </si>
  <si>
    <t>JUR-PSMCOL</t>
  </si>
  <si>
    <t>DEPARTAMENTO DE ASSISTENCIA
JURIDICA-PRCOL</t>
  </si>
  <si>
    <t>--------&gt;58045500037</t>
  </si>
  <si>
    <t>58045500037</t>
  </si>
  <si>
    <t>ADM-PSMCOL</t>
  </si>
  <si>
    <t>DEPARTAMENTO ADMINISTRATIVO-PRCOL</t>
  </si>
  <si>
    <t>--------&gt;58035500024</t>
  </si>
  <si>
    <t>58035500024</t>
  </si>
  <si>
    <t>GAB-PSMCOL</t>
  </si>
  <si>
    <t>GABINETE DIRETOR-PRCOL</t>
  </si>
  <si>
    <t>--------&gt;58045500039</t>
  </si>
  <si>
    <t>58045500039</t>
  </si>
  <si>
    <t>DAS-PSMCOL</t>
  </si>
  <si>
    <t>DEPARTAMENTO DE ASSISTENCIA
SOCIAL-PRCOL</t>
  </si>
  <si>
    <t>--------&gt;58045500038</t>
  </si>
  <si>
    <t>58045500038</t>
  </si>
  <si>
    <t>DSCP-PSMCOL</t>
  </si>
  <si>
    <t>DEPART SEGURANCA DISCIPLINA E
PRONTUARIO-PRCOL</t>
  </si>
  <si>
    <t>-------&gt;58035500056</t>
  </si>
  <si>
    <t>58035500056</t>
  </si>
  <si>
    <t>CDPVV</t>
  </si>
  <si>
    <t>CENTRO DE DETENCAO PROVISORIA DE
VILA VELHA</t>
  </si>
  <si>
    <t>-------&gt;58035500035</t>
  </si>
  <si>
    <t>58035500035</t>
  </si>
  <si>
    <t>PSMAII</t>
  </si>
  <si>
    <t>PENITENCIARIA DE SEGURANCA MAXIMA II -
PSMA II</t>
  </si>
  <si>
    <t>-------&gt;58035500015</t>
  </si>
  <si>
    <t>58035500015</t>
  </si>
  <si>
    <t>PRBSF</t>
  </si>
  <si>
    <t>PENITENCIARIA REG DE BARRA DE SAO
FRANCISCO-PRBSF</t>
  </si>
  <si>
    <t>--------&gt;58045500035</t>
  </si>
  <si>
    <t>58045500035</t>
  </si>
  <si>
    <t>DAS-PRBSF</t>
  </si>
  <si>
    <t>DEPARTAMENTO DE ASSISTENCIA
SOCIAL-PRBSF</t>
  </si>
  <si>
    <t>--------&gt;58045500034</t>
  </si>
  <si>
    <t>58045500034</t>
  </si>
  <si>
    <t>DSCP-PRBSF</t>
  </si>
  <si>
    <t>DEPART SEGURANCA DISCIPLINA E
PRONTUARIO-PRBSF</t>
  </si>
  <si>
    <t>--------&gt;58045500036</t>
  </si>
  <si>
    <t>58045500036</t>
  </si>
  <si>
    <t>JUR-PRBSF</t>
  </si>
  <si>
    <t>DEPARTAMENTO DE ASSISTENCIA
JURIDICA-PRBSF</t>
  </si>
  <si>
    <t>--------&gt;58035500023</t>
  </si>
  <si>
    <t>58035500023</t>
  </si>
  <si>
    <t>GAB-PRBSF</t>
  </si>
  <si>
    <t>GABINETE DIRETOR-PRBSF</t>
  </si>
  <si>
    <t>--------&gt;58045500033</t>
  </si>
  <si>
    <t>58045500033</t>
  </si>
  <si>
    <t>ADM-PRBSF</t>
  </si>
  <si>
    <t>DEPARTAMENTO ADMINISTRATIVO-PRBSF</t>
  </si>
  <si>
    <t>------&gt;58035500034</t>
  </si>
  <si>
    <t>58035500034</t>
  </si>
  <si>
    <t>DIRETORIA DE SEGURANCA PENITENCIARIA</t>
  </si>
  <si>
    <t>-------&gt;58034700007</t>
  </si>
  <si>
    <t>58034700007</t>
  </si>
  <si>
    <t>NMACO</t>
  </si>
  <si>
    <t>NUCLEO MATERIAIS ARMAM E COMUN
OPERACIONAIS</t>
  </si>
  <si>
    <t>-------&gt;58034700008</t>
  </si>
  <si>
    <t>58034700008</t>
  </si>
  <si>
    <t>NGME</t>
  </si>
  <si>
    <t>NUCLEO DE GUARDA MOVIM ENTACAO E
ESCOLTA</t>
  </si>
  <si>
    <t>------&gt;58035500070</t>
  </si>
  <si>
    <t>58035500070</t>
  </si>
  <si>
    <t>DIMCME</t>
  </si>
  <si>
    <t>DIRETORIA MOVIMENTACAO CARCER E
MONIT.ELETRONICO</t>
  </si>
  <si>
    <t>------&gt;58035500064</t>
  </si>
  <si>
    <t>58035500064</t>
  </si>
  <si>
    <t>DOT</t>
  </si>
  <si>
    <t>DIRETORIA DE OPERACOES TATICAS/
SEJUS</t>
  </si>
  <si>
    <t>-------&gt;58035500068</t>
  </si>
  <si>
    <t>58035500068</t>
  </si>
  <si>
    <t>CPI</t>
  </si>
  <si>
    <t>COORDENACAO DE PLANEJAMENTO DE
INTERVENCOES/SEJUS</t>
  </si>
  <si>
    <t>-------&gt;58035500066</t>
  </si>
  <si>
    <t>58035500066</t>
  </si>
  <si>
    <t>DAOT</t>
  </si>
  <si>
    <t>DIRETORIA ADJUNTA DE OPERACOES
TATICAS/SEJUS</t>
  </si>
  <si>
    <t>-------&gt;58035500067</t>
  </si>
  <si>
    <t>58035500067</t>
  </si>
  <si>
    <t>CTTC</t>
  </si>
  <si>
    <t>COORDENACAO DE TREINAMENTO TATICO
COM CAES/SEJUS</t>
  </si>
  <si>
    <t>-------&gt;58035500069</t>
  </si>
  <si>
    <t>58035500069</t>
  </si>
  <si>
    <t>CML</t>
  </si>
  <si>
    <t>COORDENACAO DE MATERIAL E
LOGISTICA/SEJUS</t>
  </si>
  <si>
    <t>-----&gt;58023900003</t>
  </si>
  <si>
    <t>58023900003</t>
  </si>
  <si>
    <t>SPCON</t>
  </si>
  <si>
    <t>SUBSEC DE ESTADO DE PLANEJAMENTO E
CONTROLE</t>
  </si>
  <si>
    <t>------&gt;58035500050</t>
  </si>
  <si>
    <t>58035500050</t>
  </si>
  <si>
    <t>DIGEA</t>
  </si>
  <si>
    <t>DIRETORIA-GERAL DE ENGENHARIA E
ARQUITETURA-SEJUS</t>
  </si>
  <si>
    <t>-------&gt;58055500002</t>
  </si>
  <si>
    <t>58055500002</t>
  </si>
  <si>
    <t>NUCLEO DE OBRAS DE MANUTENCAO</t>
  </si>
  <si>
    <t>--------&gt;58035500075</t>
  </si>
  <si>
    <t>58035500075</t>
  </si>
  <si>
    <t>COORDENACAO DE MANUTENCAO</t>
  </si>
  <si>
    <t>-------&gt;58055500001</t>
  </si>
  <si>
    <t>58055500001</t>
  </si>
  <si>
    <t>NUCLEO DE PROJETOS</t>
  </si>
  <si>
    <t>------&gt;58033900003</t>
  </si>
  <si>
    <t>58033900003</t>
  </si>
  <si>
    <t>-------&gt;58045500099</t>
  </si>
  <si>
    <t>58045500099</t>
  </si>
  <si>
    <t>SUGERENCIA DE SISTEMA</t>
  </si>
  <si>
    <t>--------&gt;58035500076</t>
  </si>
  <si>
    <t>58035500076</t>
  </si>
  <si>
    <t>COORDENACAO DE SEGURANCA E
ADMINISTRACAO DE REDE</t>
  </si>
  <si>
    <t>----&gt;58045500058</t>
  </si>
  <si>
    <t>58045500058</t>
  </si>
  <si>
    <t>CASCUVI</t>
  </si>
  <si>
    <t>DEPART SEGURANCA DISCIPLINA E
PRONTUARIOS-CASCUVI</t>
  </si>
  <si>
    <t>----&gt;58045500047</t>
  </si>
  <si>
    <t>58045500047</t>
  </si>
  <si>
    <t>SOCIAL-IRS</t>
  </si>
  <si>
    <t>DEPARTAMENTO DE ASSISTENCIA
SOCIAL-IRS</t>
  </si>
  <si>
    <t>----&gt;58035500026</t>
  </si>
  <si>
    <t>58035500026</t>
  </si>
  <si>
    <t>GAB-IRS</t>
  </si>
  <si>
    <t>GABINETE DIRETOR-IRS</t>
  </si>
  <si>
    <t>----&gt;58045500045</t>
  </si>
  <si>
    <t>58045500045</t>
  </si>
  <si>
    <t>ADM-IRS</t>
  </si>
  <si>
    <t>DEPARTAMENTO ADMINISTRATIVO-IRS</t>
  </si>
  <si>
    <t>----&gt;58045500046</t>
  </si>
  <si>
    <t>58045500046</t>
  </si>
  <si>
    <t>SEGURANCA-IRS</t>
  </si>
  <si>
    <t>DEPART SEGURANÇA, DISCIPLINA E
PRONTUARIOS-IRS</t>
  </si>
  <si>
    <t>----&gt;58045500048</t>
  </si>
  <si>
    <t>58045500048</t>
  </si>
  <si>
    <t>JUR-IRS</t>
  </si>
  <si>
    <t>DEPARTAMENTO DE ASSISTENCIA
JURIDICA-IRS</t>
  </si>
  <si>
    <t>----&gt;56011200002</t>
  </si>
  <si>
    <t>56011200002</t>
  </si>
  <si>
    <t>SECRETARIA DE ESTADO MOBILIDADE E
INFRAESTRUTURA</t>
  </si>
  <si>
    <t>27142033000122</t>
  </si>
  <si>
    <t>SECRETARIA DE ESTADO
MOBILIDADE E INFRAESTRUTURA</t>
  </si>
  <si>
    <t>-----&gt;56021200001</t>
  </si>
  <si>
    <t>56021200001</t>
  </si>
  <si>
    <t>CTI</t>
  </si>
  <si>
    <t>CONSELHO DE TRANSPORTE COLETIVO
INTERMUNICIPAL</t>
  </si>
  <si>
    <t>-----&gt;56021200004</t>
  </si>
  <si>
    <t>56021200004</t>
  </si>
  <si>
    <t>CGTRAN/GV</t>
  </si>
  <si>
    <t>CONSELHO
GES.SIST.TRANSP.PUB.URB.PASSAG.RMGV</t>
  </si>
  <si>
    <t>-----&gt;56022000004</t>
  </si>
  <si>
    <t>56022000004</t>
  </si>
  <si>
    <t>UNIDADE EXECUTORA DE CONTROLE INTERNO</t>
  </si>
  <si>
    <t>-----&gt;56023900006</t>
  </si>
  <si>
    <t>56023900006</t>
  </si>
  <si>
    <t>SUBILOG</t>
  </si>
  <si>
    <t>SUBSECRETARIA DE EST DE INFRAESTRUTURA E
LOGISTICA</t>
  </si>
  <si>
    <t>------&gt;56035500005</t>
  </si>
  <si>
    <t>56035500005</t>
  </si>
  <si>
    <t>GEL</t>
  </si>
  <si>
    <t>------&gt;56035500011</t>
  </si>
  <si>
    <t>56035500011</t>
  </si>
  <si>
    <t>GERENCIA DE INFRAESTRUTURA</t>
  </si>
  <si>
    <t>-----&gt;56022000003</t>
  </si>
  <si>
    <t>56022000003</t>
  </si>
  <si>
    <t>-----&gt;56023900004</t>
  </si>
  <si>
    <t>56023900004</t>
  </si>
  <si>
    <t>SUAG</t>
  </si>
  <si>
    <t>SUBSECRETARIA DE ESTADO DE ADMINISTRACAO
E GESTAO</t>
  </si>
  <si>
    <t>------&gt;56035500010</t>
  </si>
  <si>
    <t>56035500010</t>
  </si>
  <si>
    <t>GED</t>
  </si>
  <si>
    <t>GERENCIA DE DESAPROPRIACAO</t>
  </si>
  <si>
    <t>------&gt;56035500012</t>
  </si>
  <si>
    <t>56035500012</t>
  </si>
  <si>
    <t>GERENCIA TECNICO-ADMINISTRATIVA</t>
  </si>
  <si>
    <t>-------&gt;56034700003</t>
  </si>
  <si>
    <t>56034700003</t>
  </si>
  <si>
    <t>-------&gt;56034700002</t>
  </si>
  <si>
    <t>56034700002</t>
  </si>
  <si>
    <t>GRUPO DE ADMINISTRACAO E RECURSOS
HUMANOS</t>
  </si>
  <si>
    <t>-------&gt;56034700001</t>
  </si>
  <si>
    <t>56034700001</t>
  </si>
  <si>
    <t>-----&gt;56023900005</t>
  </si>
  <si>
    <t>56023900005</t>
  </si>
  <si>
    <t>SUBMOB</t>
  </si>
  <si>
    <t>SUBSECRETARIA DE ESTADO DE MOBILIDADE
URBANA</t>
  </si>
  <si>
    <t>------&gt;56035500007</t>
  </si>
  <si>
    <t>56035500007</t>
  </si>
  <si>
    <t>GTP</t>
  </si>
  <si>
    <t>GERENCIA DE TRANSPORTE DE PASSAGEIROS</t>
  </si>
  <si>
    <t>------&gt;56035500009</t>
  </si>
  <si>
    <t>56035500009</t>
  </si>
  <si>
    <t>GEPMA</t>
  </si>
  <si>
    <t>GERENCIA DE PROJETOS E MOBILIDADE ATIVA</t>
  </si>
  <si>
    <t>-----&gt;56022000001</t>
  </si>
  <si>
    <t>56022000001</t>
  </si>
  <si>
    <t>----&gt;75011200001</t>
  </si>
  <si>
    <t>75011200001</t>
  </si>
  <si>
    <t>SEC. DE ESTADO DE
ECONOMIA E
PLANEJAMENTO - SEP</t>
  </si>
  <si>
    <t>27080548000145</t>
  </si>
  <si>
    <t>SECRETARIA DE
ESTADO DE
ECONOMIA E
PLANEJAMENTO</t>
  </si>
  <si>
    <t>SECRETARIA
EST DE
ECONOMIA E
PLANEJAMENTO</t>
  </si>
  <si>
    <t>-----&gt;75023900004</t>
  </si>
  <si>
    <t>75023900004</t>
  </si>
  <si>
    <t>SUBCAP</t>
  </si>
  <si>
    <t>SUBSECRET DE EST
CAPTACAO DE
RECURSOS - SUBCAP</t>
  </si>
  <si>
    <t>-----&gt;75023900002</t>
  </si>
  <si>
    <t>75023900002</t>
  </si>
  <si>
    <t>SUBEO</t>
  </si>
  <si>
    <t>SUBSECRETARIA DE
ESTADO DE ORCAMENTO
- SEP</t>
  </si>
  <si>
    <t>------&gt;75033900002</t>
  </si>
  <si>
    <t>75033900002</t>
  </si>
  <si>
    <t>GEMAV</t>
  </si>
  <si>
    <t>GERENCIA GERAL DE
MONITORAMENTO E
AVALIACAO</t>
  </si>
  <si>
    <t>------&gt;75033900001</t>
  </si>
  <si>
    <t>75033900001</t>
  </si>
  <si>
    <t>GERENCIA GERAL DE
EXECUCAO E CONTROLE
ORCAMENTARIO</t>
  </si>
  <si>
    <t>------&gt;75045500001</t>
  </si>
  <si>
    <t>75045500001</t>
  </si>
  <si>
    <t>GEPROR</t>
  </si>
  <si>
    <t>GERENCIA GERAL DE
PROGRAMACAO
ORCAMENTARIA</t>
  </si>
  <si>
    <t>------&gt;75045500002</t>
  </si>
  <si>
    <t>75045500002</t>
  </si>
  <si>
    <t>GEGEO</t>
  </si>
  <si>
    <t>GERENCIA GERAL DE
GESTAO ORCAMENTARIA</t>
  </si>
  <si>
    <t>-----&gt;75035500006</t>
  </si>
  <si>
    <t>75035500006</t>
  </si>
  <si>
    <t>GETAD</t>
  </si>
  <si>
    <t>GERENCIA TECNICO
ADMINISTRATIVA</t>
  </si>
  <si>
    <t>------&gt;75034700002</t>
  </si>
  <si>
    <t>75034700002</t>
  </si>
  <si>
    <t>GRUPO DE
PLANEJAMENTO E
ORCAMENTO - SEP</t>
  </si>
  <si>
    <t>------&gt;75034700004</t>
  </si>
  <si>
    <t>75034700004</t>
  </si>
  <si>
    <t>GRUPO FINANCEIRO
SETORIAL - SEP</t>
  </si>
  <si>
    <t>------&gt;75034700001</t>
  </si>
  <si>
    <t>75034700001</t>
  </si>
  <si>
    <t>GRUPO DE
ADMINISTRACAO  - SEP</t>
  </si>
  <si>
    <t>------&gt;75034700003</t>
  </si>
  <si>
    <t>75034700003</t>
  </si>
  <si>
    <t>GRUPO DE RECURSOS
HUMANOS - SEP</t>
  </si>
  <si>
    <t>-----&gt;75023900001</t>
  </si>
  <si>
    <t>75023900001</t>
  </si>
  <si>
    <t>SUBEPP</t>
  </si>
  <si>
    <t>SUBSECRETARIA DE
ESTADO DE
PLANEJAMENTO PROJ -
SEP</t>
  </si>
  <si>
    <t>------&gt;75035500007</t>
  </si>
  <si>
    <t>75035500007</t>
  </si>
  <si>
    <t>GERENCIA DE PROJETOS
ESTRUTURANTES</t>
  </si>
  <si>
    <t>------&gt;75035500008</t>
  </si>
  <si>
    <t>75035500008</t>
  </si>
  <si>
    <t>GERENCIA DE GESTAO
ESTRATEGICA</t>
  </si>
  <si>
    <t>-----&gt;75052000001</t>
  </si>
  <si>
    <t>75052000001</t>
  </si>
  <si>
    <t>CGTI</t>
  </si>
  <si>
    <t>COORDENACAO GERAL
DE TECNO. DA
INFORMACAO - CGTI</t>
  </si>
  <si>
    <t>-----&gt;75022000002</t>
  </si>
  <si>
    <t>75022000002</t>
  </si>
  <si>
    <t>ASSESSORIA ESPECIAL -
SEP</t>
  </si>
  <si>
    <t>-----&gt;75022000001</t>
  </si>
  <si>
    <t>75022000001</t>
  </si>
  <si>
    <t>GABINETE DO
SECRETARIO - SEP</t>
  </si>
  <si>
    <t>----&gt;79011200001</t>
  </si>
  <si>
    <t>79011200001</t>
  </si>
  <si>
    <t>SECRETARIA DE ESTADO DA
SAUDE-SESA</t>
  </si>
  <si>
    <t>27080605000196</t>
  </si>
  <si>
    <t>SECRETARIA DE
ESTADO DA
SAUDE</t>
  </si>
  <si>
    <t>-----&gt;79035500016</t>
  </si>
  <si>
    <t>79035500016</t>
  </si>
  <si>
    <t>GERENCIA DE COMUNICACAO-SESA</t>
  </si>
  <si>
    <t>------&gt;79022000003</t>
  </si>
  <si>
    <t>79022000003</t>
  </si>
  <si>
    <t>NUCLEO EM ASSESSORIA DE
COMUNICACAO SOCIAL-SESA</t>
  </si>
  <si>
    <t>-----&gt;79035500006</t>
  </si>
  <si>
    <t>79035500006</t>
  </si>
  <si>
    <t>GAS</t>
  </si>
  <si>
    <t>GERENCIA DE AUDITORIA EM
SAUDE-SESA</t>
  </si>
  <si>
    <t>-----&gt;79056300001</t>
  </si>
  <si>
    <t>79056300001</t>
  </si>
  <si>
    <t>SUPERINTEND REG SAUDE DE SAO
MATEUS SESA</t>
  </si>
  <si>
    <t>------&gt;79055500050</t>
  </si>
  <si>
    <t>79055500050</t>
  </si>
  <si>
    <t>NVS-SM</t>
  </si>
  <si>
    <t>NUCLEO DE VIGILANCIA EM SAUDE -
SRS S MATEUS</t>
  </si>
  <si>
    <t>------&gt;79055500049</t>
  </si>
  <si>
    <t>79055500049</t>
  </si>
  <si>
    <t>NRA-SM</t>
  </si>
  <si>
    <t>NUCLEO DE REGULACAO DO ACESSO -
SRS S MATEUS</t>
  </si>
  <si>
    <t>-----&gt;79056300004</t>
  </si>
  <si>
    <t>79056300004</t>
  </si>
  <si>
    <t>SUPERINTEND REG DE SAUDE CACHº
ITAPEMIRIM SESA</t>
  </si>
  <si>
    <t>------&gt;79055500056</t>
  </si>
  <si>
    <t>79055500056</t>
  </si>
  <si>
    <t>NVS-CI</t>
  </si>
  <si>
    <t>NUCLEO DE VIGILANCIA EM SAUDE- SRS
CACH ITAPEMIRIM</t>
  </si>
  <si>
    <t>------&gt;79055500055</t>
  </si>
  <si>
    <t>79055500055</t>
  </si>
  <si>
    <t>NRA-CI</t>
  </si>
  <si>
    <t>NUCLEO DE REGULACAO DO ACESSO-
SRS CACH ITAPEMIRIM</t>
  </si>
  <si>
    <t>-----&gt;79023900001</t>
  </si>
  <si>
    <t>79023900001</t>
  </si>
  <si>
    <t>SSERCAS</t>
  </si>
  <si>
    <t>SUBSEC EST REGULACAO CONTROLE E
AVALIACAO EM SAUDE</t>
  </si>
  <si>
    <t>------&gt;79035500013</t>
  </si>
  <si>
    <t>79035500013</t>
  </si>
  <si>
    <t>GECORP</t>
  </si>
  <si>
    <t>GERENCIA DE CONTRATUALIZACAO DA
REDE PROPRIA</t>
  </si>
  <si>
    <t>-------&gt;79055500069</t>
  </si>
  <si>
    <t>79055500069</t>
  </si>
  <si>
    <t>NEFOS</t>
  </si>
  <si>
    <t>NUCLEO ESPECIAL ECONOMICO-FINANC
DAS ORGAN SOCIAIS</t>
  </si>
  <si>
    <t>-------&gt;79055500057</t>
  </si>
  <si>
    <t>79055500057</t>
  </si>
  <si>
    <t>NEAMOS</t>
  </si>
  <si>
    <t>NUCLEO ESPECIAL AVALIACAO E MONIT
DAS ORG SOCIAIS</t>
  </si>
  <si>
    <t>-------&gt;79055500058</t>
  </si>
  <si>
    <t>79055500058</t>
  </si>
  <si>
    <t>NECOS</t>
  </si>
  <si>
    <t>NUCLEO ESPECIAL DE CONTRATOS DE
GESTAO - SESA</t>
  </si>
  <si>
    <t>------&gt;79035500018</t>
  </si>
  <si>
    <t>79035500018</t>
  </si>
  <si>
    <t>GERAS</t>
  </si>
  <si>
    <t>GERENCIA REGULACAO DA ATENCAO A
SAUDE</t>
  </si>
  <si>
    <t>-------&gt;79055500005</t>
  </si>
  <si>
    <t>79055500005</t>
  </si>
  <si>
    <t>NEPA</t>
  </si>
  <si>
    <t>NUCLEO ESPECIAL CADAST HAB E
CONT PRO ASSISTENCIAL</t>
  </si>
  <si>
    <t>-------&gt;79055500065</t>
  </si>
  <si>
    <t>79055500065</t>
  </si>
  <si>
    <t>NEASA</t>
  </si>
  <si>
    <t>NUCLEO ESPECIAL AUTORIZACAO,SUP
ANA CONTAS MEDICAS</t>
  </si>
  <si>
    <t>------&gt;79035500002</t>
  </si>
  <si>
    <t>79035500002</t>
  </si>
  <si>
    <t>GRAAS</t>
  </si>
  <si>
    <t>GERENCIA DE REGULACAO DO ACESSO
A ASSIST A SAUDE</t>
  </si>
  <si>
    <t>-------&gt;79055500063</t>
  </si>
  <si>
    <t>79055500063</t>
  </si>
  <si>
    <t>NERCE</t>
  </si>
  <si>
    <t>NUCLEO ESPECIAL DE REGULACAO DE
CONSULTAS E EXAMES</t>
  </si>
  <si>
    <t>-------&gt;79055500006</t>
  </si>
  <si>
    <t>79055500006</t>
  </si>
  <si>
    <t>NERUE</t>
  </si>
  <si>
    <t>NUCLEO ESPECIAL REGUL URGENCIAS
E EMERGENCIAS-SESA</t>
  </si>
  <si>
    <t>-------&gt;79055500004</t>
  </si>
  <si>
    <t>79055500004</t>
  </si>
  <si>
    <t>NERI</t>
  </si>
  <si>
    <t>NUCLEO ESPECIAL DE REGULACAO DE
INTERNACAO-SESA</t>
  </si>
  <si>
    <t>-------&gt;79055500008</t>
  </si>
  <si>
    <t>79055500008</t>
  </si>
  <si>
    <t>NECO</t>
  </si>
  <si>
    <t>NUCLEO ESPECIAL DE CAPTACAO DE
ORGAOS-SESA</t>
  </si>
  <si>
    <t>------&gt;79035500022</t>
  </si>
  <si>
    <t>79035500022</t>
  </si>
  <si>
    <t>GECORC</t>
  </si>
  <si>
    <t>GERENCIA DE CONTRATUALIZACAO DA
REDE COMPLEMENTAR</t>
  </si>
  <si>
    <t>-------&gt;79055500066</t>
  </si>
  <si>
    <t>79055500066</t>
  </si>
  <si>
    <t>NEAM</t>
  </si>
  <si>
    <t>NUCLEO ESPECIAL AVALIACAO E
MONITORAMENTO - SESA</t>
  </si>
  <si>
    <t>-------&gt;79022000002</t>
  </si>
  <si>
    <t>79022000002</t>
  </si>
  <si>
    <t>NECEF</t>
  </si>
  <si>
    <t>NUCLEO ESPECIAL CONTROLE
ECONOMICO-FINANCEIRO-SESA</t>
  </si>
  <si>
    <t>-----&gt;79021200002</t>
  </si>
  <si>
    <t>79021200002</t>
  </si>
  <si>
    <t>CIB-MR</t>
  </si>
  <si>
    <t>COMISSAO INTERGESTORES BIPARTITE
MICRORREGIONAL</t>
  </si>
  <si>
    <t>-----&gt;79022000001</t>
  </si>
  <si>
    <t>79022000001</t>
  </si>
  <si>
    <t>GABINETE DO SECRETARIO-SESA</t>
  </si>
  <si>
    <t>-----&gt;79023900006</t>
  </si>
  <si>
    <t>79023900006</t>
  </si>
  <si>
    <t>SSEPLANTS</t>
  </si>
  <si>
    <t>SUBSEC ESTADO PLANEJAMENTO
TRANSPARENCIA DA SAUDE</t>
  </si>
  <si>
    <t>------&gt;79035500015</t>
  </si>
  <si>
    <t>79035500015</t>
  </si>
  <si>
    <t>GERENCIA DE PROJETOS-SESA</t>
  </si>
  <si>
    <t>------&gt;79035500005</t>
  </si>
  <si>
    <t>79035500005</t>
  </si>
  <si>
    <t>GERENCIA DE PLANEJ EST DESENV
INSTITUCIONAL-SESA</t>
  </si>
  <si>
    <t>-------&gt;79055500020</t>
  </si>
  <si>
    <t>79055500020</t>
  </si>
  <si>
    <t>NUEDPOS</t>
  </si>
  <si>
    <t>NUCLEO ESPECIAL DESENV PLANEJ E
ORCAMENTO EM SAUDE</t>
  </si>
  <si>
    <t>-------&gt;79055500022</t>
  </si>
  <si>
    <t>79055500022</t>
  </si>
  <si>
    <t>NEAPE</t>
  </si>
  <si>
    <t>NUCLEO ESPECIAL APOIO AO PLANEJ
ESTRATEGICO-SESA</t>
  </si>
  <si>
    <t>------&gt;79022000004</t>
  </si>
  <si>
    <t>79022000004</t>
  </si>
  <si>
    <t>OUVIDORIA-SESA</t>
  </si>
  <si>
    <t>-----&gt;79066300001</t>
  </si>
  <si>
    <t>79066300001</t>
  </si>
  <si>
    <t>HEMOES-SM</t>
  </si>
  <si>
    <t>HEMOCENTRO REGIONAL DE SAO
MATEUS</t>
  </si>
  <si>
    <t>-----&gt;79021200001</t>
  </si>
  <si>
    <t>79021200001</t>
  </si>
  <si>
    <t>CIB</t>
  </si>
  <si>
    <t>COMISSAO INTERGESTORES BIPARTITE
DO SUS/ES</t>
  </si>
  <si>
    <t>-----&gt;79022000005</t>
  </si>
  <si>
    <t>79022000005</t>
  </si>
  <si>
    <t>COGER</t>
  </si>
  <si>
    <t>CORREGEDORIA-SESA</t>
  </si>
  <si>
    <t>-----&gt;79056300002</t>
  </si>
  <si>
    <t>79056300002</t>
  </si>
  <si>
    <t>SUPERINTEND REG DE SAUDE DE
VITORIA SESA</t>
  </si>
  <si>
    <t>------&gt;79055500052</t>
  </si>
  <si>
    <t>79055500052</t>
  </si>
  <si>
    <t>NVS-VIT</t>
  </si>
  <si>
    <t>NUCLEO DE VIGILANCIA EM SAUDE -
SRS VITORIA</t>
  </si>
  <si>
    <t>------&gt;79055500051</t>
  </si>
  <si>
    <t>79055500051</t>
  </si>
  <si>
    <t>NRA-VIT</t>
  </si>
  <si>
    <t>NUCLEO DE REGULACAO DO ACESSO -
SRS VITORIA</t>
  </si>
  <si>
    <t>-----&gt;79011200003</t>
  </si>
  <si>
    <t>79011200003</t>
  </si>
  <si>
    <t>FUNDO ESTADUAL DE SAUDE</t>
  </si>
  <si>
    <t>------&gt;79034700001</t>
  </si>
  <si>
    <t>79034700001</t>
  </si>
  <si>
    <t>GRUPO FINANCEIRO SETORIAL-SESA</t>
  </si>
  <si>
    <t>------&gt;79035500001</t>
  </si>
  <si>
    <t>79035500001</t>
  </si>
  <si>
    <t>GFES</t>
  </si>
  <si>
    <t>GERENCIA DO FUNDO ESTADUAL DE
SAUDE-FES</t>
  </si>
  <si>
    <t>-------&gt;79055500002</t>
  </si>
  <si>
    <t>79055500002</t>
  </si>
  <si>
    <t>NECC</t>
  </si>
  <si>
    <t>NUCLEO ESPECIAL DE CONTABILIDADE
E CONTROLE</t>
  </si>
  <si>
    <t>-------&gt;79055500070</t>
  </si>
  <si>
    <t>79055500070</t>
  </si>
  <si>
    <t>NEPC</t>
  </si>
  <si>
    <t>NUCLEO ESPECIAL DE PRESTACAO DE
CONTAS -SESA</t>
  </si>
  <si>
    <t>-------&gt;79034700003</t>
  </si>
  <si>
    <t>79034700003</t>
  </si>
  <si>
    <t>GRUPO DE PLANEJAMENTO E
ORCAMENTO-SESA</t>
  </si>
  <si>
    <t>-------&gt;79055500001</t>
  </si>
  <si>
    <t>79055500001</t>
  </si>
  <si>
    <t>NEOF</t>
  </si>
  <si>
    <t>NUCLEO ESPECIAL EXECUCAO
ORCAMENT FINANCEIRA-SESA</t>
  </si>
  <si>
    <t>-----&gt;79023900007</t>
  </si>
  <si>
    <t>79023900007</t>
  </si>
  <si>
    <t>SUBSECRETARIA DE ESTADO DE
VIGILANCIA EM SAUDE</t>
  </si>
  <si>
    <t>------&gt;79035500004</t>
  </si>
  <si>
    <t>79035500004</t>
  </si>
  <si>
    <t>GEVS</t>
  </si>
  <si>
    <t>GERENCIA DE VIGILANCIA EM
SAUDE-SESA</t>
  </si>
  <si>
    <t>-------&gt;79055500015</t>
  </si>
  <si>
    <t>79055500015</t>
  </si>
  <si>
    <t>NEVS</t>
  </si>
  <si>
    <t>NUCLEO ESPECIAL DE VIGILANCIA
SANITARIA-SESA</t>
  </si>
  <si>
    <t>-------&gt;79055500009</t>
  </si>
  <si>
    <t>79055500009</t>
  </si>
  <si>
    <t>NESIS</t>
  </si>
  <si>
    <t>NUCLEO ESPECIAL SISTEMA
INFORMACAO EM SAUDE-SESA</t>
  </si>
  <si>
    <t>-------&gt;79055500014</t>
  </si>
  <si>
    <t>79055500014</t>
  </si>
  <si>
    <t>NEVISAT</t>
  </si>
  <si>
    <t>NUCLEO ESPECIAL VIGILANCIA SAUDE
TRABALHADOR-SESA</t>
  </si>
  <si>
    <t>-------&gt;79065500002</t>
  </si>
  <si>
    <t>79065500002</t>
  </si>
  <si>
    <t>LACEN</t>
  </si>
  <si>
    <t>LABORATORIO CENTRAL DE SAUDE
PUBLICA-LACEN</t>
  </si>
  <si>
    <t>--------&gt;79055500019</t>
  </si>
  <si>
    <t>79055500019</t>
  </si>
  <si>
    <t>NADM-LACEN</t>
  </si>
  <si>
    <t>NUCLEO ADMINISTRATIVO DO LACEN</t>
  </si>
  <si>
    <t>--------&gt;79055500017</t>
  </si>
  <si>
    <t>79055500017</t>
  </si>
  <si>
    <t>NQUALI-LACEN</t>
  </si>
  <si>
    <t>NUCLEO DE QUALIDADE</t>
  </si>
  <si>
    <t>--------&gt;79035500020</t>
  </si>
  <si>
    <t>79035500020</t>
  </si>
  <si>
    <t>COORD-GERAL-LACEN</t>
  </si>
  <si>
    <t>COORDENACAO GERAL DO LACEN</t>
  </si>
  <si>
    <t>--------&gt;79055500018</t>
  </si>
  <si>
    <t>79055500018</t>
  </si>
  <si>
    <t>NMICRO-LACEN</t>
  </si>
  <si>
    <t>NUCLEO DE MICROBIOLOGIA MEDICA</t>
  </si>
  <si>
    <t>--------&gt;79055500016</t>
  </si>
  <si>
    <t>79055500016</t>
  </si>
  <si>
    <t>NPROD-LACEN</t>
  </si>
  <si>
    <t>NUCLEO DE PRODUTOS</t>
  </si>
  <si>
    <t>-------&gt;79055500010</t>
  </si>
  <si>
    <t>79055500010</t>
  </si>
  <si>
    <t>NEVE</t>
  </si>
  <si>
    <t>NUCLEO ESPECIAL DE VIGILANCIA
EPIDEMIOLOGICA-SESA</t>
  </si>
  <si>
    <t>-------&gt;79055500011</t>
  </si>
  <si>
    <t>79055500011</t>
  </si>
  <si>
    <t>NESVO</t>
  </si>
  <si>
    <t>NUCLEO ESPECIAL SERVICO
VERIFICACAO DE OBITOS-SESA</t>
  </si>
  <si>
    <t>-------&gt;79055500012</t>
  </si>
  <si>
    <t>79055500012</t>
  </si>
  <si>
    <t>NEVA</t>
  </si>
  <si>
    <t>NUCLEO ESPECIAL VIGILANCIA
AMBIENTAL-SESA</t>
  </si>
  <si>
    <t>-------&gt;79055500013</t>
  </si>
  <si>
    <t>79055500013</t>
  </si>
  <si>
    <t>NEPAINT</t>
  </si>
  <si>
    <t>NUCLEO ESPECIAL PREVENC ATENCAO
INTOXICACOES-SESA</t>
  </si>
  <si>
    <t>-----&gt;79056300003</t>
  </si>
  <si>
    <t>79056300003</t>
  </si>
  <si>
    <t>SUPERINTEND REG DE SAUDE DE
COLATINA SESA</t>
  </si>
  <si>
    <t>------&gt;79055500053</t>
  </si>
  <si>
    <t>79055500053</t>
  </si>
  <si>
    <t>NRA-COL</t>
  </si>
  <si>
    <t>NUCLEO DE REGULACAO DO ACESSO -
SRS COLATINA</t>
  </si>
  <si>
    <t>------&gt;79055500054</t>
  </si>
  <si>
    <t>79055500054</t>
  </si>
  <si>
    <t>NVS-COL</t>
  </si>
  <si>
    <t>NUCLEO DE VIGILANCIA EM
SAUDE-COLATINA</t>
  </si>
  <si>
    <t>-----&gt;79035500024</t>
  </si>
  <si>
    <t>79035500024</t>
  </si>
  <si>
    <t>GEDEJ</t>
  </si>
  <si>
    <t>GERENCIA DE DEMANDAS JUDICIAIS EM
SAUDE</t>
  </si>
  <si>
    <t>-----&gt;79023900002</t>
  </si>
  <si>
    <t>79023900002</t>
  </si>
  <si>
    <t>SSAFAS</t>
  </si>
  <si>
    <t>SUBSEC EST SAUDE ASSUNT ADM
FINANC ATENCAO SAUDE</t>
  </si>
  <si>
    <t>------&gt;79035500019</t>
  </si>
  <si>
    <t>79035500019</t>
  </si>
  <si>
    <t>GCCV</t>
  </si>
  <si>
    <t>GERENCIA COMPRAS CONTRATOS E
CONVENIOS-SESA</t>
  </si>
  <si>
    <t>-------&gt;79055500026</t>
  </si>
  <si>
    <t>79055500026</t>
  </si>
  <si>
    <t>NECL</t>
  </si>
  <si>
    <t>NUCLEO ESPECIAL DE COMPRAS E
LICITACOES-SESA</t>
  </si>
  <si>
    <t>-------&gt;79055500028</t>
  </si>
  <si>
    <t>79055500028</t>
  </si>
  <si>
    <t>NECV</t>
  </si>
  <si>
    <t>NUCLEO ESPECIAL DE CONTRATOS E
CONVENIOS-SESA</t>
  </si>
  <si>
    <t>------&gt;79035500009</t>
  </si>
  <si>
    <t>79035500009</t>
  </si>
  <si>
    <t>GERENCIA DE TECNOLOGIA DA
INFORMACAO-SESA</t>
  </si>
  <si>
    <t>-------&gt;79055500031</t>
  </si>
  <si>
    <t>79055500031</t>
  </si>
  <si>
    <t>NESU</t>
  </si>
  <si>
    <t>NUCLEO ESPECIAL DE SUPORTE AO
USUARIO-SESA</t>
  </si>
  <si>
    <t>-------&gt;79055500032</t>
  </si>
  <si>
    <t>79055500032</t>
  </si>
  <si>
    <t>NEDTI</t>
  </si>
  <si>
    <t>NUCLEO ESPECIAL DESENV TECNOL DA
INFORMACAO-SESA</t>
  </si>
  <si>
    <t>------&gt;79035500012</t>
  </si>
  <si>
    <t>79035500012</t>
  </si>
  <si>
    <t>GERH</t>
  </si>
  <si>
    <t>GERENCIA DE RECURSOS
HUMANOS-SESA</t>
  </si>
  <si>
    <t>-------&gt;79055500039</t>
  </si>
  <si>
    <t>79055500039</t>
  </si>
  <si>
    <t>NERSCT</t>
  </si>
  <si>
    <t>NUCLEO ESPECIAL DE RECRUT
SELECAO CONT TEMPORARIOS</t>
  </si>
  <si>
    <t>--------&gt;79055500040</t>
  </si>
  <si>
    <t>79055500040</t>
  </si>
  <si>
    <t>NRS</t>
  </si>
  <si>
    <t>NUCLEO DE RECRUTAMENTO E
SELECAO</t>
  </si>
  <si>
    <t>--------&gt;79055500041</t>
  </si>
  <si>
    <t>79055500041</t>
  </si>
  <si>
    <t>NCS</t>
  </si>
  <si>
    <t>NUCLEO DE CARGOS E SALARIOS</t>
  </si>
  <si>
    <t>-------&gt;79034700002</t>
  </si>
  <si>
    <t>79034700002</t>
  </si>
  <si>
    <t>GRUPO DE RECURSOS HUMANOS-SESA</t>
  </si>
  <si>
    <t>-------&gt;79055500042</t>
  </si>
  <si>
    <t>79055500042</t>
  </si>
  <si>
    <t>NEAP</t>
  </si>
  <si>
    <t>NUCLEO ESPECIAL ADMINISTRACAO DE
PESSOAL-SESA</t>
  </si>
  <si>
    <t>--------&gt;79055500044</t>
  </si>
  <si>
    <t>79055500044</t>
  </si>
  <si>
    <t>NUCAD</t>
  </si>
  <si>
    <t>NUCLEO DE CADASTRO - SESA</t>
  </si>
  <si>
    <t>--------&gt;79055500043</t>
  </si>
  <si>
    <t>79055500043</t>
  </si>
  <si>
    <t>NSMTSS</t>
  </si>
  <si>
    <t>NUCLEO SERV MEDICINA TRABALHO E
SERVICO SOCIAL</t>
  </si>
  <si>
    <t>------&gt;79055500029</t>
  </si>
  <si>
    <t>79055500029</t>
  </si>
  <si>
    <t>GEAT</t>
  </si>
  <si>
    <t>GERENCIA DE ENGENHARIA E
ARQUITETURA /GEAT-SESA</t>
  </si>
  <si>
    <t>-------&gt;79055500071</t>
  </si>
  <si>
    <t>79055500071</t>
  </si>
  <si>
    <t>NUERI</t>
  </si>
  <si>
    <t>NUCLEO ESPECIAL DE REF
INVESTIMENTOS MANUTENCAO</t>
  </si>
  <si>
    <t>------&gt;79035500008</t>
  </si>
  <si>
    <t>79035500008</t>
  </si>
  <si>
    <t>GETA</t>
  </si>
  <si>
    <t>GERENCIA
TECNICO-ADMINISTRATIVA-SESA</t>
  </si>
  <si>
    <t>-------&gt;79055500030</t>
  </si>
  <si>
    <t>79055500030</t>
  </si>
  <si>
    <t>NEMP</t>
  </si>
  <si>
    <t>NUCLEO ESPECIAL DE MATERIAIS E
PATRIMONIO-SESA</t>
  </si>
  <si>
    <t>-----&gt;79023900005</t>
  </si>
  <si>
    <t>79023900005</t>
  </si>
  <si>
    <t>ICEPI</t>
  </si>
  <si>
    <t>INSTITUTO CAPIXABA ENSINO PESQ
INOVACAO EM SAUDE</t>
  </si>
  <si>
    <t>------&gt;79035500023</t>
  </si>
  <si>
    <t>79035500023</t>
  </si>
  <si>
    <t>GESP</t>
  </si>
  <si>
    <t>GERENCIA DA ESCOLA DE SAUDE
PUBLICA</t>
  </si>
  <si>
    <t>-------&gt;79055500048</t>
  </si>
  <si>
    <t>79055500048</t>
  </si>
  <si>
    <t>NUEFS</t>
  </si>
  <si>
    <t>NUCLEO DE EDUCACAO FORMACAO EM
SAUDE</t>
  </si>
  <si>
    <t>------&gt;79035500014</t>
  </si>
  <si>
    <t>79035500014</t>
  </si>
  <si>
    <t>GESI</t>
  </si>
  <si>
    <t>GERENCIA DE ECONOMIA DA SAUDE E
INOVACAO-SESA</t>
  </si>
  <si>
    <t>-------&gt;79055500060</t>
  </si>
  <si>
    <t>79055500060</t>
  </si>
  <si>
    <t>NEAGCS</t>
  </si>
  <si>
    <t>NUCLEO ESPECIAL APOIO GES CUST
SUSTENTABILID-SESA</t>
  </si>
  <si>
    <t>-------&gt;79055500021</t>
  </si>
  <si>
    <t>79055500021</t>
  </si>
  <si>
    <t>NEAESI</t>
  </si>
  <si>
    <t>NUCLEO ESPECIAL ANALISE ECON
SAUDE E INOVACAO-SESA</t>
  </si>
  <si>
    <t>------&gt;79035500017</t>
  </si>
  <si>
    <t>79035500017</t>
  </si>
  <si>
    <t>GERENCIA DE INOVACAO DO ICEPi</t>
  </si>
  <si>
    <t>-----&gt;79023900003</t>
  </si>
  <si>
    <t>79023900003</t>
  </si>
  <si>
    <t>SSAS</t>
  </si>
  <si>
    <t>SUBSECRETARIA DE ESTADO DE
ATENCAO A SAUDE</t>
  </si>
  <si>
    <t>------&gt;79065500001</t>
  </si>
  <si>
    <t>79065500001</t>
  </si>
  <si>
    <t>HEMOES</t>
  </si>
  <si>
    <t>HEMOCENTRO DO ESTADO DO
ESPIRITO SANTO-HEMOES</t>
  </si>
  <si>
    <t>-------&gt;79035500021</t>
  </si>
  <si>
    <t>79035500021</t>
  </si>
  <si>
    <t>COORD-GERAL-HEMOES</t>
  </si>
  <si>
    <t>COORDENACAO GERAL DO
HEMOCENTRO - VITORIA</t>
  </si>
  <si>
    <t>--------&gt;79055500067</t>
  </si>
  <si>
    <t>79055500067</t>
  </si>
  <si>
    <t>NETEC-HEMOES</t>
  </si>
  <si>
    <t>NUCLEO ESPECIAL TECNICO DO
HEMOES</t>
  </si>
  <si>
    <t>--------&gt;79066300004</t>
  </si>
  <si>
    <t>79066300004</t>
  </si>
  <si>
    <t>HEMOES-LIN</t>
  </si>
  <si>
    <t>HEMOCENTRO REGIONAL DE LINHARES</t>
  </si>
  <si>
    <t>--------&gt;79055500068</t>
  </si>
  <si>
    <t>79055500068</t>
  </si>
  <si>
    <t>NADM-HEMOES</t>
  </si>
  <si>
    <t>NUCLEO ESPECIAL ADMINISTRATIVO DO
HEMOES</t>
  </si>
  <si>
    <t>--------&gt;79066300003</t>
  </si>
  <si>
    <t>79066300003</t>
  </si>
  <si>
    <t>HEMOES-COL</t>
  </si>
  <si>
    <t>HEMOCENTRO REGIONAL DE COLATINA</t>
  </si>
  <si>
    <t>------&gt;79065500031</t>
  </si>
  <si>
    <t>79065500031</t>
  </si>
  <si>
    <t>HPF</t>
  </si>
  <si>
    <t>HOSPITAL PEDRO FONTES - HPF</t>
  </si>
  <si>
    <t>------&gt;79065500025</t>
  </si>
  <si>
    <t>79065500025</t>
  </si>
  <si>
    <t>CREFES - DR RODRIGO REZENDE</t>
  </si>
  <si>
    <t>-------&gt;79085500136</t>
  </si>
  <si>
    <t>79085500136</t>
  </si>
  <si>
    <t>UT-REAB-COMUN-CREFES</t>
  </si>
  <si>
    <t>UNIDADE TRABALHO REABILITACAO
COMUNITARIA-CREFES</t>
  </si>
  <si>
    <t>-------&gt;79085500135</t>
  </si>
  <si>
    <t>79085500135</t>
  </si>
  <si>
    <t>UT-AMB-CREFES</t>
  </si>
  <si>
    <t>UNIDADE TRABALHO
AMBULATORIAL-CREFES</t>
  </si>
  <si>
    <t>-------&gt;79085500134</t>
  </si>
  <si>
    <t>79085500134</t>
  </si>
  <si>
    <t>UT-INTER-CREFES</t>
  </si>
  <si>
    <t>UNIDADE TRABALHO DE
INTERNACAO-CREFES</t>
  </si>
  <si>
    <t>-------&gt;79065500026</t>
  </si>
  <si>
    <t>79065500026</t>
  </si>
  <si>
    <t>CG-CREFES</t>
  </si>
  <si>
    <t>CONSELHO GESTOR-CREFES</t>
  </si>
  <si>
    <t>-------&gt;79085500137</t>
  </si>
  <si>
    <t>79085500137</t>
  </si>
  <si>
    <t>UT-NEUR-ADINF-CREFES</t>
  </si>
  <si>
    <t>UNIDADE TRABALHO NEUROLOG
ADULTA E INFANTIL-CREFES</t>
  </si>
  <si>
    <t>-------&gt;79075500020</t>
  </si>
  <si>
    <t>79075500020</t>
  </si>
  <si>
    <t>DA-CREFES</t>
  </si>
  <si>
    <t>DIRETORIA ADMINISTRATIVO B -CREFES</t>
  </si>
  <si>
    <t>--------&gt;79085500132</t>
  </si>
  <si>
    <t>79085500132</t>
  </si>
  <si>
    <t>UT-RH-CREFES</t>
  </si>
  <si>
    <t>UNIDADE TRABALHO DE RECURSOS
HUMANOS-CREFES</t>
  </si>
  <si>
    <t>--------&gt;79085500133</t>
  </si>
  <si>
    <t>79085500133</t>
  </si>
  <si>
    <t>UT-ADMFIN-CREFES</t>
  </si>
  <si>
    <t>UNIDADE TRABALHO DE ADMINIST E
FINANCAS-CREFES</t>
  </si>
  <si>
    <t>-------&gt;79085500139</t>
  </si>
  <si>
    <t>79085500139</t>
  </si>
  <si>
    <t>UT-PROT-ORT-CREFES</t>
  </si>
  <si>
    <t>UNIDADE TRABALHO DE PROTESE E
ORTESE-CREFES</t>
  </si>
  <si>
    <t>-------&gt;79085500138</t>
  </si>
  <si>
    <t>79085500138</t>
  </si>
  <si>
    <t>UT-HIG-HOSP-CREFES</t>
  </si>
  <si>
    <t>UNIDADE TRABALHO DE HIGIENIZACAO
HOSPITALAR-CREFES</t>
  </si>
  <si>
    <t>------&gt;79065500011</t>
  </si>
  <si>
    <t>79065500011</t>
  </si>
  <si>
    <t>HOSPITAL MATERNIDADE SILVIO
AVIDOS</t>
  </si>
  <si>
    <t>-------&gt;79075500011</t>
  </si>
  <si>
    <t>79075500011</t>
  </si>
  <si>
    <t>DA-HMSA</t>
  </si>
  <si>
    <t>DIRETORIA ADMINISTRATIVO A - HMSA</t>
  </si>
  <si>
    <t>--------&gt;79085500063</t>
  </si>
  <si>
    <t>79085500063</t>
  </si>
  <si>
    <t>UT-FINSUPRI-HMSA</t>
  </si>
  <si>
    <t>UNIDADE TRABALHO DE FINANCAS E
SUPRIMENTOS-HMSA</t>
  </si>
  <si>
    <t>--------&gt;79085500062</t>
  </si>
  <si>
    <t>79085500062</t>
  </si>
  <si>
    <t>UT-RH-HMSA</t>
  </si>
  <si>
    <t>UNIDADE TRABALHO DE RECURSOS
HUMANOS-HMSA</t>
  </si>
  <si>
    <t>--------&gt;79085500064</t>
  </si>
  <si>
    <t>79085500064</t>
  </si>
  <si>
    <t>UT-SERVG-HMSA</t>
  </si>
  <si>
    <t>UNIDADE TRABALHO DE SERVICOS
GERAIS-HMSA</t>
  </si>
  <si>
    <t>-------&gt;79065500012</t>
  </si>
  <si>
    <t>79065500012</t>
  </si>
  <si>
    <t>CG-HMSA</t>
  </si>
  <si>
    <t>CONSELHO GESTOR-HMSA</t>
  </si>
  <si>
    <t>-------&gt;79075500012</t>
  </si>
  <si>
    <t>79075500012</t>
  </si>
  <si>
    <t>DT-HMSA</t>
  </si>
  <si>
    <t>DIRETORIA TECNICO A - HMSA</t>
  </si>
  <si>
    <t>--------&gt;79085500068</t>
  </si>
  <si>
    <t>79085500068</t>
  </si>
  <si>
    <t>UT-EMER-HMSA</t>
  </si>
  <si>
    <t>UNIDADE TRABALHO DE
EMERGENCIA-HMSA</t>
  </si>
  <si>
    <t>--------&gt;79085500069</t>
  </si>
  <si>
    <t>79085500069</t>
  </si>
  <si>
    <t>UT-APTERAP-HMSA</t>
  </si>
  <si>
    <t>UNIDADE TRABALHO DE APOIO TERAPIA
SOCIAL-HMSA</t>
  </si>
  <si>
    <t>--------&gt;79085500066</t>
  </si>
  <si>
    <t>79085500066</t>
  </si>
  <si>
    <t>UT-CMED-HMSA</t>
  </si>
  <si>
    <t>UNIDADE TRABALHO CLINICA
MEDICA-HMSA</t>
  </si>
  <si>
    <t>--------&gt;79085500067</t>
  </si>
  <si>
    <t>79085500067</t>
  </si>
  <si>
    <t>UT-MAT-INF-HMSA</t>
  </si>
  <si>
    <t>UNIDADE TRABALHOMATERNO-INFANTIL
- HMSA</t>
  </si>
  <si>
    <t>--------&gt;79085500070</t>
  </si>
  <si>
    <t>79085500070</t>
  </si>
  <si>
    <t>UT-NUTRI-HMSA</t>
  </si>
  <si>
    <t>UNIDADE TRABALHO DE NUTRICAO E
DIETETICA - HMSA</t>
  </si>
  <si>
    <t>--------&gt;79085500065</t>
  </si>
  <si>
    <t>79085500065</t>
  </si>
  <si>
    <t>UT-CCIR-HMSA</t>
  </si>
  <si>
    <t>UNIDADE TRABALHO DE CLINICA
CIRURGICA-HMSA</t>
  </si>
  <si>
    <t>--------&gt;79085500071</t>
  </si>
  <si>
    <t>79085500071</t>
  </si>
  <si>
    <t>UT-LAV-EST-HMSA</t>
  </si>
  <si>
    <t>UNIDADE TRABALHO LAVANDERIA E
ESTERILIZACAO-HMSA</t>
  </si>
  <si>
    <t>------&gt;79035500010</t>
  </si>
  <si>
    <t>79035500010</t>
  </si>
  <si>
    <t>GGH</t>
  </si>
  <si>
    <t>GERENCIA DE GESTAO
HOSPITALAR-SESA</t>
  </si>
  <si>
    <t>-------&gt;79055500033</t>
  </si>
  <si>
    <t>79055500033</t>
  </si>
  <si>
    <t>NEQG</t>
  </si>
  <si>
    <t>NUCLEO ESPECIAL DE QUALIDADE DE
GESTAO-SESA</t>
  </si>
  <si>
    <t>------&gt;79065500005</t>
  </si>
  <si>
    <t>79065500005</t>
  </si>
  <si>
    <t>HEAC</t>
  </si>
  <si>
    <t>HOSPITAL ADAUTO BOTELHO(DIRETOR
GERAL)</t>
  </si>
  <si>
    <t>-------&gt;79065500006</t>
  </si>
  <si>
    <t>79065500006</t>
  </si>
  <si>
    <t>CG-HEAC</t>
  </si>
  <si>
    <t>CONSELHO GESTOR-HAB</t>
  </si>
  <si>
    <t>-------&gt;79075500005</t>
  </si>
  <si>
    <t>79075500005</t>
  </si>
  <si>
    <t>DA-HEAC</t>
  </si>
  <si>
    <t>DIRETORIA ADMINISTRATIVO-A - HAB</t>
  </si>
  <si>
    <t>--------&gt;79085500026</t>
  </si>
  <si>
    <t>79085500026</t>
  </si>
  <si>
    <t>UT-RH-HEAC</t>
  </si>
  <si>
    <t>UNIDADE TRABALHO E RECURSOS
HUMANOS-HAB</t>
  </si>
  <si>
    <t>--------&gt;79085500027</t>
  </si>
  <si>
    <t>79085500027</t>
  </si>
  <si>
    <t>UT-ADMFIN-HEAC</t>
  </si>
  <si>
    <t>UNIDADE TRABALHO DE
ADMINISTRACAO E FINANCAS-HAB</t>
  </si>
  <si>
    <t>-------&gt;79075500006</t>
  </si>
  <si>
    <t>79075500006</t>
  </si>
  <si>
    <t>DT-HEAC</t>
  </si>
  <si>
    <t>DIRETORIA TECNICO A - HAB</t>
  </si>
  <si>
    <t>--------&gt;79085500032</t>
  </si>
  <si>
    <t>79085500032</t>
  </si>
  <si>
    <t>UT-NUTRI-HEAC</t>
  </si>
  <si>
    <t>UNIDADE TRABALHO DE NUTRICAO E
DIETETICA-HAB</t>
  </si>
  <si>
    <t>--------&gt;79085500028</t>
  </si>
  <si>
    <t>79085500028</t>
  </si>
  <si>
    <t>UT-ATDIA-HEAC</t>
  </si>
  <si>
    <t>UNIDADE TRABALHO DE ATENCAO
DIARIA-HAB</t>
  </si>
  <si>
    <t>--------&gt;79085500031</t>
  </si>
  <si>
    <t>79085500031</t>
  </si>
  <si>
    <t>UT-FAR-MATM-HOS-HEAC</t>
  </si>
  <si>
    <t>UNIDADE TRABALHO FARMACIA E MAT
MED HOSPITALAR-HAB</t>
  </si>
  <si>
    <t>--------&gt;79085500029</t>
  </si>
  <si>
    <t>79085500029</t>
  </si>
  <si>
    <t>UT-CUR-PERM-HEAC</t>
  </si>
  <si>
    <t>UNIDADE TRABALHO DE CURTA
PERMANENCIA-HAB</t>
  </si>
  <si>
    <t>--------&gt;79085500030</t>
  </si>
  <si>
    <t>79085500030</t>
  </si>
  <si>
    <t>UT-RESSOCIALIZA-HEAC</t>
  </si>
  <si>
    <t>UNIDADE TRABALHO DE
RESSOCIALIZACAO-HAB</t>
  </si>
  <si>
    <t>------&gt;79065500007</t>
  </si>
  <si>
    <t>79065500007</t>
  </si>
  <si>
    <t>HOSPITAL DR ROBERTO ARNIZAUT
SILVARES</t>
  </si>
  <si>
    <t>-------&gt;79085500033</t>
  </si>
  <si>
    <t>79085500033</t>
  </si>
  <si>
    <t>UT-RH-HRAS</t>
  </si>
  <si>
    <t>UNIDADE TRABALHO DE RECURSOS
HUMANOS-HRAS</t>
  </si>
  <si>
    <t>-------&gt;79065500008</t>
  </si>
  <si>
    <t>79065500008</t>
  </si>
  <si>
    <t>CG-HRAS</t>
  </si>
  <si>
    <t>CONSELHO GESTOR-HRAS</t>
  </si>
  <si>
    <t>--------&gt;79085500046</t>
  </si>
  <si>
    <t>79085500046</t>
  </si>
  <si>
    <t>UT-PRO-ROUP-MAT-HRAS</t>
  </si>
  <si>
    <t>UNIDADE TRABALHO PROC ROUPAS E
EST MATERIAIS-HRAS</t>
  </si>
  <si>
    <t>--------&gt;79085500041</t>
  </si>
  <si>
    <t>79085500041</t>
  </si>
  <si>
    <t>UT-ACLI-HEMOTER-HRAS</t>
  </si>
  <si>
    <t>UNIDADE TRABALHO ANALISES
CLINICAS E HEMOTER-HRAS</t>
  </si>
  <si>
    <t>--------&gt;79085500036</t>
  </si>
  <si>
    <t>79085500036</t>
  </si>
  <si>
    <t>UT-CCIR-HRAS</t>
  </si>
  <si>
    <t>UNIDADE TRABALHO DE CLINICA
CIRURGICA-HRAS</t>
  </si>
  <si>
    <t>--------&gt;79085500040</t>
  </si>
  <si>
    <t>79085500040</t>
  </si>
  <si>
    <t>UT-TRAT-INTENS-HRAS</t>
  </si>
  <si>
    <t>UNIDADE TRABALHO DE TRATAMENTO
INTENSIVO-HRAS</t>
  </si>
  <si>
    <t>--------&gt;79085500039</t>
  </si>
  <si>
    <t>79085500039</t>
  </si>
  <si>
    <t>UT-PS-HRAS</t>
  </si>
  <si>
    <t>UNIDADE TRABALHO DE PRONTO
SOCORRO-HRAS</t>
  </si>
  <si>
    <t>--------&gt;79085500045</t>
  </si>
  <si>
    <t>79085500045</t>
  </si>
  <si>
    <t>UT-NUTRI-HRAS</t>
  </si>
  <si>
    <t>UNIDADE TRABALHO DE NUTRICAO
DIETETICA-HRAS</t>
  </si>
  <si>
    <t>--------&gt;79085500042</t>
  </si>
  <si>
    <t>79085500042</t>
  </si>
  <si>
    <t>UT-ATPSICO-SOC-HRAS</t>
  </si>
  <si>
    <t>UNIDADE TRABALHO DE ATENDIMENTO
PSICO-SOCIAL-HRAS</t>
  </si>
  <si>
    <t>--------&gt;79085500038</t>
  </si>
  <si>
    <t>79085500038</t>
  </si>
  <si>
    <t>UT-MAT-INF-HRAS</t>
  </si>
  <si>
    <t>UNIDADE TRABALHO
MATERNO-INFANTIL-HRAS</t>
  </si>
  <si>
    <t>--------&gt;79085500044</t>
  </si>
  <si>
    <t>79085500044</t>
  </si>
  <si>
    <t>UT-FAR-MATM-HOS-HRAS</t>
  </si>
  <si>
    <t>UNIDADE TRABALHO FARMACIA MAT
MED HOSPITALAR-HRAS</t>
  </si>
  <si>
    <t>--------&gt;79085500043</t>
  </si>
  <si>
    <t>79085500043</t>
  </si>
  <si>
    <t>UT-DIAG-IM-HRAS</t>
  </si>
  <si>
    <t>UNIDADE TRABALHO DE DIAGNOSTICO
POR IMAGEM - HRAS</t>
  </si>
  <si>
    <t>--------&gt;79085500037</t>
  </si>
  <si>
    <t>79085500037</t>
  </si>
  <si>
    <t>UT-CMED-HRAS</t>
  </si>
  <si>
    <t>UNIDADE TRABALHO DE CLINICA
MEDICA-HRAS</t>
  </si>
  <si>
    <t>-------&gt;79075500007</t>
  </si>
  <si>
    <t>79075500007</t>
  </si>
  <si>
    <t>DA-HRAS</t>
  </si>
  <si>
    <t>DIRETORIA ADMINISTRATIVO A - HRAS</t>
  </si>
  <si>
    <t>-------&gt;79085500035</t>
  </si>
  <si>
    <t>79085500035</t>
  </si>
  <si>
    <t>UT-SERVG-HRAS</t>
  </si>
  <si>
    <t>UNIDADE TRABALHO DE SERVICOS
GERAIS-HRAS</t>
  </si>
  <si>
    <t>-------&gt;79075500008</t>
  </si>
  <si>
    <t>79075500008</t>
  </si>
  <si>
    <t>DT-HRAS</t>
  </si>
  <si>
    <t>DIRETORIA TECNICO A -HRAS</t>
  </si>
  <si>
    <t>-------&gt;79085500034</t>
  </si>
  <si>
    <t>79085500034</t>
  </si>
  <si>
    <t>UT-FINSUPRI-HRAS</t>
  </si>
  <si>
    <t>UNIDADE TRABALHO DE FINANCAS E
SUPRIMENTOS-HRAS</t>
  </si>
  <si>
    <t>------&gt;79065500009</t>
  </si>
  <si>
    <t>79065500009</t>
  </si>
  <si>
    <t>HOSPITAL INFANTIL NOSSA SENHORA
DA GLORIA</t>
  </si>
  <si>
    <t>-------&gt;79065500010</t>
  </si>
  <si>
    <t>79065500010</t>
  </si>
  <si>
    <t>CG-HINSG</t>
  </si>
  <si>
    <t>CONSELHO GESTOR-HINSG</t>
  </si>
  <si>
    <t>-------&gt;79075500010</t>
  </si>
  <si>
    <t>79075500010</t>
  </si>
  <si>
    <t>DT-HINSG</t>
  </si>
  <si>
    <t>DIRETORIA TECNICO A -HINSG</t>
  </si>
  <si>
    <t>--------&gt;79085500057</t>
  </si>
  <si>
    <t>79085500057</t>
  </si>
  <si>
    <t>UT-APDIAG-HINSG</t>
  </si>
  <si>
    <t>UNIDADE TRABALHO DE APOIO E
DIAGNOSTICO-HINSG</t>
  </si>
  <si>
    <t>--------&gt;79085500051</t>
  </si>
  <si>
    <t>79085500051</t>
  </si>
  <si>
    <t>UT-CPED-HINSG</t>
  </si>
  <si>
    <t>UNIDADE TRABALHO DE CLINICA
PEDIATRICA-HINSG</t>
  </si>
  <si>
    <t>--------&gt;79085500053</t>
  </si>
  <si>
    <t>79085500053</t>
  </si>
  <si>
    <t>UT-PS-HINSG</t>
  </si>
  <si>
    <t>UNIDADE TRABALHO DE PRONTO
SOCORRO-HINSG</t>
  </si>
  <si>
    <t>--------&gt;79085500061</t>
  </si>
  <si>
    <t>79085500061</t>
  </si>
  <si>
    <t>UT-INF-HINSG</t>
  </si>
  <si>
    <t>UNIDADE TRABALHO DE
INFORMACAO-HINSG</t>
  </si>
  <si>
    <t>--------&gt;79085500058</t>
  </si>
  <si>
    <t>79085500058</t>
  </si>
  <si>
    <t>UT-FARM-HINSG</t>
  </si>
  <si>
    <t>UNIDADE TRABALHO DE
FARMACIA-HINSG</t>
  </si>
  <si>
    <t>--------&gt;79085500050</t>
  </si>
  <si>
    <t>79085500050</t>
  </si>
  <si>
    <t>UT-CCIR-HINSG</t>
  </si>
  <si>
    <t>UNIDADE TRABALHO DE CLINICA
CIRURGICA-HINSG</t>
  </si>
  <si>
    <t>--------&gt;79085500055</t>
  </si>
  <si>
    <t>79085500055</t>
  </si>
  <si>
    <t>UT-ONC-HEMATO-HINSG</t>
  </si>
  <si>
    <t>UNIDADE TRABALHO DE ONCOLOGIA E
HEMATOLOGIA-HINSG</t>
  </si>
  <si>
    <t>--------&gt;79085500059</t>
  </si>
  <si>
    <t>79085500059</t>
  </si>
  <si>
    <t>UT-NUTRI-HINSG</t>
  </si>
  <si>
    <t>UNIDADE TRABALHO DE NUTRICAO
DIETETICA-HINSG</t>
  </si>
  <si>
    <t>--------&gt;79085500056</t>
  </si>
  <si>
    <t>79085500056</t>
  </si>
  <si>
    <t>UT-AMB-HINSG</t>
  </si>
  <si>
    <t>UNIDADE TRABALHO
AMBULATORIAL-HINSG</t>
  </si>
  <si>
    <t>--------&gt;79085500052</t>
  </si>
  <si>
    <t>79085500052</t>
  </si>
  <si>
    <t>UT-MAT-INF-HINSG</t>
  </si>
  <si>
    <t>UNIDADE TRABALHO MATERNO
INFANTIL-HINSG</t>
  </si>
  <si>
    <t>--------&gt;79085500054</t>
  </si>
  <si>
    <t>79085500054</t>
  </si>
  <si>
    <t>UT-TER-INT-NEO-HINSG</t>
  </si>
  <si>
    <t>UNIDADE TRABALHO TERAPIA INT E
NEONATALOGIA-HINSG</t>
  </si>
  <si>
    <t>--------&gt;79085500060</t>
  </si>
  <si>
    <t>79085500060</t>
  </si>
  <si>
    <t>UT-HIG-EST-HINSG</t>
  </si>
  <si>
    <t>UNIDADE TRABALHO HIGIENIZ E
ESTERILIZACAO-HINSG</t>
  </si>
  <si>
    <t>-------&gt;79075500009</t>
  </si>
  <si>
    <t>79075500009</t>
  </si>
  <si>
    <t>DA-HINSG</t>
  </si>
  <si>
    <t>DIRETORIA ADMINISTRATIVO A- HINSG</t>
  </si>
  <si>
    <t>--------&gt;79085500049</t>
  </si>
  <si>
    <t>79085500049</t>
  </si>
  <si>
    <t>UT-SERVG-HINSG</t>
  </si>
  <si>
    <t>UNIDADE TRABALHO DE SERVICOS
GERAIS-HINSG</t>
  </si>
  <si>
    <t>--------&gt;79085500048</t>
  </si>
  <si>
    <t>79085500048</t>
  </si>
  <si>
    <t>UT-FINSUPRI-HINSG</t>
  </si>
  <si>
    <t>UNIDADE TRABALHO DE FINANCAS E
SUPRIMENTOS-HINSG</t>
  </si>
  <si>
    <t>--------&gt;79085500047</t>
  </si>
  <si>
    <t>79085500047</t>
  </si>
  <si>
    <t>UT-RH-HINSG</t>
  </si>
  <si>
    <t>UNIDADE TRABALHO DE RECURSOS
HUMANOS-HINSG</t>
  </si>
  <si>
    <t>------&gt;79035500011</t>
  </si>
  <si>
    <t>79035500011</t>
  </si>
  <si>
    <t>GAAE</t>
  </si>
  <si>
    <t>GERENCIA ASSISTENCIA
AMBULATORIAL ESPECIALIZADA</t>
  </si>
  <si>
    <t>-------&gt;79055500037</t>
  </si>
  <si>
    <t>79055500037</t>
  </si>
  <si>
    <t>NRE-COL</t>
  </si>
  <si>
    <t>NUCLEO REGIONAL DE
ESPECIALIDADES-COLATINA</t>
  </si>
  <si>
    <t>-------&gt;79055500036</t>
  </si>
  <si>
    <t>79055500036</t>
  </si>
  <si>
    <t>NRE-SM</t>
  </si>
  <si>
    <t>NUCLEO REGIONAL DE
ESPECIALIDADES-SAO MATEUS</t>
  </si>
  <si>
    <t>-------&gt;79055500038</t>
  </si>
  <si>
    <t>79055500038</t>
  </si>
  <si>
    <t>NRE-CI</t>
  </si>
  <si>
    <t>NUCLEO REGIONAL ESPECIALIDADES-C.
ITAPEMIRIM SESA</t>
  </si>
  <si>
    <t>-------&gt;79055500034</t>
  </si>
  <si>
    <t>79055500034</t>
  </si>
  <si>
    <t>NRE-VIT</t>
  </si>
  <si>
    <t>NUCLEO REGIONAL DE
ESPECIALIDADES-VITORIA</t>
  </si>
  <si>
    <t>------&gt;79065500021</t>
  </si>
  <si>
    <t>79065500021</t>
  </si>
  <si>
    <t>HOSPITAL DR JOAO DOS SANTOS
NEVES</t>
  </si>
  <si>
    <t>-------&gt;79085500119</t>
  </si>
  <si>
    <t>79085500119</t>
  </si>
  <si>
    <t>UT-CMED-PED-HJSN</t>
  </si>
  <si>
    <t>UNIDADE TRABALHO CLINICA MEDICA E
PEDIATRICA-HJSN</t>
  </si>
  <si>
    <t>-------&gt;79085500121</t>
  </si>
  <si>
    <t>79085500121</t>
  </si>
  <si>
    <t>UT-FARM-HJSN</t>
  </si>
  <si>
    <t>UNIDADE TRABALHO E FARMACIA-HJSN</t>
  </si>
  <si>
    <t>-------&gt;79085500118</t>
  </si>
  <si>
    <t>79085500118</t>
  </si>
  <si>
    <t>UT-PS-HJSN</t>
  </si>
  <si>
    <t>UNIDADE TRABALHO DE PRONTO
SOCORRO-HJSN</t>
  </si>
  <si>
    <t>-------&gt;79065500022</t>
  </si>
  <si>
    <t>79065500022</t>
  </si>
  <si>
    <t>CG-HJSN</t>
  </si>
  <si>
    <t>CONSELHO GESTOR-HJSN</t>
  </si>
  <si>
    <t>-------&gt;79085500120</t>
  </si>
  <si>
    <t>79085500120</t>
  </si>
  <si>
    <t>UT-PAT-CRAD-HJSN</t>
  </si>
  <si>
    <t>UNIDADE TRABALHO PATOLOGIA CLIN
RADIOLOGICA-HJSN</t>
  </si>
  <si>
    <t>-------&gt;79085500116</t>
  </si>
  <si>
    <t>79085500116</t>
  </si>
  <si>
    <t>UT-ADMFIN-HJSN</t>
  </si>
  <si>
    <t>UNIDADE TRABALHO E ADMINISTRACAO
E FINANCAS-HJSN</t>
  </si>
  <si>
    <t>-------&gt;79085500117</t>
  </si>
  <si>
    <t>79085500117</t>
  </si>
  <si>
    <t>UT-CIROBSTET-HJSN</t>
  </si>
  <si>
    <t>UNIDADE TRABALHO CIRURGICO E
OBSTETRICIA-HJSN</t>
  </si>
  <si>
    <t>-------&gt;79085500115</t>
  </si>
  <si>
    <t>79085500115</t>
  </si>
  <si>
    <t>UT-RH-HJSN</t>
  </si>
  <si>
    <t>UNIDADE TRABALHO DE RECURSOS
HUMANOS-HJSN</t>
  </si>
  <si>
    <t>-------&gt;79085500122</t>
  </si>
  <si>
    <t>79085500122</t>
  </si>
  <si>
    <t>UT-NUTRIDIET-HJSN</t>
  </si>
  <si>
    <t>UNIDADE TRABALHO E NUTRICAO E
DIETETICA-HJSN</t>
  </si>
  <si>
    <t>-------&gt;79075500022</t>
  </si>
  <si>
    <t>79075500022</t>
  </si>
  <si>
    <t>DA-HJSN</t>
  </si>
  <si>
    <t>DIRETORIA ADMINISTRATIVO B - HJSN</t>
  </si>
  <si>
    <t>------&gt;79065500003</t>
  </si>
  <si>
    <t>79065500003</t>
  </si>
  <si>
    <t>HIMABA</t>
  </si>
  <si>
    <t>HOSPITAL INFANTIL E MATER ALZIR
BERNARDINO ALVES</t>
  </si>
  <si>
    <t>------&gt;79065500024</t>
  </si>
  <si>
    <t>79065500024</t>
  </si>
  <si>
    <t>HOSPITAL ANTONIO BEZERRA DE FARIA</t>
  </si>
  <si>
    <t>-------&gt;79075500002</t>
  </si>
  <si>
    <t>79075500002</t>
  </si>
  <si>
    <t>DT-HABF</t>
  </si>
  <si>
    <t>DIRETORIA TECNICO A - HABF</t>
  </si>
  <si>
    <t>--------&gt;79085500005</t>
  </si>
  <si>
    <t>79085500005</t>
  </si>
  <si>
    <t>UT-NEONAT-HABF</t>
  </si>
  <si>
    <t>UNIDADE TRABALHO E
NEONATALOGIA-HABF</t>
  </si>
  <si>
    <t>--------&gt;79085500011</t>
  </si>
  <si>
    <t>79085500011</t>
  </si>
  <si>
    <t>UT-REC-SAME-HABF</t>
  </si>
  <si>
    <t>UNIDADE TRABALHO DE RECEPCAO E
SAME-HABF</t>
  </si>
  <si>
    <t>--------&gt;79085500007</t>
  </si>
  <si>
    <t>79085500007</t>
  </si>
  <si>
    <t>UT-CLI MED-HABF</t>
  </si>
  <si>
    <t>UNIDADE TRABALHO E CLINICA
MEDICA-HABF</t>
  </si>
  <si>
    <t>--------&gt;79085500006</t>
  </si>
  <si>
    <t>79085500006</t>
  </si>
  <si>
    <t>UT-CGINOBSTET-HABF</t>
  </si>
  <si>
    <t>UNIDADE TRABALHO CLINICA GINECOL
OBSTETRICIA-HABF</t>
  </si>
  <si>
    <t>--------&gt;79085500008</t>
  </si>
  <si>
    <t>79085500008</t>
  </si>
  <si>
    <t>UT-CCIR-HABF</t>
  </si>
  <si>
    <t>UNIDADE TRABALHO E CLINICA
CIRURGICA-HABF</t>
  </si>
  <si>
    <t>--------&gt;79085500009</t>
  </si>
  <si>
    <t>79085500009</t>
  </si>
  <si>
    <t>UT-PS-HABF</t>
  </si>
  <si>
    <t>UNIDADE TRABALHO DE PRONTO
SOCORRO-HABF</t>
  </si>
  <si>
    <t>--------&gt;79085500010</t>
  </si>
  <si>
    <t>79085500010</t>
  </si>
  <si>
    <t>UT-TERAP-INT-HABF</t>
  </si>
  <si>
    <t>UNIDADE TRABALHO E TERAPIA
INTENSIVA-HABF</t>
  </si>
  <si>
    <t>--------&gt;79085500014</t>
  </si>
  <si>
    <t>79085500014</t>
  </si>
  <si>
    <t>UT-NUTRI-HABF</t>
  </si>
  <si>
    <t>UNIDADE TRABALHO DE NUTRICAO
DIETETICA-HABF</t>
  </si>
  <si>
    <t>--------&gt;79085500004</t>
  </si>
  <si>
    <t>79085500004</t>
  </si>
  <si>
    <t>UT-HIG-HABF</t>
  </si>
  <si>
    <t>UNIDADE TRABALHO DE
HIGIENIZACAO-HABF</t>
  </si>
  <si>
    <t>--------&gt;79085500015</t>
  </si>
  <si>
    <t>79085500015</t>
  </si>
  <si>
    <t>UT-FARM-HABF</t>
  </si>
  <si>
    <t>UNIDADE TRABALHO DE
FARMACIA-HABF</t>
  </si>
  <si>
    <t>--------&gt;79085500012</t>
  </si>
  <si>
    <t>79085500012</t>
  </si>
  <si>
    <t>UT-LAB-BSANGUE-HABF</t>
  </si>
  <si>
    <t>UNIDADE TRABALHO LABORATORIO E
BANCO SANGUE-HABF</t>
  </si>
  <si>
    <t>--------&gt;79085500013</t>
  </si>
  <si>
    <t>79085500013</t>
  </si>
  <si>
    <t>UT-DIAG-IM-HABF</t>
  </si>
  <si>
    <t>UNIDADE TRABALHO DE DIAGNOSTICO
POR IMAGEM-HABF</t>
  </si>
  <si>
    <t>-------&gt;79065500029</t>
  </si>
  <si>
    <t>79065500029</t>
  </si>
  <si>
    <t>CG-HABF</t>
  </si>
  <si>
    <t>CONSELHO GESTOR-HABF</t>
  </si>
  <si>
    <t>-------&gt;79075500001</t>
  </si>
  <si>
    <t>79075500001</t>
  </si>
  <si>
    <t>DA-HABF</t>
  </si>
  <si>
    <t>DIRETORIA ADMINISTRATIVO A - HABF</t>
  </si>
  <si>
    <t>--------&gt;79085500002</t>
  </si>
  <si>
    <t>79085500002</t>
  </si>
  <si>
    <t>UT-FINSUPRI-HABF</t>
  </si>
  <si>
    <t>UNIDADE TRABALHO DE FINANCAS E
SUPRIMENTOS-HABF</t>
  </si>
  <si>
    <t>--------&gt;79085500001</t>
  </si>
  <si>
    <t>79085500001</t>
  </si>
  <si>
    <t>UT-RH-HABF</t>
  </si>
  <si>
    <t>UNIDADE TRABALHO DE RECURSOS
HUMANOS-HABF</t>
  </si>
  <si>
    <t>--------&gt;79085500003</t>
  </si>
  <si>
    <t>79085500003</t>
  </si>
  <si>
    <t>UT-SERVG-HABF</t>
  </si>
  <si>
    <t>UNIDADE TRABALHO E SERVICOS
GERAIS-HABF</t>
  </si>
  <si>
    <t>------&gt;79065500013</t>
  </si>
  <si>
    <t>79065500013</t>
  </si>
  <si>
    <t>HDDS</t>
  </si>
  <si>
    <t>HOSPITAL DOUTOR DORIO SILVA</t>
  </si>
  <si>
    <t>-------&gt;79075500014</t>
  </si>
  <si>
    <t>79075500014</t>
  </si>
  <si>
    <t>DT-HDDS</t>
  </si>
  <si>
    <t>DIRETORIA TECNICO A - HDDS</t>
  </si>
  <si>
    <t>--------&gt;79085500076</t>
  </si>
  <si>
    <t>79085500076</t>
  </si>
  <si>
    <t>UT-MAT-INF-HDDS</t>
  </si>
  <si>
    <t>UNIDADE TRABALHO
MATERNO-INFANTIL-HDDS</t>
  </si>
  <si>
    <t>--------&gt;79085500080</t>
  </si>
  <si>
    <t>79085500080</t>
  </si>
  <si>
    <t>UT-CCIR-HDDS</t>
  </si>
  <si>
    <t>UNIDADE TRABALHO DE CLINICA
CIRURGICA-HDDS</t>
  </si>
  <si>
    <t>--------&gt;79085500078</t>
  </si>
  <si>
    <t>79085500078</t>
  </si>
  <si>
    <t>UT-URG-EMER-HDDS</t>
  </si>
  <si>
    <t>UNIDADE TRABALHO DE URGENCIA E
EMERGENCIA-HDDS</t>
  </si>
  <si>
    <t>--------&gt;79085500086</t>
  </si>
  <si>
    <t>79085500086</t>
  </si>
  <si>
    <t>UT-HIG-HDDS</t>
  </si>
  <si>
    <t>UNIDADE TRABALHO DE
HIGIENIZACAO-HDDS</t>
  </si>
  <si>
    <t>--------&gt;79085500084</t>
  </si>
  <si>
    <t>79085500084</t>
  </si>
  <si>
    <t>UT-DIAG-LAB-HDDS</t>
  </si>
  <si>
    <t>UNIDADE TRABALHO DE DIAGNOSTICO
LABORATORIAL-HDDS</t>
  </si>
  <si>
    <t>--------&gt;79085500085</t>
  </si>
  <si>
    <t>79085500085</t>
  </si>
  <si>
    <t>UT-HEMOTERAPICO-HDDS</t>
  </si>
  <si>
    <t>UNIDADE TRABALHO DE
HEMOTERAPICO-HDDS</t>
  </si>
  <si>
    <t>--------&gt;79085500079</t>
  </si>
  <si>
    <t>79085500079</t>
  </si>
  <si>
    <t>UT-CMED-HDDS</t>
  </si>
  <si>
    <t>UNIDADE TRABALHO DE CLINICA
MEDICA-HDDS</t>
  </si>
  <si>
    <t>--------&gt;79085500075</t>
  </si>
  <si>
    <t>79085500075</t>
  </si>
  <si>
    <t>UT-AMB-HDDS</t>
  </si>
  <si>
    <t>UNIDADE TRABALHO
AMBULATORIAL-HDDS</t>
  </si>
  <si>
    <t>--------&gt;79085500081</t>
  </si>
  <si>
    <t>79085500081</t>
  </si>
  <si>
    <t>UT-DIAG-IM-HDDS</t>
  </si>
  <si>
    <t>UNIDADE TRABALHO DE DIAGNOSTICO
POR IMAGEM-HDDS</t>
  </si>
  <si>
    <t>--------&gt;79085500083</t>
  </si>
  <si>
    <t>79085500083</t>
  </si>
  <si>
    <t>UT-ASSNUTRI-HDDS</t>
  </si>
  <si>
    <t>UNIDADE TRABALHO ASSISTENCIA
NUTRICIONAL-HDDS</t>
  </si>
  <si>
    <t>--------&gt;79085500082</t>
  </si>
  <si>
    <t>79085500082</t>
  </si>
  <si>
    <t>UT-ASSFARM-HDDS</t>
  </si>
  <si>
    <t>UNIDADE TRABALHO ASSISTENCIA
FARMACEUTICA-HDDS</t>
  </si>
  <si>
    <t>--------&gt;79085500077</t>
  </si>
  <si>
    <t>79085500077</t>
  </si>
  <si>
    <t>UT-PEDIATRIA-HDDS</t>
  </si>
  <si>
    <t>UNIDADE TRABALHO DE
PEDIATRIA-HDDS</t>
  </si>
  <si>
    <t>-------&gt;79075500013</t>
  </si>
  <si>
    <t>79075500013</t>
  </si>
  <si>
    <t>DA-HDDS</t>
  </si>
  <si>
    <t>DIRETORIA ADMINISTRATIVO A- HDDS</t>
  </si>
  <si>
    <t>--------&gt;79085500074</t>
  </si>
  <si>
    <t>79085500074</t>
  </si>
  <si>
    <t>UT-SERVG-HDDS</t>
  </si>
  <si>
    <t>UNIDADE TRABALHO DE SERVICOS
GERAIS-HDDS</t>
  </si>
  <si>
    <t>--------&gt;79085500073</t>
  </si>
  <si>
    <t>79085500073</t>
  </si>
  <si>
    <t>UT-FINSUPRI-HDDS</t>
  </si>
  <si>
    <t>UNIDADE TRABALHO DE FINANCAS E
SUPRIMENTOS-HDDS</t>
  </si>
  <si>
    <t>--------&gt;79085500072</t>
  </si>
  <si>
    <t>79085500072</t>
  </si>
  <si>
    <t>UT-RH-HDDS</t>
  </si>
  <si>
    <t>UNIDADE TRABALHO DE RECURSOS
HUMANOS-HDDS</t>
  </si>
  <si>
    <t>-------&gt;79065500014</t>
  </si>
  <si>
    <t>79065500014</t>
  </si>
  <si>
    <t>CG-HDDS</t>
  </si>
  <si>
    <t>CONSELHO GESTOR-HDDS</t>
  </si>
  <si>
    <t>------&gt;79065500019</t>
  </si>
  <si>
    <t>79065500019</t>
  </si>
  <si>
    <t>HEDAMF</t>
  </si>
  <si>
    <t>HOSPITAL DR ALCEU MELGACO FILHO</t>
  </si>
  <si>
    <t>-------&gt;79085500113</t>
  </si>
  <si>
    <t>79085500113</t>
  </si>
  <si>
    <t>UT-NUTRI-HDAMF</t>
  </si>
  <si>
    <t>UNIDADE TRABALHO DE NUTRICAO E
DIETETICA-HDAMF</t>
  </si>
  <si>
    <t>-------&gt;79065500020</t>
  </si>
  <si>
    <t>79065500020</t>
  </si>
  <si>
    <t>CG-HDAMF</t>
  </si>
  <si>
    <t>CONSELHO GESTOR-HDAMF</t>
  </si>
  <si>
    <t>-------&gt;79085500114</t>
  </si>
  <si>
    <t>79085500114</t>
  </si>
  <si>
    <t>UT-FARM-HDAMF</t>
  </si>
  <si>
    <t>UNIDADE TRABALHO DE FARMACIA -
HDAMF</t>
  </si>
  <si>
    <t>-------&gt;79085500110</t>
  </si>
  <si>
    <t>79085500110</t>
  </si>
  <si>
    <t>UT-CCIROBSTET-HDAMF</t>
  </si>
  <si>
    <t>UNIDADE TRABALHO CLINICA CIRUR E
OBSTETRICIA-HDAMF</t>
  </si>
  <si>
    <t>-------&gt;79075500018</t>
  </si>
  <si>
    <t>79075500018</t>
  </si>
  <si>
    <t>DA-HDAMF</t>
  </si>
  <si>
    <t>DIRETORIA ADMINISTRATIVO B -HDAMF</t>
  </si>
  <si>
    <t>--------&gt;79085500108</t>
  </si>
  <si>
    <t>79085500108</t>
  </si>
  <si>
    <t>UT-ADMFIN-HDAMF</t>
  </si>
  <si>
    <t>UNIDADE  TRABALHO ADMINISTRACAO E
FINANCAS - HDAMF</t>
  </si>
  <si>
    <t>--------&gt;79085500107</t>
  </si>
  <si>
    <t>79085500107</t>
  </si>
  <si>
    <t>UT-RH-HDAMF</t>
  </si>
  <si>
    <t>UNIDADE TRABALHO DE RECURSOS
HUMANOS-HDAMF</t>
  </si>
  <si>
    <t>-------&gt;79085500112</t>
  </si>
  <si>
    <t>79085500112</t>
  </si>
  <si>
    <t>UT-APDIAG-HDAMF</t>
  </si>
  <si>
    <t>UNIDADE TRABALHO DE APOIO E
DIAGNOSTICO-HDAMF</t>
  </si>
  <si>
    <t>-------&gt;79085500111</t>
  </si>
  <si>
    <t>79085500111</t>
  </si>
  <si>
    <t>UT-EMER-ORTO-HDAMF</t>
  </si>
  <si>
    <t>UNIDADE TRABALHO DE EMERGENCIA E
ORTOPEDIA-HDAMF</t>
  </si>
  <si>
    <t>-------&gt;79085500109</t>
  </si>
  <si>
    <t>79085500109</t>
  </si>
  <si>
    <t>UT-CMED-PED-HDAMF</t>
  </si>
  <si>
    <t>UNIDADE TRABALHO CLINICA MEDICA E
PEDIATRICA-HDAMF</t>
  </si>
  <si>
    <t>------&gt;79065500017</t>
  </si>
  <si>
    <t>79065500017</t>
  </si>
  <si>
    <t>HOSPITAL SAO JOSE DO CALCADO</t>
  </si>
  <si>
    <t>-------&gt;79085500105</t>
  </si>
  <si>
    <t>79085500105</t>
  </si>
  <si>
    <t>UT-CIR-EST-HSJC</t>
  </si>
  <si>
    <t>UNIDADE TRABALHO  CIRURGIA E
ESTERILIZACAO-HSJC</t>
  </si>
  <si>
    <t>-------&gt;79065500018</t>
  </si>
  <si>
    <t>79065500018</t>
  </si>
  <si>
    <t>CG-HSJC</t>
  </si>
  <si>
    <t>CONSELHO GESTOR-HSJC</t>
  </si>
  <si>
    <t>-------&gt;79085500106</t>
  </si>
  <si>
    <t>79085500106</t>
  </si>
  <si>
    <t>UT-SADT-HSJC</t>
  </si>
  <si>
    <t>UNIDADE TRABALHO E SADT-HSJC</t>
  </si>
  <si>
    <t>-------&gt;79085500103</t>
  </si>
  <si>
    <t>79085500103</t>
  </si>
  <si>
    <t>UT-CMED-PED-HSJC</t>
  </si>
  <si>
    <t>UNIDADE TRABALHO CLINICA MEDICA E
PEDIATRICA-HSJC</t>
  </si>
  <si>
    <t>-------&gt;79085500102</t>
  </si>
  <si>
    <t>79085500102</t>
  </si>
  <si>
    <t>UT-URG-EMER-HSJC</t>
  </si>
  <si>
    <t>UNIDADE TRABALHO DE URGENCIA E
EMERGENCIA-HSJC</t>
  </si>
  <si>
    <t>-------&gt;79085500104</t>
  </si>
  <si>
    <t>79085500104</t>
  </si>
  <si>
    <t>UT-MAT-INF-HSJC</t>
  </si>
  <si>
    <t>UNIDADE TRABALHO MATERNO
INFANTIL-HSJC</t>
  </si>
  <si>
    <t>-------&gt;79075500017</t>
  </si>
  <si>
    <t>79075500017</t>
  </si>
  <si>
    <t>DA-HSJC</t>
  </si>
  <si>
    <t>DIRETORIA ADMINISTRATIVO B - HSJC</t>
  </si>
  <si>
    <t>--------&gt;79085500100</t>
  </si>
  <si>
    <t>79085500100</t>
  </si>
  <si>
    <t>UT-RH-HSJC</t>
  </si>
  <si>
    <t>UNIDADE TRABALHO DE RECURSOS
HUMANOS-HSJC</t>
  </si>
  <si>
    <t>--------&gt;79085500101</t>
  </si>
  <si>
    <t>79085500101</t>
  </si>
  <si>
    <t>UT-ADMFIN-HSJC</t>
  </si>
  <si>
    <t>UNIDADE TRABALHO ADMINISTRACAO E
FINANCAS-HSJC</t>
  </si>
  <si>
    <t>------&gt;79035500007</t>
  </si>
  <si>
    <t>79035500007</t>
  </si>
  <si>
    <t>GERENCIA DE ASSISTENCIA
FARMACEUTICA-SESA</t>
  </si>
  <si>
    <t>-------&gt;79055500025</t>
  </si>
  <si>
    <t>79055500025</t>
  </si>
  <si>
    <t>NUMEB</t>
  </si>
  <si>
    <t>NUCLEO ESPECIAL MEDICAMENTOS
EXCEPC BASICOS-SESA</t>
  </si>
  <si>
    <t>-------&gt;79055500023</t>
  </si>
  <si>
    <t>79055500023</t>
  </si>
  <si>
    <t>NEACD</t>
  </si>
  <si>
    <t>NUCLEO ESPECIAL ARMAZ CONTROLE E
DISTRIBUICAO-SESA</t>
  </si>
  <si>
    <t>--------&gt;79055500024</t>
  </si>
  <si>
    <t>79055500024</t>
  </si>
  <si>
    <t>NAM</t>
  </si>
  <si>
    <t>NUCLEO DE ALMOXARIFADO DE
MEDICAMENTOS-SESA</t>
  </si>
  <si>
    <t>------&gt;79065500027</t>
  </si>
  <si>
    <t>79065500027</t>
  </si>
  <si>
    <t>UNIDADE INTEGRADA JERONIMO
MONTEIRO</t>
  </si>
  <si>
    <t>-------&gt;79085500145</t>
  </si>
  <si>
    <t>79085500145</t>
  </si>
  <si>
    <t>UT-NUTRIDIET-UIJM</t>
  </si>
  <si>
    <t>UNIDADE TRABALHO NUTRICAO E
DIETETICA-UIJM</t>
  </si>
  <si>
    <t>-------&gt;79065500028</t>
  </si>
  <si>
    <t>79065500028</t>
  </si>
  <si>
    <t>CG-UIJM</t>
  </si>
  <si>
    <t>CONSELHO GESTOR-UIJM</t>
  </si>
  <si>
    <t>-------&gt;79085500142</t>
  </si>
  <si>
    <t>79085500142</t>
  </si>
  <si>
    <t>UT-AMB-PS-UIJM</t>
  </si>
  <si>
    <t>UNIDADE TRABALHO AMBULATORIO E
PRONTO SOCORRO-UIJM</t>
  </si>
  <si>
    <t>-------&gt;79085500144</t>
  </si>
  <si>
    <t>79085500144</t>
  </si>
  <si>
    <t>UT-LAV-LIMP-UIJM</t>
  </si>
  <si>
    <t>UNIDADE TRABALHO E LAVANDERIA E
LIMPEZA-UIJM</t>
  </si>
  <si>
    <t>-------&gt;79075500021</t>
  </si>
  <si>
    <t>79075500021</t>
  </si>
  <si>
    <t>DA-UIJM</t>
  </si>
  <si>
    <t>DIRETORIA ADMINISTRATIVO B - UIJM</t>
  </si>
  <si>
    <t>--------&gt;79085500140</t>
  </si>
  <si>
    <t>79085500140</t>
  </si>
  <si>
    <t>UT-RH-UIJM</t>
  </si>
  <si>
    <t>UNIDADE TRABALHO E RECURSOS
HUMANOS- UIJM</t>
  </si>
  <si>
    <t>--------&gt;79085500141</t>
  </si>
  <si>
    <t>79085500141</t>
  </si>
  <si>
    <t>UT-ADMFIN-UIJM</t>
  </si>
  <si>
    <t>UNIDADE TRABALHO DE
ADMINISTRACAO E FINANCAS-UIJM</t>
  </si>
  <si>
    <t>-------&gt;79085500143</t>
  </si>
  <si>
    <t>79085500143</t>
  </si>
  <si>
    <t>UT-CMED-CIRESTE-UIJM</t>
  </si>
  <si>
    <t>UNIDADE TRABALHO CLINIC MED CIR
ESTERILIZACAO-UIJM</t>
  </si>
  <si>
    <t>------&gt;79035500003</t>
  </si>
  <si>
    <t>79035500003</t>
  </si>
  <si>
    <t>GEPORAS</t>
  </si>
  <si>
    <t>GERENCIA POLITICA ORG REDES DE
ATENCAO EM SAUDE</t>
  </si>
  <si>
    <t>-------&gt;79055500007</t>
  </si>
  <si>
    <t>79055500007</t>
  </si>
  <si>
    <t>NEPSS</t>
  </si>
  <si>
    <t>NUCLEO ESPECIAL DE PROGRAMACAO
DE SERVICO EM SAUDE</t>
  </si>
  <si>
    <t>-------&gt;79055500062</t>
  </si>
  <si>
    <t>79055500062</t>
  </si>
  <si>
    <t>NEAE</t>
  </si>
  <si>
    <t>NUCLEO ESPECIAL DE ATENCAO
ESPECIALIZADA-SESA</t>
  </si>
  <si>
    <t>-------&gt;79055500061</t>
  </si>
  <si>
    <t>79055500061</t>
  </si>
  <si>
    <t>NEAPRI</t>
  </si>
  <si>
    <t>NUCLEO ESPECIAL DE ATENCAO
PRIMARIA-SESA</t>
  </si>
  <si>
    <t>-------&gt;79055500064</t>
  </si>
  <si>
    <t>79055500064</t>
  </si>
  <si>
    <t>NEACAS</t>
  </si>
  <si>
    <t>NUCLEO ESPECIAL DE ATENCAO AS
COND AGUDAS EM SAUDE</t>
  </si>
  <si>
    <t>------&gt;79065500015</t>
  </si>
  <si>
    <t>79065500015</t>
  </si>
  <si>
    <t>HEUE</t>
  </si>
  <si>
    <t>HOSPITAL SAO LUCAS</t>
  </si>
  <si>
    <t>-------&gt;79075500015</t>
  </si>
  <si>
    <t>79075500015</t>
  </si>
  <si>
    <t>DA-HSL</t>
  </si>
  <si>
    <t>DIRETORIA ADMINISTRATIVO A -HSL</t>
  </si>
  <si>
    <t>--------&gt;79085500089</t>
  </si>
  <si>
    <t>79085500089</t>
  </si>
  <si>
    <t>UT-SERVG-HSL</t>
  </si>
  <si>
    <t>UNIDADE TRABALHO DE SERVICOS
GERAIS-HSL</t>
  </si>
  <si>
    <t>--------&gt;79085500088</t>
  </si>
  <si>
    <t>79085500088</t>
  </si>
  <si>
    <t>UT-FINSUPRI-HSL</t>
  </si>
  <si>
    <t>UNIDADE TRABALHO  DE FINANCAS E
SUPRIMENTOS-HSL</t>
  </si>
  <si>
    <t>--------&gt;79085500087</t>
  </si>
  <si>
    <t>79085500087</t>
  </si>
  <si>
    <t>UT-RH-HSL</t>
  </si>
  <si>
    <t>UNIDADE TRABALHO DE RECURSOS
HUMANOS-HSL</t>
  </si>
  <si>
    <t>-------&gt;79075500016</t>
  </si>
  <si>
    <t>79075500016</t>
  </si>
  <si>
    <t>DT-HSL</t>
  </si>
  <si>
    <t>DIRETORIA TECNICO A -HSL</t>
  </si>
  <si>
    <t>--------&gt;79085500095</t>
  </si>
  <si>
    <t>79085500095</t>
  </si>
  <si>
    <t>UT-NUTRI-HSL</t>
  </si>
  <si>
    <t>UNIDADE TRABALHO DE NUTRICAO E
DIETETICA-HSL</t>
  </si>
  <si>
    <t>--------&gt;79085500096</t>
  </si>
  <si>
    <t>79085500096</t>
  </si>
  <si>
    <t>UT-LAB-SAN-RAD-HSL</t>
  </si>
  <si>
    <t>UNIDADE TRABALHO  LABORAT DE
SANGUE RADIOLOGIA-HSL</t>
  </si>
  <si>
    <t>--------&gt;79085500090</t>
  </si>
  <si>
    <t>79085500090</t>
  </si>
  <si>
    <t>UT-CCIR-HSL</t>
  </si>
  <si>
    <t>UNIDADE TRABALHO DE CENTRO
CIRURGICO-HSL</t>
  </si>
  <si>
    <t>--------&gt;79085500094</t>
  </si>
  <si>
    <t>79085500094</t>
  </si>
  <si>
    <t>UT-EDCONT-HSL</t>
  </si>
  <si>
    <t>UNIDADE TRABALHO DE EDUCACAO
CONTINUADA-HSL</t>
  </si>
  <si>
    <t>--------&gt;79085500091</t>
  </si>
  <si>
    <t>79085500091</t>
  </si>
  <si>
    <t>UT-CLINICAS-HSL</t>
  </si>
  <si>
    <t>UNIDADE TRABALHO DE CLINICAS - HSL</t>
  </si>
  <si>
    <t>--------&gt;79085500093</t>
  </si>
  <si>
    <t>79085500093</t>
  </si>
  <si>
    <t>UT-PS-HSL</t>
  </si>
  <si>
    <t>UNIDADE TRABALHO DE PRONTO
SOCORRO-HSL</t>
  </si>
  <si>
    <t>--------&gt;79085500092</t>
  </si>
  <si>
    <t>79085500092</t>
  </si>
  <si>
    <t>UT-FARM-HSL</t>
  </si>
  <si>
    <t>UNIDADE TRABALHO E FARMACIA-HSL</t>
  </si>
  <si>
    <t>--------&gt;79085500098</t>
  </si>
  <si>
    <t>79085500098</t>
  </si>
  <si>
    <t>UT-TERAP-INT-HSL</t>
  </si>
  <si>
    <t>UNIDADE TRABALHO DE TERAPIA
INTENSIVA-HSL</t>
  </si>
  <si>
    <t>--------&gt;79085500097</t>
  </si>
  <si>
    <t>79085500097</t>
  </si>
  <si>
    <t>UT-SOCIO-TERAP-HSL</t>
  </si>
  <si>
    <t>UNIDADE TRABALHO DE SOCIO
TERAPEUTA-HSL</t>
  </si>
  <si>
    <t>--------&gt;79085500099</t>
  </si>
  <si>
    <t>79085500099</t>
  </si>
  <si>
    <t>UT-ARQMEDFAT-HSL</t>
  </si>
  <si>
    <t>UNIDADE TRABALHO ARQUIV MED
ESTATE FATURAMENTO-HSL</t>
  </si>
  <si>
    <t>-------&gt;79065500016</t>
  </si>
  <si>
    <t>79065500016</t>
  </si>
  <si>
    <t>CG-HSL</t>
  </si>
  <si>
    <t>CONSELHO GESTOR-HSL</t>
  </si>
  <si>
    <t>------&gt;79065500023</t>
  </si>
  <si>
    <t>79065500023</t>
  </si>
  <si>
    <t>CENTRO  ATEND PSIQ ARISTIDES ALEX
CAMPOS-CAPAAC</t>
  </si>
  <si>
    <t>-------&gt;79085500126</t>
  </si>
  <si>
    <t>79085500126</t>
  </si>
  <si>
    <t>UT-CUR-PERM-CAPAAC</t>
  </si>
  <si>
    <t>UNIDADE TRABALHO E CURTA
PERMANENCIA-CAPAAC</t>
  </si>
  <si>
    <t>-------&gt;79085500127</t>
  </si>
  <si>
    <t>79085500127</t>
  </si>
  <si>
    <t>UT-ATPSIC-SOC-CAPAAC</t>
  </si>
  <si>
    <t>UNIDADE TRABALHO ATENCAO
PSICO-SOCIAL-CAPAAC</t>
  </si>
  <si>
    <t>-------&gt;79085500125</t>
  </si>
  <si>
    <t>79085500125</t>
  </si>
  <si>
    <t>UT-TERAP-OCUP-CAPAAC</t>
  </si>
  <si>
    <t>UNIDADE TRABALHO DE TERAPIA
OCUPACIONAL-CAPAAC</t>
  </si>
  <si>
    <t>-------&gt;79085500131</t>
  </si>
  <si>
    <t>79085500131</t>
  </si>
  <si>
    <t>UT-HIG-LAVCOS-CAPAAC</t>
  </si>
  <si>
    <t>UNIDADE TRABALHO HIGIENE LAV E
COSTURARIA-CAPAAC</t>
  </si>
  <si>
    <t>-------&gt;79085500128</t>
  </si>
  <si>
    <t>79085500128</t>
  </si>
  <si>
    <t>UT-NEUR-ADINF-CAPAAC</t>
  </si>
  <si>
    <t>UNIDADE TRABALHO NEUROLOG
ADULTA E INFANTIL-CAPAAC</t>
  </si>
  <si>
    <t>-------&gt;79075500019</t>
  </si>
  <si>
    <t>79075500019</t>
  </si>
  <si>
    <t>DA-CAPAAC</t>
  </si>
  <si>
    <t>DIRETORIA ADMINISTRATIVO B -
CAPAAC</t>
  </si>
  <si>
    <t>--------&gt;79085500123</t>
  </si>
  <si>
    <t>79085500123</t>
  </si>
  <si>
    <t>UT-RH-CAPAAC</t>
  </si>
  <si>
    <t>UNIDADE TRABALHO DE RECURSOS
HUMANOS -CAPAAC</t>
  </si>
  <si>
    <t>--------&gt;79085500124</t>
  </si>
  <si>
    <t>79085500124</t>
  </si>
  <si>
    <t>UT-ADMFIN-CAPAAC</t>
  </si>
  <si>
    <t>UNIDADE TRABALHO ADMINSITRACAO E
FINANCAS-CAPAAC</t>
  </si>
  <si>
    <t>-------&gt;79085500130</t>
  </si>
  <si>
    <t>79085500130</t>
  </si>
  <si>
    <t>UT-REC-INFORM-CAPAAC</t>
  </si>
  <si>
    <t>UNIDADE TRABALHO DE RECEPCAO E
INFORMACAO-CAPAAC</t>
  </si>
  <si>
    <t>-------&gt;79085500129</t>
  </si>
  <si>
    <t>79085500129</t>
  </si>
  <si>
    <t>UT-NUTRIDIET-CAPAAC</t>
  </si>
  <si>
    <t>UNIDADE TRABALHO NUTRICAO E
DIETETICA-CAPAAC</t>
  </si>
  <si>
    <t>-------&gt;79065500030</t>
  </si>
  <si>
    <t>79065500030</t>
  </si>
  <si>
    <t>CG-CAPAAC</t>
  </si>
  <si>
    <t>CONSELHO GESTOR - CAPAAC</t>
  </si>
  <si>
    <t>-----&gt;79011200002</t>
  </si>
  <si>
    <t>79011200002</t>
  </si>
  <si>
    <t>CONSELHO ESTADUAL DE SAUDE -
SESA</t>
  </si>
  <si>
    <t>----&gt;73011200001</t>
  </si>
  <si>
    <t>73011200001</t>
  </si>
  <si>
    <t>SECRET DE EST DA
SEGURANCA PUBLIC E
DEFESA SOCIAL</t>
  </si>
  <si>
    <t>27142025000186</t>
  </si>
  <si>
    <t>SECRETARIA DE ESTADO
DA SEGURANCA PUBLICA E
DEFESA SOCIAL</t>
  </si>
  <si>
    <t>SECRETARIA DE EST
DA SEGURANCA PUBLI
E DEF SOCIAL</t>
  </si>
  <si>
    <t>-----&gt;73022000007</t>
  </si>
  <si>
    <t>73022000007</t>
  </si>
  <si>
    <t>AEPCES</t>
  </si>
  <si>
    <t>ASSESSORIA ESPECIAL DA
POLICIA CIVIL</t>
  </si>
  <si>
    <t>-----&gt;73023900003</t>
  </si>
  <si>
    <t>73023900003</t>
  </si>
  <si>
    <t>SEI</t>
  </si>
  <si>
    <t>SUBSECRETARIA DE ESTADO
DE INTELIGENCIA</t>
  </si>
  <si>
    <t>------&gt;73033900008</t>
  </si>
  <si>
    <t>73033900008</t>
  </si>
  <si>
    <t>GDD</t>
  </si>
  <si>
    <t>GERENCIA DO
DISQUE-DENUNCIA</t>
  </si>
  <si>
    <t>------&gt;73033900014</t>
  </si>
  <si>
    <t>73033900014</t>
  </si>
  <si>
    <t>GINT</t>
  </si>
  <si>
    <t>GERENCIA DE INTELIGENCIA -
GINT</t>
  </si>
  <si>
    <t>------&gt;73033900006</t>
  </si>
  <si>
    <t>73033900006</t>
  </si>
  <si>
    <t>GERENCIA DE
CONTRA-INTELIGENCIA</t>
  </si>
  <si>
    <t>------&gt;73033900009</t>
  </si>
  <si>
    <t>73033900009</t>
  </si>
  <si>
    <t>GEOT</t>
  </si>
  <si>
    <t>GERENCIA DE OPERACOES
TECNICAS</t>
  </si>
  <si>
    <t>------&gt;73033900007</t>
  </si>
  <si>
    <t>73033900007</t>
  </si>
  <si>
    <t>GOI</t>
  </si>
  <si>
    <t>GERENCIA DE OPERACOES
DE INTELIGENCIA</t>
  </si>
  <si>
    <t>-----&gt;73023900002</t>
  </si>
  <si>
    <t>73023900002</t>
  </si>
  <si>
    <t>SGA</t>
  </si>
  <si>
    <t>SUBSECRETARIA DE  ESTADO
DE GESTAO ADMINISTRATIVA</t>
  </si>
  <si>
    <t>------&gt;73033900004</t>
  </si>
  <si>
    <t>73033900004</t>
  </si>
  <si>
    <t>GERENCIA DE LICITACOES E
CONTRATOS</t>
  </si>
  <si>
    <t>------&gt;73033900018</t>
  </si>
  <si>
    <t>73033900018</t>
  </si>
  <si>
    <t>GERENCIA DE CONVENIOS E
CAPTACAO DE RECURSOS</t>
  </si>
  <si>
    <t>------&gt;73033900003</t>
  </si>
  <si>
    <t>73033900003</t>
  </si>
  <si>
    <t>-------&gt;73034700004</t>
  </si>
  <si>
    <t>73034700004</t>
  </si>
  <si>
    <t>GRUPO DE RECURSOS
HUMANOS</t>
  </si>
  <si>
    <t>-------&gt;73034700002</t>
  </si>
  <si>
    <t>73034700002</t>
  </si>
  <si>
    <t>-------&gt;73034700003</t>
  </si>
  <si>
    <t>73034700003</t>
  </si>
  <si>
    <t>-------&gt;73034700001</t>
  </si>
  <si>
    <t>73034700001</t>
  </si>
  <si>
    <t>------&gt;73033900010</t>
  </si>
  <si>
    <t>73033900010</t>
  </si>
  <si>
    <t>GERENCIA TECNOLOGIA DA
INFORMACAO E
COMUNICACAO</t>
  </si>
  <si>
    <t>------&gt;73033900005</t>
  </si>
  <si>
    <t>73033900005</t>
  </si>
  <si>
    <t>GEARE</t>
  </si>
  <si>
    <t>GERENCIA DE ARQUITETURA
E ENGENHARIA</t>
  </si>
  <si>
    <t>-----&gt;73011200004</t>
  </si>
  <si>
    <t>73011200004</t>
  </si>
  <si>
    <t>CONSELHO ESTADUAL
SEGURANCA PUBL E DEFESA
SOCIAL</t>
  </si>
  <si>
    <t>-----&gt;73022000001</t>
  </si>
  <si>
    <t>73022000001</t>
  </si>
  <si>
    <t>-----&gt;73023900001</t>
  </si>
  <si>
    <t>73023900001</t>
  </si>
  <si>
    <t>SII</t>
  </si>
  <si>
    <t>SUBSEC ESTADO DE
INTEGRACAO INSTITUCIONAL</t>
  </si>
  <si>
    <t>------&gt;73033900015</t>
  </si>
  <si>
    <t>73033900015</t>
  </si>
  <si>
    <t>GPM</t>
  </si>
  <si>
    <t>GERENCIA DE PROTECAO A
MULHER</t>
  </si>
  <si>
    <t>------&gt;73033900017</t>
  </si>
  <si>
    <t>73033900017</t>
  </si>
  <si>
    <t>GEOPI</t>
  </si>
  <si>
    <t>GERENCIA DE OPERACAO
INTEGRADAS</t>
  </si>
  <si>
    <t>------&gt;73025500002</t>
  </si>
  <si>
    <t>73025500002</t>
  </si>
  <si>
    <t>ODS</t>
  </si>
  <si>
    <t>OUVIDORIA GERAL DE
SEGURANCA PUBLICA
DEFESA SOCIAL</t>
  </si>
  <si>
    <t>------&gt;73035500001</t>
  </si>
  <si>
    <t>73035500001</t>
  </si>
  <si>
    <t>CIODES</t>
  </si>
  <si>
    <t>GERENCIA DO CENTRO INT
OPERACOES DE DEFESA
SOCIAL</t>
  </si>
  <si>
    <t>------&gt;73033900002</t>
  </si>
  <si>
    <t>73033900002</t>
  </si>
  <si>
    <t>GICI</t>
  </si>
  <si>
    <t>GERENCIA INTEGRACAO
COMUNITARIA E
INSTITUCIONAL</t>
  </si>
  <si>
    <t>-----&gt;73022000006</t>
  </si>
  <si>
    <t>73022000006</t>
  </si>
  <si>
    <t>AEPMES</t>
  </si>
  <si>
    <t>ASSESSORIA ESPECIAL DA
POLICIA MILITAR</t>
  </si>
  <si>
    <t>-----&gt;73022000005</t>
  </si>
  <si>
    <t>73022000005</t>
  </si>
  <si>
    <t>ASPAD</t>
  </si>
  <si>
    <t>ASSESSORIA
PROCEDIMENTOS
ADMINISTRATIVOS</t>
  </si>
  <si>
    <t>-----&gt;73023900004</t>
  </si>
  <si>
    <t>73023900004</t>
  </si>
  <si>
    <t>SGE</t>
  </si>
  <si>
    <t>SUBSECRETARIA DE ESTADO
DE GESTAO ESTRATEGICA</t>
  </si>
  <si>
    <t>------&gt;73033900016</t>
  </si>
  <si>
    <t>73033900016</t>
  </si>
  <si>
    <t>GERENCIA DE ATENCAO AO
SERVIDOR</t>
  </si>
  <si>
    <t>------&gt;73033900011</t>
  </si>
  <si>
    <t>73033900011</t>
  </si>
  <si>
    <t>GERENCIA DE PROJETOS
ESPECIAIS</t>
  </si>
  <si>
    <t>------&gt;73033900012</t>
  </si>
  <si>
    <t>73033900012</t>
  </si>
  <si>
    <t>GEOSP</t>
  </si>
  <si>
    <t>GERENCIA DO
OBSERVATORIO DA
SEGURANCA PUBLICA</t>
  </si>
  <si>
    <t>-----&gt;73022000002</t>
  </si>
  <si>
    <t>73022000002</t>
  </si>
  <si>
    <t>AECBMES</t>
  </si>
  <si>
    <t>ASSESSORIA ESPECIAL DO
CORPO DE BOMBEIROS
MILITAR</t>
  </si>
  <si>
    <t>-----&gt;73022000004</t>
  </si>
  <si>
    <t>73022000004</t>
  </si>
  <si>
    <t>----&gt;76011200001</t>
  </si>
  <si>
    <t>76011200001</t>
  </si>
  <si>
    <t>SECRETARIA DE ESTADO DE
ESPORTE E
LAZER-SESPORT</t>
  </si>
  <si>
    <t>07412119000110</t>
  </si>
  <si>
    <t>SECRETARIA
DE ESTADO
DE ESPORTES
E LAZER</t>
  </si>
  <si>
    <t>-----&gt;76023900001</t>
  </si>
  <si>
    <t>76023900001</t>
  </si>
  <si>
    <t>SUBSEC  EST PARA
ASSUNTOS
ADMINISTRAVIVOS-SESPORT</t>
  </si>
  <si>
    <t>------&gt;76035500001</t>
  </si>
  <si>
    <t>76035500001</t>
  </si>
  <si>
    <t>GEADM</t>
  </si>
  <si>
    <t>GERENCIA TECNICO-
ADMINISTRATIVA-SESPORT</t>
  </si>
  <si>
    <t>-------&gt;76045500003</t>
  </si>
  <si>
    <t>76045500003</t>
  </si>
  <si>
    <t>SUBGTA</t>
  </si>
  <si>
    <t>SUBGERENCIA TECNICO
ADMINISTRATIVO</t>
  </si>
  <si>
    <t>------&gt;76034700003</t>
  </si>
  <si>
    <t>76034700003</t>
  </si>
  <si>
    <t>GRUPO FINANCEIRO
SETORIAL-SESPORT</t>
  </si>
  <si>
    <t>------&gt;76035500006</t>
  </si>
  <si>
    <t>76035500006</t>
  </si>
  <si>
    <t>GERENCIA DE CONTRATOS
E CONVENIOS-SESPORT</t>
  </si>
  <si>
    <t>-------&gt;76045500008</t>
  </si>
  <si>
    <t>76045500008</t>
  </si>
  <si>
    <t>SUBOC</t>
  </si>
  <si>
    <t>SUBGERENCIA DE OBRAS E
CONVENIOS - SESPORT</t>
  </si>
  <si>
    <t>-------&gt;76045500005</t>
  </si>
  <si>
    <t>76045500005</t>
  </si>
  <si>
    <t>SUBGECON</t>
  </si>
  <si>
    <t>SUBGERCIA DE CONTRATOS
E CONVENIOS</t>
  </si>
  <si>
    <t>------&gt;76034700002</t>
  </si>
  <si>
    <t>76034700002</t>
  </si>
  <si>
    <t>GRUPO DE PLANEJAMENTO
E ORCAMENTO-SESPORT</t>
  </si>
  <si>
    <t>------&gt;76034700001</t>
  </si>
  <si>
    <t>76034700001</t>
  </si>
  <si>
    <t>GRUPO DE ADMINIST E
RECURSOS
HUMANOS-SESPORT</t>
  </si>
  <si>
    <t>-----&gt;76023900002</t>
  </si>
  <si>
    <t>76023900002</t>
  </si>
  <si>
    <t>SUBEEL</t>
  </si>
  <si>
    <t>SUBSECRET DE ESTADO DE
ESPORTE EDUC COMUN E
LAZER</t>
  </si>
  <si>
    <t>------&gt;76035500002</t>
  </si>
  <si>
    <t>76035500002</t>
  </si>
  <si>
    <t>GEFR</t>
  </si>
  <si>
    <t>GERENCIA ESPORTE DE
FORMACAO E
RENDIMENTO-SESPORT</t>
  </si>
  <si>
    <t>------&gt;76035500003</t>
  </si>
  <si>
    <t>76035500003</t>
  </si>
  <si>
    <t>GEECL</t>
  </si>
  <si>
    <t>GERENCIA DE ESPORTE
EDUC COMUNIT E
LAZER-SESPORT</t>
  </si>
  <si>
    <t>-------&gt;76045500010</t>
  </si>
  <si>
    <t>76045500010</t>
  </si>
  <si>
    <t>SUBGPEE</t>
  </si>
  <si>
    <t>SUBGERCIA DE PROJETOS E
ESPORTE EDUCACIONAL</t>
  </si>
  <si>
    <t>-----&gt;76022000001</t>
  </si>
  <si>
    <t>76022000001</t>
  </si>
  <si>
    <t>GABINETE DO
SECRETARIO-SESPORT</t>
  </si>
  <si>
    <t>-----&gt;76023900004</t>
  </si>
  <si>
    <t>76023900004</t>
  </si>
  <si>
    <t>SUBFOR</t>
  </si>
  <si>
    <t>SUBSEC ESTADO DE
FORMACAO E
RENDIMENTOS</t>
  </si>
  <si>
    <t>------&gt;76045500011</t>
  </si>
  <si>
    <t>76045500011</t>
  </si>
  <si>
    <t>SUBGEFR</t>
  </si>
  <si>
    <t>SUBGERCIA DE ESPORTE,
FORMACAO E RENDIMENTO</t>
  </si>
  <si>
    <t>-----&gt;76011200002</t>
  </si>
  <si>
    <t>76011200002</t>
  </si>
  <si>
    <t>CEEL</t>
  </si>
  <si>
    <t>CONSELHO ESTADUAL DE
ESPORTE E LAZER-CEEL</t>
  </si>
  <si>
    <t>-----&gt;76022000002</t>
  </si>
  <si>
    <t>76022000002</t>
  </si>
  <si>
    <t>ASSESSORIA
TECNICA-SESPORT</t>
  </si>
  <si>
    <t>----&gt;41011200008</t>
  </si>
  <si>
    <t>41011200008</t>
  </si>
  <si>
    <t>COMISSAO ESTADUAL DO
TRABALHO - CET - SETADES</t>
  </si>
  <si>
    <t>03252312000180</t>
  </si>
  <si>
    <t>SECRETARIA DE ESTADO DE
TRABALHO,ASSISTENCIA E
DESENVOLVIMENTO SOCIAL
- SETADES</t>
  </si>
  <si>
    <t>SECRETARIA DO
TRABALHO,
ASSIST E
DESENV SOCIAL</t>
  </si>
  <si>
    <t>----&gt;41011200001</t>
  </si>
  <si>
    <t>41011200001</t>
  </si>
  <si>
    <t>SEC DE ES DO TRAB ASSIST
E DESENV SOCIAL -
SETADES</t>
  </si>
  <si>
    <t>-----&gt;41023900009</t>
  </si>
  <si>
    <t>41023900009</t>
  </si>
  <si>
    <t>SUBAPI</t>
  </si>
  <si>
    <t>SUBSEC EST ARTICULACAO
POL
INTERSETORIAIS-SUBAPI</t>
  </si>
  <si>
    <t>------&gt;41035500019</t>
  </si>
  <si>
    <t>41035500019</t>
  </si>
  <si>
    <t>GER CAPACITACAO, ARTIC E
MOBILIZACAO - SETADES</t>
  </si>
  <si>
    <t>------&gt;41035500018</t>
  </si>
  <si>
    <t>41035500018</t>
  </si>
  <si>
    <t>GER ARTICULACAO PROJ
SOC INTERSETORIAIS -
SETADES</t>
  </si>
  <si>
    <t>-----&gt;41022000004</t>
  </si>
  <si>
    <t>41022000004</t>
  </si>
  <si>
    <t>ASSESSORIA TECNICA -
SETADES</t>
  </si>
  <si>
    <t>-----&gt;41011200013</t>
  </si>
  <si>
    <t>41011200013</t>
  </si>
  <si>
    <t>CONSEA-ES</t>
  </si>
  <si>
    <t>CONS E DE SEG ALIMENTAR
E NUTRIC DO ES -
CONSEA-ES</t>
  </si>
  <si>
    <t>-----&gt;41023900003</t>
  </si>
  <si>
    <t>41023900003</t>
  </si>
  <si>
    <t>SUBAAD</t>
  </si>
  <si>
    <t>SUBSEC ESTADO PARA
ASSUNTOS ADMINIST -
SETADES</t>
  </si>
  <si>
    <t>------&gt;41034700006</t>
  </si>
  <si>
    <t>41034700006</t>
  </si>
  <si>
    <t>GRUPO DE RECURSOS
HUMANOS - SETADES</t>
  </si>
  <si>
    <t>------&gt;41034700008</t>
  </si>
  <si>
    <t>41034700008</t>
  </si>
  <si>
    <t>GRUPO FINANCEIRO
SETORIAL-SETADES</t>
  </si>
  <si>
    <t>------&gt;41034700007</t>
  </si>
  <si>
    <t>41034700007</t>
  </si>
  <si>
    <t>GRUPO DE PLANEJAMENTO
E ORCAMENTO - SETADES</t>
  </si>
  <si>
    <t>------&gt;41035500013</t>
  </si>
  <si>
    <t>41035500013</t>
  </si>
  <si>
    <t>GGCONV</t>
  </si>
  <si>
    <t>GERENCIA DE GESTAO DE
CONVENIOS - SETADES</t>
  </si>
  <si>
    <t>-------&gt;41034700010</t>
  </si>
  <si>
    <t>41034700010</t>
  </si>
  <si>
    <t>CCONV</t>
  </si>
  <si>
    <t>COORDENACAO DE
CONVENIOS - SETADES</t>
  </si>
  <si>
    <t>------&gt;41035500014</t>
  </si>
  <si>
    <t>41035500014</t>
  </si>
  <si>
    <t>GERENCIA ADMINISTRATIVA -
SETADES</t>
  </si>
  <si>
    <t>-------&gt;41034700005</t>
  </si>
  <si>
    <t>41034700005</t>
  </si>
  <si>
    <t>GRUPO DE ADMINISTRACAO -
SETADES</t>
  </si>
  <si>
    <t>-------&gt;41034700009</t>
  </si>
  <si>
    <t>41034700009</t>
  </si>
  <si>
    <t>CCONT</t>
  </si>
  <si>
    <t>COORDENACAO DE
CONTRATOS - SETADES</t>
  </si>
  <si>
    <t>-----&gt;41023900008</t>
  </si>
  <si>
    <t>41023900008</t>
  </si>
  <si>
    <t>SUBSEC EST TRABALHO,EMP
E GERACAO DE
RENDA-SUBTRAB</t>
  </si>
  <si>
    <t>------&gt;41034700011</t>
  </si>
  <si>
    <t>41034700011</t>
  </si>
  <si>
    <t>NCA</t>
  </si>
  <si>
    <t>NUCLEO DE COORDENACAO
DAS AGENCIAS DO
TRABALHADOR</t>
  </si>
  <si>
    <t>------&gt;41035500011</t>
  </si>
  <si>
    <t>41035500011</t>
  </si>
  <si>
    <t>GEQP</t>
  </si>
  <si>
    <t>GERENCIA EMPREGO E
QUALIF PROFISSIONAL -
SETADES</t>
  </si>
  <si>
    <t>-------&gt;41034700015</t>
  </si>
  <si>
    <t>41034700015</t>
  </si>
  <si>
    <t>CQP</t>
  </si>
  <si>
    <t>COORDENACAO DE
QUALIFICACAO
PROFISSIONAL - SETADES</t>
  </si>
  <si>
    <t>-----&gt;41022000005</t>
  </si>
  <si>
    <t>41022000005</t>
  </si>
  <si>
    <t>UNIDADE EXECUTORA DE
CONTROLE INTERNO - UECI</t>
  </si>
  <si>
    <t>-----&gt;41011200009</t>
  </si>
  <si>
    <t>41011200009</t>
  </si>
  <si>
    <t>CEAS</t>
  </si>
  <si>
    <t>CONSELHO ESTADUAL DE
ASSISTENCIA SOCIAL - CEAS</t>
  </si>
  <si>
    <t>-----&gt;41011200014</t>
  </si>
  <si>
    <t>41011200014</t>
  </si>
  <si>
    <t>CONSELHO ESTADUAL DO
TRABALHO - SETADES</t>
  </si>
  <si>
    <t>-----&gt;41022000003</t>
  </si>
  <si>
    <t>41022000003</t>
  </si>
  <si>
    <t>GABINETE DO SECRETARIO -
SETADES</t>
  </si>
  <si>
    <t>-----&gt;41023900010</t>
  </si>
  <si>
    <t>41023900010</t>
  </si>
  <si>
    <t>SUBSEC EST GESTAO DE
PROGRAMAS E PROJETOS -
SUBGEP</t>
  </si>
  <si>
    <t>------&gt;41052000001</t>
  </si>
  <si>
    <t>41052000001</t>
  </si>
  <si>
    <t>NAGI</t>
  </si>
  <si>
    <t>NUCLEO AVALIACAO E
GESTAO
INFORMACAO-NAGI-SETADES</t>
  </si>
  <si>
    <t>-----&gt;41023900004</t>
  </si>
  <si>
    <t>41023900004</t>
  </si>
  <si>
    <t>SUBADES</t>
  </si>
  <si>
    <t>SUBSEC ESTADO DE
ASSISTENCIA DES SOCIAL -
SETADES</t>
  </si>
  <si>
    <t>------&gt;41035500007</t>
  </si>
  <si>
    <t>41035500007</t>
  </si>
  <si>
    <t>GSAN</t>
  </si>
  <si>
    <t>GER SEGURANCA
ALIMENTAR E NUTRICIONAL -
SETADES</t>
  </si>
  <si>
    <t>------&gt;41035500017</t>
  </si>
  <si>
    <t>41035500017</t>
  </si>
  <si>
    <t>GBTR</t>
  </si>
  <si>
    <t>GERENCIA BENEFICIOS E
TRANSFER DE RENDA -
SETADES</t>
  </si>
  <si>
    <t>------&gt;41035500016</t>
  </si>
  <si>
    <t>41035500016</t>
  </si>
  <si>
    <t>GPSE</t>
  </si>
  <si>
    <t>GERENCIA DE PROTECAO
SOCIAL ESPECIAL - SETADES</t>
  </si>
  <si>
    <t>------&gt;41035500015</t>
  </si>
  <si>
    <t>41035500015</t>
  </si>
  <si>
    <t>GPSB</t>
  </si>
  <si>
    <t>GERENCIA DE PROTECAO
SOCIAL BASICA - SETADES</t>
  </si>
  <si>
    <t>------&gt;41035500006</t>
  </si>
  <si>
    <t>41035500006</t>
  </si>
  <si>
    <t>GSUAS</t>
  </si>
  <si>
    <t>GER DO SIST UNICO DE
ASSISTENCIA SOCIAL -
SETADES</t>
  </si>
  <si>
    <t>-------&gt;41034700012</t>
  </si>
  <si>
    <t>41034700012</t>
  </si>
  <si>
    <t>CFEAS</t>
  </si>
  <si>
    <t>COORDENACAO DO FUNDO
DE ASSIST SOCIAL -
SETADES</t>
  </si>
  <si>
    <t>-------&gt;41034700013</t>
  </si>
  <si>
    <t>41034700013</t>
  </si>
  <si>
    <t>CVS</t>
  </si>
  <si>
    <t>COORDENACAO VIGILANCIA
SOCIOASSISTENCIAL -
SETADES</t>
  </si>
  <si>
    <t>----&gt;78011200001</t>
  </si>
  <si>
    <t>78011200001</t>
  </si>
  <si>
    <t>SECRETARIA DE ESTADO DO TURISMO-SETUR</t>
  </si>
  <si>
    <t>08750791000189</t>
  </si>
  <si>
    <t>SECRETARIA DE ESTADO DO
TURISMO</t>
  </si>
  <si>
    <t>-----&gt;78022000001</t>
  </si>
  <si>
    <t>78022000001</t>
  </si>
  <si>
    <t>GABINETE DO SECRETARIO - SETUR</t>
  </si>
  <si>
    <t>-----&gt;78022000002</t>
  </si>
  <si>
    <t>78022000002</t>
  </si>
  <si>
    <t>ASSESORIA</t>
  </si>
  <si>
    <t>ASSESSORIA ESPECIAL-SETUR</t>
  </si>
  <si>
    <t>-----&gt;78011200002</t>
  </si>
  <si>
    <t>78011200002</t>
  </si>
  <si>
    <t>CONTURES</t>
  </si>
  <si>
    <t>CONSELHO ESTADUAL DE TURISMO-CONTURES -
SETUR</t>
  </si>
  <si>
    <t>-----&gt;78033900001</t>
  </si>
  <si>
    <t>78033900001</t>
  </si>
  <si>
    <t>SUBSEC</t>
  </si>
  <si>
    <t>SUBSECRETARIO DE ESTADO DE
TURISMO-SETUR</t>
  </si>
  <si>
    <t>------&gt;78035500002</t>
  </si>
  <si>
    <t>78035500002</t>
  </si>
  <si>
    <t>GENTUR</t>
  </si>
  <si>
    <t>GERENCIA DE ESTUDOS E NEGOCIOS
TURISTICOS-SETUR</t>
  </si>
  <si>
    <t>------&gt;78035500003</t>
  </si>
  <si>
    <t>78035500003</t>
  </si>
  <si>
    <t>GESTUR</t>
  </si>
  <si>
    <t>GERENCIA DE GESTAO DO TURISMO-SETUR</t>
  </si>
  <si>
    <t>------&gt;78035500004</t>
  </si>
  <si>
    <t>78035500004</t>
  </si>
  <si>
    <t>GEMAKT</t>
  </si>
  <si>
    <t>GERENCIA DE MARKETING TURISTICO - SETUR</t>
  </si>
  <si>
    <t>-----&gt;78035500001</t>
  </si>
  <si>
    <t>78035500001</t>
  </si>
  <si>
    <t>GERENCIA TECNICO-ADMINISTRATIVO-SETUR</t>
  </si>
  <si>
    <t>------&gt;78034700003</t>
  </si>
  <si>
    <t>78034700003</t>
  </si>
  <si>
    <t>GRUPO FINANCEIRO SETORIAL-SETUR</t>
  </si>
  <si>
    <t>------&gt;78034700002</t>
  </si>
  <si>
    <t>78034700002</t>
  </si>
  <si>
    <t>GRUPO DE PLANEJAMENTO E
ORCAMENTO-SETUR</t>
  </si>
  <si>
    <t>------&gt;78034700001</t>
  </si>
  <si>
    <t>78034700001</t>
  </si>
  <si>
    <t>GRUPO DE ADMINIST E RECURSOS
HUMANOS-SETUR</t>
  </si>
  <si>
    <t>----&gt;SUREC</t>
  </si>
  <si>
    <t>Subsecretaria de Receita</t>
  </si>
  <si>
    <t>80228234000120</t>
  </si>
  <si>
    <t>Secretaria
de Finanças</t>
  </si>
  <si>
    <t>Secretaria de
Finanças</t>
  </si>
  <si>
    <t>-----&gt;GF</t>
  </si>
  <si>
    <t>Gerência Fiscal</t>
  </si>
  <si>
    <t>-----&gt;GA</t>
  </si>
  <si>
    <t>Gerência de Arrecadação</t>
  </si>
  <si>
    <t>-----&gt;GT</t>
  </si>
  <si>
    <t>GT</t>
  </si>
  <si>
    <t>Gerência Tributária</t>
  </si>
  <si>
    <t>----&gt;SUTES</t>
  </si>
  <si>
    <t>SUTES</t>
  </si>
  <si>
    <t>Subsecretaria de Tesouro</t>
  </si>
  <si>
    <t>-----&gt;GPF</t>
  </si>
  <si>
    <t>GPF</t>
  </si>
  <si>
    <t>Gerência de Política Fiscal</t>
  </si>
  <si>
    <t>-----&gt;GDC</t>
  </si>
  <si>
    <t>GDC</t>
  </si>
  <si>
    <t>Gerência de Contabilidade</t>
  </si>
  <si>
    <t>-----&gt;GDF</t>
  </si>
  <si>
    <t>GDF</t>
  </si>
  <si>
    <t>Gerência de Finanças</t>
  </si>
  <si>
    <t>----&gt;SUATS</t>
  </si>
  <si>
    <t>SUATS</t>
  </si>
  <si>
    <t>Subsecretaria de Atenção à
Saúde</t>
  </si>
  <si>
    <t>72287336000198</t>
  </si>
  <si>
    <t>Secretaria
de Saúde</t>
  </si>
  <si>
    <t>-----&gt;GEAMB</t>
  </si>
  <si>
    <t>GEAMB</t>
  </si>
  <si>
    <t>Gerência Ambulatorial</t>
  </si>
  <si>
    <t>-----&gt;GEFAR</t>
  </si>
  <si>
    <t>GEFAR</t>
  </si>
  <si>
    <t>Gerência Farmacêutica</t>
  </si>
  <si>
    <t>-----&gt;GEHOS</t>
  </si>
  <si>
    <t>GEHOS</t>
  </si>
  <si>
    <t>Gerência Hospitalar</t>
  </si>
  <si>
    <t>-----&gt;GEENF</t>
  </si>
  <si>
    <t>GEENF</t>
  </si>
  <si>
    <t>Gerência de Enfermagem</t>
  </si>
  <si>
    <t>----&gt;SUVIG</t>
  </si>
  <si>
    <t>SUVIG</t>
  </si>
  <si>
    <t>Subsecretaria de Vigilância</t>
  </si>
  <si>
    <t>-----&gt;GETOX</t>
  </si>
  <si>
    <t>GETOX</t>
  </si>
  <si>
    <t>Gerência de Intoxicações</t>
  </si>
  <si>
    <t>-----&gt;GVEP</t>
  </si>
  <si>
    <t>GVEP</t>
  </si>
  <si>
    <t>Gerência de Vigilância
Epidemiológica</t>
  </si>
  <si>
    <t>----&gt;SUE</t>
  </si>
  <si>
    <t>SUE</t>
  </si>
  <si>
    <t>Subsecretaria de Gestão
Estratégica</t>
  </si>
  <si>
    <t>59903850000142</t>
  </si>
  <si>
    <t>Secretaria de
Segurança</t>
  </si>
  <si>
    <t>-----&gt;GPE</t>
  </si>
  <si>
    <t>Gerência de Projetos
Especiais</t>
  </si>
  <si>
    <t>-----&gt;GCO</t>
  </si>
  <si>
    <t>GCO</t>
  </si>
  <si>
    <t>Gerência Comunitária</t>
  </si>
  <si>
    <t>----&gt;SUI</t>
  </si>
  <si>
    <t>SUI</t>
  </si>
  <si>
    <t>Subsecretaria de Inteligência</t>
  </si>
  <si>
    <t>-----&gt;GEI</t>
  </si>
  <si>
    <t>Gerência de Inteligência</t>
  </si>
  <si>
    <t>-----&gt;GOP</t>
  </si>
  <si>
    <t>GOP</t>
  </si>
  <si>
    <t>Gerência de Operações</t>
  </si>
  <si>
    <t>----&gt;18011200001</t>
  </si>
  <si>
    <t>18011200001</t>
  </si>
  <si>
    <t>VG</t>
  </si>
  <si>
    <t>VICE GOVERNADORIA - VG</t>
  </si>
  <si>
    <t>31795560000103</t>
  </si>
  <si>
    <t>VICE GOVERNADORIA DO
ESTADO DO ESPIRITO
SANTO</t>
  </si>
  <si>
    <t>VICE
GOVERNADORIA</t>
  </si>
  <si>
    <t>-----&gt;18022000002</t>
  </si>
  <si>
    <t>18022000002</t>
  </si>
  <si>
    <t>ASSE</t>
  </si>
  <si>
    <t>-----&gt;18022000001</t>
  </si>
  <si>
    <t>18022000001</t>
  </si>
  <si>
    <t>GVG</t>
  </si>
  <si>
    <t>GABINETE VICE
GOVERNADOR</t>
  </si>
  <si>
    <t>Finalístico</t>
  </si>
  <si>
    <t>Gestão e Políticas Públicas</t>
  </si>
  <si>
    <t>Serviços ao Estado</t>
  </si>
  <si>
    <t>Apoio Administrativo</t>
  </si>
  <si>
    <t>Apoio as Políticas Públicas e Áreas Especiais</t>
  </si>
  <si>
    <t>TAB.2 - CODIFICAÇÃO DOS INDICADORES DE CUSTOS 1:   1- PROGRAMAS</t>
  </si>
  <si>
    <t>Operações Especiais</t>
  </si>
  <si>
    <t>Nível 7</t>
  </si>
  <si>
    <t>Nome do Programa</t>
  </si>
  <si>
    <t>Descrição do Programa</t>
  </si>
  <si>
    <t>Tipo</t>
  </si>
  <si>
    <t>CC de Origem</t>
  </si>
  <si>
    <t>Produtos/Serviços Vinculados</t>
  </si>
  <si>
    <t>1 dig</t>
  </si>
  <si>
    <t>7 dig</t>
  </si>
  <si>
    <t>Prod./Serv. 1</t>
  </si>
  <si>
    <t>Prod./Serv. 2</t>
  </si>
  <si>
    <t>Prod./Serv. 3</t>
  </si>
  <si>
    <t>Prod./Serv. 4</t>
  </si>
  <si>
    <t>Prod./Serv. 5</t>
  </si>
  <si>
    <t>Prod./Serv. 6</t>
  </si>
  <si>
    <t>Prod./Serv. 7</t>
  </si>
  <si>
    <t>Prod./Serv. 8</t>
  </si>
  <si>
    <t>Prod./Serv. 9</t>
  </si>
  <si>
    <t>Prod./Serv. 10</t>
  </si>
  <si>
    <t>TRANSPORTE ESCOLAR</t>
  </si>
  <si>
    <t>TRANSPORTE DE ALUNOS</t>
  </si>
  <si>
    <t>42.6.2.3.0.0.0.0.0</t>
  </si>
  <si>
    <t>ALIMENTAÇÃO ESCOLAR</t>
  </si>
  <si>
    <t>SERVIÇO DE REFEIÇÕES</t>
  </si>
  <si>
    <t>42.6.2.2.0.0.0.0.0</t>
  </si>
  <si>
    <t>TAB.2 - CODIFICAÇÃO DOS INDICADORES DE CUSTOS 1:   2- PROJETOS</t>
  </si>
  <si>
    <t>Nome do Projeto</t>
  </si>
  <si>
    <t>Descrição do Projeto</t>
  </si>
  <si>
    <t>3 dig</t>
  </si>
  <si>
    <t>Governo do Estado do Espírito Santo</t>
  </si>
  <si>
    <t>PROGRAMAS E AÇÕES (Cópia)</t>
  </si>
  <si>
    <t>30/05/2023</t>
  </si>
  <si>
    <t>Unidade Gestora / Programa / Ação</t>
  </si>
  <si>
    <t>2023</t>
  </si>
  <si>
    <t>2022</t>
  </si>
  <si>
    <t>2021</t>
  </si>
  <si>
    <t>2020</t>
  </si>
  <si>
    <t>2019</t>
  </si>
  <si>
    <t xml:space="preserve"> - </t>
  </si>
  <si>
    <t>1 - Janeiro</t>
  </si>
  <si>
    <t>2 - Fevereiro</t>
  </si>
  <si>
    <t>3 - Março</t>
  </si>
  <si>
    <t>4 - Abril</t>
  </si>
  <si>
    <t>5 - Maio</t>
  </si>
  <si>
    <t>6 - Junho</t>
  </si>
  <si>
    <t>7 - Julho</t>
  </si>
  <si>
    <t>8 - Agosto</t>
  </si>
  <si>
    <t>9 - Setembro</t>
  </si>
  <si>
    <t>10 - Outubro</t>
  </si>
  <si>
    <t>11 - Novembro</t>
  </si>
  <si>
    <t>12 - Dezembro</t>
  </si>
  <si>
    <t>14 - Encerramento - 14</t>
  </si>
  <si>
    <t>13 - Encerramento - 13</t>
  </si>
  <si>
    <t>010101 - ASSEMBLEIA LEGISLATIVA DO ESTADO DO ESPÍRITO SANTO</t>
  </si>
  <si>
    <t>A base para definir todas as ações do poder público é usualmente definida como “Programa de Governo”. Entretanto, há diferentes formas de organizar o pensamento de gestão, e diferentes aplicações para os termos projeto ou programa, de acordo com o contexto. Neste contexto, qual o significado de “programa” de governo?</t>
  </si>
  <si>
    <t xml:space="preserve">   0041 - GESTÃO LEGISLATIVA </t>
  </si>
  <si>
    <t>Para compreender o que é um programa de governo, algumas definições importantes são:</t>
  </si>
  <si>
    <t xml:space="preserve">   0801 - APOIO ADMINISTRATIVO AO LEGISLATIVO ESTADUAL</t>
  </si>
  <si>
    <t xml:space="preserve">      0003 - PAGAMENTO DE APOSENTADORIA</t>
  </si>
  <si>
    <t xml:space="preserve">      2001 - IMPLEMENTAÇÃO E MANUTENÇÃO DOS SERVIÇOS LEGISLATIVOS</t>
  </si>
  <si>
    <r>
      <t>Ações </t>
    </r>
    <r>
      <rPr>
        <sz val="15"/>
        <color rgb="FF000000"/>
        <rFont val="Arial"/>
        <family val="2"/>
      </rPr>
      <t>– conjunto de atividades organizadas para atender uma demanda, normalmente, continuada. Por exemplo: serviços de atendimento ao público na área de saúde, serviços de coleta de lixo, serviços de monitoramento e orientação de trânsito. Note que nestes casos, o objetivo é sempre perseguido, mas não necessariamente alcançado.</t>
    </r>
  </si>
  <si>
    <t xml:space="preserve">      0046 - CONTRIBUIÇÃO PREVIDENCIÁRIA COMPLEMENTAR</t>
  </si>
  <si>
    <t xml:space="preserve">      2002 - REMUNERAÇÃO DE PESSOAL ATIVO E ENCARGOS SOCIAIS DA ASSEMBLEIA LEGISLATIVA </t>
  </si>
  <si>
    <t>QUANDO SE CRIA UM PROGRAMA, SE QUER IR MAIS FUNDO, SE QUER ENTREGAR ALGI MAIS PARA A SOCIEDADE, SE QUER MUDAR O SATATUS QUO.</t>
  </si>
  <si>
    <t xml:space="preserve">      2001 - ADMINISTRAÇÃO DA UNIDADE</t>
  </si>
  <si>
    <t>020101 - TRIBUNAL DE CONTAS DO ESTADO DO ESPÍRITO SANTO</t>
  </si>
  <si>
    <r>
      <t>Projetos </t>
    </r>
    <r>
      <rPr>
        <sz val="15"/>
        <color rgb="FF000000"/>
        <rFont val="Arial"/>
        <family val="2"/>
      </rPr>
      <t>– projeto é um conjunto de atividades empreendidas para atingir um objetivo específico, é temporário e, normalmente, único e exclusivo. Quando o objetivo do projeto é atingido, ele deixa de existir. Por ser temporário, usualmente, após atingir o objetivo, a equipe de trabalho do projeto também deixa de existir.</t>
    </r>
  </si>
  <si>
    <t xml:space="preserve">      2002 - REMUNERAÇÃO DE PESSOAL ATIVO DA ASSEMBLEIA LEGISLATIVA DO ESTADO ESPÍRITO SANTO</t>
  </si>
  <si>
    <t xml:space="preserve">   0540 - CONTROLE EXTERNO DA GESTÃO DE RECURSOS PÚBLICOS</t>
  </si>
  <si>
    <t xml:space="preserve">      2011 - CAPACITAÇÃO E TREINAMENTO</t>
  </si>
  <si>
    <t>Exemplos típicos de projetos são as obras de construção civil ou de construção pesada. Quando o objetivo a obra é entregue, o projeto termina e a equipe que lá trabalhou deixa de existir.</t>
  </si>
  <si>
    <t xml:space="preserve">      1010 - AQUISIÇÃO, CONSTRUÇÃO, AMPLIAÇÃO E REFORMA DE IMÓVEIS</t>
  </si>
  <si>
    <t xml:space="preserve">      2018 - EXERCÍCIO DO CONTROLE EXTERNO</t>
  </si>
  <si>
    <t xml:space="preserve">      0010 - CONTRIBUIÇÃO PREVIDENCIÁRIA COMPLEMENTAR</t>
  </si>
  <si>
    <t>030101 - TRIBUNAL DE JUSTIÇA DO ESTADO DO ESPÍRITO SANTO</t>
  </si>
  <si>
    <t>Outros exemplos de projetos podem ser: criar um novo sistema de cobrança para o transporte, realizar uma grande festa ou exposição da cidade, criar um novo restaurante popular, implantar sinalização para deficientes visuais, criar um programa de apoio ao jovem, implantar um novo software para cadastro de veículos, dentre outros.</t>
  </si>
  <si>
    <t xml:space="preserve">   0023 - JUSTIÇA ACESSÍVEL COM SOLUÇÃO DE DEMANDAS EFETIVA, ADEQUADA E EM TEMPO RAZOÁVEL</t>
  </si>
  <si>
    <t xml:space="preserve">      2029 - REMUNERAÇÃO DE PESSOAL ATIVO E ENCARGOS SOCIAIS</t>
  </si>
  <si>
    <t>Em geral, os projetos geram resultados mensuráveis. Num projeto de lei, uma equipe (Comissões, Plenária, Partidos) trabalham por um objetivo específico (criar a lei), temporário (quanto está criada, algumas comissões deixam de existir, deputados buscam outros projetos), a lei criada é um resultado.</t>
  </si>
  <si>
    <t xml:space="preserve">      2017 - ADMINISTRAÇÃO DA UNIDADE</t>
  </si>
  <si>
    <t xml:space="preserve">      4020 - VALORIZAÇÃO E DESENVOLVIMENTO DE PESSOAS</t>
  </si>
  <si>
    <t>030901 - FUNDO ESPECIAL DO PODER JUDICIÁRIO DO ESTADO DO ESPÍRITO SANTO</t>
  </si>
  <si>
    <r>
      <t>Programa</t>
    </r>
    <r>
      <rPr>
        <sz val="15"/>
        <color rgb="FF000000"/>
        <rFont val="Arial"/>
        <family val="2"/>
      </rPr>
      <t> – um programa é um conjunto de projetos, ou de ações e projetos, administrados de forma integrada, de forma que, geram benefícios que não existiriam caso os projetos não fossem administrados conjuntamente. Por exemplo, reduzir a pobreza é um desafio que não se consegue com um único projeto. Um conjunto de ações e projetos, administrados de forma que todos estejam alinhados aos objetivos do programa são necessários para reduzir a pobreza (Programa Fome Zero). Neste exemplo, podem ser necessários dezenas de projetos, tais como: mapear as condições sociais do local, mapear as competências e a cultura local, definir um programa de inclusão social, criar um sistema de apoio e fomento à cooperativas, realizar campanhas informativas, etc. Mas todas essas iniciativas só funcionam se forem coordenadas e administradas de forma conjunta. Isoladamente, ou realizada com diferentes públicos, diferentes períodos ou diferentes locais, provavelmente jamais irão gerar os benefícios definidos para o programa.</t>
    </r>
  </si>
  <si>
    <t xml:space="preserve">      2078 - EFETIVIDADE NA PRESTAÇÃO JURISDICIONAL</t>
  </si>
  <si>
    <t>Note que em geral projetos geram resultados e programas geram benefícios.</t>
  </si>
  <si>
    <t>050101 - MINISTÉRIO PÚBLICO DO ESTADO DO ESPÍRITO SANTO</t>
  </si>
  <si>
    <t xml:space="preserve">   0024 - EXERCÍCIO DA FUNÇÃO CONSTITUCIONAL E DO CONTROLE SOCIAL</t>
  </si>
  <si>
    <r>
      <t>Portfólio</t>
    </r>
    <r>
      <rPr>
        <sz val="15"/>
        <color rgb="FF000000"/>
        <rFont val="Arial"/>
        <family val="2"/>
      </rPr>
      <t> – é um conjunto de ações, programas ou projetos, que podem ou não possuir um objetivo comum. Uma organização que administra um portfólio busca maximizar seus resultados globais, independente do resultado individual de um projeto específico.</t>
    </r>
  </si>
  <si>
    <t xml:space="preserve">      2079 - COMUNICAÇÃO INSTITUCIONAL E REALIZAÇÃO DE EVENTOS </t>
  </si>
  <si>
    <t xml:space="preserve">      2091 - REMUNERAÇÃO DE PESSOAL ATIVO E ENCARGOS SOCIAIS </t>
  </si>
  <si>
    <t>Um exemplo típico é um portfólio de investimentos. Muitas vezes, não importa qual é o tipo de investimento da carteira, apenas interessa que a carteira como um todo gere o máximo de retorno possível.</t>
  </si>
  <si>
    <t xml:space="preserve">   0048 - DESENVOLVIMENTO E ADMINISTRAÇÃO INSTITUCIONAL </t>
  </si>
  <si>
    <t xml:space="preserve">      2089 - QUALIFICAÇÃO E APERFEIÇOAMENTO DE MEMBROS E SERVIDORES </t>
  </si>
  <si>
    <t xml:space="preserve">      2020 - ADMINISTRAÇÃO DA UNIDADE </t>
  </si>
  <si>
    <t>Um portfólio de governo pode buscar maximizar o PIB de uma região, independente do tipo de programas ou ações desenvolvidas. Outro exemplo é um departamento de captação de recursos. Este departamento pode ter como objetivo maximizar o impacto social, político ou econômico dos investimentos do governo, independente das áreas onde serão aplicados os recursos. Assim, esse departamento irá priorizar uma carteira de programas, ações e projetos, visando maximizar seu ganho (político, econômico, social).</t>
  </si>
  <si>
    <t xml:space="preserve">      0058 - CONTRIBUIÇÃO PREVIDENCIÁRIA COMPLEMENTAR </t>
  </si>
  <si>
    <t xml:space="preserve">   0073 - CONTROLE SOCIAL DE POLÍTICAS PÚBLICAS</t>
  </si>
  <si>
    <t>050902 - FUNDO ESPECIAL DO MINISTÉRIO PÚBLICO DO ESPÍRITO SANTO</t>
  </si>
  <si>
    <t xml:space="preserve">      4053 - APOIO ÀS AÇÕES DO CENTRO DE ESTUDOS DE APERFEIÇOAMENTO FUNCIONAL - CEAF</t>
  </si>
  <si>
    <t>Desta forma, um programa de governo é um conjunto de ações ou projetos, que devem ser administrados de forma coordenada para que gerem benefícios que não seriam apareceriam caso os mesmos fossem realizados isoladamente.</t>
  </si>
  <si>
    <t xml:space="preserve">      4054 - COMUNICAR: PUBLICIDADE INSTITUCIONAL, CAMPANHAS PREVENTIVAS E EDUCATIVAS</t>
  </si>
  <si>
    <t xml:space="preserve">      1050 - CONSTRUÇÃO, AMPLIAÇÃO E REFORMAS DE PROMOTORIAS DE JUSTIÇA E SEDES ADMINISTRATIVAS</t>
  </si>
  <si>
    <t xml:space="preserve">      4050 - GESTÃO DE TECNOLOGIA DA INFORMAÇÃO</t>
  </si>
  <si>
    <t xml:space="preserve">   0296 - MODERNIZAÇÃO E DESENVOLVIMENTO INSTITUCIONAL</t>
  </si>
  <si>
    <t xml:space="preserve">      2312 - CAPACIDADE OPERACIONAL, REAPARELHAMENTO E MODERNIZAÇÃO DO MPES</t>
  </si>
  <si>
    <t>Entretanto, conforme citado anteriormente, essas definições podem variar um pouco de acordo com o contexto ou aplicação. Por isso, é importante orientar e capacitar as equipes de gestão, visando criar uma termologia comum, bem como constituir a base para o alinhamento da tomada de decisão.</t>
  </si>
  <si>
    <t>060101 - DEFENSORIA PÚBLICA DO ESTADO DO ESPÍRITO SANTO</t>
  </si>
  <si>
    <t xml:space="preserve">   0042 - DEFENSORIA PARA TODOS</t>
  </si>
  <si>
    <t>As definições citadas pelo autor estão alinhadas às diretrizes do Project Management Institute.</t>
  </si>
  <si>
    <t xml:space="preserve">      1101 - REAPARELHAMENTO E MODERNIZAÇÃO DO MPES </t>
  </si>
  <si>
    <t xml:space="preserve">   0551 - DESENVOLVIMENTO E GERAÇÃO DE COMPETÊNCIAS</t>
  </si>
  <si>
    <t xml:space="preserve">      2114 - REMUNERAÇÃO DE PESSOAL ATIVO E ENCARGOS SOCIAIS</t>
  </si>
  <si>
    <t xml:space="preserve">      2016 - MANUTENÇÃO E DESENVOLVIMENTO DA CAPACIDADE OPERACIONAL DO MPES </t>
  </si>
  <si>
    <t xml:space="preserve">      4055 - QUALIFICAÇÃO E APERFEIÇOAMENTO DE MEMBROS E SERVIDORES DO MPES</t>
  </si>
  <si>
    <t xml:space="preserve">      2357 - ASSISTÊNCIA JUDICIAL E EXTRAJUDICIAL, INTEGRAL E GRATUITA</t>
  </si>
  <si>
    <t>Fonte: Gestão Pública: projetos, programas e portfólio | Administradores.com</t>
  </si>
  <si>
    <t xml:space="preserve">      4056 - REALIZAÇÃO DE EVENTOS, FÓRUNS, SEMINÁRIOS E OUTROS</t>
  </si>
  <si>
    <t>060901 - FUNDO DE APARELHAMENTO DA DEFENSORIA PÚBLICA</t>
  </si>
  <si>
    <t xml:space="preserve">   0613 - GESTÃO DA POLÍTICA DE RECURSOS HUMANOS DO MINISTÉRIO PÚBLICO</t>
  </si>
  <si>
    <t>Acessado em 30/05/2023 às 15:55hs</t>
  </si>
  <si>
    <t xml:space="preserve">      0058 - CONTRIBUIÇÃO PREVIDENCIÁRIA COMPLEMENTAR</t>
  </si>
  <si>
    <t xml:space="preserve">      2082 - VALORIZAÇÃO E DESENVOLVIMENTO DE PESSOAS</t>
  </si>
  <si>
    <t xml:space="preserve">      2035 - REMUNERAÇÃO DE PESSOAL ATIVO E ENCARGOS SOCIAIS</t>
  </si>
  <si>
    <t>https://administradores.com.br/colunistas/giandon</t>
  </si>
  <si>
    <t xml:space="preserve">   0710 - OTIMIZAÇÃO DOS PROCESSOS DE APOIO ADMINISTRATIVO</t>
  </si>
  <si>
    <t>100101 - SECRETARIA DA CASA CIVIL</t>
  </si>
  <si>
    <t xml:space="preserve">Autor: </t>
  </si>
  <si>
    <t xml:space="preserve">      2020 - ADMINISTRAÇÃO DA UNIDADE</t>
  </si>
  <si>
    <t xml:space="preserve">   0019 - GESTÃO E ASSESSORAMENTO GOVERNAMENTAL</t>
  </si>
  <si>
    <t>André Carneiro Giandon</t>
  </si>
  <si>
    <t xml:space="preserve">      6053 - MANUTENÇÃO E REFORMA DE BENS IMÓVEIS</t>
  </si>
  <si>
    <t xml:space="preserve">      2095 - REMUNERAÇÃO DE PESSOAL ATIVO E ENCARGOS SOCIAIS</t>
  </si>
  <si>
    <t xml:space="preserve">      6054 - REMUNERAÇÃO DE PRESTAÇÃO DE SERVIÇOS TERCEIRIZADOS POR MEIO DE CONTRATOS/CONVÊNIOS</t>
  </si>
  <si>
    <t xml:space="preserve">      2121 - ASSESSORAMENTO AO GOVERNADOR</t>
  </si>
  <si>
    <t>O conceito de políticas públicas pode possuir dois sentidos diferentes. No sentido político, encara-se a política pública como um processo de decisão, em que há naturalmente conflitos de interesses. Por meio das políticas públicas, o governo decide o que fazer ou não fazer. O segundo sentido se dá do ponto de vista administrativo: as políticas públicas são um conjunto de projetos, programas e atividades realizadas pelo governo.</t>
  </si>
  <si>
    <t>100102 - SECRETARIA DA CASA MILITAR</t>
  </si>
  <si>
    <t xml:space="preserve">      2081 - MANUTENÇÃO DO NÚCLEO DE OPERAÇÕES E TRANSPORTE AÉREO</t>
  </si>
  <si>
    <t>DEFINIÇÃO DE PROGRAMA PARA EFEITO DE CUSTOS - UM CONJUNTO DE PROJETOS E AÇÕES COORDENADAS COM O OBJETIVO DE PRODUZIR UM RESULTADO OU BENEFÍCIO</t>
  </si>
  <si>
    <t xml:space="preserve">      1066 - REAPARELHAMENTO E MODERNIZAÇÃO DO MPES</t>
  </si>
  <si>
    <t xml:space="preserve">      2092 - ASSESSORIA E APOIO DE ASSUNTOS MILITARES</t>
  </si>
  <si>
    <t>EM TERMOS DE CUSTOS A FUNÇÃO ADMINISTRATIVA POR SI SÓ NÃO REPRESENTA NECESSARIAMENTE UM PROGRAMA .</t>
  </si>
  <si>
    <t>100103 - SECRETARIA DE ESTADO DE CONTROLE E TRANSPARÊNCIA</t>
  </si>
  <si>
    <t xml:space="preserve">      2016 - MANUTENÇÃO E DESENVOLVIMENTO DA CAPACIDADE OPERACIONAL DO MPES.</t>
  </si>
  <si>
    <t xml:space="preserve">   0027 - GESTÃO ESTRATÉGICA DE PESSOAS</t>
  </si>
  <si>
    <t xml:space="preserve">      2077 - CAPACITAÇÃO E TREINAMENTO DE RECURSOS HUMANOS</t>
  </si>
  <si>
    <t xml:space="preserve">      1097 - REALIZAÇÃO DE CONCURSO PÚBLICO E PROCESSO SELETIVO</t>
  </si>
  <si>
    <t xml:space="preserve">   0057 - ESTRUTURAÇÃO E GESTÃO DA DEFENSORIA PÚBLICA</t>
  </si>
  <si>
    <t xml:space="preserve">   0189 - FORTALECIMENTO DO CONTROLE INTERNO E PROMOÇÃO DA TRANSPARÊNCIA E DA PARTICIPAÇÃO SOCIAL</t>
  </si>
  <si>
    <t xml:space="preserve">      2359 - ESCOLA DA DEFENSORIA PÚBLICA</t>
  </si>
  <si>
    <t xml:space="preserve">      2227 - REALIZAÇÃO DE AÇÕES DE AUDITORIA E CONTROLE INTERNO, FISCALIZAÇÃO E REPRESSÃO À PRÁTICA DE ILÍCITOS</t>
  </si>
  <si>
    <t xml:space="preserve">      4110 - VALORIZAÇÃO DE RECURSOS HUMANOS E DESENVOLVIMENTO SOCIAL</t>
  </si>
  <si>
    <t>100104 - SUPERINTENDÊNCIA ESTADUAL DE COMUNICAÇÃO SOCIAL</t>
  </si>
  <si>
    <t xml:space="preserve">   0058 - DEFENSORIA: JUSTIÇA PARA TODOS</t>
  </si>
  <si>
    <t xml:space="preserve">   0036 - FORÇA PELA VIDA</t>
  </si>
  <si>
    <t xml:space="preserve">      2072 - CAMPANHAS EDUCATIVAS</t>
  </si>
  <si>
    <t xml:space="preserve">   0047 - NOVO SUS CAPIXABA</t>
  </si>
  <si>
    <t xml:space="preserve">      2084 - CAMPANHAS EDUCATIVAS NA SAÚDE</t>
  </si>
  <si>
    <t xml:space="preserve">   0049 - GESTÃO DA COMUNICAÇÃO E DA INFORMAÇÃO</t>
  </si>
  <si>
    <t xml:space="preserve">      1118 - AQUISIÇÃO, CONSTRUÇÃO, AMPLIAÇÃO E REFORMA DE IMÓVEIS</t>
  </si>
  <si>
    <t xml:space="preserve">      2070 - ADMINISTRAÇÃO DA UNIDADE</t>
  </si>
  <si>
    <t xml:space="preserve">      2274 - APERFEIÇOAMENTO DOS MÉTODOS E PROCESSOS DE CONTROLE INTERNO, TRANSPARÊNCIA E PREVENÇÃO À PRÁTICA DE ILÍCITOS</t>
  </si>
  <si>
    <t xml:space="preserve">      2090 - DIVULGAÇÃO INSTITUCIONAL</t>
  </si>
  <si>
    <t xml:space="preserve">      2105 - INTEGRAÇÃO E DESENVOLVIMENTO DA COMUNICAÇÃO DO GOVERNO</t>
  </si>
  <si>
    <t xml:space="preserve">   0068 - DEFESA DO CONSUMIDOR</t>
  </si>
  <si>
    <t xml:space="preserve">   0561 - ESTADO PRESENTE EM DEFESA DA VIDA</t>
  </si>
  <si>
    <t xml:space="preserve">      1102 - SEGURANÇA CIDADÃ</t>
  </si>
  <si>
    <t>100109 - SECRETARIA DE ESTADO DO GOVERNO</t>
  </si>
  <si>
    <t xml:space="preserve">   0800 - APOIO ADMINISTRATIVO</t>
  </si>
  <si>
    <t xml:space="preserve">      2161 - MANUTENÇÃO, REFORMAS E MELHORIAS NOS PALÁCIOS E RESIDÊNCIA OFICIAL</t>
  </si>
  <si>
    <t xml:space="preserve">   0004 - SEGURANÇA PÚBLICA COM PARTICIPAÇÃO SOCIAL</t>
  </si>
  <si>
    <t xml:space="preserve">   0599 - AÇÕES INTEGRADAS DE TRATAMENTO E CUIDADO AOS USUÁRIOS DE DROGAS</t>
  </si>
  <si>
    <t>100201 - RÁDIO E TELEVISÃO ESPÍRITO SANTO</t>
  </si>
  <si>
    <t xml:space="preserve">      2324 - INCREMENTO DA POLÍTICA SOBRE DROGAS</t>
  </si>
  <si>
    <t xml:space="preserve">   0002 - PREVIDÊNCIA SOCIAL </t>
  </si>
  <si>
    <t xml:space="preserve">      0108 - COMPLEMENTAÇÃO DE APOSENTADORIAS E PENSÕES</t>
  </si>
  <si>
    <t xml:space="preserve">      0110 - CONTRIBUIÇÃO PREVIDENCIÁRIA COMPLEMENTAR</t>
  </si>
  <si>
    <t xml:space="preserve">   0003 - DESENVOLVIMENTO PESSOAL E PROFISSIONAL DO SERVIDOR PÚBLICO</t>
  </si>
  <si>
    <t xml:space="preserve">      2156 - RESTRUTURAÇÃO DA PROGRAMAÇÃO DA TVE E RÁDIO ESPÍRITO SANTO</t>
  </si>
  <si>
    <t xml:space="preserve">   0033 - MELHORIA DA QUALIDADE DO ENSINO E DA APRENDIZAGEM NA REDE PÚBLICA COM EQUIDADE</t>
  </si>
  <si>
    <t xml:space="preserve">      1074 - MODERNIZAÇÃO DOS PARQUES TECNOLÓGICOS</t>
  </si>
  <si>
    <t xml:space="preserve">   0189 - FORTALECIMENTO DO CONTROLE INTERNO E PROMOÇÃO DA TRANSPARÊNCIA E PARTICIPAÇÃO SOCIAL</t>
  </si>
  <si>
    <t xml:space="preserve">      0005 - CONCESSÃO DE ABONO A INATIVOS E PENSIONISTAS</t>
  </si>
  <si>
    <t xml:space="preserve">      8089 - DESENVOLVIMENTO CURRICULAR</t>
  </si>
  <si>
    <t>100904 - FUNDO ESTADUAL DE COMBATE A CORRUPÇÃO</t>
  </si>
  <si>
    <t xml:space="preserve">      4092 - REALIZAÇÃO DE AÇÕES DE AUDITORIA E CONTROLE INTERNO</t>
  </si>
  <si>
    <t xml:space="preserve">      4093 - APERFEIÇOAMENTO DOS MÉTODOS E PROCESSOS DE CONTROLE INTERNO E TRANSPARÊNCIA</t>
  </si>
  <si>
    <t>100906 - FUNDO ESTADUAL DE APOIO AO DESENVOLVIMENTO MUNICIPAL</t>
  </si>
  <si>
    <t>100905 - FUNDO ESTADUAL SOBRE DROGAS</t>
  </si>
  <si>
    <t xml:space="preserve">   0035 - ES MAIS SUSTENTÁVEL</t>
  </si>
  <si>
    <t xml:space="preserve">   0901 - OPERAÇÕES ESPECIAIS: CUMPRIMENTO DE SENTENÇAS JUDICIAIS</t>
  </si>
  <si>
    <t xml:space="preserve">      0038 - APOIO FINANCEIRO AOS MUNICÍPIOS</t>
  </si>
  <si>
    <t xml:space="preserve">      2286 - EVENTOS E CAMPANHAS DE PROMOÇÃO DA POLÍTICA SOBRE DROGAS </t>
  </si>
  <si>
    <t xml:space="preserve">      0116 - PAGAMENTO DE SENTENÇAS JUDICIAIS</t>
  </si>
  <si>
    <t>160101 - PROCURADORIA GERAL DO ESTADO</t>
  </si>
  <si>
    <t xml:space="preserve">      2287 - APOIO E FORTALECIMENTO DE AÇÕES INTEGRADAS À POLÍTICA SOBRE DROGA</t>
  </si>
  <si>
    <t xml:space="preserve">   0204 - GESTÃO DA POLÍTICA DE COMUNICAÇÃO SOCIAL DO GOVERNO DO ESTADO</t>
  </si>
  <si>
    <t xml:space="preserve">   0740 - REPRESENTAÇÃO JUDICIAL E EXTRAJUDICIAL DO ESTADO</t>
  </si>
  <si>
    <t xml:space="preserve">      2500 - OPERACIONALIZAÇÃO DO CENTRO DE ACOLHIMENTO E ATENÇÃO INTEGRAL SOBRE DROGAS</t>
  </si>
  <si>
    <t xml:space="preserve">      2238 - CONSULTORIA E ASSESSORIA JURÍDICA</t>
  </si>
  <si>
    <t xml:space="preserve">   0050 - GESTÃO PÚBLICA INOVADORA COM RESPONSABILIDADE FISCAL</t>
  </si>
  <si>
    <t>160901 - FUNDO DE MODERNIZAÇÃO E INCENTIVO A COBRANÇA DA DÍVIDA ATIVA E DE REESTRUT. ADM. DA PGE</t>
  </si>
  <si>
    <t xml:space="preserve">      4251 - GESTÃO ADMINISTRATIVA E CONTROLE DO GASTO</t>
  </si>
  <si>
    <t xml:space="preserve">      1043 - MODERNIZAÇÃO E APARELHAMENTO DA PROCURADORIA GERAL DO ESTADO</t>
  </si>
  <si>
    <t xml:space="preserve">      1120 - REFORMAS E MELHORIAS NOS PALÁCIOS E RESIDÊNCIA OFICIAL</t>
  </si>
  <si>
    <t>190101 - VICE-GOVERNADORIA DO ESTADO</t>
  </si>
  <si>
    <t xml:space="preserve">      2172 - GESTÃO E MANUTENÇÃO DA VICE-GOVERNADORIA</t>
  </si>
  <si>
    <t>220101 - SECRETARIA DE ESTADO DA FAZENDA</t>
  </si>
  <si>
    <t xml:space="preserve">      1106 - MODERNIZAÇÃO, ATUALIZAÇÃO E INOVAÇÃO DE EQUIPAMENTOS, PROCESSOS E SISTEMAS</t>
  </si>
  <si>
    <t xml:space="preserve">      1108 - MODERNIZAÇÃO DA INFRAESTRUTURA FAZENDÁRIA</t>
  </si>
  <si>
    <t xml:space="preserve">   0298 - MODERNIZAÇÃO DO SISTEMA ESTATAL DE RÁDIO E TV</t>
  </si>
  <si>
    <t xml:space="preserve">      2151 - GESTÃO FISCAL, CONTÁBIL E FINANCEIRA DO ESTADO</t>
  </si>
  <si>
    <t xml:space="preserve">      1135 - INTERIORIZAÇÃO DO SINAL DIGITAL DA TV EDUCATIVA</t>
  </si>
  <si>
    <t>220202 - JUNTA COMERCIAL DO ESTADO DO ESPIRITO SANTO</t>
  </si>
  <si>
    <t xml:space="preserve">      1137 - IMPLANTAÇÃO DE FAIXA DE FREQUÊNCIA FM PARA A EMISSORA DE RÁDIO ESPÍRITO SANTO</t>
  </si>
  <si>
    <t xml:space="preserve">      2115 - REGISTRO MERCANTIL, SIMPLIFICAÇÃO DA LEGALIZAÇÃO DE EMPRESAS E ATIVIDADES AFINS</t>
  </si>
  <si>
    <t>220901 - FUNDO DE MODERNIZAÇÃO E DESENVOLVIMENTO FAZENDÁRIO</t>
  </si>
  <si>
    <t>220902 - FUNDO SOBERANO DO ESTADO DO ESPÍRITO SANTO</t>
  </si>
  <si>
    <t xml:space="preserve">      0020 - GESTÃO FISCAL DO FUNDO SOBERANO DO ESTADO DO ESPÍRITO SANTO</t>
  </si>
  <si>
    <t xml:space="preserve">      2012 - PREVENÇÃO, FISCALIZAÇÃO E REPRESSÃO À PRÁTICA DE ILÍCITOS</t>
  </si>
  <si>
    <t>220903 - FUNDO RECONSTRUÇÃO ES</t>
  </si>
  <si>
    <t xml:space="preserve">   0903 - OPERAÇÕES ESPECIAIS: OUTRAS TRANSFERÊNCIAS</t>
  </si>
  <si>
    <t xml:space="preserve">      0024 - GESTÃO DO FUNDO RECONSTRUÇÃO ES</t>
  </si>
  <si>
    <t>220904 - FUNDO DE PROTEÇÃO AO EMPREGO</t>
  </si>
  <si>
    <t xml:space="preserve">      0032 - APOIO FINANCEIRO A PESSOAS JURÍDICAS DE DIREITO PRIVADO AFETADAS PELA CRISE ECONÔMICA E DE SAÚDE PÚBLICA</t>
  </si>
  <si>
    <t>270101 - SECRETARIA DE ESTADO DE ECONOMIA E PLANEJAMENTO</t>
  </si>
  <si>
    <t xml:space="preserve">      2148 - MANUTENÇÃO DA CAPACIDADE OPERACIONAL DA PROCURADORIA GERAL DO ESTADO </t>
  </si>
  <si>
    <t xml:space="preserve">   0353 - PROMOÇÃO, PROTEÇÃO E DEFESA DOS DIREITOS HUMANOS</t>
  </si>
  <si>
    <t xml:space="preserve">      2010 - MANUTENÇÃO DE CENTROS DE PROMOÇÃO, PROTEÇÃO E DEFESA DOS DIREITOS HUMANOS</t>
  </si>
  <si>
    <t xml:space="preserve">      2256 - ELABORAÇÃO, IMPLANTAÇÃO E GESTÃO DOS INSTRUMENTOS DE PLANEJAMENTO</t>
  </si>
  <si>
    <t xml:space="preserve">   0599 - ESTRUTURAÇÃO E GESTÃO DO SISTEMA ESTADUAL DE POLÍTICA SOBRE DROGAS</t>
  </si>
  <si>
    <t>270201 - INSTITUTO JONES DOS SANTOS NEVES</t>
  </si>
  <si>
    <t xml:space="preserve">      2069 - OPERACIONALIZAÇÃO DO CENTRO DE ACOLHIMENTO PARA DEPENDENTES QUÍMICOS</t>
  </si>
  <si>
    <t xml:space="preserve">   0562 - ESTUDOS, PESQUISAS E INFORMAÇÕES PARA O DESENVOLVIMENTO DE POLÍTICAS PÚBLICAS</t>
  </si>
  <si>
    <t>280101 - SECRETARIA DE ESTADO DE GESTÃO E RECURSOS HUMANOS</t>
  </si>
  <si>
    <t xml:space="preserve">   0615 - GESTÃO TRIBUTÁRIA E FISCAL SUSTENTÁVEL</t>
  </si>
  <si>
    <t>270902 - FUNDO ESTADUAL DE APOIO AO DESENVOLVIMENTO MUNICIPAL (FUNDO CIDADES)</t>
  </si>
  <si>
    <t xml:space="preserve">      1064 - MODERNIZAÇÃO TRIBUTÁRIA</t>
  </si>
  <si>
    <t xml:space="preserve">      1068 - MODERNIZAÇÃO E REAPARELHAMENTO DA INFRAESTRUTURA FAZENDÁRIA</t>
  </si>
  <si>
    <t xml:space="preserve">      4250 - GESTÃO E DESENVOLVIMENTO DE RECURSOS HUMANOS</t>
  </si>
  <si>
    <t xml:space="preserve">      0998 - APOIO FINANCEIRO AOS MUNICÍPIOS </t>
  </si>
  <si>
    <t xml:space="preserve">      1076 - AMPLIAÇÃO E ADEQUAÇÃO DA INFRAESTRUTURA FÍSICA DA SEFAZ</t>
  </si>
  <si>
    <t xml:space="preserve">      0999 - APOIO FINANCEIRO A MUNICÍPIOS PARA INVESTIMENTOS</t>
  </si>
  <si>
    <t xml:space="preserve">      1191 - MODERNIZAÇÃO E ATUALIZAÇÃO DO PARQUE TECNOLÓGICO FAZENDÁRIO</t>
  </si>
  <si>
    <t xml:space="preserve">      2211 - PARCERIA PÚBLICO PRIVADA - FAÇA FÁCIL</t>
  </si>
  <si>
    <t xml:space="preserve">      3252 - MODERNIZAÇÃO DA GESTÃO PÚBLICA</t>
  </si>
  <si>
    <t xml:space="preserve">      2146 - ELABORAÇÃO DE ESTUDOS, PESQUISAS E INFORMAÇÃO PARA DESENVOLVIMENTO DE POLÍTICAS PÚBLICAS </t>
  </si>
  <si>
    <t xml:space="preserve">   0017 - FORTALECIMENTO DA PESQUISA CIENTÍFICA, TECNOLÓGICA E DA INOVAÇÃO</t>
  </si>
  <si>
    <t xml:space="preserve">      2232 - FORTALECIMENTO DA ATUAÇÃO DO ECOSSISTEMA CAPIXABA DE C,T&amp;I.</t>
  </si>
  <si>
    <t xml:space="preserve">      2871 - LIQUIDAÇÃO DE EMPRESAS PÚBLICAS E SOCIEDADES DE ECONOMIA MISTA</t>
  </si>
  <si>
    <t xml:space="preserve">   0013 - MELHORIA DO AMBIENTE DE NEGÓCIOS</t>
  </si>
  <si>
    <t>280201 - ESCOLA DE SERVIÇO PÚBLICO DO ESPÍRITO SANTO</t>
  </si>
  <si>
    <t xml:space="preserve">      1046 - SIMPLIFICAÇÃO DO REGISTRO E DE LEGALIZAÇÃO DE EMPRESA</t>
  </si>
  <si>
    <t xml:space="preserve">      3254 - AQUISIÇÃO, CONSTRUÇÃO, AMPLIAÇÃO E REFORMA DE IMÓVEIS PÚBLICOS</t>
  </si>
  <si>
    <t xml:space="preserve">      2195 - REGISTROS DE ATOS DE EMPRESAS MERCANTIS E ATIVIDADES AFINS</t>
  </si>
  <si>
    <t xml:space="preserve">      8678 - FORTALECIMENTO DA APRENDIZAGEM DOS ESTUDANTES DO ENSINO MÉDIO NAS ÁREAS DE CONHECIMENTO</t>
  </si>
  <si>
    <t xml:space="preserve">   0040 - PROMOÇÃO, PROTEÇÃO E DEFESA DOS DIREITOS HUMANOS</t>
  </si>
  <si>
    <t xml:space="preserve">      2284 - EDUCAÇÃO EM DIREITOS HUMANOS</t>
  </si>
  <si>
    <t xml:space="preserve">   0026 - INCLUIR</t>
  </si>
  <si>
    <t>280202 - DEPARTAMENTO DE IMPRENSA OFICIAL</t>
  </si>
  <si>
    <t xml:space="preserve">      6863 - SEGURANÇA ALIMENTAR E NUTRICIONAL</t>
  </si>
  <si>
    <t xml:space="preserve">      1262 - REFORMA DA SEDE DA ESESP</t>
  </si>
  <si>
    <t xml:space="preserve">      2007 - MANUTENÇÃO DAS ATIVIDADES DA ADMINISTRAÇÃO FAZENDÁRIA</t>
  </si>
  <si>
    <t xml:space="preserve">      2153 - PUBLICAÇÃO DE ATOS OFICIAIS E DE TERCEIROS</t>
  </si>
  <si>
    <t>280203 - INSTITUTO DE TECNOLOGIA DA INFORMAÇÃO E COMUNICAÇÃO DO ESPÍRITO SANTO</t>
  </si>
  <si>
    <t xml:space="preserve">   0032 - GESTÃO E SUPORTE EDUCACIONAL</t>
  </si>
  <si>
    <t xml:space="preserve">   0616 - GESTÃO DA POLÍTICA DE PLANEJAMENTO E ORÇAMENTO</t>
  </si>
  <si>
    <t xml:space="preserve">      2183 - FORMAÇÃO DE TÉCNICOS E GESTORES</t>
  </si>
  <si>
    <t xml:space="preserve">      2152 - ELABORAÇÃO E GESTÃO DOS INSTRUMENTOS DE PLANEJAMENTO</t>
  </si>
  <si>
    <t xml:space="preserve">   0043 - FOMENTO, DIFUSÃO CULTURAL E PRESERVAÇÃO DA MEMÓRIA </t>
  </si>
  <si>
    <t xml:space="preserve">      4605 - CAPACITAÇÃO CULTURAL</t>
  </si>
  <si>
    <t xml:space="preserve">      8651 - MODERNIZAÇÃO E GESTÃO DA TECNOLOGIA DA INFORMAÇÃO NA EDUCAÇÃO</t>
  </si>
  <si>
    <t xml:space="preserve">      2128 - DESENVOLVIMENTO DE AÇÕES DE FORMAÇÃO, PESQUISA, CIÊNCIA, TECNOLOGIA E INOVAÇÃO EM SAÚDE</t>
  </si>
  <si>
    <t xml:space="preserve">      2254 - INFRAESTRUTURA DE HARDWARE E SOFTWARE</t>
  </si>
  <si>
    <t xml:space="preserve">      3232 - DESENVOLVIMENTO REGIONAL COM RECURSOS DA DESESTATIZAÇÃO - FRD</t>
  </si>
  <si>
    <t>310101 - SECRETARIA DE ESTADO DA AGRICULTURA, ABASTECIMENTO, AQUICULTURA E PESCA</t>
  </si>
  <si>
    <t xml:space="preserve">      2015 - FORMAÇÃO DOS PROFISSIONAIS DA EDUCAÇÃO INFANTIL</t>
  </si>
  <si>
    <t xml:space="preserve">   0053 - MELHORIA DO SISTEMA DE JUSTIÇA</t>
  </si>
  <si>
    <t xml:space="preserve">   0562 - ESTUDOS, PESQUISAS E INFORMAÇÃO PARA DESENVOLVIMENTO DE POLÍTICAS PÚBLICAS</t>
  </si>
  <si>
    <t xml:space="preserve">   0018 - FORTALECIMENTO DO SISTEMA ESTADUAL DE MEIO AMBIENTE E RECURSOS HÍDRICOS</t>
  </si>
  <si>
    <t xml:space="preserve">      6087 - FORMAÇÃO DOS PROFESSORES DO ENSINO MÉDIO</t>
  </si>
  <si>
    <t xml:space="preserve">      3809 - MODERNIZAÇÃO E REAPARELHAMENTO DO SISTEMA PENITENCIÁRIO ESTADUAL</t>
  </si>
  <si>
    <t xml:space="preserve">      1070 - APOIO À CONSTRUÇÃO DE BARRAGENS E OUTRAS TÉCNICAS DE INFRAESTRUTURA HÍDRICA</t>
  </si>
  <si>
    <t xml:space="preserve">      8662 - FORMAÇÃO DE PROFESSORES DA EDUCAÇÃO ESPECIAL</t>
  </si>
  <si>
    <t xml:space="preserve">      8665 - ALFABETIZAÇÃO E EDUCAÇÃO DE JOVENS E ADULTOS</t>
  </si>
  <si>
    <t xml:space="preserve">      2027 - GESTÃO E MANUTENÇÃO DE BARRAGENS DE USO MÚLTIPLO NO MEIO RURAL</t>
  </si>
  <si>
    <t xml:space="preserve">   0038 - VIDA NO CAMPO</t>
  </si>
  <si>
    <t xml:space="preserve">      1037 - APOIO ÀS CADEIAS PRODUTIVAS DE ORIGEM ANIMAL, VEGETAL E A AGROECOLOGIA</t>
  </si>
  <si>
    <t xml:space="preserve">      1060 - APOIO À IMPLANTAÇÃO DE PROJETOS DE INFRAESTRUTURA, MORADIA RURAL E SERVIÇOS PARA O DESENVOLVIMENTO AGROPECUÁRIO, PESQUEIRO E AQUÍCOLA</t>
  </si>
  <si>
    <t xml:space="preserve">      2162 - PROMOÇÃO DA EDUCAÇÃO E SEGURANÇA NO TRÂNSITO</t>
  </si>
  <si>
    <t xml:space="preserve">      1386 - AMPLIAÇÃO E ADEQUAÇÃO DE INFRAESTRUTURA FÍSICA E TECNOLÓGICA VOLTADA PARA O DESENVOLVIMENTO AGROPECUÁRIO</t>
  </si>
  <si>
    <t xml:space="preserve">   0008 - DESENVOLVIMENTO DA ADMINISTRAÇÃO PÚBLICA</t>
  </si>
  <si>
    <t xml:space="preserve">      2136 - GESTÃO, CONSERVAÇÃO E MANUTENÇÃO DAS ESTRADAS INTEGRANTES DO PROGRAMA CAMINHOS DO CAMPO</t>
  </si>
  <si>
    <t xml:space="preserve">      3251 - LIQUIDAÇÃO DE EMPRESAS PÚBLICAS E SOCIEDADES DE ECONOMIA MISTA</t>
  </si>
  <si>
    <t xml:space="preserve">      3362 - PAVIMENTAÇÃO DE ESTRADAS RURAIS - CAMINHOS DO CAMPO</t>
  </si>
  <si>
    <t xml:space="preserve">      3364 - APOIO AOS MUNICÍPIOS NA MELHORIA DA TRAFEGABILIDADE DE ESTRADAS VICINAIS</t>
  </si>
  <si>
    <t xml:space="preserve">   0113 - TURISMO SUSTENTÁVEL</t>
  </si>
  <si>
    <t xml:space="preserve">      2255 - GESTÃO PARA O DESENVOLVIMENTO DO TURISMO</t>
  </si>
  <si>
    <t xml:space="preserve">   0054 - GESTÃO INTEGRADA DE SANEAMENTO, HABITAÇÃO E DESENVOLVIMENTO URBANO</t>
  </si>
  <si>
    <t xml:space="preserve">   0191 - FORTALECIMENTO DO SISTEMA ÚNICO DE ASSISTÊNCIA SOCIAL</t>
  </si>
  <si>
    <t xml:space="preserve">      1089 - PROMOÇÃO DA REGULARIZAÇÃO FUNDIÁRIA</t>
  </si>
  <si>
    <t>310201 - INSTITUTO DE DEFESA AGROPECUÁRIA E FLORESTAL DO ESPÍRITO SANTO</t>
  </si>
  <si>
    <t xml:space="preserve">      4875 - FORTALECIMENTO DA REDE SOCIOASSISTENCIAL DO SUAS</t>
  </si>
  <si>
    <t xml:space="preserve">   0205 - CONTROLE, PRESERVAÇÃO E CONSERVAÇÃO DA BIODIVERSIDADE E DOS RECURSOS NATURAIS</t>
  </si>
  <si>
    <t xml:space="preserve">      4633 - FORTALECIMENTO DA EDUCAÇÃO AMBIENTAL </t>
  </si>
  <si>
    <t xml:space="preserve">      2187 - GESTÃO E MODERNIZAÇÃO DA INFRAESTRUTURA E SERVIÇOS DE TECNOLOGIA DA INFORMAÇÃO DO DETRAN</t>
  </si>
  <si>
    <t xml:space="preserve">      2025 - APOIO À AGROINDÚSTRIA DE PEQUENO PORTE</t>
  </si>
  <si>
    <t xml:space="preserve">      2246 - CRÉDITO FUNDIÁRIO</t>
  </si>
  <si>
    <t xml:space="preserve">      2267 - CAPACITAÇÃO E PROFISSIONALIZAÇÃO DOS SERVIDORES PÚBLICOS</t>
  </si>
  <si>
    <t xml:space="preserve">      2962 - ANÁLISES LABORATORIAIS ESPECIALIZADAS</t>
  </si>
  <si>
    <t>300101 - SECRETARIA DE ESTADO DE DESENVOLVIMENTO</t>
  </si>
  <si>
    <t xml:space="preserve">      8382 - PROTEÇÃO DOS RECURSOS NATURAIS RENOVÁVEIS</t>
  </si>
  <si>
    <t xml:space="preserve">      8384 - DEFESA E INSPEÇÃO SANITÁRIA ANIMAL</t>
  </si>
  <si>
    <t xml:space="preserve">      1042 - PROMOÇÃO DE ESTUDOS E AÇÕES PARA CONSTRUÇÃO E GESTÃO DO PLANO ESTADUAL DE DESENVOLVIMENTO REGIONAL</t>
  </si>
  <si>
    <t xml:space="preserve">      8385 - INSPEÇÃO E FISCALIZAÇÃO DOS PRODUTOS DE ORIGEM VEGETAL</t>
  </si>
  <si>
    <t xml:space="preserve">      1294 - AMPLIAÇÃO E ADEQUAÇÃO DA INFRAESTRUTURA FÍSICA DA SEDES </t>
  </si>
  <si>
    <t xml:space="preserve">      8387 - REGULARIZAÇÃO FUNDIÁRIA DE IMÓVEIS RURAIS</t>
  </si>
  <si>
    <t xml:space="preserve">      1308 - IMPLANTAÇÃO E GESTÃO DE POLOS EMPRESARIAIS</t>
  </si>
  <si>
    <t xml:space="preserve">   0021 - GESTÃO DO SISTEMA PRISIONAL PARA RESSOCIALIZAÇÃO DE DETENTOS E APENADOS</t>
  </si>
  <si>
    <t xml:space="preserve">   0907 - OPERAÇÕES ESPECIAIS: OUTROS ENCARGOS ESPECIAIS</t>
  </si>
  <si>
    <t xml:space="preserve">      8295 - ATRAÇÃO, RETENÇÃO E PROMOÇÃO DE OPORTUNIDADE DE NEGÓCIOS</t>
  </si>
  <si>
    <t xml:space="preserve">   0029 - PRESERVAÇÃO, FOMENTO E DIFUSÃO CULTURAL</t>
  </si>
  <si>
    <t xml:space="preserve">      0961 - PAGAMENTO DE PENSÃO ESPECIAL</t>
  </si>
  <si>
    <t>300203 - INSTITUTO DE PESOS E MEDIDAS DO ESTADO DO ESPÍRITO SANTO</t>
  </si>
  <si>
    <t>310202 - INSTITUTO CAPIXABA DE PESQUISA, ASSISTÊNCIA TÉCNICA E EXTENSÃO RURAL</t>
  </si>
  <si>
    <t xml:space="preserve">   0031 - GESTÃO DA POLÍTICA DE SAÚDE NO ESTADO - CHOQUE DE GESTÃO</t>
  </si>
  <si>
    <t xml:space="preserve">      4703 - CAPACITAÇÃO E DESENVOLVIMENTO DE PROFISSIONAIS DA REDE DE SAÚDE</t>
  </si>
  <si>
    <t xml:space="preserve">      2315 - VERIFICAÇÃO E FISCALIZAÇÃO DAS ATIVIDADES METROLÓGICAS </t>
  </si>
  <si>
    <t>300205 - AGÊNCIA DE DESENVOLVIMENTO DAS MICRO E PEQUENAS EMPRESAS E DO EMPREENDEDORISMO</t>
  </si>
  <si>
    <t xml:space="preserve">      1049 - FORTALECIMENTO DA GESTÃO AMBIENTAL MUNICIPAL</t>
  </si>
  <si>
    <t xml:space="preserve">      2062 - INOVA MERCADO</t>
  </si>
  <si>
    <t xml:space="preserve">      2064 - CAPACITAR PARA EMPREENDER</t>
  </si>
  <si>
    <t xml:space="preserve">   0858 - MELHORIA DA QUALIDADE DO ENSINO E DA APRENDIZAGEM NA REDE PÚBLICA </t>
  </si>
  <si>
    <t xml:space="preserve">      2065 - ACESSO AO MICROCRÉDITO PRODUTIVO E ORIENTADO</t>
  </si>
  <si>
    <t xml:space="preserve">      2118 - ASSISTÊNCIA TÉCNICA, EXTENSÃO RURAL, PESQUISA E INOVAÇÃO PARA AGROPECUÁRIA E PESCA</t>
  </si>
  <si>
    <t xml:space="preserve">   0860 - REDUÇÃO DA POBREZA</t>
  </si>
  <si>
    <t xml:space="preserve">      6863 - SEGURANÇA ALIMENTAR E NUTRICIONAL </t>
  </si>
  <si>
    <t>300207 - AGÊNCIA DE REGULAÇÃO DE SERVIÇOS PÚBLICOS</t>
  </si>
  <si>
    <t xml:space="preserve">   1000 - GESTÃO INTEGRADA DAS ÁGUAS E DA PAISAGEM</t>
  </si>
  <si>
    <t xml:space="preserve">      1822 - GESTÃO DE MANANCIAIS E RESTAURAÇÃO DA COBERTURA FLORESTAL - MANGARAÍ</t>
  </si>
  <si>
    <t>310203 - CENTRAIS DE ABASTECIMENTO DO ESPÍRITO SANTO</t>
  </si>
  <si>
    <t>PROGRMA INSTITUCIONAL DO GOVERNO EM VÁRIAOS ÓRGÃOS</t>
  </si>
  <si>
    <t xml:space="preserve">   0060 - CONCESSÕES E PARCERIAS ES</t>
  </si>
  <si>
    <t xml:space="preserve">      2236 - APOIO À ESTRUTURA DE ABASTECIMENTO</t>
  </si>
  <si>
    <t xml:space="preserve">      4158 - REGULAÇÃO E FISCALIZAÇÃO DE CONCESSÕES</t>
  </si>
  <si>
    <t xml:space="preserve">   0552 - DIVULGAÇÃO DOS ATOS OFICIAIS E PRODUÇÃO GRÁFICA</t>
  </si>
  <si>
    <t>310902 - FUNDO SOCIAL DE APOIO A AGRICULTURA FAMILIAR DO ESTADO DO ESPÍRITO SANTO</t>
  </si>
  <si>
    <t xml:space="preserve">      1823 - GERENCIAMENTO, MONITORAMENTO E INTERVENÇÕES NAS ÁREAS DE SANEAMENTO E MEIO AMBIENTE - ÁGUAS E PAISAGEM</t>
  </si>
  <si>
    <t xml:space="preserve">      1035 - APOIO FINANCEIRO AO DESENVOLVIMENTO DE PROJETOS DA AGRICULTURA FAMILIAR</t>
  </si>
  <si>
    <t>320101 - SECRETARIA DE ESTADO DA CIÊNCIA, TECNOLOGIA, INOVAÇÃO E EDUCAÇÃO PROFISSIONAL</t>
  </si>
  <si>
    <t xml:space="preserve">      1065 - APOIO À ELABORAÇÃO DE ESTUDOS E PROJETOS E À GERAÇÃO DE TECNOLOGIAS PARA O SETOR AGROPECUÁRIO, PESQUEIRO E AQUÍCOLA</t>
  </si>
  <si>
    <t xml:space="preserve">      2226 - DESENVOLVIMENTO E CRIAÇÕES CIENTÍFICAS, TECNOLÓGICAS E DE INOVAÇÃO </t>
  </si>
  <si>
    <t xml:space="preserve">      8657 - EXPANSÃO, QUALIFICAÇÃO E DESENVOLVIMENTO DA OFERTA DE CURSOS TÉCNICOS DE NÍVEL MÉDIO</t>
  </si>
  <si>
    <t xml:space="preserve">      2244 - APOIO À CAPACITAÇÃO TÉCNICA E GERENCIAL NO MEIO RURAL, PESQUEIRO E AQUÍCOLA</t>
  </si>
  <si>
    <t xml:space="preserve">   0650 - TECNOLOGIA DA INFORMAÇÃO GOVERNAMENTAL</t>
  </si>
  <si>
    <t xml:space="preserve">   0051 - QUALIFICAR ES</t>
  </si>
  <si>
    <t xml:space="preserve">      1412 - AMPLIAÇÃO E ADEQUAÇÃO DA REDE DE CENTROS DE EDUCAÇÃO PROFISSIONAL E TECNOLÓGICA</t>
  </si>
  <si>
    <t xml:space="preserve">      2217 - QUALIFICAÇÃO DO CIDADÃO PARA O MUNDO DO TRABALHO</t>
  </si>
  <si>
    <t xml:space="preserve">      4372 - PROMOÇÃO DE EVENTOS DA AGRICULTURA CAPIXABA </t>
  </si>
  <si>
    <t xml:space="preserve">      3280 - INFOVIAS CAPIXABAS</t>
  </si>
  <si>
    <t xml:space="preserve">      2222 - ESTRUTURAÇÃO E INSTRUMENTALIZAÇÃO DOS CENTROS ESTADUAIS DE EDUCAÇÃO TECNOLÓGICA</t>
  </si>
  <si>
    <t xml:space="preserve">   0721 - GESTÃO DA POLÍTICA DE EDUCAÇÃO</t>
  </si>
  <si>
    <t xml:space="preserve">      1018 - APOIO A PROJETOS DE INFRAESTRUTURA E SEGURANÇA HÍDRICA DE USOS MÚLTIPLOS E MELHORIA DA QUALIDADE DOS RECURSOS HÍDRICOS</t>
  </si>
  <si>
    <t xml:space="preserve">   0859 - MOBILIDADE URBANA</t>
  </si>
  <si>
    <t>320202 - FUNDAÇÃO DE AMPARO À PESQUISA E INOVAÇÃO DO ESPÍRITO SANTO</t>
  </si>
  <si>
    <t xml:space="preserve">      0025 - GESTÃO E FINANCIAMENTO DE OBRAS E INFRAESTRUTURA ESTRATÉGICA</t>
  </si>
  <si>
    <t xml:space="preserve">      0120 - TRANSFERÊNCIA DE RECURSOS AO FUNDO GARANTIDOR DE PARCERIAS PÚBLICO-PRIVADAS - FGP - ES</t>
  </si>
  <si>
    <t xml:space="preserve">      1044 - DESENVOLVIMENTO DA INFRAESTRUTURA LOGÍSTICA</t>
  </si>
  <si>
    <t xml:space="preserve">      1308 - IMPLANTAÇÃO DE POLOS EMPRESARIAIS</t>
  </si>
  <si>
    <t xml:space="preserve">      2157 - PROMOÇÃO DO DESENVOLVIMENTO REGIONAL</t>
  </si>
  <si>
    <t xml:space="preserve">      2309 - GESTÃO DE POLOS EMPRESARIAIS</t>
  </si>
  <si>
    <t xml:space="preserve">      2903 - INVESTIGAÇÃO E POLÍCIA JUDICIÁRIA</t>
  </si>
  <si>
    <t>320901 - FUNDO ESTADUAL DE CIÊNCIA E TECNOLOGIA</t>
  </si>
  <si>
    <t xml:space="preserve">      2235 - PROMOÇÃO DA INOVAÇÃO PARA O DESENVOLVIMENTO DA ECONOMICA CAPIXABA</t>
  </si>
  <si>
    <t xml:space="preserve">      0026 - PARTICIPAÇÃO DO ESTADO NO CAPITAL DA COMPANHIA DE GÁS DO ESPÍRITO SANTO - ES GÁS</t>
  </si>
  <si>
    <t xml:space="preserve">      2006 - REMUNERAÇÃO DOS PROFISSIONAIS TÉCNICOS: ADMINISTRATIVOS E PEDAGÓGICOS DAS UNIDADES CENTRAL E REGIONAIS</t>
  </si>
  <si>
    <t xml:space="preserve">      8683 - DESENVOLVIMENTO INTEGRADO DE ESPORTE E CULTURA NAS ESCOLAS</t>
  </si>
  <si>
    <t xml:space="preserve">   0012 - ECONOMIA VERDE</t>
  </si>
  <si>
    <t xml:space="preserve">      1057 - ESTRUTURAÇÃO E FORTALECIMENTO DAS ASSOCIAÇÕES DE CATADORES DE MATERIAIS RECICLÁVEIS</t>
  </si>
  <si>
    <t xml:space="preserve">      2234 - FORMAÇÃO INCLUSIVA</t>
  </si>
  <si>
    <t xml:space="preserve">      1272 - FORTALECIMENTO E CRIAÇÃO DE ORGANIZAÇÕES ASSOCIATIVISTAS E COOPERATIVISTAS</t>
  </si>
  <si>
    <t xml:space="preserve">      2119 - MANUTENÇÃO DO SISTEMA PRISIONAL</t>
  </si>
  <si>
    <t xml:space="preserve">      2165 - FOMENTO À AGROINDÚSTRIA FAMILIAR E AO EMPREENDEDORISMO RURAL</t>
  </si>
  <si>
    <t>350101 - SECRETARIA DE ESTADO DE MOBILIDADE E INFRAESTRUTURA</t>
  </si>
  <si>
    <t xml:space="preserve">      2167 - FOMENTO ÀS MICRO E PEQUENAS EMPRESAS E AO MICRO EMPREENDEDOR INDIVIDUAL</t>
  </si>
  <si>
    <t xml:space="preserve">   0056 - DESENVOLVIMENTO DA LOGÍSTICA E DA INFRAESTRUTURA</t>
  </si>
  <si>
    <t xml:space="preserve">      2861 - FOMENTO AO ARTESANATO CAPIXABA</t>
  </si>
  <si>
    <t xml:space="preserve">      1264 - INTEGRAÇÃO E DESENVOLVIMENTO DA LOGÍSTICA MULTIMODAL</t>
  </si>
  <si>
    <t xml:space="preserve">      6860 - FOMENTO À ECONOMIA SOLIDÁRIA</t>
  </si>
  <si>
    <t xml:space="preserve">      0128 - SUBSÍDIO AO TRANSPORTE PÚBLICO</t>
  </si>
  <si>
    <t xml:space="preserve">      1019 - APOIO E IMPLEMENTAÇÃO DE INTERVENÇÕES DE MOBILIDADE URBANA </t>
  </si>
  <si>
    <t xml:space="preserve">   0028 - REGULAÇÃO E FISCALIZAÇÃO DE SERVIÇOS CONCEDIDOS</t>
  </si>
  <si>
    <t xml:space="preserve">      1075 - MELHORIA DA MOBILIDADE METROPOLITANA</t>
  </si>
  <si>
    <t xml:space="preserve">      5441 - IMPLANTAÇÃO DO SISTEMA AQUAVIÁRIO</t>
  </si>
  <si>
    <t>350201 - DEPARTAMENTO DE EDIFICAÇÕES E DE RODOVIAS DO ESTADO DO ESPÍRITO SANTO</t>
  </si>
  <si>
    <t xml:space="preserve">   0006 - DESENVOLVIMENTO AGROPECUÁRIO</t>
  </si>
  <si>
    <t xml:space="preserve">      1672 - MODERNIZAÇÃO, AMPLIAÇÃO E ADEQUAÇÃO DA REDE DE ESCOLAS DE ENSINO FUNDAMENTAL</t>
  </si>
  <si>
    <t xml:space="preserve">      1037 - APOIO ÀS CADEIAS PRODUTIVAS DE ORIGEM ANIMAL, VEGETAL E À AGROECOLOGIA</t>
  </si>
  <si>
    <t xml:space="preserve">      1673 - MODERNIZAÇÃO, AMPLIAÇÃO E ADEQUAÇÃO DA REDE DE ESCOLAS DE ENSINO MÉDIO</t>
  </si>
  <si>
    <t xml:space="preserve">      1060 - APOIO À IMPLANTAÇÃO DE PROJETOS DE INFRAESTRUTURA E SERVIÇOS PARA O DESENVOLVIMENTO AGROPECUÁRIO</t>
  </si>
  <si>
    <t xml:space="preserve">      1386 - AMPLIAÇÃO E ADEQUAÇÃO DA INFRAESTRUTURA FÍSICA VOLTADA PARA O DESENVOLVIMENTO AGROPECUÁRIO</t>
  </si>
  <si>
    <t xml:space="preserve">      1092 - CONSTRUÇÃO DO HOSPITAL GERAL DE CARIACICA</t>
  </si>
  <si>
    <t xml:space="preserve">      2024 - APOIO AOS MUNICÍPIOS NA CONSERVAÇÃO E MANUTENÇÃO DE ESTRADAS INTEGRANTES DO PROGRAMA CAMINHOS DO CAMPO</t>
  </si>
  <si>
    <t xml:space="preserve">      1127 - CONSTRUÇÃO DO COMPLEXO REGIONAL DE SAÚDE NORTE</t>
  </si>
  <si>
    <t>310901 - FUNDO ESPECIAL DE APOIO AO PROGRAMA CAMINHO DO CAMPO</t>
  </si>
  <si>
    <t xml:space="preserve">      3362 - PAVIMENTAÇÃO, CONSERVAÇÃO E SINALIZAÇÃO DE ESTRADAS RURAIS - CAMINHOS DO CAMPO</t>
  </si>
  <si>
    <t>310903 - FUNDO ESPECIAL DE APOIO AO PROGRAMA ESTADUAL DE DESENVOLVIMENTO RURAL SUSTENTÁVEL</t>
  </si>
  <si>
    <t xml:space="preserve">      4372 - PROMOÇÃO DE EVENTOS DA AGRICULTURA CAPIXABA</t>
  </si>
  <si>
    <t xml:space="preserve">   0018 - FORTALECIMENTO E GESTÃO DO SISTEMA ESTADUAL DE MEIO AMBIENTE E RECURSOS HÍDRICOS</t>
  </si>
  <si>
    <t xml:space="preserve">      1109 - IMPLANTAÇÃO, PAVIMENTAÇÃO E RECUPERAÇÃO DA MALHA RODOVIÁRIA ESTADUAL, OBRAS ESPECIAIS, OBRAS DE ARTE ESPECIAIS E ACESSOS A VIAS URBANAS</t>
  </si>
  <si>
    <t>320101 - SECRETARIA DE ESTADO DA CIÊNCIA, TECNOLOGIA, INOVAÇÃO, EDUCAÇÃO PROF. E DESENV. ECONÔMICO</t>
  </si>
  <si>
    <t xml:space="preserve">   0904 - OPERAÇÕES ESPECIAIS: DÍVIDA INTERNA</t>
  </si>
  <si>
    <t xml:space="preserve">      1125 - CONSTRUÇÃO, REFORMA, MELHORIA, ADEQUAÇÃO E AMPLIAÇÃO DE EQUIPAMENTOS PÚBLICOS DE EDIFICAÇÕES</t>
  </si>
  <si>
    <t xml:space="preserve">      0117 - REGULARIZAÇÃO FISCAL DE DÉBITOS COM A UNIÃO</t>
  </si>
  <si>
    <t xml:space="preserve">      2102 - MANUTENÇÃO DAS RODOVIAS ESTADUAIS</t>
  </si>
  <si>
    <t xml:space="preserve">      2103 - SERVIÇOS DE CONSULTORIA, DE GERENCIAMENTO E DE APOIO À EXECUÇÃO DE OBRAS E DE PROJETOS</t>
  </si>
  <si>
    <t xml:space="preserve">      2109 - SINALIZAÇÃO E CONTROLE DE VELOCIDADE </t>
  </si>
  <si>
    <t>310904 - FUNDO ESTAD. DE APOIO À CONSERV. E MANUT. DAS ESTRADAS QUE INT. O PROGR. CAMINHOS DO CAMPO</t>
  </si>
  <si>
    <t xml:space="preserve">   0851 - CONSERVAÇÃO E RECUPERAÇÃO FLORESTAL</t>
  </si>
  <si>
    <t xml:space="preserve">      2110 - PLANEJAMENTO E GESTÃO DAS ATIVIDADES DO DER-ES</t>
  </si>
  <si>
    <t xml:space="preserve">      2169 - APOIO AO DESENVOLVIMENTO SUSTENTÁVEL DE PROPRIEDADES RURAIS</t>
  </si>
  <si>
    <t xml:space="preserve">      3457 - ELABORAÇÃO DE PROJETOS DE ENGENHARIA</t>
  </si>
  <si>
    <t xml:space="preserve">      3465 - MONITORAMENTO, CONTROLE, CONTENÇÃO E RECUPERAÇÃO DA ZONA COSTEIRA E ENCOSTAS</t>
  </si>
  <si>
    <t>320101 - SECRETARIA DE ESTADO DE CIÊNCIA, TECNOLOGIA, INOVAÇÃO E EDUCAÇÃO PROFISSIONAL</t>
  </si>
  <si>
    <t xml:space="preserve">      5473 - REABILITAÇÃO E ADEQUAÇÃO DAS RODOVIAS ESTADUAIS</t>
  </si>
  <si>
    <t xml:space="preserve">   0059 - ENFRENTAMENTO A RISCOS E RESPOSTAS A DESASTRES</t>
  </si>
  <si>
    <t xml:space="preserve">      8291 - PROMOÇÃO DE ESTUDOS E PROJETOS PARA O FORTALECIMENTO DA ECONOMIA ESTADUAL</t>
  </si>
  <si>
    <t xml:space="preserve">      3005 - CONSTRUÇÃO, REFORMA E PADRONIZAÇÃO DE UNIDADES DA DEFESA SOCIAL</t>
  </si>
  <si>
    <t xml:space="preserve">   0159 - DESENVOLVIMENTO DA PRÁTICA ESPORTIVA</t>
  </si>
  <si>
    <t xml:space="preserve">      1597 - CONCLUSÃO DA CONSTRUÇÃO DO ESTÁDIO KLEBER ANDRADE</t>
  </si>
  <si>
    <t xml:space="preserve">      1736 - CONSTRUÇÃO, REFORMA E PADRONIZAÇÃO DE UNIDADES DE SEGURANÇA PÚBLICA</t>
  </si>
  <si>
    <t xml:space="preserve">      2246 - GESTÃO DO CRÉDITO FUNDIÁRIO</t>
  </si>
  <si>
    <t>350901 - FUNDO ESPECIAL PARA CONSTRUÇÃO, REFORMA E AMPLIAÇÃO DE EQUIPAMENTOS PÚBLICOS ESTADUAIS</t>
  </si>
  <si>
    <t>320203 - INSTITUTO DE PESOS E MEDIDAS DO ESTADO DO ESPÍRITO SANTO</t>
  </si>
  <si>
    <t xml:space="preserve">      2155 - COORDENAÇÃO DO PROGRAMA DE CONCESSÕES E PARCERIAS DO ESTADO</t>
  </si>
  <si>
    <t xml:space="preserve">      1027 - CONSTRUÇÃO, REFORMA E AMPLIAÇÃO DE EQUIPAMENTOS PÚBLICOS ESTADUAIS</t>
  </si>
  <si>
    <t>350903 - FUNDO ESTADUAL P/ O FINANC. DE OBRAS E INFRAEST. ESTRATÉGICA P/ O DESENV. DO EST. DO ES</t>
  </si>
  <si>
    <t xml:space="preserve">   9999 - RESERVA DE CONTINGÊNCIA</t>
  </si>
  <si>
    <t xml:space="preserve">      2315 - VERIFICAÇÃO E FISCALIZAÇÃO DAS ATIVIDADES METROLÓGICAS</t>
  </si>
  <si>
    <t xml:space="preserve">      0029 - PARTICIPAÇÃO DO ESTADO NO FUNDO DE AVAL BANDES</t>
  </si>
  <si>
    <t>320204 - AGÊNCIA DE DESENVOLVIMENTO DAS MICRO E PEQUENAS EMPRESAS E DO EMPREENDEDORISMO</t>
  </si>
  <si>
    <t xml:space="preserve">      2958 - DESENVOLVIMENTO DAS POLÍTICAS ESTADUAIS AMBIENTAIS E DE GOVERNANÇA E SEGURANÇA DE BARRAGENS</t>
  </si>
  <si>
    <t>360101 - SECRETARIA DE ESTADO DE SANEAMENTO, HABITAÇÃO E DESENVOLVIMENTO URBANO</t>
  </si>
  <si>
    <t xml:space="preserve">      3532 - IMPLEMENTAÇÃO E APOIO À CONSTRUÇÃO E ADEQUAÇÃO DE INFRAESTRUTURA E URBANIZAÇÃO DE ESPAÇOS PÚBLICOS</t>
  </si>
  <si>
    <t xml:space="preserve">      5531 - FOMENTO E CONSTRUÇÃO DE SISTEMAS REGIONAIS DE TRANSPORTE E DESTINAÇÃO FINAL DE RESÍDUOS SÓLIDOS URBANOS</t>
  </si>
  <si>
    <t xml:space="preserve">      5534 - PLANOS, PROJETOS E OBRAS DE REDUÇÃO DE RISCOS E INTERVENÇÕES EM ÁREAS INUNDÁVEIS</t>
  </si>
  <si>
    <t xml:space="preserve">      2244 - APOIO À CAPACITAÇÃO TÉCNICA E GERENCIAL NO MEIO RURAL</t>
  </si>
  <si>
    <t xml:space="preserve">      3394 - PESQUISA, DESENVOLVIMENTO E INOVAÇÃO DE TECNOLOGIAS AGROPECUÁRIA E PESQUEIRA</t>
  </si>
  <si>
    <t xml:space="preserve">      0531 - PARTICIPAÇÃO DO ESTADO NO CAPITAL DA CESAN-ES</t>
  </si>
  <si>
    <t xml:space="preserve">      6390 - EXTENSÃO RURAL E ASSISTÊNCIA TÉCNICA</t>
  </si>
  <si>
    <t>360901 - FUNDO ESTADUAL DE HABITAÇÃO DE INTERESSE SOCIAL</t>
  </si>
  <si>
    <t xml:space="preserve">      2258 - PROMOÇÃO DA ATIVIDADE TURÍSTICA</t>
  </si>
  <si>
    <t>320206 - AGÊNCIA DE REGULAÇÃO DE SERVIÇOS PÚBLICOS</t>
  </si>
  <si>
    <t xml:space="preserve">      6394 - ESTRUTURAÇÃO E MANUTENÇÃO DO SISTEMA DE MONITORAMENTO METEOROLÓGICO</t>
  </si>
  <si>
    <t>370101 - SECRETARIA DE ESTADO DO TURISMO</t>
  </si>
  <si>
    <t xml:space="preserve">      4705 - ASSISTÊNCIA COMPLEMENTAR À REDE PÚBLICA DE SAÚDE</t>
  </si>
  <si>
    <t xml:space="preserve">      1112 - MODERNIZAÇÃO E ADEQUAÇÃO DA INFRAESTRUTURA TURÍSTICA</t>
  </si>
  <si>
    <t xml:space="preserve">      2028 - GESTÃO DE ESPAÇOS DO TURISMO</t>
  </si>
  <si>
    <t xml:space="preserve">      1406 - MELHORIA DA INFRAESTRUTURA DE COMERCIALIZAÇÃO</t>
  </si>
  <si>
    <t>370901 - FUNDO DE FOMENTO DO TURISMO</t>
  </si>
  <si>
    <t>390101 - SECRETARIA DE ESTADO DE ESPORTES E LAZER</t>
  </si>
  <si>
    <t xml:space="preserve">      2223 - CONSERVAÇÃO DA BIODIVERSIDADE</t>
  </si>
  <si>
    <t xml:space="preserve">      1176 - AMPLIAÇÃO E ADEQUAÇÃO DA INFRAESTRUTURA ESPORTIVA</t>
  </si>
  <si>
    <t xml:space="preserve">      2311 - FOMENTO AO ACESSO DOS ESTUDANTES AO ENSINO SUPERIOR</t>
  </si>
  <si>
    <t xml:space="preserve">      1058 - APOIO À CONSTRUÇÃO DE BARRAGENS E OUTRAS TÉCNICAS DE INFRAESTRUTURA HÍDRICA NO MEIO RURAL</t>
  </si>
  <si>
    <t xml:space="preserve">      2249 - PROMOÇÃO E APOIO A JOGOS, EVENTOS E ATLETAS DE RENDIMENTO</t>
  </si>
  <si>
    <t xml:space="preserve">      8679 - MELHORIA DO DESEMPENHO ESCOLAR NO ENSINO FUNDAMENTAL</t>
  </si>
  <si>
    <t xml:space="preserve">      2594 - MANUTENÇÃO DOS ESPAÇOS DE ESPORTE E LAZER</t>
  </si>
  <si>
    <t xml:space="preserve">   0007 - ECONOMIA CRIATIVA</t>
  </si>
  <si>
    <t xml:space="preserve">      2596 - PROMOÇÃO E APOIO AO ESPORTE EDUCACIONAL, COMUNITÁRIO E LAZER</t>
  </si>
  <si>
    <t xml:space="preserve">      1063 - ACELERAÇÃO DE NOVAS MÍDIAS (STARTUPS)</t>
  </si>
  <si>
    <t>390901 - FUNDO DE INCENTIVO AO ESPORTE E LAZER DO ESPÍRITO SANTO</t>
  </si>
  <si>
    <t xml:space="preserve">   0017 - ESTRUTURAÇÃO E FORTALECIMENTO DA PESQUISA E DA INFRAESTRUTURA CIENTÍFICA, TECNOLÓGICA E DE INOVAÇÃO</t>
  </si>
  <si>
    <t xml:space="preserve">      2419 - APLICAÇÃO DE CIÊNCIA, TECNOLOGIA E INOVAÇÃO COM FOCO EM INSTITUIÇÕES CIENTÍFICAS E TECNOLÓGICAS</t>
  </si>
  <si>
    <t xml:space="preserve">      4412 - ORGANIZAÇÃO E REALIZAÇÃO DE EVENTOS PARA A PROMOÇÃO DA CIÊNCIA, TECNOLOGIA E INOVAÇÃO</t>
  </si>
  <si>
    <t>400101 - SECRETARIA DE ESTADO DA CULTURA</t>
  </si>
  <si>
    <t xml:space="preserve">      1443 - ELABORAÇÃO DE ESTUDOS, PROJETOS E PLANOS DE LOGÍSTICA DE TRANSPORTES</t>
  </si>
  <si>
    <t xml:space="preserve">      1608 - PRESERVAÇÃO DE BENS CULTURAIS</t>
  </si>
  <si>
    <t xml:space="preserve">      2303 - PROMOÇÃO DA DIVERSIDADE E DIFUSÃO CULTURAL</t>
  </si>
  <si>
    <t xml:space="preserve">      6089 - REALIZAÇÃO DO CENSO ESCOLAR, AVALIAÇÃO DE ALUNOS, ESTUDOS E PEQUISAS DA EDUCAÇÃO</t>
  </si>
  <si>
    <t xml:space="preserve">   0855 - QUALIFICAÇÃO DO CIDADÃO PARA O MUNDO DO TRABALHO</t>
  </si>
  <si>
    <t xml:space="preserve">      4603 - ADMINISTRAÇÃO DE ESPAÇOS CULTURAIS</t>
  </si>
  <si>
    <t>400102 - ARQUIVO PÚBLICO DO ESTADO DO ESPÍRITO SANTO</t>
  </si>
  <si>
    <t xml:space="preserve">      2417 - APOIO À CAPACITAÇÃO PROFISSIONAL</t>
  </si>
  <si>
    <t xml:space="preserve">      4411 - ESTRUTURAÇÃO E MANUTENÇÃO DO SISTEMA ESTADUAL DE EDUCAÇÃO PROFISSIONAL</t>
  </si>
  <si>
    <t xml:space="preserve">      2108 - DISSEMINAÇÃO DA MEMÓRIA DOCUMENTAL</t>
  </si>
  <si>
    <t xml:space="preserve">      0441 - PARTICIPAÇÃO DO ESTADO NO CAPITAL DA CETURB-ES</t>
  </si>
  <si>
    <t xml:space="preserve">      1007 - DIAGNÓSTICO DA CADEIA PRODUTIVA</t>
  </si>
  <si>
    <t>400901 - FUNDO DE CULTURA DO ESTADO DO ESPÍRITO SANTO</t>
  </si>
  <si>
    <t xml:space="preserve">      1422 - AMPLIAÇÃO E ADEQUAÇÃO DA ESTRUTURA FÍSICA PARA O DESENVOLVIMENTO DE PESQUISAS CIENTÍFICAS, TECNOLÓGICAS E DE INOVAÇÕES</t>
  </si>
  <si>
    <t xml:space="preserve">      2298 - APOIO, FINANCIAMENTO E INCENTIVO À PRODUÇÃO CULTURAL</t>
  </si>
  <si>
    <t xml:space="preserve">      2619 - SELEÇÃO E PREMIAÇÃO DE PROJETOS CULTURAIS</t>
  </si>
  <si>
    <t xml:space="preserve">      2971 - SELEÇÃO E PREMIAÇÃO DE PROJETOS DE PATRIMÔNIO</t>
  </si>
  <si>
    <t xml:space="preserve">      2116 - FOMENTO À PESQUISA, EXTENSÃO, DESENVOLVIMENTO E INOVAÇÃO</t>
  </si>
  <si>
    <t>410101 - SECRETARIA DE ESTADO DE MEIO AMBIENTE E RECURSOS HÍDRICOS</t>
  </si>
  <si>
    <t xml:space="preserve">      1061 - ELABORAÇÃO DE ESTUDOS E PROJETOS PARA DESENVOLVIMENTO DE POLÍTICAS PÚBLICAS NO ÂMBITO RURAL</t>
  </si>
  <si>
    <t xml:space="preserve">      1090 - ATUAÇÃO INTEGRADA DE RECURSOS HÍDRICOS E GESTÃO DE RISCOS E DESASTRES</t>
  </si>
  <si>
    <t xml:space="preserve">      1065 - APOIO À GERAÇÃO DE TECNOLOGIAS PARA O DESENVOLVIMENTO DO SETOR AGROPECUÁRIO</t>
  </si>
  <si>
    <t>410201 - INSTITUTO ESTADUAL DE MEIO AMBIENTE E RECURSOS HÍDRICOS</t>
  </si>
  <si>
    <t xml:space="preserve">      1051 - CONSTRUÇÃO, AMPLIAÇÃO E MODERNIZAÇÃO DA REDE DE SERVIÇOS DE SAÚDE DO ESTADO</t>
  </si>
  <si>
    <t xml:space="preserve">      1099 - MODERNIZAÇÃO, AMPLIAÇÃO E ADEQUAÇÃO DO IEMA</t>
  </si>
  <si>
    <t xml:space="preserve">      2051 - GESTÃO DA FAUNA SILVESTRE NO ESTADO DO ESPÍRITO SANTO</t>
  </si>
  <si>
    <t xml:space="preserve">      1719 - CONCLUSÃO DO HOSPITAL ESTADUAL DE URGÊNCIA E EMERGÊNCIA</t>
  </si>
  <si>
    <t xml:space="preserve">      2219 - GESTÃO DA QUALIDADE DO AR, DAS ÁREAS CONTAMINADAS E DAS INFORMAÇÕES AMBIENTAIS</t>
  </si>
  <si>
    <t xml:space="preserve">      4638 - GESTÃO DO SISTEMA ESTADUAL DE UNIDADES DE CONSERVAÇÃO</t>
  </si>
  <si>
    <t xml:space="preserve">      3803 - CONSTRUÇÃO, REESTRUTURAÇÃO E ADEQUAÇÃO FÍSICA DE UNIDADES PRISIONAIS</t>
  </si>
  <si>
    <t xml:space="preserve">      4639 - LICENCIAMENTO AMBIENTAL</t>
  </si>
  <si>
    <t xml:space="preserve">      4643 - FISCALIZAÇÃO AMBIENTAL </t>
  </si>
  <si>
    <t xml:space="preserve">      2123 - DIFUSÃO E POPULARIZAÇÃO DO CONHECIMENTO CIENTÍFICO, TECNOLÓGICO E DE INOVAÇÃO</t>
  </si>
  <si>
    <t xml:space="preserve">      2225 - FOMENTO À CRIAÇÃO E CONSOLIDAÇÃO DE EMPRESAS INOVADORAS INTENSIVAS EM CONHECIMENTO</t>
  </si>
  <si>
    <t xml:space="preserve">      2615 - FORMAÇÃO, CAPACITAÇÃO E FIXAÇÃO DE RECURSOS HUMANOS</t>
  </si>
  <si>
    <t xml:space="preserve">      1887 - CONSTRUÇÃO E/OU AQUISIÇÃO DA NOVA SEDE DO IPAJM</t>
  </si>
  <si>
    <t xml:space="preserve">      2958 - DESENVOLVIMENTO DAS POLÍTICAS ESTADUAIS DE MEIO AMBIENTE E RECURSOS HÍDRICOS</t>
  </si>
  <si>
    <t>410202 - AGÊNCIA ESTADUAL DE RECURSOS HÍDRICOS</t>
  </si>
  <si>
    <t xml:space="preserve">   0152 - EDUCAÇÃO MUSICAL</t>
  </si>
  <si>
    <t xml:space="preserve">      2688 - FORMAÇÃO E DESENVOLVIMENTO DO CONHECIMENTO E HABILIDADES MUSICAIS</t>
  </si>
  <si>
    <t xml:space="preserve">      4243 - MONITORAMENTO E AVALIAÇÃO DE POLÍTICAS PÚBLICAS</t>
  </si>
  <si>
    <t xml:space="preserve">      2229 - PLANEJAMENTO E GESTÃO DE RECURSOS HÍDRICOS E SEGURANÇA DE BARRAGEM</t>
  </si>
  <si>
    <t xml:space="preserve">      2231 - ELABORAÇÃO E APRIMORAMENTO DOS INSTRUMENTOS DE GESTÃO DA POLÍTICA ESTADUAL DE RECURSOS HÍDRICOS</t>
  </si>
  <si>
    <t>410902 - FUNDO ESTADUAL DE RECURSOS HÍDRICOS E FLORESTAIS DO ESPÍRITO SANTO</t>
  </si>
  <si>
    <t xml:space="preserve">      1022 - GOVERNO ELETRÔNICO - E-CIDADANIA</t>
  </si>
  <si>
    <t xml:space="preserve">      2166 - PAGAMENTO POR SERVIÇOS AMBIENTAIS</t>
  </si>
  <si>
    <t xml:space="preserve">      1011 - AQUISIÇÃO, CONSTRUÇÃO, AMPLIAÇÃO E REFORMA DE IMÓVEIS</t>
  </si>
  <si>
    <t>420101 - SECRETARIA DE ESTADO DA EDUCAÇÃO</t>
  </si>
  <si>
    <t xml:space="preserve">      1604 - CONSTRUÇÃO, REFORMA, ADEQUAÇÃO DE ESPAÇOS CULTURAIS</t>
  </si>
  <si>
    <t xml:space="preserve">      5472 - IMPLANTAÇÃO E MELHORIA DE CORREDORES, EIXOS E VIAS METROPOLITANAS</t>
  </si>
  <si>
    <t xml:space="preserve">      2134 - ELABORAÇÃO DE ESTUDOS E PESQUISAS NA ÁREA EDUCACIONAL</t>
  </si>
  <si>
    <t xml:space="preserve">      1450 - MODERNIZAÇÃO, AMPLIAÇÃO E ADEQUAÇÃO DAS UNIDADES ADMINISTRATIVAS</t>
  </si>
  <si>
    <t xml:space="preserve">      1041 - CONSTRUÇÃO, REFORMA E AMPLIAÇÃO DO HANGAR DO NÚCLEO DE OPERAÇÕES E TRANSPORTE AÉREO</t>
  </si>
  <si>
    <t xml:space="preserve">      2083 - MUNICIPALIZAÇÃO PROGRESSIVA DO ENSINO FUNDAMENTAL</t>
  </si>
  <si>
    <t xml:space="preserve">      2085 - REMUNERAÇÃO DOS PROFISSIONAIS ADMINISTRATIVOS - ENSINO FUNDAMENTAL</t>
  </si>
  <si>
    <t xml:space="preserve">      2168 - APOIO À FISCALIZAÇÃO, MANUTENÇÃO, RECUPERAÇÃO E MONITORAMENTO DA COBERTURA FLORESTAL</t>
  </si>
  <si>
    <t xml:space="preserve">      2086 - REMUNERAÇÃO DOS PROFISSIONAIS ADMINISTRATIVOS - ENSINO MÉDIO</t>
  </si>
  <si>
    <t xml:space="preserve">      2175 - MANUTENÇÃO DAS UNIDADES CENTRAL E REGIONAIS</t>
  </si>
  <si>
    <t xml:space="preserve">      2170 - INVESTIMENTO EM FORMAÇÃO NO NÍVEL SUPERIOR</t>
  </si>
  <si>
    <t xml:space="preserve">      2179 - PROGRAMA ESTADUAL DE GESTÃO FINANCEIRA ESCOLAR - PROGEFE ENSINO FUNDAMENTAL</t>
  </si>
  <si>
    <t xml:space="preserve">      2181 - REMUNERAÇÃO DOS PROFISSIONAIS ADMINISTRATIVOS - EDUCAÇÃO DE JOVENS E ADULTOS</t>
  </si>
  <si>
    <t xml:space="preserve">      2206 - PROGRAMA ESTADUAL DE GESTÃO FINANCEIRA ESCOLAR - PROGEFE ENSINO MÉDIO</t>
  </si>
  <si>
    <t xml:space="preserve">      8089 - DESENVOLVIMENTO CURRICULAR DE FORMA INTERDISCIPLINAR E CONTEXTUALIZADA</t>
  </si>
  <si>
    <t xml:space="preserve">      2305 - INOVAÇÃO DA EDUCAÇÃO CONECTADA NAS UNIDADES CENTRAL E SRES</t>
  </si>
  <si>
    <t xml:space="preserve">      2322 - MANUTENÇÃO E MODERNIZAÇÃO DOS SERVIÇOS NAS ESCOLAS DE ENSINO FUNDAMENTAL</t>
  </si>
  <si>
    <t xml:space="preserve">      2323 - MANUTENÇÃO E MODERNIZAÇÃO DOS SERVIÇOS NAS ESCOLAS DE ENSINO MÉDIO</t>
  </si>
  <si>
    <t>320902 - FUNDO DE DESENVOLVIMENTO DAS ATIVIDADES PRODUTIVAS INOVADORAS</t>
  </si>
  <si>
    <t xml:space="preserve">      4345 - TRANSPORTE ESCOLAR - ENSINO FUNDAMENTAL</t>
  </si>
  <si>
    <t xml:space="preserve">      4346 - TRANSPORTE ESCOLAR - ENSINO MÉDIO</t>
  </si>
  <si>
    <t xml:space="preserve">      2501 - OPERAÇÃO, FISCALIZAÇÃO E SEGURANÇA RODOVIÁRIA</t>
  </si>
  <si>
    <t xml:space="preserve">      4347 - MANUTENÇÃO E REGULARIZAÇÃO IMOBILIÁRIA DAS ESCOLAS DE ENSINO FUNDAMENTAL</t>
  </si>
  <si>
    <t xml:space="preserve">      4348 - MANUTENÇÃO E REGULARIZAÇÃO IMOBILIÁRIA DAS ESCOLAS DE ENSINO MÉDIO</t>
  </si>
  <si>
    <t xml:space="preserve">      6677 - PROMOÇÃO DE EVENTOS INSTITUCIONAIS </t>
  </si>
  <si>
    <t xml:space="preserve">      5456 - AMPLIAÇÃO E ADEQUAÇÃO DA INFRAESTRUTURA FÍSICA DO DER</t>
  </si>
  <si>
    <t xml:space="preserve">      6680 - APOIO AO CONSELHO ESTADUAL DE EDUCAÇÃO</t>
  </si>
  <si>
    <t xml:space="preserve">      5467 - CONSTRUÇÃO DE POSTOS DE FISCALIZAÇÃO, ABRIGOS E OUTROS DE SEGURANÇA RODOVIÁRIA</t>
  </si>
  <si>
    <t xml:space="preserve">   0595 - GESTÃO DA POLÍTICA DE TRANSPORTES E OBRAS PÚBLICAS</t>
  </si>
  <si>
    <t xml:space="preserve">      6684 - ALIMENTAÇÃO ESCOLAR</t>
  </si>
  <si>
    <t xml:space="preserve">      2264 - INTEGRAÇÃO E DESENVOLVIMENTO DA LOGÍSTICA MULTIMODAL</t>
  </si>
  <si>
    <t xml:space="preserve">      2087 - REMUNERAÇÃO DOS PROFISSIONAIS DO MAGISTÉRIO - ENSINO FUNDAMENTAL</t>
  </si>
  <si>
    <t xml:space="preserve">      2088 - REMUNERAÇÃO DOS PROFISSIONAIS DO MAGISTÉRIO - ENSINO MÉDIO</t>
  </si>
  <si>
    <t xml:space="preserve">      2299 - INOVAÇÃO DA EDUCAÇÃO CONECTADA NO ENSINO MÉDIO</t>
  </si>
  <si>
    <t xml:space="preserve">      3155 - IMPLEMENTAÇÃO E APOIO A INICIATIVAS DIRECIONADAS À AMPLIAÇÃO DA OFERTA E ADEQUAÇÃO DE UNIDADES HABITACIONAIS NA ÁREA URBANA </t>
  </si>
  <si>
    <t xml:space="preserve">      2302 - INOVAÇÃO DA EDUCAÇÃO CONECTADA NO ENSINO PROFISSIONAL</t>
  </si>
  <si>
    <t xml:space="preserve">      2304 - INOVAÇÃO DA EDUCAÇÃO CONECTADA NO ENSINO ESPECIAL</t>
  </si>
  <si>
    <t xml:space="preserve">      2306 - INOVAÇÃO DA EDUCAÇÃO CONECTADA NO ENSINO FUNDAMENTAL</t>
  </si>
  <si>
    <t xml:space="preserve">      2308 - INOVAÇÃO DA EDUCAÇÃO CONECTADA NA EDUCAÇÃO DE JOVENS E ADULTOS </t>
  </si>
  <si>
    <t xml:space="preserve">      2703 - MODERNIZAÇÃO E REAPARELHAMENTO DAS ESCOLAS DE ENSINO FUNDAMENTAL</t>
  </si>
  <si>
    <t xml:space="preserve">      2704 - MODERNIZAÇÃO E REAPARELHAMENTO DAS ESCOLAS DE ENSINO MÉDIO</t>
  </si>
  <si>
    <t xml:space="preserve">      4089 - COOPERAÇÃO ESTADO/MUNICÍPIOS NA IMPLEMENTAÇÃO DE POLÍTICAS DE EDUCAÇÃO - ENSINO FUNDAMENTAL</t>
  </si>
  <si>
    <t xml:space="preserve">      6086 - FORMAÇÃO DE PROFESSORES DO ENSINO FUNDAMENTAL</t>
  </si>
  <si>
    <t xml:space="preserve">      6669 - REMUNERAÇÃO DOS PROFISSIONAIS CUIDADORES DA EDUCAÇÃO ESPECIAL</t>
  </si>
  <si>
    <t xml:space="preserve">   0015 - AMPLIAÇÃO E QUALIFICAÇÃO DA INFRAESTRUTURA RODOVIÁRIA</t>
  </si>
  <si>
    <t xml:space="preserve">      6671 - REMUNERAÇÃO DOS PROFISSIONAIS DO MAGISTÉRIO - EDUCAÇÃO ESPECIAL</t>
  </si>
  <si>
    <t xml:space="preserve">      1488 - IMPLANTAÇÃO E RECUPERAÇÃO DE OBRAS DE ARTES ESPECIAIS</t>
  </si>
  <si>
    <t xml:space="preserve">      6688 - REMUNERAÇÃO DOS PROFISSIONAIS DA EDUCAÇÃO TÉCNICA DE NÍVEL MÉDIO</t>
  </si>
  <si>
    <t xml:space="preserve">      8085 - REMUNERAÇÃO DOS PROFISSIONAIS DO MAGISTÉRIO - EDUCAÇÃO DE JOVENS E ADULTOS </t>
  </si>
  <si>
    <t xml:space="preserve">      3454 - IMPLANTAÇÃO, PAVIMENTAÇÃO E RECUPERAÇÃO DA MALHA RODOVIÁRIA ESTADUAL</t>
  </si>
  <si>
    <t xml:space="preserve">      8668 - PROMOÇÃO DA EDUCAÇÃO ESPECIAL</t>
  </si>
  <si>
    <t xml:space="preserve">   0030 - ATENÇÃO INTEGRAL À SAÚDE</t>
  </si>
  <si>
    <t xml:space="preserve">      1092 - CONSTRUÇÃO DO HOSPITAL GERAL DE CARIACICA </t>
  </si>
  <si>
    <t xml:space="preserve">      8684 - AMPLIAÇÃO E DESENVOLVIMENTO DA EDUCAÇÃO DO CAMPO</t>
  </si>
  <si>
    <t xml:space="preserve">      3538 - APOIO À ELABORAÇÃO DE PROJETOS E/OU EXECUÇÃO DE OBRAS DE SANEAMENTO EM LOCALIDADE DE PEQUENO PORTE</t>
  </si>
  <si>
    <t>420201 - FACULDADE DE MÚSICA DO ESPÍRITO SANTO</t>
  </si>
  <si>
    <t xml:space="preserve">   0113 - DESENVOLVIMENTO DO TURISMO SUSTENTÁVEL</t>
  </si>
  <si>
    <t xml:space="preserve">      1578 - AMPLIAÇÃO E ADEQUAÇÃO DA INFRAESTRUTURA TURÍSTICA</t>
  </si>
  <si>
    <t xml:space="preserve">      5535 - PLANOS, PROJETOS E OBRAS DE ESTABILIZAÇÃO DE ENCOSTAS</t>
  </si>
  <si>
    <t xml:space="preserve">      4687 - REMUNERAÇÃO DO QUADRO DE DOCENTES</t>
  </si>
  <si>
    <t>420901 - FUNDO EST. DE APOIO À AMP. E MELH. DAS COND. DE OFERTA DA EDUC. INF. E DO ENS. FUND. NO ES</t>
  </si>
  <si>
    <t xml:space="preserve">      2014 - COOPERAÇÃO ESTADO/MUNICÍPIOS NA IMPLEMENTAÇÃO DE POLÍTICAS DE EDUCAÇÃO - ENSINO INFANTIL</t>
  </si>
  <si>
    <t xml:space="preserve">      1084 - IMPLEMENTAÇÃO E APOIO A INICIATIVAS DIRECIONADAS A AMPLIAÇÃO DE OFERTA E ADEQUAÇÃO DE UNIDADES HABITACIONAIS NA ÁREA RURAL</t>
  </si>
  <si>
    <t xml:space="preserve">      2301 - DESENVOLVIMENTO E PROTEÇÃO DO PATRIMÔNIO CULTURAL</t>
  </si>
  <si>
    <t xml:space="preserve">      2314 - COOPERAÇÃO ESTADO/MUNICÍPIOS NA IMPLEMENTAÇÃO DE POLÍTICAS DE EDUCAÇÃO - GESTÃO ADMINISTRATIVA</t>
  </si>
  <si>
    <t>440901 - FUNDO ESTADUAL DE SAÚDE</t>
  </si>
  <si>
    <t xml:space="preserve">      2037 - GESTÃO PARA FORTALECIMENTO DA ATENÇÃO BÁSICA</t>
  </si>
  <si>
    <t>350208 - INSTITUTO DE OBRAS PÚBLICAS DO ESTADO DO ESPÍRITO SANTO</t>
  </si>
  <si>
    <t xml:space="preserve">      2126 - MANUTENÇÃO DAS FARMÁCIAS CIDADÃS ESTADUAIS</t>
  </si>
  <si>
    <t xml:space="preserve">      2127 - GESTÃO, DESENVOLVIMENTO E INOVAÇÃO EM TECNOLOGIAS DE INFORMAÇÃO E COMUNICAÇÃO NO SUS</t>
  </si>
  <si>
    <t xml:space="preserve">      1772 - AMPLIAÇÃO E ADEQUAÇÃO DO COMPLEXO HOSPITALAR E UNIDADES BÁSICAS DE SAÚDE DA PMES</t>
  </si>
  <si>
    <t xml:space="preserve">      2184 - MANUTENÇÃO DA REDE HOSPITALAR PRÓPRIA</t>
  </si>
  <si>
    <t xml:space="preserve">      1045 - AMPLIAÇÃO E ADEQUAÇÃO DA ESTRUTURA FÍSICA DA JCEES</t>
  </si>
  <si>
    <t xml:space="preserve">      2191 - COFINANCIAMENTO DO SUBSISTEMA DE ATENÇÃO AMBULATORIAL E HOSPITALAR</t>
  </si>
  <si>
    <t xml:space="preserve">      2209 - APOIO FINANCEIRO ÀS AÇÕES DE SAÚDE COM ENTES E INSTITUIÇÕES PARCEIRAS</t>
  </si>
  <si>
    <t xml:space="preserve">      2290 - GESTÃO DO INSTITUTO CAPIXABA DE ENSINO, PESQUISA E INOVAÇÃO DE SAÚDE</t>
  </si>
  <si>
    <t xml:space="preserve">      2224 - ACOMPANHAMENTO DA EVOLUÇÃO DO PLANO ESTADUAL DE RESÍDUOS SÓLIDOS - PERS-ES</t>
  </si>
  <si>
    <t xml:space="preserve">      2313 - REMUNERAÇÃO DE PESSOAL ATIVO E ENCARGOS SOCIAIS - REDE ASSISTENCIAL</t>
  </si>
  <si>
    <t xml:space="preserve">      1605 - CONCLUSÃO DA CONSTRUÇÃO DO CAIS DAS ARTES</t>
  </si>
  <si>
    <t xml:space="preserve">      2325 - CONTRATUALIZAÇÃO DE SERVIÇOS DE SAÚDE COMPLEMENTAR</t>
  </si>
  <si>
    <t xml:space="preserve">      2171 - PROMOÇÃO E INCENTIVO A PROJETOS DE INCLUSÃO SOCIAL POR MEIO DA PRÁTICA ESPORTIVA </t>
  </si>
  <si>
    <t xml:space="preserve">      2276 - APOIO ÀS AÇÕES DE PROTEÇÃO E DEFESA DOS ANIMAIS DOMÉSTICOS</t>
  </si>
  <si>
    <t xml:space="preserve">      2326 - ASSISTÊNCIA SUPLEMENTAR À REDE PÚBLICA</t>
  </si>
  <si>
    <t xml:space="preserve">      2692 - DISTRIBUIÇÃO DE MEDICAMENTOS E INSUMOS ESPECIALIZADOS</t>
  </si>
  <si>
    <t xml:space="preserve">      2719 - GESTÃO DO CONSELHO ESTADUAL DE SAÚDE</t>
  </si>
  <si>
    <t xml:space="preserve">      3005 - CONSTRUÇÃO, REFORMA E PADRONIZAÇÃO DE UNIDADES DA DEFESA SOCIAL </t>
  </si>
  <si>
    <t xml:space="preserve">      2720 - MANUTENÇÃO DA REDE DE SANGUE E HEMODERIVADOS</t>
  </si>
  <si>
    <t xml:space="preserve">   0159 - EXPANSÃO E MELHORIA DO DESENVOLVIMENTO DA PRÁTICA ESPORTIVA</t>
  </si>
  <si>
    <t xml:space="preserve">      2961 - FORTALECIMENTO DO SUBSISTEMA DE VIGILÂNCIA EM SAÚDE</t>
  </si>
  <si>
    <t xml:space="preserve">      4699 - CONTRAPARTIDA FINANCEIRA AOS MUNICÍPIOS PARA AQUISIÇÃO DE MEDICAMENTOS BÁSICOS</t>
  </si>
  <si>
    <t xml:space="preserve">      1091 - RECUPERAÇÃO DE MANANCIAIS E RESTAURAÇÃO DA COBERTURA FLORESTAL - REFLORESTAR</t>
  </si>
  <si>
    <t xml:space="preserve">      4701 - VIGILÂNCIA SANITÁRIA DE PRODUTOS E SERVIÇOS</t>
  </si>
  <si>
    <t xml:space="preserve">      4707 - SERVIÇO DE ATENDIMENTO MÓVEL DE URGÊNCIA - SAMU </t>
  </si>
  <si>
    <t>440910 - HOSPITAL INFANTIL NOSSA SENHORA DA GLÓRIA</t>
  </si>
  <si>
    <t xml:space="preserve">      2101 - GERENCIAMENTO DE OBRAS, PROJETOS E FORTALECIMENTO INSTITUCIONAL</t>
  </si>
  <si>
    <t xml:space="preserve">      1104 - ENFRENTAMENTO DA CRISE AMBIENTAL DO RIO DOCE</t>
  </si>
  <si>
    <t>440911 - HOSPITAL DOUTOR DORIO SILVA</t>
  </si>
  <si>
    <t>440912 - HOSPITAL ADAUTO BOTELHO</t>
  </si>
  <si>
    <t>440913 - CENTRO DE REABILITAÇÃO FÍSICA DO ESTADO DO ESPÍRITO SANTO</t>
  </si>
  <si>
    <t xml:space="preserve">      4637 - ORDENAMENTO E GESTÃO DO TERRITÓRIO </t>
  </si>
  <si>
    <t>440916 - HOSPITAL E MATERNIDADE SILVIO AVIDOS</t>
  </si>
  <si>
    <t xml:space="preserve">   0005 - MACRODRENAGEM, PREVENÇÃO DE RISCOS E RESPOSTAS A DESASTRES</t>
  </si>
  <si>
    <t xml:space="preserve">   0238 - INFRAESTRUTURA URBANA</t>
  </si>
  <si>
    <t>440917 - HOSPITAL DOUTOR ROBERTO ARNIZAUT SILVARES</t>
  </si>
  <si>
    <t>440918 - CENTRO DE ATENDIMENTO PSIQUIÁTRICO ARISTIDES ALEXANDRE CAMPOS</t>
  </si>
  <si>
    <t xml:space="preserve">   0854 - RESÍDUOS SÓLIDOS</t>
  </si>
  <si>
    <t xml:space="preserve">   0863 - GESTÃO INTEGRADA DAS CIDADES</t>
  </si>
  <si>
    <t>440919 - COLONIA PEDRO FONTES</t>
  </si>
  <si>
    <t xml:space="preserve">      2100 - REALIZAÇÃO E APOIO A EVENTOS COM ABORDAGEM AMBIENTAL </t>
  </si>
  <si>
    <t>440920 - HOSPITAL DOUTORA RITA DE CASSIA</t>
  </si>
  <si>
    <t xml:space="preserve">   0222 - HABITAÇÃO DE INTERESSE SOCIAL E REGULARIZAÇÃO FUNDIÁRIA</t>
  </si>
  <si>
    <t>440921 - UNIDADE INTEGRADA JERÔNIMO MONTEIRO</t>
  </si>
  <si>
    <t xml:space="preserve">      3155 - IMPLEMENTAÇÃO E APOIO A INICIATIVAS DIRECIONADAS À AMPLIAÇÃO DA OFERTA E ADEQUAÇÃO DE UNIDADES HABITACIONAIS NA ÁREA URBANA</t>
  </si>
  <si>
    <t xml:space="preserve">      2963 - FORTALECIMENTO DA GESTÃO AMBIENTAL MUNICIPAL</t>
  </si>
  <si>
    <t>440922 - HOSPITAL SÃO JOSÉ DO CALÇADO</t>
  </si>
  <si>
    <t xml:space="preserve">      2584 - APOIO A EVENTOS DE TURISMO </t>
  </si>
  <si>
    <t xml:space="preserve">      3572 - ESTUDOS E PESQUISAS DE TURISMO</t>
  </si>
  <si>
    <t xml:space="preserve">      6570 - PROMOÇÃO DA ATIVIDADE TURÍSTICA CAPIXABA</t>
  </si>
  <si>
    <t>440923 - HOSPITAL JOÃO DOS SANTOS NEVES</t>
  </si>
  <si>
    <t xml:space="preserve">      6573 - APOIO AO DESENVOLVIMENTO DO TURISMO REGIONAL</t>
  </si>
  <si>
    <t xml:space="preserve">      6574 - QUALIFICAÇÃO DO TURISMO</t>
  </si>
  <si>
    <t xml:space="preserve">      1107 - IMPLANTAÇÃO E FORTALECIMENTO DA GESTÃO AMBIENTAL </t>
  </si>
  <si>
    <t>440926 - SUPERINTENDÊNCIA REGIONAL DE SAÚDE DE CACHOEIRO ITAPEMIRIM</t>
  </si>
  <si>
    <t xml:space="preserve">      4345 - TRANSPORTE ESCOLAR RURAL - ENSINO FUNDAMENTAL</t>
  </si>
  <si>
    <t xml:space="preserve">      4346 - TRANSPORTE ESCOLAR RURAL - ENSINO MÉDIO</t>
  </si>
  <si>
    <t xml:space="preserve">      2185 - MANUTENÇÃO DOS NÚCLEOS REGIONAIS DE ESPECIALIDADES E CENTROS DE ATENÇÃO PSICOSSOCIAL</t>
  </si>
  <si>
    <t xml:space="preserve">      2252 - GESTÃO DAS SUPERINTENDÊNCIAS REGIONAIS DE SAÚDE</t>
  </si>
  <si>
    <t xml:space="preserve">      6658 - VALORIZAÇÃO, SELEÇÃO E RECRUTAMENTO DE PROFISSIONAIS DA EDUCAÇÃO</t>
  </si>
  <si>
    <t>440927 - SUPERINTENDÊNCIA REGIONAL DE SAÚDE DE SÃO MATEUS</t>
  </si>
  <si>
    <t xml:space="preserve">      8675 - MANUTENÇÃO E MODERNIZAÇÃO DOS SERVIÇOS DE SEGURANÇA E LIMPEZA NAS ESCOLAS DE ENSINO FUNDAMENTAL</t>
  </si>
  <si>
    <t xml:space="preserve">      8677 - MANUTENÇÃO E MODERNIZAÇÃO DOS SERVIÇOS DE SEGURANÇA E LIMPEZA NAS ESCOLAS DE ENSINO MÉDIO</t>
  </si>
  <si>
    <t xml:space="preserve">      1113 - IMPLANTAÇÃO DA UNIVERSIDADE ESTADUAL DO ESPÍRITO SANTO</t>
  </si>
  <si>
    <t xml:space="preserve">      2061 - MANUTENÇÃO DO ESTÁDIO ESTADUAL KLEBER ANDRADE</t>
  </si>
  <si>
    <t xml:space="preserve">      1177 - IMPLANTAÇÃO E MODERNIZAÇÃO DAS ESCOLAS DE ENSINO MÉDIO E DE TEMPO INTEGRAL</t>
  </si>
  <si>
    <t>440928 - SUPERINTENDÊNCIA REGIONAL DE SAÚDE DE COLATINA</t>
  </si>
  <si>
    <t>440929 - SUPERINTENDÊNCIA REGIONAL DE SAÚDE DE VITÓRIA</t>
  </si>
  <si>
    <t>450101 - SECRETARIA DE ESTADO DA SEGURANÇA PÚBLICA E DEFESA SOCIAL</t>
  </si>
  <si>
    <t xml:space="preserve">      8673 - VALORIZAÇÃO DAS BOAS PRÁTICAS NA EDUCAÇÃO</t>
  </si>
  <si>
    <t xml:space="preserve">      1355 - MODERNIZAÇÃO DOS ESPAÇOS CULTURAIS</t>
  </si>
  <si>
    <t xml:space="preserve">      1604 - CONSTRUÇÃO, REFORMA E ADEQUAÇÃO DE ESPAÇOS CULTURAIS</t>
  </si>
  <si>
    <t>420120 - FUNDO MANUT. E DESENV. EDUCAÇÃO BÁSICA E VALORIZ. DOS PROFISSIONAIS DA EDUCAÇÃO -FUNDEB</t>
  </si>
  <si>
    <t xml:space="preserve">      2319 - GESTÃO DA POLÍTICA DE CULTURA</t>
  </si>
  <si>
    <t xml:space="preserve">      2097 - ATUAÇÃO INTEGRADA DAS UNIDADES DA SEGURANÇA PÚBLICA E DEFESA SOCIAL</t>
  </si>
  <si>
    <t xml:space="preserve">      2609 - EDUCAÇÃO PATRIMONIAL</t>
  </si>
  <si>
    <t xml:space="preserve">      3000 - MODERNIZAÇÃO E REAPARELHAMENTO DA SEGURANÇA PÚBLICA</t>
  </si>
  <si>
    <t>450102 - POLÍCIA CIVIL DO ESTADO DO ESPÍRITO SANTO</t>
  </si>
  <si>
    <t xml:space="preserve">   0169 - GESTÃO E DISSEMINAÇÃO DA MEMÓRIA DOCUMENTAL</t>
  </si>
  <si>
    <t>450103 - POLÍCIA MILITAR DO ESTADO DO ESPÍRITO SANTO</t>
  </si>
  <si>
    <t xml:space="preserve">      4612 - DESENVOLVIMENTO DA GESTÃO DOCUMENTAL - PROGED</t>
  </si>
  <si>
    <t xml:space="preserve">      2971 - SELEÇÃO E PREMIAÇÃO DE PROJETOS DE PATRIMÔNIO </t>
  </si>
  <si>
    <t xml:space="preserve">      2902 - POLICIAMENTO OSTENSIVO E PRESERVAÇÃO DA ORDEM PÚBLICA</t>
  </si>
  <si>
    <t>450104 - CORPO DE BOMBEIROS MILITAR DO ESTADO DO ESPÍRIDO SANTO</t>
  </si>
  <si>
    <t xml:space="preserve">      2622 - ADMINISTRAÇÃO DOS CONSELHOS ESTADUAIS E REGIONAIS E DOS COMITÊS ESTADUAIS DE MEIO AMBIENTE E RECURSOS HÍDRICOS </t>
  </si>
  <si>
    <t xml:space="preserve">      3004 - MODERNIZAÇÃO E REAPARELHAMENTO DA DEFESA SOCIAL</t>
  </si>
  <si>
    <t xml:space="preserve">      2900 - PROTEÇÃO, PREVENÇÃO E CONTROLE DE ACIDENTES E SINISTROS</t>
  </si>
  <si>
    <t>450105 - DIRETORIA DE SAÚDE DA POLÍCIA MILITAR</t>
  </si>
  <si>
    <t xml:space="preserve">      2790 - PRESTAÇÃO DE SERVIÇOS MÉDICO-HOSPITALARES, ODONTOLÓGICOS E ESPECIALIZADOS</t>
  </si>
  <si>
    <t>450106 - COORDENADORIA ESTADUAL DE PROTEÇÃO E DEFESA CIVIL</t>
  </si>
  <si>
    <t xml:space="preserve">      3633 - COMPENSAÇÃO AMBIENTAL EM UNIDADES DE CONSERVAÇÃO</t>
  </si>
  <si>
    <t>420120 - FUNDO DE MANUT. E DESENV. DA EDUCAÇÃO BÁSICA E VALORIZ. DOS PROFISSIONAIS DA EDUCAÇÃO</t>
  </si>
  <si>
    <t>420901 - FUNDO ESTADUAL DE APOIO À AMPLIAÇÃO E MELHORIA DAS CONDIÇÕES DE OFERTA DA EDUCAÇ. INFANTIL</t>
  </si>
  <si>
    <t xml:space="preserve">      4642 - GESTÃO DA QUALIDADE DO AR</t>
  </si>
  <si>
    <t xml:space="preserve">      2149 - ATENDIMENTO À POPULAÇÃO RESIDENTE EM ÁREAS DE RISCO</t>
  </si>
  <si>
    <t>450202 - DEPARTAMENTO ESTADUAL DE TRÂNSITO</t>
  </si>
  <si>
    <t xml:space="preserve">      4516 - CARTEIRA DE HABILITAÇÃO - CNH SOCIAL</t>
  </si>
  <si>
    <t xml:space="preserve">      0030 - PARTICIPAÇÃO DO ESTADO NA CONSTITUIÇÃO DA FUNDAÇÃO ESTADUAL DE INOVAÇÃO EM SAÚDE - INOVA CAPIXABA</t>
  </si>
  <si>
    <t xml:space="preserve">      1114 - CONSTRUÇÃO DO NOVO HOSPITAL DR. ROBERTO ARNIZAUT SILVARES</t>
  </si>
  <si>
    <t xml:space="preserve">      2173 - ENGENHARIA DE TRÂNSITO E MOBILIDADE URBANA</t>
  </si>
  <si>
    <t xml:space="preserve">      2194 - LICENCIAMENTO, REGISTRO E FISCALIZAÇÃO DE VEÍCULOS </t>
  </si>
  <si>
    <t xml:space="preserve">      1048 - ELABORAÇÃO E IMPLEMENTAÇÃO DOS INSTRUMENTOS DE PLANEJAMENTO E GESTÃO DE RECURSOS HÍDRICOS</t>
  </si>
  <si>
    <t xml:space="preserve">      2200 - REGISTRO E EXPEDIÇÃO DE CARTEIRA NACIONAL DE HABILITAÇÃO</t>
  </si>
  <si>
    <t xml:space="preserve">      2125 - COFINANCIAMENTO DO SAMU</t>
  </si>
  <si>
    <t>450904 - FUNDO ESPECIAL DE REEQUIPAMENTO DO CORPO BOMBEIROS MILITAR DO ESPÍRITO SANTO</t>
  </si>
  <si>
    <t xml:space="preserve">      2308 - INOVAÇÃO DA EDUCAÇÃO CONECTADA NA EDUCAÇÃO DE JOVENS E ADULTOS</t>
  </si>
  <si>
    <t>450905 - FUNDO DE PROTEÇÃO E DEFESA CIVIL DO ESTADO</t>
  </si>
  <si>
    <t xml:space="preserve">      6654 - PROMOÇÃO DO BEM-ESTAR E QUALIDADE DE VIDA NO TRABALHO</t>
  </si>
  <si>
    <t xml:space="preserve">   0011 - FORTALECIMENTO DA GESTÃO ESCOLAR NO SISTEMA ESTADUAL DE ENSINO</t>
  </si>
  <si>
    <t>450906 - FUNDO ESTADUAL DE SEGURANÇA PÚBLICA E DEFESA SOCIAL</t>
  </si>
  <si>
    <t xml:space="preserve">      2179 - PEDDE - PROGRAMA ESTADUAL DINHEIRO DIRETO NA ESCOLA - ENSINO FUNDAMENTAL</t>
  </si>
  <si>
    <t xml:space="preserve">      2206 - PEDDE - PROGRAMA ESTADUAL DINHEIRO DIRETO NA ESCOLA - ENSINO MÉDIO</t>
  </si>
  <si>
    <t xml:space="preserve">      6652 - RECRUTAMENTO, SELEÇÃO E AVALIAÇÃO DE PROFISSIONAIS DA EDUCAÇÃO</t>
  </si>
  <si>
    <t>460101 - SECRETARIA DE ESTADO DA JUSTIÇA</t>
  </si>
  <si>
    <t xml:space="preserve">      2832 - ATIVIDADES ASSISTENCIAIS E DE RESSOCIALIZAÇÃO AOS INTERNOS</t>
  </si>
  <si>
    <t xml:space="preserve">      2177 - SERVIÇO DE TRANSPORTE ADMINISTRATIVO</t>
  </si>
  <si>
    <t xml:space="preserve">      6089 - AVALIAÇÃO DA EDUCAÇÃO BÁSICA</t>
  </si>
  <si>
    <t>460202 - INSTITUTO ESTADUAL DE PROTEÇÃO E DEFESA DO CONSUMIDOR</t>
  </si>
  <si>
    <t xml:space="preserve">      6682 - SERVIÇOS DE LIMPEZA E VIGILÂNCIA PARA AS UNIDADES CENTRAL E REGIONAIS</t>
  </si>
  <si>
    <t xml:space="preserve">      4847 - MANUTENÇÃO DAS ATIVIDADES DO PROCON</t>
  </si>
  <si>
    <t xml:space="preserve">      8672 - CENSO ESCOLAR/PRODUÇÃO DE DADOS E ESTATÍSTICAS EDUCACIONAIS</t>
  </si>
  <si>
    <t>460901 - FUNDO ROTATIVO DO SISTEMA PENITENCIÁRIO</t>
  </si>
  <si>
    <t xml:space="preserve">      8657 - QUALIFICAÇÃO E DESENVOLVIMENTO DA OFERTA DE CURSOS PROFISSIONALIZANTES</t>
  </si>
  <si>
    <t>460903 - FUNDO PENITENCIÁRIO ESTADUAL</t>
  </si>
  <si>
    <t>460904 - FUNDO ESTADUAL DE DEFESA DO CONSUMIDOR</t>
  </si>
  <si>
    <t>440914 - HOSPITAL ANTONIO BEZERRA DE FARIAS</t>
  </si>
  <si>
    <t xml:space="preserve">      1052 - APOIO A PROCONS MUNICIPAIS E COOPERAÇÃO TÉCNICA COM ÓRGÃOS PÚBLICOS PARA DEFESA DO CONSUMIDOR</t>
  </si>
  <si>
    <t xml:space="preserve">      2703 - REAPARELHAMENTO DAS ESCOLAS DE ENSINO FUNDAMENTAL</t>
  </si>
  <si>
    <t xml:space="preserve">      2704 - REAPARELHAMENTO DAS ESCOLAS DE ENSINO MÉDIO</t>
  </si>
  <si>
    <t>470101 - SECRETARIA DE ESTADO DE TRABALHO, ASSISTÊNCIA E DESENVOLVIMENTO SOCIAL</t>
  </si>
  <si>
    <t xml:space="preserve">      4347 - FUNCIONAMENTO DAS ESCOLAS DE ENSINO FUNDAMENTAL</t>
  </si>
  <si>
    <t xml:space="preserve">      4348 - FUNCIONAMENTO DAS ESCOLAS DE ENSINO MÉDIO</t>
  </si>
  <si>
    <t xml:space="preserve">      2201 - IMPLANTAÇÃO E GESTÃO DO SISTEMA DE SEGURANÇA ALIMENTAR E NUTRICIONAL</t>
  </si>
  <si>
    <t xml:space="preserve">      2867 - MANUTENÇÃO DAS AGÊNCIAS DO TRABALHADOR</t>
  </si>
  <si>
    <t xml:space="preserve">   0039 - PROMOÇÃO, DEFESA E ATENDIMENTO DOS DIREITOS DA CRIANÇA E DO ADOLESCENTE</t>
  </si>
  <si>
    <t xml:space="preserve">      2262 - PROMOÇÃO DO DESENVOLVIMENTO INTEGRAL E INTEGRADO DA PRIMEIRA INFÂNCIA</t>
  </si>
  <si>
    <t xml:space="preserve">      8677 - SERVIÇOS DE LIMPEZA E VIGILÂNCIA PARA AS ESCOLAS DE ENSINO MÉDIO</t>
  </si>
  <si>
    <t>470901 - FUNDO ESTADUAL DE ASSISTÊNCIA SOCIAL</t>
  </si>
  <si>
    <t xml:space="preserve">      2240 - APOIO A ENTES E INSTITUIÇÕES PARCEIRAS NA PROMOÇÃO DA REDUÇÃO DA POBREZA</t>
  </si>
  <si>
    <t xml:space="preserve">      2241 - TRANSFERÊNCIA E REFORÇO DE RENDA FAMILIAR</t>
  </si>
  <si>
    <t xml:space="preserve">      1094 - AMPLIAÇÃO E ADEQUAÇÃO DA REDE DE EQUIPAMENTOS DE ASSISTÊNCIA SOCIAL</t>
  </si>
  <si>
    <t xml:space="preserve">      2203 - PROTEÇÃO SOCIAL</t>
  </si>
  <si>
    <t xml:space="preserve">      2204 - BENEFÍCIOS EVENTUAIS</t>
  </si>
  <si>
    <t>470904 - FUNDO ESTADUAL DE COMBATE E ERRADICAÇÃO DA POBREZA</t>
  </si>
  <si>
    <t>480101 - SECRETARIA DE ESTADO DE DIREITOS HUMANOS</t>
  </si>
  <si>
    <t xml:space="preserve">      2212 - APOIO E MANUTENÇÃO DOS CONSELHOS VINCULADOS À POLÍTICA DE DIREITOS HUMANOS</t>
  </si>
  <si>
    <t xml:space="preserve">      2085 - REMUNERAÇÃO DOS PROFISSIONAIS ADMINISTRATIVOS-ENSINO FUNDAMENTAL</t>
  </si>
  <si>
    <t xml:space="preserve">      2213 - PROJETOS DE PROTEÇÃO DOS DIREITOS HUMANOS </t>
  </si>
  <si>
    <t xml:space="preserve">      2086 - REMUNERAÇÃO DOS PROFISSIONAIS ADMINISTRATIVOS-ENSINO MÉDIO</t>
  </si>
  <si>
    <t xml:space="preserve">      2283 - PROMOÇÃO E DEFESA DOS DIREITOS HUMANOS</t>
  </si>
  <si>
    <t xml:space="preserve">      2181 - REMUNERAÇÃO DOS PROFISSIONAIS ADMINISTRATIVOS - EDUCAÇÃO DE JOVENS E ADULTOS - ENSINO MÉDIO</t>
  </si>
  <si>
    <t xml:space="preserve">      4088 - ESTÁGIOS NA REDE DE ENSINO</t>
  </si>
  <si>
    <t>480201 - INSTITUTO DE ATENDIMENTO SOCIOEDUCATIVO DO ESPÍRITO SANTO</t>
  </si>
  <si>
    <t xml:space="preserve">      8085 - REMUNERAÇÃO DOS PROFISSIONAIS DO MAGISTÉRIO - EDUCAÇÃO DE JOVENS E ADULTOS (ENSINO FUNDAMENTAL)</t>
  </si>
  <si>
    <t xml:space="preserve">   0014 - FORTALECIMENTO DO SISTEMA DE ATENDIMENTO SOCIOEDUCATIVO</t>
  </si>
  <si>
    <t xml:space="preserve">      8086 - REMUNERAÇÃO DOS PROFISSIONAIS DO MAGISTÉRIO - EDUCAÇÃO DE JOVENS E ADULTOS (ENSINO MÉDIO)</t>
  </si>
  <si>
    <t xml:space="preserve">      1908 - CONSTRUÇÃO, AMPLIAÇÃO, ADEQUAÇÃO, MANUTENÇÃO E MODERNIZAÇÃO DAS UNIDADES SOCIOEDUCATIVAS</t>
  </si>
  <si>
    <t xml:space="preserve">      8675 - SERVIÇOS DE LIMPEZA E VIGILÂNCIA PARA AS ESCOLAS DE ENSINO FUNDAMENTAL</t>
  </si>
  <si>
    <t xml:space="preserve">      2263 - GARANTIA DE SERVIÇOS À ADOLESCENTES EM CUMPRIMENTO DE MEDIDAS SOCIOEDUCATIVAS</t>
  </si>
  <si>
    <t xml:space="preserve">      2269 - APOIO ADMINISTRATIVO AO FUNCIONAMENTO DAS UNIDADES SOCIOEDUCATIVAS</t>
  </si>
  <si>
    <t>480902 - FUNDO ESTADUAL DE DEFESA DOS DIREITOS DA PESSOA IDOSA</t>
  </si>
  <si>
    <t xml:space="preserve">      2214 - AÇÕES DE FORTALECIMENTO DOS DIREITOS DA PESSOA IDOSA</t>
  </si>
  <si>
    <t>490101 - SECRETARIA DE ESTADO DE DESENVOLVIMENTO</t>
  </si>
  <si>
    <t xml:space="preserve">      4685 - PROMOÇÃO DE PROJETOS SOCIAIS E EVENTOS CULTURAIS</t>
  </si>
  <si>
    <t>490203 - AGÊNCIA DE DESENVOLVIMENTO DAS MICRO E PEQUENAS EMPRESAS E DO EMPREENDEDORISMO</t>
  </si>
  <si>
    <t xml:space="preserve">      1053 - REFORMA E ADEQUAÇÃO DA INFRAESTRUTURA FÍSICA DA ADERES</t>
  </si>
  <si>
    <t>490204 - INSTITUTO DE PESOS E MEDIDAS DO ESTADO DO ESPÍRITO SANTO</t>
  </si>
  <si>
    <t xml:space="preserve">      1609 - AMPLIAÇÃO E MODERNIZAÇÃO DA REDE DE SERVIÇOS DE SAÚDE NO ESTADO </t>
  </si>
  <si>
    <t xml:space="preserve">      2037 - IMPLEMENTAÇÃO DAS AÇÕES E SERVIÇOS DA ATENÇÃO BÁSICA</t>
  </si>
  <si>
    <t>490205 - AGÊNCIA DE REGULAÇÃO DE SERVIÇOS PÚBLICOS</t>
  </si>
  <si>
    <t xml:space="preserve">      2184 - MANUTENÇÃO DA REDE HOSPITALAR</t>
  </si>
  <si>
    <t xml:space="preserve">      2185 - MANUTENÇÃO DOS NÚCLEOS REGIONAIS DE ESPECIALIDADES E FARMÁCIAS CIDADÃS ESTADUAIS </t>
  </si>
  <si>
    <t>440924 - HOSPITAL INFANTIL E MATERNIDADE ALZIR BERNADINO ALVES</t>
  </si>
  <si>
    <t xml:space="preserve">      2191 - COFINANCIAMENTO DOS CENTROS DE CONSULTAS E EXAMES ESPECIALIZADOS</t>
  </si>
  <si>
    <t xml:space="preserve">      2692 - DISTRIBUIÇÃO DE MEDICAMENTOS ESPECIALIZADOS </t>
  </si>
  <si>
    <t>500101 - SECRETARIA ESTADUAL DAS MULHERES</t>
  </si>
  <si>
    <t xml:space="preserve">   0010 - PROMOÇÃO, AUTONOMIA E DEFESA DOS DIREITOS DAS MULHERES</t>
  </si>
  <si>
    <t xml:space="preserve">      2331 - PROMOÇÃO E ARTICULAÇÃO TRANSVERSAL PARA PREVENÇÃO, ENFRENTAMENTO E COMBATE À VIOLÊNCIA CONTRA MULHERES E MENINAS</t>
  </si>
  <si>
    <t>600201 - INSTITUTO DE PREVIDÊNCIA DOS SERVIDORES DO ESTADO DO ESPÍRITO SANTO</t>
  </si>
  <si>
    <t xml:space="preserve">      1077 - MODERNIZAÇÃO E MELHORIA DA EFICIÊNCIA DA GESTÃO EM SAÚDE</t>
  </si>
  <si>
    <t xml:space="preserve">      1722 - INFORMATIZAÇÃO DA REDE DE SAÚDE</t>
  </si>
  <si>
    <t xml:space="preserve">   0231 - IMPLEMENTAÇÃO DO SISTEMA DE VIGILÂNCIA EM SAÚDE</t>
  </si>
  <si>
    <t xml:space="preserve">      2084 - POLÍTICA DE PROMOÇÃO DA SAÚDE - VIDA SAUDÁVEL </t>
  </si>
  <si>
    <t xml:space="preserve">      2961 - VIGILÂNCIA EM SAÚDE</t>
  </si>
  <si>
    <t xml:space="preserve">      4692 - MANUTENÇÃO DO LABORATÓRIO CENTRAL DE SAÚDE PÚBLICA E INSTITUTO BIOLÓGICO</t>
  </si>
  <si>
    <t>600210 - FUNDO FINANCEIRO</t>
  </si>
  <si>
    <t xml:space="preserve">      4693 - MANUTENÇÃO DOS CENTROS DE REFERÊNCIA EM SAÚDE</t>
  </si>
  <si>
    <t xml:space="preserve">      0009 - BENEFÍCIOS PREVIDENCIÁRIOS DA ASSEMBLEIA LEGISLATIVA</t>
  </si>
  <si>
    <t xml:space="preserve">      0019 - BENEFÍCIOS PREVIDENCIÁRIOS DO TRIBUNAL DE CONTAS DO ESTADO DO ESPÍRITO SANTO</t>
  </si>
  <si>
    <t xml:space="preserve">      0059 - BENEFÍCIOS PREVIDENCIÁRIOS DO MINISTÉRIO PÚBLICO</t>
  </si>
  <si>
    <t xml:space="preserve">      0119 - BENEFÍCIOS PREVIDENCIÁRIOS DA DEFENSORIA PÚBLICA</t>
  </si>
  <si>
    <t xml:space="preserve">      0126 - BENEFÍCIOS PREVIDENCIÁRIOS DO PODER JUDICIÁRIO DO ESTADO DO ESPÍRITO SANTO</t>
  </si>
  <si>
    <t xml:space="preserve">      0702 - AMORTIZAÇÃO E ENCARGOS SOBRE OPERAÇÕES DE CRÉDITOS INTERNAS CONTRATADAS PARA ATENDER AÇÕES E SERVIÇOS PÚBLICOS DE SAÚDE</t>
  </si>
  <si>
    <t xml:space="preserve">      0127 - BENEFÍCIOS PREVIDENCIÁRIOS DOS CARTÓRIOS NÃO OFICIALIZADOS DO PODER JUDICIÁRIO DO ESTADO DO ESPIRITO SANTO</t>
  </si>
  <si>
    <t xml:space="preserve">      0131 - BENEFÍCIOS PREVIDENCIÁRIOS DO PODER EXECUTIVO</t>
  </si>
  <si>
    <t xml:space="preserve">      0885 - COMPENSAÇÃO PREVIDENCIÁRIA</t>
  </si>
  <si>
    <t>600211 - FUNDO PREVIDENCIÁRIO</t>
  </si>
  <si>
    <t>600212 - FUNDO DE PROTEÇÃO SOCIAL DOS MILITARES</t>
  </si>
  <si>
    <t xml:space="preserve">      1772 - AMPLIAÇÃO E ADEQUAÇÃO DO COMPLEXO HOSPITALAR</t>
  </si>
  <si>
    <t xml:space="preserve">      0028 - PAGAMENTO DE INATIVOS E PENSIONISTAS DO SISTEMA DE PROTEÇÃO SOCIAL DOS MILITARES</t>
  </si>
  <si>
    <t xml:space="preserve">      0033 - MANUTENÇÃO E ADMINISTRAÇÃO DE FUNDOS VINCULADOS AO IPAJM</t>
  </si>
  <si>
    <t>800101 - ADMINISTRAÇÃO GERAL A CARGO DA SEGER</t>
  </si>
  <si>
    <t>800102 - ADMINISTRAÇÃO GERAL A CARGO DA SEFAZ</t>
  </si>
  <si>
    <t xml:space="preserve">      0039 - CONTRIBUIÇÃO PARA FORMAÇÃO DO PASEP</t>
  </si>
  <si>
    <t xml:space="preserve">      0974 - INCENTIVO AO SETOR PRIVADO ATRAVÉS DO FUNDO DE DESENVOLVIMENTO DAS ATIVIDADES PORTUÁRIAS - FUNDAP</t>
  </si>
  <si>
    <t xml:space="preserve">      0965 - AMORTIZAÇÃO E ENCARGOS SOBRE O REFINANCIAMENTO DA DÍVIDA PÚBLICA INTERNA</t>
  </si>
  <si>
    <t xml:space="preserve">      0966 - AMORTIZAÇÃO E ENCARGOS SOBRE O FINANCIAMENTO DA DÍVIDA PÚBLICA INTERNA</t>
  </si>
  <si>
    <t xml:space="preserve">   0905 - OPERAÇÕES ESPECIAIS: DÍVIDA EXTERNA</t>
  </si>
  <si>
    <t xml:space="preserve">      0967 - AMORTIZAÇÃO E ENCARGOS SOBRE O FINANCIAMENTO DA DÍVIDA PÚBLICA EXTERNA</t>
  </si>
  <si>
    <t xml:space="preserve">      0975 - INDENIZAÇÃO, RESTITUIÇÃO, RESSARCIMENTO E DEMAIS ENCARGOS FINANCEIROS</t>
  </si>
  <si>
    <t>Impresso por 3_RELATÓRIOS_GEFIN/SEFAZ  em 30/05/2023 11:37</t>
  </si>
  <si>
    <t xml:space="preserve"> espaçamento </t>
  </si>
  <si>
    <t>Sistema Integrado de Gestão das Finanças Públicas do ES - Gestão da SEFAZ</t>
  </si>
  <si>
    <t>450901 - FUNDO ESPECIAL DE REEQUIPAMENTO DA POLÍCIA CIVIL</t>
  </si>
  <si>
    <t>Filtro</t>
  </si>
  <si>
    <t xml:space="preserve"> [Exercício].[Ano] = 2023 E ([Conta contábil].[Código] começa com 6221303
OU
[Conta contábil].[Código] começa com 6221307
OU 
 (( [Conta contábil].[Código] = 622130401 ) ou ( [Conta contábil].[Código] = 622130402 ) ) ) </t>
  </si>
  <si>
    <t>Visibilidade</t>
  </si>
  <si>
    <t xml:space="preserve"> 0=0 </t>
  </si>
  <si>
    <t xml:space="preserve">      2252 - GESTÃO DAS SUPERINTENDÊNCIAS REGIONAIS DE SAÚDE </t>
  </si>
  <si>
    <t xml:space="preserve">      3845 - AMPLIAÇÃO E ADEQUAÇÃO DA ESTRUTURA FÍSICA DO PROCON</t>
  </si>
  <si>
    <t>450902 - FUNDO ESPECIAL DE REEQUIPAMENTO DA POLÍCIA MILITAR</t>
  </si>
  <si>
    <t xml:space="preserve">      2098 - PREVENÇÃO À VIOLÊNCIA E ENFRENTAMENTO DA CRIMINALIDADE EM PARCERIA COM MUNICÍPIOS</t>
  </si>
  <si>
    <t xml:space="preserve">      2239 - APOIO AO DESENVOLVIMENTO DE SERVIÇOS, PROJETOS E PROGRAMAS PARA A ÁREA DE ASSISTÊNCIA SOCIAL</t>
  </si>
  <si>
    <t xml:space="preserve">      2099 - PROMOÇÃO DA CULTURA DE PAZ E DA CIDADANIA NAS COMUNIDADES</t>
  </si>
  <si>
    <t xml:space="preserve">      3000 - MODERNIZAÇÃO E REAPARELHAMENTO DA SEGURANÇA PÚBLICA </t>
  </si>
  <si>
    <t xml:space="preserve">      6731 - MANUTENÇÃO DA CASA ABRIGO ESTADUAL PARA MULHERES E FILHOS VÍTIMAS DE VIOLÊNCIA</t>
  </si>
  <si>
    <t xml:space="preserve">      1097 - REALIZAÇÃO DE CONCURSO PÚBLICO</t>
  </si>
  <si>
    <t xml:space="preserve">      2008 - PROMOÇÃO DA INCLUSÃO SOCIAL E REDUÇÃO DAS DESIGUALDADES</t>
  </si>
  <si>
    <t>470906 - FUNDO ESTADUAL DO TRABALHO DO ESTADO DO ESPÍRITO SANTO</t>
  </si>
  <si>
    <t xml:space="preserve">      2150 - PREVENÇÃO SOCIAL DA CRIMINALIDADE</t>
  </si>
  <si>
    <t xml:space="preserve">      1093 - MODERNIZAÇÃO ADMINISTRATIVA, TECNOLÓGICA E REAPARELHAMENTO DO PROCON</t>
  </si>
  <si>
    <t xml:space="preserve">   0154 - SEGURANÇA NO TRÂNSITO</t>
  </si>
  <si>
    <t xml:space="preserve">      2514 - COOPERAÇÃO TÉCNICA COM ÓRGÃOS PÚBLICOS PARA APLICAÇÃO DA LEGISLAÇÃO DE TRÂNSITO</t>
  </si>
  <si>
    <t xml:space="preserve">      1859 - IMPLANTAÇÃO E ESTRUTURAÇÃO DAS AGÊNCIAS DO TRABALHADOR E POSTOS DE ATENDIMENTO</t>
  </si>
  <si>
    <t xml:space="preserve">      4855 - QUALIFICAÇÃO SOCIAL E PROFISSIONAL</t>
  </si>
  <si>
    <t>480903 - FUNDO ESTADUAL SOBRE DROGAS</t>
  </si>
  <si>
    <t xml:space="preserve">      2286 - EVENTOS E CAMPANHAS DE PROMOÇÃO DA POLÍTICA SOBRE DROGAS</t>
  </si>
  <si>
    <t xml:space="preserve">      1116 - MODERNIZAÇÃO E REAPARELHAMENTO DA INFRAESTRUTURA </t>
  </si>
  <si>
    <t xml:space="preserve">      1510 - AMPLIAÇÃO E MODERNIZAÇÃO DA INFRAESTRUTURA FÍSICA DO DETRAN</t>
  </si>
  <si>
    <t xml:space="preserve">      2147 - PROMOÇÃO DA EDUCAÇÃO E SEGURANÇA NO TRÂNSITO </t>
  </si>
  <si>
    <t xml:space="preserve">      2193 - GESTÃO E MODERNIZAÇÃO DA INFRAESTRUTURA E SERVIÇOS DE TECNOLOGIA DA INFORMAÇÃO DO DETRAN</t>
  </si>
  <si>
    <t xml:space="preserve">      2516 - ENGENHARIA DE TRÂNSITO E MOBILIDADE URBANA</t>
  </si>
  <si>
    <t xml:space="preserve">      4510 - LICENCIAMENTO E REGISTRO DE VEÍCULOS</t>
  </si>
  <si>
    <t xml:space="preserve">      4511 - REGISTRO E EXPEDIÇÃO DE CARTEIRA NACIONAL DE HABILITAÇÃO</t>
  </si>
  <si>
    <t xml:space="preserve">      1080 - IMPLEMENTAÇÃO DOS CENTROS DE REFERÊNCIA DE ATENDIMENTO ÀS MULHERES</t>
  </si>
  <si>
    <t xml:space="preserve">      1081 - AÇÕES INTEGRADAS DE ARTICULAÇÃO E FORMAÇÃO EM GÊNERO</t>
  </si>
  <si>
    <t xml:space="preserve">      2271 - AÇÕES SOCIOPEDAGÓGICAS NAS UNIDADES DE INTERNAÇÃO PROVISÓRIA, INTERNAÇÃO E SEMILIBERDADE</t>
  </si>
  <si>
    <t xml:space="preserve">      2149 - ATENDIMENTO À POPULAÇÃO RESIDENTE EM ÁREAS DE RISCO </t>
  </si>
  <si>
    <t xml:space="preserve">      2253 - MANUTENÇÃO DAS UNIDADES PRISIONAIS</t>
  </si>
  <si>
    <t xml:space="preserve">      3807 - INFORMATIZAÇÃO DO SISTEMA PRISIONAL</t>
  </si>
  <si>
    <t>Impresso por 3_RELATÓRIOS_GEFIN/SEFAZ  em 30/05/2023 11:58</t>
  </si>
  <si>
    <t xml:space="preserve">      0006 - CONCESSÃO DE ABONO A INATIVOS E PENSIONISTAS</t>
  </si>
  <si>
    <t xml:space="preserve">      1093 - MODERNIZAÇÃO E REAPARELHAMENTO DO PROCON</t>
  </si>
  <si>
    <t xml:space="preserve">      0012 - CONCESSÃO DE ABONO A INATIVOS E PENSIONISTAS</t>
  </si>
  <si>
    <t xml:space="preserve">      2431 - COOPERAÇÃO TÉCNICA COM ÓRGÃOS PÚBLICOS PARA DEFESA DO CONSUMIDOR</t>
  </si>
  <si>
    <t xml:space="preserve">      0008 - CONCESSÃO DE ABONO A INATIVOS E PENSIONISTAS</t>
  </si>
  <si>
    <t xml:space="preserve">      0011 - CONCESSÃO DE ABONO A INATIVOS E PENSIONISTAS</t>
  </si>
  <si>
    <t xml:space="preserve">   0025 - SISTEMA INTEGRADO DE POLÍTICAS INTERSETORIAIS DE DESENVOLVIMENTO SOCIAL</t>
  </si>
  <si>
    <t xml:space="preserve">      2129 - APOIO À CERTIFICAÇÃO DE MUNICÍPIOS E INSTITUIÇÕES CAPIXABAS EM MELHORES PRÁTICAS DE DESENVOLVIMENTO SOCIAL</t>
  </si>
  <si>
    <t xml:space="preserve">      2133 - PROMOÇÃO DO DESENVOLVIMENTO SOCIAL COM FOCO NA DIVERSIDADE DE AGRUPAMENTOS</t>
  </si>
  <si>
    <t xml:space="preserve">   0414 - SISTEMA PÚBLICO DE EMPREGO, TRABALHO E RENDA</t>
  </si>
  <si>
    <t xml:space="preserve">   0191 - FORTALECIMENTO DO SISTEMA ÚNICO DE ASSISTÊNCIA SOCIAL - SUAS</t>
  </si>
  <si>
    <t>Impresso por 3_RELATÓRIOS_GEFIN/SEFAZ  em 30/05/2023 11:25</t>
  </si>
  <si>
    <t xml:space="preserve">      1085 - IMPLANTAÇÃO DO PROJETO SEGURANÇA CIDADÃ</t>
  </si>
  <si>
    <t xml:space="preserve">      2141 - DESENVOLVIMENTO DOS PROGRAMAS DE PROTEÇÃO</t>
  </si>
  <si>
    <t xml:space="preserve">      6858 - PROMOÇÃO E DEFESA DOS DIREITOS HUMANOS DE FORMA UNIVERSAL</t>
  </si>
  <si>
    <t xml:space="preserve">   0014 - ATENÇÃO AO ADOLESCENTE A QUEM SE ATRIBUI AUTORIA DE ATO INFRACIONAL</t>
  </si>
  <si>
    <t xml:space="preserve">      1816 - MODERNIZAÇÃO E FORTALECIMENTO INSTITUCIONAL E TECNOLÓGICO DO SISTEMA SOCIOEDUCATIVO</t>
  </si>
  <si>
    <t xml:space="preserve">      3814 - AMPLIAÇÃO E ADEQUAÇÃO DA REDE SOCIOEDUCATIVA</t>
  </si>
  <si>
    <t xml:space="preserve">      4818 - MANUTENÇÃO DAS UNIDADES INTEGRANTES DO SISTEMA DE ATENDIMENTO SOCIOEDUCATIVO</t>
  </si>
  <si>
    <t>Impresso por 3_RELATÓRIOS_GEFIN/SEFAZ  em 30/05/2023 11:21</t>
  </si>
  <si>
    <t xml:space="preserve">      2068 - APOIO ÀS INSTITUIÇÕES E ENTIDADES QUE ATUAM NA ÁREA DE DEPENDÊNCIA QUÍMICA</t>
  </si>
  <si>
    <t xml:space="preserve">      1008 - CONSTRUÇÃO E/OU AQUISIÇÃO DA NOVA SEDE DO IPAJM</t>
  </si>
  <si>
    <t xml:space="preserve">      0124 - BENEFÍCIOS PREVIDENCIÁRIOS DAS AUTARQUIAS E FUNDAÇÕES</t>
  </si>
  <si>
    <t xml:space="preserve">      0125 - BENEFÍCIOS PREVIDENCIÁRIOS DAS DEMAIS UNIDADES ORÇAMENTARIAS DO PODER EXECUTIVO</t>
  </si>
  <si>
    <t xml:space="preserve">      0127 - BENEFÍCIOS PREVIDENCIÁRIOS DOS CARTÓRIOS NÃO OFICIALIZADOS DO PODER JUDICIÁRIO DO ESTADO DO </t>
  </si>
  <si>
    <t xml:space="preserve">      0683 - BENEFÍCIOS PREVIDENCIÁRIOS DA SECRETARIA DE ESTADO DA EDUCAÇÃO</t>
  </si>
  <si>
    <t xml:space="preserve">      0684 - BENEFÍCIOS PREVIDENCIÁRIOS DO FUNDEB/SEDU</t>
  </si>
  <si>
    <t xml:space="preserve">      0729 - BENEFÍCIOS PREVIDENCIÁRIOS DO FUNDO ESTADUAL DE SAÚDE</t>
  </si>
  <si>
    <t xml:space="preserve">   0905 - OPERACOES ESPECIAIS: DÍVIDA EXTERNA</t>
  </si>
  <si>
    <t xml:space="preserve">      0975 - INDENIZAÇÃO, RESTITUIÇÃO E RESSARCIMENTO</t>
  </si>
  <si>
    <t>Impresso por 3_RELATÓRIOS_GEFIN/SEFAZ  em 30/05/2023 12:00</t>
  </si>
  <si>
    <t>CODIFICAÇÃO DOS PRODUTOS E SERVIÇOS  - DEVERÁ SER PREENCHIDO DE ACORDO COM O QUE É PRODUZIDO EM CADA CENTRO DE CUSTOS DA TABELA 1</t>
  </si>
  <si>
    <r>
      <t xml:space="preserve">Tipo Atividade cc = "D" DIREÇÃO; ENTÃO Serviço = </t>
    </r>
    <r>
      <rPr>
        <b/>
        <sz val="11"/>
        <color theme="1"/>
        <rFont val="Calibri"/>
        <family val="2"/>
        <scheme val="minor"/>
      </rPr>
      <t>"Gestão da Unidade</t>
    </r>
    <r>
      <rPr>
        <sz val="11"/>
        <color theme="1"/>
        <rFont val="Calibri"/>
        <family val="2"/>
        <scheme val="minor"/>
      </rPr>
      <t>"</t>
    </r>
  </si>
  <si>
    <t>TAB.3 - CODIFICAÇÃO DOS INDICADORES DE CUSTOS 2:   3- PRODUTOS</t>
  </si>
  <si>
    <t>CC= CENTRO DE CUSTOS</t>
  </si>
  <si>
    <t>Tipo Atividade CC</t>
  </si>
  <si>
    <t>Nome do Produto</t>
  </si>
  <si>
    <t>Descrição do Produto</t>
  </si>
  <si>
    <t>SISTEMA ASSOCIADO</t>
  </si>
  <si>
    <t>ESTATÍSTICAS</t>
  </si>
  <si>
    <t>TAB.3 - CODIFICAÇÃO DOS INDICADORES DE CUSTOS 2:   4- SERVIÇOS</t>
  </si>
  <si>
    <t>Nome do serviço</t>
  </si>
  <si>
    <t>Descrição do Serviço</t>
  </si>
  <si>
    <t>ESCOLA A</t>
  </si>
  <si>
    <t>ROTA 1</t>
  </si>
  <si>
    <t>TRANSPORTE DE X A N ESCOLAS</t>
  </si>
  <si>
    <t>QTDE DE ALUNOS P/ESCOLA</t>
  </si>
  <si>
    <t xml:space="preserve">ESCOLA B </t>
  </si>
  <si>
    <t>ROTA 2</t>
  </si>
  <si>
    <t>ESCOLA C</t>
  </si>
  <si>
    <t>ROTA 3</t>
  </si>
  <si>
    <t>CAFÉ DA MANHÃ</t>
  </si>
  <si>
    <t>REFEIÇÃO PARA ALUNOS E PROFESSORES</t>
  </si>
  <si>
    <t>QTE DE CAFÉ DA MANHÃ SERVIDO</t>
  </si>
  <si>
    <t>ALMOÇO</t>
  </si>
  <si>
    <t>QTDE DE ALMOÇO SERVIDO</t>
  </si>
  <si>
    <t>LANCHE DA TARDE</t>
  </si>
  <si>
    <t>QTDE DE LANCHE DA TARDE SERVIDO</t>
  </si>
  <si>
    <t>Unidade Gestora</t>
  </si>
  <si>
    <t/>
  </si>
  <si>
    <t>Código</t>
  </si>
  <si>
    <t>Mnemônico</t>
  </si>
  <si>
    <t>Nome</t>
  </si>
  <si>
    <t>Cód. Órgão</t>
  </si>
  <si>
    <t>Órgão</t>
  </si>
  <si>
    <t>Tipo Administração da UG</t>
  </si>
  <si>
    <t>Gestão</t>
  </si>
  <si>
    <t>Executora</t>
  </si>
  <si>
    <t>Orçamentária</t>
  </si>
  <si>
    <t>Pagadora</t>
  </si>
  <si>
    <t>Controla Convênios</t>
  </si>
  <si>
    <t>Ativa</t>
  </si>
  <si>
    <t>Excluída</t>
  </si>
  <si>
    <t>010101</t>
  </si>
  <si>
    <t>36046217000180</t>
  </si>
  <si>
    <t>01</t>
  </si>
  <si>
    <t>ADMINISTRAÇÃO DIRETA (EXCETO FUNDOS)</t>
  </si>
  <si>
    <t>00001</t>
  </si>
  <si>
    <t>Sim</t>
  </si>
  <si>
    <t>Não</t>
  </si>
  <si>
    <t>020101</t>
  </si>
  <si>
    <t xml:space="preserve">TRIBUNAL DE CONTAS DO ESTADO DO ESPÍRITO SANTO </t>
  </si>
  <si>
    <t>28483014000122</t>
  </si>
  <si>
    <t>02</t>
  </si>
  <si>
    <t>030101</t>
  </si>
  <si>
    <t xml:space="preserve">TRIBUNAL DE JUSTIÇA DO ESTADO DO ESPÍRITO SANTO </t>
  </si>
  <si>
    <t>27476100000145</t>
  </si>
  <si>
    <t>03</t>
  </si>
  <si>
    <t>030901</t>
  </si>
  <si>
    <t>FUNDO ESPECIAL DO PODER JUDICIÁRIO DO ESTADO DO ESPÍRITO SANTO</t>
  </si>
  <si>
    <t>20868995000114</t>
  </si>
  <si>
    <t>FUNDO DA ADMINISTRAÇÃO DIRETA</t>
  </si>
  <si>
    <t>03901</t>
  </si>
  <si>
    <t>050101</t>
  </si>
  <si>
    <t>02304470000174</t>
  </si>
  <si>
    <t>05</t>
  </si>
  <si>
    <t>050901</t>
  </si>
  <si>
    <t xml:space="preserve">FUNDO ESTADUAL DE REPARAÇÃO DOS INTERESSES DIFUSOS LESADOS </t>
  </si>
  <si>
    <t>05901</t>
  </si>
  <si>
    <t>050902</t>
  </si>
  <si>
    <t xml:space="preserve">FUNDO ESPECIAL DO MINISTÉRIO PÚBLICO DO ESPÍRITO SANTO </t>
  </si>
  <si>
    <t>18542218000133</t>
  </si>
  <si>
    <t>05902</t>
  </si>
  <si>
    <t>060101</t>
  </si>
  <si>
    <t>06</t>
  </si>
  <si>
    <t>060901</t>
  </si>
  <si>
    <t xml:space="preserve">FUNDO DE APARELHAMENTO DA DEFENSORIA PÚBLICA </t>
  </si>
  <si>
    <t>19690110000150</t>
  </si>
  <si>
    <t>06901</t>
  </si>
  <si>
    <t>100101</t>
  </si>
  <si>
    <t>SECRETARIA DA CASA CIVIL</t>
  </si>
  <si>
    <t>10</t>
  </si>
  <si>
    <t>100102</t>
  </si>
  <si>
    <t>SECRETARIA DA CASA MILITAR</t>
  </si>
  <si>
    <t>100103</t>
  </si>
  <si>
    <t xml:space="preserve">SECRETARIA DE ESTADO DE CONTROLE E TRANSPARÊNCIA </t>
  </si>
  <si>
    <t>100104</t>
  </si>
  <si>
    <t xml:space="preserve">SUPERINTENDÊNCIA ESTADUAL DE COMUNICAÇÃO SOCIAL </t>
  </si>
  <si>
    <t>100105</t>
  </si>
  <si>
    <t>DEF. PUBLICA (UG EXTINTA)</t>
  </si>
  <si>
    <t>DEFENSORIA PÚBLICA (UG EXTINTA)</t>
  </si>
  <si>
    <t>10105</t>
  </si>
  <si>
    <t>100109</t>
  </si>
  <si>
    <t>SECRETARIA DE ESTADO DO GOVERNO</t>
  </si>
  <si>
    <t>100201</t>
  </si>
  <si>
    <t xml:space="preserve">RÁDIO E TELEVISÃO ESPÍRITO SANTO </t>
  </si>
  <si>
    <t>AUTARQUIA</t>
  </si>
  <si>
    <t>10201</t>
  </si>
  <si>
    <t>100204</t>
  </si>
  <si>
    <t>ADERES (UG EXTINTA)</t>
  </si>
  <si>
    <t>AGÊNCIA DE DESENVOLVIMENTO EM REDE DO ES S/A (UG EXTINTA)</t>
  </si>
  <si>
    <t>10204</t>
  </si>
  <si>
    <t>100901</t>
  </si>
  <si>
    <t>FESAD (UG EXTINTA)</t>
  </si>
  <si>
    <t>FUNDO ESTADUAL SOBRE DROGAS (UG EXTINTA)</t>
  </si>
  <si>
    <t>10901</t>
  </si>
  <si>
    <t>100904</t>
  </si>
  <si>
    <t>FUNDO ESTADUAL DE COMBATE A CORRUPÇÃO</t>
  </si>
  <si>
    <t>27173272000140</t>
  </si>
  <si>
    <t>10904</t>
  </si>
  <si>
    <t>FUNDO ESTADUAL SOBRE DROGAS</t>
  </si>
  <si>
    <t>20604213000130</t>
  </si>
  <si>
    <t>10905</t>
  </si>
  <si>
    <t>100906</t>
  </si>
  <si>
    <t>FEADM VERIFICAR</t>
  </si>
  <si>
    <t>FUNDO ESTADUAL DE APOIO AO DESENVOLVIMENTO MUNICIPAL</t>
  </si>
  <si>
    <t>19117922000101</t>
  </si>
  <si>
    <t>10906</t>
  </si>
  <si>
    <t>160101</t>
  </si>
  <si>
    <t>16</t>
  </si>
  <si>
    <t>160901</t>
  </si>
  <si>
    <t>FUNDO DE MODERNIZAÇÃO E INCENTIVO A COBRANÇA DA DÍVIDA ATIVA E DE REESTRUT. ADM. DA PGE</t>
  </si>
  <si>
    <t>19797818000105</t>
  </si>
  <si>
    <t>16901</t>
  </si>
  <si>
    <t>180101</t>
  </si>
  <si>
    <t>DEF. PÚBLICA (UG EXTINTA)</t>
  </si>
  <si>
    <t>18</t>
  </si>
  <si>
    <t>DEFENSORIA PÚBLICA (ÓRGÃO EXTINTO)</t>
  </si>
  <si>
    <t>180901</t>
  </si>
  <si>
    <t>FADEPES (UG EXTINTA)</t>
  </si>
  <si>
    <t>FUNDO DE APARELHAMENTO DA DEFENSORIA PÚBLICA (UG EXTINTA)</t>
  </si>
  <si>
    <t>18901</t>
  </si>
  <si>
    <t>190101</t>
  </si>
  <si>
    <t>190901</t>
  </si>
  <si>
    <t>19901</t>
  </si>
  <si>
    <t>220100</t>
  </si>
  <si>
    <t>GEFIN (UG EXTINTA)</t>
  </si>
  <si>
    <t>GERÊNCIA DE FINANÇAS (UG EXTINTA)</t>
  </si>
  <si>
    <t>22</t>
  </si>
  <si>
    <t>220101</t>
  </si>
  <si>
    <t>220202</t>
  </si>
  <si>
    <t>JUNTA COMERCIAL DO ESTADO DO ESPIRITO SANTO</t>
  </si>
  <si>
    <t>22202</t>
  </si>
  <si>
    <t>220204</t>
  </si>
  <si>
    <t>BANESTES</t>
  </si>
  <si>
    <t>BANCO DO ESTADO DO ESPIRITO SANTO S/A</t>
  </si>
  <si>
    <t>28127603000178</t>
  </si>
  <si>
    <t>EMPRESA ESTATAL NÃO DEPENDENTE</t>
  </si>
  <si>
    <t>22204</t>
  </si>
  <si>
    <t>220901</t>
  </si>
  <si>
    <t xml:space="preserve">FUNDO DE MODERNIZAÇÃO E DESENVOLVIMENTO FAZENDÁRIO </t>
  </si>
  <si>
    <t>20222812000199</t>
  </si>
  <si>
    <t>22901</t>
  </si>
  <si>
    <t>220902</t>
  </si>
  <si>
    <t>FUNDO SOBERANO DO ESTADO DO ESPÍRITO SANTO</t>
  </si>
  <si>
    <t>34254997000128</t>
  </si>
  <si>
    <t>22902</t>
  </si>
  <si>
    <t>220903</t>
  </si>
  <si>
    <t>36607710000121</t>
  </si>
  <si>
    <t>22903</t>
  </si>
  <si>
    <t>220904</t>
  </si>
  <si>
    <t>FUNDO DE PROTEÇÃO AO EMPREGO</t>
  </si>
  <si>
    <t>41626512000145</t>
  </si>
  <si>
    <t>22904</t>
  </si>
  <si>
    <t>220905</t>
  </si>
  <si>
    <t>FUNDO DE APOIO RURAL</t>
  </si>
  <si>
    <t>22905</t>
  </si>
  <si>
    <t>260102</t>
  </si>
  <si>
    <t>APE (UG EXTINTA)</t>
  </si>
  <si>
    <t xml:space="preserve">ARQUIVO PUBLICO ESTADUAL (UG EXTINTA)         </t>
  </si>
  <si>
    <t>26</t>
  </si>
  <si>
    <t>Órgão importado do SIAFEM (Convênio)</t>
  </si>
  <si>
    <t>26102</t>
  </si>
  <si>
    <t>260202</t>
  </si>
  <si>
    <t xml:space="preserve">ESESP (UG EXTINTA) </t>
  </si>
  <si>
    <t>ESCOLA DE SERVIÇO PÚBLICO DO ESPÍRITO SANTO (UG EXTINTA)</t>
  </si>
  <si>
    <t>26202</t>
  </si>
  <si>
    <t>260206</t>
  </si>
  <si>
    <t>BANDES (UG EXTINTA)</t>
  </si>
  <si>
    <t>BANCO DE DESENVOLVIMENTO DO ESTADO DO ES S/A (UG EXTINTA)</t>
  </si>
  <si>
    <t>26206</t>
  </si>
  <si>
    <t>270101</t>
  </si>
  <si>
    <t>27</t>
  </si>
  <si>
    <t>270201</t>
  </si>
  <si>
    <t>INSTITUTO JONES DOS SANTOS NEVES</t>
  </si>
  <si>
    <t>27201</t>
  </si>
  <si>
    <t>270901</t>
  </si>
  <si>
    <t xml:space="preserve">FUNDO METROPITANO DESENVOLVIMENTO DA GRANDE VITÓRIA </t>
  </si>
  <si>
    <t>20354589000133</t>
  </si>
  <si>
    <t>27901</t>
  </si>
  <si>
    <t>270902</t>
  </si>
  <si>
    <t>FUNDO ESTADUAL DE APOIO AO DESENVOLVIMENTO MUNICIPAL (FUNDO CIDADES)</t>
  </si>
  <si>
    <t>27902</t>
  </si>
  <si>
    <t>280101</t>
  </si>
  <si>
    <t xml:space="preserve">SECRETARIA DE ESTADO DE GESTÃO E RECURSOS HUMANOS </t>
  </si>
  <si>
    <t>28</t>
  </si>
  <si>
    <t>280201</t>
  </si>
  <si>
    <t xml:space="preserve">ESCOLA DE SERVIÇO PÚBLICO DO ESPÍRITO SANTO </t>
  </si>
  <si>
    <t>28201</t>
  </si>
  <si>
    <t>280202</t>
  </si>
  <si>
    <t>DEPARTAMENTO DE IMPRENSA OFICIAL</t>
  </si>
  <si>
    <t>28202</t>
  </si>
  <si>
    <t>280203</t>
  </si>
  <si>
    <t xml:space="preserve">INSTITUTO DE TECNOLOGIA DA INFORMAÇÃO E COMUNICAÇÃO DO ESPÍRITO SANTO </t>
  </si>
  <si>
    <t>28203</t>
  </si>
  <si>
    <t>300101</t>
  </si>
  <si>
    <t>SEDES (UG EXTINTA)</t>
  </si>
  <si>
    <t>SECRETARIA DE ESTADO DE DESENVOLVIMENTO (UG EXTINTA)</t>
  </si>
  <si>
    <t>04215397000190</t>
  </si>
  <si>
    <t>30</t>
  </si>
  <si>
    <t>SECRETARIA DE ESTADO DE DESENVOLVIMENTO</t>
  </si>
  <si>
    <t>300201</t>
  </si>
  <si>
    <t>SUPPIN (UG EXTINTA)</t>
  </si>
  <si>
    <t>SUPERINTENDÊNCIA DOS PROJETOS POLARIZAÇÃO INDUSTRIAL (UG EXTINTA)</t>
  </si>
  <si>
    <t>28414571000191</t>
  </si>
  <si>
    <t>30201</t>
  </si>
  <si>
    <t>300202</t>
  </si>
  <si>
    <t>30202</t>
  </si>
  <si>
    <t>300203</t>
  </si>
  <si>
    <t>IPEM-ES (UG EXTINTA)</t>
  </si>
  <si>
    <t>INSTITUTO DE PESOS E MEDIDAS DO ESTADO DO ESPÍRITO SANTO (UG EXTINTA)</t>
  </si>
  <si>
    <t>30203</t>
  </si>
  <si>
    <t>300204</t>
  </si>
  <si>
    <t>ASPE (UG EXTINTA)</t>
  </si>
  <si>
    <t>AGÊNCIA DE SERVIÇOS PÚBLICOS DE ENERGIA DO ESTADO ESPÍRITO SANTO (UG EXTINTA)</t>
  </si>
  <si>
    <t>07238404000167</t>
  </si>
  <si>
    <t>30204</t>
  </si>
  <si>
    <t>300205</t>
  </si>
  <si>
    <t>AGÊNCIA DE DESENVOLVIMENTO DAS MICRO E PEQUENAS EMPRESAS E DO EMPREENDEDORISMO (UG EXTINTA</t>
  </si>
  <si>
    <t>30205</t>
  </si>
  <si>
    <t>300206</t>
  </si>
  <si>
    <t>BANCO DE DESENVOLVIMENTO DO ESPÍRITO SANTO S/A (UG EXTINTA)</t>
  </si>
  <si>
    <t>28145829000100</t>
  </si>
  <si>
    <t>30206</t>
  </si>
  <si>
    <t>300207</t>
  </si>
  <si>
    <t>ARSP (UG EXTINTA)</t>
  </si>
  <si>
    <t>AGÊNCIA DE REGULAÇÃO DE SERVIÇOS PÚBLICOS (UG EXTINTA)</t>
  </si>
  <si>
    <t>30207</t>
  </si>
  <si>
    <t>300208</t>
  </si>
  <si>
    <t>ES GÁS (UG EXTINTA)</t>
  </si>
  <si>
    <t>COMPANHIA DE GÁS DO ESTADO DO ESPÍRITO SANTO (UG EXTINTA)</t>
  </si>
  <si>
    <t>30208</t>
  </si>
  <si>
    <t>300902</t>
  </si>
  <si>
    <t>FUNDESUL (UG EXTINTA)</t>
  </si>
  <si>
    <t>FUNDO DE DESENVOLVIMENTO ECONÔMICO DO SUL DO ESTADO DO ESPÍRITO SANTO (UG EXTINTA)</t>
  </si>
  <si>
    <t>28225834000114</t>
  </si>
  <si>
    <t>30902</t>
  </si>
  <si>
    <t>310101</t>
  </si>
  <si>
    <t xml:space="preserve">SECRETARIA DE ESTADO DA AGRICULTURA, ABASTECIMENTO, AQUICULTURA E PESCA </t>
  </si>
  <si>
    <t>31</t>
  </si>
  <si>
    <t>310201</t>
  </si>
  <si>
    <t xml:space="preserve">INSTITUTO DE DEFESA AGROPECUÁRIA E FLORESTAL DO ESPÍRITO SANTO </t>
  </si>
  <si>
    <t>31201</t>
  </si>
  <si>
    <t>310202</t>
  </si>
  <si>
    <t>INSTITUTO CAPIXABA DE PESQUISA, ASSISTÊNCIA TÉCNICA E EXTENSÃO RURAL</t>
  </si>
  <si>
    <t>31202</t>
  </si>
  <si>
    <t>310203</t>
  </si>
  <si>
    <t xml:space="preserve">CENTRAIS DE ABASTECIMENTO DO ESPÍRITO SANTO </t>
  </si>
  <si>
    <t>EMPRESA ESTATAL DEPENDENTE</t>
  </si>
  <si>
    <t>31203</t>
  </si>
  <si>
    <t>310901</t>
  </si>
  <si>
    <t>FUNDO ESPECIAL DE APOIO AO PROGRAMA CAMINHO DO CAMPO</t>
  </si>
  <si>
    <t>22938126000144</t>
  </si>
  <si>
    <t>31901</t>
  </si>
  <si>
    <t>310902</t>
  </si>
  <si>
    <t>FUNDO SOCIAL DE APOIO A AGRICULTURA FAMILIAR DO ESTADO DO ESPÍRITO SANTO</t>
  </si>
  <si>
    <t>22938113000175</t>
  </si>
  <si>
    <t>31902</t>
  </si>
  <si>
    <t>310903</t>
  </si>
  <si>
    <t>FUNDO ESPECIAL DE APOIO AO PROGRAMA ESTADUAL DE DESENVOLVIMENTO RURAL SUSTENTÁVEL</t>
  </si>
  <si>
    <t>24798477000122</t>
  </si>
  <si>
    <t>31903</t>
  </si>
  <si>
    <t>310904</t>
  </si>
  <si>
    <t>FUNDO ESTAD. DE APOIO À CONSERV. E MANUT. DAS ESTRADAS QUE INT. O PROGR. CAMINHOS DO CAMPO</t>
  </si>
  <si>
    <t>29537423000127</t>
  </si>
  <si>
    <t>31904</t>
  </si>
  <si>
    <t>320101</t>
  </si>
  <si>
    <t>SECRETARIA DE ESTADO DA CIÊNCIA, TECNOLOGIA, INOVAÇÃO E EDUCAÇÃO PROFISSIONAL</t>
  </si>
  <si>
    <t>32</t>
  </si>
  <si>
    <t xml:space="preserve">SECRETARIA DE ESTADO DA CIÊNCIA, TECNOLOGIA, INOVAÇÃO E EDUCAÇÃO PROFISSIONAL </t>
  </si>
  <si>
    <t>320201</t>
  </si>
  <si>
    <t>IPES (UG EXTINTA)</t>
  </si>
  <si>
    <t>INST APOIO PESQ DESENV JONES DOS SANTOS NEVES (UG EXTINTA)</t>
  </si>
  <si>
    <t>32201</t>
  </si>
  <si>
    <t>320202</t>
  </si>
  <si>
    <t xml:space="preserve">FUNDAÇÃO DE AMPARO À PESQUISA E INOVAÇÃO DO ESPÍRITO SANTO </t>
  </si>
  <si>
    <t>FUNDAÇÃO</t>
  </si>
  <si>
    <t>32202</t>
  </si>
  <si>
    <t>320203</t>
  </si>
  <si>
    <t>INSTITUTO DE PESOS E MEDIDAS DO ESTADO DO ESPÍRITO SANTO</t>
  </si>
  <si>
    <t>32203</t>
  </si>
  <si>
    <t>320204</t>
  </si>
  <si>
    <t>AGÊNCIA DE DESENVOLVIMENTO DAS  MICRO E  PEQUENAS  EMPRESAS E DO EMPREENDEDORISMO</t>
  </si>
  <si>
    <t>32204</t>
  </si>
  <si>
    <t>320205</t>
  </si>
  <si>
    <t xml:space="preserve">BANCO DE DESENVOLVIMENTO DO ESPÍRITO SANTO S/A </t>
  </si>
  <si>
    <t>32205</t>
  </si>
  <si>
    <t>320206</t>
  </si>
  <si>
    <t>AGÊNCIA DE REGULAÇÃO DE SERVIÇOS PÚBLICOS</t>
  </si>
  <si>
    <t>32206</t>
  </si>
  <si>
    <t>320207</t>
  </si>
  <si>
    <t>COMPANHIA DE GÁS DO ESTADO DO ESPÍRITO SANTO</t>
  </si>
  <si>
    <t>34307295000165</t>
  </si>
  <si>
    <t>32207</t>
  </si>
  <si>
    <t>320901</t>
  </si>
  <si>
    <t xml:space="preserve">FUNDO ESTADUAL DE CIÊNCIA E TECNOLOGIA </t>
  </si>
  <si>
    <t>02504742000180</t>
  </si>
  <si>
    <t>FUNDO DA ADMINISTRAÇÃO INDIRETA</t>
  </si>
  <si>
    <t>32901</t>
  </si>
  <si>
    <t>320902</t>
  </si>
  <si>
    <t>FDI (UG EXTINTA)</t>
  </si>
  <si>
    <t>FUNDO DE DESENVOLVIMENTO DAS ATIVIDADES PRODUTIVAS INOVADORAS (UG EXTINTA)</t>
  </si>
  <si>
    <t>18597836000180</t>
  </si>
  <si>
    <t>32902</t>
  </si>
  <si>
    <t>340202</t>
  </si>
  <si>
    <t>DER (UG EXTINTA)</t>
  </si>
  <si>
    <t>DEPARTAMENTO DE ESTRADAS DE RODAGEM (UG EXTINTA)</t>
  </si>
  <si>
    <t>34</t>
  </si>
  <si>
    <t>SECRETARIA DE TRANSPORTES E OBRAS PÚBLICAS (órgão extinto)</t>
  </si>
  <si>
    <t>34202</t>
  </si>
  <si>
    <t>350101</t>
  </si>
  <si>
    <t>35</t>
  </si>
  <si>
    <t>350201</t>
  </si>
  <si>
    <t>DEPARTAMENTO DE EDIFICAÇÕES E DE RODOVIAS DO ESTADO DO ESPÍRITO SANTO</t>
  </si>
  <si>
    <t>35201</t>
  </si>
  <si>
    <t>350203</t>
  </si>
  <si>
    <t xml:space="preserve">COMPANHIA DE  TRANSPORTES URBANOS DA GRANDE VITÓRIA </t>
  </si>
  <si>
    <t>28503894000151</t>
  </si>
  <si>
    <t>35203</t>
  </si>
  <si>
    <t>350205</t>
  </si>
  <si>
    <t>COHAB (UG EXTINTA)</t>
  </si>
  <si>
    <t>COMPANHIA DE HABITACAO E URBANIZACAO DO ES (UG EXTINTA)</t>
  </si>
  <si>
    <t>28139012000110</t>
  </si>
  <si>
    <t>35205</t>
  </si>
  <si>
    <t>350207</t>
  </si>
  <si>
    <t>DETRAN (UG EXTINTA)</t>
  </si>
  <si>
    <t>DEPARTAMENTO ESTADUAL DE TRANSITO (UG EXTINTA)</t>
  </si>
  <si>
    <t>35207</t>
  </si>
  <si>
    <t>350208</t>
  </si>
  <si>
    <t>IOPES (UG EXTINTA)</t>
  </si>
  <si>
    <t>INSTITUTO DE OBRAS PÚBLICAS DO ESTADO DO ESPÍRITO SANTO (UG EXTINTA)</t>
  </si>
  <si>
    <t>08696369000192</t>
  </si>
  <si>
    <t>35208</t>
  </si>
  <si>
    <t>350901</t>
  </si>
  <si>
    <t>FUNDO ESPECIAL PARA CONSTRUÇÃO, REFORMA E AMPLIAÇÃO DE EQUIPAMENTOS PÚBLICOS ESTADUAIS</t>
  </si>
  <si>
    <t>23330213000187</t>
  </si>
  <si>
    <t>35901</t>
  </si>
  <si>
    <t>350902</t>
  </si>
  <si>
    <t>FUNDER (UG EXTINTA)</t>
  </si>
  <si>
    <t>FUNDO ESPECIAL DE APOIO AO PROGRAMA INTERIOR CAPIXABA (UG EXTINTA)</t>
  </si>
  <si>
    <t>26616944000181</t>
  </si>
  <si>
    <t>35902</t>
  </si>
  <si>
    <t>350903</t>
  </si>
  <si>
    <t>FUNDO ESTADUAL P/ O FINANC. DE OBRAS E INFRAEST. ESTRATÉGICA P/ O DESENV. DO EST. DO ES</t>
  </si>
  <si>
    <t>34296561000100</t>
  </si>
  <si>
    <t>35903</t>
  </si>
  <si>
    <t>360101</t>
  </si>
  <si>
    <t xml:space="preserve">SECRETARIA DE  ESTADO DE SANEAMENTO, HABITAÇÃO E DESENVOLVIMENTO URBANO </t>
  </si>
  <si>
    <t>36</t>
  </si>
  <si>
    <t>360201</t>
  </si>
  <si>
    <t>CIA DE HABITACAO E URBANIZACAO DO ESTADO ES (UG EXTINTA)</t>
  </si>
  <si>
    <t>36201</t>
  </si>
  <si>
    <t>360202</t>
  </si>
  <si>
    <t>CESAN</t>
  </si>
  <si>
    <t xml:space="preserve">COMPANHIA ESPÍRITO SANTENSE DE SANEAMENTO </t>
  </si>
  <si>
    <t>28151363000147</t>
  </si>
  <si>
    <t>36202</t>
  </si>
  <si>
    <t>360203</t>
  </si>
  <si>
    <t>ARSI (UG EXTINTA)</t>
  </si>
  <si>
    <t>AGÊNCIA REGULADORA DE SANEAMENTO BÁSICO E INFRAEST. VIÁRIA DO ESPÍRITO SANTO (UG EXTINTA)</t>
  </si>
  <si>
    <t>10762022000142</t>
  </si>
  <si>
    <t>36203</t>
  </si>
  <si>
    <t>360204</t>
  </si>
  <si>
    <t>IDURB-ES (UG EXTINTA)</t>
  </si>
  <si>
    <t>INSTITUTO DE  DESENVOLVIMENTO URBANO E HABITAÇÃO DO ESPÍRITO SANTO (UG EXTINTA)</t>
  </si>
  <si>
    <t>11147480000134</t>
  </si>
  <si>
    <t>36204</t>
  </si>
  <si>
    <t>360901</t>
  </si>
  <si>
    <t xml:space="preserve">FUNDO  ESTADUAL  DE  HABITAÇÃO  DE  INTERESSE SOCIAL </t>
  </si>
  <si>
    <t>20354720000162</t>
  </si>
  <si>
    <t>36901</t>
  </si>
  <si>
    <t>370101</t>
  </si>
  <si>
    <t>37</t>
  </si>
  <si>
    <t>370901</t>
  </si>
  <si>
    <t>FUNDO DE FOMENTO DO TURISMO</t>
  </si>
  <si>
    <t>21902751000173</t>
  </si>
  <si>
    <t>37901</t>
  </si>
  <si>
    <t>390101</t>
  </si>
  <si>
    <t>39</t>
  </si>
  <si>
    <t>390901</t>
  </si>
  <si>
    <t xml:space="preserve">FUNDO DE INCENTIVO AO ESPORTE E LAZER DO ESPÍRITO SANTO </t>
  </si>
  <si>
    <t>20639872000101</t>
  </si>
  <si>
    <t>39901</t>
  </si>
  <si>
    <t>400101</t>
  </si>
  <si>
    <t>40</t>
  </si>
  <si>
    <t>400102</t>
  </si>
  <si>
    <t xml:space="preserve">ARQUIVO PÚBLICO DO ESTADO DO ESPÍRITO SANTO </t>
  </si>
  <si>
    <t>400901</t>
  </si>
  <si>
    <t xml:space="preserve">FUNDO DE CULTURA DO ESTADO DO ESPÍRITO SANTO </t>
  </si>
  <si>
    <t>20310626000101</t>
  </si>
  <si>
    <t>40901</t>
  </si>
  <si>
    <t>410101</t>
  </si>
  <si>
    <t xml:space="preserve">SECRETARIA DE ESTADO DE MEIO AMBIENTE E RECURSOS HÍDRICOS </t>
  </si>
  <si>
    <t>41</t>
  </si>
  <si>
    <t>410201</t>
  </si>
  <si>
    <t xml:space="preserve">INSTITUTO ESTADUAL DE MEIO AMBIENTE E RECURSOS HÍDRICOS </t>
  </si>
  <si>
    <t>41201</t>
  </si>
  <si>
    <t>410202</t>
  </si>
  <si>
    <t>AGÊNCIA ESTADUAL DE RECURSOS HÍDRICOS</t>
  </si>
  <si>
    <t>41202</t>
  </si>
  <si>
    <t>410901</t>
  </si>
  <si>
    <t>FUNDO ESTADUAL DO MEIO AMBIENTE</t>
  </si>
  <si>
    <t>20846927000154</t>
  </si>
  <si>
    <t>41901</t>
  </si>
  <si>
    <t>410902</t>
  </si>
  <si>
    <t>FUNDO ESTADUAL DE RECURSOS HÍDRICOS E FLORESTAIS DO ESPÍRITO SANTO</t>
  </si>
  <si>
    <t>20355058000165</t>
  </si>
  <si>
    <t>41902</t>
  </si>
  <si>
    <t>420101</t>
  </si>
  <si>
    <t xml:space="preserve">SECRETARIA DE ESTADO DA EDUCAÇÃO </t>
  </si>
  <si>
    <t>420120</t>
  </si>
  <si>
    <t>FUNDO DE MANUT. E DESENV. DA EDUCAÇÃO BÁSICA E VALORIZ. DOS PROFISSIONAIS DA EDUCAÇÃO</t>
  </si>
  <si>
    <t>420201</t>
  </si>
  <si>
    <t xml:space="preserve">FACULDADE DE MÚSICA DO ESPÍRITO SANTO </t>
  </si>
  <si>
    <t>42201</t>
  </si>
  <si>
    <t>420901</t>
  </si>
  <si>
    <t>FUNDO EST. DE APOIO À AMP. E MELH. DAS COND. DE OFERTA DA EDUC. INF. E DO ENS. FUND. NO ES</t>
  </si>
  <si>
    <t>29954361000159</t>
  </si>
  <si>
    <t>42901</t>
  </si>
  <si>
    <t>430101</t>
  </si>
  <si>
    <t xml:space="preserve">SESPORT (UG EXTINTA)  </t>
  </si>
  <si>
    <t>SECRETARIA DE ESTADO DE ESPORTES E LAZER (UG EXTINTA)</t>
  </si>
  <si>
    <t>43</t>
  </si>
  <si>
    <t>43101</t>
  </si>
  <si>
    <t>440101</t>
  </si>
  <si>
    <t xml:space="preserve">SECRETARIA DE ESTADO DA SAÚDE </t>
  </si>
  <si>
    <t>44</t>
  </si>
  <si>
    <t>440201</t>
  </si>
  <si>
    <t xml:space="preserve">IESP (UG EXTINTA)     </t>
  </si>
  <si>
    <t>INSTITUTO ESTADUAL DE SAUDE PUBLICA (UG EXTINTA)</t>
  </si>
  <si>
    <t>27189505000100</t>
  </si>
  <si>
    <t>44201</t>
  </si>
  <si>
    <t>440202</t>
  </si>
  <si>
    <t>FUNDAÇÃO ESTADUAL DE INOVAÇÃO EM SAÚDE</t>
  </si>
  <si>
    <t>44202</t>
  </si>
  <si>
    <t>440901</t>
  </si>
  <si>
    <t xml:space="preserve">FUNDO ESTADUAL DE SAÚDE </t>
  </si>
  <si>
    <t>06893466000140</t>
  </si>
  <si>
    <t>44901</t>
  </si>
  <si>
    <t>440910</t>
  </si>
  <si>
    <t xml:space="preserve">HOSPITAL INFANTIL NOSSA SENHORA DA GLÓRIA </t>
  </si>
  <si>
    <t>27080605002059</t>
  </si>
  <si>
    <t>440911</t>
  </si>
  <si>
    <t xml:space="preserve">HOSPITAL DOUTOR DORIO SILVA  </t>
  </si>
  <si>
    <t>27080605001591</t>
  </si>
  <si>
    <t>440912</t>
  </si>
  <si>
    <t>HOSPITAL ADAUTO BOTELHO</t>
  </si>
  <si>
    <t>27080605001400</t>
  </si>
  <si>
    <t>440913</t>
  </si>
  <si>
    <t xml:space="preserve">CENTRO DE REABILITAÇÃO FÍSICA DO ESTADO DO ESPÍRITO SANTO </t>
  </si>
  <si>
    <t>27080605001087</t>
  </si>
  <si>
    <t>440914</t>
  </si>
  <si>
    <t>HOSPITAL ANTONIO BEZERRA DE FARIAS</t>
  </si>
  <si>
    <t>27080605000943</t>
  </si>
  <si>
    <t>440915</t>
  </si>
  <si>
    <t>HOSPITAL SÃO LUCAS (UG EXTINTA)</t>
  </si>
  <si>
    <t>27080605000277</t>
  </si>
  <si>
    <t>440916</t>
  </si>
  <si>
    <t>HOSPITAL E MATERNIDADE SILVIO AVIDOS</t>
  </si>
  <si>
    <t>27080605001672</t>
  </si>
  <si>
    <t>440917</t>
  </si>
  <si>
    <t xml:space="preserve">HOSPITAL DOUTOR ROBERTO ARNIZAUT SILVARES </t>
  </si>
  <si>
    <t>27080605000358</t>
  </si>
  <si>
    <t>440918</t>
  </si>
  <si>
    <t xml:space="preserve">CENTRO DE ATENDIMENTO PSIQUIÁTRICO ARISTIDES ALEXANDRE CAMPOS </t>
  </si>
  <si>
    <t>27080605000862</t>
  </si>
  <si>
    <t>440919</t>
  </si>
  <si>
    <t>COLONIA PEDRO FONTES</t>
  </si>
  <si>
    <t>27080605001320</t>
  </si>
  <si>
    <t>440920</t>
  </si>
  <si>
    <t xml:space="preserve">HOSPITAL DOUTORA RITA DE CASSIA  </t>
  </si>
  <si>
    <t>27080605001915</t>
  </si>
  <si>
    <t>440921</t>
  </si>
  <si>
    <t xml:space="preserve">UNIDADE INTEGRADA JERÔNIMO MONTEIRO </t>
  </si>
  <si>
    <t>27080605000781</t>
  </si>
  <si>
    <t>440922</t>
  </si>
  <si>
    <t xml:space="preserve">HOSPITAL SÃO JOSÉ DO CALÇADO </t>
  </si>
  <si>
    <t>27080605000609</t>
  </si>
  <si>
    <t>440923</t>
  </si>
  <si>
    <t xml:space="preserve">HOSPITAL JOÃO DOS SANTOS NEVES </t>
  </si>
  <si>
    <t>27080605001834</t>
  </si>
  <si>
    <t>440924</t>
  </si>
  <si>
    <t>HOSPITAL INFANTIL E MATERNIDADE ALZIR BERNADINO ALVES (UG EXTINTA)</t>
  </si>
  <si>
    <t>27080605001168</t>
  </si>
  <si>
    <t>440926</t>
  </si>
  <si>
    <t xml:space="preserve">SUPERINTENDÊNCIA REGIONAL DE SAÚDE DE  CACHOEIRO ITAPEMIRIM  </t>
  </si>
  <si>
    <t>27080605000510</t>
  </si>
  <si>
    <t>440927</t>
  </si>
  <si>
    <t xml:space="preserve">SUPERINTENDÊNCIA REGIONAL DE SAÚDE DE SÃO MATEUS </t>
  </si>
  <si>
    <t>27080605000439</t>
  </si>
  <si>
    <t>440928</t>
  </si>
  <si>
    <t>SUPERINTENDÊNCIA REGIONAL DE SAÚDE DE COLATINA</t>
  </si>
  <si>
    <t>27080605001753</t>
  </si>
  <si>
    <t>440929</t>
  </si>
  <si>
    <t xml:space="preserve">SUPERINTENDÊNCIA REGIONAL DE SAÚDE DE VITÓRIA </t>
  </si>
  <si>
    <t>27080605001249</t>
  </si>
  <si>
    <t>450101</t>
  </si>
  <si>
    <t xml:space="preserve">SECRETARIA DE  ESTADO DA SEGURANÇA PÚBLICA E DEFESA SOCIAL </t>
  </si>
  <si>
    <t>45</t>
  </si>
  <si>
    <t>450102</t>
  </si>
  <si>
    <t>POLÍCIA CIVIL DO ESTADO DO ESPÍRITO SANTO</t>
  </si>
  <si>
    <t>450103</t>
  </si>
  <si>
    <t>POLÍCIA MILITAR DO ESTADO DO ESPÍRITO SANTO</t>
  </si>
  <si>
    <t>450104</t>
  </si>
  <si>
    <t xml:space="preserve">CORPO DE BOMBEIROS MILITAR DO ESTADO DO ESPÍRIDO SANTO </t>
  </si>
  <si>
    <t>450105</t>
  </si>
  <si>
    <t xml:space="preserve">DIRETORIA DE SAÚDE DA POLÍCIA MILITAR </t>
  </si>
  <si>
    <t>450106</t>
  </si>
  <si>
    <t>COORDENADORIA ESTADUAL DE PROTEÇÃO E DEFESA CIVIL</t>
  </si>
  <si>
    <t>20113851000158</t>
  </si>
  <si>
    <t>450201</t>
  </si>
  <si>
    <t>DETRAN-ES (UG EXTINTA)</t>
  </si>
  <si>
    <t>DEPARTAMENTO ESTADUAL DE TRANSITO DO ES (UG EXTINTA)</t>
  </si>
  <si>
    <t>45201</t>
  </si>
  <si>
    <t>450202</t>
  </si>
  <si>
    <t>DEPARTAMENTO ESTADUAL DE TRÂNSITO</t>
  </si>
  <si>
    <t>45202</t>
  </si>
  <si>
    <t>450901</t>
  </si>
  <si>
    <t xml:space="preserve">FUNDO ESPECIAL DE REEQUIPAMENTO DA POLÍCIA CIVIL </t>
  </si>
  <si>
    <t>01449136000146</t>
  </si>
  <si>
    <t>45901</t>
  </si>
  <si>
    <t>450902</t>
  </si>
  <si>
    <t xml:space="preserve">FUNDO ESPECIAL DE REEQUIPAMENTO DA POLÍCIA MILITAR </t>
  </si>
  <si>
    <t>01809448000113</t>
  </si>
  <si>
    <t>45902</t>
  </si>
  <si>
    <t>450903</t>
  </si>
  <si>
    <t xml:space="preserve">FUNDO DE SAÚDE DA POLÍCIA MILITAR ESPÍRITO SANTO </t>
  </si>
  <si>
    <t>39352786000141</t>
  </si>
  <si>
    <t>45903</t>
  </si>
  <si>
    <t>450904</t>
  </si>
  <si>
    <t xml:space="preserve">FUNDO ESPECIAL DE  REEQUIPAMENTO DO CORPO BOMBEIROS MILITAR DO ESPÍRITO SANTO </t>
  </si>
  <si>
    <t>02489503000106</t>
  </si>
  <si>
    <t>45904</t>
  </si>
  <si>
    <t>450905</t>
  </si>
  <si>
    <t>FUNDO DE PROTEÇÃO E DEFESA CIVIL DO ESTADO</t>
  </si>
  <si>
    <t>21997053000107</t>
  </si>
  <si>
    <t>45905</t>
  </si>
  <si>
    <t>450906</t>
  </si>
  <si>
    <t>FUNDO ESTADUAL DE SEGURANÇA PÚBLICA E DEFESA SOCIAL</t>
  </si>
  <si>
    <t>35298906000119</t>
  </si>
  <si>
    <t>45906</t>
  </si>
  <si>
    <t>460101</t>
  </si>
  <si>
    <t xml:space="preserve">SECRETARIA DE ESTADO DA JUSTIÇA </t>
  </si>
  <si>
    <t>46</t>
  </si>
  <si>
    <t>460201</t>
  </si>
  <si>
    <t>IASES (UG EXTINTA)</t>
  </si>
  <si>
    <t>INSTITUTO DE ATENDIMENTO SOCIOEDUCATIVO DO ESPÍRITO SANTO (UG EXTINTA)</t>
  </si>
  <si>
    <t>46201</t>
  </si>
  <si>
    <t>460202</t>
  </si>
  <si>
    <t xml:space="preserve">INSTITUTO ESTADUAL DE PROTEÇÃO E DEFESA DO CONSUMIDOR </t>
  </si>
  <si>
    <t>46202</t>
  </si>
  <si>
    <t>460901</t>
  </si>
  <si>
    <t>FUNDO ROTATIVO DO SISTEMA PENITENCIÁRIO</t>
  </si>
  <si>
    <t>31677776000174</t>
  </si>
  <si>
    <t>46901</t>
  </si>
  <si>
    <t>460903</t>
  </si>
  <si>
    <t xml:space="preserve">FUNDO PENITENCIÁRIO ESTADUAL </t>
  </si>
  <si>
    <t>20516616000127</t>
  </si>
  <si>
    <t>46903</t>
  </si>
  <si>
    <t>460904</t>
  </si>
  <si>
    <t>FUNDO ESTADUAL DE DEFESA DO CONSUMIDOR</t>
  </si>
  <si>
    <t>02397642000100</t>
  </si>
  <si>
    <t>46904</t>
  </si>
  <si>
    <t>460905</t>
  </si>
  <si>
    <t>FUNDO ESTADUAL ANTIDROGAS (UG EXTINTA)</t>
  </si>
  <si>
    <t>46905</t>
  </si>
  <si>
    <t>470101</t>
  </si>
  <si>
    <t xml:space="preserve">SECRETARIA DE ESTADO DE TRABALHO, ASSISTÊNCIA E DESENVOLVIMENTO SOCIAL </t>
  </si>
  <si>
    <t>47</t>
  </si>
  <si>
    <t>470901</t>
  </si>
  <si>
    <t xml:space="preserve">FUNDO ESTADUAL DE ASSISTÊNCIA SOCIAL </t>
  </si>
  <si>
    <t>01076895000100</t>
  </si>
  <si>
    <t>47901</t>
  </si>
  <si>
    <t>470903</t>
  </si>
  <si>
    <t>FIA (UG EXTINTA)</t>
  </si>
  <si>
    <t>FUNDO PARA A INFÂNCIA E A ADOLESCÊNCIA (UG EXTINTA)</t>
  </si>
  <si>
    <t>19077054000183</t>
  </si>
  <si>
    <t>47903</t>
  </si>
  <si>
    <t>470904</t>
  </si>
  <si>
    <t xml:space="preserve">FUNDO ESTADUAL DE COMBATE E ERRADICAÇÃO DA POBREZA </t>
  </si>
  <si>
    <t>15833032000145</t>
  </si>
  <si>
    <t>47904</t>
  </si>
  <si>
    <t>470905</t>
  </si>
  <si>
    <t>FEPI (UG EXTINTA)</t>
  </si>
  <si>
    <t>FUNDO ESTADUAL DE DEFESA DOS DIREITOS DA PESSOA IDOSA (UG EXTINTA)</t>
  </si>
  <si>
    <t>23996245000116</t>
  </si>
  <si>
    <t>47905</t>
  </si>
  <si>
    <t>470906</t>
  </si>
  <si>
    <t>FUNDO ESTADUAL DO TRABALHO DO ESTADO DO ESPÍRITO SANTO</t>
  </si>
  <si>
    <t>36095204000109</t>
  </si>
  <si>
    <t>47906</t>
  </si>
  <si>
    <t>480101</t>
  </si>
  <si>
    <t>48</t>
  </si>
  <si>
    <t>480201</t>
  </si>
  <si>
    <t>INSTITUTO DE ATENDIMENTO SOCIOEDUCATIVO DO ESPÍRITO SANTO</t>
  </si>
  <si>
    <t>48201</t>
  </si>
  <si>
    <t>480901</t>
  </si>
  <si>
    <t>FUNDO PARA A INFÂNCIA E A ADOLESCÊNCIA</t>
  </si>
  <si>
    <t>48901</t>
  </si>
  <si>
    <t>480902</t>
  </si>
  <si>
    <t>FUNDO ESTADUAL DE DEFESA DOS DIREITOS DA PESSOA IDOSA</t>
  </si>
  <si>
    <t>48902</t>
  </si>
  <si>
    <t>480903</t>
  </si>
  <si>
    <t>48903</t>
  </si>
  <si>
    <t>FUNDO ESTADUAL PARA JUVENTUDES</t>
  </si>
  <si>
    <t>47536870000143</t>
  </si>
  <si>
    <t>48904</t>
  </si>
  <si>
    <t>49354824000159</t>
  </si>
  <si>
    <t>49</t>
  </si>
  <si>
    <t>COMPANHIA DE GÁS DO ESPÍRITO SANTO</t>
  </si>
  <si>
    <t>49201</t>
  </si>
  <si>
    <t xml:space="preserve">BANCO DE DESENVOLVIMENTO DO ESPÍRITO SANTO </t>
  </si>
  <si>
    <t>49202</t>
  </si>
  <si>
    <t>AGÊNCIA DE DESENVOLVIMENTO DAS MICRO E PEQUENAS EMPRESAS E DO EMPREENDEDORISMO</t>
  </si>
  <si>
    <t>49203</t>
  </si>
  <si>
    <t>49204</t>
  </si>
  <si>
    <t>49205</t>
  </si>
  <si>
    <t>490901</t>
  </si>
  <si>
    <t>49901</t>
  </si>
  <si>
    <t>490902</t>
  </si>
  <si>
    <t>BANCO DE DESENVOLVIMENTO DO ESPÍRITO SANTO S/A</t>
  </si>
  <si>
    <t>49902</t>
  </si>
  <si>
    <t>490903</t>
  </si>
  <si>
    <t>49903</t>
  </si>
  <si>
    <t>490904</t>
  </si>
  <si>
    <t>49904</t>
  </si>
  <si>
    <t>490905</t>
  </si>
  <si>
    <t>49905</t>
  </si>
  <si>
    <t>500101</t>
  </si>
  <si>
    <t>50</t>
  </si>
  <si>
    <t>0001</t>
  </si>
  <si>
    <t>600201</t>
  </si>
  <si>
    <t xml:space="preserve">INSTITUTO DE PREVIDÊNCIA DOS SERVIDORES DO ESTADO DO ESPÍRITO SANTO </t>
  </si>
  <si>
    <t>60</t>
  </si>
  <si>
    <t>60201</t>
  </si>
  <si>
    <t>600210</t>
  </si>
  <si>
    <t>20309963000189</t>
  </si>
  <si>
    <t>600211</t>
  </si>
  <si>
    <t>20756106000127</t>
  </si>
  <si>
    <t>600212</t>
  </si>
  <si>
    <t>FUNDO DE PROTEÇÃO SOCIAL DOS MILITARES</t>
  </si>
  <si>
    <t>37566095000115</t>
  </si>
  <si>
    <t>700101</t>
  </si>
  <si>
    <t>SENTENÇAS JUDICIÁRIAS - PRECATÓRIOS ESTADUAIS</t>
  </si>
  <si>
    <t>70</t>
  </si>
  <si>
    <t>ENCARGOS GERAIS DO TRIBUNAL DE JUSTIÇA DO ESPÍRITO SANTO</t>
  </si>
  <si>
    <t>700102</t>
  </si>
  <si>
    <t>SENTENÇAS JUDICIÁRIAS - PRECATÓRIOS MUNICIPAIS</t>
  </si>
  <si>
    <t>700103</t>
  </si>
  <si>
    <t>700104</t>
  </si>
  <si>
    <t>SENTENÇAS JUDICIÁRIAS - PRECATÓRIOS FEDERAIS</t>
  </si>
  <si>
    <t>800101</t>
  </si>
  <si>
    <t xml:space="preserve">ADMINISTRAÇÃO GERAL A CARGO DA SEGER </t>
  </si>
  <si>
    <t>80</t>
  </si>
  <si>
    <t>800102</t>
  </si>
  <si>
    <t xml:space="preserve">ADMINISTRAÇÃO GERAL A CARGO DA SEFAZ </t>
  </si>
  <si>
    <t>27080530000143</t>
  </si>
  <si>
    <t>800103</t>
  </si>
  <si>
    <t>SENT.JUDIC. (UG EXTINTA)</t>
  </si>
  <si>
    <t>SENTENÇAS JUDICIÁRIAS (UG EXTINTA)</t>
  </si>
  <si>
    <t>800104</t>
  </si>
  <si>
    <t xml:space="preserve">ADMINISTRAÇÃO GERAL A CARGO DA SEP </t>
  </si>
  <si>
    <t>900001</t>
  </si>
  <si>
    <t>SETORIAL ORÇAMENTÁRIA</t>
  </si>
  <si>
    <t>90</t>
  </si>
  <si>
    <t>ESTADO DO ESPÍRITO SANTO</t>
  </si>
  <si>
    <t>900002</t>
  </si>
  <si>
    <t>GECOG - SEFAZ (UG EXTINTA)</t>
  </si>
  <si>
    <t>CONTABILIDADE GERAL DO ESTADO - SEFAZ (UG EXTINTA)</t>
  </si>
  <si>
    <t>900003</t>
  </si>
  <si>
    <t>GEFIN - SEFAZ</t>
  </si>
  <si>
    <t>GERÊNCIA GERAL DE FINANÇAS - SEFAZ</t>
  </si>
  <si>
    <t>990101</t>
  </si>
  <si>
    <t>RESERVA (UG EXTINTA)</t>
  </si>
  <si>
    <t>RESERVA DE CONTINGÊNCIA (UG EXTINTA)</t>
  </si>
  <si>
    <t>99</t>
  </si>
  <si>
    <t>RESERVA DE CONTINGÊNCIA (ÓRGÃO EXTINTO)</t>
  </si>
  <si>
    <t>Impresso por SIC Walter Luiz da Costa em 25/05/23 às 09:43.</t>
  </si>
  <si>
    <t>Sistema Integrado de Gestão das Finanças Públicas do Espírito Santo / SEFAZ-ES</t>
  </si>
  <si>
    <t>SITEMA ASSOCIADO</t>
  </si>
  <si>
    <t>SEGES</t>
  </si>
  <si>
    <t>PROGRAMA 1</t>
  </si>
  <si>
    <t>QTDE DE ALUNOS P/ESCOLA E POR PRODUTO/SERVIÇO</t>
  </si>
  <si>
    <t>PRODUTO 1</t>
  </si>
  <si>
    <t>Ensino Fundamental Anos Iniciais</t>
  </si>
  <si>
    <t>QTDE DE PROFESSORES</t>
  </si>
  <si>
    <t>SERVIÇO 1</t>
  </si>
  <si>
    <t>Ensino Fundamental Anos Iniciais 916 horas</t>
  </si>
  <si>
    <t>QTDE DE DICIPLINAS</t>
  </si>
  <si>
    <t>SERVIÇO 2</t>
  </si>
  <si>
    <t>Ensino Fundamental Anos Iniciais 1000 horas</t>
  </si>
  <si>
    <t>OUTROS OBJETOS DE CUSTOS</t>
  </si>
  <si>
    <t>PRODUTO 2</t>
  </si>
  <si>
    <t>Ensino Fundamental Integral Anos Finais</t>
  </si>
  <si>
    <t>SERVIÇO 3</t>
  </si>
  <si>
    <t>Ensino Fundamental Integral Anos Finais 7 horas</t>
  </si>
  <si>
    <t>SERVIÇO 4</t>
  </si>
  <si>
    <t>Ensino Fundamental Integral Anos Finais 9,5 horas</t>
  </si>
  <si>
    <t>PRODUTO 3</t>
  </si>
  <si>
    <t>Ensino Fundamental Anos Finais</t>
  </si>
  <si>
    <t>SERVIÇO 5</t>
  </si>
  <si>
    <t>Ensino Fundamental Anos Finais 916 horas</t>
  </si>
  <si>
    <t>SERVIÇO 6</t>
  </si>
  <si>
    <t>Ensino Fundamental Anos Finais 1000 horas</t>
  </si>
  <si>
    <t>PROGRAMA 2</t>
  </si>
  <si>
    <t>Ensino Médio</t>
  </si>
  <si>
    <t>PRODUTO 4</t>
  </si>
  <si>
    <t>Ensino Médio Regular</t>
  </si>
  <si>
    <t>SERVIÇO 7</t>
  </si>
  <si>
    <t>Ensino Médio Regular 916 horas</t>
  </si>
  <si>
    <t>SERVIÇO 8</t>
  </si>
  <si>
    <t>Ensino Médio Regular 1000 horas</t>
  </si>
  <si>
    <t>PRODUTO 5</t>
  </si>
  <si>
    <t>Ensino Médio Integral</t>
  </si>
  <si>
    <t>SERVIÇO 9</t>
  </si>
  <si>
    <t>Ensino Médio Integral 7 horas</t>
  </si>
  <si>
    <t>SERVIÇO 10</t>
  </si>
  <si>
    <t>Ensino Médio Integral 9,5 horas</t>
  </si>
  <si>
    <t>PRODUTO 6</t>
  </si>
  <si>
    <t>Ensino Médio Noturno</t>
  </si>
  <si>
    <t>PRODUTO 7</t>
  </si>
  <si>
    <t>Ensino Médio 1000h com 5º itinerário de formação técnica e profissional</t>
  </si>
  <si>
    <t>PRODUTO 8</t>
  </si>
  <si>
    <t>Ensino Médio Integral com 5º Itinerário de formação técnica e profissional</t>
  </si>
  <si>
    <t>SERVIÇO 11</t>
  </si>
  <si>
    <t>Ensino Médio Integral com 5º Itinerário de formação técnica e profissional 7 horas</t>
  </si>
  <si>
    <t>SERVIÇO 12</t>
  </si>
  <si>
    <t>Ensino Médio Integral com 5º Itinerário de formação técnica e profissional 9,5 horas</t>
  </si>
  <si>
    <t>PRODUTO 9</t>
  </si>
  <si>
    <t>Curso Técnico Subsequente ao Ensino Médio</t>
  </si>
  <si>
    <t>PRODUTO 10</t>
  </si>
  <si>
    <t>Educação de Jovens e Adultos (EJA)</t>
  </si>
  <si>
    <t>SERVIÇO 13</t>
  </si>
  <si>
    <t>EJA Fundamental</t>
  </si>
  <si>
    <t>SERVIÇO 14</t>
  </si>
  <si>
    <t>EJA Médio</t>
  </si>
  <si>
    <t>SERVIÇO 15</t>
  </si>
  <si>
    <t>EJA Profissional</t>
  </si>
  <si>
    <t>SERVIÇO 16</t>
  </si>
  <si>
    <t>CEEJA</t>
  </si>
  <si>
    <t>SERVIÇO 17</t>
  </si>
  <si>
    <t>NEEJA</t>
  </si>
  <si>
    <t>SERVIÇO 18</t>
  </si>
  <si>
    <t>EJA – Unidades Prisionais</t>
  </si>
  <si>
    <t>PRODUTO 11</t>
  </si>
  <si>
    <t>Educação Escolar na Socio-educação</t>
  </si>
  <si>
    <t>PRODUTO 12</t>
  </si>
  <si>
    <t>Educação Especial</t>
  </si>
  <si>
    <t>PRODUTO 13</t>
  </si>
  <si>
    <t>unidades escolares</t>
  </si>
  <si>
    <t>PRODUTO 14</t>
  </si>
  <si>
    <t>regime domiciliar</t>
  </si>
  <si>
    <t>PRODUTO 15</t>
  </si>
  <si>
    <t>regime hospitalar</t>
  </si>
  <si>
    <t>PRODUTO 16</t>
  </si>
  <si>
    <t>Educação do Campo</t>
  </si>
  <si>
    <t>PRODUTO 17</t>
  </si>
  <si>
    <t>Educação Indígena</t>
  </si>
  <si>
    <t>PRODUTO 18</t>
  </si>
  <si>
    <t>Educação Quilombola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</si>
</sst>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43" formatCode="_-* #,##0.00_-;\-* #,##0.00_-;_-* &quot;-&quot;??_-;_-@_-"/>
    <numFmt numFmtId="164" formatCode="00000"/>
    <numFmt numFmtId="165" formatCode="0.0"/>
  </numFmts>
  <fonts count="44">
    <font>
      <sz val="11"/>
      <color theme="1"/>
      <name val="Calibri"/>
      <family val="2"/>
      <scheme val="minor"/>
    </font>
    <font>
      <sz val="11"/>
      <color theme="1"/>
      <name val="Calibri"/>
      <family val="2"/>
      <scheme val="minor"/>
    </font>
    <font>
      <sz val="11"/>
      <color theme="1"/>
      <name val="Calibri"/>
      <family val="2"/>
      <scheme val="minor"/>
    </font>
    <font>
      <sz val="9"/>
      <color indexed="81"/>
      <name val="Tahoma"/>
      <family val="2"/>
    </font>
    <font>
      <b/>
      <sz val="9"/>
      <color indexed="81"/>
      <name val="Tahoma"/>
      <family val="2"/>
    </font>
    <font>
      <b/>
      <sz val="11"/>
      <color theme="1"/>
      <name val="Calibri"/>
      <family val="2"/>
      <scheme val="minor"/>
    </font>
    <font>
      <b/>
      <sz val="10"/>
      <color theme="1"/>
      <name val="Calibri"/>
      <family val="2"/>
      <scheme val="minor"/>
    </font>
    <font>
      <b/>
      <sz val="10"/>
      <color theme="0"/>
      <name val="Calibri"/>
      <family val="2"/>
      <scheme val="minor"/>
    </font>
    <font>
      <sz val="10"/>
      <color theme="1"/>
      <name val="Calibri"/>
      <family val="2"/>
      <scheme val="minor"/>
    </font>
    <font>
      <b/>
      <sz val="9"/>
      <color indexed="81"/>
      <name val="Segoe UI"/>
      <family val="2"/>
    </font>
    <font>
      <sz val="9"/>
      <color indexed="81"/>
      <name val="Segoe UI"/>
      <family val="2"/>
    </font>
    <font>
      <b/>
      <u/>
      <sz val="12"/>
      <color theme="1"/>
      <name val="Calibri"/>
      <family val="2"/>
      <scheme val="minor"/>
    </font>
    <font>
      <b/>
      <sz val="12"/>
      <color theme="1"/>
      <name val="Calibri"/>
      <family val="2"/>
      <scheme val="minor"/>
    </font>
    <font>
      <b/>
      <u/>
      <sz val="10"/>
      <color rgb="FF000000"/>
      <name val="Arial"/>
      <family val="2"/>
    </font>
    <font>
      <b/>
      <sz val="8"/>
      <color indexed="72"/>
      <name val="Dialog.bold"/>
    </font>
    <font>
      <b/>
      <sz val="8"/>
      <name val="Tahoma"/>
      <family val="2"/>
    </font>
    <font>
      <sz val="8"/>
      <color indexed="72"/>
      <name val="Tahoma"/>
      <family val="2"/>
    </font>
    <font>
      <b/>
      <sz val="8"/>
      <color indexed="72"/>
      <name val="Tahoma"/>
      <family val="2"/>
    </font>
    <font>
      <b/>
      <sz val="10"/>
      <color rgb="FF000000"/>
      <name val="Arial"/>
      <family val="2"/>
    </font>
    <font>
      <sz val="10"/>
      <color theme="0"/>
      <name val="Calibri"/>
      <family val="2"/>
      <scheme val="minor"/>
    </font>
    <font>
      <b/>
      <sz val="15"/>
      <color theme="1"/>
      <name val="Calibri"/>
      <family val="2"/>
      <scheme val="minor"/>
    </font>
    <font>
      <b/>
      <sz val="9.5"/>
      <color rgb="FF112277"/>
      <name val="Albany AMT"/>
    </font>
    <font>
      <sz val="12"/>
      <color rgb="FF000000"/>
      <name val="Albany AMT"/>
    </font>
    <font>
      <sz val="10"/>
      <color indexed="72"/>
      <name val="Tahoma"/>
      <family val="2"/>
    </font>
    <font>
      <b/>
      <sz val="12"/>
      <color indexed="72"/>
      <name val="Tahoma"/>
      <family val="2"/>
    </font>
    <font>
      <b/>
      <sz val="8"/>
      <color indexed="72"/>
      <name val="Tahoma Negrito"/>
    </font>
    <font>
      <strike/>
      <sz val="8"/>
      <color indexed="72"/>
      <name val="Tahoma"/>
      <family val="2"/>
    </font>
    <font>
      <sz val="8"/>
      <color indexed="9"/>
      <name val="Arial"/>
      <family val="2"/>
    </font>
    <font>
      <sz val="6"/>
      <color indexed="72"/>
      <name val="Tahoma"/>
      <family val="2"/>
    </font>
    <font>
      <sz val="7"/>
      <color indexed="72"/>
      <name val="Tahoma"/>
      <family val="2"/>
    </font>
    <font>
      <sz val="8"/>
      <name val="Tahoma"/>
      <family val="2"/>
    </font>
    <font>
      <sz val="8"/>
      <name val="Calibri"/>
      <family val="2"/>
      <scheme val="minor"/>
    </font>
    <font>
      <sz val="10"/>
      <color indexed="72"/>
      <name val="Dialog.plain"/>
    </font>
    <font>
      <b/>
      <sz val="12"/>
      <color indexed="72"/>
      <name val="Dialog.plain"/>
    </font>
    <font>
      <sz val="8"/>
      <color indexed="72"/>
      <name val="Dialog.plain"/>
    </font>
    <font>
      <sz val="2"/>
      <color indexed="9"/>
      <name val="Dialog.plain"/>
    </font>
    <font>
      <sz val="7"/>
      <color indexed="72"/>
      <name val="Dialog.plain"/>
    </font>
    <font>
      <sz val="15"/>
      <color rgb="FF4B5559"/>
      <name val="Arial"/>
      <family val="2"/>
    </font>
    <font>
      <sz val="15"/>
      <color rgb="FF000000"/>
      <name val="Arial"/>
      <family val="2"/>
    </font>
    <font>
      <b/>
      <sz val="15"/>
      <color rgb="FF000000"/>
      <name val="Arial"/>
      <family val="2"/>
    </font>
    <font>
      <b/>
      <i/>
      <sz val="15"/>
      <color rgb="FF000000"/>
      <name val="Arial"/>
      <family val="2"/>
    </font>
    <font>
      <i/>
      <sz val="15"/>
      <color rgb="FF000000"/>
      <name val="Arial"/>
      <family val="2"/>
    </font>
    <font>
      <sz val="12"/>
      <color rgb="FF000000"/>
      <name val="Times New Roman"/>
      <family val="1"/>
    </font>
    <font>
      <u/>
      <sz val="11"/>
      <color theme="10"/>
      <name val="Calibri"/>
      <family val="2"/>
      <scheme val="minor"/>
    </font>
  </fonts>
  <fills count="17">
    <fill>
      <patternFill patternType="none"/>
    </fill>
    <fill>
      <patternFill patternType="gray125"/>
    </fill>
    <fill>
      <patternFill patternType="solid">
        <fgColor theme="3" tint="0.59999389629810485"/>
        <bgColor indexed="64"/>
      </patternFill>
    </fill>
    <fill>
      <patternFill patternType="solid">
        <fgColor theme="0" tint="-4.9989318521683403E-2"/>
        <bgColor indexed="64"/>
      </patternFill>
    </fill>
    <fill>
      <patternFill patternType="solid">
        <fgColor theme="3"/>
        <bgColor indexed="64"/>
      </patternFill>
    </fill>
    <fill>
      <patternFill patternType="solid">
        <fgColor theme="0" tint="-0.14999847407452621"/>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4"/>
      </patternFill>
    </fill>
    <fill>
      <patternFill patternType="solid">
        <fgColor rgb="FFFFFF00"/>
        <bgColor indexed="64"/>
      </patternFill>
    </fill>
    <fill>
      <patternFill patternType="solid">
        <fgColor rgb="FFEDF2F9"/>
        <bgColor indexed="64"/>
      </patternFill>
    </fill>
    <fill>
      <patternFill patternType="solid">
        <fgColor rgb="FF00B0F0"/>
        <bgColor indexed="64"/>
      </patternFill>
    </fill>
    <fill>
      <patternFill patternType="solid">
        <fgColor rgb="FFFAFBFE"/>
        <bgColor indexed="64"/>
      </patternFill>
    </fill>
    <fill>
      <patternFill patternType="solid">
        <fgColor rgb="FFFFFFFF"/>
        <bgColor indexed="64"/>
      </patternFill>
    </fill>
    <fill>
      <patternFill patternType="solid">
        <fgColor theme="4" tint="0.59999389629810485"/>
        <bgColor indexed="64"/>
      </patternFill>
    </fill>
    <fill>
      <patternFill patternType="solid">
        <fgColor indexed="44"/>
        <bgColor indexed="64"/>
      </patternFill>
    </fill>
    <fill>
      <patternFill patternType="solid">
        <fgColor theme="3" tint="0.39997558519241921"/>
        <bgColor indexed="64"/>
      </patternFill>
    </fill>
  </fills>
  <borders count="38">
    <border>
      <left/>
      <right/>
      <top/>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top style="hair">
        <color indexed="64"/>
      </top>
      <bottom style="hair">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top style="thin">
        <color indexed="64"/>
      </top>
      <bottom style="thin">
        <color indexed="64"/>
      </bottom>
      <diagonal/>
    </border>
    <border>
      <left/>
      <right/>
      <top style="thin">
        <color indexed="8"/>
      </top>
      <bottom style="thin">
        <color indexed="8"/>
      </bottom>
      <diagonal/>
    </border>
    <border>
      <left/>
      <right/>
      <top style="thin">
        <color indexed="64"/>
      </top>
      <bottom style="medium">
        <color indexed="64"/>
      </bottom>
      <diagonal/>
    </border>
    <border>
      <left style="thin">
        <color rgb="FFB0B7BB"/>
      </left>
      <right style="thin">
        <color rgb="FFB0B7BB"/>
      </right>
      <top style="thin">
        <color rgb="FFB0B7BB"/>
      </top>
      <bottom style="thin">
        <color rgb="FFB0B7BB"/>
      </bottom>
      <diagonal/>
    </border>
    <border>
      <left/>
      <right/>
      <top/>
      <bottom style="thin">
        <color rgb="FFB0B7BB"/>
      </bottom>
      <diagonal/>
    </border>
    <border>
      <left style="thin">
        <color rgb="FFC1C1C1"/>
      </left>
      <right style="thin">
        <color rgb="FFC1C1C1"/>
      </right>
      <top style="thin">
        <color rgb="FFC1C1C1"/>
      </top>
      <bottom style="thin">
        <color rgb="FFC1C1C1"/>
      </bottom>
      <diagonal/>
    </border>
    <border>
      <left/>
      <right/>
      <top style="thin">
        <color indexed="64"/>
      </top>
      <bottom/>
      <diagonal/>
    </border>
    <border>
      <left/>
      <right/>
      <top style="thin">
        <color indexed="8"/>
      </top>
      <bottom/>
      <diagonal/>
    </border>
    <border>
      <left style="medium">
        <color indexed="64"/>
      </left>
      <right style="medium">
        <color indexed="64"/>
      </right>
      <top/>
      <bottom/>
      <diagonal/>
    </border>
    <border>
      <left/>
      <right/>
      <top/>
      <bottom style="thin">
        <color indexed="64"/>
      </bottom>
      <diagonal/>
    </border>
    <border>
      <left style="thin">
        <color rgb="FFB0B7BB"/>
      </left>
      <right/>
      <top style="thin">
        <color rgb="FFB0B7BB"/>
      </top>
      <bottom style="thin">
        <color rgb="FFB0B7BB"/>
      </bottom>
      <diagonal/>
    </border>
    <border>
      <left/>
      <right style="thin">
        <color rgb="FFB0B7BB"/>
      </right>
      <top style="thin">
        <color rgb="FFB0B7BB"/>
      </top>
      <bottom style="thin">
        <color rgb="FFB0B7BB"/>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bottom/>
      <diagonal/>
    </border>
    <border>
      <left style="thin">
        <color indexed="8"/>
      </left>
      <right style="thin">
        <color indexed="8"/>
      </right>
      <top style="thin">
        <color indexed="8"/>
      </top>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hair">
        <color indexed="64"/>
      </bottom>
      <diagonal/>
    </border>
  </borders>
  <cellStyleXfs count="4">
    <xf numFmtId="0" fontId="0" fillId="0" borderId="0"/>
    <xf numFmtId="0" fontId="2" fillId="0" borderId="0"/>
    <xf numFmtId="0" fontId="43" fillId="0" borderId="0" applyNumberFormat="0" applyFill="0" applyBorder="0" applyAlignment="0" applyProtection="0"/>
    <xf numFmtId="43" fontId="1" fillId="0" borderId="0" applyFont="0" applyFill="0" applyBorder="0" applyAlignment="0" applyProtection="0"/>
  </cellStyleXfs>
  <cellXfs count="275">
    <xf numFmtId="0" fontId="0" fillId="0" borderId="0" xfId="0"/>
    <xf numFmtId="0" fontId="1" fillId="2" borderId="1" xfId="1" applyFont="1" applyFill="1" applyBorder="1"/>
    <xf numFmtId="164" fontId="1" fillId="2" borderId="1" xfId="1" applyNumberFormat="1" applyFont="1" applyFill="1" applyBorder="1"/>
    <xf numFmtId="0" fontId="2" fillId="2" borderId="1" xfId="1" applyFill="1" applyBorder="1"/>
    <xf numFmtId="49" fontId="1" fillId="2" borderId="1" xfId="1" applyNumberFormat="1" applyFont="1" applyFill="1" applyBorder="1"/>
    <xf numFmtId="0" fontId="2" fillId="0" borderId="0" xfId="1"/>
    <xf numFmtId="0" fontId="1" fillId="0" borderId="0" xfId="1" applyFont="1"/>
    <xf numFmtId="164" fontId="2" fillId="0" borderId="0" xfId="1" applyNumberFormat="1"/>
    <xf numFmtId="49" fontId="1" fillId="0" borderId="0" xfId="1" applyNumberFormat="1" applyFont="1"/>
    <xf numFmtId="49" fontId="2" fillId="0" borderId="0" xfId="1" applyNumberFormat="1"/>
    <xf numFmtId="0" fontId="6" fillId="3" borderId="2" xfId="0" applyFont="1" applyFill="1" applyBorder="1" applyAlignment="1">
      <alignment horizontal="center" vertical="center"/>
    </xf>
    <xf numFmtId="49" fontId="6" fillId="3" borderId="3" xfId="0" applyNumberFormat="1" applyFont="1" applyFill="1" applyBorder="1" applyAlignment="1">
      <alignment horizontal="center" vertical="center" textRotation="180"/>
    </xf>
    <xf numFmtId="0" fontId="13" fillId="0" borderId="0" xfId="0" applyFont="1"/>
    <xf numFmtId="0" fontId="15" fillId="0" borderId="12" xfId="0" applyFont="1" applyBorder="1" applyAlignment="1">
      <alignment horizontal="center" vertical="top" wrapText="1"/>
    </xf>
    <xf numFmtId="0" fontId="16" fillId="0" borderId="0" xfId="0" applyFont="1" applyAlignment="1">
      <alignment horizontal="left" vertical="top" wrapText="1"/>
    </xf>
    <xf numFmtId="0" fontId="16" fillId="0" borderId="0" xfId="0" applyFont="1" applyAlignment="1">
      <alignment horizontal="center" vertical="top" wrapText="1"/>
    </xf>
    <xf numFmtId="0" fontId="16" fillId="7" borderId="0" xfId="0" applyFont="1" applyFill="1" applyAlignment="1">
      <alignment horizontal="left" vertical="top" wrapText="1"/>
    </xf>
    <xf numFmtId="49" fontId="8" fillId="9" borderId="1" xfId="0" applyNumberFormat="1" applyFont="1" applyFill="1" applyBorder="1" applyAlignment="1" applyProtection="1">
      <alignment horizontal="center"/>
      <protection locked="0"/>
    </xf>
    <xf numFmtId="0" fontId="19" fillId="0" borderId="1" xfId="0" applyFont="1" applyBorder="1" applyAlignment="1">
      <alignment horizontal="center"/>
    </xf>
    <xf numFmtId="0" fontId="0" fillId="0" borderId="0" xfId="0" applyProtection="1">
      <protection locked="0"/>
    </xf>
    <xf numFmtId="2" fontId="0" fillId="0" borderId="0" xfId="0" applyNumberFormat="1" applyProtection="1">
      <protection locked="0"/>
    </xf>
    <xf numFmtId="0" fontId="11" fillId="0" borderId="0" xfId="0" applyFont="1" applyProtection="1">
      <protection locked="0"/>
    </xf>
    <xf numFmtId="0" fontId="13" fillId="0" borderId="0" xfId="0" applyFont="1" applyProtection="1">
      <protection locked="0"/>
    </xf>
    <xf numFmtId="0" fontId="6" fillId="5" borderId="1" xfId="0" applyFont="1" applyFill="1" applyBorder="1" applyAlignment="1" applyProtection="1">
      <alignment horizontal="center" vertical="center"/>
      <protection locked="0"/>
    </xf>
    <xf numFmtId="49" fontId="6" fillId="5" borderId="1" xfId="0" applyNumberFormat="1" applyFont="1" applyFill="1" applyBorder="1" applyAlignment="1" applyProtection="1">
      <alignment horizontal="center" vertical="center" wrapText="1"/>
      <protection locked="0"/>
    </xf>
    <xf numFmtId="0" fontId="17" fillId="7" borderId="12" xfId="0" applyFont="1" applyFill="1" applyBorder="1" applyAlignment="1">
      <alignment horizontal="left" vertical="top"/>
    </xf>
    <xf numFmtId="0" fontId="18" fillId="0" borderId="12" xfId="0" applyFont="1" applyBorder="1"/>
    <xf numFmtId="0" fontId="17" fillId="0" borderId="12" xfId="0" applyFont="1" applyBorder="1" applyAlignment="1">
      <alignment horizontal="center" vertical="top" wrapText="1"/>
    </xf>
    <xf numFmtId="0" fontId="0" fillId="8" borderId="0" xfId="0" applyFill="1"/>
    <xf numFmtId="0" fontId="16" fillId="8" borderId="0" xfId="0" applyFont="1" applyFill="1" applyAlignment="1">
      <alignment horizontal="left" vertical="top" wrapText="1"/>
    </xf>
    <xf numFmtId="0" fontId="16" fillId="8" borderId="0" xfId="0" applyFont="1" applyFill="1" applyAlignment="1">
      <alignment horizontal="center" vertical="top" wrapText="1"/>
    </xf>
    <xf numFmtId="0" fontId="16" fillId="9" borderId="0" xfId="0" applyFont="1" applyFill="1" applyAlignment="1">
      <alignment horizontal="left" vertical="top" wrapText="1"/>
    </xf>
    <xf numFmtId="0" fontId="19" fillId="9" borderId="1" xfId="0" applyFont="1" applyFill="1" applyBorder="1" applyAlignment="1" applyProtection="1">
      <alignment horizontal="center"/>
      <protection locked="0"/>
    </xf>
    <xf numFmtId="0" fontId="0" fillId="9" borderId="1" xfId="0" applyFill="1" applyBorder="1" applyProtection="1">
      <protection locked="0"/>
    </xf>
    <xf numFmtId="49" fontId="6" fillId="0" borderId="1" xfId="0" applyNumberFormat="1" applyFont="1" applyBorder="1" applyAlignment="1" applyProtection="1">
      <alignment horizontal="center" vertical="center"/>
      <protection locked="0"/>
    </xf>
    <xf numFmtId="0" fontId="21" fillId="10" borderId="13" xfId="0" applyFont="1" applyFill="1" applyBorder="1" applyAlignment="1">
      <alignment horizontal="right" wrapText="1"/>
    </xf>
    <xf numFmtId="0" fontId="21" fillId="10" borderId="13" xfId="0" applyFont="1" applyFill="1" applyBorder="1" applyAlignment="1">
      <alignment horizontal="right"/>
    </xf>
    <xf numFmtId="0" fontId="21" fillId="10" borderId="13" xfId="0" applyFont="1" applyFill="1" applyBorder="1" applyAlignment="1">
      <alignment horizontal="left" wrapText="1"/>
    </xf>
    <xf numFmtId="0" fontId="21" fillId="10" borderId="13" xfId="0" applyFont="1" applyFill="1" applyBorder="1" applyAlignment="1">
      <alignment horizontal="left"/>
    </xf>
    <xf numFmtId="0" fontId="14" fillId="0" borderId="0" xfId="0" applyFont="1" applyAlignment="1">
      <alignment vertical="center" wrapText="1"/>
    </xf>
    <xf numFmtId="0" fontId="17" fillId="0" borderId="0" xfId="0" applyFont="1" applyAlignment="1">
      <alignment horizontal="left" vertical="top" wrapText="1"/>
    </xf>
    <xf numFmtId="0" fontId="17" fillId="0" borderId="0" xfId="0" applyFont="1" applyAlignment="1">
      <alignment horizontal="center" vertical="top" wrapText="1"/>
    </xf>
    <xf numFmtId="0" fontId="0" fillId="12" borderId="0" xfId="0" applyFill="1" applyAlignment="1">
      <alignment horizontal="left"/>
    </xf>
    <xf numFmtId="0" fontId="22" fillId="12" borderId="0" xfId="0" applyFont="1" applyFill="1" applyAlignment="1">
      <alignment horizontal="left"/>
    </xf>
    <xf numFmtId="0" fontId="0" fillId="13" borderId="15" xfId="0" applyFill="1" applyBorder="1" applyAlignment="1">
      <alignment horizontal="right"/>
    </xf>
    <xf numFmtId="0" fontId="0" fillId="13" borderId="15" xfId="0" applyFill="1" applyBorder="1" applyAlignment="1">
      <alignment horizontal="left"/>
    </xf>
    <xf numFmtId="0" fontId="0" fillId="13" borderId="15" xfId="0" applyFill="1" applyBorder="1" applyAlignment="1">
      <alignment horizontal="left" wrapText="1"/>
    </xf>
    <xf numFmtId="0" fontId="0" fillId="9" borderId="15" xfId="0" applyFill="1" applyBorder="1" applyAlignment="1">
      <alignment horizontal="right"/>
    </xf>
    <xf numFmtId="0" fontId="0" fillId="9" borderId="15" xfId="0" applyFill="1" applyBorder="1" applyAlignment="1">
      <alignment horizontal="left"/>
    </xf>
    <xf numFmtId="0" fontId="0" fillId="0" borderId="0" xfId="0" applyAlignment="1" applyProtection="1">
      <alignment horizontal="right"/>
      <protection locked="0"/>
    </xf>
    <xf numFmtId="165" fontId="0" fillId="0" borderId="0" xfId="0" applyNumberFormat="1" applyAlignment="1" applyProtection="1">
      <alignment horizontal="right"/>
      <protection locked="0"/>
    </xf>
    <xf numFmtId="0" fontId="12" fillId="0" borderId="14" xfId="0" applyFont="1" applyBorder="1" applyProtection="1">
      <protection locked="0"/>
    </xf>
    <xf numFmtId="0" fontId="14" fillId="6" borderId="16" xfId="0" applyFont="1" applyFill="1" applyBorder="1" applyAlignment="1" applyProtection="1">
      <alignment horizontal="center" vertical="center" wrapText="1"/>
      <protection locked="0"/>
    </xf>
    <xf numFmtId="0" fontId="25" fillId="6" borderId="11" xfId="0" applyFont="1" applyFill="1" applyBorder="1" applyAlignment="1">
      <alignment horizontal="left" vertical="top" wrapText="1"/>
    </xf>
    <xf numFmtId="0" fontId="26" fillId="7" borderId="0" xfId="0" applyFont="1" applyFill="1" applyAlignment="1">
      <alignment horizontal="left" vertical="top" wrapText="1"/>
    </xf>
    <xf numFmtId="0" fontId="29" fillId="7" borderId="0" xfId="0" applyFont="1" applyFill="1" applyAlignment="1">
      <alignment horizontal="right" vertical="center" wrapText="1"/>
    </xf>
    <xf numFmtId="0" fontId="0" fillId="9" borderId="0" xfId="0" applyFill="1"/>
    <xf numFmtId="0" fontId="14" fillId="6" borderId="17" xfId="0" applyFont="1" applyFill="1" applyBorder="1" applyAlignment="1" applyProtection="1">
      <alignment horizontal="center" vertical="top" wrapText="1"/>
      <protection locked="0"/>
    </xf>
    <xf numFmtId="0" fontId="14" fillId="6" borderId="16" xfId="0" applyFont="1" applyFill="1" applyBorder="1" applyAlignment="1" applyProtection="1">
      <alignment horizontal="center" vertical="top" wrapText="1"/>
      <protection locked="0"/>
    </xf>
    <xf numFmtId="0" fontId="16" fillId="0" borderId="12" xfId="0" applyFont="1" applyBorder="1" applyAlignment="1">
      <alignment horizontal="center" vertical="top" wrapText="1"/>
    </xf>
    <xf numFmtId="0" fontId="17" fillId="11" borderId="16" xfId="0" applyFont="1" applyFill="1" applyBorder="1" applyAlignment="1">
      <alignment horizontal="center" vertical="top" wrapText="1"/>
    </xf>
    <xf numFmtId="0" fontId="16" fillId="0" borderId="16" xfId="0" applyFont="1" applyBorder="1" applyAlignment="1">
      <alignment horizontal="center" vertical="top" wrapText="1"/>
    </xf>
    <xf numFmtId="0" fontId="14" fillId="9" borderId="17" xfId="0" applyFont="1" applyFill="1" applyBorder="1" applyAlignment="1">
      <alignment horizontal="center" vertical="top" wrapText="1"/>
    </xf>
    <xf numFmtId="0" fontId="14" fillId="9" borderId="17" xfId="0" applyFont="1" applyFill="1" applyBorder="1" applyAlignment="1">
      <alignment vertical="center" wrapText="1"/>
    </xf>
    <xf numFmtId="0" fontId="0" fillId="0" borderId="12" xfId="0" applyBorder="1" applyProtection="1">
      <protection locked="0"/>
    </xf>
    <xf numFmtId="165" fontId="0" fillId="9" borderId="18" xfId="0" applyNumberFormat="1" applyFill="1" applyBorder="1" applyAlignment="1" applyProtection="1">
      <alignment horizontal="center" vertical="center"/>
      <protection locked="0"/>
    </xf>
    <xf numFmtId="0" fontId="0" fillId="9" borderId="0" xfId="0" applyFill="1" applyProtection="1">
      <protection locked="0"/>
    </xf>
    <xf numFmtId="0" fontId="0" fillId="14" borderId="0" xfId="0" applyFill="1" applyAlignment="1" applyProtection="1">
      <alignment horizontal="center" vertical="center" wrapText="1"/>
      <protection locked="0"/>
    </xf>
    <xf numFmtId="0" fontId="15" fillId="0" borderId="0" xfId="0" applyFont="1" applyAlignment="1">
      <alignment horizontal="left" vertical="top" wrapText="1"/>
    </xf>
    <xf numFmtId="0" fontId="15" fillId="0" borderId="0" xfId="0" applyFont="1" applyAlignment="1">
      <alignment horizontal="center" vertical="top" wrapText="1"/>
    </xf>
    <xf numFmtId="0" fontId="0" fillId="3" borderId="0" xfId="0" applyFill="1"/>
    <xf numFmtId="0" fontId="15" fillId="3" borderId="0" xfId="0" applyFont="1" applyFill="1" applyAlignment="1">
      <alignment horizontal="left" vertical="top" wrapText="1"/>
    </xf>
    <xf numFmtId="0" fontId="15" fillId="3" borderId="0" xfId="0" applyFont="1" applyFill="1" applyAlignment="1">
      <alignment horizontal="center" vertical="top" wrapText="1"/>
    </xf>
    <xf numFmtId="0" fontId="15" fillId="3" borderId="16" xfId="0" applyFont="1" applyFill="1" applyBorder="1" applyAlignment="1">
      <alignment horizontal="left" vertical="top" wrapText="1"/>
    </xf>
    <xf numFmtId="0" fontId="15" fillId="3" borderId="16" xfId="0" applyFont="1" applyFill="1" applyBorder="1" applyAlignment="1">
      <alignment horizontal="center" vertical="top" wrapText="1"/>
    </xf>
    <xf numFmtId="0" fontId="15" fillId="3" borderId="19" xfId="0" applyFont="1" applyFill="1" applyBorder="1" applyAlignment="1">
      <alignment horizontal="center" vertical="top" wrapText="1"/>
    </xf>
    <xf numFmtId="0" fontId="18" fillId="0" borderId="16" xfId="0" applyFont="1" applyBorder="1"/>
    <xf numFmtId="0" fontId="17" fillId="0" borderId="16" xfId="0" applyFont="1" applyBorder="1" applyAlignment="1">
      <alignment horizontal="center" vertical="top" wrapText="1"/>
    </xf>
    <xf numFmtId="0" fontId="17" fillId="3" borderId="0" xfId="0" applyFont="1" applyFill="1" applyAlignment="1">
      <alignment horizontal="left" vertical="top" wrapText="1"/>
    </xf>
    <xf numFmtId="0" fontId="17" fillId="3" borderId="0" xfId="0" applyFont="1" applyFill="1" applyAlignment="1">
      <alignment horizontal="center" vertical="top" wrapText="1"/>
    </xf>
    <xf numFmtId="0" fontId="30" fillId="0" borderId="0" xfId="0" applyFont="1" applyAlignment="1">
      <alignment horizontal="left" vertical="top" wrapText="1"/>
    </xf>
    <xf numFmtId="0" fontId="30" fillId="0" borderId="0" xfId="0" applyFont="1" applyAlignment="1">
      <alignment horizontal="center" vertical="top" wrapText="1"/>
    </xf>
    <xf numFmtId="0" fontId="0" fillId="0" borderId="16" xfId="0" applyBorder="1"/>
    <xf numFmtId="0" fontId="17" fillId="3" borderId="16" xfId="0" applyFont="1" applyFill="1" applyBorder="1" applyAlignment="1">
      <alignment horizontal="center" vertical="top" wrapText="1"/>
    </xf>
    <xf numFmtId="0" fontId="0" fillId="0" borderId="19" xfId="0" applyBorder="1"/>
    <xf numFmtId="0" fontId="17" fillId="3" borderId="19" xfId="0" applyFont="1" applyFill="1" applyBorder="1" applyAlignment="1">
      <alignment horizontal="center" vertical="top" wrapText="1"/>
    </xf>
    <xf numFmtId="0" fontId="15" fillId="3" borderId="0" xfId="0" applyFont="1" applyFill="1" applyAlignment="1">
      <alignment horizontal="center" vertical="top"/>
    </xf>
    <xf numFmtId="0" fontId="17" fillId="0" borderId="16" xfId="0" applyFont="1" applyBorder="1" applyAlignment="1">
      <alignment horizontal="left" vertical="top" wrapText="1"/>
    </xf>
    <xf numFmtId="0" fontId="17" fillId="0" borderId="19" xfId="0" applyFont="1" applyBorder="1" applyAlignment="1">
      <alignment horizontal="center" vertical="top" wrapText="1"/>
    </xf>
    <xf numFmtId="0" fontId="16" fillId="0" borderId="19" xfId="0" applyFont="1" applyBorder="1" applyAlignment="1">
      <alignment horizontal="center" vertical="top" wrapText="1"/>
    </xf>
    <xf numFmtId="0" fontId="15" fillId="0" borderId="16" xfId="0" applyFont="1" applyBorder="1" applyAlignment="1">
      <alignment horizontal="center" vertical="top" wrapText="1"/>
    </xf>
    <xf numFmtId="0" fontId="0" fillId="0" borderId="16" xfId="0" applyBorder="1" applyProtection="1">
      <protection locked="0"/>
    </xf>
    <xf numFmtId="0" fontId="5" fillId="3" borderId="16" xfId="0" applyFont="1" applyFill="1" applyBorder="1" applyProtection="1">
      <protection locked="0"/>
    </xf>
    <xf numFmtId="0" fontId="5" fillId="3" borderId="19" xfId="0" applyFont="1" applyFill="1" applyBorder="1" applyProtection="1">
      <protection locked="0"/>
    </xf>
    <xf numFmtId="0" fontId="5" fillId="3" borderId="0" xfId="0" applyFont="1" applyFill="1" applyProtection="1">
      <protection locked="0"/>
    </xf>
    <xf numFmtId="0" fontId="21" fillId="10" borderId="20" xfId="0" applyFont="1" applyFill="1" applyBorder="1" applyAlignment="1">
      <alignment horizontal="right" wrapText="1"/>
    </xf>
    <xf numFmtId="0" fontId="21" fillId="10" borderId="21" xfId="0" applyFont="1" applyFill="1" applyBorder="1" applyAlignment="1">
      <alignment horizontal="right"/>
    </xf>
    <xf numFmtId="0" fontId="14" fillId="6" borderId="24" xfId="0" applyFont="1" applyFill="1" applyBorder="1" applyAlignment="1" applyProtection="1">
      <alignment horizontal="center" vertical="center" wrapText="1"/>
      <protection locked="0"/>
    </xf>
    <xf numFmtId="0" fontId="14" fillId="6" borderId="25" xfId="0" applyFont="1" applyFill="1" applyBorder="1" applyAlignment="1" applyProtection="1">
      <alignment horizontal="center" vertical="center" wrapText="1"/>
      <protection locked="0"/>
    </xf>
    <xf numFmtId="0" fontId="15" fillId="0" borderId="4" xfId="0" applyFont="1" applyBorder="1" applyAlignment="1">
      <alignment horizontal="center" vertical="top" wrapText="1"/>
    </xf>
    <xf numFmtId="0" fontId="15" fillId="0" borderId="26" xfId="0" applyFont="1" applyBorder="1" applyAlignment="1">
      <alignment horizontal="center" vertical="top" wrapText="1"/>
    </xf>
    <xf numFmtId="0" fontId="15" fillId="0" borderId="12" xfId="0" applyFont="1" applyBorder="1" applyAlignment="1">
      <alignment horizontal="left" vertical="top"/>
    </xf>
    <xf numFmtId="0" fontId="15" fillId="0" borderId="16" xfId="0" applyFont="1" applyBorder="1" applyAlignment="1">
      <alignment horizontal="left" vertical="top"/>
    </xf>
    <xf numFmtId="0" fontId="17" fillId="7" borderId="16" xfId="0" applyFont="1" applyFill="1" applyBorder="1" applyAlignment="1">
      <alignment horizontal="left" vertical="top" wrapText="1"/>
    </xf>
    <xf numFmtId="0" fontId="0" fillId="0" borderId="0" xfId="0" applyAlignment="1" applyProtection="1">
      <alignment horizontal="center"/>
      <protection locked="0"/>
    </xf>
    <xf numFmtId="0" fontId="16" fillId="0" borderId="27" xfId="0" applyFont="1" applyBorder="1" applyAlignment="1">
      <alignment horizontal="center" vertical="top" wrapText="1"/>
    </xf>
    <xf numFmtId="0" fontId="19" fillId="2" borderId="1" xfId="0" applyFont="1" applyFill="1" applyBorder="1" applyAlignment="1">
      <alignment horizontal="center"/>
    </xf>
    <xf numFmtId="0" fontId="19" fillId="2" borderId="1" xfId="0" applyFont="1" applyFill="1" applyBorder="1" applyAlignment="1" applyProtection="1">
      <alignment horizontal="center"/>
      <protection locked="0"/>
    </xf>
    <xf numFmtId="0" fontId="0" fillId="14" borderId="6" xfId="0" applyFill="1" applyBorder="1"/>
    <xf numFmtId="0" fontId="5" fillId="9" borderId="28" xfId="0" applyFont="1" applyFill="1" applyBorder="1"/>
    <xf numFmtId="0" fontId="5" fillId="9" borderId="27" xfId="0" applyFont="1" applyFill="1" applyBorder="1"/>
    <xf numFmtId="0" fontId="5" fillId="9" borderId="9" xfId="0" applyFont="1" applyFill="1" applyBorder="1"/>
    <xf numFmtId="0" fontId="5" fillId="0" borderId="0" xfId="0" applyFont="1"/>
    <xf numFmtId="0" fontId="5" fillId="0" borderId="0" xfId="0" applyFont="1" applyAlignment="1">
      <alignment horizontal="right"/>
    </xf>
    <xf numFmtId="0" fontId="5" fillId="0" borderId="0" xfId="0" applyFont="1" applyAlignment="1">
      <alignment horizontal="left"/>
    </xf>
    <xf numFmtId="0" fontId="6" fillId="5" borderId="1" xfId="0" applyFont="1" applyFill="1" applyBorder="1" applyAlignment="1">
      <alignment horizontal="center" vertical="center"/>
    </xf>
    <xf numFmtId="49" fontId="6" fillId="5" borderId="1" xfId="0" applyNumberFormat="1" applyFont="1" applyFill="1" applyBorder="1" applyAlignment="1">
      <alignment horizontal="center" vertical="center" textRotation="180"/>
    </xf>
    <xf numFmtId="49" fontId="6" fillId="5" borderId="4" xfId="0" applyNumberFormat="1" applyFont="1" applyFill="1" applyBorder="1" applyAlignment="1">
      <alignment horizontal="center" vertical="center" textRotation="180"/>
    </xf>
    <xf numFmtId="49" fontId="6" fillId="5" borderId="10" xfId="0" applyNumberFormat="1" applyFont="1" applyFill="1" applyBorder="1" applyAlignment="1">
      <alignment horizontal="center" vertical="center" textRotation="180"/>
    </xf>
    <xf numFmtId="49" fontId="6" fillId="5" borderId="1" xfId="0" applyNumberFormat="1" applyFont="1" applyFill="1" applyBorder="1" applyAlignment="1">
      <alignment horizontal="center" vertical="center" wrapText="1"/>
    </xf>
    <xf numFmtId="0" fontId="20" fillId="9" borderId="0" xfId="0" applyFont="1" applyFill="1" applyAlignment="1">
      <alignment horizontal="left"/>
    </xf>
    <xf numFmtId="0" fontId="5" fillId="9" borderId="0" xfId="0" applyFont="1" applyFill="1"/>
    <xf numFmtId="0" fontId="12" fillId="9" borderId="0" xfId="0" applyFont="1" applyFill="1"/>
    <xf numFmtId="0" fontId="0" fillId="9" borderId="1" xfId="0" applyFill="1" applyBorder="1" applyAlignment="1" applyProtection="1">
      <alignment horizontal="center"/>
      <protection locked="0"/>
    </xf>
    <xf numFmtId="0" fontId="0" fillId="14" borderId="27" xfId="0" applyFill="1" applyBorder="1"/>
    <xf numFmtId="0" fontId="21" fillId="0" borderId="4" xfId="0" applyFont="1" applyBorder="1" applyAlignment="1">
      <alignment horizontal="right" wrapText="1"/>
    </xf>
    <xf numFmtId="0" fontId="21" fillId="0" borderId="10" xfId="0" applyFont="1" applyBorder="1" applyAlignment="1">
      <alignment horizontal="right" wrapText="1"/>
    </xf>
    <xf numFmtId="0" fontId="21" fillId="0" borderId="26" xfId="0" applyFont="1" applyBorder="1" applyAlignment="1">
      <alignment horizontal="right" wrapText="1"/>
    </xf>
    <xf numFmtId="0" fontId="19" fillId="0" borderId="1" xfId="0" applyFont="1" applyBorder="1" applyAlignment="1">
      <alignment horizontal="left"/>
    </xf>
    <xf numFmtId="49" fontId="0" fillId="0" borderId="0" xfId="0" applyNumberFormat="1"/>
    <xf numFmtId="1" fontId="19" fillId="0" borderId="1" xfId="0" applyNumberFormat="1" applyFont="1" applyBorder="1" applyAlignment="1">
      <alignment horizontal="center"/>
    </xf>
    <xf numFmtId="0" fontId="0" fillId="2" borderId="29" xfId="1" applyFont="1" applyFill="1" applyBorder="1"/>
    <xf numFmtId="0" fontId="15" fillId="3" borderId="0" xfId="0" applyFont="1" applyFill="1" applyAlignment="1">
      <alignment horizontal="left" vertical="top"/>
    </xf>
    <xf numFmtId="0" fontId="17" fillId="7" borderId="10" xfId="0" applyFont="1" applyFill="1" applyBorder="1" applyAlignment="1">
      <alignment horizontal="left" vertical="top" wrapText="1"/>
    </xf>
    <xf numFmtId="0" fontId="16" fillId="0" borderId="0" xfId="0" applyFont="1" applyAlignment="1">
      <alignment horizontal="left" vertical="center" wrapText="1"/>
    </xf>
    <xf numFmtId="0" fontId="17" fillId="7" borderId="19" xfId="0" applyFont="1" applyFill="1" applyBorder="1" applyAlignment="1">
      <alignment horizontal="left" vertical="top" wrapText="1"/>
    </xf>
    <xf numFmtId="0" fontId="17" fillId="7" borderId="0" xfId="0" applyFont="1" applyFill="1" applyAlignment="1">
      <alignment horizontal="left" vertical="top" wrapText="1"/>
    </xf>
    <xf numFmtId="0" fontId="0" fillId="0" borderId="10" xfId="0" applyBorder="1"/>
    <xf numFmtId="0" fontId="17" fillId="0" borderId="10" xfId="0" applyFont="1" applyBorder="1" applyAlignment="1">
      <alignment horizontal="center" vertical="top" wrapText="1"/>
    </xf>
    <xf numFmtId="0" fontId="16" fillId="0" borderId="10" xfId="0" applyFont="1" applyBorder="1" applyAlignment="1">
      <alignment horizontal="center" vertical="top" wrapText="1"/>
    </xf>
    <xf numFmtId="0" fontId="14" fillId="9" borderId="17" xfId="0" applyFont="1" applyFill="1" applyBorder="1" applyAlignment="1">
      <alignment horizontal="center" vertical="center"/>
    </xf>
    <xf numFmtId="0" fontId="15" fillId="0" borderId="0" xfId="0" applyFont="1" applyAlignment="1">
      <alignment horizontal="left" vertical="top"/>
    </xf>
    <xf numFmtId="0" fontId="0" fillId="14" borderId="7" xfId="0" applyFill="1" applyBorder="1"/>
    <xf numFmtId="0" fontId="0" fillId="14" borderId="8" xfId="0" applyFill="1" applyBorder="1"/>
    <xf numFmtId="49" fontId="6" fillId="5" borderId="0" xfId="0" applyNumberFormat="1" applyFont="1" applyFill="1" applyAlignment="1" applyProtection="1">
      <alignment horizontal="center" vertical="center" wrapText="1"/>
      <protection locked="0"/>
    </xf>
    <xf numFmtId="0" fontId="0" fillId="14" borderId="4" xfId="0" applyFill="1" applyBorder="1"/>
    <xf numFmtId="49" fontId="6" fillId="5" borderId="4" xfId="0" applyNumberFormat="1" applyFont="1" applyFill="1" applyBorder="1" applyAlignment="1">
      <alignment horizontal="center" vertical="center" wrapText="1"/>
    </xf>
    <xf numFmtId="49" fontId="6" fillId="5" borderId="10" xfId="0" applyNumberFormat="1" applyFont="1" applyFill="1" applyBorder="1" applyAlignment="1">
      <alignment horizontal="center" vertical="center" wrapText="1"/>
    </xf>
    <xf numFmtId="0" fontId="20" fillId="0" borderId="14" xfId="0" applyFont="1" applyBorder="1" applyProtection="1">
      <protection locked="0"/>
    </xf>
    <xf numFmtId="0" fontId="14" fillId="9" borderId="16" xfId="0" applyFont="1" applyFill="1" applyBorder="1" applyAlignment="1" applyProtection="1">
      <alignment horizontal="center" vertical="center" wrapText="1"/>
      <protection locked="0"/>
    </xf>
    <xf numFmtId="0" fontId="8" fillId="2" borderId="1" xfId="0" applyFont="1" applyFill="1" applyBorder="1" applyAlignment="1">
      <alignment horizontal="center"/>
    </xf>
    <xf numFmtId="0" fontId="0" fillId="9" borderId="1" xfId="0" applyFill="1" applyBorder="1" applyAlignment="1" applyProtection="1">
      <alignment horizontal="center" wrapText="1"/>
      <protection locked="0"/>
    </xf>
    <xf numFmtId="0" fontId="16" fillId="7" borderId="34" xfId="0" applyFont="1" applyFill="1" applyBorder="1" applyAlignment="1">
      <alignment horizontal="left" vertical="top" wrapText="1"/>
    </xf>
    <xf numFmtId="0" fontId="17" fillId="15" borderId="34" xfId="0" applyFont="1" applyFill="1" applyBorder="1" applyAlignment="1">
      <alignment horizontal="left" vertical="top" wrapText="1"/>
    </xf>
    <xf numFmtId="0" fontId="17" fillId="7" borderId="34" xfId="0" applyFont="1" applyFill="1" applyBorder="1" applyAlignment="1">
      <alignment horizontal="left" vertical="top" wrapText="1"/>
    </xf>
    <xf numFmtId="0" fontId="36" fillId="7" borderId="0" xfId="0" applyFont="1" applyFill="1" applyAlignment="1">
      <alignment horizontal="right" vertical="center" wrapText="1"/>
    </xf>
    <xf numFmtId="0" fontId="0" fillId="0" borderId="0" xfId="0" applyAlignment="1">
      <alignment vertical="center"/>
    </xf>
    <xf numFmtId="0" fontId="37" fillId="0" borderId="0" xfId="0" applyFont="1" applyAlignment="1">
      <alignment vertical="center"/>
    </xf>
    <xf numFmtId="0" fontId="38" fillId="0" borderId="0" xfId="0" applyFont="1" applyAlignment="1">
      <alignment vertical="center"/>
    </xf>
    <xf numFmtId="0" fontId="39" fillId="0" borderId="0" xfId="0" applyFont="1" applyAlignment="1">
      <alignment vertical="center"/>
    </xf>
    <xf numFmtId="0" fontId="41" fillId="0" borderId="0" xfId="0" applyFont="1" applyAlignment="1">
      <alignment vertical="center"/>
    </xf>
    <xf numFmtId="0" fontId="43" fillId="0" borderId="0" xfId="2" applyAlignment="1">
      <alignment vertical="center"/>
    </xf>
    <xf numFmtId="0" fontId="42" fillId="0" borderId="0" xfId="0" applyFont="1" applyAlignment="1">
      <alignment vertical="center"/>
    </xf>
    <xf numFmtId="0" fontId="40" fillId="9" borderId="0" xfId="0" applyFont="1" applyFill="1" applyAlignment="1">
      <alignment vertical="center"/>
    </xf>
    <xf numFmtId="43" fontId="17" fillId="15" borderId="34" xfId="3" applyFont="1" applyFill="1" applyBorder="1" applyAlignment="1">
      <alignment horizontal="right" vertical="top" wrapText="1"/>
    </xf>
    <xf numFmtId="43" fontId="17" fillId="7" borderId="34" xfId="3" applyFont="1" applyFill="1" applyBorder="1" applyAlignment="1">
      <alignment horizontal="right" vertical="top" wrapText="1"/>
    </xf>
    <xf numFmtId="43" fontId="16" fillId="7" borderId="34" xfId="3" applyFont="1" applyFill="1" applyBorder="1" applyAlignment="1">
      <alignment horizontal="right" vertical="top" wrapText="1"/>
    </xf>
    <xf numFmtId="0" fontId="16" fillId="9" borderId="34" xfId="0" applyFont="1" applyFill="1" applyBorder="1" applyAlignment="1">
      <alignment horizontal="left" vertical="top" wrapText="1"/>
    </xf>
    <xf numFmtId="0" fontId="17" fillId="9" borderId="34" xfId="0" applyFont="1" applyFill="1" applyBorder="1" applyAlignment="1">
      <alignment horizontal="left" vertical="top" wrapText="1"/>
    </xf>
    <xf numFmtId="0" fontId="15" fillId="0" borderId="34" xfId="0" applyFont="1" applyBorder="1" applyAlignment="1">
      <alignment horizontal="left" vertical="top" wrapText="1"/>
    </xf>
    <xf numFmtId="0" fontId="15" fillId="7" borderId="34" xfId="0" applyFont="1" applyFill="1" applyBorder="1" applyAlignment="1">
      <alignment horizontal="left" vertical="top" wrapText="1"/>
    </xf>
    <xf numFmtId="0" fontId="5" fillId="0" borderId="0" xfId="0" applyFont="1" applyProtection="1">
      <protection locked="0"/>
    </xf>
    <xf numFmtId="0" fontId="7" fillId="4" borderId="1" xfId="0" applyFont="1" applyFill="1" applyBorder="1" applyAlignment="1" applyProtection="1">
      <alignment horizontal="center"/>
      <protection locked="0"/>
    </xf>
    <xf numFmtId="0" fontId="8" fillId="0" borderId="1" xfId="0" applyFont="1" applyBorder="1" applyAlignment="1">
      <alignment horizontal="center"/>
    </xf>
    <xf numFmtId="0" fontId="6" fillId="3" borderId="0" xfId="0" applyFont="1" applyFill="1" applyAlignment="1">
      <alignment horizontal="center" vertical="center"/>
    </xf>
    <xf numFmtId="0" fontId="8" fillId="0" borderId="5" xfId="0" applyFont="1" applyBorder="1" applyAlignment="1">
      <alignment horizontal="center"/>
    </xf>
    <xf numFmtId="49" fontId="6" fillId="3" borderId="1" xfId="0" applyNumberFormat="1" applyFont="1" applyFill="1" applyBorder="1" applyAlignment="1">
      <alignment horizontal="center" vertical="center"/>
    </xf>
    <xf numFmtId="0" fontId="6" fillId="3" borderId="1" xfId="0" applyFont="1" applyFill="1" applyBorder="1" applyAlignment="1">
      <alignment horizontal="center" vertical="center"/>
    </xf>
    <xf numFmtId="0" fontId="6" fillId="3" borderId="1" xfId="0" applyFont="1" applyFill="1" applyBorder="1" applyAlignment="1">
      <alignment horizontal="center" vertical="center" wrapText="1"/>
    </xf>
    <xf numFmtId="0" fontId="8" fillId="0" borderId="0" xfId="0" applyFont="1" applyAlignment="1">
      <alignment horizontal="center"/>
    </xf>
    <xf numFmtId="0" fontId="8" fillId="0" borderId="0" xfId="0" applyFont="1" applyAlignment="1">
      <alignment horizontal="left" indent="1"/>
    </xf>
    <xf numFmtId="0" fontId="8" fillId="0" borderId="16" xfId="0" applyFont="1" applyBorder="1" applyAlignment="1">
      <alignment horizontal="center"/>
    </xf>
    <xf numFmtId="0" fontId="8" fillId="0" borderId="16" xfId="0" applyFont="1" applyBorder="1" applyAlignment="1">
      <alignment horizontal="left" indent="1"/>
    </xf>
    <xf numFmtId="0" fontId="6" fillId="3" borderId="37" xfId="0" applyFont="1" applyFill="1" applyBorder="1" applyAlignment="1">
      <alignment horizontal="center" vertical="center"/>
    </xf>
    <xf numFmtId="0" fontId="6" fillId="3" borderId="36" xfId="0" applyFont="1" applyFill="1" applyBorder="1" applyAlignment="1">
      <alignment horizontal="center" vertical="center"/>
    </xf>
    <xf numFmtId="49" fontId="6" fillId="3" borderId="26" xfId="0" applyNumberFormat="1" applyFont="1" applyFill="1" applyBorder="1" applyAlignment="1" applyProtection="1">
      <alignment horizontal="center" vertical="center"/>
      <protection locked="0"/>
    </xf>
    <xf numFmtId="49" fontId="6" fillId="3" borderId="1" xfId="0" applyNumberFormat="1" applyFont="1" applyFill="1" applyBorder="1" applyAlignment="1" applyProtection="1">
      <alignment horizontal="center" vertical="center"/>
      <protection locked="0"/>
    </xf>
    <xf numFmtId="0" fontId="20" fillId="0" borderId="0" xfId="0" applyFont="1" applyProtection="1">
      <protection locked="0"/>
    </xf>
    <xf numFmtId="0" fontId="7" fillId="4" borderId="1" xfId="0" applyFont="1" applyFill="1" applyBorder="1" applyAlignment="1">
      <alignment horizontal="center"/>
    </xf>
    <xf numFmtId="0" fontId="6" fillId="5" borderId="0" xfId="0" applyFont="1" applyFill="1" applyAlignment="1">
      <alignment horizontal="center" vertical="center"/>
    </xf>
    <xf numFmtId="49" fontId="6" fillId="5" borderId="1" xfId="0" applyNumberFormat="1" applyFont="1" applyFill="1" applyBorder="1" applyAlignment="1" applyProtection="1">
      <alignment horizontal="center" vertical="center"/>
      <protection locked="0"/>
    </xf>
    <xf numFmtId="0" fontId="43" fillId="5" borderId="1" xfId="2" applyFill="1" applyBorder="1" applyAlignment="1">
      <alignment horizontal="center" vertical="center"/>
    </xf>
    <xf numFmtId="0" fontId="6" fillId="5" borderId="36" xfId="0" applyFont="1" applyFill="1" applyBorder="1" applyAlignment="1">
      <alignment horizontal="center" vertical="center"/>
    </xf>
    <xf numFmtId="49" fontId="6" fillId="5" borderId="26" xfId="0" applyNumberFormat="1" applyFont="1" applyFill="1" applyBorder="1" applyAlignment="1" applyProtection="1">
      <alignment horizontal="center" vertical="center"/>
      <protection locked="0"/>
    </xf>
    <xf numFmtId="0" fontId="6" fillId="9" borderId="1" xfId="0" applyFont="1" applyFill="1" applyBorder="1" applyAlignment="1" applyProtection="1">
      <alignment horizontal="center"/>
      <protection locked="0"/>
    </xf>
    <xf numFmtId="0" fontId="6" fillId="9" borderId="5" xfId="0" applyFont="1" applyFill="1" applyBorder="1" applyAlignment="1" applyProtection="1">
      <alignment horizontal="left"/>
      <protection locked="0"/>
    </xf>
    <xf numFmtId="0" fontId="6" fillId="9" borderId="5" xfId="0" applyFont="1" applyFill="1" applyBorder="1" applyAlignment="1" applyProtection="1">
      <alignment horizontal="center"/>
      <protection locked="0"/>
    </xf>
    <xf numFmtId="0" fontId="6" fillId="0" borderId="0" xfId="0" applyFont="1" applyAlignment="1" applyProtection="1">
      <alignment horizontal="center"/>
      <protection locked="0"/>
    </xf>
    <xf numFmtId="0" fontId="6" fillId="2" borderId="5" xfId="0" applyFont="1" applyFill="1" applyBorder="1" applyAlignment="1">
      <alignment horizontal="center"/>
    </xf>
    <xf numFmtId="0" fontId="6" fillId="2" borderId="1" xfId="0" applyFont="1" applyFill="1" applyBorder="1" applyAlignment="1">
      <alignment horizontal="center"/>
    </xf>
    <xf numFmtId="0" fontId="8" fillId="9" borderId="5" xfId="0" applyFont="1" applyFill="1" applyBorder="1" applyAlignment="1" applyProtection="1">
      <alignment horizontal="left"/>
      <protection locked="0"/>
    </xf>
    <xf numFmtId="0" fontId="8" fillId="9" borderId="1" xfId="0" applyFont="1" applyFill="1" applyBorder="1" applyAlignment="1" applyProtection="1">
      <alignment horizontal="left" indent="1"/>
      <protection locked="0"/>
    </xf>
    <xf numFmtId="0" fontId="8" fillId="9" borderId="5" xfId="0" applyFont="1" applyFill="1" applyBorder="1" applyAlignment="1" applyProtection="1">
      <alignment horizontal="left" indent="1"/>
      <protection locked="0"/>
    </xf>
    <xf numFmtId="0" fontId="8" fillId="9" borderId="5" xfId="0" applyFont="1" applyFill="1" applyBorder="1" applyAlignment="1" applyProtection="1">
      <alignment horizontal="center"/>
      <protection locked="0"/>
    </xf>
    <xf numFmtId="0" fontId="8" fillId="9" borderId="1" xfId="0" applyFont="1" applyFill="1" applyBorder="1" applyAlignment="1" applyProtection="1">
      <alignment horizontal="center"/>
      <protection locked="0"/>
    </xf>
    <xf numFmtId="0" fontId="7" fillId="9" borderId="1" xfId="0" applyFont="1" applyFill="1" applyBorder="1" applyAlignment="1" applyProtection="1">
      <alignment horizontal="center"/>
      <protection locked="0"/>
    </xf>
    <xf numFmtId="49" fontId="8" fillId="16" borderId="1" xfId="0" applyNumberFormat="1" applyFont="1" applyFill="1" applyBorder="1" applyAlignment="1">
      <alignment horizontal="center"/>
    </xf>
    <xf numFmtId="0" fontId="6" fillId="4" borderId="1" xfId="0" applyFont="1" applyFill="1" applyBorder="1" applyAlignment="1" applyProtection="1">
      <alignment horizontal="center"/>
      <protection locked="0"/>
    </xf>
    <xf numFmtId="0" fontId="0" fillId="0" borderId="0" xfId="0" applyAlignment="1">
      <alignment horizontal="center"/>
    </xf>
    <xf numFmtId="0" fontId="8" fillId="0" borderId="0" xfId="0" applyFont="1"/>
    <xf numFmtId="0" fontId="8" fillId="9" borderId="0" xfId="0" applyFont="1" applyFill="1"/>
    <xf numFmtId="0" fontId="6" fillId="9" borderId="1" xfId="0" applyFont="1" applyFill="1" applyBorder="1" applyAlignment="1">
      <alignment horizontal="left" indent="4"/>
    </xf>
    <xf numFmtId="0" fontId="0" fillId="0" borderId="1" xfId="0" applyBorder="1" applyAlignment="1">
      <alignment horizontal="center" vertical="center" wrapText="1"/>
    </xf>
    <xf numFmtId="0" fontId="0" fillId="0" borderId="1" xfId="0" applyBorder="1" applyAlignment="1">
      <alignment horizontal="center"/>
    </xf>
    <xf numFmtId="0" fontId="6" fillId="9" borderId="1" xfId="0" applyFont="1" applyFill="1" applyBorder="1" applyAlignment="1" applyProtection="1">
      <alignment horizontal="left" indent="1"/>
      <protection locked="0"/>
    </xf>
    <xf numFmtId="0" fontId="5" fillId="0" borderId="1" xfId="0" applyFont="1" applyBorder="1" applyAlignment="1">
      <alignment horizontal="center" wrapText="1"/>
    </xf>
    <xf numFmtId="0" fontId="5" fillId="0" borderId="1" xfId="0" applyFont="1" applyBorder="1" applyAlignment="1">
      <alignment horizontal="center"/>
    </xf>
    <xf numFmtId="0" fontId="17" fillId="15" borderId="34" xfId="0" applyFont="1" applyFill="1" applyBorder="1" applyAlignment="1">
      <alignment horizontal="right" vertical="top" wrapText="1"/>
    </xf>
    <xf numFmtId="0" fontId="17" fillId="7" borderId="34" xfId="0" applyFont="1" applyFill="1" applyBorder="1" applyAlignment="1">
      <alignment horizontal="right" vertical="top" wrapText="1"/>
    </xf>
    <xf numFmtId="0" fontId="16" fillId="7" borderId="34" xfId="0" applyFont="1" applyFill="1" applyBorder="1" applyAlignment="1">
      <alignment horizontal="right" vertical="top" wrapText="1"/>
    </xf>
    <xf numFmtId="0" fontId="0" fillId="0" borderId="0" xfId="0" applyAlignment="1">
      <alignment horizontal="left"/>
    </xf>
    <xf numFmtId="0" fontId="15" fillId="0" borderId="10" xfId="0" applyFont="1" applyBorder="1" applyAlignment="1">
      <alignment horizontal="left" vertical="top"/>
    </xf>
    <xf numFmtId="0" fontId="15" fillId="0" borderId="10" xfId="0" applyFont="1" applyBorder="1" applyAlignment="1">
      <alignment horizontal="left" vertical="top" wrapText="1"/>
    </xf>
    <xf numFmtId="0" fontId="17" fillId="7" borderId="10" xfId="0" applyFont="1" applyFill="1" applyBorder="1" applyAlignment="1">
      <alignment horizontal="left" vertical="top" wrapText="1"/>
    </xf>
    <xf numFmtId="0" fontId="17" fillId="11" borderId="10" xfId="0" applyFont="1" applyFill="1" applyBorder="1" applyAlignment="1">
      <alignment horizontal="left" vertical="top" wrapText="1"/>
    </xf>
    <xf numFmtId="0" fontId="15" fillId="7" borderId="0" xfId="0" applyFont="1" applyFill="1" applyAlignment="1">
      <alignment horizontal="left" vertical="top" wrapText="1"/>
    </xf>
    <xf numFmtId="0" fontId="15" fillId="9" borderId="10" xfId="0" applyFont="1" applyFill="1" applyBorder="1" applyAlignment="1">
      <alignment horizontal="center" vertical="top"/>
    </xf>
    <xf numFmtId="0" fontId="0" fillId="0" borderId="4" xfId="0" applyBorder="1" applyAlignment="1" applyProtection="1">
      <alignment horizontal="center"/>
      <protection locked="0"/>
    </xf>
    <xf numFmtId="0" fontId="0" fillId="0" borderId="10" xfId="0" applyBorder="1" applyAlignment="1" applyProtection="1">
      <alignment horizontal="center"/>
      <protection locked="0"/>
    </xf>
    <xf numFmtId="0" fontId="0" fillId="0" borderId="26" xfId="0" applyBorder="1" applyAlignment="1" applyProtection="1">
      <alignment horizontal="center"/>
      <protection locked="0"/>
    </xf>
    <xf numFmtId="0" fontId="0" fillId="14" borderId="22" xfId="0" applyFill="1" applyBorder="1" applyAlignment="1" applyProtection="1">
      <alignment horizontal="center"/>
      <protection locked="0"/>
    </xf>
    <xf numFmtId="0" fontId="0" fillId="14" borderId="23" xfId="0" applyFill="1" applyBorder="1" applyAlignment="1" applyProtection="1">
      <alignment horizontal="center"/>
      <protection locked="0"/>
    </xf>
    <xf numFmtId="0" fontId="17" fillId="7" borderId="12" xfId="0" applyFont="1" applyFill="1" applyBorder="1" applyAlignment="1">
      <alignment horizontal="left" vertical="top" wrapText="1"/>
    </xf>
    <xf numFmtId="0" fontId="17" fillId="7" borderId="16" xfId="0" applyFont="1" applyFill="1" applyBorder="1" applyAlignment="1">
      <alignment horizontal="left" vertical="top" wrapText="1"/>
    </xf>
    <xf numFmtId="0" fontId="17" fillId="7" borderId="16" xfId="0" applyFont="1" applyFill="1" applyBorder="1" applyAlignment="1">
      <alignment horizontal="center" vertical="top" wrapText="1"/>
    </xf>
    <xf numFmtId="0" fontId="17" fillId="7" borderId="10" xfId="0" applyFont="1" applyFill="1" applyBorder="1" applyAlignment="1">
      <alignment horizontal="center" vertical="top" wrapText="1"/>
    </xf>
    <xf numFmtId="0" fontId="0" fillId="14" borderId="6" xfId="0" applyFill="1" applyBorder="1" applyAlignment="1">
      <alignment horizontal="left"/>
    </xf>
    <xf numFmtId="0" fontId="0" fillId="14" borderId="7" xfId="0" applyFill="1" applyBorder="1" applyAlignment="1">
      <alignment horizontal="left"/>
    </xf>
    <xf numFmtId="0" fontId="0" fillId="14" borderId="8" xfId="0" applyFill="1" applyBorder="1" applyAlignment="1">
      <alignment horizontal="left"/>
    </xf>
    <xf numFmtId="0" fontId="15" fillId="0" borderId="12" xfId="0" applyFont="1" applyBorder="1" applyAlignment="1">
      <alignment horizontal="left" vertical="top"/>
    </xf>
    <xf numFmtId="0" fontId="0" fillId="9" borderId="6" xfId="0" applyFill="1" applyBorder="1" applyAlignment="1" applyProtection="1">
      <alignment horizontal="center"/>
      <protection locked="0"/>
    </xf>
    <xf numFmtId="0" fontId="0" fillId="9" borderId="7" xfId="0" applyFill="1" applyBorder="1" applyAlignment="1" applyProtection="1">
      <alignment horizontal="center"/>
      <protection locked="0"/>
    </xf>
    <xf numFmtId="0" fontId="0" fillId="9" borderId="8" xfId="0" applyFill="1" applyBorder="1" applyAlignment="1" applyProtection="1">
      <alignment horizontal="center"/>
      <protection locked="0"/>
    </xf>
    <xf numFmtId="0" fontId="14" fillId="6" borderId="17" xfId="0" applyFont="1" applyFill="1" applyBorder="1" applyAlignment="1" applyProtection="1">
      <alignment horizontal="center" vertical="center"/>
      <protection locked="0"/>
    </xf>
    <xf numFmtId="49" fontId="6" fillId="3" borderId="4" xfId="0" applyNumberFormat="1" applyFont="1" applyFill="1" applyBorder="1" applyAlignment="1">
      <alignment horizontal="center" vertical="center"/>
    </xf>
    <xf numFmtId="49" fontId="6" fillId="3" borderId="26" xfId="0" applyNumberFormat="1" applyFont="1" applyFill="1" applyBorder="1" applyAlignment="1">
      <alignment horizontal="center" vertical="center"/>
    </xf>
    <xf numFmtId="0" fontId="6" fillId="3" borderId="4" xfId="0" applyFont="1" applyFill="1" applyBorder="1" applyAlignment="1">
      <alignment horizontal="center" vertical="center" wrapText="1"/>
    </xf>
    <xf numFmtId="0" fontId="6" fillId="3" borderId="10" xfId="0" applyFont="1" applyFill="1" applyBorder="1" applyAlignment="1">
      <alignment horizontal="center" vertical="center" wrapText="1"/>
    </xf>
    <xf numFmtId="0" fontId="6" fillId="3" borderId="26" xfId="0" applyFont="1" applyFill="1" applyBorder="1" applyAlignment="1">
      <alignment horizontal="center" vertical="center" wrapText="1"/>
    </xf>
    <xf numFmtId="0" fontId="17" fillId="15" borderId="30" xfId="0" applyFont="1" applyFill="1" applyBorder="1" applyAlignment="1">
      <alignment horizontal="left" vertical="top" wrapText="1"/>
    </xf>
    <xf numFmtId="0" fontId="17" fillId="15" borderId="35" xfId="0" applyFont="1" applyFill="1" applyBorder="1" applyAlignment="1">
      <alignment horizontal="left" vertical="top" wrapText="1"/>
    </xf>
    <xf numFmtId="0" fontId="17" fillId="15" borderId="33" xfId="0" applyFont="1" applyFill="1" applyBorder="1" applyAlignment="1">
      <alignment horizontal="left" vertical="top" wrapText="1"/>
    </xf>
    <xf numFmtId="0" fontId="17" fillId="15" borderId="31" xfId="0" applyFont="1" applyFill="1" applyBorder="1" applyAlignment="1">
      <alignment horizontal="left" vertical="top" wrapText="1"/>
    </xf>
    <xf numFmtId="0" fontId="17" fillId="15" borderId="11" xfId="0" applyFont="1" applyFill="1" applyBorder="1" applyAlignment="1">
      <alignment horizontal="left" vertical="top" wrapText="1"/>
    </xf>
    <xf numFmtId="0" fontId="17" fillId="15" borderId="32" xfId="0" applyFont="1" applyFill="1" applyBorder="1" applyAlignment="1">
      <alignment horizontal="left" vertical="top" wrapText="1"/>
    </xf>
    <xf numFmtId="0" fontId="29" fillId="7" borderId="0" xfId="0" applyFont="1" applyFill="1" applyAlignment="1">
      <alignment horizontal="right" vertical="top" wrapText="1"/>
    </xf>
    <xf numFmtId="0" fontId="0" fillId="0" borderId="0" xfId="0"/>
    <xf numFmtId="0" fontId="35" fillId="7" borderId="0" xfId="0" applyFont="1" applyFill="1" applyAlignment="1">
      <alignment horizontal="left" vertical="top" wrapText="1"/>
    </xf>
    <xf numFmtId="0" fontId="17" fillId="7" borderId="0" xfId="0" applyFont="1" applyFill="1" applyAlignment="1">
      <alignment horizontal="left" vertical="top" wrapText="1"/>
    </xf>
    <xf numFmtId="0" fontId="36" fillId="7" borderId="0" xfId="0" applyFont="1" applyFill="1" applyAlignment="1">
      <alignment horizontal="left" vertical="center" wrapText="1"/>
    </xf>
    <xf numFmtId="0" fontId="15" fillId="7" borderId="31" xfId="0" applyFont="1" applyFill="1" applyBorder="1" applyAlignment="1">
      <alignment horizontal="left" vertical="top" wrapText="1"/>
    </xf>
    <xf numFmtId="0" fontId="15" fillId="7" borderId="11" xfId="0" applyFont="1" applyFill="1" applyBorder="1" applyAlignment="1">
      <alignment horizontal="left" vertical="top" wrapText="1"/>
    </xf>
    <xf numFmtId="0" fontId="15" fillId="7" borderId="32" xfId="0" applyFont="1" applyFill="1" applyBorder="1" applyAlignment="1">
      <alignment horizontal="left" vertical="top" wrapText="1"/>
    </xf>
    <xf numFmtId="0" fontId="16" fillId="7" borderId="31" xfId="0" applyFont="1" applyFill="1" applyBorder="1" applyAlignment="1">
      <alignment horizontal="left" vertical="top" wrapText="1"/>
    </xf>
    <xf numFmtId="0" fontId="16" fillId="7" borderId="11" xfId="0" applyFont="1" applyFill="1" applyBorder="1" applyAlignment="1">
      <alignment horizontal="left" vertical="top" wrapText="1"/>
    </xf>
    <xf numFmtId="0" fontId="16" fillId="7" borderId="32" xfId="0" applyFont="1" applyFill="1" applyBorder="1" applyAlignment="1">
      <alignment horizontal="left" vertical="top" wrapText="1"/>
    </xf>
    <xf numFmtId="0" fontId="16" fillId="7" borderId="0" xfId="0" applyFont="1" applyFill="1" applyAlignment="1">
      <alignment horizontal="left" vertical="top" wrapText="1"/>
    </xf>
    <xf numFmtId="0" fontId="32" fillId="7" borderId="0" xfId="0" applyFont="1" applyFill="1" applyAlignment="1">
      <alignment horizontal="center" wrapText="1"/>
    </xf>
    <xf numFmtId="0" fontId="33" fillId="7" borderId="0" xfId="0" applyFont="1" applyFill="1" applyAlignment="1">
      <alignment horizontal="center" vertical="top" wrapText="1"/>
    </xf>
    <xf numFmtId="0" fontId="34" fillId="7" borderId="0" xfId="0" applyFont="1" applyFill="1" applyAlignment="1">
      <alignment horizontal="right" wrapText="1"/>
    </xf>
    <xf numFmtId="0" fontId="29" fillId="7" borderId="0" xfId="0" applyFont="1" applyFill="1" applyAlignment="1">
      <alignment horizontal="left" vertical="center" wrapText="1"/>
    </xf>
    <xf numFmtId="0" fontId="23" fillId="7" borderId="0" xfId="0" applyFont="1" applyFill="1" applyAlignment="1">
      <alignment horizontal="center" wrapText="1"/>
    </xf>
    <xf numFmtId="0" fontId="24" fillId="7" borderId="0" xfId="0" applyFont="1" applyFill="1" applyAlignment="1">
      <alignment horizontal="center" vertical="top" wrapText="1"/>
    </xf>
    <xf numFmtId="0" fontId="27" fillId="7" borderId="0" xfId="0" applyFont="1" applyFill="1" applyAlignment="1">
      <alignment horizontal="left" vertical="top" wrapText="1"/>
    </xf>
    <xf numFmtId="0" fontId="28" fillId="7" borderId="0" xfId="0" applyFont="1" applyFill="1" applyAlignment="1">
      <alignment horizontal="right" vertical="top" wrapText="1"/>
    </xf>
  </cellXfs>
  <cellStyles count="4">
    <cellStyle name="Hiperlink" xfId="2" builtinId="8"/>
    <cellStyle name="Normal" xfId="0" builtinId="0"/>
    <cellStyle name="Normal 2" xfId="1"/>
    <cellStyle name="Vírgula" xfId="3" builtinId="3"/>
  </cellStyles>
  <dxfs count="23">
    <dxf>
      <font>
        <b/>
        <i val="0"/>
        <strike val="0"/>
        <color theme="0"/>
      </font>
      <fill>
        <patternFill>
          <bgColor theme="3" tint="0.39994506668294322"/>
        </patternFill>
      </fill>
    </dxf>
    <dxf>
      <font>
        <b/>
        <i val="0"/>
        <strike val="0"/>
        <color theme="0"/>
      </font>
      <fill>
        <patternFill>
          <bgColor theme="3" tint="0.39994506668294322"/>
        </patternFill>
      </fill>
    </dxf>
    <dxf>
      <font>
        <b/>
        <i val="0"/>
        <strike val="0"/>
        <color theme="1"/>
      </font>
      <fill>
        <patternFill>
          <fgColor theme="0"/>
        </patternFill>
      </fill>
    </dxf>
    <dxf>
      <font>
        <b/>
        <i val="0"/>
        <strike val="0"/>
        <color theme="0"/>
      </font>
      <fill>
        <patternFill>
          <bgColor theme="3" tint="0.39994506668294322"/>
        </patternFill>
      </fill>
    </dxf>
    <dxf>
      <font>
        <b/>
        <i val="0"/>
        <strike val="0"/>
        <color theme="1"/>
      </font>
      <fill>
        <patternFill>
          <fgColor theme="0"/>
        </patternFill>
      </fill>
    </dxf>
    <dxf>
      <font>
        <b/>
        <i val="0"/>
        <strike val="0"/>
        <color theme="0"/>
      </font>
      <fill>
        <patternFill>
          <bgColor theme="3" tint="0.39994506668294322"/>
        </patternFill>
      </fill>
    </dxf>
    <dxf>
      <font>
        <b/>
        <i val="0"/>
        <strike val="0"/>
        <color theme="1"/>
      </font>
      <fill>
        <patternFill>
          <fgColor theme="0"/>
        </patternFill>
      </fill>
    </dxf>
    <dxf>
      <font>
        <b/>
        <i val="0"/>
        <strike val="0"/>
        <color theme="0"/>
      </font>
      <fill>
        <patternFill>
          <bgColor theme="3" tint="0.39994506668294322"/>
        </patternFill>
      </fill>
    </dxf>
    <dxf>
      <font>
        <b/>
        <i val="0"/>
        <strike val="0"/>
        <color theme="1"/>
      </font>
      <fill>
        <patternFill>
          <fgColor theme="0"/>
        </patternFill>
      </fill>
    </dxf>
    <dxf>
      <font>
        <b/>
        <i val="0"/>
        <strike val="0"/>
        <color theme="0"/>
      </font>
      <fill>
        <patternFill>
          <bgColor theme="3" tint="0.39994506668294322"/>
        </patternFill>
      </fill>
    </dxf>
    <dxf>
      <font>
        <b/>
        <i val="0"/>
        <strike val="0"/>
        <color theme="1"/>
      </font>
      <fill>
        <patternFill>
          <fgColor theme="0"/>
        </patternFill>
      </fill>
    </dxf>
    <dxf>
      <font>
        <b/>
        <i val="0"/>
        <strike val="0"/>
        <color theme="0"/>
      </font>
      <fill>
        <patternFill>
          <bgColor theme="3" tint="0.39994506668294322"/>
        </patternFill>
      </fill>
    </dxf>
    <dxf>
      <font>
        <b/>
        <i val="0"/>
        <strike val="0"/>
        <color theme="1"/>
      </font>
      <fill>
        <patternFill>
          <fgColor theme="0"/>
        </patternFill>
      </fill>
    </dxf>
    <dxf>
      <font>
        <b/>
        <i val="0"/>
        <strike val="0"/>
        <color theme="0"/>
      </font>
      <fill>
        <patternFill>
          <bgColor theme="3" tint="0.39994506668294322"/>
        </patternFill>
      </fill>
    </dxf>
    <dxf>
      <font>
        <strike val="0"/>
        <color theme="1"/>
      </font>
      <fill>
        <patternFill>
          <fgColor theme="0"/>
        </patternFill>
      </fill>
    </dxf>
    <dxf>
      <font>
        <b/>
        <i val="0"/>
        <strike val="0"/>
        <color theme="0"/>
      </font>
      <fill>
        <patternFill>
          <bgColor theme="3" tint="0.39994506668294322"/>
        </patternFill>
      </fill>
    </dxf>
    <dxf>
      <font>
        <b/>
        <i val="0"/>
        <strike val="0"/>
        <color theme="1"/>
      </font>
      <fill>
        <patternFill>
          <fgColor theme="0"/>
        </patternFill>
      </fill>
    </dxf>
    <dxf>
      <font>
        <b/>
        <i val="0"/>
        <strike val="0"/>
        <color theme="0"/>
      </font>
      <fill>
        <patternFill>
          <bgColor theme="3" tint="0.39994506668294322"/>
        </patternFill>
      </fill>
    </dxf>
    <dxf>
      <font>
        <b/>
        <i val="0"/>
        <strike val="0"/>
        <color theme="1"/>
      </font>
      <fill>
        <patternFill>
          <fgColor theme="0"/>
        </patternFill>
      </fill>
    </dxf>
    <dxf>
      <font>
        <b/>
        <i val="0"/>
        <strike val="0"/>
        <color theme="0"/>
      </font>
      <fill>
        <patternFill>
          <bgColor theme="3" tint="0.39994506668294322"/>
        </patternFill>
      </fill>
    </dxf>
    <dxf>
      <font>
        <b/>
        <i val="0"/>
        <strike val="0"/>
        <color theme="1"/>
      </font>
      <fill>
        <patternFill>
          <fgColor theme="0"/>
        </patternFill>
      </fill>
    </dxf>
    <dxf>
      <font>
        <b/>
        <i val="0"/>
        <strike val="0"/>
        <color theme="0"/>
      </font>
      <fill>
        <patternFill>
          <bgColor theme="3" tint="0.39994506668294322"/>
        </patternFill>
      </fill>
    </dxf>
    <dxf>
      <font>
        <b/>
        <i val="0"/>
        <strike val="0"/>
        <color theme="1"/>
      </font>
      <fill>
        <patternFill>
          <fgColor theme="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onnections" Target="connections.xml"/><Relationship Id="rId5" Type="http://schemas.openxmlformats.org/officeDocument/2006/relationships/worksheet" Target="worksheets/sheet5.xml"/><Relationship Id="rId15" Type="http://schemas.microsoft.com/office/2017/10/relationships/person" Target="persons/person.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twoCellAnchor>
    <xdr:from>
      <xdr:col>11</xdr:col>
      <xdr:colOff>33866</xdr:colOff>
      <xdr:row>15</xdr:row>
      <xdr:rowOff>118533</xdr:rowOff>
    </xdr:from>
    <xdr:to>
      <xdr:col>11</xdr:col>
      <xdr:colOff>719665</xdr:colOff>
      <xdr:row>17</xdr:row>
      <xdr:rowOff>76201</xdr:rowOff>
    </xdr:to>
    <xdr:sp macro="" textlink="">
      <xdr:nvSpPr>
        <xdr:cNvPr id="3" name="Elipse 2">
          <a:extLst>
            <a:ext uri="{FF2B5EF4-FFF2-40B4-BE49-F238E27FC236}">
              <a16:creationId xmlns:a16="http://schemas.microsoft.com/office/drawing/2014/main" id="{00000000-0008-0000-0200-000003000000}"/>
            </a:ext>
          </a:extLst>
        </xdr:cNvPr>
        <xdr:cNvSpPr/>
      </xdr:nvSpPr>
      <xdr:spPr>
        <a:xfrm>
          <a:off x="9211733" y="3115733"/>
          <a:ext cx="685799" cy="660401"/>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8</xdr:col>
      <xdr:colOff>25399</xdr:colOff>
      <xdr:row>12</xdr:row>
      <xdr:rowOff>50800</xdr:rowOff>
    </xdr:from>
    <xdr:to>
      <xdr:col>8</xdr:col>
      <xdr:colOff>584199</xdr:colOff>
      <xdr:row>15</xdr:row>
      <xdr:rowOff>101600</xdr:rowOff>
    </xdr:to>
    <xdr:sp macro="" textlink="">
      <xdr:nvSpPr>
        <xdr:cNvPr id="7" name="Elipse 6">
          <a:extLst>
            <a:ext uri="{FF2B5EF4-FFF2-40B4-BE49-F238E27FC236}">
              <a16:creationId xmlns:a16="http://schemas.microsoft.com/office/drawing/2014/main" id="{00000000-0008-0000-0200-000007000000}"/>
            </a:ext>
          </a:extLst>
        </xdr:cNvPr>
        <xdr:cNvSpPr/>
      </xdr:nvSpPr>
      <xdr:spPr>
        <a:xfrm>
          <a:off x="5774266" y="2438400"/>
          <a:ext cx="558800" cy="66040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8</xdr:col>
      <xdr:colOff>502365</xdr:colOff>
      <xdr:row>15</xdr:row>
      <xdr:rowOff>4887</xdr:rowOff>
    </xdr:from>
    <xdr:to>
      <xdr:col>8</xdr:col>
      <xdr:colOff>2476499</xdr:colOff>
      <xdr:row>16</xdr:row>
      <xdr:rowOff>231776</xdr:rowOff>
    </xdr:to>
    <xdr:cxnSp macro="">
      <xdr:nvCxnSpPr>
        <xdr:cNvPr id="9" name="Conector de Seta Reta 8">
          <a:extLst>
            <a:ext uri="{FF2B5EF4-FFF2-40B4-BE49-F238E27FC236}">
              <a16:creationId xmlns:a16="http://schemas.microsoft.com/office/drawing/2014/main" id="{00000000-0008-0000-0200-000009000000}"/>
            </a:ext>
          </a:extLst>
        </xdr:cNvPr>
        <xdr:cNvCxnSpPr>
          <a:stCxn id="7" idx="5"/>
          <a:endCxn id="10" idx="2"/>
        </xdr:cNvCxnSpPr>
      </xdr:nvCxnSpPr>
      <xdr:spPr>
        <a:xfrm>
          <a:off x="6249115" y="2970337"/>
          <a:ext cx="1974134" cy="423739"/>
        </a:xfrm>
        <a:prstGeom prst="straightConnector1">
          <a:avLst/>
        </a:prstGeom>
        <a:ln>
          <a:solidFill>
            <a:srgbClr val="FF0000"/>
          </a:solidFill>
          <a:headEnd type="triangle"/>
          <a:tailEnd type="triangle"/>
        </a:ln>
      </xdr:spPr>
      <xdr:style>
        <a:lnRef idx="2">
          <a:schemeClr val="accent2"/>
        </a:lnRef>
        <a:fillRef idx="0">
          <a:schemeClr val="accent2"/>
        </a:fillRef>
        <a:effectRef idx="1">
          <a:schemeClr val="accent2"/>
        </a:effectRef>
        <a:fontRef idx="minor">
          <a:schemeClr val="tx1"/>
        </a:fontRef>
      </xdr:style>
    </xdr:cxnSp>
    <xdr:clientData/>
  </xdr:twoCellAnchor>
  <xdr:twoCellAnchor>
    <xdr:from>
      <xdr:col>8</xdr:col>
      <xdr:colOff>2476499</xdr:colOff>
      <xdr:row>15</xdr:row>
      <xdr:rowOff>91017</xdr:rowOff>
    </xdr:from>
    <xdr:to>
      <xdr:col>10</xdr:col>
      <xdr:colOff>148166</xdr:colOff>
      <xdr:row>17</xdr:row>
      <xdr:rowOff>48684</xdr:rowOff>
    </xdr:to>
    <xdr:sp macro="" textlink="">
      <xdr:nvSpPr>
        <xdr:cNvPr id="10" name="Elipse 9">
          <a:extLst>
            <a:ext uri="{FF2B5EF4-FFF2-40B4-BE49-F238E27FC236}">
              <a16:creationId xmlns:a16="http://schemas.microsoft.com/office/drawing/2014/main" id="{00000000-0008-0000-0200-00000A000000}"/>
            </a:ext>
          </a:extLst>
        </xdr:cNvPr>
        <xdr:cNvSpPr/>
      </xdr:nvSpPr>
      <xdr:spPr>
        <a:xfrm>
          <a:off x="8223249" y="3056467"/>
          <a:ext cx="1570567" cy="675217"/>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8</xdr:col>
      <xdr:colOff>1354666</xdr:colOff>
      <xdr:row>5</xdr:row>
      <xdr:rowOff>133350</xdr:rowOff>
    </xdr:from>
    <xdr:to>
      <xdr:col>9</xdr:col>
      <xdr:colOff>8467</xdr:colOff>
      <xdr:row>9</xdr:row>
      <xdr:rowOff>14818</xdr:rowOff>
    </xdr:to>
    <xdr:sp macro="" textlink="">
      <xdr:nvSpPr>
        <xdr:cNvPr id="14" name="Elipse 13">
          <a:extLst>
            <a:ext uri="{FF2B5EF4-FFF2-40B4-BE49-F238E27FC236}">
              <a16:creationId xmlns:a16="http://schemas.microsoft.com/office/drawing/2014/main" id="{00000000-0008-0000-0200-00000E000000}"/>
            </a:ext>
          </a:extLst>
        </xdr:cNvPr>
        <xdr:cNvSpPr/>
      </xdr:nvSpPr>
      <xdr:spPr>
        <a:xfrm>
          <a:off x="7101416" y="1155700"/>
          <a:ext cx="2012951" cy="643468"/>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8</xdr:col>
      <xdr:colOff>1572260</xdr:colOff>
      <xdr:row>8</xdr:row>
      <xdr:rowOff>99060</xdr:rowOff>
    </xdr:from>
    <xdr:to>
      <xdr:col>11</xdr:col>
      <xdr:colOff>33866</xdr:colOff>
      <xdr:row>16</xdr:row>
      <xdr:rowOff>259292</xdr:rowOff>
    </xdr:to>
    <xdr:cxnSp macro="">
      <xdr:nvCxnSpPr>
        <xdr:cNvPr id="15" name="Conector de Seta Reta 14">
          <a:extLst>
            <a:ext uri="{FF2B5EF4-FFF2-40B4-BE49-F238E27FC236}">
              <a16:creationId xmlns:a16="http://schemas.microsoft.com/office/drawing/2014/main" id="{00000000-0008-0000-0200-00000F000000}"/>
            </a:ext>
          </a:extLst>
        </xdr:cNvPr>
        <xdr:cNvCxnSpPr>
          <a:endCxn id="3" idx="2"/>
        </xdr:cNvCxnSpPr>
      </xdr:nvCxnSpPr>
      <xdr:spPr>
        <a:xfrm>
          <a:off x="7319010" y="1692910"/>
          <a:ext cx="2144606" cy="1728682"/>
        </a:xfrm>
        <a:prstGeom prst="straightConnector1">
          <a:avLst/>
        </a:prstGeom>
        <a:noFill/>
        <a:ln w="25400" cap="flat" cmpd="sng" algn="ctr">
          <a:solidFill>
            <a:srgbClr val="FF0000"/>
          </a:solidFill>
          <a:prstDash val="solid"/>
          <a:headEnd type="triangle"/>
          <a:tailEnd type="triangle"/>
        </a:ln>
        <a:effectLst>
          <a:outerShdw blurRad="40000" dist="20000" dir="5400000" rotWithShape="0">
            <a:srgbClr val="000000">
              <a:alpha val="38000"/>
            </a:srgbClr>
          </a:outerShdw>
        </a:effectLst>
      </xdr:spPr>
    </xdr:cxn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4754880</xdr:colOff>
      <xdr:row>12</xdr:row>
      <xdr:rowOff>7620</xdr:rowOff>
    </xdr:from>
    <xdr:to>
      <xdr:col>7</xdr:col>
      <xdr:colOff>30480</xdr:colOff>
      <xdr:row>14</xdr:row>
      <xdr:rowOff>83820</xdr:rowOff>
    </xdr:to>
    <xdr:sp macro="" textlink="">
      <xdr:nvSpPr>
        <xdr:cNvPr id="5" name="Elipse 4">
          <a:extLst>
            <a:ext uri="{FF2B5EF4-FFF2-40B4-BE49-F238E27FC236}">
              <a16:creationId xmlns:a16="http://schemas.microsoft.com/office/drawing/2014/main" id="{ABFF49E2-CA28-35DA-9528-A5B7044B8F44}"/>
            </a:ext>
          </a:extLst>
        </xdr:cNvPr>
        <xdr:cNvSpPr/>
      </xdr:nvSpPr>
      <xdr:spPr>
        <a:xfrm>
          <a:off x="12573000" y="2202180"/>
          <a:ext cx="762000" cy="69342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7</xdr:col>
      <xdr:colOff>236220</xdr:colOff>
      <xdr:row>4</xdr:row>
      <xdr:rowOff>83820</xdr:rowOff>
    </xdr:from>
    <xdr:to>
      <xdr:col>7</xdr:col>
      <xdr:colOff>601980</xdr:colOff>
      <xdr:row>11</xdr:row>
      <xdr:rowOff>91440</xdr:rowOff>
    </xdr:to>
    <xdr:sp macro="" textlink="">
      <xdr:nvSpPr>
        <xdr:cNvPr id="6" name="Chave Esquerda 5">
          <a:extLst>
            <a:ext uri="{FF2B5EF4-FFF2-40B4-BE49-F238E27FC236}">
              <a16:creationId xmlns:a16="http://schemas.microsoft.com/office/drawing/2014/main" id="{AFB8A02B-8B85-2AB5-3E49-42BA769703D5}"/>
            </a:ext>
          </a:extLst>
        </xdr:cNvPr>
        <xdr:cNvSpPr/>
      </xdr:nvSpPr>
      <xdr:spPr>
        <a:xfrm>
          <a:off x="13540740" y="815340"/>
          <a:ext cx="365760" cy="1287780"/>
        </a:xfrm>
        <a:prstGeom prst="leftBrace">
          <a:avLst/>
        </a:prstGeom>
        <a:ln w="28575">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pt-BR" sz="1100"/>
        </a:p>
      </xdr:txBody>
    </xdr:sp>
    <xdr:clientData/>
  </xdr:twoCellAnchor>
  <xdr:twoCellAnchor>
    <xdr:from>
      <xdr:col>6</xdr:col>
      <xdr:colOff>83820</xdr:colOff>
      <xdr:row>7</xdr:row>
      <xdr:rowOff>179070</xdr:rowOff>
    </xdr:from>
    <xdr:to>
      <xdr:col>7</xdr:col>
      <xdr:colOff>236220</xdr:colOff>
      <xdr:row>12</xdr:row>
      <xdr:rowOff>22860</xdr:rowOff>
    </xdr:to>
    <xdr:cxnSp macro="">
      <xdr:nvCxnSpPr>
        <xdr:cNvPr id="8" name="Conector de Seta Reta 7">
          <a:extLst>
            <a:ext uri="{FF2B5EF4-FFF2-40B4-BE49-F238E27FC236}">
              <a16:creationId xmlns:a16="http://schemas.microsoft.com/office/drawing/2014/main" id="{21C19C98-65F5-47F6-4062-E2704AC33012}"/>
            </a:ext>
          </a:extLst>
        </xdr:cNvPr>
        <xdr:cNvCxnSpPr>
          <a:endCxn id="6" idx="1"/>
        </xdr:cNvCxnSpPr>
      </xdr:nvCxnSpPr>
      <xdr:spPr>
        <a:xfrm flipV="1">
          <a:off x="12778740" y="1459230"/>
          <a:ext cx="762000" cy="758190"/>
        </a:xfrm>
        <a:prstGeom prst="straightConnector1">
          <a:avLst/>
        </a:prstGeom>
        <a:ln w="1905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xdr:from>
      <xdr:col>2</xdr:col>
      <xdr:colOff>571500</xdr:colOff>
      <xdr:row>2</xdr:row>
      <xdr:rowOff>175260</xdr:rowOff>
    </xdr:from>
    <xdr:to>
      <xdr:col>7</xdr:col>
      <xdr:colOff>1059180</xdr:colOff>
      <xdr:row>8</xdr:row>
      <xdr:rowOff>160020</xdr:rowOff>
    </xdr:to>
    <xdr:sp macro="" textlink="">
      <xdr:nvSpPr>
        <xdr:cNvPr id="5" name="Explosão: 14 Pontos 4">
          <a:extLst>
            <a:ext uri="{FF2B5EF4-FFF2-40B4-BE49-F238E27FC236}">
              <a16:creationId xmlns:a16="http://schemas.microsoft.com/office/drawing/2014/main" id="{9CC8C8D8-C7A6-46CD-A2AC-4C977D7AA155}"/>
            </a:ext>
          </a:extLst>
        </xdr:cNvPr>
        <xdr:cNvSpPr/>
      </xdr:nvSpPr>
      <xdr:spPr>
        <a:xfrm>
          <a:off x="4107180" y="556260"/>
          <a:ext cx="6751320" cy="1165860"/>
        </a:xfrm>
        <a:prstGeom prst="irregularSeal2">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7</xdr:col>
      <xdr:colOff>4754880</xdr:colOff>
      <xdr:row>12</xdr:row>
      <xdr:rowOff>7620</xdr:rowOff>
    </xdr:from>
    <xdr:to>
      <xdr:col>9</xdr:col>
      <xdr:colOff>30480</xdr:colOff>
      <xdr:row>14</xdr:row>
      <xdr:rowOff>83820</xdr:rowOff>
    </xdr:to>
    <xdr:sp macro="" textlink="">
      <xdr:nvSpPr>
        <xdr:cNvPr id="2" name="Elipse 1">
          <a:extLst>
            <a:ext uri="{FF2B5EF4-FFF2-40B4-BE49-F238E27FC236}">
              <a16:creationId xmlns:a16="http://schemas.microsoft.com/office/drawing/2014/main" id="{3DE28AA9-D60F-418A-9CC0-B53737798DEA}"/>
            </a:ext>
          </a:extLst>
        </xdr:cNvPr>
        <xdr:cNvSpPr/>
      </xdr:nvSpPr>
      <xdr:spPr>
        <a:xfrm>
          <a:off x="12573000" y="2270760"/>
          <a:ext cx="762000" cy="69342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9</xdr:col>
      <xdr:colOff>236220</xdr:colOff>
      <xdr:row>4</xdr:row>
      <xdr:rowOff>83820</xdr:rowOff>
    </xdr:from>
    <xdr:to>
      <xdr:col>9</xdr:col>
      <xdr:colOff>601980</xdr:colOff>
      <xdr:row>11</xdr:row>
      <xdr:rowOff>91440</xdr:rowOff>
    </xdr:to>
    <xdr:sp macro="" textlink="">
      <xdr:nvSpPr>
        <xdr:cNvPr id="3" name="Chave Esquerda 2">
          <a:extLst>
            <a:ext uri="{FF2B5EF4-FFF2-40B4-BE49-F238E27FC236}">
              <a16:creationId xmlns:a16="http://schemas.microsoft.com/office/drawing/2014/main" id="{D05D0F99-5161-4B3F-ABE8-89D244F45827}"/>
            </a:ext>
          </a:extLst>
        </xdr:cNvPr>
        <xdr:cNvSpPr/>
      </xdr:nvSpPr>
      <xdr:spPr>
        <a:xfrm>
          <a:off x="13540740" y="815340"/>
          <a:ext cx="365760" cy="1356360"/>
        </a:xfrm>
        <a:prstGeom prst="leftBrace">
          <a:avLst/>
        </a:prstGeom>
        <a:ln w="28575">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pt-BR" sz="1100"/>
        </a:p>
      </xdr:txBody>
    </xdr:sp>
    <xdr:clientData/>
  </xdr:twoCellAnchor>
  <xdr:twoCellAnchor>
    <xdr:from>
      <xdr:col>8</xdr:col>
      <xdr:colOff>83820</xdr:colOff>
      <xdr:row>7</xdr:row>
      <xdr:rowOff>179070</xdr:rowOff>
    </xdr:from>
    <xdr:to>
      <xdr:col>9</xdr:col>
      <xdr:colOff>236220</xdr:colOff>
      <xdr:row>12</xdr:row>
      <xdr:rowOff>22860</xdr:rowOff>
    </xdr:to>
    <xdr:cxnSp macro="">
      <xdr:nvCxnSpPr>
        <xdr:cNvPr id="4" name="Conector de Seta Reta 3">
          <a:extLst>
            <a:ext uri="{FF2B5EF4-FFF2-40B4-BE49-F238E27FC236}">
              <a16:creationId xmlns:a16="http://schemas.microsoft.com/office/drawing/2014/main" id="{2D8A867F-E643-4F5C-95CA-05BA5E87AF1F}"/>
            </a:ext>
          </a:extLst>
        </xdr:cNvPr>
        <xdr:cNvCxnSpPr>
          <a:endCxn id="3" idx="1"/>
        </xdr:cNvCxnSpPr>
      </xdr:nvCxnSpPr>
      <xdr:spPr>
        <a:xfrm flipV="1">
          <a:off x="12778740" y="1459230"/>
          <a:ext cx="762000" cy="826770"/>
        </a:xfrm>
        <a:prstGeom prst="straightConnector1">
          <a:avLst/>
        </a:prstGeom>
        <a:ln w="1905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Tema do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3" Type="http://schemas.openxmlformats.org/officeDocument/2006/relationships/hyperlink" Target="https://administradores.com.br/colunistas/giandon" TargetMode="External"/><Relationship Id="rId7" Type="http://schemas.openxmlformats.org/officeDocument/2006/relationships/printerSettings" Target="../printerSettings/printerSettings3.bin"/><Relationship Id="rId2" Type="http://schemas.openxmlformats.org/officeDocument/2006/relationships/hyperlink" Target="https://administradores.com.br/colunistas/giandon" TargetMode="External"/><Relationship Id="rId1" Type="http://schemas.openxmlformats.org/officeDocument/2006/relationships/hyperlink" Target="https://administradores.com.br/artigos/gestao-publica-projetos-programas-e-portfolio" TargetMode="External"/><Relationship Id="rId6" Type="http://schemas.openxmlformats.org/officeDocument/2006/relationships/hyperlink" Target="https://www.politize.com.br/gestao-de-conflitos-politica/" TargetMode="External"/><Relationship Id="rId5" Type="http://schemas.openxmlformats.org/officeDocument/2006/relationships/hyperlink" Target="https://www.politize.com.br/gestao-de-conflitos-politica/" TargetMode="External"/><Relationship Id="rId4" Type="http://schemas.openxmlformats.org/officeDocument/2006/relationships/hyperlink" Target="https://administradores.com.br/colunistas/giandon" TargetMode="Externa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8" tint="-0.249977111117893"/>
  </sheetPr>
  <dimension ref="A1:CC1000"/>
  <sheetViews>
    <sheetView workbookViewId="0">
      <selection activeCell="C15" sqref="C15"/>
    </sheetView>
  </sheetViews>
  <sheetFormatPr defaultRowHeight="14.4"/>
  <cols>
    <col min="1" max="1" width="12.44140625" bestFit="1" customWidth="1"/>
    <col min="2" max="2" width="20" bestFit="1" customWidth="1"/>
    <col min="3" max="3" width="20.109375" bestFit="1" customWidth="1"/>
    <col min="4" max="4" width="22" bestFit="1" customWidth="1"/>
    <col min="5" max="5" width="14.6640625" customWidth="1"/>
    <col min="6" max="6" width="11.44140625" customWidth="1"/>
    <col min="7" max="7" width="17.6640625" customWidth="1"/>
    <col min="8" max="8" width="19.88671875" bestFit="1" customWidth="1"/>
    <col min="9" max="9" width="15.88671875" bestFit="1" customWidth="1"/>
    <col min="10" max="10" width="16.88671875" bestFit="1" customWidth="1"/>
    <col min="11" max="11" width="18.6640625" bestFit="1" customWidth="1"/>
    <col min="12" max="12" width="15.33203125" bestFit="1" customWidth="1"/>
    <col min="13" max="13" width="14.5546875" bestFit="1" customWidth="1"/>
    <col min="14" max="14" width="10.6640625" bestFit="1" customWidth="1"/>
    <col min="15" max="15" width="11.88671875" bestFit="1" customWidth="1"/>
    <col min="16" max="16" width="19.6640625" bestFit="1" customWidth="1"/>
    <col min="17" max="17" width="9.6640625" customWidth="1"/>
  </cols>
  <sheetData>
    <row r="1" spans="1:81">
      <c r="A1" s="3" t="s">
        <v>0</v>
      </c>
      <c r="B1" s="1" t="s">
        <v>1</v>
      </c>
      <c r="C1" s="4" t="s">
        <v>2</v>
      </c>
      <c r="D1" s="3" t="s">
        <v>3</v>
      </c>
      <c r="E1" s="3" t="s">
        <v>4</v>
      </c>
      <c r="F1" s="3" t="s">
        <v>5</v>
      </c>
      <c r="G1" s="3" t="s">
        <v>6</v>
      </c>
      <c r="H1" s="3" t="s">
        <v>7</v>
      </c>
      <c r="I1" s="3" t="s">
        <v>8</v>
      </c>
      <c r="J1" s="3" t="s">
        <v>9</v>
      </c>
      <c r="K1" s="3" t="s">
        <v>10</v>
      </c>
      <c r="L1" s="3" t="s">
        <v>11</v>
      </c>
      <c r="M1" s="3" t="s">
        <v>12</v>
      </c>
      <c r="N1" s="3" t="s">
        <v>13</v>
      </c>
      <c r="O1" s="3" t="s">
        <v>14</v>
      </c>
      <c r="P1" s="3" t="s">
        <v>15</v>
      </c>
      <c r="Q1" s="3" t="s">
        <v>16</v>
      </c>
      <c r="R1" s="131" t="s">
        <v>17</v>
      </c>
      <c r="S1" s="131" t="s">
        <v>18</v>
      </c>
      <c r="T1" s="131" t="s">
        <v>19</v>
      </c>
      <c r="U1" s="131" t="s">
        <v>20</v>
      </c>
      <c r="V1" s="131" t="s">
        <v>21</v>
      </c>
      <c r="W1" s="131" t="s">
        <v>22</v>
      </c>
      <c r="X1" s="131" t="s">
        <v>23</v>
      </c>
      <c r="Y1" s="131" t="s">
        <v>24</v>
      </c>
      <c r="Z1" s="131" t="s">
        <v>25</v>
      </c>
      <c r="AA1" s="131" t="s">
        <v>26</v>
      </c>
      <c r="AB1" s="131" t="s">
        <v>27</v>
      </c>
      <c r="AC1" s="131" t="s">
        <v>28</v>
      </c>
      <c r="AD1" s="131" t="s">
        <v>29</v>
      </c>
      <c r="AE1" s="131" t="s">
        <v>30</v>
      </c>
      <c r="AF1" s="131" t="s">
        <v>31</v>
      </c>
      <c r="AG1" s="131" t="s">
        <v>32</v>
      </c>
      <c r="AH1" s="131" t="s">
        <v>33</v>
      </c>
      <c r="AI1" s="131" t="s">
        <v>34</v>
      </c>
      <c r="AJ1" s="131" t="s">
        <v>35</v>
      </c>
      <c r="AK1" s="131" t="s">
        <v>36</v>
      </c>
      <c r="AL1" s="131" t="s">
        <v>37</v>
      </c>
      <c r="AM1" s="131" t="s">
        <v>38</v>
      </c>
      <c r="AN1" s="131" t="s">
        <v>39</v>
      </c>
      <c r="AO1" s="131" t="s">
        <v>40</v>
      </c>
      <c r="AP1" s="131" t="s">
        <v>41</v>
      </c>
      <c r="AQ1" s="131" t="s">
        <v>42</v>
      </c>
      <c r="AR1" s="131" t="s">
        <v>43</v>
      </c>
      <c r="AS1" s="131" t="s">
        <v>44</v>
      </c>
      <c r="AT1" s="131" t="s">
        <v>45</v>
      </c>
      <c r="AU1" s="131" t="s">
        <v>46</v>
      </c>
      <c r="AV1" s="131" t="s">
        <v>47</v>
      </c>
      <c r="AW1" s="131" t="s">
        <v>48</v>
      </c>
      <c r="AX1" s="131" t="s">
        <v>49</v>
      </c>
      <c r="AY1" s="131" t="s">
        <v>50</v>
      </c>
      <c r="AZ1" s="131" t="s">
        <v>51</v>
      </c>
      <c r="BA1" s="131" t="s">
        <v>52</v>
      </c>
      <c r="BB1" s="131" t="s">
        <v>53</v>
      </c>
      <c r="BC1" s="131" t="s">
        <v>54</v>
      </c>
      <c r="BD1" s="131" t="s">
        <v>55</v>
      </c>
      <c r="BE1" s="131" t="s">
        <v>56</v>
      </c>
      <c r="BF1" s="131" t="s">
        <v>57</v>
      </c>
      <c r="BG1" s="131" t="s">
        <v>58</v>
      </c>
      <c r="BH1" s="131" t="s">
        <v>59</v>
      </c>
      <c r="BI1" s="131" t="s">
        <v>60</v>
      </c>
      <c r="BJ1" s="131" t="s">
        <v>61</v>
      </c>
      <c r="BK1" s="131" t="s">
        <v>62</v>
      </c>
      <c r="BL1" s="131" t="s">
        <v>63</v>
      </c>
      <c r="BM1" s="131" t="s">
        <v>64</v>
      </c>
      <c r="BN1" s="131" t="s">
        <v>65</v>
      </c>
      <c r="BO1" s="131" t="s">
        <v>66</v>
      </c>
      <c r="BP1" s="131" t="s">
        <v>67</v>
      </c>
      <c r="BQ1" s="131" t="s">
        <v>68</v>
      </c>
      <c r="BR1" s="131" t="s">
        <v>69</v>
      </c>
      <c r="BS1" s="131" t="s">
        <v>70</v>
      </c>
      <c r="BT1" s="131" t="s">
        <v>71</v>
      </c>
      <c r="BU1" s="131" t="s">
        <v>72</v>
      </c>
      <c r="BV1" s="131" t="s">
        <v>73</v>
      </c>
      <c r="BW1" s="131" t="s">
        <v>74</v>
      </c>
      <c r="BX1" s="131" t="s">
        <v>75</v>
      </c>
      <c r="BY1" s="131" t="s">
        <v>76</v>
      </c>
      <c r="BZ1" s="131" t="s">
        <v>77</v>
      </c>
      <c r="CA1" s="131" t="s">
        <v>78</v>
      </c>
      <c r="CB1" s="131" t="s">
        <v>79</v>
      </c>
      <c r="CC1" s="131" t="s">
        <v>80</v>
      </c>
    </row>
    <row r="2" spans="1:81">
      <c r="A2">
        <f>+'TAB 1 Codificação CC Órgão'!D7</f>
        <v>22</v>
      </c>
      <c r="B2" t="str">
        <f>+C2</f>
        <v>22.00.00.00.00.00.00</v>
      </c>
      <c r="C2" t="str">
        <f>+'TAB 1 Codificação CC Órgão'!A19</f>
        <v>22.00.00.00.00.00.00</v>
      </c>
      <c r="D2" t="str">
        <f>+'TAB 1 Codificação CC Órgão'!D9</f>
        <v>SEFAZ</v>
      </c>
      <c r="E2" t="str">
        <f>+'TAB 1 Codificação CC Órgão'!K19</f>
        <v>69011200001</v>
      </c>
      <c r="F2" t="str">
        <f>+'TAB 1 Codificação CC Órgão'!D12</f>
        <v>27080571000130</v>
      </c>
      <c r="H2">
        <f>+'TAB 1 Codificação CC Órgão'!M19</f>
        <v>0</v>
      </c>
      <c r="I2">
        <f>+'TAB 1 Codificação CC Órgão'!L19</f>
        <v>0</v>
      </c>
      <c r="J2">
        <f>+'TAB 1 Codificação CC Órgão'!N19</f>
        <v>0</v>
      </c>
      <c r="K2">
        <f>+'TAB 1 Codificação CC Órgão'!O19</f>
        <v>0</v>
      </c>
      <c r="L2">
        <f>+'TAB 1 Codificação CC Órgão'!P19</f>
        <v>0</v>
      </c>
      <c r="M2">
        <f>+'TAB 1 Codificação CC Órgão'!Q19</f>
        <v>0</v>
      </c>
      <c r="P2" s="129" t="str">
        <f>+'TAB 1 Codificação CC Órgão'!J19</f>
        <v>S</v>
      </c>
      <c r="Q2">
        <f>IF(P2="S",1,0)</f>
        <v>1</v>
      </c>
      <c r="R2" t="str">
        <f>+'TAB 1 Codificação CC Órgão'!D11</f>
        <v>220101</v>
      </c>
      <c r="S2" t="str">
        <f>+'TAB 1 Codificação CC Órgão'!E11</f>
        <v>220901</v>
      </c>
      <c r="T2">
        <f>+'TAB 1 Codificação CC Órgão'!F11</f>
        <v>0</v>
      </c>
      <c r="U2">
        <f>+'TAB 1 Codificação CC Órgão'!G11</f>
        <v>0</v>
      </c>
      <c r="V2">
        <f>+'TAB 1 Codificação CC Órgão'!H11</f>
        <v>0</v>
      </c>
      <c r="W2">
        <f>+'TAB 1 Codificação CC Órgão'!I11</f>
        <v>0</v>
      </c>
      <c r="X2">
        <f>+'TAB 1 Codificação CC Órgão'!J11</f>
        <v>0</v>
      </c>
      <c r="Y2">
        <f>+'TAB 1 Codificação CC Órgão'!K11</f>
        <v>0</v>
      </c>
      <c r="Z2">
        <f>+'TAB 1 Codificação CC Órgão'!L11</f>
        <v>0</v>
      </c>
      <c r="AA2">
        <f>+'TAB 1 Codificação CC Órgão'!M11</f>
        <v>0</v>
      </c>
      <c r="AB2">
        <f>+'TAB 1 Codificação CC Órgão'!N11</f>
        <v>0</v>
      </c>
      <c r="AC2">
        <f>+'TAB 1 Codificação CC Órgão'!O11</f>
        <v>0</v>
      </c>
      <c r="AD2">
        <f>+'TAB 1 Codificação CC Órgão'!P11</f>
        <v>0</v>
      </c>
      <c r="AE2">
        <f>+'TAB 1 Codificação CC Órgão'!Q11</f>
        <v>0</v>
      </c>
      <c r="AF2">
        <f>+'TAB 1 Codificação CC Órgão'!R11</f>
        <v>0</v>
      </c>
      <c r="AG2">
        <f>+'TAB 1 Codificação CC Órgão'!S11</f>
        <v>0</v>
      </c>
      <c r="AH2">
        <f>+'TAB 1 Codificação CC Órgão'!T11</f>
        <v>0</v>
      </c>
      <c r="AI2">
        <f>+'TAB 1 Codificação CC Órgão'!U11</f>
        <v>0</v>
      </c>
      <c r="AJ2">
        <f>+'TAB 1 Codificação CC Órgão'!V11</f>
        <v>0</v>
      </c>
      <c r="AK2">
        <f>+'TAB 1 Codificação CC Órgão'!W11</f>
        <v>0</v>
      </c>
      <c r="AL2">
        <f>+'TAB 1 Codificação CC Órgão'!X11</f>
        <v>0</v>
      </c>
      <c r="AM2">
        <f>+'TAB 1 Codificação CC Órgão'!Y11</f>
        <v>0</v>
      </c>
      <c r="AN2">
        <f>+'TAB 1 Codificação CC Órgão'!Z11</f>
        <v>0</v>
      </c>
      <c r="AO2">
        <f>+'TAB 1 Codificação CC Órgão'!AA11</f>
        <v>0</v>
      </c>
      <c r="AP2">
        <f>+'TAB 1 Codificação CC Órgão'!AB11</f>
        <v>0</v>
      </c>
      <c r="AQ2">
        <f>+'TAB 1 Codificação CC Órgão'!AC11</f>
        <v>0</v>
      </c>
      <c r="AR2">
        <f>+'TAB 1 Codificação CC Órgão'!AD11</f>
        <v>0</v>
      </c>
      <c r="AS2">
        <f>+'TAB 1 Codificação CC Órgão'!AE11</f>
        <v>0</v>
      </c>
      <c r="AT2">
        <f>+'TAB 1 Codificação CC Órgão'!AF11</f>
        <v>0</v>
      </c>
      <c r="AU2">
        <f>+'TAB 1 Codificação CC Órgão'!AG11</f>
        <v>0</v>
      </c>
      <c r="AV2">
        <f>+'TAB 1 Codificação CC Órgão'!AH11</f>
        <v>0</v>
      </c>
      <c r="AW2">
        <f>+'TAB 1 Codificação CC Órgão'!AI11</f>
        <v>0</v>
      </c>
      <c r="AX2" t="str">
        <f>+'TAB 1 Codificação CC Órgão'!D12</f>
        <v>27080571000130</v>
      </c>
      <c r="AY2" t="str">
        <f>+'TAB 1 Codificação CC Órgão'!E12</f>
        <v>20222812000199</v>
      </c>
      <c r="AZ2" t="str">
        <f>+'TAB 1 Codificação CC Órgão'!F12</f>
        <v>-</v>
      </c>
      <c r="BA2" t="str">
        <f>+'TAB 1 Codificação CC Órgão'!G12</f>
        <v>-</v>
      </c>
      <c r="BB2" t="str">
        <f>+'TAB 1 Codificação CC Órgão'!H12</f>
        <v>-</v>
      </c>
      <c r="BC2" t="str">
        <f>+'TAB 1 Codificação CC Órgão'!I12</f>
        <v>-</v>
      </c>
      <c r="BD2" t="str">
        <f>+'TAB 1 Codificação CC Órgão'!J12</f>
        <v>-</v>
      </c>
      <c r="BE2" t="str">
        <f>+'TAB 1 Codificação CC Órgão'!K12</f>
        <v>-</v>
      </c>
      <c r="BF2" t="str">
        <f>+'TAB 1 Codificação CC Órgão'!L12</f>
        <v>-</v>
      </c>
      <c r="BG2" t="str">
        <f>+'TAB 1 Codificação CC Órgão'!M12</f>
        <v>-</v>
      </c>
      <c r="BH2" t="str">
        <f>+'TAB 1 Codificação CC Órgão'!N12</f>
        <v>-</v>
      </c>
      <c r="BI2" t="str">
        <f>+'TAB 1 Codificação CC Órgão'!O12</f>
        <v>-</v>
      </c>
      <c r="BJ2" t="str">
        <f>+'TAB 1 Codificação CC Órgão'!P12</f>
        <v>-</v>
      </c>
      <c r="BK2" t="str">
        <f>+'TAB 1 Codificação CC Órgão'!Q12</f>
        <v>-</v>
      </c>
      <c r="BL2" t="str">
        <f>+'TAB 1 Codificação CC Órgão'!R12</f>
        <v>-</v>
      </c>
      <c r="BM2" t="str">
        <f>+'TAB 1 Codificação CC Órgão'!S12</f>
        <v>-</v>
      </c>
      <c r="BN2" t="str">
        <f>+'TAB 1 Codificação CC Órgão'!T12</f>
        <v>-</v>
      </c>
      <c r="BO2" t="str">
        <f>+'TAB 1 Codificação CC Órgão'!U12</f>
        <v>-</v>
      </c>
      <c r="BP2" t="str">
        <f>+'TAB 1 Codificação CC Órgão'!V12</f>
        <v>-</v>
      </c>
      <c r="BQ2" t="str">
        <f>+'TAB 1 Codificação CC Órgão'!W12</f>
        <v>-</v>
      </c>
      <c r="BR2" t="str">
        <f>+'TAB 1 Codificação CC Órgão'!X12</f>
        <v>-</v>
      </c>
      <c r="BS2" t="str">
        <f>+'TAB 1 Codificação CC Órgão'!Y12</f>
        <v>-</v>
      </c>
      <c r="BT2" t="str">
        <f>+'TAB 1 Codificação CC Órgão'!Z12</f>
        <v>-</v>
      </c>
      <c r="BU2" t="str">
        <f>+'TAB 1 Codificação CC Órgão'!AA12</f>
        <v>-</v>
      </c>
      <c r="BV2">
        <f>+'TAB 1 Codificação CC Órgão'!AB12</f>
        <v>0</v>
      </c>
      <c r="BW2">
        <f>+'TAB 1 Codificação CC Órgão'!AC12</f>
        <v>0</v>
      </c>
      <c r="BX2">
        <f>+'TAB 1 Codificação CC Órgão'!AD12</f>
        <v>0</v>
      </c>
      <c r="BY2">
        <f>+'TAB 1 Codificação CC Órgão'!AE12</f>
        <v>0</v>
      </c>
      <c r="BZ2">
        <f>+'TAB 1 Codificação CC Órgão'!AF12</f>
        <v>0</v>
      </c>
      <c r="CA2">
        <f>+'TAB 1 Codificação CC Órgão'!AG12</f>
        <v>0</v>
      </c>
      <c r="CB2">
        <f>+'TAB 1 Codificação CC Órgão'!AH12</f>
        <v>0</v>
      </c>
      <c r="CC2">
        <f>+'TAB 1 Codificação CC Órgão'!AI12</f>
        <v>0</v>
      </c>
    </row>
    <row r="3" spans="1:81">
      <c r="A3">
        <f>IF(C3="-","-",$A$2)</f>
        <v>22</v>
      </c>
      <c r="C3" t="str">
        <f>+'TAB 1 Codificação CC Órgão'!A20</f>
        <v>22.1.00.00.00.00.00</v>
      </c>
      <c r="D3" t="str">
        <f>+'TAB 1 Codificação CC Órgão'!I20</f>
        <v>SEFAZ</v>
      </c>
      <c r="E3" t="str">
        <f>+'TAB 1 Codificação CC Órgão'!K20</f>
        <v>69011200001</v>
      </c>
      <c r="H3">
        <f>+'TAB 1 Codificação CC Órgão'!M21</f>
        <v>0</v>
      </c>
      <c r="I3">
        <f>+'TAB 1 Codificação CC Órgão'!L20</f>
        <v>0</v>
      </c>
      <c r="J3">
        <f>+'TAB 1 Codificação CC Órgão'!N20</f>
        <v>0</v>
      </c>
      <c r="K3">
        <f>+'TAB 1 Codificação CC Órgão'!O20</f>
        <v>0</v>
      </c>
      <c r="L3">
        <f>+'TAB 1 Codificação CC Órgão'!P20</f>
        <v>0</v>
      </c>
      <c r="M3">
        <f>+'TAB 1 Codificação CC Órgão'!Q20</f>
        <v>0</v>
      </c>
      <c r="P3" s="129" t="str">
        <f>+'TAB 1 Codificação CC Órgão'!J20</f>
        <v>S</v>
      </c>
      <c r="Q3">
        <f t="shared" ref="Q3:Q66" si="0">IF(P3="S",1,0)</f>
        <v>1</v>
      </c>
    </row>
    <row r="4" spans="1:81">
      <c r="A4">
        <f t="shared" ref="A4:A67" si="1">IF(C4="-","-",$A$2)</f>
        <v>22</v>
      </c>
      <c r="C4" t="str">
        <f>IF('TAB 1 Codificação CC Órgão'!A21='TAB 1 Codificação CC Órgão'!$A$20,"-",'TAB 1 Codificação CC Órgão'!A21)</f>
        <v>22.1.....</v>
      </c>
      <c r="D4">
        <f>+'TAB 1 Codificação CC Órgão'!I21</f>
        <v>0</v>
      </c>
      <c r="E4" t="str">
        <f>+'TAB 1 Codificação CC Órgão'!K21</f>
        <v>69011200001</v>
      </c>
      <c r="H4">
        <f>+'TAB 1 Codificação CC Órgão'!M22</f>
        <v>0</v>
      </c>
      <c r="I4">
        <f>+'TAB 1 Codificação CC Órgão'!L21</f>
        <v>0</v>
      </c>
      <c r="J4">
        <f>+'TAB 1 Codificação CC Órgão'!N21</f>
        <v>0</v>
      </c>
      <c r="K4">
        <f>+'TAB 1 Codificação CC Órgão'!O21</f>
        <v>0</v>
      </c>
      <c r="L4">
        <f>+'TAB 1 Codificação CC Órgão'!P21</f>
        <v>0</v>
      </c>
      <c r="M4">
        <f>+'TAB 1 Codificação CC Órgão'!Q21</f>
        <v>0</v>
      </c>
      <c r="P4" s="129" t="str">
        <f>+'TAB 1 Codificação CC Órgão'!J21</f>
        <v>A</v>
      </c>
      <c r="Q4">
        <f t="shared" si="0"/>
        <v>0</v>
      </c>
    </row>
    <row r="5" spans="1:81">
      <c r="A5">
        <f t="shared" si="1"/>
        <v>22</v>
      </c>
      <c r="C5" t="str">
        <f>IF('TAB 1 Codificação CC Órgão'!A22='TAB 1 Codificação CC Órgão'!$A$20,"-",'TAB 1 Codificação CC Órgão'!A22)</f>
        <v>22.1.....</v>
      </c>
      <c r="D5">
        <f>+'TAB 1 Codificação CC Órgão'!I22</f>
        <v>0</v>
      </c>
      <c r="E5" t="str">
        <f>+'TAB 1 Codificação CC Órgão'!K22</f>
        <v>-</v>
      </c>
      <c r="H5">
        <f>+'TAB 1 Codificação CC Órgão'!M23</f>
        <v>0</v>
      </c>
      <c r="I5">
        <f>+'TAB 1 Codificação CC Órgão'!L22</f>
        <v>0</v>
      </c>
      <c r="J5">
        <f>+'TAB 1 Codificação CC Órgão'!N22</f>
        <v>0</v>
      </c>
      <c r="K5">
        <f>+'TAB 1 Codificação CC Órgão'!O22</f>
        <v>0</v>
      </c>
      <c r="L5">
        <f>+'TAB 1 Codificação CC Órgão'!P22</f>
        <v>0</v>
      </c>
      <c r="M5">
        <f>+'TAB 1 Codificação CC Órgão'!Q22</f>
        <v>0</v>
      </c>
      <c r="P5" s="129" t="str">
        <f>+'TAB 1 Codificação CC Órgão'!J22</f>
        <v>A</v>
      </c>
      <c r="Q5">
        <f t="shared" si="0"/>
        <v>0</v>
      </c>
    </row>
    <row r="6" spans="1:81">
      <c r="A6">
        <f t="shared" si="1"/>
        <v>22</v>
      </c>
      <c r="C6" t="str">
        <f>IF('TAB 1 Codificação CC Órgão'!A23='TAB 1 Codificação CC Órgão'!$A$20,"-",'TAB 1 Codificação CC Órgão'!A23)</f>
        <v>22.1.....</v>
      </c>
      <c r="D6">
        <f>+'TAB 1 Codificação CC Órgão'!I23</f>
        <v>0</v>
      </c>
      <c r="E6" t="str">
        <f>+'TAB 1 Codificação CC Órgão'!K23</f>
        <v>-</v>
      </c>
      <c r="H6">
        <f>+'TAB 1 Codificação CC Órgão'!M24</f>
        <v>0</v>
      </c>
      <c r="I6">
        <f>+'TAB 1 Codificação CC Órgão'!L23</f>
        <v>0</v>
      </c>
      <c r="J6">
        <f>+'TAB 1 Codificação CC Órgão'!N23</f>
        <v>0</v>
      </c>
      <c r="K6">
        <f>+'TAB 1 Codificação CC Órgão'!O23</f>
        <v>0</v>
      </c>
      <c r="L6">
        <f>+'TAB 1 Codificação CC Órgão'!P23</f>
        <v>0</v>
      </c>
      <c r="M6">
        <f>+'TAB 1 Codificação CC Órgão'!Q23</f>
        <v>0</v>
      </c>
      <c r="P6" s="129" t="str">
        <f>+'TAB 1 Codificação CC Órgão'!J23</f>
        <v>A</v>
      </c>
      <c r="Q6">
        <f t="shared" si="0"/>
        <v>0</v>
      </c>
    </row>
    <row r="7" spans="1:81">
      <c r="A7">
        <f t="shared" si="1"/>
        <v>22</v>
      </c>
      <c r="C7" t="str">
        <f>IF('TAB 1 Codificação CC Órgão'!A24='TAB 1 Codificação CC Órgão'!$A$20,"-",'TAB 1 Codificação CC Órgão'!A24)</f>
        <v>22.1.....</v>
      </c>
      <c r="D7">
        <f>+'TAB 1 Codificação CC Órgão'!I24</f>
        <v>0</v>
      </c>
      <c r="E7" t="str">
        <f>+'TAB 1 Codificação CC Órgão'!K24</f>
        <v>-</v>
      </c>
      <c r="H7">
        <f>+'TAB 1 Codificação CC Órgão'!M25</f>
        <v>0</v>
      </c>
      <c r="I7">
        <f>+'TAB 1 Codificação CC Órgão'!L24</f>
        <v>0</v>
      </c>
      <c r="J7">
        <f>+'TAB 1 Codificação CC Órgão'!N24</f>
        <v>0</v>
      </c>
      <c r="K7">
        <f>+'TAB 1 Codificação CC Órgão'!O24</f>
        <v>0</v>
      </c>
      <c r="L7">
        <f>+'TAB 1 Codificação CC Órgão'!P24</f>
        <v>0</v>
      </c>
      <c r="M7">
        <f>+'TAB 1 Codificação CC Órgão'!Q24</f>
        <v>0</v>
      </c>
      <c r="P7" s="129" t="str">
        <f>+'TAB 1 Codificação CC Órgão'!J24</f>
        <v>A</v>
      </c>
      <c r="Q7">
        <f t="shared" si="0"/>
        <v>0</v>
      </c>
    </row>
    <row r="8" spans="1:81">
      <c r="A8">
        <f t="shared" si="1"/>
        <v>22</v>
      </c>
      <c r="C8" t="str">
        <f>IF('TAB 1 Codificação CC Órgão'!A25='TAB 1 Codificação CC Órgão'!$A$20,"-",'TAB 1 Codificação CC Órgão'!A25)</f>
        <v>22.1.....</v>
      </c>
      <c r="D8">
        <f>+'TAB 1 Codificação CC Órgão'!I25</f>
        <v>0</v>
      </c>
      <c r="E8" t="str">
        <f>+'TAB 1 Codificação CC Órgão'!K25</f>
        <v>-</v>
      </c>
      <c r="H8">
        <f>+'TAB 1 Codificação CC Órgão'!M26</f>
        <v>0</v>
      </c>
      <c r="I8">
        <f>+'TAB 1 Codificação CC Órgão'!L25</f>
        <v>0</v>
      </c>
      <c r="J8">
        <f>+'TAB 1 Codificação CC Órgão'!N25</f>
        <v>0</v>
      </c>
      <c r="K8">
        <f>+'TAB 1 Codificação CC Órgão'!O25</f>
        <v>0</v>
      </c>
      <c r="L8">
        <f>+'TAB 1 Codificação CC Órgão'!P25</f>
        <v>0</v>
      </c>
      <c r="M8">
        <f>+'TAB 1 Codificação CC Órgão'!Q25</f>
        <v>0</v>
      </c>
      <c r="P8" s="129" t="str">
        <f>+'TAB 1 Codificação CC Órgão'!J25</f>
        <v>A</v>
      </c>
      <c r="Q8">
        <f t="shared" si="0"/>
        <v>0</v>
      </c>
    </row>
    <row r="9" spans="1:81">
      <c r="A9">
        <f t="shared" si="1"/>
        <v>22</v>
      </c>
      <c r="C9" t="str">
        <f>IF('TAB 1 Codificação CC Órgão'!A26='TAB 1 Codificação CC Órgão'!$A$20,"-",'TAB 1 Codificação CC Órgão'!A26)</f>
        <v>22.1.....</v>
      </c>
      <c r="D9">
        <f>+'TAB 1 Codificação CC Órgão'!I26</f>
        <v>0</v>
      </c>
      <c r="E9" t="str">
        <f>+'TAB 1 Codificação CC Órgão'!K26</f>
        <v>-</v>
      </c>
      <c r="H9">
        <f>+'TAB 1 Codificação CC Órgão'!M27</f>
        <v>0</v>
      </c>
      <c r="I9">
        <f>+'TAB 1 Codificação CC Órgão'!L26</f>
        <v>0</v>
      </c>
      <c r="J9">
        <f>+'TAB 1 Codificação CC Órgão'!N26</f>
        <v>0</v>
      </c>
      <c r="K9">
        <f>+'TAB 1 Codificação CC Órgão'!O26</f>
        <v>0</v>
      </c>
      <c r="L9">
        <f>+'TAB 1 Codificação CC Órgão'!P26</f>
        <v>0</v>
      </c>
      <c r="M9">
        <f>+'TAB 1 Codificação CC Órgão'!Q26</f>
        <v>0</v>
      </c>
      <c r="P9" s="129" t="str">
        <f>+'TAB 1 Codificação CC Órgão'!J26</f>
        <v>A</v>
      </c>
      <c r="Q9">
        <f t="shared" si="0"/>
        <v>0</v>
      </c>
    </row>
    <row r="10" spans="1:81">
      <c r="A10">
        <f t="shared" si="1"/>
        <v>22</v>
      </c>
      <c r="C10" t="str">
        <f>IF('TAB 1 Codificação CC Órgão'!A27='TAB 1 Codificação CC Órgão'!$A$20,"-",'TAB 1 Codificação CC Órgão'!A27)</f>
        <v>22.1.....</v>
      </c>
      <c r="D10">
        <f>+'TAB 1 Codificação CC Órgão'!I27</f>
        <v>0</v>
      </c>
      <c r="E10" t="str">
        <f>+'TAB 1 Codificação CC Órgão'!K27</f>
        <v>-</v>
      </c>
      <c r="H10">
        <f>+'TAB 1 Codificação CC Órgão'!M28</f>
        <v>0</v>
      </c>
      <c r="I10">
        <f>+'TAB 1 Codificação CC Órgão'!L27</f>
        <v>0</v>
      </c>
      <c r="J10">
        <f>+'TAB 1 Codificação CC Órgão'!N27</f>
        <v>0</v>
      </c>
      <c r="K10">
        <f>+'TAB 1 Codificação CC Órgão'!O27</f>
        <v>0</v>
      </c>
      <c r="L10">
        <f>+'TAB 1 Codificação CC Órgão'!P27</f>
        <v>0</v>
      </c>
      <c r="M10">
        <f>+'TAB 1 Codificação CC Órgão'!Q27</f>
        <v>0</v>
      </c>
      <c r="P10" s="129" t="str">
        <f>+'TAB 1 Codificação CC Órgão'!J27</f>
        <v>A</v>
      </c>
      <c r="Q10">
        <f t="shared" si="0"/>
        <v>0</v>
      </c>
    </row>
    <row r="11" spans="1:81">
      <c r="A11">
        <f t="shared" si="1"/>
        <v>22</v>
      </c>
      <c r="C11" t="str">
        <f>IF('TAB 1 Codificação CC Órgão'!A28='TAB 1 Codificação CC Órgão'!$A$20,"-",'TAB 1 Codificação CC Órgão'!A28)</f>
        <v>22.1.....</v>
      </c>
      <c r="D11">
        <f>+'TAB 1 Codificação CC Órgão'!I28</f>
        <v>0</v>
      </c>
      <c r="E11" t="str">
        <f>+'TAB 1 Codificação CC Órgão'!K28</f>
        <v>-</v>
      </c>
      <c r="H11">
        <f>+'TAB 1 Codificação CC Órgão'!M29</f>
        <v>0</v>
      </c>
      <c r="I11">
        <f>+'TAB 1 Codificação CC Órgão'!L28</f>
        <v>0</v>
      </c>
      <c r="J11">
        <f>+'TAB 1 Codificação CC Órgão'!N28</f>
        <v>0</v>
      </c>
      <c r="K11">
        <f>+'TAB 1 Codificação CC Órgão'!O28</f>
        <v>0</v>
      </c>
      <c r="L11">
        <f>+'TAB 1 Codificação CC Órgão'!P28</f>
        <v>0</v>
      </c>
      <c r="M11">
        <f>+'TAB 1 Codificação CC Órgão'!Q28</f>
        <v>0</v>
      </c>
      <c r="P11" s="129" t="str">
        <f>+'TAB 1 Codificação CC Órgão'!J28</f>
        <v>A</v>
      </c>
      <c r="Q11">
        <f t="shared" si="0"/>
        <v>0</v>
      </c>
    </row>
    <row r="12" spans="1:81">
      <c r="A12">
        <f t="shared" si="1"/>
        <v>22</v>
      </c>
      <c r="C12" t="str">
        <f>IF('TAB 1 Codificação CC Órgão'!A29='TAB 1 Codificação CC Órgão'!$A$20,"-",'TAB 1 Codificação CC Órgão'!A29)</f>
        <v>22.1.....</v>
      </c>
      <c r="D12">
        <f>+'TAB 1 Codificação CC Órgão'!I29</f>
        <v>0</v>
      </c>
      <c r="E12" t="str">
        <f>+'TAB 1 Codificação CC Órgão'!K29</f>
        <v>-</v>
      </c>
      <c r="H12">
        <f>+'TAB 1 Codificação CC Órgão'!M30</f>
        <v>0</v>
      </c>
      <c r="I12">
        <f>+'TAB 1 Codificação CC Órgão'!L29</f>
        <v>0</v>
      </c>
      <c r="J12">
        <f>+'TAB 1 Codificação CC Órgão'!N29</f>
        <v>0</v>
      </c>
      <c r="K12">
        <f>+'TAB 1 Codificação CC Órgão'!O29</f>
        <v>0</v>
      </c>
      <c r="L12">
        <f>+'TAB 1 Codificação CC Órgão'!P29</f>
        <v>0</v>
      </c>
      <c r="M12">
        <f>+'TAB 1 Codificação CC Órgão'!Q29</f>
        <v>0</v>
      </c>
      <c r="P12" s="129" t="str">
        <f>+'TAB 1 Codificação CC Órgão'!J29</f>
        <v>A</v>
      </c>
      <c r="Q12">
        <f t="shared" si="0"/>
        <v>0</v>
      </c>
    </row>
    <row r="13" spans="1:81">
      <c r="A13">
        <f t="shared" si="1"/>
        <v>22</v>
      </c>
      <c r="C13" t="str">
        <f>IF('TAB 1 Codificação CC Órgão'!A30='TAB 1 Codificação CC Órgão'!$A$20,"-",'TAB 1 Codificação CC Órgão'!A30)</f>
        <v>22.1.....</v>
      </c>
      <c r="D13">
        <f>+'TAB 1 Codificação CC Órgão'!I30</f>
        <v>0</v>
      </c>
      <c r="E13" t="str">
        <f>+'TAB 1 Codificação CC Órgão'!K30</f>
        <v>-</v>
      </c>
      <c r="H13">
        <f>+'TAB 1 Codificação CC Órgão'!M31</f>
        <v>0</v>
      </c>
      <c r="I13">
        <f>+'TAB 1 Codificação CC Órgão'!L30</f>
        <v>0</v>
      </c>
      <c r="J13">
        <f>+'TAB 1 Codificação CC Órgão'!N30</f>
        <v>0</v>
      </c>
      <c r="K13">
        <f>+'TAB 1 Codificação CC Órgão'!O30</f>
        <v>0</v>
      </c>
      <c r="L13">
        <f>+'TAB 1 Codificação CC Órgão'!P30</f>
        <v>0</v>
      </c>
      <c r="M13">
        <f>+'TAB 1 Codificação CC Órgão'!Q30</f>
        <v>0</v>
      </c>
      <c r="P13" s="129" t="str">
        <f>+'TAB 1 Codificação CC Órgão'!J30</f>
        <v>A</v>
      </c>
      <c r="Q13">
        <f t="shared" si="0"/>
        <v>0</v>
      </c>
    </row>
    <row r="14" spans="1:81">
      <c r="A14">
        <f t="shared" si="1"/>
        <v>22</v>
      </c>
      <c r="C14" t="str">
        <f>IF('TAB 1 Codificação CC Órgão'!A31='TAB 1 Codificação CC Órgão'!$A$20,"-",'TAB 1 Codificação CC Órgão'!A31)</f>
        <v>22.1.....</v>
      </c>
      <c r="D14">
        <f>+'TAB 1 Codificação CC Órgão'!I31</f>
        <v>0</v>
      </c>
      <c r="E14" t="str">
        <f>+'TAB 1 Codificação CC Órgão'!K31</f>
        <v>-</v>
      </c>
      <c r="H14">
        <f>+'TAB 1 Codificação CC Órgão'!M32</f>
        <v>0</v>
      </c>
      <c r="I14">
        <f>+'TAB 1 Codificação CC Órgão'!L31</f>
        <v>0</v>
      </c>
      <c r="J14">
        <f>+'TAB 1 Codificação CC Órgão'!N31</f>
        <v>0</v>
      </c>
      <c r="K14">
        <f>+'TAB 1 Codificação CC Órgão'!O31</f>
        <v>0</v>
      </c>
      <c r="L14">
        <f>+'TAB 1 Codificação CC Órgão'!P31</f>
        <v>0</v>
      </c>
      <c r="M14">
        <f>+'TAB 1 Codificação CC Órgão'!Q31</f>
        <v>0</v>
      </c>
      <c r="P14" s="129" t="str">
        <f>+'TAB 1 Codificação CC Órgão'!J31</f>
        <v>A</v>
      </c>
      <c r="Q14">
        <f t="shared" si="0"/>
        <v>0</v>
      </c>
    </row>
    <row r="15" spans="1:81">
      <c r="A15">
        <f t="shared" si="1"/>
        <v>22</v>
      </c>
      <c r="C15" t="str">
        <f>IF('TAB 1 Codificação CC Órgão'!A32='TAB 1 Codificação CC Órgão'!$A$20,"-",'TAB 1 Codificação CC Órgão'!A32)</f>
        <v>22.1.....</v>
      </c>
      <c r="D15">
        <f>+'TAB 1 Codificação CC Órgão'!I32</f>
        <v>0</v>
      </c>
      <c r="E15" t="str">
        <f>+'TAB 1 Codificação CC Órgão'!K32</f>
        <v>-</v>
      </c>
      <c r="H15">
        <f>+'TAB 1 Codificação CC Órgão'!M33</f>
        <v>0</v>
      </c>
      <c r="I15">
        <f>+'TAB 1 Codificação CC Órgão'!L32</f>
        <v>0</v>
      </c>
      <c r="J15">
        <f>+'TAB 1 Codificação CC Órgão'!N32</f>
        <v>0</v>
      </c>
      <c r="K15">
        <f>+'TAB 1 Codificação CC Órgão'!O32</f>
        <v>0</v>
      </c>
      <c r="L15">
        <f>+'TAB 1 Codificação CC Órgão'!P32</f>
        <v>0</v>
      </c>
      <c r="M15">
        <f>+'TAB 1 Codificação CC Órgão'!Q32</f>
        <v>0</v>
      </c>
      <c r="P15" s="129" t="str">
        <f>+'TAB 1 Codificação CC Órgão'!J32</f>
        <v>A</v>
      </c>
      <c r="Q15">
        <f t="shared" si="0"/>
        <v>0</v>
      </c>
    </row>
    <row r="16" spans="1:81">
      <c r="A16">
        <f t="shared" si="1"/>
        <v>22</v>
      </c>
      <c r="C16" t="str">
        <f>IF('TAB 1 Codificação CC Órgão'!A33='TAB 1 Codificação CC Órgão'!$A$20,"-",'TAB 1 Codificação CC Órgão'!A33)</f>
        <v>22.1.....</v>
      </c>
      <c r="D16">
        <f>+'TAB 1 Codificação CC Órgão'!I33</f>
        <v>0</v>
      </c>
      <c r="E16" t="str">
        <f>+'TAB 1 Codificação CC Órgão'!K33</f>
        <v>-</v>
      </c>
      <c r="H16">
        <f>+'TAB 1 Codificação CC Órgão'!M34</f>
        <v>0</v>
      </c>
      <c r="I16">
        <f>+'TAB 1 Codificação CC Órgão'!L33</f>
        <v>0</v>
      </c>
      <c r="J16">
        <f>+'TAB 1 Codificação CC Órgão'!N33</f>
        <v>0</v>
      </c>
      <c r="K16">
        <f>+'TAB 1 Codificação CC Órgão'!O33</f>
        <v>0</v>
      </c>
      <c r="L16">
        <f>+'TAB 1 Codificação CC Órgão'!P33</f>
        <v>0</v>
      </c>
      <c r="M16">
        <f>+'TAB 1 Codificação CC Órgão'!Q33</f>
        <v>0</v>
      </c>
      <c r="P16" s="129" t="str">
        <f>+'TAB 1 Codificação CC Órgão'!J33</f>
        <v>A</v>
      </c>
      <c r="Q16">
        <f t="shared" si="0"/>
        <v>0</v>
      </c>
    </row>
    <row r="17" spans="1:17">
      <c r="A17">
        <f t="shared" si="1"/>
        <v>22</v>
      </c>
      <c r="C17" t="str">
        <f>IF('TAB 1 Codificação CC Órgão'!A34='TAB 1 Codificação CC Órgão'!$A$20,"-",'TAB 1 Codificação CC Órgão'!A34)</f>
        <v>22.1.....</v>
      </c>
      <c r="D17">
        <f>+'TAB 1 Codificação CC Órgão'!I34</f>
        <v>0</v>
      </c>
      <c r="E17" t="str">
        <f>+'TAB 1 Codificação CC Órgão'!K34</f>
        <v>-</v>
      </c>
      <c r="H17">
        <f>+'TAB 1 Codificação CC Órgão'!M35</f>
        <v>0</v>
      </c>
      <c r="I17">
        <f>+'TAB 1 Codificação CC Órgão'!L34</f>
        <v>0</v>
      </c>
      <c r="J17">
        <f>+'TAB 1 Codificação CC Órgão'!N34</f>
        <v>0</v>
      </c>
      <c r="K17">
        <f>+'TAB 1 Codificação CC Órgão'!O34</f>
        <v>0</v>
      </c>
      <c r="L17">
        <f>+'TAB 1 Codificação CC Órgão'!P34</f>
        <v>0</v>
      </c>
      <c r="M17">
        <f>+'TAB 1 Codificação CC Órgão'!Q34</f>
        <v>0</v>
      </c>
      <c r="P17" s="129" t="str">
        <f>+'TAB 1 Codificação CC Órgão'!J34</f>
        <v>A</v>
      </c>
      <c r="Q17">
        <f t="shared" si="0"/>
        <v>0</v>
      </c>
    </row>
    <row r="18" spans="1:17">
      <c r="A18">
        <f t="shared" si="1"/>
        <v>22</v>
      </c>
      <c r="C18" t="str">
        <f>IF('TAB 1 Codificação CC Órgão'!A35='TAB 1 Codificação CC Órgão'!$A$20,"-",'TAB 1 Codificação CC Órgão'!A35)</f>
        <v>22.1.....</v>
      </c>
      <c r="D18">
        <f>+'TAB 1 Codificação CC Órgão'!I35</f>
        <v>0</v>
      </c>
      <c r="E18" t="str">
        <f>+'TAB 1 Codificação CC Órgão'!K35</f>
        <v>-</v>
      </c>
      <c r="H18">
        <f>+'TAB 1 Codificação CC Órgão'!M36</f>
        <v>0</v>
      </c>
      <c r="I18">
        <f>+'TAB 1 Codificação CC Órgão'!L35</f>
        <v>0</v>
      </c>
      <c r="J18">
        <f>+'TAB 1 Codificação CC Órgão'!N35</f>
        <v>0</v>
      </c>
      <c r="K18">
        <f>+'TAB 1 Codificação CC Órgão'!O35</f>
        <v>0</v>
      </c>
      <c r="L18">
        <f>+'TAB 1 Codificação CC Órgão'!P35</f>
        <v>0</v>
      </c>
      <c r="M18">
        <f>+'TAB 1 Codificação CC Órgão'!Q35</f>
        <v>0</v>
      </c>
      <c r="P18" s="129" t="str">
        <f>+'TAB 1 Codificação CC Órgão'!J35</f>
        <v>A</v>
      </c>
      <c r="Q18">
        <f t="shared" si="0"/>
        <v>0</v>
      </c>
    </row>
    <row r="19" spans="1:17">
      <c r="A19">
        <f t="shared" si="1"/>
        <v>22</v>
      </c>
      <c r="C19" t="str">
        <f>IF('TAB 1 Codificação CC Órgão'!A36='TAB 1 Codificação CC Órgão'!$A$20,"-",'TAB 1 Codificação CC Órgão'!A36)</f>
        <v>22.1.....</v>
      </c>
      <c r="D19">
        <f>+'TAB 1 Codificação CC Órgão'!I36</f>
        <v>0</v>
      </c>
      <c r="E19" t="str">
        <f>+'TAB 1 Codificação CC Órgão'!K36</f>
        <v>-</v>
      </c>
      <c r="H19">
        <f>+'TAB 1 Codificação CC Órgão'!M37</f>
        <v>0</v>
      </c>
      <c r="I19">
        <f>+'TAB 1 Codificação CC Órgão'!L36</f>
        <v>0</v>
      </c>
      <c r="J19">
        <f>+'TAB 1 Codificação CC Órgão'!N36</f>
        <v>0</v>
      </c>
      <c r="K19">
        <f>+'TAB 1 Codificação CC Órgão'!O36</f>
        <v>0</v>
      </c>
      <c r="L19">
        <f>+'TAB 1 Codificação CC Órgão'!P36</f>
        <v>0</v>
      </c>
      <c r="M19">
        <f>+'TAB 1 Codificação CC Órgão'!Q36</f>
        <v>0</v>
      </c>
      <c r="P19" s="129" t="str">
        <f>+'TAB 1 Codificação CC Órgão'!J36</f>
        <v>A</v>
      </c>
      <c r="Q19">
        <f t="shared" si="0"/>
        <v>0</v>
      </c>
    </row>
    <row r="20" spans="1:17">
      <c r="A20">
        <f t="shared" si="1"/>
        <v>22</v>
      </c>
      <c r="C20" t="str">
        <f>IF('TAB 1 Codificação CC Órgão'!A37='TAB 1 Codificação CC Órgão'!$A$20,"-",'TAB 1 Codificação CC Órgão'!A37)</f>
        <v>22.1.....</v>
      </c>
      <c r="D20">
        <f>+'TAB 1 Codificação CC Órgão'!I37</f>
        <v>0</v>
      </c>
      <c r="E20" t="str">
        <f>+'TAB 1 Codificação CC Órgão'!K37</f>
        <v>-</v>
      </c>
      <c r="H20">
        <f>+'TAB 1 Codificação CC Órgão'!M38</f>
        <v>0</v>
      </c>
      <c r="I20">
        <f>+'TAB 1 Codificação CC Órgão'!L37</f>
        <v>0</v>
      </c>
      <c r="J20">
        <f>+'TAB 1 Codificação CC Órgão'!N37</f>
        <v>0</v>
      </c>
      <c r="K20">
        <f>+'TAB 1 Codificação CC Órgão'!O37</f>
        <v>0</v>
      </c>
      <c r="L20">
        <f>+'TAB 1 Codificação CC Órgão'!P37</f>
        <v>0</v>
      </c>
      <c r="M20">
        <f>+'TAB 1 Codificação CC Órgão'!Q37</f>
        <v>0</v>
      </c>
      <c r="P20" s="129" t="str">
        <f>+'TAB 1 Codificação CC Órgão'!J37</f>
        <v>A</v>
      </c>
      <c r="Q20">
        <f t="shared" si="0"/>
        <v>0</v>
      </c>
    </row>
    <row r="21" spans="1:17">
      <c r="A21">
        <f t="shared" si="1"/>
        <v>22</v>
      </c>
      <c r="C21" t="str">
        <f>IF('TAB 1 Codificação CC Órgão'!A38='TAB 1 Codificação CC Órgão'!$A$20,"-",'TAB 1 Codificação CC Órgão'!A38)</f>
        <v>22.1.....</v>
      </c>
      <c r="D21">
        <f>+'TAB 1 Codificação CC Órgão'!I38</f>
        <v>0</v>
      </c>
      <c r="E21" t="str">
        <f>+'TAB 1 Codificação CC Órgão'!K38</f>
        <v>-</v>
      </c>
      <c r="H21">
        <f>+'TAB 1 Codificação CC Órgão'!M39</f>
        <v>0</v>
      </c>
      <c r="I21">
        <f>+'TAB 1 Codificação CC Órgão'!L38</f>
        <v>0</v>
      </c>
      <c r="J21">
        <f>+'TAB 1 Codificação CC Órgão'!N38</f>
        <v>0</v>
      </c>
      <c r="K21">
        <f>+'TAB 1 Codificação CC Órgão'!O38</f>
        <v>0</v>
      </c>
      <c r="L21">
        <f>+'TAB 1 Codificação CC Órgão'!P38</f>
        <v>0</v>
      </c>
      <c r="M21">
        <f>+'TAB 1 Codificação CC Órgão'!Q38</f>
        <v>0</v>
      </c>
      <c r="P21" s="129" t="str">
        <f>+'TAB 1 Codificação CC Órgão'!J38</f>
        <v>A</v>
      </c>
      <c r="Q21">
        <f t="shared" si="0"/>
        <v>0</v>
      </c>
    </row>
    <row r="22" spans="1:17">
      <c r="A22">
        <f t="shared" si="1"/>
        <v>22</v>
      </c>
      <c r="C22" t="str">
        <f>IF('TAB 1 Codificação CC Órgão'!A39='TAB 1 Codificação CC Órgão'!$A$20,"-",'TAB 1 Codificação CC Órgão'!A39)</f>
        <v>22.1.....</v>
      </c>
      <c r="D22">
        <f>+'TAB 1 Codificação CC Órgão'!I39</f>
        <v>0</v>
      </c>
      <c r="E22" t="str">
        <f>+'TAB 1 Codificação CC Órgão'!K39</f>
        <v>-</v>
      </c>
      <c r="H22">
        <f>+'TAB 1 Codificação CC Órgão'!M40</f>
        <v>0</v>
      </c>
      <c r="I22">
        <f>+'TAB 1 Codificação CC Órgão'!L39</f>
        <v>0</v>
      </c>
      <c r="J22">
        <f>+'TAB 1 Codificação CC Órgão'!N39</f>
        <v>0</v>
      </c>
      <c r="K22">
        <f>+'TAB 1 Codificação CC Órgão'!O39</f>
        <v>0</v>
      </c>
      <c r="L22">
        <f>+'TAB 1 Codificação CC Órgão'!P39</f>
        <v>0</v>
      </c>
      <c r="M22">
        <f>+'TAB 1 Codificação CC Órgão'!Q39</f>
        <v>0</v>
      </c>
      <c r="P22" s="129" t="str">
        <f>+'TAB 1 Codificação CC Órgão'!J39</f>
        <v>A</v>
      </c>
      <c r="Q22">
        <f t="shared" si="0"/>
        <v>0</v>
      </c>
    </row>
    <row r="23" spans="1:17">
      <c r="A23">
        <f t="shared" si="1"/>
        <v>22</v>
      </c>
      <c r="C23" t="str">
        <f>IF('TAB 1 Codificação CC Órgão'!A40='TAB 1 Codificação CC Órgão'!$A$20,"-",'TAB 1 Codificação CC Órgão'!A40)</f>
        <v>22.1.....</v>
      </c>
      <c r="D23">
        <f>+'TAB 1 Codificação CC Órgão'!I40</f>
        <v>0</v>
      </c>
      <c r="E23" t="str">
        <f>+'TAB 1 Codificação CC Órgão'!K40</f>
        <v>-</v>
      </c>
      <c r="H23">
        <f>+'TAB 1 Codificação CC Órgão'!M41</f>
        <v>0</v>
      </c>
      <c r="I23">
        <f>+'TAB 1 Codificação CC Órgão'!L40</f>
        <v>0</v>
      </c>
      <c r="J23">
        <f>+'TAB 1 Codificação CC Órgão'!N40</f>
        <v>0</v>
      </c>
      <c r="K23">
        <f>+'TAB 1 Codificação CC Órgão'!O40</f>
        <v>0</v>
      </c>
      <c r="L23">
        <f>+'TAB 1 Codificação CC Órgão'!P40</f>
        <v>0</v>
      </c>
      <c r="M23">
        <f>+'TAB 1 Codificação CC Órgão'!Q40</f>
        <v>0</v>
      </c>
      <c r="P23" s="129" t="str">
        <f>+'TAB 1 Codificação CC Órgão'!J40</f>
        <v>A</v>
      </c>
      <c r="Q23">
        <f t="shared" si="0"/>
        <v>0</v>
      </c>
    </row>
    <row r="24" spans="1:17">
      <c r="A24">
        <f t="shared" si="1"/>
        <v>22</v>
      </c>
      <c r="C24" t="str">
        <f>IF('TAB 1 Codificação CC Órgão'!A41='TAB 1 Codificação CC Órgão'!$A$20,"-",'TAB 1 Codificação CC Órgão'!A41)</f>
        <v>22.1.....</v>
      </c>
      <c r="D24">
        <f>+'TAB 1 Codificação CC Órgão'!I41</f>
        <v>0</v>
      </c>
      <c r="E24" t="str">
        <f>+'TAB 1 Codificação CC Órgão'!K41</f>
        <v>-</v>
      </c>
      <c r="H24">
        <f>+'TAB 1 Codificação CC Órgão'!M42</f>
        <v>0</v>
      </c>
      <c r="I24">
        <f>+'TAB 1 Codificação CC Órgão'!L41</f>
        <v>0</v>
      </c>
      <c r="J24">
        <f>+'TAB 1 Codificação CC Órgão'!N41</f>
        <v>0</v>
      </c>
      <c r="K24">
        <f>+'TAB 1 Codificação CC Órgão'!O41</f>
        <v>0</v>
      </c>
      <c r="L24">
        <f>+'TAB 1 Codificação CC Órgão'!P41</f>
        <v>0</v>
      </c>
      <c r="M24">
        <f>+'TAB 1 Codificação CC Órgão'!Q41</f>
        <v>0</v>
      </c>
      <c r="P24" s="129" t="str">
        <f>+'TAB 1 Codificação CC Órgão'!J41</f>
        <v>A</v>
      </c>
      <c r="Q24">
        <f t="shared" si="0"/>
        <v>0</v>
      </c>
    </row>
    <row r="25" spans="1:17">
      <c r="A25">
        <f t="shared" si="1"/>
        <v>22</v>
      </c>
      <c r="C25" t="str">
        <f>IF('TAB 1 Codificação CC Órgão'!A42='TAB 1 Codificação CC Órgão'!$A$20,"-",'TAB 1 Codificação CC Órgão'!A42)</f>
        <v>22.1.....</v>
      </c>
      <c r="D25">
        <f>+'TAB 1 Codificação CC Órgão'!I42</f>
        <v>0</v>
      </c>
      <c r="E25" t="str">
        <f>+'TAB 1 Codificação CC Órgão'!K42</f>
        <v>-</v>
      </c>
      <c r="H25">
        <f>+'TAB 1 Codificação CC Órgão'!M43</f>
        <v>0</v>
      </c>
      <c r="I25">
        <f>+'TAB 1 Codificação CC Órgão'!L42</f>
        <v>0</v>
      </c>
      <c r="J25">
        <f>+'TAB 1 Codificação CC Órgão'!N42</f>
        <v>0</v>
      </c>
      <c r="K25">
        <f>+'TAB 1 Codificação CC Órgão'!O42</f>
        <v>0</v>
      </c>
      <c r="L25">
        <f>+'TAB 1 Codificação CC Órgão'!P42</f>
        <v>0</v>
      </c>
      <c r="M25">
        <f>+'TAB 1 Codificação CC Órgão'!Q42</f>
        <v>0</v>
      </c>
      <c r="P25" s="129" t="str">
        <f>+'TAB 1 Codificação CC Órgão'!J42</f>
        <v>A</v>
      </c>
      <c r="Q25">
        <f t="shared" si="0"/>
        <v>0</v>
      </c>
    </row>
    <row r="26" spans="1:17">
      <c r="A26">
        <f t="shared" si="1"/>
        <v>22</v>
      </c>
      <c r="C26" t="str">
        <f>IF('TAB 1 Codificação CC Órgão'!A43='TAB 1 Codificação CC Órgão'!$A$20,"-",'TAB 1 Codificação CC Órgão'!A43)</f>
        <v>22.1.....</v>
      </c>
      <c r="D26">
        <f>+'TAB 1 Codificação CC Órgão'!I43</f>
        <v>0</v>
      </c>
      <c r="E26" t="str">
        <f>+'TAB 1 Codificação CC Órgão'!K43</f>
        <v>-</v>
      </c>
      <c r="H26">
        <f>+'TAB 1 Codificação CC Órgão'!M44</f>
        <v>0</v>
      </c>
      <c r="I26">
        <f>+'TAB 1 Codificação CC Órgão'!L43</f>
        <v>0</v>
      </c>
      <c r="J26">
        <f>+'TAB 1 Codificação CC Órgão'!N43</f>
        <v>0</v>
      </c>
      <c r="K26">
        <f>+'TAB 1 Codificação CC Órgão'!O43</f>
        <v>0</v>
      </c>
      <c r="L26">
        <f>+'TAB 1 Codificação CC Órgão'!P43</f>
        <v>0</v>
      </c>
      <c r="M26">
        <f>+'TAB 1 Codificação CC Órgão'!Q43</f>
        <v>0</v>
      </c>
      <c r="P26" s="129" t="str">
        <f>+'TAB 1 Codificação CC Órgão'!J43</f>
        <v>A</v>
      </c>
      <c r="Q26">
        <f t="shared" si="0"/>
        <v>0</v>
      </c>
    </row>
    <row r="27" spans="1:17">
      <c r="A27">
        <f t="shared" si="1"/>
        <v>22</v>
      </c>
      <c r="C27" t="str">
        <f>IF('TAB 1 Codificação CC Órgão'!A44='TAB 1 Codificação CC Órgão'!$A$20,"-",'TAB 1 Codificação CC Órgão'!A44)</f>
        <v>22.1.....</v>
      </c>
      <c r="D27">
        <f>+'TAB 1 Codificação CC Órgão'!I44</f>
        <v>0</v>
      </c>
      <c r="E27" t="str">
        <f>+'TAB 1 Codificação CC Órgão'!K44</f>
        <v>-</v>
      </c>
      <c r="H27">
        <f>+'TAB 1 Codificação CC Órgão'!M45</f>
        <v>0</v>
      </c>
      <c r="I27">
        <f>+'TAB 1 Codificação CC Órgão'!L44</f>
        <v>0</v>
      </c>
      <c r="J27">
        <f>+'TAB 1 Codificação CC Órgão'!N44</f>
        <v>0</v>
      </c>
      <c r="K27">
        <f>+'TAB 1 Codificação CC Órgão'!O44</f>
        <v>0</v>
      </c>
      <c r="L27">
        <f>+'TAB 1 Codificação CC Órgão'!P44</f>
        <v>0</v>
      </c>
      <c r="M27">
        <f>+'TAB 1 Codificação CC Órgão'!Q44</f>
        <v>0</v>
      </c>
      <c r="P27" s="129" t="str">
        <f>+'TAB 1 Codificação CC Órgão'!J44</f>
        <v>A</v>
      </c>
      <c r="Q27">
        <f t="shared" si="0"/>
        <v>0</v>
      </c>
    </row>
    <row r="28" spans="1:17">
      <c r="A28">
        <f t="shared" si="1"/>
        <v>22</v>
      </c>
      <c r="C28" t="str">
        <f>IF('TAB 1 Codificação CC Órgão'!A45='TAB 1 Codificação CC Órgão'!$A$20,"-",'TAB 1 Codificação CC Órgão'!A45)</f>
        <v>22.1.....</v>
      </c>
      <c r="D28">
        <f>+'TAB 1 Codificação CC Órgão'!I45</f>
        <v>0</v>
      </c>
      <c r="E28" t="str">
        <f>+'TAB 1 Codificação CC Órgão'!K45</f>
        <v>-</v>
      </c>
      <c r="H28">
        <f>+'TAB 1 Codificação CC Órgão'!M46</f>
        <v>0</v>
      </c>
      <c r="I28">
        <f>+'TAB 1 Codificação CC Órgão'!L45</f>
        <v>0</v>
      </c>
      <c r="J28">
        <f>+'TAB 1 Codificação CC Órgão'!N45</f>
        <v>0</v>
      </c>
      <c r="K28">
        <f>+'TAB 1 Codificação CC Órgão'!O45</f>
        <v>0</v>
      </c>
      <c r="L28">
        <f>+'TAB 1 Codificação CC Órgão'!P45</f>
        <v>0</v>
      </c>
      <c r="M28">
        <f>+'TAB 1 Codificação CC Órgão'!Q45</f>
        <v>0</v>
      </c>
      <c r="P28" s="129" t="str">
        <f>+'TAB 1 Codificação CC Órgão'!J45</f>
        <v>A</v>
      </c>
      <c r="Q28">
        <f t="shared" si="0"/>
        <v>0</v>
      </c>
    </row>
    <row r="29" spans="1:17">
      <c r="A29">
        <f t="shared" si="1"/>
        <v>22</v>
      </c>
      <c r="C29" t="str">
        <f>IF('TAB 1 Codificação CC Órgão'!A46='TAB 1 Codificação CC Órgão'!$A$20,"-",'TAB 1 Codificação CC Órgão'!A46)</f>
        <v>22.1.....</v>
      </c>
      <c r="D29">
        <f>+'TAB 1 Codificação CC Órgão'!I46</f>
        <v>0</v>
      </c>
      <c r="E29" t="str">
        <f>+'TAB 1 Codificação CC Órgão'!K46</f>
        <v>-</v>
      </c>
      <c r="H29">
        <f>+'TAB 1 Codificação CC Órgão'!M47</f>
        <v>0</v>
      </c>
      <c r="I29">
        <f>+'TAB 1 Codificação CC Órgão'!L46</f>
        <v>0</v>
      </c>
      <c r="J29">
        <f>+'TAB 1 Codificação CC Órgão'!N46</f>
        <v>0</v>
      </c>
      <c r="K29">
        <f>+'TAB 1 Codificação CC Órgão'!O46</f>
        <v>0</v>
      </c>
      <c r="L29">
        <f>+'TAB 1 Codificação CC Órgão'!P46</f>
        <v>0</v>
      </c>
      <c r="M29">
        <f>+'TAB 1 Codificação CC Órgão'!Q46</f>
        <v>0</v>
      </c>
      <c r="P29" s="129" t="str">
        <f>+'TAB 1 Codificação CC Órgão'!J46</f>
        <v>A</v>
      </c>
      <c r="Q29">
        <f t="shared" si="0"/>
        <v>0</v>
      </c>
    </row>
    <row r="30" spans="1:17">
      <c r="A30">
        <f t="shared" si="1"/>
        <v>22</v>
      </c>
      <c r="C30" t="str">
        <f>IF('TAB 1 Codificação CC Órgão'!A47='TAB 1 Codificação CC Órgão'!$A$20,"-",'TAB 1 Codificação CC Órgão'!A47)</f>
        <v>22.1.....</v>
      </c>
      <c r="D30">
        <f>+'TAB 1 Codificação CC Órgão'!I47</f>
        <v>0</v>
      </c>
      <c r="E30" t="str">
        <f>+'TAB 1 Codificação CC Órgão'!K47</f>
        <v>-</v>
      </c>
      <c r="H30">
        <f>+'TAB 1 Codificação CC Órgão'!M48</f>
        <v>0</v>
      </c>
      <c r="I30">
        <f>+'TAB 1 Codificação CC Órgão'!L47</f>
        <v>0</v>
      </c>
      <c r="J30">
        <f>+'TAB 1 Codificação CC Órgão'!N47</f>
        <v>0</v>
      </c>
      <c r="K30">
        <f>+'TAB 1 Codificação CC Órgão'!O47</f>
        <v>0</v>
      </c>
      <c r="L30">
        <f>+'TAB 1 Codificação CC Órgão'!P47</f>
        <v>0</v>
      </c>
      <c r="M30">
        <f>+'TAB 1 Codificação CC Órgão'!Q47</f>
        <v>0</v>
      </c>
      <c r="P30" s="129" t="str">
        <f>+'TAB 1 Codificação CC Órgão'!J47</f>
        <v>A</v>
      </c>
      <c r="Q30">
        <f t="shared" si="0"/>
        <v>0</v>
      </c>
    </row>
    <row r="31" spans="1:17">
      <c r="A31">
        <f t="shared" si="1"/>
        <v>22</v>
      </c>
      <c r="C31" t="str">
        <f>IF('TAB 1 Codificação CC Órgão'!A48='TAB 1 Codificação CC Órgão'!$A$20,"-",'TAB 1 Codificação CC Órgão'!A48)</f>
        <v>22.1.....</v>
      </c>
      <c r="D31">
        <f>+'TAB 1 Codificação CC Órgão'!I48</f>
        <v>0</v>
      </c>
      <c r="E31" t="str">
        <f>+'TAB 1 Codificação CC Órgão'!K48</f>
        <v>-</v>
      </c>
      <c r="H31">
        <f>+'TAB 1 Codificação CC Órgão'!M49</f>
        <v>0</v>
      </c>
      <c r="I31">
        <f>+'TAB 1 Codificação CC Órgão'!L48</f>
        <v>0</v>
      </c>
      <c r="J31">
        <f>+'TAB 1 Codificação CC Órgão'!N48</f>
        <v>0</v>
      </c>
      <c r="K31">
        <f>+'TAB 1 Codificação CC Órgão'!O48</f>
        <v>0</v>
      </c>
      <c r="L31">
        <f>+'TAB 1 Codificação CC Órgão'!P48</f>
        <v>0</v>
      </c>
      <c r="M31">
        <f>+'TAB 1 Codificação CC Órgão'!Q48</f>
        <v>0</v>
      </c>
      <c r="P31" s="129" t="str">
        <f>+'TAB 1 Codificação CC Órgão'!J48</f>
        <v>A</v>
      </c>
      <c r="Q31">
        <f t="shared" si="0"/>
        <v>0</v>
      </c>
    </row>
    <row r="32" spans="1:17">
      <c r="A32">
        <f t="shared" si="1"/>
        <v>22</v>
      </c>
      <c r="C32" t="str">
        <f>IF('TAB 1 Codificação CC Órgão'!A49='TAB 1 Codificação CC Órgão'!$A$20,"-",'TAB 1 Codificação CC Órgão'!A49)</f>
        <v>22.1.....</v>
      </c>
      <c r="D32">
        <f>+'TAB 1 Codificação CC Órgão'!I49</f>
        <v>0</v>
      </c>
      <c r="E32" t="str">
        <f>+'TAB 1 Codificação CC Órgão'!K49</f>
        <v>-</v>
      </c>
      <c r="H32">
        <f>+'TAB 1 Codificação CC Órgão'!M50</f>
        <v>0</v>
      </c>
      <c r="I32">
        <f>+'TAB 1 Codificação CC Órgão'!L49</f>
        <v>0</v>
      </c>
      <c r="J32">
        <f>+'TAB 1 Codificação CC Órgão'!N49</f>
        <v>0</v>
      </c>
      <c r="K32">
        <f>+'TAB 1 Codificação CC Órgão'!O49</f>
        <v>0</v>
      </c>
      <c r="L32">
        <f>+'TAB 1 Codificação CC Órgão'!P49</f>
        <v>0</v>
      </c>
      <c r="M32">
        <f>+'TAB 1 Codificação CC Órgão'!Q49</f>
        <v>0</v>
      </c>
      <c r="P32" s="129" t="str">
        <f>+'TAB 1 Codificação CC Órgão'!J49</f>
        <v>A</v>
      </c>
      <c r="Q32">
        <f t="shared" si="0"/>
        <v>0</v>
      </c>
    </row>
    <row r="33" spans="1:17">
      <c r="A33">
        <f t="shared" si="1"/>
        <v>22</v>
      </c>
      <c r="C33" t="str">
        <f>IF('TAB 1 Codificação CC Órgão'!A50='TAB 1 Codificação CC Órgão'!$A$20,"-",'TAB 1 Codificação CC Órgão'!A50)</f>
        <v>22.1.....</v>
      </c>
      <c r="D33">
        <f>+'TAB 1 Codificação CC Órgão'!I50</f>
        <v>0</v>
      </c>
      <c r="E33" t="str">
        <f>+'TAB 1 Codificação CC Órgão'!K50</f>
        <v>-</v>
      </c>
      <c r="H33">
        <f>+'TAB 1 Codificação CC Órgão'!M51</f>
        <v>0</v>
      </c>
      <c r="I33">
        <f>+'TAB 1 Codificação CC Órgão'!L50</f>
        <v>0</v>
      </c>
      <c r="J33">
        <f>+'TAB 1 Codificação CC Órgão'!N50</f>
        <v>0</v>
      </c>
      <c r="K33">
        <f>+'TAB 1 Codificação CC Órgão'!O50</f>
        <v>0</v>
      </c>
      <c r="L33">
        <f>+'TAB 1 Codificação CC Órgão'!P50</f>
        <v>0</v>
      </c>
      <c r="M33">
        <f>+'TAB 1 Codificação CC Órgão'!Q50</f>
        <v>0</v>
      </c>
      <c r="P33" s="129" t="str">
        <f>+'TAB 1 Codificação CC Órgão'!J50</f>
        <v>A</v>
      </c>
      <c r="Q33">
        <f t="shared" si="0"/>
        <v>0</v>
      </c>
    </row>
    <row r="34" spans="1:17">
      <c r="A34">
        <f t="shared" si="1"/>
        <v>22</v>
      </c>
      <c r="C34" t="str">
        <f>IF('TAB 1 Codificação CC Órgão'!A51='TAB 1 Codificação CC Órgão'!$A$20,"-",'TAB 1 Codificação CC Órgão'!A51)</f>
        <v>22.1.....</v>
      </c>
      <c r="D34">
        <f>+'TAB 1 Codificação CC Órgão'!I51</f>
        <v>0</v>
      </c>
      <c r="E34" t="str">
        <f>+'TAB 1 Codificação CC Órgão'!K51</f>
        <v>-</v>
      </c>
      <c r="H34">
        <f>+'TAB 1 Codificação CC Órgão'!M52</f>
        <v>0</v>
      </c>
      <c r="I34">
        <f>+'TAB 1 Codificação CC Órgão'!L51</f>
        <v>0</v>
      </c>
      <c r="J34">
        <f>+'TAB 1 Codificação CC Órgão'!N51</f>
        <v>0</v>
      </c>
      <c r="K34">
        <f>+'TAB 1 Codificação CC Órgão'!O51</f>
        <v>0</v>
      </c>
      <c r="L34">
        <f>+'TAB 1 Codificação CC Órgão'!P51</f>
        <v>0</v>
      </c>
      <c r="M34">
        <f>+'TAB 1 Codificação CC Órgão'!Q51</f>
        <v>0</v>
      </c>
      <c r="P34" s="129" t="str">
        <f>+'TAB 1 Codificação CC Órgão'!J51</f>
        <v>A</v>
      </c>
      <c r="Q34">
        <f t="shared" si="0"/>
        <v>0</v>
      </c>
    </row>
    <row r="35" spans="1:17">
      <c r="A35">
        <f t="shared" si="1"/>
        <v>22</v>
      </c>
      <c r="C35" t="str">
        <f>IF('TAB 1 Codificação CC Órgão'!A52='TAB 1 Codificação CC Órgão'!$A$20,"-",'TAB 1 Codificação CC Órgão'!A52)</f>
        <v>22.1.....</v>
      </c>
      <c r="D35">
        <f>+'TAB 1 Codificação CC Órgão'!I52</f>
        <v>0</v>
      </c>
      <c r="E35" t="str">
        <f>+'TAB 1 Codificação CC Órgão'!K52</f>
        <v>-</v>
      </c>
      <c r="H35">
        <f>+'TAB 1 Codificação CC Órgão'!M53</f>
        <v>0</v>
      </c>
      <c r="I35">
        <f>+'TAB 1 Codificação CC Órgão'!L52</f>
        <v>0</v>
      </c>
      <c r="J35">
        <f>+'TAB 1 Codificação CC Órgão'!N52</f>
        <v>0</v>
      </c>
      <c r="K35">
        <f>+'TAB 1 Codificação CC Órgão'!O52</f>
        <v>0</v>
      </c>
      <c r="L35">
        <f>+'TAB 1 Codificação CC Órgão'!P52</f>
        <v>0</v>
      </c>
      <c r="M35">
        <f>+'TAB 1 Codificação CC Órgão'!Q52</f>
        <v>0</v>
      </c>
      <c r="P35" s="129" t="str">
        <f>+'TAB 1 Codificação CC Órgão'!J52</f>
        <v>A</v>
      </c>
      <c r="Q35">
        <f t="shared" si="0"/>
        <v>0</v>
      </c>
    </row>
    <row r="36" spans="1:17">
      <c r="A36">
        <f t="shared" si="1"/>
        <v>22</v>
      </c>
      <c r="C36" t="str">
        <f>IF('TAB 1 Codificação CC Órgão'!A53='TAB 1 Codificação CC Órgão'!$A$20,"-",'TAB 1 Codificação CC Órgão'!A53)</f>
        <v>22.1.....</v>
      </c>
      <c r="D36">
        <f>+'TAB 1 Codificação CC Órgão'!I53</f>
        <v>0</v>
      </c>
      <c r="E36" t="str">
        <f>+'TAB 1 Codificação CC Órgão'!K53</f>
        <v>-</v>
      </c>
      <c r="H36">
        <f>+'TAB 1 Codificação CC Órgão'!M54</f>
        <v>0</v>
      </c>
      <c r="I36">
        <f>+'TAB 1 Codificação CC Órgão'!L53</f>
        <v>0</v>
      </c>
      <c r="J36">
        <f>+'TAB 1 Codificação CC Órgão'!N53</f>
        <v>0</v>
      </c>
      <c r="K36">
        <f>+'TAB 1 Codificação CC Órgão'!O53</f>
        <v>0</v>
      </c>
      <c r="L36">
        <f>+'TAB 1 Codificação CC Órgão'!P53</f>
        <v>0</v>
      </c>
      <c r="M36">
        <f>+'TAB 1 Codificação CC Órgão'!Q53</f>
        <v>0</v>
      </c>
      <c r="P36" s="129" t="str">
        <f>+'TAB 1 Codificação CC Órgão'!J53</f>
        <v>A</v>
      </c>
      <c r="Q36">
        <f t="shared" si="0"/>
        <v>0</v>
      </c>
    </row>
    <row r="37" spans="1:17">
      <c r="A37">
        <f t="shared" si="1"/>
        <v>22</v>
      </c>
      <c r="C37" t="str">
        <f>IF('TAB 1 Codificação CC Órgão'!A54='TAB 1 Codificação CC Órgão'!$A$20,"-",'TAB 1 Codificação CC Órgão'!A54)</f>
        <v>22.1.....</v>
      </c>
      <c r="D37">
        <f>+'TAB 1 Codificação CC Órgão'!I54</f>
        <v>0</v>
      </c>
      <c r="E37" t="str">
        <f>+'TAB 1 Codificação CC Órgão'!K54</f>
        <v>-</v>
      </c>
      <c r="H37">
        <f>+'TAB 1 Codificação CC Órgão'!M55</f>
        <v>0</v>
      </c>
      <c r="I37">
        <f>+'TAB 1 Codificação CC Órgão'!L54</f>
        <v>0</v>
      </c>
      <c r="J37">
        <f>+'TAB 1 Codificação CC Órgão'!N54</f>
        <v>0</v>
      </c>
      <c r="K37">
        <f>+'TAB 1 Codificação CC Órgão'!O54</f>
        <v>0</v>
      </c>
      <c r="L37">
        <f>+'TAB 1 Codificação CC Órgão'!P54</f>
        <v>0</v>
      </c>
      <c r="M37">
        <f>+'TAB 1 Codificação CC Órgão'!Q54</f>
        <v>0</v>
      </c>
      <c r="P37" s="129" t="str">
        <f>+'TAB 1 Codificação CC Órgão'!J54</f>
        <v>A</v>
      </c>
      <c r="Q37">
        <f t="shared" si="0"/>
        <v>0</v>
      </c>
    </row>
    <row r="38" spans="1:17">
      <c r="A38">
        <f t="shared" si="1"/>
        <v>22</v>
      </c>
      <c r="C38" t="str">
        <f>IF('TAB 1 Codificação CC Órgão'!A55='TAB 1 Codificação CC Órgão'!$A$20,"-",'TAB 1 Codificação CC Órgão'!A55)</f>
        <v>22.1.....</v>
      </c>
      <c r="D38">
        <f>+'TAB 1 Codificação CC Órgão'!I55</f>
        <v>0</v>
      </c>
      <c r="E38" t="str">
        <f>+'TAB 1 Codificação CC Órgão'!K55</f>
        <v>-</v>
      </c>
      <c r="H38">
        <f>+'TAB 1 Codificação CC Órgão'!M56</f>
        <v>0</v>
      </c>
      <c r="I38">
        <f>+'TAB 1 Codificação CC Órgão'!L55</f>
        <v>0</v>
      </c>
      <c r="J38">
        <f>+'TAB 1 Codificação CC Órgão'!N55</f>
        <v>0</v>
      </c>
      <c r="K38">
        <f>+'TAB 1 Codificação CC Órgão'!O55</f>
        <v>0</v>
      </c>
      <c r="L38">
        <f>+'TAB 1 Codificação CC Órgão'!P55</f>
        <v>0</v>
      </c>
      <c r="M38">
        <f>+'TAB 1 Codificação CC Órgão'!Q55</f>
        <v>0</v>
      </c>
      <c r="P38" s="129" t="str">
        <f>+'TAB 1 Codificação CC Órgão'!J55</f>
        <v>A</v>
      </c>
      <c r="Q38">
        <f t="shared" si="0"/>
        <v>0</v>
      </c>
    </row>
    <row r="39" spans="1:17">
      <c r="A39">
        <f t="shared" si="1"/>
        <v>22</v>
      </c>
      <c r="C39" t="str">
        <f>IF('TAB 1 Codificação CC Órgão'!A56='TAB 1 Codificação CC Órgão'!$A$20,"-",'TAB 1 Codificação CC Órgão'!A56)</f>
        <v>22.1.....</v>
      </c>
      <c r="D39">
        <f>+'TAB 1 Codificação CC Órgão'!I56</f>
        <v>0</v>
      </c>
      <c r="E39" t="str">
        <f>+'TAB 1 Codificação CC Órgão'!K56</f>
        <v>-</v>
      </c>
      <c r="H39">
        <f>+'TAB 1 Codificação CC Órgão'!M57</f>
        <v>0</v>
      </c>
      <c r="I39">
        <f>+'TAB 1 Codificação CC Órgão'!L56</f>
        <v>0</v>
      </c>
      <c r="J39">
        <f>+'TAB 1 Codificação CC Órgão'!N56</f>
        <v>0</v>
      </c>
      <c r="K39">
        <f>+'TAB 1 Codificação CC Órgão'!O56</f>
        <v>0</v>
      </c>
      <c r="L39">
        <f>+'TAB 1 Codificação CC Órgão'!P56</f>
        <v>0</v>
      </c>
      <c r="M39">
        <f>+'TAB 1 Codificação CC Órgão'!Q56</f>
        <v>0</v>
      </c>
      <c r="P39" s="129" t="str">
        <f>+'TAB 1 Codificação CC Órgão'!J56</f>
        <v>A</v>
      </c>
      <c r="Q39">
        <f t="shared" si="0"/>
        <v>0</v>
      </c>
    </row>
    <row r="40" spans="1:17">
      <c r="A40">
        <f t="shared" si="1"/>
        <v>22</v>
      </c>
      <c r="C40" t="str">
        <f>IF('TAB 1 Codificação CC Órgão'!A57='TAB 1 Codificação CC Órgão'!$A$20,"-",'TAB 1 Codificação CC Órgão'!A57)</f>
        <v>22.1.....</v>
      </c>
      <c r="D40">
        <f>+'TAB 1 Codificação CC Órgão'!I57</f>
        <v>0</v>
      </c>
      <c r="E40" t="str">
        <f>+'TAB 1 Codificação CC Órgão'!K57</f>
        <v>-</v>
      </c>
      <c r="H40">
        <f>+'TAB 1 Codificação CC Órgão'!M58</f>
        <v>0</v>
      </c>
      <c r="I40">
        <f>+'TAB 1 Codificação CC Órgão'!L57</f>
        <v>0</v>
      </c>
      <c r="J40">
        <f>+'TAB 1 Codificação CC Órgão'!N57</f>
        <v>0</v>
      </c>
      <c r="K40">
        <f>+'TAB 1 Codificação CC Órgão'!O57</f>
        <v>0</v>
      </c>
      <c r="L40">
        <f>+'TAB 1 Codificação CC Órgão'!P57</f>
        <v>0</v>
      </c>
      <c r="M40">
        <f>+'TAB 1 Codificação CC Órgão'!Q57</f>
        <v>0</v>
      </c>
      <c r="P40" s="129" t="str">
        <f>+'TAB 1 Codificação CC Órgão'!J57</f>
        <v>A</v>
      </c>
      <c r="Q40">
        <f t="shared" si="0"/>
        <v>0</v>
      </c>
    </row>
    <row r="41" spans="1:17">
      <c r="A41">
        <f t="shared" si="1"/>
        <v>22</v>
      </c>
      <c r="C41" t="str">
        <f>IF('TAB 1 Codificação CC Órgão'!A58='TAB 1 Codificação CC Órgão'!$A$20,"-",'TAB 1 Codificação CC Órgão'!A58)</f>
        <v>22.1.....</v>
      </c>
      <c r="D41">
        <f>+'TAB 1 Codificação CC Órgão'!I58</f>
        <v>0</v>
      </c>
      <c r="E41" t="str">
        <f>+'TAB 1 Codificação CC Órgão'!K58</f>
        <v>-</v>
      </c>
      <c r="H41">
        <f>+'TAB 1 Codificação CC Órgão'!M59</f>
        <v>0</v>
      </c>
      <c r="I41">
        <f>+'TAB 1 Codificação CC Órgão'!L58</f>
        <v>0</v>
      </c>
      <c r="J41">
        <f>+'TAB 1 Codificação CC Órgão'!N58</f>
        <v>0</v>
      </c>
      <c r="K41">
        <f>+'TAB 1 Codificação CC Órgão'!O58</f>
        <v>0</v>
      </c>
      <c r="L41">
        <f>+'TAB 1 Codificação CC Órgão'!P58</f>
        <v>0</v>
      </c>
      <c r="M41">
        <f>+'TAB 1 Codificação CC Órgão'!Q58</f>
        <v>0</v>
      </c>
      <c r="P41" s="129" t="str">
        <f>+'TAB 1 Codificação CC Órgão'!J58</f>
        <v>A</v>
      </c>
      <c r="Q41">
        <f t="shared" si="0"/>
        <v>0</v>
      </c>
    </row>
    <row r="42" spans="1:17">
      <c r="A42">
        <f t="shared" si="1"/>
        <v>22</v>
      </c>
      <c r="C42" t="str">
        <f>IF('TAB 1 Codificação CC Órgão'!A59='TAB 1 Codificação CC Órgão'!$A$20,"-",'TAB 1 Codificação CC Órgão'!A59)</f>
        <v>22.1.....</v>
      </c>
      <c r="D42">
        <f>+'TAB 1 Codificação CC Órgão'!I59</f>
        <v>0</v>
      </c>
      <c r="E42" t="str">
        <f>+'TAB 1 Codificação CC Órgão'!K59</f>
        <v>-</v>
      </c>
      <c r="H42">
        <f>+'TAB 1 Codificação CC Órgão'!M60</f>
        <v>0</v>
      </c>
      <c r="I42">
        <f>+'TAB 1 Codificação CC Órgão'!L59</f>
        <v>0</v>
      </c>
      <c r="J42">
        <f>+'TAB 1 Codificação CC Órgão'!N59</f>
        <v>0</v>
      </c>
      <c r="K42">
        <f>+'TAB 1 Codificação CC Órgão'!O59</f>
        <v>0</v>
      </c>
      <c r="L42">
        <f>+'TAB 1 Codificação CC Órgão'!P59</f>
        <v>0</v>
      </c>
      <c r="M42">
        <f>+'TAB 1 Codificação CC Órgão'!Q59</f>
        <v>0</v>
      </c>
      <c r="P42" s="129" t="str">
        <f>+'TAB 1 Codificação CC Órgão'!J59</f>
        <v>A</v>
      </c>
      <c r="Q42">
        <f t="shared" si="0"/>
        <v>0</v>
      </c>
    </row>
    <row r="43" spans="1:17">
      <c r="A43">
        <f t="shared" si="1"/>
        <v>22</v>
      </c>
      <c r="C43" t="str">
        <f>IF('TAB 1 Codificação CC Órgão'!A60='TAB 1 Codificação CC Órgão'!$A$20,"-",'TAB 1 Codificação CC Órgão'!A60)</f>
        <v>22.1.....</v>
      </c>
      <c r="D43">
        <f>+'TAB 1 Codificação CC Órgão'!I60</f>
        <v>0</v>
      </c>
      <c r="E43" t="str">
        <f>+'TAB 1 Codificação CC Órgão'!K60</f>
        <v>-</v>
      </c>
      <c r="H43">
        <f>+'TAB 1 Codificação CC Órgão'!M61</f>
        <v>0</v>
      </c>
      <c r="I43">
        <f>+'TAB 1 Codificação CC Órgão'!L60</f>
        <v>0</v>
      </c>
      <c r="J43">
        <f>+'TAB 1 Codificação CC Órgão'!N60</f>
        <v>0</v>
      </c>
      <c r="K43">
        <f>+'TAB 1 Codificação CC Órgão'!O60</f>
        <v>0</v>
      </c>
      <c r="L43">
        <f>+'TAB 1 Codificação CC Órgão'!P60</f>
        <v>0</v>
      </c>
      <c r="M43">
        <f>+'TAB 1 Codificação CC Órgão'!Q60</f>
        <v>0</v>
      </c>
      <c r="P43" s="129" t="str">
        <f>+'TAB 1 Codificação CC Órgão'!J60</f>
        <v>A</v>
      </c>
      <c r="Q43">
        <f t="shared" si="0"/>
        <v>0</v>
      </c>
    </row>
    <row r="44" spans="1:17">
      <c r="A44">
        <f t="shared" si="1"/>
        <v>22</v>
      </c>
      <c r="C44" t="str">
        <f>IF('TAB 1 Codificação CC Órgão'!A61='TAB 1 Codificação CC Órgão'!$A$20,"-",'TAB 1 Codificação CC Órgão'!A61)</f>
        <v>22.1.....</v>
      </c>
      <c r="D44">
        <f>+'TAB 1 Codificação CC Órgão'!I61</f>
        <v>0</v>
      </c>
      <c r="E44" t="str">
        <f>+'TAB 1 Codificação CC Órgão'!K61</f>
        <v>-</v>
      </c>
      <c r="H44">
        <f>+'TAB 1 Codificação CC Órgão'!M62</f>
        <v>0</v>
      </c>
      <c r="I44">
        <f>+'TAB 1 Codificação CC Órgão'!L61</f>
        <v>0</v>
      </c>
      <c r="J44">
        <f>+'TAB 1 Codificação CC Órgão'!N61</f>
        <v>0</v>
      </c>
      <c r="K44">
        <f>+'TAB 1 Codificação CC Órgão'!O61</f>
        <v>0</v>
      </c>
      <c r="L44">
        <f>+'TAB 1 Codificação CC Órgão'!P61</f>
        <v>0</v>
      </c>
      <c r="M44">
        <f>+'TAB 1 Codificação CC Órgão'!Q61</f>
        <v>0</v>
      </c>
      <c r="P44" s="129" t="str">
        <f>+'TAB 1 Codificação CC Órgão'!J61</f>
        <v>A</v>
      </c>
      <c r="Q44">
        <f t="shared" si="0"/>
        <v>0</v>
      </c>
    </row>
    <row r="45" spans="1:17">
      <c r="A45">
        <f t="shared" si="1"/>
        <v>22</v>
      </c>
      <c r="C45" t="str">
        <f>IF('TAB 1 Codificação CC Órgão'!A62='TAB 1 Codificação CC Órgão'!$A$20,"-",'TAB 1 Codificação CC Órgão'!A62)</f>
        <v>22.1.....</v>
      </c>
      <c r="D45">
        <f>+'TAB 1 Codificação CC Órgão'!I62</f>
        <v>0</v>
      </c>
      <c r="E45" t="str">
        <f>+'TAB 1 Codificação CC Órgão'!K62</f>
        <v>-</v>
      </c>
      <c r="H45">
        <f>+'TAB 1 Codificação CC Órgão'!M63</f>
        <v>0</v>
      </c>
      <c r="I45">
        <f>+'TAB 1 Codificação CC Órgão'!L62</f>
        <v>0</v>
      </c>
      <c r="J45">
        <f>+'TAB 1 Codificação CC Órgão'!N62</f>
        <v>0</v>
      </c>
      <c r="K45">
        <f>+'TAB 1 Codificação CC Órgão'!O62</f>
        <v>0</v>
      </c>
      <c r="L45">
        <f>+'TAB 1 Codificação CC Órgão'!P62</f>
        <v>0</v>
      </c>
      <c r="M45">
        <f>+'TAB 1 Codificação CC Órgão'!Q62</f>
        <v>0</v>
      </c>
      <c r="P45" s="129" t="str">
        <f>+'TAB 1 Codificação CC Órgão'!J62</f>
        <v>A</v>
      </c>
      <c r="Q45">
        <f t="shared" si="0"/>
        <v>0</v>
      </c>
    </row>
    <row r="46" spans="1:17">
      <c r="A46">
        <f t="shared" si="1"/>
        <v>22</v>
      </c>
      <c r="C46" t="str">
        <f>IF('TAB 1 Codificação CC Órgão'!A63='TAB 1 Codificação CC Órgão'!$A$20,"-",'TAB 1 Codificação CC Órgão'!A63)</f>
        <v>22.1.....</v>
      </c>
      <c r="D46">
        <f>+'TAB 1 Codificação CC Órgão'!I63</f>
        <v>0</v>
      </c>
      <c r="E46" t="str">
        <f>+'TAB 1 Codificação CC Órgão'!K63</f>
        <v>-</v>
      </c>
      <c r="H46">
        <f>+'TAB 1 Codificação CC Órgão'!M64</f>
        <v>0</v>
      </c>
      <c r="I46">
        <f>+'TAB 1 Codificação CC Órgão'!L63</f>
        <v>0</v>
      </c>
      <c r="J46">
        <f>+'TAB 1 Codificação CC Órgão'!N63</f>
        <v>0</v>
      </c>
      <c r="K46">
        <f>+'TAB 1 Codificação CC Órgão'!O63</f>
        <v>0</v>
      </c>
      <c r="L46">
        <f>+'TAB 1 Codificação CC Órgão'!P63</f>
        <v>0</v>
      </c>
      <c r="M46">
        <f>+'TAB 1 Codificação CC Órgão'!Q63</f>
        <v>0</v>
      </c>
      <c r="P46" s="129" t="str">
        <f>+'TAB 1 Codificação CC Órgão'!J63</f>
        <v>A</v>
      </c>
      <c r="Q46">
        <f t="shared" si="0"/>
        <v>0</v>
      </c>
    </row>
    <row r="47" spans="1:17">
      <c r="A47">
        <f t="shared" si="1"/>
        <v>22</v>
      </c>
      <c r="C47" t="str">
        <f>IF('TAB 1 Codificação CC Órgão'!A64='TAB 1 Codificação CC Órgão'!$A$20,"-",'TAB 1 Codificação CC Órgão'!A64)</f>
        <v>22.1.....</v>
      </c>
      <c r="D47">
        <f>+'TAB 1 Codificação CC Órgão'!I64</f>
        <v>0</v>
      </c>
      <c r="E47" t="str">
        <f>+'TAB 1 Codificação CC Órgão'!K64</f>
        <v>-</v>
      </c>
      <c r="H47">
        <f>+'TAB 1 Codificação CC Órgão'!M65</f>
        <v>0</v>
      </c>
      <c r="I47">
        <f>+'TAB 1 Codificação CC Órgão'!L64</f>
        <v>0</v>
      </c>
      <c r="J47">
        <f>+'TAB 1 Codificação CC Órgão'!N64</f>
        <v>0</v>
      </c>
      <c r="K47">
        <f>+'TAB 1 Codificação CC Órgão'!O64</f>
        <v>0</v>
      </c>
      <c r="L47">
        <f>+'TAB 1 Codificação CC Órgão'!P64</f>
        <v>0</v>
      </c>
      <c r="M47">
        <f>+'TAB 1 Codificação CC Órgão'!Q64</f>
        <v>0</v>
      </c>
      <c r="P47" s="129" t="str">
        <f>+'TAB 1 Codificação CC Órgão'!J64</f>
        <v>A</v>
      </c>
      <c r="Q47">
        <f t="shared" si="0"/>
        <v>0</v>
      </c>
    </row>
    <row r="48" spans="1:17">
      <c r="A48">
        <f t="shared" si="1"/>
        <v>22</v>
      </c>
      <c r="C48" t="str">
        <f>IF('TAB 1 Codificação CC Órgão'!A65='TAB 1 Codificação CC Órgão'!$A$20,"-",'TAB 1 Codificação CC Órgão'!A65)</f>
        <v>22.1.....</v>
      </c>
      <c r="D48">
        <f>+'TAB 1 Codificação CC Órgão'!I65</f>
        <v>0</v>
      </c>
      <c r="E48" t="str">
        <f>+'TAB 1 Codificação CC Órgão'!K65</f>
        <v>-</v>
      </c>
      <c r="H48">
        <f>+'TAB 1 Codificação CC Órgão'!M66</f>
        <v>0</v>
      </c>
      <c r="I48">
        <f>+'TAB 1 Codificação CC Órgão'!L65</f>
        <v>0</v>
      </c>
      <c r="J48">
        <f>+'TAB 1 Codificação CC Órgão'!N65</f>
        <v>0</v>
      </c>
      <c r="K48">
        <f>+'TAB 1 Codificação CC Órgão'!O65</f>
        <v>0</v>
      </c>
      <c r="L48">
        <f>+'TAB 1 Codificação CC Órgão'!P65</f>
        <v>0</v>
      </c>
      <c r="M48">
        <f>+'TAB 1 Codificação CC Órgão'!Q65</f>
        <v>0</v>
      </c>
      <c r="P48" s="129" t="str">
        <f>+'TAB 1 Codificação CC Órgão'!J65</f>
        <v>A</v>
      </c>
      <c r="Q48">
        <f t="shared" si="0"/>
        <v>0</v>
      </c>
    </row>
    <row r="49" spans="1:17">
      <c r="A49">
        <f t="shared" si="1"/>
        <v>22</v>
      </c>
      <c r="C49" t="str">
        <f>IF('TAB 1 Codificação CC Órgão'!A66='TAB 1 Codificação CC Órgão'!$A$20,"-",'TAB 1 Codificação CC Órgão'!A66)</f>
        <v>22.1.....</v>
      </c>
      <c r="D49">
        <f>+'TAB 1 Codificação CC Órgão'!I66</f>
        <v>0</v>
      </c>
      <c r="E49" t="str">
        <f>+'TAB 1 Codificação CC Órgão'!K66</f>
        <v>-</v>
      </c>
      <c r="H49">
        <f>+'TAB 1 Codificação CC Órgão'!M67</f>
        <v>0</v>
      </c>
      <c r="I49">
        <f>+'TAB 1 Codificação CC Órgão'!L66</f>
        <v>0</v>
      </c>
      <c r="J49">
        <f>+'TAB 1 Codificação CC Órgão'!N66</f>
        <v>0</v>
      </c>
      <c r="K49">
        <f>+'TAB 1 Codificação CC Órgão'!O66</f>
        <v>0</v>
      </c>
      <c r="L49">
        <f>+'TAB 1 Codificação CC Órgão'!P66</f>
        <v>0</v>
      </c>
      <c r="M49">
        <f>+'TAB 1 Codificação CC Órgão'!Q66</f>
        <v>0</v>
      </c>
      <c r="P49" s="129" t="str">
        <f>+'TAB 1 Codificação CC Órgão'!J66</f>
        <v>A</v>
      </c>
      <c r="Q49">
        <f t="shared" si="0"/>
        <v>0</v>
      </c>
    </row>
    <row r="50" spans="1:17">
      <c r="A50">
        <f t="shared" si="1"/>
        <v>22</v>
      </c>
      <c r="C50" t="str">
        <f>IF('TAB 1 Codificação CC Órgão'!A67='TAB 1 Codificação CC Órgão'!$A$20,"-",'TAB 1 Codificação CC Órgão'!A67)</f>
        <v>22.1.....</v>
      </c>
      <c r="D50">
        <f>+'TAB 1 Codificação CC Órgão'!I67</f>
        <v>0</v>
      </c>
      <c r="E50" t="str">
        <f>+'TAB 1 Codificação CC Órgão'!K67</f>
        <v>-</v>
      </c>
      <c r="H50">
        <f>+'TAB 1 Codificação CC Órgão'!M68</f>
        <v>0</v>
      </c>
      <c r="I50">
        <f>+'TAB 1 Codificação CC Órgão'!L67</f>
        <v>0</v>
      </c>
      <c r="J50">
        <f>+'TAB 1 Codificação CC Órgão'!N67</f>
        <v>0</v>
      </c>
      <c r="K50">
        <f>+'TAB 1 Codificação CC Órgão'!O67</f>
        <v>0</v>
      </c>
      <c r="L50">
        <f>+'TAB 1 Codificação CC Órgão'!P67</f>
        <v>0</v>
      </c>
      <c r="M50">
        <f>+'TAB 1 Codificação CC Órgão'!Q67</f>
        <v>0</v>
      </c>
      <c r="P50" s="129" t="str">
        <f>+'TAB 1 Codificação CC Órgão'!J67</f>
        <v>A</v>
      </c>
      <c r="Q50">
        <f t="shared" si="0"/>
        <v>0</v>
      </c>
    </row>
    <row r="51" spans="1:17">
      <c r="A51">
        <f t="shared" si="1"/>
        <v>22</v>
      </c>
      <c r="C51" t="str">
        <f>IF('TAB 1 Codificação CC Órgão'!A68='TAB 1 Codificação CC Órgão'!$A$20,"-",'TAB 1 Codificação CC Órgão'!A68)</f>
        <v>22.1.....</v>
      </c>
      <c r="D51">
        <f>+'TAB 1 Codificação CC Órgão'!I68</f>
        <v>0</v>
      </c>
      <c r="E51" t="str">
        <f>+'TAB 1 Codificação CC Órgão'!K68</f>
        <v>-</v>
      </c>
      <c r="H51">
        <f>+'TAB 1 Codificação CC Órgão'!M69</f>
        <v>0</v>
      </c>
      <c r="I51">
        <f>+'TAB 1 Codificação CC Órgão'!L68</f>
        <v>0</v>
      </c>
      <c r="J51">
        <f>+'TAB 1 Codificação CC Órgão'!N68</f>
        <v>0</v>
      </c>
      <c r="K51">
        <f>+'TAB 1 Codificação CC Órgão'!O68</f>
        <v>0</v>
      </c>
      <c r="L51">
        <f>+'TAB 1 Codificação CC Órgão'!P68</f>
        <v>0</v>
      </c>
      <c r="M51">
        <f>+'TAB 1 Codificação CC Órgão'!Q68</f>
        <v>0</v>
      </c>
      <c r="P51" s="129" t="str">
        <f>+'TAB 1 Codificação CC Órgão'!J68</f>
        <v>A</v>
      </c>
      <c r="Q51">
        <f t="shared" si="0"/>
        <v>0</v>
      </c>
    </row>
    <row r="52" spans="1:17">
      <c r="A52">
        <f t="shared" si="1"/>
        <v>22</v>
      </c>
      <c r="C52" t="str">
        <f>IF('TAB 1 Codificação CC Órgão'!A69='TAB 1 Codificação CC Órgão'!$A$20,"-",'TAB 1 Codificação CC Órgão'!A69)</f>
        <v>22.1.....</v>
      </c>
      <c r="D52">
        <f>+'TAB 1 Codificação CC Órgão'!I69</f>
        <v>0</v>
      </c>
      <c r="E52" t="str">
        <f>+'TAB 1 Codificação CC Órgão'!K69</f>
        <v>-</v>
      </c>
      <c r="H52">
        <f>+'TAB 1 Codificação CC Órgão'!M70</f>
        <v>0</v>
      </c>
      <c r="I52">
        <f>+'TAB 1 Codificação CC Órgão'!L69</f>
        <v>0</v>
      </c>
      <c r="J52">
        <f>+'TAB 1 Codificação CC Órgão'!N69</f>
        <v>0</v>
      </c>
      <c r="K52">
        <f>+'TAB 1 Codificação CC Órgão'!O69</f>
        <v>0</v>
      </c>
      <c r="L52">
        <f>+'TAB 1 Codificação CC Órgão'!P69</f>
        <v>0</v>
      </c>
      <c r="M52">
        <f>+'TAB 1 Codificação CC Órgão'!Q69</f>
        <v>0</v>
      </c>
      <c r="P52" s="129" t="str">
        <f>+'TAB 1 Codificação CC Órgão'!J69</f>
        <v>A</v>
      </c>
      <c r="Q52">
        <f t="shared" si="0"/>
        <v>0</v>
      </c>
    </row>
    <row r="53" spans="1:17">
      <c r="A53">
        <f t="shared" si="1"/>
        <v>22</v>
      </c>
      <c r="C53" t="str">
        <f>IF('TAB 1 Codificação CC Órgão'!A70='TAB 1 Codificação CC Órgão'!$A$20,"-",'TAB 1 Codificação CC Órgão'!A70)</f>
        <v>22.1.9.00.00.00.00</v>
      </c>
      <c r="D53">
        <f>+'TAB 1 Codificação CC Órgão'!I70</f>
        <v>0</v>
      </c>
      <c r="E53" t="str">
        <f>+'TAB 1 Codificação CC Órgão'!K70</f>
        <v>-</v>
      </c>
      <c r="H53">
        <f>+'TAB 1 Codificação CC Órgão'!M71</f>
        <v>0</v>
      </c>
      <c r="I53">
        <f>+'TAB 1 Codificação CC Órgão'!L70</f>
        <v>0</v>
      </c>
      <c r="J53">
        <f>+'TAB 1 Codificação CC Órgão'!N70</f>
        <v>0</v>
      </c>
      <c r="K53">
        <f>+'TAB 1 Codificação CC Órgão'!O70</f>
        <v>0</v>
      </c>
      <c r="L53">
        <f>+'TAB 1 Codificação CC Órgão'!P70</f>
        <v>0</v>
      </c>
      <c r="M53">
        <f>+'TAB 1 Codificação CC Órgão'!Q70</f>
        <v>0</v>
      </c>
      <c r="P53" s="129" t="str">
        <f>+'TAB 1 Codificação CC Órgão'!J70</f>
        <v>A</v>
      </c>
      <c r="Q53">
        <f t="shared" si="0"/>
        <v>0</v>
      </c>
    </row>
    <row r="54" spans="1:17">
      <c r="A54">
        <f t="shared" si="1"/>
        <v>22</v>
      </c>
      <c r="C54" t="str">
        <f>IF('TAB 1 Codificação CC Órgão'!A71='TAB 1 Codificação CC Órgão'!$A$20,"-",'TAB 1 Codificação CC Órgão'!A71)</f>
        <v>22.1.0.00.00.00.00</v>
      </c>
      <c r="D54">
        <f>+'TAB 1 Codificação CC Órgão'!I71</f>
        <v>0</v>
      </c>
      <c r="E54" t="str">
        <f>+'TAB 1 Codificação CC Órgão'!K71</f>
        <v>-</v>
      </c>
      <c r="H54">
        <f>+'TAB 1 Codificação CC Órgão'!M72</f>
        <v>0</v>
      </c>
      <c r="I54">
        <f>+'TAB 1 Codificação CC Órgão'!L71</f>
        <v>0</v>
      </c>
      <c r="J54">
        <f>+'TAB 1 Codificação CC Órgão'!N71</f>
        <v>0</v>
      </c>
      <c r="K54">
        <f>+'TAB 1 Codificação CC Órgão'!O71</f>
        <v>0</v>
      </c>
      <c r="L54">
        <f>+'TAB 1 Codificação CC Órgão'!P71</f>
        <v>0</v>
      </c>
      <c r="M54">
        <f>+'TAB 1 Codificação CC Órgão'!Q71</f>
        <v>0</v>
      </c>
      <c r="P54" s="129" t="str">
        <f>+'TAB 1 Codificação CC Órgão'!J71</f>
        <v>A</v>
      </c>
      <c r="Q54">
        <f t="shared" si="0"/>
        <v>0</v>
      </c>
    </row>
    <row r="55" spans="1:17">
      <c r="A55">
        <f t="shared" si="1"/>
        <v>22</v>
      </c>
      <c r="C55" t="str">
        <f>IF('TAB 1 Codificação CC Órgão'!A72='TAB 1 Codificação CC Órgão'!$A$20,"-",'TAB 1 Codificação CC Órgão'!A72)</f>
        <v>22.1.0.00.00.00.00</v>
      </c>
      <c r="D55">
        <f>+'TAB 1 Codificação CC Órgão'!I72</f>
        <v>0</v>
      </c>
      <c r="E55" t="str">
        <f>+'TAB 1 Codificação CC Órgão'!K72</f>
        <v>-</v>
      </c>
      <c r="H55">
        <f>+'TAB 1 Codificação CC Órgão'!M73</f>
        <v>0</v>
      </c>
      <c r="I55">
        <f>+'TAB 1 Codificação CC Órgão'!L72</f>
        <v>0</v>
      </c>
      <c r="J55">
        <f>+'TAB 1 Codificação CC Órgão'!N72</f>
        <v>0</v>
      </c>
      <c r="K55">
        <f>+'TAB 1 Codificação CC Órgão'!O72</f>
        <v>0</v>
      </c>
      <c r="L55">
        <f>+'TAB 1 Codificação CC Órgão'!P72</f>
        <v>0</v>
      </c>
      <c r="M55">
        <f>+'TAB 1 Codificação CC Órgão'!Q72</f>
        <v>0</v>
      </c>
      <c r="P55" s="129" t="str">
        <f>+'TAB 1 Codificação CC Órgão'!J72</f>
        <v>A</v>
      </c>
      <c r="Q55">
        <f t="shared" si="0"/>
        <v>0</v>
      </c>
    </row>
    <row r="56" spans="1:17">
      <c r="A56">
        <f t="shared" si="1"/>
        <v>22</v>
      </c>
      <c r="C56" t="str">
        <f>IF('TAB 1 Codificação CC Órgão'!A73='TAB 1 Codificação CC Órgão'!$A$20,"-",'TAB 1 Codificação CC Órgão'!A73)</f>
        <v>22.1.0.00.00.00.00</v>
      </c>
      <c r="D56">
        <f>+'TAB 1 Codificação CC Órgão'!I73</f>
        <v>0</v>
      </c>
      <c r="E56" t="str">
        <f>+'TAB 1 Codificação CC Órgão'!K73</f>
        <v>-</v>
      </c>
      <c r="H56">
        <f>+'TAB 1 Codificação CC Órgão'!M74</f>
        <v>0</v>
      </c>
      <c r="I56">
        <f>+'TAB 1 Codificação CC Órgão'!L73</f>
        <v>0</v>
      </c>
      <c r="J56">
        <f>+'TAB 1 Codificação CC Órgão'!N73</f>
        <v>0</v>
      </c>
      <c r="K56">
        <f>+'TAB 1 Codificação CC Órgão'!O73</f>
        <v>0</v>
      </c>
      <c r="L56">
        <f>+'TAB 1 Codificação CC Órgão'!P73</f>
        <v>0</v>
      </c>
      <c r="M56">
        <f>+'TAB 1 Codificação CC Órgão'!Q73</f>
        <v>0</v>
      </c>
      <c r="P56" s="129" t="str">
        <f>+'TAB 1 Codificação CC Órgão'!J73</f>
        <v>A</v>
      </c>
      <c r="Q56">
        <f t="shared" si="0"/>
        <v>0</v>
      </c>
    </row>
    <row r="57" spans="1:17">
      <c r="A57">
        <f t="shared" si="1"/>
        <v>22</v>
      </c>
      <c r="C57" t="str">
        <f>IF('TAB 1 Codificação CC Órgão'!A74='TAB 1 Codificação CC Órgão'!$A$20,"-",'TAB 1 Codificação CC Órgão'!A74)</f>
        <v>22.1.0.00.00.00.00</v>
      </c>
      <c r="D57">
        <f>+'TAB 1 Codificação CC Órgão'!I74</f>
        <v>0</v>
      </c>
      <c r="E57" t="str">
        <f>+'TAB 1 Codificação CC Órgão'!K74</f>
        <v>-</v>
      </c>
      <c r="H57">
        <f>+'TAB 1 Codificação CC Órgão'!M75</f>
        <v>0</v>
      </c>
      <c r="I57">
        <f>+'TAB 1 Codificação CC Órgão'!L74</f>
        <v>0</v>
      </c>
      <c r="J57">
        <f>+'TAB 1 Codificação CC Órgão'!N74</f>
        <v>0</v>
      </c>
      <c r="K57">
        <f>+'TAB 1 Codificação CC Órgão'!O74</f>
        <v>0</v>
      </c>
      <c r="L57">
        <f>+'TAB 1 Codificação CC Órgão'!P74</f>
        <v>0</v>
      </c>
      <c r="M57">
        <f>+'TAB 1 Codificação CC Órgão'!Q74</f>
        <v>0</v>
      </c>
      <c r="P57" s="129" t="str">
        <f>+'TAB 1 Codificação CC Órgão'!J74</f>
        <v>A</v>
      </c>
      <c r="Q57">
        <f t="shared" si="0"/>
        <v>0</v>
      </c>
    </row>
    <row r="58" spans="1:17">
      <c r="A58">
        <f t="shared" si="1"/>
        <v>22</v>
      </c>
      <c r="C58" t="str">
        <f>IF('TAB 1 Codificação CC Órgão'!A75='TAB 1 Codificação CC Órgão'!$A$20,"-",'TAB 1 Codificação CC Órgão'!A75)</f>
        <v>22.1.0.00.00.00.00</v>
      </c>
      <c r="D58">
        <f>+'TAB 1 Codificação CC Órgão'!I75</f>
        <v>0</v>
      </c>
      <c r="E58" t="str">
        <f>+'TAB 1 Codificação CC Órgão'!K75</f>
        <v>-</v>
      </c>
      <c r="H58">
        <f>+'TAB 1 Codificação CC Órgão'!M76</f>
        <v>0</v>
      </c>
      <c r="I58">
        <f>+'TAB 1 Codificação CC Órgão'!L75</f>
        <v>0</v>
      </c>
      <c r="J58">
        <f>+'TAB 1 Codificação CC Órgão'!N75</f>
        <v>0</v>
      </c>
      <c r="K58">
        <f>+'TAB 1 Codificação CC Órgão'!O75</f>
        <v>0</v>
      </c>
      <c r="L58">
        <f>+'TAB 1 Codificação CC Órgão'!P75</f>
        <v>0</v>
      </c>
      <c r="M58">
        <f>+'TAB 1 Codificação CC Órgão'!Q75</f>
        <v>0</v>
      </c>
      <c r="P58" s="129" t="str">
        <f>+'TAB 1 Codificação CC Órgão'!J75</f>
        <v>A</v>
      </c>
      <c r="Q58">
        <f t="shared" si="0"/>
        <v>0</v>
      </c>
    </row>
    <row r="59" spans="1:17">
      <c r="A59">
        <f t="shared" si="1"/>
        <v>22</v>
      </c>
      <c r="C59" t="str">
        <f>IF('TAB 1 Codificação CC Órgão'!A76='TAB 1 Codificação CC Órgão'!$A$20,"-",'TAB 1 Codificação CC Órgão'!A76)</f>
        <v>22.1.0.00.00.00.00</v>
      </c>
      <c r="D59">
        <f>+'TAB 1 Codificação CC Órgão'!I76</f>
        <v>0</v>
      </c>
      <c r="E59" t="str">
        <f>+'TAB 1 Codificação CC Órgão'!K76</f>
        <v>-</v>
      </c>
      <c r="H59">
        <f>+'TAB 1 Codificação CC Órgão'!M77</f>
        <v>0</v>
      </c>
      <c r="I59">
        <f>+'TAB 1 Codificação CC Órgão'!L76</f>
        <v>0</v>
      </c>
      <c r="J59">
        <f>+'TAB 1 Codificação CC Órgão'!N76</f>
        <v>0</v>
      </c>
      <c r="K59">
        <f>+'TAB 1 Codificação CC Órgão'!O76</f>
        <v>0</v>
      </c>
      <c r="L59">
        <f>+'TAB 1 Codificação CC Órgão'!P76</f>
        <v>0</v>
      </c>
      <c r="M59">
        <f>+'TAB 1 Codificação CC Órgão'!Q76</f>
        <v>0</v>
      </c>
      <c r="P59" s="129" t="str">
        <f>+'TAB 1 Codificação CC Órgão'!J76</f>
        <v>A</v>
      </c>
      <c r="Q59">
        <f t="shared" si="0"/>
        <v>0</v>
      </c>
    </row>
    <row r="60" spans="1:17">
      <c r="A60">
        <f t="shared" si="1"/>
        <v>22</v>
      </c>
      <c r="C60" t="str">
        <f>IF('TAB 1 Codificação CC Órgão'!A77='TAB 1 Codificação CC Órgão'!$A$20,"-",'TAB 1 Codificação CC Órgão'!A77)</f>
        <v>22.1.0.00.00.00.00</v>
      </c>
      <c r="D60">
        <f>+'TAB 1 Codificação CC Órgão'!I77</f>
        <v>0</v>
      </c>
      <c r="E60" t="str">
        <f>+'TAB 1 Codificação CC Órgão'!K77</f>
        <v>-</v>
      </c>
      <c r="H60">
        <f>+'TAB 1 Codificação CC Órgão'!M78</f>
        <v>0</v>
      </c>
      <c r="I60">
        <f>+'TAB 1 Codificação CC Órgão'!L77</f>
        <v>0</v>
      </c>
      <c r="J60">
        <f>+'TAB 1 Codificação CC Órgão'!N77</f>
        <v>0</v>
      </c>
      <c r="K60">
        <f>+'TAB 1 Codificação CC Órgão'!O77</f>
        <v>0</v>
      </c>
      <c r="L60">
        <f>+'TAB 1 Codificação CC Órgão'!P77</f>
        <v>0</v>
      </c>
      <c r="M60">
        <f>+'TAB 1 Codificação CC Órgão'!Q77</f>
        <v>0</v>
      </c>
      <c r="P60" s="129" t="str">
        <f>+'TAB 1 Codificação CC Órgão'!J77</f>
        <v>A</v>
      </c>
      <c r="Q60">
        <f t="shared" si="0"/>
        <v>0</v>
      </c>
    </row>
    <row r="61" spans="1:17">
      <c r="A61">
        <f t="shared" si="1"/>
        <v>22</v>
      </c>
      <c r="C61" t="str">
        <f>IF('TAB 1 Codificação CC Órgão'!A78='TAB 1 Codificação CC Órgão'!$A$20,"-",'TAB 1 Codificação CC Órgão'!A78)</f>
        <v>22.1.0.00.00.00.00</v>
      </c>
      <c r="D61">
        <f>+'TAB 1 Codificação CC Órgão'!I78</f>
        <v>0</v>
      </c>
      <c r="E61" t="str">
        <f>+'TAB 1 Codificação CC Órgão'!K78</f>
        <v>-</v>
      </c>
      <c r="H61">
        <f>+'TAB 1 Codificação CC Órgão'!M79</f>
        <v>0</v>
      </c>
      <c r="I61">
        <f>+'TAB 1 Codificação CC Órgão'!L78</f>
        <v>0</v>
      </c>
      <c r="J61">
        <f>+'TAB 1 Codificação CC Órgão'!N78</f>
        <v>0</v>
      </c>
      <c r="K61">
        <f>+'TAB 1 Codificação CC Órgão'!O78</f>
        <v>0</v>
      </c>
      <c r="L61">
        <f>+'TAB 1 Codificação CC Órgão'!P78</f>
        <v>0</v>
      </c>
      <c r="M61">
        <f>+'TAB 1 Codificação CC Órgão'!Q78</f>
        <v>0</v>
      </c>
      <c r="P61" s="129" t="str">
        <f>+'TAB 1 Codificação CC Órgão'!J78</f>
        <v>A</v>
      </c>
      <c r="Q61">
        <f t="shared" si="0"/>
        <v>0</v>
      </c>
    </row>
    <row r="62" spans="1:17">
      <c r="A62">
        <f t="shared" si="1"/>
        <v>22</v>
      </c>
      <c r="C62" t="str">
        <f>IF('TAB 1 Codificação CC Órgão'!A79='TAB 1 Codificação CC Órgão'!$A$20,"-",'TAB 1 Codificação CC Órgão'!A79)</f>
        <v>22.1.0.00.00.00.00</v>
      </c>
      <c r="D62">
        <f>+'TAB 1 Codificação CC Órgão'!I79</f>
        <v>0</v>
      </c>
      <c r="E62" t="str">
        <f>+'TAB 1 Codificação CC Órgão'!K79</f>
        <v>-</v>
      </c>
      <c r="H62">
        <f>+'TAB 1 Codificação CC Órgão'!M80</f>
        <v>0</v>
      </c>
      <c r="I62">
        <f>+'TAB 1 Codificação CC Órgão'!L79</f>
        <v>0</v>
      </c>
      <c r="J62">
        <f>+'TAB 1 Codificação CC Órgão'!N79</f>
        <v>0</v>
      </c>
      <c r="K62">
        <f>+'TAB 1 Codificação CC Órgão'!O79</f>
        <v>0</v>
      </c>
      <c r="L62">
        <f>+'TAB 1 Codificação CC Órgão'!P79</f>
        <v>0</v>
      </c>
      <c r="M62">
        <f>+'TAB 1 Codificação CC Órgão'!Q79</f>
        <v>0</v>
      </c>
      <c r="P62" s="129" t="str">
        <f>+'TAB 1 Codificação CC Órgão'!J79</f>
        <v>A</v>
      </c>
      <c r="Q62">
        <f t="shared" si="0"/>
        <v>0</v>
      </c>
    </row>
    <row r="63" spans="1:17">
      <c r="A63">
        <f t="shared" si="1"/>
        <v>22</v>
      </c>
      <c r="C63" t="str">
        <f>IF('TAB 1 Codificação CC Órgão'!A80='TAB 1 Codificação CC Órgão'!$A$20,"-",'TAB 1 Codificação CC Órgão'!A80)</f>
        <v>22.1.0.00.00.00.00</v>
      </c>
      <c r="D63">
        <f>+'TAB 1 Codificação CC Órgão'!I80</f>
        <v>0</v>
      </c>
      <c r="E63" t="str">
        <f>+'TAB 1 Codificação CC Órgão'!K80</f>
        <v>-</v>
      </c>
      <c r="H63">
        <f>+'TAB 1 Codificação CC Órgão'!M81</f>
        <v>0</v>
      </c>
      <c r="I63">
        <f>+'TAB 1 Codificação CC Órgão'!L80</f>
        <v>0</v>
      </c>
      <c r="J63">
        <f>+'TAB 1 Codificação CC Órgão'!N80</f>
        <v>0</v>
      </c>
      <c r="K63">
        <f>+'TAB 1 Codificação CC Órgão'!O80</f>
        <v>0</v>
      </c>
      <c r="L63">
        <f>+'TAB 1 Codificação CC Órgão'!P80</f>
        <v>0</v>
      </c>
      <c r="M63">
        <f>+'TAB 1 Codificação CC Órgão'!Q80</f>
        <v>0</v>
      </c>
      <c r="P63" s="129" t="str">
        <f>+'TAB 1 Codificação CC Órgão'!J80</f>
        <v>A</v>
      </c>
      <c r="Q63">
        <f t="shared" si="0"/>
        <v>0</v>
      </c>
    </row>
    <row r="64" spans="1:17">
      <c r="A64">
        <f t="shared" si="1"/>
        <v>22</v>
      </c>
      <c r="C64" t="str">
        <f>IF('TAB 1 Codificação CC Órgão'!A81='TAB 1 Codificação CC Órgão'!$A$20,"-",'TAB 1 Codificação CC Órgão'!A81)</f>
        <v>22.1.0.00.00.00.00</v>
      </c>
      <c r="D64">
        <f>+'TAB 1 Codificação CC Órgão'!I81</f>
        <v>0</v>
      </c>
      <c r="E64" t="str">
        <f>+'TAB 1 Codificação CC Órgão'!K81</f>
        <v>-</v>
      </c>
      <c r="H64">
        <f>+'TAB 1 Codificação CC Órgão'!M82</f>
        <v>0</v>
      </c>
      <c r="I64">
        <f>+'TAB 1 Codificação CC Órgão'!L81</f>
        <v>0</v>
      </c>
      <c r="J64">
        <f>+'TAB 1 Codificação CC Órgão'!N81</f>
        <v>0</v>
      </c>
      <c r="K64">
        <f>+'TAB 1 Codificação CC Órgão'!O81</f>
        <v>0</v>
      </c>
      <c r="L64">
        <f>+'TAB 1 Codificação CC Órgão'!P81</f>
        <v>0</v>
      </c>
      <c r="M64">
        <f>+'TAB 1 Codificação CC Órgão'!Q81</f>
        <v>0</v>
      </c>
      <c r="P64" s="129" t="str">
        <f>+'TAB 1 Codificação CC Órgão'!J81</f>
        <v>A</v>
      </c>
      <c r="Q64">
        <f t="shared" si="0"/>
        <v>0</v>
      </c>
    </row>
    <row r="65" spans="1:17">
      <c r="A65">
        <f t="shared" si="1"/>
        <v>22</v>
      </c>
      <c r="C65" t="str">
        <f>IF('TAB 1 Codificação CC Órgão'!A82='TAB 1 Codificação CC Órgão'!$A$20,"-",'TAB 1 Codificação CC Órgão'!A82)</f>
        <v>22.1.0.00.00.00.00</v>
      </c>
      <c r="D65">
        <f>+'TAB 1 Codificação CC Órgão'!I82</f>
        <v>0</v>
      </c>
      <c r="E65" t="str">
        <f>+'TAB 1 Codificação CC Órgão'!K82</f>
        <v>-</v>
      </c>
      <c r="H65">
        <f>+'TAB 1 Codificação CC Órgão'!M83</f>
        <v>0</v>
      </c>
      <c r="I65">
        <f>+'TAB 1 Codificação CC Órgão'!L82</f>
        <v>0</v>
      </c>
      <c r="J65">
        <f>+'TAB 1 Codificação CC Órgão'!N82</f>
        <v>0</v>
      </c>
      <c r="K65">
        <f>+'TAB 1 Codificação CC Órgão'!O82</f>
        <v>0</v>
      </c>
      <c r="L65">
        <f>+'TAB 1 Codificação CC Órgão'!P82</f>
        <v>0</v>
      </c>
      <c r="M65">
        <f>+'TAB 1 Codificação CC Órgão'!Q82</f>
        <v>0</v>
      </c>
      <c r="P65" s="129" t="str">
        <f>+'TAB 1 Codificação CC Órgão'!J82</f>
        <v>A</v>
      </c>
      <c r="Q65">
        <f t="shared" si="0"/>
        <v>0</v>
      </c>
    </row>
    <row r="66" spans="1:17">
      <c r="A66">
        <f t="shared" si="1"/>
        <v>22</v>
      </c>
      <c r="C66" t="str">
        <f>IF('TAB 1 Codificação CC Órgão'!A83='TAB 1 Codificação CC Órgão'!$A$20,"-",'TAB 1 Codificação CC Órgão'!A83)</f>
        <v>22.1.0.00.00.00.00</v>
      </c>
      <c r="D66">
        <f>+'TAB 1 Codificação CC Órgão'!I83</f>
        <v>0</v>
      </c>
      <c r="E66" t="str">
        <f>+'TAB 1 Codificação CC Órgão'!K83</f>
        <v>-</v>
      </c>
      <c r="H66">
        <f>+'TAB 1 Codificação CC Órgão'!M84</f>
        <v>0</v>
      </c>
      <c r="I66">
        <f>+'TAB 1 Codificação CC Órgão'!L83</f>
        <v>0</v>
      </c>
      <c r="J66">
        <f>+'TAB 1 Codificação CC Órgão'!N83</f>
        <v>0</v>
      </c>
      <c r="K66">
        <f>+'TAB 1 Codificação CC Órgão'!O83</f>
        <v>0</v>
      </c>
      <c r="L66">
        <f>+'TAB 1 Codificação CC Órgão'!P83</f>
        <v>0</v>
      </c>
      <c r="M66">
        <f>+'TAB 1 Codificação CC Órgão'!Q83</f>
        <v>0</v>
      </c>
      <c r="P66" s="129" t="str">
        <f>+'TAB 1 Codificação CC Órgão'!J83</f>
        <v>A</v>
      </c>
      <c r="Q66">
        <f t="shared" si="0"/>
        <v>0</v>
      </c>
    </row>
    <row r="67" spans="1:17">
      <c r="A67">
        <f t="shared" si="1"/>
        <v>22</v>
      </c>
      <c r="C67" t="str">
        <f>IF('TAB 1 Codificação CC Órgão'!A84='TAB 1 Codificação CC Órgão'!$A$20,"-",'TAB 1 Codificação CC Órgão'!A84)</f>
        <v>22.1.0.00.00.00.00</v>
      </c>
      <c r="D67">
        <f>+'TAB 1 Codificação CC Órgão'!I84</f>
        <v>0</v>
      </c>
      <c r="E67" t="str">
        <f>+'TAB 1 Codificação CC Órgão'!K84</f>
        <v>-</v>
      </c>
      <c r="H67">
        <f>+'TAB 1 Codificação CC Órgão'!M85</f>
        <v>0</v>
      </c>
      <c r="I67">
        <f>+'TAB 1 Codificação CC Órgão'!L84</f>
        <v>0</v>
      </c>
      <c r="J67">
        <f>+'TAB 1 Codificação CC Órgão'!N84</f>
        <v>0</v>
      </c>
      <c r="K67">
        <f>+'TAB 1 Codificação CC Órgão'!O84</f>
        <v>0</v>
      </c>
      <c r="L67">
        <f>+'TAB 1 Codificação CC Órgão'!P84</f>
        <v>0</v>
      </c>
      <c r="M67">
        <f>+'TAB 1 Codificação CC Órgão'!Q84</f>
        <v>0</v>
      </c>
      <c r="P67" s="129" t="str">
        <f>+'TAB 1 Codificação CC Órgão'!J84</f>
        <v>A</v>
      </c>
      <c r="Q67">
        <f t="shared" ref="Q67:Q130" si="2">IF(P67="S",1,0)</f>
        <v>0</v>
      </c>
    </row>
    <row r="68" spans="1:17">
      <c r="A68">
        <f t="shared" ref="A68:A131" si="3">IF(C68="-","-",$A$2)</f>
        <v>22</v>
      </c>
      <c r="C68" t="str">
        <f>IF('TAB 1 Codificação CC Órgão'!A85='TAB 1 Codificação CC Órgão'!$A$20,"-",'TAB 1 Codificação CC Órgão'!A85)</f>
        <v>22.1.0.00.00.00.00</v>
      </c>
      <c r="D68">
        <f>+'TAB 1 Codificação CC Órgão'!I85</f>
        <v>0</v>
      </c>
      <c r="E68" t="str">
        <f>+'TAB 1 Codificação CC Órgão'!K85</f>
        <v>-</v>
      </c>
      <c r="H68">
        <f>+'TAB 1 Codificação CC Órgão'!M86</f>
        <v>0</v>
      </c>
      <c r="I68">
        <f>+'TAB 1 Codificação CC Órgão'!L85</f>
        <v>0</v>
      </c>
      <c r="J68">
        <f>+'TAB 1 Codificação CC Órgão'!N85</f>
        <v>0</v>
      </c>
      <c r="K68">
        <f>+'TAB 1 Codificação CC Órgão'!O85</f>
        <v>0</v>
      </c>
      <c r="L68">
        <f>+'TAB 1 Codificação CC Órgão'!P85</f>
        <v>0</v>
      </c>
      <c r="M68">
        <f>+'TAB 1 Codificação CC Órgão'!Q85</f>
        <v>0</v>
      </c>
      <c r="P68" s="129" t="str">
        <f>+'TAB 1 Codificação CC Órgão'!J85</f>
        <v>A</v>
      </c>
      <c r="Q68">
        <f t="shared" si="2"/>
        <v>0</v>
      </c>
    </row>
    <row r="69" spans="1:17">
      <c r="A69">
        <f t="shared" si="3"/>
        <v>22</v>
      </c>
      <c r="C69" t="str">
        <f>IF('TAB 1 Codificação CC Órgão'!A86='TAB 1 Codificação CC Órgão'!$A$20,"-",'TAB 1 Codificação CC Órgão'!A86)</f>
        <v>22.1.0.00.00.00.00</v>
      </c>
      <c r="D69">
        <f>+'TAB 1 Codificação CC Órgão'!I86</f>
        <v>0</v>
      </c>
      <c r="E69" t="str">
        <f>+'TAB 1 Codificação CC Órgão'!K86</f>
        <v>-</v>
      </c>
      <c r="H69">
        <f>+'TAB 1 Codificação CC Órgão'!M87</f>
        <v>0</v>
      </c>
      <c r="I69">
        <f>+'TAB 1 Codificação CC Órgão'!L86</f>
        <v>0</v>
      </c>
      <c r="J69">
        <f>+'TAB 1 Codificação CC Órgão'!N86</f>
        <v>0</v>
      </c>
      <c r="K69">
        <f>+'TAB 1 Codificação CC Órgão'!O86</f>
        <v>0</v>
      </c>
      <c r="L69">
        <f>+'TAB 1 Codificação CC Órgão'!P86</f>
        <v>0</v>
      </c>
      <c r="M69">
        <f>+'TAB 1 Codificação CC Órgão'!Q86</f>
        <v>0</v>
      </c>
      <c r="P69" s="129" t="str">
        <f>+'TAB 1 Codificação CC Órgão'!J86</f>
        <v>A</v>
      </c>
      <c r="Q69">
        <f t="shared" si="2"/>
        <v>0</v>
      </c>
    </row>
    <row r="70" spans="1:17">
      <c r="A70">
        <f t="shared" si="3"/>
        <v>22</v>
      </c>
      <c r="C70" t="str">
        <f>IF('TAB 1 Codificação CC Órgão'!A87='TAB 1 Codificação CC Órgão'!$A$20,"-",'TAB 1 Codificação CC Órgão'!A87)</f>
        <v>22.1.0.00.00.00.00</v>
      </c>
      <c r="D70">
        <f>+'TAB 1 Codificação CC Órgão'!I87</f>
        <v>0</v>
      </c>
      <c r="E70" t="str">
        <f>+'TAB 1 Codificação CC Órgão'!K87</f>
        <v>-</v>
      </c>
      <c r="H70">
        <f>+'TAB 1 Codificação CC Órgão'!M88</f>
        <v>0</v>
      </c>
      <c r="I70">
        <f>+'TAB 1 Codificação CC Órgão'!L87</f>
        <v>0</v>
      </c>
      <c r="J70">
        <f>+'TAB 1 Codificação CC Órgão'!N87</f>
        <v>0</v>
      </c>
      <c r="K70">
        <f>+'TAB 1 Codificação CC Órgão'!O87</f>
        <v>0</v>
      </c>
      <c r="L70">
        <f>+'TAB 1 Codificação CC Órgão'!P87</f>
        <v>0</v>
      </c>
      <c r="M70">
        <f>+'TAB 1 Codificação CC Órgão'!Q87</f>
        <v>0</v>
      </c>
      <c r="P70" s="129" t="str">
        <f>+'TAB 1 Codificação CC Órgão'!J87</f>
        <v>A</v>
      </c>
      <c r="Q70">
        <f t="shared" si="2"/>
        <v>0</v>
      </c>
    </row>
    <row r="71" spans="1:17">
      <c r="A71">
        <f t="shared" si="3"/>
        <v>22</v>
      </c>
      <c r="C71" t="str">
        <f>IF('TAB 1 Codificação CC Órgão'!A88='TAB 1 Codificação CC Órgão'!$A$20,"-",'TAB 1 Codificação CC Órgão'!A88)</f>
        <v>22.1.0.00.00.00.00</v>
      </c>
      <c r="D71">
        <f>+'TAB 1 Codificação CC Órgão'!I88</f>
        <v>0</v>
      </c>
      <c r="E71" t="str">
        <f>+'TAB 1 Codificação CC Órgão'!K88</f>
        <v>-</v>
      </c>
      <c r="H71">
        <f>+'TAB 1 Codificação CC Órgão'!M89</f>
        <v>0</v>
      </c>
      <c r="I71">
        <f>+'TAB 1 Codificação CC Órgão'!L88</f>
        <v>0</v>
      </c>
      <c r="J71">
        <f>+'TAB 1 Codificação CC Órgão'!N88</f>
        <v>0</v>
      </c>
      <c r="K71">
        <f>+'TAB 1 Codificação CC Órgão'!O88</f>
        <v>0</v>
      </c>
      <c r="L71">
        <f>+'TAB 1 Codificação CC Órgão'!P88</f>
        <v>0</v>
      </c>
      <c r="M71">
        <f>+'TAB 1 Codificação CC Órgão'!Q88</f>
        <v>0</v>
      </c>
      <c r="P71" s="129" t="str">
        <f>+'TAB 1 Codificação CC Órgão'!J88</f>
        <v>A</v>
      </c>
      <c r="Q71">
        <f t="shared" si="2"/>
        <v>0</v>
      </c>
    </row>
    <row r="72" spans="1:17">
      <c r="A72">
        <f t="shared" si="3"/>
        <v>22</v>
      </c>
      <c r="C72" t="str">
        <f>IF('TAB 1 Codificação CC Órgão'!A89='TAB 1 Codificação CC Órgão'!$A$20,"-",'TAB 1 Codificação CC Órgão'!A89)</f>
        <v>22.1.0.00.00.00.00</v>
      </c>
      <c r="D72">
        <f>+'TAB 1 Codificação CC Órgão'!I89</f>
        <v>0</v>
      </c>
      <c r="E72" t="str">
        <f>+'TAB 1 Codificação CC Órgão'!K89</f>
        <v>-</v>
      </c>
      <c r="H72">
        <f>+'TAB 1 Codificação CC Órgão'!M90</f>
        <v>0</v>
      </c>
      <c r="I72">
        <f>+'TAB 1 Codificação CC Órgão'!L89</f>
        <v>0</v>
      </c>
      <c r="J72">
        <f>+'TAB 1 Codificação CC Órgão'!N89</f>
        <v>0</v>
      </c>
      <c r="K72">
        <f>+'TAB 1 Codificação CC Órgão'!O89</f>
        <v>0</v>
      </c>
      <c r="L72">
        <f>+'TAB 1 Codificação CC Órgão'!P89</f>
        <v>0</v>
      </c>
      <c r="M72">
        <f>+'TAB 1 Codificação CC Órgão'!Q89</f>
        <v>0</v>
      </c>
      <c r="P72" s="129" t="str">
        <f>+'TAB 1 Codificação CC Órgão'!J89</f>
        <v>A</v>
      </c>
      <c r="Q72">
        <f t="shared" si="2"/>
        <v>0</v>
      </c>
    </row>
    <row r="73" spans="1:17">
      <c r="A73">
        <f t="shared" si="3"/>
        <v>22</v>
      </c>
      <c r="C73" t="str">
        <f>IF('TAB 1 Codificação CC Órgão'!A90='TAB 1 Codificação CC Órgão'!$A$20,"-",'TAB 1 Codificação CC Órgão'!A90)</f>
        <v>22.1.0.00.00.00.00</v>
      </c>
      <c r="D73">
        <f>+'TAB 1 Codificação CC Órgão'!I90</f>
        <v>0</v>
      </c>
      <c r="E73" t="str">
        <f>+'TAB 1 Codificação CC Órgão'!K90</f>
        <v>-</v>
      </c>
      <c r="H73">
        <f>+'TAB 1 Codificação CC Órgão'!M91</f>
        <v>0</v>
      </c>
      <c r="I73">
        <f>+'TAB 1 Codificação CC Órgão'!L90</f>
        <v>0</v>
      </c>
      <c r="J73">
        <f>+'TAB 1 Codificação CC Órgão'!N90</f>
        <v>0</v>
      </c>
      <c r="K73">
        <f>+'TAB 1 Codificação CC Órgão'!O90</f>
        <v>0</v>
      </c>
      <c r="L73">
        <f>+'TAB 1 Codificação CC Órgão'!P90</f>
        <v>0</v>
      </c>
      <c r="M73">
        <f>+'TAB 1 Codificação CC Órgão'!Q90</f>
        <v>0</v>
      </c>
      <c r="P73" s="129" t="str">
        <f>+'TAB 1 Codificação CC Órgão'!J90</f>
        <v>A</v>
      </c>
      <c r="Q73">
        <f t="shared" si="2"/>
        <v>0</v>
      </c>
    </row>
    <row r="74" spans="1:17">
      <c r="A74">
        <f t="shared" si="3"/>
        <v>22</v>
      </c>
      <c r="C74" t="str">
        <f>IF('TAB 1 Codificação CC Órgão'!A91='TAB 1 Codificação CC Órgão'!$A$20,"-",'TAB 1 Codificação CC Órgão'!A91)</f>
        <v>22.1.0.00.00.00.00</v>
      </c>
      <c r="D74">
        <f>+'TAB 1 Codificação CC Órgão'!I91</f>
        <v>0</v>
      </c>
      <c r="E74" t="str">
        <f>+'TAB 1 Codificação CC Órgão'!K91</f>
        <v>-</v>
      </c>
      <c r="H74">
        <f>+'TAB 1 Codificação CC Órgão'!M92</f>
        <v>0</v>
      </c>
      <c r="I74">
        <f>+'TAB 1 Codificação CC Órgão'!L91</f>
        <v>0</v>
      </c>
      <c r="J74">
        <f>+'TAB 1 Codificação CC Órgão'!N91</f>
        <v>0</v>
      </c>
      <c r="K74">
        <f>+'TAB 1 Codificação CC Órgão'!O91</f>
        <v>0</v>
      </c>
      <c r="L74">
        <f>+'TAB 1 Codificação CC Órgão'!P91</f>
        <v>0</v>
      </c>
      <c r="M74">
        <f>+'TAB 1 Codificação CC Órgão'!Q91</f>
        <v>0</v>
      </c>
      <c r="P74" s="129" t="str">
        <f>+'TAB 1 Codificação CC Órgão'!J91</f>
        <v>A</v>
      </c>
      <c r="Q74">
        <f t="shared" si="2"/>
        <v>0</v>
      </c>
    </row>
    <row r="75" spans="1:17">
      <c r="A75">
        <f t="shared" si="3"/>
        <v>22</v>
      </c>
      <c r="C75" t="str">
        <f>IF('TAB 1 Codificação CC Órgão'!A92='TAB 1 Codificação CC Órgão'!$A$20,"-",'TAB 1 Codificação CC Órgão'!A92)</f>
        <v>22.1.0.00.00.00.00</v>
      </c>
      <c r="D75">
        <f>+'TAB 1 Codificação CC Órgão'!I92</f>
        <v>0</v>
      </c>
      <c r="E75" t="str">
        <f>+'TAB 1 Codificação CC Órgão'!K92</f>
        <v>-</v>
      </c>
      <c r="H75">
        <f>+'TAB 1 Codificação CC Órgão'!M93</f>
        <v>0</v>
      </c>
      <c r="I75">
        <f>+'TAB 1 Codificação CC Órgão'!L92</f>
        <v>0</v>
      </c>
      <c r="J75">
        <f>+'TAB 1 Codificação CC Órgão'!N92</f>
        <v>0</v>
      </c>
      <c r="K75">
        <f>+'TAB 1 Codificação CC Órgão'!O92</f>
        <v>0</v>
      </c>
      <c r="L75">
        <f>+'TAB 1 Codificação CC Órgão'!P92</f>
        <v>0</v>
      </c>
      <c r="M75">
        <f>+'TAB 1 Codificação CC Órgão'!Q92</f>
        <v>0</v>
      </c>
      <c r="P75" s="129" t="str">
        <f>+'TAB 1 Codificação CC Órgão'!J92</f>
        <v>A</v>
      </c>
      <c r="Q75">
        <f t="shared" si="2"/>
        <v>0</v>
      </c>
    </row>
    <row r="76" spans="1:17">
      <c r="A76">
        <f t="shared" si="3"/>
        <v>22</v>
      </c>
      <c r="C76" t="str">
        <f>IF('TAB 1 Codificação CC Órgão'!A93='TAB 1 Codificação CC Órgão'!$A$20,"-",'TAB 1 Codificação CC Órgão'!A93)</f>
        <v>22.1.0.00.00.00.00</v>
      </c>
      <c r="D76">
        <f>+'TAB 1 Codificação CC Órgão'!I93</f>
        <v>0</v>
      </c>
      <c r="E76" t="str">
        <f>+'TAB 1 Codificação CC Órgão'!K93</f>
        <v>-</v>
      </c>
      <c r="H76">
        <f>+'TAB 1 Codificação CC Órgão'!M94</f>
        <v>0</v>
      </c>
      <c r="I76">
        <f>+'TAB 1 Codificação CC Órgão'!L93</f>
        <v>0</v>
      </c>
      <c r="J76">
        <f>+'TAB 1 Codificação CC Órgão'!N93</f>
        <v>0</v>
      </c>
      <c r="K76">
        <f>+'TAB 1 Codificação CC Órgão'!O93</f>
        <v>0</v>
      </c>
      <c r="L76">
        <f>+'TAB 1 Codificação CC Órgão'!P93</f>
        <v>0</v>
      </c>
      <c r="M76">
        <f>+'TAB 1 Codificação CC Órgão'!Q93</f>
        <v>0</v>
      </c>
      <c r="P76" s="129" t="str">
        <f>+'TAB 1 Codificação CC Órgão'!J93</f>
        <v>A</v>
      </c>
      <c r="Q76">
        <f t="shared" si="2"/>
        <v>0</v>
      </c>
    </row>
    <row r="77" spans="1:17">
      <c r="A77">
        <f t="shared" si="3"/>
        <v>22</v>
      </c>
      <c r="C77" t="str">
        <f>IF('TAB 1 Codificação CC Órgão'!A94='TAB 1 Codificação CC Órgão'!$A$20,"-",'TAB 1 Codificação CC Órgão'!A94)</f>
        <v>22.1.0.00.00.00.00</v>
      </c>
      <c r="D77">
        <f>+'TAB 1 Codificação CC Órgão'!I94</f>
        <v>0</v>
      </c>
      <c r="E77" t="str">
        <f>+'TAB 1 Codificação CC Órgão'!K94</f>
        <v>-</v>
      </c>
      <c r="H77">
        <f>+'TAB 1 Codificação CC Órgão'!M95</f>
        <v>0</v>
      </c>
      <c r="I77">
        <f>+'TAB 1 Codificação CC Órgão'!L94</f>
        <v>0</v>
      </c>
      <c r="J77">
        <f>+'TAB 1 Codificação CC Órgão'!N94</f>
        <v>0</v>
      </c>
      <c r="K77">
        <f>+'TAB 1 Codificação CC Órgão'!O94</f>
        <v>0</v>
      </c>
      <c r="L77">
        <f>+'TAB 1 Codificação CC Órgão'!P94</f>
        <v>0</v>
      </c>
      <c r="M77">
        <f>+'TAB 1 Codificação CC Órgão'!Q94</f>
        <v>0</v>
      </c>
      <c r="P77" s="129" t="str">
        <f>+'TAB 1 Codificação CC Órgão'!J94</f>
        <v>A</v>
      </c>
      <c r="Q77">
        <f t="shared" si="2"/>
        <v>0</v>
      </c>
    </row>
    <row r="78" spans="1:17">
      <c r="A78">
        <f t="shared" si="3"/>
        <v>22</v>
      </c>
      <c r="C78" t="str">
        <f>IF('TAB 1 Codificação CC Órgão'!A95='TAB 1 Codificação CC Órgão'!$A$20,"-",'TAB 1 Codificação CC Órgão'!A95)</f>
        <v>22.1.0.00.00.00.00</v>
      </c>
      <c r="D78">
        <f>+'TAB 1 Codificação CC Órgão'!I95</f>
        <v>0</v>
      </c>
      <c r="E78" t="str">
        <f>+'TAB 1 Codificação CC Órgão'!K95</f>
        <v>-</v>
      </c>
      <c r="H78">
        <f>+'TAB 1 Codificação CC Órgão'!M96</f>
        <v>0</v>
      </c>
      <c r="I78">
        <f>+'TAB 1 Codificação CC Órgão'!L95</f>
        <v>0</v>
      </c>
      <c r="J78">
        <f>+'TAB 1 Codificação CC Órgão'!N95</f>
        <v>0</v>
      </c>
      <c r="K78">
        <f>+'TAB 1 Codificação CC Órgão'!O95</f>
        <v>0</v>
      </c>
      <c r="L78">
        <f>+'TAB 1 Codificação CC Órgão'!P95</f>
        <v>0</v>
      </c>
      <c r="M78">
        <f>+'TAB 1 Codificação CC Órgão'!Q95</f>
        <v>0</v>
      </c>
      <c r="P78" s="129" t="str">
        <f>+'TAB 1 Codificação CC Órgão'!J95</f>
        <v>A</v>
      </c>
      <c r="Q78">
        <f t="shared" si="2"/>
        <v>0</v>
      </c>
    </row>
    <row r="79" spans="1:17">
      <c r="A79">
        <f t="shared" si="3"/>
        <v>22</v>
      </c>
      <c r="C79" t="str">
        <f>IF('TAB 1 Codificação CC Órgão'!A96='TAB 1 Codificação CC Órgão'!$A$20,"-",'TAB 1 Codificação CC Órgão'!A96)</f>
        <v>22.1.0.00.00.00.00</v>
      </c>
      <c r="D79">
        <f>+'TAB 1 Codificação CC Órgão'!I96</f>
        <v>0</v>
      </c>
      <c r="E79" t="str">
        <f>+'TAB 1 Codificação CC Órgão'!K96</f>
        <v>-</v>
      </c>
      <c r="H79">
        <f>+'TAB 1 Codificação CC Órgão'!M97</f>
        <v>0</v>
      </c>
      <c r="I79">
        <f>+'TAB 1 Codificação CC Órgão'!L96</f>
        <v>0</v>
      </c>
      <c r="J79">
        <f>+'TAB 1 Codificação CC Órgão'!N96</f>
        <v>0</v>
      </c>
      <c r="K79">
        <f>+'TAB 1 Codificação CC Órgão'!O96</f>
        <v>0</v>
      </c>
      <c r="L79">
        <f>+'TAB 1 Codificação CC Órgão'!P96</f>
        <v>0</v>
      </c>
      <c r="M79">
        <f>+'TAB 1 Codificação CC Órgão'!Q96</f>
        <v>0</v>
      </c>
      <c r="P79" s="129" t="str">
        <f>+'TAB 1 Codificação CC Órgão'!J96</f>
        <v>A</v>
      </c>
      <c r="Q79">
        <f t="shared" si="2"/>
        <v>0</v>
      </c>
    </row>
    <row r="80" spans="1:17">
      <c r="A80">
        <f t="shared" si="3"/>
        <v>22</v>
      </c>
      <c r="C80" t="str">
        <f>IF('TAB 1 Codificação CC Órgão'!A97='TAB 1 Codificação CC Órgão'!$A$20,"-",'TAB 1 Codificação CC Órgão'!A97)</f>
        <v>22.1.0.00.00.00.00</v>
      </c>
      <c r="D80">
        <f>+'TAB 1 Codificação CC Órgão'!I97</f>
        <v>0</v>
      </c>
      <c r="E80" t="str">
        <f>+'TAB 1 Codificação CC Órgão'!K97</f>
        <v>-</v>
      </c>
      <c r="H80">
        <f>+'TAB 1 Codificação CC Órgão'!M98</f>
        <v>0</v>
      </c>
      <c r="I80">
        <f>+'TAB 1 Codificação CC Órgão'!L97</f>
        <v>0</v>
      </c>
      <c r="J80">
        <f>+'TAB 1 Codificação CC Órgão'!N97</f>
        <v>0</v>
      </c>
      <c r="K80">
        <f>+'TAB 1 Codificação CC Órgão'!O97</f>
        <v>0</v>
      </c>
      <c r="L80">
        <f>+'TAB 1 Codificação CC Órgão'!P97</f>
        <v>0</v>
      </c>
      <c r="M80">
        <f>+'TAB 1 Codificação CC Órgão'!Q97</f>
        <v>0</v>
      </c>
      <c r="P80" s="129" t="str">
        <f>+'TAB 1 Codificação CC Órgão'!J97</f>
        <v>A</v>
      </c>
      <c r="Q80">
        <f t="shared" si="2"/>
        <v>0</v>
      </c>
    </row>
    <row r="81" spans="1:17">
      <c r="A81">
        <f t="shared" si="3"/>
        <v>22</v>
      </c>
      <c r="C81" t="str">
        <f>IF('TAB 1 Codificação CC Órgão'!A98='TAB 1 Codificação CC Órgão'!$A$20,"-",'TAB 1 Codificação CC Órgão'!A98)</f>
        <v>22.1.0.00.00.00.00</v>
      </c>
      <c r="D81">
        <f>+'TAB 1 Codificação CC Órgão'!I98</f>
        <v>0</v>
      </c>
      <c r="E81" t="str">
        <f>+'TAB 1 Codificação CC Órgão'!K98</f>
        <v>-</v>
      </c>
      <c r="H81">
        <f>+'TAB 1 Codificação CC Órgão'!M99</f>
        <v>0</v>
      </c>
      <c r="I81">
        <f>+'TAB 1 Codificação CC Órgão'!L98</f>
        <v>0</v>
      </c>
      <c r="J81">
        <f>+'TAB 1 Codificação CC Órgão'!N98</f>
        <v>0</v>
      </c>
      <c r="K81">
        <f>+'TAB 1 Codificação CC Órgão'!O98</f>
        <v>0</v>
      </c>
      <c r="L81">
        <f>+'TAB 1 Codificação CC Órgão'!P98</f>
        <v>0</v>
      </c>
      <c r="M81">
        <f>+'TAB 1 Codificação CC Órgão'!Q98</f>
        <v>0</v>
      </c>
      <c r="P81" s="129" t="str">
        <f>+'TAB 1 Codificação CC Órgão'!J98</f>
        <v>A</v>
      </c>
      <c r="Q81">
        <f t="shared" si="2"/>
        <v>0</v>
      </c>
    </row>
    <row r="82" spans="1:17">
      <c r="A82">
        <f t="shared" si="3"/>
        <v>22</v>
      </c>
      <c r="C82" t="str">
        <f>IF('TAB 1 Codificação CC Órgão'!A99='TAB 1 Codificação CC Órgão'!$A$20,"-",'TAB 1 Codificação CC Órgão'!A99)</f>
        <v>22.1.0.00.00.00.00</v>
      </c>
      <c r="D82">
        <f>+'TAB 1 Codificação CC Órgão'!I99</f>
        <v>0</v>
      </c>
      <c r="E82" t="str">
        <f>+'TAB 1 Codificação CC Órgão'!K99</f>
        <v>-</v>
      </c>
      <c r="H82">
        <f>+'TAB 1 Codificação CC Órgão'!M100</f>
        <v>0</v>
      </c>
      <c r="I82">
        <f>+'TAB 1 Codificação CC Órgão'!L99</f>
        <v>0</v>
      </c>
      <c r="J82">
        <f>+'TAB 1 Codificação CC Órgão'!N99</f>
        <v>0</v>
      </c>
      <c r="K82">
        <f>+'TAB 1 Codificação CC Órgão'!O99</f>
        <v>0</v>
      </c>
      <c r="L82">
        <f>+'TAB 1 Codificação CC Órgão'!P99</f>
        <v>0</v>
      </c>
      <c r="M82">
        <f>+'TAB 1 Codificação CC Órgão'!Q99</f>
        <v>0</v>
      </c>
      <c r="P82" s="129" t="str">
        <f>+'TAB 1 Codificação CC Órgão'!J99</f>
        <v>A</v>
      </c>
      <c r="Q82">
        <f t="shared" si="2"/>
        <v>0</v>
      </c>
    </row>
    <row r="83" spans="1:17">
      <c r="A83">
        <f t="shared" si="3"/>
        <v>22</v>
      </c>
      <c r="C83" t="str">
        <f>IF('TAB 1 Codificação CC Órgão'!A100='TAB 1 Codificação CC Órgão'!$A$20,"-",'TAB 1 Codificação CC Órgão'!A100)</f>
        <v>22.1.0.00.00.00.00</v>
      </c>
      <c r="D83">
        <f>+'TAB 1 Codificação CC Órgão'!I100</f>
        <v>0</v>
      </c>
      <c r="E83" t="str">
        <f>+'TAB 1 Codificação CC Órgão'!K100</f>
        <v>-</v>
      </c>
      <c r="H83">
        <f>+'TAB 1 Codificação CC Órgão'!M101</f>
        <v>0</v>
      </c>
      <c r="I83">
        <f>+'TAB 1 Codificação CC Órgão'!L100</f>
        <v>0</v>
      </c>
      <c r="J83">
        <f>+'TAB 1 Codificação CC Órgão'!N100</f>
        <v>0</v>
      </c>
      <c r="K83">
        <f>+'TAB 1 Codificação CC Órgão'!O100</f>
        <v>0</v>
      </c>
      <c r="L83">
        <f>+'TAB 1 Codificação CC Órgão'!P100</f>
        <v>0</v>
      </c>
      <c r="M83">
        <f>+'TAB 1 Codificação CC Órgão'!Q100</f>
        <v>0</v>
      </c>
      <c r="P83" s="129" t="str">
        <f>+'TAB 1 Codificação CC Órgão'!J100</f>
        <v>A</v>
      </c>
      <c r="Q83">
        <f t="shared" si="2"/>
        <v>0</v>
      </c>
    </row>
    <row r="84" spans="1:17">
      <c r="A84">
        <f t="shared" si="3"/>
        <v>22</v>
      </c>
      <c r="C84" t="str">
        <f>IF('TAB 1 Codificação CC Órgão'!A101='TAB 1 Codificação CC Órgão'!$A$20,"-",'TAB 1 Codificação CC Órgão'!A101)</f>
        <v>22.1.0.00.00.00.00</v>
      </c>
      <c r="D84">
        <f>+'TAB 1 Codificação CC Órgão'!I101</f>
        <v>0</v>
      </c>
      <c r="E84" t="str">
        <f>+'TAB 1 Codificação CC Órgão'!K101</f>
        <v>-</v>
      </c>
      <c r="H84">
        <f>+'TAB 1 Codificação CC Órgão'!M102</f>
        <v>0</v>
      </c>
      <c r="I84">
        <f>+'TAB 1 Codificação CC Órgão'!L101</f>
        <v>0</v>
      </c>
      <c r="J84">
        <f>+'TAB 1 Codificação CC Órgão'!N101</f>
        <v>0</v>
      </c>
      <c r="K84">
        <f>+'TAB 1 Codificação CC Órgão'!O101</f>
        <v>0</v>
      </c>
      <c r="L84">
        <f>+'TAB 1 Codificação CC Órgão'!P101</f>
        <v>0</v>
      </c>
      <c r="M84">
        <f>+'TAB 1 Codificação CC Órgão'!Q101</f>
        <v>0</v>
      </c>
      <c r="P84" s="129" t="str">
        <f>+'TAB 1 Codificação CC Órgão'!J101</f>
        <v>A</v>
      </c>
      <c r="Q84">
        <f t="shared" si="2"/>
        <v>0</v>
      </c>
    </row>
    <row r="85" spans="1:17">
      <c r="A85">
        <f t="shared" si="3"/>
        <v>22</v>
      </c>
      <c r="C85" t="str">
        <f>IF('TAB 1 Codificação CC Órgão'!A102='TAB 1 Codificação CC Órgão'!$A$20,"-",'TAB 1 Codificação CC Órgão'!A102)</f>
        <v>22.1.0.00.00.00.00</v>
      </c>
      <c r="D85">
        <f>+'TAB 1 Codificação CC Órgão'!I102</f>
        <v>0</v>
      </c>
      <c r="E85" t="str">
        <f>+'TAB 1 Codificação CC Órgão'!K102</f>
        <v>-</v>
      </c>
      <c r="H85">
        <f>+'TAB 1 Codificação CC Órgão'!M103</f>
        <v>0</v>
      </c>
      <c r="I85">
        <f>+'TAB 1 Codificação CC Órgão'!L102</f>
        <v>0</v>
      </c>
      <c r="J85">
        <f>+'TAB 1 Codificação CC Órgão'!N102</f>
        <v>0</v>
      </c>
      <c r="K85">
        <f>+'TAB 1 Codificação CC Órgão'!O102</f>
        <v>0</v>
      </c>
      <c r="L85">
        <f>+'TAB 1 Codificação CC Órgão'!P102</f>
        <v>0</v>
      </c>
      <c r="M85">
        <f>+'TAB 1 Codificação CC Órgão'!Q102</f>
        <v>0</v>
      </c>
      <c r="P85" s="129" t="str">
        <f>+'TAB 1 Codificação CC Órgão'!J102</f>
        <v>A</v>
      </c>
      <c r="Q85">
        <f t="shared" si="2"/>
        <v>0</v>
      </c>
    </row>
    <row r="86" spans="1:17">
      <c r="A86">
        <f t="shared" si="3"/>
        <v>22</v>
      </c>
      <c r="C86" t="str">
        <f>IF('TAB 1 Codificação CC Órgão'!A103='TAB 1 Codificação CC Órgão'!$A$20,"-",'TAB 1 Codificação CC Órgão'!A103)</f>
        <v>22.1.0.00.00.00.00</v>
      </c>
      <c r="D86">
        <f>+'TAB 1 Codificação CC Órgão'!I103</f>
        <v>0</v>
      </c>
      <c r="E86" t="str">
        <f>+'TAB 1 Codificação CC Órgão'!K103</f>
        <v>-</v>
      </c>
      <c r="H86">
        <f>+'TAB 1 Codificação CC Órgão'!M104</f>
        <v>0</v>
      </c>
      <c r="I86">
        <f>+'TAB 1 Codificação CC Órgão'!L103</f>
        <v>0</v>
      </c>
      <c r="J86">
        <f>+'TAB 1 Codificação CC Órgão'!N103</f>
        <v>0</v>
      </c>
      <c r="K86">
        <f>+'TAB 1 Codificação CC Órgão'!O103</f>
        <v>0</v>
      </c>
      <c r="L86">
        <f>+'TAB 1 Codificação CC Órgão'!P103</f>
        <v>0</v>
      </c>
      <c r="M86">
        <f>+'TAB 1 Codificação CC Órgão'!Q103</f>
        <v>0</v>
      </c>
      <c r="P86" s="129" t="str">
        <f>+'TAB 1 Codificação CC Órgão'!J103</f>
        <v>A</v>
      </c>
      <c r="Q86">
        <f t="shared" si="2"/>
        <v>0</v>
      </c>
    </row>
    <row r="87" spans="1:17">
      <c r="A87">
        <f t="shared" si="3"/>
        <v>22</v>
      </c>
      <c r="C87" t="str">
        <f>IF('TAB 1 Codificação CC Órgão'!A104='TAB 1 Codificação CC Órgão'!$A$20,"-",'TAB 1 Codificação CC Órgão'!A104)</f>
        <v>22.1.0.00.00.00.00</v>
      </c>
      <c r="D87">
        <f>+'TAB 1 Codificação CC Órgão'!I104</f>
        <v>0</v>
      </c>
      <c r="E87" t="str">
        <f>+'TAB 1 Codificação CC Órgão'!K104</f>
        <v>-</v>
      </c>
      <c r="H87">
        <f>+'TAB 1 Codificação CC Órgão'!M105</f>
        <v>0</v>
      </c>
      <c r="I87">
        <f>+'TAB 1 Codificação CC Órgão'!L104</f>
        <v>0</v>
      </c>
      <c r="J87">
        <f>+'TAB 1 Codificação CC Órgão'!N104</f>
        <v>0</v>
      </c>
      <c r="K87">
        <f>+'TAB 1 Codificação CC Órgão'!O104</f>
        <v>0</v>
      </c>
      <c r="L87">
        <f>+'TAB 1 Codificação CC Órgão'!P104</f>
        <v>0</v>
      </c>
      <c r="M87">
        <f>+'TAB 1 Codificação CC Órgão'!Q104</f>
        <v>0</v>
      </c>
      <c r="P87" s="129" t="str">
        <f>+'TAB 1 Codificação CC Órgão'!J104</f>
        <v>A</v>
      </c>
      <c r="Q87">
        <f t="shared" si="2"/>
        <v>0</v>
      </c>
    </row>
    <row r="88" spans="1:17">
      <c r="A88">
        <f t="shared" si="3"/>
        <v>22</v>
      </c>
      <c r="C88" t="str">
        <f>IF('TAB 1 Codificação CC Órgão'!A105='TAB 1 Codificação CC Órgão'!$A$20,"-",'TAB 1 Codificação CC Órgão'!A105)</f>
        <v>22.1.0.00.00.00.00</v>
      </c>
      <c r="D88">
        <f>+'TAB 1 Codificação CC Órgão'!I105</f>
        <v>0</v>
      </c>
      <c r="E88" t="str">
        <f>+'TAB 1 Codificação CC Órgão'!K105</f>
        <v>-</v>
      </c>
      <c r="H88">
        <f>+'TAB 1 Codificação CC Órgão'!M106</f>
        <v>0</v>
      </c>
      <c r="I88">
        <f>+'TAB 1 Codificação CC Órgão'!L105</f>
        <v>0</v>
      </c>
      <c r="J88">
        <f>+'TAB 1 Codificação CC Órgão'!N105</f>
        <v>0</v>
      </c>
      <c r="K88">
        <f>+'TAB 1 Codificação CC Órgão'!O105</f>
        <v>0</v>
      </c>
      <c r="L88">
        <f>+'TAB 1 Codificação CC Órgão'!P105</f>
        <v>0</v>
      </c>
      <c r="M88">
        <f>+'TAB 1 Codificação CC Órgão'!Q105</f>
        <v>0</v>
      </c>
      <c r="P88" s="129" t="str">
        <f>+'TAB 1 Codificação CC Órgão'!J105</f>
        <v>A</v>
      </c>
      <c r="Q88">
        <f t="shared" si="2"/>
        <v>0</v>
      </c>
    </row>
    <row r="89" spans="1:17">
      <c r="A89">
        <f t="shared" si="3"/>
        <v>22</v>
      </c>
      <c r="C89" t="str">
        <f>IF('TAB 1 Codificação CC Órgão'!A106='TAB 1 Codificação CC Órgão'!$A$20,"-",'TAB 1 Codificação CC Órgão'!A106)</f>
        <v>22.1.0.00.00.00.00</v>
      </c>
      <c r="D89">
        <f>+'TAB 1 Codificação CC Órgão'!I106</f>
        <v>0</v>
      </c>
      <c r="E89" t="str">
        <f>+'TAB 1 Codificação CC Órgão'!K106</f>
        <v>-</v>
      </c>
      <c r="H89">
        <f>+'TAB 1 Codificação CC Órgão'!M107</f>
        <v>0</v>
      </c>
      <c r="I89">
        <f>+'TAB 1 Codificação CC Órgão'!L106</f>
        <v>0</v>
      </c>
      <c r="J89">
        <f>+'TAB 1 Codificação CC Órgão'!N106</f>
        <v>0</v>
      </c>
      <c r="K89">
        <f>+'TAB 1 Codificação CC Órgão'!O106</f>
        <v>0</v>
      </c>
      <c r="L89">
        <f>+'TAB 1 Codificação CC Órgão'!P106</f>
        <v>0</v>
      </c>
      <c r="M89">
        <f>+'TAB 1 Codificação CC Órgão'!Q106</f>
        <v>0</v>
      </c>
      <c r="P89" s="129" t="str">
        <f>+'TAB 1 Codificação CC Órgão'!J106</f>
        <v>A</v>
      </c>
      <c r="Q89">
        <f t="shared" si="2"/>
        <v>0</v>
      </c>
    </row>
    <row r="90" spans="1:17">
      <c r="A90">
        <f t="shared" si="3"/>
        <v>22</v>
      </c>
      <c r="C90" t="str">
        <f>IF('TAB 1 Codificação CC Órgão'!A107='TAB 1 Codificação CC Órgão'!$A$20,"-",'TAB 1 Codificação CC Órgão'!A107)</f>
        <v>22.1.0.00.00.00.00</v>
      </c>
      <c r="D90">
        <f>+'TAB 1 Codificação CC Órgão'!I107</f>
        <v>0</v>
      </c>
      <c r="E90" t="str">
        <f>+'TAB 1 Codificação CC Órgão'!K107</f>
        <v>-</v>
      </c>
      <c r="H90">
        <f>+'TAB 1 Codificação CC Órgão'!M108</f>
        <v>0</v>
      </c>
      <c r="I90">
        <f>+'TAB 1 Codificação CC Órgão'!L107</f>
        <v>0</v>
      </c>
      <c r="J90">
        <f>+'TAB 1 Codificação CC Órgão'!N107</f>
        <v>0</v>
      </c>
      <c r="K90">
        <f>+'TAB 1 Codificação CC Órgão'!O107</f>
        <v>0</v>
      </c>
      <c r="L90">
        <f>+'TAB 1 Codificação CC Órgão'!P107</f>
        <v>0</v>
      </c>
      <c r="M90">
        <f>+'TAB 1 Codificação CC Órgão'!Q107</f>
        <v>0</v>
      </c>
      <c r="P90" s="129" t="str">
        <f>+'TAB 1 Codificação CC Órgão'!J107</f>
        <v>A</v>
      </c>
      <c r="Q90">
        <f t="shared" si="2"/>
        <v>0</v>
      </c>
    </row>
    <row r="91" spans="1:17">
      <c r="A91">
        <f t="shared" si="3"/>
        <v>22</v>
      </c>
      <c r="C91" t="str">
        <f>IF('TAB 1 Codificação CC Órgão'!A108='TAB 1 Codificação CC Órgão'!$A$20,"-",'TAB 1 Codificação CC Órgão'!A108)</f>
        <v>22.1.0.00.00.00.00</v>
      </c>
      <c r="D91">
        <f>+'TAB 1 Codificação CC Órgão'!I108</f>
        <v>0</v>
      </c>
      <c r="E91" t="str">
        <f>+'TAB 1 Codificação CC Órgão'!K108</f>
        <v>-</v>
      </c>
      <c r="H91">
        <f>+'TAB 1 Codificação CC Órgão'!M109</f>
        <v>0</v>
      </c>
      <c r="I91">
        <f>+'TAB 1 Codificação CC Órgão'!L108</f>
        <v>0</v>
      </c>
      <c r="J91">
        <f>+'TAB 1 Codificação CC Órgão'!N108</f>
        <v>0</v>
      </c>
      <c r="K91">
        <f>+'TAB 1 Codificação CC Órgão'!O108</f>
        <v>0</v>
      </c>
      <c r="L91">
        <f>+'TAB 1 Codificação CC Órgão'!P108</f>
        <v>0</v>
      </c>
      <c r="M91">
        <f>+'TAB 1 Codificação CC Órgão'!Q108</f>
        <v>0</v>
      </c>
      <c r="P91" s="129" t="str">
        <f>+'TAB 1 Codificação CC Órgão'!J108</f>
        <v>A</v>
      </c>
      <c r="Q91">
        <f t="shared" si="2"/>
        <v>0</v>
      </c>
    </row>
    <row r="92" spans="1:17">
      <c r="A92">
        <f t="shared" si="3"/>
        <v>22</v>
      </c>
      <c r="C92" t="str">
        <f>IF('TAB 1 Codificação CC Órgão'!A109='TAB 1 Codificação CC Órgão'!$A$20,"-",'TAB 1 Codificação CC Órgão'!A109)</f>
        <v>22.1.0.00.00.00.00</v>
      </c>
      <c r="D92">
        <f>+'TAB 1 Codificação CC Órgão'!I109</f>
        <v>0</v>
      </c>
      <c r="E92" t="str">
        <f>+'TAB 1 Codificação CC Órgão'!K109</f>
        <v>-</v>
      </c>
      <c r="H92">
        <f>+'TAB 1 Codificação CC Órgão'!M110</f>
        <v>0</v>
      </c>
      <c r="I92">
        <f>+'TAB 1 Codificação CC Órgão'!L109</f>
        <v>0</v>
      </c>
      <c r="J92">
        <f>+'TAB 1 Codificação CC Órgão'!N109</f>
        <v>0</v>
      </c>
      <c r="K92">
        <f>+'TAB 1 Codificação CC Órgão'!O109</f>
        <v>0</v>
      </c>
      <c r="L92">
        <f>+'TAB 1 Codificação CC Órgão'!P109</f>
        <v>0</v>
      </c>
      <c r="M92">
        <f>+'TAB 1 Codificação CC Órgão'!Q109</f>
        <v>0</v>
      </c>
      <c r="P92" s="129" t="str">
        <f>+'TAB 1 Codificação CC Órgão'!J109</f>
        <v>A</v>
      </c>
      <c r="Q92">
        <f t="shared" si="2"/>
        <v>0</v>
      </c>
    </row>
    <row r="93" spans="1:17">
      <c r="A93">
        <f t="shared" si="3"/>
        <v>22</v>
      </c>
      <c r="C93" t="str">
        <f>IF('TAB 1 Codificação CC Órgão'!A110='TAB 1 Codificação CC Órgão'!$A$20,"-",'TAB 1 Codificação CC Órgão'!A110)</f>
        <v>22.1.0.00.00.00.00</v>
      </c>
      <c r="D93">
        <f>+'TAB 1 Codificação CC Órgão'!I110</f>
        <v>0</v>
      </c>
      <c r="E93" t="str">
        <f>+'TAB 1 Codificação CC Órgão'!K110</f>
        <v>-</v>
      </c>
      <c r="H93">
        <f>+'TAB 1 Codificação CC Órgão'!M111</f>
        <v>0</v>
      </c>
      <c r="I93">
        <f>+'TAB 1 Codificação CC Órgão'!L110</f>
        <v>0</v>
      </c>
      <c r="J93">
        <f>+'TAB 1 Codificação CC Órgão'!N110</f>
        <v>0</v>
      </c>
      <c r="K93">
        <f>+'TAB 1 Codificação CC Órgão'!O110</f>
        <v>0</v>
      </c>
      <c r="L93">
        <f>+'TAB 1 Codificação CC Órgão'!P110</f>
        <v>0</v>
      </c>
      <c r="M93">
        <f>+'TAB 1 Codificação CC Órgão'!Q110</f>
        <v>0</v>
      </c>
      <c r="P93" s="129" t="str">
        <f>+'TAB 1 Codificação CC Órgão'!J110</f>
        <v>A</v>
      </c>
      <c r="Q93">
        <f t="shared" si="2"/>
        <v>0</v>
      </c>
    </row>
    <row r="94" spans="1:17">
      <c r="A94">
        <f t="shared" si="3"/>
        <v>22</v>
      </c>
      <c r="C94" t="str">
        <f>IF('TAB 1 Codificação CC Órgão'!A111='TAB 1 Codificação CC Órgão'!$A$20,"-",'TAB 1 Codificação CC Órgão'!A111)</f>
        <v>22.1.0.00.00.00.00</v>
      </c>
      <c r="D94">
        <f>+'TAB 1 Codificação CC Órgão'!I111</f>
        <v>0</v>
      </c>
      <c r="E94" t="str">
        <f>+'TAB 1 Codificação CC Órgão'!K111</f>
        <v>-</v>
      </c>
      <c r="H94">
        <f>+'TAB 1 Codificação CC Órgão'!M112</f>
        <v>0</v>
      </c>
      <c r="I94">
        <f>+'TAB 1 Codificação CC Órgão'!L111</f>
        <v>0</v>
      </c>
      <c r="J94">
        <f>+'TAB 1 Codificação CC Órgão'!N111</f>
        <v>0</v>
      </c>
      <c r="K94">
        <f>+'TAB 1 Codificação CC Órgão'!O111</f>
        <v>0</v>
      </c>
      <c r="L94">
        <f>+'TAB 1 Codificação CC Órgão'!P111</f>
        <v>0</v>
      </c>
      <c r="M94">
        <f>+'TAB 1 Codificação CC Órgão'!Q111</f>
        <v>0</v>
      </c>
      <c r="P94" s="129" t="str">
        <f>+'TAB 1 Codificação CC Órgão'!J111</f>
        <v>A</v>
      </c>
      <c r="Q94">
        <f t="shared" si="2"/>
        <v>0</v>
      </c>
    </row>
    <row r="95" spans="1:17">
      <c r="A95">
        <f t="shared" si="3"/>
        <v>22</v>
      </c>
      <c r="C95" t="str">
        <f>IF('TAB 1 Codificação CC Órgão'!A112='TAB 1 Codificação CC Órgão'!$A$20,"-",'TAB 1 Codificação CC Órgão'!A112)</f>
        <v>22.1.0.00.00.00.00</v>
      </c>
      <c r="D95">
        <f>+'TAB 1 Codificação CC Órgão'!I112</f>
        <v>0</v>
      </c>
      <c r="E95" t="str">
        <f>+'TAB 1 Codificação CC Órgão'!K112</f>
        <v>-</v>
      </c>
      <c r="H95">
        <f>+'TAB 1 Codificação CC Órgão'!M113</f>
        <v>0</v>
      </c>
      <c r="I95">
        <f>+'TAB 1 Codificação CC Órgão'!L112</f>
        <v>0</v>
      </c>
      <c r="J95">
        <f>+'TAB 1 Codificação CC Órgão'!N112</f>
        <v>0</v>
      </c>
      <c r="K95">
        <f>+'TAB 1 Codificação CC Órgão'!O112</f>
        <v>0</v>
      </c>
      <c r="L95">
        <f>+'TAB 1 Codificação CC Órgão'!P112</f>
        <v>0</v>
      </c>
      <c r="M95">
        <f>+'TAB 1 Codificação CC Órgão'!Q112</f>
        <v>0</v>
      </c>
      <c r="P95" s="129" t="str">
        <f>+'TAB 1 Codificação CC Órgão'!J112</f>
        <v>A</v>
      </c>
      <c r="Q95">
        <f t="shared" si="2"/>
        <v>0</v>
      </c>
    </row>
    <row r="96" spans="1:17">
      <c r="A96">
        <f t="shared" si="3"/>
        <v>22</v>
      </c>
      <c r="C96" t="str">
        <f>IF('TAB 1 Codificação CC Órgão'!A113='TAB 1 Codificação CC Órgão'!$A$20,"-",'TAB 1 Codificação CC Órgão'!A113)</f>
        <v>22.1.0.00.00.00.00</v>
      </c>
      <c r="D96">
        <f>+'TAB 1 Codificação CC Órgão'!I113</f>
        <v>0</v>
      </c>
      <c r="E96" t="str">
        <f>+'TAB 1 Codificação CC Órgão'!K113</f>
        <v>-</v>
      </c>
      <c r="H96">
        <f>+'TAB 1 Codificação CC Órgão'!M114</f>
        <v>0</v>
      </c>
      <c r="I96">
        <f>+'TAB 1 Codificação CC Órgão'!L113</f>
        <v>0</v>
      </c>
      <c r="J96">
        <f>+'TAB 1 Codificação CC Órgão'!N113</f>
        <v>0</v>
      </c>
      <c r="K96">
        <f>+'TAB 1 Codificação CC Órgão'!O113</f>
        <v>0</v>
      </c>
      <c r="L96">
        <f>+'TAB 1 Codificação CC Órgão'!P113</f>
        <v>0</v>
      </c>
      <c r="M96">
        <f>+'TAB 1 Codificação CC Órgão'!Q113</f>
        <v>0</v>
      </c>
      <c r="P96" s="129" t="str">
        <f>+'TAB 1 Codificação CC Órgão'!J113</f>
        <v>A</v>
      </c>
      <c r="Q96">
        <f t="shared" si="2"/>
        <v>0</v>
      </c>
    </row>
    <row r="97" spans="1:17">
      <c r="A97">
        <f t="shared" si="3"/>
        <v>22</v>
      </c>
      <c r="C97" t="str">
        <f>IF('TAB 1 Codificação CC Órgão'!A114='TAB 1 Codificação CC Órgão'!$A$20,"-",'TAB 1 Codificação CC Órgão'!A114)</f>
        <v>22.1.0.00.00.00.00</v>
      </c>
      <c r="D97">
        <f>+'TAB 1 Codificação CC Órgão'!I114</f>
        <v>0</v>
      </c>
      <c r="E97" t="str">
        <f>+'TAB 1 Codificação CC Órgão'!K114</f>
        <v>-</v>
      </c>
      <c r="H97">
        <f>+'TAB 1 Codificação CC Órgão'!M115</f>
        <v>0</v>
      </c>
      <c r="I97">
        <f>+'TAB 1 Codificação CC Órgão'!L114</f>
        <v>0</v>
      </c>
      <c r="J97">
        <f>+'TAB 1 Codificação CC Órgão'!N114</f>
        <v>0</v>
      </c>
      <c r="K97">
        <f>+'TAB 1 Codificação CC Órgão'!O114</f>
        <v>0</v>
      </c>
      <c r="L97">
        <f>+'TAB 1 Codificação CC Órgão'!P114</f>
        <v>0</v>
      </c>
      <c r="M97">
        <f>+'TAB 1 Codificação CC Órgão'!Q114</f>
        <v>0</v>
      </c>
      <c r="P97" s="129" t="str">
        <f>+'TAB 1 Codificação CC Órgão'!J114</f>
        <v>A</v>
      </c>
      <c r="Q97">
        <f t="shared" si="2"/>
        <v>0</v>
      </c>
    </row>
    <row r="98" spans="1:17">
      <c r="A98">
        <f t="shared" si="3"/>
        <v>22</v>
      </c>
      <c r="C98" t="str">
        <f>IF('TAB 1 Codificação CC Órgão'!A115='TAB 1 Codificação CC Órgão'!$A$20,"-",'TAB 1 Codificação CC Órgão'!A115)</f>
        <v>22.1.0.00.00.00.00</v>
      </c>
      <c r="D98">
        <f>+'TAB 1 Codificação CC Órgão'!I115</f>
        <v>0</v>
      </c>
      <c r="E98" t="str">
        <f>+'TAB 1 Codificação CC Órgão'!K115</f>
        <v>-</v>
      </c>
      <c r="H98">
        <f>+'TAB 1 Codificação CC Órgão'!M116</f>
        <v>0</v>
      </c>
      <c r="I98">
        <f>+'TAB 1 Codificação CC Órgão'!L115</f>
        <v>0</v>
      </c>
      <c r="J98">
        <f>+'TAB 1 Codificação CC Órgão'!N115</f>
        <v>0</v>
      </c>
      <c r="K98">
        <f>+'TAB 1 Codificação CC Órgão'!O115</f>
        <v>0</v>
      </c>
      <c r="L98">
        <f>+'TAB 1 Codificação CC Órgão'!P115</f>
        <v>0</v>
      </c>
      <c r="M98">
        <f>+'TAB 1 Codificação CC Órgão'!Q115</f>
        <v>0</v>
      </c>
      <c r="P98" s="129" t="str">
        <f>+'TAB 1 Codificação CC Órgão'!J115</f>
        <v>A</v>
      </c>
      <c r="Q98">
        <f t="shared" si="2"/>
        <v>0</v>
      </c>
    </row>
    <row r="99" spans="1:17">
      <c r="A99">
        <f t="shared" si="3"/>
        <v>22</v>
      </c>
      <c r="C99" t="str">
        <f>IF('TAB 1 Codificação CC Órgão'!A116='TAB 1 Codificação CC Órgão'!$A$20,"-",'TAB 1 Codificação CC Órgão'!A116)</f>
        <v>22.1.0.00.00.00.00</v>
      </c>
      <c r="D99">
        <f>+'TAB 1 Codificação CC Órgão'!I116</f>
        <v>0</v>
      </c>
      <c r="E99" t="str">
        <f>+'TAB 1 Codificação CC Órgão'!K116</f>
        <v>-</v>
      </c>
      <c r="H99">
        <f>+'TAB 1 Codificação CC Órgão'!M117</f>
        <v>0</v>
      </c>
      <c r="I99">
        <f>+'TAB 1 Codificação CC Órgão'!L116</f>
        <v>0</v>
      </c>
      <c r="J99">
        <f>+'TAB 1 Codificação CC Órgão'!N116</f>
        <v>0</v>
      </c>
      <c r="K99">
        <f>+'TAB 1 Codificação CC Órgão'!O116</f>
        <v>0</v>
      </c>
      <c r="L99">
        <f>+'TAB 1 Codificação CC Órgão'!P116</f>
        <v>0</v>
      </c>
      <c r="M99">
        <f>+'TAB 1 Codificação CC Órgão'!Q116</f>
        <v>0</v>
      </c>
      <c r="P99" s="129" t="str">
        <f>+'TAB 1 Codificação CC Órgão'!J116</f>
        <v>A</v>
      </c>
      <c r="Q99">
        <f t="shared" si="2"/>
        <v>0</v>
      </c>
    </row>
    <row r="100" spans="1:17">
      <c r="A100">
        <f t="shared" si="3"/>
        <v>22</v>
      </c>
      <c r="C100" t="str">
        <f>IF('TAB 1 Codificação CC Órgão'!A117='TAB 1 Codificação CC Órgão'!$A$20,"-",'TAB 1 Codificação CC Órgão'!A117)</f>
        <v>22.1.0.00.00.00.00</v>
      </c>
      <c r="D100">
        <f>+'TAB 1 Codificação CC Órgão'!I117</f>
        <v>0</v>
      </c>
      <c r="E100" t="str">
        <f>+'TAB 1 Codificação CC Órgão'!K117</f>
        <v>-</v>
      </c>
      <c r="H100">
        <f>+'TAB 1 Codificação CC Órgão'!M118</f>
        <v>0</v>
      </c>
      <c r="I100">
        <f>+'TAB 1 Codificação CC Órgão'!L117</f>
        <v>0</v>
      </c>
      <c r="J100">
        <f>+'TAB 1 Codificação CC Órgão'!N117</f>
        <v>0</v>
      </c>
      <c r="K100">
        <f>+'TAB 1 Codificação CC Órgão'!O117</f>
        <v>0</v>
      </c>
      <c r="L100">
        <f>+'TAB 1 Codificação CC Órgão'!P117</f>
        <v>0</v>
      </c>
      <c r="M100">
        <f>+'TAB 1 Codificação CC Órgão'!Q117</f>
        <v>0</v>
      </c>
      <c r="P100" s="129" t="str">
        <f>+'TAB 1 Codificação CC Órgão'!J117</f>
        <v>A</v>
      </c>
      <c r="Q100">
        <f t="shared" si="2"/>
        <v>0</v>
      </c>
    </row>
    <row r="101" spans="1:17">
      <c r="A101">
        <f t="shared" si="3"/>
        <v>22</v>
      </c>
      <c r="C101" t="str">
        <f>IF('TAB 1 Codificação CC Órgão'!A118='TAB 1 Codificação CC Órgão'!$A$20,"-",'TAB 1 Codificação CC Órgão'!A118)</f>
        <v>22.1.0.00.00.00.00</v>
      </c>
      <c r="D101">
        <f>+'TAB 1 Codificação CC Órgão'!I118</f>
        <v>0</v>
      </c>
      <c r="E101" t="str">
        <f>+'TAB 1 Codificação CC Órgão'!K118</f>
        <v>-</v>
      </c>
      <c r="H101">
        <f>+'TAB 1 Codificação CC Órgão'!M119</f>
        <v>0</v>
      </c>
      <c r="I101">
        <f>+'TAB 1 Codificação CC Órgão'!L118</f>
        <v>0</v>
      </c>
      <c r="J101">
        <f>+'TAB 1 Codificação CC Órgão'!N118</f>
        <v>0</v>
      </c>
      <c r="K101">
        <f>+'TAB 1 Codificação CC Órgão'!O118</f>
        <v>0</v>
      </c>
      <c r="L101">
        <f>+'TAB 1 Codificação CC Órgão'!P118</f>
        <v>0</v>
      </c>
      <c r="M101">
        <f>+'TAB 1 Codificação CC Órgão'!Q118</f>
        <v>0</v>
      </c>
      <c r="P101" s="129" t="str">
        <f>+'TAB 1 Codificação CC Órgão'!J118</f>
        <v>A</v>
      </c>
      <c r="Q101">
        <f t="shared" si="2"/>
        <v>0</v>
      </c>
    </row>
    <row r="102" spans="1:17">
      <c r="A102">
        <f t="shared" si="3"/>
        <v>22</v>
      </c>
      <c r="C102" t="str">
        <f>IF('TAB 1 Codificação CC Órgão'!A119='TAB 1 Codificação CC Órgão'!$A$20,"-",'TAB 1 Codificação CC Órgão'!A119)</f>
        <v>22.1.0.00.00.00.00</v>
      </c>
      <c r="D102">
        <f>+'TAB 1 Codificação CC Órgão'!I119</f>
        <v>0</v>
      </c>
      <c r="E102" t="str">
        <f>+'TAB 1 Codificação CC Órgão'!K119</f>
        <v>-</v>
      </c>
      <c r="H102">
        <f>+'TAB 1 Codificação CC Órgão'!M120</f>
        <v>0</v>
      </c>
      <c r="I102">
        <f>+'TAB 1 Codificação CC Órgão'!L119</f>
        <v>0</v>
      </c>
      <c r="J102">
        <f>+'TAB 1 Codificação CC Órgão'!N119</f>
        <v>0</v>
      </c>
      <c r="K102">
        <f>+'TAB 1 Codificação CC Órgão'!O119</f>
        <v>0</v>
      </c>
      <c r="L102">
        <f>+'TAB 1 Codificação CC Órgão'!P119</f>
        <v>0</v>
      </c>
      <c r="M102">
        <f>+'TAB 1 Codificação CC Órgão'!Q119</f>
        <v>0</v>
      </c>
      <c r="P102" s="129" t="str">
        <f>+'TAB 1 Codificação CC Órgão'!J119</f>
        <v>A</v>
      </c>
      <c r="Q102">
        <f t="shared" si="2"/>
        <v>0</v>
      </c>
    </row>
    <row r="103" spans="1:17">
      <c r="A103">
        <f t="shared" si="3"/>
        <v>22</v>
      </c>
      <c r="C103" t="str">
        <f>IF('TAB 1 Codificação CC Órgão'!A120='TAB 1 Codificação CC Órgão'!$A$20,"-",'TAB 1 Codificação CC Órgão'!A120)</f>
        <v>22.1.0.00.00.00.00</v>
      </c>
      <c r="D103">
        <f>+'TAB 1 Codificação CC Órgão'!I120</f>
        <v>0</v>
      </c>
      <c r="E103" t="str">
        <f>+'TAB 1 Codificação CC Órgão'!K120</f>
        <v>-</v>
      </c>
      <c r="H103">
        <f>+'TAB 1 Codificação CC Órgão'!M121</f>
        <v>0</v>
      </c>
      <c r="I103">
        <f>+'TAB 1 Codificação CC Órgão'!L120</f>
        <v>0</v>
      </c>
      <c r="J103">
        <f>+'TAB 1 Codificação CC Órgão'!N120</f>
        <v>0</v>
      </c>
      <c r="K103">
        <f>+'TAB 1 Codificação CC Órgão'!O120</f>
        <v>0</v>
      </c>
      <c r="L103">
        <f>+'TAB 1 Codificação CC Órgão'!P120</f>
        <v>0</v>
      </c>
      <c r="M103">
        <f>+'TAB 1 Codificação CC Órgão'!Q120</f>
        <v>0</v>
      </c>
      <c r="P103" s="129" t="str">
        <f>+'TAB 1 Codificação CC Órgão'!J120</f>
        <v>A</v>
      </c>
      <c r="Q103">
        <f t="shared" si="2"/>
        <v>0</v>
      </c>
    </row>
    <row r="104" spans="1:17">
      <c r="A104">
        <f t="shared" si="3"/>
        <v>22</v>
      </c>
      <c r="C104" t="str">
        <f>IF('TAB 1 Codificação CC Órgão'!A121='TAB 1 Codificação CC Órgão'!$A$20,"-",'TAB 1 Codificação CC Órgão'!A121)</f>
        <v>22.1.0.00.00.00.00</v>
      </c>
      <c r="D104">
        <f>+'TAB 1 Codificação CC Órgão'!I121</f>
        <v>0</v>
      </c>
      <c r="E104" t="str">
        <f>+'TAB 1 Codificação CC Órgão'!K121</f>
        <v>-</v>
      </c>
      <c r="H104">
        <f>+'TAB 1 Codificação CC Órgão'!M122</f>
        <v>0</v>
      </c>
      <c r="I104">
        <f>+'TAB 1 Codificação CC Órgão'!L121</f>
        <v>0</v>
      </c>
      <c r="J104">
        <f>+'TAB 1 Codificação CC Órgão'!N121</f>
        <v>0</v>
      </c>
      <c r="K104">
        <f>+'TAB 1 Codificação CC Órgão'!O121</f>
        <v>0</v>
      </c>
      <c r="L104">
        <f>+'TAB 1 Codificação CC Órgão'!P121</f>
        <v>0</v>
      </c>
      <c r="M104">
        <f>+'TAB 1 Codificação CC Órgão'!Q121</f>
        <v>0</v>
      </c>
      <c r="P104" s="129" t="str">
        <f>+'TAB 1 Codificação CC Órgão'!J121</f>
        <v>A</v>
      </c>
      <c r="Q104">
        <f t="shared" si="2"/>
        <v>0</v>
      </c>
    </row>
    <row r="105" spans="1:17">
      <c r="A105">
        <f t="shared" si="3"/>
        <v>22</v>
      </c>
      <c r="C105" t="str">
        <f>IF('TAB 1 Codificação CC Órgão'!A122='TAB 1 Codificação CC Órgão'!$A$20,"-",'TAB 1 Codificação CC Órgão'!A122)</f>
        <v>22.1.0.00.00.00.00</v>
      </c>
      <c r="D105">
        <f>+'TAB 1 Codificação CC Órgão'!I122</f>
        <v>0</v>
      </c>
      <c r="E105" t="str">
        <f>+'TAB 1 Codificação CC Órgão'!K122</f>
        <v>-</v>
      </c>
      <c r="H105">
        <f>+'TAB 1 Codificação CC Órgão'!M123</f>
        <v>0</v>
      </c>
      <c r="I105">
        <f>+'TAB 1 Codificação CC Órgão'!L122</f>
        <v>0</v>
      </c>
      <c r="J105">
        <f>+'TAB 1 Codificação CC Órgão'!N122</f>
        <v>0</v>
      </c>
      <c r="K105">
        <f>+'TAB 1 Codificação CC Órgão'!O122</f>
        <v>0</v>
      </c>
      <c r="L105">
        <f>+'TAB 1 Codificação CC Órgão'!P122</f>
        <v>0</v>
      </c>
      <c r="M105">
        <f>+'TAB 1 Codificação CC Órgão'!Q122</f>
        <v>0</v>
      </c>
      <c r="P105" s="129" t="str">
        <f>+'TAB 1 Codificação CC Órgão'!J122</f>
        <v>A</v>
      </c>
      <c r="Q105">
        <f t="shared" si="2"/>
        <v>0</v>
      </c>
    </row>
    <row r="106" spans="1:17">
      <c r="A106">
        <f t="shared" si="3"/>
        <v>22</v>
      </c>
      <c r="C106" t="str">
        <f>IF('TAB 1 Codificação CC Órgão'!A123='TAB 1 Codificação CC Órgão'!$A$20,"-",'TAB 1 Codificação CC Órgão'!A123)</f>
        <v>22.1.0.00.00.00.00</v>
      </c>
      <c r="D106">
        <f>+'TAB 1 Codificação CC Órgão'!I123</f>
        <v>0</v>
      </c>
      <c r="E106" t="str">
        <f>+'TAB 1 Codificação CC Órgão'!K123</f>
        <v>-</v>
      </c>
      <c r="H106">
        <f>+'TAB 1 Codificação CC Órgão'!M124</f>
        <v>0</v>
      </c>
      <c r="I106">
        <f>+'TAB 1 Codificação CC Órgão'!L123</f>
        <v>0</v>
      </c>
      <c r="J106">
        <f>+'TAB 1 Codificação CC Órgão'!N123</f>
        <v>0</v>
      </c>
      <c r="K106">
        <f>+'TAB 1 Codificação CC Órgão'!O123</f>
        <v>0</v>
      </c>
      <c r="L106">
        <f>+'TAB 1 Codificação CC Órgão'!P123</f>
        <v>0</v>
      </c>
      <c r="M106">
        <f>+'TAB 1 Codificação CC Órgão'!Q123</f>
        <v>0</v>
      </c>
      <c r="P106" s="129" t="str">
        <f>+'TAB 1 Codificação CC Órgão'!J123</f>
        <v>A</v>
      </c>
      <c r="Q106">
        <f t="shared" si="2"/>
        <v>0</v>
      </c>
    </row>
    <row r="107" spans="1:17">
      <c r="A107">
        <f t="shared" si="3"/>
        <v>22</v>
      </c>
      <c r="C107" t="str">
        <f>IF('TAB 1 Codificação CC Órgão'!A124='TAB 1 Codificação CC Órgão'!$A$20,"-",'TAB 1 Codificação CC Órgão'!A124)</f>
        <v>22.1.0.00.00.00.00</v>
      </c>
      <c r="D107">
        <f>+'TAB 1 Codificação CC Órgão'!I124</f>
        <v>0</v>
      </c>
      <c r="E107" t="str">
        <f>+'TAB 1 Codificação CC Órgão'!K124</f>
        <v>-</v>
      </c>
      <c r="H107">
        <f>+'TAB 1 Codificação CC Órgão'!M125</f>
        <v>0</v>
      </c>
      <c r="I107">
        <f>+'TAB 1 Codificação CC Órgão'!L124</f>
        <v>0</v>
      </c>
      <c r="J107">
        <f>+'TAB 1 Codificação CC Órgão'!N124</f>
        <v>0</v>
      </c>
      <c r="K107">
        <f>+'TAB 1 Codificação CC Órgão'!O124</f>
        <v>0</v>
      </c>
      <c r="L107">
        <f>+'TAB 1 Codificação CC Órgão'!P124</f>
        <v>0</v>
      </c>
      <c r="M107">
        <f>+'TAB 1 Codificação CC Órgão'!Q124</f>
        <v>0</v>
      </c>
      <c r="P107" s="129" t="str">
        <f>+'TAB 1 Codificação CC Órgão'!J124</f>
        <v>A</v>
      </c>
      <c r="Q107">
        <f t="shared" si="2"/>
        <v>0</v>
      </c>
    </row>
    <row r="108" spans="1:17">
      <c r="A108">
        <f t="shared" si="3"/>
        <v>22</v>
      </c>
      <c r="C108" t="str">
        <f>IF('TAB 1 Codificação CC Órgão'!A125='TAB 1 Codificação CC Órgão'!$A$20,"-",'TAB 1 Codificação CC Órgão'!A125)</f>
        <v>22.1.0.00.00.00.00</v>
      </c>
      <c r="D108">
        <f>+'TAB 1 Codificação CC Órgão'!I125</f>
        <v>0</v>
      </c>
      <c r="E108" t="str">
        <f>+'TAB 1 Codificação CC Órgão'!K125</f>
        <v>-</v>
      </c>
      <c r="H108">
        <f>+'TAB 1 Codificação CC Órgão'!M126</f>
        <v>0</v>
      </c>
      <c r="I108">
        <f>+'TAB 1 Codificação CC Órgão'!L125</f>
        <v>0</v>
      </c>
      <c r="J108">
        <f>+'TAB 1 Codificação CC Órgão'!N125</f>
        <v>0</v>
      </c>
      <c r="K108">
        <f>+'TAB 1 Codificação CC Órgão'!O125</f>
        <v>0</v>
      </c>
      <c r="L108">
        <f>+'TAB 1 Codificação CC Órgão'!P125</f>
        <v>0</v>
      </c>
      <c r="M108">
        <f>+'TAB 1 Codificação CC Órgão'!Q125</f>
        <v>0</v>
      </c>
      <c r="P108" s="129" t="str">
        <f>+'TAB 1 Codificação CC Órgão'!J125</f>
        <v>A</v>
      </c>
      <c r="Q108">
        <f t="shared" si="2"/>
        <v>0</v>
      </c>
    </row>
    <row r="109" spans="1:17">
      <c r="A109">
        <f t="shared" si="3"/>
        <v>22</v>
      </c>
      <c r="C109" t="str">
        <f>IF('TAB 1 Codificação CC Órgão'!A126='TAB 1 Codificação CC Órgão'!$A$20,"-",'TAB 1 Codificação CC Órgão'!A126)</f>
        <v>22.1.0.00.00.00.00</v>
      </c>
      <c r="D109">
        <f>+'TAB 1 Codificação CC Órgão'!I126</f>
        <v>0</v>
      </c>
      <c r="E109" t="str">
        <f>+'TAB 1 Codificação CC Órgão'!K126</f>
        <v>-</v>
      </c>
      <c r="H109">
        <f>+'TAB 1 Codificação CC Órgão'!M127</f>
        <v>0</v>
      </c>
      <c r="I109">
        <f>+'TAB 1 Codificação CC Órgão'!L126</f>
        <v>0</v>
      </c>
      <c r="J109">
        <f>+'TAB 1 Codificação CC Órgão'!N126</f>
        <v>0</v>
      </c>
      <c r="K109">
        <f>+'TAB 1 Codificação CC Órgão'!O126</f>
        <v>0</v>
      </c>
      <c r="L109">
        <f>+'TAB 1 Codificação CC Órgão'!P126</f>
        <v>0</v>
      </c>
      <c r="M109">
        <f>+'TAB 1 Codificação CC Órgão'!Q126</f>
        <v>0</v>
      </c>
      <c r="P109" s="129" t="str">
        <f>+'TAB 1 Codificação CC Órgão'!J126</f>
        <v>A</v>
      </c>
      <c r="Q109">
        <f t="shared" si="2"/>
        <v>0</v>
      </c>
    </row>
    <row r="110" spans="1:17">
      <c r="A110">
        <f t="shared" si="3"/>
        <v>22</v>
      </c>
      <c r="C110" t="str">
        <f>IF('TAB 1 Codificação CC Órgão'!A127='TAB 1 Codificação CC Órgão'!$A$20,"-",'TAB 1 Codificação CC Órgão'!A127)</f>
        <v>22.1.0.00.00.00.00</v>
      </c>
      <c r="D110">
        <f>+'TAB 1 Codificação CC Órgão'!I127</f>
        <v>0</v>
      </c>
      <c r="E110" t="str">
        <f>+'TAB 1 Codificação CC Órgão'!K127</f>
        <v>-</v>
      </c>
      <c r="H110">
        <f>+'TAB 1 Codificação CC Órgão'!M128</f>
        <v>0</v>
      </c>
      <c r="I110">
        <f>+'TAB 1 Codificação CC Órgão'!L127</f>
        <v>0</v>
      </c>
      <c r="J110">
        <f>+'TAB 1 Codificação CC Órgão'!N127</f>
        <v>0</v>
      </c>
      <c r="K110">
        <f>+'TAB 1 Codificação CC Órgão'!O127</f>
        <v>0</v>
      </c>
      <c r="L110">
        <f>+'TAB 1 Codificação CC Órgão'!P127</f>
        <v>0</v>
      </c>
      <c r="M110">
        <f>+'TAB 1 Codificação CC Órgão'!Q127</f>
        <v>0</v>
      </c>
      <c r="P110" s="129" t="str">
        <f>+'TAB 1 Codificação CC Órgão'!J127</f>
        <v>A</v>
      </c>
      <c r="Q110">
        <f t="shared" si="2"/>
        <v>0</v>
      </c>
    </row>
    <row r="111" spans="1:17">
      <c r="A111">
        <f t="shared" si="3"/>
        <v>22</v>
      </c>
      <c r="C111" t="str">
        <f>IF('TAB 1 Codificação CC Órgão'!A128='TAB 1 Codificação CC Órgão'!$A$20,"-",'TAB 1 Codificação CC Órgão'!A128)</f>
        <v>22.1.0.00.00.00.00</v>
      </c>
      <c r="D111">
        <f>+'TAB 1 Codificação CC Órgão'!I128</f>
        <v>0</v>
      </c>
      <c r="E111" t="str">
        <f>+'TAB 1 Codificação CC Órgão'!K128</f>
        <v>-</v>
      </c>
      <c r="H111">
        <f>+'TAB 1 Codificação CC Órgão'!M129</f>
        <v>0</v>
      </c>
      <c r="I111">
        <f>+'TAB 1 Codificação CC Órgão'!L128</f>
        <v>0</v>
      </c>
      <c r="J111">
        <f>+'TAB 1 Codificação CC Órgão'!N128</f>
        <v>0</v>
      </c>
      <c r="K111">
        <f>+'TAB 1 Codificação CC Órgão'!O128</f>
        <v>0</v>
      </c>
      <c r="L111">
        <f>+'TAB 1 Codificação CC Órgão'!P128</f>
        <v>0</v>
      </c>
      <c r="M111">
        <f>+'TAB 1 Codificação CC Órgão'!Q128</f>
        <v>0</v>
      </c>
      <c r="P111" s="129" t="str">
        <f>+'TAB 1 Codificação CC Órgão'!J128</f>
        <v>A</v>
      </c>
      <c r="Q111">
        <f t="shared" si="2"/>
        <v>0</v>
      </c>
    </row>
    <row r="112" spans="1:17">
      <c r="A112">
        <f t="shared" si="3"/>
        <v>22</v>
      </c>
      <c r="C112" t="str">
        <f>IF('TAB 1 Codificação CC Órgão'!A129='TAB 1 Codificação CC Órgão'!$A$20,"-",'TAB 1 Codificação CC Órgão'!A129)</f>
        <v>22.1.0.00.00.00.00</v>
      </c>
      <c r="D112">
        <f>+'TAB 1 Codificação CC Órgão'!I129</f>
        <v>0</v>
      </c>
      <c r="E112" t="str">
        <f>+'TAB 1 Codificação CC Órgão'!K129</f>
        <v>-</v>
      </c>
      <c r="H112">
        <f>+'TAB 1 Codificação CC Órgão'!M130</f>
        <v>0</v>
      </c>
      <c r="I112">
        <f>+'TAB 1 Codificação CC Órgão'!L129</f>
        <v>0</v>
      </c>
      <c r="J112">
        <f>+'TAB 1 Codificação CC Órgão'!N129</f>
        <v>0</v>
      </c>
      <c r="K112">
        <f>+'TAB 1 Codificação CC Órgão'!O129</f>
        <v>0</v>
      </c>
      <c r="L112">
        <f>+'TAB 1 Codificação CC Órgão'!P129</f>
        <v>0</v>
      </c>
      <c r="M112">
        <f>+'TAB 1 Codificação CC Órgão'!Q129</f>
        <v>0</v>
      </c>
      <c r="P112" s="129" t="str">
        <f>+'TAB 1 Codificação CC Órgão'!J129</f>
        <v>A</v>
      </c>
      <c r="Q112">
        <f t="shared" si="2"/>
        <v>0</v>
      </c>
    </row>
    <row r="113" spans="1:17">
      <c r="A113">
        <f t="shared" si="3"/>
        <v>22</v>
      </c>
      <c r="C113" t="str">
        <f>IF('TAB 1 Codificação CC Órgão'!A130='TAB 1 Codificação CC Órgão'!$A$20,"-",'TAB 1 Codificação CC Órgão'!A130)</f>
        <v>22.1.0.00.00.00.00</v>
      </c>
      <c r="D113">
        <f>+'TAB 1 Codificação CC Órgão'!I130</f>
        <v>0</v>
      </c>
      <c r="E113" t="str">
        <f>+'TAB 1 Codificação CC Órgão'!K130</f>
        <v>-</v>
      </c>
      <c r="H113">
        <f>+'TAB 1 Codificação CC Órgão'!M131</f>
        <v>0</v>
      </c>
      <c r="I113">
        <f>+'TAB 1 Codificação CC Órgão'!L130</f>
        <v>0</v>
      </c>
      <c r="J113">
        <f>+'TAB 1 Codificação CC Órgão'!N130</f>
        <v>0</v>
      </c>
      <c r="K113">
        <f>+'TAB 1 Codificação CC Órgão'!O130</f>
        <v>0</v>
      </c>
      <c r="L113">
        <f>+'TAB 1 Codificação CC Órgão'!P130</f>
        <v>0</v>
      </c>
      <c r="M113">
        <f>+'TAB 1 Codificação CC Órgão'!Q130</f>
        <v>0</v>
      </c>
      <c r="P113" s="129" t="str">
        <f>+'TAB 1 Codificação CC Órgão'!J130</f>
        <v>A</v>
      </c>
      <c r="Q113">
        <f t="shared" si="2"/>
        <v>0</v>
      </c>
    </row>
    <row r="114" spans="1:17">
      <c r="A114">
        <f t="shared" si="3"/>
        <v>22</v>
      </c>
      <c r="C114" t="str">
        <f>IF('TAB 1 Codificação CC Órgão'!A131='TAB 1 Codificação CC Órgão'!$A$20,"-",'TAB 1 Codificação CC Órgão'!A131)</f>
        <v>22.1.0.00.00.00.00</v>
      </c>
      <c r="D114">
        <f>+'TAB 1 Codificação CC Órgão'!I131</f>
        <v>0</v>
      </c>
      <c r="E114" t="str">
        <f>+'TAB 1 Codificação CC Órgão'!K131</f>
        <v>-</v>
      </c>
      <c r="H114">
        <f>+'TAB 1 Codificação CC Órgão'!M132</f>
        <v>0</v>
      </c>
      <c r="I114">
        <f>+'TAB 1 Codificação CC Órgão'!L131</f>
        <v>0</v>
      </c>
      <c r="J114">
        <f>+'TAB 1 Codificação CC Órgão'!N131</f>
        <v>0</v>
      </c>
      <c r="K114">
        <f>+'TAB 1 Codificação CC Órgão'!O131</f>
        <v>0</v>
      </c>
      <c r="L114">
        <f>+'TAB 1 Codificação CC Órgão'!P131</f>
        <v>0</v>
      </c>
      <c r="M114">
        <f>+'TAB 1 Codificação CC Órgão'!Q131</f>
        <v>0</v>
      </c>
      <c r="P114" s="129" t="str">
        <f>+'TAB 1 Codificação CC Órgão'!J131</f>
        <v>A</v>
      </c>
      <c r="Q114">
        <f t="shared" si="2"/>
        <v>0</v>
      </c>
    </row>
    <row r="115" spans="1:17">
      <c r="A115">
        <f t="shared" si="3"/>
        <v>22</v>
      </c>
      <c r="C115" t="str">
        <f>IF('TAB 1 Codificação CC Órgão'!A132='TAB 1 Codificação CC Órgão'!$A$20,"-",'TAB 1 Codificação CC Órgão'!A132)</f>
        <v>22.1.0.00.00.00.00</v>
      </c>
      <c r="D115">
        <f>+'TAB 1 Codificação CC Órgão'!I132</f>
        <v>0</v>
      </c>
      <c r="E115" t="str">
        <f>+'TAB 1 Codificação CC Órgão'!K132</f>
        <v>-</v>
      </c>
      <c r="H115">
        <f>+'TAB 1 Codificação CC Órgão'!M133</f>
        <v>0</v>
      </c>
      <c r="I115">
        <f>+'TAB 1 Codificação CC Órgão'!L132</f>
        <v>0</v>
      </c>
      <c r="J115">
        <f>+'TAB 1 Codificação CC Órgão'!N132</f>
        <v>0</v>
      </c>
      <c r="K115">
        <f>+'TAB 1 Codificação CC Órgão'!O132</f>
        <v>0</v>
      </c>
      <c r="L115">
        <f>+'TAB 1 Codificação CC Órgão'!P132</f>
        <v>0</v>
      </c>
      <c r="M115">
        <f>+'TAB 1 Codificação CC Órgão'!Q132</f>
        <v>0</v>
      </c>
      <c r="P115" s="129" t="str">
        <f>+'TAB 1 Codificação CC Órgão'!J132</f>
        <v>A</v>
      </c>
      <c r="Q115">
        <f t="shared" si="2"/>
        <v>0</v>
      </c>
    </row>
    <row r="116" spans="1:17">
      <c r="A116">
        <f t="shared" si="3"/>
        <v>22</v>
      </c>
      <c r="C116" t="str">
        <f>IF('TAB 1 Codificação CC Órgão'!A133='TAB 1 Codificação CC Órgão'!$A$20,"-",'TAB 1 Codificação CC Órgão'!A133)</f>
        <v>22.1.0.00.00.00.00</v>
      </c>
      <c r="D116">
        <f>+'TAB 1 Codificação CC Órgão'!I133</f>
        <v>0</v>
      </c>
      <c r="E116" t="str">
        <f>+'TAB 1 Codificação CC Órgão'!K133</f>
        <v>-</v>
      </c>
      <c r="H116">
        <f>+'TAB 1 Codificação CC Órgão'!M134</f>
        <v>0</v>
      </c>
      <c r="I116">
        <f>+'TAB 1 Codificação CC Órgão'!L133</f>
        <v>0</v>
      </c>
      <c r="J116">
        <f>+'TAB 1 Codificação CC Órgão'!N133</f>
        <v>0</v>
      </c>
      <c r="K116">
        <f>+'TAB 1 Codificação CC Órgão'!O133</f>
        <v>0</v>
      </c>
      <c r="L116">
        <f>+'TAB 1 Codificação CC Órgão'!P133</f>
        <v>0</v>
      </c>
      <c r="M116">
        <f>+'TAB 1 Codificação CC Órgão'!Q133</f>
        <v>0</v>
      </c>
      <c r="P116" s="129" t="str">
        <f>+'TAB 1 Codificação CC Órgão'!J133</f>
        <v>A</v>
      </c>
      <c r="Q116">
        <f t="shared" si="2"/>
        <v>0</v>
      </c>
    </row>
    <row r="117" spans="1:17">
      <c r="A117">
        <f t="shared" si="3"/>
        <v>22</v>
      </c>
      <c r="C117" t="str">
        <f>IF('TAB 1 Codificação CC Órgão'!A134='TAB 1 Codificação CC Órgão'!$A$20,"-",'TAB 1 Codificação CC Órgão'!A134)</f>
        <v>22.1.0.00.00.00.00</v>
      </c>
      <c r="D117">
        <f>+'TAB 1 Codificação CC Órgão'!I134</f>
        <v>0</v>
      </c>
      <c r="E117" t="str">
        <f>+'TAB 1 Codificação CC Órgão'!K134</f>
        <v>-</v>
      </c>
      <c r="H117">
        <f>+'TAB 1 Codificação CC Órgão'!M135</f>
        <v>0</v>
      </c>
      <c r="I117">
        <f>+'TAB 1 Codificação CC Órgão'!L134</f>
        <v>0</v>
      </c>
      <c r="J117">
        <f>+'TAB 1 Codificação CC Órgão'!N134</f>
        <v>0</v>
      </c>
      <c r="K117">
        <f>+'TAB 1 Codificação CC Órgão'!O134</f>
        <v>0</v>
      </c>
      <c r="L117">
        <f>+'TAB 1 Codificação CC Órgão'!P134</f>
        <v>0</v>
      </c>
      <c r="M117">
        <f>+'TAB 1 Codificação CC Órgão'!Q134</f>
        <v>0</v>
      </c>
      <c r="P117" s="129" t="str">
        <f>+'TAB 1 Codificação CC Órgão'!J134</f>
        <v>A</v>
      </c>
      <c r="Q117">
        <f t="shared" si="2"/>
        <v>0</v>
      </c>
    </row>
    <row r="118" spans="1:17">
      <c r="A118">
        <f t="shared" si="3"/>
        <v>22</v>
      </c>
      <c r="C118" t="str">
        <f>IF('TAB 1 Codificação CC Órgão'!A135='TAB 1 Codificação CC Órgão'!$A$20,"-",'TAB 1 Codificação CC Órgão'!A135)</f>
        <v>22.1.0.00.00.00.00</v>
      </c>
      <c r="D118">
        <f>+'TAB 1 Codificação CC Órgão'!I135</f>
        <v>0</v>
      </c>
      <c r="E118" t="str">
        <f>+'TAB 1 Codificação CC Órgão'!K135</f>
        <v>-</v>
      </c>
      <c r="H118">
        <f>+'TAB 1 Codificação CC Órgão'!M136</f>
        <v>0</v>
      </c>
      <c r="I118">
        <f>+'TAB 1 Codificação CC Órgão'!L135</f>
        <v>0</v>
      </c>
      <c r="J118">
        <f>+'TAB 1 Codificação CC Órgão'!N135</f>
        <v>0</v>
      </c>
      <c r="K118">
        <f>+'TAB 1 Codificação CC Órgão'!O135</f>
        <v>0</v>
      </c>
      <c r="L118">
        <f>+'TAB 1 Codificação CC Órgão'!P135</f>
        <v>0</v>
      </c>
      <c r="M118">
        <f>+'TAB 1 Codificação CC Órgão'!Q135</f>
        <v>0</v>
      </c>
      <c r="P118" s="129" t="str">
        <f>+'TAB 1 Codificação CC Órgão'!J135</f>
        <v>A</v>
      </c>
      <c r="Q118">
        <f t="shared" si="2"/>
        <v>0</v>
      </c>
    </row>
    <row r="119" spans="1:17">
      <c r="A119">
        <f t="shared" si="3"/>
        <v>22</v>
      </c>
      <c r="C119" t="str">
        <f>IF('TAB 1 Codificação CC Órgão'!A136='TAB 1 Codificação CC Órgão'!$A$20,"-",'TAB 1 Codificação CC Órgão'!A136)</f>
        <v>22.1.0.00.00.00.00</v>
      </c>
      <c r="D119">
        <f>+'TAB 1 Codificação CC Órgão'!I136</f>
        <v>0</v>
      </c>
      <c r="E119" t="str">
        <f>+'TAB 1 Codificação CC Órgão'!K136</f>
        <v>-</v>
      </c>
      <c r="H119">
        <f>+'TAB 1 Codificação CC Órgão'!M137</f>
        <v>0</v>
      </c>
      <c r="I119">
        <f>+'TAB 1 Codificação CC Órgão'!L136</f>
        <v>0</v>
      </c>
      <c r="J119">
        <f>+'TAB 1 Codificação CC Órgão'!N136</f>
        <v>0</v>
      </c>
      <c r="K119">
        <f>+'TAB 1 Codificação CC Órgão'!O136</f>
        <v>0</v>
      </c>
      <c r="L119">
        <f>+'TAB 1 Codificação CC Órgão'!P136</f>
        <v>0</v>
      </c>
      <c r="M119">
        <f>+'TAB 1 Codificação CC Órgão'!Q136</f>
        <v>0</v>
      </c>
      <c r="P119" s="129" t="str">
        <f>+'TAB 1 Codificação CC Órgão'!J136</f>
        <v>A</v>
      </c>
      <c r="Q119">
        <f t="shared" si="2"/>
        <v>0</v>
      </c>
    </row>
    <row r="120" spans="1:17">
      <c r="A120">
        <f t="shared" si="3"/>
        <v>22</v>
      </c>
      <c r="C120" t="str">
        <f>IF('TAB 1 Codificação CC Órgão'!A137='TAB 1 Codificação CC Órgão'!$A$20,"-",'TAB 1 Codificação CC Órgão'!A137)</f>
        <v>22.1.0.00.00.00.00</v>
      </c>
      <c r="D120">
        <f>+'TAB 1 Codificação CC Órgão'!I137</f>
        <v>0</v>
      </c>
      <c r="E120" t="str">
        <f>+'TAB 1 Codificação CC Órgão'!K137</f>
        <v>-</v>
      </c>
      <c r="H120">
        <f>+'TAB 1 Codificação CC Órgão'!M138</f>
        <v>0</v>
      </c>
      <c r="I120">
        <f>+'TAB 1 Codificação CC Órgão'!L137</f>
        <v>0</v>
      </c>
      <c r="J120">
        <f>+'TAB 1 Codificação CC Órgão'!N137</f>
        <v>0</v>
      </c>
      <c r="K120">
        <f>+'TAB 1 Codificação CC Órgão'!O137</f>
        <v>0</v>
      </c>
      <c r="L120">
        <f>+'TAB 1 Codificação CC Órgão'!P137</f>
        <v>0</v>
      </c>
      <c r="M120">
        <f>+'TAB 1 Codificação CC Órgão'!Q137</f>
        <v>0</v>
      </c>
      <c r="P120" s="129" t="str">
        <f>+'TAB 1 Codificação CC Órgão'!J137</f>
        <v>A</v>
      </c>
      <c r="Q120">
        <f t="shared" si="2"/>
        <v>0</v>
      </c>
    </row>
    <row r="121" spans="1:17">
      <c r="A121">
        <f t="shared" si="3"/>
        <v>22</v>
      </c>
      <c r="C121" t="str">
        <f>IF('TAB 1 Codificação CC Órgão'!A138='TAB 1 Codificação CC Órgão'!$A$20,"-",'TAB 1 Codificação CC Órgão'!A138)</f>
        <v>22.1.0.00.00.00.00</v>
      </c>
      <c r="D121">
        <f>+'TAB 1 Codificação CC Órgão'!I138</f>
        <v>0</v>
      </c>
      <c r="E121" t="str">
        <f>+'TAB 1 Codificação CC Órgão'!K138</f>
        <v>-</v>
      </c>
      <c r="H121">
        <f>+'TAB 1 Codificação CC Órgão'!M139</f>
        <v>0</v>
      </c>
      <c r="I121">
        <f>+'TAB 1 Codificação CC Órgão'!L138</f>
        <v>0</v>
      </c>
      <c r="J121">
        <f>+'TAB 1 Codificação CC Órgão'!N138</f>
        <v>0</v>
      </c>
      <c r="K121">
        <f>+'TAB 1 Codificação CC Órgão'!O138</f>
        <v>0</v>
      </c>
      <c r="L121">
        <f>+'TAB 1 Codificação CC Órgão'!P138</f>
        <v>0</v>
      </c>
      <c r="M121">
        <f>+'TAB 1 Codificação CC Órgão'!Q138</f>
        <v>0</v>
      </c>
      <c r="P121" s="129" t="str">
        <f>+'TAB 1 Codificação CC Órgão'!J138</f>
        <v>A</v>
      </c>
      <c r="Q121">
        <f t="shared" si="2"/>
        <v>0</v>
      </c>
    </row>
    <row r="122" spans="1:17">
      <c r="A122">
        <f t="shared" si="3"/>
        <v>22</v>
      </c>
      <c r="C122" t="str">
        <f>IF('TAB 1 Codificação CC Órgão'!A139='TAB 1 Codificação CC Órgão'!$A$20,"-",'TAB 1 Codificação CC Órgão'!A139)</f>
        <v>22.1.0.00.00.00.00</v>
      </c>
      <c r="D122">
        <f>+'TAB 1 Codificação CC Órgão'!I139</f>
        <v>0</v>
      </c>
      <c r="E122" t="str">
        <f>+'TAB 1 Codificação CC Órgão'!K139</f>
        <v>-</v>
      </c>
      <c r="H122">
        <f>+'TAB 1 Codificação CC Órgão'!M140</f>
        <v>0</v>
      </c>
      <c r="I122">
        <f>+'TAB 1 Codificação CC Órgão'!L139</f>
        <v>0</v>
      </c>
      <c r="J122">
        <f>+'TAB 1 Codificação CC Órgão'!N139</f>
        <v>0</v>
      </c>
      <c r="K122">
        <f>+'TAB 1 Codificação CC Órgão'!O139</f>
        <v>0</v>
      </c>
      <c r="L122">
        <f>+'TAB 1 Codificação CC Órgão'!P139</f>
        <v>0</v>
      </c>
      <c r="M122">
        <f>+'TAB 1 Codificação CC Órgão'!Q139</f>
        <v>0</v>
      </c>
      <c r="P122" s="129" t="str">
        <f>+'TAB 1 Codificação CC Órgão'!J139</f>
        <v>A</v>
      </c>
      <c r="Q122">
        <f t="shared" si="2"/>
        <v>0</v>
      </c>
    </row>
    <row r="123" spans="1:17">
      <c r="A123">
        <f t="shared" si="3"/>
        <v>22</v>
      </c>
      <c r="C123" t="str">
        <f>IF('TAB 1 Codificação CC Órgão'!A140='TAB 1 Codificação CC Órgão'!$A$20,"-",'TAB 1 Codificação CC Órgão'!A140)</f>
        <v>22.1.0.00.00.00.00</v>
      </c>
      <c r="D123">
        <f>+'TAB 1 Codificação CC Órgão'!I140</f>
        <v>0</v>
      </c>
      <c r="E123" t="str">
        <f>+'TAB 1 Codificação CC Órgão'!K140</f>
        <v>-</v>
      </c>
      <c r="H123">
        <f>+'TAB 1 Codificação CC Órgão'!M141</f>
        <v>0</v>
      </c>
      <c r="I123">
        <f>+'TAB 1 Codificação CC Órgão'!L140</f>
        <v>0</v>
      </c>
      <c r="J123">
        <f>+'TAB 1 Codificação CC Órgão'!N140</f>
        <v>0</v>
      </c>
      <c r="K123">
        <f>+'TAB 1 Codificação CC Órgão'!O140</f>
        <v>0</v>
      </c>
      <c r="L123">
        <f>+'TAB 1 Codificação CC Órgão'!P140</f>
        <v>0</v>
      </c>
      <c r="M123">
        <f>+'TAB 1 Codificação CC Órgão'!Q140</f>
        <v>0</v>
      </c>
      <c r="P123" s="129" t="str">
        <f>+'TAB 1 Codificação CC Órgão'!J140</f>
        <v>A</v>
      </c>
      <c r="Q123">
        <f t="shared" si="2"/>
        <v>0</v>
      </c>
    </row>
    <row r="124" spans="1:17">
      <c r="A124">
        <f t="shared" si="3"/>
        <v>22</v>
      </c>
      <c r="C124" t="str">
        <f>IF('TAB 1 Codificação CC Órgão'!A141='TAB 1 Codificação CC Órgão'!$A$20,"-",'TAB 1 Codificação CC Órgão'!A141)</f>
        <v>22.1.0.00.00.00.00</v>
      </c>
      <c r="D124">
        <f>+'TAB 1 Codificação CC Órgão'!I141</f>
        <v>0</v>
      </c>
      <c r="E124" t="str">
        <f>+'TAB 1 Codificação CC Órgão'!K141</f>
        <v>-</v>
      </c>
      <c r="H124">
        <f>+'TAB 1 Codificação CC Órgão'!M142</f>
        <v>0</v>
      </c>
      <c r="I124">
        <f>+'TAB 1 Codificação CC Órgão'!L141</f>
        <v>0</v>
      </c>
      <c r="J124">
        <f>+'TAB 1 Codificação CC Órgão'!N141</f>
        <v>0</v>
      </c>
      <c r="K124">
        <f>+'TAB 1 Codificação CC Órgão'!O141</f>
        <v>0</v>
      </c>
      <c r="L124">
        <f>+'TAB 1 Codificação CC Órgão'!P141</f>
        <v>0</v>
      </c>
      <c r="M124">
        <f>+'TAB 1 Codificação CC Órgão'!Q141</f>
        <v>0</v>
      </c>
      <c r="P124" s="129" t="str">
        <f>+'TAB 1 Codificação CC Órgão'!J141</f>
        <v>A</v>
      </c>
      <c r="Q124">
        <f t="shared" si="2"/>
        <v>0</v>
      </c>
    </row>
    <row r="125" spans="1:17">
      <c r="A125">
        <f t="shared" si="3"/>
        <v>22</v>
      </c>
      <c r="C125" t="str">
        <f>IF('TAB 1 Codificação CC Órgão'!A142='TAB 1 Codificação CC Órgão'!$A$20,"-",'TAB 1 Codificação CC Órgão'!A142)</f>
        <v>22.1.0.00.00.00.00</v>
      </c>
      <c r="D125">
        <f>+'TAB 1 Codificação CC Órgão'!I142</f>
        <v>0</v>
      </c>
      <c r="E125" t="str">
        <f>+'TAB 1 Codificação CC Órgão'!K142</f>
        <v>-</v>
      </c>
      <c r="H125">
        <f>+'TAB 1 Codificação CC Órgão'!M143</f>
        <v>0</v>
      </c>
      <c r="I125">
        <f>+'TAB 1 Codificação CC Órgão'!L142</f>
        <v>0</v>
      </c>
      <c r="J125">
        <f>+'TAB 1 Codificação CC Órgão'!N142</f>
        <v>0</v>
      </c>
      <c r="K125">
        <f>+'TAB 1 Codificação CC Órgão'!O142</f>
        <v>0</v>
      </c>
      <c r="L125">
        <f>+'TAB 1 Codificação CC Órgão'!P142</f>
        <v>0</v>
      </c>
      <c r="M125">
        <f>+'TAB 1 Codificação CC Órgão'!Q142</f>
        <v>0</v>
      </c>
      <c r="P125" s="129" t="str">
        <f>+'TAB 1 Codificação CC Órgão'!J142</f>
        <v>A</v>
      </c>
      <c r="Q125">
        <f t="shared" si="2"/>
        <v>0</v>
      </c>
    </row>
    <row r="126" spans="1:17">
      <c r="A126">
        <f t="shared" si="3"/>
        <v>22</v>
      </c>
      <c r="C126" t="str">
        <f>IF('TAB 1 Codificação CC Órgão'!A143='TAB 1 Codificação CC Órgão'!$A$20,"-",'TAB 1 Codificação CC Órgão'!A143)</f>
        <v>22.1.0.00.00.00.00</v>
      </c>
      <c r="D126">
        <f>+'TAB 1 Codificação CC Órgão'!I143</f>
        <v>0</v>
      </c>
      <c r="E126" t="str">
        <f>+'TAB 1 Codificação CC Órgão'!K143</f>
        <v>-</v>
      </c>
      <c r="H126">
        <f>+'TAB 1 Codificação CC Órgão'!M144</f>
        <v>0</v>
      </c>
      <c r="I126">
        <f>+'TAB 1 Codificação CC Órgão'!L143</f>
        <v>0</v>
      </c>
      <c r="J126">
        <f>+'TAB 1 Codificação CC Órgão'!N143</f>
        <v>0</v>
      </c>
      <c r="K126">
        <f>+'TAB 1 Codificação CC Órgão'!O143</f>
        <v>0</v>
      </c>
      <c r="L126">
        <f>+'TAB 1 Codificação CC Órgão'!P143</f>
        <v>0</v>
      </c>
      <c r="M126">
        <f>+'TAB 1 Codificação CC Órgão'!Q143</f>
        <v>0</v>
      </c>
      <c r="P126" s="129" t="str">
        <f>+'TAB 1 Codificação CC Órgão'!J143</f>
        <v>A</v>
      </c>
      <c r="Q126">
        <f t="shared" si="2"/>
        <v>0</v>
      </c>
    </row>
    <row r="127" spans="1:17">
      <c r="A127">
        <f t="shared" si="3"/>
        <v>22</v>
      </c>
      <c r="C127" t="str">
        <f>IF('TAB 1 Codificação CC Órgão'!A144='TAB 1 Codificação CC Órgão'!$A$20,"-",'TAB 1 Codificação CC Órgão'!A144)</f>
        <v>22.1.0.00.00.00.00</v>
      </c>
      <c r="D127">
        <f>+'TAB 1 Codificação CC Órgão'!I144</f>
        <v>0</v>
      </c>
      <c r="E127" t="str">
        <f>+'TAB 1 Codificação CC Órgão'!K144</f>
        <v>-</v>
      </c>
      <c r="H127">
        <f>+'TAB 1 Codificação CC Órgão'!M145</f>
        <v>0</v>
      </c>
      <c r="I127">
        <f>+'TAB 1 Codificação CC Órgão'!L144</f>
        <v>0</v>
      </c>
      <c r="J127">
        <f>+'TAB 1 Codificação CC Órgão'!N144</f>
        <v>0</v>
      </c>
      <c r="K127">
        <f>+'TAB 1 Codificação CC Órgão'!O144</f>
        <v>0</v>
      </c>
      <c r="L127">
        <f>+'TAB 1 Codificação CC Órgão'!P144</f>
        <v>0</v>
      </c>
      <c r="M127">
        <f>+'TAB 1 Codificação CC Órgão'!Q144</f>
        <v>0</v>
      </c>
      <c r="P127" s="129" t="str">
        <f>+'TAB 1 Codificação CC Órgão'!J144</f>
        <v>A</v>
      </c>
      <c r="Q127">
        <f t="shared" si="2"/>
        <v>0</v>
      </c>
    </row>
    <row r="128" spans="1:17">
      <c r="A128">
        <f t="shared" si="3"/>
        <v>22</v>
      </c>
      <c r="C128" t="str">
        <f>IF('TAB 1 Codificação CC Órgão'!A145='TAB 1 Codificação CC Órgão'!$A$20,"-",'TAB 1 Codificação CC Órgão'!A145)</f>
        <v>22.1.0.00.00.00.00</v>
      </c>
      <c r="D128">
        <f>+'TAB 1 Codificação CC Órgão'!I145</f>
        <v>0</v>
      </c>
      <c r="E128" t="str">
        <f>+'TAB 1 Codificação CC Órgão'!K145</f>
        <v>-</v>
      </c>
      <c r="H128">
        <f>+'TAB 1 Codificação CC Órgão'!M146</f>
        <v>0</v>
      </c>
      <c r="I128">
        <f>+'TAB 1 Codificação CC Órgão'!L145</f>
        <v>0</v>
      </c>
      <c r="J128">
        <f>+'TAB 1 Codificação CC Órgão'!N145</f>
        <v>0</v>
      </c>
      <c r="K128">
        <f>+'TAB 1 Codificação CC Órgão'!O145</f>
        <v>0</v>
      </c>
      <c r="L128">
        <f>+'TAB 1 Codificação CC Órgão'!P145</f>
        <v>0</v>
      </c>
      <c r="M128">
        <f>+'TAB 1 Codificação CC Órgão'!Q145</f>
        <v>0</v>
      </c>
      <c r="P128" s="129" t="str">
        <f>+'TAB 1 Codificação CC Órgão'!J145</f>
        <v>A</v>
      </c>
      <c r="Q128">
        <f t="shared" si="2"/>
        <v>0</v>
      </c>
    </row>
    <row r="129" spans="1:17">
      <c r="A129">
        <f t="shared" si="3"/>
        <v>22</v>
      </c>
      <c r="C129" t="str">
        <f>IF('TAB 1 Codificação CC Órgão'!A146='TAB 1 Codificação CC Órgão'!$A$20,"-",'TAB 1 Codificação CC Órgão'!A146)</f>
        <v>22.1.0.00.00.00.00</v>
      </c>
      <c r="D129">
        <f>+'TAB 1 Codificação CC Órgão'!I146</f>
        <v>0</v>
      </c>
      <c r="E129" t="str">
        <f>+'TAB 1 Codificação CC Órgão'!K146</f>
        <v>-</v>
      </c>
      <c r="H129">
        <f>+'TAB 1 Codificação CC Órgão'!M147</f>
        <v>0</v>
      </c>
      <c r="I129">
        <f>+'TAB 1 Codificação CC Órgão'!L146</f>
        <v>0</v>
      </c>
      <c r="J129">
        <f>+'TAB 1 Codificação CC Órgão'!N146</f>
        <v>0</v>
      </c>
      <c r="K129">
        <f>+'TAB 1 Codificação CC Órgão'!O146</f>
        <v>0</v>
      </c>
      <c r="L129">
        <f>+'TAB 1 Codificação CC Órgão'!P146</f>
        <v>0</v>
      </c>
      <c r="M129">
        <f>+'TAB 1 Codificação CC Órgão'!Q146</f>
        <v>0</v>
      </c>
      <c r="P129" s="129" t="str">
        <f>+'TAB 1 Codificação CC Órgão'!J146</f>
        <v>A</v>
      </c>
      <c r="Q129">
        <f t="shared" si="2"/>
        <v>0</v>
      </c>
    </row>
    <row r="130" spans="1:17">
      <c r="A130">
        <f t="shared" si="3"/>
        <v>22</v>
      </c>
      <c r="C130" t="str">
        <f>IF('TAB 1 Codificação CC Órgão'!A147='TAB 1 Codificação CC Órgão'!$A$20,"-",'TAB 1 Codificação CC Órgão'!A147)</f>
        <v>22.1.0.00.00.00.00</v>
      </c>
      <c r="D130">
        <f>+'TAB 1 Codificação CC Órgão'!I147</f>
        <v>0</v>
      </c>
      <c r="E130" t="str">
        <f>+'TAB 1 Codificação CC Órgão'!K147</f>
        <v>-</v>
      </c>
      <c r="H130">
        <f>+'TAB 1 Codificação CC Órgão'!M148</f>
        <v>0</v>
      </c>
      <c r="I130">
        <f>+'TAB 1 Codificação CC Órgão'!L147</f>
        <v>0</v>
      </c>
      <c r="J130">
        <f>+'TAB 1 Codificação CC Órgão'!N147</f>
        <v>0</v>
      </c>
      <c r="K130">
        <f>+'TAB 1 Codificação CC Órgão'!O147</f>
        <v>0</v>
      </c>
      <c r="L130">
        <f>+'TAB 1 Codificação CC Órgão'!P147</f>
        <v>0</v>
      </c>
      <c r="M130">
        <f>+'TAB 1 Codificação CC Órgão'!Q147</f>
        <v>0</v>
      </c>
      <c r="P130" s="129" t="str">
        <f>+'TAB 1 Codificação CC Órgão'!J147</f>
        <v>A</v>
      </c>
      <c r="Q130">
        <f t="shared" si="2"/>
        <v>0</v>
      </c>
    </row>
    <row r="131" spans="1:17">
      <c r="A131">
        <f t="shared" si="3"/>
        <v>22</v>
      </c>
      <c r="C131" t="str">
        <f>IF('TAB 1 Codificação CC Órgão'!A148='TAB 1 Codificação CC Órgão'!$A$20,"-",'TAB 1 Codificação CC Órgão'!A148)</f>
        <v>22.1.0.00.00.00.00</v>
      </c>
      <c r="D131">
        <f>+'TAB 1 Codificação CC Órgão'!I148</f>
        <v>0</v>
      </c>
      <c r="E131" t="str">
        <f>+'TAB 1 Codificação CC Órgão'!K148</f>
        <v>-</v>
      </c>
      <c r="H131">
        <f>+'TAB 1 Codificação CC Órgão'!M149</f>
        <v>0</v>
      </c>
      <c r="I131">
        <f>+'TAB 1 Codificação CC Órgão'!L148</f>
        <v>0</v>
      </c>
      <c r="J131">
        <f>+'TAB 1 Codificação CC Órgão'!N148</f>
        <v>0</v>
      </c>
      <c r="K131">
        <f>+'TAB 1 Codificação CC Órgão'!O148</f>
        <v>0</v>
      </c>
      <c r="L131">
        <f>+'TAB 1 Codificação CC Órgão'!P148</f>
        <v>0</v>
      </c>
      <c r="M131">
        <f>+'TAB 1 Codificação CC Órgão'!Q148</f>
        <v>0</v>
      </c>
      <c r="P131" s="129" t="str">
        <f>+'TAB 1 Codificação CC Órgão'!J148</f>
        <v>A</v>
      </c>
      <c r="Q131">
        <f t="shared" ref="Q131:Q194" si="4">IF(P131="S",1,0)</f>
        <v>0</v>
      </c>
    </row>
    <row r="132" spans="1:17">
      <c r="A132">
        <f t="shared" ref="A132:A195" si="5">IF(C132="-","-",$A$2)</f>
        <v>22</v>
      </c>
      <c r="C132" t="str">
        <f>IF('TAB 1 Codificação CC Órgão'!A149='TAB 1 Codificação CC Órgão'!$A$20,"-",'TAB 1 Codificação CC Órgão'!A149)</f>
        <v>22.1.0.00.00.00.00</v>
      </c>
      <c r="D132">
        <f>+'TAB 1 Codificação CC Órgão'!I149</f>
        <v>0</v>
      </c>
      <c r="E132" t="str">
        <f>+'TAB 1 Codificação CC Órgão'!K149</f>
        <v>-</v>
      </c>
      <c r="H132">
        <f>+'TAB 1 Codificação CC Órgão'!M150</f>
        <v>0</v>
      </c>
      <c r="I132">
        <f>+'TAB 1 Codificação CC Órgão'!L149</f>
        <v>0</v>
      </c>
      <c r="J132">
        <f>+'TAB 1 Codificação CC Órgão'!N149</f>
        <v>0</v>
      </c>
      <c r="K132">
        <f>+'TAB 1 Codificação CC Órgão'!O149</f>
        <v>0</v>
      </c>
      <c r="L132">
        <f>+'TAB 1 Codificação CC Órgão'!P149</f>
        <v>0</v>
      </c>
      <c r="M132">
        <f>+'TAB 1 Codificação CC Órgão'!Q149</f>
        <v>0</v>
      </c>
      <c r="P132" s="129" t="str">
        <f>+'TAB 1 Codificação CC Órgão'!J149</f>
        <v>A</v>
      </c>
      <c r="Q132">
        <f t="shared" si="4"/>
        <v>0</v>
      </c>
    </row>
    <row r="133" spans="1:17">
      <c r="A133">
        <f t="shared" si="5"/>
        <v>22</v>
      </c>
      <c r="C133" t="str">
        <f>IF('TAB 1 Codificação CC Órgão'!A150='TAB 1 Codificação CC Órgão'!$A$20,"-",'TAB 1 Codificação CC Órgão'!A150)</f>
        <v>22.1.0.00.00.00.00</v>
      </c>
      <c r="D133">
        <f>+'TAB 1 Codificação CC Órgão'!I150</f>
        <v>0</v>
      </c>
      <c r="E133" t="str">
        <f>+'TAB 1 Codificação CC Órgão'!K150</f>
        <v>-</v>
      </c>
      <c r="H133">
        <f>+'TAB 1 Codificação CC Órgão'!M151</f>
        <v>0</v>
      </c>
      <c r="I133">
        <f>+'TAB 1 Codificação CC Órgão'!L150</f>
        <v>0</v>
      </c>
      <c r="J133">
        <f>+'TAB 1 Codificação CC Órgão'!N150</f>
        <v>0</v>
      </c>
      <c r="K133">
        <f>+'TAB 1 Codificação CC Órgão'!O150</f>
        <v>0</v>
      </c>
      <c r="L133">
        <f>+'TAB 1 Codificação CC Órgão'!P150</f>
        <v>0</v>
      </c>
      <c r="M133">
        <f>+'TAB 1 Codificação CC Órgão'!Q150</f>
        <v>0</v>
      </c>
      <c r="P133" s="129" t="str">
        <f>+'TAB 1 Codificação CC Órgão'!J150</f>
        <v>A</v>
      </c>
      <c r="Q133">
        <f t="shared" si="4"/>
        <v>0</v>
      </c>
    </row>
    <row r="134" spans="1:17">
      <c r="A134">
        <f t="shared" si="5"/>
        <v>22</v>
      </c>
      <c r="C134" t="str">
        <f>IF('TAB 1 Codificação CC Órgão'!A151='TAB 1 Codificação CC Órgão'!$A$20,"-",'TAB 1 Codificação CC Órgão'!A151)</f>
        <v>22.1.0.00.00.00.00</v>
      </c>
      <c r="D134">
        <f>+'TAB 1 Codificação CC Órgão'!I151</f>
        <v>0</v>
      </c>
      <c r="E134" t="str">
        <f>+'TAB 1 Codificação CC Órgão'!K151</f>
        <v>-</v>
      </c>
      <c r="H134">
        <f>+'TAB 1 Codificação CC Órgão'!M152</f>
        <v>0</v>
      </c>
      <c r="I134">
        <f>+'TAB 1 Codificação CC Órgão'!L151</f>
        <v>0</v>
      </c>
      <c r="J134">
        <f>+'TAB 1 Codificação CC Órgão'!N151</f>
        <v>0</v>
      </c>
      <c r="K134">
        <f>+'TAB 1 Codificação CC Órgão'!O151</f>
        <v>0</v>
      </c>
      <c r="L134">
        <f>+'TAB 1 Codificação CC Órgão'!P151</f>
        <v>0</v>
      </c>
      <c r="M134">
        <f>+'TAB 1 Codificação CC Órgão'!Q151</f>
        <v>0</v>
      </c>
      <c r="P134" s="129" t="str">
        <f>+'TAB 1 Codificação CC Órgão'!J151</f>
        <v>A</v>
      </c>
      <c r="Q134">
        <f t="shared" si="4"/>
        <v>0</v>
      </c>
    </row>
    <row r="135" spans="1:17">
      <c r="A135">
        <f t="shared" si="5"/>
        <v>22</v>
      </c>
      <c r="C135" t="str">
        <f>IF('TAB 1 Codificação CC Órgão'!A152='TAB 1 Codificação CC Órgão'!$A$20,"-",'TAB 1 Codificação CC Órgão'!A152)</f>
        <v>22.1.0.00.00.00.00</v>
      </c>
      <c r="D135">
        <f>+'TAB 1 Codificação CC Órgão'!I152</f>
        <v>0</v>
      </c>
      <c r="E135" t="str">
        <f>+'TAB 1 Codificação CC Órgão'!K152</f>
        <v>-</v>
      </c>
      <c r="H135">
        <f>+'TAB 1 Codificação CC Órgão'!M153</f>
        <v>0</v>
      </c>
      <c r="I135">
        <f>+'TAB 1 Codificação CC Órgão'!L152</f>
        <v>0</v>
      </c>
      <c r="J135">
        <f>+'TAB 1 Codificação CC Órgão'!N152</f>
        <v>0</v>
      </c>
      <c r="K135">
        <f>+'TAB 1 Codificação CC Órgão'!O152</f>
        <v>0</v>
      </c>
      <c r="L135">
        <f>+'TAB 1 Codificação CC Órgão'!P152</f>
        <v>0</v>
      </c>
      <c r="M135">
        <f>+'TAB 1 Codificação CC Órgão'!Q152</f>
        <v>0</v>
      </c>
      <c r="P135" s="129" t="str">
        <f>+'TAB 1 Codificação CC Órgão'!J152</f>
        <v>A</v>
      </c>
      <c r="Q135">
        <f t="shared" si="4"/>
        <v>0</v>
      </c>
    </row>
    <row r="136" spans="1:17">
      <c r="A136">
        <f t="shared" si="5"/>
        <v>22</v>
      </c>
      <c r="C136" t="str">
        <f>IF('TAB 1 Codificação CC Órgão'!A153='TAB 1 Codificação CC Órgão'!$A$20,"-",'TAB 1 Codificação CC Órgão'!A153)</f>
        <v>22.1.0.00.00.00.00</v>
      </c>
      <c r="D136">
        <f>+'TAB 1 Codificação CC Órgão'!I153</f>
        <v>0</v>
      </c>
      <c r="E136" t="str">
        <f>+'TAB 1 Codificação CC Órgão'!K153</f>
        <v>-</v>
      </c>
      <c r="H136">
        <f>+'TAB 1 Codificação CC Órgão'!M154</f>
        <v>0</v>
      </c>
      <c r="I136">
        <f>+'TAB 1 Codificação CC Órgão'!L153</f>
        <v>0</v>
      </c>
      <c r="J136">
        <f>+'TAB 1 Codificação CC Órgão'!N153</f>
        <v>0</v>
      </c>
      <c r="K136">
        <f>+'TAB 1 Codificação CC Órgão'!O153</f>
        <v>0</v>
      </c>
      <c r="L136">
        <f>+'TAB 1 Codificação CC Órgão'!P153</f>
        <v>0</v>
      </c>
      <c r="M136">
        <f>+'TAB 1 Codificação CC Órgão'!Q153</f>
        <v>0</v>
      </c>
      <c r="P136" s="129" t="str">
        <f>+'TAB 1 Codificação CC Órgão'!J153</f>
        <v>A</v>
      </c>
      <c r="Q136">
        <f t="shared" si="4"/>
        <v>0</v>
      </c>
    </row>
    <row r="137" spans="1:17">
      <c r="A137">
        <f t="shared" si="5"/>
        <v>22</v>
      </c>
      <c r="C137" t="str">
        <f>IF('TAB 1 Codificação CC Órgão'!A154='TAB 1 Codificação CC Órgão'!$A$20,"-",'TAB 1 Codificação CC Órgão'!A154)</f>
        <v>22.1.0.00.00.00.00</v>
      </c>
      <c r="D137">
        <f>+'TAB 1 Codificação CC Órgão'!I154</f>
        <v>0</v>
      </c>
      <c r="E137" t="str">
        <f>+'TAB 1 Codificação CC Órgão'!K154</f>
        <v>-</v>
      </c>
      <c r="H137">
        <f>+'TAB 1 Codificação CC Órgão'!M155</f>
        <v>0</v>
      </c>
      <c r="I137">
        <f>+'TAB 1 Codificação CC Órgão'!L154</f>
        <v>0</v>
      </c>
      <c r="J137">
        <f>+'TAB 1 Codificação CC Órgão'!N154</f>
        <v>0</v>
      </c>
      <c r="K137">
        <f>+'TAB 1 Codificação CC Órgão'!O154</f>
        <v>0</v>
      </c>
      <c r="L137">
        <f>+'TAB 1 Codificação CC Órgão'!P154</f>
        <v>0</v>
      </c>
      <c r="M137">
        <f>+'TAB 1 Codificação CC Órgão'!Q154</f>
        <v>0</v>
      </c>
      <c r="P137" s="129" t="str">
        <f>+'TAB 1 Codificação CC Órgão'!J154</f>
        <v>A</v>
      </c>
      <c r="Q137">
        <f t="shared" si="4"/>
        <v>0</v>
      </c>
    </row>
    <row r="138" spans="1:17">
      <c r="A138">
        <f t="shared" si="5"/>
        <v>22</v>
      </c>
      <c r="C138" t="str">
        <f>IF('TAB 1 Codificação CC Órgão'!A155='TAB 1 Codificação CC Órgão'!$A$20,"-",'TAB 1 Codificação CC Órgão'!A155)</f>
        <v>22.1.0.00.00.00.00</v>
      </c>
      <c r="D138">
        <f>+'TAB 1 Codificação CC Órgão'!I155</f>
        <v>0</v>
      </c>
      <c r="E138" t="str">
        <f>+'TAB 1 Codificação CC Órgão'!K155</f>
        <v>-</v>
      </c>
      <c r="H138">
        <f>+'TAB 1 Codificação CC Órgão'!M156</f>
        <v>0</v>
      </c>
      <c r="I138">
        <f>+'TAB 1 Codificação CC Órgão'!L155</f>
        <v>0</v>
      </c>
      <c r="J138">
        <f>+'TAB 1 Codificação CC Órgão'!N155</f>
        <v>0</v>
      </c>
      <c r="K138">
        <f>+'TAB 1 Codificação CC Órgão'!O155</f>
        <v>0</v>
      </c>
      <c r="L138">
        <f>+'TAB 1 Codificação CC Órgão'!P155</f>
        <v>0</v>
      </c>
      <c r="M138">
        <f>+'TAB 1 Codificação CC Órgão'!Q155</f>
        <v>0</v>
      </c>
      <c r="P138" s="129" t="str">
        <f>+'TAB 1 Codificação CC Órgão'!J155</f>
        <v>A</v>
      </c>
      <c r="Q138">
        <f t="shared" si="4"/>
        <v>0</v>
      </c>
    </row>
    <row r="139" spans="1:17">
      <c r="A139">
        <f t="shared" si="5"/>
        <v>22</v>
      </c>
      <c r="C139" t="str">
        <f>IF('TAB 1 Codificação CC Órgão'!A156='TAB 1 Codificação CC Órgão'!$A$20,"-",'TAB 1 Codificação CC Órgão'!A156)</f>
        <v>22.1.0.00.00.00.00</v>
      </c>
      <c r="D139">
        <f>+'TAB 1 Codificação CC Órgão'!I156</f>
        <v>0</v>
      </c>
      <c r="E139" t="str">
        <f>+'TAB 1 Codificação CC Órgão'!K156</f>
        <v>-</v>
      </c>
      <c r="H139">
        <f>+'TAB 1 Codificação CC Órgão'!M157</f>
        <v>0</v>
      </c>
      <c r="I139">
        <f>+'TAB 1 Codificação CC Órgão'!L156</f>
        <v>0</v>
      </c>
      <c r="J139">
        <f>+'TAB 1 Codificação CC Órgão'!N156</f>
        <v>0</v>
      </c>
      <c r="K139">
        <f>+'TAB 1 Codificação CC Órgão'!O156</f>
        <v>0</v>
      </c>
      <c r="L139">
        <f>+'TAB 1 Codificação CC Órgão'!P156</f>
        <v>0</v>
      </c>
      <c r="M139">
        <f>+'TAB 1 Codificação CC Órgão'!Q156</f>
        <v>0</v>
      </c>
      <c r="P139" s="129" t="str">
        <f>+'TAB 1 Codificação CC Órgão'!J156</f>
        <v>A</v>
      </c>
      <c r="Q139">
        <f t="shared" si="4"/>
        <v>0</v>
      </c>
    </row>
    <row r="140" spans="1:17">
      <c r="A140">
        <f t="shared" si="5"/>
        <v>22</v>
      </c>
      <c r="C140" t="str">
        <f>IF('TAB 1 Codificação CC Órgão'!A157='TAB 1 Codificação CC Órgão'!$A$20,"-",'TAB 1 Codificação CC Órgão'!A157)</f>
        <v>22.1.0.00.00.00.00</v>
      </c>
      <c r="D140">
        <f>+'TAB 1 Codificação CC Órgão'!I157</f>
        <v>0</v>
      </c>
      <c r="E140" t="str">
        <f>+'TAB 1 Codificação CC Órgão'!K157</f>
        <v>-</v>
      </c>
      <c r="H140">
        <f>+'TAB 1 Codificação CC Órgão'!M158</f>
        <v>0</v>
      </c>
      <c r="I140">
        <f>+'TAB 1 Codificação CC Órgão'!L157</f>
        <v>0</v>
      </c>
      <c r="J140">
        <f>+'TAB 1 Codificação CC Órgão'!N157</f>
        <v>0</v>
      </c>
      <c r="K140">
        <f>+'TAB 1 Codificação CC Órgão'!O157</f>
        <v>0</v>
      </c>
      <c r="L140">
        <f>+'TAB 1 Codificação CC Órgão'!P157</f>
        <v>0</v>
      </c>
      <c r="M140">
        <f>+'TAB 1 Codificação CC Órgão'!Q157</f>
        <v>0</v>
      </c>
      <c r="P140" s="129" t="str">
        <f>+'TAB 1 Codificação CC Órgão'!J157</f>
        <v>A</v>
      </c>
      <c r="Q140">
        <f t="shared" si="4"/>
        <v>0</v>
      </c>
    </row>
    <row r="141" spans="1:17">
      <c r="A141">
        <f t="shared" si="5"/>
        <v>22</v>
      </c>
      <c r="C141" t="str">
        <f>IF('TAB 1 Codificação CC Órgão'!A158='TAB 1 Codificação CC Órgão'!$A$20,"-",'TAB 1 Codificação CC Órgão'!A158)</f>
        <v>22.1.0.00.00.00.00</v>
      </c>
      <c r="D141">
        <f>+'TAB 1 Codificação CC Órgão'!I158</f>
        <v>0</v>
      </c>
      <c r="E141" t="str">
        <f>+'TAB 1 Codificação CC Órgão'!K158</f>
        <v>-</v>
      </c>
      <c r="H141">
        <f>+'TAB 1 Codificação CC Órgão'!M159</f>
        <v>0</v>
      </c>
      <c r="I141">
        <f>+'TAB 1 Codificação CC Órgão'!L158</f>
        <v>0</v>
      </c>
      <c r="J141">
        <f>+'TAB 1 Codificação CC Órgão'!N158</f>
        <v>0</v>
      </c>
      <c r="K141">
        <f>+'TAB 1 Codificação CC Órgão'!O158</f>
        <v>0</v>
      </c>
      <c r="L141">
        <f>+'TAB 1 Codificação CC Órgão'!P158</f>
        <v>0</v>
      </c>
      <c r="M141">
        <f>+'TAB 1 Codificação CC Órgão'!Q158</f>
        <v>0</v>
      </c>
      <c r="P141" s="129" t="str">
        <f>+'TAB 1 Codificação CC Órgão'!J158</f>
        <v>A</v>
      </c>
      <c r="Q141">
        <f t="shared" si="4"/>
        <v>0</v>
      </c>
    </row>
    <row r="142" spans="1:17">
      <c r="A142">
        <f t="shared" si="5"/>
        <v>22</v>
      </c>
      <c r="C142" t="str">
        <f>IF('TAB 1 Codificação CC Órgão'!A159='TAB 1 Codificação CC Órgão'!$A$20,"-",'TAB 1 Codificação CC Órgão'!A159)</f>
        <v>22.1.0.00.00.00.00</v>
      </c>
      <c r="D142">
        <f>+'TAB 1 Codificação CC Órgão'!I159</f>
        <v>0</v>
      </c>
      <c r="E142" t="str">
        <f>+'TAB 1 Codificação CC Órgão'!K159</f>
        <v>-</v>
      </c>
      <c r="H142">
        <f>+'TAB 1 Codificação CC Órgão'!M160</f>
        <v>0</v>
      </c>
      <c r="I142">
        <f>+'TAB 1 Codificação CC Órgão'!L159</f>
        <v>0</v>
      </c>
      <c r="J142">
        <f>+'TAB 1 Codificação CC Órgão'!N159</f>
        <v>0</v>
      </c>
      <c r="K142">
        <f>+'TAB 1 Codificação CC Órgão'!O159</f>
        <v>0</v>
      </c>
      <c r="L142">
        <f>+'TAB 1 Codificação CC Órgão'!P159</f>
        <v>0</v>
      </c>
      <c r="M142">
        <f>+'TAB 1 Codificação CC Órgão'!Q159</f>
        <v>0</v>
      </c>
      <c r="P142" s="129" t="str">
        <f>+'TAB 1 Codificação CC Órgão'!J159</f>
        <v>A</v>
      </c>
      <c r="Q142">
        <f t="shared" si="4"/>
        <v>0</v>
      </c>
    </row>
    <row r="143" spans="1:17">
      <c r="A143">
        <f t="shared" si="5"/>
        <v>22</v>
      </c>
      <c r="C143" t="str">
        <f>IF('TAB 1 Codificação CC Órgão'!A160='TAB 1 Codificação CC Órgão'!$A$20,"-",'TAB 1 Codificação CC Órgão'!A160)</f>
        <v>22.1.0.00.00.00.00</v>
      </c>
      <c r="D143">
        <f>+'TAB 1 Codificação CC Órgão'!I160</f>
        <v>0</v>
      </c>
      <c r="E143" t="str">
        <f>+'TAB 1 Codificação CC Órgão'!K160</f>
        <v>-</v>
      </c>
      <c r="H143">
        <f>+'TAB 1 Codificação CC Órgão'!M161</f>
        <v>0</v>
      </c>
      <c r="I143">
        <f>+'TAB 1 Codificação CC Órgão'!L160</f>
        <v>0</v>
      </c>
      <c r="J143">
        <f>+'TAB 1 Codificação CC Órgão'!N160</f>
        <v>0</v>
      </c>
      <c r="K143">
        <f>+'TAB 1 Codificação CC Órgão'!O160</f>
        <v>0</v>
      </c>
      <c r="L143">
        <f>+'TAB 1 Codificação CC Órgão'!P160</f>
        <v>0</v>
      </c>
      <c r="M143">
        <f>+'TAB 1 Codificação CC Órgão'!Q160</f>
        <v>0</v>
      </c>
      <c r="P143" s="129" t="str">
        <f>+'TAB 1 Codificação CC Órgão'!J160</f>
        <v>A</v>
      </c>
      <c r="Q143">
        <f t="shared" si="4"/>
        <v>0</v>
      </c>
    </row>
    <row r="144" spans="1:17">
      <c r="A144">
        <f t="shared" si="5"/>
        <v>22</v>
      </c>
      <c r="C144" t="str">
        <f>IF('TAB 1 Codificação CC Órgão'!A161='TAB 1 Codificação CC Órgão'!$A$20,"-",'TAB 1 Codificação CC Órgão'!A161)</f>
        <v>22.1.0.00.00.00.00</v>
      </c>
      <c r="D144">
        <f>+'TAB 1 Codificação CC Órgão'!I161</f>
        <v>0</v>
      </c>
      <c r="E144" t="str">
        <f>+'TAB 1 Codificação CC Órgão'!K161</f>
        <v>-</v>
      </c>
      <c r="H144">
        <f>+'TAB 1 Codificação CC Órgão'!M162</f>
        <v>0</v>
      </c>
      <c r="I144">
        <f>+'TAB 1 Codificação CC Órgão'!L161</f>
        <v>0</v>
      </c>
      <c r="J144">
        <f>+'TAB 1 Codificação CC Órgão'!N161</f>
        <v>0</v>
      </c>
      <c r="K144">
        <f>+'TAB 1 Codificação CC Órgão'!O161</f>
        <v>0</v>
      </c>
      <c r="L144">
        <f>+'TAB 1 Codificação CC Órgão'!P161</f>
        <v>0</v>
      </c>
      <c r="M144">
        <f>+'TAB 1 Codificação CC Órgão'!Q161</f>
        <v>0</v>
      </c>
      <c r="P144" s="129" t="str">
        <f>+'TAB 1 Codificação CC Órgão'!J161</f>
        <v>A</v>
      </c>
      <c r="Q144">
        <f t="shared" si="4"/>
        <v>0</v>
      </c>
    </row>
    <row r="145" spans="1:17">
      <c r="A145">
        <f t="shared" si="5"/>
        <v>22</v>
      </c>
      <c r="C145" t="str">
        <f>IF('TAB 1 Codificação CC Órgão'!A162='TAB 1 Codificação CC Órgão'!$A$20,"-",'TAB 1 Codificação CC Órgão'!A162)</f>
        <v>22.1.0.00.00.00.00</v>
      </c>
      <c r="D145">
        <f>+'TAB 1 Codificação CC Órgão'!I162</f>
        <v>0</v>
      </c>
      <c r="E145" t="str">
        <f>+'TAB 1 Codificação CC Órgão'!K162</f>
        <v>-</v>
      </c>
      <c r="H145">
        <f>+'TAB 1 Codificação CC Órgão'!M163</f>
        <v>0</v>
      </c>
      <c r="I145">
        <f>+'TAB 1 Codificação CC Órgão'!L162</f>
        <v>0</v>
      </c>
      <c r="J145">
        <f>+'TAB 1 Codificação CC Órgão'!N162</f>
        <v>0</v>
      </c>
      <c r="K145">
        <f>+'TAB 1 Codificação CC Órgão'!O162</f>
        <v>0</v>
      </c>
      <c r="L145">
        <f>+'TAB 1 Codificação CC Órgão'!P162</f>
        <v>0</v>
      </c>
      <c r="M145">
        <f>+'TAB 1 Codificação CC Órgão'!Q162</f>
        <v>0</v>
      </c>
      <c r="P145" s="129" t="str">
        <f>+'TAB 1 Codificação CC Órgão'!J162</f>
        <v>A</v>
      </c>
      <c r="Q145">
        <f t="shared" si="4"/>
        <v>0</v>
      </c>
    </row>
    <row r="146" spans="1:17">
      <c r="A146">
        <f t="shared" si="5"/>
        <v>22</v>
      </c>
      <c r="C146" t="str">
        <f>IF('TAB 1 Codificação CC Órgão'!A163='TAB 1 Codificação CC Órgão'!$A$20,"-",'TAB 1 Codificação CC Órgão'!A163)</f>
        <v>22.1.0.00.00.00.00</v>
      </c>
      <c r="D146">
        <f>+'TAB 1 Codificação CC Órgão'!I163</f>
        <v>0</v>
      </c>
      <c r="E146" t="str">
        <f>+'TAB 1 Codificação CC Órgão'!K163</f>
        <v>-</v>
      </c>
      <c r="H146">
        <f>+'TAB 1 Codificação CC Órgão'!M164</f>
        <v>0</v>
      </c>
      <c r="I146">
        <f>+'TAB 1 Codificação CC Órgão'!L163</f>
        <v>0</v>
      </c>
      <c r="J146">
        <f>+'TAB 1 Codificação CC Órgão'!N163</f>
        <v>0</v>
      </c>
      <c r="K146">
        <f>+'TAB 1 Codificação CC Órgão'!O163</f>
        <v>0</v>
      </c>
      <c r="L146">
        <f>+'TAB 1 Codificação CC Órgão'!P163</f>
        <v>0</v>
      </c>
      <c r="M146">
        <f>+'TAB 1 Codificação CC Órgão'!Q163</f>
        <v>0</v>
      </c>
      <c r="P146" s="129" t="str">
        <f>+'TAB 1 Codificação CC Órgão'!J163</f>
        <v>A</v>
      </c>
      <c r="Q146">
        <f t="shared" si="4"/>
        <v>0</v>
      </c>
    </row>
    <row r="147" spans="1:17">
      <c r="A147">
        <f t="shared" si="5"/>
        <v>22</v>
      </c>
      <c r="C147" t="str">
        <f>IF('TAB 1 Codificação CC Órgão'!A164='TAB 1 Codificação CC Órgão'!$A$20,"-",'TAB 1 Codificação CC Órgão'!A164)</f>
        <v>22.1.0.00.00.00.00</v>
      </c>
      <c r="D147">
        <f>+'TAB 1 Codificação CC Órgão'!I164</f>
        <v>0</v>
      </c>
      <c r="E147" t="str">
        <f>+'TAB 1 Codificação CC Órgão'!K164</f>
        <v>-</v>
      </c>
      <c r="H147">
        <f>+'TAB 1 Codificação CC Órgão'!M165</f>
        <v>0</v>
      </c>
      <c r="I147">
        <f>+'TAB 1 Codificação CC Órgão'!L164</f>
        <v>0</v>
      </c>
      <c r="J147">
        <f>+'TAB 1 Codificação CC Órgão'!N164</f>
        <v>0</v>
      </c>
      <c r="K147">
        <f>+'TAB 1 Codificação CC Órgão'!O164</f>
        <v>0</v>
      </c>
      <c r="L147">
        <f>+'TAB 1 Codificação CC Órgão'!P164</f>
        <v>0</v>
      </c>
      <c r="M147">
        <f>+'TAB 1 Codificação CC Órgão'!Q164</f>
        <v>0</v>
      </c>
      <c r="P147" s="129" t="str">
        <f>+'TAB 1 Codificação CC Órgão'!J164</f>
        <v>A</v>
      </c>
      <c r="Q147">
        <f t="shared" si="4"/>
        <v>0</v>
      </c>
    </row>
    <row r="148" spans="1:17">
      <c r="A148" t="str">
        <f t="shared" si="5"/>
        <v>-</v>
      </c>
      <c r="C148" t="str">
        <f>IF('TAB 1 Codificação CC Órgão'!A165='TAB 1 Codificação CC Órgão'!$A$20,"-",'TAB 1 Codificação CC Órgão'!A165)</f>
        <v>-</v>
      </c>
      <c r="D148">
        <f>+'TAB 1 Codificação CC Órgão'!I165</f>
        <v>0</v>
      </c>
      <c r="E148" t="str">
        <f>+'TAB 1 Codificação CC Órgão'!K165</f>
        <v>-</v>
      </c>
      <c r="H148">
        <f>+'TAB 1 Codificação CC Órgão'!M166</f>
        <v>0</v>
      </c>
      <c r="I148">
        <f>+'TAB 1 Codificação CC Órgão'!L165</f>
        <v>0</v>
      </c>
      <c r="J148">
        <f>+'TAB 1 Codificação CC Órgão'!N165</f>
        <v>0</v>
      </c>
      <c r="K148">
        <f>+'TAB 1 Codificação CC Órgão'!O165</f>
        <v>0</v>
      </c>
      <c r="L148">
        <f>+'TAB 1 Codificação CC Órgão'!P165</f>
        <v>0</v>
      </c>
      <c r="M148">
        <f>+'TAB 1 Codificação CC Órgão'!Q165</f>
        <v>0</v>
      </c>
      <c r="P148" s="129" t="str">
        <f>+'TAB 1 Codificação CC Órgão'!J165</f>
        <v>A</v>
      </c>
      <c r="Q148">
        <f t="shared" si="4"/>
        <v>0</v>
      </c>
    </row>
    <row r="149" spans="1:17">
      <c r="A149" t="str">
        <f t="shared" si="5"/>
        <v>-</v>
      </c>
      <c r="C149" t="str">
        <f>IF('TAB 1 Codificação CC Órgão'!A166='TAB 1 Codificação CC Órgão'!$A$20,"-",'TAB 1 Codificação CC Órgão'!A166)</f>
        <v>-</v>
      </c>
      <c r="D149">
        <f>+'TAB 1 Codificação CC Órgão'!I166</f>
        <v>0</v>
      </c>
      <c r="E149" t="str">
        <f>+'TAB 1 Codificação CC Órgão'!K166</f>
        <v>-</v>
      </c>
      <c r="H149">
        <f>+'TAB 1 Codificação CC Órgão'!M167</f>
        <v>0</v>
      </c>
      <c r="I149">
        <f>+'TAB 1 Codificação CC Órgão'!L166</f>
        <v>0</v>
      </c>
      <c r="J149">
        <f>+'TAB 1 Codificação CC Órgão'!N166</f>
        <v>0</v>
      </c>
      <c r="K149">
        <f>+'TAB 1 Codificação CC Órgão'!O166</f>
        <v>0</v>
      </c>
      <c r="L149">
        <f>+'TAB 1 Codificação CC Órgão'!P166</f>
        <v>0</v>
      </c>
      <c r="M149">
        <f>+'TAB 1 Codificação CC Órgão'!Q166</f>
        <v>0</v>
      </c>
      <c r="P149" s="129" t="str">
        <f>+'TAB 1 Codificação CC Órgão'!J166</f>
        <v>A</v>
      </c>
      <c r="Q149">
        <f t="shared" si="4"/>
        <v>0</v>
      </c>
    </row>
    <row r="150" spans="1:17">
      <c r="A150" t="str">
        <f t="shared" si="5"/>
        <v>-</v>
      </c>
      <c r="C150" t="str">
        <f>IF('TAB 1 Codificação CC Órgão'!A167='TAB 1 Codificação CC Órgão'!$A$20,"-",'TAB 1 Codificação CC Órgão'!A167)</f>
        <v>-</v>
      </c>
      <c r="D150">
        <f>+'TAB 1 Codificação CC Órgão'!I167</f>
        <v>0</v>
      </c>
      <c r="E150" t="str">
        <f>+'TAB 1 Codificação CC Órgão'!K167</f>
        <v>-</v>
      </c>
      <c r="H150">
        <f>+'TAB 1 Codificação CC Órgão'!M168</f>
        <v>0</v>
      </c>
      <c r="I150">
        <f>+'TAB 1 Codificação CC Órgão'!L167</f>
        <v>0</v>
      </c>
      <c r="J150">
        <f>+'TAB 1 Codificação CC Órgão'!N167</f>
        <v>0</v>
      </c>
      <c r="K150">
        <f>+'TAB 1 Codificação CC Órgão'!O167</f>
        <v>0</v>
      </c>
      <c r="L150">
        <f>+'TAB 1 Codificação CC Órgão'!P167</f>
        <v>0</v>
      </c>
      <c r="M150">
        <f>+'TAB 1 Codificação CC Órgão'!Q167</f>
        <v>0</v>
      </c>
      <c r="P150" s="129" t="str">
        <f>+'TAB 1 Codificação CC Órgão'!J167</f>
        <v>A</v>
      </c>
      <c r="Q150">
        <f t="shared" si="4"/>
        <v>0</v>
      </c>
    </row>
    <row r="151" spans="1:17">
      <c r="A151" t="str">
        <f t="shared" si="5"/>
        <v>-</v>
      </c>
      <c r="C151" t="str">
        <f>IF('TAB 1 Codificação CC Órgão'!A168='TAB 1 Codificação CC Órgão'!$A$20,"-",'TAB 1 Codificação CC Órgão'!A168)</f>
        <v>-</v>
      </c>
      <c r="D151">
        <f>+'TAB 1 Codificação CC Órgão'!I168</f>
        <v>0</v>
      </c>
      <c r="E151" t="str">
        <f>+'TAB 1 Codificação CC Órgão'!K168</f>
        <v>-</v>
      </c>
      <c r="H151">
        <f>+'TAB 1 Codificação CC Órgão'!M169</f>
        <v>0</v>
      </c>
      <c r="I151">
        <f>+'TAB 1 Codificação CC Órgão'!L168</f>
        <v>0</v>
      </c>
      <c r="J151">
        <f>+'TAB 1 Codificação CC Órgão'!N168</f>
        <v>0</v>
      </c>
      <c r="K151">
        <f>+'TAB 1 Codificação CC Órgão'!O168</f>
        <v>0</v>
      </c>
      <c r="L151">
        <f>+'TAB 1 Codificação CC Órgão'!P168</f>
        <v>0</v>
      </c>
      <c r="M151">
        <f>+'TAB 1 Codificação CC Órgão'!Q168</f>
        <v>0</v>
      </c>
      <c r="P151" s="129" t="str">
        <f>+'TAB 1 Codificação CC Órgão'!J168</f>
        <v>A</v>
      </c>
      <c r="Q151">
        <f t="shared" si="4"/>
        <v>0</v>
      </c>
    </row>
    <row r="152" spans="1:17">
      <c r="A152" t="str">
        <f t="shared" si="5"/>
        <v>-</v>
      </c>
      <c r="C152" t="str">
        <f>IF('TAB 1 Codificação CC Órgão'!A169='TAB 1 Codificação CC Órgão'!$A$20,"-",'TAB 1 Codificação CC Órgão'!A169)</f>
        <v>-</v>
      </c>
      <c r="D152">
        <f>+'TAB 1 Codificação CC Órgão'!I169</f>
        <v>0</v>
      </c>
      <c r="E152" t="str">
        <f>+'TAB 1 Codificação CC Órgão'!K169</f>
        <v>-</v>
      </c>
      <c r="H152">
        <f>+'TAB 1 Codificação CC Órgão'!M170</f>
        <v>0</v>
      </c>
      <c r="I152">
        <f>+'TAB 1 Codificação CC Órgão'!L169</f>
        <v>0</v>
      </c>
      <c r="J152">
        <f>+'TAB 1 Codificação CC Órgão'!N169</f>
        <v>0</v>
      </c>
      <c r="K152">
        <f>+'TAB 1 Codificação CC Órgão'!O169</f>
        <v>0</v>
      </c>
      <c r="L152">
        <f>+'TAB 1 Codificação CC Órgão'!P169</f>
        <v>0</v>
      </c>
      <c r="M152">
        <f>+'TAB 1 Codificação CC Órgão'!Q169</f>
        <v>0</v>
      </c>
      <c r="P152" s="129" t="str">
        <f>+'TAB 1 Codificação CC Órgão'!J169</f>
        <v>A</v>
      </c>
      <c r="Q152">
        <f t="shared" si="4"/>
        <v>0</v>
      </c>
    </row>
    <row r="153" spans="1:17">
      <c r="A153" t="str">
        <f t="shared" si="5"/>
        <v>-</v>
      </c>
      <c r="C153" t="str">
        <f>IF('TAB 1 Codificação CC Órgão'!A170='TAB 1 Codificação CC Órgão'!$A$20,"-",'TAB 1 Codificação CC Órgão'!A170)</f>
        <v>-</v>
      </c>
      <c r="D153">
        <f>+'TAB 1 Codificação CC Órgão'!I170</f>
        <v>0</v>
      </c>
      <c r="E153" t="str">
        <f>+'TAB 1 Codificação CC Órgão'!K170</f>
        <v>-</v>
      </c>
      <c r="H153">
        <f>+'TAB 1 Codificação CC Órgão'!M171</f>
        <v>0</v>
      </c>
      <c r="I153">
        <f>+'TAB 1 Codificação CC Órgão'!L170</f>
        <v>0</v>
      </c>
      <c r="J153">
        <f>+'TAB 1 Codificação CC Órgão'!N170</f>
        <v>0</v>
      </c>
      <c r="K153">
        <f>+'TAB 1 Codificação CC Órgão'!O170</f>
        <v>0</v>
      </c>
      <c r="L153">
        <f>+'TAB 1 Codificação CC Órgão'!P170</f>
        <v>0</v>
      </c>
      <c r="M153">
        <f>+'TAB 1 Codificação CC Órgão'!Q170</f>
        <v>0</v>
      </c>
      <c r="P153" s="129" t="str">
        <f>+'TAB 1 Codificação CC Órgão'!J170</f>
        <v>A</v>
      </c>
      <c r="Q153">
        <f t="shared" si="4"/>
        <v>0</v>
      </c>
    </row>
    <row r="154" spans="1:17">
      <c r="A154" t="str">
        <f t="shared" si="5"/>
        <v>-</v>
      </c>
      <c r="C154" t="str">
        <f>IF('TAB 1 Codificação CC Órgão'!A171='TAB 1 Codificação CC Órgão'!$A$20,"-",'TAB 1 Codificação CC Órgão'!A171)</f>
        <v>-</v>
      </c>
      <c r="D154">
        <f>+'TAB 1 Codificação CC Órgão'!I171</f>
        <v>0</v>
      </c>
      <c r="E154" t="str">
        <f>+'TAB 1 Codificação CC Órgão'!K171</f>
        <v>-</v>
      </c>
      <c r="H154">
        <f>+'TAB 1 Codificação CC Órgão'!M172</f>
        <v>0</v>
      </c>
      <c r="I154">
        <f>+'TAB 1 Codificação CC Órgão'!L171</f>
        <v>0</v>
      </c>
      <c r="J154">
        <f>+'TAB 1 Codificação CC Órgão'!N171</f>
        <v>0</v>
      </c>
      <c r="K154">
        <f>+'TAB 1 Codificação CC Órgão'!O171</f>
        <v>0</v>
      </c>
      <c r="L154">
        <f>+'TAB 1 Codificação CC Órgão'!P171</f>
        <v>0</v>
      </c>
      <c r="M154">
        <f>+'TAB 1 Codificação CC Órgão'!Q171</f>
        <v>0</v>
      </c>
      <c r="P154" s="129" t="str">
        <f>+'TAB 1 Codificação CC Órgão'!J171</f>
        <v>A</v>
      </c>
      <c r="Q154">
        <f t="shared" si="4"/>
        <v>0</v>
      </c>
    </row>
    <row r="155" spans="1:17">
      <c r="A155" t="str">
        <f t="shared" si="5"/>
        <v>-</v>
      </c>
      <c r="C155" t="str">
        <f>IF('TAB 1 Codificação CC Órgão'!A172='TAB 1 Codificação CC Órgão'!$A$20,"-",'TAB 1 Codificação CC Órgão'!A172)</f>
        <v>-</v>
      </c>
      <c r="D155">
        <f>+'TAB 1 Codificação CC Órgão'!I172</f>
        <v>0</v>
      </c>
      <c r="E155" t="str">
        <f>+'TAB 1 Codificação CC Órgão'!K172</f>
        <v>-</v>
      </c>
      <c r="H155">
        <f>+'TAB 1 Codificação CC Órgão'!M173</f>
        <v>0</v>
      </c>
      <c r="I155">
        <f>+'TAB 1 Codificação CC Órgão'!L172</f>
        <v>0</v>
      </c>
      <c r="J155">
        <f>+'TAB 1 Codificação CC Órgão'!N172</f>
        <v>0</v>
      </c>
      <c r="K155">
        <f>+'TAB 1 Codificação CC Órgão'!O172</f>
        <v>0</v>
      </c>
      <c r="L155">
        <f>+'TAB 1 Codificação CC Órgão'!P172</f>
        <v>0</v>
      </c>
      <c r="M155">
        <f>+'TAB 1 Codificação CC Órgão'!Q172</f>
        <v>0</v>
      </c>
      <c r="P155" s="129" t="str">
        <f>+'TAB 1 Codificação CC Órgão'!J172</f>
        <v>A</v>
      </c>
      <c r="Q155">
        <f t="shared" si="4"/>
        <v>0</v>
      </c>
    </row>
    <row r="156" spans="1:17">
      <c r="A156" t="str">
        <f t="shared" si="5"/>
        <v>-</v>
      </c>
      <c r="C156" t="str">
        <f>IF('TAB 1 Codificação CC Órgão'!A173='TAB 1 Codificação CC Órgão'!$A$20,"-",'TAB 1 Codificação CC Órgão'!A173)</f>
        <v>-</v>
      </c>
      <c r="D156">
        <f>+'TAB 1 Codificação CC Órgão'!I173</f>
        <v>0</v>
      </c>
      <c r="E156" t="str">
        <f>+'TAB 1 Codificação CC Órgão'!K173</f>
        <v>-</v>
      </c>
      <c r="H156">
        <f>+'TAB 1 Codificação CC Órgão'!M174</f>
        <v>0</v>
      </c>
      <c r="I156">
        <f>+'TAB 1 Codificação CC Órgão'!L173</f>
        <v>0</v>
      </c>
      <c r="J156">
        <f>+'TAB 1 Codificação CC Órgão'!N173</f>
        <v>0</v>
      </c>
      <c r="K156">
        <f>+'TAB 1 Codificação CC Órgão'!O173</f>
        <v>0</v>
      </c>
      <c r="L156">
        <f>+'TAB 1 Codificação CC Órgão'!P173</f>
        <v>0</v>
      </c>
      <c r="M156">
        <f>+'TAB 1 Codificação CC Órgão'!Q173</f>
        <v>0</v>
      </c>
      <c r="P156" s="129" t="str">
        <f>+'TAB 1 Codificação CC Órgão'!J173</f>
        <v>A</v>
      </c>
      <c r="Q156">
        <f t="shared" si="4"/>
        <v>0</v>
      </c>
    </row>
    <row r="157" spans="1:17">
      <c r="A157" t="str">
        <f t="shared" si="5"/>
        <v>-</v>
      </c>
      <c r="C157" t="str">
        <f>IF('TAB 1 Codificação CC Órgão'!A174='TAB 1 Codificação CC Órgão'!$A$20,"-",'TAB 1 Codificação CC Órgão'!A174)</f>
        <v>-</v>
      </c>
      <c r="D157">
        <f>+'TAB 1 Codificação CC Órgão'!I174</f>
        <v>0</v>
      </c>
      <c r="E157" t="str">
        <f>+'TAB 1 Codificação CC Órgão'!K174</f>
        <v>-</v>
      </c>
      <c r="H157">
        <f>+'TAB 1 Codificação CC Órgão'!M175</f>
        <v>0</v>
      </c>
      <c r="I157">
        <f>+'TAB 1 Codificação CC Órgão'!L174</f>
        <v>0</v>
      </c>
      <c r="J157">
        <f>+'TAB 1 Codificação CC Órgão'!N174</f>
        <v>0</v>
      </c>
      <c r="K157">
        <f>+'TAB 1 Codificação CC Órgão'!O174</f>
        <v>0</v>
      </c>
      <c r="L157">
        <f>+'TAB 1 Codificação CC Órgão'!P174</f>
        <v>0</v>
      </c>
      <c r="M157">
        <f>+'TAB 1 Codificação CC Órgão'!Q174</f>
        <v>0</v>
      </c>
      <c r="P157" s="129" t="str">
        <f>+'TAB 1 Codificação CC Órgão'!J174</f>
        <v>A</v>
      </c>
      <c r="Q157">
        <f t="shared" si="4"/>
        <v>0</v>
      </c>
    </row>
    <row r="158" spans="1:17">
      <c r="A158" t="str">
        <f t="shared" si="5"/>
        <v>-</v>
      </c>
      <c r="C158" t="str">
        <f>IF('TAB 1 Codificação CC Órgão'!A175='TAB 1 Codificação CC Órgão'!$A$20,"-",'TAB 1 Codificação CC Órgão'!A175)</f>
        <v>-</v>
      </c>
      <c r="D158">
        <f>+'TAB 1 Codificação CC Órgão'!I175</f>
        <v>0</v>
      </c>
      <c r="E158" t="str">
        <f>+'TAB 1 Codificação CC Órgão'!K175</f>
        <v>-</v>
      </c>
      <c r="H158">
        <f>+'TAB 1 Codificação CC Órgão'!M176</f>
        <v>0</v>
      </c>
      <c r="I158">
        <f>+'TAB 1 Codificação CC Órgão'!L175</f>
        <v>0</v>
      </c>
      <c r="J158">
        <f>+'TAB 1 Codificação CC Órgão'!N175</f>
        <v>0</v>
      </c>
      <c r="K158">
        <f>+'TAB 1 Codificação CC Órgão'!O175</f>
        <v>0</v>
      </c>
      <c r="L158">
        <f>+'TAB 1 Codificação CC Órgão'!P175</f>
        <v>0</v>
      </c>
      <c r="M158">
        <f>+'TAB 1 Codificação CC Órgão'!Q175</f>
        <v>0</v>
      </c>
      <c r="P158" s="129" t="str">
        <f>+'TAB 1 Codificação CC Órgão'!J175</f>
        <v>A</v>
      </c>
      <c r="Q158">
        <f t="shared" si="4"/>
        <v>0</v>
      </c>
    </row>
    <row r="159" spans="1:17">
      <c r="A159" t="str">
        <f t="shared" si="5"/>
        <v>-</v>
      </c>
      <c r="C159" t="str">
        <f>IF('TAB 1 Codificação CC Órgão'!A176='TAB 1 Codificação CC Órgão'!$A$20,"-",'TAB 1 Codificação CC Órgão'!A176)</f>
        <v>-</v>
      </c>
      <c r="D159">
        <f>+'TAB 1 Codificação CC Órgão'!I176</f>
        <v>0</v>
      </c>
      <c r="E159" t="str">
        <f>+'TAB 1 Codificação CC Órgão'!K176</f>
        <v>-</v>
      </c>
      <c r="H159">
        <f>+'TAB 1 Codificação CC Órgão'!M177</f>
        <v>0</v>
      </c>
      <c r="I159">
        <f>+'TAB 1 Codificação CC Órgão'!L176</f>
        <v>0</v>
      </c>
      <c r="J159">
        <f>+'TAB 1 Codificação CC Órgão'!N176</f>
        <v>0</v>
      </c>
      <c r="K159">
        <f>+'TAB 1 Codificação CC Órgão'!O176</f>
        <v>0</v>
      </c>
      <c r="L159">
        <f>+'TAB 1 Codificação CC Órgão'!P176</f>
        <v>0</v>
      </c>
      <c r="M159">
        <f>+'TAB 1 Codificação CC Órgão'!Q176</f>
        <v>0</v>
      </c>
      <c r="P159" s="129" t="str">
        <f>+'TAB 1 Codificação CC Órgão'!J176</f>
        <v>A</v>
      </c>
      <c r="Q159">
        <f t="shared" si="4"/>
        <v>0</v>
      </c>
    </row>
    <row r="160" spans="1:17">
      <c r="A160" t="str">
        <f t="shared" si="5"/>
        <v>-</v>
      </c>
      <c r="C160" t="str">
        <f>IF('TAB 1 Codificação CC Órgão'!A177='TAB 1 Codificação CC Órgão'!$A$20,"-",'TAB 1 Codificação CC Órgão'!A177)</f>
        <v>-</v>
      </c>
      <c r="D160">
        <f>+'TAB 1 Codificação CC Órgão'!I177</f>
        <v>0</v>
      </c>
      <c r="E160" t="str">
        <f>+'TAB 1 Codificação CC Órgão'!K177</f>
        <v>-</v>
      </c>
      <c r="H160">
        <f>+'TAB 1 Codificação CC Órgão'!M178</f>
        <v>0</v>
      </c>
      <c r="I160">
        <f>+'TAB 1 Codificação CC Órgão'!L177</f>
        <v>0</v>
      </c>
      <c r="J160">
        <f>+'TAB 1 Codificação CC Órgão'!N177</f>
        <v>0</v>
      </c>
      <c r="K160">
        <f>+'TAB 1 Codificação CC Órgão'!O177</f>
        <v>0</v>
      </c>
      <c r="L160">
        <f>+'TAB 1 Codificação CC Órgão'!P177</f>
        <v>0</v>
      </c>
      <c r="M160">
        <f>+'TAB 1 Codificação CC Órgão'!Q177</f>
        <v>0</v>
      </c>
      <c r="P160" s="129" t="str">
        <f>+'TAB 1 Codificação CC Órgão'!J177</f>
        <v>A</v>
      </c>
      <c r="Q160">
        <f t="shared" si="4"/>
        <v>0</v>
      </c>
    </row>
    <row r="161" spans="1:17">
      <c r="A161" t="str">
        <f t="shared" si="5"/>
        <v>-</v>
      </c>
      <c r="C161" t="str">
        <f>IF('TAB 1 Codificação CC Órgão'!A178='TAB 1 Codificação CC Órgão'!$A$20,"-",'TAB 1 Codificação CC Órgão'!A178)</f>
        <v>-</v>
      </c>
      <c r="D161">
        <f>+'TAB 1 Codificação CC Órgão'!I178</f>
        <v>0</v>
      </c>
      <c r="E161" t="str">
        <f>+'TAB 1 Codificação CC Órgão'!K178</f>
        <v>-</v>
      </c>
      <c r="H161">
        <f>+'TAB 1 Codificação CC Órgão'!M179</f>
        <v>0</v>
      </c>
      <c r="I161">
        <f>+'TAB 1 Codificação CC Órgão'!L178</f>
        <v>0</v>
      </c>
      <c r="J161">
        <f>+'TAB 1 Codificação CC Órgão'!N178</f>
        <v>0</v>
      </c>
      <c r="K161">
        <f>+'TAB 1 Codificação CC Órgão'!O178</f>
        <v>0</v>
      </c>
      <c r="L161">
        <f>+'TAB 1 Codificação CC Órgão'!P178</f>
        <v>0</v>
      </c>
      <c r="M161">
        <f>+'TAB 1 Codificação CC Órgão'!Q178</f>
        <v>0</v>
      </c>
      <c r="P161" s="129" t="str">
        <f>+'TAB 1 Codificação CC Órgão'!J178</f>
        <v>A</v>
      </c>
      <c r="Q161">
        <f t="shared" si="4"/>
        <v>0</v>
      </c>
    </row>
    <row r="162" spans="1:17">
      <c r="A162" t="str">
        <f t="shared" si="5"/>
        <v>-</v>
      </c>
      <c r="C162" t="str">
        <f>IF('TAB 1 Codificação CC Órgão'!A179='TAB 1 Codificação CC Órgão'!$A$20,"-",'TAB 1 Codificação CC Órgão'!A179)</f>
        <v>-</v>
      </c>
      <c r="D162">
        <f>+'TAB 1 Codificação CC Órgão'!I179</f>
        <v>0</v>
      </c>
      <c r="E162" t="str">
        <f>+'TAB 1 Codificação CC Órgão'!K179</f>
        <v>-</v>
      </c>
      <c r="H162">
        <f>+'TAB 1 Codificação CC Órgão'!M180</f>
        <v>0</v>
      </c>
      <c r="I162">
        <f>+'TAB 1 Codificação CC Órgão'!L179</f>
        <v>0</v>
      </c>
      <c r="J162">
        <f>+'TAB 1 Codificação CC Órgão'!N179</f>
        <v>0</v>
      </c>
      <c r="K162">
        <f>+'TAB 1 Codificação CC Órgão'!O179</f>
        <v>0</v>
      </c>
      <c r="L162">
        <f>+'TAB 1 Codificação CC Órgão'!P179</f>
        <v>0</v>
      </c>
      <c r="M162">
        <f>+'TAB 1 Codificação CC Órgão'!Q179</f>
        <v>0</v>
      </c>
      <c r="P162" s="129" t="str">
        <f>+'TAB 1 Codificação CC Órgão'!J179</f>
        <v>A</v>
      </c>
      <c r="Q162">
        <f t="shared" si="4"/>
        <v>0</v>
      </c>
    </row>
    <row r="163" spans="1:17">
      <c r="A163" t="str">
        <f t="shared" si="5"/>
        <v>-</v>
      </c>
      <c r="C163" t="str">
        <f>IF('TAB 1 Codificação CC Órgão'!A180='TAB 1 Codificação CC Órgão'!$A$20,"-",'TAB 1 Codificação CC Órgão'!A180)</f>
        <v>-</v>
      </c>
      <c r="D163">
        <f>+'TAB 1 Codificação CC Órgão'!I180</f>
        <v>0</v>
      </c>
      <c r="E163" t="str">
        <f>+'TAB 1 Codificação CC Órgão'!K180</f>
        <v>-</v>
      </c>
      <c r="H163">
        <f>+'TAB 1 Codificação CC Órgão'!M181</f>
        <v>0</v>
      </c>
      <c r="I163">
        <f>+'TAB 1 Codificação CC Órgão'!L180</f>
        <v>0</v>
      </c>
      <c r="J163">
        <f>+'TAB 1 Codificação CC Órgão'!N180</f>
        <v>0</v>
      </c>
      <c r="K163">
        <f>+'TAB 1 Codificação CC Órgão'!O180</f>
        <v>0</v>
      </c>
      <c r="L163">
        <f>+'TAB 1 Codificação CC Órgão'!P180</f>
        <v>0</v>
      </c>
      <c r="M163">
        <f>+'TAB 1 Codificação CC Órgão'!Q180</f>
        <v>0</v>
      </c>
      <c r="P163" s="129" t="str">
        <f>+'TAB 1 Codificação CC Órgão'!J180</f>
        <v>A</v>
      </c>
      <c r="Q163">
        <f t="shared" si="4"/>
        <v>0</v>
      </c>
    </row>
    <row r="164" spans="1:17">
      <c r="A164" t="str">
        <f t="shared" si="5"/>
        <v>-</v>
      </c>
      <c r="C164" t="str">
        <f>IF('TAB 1 Codificação CC Órgão'!A181='TAB 1 Codificação CC Órgão'!$A$20,"-",'TAB 1 Codificação CC Órgão'!A181)</f>
        <v>-</v>
      </c>
      <c r="D164">
        <f>+'TAB 1 Codificação CC Órgão'!I181</f>
        <v>0</v>
      </c>
      <c r="E164" t="str">
        <f>+'TAB 1 Codificação CC Órgão'!K181</f>
        <v>-</v>
      </c>
      <c r="H164">
        <f>+'TAB 1 Codificação CC Órgão'!M182</f>
        <v>0</v>
      </c>
      <c r="I164">
        <f>+'TAB 1 Codificação CC Órgão'!L181</f>
        <v>0</v>
      </c>
      <c r="J164">
        <f>+'TAB 1 Codificação CC Órgão'!N181</f>
        <v>0</v>
      </c>
      <c r="K164">
        <f>+'TAB 1 Codificação CC Órgão'!O181</f>
        <v>0</v>
      </c>
      <c r="L164">
        <f>+'TAB 1 Codificação CC Órgão'!P181</f>
        <v>0</v>
      </c>
      <c r="M164">
        <f>+'TAB 1 Codificação CC Órgão'!Q181</f>
        <v>0</v>
      </c>
      <c r="P164" s="129" t="str">
        <f>+'TAB 1 Codificação CC Órgão'!J181</f>
        <v>A</v>
      </c>
      <c r="Q164">
        <f t="shared" si="4"/>
        <v>0</v>
      </c>
    </row>
    <row r="165" spans="1:17">
      <c r="A165" t="str">
        <f t="shared" si="5"/>
        <v>-</v>
      </c>
      <c r="C165" t="str">
        <f>IF('TAB 1 Codificação CC Órgão'!A182='TAB 1 Codificação CC Órgão'!$A$20,"-",'TAB 1 Codificação CC Órgão'!A182)</f>
        <v>-</v>
      </c>
      <c r="D165">
        <f>+'TAB 1 Codificação CC Órgão'!I182</f>
        <v>0</v>
      </c>
      <c r="E165" t="str">
        <f>+'TAB 1 Codificação CC Órgão'!K182</f>
        <v>-</v>
      </c>
      <c r="H165">
        <f>+'TAB 1 Codificação CC Órgão'!M183</f>
        <v>0</v>
      </c>
      <c r="I165">
        <f>+'TAB 1 Codificação CC Órgão'!L182</f>
        <v>0</v>
      </c>
      <c r="J165">
        <f>+'TAB 1 Codificação CC Órgão'!N182</f>
        <v>0</v>
      </c>
      <c r="K165">
        <f>+'TAB 1 Codificação CC Órgão'!O182</f>
        <v>0</v>
      </c>
      <c r="L165">
        <f>+'TAB 1 Codificação CC Órgão'!P182</f>
        <v>0</v>
      </c>
      <c r="M165">
        <f>+'TAB 1 Codificação CC Órgão'!Q182</f>
        <v>0</v>
      </c>
      <c r="P165" s="129" t="str">
        <f>+'TAB 1 Codificação CC Órgão'!J182</f>
        <v>A</v>
      </c>
      <c r="Q165">
        <f t="shared" si="4"/>
        <v>0</v>
      </c>
    </row>
    <row r="166" spans="1:17">
      <c r="A166" t="str">
        <f t="shared" si="5"/>
        <v>-</v>
      </c>
      <c r="C166" t="str">
        <f>IF('TAB 1 Codificação CC Órgão'!A183='TAB 1 Codificação CC Órgão'!$A$20,"-",'TAB 1 Codificação CC Órgão'!A183)</f>
        <v>-</v>
      </c>
      <c r="D166">
        <f>+'TAB 1 Codificação CC Órgão'!I183</f>
        <v>0</v>
      </c>
      <c r="E166" t="str">
        <f>+'TAB 1 Codificação CC Órgão'!K183</f>
        <v>-</v>
      </c>
      <c r="H166">
        <f>+'TAB 1 Codificação CC Órgão'!M184</f>
        <v>0</v>
      </c>
      <c r="I166">
        <f>+'TAB 1 Codificação CC Órgão'!L183</f>
        <v>0</v>
      </c>
      <c r="J166">
        <f>+'TAB 1 Codificação CC Órgão'!N183</f>
        <v>0</v>
      </c>
      <c r="K166">
        <f>+'TAB 1 Codificação CC Órgão'!O183</f>
        <v>0</v>
      </c>
      <c r="L166">
        <f>+'TAB 1 Codificação CC Órgão'!P183</f>
        <v>0</v>
      </c>
      <c r="M166">
        <f>+'TAB 1 Codificação CC Órgão'!Q183</f>
        <v>0</v>
      </c>
      <c r="P166" s="129" t="str">
        <f>+'TAB 1 Codificação CC Órgão'!J183</f>
        <v>A</v>
      </c>
      <c r="Q166">
        <f t="shared" si="4"/>
        <v>0</v>
      </c>
    </row>
    <row r="167" spans="1:17">
      <c r="A167" t="str">
        <f t="shared" si="5"/>
        <v>-</v>
      </c>
      <c r="C167" t="str">
        <f>IF('TAB 1 Codificação CC Órgão'!A184='TAB 1 Codificação CC Órgão'!$A$20,"-",'TAB 1 Codificação CC Órgão'!A184)</f>
        <v>-</v>
      </c>
      <c r="D167">
        <f>+'TAB 1 Codificação CC Órgão'!I184</f>
        <v>0</v>
      </c>
      <c r="E167" t="str">
        <f>+'TAB 1 Codificação CC Órgão'!K184</f>
        <v>-</v>
      </c>
      <c r="H167">
        <f>+'TAB 1 Codificação CC Órgão'!M185</f>
        <v>0</v>
      </c>
      <c r="I167">
        <f>+'TAB 1 Codificação CC Órgão'!L184</f>
        <v>0</v>
      </c>
      <c r="J167">
        <f>+'TAB 1 Codificação CC Órgão'!N184</f>
        <v>0</v>
      </c>
      <c r="K167">
        <f>+'TAB 1 Codificação CC Órgão'!O184</f>
        <v>0</v>
      </c>
      <c r="L167">
        <f>+'TAB 1 Codificação CC Órgão'!P184</f>
        <v>0</v>
      </c>
      <c r="M167">
        <f>+'TAB 1 Codificação CC Órgão'!Q184</f>
        <v>0</v>
      </c>
      <c r="P167" s="129" t="str">
        <f>+'TAB 1 Codificação CC Órgão'!J184</f>
        <v>A</v>
      </c>
      <c r="Q167">
        <f t="shared" si="4"/>
        <v>0</v>
      </c>
    </row>
    <row r="168" spans="1:17">
      <c r="A168" t="str">
        <f t="shared" si="5"/>
        <v>-</v>
      </c>
      <c r="C168" t="str">
        <f>IF('TAB 1 Codificação CC Órgão'!A185='TAB 1 Codificação CC Órgão'!$A$20,"-",'TAB 1 Codificação CC Órgão'!A185)</f>
        <v>-</v>
      </c>
      <c r="D168">
        <f>+'TAB 1 Codificação CC Órgão'!I185</f>
        <v>0</v>
      </c>
      <c r="E168" t="str">
        <f>+'TAB 1 Codificação CC Órgão'!K185</f>
        <v>-</v>
      </c>
      <c r="H168">
        <f>+'TAB 1 Codificação CC Órgão'!M186</f>
        <v>0</v>
      </c>
      <c r="I168">
        <f>+'TAB 1 Codificação CC Órgão'!L185</f>
        <v>0</v>
      </c>
      <c r="J168">
        <f>+'TAB 1 Codificação CC Órgão'!N185</f>
        <v>0</v>
      </c>
      <c r="K168">
        <f>+'TAB 1 Codificação CC Órgão'!O185</f>
        <v>0</v>
      </c>
      <c r="L168">
        <f>+'TAB 1 Codificação CC Órgão'!P185</f>
        <v>0</v>
      </c>
      <c r="M168">
        <f>+'TAB 1 Codificação CC Órgão'!Q185</f>
        <v>0</v>
      </c>
      <c r="P168" s="129" t="str">
        <f>+'TAB 1 Codificação CC Órgão'!J185</f>
        <v>A</v>
      </c>
      <c r="Q168">
        <f t="shared" si="4"/>
        <v>0</v>
      </c>
    </row>
    <row r="169" spans="1:17">
      <c r="A169" t="str">
        <f t="shared" si="5"/>
        <v>-</v>
      </c>
      <c r="C169" t="str">
        <f>IF('TAB 1 Codificação CC Órgão'!A186='TAB 1 Codificação CC Órgão'!$A$20,"-",'TAB 1 Codificação CC Órgão'!A186)</f>
        <v>-</v>
      </c>
      <c r="D169">
        <f>+'TAB 1 Codificação CC Órgão'!I186</f>
        <v>0</v>
      </c>
      <c r="E169" t="str">
        <f>+'TAB 1 Codificação CC Órgão'!K186</f>
        <v>-</v>
      </c>
      <c r="H169">
        <f>+'TAB 1 Codificação CC Órgão'!M187</f>
        <v>0</v>
      </c>
      <c r="I169">
        <f>+'TAB 1 Codificação CC Órgão'!L186</f>
        <v>0</v>
      </c>
      <c r="J169">
        <f>+'TAB 1 Codificação CC Órgão'!N186</f>
        <v>0</v>
      </c>
      <c r="K169">
        <f>+'TAB 1 Codificação CC Órgão'!O186</f>
        <v>0</v>
      </c>
      <c r="L169">
        <f>+'TAB 1 Codificação CC Órgão'!P186</f>
        <v>0</v>
      </c>
      <c r="M169">
        <f>+'TAB 1 Codificação CC Órgão'!Q186</f>
        <v>0</v>
      </c>
      <c r="P169" s="129" t="str">
        <f>+'TAB 1 Codificação CC Órgão'!J186</f>
        <v>A</v>
      </c>
      <c r="Q169">
        <f t="shared" si="4"/>
        <v>0</v>
      </c>
    </row>
    <row r="170" spans="1:17">
      <c r="A170" t="str">
        <f t="shared" si="5"/>
        <v>-</v>
      </c>
      <c r="C170" t="str">
        <f>IF('TAB 1 Codificação CC Órgão'!A187='TAB 1 Codificação CC Órgão'!$A$20,"-",'TAB 1 Codificação CC Órgão'!A187)</f>
        <v>-</v>
      </c>
      <c r="D170">
        <f>+'TAB 1 Codificação CC Órgão'!I187</f>
        <v>0</v>
      </c>
      <c r="E170" t="str">
        <f>+'TAB 1 Codificação CC Órgão'!K187</f>
        <v>-</v>
      </c>
      <c r="H170">
        <f>+'TAB 1 Codificação CC Órgão'!M188</f>
        <v>0</v>
      </c>
      <c r="I170">
        <f>+'TAB 1 Codificação CC Órgão'!L187</f>
        <v>0</v>
      </c>
      <c r="J170">
        <f>+'TAB 1 Codificação CC Órgão'!N187</f>
        <v>0</v>
      </c>
      <c r="K170">
        <f>+'TAB 1 Codificação CC Órgão'!O187</f>
        <v>0</v>
      </c>
      <c r="L170">
        <f>+'TAB 1 Codificação CC Órgão'!P187</f>
        <v>0</v>
      </c>
      <c r="M170">
        <f>+'TAB 1 Codificação CC Órgão'!Q187</f>
        <v>0</v>
      </c>
      <c r="P170" s="129" t="str">
        <f>+'TAB 1 Codificação CC Órgão'!J187</f>
        <v>A</v>
      </c>
      <c r="Q170">
        <f t="shared" si="4"/>
        <v>0</v>
      </c>
    </row>
    <row r="171" spans="1:17">
      <c r="A171" t="str">
        <f t="shared" si="5"/>
        <v>-</v>
      </c>
      <c r="C171" t="str">
        <f>IF('TAB 1 Codificação CC Órgão'!A188='TAB 1 Codificação CC Órgão'!$A$20,"-",'TAB 1 Codificação CC Órgão'!A188)</f>
        <v>-</v>
      </c>
      <c r="D171">
        <f>+'TAB 1 Codificação CC Órgão'!I188</f>
        <v>0</v>
      </c>
      <c r="E171" t="str">
        <f>+'TAB 1 Codificação CC Órgão'!K188</f>
        <v>-</v>
      </c>
      <c r="H171">
        <f>+'TAB 1 Codificação CC Órgão'!M189</f>
        <v>0</v>
      </c>
      <c r="I171">
        <f>+'TAB 1 Codificação CC Órgão'!L188</f>
        <v>0</v>
      </c>
      <c r="J171">
        <f>+'TAB 1 Codificação CC Órgão'!N188</f>
        <v>0</v>
      </c>
      <c r="K171">
        <f>+'TAB 1 Codificação CC Órgão'!O188</f>
        <v>0</v>
      </c>
      <c r="L171">
        <f>+'TAB 1 Codificação CC Órgão'!P188</f>
        <v>0</v>
      </c>
      <c r="M171">
        <f>+'TAB 1 Codificação CC Órgão'!Q188</f>
        <v>0</v>
      </c>
      <c r="P171" s="129" t="str">
        <f>+'TAB 1 Codificação CC Órgão'!J188</f>
        <v>A</v>
      </c>
      <c r="Q171">
        <f t="shared" si="4"/>
        <v>0</v>
      </c>
    </row>
    <row r="172" spans="1:17">
      <c r="A172" t="str">
        <f t="shared" si="5"/>
        <v>-</v>
      </c>
      <c r="C172" t="str">
        <f>IF('TAB 1 Codificação CC Órgão'!A189='TAB 1 Codificação CC Órgão'!$A$20,"-",'TAB 1 Codificação CC Órgão'!A189)</f>
        <v>-</v>
      </c>
      <c r="D172">
        <f>+'TAB 1 Codificação CC Órgão'!I189</f>
        <v>0</v>
      </c>
      <c r="E172" t="str">
        <f>+'TAB 1 Codificação CC Órgão'!K189</f>
        <v>-</v>
      </c>
      <c r="H172">
        <f>+'TAB 1 Codificação CC Órgão'!M190</f>
        <v>0</v>
      </c>
      <c r="I172">
        <f>+'TAB 1 Codificação CC Órgão'!L189</f>
        <v>0</v>
      </c>
      <c r="J172">
        <f>+'TAB 1 Codificação CC Órgão'!N189</f>
        <v>0</v>
      </c>
      <c r="K172">
        <f>+'TAB 1 Codificação CC Órgão'!O189</f>
        <v>0</v>
      </c>
      <c r="L172">
        <f>+'TAB 1 Codificação CC Órgão'!P189</f>
        <v>0</v>
      </c>
      <c r="M172">
        <f>+'TAB 1 Codificação CC Órgão'!Q189</f>
        <v>0</v>
      </c>
      <c r="P172" s="129" t="str">
        <f>+'TAB 1 Codificação CC Órgão'!J189</f>
        <v>A</v>
      </c>
      <c r="Q172">
        <f t="shared" si="4"/>
        <v>0</v>
      </c>
    </row>
    <row r="173" spans="1:17">
      <c r="A173" t="str">
        <f t="shared" si="5"/>
        <v>-</v>
      </c>
      <c r="C173" t="str">
        <f>IF('TAB 1 Codificação CC Órgão'!A190='TAB 1 Codificação CC Órgão'!$A$20,"-",'TAB 1 Codificação CC Órgão'!A190)</f>
        <v>-</v>
      </c>
      <c r="D173">
        <f>+'TAB 1 Codificação CC Órgão'!I190</f>
        <v>0</v>
      </c>
      <c r="E173" t="str">
        <f>+'TAB 1 Codificação CC Órgão'!K190</f>
        <v>-</v>
      </c>
      <c r="H173">
        <f>+'TAB 1 Codificação CC Órgão'!M191</f>
        <v>0</v>
      </c>
      <c r="I173">
        <f>+'TAB 1 Codificação CC Órgão'!L190</f>
        <v>0</v>
      </c>
      <c r="J173">
        <f>+'TAB 1 Codificação CC Órgão'!N190</f>
        <v>0</v>
      </c>
      <c r="K173">
        <f>+'TAB 1 Codificação CC Órgão'!O190</f>
        <v>0</v>
      </c>
      <c r="L173">
        <f>+'TAB 1 Codificação CC Órgão'!P190</f>
        <v>0</v>
      </c>
      <c r="M173">
        <f>+'TAB 1 Codificação CC Órgão'!Q190</f>
        <v>0</v>
      </c>
      <c r="P173" s="129" t="str">
        <f>+'TAB 1 Codificação CC Órgão'!J190</f>
        <v>A</v>
      </c>
      <c r="Q173">
        <f t="shared" si="4"/>
        <v>0</v>
      </c>
    </row>
    <row r="174" spans="1:17">
      <c r="A174" t="str">
        <f t="shared" si="5"/>
        <v>-</v>
      </c>
      <c r="C174" t="str">
        <f>IF('TAB 1 Codificação CC Órgão'!A191='TAB 1 Codificação CC Órgão'!$A$20,"-",'TAB 1 Codificação CC Órgão'!A191)</f>
        <v>-</v>
      </c>
      <c r="D174">
        <f>+'TAB 1 Codificação CC Órgão'!I191</f>
        <v>0</v>
      </c>
      <c r="E174" t="str">
        <f>+'TAB 1 Codificação CC Órgão'!K191</f>
        <v>-</v>
      </c>
      <c r="H174">
        <f>+'TAB 1 Codificação CC Órgão'!M192</f>
        <v>0</v>
      </c>
      <c r="I174">
        <f>+'TAB 1 Codificação CC Órgão'!L191</f>
        <v>0</v>
      </c>
      <c r="J174">
        <f>+'TAB 1 Codificação CC Órgão'!N191</f>
        <v>0</v>
      </c>
      <c r="K174">
        <f>+'TAB 1 Codificação CC Órgão'!O191</f>
        <v>0</v>
      </c>
      <c r="L174">
        <f>+'TAB 1 Codificação CC Órgão'!P191</f>
        <v>0</v>
      </c>
      <c r="M174">
        <f>+'TAB 1 Codificação CC Órgão'!Q191</f>
        <v>0</v>
      </c>
      <c r="P174" s="129" t="str">
        <f>+'TAB 1 Codificação CC Órgão'!J191</f>
        <v>A</v>
      </c>
      <c r="Q174">
        <f t="shared" si="4"/>
        <v>0</v>
      </c>
    </row>
    <row r="175" spans="1:17">
      <c r="A175" t="str">
        <f t="shared" si="5"/>
        <v>-</v>
      </c>
      <c r="C175" t="str">
        <f>IF('TAB 1 Codificação CC Órgão'!A192='TAB 1 Codificação CC Órgão'!$A$20,"-",'TAB 1 Codificação CC Órgão'!A192)</f>
        <v>-</v>
      </c>
      <c r="D175">
        <f>+'TAB 1 Codificação CC Órgão'!I192</f>
        <v>0</v>
      </c>
      <c r="E175" t="str">
        <f>+'TAB 1 Codificação CC Órgão'!K192</f>
        <v>-</v>
      </c>
      <c r="H175">
        <f>+'TAB 1 Codificação CC Órgão'!M193</f>
        <v>0</v>
      </c>
      <c r="I175">
        <f>+'TAB 1 Codificação CC Órgão'!L192</f>
        <v>0</v>
      </c>
      <c r="J175">
        <f>+'TAB 1 Codificação CC Órgão'!N192</f>
        <v>0</v>
      </c>
      <c r="K175">
        <f>+'TAB 1 Codificação CC Órgão'!O192</f>
        <v>0</v>
      </c>
      <c r="L175">
        <f>+'TAB 1 Codificação CC Órgão'!P192</f>
        <v>0</v>
      </c>
      <c r="M175">
        <f>+'TAB 1 Codificação CC Órgão'!Q192</f>
        <v>0</v>
      </c>
      <c r="P175" s="129" t="str">
        <f>+'TAB 1 Codificação CC Órgão'!J192</f>
        <v>A</v>
      </c>
      <c r="Q175">
        <f t="shared" si="4"/>
        <v>0</v>
      </c>
    </row>
    <row r="176" spans="1:17">
      <c r="A176" t="str">
        <f t="shared" si="5"/>
        <v>-</v>
      </c>
      <c r="C176" t="str">
        <f>IF('TAB 1 Codificação CC Órgão'!A193='TAB 1 Codificação CC Órgão'!$A$20,"-",'TAB 1 Codificação CC Órgão'!A193)</f>
        <v>-</v>
      </c>
      <c r="D176">
        <f>+'TAB 1 Codificação CC Órgão'!I193</f>
        <v>0</v>
      </c>
      <c r="E176" t="str">
        <f>+'TAB 1 Codificação CC Órgão'!K193</f>
        <v>-</v>
      </c>
      <c r="H176">
        <f>+'TAB 1 Codificação CC Órgão'!M194</f>
        <v>0</v>
      </c>
      <c r="I176">
        <f>+'TAB 1 Codificação CC Órgão'!L193</f>
        <v>0</v>
      </c>
      <c r="J176">
        <f>+'TAB 1 Codificação CC Órgão'!N193</f>
        <v>0</v>
      </c>
      <c r="K176">
        <f>+'TAB 1 Codificação CC Órgão'!O193</f>
        <v>0</v>
      </c>
      <c r="L176">
        <f>+'TAB 1 Codificação CC Órgão'!P193</f>
        <v>0</v>
      </c>
      <c r="M176">
        <f>+'TAB 1 Codificação CC Órgão'!Q193</f>
        <v>0</v>
      </c>
      <c r="P176" s="129" t="str">
        <f>+'TAB 1 Codificação CC Órgão'!J193</f>
        <v>A</v>
      </c>
      <c r="Q176">
        <f t="shared" si="4"/>
        <v>0</v>
      </c>
    </row>
    <row r="177" spans="1:17">
      <c r="A177" t="str">
        <f t="shared" si="5"/>
        <v>-</v>
      </c>
      <c r="C177" t="str">
        <f>IF('TAB 1 Codificação CC Órgão'!A194='TAB 1 Codificação CC Órgão'!$A$20,"-",'TAB 1 Codificação CC Órgão'!A194)</f>
        <v>-</v>
      </c>
      <c r="D177">
        <f>+'TAB 1 Codificação CC Órgão'!I194</f>
        <v>0</v>
      </c>
      <c r="E177" t="str">
        <f>+'TAB 1 Codificação CC Órgão'!K194</f>
        <v>-</v>
      </c>
      <c r="H177">
        <f>+'TAB 1 Codificação CC Órgão'!M195</f>
        <v>0</v>
      </c>
      <c r="I177">
        <f>+'TAB 1 Codificação CC Órgão'!L194</f>
        <v>0</v>
      </c>
      <c r="J177">
        <f>+'TAB 1 Codificação CC Órgão'!N194</f>
        <v>0</v>
      </c>
      <c r="K177">
        <f>+'TAB 1 Codificação CC Órgão'!O194</f>
        <v>0</v>
      </c>
      <c r="L177">
        <f>+'TAB 1 Codificação CC Órgão'!P194</f>
        <v>0</v>
      </c>
      <c r="M177">
        <f>+'TAB 1 Codificação CC Órgão'!Q194</f>
        <v>0</v>
      </c>
      <c r="P177" s="129" t="str">
        <f>+'TAB 1 Codificação CC Órgão'!J194</f>
        <v>A</v>
      </c>
      <c r="Q177">
        <f t="shared" si="4"/>
        <v>0</v>
      </c>
    </row>
    <row r="178" spans="1:17">
      <c r="A178" t="str">
        <f t="shared" si="5"/>
        <v>-</v>
      </c>
      <c r="C178" t="str">
        <f>IF('TAB 1 Codificação CC Órgão'!A195='TAB 1 Codificação CC Órgão'!$A$20,"-",'TAB 1 Codificação CC Órgão'!A195)</f>
        <v>-</v>
      </c>
      <c r="D178">
        <f>+'TAB 1 Codificação CC Órgão'!I195</f>
        <v>0</v>
      </c>
      <c r="E178" t="str">
        <f>+'TAB 1 Codificação CC Órgão'!K195</f>
        <v>-</v>
      </c>
      <c r="H178">
        <f>+'TAB 1 Codificação CC Órgão'!M196</f>
        <v>0</v>
      </c>
      <c r="I178">
        <f>+'TAB 1 Codificação CC Órgão'!L195</f>
        <v>0</v>
      </c>
      <c r="J178">
        <f>+'TAB 1 Codificação CC Órgão'!N195</f>
        <v>0</v>
      </c>
      <c r="K178">
        <f>+'TAB 1 Codificação CC Órgão'!O195</f>
        <v>0</v>
      </c>
      <c r="L178">
        <f>+'TAB 1 Codificação CC Órgão'!P195</f>
        <v>0</v>
      </c>
      <c r="M178">
        <f>+'TAB 1 Codificação CC Órgão'!Q195</f>
        <v>0</v>
      </c>
      <c r="P178" s="129" t="str">
        <f>+'TAB 1 Codificação CC Órgão'!J195</f>
        <v>A</v>
      </c>
      <c r="Q178">
        <f t="shared" si="4"/>
        <v>0</v>
      </c>
    </row>
    <row r="179" spans="1:17">
      <c r="A179" t="str">
        <f t="shared" si="5"/>
        <v>-</v>
      </c>
      <c r="C179" t="str">
        <f>IF('TAB 1 Codificação CC Órgão'!A196='TAB 1 Codificação CC Órgão'!$A$20,"-",'TAB 1 Codificação CC Órgão'!A196)</f>
        <v>-</v>
      </c>
      <c r="D179">
        <f>+'TAB 1 Codificação CC Órgão'!I196</f>
        <v>0</v>
      </c>
      <c r="E179" t="str">
        <f>+'TAB 1 Codificação CC Órgão'!K196</f>
        <v>-</v>
      </c>
      <c r="H179">
        <f>+'TAB 1 Codificação CC Órgão'!M197</f>
        <v>0</v>
      </c>
      <c r="I179">
        <f>+'TAB 1 Codificação CC Órgão'!L196</f>
        <v>0</v>
      </c>
      <c r="J179">
        <f>+'TAB 1 Codificação CC Órgão'!N196</f>
        <v>0</v>
      </c>
      <c r="K179">
        <f>+'TAB 1 Codificação CC Órgão'!O196</f>
        <v>0</v>
      </c>
      <c r="L179">
        <f>+'TAB 1 Codificação CC Órgão'!P196</f>
        <v>0</v>
      </c>
      <c r="M179">
        <f>+'TAB 1 Codificação CC Órgão'!Q196</f>
        <v>0</v>
      </c>
      <c r="P179" s="129" t="str">
        <f>+'TAB 1 Codificação CC Órgão'!J196</f>
        <v>A</v>
      </c>
      <c r="Q179">
        <f t="shared" si="4"/>
        <v>0</v>
      </c>
    </row>
    <row r="180" spans="1:17">
      <c r="A180" t="str">
        <f t="shared" si="5"/>
        <v>-</v>
      </c>
      <c r="C180" t="str">
        <f>IF('TAB 1 Codificação CC Órgão'!A197='TAB 1 Codificação CC Órgão'!$A$20,"-",'TAB 1 Codificação CC Órgão'!A197)</f>
        <v>-</v>
      </c>
      <c r="D180">
        <f>+'TAB 1 Codificação CC Órgão'!I197</f>
        <v>0</v>
      </c>
      <c r="E180" t="str">
        <f>+'TAB 1 Codificação CC Órgão'!K197</f>
        <v>-</v>
      </c>
      <c r="H180">
        <f>+'TAB 1 Codificação CC Órgão'!M198</f>
        <v>0</v>
      </c>
      <c r="I180">
        <f>+'TAB 1 Codificação CC Órgão'!L197</f>
        <v>0</v>
      </c>
      <c r="J180">
        <f>+'TAB 1 Codificação CC Órgão'!N197</f>
        <v>0</v>
      </c>
      <c r="K180">
        <f>+'TAB 1 Codificação CC Órgão'!O197</f>
        <v>0</v>
      </c>
      <c r="L180">
        <f>+'TAB 1 Codificação CC Órgão'!P197</f>
        <v>0</v>
      </c>
      <c r="M180">
        <f>+'TAB 1 Codificação CC Órgão'!Q197</f>
        <v>0</v>
      </c>
      <c r="P180" s="129" t="str">
        <f>+'TAB 1 Codificação CC Órgão'!J197</f>
        <v>A</v>
      </c>
      <c r="Q180">
        <f t="shared" si="4"/>
        <v>0</v>
      </c>
    </row>
    <row r="181" spans="1:17">
      <c r="A181" t="str">
        <f t="shared" si="5"/>
        <v>-</v>
      </c>
      <c r="C181" t="str">
        <f>IF('TAB 1 Codificação CC Órgão'!A198='TAB 1 Codificação CC Órgão'!$A$20,"-",'TAB 1 Codificação CC Órgão'!A198)</f>
        <v>-</v>
      </c>
      <c r="D181">
        <f>+'TAB 1 Codificação CC Órgão'!I198</f>
        <v>0</v>
      </c>
      <c r="E181" t="str">
        <f>+'TAB 1 Codificação CC Órgão'!K198</f>
        <v>-</v>
      </c>
      <c r="H181">
        <f>+'TAB 1 Codificação CC Órgão'!M199</f>
        <v>0</v>
      </c>
      <c r="I181">
        <f>+'TAB 1 Codificação CC Órgão'!L198</f>
        <v>0</v>
      </c>
      <c r="J181">
        <f>+'TAB 1 Codificação CC Órgão'!N198</f>
        <v>0</v>
      </c>
      <c r="K181">
        <f>+'TAB 1 Codificação CC Órgão'!O198</f>
        <v>0</v>
      </c>
      <c r="L181">
        <f>+'TAB 1 Codificação CC Órgão'!P198</f>
        <v>0</v>
      </c>
      <c r="M181">
        <f>+'TAB 1 Codificação CC Órgão'!Q198</f>
        <v>0</v>
      </c>
      <c r="P181" s="129" t="str">
        <f>+'TAB 1 Codificação CC Órgão'!J198</f>
        <v>A</v>
      </c>
      <c r="Q181">
        <f t="shared" si="4"/>
        <v>0</v>
      </c>
    </row>
    <row r="182" spans="1:17">
      <c r="A182" t="str">
        <f t="shared" si="5"/>
        <v>-</v>
      </c>
      <c r="C182" t="str">
        <f>IF('TAB 1 Codificação CC Órgão'!A199='TAB 1 Codificação CC Órgão'!$A$20,"-",'TAB 1 Codificação CC Órgão'!A199)</f>
        <v>-</v>
      </c>
      <c r="D182">
        <f>+'TAB 1 Codificação CC Órgão'!I199</f>
        <v>0</v>
      </c>
      <c r="E182" t="str">
        <f>+'TAB 1 Codificação CC Órgão'!K199</f>
        <v>-</v>
      </c>
      <c r="H182">
        <f>+'TAB 1 Codificação CC Órgão'!M200</f>
        <v>0</v>
      </c>
      <c r="I182">
        <f>+'TAB 1 Codificação CC Órgão'!L199</f>
        <v>0</v>
      </c>
      <c r="J182">
        <f>+'TAB 1 Codificação CC Órgão'!N199</f>
        <v>0</v>
      </c>
      <c r="K182">
        <f>+'TAB 1 Codificação CC Órgão'!O199</f>
        <v>0</v>
      </c>
      <c r="L182">
        <f>+'TAB 1 Codificação CC Órgão'!P199</f>
        <v>0</v>
      </c>
      <c r="M182">
        <f>+'TAB 1 Codificação CC Órgão'!Q199</f>
        <v>0</v>
      </c>
      <c r="P182" s="129" t="str">
        <f>+'TAB 1 Codificação CC Órgão'!J199</f>
        <v>A</v>
      </c>
      <c r="Q182">
        <f t="shared" si="4"/>
        <v>0</v>
      </c>
    </row>
    <row r="183" spans="1:17">
      <c r="A183" t="str">
        <f t="shared" si="5"/>
        <v>-</v>
      </c>
      <c r="C183" t="str">
        <f>IF('TAB 1 Codificação CC Órgão'!A200='TAB 1 Codificação CC Órgão'!$A$20,"-",'TAB 1 Codificação CC Órgão'!A200)</f>
        <v>-</v>
      </c>
      <c r="D183">
        <f>+'TAB 1 Codificação CC Órgão'!I200</f>
        <v>0</v>
      </c>
      <c r="E183" t="str">
        <f>+'TAB 1 Codificação CC Órgão'!K200</f>
        <v>-</v>
      </c>
      <c r="H183">
        <f>+'TAB 1 Codificação CC Órgão'!M201</f>
        <v>0</v>
      </c>
      <c r="I183">
        <f>+'TAB 1 Codificação CC Órgão'!L200</f>
        <v>0</v>
      </c>
      <c r="J183">
        <f>+'TAB 1 Codificação CC Órgão'!N200</f>
        <v>0</v>
      </c>
      <c r="K183">
        <f>+'TAB 1 Codificação CC Órgão'!O200</f>
        <v>0</v>
      </c>
      <c r="L183">
        <f>+'TAB 1 Codificação CC Órgão'!P200</f>
        <v>0</v>
      </c>
      <c r="M183">
        <f>+'TAB 1 Codificação CC Órgão'!Q200</f>
        <v>0</v>
      </c>
      <c r="P183" s="129" t="str">
        <f>+'TAB 1 Codificação CC Órgão'!J200</f>
        <v>A</v>
      </c>
      <c r="Q183">
        <f t="shared" si="4"/>
        <v>0</v>
      </c>
    </row>
    <row r="184" spans="1:17">
      <c r="A184" t="str">
        <f t="shared" si="5"/>
        <v>-</v>
      </c>
      <c r="C184" t="str">
        <f>IF('TAB 1 Codificação CC Órgão'!A201='TAB 1 Codificação CC Órgão'!$A$20,"-",'TAB 1 Codificação CC Órgão'!A201)</f>
        <v>-</v>
      </c>
      <c r="D184">
        <f>+'TAB 1 Codificação CC Órgão'!I201</f>
        <v>0</v>
      </c>
      <c r="E184" t="str">
        <f>+'TAB 1 Codificação CC Órgão'!K201</f>
        <v>-</v>
      </c>
      <c r="H184">
        <f>+'TAB 1 Codificação CC Órgão'!M202</f>
        <v>0</v>
      </c>
      <c r="I184">
        <f>+'TAB 1 Codificação CC Órgão'!L201</f>
        <v>0</v>
      </c>
      <c r="J184">
        <f>+'TAB 1 Codificação CC Órgão'!N201</f>
        <v>0</v>
      </c>
      <c r="K184">
        <f>+'TAB 1 Codificação CC Órgão'!O201</f>
        <v>0</v>
      </c>
      <c r="L184">
        <f>+'TAB 1 Codificação CC Órgão'!P201</f>
        <v>0</v>
      </c>
      <c r="M184">
        <f>+'TAB 1 Codificação CC Órgão'!Q201</f>
        <v>0</v>
      </c>
      <c r="P184" s="129" t="str">
        <f>+'TAB 1 Codificação CC Órgão'!J201</f>
        <v>A</v>
      </c>
      <c r="Q184">
        <f t="shared" si="4"/>
        <v>0</v>
      </c>
    </row>
    <row r="185" spans="1:17">
      <c r="A185" t="str">
        <f t="shared" si="5"/>
        <v>-</v>
      </c>
      <c r="C185" t="str">
        <f>IF('TAB 1 Codificação CC Órgão'!A202='TAB 1 Codificação CC Órgão'!$A$20,"-",'TAB 1 Codificação CC Órgão'!A202)</f>
        <v>-</v>
      </c>
      <c r="D185">
        <f>+'TAB 1 Codificação CC Órgão'!I202</f>
        <v>0</v>
      </c>
      <c r="E185" t="str">
        <f>+'TAB 1 Codificação CC Órgão'!K202</f>
        <v>-</v>
      </c>
      <c r="H185">
        <f>+'TAB 1 Codificação CC Órgão'!M203</f>
        <v>0</v>
      </c>
      <c r="I185">
        <f>+'TAB 1 Codificação CC Órgão'!L202</f>
        <v>0</v>
      </c>
      <c r="J185">
        <f>+'TAB 1 Codificação CC Órgão'!N202</f>
        <v>0</v>
      </c>
      <c r="K185">
        <f>+'TAB 1 Codificação CC Órgão'!O202</f>
        <v>0</v>
      </c>
      <c r="L185">
        <f>+'TAB 1 Codificação CC Órgão'!P202</f>
        <v>0</v>
      </c>
      <c r="M185">
        <f>+'TAB 1 Codificação CC Órgão'!Q202</f>
        <v>0</v>
      </c>
      <c r="P185" s="129" t="str">
        <f>+'TAB 1 Codificação CC Órgão'!J202</f>
        <v>A</v>
      </c>
      <c r="Q185">
        <f t="shared" si="4"/>
        <v>0</v>
      </c>
    </row>
    <row r="186" spans="1:17">
      <c r="A186" t="str">
        <f t="shared" si="5"/>
        <v>-</v>
      </c>
      <c r="C186" t="str">
        <f>IF('TAB 1 Codificação CC Órgão'!A203='TAB 1 Codificação CC Órgão'!$A$20,"-",'TAB 1 Codificação CC Órgão'!A203)</f>
        <v>-</v>
      </c>
      <c r="D186">
        <f>+'TAB 1 Codificação CC Órgão'!I203</f>
        <v>0</v>
      </c>
      <c r="E186" t="str">
        <f>+'TAB 1 Codificação CC Órgão'!K203</f>
        <v>-</v>
      </c>
      <c r="H186">
        <f>+'TAB 1 Codificação CC Órgão'!M204</f>
        <v>0</v>
      </c>
      <c r="I186">
        <f>+'TAB 1 Codificação CC Órgão'!L203</f>
        <v>0</v>
      </c>
      <c r="J186">
        <f>+'TAB 1 Codificação CC Órgão'!N203</f>
        <v>0</v>
      </c>
      <c r="K186">
        <f>+'TAB 1 Codificação CC Órgão'!O203</f>
        <v>0</v>
      </c>
      <c r="L186">
        <f>+'TAB 1 Codificação CC Órgão'!P203</f>
        <v>0</v>
      </c>
      <c r="M186">
        <f>+'TAB 1 Codificação CC Órgão'!Q203</f>
        <v>0</v>
      </c>
      <c r="P186" s="129" t="str">
        <f>+'TAB 1 Codificação CC Órgão'!J203</f>
        <v>A</v>
      </c>
      <c r="Q186">
        <f t="shared" si="4"/>
        <v>0</v>
      </c>
    </row>
    <row r="187" spans="1:17">
      <c r="A187" t="str">
        <f t="shared" si="5"/>
        <v>-</v>
      </c>
      <c r="C187" t="str">
        <f>IF('TAB 1 Codificação CC Órgão'!A204='TAB 1 Codificação CC Órgão'!$A$20,"-",'TAB 1 Codificação CC Órgão'!A204)</f>
        <v>-</v>
      </c>
      <c r="D187">
        <f>+'TAB 1 Codificação CC Órgão'!I204</f>
        <v>0</v>
      </c>
      <c r="E187" t="str">
        <f>+'TAB 1 Codificação CC Órgão'!K204</f>
        <v>-</v>
      </c>
      <c r="H187">
        <f>+'TAB 1 Codificação CC Órgão'!M205</f>
        <v>0</v>
      </c>
      <c r="I187">
        <f>+'TAB 1 Codificação CC Órgão'!L204</f>
        <v>0</v>
      </c>
      <c r="J187">
        <f>+'TAB 1 Codificação CC Órgão'!N204</f>
        <v>0</v>
      </c>
      <c r="K187">
        <f>+'TAB 1 Codificação CC Órgão'!O204</f>
        <v>0</v>
      </c>
      <c r="L187">
        <f>+'TAB 1 Codificação CC Órgão'!P204</f>
        <v>0</v>
      </c>
      <c r="M187">
        <f>+'TAB 1 Codificação CC Órgão'!Q204</f>
        <v>0</v>
      </c>
      <c r="P187" s="129" t="str">
        <f>+'TAB 1 Codificação CC Órgão'!J204</f>
        <v>A</v>
      </c>
      <c r="Q187">
        <f t="shared" si="4"/>
        <v>0</v>
      </c>
    </row>
    <row r="188" spans="1:17">
      <c r="A188" t="str">
        <f t="shared" si="5"/>
        <v>-</v>
      </c>
      <c r="C188" t="str">
        <f>IF('TAB 1 Codificação CC Órgão'!A205='TAB 1 Codificação CC Órgão'!$A$20,"-",'TAB 1 Codificação CC Órgão'!A205)</f>
        <v>-</v>
      </c>
      <c r="D188">
        <f>+'TAB 1 Codificação CC Órgão'!I205</f>
        <v>0</v>
      </c>
      <c r="E188" t="str">
        <f>+'TAB 1 Codificação CC Órgão'!K205</f>
        <v>-</v>
      </c>
      <c r="H188">
        <f>+'TAB 1 Codificação CC Órgão'!M206</f>
        <v>0</v>
      </c>
      <c r="I188">
        <f>+'TAB 1 Codificação CC Órgão'!L205</f>
        <v>0</v>
      </c>
      <c r="J188">
        <f>+'TAB 1 Codificação CC Órgão'!N205</f>
        <v>0</v>
      </c>
      <c r="K188">
        <f>+'TAB 1 Codificação CC Órgão'!O205</f>
        <v>0</v>
      </c>
      <c r="L188">
        <f>+'TAB 1 Codificação CC Órgão'!P205</f>
        <v>0</v>
      </c>
      <c r="M188">
        <f>+'TAB 1 Codificação CC Órgão'!Q205</f>
        <v>0</v>
      </c>
      <c r="P188" s="129" t="str">
        <f>+'TAB 1 Codificação CC Órgão'!J205</f>
        <v>A</v>
      </c>
      <c r="Q188">
        <f t="shared" si="4"/>
        <v>0</v>
      </c>
    </row>
    <row r="189" spans="1:17">
      <c r="A189" t="str">
        <f t="shared" si="5"/>
        <v>-</v>
      </c>
      <c r="C189" t="str">
        <f>IF('TAB 1 Codificação CC Órgão'!A206='TAB 1 Codificação CC Órgão'!$A$20,"-",'TAB 1 Codificação CC Órgão'!A206)</f>
        <v>-</v>
      </c>
      <c r="D189">
        <f>+'TAB 1 Codificação CC Órgão'!I206</f>
        <v>0</v>
      </c>
      <c r="E189" t="str">
        <f>+'TAB 1 Codificação CC Órgão'!K206</f>
        <v>-</v>
      </c>
      <c r="H189">
        <f>+'TAB 1 Codificação CC Órgão'!M207</f>
        <v>0</v>
      </c>
      <c r="I189">
        <f>+'TAB 1 Codificação CC Órgão'!L206</f>
        <v>0</v>
      </c>
      <c r="J189">
        <f>+'TAB 1 Codificação CC Órgão'!N206</f>
        <v>0</v>
      </c>
      <c r="K189">
        <f>+'TAB 1 Codificação CC Órgão'!O206</f>
        <v>0</v>
      </c>
      <c r="L189">
        <f>+'TAB 1 Codificação CC Órgão'!P206</f>
        <v>0</v>
      </c>
      <c r="M189">
        <f>+'TAB 1 Codificação CC Órgão'!Q206</f>
        <v>0</v>
      </c>
      <c r="P189" s="129" t="str">
        <f>+'TAB 1 Codificação CC Órgão'!J206</f>
        <v>A</v>
      </c>
      <c r="Q189">
        <f t="shared" si="4"/>
        <v>0</v>
      </c>
    </row>
    <row r="190" spans="1:17">
      <c r="A190" t="str">
        <f t="shared" si="5"/>
        <v>-</v>
      </c>
      <c r="C190" t="str">
        <f>IF('TAB 1 Codificação CC Órgão'!A207='TAB 1 Codificação CC Órgão'!$A$20,"-",'TAB 1 Codificação CC Órgão'!A207)</f>
        <v>-</v>
      </c>
      <c r="D190">
        <f>+'TAB 1 Codificação CC Órgão'!I207</f>
        <v>0</v>
      </c>
      <c r="E190" t="str">
        <f>+'TAB 1 Codificação CC Órgão'!K207</f>
        <v>-</v>
      </c>
      <c r="H190">
        <f>+'TAB 1 Codificação CC Órgão'!M208</f>
        <v>0</v>
      </c>
      <c r="I190">
        <f>+'TAB 1 Codificação CC Órgão'!L207</f>
        <v>0</v>
      </c>
      <c r="J190">
        <f>+'TAB 1 Codificação CC Órgão'!N207</f>
        <v>0</v>
      </c>
      <c r="K190">
        <f>+'TAB 1 Codificação CC Órgão'!O207</f>
        <v>0</v>
      </c>
      <c r="L190">
        <f>+'TAB 1 Codificação CC Órgão'!P207</f>
        <v>0</v>
      </c>
      <c r="M190">
        <f>+'TAB 1 Codificação CC Órgão'!Q207</f>
        <v>0</v>
      </c>
      <c r="P190" s="129" t="str">
        <f>+'TAB 1 Codificação CC Órgão'!J207</f>
        <v>A</v>
      </c>
      <c r="Q190">
        <f t="shared" si="4"/>
        <v>0</v>
      </c>
    </row>
    <row r="191" spans="1:17">
      <c r="A191" t="str">
        <f t="shared" si="5"/>
        <v>-</v>
      </c>
      <c r="C191" t="str">
        <f>IF('TAB 1 Codificação CC Órgão'!A208='TAB 1 Codificação CC Órgão'!$A$20,"-",'TAB 1 Codificação CC Órgão'!A208)</f>
        <v>-</v>
      </c>
      <c r="D191">
        <f>+'TAB 1 Codificação CC Órgão'!I208</f>
        <v>0</v>
      </c>
      <c r="E191" t="str">
        <f>+'TAB 1 Codificação CC Órgão'!K208</f>
        <v>-</v>
      </c>
      <c r="H191">
        <f>+'TAB 1 Codificação CC Órgão'!M209</f>
        <v>0</v>
      </c>
      <c r="I191">
        <f>+'TAB 1 Codificação CC Órgão'!L208</f>
        <v>0</v>
      </c>
      <c r="J191">
        <f>+'TAB 1 Codificação CC Órgão'!N208</f>
        <v>0</v>
      </c>
      <c r="K191">
        <f>+'TAB 1 Codificação CC Órgão'!O208</f>
        <v>0</v>
      </c>
      <c r="L191">
        <f>+'TAB 1 Codificação CC Órgão'!P208</f>
        <v>0</v>
      </c>
      <c r="M191">
        <f>+'TAB 1 Codificação CC Órgão'!Q208</f>
        <v>0</v>
      </c>
      <c r="P191" s="129" t="str">
        <f>+'TAB 1 Codificação CC Órgão'!J208</f>
        <v>A</v>
      </c>
      <c r="Q191">
        <f t="shared" si="4"/>
        <v>0</v>
      </c>
    </row>
    <row r="192" spans="1:17">
      <c r="A192" t="str">
        <f t="shared" si="5"/>
        <v>-</v>
      </c>
      <c r="C192" t="str">
        <f>IF('TAB 1 Codificação CC Órgão'!A209='TAB 1 Codificação CC Órgão'!$A$20,"-",'TAB 1 Codificação CC Órgão'!A209)</f>
        <v>-</v>
      </c>
      <c r="D192">
        <f>+'TAB 1 Codificação CC Órgão'!I209</f>
        <v>0</v>
      </c>
      <c r="E192" t="str">
        <f>+'TAB 1 Codificação CC Órgão'!K209</f>
        <v>-</v>
      </c>
      <c r="H192">
        <f>+'TAB 1 Codificação CC Órgão'!M210</f>
        <v>0</v>
      </c>
      <c r="I192">
        <f>+'TAB 1 Codificação CC Órgão'!L209</f>
        <v>0</v>
      </c>
      <c r="J192">
        <f>+'TAB 1 Codificação CC Órgão'!N209</f>
        <v>0</v>
      </c>
      <c r="K192">
        <f>+'TAB 1 Codificação CC Órgão'!O209</f>
        <v>0</v>
      </c>
      <c r="L192">
        <f>+'TAB 1 Codificação CC Órgão'!P209</f>
        <v>0</v>
      </c>
      <c r="M192">
        <f>+'TAB 1 Codificação CC Órgão'!Q209</f>
        <v>0</v>
      </c>
      <c r="P192" s="129" t="str">
        <f>+'TAB 1 Codificação CC Órgão'!J209</f>
        <v>A</v>
      </c>
      <c r="Q192">
        <f t="shared" si="4"/>
        <v>0</v>
      </c>
    </row>
    <row r="193" spans="1:17">
      <c r="A193" t="str">
        <f t="shared" si="5"/>
        <v>-</v>
      </c>
      <c r="C193" t="str">
        <f>IF('TAB 1 Codificação CC Órgão'!A210='TAB 1 Codificação CC Órgão'!$A$20,"-",'TAB 1 Codificação CC Órgão'!A210)</f>
        <v>-</v>
      </c>
      <c r="D193">
        <f>+'TAB 1 Codificação CC Órgão'!I210</f>
        <v>0</v>
      </c>
      <c r="E193" t="str">
        <f>+'TAB 1 Codificação CC Órgão'!K210</f>
        <v>-</v>
      </c>
      <c r="H193">
        <f>+'TAB 1 Codificação CC Órgão'!M211</f>
        <v>0</v>
      </c>
      <c r="I193">
        <f>+'TAB 1 Codificação CC Órgão'!L210</f>
        <v>0</v>
      </c>
      <c r="J193">
        <f>+'TAB 1 Codificação CC Órgão'!N210</f>
        <v>0</v>
      </c>
      <c r="K193">
        <f>+'TAB 1 Codificação CC Órgão'!O210</f>
        <v>0</v>
      </c>
      <c r="L193">
        <f>+'TAB 1 Codificação CC Órgão'!P210</f>
        <v>0</v>
      </c>
      <c r="M193">
        <f>+'TAB 1 Codificação CC Órgão'!Q210</f>
        <v>0</v>
      </c>
      <c r="P193" s="129" t="str">
        <f>+'TAB 1 Codificação CC Órgão'!J210</f>
        <v>A</v>
      </c>
      <c r="Q193">
        <f t="shared" si="4"/>
        <v>0</v>
      </c>
    </row>
    <row r="194" spans="1:17">
      <c r="A194" t="str">
        <f t="shared" si="5"/>
        <v>-</v>
      </c>
      <c r="C194" t="str">
        <f>IF('TAB 1 Codificação CC Órgão'!A211='TAB 1 Codificação CC Órgão'!$A$20,"-",'TAB 1 Codificação CC Órgão'!A211)</f>
        <v>-</v>
      </c>
      <c r="D194">
        <f>+'TAB 1 Codificação CC Órgão'!I211</f>
        <v>0</v>
      </c>
      <c r="E194" t="str">
        <f>+'TAB 1 Codificação CC Órgão'!K211</f>
        <v>-</v>
      </c>
      <c r="H194">
        <f>+'TAB 1 Codificação CC Órgão'!M212</f>
        <v>0</v>
      </c>
      <c r="I194">
        <f>+'TAB 1 Codificação CC Órgão'!L211</f>
        <v>0</v>
      </c>
      <c r="J194">
        <f>+'TAB 1 Codificação CC Órgão'!N211</f>
        <v>0</v>
      </c>
      <c r="K194">
        <f>+'TAB 1 Codificação CC Órgão'!O211</f>
        <v>0</v>
      </c>
      <c r="L194">
        <f>+'TAB 1 Codificação CC Órgão'!P211</f>
        <v>0</v>
      </c>
      <c r="M194">
        <f>+'TAB 1 Codificação CC Órgão'!Q211</f>
        <v>0</v>
      </c>
      <c r="P194" s="129" t="str">
        <f>+'TAB 1 Codificação CC Órgão'!J211</f>
        <v>A</v>
      </c>
      <c r="Q194">
        <f t="shared" si="4"/>
        <v>0</v>
      </c>
    </row>
    <row r="195" spans="1:17">
      <c r="A195" t="str">
        <f t="shared" si="5"/>
        <v>-</v>
      </c>
      <c r="C195" t="str">
        <f>IF('TAB 1 Codificação CC Órgão'!A212='TAB 1 Codificação CC Órgão'!$A$20,"-",'TAB 1 Codificação CC Órgão'!A212)</f>
        <v>-</v>
      </c>
      <c r="D195">
        <f>+'TAB 1 Codificação CC Órgão'!I212</f>
        <v>0</v>
      </c>
      <c r="E195" t="str">
        <f>+'TAB 1 Codificação CC Órgão'!K212</f>
        <v>-</v>
      </c>
      <c r="H195">
        <f>+'TAB 1 Codificação CC Órgão'!M213</f>
        <v>0</v>
      </c>
      <c r="I195">
        <f>+'TAB 1 Codificação CC Órgão'!L212</f>
        <v>0</v>
      </c>
      <c r="J195">
        <f>+'TAB 1 Codificação CC Órgão'!N212</f>
        <v>0</v>
      </c>
      <c r="K195">
        <f>+'TAB 1 Codificação CC Órgão'!O212</f>
        <v>0</v>
      </c>
      <c r="L195">
        <f>+'TAB 1 Codificação CC Órgão'!P212</f>
        <v>0</v>
      </c>
      <c r="M195">
        <f>+'TAB 1 Codificação CC Órgão'!Q212</f>
        <v>0</v>
      </c>
      <c r="P195" s="129" t="str">
        <f>+'TAB 1 Codificação CC Órgão'!J212</f>
        <v>A</v>
      </c>
      <c r="Q195">
        <f t="shared" ref="Q195:Q258" si="6">IF(P195="S",1,0)</f>
        <v>0</v>
      </c>
    </row>
    <row r="196" spans="1:17">
      <c r="A196" t="str">
        <f t="shared" ref="A196:A259" si="7">IF(C196="-","-",$A$2)</f>
        <v>-</v>
      </c>
      <c r="C196" t="str">
        <f>IF('TAB 1 Codificação CC Órgão'!A213='TAB 1 Codificação CC Órgão'!$A$20,"-",'TAB 1 Codificação CC Órgão'!A213)</f>
        <v>-</v>
      </c>
      <c r="D196">
        <f>+'TAB 1 Codificação CC Órgão'!I213</f>
        <v>0</v>
      </c>
      <c r="E196" t="str">
        <f>+'TAB 1 Codificação CC Órgão'!K213</f>
        <v>-</v>
      </c>
      <c r="H196">
        <f>+'TAB 1 Codificação CC Órgão'!M214</f>
        <v>0</v>
      </c>
      <c r="I196">
        <f>+'TAB 1 Codificação CC Órgão'!L213</f>
        <v>0</v>
      </c>
      <c r="J196">
        <f>+'TAB 1 Codificação CC Órgão'!N213</f>
        <v>0</v>
      </c>
      <c r="K196">
        <f>+'TAB 1 Codificação CC Órgão'!O213</f>
        <v>0</v>
      </c>
      <c r="L196">
        <f>+'TAB 1 Codificação CC Órgão'!P213</f>
        <v>0</v>
      </c>
      <c r="M196">
        <f>+'TAB 1 Codificação CC Órgão'!Q213</f>
        <v>0</v>
      </c>
      <c r="P196" s="129" t="str">
        <f>+'TAB 1 Codificação CC Órgão'!J213</f>
        <v>A</v>
      </c>
      <c r="Q196">
        <f t="shared" si="6"/>
        <v>0</v>
      </c>
    </row>
    <row r="197" spans="1:17">
      <c r="A197" t="str">
        <f t="shared" si="7"/>
        <v>-</v>
      </c>
      <c r="C197" t="str">
        <f>IF('TAB 1 Codificação CC Órgão'!A214='TAB 1 Codificação CC Órgão'!$A$20,"-",'TAB 1 Codificação CC Órgão'!A214)</f>
        <v>-</v>
      </c>
      <c r="D197">
        <f>+'TAB 1 Codificação CC Órgão'!I214</f>
        <v>0</v>
      </c>
      <c r="E197" t="str">
        <f>+'TAB 1 Codificação CC Órgão'!K214</f>
        <v>-</v>
      </c>
      <c r="H197">
        <f>+'TAB 1 Codificação CC Órgão'!M215</f>
        <v>0</v>
      </c>
      <c r="I197">
        <f>+'TAB 1 Codificação CC Órgão'!L214</f>
        <v>0</v>
      </c>
      <c r="J197">
        <f>+'TAB 1 Codificação CC Órgão'!N214</f>
        <v>0</v>
      </c>
      <c r="K197">
        <f>+'TAB 1 Codificação CC Órgão'!O214</f>
        <v>0</v>
      </c>
      <c r="L197">
        <f>+'TAB 1 Codificação CC Órgão'!P214</f>
        <v>0</v>
      </c>
      <c r="M197">
        <f>+'TAB 1 Codificação CC Órgão'!Q214</f>
        <v>0</v>
      </c>
      <c r="P197" s="129" t="str">
        <f>+'TAB 1 Codificação CC Órgão'!J214</f>
        <v>A</v>
      </c>
      <c r="Q197">
        <f t="shared" si="6"/>
        <v>0</v>
      </c>
    </row>
    <row r="198" spans="1:17">
      <c r="A198" t="str">
        <f t="shared" si="7"/>
        <v>-</v>
      </c>
      <c r="C198" t="str">
        <f>IF('TAB 1 Codificação CC Órgão'!A215='TAB 1 Codificação CC Órgão'!$A$20,"-",'TAB 1 Codificação CC Órgão'!A215)</f>
        <v>-</v>
      </c>
      <c r="D198">
        <f>+'TAB 1 Codificação CC Órgão'!I215</f>
        <v>0</v>
      </c>
      <c r="E198" t="str">
        <f>+'TAB 1 Codificação CC Órgão'!K215</f>
        <v>-</v>
      </c>
      <c r="H198">
        <f>+'TAB 1 Codificação CC Órgão'!M216</f>
        <v>0</v>
      </c>
      <c r="I198">
        <f>+'TAB 1 Codificação CC Órgão'!L215</f>
        <v>0</v>
      </c>
      <c r="J198">
        <f>+'TAB 1 Codificação CC Órgão'!N215</f>
        <v>0</v>
      </c>
      <c r="K198">
        <f>+'TAB 1 Codificação CC Órgão'!O215</f>
        <v>0</v>
      </c>
      <c r="L198">
        <f>+'TAB 1 Codificação CC Órgão'!P215</f>
        <v>0</v>
      </c>
      <c r="M198">
        <f>+'TAB 1 Codificação CC Órgão'!Q215</f>
        <v>0</v>
      </c>
      <c r="P198" s="129" t="str">
        <f>+'TAB 1 Codificação CC Órgão'!J215</f>
        <v>A</v>
      </c>
      <c r="Q198">
        <f t="shared" si="6"/>
        <v>0</v>
      </c>
    </row>
    <row r="199" spans="1:17">
      <c r="A199" t="str">
        <f t="shared" si="7"/>
        <v>-</v>
      </c>
      <c r="C199" t="str">
        <f>IF('TAB 1 Codificação CC Órgão'!A216='TAB 1 Codificação CC Órgão'!$A$20,"-",'TAB 1 Codificação CC Órgão'!A216)</f>
        <v>-</v>
      </c>
      <c r="D199">
        <f>+'TAB 1 Codificação CC Órgão'!I216</f>
        <v>0</v>
      </c>
      <c r="E199" t="str">
        <f>+'TAB 1 Codificação CC Órgão'!K216</f>
        <v>-</v>
      </c>
      <c r="H199">
        <f>+'TAB 1 Codificação CC Órgão'!M217</f>
        <v>0</v>
      </c>
      <c r="I199">
        <f>+'TAB 1 Codificação CC Órgão'!L216</f>
        <v>0</v>
      </c>
      <c r="J199">
        <f>+'TAB 1 Codificação CC Órgão'!N216</f>
        <v>0</v>
      </c>
      <c r="K199">
        <f>+'TAB 1 Codificação CC Órgão'!O216</f>
        <v>0</v>
      </c>
      <c r="L199">
        <f>+'TAB 1 Codificação CC Órgão'!P216</f>
        <v>0</v>
      </c>
      <c r="M199">
        <f>+'TAB 1 Codificação CC Órgão'!Q216</f>
        <v>0</v>
      </c>
      <c r="P199" s="129" t="str">
        <f>+'TAB 1 Codificação CC Órgão'!J216</f>
        <v>A</v>
      </c>
      <c r="Q199">
        <f t="shared" si="6"/>
        <v>0</v>
      </c>
    </row>
    <row r="200" spans="1:17">
      <c r="A200" t="str">
        <f t="shared" si="7"/>
        <v>-</v>
      </c>
      <c r="C200" t="str">
        <f>IF('TAB 1 Codificação CC Órgão'!A217='TAB 1 Codificação CC Órgão'!$A$20,"-",'TAB 1 Codificação CC Órgão'!A217)</f>
        <v>-</v>
      </c>
      <c r="D200">
        <f>+'TAB 1 Codificação CC Órgão'!I217</f>
        <v>0</v>
      </c>
      <c r="E200" t="str">
        <f>+'TAB 1 Codificação CC Órgão'!K217</f>
        <v>-</v>
      </c>
      <c r="H200">
        <f>+'TAB 1 Codificação CC Órgão'!M218</f>
        <v>0</v>
      </c>
      <c r="I200">
        <f>+'TAB 1 Codificação CC Órgão'!L217</f>
        <v>0</v>
      </c>
      <c r="J200">
        <f>+'TAB 1 Codificação CC Órgão'!N217</f>
        <v>0</v>
      </c>
      <c r="K200">
        <f>+'TAB 1 Codificação CC Órgão'!O217</f>
        <v>0</v>
      </c>
      <c r="L200">
        <f>+'TAB 1 Codificação CC Órgão'!P217</f>
        <v>0</v>
      </c>
      <c r="M200">
        <f>+'TAB 1 Codificação CC Órgão'!Q217</f>
        <v>0</v>
      </c>
      <c r="P200" s="129" t="str">
        <f>+'TAB 1 Codificação CC Órgão'!J217</f>
        <v>A</v>
      </c>
      <c r="Q200">
        <f t="shared" si="6"/>
        <v>0</v>
      </c>
    </row>
    <row r="201" spans="1:17">
      <c r="A201" t="str">
        <f t="shared" si="7"/>
        <v>-</v>
      </c>
      <c r="C201" t="str">
        <f>IF('TAB 1 Codificação CC Órgão'!A218='TAB 1 Codificação CC Órgão'!$A$20,"-",'TAB 1 Codificação CC Órgão'!A218)</f>
        <v>-</v>
      </c>
      <c r="D201">
        <f>+'TAB 1 Codificação CC Órgão'!I218</f>
        <v>0</v>
      </c>
      <c r="E201" t="str">
        <f>+'TAB 1 Codificação CC Órgão'!K218</f>
        <v>-</v>
      </c>
      <c r="H201">
        <f>+'TAB 1 Codificação CC Órgão'!M219</f>
        <v>0</v>
      </c>
      <c r="I201">
        <f>+'TAB 1 Codificação CC Órgão'!L218</f>
        <v>0</v>
      </c>
      <c r="J201">
        <f>+'TAB 1 Codificação CC Órgão'!N218</f>
        <v>0</v>
      </c>
      <c r="K201">
        <f>+'TAB 1 Codificação CC Órgão'!O218</f>
        <v>0</v>
      </c>
      <c r="L201">
        <f>+'TAB 1 Codificação CC Órgão'!P218</f>
        <v>0</v>
      </c>
      <c r="M201">
        <f>+'TAB 1 Codificação CC Órgão'!Q218</f>
        <v>0</v>
      </c>
      <c r="P201" s="129" t="str">
        <f>+'TAB 1 Codificação CC Órgão'!J218</f>
        <v>A</v>
      </c>
      <c r="Q201">
        <f t="shared" si="6"/>
        <v>0</v>
      </c>
    </row>
    <row r="202" spans="1:17">
      <c r="A202" t="str">
        <f t="shared" si="7"/>
        <v>-</v>
      </c>
      <c r="C202" t="str">
        <f>IF('TAB 1 Codificação CC Órgão'!A219='TAB 1 Codificação CC Órgão'!$A$20,"-",'TAB 1 Codificação CC Órgão'!A219)</f>
        <v>-</v>
      </c>
      <c r="D202">
        <f>+'TAB 1 Codificação CC Órgão'!I219</f>
        <v>0</v>
      </c>
      <c r="E202" t="str">
        <f>+'TAB 1 Codificação CC Órgão'!K219</f>
        <v>-</v>
      </c>
      <c r="H202">
        <f>+'TAB 1 Codificação CC Órgão'!M220</f>
        <v>0</v>
      </c>
      <c r="I202">
        <f>+'TAB 1 Codificação CC Órgão'!L219</f>
        <v>0</v>
      </c>
      <c r="J202">
        <f>+'TAB 1 Codificação CC Órgão'!N219</f>
        <v>0</v>
      </c>
      <c r="K202">
        <f>+'TAB 1 Codificação CC Órgão'!O219</f>
        <v>0</v>
      </c>
      <c r="L202">
        <f>+'TAB 1 Codificação CC Órgão'!P219</f>
        <v>0</v>
      </c>
      <c r="M202">
        <f>+'TAB 1 Codificação CC Órgão'!Q219</f>
        <v>0</v>
      </c>
      <c r="P202" s="129" t="str">
        <f>+'TAB 1 Codificação CC Órgão'!J219</f>
        <v>A</v>
      </c>
      <c r="Q202">
        <f t="shared" si="6"/>
        <v>0</v>
      </c>
    </row>
    <row r="203" spans="1:17">
      <c r="A203" t="str">
        <f t="shared" si="7"/>
        <v>-</v>
      </c>
      <c r="C203" t="str">
        <f>IF('TAB 1 Codificação CC Órgão'!A220='TAB 1 Codificação CC Órgão'!$A$20,"-",'TAB 1 Codificação CC Órgão'!A220)</f>
        <v>-</v>
      </c>
      <c r="D203">
        <f>+'TAB 1 Codificação CC Órgão'!I220</f>
        <v>0</v>
      </c>
      <c r="E203" t="str">
        <f>+'TAB 1 Codificação CC Órgão'!K220</f>
        <v>-</v>
      </c>
      <c r="H203">
        <f>+'TAB 1 Codificação CC Órgão'!M221</f>
        <v>0</v>
      </c>
      <c r="I203">
        <f>+'TAB 1 Codificação CC Órgão'!L220</f>
        <v>0</v>
      </c>
      <c r="J203">
        <f>+'TAB 1 Codificação CC Órgão'!N220</f>
        <v>0</v>
      </c>
      <c r="K203">
        <f>+'TAB 1 Codificação CC Órgão'!O220</f>
        <v>0</v>
      </c>
      <c r="L203">
        <f>+'TAB 1 Codificação CC Órgão'!P220</f>
        <v>0</v>
      </c>
      <c r="M203">
        <f>+'TAB 1 Codificação CC Órgão'!Q220</f>
        <v>0</v>
      </c>
      <c r="P203" s="129" t="str">
        <f>+'TAB 1 Codificação CC Órgão'!J220</f>
        <v>A</v>
      </c>
      <c r="Q203">
        <f t="shared" si="6"/>
        <v>0</v>
      </c>
    </row>
    <row r="204" spans="1:17">
      <c r="A204" t="str">
        <f t="shared" si="7"/>
        <v>-</v>
      </c>
      <c r="C204" t="str">
        <f>IF('TAB 1 Codificação CC Órgão'!A221='TAB 1 Codificação CC Órgão'!$A$20,"-",'TAB 1 Codificação CC Órgão'!A221)</f>
        <v>-</v>
      </c>
      <c r="D204">
        <f>+'TAB 1 Codificação CC Órgão'!I221</f>
        <v>0</v>
      </c>
      <c r="E204" t="str">
        <f>+'TAB 1 Codificação CC Órgão'!K221</f>
        <v>-</v>
      </c>
      <c r="H204">
        <f>+'TAB 1 Codificação CC Órgão'!M222</f>
        <v>0</v>
      </c>
      <c r="I204">
        <f>+'TAB 1 Codificação CC Órgão'!L221</f>
        <v>0</v>
      </c>
      <c r="J204">
        <f>+'TAB 1 Codificação CC Órgão'!N221</f>
        <v>0</v>
      </c>
      <c r="K204">
        <f>+'TAB 1 Codificação CC Órgão'!O221</f>
        <v>0</v>
      </c>
      <c r="L204">
        <f>+'TAB 1 Codificação CC Órgão'!P221</f>
        <v>0</v>
      </c>
      <c r="M204">
        <f>+'TAB 1 Codificação CC Órgão'!Q221</f>
        <v>0</v>
      </c>
      <c r="P204" s="129" t="str">
        <f>+'TAB 1 Codificação CC Órgão'!J221</f>
        <v>A</v>
      </c>
      <c r="Q204">
        <f t="shared" si="6"/>
        <v>0</v>
      </c>
    </row>
    <row r="205" spans="1:17">
      <c r="A205" t="str">
        <f t="shared" si="7"/>
        <v>-</v>
      </c>
      <c r="C205" t="str">
        <f>IF('TAB 1 Codificação CC Órgão'!A222='TAB 1 Codificação CC Órgão'!$A$20,"-",'TAB 1 Codificação CC Órgão'!A222)</f>
        <v>-</v>
      </c>
      <c r="D205">
        <f>+'TAB 1 Codificação CC Órgão'!I222</f>
        <v>0</v>
      </c>
      <c r="E205" t="str">
        <f>+'TAB 1 Codificação CC Órgão'!K222</f>
        <v>-</v>
      </c>
      <c r="H205">
        <f>+'TAB 1 Codificação CC Órgão'!M223</f>
        <v>0</v>
      </c>
      <c r="I205">
        <f>+'TAB 1 Codificação CC Órgão'!L222</f>
        <v>0</v>
      </c>
      <c r="J205">
        <f>+'TAB 1 Codificação CC Órgão'!N222</f>
        <v>0</v>
      </c>
      <c r="K205">
        <f>+'TAB 1 Codificação CC Órgão'!O222</f>
        <v>0</v>
      </c>
      <c r="L205">
        <f>+'TAB 1 Codificação CC Órgão'!P222</f>
        <v>0</v>
      </c>
      <c r="M205">
        <f>+'TAB 1 Codificação CC Órgão'!Q222</f>
        <v>0</v>
      </c>
      <c r="P205" s="129" t="str">
        <f>+'TAB 1 Codificação CC Órgão'!J222</f>
        <v>A</v>
      </c>
      <c r="Q205">
        <f t="shared" si="6"/>
        <v>0</v>
      </c>
    </row>
    <row r="206" spans="1:17">
      <c r="A206" t="str">
        <f t="shared" si="7"/>
        <v>-</v>
      </c>
      <c r="C206" t="str">
        <f>IF('TAB 1 Codificação CC Órgão'!A223='TAB 1 Codificação CC Órgão'!$A$20,"-",'TAB 1 Codificação CC Órgão'!A223)</f>
        <v>-</v>
      </c>
      <c r="D206">
        <f>+'TAB 1 Codificação CC Órgão'!I223</f>
        <v>0</v>
      </c>
      <c r="E206" t="str">
        <f>+'TAB 1 Codificação CC Órgão'!K223</f>
        <v>-</v>
      </c>
      <c r="H206">
        <f>+'TAB 1 Codificação CC Órgão'!M224</f>
        <v>0</v>
      </c>
      <c r="I206">
        <f>+'TAB 1 Codificação CC Órgão'!L223</f>
        <v>0</v>
      </c>
      <c r="J206">
        <f>+'TAB 1 Codificação CC Órgão'!N223</f>
        <v>0</v>
      </c>
      <c r="K206">
        <f>+'TAB 1 Codificação CC Órgão'!O223</f>
        <v>0</v>
      </c>
      <c r="L206">
        <f>+'TAB 1 Codificação CC Órgão'!P223</f>
        <v>0</v>
      </c>
      <c r="M206">
        <f>+'TAB 1 Codificação CC Órgão'!Q223</f>
        <v>0</v>
      </c>
      <c r="P206" s="129" t="str">
        <f>+'TAB 1 Codificação CC Órgão'!J223</f>
        <v>A</v>
      </c>
      <c r="Q206">
        <f t="shared" si="6"/>
        <v>0</v>
      </c>
    </row>
    <row r="207" spans="1:17">
      <c r="A207" t="str">
        <f t="shared" si="7"/>
        <v>-</v>
      </c>
      <c r="C207" t="str">
        <f>IF('TAB 1 Codificação CC Órgão'!A224='TAB 1 Codificação CC Órgão'!$A$20,"-",'TAB 1 Codificação CC Órgão'!A224)</f>
        <v>-</v>
      </c>
      <c r="D207">
        <f>+'TAB 1 Codificação CC Órgão'!I224</f>
        <v>0</v>
      </c>
      <c r="E207" t="str">
        <f>+'TAB 1 Codificação CC Órgão'!K224</f>
        <v>-</v>
      </c>
      <c r="H207">
        <f>+'TAB 1 Codificação CC Órgão'!M225</f>
        <v>0</v>
      </c>
      <c r="I207">
        <f>+'TAB 1 Codificação CC Órgão'!L224</f>
        <v>0</v>
      </c>
      <c r="J207">
        <f>+'TAB 1 Codificação CC Órgão'!N224</f>
        <v>0</v>
      </c>
      <c r="K207">
        <f>+'TAB 1 Codificação CC Órgão'!O224</f>
        <v>0</v>
      </c>
      <c r="L207">
        <f>+'TAB 1 Codificação CC Órgão'!P224</f>
        <v>0</v>
      </c>
      <c r="M207">
        <f>+'TAB 1 Codificação CC Órgão'!Q224</f>
        <v>0</v>
      </c>
      <c r="P207" s="129" t="str">
        <f>+'TAB 1 Codificação CC Órgão'!J224</f>
        <v>A</v>
      </c>
      <c r="Q207">
        <f t="shared" si="6"/>
        <v>0</v>
      </c>
    </row>
    <row r="208" spans="1:17">
      <c r="A208" t="str">
        <f t="shared" si="7"/>
        <v>-</v>
      </c>
      <c r="C208" t="str">
        <f>IF('TAB 1 Codificação CC Órgão'!A225='TAB 1 Codificação CC Órgão'!$A$20,"-",'TAB 1 Codificação CC Órgão'!A225)</f>
        <v>-</v>
      </c>
      <c r="D208">
        <f>+'TAB 1 Codificação CC Órgão'!I225</f>
        <v>0</v>
      </c>
      <c r="E208" t="str">
        <f>+'TAB 1 Codificação CC Órgão'!K225</f>
        <v>-</v>
      </c>
      <c r="H208">
        <f>+'TAB 1 Codificação CC Órgão'!M226</f>
        <v>0</v>
      </c>
      <c r="I208">
        <f>+'TAB 1 Codificação CC Órgão'!L225</f>
        <v>0</v>
      </c>
      <c r="J208">
        <f>+'TAB 1 Codificação CC Órgão'!N225</f>
        <v>0</v>
      </c>
      <c r="K208">
        <f>+'TAB 1 Codificação CC Órgão'!O225</f>
        <v>0</v>
      </c>
      <c r="L208">
        <f>+'TAB 1 Codificação CC Órgão'!P225</f>
        <v>0</v>
      </c>
      <c r="M208">
        <f>+'TAB 1 Codificação CC Órgão'!Q225</f>
        <v>0</v>
      </c>
      <c r="P208" s="129" t="str">
        <f>+'TAB 1 Codificação CC Órgão'!J225</f>
        <v>A</v>
      </c>
      <c r="Q208">
        <f t="shared" si="6"/>
        <v>0</v>
      </c>
    </row>
    <row r="209" spans="1:17">
      <c r="A209" t="str">
        <f t="shared" si="7"/>
        <v>-</v>
      </c>
      <c r="C209" t="str">
        <f>IF('TAB 1 Codificação CC Órgão'!A226='TAB 1 Codificação CC Órgão'!$A$20,"-",'TAB 1 Codificação CC Órgão'!A226)</f>
        <v>-</v>
      </c>
      <c r="D209">
        <f>+'TAB 1 Codificação CC Órgão'!I226</f>
        <v>0</v>
      </c>
      <c r="E209" t="str">
        <f>+'TAB 1 Codificação CC Órgão'!K226</f>
        <v>-</v>
      </c>
      <c r="H209">
        <f>+'TAB 1 Codificação CC Órgão'!M227</f>
        <v>0</v>
      </c>
      <c r="I209">
        <f>+'TAB 1 Codificação CC Órgão'!L226</f>
        <v>0</v>
      </c>
      <c r="J209">
        <f>+'TAB 1 Codificação CC Órgão'!N226</f>
        <v>0</v>
      </c>
      <c r="K209">
        <f>+'TAB 1 Codificação CC Órgão'!O226</f>
        <v>0</v>
      </c>
      <c r="L209">
        <f>+'TAB 1 Codificação CC Órgão'!P226</f>
        <v>0</v>
      </c>
      <c r="M209">
        <f>+'TAB 1 Codificação CC Órgão'!Q226</f>
        <v>0</v>
      </c>
      <c r="P209" s="129" t="str">
        <f>+'TAB 1 Codificação CC Órgão'!J226</f>
        <v>A</v>
      </c>
      <c r="Q209">
        <f t="shared" si="6"/>
        <v>0</v>
      </c>
    </row>
    <row r="210" spans="1:17">
      <c r="A210" t="str">
        <f t="shared" si="7"/>
        <v>-</v>
      </c>
      <c r="C210" t="str">
        <f>IF('TAB 1 Codificação CC Órgão'!A227='TAB 1 Codificação CC Órgão'!$A$20,"-",'TAB 1 Codificação CC Órgão'!A227)</f>
        <v>-</v>
      </c>
      <c r="D210">
        <f>+'TAB 1 Codificação CC Órgão'!I227</f>
        <v>0</v>
      </c>
      <c r="E210" t="str">
        <f>+'TAB 1 Codificação CC Órgão'!K227</f>
        <v>-</v>
      </c>
      <c r="H210">
        <f>+'TAB 1 Codificação CC Órgão'!M228</f>
        <v>0</v>
      </c>
      <c r="I210">
        <f>+'TAB 1 Codificação CC Órgão'!L227</f>
        <v>0</v>
      </c>
      <c r="J210">
        <f>+'TAB 1 Codificação CC Órgão'!N227</f>
        <v>0</v>
      </c>
      <c r="K210">
        <f>+'TAB 1 Codificação CC Órgão'!O227</f>
        <v>0</v>
      </c>
      <c r="L210">
        <f>+'TAB 1 Codificação CC Órgão'!P227</f>
        <v>0</v>
      </c>
      <c r="M210">
        <f>+'TAB 1 Codificação CC Órgão'!Q227</f>
        <v>0</v>
      </c>
      <c r="P210" s="129" t="str">
        <f>+'TAB 1 Codificação CC Órgão'!J227</f>
        <v>A</v>
      </c>
      <c r="Q210">
        <f t="shared" si="6"/>
        <v>0</v>
      </c>
    </row>
    <row r="211" spans="1:17">
      <c r="A211" t="str">
        <f t="shared" si="7"/>
        <v>-</v>
      </c>
      <c r="C211" t="str">
        <f>IF('TAB 1 Codificação CC Órgão'!A228='TAB 1 Codificação CC Órgão'!$A$20,"-",'TAB 1 Codificação CC Órgão'!A228)</f>
        <v>-</v>
      </c>
      <c r="D211">
        <f>+'TAB 1 Codificação CC Órgão'!I228</f>
        <v>0</v>
      </c>
      <c r="E211" t="str">
        <f>+'TAB 1 Codificação CC Órgão'!K228</f>
        <v>-</v>
      </c>
      <c r="H211">
        <f>+'TAB 1 Codificação CC Órgão'!M229</f>
        <v>0</v>
      </c>
      <c r="I211">
        <f>+'TAB 1 Codificação CC Órgão'!L228</f>
        <v>0</v>
      </c>
      <c r="J211">
        <f>+'TAB 1 Codificação CC Órgão'!N228</f>
        <v>0</v>
      </c>
      <c r="K211">
        <f>+'TAB 1 Codificação CC Órgão'!O228</f>
        <v>0</v>
      </c>
      <c r="L211">
        <f>+'TAB 1 Codificação CC Órgão'!P228</f>
        <v>0</v>
      </c>
      <c r="M211">
        <f>+'TAB 1 Codificação CC Órgão'!Q228</f>
        <v>0</v>
      </c>
      <c r="P211" s="129" t="str">
        <f>+'TAB 1 Codificação CC Órgão'!J228</f>
        <v>A</v>
      </c>
      <c r="Q211">
        <f t="shared" si="6"/>
        <v>0</v>
      </c>
    </row>
    <row r="212" spans="1:17">
      <c r="A212" t="str">
        <f t="shared" si="7"/>
        <v>-</v>
      </c>
      <c r="C212" t="str">
        <f>IF('TAB 1 Codificação CC Órgão'!A229='TAB 1 Codificação CC Órgão'!$A$20,"-",'TAB 1 Codificação CC Órgão'!A229)</f>
        <v>-</v>
      </c>
      <c r="D212">
        <f>+'TAB 1 Codificação CC Órgão'!I229</f>
        <v>0</v>
      </c>
      <c r="E212" t="str">
        <f>+'TAB 1 Codificação CC Órgão'!K229</f>
        <v>-</v>
      </c>
      <c r="H212">
        <f>+'TAB 1 Codificação CC Órgão'!M230</f>
        <v>0</v>
      </c>
      <c r="I212">
        <f>+'TAB 1 Codificação CC Órgão'!L229</f>
        <v>0</v>
      </c>
      <c r="J212">
        <f>+'TAB 1 Codificação CC Órgão'!N229</f>
        <v>0</v>
      </c>
      <c r="K212">
        <f>+'TAB 1 Codificação CC Órgão'!O229</f>
        <v>0</v>
      </c>
      <c r="L212">
        <f>+'TAB 1 Codificação CC Órgão'!P229</f>
        <v>0</v>
      </c>
      <c r="M212">
        <f>+'TAB 1 Codificação CC Órgão'!Q229</f>
        <v>0</v>
      </c>
      <c r="P212" s="129" t="str">
        <f>+'TAB 1 Codificação CC Órgão'!J229</f>
        <v>A</v>
      </c>
      <c r="Q212">
        <f t="shared" si="6"/>
        <v>0</v>
      </c>
    </row>
    <row r="213" spans="1:17">
      <c r="A213" t="str">
        <f t="shared" si="7"/>
        <v>-</v>
      </c>
      <c r="C213" t="str">
        <f>IF('TAB 1 Codificação CC Órgão'!A230='TAB 1 Codificação CC Órgão'!$A$20,"-",'TAB 1 Codificação CC Órgão'!A230)</f>
        <v>-</v>
      </c>
      <c r="D213">
        <f>+'TAB 1 Codificação CC Órgão'!I230</f>
        <v>0</v>
      </c>
      <c r="E213" t="str">
        <f>+'TAB 1 Codificação CC Órgão'!K230</f>
        <v>-</v>
      </c>
      <c r="H213">
        <f>+'TAB 1 Codificação CC Órgão'!M231</f>
        <v>0</v>
      </c>
      <c r="I213">
        <f>+'TAB 1 Codificação CC Órgão'!L230</f>
        <v>0</v>
      </c>
      <c r="J213">
        <f>+'TAB 1 Codificação CC Órgão'!N230</f>
        <v>0</v>
      </c>
      <c r="K213">
        <f>+'TAB 1 Codificação CC Órgão'!O230</f>
        <v>0</v>
      </c>
      <c r="L213">
        <f>+'TAB 1 Codificação CC Órgão'!P230</f>
        <v>0</v>
      </c>
      <c r="M213">
        <f>+'TAB 1 Codificação CC Órgão'!Q230</f>
        <v>0</v>
      </c>
      <c r="P213" s="129" t="str">
        <f>+'TAB 1 Codificação CC Órgão'!J230</f>
        <v>A</v>
      </c>
      <c r="Q213">
        <f t="shared" si="6"/>
        <v>0</v>
      </c>
    </row>
    <row r="214" spans="1:17">
      <c r="A214" t="str">
        <f t="shared" si="7"/>
        <v>-</v>
      </c>
      <c r="C214" t="str">
        <f>IF('TAB 1 Codificação CC Órgão'!A231='TAB 1 Codificação CC Órgão'!$A$20,"-",'TAB 1 Codificação CC Órgão'!A231)</f>
        <v>-</v>
      </c>
      <c r="D214">
        <f>+'TAB 1 Codificação CC Órgão'!I231</f>
        <v>0</v>
      </c>
      <c r="E214" t="str">
        <f>+'TAB 1 Codificação CC Órgão'!K231</f>
        <v>-</v>
      </c>
      <c r="H214">
        <f>+'TAB 1 Codificação CC Órgão'!M232</f>
        <v>0</v>
      </c>
      <c r="I214">
        <f>+'TAB 1 Codificação CC Órgão'!L231</f>
        <v>0</v>
      </c>
      <c r="J214">
        <f>+'TAB 1 Codificação CC Órgão'!N231</f>
        <v>0</v>
      </c>
      <c r="K214">
        <f>+'TAB 1 Codificação CC Órgão'!O231</f>
        <v>0</v>
      </c>
      <c r="L214">
        <f>+'TAB 1 Codificação CC Órgão'!P231</f>
        <v>0</v>
      </c>
      <c r="M214">
        <f>+'TAB 1 Codificação CC Órgão'!Q231</f>
        <v>0</v>
      </c>
      <c r="P214" s="129" t="str">
        <f>+'TAB 1 Codificação CC Órgão'!J231</f>
        <v>A</v>
      </c>
      <c r="Q214">
        <f t="shared" si="6"/>
        <v>0</v>
      </c>
    </row>
    <row r="215" spans="1:17">
      <c r="A215" t="str">
        <f t="shared" si="7"/>
        <v>-</v>
      </c>
      <c r="C215" t="str">
        <f>IF('TAB 1 Codificação CC Órgão'!A232='TAB 1 Codificação CC Órgão'!$A$20,"-",'TAB 1 Codificação CC Órgão'!A232)</f>
        <v>-</v>
      </c>
      <c r="D215">
        <f>+'TAB 1 Codificação CC Órgão'!I232</f>
        <v>0</v>
      </c>
      <c r="E215" t="str">
        <f>+'TAB 1 Codificação CC Órgão'!K232</f>
        <v>-</v>
      </c>
      <c r="H215">
        <f>+'TAB 1 Codificação CC Órgão'!M233</f>
        <v>0</v>
      </c>
      <c r="I215">
        <f>+'TAB 1 Codificação CC Órgão'!L232</f>
        <v>0</v>
      </c>
      <c r="J215">
        <f>+'TAB 1 Codificação CC Órgão'!N232</f>
        <v>0</v>
      </c>
      <c r="K215">
        <f>+'TAB 1 Codificação CC Órgão'!O232</f>
        <v>0</v>
      </c>
      <c r="L215">
        <f>+'TAB 1 Codificação CC Órgão'!P232</f>
        <v>0</v>
      </c>
      <c r="M215">
        <f>+'TAB 1 Codificação CC Órgão'!Q232</f>
        <v>0</v>
      </c>
      <c r="P215" s="129" t="str">
        <f>+'TAB 1 Codificação CC Órgão'!J232</f>
        <v>A</v>
      </c>
      <c r="Q215">
        <f t="shared" si="6"/>
        <v>0</v>
      </c>
    </row>
    <row r="216" spans="1:17">
      <c r="A216" t="str">
        <f t="shared" si="7"/>
        <v>-</v>
      </c>
      <c r="C216" t="str">
        <f>IF('TAB 1 Codificação CC Órgão'!A233='TAB 1 Codificação CC Órgão'!$A$20,"-",'TAB 1 Codificação CC Órgão'!A233)</f>
        <v>-</v>
      </c>
      <c r="D216">
        <f>+'TAB 1 Codificação CC Órgão'!I233</f>
        <v>0</v>
      </c>
      <c r="E216" t="str">
        <f>+'TAB 1 Codificação CC Órgão'!K233</f>
        <v>-</v>
      </c>
      <c r="H216">
        <f>+'TAB 1 Codificação CC Órgão'!M234</f>
        <v>0</v>
      </c>
      <c r="I216">
        <f>+'TAB 1 Codificação CC Órgão'!L233</f>
        <v>0</v>
      </c>
      <c r="J216">
        <f>+'TAB 1 Codificação CC Órgão'!N233</f>
        <v>0</v>
      </c>
      <c r="K216">
        <f>+'TAB 1 Codificação CC Órgão'!O233</f>
        <v>0</v>
      </c>
      <c r="L216">
        <f>+'TAB 1 Codificação CC Órgão'!P233</f>
        <v>0</v>
      </c>
      <c r="M216">
        <f>+'TAB 1 Codificação CC Órgão'!Q233</f>
        <v>0</v>
      </c>
      <c r="P216" s="129" t="str">
        <f>+'TAB 1 Codificação CC Órgão'!J233</f>
        <v>A</v>
      </c>
      <c r="Q216">
        <f t="shared" si="6"/>
        <v>0</v>
      </c>
    </row>
    <row r="217" spans="1:17">
      <c r="A217" t="str">
        <f t="shared" si="7"/>
        <v>-</v>
      </c>
      <c r="C217" t="str">
        <f>IF('TAB 1 Codificação CC Órgão'!A234='TAB 1 Codificação CC Órgão'!$A$20,"-",'TAB 1 Codificação CC Órgão'!A234)</f>
        <v>-</v>
      </c>
      <c r="D217">
        <f>+'TAB 1 Codificação CC Órgão'!I234</f>
        <v>0</v>
      </c>
      <c r="E217" t="str">
        <f>+'TAB 1 Codificação CC Órgão'!K234</f>
        <v>-</v>
      </c>
      <c r="H217">
        <f>+'TAB 1 Codificação CC Órgão'!M235</f>
        <v>0</v>
      </c>
      <c r="I217">
        <f>+'TAB 1 Codificação CC Órgão'!L234</f>
        <v>0</v>
      </c>
      <c r="J217">
        <f>+'TAB 1 Codificação CC Órgão'!N234</f>
        <v>0</v>
      </c>
      <c r="K217">
        <f>+'TAB 1 Codificação CC Órgão'!O234</f>
        <v>0</v>
      </c>
      <c r="L217">
        <f>+'TAB 1 Codificação CC Órgão'!P234</f>
        <v>0</v>
      </c>
      <c r="M217">
        <f>+'TAB 1 Codificação CC Órgão'!Q234</f>
        <v>0</v>
      </c>
      <c r="P217" s="129" t="str">
        <f>+'TAB 1 Codificação CC Órgão'!J234</f>
        <v>A</v>
      </c>
      <c r="Q217">
        <f t="shared" si="6"/>
        <v>0</v>
      </c>
    </row>
    <row r="218" spans="1:17">
      <c r="A218" t="str">
        <f t="shared" si="7"/>
        <v>-</v>
      </c>
      <c r="C218" t="str">
        <f>IF('TAB 1 Codificação CC Órgão'!A235='TAB 1 Codificação CC Órgão'!$A$20,"-",'TAB 1 Codificação CC Órgão'!A235)</f>
        <v>-</v>
      </c>
      <c r="D218">
        <f>+'TAB 1 Codificação CC Órgão'!I235</f>
        <v>0</v>
      </c>
      <c r="E218" t="str">
        <f>+'TAB 1 Codificação CC Órgão'!K235</f>
        <v>-</v>
      </c>
      <c r="H218">
        <f>+'TAB 1 Codificação CC Órgão'!M236</f>
        <v>0</v>
      </c>
      <c r="I218">
        <f>+'TAB 1 Codificação CC Órgão'!L235</f>
        <v>0</v>
      </c>
      <c r="J218">
        <f>+'TAB 1 Codificação CC Órgão'!N235</f>
        <v>0</v>
      </c>
      <c r="K218">
        <f>+'TAB 1 Codificação CC Órgão'!O235</f>
        <v>0</v>
      </c>
      <c r="L218">
        <f>+'TAB 1 Codificação CC Órgão'!P235</f>
        <v>0</v>
      </c>
      <c r="M218">
        <f>+'TAB 1 Codificação CC Órgão'!Q235</f>
        <v>0</v>
      </c>
      <c r="P218" s="129" t="str">
        <f>+'TAB 1 Codificação CC Órgão'!J235</f>
        <v>A</v>
      </c>
      <c r="Q218">
        <f t="shared" si="6"/>
        <v>0</v>
      </c>
    </row>
    <row r="219" spans="1:17">
      <c r="A219" t="str">
        <f t="shared" si="7"/>
        <v>-</v>
      </c>
      <c r="C219" t="str">
        <f>IF('TAB 1 Codificação CC Órgão'!A236='TAB 1 Codificação CC Órgão'!$A$20,"-",'TAB 1 Codificação CC Órgão'!A236)</f>
        <v>-</v>
      </c>
      <c r="D219">
        <f>+'TAB 1 Codificação CC Órgão'!I236</f>
        <v>0</v>
      </c>
      <c r="E219" t="str">
        <f>+'TAB 1 Codificação CC Órgão'!K236</f>
        <v>-</v>
      </c>
      <c r="H219">
        <f>+'TAB 1 Codificação CC Órgão'!M237</f>
        <v>0</v>
      </c>
      <c r="I219">
        <f>+'TAB 1 Codificação CC Órgão'!L236</f>
        <v>0</v>
      </c>
      <c r="J219">
        <f>+'TAB 1 Codificação CC Órgão'!N236</f>
        <v>0</v>
      </c>
      <c r="K219">
        <f>+'TAB 1 Codificação CC Órgão'!O236</f>
        <v>0</v>
      </c>
      <c r="L219">
        <f>+'TAB 1 Codificação CC Órgão'!P236</f>
        <v>0</v>
      </c>
      <c r="M219">
        <f>+'TAB 1 Codificação CC Órgão'!Q236</f>
        <v>0</v>
      </c>
      <c r="P219" s="129" t="str">
        <f>+'TAB 1 Codificação CC Órgão'!J236</f>
        <v>A</v>
      </c>
      <c r="Q219">
        <f t="shared" si="6"/>
        <v>0</v>
      </c>
    </row>
    <row r="220" spans="1:17">
      <c r="A220" t="str">
        <f t="shared" si="7"/>
        <v>-</v>
      </c>
      <c r="C220" t="str">
        <f>IF('TAB 1 Codificação CC Órgão'!A237='TAB 1 Codificação CC Órgão'!$A$20,"-",'TAB 1 Codificação CC Órgão'!A237)</f>
        <v>-</v>
      </c>
      <c r="D220">
        <f>+'TAB 1 Codificação CC Órgão'!I237</f>
        <v>0</v>
      </c>
      <c r="E220" t="str">
        <f>+'TAB 1 Codificação CC Órgão'!K237</f>
        <v>-</v>
      </c>
      <c r="H220">
        <f>+'TAB 1 Codificação CC Órgão'!M238</f>
        <v>0</v>
      </c>
      <c r="I220">
        <f>+'TAB 1 Codificação CC Órgão'!L237</f>
        <v>0</v>
      </c>
      <c r="J220">
        <f>+'TAB 1 Codificação CC Órgão'!N237</f>
        <v>0</v>
      </c>
      <c r="K220">
        <f>+'TAB 1 Codificação CC Órgão'!O237</f>
        <v>0</v>
      </c>
      <c r="L220">
        <f>+'TAB 1 Codificação CC Órgão'!P237</f>
        <v>0</v>
      </c>
      <c r="M220">
        <f>+'TAB 1 Codificação CC Órgão'!Q237</f>
        <v>0</v>
      </c>
      <c r="P220" s="129" t="str">
        <f>+'TAB 1 Codificação CC Órgão'!J237</f>
        <v>A</v>
      </c>
      <c r="Q220">
        <f t="shared" si="6"/>
        <v>0</v>
      </c>
    </row>
    <row r="221" spans="1:17">
      <c r="A221" t="str">
        <f t="shared" si="7"/>
        <v>-</v>
      </c>
      <c r="C221" t="str">
        <f>IF('TAB 1 Codificação CC Órgão'!A238='TAB 1 Codificação CC Órgão'!$A$20,"-",'TAB 1 Codificação CC Órgão'!A238)</f>
        <v>-</v>
      </c>
      <c r="D221">
        <f>+'TAB 1 Codificação CC Órgão'!I238</f>
        <v>0</v>
      </c>
      <c r="E221" t="str">
        <f>+'TAB 1 Codificação CC Órgão'!K238</f>
        <v>-</v>
      </c>
      <c r="H221">
        <f>+'TAB 1 Codificação CC Órgão'!M239</f>
        <v>0</v>
      </c>
      <c r="I221">
        <f>+'TAB 1 Codificação CC Órgão'!L238</f>
        <v>0</v>
      </c>
      <c r="J221">
        <f>+'TAB 1 Codificação CC Órgão'!N238</f>
        <v>0</v>
      </c>
      <c r="K221">
        <f>+'TAB 1 Codificação CC Órgão'!O238</f>
        <v>0</v>
      </c>
      <c r="L221">
        <f>+'TAB 1 Codificação CC Órgão'!P238</f>
        <v>0</v>
      </c>
      <c r="M221">
        <f>+'TAB 1 Codificação CC Órgão'!Q238</f>
        <v>0</v>
      </c>
      <c r="P221" s="129" t="str">
        <f>+'TAB 1 Codificação CC Órgão'!J238</f>
        <v>A</v>
      </c>
      <c r="Q221">
        <f t="shared" si="6"/>
        <v>0</v>
      </c>
    </row>
    <row r="222" spans="1:17">
      <c r="A222" t="str">
        <f t="shared" si="7"/>
        <v>-</v>
      </c>
      <c r="C222" t="str">
        <f>IF('TAB 1 Codificação CC Órgão'!A239='TAB 1 Codificação CC Órgão'!$A$20,"-",'TAB 1 Codificação CC Órgão'!A239)</f>
        <v>-</v>
      </c>
      <c r="D222">
        <f>+'TAB 1 Codificação CC Órgão'!I239</f>
        <v>0</v>
      </c>
      <c r="E222" t="str">
        <f>+'TAB 1 Codificação CC Órgão'!K239</f>
        <v>-</v>
      </c>
      <c r="H222">
        <f>+'TAB 1 Codificação CC Órgão'!M240</f>
        <v>0</v>
      </c>
      <c r="I222">
        <f>+'TAB 1 Codificação CC Órgão'!L239</f>
        <v>0</v>
      </c>
      <c r="J222">
        <f>+'TAB 1 Codificação CC Órgão'!N239</f>
        <v>0</v>
      </c>
      <c r="K222">
        <f>+'TAB 1 Codificação CC Órgão'!O239</f>
        <v>0</v>
      </c>
      <c r="L222">
        <f>+'TAB 1 Codificação CC Órgão'!P239</f>
        <v>0</v>
      </c>
      <c r="M222">
        <f>+'TAB 1 Codificação CC Órgão'!Q239</f>
        <v>0</v>
      </c>
      <c r="P222" s="129" t="str">
        <f>+'TAB 1 Codificação CC Órgão'!J239</f>
        <v>A</v>
      </c>
      <c r="Q222">
        <f t="shared" si="6"/>
        <v>0</v>
      </c>
    </row>
    <row r="223" spans="1:17">
      <c r="A223" t="str">
        <f t="shared" si="7"/>
        <v>-</v>
      </c>
      <c r="C223" t="str">
        <f>IF('TAB 1 Codificação CC Órgão'!A240='TAB 1 Codificação CC Órgão'!$A$20,"-",'TAB 1 Codificação CC Órgão'!A240)</f>
        <v>-</v>
      </c>
      <c r="D223">
        <f>+'TAB 1 Codificação CC Órgão'!I240</f>
        <v>0</v>
      </c>
      <c r="E223" t="str">
        <f>+'TAB 1 Codificação CC Órgão'!K240</f>
        <v>-</v>
      </c>
      <c r="H223">
        <f>+'TAB 1 Codificação CC Órgão'!M241</f>
        <v>0</v>
      </c>
      <c r="I223">
        <f>+'TAB 1 Codificação CC Órgão'!L240</f>
        <v>0</v>
      </c>
      <c r="J223">
        <f>+'TAB 1 Codificação CC Órgão'!N240</f>
        <v>0</v>
      </c>
      <c r="K223">
        <f>+'TAB 1 Codificação CC Órgão'!O240</f>
        <v>0</v>
      </c>
      <c r="L223">
        <f>+'TAB 1 Codificação CC Órgão'!P240</f>
        <v>0</v>
      </c>
      <c r="M223">
        <f>+'TAB 1 Codificação CC Órgão'!Q240</f>
        <v>0</v>
      </c>
      <c r="P223" s="129" t="str">
        <f>+'TAB 1 Codificação CC Órgão'!J240</f>
        <v>A</v>
      </c>
      <c r="Q223">
        <f t="shared" si="6"/>
        <v>0</v>
      </c>
    </row>
    <row r="224" spans="1:17">
      <c r="A224" t="str">
        <f t="shared" si="7"/>
        <v>-</v>
      </c>
      <c r="C224" t="str">
        <f>IF('TAB 1 Codificação CC Órgão'!A241='TAB 1 Codificação CC Órgão'!$A$20,"-",'TAB 1 Codificação CC Órgão'!A241)</f>
        <v>-</v>
      </c>
      <c r="D224">
        <f>+'TAB 1 Codificação CC Órgão'!I241</f>
        <v>0</v>
      </c>
      <c r="E224" t="str">
        <f>+'TAB 1 Codificação CC Órgão'!K241</f>
        <v>-</v>
      </c>
      <c r="H224">
        <f>+'TAB 1 Codificação CC Órgão'!M242</f>
        <v>0</v>
      </c>
      <c r="I224">
        <f>+'TAB 1 Codificação CC Órgão'!L241</f>
        <v>0</v>
      </c>
      <c r="J224">
        <f>+'TAB 1 Codificação CC Órgão'!N241</f>
        <v>0</v>
      </c>
      <c r="K224">
        <f>+'TAB 1 Codificação CC Órgão'!O241</f>
        <v>0</v>
      </c>
      <c r="L224">
        <f>+'TAB 1 Codificação CC Órgão'!P241</f>
        <v>0</v>
      </c>
      <c r="M224">
        <f>+'TAB 1 Codificação CC Órgão'!Q241</f>
        <v>0</v>
      </c>
      <c r="P224" s="129" t="str">
        <f>+'TAB 1 Codificação CC Órgão'!J241</f>
        <v>A</v>
      </c>
      <c r="Q224">
        <f t="shared" si="6"/>
        <v>0</v>
      </c>
    </row>
    <row r="225" spans="1:17">
      <c r="A225" t="str">
        <f t="shared" si="7"/>
        <v>-</v>
      </c>
      <c r="C225" t="str">
        <f>IF('TAB 1 Codificação CC Órgão'!A242='TAB 1 Codificação CC Órgão'!$A$20,"-",'TAB 1 Codificação CC Órgão'!A242)</f>
        <v>-</v>
      </c>
      <c r="D225">
        <f>+'TAB 1 Codificação CC Órgão'!I242</f>
        <v>0</v>
      </c>
      <c r="E225" t="str">
        <f>+'TAB 1 Codificação CC Órgão'!K242</f>
        <v>-</v>
      </c>
      <c r="H225">
        <f>+'TAB 1 Codificação CC Órgão'!M243</f>
        <v>0</v>
      </c>
      <c r="I225">
        <f>+'TAB 1 Codificação CC Órgão'!L242</f>
        <v>0</v>
      </c>
      <c r="J225">
        <f>+'TAB 1 Codificação CC Órgão'!N242</f>
        <v>0</v>
      </c>
      <c r="K225">
        <f>+'TAB 1 Codificação CC Órgão'!O242</f>
        <v>0</v>
      </c>
      <c r="L225">
        <f>+'TAB 1 Codificação CC Órgão'!P242</f>
        <v>0</v>
      </c>
      <c r="M225">
        <f>+'TAB 1 Codificação CC Órgão'!Q242</f>
        <v>0</v>
      </c>
      <c r="P225" s="129" t="str">
        <f>+'TAB 1 Codificação CC Órgão'!J242</f>
        <v>A</v>
      </c>
      <c r="Q225">
        <f t="shared" si="6"/>
        <v>0</v>
      </c>
    </row>
    <row r="226" spans="1:17">
      <c r="A226" t="str">
        <f t="shared" si="7"/>
        <v>-</v>
      </c>
      <c r="C226" t="str">
        <f>IF('TAB 1 Codificação CC Órgão'!A243='TAB 1 Codificação CC Órgão'!$A$20,"-",'TAB 1 Codificação CC Órgão'!A243)</f>
        <v>-</v>
      </c>
      <c r="D226">
        <f>+'TAB 1 Codificação CC Órgão'!I243</f>
        <v>0</v>
      </c>
      <c r="E226" t="str">
        <f>+'TAB 1 Codificação CC Órgão'!K243</f>
        <v>-</v>
      </c>
      <c r="H226">
        <f>+'TAB 1 Codificação CC Órgão'!M244</f>
        <v>0</v>
      </c>
      <c r="I226">
        <f>+'TAB 1 Codificação CC Órgão'!L243</f>
        <v>0</v>
      </c>
      <c r="J226">
        <f>+'TAB 1 Codificação CC Órgão'!N243</f>
        <v>0</v>
      </c>
      <c r="K226">
        <f>+'TAB 1 Codificação CC Órgão'!O243</f>
        <v>0</v>
      </c>
      <c r="L226">
        <f>+'TAB 1 Codificação CC Órgão'!P243</f>
        <v>0</v>
      </c>
      <c r="M226">
        <f>+'TAB 1 Codificação CC Órgão'!Q243</f>
        <v>0</v>
      </c>
      <c r="P226" s="129" t="str">
        <f>+'TAB 1 Codificação CC Órgão'!J243</f>
        <v>A</v>
      </c>
      <c r="Q226">
        <f t="shared" si="6"/>
        <v>0</v>
      </c>
    </row>
    <row r="227" spans="1:17">
      <c r="A227" t="str">
        <f t="shared" si="7"/>
        <v>-</v>
      </c>
      <c r="C227" t="str">
        <f>IF('TAB 1 Codificação CC Órgão'!A244='TAB 1 Codificação CC Órgão'!$A$20,"-",'TAB 1 Codificação CC Órgão'!A244)</f>
        <v>-</v>
      </c>
      <c r="D227">
        <f>+'TAB 1 Codificação CC Órgão'!I244</f>
        <v>0</v>
      </c>
      <c r="E227" t="str">
        <f>+'TAB 1 Codificação CC Órgão'!K244</f>
        <v>-</v>
      </c>
      <c r="H227">
        <f>+'TAB 1 Codificação CC Órgão'!M245</f>
        <v>0</v>
      </c>
      <c r="I227">
        <f>+'TAB 1 Codificação CC Órgão'!L244</f>
        <v>0</v>
      </c>
      <c r="J227">
        <f>+'TAB 1 Codificação CC Órgão'!N244</f>
        <v>0</v>
      </c>
      <c r="K227">
        <f>+'TAB 1 Codificação CC Órgão'!O244</f>
        <v>0</v>
      </c>
      <c r="L227">
        <f>+'TAB 1 Codificação CC Órgão'!P244</f>
        <v>0</v>
      </c>
      <c r="M227">
        <f>+'TAB 1 Codificação CC Órgão'!Q244</f>
        <v>0</v>
      </c>
      <c r="P227" s="129" t="str">
        <f>+'TAB 1 Codificação CC Órgão'!J244</f>
        <v>A</v>
      </c>
      <c r="Q227">
        <f t="shared" si="6"/>
        <v>0</v>
      </c>
    </row>
    <row r="228" spans="1:17">
      <c r="A228" t="str">
        <f t="shared" si="7"/>
        <v>-</v>
      </c>
      <c r="C228" t="str">
        <f>IF('TAB 1 Codificação CC Órgão'!A245='TAB 1 Codificação CC Órgão'!$A$20,"-",'TAB 1 Codificação CC Órgão'!A245)</f>
        <v>-</v>
      </c>
      <c r="D228">
        <f>+'TAB 1 Codificação CC Órgão'!I245</f>
        <v>0</v>
      </c>
      <c r="E228" t="str">
        <f>+'TAB 1 Codificação CC Órgão'!K245</f>
        <v>-</v>
      </c>
      <c r="H228">
        <f>+'TAB 1 Codificação CC Órgão'!M246</f>
        <v>0</v>
      </c>
      <c r="I228">
        <f>+'TAB 1 Codificação CC Órgão'!L245</f>
        <v>0</v>
      </c>
      <c r="J228">
        <f>+'TAB 1 Codificação CC Órgão'!N245</f>
        <v>0</v>
      </c>
      <c r="K228">
        <f>+'TAB 1 Codificação CC Órgão'!O245</f>
        <v>0</v>
      </c>
      <c r="L228">
        <f>+'TAB 1 Codificação CC Órgão'!P245</f>
        <v>0</v>
      </c>
      <c r="M228">
        <f>+'TAB 1 Codificação CC Órgão'!Q245</f>
        <v>0</v>
      </c>
      <c r="P228" s="129" t="str">
        <f>+'TAB 1 Codificação CC Órgão'!J245</f>
        <v>A</v>
      </c>
      <c r="Q228">
        <f t="shared" si="6"/>
        <v>0</v>
      </c>
    </row>
    <row r="229" spans="1:17">
      <c r="A229" t="str">
        <f t="shared" si="7"/>
        <v>-</v>
      </c>
      <c r="C229" t="str">
        <f>IF('TAB 1 Codificação CC Órgão'!A246='TAB 1 Codificação CC Órgão'!$A$20,"-",'TAB 1 Codificação CC Órgão'!A246)</f>
        <v>-</v>
      </c>
      <c r="D229">
        <f>+'TAB 1 Codificação CC Órgão'!I246</f>
        <v>0</v>
      </c>
      <c r="E229" t="str">
        <f>+'TAB 1 Codificação CC Órgão'!K246</f>
        <v>-</v>
      </c>
      <c r="H229">
        <f>+'TAB 1 Codificação CC Órgão'!M247</f>
        <v>0</v>
      </c>
      <c r="I229">
        <f>+'TAB 1 Codificação CC Órgão'!L246</f>
        <v>0</v>
      </c>
      <c r="J229">
        <f>+'TAB 1 Codificação CC Órgão'!N246</f>
        <v>0</v>
      </c>
      <c r="K229">
        <f>+'TAB 1 Codificação CC Órgão'!O246</f>
        <v>0</v>
      </c>
      <c r="L229">
        <f>+'TAB 1 Codificação CC Órgão'!P246</f>
        <v>0</v>
      </c>
      <c r="M229">
        <f>+'TAB 1 Codificação CC Órgão'!Q246</f>
        <v>0</v>
      </c>
      <c r="P229" s="129" t="str">
        <f>+'TAB 1 Codificação CC Órgão'!J246</f>
        <v>A</v>
      </c>
      <c r="Q229">
        <f t="shared" si="6"/>
        <v>0</v>
      </c>
    </row>
    <row r="230" spans="1:17">
      <c r="A230" t="str">
        <f t="shared" si="7"/>
        <v>-</v>
      </c>
      <c r="C230" t="str">
        <f>IF('TAB 1 Codificação CC Órgão'!A247='TAB 1 Codificação CC Órgão'!$A$20,"-",'TAB 1 Codificação CC Órgão'!A247)</f>
        <v>-</v>
      </c>
      <c r="D230">
        <f>+'TAB 1 Codificação CC Órgão'!I247</f>
        <v>0</v>
      </c>
      <c r="E230" t="str">
        <f>+'TAB 1 Codificação CC Órgão'!K247</f>
        <v>-</v>
      </c>
      <c r="H230">
        <f>+'TAB 1 Codificação CC Órgão'!M248</f>
        <v>0</v>
      </c>
      <c r="I230">
        <f>+'TAB 1 Codificação CC Órgão'!L247</f>
        <v>0</v>
      </c>
      <c r="J230">
        <f>+'TAB 1 Codificação CC Órgão'!N247</f>
        <v>0</v>
      </c>
      <c r="K230">
        <f>+'TAB 1 Codificação CC Órgão'!O247</f>
        <v>0</v>
      </c>
      <c r="L230">
        <f>+'TAB 1 Codificação CC Órgão'!P247</f>
        <v>0</v>
      </c>
      <c r="M230">
        <f>+'TAB 1 Codificação CC Órgão'!Q247</f>
        <v>0</v>
      </c>
      <c r="P230" s="129" t="str">
        <f>+'TAB 1 Codificação CC Órgão'!J247</f>
        <v>A</v>
      </c>
      <c r="Q230">
        <f t="shared" si="6"/>
        <v>0</v>
      </c>
    </row>
    <row r="231" spans="1:17">
      <c r="A231" t="str">
        <f t="shared" si="7"/>
        <v>-</v>
      </c>
      <c r="C231" t="str">
        <f>IF('TAB 1 Codificação CC Órgão'!A248='TAB 1 Codificação CC Órgão'!$A$20,"-",'TAB 1 Codificação CC Órgão'!A248)</f>
        <v>-</v>
      </c>
      <c r="D231">
        <f>+'TAB 1 Codificação CC Órgão'!I248</f>
        <v>0</v>
      </c>
      <c r="E231" t="str">
        <f>+'TAB 1 Codificação CC Órgão'!K248</f>
        <v>-</v>
      </c>
      <c r="H231">
        <f>+'TAB 1 Codificação CC Órgão'!M249</f>
        <v>0</v>
      </c>
      <c r="I231">
        <f>+'TAB 1 Codificação CC Órgão'!L248</f>
        <v>0</v>
      </c>
      <c r="J231">
        <f>+'TAB 1 Codificação CC Órgão'!N248</f>
        <v>0</v>
      </c>
      <c r="K231">
        <f>+'TAB 1 Codificação CC Órgão'!O248</f>
        <v>0</v>
      </c>
      <c r="L231">
        <f>+'TAB 1 Codificação CC Órgão'!P248</f>
        <v>0</v>
      </c>
      <c r="M231">
        <f>+'TAB 1 Codificação CC Órgão'!Q248</f>
        <v>0</v>
      </c>
      <c r="P231" s="129" t="str">
        <f>+'TAB 1 Codificação CC Órgão'!J248</f>
        <v>A</v>
      </c>
      <c r="Q231">
        <f t="shared" si="6"/>
        <v>0</v>
      </c>
    </row>
    <row r="232" spans="1:17">
      <c r="A232" t="str">
        <f t="shared" si="7"/>
        <v>-</v>
      </c>
      <c r="C232" t="str">
        <f>IF('TAB 1 Codificação CC Órgão'!A249='TAB 1 Codificação CC Órgão'!$A$20,"-",'TAB 1 Codificação CC Órgão'!A249)</f>
        <v>-</v>
      </c>
      <c r="D232">
        <f>+'TAB 1 Codificação CC Órgão'!I249</f>
        <v>0</v>
      </c>
      <c r="E232" t="str">
        <f>+'TAB 1 Codificação CC Órgão'!K249</f>
        <v>-</v>
      </c>
      <c r="H232">
        <f>+'TAB 1 Codificação CC Órgão'!M250</f>
        <v>0</v>
      </c>
      <c r="I232">
        <f>+'TAB 1 Codificação CC Órgão'!L249</f>
        <v>0</v>
      </c>
      <c r="J232">
        <f>+'TAB 1 Codificação CC Órgão'!N249</f>
        <v>0</v>
      </c>
      <c r="K232">
        <f>+'TAB 1 Codificação CC Órgão'!O249</f>
        <v>0</v>
      </c>
      <c r="L232">
        <f>+'TAB 1 Codificação CC Órgão'!P249</f>
        <v>0</v>
      </c>
      <c r="M232">
        <f>+'TAB 1 Codificação CC Órgão'!Q249</f>
        <v>0</v>
      </c>
      <c r="P232" s="129" t="str">
        <f>+'TAB 1 Codificação CC Órgão'!J249</f>
        <v>A</v>
      </c>
      <c r="Q232">
        <f t="shared" si="6"/>
        <v>0</v>
      </c>
    </row>
    <row r="233" spans="1:17">
      <c r="A233" t="str">
        <f t="shared" si="7"/>
        <v>-</v>
      </c>
      <c r="C233" t="str">
        <f>IF('TAB 1 Codificação CC Órgão'!A250='TAB 1 Codificação CC Órgão'!$A$20,"-",'TAB 1 Codificação CC Órgão'!A250)</f>
        <v>-</v>
      </c>
      <c r="D233">
        <f>+'TAB 1 Codificação CC Órgão'!I250</f>
        <v>0</v>
      </c>
      <c r="E233" t="str">
        <f>+'TAB 1 Codificação CC Órgão'!K250</f>
        <v>-</v>
      </c>
      <c r="H233">
        <f>+'TAB 1 Codificação CC Órgão'!M251</f>
        <v>0</v>
      </c>
      <c r="I233">
        <f>+'TAB 1 Codificação CC Órgão'!L250</f>
        <v>0</v>
      </c>
      <c r="J233">
        <f>+'TAB 1 Codificação CC Órgão'!N250</f>
        <v>0</v>
      </c>
      <c r="K233">
        <f>+'TAB 1 Codificação CC Órgão'!O250</f>
        <v>0</v>
      </c>
      <c r="L233">
        <f>+'TAB 1 Codificação CC Órgão'!P250</f>
        <v>0</v>
      </c>
      <c r="M233">
        <f>+'TAB 1 Codificação CC Órgão'!Q250</f>
        <v>0</v>
      </c>
      <c r="P233" s="129" t="str">
        <f>+'TAB 1 Codificação CC Órgão'!J250</f>
        <v>A</v>
      </c>
      <c r="Q233">
        <f t="shared" si="6"/>
        <v>0</v>
      </c>
    </row>
    <row r="234" spans="1:17">
      <c r="A234" t="str">
        <f t="shared" si="7"/>
        <v>-</v>
      </c>
      <c r="C234" t="str">
        <f>IF('TAB 1 Codificação CC Órgão'!A251='TAB 1 Codificação CC Órgão'!$A$20,"-",'TAB 1 Codificação CC Órgão'!A251)</f>
        <v>-</v>
      </c>
      <c r="D234">
        <f>+'TAB 1 Codificação CC Órgão'!I251</f>
        <v>0</v>
      </c>
      <c r="E234" t="str">
        <f>+'TAB 1 Codificação CC Órgão'!K251</f>
        <v>-</v>
      </c>
      <c r="H234">
        <f>+'TAB 1 Codificação CC Órgão'!M252</f>
        <v>0</v>
      </c>
      <c r="I234">
        <f>+'TAB 1 Codificação CC Órgão'!L251</f>
        <v>0</v>
      </c>
      <c r="J234">
        <f>+'TAB 1 Codificação CC Órgão'!N251</f>
        <v>0</v>
      </c>
      <c r="K234">
        <f>+'TAB 1 Codificação CC Órgão'!O251</f>
        <v>0</v>
      </c>
      <c r="L234">
        <f>+'TAB 1 Codificação CC Órgão'!P251</f>
        <v>0</v>
      </c>
      <c r="M234">
        <f>+'TAB 1 Codificação CC Órgão'!Q251</f>
        <v>0</v>
      </c>
      <c r="P234" s="129" t="str">
        <f>+'TAB 1 Codificação CC Órgão'!J251</f>
        <v>A</v>
      </c>
      <c r="Q234">
        <f t="shared" si="6"/>
        <v>0</v>
      </c>
    </row>
    <row r="235" spans="1:17">
      <c r="A235" t="str">
        <f t="shared" si="7"/>
        <v>-</v>
      </c>
      <c r="C235" t="str">
        <f>IF('TAB 1 Codificação CC Órgão'!A252='TAB 1 Codificação CC Órgão'!$A$20,"-",'TAB 1 Codificação CC Órgão'!A252)</f>
        <v>-</v>
      </c>
      <c r="D235">
        <f>+'TAB 1 Codificação CC Órgão'!I252</f>
        <v>0</v>
      </c>
      <c r="E235" t="str">
        <f>+'TAB 1 Codificação CC Órgão'!K252</f>
        <v>-</v>
      </c>
      <c r="H235">
        <f>+'TAB 1 Codificação CC Órgão'!M253</f>
        <v>0</v>
      </c>
      <c r="I235">
        <f>+'TAB 1 Codificação CC Órgão'!L252</f>
        <v>0</v>
      </c>
      <c r="J235">
        <f>+'TAB 1 Codificação CC Órgão'!N252</f>
        <v>0</v>
      </c>
      <c r="K235">
        <f>+'TAB 1 Codificação CC Órgão'!O252</f>
        <v>0</v>
      </c>
      <c r="L235">
        <f>+'TAB 1 Codificação CC Órgão'!P252</f>
        <v>0</v>
      </c>
      <c r="M235">
        <f>+'TAB 1 Codificação CC Órgão'!Q252</f>
        <v>0</v>
      </c>
      <c r="P235" s="129" t="str">
        <f>+'TAB 1 Codificação CC Órgão'!J252</f>
        <v>A</v>
      </c>
      <c r="Q235">
        <f t="shared" si="6"/>
        <v>0</v>
      </c>
    </row>
    <row r="236" spans="1:17">
      <c r="A236" t="str">
        <f t="shared" si="7"/>
        <v>-</v>
      </c>
      <c r="C236" t="str">
        <f>IF('TAB 1 Codificação CC Órgão'!A253='TAB 1 Codificação CC Órgão'!$A$20,"-",'TAB 1 Codificação CC Órgão'!A253)</f>
        <v>-</v>
      </c>
      <c r="D236">
        <f>+'TAB 1 Codificação CC Órgão'!I253</f>
        <v>0</v>
      </c>
      <c r="E236" t="str">
        <f>+'TAB 1 Codificação CC Órgão'!K253</f>
        <v>-</v>
      </c>
      <c r="H236">
        <f>+'TAB 1 Codificação CC Órgão'!M254</f>
        <v>0</v>
      </c>
      <c r="I236">
        <f>+'TAB 1 Codificação CC Órgão'!L253</f>
        <v>0</v>
      </c>
      <c r="J236">
        <f>+'TAB 1 Codificação CC Órgão'!N253</f>
        <v>0</v>
      </c>
      <c r="K236">
        <f>+'TAB 1 Codificação CC Órgão'!O253</f>
        <v>0</v>
      </c>
      <c r="L236">
        <f>+'TAB 1 Codificação CC Órgão'!P253</f>
        <v>0</v>
      </c>
      <c r="M236">
        <f>+'TAB 1 Codificação CC Órgão'!Q253</f>
        <v>0</v>
      </c>
      <c r="P236" s="129" t="str">
        <f>+'TAB 1 Codificação CC Órgão'!J253</f>
        <v>A</v>
      </c>
      <c r="Q236">
        <f t="shared" si="6"/>
        <v>0</v>
      </c>
    </row>
    <row r="237" spans="1:17">
      <c r="A237" t="str">
        <f t="shared" si="7"/>
        <v>-</v>
      </c>
      <c r="C237" t="str">
        <f>IF('TAB 1 Codificação CC Órgão'!A254='TAB 1 Codificação CC Órgão'!$A$20,"-",'TAB 1 Codificação CC Órgão'!A254)</f>
        <v>-</v>
      </c>
      <c r="D237">
        <f>+'TAB 1 Codificação CC Órgão'!I254</f>
        <v>0</v>
      </c>
      <c r="E237" t="str">
        <f>+'TAB 1 Codificação CC Órgão'!K254</f>
        <v>-</v>
      </c>
      <c r="H237">
        <f>+'TAB 1 Codificação CC Órgão'!M255</f>
        <v>0</v>
      </c>
      <c r="I237">
        <f>+'TAB 1 Codificação CC Órgão'!L254</f>
        <v>0</v>
      </c>
      <c r="J237">
        <f>+'TAB 1 Codificação CC Órgão'!N254</f>
        <v>0</v>
      </c>
      <c r="K237">
        <f>+'TAB 1 Codificação CC Órgão'!O254</f>
        <v>0</v>
      </c>
      <c r="L237">
        <f>+'TAB 1 Codificação CC Órgão'!P254</f>
        <v>0</v>
      </c>
      <c r="M237">
        <f>+'TAB 1 Codificação CC Órgão'!Q254</f>
        <v>0</v>
      </c>
      <c r="P237" s="129" t="str">
        <f>+'TAB 1 Codificação CC Órgão'!J254</f>
        <v>A</v>
      </c>
      <c r="Q237">
        <f t="shared" si="6"/>
        <v>0</v>
      </c>
    </row>
    <row r="238" spans="1:17">
      <c r="A238" t="str">
        <f t="shared" si="7"/>
        <v>-</v>
      </c>
      <c r="C238" t="str">
        <f>IF('TAB 1 Codificação CC Órgão'!A255='TAB 1 Codificação CC Órgão'!$A$20,"-",'TAB 1 Codificação CC Órgão'!A255)</f>
        <v>-</v>
      </c>
      <c r="D238">
        <f>+'TAB 1 Codificação CC Órgão'!I255</f>
        <v>0</v>
      </c>
      <c r="E238" t="str">
        <f>+'TAB 1 Codificação CC Órgão'!K255</f>
        <v>-</v>
      </c>
      <c r="H238">
        <f>+'TAB 1 Codificação CC Órgão'!M256</f>
        <v>0</v>
      </c>
      <c r="I238">
        <f>+'TAB 1 Codificação CC Órgão'!L255</f>
        <v>0</v>
      </c>
      <c r="J238">
        <f>+'TAB 1 Codificação CC Órgão'!N255</f>
        <v>0</v>
      </c>
      <c r="K238">
        <f>+'TAB 1 Codificação CC Órgão'!O255</f>
        <v>0</v>
      </c>
      <c r="L238">
        <f>+'TAB 1 Codificação CC Órgão'!P255</f>
        <v>0</v>
      </c>
      <c r="M238">
        <f>+'TAB 1 Codificação CC Órgão'!Q255</f>
        <v>0</v>
      </c>
      <c r="P238" s="129" t="str">
        <f>+'TAB 1 Codificação CC Órgão'!J255</f>
        <v>A</v>
      </c>
      <c r="Q238">
        <f t="shared" si="6"/>
        <v>0</v>
      </c>
    </row>
    <row r="239" spans="1:17">
      <c r="A239" t="str">
        <f t="shared" si="7"/>
        <v>-</v>
      </c>
      <c r="C239" t="str">
        <f>IF('TAB 1 Codificação CC Órgão'!A256='TAB 1 Codificação CC Órgão'!$A$20,"-",'TAB 1 Codificação CC Órgão'!A256)</f>
        <v>-</v>
      </c>
      <c r="D239">
        <f>+'TAB 1 Codificação CC Órgão'!I256</f>
        <v>0</v>
      </c>
      <c r="E239" t="str">
        <f>+'TAB 1 Codificação CC Órgão'!K256</f>
        <v>-</v>
      </c>
      <c r="H239">
        <f>+'TAB 1 Codificação CC Órgão'!M257</f>
        <v>0</v>
      </c>
      <c r="I239">
        <f>+'TAB 1 Codificação CC Órgão'!L256</f>
        <v>0</v>
      </c>
      <c r="J239">
        <f>+'TAB 1 Codificação CC Órgão'!N256</f>
        <v>0</v>
      </c>
      <c r="K239">
        <f>+'TAB 1 Codificação CC Órgão'!O256</f>
        <v>0</v>
      </c>
      <c r="L239">
        <f>+'TAB 1 Codificação CC Órgão'!P256</f>
        <v>0</v>
      </c>
      <c r="M239">
        <f>+'TAB 1 Codificação CC Órgão'!Q256</f>
        <v>0</v>
      </c>
      <c r="P239" s="129" t="str">
        <f>+'TAB 1 Codificação CC Órgão'!J256</f>
        <v>A</v>
      </c>
      <c r="Q239">
        <f t="shared" si="6"/>
        <v>0</v>
      </c>
    </row>
    <row r="240" spans="1:17">
      <c r="A240" t="str">
        <f t="shared" si="7"/>
        <v>-</v>
      </c>
      <c r="C240" t="str">
        <f>IF('TAB 1 Codificação CC Órgão'!A257='TAB 1 Codificação CC Órgão'!$A$20,"-",'TAB 1 Codificação CC Órgão'!A257)</f>
        <v>-</v>
      </c>
      <c r="D240">
        <f>+'TAB 1 Codificação CC Órgão'!I257</f>
        <v>0</v>
      </c>
      <c r="E240" t="str">
        <f>+'TAB 1 Codificação CC Órgão'!K257</f>
        <v>-</v>
      </c>
      <c r="H240">
        <f>+'TAB 1 Codificação CC Órgão'!M258</f>
        <v>0</v>
      </c>
      <c r="I240">
        <f>+'TAB 1 Codificação CC Órgão'!L257</f>
        <v>0</v>
      </c>
      <c r="J240">
        <f>+'TAB 1 Codificação CC Órgão'!N257</f>
        <v>0</v>
      </c>
      <c r="K240">
        <f>+'TAB 1 Codificação CC Órgão'!O257</f>
        <v>0</v>
      </c>
      <c r="L240">
        <f>+'TAB 1 Codificação CC Órgão'!P257</f>
        <v>0</v>
      </c>
      <c r="M240">
        <f>+'TAB 1 Codificação CC Órgão'!Q257</f>
        <v>0</v>
      </c>
      <c r="P240" s="129" t="str">
        <f>+'TAB 1 Codificação CC Órgão'!J257</f>
        <v>A</v>
      </c>
      <c r="Q240">
        <f t="shared" si="6"/>
        <v>0</v>
      </c>
    </row>
    <row r="241" spans="1:17">
      <c r="A241" t="str">
        <f t="shared" si="7"/>
        <v>-</v>
      </c>
      <c r="C241" t="str">
        <f>IF('TAB 1 Codificação CC Órgão'!A258='TAB 1 Codificação CC Órgão'!$A$20,"-",'TAB 1 Codificação CC Órgão'!A258)</f>
        <v>-</v>
      </c>
      <c r="D241">
        <f>+'TAB 1 Codificação CC Órgão'!I258</f>
        <v>0</v>
      </c>
      <c r="E241" t="str">
        <f>+'TAB 1 Codificação CC Órgão'!K258</f>
        <v>-</v>
      </c>
      <c r="H241">
        <f>+'TAB 1 Codificação CC Órgão'!M259</f>
        <v>0</v>
      </c>
      <c r="I241">
        <f>+'TAB 1 Codificação CC Órgão'!L258</f>
        <v>0</v>
      </c>
      <c r="J241">
        <f>+'TAB 1 Codificação CC Órgão'!N258</f>
        <v>0</v>
      </c>
      <c r="K241">
        <f>+'TAB 1 Codificação CC Órgão'!O258</f>
        <v>0</v>
      </c>
      <c r="L241">
        <f>+'TAB 1 Codificação CC Órgão'!P258</f>
        <v>0</v>
      </c>
      <c r="M241">
        <f>+'TAB 1 Codificação CC Órgão'!Q258</f>
        <v>0</v>
      </c>
      <c r="P241" s="129" t="str">
        <f>+'TAB 1 Codificação CC Órgão'!J258</f>
        <v>A</v>
      </c>
      <c r="Q241">
        <f t="shared" si="6"/>
        <v>0</v>
      </c>
    </row>
    <row r="242" spans="1:17">
      <c r="A242" t="str">
        <f t="shared" si="7"/>
        <v>-</v>
      </c>
      <c r="C242" t="str">
        <f>IF('TAB 1 Codificação CC Órgão'!A259='TAB 1 Codificação CC Órgão'!$A$20,"-",'TAB 1 Codificação CC Órgão'!A259)</f>
        <v>-</v>
      </c>
      <c r="D242">
        <f>+'TAB 1 Codificação CC Órgão'!I259</f>
        <v>0</v>
      </c>
      <c r="E242" t="str">
        <f>+'TAB 1 Codificação CC Órgão'!K259</f>
        <v>-</v>
      </c>
      <c r="H242">
        <f>+'TAB 1 Codificação CC Órgão'!M260</f>
        <v>0</v>
      </c>
      <c r="I242">
        <f>+'TAB 1 Codificação CC Órgão'!L259</f>
        <v>0</v>
      </c>
      <c r="J242">
        <f>+'TAB 1 Codificação CC Órgão'!N259</f>
        <v>0</v>
      </c>
      <c r="K242">
        <f>+'TAB 1 Codificação CC Órgão'!O259</f>
        <v>0</v>
      </c>
      <c r="L242">
        <f>+'TAB 1 Codificação CC Órgão'!P259</f>
        <v>0</v>
      </c>
      <c r="M242">
        <f>+'TAB 1 Codificação CC Órgão'!Q259</f>
        <v>0</v>
      </c>
      <c r="P242" s="129" t="str">
        <f>+'TAB 1 Codificação CC Órgão'!J259</f>
        <v>A</v>
      </c>
      <c r="Q242">
        <f t="shared" si="6"/>
        <v>0</v>
      </c>
    </row>
    <row r="243" spans="1:17">
      <c r="A243" t="str">
        <f t="shared" si="7"/>
        <v>-</v>
      </c>
      <c r="C243" t="str">
        <f>IF('TAB 1 Codificação CC Órgão'!A260='TAB 1 Codificação CC Órgão'!$A$20,"-",'TAB 1 Codificação CC Órgão'!A260)</f>
        <v>-</v>
      </c>
      <c r="D243">
        <f>+'TAB 1 Codificação CC Órgão'!I260</f>
        <v>0</v>
      </c>
      <c r="E243" t="str">
        <f>+'TAB 1 Codificação CC Órgão'!K260</f>
        <v>-</v>
      </c>
      <c r="H243">
        <f>+'TAB 1 Codificação CC Órgão'!M261</f>
        <v>0</v>
      </c>
      <c r="I243">
        <f>+'TAB 1 Codificação CC Órgão'!L260</f>
        <v>0</v>
      </c>
      <c r="J243">
        <f>+'TAB 1 Codificação CC Órgão'!N260</f>
        <v>0</v>
      </c>
      <c r="K243">
        <f>+'TAB 1 Codificação CC Órgão'!O260</f>
        <v>0</v>
      </c>
      <c r="L243">
        <f>+'TAB 1 Codificação CC Órgão'!P260</f>
        <v>0</v>
      </c>
      <c r="M243">
        <f>+'TAB 1 Codificação CC Órgão'!Q260</f>
        <v>0</v>
      </c>
      <c r="P243" s="129" t="str">
        <f>+'TAB 1 Codificação CC Órgão'!J260</f>
        <v>A</v>
      </c>
      <c r="Q243">
        <f t="shared" si="6"/>
        <v>0</v>
      </c>
    </row>
    <row r="244" spans="1:17">
      <c r="A244" t="str">
        <f t="shared" si="7"/>
        <v>-</v>
      </c>
      <c r="C244" t="str">
        <f>IF('TAB 1 Codificação CC Órgão'!A261='TAB 1 Codificação CC Órgão'!$A$20,"-",'TAB 1 Codificação CC Órgão'!A261)</f>
        <v>-</v>
      </c>
      <c r="D244">
        <f>+'TAB 1 Codificação CC Órgão'!I261</f>
        <v>0</v>
      </c>
      <c r="E244" t="str">
        <f>+'TAB 1 Codificação CC Órgão'!K261</f>
        <v>-</v>
      </c>
      <c r="H244">
        <f>+'TAB 1 Codificação CC Órgão'!M262</f>
        <v>0</v>
      </c>
      <c r="I244">
        <f>+'TAB 1 Codificação CC Órgão'!L261</f>
        <v>0</v>
      </c>
      <c r="J244">
        <f>+'TAB 1 Codificação CC Órgão'!N261</f>
        <v>0</v>
      </c>
      <c r="K244">
        <f>+'TAB 1 Codificação CC Órgão'!O261</f>
        <v>0</v>
      </c>
      <c r="L244">
        <f>+'TAB 1 Codificação CC Órgão'!P261</f>
        <v>0</v>
      </c>
      <c r="M244">
        <f>+'TAB 1 Codificação CC Órgão'!Q261</f>
        <v>0</v>
      </c>
      <c r="P244" s="129" t="str">
        <f>+'TAB 1 Codificação CC Órgão'!J261</f>
        <v>A</v>
      </c>
      <c r="Q244">
        <f t="shared" si="6"/>
        <v>0</v>
      </c>
    </row>
    <row r="245" spans="1:17">
      <c r="A245" t="str">
        <f t="shared" si="7"/>
        <v>-</v>
      </c>
      <c r="C245" t="str">
        <f>IF('TAB 1 Codificação CC Órgão'!A262='TAB 1 Codificação CC Órgão'!$A$20,"-",'TAB 1 Codificação CC Órgão'!A262)</f>
        <v>-</v>
      </c>
      <c r="D245">
        <f>+'TAB 1 Codificação CC Órgão'!I262</f>
        <v>0</v>
      </c>
      <c r="E245" t="str">
        <f>+'TAB 1 Codificação CC Órgão'!K262</f>
        <v>-</v>
      </c>
      <c r="H245">
        <f>+'TAB 1 Codificação CC Órgão'!M263</f>
        <v>0</v>
      </c>
      <c r="I245">
        <f>+'TAB 1 Codificação CC Órgão'!L262</f>
        <v>0</v>
      </c>
      <c r="J245">
        <f>+'TAB 1 Codificação CC Órgão'!N262</f>
        <v>0</v>
      </c>
      <c r="K245">
        <f>+'TAB 1 Codificação CC Órgão'!O262</f>
        <v>0</v>
      </c>
      <c r="L245">
        <f>+'TAB 1 Codificação CC Órgão'!P262</f>
        <v>0</v>
      </c>
      <c r="M245">
        <f>+'TAB 1 Codificação CC Órgão'!Q262</f>
        <v>0</v>
      </c>
      <c r="P245" s="129" t="str">
        <f>+'TAB 1 Codificação CC Órgão'!J262</f>
        <v>A</v>
      </c>
      <c r="Q245">
        <f t="shared" si="6"/>
        <v>0</v>
      </c>
    </row>
    <row r="246" spans="1:17">
      <c r="A246" t="str">
        <f t="shared" si="7"/>
        <v>-</v>
      </c>
      <c r="C246" t="str">
        <f>IF('TAB 1 Codificação CC Órgão'!A263='TAB 1 Codificação CC Órgão'!$A$20,"-",'TAB 1 Codificação CC Órgão'!A263)</f>
        <v>-</v>
      </c>
      <c r="D246">
        <f>+'TAB 1 Codificação CC Órgão'!I263</f>
        <v>0</v>
      </c>
      <c r="E246" t="str">
        <f>+'TAB 1 Codificação CC Órgão'!K263</f>
        <v>-</v>
      </c>
      <c r="H246">
        <f>+'TAB 1 Codificação CC Órgão'!M264</f>
        <v>0</v>
      </c>
      <c r="I246">
        <f>+'TAB 1 Codificação CC Órgão'!L263</f>
        <v>0</v>
      </c>
      <c r="J246">
        <f>+'TAB 1 Codificação CC Órgão'!N263</f>
        <v>0</v>
      </c>
      <c r="K246">
        <f>+'TAB 1 Codificação CC Órgão'!O263</f>
        <v>0</v>
      </c>
      <c r="L246">
        <f>+'TAB 1 Codificação CC Órgão'!P263</f>
        <v>0</v>
      </c>
      <c r="M246">
        <f>+'TAB 1 Codificação CC Órgão'!Q263</f>
        <v>0</v>
      </c>
      <c r="P246" s="129" t="str">
        <f>+'TAB 1 Codificação CC Órgão'!J263</f>
        <v>A</v>
      </c>
      <c r="Q246">
        <f t="shared" si="6"/>
        <v>0</v>
      </c>
    </row>
    <row r="247" spans="1:17">
      <c r="A247" t="str">
        <f t="shared" si="7"/>
        <v>-</v>
      </c>
      <c r="C247" t="str">
        <f>IF('TAB 1 Codificação CC Órgão'!A264='TAB 1 Codificação CC Órgão'!$A$20,"-",'TAB 1 Codificação CC Órgão'!A264)</f>
        <v>-</v>
      </c>
      <c r="D247">
        <f>+'TAB 1 Codificação CC Órgão'!I264</f>
        <v>0</v>
      </c>
      <c r="E247" t="str">
        <f>+'TAB 1 Codificação CC Órgão'!K264</f>
        <v>-</v>
      </c>
      <c r="H247">
        <f>+'TAB 1 Codificação CC Órgão'!M265</f>
        <v>0</v>
      </c>
      <c r="I247">
        <f>+'TAB 1 Codificação CC Órgão'!L264</f>
        <v>0</v>
      </c>
      <c r="J247">
        <f>+'TAB 1 Codificação CC Órgão'!N264</f>
        <v>0</v>
      </c>
      <c r="K247">
        <f>+'TAB 1 Codificação CC Órgão'!O264</f>
        <v>0</v>
      </c>
      <c r="L247">
        <f>+'TAB 1 Codificação CC Órgão'!P264</f>
        <v>0</v>
      </c>
      <c r="M247">
        <f>+'TAB 1 Codificação CC Órgão'!Q264</f>
        <v>0</v>
      </c>
      <c r="P247" s="129" t="str">
        <f>+'TAB 1 Codificação CC Órgão'!J264</f>
        <v>A</v>
      </c>
      <c r="Q247">
        <f t="shared" si="6"/>
        <v>0</v>
      </c>
    </row>
    <row r="248" spans="1:17">
      <c r="A248" t="str">
        <f t="shared" si="7"/>
        <v>-</v>
      </c>
      <c r="C248" t="str">
        <f>IF('TAB 1 Codificação CC Órgão'!A265='TAB 1 Codificação CC Órgão'!$A$20,"-",'TAB 1 Codificação CC Órgão'!A265)</f>
        <v>-</v>
      </c>
      <c r="D248">
        <f>+'TAB 1 Codificação CC Órgão'!I265</f>
        <v>0</v>
      </c>
      <c r="E248" t="str">
        <f>+'TAB 1 Codificação CC Órgão'!K265</f>
        <v>-</v>
      </c>
      <c r="H248">
        <f>+'TAB 1 Codificação CC Órgão'!M266</f>
        <v>0</v>
      </c>
      <c r="I248">
        <f>+'TAB 1 Codificação CC Órgão'!L265</f>
        <v>0</v>
      </c>
      <c r="J248">
        <f>+'TAB 1 Codificação CC Órgão'!N265</f>
        <v>0</v>
      </c>
      <c r="K248">
        <f>+'TAB 1 Codificação CC Órgão'!O265</f>
        <v>0</v>
      </c>
      <c r="L248">
        <f>+'TAB 1 Codificação CC Órgão'!P265</f>
        <v>0</v>
      </c>
      <c r="M248">
        <f>+'TAB 1 Codificação CC Órgão'!Q265</f>
        <v>0</v>
      </c>
      <c r="P248" s="129" t="str">
        <f>+'TAB 1 Codificação CC Órgão'!J265</f>
        <v>A</v>
      </c>
      <c r="Q248">
        <f t="shared" si="6"/>
        <v>0</v>
      </c>
    </row>
    <row r="249" spans="1:17">
      <c r="A249" t="str">
        <f t="shared" si="7"/>
        <v>-</v>
      </c>
      <c r="C249" t="str">
        <f>IF('TAB 1 Codificação CC Órgão'!A266='TAB 1 Codificação CC Órgão'!$A$20,"-",'TAB 1 Codificação CC Órgão'!A266)</f>
        <v>-</v>
      </c>
      <c r="D249">
        <f>+'TAB 1 Codificação CC Órgão'!I266</f>
        <v>0</v>
      </c>
      <c r="E249" t="str">
        <f>+'TAB 1 Codificação CC Órgão'!K266</f>
        <v>-</v>
      </c>
      <c r="H249">
        <f>+'TAB 1 Codificação CC Órgão'!M267</f>
        <v>0</v>
      </c>
      <c r="I249">
        <f>+'TAB 1 Codificação CC Órgão'!L266</f>
        <v>0</v>
      </c>
      <c r="J249">
        <f>+'TAB 1 Codificação CC Órgão'!N266</f>
        <v>0</v>
      </c>
      <c r="K249">
        <f>+'TAB 1 Codificação CC Órgão'!O266</f>
        <v>0</v>
      </c>
      <c r="L249">
        <f>+'TAB 1 Codificação CC Órgão'!P266</f>
        <v>0</v>
      </c>
      <c r="M249">
        <f>+'TAB 1 Codificação CC Órgão'!Q266</f>
        <v>0</v>
      </c>
      <c r="P249" s="129" t="str">
        <f>+'TAB 1 Codificação CC Órgão'!J266</f>
        <v>A</v>
      </c>
      <c r="Q249">
        <f t="shared" si="6"/>
        <v>0</v>
      </c>
    </row>
    <row r="250" spans="1:17">
      <c r="A250" t="str">
        <f t="shared" si="7"/>
        <v>-</v>
      </c>
      <c r="C250" t="str">
        <f>IF('TAB 1 Codificação CC Órgão'!A267='TAB 1 Codificação CC Órgão'!$A$20,"-",'TAB 1 Codificação CC Órgão'!A267)</f>
        <v>-</v>
      </c>
      <c r="D250">
        <f>+'TAB 1 Codificação CC Órgão'!I267</f>
        <v>0</v>
      </c>
      <c r="E250" t="str">
        <f>+'TAB 1 Codificação CC Órgão'!K267</f>
        <v>-</v>
      </c>
      <c r="H250">
        <f>+'TAB 1 Codificação CC Órgão'!M268</f>
        <v>0</v>
      </c>
      <c r="I250">
        <f>+'TAB 1 Codificação CC Órgão'!L267</f>
        <v>0</v>
      </c>
      <c r="J250">
        <f>+'TAB 1 Codificação CC Órgão'!N267</f>
        <v>0</v>
      </c>
      <c r="K250">
        <f>+'TAB 1 Codificação CC Órgão'!O267</f>
        <v>0</v>
      </c>
      <c r="L250">
        <f>+'TAB 1 Codificação CC Órgão'!P267</f>
        <v>0</v>
      </c>
      <c r="M250">
        <f>+'TAB 1 Codificação CC Órgão'!Q267</f>
        <v>0</v>
      </c>
      <c r="P250" s="129" t="str">
        <f>+'TAB 1 Codificação CC Órgão'!J267</f>
        <v>A</v>
      </c>
      <c r="Q250">
        <f t="shared" si="6"/>
        <v>0</v>
      </c>
    </row>
    <row r="251" spans="1:17">
      <c r="A251" t="str">
        <f t="shared" si="7"/>
        <v>-</v>
      </c>
      <c r="C251" t="str">
        <f>IF('TAB 1 Codificação CC Órgão'!A268='TAB 1 Codificação CC Órgão'!$A$20,"-",'TAB 1 Codificação CC Órgão'!A268)</f>
        <v>-</v>
      </c>
      <c r="D251">
        <f>+'TAB 1 Codificação CC Órgão'!I268</f>
        <v>0</v>
      </c>
      <c r="E251" t="str">
        <f>+'TAB 1 Codificação CC Órgão'!K268</f>
        <v>-</v>
      </c>
      <c r="H251">
        <f>+'TAB 1 Codificação CC Órgão'!M269</f>
        <v>0</v>
      </c>
      <c r="I251">
        <f>+'TAB 1 Codificação CC Órgão'!L268</f>
        <v>0</v>
      </c>
      <c r="J251">
        <f>+'TAB 1 Codificação CC Órgão'!N268</f>
        <v>0</v>
      </c>
      <c r="K251">
        <f>+'TAB 1 Codificação CC Órgão'!O268</f>
        <v>0</v>
      </c>
      <c r="L251">
        <f>+'TAB 1 Codificação CC Órgão'!P268</f>
        <v>0</v>
      </c>
      <c r="M251">
        <f>+'TAB 1 Codificação CC Órgão'!Q268</f>
        <v>0</v>
      </c>
      <c r="P251" s="129" t="str">
        <f>+'TAB 1 Codificação CC Órgão'!J268</f>
        <v>A</v>
      </c>
      <c r="Q251">
        <f t="shared" si="6"/>
        <v>0</v>
      </c>
    </row>
    <row r="252" spans="1:17">
      <c r="A252" t="str">
        <f t="shared" si="7"/>
        <v>-</v>
      </c>
      <c r="C252" t="str">
        <f>IF('TAB 1 Codificação CC Órgão'!A269='TAB 1 Codificação CC Órgão'!$A$20,"-",'TAB 1 Codificação CC Órgão'!A269)</f>
        <v>-</v>
      </c>
      <c r="D252">
        <f>+'TAB 1 Codificação CC Órgão'!I269</f>
        <v>0</v>
      </c>
      <c r="E252" t="str">
        <f>+'TAB 1 Codificação CC Órgão'!K269</f>
        <v>-</v>
      </c>
      <c r="H252">
        <f>+'TAB 1 Codificação CC Órgão'!M270</f>
        <v>0</v>
      </c>
      <c r="I252">
        <f>+'TAB 1 Codificação CC Órgão'!L269</f>
        <v>0</v>
      </c>
      <c r="J252">
        <f>+'TAB 1 Codificação CC Órgão'!N269</f>
        <v>0</v>
      </c>
      <c r="K252">
        <f>+'TAB 1 Codificação CC Órgão'!O269</f>
        <v>0</v>
      </c>
      <c r="L252">
        <f>+'TAB 1 Codificação CC Órgão'!P269</f>
        <v>0</v>
      </c>
      <c r="M252">
        <f>+'TAB 1 Codificação CC Órgão'!Q269</f>
        <v>0</v>
      </c>
      <c r="P252" s="129" t="str">
        <f>+'TAB 1 Codificação CC Órgão'!J269</f>
        <v>A</v>
      </c>
      <c r="Q252">
        <f t="shared" si="6"/>
        <v>0</v>
      </c>
    </row>
    <row r="253" spans="1:17">
      <c r="A253" t="str">
        <f t="shared" si="7"/>
        <v>-</v>
      </c>
      <c r="C253" t="str">
        <f>IF('TAB 1 Codificação CC Órgão'!A270='TAB 1 Codificação CC Órgão'!$A$20,"-",'TAB 1 Codificação CC Órgão'!A270)</f>
        <v>-</v>
      </c>
      <c r="D253">
        <f>+'TAB 1 Codificação CC Órgão'!I270</f>
        <v>0</v>
      </c>
      <c r="E253" t="str">
        <f>+'TAB 1 Codificação CC Órgão'!K270</f>
        <v>-</v>
      </c>
      <c r="H253">
        <f>+'TAB 1 Codificação CC Órgão'!M271</f>
        <v>0</v>
      </c>
      <c r="I253">
        <f>+'TAB 1 Codificação CC Órgão'!L270</f>
        <v>0</v>
      </c>
      <c r="J253">
        <f>+'TAB 1 Codificação CC Órgão'!N270</f>
        <v>0</v>
      </c>
      <c r="K253">
        <f>+'TAB 1 Codificação CC Órgão'!O270</f>
        <v>0</v>
      </c>
      <c r="L253">
        <f>+'TAB 1 Codificação CC Órgão'!P270</f>
        <v>0</v>
      </c>
      <c r="M253">
        <f>+'TAB 1 Codificação CC Órgão'!Q270</f>
        <v>0</v>
      </c>
      <c r="P253" s="129" t="str">
        <f>+'TAB 1 Codificação CC Órgão'!J270</f>
        <v>A</v>
      </c>
      <c r="Q253">
        <f t="shared" si="6"/>
        <v>0</v>
      </c>
    </row>
    <row r="254" spans="1:17">
      <c r="A254" t="str">
        <f t="shared" si="7"/>
        <v>-</v>
      </c>
      <c r="C254" t="str">
        <f>IF('TAB 1 Codificação CC Órgão'!A271='TAB 1 Codificação CC Órgão'!$A$20,"-",'TAB 1 Codificação CC Órgão'!A271)</f>
        <v>-</v>
      </c>
      <c r="D254">
        <f>+'TAB 1 Codificação CC Órgão'!I271</f>
        <v>0</v>
      </c>
      <c r="E254" t="str">
        <f>+'TAB 1 Codificação CC Órgão'!K271</f>
        <v>-</v>
      </c>
      <c r="H254">
        <f>+'TAB 1 Codificação CC Órgão'!M272</f>
        <v>0</v>
      </c>
      <c r="I254">
        <f>+'TAB 1 Codificação CC Órgão'!L271</f>
        <v>0</v>
      </c>
      <c r="J254">
        <f>+'TAB 1 Codificação CC Órgão'!N271</f>
        <v>0</v>
      </c>
      <c r="K254">
        <f>+'TAB 1 Codificação CC Órgão'!O271</f>
        <v>0</v>
      </c>
      <c r="L254">
        <f>+'TAB 1 Codificação CC Órgão'!P271</f>
        <v>0</v>
      </c>
      <c r="M254">
        <f>+'TAB 1 Codificação CC Órgão'!Q271</f>
        <v>0</v>
      </c>
      <c r="P254" s="129" t="str">
        <f>+'TAB 1 Codificação CC Órgão'!J271</f>
        <v>A</v>
      </c>
      <c r="Q254">
        <f t="shared" si="6"/>
        <v>0</v>
      </c>
    </row>
    <row r="255" spans="1:17">
      <c r="A255" t="str">
        <f t="shared" si="7"/>
        <v>-</v>
      </c>
      <c r="C255" t="str">
        <f>IF('TAB 1 Codificação CC Órgão'!A272='TAB 1 Codificação CC Órgão'!$A$20,"-",'TAB 1 Codificação CC Órgão'!A272)</f>
        <v>-</v>
      </c>
      <c r="D255">
        <f>+'TAB 1 Codificação CC Órgão'!I272</f>
        <v>0</v>
      </c>
      <c r="E255" t="str">
        <f>+'TAB 1 Codificação CC Órgão'!K272</f>
        <v>-</v>
      </c>
      <c r="H255">
        <f>+'TAB 1 Codificação CC Órgão'!M273</f>
        <v>0</v>
      </c>
      <c r="I255">
        <f>+'TAB 1 Codificação CC Órgão'!L272</f>
        <v>0</v>
      </c>
      <c r="J255">
        <f>+'TAB 1 Codificação CC Órgão'!N272</f>
        <v>0</v>
      </c>
      <c r="K255">
        <f>+'TAB 1 Codificação CC Órgão'!O272</f>
        <v>0</v>
      </c>
      <c r="L255">
        <f>+'TAB 1 Codificação CC Órgão'!P272</f>
        <v>0</v>
      </c>
      <c r="M255">
        <f>+'TAB 1 Codificação CC Órgão'!Q272</f>
        <v>0</v>
      </c>
      <c r="P255" s="129" t="str">
        <f>+'TAB 1 Codificação CC Órgão'!J272</f>
        <v>A</v>
      </c>
      <c r="Q255">
        <f t="shared" si="6"/>
        <v>0</v>
      </c>
    </row>
    <row r="256" spans="1:17">
      <c r="A256" t="str">
        <f t="shared" si="7"/>
        <v>-</v>
      </c>
      <c r="C256" t="str">
        <f>IF('TAB 1 Codificação CC Órgão'!A273='TAB 1 Codificação CC Órgão'!$A$20,"-",'TAB 1 Codificação CC Órgão'!A273)</f>
        <v>-</v>
      </c>
      <c r="D256">
        <f>+'TAB 1 Codificação CC Órgão'!I273</f>
        <v>0</v>
      </c>
      <c r="E256" t="str">
        <f>+'TAB 1 Codificação CC Órgão'!K273</f>
        <v>-</v>
      </c>
      <c r="H256">
        <f>+'TAB 1 Codificação CC Órgão'!M274</f>
        <v>0</v>
      </c>
      <c r="I256">
        <f>+'TAB 1 Codificação CC Órgão'!L273</f>
        <v>0</v>
      </c>
      <c r="J256">
        <f>+'TAB 1 Codificação CC Órgão'!N273</f>
        <v>0</v>
      </c>
      <c r="K256">
        <f>+'TAB 1 Codificação CC Órgão'!O273</f>
        <v>0</v>
      </c>
      <c r="L256">
        <f>+'TAB 1 Codificação CC Órgão'!P273</f>
        <v>0</v>
      </c>
      <c r="M256">
        <f>+'TAB 1 Codificação CC Órgão'!Q273</f>
        <v>0</v>
      </c>
      <c r="P256" s="129" t="str">
        <f>+'TAB 1 Codificação CC Órgão'!J273</f>
        <v>A</v>
      </c>
      <c r="Q256">
        <f t="shared" si="6"/>
        <v>0</v>
      </c>
    </row>
    <row r="257" spans="1:17">
      <c r="A257" t="str">
        <f t="shared" si="7"/>
        <v>-</v>
      </c>
      <c r="C257" t="str">
        <f>IF('TAB 1 Codificação CC Órgão'!A274='TAB 1 Codificação CC Órgão'!$A$20,"-",'TAB 1 Codificação CC Órgão'!A274)</f>
        <v>-</v>
      </c>
      <c r="D257">
        <f>+'TAB 1 Codificação CC Órgão'!I274</f>
        <v>0</v>
      </c>
      <c r="E257" t="str">
        <f>+'TAB 1 Codificação CC Órgão'!K274</f>
        <v>-</v>
      </c>
      <c r="H257">
        <f>+'TAB 1 Codificação CC Órgão'!M275</f>
        <v>0</v>
      </c>
      <c r="I257">
        <f>+'TAB 1 Codificação CC Órgão'!L274</f>
        <v>0</v>
      </c>
      <c r="J257">
        <f>+'TAB 1 Codificação CC Órgão'!N274</f>
        <v>0</v>
      </c>
      <c r="K257">
        <f>+'TAB 1 Codificação CC Órgão'!O274</f>
        <v>0</v>
      </c>
      <c r="L257">
        <f>+'TAB 1 Codificação CC Órgão'!P274</f>
        <v>0</v>
      </c>
      <c r="M257">
        <f>+'TAB 1 Codificação CC Órgão'!Q274</f>
        <v>0</v>
      </c>
      <c r="P257" s="129" t="str">
        <f>+'TAB 1 Codificação CC Órgão'!J274</f>
        <v>A</v>
      </c>
      <c r="Q257">
        <f t="shared" si="6"/>
        <v>0</v>
      </c>
    </row>
    <row r="258" spans="1:17">
      <c r="A258" t="str">
        <f t="shared" si="7"/>
        <v>-</v>
      </c>
      <c r="C258" t="str">
        <f>IF('TAB 1 Codificação CC Órgão'!A275='TAB 1 Codificação CC Órgão'!$A$20,"-",'TAB 1 Codificação CC Órgão'!A275)</f>
        <v>-</v>
      </c>
      <c r="D258">
        <f>+'TAB 1 Codificação CC Órgão'!I275</f>
        <v>0</v>
      </c>
      <c r="E258" t="str">
        <f>+'TAB 1 Codificação CC Órgão'!K275</f>
        <v>-</v>
      </c>
      <c r="H258">
        <f>+'TAB 1 Codificação CC Órgão'!M276</f>
        <v>0</v>
      </c>
      <c r="I258">
        <f>+'TAB 1 Codificação CC Órgão'!L275</f>
        <v>0</v>
      </c>
      <c r="J258">
        <f>+'TAB 1 Codificação CC Órgão'!N275</f>
        <v>0</v>
      </c>
      <c r="K258">
        <f>+'TAB 1 Codificação CC Órgão'!O275</f>
        <v>0</v>
      </c>
      <c r="L258">
        <f>+'TAB 1 Codificação CC Órgão'!P275</f>
        <v>0</v>
      </c>
      <c r="M258">
        <f>+'TAB 1 Codificação CC Órgão'!Q275</f>
        <v>0</v>
      </c>
      <c r="P258" s="129" t="str">
        <f>+'TAB 1 Codificação CC Órgão'!J275</f>
        <v>A</v>
      </c>
      <c r="Q258">
        <f t="shared" si="6"/>
        <v>0</v>
      </c>
    </row>
    <row r="259" spans="1:17">
      <c r="A259" t="str">
        <f t="shared" si="7"/>
        <v>-</v>
      </c>
      <c r="C259" t="str">
        <f>IF('TAB 1 Codificação CC Órgão'!A276='TAB 1 Codificação CC Órgão'!$A$20,"-",'TAB 1 Codificação CC Órgão'!A276)</f>
        <v>-</v>
      </c>
      <c r="D259">
        <f>+'TAB 1 Codificação CC Órgão'!I276</f>
        <v>0</v>
      </c>
      <c r="E259" t="str">
        <f>+'TAB 1 Codificação CC Órgão'!K276</f>
        <v>-</v>
      </c>
      <c r="H259">
        <f>+'TAB 1 Codificação CC Órgão'!M277</f>
        <v>0</v>
      </c>
      <c r="I259">
        <f>+'TAB 1 Codificação CC Órgão'!L276</f>
        <v>0</v>
      </c>
      <c r="J259">
        <f>+'TAB 1 Codificação CC Órgão'!N276</f>
        <v>0</v>
      </c>
      <c r="K259">
        <f>+'TAB 1 Codificação CC Órgão'!O276</f>
        <v>0</v>
      </c>
      <c r="L259">
        <f>+'TAB 1 Codificação CC Órgão'!P276</f>
        <v>0</v>
      </c>
      <c r="M259">
        <f>+'TAB 1 Codificação CC Órgão'!Q276</f>
        <v>0</v>
      </c>
      <c r="P259" s="129" t="str">
        <f>+'TAB 1 Codificação CC Órgão'!J276</f>
        <v>A</v>
      </c>
      <c r="Q259">
        <f t="shared" ref="Q259:Q322" si="8">IF(P259="S",1,0)</f>
        <v>0</v>
      </c>
    </row>
    <row r="260" spans="1:17">
      <c r="A260" t="str">
        <f t="shared" ref="A260:A323" si="9">IF(C260="-","-",$A$2)</f>
        <v>-</v>
      </c>
      <c r="C260" t="str">
        <f>IF('TAB 1 Codificação CC Órgão'!A277='TAB 1 Codificação CC Órgão'!$A$20,"-",'TAB 1 Codificação CC Órgão'!A277)</f>
        <v>-</v>
      </c>
      <c r="D260">
        <f>+'TAB 1 Codificação CC Órgão'!I277</f>
        <v>0</v>
      </c>
      <c r="E260" t="str">
        <f>+'TAB 1 Codificação CC Órgão'!K277</f>
        <v>-</v>
      </c>
      <c r="H260">
        <f>+'TAB 1 Codificação CC Órgão'!M278</f>
        <v>0</v>
      </c>
      <c r="I260">
        <f>+'TAB 1 Codificação CC Órgão'!L277</f>
        <v>0</v>
      </c>
      <c r="J260">
        <f>+'TAB 1 Codificação CC Órgão'!N277</f>
        <v>0</v>
      </c>
      <c r="K260">
        <f>+'TAB 1 Codificação CC Órgão'!O277</f>
        <v>0</v>
      </c>
      <c r="L260">
        <f>+'TAB 1 Codificação CC Órgão'!P277</f>
        <v>0</v>
      </c>
      <c r="M260">
        <f>+'TAB 1 Codificação CC Órgão'!Q277</f>
        <v>0</v>
      </c>
      <c r="P260" s="129" t="str">
        <f>+'TAB 1 Codificação CC Órgão'!J277</f>
        <v>A</v>
      </c>
      <c r="Q260">
        <f t="shared" si="8"/>
        <v>0</v>
      </c>
    </row>
    <row r="261" spans="1:17">
      <c r="A261" t="str">
        <f t="shared" si="9"/>
        <v>-</v>
      </c>
      <c r="C261" t="str">
        <f>IF('TAB 1 Codificação CC Órgão'!A278='TAB 1 Codificação CC Órgão'!$A$20,"-",'TAB 1 Codificação CC Órgão'!A278)</f>
        <v>-</v>
      </c>
      <c r="D261">
        <f>+'TAB 1 Codificação CC Órgão'!I278</f>
        <v>0</v>
      </c>
      <c r="E261" t="str">
        <f>+'TAB 1 Codificação CC Órgão'!K278</f>
        <v>-</v>
      </c>
      <c r="H261">
        <f>+'TAB 1 Codificação CC Órgão'!M279</f>
        <v>0</v>
      </c>
      <c r="I261">
        <f>+'TAB 1 Codificação CC Órgão'!L278</f>
        <v>0</v>
      </c>
      <c r="J261">
        <f>+'TAB 1 Codificação CC Órgão'!N278</f>
        <v>0</v>
      </c>
      <c r="K261">
        <f>+'TAB 1 Codificação CC Órgão'!O278</f>
        <v>0</v>
      </c>
      <c r="L261">
        <f>+'TAB 1 Codificação CC Órgão'!P278</f>
        <v>0</v>
      </c>
      <c r="M261">
        <f>+'TAB 1 Codificação CC Órgão'!Q278</f>
        <v>0</v>
      </c>
      <c r="P261" s="129" t="str">
        <f>+'TAB 1 Codificação CC Órgão'!J278</f>
        <v>A</v>
      </c>
      <c r="Q261">
        <f t="shared" si="8"/>
        <v>0</v>
      </c>
    </row>
    <row r="262" spans="1:17">
      <c r="A262" t="str">
        <f t="shared" si="9"/>
        <v>-</v>
      </c>
      <c r="C262" t="str">
        <f>IF('TAB 1 Codificação CC Órgão'!A279='TAB 1 Codificação CC Órgão'!$A$20,"-",'TAB 1 Codificação CC Órgão'!A279)</f>
        <v>-</v>
      </c>
      <c r="D262">
        <f>+'TAB 1 Codificação CC Órgão'!I279</f>
        <v>0</v>
      </c>
      <c r="E262" t="str">
        <f>+'TAB 1 Codificação CC Órgão'!K279</f>
        <v>-</v>
      </c>
      <c r="H262">
        <f>+'TAB 1 Codificação CC Órgão'!M280</f>
        <v>0</v>
      </c>
      <c r="I262">
        <f>+'TAB 1 Codificação CC Órgão'!L279</f>
        <v>0</v>
      </c>
      <c r="J262">
        <f>+'TAB 1 Codificação CC Órgão'!N279</f>
        <v>0</v>
      </c>
      <c r="K262">
        <f>+'TAB 1 Codificação CC Órgão'!O279</f>
        <v>0</v>
      </c>
      <c r="L262">
        <f>+'TAB 1 Codificação CC Órgão'!P279</f>
        <v>0</v>
      </c>
      <c r="M262">
        <f>+'TAB 1 Codificação CC Órgão'!Q279</f>
        <v>0</v>
      </c>
      <c r="P262" s="129" t="str">
        <f>+'TAB 1 Codificação CC Órgão'!J279</f>
        <v>A</v>
      </c>
      <c r="Q262">
        <f t="shared" si="8"/>
        <v>0</v>
      </c>
    </row>
    <row r="263" spans="1:17">
      <c r="A263" t="str">
        <f t="shared" si="9"/>
        <v>-</v>
      </c>
      <c r="C263" t="str">
        <f>IF('TAB 1 Codificação CC Órgão'!A280='TAB 1 Codificação CC Órgão'!$A$20,"-",'TAB 1 Codificação CC Órgão'!A280)</f>
        <v>-</v>
      </c>
      <c r="D263">
        <f>+'TAB 1 Codificação CC Órgão'!I280</f>
        <v>0</v>
      </c>
      <c r="E263" t="str">
        <f>+'TAB 1 Codificação CC Órgão'!K280</f>
        <v>-</v>
      </c>
      <c r="H263">
        <f>+'TAB 1 Codificação CC Órgão'!M281</f>
        <v>0</v>
      </c>
      <c r="I263">
        <f>+'TAB 1 Codificação CC Órgão'!L280</f>
        <v>0</v>
      </c>
      <c r="J263">
        <f>+'TAB 1 Codificação CC Órgão'!N280</f>
        <v>0</v>
      </c>
      <c r="K263">
        <f>+'TAB 1 Codificação CC Órgão'!O280</f>
        <v>0</v>
      </c>
      <c r="L263">
        <f>+'TAB 1 Codificação CC Órgão'!P280</f>
        <v>0</v>
      </c>
      <c r="M263">
        <f>+'TAB 1 Codificação CC Órgão'!Q280</f>
        <v>0</v>
      </c>
      <c r="P263" s="129" t="str">
        <f>+'TAB 1 Codificação CC Órgão'!J280</f>
        <v>A</v>
      </c>
      <c r="Q263">
        <f t="shared" si="8"/>
        <v>0</v>
      </c>
    </row>
    <row r="264" spans="1:17">
      <c r="A264" t="str">
        <f t="shared" si="9"/>
        <v>-</v>
      </c>
      <c r="C264" t="str">
        <f>IF('TAB 1 Codificação CC Órgão'!A281='TAB 1 Codificação CC Órgão'!$A$20,"-",'TAB 1 Codificação CC Órgão'!A281)</f>
        <v>-</v>
      </c>
      <c r="D264">
        <f>+'TAB 1 Codificação CC Órgão'!I281</f>
        <v>0</v>
      </c>
      <c r="E264" t="str">
        <f>+'TAB 1 Codificação CC Órgão'!K281</f>
        <v>-</v>
      </c>
      <c r="H264">
        <f>+'TAB 1 Codificação CC Órgão'!M282</f>
        <v>0</v>
      </c>
      <c r="I264">
        <f>+'TAB 1 Codificação CC Órgão'!L281</f>
        <v>0</v>
      </c>
      <c r="J264">
        <f>+'TAB 1 Codificação CC Órgão'!N281</f>
        <v>0</v>
      </c>
      <c r="K264">
        <f>+'TAB 1 Codificação CC Órgão'!O281</f>
        <v>0</v>
      </c>
      <c r="L264">
        <f>+'TAB 1 Codificação CC Órgão'!P281</f>
        <v>0</v>
      </c>
      <c r="M264">
        <f>+'TAB 1 Codificação CC Órgão'!Q281</f>
        <v>0</v>
      </c>
      <c r="P264" s="129" t="str">
        <f>+'TAB 1 Codificação CC Órgão'!J281</f>
        <v>A</v>
      </c>
      <c r="Q264">
        <f t="shared" si="8"/>
        <v>0</v>
      </c>
    </row>
    <row r="265" spans="1:17">
      <c r="A265" t="str">
        <f t="shared" si="9"/>
        <v>-</v>
      </c>
      <c r="C265" t="str">
        <f>IF('TAB 1 Codificação CC Órgão'!A282='TAB 1 Codificação CC Órgão'!$A$20,"-",'TAB 1 Codificação CC Órgão'!A282)</f>
        <v>-</v>
      </c>
      <c r="D265">
        <f>+'TAB 1 Codificação CC Órgão'!I282</f>
        <v>0</v>
      </c>
      <c r="E265" t="str">
        <f>+'TAB 1 Codificação CC Órgão'!K282</f>
        <v>-</v>
      </c>
      <c r="H265">
        <f>+'TAB 1 Codificação CC Órgão'!M283</f>
        <v>0</v>
      </c>
      <c r="I265">
        <f>+'TAB 1 Codificação CC Órgão'!L282</f>
        <v>0</v>
      </c>
      <c r="J265">
        <f>+'TAB 1 Codificação CC Órgão'!N282</f>
        <v>0</v>
      </c>
      <c r="K265">
        <f>+'TAB 1 Codificação CC Órgão'!O282</f>
        <v>0</v>
      </c>
      <c r="L265">
        <f>+'TAB 1 Codificação CC Órgão'!P282</f>
        <v>0</v>
      </c>
      <c r="M265">
        <f>+'TAB 1 Codificação CC Órgão'!Q282</f>
        <v>0</v>
      </c>
      <c r="P265" s="129" t="str">
        <f>+'TAB 1 Codificação CC Órgão'!J282</f>
        <v>A</v>
      </c>
      <c r="Q265">
        <f t="shared" si="8"/>
        <v>0</v>
      </c>
    </row>
    <row r="266" spans="1:17">
      <c r="A266" t="str">
        <f t="shared" si="9"/>
        <v>-</v>
      </c>
      <c r="C266" t="str">
        <f>IF('TAB 1 Codificação CC Órgão'!A283='TAB 1 Codificação CC Órgão'!$A$20,"-",'TAB 1 Codificação CC Órgão'!A283)</f>
        <v>-</v>
      </c>
      <c r="D266">
        <f>+'TAB 1 Codificação CC Órgão'!I283</f>
        <v>0</v>
      </c>
      <c r="E266" t="str">
        <f>+'TAB 1 Codificação CC Órgão'!K283</f>
        <v>-</v>
      </c>
      <c r="H266">
        <f>+'TAB 1 Codificação CC Órgão'!M284</f>
        <v>0</v>
      </c>
      <c r="I266">
        <f>+'TAB 1 Codificação CC Órgão'!L283</f>
        <v>0</v>
      </c>
      <c r="J266">
        <f>+'TAB 1 Codificação CC Órgão'!N283</f>
        <v>0</v>
      </c>
      <c r="K266">
        <f>+'TAB 1 Codificação CC Órgão'!O283</f>
        <v>0</v>
      </c>
      <c r="L266">
        <f>+'TAB 1 Codificação CC Órgão'!P283</f>
        <v>0</v>
      </c>
      <c r="M266">
        <f>+'TAB 1 Codificação CC Órgão'!Q283</f>
        <v>0</v>
      </c>
      <c r="P266" s="129" t="str">
        <f>+'TAB 1 Codificação CC Órgão'!J283</f>
        <v>A</v>
      </c>
      <c r="Q266">
        <f t="shared" si="8"/>
        <v>0</v>
      </c>
    </row>
    <row r="267" spans="1:17">
      <c r="A267" t="str">
        <f t="shared" si="9"/>
        <v>-</v>
      </c>
      <c r="C267" t="str">
        <f>IF('TAB 1 Codificação CC Órgão'!A284='TAB 1 Codificação CC Órgão'!$A$20,"-",'TAB 1 Codificação CC Órgão'!A284)</f>
        <v>-</v>
      </c>
      <c r="D267">
        <f>+'TAB 1 Codificação CC Órgão'!I284</f>
        <v>0</v>
      </c>
      <c r="E267" t="str">
        <f>+'TAB 1 Codificação CC Órgão'!K284</f>
        <v>-</v>
      </c>
      <c r="H267">
        <f>+'TAB 1 Codificação CC Órgão'!M285</f>
        <v>0</v>
      </c>
      <c r="I267">
        <f>+'TAB 1 Codificação CC Órgão'!L284</f>
        <v>0</v>
      </c>
      <c r="J267">
        <f>+'TAB 1 Codificação CC Órgão'!N284</f>
        <v>0</v>
      </c>
      <c r="K267">
        <f>+'TAB 1 Codificação CC Órgão'!O284</f>
        <v>0</v>
      </c>
      <c r="L267">
        <f>+'TAB 1 Codificação CC Órgão'!P284</f>
        <v>0</v>
      </c>
      <c r="M267">
        <f>+'TAB 1 Codificação CC Órgão'!Q284</f>
        <v>0</v>
      </c>
      <c r="P267" s="129" t="str">
        <f>+'TAB 1 Codificação CC Órgão'!J284</f>
        <v>A</v>
      </c>
      <c r="Q267">
        <f t="shared" si="8"/>
        <v>0</v>
      </c>
    </row>
    <row r="268" spans="1:17">
      <c r="A268" t="str">
        <f t="shared" si="9"/>
        <v>-</v>
      </c>
      <c r="C268" t="str">
        <f>IF('TAB 1 Codificação CC Órgão'!A285='TAB 1 Codificação CC Órgão'!$A$20,"-",'TAB 1 Codificação CC Órgão'!A285)</f>
        <v>-</v>
      </c>
      <c r="D268">
        <f>+'TAB 1 Codificação CC Órgão'!I285</f>
        <v>0</v>
      </c>
      <c r="E268" t="str">
        <f>+'TAB 1 Codificação CC Órgão'!K285</f>
        <v>-</v>
      </c>
      <c r="H268">
        <f>+'TAB 1 Codificação CC Órgão'!M286</f>
        <v>0</v>
      </c>
      <c r="I268">
        <f>+'TAB 1 Codificação CC Órgão'!L285</f>
        <v>0</v>
      </c>
      <c r="J268">
        <f>+'TAB 1 Codificação CC Órgão'!N285</f>
        <v>0</v>
      </c>
      <c r="K268">
        <f>+'TAB 1 Codificação CC Órgão'!O285</f>
        <v>0</v>
      </c>
      <c r="L268">
        <f>+'TAB 1 Codificação CC Órgão'!P285</f>
        <v>0</v>
      </c>
      <c r="M268">
        <f>+'TAB 1 Codificação CC Órgão'!Q285</f>
        <v>0</v>
      </c>
      <c r="P268" s="129" t="str">
        <f>+'TAB 1 Codificação CC Órgão'!J285</f>
        <v>A</v>
      </c>
      <c r="Q268">
        <f t="shared" si="8"/>
        <v>0</v>
      </c>
    </row>
    <row r="269" spans="1:17">
      <c r="A269" t="str">
        <f t="shared" si="9"/>
        <v>-</v>
      </c>
      <c r="C269" t="str">
        <f>IF('TAB 1 Codificação CC Órgão'!A286='TAB 1 Codificação CC Órgão'!$A$20,"-",'TAB 1 Codificação CC Órgão'!A286)</f>
        <v>-</v>
      </c>
      <c r="D269">
        <f>+'TAB 1 Codificação CC Órgão'!I286</f>
        <v>0</v>
      </c>
      <c r="E269" t="str">
        <f>+'TAB 1 Codificação CC Órgão'!K286</f>
        <v>-</v>
      </c>
      <c r="H269">
        <f>+'TAB 1 Codificação CC Órgão'!M287</f>
        <v>0</v>
      </c>
      <c r="I269">
        <f>+'TAB 1 Codificação CC Órgão'!L286</f>
        <v>0</v>
      </c>
      <c r="J269">
        <f>+'TAB 1 Codificação CC Órgão'!N286</f>
        <v>0</v>
      </c>
      <c r="K269">
        <f>+'TAB 1 Codificação CC Órgão'!O286</f>
        <v>0</v>
      </c>
      <c r="L269">
        <f>+'TAB 1 Codificação CC Órgão'!P286</f>
        <v>0</v>
      </c>
      <c r="M269">
        <f>+'TAB 1 Codificação CC Órgão'!Q286</f>
        <v>0</v>
      </c>
      <c r="P269" s="129" t="str">
        <f>+'TAB 1 Codificação CC Órgão'!J286</f>
        <v>A</v>
      </c>
      <c r="Q269">
        <f t="shared" si="8"/>
        <v>0</v>
      </c>
    </row>
    <row r="270" spans="1:17">
      <c r="A270" t="str">
        <f t="shared" si="9"/>
        <v>-</v>
      </c>
      <c r="C270" t="str">
        <f>IF('TAB 1 Codificação CC Órgão'!A287='TAB 1 Codificação CC Órgão'!$A$20,"-",'TAB 1 Codificação CC Órgão'!A287)</f>
        <v>-</v>
      </c>
      <c r="D270">
        <f>+'TAB 1 Codificação CC Órgão'!I287</f>
        <v>0</v>
      </c>
      <c r="E270" t="str">
        <f>+'TAB 1 Codificação CC Órgão'!K287</f>
        <v>-</v>
      </c>
      <c r="H270">
        <f>+'TAB 1 Codificação CC Órgão'!M288</f>
        <v>0</v>
      </c>
      <c r="I270">
        <f>+'TAB 1 Codificação CC Órgão'!L287</f>
        <v>0</v>
      </c>
      <c r="J270">
        <f>+'TAB 1 Codificação CC Órgão'!N287</f>
        <v>0</v>
      </c>
      <c r="K270">
        <f>+'TAB 1 Codificação CC Órgão'!O287</f>
        <v>0</v>
      </c>
      <c r="L270">
        <f>+'TAB 1 Codificação CC Órgão'!P287</f>
        <v>0</v>
      </c>
      <c r="M270">
        <f>+'TAB 1 Codificação CC Órgão'!Q287</f>
        <v>0</v>
      </c>
      <c r="P270" s="129" t="str">
        <f>+'TAB 1 Codificação CC Órgão'!J287</f>
        <v>A</v>
      </c>
      <c r="Q270">
        <f t="shared" si="8"/>
        <v>0</v>
      </c>
    </row>
    <row r="271" spans="1:17">
      <c r="A271" t="str">
        <f t="shared" si="9"/>
        <v>-</v>
      </c>
      <c r="C271" t="str">
        <f>IF('TAB 1 Codificação CC Órgão'!A288='TAB 1 Codificação CC Órgão'!$A$20,"-",'TAB 1 Codificação CC Órgão'!A288)</f>
        <v>-</v>
      </c>
      <c r="D271">
        <f>+'TAB 1 Codificação CC Órgão'!I288</f>
        <v>0</v>
      </c>
      <c r="E271" t="str">
        <f>+'TAB 1 Codificação CC Órgão'!K288</f>
        <v>-</v>
      </c>
      <c r="H271">
        <f>+'TAB 1 Codificação CC Órgão'!M289</f>
        <v>0</v>
      </c>
      <c r="I271">
        <f>+'TAB 1 Codificação CC Órgão'!L288</f>
        <v>0</v>
      </c>
      <c r="J271">
        <f>+'TAB 1 Codificação CC Órgão'!N288</f>
        <v>0</v>
      </c>
      <c r="K271">
        <f>+'TAB 1 Codificação CC Órgão'!O288</f>
        <v>0</v>
      </c>
      <c r="L271">
        <f>+'TAB 1 Codificação CC Órgão'!P288</f>
        <v>0</v>
      </c>
      <c r="M271">
        <f>+'TAB 1 Codificação CC Órgão'!Q288</f>
        <v>0</v>
      </c>
      <c r="P271" s="129" t="str">
        <f>+'TAB 1 Codificação CC Órgão'!J288</f>
        <v>A</v>
      </c>
      <c r="Q271">
        <f t="shared" si="8"/>
        <v>0</v>
      </c>
    </row>
    <row r="272" spans="1:17">
      <c r="A272" t="str">
        <f t="shared" si="9"/>
        <v>-</v>
      </c>
      <c r="C272" t="str">
        <f>IF('TAB 1 Codificação CC Órgão'!A289='TAB 1 Codificação CC Órgão'!$A$20,"-",'TAB 1 Codificação CC Órgão'!A289)</f>
        <v>-</v>
      </c>
      <c r="D272">
        <f>+'TAB 1 Codificação CC Órgão'!I289</f>
        <v>0</v>
      </c>
      <c r="E272" t="str">
        <f>+'TAB 1 Codificação CC Órgão'!K289</f>
        <v>-</v>
      </c>
      <c r="H272">
        <f>+'TAB 1 Codificação CC Órgão'!M290</f>
        <v>0</v>
      </c>
      <c r="I272">
        <f>+'TAB 1 Codificação CC Órgão'!L289</f>
        <v>0</v>
      </c>
      <c r="J272">
        <f>+'TAB 1 Codificação CC Órgão'!N289</f>
        <v>0</v>
      </c>
      <c r="K272">
        <f>+'TAB 1 Codificação CC Órgão'!O289</f>
        <v>0</v>
      </c>
      <c r="L272">
        <f>+'TAB 1 Codificação CC Órgão'!P289</f>
        <v>0</v>
      </c>
      <c r="M272">
        <f>+'TAB 1 Codificação CC Órgão'!Q289</f>
        <v>0</v>
      </c>
      <c r="P272" s="129" t="str">
        <f>+'TAB 1 Codificação CC Órgão'!J289</f>
        <v>A</v>
      </c>
      <c r="Q272">
        <f t="shared" si="8"/>
        <v>0</v>
      </c>
    </row>
    <row r="273" spans="1:17">
      <c r="A273" t="str">
        <f t="shared" si="9"/>
        <v>-</v>
      </c>
      <c r="C273" t="str">
        <f>IF('TAB 1 Codificação CC Órgão'!A290='TAB 1 Codificação CC Órgão'!$A$20,"-",'TAB 1 Codificação CC Órgão'!A290)</f>
        <v>-</v>
      </c>
      <c r="D273">
        <f>+'TAB 1 Codificação CC Órgão'!I290</f>
        <v>0</v>
      </c>
      <c r="E273" t="str">
        <f>+'TAB 1 Codificação CC Órgão'!K290</f>
        <v>-</v>
      </c>
      <c r="H273">
        <f>+'TAB 1 Codificação CC Órgão'!M291</f>
        <v>0</v>
      </c>
      <c r="I273">
        <f>+'TAB 1 Codificação CC Órgão'!L290</f>
        <v>0</v>
      </c>
      <c r="J273">
        <f>+'TAB 1 Codificação CC Órgão'!N290</f>
        <v>0</v>
      </c>
      <c r="K273">
        <f>+'TAB 1 Codificação CC Órgão'!O290</f>
        <v>0</v>
      </c>
      <c r="L273">
        <f>+'TAB 1 Codificação CC Órgão'!P290</f>
        <v>0</v>
      </c>
      <c r="M273">
        <f>+'TAB 1 Codificação CC Órgão'!Q290</f>
        <v>0</v>
      </c>
      <c r="P273" s="129" t="str">
        <f>+'TAB 1 Codificação CC Órgão'!J290</f>
        <v>A</v>
      </c>
      <c r="Q273">
        <f t="shared" si="8"/>
        <v>0</v>
      </c>
    </row>
    <row r="274" spans="1:17">
      <c r="A274" t="str">
        <f t="shared" si="9"/>
        <v>-</v>
      </c>
      <c r="C274" t="str">
        <f>IF('TAB 1 Codificação CC Órgão'!A291='TAB 1 Codificação CC Órgão'!$A$20,"-",'TAB 1 Codificação CC Órgão'!A291)</f>
        <v>-</v>
      </c>
      <c r="D274">
        <f>+'TAB 1 Codificação CC Órgão'!I291</f>
        <v>0</v>
      </c>
      <c r="E274" t="str">
        <f>+'TAB 1 Codificação CC Órgão'!K291</f>
        <v>-</v>
      </c>
      <c r="H274">
        <f>+'TAB 1 Codificação CC Órgão'!M292</f>
        <v>0</v>
      </c>
      <c r="I274">
        <f>+'TAB 1 Codificação CC Órgão'!L291</f>
        <v>0</v>
      </c>
      <c r="J274">
        <f>+'TAB 1 Codificação CC Órgão'!N291</f>
        <v>0</v>
      </c>
      <c r="K274">
        <f>+'TAB 1 Codificação CC Órgão'!O291</f>
        <v>0</v>
      </c>
      <c r="L274">
        <f>+'TAB 1 Codificação CC Órgão'!P291</f>
        <v>0</v>
      </c>
      <c r="M274">
        <f>+'TAB 1 Codificação CC Órgão'!Q291</f>
        <v>0</v>
      </c>
      <c r="P274" s="129" t="str">
        <f>+'TAB 1 Codificação CC Órgão'!J291</f>
        <v>A</v>
      </c>
      <c r="Q274">
        <f t="shared" si="8"/>
        <v>0</v>
      </c>
    </row>
    <row r="275" spans="1:17">
      <c r="A275" t="str">
        <f t="shared" si="9"/>
        <v>-</v>
      </c>
      <c r="C275" t="str">
        <f>IF('TAB 1 Codificação CC Órgão'!A292='TAB 1 Codificação CC Órgão'!$A$20,"-",'TAB 1 Codificação CC Órgão'!A292)</f>
        <v>-</v>
      </c>
      <c r="D275">
        <f>+'TAB 1 Codificação CC Órgão'!I292</f>
        <v>0</v>
      </c>
      <c r="E275" t="str">
        <f>+'TAB 1 Codificação CC Órgão'!K292</f>
        <v>-</v>
      </c>
      <c r="H275">
        <f>+'TAB 1 Codificação CC Órgão'!M293</f>
        <v>0</v>
      </c>
      <c r="I275">
        <f>+'TAB 1 Codificação CC Órgão'!L292</f>
        <v>0</v>
      </c>
      <c r="J275">
        <f>+'TAB 1 Codificação CC Órgão'!N292</f>
        <v>0</v>
      </c>
      <c r="K275">
        <f>+'TAB 1 Codificação CC Órgão'!O292</f>
        <v>0</v>
      </c>
      <c r="L275">
        <f>+'TAB 1 Codificação CC Órgão'!P292</f>
        <v>0</v>
      </c>
      <c r="M275">
        <f>+'TAB 1 Codificação CC Órgão'!Q292</f>
        <v>0</v>
      </c>
      <c r="P275" s="129" t="str">
        <f>+'TAB 1 Codificação CC Órgão'!J292</f>
        <v>A</v>
      </c>
      <c r="Q275">
        <f t="shared" si="8"/>
        <v>0</v>
      </c>
    </row>
    <row r="276" spans="1:17">
      <c r="A276" t="str">
        <f t="shared" si="9"/>
        <v>-</v>
      </c>
      <c r="C276" t="str">
        <f>IF('TAB 1 Codificação CC Órgão'!A293='TAB 1 Codificação CC Órgão'!$A$20,"-",'TAB 1 Codificação CC Órgão'!A293)</f>
        <v>-</v>
      </c>
      <c r="D276">
        <f>+'TAB 1 Codificação CC Órgão'!I293</f>
        <v>0</v>
      </c>
      <c r="E276" t="str">
        <f>+'TAB 1 Codificação CC Órgão'!K293</f>
        <v>-</v>
      </c>
      <c r="H276">
        <f>+'TAB 1 Codificação CC Órgão'!M294</f>
        <v>0</v>
      </c>
      <c r="I276">
        <f>+'TAB 1 Codificação CC Órgão'!L293</f>
        <v>0</v>
      </c>
      <c r="J276">
        <f>+'TAB 1 Codificação CC Órgão'!N293</f>
        <v>0</v>
      </c>
      <c r="K276">
        <f>+'TAB 1 Codificação CC Órgão'!O293</f>
        <v>0</v>
      </c>
      <c r="L276">
        <f>+'TAB 1 Codificação CC Órgão'!P293</f>
        <v>0</v>
      </c>
      <c r="M276">
        <f>+'TAB 1 Codificação CC Órgão'!Q293</f>
        <v>0</v>
      </c>
      <c r="P276" s="129" t="str">
        <f>+'TAB 1 Codificação CC Órgão'!J293</f>
        <v>A</v>
      </c>
      <c r="Q276">
        <f t="shared" si="8"/>
        <v>0</v>
      </c>
    </row>
    <row r="277" spans="1:17">
      <c r="A277" t="str">
        <f t="shared" si="9"/>
        <v>-</v>
      </c>
      <c r="C277" t="str">
        <f>IF('TAB 1 Codificação CC Órgão'!A294='TAB 1 Codificação CC Órgão'!$A$20,"-",'TAB 1 Codificação CC Órgão'!A294)</f>
        <v>-</v>
      </c>
      <c r="D277">
        <f>+'TAB 1 Codificação CC Órgão'!I294</f>
        <v>0</v>
      </c>
      <c r="E277" t="str">
        <f>+'TAB 1 Codificação CC Órgão'!K294</f>
        <v>-</v>
      </c>
      <c r="H277">
        <f>+'TAB 1 Codificação CC Órgão'!M295</f>
        <v>0</v>
      </c>
      <c r="I277">
        <f>+'TAB 1 Codificação CC Órgão'!L294</f>
        <v>0</v>
      </c>
      <c r="J277">
        <f>+'TAB 1 Codificação CC Órgão'!N294</f>
        <v>0</v>
      </c>
      <c r="K277">
        <f>+'TAB 1 Codificação CC Órgão'!O294</f>
        <v>0</v>
      </c>
      <c r="L277">
        <f>+'TAB 1 Codificação CC Órgão'!P294</f>
        <v>0</v>
      </c>
      <c r="M277">
        <f>+'TAB 1 Codificação CC Órgão'!Q294</f>
        <v>0</v>
      </c>
      <c r="P277" s="129" t="str">
        <f>+'TAB 1 Codificação CC Órgão'!J294</f>
        <v>A</v>
      </c>
      <c r="Q277">
        <f t="shared" si="8"/>
        <v>0</v>
      </c>
    </row>
    <row r="278" spans="1:17">
      <c r="A278" t="str">
        <f t="shared" si="9"/>
        <v>-</v>
      </c>
      <c r="C278" t="str">
        <f>IF('TAB 1 Codificação CC Órgão'!A295='TAB 1 Codificação CC Órgão'!$A$20,"-",'TAB 1 Codificação CC Órgão'!A295)</f>
        <v>-</v>
      </c>
      <c r="D278">
        <f>+'TAB 1 Codificação CC Órgão'!I295</f>
        <v>0</v>
      </c>
      <c r="E278" t="str">
        <f>+'TAB 1 Codificação CC Órgão'!K295</f>
        <v>-</v>
      </c>
      <c r="H278">
        <f>+'TAB 1 Codificação CC Órgão'!M296</f>
        <v>0</v>
      </c>
      <c r="I278">
        <f>+'TAB 1 Codificação CC Órgão'!L295</f>
        <v>0</v>
      </c>
      <c r="J278">
        <f>+'TAB 1 Codificação CC Órgão'!N295</f>
        <v>0</v>
      </c>
      <c r="K278">
        <f>+'TAB 1 Codificação CC Órgão'!O295</f>
        <v>0</v>
      </c>
      <c r="L278">
        <f>+'TAB 1 Codificação CC Órgão'!P295</f>
        <v>0</v>
      </c>
      <c r="M278">
        <f>+'TAB 1 Codificação CC Órgão'!Q295</f>
        <v>0</v>
      </c>
      <c r="P278" s="129" t="str">
        <f>+'TAB 1 Codificação CC Órgão'!J295</f>
        <v>A</v>
      </c>
      <c r="Q278">
        <f t="shared" si="8"/>
        <v>0</v>
      </c>
    </row>
    <row r="279" spans="1:17">
      <c r="A279" t="str">
        <f t="shared" si="9"/>
        <v>-</v>
      </c>
      <c r="C279" t="str">
        <f>IF('TAB 1 Codificação CC Órgão'!A296='TAB 1 Codificação CC Órgão'!$A$20,"-",'TAB 1 Codificação CC Órgão'!A296)</f>
        <v>-</v>
      </c>
      <c r="D279">
        <f>+'TAB 1 Codificação CC Órgão'!I296</f>
        <v>0</v>
      </c>
      <c r="E279" t="str">
        <f>+'TAB 1 Codificação CC Órgão'!K296</f>
        <v>-</v>
      </c>
      <c r="H279">
        <f>+'TAB 1 Codificação CC Órgão'!M297</f>
        <v>0</v>
      </c>
      <c r="I279">
        <f>+'TAB 1 Codificação CC Órgão'!L296</f>
        <v>0</v>
      </c>
      <c r="J279">
        <f>+'TAB 1 Codificação CC Órgão'!N296</f>
        <v>0</v>
      </c>
      <c r="K279">
        <f>+'TAB 1 Codificação CC Órgão'!O296</f>
        <v>0</v>
      </c>
      <c r="L279">
        <f>+'TAB 1 Codificação CC Órgão'!P296</f>
        <v>0</v>
      </c>
      <c r="M279">
        <f>+'TAB 1 Codificação CC Órgão'!Q296</f>
        <v>0</v>
      </c>
      <c r="P279" s="129" t="str">
        <f>+'TAB 1 Codificação CC Órgão'!J296</f>
        <v>A</v>
      </c>
      <c r="Q279">
        <f t="shared" si="8"/>
        <v>0</v>
      </c>
    </row>
    <row r="280" spans="1:17">
      <c r="A280" t="str">
        <f t="shared" si="9"/>
        <v>-</v>
      </c>
      <c r="C280" t="str">
        <f>IF('TAB 1 Codificação CC Órgão'!A297='TAB 1 Codificação CC Órgão'!$A$20,"-",'TAB 1 Codificação CC Órgão'!A297)</f>
        <v>-</v>
      </c>
      <c r="D280">
        <f>+'TAB 1 Codificação CC Órgão'!I297</f>
        <v>0</v>
      </c>
      <c r="E280" t="str">
        <f>+'TAB 1 Codificação CC Órgão'!K297</f>
        <v>-</v>
      </c>
      <c r="H280">
        <f>+'TAB 1 Codificação CC Órgão'!M298</f>
        <v>0</v>
      </c>
      <c r="I280">
        <f>+'TAB 1 Codificação CC Órgão'!L297</f>
        <v>0</v>
      </c>
      <c r="J280">
        <f>+'TAB 1 Codificação CC Órgão'!N297</f>
        <v>0</v>
      </c>
      <c r="K280">
        <f>+'TAB 1 Codificação CC Órgão'!O297</f>
        <v>0</v>
      </c>
      <c r="L280">
        <f>+'TAB 1 Codificação CC Órgão'!P297</f>
        <v>0</v>
      </c>
      <c r="M280">
        <f>+'TAB 1 Codificação CC Órgão'!Q297</f>
        <v>0</v>
      </c>
      <c r="P280" s="129" t="str">
        <f>+'TAB 1 Codificação CC Órgão'!J297</f>
        <v>A</v>
      </c>
      <c r="Q280">
        <f t="shared" si="8"/>
        <v>0</v>
      </c>
    </row>
    <row r="281" spans="1:17">
      <c r="A281" t="str">
        <f t="shared" si="9"/>
        <v>-</v>
      </c>
      <c r="C281" t="str">
        <f>IF('TAB 1 Codificação CC Órgão'!A298='TAB 1 Codificação CC Órgão'!$A$20,"-",'TAB 1 Codificação CC Órgão'!A298)</f>
        <v>-</v>
      </c>
      <c r="D281">
        <f>+'TAB 1 Codificação CC Órgão'!I298</f>
        <v>0</v>
      </c>
      <c r="E281" t="str">
        <f>+'TAB 1 Codificação CC Órgão'!K298</f>
        <v>-</v>
      </c>
      <c r="H281">
        <f>+'TAB 1 Codificação CC Órgão'!M299</f>
        <v>0</v>
      </c>
      <c r="I281">
        <f>+'TAB 1 Codificação CC Órgão'!L298</f>
        <v>0</v>
      </c>
      <c r="J281">
        <f>+'TAB 1 Codificação CC Órgão'!N298</f>
        <v>0</v>
      </c>
      <c r="K281">
        <f>+'TAB 1 Codificação CC Órgão'!O298</f>
        <v>0</v>
      </c>
      <c r="L281">
        <f>+'TAB 1 Codificação CC Órgão'!P298</f>
        <v>0</v>
      </c>
      <c r="M281">
        <f>+'TAB 1 Codificação CC Órgão'!Q298</f>
        <v>0</v>
      </c>
      <c r="P281" s="129" t="str">
        <f>+'TAB 1 Codificação CC Órgão'!J298</f>
        <v>A</v>
      </c>
      <c r="Q281">
        <f t="shared" si="8"/>
        <v>0</v>
      </c>
    </row>
    <row r="282" spans="1:17">
      <c r="A282" t="str">
        <f t="shared" si="9"/>
        <v>-</v>
      </c>
      <c r="C282" t="str">
        <f>IF('TAB 1 Codificação CC Órgão'!A299='TAB 1 Codificação CC Órgão'!$A$20,"-",'TAB 1 Codificação CC Órgão'!A299)</f>
        <v>-</v>
      </c>
      <c r="D282">
        <f>+'TAB 1 Codificação CC Órgão'!I299</f>
        <v>0</v>
      </c>
      <c r="E282" t="str">
        <f>+'TAB 1 Codificação CC Órgão'!K299</f>
        <v>-</v>
      </c>
      <c r="H282">
        <f>+'TAB 1 Codificação CC Órgão'!M300</f>
        <v>0</v>
      </c>
      <c r="I282">
        <f>+'TAB 1 Codificação CC Órgão'!L299</f>
        <v>0</v>
      </c>
      <c r="J282">
        <f>+'TAB 1 Codificação CC Órgão'!N299</f>
        <v>0</v>
      </c>
      <c r="K282">
        <f>+'TAB 1 Codificação CC Órgão'!O299</f>
        <v>0</v>
      </c>
      <c r="L282">
        <f>+'TAB 1 Codificação CC Órgão'!P299</f>
        <v>0</v>
      </c>
      <c r="M282">
        <f>+'TAB 1 Codificação CC Órgão'!Q299</f>
        <v>0</v>
      </c>
      <c r="P282" s="129" t="str">
        <f>+'TAB 1 Codificação CC Órgão'!J299</f>
        <v>A</v>
      </c>
      <c r="Q282">
        <f t="shared" si="8"/>
        <v>0</v>
      </c>
    </row>
    <row r="283" spans="1:17">
      <c r="A283" t="str">
        <f t="shared" si="9"/>
        <v>-</v>
      </c>
      <c r="C283" t="str">
        <f>IF('TAB 1 Codificação CC Órgão'!A300='TAB 1 Codificação CC Órgão'!$A$20,"-",'TAB 1 Codificação CC Órgão'!A300)</f>
        <v>-</v>
      </c>
      <c r="D283">
        <f>+'TAB 1 Codificação CC Órgão'!I300</f>
        <v>0</v>
      </c>
      <c r="E283" t="str">
        <f>+'TAB 1 Codificação CC Órgão'!K300</f>
        <v>-</v>
      </c>
      <c r="H283">
        <f>+'TAB 1 Codificação CC Órgão'!M301</f>
        <v>0</v>
      </c>
      <c r="I283">
        <f>+'TAB 1 Codificação CC Órgão'!L300</f>
        <v>0</v>
      </c>
      <c r="J283">
        <f>+'TAB 1 Codificação CC Órgão'!N300</f>
        <v>0</v>
      </c>
      <c r="K283">
        <f>+'TAB 1 Codificação CC Órgão'!O300</f>
        <v>0</v>
      </c>
      <c r="L283">
        <f>+'TAB 1 Codificação CC Órgão'!P300</f>
        <v>0</v>
      </c>
      <c r="M283">
        <f>+'TAB 1 Codificação CC Órgão'!Q300</f>
        <v>0</v>
      </c>
      <c r="P283" s="129" t="str">
        <f>+'TAB 1 Codificação CC Órgão'!J300</f>
        <v>A</v>
      </c>
      <c r="Q283">
        <f t="shared" si="8"/>
        <v>0</v>
      </c>
    </row>
    <row r="284" spans="1:17">
      <c r="A284" t="str">
        <f t="shared" si="9"/>
        <v>-</v>
      </c>
      <c r="C284" t="str">
        <f>IF('TAB 1 Codificação CC Órgão'!A301='TAB 1 Codificação CC Órgão'!$A$20,"-",'TAB 1 Codificação CC Órgão'!A301)</f>
        <v>-</v>
      </c>
      <c r="D284">
        <f>+'TAB 1 Codificação CC Órgão'!I301</f>
        <v>0</v>
      </c>
      <c r="E284" t="str">
        <f>+'TAB 1 Codificação CC Órgão'!K301</f>
        <v>-</v>
      </c>
      <c r="H284">
        <f>+'TAB 1 Codificação CC Órgão'!M302</f>
        <v>0</v>
      </c>
      <c r="I284">
        <f>+'TAB 1 Codificação CC Órgão'!L301</f>
        <v>0</v>
      </c>
      <c r="J284">
        <f>+'TAB 1 Codificação CC Órgão'!N301</f>
        <v>0</v>
      </c>
      <c r="K284">
        <f>+'TAB 1 Codificação CC Órgão'!O301</f>
        <v>0</v>
      </c>
      <c r="L284">
        <f>+'TAB 1 Codificação CC Órgão'!P301</f>
        <v>0</v>
      </c>
      <c r="M284">
        <f>+'TAB 1 Codificação CC Órgão'!Q301</f>
        <v>0</v>
      </c>
      <c r="P284" s="129" t="str">
        <f>+'TAB 1 Codificação CC Órgão'!J301</f>
        <v>A</v>
      </c>
      <c r="Q284">
        <f t="shared" si="8"/>
        <v>0</v>
      </c>
    </row>
    <row r="285" spans="1:17">
      <c r="A285" t="str">
        <f t="shared" si="9"/>
        <v>-</v>
      </c>
      <c r="C285" t="str">
        <f>IF('TAB 1 Codificação CC Órgão'!A302='TAB 1 Codificação CC Órgão'!$A$20,"-",'TAB 1 Codificação CC Órgão'!A302)</f>
        <v>-</v>
      </c>
      <c r="D285">
        <f>+'TAB 1 Codificação CC Órgão'!I302</f>
        <v>0</v>
      </c>
      <c r="E285" t="str">
        <f>+'TAB 1 Codificação CC Órgão'!K302</f>
        <v>-</v>
      </c>
      <c r="H285">
        <f>+'TAB 1 Codificação CC Órgão'!M303</f>
        <v>0</v>
      </c>
      <c r="I285">
        <f>+'TAB 1 Codificação CC Órgão'!L302</f>
        <v>0</v>
      </c>
      <c r="J285">
        <f>+'TAB 1 Codificação CC Órgão'!N302</f>
        <v>0</v>
      </c>
      <c r="K285">
        <f>+'TAB 1 Codificação CC Órgão'!O302</f>
        <v>0</v>
      </c>
      <c r="L285">
        <f>+'TAB 1 Codificação CC Órgão'!P302</f>
        <v>0</v>
      </c>
      <c r="M285">
        <f>+'TAB 1 Codificação CC Órgão'!Q302</f>
        <v>0</v>
      </c>
      <c r="P285" s="129" t="str">
        <f>+'TAB 1 Codificação CC Órgão'!J302</f>
        <v>A</v>
      </c>
      <c r="Q285">
        <f t="shared" si="8"/>
        <v>0</v>
      </c>
    </row>
    <row r="286" spans="1:17">
      <c r="A286" t="str">
        <f t="shared" si="9"/>
        <v>-</v>
      </c>
      <c r="C286" t="str">
        <f>IF('TAB 1 Codificação CC Órgão'!A303='TAB 1 Codificação CC Órgão'!$A$20,"-",'TAB 1 Codificação CC Órgão'!A303)</f>
        <v>-</v>
      </c>
      <c r="D286">
        <f>+'TAB 1 Codificação CC Órgão'!I303</f>
        <v>0</v>
      </c>
      <c r="E286" t="str">
        <f>+'TAB 1 Codificação CC Órgão'!K303</f>
        <v>-</v>
      </c>
      <c r="H286">
        <f>+'TAB 1 Codificação CC Órgão'!M304</f>
        <v>0</v>
      </c>
      <c r="I286">
        <f>+'TAB 1 Codificação CC Órgão'!L303</f>
        <v>0</v>
      </c>
      <c r="J286">
        <f>+'TAB 1 Codificação CC Órgão'!N303</f>
        <v>0</v>
      </c>
      <c r="K286">
        <f>+'TAB 1 Codificação CC Órgão'!O303</f>
        <v>0</v>
      </c>
      <c r="L286">
        <f>+'TAB 1 Codificação CC Órgão'!P303</f>
        <v>0</v>
      </c>
      <c r="M286">
        <f>+'TAB 1 Codificação CC Órgão'!Q303</f>
        <v>0</v>
      </c>
      <c r="P286" s="129" t="str">
        <f>+'TAB 1 Codificação CC Órgão'!J303</f>
        <v>A</v>
      </c>
      <c r="Q286">
        <f t="shared" si="8"/>
        <v>0</v>
      </c>
    </row>
    <row r="287" spans="1:17">
      <c r="A287" t="str">
        <f t="shared" si="9"/>
        <v>-</v>
      </c>
      <c r="C287" t="str">
        <f>IF('TAB 1 Codificação CC Órgão'!A304='TAB 1 Codificação CC Órgão'!$A$20,"-",'TAB 1 Codificação CC Órgão'!A304)</f>
        <v>-</v>
      </c>
      <c r="D287">
        <f>+'TAB 1 Codificação CC Órgão'!I304</f>
        <v>0</v>
      </c>
      <c r="E287" t="str">
        <f>+'TAB 1 Codificação CC Órgão'!K304</f>
        <v>-</v>
      </c>
      <c r="H287">
        <f>+'TAB 1 Codificação CC Órgão'!M305</f>
        <v>0</v>
      </c>
      <c r="I287">
        <f>+'TAB 1 Codificação CC Órgão'!L304</f>
        <v>0</v>
      </c>
      <c r="J287">
        <f>+'TAB 1 Codificação CC Órgão'!N304</f>
        <v>0</v>
      </c>
      <c r="K287">
        <f>+'TAB 1 Codificação CC Órgão'!O304</f>
        <v>0</v>
      </c>
      <c r="L287">
        <f>+'TAB 1 Codificação CC Órgão'!P304</f>
        <v>0</v>
      </c>
      <c r="M287">
        <f>+'TAB 1 Codificação CC Órgão'!Q304</f>
        <v>0</v>
      </c>
      <c r="P287" s="129" t="str">
        <f>+'TAB 1 Codificação CC Órgão'!J304</f>
        <v>A</v>
      </c>
      <c r="Q287">
        <f t="shared" si="8"/>
        <v>0</v>
      </c>
    </row>
    <row r="288" spans="1:17">
      <c r="A288" t="str">
        <f t="shared" si="9"/>
        <v>-</v>
      </c>
      <c r="C288" t="str">
        <f>IF('TAB 1 Codificação CC Órgão'!A305='TAB 1 Codificação CC Órgão'!$A$20,"-",'TAB 1 Codificação CC Órgão'!A305)</f>
        <v>-</v>
      </c>
      <c r="D288">
        <f>+'TAB 1 Codificação CC Órgão'!I305</f>
        <v>0</v>
      </c>
      <c r="E288" t="str">
        <f>+'TAB 1 Codificação CC Órgão'!K305</f>
        <v>-</v>
      </c>
      <c r="H288">
        <f>+'TAB 1 Codificação CC Órgão'!M306</f>
        <v>0</v>
      </c>
      <c r="I288">
        <f>+'TAB 1 Codificação CC Órgão'!L305</f>
        <v>0</v>
      </c>
      <c r="J288">
        <f>+'TAB 1 Codificação CC Órgão'!N305</f>
        <v>0</v>
      </c>
      <c r="K288">
        <f>+'TAB 1 Codificação CC Órgão'!O305</f>
        <v>0</v>
      </c>
      <c r="L288">
        <f>+'TAB 1 Codificação CC Órgão'!P305</f>
        <v>0</v>
      </c>
      <c r="M288">
        <f>+'TAB 1 Codificação CC Órgão'!Q305</f>
        <v>0</v>
      </c>
      <c r="P288" s="129" t="str">
        <f>+'TAB 1 Codificação CC Órgão'!J305</f>
        <v>A</v>
      </c>
      <c r="Q288">
        <f t="shared" si="8"/>
        <v>0</v>
      </c>
    </row>
    <row r="289" spans="1:17">
      <c r="A289" t="str">
        <f t="shared" si="9"/>
        <v>-</v>
      </c>
      <c r="C289" t="str">
        <f>IF('TAB 1 Codificação CC Órgão'!A306='TAB 1 Codificação CC Órgão'!$A$20,"-",'TAB 1 Codificação CC Órgão'!A306)</f>
        <v>-</v>
      </c>
      <c r="D289">
        <f>+'TAB 1 Codificação CC Órgão'!I306</f>
        <v>0</v>
      </c>
      <c r="E289" t="str">
        <f>+'TAB 1 Codificação CC Órgão'!K306</f>
        <v>-</v>
      </c>
      <c r="H289">
        <f>+'TAB 1 Codificação CC Órgão'!M307</f>
        <v>0</v>
      </c>
      <c r="I289">
        <f>+'TAB 1 Codificação CC Órgão'!L306</f>
        <v>0</v>
      </c>
      <c r="J289">
        <f>+'TAB 1 Codificação CC Órgão'!N306</f>
        <v>0</v>
      </c>
      <c r="K289">
        <f>+'TAB 1 Codificação CC Órgão'!O306</f>
        <v>0</v>
      </c>
      <c r="L289">
        <f>+'TAB 1 Codificação CC Órgão'!P306</f>
        <v>0</v>
      </c>
      <c r="M289">
        <f>+'TAB 1 Codificação CC Órgão'!Q306</f>
        <v>0</v>
      </c>
      <c r="P289" s="129" t="str">
        <f>+'TAB 1 Codificação CC Órgão'!J306</f>
        <v>A</v>
      </c>
      <c r="Q289">
        <f t="shared" si="8"/>
        <v>0</v>
      </c>
    </row>
    <row r="290" spans="1:17">
      <c r="A290" t="str">
        <f t="shared" si="9"/>
        <v>-</v>
      </c>
      <c r="C290" t="str">
        <f>IF('TAB 1 Codificação CC Órgão'!A307='TAB 1 Codificação CC Órgão'!$A$20,"-",'TAB 1 Codificação CC Órgão'!A307)</f>
        <v>-</v>
      </c>
      <c r="D290">
        <f>+'TAB 1 Codificação CC Órgão'!I307</f>
        <v>0</v>
      </c>
      <c r="E290" t="str">
        <f>+'TAB 1 Codificação CC Órgão'!K307</f>
        <v>-</v>
      </c>
      <c r="H290">
        <f>+'TAB 1 Codificação CC Órgão'!M308</f>
        <v>0</v>
      </c>
      <c r="I290">
        <f>+'TAB 1 Codificação CC Órgão'!L307</f>
        <v>0</v>
      </c>
      <c r="J290">
        <f>+'TAB 1 Codificação CC Órgão'!N307</f>
        <v>0</v>
      </c>
      <c r="K290">
        <f>+'TAB 1 Codificação CC Órgão'!O307</f>
        <v>0</v>
      </c>
      <c r="L290">
        <f>+'TAB 1 Codificação CC Órgão'!P307</f>
        <v>0</v>
      </c>
      <c r="M290">
        <f>+'TAB 1 Codificação CC Órgão'!Q307</f>
        <v>0</v>
      </c>
      <c r="P290" s="129" t="str">
        <f>+'TAB 1 Codificação CC Órgão'!J307</f>
        <v>A</v>
      </c>
      <c r="Q290">
        <f t="shared" si="8"/>
        <v>0</v>
      </c>
    </row>
    <row r="291" spans="1:17">
      <c r="A291" t="str">
        <f t="shared" si="9"/>
        <v>-</v>
      </c>
      <c r="C291" t="str">
        <f>IF('TAB 1 Codificação CC Órgão'!A308='TAB 1 Codificação CC Órgão'!$A$20,"-",'TAB 1 Codificação CC Órgão'!A308)</f>
        <v>-</v>
      </c>
      <c r="D291">
        <f>+'TAB 1 Codificação CC Órgão'!I308</f>
        <v>0</v>
      </c>
      <c r="E291" t="str">
        <f>+'TAB 1 Codificação CC Órgão'!K308</f>
        <v>-</v>
      </c>
      <c r="H291">
        <f>+'TAB 1 Codificação CC Órgão'!M309</f>
        <v>0</v>
      </c>
      <c r="I291">
        <f>+'TAB 1 Codificação CC Órgão'!L308</f>
        <v>0</v>
      </c>
      <c r="J291">
        <f>+'TAB 1 Codificação CC Órgão'!N308</f>
        <v>0</v>
      </c>
      <c r="K291">
        <f>+'TAB 1 Codificação CC Órgão'!O308</f>
        <v>0</v>
      </c>
      <c r="L291">
        <f>+'TAB 1 Codificação CC Órgão'!P308</f>
        <v>0</v>
      </c>
      <c r="M291">
        <f>+'TAB 1 Codificação CC Órgão'!Q308</f>
        <v>0</v>
      </c>
      <c r="P291" s="129" t="str">
        <f>+'TAB 1 Codificação CC Órgão'!J308</f>
        <v>A</v>
      </c>
      <c r="Q291">
        <f t="shared" si="8"/>
        <v>0</v>
      </c>
    </row>
    <row r="292" spans="1:17">
      <c r="A292" t="str">
        <f t="shared" si="9"/>
        <v>-</v>
      </c>
      <c r="C292" t="str">
        <f>IF('TAB 1 Codificação CC Órgão'!A309='TAB 1 Codificação CC Órgão'!$A$20,"-",'TAB 1 Codificação CC Órgão'!A309)</f>
        <v>-</v>
      </c>
      <c r="D292">
        <f>+'TAB 1 Codificação CC Órgão'!I309</f>
        <v>0</v>
      </c>
      <c r="E292" t="str">
        <f>+'TAB 1 Codificação CC Órgão'!K309</f>
        <v>-</v>
      </c>
      <c r="H292">
        <f>+'TAB 1 Codificação CC Órgão'!M310</f>
        <v>0</v>
      </c>
      <c r="I292">
        <f>+'TAB 1 Codificação CC Órgão'!L309</f>
        <v>0</v>
      </c>
      <c r="J292">
        <f>+'TAB 1 Codificação CC Órgão'!N309</f>
        <v>0</v>
      </c>
      <c r="K292">
        <f>+'TAB 1 Codificação CC Órgão'!O309</f>
        <v>0</v>
      </c>
      <c r="L292">
        <f>+'TAB 1 Codificação CC Órgão'!P309</f>
        <v>0</v>
      </c>
      <c r="M292">
        <f>+'TAB 1 Codificação CC Órgão'!Q309</f>
        <v>0</v>
      </c>
      <c r="P292" s="129" t="str">
        <f>+'TAB 1 Codificação CC Órgão'!J309</f>
        <v>A</v>
      </c>
      <c r="Q292">
        <f t="shared" si="8"/>
        <v>0</v>
      </c>
    </row>
    <row r="293" spans="1:17">
      <c r="A293" t="str">
        <f t="shared" si="9"/>
        <v>-</v>
      </c>
      <c r="C293" t="str">
        <f>IF('TAB 1 Codificação CC Órgão'!A310='TAB 1 Codificação CC Órgão'!$A$20,"-",'TAB 1 Codificação CC Órgão'!A310)</f>
        <v>-</v>
      </c>
      <c r="D293">
        <f>+'TAB 1 Codificação CC Órgão'!I310</f>
        <v>0</v>
      </c>
      <c r="E293" t="str">
        <f>+'TAB 1 Codificação CC Órgão'!K310</f>
        <v>-</v>
      </c>
      <c r="H293">
        <f>+'TAB 1 Codificação CC Órgão'!M311</f>
        <v>0</v>
      </c>
      <c r="I293">
        <f>+'TAB 1 Codificação CC Órgão'!L310</f>
        <v>0</v>
      </c>
      <c r="J293">
        <f>+'TAB 1 Codificação CC Órgão'!N310</f>
        <v>0</v>
      </c>
      <c r="K293">
        <f>+'TAB 1 Codificação CC Órgão'!O310</f>
        <v>0</v>
      </c>
      <c r="L293">
        <f>+'TAB 1 Codificação CC Órgão'!P310</f>
        <v>0</v>
      </c>
      <c r="M293">
        <f>+'TAB 1 Codificação CC Órgão'!Q310</f>
        <v>0</v>
      </c>
      <c r="P293" s="129" t="str">
        <f>+'TAB 1 Codificação CC Órgão'!J310</f>
        <v>A</v>
      </c>
      <c r="Q293">
        <f t="shared" si="8"/>
        <v>0</v>
      </c>
    </row>
    <row r="294" spans="1:17">
      <c r="A294" t="str">
        <f t="shared" si="9"/>
        <v>-</v>
      </c>
      <c r="C294" t="str">
        <f>IF('TAB 1 Codificação CC Órgão'!A311='TAB 1 Codificação CC Órgão'!$A$20,"-",'TAB 1 Codificação CC Órgão'!A311)</f>
        <v>-</v>
      </c>
      <c r="D294">
        <f>+'TAB 1 Codificação CC Órgão'!I311</f>
        <v>0</v>
      </c>
      <c r="E294" t="str">
        <f>+'TAB 1 Codificação CC Órgão'!K311</f>
        <v>-</v>
      </c>
      <c r="H294">
        <f>+'TAB 1 Codificação CC Órgão'!M312</f>
        <v>0</v>
      </c>
      <c r="I294">
        <f>+'TAB 1 Codificação CC Órgão'!L311</f>
        <v>0</v>
      </c>
      <c r="J294">
        <f>+'TAB 1 Codificação CC Órgão'!N311</f>
        <v>0</v>
      </c>
      <c r="K294">
        <f>+'TAB 1 Codificação CC Órgão'!O311</f>
        <v>0</v>
      </c>
      <c r="L294">
        <f>+'TAB 1 Codificação CC Órgão'!P311</f>
        <v>0</v>
      </c>
      <c r="M294">
        <f>+'TAB 1 Codificação CC Órgão'!Q311</f>
        <v>0</v>
      </c>
      <c r="P294" s="129" t="str">
        <f>+'TAB 1 Codificação CC Órgão'!J311</f>
        <v>A</v>
      </c>
      <c r="Q294">
        <f t="shared" si="8"/>
        <v>0</v>
      </c>
    </row>
    <row r="295" spans="1:17">
      <c r="A295" t="str">
        <f t="shared" si="9"/>
        <v>-</v>
      </c>
      <c r="C295" t="str">
        <f>IF('TAB 1 Codificação CC Órgão'!A312='TAB 1 Codificação CC Órgão'!$A$20,"-",'TAB 1 Codificação CC Órgão'!A312)</f>
        <v>-</v>
      </c>
      <c r="D295">
        <f>+'TAB 1 Codificação CC Órgão'!I312</f>
        <v>0</v>
      </c>
      <c r="E295" t="str">
        <f>+'TAB 1 Codificação CC Órgão'!K312</f>
        <v>-</v>
      </c>
      <c r="H295">
        <f>+'TAB 1 Codificação CC Órgão'!M313</f>
        <v>0</v>
      </c>
      <c r="I295">
        <f>+'TAB 1 Codificação CC Órgão'!L312</f>
        <v>0</v>
      </c>
      <c r="J295">
        <f>+'TAB 1 Codificação CC Órgão'!N312</f>
        <v>0</v>
      </c>
      <c r="K295">
        <f>+'TAB 1 Codificação CC Órgão'!O312</f>
        <v>0</v>
      </c>
      <c r="L295">
        <f>+'TAB 1 Codificação CC Órgão'!P312</f>
        <v>0</v>
      </c>
      <c r="M295">
        <f>+'TAB 1 Codificação CC Órgão'!Q312</f>
        <v>0</v>
      </c>
      <c r="P295" s="129" t="str">
        <f>+'TAB 1 Codificação CC Órgão'!J312</f>
        <v>A</v>
      </c>
      <c r="Q295">
        <f t="shared" si="8"/>
        <v>0</v>
      </c>
    </row>
    <row r="296" spans="1:17">
      <c r="A296" t="str">
        <f t="shared" si="9"/>
        <v>-</v>
      </c>
      <c r="C296" t="str">
        <f>IF('TAB 1 Codificação CC Órgão'!A313='TAB 1 Codificação CC Órgão'!$A$20,"-",'TAB 1 Codificação CC Órgão'!A313)</f>
        <v>-</v>
      </c>
      <c r="D296">
        <f>+'TAB 1 Codificação CC Órgão'!I313</f>
        <v>0</v>
      </c>
      <c r="E296" t="str">
        <f>+'TAB 1 Codificação CC Órgão'!K313</f>
        <v>-</v>
      </c>
      <c r="H296">
        <f>+'TAB 1 Codificação CC Órgão'!M314</f>
        <v>0</v>
      </c>
      <c r="I296">
        <f>+'TAB 1 Codificação CC Órgão'!L313</f>
        <v>0</v>
      </c>
      <c r="J296">
        <f>+'TAB 1 Codificação CC Órgão'!N313</f>
        <v>0</v>
      </c>
      <c r="K296">
        <f>+'TAB 1 Codificação CC Órgão'!O313</f>
        <v>0</v>
      </c>
      <c r="L296">
        <f>+'TAB 1 Codificação CC Órgão'!P313</f>
        <v>0</v>
      </c>
      <c r="M296">
        <f>+'TAB 1 Codificação CC Órgão'!Q313</f>
        <v>0</v>
      </c>
      <c r="P296" s="129" t="str">
        <f>+'TAB 1 Codificação CC Órgão'!J313</f>
        <v>A</v>
      </c>
      <c r="Q296">
        <f t="shared" si="8"/>
        <v>0</v>
      </c>
    </row>
    <row r="297" spans="1:17">
      <c r="A297" t="str">
        <f t="shared" si="9"/>
        <v>-</v>
      </c>
      <c r="C297" t="str">
        <f>IF('TAB 1 Codificação CC Órgão'!A314='TAB 1 Codificação CC Órgão'!$A$20,"-",'TAB 1 Codificação CC Órgão'!A314)</f>
        <v>-</v>
      </c>
      <c r="D297">
        <f>+'TAB 1 Codificação CC Órgão'!I314</f>
        <v>0</v>
      </c>
      <c r="E297" t="str">
        <f>+'TAB 1 Codificação CC Órgão'!K314</f>
        <v>-</v>
      </c>
      <c r="H297">
        <f>+'TAB 1 Codificação CC Órgão'!M315</f>
        <v>0</v>
      </c>
      <c r="I297">
        <f>+'TAB 1 Codificação CC Órgão'!L314</f>
        <v>0</v>
      </c>
      <c r="J297">
        <f>+'TAB 1 Codificação CC Órgão'!N314</f>
        <v>0</v>
      </c>
      <c r="K297">
        <f>+'TAB 1 Codificação CC Órgão'!O314</f>
        <v>0</v>
      </c>
      <c r="L297">
        <f>+'TAB 1 Codificação CC Órgão'!P314</f>
        <v>0</v>
      </c>
      <c r="M297">
        <f>+'TAB 1 Codificação CC Órgão'!Q314</f>
        <v>0</v>
      </c>
      <c r="P297" s="129" t="str">
        <f>+'TAB 1 Codificação CC Órgão'!J314</f>
        <v>A</v>
      </c>
      <c r="Q297">
        <f t="shared" si="8"/>
        <v>0</v>
      </c>
    </row>
    <row r="298" spans="1:17">
      <c r="A298" t="str">
        <f t="shared" si="9"/>
        <v>-</v>
      </c>
      <c r="C298" t="str">
        <f>IF('TAB 1 Codificação CC Órgão'!A315='TAB 1 Codificação CC Órgão'!$A$20,"-",'TAB 1 Codificação CC Órgão'!A315)</f>
        <v>-</v>
      </c>
      <c r="D298">
        <f>+'TAB 1 Codificação CC Órgão'!I315</f>
        <v>0</v>
      </c>
      <c r="E298" t="str">
        <f>+'TAB 1 Codificação CC Órgão'!K315</f>
        <v>-</v>
      </c>
      <c r="H298">
        <f>+'TAB 1 Codificação CC Órgão'!M316</f>
        <v>0</v>
      </c>
      <c r="I298">
        <f>+'TAB 1 Codificação CC Órgão'!L315</f>
        <v>0</v>
      </c>
      <c r="J298">
        <f>+'TAB 1 Codificação CC Órgão'!N315</f>
        <v>0</v>
      </c>
      <c r="K298">
        <f>+'TAB 1 Codificação CC Órgão'!O315</f>
        <v>0</v>
      </c>
      <c r="L298">
        <f>+'TAB 1 Codificação CC Órgão'!P315</f>
        <v>0</v>
      </c>
      <c r="M298">
        <f>+'TAB 1 Codificação CC Órgão'!Q315</f>
        <v>0</v>
      </c>
      <c r="P298" s="129" t="str">
        <f>+'TAB 1 Codificação CC Órgão'!J315</f>
        <v>A</v>
      </c>
      <c r="Q298">
        <f t="shared" si="8"/>
        <v>0</v>
      </c>
    </row>
    <row r="299" spans="1:17">
      <c r="A299" t="str">
        <f t="shared" si="9"/>
        <v>-</v>
      </c>
      <c r="C299" t="str">
        <f>IF('TAB 1 Codificação CC Órgão'!A316='TAB 1 Codificação CC Órgão'!$A$20,"-",'TAB 1 Codificação CC Órgão'!A316)</f>
        <v>-</v>
      </c>
      <c r="D299">
        <f>+'TAB 1 Codificação CC Órgão'!I316</f>
        <v>0</v>
      </c>
      <c r="E299" t="str">
        <f>+'TAB 1 Codificação CC Órgão'!K316</f>
        <v>-</v>
      </c>
      <c r="H299">
        <f>+'TAB 1 Codificação CC Órgão'!M317</f>
        <v>0</v>
      </c>
      <c r="I299">
        <f>+'TAB 1 Codificação CC Órgão'!L316</f>
        <v>0</v>
      </c>
      <c r="J299">
        <f>+'TAB 1 Codificação CC Órgão'!N316</f>
        <v>0</v>
      </c>
      <c r="K299">
        <f>+'TAB 1 Codificação CC Órgão'!O316</f>
        <v>0</v>
      </c>
      <c r="L299">
        <f>+'TAB 1 Codificação CC Órgão'!P316</f>
        <v>0</v>
      </c>
      <c r="M299">
        <f>+'TAB 1 Codificação CC Órgão'!Q316</f>
        <v>0</v>
      </c>
      <c r="P299" s="129" t="str">
        <f>+'TAB 1 Codificação CC Órgão'!J316</f>
        <v>A</v>
      </c>
      <c r="Q299">
        <f t="shared" si="8"/>
        <v>0</v>
      </c>
    </row>
    <row r="300" spans="1:17">
      <c r="A300" t="str">
        <f t="shared" si="9"/>
        <v>-</v>
      </c>
      <c r="C300" t="str">
        <f>IF('TAB 1 Codificação CC Órgão'!A317='TAB 1 Codificação CC Órgão'!$A$20,"-",'TAB 1 Codificação CC Órgão'!A317)</f>
        <v>-</v>
      </c>
      <c r="D300">
        <f>+'TAB 1 Codificação CC Órgão'!I317</f>
        <v>0</v>
      </c>
      <c r="E300" t="str">
        <f>+'TAB 1 Codificação CC Órgão'!K317</f>
        <v>-</v>
      </c>
      <c r="H300">
        <f>+'TAB 1 Codificação CC Órgão'!M318</f>
        <v>0</v>
      </c>
      <c r="I300">
        <f>+'TAB 1 Codificação CC Órgão'!L317</f>
        <v>0</v>
      </c>
      <c r="J300">
        <f>+'TAB 1 Codificação CC Órgão'!N317</f>
        <v>0</v>
      </c>
      <c r="K300">
        <f>+'TAB 1 Codificação CC Órgão'!O317</f>
        <v>0</v>
      </c>
      <c r="L300">
        <f>+'TAB 1 Codificação CC Órgão'!P317</f>
        <v>0</v>
      </c>
      <c r="M300">
        <f>+'TAB 1 Codificação CC Órgão'!Q317</f>
        <v>0</v>
      </c>
      <c r="P300" s="129" t="str">
        <f>+'TAB 1 Codificação CC Órgão'!J317</f>
        <v>A</v>
      </c>
      <c r="Q300">
        <f t="shared" si="8"/>
        <v>0</v>
      </c>
    </row>
    <row r="301" spans="1:17">
      <c r="A301" t="str">
        <f t="shared" si="9"/>
        <v>-</v>
      </c>
      <c r="C301" t="str">
        <f>IF('TAB 1 Codificação CC Órgão'!A318='TAB 1 Codificação CC Órgão'!$A$20,"-",'TAB 1 Codificação CC Órgão'!A318)</f>
        <v>-</v>
      </c>
      <c r="D301">
        <f>+'TAB 1 Codificação CC Órgão'!I318</f>
        <v>0</v>
      </c>
      <c r="E301" t="str">
        <f>+'TAB 1 Codificação CC Órgão'!K318</f>
        <v>-</v>
      </c>
      <c r="H301">
        <f>+'TAB 1 Codificação CC Órgão'!M319</f>
        <v>0</v>
      </c>
      <c r="I301">
        <f>+'TAB 1 Codificação CC Órgão'!L318</f>
        <v>0</v>
      </c>
      <c r="J301">
        <f>+'TAB 1 Codificação CC Órgão'!N318</f>
        <v>0</v>
      </c>
      <c r="K301">
        <f>+'TAB 1 Codificação CC Órgão'!O318</f>
        <v>0</v>
      </c>
      <c r="L301">
        <f>+'TAB 1 Codificação CC Órgão'!P318</f>
        <v>0</v>
      </c>
      <c r="M301">
        <f>+'TAB 1 Codificação CC Órgão'!Q318</f>
        <v>0</v>
      </c>
      <c r="P301" s="129" t="str">
        <f>+'TAB 1 Codificação CC Órgão'!J318</f>
        <v>A</v>
      </c>
      <c r="Q301">
        <f t="shared" si="8"/>
        <v>0</v>
      </c>
    </row>
    <row r="302" spans="1:17">
      <c r="A302" t="str">
        <f t="shared" si="9"/>
        <v>-</v>
      </c>
      <c r="C302" t="str">
        <f>IF('TAB 1 Codificação CC Órgão'!A319='TAB 1 Codificação CC Órgão'!$A$20,"-",'TAB 1 Codificação CC Órgão'!A319)</f>
        <v>-</v>
      </c>
      <c r="D302">
        <f>+'TAB 1 Codificação CC Órgão'!I319</f>
        <v>0</v>
      </c>
      <c r="E302" t="str">
        <f>+'TAB 1 Codificação CC Órgão'!K319</f>
        <v>-</v>
      </c>
      <c r="H302">
        <f>+'TAB 1 Codificação CC Órgão'!M320</f>
        <v>0</v>
      </c>
      <c r="I302">
        <f>+'TAB 1 Codificação CC Órgão'!L319</f>
        <v>0</v>
      </c>
      <c r="J302">
        <f>+'TAB 1 Codificação CC Órgão'!N319</f>
        <v>0</v>
      </c>
      <c r="K302">
        <f>+'TAB 1 Codificação CC Órgão'!O319</f>
        <v>0</v>
      </c>
      <c r="L302">
        <f>+'TAB 1 Codificação CC Órgão'!P319</f>
        <v>0</v>
      </c>
      <c r="M302">
        <f>+'TAB 1 Codificação CC Órgão'!Q319</f>
        <v>0</v>
      </c>
      <c r="P302" s="129" t="str">
        <f>+'TAB 1 Codificação CC Órgão'!J319</f>
        <v>A</v>
      </c>
      <c r="Q302">
        <f t="shared" si="8"/>
        <v>0</v>
      </c>
    </row>
    <row r="303" spans="1:17">
      <c r="A303" t="str">
        <f t="shared" si="9"/>
        <v>-</v>
      </c>
      <c r="C303" t="str">
        <f>IF('TAB 1 Codificação CC Órgão'!A320='TAB 1 Codificação CC Órgão'!$A$20,"-",'TAB 1 Codificação CC Órgão'!A320)</f>
        <v>-</v>
      </c>
      <c r="D303">
        <f>+'TAB 1 Codificação CC Órgão'!I320</f>
        <v>0</v>
      </c>
      <c r="E303" t="str">
        <f>+'TAB 1 Codificação CC Órgão'!K320</f>
        <v>-</v>
      </c>
      <c r="H303">
        <f>+'TAB 1 Codificação CC Órgão'!M321</f>
        <v>0</v>
      </c>
      <c r="I303">
        <f>+'TAB 1 Codificação CC Órgão'!L320</f>
        <v>0</v>
      </c>
      <c r="J303">
        <f>+'TAB 1 Codificação CC Órgão'!N320</f>
        <v>0</v>
      </c>
      <c r="K303">
        <f>+'TAB 1 Codificação CC Órgão'!O320</f>
        <v>0</v>
      </c>
      <c r="L303">
        <f>+'TAB 1 Codificação CC Órgão'!P320</f>
        <v>0</v>
      </c>
      <c r="M303">
        <f>+'TAB 1 Codificação CC Órgão'!Q320</f>
        <v>0</v>
      </c>
      <c r="P303" s="129" t="str">
        <f>+'TAB 1 Codificação CC Órgão'!J320</f>
        <v>A</v>
      </c>
      <c r="Q303">
        <f t="shared" si="8"/>
        <v>0</v>
      </c>
    </row>
    <row r="304" spans="1:17">
      <c r="A304" t="str">
        <f t="shared" si="9"/>
        <v>-</v>
      </c>
      <c r="C304" t="str">
        <f>IF('TAB 1 Codificação CC Órgão'!A321='TAB 1 Codificação CC Órgão'!$A$20,"-",'TAB 1 Codificação CC Órgão'!A321)</f>
        <v>-</v>
      </c>
      <c r="D304">
        <f>+'TAB 1 Codificação CC Órgão'!I321</f>
        <v>0</v>
      </c>
      <c r="E304" t="str">
        <f>+'TAB 1 Codificação CC Órgão'!K321</f>
        <v>-</v>
      </c>
      <c r="H304">
        <f>+'TAB 1 Codificação CC Órgão'!M322</f>
        <v>0</v>
      </c>
      <c r="I304">
        <f>+'TAB 1 Codificação CC Órgão'!L321</f>
        <v>0</v>
      </c>
      <c r="J304">
        <f>+'TAB 1 Codificação CC Órgão'!N321</f>
        <v>0</v>
      </c>
      <c r="K304">
        <f>+'TAB 1 Codificação CC Órgão'!O321</f>
        <v>0</v>
      </c>
      <c r="L304">
        <f>+'TAB 1 Codificação CC Órgão'!P321</f>
        <v>0</v>
      </c>
      <c r="M304">
        <f>+'TAB 1 Codificação CC Órgão'!Q321</f>
        <v>0</v>
      </c>
      <c r="P304" s="129" t="str">
        <f>+'TAB 1 Codificação CC Órgão'!J321</f>
        <v>A</v>
      </c>
      <c r="Q304">
        <f t="shared" si="8"/>
        <v>0</v>
      </c>
    </row>
    <row r="305" spans="1:17">
      <c r="A305" t="str">
        <f t="shared" si="9"/>
        <v>-</v>
      </c>
      <c r="C305" t="str">
        <f>IF('TAB 1 Codificação CC Órgão'!A322='TAB 1 Codificação CC Órgão'!$A$20,"-",'TAB 1 Codificação CC Órgão'!A322)</f>
        <v>-</v>
      </c>
      <c r="D305">
        <f>+'TAB 1 Codificação CC Órgão'!I322</f>
        <v>0</v>
      </c>
      <c r="E305" t="str">
        <f>+'TAB 1 Codificação CC Órgão'!K322</f>
        <v>-</v>
      </c>
      <c r="H305">
        <f>+'TAB 1 Codificação CC Órgão'!M323</f>
        <v>0</v>
      </c>
      <c r="I305">
        <f>+'TAB 1 Codificação CC Órgão'!L322</f>
        <v>0</v>
      </c>
      <c r="J305">
        <f>+'TAB 1 Codificação CC Órgão'!N322</f>
        <v>0</v>
      </c>
      <c r="K305">
        <f>+'TAB 1 Codificação CC Órgão'!O322</f>
        <v>0</v>
      </c>
      <c r="L305">
        <f>+'TAB 1 Codificação CC Órgão'!P322</f>
        <v>0</v>
      </c>
      <c r="M305">
        <f>+'TAB 1 Codificação CC Órgão'!Q322</f>
        <v>0</v>
      </c>
      <c r="P305" s="129" t="str">
        <f>+'TAB 1 Codificação CC Órgão'!J322</f>
        <v>A</v>
      </c>
      <c r="Q305">
        <f t="shared" si="8"/>
        <v>0</v>
      </c>
    </row>
    <row r="306" spans="1:17">
      <c r="A306" t="str">
        <f t="shared" si="9"/>
        <v>-</v>
      </c>
      <c r="C306" t="str">
        <f>IF('TAB 1 Codificação CC Órgão'!A323='TAB 1 Codificação CC Órgão'!$A$20,"-",'TAB 1 Codificação CC Órgão'!A323)</f>
        <v>-</v>
      </c>
      <c r="D306">
        <f>+'TAB 1 Codificação CC Órgão'!I323</f>
        <v>0</v>
      </c>
      <c r="E306" t="str">
        <f>+'TAB 1 Codificação CC Órgão'!K323</f>
        <v>-</v>
      </c>
      <c r="H306">
        <f>+'TAB 1 Codificação CC Órgão'!M324</f>
        <v>0</v>
      </c>
      <c r="I306">
        <f>+'TAB 1 Codificação CC Órgão'!L323</f>
        <v>0</v>
      </c>
      <c r="J306">
        <f>+'TAB 1 Codificação CC Órgão'!N323</f>
        <v>0</v>
      </c>
      <c r="K306">
        <f>+'TAB 1 Codificação CC Órgão'!O323</f>
        <v>0</v>
      </c>
      <c r="L306">
        <f>+'TAB 1 Codificação CC Órgão'!P323</f>
        <v>0</v>
      </c>
      <c r="M306">
        <f>+'TAB 1 Codificação CC Órgão'!Q323</f>
        <v>0</v>
      </c>
      <c r="P306" s="129" t="str">
        <f>+'TAB 1 Codificação CC Órgão'!J323</f>
        <v>A</v>
      </c>
      <c r="Q306">
        <f t="shared" si="8"/>
        <v>0</v>
      </c>
    </row>
    <row r="307" spans="1:17">
      <c r="A307" t="str">
        <f t="shared" si="9"/>
        <v>-</v>
      </c>
      <c r="C307" t="str">
        <f>IF('TAB 1 Codificação CC Órgão'!A324='TAB 1 Codificação CC Órgão'!$A$20,"-",'TAB 1 Codificação CC Órgão'!A324)</f>
        <v>-</v>
      </c>
      <c r="D307">
        <f>+'TAB 1 Codificação CC Órgão'!I324</f>
        <v>0</v>
      </c>
      <c r="E307" t="str">
        <f>+'TAB 1 Codificação CC Órgão'!K324</f>
        <v>-</v>
      </c>
      <c r="H307">
        <f>+'TAB 1 Codificação CC Órgão'!M325</f>
        <v>0</v>
      </c>
      <c r="I307">
        <f>+'TAB 1 Codificação CC Órgão'!L324</f>
        <v>0</v>
      </c>
      <c r="J307">
        <f>+'TAB 1 Codificação CC Órgão'!N324</f>
        <v>0</v>
      </c>
      <c r="K307">
        <f>+'TAB 1 Codificação CC Órgão'!O324</f>
        <v>0</v>
      </c>
      <c r="L307">
        <f>+'TAB 1 Codificação CC Órgão'!P324</f>
        <v>0</v>
      </c>
      <c r="M307">
        <f>+'TAB 1 Codificação CC Órgão'!Q324</f>
        <v>0</v>
      </c>
      <c r="P307" s="129" t="str">
        <f>+'TAB 1 Codificação CC Órgão'!J324</f>
        <v>A</v>
      </c>
      <c r="Q307">
        <f t="shared" si="8"/>
        <v>0</v>
      </c>
    </row>
    <row r="308" spans="1:17">
      <c r="A308" t="str">
        <f t="shared" si="9"/>
        <v>-</v>
      </c>
      <c r="C308" t="str">
        <f>IF('TAB 1 Codificação CC Órgão'!A325='TAB 1 Codificação CC Órgão'!$A$20,"-",'TAB 1 Codificação CC Órgão'!A325)</f>
        <v>-</v>
      </c>
      <c r="D308">
        <f>+'TAB 1 Codificação CC Órgão'!I325</f>
        <v>0</v>
      </c>
      <c r="E308" t="str">
        <f>+'TAB 1 Codificação CC Órgão'!K325</f>
        <v>-</v>
      </c>
      <c r="H308">
        <f>+'TAB 1 Codificação CC Órgão'!M326</f>
        <v>0</v>
      </c>
      <c r="I308">
        <f>+'TAB 1 Codificação CC Órgão'!L325</f>
        <v>0</v>
      </c>
      <c r="J308">
        <f>+'TAB 1 Codificação CC Órgão'!N325</f>
        <v>0</v>
      </c>
      <c r="K308">
        <f>+'TAB 1 Codificação CC Órgão'!O325</f>
        <v>0</v>
      </c>
      <c r="L308">
        <f>+'TAB 1 Codificação CC Órgão'!P325</f>
        <v>0</v>
      </c>
      <c r="M308">
        <f>+'TAB 1 Codificação CC Órgão'!Q325</f>
        <v>0</v>
      </c>
      <c r="P308" s="129" t="str">
        <f>+'TAB 1 Codificação CC Órgão'!J325</f>
        <v>A</v>
      </c>
      <c r="Q308">
        <f t="shared" si="8"/>
        <v>0</v>
      </c>
    </row>
    <row r="309" spans="1:17">
      <c r="A309" t="str">
        <f t="shared" si="9"/>
        <v>-</v>
      </c>
      <c r="C309" t="str">
        <f>IF('TAB 1 Codificação CC Órgão'!A326='TAB 1 Codificação CC Órgão'!$A$20,"-",'TAB 1 Codificação CC Órgão'!A326)</f>
        <v>-</v>
      </c>
      <c r="D309">
        <f>+'TAB 1 Codificação CC Órgão'!I326</f>
        <v>0</v>
      </c>
      <c r="E309" t="str">
        <f>+'TAB 1 Codificação CC Órgão'!K326</f>
        <v>-</v>
      </c>
      <c r="H309">
        <f>+'TAB 1 Codificação CC Órgão'!M327</f>
        <v>0</v>
      </c>
      <c r="I309">
        <f>+'TAB 1 Codificação CC Órgão'!L326</f>
        <v>0</v>
      </c>
      <c r="J309">
        <f>+'TAB 1 Codificação CC Órgão'!N326</f>
        <v>0</v>
      </c>
      <c r="K309">
        <f>+'TAB 1 Codificação CC Órgão'!O326</f>
        <v>0</v>
      </c>
      <c r="L309">
        <f>+'TAB 1 Codificação CC Órgão'!P326</f>
        <v>0</v>
      </c>
      <c r="M309">
        <f>+'TAB 1 Codificação CC Órgão'!Q326</f>
        <v>0</v>
      </c>
      <c r="P309" s="129" t="str">
        <f>+'TAB 1 Codificação CC Órgão'!J326</f>
        <v>A</v>
      </c>
      <c r="Q309">
        <f t="shared" si="8"/>
        <v>0</v>
      </c>
    </row>
    <row r="310" spans="1:17">
      <c r="A310" t="str">
        <f t="shared" si="9"/>
        <v>-</v>
      </c>
      <c r="C310" t="str">
        <f>IF('TAB 1 Codificação CC Órgão'!A327='TAB 1 Codificação CC Órgão'!$A$20,"-",'TAB 1 Codificação CC Órgão'!A327)</f>
        <v>-</v>
      </c>
      <c r="D310">
        <f>+'TAB 1 Codificação CC Órgão'!I327</f>
        <v>0</v>
      </c>
      <c r="E310" t="str">
        <f>+'TAB 1 Codificação CC Órgão'!K327</f>
        <v>-</v>
      </c>
      <c r="H310">
        <f>+'TAB 1 Codificação CC Órgão'!M328</f>
        <v>0</v>
      </c>
      <c r="I310">
        <f>+'TAB 1 Codificação CC Órgão'!L327</f>
        <v>0</v>
      </c>
      <c r="J310">
        <f>+'TAB 1 Codificação CC Órgão'!N327</f>
        <v>0</v>
      </c>
      <c r="K310">
        <f>+'TAB 1 Codificação CC Órgão'!O327</f>
        <v>0</v>
      </c>
      <c r="L310">
        <f>+'TAB 1 Codificação CC Órgão'!P327</f>
        <v>0</v>
      </c>
      <c r="M310">
        <f>+'TAB 1 Codificação CC Órgão'!Q327</f>
        <v>0</v>
      </c>
      <c r="P310" s="129" t="str">
        <f>+'TAB 1 Codificação CC Órgão'!J327</f>
        <v>A</v>
      </c>
      <c r="Q310">
        <f t="shared" si="8"/>
        <v>0</v>
      </c>
    </row>
    <row r="311" spans="1:17">
      <c r="A311" t="str">
        <f t="shared" si="9"/>
        <v>-</v>
      </c>
      <c r="C311" t="str">
        <f>IF('TAB 1 Codificação CC Órgão'!A328='TAB 1 Codificação CC Órgão'!$A$20,"-",'TAB 1 Codificação CC Órgão'!A328)</f>
        <v>-</v>
      </c>
      <c r="D311">
        <f>+'TAB 1 Codificação CC Órgão'!I328</f>
        <v>0</v>
      </c>
      <c r="E311" t="str">
        <f>+'TAB 1 Codificação CC Órgão'!K328</f>
        <v>-</v>
      </c>
      <c r="H311">
        <f>+'TAB 1 Codificação CC Órgão'!M329</f>
        <v>0</v>
      </c>
      <c r="I311">
        <f>+'TAB 1 Codificação CC Órgão'!L328</f>
        <v>0</v>
      </c>
      <c r="J311">
        <f>+'TAB 1 Codificação CC Órgão'!N328</f>
        <v>0</v>
      </c>
      <c r="K311">
        <f>+'TAB 1 Codificação CC Órgão'!O328</f>
        <v>0</v>
      </c>
      <c r="L311">
        <f>+'TAB 1 Codificação CC Órgão'!P328</f>
        <v>0</v>
      </c>
      <c r="M311">
        <f>+'TAB 1 Codificação CC Órgão'!Q328</f>
        <v>0</v>
      </c>
      <c r="P311" s="129" t="str">
        <f>+'TAB 1 Codificação CC Órgão'!J328</f>
        <v>A</v>
      </c>
      <c r="Q311">
        <f t="shared" si="8"/>
        <v>0</v>
      </c>
    </row>
    <row r="312" spans="1:17">
      <c r="A312" t="str">
        <f t="shared" si="9"/>
        <v>-</v>
      </c>
      <c r="C312" t="str">
        <f>IF('TAB 1 Codificação CC Órgão'!A329='TAB 1 Codificação CC Órgão'!$A$20,"-",'TAB 1 Codificação CC Órgão'!A329)</f>
        <v>-</v>
      </c>
      <c r="D312">
        <f>+'TAB 1 Codificação CC Órgão'!I329</f>
        <v>0</v>
      </c>
      <c r="E312" t="str">
        <f>+'TAB 1 Codificação CC Órgão'!K329</f>
        <v>-</v>
      </c>
      <c r="H312">
        <f>+'TAB 1 Codificação CC Órgão'!M330</f>
        <v>0</v>
      </c>
      <c r="I312">
        <f>+'TAB 1 Codificação CC Órgão'!L329</f>
        <v>0</v>
      </c>
      <c r="J312">
        <f>+'TAB 1 Codificação CC Órgão'!N329</f>
        <v>0</v>
      </c>
      <c r="K312">
        <f>+'TAB 1 Codificação CC Órgão'!O329</f>
        <v>0</v>
      </c>
      <c r="L312">
        <f>+'TAB 1 Codificação CC Órgão'!P329</f>
        <v>0</v>
      </c>
      <c r="M312">
        <f>+'TAB 1 Codificação CC Órgão'!Q329</f>
        <v>0</v>
      </c>
      <c r="P312" s="129" t="str">
        <f>+'TAB 1 Codificação CC Órgão'!J329</f>
        <v>A</v>
      </c>
      <c r="Q312">
        <f t="shared" si="8"/>
        <v>0</v>
      </c>
    </row>
    <row r="313" spans="1:17">
      <c r="A313" t="str">
        <f t="shared" si="9"/>
        <v>-</v>
      </c>
      <c r="C313" t="str">
        <f>IF('TAB 1 Codificação CC Órgão'!A330='TAB 1 Codificação CC Órgão'!$A$20,"-",'TAB 1 Codificação CC Órgão'!A330)</f>
        <v>-</v>
      </c>
      <c r="D313">
        <f>+'TAB 1 Codificação CC Órgão'!I330</f>
        <v>0</v>
      </c>
      <c r="E313" t="str">
        <f>+'TAB 1 Codificação CC Órgão'!K330</f>
        <v>-</v>
      </c>
      <c r="H313">
        <f>+'TAB 1 Codificação CC Órgão'!M331</f>
        <v>0</v>
      </c>
      <c r="I313">
        <f>+'TAB 1 Codificação CC Órgão'!L330</f>
        <v>0</v>
      </c>
      <c r="J313">
        <f>+'TAB 1 Codificação CC Órgão'!N330</f>
        <v>0</v>
      </c>
      <c r="K313">
        <f>+'TAB 1 Codificação CC Órgão'!O330</f>
        <v>0</v>
      </c>
      <c r="L313">
        <f>+'TAB 1 Codificação CC Órgão'!P330</f>
        <v>0</v>
      </c>
      <c r="M313">
        <f>+'TAB 1 Codificação CC Órgão'!Q330</f>
        <v>0</v>
      </c>
      <c r="P313" s="129" t="str">
        <f>+'TAB 1 Codificação CC Órgão'!J330</f>
        <v>A</v>
      </c>
      <c r="Q313">
        <f t="shared" si="8"/>
        <v>0</v>
      </c>
    </row>
    <row r="314" spans="1:17">
      <c r="A314" t="str">
        <f t="shared" si="9"/>
        <v>-</v>
      </c>
      <c r="C314" t="str">
        <f>IF('TAB 1 Codificação CC Órgão'!A331='TAB 1 Codificação CC Órgão'!$A$20,"-",'TAB 1 Codificação CC Órgão'!A331)</f>
        <v>-</v>
      </c>
      <c r="D314">
        <f>+'TAB 1 Codificação CC Órgão'!I331</f>
        <v>0</v>
      </c>
      <c r="E314" t="str">
        <f>+'TAB 1 Codificação CC Órgão'!K331</f>
        <v>-</v>
      </c>
      <c r="H314">
        <f>+'TAB 1 Codificação CC Órgão'!M332</f>
        <v>0</v>
      </c>
      <c r="I314">
        <f>+'TAB 1 Codificação CC Órgão'!L331</f>
        <v>0</v>
      </c>
      <c r="J314">
        <f>+'TAB 1 Codificação CC Órgão'!N331</f>
        <v>0</v>
      </c>
      <c r="K314">
        <f>+'TAB 1 Codificação CC Órgão'!O331</f>
        <v>0</v>
      </c>
      <c r="L314">
        <f>+'TAB 1 Codificação CC Órgão'!P331</f>
        <v>0</v>
      </c>
      <c r="M314">
        <f>+'TAB 1 Codificação CC Órgão'!Q331</f>
        <v>0</v>
      </c>
      <c r="P314" s="129" t="str">
        <f>+'TAB 1 Codificação CC Órgão'!J331</f>
        <v>A</v>
      </c>
      <c r="Q314">
        <f t="shared" si="8"/>
        <v>0</v>
      </c>
    </row>
    <row r="315" spans="1:17">
      <c r="A315" t="str">
        <f t="shared" si="9"/>
        <v>-</v>
      </c>
      <c r="C315" t="str">
        <f>IF('TAB 1 Codificação CC Órgão'!A332='TAB 1 Codificação CC Órgão'!$A$20,"-",'TAB 1 Codificação CC Órgão'!A332)</f>
        <v>-</v>
      </c>
      <c r="D315">
        <f>+'TAB 1 Codificação CC Órgão'!I332</f>
        <v>0</v>
      </c>
      <c r="E315" t="str">
        <f>+'TAB 1 Codificação CC Órgão'!K332</f>
        <v>-</v>
      </c>
      <c r="H315">
        <f>+'TAB 1 Codificação CC Órgão'!M333</f>
        <v>0</v>
      </c>
      <c r="I315">
        <f>+'TAB 1 Codificação CC Órgão'!L332</f>
        <v>0</v>
      </c>
      <c r="J315">
        <f>+'TAB 1 Codificação CC Órgão'!N332</f>
        <v>0</v>
      </c>
      <c r="K315">
        <f>+'TAB 1 Codificação CC Órgão'!O332</f>
        <v>0</v>
      </c>
      <c r="L315">
        <f>+'TAB 1 Codificação CC Órgão'!P332</f>
        <v>0</v>
      </c>
      <c r="M315">
        <f>+'TAB 1 Codificação CC Órgão'!Q332</f>
        <v>0</v>
      </c>
      <c r="P315" s="129" t="str">
        <f>+'TAB 1 Codificação CC Órgão'!J332</f>
        <v>A</v>
      </c>
      <c r="Q315">
        <f t="shared" si="8"/>
        <v>0</v>
      </c>
    </row>
    <row r="316" spans="1:17">
      <c r="A316" t="str">
        <f t="shared" si="9"/>
        <v>-</v>
      </c>
      <c r="C316" t="str">
        <f>IF('TAB 1 Codificação CC Órgão'!A333='TAB 1 Codificação CC Órgão'!$A$20,"-",'TAB 1 Codificação CC Órgão'!A333)</f>
        <v>-</v>
      </c>
      <c r="D316">
        <f>+'TAB 1 Codificação CC Órgão'!I333</f>
        <v>0</v>
      </c>
      <c r="E316" t="str">
        <f>+'TAB 1 Codificação CC Órgão'!K333</f>
        <v>-</v>
      </c>
      <c r="H316">
        <f>+'TAB 1 Codificação CC Órgão'!M334</f>
        <v>0</v>
      </c>
      <c r="I316">
        <f>+'TAB 1 Codificação CC Órgão'!L333</f>
        <v>0</v>
      </c>
      <c r="J316">
        <f>+'TAB 1 Codificação CC Órgão'!N333</f>
        <v>0</v>
      </c>
      <c r="K316">
        <f>+'TAB 1 Codificação CC Órgão'!O333</f>
        <v>0</v>
      </c>
      <c r="L316">
        <f>+'TAB 1 Codificação CC Órgão'!P333</f>
        <v>0</v>
      </c>
      <c r="M316">
        <f>+'TAB 1 Codificação CC Órgão'!Q333</f>
        <v>0</v>
      </c>
      <c r="P316" s="129" t="str">
        <f>+'TAB 1 Codificação CC Órgão'!J333</f>
        <v>A</v>
      </c>
      <c r="Q316">
        <f t="shared" si="8"/>
        <v>0</v>
      </c>
    </row>
    <row r="317" spans="1:17">
      <c r="A317" t="str">
        <f t="shared" si="9"/>
        <v>-</v>
      </c>
      <c r="C317" t="str">
        <f>IF('TAB 1 Codificação CC Órgão'!A334='TAB 1 Codificação CC Órgão'!$A$20,"-",'TAB 1 Codificação CC Órgão'!A334)</f>
        <v>-</v>
      </c>
      <c r="D317">
        <f>+'TAB 1 Codificação CC Órgão'!I334</f>
        <v>0</v>
      </c>
      <c r="E317" t="str">
        <f>+'TAB 1 Codificação CC Órgão'!K334</f>
        <v>-</v>
      </c>
      <c r="H317">
        <f>+'TAB 1 Codificação CC Órgão'!M335</f>
        <v>0</v>
      </c>
      <c r="I317">
        <f>+'TAB 1 Codificação CC Órgão'!L334</f>
        <v>0</v>
      </c>
      <c r="J317">
        <f>+'TAB 1 Codificação CC Órgão'!N334</f>
        <v>0</v>
      </c>
      <c r="K317">
        <f>+'TAB 1 Codificação CC Órgão'!O334</f>
        <v>0</v>
      </c>
      <c r="L317">
        <f>+'TAB 1 Codificação CC Órgão'!P334</f>
        <v>0</v>
      </c>
      <c r="M317">
        <f>+'TAB 1 Codificação CC Órgão'!Q334</f>
        <v>0</v>
      </c>
      <c r="P317" s="129" t="str">
        <f>+'TAB 1 Codificação CC Órgão'!J334</f>
        <v>A</v>
      </c>
      <c r="Q317">
        <f t="shared" si="8"/>
        <v>0</v>
      </c>
    </row>
    <row r="318" spans="1:17">
      <c r="A318" t="str">
        <f t="shared" si="9"/>
        <v>-</v>
      </c>
      <c r="C318" t="str">
        <f>IF('TAB 1 Codificação CC Órgão'!A335='TAB 1 Codificação CC Órgão'!$A$20,"-",'TAB 1 Codificação CC Órgão'!A335)</f>
        <v>-</v>
      </c>
      <c r="D318">
        <f>+'TAB 1 Codificação CC Órgão'!I335</f>
        <v>0</v>
      </c>
      <c r="E318" t="str">
        <f>+'TAB 1 Codificação CC Órgão'!K335</f>
        <v>-</v>
      </c>
      <c r="H318">
        <f>+'TAB 1 Codificação CC Órgão'!M336</f>
        <v>0</v>
      </c>
      <c r="I318">
        <f>+'TAB 1 Codificação CC Órgão'!L335</f>
        <v>0</v>
      </c>
      <c r="J318">
        <f>+'TAB 1 Codificação CC Órgão'!N335</f>
        <v>0</v>
      </c>
      <c r="K318">
        <f>+'TAB 1 Codificação CC Órgão'!O335</f>
        <v>0</v>
      </c>
      <c r="L318">
        <f>+'TAB 1 Codificação CC Órgão'!P335</f>
        <v>0</v>
      </c>
      <c r="M318">
        <f>+'TAB 1 Codificação CC Órgão'!Q335</f>
        <v>0</v>
      </c>
      <c r="P318" s="129" t="str">
        <f>+'TAB 1 Codificação CC Órgão'!J335</f>
        <v>A</v>
      </c>
      <c r="Q318">
        <f t="shared" si="8"/>
        <v>0</v>
      </c>
    </row>
    <row r="319" spans="1:17">
      <c r="A319" t="str">
        <f t="shared" si="9"/>
        <v>-</v>
      </c>
      <c r="C319" t="str">
        <f>IF('TAB 1 Codificação CC Órgão'!A336='TAB 1 Codificação CC Órgão'!$A$20,"-",'TAB 1 Codificação CC Órgão'!A336)</f>
        <v>-</v>
      </c>
      <c r="D319">
        <f>+'TAB 1 Codificação CC Órgão'!I336</f>
        <v>0</v>
      </c>
      <c r="E319" t="str">
        <f>+'TAB 1 Codificação CC Órgão'!K336</f>
        <v>-</v>
      </c>
      <c r="H319">
        <f>+'TAB 1 Codificação CC Órgão'!M337</f>
        <v>0</v>
      </c>
      <c r="I319">
        <f>+'TAB 1 Codificação CC Órgão'!L336</f>
        <v>0</v>
      </c>
      <c r="J319">
        <f>+'TAB 1 Codificação CC Órgão'!N336</f>
        <v>0</v>
      </c>
      <c r="K319">
        <f>+'TAB 1 Codificação CC Órgão'!O336</f>
        <v>0</v>
      </c>
      <c r="L319">
        <f>+'TAB 1 Codificação CC Órgão'!P336</f>
        <v>0</v>
      </c>
      <c r="M319">
        <f>+'TAB 1 Codificação CC Órgão'!Q336</f>
        <v>0</v>
      </c>
      <c r="P319" s="129" t="str">
        <f>+'TAB 1 Codificação CC Órgão'!J336</f>
        <v>A</v>
      </c>
      <c r="Q319">
        <f t="shared" si="8"/>
        <v>0</v>
      </c>
    </row>
    <row r="320" spans="1:17">
      <c r="A320" t="str">
        <f t="shared" si="9"/>
        <v>-</v>
      </c>
      <c r="C320" t="str">
        <f>IF('TAB 1 Codificação CC Órgão'!A337='TAB 1 Codificação CC Órgão'!$A$20,"-",'TAB 1 Codificação CC Órgão'!A337)</f>
        <v>-</v>
      </c>
      <c r="D320">
        <f>+'TAB 1 Codificação CC Órgão'!I337</f>
        <v>0</v>
      </c>
      <c r="E320" t="str">
        <f>+'TAB 1 Codificação CC Órgão'!K337</f>
        <v>-</v>
      </c>
      <c r="H320">
        <f>+'TAB 1 Codificação CC Órgão'!M338</f>
        <v>0</v>
      </c>
      <c r="I320">
        <f>+'TAB 1 Codificação CC Órgão'!L337</f>
        <v>0</v>
      </c>
      <c r="J320">
        <f>+'TAB 1 Codificação CC Órgão'!N337</f>
        <v>0</v>
      </c>
      <c r="K320">
        <f>+'TAB 1 Codificação CC Órgão'!O337</f>
        <v>0</v>
      </c>
      <c r="L320">
        <f>+'TAB 1 Codificação CC Órgão'!P337</f>
        <v>0</v>
      </c>
      <c r="M320">
        <f>+'TAB 1 Codificação CC Órgão'!Q337</f>
        <v>0</v>
      </c>
      <c r="P320" s="129" t="str">
        <f>+'TAB 1 Codificação CC Órgão'!J337</f>
        <v>A</v>
      </c>
      <c r="Q320">
        <f t="shared" si="8"/>
        <v>0</v>
      </c>
    </row>
    <row r="321" spans="1:17">
      <c r="A321" t="str">
        <f t="shared" si="9"/>
        <v>-</v>
      </c>
      <c r="C321" t="str">
        <f>IF('TAB 1 Codificação CC Órgão'!A338='TAB 1 Codificação CC Órgão'!$A$20,"-",'TAB 1 Codificação CC Órgão'!A338)</f>
        <v>-</v>
      </c>
      <c r="D321">
        <f>+'TAB 1 Codificação CC Órgão'!I338</f>
        <v>0</v>
      </c>
      <c r="E321" t="str">
        <f>+'TAB 1 Codificação CC Órgão'!K338</f>
        <v>-</v>
      </c>
      <c r="H321">
        <f>+'TAB 1 Codificação CC Órgão'!M339</f>
        <v>0</v>
      </c>
      <c r="I321">
        <f>+'TAB 1 Codificação CC Órgão'!L338</f>
        <v>0</v>
      </c>
      <c r="J321">
        <f>+'TAB 1 Codificação CC Órgão'!N338</f>
        <v>0</v>
      </c>
      <c r="K321">
        <f>+'TAB 1 Codificação CC Órgão'!O338</f>
        <v>0</v>
      </c>
      <c r="L321">
        <f>+'TAB 1 Codificação CC Órgão'!P338</f>
        <v>0</v>
      </c>
      <c r="M321">
        <f>+'TAB 1 Codificação CC Órgão'!Q338</f>
        <v>0</v>
      </c>
      <c r="P321" s="129" t="str">
        <f>+'TAB 1 Codificação CC Órgão'!J338</f>
        <v>A</v>
      </c>
      <c r="Q321">
        <f t="shared" si="8"/>
        <v>0</v>
      </c>
    </row>
    <row r="322" spans="1:17">
      <c r="A322" t="str">
        <f t="shared" si="9"/>
        <v>-</v>
      </c>
      <c r="C322" t="str">
        <f>IF('TAB 1 Codificação CC Órgão'!A339='TAB 1 Codificação CC Órgão'!$A$20,"-",'TAB 1 Codificação CC Órgão'!A339)</f>
        <v>-</v>
      </c>
      <c r="D322">
        <f>+'TAB 1 Codificação CC Órgão'!I339</f>
        <v>0</v>
      </c>
      <c r="E322" t="str">
        <f>+'TAB 1 Codificação CC Órgão'!K339</f>
        <v>-</v>
      </c>
      <c r="H322">
        <f>+'TAB 1 Codificação CC Órgão'!M340</f>
        <v>0</v>
      </c>
      <c r="I322">
        <f>+'TAB 1 Codificação CC Órgão'!L339</f>
        <v>0</v>
      </c>
      <c r="J322">
        <f>+'TAB 1 Codificação CC Órgão'!N339</f>
        <v>0</v>
      </c>
      <c r="K322">
        <f>+'TAB 1 Codificação CC Órgão'!O339</f>
        <v>0</v>
      </c>
      <c r="L322">
        <f>+'TAB 1 Codificação CC Órgão'!P339</f>
        <v>0</v>
      </c>
      <c r="M322">
        <f>+'TAB 1 Codificação CC Órgão'!Q339</f>
        <v>0</v>
      </c>
      <c r="P322" s="129" t="str">
        <f>+'TAB 1 Codificação CC Órgão'!J339</f>
        <v>A</v>
      </c>
      <c r="Q322">
        <f t="shared" si="8"/>
        <v>0</v>
      </c>
    </row>
    <row r="323" spans="1:17">
      <c r="A323" t="str">
        <f t="shared" si="9"/>
        <v>-</v>
      </c>
      <c r="C323" t="str">
        <f>IF('TAB 1 Codificação CC Órgão'!A340='TAB 1 Codificação CC Órgão'!$A$20,"-",'TAB 1 Codificação CC Órgão'!A340)</f>
        <v>-</v>
      </c>
      <c r="D323">
        <f>+'TAB 1 Codificação CC Órgão'!I340</f>
        <v>0</v>
      </c>
      <c r="E323" t="str">
        <f>+'TAB 1 Codificação CC Órgão'!K340</f>
        <v>-</v>
      </c>
      <c r="H323">
        <f>+'TAB 1 Codificação CC Órgão'!M341</f>
        <v>0</v>
      </c>
      <c r="I323">
        <f>+'TAB 1 Codificação CC Órgão'!L340</f>
        <v>0</v>
      </c>
      <c r="J323">
        <f>+'TAB 1 Codificação CC Órgão'!N340</f>
        <v>0</v>
      </c>
      <c r="K323">
        <f>+'TAB 1 Codificação CC Órgão'!O340</f>
        <v>0</v>
      </c>
      <c r="L323">
        <f>+'TAB 1 Codificação CC Órgão'!P340</f>
        <v>0</v>
      </c>
      <c r="M323">
        <f>+'TAB 1 Codificação CC Órgão'!Q340</f>
        <v>0</v>
      </c>
      <c r="P323" s="129" t="str">
        <f>+'TAB 1 Codificação CC Órgão'!J340</f>
        <v>A</v>
      </c>
      <c r="Q323">
        <f t="shared" ref="Q323:Q386" si="10">IF(P323="S",1,0)</f>
        <v>0</v>
      </c>
    </row>
    <row r="324" spans="1:17">
      <c r="A324" t="str">
        <f t="shared" ref="A324:A387" si="11">IF(C324="-","-",$A$2)</f>
        <v>-</v>
      </c>
      <c r="C324" t="str">
        <f>IF('TAB 1 Codificação CC Órgão'!A341='TAB 1 Codificação CC Órgão'!$A$20,"-",'TAB 1 Codificação CC Órgão'!A341)</f>
        <v>-</v>
      </c>
      <c r="D324">
        <f>+'TAB 1 Codificação CC Órgão'!I341</f>
        <v>0</v>
      </c>
      <c r="E324" t="str">
        <f>+'TAB 1 Codificação CC Órgão'!K341</f>
        <v>-</v>
      </c>
      <c r="H324">
        <f>+'TAB 1 Codificação CC Órgão'!M342</f>
        <v>0</v>
      </c>
      <c r="I324">
        <f>+'TAB 1 Codificação CC Órgão'!L341</f>
        <v>0</v>
      </c>
      <c r="J324">
        <f>+'TAB 1 Codificação CC Órgão'!N341</f>
        <v>0</v>
      </c>
      <c r="K324">
        <f>+'TAB 1 Codificação CC Órgão'!O341</f>
        <v>0</v>
      </c>
      <c r="L324">
        <f>+'TAB 1 Codificação CC Órgão'!P341</f>
        <v>0</v>
      </c>
      <c r="M324">
        <f>+'TAB 1 Codificação CC Órgão'!Q341</f>
        <v>0</v>
      </c>
      <c r="P324" s="129" t="str">
        <f>+'TAB 1 Codificação CC Órgão'!J341</f>
        <v>A</v>
      </c>
      <c r="Q324">
        <f t="shared" si="10"/>
        <v>0</v>
      </c>
    </row>
    <row r="325" spans="1:17">
      <c r="A325" t="str">
        <f t="shared" si="11"/>
        <v>-</v>
      </c>
      <c r="C325" t="str">
        <f>IF('TAB 1 Codificação CC Órgão'!A342='TAB 1 Codificação CC Órgão'!$A$20,"-",'TAB 1 Codificação CC Órgão'!A342)</f>
        <v>-</v>
      </c>
      <c r="D325">
        <f>+'TAB 1 Codificação CC Órgão'!I342</f>
        <v>0</v>
      </c>
      <c r="E325" t="str">
        <f>+'TAB 1 Codificação CC Órgão'!K342</f>
        <v>-</v>
      </c>
      <c r="H325">
        <f>+'TAB 1 Codificação CC Órgão'!M343</f>
        <v>0</v>
      </c>
      <c r="I325">
        <f>+'TAB 1 Codificação CC Órgão'!L342</f>
        <v>0</v>
      </c>
      <c r="J325">
        <f>+'TAB 1 Codificação CC Órgão'!N342</f>
        <v>0</v>
      </c>
      <c r="K325">
        <f>+'TAB 1 Codificação CC Órgão'!O342</f>
        <v>0</v>
      </c>
      <c r="L325">
        <f>+'TAB 1 Codificação CC Órgão'!P342</f>
        <v>0</v>
      </c>
      <c r="M325">
        <f>+'TAB 1 Codificação CC Órgão'!Q342</f>
        <v>0</v>
      </c>
      <c r="P325" s="129" t="str">
        <f>+'TAB 1 Codificação CC Órgão'!J342</f>
        <v>A</v>
      </c>
      <c r="Q325">
        <f t="shared" si="10"/>
        <v>0</v>
      </c>
    </row>
    <row r="326" spans="1:17">
      <c r="A326" t="str">
        <f t="shared" si="11"/>
        <v>-</v>
      </c>
      <c r="C326" t="str">
        <f>IF('TAB 1 Codificação CC Órgão'!A343='TAB 1 Codificação CC Órgão'!$A$20,"-",'TAB 1 Codificação CC Órgão'!A343)</f>
        <v>-</v>
      </c>
      <c r="D326">
        <f>+'TAB 1 Codificação CC Órgão'!I343</f>
        <v>0</v>
      </c>
      <c r="E326" t="str">
        <f>+'TAB 1 Codificação CC Órgão'!K343</f>
        <v>-</v>
      </c>
      <c r="H326">
        <f>+'TAB 1 Codificação CC Órgão'!M344</f>
        <v>0</v>
      </c>
      <c r="I326">
        <f>+'TAB 1 Codificação CC Órgão'!L343</f>
        <v>0</v>
      </c>
      <c r="J326">
        <f>+'TAB 1 Codificação CC Órgão'!N343</f>
        <v>0</v>
      </c>
      <c r="K326">
        <f>+'TAB 1 Codificação CC Órgão'!O343</f>
        <v>0</v>
      </c>
      <c r="L326">
        <f>+'TAB 1 Codificação CC Órgão'!P343</f>
        <v>0</v>
      </c>
      <c r="M326">
        <f>+'TAB 1 Codificação CC Órgão'!Q343</f>
        <v>0</v>
      </c>
      <c r="P326" s="129" t="str">
        <f>+'TAB 1 Codificação CC Órgão'!J343</f>
        <v>A</v>
      </c>
      <c r="Q326">
        <f t="shared" si="10"/>
        <v>0</v>
      </c>
    </row>
    <row r="327" spans="1:17">
      <c r="A327" t="str">
        <f t="shared" si="11"/>
        <v>-</v>
      </c>
      <c r="C327" t="str">
        <f>IF('TAB 1 Codificação CC Órgão'!A344='TAB 1 Codificação CC Órgão'!$A$20,"-",'TAB 1 Codificação CC Órgão'!A344)</f>
        <v>-</v>
      </c>
      <c r="D327">
        <f>+'TAB 1 Codificação CC Órgão'!I344</f>
        <v>0</v>
      </c>
      <c r="E327" t="str">
        <f>+'TAB 1 Codificação CC Órgão'!K344</f>
        <v>-</v>
      </c>
      <c r="H327">
        <f>+'TAB 1 Codificação CC Órgão'!M345</f>
        <v>0</v>
      </c>
      <c r="I327">
        <f>+'TAB 1 Codificação CC Órgão'!L344</f>
        <v>0</v>
      </c>
      <c r="J327">
        <f>+'TAB 1 Codificação CC Órgão'!N344</f>
        <v>0</v>
      </c>
      <c r="K327">
        <f>+'TAB 1 Codificação CC Órgão'!O344</f>
        <v>0</v>
      </c>
      <c r="L327">
        <f>+'TAB 1 Codificação CC Órgão'!P344</f>
        <v>0</v>
      </c>
      <c r="M327">
        <f>+'TAB 1 Codificação CC Órgão'!Q344</f>
        <v>0</v>
      </c>
      <c r="P327" s="129" t="str">
        <f>+'TAB 1 Codificação CC Órgão'!J344</f>
        <v>A</v>
      </c>
      <c r="Q327">
        <f t="shared" si="10"/>
        <v>0</v>
      </c>
    </row>
    <row r="328" spans="1:17">
      <c r="A328" t="str">
        <f t="shared" si="11"/>
        <v>-</v>
      </c>
      <c r="C328" t="str">
        <f>IF('TAB 1 Codificação CC Órgão'!A345='TAB 1 Codificação CC Órgão'!$A$20,"-",'TAB 1 Codificação CC Órgão'!A345)</f>
        <v>-</v>
      </c>
      <c r="D328">
        <f>+'TAB 1 Codificação CC Órgão'!I345</f>
        <v>0</v>
      </c>
      <c r="E328" t="str">
        <f>+'TAB 1 Codificação CC Órgão'!K345</f>
        <v>-</v>
      </c>
      <c r="H328">
        <f>+'TAB 1 Codificação CC Órgão'!M346</f>
        <v>0</v>
      </c>
      <c r="I328">
        <f>+'TAB 1 Codificação CC Órgão'!L345</f>
        <v>0</v>
      </c>
      <c r="J328">
        <f>+'TAB 1 Codificação CC Órgão'!N345</f>
        <v>0</v>
      </c>
      <c r="K328">
        <f>+'TAB 1 Codificação CC Órgão'!O345</f>
        <v>0</v>
      </c>
      <c r="L328">
        <f>+'TAB 1 Codificação CC Órgão'!P345</f>
        <v>0</v>
      </c>
      <c r="M328">
        <f>+'TAB 1 Codificação CC Órgão'!Q345</f>
        <v>0</v>
      </c>
      <c r="P328" s="129" t="str">
        <f>+'TAB 1 Codificação CC Órgão'!J345</f>
        <v>A</v>
      </c>
      <c r="Q328">
        <f t="shared" si="10"/>
        <v>0</v>
      </c>
    </row>
    <row r="329" spans="1:17">
      <c r="A329" t="str">
        <f t="shared" si="11"/>
        <v>-</v>
      </c>
      <c r="C329" t="str">
        <f>IF('TAB 1 Codificação CC Órgão'!A346='TAB 1 Codificação CC Órgão'!$A$20,"-",'TAB 1 Codificação CC Órgão'!A346)</f>
        <v>-</v>
      </c>
      <c r="D329">
        <f>+'TAB 1 Codificação CC Órgão'!I346</f>
        <v>0</v>
      </c>
      <c r="E329" t="str">
        <f>+'TAB 1 Codificação CC Órgão'!K346</f>
        <v>-</v>
      </c>
      <c r="H329">
        <f>+'TAB 1 Codificação CC Órgão'!M347</f>
        <v>0</v>
      </c>
      <c r="I329">
        <f>+'TAB 1 Codificação CC Órgão'!L346</f>
        <v>0</v>
      </c>
      <c r="J329">
        <f>+'TAB 1 Codificação CC Órgão'!N346</f>
        <v>0</v>
      </c>
      <c r="K329">
        <f>+'TAB 1 Codificação CC Órgão'!O346</f>
        <v>0</v>
      </c>
      <c r="L329">
        <f>+'TAB 1 Codificação CC Órgão'!P346</f>
        <v>0</v>
      </c>
      <c r="M329">
        <f>+'TAB 1 Codificação CC Órgão'!Q346</f>
        <v>0</v>
      </c>
      <c r="P329" s="129" t="str">
        <f>+'TAB 1 Codificação CC Órgão'!J346</f>
        <v>A</v>
      </c>
      <c r="Q329">
        <f t="shared" si="10"/>
        <v>0</v>
      </c>
    </row>
    <row r="330" spans="1:17">
      <c r="A330" t="str">
        <f t="shared" si="11"/>
        <v>-</v>
      </c>
      <c r="C330" t="str">
        <f>IF('TAB 1 Codificação CC Órgão'!A347='TAB 1 Codificação CC Órgão'!$A$20,"-",'TAB 1 Codificação CC Órgão'!A347)</f>
        <v>-</v>
      </c>
      <c r="D330">
        <f>+'TAB 1 Codificação CC Órgão'!I347</f>
        <v>0</v>
      </c>
      <c r="E330" t="str">
        <f>+'TAB 1 Codificação CC Órgão'!K347</f>
        <v>-</v>
      </c>
      <c r="H330">
        <f>+'TAB 1 Codificação CC Órgão'!M348</f>
        <v>0</v>
      </c>
      <c r="I330">
        <f>+'TAB 1 Codificação CC Órgão'!L347</f>
        <v>0</v>
      </c>
      <c r="J330">
        <f>+'TAB 1 Codificação CC Órgão'!N347</f>
        <v>0</v>
      </c>
      <c r="K330">
        <f>+'TAB 1 Codificação CC Órgão'!O347</f>
        <v>0</v>
      </c>
      <c r="L330">
        <f>+'TAB 1 Codificação CC Órgão'!P347</f>
        <v>0</v>
      </c>
      <c r="M330">
        <f>+'TAB 1 Codificação CC Órgão'!Q347</f>
        <v>0</v>
      </c>
      <c r="P330" s="129" t="str">
        <f>+'TAB 1 Codificação CC Órgão'!J347</f>
        <v>A</v>
      </c>
      <c r="Q330">
        <f t="shared" si="10"/>
        <v>0</v>
      </c>
    </row>
    <row r="331" spans="1:17">
      <c r="A331" t="str">
        <f t="shared" si="11"/>
        <v>-</v>
      </c>
      <c r="C331" t="str">
        <f>IF('TAB 1 Codificação CC Órgão'!A348='TAB 1 Codificação CC Órgão'!$A$20,"-",'TAB 1 Codificação CC Órgão'!A348)</f>
        <v>-</v>
      </c>
      <c r="D331">
        <f>+'TAB 1 Codificação CC Órgão'!I348</f>
        <v>0</v>
      </c>
      <c r="E331" t="str">
        <f>+'TAB 1 Codificação CC Órgão'!K348</f>
        <v>-</v>
      </c>
      <c r="H331">
        <f>+'TAB 1 Codificação CC Órgão'!M349</f>
        <v>0</v>
      </c>
      <c r="I331">
        <f>+'TAB 1 Codificação CC Órgão'!L348</f>
        <v>0</v>
      </c>
      <c r="J331">
        <f>+'TAB 1 Codificação CC Órgão'!N348</f>
        <v>0</v>
      </c>
      <c r="K331">
        <f>+'TAB 1 Codificação CC Órgão'!O348</f>
        <v>0</v>
      </c>
      <c r="L331">
        <f>+'TAB 1 Codificação CC Órgão'!P348</f>
        <v>0</v>
      </c>
      <c r="M331">
        <f>+'TAB 1 Codificação CC Órgão'!Q348</f>
        <v>0</v>
      </c>
      <c r="P331" s="129" t="str">
        <f>+'TAB 1 Codificação CC Órgão'!J348</f>
        <v>A</v>
      </c>
      <c r="Q331">
        <f t="shared" si="10"/>
        <v>0</v>
      </c>
    </row>
    <row r="332" spans="1:17">
      <c r="A332" t="str">
        <f t="shared" si="11"/>
        <v>-</v>
      </c>
      <c r="C332" t="str">
        <f>IF('TAB 1 Codificação CC Órgão'!A349='TAB 1 Codificação CC Órgão'!$A$20,"-",'TAB 1 Codificação CC Órgão'!A349)</f>
        <v>-</v>
      </c>
      <c r="D332">
        <f>+'TAB 1 Codificação CC Órgão'!I349</f>
        <v>0</v>
      </c>
      <c r="E332" t="str">
        <f>+'TAB 1 Codificação CC Órgão'!K349</f>
        <v>-</v>
      </c>
      <c r="H332">
        <f>+'TAB 1 Codificação CC Órgão'!M350</f>
        <v>0</v>
      </c>
      <c r="I332">
        <f>+'TAB 1 Codificação CC Órgão'!L349</f>
        <v>0</v>
      </c>
      <c r="J332">
        <f>+'TAB 1 Codificação CC Órgão'!N349</f>
        <v>0</v>
      </c>
      <c r="K332">
        <f>+'TAB 1 Codificação CC Órgão'!O349</f>
        <v>0</v>
      </c>
      <c r="L332">
        <f>+'TAB 1 Codificação CC Órgão'!P349</f>
        <v>0</v>
      </c>
      <c r="M332">
        <f>+'TAB 1 Codificação CC Órgão'!Q349</f>
        <v>0</v>
      </c>
      <c r="P332" s="129" t="str">
        <f>+'TAB 1 Codificação CC Órgão'!J349</f>
        <v>A</v>
      </c>
      <c r="Q332">
        <f t="shared" si="10"/>
        <v>0</v>
      </c>
    </row>
    <row r="333" spans="1:17">
      <c r="A333" t="str">
        <f t="shared" si="11"/>
        <v>-</v>
      </c>
      <c r="C333" t="str">
        <f>IF('TAB 1 Codificação CC Órgão'!A350='TAB 1 Codificação CC Órgão'!$A$20,"-",'TAB 1 Codificação CC Órgão'!A350)</f>
        <v>-</v>
      </c>
      <c r="D333">
        <f>+'TAB 1 Codificação CC Órgão'!I350</f>
        <v>0</v>
      </c>
      <c r="E333" t="str">
        <f>+'TAB 1 Codificação CC Órgão'!K350</f>
        <v>-</v>
      </c>
      <c r="H333">
        <f>+'TAB 1 Codificação CC Órgão'!M351</f>
        <v>0</v>
      </c>
      <c r="I333">
        <f>+'TAB 1 Codificação CC Órgão'!L350</f>
        <v>0</v>
      </c>
      <c r="J333">
        <f>+'TAB 1 Codificação CC Órgão'!N350</f>
        <v>0</v>
      </c>
      <c r="K333">
        <f>+'TAB 1 Codificação CC Órgão'!O350</f>
        <v>0</v>
      </c>
      <c r="L333">
        <f>+'TAB 1 Codificação CC Órgão'!P350</f>
        <v>0</v>
      </c>
      <c r="M333">
        <f>+'TAB 1 Codificação CC Órgão'!Q350</f>
        <v>0</v>
      </c>
      <c r="P333" s="129" t="str">
        <f>+'TAB 1 Codificação CC Órgão'!J350</f>
        <v>A</v>
      </c>
      <c r="Q333">
        <f t="shared" si="10"/>
        <v>0</v>
      </c>
    </row>
    <row r="334" spans="1:17">
      <c r="A334" t="str">
        <f t="shared" si="11"/>
        <v>-</v>
      </c>
      <c r="C334" t="str">
        <f>IF('TAB 1 Codificação CC Órgão'!A351='TAB 1 Codificação CC Órgão'!$A$20,"-",'TAB 1 Codificação CC Órgão'!A351)</f>
        <v>-</v>
      </c>
      <c r="D334">
        <f>+'TAB 1 Codificação CC Órgão'!I351</f>
        <v>0</v>
      </c>
      <c r="E334" t="str">
        <f>+'TAB 1 Codificação CC Órgão'!K351</f>
        <v>-</v>
      </c>
      <c r="H334">
        <f>+'TAB 1 Codificação CC Órgão'!M352</f>
        <v>0</v>
      </c>
      <c r="I334">
        <f>+'TAB 1 Codificação CC Órgão'!L351</f>
        <v>0</v>
      </c>
      <c r="J334">
        <f>+'TAB 1 Codificação CC Órgão'!N351</f>
        <v>0</v>
      </c>
      <c r="K334">
        <f>+'TAB 1 Codificação CC Órgão'!O351</f>
        <v>0</v>
      </c>
      <c r="L334">
        <f>+'TAB 1 Codificação CC Órgão'!P351</f>
        <v>0</v>
      </c>
      <c r="M334">
        <f>+'TAB 1 Codificação CC Órgão'!Q351</f>
        <v>0</v>
      </c>
      <c r="P334" s="129" t="str">
        <f>+'TAB 1 Codificação CC Órgão'!J351</f>
        <v>A</v>
      </c>
      <c r="Q334">
        <f t="shared" si="10"/>
        <v>0</v>
      </c>
    </row>
    <row r="335" spans="1:17">
      <c r="A335" t="str">
        <f t="shared" si="11"/>
        <v>-</v>
      </c>
      <c r="C335" t="str">
        <f>IF('TAB 1 Codificação CC Órgão'!A352='TAB 1 Codificação CC Órgão'!$A$20,"-",'TAB 1 Codificação CC Órgão'!A352)</f>
        <v>-</v>
      </c>
      <c r="D335">
        <f>+'TAB 1 Codificação CC Órgão'!I352</f>
        <v>0</v>
      </c>
      <c r="E335" t="str">
        <f>+'TAB 1 Codificação CC Órgão'!K352</f>
        <v>-</v>
      </c>
      <c r="H335">
        <f>+'TAB 1 Codificação CC Órgão'!M353</f>
        <v>0</v>
      </c>
      <c r="I335">
        <f>+'TAB 1 Codificação CC Órgão'!L352</f>
        <v>0</v>
      </c>
      <c r="J335">
        <f>+'TAB 1 Codificação CC Órgão'!N352</f>
        <v>0</v>
      </c>
      <c r="K335">
        <f>+'TAB 1 Codificação CC Órgão'!O352</f>
        <v>0</v>
      </c>
      <c r="L335">
        <f>+'TAB 1 Codificação CC Órgão'!P352</f>
        <v>0</v>
      </c>
      <c r="M335">
        <f>+'TAB 1 Codificação CC Órgão'!Q352</f>
        <v>0</v>
      </c>
      <c r="P335" s="129" t="str">
        <f>+'TAB 1 Codificação CC Órgão'!J352</f>
        <v>A</v>
      </c>
      <c r="Q335">
        <f t="shared" si="10"/>
        <v>0</v>
      </c>
    </row>
    <row r="336" spans="1:17">
      <c r="A336" t="str">
        <f t="shared" si="11"/>
        <v>-</v>
      </c>
      <c r="C336" t="str">
        <f>IF('TAB 1 Codificação CC Órgão'!A353='TAB 1 Codificação CC Órgão'!$A$20,"-",'TAB 1 Codificação CC Órgão'!A353)</f>
        <v>-</v>
      </c>
      <c r="D336">
        <f>+'TAB 1 Codificação CC Órgão'!I353</f>
        <v>0</v>
      </c>
      <c r="E336" t="str">
        <f>+'TAB 1 Codificação CC Órgão'!K353</f>
        <v>-</v>
      </c>
      <c r="H336">
        <f>+'TAB 1 Codificação CC Órgão'!M354</f>
        <v>0</v>
      </c>
      <c r="I336">
        <f>+'TAB 1 Codificação CC Órgão'!L353</f>
        <v>0</v>
      </c>
      <c r="J336">
        <f>+'TAB 1 Codificação CC Órgão'!N353</f>
        <v>0</v>
      </c>
      <c r="K336">
        <f>+'TAB 1 Codificação CC Órgão'!O353</f>
        <v>0</v>
      </c>
      <c r="L336">
        <f>+'TAB 1 Codificação CC Órgão'!P353</f>
        <v>0</v>
      </c>
      <c r="M336">
        <f>+'TAB 1 Codificação CC Órgão'!Q353</f>
        <v>0</v>
      </c>
      <c r="P336" s="129" t="str">
        <f>+'TAB 1 Codificação CC Órgão'!J353</f>
        <v>A</v>
      </c>
      <c r="Q336">
        <f t="shared" si="10"/>
        <v>0</v>
      </c>
    </row>
    <row r="337" spans="1:17">
      <c r="A337" t="str">
        <f t="shared" si="11"/>
        <v>-</v>
      </c>
      <c r="C337" t="str">
        <f>IF('TAB 1 Codificação CC Órgão'!A354='TAB 1 Codificação CC Órgão'!$A$20,"-",'TAB 1 Codificação CC Órgão'!A354)</f>
        <v>-</v>
      </c>
      <c r="D337">
        <f>+'TAB 1 Codificação CC Órgão'!I354</f>
        <v>0</v>
      </c>
      <c r="E337" t="str">
        <f>+'TAB 1 Codificação CC Órgão'!K354</f>
        <v>-</v>
      </c>
      <c r="H337">
        <f>+'TAB 1 Codificação CC Órgão'!M355</f>
        <v>0</v>
      </c>
      <c r="I337">
        <f>+'TAB 1 Codificação CC Órgão'!L354</f>
        <v>0</v>
      </c>
      <c r="J337">
        <f>+'TAB 1 Codificação CC Órgão'!N354</f>
        <v>0</v>
      </c>
      <c r="K337">
        <f>+'TAB 1 Codificação CC Órgão'!O354</f>
        <v>0</v>
      </c>
      <c r="L337">
        <f>+'TAB 1 Codificação CC Órgão'!P354</f>
        <v>0</v>
      </c>
      <c r="M337">
        <f>+'TAB 1 Codificação CC Órgão'!Q354</f>
        <v>0</v>
      </c>
      <c r="P337" s="129" t="str">
        <f>+'TAB 1 Codificação CC Órgão'!J354</f>
        <v>A</v>
      </c>
      <c r="Q337">
        <f t="shared" si="10"/>
        <v>0</v>
      </c>
    </row>
    <row r="338" spans="1:17">
      <c r="A338" t="str">
        <f t="shared" si="11"/>
        <v>-</v>
      </c>
      <c r="C338" t="str">
        <f>IF('TAB 1 Codificação CC Órgão'!A355='TAB 1 Codificação CC Órgão'!$A$20,"-",'TAB 1 Codificação CC Órgão'!A355)</f>
        <v>-</v>
      </c>
      <c r="D338">
        <f>+'TAB 1 Codificação CC Órgão'!I355</f>
        <v>0</v>
      </c>
      <c r="E338" t="str">
        <f>+'TAB 1 Codificação CC Órgão'!K355</f>
        <v>-</v>
      </c>
      <c r="H338">
        <f>+'TAB 1 Codificação CC Órgão'!M356</f>
        <v>0</v>
      </c>
      <c r="I338">
        <f>+'TAB 1 Codificação CC Órgão'!L355</f>
        <v>0</v>
      </c>
      <c r="J338">
        <f>+'TAB 1 Codificação CC Órgão'!N355</f>
        <v>0</v>
      </c>
      <c r="K338">
        <f>+'TAB 1 Codificação CC Órgão'!O355</f>
        <v>0</v>
      </c>
      <c r="L338">
        <f>+'TAB 1 Codificação CC Órgão'!P355</f>
        <v>0</v>
      </c>
      <c r="M338">
        <f>+'TAB 1 Codificação CC Órgão'!Q355</f>
        <v>0</v>
      </c>
      <c r="P338" s="129" t="str">
        <f>+'TAB 1 Codificação CC Órgão'!J355</f>
        <v>A</v>
      </c>
      <c r="Q338">
        <f t="shared" si="10"/>
        <v>0</v>
      </c>
    </row>
    <row r="339" spans="1:17">
      <c r="A339" t="str">
        <f t="shared" si="11"/>
        <v>-</v>
      </c>
      <c r="C339" t="str">
        <f>IF('TAB 1 Codificação CC Órgão'!A356='TAB 1 Codificação CC Órgão'!$A$20,"-",'TAB 1 Codificação CC Órgão'!A356)</f>
        <v>-</v>
      </c>
      <c r="D339">
        <f>+'TAB 1 Codificação CC Órgão'!I356</f>
        <v>0</v>
      </c>
      <c r="E339" t="str">
        <f>+'TAB 1 Codificação CC Órgão'!K356</f>
        <v>-</v>
      </c>
      <c r="H339">
        <f>+'TAB 1 Codificação CC Órgão'!M357</f>
        <v>0</v>
      </c>
      <c r="I339">
        <f>+'TAB 1 Codificação CC Órgão'!L356</f>
        <v>0</v>
      </c>
      <c r="J339">
        <f>+'TAB 1 Codificação CC Órgão'!N356</f>
        <v>0</v>
      </c>
      <c r="K339">
        <f>+'TAB 1 Codificação CC Órgão'!O356</f>
        <v>0</v>
      </c>
      <c r="L339">
        <f>+'TAB 1 Codificação CC Órgão'!P356</f>
        <v>0</v>
      </c>
      <c r="M339">
        <f>+'TAB 1 Codificação CC Órgão'!Q356</f>
        <v>0</v>
      </c>
      <c r="P339" s="129" t="str">
        <f>+'TAB 1 Codificação CC Órgão'!J356</f>
        <v>A</v>
      </c>
      <c r="Q339">
        <f t="shared" si="10"/>
        <v>0</v>
      </c>
    </row>
    <row r="340" spans="1:17">
      <c r="A340" t="str">
        <f t="shared" si="11"/>
        <v>-</v>
      </c>
      <c r="C340" t="str">
        <f>IF('TAB 1 Codificação CC Órgão'!A357='TAB 1 Codificação CC Órgão'!$A$20,"-",'TAB 1 Codificação CC Órgão'!A357)</f>
        <v>-</v>
      </c>
      <c r="D340">
        <f>+'TAB 1 Codificação CC Órgão'!I357</f>
        <v>0</v>
      </c>
      <c r="E340" t="str">
        <f>+'TAB 1 Codificação CC Órgão'!K357</f>
        <v>-</v>
      </c>
      <c r="H340">
        <f>+'TAB 1 Codificação CC Órgão'!M358</f>
        <v>0</v>
      </c>
      <c r="I340">
        <f>+'TAB 1 Codificação CC Órgão'!L357</f>
        <v>0</v>
      </c>
      <c r="J340">
        <f>+'TAB 1 Codificação CC Órgão'!N357</f>
        <v>0</v>
      </c>
      <c r="K340">
        <f>+'TAB 1 Codificação CC Órgão'!O357</f>
        <v>0</v>
      </c>
      <c r="L340">
        <f>+'TAB 1 Codificação CC Órgão'!P357</f>
        <v>0</v>
      </c>
      <c r="M340">
        <f>+'TAB 1 Codificação CC Órgão'!Q357</f>
        <v>0</v>
      </c>
      <c r="P340" s="129" t="str">
        <f>+'TAB 1 Codificação CC Órgão'!J357</f>
        <v>A</v>
      </c>
      <c r="Q340">
        <f t="shared" si="10"/>
        <v>0</v>
      </c>
    </row>
    <row r="341" spans="1:17">
      <c r="A341" t="str">
        <f t="shared" si="11"/>
        <v>-</v>
      </c>
      <c r="C341" t="str">
        <f>IF('TAB 1 Codificação CC Órgão'!A358='TAB 1 Codificação CC Órgão'!$A$20,"-",'TAB 1 Codificação CC Órgão'!A358)</f>
        <v>-</v>
      </c>
      <c r="D341">
        <f>+'TAB 1 Codificação CC Órgão'!I358</f>
        <v>0</v>
      </c>
      <c r="E341" t="str">
        <f>+'TAB 1 Codificação CC Órgão'!K358</f>
        <v>-</v>
      </c>
      <c r="H341">
        <f>+'TAB 1 Codificação CC Órgão'!M359</f>
        <v>0</v>
      </c>
      <c r="I341">
        <f>+'TAB 1 Codificação CC Órgão'!L358</f>
        <v>0</v>
      </c>
      <c r="J341">
        <f>+'TAB 1 Codificação CC Órgão'!N358</f>
        <v>0</v>
      </c>
      <c r="K341">
        <f>+'TAB 1 Codificação CC Órgão'!O358</f>
        <v>0</v>
      </c>
      <c r="L341">
        <f>+'TAB 1 Codificação CC Órgão'!P358</f>
        <v>0</v>
      </c>
      <c r="M341">
        <f>+'TAB 1 Codificação CC Órgão'!Q358</f>
        <v>0</v>
      </c>
      <c r="P341" s="129" t="str">
        <f>+'TAB 1 Codificação CC Órgão'!J358</f>
        <v>A</v>
      </c>
      <c r="Q341">
        <f t="shared" si="10"/>
        <v>0</v>
      </c>
    </row>
    <row r="342" spans="1:17">
      <c r="A342" t="str">
        <f t="shared" si="11"/>
        <v>-</v>
      </c>
      <c r="C342" t="str">
        <f>IF('TAB 1 Codificação CC Órgão'!A359='TAB 1 Codificação CC Órgão'!$A$20,"-",'TAB 1 Codificação CC Órgão'!A359)</f>
        <v>-</v>
      </c>
      <c r="D342">
        <f>+'TAB 1 Codificação CC Órgão'!I359</f>
        <v>0</v>
      </c>
      <c r="E342" t="str">
        <f>+'TAB 1 Codificação CC Órgão'!K359</f>
        <v>-</v>
      </c>
      <c r="H342">
        <f>+'TAB 1 Codificação CC Órgão'!M360</f>
        <v>0</v>
      </c>
      <c r="I342">
        <f>+'TAB 1 Codificação CC Órgão'!L359</f>
        <v>0</v>
      </c>
      <c r="J342">
        <f>+'TAB 1 Codificação CC Órgão'!N359</f>
        <v>0</v>
      </c>
      <c r="K342">
        <f>+'TAB 1 Codificação CC Órgão'!O359</f>
        <v>0</v>
      </c>
      <c r="L342">
        <f>+'TAB 1 Codificação CC Órgão'!P359</f>
        <v>0</v>
      </c>
      <c r="M342">
        <f>+'TAB 1 Codificação CC Órgão'!Q359</f>
        <v>0</v>
      </c>
      <c r="P342" s="129" t="str">
        <f>+'TAB 1 Codificação CC Órgão'!J359</f>
        <v>A</v>
      </c>
      <c r="Q342">
        <f t="shared" si="10"/>
        <v>0</v>
      </c>
    </row>
    <row r="343" spans="1:17">
      <c r="A343" t="str">
        <f t="shared" si="11"/>
        <v>-</v>
      </c>
      <c r="C343" t="str">
        <f>IF('TAB 1 Codificação CC Órgão'!A360='TAB 1 Codificação CC Órgão'!$A$20,"-",'TAB 1 Codificação CC Órgão'!A360)</f>
        <v>-</v>
      </c>
      <c r="D343">
        <f>+'TAB 1 Codificação CC Órgão'!I360</f>
        <v>0</v>
      </c>
      <c r="E343" t="str">
        <f>+'TAB 1 Codificação CC Órgão'!K360</f>
        <v>-</v>
      </c>
      <c r="H343">
        <f>+'TAB 1 Codificação CC Órgão'!M361</f>
        <v>0</v>
      </c>
      <c r="I343">
        <f>+'TAB 1 Codificação CC Órgão'!L360</f>
        <v>0</v>
      </c>
      <c r="J343">
        <f>+'TAB 1 Codificação CC Órgão'!N360</f>
        <v>0</v>
      </c>
      <c r="K343">
        <f>+'TAB 1 Codificação CC Órgão'!O360</f>
        <v>0</v>
      </c>
      <c r="L343">
        <f>+'TAB 1 Codificação CC Órgão'!P360</f>
        <v>0</v>
      </c>
      <c r="M343">
        <f>+'TAB 1 Codificação CC Órgão'!Q360</f>
        <v>0</v>
      </c>
      <c r="P343" s="129" t="str">
        <f>+'TAB 1 Codificação CC Órgão'!J360</f>
        <v>A</v>
      </c>
      <c r="Q343">
        <f t="shared" si="10"/>
        <v>0</v>
      </c>
    </row>
    <row r="344" spans="1:17">
      <c r="A344" t="str">
        <f t="shared" si="11"/>
        <v>-</v>
      </c>
      <c r="C344" t="str">
        <f>IF('TAB 1 Codificação CC Órgão'!A361='TAB 1 Codificação CC Órgão'!$A$20,"-",'TAB 1 Codificação CC Órgão'!A361)</f>
        <v>-</v>
      </c>
      <c r="D344">
        <f>+'TAB 1 Codificação CC Órgão'!I361</f>
        <v>0</v>
      </c>
      <c r="E344" t="str">
        <f>+'TAB 1 Codificação CC Órgão'!K361</f>
        <v>-</v>
      </c>
      <c r="H344">
        <f>+'TAB 1 Codificação CC Órgão'!M362</f>
        <v>0</v>
      </c>
      <c r="I344">
        <f>+'TAB 1 Codificação CC Órgão'!L361</f>
        <v>0</v>
      </c>
      <c r="J344">
        <f>+'TAB 1 Codificação CC Órgão'!N361</f>
        <v>0</v>
      </c>
      <c r="K344">
        <f>+'TAB 1 Codificação CC Órgão'!O361</f>
        <v>0</v>
      </c>
      <c r="L344">
        <f>+'TAB 1 Codificação CC Órgão'!P361</f>
        <v>0</v>
      </c>
      <c r="M344">
        <f>+'TAB 1 Codificação CC Órgão'!Q361</f>
        <v>0</v>
      </c>
      <c r="P344" s="129" t="str">
        <f>+'TAB 1 Codificação CC Órgão'!J361</f>
        <v>A</v>
      </c>
      <c r="Q344">
        <f t="shared" si="10"/>
        <v>0</v>
      </c>
    </row>
    <row r="345" spans="1:17">
      <c r="A345" t="str">
        <f t="shared" si="11"/>
        <v>-</v>
      </c>
      <c r="C345" t="str">
        <f>IF('TAB 1 Codificação CC Órgão'!A362='TAB 1 Codificação CC Órgão'!$A$20,"-",'TAB 1 Codificação CC Órgão'!A362)</f>
        <v>-</v>
      </c>
      <c r="D345">
        <f>+'TAB 1 Codificação CC Órgão'!I362</f>
        <v>0</v>
      </c>
      <c r="E345" t="str">
        <f>+'TAB 1 Codificação CC Órgão'!K362</f>
        <v>-</v>
      </c>
      <c r="H345">
        <f>+'TAB 1 Codificação CC Órgão'!M363</f>
        <v>0</v>
      </c>
      <c r="I345">
        <f>+'TAB 1 Codificação CC Órgão'!L362</f>
        <v>0</v>
      </c>
      <c r="J345">
        <f>+'TAB 1 Codificação CC Órgão'!N362</f>
        <v>0</v>
      </c>
      <c r="K345">
        <f>+'TAB 1 Codificação CC Órgão'!O362</f>
        <v>0</v>
      </c>
      <c r="L345">
        <f>+'TAB 1 Codificação CC Órgão'!P362</f>
        <v>0</v>
      </c>
      <c r="M345">
        <f>+'TAB 1 Codificação CC Órgão'!Q362</f>
        <v>0</v>
      </c>
      <c r="P345" s="129" t="str">
        <f>+'TAB 1 Codificação CC Órgão'!J362</f>
        <v>A</v>
      </c>
      <c r="Q345">
        <f t="shared" si="10"/>
        <v>0</v>
      </c>
    </row>
    <row r="346" spans="1:17">
      <c r="A346" t="str">
        <f t="shared" si="11"/>
        <v>-</v>
      </c>
      <c r="C346" t="str">
        <f>IF('TAB 1 Codificação CC Órgão'!A363='TAB 1 Codificação CC Órgão'!$A$20,"-",'TAB 1 Codificação CC Órgão'!A363)</f>
        <v>-</v>
      </c>
      <c r="D346">
        <f>+'TAB 1 Codificação CC Órgão'!I363</f>
        <v>0</v>
      </c>
      <c r="E346" t="str">
        <f>+'TAB 1 Codificação CC Órgão'!K363</f>
        <v>-</v>
      </c>
      <c r="H346">
        <f>+'TAB 1 Codificação CC Órgão'!M364</f>
        <v>0</v>
      </c>
      <c r="I346">
        <f>+'TAB 1 Codificação CC Órgão'!L363</f>
        <v>0</v>
      </c>
      <c r="J346">
        <f>+'TAB 1 Codificação CC Órgão'!N363</f>
        <v>0</v>
      </c>
      <c r="K346">
        <f>+'TAB 1 Codificação CC Órgão'!O363</f>
        <v>0</v>
      </c>
      <c r="L346">
        <f>+'TAB 1 Codificação CC Órgão'!P363</f>
        <v>0</v>
      </c>
      <c r="M346">
        <f>+'TAB 1 Codificação CC Órgão'!Q363</f>
        <v>0</v>
      </c>
      <c r="P346" s="129" t="str">
        <f>+'TAB 1 Codificação CC Órgão'!J363</f>
        <v>A</v>
      </c>
      <c r="Q346">
        <f t="shared" si="10"/>
        <v>0</v>
      </c>
    </row>
    <row r="347" spans="1:17">
      <c r="A347" t="str">
        <f t="shared" si="11"/>
        <v>-</v>
      </c>
      <c r="C347" t="str">
        <f>IF('TAB 1 Codificação CC Órgão'!A364='TAB 1 Codificação CC Órgão'!$A$20,"-",'TAB 1 Codificação CC Órgão'!A364)</f>
        <v>-</v>
      </c>
      <c r="D347">
        <f>+'TAB 1 Codificação CC Órgão'!I364</f>
        <v>0</v>
      </c>
      <c r="E347" t="str">
        <f>+'TAB 1 Codificação CC Órgão'!K364</f>
        <v>-</v>
      </c>
      <c r="H347">
        <f>+'TAB 1 Codificação CC Órgão'!M365</f>
        <v>0</v>
      </c>
      <c r="I347">
        <f>+'TAB 1 Codificação CC Órgão'!L364</f>
        <v>0</v>
      </c>
      <c r="J347">
        <f>+'TAB 1 Codificação CC Órgão'!N364</f>
        <v>0</v>
      </c>
      <c r="K347">
        <f>+'TAB 1 Codificação CC Órgão'!O364</f>
        <v>0</v>
      </c>
      <c r="L347">
        <f>+'TAB 1 Codificação CC Órgão'!P364</f>
        <v>0</v>
      </c>
      <c r="M347">
        <f>+'TAB 1 Codificação CC Órgão'!Q364</f>
        <v>0</v>
      </c>
      <c r="P347" s="129" t="str">
        <f>+'TAB 1 Codificação CC Órgão'!J364</f>
        <v>A</v>
      </c>
      <c r="Q347">
        <f t="shared" si="10"/>
        <v>0</v>
      </c>
    </row>
    <row r="348" spans="1:17">
      <c r="A348" t="str">
        <f t="shared" si="11"/>
        <v>-</v>
      </c>
      <c r="C348" t="str">
        <f>IF('TAB 1 Codificação CC Órgão'!A365='TAB 1 Codificação CC Órgão'!$A$20,"-",'TAB 1 Codificação CC Órgão'!A365)</f>
        <v>-</v>
      </c>
      <c r="D348">
        <f>+'TAB 1 Codificação CC Órgão'!I365</f>
        <v>0</v>
      </c>
      <c r="E348" t="str">
        <f>+'TAB 1 Codificação CC Órgão'!K365</f>
        <v>-</v>
      </c>
      <c r="H348">
        <f>+'TAB 1 Codificação CC Órgão'!M366</f>
        <v>0</v>
      </c>
      <c r="I348">
        <f>+'TAB 1 Codificação CC Órgão'!L365</f>
        <v>0</v>
      </c>
      <c r="J348">
        <f>+'TAB 1 Codificação CC Órgão'!N365</f>
        <v>0</v>
      </c>
      <c r="K348">
        <f>+'TAB 1 Codificação CC Órgão'!O365</f>
        <v>0</v>
      </c>
      <c r="L348">
        <f>+'TAB 1 Codificação CC Órgão'!P365</f>
        <v>0</v>
      </c>
      <c r="M348">
        <f>+'TAB 1 Codificação CC Órgão'!Q365</f>
        <v>0</v>
      </c>
      <c r="P348" s="129" t="str">
        <f>+'TAB 1 Codificação CC Órgão'!J365</f>
        <v>A</v>
      </c>
      <c r="Q348">
        <f t="shared" si="10"/>
        <v>0</v>
      </c>
    </row>
    <row r="349" spans="1:17">
      <c r="A349" t="str">
        <f t="shared" si="11"/>
        <v>-</v>
      </c>
      <c r="C349" t="str">
        <f>IF('TAB 1 Codificação CC Órgão'!A366='TAB 1 Codificação CC Órgão'!$A$20,"-",'TAB 1 Codificação CC Órgão'!A366)</f>
        <v>-</v>
      </c>
      <c r="D349">
        <f>+'TAB 1 Codificação CC Órgão'!I366</f>
        <v>0</v>
      </c>
      <c r="E349" t="str">
        <f>+'TAB 1 Codificação CC Órgão'!K366</f>
        <v>-</v>
      </c>
      <c r="H349">
        <f>+'TAB 1 Codificação CC Órgão'!M367</f>
        <v>0</v>
      </c>
      <c r="I349">
        <f>+'TAB 1 Codificação CC Órgão'!L366</f>
        <v>0</v>
      </c>
      <c r="J349">
        <f>+'TAB 1 Codificação CC Órgão'!N366</f>
        <v>0</v>
      </c>
      <c r="K349">
        <f>+'TAB 1 Codificação CC Órgão'!O366</f>
        <v>0</v>
      </c>
      <c r="L349">
        <f>+'TAB 1 Codificação CC Órgão'!P366</f>
        <v>0</v>
      </c>
      <c r="M349">
        <f>+'TAB 1 Codificação CC Órgão'!Q366</f>
        <v>0</v>
      </c>
      <c r="P349" s="129" t="str">
        <f>+'TAB 1 Codificação CC Órgão'!J366</f>
        <v>A</v>
      </c>
      <c r="Q349">
        <f t="shared" si="10"/>
        <v>0</v>
      </c>
    </row>
    <row r="350" spans="1:17">
      <c r="A350" t="str">
        <f t="shared" si="11"/>
        <v>-</v>
      </c>
      <c r="C350" t="str">
        <f>IF('TAB 1 Codificação CC Órgão'!A367='TAB 1 Codificação CC Órgão'!$A$20,"-",'TAB 1 Codificação CC Órgão'!A367)</f>
        <v>-</v>
      </c>
      <c r="D350">
        <f>+'TAB 1 Codificação CC Órgão'!I367</f>
        <v>0</v>
      </c>
      <c r="E350" t="str">
        <f>+'TAB 1 Codificação CC Órgão'!K367</f>
        <v>-</v>
      </c>
      <c r="H350">
        <f>+'TAB 1 Codificação CC Órgão'!M368</f>
        <v>0</v>
      </c>
      <c r="I350">
        <f>+'TAB 1 Codificação CC Órgão'!L367</f>
        <v>0</v>
      </c>
      <c r="J350">
        <f>+'TAB 1 Codificação CC Órgão'!N367</f>
        <v>0</v>
      </c>
      <c r="K350">
        <f>+'TAB 1 Codificação CC Órgão'!O367</f>
        <v>0</v>
      </c>
      <c r="L350">
        <f>+'TAB 1 Codificação CC Órgão'!P367</f>
        <v>0</v>
      </c>
      <c r="M350">
        <f>+'TAB 1 Codificação CC Órgão'!Q367</f>
        <v>0</v>
      </c>
      <c r="P350" s="129" t="str">
        <f>+'TAB 1 Codificação CC Órgão'!J367</f>
        <v>A</v>
      </c>
      <c r="Q350">
        <f t="shared" si="10"/>
        <v>0</v>
      </c>
    </row>
    <row r="351" spans="1:17">
      <c r="A351" t="str">
        <f t="shared" si="11"/>
        <v>-</v>
      </c>
      <c r="C351" t="str">
        <f>IF('TAB 1 Codificação CC Órgão'!A368='TAB 1 Codificação CC Órgão'!$A$20,"-",'TAB 1 Codificação CC Órgão'!A368)</f>
        <v>-</v>
      </c>
      <c r="D351">
        <f>+'TAB 1 Codificação CC Órgão'!I368</f>
        <v>0</v>
      </c>
      <c r="E351" t="str">
        <f>+'TAB 1 Codificação CC Órgão'!K368</f>
        <v>-</v>
      </c>
      <c r="H351">
        <f>+'TAB 1 Codificação CC Órgão'!M369</f>
        <v>0</v>
      </c>
      <c r="I351">
        <f>+'TAB 1 Codificação CC Órgão'!L368</f>
        <v>0</v>
      </c>
      <c r="J351">
        <f>+'TAB 1 Codificação CC Órgão'!N368</f>
        <v>0</v>
      </c>
      <c r="K351">
        <f>+'TAB 1 Codificação CC Órgão'!O368</f>
        <v>0</v>
      </c>
      <c r="L351">
        <f>+'TAB 1 Codificação CC Órgão'!P368</f>
        <v>0</v>
      </c>
      <c r="M351">
        <f>+'TAB 1 Codificação CC Órgão'!Q368</f>
        <v>0</v>
      </c>
      <c r="P351" s="129" t="str">
        <f>+'TAB 1 Codificação CC Órgão'!J368</f>
        <v>A</v>
      </c>
      <c r="Q351">
        <f t="shared" si="10"/>
        <v>0</v>
      </c>
    </row>
    <row r="352" spans="1:17">
      <c r="A352" t="str">
        <f t="shared" si="11"/>
        <v>-</v>
      </c>
      <c r="C352" t="str">
        <f>IF('TAB 1 Codificação CC Órgão'!A369='TAB 1 Codificação CC Órgão'!$A$20,"-",'TAB 1 Codificação CC Órgão'!A369)</f>
        <v>-</v>
      </c>
      <c r="D352">
        <f>+'TAB 1 Codificação CC Órgão'!I369</f>
        <v>0</v>
      </c>
      <c r="E352" t="str">
        <f>+'TAB 1 Codificação CC Órgão'!K369</f>
        <v>-</v>
      </c>
      <c r="H352">
        <f>+'TAB 1 Codificação CC Órgão'!M370</f>
        <v>0</v>
      </c>
      <c r="I352">
        <f>+'TAB 1 Codificação CC Órgão'!L369</f>
        <v>0</v>
      </c>
      <c r="J352">
        <f>+'TAB 1 Codificação CC Órgão'!N369</f>
        <v>0</v>
      </c>
      <c r="K352">
        <f>+'TAB 1 Codificação CC Órgão'!O369</f>
        <v>0</v>
      </c>
      <c r="L352">
        <f>+'TAB 1 Codificação CC Órgão'!P369</f>
        <v>0</v>
      </c>
      <c r="M352">
        <f>+'TAB 1 Codificação CC Órgão'!Q369</f>
        <v>0</v>
      </c>
      <c r="P352" s="129" t="str">
        <f>+'TAB 1 Codificação CC Órgão'!J369</f>
        <v>A</v>
      </c>
      <c r="Q352">
        <f t="shared" si="10"/>
        <v>0</v>
      </c>
    </row>
    <row r="353" spans="1:17">
      <c r="A353" t="str">
        <f t="shared" si="11"/>
        <v>-</v>
      </c>
      <c r="C353" t="str">
        <f>IF('TAB 1 Codificação CC Órgão'!A370='TAB 1 Codificação CC Órgão'!$A$20,"-",'TAB 1 Codificação CC Órgão'!A370)</f>
        <v>-</v>
      </c>
      <c r="D353">
        <f>+'TAB 1 Codificação CC Órgão'!I370</f>
        <v>0</v>
      </c>
      <c r="E353" t="str">
        <f>+'TAB 1 Codificação CC Órgão'!K370</f>
        <v>-</v>
      </c>
      <c r="H353">
        <f>+'TAB 1 Codificação CC Órgão'!M371</f>
        <v>0</v>
      </c>
      <c r="I353">
        <f>+'TAB 1 Codificação CC Órgão'!L370</f>
        <v>0</v>
      </c>
      <c r="J353">
        <f>+'TAB 1 Codificação CC Órgão'!N370</f>
        <v>0</v>
      </c>
      <c r="K353">
        <f>+'TAB 1 Codificação CC Órgão'!O370</f>
        <v>0</v>
      </c>
      <c r="L353">
        <f>+'TAB 1 Codificação CC Órgão'!P370</f>
        <v>0</v>
      </c>
      <c r="M353">
        <f>+'TAB 1 Codificação CC Órgão'!Q370</f>
        <v>0</v>
      </c>
      <c r="P353" s="129" t="str">
        <f>+'TAB 1 Codificação CC Órgão'!J370</f>
        <v>A</v>
      </c>
      <c r="Q353">
        <f t="shared" si="10"/>
        <v>0</v>
      </c>
    </row>
    <row r="354" spans="1:17">
      <c r="A354" t="str">
        <f t="shared" si="11"/>
        <v>-</v>
      </c>
      <c r="C354" t="str">
        <f>IF('TAB 1 Codificação CC Órgão'!A371='TAB 1 Codificação CC Órgão'!$A$20,"-",'TAB 1 Codificação CC Órgão'!A371)</f>
        <v>-</v>
      </c>
      <c r="D354">
        <f>+'TAB 1 Codificação CC Órgão'!I371</f>
        <v>0</v>
      </c>
      <c r="E354" t="str">
        <f>+'TAB 1 Codificação CC Órgão'!K371</f>
        <v>-</v>
      </c>
      <c r="H354">
        <f>+'TAB 1 Codificação CC Órgão'!M372</f>
        <v>0</v>
      </c>
      <c r="I354">
        <f>+'TAB 1 Codificação CC Órgão'!L371</f>
        <v>0</v>
      </c>
      <c r="J354">
        <f>+'TAB 1 Codificação CC Órgão'!N371</f>
        <v>0</v>
      </c>
      <c r="K354">
        <f>+'TAB 1 Codificação CC Órgão'!O371</f>
        <v>0</v>
      </c>
      <c r="L354">
        <f>+'TAB 1 Codificação CC Órgão'!P371</f>
        <v>0</v>
      </c>
      <c r="M354">
        <f>+'TAB 1 Codificação CC Órgão'!Q371</f>
        <v>0</v>
      </c>
      <c r="P354" s="129" t="str">
        <f>+'TAB 1 Codificação CC Órgão'!J371</f>
        <v>A</v>
      </c>
      <c r="Q354">
        <f t="shared" si="10"/>
        <v>0</v>
      </c>
    </row>
    <row r="355" spans="1:17">
      <c r="A355" t="str">
        <f t="shared" si="11"/>
        <v>-</v>
      </c>
      <c r="C355" t="str">
        <f>IF('TAB 1 Codificação CC Órgão'!A372='TAB 1 Codificação CC Órgão'!$A$20,"-",'TAB 1 Codificação CC Órgão'!A372)</f>
        <v>-</v>
      </c>
      <c r="D355">
        <f>+'TAB 1 Codificação CC Órgão'!I372</f>
        <v>0</v>
      </c>
      <c r="E355" t="str">
        <f>+'TAB 1 Codificação CC Órgão'!K372</f>
        <v>-</v>
      </c>
      <c r="H355">
        <f>+'TAB 1 Codificação CC Órgão'!M373</f>
        <v>0</v>
      </c>
      <c r="I355">
        <f>+'TAB 1 Codificação CC Órgão'!L372</f>
        <v>0</v>
      </c>
      <c r="J355">
        <f>+'TAB 1 Codificação CC Órgão'!N372</f>
        <v>0</v>
      </c>
      <c r="K355">
        <f>+'TAB 1 Codificação CC Órgão'!O372</f>
        <v>0</v>
      </c>
      <c r="L355">
        <f>+'TAB 1 Codificação CC Órgão'!P372</f>
        <v>0</v>
      </c>
      <c r="M355">
        <f>+'TAB 1 Codificação CC Órgão'!Q372</f>
        <v>0</v>
      </c>
      <c r="P355" s="129" t="str">
        <f>+'TAB 1 Codificação CC Órgão'!J372</f>
        <v>A</v>
      </c>
      <c r="Q355">
        <f t="shared" si="10"/>
        <v>0</v>
      </c>
    </row>
    <row r="356" spans="1:17">
      <c r="A356" t="str">
        <f t="shared" si="11"/>
        <v>-</v>
      </c>
      <c r="C356" t="str">
        <f>IF('TAB 1 Codificação CC Órgão'!A373='TAB 1 Codificação CC Órgão'!$A$20,"-",'TAB 1 Codificação CC Órgão'!A373)</f>
        <v>-</v>
      </c>
      <c r="D356">
        <f>+'TAB 1 Codificação CC Órgão'!I373</f>
        <v>0</v>
      </c>
      <c r="E356" t="str">
        <f>+'TAB 1 Codificação CC Órgão'!K373</f>
        <v>-</v>
      </c>
      <c r="H356">
        <f>+'TAB 1 Codificação CC Órgão'!M374</f>
        <v>0</v>
      </c>
      <c r="I356">
        <f>+'TAB 1 Codificação CC Órgão'!L373</f>
        <v>0</v>
      </c>
      <c r="J356">
        <f>+'TAB 1 Codificação CC Órgão'!N373</f>
        <v>0</v>
      </c>
      <c r="K356">
        <f>+'TAB 1 Codificação CC Órgão'!O373</f>
        <v>0</v>
      </c>
      <c r="L356">
        <f>+'TAB 1 Codificação CC Órgão'!P373</f>
        <v>0</v>
      </c>
      <c r="M356">
        <f>+'TAB 1 Codificação CC Órgão'!Q373</f>
        <v>0</v>
      </c>
      <c r="P356" s="129" t="str">
        <f>+'TAB 1 Codificação CC Órgão'!J373</f>
        <v>A</v>
      </c>
      <c r="Q356">
        <f t="shared" si="10"/>
        <v>0</v>
      </c>
    </row>
    <row r="357" spans="1:17">
      <c r="A357" t="str">
        <f t="shared" si="11"/>
        <v>-</v>
      </c>
      <c r="C357" t="str">
        <f>IF('TAB 1 Codificação CC Órgão'!A374='TAB 1 Codificação CC Órgão'!$A$20,"-",'TAB 1 Codificação CC Órgão'!A374)</f>
        <v>-</v>
      </c>
      <c r="D357">
        <f>+'TAB 1 Codificação CC Órgão'!I374</f>
        <v>0</v>
      </c>
      <c r="E357" t="str">
        <f>+'TAB 1 Codificação CC Órgão'!K374</f>
        <v>-</v>
      </c>
      <c r="H357">
        <f>+'TAB 1 Codificação CC Órgão'!M375</f>
        <v>0</v>
      </c>
      <c r="I357">
        <f>+'TAB 1 Codificação CC Órgão'!L374</f>
        <v>0</v>
      </c>
      <c r="J357">
        <f>+'TAB 1 Codificação CC Órgão'!N374</f>
        <v>0</v>
      </c>
      <c r="K357">
        <f>+'TAB 1 Codificação CC Órgão'!O374</f>
        <v>0</v>
      </c>
      <c r="L357">
        <f>+'TAB 1 Codificação CC Órgão'!P374</f>
        <v>0</v>
      </c>
      <c r="M357">
        <f>+'TAB 1 Codificação CC Órgão'!Q374</f>
        <v>0</v>
      </c>
      <c r="P357" s="129" t="str">
        <f>+'TAB 1 Codificação CC Órgão'!J374</f>
        <v>A</v>
      </c>
      <c r="Q357">
        <f t="shared" si="10"/>
        <v>0</v>
      </c>
    </row>
    <row r="358" spans="1:17">
      <c r="A358" t="str">
        <f t="shared" si="11"/>
        <v>-</v>
      </c>
      <c r="C358" t="str">
        <f>IF('TAB 1 Codificação CC Órgão'!A375='TAB 1 Codificação CC Órgão'!$A$20,"-",'TAB 1 Codificação CC Órgão'!A375)</f>
        <v>-</v>
      </c>
      <c r="D358">
        <f>+'TAB 1 Codificação CC Órgão'!I375</f>
        <v>0</v>
      </c>
      <c r="E358" t="str">
        <f>+'TAB 1 Codificação CC Órgão'!K375</f>
        <v>-</v>
      </c>
      <c r="H358">
        <f>+'TAB 1 Codificação CC Órgão'!M376</f>
        <v>0</v>
      </c>
      <c r="I358">
        <f>+'TAB 1 Codificação CC Órgão'!L375</f>
        <v>0</v>
      </c>
      <c r="J358">
        <f>+'TAB 1 Codificação CC Órgão'!N375</f>
        <v>0</v>
      </c>
      <c r="K358">
        <f>+'TAB 1 Codificação CC Órgão'!O375</f>
        <v>0</v>
      </c>
      <c r="L358">
        <f>+'TAB 1 Codificação CC Órgão'!P375</f>
        <v>0</v>
      </c>
      <c r="M358">
        <f>+'TAB 1 Codificação CC Órgão'!Q375</f>
        <v>0</v>
      </c>
      <c r="P358" s="129" t="str">
        <f>+'TAB 1 Codificação CC Órgão'!J375</f>
        <v>A</v>
      </c>
      <c r="Q358">
        <f t="shared" si="10"/>
        <v>0</v>
      </c>
    </row>
    <row r="359" spans="1:17">
      <c r="A359" t="str">
        <f t="shared" si="11"/>
        <v>-</v>
      </c>
      <c r="C359" t="str">
        <f>IF('TAB 1 Codificação CC Órgão'!A376='TAB 1 Codificação CC Órgão'!$A$20,"-",'TAB 1 Codificação CC Órgão'!A376)</f>
        <v>-</v>
      </c>
      <c r="D359">
        <f>+'TAB 1 Codificação CC Órgão'!I376</f>
        <v>0</v>
      </c>
      <c r="E359" t="str">
        <f>+'TAB 1 Codificação CC Órgão'!K376</f>
        <v>-</v>
      </c>
      <c r="H359">
        <f>+'TAB 1 Codificação CC Órgão'!M377</f>
        <v>0</v>
      </c>
      <c r="I359">
        <f>+'TAB 1 Codificação CC Órgão'!L376</f>
        <v>0</v>
      </c>
      <c r="J359">
        <f>+'TAB 1 Codificação CC Órgão'!N376</f>
        <v>0</v>
      </c>
      <c r="K359">
        <f>+'TAB 1 Codificação CC Órgão'!O376</f>
        <v>0</v>
      </c>
      <c r="L359">
        <f>+'TAB 1 Codificação CC Órgão'!P376</f>
        <v>0</v>
      </c>
      <c r="M359">
        <f>+'TAB 1 Codificação CC Órgão'!Q376</f>
        <v>0</v>
      </c>
      <c r="P359" s="129" t="str">
        <f>+'TAB 1 Codificação CC Órgão'!J376</f>
        <v>A</v>
      </c>
      <c r="Q359">
        <f t="shared" si="10"/>
        <v>0</v>
      </c>
    </row>
    <row r="360" spans="1:17">
      <c r="A360" t="str">
        <f t="shared" si="11"/>
        <v>-</v>
      </c>
      <c r="C360" t="str">
        <f>IF('TAB 1 Codificação CC Órgão'!A377='TAB 1 Codificação CC Órgão'!$A$20,"-",'TAB 1 Codificação CC Órgão'!A377)</f>
        <v>-</v>
      </c>
      <c r="D360">
        <f>+'TAB 1 Codificação CC Órgão'!I377</f>
        <v>0</v>
      </c>
      <c r="E360" t="str">
        <f>+'TAB 1 Codificação CC Órgão'!K377</f>
        <v>-</v>
      </c>
      <c r="H360">
        <f>+'TAB 1 Codificação CC Órgão'!M378</f>
        <v>0</v>
      </c>
      <c r="I360">
        <f>+'TAB 1 Codificação CC Órgão'!L377</f>
        <v>0</v>
      </c>
      <c r="J360">
        <f>+'TAB 1 Codificação CC Órgão'!N377</f>
        <v>0</v>
      </c>
      <c r="K360">
        <f>+'TAB 1 Codificação CC Órgão'!O377</f>
        <v>0</v>
      </c>
      <c r="L360">
        <f>+'TAB 1 Codificação CC Órgão'!P377</f>
        <v>0</v>
      </c>
      <c r="M360">
        <f>+'TAB 1 Codificação CC Órgão'!Q377</f>
        <v>0</v>
      </c>
      <c r="P360" s="129" t="str">
        <f>+'TAB 1 Codificação CC Órgão'!J377</f>
        <v>A</v>
      </c>
      <c r="Q360">
        <f t="shared" si="10"/>
        <v>0</v>
      </c>
    </row>
    <row r="361" spans="1:17">
      <c r="A361" t="str">
        <f t="shared" si="11"/>
        <v>-</v>
      </c>
      <c r="C361" t="str">
        <f>IF('TAB 1 Codificação CC Órgão'!A378='TAB 1 Codificação CC Órgão'!$A$20,"-",'TAB 1 Codificação CC Órgão'!A378)</f>
        <v>-</v>
      </c>
      <c r="D361">
        <f>+'TAB 1 Codificação CC Órgão'!I378</f>
        <v>0</v>
      </c>
      <c r="E361" t="str">
        <f>+'TAB 1 Codificação CC Órgão'!K378</f>
        <v>-</v>
      </c>
      <c r="H361">
        <f>+'TAB 1 Codificação CC Órgão'!M379</f>
        <v>0</v>
      </c>
      <c r="I361">
        <f>+'TAB 1 Codificação CC Órgão'!L378</f>
        <v>0</v>
      </c>
      <c r="J361">
        <f>+'TAB 1 Codificação CC Órgão'!N378</f>
        <v>0</v>
      </c>
      <c r="K361">
        <f>+'TAB 1 Codificação CC Órgão'!O378</f>
        <v>0</v>
      </c>
      <c r="L361">
        <f>+'TAB 1 Codificação CC Órgão'!P378</f>
        <v>0</v>
      </c>
      <c r="M361">
        <f>+'TAB 1 Codificação CC Órgão'!Q378</f>
        <v>0</v>
      </c>
      <c r="P361" s="129" t="str">
        <f>+'TAB 1 Codificação CC Órgão'!J378</f>
        <v>A</v>
      </c>
      <c r="Q361">
        <f t="shared" si="10"/>
        <v>0</v>
      </c>
    </row>
    <row r="362" spans="1:17">
      <c r="A362" t="str">
        <f t="shared" si="11"/>
        <v>-</v>
      </c>
      <c r="C362" t="str">
        <f>IF('TAB 1 Codificação CC Órgão'!A379='TAB 1 Codificação CC Órgão'!$A$20,"-",'TAB 1 Codificação CC Órgão'!A379)</f>
        <v>-</v>
      </c>
      <c r="D362">
        <f>+'TAB 1 Codificação CC Órgão'!I379</f>
        <v>0</v>
      </c>
      <c r="E362" t="str">
        <f>+'TAB 1 Codificação CC Órgão'!K379</f>
        <v>-</v>
      </c>
      <c r="H362">
        <f>+'TAB 1 Codificação CC Órgão'!M380</f>
        <v>0</v>
      </c>
      <c r="I362">
        <f>+'TAB 1 Codificação CC Órgão'!L379</f>
        <v>0</v>
      </c>
      <c r="J362">
        <f>+'TAB 1 Codificação CC Órgão'!N379</f>
        <v>0</v>
      </c>
      <c r="K362">
        <f>+'TAB 1 Codificação CC Órgão'!O379</f>
        <v>0</v>
      </c>
      <c r="L362">
        <f>+'TAB 1 Codificação CC Órgão'!P379</f>
        <v>0</v>
      </c>
      <c r="M362">
        <f>+'TAB 1 Codificação CC Órgão'!Q379</f>
        <v>0</v>
      </c>
      <c r="P362" s="129" t="str">
        <f>+'TAB 1 Codificação CC Órgão'!J379</f>
        <v>A</v>
      </c>
      <c r="Q362">
        <f t="shared" si="10"/>
        <v>0</v>
      </c>
    </row>
    <row r="363" spans="1:17">
      <c r="A363" t="str">
        <f t="shared" si="11"/>
        <v>-</v>
      </c>
      <c r="C363" t="str">
        <f>IF('TAB 1 Codificação CC Órgão'!A380='TAB 1 Codificação CC Órgão'!$A$20,"-",'TAB 1 Codificação CC Órgão'!A380)</f>
        <v>-</v>
      </c>
      <c r="D363">
        <f>+'TAB 1 Codificação CC Órgão'!I380</f>
        <v>0</v>
      </c>
      <c r="E363" t="str">
        <f>+'TAB 1 Codificação CC Órgão'!K380</f>
        <v>-</v>
      </c>
      <c r="H363">
        <f>+'TAB 1 Codificação CC Órgão'!M381</f>
        <v>0</v>
      </c>
      <c r="I363">
        <f>+'TAB 1 Codificação CC Órgão'!L380</f>
        <v>0</v>
      </c>
      <c r="J363">
        <f>+'TAB 1 Codificação CC Órgão'!N380</f>
        <v>0</v>
      </c>
      <c r="K363">
        <f>+'TAB 1 Codificação CC Órgão'!O380</f>
        <v>0</v>
      </c>
      <c r="L363">
        <f>+'TAB 1 Codificação CC Órgão'!P380</f>
        <v>0</v>
      </c>
      <c r="M363">
        <f>+'TAB 1 Codificação CC Órgão'!Q380</f>
        <v>0</v>
      </c>
      <c r="P363" s="129" t="str">
        <f>+'TAB 1 Codificação CC Órgão'!J380</f>
        <v>A</v>
      </c>
      <c r="Q363">
        <f t="shared" si="10"/>
        <v>0</v>
      </c>
    </row>
    <row r="364" spans="1:17">
      <c r="A364" t="str">
        <f t="shared" si="11"/>
        <v>-</v>
      </c>
      <c r="C364" t="str">
        <f>IF('TAB 1 Codificação CC Órgão'!A381='TAB 1 Codificação CC Órgão'!$A$20,"-",'TAB 1 Codificação CC Órgão'!A381)</f>
        <v>-</v>
      </c>
      <c r="D364">
        <f>+'TAB 1 Codificação CC Órgão'!I381</f>
        <v>0</v>
      </c>
      <c r="E364" t="str">
        <f>+'TAB 1 Codificação CC Órgão'!K381</f>
        <v>-</v>
      </c>
      <c r="H364">
        <f>+'TAB 1 Codificação CC Órgão'!M382</f>
        <v>0</v>
      </c>
      <c r="I364">
        <f>+'TAB 1 Codificação CC Órgão'!L381</f>
        <v>0</v>
      </c>
      <c r="J364">
        <f>+'TAB 1 Codificação CC Órgão'!N381</f>
        <v>0</v>
      </c>
      <c r="K364">
        <f>+'TAB 1 Codificação CC Órgão'!O381</f>
        <v>0</v>
      </c>
      <c r="L364">
        <f>+'TAB 1 Codificação CC Órgão'!P381</f>
        <v>0</v>
      </c>
      <c r="M364">
        <f>+'TAB 1 Codificação CC Órgão'!Q381</f>
        <v>0</v>
      </c>
      <c r="P364" s="129" t="str">
        <f>+'TAB 1 Codificação CC Órgão'!J381</f>
        <v>A</v>
      </c>
      <c r="Q364">
        <f t="shared" si="10"/>
        <v>0</v>
      </c>
    </row>
    <row r="365" spans="1:17">
      <c r="A365" t="str">
        <f t="shared" si="11"/>
        <v>-</v>
      </c>
      <c r="C365" t="str">
        <f>IF('TAB 1 Codificação CC Órgão'!A382='TAB 1 Codificação CC Órgão'!$A$20,"-",'TAB 1 Codificação CC Órgão'!A382)</f>
        <v>-</v>
      </c>
      <c r="D365">
        <f>+'TAB 1 Codificação CC Órgão'!I382</f>
        <v>0</v>
      </c>
      <c r="E365" t="str">
        <f>+'TAB 1 Codificação CC Órgão'!K382</f>
        <v>-</v>
      </c>
      <c r="H365">
        <f>+'TAB 1 Codificação CC Órgão'!M383</f>
        <v>0</v>
      </c>
      <c r="I365">
        <f>+'TAB 1 Codificação CC Órgão'!L382</f>
        <v>0</v>
      </c>
      <c r="J365">
        <f>+'TAB 1 Codificação CC Órgão'!N382</f>
        <v>0</v>
      </c>
      <c r="K365">
        <f>+'TAB 1 Codificação CC Órgão'!O382</f>
        <v>0</v>
      </c>
      <c r="L365">
        <f>+'TAB 1 Codificação CC Órgão'!P382</f>
        <v>0</v>
      </c>
      <c r="M365">
        <f>+'TAB 1 Codificação CC Órgão'!Q382</f>
        <v>0</v>
      </c>
      <c r="P365" s="129" t="str">
        <f>+'TAB 1 Codificação CC Órgão'!J382</f>
        <v>A</v>
      </c>
      <c r="Q365">
        <f t="shared" si="10"/>
        <v>0</v>
      </c>
    </row>
    <row r="366" spans="1:17">
      <c r="A366" t="str">
        <f t="shared" si="11"/>
        <v>-</v>
      </c>
      <c r="C366" t="str">
        <f>IF('TAB 1 Codificação CC Órgão'!A383='TAB 1 Codificação CC Órgão'!$A$20,"-",'TAB 1 Codificação CC Órgão'!A383)</f>
        <v>-</v>
      </c>
      <c r="D366">
        <f>+'TAB 1 Codificação CC Órgão'!I383</f>
        <v>0</v>
      </c>
      <c r="E366" t="str">
        <f>+'TAB 1 Codificação CC Órgão'!K383</f>
        <v>-</v>
      </c>
      <c r="H366">
        <f>+'TAB 1 Codificação CC Órgão'!M384</f>
        <v>0</v>
      </c>
      <c r="I366">
        <f>+'TAB 1 Codificação CC Órgão'!L383</f>
        <v>0</v>
      </c>
      <c r="J366">
        <f>+'TAB 1 Codificação CC Órgão'!N383</f>
        <v>0</v>
      </c>
      <c r="K366">
        <f>+'TAB 1 Codificação CC Órgão'!O383</f>
        <v>0</v>
      </c>
      <c r="L366">
        <f>+'TAB 1 Codificação CC Órgão'!P383</f>
        <v>0</v>
      </c>
      <c r="M366">
        <f>+'TAB 1 Codificação CC Órgão'!Q383</f>
        <v>0</v>
      </c>
      <c r="P366" s="129" t="str">
        <f>+'TAB 1 Codificação CC Órgão'!J383</f>
        <v>A</v>
      </c>
      <c r="Q366">
        <f t="shared" si="10"/>
        <v>0</v>
      </c>
    </row>
    <row r="367" spans="1:17">
      <c r="A367" t="str">
        <f t="shared" si="11"/>
        <v>-</v>
      </c>
      <c r="C367" t="str">
        <f>IF('TAB 1 Codificação CC Órgão'!A384='TAB 1 Codificação CC Órgão'!$A$20,"-",'TAB 1 Codificação CC Órgão'!A384)</f>
        <v>-</v>
      </c>
      <c r="D367">
        <f>+'TAB 1 Codificação CC Órgão'!I384</f>
        <v>0</v>
      </c>
      <c r="E367" t="str">
        <f>+'TAB 1 Codificação CC Órgão'!K384</f>
        <v>-</v>
      </c>
      <c r="H367">
        <f>+'TAB 1 Codificação CC Órgão'!M385</f>
        <v>0</v>
      </c>
      <c r="I367">
        <f>+'TAB 1 Codificação CC Órgão'!L384</f>
        <v>0</v>
      </c>
      <c r="J367">
        <f>+'TAB 1 Codificação CC Órgão'!N384</f>
        <v>0</v>
      </c>
      <c r="K367">
        <f>+'TAB 1 Codificação CC Órgão'!O384</f>
        <v>0</v>
      </c>
      <c r="L367">
        <f>+'TAB 1 Codificação CC Órgão'!P384</f>
        <v>0</v>
      </c>
      <c r="M367">
        <f>+'TAB 1 Codificação CC Órgão'!Q384</f>
        <v>0</v>
      </c>
      <c r="P367" s="129" t="str">
        <f>+'TAB 1 Codificação CC Órgão'!J384</f>
        <v>A</v>
      </c>
      <c r="Q367">
        <f t="shared" si="10"/>
        <v>0</v>
      </c>
    </row>
    <row r="368" spans="1:17">
      <c r="A368" t="str">
        <f t="shared" si="11"/>
        <v>-</v>
      </c>
      <c r="C368" t="str">
        <f>IF('TAB 1 Codificação CC Órgão'!A385='TAB 1 Codificação CC Órgão'!$A$20,"-",'TAB 1 Codificação CC Órgão'!A385)</f>
        <v>-</v>
      </c>
      <c r="D368">
        <f>+'TAB 1 Codificação CC Órgão'!I385</f>
        <v>0</v>
      </c>
      <c r="E368" t="str">
        <f>+'TAB 1 Codificação CC Órgão'!K385</f>
        <v>-</v>
      </c>
      <c r="H368">
        <f>+'TAB 1 Codificação CC Órgão'!M386</f>
        <v>0</v>
      </c>
      <c r="I368">
        <f>+'TAB 1 Codificação CC Órgão'!L385</f>
        <v>0</v>
      </c>
      <c r="J368">
        <f>+'TAB 1 Codificação CC Órgão'!N385</f>
        <v>0</v>
      </c>
      <c r="K368">
        <f>+'TAB 1 Codificação CC Órgão'!O385</f>
        <v>0</v>
      </c>
      <c r="L368">
        <f>+'TAB 1 Codificação CC Órgão'!P385</f>
        <v>0</v>
      </c>
      <c r="M368">
        <f>+'TAB 1 Codificação CC Órgão'!Q385</f>
        <v>0</v>
      </c>
      <c r="P368" s="129" t="str">
        <f>+'TAB 1 Codificação CC Órgão'!J385</f>
        <v>A</v>
      </c>
      <c r="Q368">
        <f t="shared" si="10"/>
        <v>0</v>
      </c>
    </row>
    <row r="369" spans="1:17">
      <c r="A369" t="str">
        <f t="shared" si="11"/>
        <v>-</v>
      </c>
      <c r="C369" t="str">
        <f>IF('TAB 1 Codificação CC Órgão'!A386='TAB 1 Codificação CC Órgão'!$A$20,"-",'TAB 1 Codificação CC Órgão'!A386)</f>
        <v>-</v>
      </c>
      <c r="D369">
        <f>+'TAB 1 Codificação CC Órgão'!I386</f>
        <v>0</v>
      </c>
      <c r="E369" t="str">
        <f>+'TAB 1 Codificação CC Órgão'!K386</f>
        <v>-</v>
      </c>
      <c r="H369">
        <f>+'TAB 1 Codificação CC Órgão'!M387</f>
        <v>0</v>
      </c>
      <c r="I369">
        <f>+'TAB 1 Codificação CC Órgão'!L386</f>
        <v>0</v>
      </c>
      <c r="J369">
        <f>+'TAB 1 Codificação CC Órgão'!N386</f>
        <v>0</v>
      </c>
      <c r="K369">
        <f>+'TAB 1 Codificação CC Órgão'!O386</f>
        <v>0</v>
      </c>
      <c r="L369">
        <f>+'TAB 1 Codificação CC Órgão'!P386</f>
        <v>0</v>
      </c>
      <c r="M369">
        <f>+'TAB 1 Codificação CC Órgão'!Q386</f>
        <v>0</v>
      </c>
      <c r="P369" s="129" t="str">
        <f>+'TAB 1 Codificação CC Órgão'!J386</f>
        <v>A</v>
      </c>
      <c r="Q369">
        <f t="shared" si="10"/>
        <v>0</v>
      </c>
    </row>
    <row r="370" spans="1:17">
      <c r="A370" t="str">
        <f t="shared" si="11"/>
        <v>-</v>
      </c>
      <c r="C370" t="str">
        <f>IF('TAB 1 Codificação CC Órgão'!A387='TAB 1 Codificação CC Órgão'!$A$20,"-",'TAB 1 Codificação CC Órgão'!A387)</f>
        <v>-</v>
      </c>
      <c r="D370">
        <f>+'TAB 1 Codificação CC Órgão'!I387</f>
        <v>0</v>
      </c>
      <c r="E370" t="str">
        <f>+'TAB 1 Codificação CC Órgão'!K387</f>
        <v>-</v>
      </c>
      <c r="H370">
        <f>+'TAB 1 Codificação CC Órgão'!M388</f>
        <v>0</v>
      </c>
      <c r="I370">
        <f>+'TAB 1 Codificação CC Órgão'!L387</f>
        <v>0</v>
      </c>
      <c r="J370">
        <f>+'TAB 1 Codificação CC Órgão'!N387</f>
        <v>0</v>
      </c>
      <c r="K370">
        <f>+'TAB 1 Codificação CC Órgão'!O387</f>
        <v>0</v>
      </c>
      <c r="L370">
        <f>+'TAB 1 Codificação CC Órgão'!P387</f>
        <v>0</v>
      </c>
      <c r="M370">
        <f>+'TAB 1 Codificação CC Órgão'!Q387</f>
        <v>0</v>
      </c>
      <c r="P370" s="129" t="str">
        <f>+'TAB 1 Codificação CC Órgão'!J387</f>
        <v>A</v>
      </c>
      <c r="Q370">
        <f t="shared" si="10"/>
        <v>0</v>
      </c>
    </row>
    <row r="371" spans="1:17">
      <c r="A371" t="str">
        <f t="shared" si="11"/>
        <v>-</v>
      </c>
      <c r="C371" t="str">
        <f>IF('TAB 1 Codificação CC Órgão'!A388='TAB 1 Codificação CC Órgão'!$A$20,"-",'TAB 1 Codificação CC Órgão'!A388)</f>
        <v>-</v>
      </c>
      <c r="D371">
        <f>+'TAB 1 Codificação CC Órgão'!I388</f>
        <v>0</v>
      </c>
      <c r="E371" t="str">
        <f>+'TAB 1 Codificação CC Órgão'!K388</f>
        <v>-</v>
      </c>
      <c r="H371">
        <f>+'TAB 1 Codificação CC Órgão'!M389</f>
        <v>0</v>
      </c>
      <c r="I371">
        <f>+'TAB 1 Codificação CC Órgão'!L388</f>
        <v>0</v>
      </c>
      <c r="J371">
        <f>+'TAB 1 Codificação CC Órgão'!N388</f>
        <v>0</v>
      </c>
      <c r="K371">
        <f>+'TAB 1 Codificação CC Órgão'!O388</f>
        <v>0</v>
      </c>
      <c r="L371">
        <f>+'TAB 1 Codificação CC Órgão'!P388</f>
        <v>0</v>
      </c>
      <c r="M371">
        <f>+'TAB 1 Codificação CC Órgão'!Q388</f>
        <v>0</v>
      </c>
      <c r="P371" s="129" t="str">
        <f>+'TAB 1 Codificação CC Órgão'!J388</f>
        <v>A</v>
      </c>
      <c r="Q371">
        <f t="shared" si="10"/>
        <v>0</v>
      </c>
    </row>
    <row r="372" spans="1:17">
      <c r="A372" t="str">
        <f t="shared" si="11"/>
        <v>-</v>
      </c>
      <c r="C372" t="str">
        <f>IF('TAB 1 Codificação CC Órgão'!A389='TAB 1 Codificação CC Órgão'!$A$20,"-",'TAB 1 Codificação CC Órgão'!A389)</f>
        <v>-</v>
      </c>
      <c r="D372">
        <f>+'TAB 1 Codificação CC Órgão'!I389</f>
        <v>0</v>
      </c>
      <c r="E372" t="str">
        <f>+'TAB 1 Codificação CC Órgão'!K389</f>
        <v>-</v>
      </c>
      <c r="H372">
        <f>+'TAB 1 Codificação CC Órgão'!M390</f>
        <v>0</v>
      </c>
      <c r="I372">
        <f>+'TAB 1 Codificação CC Órgão'!L389</f>
        <v>0</v>
      </c>
      <c r="J372">
        <f>+'TAB 1 Codificação CC Órgão'!N389</f>
        <v>0</v>
      </c>
      <c r="K372">
        <f>+'TAB 1 Codificação CC Órgão'!O389</f>
        <v>0</v>
      </c>
      <c r="L372">
        <f>+'TAB 1 Codificação CC Órgão'!P389</f>
        <v>0</v>
      </c>
      <c r="M372">
        <f>+'TAB 1 Codificação CC Órgão'!Q389</f>
        <v>0</v>
      </c>
      <c r="P372" s="129" t="str">
        <f>+'TAB 1 Codificação CC Órgão'!J389</f>
        <v>A</v>
      </c>
      <c r="Q372">
        <f t="shared" si="10"/>
        <v>0</v>
      </c>
    </row>
    <row r="373" spans="1:17">
      <c r="A373" t="str">
        <f t="shared" si="11"/>
        <v>-</v>
      </c>
      <c r="C373" t="str">
        <f>IF('TAB 1 Codificação CC Órgão'!A390='TAB 1 Codificação CC Órgão'!$A$20,"-",'TAB 1 Codificação CC Órgão'!A390)</f>
        <v>-</v>
      </c>
      <c r="D373">
        <f>+'TAB 1 Codificação CC Órgão'!I390</f>
        <v>0</v>
      </c>
      <c r="E373" t="str">
        <f>+'TAB 1 Codificação CC Órgão'!K390</f>
        <v>-</v>
      </c>
      <c r="H373">
        <f>+'TAB 1 Codificação CC Órgão'!M391</f>
        <v>0</v>
      </c>
      <c r="I373">
        <f>+'TAB 1 Codificação CC Órgão'!L390</f>
        <v>0</v>
      </c>
      <c r="J373">
        <f>+'TAB 1 Codificação CC Órgão'!N390</f>
        <v>0</v>
      </c>
      <c r="K373">
        <f>+'TAB 1 Codificação CC Órgão'!O390</f>
        <v>0</v>
      </c>
      <c r="L373">
        <f>+'TAB 1 Codificação CC Órgão'!P390</f>
        <v>0</v>
      </c>
      <c r="M373">
        <f>+'TAB 1 Codificação CC Órgão'!Q390</f>
        <v>0</v>
      </c>
      <c r="P373" s="129" t="str">
        <f>+'TAB 1 Codificação CC Órgão'!J390</f>
        <v>A</v>
      </c>
      <c r="Q373">
        <f t="shared" si="10"/>
        <v>0</v>
      </c>
    </row>
    <row r="374" spans="1:17">
      <c r="A374" t="str">
        <f t="shared" si="11"/>
        <v>-</v>
      </c>
      <c r="C374" t="str">
        <f>IF('TAB 1 Codificação CC Órgão'!A391='TAB 1 Codificação CC Órgão'!$A$20,"-",'TAB 1 Codificação CC Órgão'!A391)</f>
        <v>-</v>
      </c>
      <c r="D374">
        <f>+'TAB 1 Codificação CC Órgão'!I391</f>
        <v>0</v>
      </c>
      <c r="E374" t="str">
        <f>+'TAB 1 Codificação CC Órgão'!K391</f>
        <v>-</v>
      </c>
      <c r="H374">
        <f>+'TAB 1 Codificação CC Órgão'!M392</f>
        <v>0</v>
      </c>
      <c r="I374">
        <f>+'TAB 1 Codificação CC Órgão'!L391</f>
        <v>0</v>
      </c>
      <c r="J374">
        <f>+'TAB 1 Codificação CC Órgão'!N391</f>
        <v>0</v>
      </c>
      <c r="K374">
        <f>+'TAB 1 Codificação CC Órgão'!O391</f>
        <v>0</v>
      </c>
      <c r="L374">
        <f>+'TAB 1 Codificação CC Órgão'!P391</f>
        <v>0</v>
      </c>
      <c r="M374">
        <f>+'TAB 1 Codificação CC Órgão'!Q391</f>
        <v>0</v>
      </c>
      <c r="P374" s="129" t="str">
        <f>+'TAB 1 Codificação CC Órgão'!J391</f>
        <v>A</v>
      </c>
      <c r="Q374">
        <f t="shared" si="10"/>
        <v>0</v>
      </c>
    </row>
    <row r="375" spans="1:17">
      <c r="A375" t="str">
        <f t="shared" si="11"/>
        <v>-</v>
      </c>
      <c r="C375" t="str">
        <f>IF('TAB 1 Codificação CC Órgão'!A392='TAB 1 Codificação CC Órgão'!$A$20,"-",'TAB 1 Codificação CC Órgão'!A392)</f>
        <v>-</v>
      </c>
      <c r="D375">
        <f>+'TAB 1 Codificação CC Órgão'!I392</f>
        <v>0</v>
      </c>
      <c r="E375" t="str">
        <f>+'TAB 1 Codificação CC Órgão'!K392</f>
        <v>-</v>
      </c>
      <c r="H375">
        <f>+'TAB 1 Codificação CC Órgão'!M393</f>
        <v>0</v>
      </c>
      <c r="I375">
        <f>+'TAB 1 Codificação CC Órgão'!L392</f>
        <v>0</v>
      </c>
      <c r="J375">
        <f>+'TAB 1 Codificação CC Órgão'!N392</f>
        <v>0</v>
      </c>
      <c r="K375">
        <f>+'TAB 1 Codificação CC Órgão'!O392</f>
        <v>0</v>
      </c>
      <c r="L375">
        <f>+'TAB 1 Codificação CC Órgão'!P392</f>
        <v>0</v>
      </c>
      <c r="M375">
        <f>+'TAB 1 Codificação CC Órgão'!Q392</f>
        <v>0</v>
      </c>
      <c r="P375" s="129" t="str">
        <f>+'TAB 1 Codificação CC Órgão'!J392</f>
        <v>A</v>
      </c>
      <c r="Q375">
        <f t="shared" si="10"/>
        <v>0</v>
      </c>
    </row>
    <row r="376" spans="1:17">
      <c r="A376" t="str">
        <f t="shared" si="11"/>
        <v>-</v>
      </c>
      <c r="C376" t="str">
        <f>IF('TAB 1 Codificação CC Órgão'!A393='TAB 1 Codificação CC Órgão'!$A$20,"-",'TAB 1 Codificação CC Órgão'!A393)</f>
        <v>-</v>
      </c>
      <c r="D376">
        <f>+'TAB 1 Codificação CC Órgão'!I393</f>
        <v>0</v>
      </c>
      <c r="E376" t="str">
        <f>+'TAB 1 Codificação CC Órgão'!K393</f>
        <v>-</v>
      </c>
      <c r="H376">
        <f>+'TAB 1 Codificação CC Órgão'!M394</f>
        <v>0</v>
      </c>
      <c r="I376">
        <f>+'TAB 1 Codificação CC Órgão'!L393</f>
        <v>0</v>
      </c>
      <c r="J376">
        <f>+'TAB 1 Codificação CC Órgão'!N393</f>
        <v>0</v>
      </c>
      <c r="K376">
        <f>+'TAB 1 Codificação CC Órgão'!O393</f>
        <v>0</v>
      </c>
      <c r="L376">
        <f>+'TAB 1 Codificação CC Órgão'!P393</f>
        <v>0</v>
      </c>
      <c r="M376">
        <f>+'TAB 1 Codificação CC Órgão'!Q393</f>
        <v>0</v>
      </c>
      <c r="P376" s="129" t="str">
        <f>+'TAB 1 Codificação CC Órgão'!J393</f>
        <v>A</v>
      </c>
      <c r="Q376">
        <f t="shared" si="10"/>
        <v>0</v>
      </c>
    </row>
    <row r="377" spans="1:17">
      <c r="A377" t="str">
        <f t="shared" si="11"/>
        <v>-</v>
      </c>
      <c r="C377" t="str">
        <f>IF('TAB 1 Codificação CC Órgão'!A394='TAB 1 Codificação CC Órgão'!$A$20,"-",'TAB 1 Codificação CC Órgão'!A394)</f>
        <v>-</v>
      </c>
      <c r="D377">
        <f>+'TAB 1 Codificação CC Órgão'!I394</f>
        <v>0</v>
      </c>
      <c r="E377" t="str">
        <f>+'TAB 1 Codificação CC Órgão'!K394</f>
        <v>-</v>
      </c>
      <c r="H377">
        <f>+'TAB 1 Codificação CC Órgão'!M395</f>
        <v>0</v>
      </c>
      <c r="I377">
        <f>+'TAB 1 Codificação CC Órgão'!L394</f>
        <v>0</v>
      </c>
      <c r="J377">
        <f>+'TAB 1 Codificação CC Órgão'!N394</f>
        <v>0</v>
      </c>
      <c r="K377">
        <f>+'TAB 1 Codificação CC Órgão'!O394</f>
        <v>0</v>
      </c>
      <c r="L377">
        <f>+'TAB 1 Codificação CC Órgão'!P394</f>
        <v>0</v>
      </c>
      <c r="M377">
        <f>+'TAB 1 Codificação CC Órgão'!Q394</f>
        <v>0</v>
      </c>
      <c r="P377" s="129" t="str">
        <f>+'TAB 1 Codificação CC Órgão'!J394</f>
        <v>A</v>
      </c>
      <c r="Q377">
        <f t="shared" si="10"/>
        <v>0</v>
      </c>
    </row>
    <row r="378" spans="1:17">
      <c r="A378" t="str">
        <f t="shared" si="11"/>
        <v>-</v>
      </c>
      <c r="C378" t="str">
        <f>IF('TAB 1 Codificação CC Órgão'!A395='TAB 1 Codificação CC Órgão'!$A$20,"-",'TAB 1 Codificação CC Órgão'!A395)</f>
        <v>-</v>
      </c>
      <c r="D378">
        <f>+'TAB 1 Codificação CC Órgão'!I395</f>
        <v>0</v>
      </c>
      <c r="E378" t="str">
        <f>+'TAB 1 Codificação CC Órgão'!K395</f>
        <v>-</v>
      </c>
      <c r="H378">
        <f>+'TAB 1 Codificação CC Órgão'!M396</f>
        <v>0</v>
      </c>
      <c r="I378">
        <f>+'TAB 1 Codificação CC Órgão'!L395</f>
        <v>0</v>
      </c>
      <c r="J378">
        <f>+'TAB 1 Codificação CC Órgão'!N395</f>
        <v>0</v>
      </c>
      <c r="K378">
        <f>+'TAB 1 Codificação CC Órgão'!O395</f>
        <v>0</v>
      </c>
      <c r="L378">
        <f>+'TAB 1 Codificação CC Órgão'!P395</f>
        <v>0</v>
      </c>
      <c r="M378">
        <f>+'TAB 1 Codificação CC Órgão'!Q395</f>
        <v>0</v>
      </c>
      <c r="P378" s="129" t="str">
        <f>+'TAB 1 Codificação CC Órgão'!J395</f>
        <v>A</v>
      </c>
      <c r="Q378">
        <f t="shared" si="10"/>
        <v>0</v>
      </c>
    </row>
    <row r="379" spans="1:17">
      <c r="A379" t="str">
        <f t="shared" si="11"/>
        <v>-</v>
      </c>
      <c r="C379" t="str">
        <f>IF('TAB 1 Codificação CC Órgão'!A396='TAB 1 Codificação CC Órgão'!$A$20,"-",'TAB 1 Codificação CC Órgão'!A396)</f>
        <v>-</v>
      </c>
      <c r="D379">
        <f>+'TAB 1 Codificação CC Órgão'!I396</f>
        <v>0</v>
      </c>
      <c r="E379" t="str">
        <f>+'TAB 1 Codificação CC Órgão'!K396</f>
        <v>-</v>
      </c>
      <c r="H379">
        <f>+'TAB 1 Codificação CC Órgão'!M397</f>
        <v>0</v>
      </c>
      <c r="I379">
        <f>+'TAB 1 Codificação CC Órgão'!L396</f>
        <v>0</v>
      </c>
      <c r="J379">
        <f>+'TAB 1 Codificação CC Órgão'!N396</f>
        <v>0</v>
      </c>
      <c r="K379">
        <f>+'TAB 1 Codificação CC Órgão'!O396</f>
        <v>0</v>
      </c>
      <c r="L379">
        <f>+'TAB 1 Codificação CC Órgão'!P396</f>
        <v>0</v>
      </c>
      <c r="M379">
        <f>+'TAB 1 Codificação CC Órgão'!Q396</f>
        <v>0</v>
      </c>
      <c r="P379" s="129" t="str">
        <f>+'TAB 1 Codificação CC Órgão'!J396</f>
        <v>A</v>
      </c>
      <c r="Q379">
        <f t="shared" si="10"/>
        <v>0</v>
      </c>
    </row>
    <row r="380" spans="1:17">
      <c r="A380" t="str">
        <f t="shared" si="11"/>
        <v>-</v>
      </c>
      <c r="C380" t="str">
        <f>IF('TAB 1 Codificação CC Órgão'!A397='TAB 1 Codificação CC Órgão'!$A$20,"-",'TAB 1 Codificação CC Órgão'!A397)</f>
        <v>-</v>
      </c>
      <c r="D380">
        <f>+'TAB 1 Codificação CC Órgão'!I397</f>
        <v>0</v>
      </c>
      <c r="E380" t="str">
        <f>+'TAB 1 Codificação CC Órgão'!K397</f>
        <v>-</v>
      </c>
      <c r="H380">
        <f>+'TAB 1 Codificação CC Órgão'!M398</f>
        <v>0</v>
      </c>
      <c r="I380">
        <f>+'TAB 1 Codificação CC Órgão'!L397</f>
        <v>0</v>
      </c>
      <c r="J380">
        <f>+'TAB 1 Codificação CC Órgão'!N397</f>
        <v>0</v>
      </c>
      <c r="K380">
        <f>+'TAB 1 Codificação CC Órgão'!O397</f>
        <v>0</v>
      </c>
      <c r="L380">
        <f>+'TAB 1 Codificação CC Órgão'!P397</f>
        <v>0</v>
      </c>
      <c r="M380">
        <f>+'TAB 1 Codificação CC Órgão'!Q397</f>
        <v>0</v>
      </c>
      <c r="P380" s="129" t="str">
        <f>+'TAB 1 Codificação CC Órgão'!J397</f>
        <v>A</v>
      </c>
      <c r="Q380">
        <f t="shared" si="10"/>
        <v>0</v>
      </c>
    </row>
    <row r="381" spans="1:17">
      <c r="A381" t="str">
        <f t="shared" si="11"/>
        <v>-</v>
      </c>
      <c r="C381" t="str">
        <f>IF('TAB 1 Codificação CC Órgão'!A398='TAB 1 Codificação CC Órgão'!$A$20,"-",'TAB 1 Codificação CC Órgão'!A398)</f>
        <v>-</v>
      </c>
      <c r="D381">
        <f>+'TAB 1 Codificação CC Órgão'!I398</f>
        <v>0</v>
      </c>
      <c r="E381" t="str">
        <f>+'TAB 1 Codificação CC Órgão'!K398</f>
        <v>-</v>
      </c>
      <c r="H381">
        <f>+'TAB 1 Codificação CC Órgão'!M399</f>
        <v>0</v>
      </c>
      <c r="I381">
        <f>+'TAB 1 Codificação CC Órgão'!L398</f>
        <v>0</v>
      </c>
      <c r="J381">
        <f>+'TAB 1 Codificação CC Órgão'!N398</f>
        <v>0</v>
      </c>
      <c r="K381">
        <f>+'TAB 1 Codificação CC Órgão'!O398</f>
        <v>0</v>
      </c>
      <c r="L381">
        <f>+'TAB 1 Codificação CC Órgão'!P398</f>
        <v>0</v>
      </c>
      <c r="M381">
        <f>+'TAB 1 Codificação CC Órgão'!Q398</f>
        <v>0</v>
      </c>
      <c r="P381" s="129" t="str">
        <f>+'TAB 1 Codificação CC Órgão'!J398</f>
        <v>A</v>
      </c>
      <c r="Q381">
        <f t="shared" si="10"/>
        <v>0</v>
      </c>
    </row>
    <row r="382" spans="1:17">
      <c r="A382" t="str">
        <f t="shared" si="11"/>
        <v>-</v>
      </c>
      <c r="C382" t="str">
        <f>IF('TAB 1 Codificação CC Órgão'!A399='TAB 1 Codificação CC Órgão'!$A$20,"-",'TAB 1 Codificação CC Órgão'!A399)</f>
        <v>-</v>
      </c>
      <c r="D382">
        <f>+'TAB 1 Codificação CC Órgão'!I399</f>
        <v>0</v>
      </c>
      <c r="E382" t="str">
        <f>+'TAB 1 Codificação CC Órgão'!K399</f>
        <v>-</v>
      </c>
      <c r="H382">
        <f>+'TAB 1 Codificação CC Órgão'!M400</f>
        <v>0</v>
      </c>
      <c r="I382">
        <f>+'TAB 1 Codificação CC Órgão'!L399</f>
        <v>0</v>
      </c>
      <c r="J382">
        <f>+'TAB 1 Codificação CC Órgão'!N399</f>
        <v>0</v>
      </c>
      <c r="K382">
        <f>+'TAB 1 Codificação CC Órgão'!O399</f>
        <v>0</v>
      </c>
      <c r="L382">
        <f>+'TAB 1 Codificação CC Órgão'!P399</f>
        <v>0</v>
      </c>
      <c r="M382">
        <f>+'TAB 1 Codificação CC Órgão'!Q399</f>
        <v>0</v>
      </c>
      <c r="P382" s="129" t="str">
        <f>+'TAB 1 Codificação CC Órgão'!J399</f>
        <v>A</v>
      </c>
      <c r="Q382">
        <f t="shared" si="10"/>
        <v>0</v>
      </c>
    </row>
    <row r="383" spans="1:17">
      <c r="A383" t="str">
        <f t="shared" si="11"/>
        <v>-</v>
      </c>
      <c r="C383" t="str">
        <f>IF('TAB 1 Codificação CC Órgão'!A400='TAB 1 Codificação CC Órgão'!$A$20,"-",'TAB 1 Codificação CC Órgão'!A400)</f>
        <v>-</v>
      </c>
      <c r="D383">
        <f>+'TAB 1 Codificação CC Órgão'!I400</f>
        <v>0</v>
      </c>
      <c r="E383" t="str">
        <f>+'TAB 1 Codificação CC Órgão'!K400</f>
        <v>-</v>
      </c>
      <c r="H383">
        <f>+'TAB 1 Codificação CC Órgão'!M401</f>
        <v>0</v>
      </c>
      <c r="I383">
        <f>+'TAB 1 Codificação CC Órgão'!L400</f>
        <v>0</v>
      </c>
      <c r="J383">
        <f>+'TAB 1 Codificação CC Órgão'!N400</f>
        <v>0</v>
      </c>
      <c r="K383">
        <f>+'TAB 1 Codificação CC Órgão'!O400</f>
        <v>0</v>
      </c>
      <c r="L383">
        <f>+'TAB 1 Codificação CC Órgão'!P400</f>
        <v>0</v>
      </c>
      <c r="M383">
        <f>+'TAB 1 Codificação CC Órgão'!Q400</f>
        <v>0</v>
      </c>
      <c r="P383" s="129" t="str">
        <f>+'TAB 1 Codificação CC Órgão'!J400</f>
        <v>A</v>
      </c>
      <c r="Q383">
        <f t="shared" si="10"/>
        <v>0</v>
      </c>
    </row>
    <row r="384" spans="1:17">
      <c r="A384" t="str">
        <f t="shared" si="11"/>
        <v>-</v>
      </c>
      <c r="C384" t="str">
        <f>IF('TAB 1 Codificação CC Órgão'!A401='TAB 1 Codificação CC Órgão'!$A$20,"-",'TAB 1 Codificação CC Órgão'!A401)</f>
        <v>-</v>
      </c>
      <c r="D384">
        <f>+'TAB 1 Codificação CC Órgão'!I401</f>
        <v>0</v>
      </c>
      <c r="E384" t="str">
        <f>+'TAB 1 Codificação CC Órgão'!K401</f>
        <v>-</v>
      </c>
      <c r="H384">
        <f>+'TAB 1 Codificação CC Órgão'!M402</f>
        <v>0</v>
      </c>
      <c r="I384">
        <f>+'TAB 1 Codificação CC Órgão'!L401</f>
        <v>0</v>
      </c>
      <c r="J384">
        <f>+'TAB 1 Codificação CC Órgão'!N401</f>
        <v>0</v>
      </c>
      <c r="K384">
        <f>+'TAB 1 Codificação CC Órgão'!O401</f>
        <v>0</v>
      </c>
      <c r="L384">
        <f>+'TAB 1 Codificação CC Órgão'!P401</f>
        <v>0</v>
      </c>
      <c r="M384">
        <f>+'TAB 1 Codificação CC Órgão'!Q401</f>
        <v>0</v>
      </c>
      <c r="P384" s="129" t="str">
        <f>+'TAB 1 Codificação CC Órgão'!J401</f>
        <v>A</v>
      </c>
      <c r="Q384">
        <f t="shared" si="10"/>
        <v>0</v>
      </c>
    </row>
    <row r="385" spans="1:17">
      <c r="A385" t="str">
        <f t="shared" si="11"/>
        <v>-</v>
      </c>
      <c r="C385" t="str">
        <f>IF('TAB 1 Codificação CC Órgão'!A402='TAB 1 Codificação CC Órgão'!$A$20,"-",'TAB 1 Codificação CC Órgão'!A402)</f>
        <v>-</v>
      </c>
      <c r="D385">
        <f>+'TAB 1 Codificação CC Órgão'!I402</f>
        <v>0</v>
      </c>
      <c r="E385" t="str">
        <f>+'TAB 1 Codificação CC Órgão'!K402</f>
        <v>-</v>
      </c>
      <c r="H385">
        <f>+'TAB 1 Codificação CC Órgão'!M403</f>
        <v>0</v>
      </c>
      <c r="I385">
        <f>+'TAB 1 Codificação CC Órgão'!L402</f>
        <v>0</v>
      </c>
      <c r="J385">
        <f>+'TAB 1 Codificação CC Órgão'!N402</f>
        <v>0</v>
      </c>
      <c r="K385">
        <f>+'TAB 1 Codificação CC Órgão'!O402</f>
        <v>0</v>
      </c>
      <c r="L385">
        <f>+'TAB 1 Codificação CC Órgão'!P402</f>
        <v>0</v>
      </c>
      <c r="M385">
        <f>+'TAB 1 Codificação CC Órgão'!Q402</f>
        <v>0</v>
      </c>
      <c r="P385" s="129" t="str">
        <f>+'TAB 1 Codificação CC Órgão'!J402</f>
        <v>A</v>
      </c>
      <c r="Q385">
        <f t="shared" si="10"/>
        <v>0</v>
      </c>
    </row>
    <row r="386" spans="1:17">
      <c r="A386" t="str">
        <f t="shared" si="11"/>
        <v>-</v>
      </c>
      <c r="C386" t="str">
        <f>IF('TAB 1 Codificação CC Órgão'!A403='TAB 1 Codificação CC Órgão'!$A$20,"-",'TAB 1 Codificação CC Órgão'!A403)</f>
        <v>-</v>
      </c>
      <c r="D386">
        <f>+'TAB 1 Codificação CC Órgão'!I403</f>
        <v>0</v>
      </c>
      <c r="E386" t="str">
        <f>+'TAB 1 Codificação CC Órgão'!K403</f>
        <v>-</v>
      </c>
      <c r="H386">
        <f>+'TAB 1 Codificação CC Órgão'!M404</f>
        <v>0</v>
      </c>
      <c r="I386">
        <f>+'TAB 1 Codificação CC Órgão'!L403</f>
        <v>0</v>
      </c>
      <c r="J386">
        <f>+'TAB 1 Codificação CC Órgão'!N403</f>
        <v>0</v>
      </c>
      <c r="K386">
        <f>+'TAB 1 Codificação CC Órgão'!O403</f>
        <v>0</v>
      </c>
      <c r="L386">
        <f>+'TAB 1 Codificação CC Órgão'!P403</f>
        <v>0</v>
      </c>
      <c r="M386">
        <f>+'TAB 1 Codificação CC Órgão'!Q403</f>
        <v>0</v>
      </c>
      <c r="P386" s="129" t="str">
        <f>+'TAB 1 Codificação CC Órgão'!J403</f>
        <v>A</v>
      </c>
      <c r="Q386">
        <f t="shared" si="10"/>
        <v>0</v>
      </c>
    </row>
    <row r="387" spans="1:17">
      <c r="A387" t="str">
        <f t="shared" si="11"/>
        <v>-</v>
      </c>
      <c r="C387" t="str">
        <f>IF('TAB 1 Codificação CC Órgão'!A404='TAB 1 Codificação CC Órgão'!$A$20,"-",'TAB 1 Codificação CC Órgão'!A404)</f>
        <v>-</v>
      </c>
      <c r="D387">
        <f>+'TAB 1 Codificação CC Órgão'!I404</f>
        <v>0</v>
      </c>
      <c r="E387" t="str">
        <f>+'TAB 1 Codificação CC Órgão'!K404</f>
        <v>-</v>
      </c>
      <c r="H387">
        <f>+'TAB 1 Codificação CC Órgão'!M405</f>
        <v>0</v>
      </c>
      <c r="I387">
        <f>+'TAB 1 Codificação CC Órgão'!L404</f>
        <v>0</v>
      </c>
      <c r="J387">
        <f>+'TAB 1 Codificação CC Órgão'!N404</f>
        <v>0</v>
      </c>
      <c r="K387">
        <f>+'TAB 1 Codificação CC Órgão'!O404</f>
        <v>0</v>
      </c>
      <c r="L387">
        <f>+'TAB 1 Codificação CC Órgão'!P404</f>
        <v>0</v>
      </c>
      <c r="M387">
        <f>+'TAB 1 Codificação CC Órgão'!Q404</f>
        <v>0</v>
      </c>
      <c r="P387" s="129" t="str">
        <f>+'TAB 1 Codificação CC Órgão'!J404</f>
        <v>A</v>
      </c>
      <c r="Q387">
        <f t="shared" ref="Q387:Q450" si="12">IF(P387="S",1,0)</f>
        <v>0</v>
      </c>
    </row>
    <row r="388" spans="1:17">
      <c r="A388" t="str">
        <f t="shared" ref="A388:A451" si="13">IF(C388="-","-",$A$2)</f>
        <v>-</v>
      </c>
      <c r="C388" t="str">
        <f>IF('TAB 1 Codificação CC Órgão'!A405='TAB 1 Codificação CC Órgão'!$A$20,"-",'TAB 1 Codificação CC Órgão'!A405)</f>
        <v>-</v>
      </c>
      <c r="D388">
        <f>+'TAB 1 Codificação CC Órgão'!I405</f>
        <v>0</v>
      </c>
      <c r="E388" t="str">
        <f>+'TAB 1 Codificação CC Órgão'!K405</f>
        <v>-</v>
      </c>
      <c r="H388">
        <f>+'TAB 1 Codificação CC Órgão'!M406</f>
        <v>0</v>
      </c>
      <c r="I388">
        <f>+'TAB 1 Codificação CC Órgão'!L405</f>
        <v>0</v>
      </c>
      <c r="J388">
        <f>+'TAB 1 Codificação CC Órgão'!N405</f>
        <v>0</v>
      </c>
      <c r="K388">
        <f>+'TAB 1 Codificação CC Órgão'!O405</f>
        <v>0</v>
      </c>
      <c r="L388">
        <f>+'TAB 1 Codificação CC Órgão'!P405</f>
        <v>0</v>
      </c>
      <c r="M388">
        <f>+'TAB 1 Codificação CC Órgão'!Q405</f>
        <v>0</v>
      </c>
      <c r="P388" s="129" t="str">
        <f>+'TAB 1 Codificação CC Órgão'!J405</f>
        <v>A</v>
      </c>
      <c r="Q388">
        <f t="shared" si="12"/>
        <v>0</v>
      </c>
    </row>
    <row r="389" spans="1:17">
      <c r="A389" t="str">
        <f t="shared" si="13"/>
        <v>-</v>
      </c>
      <c r="C389" t="str">
        <f>IF('TAB 1 Codificação CC Órgão'!A406='TAB 1 Codificação CC Órgão'!$A$20,"-",'TAB 1 Codificação CC Órgão'!A406)</f>
        <v>-</v>
      </c>
      <c r="D389">
        <f>+'TAB 1 Codificação CC Órgão'!I406</f>
        <v>0</v>
      </c>
      <c r="E389" t="str">
        <f>+'TAB 1 Codificação CC Órgão'!K406</f>
        <v>-</v>
      </c>
      <c r="H389">
        <f>+'TAB 1 Codificação CC Órgão'!M407</f>
        <v>0</v>
      </c>
      <c r="I389">
        <f>+'TAB 1 Codificação CC Órgão'!L406</f>
        <v>0</v>
      </c>
      <c r="J389">
        <f>+'TAB 1 Codificação CC Órgão'!N406</f>
        <v>0</v>
      </c>
      <c r="K389">
        <f>+'TAB 1 Codificação CC Órgão'!O406</f>
        <v>0</v>
      </c>
      <c r="L389">
        <f>+'TAB 1 Codificação CC Órgão'!P406</f>
        <v>0</v>
      </c>
      <c r="M389">
        <f>+'TAB 1 Codificação CC Órgão'!Q406</f>
        <v>0</v>
      </c>
      <c r="P389" s="129" t="str">
        <f>+'TAB 1 Codificação CC Órgão'!J406</f>
        <v>A</v>
      </c>
      <c r="Q389">
        <f t="shared" si="12"/>
        <v>0</v>
      </c>
    </row>
    <row r="390" spans="1:17">
      <c r="A390" t="str">
        <f t="shared" si="13"/>
        <v>-</v>
      </c>
      <c r="C390" t="str">
        <f>IF('TAB 1 Codificação CC Órgão'!A407='TAB 1 Codificação CC Órgão'!$A$20,"-",'TAB 1 Codificação CC Órgão'!A407)</f>
        <v>-</v>
      </c>
      <c r="D390">
        <f>+'TAB 1 Codificação CC Órgão'!I407</f>
        <v>0</v>
      </c>
      <c r="E390" t="str">
        <f>+'TAB 1 Codificação CC Órgão'!K407</f>
        <v>-</v>
      </c>
      <c r="H390">
        <f>+'TAB 1 Codificação CC Órgão'!M408</f>
        <v>0</v>
      </c>
      <c r="I390">
        <f>+'TAB 1 Codificação CC Órgão'!L407</f>
        <v>0</v>
      </c>
      <c r="J390">
        <f>+'TAB 1 Codificação CC Órgão'!N407</f>
        <v>0</v>
      </c>
      <c r="K390">
        <f>+'TAB 1 Codificação CC Órgão'!O407</f>
        <v>0</v>
      </c>
      <c r="L390">
        <f>+'TAB 1 Codificação CC Órgão'!P407</f>
        <v>0</v>
      </c>
      <c r="M390">
        <f>+'TAB 1 Codificação CC Órgão'!Q407</f>
        <v>0</v>
      </c>
      <c r="P390" s="129" t="str">
        <f>+'TAB 1 Codificação CC Órgão'!J407</f>
        <v>A</v>
      </c>
      <c r="Q390">
        <f t="shared" si="12"/>
        <v>0</v>
      </c>
    </row>
    <row r="391" spans="1:17">
      <c r="A391" t="str">
        <f t="shared" si="13"/>
        <v>-</v>
      </c>
      <c r="C391" t="str">
        <f>IF('TAB 1 Codificação CC Órgão'!A408='TAB 1 Codificação CC Órgão'!$A$20,"-",'TAB 1 Codificação CC Órgão'!A408)</f>
        <v>-</v>
      </c>
      <c r="D391">
        <f>+'TAB 1 Codificação CC Órgão'!I408</f>
        <v>0</v>
      </c>
      <c r="E391" t="str">
        <f>+'TAB 1 Codificação CC Órgão'!K408</f>
        <v>-</v>
      </c>
      <c r="H391">
        <f>+'TAB 1 Codificação CC Órgão'!M409</f>
        <v>0</v>
      </c>
      <c r="I391">
        <f>+'TAB 1 Codificação CC Órgão'!L408</f>
        <v>0</v>
      </c>
      <c r="J391">
        <f>+'TAB 1 Codificação CC Órgão'!N408</f>
        <v>0</v>
      </c>
      <c r="K391">
        <f>+'TAB 1 Codificação CC Órgão'!O408</f>
        <v>0</v>
      </c>
      <c r="L391">
        <f>+'TAB 1 Codificação CC Órgão'!P408</f>
        <v>0</v>
      </c>
      <c r="M391">
        <f>+'TAB 1 Codificação CC Órgão'!Q408</f>
        <v>0</v>
      </c>
      <c r="P391" s="129" t="str">
        <f>+'TAB 1 Codificação CC Órgão'!J408</f>
        <v>A</v>
      </c>
      <c r="Q391">
        <f t="shared" si="12"/>
        <v>0</v>
      </c>
    </row>
    <row r="392" spans="1:17">
      <c r="A392" t="str">
        <f t="shared" si="13"/>
        <v>-</v>
      </c>
      <c r="C392" t="str">
        <f>IF('TAB 1 Codificação CC Órgão'!A409='TAB 1 Codificação CC Órgão'!$A$20,"-",'TAB 1 Codificação CC Órgão'!A409)</f>
        <v>-</v>
      </c>
      <c r="D392">
        <f>+'TAB 1 Codificação CC Órgão'!I409</f>
        <v>0</v>
      </c>
      <c r="E392" t="str">
        <f>+'TAB 1 Codificação CC Órgão'!K409</f>
        <v>-</v>
      </c>
      <c r="H392">
        <f>+'TAB 1 Codificação CC Órgão'!M410</f>
        <v>0</v>
      </c>
      <c r="I392">
        <f>+'TAB 1 Codificação CC Órgão'!L409</f>
        <v>0</v>
      </c>
      <c r="J392">
        <f>+'TAB 1 Codificação CC Órgão'!N409</f>
        <v>0</v>
      </c>
      <c r="K392">
        <f>+'TAB 1 Codificação CC Órgão'!O409</f>
        <v>0</v>
      </c>
      <c r="L392">
        <f>+'TAB 1 Codificação CC Órgão'!P409</f>
        <v>0</v>
      </c>
      <c r="M392">
        <f>+'TAB 1 Codificação CC Órgão'!Q409</f>
        <v>0</v>
      </c>
      <c r="P392" s="129" t="str">
        <f>+'TAB 1 Codificação CC Órgão'!J409</f>
        <v>A</v>
      </c>
      <c r="Q392">
        <f t="shared" si="12"/>
        <v>0</v>
      </c>
    </row>
    <row r="393" spans="1:17">
      <c r="A393" t="str">
        <f t="shared" si="13"/>
        <v>-</v>
      </c>
      <c r="C393" t="str">
        <f>IF('TAB 1 Codificação CC Órgão'!A410='TAB 1 Codificação CC Órgão'!$A$20,"-",'TAB 1 Codificação CC Órgão'!A410)</f>
        <v>-</v>
      </c>
      <c r="D393">
        <f>+'TAB 1 Codificação CC Órgão'!I410</f>
        <v>0</v>
      </c>
      <c r="E393" t="str">
        <f>+'TAB 1 Codificação CC Órgão'!K410</f>
        <v>-</v>
      </c>
      <c r="H393">
        <f>+'TAB 1 Codificação CC Órgão'!M411</f>
        <v>0</v>
      </c>
      <c r="I393">
        <f>+'TAB 1 Codificação CC Órgão'!L410</f>
        <v>0</v>
      </c>
      <c r="J393">
        <f>+'TAB 1 Codificação CC Órgão'!N410</f>
        <v>0</v>
      </c>
      <c r="K393">
        <f>+'TAB 1 Codificação CC Órgão'!O410</f>
        <v>0</v>
      </c>
      <c r="L393">
        <f>+'TAB 1 Codificação CC Órgão'!P410</f>
        <v>0</v>
      </c>
      <c r="M393">
        <f>+'TAB 1 Codificação CC Órgão'!Q410</f>
        <v>0</v>
      </c>
      <c r="P393" s="129" t="str">
        <f>+'TAB 1 Codificação CC Órgão'!J410</f>
        <v>A</v>
      </c>
      <c r="Q393">
        <f t="shared" si="12"/>
        <v>0</v>
      </c>
    </row>
    <row r="394" spans="1:17">
      <c r="A394" t="str">
        <f t="shared" si="13"/>
        <v>-</v>
      </c>
      <c r="C394" t="str">
        <f>IF('TAB 1 Codificação CC Órgão'!A411='TAB 1 Codificação CC Órgão'!$A$20,"-",'TAB 1 Codificação CC Órgão'!A411)</f>
        <v>-</v>
      </c>
      <c r="D394">
        <f>+'TAB 1 Codificação CC Órgão'!I411</f>
        <v>0</v>
      </c>
      <c r="E394" t="str">
        <f>+'TAB 1 Codificação CC Órgão'!K411</f>
        <v>-</v>
      </c>
      <c r="H394">
        <f>+'TAB 1 Codificação CC Órgão'!M412</f>
        <v>0</v>
      </c>
      <c r="I394">
        <f>+'TAB 1 Codificação CC Órgão'!L411</f>
        <v>0</v>
      </c>
      <c r="J394">
        <f>+'TAB 1 Codificação CC Órgão'!N411</f>
        <v>0</v>
      </c>
      <c r="K394">
        <f>+'TAB 1 Codificação CC Órgão'!O411</f>
        <v>0</v>
      </c>
      <c r="L394">
        <f>+'TAB 1 Codificação CC Órgão'!P411</f>
        <v>0</v>
      </c>
      <c r="M394">
        <f>+'TAB 1 Codificação CC Órgão'!Q411</f>
        <v>0</v>
      </c>
      <c r="P394" s="129" t="str">
        <f>+'TAB 1 Codificação CC Órgão'!J411</f>
        <v>A</v>
      </c>
      <c r="Q394">
        <f t="shared" si="12"/>
        <v>0</v>
      </c>
    </row>
    <row r="395" spans="1:17">
      <c r="A395" t="str">
        <f t="shared" si="13"/>
        <v>-</v>
      </c>
      <c r="C395" t="str">
        <f>IF('TAB 1 Codificação CC Órgão'!A412='TAB 1 Codificação CC Órgão'!$A$20,"-",'TAB 1 Codificação CC Órgão'!A412)</f>
        <v>-</v>
      </c>
      <c r="D395">
        <f>+'TAB 1 Codificação CC Órgão'!I412</f>
        <v>0</v>
      </c>
      <c r="E395" t="str">
        <f>+'TAB 1 Codificação CC Órgão'!K412</f>
        <v>-</v>
      </c>
      <c r="H395">
        <f>+'TAB 1 Codificação CC Órgão'!M413</f>
        <v>0</v>
      </c>
      <c r="I395">
        <f>+'TAB 1 Codificação CC Órgão'!L412</f>
        <v>0</v>
      </c>
      <c r="J395">
        <f>+'TAB 1 Codificação CC Órgão'!N412</f>
        <v>0</v>
      </c>
      <c r="K395">
        <f>+'TAB 1 Codificação CC Órgão'!O412</f>
        <v>0</v>
      </c>
      <c r="L395">
        <f>+'TAB 1 Codificação CC Órgão'!P412</f>
        <v>0</v>
      </c>
      <c r="M395">
        <f>+'TAB 1 Codificação CC Órgão'!Q412</f>
        <v>0</v>
      </c>
      <c r="P395" s="129" t="str">
        <f>+'TAB 1 Codificação CC Órgão'!J412</f>
        <v>A</v>
      </c>
      <c r="Q395">
        <f t="shared" si="12"/>
        <v>0</v>
      </c>
    </row>
    <row r="396" spans="1:17">
      <c r="A396" t="str">
        <f t="shared" si="13"/>
        <v>-</v>
      </c>
      <c r="C396" t="str">
        <f>IF('TAB 1 Codificação CC Órgão'!A413='TAB 1 Codificação CC Órgão'!$A$20,"-",'TAB 1 Codificação CC Órgão'!A413)</f>
        <v>-</v>
      </c>
      <c r="D396">
        <f>+'TAB 1 Codificação CC Órgão'!I413</f>
        <v>0</v>
      </c>
      <c r="E396" t="str">
        <f>+'TAB 1 Codificação CC Órgão'!K413</f>
        <v>-</v>
      </c>
      <c r="H396">
        <f>+'TAB 1 Codificação CC Órgão'!M414</f>
        <v>0</v>
      </c>
      <c r="I396">
        <f>+'TAB 1 Codificação CC Órgão'!L413</f>
        <v>0</v>
      </c>
      <c r="J396">
        <f>+'TAB 1 Codificação CC Órgão'!N413</f>
        <v>0</v>
      </c>
      <c r="K396">
        <f>+'TAB 1 Codificação CC Órgão'!O413</f>
        <v>0</v>
      </c>
      <c r="L396">
        <f>+'TAB 1 Codificação CC Órgão'!P413</f>
        <v>0</v>
      </c>
      <c r="M396">
        <f>+'TAB 1 Codificação CC Órgão'!Q413</f>
        <v>0</v>
      </c>
      <c r="P396" s="129" t="str">
        <f>+'TAB 1 Codificação CC Órgão'!J413</f>
        <v>A</v>
      </c>
      <c r="Q396">
        <f t="shared" si="12"/>
        <v>0</v>
      </c>
    </row>
    <row r="397" spans="1:17">
      <c r="A397" t="str">
        <f t="shared" si="13"/>
        <v>-</v>
      </c>
      <c r="C397" t="str">
        <f>IF('TAB 1 Codificação CC Órgão'!A414='TAB 1 Codificação CC Órgão'!$A$20,"-",'TAB 1 Codificação CC Órgão'!A414)</f>
        <v>-</v>
      </c>
      <c r="D397">
        <f>+'TAB 1 Codificação CC Órgão'!I414</f>
        <v>0</v>
      </c>
      <c r="E397" t="str">
        <f>+'TAB 1 Codificação CC Órgão'!K414</f>
        <v>-</v>
      </c>
      <c r="H397">
        <f>+'TAB 1 Codificação CC Órgão'!M415</f>
        <v>0</v>
      </c>
      <c r="I397">
        <f>+'TAB 1 Codificação CC Órgão'!L414</f>
        <v>0</v>
      </c>
      <c r="J397">
        <f>+'TAB 1 Codificação CC Órgão'!N414</f>
        <v>0</v>
      </c>
      <c r="K397">
        <f>+'TAB 1 Codificação CC Órgão'!O414</f>
        <v>0</v>
      </c>
      <c r="L397">
        <f>+'TAB 1 Codificação CC Órgão'!P414</f>
        <v>0</v>
      </c>
      <c r="M397">
        <f>+'TAB 1 Codificação CC Órgão'!Q414</f>
        <v>0</v>
      </c>
      <c r="P397" s="129" t="str">
        <f>+'TAB 1 Codificação CC Órgão'!J414</f>
        <v>A</v>
      </c>
      <c r="Q397">
        <f t="shared" si="12"/>
        <v>0</v>
      </c>
    </row>
    <row r="398" spans="1:17">
      <c r="A398" t="str">
        <f t="shared" si="13"/>
        <v>-</v>
      </c>
      <c r="C398" t="str">
        <f>IF('TAB 1 Codificação CC Órgão'!A415='TAB 1 Codificação CC Órgão'!$A$20,"-",'TAB 1 Codificação CC Órgão'!A415)</f>
        <v>-</v>
      </c>
      <c r="D398">
        <f>+'TAB 1 Codificação CC Órgão'!I415</f>
        <v>0</v>
      </c>
      <c r="E398" t="str">
        <f>+'TAB 1 Codificação CC Órgão'!K415</f>
        <v>-</v>
      </c>
      <c r="H398">
        <f>+'TAB 1 Codificação CC Órgão'!M416</f>
        <v>0</v>
      </c>
      <c r="I398">
        <f>+'TAB 1 Codificação CC Órgão'!L415</f>
        <v>0</v>
      </c>
      <c r="J398">
        <f>+'TAB 1 Codificação CC Órgão'!N415</f>
        <v>0</v>
      </c>
      <c r="K398">
        <f>+'TAB 1 Codificação CC Órgão'!O415</f>
        <v>0</v>
      </c>
      <c r="L398">
        <f>+'TAB 1 Codificação CC Órgão'!P415</f>
        <v>0</v>
      </c>
      <c r="M398">
        <f>+'TAB 1 Codificação CC Órgão'!Q415</f>
        <v>0</v>
      </c>
      <c r="P398" s="129" t="str">
        <f>+'TAB 1 Codificação CC Órgão'!J415</f>
        <v>A</v>
      </c>
      <c r="Q398">
        <f t="shared" si="12"/>
        <v>0</v>
      </c>
    </row>
    <row r="399" spans="1:17">
      <c r="A399" t="str">
        <f t="shared" si="13"/>
        <v>-</v>
      </c>
      <c r="C399" t="str">
        <f>IF('TAB 1 Codificação CC Órgão'!A416='TAB 1 Codificação CC Órgão'!$A$20,"-",'TAB 1 Codificação CC Órgão'!A416)</f>
        <v>-</v>
      </c>
      <c r="D399">
        <f>+'TAB 1 Codificação CC Órgão'!I416</f>
        <v>0</v>
      </c>
      <c r="E399" t="str">
        <f>+'TAB 1 Codificação CC Órgão'!K416</f>
        <v>-</v>
      </c>
      <c r="H399">
        <f>+'TAB 1 Codificação CC Órgão'!M417</f>
        <v>0</v>
      </c>
      <c r="I399">
        <f>+'TAB 1 Codificação CC Órgão'!L416</f>
        <v>0</v>
      </c>
      <c r="J399">
        <f>+'TAB 1 Codificação CC Órgão'!N416</f>
        <v>0</v>
      </c>
      <c r="K399">
        <f>+'TAB 1 Codificação CC Órgão'!O416</f>
        <v>0</v>
      </c>
      <c r="L399">
        <f>+'TAB 1 Codificação CC Órgão'!P416</f>
        <v>0</v>
      </c>
      <c r="M399">
        <f>+'TAB 1 Codificação CC Órgão'!Q416</f>
        <v>0</v>
      </c>
      <c r="P399" s="129" t="str">
        <f>+'TAB 1 Codificação CC Órgão'!J416</f>
        <v>A</v>
      </c>
      <c r="Q399">
        <f t="shared" si="12"/>
        <v>0</v>
      </c>
    </row>
    <row r="400" spans="1:17">
      <c r="A400" t="str">
        <f t="shared" si="13"/>
        <v>-</v>
      </c>
      <c r="C400" t="str">
        <f>IF('TAB 1 Codificação CC Órgão'!A417='TAB 1 Codificação CC Órgão'!$A$20,"-",'TAB 1 Codificação CC Órgão'!A417)</f>
        <v>-</v>
      </c>
      <c r="D400">
        <f>+'TAB 1 Codificação CC Órgão'!I417</f>
        <v>0</v>
      </c>
      <c r="E400" t="str">
        <f>+'TAB 1 Codificação CC Órgão'!K417</f>
        <v>-</v>
      </c>
      <c r="H400">
        <f>+'TAB 1 Codificação CC Órgão'!M418</f>
        <v>0</v>
      </c>
      <c r="I400">
        <f>+'TAB 1 Codificação CC Órgão'!L417</f>
        <v>0</v>
      </c>
      <c r="J400">
        <f>+'TAB 1 Codificação CC Órgão'!N417</f>
        <v>0</v>
      </c>
      <c r="K400">
        <f>+'TAB 1 Codificação CC Órgão'!O417</f>
        <v>0</v>
      </c>
      <c r="L400">
        <f>+'TAB 1 Codificação CC Órgão'!P417</f>
        <v>0</v>
      </c>
      <c r="M400">
        <f>+'TAB 1 Codificação CC Órgão'!Q417</f>
        <v>0</v>
      </c>
      <c r="P400" s="129" t="str">
        <f>+'TAB 1 Codificação CC Órgão'!J417</f>
        <v>A</v>
      </c>
      <c r="Q400">
        <f t="shared" si="12"/>
        <v>0</v>
      </c>
    </row>
    <row r="401" spans="1:17">
      <c r="A401" t="str">
        <f t="shared" si="13"/>
        <v>-</v>
      </c>
      <c r="C401" t="str">
        <f>IF('TAB 1 Codificação CC Órgão'!A418='TAB 1 Codificação CC Órgão'!$A$20,"-",'TAB 1 Codificação CC Órgão'!A418)</f>
        <v>-</v>
      </c>
      <c r="D401">
        <f>+'TAB 1 Codificação CC Órgão'!I418</f>
        <v>0</v>
      </c>
      <c r="E401" t="str">
        <f>+'TAB 1 Codificação CC Órgão'!K418</f>
        <v>-</v>
      </c>
      <c r="H401">
        <f>+'TAB 1 Codificação CC Órgão'!M419</f>
        <v>0</v>
      </c>
      <c r="I401">
        <f>+'TAB 1 Codificação CC Órgão'!L418</f>
        <v>0</v>
      </c>
      <c r="J401">
        <f>+'TAB 1 Codificação CC Órgão'!N418</f>
        <v>0</v>
      </c>
      <c r="K401">
        <f>+'TAB 1 Codificação CC Órgão'!O418</f>
        <v>0</v>
      </c>
      <c r="L401">
        <f>+'TAB 1 Codificação CC Órgão'!P418</f>
        <v>0</v>
      </c>
      <c r="M401">
        <f>+'TAB 1 Codificação CC Órgão'!Q418</f>
        <v>0</v>
      </c>
      <c r="P401" s="129" t="str">
        <f>+'TAB 1 Codificação CC Órgão'!J418</f>
        <v>A</v>
      </c>
      <c r="Q401">
        <f t="shared" si="12"/>
        <v>0</v>
      </c>
    </row>
    <row r="402" spans="1:17">
      <c r="A402" t="str">
        <f t="shared" si="13"/>
        <v>-</v>
      </c>
      <c r="C402" t="str">
        <f>IF('TAB 1 Codificação CC Órgão'!A419='TAB 1 Codificação CC Órgão'!$A$20,"-",'TAB 1 Codificação CC Órgão'!A419)</f>
        <v>-</v>
      </c>
      <c r="D402">
        <f>+'TAB 1 Codificação CC Órgão'!I419</f>
        <v>0</v>
      </c>
      <c r="E402" t="str">
        <f>+'TAB 1 Codificação CC Órgão'!K419</f>
        <v>-</v>
      </c>
      <c r="H402">
        <f>+'TAB 1 Codificação CC Órgão'!M420</f>
        <v>0</v>
      </c>
      <c r="I402">
        <f>+'TAB 1 Codificação CC Órgão'!L419</f>
        <v>0</v>
      </c>
      <c r="J402">
        <f>+'TAB 1 Codificação CC Órgão'!N419</f>
        <v>0</v>
      </c>
      <c r="K402">
        <f>+'TAB 1 Codificação CC Órgão'!O419</f>
        <v>0</v>
      </c>
      <c r="L402">
        <f>+'TAB 1 Codificação CC Órgão'!P419</f>
        <v>0</v>
      </c>
      <c r="M402">
        <f>+'TAB 1 Codificação CC Órgão'!Q419</f>
        <v>0</v>
      </c>
      <c r="P402" s="129" t="str">
        <f>+'TAB 1 Codificação CC Órgão'!J419</f>
        <v>A</v>
      </c>
      <c r="Q402">
        <f t="shared" si="12"/>
        <v>0</v>
      </c>
    </row>
    <row r="403" spans="1:17">
      <c r="A403" t="str">
        <f t="shared" si="13"/>
        <v>-</v>
      </c>
      <c r="C403" t="str">
        <f>IF('TAB 1 Codificação CC Órgão'!A420='TAB 1 Codificação CC Órgão'!$A$20,"-",'TAB 1 Codificação CC Órgão'!A420)</f>
        <v>-</v>
      </c>
      <c r="D403">
        <f>+'TAB 1 Codificação CC Órgão'!I420</f>
        <v>0</v>
      </c>
      <c r="E403" t="str">
        <f>+'TAB 1 Codificação CC Órgão'!K420</f>
        <v>-</v>
      </c>
      <c r="H403">
        <f>+'TAB 1 Codificação CC Órgão'!M421</f>
        <v>0</v>
      </c>
      <c r="I403">
        <f>+'TAB 1 Codificação CC Órgão'!L420</f>
        <v>0</v>
      </c>
      <c r="J403">
        <f>+'TAB 1 Codificação CC Órgão'!N420</f>
        <v>0</v>
      </c>
      <c r="K403">
        <f>+'TAB 1 Codificação CC Órgão'!O420</f>
        <v>0</v>
      </c>
      <c r="L403">
        <f>+'TAB 1 Codificação CC Órgão'!P420</f>
        <v>0</v>
      </c>
      <c r="M403">
        <f>+'TAB 1 Codificação CC Órgão'!Q420</f>
        <v>0</v>
      </c>
      <c r="P403" s="129" t="str">
        <f>+'TAB 1 Codificação CC Órgão'!J420</f>
        <v>A</v>
      </c>
      <c r="Q403">
        <f t="shared" si="12"/>
        <v>0</v>
      </c>
    </row>
    <row r="404" spans="1:17">
      <c r="A404" t="str">
        <f t="shared" si="13"/>
        <v>-</v>
      </c>
      <c r="C404" t="str">
        <f>IF('TAB 1 Codificação CC Órgão'!A421='TAB 1 Codificação CC Órgão'!$A$20,"-",'TAB 1 Codificação CC Órgão'!A421)</f>
        <v>-</v>
      </c>
      <c r="D404">
        <f>+'TAB 1 Codificação CC Órgão'!I421</f>
        <v>0</v>
      </c>
      <c r="E404" t="str">
        <f>+'TAB 1 Codificação CC Órgão'!K421</f>
        <v>-</v>
      </c>
      <c r="H404">
        <f>+'TAB 1 Codificação CC Órgão'!M422</f>
        <v>0</v>
      </c>
      <c r="I404">
        <f>+'TAB 1 Codificação CC Órgão'!L421</f>
        <v>0</v>
      </c>
      <c r="J404">
        <f>+'TAB 1 Codificação CC Órgão'!N421</f>
        <v>0</v>
      </c>
      <c r="K404">
        <f>+'TAB 1 Codificação CC Órgão'!O421</f>
        <v>0</v>
      </c>
      <c r="L404">
        <f>+'TAB 1 Codificação CC Órgão'!P421</f>
        <v>0</v>
      </c>
      <c r="M404">
        <f>+'TAB 1 Codificação CC Órgão'!Q421</f>
        <v>0</v>
      </c>
      <c r="P404" s="129" t="str">
        <f>+'TAB 1 Codificação CC Órgão'!J421</f>
        <v>A</v>
      </c>
      <c r="Q404">
        <f t="shared" si="12"/>
        <v>0</v>
      </c>
    </row>
    <row r="405" spans="1:17">
      <c r="A405" t="str">
        <f t="shared" si="13"/>
        <v>-</v>
      </c>
      <c r="C405" t="str">
        <f>IF('TAB 1 Codificação CC Órgão'!A422='TAB 1 Codificação CC Órgão'!$A$20,"-",'TAB 1 Codificação CC Órgão'!A422)</f>
        <v>-</v>
      </c>
      <c r="D405">
        <f>+'TAB 1 Codificação CC Órgão'!I422</f>
        <v>0</v>
      </c>
      <c r="E405" t="str">
        <f>+'TAB 1 Codificação CC Órgão'!K422</f>
        <v>-</v>
      </c>
      <c r="H405">
        <f>+'TAB 1 Codificação CC Órgão'!M423</f>
        <v>0</v>
      </c>
      <c r="I405">
        <f>+'TAB 1 Codificação CC Órgão'!L422</f>
        <v>0</v>
      </c>
      <c r="J405">
        <f>+'TAB 1 Codificação CC Órgão'!N422</f>
        <v>0</v>
      </c>
      <c r="K405">
        <f>+'TAB 1 Codificação CC Órgão'!O422</f>
        <v>0</v>
      </c>
      <c r="L405">
        <f>+'TAB 1 Codificação CC Órgão'!P422</f>
        <v>0</v>
      </c>
      <c r="M405">
        <f>+'TAB 1 Codificação CC Órgão'!Q422</f>
        <v>0</v>
      </c>
      <c r="P405" s="129" t="str">
        <f>+'TAB 1 Codificação CC Órgão'!J422</f>
        <v>A</v>
      </c>
      <c r="Q405">
        <f t="shared" si="12"/>
        <v>0</v>
      </c>
    </row>
    <row r="406" spans="1:17">
      <c r="A406" t="str">
        <f t="shared" si="13"/>
        <v>-</v>
      </c>
      <c r="C406" t="str">
        <f>IF('TAB 1 Codificação CC Órgão'!A423='TAB 1 Codificação CC Órgão'!$A$20,"-",'TAB 1 Codificação CC Órgão'!A423)</f>
        <v>-</v>
      </c>
      <c r="D406">
        <f>+'TAB 1 Codificação CC Órgão'!I423</f>
        <v>0</v>
      </c>
      <c r="E406" t="str">
        <f>+'TAB 1 Codificação CC Órgão'!K423</f>
        <v>-</v>
      </c>
      <c r="H406">
        <f>+'TAB 1 Codificação CC Órgão'!M424</f>
        <v>0</v>
      </c>
      <c r="I406">
        <f>+'TAB 1 Codificação CC Órgão'!L423</f>
        <v>0</v>
      </c>
      <c r="J406">
        <f>+'TAB 1 Codificação CC Órgão'!N423</f>
        <v>0</v>
      </c>
      <c r="K406">
        <f>+'TAB 1 Codificação CC Órgão'!O423</f>
        <v>0</v>
      </c>
      <c r="L406">
        <f>+'TAB 1 Codificação CC Órgão'!P423</f>
        <v>0</v>
      </c>
      <c r="M406">
        <f>+'TAB 1 Codificação CC Órgão'!Q423</f>
        <v>0</v>
      </c>
      <c r="P406" s="129" t="str">
        <f>+'TAB 1 Codificação CC Órgão'!J423</f>
        <v>A</v>
      </c>
      <c r="Q406">
        <f t="shared" si="12"/>
        <v>0</v>
      </c>
    </row>
    <row r="407" spans="1:17">
      <c r="A407" t="str">
        <f t="shared" si="13"/>
        <v>-</v>
      </c>
      <c r="C407" t="str">
        <f>IF('TAB 1 Codificação CC Órgão'!A424='TAB 1 Codificação CC Órgão'!$A$20,"-",'TAB 1 Codificação CC Órgão'!A424)</f>
        <v>-</v>
      </c>
      <c r="D407">
        <f>+'TAB 1 Codificação CC Órgão'!I424</f>
        <v>0</v>
      </c>
      <c r="E407" t="str">
        <f>+'TAB 1 Codificação CC Órgão'!K424</f>
        <v>-</v>
      </c>
      <c r="H407">
        <f>+'TAB 1 Codificação CC Órgão'!M425</f>
        <v>0</v>
      </c>
      <c r="I407">
        <f>+'TAB 1 Codificação CC Órgão'!L424</f>
        <v>0</v>
      </c>
      <c r="J407">
        <f>+'TAB 1 Codificação CC Órgão'!N424</f>
        <v>0</v>
      </c>
      <c r="K407">
        <f>+'TAB 1 Codificação CC Órgão'!O424</f>
        <v>0</v>
      </c>
      <c r="L407">
        <f>+'TAB 1 Codificação CC Órgão'!P424</f>
        <v>0</v>
      </c>
      <c r="M407">
        <f>+'TAB 1 Codificação CC Órgão'!Q424</f>
        <v>0</v>
      </c>
      <c r="P407" s="129" t="str">
        <f>+'TAB 1 Codificação CC Órgão'!J424</f>
        <v>A</v>
      </c>
      <c r="Q407">
        <f t="shared" si="12"/>
        <v>0</v>
      </c>
    </row>
    <row r="408" spans="1:17">
      <c r="A408" t="str">
        <f t="shared" si="13"/>
        <v>-</v>
      </c>
      <c r="C408" t="str">
        <f>IF('TAB 1 Codificação CC Órgão'!A425='TAB 1 Codificação CC Órgão'!$A$20,"-",'TAB 1 Codificação CC Órgão'!A425)</f>
        <v>-</v>
      </c>
      <c r="D408">
        <f>+'TAB 1 Codificação CC Órgão'!I425</f>
        <v>0</v>
      </c>
      <c r="E408" t="str">
        <f>+'TAB 1 Codificação CC Órgão'!K425</f>
        <v>-</v>
      </c>
      <c r="H408">
        <f>+'TAB 1 Codificação CC Órgão'!M426</f>
        <v>0</v>
      </c>
      <c r="I408">
        <f>+'TAB 1 Codificação CC Órgão'!L425</f>
        <v>0</v>
      </c>
      <c r="J408">
        <f>+'TAB 1 Codificação CC Órgão'!N425</f>
        <v>0</v>
      </c>
      <c r="K408">
        <f>+'TAB 1 Codificação CC Órgão'!O425</f>
        <v>0</v>
      </c>
      <c r="L408">
        <f>+'TAB 1 Codificação CC Órgão'!P425</f>
        <v>0</v>
      </c>
      <c r="M408">
        <f>+'TAB 1 Codificação CC Órgão'!Q425</f>
        <v>0</v>
      </c>
      <c r="P408" s="129" t="str">
        <f>+'TAB 1 Codificação CC Órgão'!J425</f>
        <v>A</v>
      </c>
      <c r="Q408">
        <f t="shared" si="12"/>
        <v>0</v>
      </c>
    </row>
    <row r="409" spans="1:17">
      <c r="A409" t="str">
        <f t="shared" si="13"/>
        <v>-</v>
      </c>
      <c r="C409" t="str">
        <f>IF('TAB 1 Codificação CC Órgão'!A426='TAB 1 Codificação CC Órgão'!$A$20,"-",'TAB 1 Codificação CC Órgão'!A426)</f>
        <v>-</v>
      </c>
      <c r="D409">
        <f>+'TAB 1 Codificação CC Órgão'!I426</f>
        <v>0</v>
      </c>
      <c r="E409" t="str">
        <f>+'TAB 1 Codificação CC Órgão'!K426</f>
        <v>-</v>
      </c>
      <c r="H409">
        <f>+'TAB 1 Codificação CC Órgão'!M427</f>
        <v>0</v>
      </c>
      <c r="I409">
        <f>+'TAB 1 Codificação CC Órgão'!L426</f>
        <v>0</v>
      </c>
      <c r="J409">
        <f>+'TAB 1 Codificação CC Órgão'!N426</f>
        <v>0</v>
      </c>
      <c r="K409">
        <f>+'TAB 1 Codificação CC Órgão'!O426</f>
        <v>0</v>
      </c>
      <c r="L409">
        <f>+'TAB 1 Codificação CC Órgão'!P426</f>
        <v>0</v>
      </c>
      <c r="M409">
        <f>+'TAB 1 Codificação CC Órgão'!Q426</f>
        <v>0</v>
      </c>
      <c r="P409" s="129" t="str">
        <f>+'TAB 1 Codificação CC Órgão'!J426</f>
        <v>A</v>
      </c>
      <c r="Q409">
        <f t="shared" si="12"/>
        <v>0</v>
      </c>
    </row>
    <row r="410" spans="1:17">
      <c r="A410" t="str">
        <f t="shared" si="13"/>
        <v>-</v>
      </c>
      <c r="C410" t="str">
        <f>IF('TAB 1 Codificação CC Órgão'!A427='TAB 1 Codificação CC Órgão'!$A$20,"-",'TAB 1 Codificação CC Órgão'!A427)</f>
        <v>-</v>
      </c>
      <c r="D410">
        <f>+'TAB 1 Codificação CC Órgão'!I427</f>
        <v>0</v>
      </c>
      <c r="E410" t="str">
        <f>+'TAB 1 Codificação CC Órgão'!K427</f>
        <v>-</v>
      </c>
      <c r="H410">
        <f>+'TAB 1 Codificação CC Órgão'!M428</f>
        <v>0</v>
      </c>
      <c r="I410">
        <f>+'TAB 1 Codificação CC Órgão'!L427</f>
        <v>0</v>
      </c>
      <c r="J410">
        <f>+'TAB 1 Codificação CC Órgão'!N427</f>
        <v>0</v>
      </c>
      <c r="K410">
        <f>+'TAB 1 Codificação CC Órgão'!O427</f>
        <v>0</v>
      </c>
      <c r="L410">
        <f>+'TAB 1 Codificação CC Órgão'!P427</f>
        <v>0</v>
      </c>
      <c r="M410">
        <f>+'TAB 1 Codificação CC Órgão'!Q427</f>
        <v>0</v>
      </c>
      <c r="P410" s="129" t="str">
        <f>+'TAB 1 Codificação CC Órgão'!J427</f>
        <v>A</v>
      </c>
      <c r="Q410">
        <f t="shared" si="12"/>
        <v>0</v>
      </c>
    </row>
    <row r="411" spans="1:17">
      <c r="A411" t="str">
        <f t="shared" si="13"/>
        <v>-</v>
      </c>
      <c r="C411" t="str">
        <f>IF('TAB 1 Codificação CC Órgão'!A428='TAB 1 Codificação CC Órgão'!$A$20,"-",'TAB 1 Codificação CC Órgão'!A428)</f>
        <v>-</v>
      </c>
      <c r="D411">
        <f>+'TAB 1 Codificação CC Órgão'!I428</f>
        <v>0</v>
      </c>
      <c r="E411" t="str">
        <f>+'TAB 1 Codificação CC Órgão'!K428</f>
        <v>-</v>
      </c>
      <c r="H411">
        <f>+'TAB 1 Codificação CC Órgão'!M429</f>
        <v>0</v>
      </c>
      <c r="I411">
        <f>+'TAB 1 Codificação CC Órgão'!L428</f>
        <v>0</v>
      </c>
      <c r="J411">
        <f>+'TAB 1 Codificação CC Órgão'!N428</f>
        <v>0</v>
      </c>
      <c r="K411">
        <f>+'TAB 1 Codificação CC Órgão'!O428</f>
        <v>0</v>
      </c>
      <c r="L411">
        <f>+'TAB 1 Codificação CC Órgão'!P428</f>
        <v>0</v>
      </c>
      <c r="M411">
        <f>+'TAB 1 Codificação CC Órgão'!Q428</f>
        <v>0</v>
      </c>
      <c r="P411" s="129" t="str">
        <f>+'TAB 1 Codificação CC Órgão'!J428</f>
        <v>A</v>
      </c>
      <c r="Q411">
        <f t="shared" si="12"/>
        <v>0</v>
      </c>
    </row>
    <row r="412" spans="1:17">
      <c r="A412" t="str">
        <f t="shared" si="13"/>
        <v>-</v>
      </c>
      <c r="C412" t="str">
        <f>IF('TAB 1 Codificação CC Órgão'!A429='TAB 1 Codificação CC Órgão'!$A$20,"-",'TAB 1 Codificação CC Órgão'!A429)</f>
        <v>-</v>
      </c>
      <c r="D412">
        <f>+'TAB 1 Codificação CC Órgão'!I429</f>
        <v>0</v>
      </c>
      <c r="E412" t="str">
        <f>+'TAB 1 Codificação CC Órgão'!K429</f>
        <v>-</v>
      </c>
      <c r="H412">
        <f>+'TAB 1 Codificação CC Órgão'!M430</f>
        <v>0</v>
      </c>
      <c r="I412">
        <f>+'TAB 1 Codificação CC Órgão'!L429</f>
        <v>0</v>
      </c>
      <c r="J412">
        <f>+'TAB 1 Codificação CC Órgão'!N429</f>
        <v>0</v>
      </c>
      <c r="K412">
        <f>+'TAB 1 Codificação CC Órgão'!O429</f>
        <v>0</v>
      </c>
      <c r="L412">
        <f>+'TAB 1 Codificação CC Órgão'!P429</f>
        <v>0</v>
      </c>
      <c r="M412">
        <f>+'TAB 1 Codificação CC Órgão'!Q429</f>
        <v>0</v>
      </c>
      <c r="P412" s="129" t="str">
        <f>+'TAB 1 Codificação CC Órgão'!J429</f>
        <v>A</v>
      </c>
      <c r="Q412">
        <f t="shared" si="12"/>
        <v>0</v>
      </c>
    </row>
    <row r="413" spans="1:17">
      <c r="A413" t="str">
        <f t="shared" si="13"/>
        <v>-</v>
      </c>
      <c r="C413" t="str">
        <f>IF('TAB 1 Codificação CC Órgão'!A430='TAB 1 Codificação CC Órgão'!$A$20,"-",'TAB 1 Codificação CC Órgão'!A430)</f>
        <v>-</v>
      </c>
      <c r="D413">
        <f>+'TAB 1 Codificação CC Órgão'!I430</f>
        <v>0</v>
      </c>
      <c r="E413" t="str">
        <f>+'TAB 1 Codificação CC Órgão'!K430</f>
        <v>-</v>
      </c>
      <c r="H413">
        <f>+'TAB 1 Codificação CC Órgão'!M431</f>
        <v>0</v>
      </c>
      <c r="I413">
        <f>+'TAB 1 Codificação CC Órgão'!L430</f>
        <v>0</v>
      </c>
      <c r="J413">
        <f>+'TAB 1 Codificação CC Órgão'!N430</f>
        <v>0</v>
      </c>
      <c r="K413">
        <f>+'TAB 1 Codificação CC Órgão'!O430</f>
        <v>0</v>
      </c>
      <c r="L413">
        <f>+'TAB 1 Codificação CC Órgão'!P430</f>
        <v>0</v>
      </c>
      <c r="M413">
        <f>+'TAB 1 Codificação CC Órgão'!Q430</f>
        <v>0</v>
      </c>
      <c r="P413" s="129" t="str">
        <f>+'TAB 1 Codificação CC Órgão'!J430</f>
        <v>A</v>
      </c>
      <c r="Q413">
        <f t="shared" si="12"/>
        <v>0</v>
      </c>
    </row>
    <row r="414" spans="1:17">
      <c r="A414" t="str">
        <f t="shared" si="13"/>
        <v>-</v>
      </c>
      <c r="C414" t="str">
        <f>IF('TAB 1 Codificação CC Órgão'!A431='TAB 1 Codificação CC Órgão'!$A$20,"-",'TAB 1 Codificação CC Órgão'!A431)</f>
        <v>-</v>
      </c>
      <c r="D414">
        <f>+'TAB 1 Codificação CC Órgão'!I431</f>
        <v>0</v>
      </c>
      <c r="E414" t="str">
        <f>+'TAB 1 Codificação CC Órgão'!K431</f>
        <v>-</v>
      </c>
      <c r="H414">
        <f>+'TAB 1 Codificação CC Órgão'!M432</f>
        <v>0</v>
      </c>
      <c r="I414">
        <f>+'TAB 1 Codificação CC Órgão'!L431</f>
        <v>0</v>
      </c>
      <c r="J414">
        <f>+'TAB 1 Codificação CC Órgão'!N431</f>
        <v>0</v>
      </c>
      <c r="K414">
        <f>+'TAB 1 Codificação CC Órgão'!O431</f>
        <v>0</v>
      </c>
      <c r="L414">
        <f>+'TAB 1 Codificação CC Órgão'!P431</f>
        <v>0</v>
      </c>
      <c r="M414">
        <f>+'TAB 1 Codificação CC Órgão'!Q431</f>
        <v>0</v>
      </c>
      <c r="P414" s="129" t="str">
        <f>+'TAB 1 Codificação CC Órgão'!J431</f>
        <v>A</v>
      </c>
      <c r="Q414">
        <f t="shared" si="12"/>
        <v>0</v>
      </c>
    </row>
    <row r="415" spans="1:17">
      <c r="A415" t="str">
        <f t="shared" si="13"/>
        <v>-</v>
      </c>
      <c r="C415" t="str">
        <f>IF('TAB 1 Codificação CC Órgão'!A432='TAB 1 Codificação CC Órgão'!$A$20,"-",'TAB 1 Codificação CC Órgão'!A432)</f>
        <v>-</v>
      </c>
      <c r="D415">
        <f>+'TAB 1 Codificação CC Órgão'!I432</f>
        <v>0</v>
      </c>
      <c r="E415" t="str">
        <f>+'TAB 1 Codificação CC Órgão'!K432</f>
        <v>-</v>
      </c>
      <c r="H415">
        <f>+'TAB 1 Codificação CC Órgão'!M433</f>
        <v>0</v>
      </c>
      <c r="I415">
        <f>+'TAB 1 Codificação CC Órgão'!L432</f>
        <v>0</v>
      </c>
      <c r="J415">
        <f>+'TAB 1 Codificação CC Órgão'!N432</f>
        <v>0</v>
      </c>
      <c r="K415">
        <f>+'TAB 1 Codificação CC Órgão'!O432</f>
        <v>0</v>
      </c>
      <c r="L415">
        <f>+'TAB 1 Codificação CC Órgão'!P432</f>
        <v>0</v>
      </c>
      <c r="M415">
        <f>+'TAB 1 Codificação CC Órgão'!Q432</f>
        <v>0</v>
      </c>
      <c r="P415" s="129" t="str">
        <f>+'TAB 1 Codificação CC Órgão'!J432</f>
        <v>A</v>
      </c>
      <c r="Q415">
        <f t="shared" si="12"/>
        <v>0</v>
      </c>
    </row>
    <row r="416" spans="1:17">
      <c r="A416" t="str">
        <f t="shared" si="13"/>
        <v>-</v>
      </c>
      <c r="C416" t="str">
        <f>IF('TAB 1 Codificação CC Órgão'!A433='TAB 1 Codificação CC Órgão'!$A$20,"-",'TAB 1 Codificação CC Órgão'!A433)</f>
        <v>-</v>
      </c>
      <c r="D416">
        <f>+'TAB 1 Codificação CC Órgão'!I433</f>
        <v>0</v>
      </c>
      <c r="E416" t="str">
        <f>+'TAB 1 Codificação CC Órgão'!K433</f>
        <v>-</v>
      </c>
      <c r="H416">
        <f>+'TAB 1 Codificação CC Órgão'!M434</f>
        <v>0</v>
      </c>
      <c r="I416">
        <f>+'TAB 1 Codificação CC Órgão'!L433</f>
        <v>0</v>
      </c>
      <c r="J416">
        <f>+'TAB 1 Codificação CC Órgão'!N433</f>
        <v>0</v>
      </c>
      <c r="K416">
        <f>+'TAB 1 Codificação CC Órgão'!O433</f>
        <v>0</v>
      </c>
      <c r="L416">
        <f>+'TAB 1 Codificação CC Órgão'!P433</f>
        <v>0</v>
      </c>
      <c r="M416">
        <f>+'TAB 1 Codificação CC Órgão'!Q433</f>
        <v>0</v>
      </c>
      <c r="P416" s="129" t="str">
        <f>+'TAB 1 Codificação CC Órgão'!J433</f>
        <v>A</v>
      </c>
      <c r="Q416">
        <f t="shared" si="12"/>
        <v>0</v>
      </c>
    </row>
    <row r="417" spans="1:17">
      <c r="A417" t="str">
        <f t="shared" si="13"/>
        <v>-</v>
      </c>
      <c r="C417" t="str">
        <f>IF('TAB 1 Codificação CC Órgão'!A434='TAB 1 Codificação CC Órgão'!$A$20,"-",'TAB 1 Codificação CC Órgão'!A434)</f>
        <v>-</v>
      </c>
      <c r="D417">
        <f>+'TAB 1 Codificação CC Órgão'!I434</f>
        <v>0</v>
      </c>
      <c r="E417" t="str">
        <f>+'TAB 1 Codificação CC Órgão'!K434</f>
        <v>-</v>
      </c>
      <c r="H417">
        <f>+'TAB 1 Codificação CC Órgão'!M435</f>
        <v>0</v>
      </c>
      <c r="I417">
        <f>+'TAB 1 Codificação CC Órgão'!L434</f>
        <v>0</v>
      </c>
      <c r="J417">
        <f>+'TAB 1 Codificação CC Órgão'!N434</f>
        <v>0</v>
      </c>
      <c r="K417">
        <f>+'TAB 1 Codificação CC Órgão'!O434</f>
        <v>0</v>
      </c>
      <c r="L417">
        <f>+'TAB 1 Codificação CC Órgão'!P434</f>
        <v>0</v>
      </c>
      <c r="M417">
        <f>+'TAB 1 Codificação CC Órgão'!Q434</f>
        <v>0</v>
      </c>
      <c r="P417" s="129" t="str">
        <f>+'TAB 1 Codificação CC Órgão'!J434</f>
        <v>A</v>
      </c>
      <c r="Q417">
        <f t="shared" si="12"/>
        <v>0</v>
      </c>
    </row>
    <row r="418" spans="1:17">
      <c r="A418" t="str">
        <f t="shared" si="13"/>
        <v>-</v>
      </c>
      <c r="C418" t="str">
        <f>IF('TAB 1 Codificação CC Órgão'!A435='TAB 1 Codificação CC Órgão'!$A$20,"-",'TAB 1 Codificação CC Órgão'!A435)</f>
        <v>-</v>
      </c>
      <c r="D418">
        <f>+'TAB 1 Codificação CC Órgão'!I435</f>
        <v>0</v>
      </c>
      <c r="E418" t="str">
        <f>+'TAB 1 Codificação CC Órgão'!K435</f>
        <v>-</v>
      </c>
      <c r="H418">
        <f>+'TAB 1 Codificação CC Órgão'!M436</f>
        <v>0</v>
      </c>
      <c r="I418">
        <f>+'TAB 1 Codificação CC Órgão'!L435</f>
        <v>0</v>
      </c>
      <c r="J418">
        <f>+'TAB 1 Codificação CC Órgão'!N435</f>
        <v>0</v>
      </c>
      <c r="K418">
        <f>+'TAB 1 Codificação CC Órgão'!O435</f>
        <v>0</v>
      </c>
      <c r="L418">
        <f>+'TAB 1 Codificação CC Órgão'!P435</f>
        <v>0</v>
      </c>
      <c r="M418">
        <f>+'TAB 1 Codificação CC Órgão'!Q435</f>
        <v>0</v>
      </c>
      <c r="P418" s="129" t="str">
        <f>+'TAB 1 Codificação CC Órgão'!J435</f>
        <v>A</v>
      </c>
      <c r="Q418">
        <f t="shared" si="12"/>
        <v>0</v>
      </c>
    </row>
    <row r="419" spans="1:17">
      <c r="A419" t="str">
        <f t="shared" si="13"/>
        <v>-</v>
      </c>
      <c r="C419" t="str">
        <f>IF('TAB 1 Codificação CC Órgão'!A436='TAB 1 Codificação CC Órgão'!$A$20,"-",'TAB 1 Codificação CC Órgão'!A436)</f>
        <v>-</v>
      </c>
      <c r="D419">
        <f>+'TAB 1 Codificação CC Órgão'!I436</f>
        <v>0</v>
      </c>
      <c r="E419" t="str">
        <f>+'TAB 1 Codificação CC Órgão'!K436</f>
        <v>-</v>
      </c>
      <c r="H419">
        <f>+'TAB 1 Codificação CC Órgão'!M437</f>
        <v>0</v>
      </c>
      <c r="I419">
        <f>+'TAB 1 Codificação CC Órgão'!L436</f>
        <v>0</v>
      </c>
      <c r="J419">
        <f>+'TAB 1 Codificação CC Órgão'!N436</f>
        <v>0</v>
      </c>
      <c r="K419">
        <f>+'TAB 1 Codificação CC Órgão'!O436</f>
        <v>0</v>
      </c>
      <c r="L419">
        <f>+'TAB 1 Codificação CC Órgão'!P436</f>
        <v>0</v>
      </c>
      <c r="M419">
        <f>+'TAB 1 Codificação CC Órgão'!Q436</f>
        <v>0</v>
      </c>
      <c r="P419" s="129" t="str">
        <f>+'TAB 1 Codificação CC Órgão'!J436</f>
        <v>A</v>
      </c>
      <c r="Q419">
        <f t="shared" si="12"/>
        <v>0</v>
      </c>
    </row>
    <row r="420" spans="1:17">
      <c r="A420" t="str">
        <f t="shared" si="13"/>
        <v>-</v>
      </c>
      <c r="C420" t="str">
        <f>IF('TAB 1 Codificação CC Órgão'!A437='TAB 1 Codificação CC Órgão'!$A$20,"-",'TAB 1 Codificação CC Órgão'!A437)</f>
        <v>-</v>
      </c>
      <c r="D420">
        <f>+'TAB 1 Codificação CC Órgão'!I437</f>
        <v>0</v>
      </c>
      <c r="E420" t="str">
        <f>+'TAB 1 Codificação CC Órgão'!K437</f>
        <v>-</v>
      </c>
      <c r="H420">
        <f>+'TAB 1 Codificação CC Órgão'!M438</f>
        <v>0</v>
      </c>
      <c r="I420">
        <f>+'TAB 1 Codificação CC Órgão'!L437</f>
        <v>0</v>
      </c>
      <c r="J420">
        <f>+'TAB 1 Codificação CC Órgão'!N437</f>
        <v>0</v>
      </c>
      <c r="K420">
        <f>+'TAB 1 Codificação CC Órgão'!O437</f>
        <v>0</v>
      </c>
      <c r="L420">
        <f>+'TAB 1 Codificação CC Órgão'!P437</f>
        <v>0</v>
      </c>
      <c r="M420">
        <f>+'TAB 1 Codificação CC Órgão'!Q437</f>
        <v>0</v>
      </c>
      <c r="P420" s="129" t="str">
        <f>+'TAB 1 Codificação CC Órgão'!J437</f>
        <v>A</v>
      </c>
      <c r="Q420">
        <f t="shared" si="12"/>
        <v>0</v>
      </c>
    </row>
    <row r="421" spans="1:17">
      <c r="A421" t="str">
        <f t="shared" si="13"/>
        <v>-</v>
      </c>
      <c r="C421" t="str">
        <f>IF('TAB 1 Codificação CC Órgão'!A438='TAB 1 Codificação CC Órgão'!$A$20,"-",'TAB 1 Codificação CC Órgão'!A438)</f>
        <v>-</v>
      </c>
      <c r="D421">
        <f>+'TAB 1 Codificação CC Órgão'!I438</f>
        <v>0</v>
      </c>
      <c r="E421" t="str">
        <f>+'TAB 1 Codificação CC Órgão'!K438</f>
        <v>-</v>
      </c>
      <c r="H421">
        <f>+'TAB 1 Codificação CC Órgão'!M439</f>
        <v>0</v>
      </c>
      <c r="I421">
        <f>+'TAB 1 Codificação CC Órgão'!L438</f>
        <v>0</v>
      </c>
      <c r="J421">
        <f>+'TAB 1 Codificação CC Órgão'!N438</f>
        <v>0</v>
      </c>
      <c r="K421">
        <f>+'TAB 1 Codificação CC Órgão'!O438</f>
        <v>0</v>
      </c>
      <c r="L421">
        <f>+'TAB 1 Codificação CC Órgão'!P438</f>
        <v>0</v>
      </c>
      <c r="M421">
        <f>+'TAB 1 Codificação CC Órgão'!Q438</f>
        <v>0</v>
      </c>
      <c r="P421" s="129" t="str">
        <f>+'TAB 1 Codificação CC Órgão'!J438</f>
        <v>A</v>
      </c>
      <c r="Q421">
        <f t="shared" si="12"/>
        <v>0</v>
      </c>
    </row>
    <row r="422" spans="1:17">
      <c r="A422" t="str">
        <f t="shared" si="13"/>
        <v>-</v>
      </c>
      <c r="C422" t="str">
        <f>IF('TAB 1 Codificação CC Órgão'!A439='TAB 1 Codificação CC Órgão'!$A$20,"-",'TAB 1 Codificação CC Órgão'!A439)</f>
        <v>-</v>
      </c>
      <c r="D422">
        <f>+'TAB 1 Codificação CC Órgão'!I439</f>
        <v>0</v>
      </c>
      <c r="E422" t="str">
        <f>+'TAB 1 Codificação CC Órgão'!K439</f>
        <v>-</v>
      </c>
      <c r="H422">
        <f>+'TAB 1 Codificação CC Órgão'!M440</f>
        <v>0</v>
      </c>
      <c r="I422">
        <f>+'TAB 1 Codificação CC Órgão'!L439</f>
        <v>0</v>
      </c>
      <c r="J422">
        <f>+'TAB 1 Codificação CC Órgão'!N439</f>
        <v>0</v>
      </c>
      <c r="K422">
        <f>+'TAB 1 Codificação CC Órgão'!O439</f>
        <v>0</v>
      </c>
      <c r="L422">
        <f>+'TAB 1 Codificação CC Órgão'!P439</f>
        <v>0</v>
      </c>
      <c r="M422">
        <f>+'TAB 1 Codificação CC Órgão'!Q439</f>
        <v>0</v>
      </c>
      <c r="P422" s="129" t="str">
        <f>+'TAB 1 Codificação CC Órgão'!J439</f>
        <v>A</v>
      </c>
      <c r="Q422">
        <f t="shared" si="12"/>
        <v>0</v>
      </c>
    </row>
    <row r="423" spans="1:17">
      <c r="A423" t="str">
        <f t="shared" si="13"/>
        <v>-</v>
      </c>
      <c r="C423" t="str">
        <f>IF('TAB 1 Codificação CC Órgão'!A440='TAB 1 Codificação CC Órgão'!$A$20,"-",'TAB 1 Codificação CC Órgão'!A440)</f>
        <v>-</v>
      </c>
      <c r="D423">
        <f>+'TAB 1 Codificação CC Órgão'!I440</f>
        <v>0</v>
      </c>
      <c r="E423" t="str">
        <f>+'TAB 1 Codificação CC Órgão'!K440</f>
        <v>-</v>
      </c>
      <c r="H423">
        <f>+'TAB 1 Codificação CC Órgão'!M441</f>
        <v>0</v>
      </c>
      <c r="I423">
        <f>+'TAB 1 Codificação CC Órgão'!L440</f>
        <v>0</v>
      </c>
      <c r="J423">
        <f>+'TAB 1 Codificação CC Órgão'!N440</f>
        <v>0</v>
      </c>
      <c r="K423">
        <f>+'TAB 1 Codificação CC Órgão'!O440</f>
        <v>0</v>
      </c>
      <c r="L423">
        <f>+'TAB 1 Codificação CC Órgão'!P440</f>
        <v>0</v>
      </c>
      <c r="M423">
        <f>+'TAB 1 Codificação CC Órgão'!Q440</f>
        <v>0</v>
      </c>
      <c r="P423" s="129" t="str">
        <f>+'TAB 1 Codificação CC Órgão'!J440</f>
        <v>A</v>
      </c>
      <c r="Q423">
        <f t="shared" si="12"/>
        <v>0</v>
      </c>
    </row>
    <row r="424" spans="1:17">
      <c r="A424" t="str">
        <f t="shared" si="13"/>
        <v>-</v>
      </c>
      <c r="C424" t="str">
        <f>IF('TAB 1 Codificação CC Órgão'!A441='TAB 1 Codificação CC Órgão'!$A$20,"-",'TAB 1 Codificação CC Órgão'!A441)</f>
        <v>-</v>
      </c>
      <c r="D424">
        <f>+'TAB 1 Codificação CC Órgão'!I441</f>
        <v>0</v>
      </c>
      <c r="E424" t="str">
        <f>+'TAB 1 Codificação CC Órgão'!K441</f>
        <v>-</v>
      </c>
      <c r="H424">
        <f>+'TAB 1 Codificação CC Órgão'!M442</f>
        <v>0</v>
      </c>
      <c r="I424">
        <f>+'TAB 1 Codificação CC Órgão'!L441</f>
        <v>0</v>
      </c>
      <c r="J424">
        <f>+'TAB 1 Codificação CC Órgão'!N441</f>
        <v>0</v>
      </c>
      <c r="K424">
        <f>+'TAB 1 Codificação CC Órgão'!O441</f>
        <v>0</v>
      </c>
      <c r="L424">
        <f>+'TAB 1 Codificação CC Órgão'!P441</f>
        <v>0</v>
      </c>
      <c r="M424">
        <f>+'TAB 1 Codificação CC Órgão'!Q441</f>
        <v>0</v>
      </c>
      <c r="P424" s="129" t="str">
        <f>+'TAB 1 Codificação CC Órgão'!J441</f>
        <v>A</v>
      </c>
      <c r="Q424">
        <f t="shared" si="12"/>
        <v>0</v>
      </c>
    </row>
    <row r="425" spans="1:17">
      <c r="A425" t="str">
        <f t="shared" si="13"/>
        <v>-</v>
      </c>
      <c r="C425" t="str">
        <f>IF('TAB 1 Codificação CC Órgão'!A442='TAB 1 Codificação CC Órgão'!$A$20,"-",'TAB 1 Codificação CC Órgão'!A442)</f>
        <v>-</v>
      </c>
      <c r="D425">
        <f>+'TAB 1 Codificação CC Órgão'!I442</f>
        <v>0</v>
      </c>
      <c r="E425" t="str">
        <f>+'TAB 1 Codificação CC Órgão'!K442</f>
        <v>-</v>
      </c>
      <c r="H425">
        <f>+'TAB 1 Codificação CC Órgão'!M443</f>
        <v>0</v>
      </c>
      <c r="I425">
        <f>+'TAB 1 Codificação CC Órgão'!L442</f>
        <v>0</v>
      </c>
      <c r="J425">
        <f>+'TAB 1 Codificação CC Órgão'!N442</f>
        <v>0</v>
      </c>
      <c r="K425">
        <f>+'TAB 1 Codificação CC Órgão'!O442</f>
        <v>0</v>
      </c>
      <c r="L425">
        <f>+'TAB 1 Codificação CC Órgão'!P442</f>
        <v>0</v>
      </c>
      <c r="M425">
        <f>+'TAB 1 Codificação CC Órgão'!Q442</f>
        <v>0</v>
      </c>
      <c r="P425" s="129" t="str">
        <f>+'TAB 1 Codificação CC Órgão'!J442</f>
        <v>A</v>
      </c>
      <c r="Q425">
        <f t="shared" si="12"/>
        <v>0</v>
      </c>
    </row>
    <row r="426" spans="1:17">
      <c r="A426" t="str">
        <f t="shared" si="13"/>
        <v>-</v>
      </c>
      <c r="C426" t="str">
        <f>IF('TAB 1 Codificação CC Órgão'!A443='TAB 1 Codificação CC Órgão'!$A$20,"-",'TAB 1 Codificação CC Órgão'!A443)</f>
        <v>-</v>
      </c>
      <c r="D426">
        <f>+'TAB 1 Codificação CC Órgão'!I443</f>
        <v>0</v>
      </c>
      <c r="E426" t="str">
        <f>+'TAB 1 Codificação CC Órgão'!K443</f>
        <v>-</v>
      </c>
      <c r="H426">
        <f>+'TAB 1 Codificação CC Órgão'!M444</f>
        <v>0</v>
      </c>
      <c r="I426">
        <f>+'TAB 1 Codificação CC Órgão'!L443</f>
        <v>0</v>
      </c>
      <c r="J426">
        <f>+'TAB 1 Codificação CC Órgão'!N443</f>
        <v>0</v>
      </c>
      <c r="K426">
        <f>+'TAB 1 Codificação CC Órgão'!O443</f>
        <v>0</v>
      </c>
      <c r="L426">
        <f>+'TAB 1 Codificação CC Órgão'!P443</f>
        <v>0</v>
      </c>
      <c r="M426">
        <f>+'TAB 1 Codificação CC Órgão'!Q443</f>
        <v>0</v>
      </c>
      <c r="P426" s="129" t="str">
        <f>+'TAB 1 Codificação CC Órgão'!J443</f>
        <v>A</v>
      </c>
      <c r="Q426">
        <f t="shared" si="12"/>
        <v>0</v>
      </c>
    </row>
    <row r="427" spans="1:17">
      <c r="A427" t="str">
        <f t="shared" si="13"/>
        <v>-</v>
      </c>
      <c r="C427" t="str">
        <f>IF('TAB 1 Codificação CC Órgão'!A444='TAB 1 Codificação CC Órgão'!$A$20,"-",'TAB 1 Codificação CC Órgão'!A444)</f>
        <v>-</v>
      </c>
      <c r="D427">
        <f>+'TAB 1 Codificação CC Órgão'!I444</f>
        <v>0</v>
      </c>
      <c r="E427" t="str">
        <f>+'TAB 1 Codificação CC Órgão'!K444</f>
        <v>-</v>
      </c>
      <c r="H427">
        <f>+'TAB 1 Codificação CC Órgão'!M445</f>
        <v>0</v>
      </c>
      <c r="I427">
        <f>+'TAB 1 Codificação CC Órgão'!L444</f>
        <v>0</v>
      </c>
      <c r="J427">
        <f>+'TAB 1 Codificação CC Órgão'!N444</f>
        <v>0</v>
      </c>
      <c r="K427">
        <f>+'TAB 1 Codificação CC Órgão'!O444</f>
        <v>0</v>
      </c>
      <c r="L427">
        <f>+'TAB 1 Codificação CC Órgão'!P444</f>
        <v>0</v>
      </c>
      <c r="M427">
        <f>+'TAB 1 Codificação CC Órgão'!Q444</f>
        <v>0</v>
      </c>
      <c r="P427" s="129" t="str">
        <f>+'TAB 1 Codificação CC Órgão'!J444</f>
        <v>A</v>
      </c>
      <c r="Q427">
        <f t="shared" si="12"/>
        <v>0</v>
      </c>
    </row>
    <row r="428" spans="1:17">
      <c r="A428" t="str">
        <f t="shared" si="13"/>
        <v>-</v>
      </c>
      <c r="C428" t="str">
        <f>IF('TAB 1 Codificação CC Órgão'!A445='TAB 1 Codificação CC Órgão'!$A$20,"-",'TAB 1 Codificação CC Órgão'!A445)</f>
        <v>-</v>
      </c>
      <c r="D428">
        <f>+'TAB 1 Codificação CC Órgão'!I445</f>
        <v>0</v>
      </c>
      <c r="E428" t="str">
        <f>+'TAB 1 Codificação CC Órgão'!K445</f>
        <v>-</v>
      </c>
      <c r="H428">
        <f>+'TAB 1 Codificação CC Órgão'!M446</f>
        <v>0</v>
      </c>
      <c r="I428">
        <f>+'TAB 1 Codificação CC Órgão'!L445</f>
        <v>0</v>
      </c>
      <c r="J428">
        <f>+'TAB 1 Codificação CC Órgão'!N445</f>
        <v>0</v>
      </c>
      <c r="K428">
        <f>+'TAB 1 Codificação CC Órgão'!O445</f>
        <v>0</v>
      </c>
      <c r="L428">
        <f>+'TAB 1 Codificação CC Órgão'!P445</f>
        <v>0</v>
      </c>
      <c r="M428">
        <f>+'TAB 1 Codificação CC Órgão'!Q445</f>
        <v>0</v>
      </c>
      <c r="P428" s="129" t="str">
        <f>+'TAB 1 Codificação CC Órgão'!J445</f>
        <v>A</v>
      </c>
      <c r="Q428">
        <f t="shared" si="12"/>
        <v>0</v>
      </c>
    </row>
    <row r="429" spans="1:17">
      <c r="A429" t="str">
        <f t="shared" si="13"/>
        <v>-</v>
      </c>
      <c r="C429" t="str">
        <f>IF('TAB 1 Codificação CC Órgão'!A446='TAB 1 Codificação CC Órgão'!$A$20,"-",'TAB 1 Codificação CC Órgão'!A446)</f>
        <v>-</v>
      </c>
      <c r="D429">
        <f>+'TAB 1 Codificação CC Órgão'!I446</f>
        <v>0</v>
      </c>
      <c r="E429" t="str">
        <f>+'TAB 1 Codificação CC Órgão'!K446</f>
        <v>-</v>
      </c>
      <c r="H429">
        <f>+'TAB 1 Codificação CC Órgão'!M447</f>
        <v>0</v>
      </c>
      <c r="I429">
        <f>+'TAB 1 Codificação CC Órgão'!L446</f>
        <v>0</v>
      </c>
      <c r="J429">
        <f>+'TAB 1 Codificação CC Órgão'!N446</f>
        <v>0</v>
      </c>
      <c r="K429">
        <f>+'TAB 1 Codificação CC Órgão'!O446</f>
        <v>0</v>
      </c>
      <c r="L429">
        <f>+'TAB 1 Codificação CC Órgão'!P446</f>
        <v>0</v>
      </c>
      <c r="M429">
        <f>+'TAB 1 Codificação CC Órgão'!Q446</f>
        <v>0</v>
      </c>
      <c r="P429" s="129" t="str">
        <f>+'TAB 1 Codificação CC Órgão'!J446</f>
        <v>A</v>
      </c>
      <c r="Q429">
        <f t="shared" si="12"/>
        <v>0</v>
      </c>
    </row>
    <row r="430" spans="1:17">
      <c r="A430" t="str">
        <f t="shared" si="13"/>
        <v>-</v>
      </c>
      <c r="C430" t="str">
        <f>IF('TAB 1 Codificação CC Órgão'!A447='TAB 1 Codificação CC Órgão'!$A$20,"-",'TAB 1 Codificação CC Órgão'!A447)</f>
        <v>-</v>
      </c>
      <c r="D430">
        <f>+'TAB 1 Codificação CC Órgão'!I447</f>
        <v>0</v>
      </c>
      <c r="E430" t="str">
        <f>+'TAB 1 Codificação CC Órgão'!K447</f>
        <v>-</v>
      </c>
      <c r="H430">
        <f>+'TAB 1 Codificação CC Órgão'!M448</f>
        <v>0</v>
      </c>
      <c r="I430">
        <f>+'TAB 1 Codificação CC Órgão'!L447</f>
        <v>0</v>
      </c>
      <c r="J430">
        <f>+'TAB 1 Codificação CC Órgão'!N447</f>
        <v>0</v>
      </c>
      <c r="K430">
        <f>+'TAB 1 Codificação CC Órgão'!O447</f>
        <v>0</v>
      </c>
      <c r="L430">
        <f>+'TAB 1 Codificação CC Órgão'!P447</f>
        <v>0</v>
      </c>
      <c r="M430">
        <f>+'TAB 1 Codificação CC Órgão'!Q447</f>
        <v>0</v>
      </c>
      <c r="P430" s="129" t="str">
        <f>+'TAB 1 Codificação CC Órgão'!J447</f>
        <v>A</v>
      </c>
      <c r="Q430">
        <f t="shared" si="12"/>
        <v>0</v>
      </c>
    </row>
    <row r="431" spans="1:17">
      <c r="A431" t="str">
        <f t="shared" si="13"/>
        <v>-</v>
      </c>
      <c r="C431" t="str">
        <f>IF('TAB 1 Codificação CC Órgão'!A448='TAB 1 Codificação CC Órgão'!$A$20,"-",'TAB 1 Codificação CC Órgão'!A448)</f>
        <v>-</v>
      </c>
      <c r="D431">
        <f>+'TAB 1 Codificação CC Órgão'!I448</f>
        <v>0</v>
      </c>
      <c r="E431" t="str">
        <f>+'TAB 1 Codificação CC Órgão'!K448</f>
        <v>-</v>
      </c>
      <c r="H431">
        <f>+'TAB 1 Codificação CC Órgão'!M449</f>
        <v>0</v>
      </c>
      <c r="I431">
        <f>+'TAB 1 Codificação CC Órgão'!L448</f>
        <v>0</v>
      </c>
      <c r="J431">
        <f>+'TAB 1 Codificação CC Órgão'!N448</f>
        <v>0</v>
      </c>
      <c r="K431">
        <f>+'TAB 1 Codificação CC Órgão'!O448</f>
        <v>0</v>
      </c>
      <c r="L431">
        <f>+'TAB 1 Codificação CC Órgão'!P448</f>
        <v>0</v>
      </c>
      <c r="M431">
        <f>+'TAB 1 Codificação CC Órgão'!Q448</f>
        <v>0</v>
      </c>
      <c r="P431" s="129" t="str">
        <f>+'TAB 1 Codificação CC Órgão'!J448</f>
        <v>A</v>
      </c>
      <c r="Q431">
        <f t="shared" si="12"/>
        <v>0</v>
      </c>
    </row>
    <row r="432" spans="1:17">
      <c r="A432" t="str">
        <f t="shared" si="13"/>
        <v>-</v>
      </c>
      <c r="C432" t="str">
        <f>IF('TAB 1 Codificação CC Órgão'!A449='TAB 1 Codificação CC Órgão'!$A$20,"-",'TAB 1 Codificação CC Órgão'!A449)</f>
        <v>-</v>
      </c>
      <c r="D432">
        <f>+'TAB 1 Codificação CC Órgão'!I449</f>
        <v>0</v>
      </c>
      <c r="E432" t="str">
        <f>+'TAB 1 Codificação CC Órgão'!K449</f>
        <v>-</v>
      </c>
      <c r="H432">
        <f>+'TAB 1 Codificação CC Órgão'!M450</f>
        <v>0</v>
      </c>
      <c r="I432">
        <f>+'TAB 1 Codificação CC Órgão'!L449</f>
        <v>0</v>
      </c>
      <c r="J432">
        <f>+'TAB 1 Codificação CC Órgão'!N449</f>
        <v>0</v>
      </c>
      <c r="K432">
        <f>+'TAB 1 Codificação CC Órgão'!O449</f>
        <v>0</v>
      </c>
      <c r="L432">
        <f>+'TAB 1 Codificação CC Órgão'!P449</f>
        <v>0</v>
      </c>
      <c r="M432">
        <f>+'TAB 1 Codificação CC Órgão'!Q449</f>
        <v>0</v>
      </c>
      <c r="P432" s="129" t="str">
        <f>+'TAB 1 Codificação CC Órgão'!J449</f>
        <v>A</v>
      </c>
      <c r="Q432">
        <f t="shared" si="12"/>
        <v>0</v>
      </c>
    </row>
    <row r="433" spans="1:17">
      <c r="A433" t="str">
        <f t="shared" si="13"/>
        <v>-</v>
      </c>
      <c r="C433" t="str">
        <f>IF('TAB 1 Codificação CC Órgão'!A450='TAB 1 Codificação CC Órgão'!$A$20,"-",'TAB 1 Codificação CC Órgão'!A450)</f>
        <v>-</v>
      </c>
      <c r="D433">
        <f>+'TAB 1 Codificação CC Órgão'!I450</f>
        <v>0</v>
      </c>
      <c r="E433" t="str">
        <f>+'TAB 1 Codificação CC Órgão'!K450</f>
        <v>-</v>
      </c>
      <c r="H433">
        <f>+'TAB 1 Codificação CC Órgão'!M451</f>
        <v>0</v>
      </c>
      <c r="I433">
        <f>+'TAB 1 Codificação CC Órgão'!L450</f>
        <v>0</v>
      </c>
      <c r="J433">
        <f>+'TAB 1 Codificação CC Órgão'!N450</f>
        <v>0</v>
      </c>
      <c r="K433">
        <f>+'TAB 1 Codificação CC Órgão'!O450</f>
        <v>0</v>
      </c>
      <c r="L433">
        <f>+'TAB 1 Codificação CC Órgão'!P450</f>
        <v>0</v>
      </c>
      <c r="M433">
        <f>+'TAB 1 Codificação CC Órgão'!Q450</f>
        <v>0</v>
      </c>
      <c r="P433" s="129" t="str">
        <f>+'TAB 1 Codificação CC Órgão'!J450</f>
        <v>A</v>
      </c>
      <c r="Q433">
        <f t="shared" si="12"/>
        <v>0</v>
      </c>
    </row>
    <row r="434" spans="1:17">
      <c r="A434" t="str">
        <f t="shared" si="13"/>
        <v>-</v>
      </c>
      <c r="C434" t="str">
        <f>IF('TAB 1 Codificação CC Órgão'!A451='TAB 1 Codificação CC Órgão'!$A$20,"-",'TAB 1 Codificação CC Órgão'!A451)</f>
        <v>-</v>
      </c>
      <c r="D434">
        <f>+'TAB 1 Codificação CC Órgão'!I451</f>
        <v>0</v>
      </c>
      <c r="E434" t="str">
        <f>+'TAB 1 Codificação CC Órgão'!K451</f>
        <v>-</v>
      </c>
      <c r="H434">
        <f>+'TAB 1 Codificação CC Órgão'!M452</f>
        <v>0</v>
      </c>
      <c r="I434">
        <f>+'TAB 1 Codificação CC Órgão'!L451</f>
        <v>0</v>
      </c>
      <c r="J434">
        <f>+'TAB 1 Codificação CC Órgão'!N451</f>
        <v>0</v>
      </c>
      <c r="K434">
        <f>+'TAB 1 Codificação CC Órgão'!O451</f>
        <v>0</v>
      </c>
      <c r="L434">
        <f>+'TAB 1 Codificação CC Órgão'!P451</f>
        <v>0</v>
      </c>
      <c r="M434">
        <f>+'TAB 1 Codificação CC Órgão'!Q451</f>
        <v>0</v>
      </c>
      <c r="P434" s="129" t="str">
        <f>+'TAB 1 Codificação CC Órgão'!J451</f>
        <v>A</v>
      </c>
      <c r="Q434">
        <f t="shared" si="12"/>
        <v>0</v>
      </c>
    </row>
    <row r="435" spans="1:17">
      <c r="A435" t="str">
        <f t="shared" si="13"/>
        <v>-</v>
      </c>
      <c r="C435" t="str">
        <f>IF('TAB 1 Codificação CC Órgão'!A452='TAB 1 Codificação CC Órgão'!$A$20,"-",'TAB 1 Codificação CC Órgão'!A452)</f>
        <v>-</v>
      </c>
      <c r="D435">
        <f>+'TAB 1 Codificação CC Órgão'!I452</f>
        <v>0</v>
      </c>
      <c r="E435" t="str">
        <f>+'TAB 1 Codificação CC Órgão'!K452</f>
        <v>-</v>
      </c>
      <c r="H435">
        <f>+'TAB 1 Codificação CC Órgão'!M453</f>
        <v>0</v>
      </c>
      <c r="I435">
        <f>+'TAB 1 Codificação CC Órgão'!L452</f>
        <v>0</v>
      </c>
      <c r="J435">
        <f>+'TAB 1 Codificação CC Órgão'!N452</f>
        <v>0</v>
      </c>
      <c r="K435">
        <f>+'TAB 1 Codificação CC Órgão'!O452</f>
        <v>0</v>
      </c>
      <c r="L435">
        <f>+'TAB 1 Codificação CC Órgão'!P452</f>
        <v>0</v>
      </c>
      <c r="M435">
        <f>+'TAB 1 Codificação CC Órgão'!Q452</f>
        <v>0</v>
      </c>
      <c r="P435" s="129" t="str">
        <f>+'TAB 1 Codificação CC Órgão'!J452</f>
        <v>A</v>
      </c>
      <c r="Q435">
        <f t="shared" si="12"/>
        <v>0</v>
      </c>
    </row>
    <row r="436" spans="1:17">
      <c r="A436" t="str">
        <f t="shared" si="13"/>
        <v>-</v>
      </c>
      <c r="C436" t="str">
        <f>IF('TAB 1 Codificação CC Órgão'!A453='TAB 1 Codificação CC Órgão'!$A$20,"-",'TAB 1 Codificação CC Órgão'!A453)</f>
        <v>-</v>
      </c>
      <c r="D436">
        <f>+'TAB 1 Codificação CC Órgão'!I453</f>
        <v>0</v>
      </c>
      <c r="E436" t="str">
        <f>+'TAB 1 Codificação CC Órgão'!K453</f>
        <v>-</v>
      </c>
      <c r="H436">
        <f>+'TAB 1 Codificação CC Órgão'!M454</f>
        <v>0</v>
      </c>
      <c r="I436">
        <f>+'TAB 1 Codificação CC Órgão'!L453</f>
        <v>0</v>
      </c>
      <c r="J436">
        <f>+'TAB 1 Codificação CC Órgão'!N453</f>
        <v>0</v>
      </c>
      <c r="K436">
        <f>+'TAB 1 Codificação CC Órgão'!O453</f>
        <v>0</v>
      </c>
      <c r="L436">
        <f>+'TAB 1 Codificação CC Órgão'!P453</f>
        <v>0</v>
      </c>
      <c r="M436">
        <f>+'TAB 1 Codificação CC Órgão'!Q453</f>
        <v>0</v>
      </c>
      <c r="P436" s="129" t="str">
        <f>+'TAB 1 Codificação CC Órgão'!J453</f>
        <v>A</v>
      </c>
      <c r="Q436">
        <f t="shared" si="12"/>
        <v>0</v>
      </c>
    </row>
    <row r="437" spans="1:17">
      <c r="A437" t="str">
        <f t="shared" si="13"/>
        <v>-</v>
      </c>
      <c r="C437" t="str">
        <f>IF('TAB 1 Codificação CC Órgão'!A454='TAB 1 Codificação CC Órgão'!$A$20,"-",'TAB 1 Codificação CC Órgão'!A454)</f>
        <v>-</v>
      </c>
      <c r="D437">
        <f>+'TAB 1 Codificação CC Órgão'!I454</f>
        <v>0</v>
      </c>
      <c r="E437" t="str">
        <f>+'TAB 1 Codificação CC Órgão'!K454</f>
        <v>-</v>
      </c>
      <c r="H437">
        <f>+'TAB 1 Codificação CC Órgão'!M455</f>
        <v>0</v>
      </c>
      <c r="I437">
        <f>+'TAB 1 Codificação CC Órgão'!L454</f>
        <v>0</v>
      </c>
      <c r="J437">
        <f>+'TAB 1 Codificação CC Órgão'!N454</f>
        <v>0</v>
      </c>
      <c r="K437">
        <f>+'TAB 1 Codificação CC Órgão'!O454</f>
        <v>0</v>
      </c>
      <c r="L437">
        <f>+'TAB 1 Codificação CC Órgão'!P454</f>
        <v>0</v>
      </c>
      <c r="M437">
        <f>+'TAB 1 Codificação CC Órgão'!Q454</f>
        <v>0</v>
      </c>
      <c r="P437" s="129" t="str">
        <f>+'TAB 1 Codificação CC Órgão'!J454</f>
        <v>A</v>
      </c>
      <c r="Q437">
        <f t="shared" si="12"/>
        <v>0</v>
      </c>
    </row>
    <row r="438" spans="1:17">
      <c r="A438" t="str">
        <f t="shared" si="13"/>
        <v>-</v>
      </c>
      <c r="C438" t="str">
        <f>IF('TAB 1 Codificação CC Órgão'!A455='TAB 1 Codificação CC Órgão'!$A$20,"-",'TAB 1 Codificação CC Órgão'!A455)</f>
        <v>-</v>
      </c>
      <c r="D438">
        <f>+'TAB 1 Codificação CC Órgão'!I455</f>
        <v>0</v>
      </c>
      <c r="E438" t="str">
        <f>+'TAB 1 Codificação CC Órgão'!K455</f>
        <v>-</v>
      </c>
      <c r="H438">
        <f>+'TAB 1 Codificação CC Órgão'!M456</f>
        <v>0</v>
      </c>
      <c r="I438">
        <f>+'TAB 1 Codificação CC Órgão'!L455</f>
        <v>0</v>
      </c>
      <c r="J438">
        <f>+'TAB 1 Codificação CC Órgão'!N455</f>
        <v>0</v>
      </c>
      <c r="K438">
        <f>+'TAB 1 Codificação CC Órgão'!O455</f>
        <v>0</v>
      </c>
      <c r="L438">
        <f>+'TAB 1 Codificação CC Órgão'!P455</f>
        <v>0</v>
      </c>
      <c r="M438">
        <f>+'TAB 1 Codificação CC Órgão'!Q455</f>
        <v>0</v>
      </c>
      <c r="P438" s="129" t="str">
        <f>+'TAB 1 Codificação CC Órgão'!J455</f>
        <v>A</v>
      </c>
      <c r="Q438">
        <f t="shared" si="12"/>
        <v>0</v>
      </c>
    </row>
    <row r="439" spans="1:17">
      <c r="A439" t="str">
        <f t="shared" si="13"/>
        <v>-</v>
      </c>
      <c r="C439" t="str">
        <f>IF('TAB 1 Codificação CC Órgão'!A456='TAB 1 Codificação CC Órgão'!$A$20,"-",'TAB 1 Codificação CC Órgão'!A456)</f>
        <v>-</v>
      </c>
      <c r="D439">
        <f>+'TAB 1 Codificação CC Órgão'!I456</f>
        <v>0</v>
      </c>
      <c r="E439" t="str">
        <f>+'TAB 1 Codificação CC Órgão'!K456</f>
        <v>-</v>
      </c>
      <c r="H439">
        <f>+'TAB 1 Codificação CC Órgão'!M457</f>
        <v>0</v>
      </c>
      <c r="I439">
        <f>+'TAB 1 Codificação CC Órgão'!L456</f>
        <v>0</v>
      </c>
      <c r="J439">
        <f>+'TAB 1 Codificação CC Órgão'!N456</f>
        <v>0</v>
      </c>
      <c r="K439">
        <f>+'TAB 1 Codificação CC Órgão'!O456</f>
        <v>0</v>
      </c>
      <c r="L439">
        <f>+'TAB 1 Codificação CC Órgão'!P456</f>
        <v>0</v>
      </c>
      <c r="M439">
        <f>+'TAB 1 Codificação CC Órgão'!Q456</f>
        <v>0</v>
      </c>
      <c r="P439" s="129" t="str">
        <f>+'TAB 1 Codificação CC Órgão'!J456</f>
        <v>A</v>
      </c>
      <c r="Q439">
        <f t="shared" si="12"/>
        <v>0</v>
      </c>
    </row>
    <row r="440" spans="1:17">
      <c r="A440" t="str">
        <f t="shared" si="13"/>
        <v>-</v>
      </c>
      <c r="C440" t="str">
        <f>IF('TAB 1 Codificação CC Órgão'!A457='TAB 1 Codificação CC Órgão'!$A$20,"-",'TAB 1 Codificação CC Órgão'!A457)</f>
        <v>-</v>
      </c>
      <c r="D440">
        <f>+'TAB 1 Codificação CC Órgão'!I457</f>
        <v>0</v>
      </c>
      <c r="E440" t="str">
        <f>+'TAB 1 Codificação CC Órgão'!K457</f>
        <v>-</v>
      </c>
      <c r="H440">
        <f>+'TAB 1 Codificação CC Órgão'!M458</f>
        <v>0</v>
      </c>
      <c r="I440">
        <f>+'TAB 1 Codificação CC Órgão'!L457</f>
        <v>0</v>
      </c>
      <c r="J440">
        <f>+'TAB 1 Codificação CC Órgão'!N457</f>
        <v>0</v>
      </c>
      <c r="K440">
        <f>+'TAB 1 Codificação CC Órgão'!O457</f>
        <v>0</v>
      </c>
      <c r="L440">
        <f>+'TAB 1 Codificação CC Órgão'!P457</f>
        <v>0</v>
      </c>
      <c r="M440">
        <f>+'TAB 1 Codificação CC Órgão'!Q457</f>
        <v>0</v>
      </c>
      <c r="P440" s="129" t="str">
        <f>+'TAB 1 Codificação CC Órgão'!J457</f>
        <v>A</v>
      </c>
      <c r="Q440">
        <f t="shared" si="12"/>
        <v>0</v>
      </c>
    </row>
    <row r="441" spans="1:17">
      <c r="A441" t="str">
        <f t="shared" si="13"/>
        <v>-</v>
      </c>
      <c r="C441" t="str">
        <f>IF('TAB 1 Codificação CC Órgão'!A458='TAB 1 Codificação CC Órgão'!$A$20,"-",'TAB 1 Codificação CC Órgão'!A458)</f>
        <v>-</v>
      </c>
      <c r="D441">
        <f>+'TAB 1 Codificação CC Órgão'!I458</f>
        <v>0</v>
      </c>
      <c r="E441" t="str">
        <f>+'TAB 1 Codificação CC Órgão'!K458</f>
        <v>-</v>
      </c>
      <c r="H441">
        <f>+'TAB 1 Codificação CC Órgão'!M459</f>
        <v>0</v>
      </c>
      <c r="I441">
        <f>+'TAB 1 Codificação CC Órgão'!L458</f>
        <v>0</v>
      </c>
      <c r="J441">
        <f>+'TAB 1 Codificação CC Órgão'!N458</f>
        <v>0</v>
      </c>
      <c r="K441">
        <f>+'TAB 1 Codificação CC Órgão'!O458</f>
        <v>0</v>
      </c>
      <c r="L441">
        <f>+'TAB 1 Codificação CC Órgão'!P458</f>
        <v>0</v>
      </c>
      <c r="M441">
        <f>+'TAB 1 Codificação CC Órgão'!Q458</f>
        <v>0</v>
      </c>
      <c r="P441" s="129" t="str">
        <f>+'TAB 1 Codificação CC Órgão'!J458</f>
        <v>A</v>
      </c>
      <c r="Q441">
        <f t="shared" si="12"/>
        <v>0</v>
      </c>
    </row>
    <row r="442" spans="1:17">
      <c r="A442" t="str">
        <f t="shared" si="13"/>
        <v>-</v>
      </c>
      <c r="C442" t="str">
        <f>IF('TAB 1 Codificação CC Órgão'!A459='TAB 1 Codificação CC Órgão'!$A$20,"-",'TAB 1 Codificação CC Órgão'!A459)</f>
        <v>-</v>
      </c>
      <c r="D442">
        <f>+'TAB 1 Codificação CC Órgão'!I459</f>
        <v>0</v>
      </c>
      <c r="E442" t="str">
        <f>+'TAB 1 Codificação CC Órgão'!K459</f>
        <v>-</v>
      </c>
      <c r="H442">
        <f>+'TAB 1 Codificação CC Órgão'!M460</f>
        <v>0</v>
      </c>
      <c r="I442">
        <f>+'TAB 1 Codificação CC Órgão'!L459</f>
        <v>0</v>
      </c>
      <c r="J442">
        <f>+'TAB 1 Codificação CC Órgão'!N459</f>
        <v>0</v>
      </c>
      <c r="K442">
        <f>+'TAB 1 Codificação CC Órgão'!O459</f>
        <v>0</v>
      </c>
      <c r="L442">
        <f>+'TAB 1 Codificação CC Órgão'!P459</f>
        <v>0</v>
      </c>
      <c r="M442">
        <f>+'TAB 1 Codificação CC Órgão'!Q459</f>
        <v>0</v>
      </c>
      <c r="P442" s="129" t="str">
        <f>+'TAB 1 Codificação CC Órgão'!J459</f>
        <v>A</v>
      </c>
      <c r="Q442">
        <f t="shared" si="12"/>
        <v>0</v>
      </c>
    </row>
    <row r="443" spans="1:17">
      <c r="A443" t="str">
        <f t="shared" si="13"/>
        <v>-</v>
      </c>
      <c r="C443" t="str">
        <f>IF('TAB 1 Codificação CC Órgão'!A460='TAB 1 Codificação CC Órgão'!$A$20,"-",'TAB 1 Codificação CC Órgão'!A460)</f>
        <v>-</v>
      </c>
      <c r="D443">
        <f>+'TAB 1 Codificação CC Órgão'!I460</f>
        <v>0</v>
      </c>
      <c r="E443" t="str">
        <f>+'TAB 1 Codificação CC Órgão'!K460</f>
        <v>-</v>
      </c>
      <c r="H443">
        <f>+'TAB 1 Codificação CC Órgão'!M461</f>
        <v>0</v>
      </c>
      <c r="I443">
        <f>+'TAB 1 Codificação CC Órgão'!L460</f>
        <v>0</v>
      </c>
      <c r="J443">
        <f>+'TAB 1 Codificação CC Órgão'!N460</f>
        <v>0</v>
      </c>
      <c r="K443">
        <f>+'TAB 1 Codificação CC Órgão'!O460</f>
        <v>0</v>
      </c>
      <c r="L443">
        <f>+'TAB 1 Codificação CC Órgão'!P460</f>
        <v>0</v>
      </c>
      <c r="M443">
        <f>+'TAB 1 Codificação CC Órgão'!Q460</f>
        <v>0</v>
      </c>
      <c r="P443" s="129" t="str">
        <f>+'TAB 1 Codificação CC Órgão'!J460</f>
        <v>A</v>
      </c>
      <c r="Q443">
        <f t="shared" si="12"/>
        <v>0</v>
      </c>
    </row>
    <row r="444" spans="1:17">
      <c r="A444" t="str">
        <f t="shared" si="13"/>
        <v>-</v>
      </c>
      <c r="C444" t="str">
        <f>IF('TAB 1 Codificação CC Órgão'!A461='TAB 1 Codificação CC Órgão'!$A$20,"-",'TAB 1 Codificação CC Órgão'!A461)</f>
        <v>-</v>
      </c>
      <c r="D444">
        <f>+'TAB 1 Codificação CC Órgão'!I461</f>
        <v>0</v>
      </c>
      <c r="E444" t="str">
        <f>+'TAB 1 Codificação CC Órgão'!K461</f>
        <v>-</v>
      </c>
      <c r="H444">
        <f>+'TAB 1 Codificação CC Órgão'!M462</f>
        <v>0</v>
      </c>
      <c r="I444">
        <f>+'TAB 1 Codificação CC Órgão'!L461</f>
        <v>0</v>
      </c>
      <c r="J444">
        <f>+'TAB 1 Codificação CC Órgão'!N461</f>
        <v>0</v>
      </c>
      <c r="K444">
        <f>+'TAB 1 Codificação CC Órgão'!O461</f>
        <v>0</v>
      </c>
      <c r="L444">
        <f>+'TAB 1 Codificação CC Órgão'!P461</f>
        <v>0</v>
      </c>
      <c r="M444">
        <f>+'TAB 1 Codificação CC Órgão'!Q461</f>
        <v>0</v>
      </c>
      <c r="P444" s="129" t="str">
        <f>+'TAB 1 Codificação CC Órgão'!J461</f>
        <v>A</v>
      </c>
      <c r="Q444">
        <f t="shared" si="12"/>
        <v>0</v>
      </c>
    </row>
    <row r="445" spans="1:17">
      <c r="A445" t="str">
        <f t="shared" si="13"/>
        <v>-</v>
      </c>
      <c r="C445" t="str">
        <f>IF('TAB 1 Codificação CC Órgão'!A462='TAB 1 Codificação CC Órgão'!$A$20,"-",'TAB 1 Codificação CC Órgão'!A462)</f>
        <v>-</v>
      </c>
      <c r="D445">
        <f>+'TAB 1 Codificação CC Órgão'!I462</f>
        <v>0</v>
      </c>
      <c r="E445" t="str">
        <f>+'TAB 1 Codificação CC Órgão'!K462</f>
        <v>-</v>
      </c>
      <c r="H445">
        <f>+'TAB 1 Codificação CC Órgão'!M463</f>
        <v>0</v>
      </c>
      <c r="I445">
        <f>+'TAB 1 Codificação CC Órgão'!L462</f>
        <v>0</v>
      </c>
      <c r="J445">
        <f>+'TAB 1 Codificação CC Órgão'!N462</f>
        <v>0</v>
      </c>
      <c r="K445">
        <f>+'TAB 1 Codificação CC Órgão'!O462</f>
        <v>0</v>
      </c>
      <c r="L445">
        <f>+'TAB 1 Codificação CC Órgão'!P462</f>
        <v>0</v>
      </c>
      <c r="M445">
        <f>+'TAB 1 Codificação CC Órgão'!Q462</f>
        <v>0</v>
      </c>
      <c r="P445" s="129" t="str">
        <f>+'TAB 1 Codificação CC Órgão'!J462</f>
        <v>A</v>
      </c>
      <c r="Q445">
        <f t="shared" si="12"/>
        <v>0</v>
      </c>
    </row>
    <row r="446" spans="1:17">
      <c r="A446" t="str">
        <f t="shared" si="13"/>
        <v>-</v>
      </c>
      <c r="C446" t="str">
        <f>IF('TAB 1 Codificação CC Órgão'!A463='TAB 1 Codificação CC Órgão'!$A$20,"-",'TAB 1 Codificação CC Órgão'!A463)</f>
        <v>-</v>
      </c>
      <c r="D446">
        <f>+'TAB 1 Codificação CC Órgão'!I463</f>
        <v>0</v>
      </c>
      <c r="E446" t="str">
        <f>+'TAB 1 Codificação CC Órgão'!K463</f>
        <v>-</v>
      </c>
      <c r="H446">
        <f>+'TAB 1 Codificação CC Órgão'!M464</f>
        <v>0</v>
      </c>
      <c r="I446">
        <f>+'TAB 1 Codificação CC Órgão'!L463</f>
        <v>0</v>
      </c>
      <c r="J446">
        <f>+'TAB 1 Codificação CC Órgão'!N463</f>
        <v>0</v>
      </c>
      <c r="K446">
        <f>+'TAB 1 Codificação CC Órgão'!O463</f>
        <v>0</v>
      </c>
      <c r="L446">
        <f>+'TAB 1 Codificação CC Órgão'!P463</f>
        <v>0</v>
      </c>
      <c r="M446">
        <f>+'TAB 1 Codificação CC Órgão'!Q463</f>
        <v>0</v>
      </c>
      <c r="P446" s="129" t="str">
        <f>+'TAB 1 Codificação CC Órgão'!J463</f>
        <v>A</v>
      </c>
      <c r="Q446">
        <f t="shared" si="12"/>
        <v>0</v>
      </c>
    </row>
    <row r="447" spans="1:17">
      <c r="A447" t="str">
        <f t="shared" si="13"/>
        <v>-</v>
      </c>
      <c r="C447" t="str">
        <f>IF('TAB 1 Codificação CC Órgão'!A464='TAB 1 Codificação CC Órgão'!$A$20,"-",'TAB 1 Codificação CC Órgão'!A464)</f>
        <v>-</v>
      </c>
      <c r="D447">
        <f>+'TAB 1 Codificação CC Órgão'!I464</f>
        <v>0</v>
      </c>
      <c r="E447" t="str">
        <f>+'TAB 1 Codificação CC Órgão'!K464</f>
        <v>-</v>
      </c>
      <c r="H447">
        <f>+'TAB 1 Codificação CC Órgão'!M465</f>
        <v>0</v>
      </c>
      <c r="I447">
        <f>+'TAB 1 Codificação CC Órgão'!L464</f>
        <v>0</v>
      </c>
      <c r="J447">
        <f>+'TAB 1 Codificação CC Órgão'!N464</f>
        <v>0</v>
      </c>
      <c r="K447">
        <f>+'TAB 1 Codificação CC Órgão'!O464</f>
        <v>0</v>
      </c>
      <c r="L447">
        <f>+'TAB 1 Codificação CC Órgão'!P464</f>
        <v>0</v>
      </c>
      <c r="M447">
        <f>+'TAB 1 Codificação CC Órgão'!Q464</f>
        <v>0</v>
      </c>
      <c r="P447" s="129" t="str">
        <f>+'TAB 1 Codificação CC Órgão'!J464</f>
        <v>A</v>
      </c>
      <c r="Q447">
        <f t="shared" si="12"/>
        <v>0</v>
      </c>
    </row>
    <row r="448" spans="1:17">
      <c r="A448" t="str">
        <f t="shared" si="13"/>
        <v>-</v>
      </c>
      <c r="C448" t="str">
        <f>IF('TAB 1 Codificação CC Órgão'!A465='TAB 1 Codificação CC Órgão'!$A$20,"-",'TAB 1 Codificação CC Órgão'!A465)</f>
        <v>-</v>
      </c>
      <c r="D448">
        <f>+'TAB 1 Codificação CC Órgão'!I465</f>
        <v>0</v>
      </c>
      <c r="E448" t="str">
        <f>+'TAB 1 Codificação CC Órgão'!K465</f>
        <v>-</v>
      </c>
      <c r="H448">
        <f>+'TAB 1 Codificação CC Órgão'!M466</f>
        <v>0</v>
      </c>
      <c r="I448">
        <f>+'TAB 1 Codificação CC Órgão'!L465</f>
        <v>0</v>
      </c>
      <c r="J448">
        <f>+'TAB 1 Codificação CC Órgão'!N465</f>
        <v>0</v>
      </c>
      <c r="K448">
        <f>+'TAB 1 Codificação CC Órgão'!O465</f>
        <v>0</v>
      </c>
      <c r="L448">
        <f>+'TAB 1 Codificação CC Órgão'!P465</f>
        <v>0</v>
      </c>
      <c r="M448">
        <f>+'TAB 1 Codificação CC Órgão'!Q465</f>
        <v>0</v>
      </c>
      <c r="P448" s="129" t="str">
        <f>+'TAB 1 Codificação CC Órgão'!J465</f>
        <v>A</v>
      </c>
      <c r="Q448">
        <f t="shared" si="12"/>
        <v>0</v>
      </c>
    </row>
    <row r="449" spans="1:17">
      <c r="A449" t="str">
        <f t="shared" si="13"/>
        <v>-</v>
      </c>
      <c r="C449" t="str">
        <f>IF('TAB 1 Codificação CC Órgão'!A466='TAB 1 Codificação CC Órgão'!$A$20,"-",'TAB 1 Codificação CC Órgão'!A466)</f>
        <v>-</v>
      </c>
      <c r="D449">
        <f>+'TAB 1 Codificação CC Órgão'!I466</f>
        <v>0</v>
      </c>
      <c r="E449" t="str">
        <f>+'TAB 1 Codificação CC Órgão'!K466</f>
        <v>-</v>
      </c>
      <c r="H449">
        <f>+'TAB 1 Codificação CC Órgão'!M467</f>
        <v>0</v>
      </c>
      <c r="I449">
        <f>+'TAB 1 Codificação CC Órgão'!L466</f>
        <v>0</v>
      </c>
      <c r="J449">
        <f>+'TAB 1 Codificação CC Órgão'!N466</f>
        <v>0</v>
      </c>
      <c r="K449">
        <f>+'TAB 1 Codificação CC Órgão'!O466</f>
        <v>0</v>
      </c>
      <c r="L449">
        <f>+'TAB 1 Codificação CC Órgão'!P466</f>
        <v>0</v>
      </c>
      <c r="M449">
        <f>+'TAB 1 Codificação CC Órgão'!Q466</f>
        <v>0</v>
      </c>
      <c r="P449" s="129" t="str">
        <f>+'TAB 1 Codificação CC Órgão'!J466</f>
        <v>A</v>
      </c>
      <c r="Q449">
        <f t="shared" si="12"/>
        <v>0</v>
      </c>
    </row>
    <row r="450" spans="1:17">
      <c r="A450" t="str">
        <f t="shared" si="13"/>
        <v>-</v>
      </c>
      <c r="C450" t="str">
        <f>IF('TAB 1 Codificação CC Órgão'!A467='TAB 1 Codificação CC Órgão'!$A$20,"-",'TAB 1 Codificação CC Órgão'!A467)</f>
        <v>-</v>
      </c>
      <c r="D450">
        <f>+'TAB 1 Codificação CC Órgão'!I467</f>
        <v>0</v>
      </c>
      <c r="E450" t="str">
        <f>+'TAB 1 Codificação CC Órgão'!K467</f>
        <v>-</v>
      </c>
      <c r="H450">
        <f>+'TAB 1 Codificação CC Órgão'!M468</f>
        <v>0</v>
      </c>
      <c r="I450">
        <f>+'TAB 1 Codificação CC Órgão'!L467</f>
        <v>0</v>
      </c>
      <c r="J450">
        <f>+'TAB 1 Codificação CC Órgão'!N467</f>
        <v>0</v>
      </c>
      <c r="K450">
        <f>+'TAB 1 Codificação CC Órgão'!O467</f>
        <v>0</v>
      </c>
      <c r="L450">
        <f>+'TAB 1 Codificação CC Órgão'!P467</f>
        <v>0</v>
      </c>
      <c r="M450">
        <f>+'TAB 1 Codificação CC Órgão'!Q467</f>
        <v>0</v>
      </c>
      <c r="P450" s="129" t="str">
        <f>+'TAB 1 Codificação CC Órgão'!J467</f>
        <v>A</v>
      </c>
      <c r="Q450">
        <f t="shared" si="12"/>
        <v>0</v>
      </c>
    </row>
    <row r="451" spans="1:17">
      <c r="A451" t="str">
        <f t="shared" si="13"/>
        <v>-</v>
      </c>
      <c r="C451" t="str">
        <f>IF('TAB 1 Codificação CC Órgão'!A468='TAB 1 Codificação CC Órgão'!$A$20,"-",'TAB 1 Codificação CC Órgão'!A468)</f>
        <v>-</v>
      </c>
      <c r="D451">
        <f>+'TAB 1 Codificação CC Órgão'!I468</f>
        <v>0</v>
      </c>
      <c r="E451" t="str">
        <f>+'TAB 1 Codificação CC Órgão'!K468</f>
        <v>-</v>
      </c>
      <c r="H451">
        <f>+'TAB 1 Codificação CC Órgão'!M469</f>
        <v>0</v>
      </c>
      <c r="I451">
        <f>+'TAB 1 Codificação CC Órgão'!L468</f>
        <v>0</v>
      </c>
      <c r="J451">
        <f>+'TAB 1 Codificação CC Órgão'!N468</f>
        <v>0</v>
      </c>
      <c r="K451">
        <f>+'TAB 1 Codificação CC Órgão'!O468</f>
        <v>0</v>
      </c>
      <c r="L451">
        <f>+'TAB 1 Codificação CC Órgão'!P468</f>
        <v>0</v>
      </c>
      <c r="M451">
        <f>+'TAB 1 Codificação CC Órgão'!Q468</f>
        <v>0</v>
      </c>
      <c r="P451" s="129" t="str">
        <f>+'TAB 1 Codificação CC Órgão'!J468</f>
        <v>A</v>
      </c>
      <c r="Q451">
        <f t="shared" ref="Q451:Q514" si="14">IF(P451="S",1,0)</f>
        <v>0</v>
      </c>
    </row>
    <row r="452" spans="1:17">
      <c r="A452" t="str">
        <f t="shared" ref="A452:A515" si="15">IF(C452="-","-",$A$2)</f>
        <v>-</v>
      </c>
      <c r="C452" t="str">
        <f>IF('TAB 1 Codificação CC Órgão'!A469='TAB 1 Codificação CC Órgão'!$A$20,"-",'TAB 1 Codificação CC Órgão'!A469)</f>
        <v>-</v>
      </c>
      <c r="D452">
        <f>+'TAB 1 Codificação CC Órgão'!I469</f>
        <v>0</v>
      </c>
      <c r="E452" t="str">
        <f>+'TAB 1 Codificação CC Órgão'!K469</f>
        <v>-</v>
      </c>
      <c r="H452">
        <f>+'TAB 1 Codificação CC Órgão'!M470</f>
        <v>0</v>
      </c>
      <c r="I452">
        <f>+'TAB 1 Codificação CC Órgão'!L469</f>
        <v>0</v>
      </c>
      <c r="J452">
        <f>+'TAB 1 Codificação CC Órgão'!N469</f>
        <v>0</v>
      </c>
      <c r="K452">
        <f>+'TAB 1 Codificação CC Órgão'!O469</f>
        <v>0</v>
      </c>
      <c r="L452">
        <f>+'TAB 1 Codificação CC Órgão'!P469</f>
        <v>0</v>
      </c>
      <c r="M452">
        <f>+'TAB 1 Codificação CC Órgão'!Q469</f>
        <v>0</v>
      </c>
      <c r="P452" s="129" t="str">
        <f>+'TAB 1 Codificação CC Órgão'!J469</f>
        <v>A</v>
      </c>
      <c r="Q452">
        <f t="shared" si="14"/>
        <v>0</v>
      </c>
    </row>
    <row r="453" spans="1:17">
      <c r="A453" t="str">
        <f t="shared" si="15"/>
        <v>-</v>
      </c>
      <c r="C453" t="str">
        <f>IF('TAB 1 Codificação CC Órgão'!A470='TAB 1 Codificação CC Órgão'!$A$20,"-",'TAB 1 Codificação CC Órgão'!A470)</f>
        <v>-</v>
      </c>
      <c r="D453">
        <f>+'TAB 1 Codificação CC Órgão'!I470</f>
        <v>0</v>
      </c>
      <c r="E453" t="str">
        <f>+'TAB 1 Codificação CC Órgão'!K470</f>
        <v>-</v>
      </c>
      <c r="H453">
        <f>+'TAB 1 Codificação CC Órgão'!M471</f>
        <v>0</v>
      </c>
      <c r="I453">
        <f>+'TAB 1 Codificação CC Órgão'!L470</f>
        <v>0</v>
      </c>
      <c r="J453">
        <f>+'TAB 1 Codificação CC Órgão'!N470</f>
        <v>0</v>
      </c>
      <c r="K453">
        <f>+'TAB 1 Codificação CC Órgão'!O470</f>
        <v>0</v>
      </c>
      <c r="L453">
        <f>+'TAB 1 Codificação CC Órgão'!P470</f>
        <v>0</v>
      </c>
      <c r="M453">
        <f>+'TAB 1 Codificação CC Órgão'!Q470</f>
        <v>0</v>
      </c>
      <c r="P453" s="129" t="str">
        <f>+'TAB 1 Codificação CC Órgão'!J470</f>
        <v>A</v>
      </c>
      <c r="Q453">
        <f t="shared" si="14"/>
        <v>0</v>
      </c>
    </row>
    <row r="454" spans="1:17">
      <c r="A454" t="str">
        <f t="shared" si="15"/>
        <v>-</v>
      </c>
      <c r="C454" t="str">
        <f>IF('TAB 1 Codificação CC Órgão'!A471='TAB 1 Codificação CC Órgão'!$A$20,"-",'TAB 1 Codificação CC Órgão'!A471)</f>
        <v>-</v>
      </c>
      <c r="D454">
        <f>+'TAB 1 Codificação CC Órgão'!I471</f>
        <v>0</v>
      </c>
      <c r="E454" t="str">
        <f>+'TAB 1 Codificação CC Órgão'!K471</f>
        <v>-</v>
      </c>
      <c r="H454">
        <f>+'TAB 1 Codificação CC Órgão'!M472</f>
        <v>0</v>
      </c>
      <c r="I454">
        <f>+'TAB 1 Codificação CC Órgão'!L471</f>
        <v>0</v>
      </c>
      <c r="J454">
        <f>+'TAB 1 Codificação CC Órgão'!N471</f>
        <v>0</v>
      </c>
      <c r="K454">
        <f>+'TAB 1 Codificação CC Órgão'!O471</f>
        <v>0</v>
      </c>
      <c r="L454">
        <f>+'TAB 1 Codificação CC Órgão'!P471</f>
        <v>0</v>
      </c>
      <c r="M454">
        <f>+'TAB 1 Codificação CC Órgão'!Q471</f>
        <v>0</v>
      </c>
      <c r="P454" s="129" t="str">
        <f>+'TAB 1 Codificação CC Órgão'!J471</f>
        <v>A</v>
      </c>
      <c r="Q454">
        <f t="shared" si="14"/>
        <v>0</v>
      </c>
    </row>
    <row r="455" spans="1:17">
      <c r="A455" t="str">
        <f t="shared" si="15"/>
        <v>-</v>
      </c>
      <c r="C455" t="str">
        <f>IF('TAB 1 Codificação CC Órgão'!A472='TAB 1 Codificação CC Órgão'!$A$20,"-",'TAB 1 Codificação CC Órgão'!A472)</f>
        <v>-</v>
      </c>
      <c r="D455">
        <f>+'TAB 1 Codificação CC Órgão'!I472</f>
        <v>0</v>
      </c>
      <c r="E455" t="str">
        <f>+'TAB 1 Codificação CC Órgão'!K472</f>
        <v>-</v>
      </c>
      <c r="H455">
        <f>+'TAB 1 Codificação CC Órgão'!M473</f>
        <v>0</v>
      </c>
      <c r="I455">
        <f>+'TAB 1 Codificação CC Órgão'!L472</f>
        <v>0</v>
      </c>
      <c r="J455">
        <f>+'TAB 1 Codificação CC Órgão'!N472</f>
        <v>0</v>
      </c>
      <c r="K455">
        <f>+'TAB 1 Codificação CC Órgão'!O472</f>
        <v>0</v>
      </c>
      <c r="L455">
        <f>+'TAB 1 Codificação CC Órgão'!P472</f>
        <v>0</v>
      </c>
      <c r="M455">
        <f>+'TAB 1 Codificação CC Órgão'!Q472</f>
        <v>0</v>
      </c>
      <c r="P455" s="129" t="str">
        <f>+'TAB 1 Codificação CC Órgão'!J472</f>
        <v>A</v>
      </c>
      <c r="Q455">
        <f t="shared" si="14"/>
        <v>0</v>
      </c>
    </row>
    <row r="456" spans="1:17">
      <c r="A456" t="str">
        <f t="shared" si="15"/>
        <v>-</v>
      </c>
      <c r="C456" t="str">
        <f>IF('TAB 1 Codificação CC Órgão'!A473='TAB 1 Codificação CC Órgão'!$A$20,"-",'TAB 1 Codificação CC Órgão'!A473)</f>
        <v>-</v>
      </c>
      <c r="D456">
        <f>+'TAB 1 Codificação CC Órgão'!I473</f>
        <v>0</v>
      </c>
      <c r="E456" t="str">
        <f>+'TAB 1 Codificação CC Órgão'!K473</f>
        <v>-</v>
      </c>
      <c r="H456">
        <f>+'TAB 1 Codificação CC Órgão'!M474</f>
        <v>0</v>
      </c>
      <c r="I456">
        <f>+'TAB 1 Codificação CC Órgão'!L473</f>
        <v>0</v>
      </c>
      <c r="J456">
        <f>+'TAB 1 Codificação CC Órgão'!N473</f>
        <v>0</v>
      </c>
      <c r="K456">
        <f>+'TAB 1 Codificação CC Órgão'!O473</f>
        <v>0</v>
      </c>
      <c r="L456">
        <f>+'TAB 1 Codificação CC Órgão'!P473</f>
        <v>0</v>
      </c>
      <c r="M456">
        <f>+'TAB 1 Codificação CC Órgão'!Q473</f>
        <v>0</v>
      </c>
      <c r="P456" s="129" t="str">
        <f>+'TAB 1 Codificação CC Órgão'!J473</f>
        <v>A</v>
      </c>
      <c r="Q456">
        <f t="shared" si="14"/>
        <v>0</v>
      </c>
    </row>
    <row r="457" spans="1:17">
      <c r="A457" t="str">
        <f t="shared" si="15"/>
        <v>-</v>
      </c>
      <c r="C457" t="str">
        <f>IF('TAB 1 Codificação CC Órgão'!A474='TAB 1 Codificação CC Órgão'!$A$20,"-",'TAB 1 Codificação CC Órgão'!A474)</f>
        <v>-</v>
      </c>
      <c r="D457">
        <f>+'TAB 1 Codificação CC Órgão'!I474</f>
        <v>0</v>
      </c>
      <c r="E457" t="str">
        <f>+'TAB 1 Codificação CC Órgão'!K474</f>
        <v>-</v>
      </c>
      <c r="H457">
        <f>+'TAB 1 Codificação CC Órgão'!M475</f>
        <v>0</v>
      </c>
      <c r="I457">
        <f>+'TAB 1 Codificação CC Órgão'!L474</f>
        <v>0</v>
      </c>
      <c r="J457">
        <f>+'TAB 1 Codificação CC Órgão'!N474</f>
        <v>0</v>
      </c>
      <c r="K457">
        <f>+'TAB 1 Codificação CC Órgão'!O474</f>
        <v>0</v>
      </c>
      <c r="L457">
        <f>+'TAB 1 Codificação CC Órgão'!P474</f>
        <v>0</v>
      </c>
      <c r="M457">
        <f>+'TAB 1 Codificação CC Órgão'!Q474</f>
        <v>0</v>
      </c>
      <c r="P457" s="129" t="str">
        <f>+'TAB 1 Codificação CC Órgão'!J474</f>
        <v>A</v>
      </c>
      <c r="Q457">
        <f t="shared" si="14"/>
        <v>0</v>
      </c>
    </row>
    <row r="458" spans="1:17">
      <c r="A458" t="str">
        <f t="shared" si="15"/>
        <v>-</v>
      </c>
      <c r="C458" t="str">
        <f>IF('TAB 1 Codificação CC Órgão'!A475='TAB 1 Codificação CC Órgão'!$A$20,"-",'TAB 1 Codificação CC Órgão'!A475)</f>
        <v>-</v>
      </c>
      <c r="D458">
        <f>+'TAB 1 Codificação CC Órgão'!I475</f>
        <v>0</v>
      </c>
      <c r="E458" t="str">
        <f>+'TAB 1 Codificação CC Órgão'!K475</f>
        <v>-</v>
      </c>
      <c r="H458">
        <f>+'TAB 1 Codificação CC Órgão'!M476</f>
        <v>0</v>
      </c>
      <c r="I458">
        <f>+'TAB 1 Codificação CC Órgão'!L475</f>
        <v>0</v>
      </c>
      <c r="J458">
        <f>+'TAB 1 Codificação CC Órgão'!N475</f>
        <v>0</v>
      </c>
      <c r="K458">
        <f>+'TAB 1 Codificação CC Órgão'!O475</f>
        <v>0</v>
      </c>
      <c r="L458">
        <f>+'TAB 1 Codificação CC Órgão'!P475</f>
        <v>0</v>
      </c>
      <c r="M458">
        <f>+'TAB 1 Codificação CC Órgão'!Q475</f>
        <v>0</v>
      </c>
      <c r="P458" s="129" t="str">
        <f>+'TAB 1 Codificação CC Órgão'!J475</f>
        <v>A</v>
      </c>
      <c r="Q458">
        <f t="shared" si="14"/>
        <v>0</v>
      </c>
    </row>
    <row r="459" spans="1:17">
      <c r="A459" t="str">
        <f t="shared" si="15"/>
        <v>-</v>
      </c>
      <c r="C459" t="str">
        <f>IF('TAB 1 Codificação CC Órgão'!A476='TAB 1 Codificação CC Órgão'!$A$20,"-",'TAB 1 Codificação CC Órgão'!A476)</f>
        <v>-</v>
      </c>
      <c r="D459">
        <f>+'TAB 1 Codificação CC Órgão'!I476</f>
        <v>0</v>
      </c>
      <c r="E459" t="str">
        <f>+'TAB 1 Codificação CC Órgão'!K476</f>
        <v>-</v>
      </c>
      <c r="H459">
        <f>+'TAB 1 Codificação CC Órgão'!M477</f>
        <v>0</v>
      </c>
      <c r="I459">
        <f>+'TAB 1 Codificação CC Órgão'!L476</f>
        <v>0</v>
      </c>
      <c r="J459">
        <f>+'TAB 1 Codificação CC Órgão'!N476</f>
        <v>0</v>
      </c>
      <c r="K459">
        <f>+'TAB 1 Codificação CC Órgão'!O476</f>
        <v>0</v>
      </c>
      <c r="L459">
        <f>+'TAB 1 Codificação CC Órgão'!P476</f>
        <v>0</v>
      </c>
      <c r="M459">
        <f>+'TAB 1 Codificação CC Órgão'!Q476</f>
        <v>0</v>
      </c>
      <c r="P459" s="129" t="str">
        <f>+'TAB 1 Codificação CC Órgão'!J476</f>
        <v>A</v>
      </c>
      <c r="Q459">
        <f t="shared" si="14"/>
        <v>0</v>
      </c>
    </row>
    <row r="460" spans="1:17">
      <c r="A460" t="str">
        <f t="shared" si="15"/>
        <v>-</v>
      </c>
      <c r="C460" t="str">
        <f>IF('TAB 1 Codificação CC Órgão'!A477='TAB 1 Codificação CC Órgão'!$A$20,"-",'TAB 1 Codificação CC Órgão'!A477)</f>
        <v>-</v>
      </c>
      <c r="D460">
        <f>+'TAB 1 Codificação CC Órgão'!I477</f>
        <v>0</v>
      </c>
      <c r="E460" t="str">
        <f>+'TAB 1 Codificação CC Órgão'!K477</f>
        <v>-</v>
      </c>
      <c r="H460">
        <f>+'TAB 1 Codificação CC Órgão'!M478</f>
        <v>0</v>
      </c>
      <c r="I460">
        <f>+'TAB 1 Codificação CC Órgão'!L477</f>
        <v>0</v>
      </c>
      <c r="J460">
        <f>+'TAB 1 Codificação CC Órgão'!N477</f>
        <v>0</v>
      </c>
      <c r="K460">
        <f>+'TAB 1 Codificação CC Órgão'!O477</f>
        <v>0</v>
      </c>
      <c r="L460">
        <f>+'TAB 1 Codificação CC Órgão'!P477</f>
        <v>0</v>
      </c>
      <c r="M460">
        <f>+'TAB 1 Codificação CC Órgão'!Q477</f>
        <v>0</v>
      </c>
      <c r="P460" s="129" t="str">
        <f>+'TAB 1 Codificação CC Órgão'!J477</f>
        <v>A</v>
      </c>
      <c r="Q460">
        <f t="shared" si="14"/>
        <v>0</v>
      </c>
    </row>
    <row r="461" spans="1:17">
      <c r="A461" t="str">
        <f t="shared" si="15"/>
        <v>-</v>
      </c>
      <c r="C461" t="str">
        <f>IF('TAB 1 Codificação CC Órgão'!A478='TAB 1 Codificação CC Órgão'!$A$20,"-",'TAB 1 Codificação CC Órgão'!A478)</f>
        <v>-</v>
      </c>
      <c r="D461">
        <f>+'TAB 1 Codificação CC Órgão'!I478</f>
        <v>0</v>
      </c>
      <c r="E461" t="str">
        <f>+'TAB 1 Codificação CC Órgão'!K478</f>
        <v>-</v>
      </c>
      <c r="H461">
        <f>+'TAB 1 Codificação CC Órgão'!M479</f>
        <v>0</v>
      </c>
      <c r="I461">
        <f>+'TAB 1 Codificação CC Órgão'!L478</f>
        <v>0</v>
      </c>
      <c r="J461">
        <f>+'TAB 1 Codificação CC Órgão'!N478</f>
        <v>0</v>
      </c>
      <c r="K461">
        <f>+'TAB 1 Codificação CC Órgão'!O478</f>
        <v>0</v>
      </c>
      <c r="L461">
        <f>+'TAB 1 Codificação CC Órgão'!P478</f>
        <v>0</v>
      </c>
      <c r="M461">
        <f>+'TAB 1 Codificação CC Órgão'!Q478</f>
        <v>0</v>
      </c>
      <c r="P461" s="129" t="str">
        <f>+'TAB 1 Codificação CC Órgão'!J478</f>
        <v>A</v>
      </c>
      <c r="Q461">
        <f t="shared" si="14"/>
        <v>0</v>
      </c>
    </row>
    <row r="462" spans="1:17">
      <c r="A462" t="str">
        <f t="shared" si="15"/>
        <v>-</v>
      </c>
      <c r="C462" t="str">
        <f>IF('TAB 1 Codificação CC Órgão'!A479='TAB 1 Codificação CC Órgão'!$A$20,"-",'TAB 1 Codificação CC Órgão'!A479)</f>
        <v>-</v>
      </c>
      <c r="D462">
        <f>+'TAB 1 Codificação CC Órgão'!I479</f>
        <v>0</v>
      </c>
      <c r="E462" t="str">
        <f>+'TAB 1 Codificação CC Órgão'!K479</f>
        <v>-</v>
      </c>
      <c r="H462">
        <f>+'TAB 1 Codificação CC Órgão'!M480</f>
        <v>0</v>
      </c>
      <c r="I462">
        <f>+'TAB 1 Codificação CC Órgão'!L479</f>
        <v>0</v>
      </c>
      <c r="J462">
        <f>+'TAB 1 Codificação CC Órgão'!N479</f>
        <v>0</v>
      </c>
      <c r="K462">
        <f>+'TAB 1 Codificação CC Órgão'!O479</f>
        <v>0</v>
      </c>
      <c r="L462">
        <f>+'TAB 1 Codificação CC Órgão'!P479</f>
        <v>0</v>
      </c>
      <c r="M462">
        <f>+'TAB 1 Codificação CC Órgão'!Q479</f>
        <v>0</v>
      </c>
      <c r="P462" s="129" t="str">
        <f>+'TAB 1 Codificação CC Órgão'!J479</f>
        <v>A</v>
      </c>
      <c r="Q462">
        <f t="shared" si="14"/>
        <v>0</v>
      </c>
    </row>
    <row r="463" spans="1:17">
      <c r="A463" t="str">
        <f t="shared" si="15"/>
        <v>-</v>
      </c>
      <c r="C463" t="str">
        <f>IF('TAB 1 Codificação CC Órgão'!A480='TAB 1 Codificação CC Órgão'!$A$20,"-",'TAB 1 Codificação CC Órgão'!A480)</f>
        <v>-</v>
      </c>
      <c r="D463">
        <f>+'TAB 1 Codificação CC Órgão'!I480</f>
        <v>0</v>
      </c>
      <c r="E463" t="str">
        <f>+'TAB 1 Codificação CC Órgão'!K480</f>
        <v>-</v>
      </c>
      <c r="H463">
        <f>+'TAB 1 Codificação CC Órgão'!M481</f>
        <v>0</v>
      </c>
      <c r="I463">
        <f>+'TAB 1 Codificação CC Órgão'!L480</f>
        <v>0</v>
      </c>
      <c r="J463">
        <f>+'TAB 1 Codificação CC Órgão'!N480</f>
        <v>0</v>
      </c>
      <c r="K463">
        <f>+'TAB 1 Codificação CC Órgão'!O480</f>
        <v>0</v>
      </c>
      <c r="L463">
        <f>+'TAB 1 Codificação CC Órgão'!P480</f>
        <v>0</v>
      </c>
      <c r="M463">
        <f>+'TAB 1 Codificação CC Órgão'!Q480</f>
        <v>0</v>
      </c>
      <c r="P463" s="129" t="str">
        <f>+'TAB 1 Codificação CC Órgão'!J480</f>
        <v>A</v>
      </c>
      <c r="Q463">
        <f t="shared" si="14"/>
        <v>0</v>
      </c>
    </row>
    <row r="464" spans="1:17">
      <c r="A464" t="str">
        <f t="shared" si="15"/>
        <v>-</v>
      </c>
      <c r="C464" t="str">
        <f>IF('TAB 1 Codificação CC Órgão'!A481='TAB 1 Codificação CC Órgão'!$A$20,"-",'TAB 1 Codificação CC Órgão'!A481)</f>
        <v>-</v>
      </c>
      <c r="D464">
        <f>+'TAB 1 Codificação CC Órgão'!I481</f>
        <v>0</v>
      </c>
      <c r="E464" t="str">
        <f>+'TAB 1 Codificação CC Órgão'!K481</f>
        <v>-</v>
      </c>
      <c r="H464">
        <f>+'TAB 1 Codificação CC Órgão'!M482</f>
        <v>0</v>
      </c>
      <c r="I464">
        <f>+'TAB 1 Codificação CC Órgão'!L481</f>
        <v>0</v>
      </c>
      <c r="J464">
        <f>+'TAB 1 Codificação CC Órgão'!N481</f>
        <v>0</v>
      </c>
      <c r="K464">
        <f>+'TAB 1 Codificação CC Órgão'!O481</f>
        <v>0</v>
      </c>
      <c r="L464">
        <f>+'TAB 1 Codificação CC Órgão'!P481</f>
        <v>0</v>
      </c>
      <c r="M464">
        <f>+'TAB 1 Codificação CC Órgão'!Q481</f>
        <v>0</v>
      </c>
      <c r="P464" s="129" t="str">
        <f>+'TAB 1 Codificação CC Órgão'!J481</f>
        <v>A</v>
      </c>
      <c r="Q464">
        <f t="shared" si="14"/>
        <v>0</v>
      </c>
    </row>
    <row r="465" spans="1:17">
      <c r="A465" t="str">
        <f t="shared" si="15"/>
        <v>-</v>
      </c>
      <c r="C465" t="str">
        <f>IF('TAB 1 Codificação CC Órgão'!A482='TAB 1 Codificação CC Órgão'!$A$20,"-",'TAB 1 Codificação CC Órgão'!A482)</f>
        <v>-</v>
      </c>
      <c r="D465">
        <f>+'TAB 1 Codificação CC Órgão'!I482</f>
        <v>0</v>
      </c>
      <c r="E465" t="str">
        <f>+'TAB 1 Codificação CC Órgão'!K482</f>
        <v>-</v>
      </c>
      <c r="H465">
        <f>+'TAB 1 Codificação CC Órgão'!M483</f>
        <v>0</v>
      </c>
      <c r="I465">
        <f>+'TAB 1 Codificação CC Órgão'!L482</f>
        <v>0</v>
      </c>
      <c r="J465">
        <f>+'TAB 1 Codificação CC Órgão'!N482</f>
        <v>0</v>
      </c>
      <c r="K465">
        <f>+'TAB 1 Codificação CC Órgão'!O482</f>
        <v>0</v>
      </c>
      <c r="L465">
        <f>+'TAB 1 Codificação CC Órgão'!P482</f>
        <v>0</v>
      </c>
      <c r="M465">
        <f>+'TAB 1 Codificação CC Órgão'!Q482</f>
        <v>0</v>
      </c>
      <c r="P465" s="129" t="str">
        <f>+'TAB 1 Codificação CC Órgão'!J482</f>
        <v>A</v>
      </c>
      <c r="Q465">
        <f t="shared" si="14"/>
        <v>0</v>
      </c>
    </row>
    <row r="466" spans="1:17">
      <c r="A466" t="str">
        <f t="shared" si="15"/>
        <v>-</v>
      </c>
      <c r="C466" t="str">
        <f>IF('TAB 1 Codificação CC Órgão'!A483='TAB 1 Codificação CC Órgão'!$A$20,"-",'TAB 1 Codificação CC Órgão'!A483)</f>
        <v>-</v>
      </c>
      <c r="D466">
        <f>+'TAB 1 Codificação CC Órgão'!I483</f>
        <v>0</v>
      </c>
      <c r="E466" t="str">
        <f>+'TAB 1 Codificação CC Órgão'!K483</f>
        <v>-</v>
      </c>
      <c r="H466">
        <f>+'TAB 1 Codificação CC Órgão'!M484</f>
        <v>0</v>
      </c>
      <c r="I466">
        <f>+'TAB 1 Codificação CC Órgão'!L483</f>
        <v>0</v>
      </c>
      <c r="J466">
        <f>+'TAB 1 Codificação CC Órgão'!N483</f>
        <v>0</v>
      </c>
      <c r="K466">
        <f>+'TAB 1 Codificação CC Órgão'!O483</f>
        <v>0</v>
      </c>
      <c r="L466">
        <f>+'TAB 1 Codificação CC Órgão'!P483</f>
        <v>0</v>
      </c>
      <c r="M466">
        <f>+'TAB 1 Codificação CC Órgão'!Q483</f>
        <v>0</v>
      </c>
      <c r="P466" s="129" t="str">
        <f>+'TAB 1 Codificação CC Órgão'!J483</f>
        <v>A</v>
      </c>
      <c r="Q466">
        <f t="shared" si="14"/>
        <v>0</v>
      </c>
    </row>
    <row r="467" spans="1:17">
      <c r="A467" t="str">
        <f t="shared" si="15"/>
        <v>-</v>
      </c>
      <c r="C467" t="str">
        <f>IF('TAB 1 Codificação CC Órgão'!A484='TAB 1 Codificação CC Órgão'!$A$20,"-",'TAB 1 Codificação CC Órgão'!A484)</f>
        <v>-</v>
      </c>
      <c r="D467">
        <f>+'TAB 1 Codificação CC Órgão'!I484</f>
        <v>0</v>
      </c>
      <c r="E467" t="str">
        <f>+'TAB 1 Codificação CC Órgão'!K484</f>
        <v>-</v>
      </c>
      <c r="H467">
        <f>+'TAB 1 Codificação CC Órgão'!M485</f>
        <v>0</v>
      </c>
      <c r="I467">
        <f>+'TAB 1 Codificação CC Órgão'!L484</f>
        <v>0</v>
      </c>
      <c r="J467">
        <f>+'TAB 1 Codificação CC Órgão'!N484</f>
        <v>0</v>
      </c>
      <c r="K467">
        <f>+'TAB 1 Codificação CC Órgão'!O484</f>
        <v>0</v>
      </c>
      <c r="L467">
        <f>+'TAB 1 Codificação CC Órgão'!P484</f>
        <v>0</v>
      </c>
      <c r="M467">
        <f>+'TAB 1 Codificação CC Órgão'!Q484</f>
        <v>0</v>
      </c>
      <c r="P467" s="129" t="str">
        <f>+'TAB 1 Codificação CC Órgão'!J484</f>
        <v>A</v>
      </c>
      <c r="Q467">
        <f t="shared" si="14"/>
        <v>0</v>
      </c>
    </row>
    <row r="468" spans="1:17">
      <c r="A468" t="str">
        <f t="shared" si="15"/>
        <v>-</v>
      </c>
      <c r="C468" t="str">
        <f>IF('TAB 1 Codificação CC Órgão'!A485='TAB 1 Codificação CC Órgão'!$A$20,"-",'TAB 1 Codificação CC Órgão'!A485)</f>
        <v>-</v>
      </c>
      <c r="D468">
        <f>+'TAB 1 Codificação CC Órgão'!I485</f>
        <v>0</v>
      </c>
      <c r="E468" t="str">
        <f>+'TAB 1 Codificação CC Órgão'!K485</f>
        <v>-</v>
      </c>
      <c r="H468">
        <f>+'TAB 1 Codificação CC Órgão'!M486</f>
        <v>0</v>
      </c>
      <c r="I468">
        <f>+'TAB 1 Codificação CC Órgão'!L485</f>
        <v>0</v>
      </c>
      <c r="J468">
        <f>+'TAB 1 Codificação CC Órgão'!N485</f>
        <v>0</v>
      </c>
      <c r="K468">
        <f>+'TAB 1 Codificação CC Órgão'!O485</f>
        <v>0</v>
      </c>
      <c r="L468">
        <f>+'TAB 1 Codificação CC Órgão'!P485</f>
        <v>0</v>
      </c>
      <c r="M468">
        <f>+'TAB 1 Codificação CC Órgão'!Q485</f>
        <v>0</v>
      </c>
      <c r="P468" s="129" t="str">
        <f>+'TAB 1 Codificação CC Órgão'!J485</f>
        <v>A</v>
      </c>
      <c r="Q468">
        <f t="shared" si="14"/>
        <v>0</v>
      </c>
    </row>
    <row r="469" spans="1:17">
      <c r="A469" t="str">
        <f t="shared" si="15"/>
        <v>-</v>
      </c>
      <c r="C469" t="str">
        <f>IF('TAB 1 Codificação CC Órgão'!A486='TAB 1 Codificação CC Órgão'!$A$20,"-",'TAB 1 Codificação CC Órgão'!A486)</f>
        <v>-</v>
      </c>
      <c r="D469">
        <f>+'TAB 1 Codificação CC Órgão'!I486</f>
        <v>0</v>
      </c>
      <c r="E469" t="str">
        <f>+'TAB 1 Codificação CC Órgão'!K486</f>
        <v>-</v>
      </c>
      <c r="H469">
        <f>+'TAB 1 Codificação CC Órgão'!M487</f>
        <v>0</v>
      </c>
      <c r="I469">
        <f>+'TAB 1 Codificação CC Órgão'!L486</f>
        <v>0</v>
      </c>
      <c r="J469">
        <f>+'TAB 1 Codificação CC Órgão'!N486</f>
        <v>0</v>
      </c>
      <c r="K469">
        <f>+'TAB 1 Codificação CC Órgão'!O486</f>
        <v>0</v>
      </c>
      <c r="L469">
        <f>+'TAB 1 Codificação CC Órgão'!P486</f>
        <v>0</v>
      </c>
      <c r="M469">
        <f>+'TAB 1 Codificação CC Órgão'!Q486</f>
        <v>0</v>
      </c>
      <c r="P469" s="129" t="str">
        <f>+'TAB 1 Codificação CC Órgão'!J486</f>
        <v>A</v>
      </c>
      <c r="Q469">
        <f t="shared" si="14"/>
        <v>0</v>
      </c>
    </row>
    <row r="470" spans="1:17">
      <c r="A470" t="str">
        <f t="shared" si="15"/>
        <v>-</v>
      </c>
      <c r="C470" t="str">
        <f>IF('TAB 1 Codificação CC Órgão'!A487='TAB 1 Codificação CC Órgão'!$A$20,"-",'TAB 1 Codificação CC Órgão'!A487)</f>
        <v>-</v>
      </c>
      <c r="D470">
        <f>+'TAB 1 Codificação CC Órgão'!I487</f>
        <v>0</v>
      </c>
      <c r="E470" t="str">
        <f>+'TAB 1 Codificação CC Órgão'!K487</f>
        <v>-</v>
      </c>
      <c r="H470">
        <f>+'TAB 1 Codificação CC Órgão'!M488</f>
        <v>0</v>
      </c>
      <c r="I470">
        <f>+'TAB 1 Codificação CC Órgão'!L487</f>
        <v>0</v>
      </c>
      <c r="J470">
        <f>+'TAB 1 Codificação CC Órgão'!N487</f>
        <v>0</v>
      </c>
      <c r="K470">
        <f>+'TAB 1 Codificação CC Órgão'!O487</f>
        <v>0</v>
      </c>
      <c r="L470">
        <f>+'TAB 1 Codificação CC Órgão'!P487</f>
        <v>0</v>
      </c>
      <c r="M470">
        <f>+'TAB 1 Codificação CC Órgão'!Q487</f>
        <v>0</v>
      </c>
      <c r="P470" s="129" t="str">
        <f>+'TAB 1 Codificação CC Órgão'!J487</f>
        <v>A</v>
      </c>
      <c r="Q470">
        <f t="shared" si="14"/>
        <v>0</v>
      </c>
    </row>
    <row r="471" spans="1:17">
      <c r="A471" t="str">
        <f t="shared" si="15"/>
        <v>-</v>
      </c>
      <c r="C471" t="str">
        <f>IF('TAB 1 Codificação CC Órgão'!A488='TAB 1 Codificação CC Órgão'!$A$20,"-",'TAB 1 Codificação CC Órgão'!A488)</f>
        <v>-</v>
      </c>
      <c r="D471">
        <f>+'TAB 1 Codificação CC Órgão'!I488</f>
        <v>0</v>
      </c>
      <c r="E471" t="str">
        <f>+'TAB 1 Codificação CC Órgão'!K488</f>
        <v>-</v>
      </c>
      <c r="H471">
        <f>+'TAB 1 Codificação CC Órgão'!M489</f>
        <v>0</v>
      </c>
      <c r="I471">
        <f>+'TAB 1 Codificação CC Órgão'!L488</f>
        <v>0</v>
      </c>
      <c r="J471">
        <f>+'TAB 1 Codificação CC Órgão'!N488</f>
        <v>0</v>
      </c>
      <c r="K471">
        <f>+'TAB 1 Codificação CC Órgão'!O488</f>
        <v>0</v>
      </c>
      <c r="L471">
        <f>+'TAB 1 Codificação CC Órgão'!P488</f>
        <v>0</v>
      </c>
      <c r="M471">
        <f>+'TAB 1 Codificação CC Órgão'!Q488</f>
        <v>0</v>
      </c>
      <c r="P471" s="129" t="str">
        <f>+'TAB 1 Codificação CC Órgão'!J488</f>
        <v>A</v>
      </c>
      <c r="Q471">
        <f t="shared" si="14"/>
        <v>0</v>
      </c>
    </row>
    <row r="472" spans="1:17">
      <c r="A472" t="str">
        <f t="shared" si="15"/>
        <v>-</v>
      </c>
      <c r="C472" t="str">
        <f>IF('TAB 1 Codificação CC Órgão'!A489='TAB 1 Codificação CC Órgão'!$A$20,"-",'TAB 1 Codificação CC Órgão'!A489)</f>
        <v>-</v>
      </c>
      <c r="D472">
        <f>+'TAB 1 Codificação CC Órgão'!I489</f>
        <v>0</v>
      </c>
      <c r="E472" t="str">
        <f>+'TAB 1 Codificação CC Órgão'!K489</f>
        <v>-</v>
      </c>
      <c r="H472">
        <f>+'TAB 1 Codificação CC Órgão'!M490</f>
        <v>0</v>
      </c>
      <c r="I472">
        <f>+'TAB 1 Codificação CC Órgão'!L489</f>
        <v>0</v>
      </c>
      <c r="J472">
        <f>+'TAB 1 Codificação CC Órgão'!N489</f>
        <v>0</v>
      </c>
      <c r="K472">
        <f>+'TAB 1 Codificação CC Órgão'!O489</f>
        <v>0</v>
      </c>
      <c r="L472">
        <f>+'TAB 1 Codificação CC Órgão'!P489</f>
        <v>0</v>
      </c>
      <c r="M472">
        <f>+'TAB 1 Codificação CC Órgão'!Q489</f>
        <v>0</v>
      </c>
      <c r="P472" s="129" t="str">
        <f>+'TAB 1 Codificação CC Órgão'!J489</f>
        <v>A</v>
      </c>
      <c r="Q472">
        <f t="shared" si="14"/>
        <v>0</v>
      </c>
    </row>
    <row r="473" spans="1:17">
      <c r="A473" t="str">
        <f t="shared" si="15"/>
        <v>-</v>
      </c>
      <c r="C473" t="str">
        <f>IF('TAB 1 Codificação CC Órgão'!A490='TAB 1 Codificação CC Órgão'!$A$20,"-",'TAB 1 Codificação CC Órgão'!A490)</f>
        <v>-</v>
      </c>
      <c r="D473">
        <f>+'TAB 1 Codificação CC Órgão'!I490</f>
        <v>0</v>
      </c>
      <c r="E473" t="str">
        <f>+'TAB 1 Codificação CC Órgão'!K490</f>
        <v>-</v>
      </c>
      <c r="H473">
        <f>+'TAB 1 Codificação CC Órgão'!M491</f>
        <v>0</v>
      </c>
      <c r="I473">
        <f>+'TAB 1 Codificação CC Órgão'!L490</f>
        <v>0</v>
      </c>
      <c r="J473">
        <f>+'TAB 1 Codificação CC Órgão'!N490</f>
        <v>0</v>
      </c>
      <c r="K473">
        <f>+'TAB 1 Codificação CC Órgão'!O490</f>
        <v>0</v>
      </c>
      <c r="L473">
        <f>+'TAB 1 Codificação CC Órgão'!P490</f>
        <v>0</v>
      </c>
      <c r="M473">
        <f>+'TAB 1 Codificação CC Órgão'!Q490</f>
        <v>0</v>
      </c>
      <c r="P473" s="129" t="str">
        <f>+'TAB 1 Codificação CC Órgão'!J490</f>
        <v>A</v>
      </c>
      <c r="Q473">
        <f t="shared" si="14"/>
        <v>0</v>
      </c>
    </row>
    <row r="474" spans="1:17">
      <c r="A474" t="str">
        <f t="shared" si="15"/>
        <v>-</v>
      </c>
      <c r="C474" t="str">
        <f>IF('TAB 1 Codificação CC Órgão'!A491='TAB 1 Codificação CC Órgão'!$A$20,"-",'TAB 1 Codificação CC Órgão'!A491)</f>
        <v>-</v>
      </c>
      <c r="D474">
        <f>+'TAB 1 Codificação CC Órgão'!I491</f>
        <v>0</v>
      </c>
      <c r="E474" t="str">
        <f>+'TAB 1 Codificação CC Órgão'!K491</f>
        <v>-</v>
      </c>
      <c r="H474">
        <f>+'TAB 1 Codificação CC Órgão'!M492</f>
        <v>0</v>
      </c>
      <c r="I474">
        <f>+'TAB 1 Codificação CC Órgão'!L491</f>
        <v>0</v>
      </c>
      <c r="J474">
        <f>+'TAB 1 Codificação CC Órgão'!N491</f>
        <v>0</v>
      </c>
      <c r="K474">
        <f>+'TAB 1 Codificação CC Órgão'!O491</f>
        <v>0</v>
      </c>
      <c r="L474">
        <f>+'TAB 1 Codificação CC Órgão'!P491</f>
        <v>0</v>
      </c>
      <c r="M474">
        <f>+'TAB 1 Codificação CC Órgão'!Q491</f>
        <v>0</v>
      </c>
      <c r="P474" s="129" t="str">
        <f>+'TAB 1 Codificação CC Órgão'!J491</f>
        <v>A</v>
      </c>
      <c r="Q474">
        <f t="shared" si="14"/>
        <v>0</v>
      </c>
    </row>
    <row r="475" spans="1:17">
      <c r="A475" t="str">
        <f t="shared" si="15"/>
        <v>-</v>
      </c>
      <c r="C475" t="str">
        <f>IF('TAB 1 Codificação CC Órgão'!A492='TAB 1 Codificação CC Órgão'!$A$20,"-",'TAB 1 Codificação CC Órgão'!A492)</f>
        <v>-</v>
      </c>
      <c r="D475">
        <f>+'TAB 1 Codificação CC Órgão'!I492</f>
        <v>0</v>
      </c>
      <c r="E475" t="str">
        <f>+'TAB 1 Codificação CC Órgão'!K492</f>
        <v>-</v>
      </c>
      <c r="H475">
        <f>+'TAB 1 Codificação CC Órgão'!M493</f>
        <v>0</v>
      </c>
      <c r="I475">
        <f>+'TAB 1 Codificação CC Órgão'!L492</f>
        <v>0</v>
      </c>
      <c r="J475">
        <f>+'TAB 1 Codificação CC Órgão'!N492</f>
        <v>0</v>
      </c>
      <c r="K475">
        <f>+'TAB 1 Codificação CC Órgão'!O492</f>
        <v>0</v>
      </c>
      <c r="L475">
        <f>+'TAB 1 Codificação CC Órgão'!P492</f>
        <v>0</v>
      </c>
      <c r="M475">
        <f>+'TAB 1 Codificação CC Órgão'!Q492</f>
        <v>0</v>
      </c>
      <c r="P475" s="129" t="str">
        <f>+'TAB 1 Codificação CC Órgão'!J492</f>
        <v>A</v>
      </c>
      <c r="Q475">
        <f t="shared" si="14"/>
        <v>0</v>
      </c>
    </row>
    <row r="476" spans="1:17">
      <c r="A476" t="str">
        <f t="shared" si="15"/>
        <v>-</v>
      </c>
      <c r="C476" t="str">
        <f>IF('TAB 1 Codificação CC Órgão'!A493='TAB 1 Codificação CC Órgão'!$A$20,"-",'TAB 1 Codificação CC Órgão'!A493)</f>
        <v>-</v>
      </c>
      <c r="D476">
        <f>+'TAB 1 Codificação CC Órgão'!I493</f>
        <v>0</v>
      </c>
      <c r="E476" t="str">
        <f>+'TAB 1 Codificação CC Órgão'!K493</f>
        <v>-</v>
      </c>
      <c r="H476">
        <f>+'TAB 1 Codificação CC Órgão'!M494</f>
        <v>0</v>
      </c>
      <c r="I476">
        <f>+'TAB 1 Codificação CC Órgão'!L493</f>
        <v>0</v>
      </c>
      <c r="J476">
        <f>+'TAB 1 Codificação CC Órgão'!N493</f>
        <v>0</v>
      </c>
      <c r="K476">
        <f>+'TAB 1 Codificação CC Órgão'!O493</f>
        <v>0</v>
      </c>
      <c r="L476">
        <f>+'TAB 1 Codificação CC Órgão'!P493</f>
        <v>0</v>
      </c>
      <c r="M476">
        <f>+'TAB 1 Codificação CC Órgão'!Q493</f>
        <v>0</v>
      </c>
      <c r="P476" s="129" t="str">
        <f>+'TAB 1 Codificação CC Órgão'!J493</f>
        <v>A</v>
      </c>
      <c r="Q476">
        <f t="shared" si="14"/>
        <v>0</v>
      </c>
    </row>
    <row r="477" spans="1:17">
      <c r="A477" t="str">
        <f t="shared" si="15"/>
        <v>-</v>
      </c>
      <c r="C477" t="str">
        <f>IF('TAB 1 Codificação CC Órgão'!A494='TAB 1 Codificação CC Órgão'!$A$20,"-",'TAB 1 Codificação CC Órgão'!A494)</f>
        <v>-</v>
      </c>
      <c r="D477">
        <f>+'TAB 1 Codificação CC Órgão'!I494</f>
        <v>0</v>
      </c>
      <c r="E477" t="str">
        <f>+'TAB 1 Codificação CC Órgão'!K494</f>
        <v>-</v>
      </c>
      <c r="H477">
        <f>+'TAB 1 Codificação CC Órgão'!M495</f>
        <v>0</v>
      </c>
      <c r="I477">
        <f>+'TAB 1 Codificação CC Órgão'!L494</f>
        <v>0</v>
      </c>
      <c r="J477">
        <f>+'TAB 1 Codificação CC Órgão'!N494</f>
        <v>0</v>
      </c>
      <c r="K477">
        <f>+'TAB 1 Codificação CC Órgão'!O494</f>
        <v>0</v>
      </c>
      <c r="L477">
        <f>+'TAB 1 Codificação CC Órgão'!P494</f>
        <v>0</v>
      </c>
      <c r="M477">
        <f>+'TAB 1 Codificação CC Órgão'!Q494</f>
        <v>0</v>
      </c>
      <c r="P477" s="129" t="str">
        <f>+'TAB 1 Codificação CC Órgão'!J494</f>
        <v>A</v>
      </c>
      <c r="Q477">
        <f t="shared" si="14"/>
        <v>0</v>
      </c>
    </row>
    <row r="478" spans="1:17">
      <c r="A478" t="str">
        <f t="shared" si="15"/>
        <v>-</v>
      </c>
      <c r="C478" t="str">
        <f>IF('TAB 1 Codificação CC Órgão'!A495='TAB 1 Codificação CC Órgão'!$A$20,"-",'TAB 1 Codificação CC Órgão'!A495)</f>
        <v>-</v>
      </c>
      <c r="D478">
        <f>+'TAB 1 Codificação CC Órgão'!I495</f>
        <v>0</v>
      </c>
      <c r="E478" t="str">
        <f>+'TAB 1 Codificação CC Órgão'!K495</f>
        <v>-</v>
      </c>
      <c r="H478">
        <f>+'TAB 1 Codificação CC Órgão'!M496</f>
        <v>0</v>
      </c>
      <c r="I478">
        <f>+'TAB 1 Codificação CC Órgão'!L495</f>
        <v>0</v>
      </c>
      <c r="J478">
        <f>+'TAB 1 Codificação CC Órgão'!N495</f>
        <v>0</v>
      </c>
      <c r="K478">
        <f>+'TAB 1 Codificação CC Órgão'!O495</f>
        <v>0</v>
      </c>
      <c r="L478">
        <f>+'TAB 1 Codificação CC Órgão'!P495</f>
        <v>0</v>
      </c>
      <c r="M478">
        <f>+'TAB 1 Codificação CC Órgão'!Q495</f>
        <v>0</v>
      </c>
      <c r="P478" s="129" t="str">
        <f>+'TAB 1 Codificação CC Órgão'!J495</f>
        <v>A</v>
      </c>
      <c r="Q478">
        <f t="shared" si="14"/>
        <v>0</v>
      </c>
    </row>
    <row r="479" spans="1:17">
      <c r="A479" t="str">
        <f t="shared" si="15"/>
        <v>-</v>
      </c>
      <c r="C479" t="str">
        <f>IF('TAB 1 Codificação CC Órgão'!A496='TAB 1 Codificação CC Órgão'!$A$20,"-",'TAB 1 Codificação CC Órgão'!A496)</f>
        <v>-</v>
      </c>
      <c r="D479">
        <f>+'TAB 1 Codificação CC Órgão'!I496</f>
        <v>0</v>
      </c>
      <c r="E479" t="str">
        <f>+'TAB 1 Codificação CC Órgão'!K496</f>
        <v>-</v>
      </c>
      <c r="H479">
        <f>+'TAB 1 Codificação CC Órgão'!M497</f>
        <v>0</v>
      </c>
      <c r="I479">
        <f>+'TAB 1 Codificação CC Órgão'!L496</f>
        <v>0</v>
      </c>
      <c r="J479">
        <f>+'TAB 1 Codificação CC Órgão'!N496</f>
        <v>0</v>
      </c>
      <c r="K479">
        <f>+'TAB 1 Codificação CC Órgão'!O496</f>
        <v>0</v>
      </c>
      <c r="L479">
        <f>+'TAB 1 Codificação CC Órgão'!P496</f>
        <v>0</v>
      </c>
      <c r="M479">
        <f>+'TAB 1 Codificação CC Órgão'!Q496</f>
        <v>0</v>
      </c>
      <c r="P479" s="129" t="str">
        <f>+'TAB 1 Codificação CC Órgão'!J496</f>
        <v>A</v>
      </c>
      <c r="Q479">
        <f t="shared" si="14"/>
        <v>0</v>
      </c>
    </row>
    <row r="480" spans="1:17">
      <c r="A480" t="str">
        <f t="shared" si="15"/>
        <v>-</v>
      </c>
      <c r="C480" t="str">
        <f>IF('TAB 1 Codificação CC Órgão'!A497='TAB 1 Codificação CC Órgão'!$A$20,"-",'TAB 1 Codificação CC Órgão'!A497)</f>
        <v>-</v>
      </c>
      <c r="D480">
        <f>+'TAB 1 Codificação CC Órgão'!I497</f>
        <v>0</v>
      </c>
      <c r="E480" t="str">
        <f>+'TAB 1 Codificação CC Órgão'!K497</f>
        <v>-</v>
      </c>
      <c r="H480">
        <f>+'TAB 1 Codificação CC Órgão'!M498</f>
        <v>0</v>
      </c>
      <c r="I480">
        <f>+'TAB 1 Codificação CC Órgão'!L497</f>
        <v>0</v>
      </c>
      <c r="J480">
        <f>+'TAB 1 Codificação CC Órgão'!N497</f>
        <v>0</v>
      </c>
      <c r="K480">
        <f>+'TAB 1 Codificação CC Órgão'!O497</f>
        <v>0</v>
      </c>
      <c r="L480">
        <f>+'TAB 1 Codificação CC Órgão'!P497</f>
        <v>0</v>
      </c>
      <c r="M480">
        <f>+'TAB 1 Codificação CC Órgão'!Q497</f>
        <v>0</v>
      </c>
      <c r="P480" s="129" t="str">
        <f>+'TAB 1 Codificação CC Órgão'!J497</f>
        <v>A</v>
      </c>
      <c r="Q480">
        <f t="shared" si="14"/>
        <v>0</v>
      </c>
    </row>
    <row r="481" spans="1:17">
      <c r="A481" t="str">
        <f t="shared" si="15"/>
        <v>-</v>
      </c>
      <c r="C481" t="str">
        <f>IF('TAB 1 Codificação CC Órgão'!A498='TAB 1 Codificação CC Órgão'!$A$20,"-",'TAB 1 Codificação CC Órgão'!A498)</f>
        <v>-</v>
      </c>
      <c r="D481">
        <f>+'TAB 1 Codificação CC Órgão'!I498</f>
        <v>0</v>
      </c>
      <c r="E481" t="str">
        <f>+'TAB 1 Codificação CC Órgão'!K498</f>
        <v>-</v>
      </c>
      <c r="H481">
        <f>+'TAB 1 Codificação CC Órgão'!M499</f>
        <v>0</v>
      </c>
      <c r="I481">
        <f>+'TAB 1 Codificação CC Órgão'!L498</f>
        <v>0</v>
      </c>
      <c r="J481">
        <f>+'TAB 1 Codificação CC Órgão'!N498</f>
        <v>0</v>
      </c>
      <c r="K481">
        <f>+'TAB 1 Codificação CC Órgão'!O498</f>
        <v>0</v>
      </c>
      <c r="L481">
        <f>+'TAB 1 Codificação CC Órgão'!P498</f>
        <v>0</v>
      </c>
      <c r="M481">
        <f>+'TAB 1 Codificação CC Órgão'!Q498</f>
        <v>0</v>
      </c>
      <c r="P481" s="129" t="str">
        <f>+'TAB 1 Codificação CC Órgão'!J498</f>
        <v>A</v>
      </c>
      <c r="Q481">
        <f t="shared" si="14"/>
        <v>0</v>
      </c>
    </row>
    <row r="482" spans="1:17">
      <c r="A482" t="str">
        <f t="shared" si="15"/>
        <v>-</v>
      </c>
      <c r="C482" t="str">
        <f>IF('TAB 1 Codificação CC Órgão'!A499='TAB 1 Codificação CC Órgão'!$A$20,"-",'TAB 1 Codificação CC Órgão'!A499)</f>
        <v>-</v>
      </c>
      <c r="D482">
        <f>+'TAB 1 Codificação CC Órgão'!I499</f>
        <v>0</v>
      </c>
      <c r="E482" t="str">
        <f>+'TAB 1 Codificação CC Órgão'!K499</f>
        <v>-</v>
      </c>
      <c r="H482">
        <f>+'TAB 1 Codificação CC Órgão'!M500</f>
        <v>0</v>
      </c>
      <c r="I482">
        <f>+'TAB 1 Codificação CC Órgão'!L499</f>
        <v>0</v>
      </c>
      <c r="J482">
        <f>+'TAB 1 Codificação CC Órgão'!N499</f>
        <v>0</v>
      </c>
      <c r="K482">
        <f>+'TAB 1 Codificação CC Órgão'!O499</f>
        <v>0</v>
      </c>
      <c r="L482">
        <f>+'TAB 1 Codificação CC Órgão'!P499</f>
        <v>0</v>
      </c>
      <c r="M482">
        <f>+'TAB 1 Codificação CC Órgão'!Q499</f>
        <v>0</v>
      </c>
      <c r="P482" s="129" t="str">
        <f>+'TAB 1 Codificação CC Órgão'!J499</f>
        <v>A</v>
      </c>
      <c r="Q482">
        <f t="shared" si="14"/>
        <v>0</v>
      </c>
    </row>
    <row r="483" spans="1:17">
      <c r="A483" t="str">
        <f t="shared" si="15"/>
        <v>-</v>
      </c>
      <c r="C483" t="str">
        <f>IF('TAB 1 Codificação CC Órgão'!A500='TAB 1 Codificação CC Órgão'!$A$20,"-",'TAB 1 Codificação CC Órgão'!A500)</f>
        <v>-</v>
      </c>
      <c r="D483">
        <f>+'TAB 1 Codificação CC Órgão'!I500</f>
        <v>0</v>
      </c>
      <c r="E483" t="str">
        <f>+'TAB 1 Codificação CC Órgão'!K500</f>
        <v>-</v>
      </c>
      <c r="H483">
        <f>+'TAB 1 Codificação CC Órgão'!M501</f>
        <v>0</v>
      </c>
      <c r="I483">
        <f>+'TAB 1 Codificação CC Órgão'!L500</f>
        <v>0</v>
      </c>
      <c r="J483">
        <f>+'TAB 1 Codificação CC Órgão'!N500</f>
        <v>0</v>
      </c>
      <c r="K483">
        <f>+'TAB 1 Codificação CC Órgão'!O500</f>
        <v>0</v>
      </c>
      <c r="L483">
        <f>+'TAB 1 Codificação CC Órgão'!P500</f>
        <v>0</v>
      </c>
      <c r="M483">
        <f>+'TAB 1 Codificação CC Órgão'!Q500</f>
        <v>0</v>
      </c>
      <c r="P483" s="129" t="str">
        <f>+'TAB 1 Codificação CC Órgão'!J500</f>
        <v>A</v>
      </c>
      <c r="Q483">
        <f t="shared" si="14"/>
        <v>0</v>
      </c>
    </row>
    <row r="484" spans="1:17">
      <c r="A484" t="str">
        <f t="shared" si="15"/>
        <v>-</v>
      </c>
      <c r="C484" t="str">
        <f>IF('TAB 1 Codificação CC Órgão'!A501='TAB 1 Codificação CC Órgão'!$A$20,"-",'TAB 1 Codificação CC Órgão'!A501)</f>
        <v>-</v>
      </c>
      <c r="D484">
        <f>+'TAB 1 Codificação CC Órgão'!I501</f>
        <v>0</v>
      </c>
      <c r="E484" t="str">
        <f>+'TAB 1 Codificação CC Órgão'!K501</f>
        <v>-</v>
      </c>
      <c r="H484">
        <f>+'TAB 1 Codificação CC Órgão'!M502</f>
        <v>0</v>
      </c>
      <c r="I484">
        <f>+'TAB 1 Codificação CC Órgão'!L501</f>
        <v>0</v>
      </c>
      <c r="J484">
        <f>+'TAB 1 Codificação CC Órgão'!N501</f>
        <v>0</v>
      </c>
      <c r="K484">
        <f>+'TAB 1 Codificação CC Órgão'!O501</f>
        <v>0</v>
      </c>
      <c r="L484">
        <f>+'TAB 1 Codificação CC Órgão'!P501</f>
        <v>0</v>
      </c>
      <c r="M484">
        <f>+'TAB 1 Codificação CC Órgão'!Q501</f>
        <v>0</v>
      </c>
      <c r="P484" s="129" t="str">
        <f>+'TAB 1 Codificação CC Órgão'!J501</f>
        <v>A</v>
      </c>
      <c r="Q484">
        <f t="shared" si="14"/>
        <v>0</v>
      </c>
    </row>
    <row r="485" spans="1:17">
      <c r="A485" t="str">
        <f t="shared" si="15"/>
        <v>-</v>
      </c>
      <c r="C485" t="str">
        <f>IF('TAB 1 Codificação CC Órgão'!A502='TAB 1 Codificação CC Órgão'!$A$20,"-",'TAB 1 Codificação CC Órgão'!A502)</f>
        <v>-</v>
      </c>
      <c r="D485">
        <f>+'TAB 1 Codificação CC Órgão'!I502</f>
        <v>0</v>
      </c>
      <c r="E485" t="str">
        <f>+'TAB 1 Codificação CC Órgão'!K502</f>
        <v>-</v>
      </c>
      <c r="H485">
        <f>+'TAB 1 Codificação CC Órgão'!M503</f>
        <v>0</v>
      </c>
      <c r="I485">
        <f>+'TAB 1 Codificação CC Órgão'!L502</f>
        <v>0</v>
      </c>
      <c r="J485">
        <f>+'TAB 1 Codificação CC Órgão'!N502</f>
        <v>0</v>
      </c>
      <c r="K485">
        <f>+'TAB 1 Codificação CC Órgão'!O502</f>
        <v>0</v>
      </c>
      <c r="L485">
        <f>+'TAB 1 Codificação CC Órgão'!P502</f>
        <v>0</v>
      </c>
      <c r="M485">
        <f>+'TAB 1 Codificação CC Órgão'!Q502</f>
        <v>0</v>
      </c>
      <c r="P485" s="129" t="str">
        <f>+'TAB 1 Codificação CC Órgão'!J502</f>
        <v>A</v>
      </c>
      <c r="Q485">
        <f t="shared" si="14"/>
        <v>0</v>
      </c>
    </row>
    <row r="486" spans="1:17">
      <c r="A486" t="str">
        <f t="shared" si="15"/>
        <v>-</v>
      </c>
      <c r="C486" t="str">
        <f>IF('TAB 1 Codificação CC Órgão'!A503='TAB 1 Codificação CC Órgão'!$A$20,"-",'TAB 1 Codificação CC Órgão'!A503)</f>
        <v>-</v>
      </c>
      <c r="D486">
        <f>+'TAB 1 Codificação CC Órgão'!I503</f>
        <v>0</v>
      </c>
      <c r="E486" t="str">
        <f>+'TAB 1 Codificação CC Órgão'!K503</f>
        <v>-</v>
      </c>
      <c r="H486">
        <f>+'TAB 1 Codificação CC Órgão'!M504</f>
        <v>0</v>
      </c>
      <c r="I486">
        <f>+'TAB 1 Codificação CC Órgão'!L503</f>
        <v>0</v>
      </c>
      <c r="J486">
        <f>+'TAB 1 Codificação CC Órgão'!N503</f>
        <v>0</v>
      </c>
      <c r="K486">
        <f>+'TAB 1 Codificação CC Órgão'!O503</f>
        <v>0</v>
      </c>
      <c r="L486">
        <f>+'TAB 1 Codificação CC Órgão'!P503</f>
        <v>0</v>
      </c>
      <c r="M486">
        <f>+'TAB 1 Codificação CC Órgão'!Q503</f>
        <v>0</v>
      </c>
      <c r="P486" s="129" t="str">
        <f>+'TAB 1 Codificação CC Órgão'!J503</f>
        <v>A</v>
      </c>
      <c r="Q486">
        <f t="shared" si="14"/>
        <v>0</v>
      </c>
    </row>
    <row r="487" spans="1:17">
      <c r="A487" t="str">
        <f t="shared" si="15"/>
        <v>-</v>
      </c>
      <c r="C487" t="str">
        <f>IF('TAB 1 Codificação CC Órgão'!A504='TAB 1 Codificação CC Órgão'!$A$20,"-",'TAB 1 Codificação CC Órgão'!A504)</f>
        <v>-</v>
      </c>
      <c r="D487">
        <f>+'TAB 1 Codificação CC Órgão'!I504</f>
        <v>0</v>
      </c>
      <c r="E487" t="str">
        <f>+'TAB 1 Codificação CC Órgão'!K504</f>
        <v>-</v>
      </c>
      <c r="H487">
        <f>+'TAB 1 Codificação CC Órgão'!M505</f>
        <v>0</v>
      </c>
      <c r="I487">
        <f>+'TAB 1 Codificação CC Órgão'!L504</f>
        <v>0</v>
      </c>
      <c r="J487">
        <f>+'TAB 1 Codificação CC Órgão'!N504</f>
        <v>0</v>
      </c>
      <c r="K487">
        <f>+'TAB 1 Codificação CC Órgão'!O504</f>
        <v>0</v>
      </c>
      <c r="L487">
        <f>+'TAB 1 Codificação CC Órgão'!P504</f>
        <v>0</v>
      </c>
      <c r="M487">
        <f>+'TAB 1 Codificação CC Órgão'!Q504</f>
        <v>0</v>
      </c>
      <c r="P487" s="129" t="str">
        <f>+'TAB 1 Codificação CC Órgão'!J504</f>
        <v>A</v>
      </c>
      <c r="Q487">
        <f t="shared" si="14"/>
        <v>0</v>
      </c>
    </row>
    <row r="488" spans="1:17">
      <c r="A488" t="str">
        <f t="shared" si="15"/>
        <v>-</v>
      </c>
      <c r="C488" t="str">
        <f>IF('TAB 1 Codificação CC Órgão'!A505='TAB 1 Codificação CC Órgão'!$A$20,"-",'TAB 1 Codificação CC Órgão'!A505)</f>
        <v>-</v>
      </c>
      <c r="D488">
        <f>+'TAB 1 Codificação CC Órgão'!I505</f>
        <v>0</v>
      </c>
      <c r="E488" t="str">
        <f>+'TAB 1 Codificação CC Órgão'!K505</f>
        <v>-</v>
      </c>
      <c r="H488">
        <f>+'TAB 1 Codificação CC Órgão'!M506</f>
        <v>0</v>
      </c>
      <c r="I488">
        <f>+'TAB 1 Codificação CC Órgão'!L505</f>
        <v>0</v>
      </c>
      <c r="J488">
        <f>+'TAB 1 Codificação CC Órgão'!N505</f>
        <v>0</v>
      </c>
      <c r="K488">
        <f>+'TAB 1 Codificação CC Órgão'!O505</f>
        <v>0</v>
      </c>
      <c r="L488">
        <f>+'TAB 1 Codificação CC Órgão'!P505</f>
        <v>0</v>
      </c>
      <c r="M488">
        <f>+'TAB 1 Codificação CC Órgão'!Q505</f>
        <v>0</v>
      </c>
      <c r="P488" s="129" t="str">
        <f>+'TAB 1 Codificação CC Órgão'!J505</f>
        <v>A</v>
      </c>
      <c r="Q488">
        <f t="shared" si="14"/>
        <v>0</v>
      </c>
    </row>
    <row r="489" spans="1:17">
      <c r="A489" t="str">
        <f t="shared" si="15"/>
        <v>-</v>
      </c>
      <c r="C489" t="str">
        <f>IF('TAB 1 Codificação CC Órgão'!A506='TAB 1 Codificação CC Órgão'!$A$20,"-",'TAB 1 Codificação CC Órgão'!A506)</f>
        <v>-</v>
      </c>
      <c r="D489">
        <f>+'TAB 1 Codificação CC Órgão'!I506</f>
        <v>0</v>
      </c>
      <c r="E489" t="str">
        <f>+'TAB 1 Codificação CC Órgão'!K506</f>
        <v>-</v>
      </c>
      <c r="H489">
        <f>+'TAB 1 Codificação CC Órgão'!M507</f>
        <v>0</v>
      </c>
      <c r="I489">
        <f>+'TAB 1 Codificação CC Órgão'!L506</f>
        <v>0</v>
      </c>
      <c r="J489">
        <f>+'TAB 1 Codificação CC Órgão'!N506</f>
        <v>0</v>
      </c>
      <c r="K489">
        <f>+'TAB 1 Codificação CC Órgão'!O506</f>
        <v>0</v>
      </c>
      <c r="L489">
        <f>+'TAB 1 Codificação CC Órgão'!P506</f>
        <v>0</v>
      </c>
      <c r="M489">
        <f>+'TAB 1 Codificação CC Órgão'!Q506</f>
        <v>0</v>
      </c>
      <c r="P489" s="129" t="str">
        <f>+'TAB 1 Codificação CC Órgão'!J506</f>
        <v>A</v>
      </c>
      <c r="Q489">
        <f t="shared" si="14"/>
        <v>0</v>
      </c>
    </row>
    <row r="490" spans="1:17">
      <c r="A490" t="str">
        <f t="shared" si="15"/>
        <v>-</v>
      </c>
      <c r="C490" t="str">
        <f>IF('TAB 1 Codificação CC Órgão'!A507='TAB 1 Codificação CC Órgão'!$A$20,"-",'TAB 1 Codificação CC Órgão'!A507)</f>
        <v>-</v>
      </c>
      <c r="D490">
        <f>+'TAB 1 Codificação CC Órgão'!I507</f>
        <v>0</v>
      </c>
      <c r="E490" t="str">
        <f>+'TAB 1 Codificação CC Órgão'!K507</f>
        <v>-</v>
      </c>
      <c r="H490">
        <f>+'TAB 1 Codificação CC Órgão'!M508</f>
        <v>0</v>
      </c>
      <c r="I490">
        <f>+'TAB 1 Codificação CC Órgão'!L507</f>
        <v>0</v>
      </c>
      <c r="J490">
        <f>+'TAB 1 Codificação CC Órgão'!N507</f>
        <v>0</v>
      </c>
      <c r="K490">
        <f>+'TAB 1 Codificação CC Órgão'!O507</f>
        <v>0</v>
      </c>
      <c r="L490">
        <f>+'TAB 1 Codificação CC Órgão'!P507</f>
        <v>0</v>
      </c>
      <c r="M490">
        <f>+'TAB 1 Codificação CC Órgão'!Q507</f>
        <v>0</v>
      </c>
      <c r="P490" s="129" t="str">
        <f>+'TAB 1 Codificação CC Órgão'!J507</f>
        <v>A</v>
      </c>
      <c r="Q490">
        <f t="shared" si="14"/>
        <v>0</v>
      </c>
    </row>
    <row r="491" spans="1:17">
      <c r="A491" t="str">
        <f t="shared" si="15"/>
        <v>-</v>
      </c>
      <c r="C491" t="str">
        <f>IF('TAB 1 Codificação CC Órgão'!A508='TAB 1 Codificação CC Órgão'!$A$20,"-",'TAB 1 Codificação CC Órgão'!A508)</f>
        <v>-</v>
      </c>
      <c r="D491">
        <f>+'TAB 1 Codificação CC Órgão'!I508</f>
        <v>0</v>
      </c>
      <c r="E491" t="str">
        <f>+'TAB 1 Codificação CC Órgão'!K508</f>
        <v>-</v>
      </c>
      <c r="H491">
        <f>+'TAB 1 Codificação CC Órgão'!M509</f>
        <v>0</v>
      </c>
      <c r="I491">
        <f>+'TAB 1 Codificação CC Órgão'!L508</f>
        <v>0</v>
      </c>
      <c r="J491">
        <f>+'TAB 1 Codificação CC Órgão'!N508</f>
        <v>0</v>
      </c>
      <c r="K491">
        <f>+'TAB 1 Codificação CC Órgão'!O508</f>
        <v>0</v>
      </c>
      <c r="L491">
        <f>+'TAB 1 Codificação CC Órgão'!P508</f>
        <v>0</v>
      </c>
      <c r="M491">
        <f>+'TAB 1 Codificação CC Órgão'!Q508</f>
        <v>0</v>
      </c>
      <c r="P491" s="129" t="str">
        <f>+'TAB 1 Codificação CC Órgão'!J508</f>
        <v>A</v>
      </c>
      <c r="Q491">
        <f t="shared" si="14"/>
        <v>0</v>
      </c>
    </row>
    <row r="492" spans="1:17">
      <c r="A492" t="str">
        <f t="shared" si="15"/>
        <v>-</v>
      </c>
      <c r="C492" t="str">
        <f>IF('TAB 1 Codificação CC Órgão'!A509='TAB 1 Codificação CC Órgão'!$A$20,"-",'TAB 1 Codificação CC Órgão'!A509)</f>
        <v>-</v>
      </c>
      <c r="D492">
        <f>+'TAB 1 Codificação CC Órgão'!I509</f>
        <v>0</v>
      </c>
      <c r="E492" t="str">
        <f>+'TAB 1 Codificação CC Órgão'!K509</f>
        <v>-</v>
      </c>
      <c r="H492">
        <f>+'TAB 1 Codificação CC Órgão'!M510</f>
        <v>0</v>
      </c>
      <c r="I492">
        <f>+'TAB 1 Codificação CC Órgão'!L509</f>
        <v>0</v>
      </c>
      <c r="J492">
        <f>+'TAB 1 Codificação CC Órgão'!N509</f>
        <v>0</v>
      </c>
      <c r="K492">
        <f>+'TAB 1 Codificação CC Órgão'!O509</f>
        <v>0</v>
      </c>
      <c r="L492">
        <f>+'TAB 1 Codificação CC Órgão'!P509</f>
        <v>0</v>
      </c>
      <c r="M492">
        <f>+'TAB 1 Codificação CC Órgão'!Q509</f>
        <v>0</v>
      </c>
      <c r="P492" s="129" t="str">
        <f>+'TAB 1 Codificação CC Órgão'!J509</f>
        <v>A</v>
      </c>
      <c r="Q492">
        <f t="shared" si="14"/>
        <v>0</v>
      </c>
    </row>
    <row r="493" spans="1:17">
      <c r="A493" t="str">
        <f t="shared" si="15"/>
        <v>-</v>
      </c>
      <c r="C493" t="str">
        <f>IF('TAB 1 Codificação CC Órgão'!A510='TAB 1 Codificação CC Órgão'!$A$20,"-",'TAB 1 Codificação CC Órgão'!A510)</f>
        <v>-</v>
      </c>
      <c r="D493">
        <f>+'TAB 1 Codificação CC Órgão'!I510</f>
        <v>0</v>
      </c>
      <c r="E493" t="str">
        <f>+'TAB 1 Codificação CC Órgão'!K510</f>
        <v>-</v>
      </c>
      <c r="H493">
        <f>+'TAB 1 Codificação CC Órgão'!M511</f>
        <v>0</v>
      </c>
      <c r="I493">
        <f>+'TAB 1 Codificação CC Órgão'!L510</f>
        <v>0</v>
      </c>
      <c r="J493">
        <f>+'TAB 1 Codificação CC Órgão'!N510</f>
        <v>0</v>
      </c>
      <c r="K493">
        <f>+'TAB 1 Codificação CC Órgão'!O510</f>
        <v>0</v>
      </c>
      <c r="L493">
        <f>+'TAB 1 Codificação CC Órgão'!P510</f>
        <v>0</v>
      </c>
      <c r="M493">
        <f>+'TAB 1 Codificação CC Órgão'!Q510</f>
        <v>0</v>
      </c>
      <c r="P493" s="129" t="str">
        <f>+'TAB 1 Codificação CC Órgão'!J510</f>
        <v>A</v>
      </c>
      <c r="Q493">
        <f t="shared" si="14"/>
        <v>0</v>
      </c>
    </row>
    <row r="494" spans="1:17">
      <c r="A494" t="str">
        <f t="shared" si="15"/>
        <v>-</v>
      </c>
      <c r="C494" t="str">
        <f>IF('TAB 1 Codificação CC Órgão'!A511='TAB 1 Codificação CC Órgão'!$A$20,"-",'TAB 1 Codificação CC Órgão'!A511)</f>
        <v>-</v>
      </c>
      <c r="D494">
        <f>+'TAB 1 Codificação CC Órgão'!I511</f>
        <v>0</v>
      </c>
      <c r="E494" t="str">
        <f>+'TAB 1 Codificação CC Órgão'!K511</f>
        <v>-</v>
      </c>
      <c r="H494">
        <f>+'TAB 1 Codificação CC Órgão'!M512</f>
        <v>0</v>
      </c>
      <c r="I494">
        <f>+'TAB 1 Codificação CC Órgão'!L511</f>
        <v>0</v>
      </c>
      <c r="J494">
        <f>+'TAB 1 Codificação CC Órgão'!N511</f>
        <v>0</v>
      </c>
      <c r="K494">
        <f>+'TAB 1 Codificação CC Órgão'!O511</f>
        <v>0</v>
      </c>
      <c r="L494">
        <f>+'TAB 1 Codificação CC Órgão'!P511</f>
        <v>0</v>
      </c>
      <c r="M494">
        <f>+'TAB 1 Codificação CC Órgão'!Q511</f>
        <v>0</v>
      </c>
      <c r="P494" s="129" t="str">
        <f>+'TAB 1 Codificação CC Órgão'!J511</f>
        <v>A</v>
      </c>
      <c r="Q494">
        <f t="shared" si="14"/>
        <v>0</v>
      </c>
    </row>
    <row r="495" spans="1:17">
      <c r="A495" t="str">
        <f t="shared" si="15"/>
        <v>-</v>
      </c>
      <c r="C495" t="str">
        <f>IF('TAB 1 Codificação CC Órgão'!A512='TAB 1 Codificação CC Órgão'!$A$20,"-",'TAB 1 Codificação CC Órgão'!A512)</f>
        <v>-</v>
      </c>
      <c r="D495">
        <f>+'TAB 1 Codificação CC Órgão'!I512</f>
        <v>0</v>
      </c>
      <c r="E495" t="str">
        <f>+'TAB 1 Codificação CC Órgão'!K512</f>
        <v>-</v>
      </c>
      <c r="H495">
        <f>+'TAB 1 Codificação CC Órgão'!M513</f>
        <v>0</v>
      </c>
      <c r="I495">
        <f>+'TAB 1 Codificação CC Órgão'!L512</f>
        <v>0</v>
      </c>
      <c r="J495">
        <f>+'TAB 1 Codificação CC Órgão'!N512</f>
        <v>0</v>
      </c>
      <c r="K495">
        <f>+'TAB 1 Codificação CC Órgão'!O512</f>
        <v>0</v>
      </c>
      <c r="L495">
        <f>+'TAB 1 Codificação CC Órgão'!P512</f>
        <v>0</v>
      </c>
      <c r="M495">
        <f>+'TAB 1 Codificação CC Órgão'!Q512</f>
        <v>0</v>
      </c>
      <c r="P495" s="129" t="str">
        <f>+'TAB 1 Codificação CC Órgão'!J512</f>
        <v>A</v>
      </c>
      <c r="Q495">
        <f t="shared" si="14"/>
        <v>0</v>
      </c>
    </row>
    <row r="496" spans="1:17">
      <c r="A496" t="str">
        <f t="shared" si="15"/>
        <v>-</v>
      </c>
      <c r="C496" t="str">
        <f>IF('TAB 1 Codificação CC Órgão'!A513='TAB 1 Codificação CC Órgão'!$A$20,"-",'TAB 1 Codificação CC Órgão'!A513)</f>
        <v>-</v>
      </c>
      <c r="D496">
        <f>+'TAB 1 Codificação CC Órgão'!I513</f>
        <v>0</v>
      </c>
      <c r="E496" t="str">
        <f>+'TAB 1 Codificação CC Órgão'!K513</f>
        <v>-</v>
      </c>
      <c r="H496">
        <f>+'TAB 1 Codificação CC Órgão'!M514</f>
        <v>0</v>
      </c>
      <c r="I496">
        <f>+'TAB 1 Codificação CC Órgão'!L513</f>
        <v>0</v>
      </c>
      <c r="J496">
        <f>+'TAB 1 Codificação CC Órgão'!N513</f>
        <v>0</v>
      </c>
      <c r="K496">
        <f>+'TAB 1 Codificação CC Órgão'!O513</f>
        <v>0</v>
      </c>
      <c r="L496">
        <f>+'TAB 1 Codificação CC Órgão'!P513</f>
        <v>0</v>
      </c>
      <c r="M496">
        <f>+'TAB 1 Codificação CC Órgão'!Q513</f>
        <v>0</v>
      </c>
      <c r="P496" s="129" t="str">
        <f>+'TAB 1 Codificação CC Órgão'!J513</f>
        <v>A</v>
      </c>
      <c r="Q496">
        <f t="shared" si="14"/>
        <v>0</v>
      </c>
    </row>
    <row r="497" spans="1:17">
      <c r="A497" t="str">
        <f t="shared" si="15"/>
        <v>-</v>
      </c>
      <c r="C497" t="str">
        <f>IF('TAB 1 Codificação CC Órgão'!A514='TAB 1 Codificação CC Órgão'!$A$20,"-",'TAB 1 Codificação CC Órgão'!A514)</f>
        <v>-</v>
      </c>
      <c r="D497">
        <f>+'TAB 1 Codificação CC Órgão'!I514</f>
        <v>0</v>
      </c>
      <c r="E497" t="str">
        <f>+'TAB 1 Codificação CC Órgão'!K514</f>
        <v>-</v>
      </c>
      <c r="H497">
        <f>+'TAB 1 Codificação CC Órgão'!M515</f>
        <v>0</v>
      </c>
      <c r="I497">
        <f>+'TAB 1 Codificação CC Órgão'!L514</f>
        <v>0</v>
      </c>
      <c r="J497">
        <f>+'TAB 1 Codificação CC Órgão'!N514</f>
        <v>0</v>
      </c>
      <c r="K497">
        <f>+'TAB 1 Codificação CC Órgão'!O514</f>
        <v>0</v>
      </c>
      <c r="L497">
        <f>+'TAB 1 Codificação CC Órgão'!P514</f>
        <v>0</v>
      </c>
      <c r="M497">
        <f>+'TAB 1 Codificação CC Órgão'!Q514</f>
        <v>0</v>
      </c>
      <c r="P497" s="129" t="str">
        <f>+'TAB 1 Codificação CC Órgão'!J514</f>
        <v>A</v>
      </c>
      <c r="Q497">
        <f t="shared" si="14"/>
        <v>0</v>
      </c>
    </row>
    <row r="498" spans="1:17">
      <c r="A498" t="str">
        <f t="shared" si="15"/>
        <v>-</v>
      </c>
      <c r="C498" t="str">
        <f>IF('TAB 1 Codificação CC Órgão'!A515='TAB 1 Codificação CC Órgão'!$A$20,"-",'TAB 1 Codificação CC Órgão'!A515)</f>
        <v>-</v>
      </c>
      <c r="D498">
        <f>+'TAB 1 Codificação CC Órgão'!I515</f>
        <v>0</v>
      </c>
      <c r="E498" t="str">
        <f>+'TAB 1 Codificação CC Órgão'!K515</f>
        <v>-</v>
      </c>
      <c r="H498">
        <f>+'TAB 1 Codificação CC Órgão'!M516</f>
        <v>0</v>
      </c>
      <c r="I498">
        <f>+'TAB 1 Codificação CC Órgão'!L515</f>
        <v>0</v>
      </c>
      <c r="J498">
        <f>+'TAB 1 Codificação CC Órgão'!N515</f>
        <v>0</v>
      </c>
      <c r="K498">
        <f>+'TAB 1 Codificação CC Órgão'!O515</f>
        <v>0</v>
      </c>
      <c r="L498">
        <f>+'TAB 1 Codificação CC Órgão'!P515</f>
        <v>0</v>
      </c>
      <c r="M498">
        <f>+'TAB 1 Codificação CC Órgão'!Q515</f>
        <v>0</v>
      </c>
      <c r="P498" s="129" t="str">
        <f>+'TAB 1 Codificação CC Órgão'!J515</f>
        <v>A</v>
      </c>
      <c r="Q498">
        <f t="shared" si="14"/>
        <v>0</v>
      </c>
    </row>
    <row r="499" spans="1:17">
      <c r="A499" t="str">
        <f t="shared" si="15"/>
        <v>-</v>
      </c>
      <c r="C499" t="str">
        <f>IF('TAB 1 Codificação CC Órgão'!A516='TAB 1 Codificação CC Órgão'!$A$20,"-",'TAB 1 Codificação CC Órgão'!A516)</f>
        <v>-</v>
      </c>
      <c r="D499">
        <f>+'TAB 1 Codificação CC Órgão'!I516</f>
        <v>0</v>
      </c>
      <c r="E499" t="str">
        <f>+'TAB 1 Codificação CC Órgão'!K516</f>
        <v>-</v>
      </c>
      <c r="H499">
        <f>+'TAB 1 Codificação CC Órgão'!M517</f>
        <v>0</v>
      </c>
      <c r="I499">
        <f>+'TAB 1 Codificação CC Órgão'!L516</f>
        <v>0</v>
      </c>
      <c r="J499">
        <f>+'TAB 1 Codificação CC Órgão'!N516</f>
        <v>0</v>
      </c>
      <c r="K499">
        <f>+'TAB 1 Codificação CC Órgão'!O516</f>
        <v>0</v>
      </c>
      <c r="L499">
        <f>+'TAB 1 Codificação CC Órgão'!P516</f>
        <v>0</v>
      </c>
      <c r="M499">
        <f>+'TAB 1 Codificação CC Órgão'!Q516</f>
        <v>0</v>
      </c>
      <c r="P499" s="129" t="str">
        <f>+'TAB 1 Codificação CC Órgão'!J516</f>
        <v>A</v>
      </c>
      <c r="Q499">
        <f t="shared" si="14"/>
        <v>0</v>
      </c>
    </row>
    <row r="500" spans="1:17">
      <c r="A500" t="str">
        <f t="shared" si="15"/>
        <v>-</v>
      </c>
      <c r="C500" t="str">
        <f>IF('TAB 1 Codificação CC Órgão'!A517='TAB 1 Codificação CC Órgão'!$A$20,"-",'TAB 1 Codificação CC Órgão'!A517)</f>
        <v>-</v>
      </c>
      <c r="D500">
        <f>+'TAB 1 Codificação CC Órgão'!I517</f>
        <v>0</v>
      </c>
      <c r="E500" t="str">
        <f>+'TAB 1 Codificação CC Órgão'!K517</f>
        <v>-</v>
      </c>
      <c r="H500">
        <f>+'TAB 1 Codificação CC Órgão'!M518</f>
        <v>0</v>
      </c>
      <c r="I500">
        <f>+'TAB 1 Codificação CC Órgão'!L517</f>
        <v>0</v>
      </c>
      <c r="J500">
        <f>+'TAB 1 Codificação CC Órgão'!N517</f>
        <v>0</v>
      </c>
      <c r="K500">
        <f>+'TAB 1 Codificação CC Órgão'!O517</f>
        <v>0</v>
      </c>
      <c r="L500">
        <f>+'TAB 1 Codificação CC Órgão'!P517</f>
        <v>0</v>
      </c>
      <c r="M500">
        <f>+'TAB 1 Codificação CC Órgão'!Q517</f>
        <v>0</v>
      </c>
      <c r="P500" s="129" t="str">
        <f>+'TAB 1 Codificação CC Órgão'!J517</f>
        <v>A</v>
      </c>
      <c r="Q500">
        <f t="shared" si="14"/>
        <v>0</v>
      </c>
    </row>
    <row r="501" spans="1:17">
      <c r="A501" t="str">
        <f t="shared" si="15"/>
        <v>-</v>
      </c>
      <c r="C501" t="str">
        <f>IF('TAB 1 Codificação CC Órgão'!A518='TAB 1 Codificação CC Órgão'!$A$20,"-",'TAB 1 Codificação CC Órgão'!A518)</f>
        <v>-</v>
      </c>
      <c r="D501">
        <f>+'TAB 1 Codificação CC Órgão'!I518</f>
        <v>0</v>
      </c>
      <c r="E501" t="str">
        <f>+'TAB 1 Codificação CC Órgão'!K518</f>
        <v>-</v>
      </c>
      <c r="H501">
        <f>+'TAB 1 Codificação CC Órgão'!M519</f>
        <v>0</v>
      </c>
      <c r="I501">
        <f>+'TAB 1 Codificação CC Órgão'!L518</f>
        <v>0</v>
      </c>
      <c r="J501">
        <f>+'TAB 1 Codificação CC Órgão'!N518</f>
        <v>0</v>
      </c>
      <c r="K501">
        <f>+'TAB 1 Codificação CC Órgão'!O518</f>
        <v>0</v>
      </c>
      <c r="L501">
        <f>+'TAB 1 Codificação CC Órgão'!P518</f>
        <v>0</v>
      </c>
      <c r="M501">
        <f>+'TAB 1 Codificação CC Órgão'!Q518</f>
        <v>0</v>
      </c>
      <c r="P501" s="129" t="str">
        <f>+'TAB 1 Codificação CC Órgão'!J518</f>
        <v>A</v>
      </c>
      <c r="Q501">
        <f t="shared" si="14"/>
        <v>0</v>
      </c>
    </row>
    <row r="502" spans="1:17">
      <c r="A502" t="str">
        <f t="shared" si="15"/>
        <v>-</v>
      </c>
      <c r="C502" t="str">
        <f>IF('TAB 1 Codificação CC Órgão'!A519='TAB 1 Codificação CC Órgão'!$A$20,"-",'TAB 1 Codificação CC Órgão'!A519)</f>
        <v>-</v>
      </c>
      <c r="D502">
        <f>+'TAB 1 Codificação CC Órgão'!I519</f>
        <v>0</v>
      </c>
      <c r="E502" t="str">
        <f>+'TAB 1 Codificação CC Órgão'!K519</f>
        <v>-</v>
      </c>
      <c r="H502">
        <f>+'TAB 1 Codificação CC Órgão'!M520</f>
        <v>0</v>
      </c>
      <c r="I502">
        <f>+'TAB 1 Codificação CC Órgão'!L519</f>
        <v>0</v>
      </c>
      <c r="J502">
        <f>+'TAB 1 Codificação CC Órgão'!N519</f>
        <v>0</v>
      </c>
      <c r="K502">
        <f>+'TAB 1 Codificação CC Órgão'!O519</f>
        <v>0</v>
      </c>
      <c r="L502">
        <f>+'TAB 1 Codificação CC Órgão'!P519</f>
        <v>0</v>
      </c>
      <c r="M502">
        <f>+'TAB 1 Codificação CC Órgão'!Q519</f>
        <v>0</v>
      </c>
      <c r="P502" s="129" t="str">
        <f>+'TAB 1 Codificação CC Órgão'!J519</f>
        <v>A</v>
      </c>
      <c r="Q502">
        <f t="shared" si="14"/>
        <v>0</v>
      </c>
    </row>
    <row r="503" spans="1:17">
      <c r="A503" t="str">
        <f t="shared" si="15"/>
        <v>-</v>
      </c>
      <c r="C503" t="str">
        <f>IF('TAB 1 Codificação CC Órgão'!A520='TAB 1 Codificação CC Órgão'!$A$20,"-",'TAB 1 Codificação CC Órgão'!A520)</f>
        <v>-</v>
      </c>
      <c r="D503">
        <f>+'TAB 1 Codificação CC Órgão'!I520</f>
        <v>0</v>
      </c>
      <c r="E503" t="str">
        <f>+'TAB 1 Codificação CC Órgão'!K520</f>
        <v>-</v>
      </c>
      <c r="H503">
        <f>+'TAB 1 Codificação CC Órgão'!M521</f>
        <v>0</v>
      </c>
      <c r="I503">
        <f>+'TAB 1 Codificação CC Órgão'!L520</f>
        <v>0</v>
      </c>
      <c r="J503">
        <f>+'TAB 1 Codificação CC Órgão'!N520</f>
        <v>0</v>
      </c>
      <c r="K503">
        <f>+'TAB 1 Codificação CC Órgão'!O520</f>
        <v>0</v>
      </c>
      <c r="L503">
        <f>+'TAB 1 Codificação CC Órgão'!P520</f>
        <v>0</v>
      </c>
      <c r="M503">
        <f>+'TAB 1 Codificação CC Órgão'!Q520</f>
        <v>0</v>
      </c>
      <c r="P503" s="129" t="str">
        <f>+'TAB 1 Codificação CC Órgão'!J520</f>
        <v>A</v>
      </c>
      <c r="Q503">
        <f t="shared" si="14"/>
        <v>0</v>
      </c>
    </row>
    <row r="504" spans="1:17">
      <c r="A504" t="str">
        <f t="shared" si="15"/>
        <v>-</v>
      </c>
      <c r="C504" t="str">
        <f>IF('TAB 1 Codificação CC Órgão'!A521='TAB 1 Codificação CC Órgão'!$A$20,"-",'TAB 1 Codificação CC Órgão'!A521)</f>
        <v>-</v>
      </c>
      <c r="D504">
        <f>+'TAB 1 Codificação CC Órgão'!I521</f>
        <v>0</v>
      </c>
      <c r="E504" t="str">
        <f>+'TAB 1 Codificação CC Órgão'!K521</f>
        <v>-</v>
      </c>
      <c r="H504">
        <f>+'TAB 1 Codificação CC Órgão'!M522</f>
        <v>0</v>
      </c>
      <c r="I504">
        <f>+'TAB 1 Codificação CC Órgão'!L521</f>
        <v>0</v>
      </c>
      <c r="J504">
        <f>+'TAB 1 Codificação CC Órgão'!N521</f>
        <v>0</v>
      </c>
      <c r="K504">
        <f>+'TAB 1 Codificação CC Órgão'!O521</f>
        <v>0</v>
      </c>
      <c r="L504">
        <f>+'TAB 1 Codificação CC Órgão'!P521</f>
        <v>0</v>
      </c>
      <c r="M504">
        <f>+'TAB 1 Codificação CC Órgão'!Q521</f>
        <v>0</v>
      </c>
      <c r="P504" s="129" t="str">
        <f>+'TAB 1 Codificação CC Órgão'!J521</f>
        <v>A</v>
      </c>
      <c r="Q504">
        <f t="shared" si="14"/>
        <v>0</v>
      </c>
    </row>
    <row r="505" spans="1:17">
      <c r="A505" t="str">
        <f t="shared" si="15"/>
        <v>-</v>
      </c>
      <c r="C505" t="str">
        <f>IF('TAB 1 Codificação CC Órgão'!A522='TAB 1 Codificação CC Órgão'!$A$20,"-",'TAB 1 Codificação CC Órgão'!A522)</f>
        <v>-</v>
      </c>
      <c r="D505">
        <f>+'TAB 1 Codificação CC Órgão'!I522</f>
        <v>0</v>
      </c>
      <c r="E505" t="str">
        <f>+'TAB 1 Codificação CC Órgão'!K522</f>
        <v>-</v>
      </c>
      <c r="H505">
        <f>+'TAB 1 Codificação CC Órgão'!M523</f>
        <v>0</v>
      </c>
      <c r="I505">
        <f>+'TAB 1 Codificação CC Órgão'!L522</f>
        <v>0</v>
      </c>
      <c r="J505">
        <f>+'TAB 1 Codificação CC Órgão'!N522</f>
        <v>0</v>
      </c>
      <c r="K505">
        <f>+'TAB 1 Codificação CC Órgão'!O522</f>
        <v>0</v>
      </c>
      <c r="L505">
        <f>+'TAB 1 Codificação CC Órgão'!P522</f>
        <v>0</v>
      </c>
      <c r="M505">
        <f>+'TAB 1 Codificação CC Órgão'!Q522</f>
        <v>0</v>
      </c>
      <c r="P505" s="129" t="str">
        <f>+'TAB 1 Codificação CC Órgão'!J522</f>
        <v>A</v>
      </c>
      <c r="Q505">
        <f t="shared" si="14"/>
        <v>0</v>
      </c>
    </row>
    <row r="506" spans="1:17">
      <c r="A506" t="str">
        <f t="shared" si="15"/>
        <v>-</v>
      </c>
      <c r="C506" t="str">
        <f>IF('TAB 1 Codificação CC Órgão'!A523='TAB 1 Codificação CC Órgão'!$A$20,"-",'TAB 1 Codificação CC Órgão'!A523)</f>
        <v>-</v>
      </c>
      <c r="D506">
        <f>+'TAB 1 Codificação CC Órgão'!I523</f>
        <v>0</v>
      </c>
      <c r="E506" t="str">
        <f>+'TAB 1 Codificação CC Órgão'!K523</f>
        <v>-</v>
      </c>
      <c r="H506">
        <f>+'TAB 1 Codificação CC Órgão'!M524</f>
        <v>0</v>
      </c>
      <c r="I506">
        <f>+'TAB 1 Codificação CC Órgão'!L523</f>
        <v>0</v>
      </c>
      <c r="J506">
        <f>+'TAB 1 Codificação CC Órgão'!N523</f>
        <v>0</v>
      </c>
      <c r="K506">
        <f>+'TAB 1 Codificação CC Órgão'!O523</f>
        <v>0</v>
      </c>
      <c r="L506">
        <f>+'TAB 1 Codificação CC Órgão'!P523</f>
        <v>0</v>
      </c>
      <c r="M506">
        <f>+'TAB 1 Codificação CC Órgão'!Q523</f>
        <v>0</v>
      </c>
      <c r="P506" s="129" t="str">
        <f>+'TAB 1 Codificação CC Órgão'!J523</f>
        <v>A</v>
      </c>
      <c r="Q506">
        <f t="shared" si="14"/>
        <v>0</v>
      </c>
    </row>
    <row r="507" spans="1:17">
      <c r="A507" t="str">
        <f t="shared" si="15"/>
        <v>-</v>
      </c>
      <c r="C507" t="str">
        <f>IF('TAB 1 Codificação CC Órgão'!A524='TAB 1 Codificação CC Órgão'!$A$20,"-",'TAB 1 Codificação CC Órgão'!A524)</f>
        <v>-</v>
      </c>
      <c r="D507">
        <f>+'TAB 1 Codificação CC Órgão'!I524</f>
        <v>0</v>
      </c>
      <c r="E507" t="str">
        <f>+'TAB 1 Codificação CC Órgão'!K524</f>
        <v>-</v>
      </c>
      <c r="H507">
        <f>+'TAB 1 Codificação CC Órgão'!M525</f>
        <v>0</v>
      </c>
      <c r="I507">
        <f>+'TAB 1 Codificação CC Órgão'!L524</f>
        <v>0</v>
      </c>
      <c r="J507">
        <f>+'TAB 1 Codificação CC Órgão'!N524</f>
        <v>0</v>
      </c>
      <c r="K507">
        <f>+'TAB 1 Codificação CC Órgão'!O524</f>
        <v>0</v>
      </c>
      <c r="L507">
        <f>+'TAB 1 Codificação CC Órgão'!P524</f>
        <v>0</v>
      </c>
      <c r="M507">
        <f>+'TAB 1 Codificação CC Órgão'!Q524</f>
        <v>0</v>
      </c>
      <c r="P507" s="129" t="str">
        <f>+'TAB 1 Codificação CC Órgão'!J524</f>
        <v>A</v>
      </c>
      <c r="Q507">
        <f t="shared" si="14"/>
        <v>0</v>
      </c>
    </row>
    <row r="508" spans="1:17">
      <c r="A508" t="str">
        <f t="shared" si="15"/>
        <v>-</v>
      </c>
      <c r="C508" t="str">
        <f>IF('TAB 1 Codificação CC Órgão'!A525='TAB 1 Codificação CC Órgão'!$A$20,"-",'TAB 1 Codificação CC Órgão'!A525)</f>
        <v>-</v>
      </c>
      <c r="D508">
        <f>+'TAB 1 Codificação CC Órgão'!I525</f>
        <v>0</v>
      </c>
      <c r="E508" t="str">
        <f>+'TAB 1 Codificação CC Órgão'!K525</f>
        <v>-</v>
      </c>
      <c r="H508">
        <f>+'TAB 1 Codificação CC Órgão'!M526</f>
        <v>0</v>
      </c>
      <c r="I508">
        <f>+'TAB 1 Codificação CC Órgão'!L525</f>
        <v>0</v>
      </c>
      <c r="J508">
        <f>+'TAB 1 Codificação CC Órgão'!N525</f>
        <v>0</v>
      </c>
      <c r="K508">
        <f>+'TAB 1 Codificação CC Órgão'!O525</f>
        <v>0</v>
      </c>
      <c r="L508">
        <f>+'TAB 1 Codificação CC Órgão'!P525</f>
        <v>0</v>
      </c>
      <c r="M508">
        <f>+'TAB 1 Codificação CC Órgão'!Q525</f>
        <v>0</v>
      </c>
      <c r="P508" s="129" t="str">
        <f>+'TAB 1 Codificação CC Órgão'!J525</f>
        <v>A</v>
      </c>
      <c r="Q508">
        <f t="shared" si="14"/>
        <v>0</v>
      </c>
    </row>
    <row r="509" spans="1:17">
      <c r="A509" t="str">
        <f t="shared" si="15"/>
        <v>-</v>
      </c>
      <c r="C509" t="str">
        <f>IF('TAB 1 Codificação CC Órgão'!A526='TAB 1 Codificação CC Órgão'!$A$20,"-",'TAB 1 Codificação CC Órgão'!A526)</f>
        <v>-</v>
      </c>
      <c r="D509">
        <f>+'TAB 1 Codificação CC Órgão'!I526</f>
        <v>0</v>
      </c>
      <c r="E509" t="str">
        <f>+'TAB 1 Codificação CC Órgão'!K526</f>
        <v>-</v>
      </c>
      <c r="H509">
        <f>+'TAB 1 Codificação CC Órgão'!M527</f>
        <v>0</v>
      </c>
      <c r="I509">
        <f>+'TAB 1 Codificação CC Órgão'!L526</f>
        <v>0</v>
      </c>
      <c r="J509">
        <f>+'TAB 1 Codificação CC Órgão'!N526</f>
        <v>0</v>
      </c>
      <c r="K509">
        <f>+'TAB 1 Codificação CC Órgão'!O526</f>
        <v>0</v>
      </c>
      <c r="L509">
        <f>+'TAB 1 Codificação CC Órgão'!P526</f>
        <v>0</v>
      </c>
      <c r="M509">
        <f>+'TAB 1 Codificação CC Órgão'!Q526</f>
        <v>0</v>
      </c>
      <c r="P509" s="129" t="str">
        <f>+'TAB 1 Codificação CC Órgão'!J526</f>
        <v>A</v>
      </c>
      <c r="Q509">
        <f t="shared" si="14"/>
        <v>0</v>
      </c>
    </row>
    <row r="510" spans="1:17">
      <c r="A510" t="str">
        <f t="shared" si="15"/>
        <v>-</v>
      </c>
      <c r="C510" t="str">
        <f>IF('TAB 1 Codificação CC Órgão'!A527='TAB 1 Codificação CC Órgão'!$A$20,"-",'TAB 1 Codificação CC Órgão'!A527)</f>
        <v>-</v>
      </c>
      <c r="D510">
        <f>+'TAB 1 Codificação CC Órgão'!I527</f>
        <v>0</v>
      </c>
      <c r="E510" t="str">
        <f>+'TAB 1 Codificação CC Órgão'!K527</f>
        <v>-</v>
      </c>
      <c r="H510">
        <f>+'TAB 1 Codificação CC Órgão'!M528</f>
        <v>0</v>
      </c>
      <c r="I510">
        <f>+'TAB 1 Codificação CC Órgão'!L527</f>
        <v>0</v>
      </c>
      <c r="J510">
        <f>+'TAB 1 Codificação CC Órgão'!N527</f>
        <v>0</v>
      </c>
      <c r="K510">
        <f>+'TAB 1 Codificação CC Órgão'!O527</f>
        <v>0</v>
      </c>
      <c r="L510">
        <f>+'TAB 1 Codificação CC Órgão'!P527</f>
        <v>0</v>
      </c>
      <c r="M510">
        <f>+'TAB 1 Codificação CC Órgão'!Q527</f>
        <v>0</v>
      </c>
      <c r="P510" s="129" t="str">
        <f>+'TAB 1 Codificação CC Órgão'!J527</f>
        <v>A</v>
      </c>
      <c r="Q510">
        <f t="shared" si="14"/>
        <v>0</v>
      </c>
    </row>
    <row r="511" spans="1:17">
      <c r="A511" t="str">
        <f t="shared" si="15"/>
        <v>-</v>
      </c>
      <c r="C511" t="str">
        <f>IF('TAB 1 Codificação CC Órgão'!A528='TAB 1 Codificação CC Órgão'!$A$20,"-",'TAB 1 Codificação CC Órgão'!A528)</f>
        <v>-</v>
      </c>
      <c r="D511">
        <f>+'TAB 1 Codificação CC Órgão'!I528</f>
        <v>0</v>
      </c>
      <c r="E511" t="str">
        <f>+'TAB 1 Codificação CC Órgão'!K528</f>
        <v>-</v>
      </c>
      <c r="H511">
        <f>+'TAB 1 Codificação CC Órgão'!M529</f>
        <v>0</v>
      </c>
      <c r="I511">
        <f>+'TAB 1 Codificação CC Órgão'!L528</f>
        <v>0</v>
      </c>
      <c r="J511">
        <f>+'TAB 1 Codificação CC Órgão'!N528</f>
        <v>0</v>
      </c>
      <c r="K511">
        <f>+'TAB 1 Codificação CC Órgão'!O528</f>
        <v>0</v>
      </c>
      <c r="L511">
        <f>+'TAB 1 Codificação CC Órgão'!P528</f>
        <v>0</v>
      </c>
      <c r="M511">
        <f>+'TAB 1 Codificação CC Órgão'!Q528</f>
        <v>0</v>
      </c>
      <c r="P511" s="129" t="str">
        <f>+'TAB 1 Codificação CC Órgão'!J528</f>
        <v>A</v>
      </c>
      <c r="Q511">
        <f t="shared" si="14"/>
        <v>0</v>
      </c>
    </row>
    <row r="512" spans="1:17">
      <c r="A512" t="str">
        <f t="shared" si="15"/>
        <v>-</v>
      </c>
      <c r="C512" t="str">
        <f>IF('TAB 1 Codificação CC Órgão'!A529='TAB 1 Codificação CC Órgão'!$A$20,"-",'TAB 1 Codificação CC Órgão'!A529)</f>
        <v>-</v>
      </c>
      <c r="D512">
        <f>+'TAB 1 Codificação CC Órgão'!I529</f>
        <v>0</v>
      </c>
      <c r="E512" t="str">
        <f>+'TAB 1 Codificação CC Órgão'!K529</f>
        <v>-</v>
      </c>
      <c r="H512">
        <f>+'TAB 1 Codificação CC Órgão'!M530</f>
        <v>0</v>
      </c>
      <c r="I512">
        <f>+'TAB 1 Codificação CC Órgão'!L529</f>
        <v>0</v>
      </c>
      <c r="J512">
        <f>+'TAB 1 Codificação CC Órgão'!N529</f>
        <v>0</v>
      </c>
      <c r="K512">
        <f>+'TAB 1 Codificação CC Órgão'!O529</f>
        <v>0</v>
      </c>
      <c r="L512">
        <f>+'TAB 1 Codificação CC Órgão'!P529</f>
        <v>0</v>
      </c>
      <c r="M512">
        <f>+'TAB 1 Codificação CC Órgão'!Q529</f>
        <v>0</v>
      </c>
      <c r="P512" s="129" t="str">
        <f>+'TAB 1 Codificação CC Órgão'!J529</f>
        <v>A</v>
      </c>
      <c r="Q512">
        <f t="shared" si="14"/>
        <v>0</v>
      </c>
    </row>
    <row r="513" spans="1:17">
      <c r="A513" t="str">
        <f t="shared" si="15"/>
        <v>-</v>
      </c>
      <c r="C513" t="str">
        <f>IF('TAB 1 Codificação CC Órgão'!A530='TAB 1 Codificação CC Órgão'!$A$20,"-",'TAB 1 Codificação CC Órgão'!A530)</f>
        <v>-</v>
      </c>
      <c r="D513">
        <f>+'TAB 1 Codificação CC Órgão'!I530</f>
        <v>0</v>
      </c>
      <c r="E513" t="str">
        <f>+'TAB 1 Codificação CC Órgão'!K530</f>
        <v>-</v>
      </c>
      <c r="H513">
        <f>+'TAB 1 Codificação CC Órgão'!M531</f>
        <v>0</v>
      </c>
      <c r="I513">
        <f>+'TAB 1 Codificação CC Órgão'!L530</f>
        <v>0</v>
      </c>
      <c r="J513">
        <f>+'TAB 1 Codificação CC Órgão'!N530</f>
        <v>0</v>
      </c>
      <c r="K513">
        <f>+'TAB 1 Codificação CC Órgão'!O530</f>
        <v>0</v>
      </c>
      <c r="L513">
        <f>+'TAB 1 Codificação CC Órgão'!P530</f>
        <v>0</v>
      </c>
      <c r="M513">
        <f>+'TAB 1 Codificação CC Órgão'!Q530</f>
        <v>0</v>
      </c>
      <c r="P513" s="129" t="str">
        <f>+'TAB 1 Codificação CC Órgão'!J530</f>
        <v>A</v>
      </c>
      <c r="Q513">
        <f t="shared" si="14"/>
        <v>0</v>
      </c>
    </row>
    <row r="514" spans="1:17">
      <c r="A514" t="str">
        <f t="shared" si="15"/>
        <v>-</v>
      </c>
      <c r="C514" t="str">
        <f>IF('TAB 1 Codificação CC Órgão'!A531='TAB 1 Codificação CC Órgão'!$A$20,"-",'TAB 1 Codificação CC Órgão'!A531)</f>
        <v>-</v>
      </c>
      <c r="D514">
        <f>+'TAB 1 Codificação CC Órgão'!I531</f>
        <v>0</v>
      </c>
      <c r="E514" t="str">
        <f>+'TAB 1 Codificação CC Órgão'!K531</f>
        <v>-</v>
      </c>
      <c r="H514">
        <f>+'TAB 1 Codificação CC Órgão'!M532</f>
        <v>0</v>
      </c>
      <c r="I514">
        <f>+'TAB 1 Codificação CC Órgão'!L531</f>
        <v>0</v>
      </c>
      <c r="J514">
        <f>+'TAB 1 Codificação CC Órgão'!N531</f>
        <v>0</v>
      </c>
      <c r="K514">
        <f>+'TAB 1 Codificação CC Órgão'!O531</f>
        <v>0</v>
      </c>
      <c r="L514">
        <f>+'TAB 1 Codificação CC Órgão'!P531</f>
        <v>0</v>
      </c>
      <c r="M514">
        <f>+'TAB 1 Codificação CC Órgão'!Q531</f>
        <v>0</v>
      </c>
      <c r="P514" s="129" t="str">
        <f>+'TAB 1 Codificação CC Órgão'!J531</f>
        <v>A</v>
      </c>
      <c r="Q514">
        <f t="shared" si="14"/>
        <v>0</v>
      </c>
    </row>
    <row r="515" spans="1:17">
      <c r="A515" t="str">
        <f t="shared" si="15"/>
        <v>-</v>
      </c>
      <c r="C515" t="str">
        <f>IF('TAB 1 Codificação CC Órgão'!A532='TAB 1 Codificação CC Órgão'!$A$20,"-",'TAB 1 Codificação CC Órgão'!A532)</f>
        <v>-</v>
      </c>
      <c r="D515">
        <f>+'TAB 1 Codificação CC Órgão'!I532</f>
        <v>0</v>
      </c>
      <c r="E515" t="str">
        <f>+'TAB 1 Codificação CC Órgão'!K532</f>
        <v>-</v>
      </c>
      <c r="H515">
        <f>+'TAB 1 Codificação CC Órgão'!M533</f>
        <v>0</v>
      </c>
      <c r="I515">
        <f>+'TAB 1 Codificação CC Órgão'!L532</f>
        <v>0</v>
      </c>
      <c r="J515">
        <f>+'TAB 1 Codificação CC Órgão'!N532</f>
        <v>0</v>
      </c>
      <c r="K515">
        <f>+'TAB 1 Codificação CC Órgão'!O532</f>
        <v>0</v>
      </c>
      <c r="L515">
        <f>+'TAB 1 Codificação CC Órgão'!P532</f>
        <v>0</v>
      </c>
      <c r="M515">
        <f>+'TAB 1 Codificação CC Órgão'!Q532</f>
        <v>0</v>
      </c>
      <c r="P515" s="129" t="str">
        <f>+'TAB 1 Codificação CC Órgão'!J532</f>
        <v>A</v>
      </c>
      <c r="Q515">
        <f t="shared" ref="Q515:Q578" si="16">IF(P515="S",1,0)</f>
        <v>0</v>
      </c>
    </row>
    <row r="516" spans="1:17">
      <c r="A516" t="str">
        <f t="shared" ref="A516:A579" si="17">IF(C516="-","-",$A$2)</f>
        <v>-</v>
      </c>
      <c r="C516" t="str">
        <f>IF('TAB 1 Codificação CC Órgão'!A533='TAB 1 Codificação CC Órgão'!$A$20,"-",'TAB 1 Codificação CC Órgão'!A533)</f>
        <v>-</v>
      </c>
      <c r="D516">
        <f>+'TAB 1 Codificação CC Órgão'!I533</f>
        <v>0</v>
      </c>
      <c r="E516" t="str">
        <f>+'TAB 1 Codificação CC Órgão'!K533</f>
        <v>-</v>
      </c>
      <c r="H516">
        <f>+'TAB 1 Codificação CC Órgão'!M534</f>
        <v>0</v>
      </c>
      <c r="I516">
        <f>+'TAB 1 Codificação CC Órgão'!L533</f>
        <v>0</v>
      </c>
      <c r="J516">
        <f>+'TAB 1 Codificação CC Órgão'!N533</f>
        <v>0</v>
      </c>
      <c r="K516">
        <f>+'TAB 1 Codificação CC Órgão'!O533</f>
        <v>0</v>
      </c>
      <c r="L516">
        <f>+'TAB 1 Codificação CC Órgão'!P533</f>
        <v>0</v>
      </c>
      <c r="M516">
        <f>+'TAB 1 Codificação CC Órgão'!Q533</f>
        <v>0</v>
      </c>
      <c r="P516" s="129" t="str">
        <f>+'TAB 1 Codificação CC Órgão'!J533</f>
        <v>A</v>
      </c>
      <c r="Q516">
        <f t="shared" si="16"/>
        <v>0</v>
      </c>
    </row>
    <row r="517" spans="1:17">
      <c r="A517" t="str">
        <f t="shared" si="17"/>
        <v>-</v>
      </c>
      <c r="C517" t="str">
        <f>IF('TAB 1 Codificação CC Órgão'!A534='TAB 1 Codificação CC Órgão'!$A$20,"-",'TAB 1 Codificação CC Órgão'!A534)</f>
        <v>-</v>
      </c>
      <c r="D517">
        <f>+'TAB 1 Codificação CC Órgão'!I534</f>
        <v>0</v>
      </c>
      <c r="E517" t="str">
        <f>+'TAB 1 Codificação CC Órgão'!K534</f>
        <v>-</v>
      </c>
      <c r="H517">
        <f>+'TAB 1 Codificação CC Órgão'!M535</f>
        <v>0</v>
      </c>
      <c r="I517">
        <f>+'TAB 1 Codificação CC Órgão'!L534</f>
        <v>0</v>
      </c>
      <c r="J517">
        <f>+'TAB 1 Codificação CC Órgão'!N534</f>
        <v>0</v>
      </c>
      <c r="K517">
        <f>+'TAB 1 Codificação CC Órgão'!O534</f>
        <v>0</v>
      </c>
      <c r="L517">
        <f>+'TAB 1 Codificação CC Órgão'!P534</f>
        <v>0</v>
      </c>
      <c r="M517">
        <f>+'TAB 1 Codificação CC Órgão'!Q534</f>
        <v>0</v>
      </c>
      <c r="P517" s="129" t="str">
        <f>+'TAB 1 Codificação CC Órgão'!J534</f>
        <v>A</v>
      </c>
      <c r="Q517">
        <f t="shared" si="16"/>
        <v>0</v>
      </c>
    </row>
    <row r="518" spans="1:17">
      <c r="A518" t="str">
        <f t="shared" si="17"/>
        <v>-</v>
      </c>
      <c r="C518" t="str">
        <f>IF('TAB 1 Codificação CC Órgão'!A535='TAB 1 Codificação CC Órgão'!$A$20,"-",'TAB 1 Codificação CC Órgão'!A535)</f>
        <v>-</v>
      </c>
      <c r="D518">
        <f>+'TAB 1 Codificação CC Órgão'!I535</f>
        <v>0</v>
      </c>
      <c r="E518" t="str">
        <f>+'TAB 1 Codificação CC Órgão'!K535</f>
        <v>-</v>
      </c>
      <c r="H518">
        <f>+'TAB 1 Codificação CC Órgão'!M536</f>
        <v>0</v>
      </c>
      <c r="I518">
        <f>+'TAB 1 Codificação CC Órgão'!L535</f>
        <v>0</v>
      </c>
      <c r="J518">
        <f>+'TAB 1 Codificação CC Órgão'!N535</f>
        <v>0</v>
      </c>
      <c r="K518">
        <f>+'TAB 1 Codificação CC Órgão'!O535</f>
        <v>0</v>
      </c>
      <c r="L518">
        <f>+'TAB 1 Codificação CC Órgão'!P535</f>
        <v>0</v>
      </c>
      <c r="M518">
        <f>+'TAB 1 Codificação CC Órgão'!Q535</f>
        <v>0</v>
      </c>
      <c r="P518" s="129" t="str">
        <f>+'TAB 1 Codificação CC Órgão'!J535</f>
        <v>A</v>
      </c>
      <c r="Q518">
        <f t="shared" si="16"/>
        <v>0</v>
      </c>
    </row>
    <row r="519" spans="1:17">
      <c r="A519" t="str">
        <f t="shared" si="17"/>
        <v>-</v>
      </c>
      <c r="C519" t="str">
        <f>IF('TAB 1 Codificação CC Órgão'!A536='TAB 1 Codificação CC Órgão'!$A$20,"-",'TAB 1 Codificação CC Órgão'!A536)</f>
        <v>-</v>
      </c>
      <c r="D519">
        <f>+'TAB 1 Codificação CC Órgão'!I536</f>
        <v>0</v>
      </c>
      <c r="E519" t="str">
        <f>+'TAB 1 Codificação CC Órgão'!K536</f>
        <v>-</v>
      </c>
      <c r="H519">
        <f>+'TAB 1 Codificação CC Órgão'!M537</f>
        <v>0</v>
      </c>
      <c r="I519">
        <f>+'TAB 1 Codificação CC Órgão'!L536</f>
        <v>0</v>
      </c>
      <c r="J519">
        <f>+'TAB 1 Codificação CC Órgão'!N536</f>
        <v>0</v>
      </c>
      <c r="K519">
        <f>+'TAB 1 Codificação CC Órgão'!O536</f>
        <v>0</v>
      </c>
      <c r="L519">
        <f>+'TAB 1 Codificação CC Órgão'!P536</f>
        <v>0</v>
      </c>
      <c r="M519">
        <f>+'TAB 1 Codificação CC Órgão'!Q536</f>
        <v>0</v>
      </c>
      <c r="P519" s="129" t="str">
        <f>+'TAB 1 Codificação CC Órgão'!J536</f>
        <v>A</v>
      </c>
      <c r="Q519">
        <f t="shared" si="16"/>
        <v>0</v>
      </c>
    </row>
    <row r="520" spans="1:17">
      <c r="A520" t="str">
        <f t="shared" si="17"/>
        <v>-</v>
      </c>
      <c r="C520" t="str">
        <f>IF('TAB 1 Codificação CC Órgão'!A537='TAB 1 Codificação CC Órgão'!$A$20,"-",'TAB 1 Codificação CC Órgão'!A537)</f>
        <v>-</v>
      </c>
      <c r="D520">
        <f>+'TAB 1 Codificação CC Órgão'!I537</f>
        <v>0</v>
      </c>
      <c r="E520" t="str">
        <f>+'TAB 1 Codificação CC Órgão'!K537</f>
        <v>-</v>
      </c>
      <c r="H520">
        <f>+'TAB 1 Codificação CC Órgão'!M538</f>
        <v>0</v>
      </c>
      <c r="I520">
        <f>+'TAB 1 Codificação CC Órgão'!L537</f>
        <v>0</v>
      </c>
      <c r="J520">
        <f>+'TAB 1 Codificação CC Órgão'!N537</f>
        <v>0</v>
      </c>
      <c r="K520">
        <f>+'TAB 1 Codificação CC Órgão'!O537</f>
        <v>0</v>
      </c>
      <c r="L520">
        <f>+'TAB 1 Codificação CC Órgão'!P537</f>
        <v>0</v>
      </c>
      <c r="M520">
        <f>+'TAB 1 Codificação CC Órgão'!Q537</f>
        <v>0</v>
      </c>
      <c r="P520" s="129" t="str">
        <f>+'TAB 1 Codificação CC Órgão'!J537</f>
        <v>A</v>
      </c>
      <c r="Q520">
        <f t="shared" si="16"/>
        <v>0</v>
      </c>
    </row>
    <row r="521" spans="1:17">
      <c r="A521" t="str">
        <f t="shared" si="17"/>
        <v>-</v>
      </c>
      <c r="C521" t="str">
        <f>IF('TAB 1 Codificação CC Órgão'!A538='TAB 1 Codificação CC Órgão'!$A$20,"-",'TAB 1 Codificação CC Órgão'!A538)</f>
        <v>-</v>
      </c>
      <c r="D521">
        <f>+'TAB 1 Codificação CC Órgão'!I538</f>
        <v>0</v>
      </c>
      <c r="E521" t="str">
        <f>+'TAB 1 Codificação CC Órgão'!K538</f>
        <v>-</v>
      </c>
      <c r="H521">
        <f>+'TAB 1 Codificação CC Órgão'!M539</f>
        <v>0</v>
      </c>
      <c r="I521">
        <f>+'TAB 1 Codificação CC Órgão'!L538</f>
        <v>0</v>
      </c>
      <c r="J521">
        <f>+'TAB 1 Codificação CC Órgão'!N538</f>
        <v>0</v>
      </c>
      <c r="K521">
        <f>+'TAB 1 Codificação CC Órgão'!O538</f>
        <v>0</v>
      </c>
      <c r="L521">
        <f>+'TAB 1 Codificação CC Órgão'!P538</f>
        <v>0</v>
      </c>
      <c r="M521">
        <f>+'TAB 1 Codificação CC Órgão'!Q538</f>
        <v>0</v>
      </c>
      <c r="P521" s="129" t="str">
        <f>+'TAB 1 Codificação CC Órgão'!J538</f>
        <v>A</v>
      </c>
      <c r="Q521">
        <f t="shared" si="16"/>
        <v>0</v>
      </c>
    </row>
    <row r="522" spans="1:17">
      <c r="A522" t="str">
        <f t="shared" si="17"/>
        <v>-</v>
      </c>
      <c r="C522" t="str">
        <f>IF('TAB 1 Codificação CC Órgão'!A539='TAB 1 Codificação CC Órgão'!$A$20,"-",'TAB 1 Codificação CC Órgão'!A539)</f>
        <v>-</v>
      </c>
      <c r="D522">
        <f>+'TAB 1 Codificação CC Órgão'!I539</f>
        <v>0</v>
      </c>
      <c r="E522" t="str">
        <f>+'TAB 1 Codificação CC Órgão'!K539</f>
        <v>-</v>
      </c>
      <c r="H522">
        <f>+'TAB 1 Codificação CC Órgão'!M540</f>
        <v>0</v>
      </c>
      <c r="I522">
        <f>+'TAB 1 Codificação CC Órgão'!L539</f>
        <v>0</v>
      </c>
      <c r="J522">
        <f>+'TAB 1 Codificação CC Órgão'!N539</f>
        <v>0</v>
      </c>
      <c r="K522">
        <f>+'TAB 1 Codificação CC Órgão'!O539</f>
        <v>0</v>
      </c>
      <c r="L522">
        <f>+'TAB 1 Codificação CC Órgão'!P539</f>
        <v>0</v>
      </c>
      <c r="M522">
        <f>+'TAB 1 Codificação CC Órgão'!Q539</f>
        <v>0</v>
      </c>
      <c r="P522" s="129" t="str">
        <f>+'TAB 1 Codificação CC Órgão'!J539</f>
        <v>A</v>
      </c>
      <c r="Q522">
        <f t="shared" si="16"/>
        <v>0</v>
      </c>
    </row>
    <row r="523" spans="1:17">
      <c r="A523" t="str">
        <f t="shared" si="17"/>
        <v>-</v>
      </c>
      <c r="C523" t="str">
        <f>IF('TAB 1 Codificação CC Órgão'!A540='TAB 1 Codificação CC Órgão'!$A$20,"-",'TAB 1 Codificação CC Órgão'!A540)</f>
        <v>-</v>
      </c>
      <c r="D523">
        <f>+'TAB 1 Codificação CC Órgão'!I540</f>
        <v>0</v>
      </c>
      <c r="E523" t="str">
        <f>+'TAB 1 Codificação CC Órgão'!K540</f>
        <v>-</v>
      </c>
      <c r="H523">
        <f>+'TAB 1 Codificação CC Órgão'!M541</f>
        <v>0</v>
      </c>
      <c r="I523">
        <f>+'TAB 1 Codificação CC Órgão'!L540</f>
        <v>0</v>
      </c>
      <c r="J523">
        <f>+'TAB 1 Codificação CC Órgão'!N540</f>
        <v>0</v>
      </c>
      <c r="K523">
        <f>+'TAB 1 Codificação CC Órgão'!O540</f>
        <v>0</v>
      </c>
      <c r="L523">
        <f>+'TAB 1 Codificação CC Órgão'!P540</f>
        <v>0</v>
      </c>
      <c r="M523">
        <f>+'TAB 1 Codificação CC Órgão'!Q540</f>
        <v>0</v>
      </c>
      <c r="P523" s="129" t="str">
        <f>+'TAB 1 Codificação CC Órgão'!J540</f>
        <v>A</v>
      </c>
      <c r="Q523">
        <f t="shared" si="16"/>
        <v>0</v>
      </c>
    </row>
    <row r="524" spans="1:17">
      <c r="A524" t="str">
        <f t="shared" si="17"/>
        <v>-</v>
      </c>
      <c r="C524" t="str">
        <f>IF('TAB 1 Codificação CC Órgão'!A541='TAB 1 Codificação CC Órgão'!$A$20,"-",'TAB 1 Codificação CC Órgão'!A541)</f>
        <v>-</v>
      </c>
      <c r="D524">
        <f>+'TAB 1 Codificação CC Órgão'!I541</f>
        <v>0</v>
      </c>
      <c r="E524" t="str">
        <f>+'TAB 1 Codificação CC Órgão'!K541</f>
        <v>-</v>
      </c>
      <c r="H524">
        <f>+'TAB 1 Codificação CC Órgão'!M542</f>
        <v>0</v>
      </c>
      <c r="I524">
        <f>+'TAB 1 Codificação CC Órgão'!L541</f>
        <v>0</v>
      </c>
      <c r="J524">
        <f>+'TAB 1 Codificação CC Órgão'!N541</f>
        <v>0</v>
      </c>
      <c r="K524">
        <f>+'TAB 1 Codificação CC Órgão'!O541</f>
        <v>0</v>
      </c>
      <c r="L524">
        <f>+'TAB 1 Codificação CC Órgão'!P541</f>
        <v>0</v>
      </c>
      <c r="M524">
        <f>+'TAB 1 Codificação CC Órgão'!Q541</f>
        <v>0</v>
      </c>
      <c r="P524" s="129" t="str">
        <f>+'TAB 1 Codificação CC Órgão'!J541</f>
        <v>A</v>
      </c>
      <c r="Q524">
        <f t="shared" si="16"/>
        <v>0</v>
      </c>
    </row>
    <row r="525" spans="1:17">
      <c r="A525" t="str">
        <f t="shared" si="17"/>
        <v>-</v>
      </c>
      <c r="C525" t="str">
        <f>IF('TAB 1 Codificação CC Órgão'!A542='TAB 1 Codificação CC Órgão'!$A$20,"-",'TAB 1 Codificação CC Órgão'!A542)</f>
        <v>-</v>
      </c>
      <c r="D525">
        <f>+'TAB 1 Codificação CC Órgão'!I542</f>
        <v>0</v>
      </c>
      <c r="E525" t="str">
        <f>+'TAB 1 Codificação CC Órgão'!K542</f>
        <v>-</v>
      </c>
      <c r="H525">
        <f>+'TAB 1 Codificação CC Órgão'!M543</f>
        <v>0</v>
      </c>
      <c r="I525">
        <f>+'TAB 1 Codificação CC Órgão'!L542</f>
        <v>0</v>
      </c>
      <c r="J525">
        <f>+'TAB 1 Codificação CC Órgão'!N542</f>
        <v>0</v>
      </c>
      <c r="K525">
        <f>+'TAB 1 Codificação CC Órgão'!O542</f>
        <v>0</v>
      </c>
      <c r="L525">
        <f>+'TAB 1 Codificação CC Órgão'!P542</f>
        <v>0</v>
      </c>
      <c r="M525">
        <f>+'TAB 1 Codificação CC Órgão'!Q542</f>
        <v>0</v>
      </c>
      <c r="P525" s="129" t="str">
        <f>+'TAB 1 Codificação CC Órgão'!J542</f>
        <v>A</v>
      </c>
      <c r="Q525">
        <f t="shared" si="16"/>
        <v>0</v>
      </c>
    </row>
    <row r="526" spans="1:17">
      <c r="A526" t="str">
        <f t="shared" si="17"/>
        <v>-</v>
      </c>
      <c r="C526" t="str">
        <f>IF('TAB 1 Codificação CC Órgão'!A543='TAB 1 Codificação CC Órgão'!$A$20,"-",'TAB 1 Codificação CC Órgão'!A543)</f>
        <v>-</v>
      </c>
      <c r="D526">
        <f>+'TAB 1 Codificação CC Órgão'!I543</f>
        <v>0</v>
      </c>
      <c r="E526" t="str">
        <f>+'TAB 1 Codificação CC Órgão'!K543</f>
        <v>-</v>
      </c>
      <c r="H526">
        <f>+'TAB 1 Codificação CC Órgão'!M544</f>
        <v>0</v>
      </c>
      <c r="I526">
        <f>+'TAB 1 Codificação CC Órgão'!L543</f>
        <v>0</v>
      </c>
      <c r="J526">
        <f>+'TAB 1 Codificação CC Órgão'!N543</f>
        <v>0</v>
      </c>
      <c r="K526">
        <f>+'TAB 1 Codificação CC Órgão'!O543</f>
        <v>0</v>
      </c>
      <c r="L526">
        <f>+'TAB 1 Codificação CC Órgão'!P543</f>
        <v>0</v>
      </c>
      <c r="M526">
        <f>+'TAB 1 Codificação CC Órgão'!Q543</f>
        <v>0</v>
      </c>
      <c r="P526" s="129" t="str">
        <f>+'TAB 1 Codificação CC Órgão'!J543</f>
        <v>A</v>
      </c>
      <c r="Q526">
        <f t="shared" si="16"/>
        <v>0</v>
      </c>
    </row>
    <row r="527" spans="1:17">
      <c r="A527" t="str">
        <f t="shared" si="17"/>
        <v>-</v>
      </c>
      <c r="C527" t="str">
        <f>IF('TAB 1 Codificação CC Órgão'!A544='TAB 1 Codificação CC Órgão'!$A$20,"-",'TAB 1 Codificação CC Órgão'!A544)</f>
        <v>-</v>
      </c>
      <c r="D527">
        <f>+'TAB 1 Codificação CC Órgão'!I544</f>
        <v>0</v>
      </c>
      <c r="E527" t="str">
        <f>+'TAB 1 Codificação CC Órgão'!K544</f>
        <v>-</v>
      </c>
      <c r="H527">
        <f>+'TAB 1 Codificação CC Órgão'!M545</f>
        <v>0</v>
      </c>
      <c r="I527">
        <f>+'TAB 1 Codificação CC Órgão'!L544</f>
        <v>0</v>
      </c>
      <c r="J527">
        <f>+'TAB 1 Codificação CC Órgão'!N544</f>
        <v>0</v>
      </c>
      <c r="K527">
        <f>+'TAB 1 Codificação CC Órgão'!O544</f>
        <v>0</v>
      </c>
      <c r="L527">
        <f>+'TAB 1 Codificação CC Órgão'!P544</f>
        <v>0</v>
      </c>
      <c r="M527">
        <f>+'TAB 1 Codificação CC Órgão'!Q544</f>
        <v>0</v>
      </c>
      <c r="P527" s="129" t="str">
        <f>+'TAB 1 Codificação CC Órgão'!J544</f>
        <v>A</v>
      </c>
      <c r="Q527">
        <f t="shared" si="16"/>
        <v>0</v>
      </c>
    </row>
    <row r="528" spans="1:17">
      <c r="A528" t="str">
        <f t="shared" si="17"/>
        <v>-</v>
      </c>
      <c r="C528" t="str">
        <f>IF('TAB 1 Codificação CC Órgão'!A545='TAB 1 Codificação CC Órgão'!$A$20,"-",'TAB 1 Codificação CC Órgão'!A545)</f>
        <v>-</v>
      </c>
      <c r="D528">
        <f>+'TAB 1 Codificação CC Órgão'!I545</f>
        <v>0</v>
      </c>
      <c r="E528" t="str">
        <f>+'TAB 1 Codificação CC Órgão'!K545</f>
        <v>-</v>
      </c>
      <c r="H528">
        <f>+'TAB 1 Codificação CC Órgão'!M546</f>
        <v>0</v>
      </c>
      <c r="I528">
        <f>+'TAB 1 Codificação CC Órgão'!L545</f>
        <v>0</v>
      </c>
      <c r="J528">
        <f>+'TAB 1 Codificação CC Órgão'!N545</f>
        <v>0</v>
      </c>
      <c r="K528">
        <f>+'TAB 1 Codificação CC Órgão'!O545</f>
        <v>0</v>
      </c>
      <c r="L528">
        <f>+'TAB 1 Codificação CC Órgão'!P545</f>
        <v>0</v>
      </c>
      <c r="M528">
        <f>+'TAB 1 Codificação CC Órgão'!Q545</f>
        <v>0</v>
      </c>
      <c r="P528" s="129" t="str">
        <f>+'TAB 1 Codificação CC Órgão'!J545</f>
        <v>A</v>
      </c>
      <c r="Q528">
        <f t="shared" si="16"/>
        <v>0</v>
      </c>
    </row>
    <row r="529" spans="1:17">
      <c r="A529" t="str">
        <f t="shared" si="17"/>
        <v>-</v>
      </c>
      <c r="C529" t="str">
        <f>IF('TAB 1 Codificação CC Órgão'!A546='TAB 1 Codificação CC Órgão'!$A$20,"-",'TAB 1 Codificação CC Órgão'!A546)</f>
        <v>-</v>
      </c>
      <c r="D529">
        <f>+'TAB 1 Codificação CC Órgão'!I546</f>
        <v>0</v>
      </c>
      <c r="E529" t="str">
        <f>+'TAB 1 Codificação CC Órgão'!K546</f>
        <v>-</v>
      </c>
      <c r="H529">
        <f>+'TAB 1 Codificação CC Órgão'!M547</f>
        <v>0</v>
      </c>
      <c r="I529">
        <f>+'TAB 1 Codificação CC Órgão'!L546</f>
        <v>0</v>
      </c>
      <c r="J529">
        <f>+'TAB 1 Codificação CC Órgão'!N546</f>
        <v>0</v>
      </c>
      <c r="K529">
        <f>+'TAB 1 Codificação CC Órgão'!O546</f>
        <v>0</v>
      </c>
      <c r="L529">
        <f>+'TAB 1 Codificação CC Órgão'!P546</f>
        <v>0</v>
      </c>
      <c r="M529">
        <f>+'TAB 1 Codificação CC Órgão'!Q546</f>
        <v>0</v>
      </c>
      <c r="P529" s="129" t="str">
        <f>+'TAB 1 Codificação CC Órgão'!J546</f>
        <v>A</v>
      </c>
      <c r="Q529">
        <f t="shared" si="16"/>
        <v>0</v>
      </c>
    </row>
    <row r="530" spans="1:17">
      <c r="A530" t="str">
        <f t="shared" si="17"/>
        <v>-</v>
      </c>
      <c r="C530" t="str">
        <f>IF('TAB 1 Codificação CC Órgão'!A547='TAB 1 Codificação CC Órgão'!$A$20,"-",'TAB 1 Codificação CC Órgão'!A547)</f>
        <v>-</v>
      </c>
      <c r="D530">
        <f>+'TAB 1 Codificação CC Órgão'!I547</f>
        <v>0</v>
      </c>
      <c r="E530" t="str">
        <f>+'TAB 1 Codificação CC Órgão'!K547</f>
        <v>-</v>
      </c>
      <c r="H530">
        <f>+'TAB 1 Codificação CC Órgão'!M548</f>
        <v>0</v>
      </c>
      <c r="I530">
        <f>+'TAB 1 Codificação CC Órgão'!L547</f>
        <v>0</v>
      </c>
      <c r="J530">
        <f>+'TAB 1 Codificação CC Órgão'!N547</f>
        <v>0</v>
      </c>
      <c r="K530">
        <f>+'TAB 1 Codificação CC Órgão'!O547</f>
        <v>0</v>
      </c>
      <c r="L530">
        <f>+'TAB 1 Codificação CC Órgão'!P547</f>
        <v>0</v>
      </c>
      <c r="M530">
        <f>+'TAB 1 Codificação CC Órgão'!Q547</f>
        <v>0</v>
      </c>
      <c r="P530" s="129" t="str">
        <f>+'TAB 1 Codificação CC Órgão'!J547</f>
        <v>A</v>
      </c>
      <c r="Q530">
        <f t="shared" si="16"/>
        <v>0</v>
      </c>
    </row>
    <row r="531" spans="1:17">
      <c r="A531" t="str">
        <f t="shared" si="17"/>
        <v>-</v>
      </c>
      <c r="C531" t="str">
        <f>IF('TAB 1 Codificação CC Órgão'!A548='TAB 1 Codificação CC Órgão'!$A$20,"-",'TAB 1 Codificação CC Órgão'!A548)</f>
        <v>-</v>
      </c>
      <c r="D531">
        <f>+'TAB 1 Codificação CC Órgão'!I548</f>
        <v>0</v>
      </c>
      <c r="E531" t="str">
        <f>+'TAB 1 Codificação CC Órgão'!K548</f>
        <v>-</v>
      </c>
      <c r="H531">
        <f>+'TAB 1 Codificação CC Órgão'!M549</f>
        <v>0</v>
      </c>
      <c r="I531">
        <f>+'TAB 1 Codificação CC Órgão'!L548</f>
        <v>0</v>
      </c>
      <c r="J531">
        <f>+'TAB 1 Codificação CC Órgão'!N548</f>
        <v>0</v>
      </c>
      <c r="K531">
        <f>+'TAB 1 Codificação CC Órgão'!O548</f>
        <v>0</v>
      </c>
      <c r="L531">
        <f>+'TAB 1 Codificação CC Órgão'!P548</f>
        <v>0</v>
      </c>
      <c r="M531">
        <f>+'TAB 1 Codificação CC Órgão'!Q548</f>
        <v>0</v>
      </c>
      <c r="P531" s="129" t="str">
        <f>+'TAB 1 Codificação CC Órgão'!J548</f>
        <v>A</v>
      </c>
      <c r="Q531">
        <f t="shared" si="16"/>
        <v>0</v>
      </c>
    </row>
    <row r="532" spans="1:17">
      <c r="A532" t="str">
        <f t="shared" si="17"/>
        <v>-</v>
      </c>
      <c r="C532" t="str">
        <f>IF('TAB 1 Codificação CC Órgão'!A549='TAB 1 Codificação CC Órgão'!$A$20,"-",'TAB 1 Codificação CC Órgão'!A549)</f>
        <v>-</v>
      </c>
      <c r="D532">
        <f>+'TAB 1 Codificação CC Órgão'!I549</f>
        <v>0</v>
      </c>
      <c r="E532" t="str">
        <f>+'TAB 1 Codificação CC Órgão'!K549</f>
        <v>-</v>
      </c>
      <c r="H532">
        <f>+'TAB 1 Codificação CC Órgão'!M550</f>
        <v>0</v>
      </c>
      <c r="I532">
        <f>+'TAB 1 Codificação CC Órgão'!L549</f>
        <v>0</v>
      </c>
      <c r="J532">
        <f>+'TAB 1 Codificação CC Órgão'!N549</f>
        <v>0</v>
      </c>
      <c r="K532">
        <f>+'TAB 1 Codificação CC Órgão'!O549</f>
        <v>0</v>
      </c>
      <c r="L532">
        <f>+'TAB 1 Codificação CC Órgão'!P549</f>
        <v>0</v>
      </c>
      <c r="M532">
        <f>+'TAB 1 Codificação CC Órgão'!Q549</f>
        <v>0</v>
      </c>
      <c r="P532" s="129" t="str">
        <f>+'TAB 1 Codificação CC Órgão'!J549</f>
        <v>A</v>
      </c>
      <c r="Q532">
        <f t="shared" si="16"/>
        <v>0</v>
      </c>
    </row>
    <row r="533" spans="1:17">
      <c r="A533" t="str">
        <f t="shared" si="17"/>
        <v>-</v>
      </c>
      <c r="C533" t="str">
        <f>IF('TAB 1 Codificação CC Órgão'!A550='TAB 1 Codificação CC Órgão'!$A$20,"-",'TAB 1 Codificação CC Órgão'!A550)</f>
        <v>-</v>
      </c>
      <c r="D533">
        <f>+'TAB 1 Codificação CC Órgão'!I550</f>
        <v>0</v>
      </c>
      <c r="E533" t="str">
        <f>+'TAB 1 Codificação CC Órgão'!K550</f>
        <v>-</v>
      </c>
      <c r="H533">
        <f>+'TAB 1 Codificação CC Órgão'!M551</f>
        <v>0</v>
      </c>
      <c r="I533">
        <f>+'TAB 1 Codificação CC Órgão'!L550</f>
        <v>0</v>
      </c>
      <c r="J533">
        <f>+'TAB 1 Codificação CC Órgão'!N550</f>
        <v>0</v>
      </c>
      <c r="K533">
        <f>+'TAB 1 Codificação CC Órgão'!O550</f>
        <v>0</v>
      </c>
      <c r="L533">
        <f>+'TAB 1 Codificação CC Órgão'!P550</f>
        <v>0</v>
      </c>
      <c r="M533">
        <f>+'TAB 1 Codificação CC Órgão'!Q550</f>
        <v>0</v>
      </c>
      <c r="P533" s="129" t="str">
        <f>+'TAB 1 Codificação CC Órgão'!J550</f>
        <v>A</v>
      </c>
      <c r="Q533">
        <f t="shared" si="16"/>
        <v>0</v>
      </c>
    </row>
    <row r="534" spans="1:17">
      <c r="A534" t="str">
        <f t="shared" si="17"/>
        <v>-</v>
      </c>
      <c r="C534" t="str">
        <f>IF('TAB 1 Codificação CC Órgão'!A551='TAB 1 Codificação CC Órgão'!$A$20,"-",'TAB 1 Codificação CC Órgão'!A551)</f>
        <v>-</v>
      </c>
      <c r="D534">
        <f>+'TAB 1 Codificação CC Órgão'!I551</f>
        <v>0</v>
      </c>
      <c r="E534" t="str">
        <f>+'TAB 1 Codificação CC Órgão'!K551</f>
        <v>-</v>
      </c>
      <c r="H534">
        <f>+'TAB 1 Codificação CC Órgão'!M552</f>
        <v>0</v>
      </c>
      <c r="I534">
        <f>+'TAB 1 Codificação CC Órgão'!L551</f>
        <v>0</v>
      </c>
      <c r="J534">
        <f>+'TAB 1 Codificação CC Órgão'!N551</f>
        <v>0</v>
      </c>
      <c r="K534">
        <f>+'TAB 1 Codificação CC Órgão'!O551</f>
        <v>0</v>
      </c>
      <c r="L534">
        <f>+'TAB 1 Codificação CC Órgão'!P551</f>
        <v>0</v>
      </c>
      <c r="M534">
        <f>+'TAB 1 Codificação CC Órgão'!Q551</f>
        <v>0</v>
      </c>
      <c r="P534" s="129" t="str">
        <f>+'TAB 1 Codificação CC Órgão'!J551</f>
        <v>A</v>
      </c>
      <c r="Q534">
        <f t="shared" si="16"/>
        <v>0</v>
      </c>
    </row>
    <row r="535" spans="1:17">
      <c r="A535" t="str">
        <f t="shared" si="17"/>
        <v>-</v>
      </c>
      <c r="C535" t="str">
        <f>IF('TAB 1 Codificação CC Órgão'!A552='TAB 1 Codificação CC Órgão'!$A$20,"-",'TAB 1 Codificação CC Órgão'!A552)</f>
        <v>-</v>
      </c>
      <c r="D535">
        <f>+'TAB 1 Codificação CC Órgão'!I552</f>
        <v>0</v>
      </c>
      <c r="E535" t="str">
        <f>+'TAB 1 Codificação CC Órgão'!K552</f>
        <v>-</v>
      </c>
      <c r="H535">
        <f>+'TAB 1 Codificação CC Órgão'!M553</f>
        <v>0</v>
      </c>
      <c r="I535">
        <f>+'TAB 1 Codificação CC Órgão'!L552</f>
        <v>0</v>
      </c>
      <c r="J535">
        <f>+'TAB 1 Codificação CC Órgão'!N552</f>
        <v>0</v>
      </c>
      <c r="K535">
        <f>+'TAB 1 Codificação CC Órgão'!O552</f>
        <v>0</v>
      </c>
      <c r="L535">
        <f>+'TAB 1 Codificação CC Órgão'!P552</f>
        <v>0</v>
      </c>
      <c r="M535">
        <f>+'TAB 1 Codificação CC Órgão'!Q552</f>
        <v>0</v>
      </c>
      <c r="P535" s="129" t="str">
        <f>+'TAB 1 Codificação CC Órgão'!J552</f>
        <v>A</v>
      </c>
      <c r="Q535">
        <f t="shared" si="16"/>
        <v>0</v>
      </c>
    </row>
    <row r="536" spans="1:17">
      <c r="A536" t="str">
        <f t="shared" si="17"/>
        <v>-</v>
      </c>
      <c r="C536" t="str">
        <f>IF('TAB 1 Codificação CC Órgão'!A553='TAB 1 Codificação CC Órgão'!$A$20,"-",'TAB 1 Codificação CC Órgão'!A553)</f>
        <v>-</v>
      </c>
      <c r="D536">
        <f>+'TAB 1 Codificação CC Órgão'!I553</f>
        <v>0</v>
      </c>
      <c r="E536" t="str">
        <f>+'TAB 1 Codificação CC Órgão'!K553</f>
        <v>-</v>
      </c>
      <c r="H536">
        <f>+'TAB 1 Codificação CC Órgão'!M554</f>
        <v>0</v>
      </c>
      <c r="I536">
        <f>+'TAB 1 Codificação CC Órgão'!L553</f>
        <v>0</v>
      </c>
      <c r="J536">
        <f>+'TAB 1 Codificação CC Órgão'!N553</f>
        <v>0</v>
      </c>
      <c r="K536">
        <f>+'TAB 1 Codificação CC Órgão'!O553</f>
        <v>0</v>
      </c>
      <c r="L536">
        <f>+'TAB 1 Codificação CC Órgão'!P553</f>
        <v>0</v>
      </c>
      <c r="M536">
        <f>+'TAB 1 Codificação CC Órgão'!Q553</f>
        <v>0</v>
      </c>
      <c r="P536" s="129" t="str">
        <f>+'TAB 1 Codificação CC Órgão'!J553</f>
        <v>A</v>
      </c>
      <c r="Q536">
        <f t="shared" si="16"/>
        <v>0</v>
      </c>
    </row>
    <row r="537" spans="1:17">
      <c r="A537" t="str">
        <f t="shared" si="17"/>
        <v>-</v>
      </c>
      <c r="C537" t="str">
        <f>IF('TAB 1 Codificação CC Órgão'!A554='TAB 1 Codificação CC Órgão'!$A$20,"-",'TAB 1 Codificação CC Órgão'!A554)</f>
        <v>-</v>
      </c>
      <c r="D537">
        <f>+'TAB 1 Codificação CC Órgão'!I554</f>
        <v>0</v>
      </c>
      <c r="E537" t="str">
        <f>+'TAB 1 Codificação CC Órgão'!K554</f>
        <v>-</v>
      </c>
      <c r="H537">
        <f>+'TAB 1 Codificação CC Órgão'!M555</f>
        <v>0</v>
      </c>
      <c r="I537">
        <f>+'TAB 1 Codificação CC Órgão'!L554</f>
        <v>0</v>
      </c>
      <c r="J537">
        <f>+'TAB 1 Codificação CC Órgão'!N554</f>
        <v>0</v>
      </c>
      <c r="K537">
        <f>+'TAB 1 Codificação CC Órgão'!O554</f>
        <v>0</v>
      </c>
      <c r="L537">
        <f>+'TAB 1 Codificação CC Órgão'!P554</f>
        <v>0</v>
      </c>
      <c r="M537">
        <f>+'TAB 1 Codificação CC Órgão'!Q554</f>
        <v>0</v>
      </c>
      <c r="P537" s="129" t="str">
        <f>+'TAB 1 Codificação CC Órgão'!J554</f>
        <v>A</v>
      </c>
      <c r="Q537">
        <f t="shared" si="16"/>
        <v>0</v>
      </c>
    </row>
    <row r="538" spans="1:17">
      <c r="A538" t="str">
        <f t="shared" si="17"/>
        <v>-</v>
      </c>
      <c r="C538" t="str">
        <f>IF('TAB 1 Codificação CC Órgão'!A555='TAB 1 Codificação CC Órgão'!$A$20,"-",'TAB 1 Codificação CC Órgão'!A555)</f>
        <v>-</v>
      </c>
      <c r="D538">
        <f>+'TAB 1 Codificação CC Órgão'!I555</f>
        <v>0</v>
      </c>
      <c r="E538" t="str">
        <f>+'TAB 1 Codificação CC Órgão'!K555</f>
        <v>-</v>
      </c>
      <c r="H538">
        <f>+'TAB 1 Codificação CC Órgão'!M556</f>
        <v>0</v>
      </c>
      <c r="I538">
        <f>+'TAB 1 Codificação CC Órgão'!L555</f>
        <v>0</v>
      </c>
      <c r="J538">
        <f>+'TAB 1 Codificação CC Órgão'!N555</f>
        <v>0</v>
      </c>
      <c r="K538">
        <f>+'TAB 1 Codificação CC Órgão'!O555</f>
        <v>0</v>
      </c>
      <c r="L538">
        <f>+'TAB 1 Codificação CC Órgão'!P555</f>
        <v>0</v>
      </c>
      <c r="M538">
        <f>+'TAB 1 Codificação CC Órgão'!Q555</f>
        <v>0</v>
      </c>
      <c r="P538" s="129" t="str">
        <f>+'TAB 1 Codificação CC Órgão'!J555</f>
        <v>A</v>
      </c>
      <c r="Q538">
        <f t="shared" si="16"/>
        <v>0</v>
      </c>
    </row>
    <row r="539" spans="1:17">
      <c r="A539" t="str">
        <f t="shared" si="17"/>
        <v>-</v>
      </c>
      <c r="C539" t="str">
        <f>IF('TAB 1 Codificação CC Órgão'!A556='TAB 1 Codificação CC Órgão'!$A$20,"-",'TAB 1 Codificação CC Órgão'!A556)</f>
        <v>-</v>
      </c>
      <c r="D539">
        <f>+'TAB 1 Codificação CC Órgão'!I556</f>
        <v>0</v>
      </c>
      <c r="E539" t="str">
        <f>+'TAB 1 Codificação CC Órgão'!K556</f>
        <v>-</v>
      </c>
      <c r="H539">
        <f>+'TAB 1 Codificação CC Órgão'!M557</f>
        <v>0</v>
      </c>
      <c r="I539">
        <f>+'TAB 1 Codificação CC Órgão'!L556</f>
        <v>0</v>
      </c>
      <c r="J539">
        <f>+'TAB 1 Codificação CC Órgão'!N556</f>
        <v>0</v>
      </c>
      <c r="K539">
        <f>+'TAB 1 Codificação CC Órgão'!O556</f>
        <v>0</v>
      </c>
      <c r="L539">
        <f>+'TAB 1 Codificação CC Órgão'!P556</f>
        <v>0</v>
      </c>
      <c r="M539">
        <f>+'TAB 1 Codificação CC Órgão'!Q556</f>
        <v>0</v>
      </c>
      <c r="P539" s="129" t="str">
        <f>+'TAB 1 Codificação CC Órgão'!J556</f>
        <v>A</v>
      </c>
      <c r="Q539">
        <f t="shared" si="16"/>
        <v>0</v>
      </c>
    </row>
    <row r="540" spans="1:17">
      <c r="A540" t="str">
        <f t="shared" si="17"/>
        <v>-</v>
      </c>
      <c r="C540" t="str">
        <f>IF('TAB 1 Codificação CC Órgão'!A557='TAB 1 Codificação CC Órgão'!$A$20,"-",'TAB 1 Codificação CC Órgão'!A557)</f>
        <v>-</v>
      </c>
      <c r="D540">
        <f>+'TAB 1 Codificação CC Órgão'!I557</f>
        <v>0</v>
      </c>
      <c r="E540" t="str">
        <f>+'TAB 1 Codificação CC Órgão'!K557</f>
        <v>-</v>
      </c>
      <c r="H540">
        <f>+'TAB 1 Codificação CC Órgão'!M558</f>
        <v>0</v>
      </c>
      <c r="I540">
        <f>+'TAB 1 Codificação CC Órgão'!L557</f>
        <v>0</v>
      </c>
      <c r="J540">
        <f>+'TAB 1 Codificação CC Órgão'!N557</f>
        <v>0</v>
      </c>
      <c r="K540">
        <f>+'TAB 1 Codificação CC Órgão'!O557</f>
        <v>0</v>
      </c>
      <c r="L540">
        <f>+'TAB 1 Codificação CC Órgão'!P557</f>
        <v>0</v>
      </c>
      <c r="M540">
        <f>+'TAB 1 Codificação CC Órgão'!Q557</f>
        <v>0</v>
      </c>
      <c r="P540" s="129" t="str">
        <f>+'TAB 1 Codificação CC Órgão'!J557</f>
        <v>A</v>
      </c>
      <c r="Q540">
        <f t="shared" si="16"/>
        <v>0</v>
      </c>
    </row>
    <row r="541" spans="1:17">
      <c r="A541" t="str">
        <f t="shared" si="17"/>
        <v>-</v>
      </c>
      <c r="C541" t="str">
        <f>IF('TAB 1 Codificação CC Órgão'!A558='TAB 1 Codificação CC Órgão'!$A$20,"-",'TAB 1 Codificação CC Órgão'!A558)</f>
        <v>-</v>
      </c>
      <c r="D541">
        <f>+'TAB 1 Codificação CC Órgão'!I558</f>
        <v>0</v>
      </c>
      <c r="E541" t="str">
        <f>+'TAB 1 Codificação CC Órgão'!K558</f>
        <v>-</v>
      </c>
      <c r="H541">
        <f>+'TAB 1 Codificação CC Órgão'!M559</f>
        <v>0</v>
      </c>
      <c r="I541">
        <f>+'TAB 1 Codificação CC Órgão'!L558</f>
        <v>0</v>
      </c>
      <c r="J541">
        <f>+'TAB 1 Codificação CC Órgão'!N558</f>
        <v>0</v>
      </c>
      <c r="K541">
        <f>+'TAB 1 Codificação CC Órgão'!O558</f>
        <v>0</v>
      </c>
      <c r="L541">
        <f>+'TAB 1 Codificação CC Órgão'!P558</f>
        <v>0</v>
      </c>
      <c r="M541">
        <f>+'TAB 1 Codificação CC Órgão'!Q558</f>
        <v>0</v>
      </c>
      <c r="P541" s="129" t="str">
        <f>+'TAB 1 Codificação CC Órgão'!J558</f>
        <v>A</v>
      </c>
      <c r="Q541">
        <f t="shared" si="16"/>
        <v>0</v>
      </c>
    </row>
    <row r="542" spans="1:17">
      <c r="A542" t="str">
        <f t="shared" si="17"/>
        <v>-</v>
      </c>
      <c r="C542" t="str">
        <f>IF('TAB 1 Codificação CC Órgão'!A559='TAB 1 Codificação CC Órgão'!$A$20,"-",'TAB 1 Codificação CC Órgão'!A559)</f>
        <v>-</v>
      </c>
      <c r="D542">
        <f>+'TAB 1 Codificação CC Órgão'!I559</f>
        <v>0</v>
      </c>
      <c r="E542" t="str">
        <f>+'TAB 1 Codificação CC Órgão'!K559</f>
        <v>-</v>
      </c>
      <c r="H542">
        <f>+'TAB 1 Codificação CC Órgão'!M560</f>
        <v>0</v>
      </c>
      <c r="I542">
        <f>+'TAB 1 Codificação CC Órgão'!L559</f>
        <v>0</v>
      </c>
      <c r="J542">
        <f>+'TAB 1 Codificação CC Órgão'!N559</f>
        <v>0</v>
      </c>
      <c r="K542">
        <f>+'TAB 1 Codificação CC Órgão'!O559</f>
        <v>0</v>
      </c>
      <c r="L542">
        <f>+'TAB 1 Codificação CC Órgão'!P559</f>
        <v>0</v>
      </c>
      <c r="M542">
        <f>+'TAB 1 Codificação CC Órgão'!Q559</f>
        <v>0</v>
      </c>
      <c r="P542" s="129" t="str">
        <f>+'TAB 1 Codificação CC Órgão'!J559</f>
        <v>A</v>
      </c>
      <c r="Q542">
        <f t="shared" si="16"/>
        <v>0</v>
      </c>
    </row>
    <row r="543" spans="1:17">
      <c r="A543" t="str">
        <f t="shared" si="17"/>
        <v>-</v>
      </c>
      <c r="C543" t="str">
        <f>IF('TAB 1 Codificação CC Órgão'!A560='TAB 1 Codificação CC Órgão'!$A$20,"-",'TAB 1 Codificação CC Órgão'!A560)</f>
        <v>-</v>
      </c>
      <c r="D543">
        <f>+'TAB 1 Codificação CC Órgão'!I560</f>
        <v>0</v>
      </c>
      <c r="E543" t="str">
        <f>+'TAB 1 Codificação CC Órgão'!K560</f>
        <v>-</v>
      </c>
      <c r="H543">
        <f>+'TAB 1 Codificação CC Órgão'!M561</f>
        <v>0</v>
      </c>
      <c r="I543">
        <f>+'TAB 1 Codificação CC Órgão'!L560</f>
        <v>0</v>
      </c>
      <c r="J543">
        <f>+'TAB 1 Codificação CC Órgão'!N560</f>
        <v>0</v>
      </c>
      <c r="K543">
        <f>+'TAB 1 Codificação CC Órgão'!O560</f>
        <v>0</v>
      </c>
      <c r="L543">
        <f>+'TAB 1 Codificação CC Órgão'!P560</f>
        <v>0</v>
      </c>
      <c r="M543">
        <f>+'TAB 1 Codificação CC Órgão'!Q560</f>
        <v>0</v>
      </c>
      <c r="P543" s="129" t="str">
        <f>+'TAB 1 Codificação CC Órgão'!J560</f>
        <v>A</v>
      </c>
      <c r="Q543">
        <f t="shared" si="16"/>
        <v>0</v>
      </c>
    </row>
    <row r="544" spans="1:17">
      <c r="A544" t="str">
        <f t="shared" si="17"/>
        <v>-</v>
      </c>
      <c r="C544" t="str">
        <f>IF('TAB 1 Codificação CC Órgão'!A561='TAB 1 Codificação CC Órgão'!$A$20,"-",'TAB 1 Codificação CC Órgão'!A561)</f>
        <v>-</v>
      </c>
      <c r="D544">
        <f>+'TAB 1 Codificação CC Órgão'!I561</f>
        <v>0</v>
      </c>
      <c r="E544" t="str">
        <f>+'TAB 1 Codificação CC Órgão'!K561</f>
        <v>-</v>
      </c>
      <c r="H544">
        <f>+'TAB 1 Codificação CC Órgão'!M562</f>
        <v>0</v>
      </c>
      <c r="I544">
        <f>+'TAB 1 Codificação CC Órgão'!L561</f>
        <v>0</v>
      </c>
      <c r="J544">
        <f>+'TAB 1 Codificação CC Órgão'!N561</f>
        <v>0</v>
      </c>
      <c r="K544">
        <f>+'TAB 1 Codificação CC Órgão'!O561</f>
        <v>0</v>
      </c>
      <c r="L544">
        <f>+'TAB 1 Codificação CC Órgão'!P561</f>
        <v>0</v>
      </c>
      <c r="M544">
        <f>+'TAB 1 Codificação CC Órgão'!Q561</f>
        <v>0</v>
      </c>
      <c r="P544" s="129" t="str">
        <f>+'TAB 1 Codificação CC Órgão'!J561</f>
        <v>A</v>
      </c>
      <c r="Q544">
        <f t="shared" si="16"/>
        <v>0</v>
      </c>
    </row>
    <row r="545" spans="1:17">
      <c r="A545" t="str">
        <f t="shared" si="17"/>
        <v>-</v>
      </c>
      <c r="C545" t="str">
        <f>IF('TAB 1 Codificação CC Órgão'!A562='TAB 1 Codificação CC Órgão'!$A$20,"-",'TAB 1 Codificação CC Órgão'!A562)</f>
        <v>-</v>
      </c>
      <c r="D545">
        <f>+'TAB 1 Codificação CC Órgão'!I562</f>
        <v>0</v>
      </c>
      <c r="E545" t="str">
        <f>+'TAB 1 Codificação CC Órgão'!K562</f>
        <v>-</v>
      </c>
      <c r="H545">
        <f>+'TAB 1 Codificação CC Órgão'!M563</f>
        <v>0</v>
      </c>
      <c r="I545">
        <f>+'TAB 1 Codificação CC Órgão'!L562</f>
        <v>0</v>
      </c>
      <c r="J545">
        <f>+'TAB 1 Codificação CC Órgão'!N562</f>
        <v>0</v>
      </c>
      <c r="K545">
        <f>+'TAB 1 Codificação CC Órgão'!O562</f>
        <v>0</v>
      </c>
      <c r="L545">
        <f>+'TAB 1 Codificação CC Órgão'!P562</f>
        <v>0</v>
      </c>
      <c r="M545">
        <f>+'TAB 1 Codificação CC Órgão'!Q562</f>
        <v>0</v>
      </c>
      <c r="P545" s="129" t="str">
        <f>+'TAB 1 Codificação CC Órgão'!J562</f>
        <v>A</v>
      </c>
      <c r="Q545">
        <f t="shared" si="16"/>
        <v>0</v>
      </c>
    </row>
    <row r="546" spans="1:17">
      <c r="A546" t="str">
        <f t="shared" si="17"/>
        <v>-</v>
      </c>
      <c r="C546" t="str">
        <f>IF('TAB 1 Codificação CC Órgão'!A563='TAB 1 Codificação CC Órgão'!$A$20,"-",'TAB 1 Codificação CC Órgão'!A563)</f>
        <v>-</v>
      </c>
      <c r="D546">
        <f>+'TAB 1 Codificação CC Órgão'!I563</f>
        <v>0</v>
      </c>
      <c r="E546" t="str">
        <f>+'TAB 1 Codificação CC Órgão'!K563</f>
        <v>-</v>
      </c>
      <c r="H546">
        <f>+'TAB 1 Codificação CC Órgão'!M564</f>
        <v>0</v>
      </c>
      <c r="I546">
        <f>+'TAB 1 Codificação CC Órgão'!L563</f>
        <v>0</v>
      </c>
      <c r="J546">
        <f>+'TAB 1 Codificação CC Órgão'!N563</f>
        <v>0</v>
      </c>
      <c r="K546">
        <f>+'TAB 1 Codificação CC Órgão'!O563</f>
        <v>0</v>
      </c>
      <c r="L546">
        <f>+'TAB 1 Codificação CC Órgão'!P563</f>
        <v>0</v>
      </c>
      <c r="M546">
        <f>+'TAB 1 Codificação CC Órgão'!Q563</f>
        <v>0</v>
      </c>
      <c r="P546" s="129" t="str">
        <f>+'TAB 1 Codificação CC Órgão'!J563</f>
        <v>A</v>
      </c>
      <c r="Q546">
        <f t="shared" si="16"/>
        <v>0</v>
      </c>
    </row>
    <row r="547" spans="1:17">
      <c r="A547" t="str">
        <f t="shared" si="17"/>
        <v>-</v>
      </c>
      <c r="C547" t="str">
        <f>IF('TAB 1 Codificação CC Órgão'!A564='TAB 1 Codificação CC Órgão'!$A$20,"-",'TAB 1 Codificação CC Órgão'!A564)</f>
        <v>-</v>
      </c>
      <c r="D547">
        <f>+'TAB 1 Codificação CC Órgão'!I564</f>
        <v>0</v>
      </c>
      <c r="E547" t="str">
        <f>+'TAB 1 Codificação CC Órgão'!K564</f>
        <v>-</v>
      </c>
      <c r="H547">
        <f>+'TAB 1 Codificação CC Órgão'!M565</f>
        <v>0</v>
      </c>
      <c r="I547">
        <f>+'TAB 1 Codificação CC Órgão'!L564</f>
        <v>0</v>
      </c>
      <c r="J547">
        <f>+'TAB 1 Codificação CC Órgão'!N564</f>
        <v>0</v>
      </c>
      <c r="K547">
        <f>+'TAB 1 Codificação CC Órgão'!O564</f>
        <v>0</v>
      </c>
      <c r="L547">
        <f>+'TAB 1 Codificação CC Órgão'!P564</f>
        <v>0</v>
      </c>
      <c r="M547">
        <f>+'TAB 1 Codificação CC Órgão'!Q564</f>
        <v>0</v>
      </c>
      <c r="P547" s="129" t="str">
        <f>+'TAB 1 Codificação CC Órgão'!J564</f>
        <v>A</v>
      </c>
      <c r="Q547">
        <f t="shared" si="16"/>
        <v>0</v>
      </c>
    </row>
    <row r="548" spans="1:17">
      <c r="A548" t="str">
        <f t="shared" si="17"/>
        <v>-</v>
      </c>
      <c r="C548" t="str">
        <f>IF('TAB 1 Codificação CC Órgão'!A565='TAB 1 Codificação CC Órgão'!$A$20,"-",'TAB 1 Codificação CC Órgão'!A565)</f>
        <v>-</v>
      </c>
      <c r="D548">
        <f>+'TAB 1 Codificação CC Órgão'!I565</f>
        <v>0</v>
      </c>
      <c r="E548" t="str">
        <f>+'TAB 1 Codificação CC Órgão'!K565</f>
        <v>-</v>
      </c>
      <c r="H548">
        <f>+'TAB 1 Codificação CC Órgão'!M566</f>
        <v>0</v>
      </c>
      <c r="I548">
        <f>+'TAB 1 Codificação CC Órgão'!L565</f>
        <v>0</v>
      </c>
      <c r="J548">
        <f>+'TAB 1 Codificação CC Órgão'!N565</f>
        <v>0</v>
      </c>
      <c r="K548">
        <f>+'TAB 1 Codificação CC Órgão'!O565</f>
        <v>0</v>
      </c>
      <c r="L548">
        <f>+'TAB 1 Codificação CC Órgão'!P565</f>
        <v>0</v>
      </c>
      <c r="M548">
        <f>+'TAB 1 Codificação CC Órgão'!Q565</f>
        <v>0</v>
      </c>
      <c r="P548" s="129" t="str">
        <f>+'TAB 1 Codificação CC Órgão'!J565</f>
        <v>A</v>
      </c>
      <c r="Q548">
        <f t="shared" si="16"/>
        <v>0</v>
      </c>
    </row>
    <row r="549" spans="1:17">
      <c r="A549" t="str">
        <f t="shared" si="17"/>
        <v>-</v>
      </c>
      <c r="C549" t="str">
        <f>IF('TAB 1 Codificação CC Órgão'!A566='TAB 1 Codificação CC Órgão'!$A$20,"-",'TAB 1 Codificação CC Órgão'!A566)</f>
        <v>-</v>
      </c>
      <c r="D549">
        <f>+'TAB 1 Codificação CC Órgão'!I566</f>
        <v>0</v>
      </c>
      <c r="E549" t="str">
        <f>+'TAB 1 Codificação CC Órgão'!K566</f>
        <v>-</v>
      </c>
      <c r="H549">
        <f>+'TAB 1 Codificação CC Órgão'!M567</f>
        <v>0</v>
      </c>
      <c r="I549">
        <f>+'TAB 1 Codificação CC Órgão'!L566</f>
        <v>0</v>
      </c>
      <c r="J549">
        <f>+'TAB 1 Codificação CC Órgão'!N566</f>
        <v>0</v>
      </c>
      <c r="K549">
        <f>+'TAB 1 Codificação CC Órgão'!O566</f>
        <v>0</v>
      </c>
      <c r="L549">
        <f>+'TAB 1 Codificação CC Órgão'!P566</f>
        <v>0</v>
      </c>
      <c r="M549">
        <f>+'TAB 1 Codificação CC Órgão'!Q566</f>
        <v>0</v>
      </c>
      <c r="P549" s="129" t="str">
        <f>+'TAB 1 Codificação CC Órgão'!J566</f>
        <v>A</v>
      </c>
      <c r="Q549">
        <f t="shared" si="16"/>
        <v>0</v>
      </c>
    </row>
    <row r="550" spans="1:17">
      <c r="A550" t="str">
        <f t="shared" si="17"/>
        <v>-</v>
      </c>
      <c r="C550" t="str">
        <f>IF('TAB 1 Codificação CC Órgão'!A567='TAB 1 Codificação CC Órgão'!$A$20,"-",'TAB 1 Codificação CC Órgão'!A567)</f>
        <v>-</v>
      </c>
      <c r="D550">
        <f>+'TAB 1 Codificação CC Órgão'!I567</f>
        <v>0</v>
      </c>
      <c r="E550" t="str">
        <f>+'TAB 1 Codificação CC Órgão'!K567</f>
        <v>-</v>
      </c>
      <c r="H550">
        <f>+'TAB 1 Codificação CC Órgão'!M568</f>
        <v>0</v>
      </c>
      <c r="I550">
        <f>+'TAB 1 Codificação CC Órgão'!L567</f>
        <v>0</v>
      </c>
      <c r="J550">
        <f>+'TAB 1 Codificação CC Órgão'!N567</f>
        <v>0</v>
      </c>
      <c r="K550">
        <f>+'TAB 1 Codificação CC Órgão'!O567</f>
        <v>0</v>
      </c>
      <c r="L550">
        <f>+'TAB 1 Codificação CC Órgão'!P567</f>
        <v>0</v>
      </c>
      <c r="M550">
        <f>+'TAB 1 Codificação CC Órgão'!Q567</f>
        <v>0</v>
      </c>
      <c r="P550" s="129" t="str">
        <f>+'TAB 1 Codificação CC Órgão'!J567</f>
        <v>A</v>
      </c>
      <c r="Q550">
        <f t="shared" si="16"/>
        <v>0</v>
      </c>
    </row>
    <row r="551" spans="1:17">
      <c r="A551" t="str">
        <f t="shared" si="17"/>
        <v>-</v>
      </c>
      <c r="C551" t="str">
        <f>IF('TAB 1 Codificação CC Órgão'!A568='TAB 1 Codificação CC Órgão'!$A$20,"-",'TAB 1 Codificação CC Órgão'!A568)</f>
        <v>-</v>
      </c>
      <c r="D551">
        <f>+'TAB 1 Codificação CC Órgão'!I568</f>
        <v>0</v>
      </c>
      <c r="E551" t="str">
        <f>+'TAB 1 Codificação CC Órgão'!K568</f>
        <v>-</v>
      </c>
      <c r="H551">
        <f>+'TAB 1 Codificação CC Órgão'!M569</f>
        <v>0</v>
      </c>
      <c r="I551">
        <f>+'TAB 1 Codificação CC Órgão'!L568</f>
        <v>0</v>
      </c>
      <c r="J551">
        <f>+'TAB 1 Codificação CC Órgão'!N568</f>
        <v>0</v>
      </c>
      <c r="K551">
        <f>+'TAB 1 Codificação CC Órgão'!O568</f>
        <v>0</v>
      </c>
      <c r="L551">
        <f>+'TAB 1 Codificação CC Órgão'!P568</f>
        <v>0</v>
      </c>
      <c r="M551">
        <f>+'TAB 1 Codificação CC Órgão'!Q568</f>
        <v>0</v>
      </c>
      <c r="P551" s="129" t="str">
        <f>+'TAB 1 Codificação CC Órgão'!J568</f>
        <v>A</v>
      </c>
      <c r="Q551">
        <f t="shared" si="16"/>
        <v>0</v>
      </c>
    </row>
    <row r="552" spans="1:17">
      <c r="A552" t="str">
        <f t="shared" si="17"/>
        <v>-</v>
      </c>
      <c r="C552" t="str">
        <f>IF('TAB 1 Codificação CC Órgão'!A569='TAB 1 Codificação CC Órgão'!$A$20,"-",'TAB 1 Codificação CC Órgão'!A569)</f>
        <v>-</v>
      </c>
      <c r="D552">
        <f>+'TAB 1 Codificação CC Órgão'!I569</f>
        <v>0</v>
      </c>
      <c r="E552" t="str">
        <f>+'TAB 1 Codificação CC Órgão'!K569</f>
        <v>-</v>
      </c>
      <c r="H552">
        <f>+'TAB 1 Codificação CC Órgão'!M570</f>
        <v>0</v>
      </c>
      <c r="I552">
        <f>+'TAB 1 Codificação CC Órgão'!L569</f>
        <v>0</v>
      </c>
      <c r="J552">
        <f>+'TAB 1 Codificação CC Órgão'!N569</f>
        <v>0</v>
      </c>
      <c r="K552">
        <f>+'TAB 1 Codificação CC Órgão'!O569</f>
        <v>0</v>
      </c>
      <c r="L552">
        <f>+'TAB 1 Codificação CC Órgão'!P569</f>
        <v>0</v>
      </c>
      <c r="M552">
        <f>+'TAB 1 Codificação CC Órgão'!Q569</f>
        <v>0</v>
      </c>
      <c r="P552" s="129" t="str">
        <f>+'TAB 1 Codificação CC Órgão'!J569</f>
        <v>A</v>
      </c>
      <c r="Q552">
        <f t="shared" si="16"/>
        <v>0</v>
      </c>
    </row>
    <row r="553" spans="1:17">
      <c r="A553" t="str">
        <f t="shared" si="17"/>
        <v>-</v>
      </c>
      <c r="C553" t="str">
        <f>IF('TAB 1 Codificação CC Órgão'!A570='TAB 1 Codificação CC Órgão'!$A$20,"-",'TAB 1 Codificação CC Órgão'!A570)</f>
        <v>-</v>
      </c>
      <c r="D553">
        <f>+'TAB 1 Codificação CC Órgão'!I570</f>
        <v>0</v>
      </c>
      <c r="E553" t="str">
        <f>+'TAB 1 Codificação CC Órgão'!K570</f>
        <v>-</v>
      </c>
      <c r="H553">
        <f>+'TAB 1 Codificação CC Órgão'!M571</f>
        <v>0</v>
      </c>
      <c r="I553">
        <f>+'TAB 1 Codificação CC Órgão'!L570</f>
        <v>0</v>
      </c>
      <c r="J553">
        <f>+'TAB 1 Codificação CC Órgão'!N570</f>
        <v>0</v>
      </c>
      <c r="K553">
        <f>+'TAB 1 Codificação CC Órgão'!O570</f>
        <v>0</v>
      </c>
      <c r="L553">
        <f>+'TAB 1 Codificação CC Órgão'!P570</f>
        <v>0</v>
      </c>
      <c r="M553">
        <f>+'TAB 1 Codificação CC Órgão'!Q570</f>
        <v>0</v>
      </c>
      <c r="P553" s="129" t="str">
        <f>+'TAB 1 Codificação CC Órgão'!J570</f>
        <v>A</v>
      </c>
      <c r="Q553">
        <f t="shared" si="16"/>
        <v>0</v>
      </c>
    </row>
    <row r="554" spans="1:17">
      <c r="A554" t="str">
        <f t="shared" si="17"/>
        <v>-</v>
      </c>
      <c r="C554" t="str">
        <f>IF('TAB 1 Codificação CC Órgão'!A571='TAB 1 Codificação CC Órgão'!$A$20,"-",'TAB 1 Codificação CC Órgão'!A571)</f>
        <v>-</v>
      </c>
      <c r="D554">
        <f>+'TAB 1 Codificação CC Órgão'!I571</f>
        <v>0</v>
      </c>
      <c r="E554" t="str">
        <f>+'TAB 1 Codificação CC Órgão'!K571</f>
        <v>-</v>
      </c>
      <c r="H554">
        <f>+'TAB 1 Codificação CC Órgão'!M572</f>
        <v>0</v>
      </c>
      <c r="I554">
        <f>+'TAB 1 Codificação CC Órgão'!L571</f>
        <v>0</v>
      </c>
      <c r="J554">
        <f>+'TAB 1 Codificação CC Órgão'!N571</f>
        <v>0</v>
      </c>
      <c r="K554">
        <f>+'TAB 1 Codificação CC Órgão'!O571</f>
        <v>0</v>
      </c>
      <c r="L554">
        <f>+'TAB 1 Codificação CC Órgão'!P571</f>
        <v>0</v>
      </c>
      <c r="M554">
        <f>+'TAB 1 Codificação CC Órgão'!Q571</f>
        <v>0</v>
      </c>
      <c r="P554" s="129" t="str">
        <f>+'TAB 1 Codificação CC Órgão'!J571</f>
        <v>A</v>
      </c>
      <c r="Q554">
        <f t="shared" si="16"/>
        <v>0</v>
      </c>
    </row>
    <row r="555" spans="1:17">
      <c r="A555" t="str">
        <f t="shared" si="17"/>
        <v>-</v>
      </c>
      <c r="C555" t="str">
        <f>IF('TAB 1 Codificação CC Órgão'!A572='TAB 1 Codificação CC Órgão'!$A$20,"-",'TAB 1 Codificação CC Órgão'!A572)</f>
        <v>-</v>
      </c>
      <c r="D555">
        <f>+'TAB 1 Codificação CC Órgão'!I572</f>
        <v>0</v>
      </c>
      <c r="E555" t="str">
        <f>+'TAB 1 Codificação CC Órgão'!K572</f>
        <v>-</v>
      </c>
      <c r="H555">
        <f>+'TAB 1 Codificação CC Órgão'!M573</f>
        <v>0</v>
      </c>
      <c r="I555">
        <f>+'TAB 1 Codificação CC Órgão'!L572</f>
        <v>0</v>
      </c>
      <c r="J555">
        <f>+'TAB 1 Codificação CC Órgão'!N572</f>
        <v>0</v>
      </c>
      <c r="K555">
        <f>+'TAB 1 Codificação CC Órgão'!O572</f>
        <v>0</v>
      </c>
      <c r="L555">
        <f>+'TAB 1 Codificação CC Órgão'!P572</f>
        <v>0</v>
      </c>
      <c r="M555">
        <f>+'TAB 1 Codificação CC Órgão'!Q572</f>
        <v>0</v>
      </c>
      <c r="P555" s="129" t="str">
        <f>+'TAB 1 Codificação CC Órgão'!J572</f>
        <v>A</v>
      </c>
      <c r="Q555">
        <f t="shared" si="16"/>
        <v>0</v>
      </c>
    </row>
    <row r="556" spans="1:17">
      <c r="A556" t="str">
        <f t="shared" si="17"/>
        <v>-</v>
      </c>
      <c r="C556" t="str">
        <f>IF('TAB 1 Codificação CC Órgão'!A573='TAB 1 Codificação CC Órgão'!$A$20,"-",'TAB 1 Codificação CC Órgão'!A573)</f>
        <v>-</v>
      </c>
      <c r="D556">
        <f>+'TAB 1 Codificação CC Órgão'!I573</f>
        <v>0</v>
      </c>
      <c r="E556" t="str">
        <f>+'TAB 1 Codificação CC Órgão'!K573</f>
        <v>-</v>
      </c>
      <c r="H556">
        <f>+'TAB 1 Codificação CC Órgão'!M574</f>
        <v>0</v>
      </c>
      <c r="I556">
        <f>+'TAB 1 Codificação CC Órgão'!L573</f>
        <v>0</v>
      </c>
      <c r="J556">
        <f>+'TAB 1 Codificação CC Órgão'!N573</f>
        <v>0</v>
      </c>
      <c r="K556">
        <f>+'TAB 1 Codificação CC Órgão'!O573</f>
        <v>0</v>
      </c>
      <c r="L556">
        <f>+'TAB 1 Codificação CC Órgão'!P573</f>
        <v>0</v>
      </c>
      <c r="M556">
        <f>+'TAB 1 Codificação CC Órgão'!Q573</f>
        <v>0</v>
      </c>
      <c r="P556" s="129" t="str">
        <f>+'TAB 1 Codificação CC Órgão'!J573</f>
        <v>A</v>
      </c>
      <c r="Q556">
        <f t="shared" si="16"/>
        <v>0</v>
      </c>
    </row>
    <row r="557" spans="1:17">
      <c r="A557" t="str">
        <f t="shared" si="17"/>
        <v>-</v>
      </c>
      <c r="C557" t="str">
        <f>IF('TAB 1 Codificação CC Órgão'!A574='TAB 1 Codificação CC Órgão'!$A$20,"-",'TAB 1 Codificação CC Órgão'!A574)</f>
        <v>-</v>
      </c>
      <c r="D557">
        <f>+'TAB 1 Codificação CC Órgão'!I574</f>
        <v>0</v>
      </c>
      <c r="E557" t="str">
        <f>+'TAB 1 Codificação CC Órgão'!K574</f>
        <v>-</v>
      </c>
      <c r="H557">
        <f>+'TAB 1 Codificação CC Órgão'!M575</f>
        <v>0</v>
      </c>
      <c r="I557">
        <f>+'TAB 1 Codificação CC Órgão'!L574</f>
        <v>0</v>
      </c>
      <c r="J557">
        <f>+'TAB 1 Codificação CC Órgão'!N574</f>
        <v>0</v>
      </c>
      <c r="K557">
        <f>+'TAB 1 Codificação CC Órgão'!O574</f>
        <v>0</v>
      </c>
      <c r="L557">
        <f>+'TAB 1 Codificação CC Órgão'!P574</f>
        <v>0</v>
      </c>
      <c r="M557">
        <f>+'TAB 1 Codificação CC Órgão'!Q574</f>
        <v>0</v>
      </c>
      <c r="P557" s="129" t="str">
        <f>+'TAB 1 Codificação CC Órgão'!J574</f>
        <v>A</v>
      </c>
      <c r="Q557">
        <f t="shared" si="16"/>
        <v>0</v>
      </c>
    </row>
    <row r="558" spans="1:17">
      <c r="A558" t="str">
        <f t="shared" si="17"/>
        <v>-</v>
      </c>
      <c r="C558" t="str">
        <f>IF('TAB 1 Codificação CC Órgão'!A575='TAB 1 Codificação CC Órgão'!$A$20,"-",'TAB 1 Codificação CC Órgão'!A575)</f>
        <v>-</v>
      </c>
      <c r="D558">
        <f>+'TAB 1 Codificação CC Órgão'!I575</f>
        <v>0</v>
      </c>
      <c r="E558" t="str">
        <f>+'TAB 1 Codificação CC Órgão'!K575</f>
        <v>-</v>
      </c>
      <c r="H558">
        <f>+'TAB 1 Codificação CC Órgão'!M576</f>
        <v>0</v>
      </c>
      <c r="I558">
        <f>+'TAB 1 Codificação CC Órgão'!L575</f>
        <v>0</v>
      </c>
      <c r="J558">
        <f>+'TAB 1 Codificação CC Órgão'!N575</f>
        <v>0</v>
      </c>
      <c r="K558">
        <f>+'TAB 1 Codificação CC Órgão'!O575</f>
        <v>0</v>
      </c>
      <c r="L558">
        <f>+'TAB 1 Codificação CC Órgão'!P575</f>
        <v>0</v>
      </c>
      <c r="M558">
        <f>+'TAB 1 Codificação CC Órgão'!Q575</f>
        <v>0</v>
      </c>
      <c r="P558" s="129" t="str">
        <f>+'TAB 1 Codificação CC Órgão'!J575</f>
        <v>A</v>
      </c>
      <c r="Q558">
        <f t="shared" si="16"/>
        <v>0</v>
      </c>
    </row>
    <row r="559" spans="1:17">
      <c r="A559" t="str">
        <f t="shared" si="17"/>
        <v>-</v>
      </c>
      <c r="C559" t="str">
        <f>IF('TAB 1 Codificação CC Órgão'!A576='TAB 1 Codificação CC Órgão'!$A$20,"-",'TAB 1 Codificação CC Órgão'!A576)</f>
        <v>-</v>
      </c>
      <c r="D559">
        <f>+'TAB 1 Codificação CC Órgão'!I576</f>
        <v>0</v>
      </c>
      <c r="E559" t="str">
        <f>+'TAB 1 Codificação CC Órgão'!K576</f>
        <v>-</v>
      </c>
      <c r="H559">
        <f>+'TAB 1 Codificação CC Órgão'!M577</f>
        <v>0</v>
      </c>
      <c r="I559">
        <f>+'TAB 1 Codificação CC Órgão'!L576</f>
        <v>0</v>
      </c>
      <c r="J559">
        <f>+'TAB 1 Codificação CC Órgão'!N576</f>
        <v>0</v>
      </c>
      <c r="K559">
        <f>+'TAB 1 Codificação CC Órgão'!O576</f>
        <v>0</v>
      </c>
      <c r="L559">
        <f>+'TAB 1 Codificação CC Órgão'!P576</f>
        <v>0</v>
      </c>
      <c r="M559">
        <f>+'TAB 1 Codificação CC Órgão'!Q576</f>
        <v>0</v>
      </c>
      <c r="P559" s="129" t="str">
        <f>+'TAB 1 Codificação CC Órgão'!J576</f>
        <v>A</v>
      </c>
      <c r="Q559">
        <f t="shared" si="16"/>
        <v>0</v>
      </c>
    </row>
    <row r="560" spans="1:17">
      <c r="A560" t="str">
        <f t="shared" si="17"/>
        <v>-</v>
      </c>
      <c r="C560" t="str">
        <f>IF('TAB 1 Codificação CC Órgão'!A577='TAB 1 Codificação CC Órgão'!$A$20,"-",'TAB 1 Codificação CC Órgão'!A577)</f>
        <v>-</v>
      </c>
      <c r="D560">
        <f>+'TAB 1 Codificação CC Órgão'!I577</f>
        <v>0</v>
      </c>
      <c r="E560" t="str">
        <f>+'TAB 1 Codificação CC Órgão'!K577</f>
        <v>-</v>
      </c>
      <c r="H560">
        <f>+'TAB 1 Codificação CC Órgão'!M578</f>
        <v>0</v>
      </c>
      <c r="I560">
        <f>+'TAB 1 Codificação CC Órgão'!L577</f>
        <v>0</v>
      </c>
      <c r="J560">
        <f>+'TAB 1 Codificação CC Órgão'!N577</f>
        <v>0</v>
      </c>
      <c r="K560">
        <f>+'TAB 1 Codificação CC Órgão'!O577</f>
        <v>0</v>
      </c>
      <c r="L560">
        <f>+'TAB 1 Codificação CC Órgão'!P577</f>
        <v>0</v>
      </c>
      <c r="M560">
        <f>+'TAB 1 Codificação CC Órgão'!Q577</f>
        <v>0</v>
      </c>
      <c r="P560" s="129" t="str">
        <f>+'TAB 1 Codificação CC Órgão'!J577</f>
        <v>A</v>
      </c>
      <c r="Q560">
        <f t="shared" si="16"/>
        <v>0</v>
      </c>
    </row>
    <row r="561" spans="1:17">
      <c r="A561" t="str">
        <f t="shared" si="17"/>
        <v>-</v>
      </c>
      <c r="C561" t="str">
        <f>IF('TAB 1 Codificação CC Órgão'!A578='TAB 1 Codificação CC Órgão'!$A$20,"-",'TAB 1 Codificação CC Órgão'!A578)</f>
        <v>-</v>
      </c>
      <c r="D561">
        <f>+'TAB 1 Codificação CC Órgão'!I578</f>
        <v>0</v>
      </c>
      <c r="E561" t="str">
        <f>+'TAB 1 Codificação CC Órgão'!K578</f>
        <v>-</v>
      </c>
      <c r="H561">
        <f>+'TAB 1 Codificação CC Órgão'!M579</f>
        <v>0</v>
      </c>
      <c r="I561">
        <f>+'TAB 1 Codificação CC Órgão'!L578</f>
        <v>0</v>
      </c>
      <c r="J561">
        <f>+'TAB 1 Codificação CC Órgão'!N578</f>
        <v>0</v>
      </c>
      <c r="K561">
        <f>+'TAB 1 Codificação CC Órgão'!O578</f>
        <v>0</v>
      </c>
      <c r="L561">
        <f>+'TAB 1 Codificação CC Órgão'!P578</f>
        <v>0</v>
      </c>
      <c r="M561">
        <f>+'TAB 1 Codificação CC Órgão'!Q578</f>
        <v>0</v>
      </c>
      <c r="P561" s="129" t="str">
        <f>+'TAB 1 Codificação CC Órgão'!J578</f>
        <v>A</v>
      </c>
      <c r="Q561">
        <f t="shared" si="16"/>
        <v>0</v>
      </c>
    </row>
    <row r="562" spans="1:17">
      <c r="A562" t="str">
        <f t="shared" si="17"/>
        <v>-</v>
      </c>
      <c r="C562" t="str">
        <f>IF('TAB 1 Codificação CC Órgão'!A579='TAB 1 Codificação CC Órgão'!$A$20,"-",'TAB 1 Codificação CC Órgão'!A579)</f>
        <v>-</v>
      </c>
      <c r="D562">
        <f>+'TAB 1 Codificação CC Órgão'!I579</f>
        <v>0</v>
      </c>
      <c r="E562" t="str">
        <f>+'TAB 1 Codificação CC Órgão'!K579</f>
        <v>-</v>
      </c>
      <c r="H562">
        <f>+'TAB 1 Codificação CC Órgão'!M580</f>
        <v>0</v>
      </c>
      <c r="I562">
        <f>+'TAB 1 Codificação CC Órgão'!L579</f>
        <v>0</v>
      </c>
      <c r="J562">
        <f>+'TAB 1 Codificação CC Órgão'!N579</f>
        <v>0</v>
      </c>
      <c r="K562">
        <f>+'TAB 1 Codificação CC Órgão'!O579</f>
        <v>0</v>
      </c>
      <c r="L562">
        <f>+'TAB 1 Codificação CC Órgão'!P579</f>
        <v>0</v>
      </c>
      <c r="M562">
        <f>+'TAB 1 Codificação CC Órgão'!Q579</f>
        <v>0</v>
      </c>
      <c r="P562" s="129" t="str">
        <f>+'TAB 1 Codificação CC Órgão'!J579</f>
        <v>A</v>
      </c>
      <c r="Q562">
        <f t="shared" si="16"/>
        <v>0</v>
      </c>
    </row>
    <row r="563" spans="1:17">
      <c r="A563" t="str">
        <f t="shared" si="17"/>
        <v>-</v>
      </c>
      <c r="C563" t="str">
        <f>IF('TAB 1 Codificação CC Órgão'!A580='TAB 1 Codificação CC Órgão'!$A$20,"-",'TAB 1 Codificação CC Órgão'!A580)</f>
        <v>-</v>
      </c>
      <c r="D563">
        <f>+'TAB 1 Codificação CC Órgão'!I580</f>
        <v>0</v>
      </c>
      <c r="E563" t="str">
        <f>+'TAB 1 Codificação CC Órgão'!K580</f>
        <v>-</v>
      </c>
      <c r="H563">
        <f>+'TAB 1 Codificação CC Órgão'!M581</f>
        <v>0</v>
      </c>
      <c r="I563">
        <f>+'TAB 1 Codificação CC Órgão'!L580</f>
        <v>0</v>
      </c>
      <c r="J563">
        <f>+'TAB 1 Codificação CC Órgão'!N580</f>
        <v>0</v>
      </c>
      <c r="K563">
        <f>+'TAB 1 Codificação CC Órgão'!O580</f>
        <v>0</v>
      </c>
      <c r="L563">
        <f>+'TAB 1 Codificação CC Órgão'!P580</f>
        <v>0</v>
      </c>
      <c r="M563">
        <f>+'TAB 1 Codificação CC Órgão'!Q580</f>
        <v>0</v>
      </c>
      <c r="P563" s="129" t="str">
        <f>+'TAB 1 Codificação CC Órgão'!J580</f>
        <v>A</v>
      </c>
      <c r="Q563">
        <f t="shared" si="16"/>
        <v>0</v>
      </c>
    </row>
    <row r="564" spans="1:17">
      <c r="A564" t="str">
        <f t="shared" si="17"/>
        <v>-</v>
      </c>
      <c r="C564" t="str">
        <f>IF('TAB 1 Codificação CC Órgão'!A581='TAB 1 Codificação CC Órgão'!$A$20,"-",'TAB 1 Codificação CC Órgão'!A581)</f>
        <v>-</v>
      </c>
      <c r="D564">
        <f>+'TAB 1 Codificação CC Órgão'!I581</f>
        <v>0</v>
      </c>
      <c r="E564" t="str">
        <f>+'TAB 1 Codificação CC Órgão'!K581</f>
        <v>-</v>
      </c>
      <c r="H564">
        <f>+'TAB 1 Codificação CC Órgão'!M582</f>
        <v>0</v>
      </c>
      <c r="I564">
        <f>+'TAB 1 Codificação CC Órgão'!L581</f>
        <v>0</v>
      </c>
      <c r="J564">
        <f>+'TAB 1 Codificação CC Órgão'!N581</f>
        <v>0</v>
      </c>
      <c r="K564">
        <f>+'TAB 1 Codificação CC Órgão'!O581</f>
        <v>0</v>
      </c>
      <c r="L564">
        <f>+'TAB 1 Codificação CC Órgão'!P581</f>
        <v>0</v>
      </c>
      <c r="M564">
        <f>+'TAB 1 Codificação CC Órgão'!Q581</f>
        <v>0</v>
      </c>
      <c r="P564" s="129" t="str">
        <f>+'TAB 1 Codificação CC Órgão'!J581</f>
        <v>A</v>
      </c>
      <c r="Q564">
        <f t="shared" si="16"/>
        <v>0</v>
      </c>
    </row>
    <row r="565" spans="1:17">
      <c r="A565" t="str">
        <f t="shared" si="17"/>
        <v>-</v>
      </c>
      <c r="C565" t="str">
        <f>IF('TAB 1 Codificação CC Órgão'!A582='TAB 1 Codificação CC Órgão'!$A$20,"-",'TAB 1 Codificação CC Órgão'!A582)</f>
        <v>-</v>
      </c>
      <c r="D565">
        <f>+'TAB 1 Codificação CC Órgão'!I582</f>
        <v>0</v>
      </c>
      <c r="E565" t="str">
        <f>+'TAB 1 Codificação CC Órgão'!K582</f>
        <v>-</v>
      </c>
      <c r="H565">
        <f>+'TAB 1 Codificação CC Órgão'!M583</f>
        <v>0</v>
      </c>
      <c r="I565">
        <f>+'TAB 1 Codificação CC Órgão'!L582</f>
        <v>0</v>
      </c>
      <c r="J565">
        <f>+'TAB 1 Codificação CC Órgão'!N582</f>
        <v>0</v>
      </c>
      <c r="K565">
        <f>+'TAB 1 Codificação CC Órgão'!O582</f>
        <v>0</v>
      </c>
      <c r="L565">
        <f>+'TAB 1 Codificação CC Órgão'!P582</f>
        <v>0</v>
      </c>
      <c r="M565">
        <f>+'TAB 1 Codificação CC Órgão'!Q582</f>
        <v>0</v>
      </c>
      <c r="P565" s="129" t="str">
        <f>+'TAB 1 Codificação CC Órgão'!J582</f>
        <v>A</v>
      </c>
      <c r="Q565">
        <f t="shared" si="16"/>
        <v>0</v>
      </c>
    </row>
    <row r="566" spans="1:17">
      <c r="A566" t="str">
        <f t="shared" si="17"/>
        <v>-</v>
      </c>
      <c r="C566" t="str">
        <f>IF('TAB 1 Codificação CC Órgão'!A583='TAB 1 Codificação CC Órgão'!$A$20,"-",'TAB 1 Codificação CC Órgão'!A583)</f>
        <v>-</v>
      </c>
      <c r="D566">
        <f>+'TAB 1 Codificação CC Órgão'!I583</f>
        <v>0</v>
      </c>
      <c r="E566" t="str">
        <f>+'TAB 1 Codificação CC Órgão'!K583</f>
        <v>-</v>
      </c>
      <c r="H566">
        <f>+'TAB 1 Codificação CC Órgão'!M584</f>
        <v>0</v>
      </c>
      <c r="I566">
        <f>+'TAB 1 Codificação CC Órgão'!L583</f>
        <v>0</v>
      </c>
      <c r="J566">
        <f>+'TAB 1 Codificação CC Órgão'!N583</f>
        <v>0</v>
      </c>
      <c r="K566">
        <f>+'TAB 1 Codificação CC Órgão'!O583</f>
        <v>0</v>
      </c>
      <c r="L566">
        <f>+'TAB 1 Codificação CC Órgão'!P583</f>
        <v>0</v>
      </c>
      <c r="M566">
        <f>+'TAB 1 Codificação CC Órgão'!Q583</f>
        <v>0</v>
      </c>
      <c r="P566" s="129" t="str">
        <f>+'TAB 1 Codificação CC Órgão'!J583</f>
        <v>A</v>
      </c>
      <c r="Q566">
        <f t="shared" si="16"/>
        <v>0</v>
      </c>
    </row>
    <row r="567" spans="1:17">
      <c r="A567" t="str">
        <f t="shared" si="17"/>
        <v>-</v>
      </c>
      <c r="C567" t="str">
        <f>IF('TAB 1 Codificação CC Órgão'!A584='TAB 1 Codificação CC Órgão'!$A$20,"-",'TAB 1 Codificação CC Órgão'!A584)</f>
        <v>-</v>
      </c>
      <c r="D567">
        <f>+'TAB 1 Codificação CC Órgão'!I584</f>
        <v>0</v>
      </c>
      <c r="E567" t="str">
        <f>+'TAB 1 Codificação CC Órgão'!K584</f>
        <v>-</v>
      </c>
      <c r="H567">
        <f>+'TAB 1 Codificação CC Órgão'!M585</f>
        <v>0</v>
      </c>
      <c r="I567">
        <f>+'TAB 1 Codificação CC Órgão'!L584</f>
        <v>0</v>
      </c>
      <c r="J567">
        <f>+'TAB 1 Codificação CC Órgão'!N584</f>
        <v>0</v>
      </c>
      <c r="K567">
        <f>+'TAB 1 Codificação CC Órgão'!O584</f>
        <v>0</v>
      </c>
      <c r="L567">
        <f>+'TAB 1 Codificação CC Órgão'!P584</f>
        <v>0</v>
      </c>
      <c r="M567">
        <f>+'TAB 1 Codificação CC Órgão'!Q584</f>
        <v>0</v>
      </c>
      <c r="P567" s="129" t="str">
        <f>+'TAB 1 Codificação CC Órgão'!J584</f>
        <v>A</v>
      </c>
      <c r="Q567">
        <f t="shared" si="16"/>
        <v>0</v>
      </c>
    </row>
    <row r="568" spans="1:17">
      <c r="A568" t="str">
        <f t="shared" si="17"/>
        <v>-</v>
      </c>
      <c r="C568" t="str">
        <f>IF('TAB 1 Codificação CC Órgão'!A585='TAB 1 Codificação CC Órgão'!$A$20,"-",'TAB 1 Codificação CC Órgão'!A585)</f>
        <v>-</v>
      </c>
      <c r="D568">
        <f>+'TAB 1 Codificação CC Órgão'!I585</f>
        <v>0</v>
      </c>
      <c r="E568" t="str">
        <f>+'TAB 1 Codificação CC Órgão'!K585</f>
        <v>-</v>
      </c>
      <c r="H568">
        <f>+'TAB 1 Codificação CC Órgão'!M586</f>
        <v>0</v>
      </c>
      <c r="I568">
        <f>+'TAB 1 Codificação CC Órgão'!L585</f>
        <v>0</v>
      </c>
      <c r="J568">
        <f>+'TAB 1 Codificação CC Órgão'!N585</f>
        <v>0</v>
      </c>
      <c r="K568">
        <f>+'TAB 1 Codificação CC Órgão'!O585</f>
        <v>0</v>
      </c>
      <c r="L568">
        <f>+'TAB 1 Codificação CC Órgão'!P585</f>
        <v>0</v>
      </c>
      <c r="M568">
        <f>+'TAB 1 Codificação CC Órgão'!Q585</f>
        <v>0</v>
      </c>
      <c r="P568" s="129" t="str">
        <f>+'TAB 1 Codificação CC Órgão'!J585</f>
        <v>A</v>
      </c>
      <c r="Q568">
        <f t="shared" si="16"/>
        <v>0</v>
      </c>
    </row>
    <row r="569" spans="1:17">
      <c r="A569" t="str">
        <f t="shared" si="17"/>
        <v>-</v>
      </c>
      <c r="C569" t="str">
        <f>IF('TAB 1 Codificação CC Órgão'!A586='TAB 1 Codificação CC Órgão'!$A$20,"-",'TAB 1 Codificação CC Órgão'!A586)</f>
        <v>-</v>
      </c>
      <c r="D569">
        <f>+'TAB 1 Codificação CC Órgão'!I586</f>
        <v>0</v>
      </c>
      <c r="E569" t="str">
        <f>+'TAB 1 Codificação CC Órgão'!K586</f>
        <v>-</v>
      </c>
      <c r="H569">
        <f>+'TAB 1 Codificação CC Órgão'!M587</f>
        <v>0</v>
      </c>
      <c r="I569">
        <f>+'TAB 1 Codificação CC Órgão'!L586</f>
        <v>0</v>
      </c>
      <c r="J569">
        <f>+'TAB 1 Codificação CC Órgão'!N586</f>
        <v>0</v>
      </c>
      <c r="K569">
        <f>+'TAB 1 Codificação CC Órgão'!O586</f>
        <v>0</v>
      </c>
      <c r="L569">
        <f>+'TAB 1 Codificação CC Órgão'!P586</f>
        <v>0</v>
      </c>
      <c r="M569">
        <f>+'TAB 1 Codificação CC Órgão'!Q586</f>
        <v>0</v>
      </c>
      <c r="P569" s="129" t="str">
        <f>+'TAB 1 Codificação CC Órgão'!J586</f>
        <v>A</v>
      </c>
      <c r="Q569">
        <f t="shared" si="16"/>
        <v>0</v>
      </c>
    </row>
    <row r="570" spans="1:17">
      <c r="A570" t="str">
        <f t="shared" si="17"/>
        <v>-</v>
      </c>
      <c r="C570" t="str">
        <f>IF('TAB 1 Codificação CC Órgão'!A587='TAB 1 Codificação CC Órgão'!$A$20,"-",'TAB 1 Codificação CC Órgão'!A587)</f>
        <v>-</v>
      </c>
      <c r="D570">
        <f>+'TAB 1 Codificação CC Órgão'!I587</f>
        <v>0</v>
      </c>
      <c r="E570" t="str">
        <f>+'TAB 1 Codificação CC Órgão'!K587</f>
        <v>-</v>
      </c>
      <c r="H570">
        <f>+'TAB 1 Codificação CC Órgão'!M588</f>
        <v>0</v>
      </c>
      <c r="I570">
        <f>+'TAB 1 Codificação CC Órgão'!L587</f>
        <v>0</v>
      </c>
      <c r="J570">
        <f>+'TAB 1 Codificação CC Órgão'!N587</f>
        <v>0</v>
      </c>
      <c r="K570">
        <f>+'TAB 1 Codificação CC Órgão'!O587</f>
        <v>0</v>
      </c>
      <c r="L570">
        <f>+'TAB 1 Codificação CC Órgão'!P587</f>
        <v>0</v>
      </c>
      <c r="M570">
        <f>+'TAB 1 Codificação CC Órgão'!Q587</f>
        <v>0</v>
      </c>
      <c r="P570" s="129" t="str">
        <f>+'TAB 1 Codificação CC Órgão'!J587</f>
        <v>A</v>
      </c>
      <c r="Q570">
        <f t="shared" si="16"/>
        <v>0</v>
      </c>
    </row>
    <row r="571" spans="1:17">
      <c r="A571" t="str">
        <f t="shared" si="17"/>
        <v>-</v>
      </c>
      <c r="C571" t="str">
        <f>IF('TAB 1 Codificação CC Órgão'!A588='TAB 1 Codificação CC Órgão'!$A$20,"-",'TAB 1 Codificação CC Órgão'!A588)</f>
        <v>-</v>
      </c>
      <c r="D571">
        <f>+'TAB 1 Codificação CC Órgão'!I588</f>
        <v>0</v>
      </c>
      <c r="E571" t="str">
        <f>+'TAB 1 Codificação CC Órgão'!K588</f>
        <v>-</v>
      </c>
      <c r="H571">
        <f>+'TAB 1 Codificação CC Órgão'!M589</f>
        <v>0</v>
      </c>
      <c r="I571">
        <f>+'TAB 1 Codificação CC Órgão'!L588</f>
        <v>0</v>
      </c>
      <c r="J571">
        <f>+'TAB 1 Codificação CC Órgão'!N588</f>
        <v>0</v>
      </c>
      <c r="K571">
        <f>+'TAB 1 Codificação CC Órgão'!O588</f>
        <v>0</v>
      </c>
      <c r="L571">
        <f>+'TAB 1 Codificação CC Órgão'!P588</f>
        <v>0</v>
      </c>
      <c r="M571">
        <f>+'TAB 1 Codificação CC Órgão'!Q588</f>
        <v>0</v>
      </c>
      <c r="P571" s="129" t="str">
        <f>+'TAB 1 Codificação CC Órgão'!J588</f>
        <v>A</v>
      </c>
      <c r="Q571">
        <f t="shared" si="16"/>
        <v>0</v>
      </c>
    </row>
    <row r="572" spans="1:17">
      <c r="A572" t="str">
        <f t="shared" si="17"/>
        <v>-</v>
      </c>
      <c r="C572" t="str">
        <f>IF('TAB 1 Codificação CC Órgão'!A589='TAB 1 Codificação CC Órgão'!$A$20,"-",'TAB 1 Codificação CC Órgão'!A589)</f>
        <v>-</v>
      </c>
      <c r="D572">
        <f>+'TAB 1 Codificação CC Órgão'!I589</f>
        <v>0</v>
      </c>
      <c r="E572" t="str">
        <f>+'TAB 1 Codificação CC Órgão'!K589</f>
        <v>-</v>
      </c>
      <c r="H572">
        <f>+'TAB 1 Codificação CC Órgão'!M590</f>
        <v>0</v>
      </c>
      <c r="I572">
        <f>+'TAB 1 Codificação CC Órgão'!L589</f>
        <v>0</v>
      </c>
      <c r="J572">
        <f>+'TAB 1 Codificação CC Órgão'!N589</f>
        <v>0</v>
      </c>
      <c r="K572">
        <f>+'TAB 1 Codificação CC Órgão'!O589</f>
        <v>0</v>
      </c>
      <c r="L572">
        <f>+'TAB 1 Codificação CC Órgão'!P589</f>
        <v>0</v>
      </c>
      <c r="M572">
        <f>+'TAB 1 Codificação CC Órgão'!Q589</f>
        <v>0</v>
      </c>
      <c r="P572" s="129" t="str">
        <f>+'TAB 1 Codificação CC Órgão'!J589</f>
        <v>A</v>
      </c>
      <c r="Q572">
        <f t="shared" si="16"/>
        <v>0</v>
      </c>
    </row>
    <row r="573" spans="1:17">
      <c r="A573" t="str">
        <f t="shared" si="17"/>
        <v>-</v>
      </c>
      <c r="C573" t="str">
        <f>IF('TAB 1 Codificação CC Órgão'!A590='TAB 1 Codificação CC Órgão'!$A$20,"-",'TAB 1 Codificação CC Órgão'!A590)</f>
        <v>-</v>
      </c>
      <c r="D573">
        <f>+'TAB 1 Codificação CC Órgão'!I590</f>
        <v>0</v>
      </c>
      <c r="E573" t="str">
        <f>+'TAB 1 Codificação CC Órgão'!K590</f>
        <v>-</v>
      </c>
      <c r="H573">
        <f>+'TAB 1 Codificação CC Órgão'!M591</f>
        <v>0</v>
      </c>
      <c r="I573">
        <f>+'TAB 1 Codificação CC Órgão'!L590</f>
        <v>0</v>
      </c>
      <c r="J573">
        <f>+'TAB 1 Codificação CC Órgão'!N590</f>
        <v>0</v>
      </c>
      <c r="K573">
        <f>+'TAB 1 Codificação CC Órgão'!O590</f>
        <v>0</v>
      </c>
      <c r="L573">
        <f>+'TAB 1 Codificação CC Órgão'!P590</f>
        <v>0</v>
      </c>
      <c r="M573">
        <f>+'TAB 1 Codificação CC Órgão'!Q590</f>
        <v>0</v>
      </c>
      <c r="P573" s="129" t="str">
        <f>+'TAB 1 Codificação CC Órgão'!J590</f>
        <v>A</v>
      </c>
      <c r="Q573">
        <f t="shared" si="16"/>
        <v>0</v>
      </c>
    </row>
    <row r="574" spans="1:17">
      <c r="A574" t="str">
        <f t="shared" si="17"/>
        <v>-</v>
      </c>
      <c r="C574" t="str">
        <f>IF('TAB 1 Codificação CC Órgão'!A591='TAB 1 Codificação CC Órgão'!$A$20,"-",'TAB 1 Codificação CC Órgão'!A591)</f>
        <v>-</v>
      </c>
      <c r="D574">
        <f>+'TAB 1 Codificação CC Órgão'!I591</f>
        <v>0</v>
      </c>
      <c r="E574" t="str">
        <f>+'TAB 1 Codificação CC Órgão'!K591</f>
        <v>-</v>
      </c>
      <c r="H574">
        <f>+'TAB 1 Codificação CC Órgão'!M592</f>
        <v>0</v>
      </c>
      <c r="I574">
        <f>+'TAB 1 Codificação CC Órgão'!L591</f>
        <v>0</v>
      </c>
      <c r="J574">
        <f>+'TAB 1 Codificação CC Órgão'!N591</f>
        <v>0</v>
      </c>
      <c r="K574">
        <f>+'TAB 1 Codificação CC Órgão'!O591</f>
        <v>0</v>
      </c>
      <c r="L574">
        <f>+'TAB 1 Codificação CC Órgão'!P591</f>
        <v>0</v>
      </c>
      <c r="M574">
        <f>+'TAB 1 Codificação CC Órgão'!Q591</f>
        <v>0</v>
      </c>
      <c r="P574" s="129" t="str">
        <f>+'TAB 1 Codificação CC Órgão'!J591</f>
        <v>A</v>
      </c>
      <c r="Q574">
        <f t="shared" si="16"/>
        <v>0</v>
      </c>
    </row>
    <row r="575" spans="1:17">
      <c r="A575" t="str">
        <f t="shared" si="17"/>
        <v>-</v>
      </c>
      <c r="C575" t="str">
        <f>IF('TAB 1 Codificação CC Órgão'!A592='TAB 1 Codificação CC Órgão'!$A$20,"-",'TAB 1 Codificação CC Órgão'!A592)</f>
        <v>-</v>
      </c>
      <c r="D575">
        <f>+'TAB 1 Codificação CC Órgão'!I592</f>
        <v>0</v>
      </c>
      <c r="E575" t="str">
        <f>+'TAB 1 Codificação CC Órgão'!K592</f>
        <v>-</v>
      </c>
      <c r="H575">
        <f>+'TAB 1 Codificação CC Órgão'!M593</f>
        <v>0</v>
      </c>
      <c r="I575">
        <f>+'TAB 1 Codificação CC Órgão'!L592</f>
        <v>0</v>
      </c>
      <c r="J575">
        <f>+'TAB 1 Codificação CC Órgão'!N592</f>
        <v>0</v>
      </c>
      <c r="K575">
        <f>+'TAB 1 Codificação CC Órgão'!O592</f>
        <v>0</v>
      </c>
      <c r="L575">
        <f>+'TAB 1 Codificação CC Órgão'!P592</f>
        <v>0</v>
      </c>
      <c r="M575">
        <f>+'TAB 1 Codificação CC Órgão'!Q592</f>
        <v>0</v>
      </c>
      <c r="P575" s="129" t="str">
        <f>+'TAB 1 Codificação CC Órgão'!J592</f>
        <v>A</v>
      </c>
      <c r="Q575">
        <f t="shared" si="16"/>
        <v>0</v>
      </c>
    </row>
    <row r="576" spans="1:17">
      <c r="A576" t="str">
        <f t="shared" si="17"/>
        <v>-</v>
      </c>
      <c r="C576" t="str">
        <f>IF('TAB 1 Codificação CC Órgão'!A593='TAB 1 Codificação CC Órgão'!$A$20,"-",'TAB 1 Codificação CC Órgão'!A593)</f>
        <v>-</v>
      </c>
      <c r="D576">
        <f>+'TAB 1 Codificação CC Órgão'!I593</f>
        <v>0</v>
      </c>
      <c r="E576" t="str">
        <f>+'TAB 1 Codificação CC Órgão'!K593</f>
        <v>-</v>
      </c>
      <c r="H576">
        <f>+'TAB 1 Codificação CC Órgão'!M594</f>
        <v>0</v>
      </c>
      <c r="I576">
        <f>+'TAB 1 Codificação CC Órgão'!L593</f>
        <v>0</v>
      </c>
      <c r="J576">
        <f>+'TAB 1 Codificação CC Órgão'!N593</f>
        <v>0</v>
      </c>
      <c r="K576">
        <f>+'TAB 1 Codificação CC Órgão'!O593</f>
        <v>0</v>
      </c>
      <c r="L576">
        <f>+'TAB 1 Codificação CC Órgão'!P593</f>
        <v>0</v>
      </c>
      <c r="M576">
        <f>+'TAB 1 Codificação CC Órgão'!Q593</f>
        <v>0</v>
      </c>
      <c r="P576" s="129" t="str">
        <f>+'TAB 1 Codificação CC Órgão'!J593</f>
        <v>A</v>
      </c>
      <c r="Q576">
        <f t="shared" si="16"/>
        <v>0</v>
      </c>
    </row>
    <row r="577" spans="1:17">
      <c r="A577" t="str">
        <f t="shared" si="17"/>
        <v>-</v>
      </c>
      <c r="C577" t="str">
        <f>IF('TAB 1 Codificação CC Órgão'!A594='TAB 1 Codificação CC Órgão'!$A$20,"-",'TAB 1 Codificação CC Órgão'!A594)</f>
        <v>-</v>
      </c>
      <c r="D577">
        <f>+'TAB 1 Codificação CC Órgão'!I594</f>
        <v>0</v>
      </c>
      <c r="E577" t="str">
        <f>+'TAB 1 Codificação CC Órgão'!K594</f>
        <v>-</v>
      </c>
      <c r="H577">
        <f>+'TAB 1 Codificação CC Órgão'!M595</f>
        <v>0</v>
      </c>
      <c r="I577">
        <f>+'TAB 1 Codificação CC Órgão'!L594</f>
        <v>0</v>
      </c>
      <c r="J577">
        <f>+'TAB 1 Codificação CC Órgão'!N594</f>
        <v>0</v>
      </c>
      <c r="K577">
        <f>+'TAB 1 Codificação CC Órgão'!O594</f>
        <v>0</v>
      </c>
      <c r="L577">
        <f>+'TAB 1 Codificação CC Órgão'!P594</f>
        <v>0</v>
      </c>
      <c r="M577">
        <f>+'TAB 1 Codificação CC Órgão'!Q594</f>
        <v>0</v>
      </c>
      <c r="P577" s="129" t="str">
        <f>+'TAB 1 Codificação CC Órgão'!J594</f>
        <v>A</v>
      </c>
      <c r="Q577">
        <f t="shared" si="16"/>
        <v>0</v>
      </c>
    </row>
    <row r="578" spans="1:17">
      <c r="A578" t="str">
        <f t="shared" si="17"/>
        <v>-</v>
      </c>
      <c r="C578" t="str">
        <f>IF('TAB 1 Codificação CC Órgão'!A595='TAB 1 Codificação CC Órgão'!$A$20,"-",'TAB 1 Codificação CC Órgão'!A595)</f>
        <v>-</v>
      </c>
      <c r="D578">
        <f>+'TAB 1 Codificação CC Órgão'!I595</f>
        <v>0</v>
      </c>
      <c r="E578" t="str">
        <f>+'TAB 1 Codificação CC Órgão'!K595</f>
        <v>-</v>
      </c>
      <c r="H578">
        <f>+'TAB 1 Codificação CC Órgão'!M596</f>
        <v>0</v>
      </c>
      <c r="I578">
        <f>+'TAB 1 Codificação CC Órgão'!L595</f>
        <v>0</v>
      </c>
      <c r="J578">
        <f>+'TAB 1 Codificação CC Órgão'!N595</f>
        <v>0</v>
      </c>
      <c r="K578">
        <f>+'TAB 1 Codificação CC Órgão'!O595</f>
        <v>0</v>
      </c>
      <c r="L578">
        <f>+'TAB 1 Codificação CC Órgão'!P595</f>
        <v>0</v>
      </c>
      <c r="M578">
        <f>+'TAB 1 Codificação CC Órgão'!Q595</f>
        <v>0</v>
      </c>
      <c r="P578" s="129" t="str">
        <f>+'TAB 1 Codificação CC Órgão'!J595</f>
        <v>A</v>
      </c>
      <c r="Q578">
        <f t="shared" si="16"/>
        <v>0</v>
      </c>
    </row>
    <row r="579" spans="1:17">
      <c r="A579" t="str">
        <f t="shared" si="17"/>
        <v>-</v>
      </c>
      <c r="C579" t="str">
        <f>IF('TAB 1 Codificação CC Órgão'!A596='TAB 1 Codificação CC Órgão'!$A$20,"-",'TAB 1 Codificação CC Órgão'!A596)</f>
        <v>-</v>
      </c>
      <c r="D579">
        <f>+'TAB 1 Codificação CC Órgão'!I596</f>
        <v>0</v>
      </c>
      <c r="E579" t="str">
        <f>+'TAB 1 Codificação CC Órgão'!K596</f>
        <v>-</v>
      </c>
      <c r="H579">
        <f>+'TAB 1 Codificação CC Órgão'!M597</f>
        <v>0</v>
      </c>
      <c r="I579">
        <f>+'TAB 1 Codificação CC Órgão'!L596</f>
        <v>0</v>
      </c>
      <c r="J579">
        <f>+'TAB 1 Codificação CC Órgão'!N596</f>
        <v>0</v>
      </c>
      <c r="K579">
        <f>+'TAB 1 Codificação CC Órgão'!O596</f>
        <v>0</v>
      </c>
      <c r="L579">
        <f>+'TAB 1 Codificação CC Órgão'!P596</f>
        <v>0</v>
      </c>
      <c r="M579">
        <f>+'TAB 1 Codificação CC Órgão'!Q596</f>
        <v>0</v>
      </c>
      <c r="P579" s="129" t="str">
        <f>+'TAB 1 Codificação CC Órgão'!J596</f>
        <v>A</v>
      </c>
      <c r="Q579">
        <f t="shared" ref="Q579:Q642" si="18">IF(P579="S",1,0)</f>
        <v>0</v>
      </c>
    </row>
    <row r="580" spans="1:17">
      <c r="A580" t="str">
        <f t="shared" ref="A580:A643" si="19">IF(C580="-","-",$A$2)</f>
        <v>-</v>
      </c>
      <c r="C580" t="str">
        <f>IF('TAB 1 Codificação CC Órgão'!A597='TAB 1 Codificação CC Órgão'!$A$20,"-",'TAB 1 Codificação CC Órgão'!A597)</f>
        <v>-</v>
      </c>
      <c r="D580">
        <f>+'TAB 1 Codificação CC Órgão'!I597</f>
        <v>0</v>
      </c>
      <c r="E580" t="str">
        <f>+'TAB 1 Codificação CC Órgão'!K597</f>
        <v>-</v>
      </c>
      <c r="H580">
        <f>+'TAB 1 Codificação CC Órgão'!M598</f>
        <v>0</v>
      </c>
      <c r="I580">
        <f>+'TAB 1 Codificação CC Órgão'!L597</f>
        <v>0</v>
      </c>
      <c r="J580">
        <f>+'TAB 1 Codificação CC Órgão'!N597</f>
        <v>0</v>
      </c>
      <c r="K580">
        <f>+'TAB 1 Codificação CC Órgão'!O597</f>
        <v>0</v>
      </c>
      <c r="L580">
        <f>+'TAB 1 Codificação CC Órgão'!P597</f>
        <v>0</v>
      </c>
      <c r="M580">
        <f>+'TAB 1 Codificação CC Órgão'!Q597</f>
        <v>0</v>
      </c>
      <c r="P580" s="129" t="str">
        <f>+'TAB 1 Codificação CC Órgão'!J597</f>
        <v>A</v>
      </c>
      <c r="Q580">
        <f t="shared" si="18"/>
        <v>0</v>
      </c>
    </row>
    <row r="581" spans="1:17">
      <c r="A581" t="str">
        <f t="shared" si="19"/>
        <v>-</v>
      </c>
      <c r="C581" t="str">
        <f>IF('TAB 1 Codificação CC Órgão'!A598='TAB 1 Codificação CC Órgão'!$A$20,"-",'TAB 1 Codificação CC Órgão'!A598)</f>
        <v>-</v>
      </c>
      <c r="D581">
        <f>+'TAB 1 Codificação CC Órgão'!I598</f>
        <v>0</v>
      </c>
      <c r="E581" t="str">
        <f>+'TAB 1 Codificação CC Órgão'!K598</f>
        <v>-</v>
      </c>
      <c r="H581">
        <f>+'TAB 1 Codificação CC Órgão'!M599</f>
        <v>0</v>
      </c>
      <c r="I581">
        <f>+'TAB 1 Codificação CC Órgão'!L598</f>
        <v>0</v>
      </c>
      <c r="J581">
        <f>+'TAB 1 Codificação CC Órgão'!N598</f>
        <v>0</v>
      </c>
      <c r="K581">
        <f>+'TAB 1 Codificação CC Órgão'!O598</f>
        <v>0</v>
      </c>
      <c r="L581">
        <f>+'TAB 1 Codificação CC Órgão'!P598</f>
        <v>0</v>
      </c>
      <c r="M581">
        <f>+'TAB 1 Codificação CC Órgão'!Q598</f>
        <v>0</v>
      </c>
      <c r="P581" s="129" t="str">
        <f>+'TAB 1 Codificação CC Órgão'!J598</f>
        <v>A</v>
      </c>
      <c r="Q581">
        <f t="shared" si="18"/>
        <v>0</v>
      </c>
    </row>
    <row r="582" spans="1:17">
      <c r="A582" t="str">
        <f t="shared" si="19"/>
        <v>-</v>
      </c>
      <c r="C582" t="str">
        <f>IF('TAB 1 Codificação CC Órgão'!A599='TAB 1 Codificação CC Órgão'!$A$20,"-",'TAB 1 Codificação CC Órgão'!A599)</f>
        <v>-</v>
      </c>
      <c r="D582">
        <f>+'TAB 1 Codificação CC Órgão'!I599</f>
        <v>0</v>
      </c>
      <c r="E582" t="str">
        <f>+'TAB 1 Codificação CC Órgão'!K599</f>
        <v>-</v>
      </c>
      <c r="H582">
        <f>+'TAB 1 Codificação CC Órgão'!M600</f>
        <v>0</v>
      </c>
      <c r="I582">
        <f>+'TAB 1 Codificação CC Órgão'!L599</f>
        <v>0</v>
      </c>
      <c r="J582">
        <f>+'TAB 1 Codificação CC Órgão'!N599</f>
        <v>0</v>
      </c>
      <c r="K582">
        <f>+'TAB 1 Codificação CC Órgão'!O599</f>
        <v>0</v>
      </c>
      <c r="L582">
        <f>+'TAB 1 Codificação CC Órgão'!P599</f>
        <v>0</v>
      </c>
      <c r="M582">
        <f>+'TAB 1 Codificação CC Órgão'!Q599</f>
        <v>0</v>
      </c>
      <c r="P582" s="129" t="str">
        <f>+'TAB 1 Codificação CC Órgão'!J599</f>
        <v>A</v>
      </c>
      <c r="Q582">
        <f t="shared" si="18"/>
        <v>0</v>
      </c>
    </row>
    <row r="583" spans="1:17">
      <c r="A583" t="str">
        <f t="shared" si="19"/>
        <v>-</v>
      </c>
      <c r="C583" t="str">
        <f>IF('TAB 1 Codificação CC Órgão'!A600='TAB 1 Codificação CC Órgão'!$A$20,"-",'TAB 1 Codificação CC Órgão'!A600)</f>
        <v>-</v>
      </c>
      <c r="D583">
        <f>+'TAB 1 Codificação CC Órgão'!I600</f>
        <v>0</v>
      </c>
      <c r="E583" t="str">
        <f>+'TAB 1 Codificação CC Órgão'!K600</f>
        <v>-</v>
      </c>
      <c r="H583">
        <f>+'TAB 1 Codificação CC Órgão'!M601</f>
        <v>0</v>
      </c>
      <c r="I583">
        <f>+'TAB 1 Codificação CC Órgão'!L600</f>
        <v>0</v>
      </c>
      <c r="J583">
        <f>+'TAB 1 Codificação CC Órgão'!N600</f>
        <v>0</v>
      </c>
      <c r="K583">
        <f>+'TAB 1 Codificação CC Órgão'!O600</f>
        <v>0</v>
      </c>
      <c r="L583">
        <f>+'TAB 1 Codificação CC Órgão'!P600</f>
        <v>0</v>
      </c>
      <c r="M583">
        <f>+'TAB 1 Codificação CC Órgão'!Q600</f>
        <v>0</v>
      </c>
      <c r="P583" s="129" t="str">
        <f>+'TAB 1 Codificação CC Órgão'!J600</f>
        <v>A</v>
      </c>
      <c r="Q583">
        <f t="shared" si="18"/>
        <v>0</v>
      </c>
    </row>
    <row r="584" spans="1:17">
      <c r="A584" t="str">
        <f t="shared" si="19"/>
        <v>-</v>
      </c>
      <c r="C584" t="str">
        <f>IF('TAB 1 Codificação CC Órgão'!A601='TAB 1 Codificação CC Órgão'!$A$20,"-",'TAB 1 Codificação CC Órgão'!A601)</f>
        <v>-</v>
      </c>
      <c r="D584">
        <f>+'TAB 1 Codificação CC Órgão'!I601</f>
        <v>0</v>
      </c>
      <c r="E584" t="str">
        <f>+'TAB 1 Codificação CC Órgão'!K601</f>
        <v>-</v>
      </c>
      <c r="H584">
        <f>+'TAB 1 Codificação CC Órgão'!M602</f>
        <v>0</v>
      </c>
      <c r="I584">
        <f>+'TAB 1 Codificação CC Órgão'!L601</f>
        <v>0</v>
      </c>
      <c r="J584">
        <f>+'TAB 1 Codificação CC Órgão'!N601</f>
        <v>0</v>
      </c>
      <c r="K584">
        <f>+'TAB 1 Codificação CC Órgão'!O601</f>
        <v>0</v>
      </c>
      <c r="L584">
        <f>+'TAB 1 Codificação CC Órgão'!P601</f>
        <v>0</v>
      </c>
      <c r="M584">
        <f>+'TAB 1 Codificação CC Órgão'!Q601</f>
        <v>0</v>
      </c>
      <c r="P584" s="129" t="str">
        <f>+'TAB 1 Codificação CC Órgão'!J601</f>
        <v>A</v>
      </c>
      <c r="Q584">
        <f t="shared" si="18"/>
        <v>0</v>
      </c>
    </row>
    <row r="585" spans="1:17">
      <c r="A585" t="str">
        <f t="shared" si="19"/>
        <v>-</v>
      </c>
      <c r="C585" t="str">
        <f>IF('TAB 1 Codificação CC Órgão'!A602='TAB 1 Codificação CC Órgão'!$A$20,"-",'TAB 1 Codificação CC Órgão'!A602)</f>
        <v>-</v>
      </c>
      <c r="D585">
        <f>+'TAB 1 Codificação CC Órgão'!I602</f>
        <v>0</v>
      </c>
      <c r="E585" t="str">
        <f>+'TAB 1 Codificação CC Órgão'!K602</f>
        <v>-</v>
      </c>
      <c r="H585">
        <f>+'TAB 1 Codificação CC Órgão'!M603</f>
        <v>0</v>
      </c>
      <c r="I585">
        <f>+'TAB 1 Codificação CC Órgão'!L602</f>
        <v>0</v>
      </c>
      <c r="J585">
        <f>+'TAB 1 Codificação CC Órgão'!N602</f>
        <v>0</v>
      </c>
      <c r="K585">
        <f>+'TAB 1 Codificação CC Órgão'!O602</f>
        <v>0</v>
      </c>
      <c r="L585">
        <f>+'TAB 1 Codificação CC Órgão'!P602</f>
        <v>0</v>
      </c>
      <c r="M585">
        <f>+'TAB 1 Codificação CC Órgão'!Q602</f>
        <v>0</v>
      </c>
      <c r="P585" s="129" t="str">
        <f>+'TAB 1 Codificação CC Órgão'!J602</f>
        <v>A</v>
      </c>
      <c r="Q585">
        <f t="shared" si="18"/>
        <v>0</v>
      </c>
    </row>
    <row r="586" spans="1:17">
      <c r="A586" t="str">
        <f t="shared" si="19"/>
        <v>-</v>
      </c>
      <c r="C586" t="str">
        <f>IF('TAB 1 Codificação CC Órgão'!A603='TAB 1 Codificação CC Órgão'!$A$20,"-",'TAB 1 Codificação CC Órgão'!A603)</f>
        <v>-</v>
      </c>
      <c r="D586">
        <f>+'TAB 1 Codificação CC Órgão'!I603</f>
        <v>0</v>
      </c>
      <c r="E586" t="str">
        <f>+'TAB 1 Codificação CC Órgão'!K603</f>
        <v>-</v>
      </c>
      <c r="H586">
        <f>+'TAB 1 Codificação CC Órgão'!M604</f>
        <v>0</v>
      </c>
      <c r="I586">
        <f>+'TAB 1 Codificação CC Órgão'!L603</f>
        <v>0</v>
      </c>
      <c r="J586">
        <f>+'TAB 1 Codificação CC Órgão'!N603</f>
        <v>0</v>
      </c>
      <c r="K586">
        <f>+'TAB 1 Codificação CC Órgão'!O603</f>
        <v>0</v>
      </c>
      <c r="L586">
        <f>+'TAB 1 Codificação CC Órgão'!P603</f>
        <v>0</v>
      </c>
      <c r="M586">
        <f>+'TAB 1 Codificação CC Órgão'!Q603</f>
        <v>0</v>
      </c>
      <c r="P586" s="129" t="str">
        <f>+'TAB 1 Codificação CC Órgão'!J603</f>
        <v>A</v>
      </c>
      <c r="Q586">
        <f t="shared" si="18"/>
        <v>0</v>
      </c>
    </row>
    <row r="587" spans="1:17">
      <c r="A587" t="str">
        <f t="shared" si="19"/>
        <v>-</v>
      </c>
      <c r="C587" t="str">
        <f>IF('TAB 1 Codificação CC Órgão'!A604='TAB 1 Codificação CC Órgão'!$A$20,"-",'TAB 1 Codificação CC Órgão'!A604)</f>
        <v>-</v>
      </c>
      <c r="D587">
        <f>+'TAB 1 Codificação CC Órgão'!I604</f>
        <v>0</v>
      </c>
      <c r="E587" t="str">
        <f>+'TAB 1 Codificação CC Órgão'!K604</f>
        <v>-</v>
      </c>
      <c r="H587">
        <f>+'TAB 1 Codificação CC Órgão'!M605</f>
        <v>0</v>
      </c>
      <c r="I587">
        <f>+'TAB 1 Codificação CC Órgão'!L604</f>
        <v>0</v>
      </c>
      <c r="J587">
        <f>+'TAB 1 Codificação CC Órgão'!N604</f>
        <v>0</v>
      </c>
      <c r="K587">
        <f>+'TAB 1 Codificação CC Órgão'!O604</f>
        <v>0</v>
      </c>
      <c r="L587">
        <f>+'TAB 1 Codificação CC Órgão'!P604</f>
        <v>0</v>
      </c>
      <c r="M587">
        <f>+'TAB 1 Codificação CC Órgão'!Q604</f>
        <v>0</v>
      </c>
      <c r="P587" s="129" t="str">
        <f>+'TAB 1 Codificação CC Órgão'!J604</f>
        <v>A</v>
      </c>
      <c r="Q587">
        <f t="shared" si="18"/>
        <v>0</v>
      </c>
    </row>
    <row r="588" spans="1:17">
      <c r="A588" t="str">
        <f t="shared" si="19"/>
        <v>-</v>
      </c>
      <c r="C588" t="str">
        <f>IF('TAB 1 Codificação CC Órgão'!A605='TAB 1 Codificação CC Órgão'!$A$20,"-",'TAB 1 Codificação CC Órgão'!A605)</f>
        <v>-</v>
      </c>
      <c r="D588">
        <f>+'TAB 1 Codificação CC Órgão'!I605</f>
        <v>0</v>
      </c>
      <c r="E588" t="str">
        <f>+'TAB 1 Codificação CC Órgão'!K605</f>
        <v>-</v>
      </c>
      <c r="H588">
        <f>+'TAB 1 Codificação CC Órgão'!M606</f>
        <v>0</v>
      </c>
      <c r="I588">
        <f>+'TAB 1 Codificação CC Órgão'!L605</f>
        <v>0</v>
      </c>
      <c r="J588">
        <f>+'TAB 1 Codificação CC Órgão'!N605</f>
        <v>0</v>
      </c>
      <c r="K588">
        <f>+'TAB 1 Codificação CC Órgão'!O605</f>
        <v>0</v>
      </c>
      <c r="L588">
        <f>+'TAB 1 Codificação CC Órgão'!P605</f>
        <v>0</v>
      </c>
      <c r="M588">
        <f>+'TAB 1 Codificação CC Órgão'!Q605</f>
        <v>0</v>
      </c>
      <c r="P588" s="129" t="str">
        <f>+'TAB 1 Codificação CC Órgão'!J605</f>
        <v>A</v>
      </c>
      <c r="Q588">
        <f t="shared" si="18"/>
        <v>0</v>
      </c>
    </row>
    <row r="589" spans="1:17">
      <c r="A589" t="str">
        <f t="shared" si="19"/>
        <v>-</v>
      </c>
      <c r="C589" t="str">
        <f>IF('TAB 1 Codificação CC Órgão'!A606='TAB 1 Codificação CC Órgão'!$A$20,"-",'TAB 1 Codificação CC Órgão'!A606)</f>
        <v>-</v>
      </c>
      <c r="D589">
        <f>+'TAB 1 Codificação CC Órgão'!I606</f>
        <v>0</v>
      </c>
      <c r="E589" t="str">
        <f>+'TAB 1 Codificação CC Órgão'!K606</f>
        <v>-</v>
      </c>
      <c r="H589">
        <f>+'TAB 1 Codificação CC Órgão'!M607</f>
        <v>0</v>
      </c>
      <c r="I589">
        <f>+'TAB 1 Codificação CC Órgão'!L606</f>
        <v>0</v>
      </c>
      <c r="J589">
        <f>+'TAB 1 Codificação CC Órgão'!N606</f>
        <v>0</v>
      </c>
      <c r="K589">
        <f>+'TAB 1 Codificação CC Órgão'!O606</f>
        <v>0</v>
      </c>
      <c r="L589">
        <f>+'TAB 1 Codificação CC Órgão'!P606</f>
        <v>0</v>
      </c>
      <c r="M589">
        <f>+'TAB 1 Codificação CC Órgão'!Q606</f>
        <v>0</v>
      </c>
      <c r="P589" s="129" t="str">
        <f>+'TAB 1 Codificação CC Órgão'!J606</f>
        <v>A</v>
      </c>
      <c r="Q589">
        <f t="shared" si="18"/>
        <v>0</v>
      </c>
    </row>
    <row r="590" spans="1:17">
      <c r="A590" t="str">
        <f t="shared" si="19"/>
        <v>-</v>
      </c>
      <c r="C590" t="str">
        <f>IF('TAB 1 Codificação CC Órgão'!A607='TAB 1 Codificação CC Órgão'!$A$20,"-",'TAB 1 Codificação CC Órgão'!A607)</f>
        <v>-</v>
      </c>
      <c r="D590">
        <f>+'TAB 1 Codificação CC Órgão'!I607</f>
        <v>0</v>
      </c>
      <c r="E590" t="str">
        <f>+'TAB 1 Codificação CC Órgão'!K607</f>
        <v>-</v>
      </c>
      <c r="H590">
        <f>+'TAB 1 Codificação CC Órgão'!M608</f>
        <v>0</v>
      </c>
      <c r="I590">
        <f>+'TAB 1 Codificação CC Órgão'!L607</f>
        <v>0</v>
      </c>
      <c r="J590">
        <f>+'TAB 1 Codificação CC Órgão'!N607</f>
        <v>0</v>
      </c>
      <c r="K590">
        <f>+'TAB 1 Codificação CC Órgão'!O607</f>
        <v>0</v>
      </c>
      <c r="L590">
        <f>+'TAB 1 Codificação CC Órgão'!P607</f>
        <v>0</v>
      </c>
      <c r="M590">
        <f>+'TAB 1 Codificação CC Órgão'!Q607</f>
        <v>0</v>
      </c>
      <c r="P590" s="129" t="str">
        <f>+'TAB 1 Codificação CC Órgão'!J607</f>
        <v>A</v>
      </c>
      <c r="Q590">
        <f t="shared" si="18"/>
        <v>0</v>
      </c>
    </row>
    <row r="591" spans="1:17">
      <c r="A591" t="str">
        <f t="shared" si="19"/>
        <v>-</v>
      </c>
      <c r="C591" t="str">
        <f>IF('TAB 1 Codificação CC Órgão'!A608='TAB 1 Codificação CC Órgão'!$A$20,"-",'TAB 1 Codificação CC Órgão'!A608)</f>
        <v>-</v>
      </c>
      <c r="D591">
        <f>+'TAB 1 Codificação CC Órgão'!I608</f>
        <v>0</v>
      </c>
      <c r="E591" t="str">
        <f>+'TAB 1 Codificação CC Órgão'!K608</f>
        <v>-</v>
      </c>
      <c r="H591">
        <f>+'TAB 1 Codificação CC Órgão'!M609</f>
        <v>0</v>
      </c>
      <c r="I591">
        <f>+'TAB 1 Codificação CC Órgão'!L608</f>
        <v>0</v>
      </c>
      <c r="J591">
        <f>+'TAB 1 Codificação CC Órgão'!N608</f>
        <v>0</v>
      </c>
      <c r="K591">
        <f>+'TAB 1 Codificação CC Órgão'!O608</f>
        <v>0</v>
      </c>
      <c r="L591">
        <f>+'TAB 1 Codificação CC Órgão'!P608</f>
        <v>0</v>
      </c>
      <c r="M591">
        <f>+'TAB 1 Codificação CC Órgão'!Q608</f>
        <v>0</v>
      </c>
      <c r="P591" s="129" t="str">
        <f>+'TAB 1 Codificação CC Órgão'!J608</f>
        <v>A</v>
      </c>
      <c r="Q591">
        <f t="shared" si="18"/>
        <v>0</v>
      </c>
    </row>
    <row r="592" spans="1:17">
      <c r="A592" t="str">
        <f t="shared" si="19"/>
        <v>-</v>
      </c>
      <c r="C592" t="str">
        <f>IF('TAB 1 Codificação CC Órgão'!A609='TAB 1 Codificação CC Órgão'!$A$20,"-",'TAB 1 Codificação CC Órgão'!A609)</f>
        <v>-</v>
      </c>
      <c r="D592">
        <f>+'TAB 1 Codificação CC Órgão'!I609</f>
        <v>0</v>
      </c>
      <c r="E592" t="str">
        <f>+'TAB 1 Codificação CC Órgão'!K609</f>
        <v>-</v>
      </c>
      <c r="H592">
        <f>+'TAB 1 Codificação CC Órgão'!M610</f>
        <v>0</v>
      </c>
      <c r="I592">
        <f>+'TAB 1 Codificação CC Órgão'!L609</f>
        <v>0</v>
      </c>
      <c r="J592">
        <f>+'TAB 1 Codificação CC Órgão'!N609</f>
        <v>0</v>
      </c>
      <c r="K592">
        <f>+'TAB 1 Codificação CC Órgão'!O609</f>
        <v>0</v>
      </c>
      <c r="L592">
        <f>+'TAB 1 Codificação CC Órgão'!P609</f>
        <v>0</v>
      </c>
      <c r="M592">
        <f>+'TAB 1 Codificação CC Órgão'!Q609</f>
        <v>0</v>
      </c>
      <c r="P592" s="129" t="str">
        <f>+'TAB 1 Codificação CC Órgão'!J609</f>
        <v>A</v>
      </c>
      <c r="Q592">
        <f t="shared" si="18"/>
        <v>0</v>
      </c>
    </row>
    <row r="593" spans="1:17">
      <c r="A593" t="str">
        <f t="shared" si="19"/>
        <v>-</v>
      </c>
      <c r="C593" t="str">
        <f>IF('TAB 1 Codificação CC Órgão'!A610='TAB 1 Codificação CC Órgão'!$A$20,"-",'TAB 1 Codificação CC Órgão'!A610)</f>
        <v>-</v>
      </c>
      <c r="D593">
        <f>+'TAB 1 Codificação CC Órgão'!I610</f>
        <v>0</v>
      </c>
      <c r="E593" t="str">
        <f>+'TAB 1 Codificação CC Órgão'!K610</f>
        <v>-</v>
      </c>
      <c r="H593">
        <f>+'TAB 1 Codificação CC Órgão'!M611</f>
        <v>0</v>
      </c>
      <c r="I593">
        <f>+'TAB 1 Codificação CC Órgão'!L610</f>
        <v>0</v>
      </c>
      <c r="J593">
        <f>+'TAB 1 Codificação CC Órgão'!N610</f>
        <v>0</v>
      </c>
      <c r="K593">
        <f>+'TAB 1 Codificação CC Órgão'!O610</f>
        <v>0</v>
      </c>
      <c r="L593">
        <f>+'TAB 1 Codificação CC Órgão'!P610</f>
        <v>0</v>
      </c>
      <c r="M593">
        <f>+'TAB 1 Codificação CC Órgão'!Q610</f>
        <v>0</v>
      </c>
      <c r="P593" s="129" t="str">
        <f>+'TAB 1 Codificação CC Órgão'!J610</f>
        <v>A</v>
      </c>
      <c r="Q593">
        <f t="shared" si="18"/>
        <v>0</v>
      </c>
    </row>
    <row r="594" spans="1:17">
      <c r="A594" t="str">
        <f t="shared" si="19"/>
        <v>-</v>
      </c>
      <c r="C594" t="str">
        <f>IF('TAB 1 Codificação CC Órgão'!A611='TAB 1 Codificação CC Órgão'!$A$20,"-",'TAB 1 Codificação CC Órgão'!A611)</f>
        <v>-</v>
      </c>
      <c r="D594">
        <f>+'TAB 1 Codificação CC Órgão'!I611</f>
        <v>0</v>
      </c>
      <c r="E594" t="str">
        <f>+'TAB 1 Codificação CC Órgão'!K611</f>
        <v>-</v>
      </c>
      <c r="H594">
        <f>+'TAB 1 Codificação CC Órgão'!M612</f>
        <v>0</v>
      </c>
      <c r="I594">
        <f>+'TAB 1 Codificação CC Órgão'!L611</f>
        <v>0</v>
      </c>
      <c r="J594">
        <f>+'TAB 1 Codificação CC Órgão'!N611</f>
        <v>0</v>
      </c>
      <c r="K594">
        <f>+'TAB 1 Codificação CC Órgão'!O611</f>
        <v>0</v>
      </c>
      <c r="L594">
        <f>+'TAB 1 Codificação CC Órgão'!P611</f>
        <v>0</v>
      </c>
      <c r="M594">
        <f>+'TAB 1 Codificação CC Órgão'!Q611</f>
        <v>0</v>
      </c>
      <c r="P594" s="129" t="str">
        <f>+'TAB 1 Codificação CC Órgão'!J611</f>
        <v>A</v>
      </c>
      <c r="Q594">
        <f t="shared" si="18"/>
        <v>0</v>
      </c>
    </row>
    <row r="595" spans="1:17">
      <c r="A595" t="str">
        <f t="shared" si="19"/>
        <v>-</v>
      </c>
      <c r="C595" t="str">
        <f>IF('TAB 1 Codificação CC Órgão'!A612='TAB 1 Codificação CC Órgão'!$A$20,"-",'TAB 1 Codificação CC Órgão'!A612)</f>
        <v>-</v>
      </c>
      <c r="D595">
        <f>+'TAB 1 Codificação CC Órgão'!I612</f>
        <v>0</v>
      </c>
      <c r="E595" t="str">
        <f>+'TAB 1 Codificação CC Órgão'!K612</f>
        <v>-</v>
      </c>
      <c r="H595">
        <f>+'TAB 1 Codificação CC Órgão'!M613</f>
        <v>0</v>
      </c>
      <c r="I595">
        <f>+'TAB 1 Codificação CC Órgão'!L612</f>
        <v>0</v>
      </c>
      <c r="J595">
        <f>+'TAB 1 Codificação CC Órgão'!N612</f>
        <v>0</v>
      </c>
      <c r="K595">
        <f>+'TAB 1 Codificação CC Órgão'!O612</f>
        <v>0</v>
      </c>
      <c r="L595">
        <f>+'TAB 1 Codificação CC Órgão'!P612</f>
        <v>0</v>
      </c>
      <c r="M595">
        <f>+'TAB 1 Codificação CC Órgão'!Q612</f>
        <v>0</v>
      </c>
      <c r="P595" s="129" t="str">
        <f>+'TAB 1 Codificação CC Órgão'!J612</f>
        <v>A</v>
      </c>
      <c r="Q595">
        <f t="shared" si="18"/>
        <v>0</v>
      </c>
    </row>
    <row r="596" spans="1:17">
      <c r="A596" t="str">
        <f t="shared" si="19"/>
        <v>-</v>
      </c>
      <c r="C596" t="str">
        <f>IF('TAB 1 Codificação CC Órgão'!A613='TAB 1 Codificação CC Órgão'!$A$20,"-",'TAB 1 Codificação CC Órgão'!A613)</f>
        <v>-</v>
      </c>
      <c r="D596">
        <f>+'TAB 1 Codificação CC Órgão'!I613</f>
        <v>0</v>
      </c>
      <c r="E596" t="str">
        <f>+'TAB 1 Codificação CC Órgão'!K613</f>
        <v>-</v>
      </c>
      <c r="H596">
        <f>+'TAB 1 Codificação CC Órgão'!M614</f>
        <v>0</v>
      </c>
      <c r="I596">
        <f>+'TAB 1 Codificação CC Órgão'!L613</f>
        <v>0</v>
      </c>
      <c r="J596">
        <f>+'TAB 1 Codificação CC Órgão'!N613</f>
        <v>0</v>
      </c>
      <c r="K596">
        <f>+'TAB 1 Codificação CC Órgão'!O613</f>
        <v>0</v>
      </c>
      <c r="L596">
        <f>+'TAB 1 Codificação CC Órgão'!P613</f>
        <v>0</v>
      </c>
      <c r="M596">
        <f>+'TAB 1 Codificação CC Órgão'!Q613</f>
        <v>0</v>
      </c>
      <c r="P596" s="129" t="str">
        <f>+'TAB 1 Codificação CC Órgão'!J613</f>
        <v>A</v>
      </c>
      <c r="Q596">
        <f t="shared" si="18"/>
        <v>0</v>
      </c>
    </row>
    <row r="597" spans="1:17">
      <c r="A597" t="str">
        <f t="shared" si="19"/>
        <v>-</v>
      </c>
      <c r="C597" t="str">
        <f>IF('TAB 1 Codificação CC Órgão'!A614='TAB 1 Codificação CC Órgão'!$A$20,"-",'TAB 1 Codificação CC Órgão'!A614)</f>
        <v>-</v>
      </c>
      <c r="D597">
        <f>+'TAB 1 Codificação CC Órgão'!I614</f>
        <v>0</v>
      </c>
      <c r="E597" t="str">
        <f>+'TAB 1 Codificação CC Órgão'!K614</f>
        <v>-</v>
      </c>
      <c r="H597">
        <f>+'TAB 1 Codificação CC Órgão'!M615</f>
        <v>0</v>
      </c>
      <c r="I597">
        <f>+'TAB 1 Codificação CC Órgão'!L614</f>
        <v>0</v>
      </c>
      <c r="J597">
        <f>+'TAB 1 Codificação CC Órgão'!N614</f>
        <v>0</v>
      </c>
      <c r="K597">
        <f>+'TAB 1 Codificação CC Órgão'!O614</f>
        <v>0</v>
      </c>
      <c r="L597">
        <f>+'TAB 1 Codificação CC Órgão'!P614</f>
        <v>0</v>
      </c>
      <c r="M597">
        <f>+'TAB 1 Codificação CC Órgão'!Q614</f>
        <v>0</v>
      </c>
      <c r="P597" s="129" t="str">
        <f>+'TAB 1 Codificação CC Órgão'!J614</f>
        <v>A</v>
      </c>
      <c r="Q597">
        <f t="shared" si="18"/>
        <v>0</v>
      </c>
    </row>
    <row r="598" spans="1:17">
      <c r="A598" t="str">
        <f t="shared" si="19"/>
        <v>-</v>
      </c>
      <c r="C598" t="str">
        <f>IF('TAB 1 Codificação CC Órgão'!A615='TAB 1 Codificação CC Órgão'!$A$20,"-",'TAB 1 Codificação CC Órgão'!A615)</f>
        <v>-</v>
      </c>
      <c r="D598">
        <f>+'TAB 1 Codificação CC Órgão'!I615</f>
        <v>0</v>
      </c>
      <c r="E598" t="str">
        <f>+'TAB 1 Codificação CC Órgão'!K615</f>
        <v>-</v>
      </c>
      <c r="H598">
        <f>+'TAB 1 Codificação CC Órgão'!M616</f>
        <v>0</v>
      </c>
      <c r="I598">
        <f>+'TAB 1 Codificação CC Órgão'!L615</f>
        <v>0</v>
      </c>
      <c r="J598">
        <f>+'TAB 1 Codificação CC Órgão'!N615</f>
        <v>0</v>
      </c>
      <c r="K598">
        <f>+'TAB 1 Codificação CC Órgão'!O615</f>
        <v>0</v>
      </c>
      <c r="L598">
        <f>+'TAB 1 Codificação CC Órgão'!P615</f>
        <v>0</v>
      </c>
      <c r="M598">
        <f>+'TAB 1 Codificação CC Órgão'!Q615</f>
        <v>0</v>
      </c>
      <c r="P598" s="129" t="str">
        <f>+'TAB 1 Codificação CC Órgão'!J615</f>
        <v>A</v>
      </c>
      <c r="Q598">
        <f t="shared" si="18"/>
        <v>0</v>
      </c>
    </row>
    <row r="599" spans="1:17">
      <c r="A599" t="str">
        <f t="shared" si="19"/>
        <v>-</v>
      </c>
      <c r="C599" t="str">
        <f>IF('TAB 1 Codificação CC Órgão'!A616='TAB 1 Codificação CC Órgão'!$A$20,"-",'TAB 1 Codificação CC Órgão'!A616)</f>
        <v>-</v>
      </c>
      <c r="D599">
        <f>+'TAB 1 Codificação CC Órgão'!I616</f>
        <v>0</v>
      </c>
      <c r="E599" t="str">
        <f>+'TAB 1 Codificação CC Órgão'!K616</f>
        <v>-</v>
      </c>
      <c r="H599">
        <f>+'TAB 1 Codificação CC Órgão'!M617</f>
        <v>0</v>
      </c>
      <c r="I599">
        <f>+'TAB 1 Codificação CC Órgão'!L616</f>
        <v>0</v>
      </c>
      <c r="J599">
        <f>+'TAB 1 Codificação CC Órgão'!N616</f>
        <v>0</v>
      </c>
      <c r="K599">
        <f>+'TAB 1 Codificação CC Órgão'!O616</f>
        <v>0</v>
      </c>
      <c r="L599">
        <f>+'TAB 1 Codificação CC Órgão'!P616</f>
        <v>0</v>
      </c>
      <c r="M599">
        <f>+'TAB 1 Codificação CC Órgão'!Q616</f>
        <v>0</v>
      </c>
      <c r="P599" s="129" t="str">
        <f>+'TAB 1 Codificação CC Órgão'!J616</f>
        <v>A</v>
      </c>
      <c r="Q599">
        <f t="shared" si="18"/>
        <v>0</v>
      </c>
    </row>
    <row r="600" spans="1:17">
      <c r="A600" t="str">
        <f t="shared" si="19"/>
        <v>-</v>
      </c>
      <c r="C600" t="str">
        <f>IF('TAB 1 Codificação CC Órgão'!A617='TAB 1 Codificação CC Órgão'!$A$20,"-",'TAB 1 Codificação CC Órgão'!A617)</f>
        <v>-</v>
      </c>
      <c r="D600">
        <f>+'TAB 1 Codificação CC Órgão'!I617</f>
        <v>0</v>
      </c>
      <c r="E600" t="str">
        <f>+'TAB 1 Codificação CC Órgão'!K617</f>
        <v>-</v>
      </c>
      <c r="H600">
        <f>+'TAB 1 Codificação CC Órgão'!M618</f>
        <v>0</v>
      </c>
      <c r="I600">
        <f>+'TAB 1 Codificação CC Órgão'!L617</f>
        <v>0</v>
      </c>
      <c r="J600">
        <f>+'TAB 1 Codificação CC Órgão'!N617</f>
        <v>0</v>
      </c>
      <c r="K600">
        <f>+'TAB 1 Codificação CC Órgão'!O617</f>
        <v>0</v>
      </c>
      <c r="L600">
        <f>+'TAB 1 Codificação CC Órgão'!P617</f>
        <v>0</v>
      </c>
      <c r="M600">
        <f>+'TAB 1 Codificação CC Órgão'!Q617</f>
        <v>0</v>
      </c>
      <c r="P600" s="129" t="str">
        <f>+'TAB 1 Codificação CC Órgão'!J617</f>
        <v>A</v>
      </c>
      <c r="Q600">
        <f t="shared" si="18"/>
        <v>0</v>
      </c>
    </row>
    <row r="601" spans="1:17">
      <c r="A601" t="str">
        <f t="shared" si="19"/>
        <v>-</v>
      </c>
      <c r="C601" t="str">
        <f>IF('TAB 1 Codificação CC Órgão'!A618='TAB 1 Codificação CC Órgão'!$A$20,"-",'TAB 1 Codificação CC Órgão'!A618)</f>
        <v>-</v>
      </c>
      <c r="D601">
        <f>+'TAB 1 Codificação CC Órgão'!I618</f>
        <v>0</v>
      </c>
      <c r="E601" t="str">
        <f>+'TAB 1 Codificação CC Órgão'!K618</f>
        <v>-</v>
      </c>
      <c r="H601">
        <f>+'TAB 1 Codificação CC Órgão'!M619</f>
        <v>0</v>
      </c>
      <c r="I601">
        <f>+'TAB 1 Codificação CC Órgão'!L618</f>
        <v>0</v>
      </c>
      <c r="J601">
        <f>+'TAB 1 Codificação CC Órgão'!N618</f>
        <v>0</v>
      </c>
      <c r="K601">
        <f>+'TAB 1 Codificação CC Órgão'!O618</f>
        <v>0</v>
      </c>
      <c r="L601">
        <f>+'TAB 1 Codificação CC Órgão'!P618</f>
        <v>0</v>
      </c>
      <c r="M601">
        <f>+'TAB 1 Codificação CC Órgão'!Q618</f>
        <v>0</v>
      </c>
      <c r="P601" s="129" t="str">
        <f>+'TAB 1 Codificação CC Órgão'!J618</f>
        <v>A</v>
      </c>
      <c r="Q601">
        <f t="shared" si="18"/>
        <v>0</v>
      </c>
    </row>
    <row r="602" spans="1:17">
      <c r="A602" t="str">
        <f t="shared" si="19"/>
        <v>-</v>
      </c>
      <c r="C602" t="str">
        <f>IF('TAB 1 Codificação CC Órgão'!A619='TAB 1 Codificação CC Órgão'!$A$20,"-",'TAB 1 Codificação CC Órgão'!A619)</f>
        <v>-</v>
      </c>
      <c r="D602">
        <f>+'TAB 1 Codificação CC Órgão'!I619</f>
        <v>0</v>
      </c>
      <c r="E602" t="str">
        <f>+'TAB 1 Codificação CC Órgão'!K619</f>
        <v>-</v>
      </c>
      <c r="H602">
        <f>+'TAB 1 Codificação CC Órgão'!M620</f>
        <v>0</v>
      </c>
      <c r="I602">
        <f>+'TAB 1 Codificação CC Órgão'!L619</f>
        <v>0</v>
      </c>
      <c r="J602">
        <f>+'TAB 1 Codificação CC Órgão'!N619</f>
        <v>0</v>
      </c>
      <c r="K602">
        <f>+'TAB 1 Codificação CC Órgão'!O619</f>
        <v>0</v>
      </c>
      <c r="L602">
        <f>+'TAB 1 Codificação CC Órgão'!P619</f>
        <v>0</v>
      </c>
      <c r="M602">
        <f>+'TAB 1 Codificação CC Órgão'!Q619</f>
        <v>0</v>
      </c>
      <c r="P602" s="129" t="str">
        <f>+'TAB 1 Codificação CC Órgão'!J619</f>
        <v>A</v>
      </c>
      <c r="Q602">
        <f t="shared" si="18"/>
        <v>0</v>
      </c>
    </row>
    <row r="603" spans="1:17">
      <c r="A603" t="str">
        <f t="shared" si="19"/>
        <v>-</v>
      </c>
      <c r="C603" t="str">
        <f>IF('TAB 1 Codificação CC Órgão'!A620='TAB 1 Codificação CC Órgão'!$A$20,"-",'TAB 1 Codificação CC Órgão'!A620)</f>
        <v>-</v>
      </c>
      <c r="D603">
        <f>+'TAB 1 Codificação CC Órgão'!I620</f>
        <v>0</v>
      </c>
      <c r="E603" t="str">
        <f>+'TAB 1 Codificação CC Órgão'!K620</f>
        <v>-</v>
      </c>
      <c r="H603">
        <f>+'TAB 1 Codificação CC Órgão'!M621</f>
        <v>0</v>
      </c>
      <c r="I603">
        <f>+'TAB 1 Codificação CC Órgão'!L620</f>
        <v>0</v>
      </c>
      <c r="J603">
        <f>+'TAB 1 Codificação CC Órgão'!N620</f>
        <v>0</v>
      </c>
      <c r="K603">
        <f>+'TAB 1 Codificação CC Órgão'!O620</f>
        <v>0</v>
      </c>
      <c r="L603">
        <f>+'TAB 1 Codificação CC Órgão'!P620</f>
        <v>0</v>
      </c>
      <c r="M603">
        <f>+'TAB 1 Codificação CC Órgão'!Q620</f>
        <v>0</v>
      </c>
      <c r="P603" s="129" t="str">
        <f>+'TAB 1 Codificação CC Órgão'!J620</f>
        <v>A</v>
      </c>
      <c r="Q603">
        <f t="shared" si="18"/>
        <v>0</v>
      </c>
    </row>
    <row r="604" spans="1:17">
      <c r="A604" t="str">
        <f t="shared" si="19"/>
        <v>-</v>
      </c>
      <c r="C604" t="str">
        <f>IF('TAB 1 Codificação CC Órgão'!A621='TAB 1 Codificação CC Órgão'!$A$20,"-",'TAB 1 Codificação CC Órgão'!A621)</f>
        <v>-</v>
      </c>
      <c r="D604">
        <f>+'TAB 1 Codificação CC Órgão'!I621</f>
        <v>0</v>
      </c>
      <c r="E604" t="str">
        <f>+'TAB 1 Codificação CC Órgão'!K621</f>
        <v>-</v>
      </c>
      <c r="H604">
        <f>+'TAB 1 Codificação CC Órgão'!M622</f>
        <v>0</v>
      </c>
      <c r="I604">
        <f>+'TAB 1 Codificação CC Órgão'!L621</f>
        <v>0</v>
      </c>
      <c r="J604">
        <f>+'TAB 1 Codificação CC Órgão'!N621</f>
        <v>0</v>
      </c>
      <c r="K604">
        <f>+'TAB 1 Codificação CC Órgão'!O621</f>
        <v>0</v>
      </c>
      <c r="L604">
        <f>+'TAB 1 Codificação CC Órgão'!P621</f>
        <v>0</v>
      </c>
      <c r="M604">
        <f>+'TAB 1 Codificação CC Órgão'!Q621</f>
        <v>0</v>
      </c>
      <c r="P604" s="129" t="str">
        <f>+'TAB 1 Codificação CC Órgão'!J621</f>
        <v>A</v>
      </c>
      <c r="Q604">
        <f t="shared" si="18"/>
        <v>0</v>
      </c>
    </row>
    <row r="605" spans="1:17">
      <c r="A605" t="str">
        <f t="shared" si="19"/>
        <v>-</v>
      </c>
      <c r="C605" t="str">
        <f>IF('TAB 1 Codificação CC Órgão'!A622='TAB 1 Codificação CC Órgão'!$A$20,"-",'TAB 1 Codificação CC Órgão'!A622)</f>
        <v>-</v>
      </c>
      <c r="D605">
        <f>+'TAB 1 Codificação CC Órgão'!I622</f>
        <v>0</v>
      </c>
      <c r="E605" t="str">
        <f>+'TAB 1 Codificação CC Órgão'!K622</f>
        <v>-</v>
      </c>
      <c r="H605">
        <f>+'TAB 1 Codificação CC Órgão'!M623</f>
        <v>0</v>
      </c>
      <c r="I605">
        <f>+'TAB 1 Codificação CC Órgão'!L622</f>
        <v>0</v>
      </c>
      <c r="J605">
        <f>+'TAB 1 Codificação CC Órgão'!N622</f>
        <v>0</v>
      </c>
      <c r="K605">
        <f>+'TAB 1 Codificação CC Órgão'!O622</f>
        <v>0</v>
      </c>
      <c r="L605">
        <f>+'TAB 1 Codificação CC Órgão'!P622</f>
        <v>0</v>
      </c>
      <c r="M605">
        <f>+'TAB 1 Codificação CC Órgão'!Q622</f>
        <v>0</v>
      </c>
      <c r="P605" s="129" t="str">
        <f>+'TAB 1 Codificação CC Órgão'!J622</f>
        <v>A</v>
      </c>
      <c r="Q605">
        <f t="shared" si="18"/>
        <v>0</v>
      </c>
    </row>
    <row r="606" spans="1:17">
      <c r="A606" t="str">
        <f t="shared" si="19"/>
        <v>-</v>
      </c>
      <c r="C606" t="str">
        <f>IF('TAB 1 Codificação CC Órgão'!A623='TAB 1 Codificação CC Órgão'!$A$20,"-",'TAB 1 Codificação CC Órgão'!A623)</f>
        <v>-</v>
      </c>
      <c r="D606">
        <f>+'TAB 1 Codificação CC Órgão'!I623</f>
        <v>0</v>
      </c>
      <c r="E606" t="str">
        <f>+'TAB 1 Codificação CC Órgão'!K623</f>
        <v>-</v>
      </c>
      <c r="H606">
        <f>+'TAB 1 Codificação CC Órgão'!M624</f>
        <v>0</v>
      </c>
      <c r="I606">
        <f>+'TAB 1 Codificação CC Órgão'!L623</f>
        <v>0</v>
      </c>
      <c r="J606">
        <f>+'TAB 1 Codificação CC Órgão'!N623</f>
        <v>0</v>
      </c>
      <c r="K606">
        <f>+'TAB 1 Codificação CC Órgão'!O623</f>
        <v>0</v>
      </c>
      <c r="L606">
        <f>+'TAB 1 Codificação CC Órgão'!P623</f>
        <v>0</v>
      </c>
      <c r="M606">
        <f>+'TAB 1 Codificação CC Órgão'!Q623</f>
        <v>0</v>
      </c>
      <c r="P606" s="129" t="str">
        <f>+'TAB 1 Codificação CC Órgão'!J623</f>
        <v>A</v>
      </c>
      <c r="Q606">
        <f t="shared" si="18"/>
        <v>0</v>
      </c>
    </row>
    <row r="607" spans="1:17">
      <c r="A607" t="str">
        <f t="shared" si="19"/>
        <v>-</v>
      </c>
      <c r="C607" t="str">
        <f>IF('TAB 1 Codificação CC Órgão'!A624='TAB 1 Codificação CC Órgão'!$A$20,"-",'TAB 1 Codificação CC Órgão'!A624)</f>
        <v>-</v>
      </c>
      <c r="D607">
        <f>+'TAB 1 Codificação CC Órgão'!I624</f>
        <v>0</v>
      </c>
      <c r="E607" t="str">
        <f>+'TAB 1 Codificação CC Órgão'!K624</f>
        <v>-</v>
      </c>
      <c r="H607">
        <f>+'TAB 1 Codificação CC Órgão'!M625</f>
        <v>0</v>
      </c>
      <c r="I607">
        <f>+'TAB 1 Codificação CC Órgão'!L624</f>
        <v>0</v>
      </c>
      <c r="J607">
        <f>+'TAB 1 Codificação CC Órgão'!N624</f>
        <v>0</v>
      </c>
      <c r="K607">
        <f>+'TAB 1 Codificação CC Órgão'!O624</f>
        <v>0</v>
      </c>
      <c r="L607">
        <f>+'TAB 1 Codificação CC Órgão'!P624</f>
        <v>0</v>
      </c>
      <c r="M607">
        <f>+'TAB 1 Codificação CC Órgão'!Q624</f>
        <v>0</v>
      </c>
      <c r="P607" s="129" t="str">
        <f>+'TAB 1 Codificação CC Órgão'!J624</f>
        <v>A</v>
      </c>
      <c r="Q607">
        <f t="shared" si="18"/>
        <v>0</v>
      </c>
    </row>
    <row r="608" spans="1:17">
      <c r="A608" t="str">
        <f t="shared" si="19"/>
        <v>-</v>
      </c>
      <c r="C608" t="str">
        <f>IF('TAB 1 Codificação CC Órgão'!A625='TAB 1 Codificação CC Órgão'!$A$20,"-",'TAB 1 Codificação CC Órgão'!A625)</f>
        <v>-</v>
      </c>
      <c r="D608">
        <f>+'TAB 1 Codificação CC Órgão'!I625</f>
        <v>0</v>
      </c>
      <c r="E608" t="str">
        <f>+'TAB 1 Codificação CC Órgão'!K625</f>
        <v>-</v>
      </c>
      <c r="H608">
        <f>+'TAB 1 Codificação CC Órgão'!M626</f>
        <v>0</v>
      </c>
      <c r="I608">
        <f>+'TAB 1 Codificação CC Órgão'!L625</f>
        <v>0</v>
      </c>
      <c r="J608">
        <f>+'TAB 1 Codificação CC Órgão'!N625</f>
        <v>0</v>
      </c>
      <c r="K608">
        <f>+'TAB 1 Codificação CC Órgão'!O625</f>
        <v>0</v>
      </c>
      <c r="L608">
        <f>+'TAB 1 Codificação CC Órgão'!P625</f>
        <v>0</v>
      </c>
      <c r="M608">
        <f>+'TAB 1 Codificação CC Órgão'!Q625</f>
        <v>0</v>
      </c>
      <c r="P608" s="129" t="str">
        <f>+'TAB 1 Codificação CC Órgão'!J625</f>
        <v>A</v>
      </c>
      <c r="Q608">
        <f t="shared" si="18"/>
        <v>0</v>
      </c>
    </row>
    <row r="609" spans="1:17">
      <c r="A609" t="str">
        <f t="shared" si="19"/>
        <v>-</v>
      </c>
      <c r="C609" t="str">
        <f>IF('TAB 1 Codificação CC Órgão'!A626='TAB 1 Codificação CC Órgão'!$A$20,"-",'TAB 1 Codificação CC Órgão'!A626)</f>
        <v>-</v>
      </c>
      <c r="D609">
        <f>+'TAB 1 Codificação CC Órgão'!I626</f>
        <v>0</v>
      </c>
      <c r="E609" t="str">
        <f>+'TAB 1 Codificação CC Órgão'!K626</f>
        <v>-</v>
      </c>
      <c r="H609">
        <f>+'TAB 1 Codificação CC Órgão'!M627</f>
        <v>0</v>
      </c>
      <c r="I609">
        <f>+'TAB 1 Codificação CC Órgão'!L626</f>
        <v>0</v>
      </c>
      <c r="J609">
        <f>+'TAB 1 Codificação CC Órgão'!N626</f>
        <v>0</v>
      </c>
      <c r="K609">
        <f>+'TAB 1 Codificação CC Órgão'!O626</f>
        <v>0</v>
      </c>
      <c r="L609">
        <f>+'TAB 1 Codificação CC Órgão'!P626</f>
        <v>0</v>
      </c>
      <c r="M609">
        <f>+'TAB 1 Codificação CC Órgão'!Q626</f>
        <v>0</v>
      </c>
      <c r="P609" s="129" t="str">
        <f>+'TAB 1 Codificação CC Órgão'!J626</f>
        <v>A</v>
      </c>
      <c r="Q609">
        <f t="shared" si="18"/>
        <v>0</v>
      </c>
    </row>
    <row r="610" spans="1:17">
      <c r="A610" t="str">
        <f t="shared" si="19"/>
        <v>-</v>
      </c>
      <c r="C610" t="str">
        <f>IF('TAB 1 Codificação CC Órgão'!A627='TAB 1 Codificação CC Órgão'!$A$20,"-",'TAB 1 Codificação CC Órgão'!A627)</f>
        <v>-</v>
      </c>
      <c r="D610">
        <f>+'TAB 1 Codificação CC Órgão'!I627</f>
        <v>0</v>
      </c>
      <c r="E610" t="str">
        <f>+'TAB 1 Codificação CC Órgão'!K627</f>
        <v>-</v>
      </c>
      <c r="H610">
        <f>+'TAB 1 Codificação CC Órgão'!M628</f>
        <v>0</v>
      </c>
      <c r="I610">
        <f>+'TAB 1 Codificação CC Órgão'!L627</f>
        <v>0</v>
      </c>
      <c r="J610">
        <f>+'TAB 1 Codificação CC Órgão'!N627</f>
        <v>0</v>
      </c>
      <c r="K610">
        <f>+'TAB 1 Codificação CC Órgão'!O627</f>
        <v>0</v>
      </c>
      <c r="L610">
        <f>+'TAB 1 Codificação CC Órgão'!P627</f>
        <v>0</v>
      </c>
      <c r="M610">
        <f>+'TAB 1 Codificação CC Órgão'!Q627</f>
        <v>0</v>
      </c>
      <c r="P610" s="129" t="str">
        <f>+'TAB 1 Codificação CC Órgão'!J627</f>
        <v>A</v>
      </c>
      <c r="Q610">
        <f t="shared" si="18"/>
        <v>0</v>
      </c>
    </row>
    <row r="611" spans="1:17">
      <c r="A611" t="str">
        <f t="shared" si="19"/>
        <v>-</v>
      </c>
      <c r="C611" t="str">
        <f>IF('TAB 1 Codificação CC Órgão'!A628='TAB 1 Codificação CC Órgão'!$A$20,"-",'TAB 1 Codificação CC Órgão'!A628)</f>
        <v>-</v>
      </c>
      <c r="D611">
        <f>+'TAB 1 Codificação CC Órgão'!I628</f>
        <v>0</v>
      </c>
      <c r="E611" t="str">
        <f>+'TAB 1 Codificação CC Órgão'!K628</f>
        <v>-</v>
      </c>
      <c r="H611">
        <f>+'TAB 1 Codificação CC Órgão'!M629</f>
        <v>0</v>
      </c>
      <c r="I611">
        <f>+'TAB 1 Codificação CC Órgão'!L628</f>
        <v>0</v>
      </c>
      <c r="J611">
        <f>+'TAB 1 Codificação CC Órgão'!N628</f>
        <v>0</v>
      </c>
      <c r="K611">
        <f>+'TAB 1 Codificação CC Órgão'!O628</f>
        <v>0</v>
      </c>
      <c r="L611">
        <f>+'TAB 1 Codificação CC Órgão'!P628</f>
        <v>0</v>
      </c>
      <c r="M611">
        <f>+'TAB 1 Codificação CC Órgão'!Q628</f>
        <v>0</v>
      </c>
      <c r="P611" s="129" t="str">
        <f>+'TAB 1 Codificação CC Órgão'!J628</f>
        <v>A</v>
      </c>
      <c r="Q611">
        <f t="shared" si="18"/>
        <v>0</v>
      </c>
    </row>
    <row r="612" spans="1:17">
      <c r="A612" t="str">
        <f t="shared" si="19"/>
        <v>-</v>
      </c>
      <c r="C612" t="str">
        <f>IF('TAB 1 Codificação CC Órgão'!A629='TAB 1 Codificação CC Órgão'!$A$20,"-",'TAB 1 Codificação CC Órgão'!A629)</f>
        <v>-</v>
      </c>
      <c r="D612">
        <f>+'TAB 1 Codificação CC Órgão'!I629</f>
        <v>0</v>
      </c>
      <c r="E612" t="str">
        <f>+'TAB 1 Codificação CC Órgão'!K629</f>
        <v>-</v>
      </c>
      <c r="H612">
        <f>+'TAB 1 Codificação CC Órgão'!M630</f>
        <v>0</v>
      </c>
      <c r="I612">
        <f>+'TAB 1 Codificação CC Órgão'!L629</f>
        <v>0</v>
      </c>
      <c r="J612">
        <f>+'TAB 1 Codificação CC Órgão'!N629</f>
        <v>0</v>
      </c>
      <c r="K612">
        <f>+'TAB 1 Codificação CC Órgão'!O629</f>
        <v>0</v>
      </c>
      <c r="L612">
        <f>+'TAB 1 Codificação CC Órgão'!P629</f>
        <v>0</v>
      </c>
      <c r="M612">
        <f>+'TAB 1 Codificação CC Órgão'!Q629</f>
        <v>0</v>
      </c>
      <c r="P612" s="129" t="str">
        <f>+'TAB 1 Codificação CC Órgão'!J629</f>
        <v>A</v>
      </c>
      <c r="Q612">
        <f t="shared" si="18"/>
        <v>0</v>
      </c>
    </row>
    <row r="613" spans="1:17">
      <c r="A613" t="str">
        <f t="shared" si="19"/>
        <v>-</v>
      </c>
      <c r="C613" t="str">
        <f>IF('TAB 1 Codificação CC Órgão'!A630='TAB 1 Codificação CC Órgão'!$A$20,"-",'TAB 1 Codificação CC Órgão'!A630)</f>
        <v>-</v>
      </c>
      <c r="D613">
        <f>+'TAB 1 Codificação CC Órgão'!I630</f>
        <v>0</v>
      </c>
      <c r="E613" t="str">
        <f>+'TAB 1 Codificação CC Órgão'!K630</f>
        <v>-</v>
      </c>
      <c r="H613">
        <f>+'TAB 1 Codificação CC Órgão'!M631</f>
        <v>0</v>
      </c>
      <c r="I613">
        <f>+'TAB 1 Codificação CC Órgão'!L630</f>
        <v>0</v>
      </c>
      <c r="J613">
        <f>+'TAB 1 Codificação CC Órgão'!N630</f>
        <v>0</v>
      </c>
      <c r="K613">
        <f>+'TAB 1 Codificação CC Órgão'!O630</f>
        <v>0</v>
      </c>
      <c r="L613">
        <f>+'TAB 1 Codificação CC Órgão'!P630</f>
        <v>0</v>
      </c>
      <c r="M613">
        <f>+'TAB 1 Codificação CC Órgão'!Q630</f>
        <v>0</v>
      </c>
      <c r="P613" s="129" t="str">
        <f>+'TAB 1 Codificação CC Órgão'!J630</f>
        <v>A</v>
      </c>
      <c r="Q613">
        <f t="shared" si="18"/>
        <v>0</v>
      </c>
    </row>
    <row r="614" spans="1:17">
      <c r="A614" t="str">
        <f t="shared" si="19"/>
        <v>-</v>
      </c>
      <c r="C614" t="str">
        <f>IF('TAB 1 Codificação CC Órgão'!A631='TAB 1 Codificação CC Órgão'!$A$20,"-",'TAB 1 Codificação CC Órgão'!A631)</f>
        <v>-</v>
      </c>
      <c r="D614">
        <f>+'TAB 1 Codificação CC Órgão'!I631</f>
        <v>0</v>
      </c>
      <c r="E614" t="str">
        <f>+'TAB 1 Codificação CC Órgão'!K631</f>
        <v>-</v>
      </c>
      <c r="H614">
        <f>+'TAB 1 Codificação CC Órgão'!M632</f>
        <v>0</v>
      </c>
      <c r="I614">
        <f>+'TAB 1 Codificação CC Órgão'!L631</f>
        <v>0</v>
      </c>
      <c r="J614">
        <f>+'TAB 1 Codificação CC Órgão'!N631</f>
        <v>0</v>
      </c>
      <c r="K614">
        <f>+'TAB 1 Codificação CC Órgão'!O631</f>
        <v>0</v>
      </c>
      <c r="L614">
        <f>+'TAB 1 Codificação CC Órgão'!P631</f>
        <v>0</v>
      </c>
      <c r="M614">
        <f>+'TAB 1 Codificação CC Órgão'!Q631</f>
        <v>0</v>
      </c>
      <c r="P614" s="129" t="str">
        <f>+'TAB 1 Codificação CC Órgão'!J631</f>
        <v>A</v>
      </c>
      <c r="Q614">
        <f t="shared" si="18"/>
        <v>0</v>
      </c>
    </row>
    <row r="615" spans="1:17">
      <c r="A615" t="str">
        <f t="shared" si="19"/>
        <v>-</v>
      </c>
      <c r="C615" t="str">
        <f>IF('TAB 1 Codificação CC Órgão'!A632='TAB 1 Codificação CC Órgão'!$A$20,"-",'TAB 1 Codificação CC Órgão'!A632)</f>
        <v>-</v>
      </c>
      <c r="D615">
        <f>+'TAB 1 Codificação CC Órgão'!I632</f>
        <v>0</v>
      </c>
      <c r="E615" t="str">
        <f>+'TAB 1 Codificação CC Órgão'!K632</f>
        <v>-</v>
      </c>
      <c r="H615">
        <f>+'TAB 1 Codificação CC Órgão'!M633</f>
        <v>0</v>
      </c>
      <c r="I615">
        <f>+'TAB 1 Codificação CC Órgão'!L632</f>
        <v>0</v>
      </c>
      <c r="J615">
        <f>+'TAB 1 Codificação CC Órgão'!N632</f>
        <v>0</v>
      </c>
      <c r="K615">
        <f>+'TAB 1 Codificação CC Órgão'!O632</f>
        <v>0</v>
      </c>
      <c r="L615">
        <f>+'TAB 1 Codificação CC Órgão'!P632</f>
        <v>0</v>
      </c>
      <c r="M615">
        <f>+'TAB 1 Codificação CC Órgão'!Q632</f>
        <v>0</v>
      </c>
      <c r="P615" s="129" t="str">
        <f>+'TAB 1 Codificação CC Órgão'!J632</f>
        <v>A</v>
      </c>
      <c r="Q615">
        <f t="shared" si="18"/>
        <v>0</v>
      </c>
    </row>
    <row r="616" spans="1:17">
      <c r="A616" t="str">
        <f t="shared" si="19"/>
        <v>-</v>
      </c>
      <c r="C616" t="str">
        <f>IF('TAB 1 Codificação CC Órgão'!A633='TAB 1 Codificação CC Órgão'!$A$20,"-",'TAB 1 Codificação CC Órgão'!A633)</f>
        <v>-</v>
      </c>
      <c r="D616">
        <f>+'TAB 1 Codificação CC Órgão'!I633</f>
        <v>0</v>
      </c>
      <c r="E616" t="str">
        <f>+'TAB 1 Codificação CC Órgão'!K633</f>
        <v>-</v>
      </c>
      <c r="H616">
        <f>+'TAB 1 Codificação CC Órgão'!M634</f>
        <v>0</v>
      </c>
      <c r="I616">
        <f>+'TAB 1 Codificação CC Órgão'!L633</f>
        <v>0</v>
      </c>
      <c r="J616">
        <f>+'TAB 1 Codificação CC Órgão'!N633</f>
        <v>0</v>
      </c>
      <c r="K616">
        <f>+'TAB 1 Codificação CC Órgão'!O633</f>
        <v>0</v>
      </c>
      <c r="L616">
        <f>+'TAB 1 Codificação CC Órgão'!P633</f>
        <v>0</v>
      </c>
      <c r="M616">
        <f>+'TAB 1 Codificação CC Órgão'!Q633</f>
        <v>0</v>
      </c>
      <c r="P616" s="129" t="str">
        <f>+'TAB 1 Codificação CC Órgão'!J633</f>
        <v>A</v>
      </c>
      <c r="Q616">
        <f t="shared" si="18"/>
        <v>0</v>
      </c>
    </row>
    <row r="617" spans="1:17">
      <c r="A617" t="str">
        <f t="shared" si="19"/>
        <v>-</v>
      </c>
      <c r="C617" t="str">
        <f>IF('TAB 1 Codificação CC Órgão'!A634='TAB 1 Codificação CC Órgão'!$A$20,"-",'TAB 1 Codificação CC Órgão'!A634)</f>
        <v>-</v>
      </c>
      <c r="D617">
        <f>+'TAB 1 Codificação CC Órgão'!I634</f>
        <v>0</v>
      </c>
      <c r="E617" t="str">
        <f>+'TAB 1 Codificação CC Órgão'!K634</f>
        <v>-</v>
      </c>
      <c r="H617">
        <f>+'TAB 1 Codificação CC Órgão'!M635</f>
        <v>0</v>
      </c>
      <c r="I617">
        <f>+'TAB 1 Codificação CC Órgão'!L634</f>
        <v>0</v>
      </c>
      <c r="J617">
        <f>+'TAB 1 Codificação CC Órgão'!N634</f>
        <v>0</v>
      </c>
      <c r="K617">
        <f>+'TAB 1 Codificação CC Órgão'!O634</f>
        <v>0</v>
      </c>
      <c r="L617">
        <f>+'TAB 1 Codificação CC Órgão'!P634</f>
        <v>0</v>
      </c>
      <c r="M617">
        <f>+'TAB 1 Codificação CC Órgão'!Q634</f>
        <v>0</v>
      </c>
      <c r="P617" s="129" t="str">
        <f>+'TAB 1 Codificação CC Órgão'!J634</f>
        <v>A</v>
      </c>
      <c r="Q617">
        <f t="shared" si="18"/>
        <v>0</v>
      </c>
    </row>
    <row r="618" spans="1:17">
      <c r="A618" t="str">
        <f t="shared" si="19"/>
        <v>-</v>
      </c>
      <c r="C618" t="str">
        <f>IF('TAB 1 Codificação CC Órgão'!A635='TAB 1 Codificação CC Órgão'!$A$20,"-",'TAB 1 Codificação CC Órgão'!A635)</f>
        <v>-</v>
      </c>
      <c r="D618">
        <f>+'TAB 1 Codificação CC Órgão'!I635</f>
        <v>0</v>
      </c>
      <c r="E618" t="str">
        <f>+'TAB 1 Codificação CC Órgão'!K635</f>
        <v>-</v>
      </c>
      <c r="H618">
        <f>+'TAB 1 Codificação CC Órgão'!M636</f>
        <v>0</v>
      </c>
      <c r="I618">
        <f>+'TAB 1 Codificação CC Órgão'!L635</f>
        <v>0</v>
      </c>
      <c r="J618">
        <f>+'TAB 1 Codificação CC Órgão'!N635</f>
        <v>0</v>
      </c>
      <c r="K618">
        <f>+'TAB 1 Codificação CC Órgão'!O635</f>
        <v>0</v>
      </c>
      <c r="L618">
        <f>+'TAB 1 Codificação CC Órgão'!P635</f>
        <v>0</v>
      </c>
      <c r="M618">
        <f>+'TAB 1 Codificação CC Órgão'!Q635</f>
        <v>0</v>
      </c>
      <c r="P618" s="129" t="str">
        <f>+'TAB 1 Codificação CC Órgão'!J635</f>
        <v>A</v>
      </c>
      <c r="Q618">
        <f t="shared" si="18"/>
        <v>0</v>
      </c>
    </row>
    <row r="619" spans="1:17">
      <c r="A619" t="str">
        <f t="shared" si="19"/>
        <v>-</v>
      </c>
      <c r="C619" t="str">
        <f>IF('TAB 1 Codificação CC Órgão'!A636='TAB 1 Codificação CC Órgão'!$A$20,"-",'TAB 1 Codificação CC Órgão'!A636)</f>
        <v>-</v>
      </c>
      <c r="D619">
        <f>+'TAB 1 Codificação CC Órgão'!I636</f>
        <v>0</v>
      </c>
      <c r="E619" t="str">
        <f>+'TAB 1 Codificação CC Órgão'!K636</f>
        <v>-</v>
      </c>
      <c r="H619">
        <f>+'TAB 1 Codificação CC Órgão'!M637</f>
        <v>0</v>
      </c>
      <c r="I619">
        <f>+'TAB 1 Codificação CC Órgão'!L636</f>
        <v>0</v>
      </c>
      <c r="J619">
        <f>+'TAB 1 Codificação CC Órgão'!N636</f>
        <v>0</v>
      </c>
      <c r="K619">
        <f>+'TAB 1 Codificação CC Órgão'!O636</f>
        <v>0</v>
      </c>
      <c r="L619">
        <f>+'TAB 1 Codificação CC Órgão'!P636</f>
        <v>0</v>
      </c>
      <c r="M619">
        <f>+'TAB 1 Codificação CC Órgão'!Q636</f>
        <v>0</v>
      </c>
      <c r="P619" s="129" t="str">
        <f>+'TAB 1 Codificação CC Órgão'!J636</f>
        <v>A</v>
      </c>
      <c r="Q619">
        <f t="shared" si="18"/>
        <v>0</v>
      </c>
    </row>
    <row r="620" spans="1:17">
      <c r="A620" t="str">
        <f t="shared" si="19"/>
        <v>-</v>
      </c>
      <c r="C620" t="str">
        <f>IF('TAB 1 Codificação CC Órgão'!A637='TAB 1 Codificação CC Órgão'!$A$20,"-",'TAB 1 Codificação CC Órgão'!A637)</f>
        <v>-</v>
      </c>
      <c r="D620" t="str">
        <f>+'TAB 1 Codificação CC Órgão'!I637</f>
        <v>-</v>
      </c>
      <c r="E620" t="str">
        <f>+'TAB 1 Codificação CC Órgão'!K637</f>
        <v>-</v>
      </c>
      <c r="H620">
        <f>+'TAB 1 Codificação CC Órgão'!M638</f>
        <v>0</v>
      </c>
      <c r="I620">
        <f>+'TAB 1 Codificação CC Órgão'!L637</f>
        <v>0</v>
      </c>
      <c r="J620">
        <f>+'TAB 1 Codificação CC Órgão'!N637</f>
        <v>0</v>
      </c>
      <c r="K620">
        <f>+'TAB 1 Codificação CC Órgão'!O637</f>
        <v>0</v>
      </c>
      <c r="L620">
        <f>+'TAB 1 Codificação CC Órgão'!P637</f>
        <v>0</v>
      </c>
      <c r="M620">
        <f>+'TAB 1 Codificação CC Órgão'!Q637</f>
        <v>0</v>
      </c>
      <c r="P620" s="129" t="str">
        <f>+'TAB 1 Codificação CC Órgão'!J637</f>
        <v>A</v>
      </c>
      <c r="Q620">
        <f t="shared" si="18"/>
        <v>0</v>
      </c>
    </row>
    <row r="621" spans="1:17">
      <c r="A621" t="str">
        <f t="shared" si="19"/>
        <v>-</v>
      </c>
      <c r="C621" t="str">
        <f>IF('TAB 1 Codificação CC Órgão'!A638='TAB 1 Codificação CC Órgão'!$A$20,"-",'TAB 1 Codificação CC Órgão'!A638)</f>
        <v>-</v>
      </c>
      <c r="D621">
        <f>+'TAB 1 Codificação CC Órgão'!I638</f>
        <v>0</v>
      </c>
      <c r="E621" t="str">
        <f>+'TAB 1 Codificação CC Órgão'!K638</f>
        <v>-</v>
      </c>
      <c r="H621">
        <f>+'TAB 1 Codificação CC Órgão'!M639</f>
        <v>0</v>
      </c>
      <c r="I621">
        <f>+'TAB 1 Codificação CC Órgão'!L638</f>
        <v>0</v>
      </c>
      <c r="J621">
        <f>+'TAB 1 Codificação CC Órgão'!N638</f>
        <v>0</v>
      </c>
      <c r="K621">
        <f>+'TAB 1 Codificação CC Órgão'!O638</f>
        <v>0</v>
      </c>
      <c r="L621">
        <f>+'TAB 1 Codificação CC Órgão'!P638</f>
        <v>0</v>
      </c>
      <c r="M621">
        <f>+'TAB 1 Codificação CC Órgão'!Q638</f>
        <v>0</v>
      </c>
      <c r="P621" s="129" t="str">
        <f>+'TAB 1 Codificação CC Órgão'!J638</f>
        <v>A</v>
      </c>
      <c r="Q621">
        <f t="shared" si="18"/>
        <v>0</v>
      </c>
    </row>
    <row r="622" spans="1:17">
      <c r="A622" t="str">
        <f t="shared" si="19"/>
        <v>-</v>
      </c>
      <c r="C622" t="str">
        <f>IF('TAB 1 Codificação CC Órgão'!A639='TAB 1 Codificação CC Órgão'!$A$20,"-",'TAB 1 Codificação CC Órgão'!A639)</f>
        <v>-</v>
      </c>
      <c r="D622">
        <f>+'TAB 1 Codificação CC Órgão'!I639</f>
        <v>0</v>
      </c>
      <c r="E622" t="str">
        <f>+'TAB 1 Codificação CC Órgão'!K639</f>
        <v>-</v>
      </c>
      <c r="H622">
        <f>+'TAB 1 Codificação CC Órgão'!M640</f>
        <v>0</v>
      </c>
      <c r="I622">
        <f>+'TAB 1 Codificação CC Órgão'!L639</f>
        <v>0</v>
      </c>
      <c r="J622">
        <f>+'TAB 1 Codificação CC Órgão'!N639</f>
        <v>0</v>
      </c>
      <c r="K622">
        <f>+'TAB 1 Codificação CC Órgão'!O639</f>
        <v>0</v>
      </c>
      <c r="L622">
        <f>+'TAB 1 Codificação CC Órgão'!P639</f>
        <v>0</v>
      </c>
      <c r="M622">
        <f>+'TAB 1 Codificação CC Órgão'!Q639</f>
        <v>0</v>
      </c>
      <c r="P622" s="129" t="str">
        <f>+'TAB 1 Codificação CC Órgão'!J639</f>
        <v>A</v>
      </c>
      <c r="Q622">
        <f t="shared" si="18"/>
        <v>0</v>
      </c>
    </row>
    <row r="623" spans="1:17">
      <c r="A623" t="str">
        <f t="shared" si="19"/>
        <v>-</v>
      </c>
      <c r="C623" t="str">
        <f>IF('TAB 1 Codificação CC Órgão'!A640='TAB 1 Codificação CC Órgão'!$A$20,"-",'TAB 1 Codificação CC Órgão'!A640)</f>
        <v>-</v>
      </c>
      <c r="D623">
        <f>+'TAB 1 Codificação CC Órgão'!I640</f>
        <v>0</v>
      </c>
      <c r="E623" t="str">
        <f>+'TAB 1 Codificação CC Órgão'!K640</f>
        <v>-</v>
      </c>
      <c r="H623">
        <f>+'TAB 1 Codificação CC Órgão'!M641</f>
        <v>0</v>
      </c>
      <c r="I623">
        <f>+'TAB 1 Codificação CC Órgão'!L640</f>
        <v>0</v>
      </c>
      <c r="J623">
        <f>+'TAB 1 Codificação CC Órgão'!N640</f>
        <v>0</v>
      </c>
      <c r="K623">
        <f>+'TAB 1 Codificação CC Órgão'!O640</f>
        <v>0</v>
      </c>
      <c r="L623">
        <f>+'TAB 1 Codificação CC Órgão'!P640</f>
        <v>0</v>
      </c>
      <c r="M623">
        <f>+'TAB 1 Codificação CC Órgão'!Q640</f>
        <v>0</v>
      </c>
      <c r="P623" s="129" t="str">
        <f>+'TAB 1 Codificação CC Órgão'!J640</f>
        <v>A</v>
      </c>
      <c r="Q623">
        <f t="shared" si="18"/>
        <v>0</v>
      </c>
    </row>
    <row r="624" spans="1:17">
      <c r="A624" t="str">
        <f t="shared" si="19"/>
        <v>-</v>
      </c>
      <c r="C624" t="str">
        <f>IF('TAB 1 Codificação CC Órgão'!A641='TAB 1 Codificação CC Órgão'!$A$20,"-",'TAB 1 Codificação CC Órgão'!A641)</f>
        <v>-</v>
      </c>
      <c r="D624">
        <f>+'TAB 1 Codificação CC Órgão'!I641</f>
        <v>0</v>
      </c>
      <c r="E624" t="str">
        <f>+'TAB 1 Codificação CC Órgão'!K641</f>
        <v>-</v>
      </c>
      <c r="H624">
        <f>+'TAB 1 Codificação CC Órgão'!M642</f>
        <v>0</v>
      </c>
      <c r="I624">
        <f>+'TAB 1 Codificação CC Órgão'!L641</f>
        <v>0</v>
      </c>
      <c r="J624">
        <f>+'TAB 1 Codificação CC Órgão'!N641</f>
        <v>0</v>
      </c>
      <c r="K624">
        <f>+'TAB 1 Codificação CC Órgão'!O641</f>
        <v>0</v>
      </c>
      <c r="L624">
        <f>+'TAB 1 Codificação CC Órgão'!P641</f>
        <v>0</v>
      </c>
      <c r="M624">
        <f>+'TAB 1 Codificação CC Órgão'!Q641</f>
        <v>0</v>
      </c>
      <c r="P624" s="129" t="str">
        <f>+'TAB 1 Codificação CC Órgão'!J641</f>
        <v>A</v>
      </c>
      <c r="Q624">
        <f t="shared" si="18"/>
        <v>0</v>
      </c>
    </row>
    <row r="625" spans="1:17">
      <c r="A625" t="str">
        <f t="shared" si="19"/>
        <v>-</v>
      </c>
      <c r="C625" t="str">
        <f>IF('TAB 1 Codificação CC Órgão'!A642='TAB 1 Codificação CC Órgão'!$A$20,"-",'TAB 1 Codificação CC Órgão'!A642)</f>
        <v>-</v>
      </c>
      <c r="D625">
        <f>+'TAB 1 Codificação CC Órgão'!I642</f>
        <v>0</v>
      </c>
      <c r="E625" t="str">
        <f>+'TAB 1 Codificação CC Órgão'!K642</f>
        <v>-</v>
      </c>
      <c r="H625">
        <f>+'TAB 1 Codificação CC Órgão'!M643</f>
        <v>0</v>
      </c>
      <c r="I625">
        <f>+'TAB 1 Codificação CC Órgão'!L642</f>
        <v>0</v>
      </c>
      <c r="J625">
        <f>+'TAB 1 Codificação CC Órgão'!N642</f>
        <v>0</v>
      </c>
      <c r="K625">
        <f>+'TAB 1 Codificação CC Órgão'!O642</f>
        <v>0</v>
      </c>
      <c r="L625">
        <f>+'TAB 1 Codificação CC Órgão'!P642</f>
        <v>0</v>
      </c>
      <c r="M625">
        <f>+'TAB 1 Codificação CC Órgão'!Q642</f>
        <v>0</v>
      </c>
      <c r="P625" s="129" t="str">
        <f>+'TAB 1 Codificação CC Órgão'!J642</f>
        <v>A</v>
      </c>
      <c r="Q625">
        <f t="shared" si="18"/>
        <v>0</v>
      </c>
    </row>
    <row r="626" spans="1:17">
      <c r="A626" t="str">
        <f t="shared" si="19"/>
        <v>-</v>
      </c>
      <c r="C626" t="str">
        <f>IF('TAB 1 Codificação CC Órgão'!A643='TAB 1 Codificação CC Órgão'!$A$20,"-",'TAB 1 Codificação CC Órgão'!A643)</f>
        <v>-</v>
      </c>
      <c r="D626">
        <f>+'TAB 1 Codificação CC Órgão'!I643</f>
        <v>0</v>
      </c>
      <c r="E626" t="str">
        <f>+'TAB 1 Codificação CC Órgão'!K643</f>
        <v>-</v>
      </c>
      <c r="H626">
        <f>+'TAB 1 Codificação CC Órgão'!M644</f>
        <v>0</v>
      </c>
      <c r="I626">
        <f>+'TAB 1 Codificação CC Órgão'!L643</f>
        <v>0</v>
      </c>
      <c r="J626">
        <f>+'TAB 1 Codificação CC Órgão'!N643</f>
        <v>0</v>
      </c>
      <c r="K626">
        <f>+'TAB 1 Codificação CC Órgão'!O643</f>
        <v>0</v>
      </c>
      <c r="L626">
        <f>+'TAB 1 Codificação CC Órgão'!P643</f>
        <v>0</v>
      </c>
      <c r="M626">
        <f>+'TAB 1 Codificação CC Órgão'!Q643</f>
        <v>0</v>
      </c>
      <c r="P626" s="129" t="str">
        <f>+'TAB 1 Codificação CC Órgão'!J643</f>
        <v>A</v>
      </c>
      <c r="Q626">
        <f t="shared" si="18"/>
        <v>0</v>
      </c>
    </row>
    <row r="627" spans="1:17">
      <c r="A627" t="str">
        <f t="shared" si="19"/>
        <v>-</v>
      </c>
      <c r="C627" t="str">
        <f>IF('TAB 1 Codificação CC Órgão'!A644='TAB 1 Codificação CC Órgão'!$A$20,"-",'TAB 1 Codificação CC Órgão'!A644)</f>
        <v>-</v>
      </c>
      <c r="D627">
        <f>+'TAB 1 Codificação CC Órgão'!I644</f>
        <v>0</v>
      </c>
      <c r="E627" t="str">
        <f>+'TAB 1 Codificação CC Órgão'!K644</f>
        <v>-</v>
      </c>
      <c r="H627">
        <f>+'TAB 1 Codificação CC Órgão'!M645</f>
        <v>0</v>
      </c>
      <c r="I627">
        <f>+'TAB 1 Codificação CC Órgão'!L644</f>
        <v>0</v>
      </c>
      <c r="J627">
        <f>+'TAB 1 Codificação CC Órgão'!N644</f>
        <v>0</v>
      </c>
      <c r="K627">
        <f>+'TAB 1 Codificação CC Órgão'!O644</f>
        <v>0</v>
      </c>
      <c r="L627">
        <f>+'TAB 1 Codificação CC Órgão'!P644</f>
        <v>0</v>
      </c>
      <c r="M627">
        <f>+'TAB 1 Codificação CC Órgão'!Q644</f>
        <v>0</v>
      </c>
      <c r="P627" s="129" t="str">
        <f>+'TAB 1 Codificação CC Órgão'!J644</f>
        <v>A</v>
      </c>
      <c r="Q627">
        <f t="shared" si="18"/>
        <v>0</v>
      </c>
    </row>
    <row r="628" spans="1:17">
      <c r="A628" t="str">
        <f t="shared" si="19"/>
        <v>-</v>
      </c>
      <c r="C628" t="str">
        <f>IF('TAB 1 Codificação CC Órgão'!A645='TAB 1 Codificação CC Órgão'!$A$20,"-",'TAB 1 Codificação CC Órgão'!A645)</f>
        <v>-</v>
      </c>
      <c r="D628">
        <f>+'TAB 1 Codificação CC Órgão'!I645</f>
        <v>0</v>
      </c>
      <c r="E628" t="str">
        <f>+'TAB 1 Codificação CC Órgão'!K645</f>
        <v>-</v>
      </c>
      <c r="H628">
        <f>+'TAB 1 Codificação CC Órgão'!M646</f>
        <v>0</v>
      </c>
      <c r="I628">
        <f>+'TAB 1 Codificação CC Órgão'!L645</f>
        <v>0</v>
      </c>
      <c r="J628">
        <f>+'TAB 1 Codificação CC Órgão'!N645</f>
        <v>0</v>
      </c>
      <c r="K628">
        <f>+'TAB 1 Codificação CC Órgão'!O645</f>
        <v>0</v>
      </c>
      <c r="L628">
        <f>+'TAB 1 Codificação CC Órgão'!P645</f>
        <v>0</v>
      </c>
      <c r="M628">
        <f>+'TAB 1 Codificação CC Órgão'!Q645</f>
        <v>0</v>
      </c>
      <c r="P628" s="129" t="str">
        <f>+'TAB 1 Codificação CC Órgão'!J645</f>
        <v>A</v>
      </c>
      <c r="Q628">
        <f t="shared" si="18"/>
        <v>0</v>
      </c>
    </row>
    <row r="629" spans="1:17">
      <c r="A629" t="str">
        <f t="shared" si="19"/>
        <v>-</v>
      </c>
      <c r="C629" t="str">
        <f>IF('TAB 1 Codificação CC Órgão'!A646='TAB 1 Codificação CC Órgão'!$A$20,"-",'TAB 1 Codificação CC Órgão'!A646)</f>
        <v>-</v>
      </c>
      <c r="D629">
        <f>+'TAB 1 Codificação CC Órgão'!I646</f>
        <v>0</v>
      </c>
      <c r="E629" t="str">
        <f>+'TAB 1 Codificação CC Órgão'!K646</f>
        <v>-</v>
      </c>
      <c r="H629">
        <f>+'TAB 1 Codificação CC Órgão'!M647</f>
        <v>0</v>
      </c>
      <c r="I629">
        <f>+'TAB 1 Codificação CC Órgão'!L646</f>
        <v>0</v>
      </c>
      <c r="J629">
        <f>+'TAB 1 Codificação CC Órgão'!N646</f>
        <v>0</v>
      </c>
      <c r="K629">
        <f>+'TAB 1 Codificação CC Órgão'!O646</f>
        <v>0</v>
      </c>
      <c r="L629">
        <f>+'TAB 1 Codificação CC Órgão'!P646</f>
        <v>0</v>
      </c>
      <c r="M629">
        <f>+'TAB 1 Codificação CC Órgão'!Q646</f>
        <v>0</v>
      </c>
      <c r="P629" s="129" t="str">
        <f>+'TAB 1 Codificação CC Órgão'!J646</f>
        <v>A</v>
      </c>
      <c r="Q629">
        <f t="shared" si="18"/>
        <v>0</v>
      </c>
    </row>
    <row r="630" spans="1:17">
      <c r="A630" t="str">
        <f t="shared" si="19"/>
        <v>-</v>
      </c>
      <c r="C630" t="str">
        <f>IF('TAB 1 Codificação CC Órgão'!A647='TAB 1 Codificação CC Órgão'!$A$20,"-",'TAB 1 Codificação CC Órgão'!A647)</f>
        <v>-</v>
      </c>
      <c r="D630">
        <f>+'TAB 1 Codificação CC Órgão'!I647</f>
        <v>0</v>
      </c>
      <c r="E630" t="str">
        <f>+'TAB 1 Codificação CC Órgão'!K647</f>
        <v>-</v>
      </c>
      <c r="H630">
        <f>+'TAB 1 Codificação CC Órgão'!M648</f>
        <v>0</v>
      </c>
      <c r="I630">
        <f>+'TAB 1 Codificação CC Órgão'!L647</f>
        <v>0</v>
      </c>
      <c r="J630">
        <f>+'TAB 1 Codificação CC Órgão'!N647</f>
        <v>0</v>
      </c>
      <c r="K630">
        <f>+'TAB 1 Codificação CC Órgão'!O647</f>
        <v>0</v>
      </c>
      <c r="L630">
        <f>+'TAB 1 Codificação CC Órgão'!P647</f>
        <v>0</v>
      </c>
      <c r="M630">
        <f>+'TAB 1 Codificação CC Órgão'!Q647</f>
        <v>0</v>
      </c>
      <c r="P630" s="129" t="str">
        <f>+'TAB 1 Codificação CC Órgão'!J647</f>
        <v>A</v>
      </c>
      <c r="Q630">
        <f t="shared" si="18"/>
        <v>0</v>
      </c>
    </row>
    <row r="631" spans="1:17">
      <c r="A631" t="str">
        <f t="shared" si="19"/>
        <v>-</v>
      </c>
      <c r="C631" t="str">
        <f>IF('TAB 1 Codificação CC Órgão'!A648='TAB 1 Codificação CC Órgão'!$A$20,"-",'TAB 1 Codificação CC Órgão'!A648)</f>
        <v>-</v>
      </c>
      <c r="D631">
        <f>+'TAB 1 Codificação CC Órgão'!I648</f>
        <v>0</v>
      </c>
      <c r="E631" t="str">
        <f>+'TAB 1 Codificação CC Órgão'!K648</f>
        <v>-</v>
      </c>
      <c r="H631">
        <f>+'TAB 1 Codificação CC Órgão'!M649</f>
        <v>0</v>
      </c>
      <c r="I631">
        <f>+'TAB 1 Codificação CC Órgão'!L648</f>
        <v>0</v>
      </c>
      <c r="J631">
        <f>+'TAB 1 Codificação CC Órgão'!N648</f>
        <v>0</v>
      </c>
      <c r="K631">
        <f>+'TAB 1 Codificação CC Órgão'!O648</f>
        <v>0</v>
      </c>
      <c r="L631">
        <f>+'TAB 1 Codificação CC Órgão'!P648</f>
        <v>0</v>
      </c>
      <c r="M631">
        <f>+'TAB 1 Codificação CC Órgão'!Q648</f>
        <v>0</v>
      </c>
      <c r="P631" s="129" t="str">
        <f>+'TAB 1 Codificação CC Órgão'!J648</f>
        <v>A</v>
      </c>
      <c r="Q631">
        <f t="shared" si="18"/>
        <v>0</v>
      </c>
    </row>
    <row r="632" spans="1:17">
      <c r="A632" t="str">
        <f t="shared" si="19"/>
        <v>-</v>
      </c>
      <c r="C632" t="str">
        <f>IF('TAB 1 Codificação CC Órgão'!A649='TAB 1 Codificação CC Órgão'!$A$20,"-",'TAB 1 Codificação CC Órgão'!A649)</f>
        <v>-</v>
      </c>
      <c r="D632">
        <f>+'TAB 1 Codificação CC Órgão'!I649</f>
        <v>0</v>
      </c>
      <c r="E632" t="str">
        <f>+'TAB 1 Codificação CC Órgão'!K649</f>
        <v>-</v>
      </c>
      <c r="H632">
        <f>+'TAB 1 Codificação CC Órgão'!M650</f>
        <v>0</v>
      </c>
      <c r="I632">
        <f>+'TAB 1 Codificação CC Órgão'!L649</f>
        <v>0</v>
      </c>
      <c r="J632">
        <f>+'TAB 1 Codificação CC Órgão'!N649</f>
        <v>0</v>
      </c>
      <c r="K632">
        <f>+'TAB 1 Codificação CC Órgão'!O649</f>
        <v>0</v>
      </c>
      <c r="L632">
        <f>+'TAB 1 Codificação CC Órgão'!P649</f>
        <v>0</v>
      </c>
      <c r="M632">
        <f>+'TAB 1 Codificação CC Órgão'!Q649</f>
        <v>0</v>
      </c>
      <c r="P632" s="129" t="str">
        <f>+'TAB 1 Codificação CC Órgão'!J649</f>
        <v>A</v>
      </c>
      <c r="Q632">
        <f t="shared" si="18"/>
        <v>0</v>
      </c>
    </row>
    <row r="633" spans="1:17">
      <c r="A633" t="str">
        <f t="shared" si="19"/>
        <v>-</v>
      </c>
      <c r="C633" t="str">
        <f>IF('TAB 1 Codificação CC Órgão'!A650='TAB 1 Codificação CC Órgão'!$A$20,"-",'TAB 1 Codificação CC Órgão'!A650)</f>
        <v>-</v>
      </c>
      <c r="D633">
        <f>+'TAB 1 Codificação CC Órgão'!I650</f>
        <v>0</v>
      </c>
      <c r="E633" t="str">
        <f>+'TAB 1 Codificação CC Órgão'!K650</f>
        <v>-</v>
      </c>
      <c r="H633">
        <f>+'TAB 1 Codificação CC Órgão'!M651</f>
        <v>0</v>
      </c>
      <c r="I633">
        <f>+'TAB 1 Codificação CC Órgão'!L650</f>
        <v>0</v>
      </c>
      <c r="J633">
        <f>+'TAB 1 Codificação CC Órgão'!N650</f>
        <v>0</v>
      </c>
      <c r="K633">
        <f>+'TAB 1 Codificação CC Órgão'!O650</f>
        <v>0</v>
      </c>
      <c r="L633">
        <f>+'TAB 1 Codificação CC Órgão'!P650</f>
        <v>0</v>
      </c>
      <c r="M633">
        <f>+'TAB 1 Codificação CC Órgão'!Q650</f>
        <v>0</v>
      </c>
      <c r="P633" s="129" t="str">
        <f>+'TAB 1 Codificação CC Órgão'!J650</f>
        <v>A</v>
      </c>
      <c r="Q633">
        <f t="shared" si="18"/>
        <v>0</v>
      </c>
    </row>
    <row r="634" spans="1:17">
      <c r="A634" t="str">
        <f t="shared" si="19"/>
        <v>-</v>
      </c>
      <c r="C634" t="str">
        <f>IF('TAB 1 Codificação CC Órgão'!A651='TAB 1 Codificação CC Órgão'!$A$20,"-",'TAB 1 Codificação CC Órgão'!A651)</f>
        <v>-</v>
      </c>
      <c r="D634">
        <f>+'TAB 1 Codificação CC Órgão'!I651</f>
        <v>0</v>
      </c>
      <c r="E634" t="str">
        <f>+'TAB 1 Codificação CC Órgão'!K651</f>
        <v>-</v>
      </c>
      <c r="H634">
        <f>+'TAB 1 Codificação CC Órgão'!M652</f>
        <v>0</v>
      </c>
      <c r="I634">
        <f>+'TAB 1 Codificação CC Órgão'!L651</f>
        <v>0</v>
      </c>
      <c r="J634">
        <f>+'TAB 1 Codificação CC Órgão'!N651</f>
        <v>0</v>
      </c>
      <c r="K634">
        <f>+'TAB 1 Codificação CC Órgão'!O651</f>
        <v>0</v>
      </c>
      <c r="L634">
        <f>+'TAB 1 Codificação CC Órgão'!P651</f>
        <v>0</v>
      </c>
      <c r="M634">
        <f>+'TAB 1 Codificação CC Órgão'!Q651</f>
        <v>0</v>
      </c>
      <c r="P634" s="129" t="str">
        <f>+'TAB 1 Codificação CC Órgão'!J651</f>
        <v>A</v>
      </c>
      <c r="Q634">
        <f t="shared" si="18"/>
        <v>0</v>
      </c>
    </row>
    <row r="635" spans="1:17">
      <c r="A635" t="str">
        <f t="shared" si="19"/>
        <v>-</v>
      </c>
      <c r="C635" t="str">
        <f>IF('TAB 1 Codificação CC Órgão'!A652='TAB 1 Codificação CC Órgão'!$A$20,"-",'TAB 1 Codificação CC Órgão'!A652)</f>
        <v>-</v>
      </c>
      <c r="D635">
        <f>+'TAB 1 Codificação CC Órgão'!I652</f>
        <v>0</v>
      </c>
      <c r="E635" t="str">
        <f>+'TAB 1 Codificação CC Órgão'!K652</f>
        <v>-</v>
      </c>
      <c r="H635">
        <f>+'TAB 1 Codificação CC Órgão'!M653</f>
        <v>0</v>
      </c>
      <c r="I635">
        <f>+'TAB 1 Codificação CC Órgão'!L652</f>
        <v>0</v>
      </c>
      <c r="J635">
        <f>+'TAB 1 Codificação CC Órgão'!N652</f>
        <v>0</v>
      </c>
      <c r="K635">
        <f>+'TAB 1 Codificação CC Órgão'!O652</f>
        <v>0</v>
      </c>
      <c r="L635">
        <f>+'TAB 1 Codificação CC Órgão'!P652</f>
        <v>0</v>
      </c>
      <c r="M635">
        <f>+'TAB 1 Codificação CC Órgão'!Q652</f>
        <v>0</v>
      </c>
      <c r="P635" s="129" t="str">
        <f>+'TAB 1 Codificação CC Órgão'!J652</f>
        <v>A</v>
      </c>
      <c r="Q635">
        <f t="shared" si="18"/>
        <v>0</v>
      </c>
    </row>
    <row r="636" spans="1:17">
      <c r="A636" t="str">
        <f t="shared" si="19"/>
        <v>-</v>
      </c>
      <c r="C636" t="str">
        <f>IF('TAB 1 Codificação CC Órgão'!A653='TAB 1 Codificação CC Órgão'!$A$20,"-",'TAB 1 Codificação CC Órgão'!A653)</f>
        <v>-</v>
      </c>
      <c r="D636">
        <f>+'TAB 1 Codificação CC Órgão'!I653</f>
        <v>0</v>
      </c>
      <c r="E636" t="str">
        <f>+'TAB 1 Codificação CC Órgão'!K653</f>
        <v>-</v>
      </c>
      <c r="H636">
        <f>+'TAB 1 Codificação CC Órgão'!M654</f>
        <v>0</v>
      </c>
      <c r="I636">
        <f>+'TAB 1 Codificação CC Órgão'!L653</f>
        <v>0</v>
      </c>
      <c r="J636">
        <f>+'TAB 1 Codificação CC Órgão'!N653</f>
        <v>0</v>
      </c>
      <c r="K636">
        <f>+'TAB 1 Codificação CC Órgão'!O653</f>
        <v>0</v>
      </c>
      <c r="L636">
        <f>+'TAB 1 Codificação CC Órgão'!P653</f>
        <v>0</v>
      </c>
      <c r="M636">
        <f>+'TAB 1 Codificação CC Órgão'!Q653</f>
        <v>0</v>
      </c>
      <c r="P636" s="129" t="str">
        <f>+'TAB 1 Codificação CC Órgão'!J653</f>
        <v>A</v>
      </c>
      <c r="Q636">
        <f t="shared" si="18"/>
        <v>0</v>
      </c>
    </row>
    <row r="637" spans="1:17">
      <c r="A637" t="str">
        <f t="shared" si="19"/>
        <v>-</v>
      </c>
      <c r="C637" t="str">
        <f>IF('TAB 1 Codificação CC Órgão'!A654='TAB 1 Codificação CC Órgão'!$A$20,"-",'TAB 1 Codificação CC Órgão'!A654)</f>
        <v>-</v>
      </c>
      <c r="D637">
        <f>+'TAB 1 Codificação CC Órgão'!I654</f>
        <v>0</v>
      </c>
      <c r="E637" t="str">
        <f>+'TAB 1 Codificação CC Órgão'!K654</f>
        <v>-</v>
      </c>
      <c r="H637">
        <f>+'TAB 1 Codificação CC Órgão'!M655</f>
        <v>0</v>
      </c>
      <c r="I637">
        <f>+'TAB 1 Codificação CC Órgão'!L654</f>
        <v>0</v>
      </c>
      <c r="J637">
        <f>+'TAB 1 Codificação CC Órgão'!N654</f>
        <v>0</v>
      </c>
      <c r="K637">
        <f>+'TAB 1 Codificação CC Órgão'!O654</f>
        <v>0</v>
      </c>
      <c r="L637">
        <f>+'TAB 1 Codificação CC Órgão'!P654</f>
        <v>0</v>
      </c>
      <c r="M637">
        <f>+'TAB 1 Codificação CC Órgão'!Q654</f>
        <v>0</v>
      </c>
      <c r="P637" s="129" t="str">
        <f>+'TAB 1 Codificação CC Órgão'!J654</f>
        <v>A</v>
      </c>
      <c r="Q637">
        <f t="shared" si="18"/>
        <v>0</v>
      </c>
    </row>
    <row r="638" spans="1:17">
      <c r="A638" t="str">
        <f t="shared" si="19"/>
        <v>-</v>
      </c>
      <c r="C638" t="str">
        <f>IF('TAB 1 Codificação CC Órgão'!A655='TAB 1 Codificação CC Órgão'!$A$20,"-",'TAB 1 Codificação CC Órgão'!A655)</f>
        <v>-</v>
      </c>
      <c r="D638">
        <f>+'TAB 1 Codificação CC Órgão'!I655</f>
        <v>0</v>
      </c>
      <c r="E638" t="str">
        <f>+'TAB 1 Codificação CC Órgão'!K655</f>
        <v>-</v>
      </c>
      <c r="H638">
        <f>+'TAB 1 Codificação CC Órgão'!M656</f>
        <v>0</v>
      </c>
      <c r="I638">
        <f>+'TAB 1 Codificação CC Órgão'!L655</f>
        <v>0</v>
      </c>
      <c r="J638">
        <f>+'TAB 1 Codificação CC Órgão'!N655</f>
        <v>0</v>
      </c>
      <c r="K638">
        <f>+'TAB 1 Codificação CC Órgão'!O655</f>
        <v>0</v>
      </c>
      <c r="L638">
        <f>+'TAB 1 Codificação CC Órgão'!P655</f>
        <v>0</v>
      </c>
      <c r="M638">
        <f>+'TAB 1 Codificação CC Órgão'!Q655</f>
        <v>0</v>
      </c>
      <c r="P638" s="129" t="str">
        <f>+'TAB 1 Codificação CC Órgão'!J655</f>
        <v>A</v>
      </c>
      <c r="Q638">
        <f t="shared" si="18"/>
        <v>0</v>
      </c>
    </row>
    <row r="639" spans="1:17">
      <c r="A639" t="str">
        <f t="shared" si="19"/>
        <v>-</v>
      </c>
      <c r="C639" t="str">
        <f>IF('TAB 1 Codificação CC Órgão'!A656='TAB 1 Codificação CC Órgão'!$A$20,"-",'TAB 1 Codificação CC Órgão'!A656)</f>
        <v>-</v>
      </c>
      <c r="D639">
        <f>+'TAB 1 Codificação CC Órgão'!I656</f>
        <v>0</v>
      </c>
      <c r="E639" t="str">
        <f>+'TAB 1 Codificação CC Órgão'!K656</f>
        <v>-</v>
      </c>
      <c r="H639">
        <f>+'TAB 1 Codificação CC Órgão'!M657</f>
        <v>0</v>
      </c>
      <c r="I639">
        <f>+'TAB 1 Codificação CC Órgão'!L656</f>
        <v>0</v>
      </c>
      <c r="J639">
        <f>+'TAB 1 Codificação CC Órgão'!N656</f>
        <v>0</v>
      </c>
      <c r="K639">
        <f>+'TAB 1 Codificação CC Órgão'!O656</f>
        <v>0</v>
      </c>
      <c r="L639">
        <f>+'TAB 1 Codificação CC Órgão'!P656</f>
        <v>0</v>
      </c>
      <c r="M639">
        <f>+'TAB 1 Codificação CC Órgão'!Q656</f>
        <v>0</v>
      </c>
      <c r="P639" s="129" t="str">
        <f>+'TAB 1 Codificação CC Órgão'!J656</f>
        <v>A</v>
      </c>
      <c r="Q639">
        <f t="shared" si="18"/>
        <v>0</v>
      </c>
    </row>
    <row r="640" spans="1:17">
      <c r="A640" t="str">
        <f t="shared" si="19"/>
        <v>-</v>
      </c>
      <c r="C640" t="str">
        <f>IF('TAB 1 Codificação CC Órgão'!A657='TAB 1 Codificação CC Órgão'!$A$20,"-",'TAB 1 Codificação CC Órgão'!A657)</f>
        <v>-</v>
      </c>
      <c r="D640">
        <f>+'TAB 1 Codificação CC Órgão'!I657</f>
        <v>0</v>
      </c>
      <c r="E640" t="str">
        <f>+'TAB 1 Codificação CC Órgão'!K657</f>
        <v>-</v>
      </c>
      <c r="H640">
        <f>+'TAB 1 Codificação CC Órgão'!M658</f>
        <v>0</v>
      </c>
      <c r="I640">
        <f>+'TAB 1 Codificação CC Órgão'!L657</f>
        <v>0</v>
      </c>
      <c r="J640">
        <f>+'TAB 1 Codificação CC Órgão'!N657</f>
        <v>0</v>
      </c>
      <c r="K640">
        <f>+'TAB 1 Codificação CC Órgão'!O657</f>
        <v>0</v>
      </c>
      <c r="L640">
        <f>+'TAB 1 Codificação CC Órgão'!P657</f>
        <v>0</v>
      </c>
      <c r="M640">
        <f>+'TAB 1 Codificação CC Órgão'!Q657</f>
        <v>0</v>
      </c>
      <c r="P640" s="129" t="str">
        <f>+'TAB 1 Codificação CC Órgão'!J657</f>
        <v>A</v>
      </c>
      <c r="Q640">
        <f t="shared" si="18"/>
        <v>0</v>
      </c>
    </row>
    <row r="641" spans="1:17">
      <c r="A641" t="str">
        <f t="shared" si="19"/>
        <v>-</v>
      </c>
      <c r="C641" t="str">
        <f>IF('TAB 1 Codificação CC Órgão'!A658='TAB 1 Codificação CC Órgão'!$A$20,"-",'TAB 1 Codificação CC Órgão'!A658)</f>
        <v>-</v>
      </c>
      <c r="D641">
        <f>+'TAB 1 Codificação CC Órgão'!I658</f>
        <v>0</v>
      </c>
      <c r="E641" t="str">
        <f>+'TAB 1 Codificação CC Órgão'!K658</f>
        <v>-</v>
      </c>
      <c r="H641">
        <f>+'TAB 1 Codificação CC Órgão'!M659</f>
        <v>0</v>
      </c>
      <c r="I641">
        <f>+'TAB 1 Codificação CC Órgão'!L658</f>
        <v>0</v>
      </c>
      <c r="J641">
        <f>+'TAB 1 Codificação CC Órgão'!N658</f>
        <v>0</v>
      </c>
      <c r="K641">
        <f>+'TAB 1 Codificação CC Órgão'!O658</f>
        <v>0</v>
      </c>
      <c r="L641">
        <f>+'TAB 1 Codificação CC Órgão'!P658</f>
        <v>0</v>
      </c>
      <c r="M641">
        <f>+'TAB 1 Codificação CC Órgão'!Q658</f>
        <v>0</v>
      </c>
      <c r="P641" s="129" t="str">
        <f>+'TAB 1 Codificação CC Órgão'!J658</f>
        <v>A</v>
      </c>
      <c r="Q641">
        <f t="shared" si="18"/>
        <v>0</v>
      </c>
    </row>
    <row r="642" spans="1:17">
      <c r="A642" t="str">
        <f t="shared" si="19"/>
        <v>-</v>
      </c>
      <c r="C642" t="str">
        <f>IF('TAB 1 Codificação CC Órgão'!A659='TAB 1 Codificação CC Órgão'!$A$20,"-",'TAB 1 Codificação CC Órgão'!A659)</f>
        <v>-</v>
      </c>
      <c r="D642">
        <f>+'TAB 1 Codificação CC Órgão'!I659</f>
        <v>0</v>
      </c>
      <c r="E642" t="str">
        <f>+'TAB 1 Codificação CC Órgão'!K659</f>
        <v>-</v>
      </c>
      <c r="H642">
        <f>+'TAB 1 Codificação CC Órgão'!M660</f>
        <v>0</v>
      </c>
      <c r="I642">
        <f>+'TAB 1 Codificação CC Órgão'!L659</f>
        <v>0</v>
      </c>
      <c r="J642">
        <f>+'TAB 1 Codificação CC Órgão'!N659</f>
        <v>0</v>
      </c>
      <c r="K642">
        <f>+'TAB 1 Codificação CC Órgão'!O659</f>
        <v>0</v>
      </c>
      <c r="L642">
        <f>+'TAB 1 Codificação CC Órgão'!P659</f>
        <v>0</v>
      </c>
      <c r="M642">
        <f>+'TAB 1 Codificação CC Órgão'!Q659</f>
        <v>0</v>
      </c>
      <c r="P642" s="129" t="str">
        <f>+'TAB 1 Codificação CC Órgão'!J659</f>
        <v>A</v>
      </c>
      <c r="Q642">
        <f t="shared" si="18"/>
        <v>0</v>
      </c>
    </row>
    <row r="643" spans="1:17">
      <c r="A643" t="str">
        <f t="shared" si="19"/>
        <v>-</v>
      </c>
      <c r="C643" t="str">
        <f>IF('TAB 1 Codificação CC Órgão'!A660='TAB 1 Codificação CC Órgão'!$A$20,"-",'TAB 1 Codificação CC Órgão'!A660)</f>
        <v>-</v>
      </c>
      <c r="D643">
        <f>+'TAB 1 Codificação CC Órgão'!I660</f>
        <v>0</v>
      </c>
      <c r="E643" t="str">
        <f>+'TAB 1 Codificação CC Órgão'!K660</f>
        <v>-</v>
      </c>
      <c r="H643">
        <f>+'TAB 1 Codificação CC Órgão'!M661</f>
        <v>0</v>
      </c>
      <c r="I643">
        <f>+'TAB 1 Codificação CC Órgão'!L660</f>
        <v>0</v>
      </c>
      <c r="J643">
        <f>+'TAB 1 Codificação CC Órgão'!N660</f>
        <v>0</v>
      </c>
      <c r="K643">
        <f>+'TAB 1 Codificação CC Órgão'!O660</f>
        <v>0</v>
      </c>
      <c r="L643">
        <f>+'TAB 1 Codificação CC Órgão'!P660</f>
        <v>0</v>
      </c>
      <c r="M643">
        <f>+'TAB 1 Codificação CC Órgão'!Q660</f>
        <v>0</v>
      </c>
      <c r="P643" s="129" t="str">
        <f>+'TAB 1 Codificação CC Órgão'!J660</f>
        <v>A</v>
      </c>
      <c r="Q643">
        <f t="shared" ref="Q643:Q706" si="20">IF(P643="S",1,0)</f>
        <v>0</v>
      </c>
    </row>
    <row r="644" spans="1:17">
      <c r="A644" t="str">
        <f t="shared" ref="A644:A707" si="21">IF(C644="-","-",$A$2)</f>
        <v>-</v>
      </c>
      <c r="C644" t="str">
        <f>IF('TAB 1 Codificação CC Órgão'!A661='TAB 1 Codificação CC Órgão'!$A$20,"-",'TAB 1 Codificação CC Órgão'!A661)</f>
        <v>-</v>
      </c>
      <c r="D644">
        <f>+'TAB 1 Codificação CC Órgão'!I661</f>
        <v>0</v>
      </c>
      <c r="E644" t="str">
        <f>+'TAB 1 Codificação CC Órgão'!K661</f>
        <v>-</v>
      </c>
      <c r="H644">
        <f>+'TAB 1 Codificação CC Órgão'!M662</f>
        <v>0</v>
      </c>
      <c r="I644">
        <f>+'TAB 1 Codificação CC Órgão'!L661</f>
        <v>0</v>
      </c>
      <c r="J644">
        <f>+'TAB 1 Codificação CC Órgão'!N661</f>
        <v>0</v>
      </c>
      <c r="K644">
        <f>+'TAB 1 Codificação CC Órgão'!O661</f>
        <v>0</v>
      </c>
      <c r="L644">
        <f>+'TAB 1 Codificação CC Órgão'!P661</f>
        <v>0</v>
      </c>
      <c r="M644">
        <f>+'TAB 1 Codificação CC Órgão'!Q661</f>
        <v>0</v>
      </c>
      <c r="P644" s="129" t="str">
        <f>+'TAB 1 Codificação CC Órgão'!J661</f>
        <v>A</v>
      </c>
      <c r="Q644">
        <f t="shared" si="20"/>
        <v>0</v>
      </c>
    </row>
    <row r="645" spans="1:17">
      <c r="A645" t="str">
        <f t="shared" si="21"/>
        <v>-</v>
      </c>
      <c r="C645" t="str">
        <f>IF('TAB 1 Codificação CC Órgão'!A662='TAB 1 Codificação CC Órgão'!$A$20,"-",'TAB 1 Codificação CC Órgão'!A662)</f>
        <v>-</v>
      </c>
      <c r="D645">
        <f>+'TAB 1 Codificação CC Órgão'!I662</f>
        <v>0</v>
      </c>
      <c r="E645" t="str">
        <f>+'TAB 1 Codificação CC Órgão'!K662</f>
        <v>-</v>
      </c>
      <c r="H645">
        <f>+'TAB 1 Codificação CC Órgão'!M663</f>
        <v>0</v>
      </c>
      <c r="I645">
        <f>+'TAB 1 Codificação CC Órgão'!L662</f>
        <v>0</v>
      </c>
      <c r="J645">
        <f>+'TAB 1 Codificação CC Órgão'!N662</f>
        <v>0</v>
      </c>
      <c r="K645">
        <f>+'TAB 1 Codificação CC Órgão'!O662</f>
        <v>0</v>
      </c>
      <c r="L645">
        <f>+'TAB 1 Codificação CC Órgão'!P662</f>
        <v>0</v>
      </c>
      <c r="M645">
        <f>+'TAB 1 Codificação CC Órgão'!Q662</f>
        <v>0</v>
      </c>
      <c r="P645" s="129" t="str">
        <f>+'TAB 1 Codificação CC Órgão'!J662</f>
        <v>A</v>
      </c>
      <c r="Q645">
        <f t="shared" si="20"/>
        <v>0</v>
      </c>
    </row>
    <row r="646" spans="1:17">
      <c r="A646" t="str">
        <f t="shared" si="21"/>
        <v>-</v>
      </c>
      <c r="C646" t="str">
        <f>IF('TAB 1 Codificação CC Órgão'!A663='TAB 1 Codificação CC Órgão'!$A$20,"-",'TAB 1 Codificação CC Órgão'!A663)</f>
        <v>-</v>
      </c>
      <c r="D646">
        <f>+'TAB 1 Codificação CC Órgão'!I663</f>
        <v>0</v>
      </c>
      <c r="E646" t="str">
        <f>+'TAB 1 Codificação CC Órgão'!K663</f>
        <v>-</v>
      </c>
      <c r="H646">
        <f>+'TAB 1 Codificação CC Órgão'!M664</f>
        <v>0</v>
      </c>
      <c r="I646">
        <f>+'TAB 1 Codificação CC Órgão'!L663</f>
        <v>0</v>
      </c>
      <c r="J646">
        <f>+'TAB 1 Codificação CC Órgão'!N663</f>
        <v>0</v>
      </c>
      <c r="K646">
        <f>+'TAB 1 Codificação CC Órgão'!O663</f>
        <v>0</v>
      </c>
      <c r="L646">
        <f>+'TAB 1 Codificação CC Órgão'!P663</f>
        <v>0</v>
      </c>
      <c r="M646">
        <f>+'TAB 1 Codificação CC Órgão'!Q663</f>
        <v>0</v>
      </c>
      <c r="P646" s="129" t="str">
        <f>+'TAB 1 Codificação CC Órgão'!J663</f>
        <v>A</v>
      </c>
      <c r="Q646">
        <f t="shared" si="20"/>
        <v>0</v>
      </c>
    </row>
    <row r="647" spans="1:17">
      <c r="A647" t="str">
        <f t="shared" si="21"/>
        <v>-</v>
      </c>
      <c r="C647" t="str">
        <f>IF('TAB 1 Codificação CC Órgão'!A664='TAB 1 Codificação CC Órgão'!$A$20,"-",'TAB 1 Codificação CC Órgão'!A664)</f>
        <v>-</v>
      </c>
      <c r="D647">
        <f>+'TAB 1 Codificação CC Órgão'!I664</f>
        <v>0</v>
      </c>
      <c r="E647" t="str">
        <f>+'TAB 1 Codificação CC Órgão'!K664</f>
        <v>-</v>
      </c>
      <c r="H647">
        <f>+'TAB 1 Codificação CC Órgão'!M665</f>
        <v>0</v>
      </c>
      <c r="I647">
        <f>+'TAB 1 Codificação CC Órgão'!L664</f>
        <v>0</v>
      </c>
      <c r="J647">
        <f>+'TAB 1 Codificação CC Órgão'!N664</f>
        <v>0</v>
      </c>
      <c r="K647">
        <f>+'TAB 1 Codificação CC Órgão'!O664</f>
        <v>0</v>
      </c>
      <c r="L647">
        <f>+'TAB 1 Codificação CC Órgão'!P664</f>
        <v>0</v>
      </c>
      <c r="M647">
        <f>+'TAB 1 Codificação CC Órgão'!Q664</f>
        <v>0</v>
      </c>
      <c r="P647" s="129" t="str">
        <f>+'TAB 1 Codificação CC Órgão'!J664</f>
        <v>A</v>
      </c>
      <c r="Q647">
        <f t="shared" si="20"/>
        <v>0</v>
      </c>
    </row>
    <row r="648" spans="1:17">
      <c r="A648" t="str">
        <f t="shared" si="21"/>
        <v>-</v>
      </c>
      <c r="C648" t="str">
        <f>IF('TAB 1 Codificação CC Órgão'!A665='TAB 1 Codificação CC Órgão'!$A$20,"-",'TAB 1 Codificação CC Órgão'!A665)</f>
        <v>-</v>
      </c>
      <c r="D648">
        <f>+'TAB 1 Codificação CC Órgão'!I665</f>
        <v>0</v>
      </c>
      <c r="E648" t="str">
        <f>+'TAB 1 Codificação CC Órgão'!K665</f>
        <v>-</v>
      </c>
      <c r="H648">
        <f>+'TAB 1 Codificação CC Órgão'!M666</f>
        <v>0</v>
      </c>
      <c r="I648">
        <f>+'TAB 1 Codificação CC Órgão'!L665</f>
        <v>0</v>
      </c>
      <c r="J648">
        <f>+'TAB 1 Codificação CC Órgão'!N665</f>
        <v>0</v>
      </c>
      <c r="K648">
        <f>+'TAB 1 Codificação CC Órgão'!O665</f>
        <v>0</v>
      </c>
      <c r="L648">
        <f>+'TAB 1 Codificação CC Órgão'!P665</f>
        <v>0</v>
      </c>
      <c r="M648">
        <f>+'TAB 1 Codificação CC Órgão'!Q665</f>
        <v>0</v>
      </c>
      <c r="P648" s="129" t="str">
        <f>+'TAB 1 Codificação CC Órgão'!J665</f>
        <v>A</v>
      </c>
      <c r="Q648">
        <f t="shared" si="20"/>
        <v>0</v>
      </c>
    </row>
    <row r="649" spans="1:17">
      <c r="A649" t="str">
        <f t="shared" si="21"/>
        <v>-</v>
      </c>
      <c r="C649" t="str">
        <f>IF('TAB 1 Codificação CC Órgão'!A666='TAB 1 Codificação CC Órgão'!$A$20,"-",'TAB 1 Codificação CC Órgão'!A666)</f>
        <v>-</v>
      </c>
      <c r="D649">
        <f>+'TAB 1 Codificação CC Órgão'!I666</f>
        <v>0</v>
      </c>
      <c r="E649" t="str">
        <f>+'TAB 1 Codificação CC Órgão'!K666</f>
        <v>-</v>
      </c>
      <c r="H649">
        <f>+'TAB 1 Codificação CC Órgão'!M667</f>
        <v>0</v>
      </c>
      <c r="I649">
        <f>+'TAB 1 Codificação CC Órgão'!L666</f>
        <v>0</v>
      </c>
      <c r="J649">
        <f>+'TAB 1 Codificação CC Órgão'!N666</f>
        <v>0</v>
      </c>
      <c r="K649">
        <f>+'TAB 1 Codificação CC Órgão'!O666</f>
        <v>0</v>
      </c>
      <c r="L649">
        <f>+'TAB 1 Codificação CC Órgão'!P666</f>
        <v>0</v>
      </c>
      <c r="M649">
        <f>+'TAB 1 Codificação CC Órgão'!Q666</f>
        <v>0</v>
      </c>
      <c r="P649" s="129" t="str">
        <f>+'TAB 1 Codificação CC Órgão'!J666</f>
        <v>A</v>
      </c>
      <c r="Q649">
        <f t="shared" si="20"/>
        <v>0</v>
      </c>
    </row>
    <row r="650" spans="1:17">
      <c r="A650" t="str">
        <f t="shared" si="21"/>
        <v>-</v>
      </c>
      <c r="C650" t="str">
        <f>IF('TAB 1 Codificação CC Órgão'!A667='TAB 1 Codificação CC Órgão'!$A$20,"-",'TAB 1 Codificação CC Órgão'!A667)</f>
        <v>-</v>
      </c>
      <c r="D650">
        <f>+'TAB 1 Codificação CC Órgão'!I667</f>
        <v>0</v>
      </c>
      <c r="E650" t="str">
        <f>+'TAB 1 Codificação CC Órgão'!K667</f>
        <v>-</v>
      </c>
      <c r="H650">
        <f>+'TAB 1 Codificação CC Órgão'!M668</f>
        <v>0</v>
      </c>
      <c r="I650">
        <f>+'TAB 1 Codificação CC Órgão'!L667</f>
        <v>0</v>
      </c>
      <c r="J650">
        <f>+'TAB 1 Codificação CC Órgão'!N667</f>
        <v>0</v>
      </c>
      <c r="K650">
        <f>+'TAB 1 Codificação CC Órgão'!O667</f>
        <v>0</v>
      </c>
      <c r="L650">
        <f>+'TAB 1 Codificação CC Órgão'!P667</f>
        <v>0</v>
      </c>
      <c r="M650">
        <f>+'TAB 1 Codificação CC Órgão'!Q667</f>
        <v>0</v>
      </c>
      <c r="P650" s="129" t="str">
        <f>+'TAB 1 Codificação CC Órgão'!J667</f>
        <v>A</v>
      </c>
      <c r="Q650">
        <f t="shared" si="20"/>
        <v>0</v>
      </c>
    </row>
    <row r="651" spans="1:17">
      <c r="A651" t="str">
        <f t="shared" si="21"/>
        <v>-</v>
      </c>
      <c r="C651" t="str">
        <f>IF('TAB 1 Codificação CC Órgão'!A668='TAB 1 Codificação CC Órgão'!$A$20,"-",'TAB 1 Codificação CC Órgão'!A668)</f>
        <v>-</v>
      </c>
      <c r="D651">
        <f>+'TAB 1 Codificação CC Órgão'!I668</f>
        <v>0</v>
      </c>
      <c r="E651" t="str">
        <f>+'TAB 1 Codificação CC Órgão'!K668</f>
        <v>-</v>
      </c>
      <c r="H651">
        <f>+'TAB 1 Codificação CC Órgão'!M669</f>
        <v>0</v>
      </c>
      <c r="I651">
        <f>+'TAB 1 Codificação CC Órgão'!L668</f>
        <v>0</v>
      </c>
      <c r="J651">
        <f>+'TAB 1 Codificação CC Órgão'!N668</f>
        <v>0</v>
      </c>
      <c r="K651">
        <f>+'TAB 1 Codificação CC Órgão'!O668</f>
        <v>0</v>
      </c>
      <c r="L651">
        <f>+'TAB 1 Codificação CC Órgão'!P668</f>
        <v>0</v>
      </c>
      <c r="M651">
        <f>+'TAB 1 Codificação CC Órgão'!Q668</f>
        <v>0</v>
      </c>
      <c r="P651" s="129" t="str">
        <f>+'TAB 1 Codificação CC Órgão'!J668</f>
        <v>A</v>
      </c>
      <c r="Q651">
        <f t="shared" si="20"/>
        <v>0</v>
      </c>
    </row>
    <row r="652" spans="1:17">
      <c r="A652" t="str">
        <f t="shared" si="21"/>
        <v>-</v>
      </c>
      <c r="C652" t="str">
        <f>IF('TAB 1 Codificação CC Órgão'!A669='TAB 1 Codificação CC Órgão'!$A$20,"-",'TAB 1 Codificação CC Órgão'!A669)</f>
        <v>-</v>
      </c>
      <c r="D652">
        <f>+'TAB 1 Codificação CC Órgão'!I669</f>
        <v>0</v>
      </c>
      <c r="E652" t="str">
        <f>+'TAB 1 Codificação CC Órgão'!K669</f>
        <v>-</v>
      </c>
      <c r="H652">
        <f>+'TAB 1 Codificação CC Órgão'!M670</f>
        <v>0</v>
      </c>
      <c r="I652">
        <f>+'TAB 1 Codificação CC Órgão'!L669</f>
        <v>0</v>
      </c>
      <c r="J652">
        <f>+'TAB 1 Codificação CC Órgão'!N669</f>
        <v>0</v>
      </c>
      <c r="K652">
        <f>+'TAB 1 Codificação CC Órgão'!O669</f>
        <v>0</v>
      </c>
      <c r="L652">
        <f>+'TAB 1 Codificação CC Órgão'!P669</f>
        <v>0</v>
      </c>
      <c r="M652">
        <f>+'TAB 1 Codificação CC Órgão'!Q669</f>
        <v>0</v>
      </c>
      <c r="P652" s="129" t="str">
        <f>+'TAB 1 Codificação CC Órgão'!J669</f>
        <v>A</v>
      </c>
      <c r="Q652">
        <f t="shared" si="20"/>
        <v>0</v>
      </c>
    </row>
    <row r="653" spans="1:17">
      <c r="A653" t="str">
        <f t="shared" si="21"/>
        <v>-</v>
      </c>
      <c r="C653" t="str">
        <f>IF('TAB 1 Codificação CC Órgão'!A670='TAB 1 Codificação CC Órgão'!$A$20,"-",'TAB 1 Codificação CC Órgão'!A670)</f>
        <v>-</v>
      </c>
      <c r="D653">
        <f>+'TAB 1 Codificação CC Órgão'!I670</f>
        <v>0</v>
      </c>
      <c r="E653" t="str">
        <f>+'TAB 1 Codificação CC Órgão'!K670</f>
        <v>-</v>
      </c>
      <c r="H653">
        <f>+'TAB 1 Codificação CC Órgão'!M671</f>
        <v>0</v>
      </c>
      <c r="I653">
        <f>+'TAB 1 Codificação CC Órgão'!L670</f>
        <v>0</v>
      </c>
      <c r="J653">
        <f>+'TAB 1 Codificação CC Órgão'!N670</f>
        <v>0</v>
      </c>
      <c r="K653">
        <f>+'TAB 1 Codificação CC Órgão'!O670</f>
        <v>0</v>
      </c>
      <c r="L653">
        <f>+'TAB 1 Codificação CC Órgão'!P670</f>
        <v>0</v>
      </c>
      <c r="M653">
        <f>+'TAB 1 Codificação CC Órgão'!Q670</f>
        <v>0</v>
      </c>
      <c r="P653" s="129" t="str">
        <f>+'TAB 1 Codificação CC Órgão'!J670</f>
        <v>A</v>
      </c>
      <c r="Q653">
        <f t="shared" si="20"/>
        <v>0</v>
      </c>
    </row>
    <row r="654" spans="1:17">
      <c r="A654" t="str">
        <f t="shared" si="21"/>
        <v>-</v>
      </c>
      <c r="C654" t="str">
        <f>IF('TAB 1 Codificação CC Órgão'!A671='TAB 1 Codificação CC Órgão'!$A$20,"-",'TAB 1 Codificação CC Órgão'!A671)</f>
        <v>-</v>
      </c>
      <c r="D654">
        <f>+'TAB 1 Codificação CC Órgão'!I671</f>
        <v>0</v>
      </c>
      <c r="E654" t="str">
        <f>+'TAB 1 Codificação CC Órgão'!K671</f>
        <v>-</v>
      </c>
      <c r="H654">
        <f>+'TAB 1 Codificação CC Órgão'!M672</f>
        <v>0</v>
      </c>
      <c r="I654">
        <f>+'TAB 1 Codificação CC Órgão'!L671</f>
        <v>0</v>
      </c>
      <c r="J654">
        <f>+'TAB 1 Codificação CC Órgão'!N671</f>
        <v>0</v>
      </c>
      <c r="K654">
        <f>+'TAB 1 Codificação CC Órgão'!O671</f>
        <v>0</v>
      </c>
      <c r="L654">
        <f>+'TAB 1 Codificação CC Órgão'!P671</f>
        <v>0</v>
      </c>
      <c r="M654">
        <f>+'TAB 1 Codificação CC Órgão'!Q671</f>
        <v>0</v>
      </c>
      <c r="P654" s="129" t="str">
        <f>+'TAB 1 Codificação CC Órgão'!J671</f>
        <v>A</v>
      </c>
      <c r="Q654">
        <f t="shared" si="20"/>
        <v>0</v>
      </c>
    </row>
    <row r="655" spans="1:17">
      <c r="A655" t="str">
        <f t="shared" si="21"/>
        <v>-</v>
      </c>
      <c r="C655" t="str">
        <f>IF('TAB 1 Codificação CC Órgão'!A672='TAB 1 Codificação CC Órgão'!$A$20,"-",'TAB 1 Codificação CC Órgão'!A672)</f>
        <v>-</v>
      </c>
      <c r="D655">
        <f>+'TAB 1 Codificação CC Órgão'!I672</f>
        <v>0</v>
      </c>
      <c r="E655" t="str">
        <f>+'TAB 1 Codificação CC Órgão'!K672</f>
        <v>-</v>
      </c>
      <c r="H655">
        <f>+'TAB 1 Codificação CC Órgão'!M673</f>
        <v>0</v>
      </c>
      <c r="I655">
        <f>+'TAB 1 Codificação CC Órgão'!L672</f>
        <v>0</v>
      </c>
      <c r="J655">
        <f>+'TAB 1 Codificação CC Órgão'!N672</f>
        <v>0</v>
      </c>
      <c r="K655">
        <f>+'TAB 1 Codificação CC Órgão'!O672</f>
        <v>0</v>
      </c>
      <c r="L655">
        <f>+'TAB 1 Codificação CC Órgão'!P672</f>
        <v>0</v>
      </c>
      <c r="M655">
        <f>+'TAB 1 Codificação CC Órgão'!Q672</f>
        <v>0</v>
      </c>
      <c r="P655" s="129" t="str">
        <f>+'TAB 1 Codificação CC Órgão'!J672</f>
        <v>A</v>
      </c>
      <c r="Q655">
        <f t="shared" si="20"/>
        <v>0</v>
      </c>
    </row>
    <row r="656" spans="1:17">
      <c r="A656" t="str">
        <f t="shared" si="21"/>
        <v>-</v>
      </c>
      <c r="C656" t="str">
        <f>IF('TAB 1 Codificação CC Órgão'!A673='TAB 1 Codificação CC Órgão'!$A$20,"-",'TAB 1 Codificação CC Órgão'!A673)</f>
        <v>-</v>
      </c>
      <c r="D656">
        <f>+'TAB 1 Codificação CC Órgão'!I673</f>
        <v>0</v>
      </c>
      <c r="E656" t="str">
        <f>+'TAB 1 Codificação CC Órgão'!K673</f>
        <v>-</v>
      </c>
      <c r="H656">
        <f>+'TAB 1 Codificação CC Órgão'!M674</f>
        <v>0</v>
      </c>
      <c r="I656">
        <f>+'TAB 1 Codificação CC Órgão'!L673</f>
        <v>0</v>
      </c>
      <c r="J656">
        <f>+'TAB 1 Codificação CC Órgão'!N673</f>
        <v>0</v>
      </c>
      <c r="K656">
        <f>+'TAB 1 Codificação CC Órgão'!O673</f>
        <v>0</v>
      </c>
      <c r="L656">
        <f>+'TAB 1 Codificação CC Órgão'!P673</f>
        <v>0</v>
      </c>
      <c r="M656">
        <f>+'TAB 1 Codificação CC Órgão'!Q673</f>
        <v>0</v>
      </c>
      <c r="P656" s="129" t="str">
        <f>+'TAB 1 Codificação CC Órgão'!J673</f>
        <v>A</v>
      </c>
      <c r="Q656">
        <f t="shared" si="20"/>
        <v>0</v>
      </c>
    </row>
    <row r="657" spans="1:17">
      <c r="A657" t="str">
        <f t="shared" si="21"/>
        <v>-</v>
      </c>
      <c r="C657" t="str">
        <f>IF('TAB 1 Codificação CC Órgão'!A674='TAB 1 Codificação CC Órgão'!$A$20,"-",'TAB 1 Codificação CC Órgão'!A674)</f>
        <v>-</v>
      </c>
      <c r="D657">
        <f>+'TAB 1 Codificação CC Órgão'!I674</f>
        <v>0</v>
      </c>
      <c r="E657" t="str">
        <f>+'TAB 1 Codificação CC Órgão'!K674</f>
        <v>-</v>
      </c>
      <c r="H657">
        <f>+'TAB 1 Codificação CC Órgão'!M675</f>
        <v>0</v>
      </c>
      <c r="I657">
        <f>+'TAB 1 Codificação CC Órgão'!L674</f>
        <v>0</v>
      </c>
      <c r="J657">
        <f>+'TAB 1 Codificação CC Órgão'!N674</f>
        <v>0</v>
      </c>
      <c r="K657">
        <f>+'TAB 1 Codificação CC Órgão'!O674</f>
        <v>0</v>
      </c>
      <c r="L657">
        <f>+'TAB 1 Codificação CC Órgão'!P674</f>
        <v>0</v>
      </c>
      <c r="M657">
        <f>+'TAB 1 Codificação CC Órgão'!Q674</f>
        <v>0</v>
      </c>
      <c r="P657" s="129" t="str">
        <f>+'TAB 1 Codificação CC Órgão'!J674</f>
        <v>A</v>
      </c>
      <c r="Q657">
        <f t="shared" si="20"/>
        <v>0</v>
      </c>
    </row>
    <row r="658" spans="1:17">
      <c r="A658" t="str">
        <f t="shared" si="21"/>
        <v>-</v>
      </c>
      <c r="C658" t="str">
        <f>IF('TAB 1 Codificação CC Órgão'!A675='TAB 1 Codificação CC Órgão'!$A$20,"-",'TAB 1 Codificação CC Órgão'!A675)</f>
        <v>-</v>
      </c>
      <c r="D658">
        <f>+'TAB 1 Codificação CC Órgão'!I675</f>
        <v>0</v>
      </c>
      <c r="E658" t="str">
        <f>+'TAB 1 Codificação CC Órgão'!K675</f>
        <v>-</v>
      </c>
      <c r="H658">
        <f>+'TAB 1 Codificação CC Órgão'!M676</f>
        <v>0</v>
      </c>
      <c r="I658">
        <f>+'TAB 1 Codificação CC Órgão'!L675</f>
        <v>0</v>
      </c>
      <c r="J658">
        <f>+'TAB 1 Codificação CC Órgão'!N675</f>
        <v>0</v>
      </c>
      <c r="K658">
        <f>+'TAB 1 Codificação CC Órgão'!O675</f>
        <v>0</v>
      </c>
      <c r="L658">
        <f>+'TAB 1 Codificação CC Órgão'!P675</f>
        <v>0</v>
      </c>
      <c r="M658">
        <f>+'TAB 1 Codificação CC Órgão'!Q675</f>
        <v>0</v>
      </c>
      <c r="P658" s="129" t="str">
        <f>+'TAB 1 Codificação CC Órgão'!J675</f>
        <v>A</v>
      </c>
      <c r="Q658">
        <f t="shared" si="20"/>
        <v>0</v>
      </c>
    </row>
    <row r="659" spans="1:17">
      <c r="A659" t="str">
        <f t="shared" si="21"/>
        <v>-</v>
      </c>
      <c r="C659" t="str">
        <f>IF('TAB 1 Codificação CC Órgão'!A676='TAB 1 Codificação CC Órgão'!$A$20,"-",'TAB 1 Codificação CC Órgão'!A676)</f>
        <v>-</v>
      </c>
      <c r="D659">
        <f>+'TAB 1 Codificação CC Órgão'!I676</f>
        <v>0</v>
      </c>
      <c r="E659" t="str">
        <f>+'TAB 1 Codificação CC Órgão'!K676</f>
        <v>-</v>
      </c>
      <c r="H659">
        <f>+'TAB 1 Codificação CC Órgão'!M677</f>
        <v>0</v>
      </c>
      <c r="I659">
        <f>+'TAB 1 Codificação CC Órgão'!L676</f>
        <v>0</v>
      </c>
      <c r="J659">
        <f>+'TAB 1 Codificação CC Órgão'!N676</f>
        <v>0</v>
      </c>
      <c r="K659">
        <f>+'TAB 1 Codificação CC Órgão'!O676</f>
        <v>0</v>
      </c>
      <c r="L659">
        <f>+'TAB 1 Codificação CC Órgão'!P676</f>
        <v>0</v>
      </c>
      <c r="M659">
        <f>+'TAB 1 Codificação CC Órgão'!Q676</f>
        <v>0</v>
      </c>
      <c r="P659" s="129" t="str">
        <f>+'TAB 1 Codificação CC Órgão'!J676</f>
        <v>A</v>
      </c>
      <c r="Q659">
        <f t="shared" si="20"/>
        <v>0</v>
      </c>
    </row>
    <row r="660" spans="1:17">
      <c r="A660" t="str">
        <f t="shared" si="21"/>
        <v>-</v>
      </c>
      <c r="C660" t="str">
        <f>IF('TAB 1 Codificação CC Órgão'!A677='TAB 1 Codificação CC Órgão'!$A$20,"-",'TAB 1 Codificação CC Órgão'!A677)</f>
        <v>-</v>
      </c>
      <c r="D660">
        <f>+'TAB 1 Codificação CC Órgão'!I677</f>
        <v>0</v>
      </c>
      <c r="E660" t="str">
        <f>+'TAB 1 Codificação CC Órgão'!K677</f>
        <v>-</v>
      </c>
      <c r="H660">
        <f>+'TAB 1 Codificação CC Órgão'!M678</f>
        <v>0</v>
      </c>
      <c r="I660">
        <f>+'TAB 1 Codificação CC Órgão'!L677</f>
        <v>0</v>
      </c>
      <c r="J660">
        <f>+'TAB 1 Codificação CC Órgão'!N677</f>
        <v>0</v>
      </c>
      <c r="K660">
        <f>+'TAB 1 Codificação CC Órgão'!O677</f>
        <v>0</v>
      </c>
      <c r="L660">
        <f>+'TAB 1 Codificação CC Órgão'!P677</f>
        <v>0</v>
      </c>
      <c r="M660">
        <f>+'TAB 1 Codificação CC Órgão'!Q677</f>
        <v>0</v>
      </c>
      <c r="P660" s="129" t="str">
        <f>+'TAB 1 Codificação CC Órgão'!J677</f>
        <v>A</v>
      </c>
      <c r="Q660">
        <f t="shared" si="20"/>
        <v>0</v>
      </c>
    </row>
    <row r="661" spans="1:17">
      <c r="A661" t="str">
        <f t="shared" si="21"/>
        <v>-</v>
      </c>
      <c r="C661" t="str">
        <f>IF('TAB 1 Codificação CC Órgão'!A678='TAB 1 Codificação CC Órgão'!$A$20,"-",'TAB 1 Codificação CC Órgão'!A678)</f>
        <v>-</v>
      </c>
      <c r="D661">
        <f>+'TAB 1 Codificação CC Órgão'!I678</f>
        <v>0</v>
      </c>
      <c r="E661" t="str">
        <f>+'TAB 1 Codificação CC Órgão'!K678</f>
        <v>-</v>
      </c>
      <c r="H661">
        <f>+'TAB 1 Codificação CC Órgão'!M679</f>
        <v>0</v>
      </c>
      <c r="I661">
        <f>+'TAB 1 Codificação CC Órgão'!L678</f>
        <v>0</v>
      </c>
      <c r="J661">
        <f>+'TAB 1 Codificação CC Órgão'!N678</f>
        <v>0</v>
      </c>
      <c r="K661">
        <f>+'TAB 1 Codificação CC Órgão'!O678</f>
        <v>0</v>
      </c>
      <c r="L661">
        <f>+'TAB 1 Codificação CC Órgão'!P678</f>
        <v>0</v>
      </c>
      <c r="M661">
        <f>+'TAB 1 Codificação CC Órgão'!Q678</f>
        <v>0</v>
      </c>
      <c r="P661" s="129" t="str">
        <f>+'TAB 1 Codificação CC Órgão'!J678</f>
        <v>A</v>
      </c>
      <c r="Q661">
        <f t="shared" si="20"/>
        <v>0</v>
      </c>
    </row>
    <row r="662" spans="1:17">
      <c r="A662" t="str">
        <f t="shared" si="21"/>
        <v>-</v>
      </c>
      <c r="C662" t="str">
        <f>IF('TAB 1 Codificação CC Órgão'!A679='TAB 1 Codificação CC Órgão'!$A$20,"-",'TAB 1 Codificação CC Órgão'!A679)</f>
        <v>-</v>
      </c>
      <c r="D662">
        <f>+'TAB 1 Codificação CC Órgão'!I679</f>
        <v>0</v>
      </c>
      <c r="E662" t="str">
        <f>+'TAB 1 Codificação CC Órgão'!K679</f>
        <v>-</v>
      </c>
      <c r="H662">
        <f>+'TAB 1 Codificação CC Órgão'!M680</f>
        <v>0</v>
      </c>
      <c r="I662">
        <f>+'TAB 1 Codificação CC Órgão'!L679</f>
        <v>0</v>
      </c>
      <c r="J662">
        <f>+'TAB 1 Codificação CC Órgão'!N679</f>
        <v>0</v>
      </c>
      <c r="K662">
        <f>+'TAB 1 Codificação CC Órgão'!O679</f>
        <v>0</v>
      </c>
      <c r="L662">
        <f>+'TAB 1 Codificação CC Órgão'!P679</f>
        <v>0</v>
      </c>
      <c r="M662">
        <f>+'TAB 1 Codificação CC Órgão'!Q679</f>
        <v>0</v>
      </c>
      <c r="P662" s="129" t="str">
        <f>+'TAB 1 Codificação CC Órgão'!J679</f>
        <v>A</v>
      </c>
      <c r="Q662">
        <f t="shared" si="20"/>
        <v>0</v>
      </c>
    </row>
    <row r="663" spans="1:17">
      <c r="A663" t="str">
        <f t="shared" si="21"/>
        <v>-</v>
      </c>
      <c r="C663" t="str">
        <f>IF('TAB 1 Codificação CC Órgão'!A680='TAB 1 Codificação CC Órgão'!$A$20,"-",'TAB 1 Codificação CC Órgão'!A680)</f>
        <v>-</v>
      </c>
      <c r="D663">
        <f>+'TAB 1 Codificação CC Órgão'!I680</f>
        <v>0</v>
      </c>
      <c r="E663" t="str">
        <f>+'TAB 1 Codificação CC Órgão'!K680</f>
        <v>-</v>
      </c>
      <c r="H663">
        <f>+'TAB 1 Codificação CC Órgão'!M681</f>
        <v>0</v>
      </c>
      <c r="I663">
        <f>+'TAB 1 Codificação CC Órgão'!L680</f>
        <v>0</v>
      </c>
      <c r="J663">
        <f>+'TAB 1 Codificação CC Órgão'!N680</f>
        <v>0</v>
      </c>
      <c r="K663">
        <f>+'TAB 1 Codificação CC Órgão'!O680</f>
        <v>0</v>
      </c>
      <c r="L663">
        <f>+'TAB 1 Codificação CC Órgão'!P680</f>
        <v>0</v>
      </c>
      <c r="M663">
        <f>+'TAB 1 Codificação CC Órgão'!Q680</f>
        <v>0</v>
      </c>
      <c r="P663" s="129" t="str">
        <f>+'TAB 1 Codificação CC Órgão'!J680</f>
        <v>A</v>
      </c>
      <c r="Q663">
        <f t="shared" si="20"/>
        <v>0</v>
      </c>
    </row>
    <row r="664" spans="1:17">
      <c r="A664" t="str">
        <f t="shared" si="21"/>
        <v>-</v>
      </c>
      <c r="C664" t="str">
        <f>IF('TAB 1 Codificação CC Órgão'!A681='TAB 1 Codificação CC Órgão'!$A$20,"-",'TAB 1 Codificação CC Órgão'!A681)</f>
        <v>-</v>
      </c>
      <c r="D664">
        <f>+'TAB 1 Codificação CC Órgão'!I681</f>
        <v>0</v>
      </c>
      <c r="E664" t="str">
        <f>+'TAB 1 Codificação CC Órgão'!K681</f>
        <v>-</v>
      </c>
      <c r="H664">
        <f>+'TAB 1 Codificação CC Órgão'!M682</f>
        <v>0</v>
      </c>
      <c r="I664">
        <f>+'TAB 1 Codificação CC Órgão'!L681</f>
        <v>0</v>
      </c>
      <c r="J664">
        <f>+'TAB 1 Codificação CC Órgão'!N681</f>
        <v>0</v>
      </c>
      <c r="K664">
        <f>+'TAB 1 Codificação CC Órgão'!O681</f>
        <v>0</v>
      </c>
      <c r="L664">
        <f>+'TAB 1 Codificação CC Órgão'!P681</f>
        <v>0</v>
      </c>
      <c r="M664">
        <f>+'TAB 1 Codificação CC Órgão'!Q681</f>
        <v>0</v>
      </c>
      <c r="P664" s="129" t="str">
        <f>+'TAB 1 Codificação CC Órgão'!J681</f>
        <v>A</v>
      </c>
      <c r="Q664">
        <f t="shared" si="20"/>
        <v>0</v>
      </c>
    </row>
    <row r="665" spans="1:17">
      <c r="A665" t="str">
        <f t="shared" si="21"/>
        <v>-</v>
      </c>
      <c r="C665" t="str">
        <f>IF('TAB 1 Codificação CC Órgão'!A682='TAB 1 Codificação CC Órgão'!$A$20,"-",'TAB 1 Codificação CC Órgão'!A682)</f>
        <v>-</v>
      </c>
      <c r="D665">
        <f>+'TAB 1 Codificação CC Órgão'!I682</f>
        <v>0</v>
      </c>
      <c r="E665" t="str">
        <f>+'TAB 1 Codificação CC Órgão'!K682</f>
        <v>-</v>
      </c>
      <c r="H665">
        <f>+'TAB 1 Codificação CC Órgão'!M683</f>
        <v>0</v>
      </c>
      <c r="I665">
        <f>+'TAB 1 Codificação CC Órgão'!L682</f>
        <v>0</v>
      </c>
      <c r="J665">
        <f>+'TAB 1 Codificação CC Órgão'!N682</f>
        <v>0</v>
      </c>
      <c r="K665">
        <f>+'TAB 1 Codificação CC Órgão'!O682</f>
        <v>0</v>
      </c>
      <c r="L665">
        <f>+'TAB 1 Codificação CC Órgão'!P682</f>
        <v>0</v>
      </c>
      <c r="M665">
        <f>+'TAB 1 Codificação CC Órgão'!Q682</f>
        <v>0</v>
      </c>
      <c r="P665" s="129" t="str">
        <f>+'TAB 1 Codificação CC Órgão'!J682</f>
        <v>A</v>
      </c>
      <c r="Q665">
        <f t="shared" si="20"/>
        <v>0</v>
      </c>
    </row>
    <row r="666" spans="1:17">
      <c r="A666" t="str">
        <f t="shared" si="21"/>
        <v>-</v>
      </c>
      <c r="C666" t="str">
        <f>IF('TAB 1 Codificação CC Órgão'!A683='TAB 1 Codificação CC Órgão'!$A$20,"-",'TAB 1 Codificação CC Órgão'!A683)</f>
        <v>-</v>
      </c>
      <c r="D666">
        <f>+'TAB 1 Codificação CC Órgão'!I683</f>
        <v>0</v>
      </c>
      <c r="E666" t="str">
        <f>+'TAB 1 Codificação CC Órgão'!K683</f>
        <v>-</v>
      </c>
      <c r="H666">
        <f>+'TAB 1 Codificação CC Órgão'!M684</f>
        <v>0</v>
      </c>
      <c r="I666">
        <f>+'TAB 1 Codificação CC Órgão'!L683</f>
        <v>0</v>
      </c>
      <c r="J666">
        <f>+'TAB 1 Codificação CC Órgão'!N683</f>
        <v>0</v>
      </c>
      <c r="K666">
        <f>+'TAB 1 Codificação CC Órgão'!O683</f>
        <v>0</v>
      </c>
      <c r="L666">
        <f>+'TAB 1 Codificação CC Órgão'!P683</f>
        <v>0</v>
      </c>
      <c r="M666">
        <f>+'TAB 1 Codificação CC Órgão'!Q683</f>
        <v>0</v>
      </c>
      <c r="P666" s="129" t="str">
        <f>+'TAB 1 Codificação CC Órgão'!J683</f>
        <v>A</v>
      </c>
      <c r="Q666">
        <f t="shared" si="20"/>
        <v>0</v>
      </c>
    </row>
    <row r="667" spans="1:17">
      <c r="A667" t="str">
        <f t="shared" si="21"/>
        <v>-</v>
      </c>
      <c r="C667" t="str">
        <f>IF('TAB 1 Codificação CC Órgão'!A684='TAB 1 Codificação CC Órgão'!$A$20,"-",'TAB 1 Codificação CC Órgão'!A684)</f>
        <v>-</v>
      </c>
      <c r="D667">
        <f>+'TAB 1 Codificação CC Órgão'!I684</f>
        <v>0</v>
      </c>
      <c r="E667" t="str">
        <f>+'TAB 1 Codificação CC Órgão'!K684</f>
        <v>-</v>
      </c>
      <c r="H667">
        <f>+'TAB 1 Codificação CC Órgão'!M685</f>
        <v>0</v>
      </c>
      <c r="I667">
        <f>+'TAB 1 Codificação CC Órgão'!L684</f>
        <v>0</v>
      </c>
      <c r="J667">
        <f>+'TAB 1 Codificação CC Órgão'!N684</f>
        <v>0</v>
      </c>
      <c r="K667">
        <f>+'TAB 1 Codificação CC Órgão'!O684</f>
        <v>0</v>
      </c>
      <c r="L667">
        <f>+'TAB 1 Codificação CC Órgão'!P684</f>
        <v>0</v>
      </c>
      <c r="M667">
        <f>+'TAB 1 Codificação CC Órgão'!Q684</f>
        <v>0</v>
      </c>
      <c r="P667" s="129" t="str">
        <f>+'TAB 1 Codificação CC Órgão'!J684</f>
        <v>A</v>
      </c>
      <c r="Q667">
        <f t="shared" si="20"/>
        <v>0</v>
      </c>
    </row>
    <row r="668" spans="1:17">
      <c r="A668" t="str">
        <f t="shared" si="21"/>
        <v>-</v>
      </c>
      <c r="C668" t="str">
        <f>IF('TAB 1 Codificação CC Órgão'!A685='TAB 1 Codificação CC Órgão'!$A$20,"-",'TAB 1 Codificação CC Órgão'!A685)</f>
        <v>-</v>
      </c>
      <c r="D668">
        <f>+'TAB 1 Codificação CC Órgão'!I685</f>
        <v>0</v>
      </c>
      <c r="E668" t="str">
        <f>+'TAB 1 Codificação CC Órgão'!K685</f>
        <v>-</v>
      </c>
      <c r="H668">
        <f>+'TAB 1 Codificação CC Órgão'!M686</f>
        <v>0</v>
      </c>
      <c r="I668">
        <f>+'TAB 1 Codificação CC Órgão'!L685</f>
        <v>0</v>
      </c>
      <c r="J668">
        <f>+'TAB 1 Codificação CC Órgão'!N685</f>
        <v>0</v>
      </c>
      <c r="K668">
        <f>+'TAB 1 Codificação CC Órgão'!O685</f>
        <v>0</v>
      </c>
      <c r="L668">
        <f>+'TAB 1 Codificação CC Órgão'!P685</f>
        <v>0</v>
      </c>
      <c r="M668">
        <f>+'TAB 1 Codificação CC Órgão'!Q685</f>
        <v>0</v>
      </c>
      <c r="P668" s="129" t="str">
        <f>+'TAB 1 Codificação CC Órgão'!J685</f>
        <v>A</v>
      </c>
      <c r="Q668">
        <f t="shared" si="20"/>
        <v>0</v>
      </c>
    </row>
    <row r="669" spans="1:17">
      <c r="A669" t="str">
        <f t="shared" si="21"/>
        <v>-</v>
      </c>
      <c r="C669" t="str">
        <f>IF('TAB 1 Codificação CC Órgão'!A686='TAB 1 Codificação CC Órgão'!$A$20,"-",'TAB 1 Codificação CC Órgão'!A686)</f>
        <v>-</v>
      </c>
      <c r="D669">
        <f>+'TAB 1 Codificação CC Órgão'!I686</f>
        <v>0</v>
      </c>
      <c r="E669" t="str">
        <f>+'TAB 1 Codificação CC Órgão'!K686</f>
        <v>-</v>
      </c>
      <c r="H669">
        <f>+'TAB 1 Codificação CC Órgão'!M687</f>
        <v>0</v>
      </c>
      <c r="I669">
        <f>+'TAB 1 Codificação CC Órgão'!L686</f>
        <v>0</v>
      </c>
      <c r="J669">
        <f>+'TAB 1 Codificação CC Órgão'!N686</f>
        <v>0</v>
      </c>
      <c r="K669">
        <f>+'TAB 1 Codificação CC Órgão'!O686</f>
        <v>0</v>
      </c>
      <c r="L669">
        <f>+'TAB 1 Codificação CC Órgão'!P686</f>
        <v>0</v>
      </c>
      <c r="M669">
        <f>+'TAB 1 Codificação CC Órgão'!Q686</f>
        <v>0</v>
      </c>
      <c r="P669" s="129" t="str">
        <f>+'TAB 1 Codificação CC Órgão'!J686</f>
        <v>A</v>
      </c>
      <c r="Q669">
        <f t="shared" si="20"/>
        <v>0</v>
      </c>
    </row>
    <row r="670" spans="1:17">
      <c r="A670" t="str">
        <f t="shared" si="21"/>
        <v>-</v>
      </c>
      <c r="C670" t="str">
        <f>IF('TAB 1 Codificação CC Órgão'!A687='TAB 1 Codificação CC Órgão'!$A$20,"-",'TAB 1 Codificação CC Órgão'!A687)</f>
        <v>-</v>
      </c>
      <c r="D670">
        <f>+'TAB 1 Codificação CC Órgão'!I687</f>
        <v>0</v>
      </c>
      <c r="E670" t="str">
        <f>+'TAB 1 Codificação CC Órgão'!K687</f>
        <v>-</v>
      </c>
      <c r="H670">
        <f>+'TAB 1 Codificação CC Órgão'!M688</f>
        <v>0</v>
      </c>
      <c r="I670">
        <f>+'TAB 1 Codificação CC Órgão'!L687</f>
        <v>0</v>
      </c>
      <c r="J670">
        <f>+'TAB 1 Codificação CC Órgão'!N687</f>
        <v>0</v>
      </c>
      <c r="K670">
        <f>+'TAB 1 Codificação CC Órgão'!O687</f>
        <v>0</v>
      </c>
      <c r="L670">
        <f>+'TAB 1 Codificação CC Órgão'!P687</f>
        <v>0</v>
      </c>
      <c r="M670">
        <f>+'TAB 1 Codificação CC Órgão'!Q687</f>
        <v>0</v>
      </c>
      <c r="P670" s="129" t="str">
        <f>+'TAB 1 Codificação CC Órgão'!J687</f>
        <v>A</v>
      </c>
      <c r="Q670">
        <f t="shared" si="20"/>
        <v>0</v>
      </c>
    </row>
    <row r="671" spans="1:17">
      <c r="A671" t="str">
        <f t="shared" si="21"/>
        <v>-</v>
      </c>
      <c r="C671" t="str">
        <f>IF('TAB 1 Codificação CC Órgão'!A688='TAB 1 Codificação CC Órgão'!$A$20,"-",'TAB 1 Codificação CC Órgão'!A688)</f>
        <v>-</v>
      </c>
      <c r="D671">
        <f>+'TAB 1 Codificação CC Órgão'!I688</f>
        <v>0</v>
      </c>
      <c r="E671" t="str">
        <f>+'TAB 1 Codificação CC Órgão'!K688</f>
        <v>-</v>
      </c>
      <c r="H671">
        <f>+'TAB 1 Codificação CC Órgão'!M689</f>
        <v>0</v>
      </c>
      <c r="I671">
        <f>+'TAB 1 Codificação CC Órgão'!L688</f>
        <v>0</v>
      </c>
      <c r="J671">
        <f>+'TAB 1 Codificação CC Órgão'!N688</f>
        <v>0</v>
      </c>
      <c r="K671">
        <f>+'TAB 1 Codificação CC Órgão'!O688</f>
        <v>0</v>
      </c>
      <c r="L671">
        <f>+'TAB 1 Codificação CC Órgão'!P688</f>
        <v>0</v>
      </c>
      <c r="M671">
        <f>+'TAB 1 Codificação CC Órgão'!Q688</f>
        <v>0</v>
      </c>
      <c r="P671" s="129" t="str">
        <f>+'TAB 1 Codificação CC Órgão'!J688</f>
        <v>A</v>
      </c>
      <c r="Q671">
        <f t="shared" si="20"/>
        <v>0</v>
      </c>
    </row>
    <row r="672" spans="1:17">
      <c r="A672" t="str">
        <f t="shared" si="21"/>
        <v>-</v>
      </c>
      <c r="C672" t="str">
        <f>IF('TAB 1 Codificação CC Órgão'!A689='TAB 1 Codificação CC Órgão'!$A$20,"-",'TAB 1 Codificação CC Órgão'!A689)</f>
        <v>-</v>
      </c>
      <c r="D672">
        <f>+'TAB 1 Codificação CC Órgão'!I689</f>
        <v>0</v>
      </c>
      <c r="E672" t="str">
        <f>+'TAB 1 Codificação CC Órgão'!K689</f>
        <v>-</v>
      </c>
      <c r="H672">
        <f>+'TAB 1 Codificação CC Órgão'!M690</f>
        <v>0</v>
      </c>
      <c r="I672">
        <f>+'TAB 1 Codificação CC Órgão'!L689</f>
        <v>0</v>
      </c>
      <c r="J672">
        <f>+'TAB 1 Codificação CC Órgão'!N689</f>
        <v>0</v>
      </c>
      <c r="K672">
        <f>+'TAB 1 Codificação CC Órgão'!O689</f>
        <v>0</v>
      </c>
      <c r="L672">
        <f>+'TAB 1 Codificação CC Órgão'!P689</f>
        <v>0</v>
      </c>
      <c r="M672">
        <f>+'TAB 1 Codificação CC Órgão'!Q689</f>
        <v>0</v>
      </c>
      <c r="P672" s="129" t="str">
        <f>+'TAB 1 Codificação CC Órgão'!J689</f>
        <v>A</v>
      </c>
      <c r="Q672">
        <f t="shared" si="20"/>
        <v>0</v>
      </c>
    </row>
    <row r="673" spans="1:17">
      <c r="A673" t="str">
        <f t="shared" si="21"/>
        <v>-</v>
      </c>
      <c r="C673" t="str">
        <f>IF('TAB 1 Codificação CC Órgão'!A690='TAB 1 Codificação CC Órgão'!$A$20,"-",'TAB 1 Codificação CC Órgão'!A690)</f>
        <v>-</v>
      </c>
      <c r="D673">
        <f>+'TAB 1 Codificação CC Órgão'!I690</f>
        <v>0</v>
      </c>
      <c r="E673" t="str">
        <f>+'TAB 1 Codificação CC Órgão'!K690</f>
        <v>-</v>
      </c>
      <c r="H673">
        <f>+'TAB 1 Codificação CC Órgão'!M691</f>
        <v>0</v>
      </c>
      <c r="I673">
        <f>+'TAB 1 Codificação CC Órgão'!L690</f>
        <v>0</v>
      </c>
      <c r="J673">
        <f>+'TAB 1 Codificação CC Órgão'!N690</f>
        <v>0</v>
      </c>
      <c r="K673">
        <f>+'TAB 1 Codificação CC Órgão'!O690</f>
        <v>0</v>
      </c>
      <c r="L673">
        <f>+'TAB 1 Codificação CC Órgão'!P690</f>
        <v>0</v>
      </c>
      <c r="M673">
        <f>+'TAB 1 Codificação CC Órgão'!Q690</f>
        <v>0</v>
      </c>
      <c r="P673" s="129" t="str">
        <f>+'TAB 1 Codificação CC Órgão'!J690</f>
        <v>A</v>
      </c>
      <c r="Q673">
        <f t="shared" si="20"/>
        <v>0</v>
      </c>
    </row>
    <row r="674" spans="1:17">
      <c r="A674" t="str">
        <f t="shared" si="21"/>
        <v>-</v>
      </c>
      <c r="C674" t="str">
        <f>IF('TAB 1 Codificação CC Órgão'!A691='TAB 1 Codificação CC Órgão'!$A$20,"-",'TAB 1 Codificação CC Órgão'!A691)</f>
        <v>-</v>
      </c>
      <c r="D674">
        <f>+'TAB 1 Codificação CC Órgão'!I691</f>
        <v>0</v>
      </c>
      <c r="E674" t="str">
        <f>+'TAB 1 Codificação CC Órgão'!K691</f>
        <v>-</v>
      </c>
      <c r="H674">
        <f>+'TAB 1 Codificação CC Órgão'!M692</f>
        <v>0</v>
      </c>
      <c r="I674">
        <f>+'TAB 1 Codificação CC Órgão'!L691</f>
        <v>0</v>
      </c>
      <c r="J674">
        <f>+'TAB 1 Codificação CC Órgão'!N691</f>
        <v>0</v>
      </c>
      <c r="K674">
        <f>+'TAB 1 Codificação CC Órgão'!O691</f>
        <v>0</v>
      </c>
      <c r="L674">
        <f>+'TAB 1 Codificação CC Órgão'!P691</f>
        <v>0</v>
      </c>
      <c r="M674">
        <f>+'TAB 1 Codificação CC Órgão'!Q691</f>
        <v>0</v>
      </c>
      <c r="P674" s="129" t="str">
        <f>+'TAB 1 Codificação CC Órgão'!J691</f>
        <v>A</v>
      </c>
      <c r="Q674">
        <f t="shared" si="20"/>
        <v>0</v>
      </c>
    </row>
    <row r="675" spans="1:17">
      <c r="A675" t="str">
        <f t="shared" si="21"/>
        <v>-</v>
      </c>
      <c r="C675" t="str">
        <f>IF('TAB 1 Codificação CC Órgão'!A692='TAB 1 Codificação CC Órgão'!$A$20,"-",'TAB 1 Codificação CC Órgão'!A692)</f>
        <v>-</v>
      </c>
      <c r="D675">
        <f>+'TAB 1 Codificação CC Órgão'!I692</f>
        <v>0</v>
      </c>
      <c r="E675" t="str">
        <f>+'TAB 1 Codificação CC Órgão'!K692</f>
        <v>-</v>
      </c>
      <c r="H675">
        <f>+'TAB 1 Codificação CC Órgão'!M693</f>
        <v>0</v>
      </c>
      <c r="I675">
        <f>+'TAB 1 Codificação CC Órgão'!L692</f>
        <v>0</v>
      </c>
      <c r="J675">
        <f>+'TAB 1 Codificação CC Órgão'!N692</f>
        <v>0</v>
      </c>
      <c r="K675">
        <f>+'TAB 1 Codificação CC Órgão'!O692</f>
        <v>0</v>
      </c>
      <c r="L675">
        <f>+'TAB 1 Codificação CC Órgão'!P692</f>
        <v>0</v>
      </c>
      <c r="M675">
        <f>+'TAB 1 Codificação CC Órgão'!Q692</f>
        <v>0</v>
      </c>
      <c r="P675" s="129" t="str">
        <f>+'TAB 1 Codificação CC Órgão'!J692</f>
        <v>A</v>
      </c>
      <c r="Q675">
        <f t="shared" si="20"/>
        <v>0</v>
      </c>
    </row>
    <row r="676" spans="1:17">
      <c r="A676" t="str">
        <f t="shared" si="21"/>
        <v>-</v>
      </c>
      <c r="C676" t="str">
        <f>IF('TAB 1 Codificação CC Órgão'!A693='TAB 1 Codificação CC Órgão'!$A$20,"-",'TAB 1 Codificação CC Órgão'!A693)</f>
        <v>-</v>
      </c>
      <c r="D676">
        <f>+'TAB 1 Codificação CC Órgão'!I693</f>
        <v>0</v>
      </c>
      <c r="E676" t="str">
        <f>+'TAB 1 Codificação CC Órgão'!K693</f>
        <v>-</v>
      </c>
      <c r="H676">
        <f>+'TAB 1 Codificação CC Órgão'!M694</f>
        <v>0</v>
      </c>
      <c r="I676">
        <f>+'TAB 1 Codificação CC Órgão'!L693</f>
        <v>0</v>
      </c>
      <c r="J676">
        <f>+'TAB 1 Codificação CC Órgão'!N693</f>
        <v>0</v>
      </c>
      <c r="K676">
        <f>+'TAB 1 Codificação CC Órgão'!O693</f>
        <v>0</v>
      </c>
      <c r="L676">
        <f>+'TAB 1 Codificação CC Órgão'!P693</f>
        <v>0</v>
      </c>
      <c r="M676">
        <f>+'TAB 1 Codificação CC Órgão'!Q693</f>
        <v>0</v>
      </c>
      <c r="P676" s="129" t="str">
        <f>+'TAB 1 Codificação CC Órgão'!J693</f>
        <v>A</v>
      </c>
      <c r="Q676">
        <f t="shared" si="20"/>
        <v>0</v>
      </c>
    </row>
    <row r="677" spans="1:17">
      <c r="A677" t="str">
        <f t="shared" si="21"/>
        <v>-</v>
      </c>
      <c r="C677" t="str">
        <f>IF('TAB 1 Codificação CC Órgão'!A694='TAB 1 Codificação CC Órgão'!$A$20,"-",'TAB 1 Codificação CC Órgão'!A694)</f>
        <v>-</v>
      </c>
      <c r="D677">
        <f>+'TAB 1 Codificação CC Órgão'!I694</f>
        <v>0</v>
      </c>
      <c r="E677" t="str">
        <f>+'TAB 1 Codificação CC Órgão'!K694</f>
        <v>-</v>
      </c>
      <c r="H677">
        <f>+'TAB 1 Codificação CC Órgão'!M695</f>
        <v>0</v>
      </c>
      <c r="I677">
        <f>+'TAB 1 Codificação CC Órgão'!L694</f>
        <v>0</v>
      </c>
      <c r="J677">
        <f>+'TAB 1 Codificação CC Órgão'!N694</f>
        <v>0</v>
      </c>
      <c r="K677">
        <f>+'TAB 1 Codificação CC Órgão'!O694</f>
        <v>0</v>
      </c>
      <c r="L677">
        <f>+'TAB 1 Codificação CC Órgão'!P694</f>
        <v>0</v>
      </c>
      <c r="M677">
        <f>+'TAB 1 Codificação CC Órgão'!Q694</f>
        <v>0</v>
      </c>
      <c r="P677" s="129" t="str">
        <f>+'TAB 1 Codificação CC Órgão'!J694</f>
        <v>A</v>
      </c>
      <c r="Q677">
        <f t="shared" si="20"/>
        <v>0</v>
      </c>
    </row>
    <row r="678" spans="1:17">
      <c r="A678" t="str">
        <f t="shared" si="21"/>
        <v>-</v>
      </c>
      <c r="C678" t="str">
        <f>IF('TAB 1 Codificação CC Órgão'!A695='TAB 1 Codificação CC Órgão'!$A$20,"-",'TAB 1 Codificação CC Órgão'!A695)</f>
        <v>-</v>
      </c>
      <c r="D678">
        <f>+'TAB 1 Codificação CC Órgão'!I695</f>
        <v>0</v>
      </c>
      <c r="E678" t="str">
        <f>+'TAB 1 Codificação CC Órgão'!K695</f>
        <v>-</v>
      </c>
      <c r="H678">
        <f>+'TAB 1 Codificação CC Órgão'!M696</f>
        <v>0</v>
      </c>
      <c r="I678">
        <f>+'TAB 1 Codificação CC Órgão'!L695</f>
        <v>0</v>
      </c>
      <c r="J678">
        <f>+'TAB 1 Codificação CC Órgão'!N695</f>
        <v>0</v>
      </c>
      <c r="K678">
        <f>+'TAB 1 Codificação CC Órgão'!O695</f>
        <v>0</v>
      </c>
      <c r="L678">
        <f>+'TAB 1 Codificação CC Órgão'!P695</f>
        <v>0</v>
      </c>
      <c r="M678">
        <f>+'TAB 1 Codificação CC Órgão'!Q695</f>
        <v>0</v>
      </c>
      <c r="P678" s="129" t="str">
        <f>+'TAB 1 Codificação CC Órgão'!J695</f>
        <v>A</v>
      </c>
      <c r="Q678">
        <f t="shared" si="20"/>
        <v>0</v>
      </c>
    </row>
    <row r="679" spans="1:17">
      <c r="A679" t="str">
        <f t="shared" si="21"/>
        <v>-</v>
      </c>
      <c r="C679" t="str">
        <f>IF('TAB 1 Codificação CC Órgão'!A696='TAB 1 Codificação CC Órgão'!$A$20,"-",'TAB 1 Codificação CC Órgão'!A696)</f>
        <v>-</v>
      </c>
      <c r="D679">
        <f>+'TAB 1 Codificação CC Órgão'!I696</f>
        <v>0</v>
      </c>
      <c r="E679" t="str">
        <f>+'TAB 1 Codificação CC Órgão'!K696</f>
        <v>-</v>
      </c>
      <c r="H679">
        <f>+'TAB 1 Codificação CC Órgão'!M697</f>
        <v>0</v>
      </c>
      <c r="I679">
        <f>+'TAB 1 Codificação CC Órgão'!L696</f>
        <v>0</v>
      </c>
      <c r="J679">
        <f>+'TAB 1 Codificação CC Órgão'!N696</f>
        <v>0</v>
      </c>
      <c r="K679">
        <f>+'TAB 1 Codificação CC Órgão'!O696</f>
        <v>0</v>
      </c>
      <c r="L679">
        <f>+'TAB 1 Codificação CC Órgão'!P696</f>
        <v>0</v>
      </c>
      <c r="M679">
        <f>+'TAB 1 Codificação CC Órgão'!Q696</f>
        <v>0</v>
      </c>
      <c r="P679" s="129" t="str">
        <f>+'TAB 1 Codificação CC Órgão'!J696</f>
        <v>A</v>
      </c>
      <c r="Q679">
        <f t="shared" si="20"/>
        <v>0</v>
      </c>
    </row>
    <row r="680" spans="1:17">
      <c r="A680" t="str">
        <f t="shared" si="21"/>
        <v>-</v>
      </c>
      <c r="C680" t="str">
        <f>IF('TAB 1 Codificação CC Órgão'!A697='TAB 1 Codificação CC Órgão'!$A$20,"-",'TAB 1 Codificação CC Órgão'!A697)</f>
        <v>-</v>
      </c>
      <c r="D680">
        <f>+'TAB 1 Codificação CC Órgão'!I697</f>
        <v>0</v>
      </c>
      <c r="E680" t="str">
        <f>+'TAB 1 Codificação CC Órgão'!K697</f>
        <v>-</v>
      </c>
      <c r="H680">
        <f>+'TAB 1 Codificação CC Órgão'!M698</f>
        <v>0</v>
      </c>
      <c r="I680">
        <f>+'TAB 1 Codificação CC Órgão'!L697</f>
        <v>0</v>
      </c>
      <c r="J680">
        <f>+'TAB 1 Codificação CC Órgão'!N697</f>
        <v>0</v>
      </c>
      <c r="K680">
        <f>+'TAB 1 Codificação CC Órgão'!O697</f>
        <v>0</v>
      </c>
      <c r="L680">
        <f>+'TAB 1 Codificação CC Órgão'!P697</f>
        <v>0</v>
      </c>
      <c r="M680">
        <f>+'TAB 1 Codificação CC Órgão'!Q697</f>
        <v>0</v>
      </c>
      <c r="P680" s="129" t="str">
        <f>+'TAB 1 Codificação CC Órgão'!J697</f>
        <v>A</v>
      </c>
      <c r="Q680">
        <f t="shared" si="20"/>
        <v>0</v>
      </c>
    </row>
    <row r="681" spans="1:17">
      <c r="A681" t="str">
        <f t="shared" si="21"/>
        <v>-</v>
      </c>
      <c r="C681" t="str">
        <f>IF('TAB 1 Codificação CC Órgão'!A698='TAB 1 Codificação CC Órgão'!$A$20,"-",'TAB 1 Codificação CC Órgão'!A698)</f>
        <v>-</v>
      </c>
      <c r="D681">
        <f>+'TAB 1 Codificação CC Órgão'!I698</f>
        <v>0</v>
      </c>
      <c r="E681" t="str">
        <f>+'TAB 1 Codificação CC Órgão'!K698</f>
        <v>-</v>
      </c>
      <c r="H681">
        <f>+'TAB 1 Codificação CC Órgão'!M699</f>
        <v>0</v>
      </c>
      <c r="I681">
        <f>+'TAB 1 Codificação CC Órgão'!L698</f>
        <v>0</v>
      </c>
      <c r="J681">
        <f>+'TAB 1 Codificação CC Órgão'!N698</f>
        <v>0</v>
      </c>
      <c r="K681">
        <f>+'TAB 1 Codificação CC Órgão'!O698</f>
        <v>0</v>
      </c>
      <c r="L681">
        <f>+'TAB 1 Codificação CC Órgão'!P698</f>
        <v>0</v>
      </c>
      <c r="M681">
        <f>+'TAB 1 Codificação CC Órgão'!Q698</f>
        <v>0</v>
      </c>
      <c r="P681" s="129" t="str">
        <f>+'TAB 1 Codificação CC Órgão'!J698</f>
        <v>A</v>
      </c>
      <c r="Q681">
        <f t="shared" si="20"/>
        <v>0</v>
      </c>
    </row>
    <row r="682" spans="1:17">
      <c r="A682" t="str">
        <f t="shared" si="21"/>
        <v>-</v>
      </c>
      <c r="C682" t="str">
        <f>IF('TAB 1 Codificação CC Órgão'!A699='TAB 1 Codificação CC Órgão'!$A$20,"-",'TAB 1 Codificação CC Órgão'!A699)</f>
        <v>-</v>
      </c>
      <c r="D682">
        <f>+'TAB 1 Codificação CC Órgão'!I699</f>
        <v>0</v>
      </c>
      <c r="E682" t="str">
        <f>+'TAB 1 Codificação CC Órgão'!K699</f>
        <v>-</v>
      </c>
      <c r="H682">
        <f>+'TAB 1 Codificação CC Órgão'!M700</f>
        <v>0</v>
      </c>
      <c r="I682">
        <f>+'TAB 1 Codificação CC Órgão'!L699</f>
        <v>0</v>
      </c>
      <c r="J682">
        <f>+'TAB 1 Codificação CC Órgão'!N699</f>
        <v>0</v>
      </c>
      <c r="K682">
        <f>+'TAB 1 Codificação CC Órgão'!O699</f>
        <v>0</v>
      </c>
      <c r="L682">
        <f>+'TAB 1 Codificação CC Órgão'!P699</f>
        <v>0</v>
      </c>
      <c r="M682">
        <f>+'TAB 1 Codificação CC Órgão'!Q699</f>
        <v>0</v>
      </c>
      <c r="P682" s="129" t="str">
        <f>+'TAB 1 Codificação CC Órgão'!J699</f>
        <v>A</v>
      </c>
      <c r="Q682">
        <f t="shared" si="20"/>
        <v>0</v>
      </c>
    </row>
    <row r="683" spans="1:17">
      <c r="A683" t="str">
        <f t="shared" si="21"/>
        <v>-</v>
      </c>
      <c r="C683" t="str">
        <f>IF('TAB 1 Codificação CC Órgão'!A700='TAB 1 Codificação CC Órgão'!$A$20,"-",'TAB 1 Codificação CC Órgão'!A700)</f>
        <v>-</v>
      </c>
      <c r="D683">
        <f>+'TAB 1 Codificação CC Órgão'!I700</f>
        <v>0</v>
      </c>
      <c r="E683" t="str">
        <f>+'TAB 1 Codificação CC Órgão'!K700</f>
        <v>-</v>
      </c>
      <c r="H683">
        <f>+'TAB 1 Codificação CC Órgão'!M701</f>
        <v>0</v>
      </c>
      <c r="I683">
        <f>+'TAB 1 Codificação CC Órgão'!L700</f>
        <v>0</v>
      </c>
      <c r="J683">
        <f>+'TAB 1 Codificação CC Órgão'!N700</f>
        <v>0</v>
      </c>
      <c r="K683">
        <f>+'TAB 1 Codificação CC Órgão'!O700</f>
        <v>0</v>
      </c>
      <c r="L683">
        <f>+'TAB 1 Codificação CC Órgão'!P700</f>
        <v>0</v>
      </c>
      <c r="M683">
        <f>+'TAB 1 Codificação CC Órgão'!Q700</f>
        <v>0</v>
      </c>
      <c r="P683" s="129" t="str">
        <f>+'TAB 1 Codificação CC Órgão'!J700</f>
        <v>A</v>
      </c>
      <c r="Q683">
        <f t="shared" si="20"/>
        <v>0</v>
      </c>
    </row>
    <row r="684" spans="1:17">
      <c r="A684" t="str">
        <f t="shared" si="21"/>
        <v>-</v>
      </c>
      <c r="C684" t="str">
        <f>IF('TAB 1 Codificação CC Órgão'!A701='TAB 1 Codificação CC Órgão'!$A$20,"-",'TAB 1 Codificação CC Órgão'!A701)</f>
        <v>-</v>
      </c>
      <c r="D684">
        <f>+'TAB 1 Codificação CC Órgão'!I701</f>
        <v>0</v>
      </c>
      <c r="E684" t="str">
        <f>+'TAB 1 Codificação CC Órgão'!K701</f>
        <v>-</v>
      </c>
      <c r="H684">
        <f>+'TAB 1 Codificação CC Órgão'!M702</f>
        <v>0</v>
      </c>
      <c r="I684">
        <f>+'TAB 1 Codificação CC Órgão'!L701</f>
        <v>0</v>
      </c>
      <c r="J684">
        <f>+'TAB 1 Codificação CC Órgão'!N701</f>
        <v>0</v>
      </c>
      <c r="K684">
        <f>+'TAB 1 Codificação CC Órgão'!O701</f>
        <v>0</v>
      </c>
      <c r="L684">
        <f>+'TAB 1 Codificação CC Órgão'!P701</f>
        <v>0</v>
      </c>
      <c r="M684">
        <f>+'TAB 1 Codificação CC Órgão'!Q701</f>
        <v>0</v>
      </c>
      <c r="P684" s="129" t="str">
        <f>+'TAB 1 Codificação CC Órgão'!J701</f>
        <v>A</v>
      </c>
      <c r="Q684">
        <f t="shared" si="20"/>
        <v>0</v>
      </c>
    </row>
    <row r="685" spans="1:17">
      <c r="A685" t="str">
        <f t="shared" si="21"/>
        <v>-</v>
      </c>
      <c r="C685" t="str">
        <f>IF('TAB 1 Codificação CC Órgão'!A702='TAB 1 Codificação CC Órgão'!$A$20,"-",'TAB 1 Codificação CC Órgão'!A702)</f>
        <v>-</v>
      </c>
      <c r="D685">
        <f>+'TAB 1 Codificação CC Órgão'!I702</f>
        <v>0</v>
      </c>
      <c r="E685" t="str">
        <f>+'TAB 1 Codificação CC Órgão'!K702</f>
        <v>-</v>
      </c>
      <c r="H685">
        <f>+'TAB 1 Codificação CC Órgão'!M703</f>
        <v>0</v>
      </c>
      <c r="I685">
        <f>+'TAB 1 Codificação CC Órgão'!L702</f>
        <v>0</v>
      </c>
      <c r="J685">
        <f>+'TAB 1 Codificação CC Órgão'!N702</f>
        <v>0</v>
      </c>
      <c r="K685">
        <f>+'TAB 1 Codificação CC Órgão'!O702</f>
        <v>0</v>
      </c>
      <c r="L685">
        <f>+'TAB 1 Codificação CC Órgão'!P702</f>
        <v>0</v>
      </c>
      <c r="M685">
        <f>+'TAB 1 Codificação CC Órgão'!Q702</f>
        <v>0</v>
      </c>
      <c r="P685" s="129" t="str">
        <f>+'TAB 1 Codificação CC Órgão'!J702</f>
        <v>A</v>
      </c>
      <c r="Q685">
        <f t="shared" si="20"/>
        <v>0</v>
      </c>
    </row>
    <row r="686" spans="1:17">
      <c r="A686" t="str">
        <f t="shared" si="21"/>
        <v>-</v>
      </c>
      <c r="C686" t="str">
        <f>IF('TAB 1 Codificação CC Órgão'!A703='TAB 1 Codificação CC Órgão'!$A$20,"-",'TAB 1 Codificação CC Órgão'!A703)</f>
        <v>-</v>
      </c>
      <c r="D686">
        <f>+'TAB 1 Codificação CC Órgão'!I703</f>
        <v>0</v>
      </c>
      <c r="E686" t="str">
        <f>+'TAB 1 Codificação CC Órgão'!K703</f>
        <v>-</v>
      </c>
      <c r="H686">
        <f>+'TAB 1 Codificação CC Órgão'!M704</f>
        <v>0</v>
      </c>
      <c r="I686">
        <f>+'TAB 1 Codificação CC Órgão'!L703</f>
        <v>0</v>
      </c>
      <c r="J686">
        <f>+'TAB 1 Codificação CC Órgão'!N703</f>
        <v>0</v>
      </c>
      <c r="K686">
        <f>+'TAB 1 Codificação CC Órgão'!O703</f>
        <v>0</v>
      </c>
      <c r="L686">
        <f>+'TAB 1 Codificação CC Órgão'!P703</f>
        <v>0</v>
      </c>
      <c r="M686">
        <f>+'TAB 1 Codificação CC Órgão'!Q703</f>
        <v>0</v>
      </c>
      <c r="P686" s="129" t="str">
        <f>+'TAB 1 Codificação CC Órgão'!J703</f>
        <v>A</v>
      </c>
      <c r="Q686">
        <f t="shared" si="20"/>
        <v>0</v>
      </c>
    </row>
    <row r="687" spans="1:17">
      <c r="A687" t="str">
        <f t="shared" si="21"/>
        <v>-</v>
      </c>
      <c r="C687" t="str">
        <f>IF('TAB 1 Codificação CC Órgão'!A704='TAB 1 Codificação CC Órgão'!$A$20,"-",'TAB 1 Codificação CC Órgão'!A704)</f>
        <v>-</v>
      </c>
      <c r="D687">
        <f>+'TAB 1 Codificação CC Órgão'!I704</f>
        <v>0</v>
      </c>
      <c r="E687" t="str">
        <f>+'TAB 1 Codificação CC Órgão'!K704</f>
        <v>-</v>
      </c>
      <c r="H687">
        <f>+'TAB 1 Codificação CC Órgão'!M705</f>
        <v>0</v>
      </c>
      <c r="I687">
        <f>+'TAB 1 Codificação CC Órgão'!L704</f>
        <v>0</v>
      </c>
      <c r="J687">
        <f>+'TAB 1 Codificação CC Órgão'!N704</f>
        <v>0</v>
      </c>
      <c r="K687">
        <f>+'TAB 1 Codificação CC Órgão'!O704</f>
        <v>0</v>
      </c>
      <c r="L687">
        <f>+'TAB 1 Codificação CC Órgão'!P704</f>
        <v>0</v>
      </c>
      <c r="M687">
        <f>+'TAB 1 Codificação CC Órgão'!Q704</f>
        <v>0</v>
      </c>
      <c r="P687" s="129" t="str">
        <f>+'TAB 1 Codificação CC Órgão'!J704</f>
        <v>A</v>
      </c>
      <c r="Q687">
        <f t="shared" si="20"/>
        <v>0</v>
      </c>
    </row>
    <row r="688" spans="1:17">
      <c r="A688" t="str">
        <f t="shared" si="21"/>
        <v>-</v>
      </c>
      <c r="C688" t="str">
        <f>IF('TAB 1 Codificação CC Órgão'!A705='TAB 1 Codificação CC Órgão'!$A$20,"-",'TAB 1 Codificação CC Órgão'!A705)</f>
        <v>-</v>
      </c>
      <c r="D688">
        <f>+'TAB 1 Codificação CC Órgão'!I705</f>
        <v>0</v>
      </c>
      <c r="E688" t="str">
        <f>+'TAB 1 Codificação CC Órgão'!K705</f>
        <v>-</v>
      </c>
      <c r="H688">
        <f>+'TAB 1 Codificação CC Órgão'!M706</f>
        <v>0</v>
      </c>
      <c r="I688">
        <f>+'TAB 1 Codificação CC Órgão'!L705</f>
        <v>0</v>
      </c>
      <c r="J688">
        <f>+'TAB 1 Codificação CC Órgão'!N705</f>
        <v>0</v>
      </c>
      <c r="K688">
        <f>+'TAB 1 Codificação CC Órgão'!O705</f>
        <v>0</v>
      </c>
      <c r="L688">
        <f>+'TAB 1 Codificação CC Órgão'!P705</f>
        <v>0</v>
      </c>
      <c r="M688">
        <f>+'TAB 1 Codificação CC Órgão'!Q705</f>
        <v>0</v>
      </c>
      <c r="P688" s="129" t="str">
        <f>+'TAB 1 Codificação CC Órgão'!J705</f>
        <v>A</v>
      </c>
      <c r="Q688">
        <f t="shared" si="20"/>
        <v>0</v>
      </c>
    </row>
    <row r="689" spans="1:17">
      <c r="A689" t="str">
        <f t="shared" si="21"/>
        <v>-</v>
      </c>
      <c r="C689" t="str">
        <f>IF('TAB 1 Codificação CC Órgão'!A706='TAB 1 Codificação CC Órgão'!$A$20,"-",'TAB 1 Codificação CC Órgão'!A706)</f>
        <v>-</v>
      </c>
      <c r="D689">
        <f>+'TAB 1 Codificação CC Órgão'!I706</f>
        <v>0</v>
      </c>
      <c r="E689" t="str">
        <f>+'TAB 1 Codificação CC Órgão'!K706</f>
        <v>-</v>
      </c>
      <c r="H689">
        <f>+'TAB 1 Codificação CC Órgão'!M707</f>
        <v>0</v>
      </c>
      <c r="I689">
        <f>+'TAB 1 Codificação CC Órgão'!L706</f>
        <v>0</v>
      </c>
      <c r="J689">
        <f>+'TAB 1 Codificação CC Órgão'!N706</f>
        <v>0</v>
      </c>
      <c r="K689">
        <f>+'TAB 1 Codificação CC Órgão'!O706</f>
        <v>0</v>
      </c>
      <c r="L689">
        <f>+'TAB 1 Codificação CC Órgão'!P706</f>
        <v>0</v>
      </c>
      <c r="M689">
        <f>+'TAB 1 Codificação CC Órgão'!Q706</f>
        <v>0</v>
      </c>
      <c r="P689" s="129" t="str">
        <f>+'TAB 1 Codificação CC Órgão'!J706</f>
        <v>A</v>
      </c>
      <c r="Q689">
        <f t="shared" si="20"/>
        <v>0</v>
      </c>
    </row>
    <row r="690" spans="1:17">
      <c r="A690" t="str">
        <f t="shared" si="21"/>
        <v>-</v>
      </c>
      <c r="C690" t="str">
        <f>IF('TAB 1 Codificação CC Órgão'!A707='TAB 1 Codificação CC Órgão'!$A$20,"-",'TAB 1 Codificação CC Órgão'!A707)</f>
        <v>-</v>
      </c>
      <c r="D690">
        <f>+'TAB 1 Codificação CC Órgão'!I707</f>
        <v>0</v>
      </c>
      <c r="E690" t="str">
        <f>+'TAB 1 Codificação CC Órgão'!K707</f>
        <v>-</v>
      </c>
      <c r="H690">
        <f>+'TAB 1 Codificação CC Órgão'!M708</f>
        <v>0</v>
      </c>
      <c r="I690">
        <f>+'TAB 1 Codificação CC Órgão'!L707</f>
        <v>0</v>
      </c>
      <c r="J690">
        <f>+'TAB 1 Codificação CC Órgão'!N707</f>
        <v>0</v>
      </c>
      <c r="K690">
        <f>+'TAB 1 Codificação CC Órgão'!O707</f>
        <v>0</v>
      </c>
      <c r="L690">
        <f>+'TAB 1 Codificação CC Órgão'!P707</f>
        <v>0</v>
      </c>
      <c r="M690">
        <f>+'TAB 1 Codificação CC Órgão'!Q707</f>
        <v>0</v>
      </c>
      <c r="P690" s="129" t="str">
        <f>+'TAB 1 Codificação CC Órgão'!J707</f>
        <v>A</v>
      </c>
      <c r="Q690">
        <f t="shared" si="20"/>
        <v>0</v>
      </c>
    </row>
    <row r="691" spans="1:17">
      <c r="A691" t="str">
        <f t="shared" si="21"/>
        <v>-</v>
      </c>
      <c r="C691" t="str">
        <f>IF('TAB 1 Codificação CC Órgão'!A708='TAB 1 Codificação CC Órgão'!$A$20,"-",'TAB 1 Codificação CC Órgão'!A708)</f>
        <v>-</v>
      </c>
      <c r="D691">
        <f>+'TAB 1 Codificação CC Órgão'!I708</f>
        <v>0</v>
      </c>
      <c r="E691" t="str">
        <f>+'TAB 1 Codificação CC Órgão'!K708</f>
        <v>-</v>
      </c>
      <c r="H691">
        <f>+'TAB 1 Codificação CC Órgão'!M709</f>
        <v>0</v>
      </c>
      <c r="I691">
        <f>+'TAB 1 Codificação CC Órgão'!L708</f>
        <v>0</v>
      </c>
      <c r="J691">
        <f>+'TAB 1 Codificação CC Órgão'!N708</f>
        <v>0</v>
      </c>
      <c r="K691">
        <f>+'TAB 1 Codificação CC Órgão'!O708</f>
        <v>0</v>
      </c>
      <c r="L691">
        <f>+'TAB 1 Codificação CC Órgão'!P708</f>
        <v>0</v>
      </c>
      <c r="M691">
        <f>+'TAB 1 Codificação CC Órgão'!Q708</f>
        <v>0</v>
      </c>
      <c r="P691" s="129" t="str">
        <f>+'TAB 1 Codificação CC Órgão'!J708</f>
        <v>A</v>
      </c>
      <c r="Q691">
        <f t="shared" si="20"/>
        <v>0</v>
      </c>
    </row>
    <row r="692" spans="1:17">
      <c r="A692" t="str">
        <f t="shared" si="21"/>
        <v>-</v>
      </c>
      <c r="C692" t="str">
        <f>IF('TAB 1 Codificação CC Órgão'!A709='TAB 1 Codificação CC Órgão'!$A$20,"-",'TAB 1 Codificação CC Órgão'!A709)</f>
        <v>-</v>
      </c>
      <c r="D692">
        <f>+'TAB 1 Codificação CC Órgão'!I709</f>
        <v>0</v>
      </c>
      <c r="E692" t="str">
        <f>+'TAB 1 Codificação CC Órgão'!K709</f>
        <v>-</v>
      </c>
      <c r="H692">
        <f>+'TAB 1 Codificação CC Órgão'!M710</f>
        <v>0</v>
      </c>
      <c r="I692">
        <f>+'TAB 1 Codificação CC Órgão'!L709</f>
        <v>0</v>
      </c>
      <c r="J692">
        <f>+'TAB 1 Codificação CC Órgão'!N709</f>
        <v>0</v>
      </c>
      <c r="K692">
        <f>+'TAB 1 Codificação CC Órgão'!O709</f>
        <v>0</v>
      </c>
      <c r="L692">
        <f>+'TAB 1 Codificação CC Órgão'!P709</f>
        <v>0</v>
      </c>
      <c r="M692">
        <f>+'TAB 1 Codificação CC Órgão'!Q709</f>
        <v>0</v>
      </c>
      <c r="P692" s="129" t="str">
        <f>+'TAB 1 Codificação CC Órgão'!J709</f>
        <v>A</v>
      </c>
      <c r="Q692">
        <f t="shared" si="20"/>
        <v>0</v>
      </c>
    </row>
    <row r="693" spans="1:17">
      <c r="A693" t="str">
        <f t="shared" si="21"/>
        <v>-</v>
      </c>
      <c r="C693" t="str">
        <f>IF('TAB 1 Codificação CC Órgão'!A710='TAB 1 Codificação CC Órgão'!$A$20,"-",'TAB 1 Codificação CC Órgão'!A710)</f>
        <v>-</v>
      </c>
      <c r="D693">
        <f>+'TAB 1 Codificação CC Órgão'!I710</f>
        <v>0</v>
      </c>
      <c r="E693" t="str">
        <f>+'TAB 1 Codificação CC Órgão'!K710</f>
        <v>-</v>
      </c>
      <c r="H693">
        <f>+'TAB 1 Codificação CC Órgão'!M711</f>
        <v>0</v>
      </c>
      <c r="I693">
        <f>+'TAB 1 Codificação CC Órgão'!L710</f>
        <v>0</v>
      </c>
      <c r="J693">
        <f>+'TAB 1 Codificação CC Órgão'!N710</f>
        <v>0</v>
      </c>
      <c r="K693">
        <f>+'TAB 1 Codificação CC Órgão'!O710</f>
        <v>0</v>
      </c>
      <c r="L693">
        <f>+'TAB 1 Codificação CC Órgão'!P710</f>
        <v>0</v>
      </c>
      <c r="M693">
        <f>+'TAB 1 Codificação CC Órgão'!Q710</f>
        <v>0</v>
      </c>
      <c r="P693" s="129" t="str">
        <f>+'TAB 1 Codificação CC Órgão'!J710</f>
        <v>A</v>
      </c>
      <c r="Q693">
        <f t="shared" si="20"/>
        <v>0</v>
      </c>
    </row>
    <row r="694" spans="1:17">
      <c r="A694" t="str">
        <f t="shared" si="21"/>
        <v>-</v>
      </c>
      <c r="C694" t="str">
        <f>IF('TAB 1 Codificação CC Órgão'!A711='TAB 1 Codificação CC Órgão'!$A$20,"-",'TAB 1 Codificação CC Órgão'!A711)</f>
        <v>-</v>
      </c>
      <c r="D694">
        <f>+'TAB 1 Codificação CC Órgão'!I711</f>
        <v>0</v>
      </c>
      <c r="E694" t="str">
        <f>+'TAB 1 Codificação CC Órgão'!K711</f>
        <v>-</v>
      </c>
      <c r="H694">
        <f>+'TAB 1 Codificação CC Órgão'!M712</f>
        <v>0</v>
      </c>
      <c r="I694">
        <f>+'TAB 1 Codificação CC Órgão'!L711</f>
        <v>0</v>
      </c>
      <c r="J694">
        <f>+'TAB 1 Codificação CC Órgão'!N711</f>
        <v>0</v>
      </c>
      <c r="K694">
        <f>+'TAB 1 Codificação CC Órgão'!O711</f>
        <v>0</v>
      </c>
      <c r="L694">
        <f>+'TAB 1 Codificação CC Órgão'!P711</f>
        <v>0</v>
      </c>
      <c r="M694">
        <f>+'TAB 1 Codificação CC Órgão'!Q711</f>
        <v>0</v>
      </c>
      <c r="P694" s="129" t="str">
        <f>+'TAB 1 Codificação CC Órgão'!J711</f>
        <v>A</v>
      </c>
      <c r="Q694">
        <f t="shared" si="20"/>
        <v>0</v>
      </c>
    </row>
    <row r="695" spans="1:17">
      <c r="A695" t="str">
        <f t="shared" si="21"/>
        <v>-</v>
      </c>
      <c r="C695" t="str">
        <f>IF('TAB 1 Codificação CC Órgão'!A712='TAB 1 Codificação CC Órgão'!$A$20,"-",'TAB 1 Codificação CC Órgão'!A712)</f>
        <v>-</v>
      </c>
      <c r="D695">
        <f>+'TAB 1 Codificação CC Órgão'!I712</f>
        <v>0</v>
      </c>
      <c r="E695" t="str">
        <f>+'TAB 1 Codificação CC Órgão'!K712</f>
        <v>-</v>
      </c>
      <c r="H695">
        <f>+'TAB 1 Codificação CC Órgão'!M713</f>
        <v>0</v>
      </c>
      <c r="I695">
        <f>+'TAB 1 Codificação CC Órgão'!L712</f>
        <v>0</v>
      </c>
      <c r="J695">
        <f>+'TAB 1 Codificação CC Órgão'!N712</f>
        <v>0</v>
      </c>
      <c r="K695">
        <f>+'TAB 1 Codificação CC Órgão'!O712</f>
        <v>0</v>
      </c>
      <c r="L695">
        <f>+'TAB 1 Codificação CC Órgão'!P712</f>
        <v>0</v>
      </c>
      <c r="M695">
        <f>+'TAB 1 Codificação CC Órgão'!Q712</f>
        <v>0</v>
      </c>
      <c r="P695" s="129" t="str">
        <f>+'TAB 1 Codificação CC Órgão'!J712</f>
        <v>A</v>
      </c>
      <c r="Q695">
        <f t="shared" si="20"/>
        <v>0</v>
      </c>
    </row>
    <row r="696" spans="1:17">
      <c r="A696" t="str">
        <f t="shared" si="21"/>
        <v>-</v>
      </c>
      <c r="C696" t="str">
        <f>IF('TAB 1 Codificação CC Órgão'!A713='TAB 1 Codificação CC Órgão'!$A$20,"-",'TAB 1 Codificação CC Órgão'!A713)</f>
        <v>-</v>
      </c>
      <c r="D696">
        <f>+'TAB 1 Codificação CC Órgão'!I713</f>
        <v>0</v>
      </c>
      <c r="E696" t="str">
        <f>+'TAB 1 Codificação CC Órgão'!K713</f>
        <v>-</v>
      </c>
      <c r="H696">
        <f>+'TAB 1 Codificação CC Órgão'!M714</f>
        <v>0</v>
      </c>
      <c r="I696">
        <f>+'TAB 1 Codificação CC Órgão'!L713</f>
        <v>0</v>
      </c>
      <c r="J696">
        <f>+'TAB 1 Codificação CC Órgão'!N713</f>
        <v>0</v>
      </c>
      <c r="K696">
        <f>+'TAB 1 Codificação CC Órgão'!O713</f>
        <v>0</v>
      </c>
      <c r="L696">
        <f>+'TAB 1 Codificação CC Órgão'!P713</f>
        <v>0</v>
      </c>
      <c r="M696">
        <f>+'TAB 1 Codificação CC Órgão'!Q713</f>
        <v>0</v>
      </c>
      <c r="P696" s="129" t="str">
        <f>+'TAB 1 Codificação CC Órgão'!J713</f>
        <v>A</v>
      </c>
      <c r="Q696">
        <f t="shared" si="20"/>
        <v>0</v>
      </c>
    </row>
    <row r="697" spans="1:17">
      <c r="A697" t="str">
        <f t="shared" si="21"/>
        <v>-</v>
      </c>
      <c r="C697" t="str">
        <f>IF('TAB 1 Codificação CC Órgão'!A714='TAB 1 Codificação CC Órgão'!$A$20,"-",'TAB 1 Codificação CC Órgão'!A714)</f>
        <v>-</v>
      </c>
      <c r="D697">
        <f>+'TAB 1 Codificação CC Órgão'!I714</f>
        <v>0</v>
      </c>
      <c r="E697" t="str">
        <f>+'TAB 1 Codificação CC Órgão'!K714</f>
        <v>-</v>
      </c>
      <c r="H697">
        <f>+'TAB 1 Codificação CC Órgão'!M715</f>
        <v>0</v>
      </c>
      <c r="I697">
        <f>+'TAB 1 Codificação CC Órgão'!L714</f>
        <v>0</v>
      </c>
      <c r="J697">
        <f>+'TAB 1 Codificação CC Órgão'!N714</f>
        <v>0</v>
      </c>
      <c r="K697">
        <f>+'TAB 1 Codificação CC Órgão'!O714</f>
        <v>0</v>
      </c>
      <c r="L697">
        <f>+'TAB 1 Codificação CC Órgão'!P714</f>
        <v>0</v>
      </c>
      <c r="M697">
        <f>+'TAB 1 Codificação CC Órgão'!Q714</f>
        <v>0</v>
      </c>
      <c r="P697" s="129" t="str">
        <f>+'TAB 1 Codificação CC Órgão'!J714</f>
        <v>A</v>
      </c>
      <c r="Q697">
        <f t="shared" si="20"/>
        <v>0</v>
      </c>
    </row>
    <row r="698" spans="1:17">
      <c r="A698" t="str">
        <f t="shared" si="21"/>
        <v>-</v>
      </c>
      <c r="C698" t="str">
        <f>IF('TAB 1 Codificação CC Órgão'!A715='TAB 1 Codificação CC Órgão'!$A$20,"-",'TAB 1 Codificação CC Órgão'!A715)</f>
        <v>-</v>
      </c>
      <c r="D698">
        <f>+'TAB 1 Codificação CC Órgão'!I715</f>
        <v>0</v>
      </c>
      <c r="E698" t="str">
        <f>+'TAB 1 Codificação CC Órgão'!K715</f>
        <v>-</v>
      </c>
      <c r="H698">
        <f>+'TAB 1 Codificação CC Órgão'!M716</f>
        <v>0</v>
      </c>
      <c r="I698">
        <f>+'TAB 1 Codificação CC Órgão'!L715</f>
        <v>0</v>
      </c>
      <c r="J698">
        <f>+'TAB 1 Codificação CC Órgão'!N715</f>
        <v>0</v>
      </c>
      <c r="K698">
        <f>+'TAB 1 Codificação CC Órgão'!O715</f>
        <v>0</v>
      </c>
      <c r="L698">
        <f>+'TAB 1 Codificação CC Órgão'!P715</f>
        <v>0</v>
      </c>
      <c r="M698">
        <f>+'TAB 1 Codificação CC Órgão'!Q715</f>
        <v>0</v>
      </c>
      <c r="P698" s="129" t="str">
        <f>+'TAB 1 Codificação CC Órgão'!J715</f>
        <v>A</v>
      </c>
      <c r="Q698">
        <f t="shared" si="20"/>
        <v>0</v>
      </c>
    </row>
    <row r="699" spans="1:17">
      <c r="A699" t="str">
        <f t="shared" si="21"/>
        <v>-</v>
      </c>
      <c r="C699" t="str">
        <f>IF('TAB 1 Codificação CC Órgão'!A716='TAB 1 Codificação CC Órgão'!$A$20,"-",'TAB 1 Codificação CC Órgão'!A716)</f>
        <v>-</v>
      </c>
      <c r="D699">
        <f>+'TAB 1 Codificação CC Órgão'!I716</f>
        <v>0</v>
      </c>
      <c r="E699" t="str">
        <f>+'TAB 1 Codificação CC Órgão'!K716</f>
        <v>-</v>
      </c>
      <c r="H699">
        <f>+'TAB 1 Codificação CC Órgão'!M717</f>
        <v>0</v>
      </c>
      <c r="I699">
        <f>+'TAB 1 Codificação CC Órgão'!L716</f>
        <v>0</v>
      </c>
      <c r="J699">
        <f>+'TAB 1 Codificação CC Órgão'!N716</f>
        <v>0</v>
      </c>
      <c r="K699">
        <f>+'TAB 1 Codificação CC Órgão'!O716</f>
        <v>0</v>
      </c>
      <c r="L699">
        <f>+'TAB 1 Codificação CC Órgão'!P716</f>
        <v>0</v>
      </c>
      <c r="M699">
        <f>+'TAB 1 Codificação CC Órgão'!Q716</f>
        <v>0</v>
      </c>
      <c r="P699" s="129" t="str">
        <f>+'TAB 1 Codificação CC Órgão'!J716</f>
        <v>A</v>
      </c>
      <c r="Q699">
        <f t="shared" si="20"/>
        <v>0</v>
      </c>
    </row>
    <row r="700" spans="1:17">
      <c r="A700" t="str">
        <f t="shared" si="21"/>
        <v>-</v>
      </c>
      <c r="C700" t="str">
        <f>IF('TAB 1 Codificação CC Órgão'!A717='TAB 1 Codificação CC Órgão'!$A$20,"-",'TAB 1 Codificação CC Órgão'!A717)</f>
        <v>-</v>
      </c>
      <c r="D700">
        <f>+'TAB 1 Codificação CC Órgão'!I717</f>
        <v>0</v>
      </c>
      <c r="E700" t="str">
        <f>+'TAB 1 Codificação CC Órgão'!K717</f>
        <v>-</v>
      </c>
      <c r="H700">
        <f>+'TAB 1 Codificação CC Órgão'!M718</f>
        <v>0</v>
      </c>
      <c r="I700">
        <f>+'TAB 1 Codificação CC Órgão'!L717</f>
        <v>0</v>
      </c>
      <c r="J700">
        <f>+'TAB 1 Codificação CC Órgão'!N717</f>
        <v>0</v>
      </c>
      <c r="K700">
        <f>+'TAB 1 Codificação CC Órgão'!O717</f>
        <v>0</v>
      </c>
      <c r="L700">
        <f>+'TAB 1 Codificação CC Órgão'!P717</f>
        <v>0</v>
      </c>
      <c r="M700">
        <f>+'TAB 1 Codificação CC Órgão'!Q717</f>
        <v>0</v>
      </c>
      <c r="P700" s="129" t="str">
        <f>+'TAB 1 Codificação CC Órgão'!J717</f>
        <v>A</v>
      </c>
      <c r="Q700">
        <f t="shared" si="20"/>
        <v>0</v>
      </c>
    </row>
    <row r="701" spans="1:17">
      <c r="A701" t="str">
        <f t="shared" si="21"/>
        <v>-</v>
      </c>
      <c r="C701" t="str">
        <f>IF('TAB 1 Codificação CC Órgão'!A718='TAB 1 Codificação CC Órgão'!$A$20,"-",'TAB 1 Codificação CC Órgão'!A718)</f>
        <v>-</v>
      </c>
      <c r="D701">
        <f>+'TAB 1 Codificação CC Órgão'!I718</f>
        <v>0</v>
      </c>
      <c r="E701" t="str">
        <f>+'TAB 1 Codificação CC Órgão'!K718</f>
        <v>-</v>
      </c>
      <c r="H701">
        <f>+'TAB 1 Codificação CC Órgão'!M719</f>
        <v>0</v>
      </c>
      <c r="I701">
        <f>+'TAB 1 Codificação CC Órgão'!L718</f>
        <v>0</v>
      </c>
      <c r="J701">
        <f>+'TAB 1 Codificação CC Órgão'!N718</f>
        <v>0</v>
      </c>
      <c r="K701">
        <f>+'TAB 1 Codificação CC Órgão'!O718</f>
        <v>0</v>
      </c>
      <c r="L701">
        <f>+'TAB 1 Codificação CC Órgão'!P718</f>
        <v>0</v>
      </c>
      <c r="M701">
        <f>+'TAB 1 Codificação CC Órgão'!Q718</f>
        <v>0</v>
      </c>
      <c r="P701" s="129" t="str">
        <f>+'TAB 1 Codificação CC Órgão'!J718</f>
        <v>A</v>
      </c>
      <c r="Q701">
        <f t="shared" si="20"/>
        <v>0</v>
      </c>
    </row>
    <row r="702" spans="1:17">
      <c r="A702" t="str">
        <f t="shared" si="21"/>
        <v>-</v>
      </c>
      <c r="C702" t="str">
        <f>IF('TAB 1 Codificação CC Órgão'!A719='TAB 1 Codificação CC Órgão'!$A$20,"-",'TAB 1 Codificação CC Órgão'!A719)</f>
        <v>-</v>
      </c>
      <c r="D702">
        <f>+'TAB 1 Codificação CC Órgão'!I719</f>
        <v>0</v>
      </c>
      <c r="E702" t="str">
        <f>+'TAB 1 Codificação CC Órgão'!K719</f>
        <v>-</v>
      </c>
      <c r="H702">
        <f>+'TAB 1 Codificação CC Órgão'!M720</f>
        <v>0</v>
      </c>
      <c r="I702">
        <f>+'TAB 1 Codificação CC Órgão'!L719</f>
        <v>0</v>
      </c>
      <c r="J702">
        <f>+'TAB 1 Codificação CC Órgão'!N719</f>
        <v>0</v>
      </c>
      <c r="K702">
        <f>+'TAB 1 Codificação CC Órgão'!O719</f>
        <v>0</v>
      </c>
      <c r="L702">
        <f>+'TAB 1 Codificação CC Órgão'!P719</f>
        <v>0</v>
      </c>
      <c r="M702">
        <f>+'TAB 1 Codificação CC Órgão'!Q719</f>
        <v>0</v>
      </c>
      <c r="P702" s="129" t="str">
        <f>+'TAB 1 Codificação CC Órgão'!J719</f>
        <v>A</v>
      </c>
      <c r="Q702">
        <f t="shared" si="20"/>
        <v>0</v>
      </c>
    </row>
    <row r="703" spans="1:17">
      <c r="A703" t="str">
        <f t="shared" si="21"/>
        <v>-</v>
      </c>
      <c r="C703" t="str">
        <f>IF('TAB 1 Codificação CC Órgão'!A720='TAB 1 Codificação CC Órgão'!$A$20,"-",'TAB 1 Codificação CC Órgão'!A720)</f>
        <v>-</v>
      </c>
      <c r="D703">
        <f>+'TAB 1 Codificação CC Órgão'!I720</f>
        <v>0</v>
      </c>
      <c r="E703" t="str">
        <f>+'TAB 1 Codificação CC Órgão'!K720</f>
        <v>-</v>
      </c>
      <c r="H703">
        <f>+'TAB 1 Codificação CC Órgão'!M721</f>
        <v>0</v>
      </c>
      <c r="I703">
        <f>+'TAB 1 Codificação CC Órgão'!L720</f>
        <v>0</v>
      </c>
      <c r="J703">
        <f>+'TAB 1 Codificação CC Órgão'!N720</f>
        <v>0</v>
      </c>
      <c r="K703">
        <f>+'TAB 1 Codificação CC Órgão'!O720</f>
        <v>0</v>
      </c>
      <c r="L703">
        <f>+'TAB 1 Codificação CC Órgão'!P720</f>
        <v>0</v>
      </c>
      <c r="M703">
        <f>+'TAB 1 Codificação CC Órgão'!Q720</f>
        <v>0</v>
      </c>
      <c r="P703" s="129" t="str">
        <f>+'TAB 1 Codificação CC Órgão'!J720</f>
        <v>A</v>
      </c>
      <c r="Q703">
        <f t="shared" si="20"/>
        <v>0</v>
      </c>
    </row>
    <row r="704" spans="1:17">
      <c r="A704" t="str">
        <f t="shared" si="21"/>
        <v>-</v>
      </c>
      <c r="C704" t="str">
        <f>IF('TAB 1 Codificação CC Órgão'!A721='TAB 1 Codificação CC Órgão'!$A$20,"-",'TAB 1 Codificação CC Órgão'!A721)</f>
        <v>-</v>
      </c>
      <c r="D704">
        <f>+'TAB 1 Codificação CC Órgão'!I721</f>
        <v>0</v>
      </c>
      <c r="E704" t="str">
        <f>+'TAB 1 Codificação CC Órgão'!K721</f>
        <v>-</v>
      </c>
      <c r="H704">
        <f>+'TAB 1 Codificação CC Órgão'!M722</f>
        <v>0</v>
      </c>
      <c r="I704">
        <f>+'TAB 1 Codificação CC Órgão'!L721</f>
        <v>0</v>
      </c>
      <c r="J704">
        <f>+'TAB 1 Codificação CC Órgão'!N721</f>
        <v>0</v>
      </c>
      <c r="K704">
        <f>+'TAB 1 Codificação CC Órgão'!O721</f>
        <v>0</v>
      </c>
      <c r="L704">
        <f>+'TAB 1 Codificação CC Órgão'!P721</f>
        <v>0</v>
      </c>
      <c r="M704">
        <f>+'TAB 1 Codificação CC Órgão'!Q721</f>
        <v>0</v>
      </c>
      <c r="P704" s="129" t="str">
        <f>+'TAB 1 Codificação CC Órgão'!J721</f>
        <v>A</v>
      </c>
      <c r="Q704">
        <f t="shared" si="20"/>
        <v>0</v>
      </c>
    </row>
    <row r="705" spans="1:17">
      <c r="A705" t="str">
        <f t="shared" si="21"/>
        <v>-</v>
      </c>
      <c r="C705" t="str">
        <f>IF('TAB 1 Codificação CC Órgão'!A722='TAB 1 Codificação CC Órgão'!$A$20,"-",'TAB 1 Codificação CC Órgão'!A722)</f>
        <v>-</v>
      </c>
      <c r="D705">
        <f>+'TAB 1 Codificação CC Órgão'!I722</f>
        <v>0</v>
      </c>
      <c r="E705" t="str">
        <f>+'TAB 1 Codificação CC Órgão'!K722</f>
        <v>-</v>
      </c>
      <c r="H705">
        <f>+'TAB 1 Codificação CC Órgão'!M723</f>
        <v>0</v>
      </c>
      <c r="I705">
        <f>+'TAB 1 Codificação CC Órgão'!L722</f>
        <v>0</v>
      </c>
      <c r="J705">
        <f>+'TAB 1 Codificação CC Órgão'!N722</f>
        <v>0</v>
      </c>
      <c r="K705">
        <f>+'TAB 1 Codificação CC Órgão'!O722</f>
        <v>0</v>
      </c>
      <c r="L705">
        <f>+'TAB 1 Codificação CC Órgão'!P722</f>
        <v>0</v>
      </c>
      <c r="M705">
        <f>+'TAB 1 Codificação CC Órgão'!Q722</f>
        <v>0</v>
      </c>
      <c r="P705" s="129" t="str">
        <f>+'TAB 1 Codificação CC Órgão'!J722</f>
        <v>A</v>
      </c>
      <c r="Q705">
        <f t="shared" si="20"/>
        <v>0</v>
      </c>
    </row>
    <row r="706" spans="1:17">
      <c r="A706" t="str">
        <f t="shared" si="21"/>
        <v>-</v>
      </c>
      <c r="C706" t="str">
        <f>IF('TAB 1 Codificação CC Órgão'!A723='TAB 1 Codificação CC Órgão'!$A$20,"-",'TAB 1 Codificação CC Órgão'!A723)</f>
        <v>-</v>
      </c>
      <c r="D706">
        <f>+'TAB 1 Codificação CC Órgão'!I723</f>
        <v>0</v>
      </c>
      <c r="E706" t="str">
        <f>+'TAB 1 Codificação CC Órgão'!K723</f>
        <v>-</v>
      </c>
      <c r="H706">
        <f>+'TAB 1 Codificação CC Órgão'!M724</f>
        <v>0</v>
      </c>
      <c r="I706">
        <f>+'TAB 1 Codificação CC Órgão'!L723</f>
        <v>0</v>
      </c>
      <c r="J706">
        <f>+'TAB 1 Codificação CC Órgão'!N723</f>
        <v>0</v>
      </c>
      <c r="K706">
        <f>+'TAB 1 Codificação CC Órgão'!O723</f>
        <v>0</v>
      </c>
      <c r="L706">
        <f>+'TAB 1 Codificação CC Órgão'!P723</f>
        <v>0</v>
      </c>
      <c r="M706">
        <f>+'TAB 1 Codificação CC Órgão'!Q723</f>
        <v>0</v>
      </c>
      <c r="P706" s="129" t="str">
        <f>+'TAB 1 Codificação CC Órgão'!J723</f>
        <v>A</v>
      </c>
      <c r="Q706">
        <f t="shared" si="20"/>
        <v>0</v>
      </c>
    </row>
    <row r="707" spans="1:17">
      <c r="A707" t="str">
        <f t="shared" si="21"/>
        <v>-</v>
      </c>
      <c r="C707" t="str">
        <f>IF('TAB 1 Codificação CC Órgão'!A724='TAB 1 Codificação CC Órgão'!$A$20,"-",'TAB 1 Codificação CC Órgão'!A724)</f>
        <v>-</v>
      </c>
      <c r="D707">
        <f>+'TAB 1 Codificação CC Órgão'!I724</f>
        <v>0</v>
      </c>
      <c r="E707" t="str">
        <f>+'TAB 1 Codificação CC Órgão'!K724</f>
        <v>-</v>
      </c>
      <c r="H707">
        <f>+'TAB 1 Codificação CC Órgão'!M725</f>
        <v>0</v>
      </c>
      <c r="I707">
        <f>+'TAB 1 Codificação CC Órgão'!L724</f>
        <v>0</v>
      </c>
      <c r="J707">
        <f>+'TAB 1 Codificação CC Órgão'!N724</f>
        <v>0</v>
      </c>
      <c r="K707">
        <f>+'TAB 1 Codificação CC Órgão'!O724</f>
        <v>0</v>
      </c>
      <c r="L707">
        <f>+'TAB 1 Codificação CC Órgão'!P724</f>
        <v>0</v>
      </c>
      <c r="M707">
        <f>+'TAB 1 Codificação CC Órgão'!Q724</f>
        <v>0</v>
      </c>
      <c r="P707" s="129" t="str">
        <f>+'TAB 1 Codificação CC Órgão'!J724</f>
        <v>A</v>
      </c>
      <c r="Q707">
        <f t="shared" ref="Q707:Q770" si="22">IF(P707="S",1,0)</f>
        <v>0</v>
      </c>
    </row>
    <row r="708" spans="1:17">
      <c r="A708" t="str">
        <f t="shared" ref="A708:A771" si="23">IF(C708="-","-",$A$2)</f>
        <v>-</v>
      </c>
      <c r="C708" t="str">
        <f>IF('TAB 1 Codificação CC Órgão'!A725='TAB 1 Codificação CC Órgão'!$A$20,"-",'TAB 1 Codificação CC Órgão'!A725)</f>
        <v>-</v>
      </c>
      <c r="D708">
        <f>+'TAB 1 Codificação CC Órgão'!I725</f>
        <v>0</v>
      </c>
      <c r="E708" t="str">
        <f>+'TAB 1 Codificação CC Órgão'!K725</f>
        <v>-</v>
      </c>
      <c r="H708">
        <f>+'TAB 1 Codificação CC Órgão'!M726</f>
        <v>0</v>
      </c>
      <c r="I708">
        <f>+'TAB 1 Codificação CC Órgão'!L725</f>
        <v>0</v>
      </c>
      <c r="J708">
        <f>+'TAB 1 Codificação CC Órgão'!N725</f>
        <v>0</v>
      </c>
      <c r="K708">
        <f>+'TAB 1 Codificação CC Órgão'!O725</f>
        <v>0</v>
      </c>
      <c r="L708">
        <f>+'TAB 1 Codificação CC Órgão'!P725</f>
        <v>0</v>
      </c>
      <c r="M708">
        <f>+'TAB 1 Codificação CC Órgão'!Q725</f>
        <v>0</v>
      </c>
      <c r="P708" s="129" t="str">
        <f>+'TAB 1 Codificação CC Órgão'!J725</f>
        <v>A</v>
      </c>
      <c r="Q708">
        <f t="shared" si="22"/>
        <v>0</v>
      </c>
    </row>
    <row r="709" spans="1:17">
      <c r="A709" t="str">
        <f t="shared" si="23"/>
        <v>-</v>
      </c>
      <c r="C709" t="str">
        <f>IF('TAB 1 Codificação CC Órgão'!A726='TAB 1 Codificação CC Órgão'!$A$20,"-",'TAB 1 Codificação CC Órgão'!A726)</f>
        <v>-</v>
      </c>
      <c r="D709">
        <f>+'TAB 1 Codificação CC Órgão'!I726</f>
        <v>0</v>
      </c>
      <c r="E709" t="str">
        <f>+'TAB 1 Codificação CC Órgão'!K726</f>
        <v>-</v>
      </c>
      <c r="H709">
        <f>+'TAB 1 Codificação CC Órgão'!M727</f>
        <v>0</v>
      </c>
      <c r="I709">
        <f>+'TAB 1 Codificação CC Órgão'!L726</f>
        <v>0</v>
      </c>
      <c r="J709">
        <f>+'TAB 1 Codificação CC Órgão'!N726</f>
        <v>0</v>
      </c>
      <c r="K709">
        <f>+'TAB 1 Codificação CC Órgão'!O726</f>
        <v>0</v>
      </c>
      <c r="L709">
        <f>+'TAB 1 Codificação CC Órgão'!P726</f>
        <v>0</v>
      </c>
      <c r="M709">
        <f>+'TAB 1 Codificação CC Órgão'!Q726</f>
        <v>0</v>
      </c>
      <c r="P709" s="129" t="str">
        <f>+'TAB 1 Codificação CC Órgão'!J726</f>
        <v>A</v>
      </c>
      <c r="Q709">
        <f t="shared" si="22"/>
        <v>0</v>
      </c>
    </row>
    <row r="710" spans="1:17">
      <c r="A710" t="str">
        <f t="shared" si="23"/>
        <v>-</v>
      </c>
      <c r="C710" t="str">
        <f>IF('TAB 1 Codificação CC Órgão'!A727='TAB 1 Codificação CC Órgão'!$A$20,"-",'TAB 1 Codificação CC Órgão'!A727)</f>
        <v>-</v>
      </c>
      <c r="D710">
        <f>+'TAB 1 Codificação CC Órgão'!I727</f>
        <v>0</v>
      </c>
      <c r="E710" t="str">
        <f>+'TAB 1 Codificação CC Órgão'!K727</f>
        <v>-</v>
      </c>
      <c r="H710">
        <f>+'TAB 1 Codificação CC Órgão'!M728</f>
        <v>0</v>
      </c>
      <c r="I710">
        <f>+'TAB 1 Codificação CC Órgão'!L727</f>
        <v>0</v>
      </c>
      <c r="J710">
        <f>+'TAB 1 Codificação CC Órgão'!N727</f>
        <v>0</v>
      </c>
      <c r="K710">
        <f>+'TAB 1 Codificação CC Órgão'!O727</f>
        <v>0</v>
      </c>
      <c r="L710">
        <f>+'TAB 1 Codificação CC Órgão'!P727</f>
        <v>0</v>
      </c>
      <c r="M710">
        <f>+'TAB 1 Codificação CC Órgão'!Q727</f>
        <v>0</v>
      </c>
      <c r="P710" s="129" t="str">
        <f>+'TAB 1 Codificação CC Órgão'!J727</f>
        <v>A</v>
      </c>
      <c r="Q710">
        <f t="shared" si="22"/>
        <v>0</v>
      </c>
    </row>
    <row r="711" spans="1:17">
      <c r="A711" t="str">
        <f t="shared" si="23"/>
        <v>-</v>
      </c>
      <c r="C711" t="str">
        <f>IF('TAB 1 Codificação CC Órgão'!A728='TAB 1 Codificação CC Órgão'!$A$20,"-",'TAB 1 Codificação CC Órgão'!A728)</f>
        <v>-</v>
      </c>
      <c r="D711">
        <f>+'TAB 1 Codificação CC Órgão'!I728</f>
        <v>0</v>
      </c>
      <c r="E711" t="str">
        <f>+'TAB 1 Codificação CC Órgão'!K728</f>
        <v>-</v>
      </c>
      <c r="H711">
        <f>+'TAB 1 Codificação CC Órgão'!M729</f>
        <v>0</v>
      </c>
      <c r="I711">
        <f>+'TAB 1 Codificação CC Órgão'!L728</f>
        <v>0</v>
      </c>
      <c r="J711">
        <f>+'TAB 1 Codificação CC Órgão'!N728</f>
        <v>0</v>
      </c>
      <c r="K711">
        <f>+'TAB 1 Codificação CC Órgão'!O728</f>
        <v>0</v>
      </c>
      <c r="L711">
        <f>+'TAB 1 Codificação CC Órgão'!P728</f>
        <v>0</v>
      </c>
      <c r="M711">
        <f>+'TAB 1 Codificação CC Órgão'!Q728</f>
        <v>0</v>
      </c>
      <c r="P711" s="129" t="str">
        <f>+'TAB 1 Codificação CC Órgão'!J728</f>
        <v>A</v>
      </c>
      <c r="Q711">
        <f t="shared" si="22"/>
        <v>0</v>
      </c>
    </row>
    <row r="712" spans="1:17">
      <c r="A712" t="str">
        <f t="shared" si="23"/>
        <v>-</v>
      </c>
      <c r="C712" t="str">
        <f>IF('TAB 1 Codificação CC Órgão'!A729='TAB 1 Codificação CC Órgão'!$A$20,"-",'TAB 1 Codificação CC Órgão'!A729)</f>
        <v>-</v>
      </c>
      <c r="D712">
        <f>+'TAB 1 Codificação CC Órgão'!I729</f>
        <v>0</v>
      </c>
      <c r="E712" t="str">
        <f>+'TAB 1 Codificação CC Órgão'!K729</f>
        <v>-</v>
      </c>
      <c r="H712">
        <f>+'TAB 1 Codificação CC Órgão'!M730</f>
        <v>0</v>
      </c>
      <c r="I712">
        <f>+'TAB 1 Codificação CC Órgão'!L729</f>
        <v>0</v>
      </c>
      <c r="J712">
        <f>+'TAB 1 Codificação CC Órgão'!N729</f>
        <v>0</v>
      </c>
      <c r="K712">
        <f>+'TAB 1 Codificação CC Órgão'!O729</f>
        <v>0</v>
      </c>
      <c r="L712">
        <f>+'TAB 1 Codificação CC Órgão'!P729</f>
        <v>0</v>
      </c>
      <c r="M712">
        <f>+'TAB 1 Codificação CC Órgão'!Q729</f>
        <v>0</v>
      </c>
      <c r="P712" s="129" t="str">
        <f>+'TAB 1 Codificação CC Órgão'!J729</f>
        <v>A</v>
      </c>
      <c r="Q712">
        <f t="shared" si="22"/>
        <v>0</v>
      </c>
    </row>
    <row r="713" spans="1:17">
      <c r="A713" t="str">
        <f t="shared" si="23"/>
        <v>-</v>
      </c>
      <c r="C713" t="str">
        <f>IF('TAB 1 Codificação CC Órgão'!A730='TAB 1 Codificação CC Órgão'!$A$20,"-",'TAB 1 Codificação CC Órgão'!A730)</f>
        <v>-</v>
      </c>
      <c r="D713">
        <f>+'TAB 1 Codificação CC Órgão'!I730</f>
        <v>0</v>
      </c>
      <c r="E713" t="str">
        <f>+'TAB 1 Codificação CC Órgão'!K730</f>
        <v>-</v>
      </c>
      <c r="H713">
        <f>+'TAB 1 Codificação CC Órgão'!M731</f>
        <v>0</v>
      </c>
      <c r="I713">
        <f>+'TAB 1 Codificação CC Órgão'!L730</f>
        <v>0</v>
      </c>
      <c r="J713">
        <f>+'TAB 1 Codificação CC Órgão'!N730</f>
        <v>0</v>
      </c>
      <c r="K713">
        <f>+'TAB 1 Codificação CC Órgão'!O730</f>
        <v>0</v>
      </c>
      <c r="L713">
        <f>+'TAB 1 Codificação CC Órgão'!P730</f>
        <v>0</v>
      </c>
      <c r="M713">
        <f>+'TAB 1 Codificação CC Órgão'!Q730</f>
        <v>0</v>
      </c>
      <c r="P713" s="129" t="str">
        <f>+'TAB 1 Codificação CC Órgão'!J730</f>
        <v>A</v>
      </c>
      <c r="Q713">
        <f t="shared" si="22"/>
        <v>0</v>
      </c>
    </row>
    <row r="714" spans="1:17">
      <c r="A714" t="str">
        <f t="shared" si="23"/>
        <v>-</v>
      </c>
      <c r="C714" t="str">
        <f>IF('TAB 1 Codificação CC Órgão'!A731='TAB 1 Codificação CC Órgão'!$A$20,"-",'TAB 1 Codificação CC Órgão'!A731)</f>
        <v>-</v>
      </c>
      <c r="D714">
        <f>+'TAB 1 Codificação CC Órgão'!I731</f>
        <v>0</v>
      </c>
      <c r="E714" t="str">
        <f>+'TAB 1 Codificação CC Órgão'!K731</f>
        <v>-</v>
      </c>
      <c r="H714">
        <f>+'TAB 1 Codificação CC Órgão'!M732</f>
        <v>0</v>
      </c>
      <c r="I714">
        <f>+'TAB 1 Codificação CC Órgão'!L731</f>
        <v>0</v>
      </c>
      <c r="J714">
        <f>+'TAB 1 Codificação CC Órgão'!N731</f>
        <v>0</v>
      </c>
      <c r="K714">
        <f>+'TAB 1 Codificação CC Órgão'!O731</f>
        <v>0</v>
      </c>
      <c r="L714">
        <f>+'TAB 1 Codificação CC Órgão'!P731</f>
        <v>0</v>
      </c>
      <c r="M714">
        <f>+'TAB 1 Codificação CC Órgão'!Q731</f>
        <v>0</v>
      </c>
      <c r="P714" s="129" t="str">
        <f>+'TAB 1 Codificação CC Órgão'!J731</f>
        <v>A</v>
      </c>
      <c r="Q714">
        <f t="shared" si="22"/>
        <v>0</v>
      </c>
    </row>
    <row r="715" spans="1:17">
      <c r="A715" t="str">
        <f t="shared" si="23"/>
        <v>-</v>
      </c>
      <c r="C715" t="str">
        <f>IF('TAB 1 Codificação CC Órgão'!A732='TAB 1 Codificação CC Órgão'!$A$20,"-",'TAB 1 Codificação CC Órgão'!A732)</f>
        <v>-</v>
      </c>
      <c r="D715">
        <f>+'TAB 1 Codificação CC Órgão'!I732</f>
        <v>0</v>
      </c>
      <c r="E715" t="str">
        <f>+'TAB 1 Codificação CC Órgão'!K732</f>
        <v>-</v>
      </c>
      <c r="H715">
        <f>+'TAB 1 Codificação CC Órgão'!M733</f>
        <v>0</v>
      </c>
      <c r="I715">
        <f>+'TAB 1 Codificação CC Órgão'!L732</f>
        <v>0</v>
      </c>
      <c r="J715">
        <f>+'TAB 1 Codificação CC Órgão'!N732</f>
        <v>0</v>
      </c>
      <c r="K715">
        <f>+'TAB 1 Codificação CC Órgão'!O732</f>
        <v>0</v>
      </c>
      <c r="L715">
        <f>+'TAB 1 Codificação CC Órgão'!P732</f>
        <v>0</v>
      </c>
      <c r="M715">
        <f>+'TAB 1 Codificação CC Órgão'!Q732</f>
        <v>0</v>
      </c>
      <c r="P715" s="129" t="str">
        <f>+'TAB 1 Codificação CC Órgão'!J732</f>
        <v>A</v>
      </c>
      <c r="Q715">
        <f t="shared" si="22"/>
        <v>0</v>
      </c>
    </row>
    <row r="716" spans="1:17">
      <c r="A716" t="str">
        <f t="shared" si="23"/>
        <v>-</v>
      </c>
      <c r="C716" t="str">
        <f>IF('TAB 1 Codificação CC Órgão'!A733='TAB 1 Codificação CC Órgão'!$A$20,"-",'TAB 1 Codificação CC Órgão'!A733)</f>
        <v>-</v>
      </c>
      <c r="D716">
        <f>+'TAB 1 Codificação CC Órgão'!I733</f>
        <v>0</v>
      </c>
      <c r="E716" t="str">
        <f>+'TAB 1 Codificação CC Órgão'!K733</f>
        <v>-</v>
      </c>
      <c r="H716">
        <f>+'TAB 1 Codificação CC Órgão'!M734</f>
        <v>0</v>
      </c>
      <c r="I716">
        <f>+'TAB 1 Codificação CC Órgão'!L733</f>
        <v>0</v>
      </c>
      <c r="J716">
        <f>+'TAB 1 Codificação CC Órgão'!N733</f>
        <v>0</v>
      </c>
      <c r="K716">
        <f>+'TAB 1 Codificação CC Órgão'!O733</f>
        <v>0</v>
      </c>
      <c r="L716">
        <f>+'TAB 1 Codificação CC Órgão'!P733</f>
        <v>0</v>
      </c>
      <c r="M716">
        <f>+'TAB 1 Codificação CC Órgão'!Q733</f>
        <v>0</v>
      </c>
      <c r="P716" s="129" t="str">
        <f>+'TAB 1 Codificação CC Órgão'!J733</f>
        <v>A</v>
      </c>
      <c r="Q716">
        <f t="shared" si="22"/>
        <v>0</v>
      </c>
    </row>
    <row r="717" spans="1:17">
      <c r="A717" t="str">
        <f t="shared" si="23"/>
        <v>-</v>
      </c>
      <c r="C717" t="str">
        <f>IF('TAB 1 Codificação CC Órgão'!A734='TAB 1 Codificação CC Órgão'!$A$20,"-",'TAB 1 Codificação CC Órgão'!A734)</f>
        <v>-</v>
      </c>
      <c r="D717">
        <f>+'TAB 1 Codificação CC Órgão'!I734</f>
        <v>0</v>
      </c>
      <c r="E717" t="str">
        <f>+'TAB 1 Codificação CC Órgão'!K734</f>
        <v>-</v>
      </c>
      <c r="H717">
        <f>+'TAB 1 Codificação CC Órgão'!M735</f>
        <v>0</v>
      </c>
      <c r="I717">
        <f>+'TAB 1 Codificação CC Órgão'!L734</f>
        <v>0</v>
      </c>
      <c r="J717">
        <f>+'TAB 1 Codificação CC Órgão'!N734</f>
        <v>0</v>
      </c>
      <c r="K717">
        <f>+'TAB 1 Codificação CC Órgão'!O734</f>
        <v>0</v>
      </c>
      <c r="L717">
        <f>+'TAB 1 Codificação CC Órgão'!P734</f>
        <v>0</v>
      </c>
      <c r="M717">
        <f>+'TAB 1 Codificação CC Órgão'!Q734</f>
        <v>0</v>
      </c>
      <c r="P717" s="129" t="str">
        <f>+'TAB 1 Codificação CC Órgão'!J734</f>
        <v>A</v>
      </c>
      <c r="Q717">
        <f t="shared" si="22"/>
        <v>0</v>
      </c>
    </row>
    <row r="718" spans="1:17">
      <c r="A718" t="str">
        <f t="shared" si="23"/>
        <v>-</v>
      </c>
      <c r="C718" t="str">
        <f>IF('TAB 1 Codificação CC Órgão'!A735='TAB 1 Codificação CC Órgão'!$A$20,"-",'TAB 1 Codificação CC Órgão'!A735)</f>
        <v>-</v>
      </c>
      <c r="D718">
        <f>+'TAB 1 Codificação CC Órgão'!I735</f>
        <v>0</v>
      </c>
      <c r="E718" t="str">
        <f>+'TAB 1 Codificação CC Órgão'!K735</f>
        <v>-</v>
      </c>
      <c r="H718">
        <f>+'TAB 1 Codificação CC Órgão'!M736</f>
        <v>0</v>
      </c>
      <c r="I718">
        <f>+'TAB 1 Codificação CC Órgão'!L735</f>
        <v>0</v>
      </c>
      <c r="J718">
        <f>+'TAB 1 Codificação CC Órgão'!N735</f>
        <v>0</v>
      </c>
      <c r="K718">
        <f>+'TAB 1 Codificação CC Órgão'!O735</f>
        <v>0</v>
      </c>
      <c r="L718">
        <f>+'TAB 1 Codificação CC Órgão'!P735</f>
        <v>0</v>
      </c>
      <c r="M718">
        <f>+'TAB 1 Codificação CC Órgão'!Q735</f>
        <v>0</v>
      </c>
      <c r="P718" s="129" t="str">
        <f>+'TAB 1 Codificação CC Órgão'!J735</f>
        <v>A</v>
      </c>
      <c r="Q718">
        <f t="shared" si="22"/>
        <v>0</v>
      </c>
    </row>
    <row r="719" spans="1:17">
      <c r="A719" t="str">
        <f t="shared" si="23"/>
        <v>-</v>
      </c>
      <c r="C719" t="str">
        <f>IF('TAB 1 Codificação CC Órgão'!A736='TAB 1 Codificação CC Órgão'!$A$20,"-",'TAB 1 Codificação CC Órgão'!A736)</f>
        <v>-</v>
      </c>
      <c r="D719">
        <f>+'TAB 1 Codificação CC Órgão'!I736</f>
        <v>0</v>
      </c>
      <c r="E719" t="str">
        <f>+'TAB 1 Codificação CC Órgão'!K736</f>
        <v>-</v>
      </c>
      <c r="H719">
        <f>+'TAB 1 Codificação CC Órgão'!M737</f>
        <v>0</v>
      </c>
      <c r="I719">
        <f>+'TAB 1 Codificação CC Órgão'!L736</f>
        <v>0</v>
      </c>
      <c r="J719">
        <f>+'TAB 1 Codificação CC Órgão'!N736</f>
        <v>0</v>
      </c>
      <c r="K719">
        <f>+'TAB 1 Codificação CC Órgão'!O736</f>
        <v>0</v>
      </c>
      <c r="L719">
        <f>+'TAB 1 Codificação CC Órgão'!P736</f>
        <v>0</v>
      </c>
      <c r="M719">
        <f>+'TAB 1 Codificação CC Órgão'!Q736</f>
        <v>0</v>
      </c>
      <c r="P719" s="129" t="str">
        <f>+'TAB 1 Codificação CC Órgão'!J736</f>
        <v>A</v>
      </c>
      <c r="Q719">
        <f t="shared" si="22"/>
        <v>0</v>
      </c>
    </row>
    <row r="720" spans="1:17">
      <c r="A720" t="str">
        <f t="shared" si="23"/>
        <v>-</v>
      </c>
      <c r="C720" t="str">
        <f>IF('TAB 1 Codificação CC Órgão'!A737='TAB 1 Codificação CC Órgão'!$A$20,"-",'TAB 1 Codificação CC Órgão'!A737)</f>
        <v>-</v>
      </c>
      <c r="D720">
        <f>+'TAB 1 Codificação CC Órgão'!I737</f>
        <v>0</v>
      </c>
      <c r="E720" t="str">
        <f>+'TAB 1 Codificação CC Órgão'!K737</f>
        <v>-</v>
      </c>
      <c r="H720">
        <f>+'TAB 1 Codificação CC Órgão'!M738</f>
        <v>0</v>
      </c>
      <c r="I720">
        <f>+'TAB 1 Codificação CC Órgão'!L737</f>
        <v>0</v>
      </c>
      <c r="J720">
        <f>+'TAB 1 Codificação CC Órgão'!N737</f>
        <v>0</v>
      </c>
      <c r="K720">
        <f>+'TAB 1 Codificação CC Órgão'!O737</f>
        <v>0</v>
      </c>
      <c r="L720">
        <f>+'TAB 1 Codificação CC Órgão'!P737</f>
        <v>0</v>
      </c>
      <c r="M720">
        <f>+'TAB 1 Codificação CC Órgão'!Q737</f>
        <v>0</v>
      </c>
      <c r="P720" s="129" t="str">
        <f>+'TAB 1 Codificação CC Órgão'!J737</f>
        <v>A</v>
      </c>
      <c r="Q720">
        <f t="shared" si="22"/>
        <v>0</v>
      </c>
    </row>
    <row r="721" spans="1:17">
      <c r="A721" t="str">
        <f t="shared" si="23"/>
        <v>-</v>
      </c>
      <c r="C721" t="str">
        <f>IF('TAB 1 Codificação CC Órgão'!A738='TAB 1 Codificação CC Órgão'!$A$20,"-",'TAB 1 Codificação CC Órgão'!A738)</f>
        <v>-</v>
      </c>
      <c r="D721">
        <f>+'TAB 1 Codificação CC Órgão'!I738</f>
        <v>0</v>
      </c>
      <c r="E721" t="str">
        <f>+'TAB 1 Codificação CC Órgão'!K738</f>
        <v>-</v>
      </c>
      <c r="H721">
        <f>+'TAB 1 Codificação CC Órgão'!M739</f>
        <v>0</v>
      </c>
      <c r="I721">
        <f>+'TAB 1 Codificação CC Órgão'!L738</f>
        <v>0</v>
      </c>
      <c r="J721">
        <f>+'TAB 1 Codificação CC Órgão'!N738</f>
        <v>0</v>
      </c>
      <c r="K721">
        <f>+'TAB 1 Codificação CC Órgão'!O738</f>
        <v>0</v>
      </c>
      <c r="L721">
        <f>+'TAB 1 Codificação CC Órgão'!P738</f>
        <v>0</v>
      </c>
      <c r="M721">
        <f>+'TAB 1 Codificação CC Órgão'!Q738</f>
        <v>0</v>
      </c>
      <c r="P721" s="129" t="str">
        <f>+'TAB 1 Codificação CC Órgão'!J738</f>
        <v>A</v>
      </c>
      <c r="Q721">
        <f t="shared" si="22"/>
        <v>0</v>
      </c>
    </row>
    <row r="722" spans="1:17">
      <c r="A722" t="str">
        <f t="shared" si="23"/>
        <v>-</v>
      </c>
      <c r="C722" t="str">
        <f>IF('TAB 1 Codificação CC Órgão'!A739='TAB 1 Codificação CC Órgão'!$A$20,"-",'TAB 1 Codificação CC Órgão'!A739)</f>
        <v>-</v>
      </c>
      <c r="D722">
        <f>+'TAB 1 Codificação CC Órgão'!I739</f>
        <v>0</v>
      </c>
      <c r="E722" t="str">
        <f>+'TAB 1 Codificação CC Órgão'!K739</f>
        <v>-</v>
      </c>
      <c r="H722">
        <f>+'TAB 1 Codificação CC Órgão'!M740</f>
        <v>0</v>
      </c>
      <c r="I722">
        <f>+'TAB 1 Codificação CC Órgão'!L739</f>
        <v>0</v>
      </c>
      <c r="J722">
        <f>+'TAB 1 Codificação CC Órgão'!N739</f>
        <v>0</v>
      </c>
      <c r="K722">
        <f>+'TAB 1 Codificação CC Órgão'!O739</f>
        <v>0</v>
      </c>
      <c r="L722">
        <f>+'TAB 1 Codificação CC Órgão'!P739</f>
        <v>0</v>
      </c>
      <c r="M722">
        <f>+'TAB 1 Codificação CC Órgão'!Q739</f>
        <v>0</v>
      </c>
      <c r="P722" s="129" t="str">
        <f>+'TAB 1 Codificação CC Órgão'!J739</f>
        <v>A</v>
      </c>
      <c r="Q722">
        <f t="shared" si="22"/>
        <v>0</v>
      </c>
    </row>
    <row r="723" spans="1:17">
      <c r="A723" t="str">
        <f t="shared" si="23"/>
        <v>-</v>
      </c>
      <c r="C723" t="str">
        <f>IF('TAB 1 Codificação CC Órgão'!A740='TAB 1 Codificação CC Órgão'!$A$20,"-",'TAB 1 Codificação CC Órgão'!A740)</f>
        <v>-</v>
      </c>
      <c r="D723">
        <f>+'TAB 1 Codificação CC Órgão'!I740</f>
        <v>0</v>
      </c>
      <c r="E723" t="str">
        <f>+'TAB 1 Codificação CC Órgão'!K740</f>
        <v>-</v>
      </c>
      <c r="H723">
        <f>+'TAB 1 Codificação CC Órgão'!M741</f>
        <v>0</v>
      </c>
      <c r="I723">
        <f>+'TAB 1 Codificação CC Órgão'!L740</f>
        <v>0</v>
      </c>
      <c r="J723">
        <f>+'TAB 1 Codificação CC Órgão'!N740</f>
        <v>0</v>
      </c>
      <c r="K723">
        <f>+'TAB 1 Codificação CC Órgão'!O740</f>
        <v>0</v>
      </c>
      <c r="L723">
        <f>+'TAB 1 Codificação CC Órgão'!P740</f>
        <v>0</v>
      </c>
      <c r="M723">
        <f>+'TAB 1 Codificação CC Órgão'!Q740</f>
        <v>0</v>
      </c>
      <c r="P723" s="129" t="str">
        <f>+'TAB 1 Codificação CC Órgão'!J740</f>
        <v>A</v>
      </c>
      <c r="Q723">
        <f t="shared" si="22"/>
        <v>0</v>
      </c>
    </row>
    <row r="724" spans="1:17">
      <c r="A724" t="str">
        <f t="shared" si="23"/>
        <v>-</v>
      </c>
      <c r="C724" t="str">
        <f>IF('TAB 1 Codificação CC Órgão'!A741='TAB 1 Codificação CC Órgão'!$A$20,"-",'TAB 1 Codificação CC Órgão'!A741)</f>
        <v>-</v>
      </c>
      <c r="D724">
        <f>+'TAB 1 Codificação CC Órgão'!I741</f>
        <v>0</v>
      </c>
      <c r="E724" t="str">
        <f>+'TAB 1 Codificação CC Órgão'!K741</f>
        <v>-</v>
      </c>
      <c r="H724">
        <f>+'TAB 1 Codificação CC Órgão'!M742</f>
        <v>0</v>
      </c>
      <c r="I724">
        <f>+'TAB 1 Codificação CC Órgão'!L741</f>
        <v>0</v>
      </c>
      <c r="J724">
        <f>+'TAB 1 Codificação CC Órgão'!N741</f>
        <v>0</v>
      </c>
      <c r="K724">
        <f>+'TAB 1 Codificação CC Órgão'!O741</f>
        <v>0</v>
      </c>
      <c r="L724">
        <f>+'TAB 1 Codificação CC Órgão'!P741</f>
        <v>0</v>
      </c>
      <c r="M724">
        <f>+'TAB 1 Codificação CC Órgão'!Q741</f>
        <v>0</v>
      </c>
      <c r="P724" s="129" t="str">
        <f>+'TAB 1 Codificação CC Órgão'!J741</f>
        <v>A</v>
      </c>
      <c r="Q724">
        <f t="shared" si="22"/>
        <v>0</v>
      </c>
    </row>
    <row r="725" spans="1:17">
      <c r="A725" t="str">
        <f t="shared" si="23"/>
        <v>-</v>
      </c>
      <c r="C725" t="str">
        <f>IF('TAB 1 Codificação CC Órgão'!A742='TAB 1 Codificação CC Órgão'!$A$20,"-",'TAB 1 Codificação CC Órgão'!A742)</f>
        <v>-</v>
      </c>
      <c r="D725">
        <f>+'TAB 1 Codificação CC Órgão'!I742</f>
        <v>0</v>
      </c>
      <c r="E725" t="str">
        <f>+'TAB 1 Codificação CC Órgão'!K742</f>
        <v>-</v>
      </c>
      <c r="H725">
        <f>+'TAB 1 Codificação CC Órgão'!M743</f>
        <v>0</v>
      </c>
      <c r="I725">
        <f>+'TAB 1 Codificação CC Órgão'!L742</f>
        <v>0</v>
      </c>
      <c r="J725">
        <f>+'TAB 1 Codificação CC Órgão'!N742</f>
        <v>0</v>
      </c>
      <c r="K725">
        <f>+'TAB 1 Codificação CC Órgão'!O742</f>
        <v>0</v>
      </c>
      <c r="L725">
        <f>+'TAB 1 Codificação CC Órgão'!P742</f>
        <v>0</v>
      </c>
      <c r="M725">
        <f>+'TAB 1 Codificação CC Órgão'!Q742</f>
        <v>0</v>
      </c>
      <c r="P725" s="129" t="str">
        <f>+'TAB 1 Codificação CC Órgão'!J742</f>
        <v>A</v>
      </c>
      <c r="Q725">
        <f t="shared" si="22"/>
        <v>0</v>
      </c>
    </row>
    <row r="726" spans="1:17">
      <c r="A726" t="str">
        <f t="shared" si="23"/>
        <v>-</v>
      </c>
      <c r="C726" t="str">
        <f>IF('TAB 1 Codificação CC Órgão'!A743='TAB 1 Codificação CC Órgão'!$A$20,"-",'TAB 1 Codificação CC Órgão'!A743)</f>
        <v>-</v>
      </c>
      <c r="D726">
        <f>+'TAB 1 Codificação CC Órgão'!I743</f>
        <v>0</v>
      </c>
      <c r="E726" t="str">
        <f>+'TAB 1 Codificação CC Órgão'!K743</f>
        <v>-</v>
      </c>
      <c r="H726">
        <f>+'TAB 1 Codificação CC Órgão'!M744</f>
        <v>0</v>
      </c>
      <c r="I726">
        <f>+'TAB 1 Codificação CC Órgão'!L743</f>
        <v>0</v>
      </c>
      <c r="J726">
        <f>+'TAB 1 Codificação CC Órgão'!N743</f>
        <v>0</v>
      </c>
      <c r="K726">
        <f>+'TAB 1 Codificação CC Órgão'!O743</f>
        <v>0</v>
      </c>
      <c r="L726">
        <f>+'TAB 1 Codificação CC Órgão'!P743</f>
        <v>0</v>
      </c>
      <c r="M726">
        <f>+'TAB 1 Codificação CC Órgão'!Q743</f>
        <v>0</v>
      </c>
      <c r="P726" s="129" t="str">
        <f>+'TAB 1 Codificação CC Órgão'!J743</f>
        <v>A</v>
      </c>
      <c r="Q726">
        <f t="shared" si="22"/>
        <v>0</v>
      </c>
    </row>
    <row r="727" spans="1:17">
      <c r="A727" t="str">
        <f t="shared" si="23"/>
        <v>-</v>
      </c>
      <c r="C727" t="str">
        <f>IF('TAB 1 Codificação CC Órgão'!A744='TAB 1 Codificação CC Órgão'!$A$20,"-",'TAB 1 Codificação CC Órgão'!A744)</f>
        <v>-</v>
      </c>
      <c r="D727">
        <f>+'TAB 1 Codificação CC Órgão'!I744</f>
        <v>0</v>
      </c>
      <c r="E727" t="str">
        <f>+'TAB 1 Codificação CC Órgão'!K744</f>
        <v>-</v>
      </c>
      <c r="H727">
        <f>+'TAB 1 Codificação CC Órgão'!M745</f>
        <v>0</v>
      </c>
      <c r="I727">
        <f>+'TAB 1 Codificação CC Órgão'!L744</f>
        <v>0</v>
      </c>
      <c r="J727">
        <f>+'TAB 1 Codificação CC Órgão'!N744</f>
        <v>0</v>
      </c>
      <c r="K727">
        <f>+'TAB 1 Codificação CC Órgão'!O744</f>
        <v>0</v>
      </c>
      <c r="L727">
        <f>+'TAB 1 Codificação CC Órgão'!P744</f>
        <v>0</v>
      </c>
      <c r="M727">
        <f>+'TAB 1 Codificação CC Órgão'!Q744</f>
        <v>0</v>
      </c>
      <c r="P727" s="129" t="str">
        <f>+'TAB 1 Codificação CC Órgão'!J744</f>
        <v>A</v>
      </c>
      <c r="Q727">
        <f t="shared" si="22"/>
        <v>0</v>
      </c>
    </row>
    <row r="728" spans="1:17">
      <c r="A728" t="str">
        <f t="shared" si="23"/>
        <v>-</v>
      </c>
      <c r="C728" t="str">
        <f>IF('TAB 1 Codificação CC Órgão'!A745='TAB 1 Codificação CC Órgão'!$A$20,"-",'TAB 1 Codificação CC Órgão'!A745)</f>
        <v>-</v>
      </c>
      <c r="D728">
        <f>+'TAB 1 Codificação CC Órgão'!I745</f>
        <v>0</v>
      </c>
      <c r="E728" t="str">
        <f>+'TAB 1 Codificação CC Órgão'!K745</f>
        <v>-</v>
      </c>
      <c r="H728">
        <f>+'TAB 1 Codificação CC Órgão'!M746</f>
        <v>0</v>
      </c>
      <c r="I728">
        <f>+'TAB 1 Codificação CC Órgão'!L745</f>
        <v>0</v>
      </c>
      <c r="J728">
        <f>+'TAB 1 Codificação CC Órgão'!N745</f>
        <v>0</v>
      </c>
      <c r="K728">
        <f>+'TAB 1 Codificação CC Órgão'!O745</f>
        <v>0</v>
      </c>
      <c r="L728">
        <f>+'TAB 1 Codificação CC Órgão'!P745</f>
        <v>0</v>
      </c>
      <c r="M728">
        <f>+'TAB 1 Codificação CC Órgão'!Q745</f>
        <v>0</v>
      </c>
      <c r="P728" s="129" t="str">
        <f>+'TAB 1 Codificação CC Órgão'!J745</f>
        <v>A</v>
      </c>
      <c r="Q728">
        <f t="shared" si="22"/>
        <v>0</v>
      </c>
    </row>
    <row r="729" spans="1:17">
      <c r="A729" t="str">
        <f t="shared" si="23"/>
        <v>-</v>
      </c>
      <c r="C729" t="str">
        <f>IF('TAB 1 Codificação CC Órgão'!A746='TAB 1 Codificação CC Órgão'!$A$20,"-",'TAB 1 Codificação CC Órgão'!A746)</f>
        <v>-</v>
      </c>
      <c r="D729">
        <f>+'TAB 1 Codificação CC Órgão'!I746</f>
        <v>0</v>
      </c>
      <c r="E729" t="str">
        <f>+'TAB 1 Codificação CC Órgão'!K746</f>
        <v>-</v>
      </c>
      <c r="H729">
        <f>+'TAB 1 Codificação CC Órgão'!M747</f>
        <v>0</v>
      </c>
      <c r="I729">
        <f>+'TAB 1 Codificação CC Órgão'!L746</f>
        <v>0</v>
      </c>
      <c r="J729">
        <f>+'TAB 1 Codificação CC Órgão'!N746</f>
        <v>0</v>
      </c>
      <c r="K729">
        <f>+'TAB 1 Codificação CC Órgão'!O746</f>
        <v>0</v>
      </c>
      <c r="L729">
        <f>+'TAB 1 Codificação CC Órgão'!P746</f>
        <v>0</v>
      </c>
      <c r="M729">
        <f>+'TAB 1 Codificação CC Órgão'!Q746</f>
        <v>0</v>
      </c>
      <c r="P729" s="129" t="str">
        <f>+'TAB 1 Codificação CC Órgão'!J746</f>
        <v>A</v>
      </c>
      <c r="Q729">
        <f t="shared" si="22"/>
        <v>0</v>
      </c>
    </row>
    <row r="730" spans="1:17">
      <c r="A730" t="str">
        <f t="shared" si="23"/>
        <v>-</v>
      </c>
      <c r="C730" t="str">
        <f>IF('TAB 1 Codificação CC Órgão'!A747='TAB 1 Codificação CC Órgão'!$A$20,"-",'TAB 1 Codificação CC Órgão'!A747)</f>
        <v>-</v>
      </c>
      <c r="D730">
        <f>+'TAB 1 Codificação CC Órgão'!I747</f>
        <v>0</v>
      </c>
      <c r="E730" t="str">
        <f>+'TAB 1 Codificação CC Órgão'!K747</f>
        <v>-</v>
      </c>
      <c r="H730">
        <f>+'TAB 1 Codificação CC Órgão'!M748</f>
        <v>0</v>
      </c>
      <c r="I730">
        <f>+'TAB 1 Codificação CC Órgão'!L747</f>
        <v>0</v>
      </c>
      <c r="J730">
        <f>+'TAB 1 Codificação CC Órgão'!N747</f>
        <v>0</v>
      </c>
      <c r="K730">
        <f>+'TAB 1 Codificação CC Órgão'!O747</f>
        <v>0</v>
      </c>
      <c r="L730">
        <f>+'TAB 1 Codificação CC Órgão'!P747</f>
        <v>0</v>
      </c>
      <c r="M730">
        <f>+'TAB 1 Codificação CC Órgão'!Q747</f>
        <v>0</v>
      </c>
      <c r="P730" s="129" t="str">
        <f>+'TAB 1 Codificação CC Órgão'!J747</f>
        <v>A</v>
      </c>
      <c r="Q730">
        <f t="shared" si="22"/>
        <v>0</v>
      </c>
    </row>
    <row r="731" spans="1:17">
      <c r="A731" t="str">
        <f t="shared" si="23"/>
        <v>-</v>
      </c>
      <c r="C731" t="str">
        <f>IF('TAB 1 Codificação CC Órgão'!A748='TAB 1 Codificação CC Órgão'!$A$20,"-",'TAB 1 Codificação CC Órgão'!A748)</f>
        <v>-</v>
      </c>
      <c r="D731">
        <f>+'TAB 1 Codificação CC Órgão'!I748</f>
        <v>0</v>
      </c>
      <c r="E731" t="str">
        <f>+'TAB 1 Codificação CC Órgão'!K748</f>
        <v>-</v>
      </c>
      <c r="H731">
        <f>+'TAB 1 Codificação CC Órgão'!M749</f>
        <v>0</v>
      </c>
      <c r="I731">
        <f>+'TAB 1 Codificação CC Órgão'!L748</f>
        <v>0</v>
      </c>
      <c r="J731">
        <f>+'TAB 1 Codificação CC Órgão'!N748</f>
        <v>0</v>
      </c>
      <c r="K731">
        <f>+'TAB 1 Codificação CC Órgão'!O748</f>
        <v>0</v>
      </c>
      <c r="L731">
        <f>+'TAB 1 Codificação CC Órgão'!P748</f>
        <v>0</v>
      </c>
      <c r="M731">
        <f>+'TAB 1 Codificação CC Órgão'!Q748</f>
        <v>0</v>
      </c>
      <c r="P731" s="129" t="str">
        <f>+'TAB 1 Codificação CC Órgão'!J748</f>
        <v>A</v>
      </c>
      <c r="Q731">
        <f t="shared" si="22"/>
        <v>0</v>
      </c>
    </row>
    <row r="732" spans="1:17">
      <c r="A732" t="str">
        <f t="shared" si="23"/>
        <v>-</v>
      </c>
      <c r="C732" t="str">
        <f>IF('TAB 1 Codificação CC Órgão'!A749='TAB 1 Codificação CC Órgão'!$A$20,"-",'TAB 1 Codificação CC Órgão'!A749)</f>
        <v>-</v>
      </c>
      <c r="D732">
        <f>+'TAB 1 Codificação CC Órgão'!I749</f>
        <v>0</v>
      </c>
      <c r="E732" t="str">
        <f>+'TAB 1 Codificação CC Órgão'!K749</f>
        <v>-</v>
      </c>
      <c r="H732">
        <f>+'TAB 1 Codificação CC Órgão'!M750</f>
        <v>0</v>
      </c>
      <c r="I732">
        <f>+'TAB 1 Codificação CC Órgão'!L749</f>
        <v>0</v>
      </c>
      <c r="J732">
        <f>+'TAB 1 Codificação CC Órgão'!N749</f>
        <v>0</v>
      </c>
      <c r="K732">
        <f>+'TAB 1 Codificação CC Órgão'!O749</f>
        <v>0</v>
      </c>
      <c r="L732">
        <f>+'TAB 1 Codificação CC Órgão'!P749</f>
        <v>0</v>
      </c>
      <c r="M732">
        <f>+'TAB 1 Codificação CC Órgão'!Q749</f>
        <v>0</v>
      </c>
      <c r="P732" s="129" t="str">
        <f>+'TAB 1 Codificação CC Órgão'!J749</f>
        <v>A</v>
      </c>
      <c r="Q732">
        <f t="shared" si="22"/>
        <v>0</v>
      </c>
    </row>
    <row r="733" spans="1:17">
      <c r="A733" t="str">
        <f t="shared" si="23"/>
        <v>-</v>
      </c>
      <c r="C733" t="str">
        <f>IF('TAB 1 Codificação CC Órgão'!A750='TAB 1 Codificação CC Órgão'!$A$20,"-",'TAB 1 Codificação CC Órgão'!A750)</f>
        <v>-</v>
      </c>
      <c r="D733">
        <f>+'TAB 1 Codificação CC Órgão'!I750</f>
        <v>0</v>
      </c>
      <c r="E733" t="str">
        <f>+'TAB 1 Codificação CC Órgão'!K750</f>
        <v>-</v>
      </c>
      <c r="H733">
        <f>+'TAB 1 Codificação CC Órgão'!M751</f>
        <v>0</v>
      </c>
      <c r="I733">
        <f>+'TAB 1 Codificação CC Órgão'!L750</f>
        <v>0</v>
      </c>
      <c r="J733">
        <f>+'TAB 1 Codificação CC Órgão'!N750</f>
        <v>0</v>
      </c>
      <c r="K733">
        <f>+'TAB 1 Codificação CC Órgão'!O750</f>
        <v>0</v>
      </c>
      <c r="L733">
        <f>+'TAB 1 Codificação CC Órgão'!P750</f>
        <v>0</v>
      </c>
      <c r="M733">
        <f>+'TAB 1 Codificação CC Órgão'!Q750</f>
        <v>0</v>
      </c>
      <c r="P733" s="129" t="str">
        <f>+'TAB 1 Codificação CC Órgão'!J750</f>
        <v>A</v>
      </c>
      <c r="Q733">
        <f t="shared" si="22"/>
        <v>0</v>
      </c>
    </row>
    <row r="734" spans="1:17">
      <c r="A734" t="str">
        <f t="shared" si="23"/>
        <v>-</v>
      </c>
      <c r="C734" t="str">
        <f>IF('TAB 1 Codificação CC Órgão'!A751='TAB 1 Codificação CC Órgão'!$A$20,"-",'TAB 1 Codificação CC Órgão'!A751)</f>
        <v>-</v>
      </c>
      <c r="D734">
        <f>+'TAB 1 Codificação CC Órgão'!I751</f>
        <v>0</v>
      </c>
      <c r="E734" t="str">
        <f>+'TAB 1 Codificação CC Órgão'!K751</f>
        <v>-</v>
      </c>
      <c r="H734">
        <f>+'TAB 1 Codificação CC Órgão'!M752</f>
        <v>0</v>
      </c>
      <c r="I734">
        <f>+'TAB 1 Codificação CC Órgão'!L751</f>
        <v>0</v>
      </c>
      <c r="J734">
        <f>+'TAB 1 Codificação CC Órgão'!N751</f>
        <v>0</v>
      </c>
      <c r="K734">
        <f>+'TAB 1 Codificação CC Órgão'!O751</f>
        <v>0</v>
      </c>
      <c r="L734">
        <f>+'TAB 1 Codificação CC Órgão'!P751</f>
        <v>0</v>
      </c>
      <c r="M734">
        <f>+'TAB 1 Codificação CC Órgão'!Q751</f>
        <v>0</v>
      </c>
      <c r="P734" s="129" t="str">
        <f>+'TAB 1 Codificação CC Órgão'!J751</f>
        <v>A</v>
      </c>
      <c r="Q734">
        <f t="shared" si="22"/>
        <v>0</v>
      </c>
    </row>
    <row r="735" spans="1:17">
      <c r="A735" t="str">
        <f t="shared" si="23"/>
        <v>-</v>
      </c>
      <c r="C735" t="str">
        <f>IF('TAB 1 Codificação CC Órgão'!A752='TAB 1 Codificação CC Órgão'!$A$20,"-",'TAB 1 Codificação CC Órgão'!A752)</f>
        <v>-</v>
      </c>
      <c r="D735">
        <f>+'TAB 1 Codificação CC Órgão'!I752</f>
        <v>0</v>
      </c>
      <c r="E735" t="str">
        <f>+'TAB 1 Codificação CC Órgão'!K752</f>
        <v>-</v>
      </c>
      <c r="H735">
        <f>+'TAB 1 Codificação CC Órgão'!M753</f>
        <v>0</v>
      </c>
      <c r="I735">
        <f>+'TAB 1 Codificação CC Órgão'!L752</f>
        <v>0</v>
      </c>
      <c r="J735">
        <f>+'TAB 1 Codificação CC Órgão'!N752</f>
        <v>0</v>
      </c>
      <c r="K735">
        <f>+'TAB 1 Codificação CC Órgão'!O752</f>
        <v>0</v>
      </c>
      <c r="L735">
        <f>+'TAB 1 Codificação CC Órgão'!P752</f>
        <v>0</v>
      </c>
      <c r="M735">
        <f>+'TAB 1 Codificação CC Órgão'!Q752</f>
        <v>0</v>
      </c>
      <c r="P735" s="129" t="str">
        <f>+'TAB 1 Codificação CC Órgão'!J752</f>
        <v>A</v>
      </c>
      <c r="Q735">
        <f t="shared" si="22"/>
        <v>0</v>
      </c>
    </row>
    <row r="736" spans="1:17">
      <c r="A736" t="str">
        <f t="shared" si="23"/>
        <v>-</v>
      </c>
      <c r="C736" t="str">
        <f>IF('TAB 1 Codificação CC Órgão'!A753='TAB 1 Codificação CC Órgão'!$A$20,"-",'TAB 1 Codificação CC Órgão'!A753)</f>
        <v>-</v>
      </c>
      <c r="D736">
        <f>+'TAB 1 Codificação CC Órgão'!I753</f>
        <v>0</v>
      </c>
      <c r="E736" t="str">
        <f>+'TAB 1 Codificação CC Órgão'!K753</f>
        <v>-</v>
      </c>
      <c r="H736">
        <f>+'TAB 1 Codificação CC Órgão'!M754</f>
        <v>0</v>
      </c>
      <c r="I736">
        <f>+'TAB 1 Codificação CC Órgão'!L753</f>
        <v>0</v>
      </c>
      <c r="J736">
        <f>+'TAB 1 Codificação CC Órgão'!N753</f>
        <v>0</v>
      </c>
      <c r="K736">
        <f>+'TAB 1 Codificação CC Órgão'!O753</f>
        <v>0</v>
      </c>
      <c r="L736">
        <f>+'TAB 1 Codificação CC Órgão'!P753</f>
        <v>0</v>
      </c>
      <c r="M736">
        <f>+'TAB 1 Codificação CC Órgão'!Q753</f>
        <v>0</v>
      </c>
      <c r="P736" s="129" t="str">
        <f>+'TAB 1 Codificação CC Órgão'!J753</f>
        <v>A</v>
      </c>
      <c r="Q736">
        <f t="shared" si="22"/>
        <v>0</v>
      </c>
    </row>
    <row r="737" spans="1:17">
      <c r="A737" t="str">
        <f t="shared" si="23"/>
        <v>-</v>
      </c>
      <c r="C737" t="str">
        <f>IF('TAB 1 Codificação CC Órgão'!A754='TAB 1 Codificação CC Órgão'!$A$20,"-",'TAB 1 Codificação CC Órgão'!A754)</f>
        <v>-</v>
      </c>
      <c r="D737">
        <f>+'TAB 1 Codificação CC Órgão'!I754</f>
        <v>0</v>
      </c>
      <c r="E737" t="str">
        <f>+'TAB 1 Codificação CC Órgão'!K754</f>
        <v>-</v>
      </c>
      <c r="H737">
        <f>+'TAB 1 Codificação CC Órgão'!M755</f>
        <v>0</v>
      </c>
      <c r="I737">
        <f>+'TAB 1 Codificação CC Órgão'!L754</f>
        <v>0</v>
      </c>
      <c r="J737">
        <f>+'TAB 1 Codificação CC Órgão'!N754</f>
        <v>0</v>
      </c>
      <c r="K737">
        <f>+'TAB 1 Codificação CC Órgão'!O754</f>
        <v>0</v>
      </c>
      <c r="L737">
        <f>+'TAB 1 Codificação CC Órgão'!P754</f>
        <v>0</v>
      </c>
      <c r="M737">
        <f>+'TAB 1 Codificação CC Órgão'!Q754</f>
        <v>0</v>
      </c>
      <c r="P737" s="129" t="str">
        <f>+'TAB 1 Codificação CC Órgão'!J754</f>
        <v>A</v>
      </c>
      <c r="Q737">
        <f t="shared" si="22"/>
        <v>0</v>
      </c>
    </row>
    <row r="738" spans="1:17">
      <c r="A738" t="str">
        <f t="shared" si="23"/>
        <v>-</v>
      </c>
      <c r="C738" t="str">
        <f>IF('TAB 1 Codificação CC Órgão'!A755='TAB 1 Codificação CC Órgão'!$A$20,"-",'TAB 1 Codificação CC Órgão'!A755)</f>
        <v>-</v>
      </c>
      <c r="D738">
        <f>+'TAB 1 Codificação CC Órgão'!I755</f>
        <v>0</v>
      </c>
      <c r="E738" t="str">
        <f>+'TAB 1 Codificação CC Órgão'!K755</f>
        <v>-</v>
      </c>
      <c r="H738">
        <f>+'TAB 1 Codificação CC Órgão'!M756</f>
        <v>0</v>
      </c>
      <c r="I738">
        <f>+'TAB 1 Codificação CC Órgão'!L755</f>
        <v>0</v>
      </c>
      <c r="J738">
        <f>+'TAB 1 Codificação CC Órgão'!N755</f>
        <v>0</v>
      </c>
      <c r="K738">
        <f>+'TAB 1 Codificação CC Órgão'!O755</f>
        <v>0</v>
      </c>
      <c r="L738">
        <f>+'TAB 1 Codificação CC Órgão'!P755</f>
        <v>0</v>
      </c>
      <c r="M738">
        <f>+'TAB 1 Codificação CC Órgão'!Q755</f>
        <v>0</v>
      </c>
      <c r="P738" s="129" t="str">
        <f>+'TAB 1 Codificação CC Órgão'!J755</f>
        <v>A</v>
      </c>
      <c r="Q738">
        <f t="shared" si="22"/>
        <v>0</v>
      </c>
    </row>
    <row r="739" spans="1:17">
      <c r="A739" t="str">
        <f t="shared" si="23"/>
        <v>-</v>
      </c>
      <c r="C739" t="str">
        <f>IF('TAB 1 Codificação CC Órgão'!A756='TAB 1 Codificação CC Órgão'!$A$20,"-",'TAB 1 Codificação CC Órgão'!A756)</f>
        <v>-</v>
      </c>
      <c r="D739">
        <f>+'TAB 1 Codificação CC Órgão'!I756</f>
        <v>0</v>
      </c>
      <c r="E739" t="str">
        <f>+'TAB 1 Codificação CC Órgão'!K756</f>
        <v>-</v>
      </c>
      <c r="H739">
        <f>+'TAB 1 Codificação CC Órgão'!M757</f>
        <v>0</v>
      </c>
      <c r="I739">
        <f>+'TAB 1 Codificação CC Órgão'!L756</f>
        <v>0</v>
      </c>
      <c r="J739">
        <f>+'TAB 1 Codificação CC Órgão'!N756</f>
        <v>0</v>
      </c>
      <c r="K739">
        <f>+'TAB 1 Codificação CC Órgão'!O756</f>
        <v>0</v>
      </c>
      <c r="L739">
        <f>+'TAB 1 Codificação CC Órgão'!P756</f>
        <v>0</v>
      </c>
      <c r="M739">
        <f>+'TAB 1 Codificação CC Órgão'!Q756</f>
        <v>0</v>
      </c>
      <c r="P739" s="129" t="str">
        <f>+'TAB 1 Codificação CC Órgão'!J756</f>
        <v>A</v>
      </c>
      <c r="Q739">
        <f t="shared" si="22"/>
        <v>0</v>
      </c>
    </row>
    <row r="740" spans="1:17">
      <c r="A740" t="str">
        <f t="shared" si="23"/>
        <v>-</v>
      </c>
      <c r="C740" t="str">
        <f>IF('TAB 1 Codificação CC Órgão'!A757='TAB 1 Codificação CC Órgão'!$A$20,"-",'TAB 1 Codificação CC Órgão'!A757)</f>
        <v>-</v>
      </c>
      <c r="D740">
        <f>+'TAB 1 Codificação CC Órgão'!I757</f>
        <v>0</v>
      </c>
      <c r="E740" t="str">
        <f>+'TAB 1 Codificação CC Órgão'!K757</f>
        <v>-</v>
      </c>
      <c r="H740">
        <f>+'TAB 1 Codificação CC Órgão'!M758</f>
        <v>0</v>
      </c>
      <c r="I740">
        <f>+'TAB 1 Codificação CC Órgão'!L757</f>
        <v>0</v>
      </c>
      <c r="J740">
        <f>+'TAB 1 Codificação CC Órgão'!N757</f>
        <v>0</v>
      </c>
      <c r="K740">
        <f>+'TAB 1 Codificação CC Órgão'!O757</f>
        <v>0</v>
      </c>
      <c r="L740">
        <f>+'TAB 1 Codificação CC Órgão'!P757</f>
        <v>0</v>
      </c>
      <c r="M740">
        <f>+'TAB 1 Codificação CC Órgão'!Q757</f>
        <v>0</v>
      </c>
      <c r="P740" s="129" t="str">
        <f>+'TAB 1 Codificação CC Órgão'!J757</f>
        <v>A</v>
      </c>
      <c r="Q740">
        <f t="shared" si="22"/>
        <v>0</v>
      </c>
    </row>
    <row r="741" spans="1:17">
      <c r="A741" t="str">
        <f t="shared" si="23"/>
        <v>-</v>
      </c>
      <c r="C741" t="str">
        <f>IF('TAB 1 Codificação CC Órgão'!A758='TAB 1 Codificação CC Órgão'!$A$20,"-",'TAB 1 Codificação CC Órgão'!A758)</f>
        <v>-</v>
      </c>
      <c r="D741">
        <f>+'TAB 1 Codificação CC Órgão'!I758</f>
        <v>0</v>
      </c>
      <c r="E741" t="str">
        <f>+'TAB 1 Codificação CC Órgão'!K758</f>
        <v>-</v>
      </c>
      <c r="H741">
        <f>+'TAB 1 Codificação CC Órgão'!M759</f>
        <v>0</v>
      </c>
      <c r="I741">
        <f>+'TAB 1 Codificação CC Órgão'!L758</f>
        <v>0</v>
      </c>
      <c r="J741">
        <f>+'TAB 1 Codificação CC Órgão'!N758</f>
        <v>0</v>
      </c>
      <c r="K741">
        <f>+'TAB 1 Codificação CC Órgão'!O758</f>
        <v>0</v>
      </c>
      <c r="L741">
        <f>+'TAB 1 Codificação CC Órgão'!P758</f>
        <v>0</v>
      </c>
      <c r="M741">
        <f>+'TAB 1 Codificação CC Órgão'!Q758</f>
        <v>0</v>
      </c>
      <c r="P741" s="129" t="str">
        <f>+'TAB 1 Codificação CC Órgão'!J758</f>
        <v>A</v>
      </c>
      <c r="Q741">
        <f t="shared" si="22"/>
        <v>0</v>
      </c>
    </row>
    <row r="742" spans="1:17">
      <c r="A742" t="str">
        <f t="shared" si="23"/>
        <v>-</v>
      </c>
      <c r="C742" t="str">
        <f>IF('TAB 1 Codificação CC Órgão'!A759='TAB 1 Codificação CC Órgão'!$A$20,"-",'TAB 1 Codificação CC Órgão'!A759)</f>
        <v>-</v>
      </c>
      <c r="D742">
        <f>+'TAB 1 Codificação CC Órgão'!I759</f>
        <v>0</v>
      </c>
      <c r="E742" t="str">
        <f>+'TAB 1 Codificação CC Órgão'!K759</f>
        <v>-</v>
      </c>
      <c r="H742">
        <f>+'TAB 1 Codificação CC Órgão'!M760</f>
        <v>0</v>
      </c>
      <c r="I742">
        <f>+'TAB 1 Codificação CC Órgão'!L759</f>
        <v>0</v>
      </c>
      <c r="J742">
        <f>+'TAB 1 Codificação CC Órgão'!N759</f>
        <v>0</v>
      </c>
      <c r="K742">
        <f>+'TAB 1 Codificação CC Órgão'!O759</f>
        <v>0</v>
      </c>
      <c r="L742">
        <f>+'TAB 1 Codificação CC Órgão'!P759</f>
        <v>0</v>
      </c>
      <c r="M742">
        <f>+'TAB 1 Codificação CC Órgão'!Q759</f>
        <v>0</v>
      </c>
      <c r="P742" s="129" t="str">
        <f>+'TAB 1 Codificação CC Órgão'!J759</f>
        <v>A</v>
      </c>
      <c r="Q742">
        <f t="shared" si="22"/>
        <v>0</v>
      </c>
    </row>
    <row r="743" spans="1:17">
      <c r="A743" t="str">
        <f t="shared" si="23"/>
        <v>-</v>
      </c>
      <c r="C743" t="str">
        <f>IF('TAB 1 Codificação CC Órgão'!A760='TAB 1 Codificação CC Órgão'!$A$20,"-",'TAB 1 Codificação CC Órgão'!A760)</f>
        <v>-</v>
      </c>
      <c r="D743">
        <f>+'TAB 1 Codificação CC Órgão'!I760</f>
        <v>0</v>
      </c>
      <c r="E743" t="str">
        <f>+'TAB 1 Codificação CC Órgão'!K760</f>
        <v>-</v>
      </c>
      <c r="H743">
        <f>+'TAB 1 Codificação CC Órgão'!M761</f>
        <v>0</v>
      </c>
      <c r="I743">
        <f>+'TAB 1 Codificação CC Órgão'!L760</f>
        <v>0</v>
      </c>
      <c r="J743">
        <f>+'TAB 1 Codificação CC Órgão'!N760</f>
        <v>0</v>
      </c>
      <c r="K743">
        <f>+'TAB 1 Codificação CC Órgão'!O760</f>
        <v>0</v>
      </c>
      <c r="L743">
        <f>+'TAB 1 Codificação CC Órgão'!P760</f>
        <v>0</v>
      </c>
      <c r="M743">
        <f>+'TAB 1 Codificação CC Órgão'!Q760</f>
        <v>0</v>
      </c>
      <c r="P743" s="129" t="str">
        <f>+'TAB 1 Codificação CC Órgão'!J760</f>
        <v>A</v>
      </c>
      <c r="Q743">
        <f t="shared" si="22"/>
        <v>0</v>
      </c>
    </row>
    <row r="744" spans="1:17">
      <c r="A744" t="str">
        <f t="shared" si="23"/>
        <v>-</v>
      </c>
      <c r="C744" t="str">
        <f>IF('TAB 1 Codificação CC Órgão'!A761='TAB 1 Codificação CC Órgão'!$A$20,"-",'TAB 1 Codificação CC Órgão'!A761)</f>
        <v>-</v>
      </c>
      <c r="D744">
        <f>+'TAB 1 Codificação CC Órgão'!I761</f>
        <v>0</v>
      </c>
      <c r="E744" t="str">
        <f>+'TAB 1 Codificação CC Órgão'!K761</f>
        <v>-</v>
      </c>
      <c r="H744">
        <f>+'TAB 1 Codificação CC Órgão'!M762</f>
        <v>0</v>
      </c>
      <c r="I744">
        <f>+'TAB 1 Codificação CC Órgão'!L761</f>
        <v>0</v>
      </c>
      <c r="J744">
        <f>+'TAB 1 Codificação CC Órgão'!N761</f>
        <v>0</v>
      </c>
      <c r="K744">
        <f>+'TAB 1 Codificação CC Órgão'!O761</f>
        <v>0</v>
      </c>
      <c r="L744">
        <f>+'TAB 1 Codificação CC Órgão'!P761</f>
        <v>0</v>
      </c>
      <c r="M744">
        <f>+'TAB 1 Codificação CC Órgão'!Q761</f>
        <v>0</v>
      </c>
      <c r="P744" s="129" t="str">
        <f>+'TAB 1 Codificação CC Órgão'!J761</f>
        <v>A</v>
      </c>
      <c r="Q744">
        <f t="shared" si="22"/>
        <v>0</v>
      </c>
    </row>
    <row r="745" spans="1:17">
      <c r="A745" t="str">
        <f t="shared" si="23"/>
        <v>-</v>
      </c>
      <c r="C745" t="str">
        <f>IF('TAB 1 Codificação CC Órgão'!A762='TAB 1 Codificação CC Órgão'!$A$20,"-",'TAB 1 Codificação CC Órgão'!A762)</f>
        <v>-</v>
      </c>
      <c r="D745">
        <f>+'TAB 1 Codificação CC Órgão'!I762</f>
        <v>0</v>
      </c>
      <c r="E745" t="str">
        <f>+'TAB 1 Codificação CC Órgão'!K762</f>
        <v>-</v>
      </c>
      <c r="H745">
        <f>+'TAB 1 Codificação CC Órgão'!M763</f>
        <v>0</v>
      </c>
      <c r="I745">
        <f>+'TAB 1 Codificação CC Órgão'!L762</f>
        <v>0</v>
      </c>
      <c r="J745">
        <f>+'TAB 1 Codificação CC Órgão'!N762</f>
        <v>0</v>
      </c>
      <c r="K745">
        <f>+'TAB 1 Codificação CC Órgão'!O762</f>
        <v>0</v>
      </c>
      <c r="L745">
        <f>+'TAB 1 Codificação CC Órgão'!P762</f>
        <v>0</v>
      </c>
      <c r="M745">
        <f>+'TAB 1 Codificação CC Órgão'!Q762</f>
        <v>0</v>
      </c>
      <c r="P745" s="129" t="str">
        <f>+'TAB 1 Codificação CC Órgão'!J762</f>
        <v>A</v>
      </c>
      <c r="Q745">
        <f t="shared" si="22"/>
        <v>0</v>
      </c>
    </row>
    <row r="746" spans="1:17">
      <c r="A746" t="str">
        <f t="shared" si="23"/>
        <v>-</v>
      </c>
      <c r="C746" t="str">
        <f>IF('TAB 1 Codificação CC Órgão'!A763='TAB 1 Codificação CC Órgão'!$A$20,"-",'TAB 1 Codificação CC Órgão'!A763)</f>
        <v>-</v>
      </c>
      <c r="D746">
        <f>+'TAB 1 Codificação CC Órgão'!I763</f>
        <v>0</v>
      </c>
      <c r="E746" t="str">
        <f>+'TAB 1 Codificação CC Órgão'!K763</f>
        <v>-</v>
      </c>
      <c r="H746">
        <f>+'TAB 1 Codificação CC Órgão'!M764</f>
        <v>0</v>
      </c>
      <c r="I746">
        <f>+'TAB 1 Codificação CC Órgão'!L763</f>
        <v>0</v>
      </c>
      <c r="J746">
        <f>+'TAB 1 Codificação CC Órgão'!N763</f>
        <v>0</v>
      </c>
      <c r="K746">
        <f>+'TAB 1 Codificação CC Órgão'!O763</f>
        <v>0</v>
      </c>
      <c r="L746">
        <f>+'TAB 1 Codificação CC Órgão'!P763</f>
        <v>0</v>
      </c>
      <c r="M746">
        <f>+'TAB 1 Codificação CC Órgão'!Q763</f>
        <v>0</v>
      </c>
      <c r="P746" s="129" t="str">
        <f>+'TAB 1 Codificação CC Órgão'!J763</f>
        <v>A</v>
      </c>
      <c r="Q746">
        <f t="shared" si="22"/>
        <v>0</v>
      </c>
    </row>
    <row r="747" spans="1:17">
      <c r="A747" t="str">
        <f t="shared" si="23"/>
        <v>-</v>
      </c>
      <c r="C747" t="str">
        <f>IF('TAB 1 Codificação CC Órgão'!A764='TAB 1 Codificação CC Órgão'!$A$20,"-",'TAB 1 Codificação CC Órgão'!A764)</f>
        <v>-</v>
      </c>
      <c r="D747">
        <f>+'TAB 1 Codificação CC Órgão'!I764</f>
        <v>0</v>
      </c>
      <c r="E747" t="str">
        <f>+'TAB 1 Codificação CC Órgão'!K764</f>
        <v>-</v>
      </c>
      <c r="H747">
        <f>+'TAB 1 Codificação CC Órgão'!M765</f>
        <v>0</v>
      </c>
      <c r="I747">
        <f>+'TAB 1 Codificação CC Órgão'!L764</f>
        <v>0</v>
      </c>
      <c r="J747">
        <f>+'TAB 1 Codificação CC Órgão'!N764</f>
        <v>0</v>
      </c>
      <c r="K747">
        <f>+'TAB 1 Codificação CC Órgão'!O764</f>
        <v>0</v>
      </c>
      <c r="L747">
        <f>+'TAB 1 Codificação CC Órgão'!P764</f>
        <v>0</v>
      </c>
      <c r="M747">
        <f>+'TAB 1 Codificação CC Órgão'!Q764</f>
        <v>0</v>
      </c>
      <c r="P747" s="129" t="str">
        <f>+'TAB 1 Codificação CC Órgão'!J764</f>
        <v>A</v>
      </c>
      <c r="Q747">
        <f t="shared" si="22"/>
        <v>0</v>
      </c>
    </row>
    <row r="748" spans="1:17">
      <c r="A748" t="str">
        <f t="shared" si="23"/>
        <v>-</v>
      </c>
      <c r="C748" t="str">
        <f>IF('TAB 1 Codificação CC Órgão'!A765='TAB 1 Codificação CC Órgão'!$A$20,"-",'TAB 1 Codificação CC Órgão'!A765)</f>
        <v>-</v>
      </c>
      <c r="D748">
        <f>+'TAB 1 Codificação CC Órgão'!I765</f>
        <v>0</v>
      </c>
      <c r="E748" t="str">
        <f>+'TAB 1 Codificação CC Órgão'!K765</f>
        <v>-</v>
      </c>
      <c r="H748">
        <f>+'TAB 1 Codificação CC Órgão'!M766</f>
        <v>0</v>
      </c>
      <c r="I748">
        <f>+'TAB 1 Codificação CC Órgão'!L765</f>
        <v>0</v>
      </c>
      <c r="J748">
        <f>+'TAB 1 Codificação CC Órgão'!N765</f>
        <v>0</v>
      </c>
      <c r="K748">
        <f>+'TAB 1 Codificação CC Órgão'!O765</f>
        <v>0</v>
      </c>
      <c r="L748">
        <f>+'TAB 1 Codificação CC Órgão'!P765</f>
        <v>0</v>
      </c>
      <c r="M748">
        <f>+'TAB 1 Codificação CC Órgão'!Q765</f>
        <v>0</v>
      </c>
      <c r="P748" s="129" t="str">
        <f>+'TAB 1 Codificação CC Órgão'!J765</f>
        <v>A</v>
      </c>
      <c r="Q748">
        <f t="shared" si="22"/>
        <v>0</v>
      </c>
    </row>
    <row r="749" spans="1:17">
      <c r="A749" t="str">
        <f t="shared" si="23"/>
        <v>-</v>
      </c>
      <c r="C749" t="str">
        <f>IF('TAB 1 Codificação CC Órgão'!A766='TAB 1 Codificação CC Órgão'!$A$20,"-",'TAB 1 Codificação CC Órgão'!A766)</f>
        <v>-</v>
      </c>
      <c r="D749">
        <f>+'TAB 1 Codificação CC Órgão'!I766</f>
        <v>0</v>
      </c>
      <c r="E749" t="str">
        <f>+'TAB 1 Codificação CC Órgão'!K766</f>
        <v>-</v>
      </c>
      <c r="H749">
        <f>+'TAB 1 Codificação CC Órgão'!M767</f>
        <v>0</v>
      </c>
      <c r="I749">
        <f>+'TAB 1 Codificação CC Órgão'!L766</f>
        <v>0</v>
      </c>
      <c r="J749">
        <f>+'TAB 1 Codificação CC Órgão'!N766</f>
        <v>0</v>
      </c>
      <c r="K749">
        <f>+'TAB 1 Codificação CC Órgão'!O766</f>
        <v>0</v>
      </c>
      <c r="L749">
        <f>+'TAB 1 Codificação CC Órgão'!P766</f>
        <v>0</v>
      </c>
      <c r="M749">
        <f>+'TAB 1 Codificação CC Órgão'!Q766</f>
        <v>0</v>
      </c>
      <c r="P749" s="129" t="str">
        <f>+'TAB 1 Codificação CC Órgão'!J766</f>
        <v>A</v>
      </c>
      <c r="Q749">
        <f t="shared" si="22"/>
        <v>0</v>
      </c>
    </row>
    <row r="750" spans="1:17">
      <c r="A750" t="str">
        <f t="shared" si="23"/>
        <v>-</v>
      </c>
      <c r="C750" t="str">
        <f>IF('TAB 1 Codificação CC Órgão'!A767='TAB 1 Codificação CC Órgão'!$A$20,"-",'TAB 1 Codificação CC Órgão'!A767)</f>
        <v>-</v>
      </c>
      <c r="D750">
        <f>+'TAB 1 Codificação CC Órgão'!I767</f>
        <v>0</v>
      </c>
      <c r="E750" t="str">
        <f>+'TAB 1 Codificação CC Órgão'!K767</f>
        <v>-</v>
      </c>
      <c r="H750">
        <f>+'TAB 1 Codificação CC Órgão'!M768</f>
        <v>0</v>
      </c>
      <c r="I750">
        <f>+'TAB 1 Codificação CC Órgão'!L767</f>
        <v>0</v>
      </c>
      <c r="J750">
        <f>+'TAB 1 Codificação CC Órgão'!N767</f>
        <v>0</v>
      </c>
      <c r="K750">
        <f>+'TAB 1 Codificação CC Órgão'!O767</f>
        <v>0</v>
      </c>
      <c r="L750">
        <f>+'TAB 1 Codificação CC Órgão'!P767</f>
        <v>0</v>
      </c>
      <c r="M750">
        <f>+'TAB 1 Codificação CC Órgão'!Q767</f>
        <v>0</v>
      </c>
      <c r="P750" s="129" t="str">
        <f>+'TAB 1 Codificação CC Órgão'!J767</f>
        <v>A</v>
      </c>
      <c r="Q750">
        <f t="shared" si="22"/>
        <v>0</v>
      </c>
    </row>
    <row r="751" spans="1:17">
      <c r="A751" t="str">
        <f t="shared" si="23"/>
        <v>-</v>
      </c>
      <c r="C751" t="str">
        <f>IF('TAB 1 Codificação CC Órgão'!A768='TAB 1 Codificação CC Órgão'!$A$20,"-",'TAB 1 Codificação CC Órgão'!A768)</f>
        <v>-</v>
      </c>
      <c r="D751">
        <f>+'TAB 1 Codificação CC Órgão'!I768</f>
        <v>0</v>
      </c>
      <c r="E751" t="str">
        <f>+'TAB 1 Codificação CC Órgão'!K768</f>
        <v>-</v>
      </c>
      <c r="H751">
        <f>+'TAB 1 Codificação CC Órgão'!M769</f>
        <v>0</v>
      </c>
      <c r="I751">
        <f>+'TAB 1 Codificação CC Órgão'!L768</f>
        <v>0</v>
      </c>
      <c r="J751">
        <f>+'TAB 1 Codificação CC Órgão'!N768</f>
        <v>0</v>
      </c>
      <c r="K751">
        <f>+'TAB 1 Codificação CC Órgão'!O768</f>
        <v>0</v>
      </c>
      <c r="L751">
        <f>+'TAB 1 Codificação CC Órgão'!P768</f>
        <v>0</v>
      </c>
      <c r="M751">
        <f>+'TAB 1 Codificação CC Órgão'!Q768</f>
        <v>0</v>
      </c>
      <c r="P751" s="129" t="str">
        <f>+'TAB 1 Codificação CC Órgão'!J768</f>
        <v>A</v>
      </c>
      <c r="Q751">
        <f t="shared" si="22"/>
        <v>0</v>
      </c>
    </row>
    <row r="752" spans="1:17">
      <c r="A752" t="str">
        <f t="shared" si="23"/>
        <v>-</v>
      </c>
      <c r="C752" t="str">
        <f>IF('TAB 1 Codificação CC Órgão'!A769='TAB 1 Codificação CC Órgão'!$A$20,"-",'TAB 1 Codificação CC Órgão'!A769)</f>
        <v>-</v>
      </c>
      <c r="D752">
        <f>+'TAB 1 Codificação CC Órgão'!I769</f>
        <v>0</v>
      </c>
      <c r="E752" t="str">
        <f>+'TAB 1 Codificação CC Órgão'!K769</f>
        <v>-</v>
      </c>
      <c r="H752">
        <f>+'TAB 1 Codificação CC Órgão'!M770</f>
        <v>0</v>
      </c>
      <c r="I752">
        <f>+'TAB 1 Codificação CC Órgão'!L769</f>
        <v>0</v>
      </c>
      <c r="J752">
        <f>+'TAB 1 Codificação CC Órgão'!N769</f>
        <v>0</v>
      </c>
      <c r="K752">
        <f>+'TAB 1 Codificação CC Órgão'!O769</f>
        <v>0</v>
      </c>
      <c r="L752">
        <f>+'TAB 1 Codificação CC Órgão'!P769</f>
        <v>0</v>
      </c>
      <c r="M752">
        <f>+'TAB 1 Codificação CC Órgão'!Q769</f>
        <v>0</v>
      </c>
      <c r="P752" s="129" t="str">
        <f>+'TAB 1 Codificação CC Órgão'!J769</f>
        <v>A</v>
      </c>
      <c r="Q752">
        <f t="shared" si="22"/>
        <v>0</v>
      </c>
    </row>
    <row r="753" spans="1:17">
      <c r="A753" t="str">
        <f t="shared" si="23"/>
        <v>-</v>
      </c>
      <c r="C753" t="str">
        <f>IF('TAB 1 Codificação CC Órgão'!A770='TAB 1 Codificação CC Órgão'!$A$20,"-",'TAB 1 Codificação CC Órgão'!A770)</f>
        <v>-</v>
      </c>
      <c r="D753">
        <f>+'TAB 1 Codificação CC Órgão'!I770</f>
        <v>0</v>
      </c>
      <c r="E753" t="str">
        <f>+'TAB 1 Codificação CC Órgão'!K770</f>
        <v>-</v>
      </c>
      <c r="H753">
        <f>+'TAB 1 Codificação CC Órgão'!M771</f>
        <v>0</v>
      </c>
      <c r="I753">
        <f>+'TAB 1 Codificação CC Órgão'!L770</f>
        <v>0</v>
      </c>
      <c r="J753">
        <f>+'TAB 1 Codificação CC Órgão'!N770</f>
        <v>0</v>
      </c>
      <c r="K753">
        <f>+'TAB 1 Codificação CC Órgão'!O770</f>
        <v>0</v>
      </c>
      <c r="L753">
        <f>+'TAB 1 Codificação CC Órgão'!P770</f>
        <v>0</v>
      </c>
      <c r="M753">
        <f>+'TAB 1 Codificação CC Órgão'!Q770</f>
        <v>0</v>
      </c>
      <c r="P753" s="129" t="str">
        <f>+'TAB 1 Codificação CC Órgão'!J770</f>
        <v>A</v>
      </c>
      <c r="Q753">
        <f t="shared" si="22"/>
        <v>0</v>
      </c>
    </row>
    <row r="754" spans="1:17">
      <c r="A754" t="str">
        <f t="shared" si="23"/>
        <v>-</v>
      </c>
      <c r="C754" t="str">
        <f>IF('TAB 1 Codificação CC Órgão'!A771='TAB 1 Codificação CC Órgão'!$A$20,"-",'TAB 1 Codificação CC Órgão'!A771)</f>
        <v>-</v>
      </c>
      <c r="D754">
        <f>+'TAB 1 Codificação CC Órgão'!I771</f>
        <v>0</v>
      </c>
      <c r="E754" t="str">
        <f>+'TAB 1 Codificação CC Órgão'!K771</f>
        <v>-</v>
      </c>
      <c r="H754">
        <f>+'TAB 1 Codificação CC Órgão'!M772</f>
        <v>0</v>
      </c>
      <c r="I754">
        <f>+'TAB 1 Codificação CC Órgão'!L771</f>
        <v>0</v>
      </c>
      <c r="J754">
        <f>+'TAB 1 Codificação CC Órgão'!N771</f>
        <v>0</v>
      </c>
      <c r="K754">
        <f>+'TAB 1 Codificação CC Órgão'!O771</f>
        <v>0</v>
      </c>
      <c r="L754">
        <f>+'TAB 1 Codificação CC Órgão'!P771</f>
        <v>0</v>
      </c>
      <c r="M754">
        <f>+'TAB 1 Codificação CC Órgão'!Q771</f>
        <v>0</v>
      </c>
      <c r="P754" s="129" t="str">
        <f>+'TAB 1 Codificação CC Órgão'!J771</f>
        <v>A</v>
      </c>
      <c r="Q754">
        <f t="shared" si="22"/>
        <v>0</v>
      </c>
    </row>
    <row r="755" spans="1:17">
      <c r="A755" t="str">
        <f t="shared" si="23"/>
        <v>-</v>
      </c>
      <c r="C755" t="str">
        <f>IF('TAB 1 Codificação CC Órgão'!A772='TAB 1 Codificação CC Órgão'!$A$20,"-",'TAB 1 Codificação CC Órgão'!A772)</f>
        <v>-</v>
      </c>
      <c r="D755">
        <f>+'TAB 1 Codificação CC Órgão'!I772</f>
        <v>0</v>
      </c>
      <c r="E755" t="str">
        <f>+'TAB 1 Codificação CC Órgão'!K772</f>
        <v>-</v>
      </c>
      <c r="H755">
        <f>+'TAB 1 Codificação CC Órgão'!M773</f>
        <v>0</v>
      </c>
      <c r="I755">
        <f>+'TAB 1 Codificação CC Órgão'!L772</f>
        <v>0</v>
      </c>
      <c r="J755">
        <f>+'TAB 1 Codificação CC Órgão'!N772</f>
        <v>0</v>
      </c>
      <c r="K755">
        <f>+'TAB 1 Codificação CC Órgão'!O772</f>
        <v>0</v>
      </c>
      <c r="L755">
        <f>+'TAB 1 Codificação CC Órgão'!P772</f>
        <v>0</v>
      </c>
      <c r="M755">
        <f>+'TAB 1 Codificação CC Órgão'!Q772</f>
        <v>0</v>
      </c>
      <c r="P755" s="129" t="str">
        <f>+'TAB 1 Codificação CC Órgão'!J772</f>
        <v>A</v>
      </c>
      <c r="Q755">
        <f t="shared" si="22"/>
        <v>0</v>
      </c>
    </row>
    <row r="756" spans="1:17">
      <c r="A756" t="str">
        <f t="shared" si="23"/>
        <v>-</v>
      </c>
      <c r="C756" t="str">
        <f>IF('TAB 1 Codificação CC Órgão'!A773='TAB 1 Codificação CC Órgão'!$A$20,"-",'TAB 1 Codificação CC Órgão'!A773)</f>
        <v>-</v>
      </c>
      <c r="D756">
        <f>+'TAB 1 Codificação CC Órgão'!I773</f>
        <v>0</v>
      </c>
      <c r="E756" t="str">
        <f>+'TAB 1 Codificação CC Órgão'!K773</f>
        <v>-</v>
      </c>
      <c r="H756">
        <f>+'TAB 1 Codificação CC Órgão'!M774</f>
        <v>0</v>
      </c>
      <c r="I756">
        <f>+'TAB 1 Codificação CC Órgão'!L773</f>
        <v>0</v>
      </c>
      <c r="J756">
        <f>+'TAB 1 Codificação CC Órgão'!N773</f>
        <v>0</v>
      </c>
      <c r="K756">
        <f>+'TAB 1 Codificação CC Órgão'!O773</f>
        <v>0</v>
      </c>
      <c r="L756">
        <f>+'TAB 1 Codificação CC Órgão'!P773</f>
        <v>0</v>
      </c>
      <c r="M756">
        <f>+'TAB 1 Codificação CC Órgão'!Q773</f>
        <v>0</v>
      </c>
      <c r="P756" s="129" t="str">
        <f>+'TAB 1 Codificação CC Órgão'!J773</f>
        <v>A</v>
      </c>
      <c r="Q756">
        <f t="shared" si="22"/>
        <v>0</v>
      </c>
    </row>
    <row r="757" spans="1:17">
      <c r="A757" t="str">
        <f t="shared" si="23"/>
        <v>-</v>
      </c>
      <c r="C757" t="str">
        <f>IF('TAB 1 Codificação CC Órgão'!A774='TAB 1 Codificação CC Órgão'!$A$20,"-",'TAB 1 Codificação CC Órgão'!A774)</f>
        <v>-</v>
      </c>
      <c r="D757">
        <f>+'TAB 1 Codificação CC Órgão'!I774</f>
        <v>0</v>
      </c>
      <c r="E757" t="str">
        <f>+'TAB 1 Codificação CC Órgão'!K774</f>
        <v>-</v>
      </c>
      <c r="H757">
        <f>+'TAB 1 Codificação CC Órgão'!M775</f>
        <v>0</v>
      </c>
      <c r="I757">
        <f>+'TAB 1 Codificação CC Órgão'!L774</f>
        <v>0</v>
      </c>
      <c r="J757">
        <f>+'TAB 1 Codificação CC Órgão'!N774</f>
        <v>0</v>
      </c>
      <c r="K757">
        <f>+'TAB 1 Codificação CC Órgão'!O774</f>
        <v>0</v>
      </c>
      <c r="L757">
        <f>+'TAB 1 Codificação CC Órgão'!P774</f>
        <v>0</v>
      </c>
      <c r="M757">
        <f>+'TAB 1 Codificação CC Órgão'!Q774</f>
        <v>0</v>
      </c>
      <c r="P757" s="129" t="str">
        <f>+'TAB 1 Codificação CC Órgão'!J774</f>
        <v>A</v>
      </c>
      <c r="Q757">
        <f t="shared" si="22"/>
        <v>0</v>
      </c>
    </row>
    <row r="758" spans="1:17">
      <c r="A758" t="str">
        <f t="shared" si="23"/>
        <v>-</v>
      </c>
      <c r="C758" t="str">
        <f>IF('TAB 1 Codificação CC Órgão'!A775='TAB 1 Codificação CC Órgão'!$A$20,"-",'TAB 1 Codificação CC Órgão'!A775)</f>
        <v>-</v>
      </c>
      <c r="D758">
        <f>+'TAB 1 Codificação CC Órgão'!I775</f>
        <v>0</v>
      </c>
      <c r="E758" t="str">
        <f>+'TAB 1 Codificação CC Órgão'!K775</f>
        <v>-</v>
      </c>
      <c r="H758">
        <f>+'TAB 1 Codificação CC Órgão'!M776</f>
        <v>0</v>
      </c>
      <c r="I758">
        <f>+'TAB 1 Codificação CC Órgão'!L775</f>
        <v>0</v>
      </c>
      <c r="J758">
        <f>+'TAB 1 Codificação CC Órgão'!N775</f>
        <v>0</v>
      </c>
      <c r="K758">
        <f>+'TAB 1 Codificação CC Órgão'!O775</f>
        <v>0</v>
      </c>
      <c r="L758">
        <f>+'TAB 1 Codificação CC Órgão'!P775</f>
        <v>0</v>
      </c>
      <c r="M758">
        <f>+'TAB 1 Codificação CC Órgão'!Q775</f>
        <v>0</v>
      </c>
      <c r="P758" s="129" t="str">
        <f>+'TAB 1 Codificação CC Órgão'!J775</f>
        <v>A</v>
      </c>
      <c r="Q758">
        <f t="shared" si="22"/>
        <v>0</v>
      </c>
    </row>
    <row r="759" spans="1:17">
      <c r="A759" t="str">
        <f t="shared" si="23"/>
        <v>-</v>
      </c>
      <c r="C759" t="str">
        <f>IF('TAB 1 Codificação CC Órgão'!A776='TAB 1 Codificação CC Órgão'!$A$20,"-",'TAB 1 Codificação CC Órgão'!A776)</f>
        <v>-</v>
      </c>
      <c r="D759">
        <f>+'TAB 1 Codificação CC Órgão'!I776</f>
        <v>0</v>
      </c>
      <c r="E759" t="str">
        <f>+'TAB 1 Codificação CC Órgão'!K776</f>
        <v>-</v>
      </c>
      <c r="H759">
        <f>+'TAB 1 Codificação CC Órgão'!M777</f>
        <v>0</v>
      </c>
      <c r="I759">
        <f>+'TAB 1 Codificação CC Órgão'!L776</f>
        <v>0</v>
      </c>
      <c r="J759">
        <f>+'TAB 1 Codificação CC Órgão'!N776</f>
        <v>0</v>
      </c>
      <c r="K759">
        <f>+'TAB 1 Codificação CC Órgão'!O776</f>
        <v>0</v>
      </c>
      <c r="L759">
        <f>+'TAB 1 Codificação CC Órgão'!P776</f>
        <v>0</v>
      </c>
      <c r="M759">
        <f>+'TAB 1 Codificação CC Órgão'!Q776</f>
        <v>0</v>
      </c>
      <c r="P759" s="129" t="str">
        <f>+'TAB 1 Codificação CC Órgão'!J776</f>
        <v>A</v>
      </c>
      <c r="Q759">
        <f t="shared" si="22"/>
        <v>0</v>
      </c>
    </row>
    <row r="760" spans="1:17">
      <c r="A760" t="str">
        <f t="shared" si="23"/>
        <v>-</v>
      </c>
      <c r="C760" t="str">
        <f>IF('TAB 1 Codificação CC Órgão'!A777='TAB 1 Codificação CC Órgão'!$A$20,"-",'TAB 1 Codificação CC Órgão'!A777)</f>
        <v>-</v>
      </c>
      <c r="D760">
        <f>+'TAB 1 Codificação CC Órgão'!I777</f>
        <v>0</v>
      </c>
      <c r="E760" t="str">
        <f>+'TAB 1 Codificação CC Órgão'!K777</f>
        <v>-</v>
      </c>
      <c r="H760">
        <f>+'TAB 1 Codificação CC Órgão'!M778</f>
        <v>0</v>
      </c>
      <c r="I760">
        <f>+'TAB 1 Codificação CC Órgão'!L777</f>
        <v>0</v>
      </c>
      <c r="J760">
        <f>+'TAB 1 Codificação CC Órgão'!N777</f>
        <v>0</v>
      </c>
      <c r="K760">
        <f>+'TAB 1 Codificação CC Órgão'!O777</f>
        <v>0</v>
      </c>
      <c r="L760">
        <f>+'TAB 1 Codificação CC Órgão'!P777</f>
        <v>0</v>
      </c>
      <c r="M760">
        <f>+'TAB 1 Codificação CC Órgão'!Q777</f>
        <v>0</v>
      </c>
      <c r="P760" s="129" t="str">
        <f>+'TAB 1 Codificação CC Órgão'!J777</f>
        <v>A</v>
      </c>
      <c r="Q760">
        <f t="shared" si="22"/>
        <v>0</v>
      </c>
    </row>
    <row r="761" spans="1:17">
      <c r="A761" t="str">
        <f t="shared" si="23"/>
        <v>-</v>
      </c>
      <c r="C761" t="str">
        <f>IF('TAB 1 Codificação CC Órgão'!A778='TAB 1 Codificação CC Órgão'!$A$20,"-",'TAB 1 Codificação CC Órgão'!A778)</f>
        <v>-</v>
      </c>
      <c r="D761">
        <f>+'TAB 1 Codificação CC Órgão'!I778</f>
        <v>0</v>
      </c>
      <c r="E761" t="str">
        <f>+'TAB 1 Codificação CC Órgão'!K778</f>
        <v>-</v>
      </c>
      <c r="H761">
        <f>+'TAB 1 Codificação CC Órgão'!M779</f>
        <v>0</v>
      </c>
      <c r="I761">
        <f>+'TAB 1 Codificação CC Órgão'!L778</f>
        <v>0</v>
      </c>
      <c r="J761">
        <f>+'TAB 1 Codificação CC Órgão'!N778</f>
        <v>0</v>
      </c>
      <c r="K761">
        <f>+'TAB 1 Codificação CC Órgão'!O778</f>
        <v>0</v>
      </c>
      <c r="L761">
        <f>+'TAB 1 Codificação CC Órgão'!P778</f>
        <v>0</v>
      </c>
      <c r="M761">
        <f>+'TAB 1 Codificação CC Órgão'!Q778</f>
        <v>0</v>
      </c>
      <c r="P761" s="129" t="str">
        <f>+'TAB 1 Codificação CC Órgão'!J778</f>
        <v>A</v>
      </c>
      <c r="Q761">
        <f t="shared" si="22"/>
        <v>0</v>
      </c>
    </row>
    <row r="762" spans="1:17">
      <c r="A762" t="str">
        <f t="shared" si="23"/>
        <v>-</v>
      </c>
      <c r="C762" t="str">
        <f>IF('TAB 1 Codificação CC Órgão'!A779='TAB 1 Codificação CC Órgão'!$A$20,"-",'TAB 1 Codificação CC Órgão'!A779)</f>
        <v>-</v>
      </c>
      <c r="D762">
        <f>+'TAB 1 Codificação CC Órgão'!I779</f>
        <v>0</v>
      </c>
      <c r="E762" t="str">
        <f>+'TAB 1 Codificação CC Órgão'!K779</f>
        <v>-</v>
      </c>
      <c r="H762">
        <f>+'TAB 1 Codificação CC Órgão'!M780</f>
        <v>0</v>
      </c>
      <c r="I762">
        <f>+'TAB 1 Codificação CC Órgão'!L779</f>
        <v>0</v>
      </c>
      <c r="J762">
        <f>+'TAB 1 Codificação CC Órgão'!N779</f>
        <v>0</v>
      </c>
      <c r="K762">
        <f>+'TAB 1 Codificação CC Órgão'!O779</f>
        <v>0</v>
      </c>
      <c r="L762">
        <f>+'TAB 1 Codificação CC Órgão'!P779</f>
        <v>0</v>
      </c>
      <c r="M762">
        <f>+'TAB 1 Codificação CC Órgão'!Q779</f>
        <v>0</v>
      </c>
      <c r="P762" s="129" t="str">
        <f>+'TAB 1 Codificação CC Órgão'!J779</f>
        <v>A</v>
      </c>
      <c r="Q762">
        <f t="shared" si="22"/>
        <v>0</v>
      </c>
    </row>
    <row r="763" spans="1:17">
      <c r="A763" t="str">
        <f t="shared" si="23"/>
        <v>-</v>
      </c>
      <c r="C763" t="str">
        <f>IF('TAB 1 Codificação CC Órgão'!A780='TAB 1 Codificação CC Órgão'!$A$20,"-",'TAB 1 Codificação CC Órgão'!A780)</f>
        <v>-</v>
      </c>
      <c r="D763">
        <f>+'TAB 1 Codificação CC Órgão'!I780</f>
        <v>0</v>
      </c>
      <c r="E763" t="str">
        <f>+'TAB 1 Codificação CC Órgão'!K780</f>
        <v>-</v>
      </c>
      <c r="H763">
        <f>+'TAB 1 Codificação CC Órgão'!M781</f>
        <v>0</v>
      </c>
      <c r="I763">
        <f>+'TAB 1 Codificação CC Órgão'!L780</f>
        <v>0</v>
      </c>
      <c r="J763">
        <f>+'TAB 1 Codificação CC Órgão'!N780</f>
        <v>0</v>
      </c>
      <c r="K763">
        <f>+'TAB 1 Codificação CC Órgão'!O780</f>
        <v>0</v>
      </c>
      <c r="L763">
        <f>+'TAB 1 Codificação CC Órgão'!P780</f>
        <v>0</v>
      </c>
      <c r="M763">
        <f>+'TAB 1 Codificação CC Órgão'!Q780</f>
        <v>0</v>
      </c>
      <c r="P763" s="129" t="str">
        <f>+'TAB 1 Codificação CC Órgão'!J780</f>
        <v>A</v>
      </c>
      <c r="Q763">
        <f t="shared" si="22"/>
        <v>0</v>
      </c>
    </row>
    <row r="764" spans="1:17">
      <c r="A764" t="str">
        <f t="shared" si="23"/>
        <v>-</v>
      </c>
      <c r="C764" t="str">
        <f>IF('TAB 1 Codificação CC Órgão'!A781='TAB 1 Codificação CC Órgão'!$A$20,"-",'TAB 1 Codificação CC Órgão'!A781)</f>
        <v>-</v>
      </c>
      <c r="D764">
        <f>+'TAB 1 Codificação CC Órgão'!I781</f>
        <v>0</v>
      </c>
      <c r="E764" t="str">
        <f>+'TAB 1 Codificação CC Órgão'!K781</f>
        <v>-</v>
      </c>
      <c r="H764">
        <f>+'TAB 1 Codificação CC Órgão'!M782</f>
        <v>0</v>
      </c>
      <c r="I764">
        <f>+'TAB 1 Codificação CC Órgão'!L781</f>
        <v>0</v>
      </c>
      <c r="J764">
        <f>+'TAB 1 Codificação CC Órgão'!N781</f>
        <v>0</v>
      </c>
      <c r="K764">
        <f>+'TAB 1 Codificação CC Órgão'!O781</f>
        <v>0</v>
      </c>
      <c r="L764">
        <f>+'TAB 1 Codificação CC Órgão'!P781</f>
        <v>0</v>
      </c>
      <c r="M764">
        <f>+'TAB 1 Codificação CC Órgão'!Q781</f>
        <v>0</v>
      </c>
      <c r="P764" s="129" t="str">
        <f>+'TAB 1 Codificação CC Órgão'!J781</f>
        <v>A</v>
      </c>
      <c r="Q764">
        <f t="shared" si="22"/>
        <v>0</v>
      </c>
    </row>
    <row r="765" spans="1:17">
      <c r="A765" t="str">
        <f t="shared" si="23"/>
        <v>-</v>
      </c>
      <c r="C765" t="str">
        <f>IF('TAB 1 Codificação CC Órgão'!A782='TAB 1 Codificação CC Órgão'!$A$20,"-",'TAB 1 Codificação CC Órgão'!A782)</f>
        <v>-</v>
      </c>
      <c r="D765">
        <f>+'TAB 1 Codificação CC Órgão'!I782</f>
        <v>0</v>
      </c>
      <c r="E765" t="str">
        <f>+'TAB 1 Codificação CC Órgão'!K782</f>
        <v>-</v>
      </c>
      <c r="H765">
        <f>+'TAB 1 Codificação CC Órgão'!M783</f>
        <v>0</v>
      </c>
      <c r="I765">
        <f>+'TAB 1 Codificação CC Órgão'!L782</f>
        <v>0</v>
      </c>
      <c r="J765">
        <f>+'TAB 1 Codificação CC Órgão'!N782</f>
        <v>0</v>
      </c>
      <c r="K765">
        <f>+'TAB 1 Codificação CC Órgão'!O782</f>
        <v>0</v>
      </c>
      <c r="L765">
        <f>+'TAB 1 Codificação CC Órgão'!P782</f>
        <v>0</v>
      </c>
      <c r="M765">
        <f>+'TAB 1 Codificação CC Órgão'!Q782</f>
        <v>0</v>
      </c>
      <c r="P765" s="129" t="str">
        <f>+'TAB 1 Codificação CC Órgão'!J782</f>
        <v>A</v>
      </c>
      <c r="Q765">
        <f t="shared" si="22"/>
        <v>0</v>
      </c>
    </row>
    <row r="766" spans="1:17">
      <c r="A766" t="str">
        <f t="shared" si="23"/>
        <v>-</v>
      </c>
      <c r="C766" t="str">
        <f>IF('TAB 1 Codificação CC Órgão'!A783='TAB 1 Codificação CC Órgão'!$A$20,"-",'TAB 1 Codificação CC Órgão'!A783)</f>
        <v>-</v>
      </c>
      <c r="D766">
        <f>+'TAB 1 Codificação CC Órgão'!I783</f>
        <v>0</v>
      </c>
      <c r="E766" t="str">
        <f>+'TAB 1 Codificação CC Órgão'!K783</f>
        <v>-</v>
      </c>
      <c r="H766">
        <f>+'TAB 1 Codificação CC Órgão'!M784</f>
        <v>0</v>
      </c>
      <c r="I766">
        <f>+'TAB 1 Codificação CC Órgão'!L783</f>
        <v>0</v>
      </c>
      <c r="J766">
        <f>+'TAB 1 Codificação CC Órgão'!N783</f>
        <v>0</v>
      </c>
      <c r="K766">
        <f>+'TAB 1 Codificação CC Órgão'!O783</f>
        <v>0</v>
      </c>
      <c r="L766">
        <f>+'TAB 1 Codificação CC Órgão'!P783</f>
        <v>0</v>
      </c>
      <c r="M766">
        <f>+'TAB 1 Codificação CC Órgão'!Q783</f>
        <v>0</v>
      </c>
      <c r="P766" s="129" t="str">
        <f>+'TAB 1 Codificação CC Órgão'!J783</f>
        <v>A</v>
      </c>
      <c r="Q766">
        <f t="shared" si="22"/>
        <v>0</v>
      </c>
    </row>
    <row r="767" spans="1:17">
      <c r="A767" t="str">
        <f t="shared" si="23"/>
        <v>-</v>
      </c>
      <c r="C767" t="str">
        <f>IF('TAB 1 Codificação CC Órgão'!A784='TAB 1 Codificação CC Órgão'!$A$20,"-",'TAB 1 Codificação CC Órgão'!A784)</f>
        <v>-</v>
      </c>
      <c r="D767">
        <f>+'TAB 1 Codificação CC Órgão'!I784</f>
        <v>0</v>
      </c>
      <c r="E767" t="str">
        <f>+'TAB 1 Codificação CC Órgão'!K784</f>
        <v>-</v>
      </c>
      <c r="H767">
        <f>+'TAB 1 Codificação CC Órgão'!M785</f>
        <v>0</v>
      </c>
      <c r="I767">
        <f>+'TAB 1 Codificação CC Órgão'!L784</f>
        <v>0</v>
      </c>
      <c r="J767">
        <f>+'TAB 1 Codificação CC Órgão'!N784</f>
        <v>0</v>
      </c>
      <c r="K767">
        <f>+'TAB 1 Codificação CC Órgão'!O784</f>
        <v>0</v>
      </c>
      <c r="L767">
        <f>+'TAB 1 Codificação CC Órgão'!P784</f>
        <v>0</v>
      </c>
      <c r="M767">
        <f>+'TAB 1 Codificação CC Órgão'!Q784</f>
        <v>0</v>
      </c>
      <c r="P767" s="129" t="str">
        <f>+'TAB 1 Codificação CC Órgão'!J784</f>
        <v>A</v>
      </c>
      <c r="Q767">
        <f t="shared" si="22"/>
        <v>0</v>
      </c>
    </row>
    <row r="768" spans="1:17">
      <c r="A768" t="str">
        <f t="shared" si="23"/>
        <v>-</v>
      </c>
      <c r="C768" t="str">
        <f>IF('TAB 1 Codificação CC Órgão'!A785='TAB 1 Codificação CC Órgão'!$A$20,"-",'TAB 1 Codificação CC Órgão'!A785)</f>
        <v>-</v>
      </c>
      <c r="D768">
        <f>+'TAB 1 Codificação CC Órgão'!I785</f>
        <v>0</v>
      </c>
      <c r="E768" t="str">
        <f>+'TAB 1 Codificação CC Órgão'!K785</f>
        <v>-</v>
      </c>
      <c r="H768">
        <f>+'TAB 1 Codificação CC Órgão'!M786</f>
        <v>0</v>
      </c>
      <c r="I768">
        <f>+'TAB 1 Codificação CC Órgão'!L785</f>
        <v>0</v>
      </c>
      <c r="J768">
        <f>+'TAB 1 Codificação CC Órgão'!N785</f>
        <v>0</v>
      </c>
      <c r="K768">
        <f>+'TAB 1 Codificação CC Órgão'!O785</f>
        <v>0</v>
      </c>
      <c r="L768">
        <f>+'TAB 1 Codificação CC Órgão'!P785</f>
        <v>0</v>
      </c>
      <c r="M768">
        <f>+'TAB 1 Codificação CC Órgão'!Q785</f>
        <v>0</v>
      </c>
      <c r="P768" s="129" t="str">
        <f>+'TAB 1 Codificação CC Órgão'!J785</f>
        <v>A</v>
      </c>
      <c r="Q768">
        <f t="shared" si="22"/>
        <v>0</v>
      </c>
    </row>
    <row r="769" spans="1:17">
      <c r="A769" t="str">
        <f t="shared" si="23"/>
        <v>-</v>
      </c>
      <c r="C769" t="str">
        <f>IF('TAB 1 Codificação CC Órgão'!A786='TAB 1 Codificação CC Órgão'!$A$20,"-",'TAB 1 Codificação CC Órgão'!A786)</f>
        <v>-</v>
      </c>
      <c r="D769">
        <f>+'TAB 1 Codificação CC Órgão'!I786</f>
        <v>0</v>
      </c>
      <c r="E769" t="str">
        <f>+'TAB 1 Codificação CC Órgão'!K786</f>
        <v>-</v>
      </c>
      <c r="H769">
        <f>+'TAB 1 Codificação CC Órgão'!M787</f>
        <v>0</v>
      </c>
      <c r="I769">
        <f>+'TAB 1 Codificação CC Órgão'!L786</f>
        <v>0</v>
      </c>
      <c r="J769">
        <f>+'TAB 1 Codificação CC Órgão'!N786</f>
        <v>0</v>
      </c>
      <c r="K769">
        <f>+'TAB 1 Codificação CC Órgão'!O786</f>
        <v>0</v>
      </c>
      <c r="L769">
        <f>+'TAB 1 Codificação CC Órgão'!P786</f>
        <v>0</v>
      </c>
      <c r="M769">
        <f>+'TAB 1 Codificação CC Órgão'!Q786</f>
        <v>0</v>
      </c>
      <c r="P769" s="129" t="str">
        <f>+'TAB 1 Codificação CC Órgão'!J786</f>
        <v>A</v>
      </c>
      <c r="Q769">
        <f t="shared" si="22"/>
        <v>0</v>
      </c>
    </row>
    <row r="770" spans="1:17">
      <c r="A770" t="str">
        <f t="shared" si="23"/>
        <v>-</v>
      </c>
      <c r="C770" t="str">
        <f>IF('TAB 1 Codificação CC Órgão'!A787='TAB 1 Codificação CC Órgão'!$A$20,"-",'TAB 1 Codificação CC Órgão'!A787)</f>
        <v>-</v>
      </c>
      <c r="D770">
        <f>+'TAB 1 Codificação CC Órgão'!I787</f>
        <v>0</v>
      </c>
      <c r="E770" t="str">
        <f>+'TAB 1 Codificação CC Órgão'!K787</f>
        <v>-</v>
      </c>
      <c r="H770">
        <f>+'TAB 1 Codificação CC Órgão'!M788</f>
        <v>0</v>
      </c>
      <c r="I770">
        <f>+'TAB 1 Codificação CC Órgão'!L787</f>
        <v>0</v>
      </c>
      <c r="J770">
        <f>+'TAB 1 Codificação CC Órgão'!N787</f>
        <v>0</v>
      </c>
      <c r="K770">
        <f>+'TAB 1 Codificação CC Órgão'!O787</f>
        <v>0</v>
      </c>
      <c r="L770">
        <f>+'TAB 1 Codificação CC Órgão'!P787</f>
        <v>0</v>
      </c>
      <c r="M770">
        <f>+'TAB 1 Codificação CC Órgão'!Q787</f>
        <v>0</v>
      </c>
      <c r="P770" s="129" t="str">
        <f>+'TAB 1 Codificação CC Órgão'!J787</f>
        <v>A</v>
      </c>
      <c r="Q770">
        <f t="shared" si="22"/>
        <v>0</v>
      </c>
    </row>
    <row r="771" spans="1:17">
      <c r="A771" t="str">
        <f t="shared" si="23"/>
        <v>-</v>
      </c>
      <c r="C771" t="str">
        <f>IF('TAB 1 Codificação CC Órgão'!A788='TAB 1 Codificação CC Órgão'!$A$20,"-",'TAB 1 Codificação CC Órgão'!A788)</f>
        <v>-</v>
      </c>
      <c r="D771">
        <f>+'TAB 1 Codificação CC Órgão'!I788</f>
        <v>0</v>
      </c>
      <c r="E771" t="str">
        <f>+'TAB 1 Codificação CC Órgão'!K788</f>
        <v>-</v>
      </c>
      <c r="H771">
        <f>+'TAB 1 Codificação CC Órgão'!M789</f>
        <v>0</v>
      </c>
      <c r="I771">
        <f>+'TAB 1 Codificação CC Órgão'!L788</f>
        <v>0</v>
      </c>
      <c r="J771">
        <f>+'TAB 1 Codificação CC Órgão'!N788</f>
        <v>0</v>
      </c>
      <c r="K771">
        <f>+'TAB 1 Codificação CC Órgão'!O788</f>
        <v>0</v>
      </c>
      <c r="L771">
        <f>+'TAB 1 Codificação CC Órgão'!P788</f>
        <v>0</v>
      </c>
      <c r="M771">
        <f>+'TAB 1 Codificação CC Órgão'!Q788</f>
        <v>0</v>
      </c>
      <c r="P771" s="129" t="str">
        <f>+'TAB 1 Codificação CC Órgão'!J788</f>
        <v>A</v>
      </c>
      <c r="Q771">
        <f t="shared" ref="Q771:Q834" si="24">IF(P771="S",1,0)</f>
        <v>0</v>
      </c>
    </row>
    <row r="772" spans="1:17">
      <c r="A772" t="str">
        <f t="shared" ref="A772:A835" si="25">IF(C772="-","-",$A$2)</f>
        <v>-</v>
      </c>
      <c r="C772" t="str">
        <f>IF('TAB 1 Codificação CC Órgão'!A789='TAB 1 Codificação CC Órgão'!$A$20,"-",'TAB 1 Codificação CC Órgão'!A789)</f>
        <v>-</v>
      </c>
      <c r="D772">
        <f>+'TAB 1 Codificação CC Órgão'!I789</f>
        <v>0</v>
      </c>
      <c r="E772" t="str">
        <f>+'TAB 1 Codificação CC Órgão'!K789</f>
        <v>-</v>
      </c>
      <c r="H772">
        <f>+'TAB 1 Codificação CC Órgão'!M790</f>
        <v>0</v>
      </c>
      <c r="I772">
        <f>+'TAB 1 Codificação CC Órgão'!L789</f>
        <v>0</v>
      </c>
      <c r="J772">
        <f>+'TAB 1 Codificação CC Órgão'!N789</f>
        <v>0</v>
      </c>
      <c r="K772">
        <f>+'TAB 1 Codificação CC Órgão'!O789</f>
        <v>0</v>
      </c>
      <c r="L772">
        <f>+'TAB 1 Codificação CC Órgão'!P789</f>
        <v>0</v>
      </c>
      <c r="M772">
        <f>+'TAB 1 Codificação CC Órgão'!Q789</f>
        <v>0</v>
      </c>
      <c r="P772" s="129" t="str">
        <f>+'TAB 1 Codificação CC Órgão'!J789</f>
        <v>A</v>
      </c>
      <c r="Q772">
        <f t="shared" si="24"/>
        <v>0</v>
      </c>
    </row>
    <row r="773" spans="1:17">
      <c r="A773" t="str">
        <f t="shared" si="25"/>
        <v>-</v>
      </c>
      <c r="C773" t="str">
        <f>IF('TAB 1 Codificação CC Órgão'!A790='TAB 1 Codificação CC Órgão'!$A$20,"-",'TAB 1 Codificação CC Órgão'!A790)</f>
        <v>-</v>
      </c>
      <c r="D773">
        <f>+'TAB 1 Codificação CC Órgão'!I790</f>
        <v>0</v>
      </c>
      <c r="E773" t="str">
        <f>+'TAB 1 Codificação CC Órgão'!K790</f>
        <v>-</v>
      </c>
      <c r="H773">
        <f>+'TAB 1 Codificação CC Órgão'!M791</f>
        <v>0</v>
      </c>
      <c r="I773">
        <f>+'TAB 1 Codificação CC Órgão'!L790</f>
        <v>0</v>
      </c>
      <c r="J773">
        <f>+'TAB 1 Codificação CC Órgão'!N790</f>
        <v>0</v>
      </c>
      <c r="K773">
        <f>+'TAB 1 Codificação CC Órgão'!O790</f>
        <v>0</v>
      </c>
      <c r="L773">
        <f>+'TAB 1 Codificação CC Órgão'!P790</f>
        <v>0</v>
      </c>
      <c r="M773">
        <f>+'TAB 1 Codificação CC Órgão'!Q790</f>
        <v>0</v>
      </c>
      <c r="P773" s="129" t="str">
        <f>+'TAB 1 Codificação CC Órgão'!J790</f>
        <v>A</v>
      </c>
      <c r="Q773">
        <f t="shared" si="24"/>
        <v>0</v>
      </c>
    </row>
    <row r="774" spans="1:17">
      <c r="A774" t="str">
        <f t="shared" si="25"/>
        <v>-</v>
      </c>
      <c r="C774" t="str">
        <f>IF('TAB 1 Codificação CC Órgão'!A791='TAB 1 Codificação CC Órgão'!$A$20,"-",'TAB 1 Codificação CC Órgão'!A791)</f>
        <v>-</v>
      </c>
      <c r="D774">
        <f>+'TAB 1 Codificação CC Órgão'!I791</f>
        <v>0</v>
      </c>
      <c r="E774" t="str">
        <f>+'TAB 1 Codificação CC Órgão'!K791</f>
        <v>-</v>
      </c>
      <c r="H774">
        <f>+'TAB 1 Codificação CC Órgão'!M792</f>
        <v>0</v>
      </c>
      <c r="I774">
        <f>+'TAB 1 Codificação CC Órgão'!L791</f>
        <v>0</v>
      </c>
      <c r="J774">
        <f>+'TAB 1 Codificação CC Órgão'!N791</f>
        <v>0</v>
      </c>
      <c r="K774">
        <f>+'TAB 1 Codificação CC Órgão'!O791</f>
        <v>0</v>
      </c>
      <c r="L774">
        <f>+'TAB 1 Codificação CC Órgão'!P791</f>
        <v>0</v>
      </c>
      <c r="M774">
        <f>+'TAB 1 Codificação CC Órgão'!Q791</f>
        <v>0</v>
      </c>
      <c r="P774" s="129" t="str">
        <f>+'TAB 1 Codificação CC Órgão'!J791</f>
        <v>A</v>
      </c>
      <c r="Q774">
        <f t="shared" si="24"/>
        <v>0</v>
      </c>
    </row>
    <row r="775" spans="1:17">
      <c r="A775" t="str">
        <f t="shared" si="25"/>
        <v>-</v>
      </c>
      <c r="C775" t="str">
        <f>IF('TAB 1 Codificação CC Órgão'!A792='TAB 1 Codificação CC Órgão'!$A$20,"-",'TAB 1 Codificação CC Órgão'!A792)</f>
        <v>-</v>
      </c>
      <c r="D775">
        <f>+'TAB 1 Codificação CC Órgão'!I792</f>
        <v>0</v>
      </c>
      <c r="E775" t="str">
        <f>+'TAB 1 Codificação CC Órgão'!K792</f>
        <v>-</v>
      </c>
      <c r="H775">
        <f>+'TAB 1 Codificação CC Órgão'!M793</f>
        <v>0</v>
      </c>
      <c r="I775">
        <f>+'TAB 1 Codificação CC Órgão'!L792</f>
        <v>0</v>
      </c>
      <c r="J775">
        <f>+'TAB 1 Codificação CC Órgão'!N792</f>
        <v>0</v>
      </c>
      <c r="K775">
        <f>+'TAB 1 Codificação CC Órgão'!O792</f>
        <v>0</v>
      </c>
      <c r="L775">
        <f>+'TAB 1 Codificação CC Órgão'!P792</f>
        <v>0</v>
      </c>
      <c r="M775">
        <f>+'TAB 1 Codificação CC Órgão'!Q792</f>
        <v>0</v>
      </c>
      <c r="P775" s="129" t="str">
        <f>+'TAB 1 Codificação CC Órgão'!J792</f>
        <v>A</v>
      </c>
      <c r="Q775">
        <f t="shared" si="24"/>
        <v>0</v>
      </c>
    </row>
    <row r="776" spans="1:17">
      <c r="A776" t="str">
        <f t="shared" si="25"/>
        <v>-</v>
      </c>
      <c r="C776" t="str">
        <f>IF('TAB 1 Codificação CC Órgão'!A793='TAB 1 Codificação CC Órgão'!$A$20,"-",'TAB 1 Codificação CC Órgão'!A793)</f>
        <v>-</v>
      </c>
      <c r="D776">
        <f>+'TAB 1 Codificação CC Órgão'!I793</f>
        <v>0</v>
      </c>
      <c r="E776" t="str">
        <f>+'TAB 1 Codificação CC Órgão'!K793</f>
        <v>-</v>
      </c>
      <c r="H776">
        <f>+'TAB 1 Codificação CC Órgão'!M794</f>
        <v>0</v>
      </c>
      <c r="I776">
        <f>+'TAB 1 Codificação CC Órgão'!L793</f>
        <v>0</v>
      </c>
      <c r="J776">
        <f>+'TAB 1 Codificação CC Órgão'!N793</f>
        <v>0</v>
      </c>
      <c r="K776">
        <f>+'TAB 1 Codificação CC Órgão'!O793</f>
        <v>0</v>
      </c>
      <c r="L776">
        <f>+'TAB 1 Codificação CC Órgão'!P793</f>
        <v>0</v>
      </c>
      <c r="M776">
        <f>+'TAB 1 Codificação CC Órgão'!Q793</f>
        <v>0</v>
      </c>
      <c r="P776" s="129" t="str">
        <f>+'TAB 1 Codificação CC Órgão'!J793</f>
        <v>A</v>
      </c>
      <c r="Q776">
        <f t="shared" si="24"/>
        <v>0</v>
      </c>
    </row>
    <row r="777" spans="1:17">
      <c r="A777" t="str">
        <f t="shared" si="25"/>
        <v>-</v>
      </c>
      <c r="C777" t="str">
        <f>IF('TAB 1 Codificação CC Órgão'!A794='TAB 1 Codificação CC Órgão'!$A$20,"-",'TAB 1 Codificação CC Órgão'!A794)</f>
        <v>-</v>
      </c>
      <c r="D777">
        <f>+'TAB 1 Codificação CC Órgão'!I794</f>
        <v>0</v>
      </c>
      <c r="E777" t="str">
        <f>+'TAB 1 Codificação CC Órgão'!K794</f>
        <v>-</v>
      </c>
      <c r="H777">
        <f>+'TAB 1 Codificação CC Órgão'!M795</f>
        <v>0</v>
      </c>
      <c r="I777">
        <f>+'TAB 1 Codificação CC Órgão'!L794</f>
        <v>0</v>
      </c>
      <c r="J777">
        <f>+'TAB 1 Codificação CC Órgão'!N794</f>
        <v>0</v>
      </c>
      <c r="K777">
        <f>+'TAB 1 Codificação CC Órgão'!O794</f>
        <v>0</v>
      </c>
      <c r="L777">
        <f>+'TAB 1 Codificação CC Órgão'!P794</f>
        <v>0</v>
      </c>
      <c r="M777">
        <f>+'TAB 1 Codificação CC Órgão'!Q794</f>
        <v>0</v>
      </c>
      <c r="P777" s="129" t="str">
        <f>+'TAB 1 Codificação CC Órgão'!J794</f>
        <v>A</v>
      </c>
      <c r="Q777">
        <f t="shared" si="24"/>
        <v>0</v>
      </c>
    </row>
    <row r="778" spans="1:17">
      <c r="A778" t="str">
        <f t="shared" si="25"/>
        <v>-</v>
      </c>
      <c r="C778" t="str">
        <f>IF('TAB 1 Codificação CC Órgão'!A795='TAB 1 Codificação CC Órgão'!$A$20,"-",'TAB 1 Codificação CC Órgão'!A795)</f>
        <v>-</v>
      </c>
      <c r="D778">
        <f>+'TAB 1 Codificação CC Órgão'!I795</f>
        <v>0</v>
      </c>
      <c r="E778" t="str">
        <f>+'TAB 1 Codificação CC Órgão'!K795</f>
        <v>-</v>
      </c>
      <c r="H778">
        <f>+'TAB 1 Codificação CC Órgão'!M796</f>
        <v>0</v>
      </c>
      <c r="I778">
        <f>+'TAB 1 Codificação CC Órgão'!L795</f>
        <v>0</v>
      </c>
      <c r="J778">
        <f>+'TAB 1 Codificação CC Órgão'!N795</f>
        <v>0</v>
      </c>
      <c r="K778">
        <f>+'TAB 1 Codificação CC Órgão'!O795</f>
        <v>0</v>
      </c>
      <c r="L778">
        <f>+'TAB 1 Codificação CC Órgão'!P795</f>
        <v>0</v>
      </c>
      <c r="M778">
        <f>+'TAB 1 Codificação CC Órgão'!Q795</f>
        <v>0</v>
      </c>
      <c r="P778" s="129" t="str">
        <f>+'TAB 1 Codificação CC Órgão'!J795</f>
        <v>A</v>
      </c>
      <c r="Q778">
        <f t="shared" si="24"/>
        <v>0</v>
      </c>
    </row>
    <row r="779" spans="1:17">
      <c r="A779" t="str">
        <f t="shared" si="25"/>
        <v>-</v>
      </c>
      <c r="C779" t="str">
        <f>IF('TAB 1 Codificação CC Órgão'!A796='TAB 1 Codificação CC Órgão'!$A$20,"-",'TAB 1 Codificação CC Órgão'!A796)</f>
        <v>-</v>
      </c>
      <c r="D779">
        <f>+'TAB 1 Codificação CC Órgão'!I796</f>
        <v>0</v>
      </c>
      <c r="E779" t="str">
        <f>+'TAB 1 Codificação CC Órgão'!K796</f>
        <v>-</v>
      </c>
      <c r="H779">
        <f>+'TAB 1 Codificação CC Órgão'!M797</f>
        <v>0</v>
      </c>
      <c r="I779">
        <f>+'TAB 1 Codificação CC Órgão'!L796</f>
        <v>0</v>
      </c>
      <c r="J779">
        <f>+'TAB 1 Codificação CC Órgão'!N796</f>
        <v>0</v>
      </c>
      <c r="K779">
        <f>+'TAB 1 Codificação CC Órgão'!O796</f>
        <v>0</v>
      </c>
      <c r="L779">
        <f>+'TAB 1 Codificação CC Órgão'!P796</f>
        <v>0</v>
      </c>
      <c r="M779">
        <f>+'TAB 1 Codificação CC Órgão'!Q796</f>
        <v>0</v>
      </c>
      <c r="P779" s="129" t="str">
        <f>+'TAB 1 Codificação CC Órgão'!J796</f>
        <v>A</v>
      </c>
      <c r="Q779">
        <f t="shared" si="24"/>
        <v>0</v>
      </c>
    </row>
    <row r="780" spans="1:17">
      <c r="A780" t="str">
        <f t="shared" si="25"/>
        <v>-</v>
      </c>
      <c r="C780" t="str">
        <f>IF('TAB 1 Codificação CC Órgão'!A797='TAB 1 Codificação CC Órgão'!$A$20,"-",'TAB 1 Codificação CC Órgão'!A797)</f>
        <v>-</v>
      </c>
      <c r="D780">
        <f>+'TAB 1 Codificação CC Órgão'!I797</f>
        <v>0</v>
      </c>
      <c r="E780" t="str">
        <f>+'TAB 1 Codificação CC Órgão'!K797</f>
        <v>-</v>
      </c>
      <c r="H780">
        <f>+'TAB 1 Codificação CC Órgão'!M798</f>
        <v>0</v>
      </c>
      <c r="I780">
        <f>+'TAB 1 Codificação CC Órgão'!L797</f>
        <v>0</v>
      </c>
      <c r="J780">
        <f>+'TAB 1 Codificação CC Órgão'!N797</f>
        <v>0</v>
      </c>
      <c r="K780">
        <f>+'TAB 1 Codificação CC Órgão'!O797</f>
        <v>0</v>
      </c>
      <c r="L780">
        <f>+'TAB 1 Codificação CC Órgão'!P797</f>
        <v>0</v>
      </c>
      <c r="M780">
        <f>+'TAB 1 Codificação CC Órgão'!Q797</f>
        <v>0</v>
      </c>
      <c r="P780" s="129" t="str">
        <f>+'TAB 1 Codificação CC Órgão'!J797</f>
        <v>A</v>
      </c>
      <c r="Q780">
        <f t="shared" si="24"/>
        <v>0</v>
      </c>
    </row>
    <row r="781" spans="1:17">
      <c r="A781" t="str">
        <f t="shared" si="25"/>
        <v>-</v>
      </c>
      <c r="C781" t="str">
        <f>IF('TAB 1 Codificação CC Órgão'!A798='TAB 1 Codificação CC Órgão'!$A$20,"-",'TAB 1 Codificação CC Órgão'!A798)</f>
        <v>-</v>
      </c>
      <c r="D781">
        <f>+'TAB 1 Codificação CC Órgão'!I798</f>
        <v>0</v>
      </c>
      <c r="E781" t="str">
        <f>+'TAB 1 Codificação CC Órgão'!K798</f>
        <v>-</v>
      </c>
      <c r="H781">
        <f>+'TAB 1 Codificação CC Órgão'!M799</f>
        <v>0</v>
      </c>
      <c r="I781">
        <f>+'TAB 1 Codificação CC Órgão'!L798</f>
        <v>0</v>
      </c>
      <c r="J781">
        <f>+'TAB 1 Codificação CC Órgão'!N798</f>
        <v>0</v>
      </c>
      <c r="K781">
        <f>+'TAB 1 Codificação CC Órgão'!O798</f>
        <v>0</v>
      </c>
      <c r="L781">
        <f>+'TAB 1 Codificação CC Órgão'!P798</f>
        <v>0</v>
      </c>
      <c r="M781">
        <f>+'TAB 1 Codificação CC Órgão'!Q798</f>
        <v>0</v>
      </c>
      <c r="P781" s="129" t="str">
        <f>+'TAB 1 Codificação CC Órgão'!J798</f>
        <v>A</v>
      </c>
      <c r="Q781">
        <f t="shared" si="24"/>
        <v>0</v>
      </c>
    </row>
    <row r="782" spans="1:17">
      <c r="A782" t="str">
        <f t="shared" si="25"/>
        <v>-</v>
      </c>
      <c r="C782" t="str">
        <f>IF('TAB 1 Codificação CC Órgão'!A799='TAB 1 Codificação CC Órgão'!$A$20,"-",'TAB 1 Codificação CC Órgão'!A799)</f>
        <v>-</v>
      </c>
      <c r="D782">
        <f>+'TAB 1 Codificação CC Órgão'!I799</f>
        <v>0</v>
      </c>
      <c r="E782" t="str">
        <f>+'TAB 1 Codificação CC Órgão'!K799</f>
        <v>-</v>
      </c>
      <c r="H782">
        <f>+'TAB 1 Codificação CC Órgão'!M800</f>
        <v>0</v>
      </c>
      <c r="I782">
        <f>+'TAB 1 Codificação CC Órgão'!L799</f>
        <v>0</v>
      </c>
      <c r="J782">
        <f>+'TAB 1 Codificação CC Órgão'!N799</f>
        <v>0</v>
      </c>
      <c r="K782">
        <f>+'TAB 1 Codificação CC Órgão'!O799</f>
        <v>0</v>
      </c>
      <c r="L782">
        <f>+'TAB 1 Codificação CC Órgão'!P799</f>
        <v>0</v>
      </c>
      <c r="M782">
        <f>+'TAB 1 Codificação CC Órgão'!Q799</f>
        <v>0</v>
      </c>
      <c r="P782" s="129" t="str">
        <f>+'TAB 1 Codificação CC Órgão'!J799</f>
        <v>A</v>
      </c>
      <c r="Q782">
        <f t="shared" si="24"/>
        <v>0</v>
      </c>
    </row>
    <row r="783" spans="1:17">
      <c r="A783" t="str">
        <f t="shared" si="25"/>
        <v>-</v>
      </c>
      <c r="C783" t="str">
        <f>IF('TAB 1 Codificação CC Órgão'!A800='TAB 1 Codificação CC Órgão'!$A$20,"-",'TAB 1 Codificação CC Órgão'!A800)</f>
        <v>-</v>
      </c>
      <c r="D783">
        <f>+'TAB 1 Codificação CC Órgão'!I800</f>
        <v>0</v>
      </c>
      <c r="E783" t="str">
        <f>+'TAB 1 Codificação CC Órgão'!K800</f>
        <v>-</v>
      </c>
      <c r="H783">
        <f>+'TAB 1 Codificação CC Órgão'!M801</f>
        <v>0</v>
      </c>
      <c r="I783">
        <f>+'TAB 1 Codificação CC Órgão'!L800</f>
        <v>0</v>
      </c>
      <c r="J783">
        <f>+'TAB 1 Codificação CC Órgão'!N800</f>
        <v>0</v>
      </c>
      <c r="K783">
        <f>+'TAB 1 Codificação CC Órgão'!O800</f>
        <v>0</v>
      </c>
      <c r="L783">
        <f>+'TAB 1 Codificação CC Órgão'!P800</f>
        <v>0</v>
      </c>
      <c r="M783">
        <f>+'TAB 1 Codificação CC Órgão'!Q800</f>
        <v>0</v>
      </c>
      <c r="P783" s="129" t="str">
        <f>+'TAB 1 Codificação CC Órgão'!J800</f>
        <v>A</v>
      </c>
      <c r="Q783">
        <f t="shared" si="24"/>
        <v>0</v>
      </c>
    </row>
    <row r="784" spans="1:17">
      <c r="A784" t="str">
        <f t="shared" si="25"/>
        <v>-</v>
      </c>
      <c r="C784" t="str">
        <f>IF('TAB 1 Codificação CC Órgão'!A801='TAB 1 Codificação CC Órgão'!$A$20,"-",'TAB 1 Codificação CC Órgão'!A801)</f>
        <v>-</v>
      </c>
      <c r="D784">
        <f>+'TAB 1 Codificação CC Órgão'!I801</f>
        <v>0</v>
      </c>
      <c r="E784" t="str">
        <f>+'TAB 1 Codificação CC Órgão'!K801</f>
        <v>-</v>
      </c>
      <c r="H784">
        <f>+'TAB 1 Codificação CC Órgão'!M802</f>
        <v>0</v>
      </c>
      <c r="I784">
        <f>+'TAB 1 Codificação CC Órgão'!L801</f>
        <v>0</v>
      </c>
      <c r="J784">
        <f>+'TAB 1 Codificação CC Órgão'!N801</f>
        <v>0</v>
      </c>
      <c r="K784">
        <f>+'TAB 1 Codificação CC Órgão'!O801</f>
        <v>0</v>
      </c>
      <c r="L784">
        <f>+'TAB 1 Codificação CC Órgão'!P801</f>
        <v>0</v>
      </c>
      <c r="M784">
        <f>+'TAB 1 Codificação CC Órgão'!Q801</f>
        <v>0</v>
      </c>
      <c r="P784" s="129" t="str">
        <f>+'TAB 1 Codificação CC Órgão'!J801</f>
        <v>A</v>
      </c>
      <c r="Q784">
        <f t="shared" si="24"/>
        <v>0</v>
      </c>
    </row>
    <row r="785" spans="1:17">
      <c r="A785" t="str">
        <f t="shared" si="25"/>
        <v>-</v>
      </c>
      <c r="C785" t="str">
        <f>IF('TAB 1 Codificação CC Órgão'!A802='TAB 1 Codificação CC Órgão'!$A$20,"-",'TAB 1 Codificação CC Órgão'!A802)</f>
        <v>-</v>
      </c>
      <c r="D785">
        <f>+'TAB 1 Codificação CC Órgão'!I802</f>
        <v>0</v>
      </c>
      <c r="E785" t="str">
        <f>+'TAB 1 Codificação CC Órgão'!K802</f>
        <v>-</v>
      </c>
      <c r="H785">
        <f>+'TAB 1 Codificação CC Órgão'!M803</f>
        <v>0</v>
      </c>
      <c r="I785">
        <f>+'TAB 1 Codificação CC Órgão'!L802</f>
        <v>0</v>
      </c>
      <c r="J785">
        <f>+'TAB 1 Codificação CC Órgão'!N802</f>
        <v>0</v>
      </c>
      <c r="K785">
        <f>+'TAB 1 Codificação CC Órgão'!O802</f>
        <v>0</v>
      </c>
      <c r="L785">
        <f>+'TAB 1 Codificação CC Órgão'!P802</f>
        <v>0</v>
      </c>
      <c r="M785">
        <f>+'TAB 1 Codificação CC Órgão'!Q802</f>
        <v>0</v>
      </c>
      <c r="P785" s="129" t="str">
        <f>+'TAB 1 Codificação CC Órgão'!J802</f>
        <v>A</v>
      </c>
      <c r="Q785">
        <f t="shared" si="24"/>
        <v>0</v>
      </c>
    </row>
    <row r="786" spans="1:17">
      <c r="A786" t="str">
        <f t="shared" si="25"/>
        <v>-</v>
      </c>
      <c r="C786" t="str">
        <f>IF('TAB 1 Codificação CC Órgão'!A803='TAB 1 Codificação CC Órgão'!$A$20,"-",'TAB 1 Codificação CC Órgão'!A803)</f>
        <v>-</v>
      </c>
      <c r="D786">
        <f>+'TAB 1 Codificação CC Órgão'!I803</f>
        <v>0</v>
      </c>
      <c r="E786" t="str">
        <f>+'TAB 1 Codificação CC Órgão'!K803</f>
        <v>-</v>
      </c>
      <c r="H786">
        <f>+'TAB 1 Codificação CC Órgão'!M804</f>
        <v>0</v>
      </c>
      <c r="I786">
        <f>+'TAB 1 Codificação CC Órgão'!L803</f>
        <v>0</v>
      </c>
      <c r="J786">
        <f>+'TAB 1 Codificação CC Órgão'!N803</f>
        <v>0</v>
      </c>
      <c r="K786">
        <f>+'TAB 1 Codificação CC Órgão'!O803</f>
        <v>0</v>
      </c>
      <c r="L786">
        <f>+'TAB 1 Codificação CC Órgão'!P803</f>
        <v>0</v>
      </c>
      <c r="M786">
        <f>+'TAB 1 Codificação CC Órgão'!Q803</f>
        <v>0</v>
      </c>
      <c r="P786" s="129" t="str">
        <f>+'TAB 1 Codificação CC Órgão'!J803</f>
        <v>A</v>
      </c>
      <c r="Q786">
        <f t="shared" si="24"/>
        <v>0</v>
      </c>
    </row>
    <row r="787" spans="1:17">
      <c r="A787" t="str">
        <f t="shared" si="25"/>
        <v>-</v>
      </c>
      <c r="C787" t="str">
        <f>IF('TAB 1 Codificação CC Órgão'!A804='TAB 1 Codificação CC Órgão'!$A$20,"-",'TAB 1 Codificação CC Órgão'!A804)</f>
        <v>-</v>
      </c>
      <c r="D787">
        <f>+'TAB 1 Codificação CC Órgão'!I804</f>
        <v>0</v>
      </c>
      <c r="E787" t="str">
        <f>+'TAB 1 Codificação CC Órgão'!K804</f>
        <v>-</v>
      </c>
      <c r="H787">
        <f>+'TAB 1 Codificação CC Órgão'!M805</f>
        <v>0</v>
      </c>
      <c r="I787">
        <f>+'TAB 1 Codificação CC Órgão'!L804</f>
        <v>0</v>
      </c>
      <c r="J787">
        <f>+'TAB 1 Codificação CC Órgão'!N804</f>
        <v>0</v>
      </c>
      <c r="K787">
        <f>+'TAB 1 Codificação CC Órgão'!O804</f>
        <v>0</v>
      </c>
      <c r="L787">
        <f>+'TAB 1 Codificação CC Órgão'!P804</f>
        <v>0</v>
      </c>
      <c r="M787">
        <f>+'TAB 1 Codificação CC Órgão'!Q804</f>
        <v>0</v>
      </c>
      <c r="P787" s="129" t="str">
        <f>+'TAB 1 Codificação CC Órgão'!J804</f>
        <v>A</v>
      </c>
      <c r="Q787">
        <f t="shared" si="24"/>
        <v>0</v>
      </c>
    </row>
    <row r="788" spans="1:17">
      <c r="A788" t="str">
        <f t="shared" si="25"/>
        <v>-</v>
      </c>
      <c r="C788" t="str">
        <f>IF('TAB 1 Codificação CC Órgão'!A805='TAB 1 Codificação CC Órgão'!$A$20,"-",'TAB 1 Codificação CC Órgão'!A805)</f>
        <v>-</v>
      </c>
      <c r="D788">
        <f>+'TAB 1 Codificação CC Órgão'!I805</f>
        <v>0</v>
      </c>
      <c r="E788" t="str">
        <f>+'TAB 1 Codificação CC Órgão'!K805</f>
        <v>-</v>
      </c>
      <c r="H788">
        <f>+'TAB 1 Codificação CC Órgão'!M806</f>
        <v>0</v>
      </c>
      <c r="I788">
        <f>+'TAB 1 Codificação CC Órgão'!L805</f>
        <v>0</v>
      </c>
      <c r="J788">
        <f>+'TAB 1 Codificação CC Órgão'!N805</f>
        <v>0</v>
      </c>
      <c r="K788">
        <f>+'TAB 1 Codificação CC Órgão'!O805</f>
        <v>0</v>
      </c>
      <c r="L788">
        <f>+'TAB 1 Codificação CC Órgão'!P805</f>
        <v>0</v>
      </c>
      <c r="M788">
        <f>+'TAB 1 Codificação CC Órgão'!Q805</f>
        <v>0</v>
      </c>
      <c r="P788" s="129" t="str">
        <f>+'TAB 1 Codificação CC Órgão'!J805</f>
        <v>A</v>
      </c>
      <c r="Q788">
        <f t="shared" si="24"/>
        <v>0</v>
      </c>
    </row>
    <row r="789" spans="1:17">
      <c r="A789" t="str">
        <f t="shared" si="25"/>
        <v>-</v>
      </c>
      <c r="C789" t="str">
        <f>IF('TAB 1 Codificação CC Órgão'!A806='TAB 1 Codificação CC Órgão'!$A$20,"-",'TAB 1 Codificação CC Órgão'!A806)</f>
        <v>-</v>
      </c>
      <c r="D789">
        <f>+'TAB 1 Codificação CC Órgão'!I806</f>
        <v>0</v>
      </c>
      <c r="E789" t="str">
        <f>+'TAB 1 Codificação CC Órgão'!K806</f>
        <v>-</v>
      </c>
      <c r="H789">
        <f>+'TAB 1 Codificação CC Órgão'!M807</f>
        <v>0</v>
      </c>
      <c r="I789">
        <f>+'TAB 1 Codificação CC Órgão'!L806</f>
        <v>0</v>
      </c>
      <c r="J789">
        <f>+'TAB 1 Codificação CC Órgão'!N806</f>
        <v>0</v>
      </c>
      <c r="K789">
        <f>+'TAB 1 Codificação CC Órgão'!O806</f>
        <v>0</v>
      </c>
      <c r="L789">
        <f>+'TAB 1 Codificação CC Órgão'!P806</f>
        <v>0</v>
      </c>
      <c r="M789">
        <f>+'TAB 1 Codificação CC Órgão'!Q806</f>
        <v>0</v>
      </c>
      <c r="P789" s="129" t="str">
        <f>+'TAB 1 Codificação CC Órgão'!J806</f>
        <v>A</v>
      </c>
      <c r="Q789">
        <f t="shared" si="24"/>
        <v>0</v>
      </c>
    </row>
    <row r="790" spans="1:17">
      <c r="A790" t="str">
        <f t="shared" si="25"/>
        <v>-</v>
      </c>
      <c r="C790" t="str">
        <f>IF('TAB 1 Codificação CC Órgão'!A807='TAB 1 Codificação CC Órgão'!$A$20,"-",'TAB 1 Codificação CC Órgão'!A807)</f>
        <v>-</v>
      </c>
      <c r="D790">
        <f>+'TAB 1 Codificação CC Órgão'!I807</f>
        <v>0</v>
      </c>
      <c r="E790" t="str">
        <f>+'TAB 1 Codificação CC Órgão'!K807</f>
        <v>-</v>
      </c>
      <c r="H790">
        <f>+'TAB 1 Codificação CC Órgão'!M808</f>
        <v>0</v>
      </c>
      <c r="I790">
        <f>+'TAB 1 Codificação CC Órgão'!L807</f>
        <v>0</v>
      </c>
      <c r="J790">
        <f>+'TAB 1 Codificação CC Órgão'!N807</f>
        <v>0</v>
      </c>
      <c r="K790">
        <f>+'TAB 1 Codificação CC Órgão'!O807</f>
        <v>0</v>
      </c>
      <c r="L790">
        <f>+'TAB 1 Codificação CC Órgão'!P807</f>
        <v>0</v>
      </c>
      <c r="M790">
        <f>+'TAB 1 Codificação CC Órgão'!Q807</f>
        <v>0</v>
      </c>
      <c r="P790" s="129" t="str">
        <f>+'TAB 1 Codificação CC Órgão'!J807</f>
        <v>A</v>
      </c>
      <c r="Q790">
        <f t="shared" si="24"/>
        <v>0</v>
      </c>
    </row>
    <row r="791" spans="1:17">
      <c r="A791" t="str">
        <f t="shared" si="25"/>
        <v>-</v>
      </c>
      <c r="C791" t="str">
        <f>IF('TAB 1 Codificação CC Órgão'!A808='TAB 1 Codificação CC Órgão'!$A$20,"-",'TAB 1 Codificação CC Órgão'!A808)</f>
        <v>-</v>
      </c>
      <c r="D791">
        <f>+'TAB 1 Codificação CC Órgão'!I808</f>
        <v>0</v>
      </c>
      <c r="E791" t="str">
        <f>+'TAB 1 Codificação CC Órgão'!K808</f>
        <v>-</v>
      </c>
      <c r="H791">
        <f>+'TAB 1 Codificação CC Órgão'!M809</f>
        <v>0</v>
      </c>
      <c r="I791">
        <f>+'TAB 1 Codificação CC Órgão'!L808</f>
        <v>0</v>
      </c>
      <c r="J791">
        <f>+'TAB 1 Codificação CC Órgão'!N808</f>
        <v>0</v>
      </c>
      <c r="K791">
        <f>+'TAB 1 Codificação CC Órgão'!O808</f>
        <v>0</v>
      </c>
      <c r="L791">
        <f>+'TAB 1 Codificação CC Órgão'!P808</f>
        <v>0</v>
      </c>
      <c r="M791">
        <f>+'TAB 1 Codificação CC Órgão'!Q808</f>
        <v>0</v>
      </c>
      <c r="P791" s="129" t="str">
        <f>+'TAB 1 Codificação CC Órgão'!J808</f>
        <v>A</v>
      </c>
      <c r="Q791">
        <f t="shared" si="24"/>
        <v>0</v>
      </c>
    </row>
    <row r="792" spans="1:17">
      <c r="A792" t="str">
        <f t="shared" si="25"/>
        <v>-</v>
      </c>
      <c r="C792" t="str">
        <f>IF('TAB 1 Codificação CC Órgão'!A809='TAB 1 Codificação CC Órgão'!$A$20,"-",'TAB 1 Codificação CC Órgão'!A809)</f>
        <v>-</v>
      </c>
      <c r="D792">
        <f>+'TAB 1 Codificação CC Órgão'!I809</f>
        <v>0</v>
      </c>
      <c r="E792" t="str">
        <f>+'TAB 1 Codificação CC Órgão'!K809</f>
        <v>-</v>
      </c>
      <c r="H792">
        <f>+'TAB 1 Codificação CC Órgão'!M810</f>
        <v>0</v>
      </c>
      <c r="I792">
        <f>+'TAB 1 Codificação CC Órgão'!L809</f>
        <v>0</v>
      </c>
      <c r="J792">
        <f>+'TAB 1 Codificação CC Órgão'!N809</f>
        <v>0</v>
      </c>
      <c r="K792">
        <f>+'TAB 1 Codificação CC Órgão'!O809</f>
        <v>0</v>
      </c>
      <c r="L792">
        <f>+'TAB 1 Codificação CC Órgão'!P809</f>
        <v>0</v>
      </c>
      <c r="M792">
        <f>+'TAB 1 Codificação CC Órgão'!Q809</f>
        <v>0</v>
      </c>
      <c r="P792" s="129" t="str">
        <f>+'TAB 1 Codificação CC Órgão'!J809</f>
        <v>A</v>
      </c>
      <c r="Q792">
        <f t="shared" si="24"/>
        <v>0</v>
      </c>
    </row>
    <row r="793" spans="1:17">
      <c r="A793" t="str">
        <f t="shared" si="25"/>
        <v>-</v>
      </c>
      <c r="C793" t="str">
        <f>IF('TAB 1 Codificação CC Órgão'!A810='TAB 1 Codificação CC Órgão'!$A$20,"-",'TAB 1 Codificação CC Órgão'!A810)</f>
        <v>-</v>
      </c>
      <c r="D793">
        <f>+'TAB 1 Codificação CC Órgão'!I810</f>
        <v>0</v>
      </c>
      <c r="E793" t="str">
        <f>+'TAB 1 Codificação CC Órgão'!K810</f>
        <v>-</v>
      </c>
      <c r="H793">
        <f>+'TAB 1 Codificação CC Órgão'!M811</f>
        <v>0</v>
      </c>
      <c r="I793">
        <f>+'TAB 1 Codificação CC Órgão'!L810</f>
        <v>0</v>
      </c>
      <c r="J793">
        <f>+'TAB 1 Codificação CC Órgão'!N810</f>
        <v>0</v>
      </c>
      <c r="K793">
        <f>+'TAB 1 Codificação CC Órgão'!O810</f>
        <v>0</v>
      </c>
      <c r="L793">
        <f>+'TAB 1 Codificação CC Órgão'!P810</f>
        <v>0</v>
      </c>
      <c r="M793">
        <f>+'TAB 1 Codificação CC Órgão'!Q810</f>
        <v>0</v>
      </c>
      <c r="P793" s="129" t="str">
        <f>+'TAB 1 Codificação CC Órgão'!J810</f>
        <v>A</v>
      </c>
      <c r="Q793">
        <f t="shared" si="24"/>
        <v>0</v>
      </c>
    </row>
    <row r="794" spans="1:17">
      <c r="A794" t="str">
        <f t="shared" si="25"/>
        <v>-</v>
      </c>
      <c r="C794" t="str">
        <f>IF('TAB 1 Codificação CC Órgão'!A811='TAB 1 Codificação CC Órgão'!$A$20,"-",'TAB 1 Codificação CC Órgão'!A811)</f>
        <v>-</v>
      </c>
      <c r="D794">
        <f>+'TAB 1 Codificação CC Órgão'!I811</f>
        <v>0</v>
      </c>
      <c r="E794" t="str">
        <f>+'TAB 1 Codificação CC Órgão'!K811</f>
        <v>-</v>
      </c>
      <c r="H794">
        <f>+'TAB 1 Codificação CC Órgão'!M812</f>
        <v>0</v>
      </c>
      <c r="I794">
        <f>+'TAB 1 Codificação CC Órgão'!L811</f>
        <v>0</v>
      </c>
      <c r="J794">
        <f>+'TAB 1 Codificação CC Órgão'!N811</f>
        <v>0</v>
      </c>
      <c r="K794">
        <f>+'TAB 1 Codificação CC Órgão'!O811</f>
        <v>0</v>
      </c>
      <c r="L794">
        <f>+'TAB 1 Codificação CC Órgão'!P811</f>
        <v>0</v>
      </c>
      <c r="M794">
        <f>+'TAB 1 Codificação CC Órgão'!Q811</f>
        <v>0</v>
      </c>
      <c r="P794" s="129" t="str">
        <f>+'TAB 1 Codificação CC Órgão'!J811</f>
        <v>A</v>
      </c>
      <c r="Q794">
        <f t="shared" si="24"/>
        <v>0</v>
      </c>
    </row>
    <row r="795" spans="1:17">
      <c r="A795" t="str">
        <f t="shared" si="25"/>
        <v>-</v>
      </c>
      <c r="C795" t="str">
        <f>IF('TAB 1 Codificação CC Órgão'!A812='TAB 1 Codificação CC Órgão'!$A$20,"-",'TAB 1 Codificação CC Órgão'!A812)</f>
        <v>-</v>
      </c>
      <c r="D795">
        <f>+'TAB 1 Codificação CC Órgão'!I812</f>
        <v>0</v>
      </c>
      <c r="E795" t="str">
        <f>+'TAB 1 Codificação CC Órgão'!K812</f>
        <v>-</v>
      </c>
      <c r="H795">
        <f>+'TAB 1 Codificação CC Órgão'!M813</f>
        <v>0</v>
      </c>
      <c r="I795">
        <f>+'TAB 1 Codificação CC Órgão'!L812</f>
        <v>0</v>
      </c>
      <c r="J795">
        <f>+'TAB 1 Codificação CC Órgão'!N812</f>
        <v>0</v>
      </c>
      <c r="K795">
        <f>+'TAB 1 Codificação CC Órgão'!O812</f>
        <v>0</v>
      </c>
      <c r="L795">
        <f>+'TAB 1 Codificação CC Órgão'!P812</f>
        <v>0</v>
      </c>
      <c r="M795">
        <f>+'TAB 1 Codificação CC Órgão'!Q812</f>
        <v>0</v>
      </c>
      <c r="P795" s="129" t="str">
        <f>+'TAB 1 Codificação CC Órgão'!J812</f>
        <v>A</v>
      </c>
      <c r="Q795">
        <f t="shared" si="24"/>
        <v>0</v>
      </c>
    </row>
    <row r="796" spans="1:17">
      <c r="A796" t="str">
        <f t="shared" si="25"/>
        <v>-</v>
      </c>
      <c r="C796" t="str">
        <f>IF('TAB 1 Codificação CC Órgão'!A813='TAB 1 Codificação CC Órgão'!$A$20,"-",'TAB 1 Codificação CC Órgão'!A813)</f>
        <v>-</v>
      </c>
      <c r="D796">
        <f>+'TAB 1 Codificação CC Órgão'!I813</f>
        <v>0</v>
      </c>
      <c r="E796" t="str">
        <f>+'TAB 1 Codificação CC Órgão'!K813</f>
        <v>-</v>
      </c>
      <c r="H796">
        <f>+'TAB 1 Codificação CC Órgão'!M814</f>
        <v>0</v>
      </c>
      <c r="I796">
        <f>+'TAB 1 Codificação CC Órgão'!L813</f>
        <v>0</v>
      </c>
      <c r="J796">
        <f>+'TAB 1 Codificação CC Órgão'!N813</f>
        <v>0</v>
      </c>
      <c r="K796">
        <f>+'TAB 1 Codificação CC Órgão'!O813</f>
        <v>0</v>
      </c>
      <c r="L796">
        <f>+'TAB 1 Codificação CC Órgão'!P813</f>
        <v>0</v>
      </c>
      <c r="M796">
        <f>+'TAB 1 Codificação CC Órgão'!Q813</f>
        <v>0</v>
      </c>
      <c r="P796" s="129" t="str">
        <f>+'TAB 1 Codificação CC Órgão'!J813</f>
        <v>A</v>
      </c>
      <c r="Q796">
        <f t="shared" si="24"/>
        <v>0</v>
      </c>
    </row>
    <row r="797" spans="1:17">
      <c r="A797" t="str">
        <f t="shared" si="25"/>
        <v>-</v>
      </c>
      <c r="C797" t="str">
        <f>IF('TAB 1 Codificação CC Órgão'!A814='TAB 1 Codificação CC Órgão'!$A$20,"-",'TAB 1 Codificação CC Órgão'!A814)</f>
        <v>-</v>
      </c>
      <c r="D797">
        <f>+'TAB 1 Codificação CC Órgão'!I814</f>
        <v>0</v>
      </c>
      <c r="E797" t="str">
        <f>+'TAB 1 Codificação CC Órgão'!K814</f>
        <v>-</v>
      </c>
      <c r="H797">
        <f>+'TAB 1 Codificação CC Órgão'!M815</f>
        <v>0</v>
      </c>
      <c r="I797">
        <f>+'TAB 1 Codificação CC Órgão'!L814</f>
        <v>0</v>
      </c>
      <c r="J797">
        <f>+'TAB 1 Codificação CC Órgão'!N814</f>
        <v>0</v>
      </c>
      <c r="K797">
        <f>+'TAB 1 Codificação CC Órgão'!O814</f>
        <v>0</v>
      </c>
      <c r="L797">
        <f>+'TAB 1 Codificação CC Órgão'!P814</f>
        <v>0</v>
      </c>
      <c r="M797">
        <f>+'TAB 1 Codificação CC Órgão'!Q814</f>
        <v>0</v>
      </c>
      <c r="P797" s="129" t="str">
        <f>+'TAB 1 Codificação CC Órgão'!J814</f>
        <v>A</v>
      </c>
      <c r="Q797">
        <f t="shared" si="24"/>
        <v>0</v>
      </c>
    </row>
    <row r="798" spans="1:17">
      <c r="A798" t="str">
        <f t="shared" si="25"/>
        <v>-</v>
      </c>
      <c r="C798" t="str">
        <f>IF('TAB 1 Codificação CC Órgão'!A815='TAB 1 Codificação CC Órgão'!$A$20,"-",'TAB 1 Codificação CC Órgão'!A815)</f>
        <v>-</v>
      </c>
      <c r="D798">
        <f>+'TAB 1 Codificação CC Órgão'!I815</f>
        <v>0</v>
      </c>
      <c r="E798" t="str">
        <f>+'TAB 1 Codificação CC Órgão'!K815</f>
        <v>-</v>
      </c>
      <c r="H798">
        <f>+'TAB 1 Codificação CC Órgão'!M816</f>
        <v>0</v>
      </c>
      <c r="I798">
        <f>+'TAB 1 Codificação CC Órgão'!L815</f>
        <v>0</v>
      </c>
      <c r="J798">
        <f>+'TAB 1 Codificação CC Órgão'!N815</f>
        <v>0</v>
      </c>
      <c r="K798">
        <f>+'TAB 1 Codificação CC Órgão'!O815</f>
        <v>0</v>
      </c>
      <c r="L798">
        <f>+'TAB 1 Codificação CC Órgão'!P815</f>
        <v>0</v>
      </c>
      <c r="M798">
        <f>+'TAB 1 Codificação CC Órgão'!Q815</f>
        <v>0</v>
      </c>
      <c r="P798" s="129" t="str">
        <f>+'TAB 1 Codificação CC Órgão'!J815</f>
        <v>A</v>
      </c>
      <c r="Q798">
        <f t="shared" si="24"/>
        <v>0</v>
      </c>
    </row>
    <row r="799" spans="1:17">
      <c r="A799" t="str">
        <f t="shared" si="25"/>
        <v>-</v>
      </c>
      <c r="C799" t="str">
        <f>IF('TAB 1 Codificação CC Órgão'!A816='TAB 1 Codificação CC Órgão'!$A$20,"-",'TAB 1 Codificação CC Órgão'!A816)</f>
        <v>-</v>
      </c>
      <c r="D799">
        <f>+'TAB 1 Codificação CC Órgão'!I816</f>
        <v>0</v>
      </c>
      <c r="E799" t="str">
        <f>+'TAB 1 Codificação CC Órgão'!K816</f>
        <v>-</v>
      </c>
      <c r="H799">
        <f>+'TAB 1 Codificação CC Órgão'!M817</f>
        <v>0</v>
      </c>
      <c r="I799">
        <f>+'TAB 1 Codificação CC Órgão'!L816</f>
        <v>0</v>
      </c>
      <c r="J799">
        <f>+'TAB 1 Codificação CC Órgão'!N816</f>
        <v>0</v>
      </c>
      <c r="K799">
        <f>+'TAB 1 Codificação CC Órgão'!O816</f>
        <v>0</v>
      </c>
      <c r="L799">
        <f>+'TAB 1 Codificação CC Órgão'!P816</f>
        <v>0</v>
      </c>
      <c r="M799">
        <f>+'TAB 1 Codificação CC Órgão'!Q816</f>
        <v>0</v>
      </c>
      <c r="P799" s="129" t="str">
        <f>+'TAB 1 Codificação CC Órgão'!J816</f>
        <v>A</v>
      </c>
      <c r="Q799">
        <f t="shared" si="24"/>
        <v>0</v>
      </c>
    </row>
    <row r="800" spans="1:17">
      <c r="A800" t="str">
        <f t="shared" si="25"/>
        <v>-</v>
      </c>
      <c r="C800" t="str">
        <f>IF('TAB 1 Codificação CC Órgão'!A817='TAB 1 Codificação CC Órgão'!$A$20,"-",'TAB 1 Codificação CC Órgão'!A817)</f>
        <v>-</v>
      </c>
      <c r="D800">
        <f>+'TAB 1 Codificação CC Órgão'!I817</f>
        <v>0</v>
      </c>
      <c r="E800" t="str">
        <f>+'TAB 1 Codificação CC Órgão'!K817</f>
        <v>-</v>
      </c>
      <c r="H800">
        <f>+'TAB 1 Codificação CC Órgão'!M818</f>
        <v>0</v>
      </c>
      <c r="I800">
        <f>+'TAB 1 Codificação CC Órgão'!L817</f>
        <v>0</v>
      </c>
      <c r="J800">
        <f>+'TAB 1 Codificação CC Órgão'!N817</f>
        <v>0</v>
      </c>
      <c r="K800">
        <f>+'TAB 1 Codificação CC Órgão'!O817</f>
        <v>0</v>
      </c>
      <c r="L800">
        <f>+'TAB 1 Codificação CC Órgão'!P817</f>
        <v>0</v>
      </c>
      <c r="M800">
        <f>+'TAB 1 Codificação CC Órgão'!Q817</f>
        <v>0</v>
      </c>
      <c r="P800" s="129" t="str">
        <f>+'TAB 1 Codificação CC Órgão'!J817</f>
        <v>A</v>
      </c>
      <c r="Q800">
        <f t="shared" si="24"/>
        <v>0</v>
      </c>
    </row>
    <row r="801" spans="1:17">
      <c r="A801" t="str">
        <f t="shared" si="25"/>
        <v>-</v>
      </c>
      <c r="C801" t="str">
        <f>IF('TAB 1 Codificação CC Órgão'!A818='TAB 1 Codificação CC Órgão'!$A$20,"-",'TAB 1 Codificação CC Órgão'!A818)</f>
        <v>-</v>
      </c>
      <c r="D801">
        <f>+'TAB 1 Codificação CC Órgão'!I818</f>
        <v>0</v>
      </c>
      <c r="E801" t="str">
        <f>+'TAB 1 Codificação CC Órgão'!K818</f>
        <v>-</v>
      </c>
      <c r="H801">
        <f>+'TAB 1 Codificação CC Órgão'!M819</f>
        <v>0</v>
      </c>
      <c r="I801">
        <f>+'TAB 1 Codificação CC Órgão'!L818</f>
        <v>0</v>
      </c>
      <c r="J801">
        <f>+'TAB 1 Codificação CC Órgão'!N818</f>
        <v>0</v>
      </c>
      <c r="K801">
        <f>+'TAB 1 Codificação CC Órgão'!O818</f>
        <v>0</v>
      </c>
      <c r="L801">
        <f>+'TAB 1 Codificação CC Órgão'!P818</f>
        <v>0</v>
      </c>
      <c r="M801">
        <f>+'TAB 1 Codificação CC Órgão'!Q818</f>
        <v>0</v>
      </c>
      <c r="P801" s="129" t="str">
        <f>+'TAB 1 Codificação CC Órgão'!J818</f>
        <v>A</v>
      </c>
      <c r="Q801">
        <f t="shared" si="24"/>
        <v>0</v>
      </c>
    </row>
    <row r="802" spans="1:17">
      <c r="A802" t="str">
        <f t="shared" si="25"/>
        <v>-</v>
      </c>
      <c r="C802" t="str">
        <f>IF('TAB 1 Codificação CC Órgão'!A819='TAB 1 Codificação CC Órgão'!$A$20,"-",'TAB 1 Codificação CC Órgão'!A819)</f>
        <v>-</v>
      </c>
      <c r="D802">
        <f>+'TAB 1 Codificação CC Órgão'!I819</f>
        <v>0</v>
      </c>
      <c r="E802" t="str">
        <f>+'TAB 1 Codificação CC Órgão'!K819</f>
        <v>-</v>
      </c>
      <c r="H802">
        <f>+'TAB 1 Codificação CC Órgão'!M820</f>
        <v>0</v>
      </c>
      <c r="I802">
        <f>+'TAB 1 Codificação CC Órgão'!L819</f>
        <v>0</v>
      </c>
      <c r="J802">
        <f>+'TAB 1 Codificação CC Órgão'!N819</f>
        <v>0</v>
      </c>
      <c r="K802">
        <f>+'TAB 1 Codificação CC Órgão'!O819</f>
        <v>0</v>
      </c>
      <c r="L802">
        <f>+'TAB 1 Codificação CC Órgão'!P819</f>
        <v>0</v>
      </c>
      <c r="M802">
        <f>+'TAB 1 Codificação CC Órgão'!Q819</f>
        <v>0</v>
      </c>
      <c r="P802" s="129" t="str">
        <f>+'TAB 1 Codificação CC Órgão'!J819</f>
        <v>A</v>
      </c>
      <c r="Q802">
        <f t="shared" si="24"/>
        <v>0</v>
      </c>
    </row>
    <row r="803" spans="1:17">
      <c r="A803" t="str">
        <f t="shared" si="25"/>
        <v>-</v>
      </c>
      <c r="C803" t="str">
        <f>IF('TAB 1 Codificação CC Órgão'!A820='TAB 1 Codificação CC Órgão'!$A$20,"-",'TAB 1 Codificação CC Órgão'!A820)</f>
        <v>-</v>
      </c>
      <c r="D803">
        <f>+'TAB 1 Codificação CC Órgão'!I820</f>
        <v>0</v>
      </c>
      <c r="E803" t="str">
        <f>+'TAB 1 Codificação CC Órgão'!K820</f>
        <v>-</v>
      </c>
      <c r="H803">
        <f>+'TAB 1 Codificação CC Órgão'!M821</f>
        <v>0</v>
      </c>
      <c r="I803">
        <f>+'TAB 1 Codificação CC Órgão'!L820</f>
        <v>0</v>
      </c>
      <c r="J803">
        <f>+'TAB 1 Codificação CC Órgão'!N820</f>
        <v>0</v>
      </c>
      <c r="K803">
        <f>+'TAB 1 Codificação CC Órgão'!O820</f>
        <v>0</v>
      </c>
      <c r="L803">
        <f>+'TAB 1 Codificação CC Órgão'!P820</f>
        <v>0</v>
      </c>
      <c r="M803">
        <f>+'TAB 1 Codificação CC Órgão'!Q820</f>
        <v>0</v>
      </c>
      <c r="P803" s="129" t="str">
        <f>+'TAB 1 Codificação CC Órgão'!J820</f>
        <v>A</v>
      </c>
      <c r="Q803">
        <f t="shared" si="24"/>
        <v>0</v>
      </c>
    </row>
    <row r="804" spans="1:17">
      <c r="A804" t="str">
        <f t="shared" si="25"/>
        <v>-</v>
      </c>
      <c r="C804" t="str">
        <f>IF('TAB 1 Codificação CC Órgão'!A821='TAB 1 Codificação CC Órgão'!$A$20,"-",'TAB 1 Codificação CC Órgão'!A821)</f>
        <v>-</v>
      </c>
      <c r="D804">
        <f>+'TAB 1 Codificação CC Órgão'!I821</f>
        <v>0</v>
      </c>
      <c r="E804" t="str">
        <f>+'TAB 1 Codificação CC Órgão'!K821</f>
        <v>-</v>
      </c>
      <c r="H804">
        <f>+'TAB 1 Codificação CC Órgão'!M822</f>
        <v>0</v>
      </c>
      <c r="I804">
        <f>+'TAB 1 Codificação CC Órgão'!L821</f>
        <v>0</v>
      </c>
      <c r="J804">
        <f>+'TAB 1 Codificação CC Órgão'!N821</f>
        <v>0</v>
      </c>
      <c r="K804">
        <f>+'TAB 1 Codificação CC Órgão'!O821</f>
        <v>0</v>
      </c>
      <c r="L804">
        <f>+'TAB 1 Codificação CC Órgão'!P821</f>
        <v>0</v>
      </c>
      <c r="M804">
        <f>+'TAB 1 Codificação CC Órgão'!Q821</f>
        <v>0</v>
      </c>
      <c r="P804" s="129" t="str">
        <f>+'TAB 1 Codificação CC Órgão'!J821</f>
        <v>A</v>
      </c>
      <c r="Q804">
        <f t="shared" si="24"/>
        <v>0</v>
      </c>
    </row>
    <row r="805" spans="1:17">
      <c r="A805" t="str">
        <f t="shared" si="25"/>
        <v>-</v>
      </c>
      <c r="C805" t="str">
        <f>IF('TAB 1 Codificação CC Órgão'!A822='TAB 1 Codificação CC Órgão'!$A$20,"-",'TAB 1 Codificação CC Órgão'!A822)</f>
        <v>-</v>
      </c>
      <c r="D805">
        <f>+'TAB 1 Codificação CC Órgão'!I822</f>
        <v>0</v>
      </c>
      <c r="E805" t="str">
        <f>+'TAB 1 Codificação CC Órgão'!K822</f>
        <v>-</v>
      </c>
      <c r="H805">
        <f>+'TAB 1 Codificação CC Órgão'!M823</f>
        <v>0</v>
      </c>
      <c r="I805">
        <f>+'TAB 1 Codificação CC Órgão'!L822</f>
        <v>0</v>
      </c>
      <c r="J805">
        <f>+'TAB 1 Codificação CC Órgão'!N822</f>
        <v>0</v>
      </c>
      <c r="K805">
        <f>+'TAB 1 Codificação CC Órgão'!O822</f>
        <v>0</v>
      </c>
      <c r="L805">
        <f>+'TAB 1 Codificação CC Órgão'!P822</f>
        <v>0</v>
      </c>
      <c r="M805">
        <f>+'TAB 1 Codificação CC Órgão'!Q822</f>
        <v>0</v>
      </c>
      <c r="P805" s="129" t="str">
        <f>+'TAB 1 Codificação CC Órgão'!J822</f>
        <v>A</v>
      </c>
      <c r="Q805">
        <f t="shared" si="24"/>
        <v>0</v>
      </c>
    </row>
    <row r="806" spans="1:17">
      <c r="A806" t="str">
        <f t="shared" si="25"/>
        <v>-</v>
      </c>
      <c r="C806" t="str">
        <f>IF('TAB 1 Codificação CC Órgão'!A823='TAB 1 Codificação CC Órgão'!$A$20,"-",'TAB 1 Codificação CC Órgão'!A823)</f>
        <v>-</v>
      </c>
      <c r="D806">
        <f>+'TAB 1 Codificação CC Órgão'!I823</f>
        <v>0</v>
      </c>
      <c r="E806" t="str">
        <f>+'TAB 1 Codificação CC Órgão'!K823</f>
        <v>-</v>
      </c>
      <c r="H806">
        <f>+'TAB 1 Codificação CC Órgão'!M824</f>
        <v>0</v>
      </c>
      <c r="I806">
        <f>+'TAB 1 Codificação CC Órgão'!L823</f>
        <v>0</v>
      </c>
      <c r="J806">
        <f>+'TAB 1 Codificação CC Órgão'!N823</f>
        <v>0</v>
      </c>
      <c r="K806">
        <f>+'TAB 1 Codificação CC Órgão'!O823</f>
        <v>0</v>
      </c>
      <c r="L806">
        <f>+'TAB 1 Codificação CC Órgão'!P823</f>
        <v>0</v>
      </c>
      <c r="M806">
        <f>+'TAB 1 Codificação CC Órgão'!Q823</f>
        <v>0</v>
      </c>
      <c r="P806" s="129" t="str">
        <f>+'TAB 1 Codificação CC Órgão'!J823</f>
        <v>A</v>
      </c>
      <c r="Q806">
        <f t="shared" si="24"/>
        <v>0</v>
      </c>
    </row>
    <row r="807" spans="1:17">
      <c r="A807" t="str">
        <f t="shared" si="25"/>
        <v>-</v>
      </c>
      <c r="C807" t="str">
        <f>IF('TAB 1 Codificação CC Órgão'!A824='TAB 1 Codificação CC Órgão'!$A$20,"-",'TAB 1 Codificação CC Órgão'!A824)</f>
        <v>-</v>
      </c>
      <c r="D807">
        <f>+'TAB 1 Codificação CC Órgão'!I824</f>
        <v>0</v>
      </c>
      <c r="E807" t="str">
        <f>+'TAB 1 Codificação CC Órgão'!K824</f>
        <v>-</v>
      </c>
      <c r="H807">
        <f>+'TAB 1 Codificação CC Órgão'!M825</f>
        <v>0</v>
      </c>
      <c r="I807">
        <f>+'TAB 1 Codificação CC Órgão'!L824</f>
        <v>0</v>
      </c>
      <c r="J807">
        <f>+'TAB 1 Codificação CC Órgão'!N824</f>
        <v>0</v>
      </c>
      <c r="K807">
        <f>+'TAB 1 Codificação CC Órgão'!O824</f>
        <v>0</v>
      </c>
      <c r="L807">
        <f>+'TAB 1 Codificação CC Órgão'!P824</f>
        <v>0</v>
      </c>
      <c r="M807">
        <f>+'TAB 1 Codificação CC Órgão'!Q824</f>
        <v>0</v>
      </c>
      <c r="P807" s="129" t="str">
        <f>+'TAB 1 Codificação CC Órgão'!J824</f>
        <v>A</v>
      </c>
      <c r="Q807">
        <f t="shared" si="24"/>
        <v>0</v>
      </c>
    </row>
    <row r="808" spans="1:17">
      <c r="A808" t="str">
        <f t="shared" si="25"/>
        <v>-</v>
      </c>
      <c r="C808" t="str">
        <f>IF('TAB 1 Codificação CC Órgão'!A825='TAB 1 Codificação CC Órgão'!$A$20,"-",'TAB 1 Codificação CC Órgão'!A825)</f>
        <v>-</v>
      </c>
      <c r="D808">
        <f>+'TAB 1 Codificação CC Órgão'!I825</f>
        <v>0</v>
      </c>
      <c r="E808" t="str">
        <f>+'TAB 1 Codificação CC Órgão'!K825</f>
        <v>-</v>
      </c>
      <c r="H808">
        <f>+'TAB 1 Codificação CC Órgão'!M826</f>
        <v>0</v>
      </c>
      <c r="I808">
        <f>+'TAB 1 Codificação CC Órgão'!L825</f>
        <v>0</v>
      </c>
      <c r="J808">
        <f>+'TAB 1 Codificação CC Órgão'!N825</f>
        <v>0</v>
      </c>
      <c r="K808">
        <f>+'TAB 1 Codificação CC Órgão'!O825</f>
        <v>0</v>
      </c>
      <c r="L808">
        <f>+'TAB 1 Codificação CC Órgão'!P825</f>
        <v>0</v>
      </c>
      <c r="M808">
        <f>+'TAB 1 Codificação CC Órgão'!Q825</f>
        <v>0</v>
      </c>
      <c r="P808" s="129" t="str">
        <f>+'TAB 1 Codificação CC Órgão'!J825</f>
        <v>A</v>
      </c>
      <c r="Q808">
        <f t="shared" si="24"/>
        <v>0</v>
      </c>
    </row>
    <row r="809" spans="1:17">
      <c r="A809" t="str">
        <f t="shared" si="25"/>
        <v>-</v>
      </c>
      <c r="C809" t="str">
        <f>IF('TAB 1 Codificação CC Órgão'!A826='TAB 1 Codificação CC Órgão'!$A$20,"-",'TAB 1 Codificação CC Órgão'!A826)</f>
        <v>-</v>
      </c>
      <c r="D809">
        <f>+'TAB 1 Codificação CC Órgão'!I826</f>
        <v>0</v>
      </c>
      <c r="E809" t="str">
        <f>+'TAB 1 Codificação CC Órgão'!K826</f>
        <v>-</v>
      </c>
      <c r="H809">
        <f>+'TAB 1 Codificação CC Órgão'!M827</f>
        <v>0</v>
      </c>
      <c r="I809">
        <f>+'TAB 1 Codificação CC Órgão'!L826</f>
        <v>0</v>
      </c>
      <c r="J809">
        <f>+'TAB 1 Codificação CC Órgão'!N826</f>
        <v>0</v>
      </c>
      <c r="K809">
        <f>+'TAB 1 Codificação CC Órgão'!O826</f>
        <v>0</v>
      </c>
      <c r="L809">
        <f>+'TAB 1 Codificação CC Órgão'!P826</f>
        <v>0</v>
      </c>
      <c r="M809">
        <f>+'TAB 1 Codificação CC Órgão'!Q826</f>
        <v>0</v>
      </c>
      <c r="P809" s="129" t="str">
        <f>+'TAB 1 Codificação CC Órgão'!J826</f>
        <v>A</v>
      </c>
      <c r="Q809">
        <f t="shared" si="24"/>
        <v>0</v>
      </c>
    </row>
    <row r="810" spans="1:17">
      <c r="A810" t="str">
        <f t="shared" si="25"/>
        <v>-</v>
      </c>
      <c r="C810" t="str">
        <f>IF('TAB 1 Codificação CC Órgão'!A827='TAB 1 Codificação CC Órgão'!$A$20,"-",'TAB 1 Codificação CC Órgão'!A827)</f>
        <v>-</v>
      </c>
      <c r="D810">
        <f>+'TAB 1 Codificação CC Órgão'!I827</f>
        <v>0</v>
      </c>
      <c r="E810" t="str">
        <f>+'TAB 1 Codificação CC Órgão'!K827</f>
        <v>-</v>
      </c>
      <c r="H810">
        <f>+'TAB 1 Codificação CC Órgão'!M828</f>
        <v>0</v>
      </c>
      <c r="I810">
        <f>+'TAB 1 Codificação CC Órgão'!L827</f>
        <v>0</v>
      </c>
      <c r="J810">
        <f>+'TAB 1 Codificação CC Órgão'!N827</f>
        <v>0</v>
      </c>
      <c r="K810">
        <f>+'TAB 1 Codificação CC Órgão'!O827</f>
        <v>0</v>
      </c>
      <c r="L810">
        <f>+'TAB 1 Codificação CC Órgão'!P827</f>
        <v>0</v>
      </c>
      <c r="M810">
        <f>+'TAB 1 Codificação CC Órgão'!Q827</f>
        <v>0</v>
      </c>
      <c r="P810" s="129" t="str">
        <f>+'TAB 1 Codificação CC Órgão'!J827</f>
        <v>A</v>
      </c>
      <c r="Q810">
        <f t="shared" si="24"/>
        <v>0</v>
      </c>
    </row>
    <row r="811" spans="1:17">
      <c r="A811" t="str">
        <f t="shared" si="25"/>
        <v>-</v>
      </c>
      <c r="C811" t="str">
        <f>IF('TAB 1 Codificação CC Órgão'!A828='TAB 1 Codificação CC Órgão'!$A$20,"-",'TAB 1 Codificação CC Órgão'!A828)</f>
        <v>-</v>
      </c>
      <c r="D811">
        <f>+'TAB 1 Codificação CC Órgão'!I828</f>
        <v>0</v>
      </c>
      <c r="E811" t="str">
        <f>+'TAB 1 Codificação CC Órgão'!K828</f>
        <v>-</v>
      </c>
      <c r="H811">
        <f>+'TAB 1 Codificação CC Órgão'!M829</f>
        <v>0</v>
      </c>
      <c r="I811">
        <f>+'TAB 1 Codificação CC Órgão'!L828</f>
        <v>0</v>
      </c>
      <c r="J811">
        <f>+'TAB 1 Codificação CC Órgão'!N828</f>
        <v>0</v>
      </c>
      <c r="K811">
        <f>+'TAB 1 Codificação CC Órgão'!O828</f>
        <v>0</v>
      </c>
      <c r="L811">
        <f>+'TAB 1 Codificação CC Órgão'!P828</f>
        <v>0</v>
      </c>
      <c r="M811">
        <f>+'TAB 1 Codificação CC Órgão'!Q828</f>
        <v>0</v>
      </c>
      <c r="P811" s="129" t="str">
        <f>+'TAB 1 Codificação CC Órgão'!J828</f>
        <v>A</v>
      </c>
      <c r="Q811">
        <f t="shared" si="24"/>
        <v>0</v>
      </c>
    </row>
    <row r="812" spans="1:17">
      <c r="A812" t="str">
        <f t="shared" si="25"/>
        <v>-</v>
      </c>
      <c r="C812" t="str">
        <f>IF('TAB 1 Codificação CC Órgão'!A829='TAB 1 Codificação CC Órgão'!$A$20,"-",'TAB 1 Codificação CC Órgão'!A829)</f>
        <v>-</v>
      </c>
      <c r="D812">
        <f>+'TAB 1 Codificação CC Órgão'!I829</f>
        <v>0</v>
      </c>
      <c r="E812" t="str">
        <f>+'TAB 1 Codificação CC Órgão'!K829</f>
        <v>-</v>
      </c>
      <c r="H812">
        <f>+'TAB 1 Codificação CC Órgão'!M830</f>
        <v>0</v>
      </c>
      <c r="I812">
        <f>+'TAB 1 Codificação CC Órgão'!L829</f>
        <v>0</v>
      </c>
      <c r="J812">
        <f>+'TAB 1 Codificação CC Órgão'!N829</f>
        <v>0</v>
      </c>
      <c r="K812">
        <f>+'TAB 1 Codificação CC Órgão'!O829</f>
        <v>0</v>
      </c>
      <c r="L812">
        <f>+'TAB 1 Codificação CC Órgão'!P829</f>
        <v>0</v>
      </c>
      <c r="M812">
        <f>+'TAB 1 Codificação CC Órgão'!Q829</f>
        <v>0</v>
      </c>
      <c r="P812" s="129" t="str">
        <f>+'TAB 1 Codificação CC Órgão'!J829</f>
        <v>A</v>
      </c>
      <c r="Q812">
        <f t="shared" si="24"/>
        <v>0</v>
      </c>
    </row>
    <row r="813" spans="1:17">
      <c r="A813" t="str">
        <f t="shared" si="25"/>
        <v>-</v>
      </c>
      <c r="C813" t="str">
        <f>IF('TAB 1 Codificação CC Órgão'!A830='TAB 1 Codificação CC Órgão'!$A$20,"-",'TAB 1 Codificação CC Órgão'!A830)</f>
        <v>-</v>
      </c>
      <c r="D813">
        <f>+'TAB 1 Codificação CC Órgão'!I830</f>
        <v>0</v>
      </c>
      <c r="E813" t="str">
        <f>+'TAB 1 Codificação CC Órgão'!K830</f>
        <v>-</v>
      </c>
      <c r="H813">
        <f>+'TAB 1 Codificação CC Órgão'!M831</f>
        <v>0</v>
      </c>
      <c r="I813">
        <f>+'TAB 1 Codificação CC Órgão'!L830</f>
        <v>0</v>
      </c>
      <c r="J813">
        <f>+'TAB 1 Codificação CC Órgão'!N830</f>
        <v>0</v>
      </c>
      <c r="K813">
        <f>+'TAB 1 Codificação CC Órgão'!O830</f>
        <v>0</v>
      </c>
      <c r="L813">
        <f>+'TAB 1 Codificação CC Órgão'!P830</f>
        <v>0</v>
      </c>
      <c r="M813">
        <f>+'TAB 1 Codificação CC Órgão'!Q830</f>
        <v>0</v>
      </c>
      <c r="P813" s="129" t="str">
        <f>+'TAB 1 Codificação CC Órgão'!J830</f>
        <v>A</v>
      </c>
      <c r="Q813">
        <f t="shared" si="24"/>
        <v>0</v>
      </c>
    </row>
    <row r="814" spans="1:17">
      <c r="A814" t="str">
        <f t="shared" si="25"/>
        <v>-</v>
      </c>
      <c r="C814" t="str">
        <f>IF('TAB 1 Codificação CC Órgão'!A831='TAB 1 Codificação CC Órgão'!$A$20,"-",'TAB 1 Codificação CC Órgão'!A831)</f>
        <v>-</v>
      </c>
      <c r="D814">
        <f>+'TAB 1 Codificação CC Órgão'!I831</f>
        <v>0</v>
      </c>
      <c r="E814" t="str">
        <f>+'TAB 1 Codificação CC Órgão'!K831</f>
        <v>-</v>
      </c>
      <c r="H814">
        <f>+'TAB 1 Codificação CC Órgão'!M832</f>
        <v>0</v>
      </c>
      <c r="I814">
        <f>+'TAB 1 Codificação CC Órgão'!L831</f>
        <v>0</v>
      </c>
      <c r="J814">
        <f>+'TAB 1 Codificação CC Órgão'!N831</f>
        <v>0</v>
      </c>
      <c r="K814">
        <f>+'TAB 1 Codificação CC Órgão'!O831</f>
        <v>0</v>
      </c>
      <c r="L814">
        <f>+'TAB 1 Codificação CC Órgão'!P831</f>
        <v>0</v>
      </c>
      <c r="M814">
        <f>+'TAB 1 Codificação CC Órgão'!Q831</f>
        <v>0</v>
      </c>
      <c r="P814" s="129" t="str">
        <f>+'TAB 1 Codificação CC Órgão'!J831</f>
        <v>A</v>
      </c>
      <c r="Q814">
        <f t="shared" si="24"/>
        <v>0</v>
      </c>
    </row>
    <row r="815" spans="1:17">
      <c r="A815" t="str">
        <f t="shared" si="25"/>
        <v>-</v>
      </c>
      <c r="C815" t="str">
        <f>IF('TAB 1 Codificação CC Órgão'!A832='TAB 1 Codificação CC Órgão'!$A$20,"-",'TAB 1 Codificação CC Órgão'!A832)</f>
        <v>-</v>
      </c>
      <c r="D815">
        <f>+'TAB 1 Codificação CC Órgão'!I832</f>
        <v>0</v>
      </c>
      <c r="E815" t="str">
        <f>+'TAB 1 Codificação CC Órgão'!K832</f>
        <v>-</v>
      </c>
      <c r="H815">
        <f>+'TAB 1 Codificação CC Órgão'!M833</f>
        <v>0</v>
      </c>
      <c r="I815">
        <f>+'TAB 1 Codificação CC Órgão'!L832</f>
        <v>0</v>
      </c>
      <c r="J815">
        <f>+'TAB 1 Codificação CC Órgão'!N832</f>
        <v>0</v>
      </c>
      <c r="K815">
        <f>+'TAB 1 Codificação CC Órgão'!O832</f>
        <v>0</v>
      </c>
      <c r="L815">
        <f>+'TAB 1 Codificação CC Órgão'!P832</f>
        <v>0</v>
      </c>
      <c r="M815">
        <f>+'TAB 1 Codificação CC Órgão'!Q832</f>
        <v>0</v>
      </c>
      <c r="P815" s="129" t="str">
        <f>+'TAB 1 Codificação CC Órgão'!J832</f>
        <v>A</v>
      </c>
      <c r="Q815">
        <f t="shared" si="24"/>
        <v>0</v>
      </c>
    </row>
    <row r="816" spans="1:17">
      <c r="A816" t="str">
        <f t="shared" si="25"/>
        <v>-</v>
      </c>
      <c r="C816" t="str">
        <f>IF('TAB 1 Codificação CC Órgão'!A833='TAB 1 Codificação CC Órgão'!$A$20,"-",'TAB 1 Codificação CC Órgão'!A833)</f>
        <v>-</v>
      </c>
      <c r="D816">
        <f>+'TAB 1 Codificação CC Órgão'!I833</f>
        <v>0</v>
      </c>
      <c r="E816" t="str">
        <f>+'TAB 1 Codificação CC Órgão'!K833</f>
        <v>-</v>
      </c>
      <c r="H816">
        <f>+'TAB 1 Codificação CC Órgão'!M834</f>
        <v>0</v>
      </c>
      <c r="I816">
        <f>+'TAB 1 Codificação CC Órgão'!L833</f>
        <v>0</v>
      </c>
      <c r="J816">
        <f>+'TAB 1 Codificação CC Órgão'!N833</f>
        <v>0</v>
      </c>
      <c r="K816">
        <f>+'TAB 1 Codificação CC Órgão'!O833</f>
        <v>0</v>
      </c>
      <c r="L816">
        <f>+'TAB 1 Codificação CC Órgão'!P833</f>
        <v>0</v>
      </c>
      <c r="M816">
        <f>+'TAB 1 Codificação CC Órgão'!Q833</f>
        <v>0</v>
      </c>
      <c r="P816" s="129" t="str">
        <f>+'TAB 1 Codificação CC Órgão'!J833</f>
        <v>A</v>
      </c>
      <c r="Q816">
        <f t="shared" si="24"/>
        <v>0</v>
      </c>
    </row>
    <row r="817" spans="1:17">
      <c r="A817" t="str">
        <f t="shared" si="25"/>
        <v>-</v>
      </c>
      <c r="C817" t="str">
        <f>IF('TAB 1 Codificação CC Órgão'!A834='TAB 1 Codificação CC Órgão'!$A$20,"-",'TAB 1 Codificação CC Órgão'!A834)</f>
        <v>-</v>
      </c>
      <c r="D817">
        <f>+'TAB 1 Codificação CC Órgão'!I834</f>
        <v>0</v>
      </c>
      <c r="E817" t="str">
        <f>+'TAB 1 Codificação CC Órgão'!K834</f>
        <v>-</v>
      </c>
      <c r="H817">
        <f>+'TAB 1 Codificação CC Órgão'!M835</f>
        <v>0</v>
      </c>
      <c r="I817">
        <f>+'TAB 1 Codificação CC Órgão'!L834</f>
        <v>0</v>
      </c>
      <c r="J817">
        <f>+'TAB 1 Codificação CC Órgão'!N834</f>
        <v>0</v>
      </c>
      <c r="K817">
        <f>+'TAB 1 Codificação CC Órgão'!O834</f>
        <v>0</v>
      </c>
      <c r="L817">
        <f>+'TAB 1 Codificação CC Órgão'!P834</f>
        <v>0</v>
      </c>
      <c r="M817">
        <f>+'TAB 1 Codificação CC Órgão'!Q834</f>
        <v>0</v>
      </c>
      <c r="P817" s="129" t="str">
        <f>+'TAB 1 Codificação CC Órgão'!J834</f>
        <v>A</v>
      </c>
      <c r="Q817">
        <f t="shared" si="24"/>
        <v>0</v>
      </c>
    </row>
    <row r="818" spans="1:17">
      <c r="A818" t="str">
        <f t="shared" si="25"/>
        <v>-</v>
      </c>
      <c r="C818" t="str">
        <f>IF('TAB 1 Codificação CC Órgão'!A835='TAB 1 Codificação CC Órgão'!$A$20,"-",'TAB 1 Codificação CC Órgão'!A835)</f>
        <v>-</v>
      </c>
      <c r="D818">
        <f>+'TAB 1 Codificação CC Órgão'!I835</f>
        <v>0</v>
      </c>
      <c r="E818" t="str">
        <f>+'TAB 1 Codificação CC Órgão'!K835</f>
        <v>-</v>
      </c>
      <c r="H818">
        <f>+'TAB 1 Codificação CC Órgão'!M836</f>
        <v>0</v>
      </c>
      <c r="I818">
        <f>+'TAB 1 Codificação CC Órgão'!L835</f>
        <v>0</v>
      </c>
      <c r="J818">
        <f>+'TAB 1 Codificação CC Órgão'!N835</f>
        <v>0</v>
      </c>
      <c r="K818">
        <f>+'TAB 1 Codificação CC Órgão'!O835</f>
        <v>0</v>
      </c>
      <c r="L818">
        <f>+'TAB 1 Codificação CC Órgão'!P835</f>
        <v>0</v>
      </c>
      <c r="M818">
        <f>+'TAB 1 Codificação CC Órgão'!Q835</f>
        <v>0</v>
      </c>
      <c r="P818" s="129" t="str">
        <f>+'TAB 1 Codificação CC Órgão'!J835</f>
        <v>A</v>
      </c>
      <c r="Q818">
        <f t="shared" si="24"/>
        <v>0</v>
      </c>
    </row>
    <row r="819" spans="1:17">
      <c r="A819" t="str">
        <f t="shared" si="25"/>
        <v>-</v>
      </c>
      <c r="C819" t="str">
        <f>IF('TAB 1 Codificação CC Órgão'!A836='TAB 1 Codificação CC Órgão'!$A$20,"-",'TAB 1 Codificação CC Órgão'!A836)</f>
        <v>-</v>
      </c>
      <c r="D819">
        <f>+'TAB 1 Codificação CC Órgão'!I836</f>
        <v>0</v>
      </c>
      <c r="E819" t="str">
        <f>+'TAB 1 Codificação CC Órgão'!K836</f>
        <v>-</v>
      </c>
      <c r="H819">
        <f>+'TAB 1 Codificação CC Órgão'!M837</f>
        <v>0</v>
      </c>
      <c r="I819">
        <f>+'TAB 1 Codificação CC Órgão'!L836</f>
        <v>0</v>
      </c>
      <c r="J819">
        <f>+'TAB 1 Codificação CC Órgão'!N836</f>
        <v>0</v>
      </c>
      <c r="K819">
        <f>+'TAB 1 Codificação CC Órgão'!O836</f>
        <v>0</v>
      </c>
      <c r="L819">
        <f>+'TAB 1 Codificação CC Órgão'!P836</f>
        <v>0</v>
      </c>
      <c r="M819">
        <f>+'TAB 1 Codificação CC Órgão'!Q836</f>
        <v>0</v>
      </c>
      <c r="P819" s="129" t="str">
        <f>+'TAB 1 Codificação CC Órgão'!J836</f>
        <v>A</v>
      </c>
      <c r="Q819">
        <f t="shared" si="24"/>
        <v>0</v>
      </c>
    </row>
    <row r="820" spans="1:17">
      <c r="A820" t="str">
        <f t="shared" si="25"/>
        <v>-</v>
      </c>
      <c r="C820" t="str">
        <f>IF('TAB 1 Codificação CC Órgão'!A837='TAB 1 Codificação CC Órgão'!$A$20,"-",'TAB 1 Codificação CC Órgão'!A837)</f>
        <v>-</v>
      </c>
      <c r="D820">
        <f>+'TAB 1 Codificação CC Órgão'!I837</f>
        <v>0</v>
      </c>
      <c r="E820" t="str">
        <f>+'TAB 1 Codificação CC Órgão'!K837</f>
        <v>-</v>
      </c>
      <c r="H820">
        <f>+'TAB 1 Codificação CC Órgão'!M838</f>
        <v>0</v>
      </c>
      <c r="I820">
        <f>+'TAB 1 Codificação CC Órgão'!L837</f>
        <v>0</v>
      </c>
      <c r="J820">
        <f>+'TAB 1 Codificação CC Órgão'!N837</f>
        <v>0</v>
      </c>
      <c r="K820">
        <f>+'TAB 1 Codificação CC Órgão'!O837</f>
        <v>0</v>
      </c>
      <c r="L820">
        <f>+'TAB 1 Codificação CC Órgão'!P837</f>
        <v>0</v>
      </c>
      <c r="M820">
        <f>+'TAB 1 Codificação CC Órgão'!Q837</f>
        <v>0</v>
      </c>
      <c r="P820" s="129" t="str">
        <f>+'TAB 1 Codificação CC Órgão'!J837</f>
        <v>A</v>
      </c>
      <c r="Q820">
        <f t="shared" si="24"/>
        <v>0</v>
      </c>
    </row>
    <row r="821" spans="1:17">
      <c r="A821" t="str">
        <f t="shared" si="25"/>
        <v>-</v>
      </c>
      <c r="C821" t="str">
        <f>IF('TAB 1 Codificação CC Órgão'!A838='TAB 1 Codificação CC Órgão'!$A$20,"-",'TAB 1 Codificação CC Órgão'!A838)</f>
        <v>-</v>
      </c>
      <c r="D821">
        <f>+'TAB 1 Codificação CC Órgão'!I838</f>
        <v>0</v>
      </c>
      <c r="E821" t="str">
        <f>+'TAB 1 Codificação CC Órgão'!K838</f>
        <v>-</v>
      </c>
      <c r="H821">
        <f>+'TAB 1 Codificação CC Órgão'!M839</f>
        <v>0</v>
      </c>
      <c r="I821">
        <f>+'TAB 1 Codificação CC Órgão'!L838</f>
        <v>0</v>
      </c>
      <c r="J821">
        <f>+'TAB 1 Codificação CC Órgão'!N838</f>
        <v>0</v>
      </c>
      <c r="K821">
        <f>+'TAB 1 Codificação CC Órgão'!O838</f>
        <v>0</v>
      </c>
      <c r="L821">
        <f>+'TAB 1 Codificação CC Órgão'!P838</f>
        <v>0</v>
      </c>
      <c r="M821">
        <f>+'TAB 1 Codificação CC Órgão'!Q838</f>
        <v>0</v>
      </c>
      <c r="P821" s="129" t="str">
        <f>+'TAB 1 Codificação CC Órgão'!J838</f>
        <v>A</v>
      </c>
      <c r="Q821">
        <f t="shared" si="24"/>
        <v>0</v>
      </c>
    </row>
    <row r="822" spans="1:17">
      <c r="A822" t="str">
        <f t="shared" si="25"/>
        <v>-</v>
      </c>
      <c r="C822" t="str">
        <f>IF('TAB 1 Codificação CC Órgão'!A839='TAB 1 Codificação CC Órgão'!$A$20,"-",'TAB 1 Codificação CC Órgão'!A839)</f>
        <v>-</v>
      </c>
      <c r="D822">
        <f>+'TAB 1 Codificação CC Órgão'!I839</f>
        <v>0</v>
      </c>
      <c r="E822" t="str">
        <f>+'TAB 1 Codificação CC Órgão'!K839</f>
        <v>-</v>
      </c>
      <c r="H822">
        <f>+'TAB 1 Codificação CC Órgão'!M840</f>
        <v>0</v>
      </c>
      <c r="I822">
        <f>+'TAB 1 Codificação CC Órgão'!L839</f>
        <v>0</v>
      </c>
      <c r="J822">
        <f>+'TAB 1 Codificação CC Órgão'!N839</f>
        <v>0</v>
      </c>
      <c r="K822">
        <f>+'TAB 1 Codificação CC Órgão'!O839</f>
        <v>0</v>
      </c>
      <c r="L822">
        <f>+'TAB 1 Codificação CC Órgão'!P839</f>
        <v>0</v>
      </c>
      <c r="M822">
        <f>+'TAB 1 Codificação CC Órgão'!Q839</f>
        <v>0</v>
      </c>
      <c r="P822" s="129" t="str">
        <f>+'TAB 1 Codificação CC Órgão'!J839</f>
        <v>A</v>
      </c>
      <c r="Q822">
        <f t="shared" si="24"/>
        <v>0</v>
      </c>
    </row>
    <row r="823" spans="1:17">
      <c r="A823" t="str">
        <f t="shared" si="25"/>
        <v>-</v>
      </c>
      <c r="C823" t="str">
        <f>IF('TAB 1 Codificação CC Órgão'!A840='TAB 1 Codificação CC Órgão'!$A$20,"-",'TAB 1 Codificação CC Órgão'!A840)</f>
        <v>-</v>
      </c>
      <c r="D823">
        <f>+'TAB 1 Codificação CC Órgão'!I840</f>
        <v>0</v>
      </c>
      <c r="E823" t="str">
        <f>+'TAB 1 Codificação CC Órgão'!K840</f>
        <v>-</v>
      </c>
      <c r="H823">
        <f>+'TAB 1 Codificação CC Órgão'!M841</f>
        <v>0</v>
      </c>
      <c r="I823">
        <f>+'TAB 1 Codificação CC Órgão'!L840</f>
        <v>0</v>
      </c>
      <c r="J823">
        <f>+'TAB 1 Codificação CC Órgão'!N840</f>
        <v>0</v>
      </c>
      <c r="K823">
        <f>+'TAB 1 Codificação CC Órgão'!O840</f>
        <v>0</v>
      </c>
      <c r="L823">
        <f>+'TAB 1 Codificação CC Órgão'!P840</f>
        <v>0</v>
      </c>
      <c r="M823">
        <f>+'TAB 1 Codificação CC Órgão'!Q840</f>
        <v>0</v>
      </c>
      <c r="P823" s="129" t="str">
        <f>+'TAB 1 Codificação CC Órgão'!J840</f>
        <v>A</v>
      </c>
      <c r="Q823">
        <f t="shared" si="24"/>
        <v>0</v>
      </c>
    </row>
    <row r="824" spans="1:17">
      <c r="A824" t="str">
        <f t="shared" si="25"/>
        <v>-</v>
      </c>
      <c r="C824" t="str">
        <f>IF('TAB 1 Codificação CC Órgão'!A841='TAB 1 Codificação CC Órgão'!$A$20,"-",'TAB 1 Codificação CC Órgão'!A841)</f>
        <v>-</v>
      </c>
      <c r="D824">
        <f>+'TAB 1 Codificação CC Órgão'!I841</f>
        <v>0</v>
      </c>
      <c r="E824" t="str">
        <f>+'TAB 1 Codificação CC Órgão'!K841</f>
        <v>-</v>
      </c>
      <c r="H824">
        <f>+'TAB 1 Codificação CC Órgão'!M842</f>
        <v>0</v>
      </c>
      <c r="I824">
        <f>+'TAB 1 Codificação CC Órgão'!L841</f>
        <v>0</v>
      </c>
      <c r="J824">
        <f>+'TAB 1 Codificação CC Órgão'!N841</f>
        <v>0</v>
      </c>
      <c r="K824">
        <f>+'TAB 1 Codificação CC Órgão'!O841</f>
        <v>0</v>
      </c>
      <c r="L824">
        <f>+'TAB 1 Codificação CC Órgão'!P841</f>
        <v>0</v>
      </c>
      <c r="M824">
        <f>+'TAB 1 Codificação CC Órgão'!Q841</f>
        <v>0</v>
      </c>
      <c r="P824" s="129" t="str">
        <f>+'TAB 1 Codificação CC Órgão'!J841</f>
        <v>A</v>
      </c>
      <c r="Q824">
        <f t="shared" si="24"/>
        <v>0</v>
      </c>
    </row>
    <row r="825" spans="1:17">
      <c r="A825" t="str">
        <f t="shared" si="25"/>
        <v>-</v>
      </c>
      <c r="C825" t="str">
        <f>IF('TAB 1 Codificação CC Órgão'!A842='TAB 1 Codificação CC Órgão'!$A$20,"-",'TAB 1 Codificação CC Órgão'!A842)</f>
        <v>-</v>
      </c>
      <c r="D825">
        <f>+'TAB 1 Codificação CC Órgão'!I842</f>
        <v>0</v>
      </c>
      <c r="E825" t="str">
        <f>+'TAB 1 Codificação CC Órgão'!K842</f>
        <v>-</v>
      </c>
      <c r="H825">
        <f>+'TAB 1 Codificação CC Órgão'!M843</f>
        <v>0</v>
      </c>
      <c r="I825">
        <f>+'TAB 1 Codificação CC Órgão'!L842</f>
        <v>0</v>
      </c>
      <c r="J825">
        <f>+'TAB 1 Codificação CC Órgão'!N842</f>
        <v>0</v>
      </c>
      <c r="K825">
        <f>+'TAB 1 Codificação CC Órgão'!O842</f>
        <v>0</v>
      </c>
      <c r="L825">
        <f>+'TAB 1 Codificação CC Órgão'!P842</f>
        <v>0</v>
      </c>
      <c r="M825">
        <f>+'TAB 1 Codificação CC Órgão'!Q842</f>
        <v>0</v>
      </c>
      <c r="P825" s="129" t="str">
        <f>+'TAB 1 Codificação CC Órgão'!J842</f>
        <v>A</v>
      </c>
      <c r="Q825">
        <f t="shared" si="24"/>
        <v>0</v>
      </c>
    </row>
    <row r="826" spans="1:17">
      <c r="A826" t="str">
        <f t="shared" si="25"/>
        <v>-</v>
      </c>
      <c r="C826" t="str">
        <f>IF('TAB 1 Codificação CC Órgão'!A843='TAB 1 Codificação CC Órgão'!$A$20,"-",'TAB 1 Codificação CC Órgão'!A843)</f>
        <v>-</v>
      </c>
      <c r="D826">
        <f>+'TAB 1 Codificação CC Órgão'!I843</f>
        <v>0</v>
      </c>
      <c r="E826" t="str">
        <f>+'TAB 1 Codificação CC Órgão'!K843</f>
        <v>-</v>
      </c>
      <c r="H826">
        <f>+'TAB 1 Codificação CC Órgão'!M844</f>
        <v>0</v>
      </c>
      <c r="I826">
        <f>+'TAB 1 Codificação CC Órgão'!L843</f>
        <v>0</v>
      </c>
      <c r="J826">
        <f>+'TAB 1 Codificação CC Órgão'!N843</f>
        <v>0</v>
      </c>
      <c r="K826">
        <f>+'TAB 1 Codificação CC Órgão'!O843</f>
        <v>0</v>
      </c>
      <c r="L826">
        <f>+'TAB 1 Codificação CC Órgão'!P843</f>
        <v>0</v>
      </c>
      <c r="M826">
        <f>+'TAB 1 Codificação CC Órgão'!Q843</f>
        <v>0</v>
      </c>
      <c r="P826" s="129" t="str">
        <f>+'TAB 1 Codificação CC Órgão'!J843</f>
        <v>A</v>
      </c>
      <c r="Q826">
        <f t="shared" si="24"/>
        <v>0</v>
      </c>
    </row>
    <row r="827" spans="1:17">
      <c r="A827" t="str">
        <f t="shared" si="25"/>
        <v>-</v>
      </c>
      <c r="C827" t="str">
        <f>IF('TAB 1 Codificação CC Órgão'!A844='TAB 1 Codificação CC Órgão'!$A$20,"-",'TAB 1 Codificação CC Órgão'!A844)</f>
        <v>-</v>
      </c>
      <c r="D827">
        <f>+'TAB 1 Codificação CC Órgão'!I844</f>
        <v>0</v>
      </c>
      <c r="E827" t="str">
        <f>+'TAB 1 Codificação CC Órgão'!K844</f>
        <v>-</v>
      </c>
      <c r="H827">
        <f>+'TAB 1 Codificação CC Órgão'!M845</f>
        <v>0</v>
      </c>
      <c r="I827">
        <f>+'TAB 1 Codificação CC Órgão'!L844</f>
        <v>0</v>
      </c>
      <c r="J827">
        <f>+'TAB 1 Codificação CC Órgão'!N844</f>
        <v>0</v>
      </c>
      <c r="K827">
        <f>+'TAB 1 Codificação CC Órgão'!O844</f>
        <v>0</v>
      </c>
      <c r="L827">
        <f>+'TAB 1 Codificação CC Órgão'!P844</f>
        <v>0</v>
      </c>
      <c r="M827">
        <f>+'TAB 1 Codificação CC Órgão'!Q844</f>
        <v>0</v>
      </c>
      <c r="P827" s="129" t="str">
        <f>+'TAB 1 Codificação CC Órgão'!J844</f>
        <v>A</v>
      </c>
      <c r="Q827">
        <f t="shared" si="24"/>
        <v>0</v>
      </c>
    </row>
    <row r="828" spans="1:17">
      <c r="A828" t="str">
        <f t="shared" si="25"/>
        <v>-</v>
      </c>
      <c r="C828" t="str">
        <f>IF('TAB 1 Codificação CC Órgão'!A845='TAB 1 Codificação CC Órgão'!$A$20,"-",'TAB 1 Codificação CC Órgão'!A845)</f>
        <v>-</v>
      </c>
      <c r="D828">
        <f>+'TAB 1 Codificação CC Órgão'!I845</f>
        <v>0</v>
      </c>
      <c r="E828" t="str">
        <f>+'TAB 1 Codificação CC Órgão'!K845</f>
        <v>-</v>
      </c>
      <c r="H828">
        <f>+'TAB 1 Codificação CC Órgão'!M846</f>
        <v>0</v>
      </c>
      <c r="I828">
        <f>+'TAB 1 Codificação CC Órgão'!L845</f>
        <v>0</v>
      </c>
      <c r="J828">
        <f>+'TAB 1 Codificação CC Órgão'!N845</f>
        <v>0</v>
      </c>
      <c r="K828">
        <f>+'TAB 1 Codificação CC Órgão'!O845</f>
        <v>0</v>
      </c>
      <c r="L828">
        <f>+'TAB 1 Codificação CC Órgão'!P845</f>
        <v>0</v>
      </c>
      <c r="M828">
        <f>+'TAB 1 Codificação CC Órgão'!Q845</f>
        <v>0</v>
      </c>
      <c r="P828" s="129" t="str">
        <f>+'TAB 1 Codificação CC Órgão'!J845</f>
        <v>A</v>
      </c>
      <c r="Q828">
        <f t="shared" si="24"/>
        <v>0</v>
      </c>
    </row>
    <row r="829" spans="1:17">
      <c r="A829" t="str">
        <f t="shared" si="25"/>
        <v>-</v>
      </c>
      <c r="C829" t="str">
        <f>IF('TAB 1 Codificação CC Órgão'!A846='TAB 1 Codificação CC Órgão'!$A$20,"-",'TAB 1 Codificação CC Órgão'!A846)</f>
        <v>-</v>
      </c>
      <c r="D829">
        <f>+'TAB 1 Codificação CC Órgão'!I846</f>
        <v>0</v>
      </c>
      <c r="E829" t="str">
        <f>+'TAB 1 Codificação CC Órgão'!K846</f>
        <v>-</v>
      </c>
      <c r="H829">
        <f>+'TAB 1 Codificação CC Órgão'!M847</f>
        <v>0</v>
      </c>
      <c r="I829">
        <f>+'TAB 1 Codificação CC Órgão'!L846</f>
        <v>0</v>
      </c>
      <c r="J829">
        <f>+'TAB 1 Codificação CC Órgão'!N846</f>
        <v>0</v>
      </c>
      <c r="K829">
        <f>+'TAB 1 Codificação CC Órgão'!O846</f>
        <v>0</v>
      </c>
      <c r="L829">
        <f>+'TAB 1 Codificação CC Órgão'!P846</f>
        <v>0</v>
      </c>
      <c r="M829">
        <f>+'TAB 1 Codificação CC Órgão'!Q846</f>
        <v>0</v>
      </c>
      <c r="P829" s="129" t="str">
        <f>+'TAB 1 Codificação CC Órgão'!J846</f>
        <v>A</v>
      </c>
      <c r="Q829">
        <f t="shared" si="24"/>
        <v>0</v>
      </c>
    </row>
    <row r="830" spans="1:17">
      <c r="A830" t="str">
        <f t="shared" si="25"/>
        <v>-</v>
      </c>
      <c r="C830" t="str">
        <f>IF('TAB 1 Codificação CC Órgão'!A847='TAB 1 Codificação CC Órgão'!$A$20,"-",'TAB 1 Codificação CC Órgão'!A847)</f>
        <v>-</v>
      </c>
      <c r="D830">
        <f>+'TAB 1 Codificação CC Órgão'!I847</f>
        <v>0</v>
      </c>
      <c r="E830" t="str">
        <f>+'TAB 1 Codificação CC Órgão'!K847</f>
        <v>-</v>
      </c>
      <c r="H830">
        <f>+'TAB 1 Codificação CC Órgão'!M848</f>
        <v>0</v>
      </c>
      <c r="I830">
        <f>+'TAB 1 Codificação CC Órgão'!L847</f>
        <v>0</v>
      </c>
      <c r="J830">
        <f>+'TAB 1 Codificação CC Órgão'!N847</f>
        <v>0</v>
      </c>
      <c r="K830">
        <f>+'TAB 1 Codificação CC Órgão'!O847</f>
        <v>0</v>
      </c>
      <c r="L830">
        <f>+'TAB 1 Codificação CC Órgão'!P847</f>
        <v>0</v>
      </c>
      <c r="M830">
        <f>+'TAB 1 Codificação CC Órgão'!Q847</f>
        <v>0</v>
      </c>
      <c r="P830" s="129" t="str">
        <f>+'TAB 1 Codificação CC Órgão'!J847</f>
        <v>A</v>
      </c>
      <c r="Q830">
        <f t="shared" si="24"/>
        <v>0</v>
      </c>
    </row>
    <row r="831" spans="1:17">
      <c r="A831" t="str">
        <f t="shared" si="25"/>
        <v>-</v>
      </c>
      <c r="C831" t="str">
        <f>IF('TAB 1 Codificação CC Órgão'!A848='TAB 1 Codificação CC Órgão'!$A$20,"-",'TAB 1 Codificação CC Órgão'!A848)</f>
        <v>-</v>
      </c>
      <c r="D831">
        <f>+'TAB 1 Codificação CC Órgão'!I848</f>
        <v>0</v>
      </c>
      <c r="E831" t="str">
        <f>+'TAB 1 Codificação CC Órgão'!K848</f>
        <v>-</v>
      </c>
      <c r="H831">
        <f>+'TAB 1 Codificação CC Órgão'!M849</f>
        <v>0</v>
      </c>
      <c r="I831">
        <f>+'TAB 1 Codificação CC Órgão'!L848</f>
        <v>0</v>
      </c>
      <c r="J831">
        <f>+'TAB 1 Codificação CC Órgão'!N848</f>
        <v>0</v>
      </c>
      <c r="K831">
        <f>+'TAB 1 Codificação CC Órgão'!O848</f>
        <v>0</v>
      </c>
      <c r="L831">
        <f>+'TAB 1 Codificação CC Órgão'!P848</f>
        <v>0</v>
      </c>
      <c r="M831">
        <f>+'TAB 1 Codificação CC Órgão'!Q848</f>
        <v>0</v>
      </c>
      <c r="P831" s="129" t="str">
        <f>+'TAB 1 Codificação CC Órgão'!J848</f>
        <v>A</v>
      </c>
      <c r="Q831">
        <f t="shared" si="24"/>
        <v>0</v>
      </c>
    </row>
    <row r="832" spans="1:17">
      <c r="A832" t="str">
        <f t="shared" si="25"/>
        <v>-</v>
      </c>
      <c r="C832" t="str">
        <f>IF('TAB 1 Codificação CC Órgão'!A849='TAB 1 Codificação CC Órgão'!$A$20,"-",'TAB 1 Codificação CC Órgão'!A849)</f>
        <v>-</v>
      </c>
      <c r="D832">
        <f>+'TAB 1 Codificação CC Órgão'!I849</f>
        <v>0</v>
      </c>
      <c r="E832" t="str">
        <f>+'TAB 1 Codificação CC Órgão'!K849</f>
        <v>-</v>
      </c>
      <c r="H832">
        <f>+'TAB 1 Codificação CC Órgão'!M850</f>
        <v>0</v>
      </c>
      <c r="I832">
        <f>+'TAB 1 Codificação CC Órgão'!L849</f>
        <v>0</v>
      </c>
      <c r="J832">
        <f>+'TAB 1 Codificação CC Órgão'!N849</f>
        <v>0</v>
      </c>
      <c r="K832">
        <f>+'TAB 1 Codificação CC Órgão'!O849</f>
        <v>0</v>
      </c>
      <c r="L832">
        <f>+'TAB 1 Codificação CC Órgão'!P849</f>
        <v>0</v>
      </c>
      <c r="M832">
        <f>+'TAB 1 Codificação CC Órgão'!Q849</f>
        <v>0</v>
      </c>
      <c r="P832" s="129" t="str">
        <f>+'TAB 1 Codificação CC Órgão'!J849</f>
        <v>A</v>
      </c>
      <c r="Q832">
        <f t="shared" si="24"/>
        <v>0</v>
      </c>
    </row>
    <row r="833" spans="1:17">
      <c r="A833" t="str">
        <f t="shared" si="25"/>
        <v>-</v>
      </c>
      <c r="C833" t="str">
        <f>IF('TAB 1 Codificação CC Órgão'!A850='TAB 1 Codificação CC Órgão'!$A$20,"-",'TAB 1 Codificação CC Órgão'!A850)</f>
        <v>-</v>
      </c>
      <c r="D833">
        <f>+'TAB 1 Codificação CC Órgão'!I850</f>
        <v>0</v>
      </c>
      <c r="E833" t="str">
        <f>+'TAB 1 Codificação CC Órgão'!K850</f>
        <v>-</v>
      </c>
      <c r="H833">
        <f>+'TAB 1 Codificação CC Órgão'!M851</f>
        <v>0</v>
      </c>
      <c r="I833">
        <f>+'TAB 1 Codificação CC Órgão'!L850</f>
        <v>0</v>
      </c>
      <c r="J833">
        <f>+'TAB 1 Codificação CC Órgão'!N850</f>
        <v>0</v>
      </c>
      <c r="K833">
        <f>+'TAB 1 Codificação CC Órgão'!O850</f>
        <v>0</v>
      </c>
      <c r="L833">
        <f>+'TAB 1 Codificação CC Órgão'!P850</f>
        <v>0</v>
      </c>
      <c r="M833">
        <f>+'TAB 1 Codificação CC Órgão'!Q850</f>
        <v>0</v>
      </c>
      <c r="P833" s="129" t="str">
        <f>+'TAB 1 Codificação CC Órgão'!J850</f>
        <v>A</v>
      </c>
      <c r="Q833">
        <f t="shared" si="24"/>
        <v>0</v>
      </c>
    </row>
    <row r="834" spans="1:17">
      <c r="A834" t="str">
        <f t="shared" si="25"/>
        <v>-</v>
      </c>
      <c r="C834" t="str">
        <f>IF('TAB 1 Codificação CC Órgão'!A851='TAB 1 Codificação CC Órgão'!$A$20,"-",'TAB 1 Codificação CC Órgão'!A851)</f>
        <v>-</v>
      </c>
      <c r="D834">
        <f>+'TAB 1 Codificação CC Órgão'!I851</f>
        <v>0</v>
      </c>
      <c r="E834" t="str">
        <f>+'TAB 1 Codificação CC Órgão'!K851</f>
        <v>-</v>
      </c>
      <c r="H834">
        <f>+'TAB 1 Codificação CC Órgão'!M852</f>
        <v>0</v>
      </c>
      <c r="I834">
        <f>+'TAB 1 Codificação CC Órgão'!L851</f>
        <v>0</v>
      </c>
      <c r="J834">
        <f>+'TAB 1 Codificação CC Órgão'!N851</f>
        <v>0</v>
      </c>
      <c r="K834">
        <f>+'TAB 1 Codificação CC Órgão'!O851</f>
        <v>0</v>
      </c>
      <c r="L834">
        <f>+'TAB 1 Codificação CC Órgão'!P851</f>
        <v>0</v>
      </c>
      <c r="M834">
        <f>+'TAB 1 Codificação CC Órgão'!Q851</f>
        <v>0</v>
      </c>
      <c r="P834" s="129" t="str">
        <f>+'TAB 1 Codificação CC Órgão'!J851</f>
        <v>A</v>
      </c>
      <c r="Q834">
        <f t="shared" si="24"/>
        <v>0</v>
      </c>
    </row>
    <row r="835" spans="1:17">
      <c r="A835" t="str">
        <f t="shared" si="25"/>
        <v>-</v>
      </c>
      <c r="C835" t="str">
        <f>IF('TAB 1 Codificação CC Órgão'!A852='TAB 1 Codificação CC Órgão'!$A$20,"-",'TAB 1 Codificação CC Órgão'!A852)</f>
        <v>-</v>
      </c>
      <c r="D835">
        <f>+'TAB 1 Codificação CC Órgão'!I852</f>
        <v>0</v>
      </c>
      <c r="E835" t="str">
        <f>+'TAB 1 Codificação CC Órgão'!K852</f>
        <v>-</v>
      </c>
      <c r="H835">
        <f>+'TAB 1 Codificação CC Órgão'!M853</f>
        <v>0</v>
      </c>
      <c r="I835">
        <f>+'TAB 1 Codificação CC Órgão'!L852</f>
        <v>0</v>
      </c>
      <c r="J835">
        <f>+'TAB 1 Codificação CC Órgão'!N852</f>
        <v>0</v>
      </c>
      <c r="K835">
        <f>+'TAB 1 Codificação CC Órgão'!O852</f>
        <v>0</v>
      </c>
      <c r="L835">
        <f>+'TAB 1 Codificação CC Órgão'!P852</f>
        <v>0</v>
      </c>
      <c r="M835">
        <f>+'TAB 1 Codificação CC Órgão'!Q852</f>
        <v>0</v>
      </c>
      <c r="P835" s="129" t="str">
        <f>+'TAB 1 Codificação CC Órgão'!J852</f>
        <v>A</v>
      </c>
      <c r="Q835">
        <f t="shared" ref="Q835:Q898" si="26">IF(P835="S",1,0)</f>
        <v>0</v>
      </c>
    </row>
    <row r="836" spans="1:17">
      <c r="A836" t="str">
        <f t="shared" ref="A836:A899" si="27">IF(C836="-","-",$A$2)</f>
        <v>-</v>
      </c>
      <c r="C836" t="str">
        <f>IF('TAB 1 Codificação CC Órgão'!A853='TAB 1 Codificação CC Órgão'!$A$20,"-",'TAB 1 Codificação CC Órgão'!A853)</f>
        <v>-</v>
      </c>
      <c r="D836">
        <f>+'TAB 1 Codificação CC Órgão'!I853</f>
        <v>0</v>
      </c>
      <c r="E836" t="str">
        <f>+'TAB 1 Codificação CC Órgão'!K853</f>
        <v>-</v>
      </c>
      <c r="H836">
        <f>+'TAB 1 Codificação CC Órgão'!M854</f>
        <v>0</v>
      </c>
      <c r="I836">
        <f>+'TAB 1 Codificação CC Órgão'!L853</f>
        <v>0</v>
      </c>
      <c r="J836">
        <f>+'TAB 1 Codificação CC Órgão'!N853</f>
        <v>0</v>
      </c>
      <c r="K836">
        <f>+'TAB 1 Codificação CC Órgão'!O853</f>
        <v>0</v>
      </c>
      <c r="L836">
        <f>+'TAB 1 Codificação CC Órgão'!P853</f>
        <v>0</v>
      </c>
      <c r="M836">
        <f>+'TAB 1 Codificação CC Órgão'!Q853</f>
        <v>0</v>
      </c>
      <c r="P836" s="129" t="str">
        <f>+'TAB 1 Codificação CC Órgão'!J853</f>
        <v>A</v>
      </c>
      <c r="Q836">
        <f t="shared" si="26"/>
        <v>0</v>
      </c>
    </row>
    <row r="837" spans="1:17">
      <c r="A837" t="str">
        <f t="shared" si="27"/>
        <v>-</v>
      </c>
      <c r="C837" t="str">
        <f>IF('TAB 1 Codificação CC Órgão'!A854='TAB 1 Codificação CC Órgão'!$A$20,"-",'TAB 1 Codificação CC Órgão'!A854)</f>
        <v>-</v>
      </c>
      <c r="D837">
        <f>+'TAB 1 Codificação CC Órgão'!I854</f>
        <v>0</v>
      </c>
      <c r="E837" t="str">
        <f>+'TAB 1 Codificação CC Órgão'!K854</f>
        <v>-</v>
      </c>
      <c r="H837">
        <f>+'TAB 1 Codificação CC Órgão'!M855</f>
        <v>0</v>
      </c>
      <c r="I837">
        <f>+'TAB 1 Codificação CC Órgão'!L854</f>
        <v>0</v>
      </c>
      <c r="J837">
        <f>+'TAB 1 Codificação CC Órgão'!N854</f>
        <v>0</v>
      </c>
      <c r="K837">
        <f>+'TAB 1 Codificação CC Órgão'!O854</f>
        <v>0</v>
      </c>
      <c r="L837">
        <f>+'TAB 1 Codificação CC Órgão'!P854</f>
        <v>0</v>
      </c>
      <c r="M837">
        <f>+'TAB 1 Codificação CC Órgão'!Q854</f>
        <v>0</v>
      </c>
      <c r="P837" s="129" t="str">
        <f>+'TAB 1 Codificação CC Órgão'!J854</f>
        <v>A</v>
      </c>
      <c r="Q837">
        <f t="shared" si="26"/>
        <v>0</v>
      </c>
    </row>
    <row r="838" spans="1:17">
      <c r="A838" t="str">
        <f t="shared" si="27"/>
        <v>-</v>
      </c>
      <c r="C838" t="str">
        <f>IF('TAB 1 Codificação CC Órgão'!A855='TAB 1 Codificação CC Órgão'!$A$20,"-",'TAB 1 Codificação CC Órgão'!A855)</f>
        <v>-</v>
      </c>
      <c r="D838">
        <f>+'TAB 1 Codificação CC Órgão'!I855</f>
        <v>0</v>
      </c>
      <c r="E838" t="str">
        <f>+'TAB 1 Codificação CC Órgão'!K855</f>
        <v>-</v>
      </c>
      <c r="H838">
        <f>+'TAB 1 Codificação CC Órgão'!M856</f>
        <v>0</v>
      </c>
      <c r="I838">
        <f>+'TAB 1 Codificação CC Órgão'!L855</f>
        <v>0</v>
      </c>
      <c r="J838">
        <f>+'TAB 1 Codificação CC Órgão'!N855</f>
        <v>0</v>
      </c>
      <c r="K838">
        <f>+'TAB 1 Codificação CC Órgão'!O855</f>
        <v>0</v>
      </c>
      <c r="L838">
        <f>+'TAB 1 Codificação CC Órgão'!P855</f>
        <v>0</v>
      </c>
      <c r="M838">
        <f>+'TAB 1 Codificação CC Órgão'!Q855</f>
        <v>0</v>
      </c>
      <c r="P838" s="129" t="str">
        <f>+'TAB 1 Codificação CC Órgão'!J855</f>
        <v>A</v>
      </c>
      <c r="Q838">
        <f t="shared" si="26"/>
        <v>0</v>
      </c>
    </row>
    <row r="839" spans="1:17">
      <c r="A839" t="str">
        <f t="shared" si="27"/>
        <v>-</v>
      </c>
      <c r="C839" t="str">
        <f>IF('TAB 1 Codificação CC Órgão'!A856='TAB 1 Codificação CC Órgão'!$A$20,"-",'TAB 1 Codificação CC Órgão'!A856)</f>
        <v>-</v>
      </c>
      <c r="D839">
        <f>+'TAB 1 Codificação CC Órgão'!I856</f>
        <v>0</v>
      </c>
      <c r="E839" t="str">
        <f>+'TAB 1 Codificação CC Órgão'!K856</f>
        <v>-</v>
      </c>
      <c r="H839">
        <f>+'TAB 1 Codificação CC Órgão'!M857</f>
        <v>0</v>
      </c>
      <c r="I839">
        <f>+'TAB 1 Codificação CC Órgão'!L856</f>
        <v>0</v>
      </c>
      <c r="J839">
        <f>+'TAB 1 Codificação CC Órgão'!N856</f>
        <v>0</v>
      </c>
      <c r="K839">
        <f>+'TAB 1 Codificação CC Órgão'!O856</f>
        <v>0</v>
      </c>
      <c r="L839">
        <f>+'TAB 1 Codificação CC Órgão'!P856</f>
        <v>0</v>
      </c>
      <c r="M839">
        <f>+'TAB 1 Codificação CC Órgão'!Q856</f>
        <v>0</v>
      </c>
      <c r="P839" s="129" t="str">
        <f>+'TAB 1 Codificação CC Órgão'!J856</f>
        <v>A</v>
      </c>
      <c r="Q839">
        <f t="shared" si="26"/>
        <v>0</v>
      </c>
    </row>
    <row r="840" spans="1:17">
      <c r="A840" t="str">
        <f t="shared" si="27"/>
        <v>-</v>
      </c>
      <c r="C840" t="str">
        <f>IF('TAB 1 Codificação CC Órgão'!A857='TAB 1 Codificação CC Órgão'!$A$20,"-",'TAB 1 Codificação CC Órgão'!A857)</f>
        <v>-</v>
      </c>
      <c r="D840">
        <f>+'TAB 1 Codificação CC Órgão'!I857</f>
        <v>0</v>
      </c>
      <c r="E840" t="str">
        <f>+'TAB 1 Codificação CC Órgão'!K857</f>
        <v>-</v>
      </c>
      <c r="H840">
        <f>+'TAB 1 Codificação CC Órgão'!M858</f>
        <v>0</v>
      </c>
      <c r="I840">
        <f>+'TAB 1 Codificação CC Órgão'!L857</f>
        <v>0</v>
      </c>
      <c r="J840">
        <f>+'TAB 1 Codificação CC Órgão'!N857</f>
        <v>0</v>
      </c>
      <c r="K840">
        <f>+'TAB 1 Codificação CC Órgão'!O857</f>
        <v>0</v>
      </c>
      <c r="L840">
        <f>+'TAB 1 Codificação CC Órgão'!P857</f>
        <v>0</v>
      </c>
      <c r="M840">
        <f>+'TAB 1 Codificação CC Órgão'!Q857</f>
        <v>0</v>
      </c>
      <c r="P840" s="129" t="str">
        <f>+'TAB 1 Codificação CC Órgão'!J857</f>
        <v>A</v>
      </c>
      <c r="Q840">
        <f t="shared" si="26"/>
        <v>0</v>
      </c>
    </row>
    <row r="841" spans="1:17">
      <c r="A841" t="str">
        <f t="shared" si="27"/>
        <v>-</v>
      </c>
      <c r="C841" t="str">
        <f>IF('TAB 1 Codificação CC Órgão'!A858='TAB 1 Codificação CC Órgão'!$A$20,"-",'TAB 1 Codificação CC Órgão'!A858)</f>
        <v>-</v>
      </c>
      <c r="D841">
        <f>+'TAB 1 Codificação CC Órgão'!I858</f>
        <v>0</v>
      </c>
      <c r="E841" t="str">
        <f>+'TAB 1 Codificação CC Órgão'!K858</f>
        <v>-</v>
      </c>
      <c r="H841">
        <f>+'TAB 1 Codificação CC Órgão'!M859</f>
        <v>0</v>
      </c>
      <c r="I841">
        <f>+'TAB 1 Codificação CC Órgão'!L858</f>
        <v>0</v>
      </c>
      <c r="J841">
        <f>+'TAB 1 Codificação CC Órgão'!N858</f>
        <v>0</v>
      </c>
      <c r="K841">
        <f>+'TAB 1 Codificação CC Órgão'!O858</f>
        <v>0</v>
      </c>
      <c r="L841">
        <f>+'TAB 1 Codificação CC Órgão'!P858</f>
        <v>0</v>
      </c>
      <c r="M841">
        <f>+'TAB 1 Codificação CC Órgão'!Q858</f>
        <v>0</v>
      </c>
      <c r="P841" s="129" t="str">
        <f>+'TAB 1 Codificação CC Órgão'!J858</f>
        <v>A</v>
      </c>
      <c r="Q841">
        <f t="shared" si="26"/>
        <v>0</v>
      </c>
    </row>
    <row r="842" spans="1:17">
      <c r="A842" t="str">
        <f t="shared" si="27"/>
        <v>-</v>
      </c>
      <c r="C842" t="str">
        <f>IF('TAB 1 Codificação CC Órgão'!A859='TAB 1 Codificação CC Órgão'!$A$20,"-",'TAB 1 Codificação CC Órgão'!A859)</f>
        <v>-</v>
      </c>
      <c r="D842">
        <f>+'TAB 1 Codificação CC Órgão'!I859</f>
        <v>0</v>
      </c>
      <c r="E842" t="str">
        <f>+'TAB 1 Codificação CC Órgão'!K859</f>
        <v>-</v>
      </c>
      <c r="H842">
        <f>+'TAB 1 Codificação CC Órgão'!M860</f>
        <v>0</v>
      </c>
      <c r="I842">
        <f>+'TAB 1 Codificação CC Órgão'!L859</f>
        <v>0</v>
      </c>
      <c r="J842">
        <f>+'TAB 1 Codificação CC Órgão'!N859</f>
        <v>0</v>
      </c>
      <c r="K842">
        <f>+'TAB 1 Codificação CC Órgão'!O859</f>
        <v>0</v>
      </c>
      <c r="L842">
        <f>+'TAB 1 Codificação CC Órgão'!P859</f>
        <v>0</v>
      </c>
      <c r="M842">
        <f>+'TAB 1 Codificação CC Órgão'!Q859</f>
        <v>0</v>
      </c>
      <c r="P842" s="129" t="str">
        <f>+'TAB 1 Codificação CC Órgão'!J859</f>
        <v>A</v>
      </c>
      <c r="Q842">
        <f t="shared" si="26"/>
        <v>0</v>
      </c>
    </row>
    <row r="843" spans="1:17">
      <c r="A843" t="str">
        <f t="shared" si="27"/>
        <v>-</v>
      </c>
      <c r="C843" t="str">
        <f>IF('TAB 1 Codificação CC Órgão'!A860='TAB 1 Codificação CC Órgão'!$A$20,"-",'TAB 1 Codificação CC Órgão'!A860)</f>
        <v>-</v>
      </c>
      <c r="D843">
        <f>+'TAB 1 Codificação CC Órgão'!I860</f>
        <v>0</v>
      </c>
      <c r="E843" t="str">
        <f>+'TAB 1 Codificação CC Órgão'!K860</f>
        <v>-</v>
      </c>
      <c r="H843">
        <f>+'TAB 1 Codificação CC Órgão'!M861</f>
        <v>0</v>
      </c>
      <c r="I843">
        <f>+'TAB 1 Codificação CC Órgão'!L860</f>
        <v>0</v>
      </c>
      <c r="J843">
        <f>+'TAB 1 Codificação CC Órgão'!N860</f>
        <v>0</v>
      </c>
      <c r="K843">
        <f>+'TAB 1 Codificação CC Órgão'!O860</f>
        <v>0</v>
      </c>
      <c r="L843">
        <f>+'TAB 1 Codificação CC Órgão'!P860</f>
        <v>0</v>
      </c>
      <c r="M843">
        <f>+'TAB 1 Codificação CC Órgão'!Q860</f>
        <v>0</v>
      </c>
      <c r="P843" s="129" t="str">
        <f>+'TAB 1 Codificação CC Órgão'!J860</f>
        <v>A</v>
      </c>
      <c r="Q843">
        <f t="shared" si="26"/>
        <v>0</v>
      </c>
    </row>
    <row r="844" spans="1:17">
      <c r="A844" t="str">
        <f t="shared" si="27"/>
        <v>-</v>
      </c>
      <c r="C844" t="str">
        <f>IF('TAB 1 Codificação CC Órgão'!A861='TAB 1 Codificação CC Órgão'!$A$20,"-",'TAB 1 Codificação CC Órgão'!A861)</f>
        <v>-</v>
      </c>
      <c r="D844">
        <f>+'TAB 1 Codificação CC Órgão'!I861</f>
        <v>0</v>
      </c>
      <c r="E844" t="str">
        <f>+'TAB 1 Codificação CC Órgão'!K861</f>
        <v>-</v>
      </c>
      <c r="H844">
        <f>+'TAB 1 Codificação CC Órgão'!M862</f>
        <v>0</v>
      </c>
      <c r="I844">
        <f>+'TAB 1 Codificação CC Órgão'!L861</f>
        <v>0</v>
      </c>
      <c r="J844">
        <f>+'TAB 1 Codificação CC Órgão'!N861</f>
        <v>0</v>
      </c>
      <c r="K844">
        <f>+'TAB 1 Codificação CC Órgão'!O861</f>
        <v>0</v>
      </c>
      <c r="L844">
        <f>+'TAB 1 Codificação CC Órgão'!P861</f>
        <v>0</v>
      </c>
      <c r="M844">
        <f>+'TAB 1 Codificação CC Órgão'!Q861</f>
        <v>0</v>
      </c>
      <c r="P844" s="129" t="str">
        <f>+'TAB 1 Codificação CC Órgão'!J861</f>
        <v>A</v>
      </c>
      <c r="Q844">
        <f t="shared" si="26"/>
        <v>0</v>
      </c>
    </row>
    <row r="845" spans="1:17">
      <c r="A845" t="str">
        <f t="shared" si="27"/>
        <v>-</v>
      </c>
      <c r="C845" t="str">
        <f>IF('TAB 1 Codificação CC Órgão'!A862='TAB 1 Codificação CC Órgão'!$A$20,"-",'TAB 1 Codificação CC Órgão'!A862)</f>
        <v>-</v>
      </c>
      <c r="D845">
        <f>+'TAB 1 Codificação CC Órgão'!I862</f>
        <v>0</v>
      </c>
      <c r="E845" t="str">
        <f>+'TAB 1 Codificação CC Órgão'!K862</f>
        <v>-</v>
      </c>
      <c r="H845">
        <f>+'TAB 1 Codificação CC Órgão'!M863</f>
        <v>0</v>
      </c>
      <c r="I845">
        <f>+'TAB 1 Codificação CC Órgão'!L862</f>
        <v>0</v>
      </c>
      <c r="J845">
        <f>+'TAB 1 Codificação CC Órgão'!N862</f>
        <v>0</v>
      </c>
      <c r="K845">
        <f>+'TAB 1 Codificação CC Órgão'!O862</f>
        <v>0</v>
      </c>
      <c r="L845">
        <f>+'TAB 1 Codificação CC Órgão'!P862</f>
        <v>0</v>
      </c>
      <c r="M845">
        <f>+'TAB 1 Codificação CC Órgão'!Q862</f>
        <v>0</v>
      </c>
      <c r="P845" s="129" t="str">
        <f>+'TAB 1 Codificação CC Órgão'!J862</f>
        <v>A</v>
      </c>
      <c r="Q845">
        <f t="shared" si="26"/>
        <v>0</v>
      </c>
    </row>
    <row r="846" spans="1:17">
      <c r="A846" t="str">
        <f t="shared" si="27"/>
        <v>-</v>
      </c>
      <c r="C846" t="str">
        <f>IF('TAB 1 Codificação CC Órgão'!A863='TAB 1 Codificação CC Órgão'!$A$20,"-",'TAB 1 Codificação CC Órgão'!A863)</f>
        <v>-</v>
      </c>
      <c r="D846">
        <f>+'TAB 1 Codificação CC Órgão'!I863</f>
        <v>0</v>
      </c>
      <c r="E846" t="str">
        <f>+'TAB 1 Codificação CC Órgão'!K863</f>
        <v>-</v>
      </c>
      <c r="H846">
        <f>+'TAB 1 Codificação CC Órgão'!M864</f>
        <v>0</v>
      </c>
      <c r="I846">
        <f>+'TAB 1 Codificação CC Órgão'!L863</f>
        <v>0</v>
      </c>
      <c r="J846">
        <f>+'TAB 1 Codificação CC Órgão'!N863</f>
        <v>0</v>
      </c>
      <c r="K846">
        <f>+'TAB 1 Codificação CC Órgão'!O863</f>
        <v>0</v>
      </c>
      <c r="L846">
        <f>+'TAB 1 Codificação CC Órgão'!P863</f>
        <v>0</v>
      </c>
      <c r="M846">
        <f>+'TAB 1 Codificação CC Órgão'!Q863</f>
        <v>0</v>
      </c>
      <c r="P846" s="129" t="str">
        <f>+'TAB 1 Codificação CC Órgão'!J863</f>
        <v>A</v>
      </c>
      <c r="Q846">
        <f t="shared" si="26"/>
        <v>0</v>
      </c>
    </row>
    <row r="847" spans="1:17">
      <c r="A847" t="str">
        <f t="shared" si="27"/>
        <v>-</v>
      </c>
      <c r="C847" t="str">
        <f>IF('TAB 1 Codificação CC Órgão'!A864='TAB 1 Codificação CC Órgão'!$A$20,"-",'TAB 1 Codificação CC Órgão'!A864)</f>
        <v>-</v>
      </c>
      <c r="D847">
        <f>+'TAB 1 Codificação CC Órgão'!I864</f>
        <v>0</v>
      </c>
      <c r="E847" t="str">
        <f>+'TAB 1 Codificação CC Órgão'!K864</f>
        <v>-</v>
      </c>
      <c r="H847">
        <f>+'TAB 1 Codificação CC Órgão'!M865</f>
        <v>0</v>
      </c>
      <c r="I847">
        <f>+'TAB 1 Codificação CC Órgão'!L864</f>
        <v>0</v>
      </c>
      <c r="J847">
        <f>+'TAB 1 Codificação CC Órgão'!N864</f>
        <v>0</v>
      </c>
      <c r="K847">
        <f>+'TAB 1 Codificação CC Órgão'!O864</f>
        <v>0</v>
      </c>
      <c r="L847">
        <f>+'TAB 1 Codificação CC Órgão'!P864</f>
        <v>0</v>
      </c>
      <c r="M847">
        <f>+'TAB 1 Codificação CC Órgão'!Q864</f>
        <v>0</v>
      </c>
      <c r="P847" s="129" t="str">
        <f>+'TAB 1 Codificação CC Órgão'!J864</f>
        <v>A</v>
      </c>
      <c r="Q847">
        <f t="shared" si="26"/>
        <v>0</v>
      </c>
    </row>
    <row r="848" spans="1:17">
      <c r="A848" t="str">
        <f t="shared" si="27"/>
        <v>-</v>
      </c>
      <c r="C848" t="str">
        <f>IF('TAB 1 Codificação CC Órgão'!A865='TAB 1 Codificação CC Órgão'!$A$20,"-",'TAB 1 Codificação CC Órgão'!A865)</f>
        <v>-</v>
      </c>
      <c r="D848">
        <f>+'TAB 1 Codificação CC Órgão'!I865</f>
        <v>0</v>
      </c>
      <c r="E848" t="str">
        <f>+'TAB 1 Codificação CC Órgão'!K865</f>
        <v>-</v>
      </c>
      <c r="H848">
        <f>+'TAB 1 Codificação CC Órgão'!M866</f>
        <v>0</v>
      </c>
      <c r="I848">
        <f>+'TAB 1 Codificação CC Órgão'!L865</f>
        <v>0</v>
      </c>
      <c r="J848">
        <f>+'TAB 1 Codificação CC Órgão'!N865</f>
        <v>0</v>
      </c>
      <c r="K848">
        <f>+'TAB 1 Codificação CC Órgão'!O865</f>
        <v>0</v>
      </c>
      <c r="L848">
        <f>+'TAB 1 Codificação CC Órgão'!P865</f>
        <v>0</v>
      </c>
      <c r="M848">
        <f>+'TAB 1 Codificação CC Órgão'!Q865</f>
        <v>0</v>
      </c>
      <c r="P848" s="129" t="str">
        <f>+'TAB 1 Codificação CC Órgão'!J865</f>
        <v>A</v>
      </c>
      <c r="Q848">
        <f t="shared" si="26"/>
        <v>0</v>
      </c>
    </row>
    <row r="849" spans="1:17">
      <c r="A849" t="str">
        <f t="shared" si="27"/>
        <v>-</v>
      </c>
      <c r="C849" t="str">
        <f>IF('TAB 1 Codificação CC Órgão'!A866='TAB 1 Codificação CC Órgão'!$A$20,"-",'TAB 1 Codificação CC Órgão'!A866)</f>
        <v>-</v>
      </c>
      <c r="D849">
        <f>+'TAB 1 Codificação CC Órgão'!I866</f>
        <v>0</v>
      </c>
      <c r="E849" t="str">
        <f>+'TAB 1 Codificação CC Órgão'!K866</f>
        <v>-</v>
      </c>
      <c r="H849">
        <f>+'TAB 1 Codificação CC Órgão'!M867</f>
        <v>0</v>
      </c>
      <c r="I849">
        <f>+'TAB 1 Codificação CC Órgão'!L866</f>
        <v>0</v>
      </c>
      <c r="J849">
        <f>+'TAB 1 Codificação CC Órgão'!N866</f>
        <v>0</v>
      </c>
      <c r="K849">
        <f>+'TAB 1 Codificação CC Órgão'!O866</f>
        <v>0</v>
      </c>
      <c r="L849">
        <f>+'TAB 1 Codificação CC Órgão'!P866</f>
        <v>0</v>
      </c>
      <c r="M849">
        <f>+'TAB 1 Codificação CC Órgão'!Q866</f>
        <v>0</v>
      </c>
      <c r="P849" s="129" t="str">
        <f>+'TAB 1 Codificação CC Órgão'!J866</f>
        <v>A</v>
      </c>
      <c r="Q849">
        <f t="shared" si="26"/>
        <v>0</v>
      </c>
    </row>
    <row r="850" spans="1:17">
      <c r="A850" t="str">
        <f t="shared" si="27"/>
        <v>-</v>
      </c>
      <c r="C850" t="str">
        <f>IF('TAB 1 Codificação CC Órgão'!A867='TAB 1 Codificação CC Órgão'!$A$20,"-",'TAB 1 Codificação CC Órgão'!A867)</f>
        <v>-</v>
      </c>
      <c r="D850">
        <f>+'TAB 1 Codificação CC Órgão'!I867</f>
        <v>0</v>
      </c>
      <c r="E850" t="str">
        <f>+'TAB 1 Codificação CC Órgão'!K867</f>
        <v>-</v>
      </c>
      <c r="H850">
        <f>+'TAB 1 Codificação CC Órgão'!M868</f>
        <v>0</v>
      </c>
      <c r="I850">
        <f>+'TAB 1 Codificação CC Órgão'!L867</f>
        <v>0</v>
      </c>
      <c r="J850">
        <f>+'TAB 1 Codificação CC Órgão'!N867</f>
        <v>0</v>
      </c>
      <c r="K850">
        <f>+'TAB 1 Codificação CC Órgão'!O867</f>
        <v>0</v>
      </c>
      <c r="L850">
        <f>+'TAB 1 Codificação CC Órgão'!P867</f>
        <v>0</v>
      </c>
      <c r="M850">
        <f>+'TAB 1 Codificação CC Órgão'!Q867</f>
        <v>0</v>
      </c>
      <c r="P850" s="129" t="str">
        <f>+'TAB 1 Codificação CC Órgão'!J867</f>
        <v>A</v>
      </c>
      <c r="Q850">
        <f t="shared" si="26"/>
        <v>0</v>
      </c>
    </row>
    <row r="851" spans="1:17">
      <c r="A851" t="str">
        <f t="shared" si="27"/>
        <v>-</v>
      </c>
      <c r="C851" t="str">
        <f>IF('TAB 1 Codificação CC Órgão'!A868='TAB 1 Codificação CC Órgão'!$A$20,"-",'TAB 1 Codificação CC Órgão'!A868)</f>
        <v>-</v>
      </c>
      <c r="D851">
        <f>+'TAB 1 Codificação CC Órgão'!I868</f>
        <v>0</v>
      </c>
      <c r="E851" t="str">
        <f>+'TAB 1 Codificação CC Órgão'!K868</f>
        <v>-</v>
      </c>
      <c r="H851">
        <f>+'TAB 1 Codificação CC Órgão'!M869</f>
        <v>0</v>
      </c>
      <c r="I851">
        <f>+'TAB 1 Codificação CC Órgão'!L868</f>
        <v>0</v>
      </c>
      <c r="J851">
        <f>+'TAB 1 Codificação CC Órgão'!N868</f>
        <v>0</v>
      </c>
      <c r="K851">
        <f>+'TAB 1 Codificação CC Órgão'!O868</f>
        <v>0</v>
      </c>
      <c r="L851">
        <f>+'TAB 1 Codificação CC Órgão'!P868</f>
        <v>0</v>
      </c>
      <c r="M851">
        <f>+'TAB 1 Codificação CC Órgão'!Q868</f>
        <v>0</v>
      </c>
      <c r="P851" s="129" t="str">
        <f>+'TAB 1 Codificação CC Órgão'!J868</f>
        <v>A</v>
      </c>
      <c r="Q851">
        <f t="shared" si="26"/>
        <v>0</v>
      </c>
    </row>
    <row r="852" spans="1:17">
      <c r="A852" t="str">
        <f t="shared" si="27"/>
        <v>-</v>
      </c>
      <c r="C852" t="str">
        <f>IF('TAB 1 Codificação CC Órgão'!A869='TAB 1 Codificação CC Órgão'!$A$20,"-",'TAB 1 Codificação CC Órgão'!A869)</f>
        <v>-</v>
      </c>
      <c r="D852">
        <f>+'TAB 1 Codificação CC Órgão'!I869</f>
        <v>0</v>
      </c>
      <c r="E852" t="str">
        <f>+'TAB 1 Codificação CC Órgão'!K869</f>
        <v>-</v>
      </c>
      <c r="H852">
        <f>+'TAB 1 Codificação CC Órgão'!M870</f>
        <v>0</v>
      </c>
      <c r="I852">
        <f>+'TAB 1 Codificação CC Órgão'!L869</f>
        <v>0</v>
      </c>
      <c r="J852">
        <f>+'TAB 1 Codificação CC Órgão'!N869</f>
        <v>0</v>
      </c>
      <c r="K852">
        <f>+'TAB 1 Codificação CC Órgão'!O869</f>
        <v>0</v>
      </c>
      <c r="L852">
        <f>+'TAB 1 Codificação CC Órgão'!P869</f>
        <v>0</v>
      </c>
      <c r="M852">
        <f>+'TAB 1 Codificação CC Órgão'!Q869</f>
        <v>0</v>
      </c>
      <c r="P852" s="129" t="str">
        <f>+'TAB 1 Codificação CC Órgão'!J869</f>
        <v>A</v>
      </c>
      <c r="Q852">
        <f t="shared" si="26"/>
        <v>0</v>
      </c>
    </row>
    <row r="853" spans="1:17">
      <c r="A853" t="str">
        <f t="shared" si="27"/>
        <v>-</v>
      </c>
      <c r="C853" t="str">
        <f>IF('TAB 1 Codificação CC Órgão'!A870='TAB 1 Codificação CC Órgão'!$A$20,"-",'TAB 1 Codificação CC Órgão'!A870)</f>
        <v>-</v>
      </c>
      <c r="D853">
        <f>+'TAB 1 Codificação CC Órgão'!I870</f>
        <v>0</v>
      </c>
      <c r="E853" t="str">
        <f>+'TAB 1 Codificação CC Órgão'!K870</f>
        <v>-</v>
      </c>
      <c r="H853">
        <f>+'TAB 1 Codificação CC Órgão'!M871</f>
        <v>0</v>
      </c>
      <c r="I853">
        <f>+'TAB 1 Codificação CC Órgão'!L870</f>
        <v>0</v>
      </c>
      <c r="J853">
        <f>+'TAB 1 Codificação CC Órgão'!N870</f>
        <v>0</v>
      </c>
      <c r="K853">
        <f>+'TAB 1 Codificação CC Órgão'!O870</f>
        <v>0</v>
      </c>
      <c r="L853">
        <f>+'TAB 1 Codificação CC Órgão'!P870</f>
        <v>0</v>
      </c>
      <c r="M853">
        <f>+'TAB 1 Codificação CC Órgão'!Q870</f>
        <v>0</v>
      </c>
      <c r="P853" s="129" t="str">
        <f>+'TAB 1 Codificação CC Órgão'!J870</f>
        <v>A</v>
      </c>
      <c r="Q853">
        <f t="shared" si="26"/>
        <v>0</v>
      </c>
    </row>
    <row r="854" spans="1:17">
      <c r="A854" t="str">
        <f t="shared" si="27"/>
        <v>-</v>
      </c>
      <c r="C854" t="str">
        <f>IF('TAB 1 Codificação CC Órgão'!A871='TAB 1 Codificação CC Órgão'!$A$20,"-",'TAB 1 Codificação CC Órgão'!A871)</f>
        <v>-</v>
      </c>
      <c r="D854">
        <f>+'TAB 1 Codificação CC Órgão'!I871</f>
        <v>0</v>
      </c>
      <c r="E854" t="str">
        <f>+'TAB 1 Codificação CC Órgão'!K871</f>
        <v>-</v>
      </c>
      <c r="H854">
        <f>+'TAB 1 Codificação CC Órgão'!M872</f>
        <v>0</v>
      </c>
      <c r="I854">
        <f>+'TAB 1 Codificação CC Órgão'!L871</f>
        <v>0</v>
      </c>
      <c r="J854">
        <f>+'TAB 1 Codificação CC Órgão'!N871</f>
        <v>0</v>
      </c>
      <c r="K854">
        <f>+'TAB 1 Codificação CC Órgão'!O871</f>
        <v>0</v>
      </c>
      <c r="L854">
        <f>+'TAB 1 Codificação CC Órgão'!P871</f>
        <v>0</v>
      </c>
      <c r="M854">
        <f>+'TAB 1 Codificação CC Órgão'!Q871</f>
        <v>0</v>
      </c>
      <c r="P854" s="129" t="str">
        <f>+'TAB 1 Codificação CC Órgão'!J871</f>
        <v>A</v>
      </c>
      <c r="Q854">
        <f t="shared" si="26"/>
        <v>0</v>
      </c>
    </row>
    <row r="855" spans="1:17">
      <c r="A855" t="str">
        <f t="shared" si="27"/>
        <v>-</v>
      </c>
      <c r="C855" t="str">
        <f>IF('TAB 1 Codificação CC Órgão'!A872='TAB 1 Codificação CC Órgão'!$A$20,"-",'TAB 1 Codificação CC Órgão'!A872)</f>
        <v>-</v>
      </c>
      <c r="D855">
        <f>+'TAB 1 Codificação CC Órgão'!I872</f>
        <v>0</v>
      </c>
      <c r="E855" t="str">
        <f>+'TAB 1 Codificação CC Órgão'!K872</f>
        <v>-</v>
      </c>
      <c r="H855">
        <f>+'TAB 1 Codificação CC Órgão'!M873</f>
        <v>0</v>
      </c>
      <c r="I855">
        <f>+'TAB 1 Codificação CC Órgão'!L872</f>
        <v>0</v>
      </c>
      <c r="J855">
        <f>+'TAB 1 Codificação CC Órgão'!N872</f>
        <v>0</v>
      </c>
      <c r="K855">
        <f>+'TAB 1 Codificação CC Órgão'!O872</f>
        <v>0</v>
      </c>
      <c r="L855">
        <f>+'TAB 1 Codificação CC Órgão'!P872</f>
        <v>0</v>
      </c>
      <c r="M855">
        <f>+'TAB 1 Codificação CC Órgão'!Q872</f>
        <v>0</v>
      </c>
      <c r="P855" s="129" t="str">
        <f>+'TAB 1 Codificação CC Órgão'!J872</f>
        <v>A</v>
      </c>
      <c r="Q855">
        <f t="shared" si="26"/>
        <v>0</v>
      </c>
    </row>
    <row r="856" spans="1:17">
      <c r="A856" t="str">
        <f t="shared" si="27"/>
        <v>-</v>
      </c>
      <c r="C856" t="str">
        <f>IF('TAB 1 Codificação CC Órgão'!A873='TAB 1 Codificação CC Órgão'!$A$20,"-",'TAB 1 Codificação CC Órgão'!A873)</f>
        <v>-</v>
      </c>
      <c r="D856">
        <f>+'TAB 1 Codificação CC Órgão'!I873</f>
        <v>0</v>
      </c>
      <c r="E856" t="str">
        <f>+'TAB 1 Codificação CC Órgão'!K873</f>
        <v>-</v>
      </c>
      <c r="H856">
        <f>+'TAB 1 Codificação CC Órgão'!M874</f>
        <v>0</v>
      </c>
      <c r="I856">
        <f>+'TAB 1 Codificação CC Órgão'!L873</f>
        <v>0</v>
      </c>
      <c r="J856">
        <f>+'TAB 1 Codificação CC Órgão'!N873</f>
        <v>0</v>
      </c>
      <c r="K856">
        <f>+'TAB 1 Codificação CC Órgão'!O873</f>
        <v>0</v>
      </c>
      <c r="L856">
        <f>+'TAB 1 Codificação CC Órgão'!P873</f>
        <v>0</v>
      </c>
      <c r="M856">
        <f>+'TAB 1 Codificação CC Órgão'!Q873</f>
        <v>0</v>
      </c>
      <c r="P856" s="129" t="str">
        <f>+'TAB 1 Codificação CC Órgão'!J873</f>
        <v>A</v>
      </c>
      <c r="Q856">
        <f t="shared" si="26"/>
        <v>0</v>
      </c>
    </row>
    <row r="857" spans="1:17">
      <c r="A857" t="str">
        <f t="shared" si="27"/>
        <v>-</v>
      </c>
      <c r="C857" t="str">
        <f>IF('TAB 1 Codificação CC Órgão'!A874='TAB 1 Codificação CC Órgão'!$A$20,"-",'TAB 1 Codificação CC Órgão'!A874)</f>
        <v>-</v>
      </c>
      <c r="D857">
        <f>+'TAB 1 Codificação CC Órgão'!I874</f>
        <v>0</v>
      </c>
      <c r="E857" t="str">
        <f>+'TAB 1 Codificação CC Órgão'!K874</f>
        <v>-</v>
      </c>
      <c r="H857">
        <f>+'TAB 1 Codificação CC Órgão'!M875</f>
        <v>0</v>
      </c>
      <c r="I857">
        <f>+'TAB 1 Codificação CC Órgão'!L874</f>
        <v>0</v>
      </c>
      <c r="J857">
        <f>+'TAB 1 Codificação CC Órgão'!N874</f>
        <v>0</v>
      </c>
      <c r="K857">
        <f>+'TAB 1 Codificação CC Órgão'!O874</f>
        <v>0</v>
      </c>
      <c r="L857">
        <f>+'TAB 1 Codificação CC Órgão'!P874</f>
        <v>0</v>
      </c>
      <c r="M857">
        <f>+'TAB 1 Codificação CC Órgão'!Q874</f>
        <v>0</v>
      </c>
      <c r="P857" s="129" t="str">
        <f>+'TAB 1 Codificação CC Órgão'!J874</f>
        <v>A</v>
      </c>
      <c r="Q857">
        <f t="shared" si="26"/>
        <v>0</v>
      </c>
    </row>
    <row r="858" spans="1:17">
      <c r="A858" t="str">
        <f t="shared" si="27"/>
        <v>-</v>
      </c>
      <c r="C858" t="str">
        <f>IF('TAB 1 Codificação CC Órgão'!A875='TAB 1 Codificação CC Órgão'!$A$20,"-",'TAB 1 Codificação CC Órgão'!A875)</f>
        <v>-</v>
      </c>
      <c r="D858">
        <f>+'TAB 1 Codificação CC Órgão'!I875</f>
        <v>0</v>
      </c>
      <c r="E858" t="str">
        <f>+'TAB 1 Codificação CC Órgão'!K875</f>
        <v>-</v>
      </c>
      <c r="H858">
        <f>+'TAB 1 Codificação CC Órgão'!M876</f>
        <v>0</v>
      </c>
      <c r="I858">
        <f>+'TAB 1 Codificação CC Órgão'!L875</f>
        <v>0</v>
      </c>
      <c r="J858">
        <f>+'TAB 1 Codificação CC Órgão'!N875</f>
        <v>0</v>
      </c>
      <c r="K858">
        <f>+'TAB 1 Codificação CC Órgão'!O875</f>
        <v>0</v>
      </c>
      <c r="L858">
        <f>+'TAB 1 Codificação CC Órgão'!P875</f>
        <v>0</v>
      </c>
      <c r="M858">
        <f>+'TAB 1 Codificação CC Órgão'!Q875</f>
        <v>0</v>
      </c>
      <c r="P858" s="129" t="str">
        <f>+'TAB 1 Codificação CC Órgão'!J875</f>
        <v>A</v>
      </c>
      <c r="Q858">
        <f t="shared" si="26"/>
        <v>0</v>
      </c>
    </row>
    <row r="859" spans="1:17">
      <c r="A859" t="str">
        <f t="shared" si="27"/>
        <v>-</v>
      </c>
      <c r="C859" t="str">
        <f>IF('TAB 1 Codificação CC Órgão'!A876='TAB 1 Codificação CC Órgão'!$A$20,"-",'TAB 1 Codificação CC Órgão'!A876)</f>
        <v>-</v>
      </c>
      <c r="D859">
        <f>+'TAB 1 Codificação CC Órgão'!I876</f>
        <v>0</v>
      </c>
      <c r="E859" t="str">
        <f>+'TAB 1 Codificação CC Órgão'!K876</f>
        <v>-</v>
      </c>
      <c r="H859">
        <f>+'TAB 1 Codificação CC Órgão'!M877</f>
        <v>0</v>
      </c>
      <c r="I859">
        <f>+'TAB 1 Codificação CC Órgão'!L876</f>
        <v>0</v>
      </c>
      <c r="J859">
        <f>+'TAB 1 Codificação CC Órgão'!N876</f>
        <v>0</v>
      </c>
      <c r="K859">
        <f>+'TAB 1 Codificação CC Órgão'!O876</f>
        <v>0</v>
      </c>
      <c r="L859">
        <f>+'TAB 1 Codificação CC Órgão'!P876</f>
        <v>0</v>
      </c>
      <c r="M859">
        <f>+'TAB 1 Codificação CC Órgão'!Q876</f>
        <v>0</v>
      </c>
      <c r="P859" s="129" t="str">
        <f>+'TAB 1 Codificação CC Órgão'!J876</f>
        <v>A</v>
      </c>
      <c r="Q859">
        <f t="shared" si="26"/>
        <v>0</v>
      </c>
    </row>
    <row r="860" spans="1:17">
      <c r="A860" t="str">
        <f t="shared" si="27"/>
        <v>-</v>
      </c>
      <c r="C860" t="str">
        <f>IF('TAB 1 Codificação CC Órgão'!A877='TAB 1 Codificação CC Órgão'!$A$20,"-",'TAB 1 Codificação CC Órgão'!A877)</f>
        <v>-</v>
      </c>
      <c r="D860">
        <f>+'TAB 1 Codificação CC Órgão'!I877</f>
        <v>0</v>
      </c>
      <c r="E860" t="str">
        <f>+'TAB 1 Codificação CC Órgão'!K877</f>
        <v>-</v>
      </c>
      <c r="H860">
        <f>+'TAB 1 Codificação CC Órgão'!M878</f>
        <v>0</v>
      </c>
      <c r="I860">
        <f>+'TAB 1 Codificação CC Órgão'!L877</f>
        <v>0</v>
      </c>
      <c r="J860">
        <f>+'TAB 1 Codificação CC Órgão'!N877</f>
        <v>0</v>
      </c>
      <c r="K860">
        <f>+'TAB 1 Codificação CC Órgão'!O877</f>
        <v>0</v>
      </c>
      <c r="L860">
        <f>+'TAB 1 Codificação CC Órgão'!P877</f>
        <v>0</v>
      </c>
      <c r="M860">
        <f>+'TAB 1 Codificação CC Órgão'!Q877</f>
        <v>0</v>
      </c>
      <c r="P860" s="129" t="str">
        <f>+'TAB 1 Codificação CC Órgão'!J877</f>
        <v>A</v>
      </c>
      <c r="Q860">
        <f t="shared" si="26"/>
        <v>0</v>
      </c>
    </row>
    <row r="861" spans="1:17">
      <c r="A861" t="str">
        <f t="shared" si="27"/>
        <v>-</v>
      </c>
      <c r="C861" t="str">
        <f>IF('TAB 1 Codificação CC Órgão'!A878='TAB 1 Codificação CC Órgão'!$A$20,"-",'TAB 1 Codificação CC Órgão'!A878)</f>
        <v>-</v>
      </c>
      <c r="D861">
        <f>+'TAB 1 Codificação CC Órgão'!I878</f>
        <v>0</v>
      </c>
      <c r="E861" t="str">
        <f>+'TAB 1 Codificação CC Órgão'!K878</f>
        <v>-</v>
      </c>
      <c r="H861">
        <f>+'TAB 1 Codificação CC Órgão'!M879</f>
        <v>0</v>
      </c>
      <c r="I861">
        <f>+'TAB 1 Codificação CC Órgão'!L878</f>
        <v>0</v>
      </c>
      <c r="J861">
        <f>+'TAB 1 Codificação CC Órgão'!N878</f>
        <v>0</v>
      </c>
      <c r="K861">
        <f>+'TAB 1 Codificação CC Órgão'!O878</f>
        <v>0</v>
      </c>
      <c r="L861">
        <f>+'TAB 1 Codificação CC Órgão'!P878</f>
        <v>0</v>
      </c>
      <c r="M861">
        <f>+'TAB 1 Codificação CC Órgão'!Q878</f>
        <v>0</v>
      </c>
      <c r="P861" s="129" t="str">
        <f>+'TAB 1 Codificação CC Órgão'!J878</f>
        <v>A</v>
      </c>
      <c r="Q861">
        <f t="shared" si="26"/>
        <v>0</v>
      </c>
    </row>
    <row r="862" spans="1:17">
      <c r="A862" t="str">
        <f t="shared" si="27"/>
        <v>-</v>
      </c>
      <c r="C862" t="str">
        <f>IF('TAB 1 Codificação CC Órgão'!A879='TAB 1 Codificação CC Órgão'!$A$20,"-",'TAB 1 Codificação CC Órgão'!A879)</f>
        <v>-</v>
      </c>
      <c r="D862">
        <f>+'TAB 1 Codificação CC Órgão'!I879</f>
        <v>0</v>
      </c>
      <c r="E862" t="str">
        <f>+'TAB 1 Codificação CC Órgão'!K879</f>
        <v>-</v>
      </c>
      <c r="H862">
        <f>+'TAB 1 Codificação CC Órgão'!M880</f>
        <v>0</v>
      </c>
      <c r="I862">
        <f>+'TAB 1 Codificação CC Órgão'!L879</f>
        <v>0</v>
      </c>
      <c r="J862">
        <f>+'TAB 1 Codificação CC Órgão'!N879</f>
        <v>0</v>
      </c>
      <c r="K862">
        <f>+'TAB 1 Codificação CC Órgão'!O879</f>
        <v>0</v>
      </c>
      <c r="L862">
        <f>+'TAB 1 Codificação CC Órgão'!P879</f>
        <v>0</v>
      </c>
      <c r="M862">
        <f>+'TAB 1 Codificação CC Órgão'!Q879</f>
        <v>0</v>
      </c>
      <c r="P862" s="129" t="str">
        <f>+'TAB 1 Codificação CC Órgão'!J879</f>
        <v>A</v>
      </c>
      <c r="Q862">
        <f t="shared" si="26"/>
        <v>0</v>
      </c>
    </row>
    <row r="863" spans="1:17">
      <c r="A863" t="str">
        <f t="shared" si="27"/>
        <v>-</v>
      </c>
      <c r="C863" t="str">
        <f>IF('TAB 1 Codificação CC Órgão'!A880='TAB 1 Codificação CC Órgão'!$A$20,"-",'TAB 1 Codificação CC Órgão'!A880)</f>
        <v>-</v>
      </c>
      <c r="D863">
        <f>+'TAB 1 Codificação CC Órgão'!I880</f>
        <v>0</v>
      </c>
      <c r="E863" t="str">
        <f>+'TAB 1 Codificação CC Órgão'!K880</f>
        <v>-</v>
      </c>
      <c r="H863">
        <f>+'TAB 1 Codificação CC Órgão'!M881</f>
        <v>0</v>
      </c>
      <c r="I863">
        <f>+'TAB 1 Codificação CC Órgão'!L880</f>
        <v>0</v>
      </c>
      <c r="J863">
        <f>+'TAB 1 Codificação CC Órgão'!N880</f>
        <v>0</v>
      </c>
      <c r="K863">
        <f>+'TAB 1 Codificação CC Órgão'!O880</f>
        <v>0</v>
      </c>
      <c r="L863">
        <f>+'TAB 1 Codificação CC Órgão'!P880</f>
        <v>0</v>
      </c>
      <c r="M863">
        <f>+'TAB 1 Codificação CC Órgão'!Q880</f>
        <v>0</v>
      </c>
      <c r="P863" s="129" t="str">
        <f>+'TAB 1 Codificação CC Órgão'!J880</f>
        <v>A</v>
      </c>
      <c r="Q863">
        <f t="shared" si="26"/>
        <v>0</v>
      </c>
    </row>
    <row r="864" spans="1:17">
      <c r="A864" t="str">
        <f t="shared" si="27"/>
        <v>-</v>
      </c>
      <c r="C864" t="str">
        <f>IF('TAB 1 Codificação CC Órgão'!A881='TAB 1 Codificação CC Órgão'!$A$20,"-",'TAB 1 Codificação CC Órgão'!A881)</f>
        <v>-</v>
      </c>
      <c r="D864">
        <f>+'TAB 1 Codificação CC Órgão'!I881</f>
        <v>0</v>
      </c>
      <c r="E864" t="str">
        <f>+'TAB 1 Codificação CC Órgão'!K881</f>
        <v>-</v>
      </c>
      <c r="H864">
        <f>+'TAB 1 Codificação CC Órgão'!M882</f>
        <v>0</v>
      </c>
      <c r="I864">
        <f>+'TAB 1 Codificação CC Órgão'!L881</f>
        <v>0</v>
      </c>
      <c r="J864">
        <f>+'TAB 1 Codificação CC Órgão'!N881</f>
        <v>0</v>
      </c>
      <c r="K864">
        <f>+'TAB 1 Codificação CC Órgão'!O881</f>
        <v>0</v>
      </c>
      <c r="L864">
        <f>+'TAB 1 Codificação CC Órgão'!P881</f>
        <v>0</v>
      </c>
      <c r="M864">
        <f>+'TAB 1 Codificação CC Órgão'!Q881</f>
        <v>0</v>
      </c>
      <c r="P864" s="129" t="str">
        <f>+'TAB 1 Codificação CC Órgão'!J881</f>
        <v>A</v>
      </c>
      <c r="Q864">
        <f t="shared" si="26"/>
        <v>0</v>
      </c>
    </row>
    <row r="865" spans="1:17">
      <c r="A865" t="str">
        <f t="shared" si="27"/>
        <v>-</v>
      </c>
      <c r="C865" t="str">
        <f>IF('TAB 1 Codificação CC Órgão'!A882='TAB 1 Codificação CC Órgão'!$A$20,"-",'TAB 1 Codificação CC Órgão'!A882)</f>
        <v>-</v>
      </c>
      <c r="D865">
        <f>+'TAB 1 Codificação CC Órgão'!I882</f>
        <v>0</v>
      </c>
      <c r="E865" t="str">
        <f>+'TAB 1 Codificação CC Órgão'!K882</f>
        <v>-</v>
      </c>
      <c r="H865">
        <f>+'TAB 1 Codificação CC Órgão'!M883</f>
        <v>0</v>
      </c>
      <c r="I865">
        <f>+'TAB 1 Codificação CC Órgão'!L882</f>
        <v>0</v>
      </c>
      <c r="J865">
        <f>+'TAB 1 Codificação CC Órgão'!N882</f>
        <v>0</v>
      </c>
      <c r="K865">
        <f>+'TAB 1 Codificação CC Órgão'!O882</f>
        <v>0</v>
      </c>
      <c r="L865">
        <f>+'TAB 1 Codificação CC Órgão'!P882</f>
        <v>0</v>
      </c>
      <c r="M865">
        <f>+'TAB 1 Codificação CC Órgão'!Q882</f>
        <v>0</v>
      </c>
      <c r="P865" s="129" t="str">
        <f>+'TAB 1 Codificação CC Órgão'!J882</f>
        <v>A</v>
      </c>
      <c r="Q865">
        <f t="shared" si="26"/>
        <v>0</v>
      </c>
    </row>
    <row r="866" spans="1:17">
      <c r="A866" t="str">
        <f t="shared" si="27"/>
        <v>-</v>
      </c>
      <c r="C866" t="str">
        <f>IF('TAB 1 Codificação CC Órgão'!A883='TAB 1 Codificação CC Órgão'!$A$20,"-",'TAB 1 Codificação CC Órgão'!A883)</f>
        <v>-</v>
      </c>
      <c r="D866">
        <f>+'TAB 1 Codificação CC Órgão'!I883</f>
        <v>0</v>
      </c>
      <c r="E866" t="str">
        <f>+'TAB 1 Codificação CC Órgão'!K883</f>
        <v>-</v>
      </c>
      <c r="H866">
        <f>+'TAB 1 Codificação CC Órgão'!M884</f>
        <v>0</v>
      </c>
      <c r="I866">
        <f>+'TAB 1 Codificação CC Órgão'!L883</f>
        <v>0</v>
      </c>
      <c r="J866">
        <f>+'TAB 1 Codificação CC Órgão'!N883</f>
        <v>0</v>
      </c>
      <c r="K866">
        <f>+'TAB 1 Codificação CC Órgão'!O883</f>
        <v>0</v>
      </c>
      <c r="L866">
        <f>+'TAB 1 Codificação CC Órgão'!P883</f>
        <v>0</v>
      </c>
      <c r="M866">
        <f>+'TAB 1 Codificação CC Órgão'!Q883</f>
        <v>0</v>
      </c>
      <c r="P866" s="129" t="str">
        <f>+'TAB 1 Codificação CC Órgão'!J883</f>
        <v>A</v>
      </c>
      <c r="Q866">
        <f t="shared" si="26"/>
        <v>0</v>
      </c>
    </row>
    <row r="867" spans="1:17">
      <c r="A867" t="str">
        <f t="shared" si="27"/>
        <v>-</v>
      </c>
      <c r="C867" t="str">
        <f>IF('TAB 1 Codificação CC Órgão'!A884='TAB 1 Codificação CC Órgão'!$A$20,"-",'TAB 1 Codificação CC Órgão'!A884)</f>
        <v>-</v>
      </c>
      <c r="D867">
        <f>+'TAB 1 Codificação CC Órgão'!I884</f>
        <v>0</v>
      </c>
      <c r="E867" t="str">
        <f>+'TAB 1 Codificação CC Órgão'!K884</f>
        <v>-</v>
      </c>
      <c r="H867">
        <f>+'TAB 1 Codificação CC Órgão'!M885</f>
        <v>0</v>
      </c>
      <c r="I867">
        <f>+'TAB 1 Codificação CC Órgão'!L884</f>
        <v>0</v>
      </c>
      <c r="J867">
        <f>+'TAB 1 Codificação CC Órgão'!N884</f>
        <v>0</v>
      </c>
      <c r="K867">
        <f>+'TAB 1 Codificação CC Órgão'!O884</f>
        <v>0</v>
      </c>
      <c r="L867">
        <f>+'TAB 1 Codificação CC Órgão'!P884</f>
        <v>0</v>
      </c>
      <c r="M867">
        <f>+'TAB 1 Codificação CC Órgão'!Q884</f>
        <v>0</v>
      </c>
      <c r="P867" s="129" t="str">
        <f>+'TAB 1 Codificação CC Órgão'!J884</f>
        <v>A</v>
      </c>
      <c r="Q867">
        <f t="shared" si="26"/>
        <v>0</v>
      </c>
    </row>
    <row r="868" spans="1:17">
      <c r="A868" t="str">
        <f t="shared" si="27"/>
        <v>-</v>
      </c>
      <c r="C868" t="str">
        <f>IF('TAB 1 Codificação CC Órgão'!A885='TAB 1 Codificação CC Órgão'!$A$20,"-",'TAB 1 Codificação CC Órgão'!A885)</f>
        <v>-</v>
      </c>
      <c r="D868">
        <f>+'TAB 1 Codificação CC Órgão'!I885</f>
        <v>0</v>
      </c>
      <c r="E868" t="str">
        <f>+'TAB 1 Codificação CC Órgão'!K885</f>
        <v>-</v>
      </c>
      <c r="H868">
        <f>+'TAB 1 Codificação CC Órgão'!M886</f>
        <v>0</v>
      </c>
      <c r="I868">
        <f>+'TAB 1 Codificação CC Órgão'!L885</f>
        <v>0</v>
      </c>
      <c r="J868">
        <f>+'TAB 1 Codificação CC Órgão'!N885</f>
        <v>0</v>
      </c>
      <c r="K868">
        <f>+'TAB 1 Codificação CC Órgão'!O885</f>
        <v>0</v>
      </c>
      <c r="L868">
        <f>+'TAB 1 Codificação CC Órgão'!P885</f>
        <v>0</v>
      </c>
      <c r="M868">
        <f>+'TAB 1 Codificação CC Órgão'!Q885</f>
        <v>0</v>
      </c>
      <c r="P868" s="129" t="str">
        <f>+'TAB 1 Codificação CC Órgão'!J885</f>
        <v>A</v>
      </c>
      <c r="Q868">
        <f t="shared" si="26"/>
        <v>0</v>
      </c>
    </row>
    <row r="869" spans="1:17">
      <c r="A869" t="str">
        <f t="shared" si="27"/>
        <v>-</v>
      </c>
      <c r="C869" t="str">
        <f>IF('TAB 1 Codificação CC Órgão'!A886='TAB 1 Codificação CC Órgão'!$A$20,"-",'TAB 1 Codificação CC Órgão'!A886)</f>
        <v>-</v>
      </c>
      <c r="D869">
        <f>+'TAB 1 Codificação CC Órgão'!I886</f>
        <v>0</v>
      </c>
      <c r="E869" t="str">
        <f>+'TAB 1 Codificação CC Órgão'!K886</f>
        <v>-</v>
      </c>
      <c r="H869">
        <f>+'TAB 1 Codificação CC Órgão'!M887</f>
        <v>0</v>
      </c>
      <c r="I869">
        <f>+'TAB 1 Codificação CC Órgão'!L886</f>
        <v>0</v>
      </c>
      <c r="J869">
        <f>+'TAB 1 Codificação CC Órgão'!N886</f>
        <v>0</v>
      </c>
      <c r="K869">
        <f>+'TAB 1 Codificação CC Órgão'!O886</f>
        <v>0</v>
      </c>
      <c r="L869">
        <f>+'TAB 1 Codificação CC Órgão'!P886</f>
        <v>0</v>
      </c>
      <c r="M869">
        <f>+'TAB 1 Codificação CC Órgão'!Q886</f>
        <v>0</v>
      </c>
      <c r="P869" s="129" t="str">
        <f>+'TAB 1 Codificação CC Órgão'!J886</f>
        <v>A</v>
      </c>
      <c r="Q869">
        <f t="shared" si="26"/>
        <v>0</v>
      </c>
    </row>
    <row r="870" spans="1:17">
      <c r="A870" t="str">
        <f t="shared" si="27"/>
        <v>-</v>
      </c>
      <c r="C870" t="str">
        <f>IF('TAB 1 Codificação CC Órgão'!A887='TAB 1 Codificação CC Órgão'!$A$20,"-",'TAB 1 Codificação CC Órgão'!A887)</f>
        <v>-</v>
      </c>
      <c r="D870">
        <f>+'TAB 1 Codificação CC Órgão'!I887</f>
        <v>0</v>
      </c>
      <c r="E870" t="str">
        <f>+'TAB 1 Codificação CC Órgão'!K887</f>
        <v>-</v>
      </c>
      <c r="H870">
        <f>+'TAB 1 Codificação CC Órgão'!M888</f>
        <v>0</v>
      </c>
      <c r="I870">
        <f>+'TAB 1 Codificação CC Órgão'!L887</f>
        <v>0</v>
      </c>
      <c r="J870">
        <f>+'TAB 1 Codificação CC Órgão'!N887</f>
        <v>0</v>
      </c>
      <c r="K870">
        <f>+'TAB 1 Codificação CC Órgão'!O887</f>
        <v>0</v>
      </c>
      <c r="L870">
        <f>+'TAB 1 Codificação CC Órgão'!P887</f>
        <v>0</v>
      </c>
      <c r="M870">
        <f>+'TAB 1 Codificação CC Órgão'!Q887</f>
        <v>0</v>
      </c>
      <c r="P870" s="129" t="str">
        <f>+'TAB 1 Codificação CC Órgão'!J887</f>
        <v>A</v>
      </c>
      <c r="Q870">
        <f t="shared" si="26"/>
        <v>0</v>
      </c>
    </row>
    <row r="871" spans="1:17">
      <c r="A871" t="str">
        <f t="shared" si="27"/>
        <v>-</v>
      </c>
      <c r="C871" t="str">
        <f>IF('TAB 1 Codificação CC Órgão'!A888='TAB 1 Codificação CC Órgão'!$A$20,"-",'TAB 1 Codificação CC Órgão'!A888)</f>
        <v>-</v>
      </c>
      <c r="D871">
        <f>+'TAB 1 Codificação CC Órgão'!I888</f>
        <v>0</v>
      </c>
      <c r="E871" t="str">
        <f>+'TAB 1 Codificação CC Órgão'!K888</f>
        <v>-</v>
      </c>
      <c r="H871">
        <f>+'TAB 1 Codificação CC Órgão'!M889</f>
        <v>0</v>
      </c>
      <c r="I871">
        <f>+'TAB 1 Codificação CC Órgão'!L888</f>
        <v>0</v>
      </c>
      <c r="J871">
        <f>+'TAB 1 Codificação CC Órgão'!N888</f>
        <v>0</v>
      </c>
      <c r="K871">
        <f>+'TAB 1 Codificação CC Órgão'!O888</f>
        <v>0</v>
      </c>
      <c r="L871">
        <f>+'TAB 1 Codificação CC Órgão'!P888</f>
        <v>0</v>
      </c>
      <c r="M871">
        <f>+'TAB 1 Codificação CC Órgão'!Q888</f>
        <v>0</v>
      </c>
      <c r="P871" s="129" t="str">
        <f>+'TAB 1 Codificação CC Órgão'!J888</f>
        <v>A</v>
      </c>
      <c r="Q871">
        <f t="shared" si="26"/>
        <v>0</v>
      </c>
    </row>
    <row r="872" spans="1:17">
      <c r="A872" t="str">
        <f t="shared" si="27"/>
        <v>-</v>
      </c>
      <c r="C872" t="str">
        <f>IF('TAB 1 Codificação CC Órgão'!A889='TAB 1 Codificação CC Órgão'!$A$20,"-",'TAB 1 Codificação CC Órgão'!A889)</f>
        <v>-</v>
      </c>
      <c r="D872">
        <f>+'TAB 1 Codificação CC Órgão'!I889</f>
        <v>0</v>
      </c>
      <c r="E872" t="str">
        <f>+'TAB 1 Codificação CC Órgão'!K889</f>
        <v>-</v>
      </c>
      <c r="H872">
        <f>+'TAB 1 Codificação CC Órgão'!M890</f>
        <v>0</v>
      </c>
      <c r="I872">
        <f>+'TAB 1 Codificação CC Órgão'!L889</f>
        <v>0</v>
      </c>
      <c r="J872">
        <f>+'TAB 1 Codificação CC Órgão'!N889</f>
        <v>0</v>
      </c>
      <c r="K872">
        <f>+'TAB 1 Codificação CC Órgão'!O889</f>
        <v>0</v>
      </c>
      <c r="L872">
        <f>+'TAB 1 Codificação CC Órgão'!P889</f>
        <v>0</v>
      </c>
      <c r="M872">
        <f>+'TAB 1 Codificação CC Órgão'!Q889</f>
        <v>0</v>
      </c>
      <c r="P872" s="129" t="str">
        <f>+'TAB 1 Codificação CC Órgão'!J889</f>
        <v>A</v>
      </c>
      <c r="Q872">
        <f t="shared" si="26"/>
        <v>0</v>
      </c>
    </row>
    <row r="873" spans="1:17">
      <c r="A873" t="str">
        <f t="shared" si="27"/>
        <v>-</v>
      </c>
      <c r="C873" t="str">
        <f>IF('TAB 1 Codificação CC Órgão'!A890='TAB 1 Codificação CC Órgão'!$A$20,"-",'TAB 1 Codificação CC Órgão'!A890)</f>
        <v>-</v>
      </c>
      <c r="D873">
        <f>+'TAB 1 Codificação CC Órgão'!I890</f>
        <v>0</v>
      </c>
      <c r="E873" t="str">
        <f>+'TAB 1 Codificação CC Órgão'!K890</f>
        <v>-</v>
      </c>
      <c r="H873">
        <f>+'TAB 1 Codificação CC Órgão'!M891</f>
        <v>0</v>
      </c>
      <c r="I873">
        <f>+'TAB 1 Codificação CC Órgão'!L890</f>
        <v>0</v>
      </c>
      <c r="J873">
        <f>+'TAB 1 Codificação CC Órgão'!N890</f>
        <v>0</v>
      </c>
      <c r="K873">
        <f>+'TAB 1 Codificação CC Órgão'!O890</f>
        <v>0</v>
      </c>
      <c r="L873">
        <f>+'TAB 1 Codificação CC Órgão'!P890</f>
        <v>0</v>
      </c>
      <c r="M873">
        <f>+'TAB 1 Codificação CC Órgão'!Q890</f>
        <v>0</v>
      </c>
      <c r="P873" s="129" t="str">
        <f>+'TAB 1 Codificação CC Órgão'!J890</f>
        <v>A</v>
      </c>
      <c r="Q873">
        <f t="shared" si="26"/>
        <v>0</v>
      </c>
    </row>
    <row r="874" spans="1:17">
      <c r="A874" t="str">
        <f t="shared" si="27"/>
        <v>-</v>
      </c>
      <c r="C874" t="str">
        <f>IF('TAB 1 Codificação CC Órgão'!A891='TAB 1 Codificação CC Órgão'!$A$20,"-",'TAB 1 Codificação CC Órgão'!A891)</f>
        <v>-</v>
      </c>
      <c r="D874">
        <f>+'TAB 1 Codificação CC Órgão'!I891</f>
        <v>0</v>
      </c>
      <c r="E874" t="str">
        <f>+'TAB 1 Codificação CC Órgão'!K891</f>
        <v>-</v>
      </c>
      <c r="H874">
        <f>+'TAB 1 Codificação CC Órgão'!M892</f>
        <v>0</v>
      </c>
      <c r="I874">
        <f>+'TAB 1 Codificação CC Órgão'!L891</f>
        <v>0</v>
      </c>
      <c r="J874">
        <f>+'TAB 1 Codificação CC Órgão'!N891</f>
        <v>0</v>
      </c>
      <c r="K874">
        <f>+'TAB 1 Codificação CC Órgão'!O891</f>
        <v>0</v>
      </c>
      <c r="L874">
        <f>+'TAB 1 Codificação CC Órgão'!P891</f>
        <v>0</v>
      </c>
      <c r="M874">
        <f>+'TAB 1 Codificação CC Órgão'!Q891</f>
        <v>0</v>
      </c>
      <c r="P874" s="129" t="str">
        <f>+'TAB 1 Codificação CC Órgão'!J891</f>
        <v>A</v>
      </c>
      <c r="Q874">
        <f t="shared" si="26"/>
        <v>0</v>
      </c>
    </row>
    <row r="875" spans="1:17">
      <c r="A875" t="str">
        <f t="shared" si="27"/>
        <v>-</v>
      </c>
      <c r="C875" t="str">
        <f>IF('TAB 1 Codificação CC Órgão'!A892='TAB 1 Codificação CC Órgão'!$A$20,"-",'TAB 1 Codificação CC Órgão'!A892)</f>
        <v>-</v>
      </c>
      <c r="D875">
        <f>+'TAB 1 Codificação CC Órgão'!I892</f>
        <v>0</v>
      </c>
      <c r="E875" t="str">
        <f>+'TAB 1 Codificação CC Órgão'!K892</f>
        <v>-</v>
      </c>
      <c r="H875">
        <f>+'TAB 1 Codificação CC Órgão'!M893</f>
        <v>0</v>
      </c>
      <c r="I875">
        <f>+'TAB 1 Codificação CC Órgão'!L892</f>
        <v>0</v>
      </c>
      <c r="J875">
        <f>+'TAB 1 Codificação CC Órgão'!N892</f>
        <v>0</v>
      </c>
      <c r="K875">
        <f>+'TAB 1 Codificação CC Órgão'!O892</f>
        <v>0</v>
      </c>
      <c r="L875">
        <f>+'TAB 1 Codificação CC Órgão'!P892</f>
        <v>0</v>
      </c>
      <c r="M875">
        <f>+'TAB 1 Codificação CC Órgão'!Q892</f>
        <v>0</v>
      </c>
      <c r="P875" s="129" t="str">
        <f>+'TAB 1 Codificação CC Órgão'!J892</f>
        <v>A</v>
      </c>
      <c r="Q875">
        <f t="shared" si="26"/>
        <v>0</v>
      </c>
    </row>
    <row r="876" spans="1:17">
      <c r="A876" t="str">
        <f t="shared" si="27"/>
        <v>-</v>
      </c>
      <c r="C876" t="str">
        <f>IF('TAB 1 Codificação CC Órgão'!A893='TAB 1 Codificação CC Órgão'!$A$20,"-",'TAB 1 Codificação CC Órgão'!A893)</f>
        <v>-</v>
      </c>
      <c r="D876">
        <f>+'TAB 1 Codificação CC Órgão'!I893</f>
        <v>0</v>
      </c>
      <c r="E876" t="str">
        <f>+'TAB 1 Codificação CC Órgão'!K893</f>
        <v>-</v>
      </c>
      <c r="H876">
        <f>+'TAB 1 Codificação CC Órgão'!M894</f>
        <v>0</v>
      </c>
      <c r="I876">
        <f>+'TAB 1 Codificação CC Órgão'!L893</f>
        <v>0</v>
      </c>
      <c r="J876">
        <f>+'TAB 1 Codificação CC Órgão'!N893</f>
        <v>0</v>
      </c>
      <c r="K876">
        <f>+'TAB 1 Codificação CC Órgão'!O893</f>
        <v>0</v>
      </c>
      <c r="L876">
        <f>+'TAB 1 Codificação CC Órgão'!P893</f>
        <v>0</v>
      </c>
      <c r="M876">
        <f>+'TAB 1 Codificação CC Órgão'!Q893</f>
        <v>0</v>
      </c>
      <c r="P876" s="129" t="str">
        <f>+'TAB 1 Codificação CC Órgão'!J893</f>
        <v>A</v>
      </c>
      <c r="Q876">
        <f t="shared" si="26"/>
        <v>0</v>
      </c>
    </row>
    <row r="877" spans="1:17">
      <c r="A877" t="str">
        <f t="shared" si="27"/>
        <v>-</v>
      </c>
      <c r="C877" t="str">
        <f>IF('TAB 1 Codificação CC Órgão'!A894='TAB 1 Codificação CC Órgão'!$A$20,"-",'TAB 1 Codificação CC Órgão'!A894)</f>
        <v>-</v>
      </c>
      <c r="D877">
        <f>+'TAB 1 Codificação CC Órgão'!I894</f>
        <v>0</v>
      </c>
      <c r="E877" t="str">
        <f>+'TAB 1 Codificação CC Órgão'!K894</f>
        <v>-</v>
      </c>
      <c r="H877">
        <f>+'TAB 1 Codificação CC Órgão'!M895</f>
        <v>0</v>
      </c>
      <c r="I877">
        <f>+'TAB 1 Codificação CC Órgão'!L894</f>
        <v>0</v>
      </c>
      <c r="J877">
        <f>+'TAB 1 Codificação CC Órgão'!N894</f>
        <v>0</v>
      </c>
      <c r="K877">
        <f>+'TAB 1 Codificação CC Órgão'!O894</f>
        <v>0</v>
      </c>
      <c r="L877">
        <f>+'TAB 1 Codificação CC Órgão'!P894</f>
        <v>0</v>
      </c>
      <c r="M877">
        <f>+'TAB 1 Codificação CC Órgão'!Q894</f>
        <v>0</v>
      </c>
      <c r="P877" s="129" t="str">
        <f>+'TAB 1 Codificação CC Órgão'!J894</f>
        <v>A</v>
      </c>
      <c r="Q877">
        <f t="shared" si="26"/>
        <v>0</v>
      </c>
    </row>
    <row r="878" spans="1:17">
      <c r="A878" t="str">
        <f t="shared" si="27"/>
        <v>-</v>
      </c>
      <c r="C878" t="str">
        <f>IF('TAB 1 Codificação CC Órgão'!A895='TAB 1 Codificação CC Órgão'!$A$20,"-",'TAB 1 Codificação CC Órgão'!A895)</f>
        <v>-</v>
      </c>
      <c r="D878">
        <f>+'TAB 1 Codificação CC Órgão'!I895</f>
        <v>0</v>
      </c>
      <c r="E878" t="str">
        <f>+'TAB 1 Codificação CC Órgão'!K895</f>
        <v>-</v>
      </c>
      <c r="H878">
        <f>+'TAB 1 Codificação CC Órgão'!M896</f>
        <v>0</v>
      </c>
      <c r="I878">
        <f>+'TAB 1 Codificação CC Órgão'!L895</f>
        <v>0</v>
      </c>
      <c r="J878">
        <f>+'TAB 1 Codificação CC Órgão'!N895</f>
        <v>0</v>
      </c>
      <c r="K878">
        <f>+'TAB 1 Codificação CC Órgão'!O895</f>
        <v>0</v>
      </c>
      <c r="L878">
        <f>+'TAB 1 Codificação CC Órgão'!P895</f>
        <v>0</v>
      </c>
      <c r="M878">
        <f>+'TAB 1 Codificação CC Órgão'!Q895</f>
        <v>0</v>
      </c>
      <c r="P878" s="129" t="str">
        <f>+'TAB 1 Codificação CC Órgão'!J895</f>
        <v>A</v>
      </c>
      <c r="Q878">
        <f t="shared" si="26"/>
        <v>0</v>
      </c>
    </row>
    <row r="879" spans="1:17">
      <c r="A879" t="str">
        <f t="shared" si="27"/>
        <v>-</v>
      </c>
      <c r="C879" t="str">
        <f>IF('TAB 1 Codificação CC Órgão'!A896='TAB 1 Codificação CC Órgão'!$A$20,"-",'TAB 1 Codificação CC Órgão'!A896)</f>
        <v>-</v>
      </c>
      <c r="D879">
        <f>+'TAB 1 Codificação CC Órgão'!I896</f>
        <v>0</v>
      </c>
      <c r="E879" t="str">
        <f>+'TAB 1 Codificação CC Órgão'!K896</f>
        <v>-</v>
      </c>
      <c r="H879">
        <f>+'TAB 1 Codificação CC Órgão'!M897</f>
        <v>0</v>
      </c>
      <c r="I879">
        <f>+'TAB 1 Codificação CC Órgão'!L896</f>
        <v>0</v>
      </c>
      <c r="J879">
        <f>+'TAB 1 Codificação CC Órgão'!N896</f>
        <v>0</v>
      </c>
      <c r="K879">
        <f>+'TAB 1 Codificação CC Órgão'!O896</f>
        <v>0</v>
      </c>
      <c r="L879">
        <f>+'TAB 1 Codificação CC Órgão'!P896</f>
        <v>0</v>
      </c>
      <c r="M879">
        <f>+'TAB 1 Codificação CC Órgão'!Q896</f>
        <v>0</v>
      </c>
      <c r="P879" s="129" t="str">
        <f>+'TAB 1 Codificação CC Órgão'!J896</f>
        <v>A</v>
      </c>
      <c r="Q879">
        <f t="shared" si="26"/>
        <v>0</v>
      </c>
    </row>
    <row r="880" spans="1:17">
      <c r="A880" t="str">
        <f t="shared" si="27"/>
        <v>-</v>
      </c>
      <c r="C880" t="str">
        <f>IF('TAB 1 Codificação CC Órgão'!A897='TAB 1 Codificação CC Órgão'!$A$20,"-",'TAB 1 Codificação CC Órgão'!A897)</f>
        <v>-</v>
      </c>
      <c r="D880">
        <f>+'TAB 1 Codificação CC Órgão'!I897</f>
        <v>0</v>
      </c>
      <c r="E880" t="str">
        <f>+'TAB 1 Codificação CC Órgão'!K897</f>
        <v>-</v>
      </c>
      <c r="H880">
        <f>+'TAB 1 Codificação CC Órgão'!M898</f>
        <v>0</v>
      </c>
      <c r="I880">
        <f>+'TAB 1 Codificação CC Órgão'!L897</f>
        <v>0</v>
      </c>
      <c r="J880">
        <f>+'TAB 1 Codificação CC Órgão'!N897</f>
        <v>0</v>
      </c>
      <c r="K880">
        <f>+'TAB 1 Codificação CC Órgão'!O897</f>
        <v>0</v>
      </c>
      <c r="L880">
        <f>+'TAB 1 Codificação CC Órgão'!P897</f>
        <v>0</v>
      </c>
      <c r="M880">
        <f>+'TAB 1 Codificação CC Órgão'!Q897</f>
        <v>0</v>
      </c>
      <c r="P880" s="129" t="str">
        <f>+'TAB 1 Codificação CC Órgão'!J897</f>
        <v>A</v>
      </c>
      <c r="Q880">
        <f t="shared" si="26"/>
        <v>0</v>
      </c>
    </row>
    <row r="881" spans="1:17">
      <c r="A881" t="str">
        <f t="shared" si="27"/>
        <v>-</v>
      </c>
      <c r="C881" t="str">
        <f>IF('TAB 1 Codificação CC Órgão'!A898='TAB 1 Codificação CC Órgão'!$A$20,"-",'TAB 1 Codificação CC Órgão'!A898)</f>
        <v>-</v>
      </c>
      <c r="D881">
        <f>+'TAB 1 Codificação CC Órgão'!I898</f>
        <v>0</v>
      </c>
      <c r="E881" t="str">
        <f>+'TAB 1 Codificação CC Órgão'!K898</f>
        <v>-</v>
      </c>
      <c r="H881">
        <f>+'TAB 1 Codificação CC Órgão'!M899</f>
        <v>0</v>
      </c>
      <c r="I881">
        <f>+'TAB 1 Codificação CC Órgão'!L898</f>
        <v>0</v>
      </c>
      <c r="J881">
        <f>+'TAB 1 Codificação CC Órgão'!N898</f>
        <v>0</v>
      </c>
      <c r="K881">
        <f>+'TAB 1 Codificação CC Órgão'!O898</f>
        <v>0</v>
      </c>
      <c r="L881">
        <f>+'TAB 1 Codificação CC Órgão'!P898</f>
        <v>0</v>
      </c>
      <c r="M881">
        <f>+'TAB 1 Codificação CC Órgão'!Q898</f>
        <v>0</v>
      </c>
      <c r="P881" s="129" t="str">
        <f>+'TAB 1 Codificação CC Órgão'!J898</f>
        <v>A</v>
      </c>
      <c r="Q881">
        <f t="shared" si="26"/>
        <v>0</v>
      </c>
    </row>
    <row r="882" spans="1:17">
      <c r="A882" t="str">
        <f t="shared" si="27"/>
        <v>-</v>
      </c>
      <c r="C882" t="str">
        <f>IF('TAB 1 Codificação CC Órgão'!A899='TAB 1 Codificação CC Órgão'!$A$20,"-",'TAB 1 Codificação CC Órgão'!A899)</f>
        <v>-</v>
      </c>
      <c r="D882">
        <f>+'TAB 1 Codificação CC Órgão'!I899</f>
        <v>0</v>
      </c>
      <c r="E882" t="str">
        <f>+'TAB 1 Codificação CC Órgão'!K899</f>
        <v>-</v>
      </c>
      <c r="H882">
        <f>+'TAB 1 Codificação CC Órgão'!M900</f>
        <v>0</v>
      </c>
      <c r="I882">
        <f>+'TAB 1 Codificação CC Órgão'!L899</f>
        <v>0</v>
      </c>
      <c r="J882">
        <f>+'TAB 1 Codificação CC Órgão'!N899</f>
        <v>0</v>
      </c>
      <c r="K882">
        <f>+'TAB 1 Codificação CC Órgão'!O899</f>
        <v>0</v>
      </c>
      <c r="L882">
        <f>+'TAB 1 Codificação CC Órgão'!P899</f>
        <v>0</v>
      </c>
      <c r="M882">
        <f>+'TAB 1 Codificação CC Órgão'!Q899</f>
        <v>0</v>
      </c>
      <c r="P882" s="129" t="str">
        <f>+'TAB 1 Codificação CC Órgão'!J899</f>
        <v>A</v>
      </c>
      <c r="Q882">
        <f t="shared" si="26"/>
        <v>0</v>
      </c>
    </row>
    <row r="883" spans="1:17">
      <c r="A883" t="str">
        <f t="shared" si="27"/>
        <v>-</v>
      </c>
      <c r="C883" t="str">
        <f>IF('TAB 1 Codificação CC Órgão'!A900='TAB 1 Codificação CC Órgão'!$A$20,"-",'TAB 1 Codificação CC Órgão'!A900)</f>
        <v>-</v>
      </c>
      <c r="D883">
        <f>+'TAB 1 Codificação CC Órgão'!I900</f>
        <v>0</v>
      </c>
      <c r="E883" t="str">
        <f>+'TAB 1 Codificação CC Órgão'!K900</f>
        <v>-</v>
      </c>
      <c r="H883">
        <f>+'TAB 1 Codificação CC Órgão'!M901</f>
        <v>0</v>
      </c>
      <c r="I883">
        <f>+'TAB 1 Codificação CC Órgão'!L900</f>
        <v>0</v>
      </c>
      <c r="J883">
        <f>+'TAB 1 Codificação CC Órgão'!N900</f>
        <v>0</v>
      </c>
      <c r="K883">
        <f>+'TAB 1 Codificação CC Órgão'!O900</f>
        <v>0</v>
      </c>
      <c r="L883">
        <f>+'TAB 1 Codificação CC Órgão'!P900</f>
        <v>0</v>
      </c>
      <c r="M883">
        <f>+'TAB 1 Codificação CC Órgão'!Q900</f>
        <v>0</v>
      </c>
      <c r="P883" s="129" t="str">
        <f>+'TAB 1 Codificação CC Órgão'!J900</f>
        <v>A</v>
      </c>
      <c r="Q883">
        <f t="shared" si="26"/>
        <v>0</v>
      </c>
    </row>
    <row r="884" spans="1:17">
      <c r="A884" t="str">
        <f t="shared" si="27"/>
        <v>-</v>
      </c>
      <c r="C884" t="str">
        <f>IF('TAB 1 Codificação CC Órgão'!A901='TAB 1 Codificação CC Órgão'!$A$20,"-",'TAB 1 Codificação CC Órgão'!A901)</f>
        <v>-</v>
      </c>
      <c r="D884">
        <f>+'TAB 1 Codificação CC Órgão'!I901</f>
        <v>0</v>
      </c>
      <c r="E884" t="str">
        <f>+'TAB 1 Codificação CC Órgão'!K901</f>
        <v>-</v>
      </c>
      <c r="H884">
        <f>+'TAB 1 Codificação CC Órgão'!M902</f>
        <v>0</v>
      </c>
      <c r="I884">
        <f>+'TAB 1 Codificação CC Órgão'!L901</f>
        <v>0</v>
      </c>
      <c r="J884">
        <f>+'TAB 1 Codificação CC Órgão'!N901</f>
        <v>0</v>
      </c>
      <c r="K884">
        <f>+'TAB 1 Codificação CC Órgão'!O901</f>
        <v>0</v>
      </c>
      <c r="L884">
        <f>+'TAB 1 Codificação CC Órgão'!P901</f>
        <v>0</v>
      </c>
      <c r="M884">
        <f>+'TAB 1 Codificação CC Órgão'!Q901</f>
        <v>0</v>
      </c>
      <c r="P884" s="129" t="str">
        <f>+'TAB 1 Codificação CC Órgão'!J901</f>
        <v>A</v>
      </c>
      <c r="Q884">
        <f t="shared" si="26"/>
        <v>0</v>
      </c>
    </row>
    <row r="885" spans="1:17">
      <c r="A885" t="str">
        <f t="shared" si="27"/>
        <v>-</v>
      </c>
      <c r="C885" t="str">
        <f>IF('TAB 1 Codificação CC Órgão'!A902='TAB 1 Codificação CC Órgão'!$A$20,"-",'TAB 1 Codificação CC Órgão'!A902)</f>
        <v>-</v>
      </c>
      <c r="D885">
        <f>+'TAB 1 Codificação CC Órgão'!I902</f>
        <v>0</v>
      </c>
      <c r="E885" t="str">
        <f>+'TAB 1 Codificação CC Órgão'!K902</f>
        <v>-</v>
      </c>
      <c r="H885">
        <f>+'TAB 1 Codificação CC Órgão'!M903</f>
        <v>0</v>
      </c>
      <c r="I885">
        <f>+'TAB 1 Codificação CC Órgão'!L902</f>
        <v>0</v>
      </c>
      <c r="J885">
        <f>+'TAB 1 Codificação CC Órgão'!N902</f>
        <v>0</v>
      </c>
      <c r="K885">
        <f>+'TAB 1 Codificação CC Órgão'!O902</f>
        <v>0</v>
      </c>
      <c r="L885">
        <f>+'TAB 1 Codificação CC Órgão'!P902</f>
        <v>0</v>
      </c>
      <c r="M885">
        <f>+'TAB 1 Codificação CC Órgão'!Q902</f>
        <v>0</v>
      </c>
      <c r="P885" s="129" t="str">
        <f>+'TAB 1 Codificação CC Órgão'!J902</f>
        <v>A</v>
      </c>
      <c r="Q885">
        <f t="shared" si="26"/>
        <v>0</v>
      </c>
    </row>
    <row r="886" spans="1:17">
      <c r="A886" t="str">
        <f t="shared" si="27"/>
        <v>-</v>
      </c>
      <c r="C886" t="str">
        <f>IF('TAB 1 Codificação CC Órgão'!A903='TAB 1 Codificação CC Órgão'!$A$20,"-",'TAB 1 Codificação CC Órgão'!A903)</f>
        <v>-</v>
      </c>
      <c r="D886">
        <f>+'TAB 1 Codificação CC Órgão'!I903</f>
        <v>0</v>
      </c>
      <c r="E886" t="str">
        <f>+'TAB 1 Codificação CC Órgão'!K903</f>
        <v>-</v>
      </c>
      <c r="H886">
        <f>+'TAB 1 Codificação CC Órgão'!M904</f>
        <v>0</v>
      </c>
      <c r="I886">
        <f>+'TAB 1 Codificação CC Órgão'!L903</f>
        <v>0</v>
      </c>
      <c r="J886">
        <f>+'TAB 1 Codificação CC Órgão'!N903</f>
        <v>0</v>
      </c>
      <c r="K886">
        <f>+'TAB 1 Codificação CC Órgão'!O903</f>
        <v>0</v>
      </c>
      <c r="L886">
        <f>+'TAB 1 Codificação CC Órgão'!P903</f>
        <v>0</v>
      </c>
      <c r="M886">
        <f>+'TAB 1 Codificação CC Órgão'!Q903</f>
        <v>0</v>
      </c>
      <c r="P886" s="129" t="str">
        <f>+'TAB 1 Codificação CC Órgão'!J903</f>
        <v>A</v>
      </c>
      <c r="Q886">
        <f t="shared" si="26"/>
        <v>0</v>
      </c>
    </row>
    <row r="887" spans="1:17">
      <c r="A887" t="str">
        <f t="shared" si="27"/>
        <v>-</v>
      </c>
      <c r="C887" t="str">
        <f>IF('TAB 1 Codificação CC Órgão'!A904='TAB 1 Codificação CC Órgão'!$A$20,"-",'TAB 1 Codificação CC Órgão'!A904)</f>
        <v>-</v>
      </c>
      <c r="D887">
        <f>+'TAB 1 Codificação CC Órgão'!I904</f>
        <v>0</v>
      </c>
      <c r="E887" t="str">
        <f>+'TAB 1 Codificação CC Órgão'!K904</f>
        <v>-</v>
      </c>
      <c r="H887">
        <f>+'TAB 1 Codificação CC Órgão'!M905</f>
        <v>0</v>
      </c>
      <c r="I887">
        <f>+'TAB 1 Codificação CC Órgão'!L904</f>
        <v>0</v>
      </c>
      <c r="J887">
        <f>+'TAB 1 Codificação CC Órgão'!N904</f>
        <v>0</v>
      </c>
      <c r="K887">
        <f>+'TAB 1 Codificação CC Órgão'!O904</f>
        <v>0</v>
      </c>
      <c r="L887">
        <f>+'TAB 1 Codificação CC Órgão'!P904</f>
        <v>0</v>
      </c>
      <c r="M887">
        <f>+'TAB 1 Codificação CC Órgão'!Q904</f>
        <v>0</v>
      </c>
      <c r="P887" s="129" t="str">
        <f>+'TAB 1 Codificação CC Órgão'!J904</f>
        <v>A</v>
      </c>
      <c r="Q887">
        <f t="shared" si="26"/>
        <v>0</v>
      </c>
    </row>
    <row r="888" spans="1:17">
      <c r="A888" t="str">
        <f t="shared" si="27"/>
        <v>-</v>
      </c>
      <c r="C888" t="str">
        <f>IF('TAB 1 Codificação CC Órgão'!A905='TAB 1 Codificação CC Órgão'!$A$20,"-",'TAB 1 Codificação CC Órgão'!A905)</f>
        <v>-</v>
      </c>
      <c r="D888">
        <f>+'TAB 1 Codificação CC Órgão'!I905</f>
        <v>0</v>
      </c>
      <c r="E888" t="str">
        <f>+'TAB 1 Codificação CC Órgão'!K905</f>
        <v>-</v>
      </c>
      <c r="H888">
        <f>+'TAB 1 Codificação CC Órgão'!M906</f>
        <v>0</v>
      </c>
      <c r="I888">
        <f>+'TAB 1 Codificação CC Órgão'!L905</f>
        <v>0</v>
      </c>
      <c r="J888">
        <f>+'TAB 1 Codificação CC Órgão'!N905</f>
        <v>0</v>
      </c>
      <c r="K888">
        <f>+'TAB 1 Codificação CC Órgão'!O905</f>
        <v>0</v>
      </c>
      <c r="L888">
        <f>+'TAB 1 Codificação CC Órgão'!P905</f>
        <v>0</v>
      </c>
      <c r="M888">
        <f>+'TAB 1 Codificação CC Órgão'!Q905</f>
        <v>0</v>
      </c>
      <c r="P888" s="129" t="str">
        <f>+'TAB 1 Codificação CC Órgão'!J905</f>
        <v>A</v>
      </c>
      <c r="Q888">
        <f t="shared" si="26"/>
        <v>0</v>
      </c>
    </row>
    <row r="889" spans="1:17">
      <c r="A889" t="str">
        <f t="shared" si="27"/>
        <v>-</v>
      </c>
      <c r="C889" t="str">
        <f>IF('TAB 1 Codificação CC Órgão'!A906='TAB 1 Codificação CC Órgão'!$A$20,"-",'TAB 1 Codificação CC Órgão'!A906)</f>
        <v>-</v>
      </c>
      <c r="D889">
        <f>+'TAB 1 Codificação CC Órgão'!I906</f>
        <v>0</v>
      </c>
      <c r="E889" t="str">
        <f>+'TAB 1 Codificação CC Órgão'!K906</f>
        <v>-</v>
      </c>
      <c r="H889">
        <f>+'TAB 1 Codificação CC Órgão'!M907</f>
        <v>0</v>
      </c>
      <c r="I889">
        <f>+'TAB 1 Codificação CC Órgão'!L906</f>
        <v>0</v>
      </c>
      <c r="J889">
        <f>+'TAB 1 Codificação CC Órgão'!N906</f>
        <v>0</v>
      </c>
      <c r="K889">
        <f>+'TAB 1 Codificação CC Órgão'!O906</f>
        <v>0</v>
      </c>
      <c r="L889">
        <f>+'TAB 1 Codificação CC Órgão'!P906</f>
        <v>0</v>
      </c>
      <c r="M889">
        <f>+'TAB 1 Codificação CC Órgão'!Q906</f>
        <v>0</v>
      </c>
      <c r="P889" s="129" t="str">
        <f>+'TAB 1 Codificação CC Órgão'!J906</f>
        <v>A</v>
      </c>
      <c r="Q889">
        <f t="shared" si="26"/>
        <v>0</v>
      </c>
    </row>
    <row r="890" spans="1:17">
      <c r="A890" t="str">
        <f t="shared" si="27"/>
        <v>-</v>
      </c>
      <c r="C890" t="str">
        <f>IF('TAB 1 Codificação CC Órgão'!A907='TAB 1 Codificação CC Órgão'!$A$20,"-",'TAB 1 Codificação CC Órgão'!A907)</f>
        <v>-</v>
      </c>
      <c r="D890">
        <f>+'TAB 1 Codificação CC Órgão'!I907</f>
        <v>0</v>
      </c>
      <c r="E890" t="str">
        <f>+'TAB 1 Codificação CC Órgão'!K907</f>
        <v>-</v>
      </c>
      <c r="H890">
        <f>+'TAB 1 Codificação CC Órgão'!M908</f>
        <v>0</v>
      </c>
      <c r="I890">
        <f>+'TAB 1 Codificação CC Órgão'!L907</f>
        <v>0</v>
      </c>
      <c r="J890">
        <f>+'TAB 1 Codificação CC Órgão'!N907</f>
        <v>0</v>
      </c>
      <c r="K890">
        <f>+'TAB 1 Codificação CC Órgão'!O907</f>
        <v>0</v>
      </c>
      <c r="L890">
        <f>+'TAB 1 Codificação CC Órgão'!P907</f>
        <v>0</v>
      </c>
      <c r="M890">
        <f>+'TAB 1 Codificação CC Órgão'!Q907</f>
        <v>0</v>
      </c>
      <c r="P890" s="129" t="str">
        <f>+'TAB 1 Codificação CC Órgão'!J907</f>
        <v>A</v>
      </c>
      <c r="Q890">
        <f t="shared" si="26"/>
        <v>0</v>
      </c>
    </row>
    <row r="891" spans="1:17">
      <c r="A891" t="str">
        <f t="shared" si="27"/>
        <v>-</v>
      </c>
      <c r="C891" t="str">
        <f>IF('TAB 1 Codificação CC Órgão'!A908='TAB 1 Codificação CC Órgão'!$A$20,"-",'TAB 1 Codificação CC Órgão'!A908)</f>
        <v>-</v>
      </c>
      <c r="D891">
        <f>+'TAB 1 Codificação CC Órgão'!I908</f>
        <v>0</v>
      </c>
      <c r="E891" t="str">
        <f>+'TAB 1 Codificação CC Órgão'!K908</f>
        <v>-</v>
      </c>
      <c r="H891">
        <f>+'TAB 1 Codificação CC Órgão'!M909</f>
        <v>0</v>
      </c>
      <c r="I891">
        <f>+'TAB 1 Codificação CC Órgão'!L908</f>
        <v>0</v>
      </c>
      <c r="J891">
        <f>+'TAB 1 Codificação CC Órgão'!N908</f>
        <v>0</v>
      </c>
      <c r="K891">
        <f>+'TAB 1 Codificação CC Órgão'!O908</f>
        <v>0</v>
      </c>
      <c r="L891">
        <f>+'TAB 1 Codificação CC Órgão'!P908</f>
        <v>0</v>
      </c>
      <c r="M891">
        <f>+'TAB 1 Codificação CC Órgão'!Q908</f>
        <v>0</v>
      </c>
      <c r="P891" s="129" t="str">
        <f>+'TAB 1 Codificação CC Órgão'!J908</f>
        <v>A</v>
      </c>
      <c r="Q891">
        <f t="shared" si="26"/>
        <v>0</v>
      </c>
    </row>
    <row r="892" spans="1:17">
      <c r="A892" t="str">
        <f t="shared" si="27"/>
        <v>-</v>
      </c>
      <c r="C892" t="str">
        <f>IF('TAB 1 Codificação CC Órgão'!A909='TAB 1 Codificação CC Órgão'!$A$20,"-",'TAB 1 Codificação CC Órgão'!A909)</f>
        <v>-</v>
      </c>
      <c r="D892">
        <f>+'TAB 1 Codificação CC Órgão'!I909</f>
        <v>0</v>
      </c>
      <c r="E892" t="str">
        <f>+'TAB 1 Codificação CC Órgão'!K909</f>
        <v>-</v>
      </c>
      <c r="H892">
        <f>+'TAB 1 Codificação CC Órgão'!M910</f>
        <v>0</v>
      </c>
      <c r="I892">
        <f>+'TAB 1 Codificação CC Órgão'!L909</f>
        <v>0</v>
      </c>
      <c r="J892">
        <f>+'TAB 1 Codificação CC Órgão'!N909</f>
        <v>0</v>
      </c>
      <c r="K892">
        <f>+'TAB 1 Codificação CC Órgão'!O909</f>
        <v>0</v>
      </c>
      <c r="L892">
        <f>+'TAB 1 Codificação CC Órgão'!P909</f>
        <v>0</v>
      </c>
      <c r="M892">
        <f>+'TAB 1 Codificação CC Órgão'!Q909</f>
        <v>0</v>
      </c>
      <c r="P892" s="129" t="str">
        <f>+'TAB 1 Codificação CC Órgão'!J909</f>
        <v>A</v>
      </c>
      <c r="Q892">
        <f t="shared" si="26"/>
        <v>0</v>
      </c>
    </row>
    <row r="893" spans="1:17">
      <c r="A893" t="str">
        <f t="shared" si="27"/>
        <v>-</v>
      </c>
      <c r="C893" t="str">
        <f>IF('TAB 1 Codificação CC Órgão'!A910='TAB 1 Codificação CC Órgão'!$A$20,"-",'TAB 1 Codificação CC Órgão'!A910)</f>
        <v>-</v>
      </c>
      <c r="D893">
        <f>+'TAB 1 Codificação CC Órgão'!I910</f>
        <v>0</v>
      </c>
      <c r="E893" t="str">
        <f>+'TAB 1 Codificação CC Órgão'!K910</f>
        <v>-</v>
      </c>
      <c r="H893">
        <f>+'TAB 1 Codificação CC Órgão'!M911</f>
        <v>0</v>
      </c>
      <c r="I893">
        <f>+'TAB 1 Codificação CC Órgão'!L910</f>
        <v>0</v>
      </c>
      <c r="J893">
        <f>+'TAB 1 Codificação CC Órgão'!N910</f>
        <v>0</v>
      </c>
      <c r="K893">
        <f>+'TAB 1 Codificação CC Órgão'!O910</f>
        <v>0</v>
      </c>
      <c r="L893">
        <f>+'TAB 1 Codificação CC Órgão'!P910</f>
        <v>0</v>
      </c>
      <c r="M893">
        <f>+'TAB 1 Codificação CC Órgão'!Q910</f>
        <v>0</v>
      </c>
      <c r="P893" s="129" t="str">
        <f>+'TAB 1 Codificação CC Órgão'!J910</f>
        <v>A</v>
      </c>
      <c r="Q893">
        <f t="shared" si="26"/>
        <v>0</v>
      </c>
    </row>
    <row r="894" spans="1:17">
      <c r="A894" t="str">
        <f t="shared" si="27"/>
        <v>-</v>
      </c>
      <c r="C894" t="str">
        <f>IF('TAB 1 Codificação CC Órgão'!A911='TAB 1 Codificação CC Órgão'!$A$20,"-",'TAB 1 Codificação CC Órgão'!A911)</f>
        <v>-</v>
      </c>
      <c r="D894">
        <f>+'TAB 1 Codificação CC Órgão'!I911</f>
        <v>0</v>
      </c>
      <c r="E894" t="str">
        <f>+'TAB 1 Codificação CC Órgão'!K911</f>
        <v>-</v>
      </c>
      <c r="H894">
        <f>+'TAB 1 Codificação CC Órgão'!M912</f>
        <v>0</v>
      </c>
      <c r="I894">
        <f>+'TAB 1 Codificação CC Órgão'!L911</f>
        <v>0</v>
      </c>
      <c r="J894">
        <f>+'TAB 1 Codificação CC Órgão'!N911</f>
        <v>0</v>
      </c>
      <c r="K894">
        <f>+'TAB 1 Codificação CC Órgão'!O911</f>
        <v>0</v>
      </c>
      <c r="L894">
        <f>+'TAB 1 Codificação CC Órgão'!P911</f>
        <v>0</v>
      </c>
      <c r="M894">
        <f>+'TAB 1 Codificação CC Órgão'!Q911</f>
        <v>0</v>
      </c>
      <c r="P894" s="129" t="str">
        <f>+'TAB 1 Codificação CC Órgão'!J911</f>
        <v>A</v>
      </c>
      <c r="Q894">
        <f t="shared" si="26"/>
        <v>0</v>
      </c>
    </row>
    <row r="895" spans="1:17">
      <c r="A895" t="str">
        <f t="shared" si="27"/>
        <v>-</v>
      </c>
      <c r="C895" t="str">
        <f>IF('TAB 1 Codificação CC Órgão'!A912='TAB 1 Codificação CC Órgão'!$A$20,"-",'TAB 1 Codificação CC Órgão'!A912)</f>
        <v>-</v>
      </c>
      <c r="D895">
        <f>+'TAB 1 Codificação CC Órgão'!I912</f>
        <v>0</v>
      </c>
      <c r="E895" t="str">
        <f>+'TAB 1 Codificação CC Órgão'!K912</f>
        <v>-</v>
      </c>
      <c r="H895">
        <f>+'TAB 1 Codificação CC Órgão'!M913</f>
        <v>0</v>
      </c>
      <c r="I895">
        <f>+'TAB 1 Codificação CC Órgão'!L912</f>
        <v>0</v>
      </c>
      <c r="J895">
        <f>+'TAB 1 Codificação CC Órgão'!N912</f>
        <v>0</v>
      </c>
      <c r="K895">
        <f>+'TAB 1 Codificação CC Órgão'!O912</f>
        <v>0</v>
      </c>
      <c r="L895">
        <f>+'TAB 1 Codificação CC Órgão'!P912</f>
        <v>0</v>
      </c>
      <c r="M895">
        <f>+'TAB 1 Codificação CC Órgão'!Q912</f>
        <v>0</v>
      </c>
      <c r="P895" s="129" t="str">
        <f>+'TAB 1 Codificação CC Órgão'!J912</f>
        <v>A</v>
      </c>
      <c r="Q895">
        <f t="shared" si="26"/>
        <v>0</v>
      </c>
    </row>
    <row r="896" spans="1:17">
      <c r="A896" t="str">
        <f t="shared" si="27"/>
        <v>-</v>
      </c>
      <c r="C896" t="str">
        <f>IF('TAB 1 Codificação CC Órgão'!A913='TAB 1 Codificação CC Órgão'!$A$20,"-",'TAB 1 Codificação CC Órgão'!A913)</f>
        <v>-</v>
      </c>
      <c r="D896">
        <f>+'TAB 1 Codificação CC Órgão'!I913</f>
        <v>0</v>
      </c>
      <c r="E896" t="str">
        <f>+'TAB 1 Codificação CC Órgão'!K913</f>
        <v>-</v>
      </c>
      <c r="H896">
        <f>+'TAB 1 Codificação CC Órgão'!M914</f>
        <v>0</v>
      </c>
      <c r="I896">
        <f>+'TAB 1 Codificação CC Órgão'!L913</f>
        <v>0</v>
      </c>
      <c r="J896">
        <f>+'TAB 1 Codificação CC Órgão'!N913</f>
        <v>0</v>
      </c>
      <c r="K896">
        <f>+'TAB 1 Codificação CC Órgão'!O913</f>
        <v>0</v>
      </c>
      <c r="L896">
        <f>+'TAB 1 Codificação CC Órgão'!P913</f>
        <v>0</v>
      </c>
      <c r="M896">
        <f>+'TAB 1 Codificação CC Órgão'!Q913</f>
        <v>0</v>
      </c>
      <c r="P896" s="129" t="str">
        <f>+'TAB 1 Codificação CC Órgão'!J913</f>
        <v>A</v>
      </c>
      <c r="Q896">
        <f t="shared" si="26"/>
        <v>0</v>
      </c>
    </row>
    <row r="897" spans="1:17">
      <c r="A897" t="str">
        <f t="shared" si="27"/>
        <v>-</v>
      </c>
      <c r="C897" t="str">
        <f>IF('TAB 1 Codificação CC Órgão'!A914='TAB 1 Codificação CC Órgão'!$A$20,"-",'TAB 1 Codificação CC Órgão'!A914)</f>
        <v>-</v>
      </c>
      <c r="D897">
        <f>+'TAB 1 Codificação CC Órgão'!I914</f>
        <v>0</v>
      </c>
      <c r="E897" t="str">
        <f>+'TAB 1 Codificação CC Órgão'!K914</f>
        <v>-</v>
      </c>
      <c r="H897">
        <f>+'TAB 1 Codificação CC Órgão'!M915</f>
        <v>0</v>
      </c>
      <c r="I897">
        <f>+'TAB 1 Codificação CC Órgão'!L914</f>
        <v>0</v>
      </c>
      <c r="J897">
        <f>+'TAB 1 Codificação CC Órgão'!N914</f>
        <v>0</v>
      </c>
      <c r="K897">
        <f>+'TAB 1 Codificação CC Órgão'!O914</f>
        <v>0</v>
      </c>
      <c r="L897">
        <f>+'TAB 1 Codificação CC Órgão'!P914</f>
        <v>0</v>
      </c>
      <c r="M897">
        <f>+'TAB 1 Codificação CC Órgão'!Q914</f>
        <v>0</v>
      </c>
      <c r="P897" s="129" t="str">
        <f>+'TAB 1 Codificação CC Órgão'!J914</f>
        <v>A</v>
      </c>
      <c r="Q897">
        <f t="shared" si="26"/>
        <v>0</v>
      </c>
    </row>
    <row r="898" spans="1:17">
      <c r="A898" t="str">
        <f t="shared" si="27"/>
        <v>-</v>
      </c>
      <c r="C898" t="str">
        <f>IF('TAB 1 Codificação CC Órgão'!A915='TAB 1 Codificação CC Órgão'!$A$20,"-",'TAB 1 Codificação CC Órgão'!A915)</f>
        <v>-</v>
      </c>
      <c r="D898">
        <f>+'TAB 1 Codificação CC Órgão'!I915</f>
        <v>0</v>
      </c>
      <c r="E898" t="str">
        <f>+'TAB 1 Codificação CC Órgão'!K915</f>
        <v>-</v>
      </c>
      <c r="H898">
        <f>+'TAB 1 Codificação CC Órgão'!M916</f>
        <v>0</v>
      </c>
      <c r="I898">
        <f>+'TAB 1 Codificação CC Órgão'!L915</f>
        <v>0</v>
      </c>
      <c r="J898">
        <f>+'TAB 1 Codificação CC Órgão'!N915</f>
        <v>0</v>
      </c>
      <c r="K898">
        <f>+'TAB 1 Codificação CC Órgão'!O915</f>
        <v>0</v>
      </c>
      <c r="L898">
        <f>+'TAB 1 Codificação CC Órgão'!P915</f>
        <v>0</v>
      </c>
      <c r="M898">
        <f>+'TAB 1 Codificação CC Órgão'!Q915</f>
        <v>0</v>
      </c>
      <c r="P898" s="129" t="str">
        <f>+'TAB 1 Codificação CC Órgão'!J915</f>
        <v>A</v>
      </c>
      <c r="Q898">
        <f t="shared" si="26"/>
        <v>0</v>
      </c>
    </row>
    <row r="899" spans="1:17">
      <c r="A899" t="str">
        <f t="shared" si="27"/>
        <v>-</v>
      </c>
      <c r="C899" t="str">
        <f>IF('TAB 1 Codificação CC Órgão'!A916='TAB 1 Codificação CC Órgão'!$A$20,"-",'TAB 1 Codificação CC Órgão'!A916)</f>
        <v>-</v>
      </c>
      <c r="D899">
        <f>+'TAB 1 Codificação CC Órgão'!I916</f>
        <v>0</v>
      </c>
      <c r="E899" t="str">
        <f>+'TAB 1 Codificação CC Órgão'!K916</f>
        <v>-</v>
      </c>
      <c r="H899">
        <f>+'TAB 1 Codificação CC Órgão'!M917</f>
        <v>0</v>
      </c>
      <c r="I899">
        <f>+'TAB 1 Codificação CC Órgão'!L916</f>
        <v>0</v>
      </c>
      <c r="J899">
        <f>+'TAB 1 Codificação CC Órgão'!N916</f>
        <v>0</v>
      </c>
      <c r="K899">
        <f>+'TAB 1 Codificação CC Órgão'!O916</f>
        <v>0</v>
      </c>
      <c r="L899">
        <f>+'TAB 1 Codificação CC Órgão'!P916</f>
        <v>0</v>
      </c>
      <c r="M899">
        <f>+'TAB 1 Codificação CC Órgão'!Q916</f>
        <v>0</v>
      </c>
      <c r="P899" s="129" t="str">
        <f>+'TAB 1 Codificação CC Órgão'!J916</f>
        <v>A</v>
      </c>
      <c r="Q899">
        <f t="shared" ref="Q899:Q962" si="28">IF(P899="S",1,0)</f>
        <v>0</v>
      </c>
    </row>
    <row r="900" spans="1:17">
      <c r="A900" t="str">
        <f t="shared" ref="A900:A963" si="29">IF(C900="-","-",$A$2)</f>
        <v>-</v>
      </c>
      <c r="C900" t="str">
        <f>IF('TAB 1 Codificação CC Órgão'!A917='TAB 1 Codificação CC Órgão'!$A$20,"-",'TAB 1 Codificação CC Órgão'!A917)</f>
        <v>-</v>
      </c>
      <c r="D900">
        <f>+'TAB 1 Codificação CC Órgão'!I917</f>
        <v>0</v>
      </c>
      <c r="E900" t="str">
        <f>+'TAB 1 Codificação CC Órgão'!K917</f>
        <v>-</v>
      </c>
      <c r="H900">
        <f>+'TAB 1 Codificação CC Órgão'!M918</f>
        <v>0</v>
      </c>
      <c r="I900">
        <f>+'TAB 1 Codificação CC Órgão'!L917</f>
        <v>0</v>
      </c>
      <c r="J900">
        <f>+'TAB 1 Codificação CC Órgão'!N917</f>
        <v>0</v>
      </c>
      <c r="K900">
        <f>+'TAB 1 Codificação CC Órgão'!O917</f>
        <v>0</v>
      </c>
      <c r="L900">
        <f>+'TAB 1 Codificação CC Órgão'!P917</f>
        <v>0</v>
      </c>
      <c r="M900">
        <f>+'TAB 1 Codificação CC Órgão'!Q917</f>
        <v>0</v>
      </c>
      <c r="P900" s="129" t="str">
        <f>+'TAB 1 Codificação CC Órgão'!J917</f>
        <v>A</v>
      </c>
      <c r="Q900">
        <f t="shared" si="28"/>
        <v>0</v>
      </c>
    </row>
    <row r="901" spans="1:17">
      <c r="A901" t="str">
        <f t="shared" si="29"/>
        <v>-</v>
      </c>
      <c r="C901" t="str">
        <f>IF('TAB 1 Codificação CC Órgão'!A918='TAB 1 Codificação CC Órgão'!$A$20,"-",'TAB 1 Codificação CC Órgão'!A918)</f>
        <v>-</v>
      </c>
      <c r="D901">
        <f>+'TAB 1 Codificação CC Órgão'!I918</f>
        <v>0</v>
      </c>
      <c r="E901" t="str">
        <f>+'TAB 1 Codificação CC Órgão'!K918</f>
        <v>-</v>
      </c>
      <c r="H901">
        <f>+'TAB 1 Codificação CC Órgão'!M919</f>
        <v>0</v>
      </c>
      <c r="I901">
        <f>+'TAB 1 Codificação CC Órgão'!L918</f>
        <v>0</v>
      </c>
      <c r="J901">
        <f>+'TAB 1 Codificação CC Órgão'!N918</f>
        <v>0</v>
      </c>
      <c r="K901">
        <f>+'TAB 1 Codificação CC Órgão'!O918</f>
        <v>0</v>
      </c>
      <c r="L901">
        <f>+'TAB 1 Codificação CC Órgão'!P918</f>
        <v>0</v>
      </c>
      <c r="M901">
        <f>+'TAB 1 Codificação CC Órgão'!Q918</f>
        <v>0</v>
      </c>
      <c r="P901" s="129" t="str">
        <f>+'TAB 1 Codificação CC Órgão'!J918</f>
        <v>A</v>
      </c>
      <c r="Q901">
        <f t="shared" si="28"/>
        <v>0</v>
      </c>
    </row>
    <row r="902" spans="1:17">
      <c r="A902" t="str">
        <f t="shared" si="29"/>
        <v>-</v>
      </c>
      <c r="C902" t="str">
        <f>IF('TAB 1 Codificação CC Órgão'!A919='TAB 1 Codificação CC Órgão'!$A$20,"-",'TAB 1 Codificação CC Órgão'!A919)</f>
        <v>-</v>
      </c>
      <c r="D902">
        <f>+'TAB 1 Codificação CC Órgão'!I919</f>
        <v>0</v>
      </c>
      <c r="E902" t="str">
        <f>+'TAB 1 Codificação CC Órgão'!K919</f>
        <v>-</v>
      </c>
      <c r="H902">
        <f>+'TAB 1 Codificação CC Órgão'!M920</f>
        <v>0</v>
      </c>
      <c r="I902">
        <f>+'TAB 1 Codificação CC Órgão'!L919</f>
        <v>0</v>
      </c>
      <c r="J902">
        <f>+'TAB 1 Codificação CC Órgão'!N919</f>
        <v>0</v>
      </c>
      <c r="K902">
        <f>+'TAB 1 Codificação CC Órgão'!O919</f>
        <v>0</v>
      </c>
      <c r="L902">
        <f>+'TAB 1 Codificação CC Órgão'!P919</f>
        <v>0</v>
      </c>
      <c r="M902">
        <f>+'TAB 1 Codificação CC Órgão'!Q919</f>
        <v>0</v>
      </c>
      <c r="P902" s="129" t="str">
        <f>+'TAB 1 Codificação CC Órgão'!J919</f>
        <v>A</v>
      </c>
      <c r="Q902">
        <f t="shared" si="28"/>
        <v>0</v>
      </c>
    </row>
    <row r="903" spans="1:17">
      <c r="A903" t="str">
        <f t="shared" si="29"/>
        <v>-</v>
      </c>
      <c r="C903" t="str">
        <f>IF('TAB 1 Codificação CC Órgão'!A920='TAB 1 Codificação CC Órgão'!$A$20,"-",'TAB 1 Codificação CC Órgão'!A920)</f>
        <v>-</v>
      </c>
      <c r="D903">
        <f>+'TAB 1 Codificação CC Órgão'!I920</f>
        <v>0</v>
      </c>
      <c r="E903" t="str">
        <f>+'TAB 1 Codificação CC Órgão'!K920</f>
        <v>-</v>
      </c>
      <c r="H903">
        <f>+'TAB 1 Codificação CC Órgão'!M921</f>
        <v>0</v>
      </c>
      <c r="I903">
        <f>+'TAB 1 Codificação CC Órgão'!L920</f>
        <v>0</v>
      </c>
      <c r="J903">
        <f>+'TAB 1 Codificação CC Órgão'!N920</f>
        <v>0</v>
      </c>
      <c r="K903">
        <f>+'TAB 1 Codificação CC Órgão'!O920</f>
        <v>0</v>
      </c>
      <c r="L903">
        <f>+'TAB 1 Codificação CC Órgão'!P920</f>
        <v>0</v>
      </c>
      <c r="M903">
        <f>+'TAB 1 Codificação CC Órgão'!Q920</f>
        <v>0</v>
      </c>
      <c r="P903" s="129" t="str">
        <f>+'TAB 1 Codificação CC Órgão'!J920</f>
        <v>A</v>
      </c>
      <c r="Q903">
        <f t="shared" si="28"/>
        <v>0</v>
      </c>
    </row>
    <row r="904" spans="1:17">
      <c r="A904" t="str">
        <f t="shared" si="29"/>
        <v>-</v>
      </c>
      <c r="C904" t="str">
        <f>IF('TAB 1 Codificação CC Órgão'!A921='TAB 1 Codificação CC Órgão'!$A$20,"-",'TAB 1 Codificação CC Órgão'!A921)</f>
        <v>-</v>
      </c>
      <c r="D904">
        <f>+'TAB 1 Codificação CC Órgão'!I921</f>
        <v>0</v>
      </c>
      <c r="E904" t="str">
        <f>+'TAB 1 Codificação CC Órgão'!K921</f>
        <v>-</v>
      </c>
      <c r="H904">
        <f>+'TAB 1 Codificação CC Órgão'!M922</f>
        <v>0</v>
      </c>
      <c r="I904">
        <f>+'TAB 1 Codificação CC Órgão'!L921</f>
        <v>0</v>
      </c>
      <c r="J904">
        <f>+'TAB 1 Codificação CC Órgão'!N921</f>
        <v>0</v>
      </c>
      <c r="K904">
        <f>+'TAB 1 Codificação CC Órgão'!O921</f>
        <v>0</v>
      </c>
      <c r="L904">
        <f>+'TAB 1 Codificação CC Órgão'!P921</f>
        <v>0</v>
      </c>
      <c r="M904">
        <f>+'TAB 1 Codificação CC Órgão'!Q921</f>
        <v>0</v>
      </c>
      <c r="P904" s="129" t="str">
        <f>+'TAB 1 Codificação CC Órgão'!J921</f>
        <v>A</v>
      </c>
      <c r="Q904">
        <f t="shared" si="28"/>
        <v>0</v>
      </c>
    </row>
    <row r="905" spans="1:17">
      <c r="A905" t="str">
        <f t="shared" si="29"/>
        <v>-</v>
      </c>
      <c r="C905" t="str">
        <f>IF('TAB 1 Codificação CC Órgão'!A922='TAB 1 Codificação CC Órgão'!$A$20,"-",'TAB 1 Codificação CC Órgão'!A922)</f>
        <v>-</v>
      </c>
      <c r="D905">
        <f>+'TAB 1 Codificação CC Órgão'!I922</f>
        <v>0</v>
      </c>
      <c r="E905" t="str">
        <f>+'TAB 1 Codificação CC Órgão'!K922</f>
        <v>-</v>
      </c>
      <c r="H905">
        <f>+'TAB 1 Codificação CC Órgão'!M923</f>
        <v>0</v>
      </c>
      <c r="I905">
        <f>+'TAB 1 Codificação CC Órgão'!L922</f>
        <v>0</v>
      </c>
      <c r="J905">
        <f>+'TAB 1 Codificação CC Órgão'!N922</f>
        <v>0</v>
      </c>
      <c r="K905">
        <f>+'TAB 1 Codificação CC Órgão'!O922</f>
        <v>0</v>
      </c>
      <c r="L905">
        <f>+'TAB 1 Codificação CC Órgão'!P922</f>
        <v>0</v>
      </c>
      <c r="M905">
        <f>+'TAB 1 Codificação CC Órgão'!Q922</f>
        <v>0</v>
      </c>
      <c r="P905" s="129" t="str">
        <f>+'TAB 1 Codificação CC Órgão'!J922</f>
        <v>A</v>
      </c>
      <c r="Q905">
        <f t="shared" si="28"/>
        <v>0</v>
      </c>
    </row>
    <row r="906" spans="1:17">
      <c r="A906" t="str">
        <f t="shared" si="29"/>
        <v>-</v>
      </c>
      <c r="C906" t="str">
        <f>IF('TAB 1 Codificação CC Órgão'!A923='TAB 1 Codificação CC Órgão'!$A$20,"-",'TAB 1 Codificação CC Órgão'!A923)</f>
        <v>-</v>
      </c>
      <c r="D906">
        <f>+'TAB 1 Codificação CC Órgão'!I923</f>
        <v>0</v>
      </c>
      <c r="E906" t="str">
        <f>+'TAB 1 Codificação CC Órgão'!K923</f>
        <v>-</v>
      </c>
      <c r="H906">
        <f>+'TAB 1 Codificação CC Órgão'!M924</f>
        <v>0</v>
      </c>
      <c r="I906">
        <f>+'TAB 1 Codificação CC Órgão'!L923</f>
        <v>0</v>
      </c>
      <c r="J906">
        <f>+'TAB 1 Codificação CC Órgão'!N923</f>
        <v>0</v>
      </c>
      <c r="K906">
        <f>+'TAB 1 Codificação CC Órgão'!O923</f>
        <v>0</v>
      </c>
      <c r="L906">
        <f>+'TAB 1 Codificação CC Órgão'!P923</f>
        <v>0</v>
      </c>
      <c r="M906">
        <f>+'TAB 1 Codificação CC Órgão'!Q923</f>
        <v>0</v>
      </c>
      <c r="P906" s="129" t="str">
        <f>+'TAB 1 Codificação CC Órgão'!J923</f>
        <v>A</v>
      </c>
      <c r="Q906">
        <f t="shared" si="28"/>
        <v>0</v>
      </c>
    </row>
    <row r="907" spans="1:17">
      <c r="A907" t="str">
        <f t="shared" si="29"/>
        <v>-</v>
      </c>
      <c r="C907" t="str">
        <f>IF('TAB 1 Codificação CC Órgão'!A924='TAB 1 Codificação CC Órgão'!$A$20,"-",'TAB 1 Codificação CC Órgão'!A924)</f>
        <v>-</v>
      </c>
      <c r="D907">
        <f>+'TAB 1 Codificação CC Órgão'!I924</f>
        <v>0</v>
      </c>
      <c r="E907" t="str">
        <f>+'TAB 1 Codificação CC Órgão'!K924</f>
        <v>-</v>
      </c>
      <c r="H907">
        <f>+'TAB 1 Codificação CC Órgão'!M925</f>
        <v>0</v>
      </c>
      <c r="I907">
        <f>+'TAB 1 Codificação CC Órgão'!L924</f>
        <v>0</v>
      </c>
      <c r="J907">
        <f>+'TAB 1 Codificação CC Órgão'!N924</f>
        <v>0</v>
      </c>
      <c r="K907">
        <f>+'TAB 1 Codificação CC Órgão'!O924</f>
        <v>0</v>
      </c>
      <c r="L907">
        <f>+'TAB 1 Codificação CC Órgão'!P924</f>
        <v>0</v>
      </c>
      <c r="M907">
        <f>+'TAB 1 Codificação CC Órgão'!Q924</f>
        <v>0</v>
      </c>
      <c r="P907" s="129" t="str">
        <f>+'TAB 1 Codificação CC Órgão'!J924</f>
        <v>A</v>
      </c>
      <c r="Q907">
        <f t="shared" si="28"/>
        <v>0</v>
      </c>
    </row>
    <row r="908" spans="1:17">
      <c r="A908" t="str">
        <f t="shared" si="29"/>
        <v>-</v>
      </c>
      <c r="C908" t="str">
        <f>IF('TAB 1 Codificação CC Órgão'!A925='TAB 1 Codificação CC Órgão'!$A$20,"-",'TAB 1 Codificação CC Órgão'!A925)</f>
        <v>-</v>
      </c>
      <c r="D908">
        <f>+'TAB 1 Codificação CC Órgão'!I925</f>
        <v>0</v>
      </c>
      <c r="E908" t="str">
        <f>+'TAB 1 Codificação CC Órgão'!K925</f>
        <v>-</v>
      </c>
      <c r="H908">
        <f>+'TAB 1 Codificação CC Órgão'!M926</f>
        <v>0</v>
      </c>
      <c r="I908">
        <f>+'TAB 1 Codificação CC Órgão'!L925</f>
        <v>0</v>
      </c>
      <c r="J908">
        <f>+'TAB 1 Codificação CC Órgão'!N925</f>
        <v>0</v>
      </c>
      <c r="K908">
        <f>+'TAB 1 Codificação CC Órgão'!O925</f>
        <v>0</v>
      </c>
      <c r="L908">
        <f>+'TAB 1 Codificação CC Órgão'!P925</f>
        <v>0</v>
      </c>
      <c r="M908">
        <f>+'TAB 1 Codificação CC Órgão'!Q925</f>
        <v>0</v>
      </c>
      <c r="P908" s="129" t="str">
        <f>+'TAB 1 Codificação CC Órgão'!J925</f>
        <v>A</v>
      </c>
      <c r="Q908">
        <f t="shared" si="28"/>
        <v>0</v>
      </c>
    </row>
    <row r="909" spans="1:17">
      <c r="A909" t="str">
        <f t="shared" si="29"/>
        <v>-</v>
      </c>
      <c r="C909" t="str">
        <f>IF('TAB 1 Codificação CC Órgão'!A926='TAB 1 Codificação CC Órgão'!$A$20,"-",'TAB 1 Codificação CC Órgão'!A926)</f>
        <v>-</v>
      </c>
      <c r="D909">
        <f>+'TAB 1 Codificação CC Órgão'!I926</f>
        <v>0</v>
      </c>
      <c r="E909" t="str">
        <f>+'TAB 1 Codificação CC Órgão'!K926</f>
        <v>-</v>
      </c>
      <c r="H909">
        <f>+'TAB 1 Codificação CC Órgão'!M927</f>
        <v>0</v>
      </c>
      <c r="I909">
        <f>+'TAB 1 Codificação CC Órgão'!L926</f>
        <v>0</v>
      </c>
      <c r="J909">
        <f>+'TAB 1 Codificação CC Órgão'!N926</f>
        <v>0</v>
      </c>
      <c r="K909">
        <f>+'TAB 1 Codificação CC Órgão'!O926</f>
        <v>0</v>
      </c>
      <c r="L909">
        <f>+'TAB 1 Codificação CC Órgão'!P926</f>
        <v>0</v>
      </c>
      <c r="M909">
        <f>+'TAB 1 Codificação CC Órgão'!Q926</f>
        <v>0</v>
      </c>
      <c r="P909" s="129" t="str">
        <f>+'TAB 1 Codificação CC Órgão'!J926</f>
        <v>A</v>
      </c>
      <c r="Q909">
        <f t="shared" si="28"/>
        <v>0</v>
      </c>
    </row>
    <row r="910" spans="1:17">
      <c r="A910" t="str">
        <f t="shared" si="29"/>
        <v>-</v>
      </c>
      <c r="C910" t="str">
        <f>IF('TAB 1 Codificação CC Órgão'!A927='TAB 1 Codificação CC Órgão'!$A$20,"-",'TAB 1 Codificação CC Órgão'!A927)</f>
        <v>-</v>
      </c>
      <c r="D910">
        <f>+'TAB 1 Codificação CC Órgão'!I927</f>
        <v>0</v>
      </c>
      <c r="E910" t="str">
        <f>+'TAB 1 Codificação CC Órgão'!K927</f>
        <v>-</v>
      </c>
      <c r="H910">
        <f>+'TAB 1 Codificação CC Órgão'!M928</f>
        <v>0</v>
      </c>
      <c r="I910">
        <f>+'TAB 1 Codificação CC Órgão'!L927</f>
        <v>0</v>
      </c>
      <c r="J910">
        <f>+'TAB 1 Codificação CC Órgão'!N927</f>
        <v>0</v>
      </c>
      <c r="K910">
        <f>+'TAB 1 Codificação CC Órgão'!O927</f>
        <v>0</v>
      </c>
      <c r="L910">
        <f>+'TAB 1 Codificação CC Órgão'!P927</f>
        <v>0</v>
      </c>
      <c r="M910">
        <f>+'TAB 1 Codificação CC Órgão'!Q927</f>
        <v>0</v>
      </c>
      <c r="P910" s="129" t="str">
        <f>+'TAB 1 Codificação CC Órgão'!J927</f>
        <v>A</v>
      </c>
      <c r="Q910">
        <f t="shared" si="28"/>
        <v>0</v>
      </c>
    </row>
    <row r="911" spans="1:17">
      <c r="A911" t="str">
        <f t="shared" si="29"/>
        <v>-</v>
      </c>
      <c r="C911" t="str">
        <f>IF('TAB 1 Codificação CC Órgão'!A928='TAB 1 Codificação CC Órgão'!$A$20,"-",'TAB 1 Codificação CC Órgão'!A928)</f>
        <v>-</v>
      </c>
      <c r="D911">
        <f>+'TAB 1 Codificação CC Órgão'!I928</f>
        <v>0</v>
      </c>
      <c r="E911" t="str">
        <f>+'TAB 1 Codificação CC Órgão'!K928</f>
        <v>-</v>
      </c>
      <c r="H911">
        <f>+'TAB 1 Codificação CC Órgão'!M929</f>
        <v>0</v>
      </c>
      <c r="I911">
        <f>+'TAB 1 Codificação CC Órgão'!L928</f>
        <v>0</v>
      </c>
      <c r="J911">
        <f>+'TAB 1 Codificação CC Órgão'!N928</f>
        <v>0</v>
      </c>
      <c r="K911">
        <f>+'TAB 1 Codificação CC Órgão'!O928</f>
        <v>0</v>
      </c>
      <c r="L911">
        <f>+'TAB 1 Codificação CC Órgão'!P928</f>
        <v>0</v>
      </c>
      <c r="M911">
        <f>+'TAB 1 Codificação CC Órgão'!Q928</f>
        <v>0</v>
      </c>
      <c r="P911" s="129" t="str">
        <f>+'TAB 1 Codificação CC Órgão'!J928</f>
        <v>A</v>
      </c>
      <c r="Q911">
        <f t="shared" si="28"/>
        <v>0</v>
      </c>
    </row>
    <row r="912" spans="1:17">
      <c r="A912" t="str">
        <f t="shared" si="29"/>
        <v>-</v>
      </c>
      <c r="C912" t="str">
        <f>IF('TAB 1 Codificação CC Órgão'!A929='TAB 1 Codificação CC Órgão'!$A$20,"-",'TAB 1 Codificação CC Órgão'!A929)</f>
        <v>-</v>
      </c>
      <c r="D912">
        <f>+'TAB 1 Codificação CC Órgão'!I929</f>
        <v>0</v>
      </c>
      <c r="E912" t="str">
        <f>+'TAB 1 Codificação CC Órgão'!K929</f>
        <v>-</v>
      </c>
      <c r="H912">
        <f>+'TAB 1 Codificação CC Órgão'!M930</f>
        <v>0</v>
      </c>
      <c r="I912">
        <f>+'TAB 1 Codificação CC Órgão'!L929</f>
        <v>0</v>
      </c>
      <c r="J912">
        <f>+'TAB 1 Codificação CC Órgão'!N929</f>
        <v>0</v>
      </c>
      <c r="K912">
        <f>+'TAB 1 Codificação CC Órgão'!O929</f>
        <v>0</v>
      </c>
      <c r="L912">
        <f>+'TAB 1 Codificação CC Órgão'!P929</f>
        <v>0</v>
      </c>
      <c r="M912">
        <f>+'TAB 1 Codificação CC Órgão'!Q929</f>
        <v>0</v>
      </c>
      <c r="P912" s="129" t="str">
        <f>+'TAB 1 Codificação CC Órgão'!J929</f>
        <v>A</v>
      </c>
      <c r="Q912">
        <f t="shared" si="28"/>
        <v>0</v>
      </c>
    </row>
    <row r="913" spans="1:17">
      <c r="A913" t="str">
        <f t="shared" si="29"/>
        <v>-</v>
      </c>
      <c r="C913" t="str">
        <f>IF('TAB 1 Codificação CC Órgão'!A930='TAB 1 Codificação CC Órgão'!$A$20,"-",'TAB 1 Codificação CC Órgão'!A930)</f>
        <v>-</v>
      </c>
      <c r="D913">
        <f>+'TAB 1 Codificação CC Órgão'!I930</f>
        <v>0</v>
      </c>
      <c r="E913" t="str">
        <f>+'TAB 1 Codificação CC Órgão'!K930</f>
        <v>-</v>
      </c>
      <c r="H913">
        <f>+'TAB 1 Codificação CC Órgão'!M931</f>
        <v>0</v>
      </c>
      <c r="I913">
        <f>+'TAB 1 Codificação CC Órgão'!L930</f>
        <v>0</v>
      </c>
      <c r="J913">
        <f>+'TAB 1 Codificação CC Órgão'!N930</f>
        <v>0</v>
      </c>
      <c r="K913">
        <f>+'TAB 1 Codificação CC Órgão'!O930</f>
        <v>0</v>
      </c>
      <c r="L913">
        <f>+'TAB 1 Codificação CC Órgão'!P930</f>
        <v>0</v>
      </c>
      <c r="M913">
        <f>+'TAB 1 Codificação CC Órgão'!Q930</f>
        <v>0</v>
      </c>
      <c r="P913" s="129" t="str">
        <f>+'TAB 1 Codificação CC Órgão'!J930</f>
        <v>A</v>
      </c>
      <c r="Q913">
        <f t="shared" si="28"/>
        <v>0</v>
      </c>
    </row>
    <row r="914" spans="1:17">
      <c r="A914" t="str">
        <f t="shared" si="29"/>
        <v>-</v>
      </c>
      <c r="C914" t="str">
        <f>IF('TAB 1 Codificação CC Órgão'!A931='TAB 1 Codificação CC Órgão'!$A$20,"-",'TAB 1 Codificação CC Órgão'!A931)</f>
        <v>-</v>
      </c>
      <c r="D914">
        <f>+'TAB 1 Codificação CC Órgão'!I931</f>
        <v>0</v>
      </c>
      <c r="E914" t="str">
        <f>+'TAB 1 Codificação CC Órgão'!K931</f>
        <v>-</v>
      </c>
      <c r="H914">
        <f>+'TAB 1 Codificação CC Órgão'!M932</f>
        <v>0</v>
      </c>
      <c r="I914">
        <f>+'TAB 1 Codificação CC Órgão'!L931</f>
        <v>0</v>
      </c>
      <c r="J914">
        <f>+'TAB 1 Codificação CC Órgão'!N931</f>
        <v>0</v>
      </c>
      <c r="K914">
        <f>+'TAB 1 Codificação CC Órgão'!O931</f>
        <v>0</v>
      </c>
      <c r="L914">
        <f>+'TAB 1 Codificação CC Órgão'!P931</f>
        <v>0</v>
      </c>
      <c r="M914">
        <f>+'TAB 1 Codificação CC Órgão'!Q931</f>
        <v>0</v>
      </c>
      <c r="P914" s="129" t="str">
        <f>+'TAB 1 Codificação CC Órgão'!J931</f>
        <v>A</v>
      </c>
      <c r="Q914">
        <f t="shared" si="28"/>
        <v>0</v>
      </c>
    </row>
    <row r="915" spans="1:17">
      <c r="A915" t="str">
        <f t="shared" si="29"/>
        <v>-</v>
      </c>
      <c r="C915" t="str">
        <f>IF('TAB 1 Codificação CC Órgão'!A932='TAB 1 Codificação CC Órgão'!$A$20,"-",'TAB 1 Codificação CC Órgão'!A932)</f>
        <v>-</v>
      </c>
      <c r="D915">
        <f>+'TAB 1 Codificação CC Órgão'!I932</f>
        <v>0</v>
      </c>
      <c r="E915" t="str">
        <f>+'TAB 1 Codificação CC Órgão'!K932</f>
        <v>-</v>
      </c>
      <c r="H915">
        <f>+'TAB 1 Codificação CC Órgão'!M933</f>
        <v>0</v>
      </c>
      <c r="I915">
        <f>+'TAB 1 Codificação CC Órgão'!L932</f>
        <v>0</v>
      </c>
      <c r="J915">
        <f>+'TAB 1 Codificação CC Órgão'!N932</f>
        <v>0</v>
      </c>
      <c r="K915">
        <f>+'TAB 1 Codificação CC Órgão'!O932</f>
        <v>0</v>
      </c>
      <c r="L915">
        <f>+'TAB 1 Codificação CC Órgão'!P932</f>
        <v>0</v>
      </c>
      <c r="M915">
        <f>+'TAB 1 Codificação CC Órgão'!Q932</f>
        <v>0</v>
      </c>
      <c r="P915" s="129" t="str">
        <f>+'TAB 1 Codificação CC Órgão'!J932</f>
        <v>A</v>
      </c>
      <c r="Q915">
        <f t="shared" si="28"/>
        <v>0</v>
      </c>
    </row>
    <row r="916" spans="1:17">
      <c r="A916" t="str">
        <f t="shared" si="29"/>
        <v>-</v>
      </c>
      <c r="C916" t="str">
        <f>IF('TAB 1 Codificação CC Órgão'!A933='TAB 1 Codificação CC Órgão'!$A$20,"-",'TAB 1 Codificação CC Órgão'!A933)</f>
        <v>-</v>
      </c>
      <c r="D916">
        <f>+'TAB 1 Codificação CC Órgão'!I933</f>
        <v>0</v>
      </c>
      <c r="E916" t="str">
        <f>+'TAB 1 Codificação CC Órgão'!K933</f>
        <v>-</v>
      </c>
      <c r="H916">
        <f>+'TAB 1 Codificação CC Órgão'!M934</f>
        <v>0</v>
      </c>
      <c r="I916">
        <f>+'TAB 1 Codificação CC Órgão'!L933</f>
        <v>0</v>
      </c>
      <c r="J916">
        <f>+'TAB 1 Codificação CC Órgão'!N933</f>
        <v>0</v>
      </c>
      <c r="K916">
        <f>+'TAB 1 Codificação CC Órgão'!O933</f>
        <v>0</v>
      </c>
      <c r="L916">
        <f>+'TAB 1 Codificação CC Órgão'!P933</f>
        <v>0</v>
      </c>
      <c r="M916">
        <f>+'TAB 1 Codificação CC Órgão'!Q933</f>
        <v>0</v>
      </c>
      <c r="P916" s="129" t="str">
        <f>+'TAB 1 Codificação CC Órgão'!J933</f>
        <v>A</v>
      </c>
      <c r="Q916">
        <f t="shared" si="28"/>
        <v>0</v>
      </c>
    </row>
    <row r="917" spans="1:17">
      <c r="A917" t="str">
        <f t="shared" si="29"/>
        <v>-</v>
      </c>
      <c r="C917" t="str">
        <f>IF('TAB 1 Codificação CC Órgão'!A934='TAB 1 Codificação CC Órgão'!$A$20,"-",'TAB 1 Codificação CC Órgão'!A934)</f>
        <v>-</v>
      </c>
      <c r="D917">
        <f>+'TAB 1 Codificação CC Órgão'!I934</f>
        <v>0</v>
      </c>
      <c r="E917" t="str">
        <f>+'TAB 1 Codificação CC Órgão'!K934</f>
        <v>-</v>
      </c>
      <c r="H917">
        <f>+'TAB 1 Codificação CC Órgão'!M935</f>
        <v>0</v>
      </c>
      <c r="I917">
        <f>+'TAB 1 Codificação CC Órgão'!L934</f>
        <v>0</v>
      </c>
      <c r="J917">
        <f>+'TAB 1 Codificação CC Órgão'!N934</f>
        <v>0</v>
      </c>
      <c r="K917">
        <f>+'TAB 1 Codificação CC Órgão'!O934</f>
        <v>0</v>
      </c>
      <c r="L917">
        <f>+'TAB 1 Codificação CC Órgão'!P934</f>
        <v>0</v>
      </c>
      <c r="M917">
        <f>+'TAB 1 Codificação CC Órgão'!Q934</f>
        <v>0</v>
      </c>
      <c r="P917" s="129" t="str">
        <f>+'TAB 1 Codificação CC Órgão'!J934</f>
        <v>A</v>
      </c>
      <c r="Q917">
        <f t="shared" si="28"/>
        <v>0</v>
      </c>
    </row>
    <row r="918" spans="1:17">
      <c r="A918" t="str">
        <f t="shared" si="29"/>
        <v>-</v>
      </c>
      <c r="C918" t="str">
        <f>IF('TAB 1 Codificação CC Órgão'!A935='TAB 1 Codificação CC Órgão'!$A$20,"-",'TAB 1 Codificação CC Órgão'!A935)</f>
        <v>-</v>
      </c>
      <c r="D918">
        <f>+'TAB 1 Codificação CC Órgão'!I935</f>
        <v>0</v>
      </c>
      <c r="E918" t="str">
        <f>+'TAB 1 Codificação CC Órgão'!K935</f>
        <v>-</v>
      </c>
      <c r="H918">
        <f>+'TAB 1 Codificação CC Órgão'!M936</f>
        <v>0</v>
      </c>
      <c r="I918">
        <f>+'TAB 1 Codificação CC Órgão'!L935</f>
        <v>0</v>
      </c>
      <c r="J918">
        <f>+'TAB 1 Codificação CC Órgão'!N935</f>
        <v>0</v>
      </c>
      <c r="K918">
        <f>+'TAB 1 Codificação CC Órgão'!O935</f>
        <v>0</v>
      </c>
      <c r="L918">
        <f>+'TAB 1 Codificação CC Órgão'!P935</f>
        <v>0</v>
      </c>
      <c r="M918">
        <f>+'TAB 1 Codificação CC Órgão'!Q935</f>
        <v>0</v>
      </c>
      <c r="P918" s="129" t="str">
        <f>+'TAB 1 Codificação CC Órgão'!J935</f>
        <v>A</v>
      </c>
      <c r="Q918">
        <f t="shared" si="28"/>
        <v>0</v>
      </c>
    </row>
    <row r="919" spans="1:17">
      <c r="A919" t="str">
        <f t="shared" si="29"/>
        <v>-</v>
      </c>
      <c r="C919" t="str">
        <f>IF('TAB 1 Codificação CC Órgão'!A936='TAB 1 Codificação CC Órgão'!$A$20,"-",'TAB 1 Codificação CC Órgão'!A936)</f>
        <v>-</v>
      </c>
      <c r="D919">
        <f>+'TAB 1 Codificação CC Órgão'!I936</f>
        <v>0</v>
      </c>
      <c r="E919" t="str">
        <f>+'TAB 1 Codificação CC Órgão'!K936</f>
        <v>-</v>
      </c>
      <c r="H919">
        <f>+'TAB 1 Codificação CC Órgão'!M937</f>
        <v>0</v>
      </c>
      <c r="I919">
        <f>+'TAB 1 Codificação CC Órgão'!L936</f>
        <v>0</v>
      </c>
      <c r="J919">
        <f>+'TAB 1 Codificação CC Órgão'!N936</f>
        <v>0</v>
      </c>
      <c r="K919">
        <f>+'TAB 1 Codificação CC Órgão'!O936</f>
        <v>0</v>
      </c>
      <c r="L919">
        <f>+'TAB 1 Codificação CC Órgão'!P936</f>
        <v>0</v>
      </c>
      <c r="M919">
        <f>+'TAB 1 Codificação CC Órgão'!Q936</f>
        <v>0</v>
      </c>
      <c r="P919" s="129" t="str">
        <f>+'TAB 1 Codificação CC Órgão'!J936</f>
        <v>A</v>
      </c>
      <c r="Q919">
        <f t="shared" si="28"/>
        <v>0</v>
      </c>
    </row>
    <row r="920" spans="1:17">
      <c r="A920" t="str">
        <f t="shared" si="29"/>
        <v>-</v>
      </c>
      <c r="C920" t="str">
        <f>IF('TAB 1 Codificação CC Órgão'!A937='TAB 1 Codificação CC Órgão'!$A$20,"-",'TAB 1 Codificação CC Órgão'!A937)</f>
        <v>-</v>
      </c>
      <c r="D920">
        <f>+'TAB 1 Codificação CC Órgão'!I937</f>
        <v>0</v>
      </c>
      <c r="E920" t="str">
        <f>+'TAB 1 Codificação CC Órgão'!K937</f>
        <v>-</v>
      </c>
      <c r="H920">
        <f>+'TAB 1 Codificação CC Órgão'!M938</f>
        <v>0</v>
      </c>
      <c r="I920">
        <f>+'TAB 1 Codificação CC Órgão'!L937</f>
        <v>0</v>
      </c>
      <c r="J920">
        <f>+'TAB 1 Codificação CC Órgão'!N937</f>
        <v>0</v>
      </c>
      <c r="K920">
        <f>+'TAB 1 Codificação CC Órgão'!O937</f>
        <v>0</v>
      </c>
      <c r="L920">
        <f>+'TAB 1 Codificação CC Órgão'!P937</f>
        <v>0</v>
      </c>
      <c r="M920">
        <f>+'TAB 1 Codificação CC Órgão'!Q937</f>
        <v>0</v>
      </c>
      <c r="P920" s="129" t="str">
        <f>+'TAB 1 Codificação CC Órgão'!J937</f>
        <v>A</v>
      </c>
      <c r="Q920">
        <f t="shared" si="28"/>
        <v>0</v>
      </c>
    </row>
    <row r="921" spans="1:17">
      <c r="A921" t="str">
        <f t="shared" si="29"/>
        <v>-</v>
      </c>
      <c r="C921" t="str">
        <f>IF('TAB 1 Codificação CC Órgão'!A938='TAB 1 Codificação CC Órgão'!$A$20,"-",'TAB 1 Codificação CC Órgão'!A938)</f>
        <v>-</v>
      </c>
      <c r="D921">
        <f>+'TAB 1 Codificação CC Órgão'!I938</f>
        <v>0</v>
      </c>
      <c r="E921" t="str">
        <f>+'TAB 1 Codificação CC Órgão'!K938</f>
        <v>-</v>
      </c>
      <c r="H921">
        <f>+'TAB 1 Codificação CC Órgão'!M939</f>
        <v>0</v>
      </c>
      <c r="I921">
        <f>+'TAB 1 Codificação CC Órgão'!L938</f>
        <v>0</v>
      </c>
      <c r="J921">
        <f>+'TAB 1 Codificação CC Órgão'!N938</f>
        <v>0</v>
      </c>
      <c r="K921">
        <f>+'TAB 1 Codificação CC Órgão'!O938</f>
        <v>0</v>
      </c>
      <c r="L921">
        <f>+'TAB 1 Codificação CC Órgão'!P938</f>
        <v>0</v>
      </c>
      <c r="M921">
        <f>+'TAB 1 Codificação CC Órgão'!Q938</f>
        <v>0</v>
      </c>
      <c r="P921" s="129" t="str">
        <f>+'TAB 1 Codificação CC Órgão'!J938</f>
        <v>A</v>
      </c>
      <c r="Q921">
        <f t="shared" si="28"/>
        <v>0</v>
      </c>
    </row>
    <row r="922" spans="1:17">
      <c r="A922" t="str">
        <f t="shared" si="29"/>
        <v>-</v>
      </c>
      <c r="C922" t="str">
        <f>IF('TAB 1 Codificação CC Órgão'!A939='TAB 1 Codificação CC Órgão'!$A$20,"-",'TAB 1 Codificação CC Órgão'!A939)</f>
        <v>-</v>
      </c>
      <c r="D922">
        <f>+'TAB 1 Codificação CC Órgão'!I939</f>
        <v>0</v>
      </c>
      <c r="E922" t="str">
        <f>+'TAB 1 Codificação CC Órgão'!K939</f>
        <v>-</v>
      </c>
      <c r="H922">
        <f>+'TAB 1 Codificação CC Órgão'!M940</f>
        <v>0</v>
      </c>
      <c r="I922">
        <f>+'TAB 1 Codificação CC Órgão'!L939</f>
        <v>0</v>
      </c>
      <c r="J922">
        <f>+'TAB 1 Codificação CC Órgão'!N939</f>
        <v>0</v>
      </c>
      <c r="K922">
        <f>+'TAB 1 Codificação CC Órgão'!O939</f>
        <v>0</v>
      </c>
      <c r="L922">
        <f>+'TAB 1 Codificação CC Órgão'!P939</f>
        <v>0</v>
      </c>
      <c r="M922">
        <f>+'TAB 1 Codificação CC Órgão'!Q939</f>
        <v>0</v>
      </c>
      <c r="P922" s="129" t="str">
        <f>+'TAB 1 Codificação CC Órgão'!J939</f>
        <v>A</v>
      </c>
      <c r="Q922">
        <f t="shared" si="28"/>
        <v>0</v>
      </c>
    </row>
    <row r="923" spans="1:17">
      <c r="A923" t="str">
        <f t="shared" si="29"/>
        <v>-</v>
      </c>
      <c r="C923" t="str">
        <f>IF('TAB 1 Codificação CC Órgão'!A940='TAB 1 Codificação CC Órgão'!$A$20,"-",'TAB 1 Codificação CC Órgão'!A940)</f>
        <v>-</v>
      </c>
      <c r="D923">
        <f>+'TAB 1 Codificação CC Órgão'!I940</f>
        <v>0</v>
      </c>
      <c r="E923" t="str">
        <f>+'TAB 1 Codificação CC Órgão'!K940</f>
        <v>-</v>
      </c>
      <c r="H923">
        <f>+'TAB 1 Codificação CC Órgão'!M941</f>
        <v>0</v>
      </c>
      <c r="I923">
        <f>+'TAB 1 Codificação CC Órgão'!L940</f>
        <v>0</v>
      </c>
      <c r="J923">
        <f>+'TAB 1 Codificação CC Órgão'!N940</f>
        <v>0</v>
      </c>
      <c r="K923">
        <f>+'TAB 1 Codificação CC Órgão'!O940</f>
        <v>0</v>
      </c>
      <c r="L923">
        <f>+'TAB 1 Codificação CC Órgão'!P940</f>
        <v>0</v>
      </c>
      <c r="M923">
        <f>+'TAB 1 Codificação CC Órgão'!Q940</f>
        <v>0</v>
      </c>
      <c r="P923" s="129" t="str">
        <f>+'TAB 1 Codificação CC Órgão'!J940</f>
        <v>A</v>
      </c>
      <c r="Q923">
        <f t="shared" si="28"/>
        <v>0</v>
      </c>
    </row>
    <row r="924" spans="1:17">
      <c r="A924" t="str">
        <f t="shared" si="29"/>
        <v>-</v>
      </c>
      <c r="C924" t="str">
        <f>IF('TAB 1 Codificação CC Órgão'!A941='TAB 1 Codificação CC Órgão'!$A$20,"-",'TAB 1 Codificação CC Órgão'!A941)</f>
        <v>-</v>
      </c>
      <c r="D924">
        <f>+'TAB 1 Codificação CC Órgão'!I941</f>
        <v>0</v>
      </c>
      <c r="E924" t="str">
        <f>+'TAB 1 Codificação CC Órgão'!K941</f>
        <v>-</v>
      </c>
      <c r="H924">
        <f>+'TAB 1 Codificação CC Órgão'!M942</f>
        <v>0</v>
      </c>
      <c r="I924">
        <f>+'TAB 1 Codificação CC Órgão'!L941</f>
        <v>0</v>
      </c>
      <c r="J924">
        <f>+'TAB 1 Codificação CC Órgão'!N941</f>
        <v>0</v>
      </c>
      <c r="K924">
        <f>+'TAB 1 Codificação CC Órgão'!O941</f>
        <v>0</v>
      </c>
      <c r="L924">
        <f>+'TAB 1 Codificação CC Órgão'!P941</f>
        <v>0</v>
      </c>
      <c r="M924">
        <f>+'TAB 1 Codificação CC Órgão'!Q941</f>
        <v>0</v>
      </c>
      <c r="P924" s="129" t="str">
        <f>+'TAB 1 Codificação CC Órgão'!J941</f>
        <v>A</v>
      </c>
      <c r="Q924">
        <f t="shared" si="28"/>
        <v>0</v>
      </c>
    </row>
    <row r="925" spans="1:17">
      <c r="A925" t="str">
        <f t="shared" si="29"/>
        <v>-</v>
      </c>
      <c r="C925" t="str">
        <f>IF('TAB 1 Codificação CC Órgão'!A942='TAB 1 Codificação CC Órgão'!$A$20,"-",'TAB 1 Codificação CC Órgão'!A942)</f>
        <v>-</v>
      </c>
      <c r="D925">
        <f>+'TAB 1 Codificação CC Órgão'!I942</f>
        <v>0</v>
      </c>
      <c r="E925" t="str">
        <f>+'TAB 1 Codificação CC Órgão'!K942</f>
        <v>-</v>
      </c>
      <c r="H925">
        <f>+'TAB 1 Codificação CC Órgão'!M943</f>
        <v>0</v>
      </c>
      <c r="I925">
        <f>+'TAB 1 Codificação CC Órgão'!L942</f>
        <v>0</v>
      </c>
      <c r="J925">
        <f>+'TAB 1 Codificação CC Órgão'!N942</f>
        <v>0</v>
      </c>
      <c r="K925">
        <f>+'TAB 1 Codificação CC Órgão'!O942</f>
        <v>0</v>
      </c>
      <c r="L925">
        <f>+'TAB 1 Codificação CC Órgão'!P942</f>
        <v>0</v>
      </c>
      <c r="M925">
        <f>+'TAB 1 Codificação CC Órgão'!Q942</f>
        <v>0</v>
      </c>
      <c r="P925" s="129" t="str">
        <f>+'TAB 1 Codificação CC Órgão'!J942</f>
        <v>A</v>
      </c>
      <c r="Q925">
        <f t="shared" si="28"/>
        <v>0</v>
      </c>
    </row>
    <row r="926" spans="1:17">
      <c r="A926" t="str">
        <f t="shared" si="29"/>
        <v>-</v>
      </c>
      <c r="C926" t="str">
        <f>IF('TAB 1 Codificação CC Órgão'!A943='TAB 1 Codificação CC Órgão'!$A$20,"-",'TAB 1 Codificação CC Órgão'!A943)</f>
        <v>-</v>
      </c>
      <c r="D926">
        <f>+'TAB 1 Codificação CC Órgão'!I943</f>
        <v>0</v>
      </c>
      <c r="E926" t="str">
        <f>+'TAB 1 Codificação CC Órgão'!K943</f>
        <v>-</v>
      </c>
      <c r="H926">
        <f>+'TAB 1 Codificação CC Órgão'!M944</f>
        <v>0</v>
      </c>
      <c r="I926">
        <f>+'TAB 1 Codificação CC Órgão'!L943</f>
        <v>0</v>
      </c>
      <c r="J926">
        <f>+'TAB 1 Codificação CC Órgão'!N943</f>
        <v>0</v>
      </c>
      <c r="K926">
        <f>+'TAB 1 Codificação CC Órgão'!O943</f>
        <v>0</v>
      </c>
      <c r="L926">
        <f>+'TAB 1 Codificação CC Órgão'!P943</f>
        <v>0</v>
      </c>
      <c r="M926">
        <f>+'TAB 1 Codificação CC Órgão'!Q943</f>
        <v>0</v>
      </c>
      <c r="P926" s="129" t="str">
        <f>+'TAB 1 Codificação CC Órgão'!J943</f>
        <v>A</v>
      </c>
      <c r="Q926">
        <f t="shared" si="28"/>
        <v>0</v>
      </c>
    </row>
    <row r="927" spans="1:17">
      <c r="A927" t="str">
        <f t="shared" si="29"/>
        <v>-</v>
      </c>
      <c r="C927" t="str">
        <f>IF('TAB 1 Codificação CC Órgão'!A944='TAB 1 Codificação CC Órgão'!$A$20,"-",'TAB 1 Codificação CC Órgão'!A944)</f>
        <v>-</v>
      </c>
      <c r="D927">
        <f>+'TAB 1 Codificação CC Órgão'!I944</f>
        <v>0</v>
      </c>
      <c r="E927" t="str">
        <f>+'TAB 1 Codificação CC Órgão'!K944</f>
        <v>-</v>
      </c>
      <c r="H927">
        <f>+'TAB 1 Codificação CC Órgão'!M945</f>
        <v>0</v>
      </c>
      <c r="I927">
        <f>+'TAB 1 Codificação CC Órgão'!L944</f>
        <v>0</v>
      </c>
      <c r="J927">
        <f>+'TAB 1 Codificação CC Órgão'!N944</f>
        <v>0</v>
      </c>
      <c r="K927">
        <f>+'TAB 1 Codificação CC Órgão'!O944</f>
        <v>0</v>
      </c>
      <c r="L927">
        <f>+'TAB 1 Codificação CC Órgão'!P944</f>
        <v>0</v>
      </c>
      <c r="M927">
        <f>+'TAB 1 Codificação CC Órgão'!Q944</f>
        <v>0</v>
      </c>
      <c r="P927" s="129" t="str">
        <f>+'TAB 1 Codificação CC Órgão'!J944</f>
        <v>A</v>
      </c>
      <c r="Q927">
        <f t="shared" si="28"/>
        <v>0</v>
      </c>
    </row>
    <row r="928" spans="1:17">
      <c r="A928" t="str">
        <f t="shared" si="29"/>
        <v>-</v>
      </c>
      <c r="C928" t="str">
        <f>IF('TAB 1 Codificação CC Órgão'!A945='TAB 1 Codificação CC Órgão'!$A$20,"-",'TAB 1 Codificação CC Órgão'!A945)</f>
        <v>-</v>
      </c>
      <c r="D928">
        <f>+'TAB 1 Codificação CC Órgão'!I945</f>
        <v>0</v>
      </c>
      <c r="E928" t="str">
        <f>+'TAB 1 Codificação CC Órgão'!K945</f>
        <v>-</v>
      </c>
      <c r="H928">
        <f>+'TAB 1 Codificação CC Órgão'!M946</f>
        <v>0</v>
      </c>
      <c r="I928">
        <f>+'TAB 1 Codificação CC Órgão'!L945</f>
        <v>0</v>
      </c>
      <c r="J928">
        <f>+'TAB 1 Codificação CC Órgão'!N945</f>
        <v>0</v>
      </c>
      <c r="K928">
        <f>+'TAB 1 Codificação CC Órgão'!O945</f>
        <v>0</v>
      </c>
      <c r="L928">
        <f>+'TAB 1 Codificação CC Órgão'!P945</f>
        <v>0</v>
      </c>
      <c r="M928">
        <f>+'TAB 1 Codificação CC Órgão'!Q945</f>
        <v>0</v>
      </c>
      <c r="P928" s="129" t="str">
        <f>+'TAB 1 Codificação CC Órgão'!J945</f>
        <v>A</v>
      </c>
      <c r="Q928">
        <f t="shared" si="28"/>
        <v>0</v>
      </c>
    </row>
    <row r="929" spans="1:17">
      <c r="A929" t="str">
        <f t="shared" si="29"/>
        <v>-</v>
      </c>
      <c r="C929" t="str">
        <f>IF('TAB 1 Codificação CC Órgão'!A946='TAB 1 Codificação CC Órgão'!$A$20,"-",'TAB 1 Codificação CC Órgão'!A946)</f>
        <v>-</v>
      </c>
      <c r="D929">
        <f>+'TAB 1 Codificação CC Órgão'!I946</f>
        <v>0</v>
      </c>
      <c r="E929" t="str">
        <f>+'TAB 1 Codificação CC Órgão'!K946</f>
        <v>-</v>
      </c>
      <c r="H929">
        <f>+'TAB 1 Codificação CC Órgão'!M947</f>
        <v>0</v>
      </c>
      <c r="I929">
        <f>+'TAB 1 Codificação CC Órgão'!L946</f>
        <v>0</v>
      </c>
      <c r="J929">
        <f>+'TAB 1 Codificação CC Órgão'!N946</f>
        <v>0</v>
      </c>
      <c r="K929">
        <f>+'TAB 1 Codificação CC Órgão'!O946</f>
        <v>0</v>
      </c>
      <c r="L929">
        <f>+'TAB 1 Codificação CC Órgão'!P946</f>
        <v>0</v>
      </c>
      <c r="M929">
        <f>+'TAB 1 Codificação CC Órgão'!Q946</f>
        <v>0</v>
      </c>
      <c r="P929" s="129" t="str">
        <f>+'TAB 1 Codificação CC Órgão'!J946</f>
        <v>A</v>
      </c>
      <c r="Q929">
        <f t="shared" si="28"/>
        <v>0</v>
      </c>
    </row>
    <row r="930" spans="1:17">
      <c r="A930" t="str">
        <f t="shared" si="29"/>
        <v>-</v>
      </c>
      <c r="C930" t="str">
        <f>IF('TAB 1 Codificação CC Órgão'!A947='TAB 1 Codificação CC Órgão'!$A$20,"-",'TAB 1 Codificação CC Órgão'!A947)</f>
        <v>-</v>
      </c>
      <c r="D930">
        <f>+'TAB 1 Codificação CC Órgão'!I947</f>
        <v>0</v>
      </c>
      <c r="E930" t="str">
        <f>+'TAB 1 Codificação CC Órgão'!K947</f>
        <v>-</v>
      </c>
      <c r="H930">
        <f>+'TAB 1 Codificação CC Órgão'!M948</f>
        <v>0</v>
      </c>
      <c r="I930">
        <f>+'TAB 1 Codificação CC Órgão'!L947</f>
        <v>0</v>
      </c>
      <c r="J930">
        <f>+'TAB 1 Codificação CC Órgão'!N947</f>
        <v>0</v>
      </c>
      <c r="K930">
        <f>+'TAB 1 Codificação CC Órgão'!O947</f>
        <v>0</v>
      </c>
      <c r="L930">
        <f>+'TAB 1 Codificação CC Órgão'!P947</f>
        <v>0</v>
      </c>
      <c r="M930">
        <f>+'TAB 1 Codificação CC Órgão'!Q947</f>
        <v>0</v>
      </c>
      <c r="P930" s="129" t="str">
        <f>+'TAB 1 Codificação CC Órgão'!J947</f>
        <v>A</v>
      </c>
      <c r="Q930">
        <f t="shared" si="28"/>
        <v>0</v>
      </c>
    </row>
    <row r="931" spans="1:17">
      <c r="A931" t="str">
        <f t="shared" si="29"/>
        <v>-</v>
      </c>
      <c r="C931" t="str">
        <f>IF('TAB 1 Codificação CC Órgão'!A948='TAB 1 Codificação CC Órgão'!$A$20,"-",'TAB 1 Codificação CC Órgão'!A948)</f>
        <v>-</v>
      </c>
      <c r="D931">
        <f>+'TAB 1 Codificação CC Órgão'!I948</f>
        <v>0</v>
      </c>
      <c r="E931" t="str">
        <f>+'TAB 1 Codificação CC Órgão'!K948</f>
        <v>-</v>
      </c>
      <c r="H931">
        <f>+'TAB 1 Codificação CC Órgão'!M949</f>
        <v>0</v>
      </c>
      <c r="I931">
        <f>+'TAB 1 Codificação CC Órgão'!L948</f>
        <v>0</v>
      </c>
      <c r="J931">
        <f>+'TAB 1 Codificação CC Órgão'!N948</f>
        <v>0</v>
      </c>
      <c r="K931">
        <f>+'TAB 1 Codificação CC Órgão'!O948</f>
        <v>0</v>
      </c>
      <c r="L931">
        <f>+'TAB 1 Codificação CC Órgão'!P948</f>
        <v>0</v>
      </c>
      <c r="M931">
        <f>+'TAB 1 Codificação CC Órgão'!Q948</f>
        <v>0</v>
      </c>
      <c r="P931" s="129" t="str">
        <f>+'TAB 1 Codificação CC Órgão'!J948</f>
        <v>A</v>
      </c>
      <c r="Q931">
        <f t="shared" si="28"/>
        <v>0</v>
      </c>
    </row>
    <row r="932" spans="1:17">
      <c r="A932" t="str">
        <f t="shared" si="29"/>
        <v>-</v>
      </c>
      <c r="C932" t="str">
        <f>IF('TAB 1 Codificação CC Órgão'!A949='TAB 1 Codificação CC Órgão'!$A$20,"-",'TAB 1 Codificação CC Órgão'!A949)</f>
        <v>-</v>
      </c>
      <c r="D932">
        <f>+'TAB 1 Codificação CC Órgão'!I949</f>
        <v>0</v>
      </c>
      <c r="E932" t="str">
        <f>+'TAB 1 Codificação CC Órgão'!K949</f>
        <v>-</v>
      </c>
      <c r="H932">
        <f>+'TAB 1 Codificação CC Órgão'!M950</f>
        <v>0</v>
      </c>
      <c r="I932">
        <f>+'TAB 1 Codificação CC Órgão'!L949</f>
        <v>0</v>
      </c>
      <c r="J932">
        <f>+'TAB 1 Codificação CC Órgão'!N949</f>
        <v>0</v>
      </c>
      <c r="K932">
        <f>+'TAB 1 Codificação CC Órgão'!O949</f>
        <v>0</v>
      </c>
      <c r="L932">
        <f>+'TAB 1 Codificação CC Órgão'!P949</f>
        <v>0</v>
      </c>
      <c r="M932">
        <f>+'TAB 1 Codificação CC Órgão'!Q949</f>
        <v>0</v>
      </c>
      <c r="P932" s="129" t="str">
        <f>+'TAB 1 Codificação CC Órgão'!J949</f>
        <v>A</v>
      </c>
      <c r="Q932">
        <f t="shared" si="28"/>
        <v>0</v>
      </c>
    </row>
    <row r="933" spans="1:17">
      <c r="A933" t="str">
        <f t="shared" si="29"/>
        <v>-</v>
      </c>
      <c r="C933" t="str">
        <f>IF('TAB 1 Codificação CC Órgão'!A950='TAB 1 Codificação CC Órgão'!$A$20,"-",'TAB 1 Codificação CC Órgão'!A950)</f>
        <v>-</v>
      </c>
      <c r="D933">
        <f>+'TAB 1 Codificação CC Órgão'!I950</f>
        <v>0</v>
      </c>
      <c r="E933" t="str">
        <f>+'TAB 1 Codificação CC Órgão'!K950</f>
        <v>-</v>
      </c>
      <c r="H933">
        <f>+'TAB 1 Codificação CC Órgão'!M951</f>
        <v>0</v>
      </c>
      <c r="I933">
        <f>+'TAB 1 Codificação CC Órgão'!L950</f>
        <v>0</v>
      </c>
      <c r="J933">
        <f>+'TAB 1 Codificação CC Órgão'!N950</f>
        <v>0</v>
      </c>
      <c r="K933">
        <f>+'TAB 1 Codificação CC Órgão'!O950</f>
        <v>0</v>
      </c>
      <c r="L933">
        <f>+'TAB 1 Codificação CC Órgão'!P950</f>
        <v>0</v>
      </c>
      <c r="M933">
        <f>+'TAB 1 Codificação CC Órgão'!Q950</f>
        <v>0</v>
      </c>
      <c r="P933" s="129" t="str">
        <f>+'TAB 1 Codificação CC Órgão'!J950</f>
        <v>A</v>
      </c>
      <c r="Q933">
        <f t="shared" si="28"/>
        <v>0</v>
      </c>
    </row>
    <row r="934" spans="1:17">
      <c r="A934" t="str">
        <f t="shared" si="29"/>
        <v>-</v>
      </c>
      <c r="C934" t="str">
        <f>IF('TAB 1 Codificação CC Órgão'!A951='TAB 1 Codificação CC Órgão'!$A$20,"-",'TAB 1 Codificação CC Órgão'!A951)</f>
        <v>-</v>
      </c>
      <c r="D934">
        <f>+'TAB 1 Codificação CC Órgão'!I951</f>
        <v>0</v>
      </c>
      <c r="E934" t="str">
        <f>+'TAB 1 Codificação CC Órgão'!K951</f>
        <v>-</v>
      </c>
      <c r="H934">
        <f>+'TAB 1 Codificação CC Órgão'!M952</f>
        <v>0</v>
      </c>
      <c r="I934">
        <f>+'TAB 1 Codificação CC Órgão'!L951</f>
        <v>0</v>
      </c>
      <c r="J934">
        <f>+'TAB 1 Codificação CC Órgão'!N951</f>
        <v>0</v>
      </c>
      <c r="K934">
        <f>+'TAB 1 Codificação CC Órgão'!O951</f>
        <v>0</v>
      </c>
      <c r="L934">
        <f>+'TAB 1 Codificação CC Órgão'!P951</f>
        <v>0</v>
      </c>
      <c r="M934">
        <f>+'TAB 1 Codificação CC Órgão'!Q951</f>
        <v>0</v>
      </c>
      <c r="P934" s="129" t="str">
        <f>+'TAB 1 Codificação CC Órgão'!J951</f>
        <v>A</v>
      </c>
      <c r="Q934">
        <f t="shared" si="28"/>
        <v>0</v>
      </c>
    </row>
    <row r="935" spans="1:17">
      <c r="A935" t="str">
        <f t="shared" si="29"/>
        <v>-</v>
      </c>
      <c r="C935" t="str">
        <f>IF('TAB 1 Codificação CC Órgão'!A952='TAB 1 Codificação CC Órgão'!$A$20,"-",'TAB 1 Codificação CC Órgão'!A952)</f>
        <v>-</v>
      </c>
      <c r="D935">
        <f>+'TAB 1 Codificação CC Órgão'!I952</f>
        <v>0</v>
      </c>
      <c r="E935" t="str">
        <f>+'TAB 1 Codificação CC Órgão'!K952</f>
        <v>-</v>
      </c>
      <c r="H935">
        <f>+'TAB 1 Codificação CC Órgão'!M953</f>
        <v>0</v>
      </c>
      <c r="I935">
        <f>+'TAB 1 Codificação CC Órgão'!L952</f>
        <v>0</v>
      </c>
      <c r="J935">
        <f>+'TAB 1 Codificação CC Órgão'!N952</f>
        <v>0</v>
      </c>
      <c r="K935">
        <f>+'TAB 1 Codificação CC Órgão'!O952</f>
        <v>0</v>
      </c>
      <c r="L935">
        <f>+'TAB 1 Codificação CC Órgão'!P952</f>
        <v>0</v>
      </c>
      <c r="M935">
        <f>+'TAB 1 Codificação CC Órgão'!Q952</f>
        <v>0</v>
      </c>
      <c r="P935" s="129" t="str">
        <f>+'TAB 1 Codificação CC Órgão'!J952</f>
        <v>A</v>
      </c>
      <c r="Q935">
        <f t="shared" si="28"/>
        <v>0</v>
      </c>
    </row>
    <row r="936" spans="1:17">
      <c r="A936" t="str">
        <f t="shared" si="29"/>
        <v>-</v>
      </c>
      <c r="C936" t="str">
        <f>IF('TAB 1 Codificação CC Órgão'!A953='TAB 1 Codificação CC Órgão'!$A$20,"-",'TAB 1 Codificação CC Órgão'!A953)</f>
        <v>-</v>
      </c>
      <c r="D936">
        <f>+'TAB 1 Codificação CC Órgão'!I953</f>
        <v>0</v>
      </c>
      <c r="E936" t="str">
        <f>+'TAB 1 Codificação CC Órgão'!K953</f>
        <v>-</v>
      </c>
      <c r="H936">
        <f>+'TAB 1 Codificação CC Órgão'!M954</f>
        <v>0</v>
      </c>
      <c r="I936">
        <f>+'TAB 1 Codificação CC Órgão'!L953</f>
        <v>0</v>
      </c>
      <c r="J936">
        <f>+'TAB 1 Codificação CC Órgão'!N953</f>
        <v>0</v>
      </c>
      <c r="K936">
        <f>+'TAB 1 Codificação CC Órgão'!O953</f>
        <v>0</v>
      </c>
      <c r="L936">
        <f>+'TAB 1 Codificação CC Órgão'!P953</f>
        <v>0</v>
      </c>
      <c r="M936">
        <f>+'TAB 1 Codificação CC Órgão'!Q953</f>
        <v>0</v>
      </c>
      <c r="P936" s="129" t="str">
        <f>+'TAB 1 Codificação CC Órgão'!J953</f>
        <v>A</v>
      </c>
      <c r="Q936">
        <f t="shared" si="28"/>
        <v>0</v>
      </c>
    </row>
    <row r="937" spans="1:17">
      <c r="A937" t="str">
        <f t="shared" si="29"/>
        <v>-</v>
      </c>
      <c r="C937" t="str">
        <f>IF('TAB 1 Codificação CC Órgão'!A954='TAB 1 Codificação CC Órgão'!$A$20,"-",'TAB 1 Codificação CC Órgão'!A954)</f>
        <v>-</v>
      </c>
      <c r="D937">
        <f>+'TAB 1 Codificação CC Órgão'!I954</f>
        <v>0</v>
      </c>
      <c r="E937" t="str">
        <f>+'TAB 1 Codificação CC Órgão'!K954</f>
        <v>-</v>
      </c>
      <c r="H937">
        <f>+'TAB 1 Codificação CC Órgão'!M955</f>
        <v>0</v>
      </c>
      <c r="I937">
        <f>+'TAB 1 Codificação CC Órgão'!L954</f>
        <v>0</v>
      </c>
      <c r="J937">
        <f>+'TAB 1 Codificação CC Órgão'!N954</f>
        <v>0</v>
      </c>
      <c r="K937">
        <f>+'TAB 1 Codificação CC Órgão'!O954</f>
        <v>0</v>
      </c>
      <c r="L937">
        <f>+'TAB 1 Codificação CC Órgão'!P954</f>
        <v>0</v>
      </c>
      <c r="M937">
        <f>+'TAB 1 Codificação CC Órgão'!Q954</f>
        <v>0</v>
      </c>
      <c r="P937" s="129" t="str">
        <f>+'TAB 1 Codificação CC Órgão'!J954</f>
        <v>A</v>
      </c>
      <c r="Q937">
        <f t="shared" si="28"/>
        <v>0</v>
      </c>
    </row>
    <row r="938" spans="1:17">
      <c r="A938" t="str">
        <f t="shared" si="29"/>
        <v>-</v>
      </c>
      <c r="C938" t="str">
        <f>IF('TAB 1 Codificação CC Órgão'!A955='TAB 1 Codificação CC Órgão'!$A$20,"-",'TAB 1 Codificação CC Órgão'!A955)</f>
        <v>-</v>
      </c>
      <c r="D938">
        <f>+'TAB 1 Codificação CC Órgão'!I955</f>
        <v>0</v>
      </c>
      <c r="E938" t="str">
        <f>+'TAB 1 Codificação CC Órgão'!K955</f>
        <v>-</v>
      </c>
      <c r="H938">
        <f>+'TAB 1 Codificação CC Órgão'!M956</f>
        <v>0</v>
      </c>
      <c r="I938">
        <f>+'TAB 1 Codificação CC Órgão'!L955</f>
        <v>0</v>
      </c>
      <c r="J938">
        <f>+'TAB 1 Codificação CC Órgão'!N955</f>
        <v>0</v>
      </c>
      <c r="K938">
        <f>+'TAB 1 Codificação CC Órgão'!O955</f>
        <v>0</v>
      </c>
      <c r="L938">
        <f>+'TAB 1 Codificação CC Órgão'!P955</f>
        <v>0</v>
      </c>
      <c r="M938">
        <f>+'TAB 1 Codificação CC Órgão'!Q955</f>
        <v>0</v>
      </c>
      <c r="P938" s="129" t="str">
        <f>+'TAB 1 Codificação CC Órgão'!J955</f>
        <v>A</v>
      </c>
      <c r="Q938">
        <f t="shared" si="28"/>
        <v>0</v>
      </c>
    </row>
    <row r="939" spans="1:17">
      <c r="A939" t="str">
        <f t="shared" si="29"/>
        <v>-</v>
      </c>
      <c r="C939" t="str">
        <f>IF('TAB 1 Codificação CC Órgão'!A956='TAB 1 Codificação CC Órgão'!$A$20,"-",'TAB 1 Codificação CC Órgão'!A956)</f>
        <v>-</v>
      </c>
      <c r="D939">
        <f>+'TAB 1 Codificação CC Órgão'!I956</f>
        <v>0</v>
      </c>
      <c r="E939" t="str">
        <f>+'TAB 1 Codificação CC Órgão'!K956</f>
        <v>-</v>
      </c>
      <c r="H939">
        <f>+'TAB 1 Codificação CC Órgão'!M957</f>
        <v>0</v>
      </c>
      <c r="I939">
        <f>+'TAB 1 Codificação CC Órgão'!L956</f>
        <v>0</v>
      </c>
      <c r="J939">
        <f>+'TAB 1 Codificação CC Órgão'!N956</f>
        <v>0</v>
      </c>
      <c r="K939">
        <f>+'TAB 1 Codificação CC Órgão'!O956</f>
        <v>0</v>
      </c>
      <c r="L939">
        <f>+'TAB 1 Codificação CC Órgão'!P956</f>
        <v>0</v>
      </c>
      <c r="M939">
        <f>+'TAB 1 Codificação CC Órgão'!Q956</f>
        <v>0</v>
      </c>
      <c r="P939" s="129" t="str">
        <f>+'TAB 1 Codificação CC Órgão'!J956</f>
        <v>A</v>
      </c>
      <c r="Q939">
        <f t="shared" si="28"/>
        <v>0</v>
      </c>
    </row>
    <row r="940" spans="1:17">
      <c r="A940" t="str">
        <f t="shared" si="29"/>
        <v>-</v>
      </c>
      <c r="C940" t="str">
        <f>IF('TAB 1 Codificação CC Órgão'!A957='TAB 1 Codificação CC Órgão'!$A$20,"-",'TAB 1 Codificação CC Órgão'!A957)</f>
        <v>-</v>
      </c>
      <c r="D940">
        <f>+'TAB 1 Codificação CC Órgão'!I957</f>
        <v>0</v>
      </c>
      <c r="E940" t="str">
        <f>+'TAB 1 Codificação CC Órgão'!K957</f>
        <v>-</v>
      </c>
      <c r="H940">
        <f>+'TAB 1 Codificação CC Órgão'!M958</f>
        <v>0</v>
      </c>
      <c r="I940">
        <f>+'TAB 1 Codificação CC Órgão'!L957</f>
        <v>0</v>
      </c>
      <c r="J940">
        <f>+'TAB 1 Codificação CC Órgão'!N957</f>
        <v>0</v>
      </c>
      <c r="K940">
        <f>+'TAB 1 Codificação CC Órgão'!O957</f>
        <v>0</v>
      </c>
      <c r="L940">
        <f>+'TAB 1 Codificação CC Órgão'!P957</f>
        <v>0</v>
      </c>
      <c r="M940">
        <f>+'TAB 1 Codificação CC Órgão'!Q957</f>
        <v>0</v>
      </c>
      <c r="P940" s="129" t="str">
        <f>+'TAB 1 Codificação CC Órgão'!J957</f>
        <v>A</v>
      </c>
      <c r="Q940">
        <f t="shared" si="28"/>
        <v>0</v>
      </c>
    </row>
    <row r="941" spans="1:17">
      <c r="A941" t="str">
        <f t="shared" si="29"/>
        <v>-</v>
      </c>
      <c r="C941" t="str">
        <f>IF('TAB 1 Codificação CC Órgão'!A958='TAB 1 Codificação CC Órgão'!$A$20,"-",'TAB 1 Codificação CC Órgão'!A958)</f>
        <v>-</v>
      </c>
      <c r="D941">
        <f>+'TAB 1 Codificação CC Órgão'!I958</f>
        <v>0</v>
      </c>
      <c r="E941" t="str">
        <f>+'TAB 1 Codificação CC Órgão'!K958</f>
        <v>-</v>
      </c>
      <c r="H941">
        <f>+'TAB 1 Codificação CC Órgão'!M959</f>
        <v>0</v>
      </c>
      <c r="I941">
        <f>+'TAB 1 Codificação CC Órgão'!L958</f>
        <v>0</v>
      </c>
      <c r="J941">
        <f>+'TAB 1 Codificação CC Órgão'!N958</f>
        <v>0</v>
      </c>
      <c r="K941">
        <f>+'TAB 1 Codificação CC Órgão'!O958</f>
        <v>0</v>
      </c>
      <c r="L941">
        <f>+'TAB 1 Codificação CC Órgão'!P958</f>
        <v>0</v>
      </c>
      <c r="M941">
        <f>+'TAB 1 Codificação CC Órgão'!Q958</f>
        <v>0</v>
      </c>
      <c r="P941" s="129" t="str">
        <f>+'TAB 1 Codificação CC Órgão'!J958</f>
        <v>A</v>
      </c>
      <c r="Q941">
        <f t="shared" si="28"/>
        <v>0</v>
      </c>
    </row>
    <row r="942" spans="1:17">
      <c r="A942" t="str">
        <f t="shared" si="29"/>
        <v>-</v>
      </c>
      <c r="C942" t="str">
        <f>IF('TAB 1 Codificação CC Órgão'!A959='TAB 1 Codificação CC Órgão'!$A$20,"-",'TAB 1 Codificação CC Órgão'!A959)</f>
        <v>-</v>
      </c>
      <c r="D942">
        <f>+'TAB 1 Codificação CC Órgão'!I959</f>
        <v>0</v>
      </c>
      <c r="E942" t="str">
        <f>+'TAB 1 Codificação CC Órgão'!K959</f>
        <v>-</v>
      </c>
      <c r="H942">
        <f>+'TAB 1 Codificação CC Órgão'!M960</f>
        <v>0</v>
      </c>
      <c r="I942">
        <f>+'TAB 1 Codificação CC Órgão'!L959</f>
        <v>0</v>
      </c>
      <c r="J942">
        <f>+'TAB 1 Codificação CC Órgão'!N959</f>
        <v>0</v>
      </c>
      <c r="K942">
        <f>+'TAB 1 Codificação CC Órgão'!O959</f>
        <v>0</v>
      </c>
      <c r="L942">
        <f>+'TAB 1 Codificação CC Órgão'!P959</f>
        <v>0</v>
      </c>
      <c r="M942">
        <f>+'TAB 1 Codificação CC Órgão'!Q959</f>
        <v>0</v>
      </c>
      <c r="P942" s="129" t="str">
        <f>+'TAB 1 Codificação CC Órgão'!J959</f>
        <v>A</v>
      </c>
      <c r="Q942">
        <f t="shared" si="28"/>
        <v>0</v>
      </c>
    </row>
    <row r="943" spans="1:17">
      <c r="A943" t="str">
        <f t="shared" si="29"/>
        <v>-</v>
      </c>
      <c r="C943" t="str">
        <f>IF('TAB 1 Codificação CC Órgão'!A960='TAB 1 Codificação CC Órgão'!$A$20,"-",'TAB 1 Codificação CC Órgão'!A960)</f>
        <v>-</v>
      </c>
      <c r="D943">
        <f>+'TAB 1 Codificação CC Órgão'!I960</f>
        <v>0</v>
      </c>
      <c r="E943" t="str">
        <f>+'TAB 1 Codificação CC Órgão'!K960</f>
        <v>-</v>
      </c>
      <c r="H943">
        <f>+'TAB 1 Codificação CC Órgão'!M961</f>
        <v>0</v>
      </c>
      <c r="I943">
        <f>+'TAB 1 Codificação CC Órgão'!L960</f>
        <v>0</v>
      </c>
      <c r="J943">
        <f>+'TAB 1 Codificação CC Órgão'!N960</f>
        <v>0</v>
      </c>
      <c r="K943">
        <f>+'TAB 1 Codificação CC Órgão'!O960</f>
        <v>0</v>
      </c>
      <c r="L943">
        <f>+'TAB 1 Codificação CC Órgão'!P960</f>
        <v>0</v>
      </c>
      <c r="M943">
        <f>+'TAB 1 Codificação CC Órgão'!Q960</f>
        <v>0</v>
      </c>
      <c r="P943" s="129" t="str">
        <f>+'TAB 1 Codificação CC Órgão'!J960</f>
        <v>A</v>
      </c>
      <c r="Q943">
        <f t="shared" si="28"/>
        <v>0</v>
      </c>
    </row>
    <row r="944" spans="1:17">
      <c r="A944" t="str">
        <f t="shared" si="29"/>
        <v>-</v>
      </c>
      <c r="C944" t="str">
        <f>IF('TAB 1 Codificação CC Órgão'!A961='TAB 1 Codificação CC Órgão'!$A$20,"-",'TAB 1 Codificação CC Órgão'!A961)</f>
        <v>-</v>
      </c>
      <c r="D944">
        <f>+'TAB 1 Codificação CC Órgão'!I961</f>
        <v>0</v>
      </c>
      <c r="E944" t="str">
        <f>+'TAB 1 Codificação CC Órgão'!K961</f>
        <v>-</v>
      </c>
      <c r="H944">
        <f>+'TAB 1 Codificação CC Órgão'!M962</f>
        <v>0</v>
      </c>
      <c r="I944">
        <f>+'TAB 1 Codificação CC Órgão'!L961</f>
        <v>0</v>
      </c>
      <c r="J944">
        <f>+'TAB 1 Codificação CC Órgão'!N961</f>
        <v>0</v>
      </c>
      <c r="K944">
        <f>+'TAB 1 Codificação CC Órgão'!O961</f>
        <v>0</v>
      </c>
      <c r="L944">
        <f>+'TAB 1 Codificação CC Órgão'!P961</f>
        <v>0</v>
      </c>
      <c r="M944">
        <f>+'TAB 1 Codificação CC Órgão'!Q961</f>
        <v>0</v>
      </c>
      <c r="P944" s="129" t="str">
        <f>+'TAB 1 Codificação CC Órgão'!J961</f>
        <v>A</v>
      </c>
      <c r="Q944">
        <f t="shared" si="28"/>
        <v>0</v>
      </c>
    </row>
    <row r="945" spans="1:17">
      <c r="A945" t="str">
        <f t="shared" si="29"/>
        <v>-</v>
      </c>
      <c r="C945" t="str">
        <f>IF('TAB 1 Codificação CC Órgão'!A962='TAB 1 Codificação CC Órgão'!$A$20,"-",'TAB 1 Codificação CC Órgão'!A962)</f>
        <v>-</v>
      </c>
      <c r="D945">
        <f>+'TAB 1 Codificação CC Órgão'!I962</f>
        <v>0</v>
      </c>
      <c r="E945" t="str">
        <f>+'TAB 1 Codificação CC Órgão'!K962</f>
        <v>-</v>
      </c>
      <c r="H945">
        <f>+'TAB 1 Codificação CC Órgão'!M963</f>
        <v>0</v>
      </c>
      <c r="I945">
        <f>+'TAB 1 Codificação CC Órgão'!L962</f>
        <v>0</v>
      </c>
      <c r="J945">
        <f>+'TAB 1 Codificação CC Órgão'!N962</f>
        <v>0</v>
      </c>
      <c r="K945">
        <f>+'TAB 1 Codificação CC Órgão'!O962</f>
        <v>0</v>
      </c>
      <c r="L945">
        <f>+'TAB 1 Codificação CC Órgão'!P962</f>
        <v>0</v>
      </c>
      <c r="M945">
        <f>+'TAB 1 Codificação CC Órgão'!Q962</f>
        <v>0</v>
      </c>
      <c r="P945" s="129" t="str">
        <f>+'TAB 1 Codificação CC Órgão'!J962</f>
        <v>A</v>
      </c>
      <c r="Q945">
        <f t="shared" si="28"/>
        <v>0</v>
      </c>
    </row>
    <row r="946" spans="1:17">
      <c r="A946" t="str">
        <f t="shared" si="29"/>
        <v>-</v>
      </c>
      <c r="C946" t="str">
        <f>IF('TAB 1 Codificação CC Órgão'!A963='TAB 1 Codificação CC Órgão'!$A$20,"-",'TAB 1 Codificação CC Órgão'!A963)</f>
        <v>-</v>
      </c>
      <c r="D946">
        <f>+'TAB 1 Codificação CC Órgão'!I963</f>
        <v>0</v>
      </c>
      <c r="E946" t="str">
        <f>+'TAB 1 Codificação CC Órgão'!K963</f>
        <v>-</v>
      </c>
      <c r="H946">
        <f>+'TAB 1 Codificação CC Órgão'!M964</f>
        <v>0</v>
      </c>
      <c r="I946">
        <f>+'TAB 1 Codificação CC Órgão'!L963</f>
        <v>0</v>
      </c>
      <c r="J946">
        <f>+'TAB 1 Codificação CC Órgão'!N963</f>
        <v>0</v>
      </c>
      <c r="K946">
        <f>+'TAB 1 Codificação CC Órgão'!O963</f>
        <v>0</v>
      </c>
      <c r="L946">
        <f>+'TAB 1 Codificação CC Órgão'!P963</f>
        <v>0</v>
      </c>
      <c r="M946">
        <f>+'TAB 1 Codificação CC Órgão'!Q963</f>
        <v>0</v>
      </c>
      <c r="P946" s="129" t="str">
        <f>+'TAB 1 Codificação CC Órgão'!J963</f>
        <v>A</v>
      </c>
      <c r="Q946">
        <f t="shared" si="28"/>
        <v>0</v>
      </c>
    </row>
    <row r="947" spans="1:17">
      <c r="A947" t="str">
        <f t="shared" si="29"/>
        <v>-</v>
      </c>
      <c r="C947" t="str">
        <f>IF('TAB 1 Codificação CC Órgão'!A964='TAB 1 Codificação CC Órgão'!$A$20,"-",'TAB 1 Codificação CC Órgão'!A964)</f>
        <v>-</v>
      </c>
      <c r="D947">
        <f>+'TAB 1 Codificação CC Órgão'!I964</f>
        <v>0</v>
      </c>
      <c r="E947" t="str">
        <f>+'TAB 1 Codificação CC Órgão'!K964</f>
        <v>-</v>
      </c>
      <c r="H947">
        <f>+'TAB 1 Codificação CC Órgão'!M965</f>
        <v>0</v>
      </c>
      <c r="I947">
        <f>+'TAB 1 Codificação CC Órgão'!L964</f>
        <v>0</v>
      </c>
      <c r="J947">
        <f>+'TAB 1 Codificação CC Órgão'!N964</f>
        <v>0</v>
      </c>
      <c r="K947">
        <f>+'TAB 1 Codificação CC Órgão'!O964</f>
        <v>0</v>
      </c>
      <c r="L947">
        <f>+'TAB 1 Codificação CC Órgão'!P964</f>
        <v>0</v>
      </c>
      <c r="M947">
        <f>+'TAB 1 Codificação CC Órgão'!Q964</f>
        <v>0</v>
      </c>
      <c r="P947" s="129" t="str">
        <f>+'TAB 1 Codificação CC Órgão'!J964</f>
        <v>A</v>
      </c>
      <c r="Q947">
        <f t="shared" si="28"/>
        <v>0</v>
      </c>
    </row>
    <row r="948" spans="1:17">
      <c r="A948" t="str">
        <f t="shared" si="29"/>
        <v>-</v>
      </c>
      <c r="C948" t="str">
        <f>IF('TAB 1 Codificação CC Órgão'!A965='TAB 1 Codificação CC Órgão'!$A$20,"-",'TAB 1 Codificação CC Órgão'!A965)</f>
        <v>-</v>
      </c>
      <c r="D948">
        <f>+'TAB 1 Codificação CC Órgão'!I965</f>
        <v>0</v>
      </c>
      <c r="E948" t="str">
        <f>+'TAB 1 Codificação CC Órgão'!K965</f>
        <v>-</v>
      </c>
      <c r="H948">
        <f>+'TAB 1 Codificação CC Órgão'!M966</f>
        <v>0</v>
      </c>
      <c r="I948">
        <f>+'TAB 1 Codificação CC Órgão'!L965</f>
        <v>0</v>
      </c>
      <c r="J948">
        <f>+'TAB 1 Codificação CC Órgão'!N965</f>
        <v>0</v>
      </c>
      <c r="K948">
        <f>+'TAB 1 Codificação CC Órgão'!O965</f>
        <v>0</v>
      </c>
      <c r="L948">
        <f>+'TAB 1 Codificação CC Órgão'!P965</f>
        <v>0</v>
      </c>
      <c r="M948">
        <f>+'TAB 1 Codificação CC Órgão'!Q965</f>
        <v>0</v>
      </c>
      <c r="P948" s="129" t="str">
        <f>+'TAB 1 Codificação CC Órgão'!J965</f>
        <v>A</v>
      </c>
      <c r="Q948">
        <f t="shared" si="28"/>
        <v>0</v>
      </c>
    </row>
    <row r="949" spans="1:17">
      <c r="A949" t="str">
        <f t="shared" si="29"/>
        <v>-</v>
      </c>
      <c r="C949" t="str">
        <f>IF('TAB 1 Codificação CC Órgão'!A966='TAB 1 Codificação CC Órgão'!$A$20,"-",'TAB 1 Codificação CC Órgão'!A966)</f>
        <v>-</v>
      </c>
      <c r="D949">
        <f>+'TAB 1 Codificação CC Órgão'!I966</f>
        <v>0</v>
      </c>
      <c r="E949" t="str">
        <f>+'TAB 1 Codificação CC Órgão'!K966</f>
        <v>-</v>
      </c>
      <c r="H949">
        <f>+'TAB 1 Codificação CC Órgão'!M967</f>
        <v>0</v>
      </c>
      <c r="I949">
        <f>+'TAB 1 Codificação CC Órgão'!L966</f>
        <v>0</v>
      </c>
      <c r="J949">
        <f>+'TAB 1 Codificação CC Órgão'!N966</f>
        <v>0</v>
      </c>
      <c r="K949">
        <f>+'TAB 1 Codificação CC Órgão'!O966</f>
        <v>0</v>
      </c>
      <c r="L949">
        <f>+'TAB 1 Codificação CC Órgão'!P966</f>
        <v>0</v>
      </c>
      <c r="M949">
        <f>+'TAB 1 Codificação CC Órgão'!Q966</f>
        <v>0</v>
      </c>
      <c r="P949" s="129" t="str">
        <f>+'TAB 1 Codificação CC Órgão'!J966</f>
        <v>A</v>
      </c>
      <c r="Q949">
        <f t="shared" si="28"/>
        <v>0</v>
      </c>
    </row>
    <row r="950" spans="1:17">
      <c r="A950" t="str">
        <f t="shared" si="29"/>
        <v>-</v>
      </c>
      <c r="C950" t="str">
        <f>IF('TAB 1 Codificação CC Órgão'!A967='TAB 1 Codificação CC Órgão'!$A$20,"-",'TAB 1 Codificação CC Órgão'!A967)</f>
        <v>-</v>
      </c>
      <c r="D950">
        <f>+'TAB 1 Codificação CC Órgão'!I967</f>
        <v>0</v>
      </c>
      <c r="E950" t="str">
        <f>+'TAB 1 Codificação CC Órgão'!K967</f>
        <v>-</v>
      </c>
      <c r="H950">
        <f>+'TAB 1 Codificação CC Órgão'!M968</f>
        <v>0</v>
      </c>
      <c r="I950">
        <f>+'TAB 1 Codificação CC Órgão'!L967</f>
        <v>0</v>
      </c>
      <c r="J950">
        <f>+'TAB 1 Codificação CC Órgão'!N967</f>
        <v>0</v>
      </c>
      <c r="K950">
        <f>+'TAB 1 Codificação CC Órgão'!O967</f>
        <v>0</v>
      </c>
      <c r="L950">
        <f>+'TAB 1 Codificação CC Órgão'!P967</f>
        <v>0</v>
      </c>
      <c r="M950">
        <f>+'TAB 1 Codificação CC Órgão'!Q967</f>
        <v>0</v>
      </c>
      <c r="P950" s="129" t="str">
        <f>+'TAB 1 Codificação CC Órgão'!J967</f>
        <v>A</v>
      </c>
      <c r="Q950">
        <f t="shared" si="28"/>
        <v>0</v>
      </c>
    </row>
    <row r="951" spans="1:17">
      <c r="A951" t="str">
        <f t="shared" si="29"/>
        <v>-</v>
      </c>
      <c r="C951" t="str">
        <f>IF('TAB 1 Codificação CC Órgão'!A968='TAB 1 Codificação CC Órgão'!$A$20,"-",'TAB 1 Codificação CC Órgão'!A968)</f>
        <v>-</v>
      </c>
      <c r="D951">
        <f>+'TAB 1 Codificação CC Órgão'!I968</f>
        <v>0</v>
      </c>
      <c r="E951" t="str">
        <f>+'TAB 1 Codificação CC Órgão'!K968</f>
        <v>-</v>
      </c>
      <c r="H951">
        <f>+'TAB 1 Codificação CC Órgão'!M969</f>
        <v>0</v>
      </c>
      <c r="I951">
        <f>+'TAB 1 Codificação CC Órgão'!L968</f>
        <v>0</v>
      </c>
      <c r="J951">
        <f>+'TAB 1 Codificação CC Órgão'!N968</f>
        <v>0</v>
      </c>
      <c r="K951">
        <f>+'TAB 1 Codificação CC Órgão'!O968</f>
        <v>0</v>
      </c>
      <c r="L951">
        <f>+'TAB 1 Codificação CC Órgão'!P968</f>
        <v>0</v>
      </c>
      <c r="M951">
        <f>+'TAB 1 Codificação CC Órgão'!Q968</f>
        <v>0</v>
      </c>
      <c r="P951" s="129" t="str">
        <f>+'TAB 1 Codificação CC Órgão'!J968</f>
        <v>A</v>
      </c>
      <c r="Q951">
        <f t="shared" si="28"/>
        <v>0</v>
      </c>
    </row>
    <row r="952" spans="1:17">
      <c r="A952" t="str">
        <f t="shared" si="29"/>
        <v>-</v>
      </c>
      <c r="C952" t="str">
        <f>IF('TAB 1 Codificação CC Órgão'!A969='TAB 1 Codificação CC Órgão'!$A$20,"-",'TAB 1 Codificação CC Órgão'!A969)</f>
        <v>-</v>
      </c>
      <c r="D952">
        <f>+'TAB 1 Codificação CC Órgão'!I969</f>
        <v>0</v>
      </c>
      <c r="E952" t="str">
        <f>+'TAB 1 Codificação CC Órgão'!K969</f>
        <v>-</v>
      </c>
      <c r="H952">
        <f>+'TAB 1 Codificação CC Órgão'!M970</f>
        <v>0</v>
      </c>
      <c r="I952">
        <f>+'TAB 1 Codificação CC Órgão'!L969</f>
        <v>0</v>
      </c>
      <c r="J952">
        <f>+'TAB 1 Codificação CC Órgão'!N969</f>
        <v>0</v>
      </c>
      <c r="K952">
        <f>+'TAB 1 Codificação CC Órgão'!O969</f>
        <v>0</v>
      </c>
      <c r="L952">
        <f>+'TAB 1 Codificação CC Órgão'!P969</f>
        <v>0</v>
      </c>
      <c r="M952">
        <f>+'TAB 1 Codificação CC Órgão'!Q969</f>
        <v>0</v>
      </c>
      <c r="P952" s="129" t="str">
        <f>+'TAB 1 Codificação CC Órgão'!J969</f>
        <v>A</v>
      </c>
      <c r="Q952">
        <f t="shared" si="28"/>
        <v>0</v>
      </c>
    </row>
    <row r="953" spans="1:17">
      <c r="A953" t="str">
        <f t="shared" si="29"/>
        <v>-</v>
      </c>
      <c r="C953" t="str">
        <f>IF('TAB 1 Codificação CC Órgão'!A970='TAB 1 Codificação CC Órgão'!$A$20,"-",'TAB 1 Codificação CC Órgão'!A970)</f>
        <v>-</v>
      </c>
      <c r="D953">
        <f>+'TAB 1 Codificação CC Órgão'!I970</f>
        <v>0</v>
      </c>
      <c r="E953" t="str">
        <f>+'TAB 1 Codificação CC Órgão'!K970</f>
        <v>-</v>
      </c>
      <c r="H953">
        <f>+'TAB 1 Codificação CC Órgão'!M971</f>
        <v>0</v>
      </c>
      <c r="I953">
        <f>+'TAB 1 Codificação CC Órgão'!L970</f>
        <v>0</v>
      </c>
      <c r="J953">
        <f>+'TAB 1 Codificação CC Órgão'!N970</f>
        <v>0</v>
      </c>
      <c r="K953">
        <f>+'TAB 1 Codificação CC Órgão'!O970</f>
        <v>0</v>
      </c>
      <c r="L953">
        <f>+'TAB 1 Codificação CC Órgão'!P970</f>
        <v>0</v>
      </c>
      <c r="M953">
        <f>+'TAB 1 Codificação CC Órgão'!Q970</f>
        <v>0</v>
      </c>
      <c r="P953" s="129" t="str">
        <f>+'TAB 1 Codificação CC Órgão'!J970</f>
        <v>A</v>
      </c>
      <c r="Q953">
        <f t="shared" si="28"/>
        <v>0</v>
      </c>
    </row>
    <row r="954" spans="1:17">
      <c r="A954" t="str">
        <f t="shared" si="29"/>
        <v>-</v>
      </c>
      <c r="C954" t="str">
        <f>IF('TAB 1 Codificação CC Órgão'!A971='TAB 1 Codificação CC Órgão'!$A$20,"-",'TAB 1 Codificação CC Órgão'!A971)</f>
        <v>-</v>
      </c>
      <c r="D954">
        <f>+'TAB 1 Codificação CC Órgão'!I971</f>
        <v>0</v>
      </c>
      <c r="E954" t="str">
        <f>+'TAB 1 Codificação CC Órgão'!K971</f>
        <v>-</v>
      </c>
      <c r="H954">
        <f>+'TAB 1 Codificação CC Órgão'!M972</f>
        <v>0</v>
      </c>
      <c r="I954">
        <f>+'TAB 1 Codificação CC Órgão'!L971</f>
        <v>0</v>
      </c>
      <c r="J954">
        <f>+'TAB 1 Codificação CC Órgão'!N971</f>
        <v>0</v>
      </c>
      <c r="K954">
        <f>+'TAB 1 Codificação CC Órgão'!O971</f>
        <v>0</v>
      </c>
      <c r="L954">
        <f>+'TAB 1 Codificação CC Órgão'!P971</f>
        <v>0</v>
      </c>
      <c r="M954">
        <f>+'TAB 1 Codificação CC Órgão'!Q971</f>
        <v>0</v>
      </c>
      <c r="P954" s="129" t="str">
        <f>+'TAB 1 Codificação CC Órgão'!J971</f>
        <v>A</v>
      </c>
      <c r="Q954">
        <f t="shared" si="28"/>
        <v>0</v>
      </c>
    </row>
    <row r="955" spans="1:17">
      <c r="A955" t="str">
        <f t="shared" si="29"/>
        <v>-</v>
      </c>
      <c r="C955" t="str">
        <f>IF('TAB 1 Codificação CC Órgão'!A972='TAB 1 Codificação CC Órgão'!$A$20,"-",'TAB 1 Codificação CC Órgão'!A972)</f>
        <v>-</v>
      </c>
      <c r="D955">
        <f>+'TAB 1 Codificação CC Órgão'!I972</f>
        <v>0</v>
      </c>
      <c r="E955" t="str">
        <f>+'TAB 1 Codificação CC Órgão'!K972</f>
        <v>-</v>
      </c>
      <c r="H955">
        <f>+'TAB 1 Codificação CC Órgão'!M973</f>
        <v>0</v>
      </c>
      <c r="I955">
        <f>+'TAB 1 Codificação CC Órgão'!L972</f>
        <v>0</v>
      </c>
      <c r="J955">
        <f>+'TAB 1 Codificação CC Órgão'!N972</f>
        <v>0</v>
      </c>
      <c r="K955">
        <f>+'TAB 1 Codificação CC Órgão'!O972</f>
        <v>0</v>
      </c>
      <c r="L955">
        <f>+'TAB 1 Codificação CC Órgão'!P972</f>
        <v>0</v>
      </c>
      <c r="M955">
        <f>+'TAB 1 Codificação CC Órgão'!Q972</f>
        <v>0</v>
      </c>
      <c r="P955" s="129" t="str">
        <f>+'TAB 1 Codificação CC Órgão'!J972</f>
        <v>A</v>
      </c>
      <c r="Q955">
        <f t="shared" si="28"/>
        <v>0</v>
      </c>
    </row>
    <row r="956" spans="1:17">
      <c r="A956" t="str">
        <f t="shared" si="29"/>
        <v>-</v>
      </c>
      <c r="C956" t="str">
        <f>IF('TAB 1 Codificação CC Órgão'!A973='TAB 1 Codificação CC Órgão'!$A$20,"-",'TAB 1 Codificação CC Órgão'!A973)</f>
        <v>-</v>
      </c>
      <c r="D956">
        <f>+'TAB 1 Codificação CC Órgão'!I973</f>
        <v>0</v>
      </c>
      <c r="E956" t="str">
        <f>+'TAB 1 Codificação CC Órgão'!K973</f>
        <v>-</v>
      </c>
      <c r="H956">
        <f>+'TAB 1 Codificação CC Órgão'!M974</f>
        <v>0</v>
      </c>
      <c r="I956">
        <f>+'TAB 1 Codificação CC Órgão'!L973</f>
        <v>0</v>
      </c>
      <c r="J956">
        <f>+'TAB 1 Codificação CC Órgão'!N973</f>
        <v>0</v>
      </c>
      <c r="K956">
        <f>+'TAB 1 Codificação CC Órgão'!O973</f>
        <v>0</v>
      </c>
      <c r="L956">
        <f>+'TAB 1 Codificação CC Órgão'!P973</f>
        <v>0</v>
      </c>
      <c r="M956">
        <f>+'TAB 1 Codificação CC Órgão'!Q973</f>
        <v>0</v>
      </c>
      <c r="P956" s="129" t="str">
        <f>+'TAB 1 Codificação CC Órgão'!J973</f>
        <v>A</v>
      </c>
      <c r="Q956">
        <f t="shared" si="28"/>
        <v>0</v>
      </c>
    </row>
    <row r="957" spans="1:17">
      <c r="A957" t="str">
        <f t="shared" si="29"/>
        <v>-</v>
      </c>
      <c r="C957" t="str">
        <f>IF('TAB 1 Codificação CC Órgão'!A974='TAB 1 Codificação CC Órgão'!$A$20,"-",'TAB 1 Codificação CC Órgão'!A974)</f>
        <v>-</v>
      </c>
      <c r="D957">
        <f>+'TAB 1 Codificação CC Órgão'!I974</f>
        <v>0</v>
      </c>
      <c r="E957" t="str">
        <f>+'TAB 1 Codificação CC Órgão'!K974</f>
        <v>-</v>
      </c>
      <c r="H957">
        <f>+'TAB 1 Codificação CC Órgão'!M975</f>
        <v>0</v>
      </c>
      <c r="I957">
        <f>+'TAB 1 Codificação CC Órgão'!L974</f>
        <v>0</v>
      </c>
      <c r="J957">
        <f>+'TAB 1 Codificação CC Órgão'!N974</f>
        <v>0</v>
      </c>
      <c r="K957">
        <f>+'TAB 1 Codificação CC Órgão'!O974</f>
        <v>0</v>
      </c>
      <c r="L957">
        <f>+'TAB 1 Codificação CC Órgão'!P974</f>
        <v>0</v>
      </c>
      <c r="M957">
        <f>+'TAB 1 Codificação CC Órgão'!Q974</f>
        <v>0</v>
      </c>
      <c r="P957" s="129" t="str">
        <f>+'TAB 1 Codificação CC Órgão'!J974</f>
        <v>A</v>
      </c>
      <c r="Q957">
        <f t="shared" si="28"/>
        <v>0</v>
      </c>
    </row>
    <row r="958" spans="1:17">
      <c r="A958" t="str">
        <f t="shared" si="29"/>
        <v>-</v>
      </c>
      <c r="C958" t="str">
        <f>IF('TAB 1 Codificação CC Órgão'!A975='TAB 1 Codificação CC Órgão'!$A$20,"-",'TAB 1 Codificação CC Órgão'!A975)</f>
        <v>-</v>
      </c>
      <c r="D958">
        <f>+'TAB 1 Codificação CC Órgão'!I975</f>
        <v>0</v>
      </c>
      <c r="E958" t="str">
        <f>+'TAB 1 Codificação CC Órgão'!K975</f>
        <v>-</v>
      </c>
      <c r="H958">
        <f>+'TAB 1 Codificação CC Órgão'!M976</f>
        <v>0</v>
      </c>
      <c r="I958">
        <f>+'TAB 1 Codificação CC Órgão'!L975</f>
        <v>0</v>
      </c>
      <c r="J958">
        <f>+'TAB 1 Codificação CC Órgão'!N975</f>
        <v>0</v>
      </c>
      <c r="K958">
        <f>+'TAB 1 Codificação CC Órgão'!O975</f>
        <v>0</v>
      </c>
      <c r="L958">
        <f>+'TAB 1 Codificação CC Órgão'!P975</f>
        <v>0</v>
      </c>
      <c r="M958">
        <f>+'TAB 1 Codificação CC Órgão'!Q975</f>
        <v>0</v>
      </c>
      <c r="P958" s="129" t="str">
        <f>+'TAB 1 Codificação CC Órgão'!J975</f>
        <v>A</v>
      </c>
      <c r="Q958">
        <f t="shared" si="28"/>
        <v>0</v>
      </c>
    </row>
    <row r="959" spans="1:17">
      <c r="A959" t="str">
        <f t="shared" si="29"/>
        <v>-</v>
      </c>
      <c r="C959" t="str">
        <f>IF('TAB 1 Codificação CC Órgão'!A976='TAB 1 Codificação CC Órgão'!$A$20,"-",'TAB 1 Codificação CC Órgão'!A976)</f>
        <v>-</v>
      </c>
      <c r="D959">
        <f>+'TAB 1 Codificação CC Órgão'!I976</f>
        <v>0</v>
      </c>
      <c r="E959" t="str">
        <f>+'TAB 1 Codificação CC Órgão'!K976</f>
        <v>-</v>
      </c>
      <c r="H959">
        <f>+'TAB 1 Codificação CC Órgão'!M977</f>
        <v>0</v>
      </c>
      <c r="I959">
        <f>+'TAB 1 Codificação CC Órgão'!L976</f>
        <v>0</v>
      </c>
      <c r="J959">
        <f>+'TAB 1 Codificação CC Órgão'!N976</f>
        <v>0</v>
      </c>
      <c r="K959">
        <f>+'TAB 1 Codificação CC Órgão'!O976</f>
        <v>0</v>
      </c>
      <c r="L959">
        <f>+'TAB 1 Codificação CC Órgão'!P976</f>
        <v>0</v>
      </c>
      <c r="M959">
        <f>+'TAB 1 Codificação CC Órgão'!Q976</f>
        <v>0</v>
      </c>
      <c r="P959" s="129" t="str">
        <f>+'TAB 1 Codificação CC Órgão'!J976</f>
        <v>A</v>
      </c>
      <c r="Q959">
        <f t="shared" si="28"/>
        <v>0</v>
      </c>
    </row>
    <row r="960" spans="1:17">
      <c r="A960" t="str">
        <f t="shared" si="29"/>
        <v>-</v>
      </c>
      <c r="C960" t="str">
        <f>IF('TAB 1 Codificação CC Órgão'!A977='TAB 1 Codificação CC Órgão'!$A$20,"-",'TAB 1 Codificação CC Órgão'!A977)</f>
        <v>-</v>
      </c>
      <c r="D960">
        <f>+'TAB 1 Codificação CC Órgão'!I977</f>
        <v>0</v>
      </c>
      <c r="E960" t="str">
        <f>+'TAB 1 Codificação CC Órgão'!K977</f>
        <v>-</v>
      </c>
      <c r="H960">
        <f>+'TAB 1 Codificação CC Órgão'!M978</f>
        <v>0</v>
      </c>
      <c r="I960">
        <f>+'TAB 1 Codificação CC Órgão'!L977</f>
        <v>0</v>
      </c>
      <c r="J960">
        <f>+'TAB 1 Codificação CC Órgão'!N977</f>
        <v>0</v>
      </c>
      <c r="K960">
        <f>+'TAB 1 Codificação CC Órgão'!O977</f>
        <v>0</v>
      </c>
      <c r="L960">
        <f>+'TAB 1 Codificação CC Órgão'!P977</f>
        <v>0</v>
      </c>
      <c r="M960">
        <f>+'TAB 1 Codificação CC Órgão'!Q977</f>
        <v>0</v>
      </c>
      <c r="P960" s="129" t="str">
        <f>+'TAB 1 Codificação CC Órgão'!J977</f>
        <v>A</v>
      </c>
      <c r="Q960">
        <f t="shared" si="28"/>
        <v>0</v>
      </c>
    </row>
    <row r="961" spans="1:17">
      <c r="A961" t="str">
        <f t="shared" si="29"/>
        <v>-</v>
      </c>
      <c r="C961" t="str">
        <f>IF('TAB 1 Codificação CC Órgão'!A978='TAB 1 Codificação CC Órgão'!$A$20,"-",'TAB 1 Codificação CC Órgão'!A978)</f>
        <v>-</v>
      </c>
      <c r="D961">
        <f>+'TAB 1 Codificação CC Órgão'!I978</f>
        <v>0</v>
      </c>
      <c r="E961" t="str">
        <f>+'TAB 1 Codificação CC Órgão'!K978</f>
        <v>-</v>
      </c>
      <c r="H961">
        <f>+'TAB 1 Codificação CC Órgão'!M979</f>
        <v>0</v>
      </c>
      <c r="I961">
        <f>+'TAB 1 Codificação CC Órgão'!L978</f>
        <v>0</v>
      </c>
      <c r="J961">
        <f>+'TAB 1 Codificação CC Órgão'!N978</f>
        <v>0</v>
      </c>
      <c r="K961">
        <f>+'TAB 1 Codificação CC Órgão'!O978</f>
        <v>0</v>
      </c>
      <c r="L961">
        <f>+'TAB 1 Codificação CC Órgão'!P978</f>
        <v>0</v>
      </c>
      <c r="M961">
        <f>+'TAB 1 Codificação CC Órgão'!Q978</f>
        <v>0</v>
      </c>
      <c r="P961" s="129" t="str">
        <f>+'TAB 1 Codificação CC Órgão'!J978</f>
        <v>A</v>
      </c>
      <c r="Q961">
        <f t="shared" si="28"/>
        <v>0</v>
      </c>
    </row>
    <row r="962" spans="1:17">
      <c r="A962" t="str">
        <f t="shared" si="29"/>
        <v>-</v>
      </c>
      <c r="C962" t="str">
        <f>IF('TAB 1 Codificação CC Órgão'!A979='TAB 1 Codificação CC Órgão'!$A$20,"-",'TAB 1 Codificação CC Órgão'!A979)</f>
        <v>-</v>
      </c>
      <c r="D962">
        <f>+'TAB 1 Codificação CC Órgão'!I979</f>
        <v>0</v>
      </c>
      <c r="E962" t="str">
        <f>+'TAB 1 Codificação CC Órgão'!K979</f>
        <v>-</v>
      </c>
      <c r="H962">
        <f>+'TAB 1 Codificação CC Órgão'!M980</f>
        <v>0</v>
      </c>
      <c r="I962">
        <f>+'TAB 1 Codificação CC Órgão'!L979</f>
        <v>0</v>
      </c>
      <c r="J962">
        <f>+'TAB 1 Codificação CC Órgão'!N979</f>
        <v>0</v>
      </c>
      <c r="K962">
        <f>+'TAB 1 Codificação CC Órgão'!O979</f>
        <v>0</v>
      </c>
      <c r="L962">
        <f>+'TAB 1 Codificação CC Órgão'!P979</f>
        <v>0</v>
      </c>
      <c r="M962">
        <f>+'TAB 1 Codificação CC Órgão'!Q979</f>
        <v>0</v>
      </c>
      <c r="P962" s="129" t="str">
        <f>+'TAB 1 Codificação CC Órgão'!J979</f>
        <v>A</v>
      </c>
      <c r="Q962">
        <f t="shared" si="28"/>
        <v>0</v>
      </c>
    </row>
    <row r="963" spans="1:17">
      <c r="A963" t="str">
        <f t="shared" si="29"/>
        <v>-</v>
      </c>
      <c r="C963" t="str">
        <f>IF('TAB 1 Codificação CC Órgão'!A980='TAB 1 Codificação CC Órgão'!$A$20,"-",'TAB 1 Codificação CC Órgão'!A980)</f>
        <v>-</v>
      </c>
      <c r="D963">
        <f>+'TAB 1 Codificação CC Órgão'!I980</f>
        <v>0</v>
      </c>
      <c r="E963" t="str">
        <f>+'TAB 1 Codificação CC Órgão'!K980</f>
        <v>-</v>
      </c>
      <c r="H963">
        <f>+'TAB 1 Codificação CC Órgão'!M981</f>
        <v>0</v>
      </c>
      <c r="I963">
        <f>+'TAB 1 Codificação CC Órgão'!L980</f>
        <v>0</v>
      </c>
      <c r="J963">
        <f>+'TAB 1 Codificação CC Órgão'!N980</f>
        <v>0</v>
      </c>
      <c r="K963">
        <f>+'TAB 1 Codificação CC Órgão'!O980</f>
        <v>0</v>
      </c>
      <c r="L963">
        <f>+'TAB 1 Codificação CC Órgão'!P980</f>
        <v>0</v>
      </c>
      <c r="M963">
        <f>+'TAB 1 Codificação CC Órgão'!Q980</f>
        <v>0</v>
      </c>
      <c r="P963" s="129" t="str">
        <f>+'TAB 1 Codificação CC Órgão'!J980</f>
        <v>A</v>
      </c>
      <c r="Q963">
        <f t="shared" ref="Q963:Q1000" si="30">IF(P963="S",1,0)</f>
        <v>0</v>
      </c>
    </row>
    <row r="964" spans="1:17">
      <c r="A964" t="str">
        <f t="shared" ref="A964:A1000" si="31">IF(C964="-","-",$A$2)</f>
        <v>-</v>
      </c>
      <c r="C964" t="str">
        <f>IF('TAB 1 Codificação CC Órgão'!A981='TAB 1 Codificação CC Órgão'!$A$20,"-",'TAB 1 Codificação CC Órgão'!A981)</f>
        <v>-</v>
      </c>
      <c r="D964">
        <f>+'TAB 1 Codificação CC Órgão'!I981</f>
        <v>0</v>
      </c>
      <c r="E964" t="str">
        <f>+'TAB 1 Codificação CC Órgão'!K981</f>
        <v>-</v>
      </c>
      <c r="H964">
        <f>+'TAB 1 Codificação CC Órgão'!M982</f>
        <v>0</v>
      </c>
      <c r="I964">
        <f>+'TAB 1 Codificação CC Órgão'!L981</f>
        <v>0</v>
      </c>
      <c r="J964">
        <f>+'TAB 1 Codificação CC Órgão'!N981</f>
        <v>0</v>
      </c>
      <c r="K964">
        <f>+'TAB 1 Codificação CC Órgão'!O981</f>
        <v>0</v>
      </c>
      <c r="L964">
        <f>+'TAB 1 Codificação CC Órgão'!P981</f>
        <v>0</v>
      </c>
      <c r="M964">
        <f>+'TAB 1 Codificação CC Órgão'!Q981</f>
        <v>0</v>
      </c>
      <c r="P964" s="129" t="str">
        <f>+'TAB 1 Codificação CC Órgão'!J981</f>
        <v>A</v>
      </c>
      <c r="Q964">
        <f t="shared" si="30"/>
        <v>0</v>
      </c>
    </row>
    <row r="965" spans="1:17">
      <c r="A965" t="str">
        <f t="shared" si="31"/>
        <v>-</v>
      </c>
      <c r="C965" t="str">
        <f>IF('TAB 1 Codificação CC Órgão'!A982='TAB 1 Codificação CC Órgão'!$A$20,"-",'TAB 1 Codificação CC Órgão'!A982)</f>
        <v>-</v>
      </c>
      <c r="D965">
        <f>+'TAB 1 Codificação CC Órgão'!I982</f>
        <v>0</v>
      </c>
      <c r="E965" t="str">
        <f>+'TAB 1 Codificação CC Órgão'!K982</f>
        <v>-</v>
      </c>
      <c r="H965">
        <f>+'TAB 1 Codificação CC Órgão'!M983</f>
        <v>0</v>
      </c>
      <c r="I965">
        <f>+'TAB 1 Codificação CC Órgão'!L982</f>
        <v>0</v>
      </c>
      <c r="J965">
        <f>+'TAB 1 Codificação CC Órgão'!N982</f>
        <v>0</v>
      </c>
      <c r="K965">
        <f>+'TAB 1 Codificação CC Órgão'!O982</f>
        <v>0</v>
      </c>
      <c r="L965">
        <f>+'TAB 1 Codificação CC Órgão'!P982</f>
        <v>0</v>
      </c>
      <c r="M965">
        <f>+'TAB 1 Codificação CC Órgão'!Q982</f>
        <v>0</v>
      </c>
      <c r="P965" s="129" t="str">
        <f>+'TAB 1 Codificação CC Órgão'!J982</f>
        <v>A</v>
      </c>
      <c r="Q965">
        <f t="shared" si="30"/>
        <v>0</v>
      </c>
    </row>
    <row r="966" spans="1:17">
      <c r="A966" t="str">
        <f t="shared" si="31"/>
        <v>-</v>
      </c>
      <c r="C966" t="str">
        <f>IF('TAB 1 Codificação CC Órgão'!A983='TAB 1 Codificação CC Órgão'!$A$20,"-",'TAB 1 Codificação CC Órgão'!A983)</f>
        <v>-</v>
      </c>
      <c r="D966">
        <f>+'TAB 1 Codificação CC Órgão'!I983</f>
        <v>0</v>
      </c>
      <c r="E966" t="str">
        <f>+'TAB 1 Codificação CC Órgão'!K983</f>
        <v>-</v>
      </c>
      <c r="H966">
        <f>+'TAB 1 Codificação CC Órgão'!M984</f>
        <v>0</v>
      </c>
      <c r="I966">
        <f>+'TAB 1 Codificação CC Órgão'!L983</f>
        <v>0</v>
      </c>
      <c r="J966">
        <f>+'TAB 1 Codificação CC Órgão'!N983</f>
        <v>0</v>
      </c>
      <c r="K966">
        <f>+'TAB 1 Codificação CC Órgão'!O983</f>
        <v>0</v>
      </c>
      <c r="L966">
        <f>+'TAB 1 Codificação CC Órgão'!P983</f>
        <v>0</v>
      </c>
      <c r="M966">
        <f>+'TAB 1 Codificação CC Órgão'!Q983</f>
        <v>0</v>
      </c>
      <c r="P966" s="129" t="str">
        <f>+'TAB 1 Codificação CC Órgão'!J983</f>
        <v>A</v>
      </c>
      <c r="Q966">
        <f t="shared" si="30"/>
        <v>0</v>
      </c>
    </row>
    <row r="967" spans="1:17">
      <c r="A967" t="str">
        <f t="shared" si="31"/>
        <v>-</v>
      </c>
      <c r="C967" t="str">
        <f>IF('TAB 1 Codificação CC Órgão'!A984='TAB 1 Codificação CC Órgão'!$A$20,"-",'TAB 1 Codificação CC Órgão'!A984)</f>
        <v>-</v>
      </c>
      <c r="D967">
        <f>+'TAB 1 Codificação CC Órgão'!I984</f>
        <v>0</v>
      </c>
      <c r="E967" t="str">
        <f>+'TAB 1 Codificação CC Órgão'!K984</f>
        <v>-</v>
      </c>
      <c r="H967">
        <f>+'TAB 1 Codificação CC Órgão'!M985</f>
        <v>0</v>
      </c>
      <c r="I967">
        <f>+'TAB 1 Codificação CC Órgão'!L984</f>
        <v>0</v>
      </c>
      <c r="J967">
        <f>+'TAB 1 Codificação CC Órgão'!N984</f>
        <v>0</v>
      </c>
      <c r="K967">
        <f>+'TAB 1 Codificação CC Órgão'!O984</f>
        <v>0</v>
      </c>
      <c r="L967">
        <f>+'TAB 1 Codificação CC Órgão'!P984</f>
        <v>0</v>
      </c>
      <c r="M967">
        <f>+'TAB 1 Codificação CC Órgão'!Q984</f>
        <v>0</v>
      </c>
      <c r="P967" s="129" t="str">
        <f>+'TAB 1 Codificação CC Órgão'!J984</f>
        <v>A</v>
      </c>
      <c r="Q967">
        <f t="shared" si="30"/>
        <v>0</v>
      </c>
    </row>
    <row r="968" spans="1:17">
      <c r="A968" t="str">
        <f t="shared" si="31"/>
        <v>-</v>
      </c>
      <c r="C968" t="str">
        <f>IF('TAB 1 Codificação CC Órgão'!A985='TAB 1 Codificação CC Órgão'!$A$20,"-",'TAB 1 Codificação CC Órgão'!A985)</f>
        <v>-</v>
      </c>
      <c r="D968">
        <f>+'TAB 1 Codificação CC Órgão'!I985</f>
        <v>0</v>
      </c>
      <c r="E968" t="str">
        <f>+'TAB 1 Codificação CC Órgão'!K985</f>
        <v>-</v>
      </c>
      <c r="H968">
        <f>+'TAB 1 Codificação CC Órgão'!M986</f>
        <v>0</v>
      </c>
      <c r="I968">
        <f>+'TAB 1 Codificação CC Órgão'!L985</f>
        <v>0</v>
      </c>
      <c r="J968">
        <f>+'TAB 1 Codificação CC Órgão'!N985</f>
        <v>0</v>
      </c>
      <c r="K968">
        <f>+'TAB 1 Codificação CC Órgão'!O985</f>
        <v>0</v>
      </c>
      <c r="L968">
        <f>+'TAB 1 Codificação CC Órgão'!P985</f>
        <v>0</v>
      </c>
      <c r="M968">
        <f>+'TAB 1 Codificação CC Órgão'!Q985</f>
        <v>0</v>
      </c>
      <c r="P968" s="129" t="str">
        <f>+'TAB 1 Codificação CC Órgão'!J985</f>
        <v>A</v>
      </c>
      <c r="Q968">
        <f t="shared" si="30"/>
        <v>0</v>
      </c>
    </row>
    <row r="969" spans="1:17">
      <c r="A969" t="str">
        <f t="shared" si="31"/>
        <v>-</v>
      </c>
      <c r="C969" t="str">
        <f>IF('TAB 1 Codificação CC Órgão'!A986='TAB 1 Codificação CC Órgão'!$A$20,"-",'TAB 1 Codificação CC Órgão'!A986)</f>
        <v>-</v>
      </c>
      <c r="D969">
        <f>+'TAB 1 Codificação CC Órgão'!I986</f>
        <v>0</v>
      </c>
      <c r="E969" t="str">
        <f>+'TAB 1 Codificação CC Órgão'!K986</f>
        <v>-</v>
      </c>
      <c r="H969">
        <f>+'TAB 1 Codificação CC Órgão'!M987</f>
        <v>0</v>
      </c>
      <c r="I969">
        <f>+'TAB 1 Codificação CC Órgão'!L986</f>
        <v>0</v>
      </c>
      <c r="J969">
        <f>+'TAB 1 Codificação CC Órgão'!N986</f>
        <v>0</v>
      </c>
      <c r="K969">
        <f>+'TAB 1 Codificação CC Órgão'!O986</f>
        <v>0</v>
      </c>
      <c r="L969">
        <f>+'TAB 1 Codificação CC Órgão'!P986</f>
        <v>0</v>
      </c>
      <c r="M969">
        <f>+'TAB 1 Codificação CC Órgão'!Q986</f>
        <v>0</v>
      </c>
      <c r="P969" s="129" t="str">
        <f>+'TAB 1 Codificação CC Órgão'!J986</f>
        <v>A</v>
      </c>
      <c r="Q969">
        <f t="shared" si="30"/>
        <v>0</v>
      </c>
    </row>
    <row r="970" spans="1:17">
      <c r="A970" t="str">
        <f t="shared" si="31"/>
        <v>-</v>
      </c>
      <c r="C970" t="str">
        <f>IF('TAB 1 Codificação CC Órgão'!A987='TAB 1 Codificação CC Órgão'!$A$20,"-",'TAB 1 Codificação CC Órgão'!A987)</f>
        <v>-</v>
      </c>
      <c r="D970">
        <f>+'TAB 1 Codificação CC Órgão'!I987</f>
        <v>0</v>
      </c>
      <c r="E970" t="str">
        <f>+'TAB 1 Codificação CC Órgão'!K987</f>
        <v>-</v>
      </c>
      <c r="H970">
        <f>+'TAB 1 Codificação CC Órgão'!M988</f>
        <v>0</v>
      </c>
      <c r="I970">
        <f>+'TAB 1 Codificação CC Órgão'!L987</f>
        <v>0</v>
      </c>
      <c r="J970">
        <f>+'TAB 1 Codificação CC Órgão'!N987</f>
        <v>0</v>
      </c>
      <c r="K970">
        <f>+'TAB 1 Codificação CC Órgão'!O987</f>
        <v>0</v>
      </c>
      <c r="L970">
        <f>+'TAB 1 Codificação CC Órgão'!P987</f>
        <v>0</v>
      </c>
      <c r="M970">
        <f>+'TAB 1 Codificação CC Órgão'!Q987</f>
        <v>0</v>
      </c>
      <c r="P970" s="129" t="str">
        <f>+'TAB 1 Codificação CC Órgão'!J987</f>
        <v>A</v>
      </c>
      <c r="Q970">
        <f t="shared" si="30"/>
        <v>0</v>
      </c>
    </row>
    <row r="971" spans="1:17">
      <c r="A971" t="str">
        <f t="shared" si="31"/>
        <v>-</v>
      </c>
      <c r="C971" t="str">
        <f>IF('TAB 1 Codificação CC Órgão'!A988='TAB 1 Codificação CC Órgão'!$A$20,"-",'TAB 1 Codificação CC Órgão'!A988)</f>
        <v>-</v>
      </c>
      <c r="D971">
        <f>+'TAB 1 Codificação CC Órgão'!I988</f>
        <v>0</v>
      </c>
      <c r="E971" t="str">
        <f>+'TAB 1 Codificação CC Órgão'!K988</f>
        <v>-</v>
      </c>
      <c r="H971">
        <f>+'TAB 1 Codificação CC Órgão'!M989</f>
        <v>0</v>
      </c>
      <c r="I971">
        <f>+'TAB 1 Codificação CC Órgão'!L988</f>
        <v>0</v>
      </c>
      <c r="J971">
        <f>+'TAB 1 Codificação CC Órgão'!N988</f>
        <v>0</v>
      </c>
      <c r="K971">
        <f>+'TAB 1 Codificação CC Órgão'!O988</f>
        <v>0</v>
      </c>
      <c r="L971">
        <f>+'TAB 1 Codificação CC Órgão'!P988</f>
        <v>0</v>
      </c>
      <c r="M971">
        <f>+'TAB 1 Codificação CC Órgão'!Q988</f>
        <v>0</v>
      </c>
      <c r="P971" s="129" t="str">
        <f>+'TAB 1 Codificação CC Órgão'!J988</f>
        <v>A</v>
      </c>
      <c r="Q971">
        <f t="shared" si="30"/>
        <v>0</v>
      </c>
    </row>
    <row r="972" spans="1:17">
      <c r="A972" t="str">
        <f t="shared" si="31"/>
        <v>-</v>
      </c>
      <c r="C972" t="str">
        <f>IF('TAB 1 Codificação CC Órgão'!A989='TAB 1 Codificação CC Órgão'!$A$20,"-",'TAB 1 Codificação CC Órgão'!A989)</f>
        <v>-</v>
      </c>
      <c r="D972">
        <f>+'TAB 1 Codificação CC Órgão'!I989</f>
        <v>0</v>
      </c>
      <c r="E972" t="str">
        <f>+'TAB 1 Codificação CC Órgão'!K989</f>
        <v>-</v>
      </c>
      <c r="H972">
        <f>+'TAB 1 Codificação CC Órgão'!M990</f>
        <v>0</v>
      </c>
      <c r="I972">
        <f>+'TAB 1 Codificação CC Órgão'!L989</f>
        <v>0</v>
      </c>
      <c r="J972">
        <f>+'TAB 1 Codificação CC Órgão'!N989</f>
        <v>0</v>
      </c>
      <c r="K972">
        <f>+'TAB 1 Codificação CC Órgão'!O989</f>
        <v>0</v>
      </c>
      <c r="L972">
        <f>+'TAB 1 Codificação CC Órgão'!P989</f>
        <v>0</v>
      </c>
      <c r="M972">
        <f>+'TAB 1 Codificação CC Órgão'!Q989</f>
        <v>0</v>
      </c>
      <c r="P972" s="129" t="str">
        <f>+'TAB 1 Codificação CC Órgão'!J989</f>
        <v>A</v>
      </c>
      <c r="Q972">
        <f t="shared" si="30"/>
        <v>0</v>
      </c>
    </row>
    <row r="973" spans="1:17">
      <c r="A973" t="str">
        <f t="shared" si="31"/>
        <v>-</v>
      </c>
      <c r="C973" t="str">
        <f>IF('TAB 1 Codificação CC Órgão'!A990='TAB 1 Codificação CC Órgão'!$A$20,"-",'TAB 1 Codificação CC Órgão'!A990)</f>
        <v>-</v>
      </c>
      <c r="D973">
        <f>+'TAB 1 Codificação CC Órgão'!I990</f>
        <v>0</v>
      </c>
      <c r="E973" t="str">
        <f>+'TAB 1 Codificação CC Órgão'!K990</f>
        <v>-</v>
      </c>
      <c r="H973">
        <f>+'TAB 1 Codificação CC Órgão'!M991</f>
        <v>0</v>
      </c>
      <c r="I973">
        <f>+'TAB 1 Codificação CC Órgão'!L990</f>
        <v>0</v>
      </c>
      <c r="J973">
        <f>+'TAB 1 Codificação CC Órgão'!N990</f>
        <v>0</v>
      </c>
      <c r="K973">
        <f>+'TAB 1 Codificação CC Órgão'!O990</f>
        <v>0</v>
      </c>
      <c r="L973">
        <f>+'TAB 1 Codificação CC Órgão'!P990</f>
        <v>0</v>
      </c>
      <c r="M973">
        <f>+'TAB 1 Codificação CC Órgão'!Q990</f>
        <v>0</v>
      </c>
      <c r="P973" s="129" t="str">
        <f>+'TAB 1 Codificação CC Órgão'!J990</f>
        <v>A</v>
      </c>
      <c r="Q973">
        <f t="shared" si="30"/>
        <v>0</v>
      </c>
    </row>
    <row r="974" spans="1:17">
      <c r="A974" t="str">
        <f t="shared" si="31"/>
        <v>-</v>
      </c>
      <c r="C974" t="str">
        <f>IF('TAB 1 Codificação CC Órgão'!A991='TAB 1 Codificação CC Órgão'!$A$20,"-",'TAB 1 Codificação CC Órgão'!A991)</f>
        <v>-</v>
      </c>
      <c r="D974">
        <f>+'TAB 1 Codificação CC Órgão'!I991</f>
        <v>0</v>
      </c>
      <c r="E974" t="str">
        <f>+'TAB 1 Codificação CC Órgão'!K991</f>
        <v>-</v>
      </c>
      <c r="H974">
        <f>+'TAB 1 Codificação CC Órgão'!M992</f>
        <v>0</v>
      </c>
      <c r="I974">
        <f>+'TAB 1 Codificação CC Órgão'!L991</f>
        <v>0</v>
      </c>
      <c r="J974">
        <f>+'TAB 1 Codificação CC Órgão'!N991</f>
        <v>0</v>
      </c>
      <c r="K974">
        <f>+'TAB 1 Codificação CC Órgão'!O991</f>
        <v>0</v>
      </c>
      <c r="L974">
        <f>+'TAB 1 Codificação CC Órgão'!P991</f>
        <v>0</v>
      </c>
      <c r="M974">
        <f>+'TAB 1 Codificação CC Órgão'!Q991</f>
        <v>0</v>
      </c>
      <c r="P974" s="129" t="str">
        <f>+'TAB 1 Codificação CC Órgão'!J991</f>
        <v>A</v>
      </c>
      <c r="Q974">
        <f t="shared" si="30"/>
        <v>0</v>
      </c>
    </row>
    <row r="975" spans="1:17">
      <c r="A975" t="str">
        <f t="shared" si="31"/>
        <v>-</v>
      </c>
      <c r="C975" t="str">
        <f>IF('TAB 1 Codificação CC Órgão'!A992='TAB 1 Codificação CC Órgão'!$A$20,"-",'TAB 1 Codificação CC Órgão'!A992)</f>
        <v>-</v>
      </c>
      <c r="D975">
        <f>+'TAB 1 Codificação CC Órgão'!I992</f>
        <v>0</v>
      </c>
      <c r="E975" t="str">
        <f>+'TAB 1 Codificação CC Órgão'!K992</f>
        <v>-</v>
      </c>
      <c r="H975">
        <f>+'TAB 1 Codificação CC Órgão'!M993</f>
        <v>0</v>
      </c>
      <c r="I975">
        <f>+'TAB 1 Codificação CC Órgão'!L992</f>
        <v>0</v>
      </c>
      <c r="J975">
        <f>+'TAB 1 Codificação CC Órgão'!N992</f>
        <v>0</v>
      </c>
      <c r="K975">
        <f>+'TAB 1 Codificação CC Órgão'!O992</f>
        <v>0</v>
      </c>
      <c r="L975">
        <f>+'TAB 1 Codificação CC Órgão'!P992</f>
        <v>0</v>
      </c>
      <c r="M975">
        <f>+'TAB 1 Codificação CC Órgão'!Q992</f>
        <v>0</v>
      </c>
      <c r="P975" s="129" t="str">
        <f>+'TAB 1 Codificação CC Órgão'!J992</f>
        <v>A</v>
      </c>
      <c r="Q975">
        <f t="shared" si="30"/>
        <v>0</v>
      </c>
    </row>
    <row r="976" spans="1:17">
      <c r="A976" t="str">
        <f t="shared" si="31"/>
        <v>-</v>
      </c>
      <c r="C976" t="str">
        <f>IF('TAB 1 Codificação CC Órgão'!A993='TAB 1 Codificação CC Órgão'!$A$20,"-",'TAB 1 Codificação CC Órgão'!A993)</f>
        <v>-</v>
      </c>
      <c r="D976">
        <f>+'TAB 1 Codificação CC Órgão'!I993</f>
        <v>0</v>
      </c>
      <c r="E976" t="str">
        <f>+'TAB 1 Codificação CC Órgão'!K993</f>
        <v>-</v>
      </c>
      <c r="H976">
        <f>+'TAB 1 Codificação CC Órgão'!M994</f>
        <v>0</v>
      </c>
      <c r="I976">
        <f>+'TAB 1 Codificação CC Órgão'!L993</f>
        <v>0</v>
      </c>
      <c r="J976">
        <f>+'TAB 1 Codificação CC Órgão'!N993</f>
        <v>0</v>
      </c>
      <c r="K976">
        <f>+'TAB 1 Codificação CC Órgão'!O993</f>
        <v>0</v>
      </c>
      <c r="L976">
        <f>+'TAB 1 Codificação CC Órgão'!P993</f>
        <v>0</v>
      </c>
      <c r="M976">
        <f>+'TAB 1 Codificação CC Órgão'!Q993</f>
        <v>0</v>
      </c>
      <c r="P976" s="129" t="str">
        <f>+'TAB 1 Codificação CC Órgão'!J993</f>
        <v>A</v>
      </c>
      <c r="Q976">
        <f t="shared" si="30"/>
        <v>0</v>
      </c>
    </row>
    <row r="977" spans="1:17">
      <c r="A977" t="str">
        <f t="shared" si="31"/>
        <v>-</v>
      </c>
      <c r="C977" t="str">
        <f>IF('TAB 1 Codificação CC Órgão'!A994='TAB 1 Codificação CC Órgão'!$A$20,"-",'TAB 1 Codificação CC Órgão'!A994)</f>
        <v>-</v>
      </c>
      <c r="D977">
        <f>+'TAB 1 Codificação CC Órgão'!I994</f>
        <v>0</v>
      </c>
      <c r="E977" t="str">
        <f>+'TAB 1 Codificação CC Órgão'!K994</f>
        <v>-</v>
      </c>
      <c r="H977">
        <f>+'TAB 1 Codificação CC Órgão'!M995</f>
        <v>0</v>
      </c>
      <c r="I977">
        <f>+'TAB 1 Codificação CC Órgão'!L994</f>
        <v>0</v>
      </c>
      <c r="J977">
        <f>+'TAB 1 Codificação CC Órgão'!N994</f>
        <v>0</v>
      </c>
      <c r="K977">
        <f>+'TAB 1 Codificação CC Órgão'!O994</f>
        <v>0</v>
      </c>
      <c r="L977">
        <f>+'TAB 1 Codificação CC Órgão'!P994</f>
        <v>0</v>
      </c>
      <c r="M977">
        <f>+'TAB 1 Codificação CC Órgão'!Q994</f>
        <v>0</v>
      </c>
      <c r="P977" s="129" t="str">
        <f>+'TAB 1 Codificação CC Órgão'!J994</f>
        <v>A</v>
      </c>
      <c r="Q977">
        <f t="shared" si="30"/>
        <v>0</v>
      </c>
    </row>
    <row r="978" spans="1:17">
      <c r="A978" t="str">
        <f t="shared" si="31"/>
        <v>-</v>
      </c>
      <c r="C978" t="str">
        <f>IF('TAB 1 Codificação CC Órgão'!A995='TAB 1 Codificação CC Órgão'!$A$20,"-",'TAB 1 Codificação CC Órgão'!A995)</f>
        <v>-</v>
      </c>
      <c r="D978">
        <f>+'TAB 1 Codificação CC Órgão'!I995</f>
        <v>0</v>
      </c>
      <c r="E978" t="str">
        <f>+'TAB 1 Codificação CC Órgão'!K995</f>
        <v>-</v>
      </c>
      <c r="H978">
        <f>+'TAB 1 Codificação CC Órgão'!M996</f>
        <v>0</v>
      </c>
      <c r="I978">
        <f>+'TAB 1 Codificação CC Órgão'!L995</f>
        <v>0</v>
      </c>
      <c r="J978">
        <f>+'TAB 1 Codificação CC Órgão'!N995</f>
        <v>0</v>
      </c>
      <c r="K978">
        <f>+'TAB 1 Codificação CC Órgão'!O995</f>
        <v>0</v>
      </c>
      <c r="L978">
        <f>+'TAB 1 Codificação CC Órgão'!P995</f>
        <v>0</v>
      </c>
      <c r="M978">
        <f>+'TAB 1 Codificação CC Órgão'!Q995</f>
        <v>0</v>
      </c>
      <c r="P978" s="129" t="str">
        <f>+'TAB 1 Codificação CC Órgão'!J995</f>
        <v>A</v>
      </c>
      <c r="Q978">
        <f t="shared" si="30"/>
        <v>0</v>
      </c>
    </row>
    <row r="979" spans="1:17">
      <c r="A979" t="str">
        <f t="shared" si="31"/>
        <v>-</v>
      </c>
      <c r="C979" t="str">
        <f>IF('TAB 1 Codificação CC Órgão'!A996='TAB 1 Codificação CC Órgão'!$A$20,"-",'TAB 1 Codificação CC Órgão'!A996)</f>
        <v>-</v>
      </c>
      <c r="D979">
        <f>+'TAB 1 Codificação CC Órgão'!I996</f>
        <v>0</v>
      </c>
      <c r="E979" t="str">
        <f>+'TAB 1 Codificação CC Órgão'!K996</f>
        <v>-</v>
      </c>
      <c r="H979">
        <f>+'TAB 1 Codificação CC Órgão'!M997</f>
        <v>0</v>
      </c>
      <c r="I979">
        <f>+'TAB 1 Codificação CC Órgão'!L996</f>
        <v>0</v>
      </c>
      <c r="J979">
        <f>+'TAB 1 Codificação CC Órgão'!N996</f>
        <v>0</v>
      </c>
      <c r="K979">
        <f>+'TAB 1 Codificação CC Órgão'!O996</f>
        <v>0</v>
      </c>
      <c r="L979">
        <f>+'TAB 1 Codificação CC Órgão'!P996</f>
        <v>0</v>
      </c>
      <c r="M979">
        <f>+'TAB 1 Codificação CC Órgão'!Q996</f>
        <v>0</v>
      </c>
      <c r="P979" s="129" t="str">
        <f>+'TAB 1 Codificação CC Órgão'!J996</f>
        <v>A</v>
      </c>
      <c r="Q979">
        <f t="shared" si="30"/>
        <v>0</v>
      </c>
    </row>
    <row r="980" spans="1:17">
      <c r="A980" t="str">
        <f t="shared" si="31"/>
        <v>-</v>
      </c>
      <c r="C980" t="str">
        <f>IF('TAB 1 Codificação CC Órgão'!A997='TAB 1 Codificação CC Órgão'!$A$20,"-",'TAB 1 Codificação CC Órgão'!A997)</f>
        <v>-</v>
      </c>
      <c r="D980">
        <f>+'TAB 1 Codificação CC Órgão'!I997</f>
        <v>0</v>
      </c>
      <c r="E980" t="str">
        <f>+'TAB 1 Codificação CC Órgão'!K997</f>
        <v>-</v>
      </c>
      <c r="H980">
        <f>+'TAB 1 Codificação CC Órgão'!M998</f>
        <v>0</v>
      </c>
      <c r="I980">
        <f>+'TAB 1 Codificação CC Órgão'!L997</f>
        <v>0</v>
      </c>
      <c r="J980">
        <f>+'TAB 1 Codificação CC Órgão'!N997</f>
        <v>0</v>
      </c>
      <c r="K980">
        <f>+'TAB 1 Codificação CC Órgão'!O997</f>
        <v>0</v>
      </c>
      <c r="L980">
        <f>+'TAB 1 Codificação CC Órgão'!P997</f>
        <v>0</v>
      </c>
      <c r="M980">
        <f>+'TAB 1 Codificação CC Órgão'!Q997</f>
        <v>0</v>
      </c>
      <c r="P980" s="129" t="str">
        <f>+'TAB 1 Codificação CC Órgão'!J997</f>
        <v>A</v>
      </c>
      <c r="Q980">
        <f t="shared" si="30"/>
        <v>0</v>
      </c>
    </row>
    <row r="981" spans="1:17">
      <c r="A981" t="str">
        <f t="shared" si="31"/>
        <v>-</v>
      </c>
      <c r="C981" t="str">
        <f>IF('TAB 1 Codificação CC Órgão'!A998='TAB 1 Codificação CC Órgão'!$A$20,"-",'TAB 1 Codificação CC Órgão'!A998)</f>
        <v>-</v>
      </c>
      <c r="D981">
        <f>+'TAB 1 Codificação CC Órgão'!I998</f>
        <v>0</v>
      </c>
      <c r="E981" t="str">
        <f>+'TAB 1 Codificação CC Órgão'!K998</f>
        <v>-</v>
      </c>
      <c r="H981">
        <f>+'TAB 1 Codificação CC Órgão'!M999</f>
        <v>0</v>
      </c>
      <c r="I981">
        <f>+'TAB 1 Codificação CC Órgão'!L998</f>
        <v>0</v>
      </c>
      <c r="J981">
        <f>+'TAB 1 Codificação CC Órgão'!N998</f>
        <v>0</v>
      </c>
      <c r="K981">
        <f>+'TAB 1 Codificação CC Órgão'!O998</f>
        <v>0</v>
      </c>
      <c r="L981">
        <f>+'TAB 1 Codificação CC Órgão'!P998</f>
        <v>0</v>
      </c>
      <c r="M981">
        <f>+'TAB 1 Codificação CC Órgão'!Q998</f>
        <v>0</v>
      </c>
      <c r="P981" s="129" t="str">
        <f>+'TAB 1 Codificação CC Órgão'!J998</f>
        <v>A</v>
      </c>
      <c r="Q981">
        <f t="shared" si="30"/>
        <v>0</v>
      </c>
    </row>
    <row r="982" spans="1:17">
      <c r="A982" t="str">
        <f t="shared" si="31"/>
        <v>-</v>
      </c>
      <c r="C982" t="str">
        <f>IF('TAB 1 Codificação CC Órgão'!A999='TAB 1 Codificação CC Órgão'!$A$20,"-",'TAB 1 Codificação CC Órgão'!A999)</f>
        <v>-</v>
      </c>
      <c r="D982">
        <f>+'TAB 1 Codificação CC Órgão'!I999</f>
        <v>0</v>
      </c>
      <c r="E982" t="str">
        <f>+'TAB 1 Codificação CC Órgão'!K999</f>
        <v>-</v>
      </c>
      <c r="H982">
        <f>+'TAB 1 Codificação CC Órgão'!M1000</f>
        <v>0</v>
      </c>
      <c r="I982">
        <f>+'TAB 1 Codificação CC Órgão'!L999</f>
        <v>0</v>
      </c>
      <c r="J982">
        <f>+'TAB 1 Codificação CC Órgão'!N999</f>
        <v>0</v>
      </c>
      <c r="K982">
        <f>+'TAB 1 Codificação CC Órgão'!O999</f>
        <v>0</v>
      </c>
      <c r="L982">
        <f>+'TAB 1 Codificação CC Órgão'!P999</f>
        <v>0</v>
      </c>
      <c r="M982">
        <f>+'TAB 1 Codificação CC Órgão'!Q999</f>
        <v>0</v>
      </c>
      <c r="P982" s="129" t="str">
        <f>+'TAB 1 Codificação CC Órgão'!J999</f>
        <v>A</v>
      </c>
      <c r="Q982">
        <f t="shared" si="30"/>
        <v>0</v>
      </c>
    </row>
    <row r="983" spans="1:17">
      <c r="A983" t="str">
        <f t="shared" si="31"/>
        <v>-</v>
      </c>
      <c r="C983" t="str">
        <f>IF('TAB 1 Codificação CC Órgão'!A1000='TAB 1 Codificação CC Órgão'!$A$20,"-",'TAB 1 Codificação CC Órgão'!A1000)</f>
        <v>-</v>
      </c>
      <c r="D983">
        <f>+'TAB 1 Codificação CC Órgão'!I1000</f>
        <v>0</v>
      </c>
      <c r="E983" t="str">
        <f>+'TAB 1 Codificação CC Órgão'!K1000</f>
        <v>-</v>
      </c>
      <c r="H983">
        <f>+'TAB 1 Codificação CC Órgão'!M1001</f>
        <v>0</v>
      </c>
      <c r="I983">
        <f>+'TAB 1 Codificação CC Órgão'!L1000</f>
        <v>0</v>
      </c>
      <c r="J983">
        <f>+'TAB 1 Codificação CC Órgão'!N1000</f>
        <v>0</v>
      </c>
      <c r="K983">
        <f>+'TAB 1 Codificação CC Órgão'!O1000</f>
        <v>0</v>
      </c>
      <c r="L983">
        <f>+'TAB 1 Codificação CC Órgão'!P1000</f>
        <v>0</v>
      </c>
      <c r="M983">
        <f>+'TAB 1 Codificação CC Órgão'!Q1000</f>
        <v>0</v>
      </c>
      <c r="P983" s="129" t="str">
        <f>+'TAB 1 Codificação CC Órgão'!J1000</f>
        <v>A</v>
      </c>
      <c r="Q983">
        <f t="shared" si="30"/>
        <v>0</v>
      </c>
    </row>
    <row r="984" spans="1:17">
      <c r="A984" t="str">
        <f t="shared" si="31"/>
        <v>-</v>
      </c>
      <c r="C984" t="str">
        <f>IF('TAB 1 Codificação CC Órgão'!A1001='TAB 1 Codificação CC Órgão'!$A$20,"-",'TAB 1 Codificação CC Órgão'!A1001)</f>
        <v>-</v>
      </c>
      <c r="D984">
        <f>+'TAB 1 Codificação CC Órgão'!I1001</f>
        <v>0</v>
      </c>
      <c r="E984" t="str">
        <f>+'TAB 1 Codificação CC Órgão'!K1001</f>
        <v>-</v>
      </c>
      <c r="H984">
        <f>+'TAB 1 Codificação CC Órgão'!M1002</f>
        <v>0</v>
      </c>
      <c r="I984">
        <f>+'TAB 1 Codificação CC Órgão'!L1001</f>
        <v>0</v>
      </c>
      <c r="J984">
        <f>+'TAB 1 Codificação CC Órgão'!N1001</f>
        <v>0</v>
      </c>
      <c r="K984">
        <f>+'TAB 1 Codificação CC Órgão'!O1001</f>
        <v>0</v>
      </c>
      <c r="L984">
        <f>+'TAB 1 Codificação CC Órgão'!P1001</f>
        <v>0</v>
      </c>
      <c r="M984">
        <f>+'TAB 1 Codificação CC Órgão'!Q1001</f>
        <v>0</v>
      </c>
      <c r="P984" s="129" t="str">
        <f>+'TAB 1 Codificação CC Órgão'!J1001</f>
        <v>A</v>
      </c>
      <c r="Q984">
        <f t="shared" si="30"/>
        <v>0</v>
      </c>
    </row>
    <row r="985" spans="1:17">
      <c r="A985" t="str">
        <f t="shared" si="31"/>
        <v>-</v>
      </c>
      <c r="C985" t="str">
        <f>IF('TAB 1 Codificação CC Órgão'!A1002='TAB 1 Codificação CC Órgão'!$A$20,"-",'TAB 1 Codificação CC Órgão'!A1002)</f>
        <v>-</v>
      </c>
      <c r="D985">
        <f>+'TAB 1 Codificação CC Órgão'!I1002</f>
        <v>0</v>
      </c>
      <c r="E985" t="str">
        <f>+'TAB 1 Codificação CC Órgão'!K1002</f>
        <v>-</v>
      </c>
      <c r="H985">
        <f>+'TAB 1 Codificação CC Órgão'!M1003</f>
        <v>0</v>
      </c>
      <c r="I985">
        <f>+'TAB 1 Codificação CC Órgão'!L1002</f>
        <v>0</v>
      </c>
      <c r="J985">
        <f>+'TAB 1 Codificação CC Órgão'!N1002</f>
        <v>0</v>
      </c>
      <c r="K985">
        <f>+'TAB 1 Codificação CC Órgão'!O1002</f>
        <v>0</v>
      </c>
      <c r="L985">
        <f>+'TAB 1 Codificação CC Órgão'!P1002</f>
        <v>0</v>
      </c>
      <c r="M985">
        <f>+'TAB 1 Codificação CC Órgão'!Q1002</f>
        <v>0</v>
      </c>
      <c r="P985" s="129" t="str">
        <f>+'TAB 1 Codificação CC Órgão'!J1002</f>
        <v>A</v>
      </c>
      <c r="Q985">
        <f t="shared" si="30"/>
        <v>0</v>
      </c>
    </row>
    <row r="986" spans="1:17">
      <c r="A986" t="str">
        <f t="shared" si="31"/>
        <v>-</v>
      </c>
      <c r="C986" t="str">
        <f>IF('TAB 1 Codificação CC Órgão'!A1003='TAB 1 Codificação CC Órgão'!$A$20,"-",'TAB 1 Codificação CC Órgão'!A1003)</f>
        <v>-</v>
      </c>
      <c r="D986">
        <f>+'TAB 1 Codificação CC Órgão'!I1003</f>
        <v>0</v>
      </c>
      <c r="E986" t="str">
        <f>+'TAB 1 Codificação CC Órgão'!K1003</f>
        <v>-</v>
      </c>
      <c r="H986">
        <f>+'TAB 1 Codificação CC Órgão'!M1004</f>
        <v>0</v>
      </c>
      <c r="I986">
        <f>+'TAB 1 Codificação CC Órgão'!L1003</f>
        <v>0</v>
      </c>
      <c r="J986">
        <f>+'TAB 1 Codificação CC Órgão'!N1003</f>
        <v>0</v>
      </c>
      <c r="K986">
        <f>+'TAB 1 Codificação CC Órgão'!O1003</f>
        <v>0</v>
      </c>
      <c r="L986">
        <f>+'TAB 1 Codificação CC Órgão'!P1003</f>
        <v>0</v>
      </c>
      <c r="M986">
        <f>+'TAB 1 Codificação CC Órgão'!Q1003</f>
        <v>0</v>
      </c>
      <c r="P986" s="129" t="str">
        <f>+'TAB 1 Codificação CC Órgão'!J1003</f>
        <v>A</v>
      </c>
      <c r="Q986">
        <f t="shared" si="30"/>
        <v>0</v>
      </c>
    </row>
    <row r="987" spans="1:17">
      <c r="A987" t="str">
        <f t="shared" si="31"/>
        <v>-</v>
      </c>
      <c r="C987" t="str">
        <f>IF('TAB 1 Codificação CC Órgão'!A1004='TAB 1 Codificação CC Órgão'!$A$20,"-",'TAB 1 Codificação CC Órgão'!A1004)</f>
        <v>-</v>
      </c>
      <c r="D987">
        <f>+'TAB 1 Codificação CC Órgão'!I1004</f>
        <v>0</v>
      </c>
      <c r="E987" t="str">
        <f>+'TAB 1 Codificação CC Órgão'!K1004</f>
        <v>-</v>
      </c>
      <c r="H987">
        <f>+'TAB 1 Codificação CC Órgão'!M1005</f>
        <v>0</v>
      </c>
      <c r="I987">
        <f>+'TAB 1 Codificação CC Órgão'!L1004</f>
        <v>0</v>
      </c>
      <c r="J987">
        <f>+'TAB 1 Codificação CC Órgão'!N1004</f>
        <v>0</v>
      </c>
      <c r="K987">
        <f>+'TAB 1 Codificação CC Órgão'!O1004</f>
        <v>0</v>
      </c>
      <c r="L987">
        <f>+'TAB 1 Codificação CC Órgão'!P1004</f>
        <v>0</v>
      </c>
      <c r="M987">
        <f>+'TAB 1 Codificação CC Órgão'!Q1004</f>
        <v>0</v>
      </c>
      <c r="P987" s="129" t="str">
        <f>+'TAB 1 Codificação CC Órgão'!J1004</f>
        <v>A</v>
      </c>
      <c r="Q987">
        <f t="shared" si="30"/>
        <v>0</v>
      </c>
    </row>
    <row r="988" spans="1:17">
      <c r="A988" t="str">
        <f t="shared" si="31"/>
        <v>-</v>
      </c>
      <c r="C988" t="str">
        <f>IF('TAB 1 Codificação CC Órgão'!A1005='TAB 1 Codificação CC Órgão'!$A$20,"-",'TAB 1 Codificação CC Órgão'!A1005)</f>
        <v>-</v>
      </c>
      <c r="D988">
        <f>+'TAB 1 Codificação CC Órgão'!I1005</f>
        <v>0</v>
      </c>
      <c r="E988" t="str">
        <f>+'TAB 1 Codificação CC Órgão'!K1005</f>
        <v>-</v>
      </c>
      <c r="H988">
        <f>+'TAB 1 Codificação CC Órgão'!M1006</f>
        <v>0</v>
      </c>
      <c r="I988">
        <f>+'TAB 1 Codificação CC Órgão'!L1005</f>
        <v>0</v>
      </c>
      <c r="J988">
        <f>+'TAB 1 Codificação CC Órgão'!N1005</f>
        <v>0</v>
      </c>
      <c r="K988">
        <f>+'TAB 1 Codificação CC Órgão'!O1005</f>
        <v>0</v>
      </c>
      <c r="L988">
        <f>+'TAB 1 Codificação CC Órgão'!P1005</f>
        <v>0</v>
      </c>
      <c r="M988">
        <f>+'TAB 1 Codificação CC Órgão'!Q1005</f>
        <v>0</v>
      </c>
      <c r="P988" s="129" t="str">
        <f>+'TAB 1 Codificação CC Órgão'!J1005</f>
        <v>A</v>
      </c>
      <c r="Q988">
        <f t="shared" si="30"/>
        <v>0</v>
      </c>
    </row>
    <row r="989" spans="1:17">
      <c r="A989" t="str">
        <f t="shared" si="31"/>
        <v>-</v>
      </c>
      <c r="C989" t="str">
        <f>IF('TAB 1 Codificação CC Órgão'!A1006='TAB 1 Codificação CC Órgão'!$A$20,"-",'TAB 1 Codificação CC Órgão'!A1006)</f>
        <v>-</v>
      </c>
      <c r="D989">
        <f>+'TAB 1 Codificação CC Órgão'!I1006</f>
        <v>0</v>
      </c>
      <c r="E989" t="str">
        <f>+'TAB 1 Codificação CC Órgão'!K1006</f>
        <v>-</v>
      </c>
      <c r="H989">
        <f>+'TAB 1 Codificação CC Órgão'!M1007</f>
        <v>0</v>
      </c>
      <c r="I989">
        <f>+'TAB 1 Codificação CC Órgão'!L1006</f>
        <v>0</v>
      </c>
      <c r="J989">
        <f>+'TAB 1 Codificação CC Órgão'!N1006</f>
        <v>0</v>
      </c>
      <c r="K989">
        <f>+'TAB 1 Codificação CC Órgão'!O1006</f>
        <v>0</v>
      </c>
      <c r="L989">
        <f>+'TAB 1 Codificação CC Órgão'!P1006</f>
        <v>0</v>
      </c>
      <c r="M989">
        <f>+'TAB 1 Codificação CC Órgão'!Q1006</f>
        <v>0</v>
      </c>
      <c r="P989" s="129" t="str">
        <f>+'TAB 1 Codificação CC Órgão'!J1006</f>
        <v>A</v>
      </c>
      <c r="Q989">
        <f t="shared" si="30"/>
        <v>0</v>
      </c>
    </row>
    <row r="990" spans="1:17">
      <c r="A990" t="str">
        <f t="shared" si="31"/>
        <v>-</v>
      </c>
      <c r="C990" t="str">
        <f>IF('TAB 1 Codificação CC Órgão'!A1007='TAB 1 Codificação CC Órgão'!$A$20,"-",'TAB 1 Codificação CC Órgão'!A1007)</f>
        <v>-</v>
      </c>
      <c r="D990">
        <f>+'TAB 1 Codificação CC Órgão'!I1007</f>
        <v>0</v>
      </c>
      <c r="E990" t="str">
        <f>+'TAB 1 Codificação CC Órgão'!K1007</f>
        <v>-</v>
      </c>
      <c r="H990">
        <f>+'TAB 1 Codificação CC Órgão'!M1008</f>
        <v>0</v>
      </c>
      <c r="I990">
        <f>+'TAB 1 Codificação CC Órgão'!L1007</f>
        <v>0</v>
      </c>
      <c r="J990">
        <f>+'TAB 1 Codificação CC Órgão'!N1007</f>
        <v>0</v>
      </c>
      <c r="K990">
        <f>+'TAB 1 Codificação CC Órgão'!O1007</f>
        <v>0</v>
      </c>
      <c r="L990">
        <f>+'TAB 1 Codificação CC Órgão'!P1007</f>
        <v>0</v>
      </c>
      <c r="M990">
        <f>+'TAB 1 Codificação CC Órgão'!Q1007</f>
        <v>0</v>
      </c>
      <c r="P990" s="129" t="str">
        <f>+'TAB 1 Codificação CC Órgão'!J1007</f>
        <v>A</v>
      </c>
      <c r="Q990">
        <f t="shared" si="30"/>
        <v>0</v>
      </c>
    </row>
    <row r="991" spans="1:17">
      <c r="A991" t="str">
        <f t="shared" si="31"/>
        <v>-</v>
      </c>
      <c r="C991" t="str">
        <f>IF('TAB 1 Codificação CC Órgão'!A1008='TAB 1 Codificação CC Órgão'!$A$20,"-",'TAB 1 Codificação CC Órgão'!A1008)</f>
        <v>-</v>
      </c>
      <c r="D991">
        <f>+'TAB 1 Codificação CC Órgão'!I1008</f>
        <v>0</v>
      </c>
      <c r="E991" t="str">
        <f>+'TAB 1 Codificação CC Órgão'!K1008</f>
        <v>-</v>
      </c>
      <c r="H991">
        <f>+'TAB 1 Codificação CC Órgão'!M1009</f>
        <v>0</v>
      </c>
      <c r="I991">
        <f>+'TAB 1 Codificação CC Órgão'!L1008</f>
        <v>0</v>
      </c>
      <c r="J991">
        <f>+'TAB 1 Codificação CC Órgão'!N1008</f>
        <v>0</v>
      </c>
      <c r="K991">
        <f>+'TAB 1 Codificação CC Órgão'!O1008</f>
        <v>0</v>
      </c>
      <c r="L991">
        <f>+'TAB 1 Codificação CC Órgão'!P1008</f>
        <v>0</v>
      </c>
      <c r="M991">
        <f>+'TAB 1 Codificação CC Órgão'!Q1008</f>
        <v>0</v>
      </c>
      <c r="P991" s="129" t="str">
        <f>+'TAB 1 Codificação CC Órgão'!J1008</f>
        <v>A</v>
      </c>
      <c r="Q991">
        <f t="shared" si="30"/>
        <v>0</v>
      </c>
    </row>
    <row r="992" spans="1:17">
      <c r="A992" t="str">
        <f t="shared" si="31"/>
        <v>-</v>
      </c>
      <c r="C992" t="str">
        <f>IF('TAB 1 Codificação CC Órgão'!A1009='TAB 1 Codificação CC Órgão'!$A$20,"-",'TAB 1 Codificação CC Órgão'!A1009)</f>
        <v>-</v>
      </c>
      <c r="D992">
        <f>+'TAB 1 Codificação CC Órgão'!I1009</f>
        <v>0</v>
      </c>
      <c r="E992" t="str">
        <f>+'TAB 1 Codificação CC Órgão'!K1009</f>
        <v>-</v>
      </c>
      <c r="H992">
        <f>+'TAB 1 Codificação CC Órgão'!M1010</f>
        <v>0</v>
      </c>
      <c r="I992">
        <f>+'TAB 1 Codificação CC Órgão'!L1009</f>
        <v>0</v>
      </c>
      <c r="J992">
        <f>+'TAB 1 Codificação CC Órgão'!N1009</f>
        <v>0</v>
      </c>
      <c r="K992">
        <f>+'TAB 1 Codificação CC Órgão'!O1009</f>
        <v>0</v>
      </c>
      <c r="L992">
        <f>+'TAB 1 Codificação CC Órgão'!P1009</f>
        <v>0</v>
      </c>
      <c r="M992">
        <f>+'TAB 1 Codificação CC Órgão'!Q1009</f>
        <v>0</v>
      </c>
      <c r="P992" s="129" t="str">
        <f>+'TAB 1 Codificação CC Órgão'!J1009</f>
        <v>A</v>
      </c>
      <c r="Q992">
        <f t="shared" si="30"/>
        <v>0</v>
      </c>
    </row>
    <row r="993" spans="1:17">
      <c r="A993" t="str">
        <f t="shared" si="31"/>
        <v>-</v>
      </c>
      <c r="C993" t="str">
        <f>IF('TAB 1 Codificação CC Órgão'!A1010='TAB 1 Codificação CC Órgão'!$A$20,"-",'TAB 1 Codificação CC Órgão'!A1010)</f>
        <v>-</v>
      </c>
      <c r="D993">
        <f>+'TAB 1 Codificação CC Órgão'!I1010</f>
        <v>0</v>
      </c>
      <c r="E993" t="str">
        <f>+'TAB 1 Codificação CC Órgão'!K1010</f>
        <v>-</v>
      </c>
      <c r="H993">
        <f>+'TAB 1 Codificação CC Órgão'!M1011</f>
        <v>0</v>
      </c>
      <c r="I993">
        <f>+'TAB 1 Codificação CC Órgão'!L1010</f>
        <v>0</v>
      </c>
      <c r="J993">
        <f>+'TAB 1 Codificação CC Órgão'!N1010</f>
        <v>0</v>
      </c>
      <c r="K993">
        <f>+'TAB 1 Codificação CC Órgão'!O1010</f>
        <v>0</v>
      </c>
      <c r="L993">
        <f>+'TAB 1 Codificação CC Órgão'!P1010</f>
        <v>0</v>
      </c>
      <c r="M993">
        <f>+'TAB 1 Codificação CC Órgão'!Q1010</f>
        <v>0</v>
      </c>
      <c r="P993" s="129" t="str">
        <f>+'TAB 1 Codificação CC Órgão'!J1010</f>
        <v>A</v>
      </c>
      <c r="Q993">
        <f t="shared" si="30"/>
        <v>0</v>
      </c>
    </row>
    <row r="994" spans="1:17">
      <c r="A994" t="str">
        <f t="shared" si="31"/>
        <v>-</v>
      </c>
      <c r="C994" t="str">
        <f>IF('TAB 1 Codificação CC Órgão'!A1011='TAB 1 Codificação CC Órgão'!$A$20,"-",'TAB 1 Codificação CC Órgão'!A1011)</f>
        <v>-</v>
      </c>
      <c r="D994">
        <f>+'TAB 1 Codificação CC Órgão'!I1011</f>
        <v>0</v>
      </c>
      <c r="E994" t="str">
        <f>+'TAB 1 Codificação CC Órgão'!K1011</f>
        <v>-</v>
      </c>
      <c r="H994">
        <f>+'TAB 1 Codificação CC Órgão'!M1012</f>
        <v>0</v>
      </c>
      <c r="I994">
        <f>+'TAB 1 Codificação CC Órgão'!L1011</f>
        <v>0</v>
      </c>
      <c r="J994">
        <f>+'TAB 1 Codificação CC Órgão'!N1011</f>
        <v>0</v>
      </c>
      <c r="K994">
        <f>+'TAB 1 Codificação CC Órgão'!O1011</f>
        <v>0</v>
      </c>
      <c r="L994">
        <f>+'TAB 1 Codificação CC Órgão'!P1011</f>
        <v>0</v>
      </c>
      <c r="M994">
        <f>+'TAB 1 Codificação CC Órgão'!Q1011</f>
        <v>0</v>
      </c>
      <c r="P994" s="129" t="str">
        <f>+'TAB 1 Codificação CC Órgão'!J1011</f>
        <v>A</v>
      </c>
      <c r="Q994">
        <f t="shared" si="30"/>
        <v>0</v>
      </c>
    </row>
    <row r="995" spans="1:17">
      <c r="A995" t="str">
        <f t="shared" si="31"/>
        <v>-</v>
      </c>
      <c r="C995" t="str">
        <f>IF('TAB 1 Codificação CC Órgão'!A1012='TAB 1 Codificação CC Órgão'!$A$20,"-",'TAB 1 Codificação CC Órgão'!A1012)</f>
        <v>-</v>
      </c>
      <c r="D995">
        <f>+'TAB 1 Codificação CC Órgão'!I1012</f>
        <v>0</v>
      </c>
      <c r="E995" t="str">
        <f>+'TAB 1 Codificação CC Órgão'!K1012</f>
        <v>-</v>
      </c>
      <c r="H995">
        <f>+'TAB 1 Codificação CC Órgão'!M1013</f>
        <v>0</v>
      </c>
      <c r="I995">
        <f>+'TAB 1 Codificação CC Órgão'!L1012</f>
        <v>0</v>
      </c>
      <c r="J995">
        <f>+'TAB 1 Codificação CC Órgão'!N1012</f>
        <v>0</v>
      </c>
      <c r="K995">
        <f>+'TAB 1 Codificação CC Órgão'!O1012</f>
        <v>0</v>
      </c>
      <c r="L995">
        <f>+'TAB 1 Codificação CC Órgão'!P1012</f>
        <v>0</v>
      </c>
      <c r="M995">
        <f>+'TAB 1 Codificação CC Órgão'!Q1012</f>
        <v>0</v>
      </c>
      <c r="P995" s="129" t="str">
        <f>+'TAB 1 Codificação CC Órgão'!J1012</f>
        <v>A</v>
      </c>
      <c r="Q995">
        <f t="shared" si="30"/>
        <v>0</v>
      </c>
    </row>
    <row r="996" spans="1:17">
      <c r="A996" t="str">
        <f t="shared" si="31"/>
        <v>-</v>
      </c>
      <c r="C996" t="str">
        <f>IF('TAB 1 Codificação CC Órgão'!A1013='TAB 1 Codificação CC Órgão'!$A$20,"-",'TAB 1 Codificação CC Órgão'!A1013)</f>
        <v>-</v>
      </c>
      <c r="D996">
        <f>+'TAB 1 Codificação CC Órgão'!I1013</f>
        <v>0</v>
      </c>
      <c r="E996" t="str">
        <f>+'TAB 1 Codificação CC Órgão'!K1013</f>
        <v>-</v>
      </c>
      <c r="H996">
        <f>+'TAB 1 Codificação CC Órgão'!M1014</f>
        <v>0</v>
      </c>
      <c r="I996">
        <f>+'TAB 1 Codificação CC Órgão'!L1013</f>
        <v>0</v>
      </c>
      <c r="J996">
        <f>+'TAB 1 Codificação CC Órgão'!N1013</f>
        <v>0</v>
      </c>
      <c r="K996">
        <f>+'TAB 1 Codificação CC Órgão'!O1013</f>
        <v>0</v>
      </c>
      <c r="L996">
        <f>+'TAB 1 Codificação CC Órgão'!P1013</f>
        <v>0</v>
      </c>
      <c r="M996">
        <f>+'TAB 1 Codificação CC Órgão'!Q1013</f>
        <v>0</v>
      </c>
      <c r="P996" s="129" t="str">
        <f>+'TAB 1 Codificação CC Órgão'!J1013</f>
        <v>A</v>
      </c>
      <c r="Q996">
        <f t="shared" si="30"/>
        <v>0</v>
      </c>
    </row>
    <row r="997" spans="1:17">
      <c r="A997" t="str">
        <f t="shared" si="31"/>
        <v>-</v>
      </c>
      <c r="C997" t="str">
        <f>IF('TAB 1 Codificação CC Órgão'!A1014='TAB 1 Codificação CC Órgão'!$A$20,"-",'TAB 1 Codificação CC Órgão'!A1014)</f>
        <v>-</v>
      </c>
      <c r="D997">
        <f>+'TAB 1 Codificação CC Órgão'!I1014</f>
        <v>0</v>
      </c>
      <c r="E997" t="str">
        <f>+'TAB 1 Codificação CC Órgão'!K1014</f>
        <v>-</v>
      </c>
      <c r="H997">
        <f>+'TAB 1 Codificação CC Órgão'!M1015</f>
        <v>0</v>
      </c>
      <c r="I997">
        <f>+'TAB 1 Codificação CC Órgão'!L1014</f>
        <v>0</v>
      </c>
      <c r="J997">
        <f>+'TAB 1 Codificação CC Órgão'!N1014</f>
        <v>0</v>
      </c>
      <c r="K997">
        <f>+'TAB 1 Codificação CC Órgão'!O1014</f>
        <v>0</v>
      </c>
      <c r="L997">
        <f>+'TAB 1 Codificação CC Órgão'!P1014</f>
        <v>0</v>
      </c>
      <c r="M997">
        <f>+'TAB 1 Codificação CC Órgão'!Q1014</f>
        <v>0</v>
      </c>
      <c r="P997" s="129" t="str">
        <f>+'TAB 1 Codificação CC Órgão'!J1014</f>
        <v>A</v>
      </c>
      <c r="Q997">
        <f t="shared" si="30"/>
        <v>0</v>
      </c>
    </row>
    <row r="998" spans="1:17">
      <c r="A998" t="str">
        <f t="shared" si="31"/>
        <v>-</v>
      </c>
      <c r="C998" t="str">
        <f>IF('TAB 1 Codificação CC Órgão'!A1015='TAB 1 Codificação CC Órgão'!$A$20,"-",'TAB 1 Codificação CC Órgão'!A1015)</f>
        <v>-</v>
      </c>
      <c r="D998">
        <f>+'TAB 1 Codificação CC Órgão'!I1015</f>
        <v>0</v>
      </c>
      <c r="E998" t="str">
        <f>+'TAB 1 Codificação CC Órgão'!K1015</f>
        <v>-</v>
      </c>
      <c r="H998">
        <f>+'TAB 1 Codificação CC Órgão'!M1016</f>
        <v>0</v>
      </c>
      <c r="I998">
        <f>+'TAB 1 Codificação CC Órgão'!L1015</f>
        <v>0</v>
      </c>
      <c r="J998">
        <f>+'TAB 1 Codificação CC Órgão'!N1015</f>
        <v>0</v>
      </c>
      <c r="K998">
        <f>+'TAB 1 Codificação CC Órgão'!O1015</f>
        <v>0</v>
      </c>
      <c r="L998">
        <f>+'TAB 1 Codificação CC Órgão'!P1015</f>
        <v>0</v>
      </c>
      <c r="M998">
        <f>+'TAB 1 Codificação CC Órgão'!Q1015</f>
        <v>0</v>
      </c>
      <c r="P998" s="129" t="str">
        <f>+'TAB 1 Codificação CC Órgão'!J1015</f>
        <v>A</v>
      </c>
      <c r="Q998">
        <f t="shared" si="30"/>
        <v>0</v>
      </c>
    </row>
    <row r="999" spans="1:17">
      <c r="A999" t="str">
        <f t="shared" si="31"/>
        <v>-</v>
      </c>
      <c r="C999" t="str">
        <f>IF('TAB 1 Codificação CC Órgão'!A1016='TAB 1 Codificação CC Órgão'!$A$20,"-",'TAB 1 Codificação CC Órgão'!A1016)</f>
        <v>-</v>
      </c>
      <c r="D999">
        <f>+'TAB 1 Codificação CC Órgão'!I1016</f>
        <v>0</v>
      </c>
      <c r="E999" t="str">
        <f>+'TAB 1 Codificação CC Órgão'!K1016</f>
        <v>-</v>
      </c>
      <c r="H999">
        <f>+'TAB 1 Codificação CC Órgão'!M1017</f>
        <v>0</v>
      </c>
      <c r="I999">
        <f>+'TAB 1 Codificação CC Órgão'!L1016</f>
        <v>0</v>
      </c>
      <c r="J999">
        <f>+'TAB 1 Codificação CC Órgão'!N1016</f>
        <v>0</v>
      </c>
      <c r="K999">
        <f>+'TAB 1 Codificação CC Órgão'!O1016</f>
        <v>0</v>
      </c>
      <c r="L999">
        <f>+'TAB 1 Codificação CC Órgão'!P1016</f>
        <v>0</v>
      </c>
      <c r="M999">
        <f>+'TAB 1 Codificação CC Órgão'!Q1016</f>
        <v>0</v>
      </c>
      <c r="P999" s="129" t="str">
        <f>+'TAB 1 Codificação CC Órgão'!J1016</f>
        <v>A</v>
      </c>
      <c r="Q999">
        <f t="shared" si="30"/>
        <v>0</v>
      </c>
    </row>
    <row r="1000" spans="1:17">
      <c r="A1000" t="str">
        <f t="shared" si="31"/>
        <v>-</v>
      </c>
      <c r="C1000" t="str">
        <f>IF('TAB 1 Codificação CC Órgão'!A1017='TAB 1 Codificação CC Órgão'!$A$20,"-",'TAB 1 Codificação CC Órgão'!A1017)</f>
        <v>-</v>
      </c>
      <c r="D1000">
        <f>+'TAB 1 Codificação CC Órgão'!I1017</f>
        <v>0</v>
      </c>
      <c r="E1000" t="str">
        <f>+'TAB 1 Codificação CC Órgão'!K1017</f>
        <v>-</v>
      </c>
      <c r="H1000">
        <f>+'TAB 1 Codificação CC Órgão'!M1018</f>
        <v>0</v>
      </c>
      <c r="I1000">
        <f>+'TAB 1 Codificação CC Órgão'!L1017</f>
        <v>0</v>
      </c>
      <c r="J1000">
        <f>+'TAB 1 Codificação CC Órgão'!N1017</f>
        <v>0</v>
      </c>
      <c r="K1000">
        <f>+'TAB 1 Codificação CC Órgão'!O1017</f>
        <v>0</v>
      </c>
      <c r="L1000">
        <f>+'TAB 1 Codificação CC Órgão'!P1017</f>
        <v>0</v>
      </c>
      <c r="M1000">
        <f>+'TAB 1 Codificação CC Órgão'!Q1017</f>
        <v>0</v>
      </c>
      <c r="P1000" s="129" t="str">
        <f>+'TAB 1 Codificação CC Órgão'!J1017</f>
        <v>A</v>
      </c>
      <c r="Q1000">
        <f t="shared" si="30"/>
        <v>0</v>
      </c>
    </row>
  </sheetData>
  <sheetProtection algorithmName="SHA-512" hashValue="+pD/JALWNR+nEFS5f+7JAnnfB66ewoAy4t/NRMXdbM5+WApvPuF7M23foPc27wdIQkRY3q3cAxbX0adsmwGD4w==" saltValue="FQ712f28ohmNe2OiBu+/1Q==" spinCount="100000" sheet="1" objects="1" scenarios="1" selectLockedCells="1"/>
  <phoneticPr fontId="31" type="noConversion"/>
  <pageMargins left="0.511811024" right="0.511811024" top="0.78740157499999996" bottom="0.78740157499999996" header="0.31496062000000002" footer="0.31496062000000002"/>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5167"/>
  <sheetViews>
    <sheetView topLeftCell="A13" workbookViewId="0">
      <selection activeCell="D19" sqref="D19"/>
    </sheetView>
  </sheetViews>
  <sheetFormatPr defaultRowHeight="14.4"/>
  <cols>
    <col min="1" max="1" width="19.88671875" bestFit="1" customWidth="1"/>
    <col min="2" max="2" width="12.88671875" bestFit="1" customWidth="1"/>
    <col min="3" max="3" width="19.109375" bestFit="1" customWidth="1"/>
    <col min="4" max="4" width="12.44140625" bestFit="1" customWidth="1"/>
    <col min="5" max="5" width="20" bestFit="1" customWidth="1"/>
    <col min="6" max="6" width="20.109375" bestFit="1" customWidth="1"/>
    <col min="7" max="7" width="21" bestFit="1" customWidth="1"/>
    <col min="8" max="8" width="57.33203125" bestFit="1" customWidth="1"/>
    <col min="9" max="9" width="13.33203125" bestFit="1" customWidth="1"/>
    <col min="10" max="10" width="5.44140625" bestFit="1" customWidth="1"/>
    <col min="11" max="11" width="10.44140625" bestFit="1" customWidth="1"/>
    <col min="12" max="12" width="19.88671875" bestFit="1" customWidth="1"/>
    <col min="13" max="13" width="15.88671875" bestFit="1" customWidth="1"/>
    <col min="14" max="14" width="16.88671875" bestFit="1" customWidth="1"/>
    <col min="15" max="15" width="18.6640625" bestFit="1" customWidth="1"/>
    <col min="16" max="16" width="15.33203125" bestFit="1" customWidth="1"/>
    <col min="17" max="17" width="11.88671875" bestFit="1" customWidth="1"/>
    <col min="18" max="18" width="10.6640625" bestFit="1" customWidth="1"/>
    <col min="19" max="19" width="11.88671875" bestFit="1" customWidth="1"/>
    <col min="20" max="20" width="19.6640625" bestFit="1" customWidth="1"/>
    <col min="21" max="21" width="8.109375" bestFit="1" customWidth="1"/>
  </cols>
  <sheetData>
    <row r="1" spans="1:21">
      <c r="A1" s="1" t="s">
        <v>81</v>
      </c>
      <c r="B1" s="2" t="s">
        <v>82</v>
      </c>
      <c r="C1" s="1" t="s">
        <v>83</v>
      </c>
      <c r="D1" s="3" t="s">
        <v>0</v>
      </c>
      <c r="E1" s="1" t="s">
        <v>1</v>
      </c>
      <c r="F1" s="4" t="s">
        <v>2</v>
      </c>
      <c r="G1" s="4" t="s">
        <v>84</v>
      </c>
      <c r="H1" s="3" t="s">
        <v>85</v>
      </c>
      <c r="I1" s="3" t="s">
        <v>4</v>
      </c>
      <c r="J1" s="3" t="s">
        <v>5</v>
      </c>
      <c r="K1" s="3" t="s">
        <v>6</v>
      </c>
      <c r="L1" s="3" t="s">
        <v>7</v>
      </c>
      <c r="M1" s="3" t="s">
        <v>8</v>
      </c>
      <c r="N1" s="3" t="s">
        <v>9</v>
      </c>
      <c r="O1" s="3" t="s">
        <v>10</v>
      </c>
      <c r="P1" s="3" t="s">
        <v>11</v>
      </c>
      <c r="Q1" s="3" t="s">
        <v>86</v>
      </c>
      <c r="R1" s="3" t="s">
        <v>13</v>
      </c>
      <c r="S1" s="3" t="s">
        <v>14</v>
      </c>
      <c r="T1" s="3" t="s">
        <v>15</v>
      </c>
      <c r="U1" s="3" t="s">
        <v>16</v>
      </c>
    </row>
    <row r="2" spans="1:21">
      <c r="A2" s="6" t="s">
        <v>87</v>
      </c>
      <c r="B2" s="7">
        <v>1</v>
      </c>
      <c r="C2" s="5">
        <v>1</v>
      </c>
      <c r="D2" s="5">
        <v>42</v>
      </c>
      <c r="E2" s="6" t="s">
        <v>88</v>
      </c>
      <c r="F2" s="8" t="s">
        <v>89</v>
      </c>
      <c r="G2" s="9">
        <v>42</v>
      </c>
      <c r="H2" s="5" t="s">
        <v>90</v>
      </c>
      <c r="I2" s="5">
        <v>10011100001</v>
      </c>
      <c r="J2" s="6" t="s">
        <v>91</v>
      </c>
      <c r="K2" s="6" t="s">
        <v>91</v>
      </c>
      <c r="L2" s="6" t="s">
        <v>91</v>
      </c>
      <c r="M2" s="5" t="s">
        <v>92</v>
      </c>
      <c r="N2" s="6" t="s">
        <v>91</v>
      </c>
      <c r="O2" s="6" t="s">
        <v>91</v>
      </c>
      <c r="P2" s="6" t="s">
        <v>91</v>
      </c>
      <c r="Q2" s="6" t="s">
        <v>91</v>
      </c>
      <c r="R2" s="5">
        <v>1</v>
      </c>
      <c r="S2" s="5">
        <v>0</v>
      </c>
      <c r="T2" s="5" t="s">
        <v>93</v>
      </c>
      <c r="U2" s="5" t="s">
        <v>94</v>
      </c>
    </row>
    <row r="3" spans="1:21">
      <c r="A3" s="6" t="s">
        <v>87</v>
      </c>
      <c r="B3" s="7">
        <v>1</v>
      </c>
      <c r="C3" s="5">
        <v>2</v>
      </c>
      <c r="D3" s="5">
        <v>42</v>
      </c>
      <c r="E3" s="6" t="s">
        <v>88</v>
      </c>
      <c r="F3" s="8">
        <v>4201</v>
      </c>
      <c r="G3" s="5" t="s">
        <v>95</v>
      </c>
      <c r="H3" s="5" t="s">
        <v>90</v>
      </c>
      <c r="I3" s="5">
        <v>10011100001</v>
      </c>
      <c r="J3" s="6" t="s">
        <v>91</v>
      </c>
      <c r="K3" s="6" t="s">
        <v>91</v>
      </c>
      <c r="L3" s="6" t="s">
        <v>91</v>
      </c>
      <c r="M3" s="5" t="s">
        <v>92</v>
      </c>
      <c r="N3" s="6" t="s">
        <v>91</v>
      </c>
      <c r="O3" s="6" t="s">
        <v>91</v>
      </c>
      <c r="P3" s="6" t="s">
        <v>91</v>
      </c>
      <c r="Q3" s="6" t="s">
        <v>91</v>
      </c>
      <c r="R3" s="5">
        <v>1</v>
      </c>
      <c r="S3" s="5">
        <v>0</v>
      </c>
      <c r="T3" s="5" t="s">
        <v>93</v>
      </c>
      <c r="U3" s="5" t="s">
        <v>94</v>
      </c>
    </row>
    <row r="4" spans="1:21">
      <c r="A4" s="6" t="s">
        <v>87</v>
      </c>
      <c r="B4" s="7">
        <v>1</v>
      </c>
      <c r="C4" s="5">
        <v>3</v>
      </c>
      <c r="D4" s="5">
        <v>42</v>
      </c>
      <c r="E4" s="6" t="s">
        <v>88</v>
      </c>
      <c r="F4" s="8">
        <v>4202</v>
      </c>
      <c r="G4" s="5" t="s">
        <v>96</v>
      </c>
      <c r="H4" s="5" t="s">
        <v>97</v>
      </c>
      <c r="I4" s="5">
        <v>10011100001</v>
      </c>
      <c r="J4" s="6" t="s">
        <v>91</v>
      </c>
      <c r="K4" s="6" t="s">
        <v>91</v>
      </c>
      <c r="L4" s="6" t="s">
        <v>91</v>
      </c>
      <c r="M4" s="5" t="s">
        <v>92</v>
      </c>
      <c r="N4" s="6" t="s">
        <v>91</v>
      </c>
      <c r="O4" s="6" t="s">
        <v>91</v>
      </c>
      <c r="P4" s="6" t="s">
        <v>91</v>
      </c>
      <c r="Q4" s="6" t="s">
        <v>91</v>
      </c>
      <c r="R4" s="5">
        <v>1</v>
      </c>
      <c r="S4" s="5">
        <v>0</v>
      </c>
      <c r="T4" s="5" t="s">
        <v>93</v>
      </c>
      <c r="U4" s="5" t="s">
        <v>94</v>
      </c>
    </row>
    <row r="5" spans="1:21">
      <c r="A5" s="6" t="s">
        <v>87</v>
      </c>
      <c r="B5" s="7">
        <v>1</v>
      </c>
      <c r="C5" s="5">
        <v>4</v>
      </c>
      <c r="D5" s="5">
        <v>42</v>
      </c>
      <c r="E5" s="6" t="s">
        <v>88</v>
      </c>
      <c r="F5" s="8">
        <v>4203</v>
      </c>
      <c r="G5" s="5" t="s">
        <v>98</v>
      </c>
      <c r="H5" s="5" t="s">
        <v>99</v>
      </c>
      <c r="I5" s="5">
        <v>10011100001</v>
      </c>
      <c r="J5" s="6" t="s">
        <v>91</v>
      </c>
      <c r="K5" s="6" t="s">
        <v>91</v>
      </c>
      <c r="L5" s="6" t="s">
        <v>91</v>
      </c>
      <c r="M5" s="5" t="s">
        <v>92</v>
      </c>
      <c r="N5" s="6" t="s">
        <v>91</v>
      </c>
      <c r="O5" s="6" t="s">
        <v>91</v>
      </c>
      <c r="P5" s="6" t="s">
        <v>91</v>
      </c>
      <c r="Q5" s="6" t="s">
        <v>91</v>
      </c>
      <c r="R5" s="5">
        <v>1</v>
      </c>
      <c r="S5" s="5">
        <v>0</v>
      </c>
      <c r="T5" s="5" t="s">
        <v>93</v>
      </c>
      <c r="U5" s="5" t="s">
        <v>94</v>
      </c>
    </row>
    <row r="6" spans="1:21">
      <c r="A6" s="6" t="s">
        <v>87</v>
      </c>
      <c r="B6" s="7">
        <v>1</v>
      </c>
      <c r="C6" s="5">
        <v>5</v>
      </c>
      <c r="D6" s="5">
        <v>42</v>
      </c>
      <c r="E6" s="6" t="s">
        <v>88</v>
      </c>
      <c r="F6" s="8">
        <v>4204</v>
      </c>
      <c r="G6" s="8" t="s">
        <v>100</v>
      </c>
      <c r="H6" s="5" t="s">
        <v>101</v>
      </c>
      <c r="I6" s="5">
        <v>10011100001</v>
      </c>
      <c r="J6" s="6" t="s">
        <v>91</v>
      </c>
      <c r="K6" s="6" t="s">
        <v>91</v>
      </c>
      <c r="L6" s="6" t="s">
        <v>91</v>
      </c>
      <c r="M6" s="5" t="s">
        <v>92</v>
      </c>
      <c r="N6" s="6" t="s">
        <v>91</v>
      </c>
      <c r="O6" s="6" t="s">
        <v>91</v>
      </c>
      <c r="P6" s="6" t="s">
        <v>91</v>
      </c>
      <c r="Q6" s="6" t="s">
        <v>91</v>
      </c>
      <c r="R6" s="5">
        <v>1</v>
      </c>
      <c r="S6" s="5">
        <v>0</v>
      </c>
      <c r="T6" s="5" t="s">
        <v>93</v>
      </c>
      <c r="U6" s="5" t="s">
        <v>94</v>
      </c>
    </row>
    <row r="7" spans="1:21">
      <c r="A7" s="6" t="s">
        <v>87</v>
      </c>
      <c r="B7" s="7">
        <v>1</v>
      </c>
      <c r="C7" s="5">
        <v>6</v>
      </c>
      <c r="D7" s="5">
        <v>42</v>
      </c>
      <c r="E7" s="6" t="s">
        <v>102</v>
      </c>
      <c r="F7" s="8">
        <v>420401</v>
      </c>
      <c r="G7" s="8" t="s">
        <v>103</v>
      </c>
      <c r="H7" s="5" t="s">
        <v>104</v>
      </c>
      <c r="I7" s="5">
        <v>10035500015</v>
      </c>
      <c r="J7" s="6" t="s">
        <v>91</v>
      </c>
      <c r="K7" s="6" t="s">
        <v>91</v>
      </c>
      <c r="L7" s="6" t="s">
        <v>91</v>
      </c>
      <c r="M7" s="5" t="s">
        <v>92</v>
      </c>
      <c r="N7" s="6" t="s">
        <v>91</v>
      </c>
      <c r="O7" s="6" t="s">
        <v>91</v>
      </c>
      <c r="P7" s="6" t="s">
        <v>91</v>
      </c>
      <c r="Q7" s="6" t="s">
        <v>91</v>
      </c>
      <c r="R7" s="5">
        <v>1</v>
      </c>
      <c r="S7" s="5">
        <v>0</v>
      </c>
      <c r="T7" s="5" t="s">
        <v>93</v>
      </c>
      <c r="U7" s="5" t="s">
        <v>105</v>
      </c>
    </row>
    <row r="8" spans="1:21">
      <c r="A8" s="6" t="s">
        <v>87</v>
      </c>
      <c r="B8" s="7">
        <v>1</v>
      </c>
      <c r="C8" s="5">
        <v>7</v>
      </c>
      <c r="D8" s="5">
        <v>42</v>
      </c>
      <c r="E8" s="6" t="s">
        <v>106</v>
      </c>
      <c r="F8" s="8">
        <v>42040101</v>
      </c>
      <c r="G8" s="8" t="s">
        <v>107</v>
      </c>
      <c r="H8" s="5" t="s">
        <v>108</v>
      </c>
      <c r="I8" s="5">
        <v>10045400023</v>
      </c>
      <c r="J8" s="6" t="s">
        <v>91</v>
      </c>
      <c r="K8" s="6" t="s">
        <v>91</v>
      </c>
      <c r="L8" s="6" t="s">
        <v>91</v>
      </c>
      <c r="M8" s="5" t="s">
        <v>92</v>
      </c>
      <c r="N8" s="6" t="s">
        <v>91</v>
      </c>
      <c r="O8" s="6" t="s">
        <v>91</v>
      </c>
      <c r="P8" s="6" t="s">
        <v>91</v>
      </c>
      <c r="Q8" s="6" t="s">
        <v>91</v>
      </c>
      <c r="R8" s="5">
        <v>1</v>
      </c>
      <c r="S8" s="5">
        <v>0</v>
      </c>
      <c r="T8" s="5" t="s">
        <v>93</v>
      </c>
      <c r="U8" s="5" t="s">
        <v>105</v>
      </c>
    </row>
    <row r="9" spans="1:21">
      <c r="A9" s="6" t="s">
        <v>87</v>
      </c>
      <c r="B9" s="7">
        <v>1</v>
      </c>
      <c r="C9" s="5">
        <v>8</v>
      </c>
      <c r="D9" s="5">
        <v>42</v>
      </c>
      <c r="E9" s="6" t="s">
        <v>106</v>
      </c>
      <c r="F9" s="8">
        <v>42040102</v>
      </c>
      <c r="G9" s="8" t="s">
        <v>109</v>
      </c>
      <c r="H9" s="5" t="s">
        <v>110</v>
      </c>
      <c r="I9" s="5">
        <v>10045400025</v>
      </c>
      <c r="J9" s="6" t="s">
        <v>91</v>
      </c>
      <c r="K9" s="6" t="s">
        <v>91</v>
      </c>
      <c r="L9" s="6" t="s">
        <v>91</v>
      </c>
      <c r="M9" s="5" t="s">
        <v>92</v>
      </c>
      <c r="N9" s="6" t="s">
        <v>91</v>
      </c>
      <c r="O9" s="6" t="s">
        <v>91</v>
      </c>
      <c r="P9" s="6" t="s">
        <v>91</v>
      </c>
      <c r="Q9" s="6" t="s">
        <v>91</v>
      </c>
      <c r="R9" s="5">
        <v>1</v>
      </c>
      <c r="S9" s="5">
        <v>0</v>
      </c>
      <c r="T9" s="5" t="s">
        <v>93</v>
      </c>
      <c r="U9" s="5" t="s">
        <v>105</v>
      </c>
    </row>
    <row r="10" spans="1:21">
      <c r="A10" s="6" t="s">
        <v>87</v>
      </c>
      <c r="B10" s="7">
        <v>1</v>
      </c>
      <c r="C10" s="5">
        <v>9</v>
      </c>
      <c r="D10" s="5">
        <v>42</v>
      </c>
      <c r="E10" s="6" t="s">
        <v>106</v>
      </c>
      <c r="F10" s="8">
        <v>42040103</v>
      </c>
      <c r="G10" s="8" t="s">
        <v>111</v>
      </c>
      <c r="H10" s="5" t="s">
        <v>112</v>
      </c>
      <c r="I10" s="5">
        <v>10034800003</v>
      </c>
      <c r="J10" s="6" t="s">
        <v>91</v>
      </c>
      <c r="K10" s="6" t="s">
        <v>91</v>
      </c>
      <c r="L10" s="6" t="s">
        <v>91</v>
      </c>
      <c r="M10" s="5" t="s">
        <v>92</v>
      </c>
      <c r="N10" s="6" t="s">
        <v>91</v>
      </c>
      <c r="O10" s="6" t="s">
        <v>91</v>
      </c>
      <c r="P10" s="6" t="s">
        <v>91</v>
      </c>
      <c r="Q10" s="6" t="s">
        <v>91</v>
      </c>
      <c r="R10" s="5">
        <v>1</v>
      </c>
      <c r="S10" s="5">
        <v>0</v>
      </c>
      <c r="T10" s="5" t="s">
        <v>93</v>
      </c>
      <c r="U10" s="5" t="s">
        <v>105</v>
      </c>
    </row>
    <row r="11" spans="1:21">
      <c r="A11" s="6" t="s">
        <v>87</v>
      </c>
      <c r="B11" s="7">
        <v>1</v>
      </c>
      <c r="C11" s="5">
        <v>10</v>
      </c>
      <c r="D11" s="5">
        <v>42</v>
      </c>
      <c r="E11" s="6" t="s">
        <v>106</v>
      </c>
      <c r="F11" s="8">
        <v>42040104</v>
      </c>
      <c r="G11" s="8" t="s">
        <v>113</v>
      </c>
      <c r="H11" s="5" t="s">
        <v>114</v>
      </c>
      <c r="I11" s="5">
        <v>10034800004</v>
      </c>
      <c r="J11" s="6" t="s">
        <v>91</v>
      </c>
      <c r="K11" s="6" t="s">
        <v>91</v>
      </c>
      <c r="L11" s="6" t="s">
        <v>91</v>
      </c>
      <c r="M11" s="5" t="s">
        <v>92</v>
      </c>
      <c r="N11" s="6" t="s">
        <v>91</v>
      </c>
      <c r="O11" s="6" t="s">
        <v>91</v>
      </c>
      <c r="P11" s="6" t="s">
        <v>91</v>
      </c>
      <c r="Q11" s="6" t="s">
        <v>91</v>
      </c>
      <c r="R11" s="5">
        <v>1</v>
      </c>
      <c r="S11" s="5">
        <v>0</v>
      </c>
      <c r="T11" s="5" t="s">
        <v>93</v>
      </c>
      <c r="U11" s="5" t="s">
        <v>105</v>
      </c>
    </row>
    <row r="12" spans="1:21">
      <c r="A12" s="6" t="s">
        <v>87</v>
      </c>
      <c r="B12" s="7">
        <v>1</v>
      </c>
      <c r="C12" s="5">
        <v>11</v>
      </c>
      <c r="D12" s="5">
        <v>42</v>
      </c>
      <c r="E12" s="6" t="s">
        <v>102</v>
      </c>
      <c r="F12" s="8">
        <v>420402</v>
      </c>
      <c r="G12" s="8" t="s">
        <v>115</v>
      </c>
      <c r="H12" s="5" t="s">
        <v>116</v>
      </c>
      <c r="I12" s="5">
        <v>10035500016</v>
      </c>
      <c r="J12" s="6" t="s">
        <v>91</v>
      </c>
      <c r="K12" s="6" t="s">
        <v>91</v>
      </c>
      <c r="L12" s="6" t="s">
        <v>91</v>
      </c>
      <c r="M12" s="5" t="s">
        <v>92</v>
      </c>
      <c r="N12" s="6" t="s">
        <v>91</v>
      </c>
      <c r="O12" s="6" t="s">
        <v>91</v>
      </c>
      <c r="P12" s="6" t="s">
        <v>91</v>
      </c>
      <c r="Q12" s="6" t="s">
        <v>91</v>
      </c>
      <c r="R12" s="5">
        <v>1</v>
      </c>
      <c r="S12" s="5">
        <v>0</v>
      </c>
      <c r="T12" s="5" t="s">
        <v>93</v>
      </c>
      <c r="U12" s="5" t="s">
        <v>105</v>
      </c>
    </row>
    <row r="13" spans="1:21">
      <c r="A13" s="6" t="s">
        <v>87</v>
      </c>
      <c r="B13" s="7">
        <v>1</v>
      </c>
      <c r="C13" s="5">
        <v>12</v>
      </c>
      <c r="D13" s="5">
        <v>42</v>
      </c>
      <c r="E13" s="6" t="s">
        <v>102</v>
      </c>
      <c r="F13" s="8">
        <v>420403</v>
      </c>
      <c r="G13" s="8" t="s">
        <v>117</v>
      </c>
      <c r="H13" s="5" t="s">
        <v>118</v>
      </c>
      <c r="I13" s="5">
        <v>10035500011</v>
      </c>
      <c r="J13" s="6" t="s">
        <v>91</v>
      </c>
      <c r="K13" s="6" t="s">
        <v>91</v>
      </c>
      <c r="L13" s="6" t="s">
        <v>91</v>
      </c>
      <c r="M13" s="5" t="s">
        <v>92</v>
      </c>
      <c r="N13" s="6" t="s">
        <v>91</v>
      </c>
      <c r="O13" s="6" t="s">
        <v>91</v>
      </c>
      <c r="P13" s="6" t="s">
        <v>91</v>
      </c>
      <c r="Q13" s="6" t="s">
        <v>91</v>
      </c>
      <c r="R13" s="5">
        <v>1</v>
      </c>
      <c r="S13" s="5">
        <v>0</v>
      </c>
      <c r="T13" s="5" t="s">
        <v>93</v>
      </c>
      <c r="U13" s="5" t="s">
        <v>105</v>
      </c>
    </row>
    <row r="14" spans="1:21">
      <c r="A14" s="6" t="s">
        <v>87</v>
      </c>
      <c r="B14" s="7">
        <v>1</v>
      </c>
      <c r="C14" s="5">
        <v>13</v>
      </c>
      <c r="D14" s="5">
        <v>42</v>
      </c>
      <c r="E14" s="6" t="s">
        <v>102</v>
      </c>
      <c r="F14" s="8">
        <v>420404</v>
      </c>
      <c r="G14" s="6" t="s">
        <v>119</v>
      </c>
      <c r="H14" s="5" t="s">
        <v>120</v>
      </c>
      <c r="I14" s="5">
        <v>10035500001</v>
      </c>
      <c r="J14" s="6" t="s">
        <v>91</v>
      </c>
      <c r="K14" s="6" t="s">
        <v>91</v>
      </c>
      <c r="L14" s="6" t="s">
        <v>91</v>
      </c>
      <c r="M14" s="5" t="s">
        <v>92</v>
      </c>
      <c r="N14" s="6" t="s">
        <v>91</v>
      </c>
      <c r="O14" s="6" t="s">
        <v>91</v>
      </c>
      <c r="P14" s="6" t="s">
        <v>91</v>
      </c>
      <c r="Q14" s="6" t="s">
        <v>91</v>
      </c>
      <c r="R14" s="5">
        <v>1</v>
      </c>
      <c r="S14" s="5">
        <v>0</v>
      </c>
      <c r="T14" s="5" t="s">
        <v>93</v>
      </c>
      <c r="U14" s="5" t="s">
        <v>105</v>
      </c>
    </row>
    <row r="15" spans="1:21">
      <c r="A15" s="6" t="s">
        <v>87</v>
      </c>
      <c r="B15" s="7">
        <v>1</v>
      </c>
      <c r="C15" s="5">
        <v>14</v>
      </c>
      <c r="D15" s="5">
        <v>42</v>
      </c>
      <c r="E15" s="6" t="s">
        <v>121</v>
      </c>
      <c r="F15" s="8">
        <v>42040401</v>
      </c>
      <c r="G15" s="8" t="s">
        <v>122</v>
      </c>
      <c r="H15" s="5" t="s">
        <v>123</v>
      </c>
      <c r="I15" s="5">
        <v>10045400024</v>
      </c>
      <c r="J15" s="6" t="s">
        <v>91</v>
      </c>
      <c r="K15" s="6" t="s">
        <v>91</v>
      </c>
      <c r="L15" s="6" t="s">
        <v>91</v>
      </c>
      <c r="M15" s="5" t="s">
        <v>92</v>
      </c>
      <c r="N15" s="6" t="s">
        <v>91</v>
      </c>
      <c r="O15" s="6" t="s">
        <v>91</v>
      </c>
      <c r="P15" s="6" t="s">
        <v>91</v>
      </c>
      <c r="Q15" s="6" t="s">
        <v>91</v>
      </c>
      <c r="R15" s="5">
        <v>1</v>
      </c>
      <c r="S15" s="5">
        <v>0</v>
      </c>
      <c r="T15" s="5" t="s">
        <v>93</v>
      </c>
      <c r="U15" s="5" t="s">
        <v>105</v>
      </c>
    </row>
    <row r="16" spans="1:21">
      <c r="A16" s="6" t="s">
        <v>87</v>
      </c>
      <c r="B16" s="7">
        <v>1</v>
      </c>
      <c r="C16" s="5">
        <v>15</v>
      </c>
      <c r="D16" s="5">
        <v>42</v>
      </c>
      <c r="E16" s="6" t="s">
        <v>121</v>
      </c>
      <c r="F16" s="8">
        <v>42040402</v>
      </c>
      <c r="G16" s="8" t="s">
        <v>124</v>
      </c>
      <c r="H16" s="5" t="s">
        <v>125</v>
      </c>
      <c r="I16" s="5">
        <v>10045400026</v>
      </c>
      <c r="J16" s="6" t="s">
        <v>91</v>
      </c>
      <c r="K16" s="6" t="s">
        <v>91</v>
      </c>
      <c r="L16" s="6" t="s">
        <v>91</v>
      </c>
      <c r="M16" s="5" t="s">
        <v>92</v>
      </c>
      <c r="N16" s="6" t="s">
        <v>91</v>
      </c>
      <c r="O16" s="6" t="s">
        <v>91</v>
      </c>
      <c r="P16" s="6" t="s">
        <v>91</v>
      </c>
      <c r="Q16" s="6" t="s">
        <v>91</v>
      </c>
      <c r="R16" s="5">
        <v>1</v>
      </c>
      <c r="S16" s="5">
        <v>0</v>
      </c>
      <c r="T16" s="5" t="s">
        <v>93</v>
      </c>
      <c r="U16" s="5" t="s">
        <v>105</v>
      </c>
    </row>
    <row r="17" spans="1:21">
      <c r="A17" s="6" t="s">
        <v>87</v>
      </c>
      <c r="B17" s="7">
        <v>1</v>
      </c>
      <c r="C17" s="5">
        <v>16</v>
      </c>
      <c r="D17" s="5">
        <v>42</v>
      </c>
      <c r="E17" s="6" t="s">
        <v>121</v>
      </c>
      <c r="F17" s="8">
        <v>42040403</v>
      </c>
      <c r="G17" s="8" t="s">
        <v>126</v>
      </c>
      <c r="H17" s="5" t="s">
        <v>127</v>
      </c>
      <c r="I17" s="5">
        <v>10045400030</v>
      </c>
      <c r="J17" s="6" t="s">
        <v>91</v>
      </c>
      <c r="K17" s="6" t="s">
        <v>91</v>
      </c>
      <c r="L17" s="6" t="s">
        <v>91</v>
      </c>
      <c r="M17" s="5" t="s">
        <v>92</v>
      </c>
      <c r="N17" s="6" t="s">
        <v>91</v>
      </c>
      <c r="O17" s="6" t="s">
        <v>91</v>
      </c>
      <c r="P17" s="6" t="s">
        <v>91</v>
      </c>
      <c r="Q17" s="6" t="s">
        <v>91</v>
      </c>
      <c r="R17" s="5">
        <v>1</v>
      </c>
      <c r="S17" s="5">
        <v>0</v>
      </c>
      <c r="T17" s="5" t="s">
        <v>93</v>
      </c>
      <c r="U17" s="5" t="s">
        <v>105</v>
      </c>
    </row>
    <row r="18" spans="1:21">
      <c r="A18" s="6" t="s">
        <v>87</v>
      </c>
      <c r="B18" s="7">
        <v>1</v>
      </c>
      <c r="C18" s="5">
        <v>17</v>
      </c>
      <c r="D18" s="5">
        <v>42</v>
      </c>
      <c r="E18" s="6" t="s">
        <v>121</v>
      </c>
      <c r="F18" s="8">
        <v>42040404</v>
      </c>
      <c r="G18" s="8" t="s">
        <v>128</v>
      </c>
      <c r="H18" s="5" t="s">
        <v>129</v>
      </c>
      <c r="I18" s="5">
        <v>10045400001</v>
      </c>
      <c r="J18" s="6" t="s">
        <v>91</v>
      </c>
      <c r="K18" s="6" t="s">
        <v>91</v>
      </c>
      <c r="L18" s="6" t="s">
        <v>91</v>
      </c>
      <c r="M18" s="5" t="s">
        <v>92</v>
      </c>
      <c r="N18" s="6" t="s">
        <v>91</v>
      </c>
      <c r="O18" s="6" t="s">
        <v>91</v>
      </c>
      <c r="P18" s="6" t="s">
        <v>91</v>
      </c>
      <c r="Q18" s="6" t="s">
        <v>91</v>
      </c>
      <c r="R18" s="5">
        <v>1</v>
      </c>
      <c r="S18" s="5">
        <v>0</v>
      </c>
      <c r="T18" s="5" t="s">
        <v>93</v>
      </c>
      <c r="U18" s="5" t="s">
        <v>105</v>
      </c>
    </row>
    <row r="19" spans="1:21">
      <c r="A19" s="6" t="s">
        <v>87</v>
      </c>
      <c r="B19" s="7">
        <v>1</v>
      </c>
      <c r="C19" s="5">
        <v>18</v>
      </c>
      <c r="D19" s="5">
        <v>42</v>
      </c>
      <c r="E19" s="6" t="s">
        <v>121</v>
      </c>
      <c r="F19" s="8">
        <v>42040405</v>
      </c>
      <c r="G19" s="8" t="s">
        <v>130</v>
      </c>
      <c r="H19" s="5" t="s">
        <v>131</v>
      </c>
      <c r="I19" s="5">
        <v>10034800002</v>
      </c>
      <c r="J19" s="6" t="s">
        <v>91</v>
      </c>
      <c r="K19" s="6" t="s">
        <v>91</v>
      </c>
      <c r="L19" s="6" t="s">
        <v>91</v>
      </c>
      <c r="M19" s="5" t="s">
        <v>92</v>
      </c>
      <c r="N19" s="6" t="s">
        <v>91</v>
      </c>
      <c r="O19" s="6" t="s">
        <v>91</v>
      </c>
      <c r="P19" s="6" t="s">
        <v>91</v>
      </c>
      <c r="Q19" s="6" t="s">
        <v>91</v>
      </c>
      <c r="R19" s="5">
        <v>1</v>
      </c>
      <c r="S19" s="5">
        <v>0</v>
      </c>
      <c r="T19" s="5" t="s">
        <v>93</v>
      </c>
      <c r="U19" s="5" t="s">
        <v>105</v>
      </c>
    </row>
    <row r="20" spans="1:21">
      <c r="A20" s="6" t="s">
        <v>87</v>
      </c>
      <c r="B20" s="7">
        <v>1</v>
      </c>
      <c r="C20" s="5">
        <v>19</v>
      </c>
      <c r="D20" s="5">
        <v>42</v>
      </c>
      <c r="E20" s="6" t="s">
        <v>102</v>
      </c>
      <c r="F20" s="8">
        <v>420405</v>
      </c>
      <c r="G20" s="8" t="s">
        <v>132</v>
      </c>
      <c r="H20" s="5" t="s">
        <v>133</v>
      </c>
      <c r="I20" s="5">
        <v>10035500018</v>
      </c>
      <c r="J20" s="6" t="s">
        <v>91</v>
      </c>
      <c r="K20" s="6" t="s">
        <v>91</v>
      </c>
      <c r="L20" s="6" t="s">
        <v>91</v>
      </c>
      <c r="M20" s="5" t="s">
        <v>92</v>
      </c>
      <c r="N20" s="6" t="s">
        <v>91</v>
      </c>
      <c r="O20" s="6" t="s">
        <v>91</v>
      </c>
      <c r="P20" s="6" t="s">
        <v>91</v>
      </c>
      <c r="Q20" s="6" t="s">
        <v>91</v>
      </c>
      <c r="R20" s="5">
        <v>1</v>
      </c>
      <c r="S20" s="5">
        <v>0</v>
      </c>
      <c r="T20" s="5" t="s">
        <v>93</v>
      </c>
      <c r="U20" s="5" t="s">
        <v>105</v>
      </c>
    </row>
    <row r="21" spans="1:21">
      <c r="A21" s="6" t="s">
        <v>87</v>
      </c>
      <c r="B21" s="7">
        <v>1</v>
      </c>
      <c r="C21" s="5">
        <v>20</v>
      </c>
      <c r="D21" s="5">
        <v>42</v>
      </c>
      <c r="E21" s="6" t="s">
        <v>134</v>
      </c>
      <c r="F21" s="8">
        <v>42040501</v>
      </c>
      <c r="G21" s="8" t="s">
        <v>135</v>
      </c>
      <c r="H21" s="5" t="s">
        <v>136</v>
      </c>
      <c r="I21" s="5">
        <v>10045400028</v>
      </c>
      <c r="J21" s="6" t="s">
        <v>91</v>
      </c>
      <c r="K21" s="6" t="s">
        <v>91</v>
      </c>
      <c r="L21" s="6" t="s">
        <v>91</v>
      </c>
      <c r="M21" s="5" t="s">
        <v>92</v>
      </c>
      <c r="N21" s="6" t="s">
        <v>91</v>
      </c>
      <c r="O21" s="6" t="s">
        <v>91</v>
      </c>
      <c r="P21" s="6" t="s">
        <v>91</v>
      </c>
      <c r="Q21" s="6" t="s">
        <v>91</v>
      </c>
      <c r="R21" s="5">
        <v>1</v>
      </c>
      <c r="S21" s="5">
        <v>0</v>
      </c>
      <c r="T21" s="5" t="s">
        <v>93</v>
      </c>
      <c r="U21" s="5" t="s">
        <v>105</v>
      </c>
    </row>
    <row r="22" spans="1:21">
      <c r="A22" s="6" t="s">
        <v>87</v>
      </c>
      <c r="B22" s="7">
        <v>1</v>
      </c>
      <c r="C22" s="5">
        <v>21</v>
      </c>
      <c r="D22" s="5">
        <v>42</v>
      </c>
      <c r="E22" s="6" t="s">
        <v>134</v>
      </c>
      <c r="F22" s="8">
        <v>42040502</v>
      </c>
      <c r="G22" s="8" t="s">
        <v>137</v>
      </c>
      <c r="H22" s="5" t="s">
        <v>138</v>
      </c>
      <c r="I22" s="5">
        <v>10045400029</v>
      </c>
      <c r="J22" s="6" t="s">
        <v>91</v>
      </c>
      <c r="K22" s="6" t="s">
        <v>91</v>
      </c>
      <c r="L22" s="6" t="s">
        <v>91</v>
      </c>
      <c r="M22" s="5" t="s">
        <v>92</v>
      </c>
      <c r="N22" s="6" t="s">
        <v>91</v>
      </c>
      <c r="O22" s="6" t="s">
        <v>91</v>
      </c>
      <c r="P22" s="6" t="s">
        <v>91</v>
      </c>
      <c r="Q22" s="6" t="s">
        <v>91</v>
      </c>
      <c r="R22" s="5">
        <v>1</v>
      </c>
      <c r="S22" s="5">
        <v>0</v>
      </c>
      <c r="T22" s="5" t="s">
        <v>93</v>
      </c>
      <c r="U22" s="5" t="s">
        <v>105</v>
      </c>
    </row>
    <row r="23" spans="1:21">
      <c r="A23" s="6" t="s">
        <v>87</v>
      </c>
      <c r="B23" s="7">
        <v>1</v>
      </c>
      <c r="C23" s="5">
        <v>22</v>
      </c>
      <c r="D23" s="5">
        <v>42</v>
      </c>
      <c r="E23" s="6" t="s">
        <v>134</v>
      </c>
      <c r="F23" s="8">
        <v>42040503</v>
      </c>
      <c r="G23" s="8" t="s">
        <v>139</v>
      </c>
      <c r="H23" s="5" t="s">
        <v>140</v>
      </c>
      <c r="I23" s="5">
        <v>10034700001</v>
      </c>
      <c r="J23" s="6" t="s">
        <v>91</v>
      </c>
      <c r="K23" s="6" t="s">
        <v>91</v>
      </c>
      <c r="L23" s="6" t="s">
        <v>91</v>
      </c>
      <c r="M23" s="5" t="s">
        <v>92</v>
      </c>
      <c r="N23" s="6" t="s">
        <v>91</v>
      </c>
      <c r="O23" s="6" t="s">
        <v>91</v>
      </c>
      <c r="P23" s="6" t="s">
        <v>91</v>
      </c>
      <c r="Q23" s="6" t="s">
        <v>91</v>
      </c>
      <c r="R23" s="5">
        <v>1</v>
      </c>
      <c r="S23" s="5">
        <v>0</v>
      </c>
      <c r="T23" s="5" t="s">
        <v>93</v>
      </c>
      <c r="U23" s="5" t="s">
        <v>105</v>
      </c>
    </row>
    <row r="24" spans="1:21">
      <c r="A24" s="6" t="s">
        <v>87</v>
      </c>
      <c r="B24" s="7">
        <v>1</v>
      </c>
      <c r="C24" s="5">
        <v>23</v>
      </c>
      <c r="D24" s="5">
        <v>42</v>
      </c>
      <c r="E24" s="6" t="s">
        <v>88</v>
      </c>
      <c r="F24" s="8">
        <v>4205</v>
      </c>
      <c r="G24" s="5" t="s">
        <v>141</v>
      </c>
      <c r="H24" s="5" t="s">
        <v>142</v>
      </c>
      <c r="I24" s="5">
        <v>10033800004</v>
      </c>
      <c r="J24" s="6" t="s">
        <v>91</v>
      </c>
      <c r="K24" s="6" t="s">
        <v>91</v>
      </c>
      <c r="L24" s="6" t="s">
        <v>91</v>
      </c>
      <c r="M24" s="5" t="s">
        <v>92</v>
      </c>
      <c r="N24" s="6" t="s">
        <v>91</v>
      </c>
      <c r="O24" s="6" t="s">
        <v>91</v>
      </c>
      <c r="P24" s="6" t="s">
        <v>91</v>
      </c>
      <c r="Q24" s="6" t="s">
        <v>91</v>
      </c>
      <c r="R24" s="5">
        <v>1</v>
      </c>
      <c r="S24" s="5">
        <v>0</v>
      </c>
      <c r="T24" s="5" t="s">
        <v>93</v>
      </c>
      <c r="U24" s="5" t="s">
        <v>94</v>
      </c>
    </row>
    <row r="25" spans="1:21">
      <c r="A25" s="6" t="s">
        <v>87</v>
      </c>
      <c r="B25" s="7">
        <v>1</v>
      </c>
      <c r="C25" s="5">
        <v>24</v>
      </c>
      <c r="D25" s="5">
        <v>42</v>
      </c>
      <c r="E25" s="6" t="s">
        <v>143</v>
      </c>
      <c r="F25" s="8">
        <v>420501</v>
      </c>
      <c r="G25" s="8" t="s">
        <v>144</v>
      </c>
      <c r="H25" s="5" t="s">
        <v>145</v>
      </c>
      <c r="I25" s="5">
        <v>10035500010</v>
      </c>
      <c r="J25" s="6" t="s">
        <v>91</v>
      </c>
      <c r="K25" s="6" t="s">
        <v>91</v>
      </c>
      <c r="L25" s="6" t="s">
        <v>91</v>
      </c>
      <c r="M25" s="5" t="s">
        <v>92</v>
      </c>
      <c r="N25" s="6" t="s">
        <v>91</v>
      </c>
      <c r="O25" s="6" t="s">
        <v>91</v>
      </c>
      <c r="P25" s="6" t="s">
        <v>91</v>
      </c>
      <c r="Q25" s="6" t="s">
        <v>91</v>
      </c>
      <c r="R25" s="5">
        <v>1</v>
      </c>
      <c r="S25" s="5">
        <v>0</v>
      </c>
      <c r="T25" s="5" t="s">
        <v>93</v>
      </c>
      <c r="U25" s="5" t="s">
        <v>105</v>
      </c>
    </row>
    <row r="26" spans="1:21">
      <c r="A26" s="6" t="s">
        <v>87</v>
      </c>
      <c r="B26" s="7">
        <v>1</v>
      </c>
      <c r="C26" s="5">
        <v>25</v>
      </c>
      <c r="D26" s="5">
        <v>42</v>
      </c>
      <c r="E26" s="6" t="s">
        <v>146</v>
      </c>
      <c r="F26" s="8">
        <v>42050101</v>
      </c>
      <c r="G26" s="8" t="s">
        <v>147</v>
      </c>
      <c r="H26" s="5" t="s">
        <v>148</v>
      </c>
      <c r="I26" s="5">
        <v>10045400022</v>
      </c>
      <c r="J26" s="6" t="s">
        <v>91</v>
      </c>
      <c r="K26" s="6" t="s">
        <v>91</v>
      </c>
      <c r="L26" s="6" t="s">
        <v>91</v>
      </c>
      <c r="M26" s="5" t="s">
        <v>92</v>
      </c>
      <c r="N26" s="6" t="s">
        <v>91</v>
      </c>
      <c r="O26" s="6" t="s">
        <v>91</v>
      </c>
      <c r="P26" s="6" t="s">
        <v>91</v>
      </c>
      <c r="Q26" s="6" t="s">
        <v>91</v>
      </c>
      <c r="R26" s="5">
        <v>1</v>
      </c>
      <c r="S26" s="5">
        <v>0</v>
      </c>
      <c r="T26" s="5" t="s">
        <v>93</v>
      </c>
      <c r="U26" s="5" t="s">
        <v>105</v>
      </c>
    </row>
    <row r="27" spans="1:21">
      <c r="A27" s="6" t="s">
        <v>87</v>
      </c>
      <c r="B27" s="7">
        <v>1</v>
      </c>
      <c r="C27" s="5">
        <v>26</v>
      </c>
      <c r="D27" s="5">
        <v>42</v>
      </c>
      <c r="E27" s="6" t="s">
        <v>146</v>
      </c>
      <c r="F27" s="8">
        <v>42050102</v>
      </c>
      <c r="G27" s="8" t="s">
        <v>149</v>
      </c>
      <c r="H27" s="5" t="s">
        <v>150</v>
      </c>
      <c r="I27" s="5">
        <v>10045400032</v>
      </c>
      <c r="J27" s="6" t="s">
        <v>91</v>
      </c>
      <c r="K27" s="6" t="s">
        <v>91</v>
      </c>
      <c r="L27" s="6" t="s">
        <v>91</v>
      </c>
      <c r="M27" s="5" t="s">
        <v>92</v>
      </c>
      <c r="N27" s="6" t="s">
        <v>91</v>
      </c>
      <c r="O27" s="6" t="s">
        <v>91</v>
      </c>
      <c r="P27" s="6" t="s">
        <v>91</v>
      </c>
      <c r="Q27" s="6" t="s">
        <v>91</v>
      </c>
      <c r="R27" s="5">
        <v>1</v>
      </c>
      <c r="S27" s="5">
        <v>0</v>
      </c>
      <c r="T27" s="5" t="s">
        <v>93</v>
      </c>
      <c r="U27" s="5" t="s">
        <v>105</v>
      </c>
    </row>
    <row r="28" spans="1:21">
      <c r="A28" s="6" t="s">
        <v>87</v>
      </c>
      <c r="B28" s="7">
        <v>1</v>
      </c>
      <c r="C28" s="5">
        <v>27</v>
      </c>
      <c r="D28" s="5">
        <v>42</v>
      </c>
      <c r="E28" s="6" t="s">
        <v>143</v>
      </c>
      <c r="F28" s="8">
        <v>420502</v>
      </c>
      <c r="G28" s="8" t="s">
        <v>151</v>
      </c>
      <c r="H28" s="5" t="s">
        <v>152</v>
      </c>
      <c r="I28" s="5">
        <v>10035500013</v>
      </c>
      <c r="J28" s="6" t="s">
        <v>91</v>
      </c>
      <c r="K28" s="6" t="s">
        <v>91</v>
      </c>
      <c r="L28" s="6" t="s">
        <v>91</v>
      </c>
      <c r="M28" s="5" t="s">
        <v>92</v>
      </c>
      <c r="N28" s="6" t="s">
        <v>91</v>
      </c>
      <c r="O28" s="6" t="s">
        <v>91</v>
      </c>
      <c r="P28" s="6" t="s">
        <v>91</v>
      </c>
      <c r="Q28" s="6" t="s">
        <v>91</v>
      </c>
      <c r="R28" s="5">
        <v>1</v>
      </c>
      <c r="S28" s="5">
        <v>0</v>
      </c>
      <c r="T28" s="5" t="s">
        <v>93</v>
      </c>
      <c r="U28" s="5" t="s">
        <v>105</v>
      </c>
    </row>
    <row r="29" spans="1:21">
      <c r="A29" s="6" t="s">
        <v>87</v>
      </c>
      <c r="B29" s="7">
        <v>1</v>
      </c>
      <c r="C29" s="5">
        <v>28</v>
      </c>
      <c r="D29" s="5">
        <v>42</v>
      </c>
      <c r="E29" s="6" t="s">
        <v>153</v>
      </c>
      <c r="F29" s="8">
        <v>42050201</v>
      </c>
      <c r="G29" s="8" t="s">
        <v>154</v>
      </c>
      <c r="H29" s="5" t="s">
        <v>155</v>
      </c>
      <c r="I29" s="6" t="s">
        <v>91</v>
      </c>
      <c r="J29" s="6" t="s">
        <v>91</v>
      </c>
      <c r="K29" s="6" t="s">
        <v>91</v>
      </c>
      <c r="L29" s="6" t="s">
        <v>91</v>
      </c>
      <c r="M29" s="5" t="s">
        <v>92</v>
      </c>
      <c r="N29" s="6" t="s">
        <v>91</v>
      </c>
      <c r="O29" s="6" t="s">
        <v>91</v>
      </c>
      <c r="P29" s="6" t="s">
        <v>91</v>
      </c>
      <c r="Q29" s="6" t="s">
        <v>91</v>
      </c>
      <c r="R29" s="5">
        <v>1</v>
      </c>
      <c r="S29" s="5">
        <v>0</v>
      </c>
      <c r="T29" s="5" t="s">
        <v>93</v>
      </c>
      <c r="U29" s="5" t="s">
        <v>105</v>
      </c>
    </row>
    <row r="30" spans="1:21">
      <c r="A30" s="6" t="s">
        <v>87</v>
      </c>
      <c r="B30" s="7">
        <v>1</v>
      </c>
      <c r="C30" s="5">
        <v>29</v>
      </c>
      <c r="D30" s="5">
        <v>42</v>
      </c>
      <c r="E30" s="6" t="s">
        <v>153</v>
      </c>
      <c r="F30" s="8">
        <v>42050202</v>
      </c>
      <c r="G30" s="8" t="s">
        <v>156</v>
      </c>
      <c r="H30" s="5" t="s">
        <v>157</v>
      </c>
      <c r="I30" s="6" t="s">
        <v>91</v>
      </c>
      <c r="J30" s="6" t="s">
        <v>91</v>
      </c>
      <c r="K30" s="6" t="s">
        <v>91</v>
      </c>
      <c r="L30" s="6" t="s">
        <v>91</v>
      </c>
      <c r="M30" s="5" t="s">
        <v>92</v>
      </c>
      <c r="N30" s="6" t="s">
        <v>91</v>
      </c>
      <c r="O30" s="6" t="s">
        <v>91</v>
      </c>
      <c r="P30" s="6" t="s">
        <v>91</v>
      </c>
      <c r="Q30" s="6" t="s">
        <v>91</v>
      </c>
      <c r="R30" s="5">
        <v>1</v>
      </c>
      <c r="S30" s="5">
        <v>0</v>
      </c>
      <c r="T30" s="5" t="s">
        <v>93</v>
      </c>
      <c r="U30" s="5" t="s">
        <v>105</v>
      </c>
    </row>
    <row r="31" spans="1:21">
      <c r="A31" s="6" t="s">
        <v>87</v>
      </c>
      <c r="B31" s="7">
        <v>1</v>
      </c>
      <c r="C31" s="5">
        <v>30</v>
      </c>
      <c r="D31" s="5">
        <v>42</v>
      </c>
      <c r="E31" s="6" t="s">
        <v>143</v>
      </c>
      <c r="F31" s="8">
        <v>420503</v>
      </c>
      <c r="G31" s="8" t="s">
        <v>158</v>
      </c>
      <c r="H31" s="5" t="s">
        <v>159</v>
      </c>
      <c r="I31" s="5">
        <v>10035500014</v>
      </c>
      <c r="J31" s="6" t="s">
        <v>91</v>
      </c>
      <c r="K31" s="6" t="s">
        <v>91</v>
      </c>
      <c r="L31" s="6" t="s">
        <v>91</v>
      </c>
      <c r="M31" s="5" t="s">
        <v>92</v>
      </c>
      <c r="N31" s="6" t="s">
        <v>91</v>
      </c>
      <c r="O31" s="6" t="s">
        <v>91</v>
      </c>
      <c r="P31" s="6" t="s">
        <v>91</v>
      </c>
      <c r="Q31" s="6" t="s">
        <v>91</v>
      </c>
      <c r="R31" s="5">
        <v>1</v>
      </c>
      <c r="S31" s="5">
        <v>0</v>
      </c>
      <c r="T31" s="5" t="s">
        <v>93</v>
      </c>
      <c r="U31" s="5" t="s">
        <v>105</v>
      </c>
    </row>
    <row r="32" spans="1:21">
      <c r="A32" s="6" t="s">
        <v>87</v>
      </c>
      <c r="B32" s="7">
        <v>1</v>
      </c>
      <c r="C32" s="5">
        <v>31</v>
      </c>
      <c r="D32" s="5">
        <v>42</v>
      </c>
      <c r="E32" s="6" t="s">
        <v>160</v>
      </c>
      <c r="F32" s="8">
        <v>42050301</v>
      </c>
      <c r="G32" s="8" t="s">
        <v>161</v>
      </c>
      <c r="H32" s="5" t="s">
        <v>162</v>
      </c>
      <c r="I32" s="5">
        <v>10045400033</v>
      </c>
      <c r="J32" s="6" t="s">
        <v>91</v>
      </c>
      <c r="K32" s="6" t="s">
        <v>91</v>
      </c>
      <c r="L32" s="6" t="s">
        <v>91</v>
      </c>
      <c r="M32" s="5" t="s">
        <v>92</v>
      </c>
      <c r="N32" s="6" t="s">
        <v>91</v>
      </c>
      <c r="O32" s="6" t="s">
        <v>91</v>
      </c>
      <c r="P32" s="6" t="s">
        <v>91</v>
      </c>
      <c r="Q32" s="6" t="s">
        <v>91</v>
      </c>
      <c r="R32" s="5">
        <v>1</v>
      </c>
      <c r="S32" s="5">
        <v>0</v>
      </c>
      <c r="T32" s="5" t="s">
        <v>93</v>
      </c>
      <c r="U32" s="5" t="s">
        <v>105</v>
      </c>
    </row>
    <row r="33" spans="1:21">
      <c r="A33" s="6" t="s">
        <v>87</v>
      </c>
      <c r="B33" s="7">
        <v>1</v>
      </c>
      <c r="C33" s="5">
        <v>32</v>
      </c>
      <c r="D33" s="5">
        <v>42</v>
      </c>
      <c r="E33" s="6" t="s">
        <v>160</v>
      </c>
      <c r="F33" s="8">
        <v>42050302</v>
      </c>
      <c r="G33" s="8" t="s">
        <v>163</v>
      </c>
      <c r="H33" s="5" t="s">
        <v>164</v>
      </c>
      <c r="I33" s="5">
        <v>10045400034</v>
      </c>
      <c r="J33" s="6" t="s">
        <v>91</v>
      </c>
      <c r="K33" s="6" t="s">
        <v>91</v>
      </c>
      <c r="L33" s="6" t="s">
        <v>91</v>
      </c>
      <c r="M33" s="5" t="s">
        <v>92</v>
      </c>
      <c r="N33" s="6" t="s">
        <v>91</v>
      </c>
      <c r="O33" s="6" t="s">
        <v>91</v>
      </c>
      <c r="P33" s="6" t="s">
        <v>91</v>
      </c>
      <c r="Q33" s="6" t="s">
        <v>91</v>
      </c>
      <c r="R33" s="5">
        <v>1</v>
      </c>
      <c r="S33" s="5">
        <v>0</v>
      </c>
      <c r="T33" s="5" t="s">
        <v>93</v>
      </c>
      <c r="U33" s="5" t="s">
        <v>105</v>
      </c>
    </row>
    <row r="34" spans="1:21">
      <c r="A34" s="6" t="s">
        <v>87</v>
      </c>
      <c r="B34" s="7">
        <v>1</v>
      </c>
      <c r="C34" s="5">
        <v>33</v>
      </c>
      <c r="D34" s="5">
        <v>42</v>
      </c>
      <c r="E34" s="6" t="s">
        <v>160</v>
      </c>
      <c r="F34" s="8">
        <v>42050303</v>
      </c>
      <c r="G34" s="8" t="s">
        <v>165</v>
      </c>
      <c r="H34" s="5" t="s">
        <v>166</v>
      </c>
      <c r="I34" s="5">
        <v>10011900008</v>
      </c>
      <c r="J34" s="6" t="s">
        <v>91</v>
      </c>
      <c r="K34" s="6" t="s">
        <v>91</v>
      </c>
      <c r="L34" s="6" t="s">
        <v>91</v>
      </c>
      <c r="M34" s="5" t="s">
        <v>92</v>
      </c>
      <c r="N34" s="6" t="s">
        <v>91</v>
      </c>
      <c r="O34" s="6" t="s">
        <v>91</v>
      </c>
      <c r="P34" s="6" t="s">
        <v>91</v>
      </c>
      <c r="Q34" s="6" t="s">
        <v>91</v>
      </c>
      <c r="R34" s="5">
        <v>1</v>
      </c>
      <c r="S34" s="5">
        <v>0</v>
      </c>
      <c r="T34" s="5" t="s">
        <v>93</v>
      </c>
      <c r="U34" s="5" t="s">
        <v>105</v>
      </c>
    </row>
    <row r="35" spans="1:21">
      <c r="A35" s="6" t="s">
        <v>87</v>
      </c>
      <c r="B35" s="7">
        <v>1</v>
      </c>
      <c r="C35" s="5">
        <v>34</v>
      </c>
      <c r="D35" s="5">
        <v>42</v>
      </c>
      <c r="E35" s="6" t="s">
        <v>88</v>
      </c>
      <c r="F35" s="8">
        <v>4206</v>
      </c>
      <c r="G35" s="5" t="s">
        <v>167</v>
      </c>
      <c r="H35" s="5" t="s">
        <v>168</v>
      </c>
      <c r="I35" s="5">
        <v>10033800003</v>
      </c>
      <c r="J35" s="6" t="s">
        <v>91</v>
      </c>
      <c r="K35" s="6" t="s">
        <v>91</v>
      </c>
      <c r="L35" s="6" t="s">
        <v>91</v>
      </c>
      <c r="M35" s="5" t="s">
        <v>92</v>
      </c>
      <c r="N35" s="6" t="s">
        <v>91</v>
      </c>
      <c r="O35" s="6" t="s">
        <v>91</v>
      </c>
      <c r="P35" s="6" t="s">
        <v>91</v>
      </c>
      <c r="Q35" s="6" t="s">
        <v>91</v>
      </c>
      <c r="R35" s="5">
        <v>1</v>
      </c>
      <c r="S35" s="5">
        <v>0</v>
      </c>
      <c r="T35" s="5" t="s">
        <v>93</v>
      </c>
      <c r="U35" s="5" t="s">
        <v>94</v>
      </c>
    </row>
    <row r="36" spans="1:21">
      <c r="A36" s="6" t="s">
        <v>87</v>
      </c>
      <c r="B36" s="7">
        <v>1</v>
      </c>
      <c r="C36" s="5">
        <v>35</v>
      </c>
      <c r="D36" s="5">
        <v>42</v>
      </c>
      <c r="E36" s="6" t="s">
        <v>169</v>
      </c>
      <c r="F36" s="8">
        <v>420601</v>
      </c>
      <c r="G36" s="8" t="s">
        <v>170</v>
      </c>
      <c r="H36" s="5" t="s">
        <v>171</v>
      </c>
      <c r="I36" s="5">
        <v>10035500002</v>
      </c>
      <c r="J36" s="6" t="s">
        <v>91</v>
      </c>
      <c r="K36" s="6" t="s">
        <v>91</v>
      </c>
      <c r="L36" s="6" t="s">
        <v>91</v>
      </c>
      <c r="M36" s="5" t="s">
        <v>92</v>
      </c>
      <c r="N36" s="6" t="s">
        <v>91</v>
      </c>
      <c r="O36" s="6" t="s">
        <v>91</v>
      </c>
      <c r="P36" s="6" t="s">
        <v>91</v>
      </c>
      <c r="Q36" s="6" t="s">
        <v>91</v>
      </c>
      <c r="R36" s="5">
        <v>1</v>
      </c>
      <c r="S36" s="5">
        <v>0</v>
      </c>
      <c r="T36" s="5" t="s">
        <v>93</v>
      </c>
      <c r="U36" s="5" t="s">
        <v>105</v>
      </c>
    </row>
    <row r="37" spans="1:21">
      <c r="A37" s="6" t="s">
        <v>87</v>
      </c>
      <c r="B37" s="7">
        <v>1</v>
      </c>
      <c r="C37" s="5">
        <v>36</v>
      </c>
      <c r="D37" s="5">
        <v>42</v>
      </c>
      <c r="E37" s="6" t="s">
        <v>169</v>
      </c>
      <c r="F37" s="8">
        <v>420602</v>
      </c>
      <c r="G37" s="8" t="s">
        <v>172</v>
      </c>
      <c r="H37" s="5" t="s">
        <v>173</v>
      </c>
      <c r="I37" s="5">
        <v>10035500005</v>
      </c>
      <c r="J37" s="6" t="s">
        <v>91</v>
      </c>
      <c r="K37" s="6" t="s">
        <v>91</v>
      </c>
      <c r="L37" s="6" t="s">
        <v>91</v>
      </c>
      <c r="M37" s="5" t="s">
        <v>92</v>
      </c>
      <c r="N37" s="6" t="s">
        <v>91</v>
      </c>
      <c r="O37" s="6" t="s">
        <v>91</v>
      </c>
      <c r="P37" s="6" t="s">
        <v>91</v>
      </c>
      <c r="Q37" s="6" t="s">
        <v>91</v>
      </c>
      <c r="R37" s="5">
        <v>1</v>
      </c>
      <c r="S37" s="5">
        <v>0</v>
      </c>
      <c r="T37" s="5" t="s">
        <v>93</v>
      </c>
      <c r="U37" s="5" t="s">
        <v>105</v>
      </c>
    </row>
    <row r="38" spans="1:21">
      <c r="A38" s="6" t="s">
        <v>87</v>
      </c>
      <c r="B38" s="7">
        <v>1</v>
      </c>
      <c r="C38" s="5">
        <v>37</v>
      </c>
      <c r="D38" s="5">
        <v>42</v>
      </c>
      <c r="E38" s="6" t="s">
        <v>174</v>
      </c>
      <c r="F38" s="8">
        <v>42060201</v>
      </c>
      <c r="G38" s="8" t="s">
        <v>175</v>
      </c>
      <c r="H38" s="5" t="s">
        <v>176</v>
      </c>
      <c r="I38" s="5">
        <v>10045400007</v>
      </c>
      <c r="J38" s="6" t="s">
        <v>91</v>
      </c>
      <c r="K38" s="6" t="s">
        <v>91</v>
      </c>
      <c r="L38" s="6" t="s">
        <v>91</v>
      </c>
      <c r="M38" s="5" t="s">
        <v>92</v>
      </c>
      <c r="N38" s="6" t="s">
        <v>91</v>
      </c>
      <c r="O38" s="6" t="s">
        <v>91</v>
      </c>
      <c r="P38" s="6" t="s">
        <v>91</v>
      </c>
      <c r="Q38" s="6" t="s">
        <v>91</v>
      </c>
      <c r="R38" s="5">
        <v>1</v>
      </c>
      <c r="S38" s="5">
        <v>0</v>
      </c>
      <c r="T38" s="5" t="s">
        <v>93</v>
      </c>
      <c r="U38" s="5" t="s">
        <v>105</v>
      </c>
    </row>
    <row r="39" spans="1:21">
      <c r="A39" s="6" t="s">
        <v>87</v>
      </c>
      <c r="B39" s="7">
        <v>1</v>
      </c>
      <c r="C39" s="5">
        <v>38</v>
      </c>
      <c r="D39" s="5">
        <v>42</v>
      </c>
      <c r="E39" s="6" t="s">
        <v>169</v>
      </c>
      <c r="F39" s="8">
        <v>420603</v>
      </c>
      <c r="G39" s="5" t="s">
        <v>177</v>
      </c>
      <c r="H39" s="5" t="s">
        <v>178</v>
      </c>
      <c r="I39" s="5">
        <v>10035500008</v>
      </c>
      <c r="J39" s="6" t="s">
        <v>91</v>
      </c>
      <c r="K39" s="6" t="s">
        <v>91</v>
      </c>
      <c r="L39" s="6" t="s">
        <v>91</v>
      </c>
      <c r="M39" s="5" t="s">
        <v>92</v>
      </c>
      <c r="N39" s="6" t="s">
        <v>91</v>
      </c>
      <c r="O39" s="6" t="s">
        <v>91</v>
      </c>
      <c r="P39" s="6" t="s">
        <v>91</v>
      </c>
      <c r="Q39" s="6" t="s">
        <v>91</v>
      </c>
      <c r="R39" s="5">
        <v>1</v>
      </c>
      <c r="S39" s="5">
        <v>0</v>
      </c>
      <c r="T39" s="5" t="s">
        <v>93</v>
      </c>
      <c r="U39" s="5" t="s">
        <v>105</v>
      </c>
    </row>
    <row r="40" spans="1:21">
      <c r="A40" s="6" t="s">
        <v>87</v>
      </c>
      <c r="B40" s="7">
        <v>1</v>
      </c>
      <c r="C40" s="5">
        <v>39</v>
      </c>
      <c r="D40" s="5">
        <v>42</v>
      </c>
      <c r="E40" s="6" t="s">
        <v>179</v>
      </c>
      <c r="F40" s="8">
        <v>42060301</v>
      </c>
      <c r="G40" s="5" t="s">
        <v>180</v>
      </c>
      <c r="H40" s="5" t="s">
        <v>181</v>
      </c>
      <c r="I40" s="5">
        <v>10045400021</v>
      </c>
      <c r="J40" s="6" t="s">
        <v>91</v>
      </c>
      <c r="K40" s="6" t="s">
        <v>91</v>
      </c>
      <c r="L40" s="6" t="s">
        <v>91</v>
      </c>
      <c r="M40" s="5" t="s">
        <v>92</v>
      </c>
      <c r="N40" s="6" t="s">
        <v>91</v>
      </c>
      <c r="O40" s="6" t="s">
        <v>91</v>
      </c>
      <c r="P40" s="6" t="s">
        <v>91</v>
      </c>
      <c r="Q40" s="6" t="s">
        <v>91</v>
      </c>
      <c r="R40" s="5">
        <v>1</v>
      </c>
      <c r="S40" s="5">
        <v>0</v>
      </c>
      <c r="T40" s="5" t="s">
        <v>93</v>
      </c>
      <c r="U40" s="5" t="s">
        <v>105</v>
      </c>
    </row>
    <row r="41" spans="1:21">
      <c r="A41" s="6" t="s">
        <v>87</v>
      </c>
      <c r="B41" s="7">
        <v>1</v>
      </c>
      <c r="C41" s="5">
        <v>40</v>
      </c>
      <c r="D41" s="5">
        <v>42</v>
      </c>
      <c r="E41" s="6" t="s">
        <v>88</v>
      </c>
      <c r="F41" s="8">
        <v>4207</v>
      </c>
      <c r="G41" s="5" t="s">
        <v>182</v>
      </c>
      <c r="H41" s="5" t="s">
        <v>183</v>
      </c>
      <c r="I41" s="5">
        <v>10033800002</v>
      </c>
      <c r="J41" s="6" t="s">
        <v>91</v>
      </c>
      <c r="K41" s="6" t="s">
        <v>91</v>
      </c>
      <c r="L41" s="6" t="s">
        <v>91</v>
      </c>
      <c r="M41" s="5" t="s">
        <v>92</v>
      </c>
      <c r="N41" s="6" t="s">
        <v>91</v>
      </c>
      <c r="O41" s="6" t="s">
        <v>91</v>
      </c>
      <c r="P41" s="6" t="s">
        <v>91</v>
      </c>
      <c r="Q41" s="6" t="s">
        <v>91</v>
      </c>
      <c r="R41" s="5">
        <v>1</v>
      </c>
      <c r="S41" s="5">
        <v>0</v>
      </c>
      <c r="T41" s="5" t="s">
        <v>93</v>
      </c>
      <c r="U41" s="5" t="s">
        <v>94</v>
      </c>
    </row>
    <row r="42" spans="1:21">
      <c r="A42" s="6" t="s">
        <v>87</v>
      </c>
      <c r="B42" s="7">
        <v>1</v>
      </c>
      <c r="C42" s="5">
        <v>41</v>
      </c>
      <c r="D42" s="5">
        <v>42</v>
      </c>
      <c r="E42" s="6" t="s">
        <v>184</v>
      </c>
      <c r="F42" s="8">
        <v>420701</v>
      </c>
      <c r="G42" s="8" t="s">
        <v>185</v>
      </c>
      <c r="H42" s="5" t="s">
        <v>186</v>
      </c>
      <c r="I42" s="5">
        <v>10022000010</v>
      </c>
      <c r="J42" s="6" t="s">
        <v>91</v>
      </c>
      <c r="K42" s="6" t="s">
        <v>91</v>
      </c>
      <c r="L42" s="6" t="s">
        <v>91</v>
      </c>
      <c r="M42" s="5" t="s">
        <v>92</v>
      </c>
      <c r="N42" s="6" t="s">
        <v>91</v>
      </c>
      <c r="O42" s="6" t="s">
        <v>91</v>
      </c>
      <c r="P42" s="6" t="s">
        <v>91</v>
      </c>
      <c r="Q42" s="6" t="s">
        <v>91</v>
      </c>
      <c r="R42" s="5">
        <v>1</v>
      </c>
      <c r="S42" s="5">
        <v>0</v>
      </c>
      <c r="T42" s="5" t="s">
        <v>93</v>
      </c>
      <c r="U42" s="5" t="s">
        <v>105</v>
      </c>
    </row>
    <row r="43" spans="1:21">
      <c r="A43" s="6" t="s">
        <v>87</v>
      </c>
      <c r="B43" s="7">
        <v>1</v>
      </c>
      <c r="C43" s="5">
        <v>42</v>
      </c>
      <c r="D43" s="5">
        <v>42</v>
      </c>
      <c r="E43" s="6" t="s">
        <v>184</v>
      </c>
      <c r="F43" s="8">
        <v>420702</v>
      </c>
      <c r="G43" s="8" t="s">
        <v>187</v>
      </c>
      <c r="H43" s="5" t="s">
        <v>188</v>
      </c>
      <c r="I43" s="5">
        <v>10045400008</v>
      </c>
      <c r="J43" s="6" t="s">
        <v>91</v>
      </c>
      <c r="K43" s="6" t="s">
        <v>91</v>
      </c>
      <c r="L43" s="6" t="s">
        <v>91</v>
      </c>
      <c r="M43" s="5" t="s">
        <v>92</v>
      </c>
      <c r="N43" s="6" t="s">
        <v>91</v>
      </c>
      <c r="O43" s="6" t="s">
        <v>91</v>
      </c>
      <c r="P43" s="6" t="s">
        <v>91</v>
      </c>
      <c r="Q43" s="6" t="s">
        <v>91</v>
      </c>
      <c r="R43" s="5">
        <v>1</v>
      </c>
      <c r="S43" s="5">
        <v>0</v>
      </c>
      <c r="T43" s="5" t="s">
        <v>93</v>
      </c>
      <c r="U43" s="5" t="s">
        <v>105</v>
      </c>
    </row>
    <row r="44" spans="1:21">
      <c r="A44" s="6" t="s">
        <v>87</v>
      </c>
      <c r="B44" s="7">
        <v>1</v>
      </c>
      <c r="C44" s="5">
        <v>43</v>
      </c>
      <c r="D44" s="5">
        <v>42</v>
      </c>
      <c r="E44" s="6" t="s">
        <v>184</v>
      </c>
      <c r="F44" s="8">
        <v>420703</v>
      </c>
      <c r="G44" s="5" t="s">
        <v>189</v>
      </c>
      <c r="H44" s="5" t="s">
        <v>190</v>
      </c>
      <c r="I44" s="5">
        <v>10022000011</v>
      </c>
      <c r="J44" s="6" t="s">
        <v>91</v>
      </c>
      <c r="K44" s="6" t="s">
        <v>91</v>
      </c>
      <c r="L44" s="6" t="s">
        <v>91</v>
      </c>
      <c r="M44" s="5" t="s">
        <v>92</v>
      </c>
      <c r="N44" s="6" t="s">
        <v>91</v>
      </c>
      <c r="O44" s="6" t="s">
        <v>91</v>
      </c>
      <c r="P44" s="6" t="s">
        <v>91</v>
      </c>
      <c r="Q44" s="6" t="s">
        <v>91</v>
      </c>
      <c r="R44" s="5">
        <v>1</v>
      </c>
      <c r="S44" s="5">
        <v>0</v>
      </c>
      <c r="T44" s="5" t="s">
        <v>93</v>
      </c>
      <c r="U44" s="5" t="s">
        <v>105</v>
      </c>
    </row>
    <row r="45" spans="1:21">
      <c r="A45" s="6" t="s">
        <v>87</v>
      </c>
      <c r="B45" s="7">
        <v>1</v>
      </c>
      <c r="C45" s="5">
        <v>44</v>
      </c>
      <c r="D45" s="5">
        <v>42</v>
      </c>
      <c r="E45" s="6" t="s">
        <v>184</v>
      </c>
      <c r="F45" s="8">
        <v>420704</v>
      </c>
      <c r="G45" s="5" t="s">
        <v>191</v>
      </c>
      <c r="H45" s="5" t="s">
        <v>192</v>
      </c>
      <c r="I45" s="5">
        <v>10035500003</v>
      </c>
      <c r="J45" s="6" t="s">
        <v>91</v>
      </c>
      <c r="K45" s="6" t="s">
        <v>91</v>
      </c>
      <c r="L45" s="6" t="s">
        <v>91</v>
      </c>
      <c r="M45" s="5" t="s">
        <v>92</v>
      </c>
      <c r="N45" s="6" t="s">
        <v>91</v>
      </c>
      <c r="O45" s="6" t="s">
        <v>91</v>
      </c>
      <c r="P45" s="6" t="s">
        <v>91</v>
      </c>
      <c r="Q45" s="6" t="s">
        <v>91</v>
      </c>
      <c r="R45" s="5">
        <v>1</v>
      </c>
      <c r="S45" s="5">
        <v>0</v>
      </c>
      <c r="T45" s="5" t="s">
        <v>93</v>
      </c>
      <c r="U45" s="5" t="s">
        <v>105</v>
      </c>
    </row>
    <row r="46" spans="1:21">
      <c r="A46" s="6" t="s">
        <v>87</v>
      </c>
      <c r="B46" s="7">
        <v>1</v>
      </c>
      <c r="C46" s="5">
        <v>45</v>
      </c>
      <c r="D46" s="5">
        <v>42</v>
      </c>
      <c r="E46" s="6" t="s">
        <v>193</v>
      </c>
      <c r="F46" s="8">
        <v>42070401</v>
      </c>
      <c r="G46" s="5" t="s">
        <v>194</v>
      </c>
      <c r="H46" s="5" t="s">
        <v>195</v>
      </c>
      <c r="I46" s="5">
        <v>10045400014</v>
      </c>
      <c r="J46" s="6" t="s">
        <v>91</v>
      </c>
      <c r="K46" s="6" t="s">
        <v>91</v>
      </c>
      <c r="L46" s="6" t="s">
        <v>91</v>
      </c>
      <c r="M46" s="5" t="s">
        <v>92</v>
      </c>
      <c r="N46" s="6" t="s">
        <v>91</v>
      </c>
      <c r="O46" s="6" t="s">
        <v>91</v>
      </c>
      <c r="P46" s="6" t="s">
        <v>91</v>
      </c>
      <c r="Q46" s="6" t="s">
        <v>91</v>
      </c>
      <c r="R46" s="5">
        <v>1</v>
      </c>
      <c r="S46" s="5">
        <v>0</v>
      </c>
      <c r="T46" s="5" t="s">
        <v>93</v>
      </c>
      <c r="U46" s="5" t="s">
        <v>105</v>
      </c>
    </row>
    <row r="47" spans="1:21">
      <c r="A47" s="6" t="s">
        <v>87</v>
      </c>
      <c r="B47" s="7">
        <v>1</v>
      </c>
      <c r="C47" s="5">
        <v>46</v>
      </c>
      <c r="D47" s="5">
        <v>42</v>
      </c>
      <c r="E47" s="6" t="s">
        <v>184</v>
      </c>
      <c r="F47" s="8">
        <v>420705</v>
      </c>
      <c r="G47" s="5" t="s">
        <v>196</v>
      </c>
      <c r="H47" s="5" t="s">
        <v>197</v>
      </c>
      <c r="I47" s="5">
        <v>10035500004</v>
      </c>
      <c r="J47" s="6" t="s">
        <v>91</v>
      </c>
      <c r="K47" s="6" t="s">
        <v>91</v>
      </c>
      <c r="L47" s="6" t="s">
        <v>91</v>
      </c>
      <c r="M47" s="5" t="s">
        <v>92</v>
      </c>
      <c r="N47" s="6" t="s">
        <v>91</v>
      </c>
      <c r="O47" s="6" t="s">
        <v>91</v>
      </c>
      <c r="P47" s="6" t="s">
        <v>91</v>
      </c>
      <c r="Q47" s="6" t="s">
        <v>91</v>
      </c>
      <c r="R47" s="5">
        <v>1</v>
      </c>
      <c r="S47" s="5">
        <v>0</v>
      </c>
      <c r="T47" s="5" t="s">
        <v>93</v>
      </c>
      <c r="U47" s="5" t="s">
        <v>105</v>
      </c>
    </row>
    <row r="48" spans="1:21">
      <c r="A48" s="6" t="s">
        <v>87</v>
      </c>
      <c r="B48" s="7">
        <v>1</v>
      </c>
      <c r="C48" s="5">
        <v>47</v>
      </c>
      <c r="D48" s="5">
        <v>42</v>
      </c>
      <c r="E48" s="6" t="s">
        <v>198</v>
      </c>
      <c r="F48" s="8">
        <v>42070501</v>
      </c>
      <c r="G48" s="5" t="s">
        <v>199</v>
      </c>
      <c r="H48" s="5" t="s">
        <v>200</v>
      </c>
      <c r="I48" s="5">
        <v>10045400015</v>
      </c>
      <c r="J48" s="6" t="s">
        <v>91</v>
      </c>
      <c r="K48" s="6" t="s">
        <v>91</v>
      </c>
      <c r="L48" s="6" t="s">
        <v>91</v>
      </c>
      <c r="M48" s="5" t="s">
        <v>92</v>
      </c>
      <c r="N48" s="6" t="s">
        <v>91</v>
      </c>
      <c r="O48" s="6" t="s">
        <v>91</v>
      </c>
      <c r="P48" s="6" t="s">
        <v>91</v>
      </c>
      <c r="Q48" s="6" t="s">
        <v>91</v>
      </c>
      <c r="R48" s="5">
        <v>1</v>
      </c>
      <c r="S48" s="5">
        <v>0</v>
      </c>
      <c r="T48" s="5" t="s">
        <v>93</v>
      </c>
      <c r="U48" s="5" t="s">
        <v>105</v>
      </c>
    </row>
    <row r="49" spans="1:21">
      <c r="A49" s="6" t="s">
        <v>87</v>
      </c>
      <c r="B49" s="7">
        <v>1</v>
      </c>
      <c r="C49" s="5">
        <v>48</v>
      </c>
      <c r="D49" s="5">
        <v>42</v>
      </c>
      <c r="E49" s="6" t="s">
        <v>184</v>
      </c>
      <c r="F49" s="8">
        <v>420706</v>
      </c>
      <c r="G49" s="5" t="s">
        <v>201</v>
      </c>
      <c r="H49" s="5" t="s">
        <v>202</v>
      </c>
      <c r="I49" s="5">
        <v>10035500006</v>
      </c>
      <c r="J49" s="6" t="s">
        <v>91</v>
      </c>
      <c r="K49" s="6" t="s">
        <v>91</v>
      </c>
      <c r="L49" s="6" t="s">
        <v>91</v>
      </c>
      <c r="M49" s="5" t="s">
        <v>92</v>
      </c>
      <c r="N49" s="6" t="s">
        <v>91</v>
      </c>
      <c r="O49" s="6" t="s">
        <v>91</v>
      </c>
      <c r="P49" s="6" t="s">
        <v>91</v>
      </c>
      <c r="Q49" s="6" t="s">
        <v>91</v>
      </c>
      <c r="R49" s="5">
        <v>1</v>
      </c>
      <c r="S49" s="5">
        <v>0</v>
      </c>
      <c r="T49" s="5" t="s">
        <v>93</v>
      </c>
      <c r="U49" s="5" t="s">
        <v>105</v>
      </c>
    </row>
    <row r="50" spans="1:21">
      <c r="A50" s="6" t="s">
        <v>87</v>
      </c>
      <c r="B50" s="7">
        <v>1</v>
      </c>
      <c r="C50" s="5">
        <v>49</v>
      </c>
      <c r="D50" s="5">
        <v>42</v>
      </c>
      <c r="E50" s="6" t="s">
        <v>203</v>
      </c>
      <c r="F50" s="8">
        <v>42070601</v>
      </c>
      <c r="G50" s="5" t="s">
        <v>204</v>
      </c>
      <c r="H50" s="5" t="s">
        <v>205</v>
      </c>
      <c r="I50" s="5">
        <v>10045400031</v>
      </c>
      <c r="J50" s="6" t="s">
        <v>91</v>
      </c>
      <c r="K50" s="6" t="s">
        <v>91</v>
      </c>
      <c r="L50" s="6" t="s">
        <v>91</v>
      </c>
      <c r="M50" s="5" t="s">
        <v>92</v>
      </c>
      <c r="N50" s="6" t="s">
        <v>91</v>
      </c>
      <c r="O50" s="6" t="s">
        <v>91</v>
      </c>
      <c r="P50" s="6" t="s">
        <v>91</v>
      </c>
      <c r="Q50" s="6" t="s">
        <v>91</v>
      </c>
      <c r="R50" s="5">
        <v>1</v>
      </c>
      <c r="S50" s="5">
        <v>0</v>
      </c>
      <c r="T50" s="5" t="s">
        <v>93</v>
      </c>
      <c r="U50" s="5" t="s">
        <v>105</v>
      </c>
    </row>
    <row r="51" spans="1:21">
      <c r="A51" s="6" t="s">
        <v>87</v>
      </c>
      <c r="B51" s="7">
        <v>1</v>
      </c>
      <c r="C51" s="5">
        <v>50</v>
      </c>
      <c r="D51" s="5">
        <v>42</v>
      </c>
      <c r="E51" s="6" t="s">
        <v>184</v>
      </c>
      <c r="F51" s="8">
        <v>420707</v>
      </c>
      <c r="G51" s="5" t="s">
        <v>206</v>
      </c>
      <c r="H51" s="5" t="s">
        <v>207</v>
      </c>
      <c r="I51" s="5">
        <v>10035500023</v>
      </c>
      <c r="J51" s="6" t="s">
        <v>91</v>
      </c>
      <c r="K51" s="6" t="s">
        <v>91</v>
      </c>
      <c r="L51" s="6" t="s">
        <v>91</v>
      </c>
      <c r="M51" s="5" t="s">
        <v>92</v>
      </c>
      <c r="N51" s="6" t="s">
        <v>91</v>
      </c>
      <c r="O51" s="6" t="s">
        <v>91</v>
      </c>
      <c r="P51" s="6" t="s">
        <v>91</v>
      </c>
      <c r="Q51" s="6" t="s">
        <v>91</v>
      </c>
      <c r="R51" s="5">
        <v>1</v>
      </c>
      <c r="S51" s="5">
        <v>0</v>
      </c>
      <c r="T51" s="5" t="s">
        <v>93</v>
      </c>
      <c r="U51" s="5" t="s">
        <v>105</v>
      </c>
    </row>
    <row r="52" spans="1:21">
      <c r="A52" s="6" t="s">
        <v>87</v>
      </c>
      <c r="B52" s="7">
        <v>1</v>
      </c>
      <c r="C52" s="5">
        <v>51</v>
      </c>
      <c r="D52" s="5">
        <v>42</v>
      </c>
      <c r="E52" s="6" t="s">
        <v>184</v>
      </c>
      <c r="F52" s="8">
        <v>420708</v>
      </c>
      <c r="G52" s="5" t="s">
        <v>208</v>
      </c>
      <c r="H52" s="5" t="s">
        <v>209</v>
      </c>
      <c r="I52" s="5">
        <v>10035500020</v>
      </c>
      <c r="J52" s="6" t="s">
        <v>91</v>
      </c>
      <c r="K52" s="6" t="s">
        <v>91</v>
      </c>
      <c r="L52" s="6" t="s">
        <v>91</v>
      </c>
      <c r="M52" s="5" t="s">
        <v>92</v>
      </c>
      <c r="N52" s="6" t="s">
        <v>91</v>
      </c>
      <c r="O52" s="6" t="s">
        <v>91</v>
      </c>
      <c r="P52" s="6" t="s">
        <v>91</v>
      </c>
      <c r="Q52" s="6" t="s">
        <v>91</v>
      </c>
      <c r="R52" s="5">
        <v>1</v>
      </c>
      <c r="S52" s="5">
        <v>0</v>
      </c>
      <c r="T52" s="5" t="s">
        <v>93</v>
      </c>
      <c r="U52" s="5" t="s">
        <v>105</v>
      </c>
    </row>
    <row r="53" spans="1:21">
      <c r="A53" s="6" t="s">
        <v>87</v>
      </c>
      <c r="B53" s="7">
        <v>1</v>
      </c>
      <c r="C53" s="5">
        <v>52</v>
      </c>
      <c r="D53" s="5">
        <v>42</v>
      </c>
      <c r="E53" s="6" t="s">
        <v>184</v>
      </c>
      <c r="F53" s="8">
        <v>420709</v>
      </c>
      <c r="G53" s="5" t="s">
        <v>210</v>
      </c>
      <c r="H53" s="5" t="s">
        <v>211</v>
      </c>
      <c r="I53" s="6" t="s">
        <v>91</v>
      </c>
      <c r="J53" s="6" t="s">
        <v>91</v>
      </c>
      <c r="K53" s="6" t="s">
        <v>91</v>
      </c>
      <c r="L53" s="6" t="s">
        <v>91</v>
      </c>
      <c r="M53" s="5" t="s">
        <v>92</v>
      </c>
      <c r="N53" s="6" t="s">
        <v>91</v>
      </c>
      <c r="O53" s="6" t="s">
        <v>91</v>
      </c>
      <c r="P53" s="6" t="s">
        <v>91</v>
      </c>
      <c r="Q53" s="6" t="s">
        <v>91</v>
      </c>
      <c r="R53" s="5">
        <v>1</v>
      </c>
      <c r="S53" s="5">
        <v>0</v>
      </c>
      <c r="T53" s="5" t="s">
        <v>93</v>
      </c>
      <c r="U53" s="5" t="s">
        <v>105</v>
      </c>
    </row>
    <row r="54" spans="1:21">
      <c r="A54" s="6" t="s">
        <v>87</v>
      </c>
      <c r="B54" s="7">
        <v>1</v>
      </c>
      <c r="C54" s="5">
        <v>53</v>
      </c>
      <c r="D54" s="5">
        <v>42</v>
      </c>
      <c r="E54" s="6" t="s">
        <v>212</v>
      </c>
      <c r="F54" s="8">
        <v>42070901</v>
      </c>
      <c r="G54" s="5" t="s">
        <v>213</v>
      </c>
      <c r="H54" s="5" t="s">
        <v>214</v>
      </c>
      <c r="I54" s="5">
        <v>10035500009</v>
      </c>
      <c r="J54" s="6" t="s">
        <v>91</v>
      </c>
      <c r="K54" s="6" t="s">
        <v>91</v>
      </c>
      <c r="L54" s="6" t="s">
        <v>91</v>
      </c>
      <c r="M54" s="5" t="s">
        <v>92</v>
      </c>
      <c r="N54" s="6" t="s">
        <v>91</v>
      </c>
      <c r="O54" s="6" t="s">
        <v>91</v>
      </c>
      <c r="P54" s="6" t="s">
        <v>91</v>
      </c>
      <c r="Q54" s="6" t="s">
        <v>91</v>
      </c>
      <c r="R54" s="5">
        <v>1</v>
      </c>
      <c r="S54" s="5">
        <v>0</v>
      </c>
      <c r="T54" s="5" t="s">
        <v>93</v>
      </c>
      <c r="U54" s="5" t="s">
        <v>105</v>
      </c>
    </row>
    <row r="55" spans="1:21">
      <c r="A55" s="6" t="s">
        <v>87</v>
      </c>
      <c r="B55" s="7">
        <v>1</v>
      </c>
      <c r="C55" s="5">
        <v>54</v>
      </c>
      <c r="D55" s="5">
        <v>42</v>
      </c>
      <c r="E55" s="6" t="s">
        <v>212</v>
      </c>
      <c r="F55" s="8">
        <v>42070902</v>
      </c>
      <c r="G55" s="5" t="s">
        <v>215</v>
      </c>
      <c r="H55" s="5" t="s">
        <v>216</v>
      </c>
      <c r="I55" s="5">
        <v>10035500019</v>
      </c>
      <c r="J55" s="6" t="s">
        <v>91</v>
      </c>
      <c r="K55" s="6" t="s">
        <v>91</v>
      </c>
      <c r="L55" s="6" t="s">
        <v>91</v>
      </c>
      <c r="M55" s="5" t="s">
        <v>92</v>
      </c>
      <c r="N55" s="6" t="s">
        <v>91</v>
      </c>
      <c r="O55" s="6" t="s">
        <v>91</v>
      </c>
      <c r="P55" s="6" t="s">
        <v>91</v>
      </c>
      <c r="Q55" s="6" t="s">
        <v>91</v>
      </c>
      <c r="R55" s="5">
        <v>1</v>
      </c>
      <c r="S55" s="5">
        <v>0</v>
      </c>
      <c r="T55" s="5" t="s">
        <v>93</v>
      </c>
      <c r="U55" s="5" t="s">
        <v>105</v>
      </c>
    </row>
    <row r="56" spans="1:21">
      <c r="A56" s="6" t="s">
        <v>87</v>
      </c>
      <c r="B56" s="7">
        <v>1</v>
      </c>
      <c r="C56" s="5">
        <v>55</v>
      </c>
      <c r="D56" s="5">
        <v>42</v>
      </c>
      <c r="E56" s="6" t="s">
        <v>88</v>
      </c>
      <c r="F56" s="8">
        <v>4208</v>
      </c>
      <c r="G56" s="5" t="s">
        <v>217</v>
      </c>
      <c r="H56" s="5" t="s">
        <v>218</v>
      </c>
      <c r="I56" s="5">
        <v>10056200011</v>
      </c>
      <c r="J56" s="6" t="s">
        <v>91</v>
      </c>
      <c r="K56" s="6" t="s">
        <v>91</v>
      </c>
      <c r="L56" s="6" t="s">
        <v>91</v>
      </c>
      <c r="M56" s="5" t="s">
        <v>92</v>
      </c>
      <c r="N56" s="6" t="s">
        <v>91</v>
      </c>
      <c r="O56" s="6" t="s">
        <v>91</v>
      </c>
      <c r="P56" s="6" t="s">
        <v>91</v>
      </c>
      <c r="Q56" s="6" t="s">
        <v>91</v>
      </c>
      <c r="R56" s="5">
        <v>1</v>
      </c>
      <c r="S56" s="5">
        <v>0</v>
      </c>
      <c r="T56" s="5" t="s">
        <v>93</v>
      </c>
      <c r="U56" s="5" t="s">
        <v>94</v>
      </c>
    </row>
    <row r="57" spans="1:21">
      <c r="A57" s="6" t="s">
        <v>87</v>
      </c>
      <c r="B57" s="7">
        <v>1</v>
      </c>
      <c r="C57" s="5">
        <v>56</v>
      </c>
      <c r="D57" s="5">
        <v>42</v>
      </c>
      <c r="E57" s="6" t="s">
        <v>219</v>
      </c>
      <c r="F57" s="8">
        <v>420801</v>
      </c>
      <c r="G57" s="8" t="s">
        <v>220</v>
      </c>
      <c r="H57" s="5" t="s">
        <v>221</v>
      </c>
      <c r="I57" s="6" t="s">
        <v>91</v>
      </c>
      <c r="J57" s="6" t="s">
        <v>91</v>
      </c>
      <c r="K57" s="6" t="s">
        <v>91</v>
      </c>
      <c r="L57" s="6" t="s">
        <v>91</v>
      </c>
      <c r="M57" s="5" t="s">
        <v>92</v>
      </c>
      <c r="N57" s="6" t="s">
        <v>91</v>
      </c>
      <c r="O57" s="6" t="s">
        <v>91</v>
      </c>
      <c r="P57" s="6" t="s">
        <v>91</v>
      </c>
      <c r="Q57" s="6" t="s">
        <v>91</v>
      </c>
      <c r="R57" s="5">
        <v>1</v>
      </c>
      <c r="S57" s="5">
        <v>0</v>
      </c>
      <c r="T57" s="5" t="s">
        <v>93</v>
      </c>
      <c r="U57" s="5" t="s">
        <v>105</v>
      </c>
    </row>
    <row r="58" spans="1:21">
      <c r="A58" s="6" t="s">
        <v>87</v>
      </c>
      <c r="B58" s="7">
        <v>1</v>
      </c>
      <c r="C58" s="5">
        <v>57</v>
      </c>
      <c r="D58" s="5">
        <v>42</v>
      </c>
      <c r="E58" s="6" t="s">
        <v>219</v>
      </c>
      <c r="F58" s="8">
        <v>420802</v>
      </c>
      <c r="G58" s="8" t="s">
        <v>222</v>
      </c>
      <c r="H58" s="5" t="s">
        <v>223</v>
      </c>
      <c r="I58" s="6" t="s">
        <v>91</v>
      </c>
      <c r="J58" s="6" t="s">
        <v>91</v>
      </c>
      <c r="K58" s="6" t="s">
        <v>91</v>
      </c>
      <c r="L58" s="6" t="s">
        <v>91</v>
      </c>
      <c r="M58" s="5" t="s">
        <v>92</v>
      </c>
      <c r="N58" s="6" t="s">
        <v>91</v>
      </c>
      <c r="O58" s="6" t="s">
        <v>91</v>
      </c>
      <c r="P58" s="6" t="s">
        <v>91</v>
      </c>
      <c r="Q58" s="6" t="s">
        <v>91</v>
      </c>
      <c r="R58" s="5">
        <v>1</v>
      </c>
      <c r="S58" s="5">
        <v>0</v>
      </c>
      <c r="T58" s="5" t="s">
        <v>93</v>
      </c>
      <c r="U58" s="5" t="s">
        <v>105</v>
      </c>
    </row>
    <row r="59" spans="1:21">
      <c r="A59" s="6" t="s">
        <v>87</v>
      </c>
      <c r="B59" s="7">
        <v>1</v>
      </c>
      <c r="C59" s="5">
        <v>58</v>
      </c>
      <c r="D59" s="5">
        <v>42</v>
      </c>
      <c r="E59" s="6" t="s">
        <v>219</v>
      </c>
      <c r="F59" s="8">
        <v>420803</v>
      </c>
      <c r="G59" s="5" t="s">
        <v>224</v>
      </c>
      <c r="H59" s="5" t="s">
        <v>225</v>
      </c>
      <c r="I59" s="6" t="s">
        <v>91</v>
      </c>
      <c r="J59" s="6" t="s">
        <v>91</v>
      </c>
      <c r="K59" s="6" t="s">
        <v>91</v>
      </c>
      <c r="L59" s="6" t="s">
        <v>91</v>
      </c>
      <c r="M59" s="5" t="s">
        <v>92</v>
      </c>
      <c r="N59" s="6" t="s">
        <v>91</v>
      </c>
      <c r="O59" s="6" t="s">
        <v>91</v>
      </c>
      <c r="P59" s="6" t="s">
        <v>91</v>
      </c>
      <c r="Q59" s="6" t="s">
        <v>91</v>
      </c>
      <c r="R59" s="5">
        <v>1</v>
      </c>
      <c r="S59" s="5">
        <v>0</v>
      </c>
      <c r="T59" s="5" t="s">
        <v>93</v>
      </c>
      <c r="U59" s="5" t="s">
        <v>105</v>
      </c>
    </row>
    <row r="60" spans="1:21">
      <c r="A60" s="6" t="s">
        <v>87</v>
      </c>
      <c r="B60" s="7">
        <v>1</v>
      </c>
      <c r="C60" s="5">
        <v>59</v>
      </c>
      <c r="D60" s="5">
        <v>42</v>
      </c>
      <c r="E60" s="6" t="s">
        <v>219</v>
      </c>
      <c r="F60" s="8">
        <v>420804</v>
      </c>
      <c r="G60" s="5" t="s">
        <v>226</v>
      </c>
      <c r="H60" s="5" t="s">
        <v>227</v>
      </c>
      <c r="I60" s="6" t="s">
        <v>91</v>
      </c>
      <c r="J60" s="6" t="s">
        <v>91</v>
      </c>
      <c r="K60" s="6" t="s">
        <v>91</v>
      </c>
      <c r="L60" s="6" t="s">
        <v>91</v>
      </c>
      <c r="M60" s="5" t="s">
        <v>92</v>
      </c>
      <c r="N60" s="6" t="s">
        <v>91</v>
      </c>
      <c r="O60" s="6" t="s">
        <v>91</v>
      </c>
      <c r="P60" s="6" t="s">
        <v>91</v>
      </c>
      <c r="Q60" s="6" t="s">
        <v>91</v>
      </c>
      <c r="R60" s="5">
        <v>1</v>
      </c>
      <c r="S60" s="5">
        <v>0</v>
      </c>
      <c r="T60" s="5" t="s">
        <v>93</v>
      </c>
      <c r="U60" s="5" t="s">
        <v>105</v>
      </c>
    </row>
    <row r="61" spans="1:21">
      <c r="A61" s="6" t="s">
        <v>87</v>
      </c>
      <c r="B61" s="7">
        <v>1</v>
      </c>
      <c r="C61" s="5">
        <v>60</v>
      </c>
      <c r="D61" s="5">
        <v>42</v>
      </c>
      <c r="E61" s="6" t="s">
        <v>219</v>
      </c>
      <c r="F61" s="8">
        <v>420805</v>
      </c>
      <c r="G61" s="5" t="s">
        <v>228</v>
      </c>
      <c r="H61" s="5" t="s">
        <v>229</v>
      </c>
      <c r="I61" s="5">
        <v>10065505376</v>
      </c>
      <c r="J61" s="6" t="s">
        <v>91</v>
      </c>
      <c r="K61" s="6" t="s">
        <v>91</v>
      </c>
      <c r="L61" s="6" t="s">
        <v>91</v>
      </c>
      <c r="M61" s="5" t="s">
        <v>92</v>
      </c>
      <c r="N61" s="6" t="s">
        <v>91</v>
      </c>
      <c r="O61" s="6" t="s">
        <v>91</v>
      </c>
      <c r="P61" s="6" t="s">
        <v>91</v>
      </c>
      <c r="Q61" s="6" t="s">
        <v>91</v>
      </c>
      <c r="R61" s="5">
        <v>1</v>
      </c>
      <c r="S61" s="5">
        <v>0</v>
      </c>
      <c r="T61" s="5" t="s">
        <v>93</v>
      </c>
      <c r="U61" s="5" t="s">
        <v>105</v>
      </c>
    </row>
    <row r="62" spans="1:21">
      <c r="A62" s="6" t="s">
        <v>87</v>
      </c>
      <c r="B62" s="7">
        <v>1</v>
      </c>
      <c r="C62" s="5">
        <v>61</v>
      </c>
      <c r="D62" s="5">
        <v>42</v>
      </c>
      <c r="E62" s="6" t="s">
        <v>230</v>
      </c>
      <c r="F62" s="8">
        <v>42080501</v>
      </c>
      <c r="G62" s="5" t="s">
        <v>231</v>
      </c>
      <c r="H62" s="5" t="s">
        <v>221</v>
      </c>
      <c r="I62" s="6" t="s">
        <v>91</v>
      </c>
      <c r="J62" s="6" t="s">
        <v>91</v>
      </c>
      <c r="K62" s="6" t="s">
        <v>91</v>
      </c>
      <c r="L62" s="6" t="s">
        <v>91</v>
      </c>
      <c r="M62" s="5" t="s">
        <v>92</v>
      </c>
      <c r="N62" s="6" t="s">
        <v>91</v>
      </c>
      <c r="O62" s="6" t="s">
        <v>91</v>
      </c>
      <c r="P62" s="6" t="s">
        <v>91</v>
      </c>
      <c r="Q62" s="6" t="s">
        <v>91</v>
      </c>
      <c r="R62" s="5">
        <v>1</v>
      </c>
      <c r="S62" s="5">
        <v>0</v>
      </c>
      <c r="T62" s="5" t="s">
        <v>93</v>
      </c>
      <c r="U62" s="5" t="s">
        <v>105</v>
      </c>
    </row>
    <row r="63" spans="1:21">
      <c r="A63" s="6" t="s">
        <v>87</v>
      </c>
      <c r="B63" s="7">
        <v>1</v>
      </c>
      <c r="C63" s="5">
        <v>62</v>
      </c>
      <c r="D63" s="5">
        <v>42</v>
      </c>
      <c r="E63" s="6" t="s">
        <v>230</v>
      </c>
      <c r="F63" s="8">
        <v>42080502</v>
      </c>
      <c r="G63" s="5" t="s">
        <v>232</v>
      </c>
      <c r="H63" s="5" t="s">
        <v>223</v>
      </c>
      <c r="I63" s="6" t="s">
        <v>91</v>
      </c>
      <c r="J63" s="6" t="s">
        <v>91</v>
      </c>
      <c r="K63" s="6" t="s">
        <v>91</v>
      </c>
      <c r="L63" s="6" t="s">
        <v>91</v>
      </c>
      <c r="M63" s="5" t="s">
        <v>92</v>
      </c>
      <c r="N63" s="6" t="s">
        <v>91</v>
      </c>
      <c r="O63" s="6" t="s">
        <v>91</v>
      </c>
      <c r="P63" s="6" t="s">
        <v>91</v>
      </c>
      <c r="Q63" s="6" t="s">
        <v>91</v>
      </c>
      <c r="R63" s="5">
        <v>1</v>
      </c>
      <c r="S63" s="5">
        <v>0</v>
      </c>
      <c r="T63" s="5" t="s">
        <v>93</v>
      </c>
      <c r="U63" s="5" t="s">
        <v>105</v>
      </c>
    </row>
    <row r="64" spans="1:21">
      <c r="A64" s="6" t="s">
        <v>87</v>
      </c>
      <c r="B64" s="7">
        <v>1</v>
      </c>
      <c r="C64" s="5">
        <v>63</v>
      </c>
      <c r="D64" s="5">
        <v>42</v>
      </c>
      <c r="E64" s="6" t="s">
        <v>230</v>
      </c>
      <c r="F64" s="8">
        <v>42080503</v>
      </c>
      <c r="G64" s="5" t="s">
        <v>233</v>
      </c>
      <c r="H64" s="5" t="s">
        <v>225</v>
      </c>
      <c r="I64" s="6" t="s">
        <v>91</v>
      </c>
      <c r="J64" s="6" t="s">
        <v>91</v>
      </c>
      <c r="K64" s="6" t="s">
        <v>91</v>
      </c>
      <c r="L64" s="6" t="s">
        <v>91</v>
      </c>
      <c r="M64" s="5" t="s">
        <v>92</v>
      </c>
      <c r="N64" s="6" t="s">
        <v>91</v>
      </c>
      <c r="O64" s="6" t="s">
        <v>91</v>
      </c>
      <c r="P64" s="6" t="s">
        <v>91</v>
      </c>
      <c r="Q64" s="6" t="s">
        <v>91</v>
      </c>
      <c r="R64" s="5">
        <v>1</v>
      </c>
      <c r="S64" s="5">
        <v>0</v>
      </c>
      <c r="T64" s="5" t="s">
        <v>93</v>
      </c>
      <c r="U64" s="5" t="s">
        <v>105</v>
      </c>
    </row>
    <row r="65" spans="1:21">
      <c r="A65" s="6" t="s">
        <v>87</v>
      </c>
      <c r="B65" s="7">
        <v>1</v>
      </c>
      <c r="C65" s="5">
        <v>64</v>
      </c>
      <c r="D65" s="5">
        <v>42</v>
      </c>
      <c r="E65" s="6" t="s">
        <v>230</v>
      </c>
      <c r="F65" s="8">
        <v>42080504</v>
      </c>
      <c r="G65" s="5" t="s">
        <v>234</v>
      </c>
      <c r="H65" s="5" t="s">
        <v>227</v>
      </c>
      <c r="I65" s="6" t="s">
        <v>91</v>
      </c>
      <c r="J65" s="6" t="s">
        <v>91</v>
      </c>
      <c r="K65" s="6" t="s">
        <v>91</v>
      </c>
      <c r="L65" s="6" t="s">
        <v>91</v>
      </c>
      <c r="M65" s="5" t="s">
        <v>92</v>
      </c>
      <c r="N65" s="6" t="s">
        <v>91</v>
      </c>
      <c r="O65" s="6" t="s">
        <v>91</v>
      </c>
      <c r="P65" s="6" t="s">
        <v>91</v>
      </c>
      <c r="Q65" s="6" t="s">
        <v>91</v>
      </c>
      <c r="R65" s="5">
        <v>1</v>
      </c>
      <c r="S65" s="5">
        <v>0</v>
      </c>
      <c r="T65" s="5" t="s">
        <v>93</v>
      </c>
      <c r="U65" s="5" t="s">
        <v>105</v>
      </c>
    </row>
    <row r="66" spans="1:21">
      <c r="A66" s="6" t="s">
        <v>87</v>
      </c>
      <c r="B66" s="7">
        <v>1</v>
      </c>
      <c r="C66" s="5">
        <v>65</v>
      </c>
      <c r="D66" s="5">
        <v>42</v>
      </c>
      <c r="E66" s="6" t="s">
        <v>219</v>
      </c>
      <c r="F66" s="8">
        <v>420806</v>
      </c>
      <c r="G66" s="5" t="s">
        <v>235</v>
      </c>
      <c r="H66" s="5" t="s">
        <v>236</v>
      </c>
      <c r="I66" s="5">
        <v>10065568100</v>
      </c>
      <c r="J66" s="6" t="s">
        <v>91</v>
      </c>
      <c r="K66" s="6" t="s">
        <v>91</v>
      </c>
      <c r="L66" s="6" t="s">
        <v>91</v>
      </c>
      <c r="M66" s="5" t="s">
        <v>92</v>
      </c>
      <c r="N66" s="6" t="s">
        <v>91</v>
      </c>
      <c r="O66" s="6" t="s">
        <v>91</v>
      </c>
      <c r="P66" s="6" t="s">
        <v>91</v>
      </c>
      <c r="Q66" s="6" t="s">
        <v>91</v>
      </c>
      <c r="R66" s="5">
        <v>1</v>
      </c>
      <c r="S66" s="5">
        <v>0</v>
      </c>
      <c r="T66" s="5" t="s">
        <v>93</v>
      </c>
      <c r="U66" s="5" t="s">
        <v>105</v>
      </c>
    </row>
    <row r="67" spans="1:21">
      <c r="A67" s="6" t="s">
        <v>87</v>
      </c>
      <c r="B67" s="7">
        <v>1</v>
      </c>
      <c r="C67" s="5">
        <v>66</v>
      </c>
      <c r="D67" s="5">
        <v>42</v>
      </c>
      <c r="E67" s="6" t="s">
        <v>237</v>
      </c>
      <c r="F67" s="8">
        <v>42080601</v>
      </c>
      <c r="G67" s="5" t="s">
        <v>238</v>
      </c>
      <c r="H67" s="5" t="s">
        <v>221</v>
      </c>
      <c r="I67" s="6" t="s">
        <v>91</v>
      </c>
      <c r="J67" s="6" t="s">
        <v>91</v>
      </c>
      <c r="K67" s="6" t="s">
        <v>91</v>
      </c>
      <c r="L67" s="6" t="s">
        <v>91</v>
      </c>
      <c r="M67" s="5" t="s">
        <v>92</v>
      </c>
      <c r="N67" s="6" t="s">
        <v>91</v>
      </c>
      <c r="O67" s="6" t="s">
        <v>91</v>
      </c>
      <c r="P67" s="6" t="s">
        <v>91</v>
      </c>
      <c r="Q67" s="6" t="s">
        <v>91</v>
      </c>
      <c r="R67" s="5">
        <v>1</v>
      </c>
      <c r="S67" s="5">
        <v>0</v>
      </c>
      <c r="T67" s="5" t="s">
        <v>93</v>
      </c>
      <c r="U67" s="5" t="s">
        <v>105</v>
      </c>
    </row>
    <row r="68" spans="1:21">
      <c r="A68" s="6" t="s">
        <v>87</v>
      </c>
      <c r="B68" s="7">
        <v>1</v>
      </c>
      <c r="C68" s="5">
        <v>67</v>
      </c>
      <c r="D68" s="5">
        <v>42</v>
      </c>
      <c r="E68" s="6" t="s">
        <v>237</v>
      </c>
      <c r="F68" s="8">
        <v>42080602</v>
      </c>
      <c r="G68" s="5" t="s">
        <v>239</v>
      </c>
      <c r="H68" s="5" t="s">
        <v>223</v>
      </c>
      <c r="I68" s="6" t="s">
        <v>91</v>
      </c>
      <c r="J68" s="6" t="s">
        <v>91</v>
      </c>
      <c r="K68" s="6" t="s">
        <v>91</v>
      </c>
      <c r="L68" s="6" t="s">
        <v>91</v>
      </c>
      <c r="M68" s="5" t="s">
        <v>92</v>
      </c>
      <c r="N68" s="6" t="s">
        <v>91</v>
      </c>
      <c r="O68" s="6" t="s">
        <v>91</v>
      </c>
      <c r="P68" s="6" t="s">
        <v>91</v>
      </c>
      <c r="Q68" s="6" t="s">
        <v>91</v>
      </c>
      <c r="R68" s="5">
        <v>1</v>
      </c>
      <c r="S68" s="5">
        <v>0</v>
      </c>
      <c r="T68" s="5" t="s">
        <v>93</v>
      </c>
      <c r="U68" s="5" t="s">
        <v>105</v>
      </c>
    </row>
    <row r="69" spans="1:21">
      <c r="A69" s="6" t="s">
        <v>87</v>
      </c>
      <c r="B69" s="7">
        <v>1</v>
      </c>
      <c r="C69" s="5">
        <v>68</v>
      </c>
      <c r="D69" s="5">
        <v>42</v>
      </c>
      <c r="E69" s="6" t="s">
        <v>237</v>
      </c>
      <c r="F69" s="8">
        <v>42080603</v>
      </c>
      <c r="G69" s="5" t="s">
        <v>240</v>
      </c>
      <c r="H69" s="5" t="s">
        <v>225</v>
      </c>
      <c r="I69" s="6" t="s">
        <v>91</v>
      </c>
      <c r="J69" s="6" t="s">
        <v>91</v>
      </c>
      <c r="K69" s="6" t="s">
        <v>91</v>
      </c>
      <c r="L69" s="6" t="s">
        <v>91</v>
      </c>
      <c r="M69" s="5" t="s">
        <v>92</v>
      </c>
      <c r="N69" s="6" t="s">
        <v>91</v>
      </c>
      <c r="O69" s="6" t="s">
        <v>91</v>
      </c>
      <c r="P69" s="6" t="s">
        <v>91</v>
      </c>
      <c r="Q69" s="6" t="s">
        <v>91</v>
      </c>
      <c r="R69" s="5">
        <v>1</v>
      </c>
      <c r="S69" s="5">
        <v>0</v>
      </c>
      <c r="T69" s="5" t="s">
        <v>93</v>
      </c>
      <c r="U69" s="5" t="s">
        <v>105</v>
      </c>
    </row>
    <row r="70" spans="1:21">
      <c r="A70" s="6" t="s">
        <v>87</v>
      </c>
      <c r="B70" s="7">
        <v>1</v>
      </c>
      <c r="C70" s="5">
        <v>69</v>
      </c>
      <c r="D70" s="5">
        <v>42</v>
      </c>
      <c r="E70" s="6" t="s">
        <v>237</v>
      </c>
      <c r="F70" s="8">
        <v>42080604</v>
      </c>
      <c r="G70" s="5" t="s">
        <v>241</v>
      </c>
      <c r="H70" s="5" t="s">
        <v>227</v>
      </c>
      <c r="I70" s="6" t="s">
        <v>91</v>
      </c>
      <c r="J70" s="6" t="s">
        <v>91</v>
      </c>
      <c r="K70" s="6" t="s">
        <v>91</v>
      </c>
      <c r="L70" s="6" t="s">
        <v>91</v>
      </c>
      <c r="M70" s="5" t="s">
        <v>92</v>
      </c>
      <c r="N70" s="6" t="s">
        <v>91</v>
      </c>
      <c r="O70" s="6" t="s">
        <v>91</v>
      </c>
      <c r="P70" s="6" t="s">
        <v>91</v>
      </c>
      <c r="Q70" s="6" t="s">
        <v>91</v>
      </c>
      <c r="R70" s="5">
        <v>1</v>
      </c>
      <c r="S70" s="5">
        <v>0</v>
      </c>
      <c r="T70" s="5" t="s">
        <v>93</v>
      </c>
      <c r="U70" s="5" t="s">
        <v>105</v>
      </c>
    </row>
    <row r="71" spans="1:21">
      <c r="A71" s="6" t="s">
        <v>87</v>
      </c>
      <c r="B71" s="7">
        <v>1</v>
      </c>
      <c r="C71" s="5">
        <v>70</v>
      </c>
      <c r="D71" s="5">
        <v>42</v>
      </c>
      <c r="E71" s="6" t="s">
        <v>219</v>
      </c>
      <c r="F71" s="8">
        <v>420807</v>
      </c>
      <c r="G71" s="5" t="s">
        <v>242</v>
      </c>
      <c r="H71" s="5" t="s">
        <v>243</v>
      </c>
      <c r="I71" s="5">
        <v>10065503500</v>
      </c>
      <c r="J71" s="6" t="s">
        <v>91</v>
      </c>
      <c r="K71" s="6" t="s">
        <v>91</v>
      </c>
      <c r="L71" s="6" t="s">
        <v>91</v>
      </c>
      <c r="M71" s="5" t="s">
        <v>92</v>
      </c>
      <c r="N71" s="6" t="s">
        <v>91</v>
      </c>
      <c r="O71" s="6" t="s">
        <v>91</v>
      </c>
      <c r="P71" s="6" t="s">
        <v>91</v>
      </c>
      <c r="Q71" s="6" t="s">
        <v>91</v>
      </c>
      <c r="R71" s="5">
        <v>1</v>
      </c>
      <c r="S71" s="5">
        <v>0</v>
      </c>
      <c r="T71" s="5" t="s">
        <v>93</v>
      </c>
      <c r="U71" s="5" t="s">
        <v>105</v>
      </c>
    </row>
    <row r="72" spans="1:21">
      <c r="A72" s="6" t="s">
        <v>87</v>
      </c>
      <c r="B72" s="7">
        <v>1</v>
      </c>
      <c r="C72" s="5">
        <v>71</v>
      </c>
      <c r="D72" s="5">
        <v>42</v>
      </c>
      <c r="E72" s="6" t="s">
        <v>244</v>
      </c>
      <c r="F72" s="8">
        <v>42080701</v>
      </c>
      <c r="G72" s="5" t="s">
        <v>245</v>
      </c>
      <c r="H72" s="5" t="s">
        <v>221</v>
      </c>
      <c r="I72" s="6" t="s">
        <v>91</v>
      </c>
      <c r="J72" s="6" t="s">
        <v>91</v>
      </c>
      <c r="K72" s="6" t="s">
        <v>91</v>
      </c>
      <c r="L72" s="6" t="s">
        <v>91</v>
      </c>
      <c r="M72" s="5" t="s">
        <v>92</v>
      </c>
      <c r="N72" s="6" t="s">
        <v>91</v>
      </c>
      <c r="O72" s="6" t="s">
        <v>91</v>
      </c>
      <c r="P72" s="6" t="s">
        <v>91</v>
      </c>
      <c r="Q72" s="6" t="s">
        <v>91</v>
      </c>
      <c r="R72" s="5">
        <v>1</v>
      </c>
      <c r="S72" s="5">
        <v>0</v>
      </c>
      <c r="T72" s="5" t="s">
        <v>93</v>
      </c>
      <c r="U72" s="5" t="s">
        <v>105</v>
      </c>
    </row>
    <row r="73" spans="1:21">
      <c r="A73" s="6" t="s">
        <v>87</v>
      </c>
      <c r="B73" s="7">
        <v>1</v>
      </c>
      <c r="C73" s="5">
        <v>72</v>
      </c>
      <c r="D73" s="5">
        <v>42</v>
      </c>
      <c r="E73" s="6" t="s">
        <v>244</v>
      </c>
      <c r="F73" s="8">
        <v>42080702</v>
      </c>
      <c r="G73" s="5" t="s">
        <v>246</v>
      </c>
      <c r="H73" s="5" t="s">
        <v>223</v>
      </c>
      <c r="I73" s="6" t="s">
        <v>91</v>
      </c>
      <c r="J73" s="6" t="s">
        <v>91</v>
      </c>
      <c r="K73" s="6" t="s">
        <v>91</v>
      </c>
      <c r="L73" s="6" t="s">
        <v>91</v>
      </c>
      <c r="M73" s="5" t="s">
        <v>92</v>
      </c>
      <c r="N73" s="6" t="s">
        <v>91</v>
      </c>
      <c r="O73" s="6" t="s">
        <v>91</v>
      </c>
      <c r="P73" s="6" t="s">
        <v>91</v>
      </c>
      <c r="Q73" s="6" t="s">
        <v>91</v>
      </c>
      <c r="R73" s="5">
        <v>1</v>
      </c>
      <c r="S73" s="5">
        <v>0</v>
      </c>
      <c r="T73" s="5" t="s">
        <v>93</v>
      </c>
      <c r="U73" s="5" t="s">
        <v>105</v>
      </c>
    </row>
    <row r="74" spans="1:21">
      <c r="A74" s="6" t="s">
        <v>87</v>
      </c>
      <c r="B74" s="7">
        <v>1</v>
      </c>
      <c r="C74" s="5">
        <v>73</v>
      </c>
      <c r="D74" s="5">
        <v>42</v>
      </c>
      <c r="E74" s="6" t="s">
        <v>244</v>
      </c>
      <c r="F74" s="8">
        <v>42080703</v>
      </c>
      <c r="G74" s="5" t="s">
        <v>247</v>
      </c>
      <c r="H74" s="5" t="s">
        <v>225</v>
      </c>
      <c r="I74" s="6" t="s">
        <v>91</v>
      </c>
      <c r="J74" s="6" t="s">
        <v>91</v>
      </c>
      <c r="K74" s="6" t="s">
        <v>91</v>
      </c>
      <c r="L74" s="6" t="s">
        <v>91</v>
      </c>
      <c r="M74" s="5" t="s">
        <v>92</v>
      </c>
      <c r="N74" s="6" t="s">
        <v>91</v>
      </c>
      <c r="O74" s="6" t="s">
        <v>91</v>
      </c>
      <c r="P74" s="6" t="s">
        <v>91</v>
      </c>
      <c r="Q74" s="6" t="s">
        <v>91</v>
      </c>
      <c r="R74" s="5">
        <v>1</v>
      </c>
      <c r="S74" s="5">
        <v>0</v>
      </c>
      <c r="T74" s="5" t="s">
        <v>93</v>
      </c>
      <c r="U74" s="5" t="s">
        <v>105</v>
      </c>
    </row>
    <row r="75" spans="1:21">
      <c r="A75" s="6" t="s">
        <v>87</v>
      </c>
      <c r="B75" s="7">
        <v>1</v>
      </c>
      <c r="C75" s="5">
        <v>75</v>
      </c>
      <c r="D75" s="5">
        <v>42</v>
      </c>
      <c r="E75" s="6" t="s">
        <v>244</v>
      </c>
      <c r="F75" s="8">
        <v>42080704</v>
      </c>
      <c r="G75" s="5" t="s">
        <v>248</v>
      </c>
      <c r="H75" s="5" t="s">
        <v>227</v>
      </c>
      <c r="I75" s="6" t="s">
        <v>91</v>
      </c>
      <c r="J75" s="6" t="s">
        <v>91</v>
      </c>
      <c r="K75" s="6" t="s">
        <v>91</v>
      </c>
      <c r="L75" s="6" t="s">
        <v>91</v>
      </c>
      <c r="M75" s="5" t="s">
        <v>92</v>
      </c>
      <c r="N75" s="6" t="s">
        <v>91</v>
      </c>
      <c r="O75" s="6" t="s">
        <v>91</v>
      </c>
      <c r="P75" s="6" t="s">
        <v>91</v>
      </c>
      <c r="Q75" s="6" t="s">
        <v>91</v>
      </c>
      <c r="R75" s="5">
        <v>1</v>
      </c>
      <c r="S75" s="5">
        <v>0</v>
      </c>
      <c r="T75" s="5" t="s">
        <v>93</v>
      </c>
      <c r="U75" s="5" t="s">
        <v>105</v>
      </c>
    </row>
    <row r="76" spans="1:21">
      <c r="A76" s="6" t="s">
        <v>87</v>
      </c>
      <c r="B76" s="7">
        <v>1</v>
      </c>
      <c r="C76" s="5">
        <v>76</v>
      </c>
      <c r="D76" s="5">
        <v>42</v>
      </c>
      <c r="E76" s="6" t="s">
        <v>219</v>
      </c>
      <c r="F76" s="8">
        <v>420808</v>
      </c>
      <c r="G76" s="5" t="s">
        <v>249</v>
      </c>
      <c r="H76" s="5" t="s">
        <v>250</v>
      </c>
      <c r="I76" s="5">
        <v>10065502021</v>
      </c>
      <c r="J76" s="6" t="s">
        <v>91</v>
      </c>
      <c r="K76" s="6" t="s">
        <v>91</v>
      </c>
      <c r="L76" s="6" t="s">
        <v>91</v>
      </c>
      <c r="M76" s="5" t="s">
        <v>92</v>
      </c>
      <c r="N76" s="6" t="s">
        <v>91</v>
      </c>
      <c r="O76" s="6" t="s">
        <v>91</v>
      </c>
      <c r="P76" s="6" t="s">
        <v>91</v>
      </c>
      <c r="Q76" s="6" t="s">
        <v>91</v>
      </c>
      <c r="R76" s="5">
        <v>1</v>
      </c>
      <c r="S76" s="5">
        <v>0</v>
      </c>
      <c r="T76" s="5" t="s">
        <v>93</v>
      </c>
      <c r="U76" s="5" t="s">
        <v>105</v>
      </c>
    </row>
    <row r="77" spans="1:21">
      <c r="A77" s="6" t="s">
        <v>87</v>
      </c>
      <c r="B77" s="7">
        <v>1</v>
      </c>
      <c r="C77" s="5">
        <v>77</v>
      </c>
      <c r="D77" s="5">
        <v>42</v>
      </c>
      <c r="E77" s="6" t="s">
        <v>251</v>
      </c>
      <c r="F77" s="8">
        <v>42080801</v>
      </c>
      <c r="G77" s="5" t="s">
        <v>252</v>
      </c>
      <c r="H77" s="5" t="s">
        <v>221</v>
      </c>
      <c r="I77" s="6" t="s">
        <v>91</v>
      </c>
      <c r="J77" s="6" t="s">
        <v>91</v>
      </c>
      <c r="K77" s="6" t="s">
        <v>91</v>
      </c>
      <c r="L77" s="6" t="s">
        <v>91</v>
      </c>
      <c r="M77" s="5" t="s">
        <v>92</v>
      </c>
      <c r="N77" s="6" t="s">
        <v>91</v>
      </c>
      <c r="O77" s="6" t="s">
        <v>91</v>
      </c>
      <c r="P77" s="6" t="s">
        <v>91</v>
      </c>
      <c r="Q77" s="6" t="s">
        <v>91</v>
      </c>
      <c r="R77" s="5">
        <v>1</v>
      </c>
      <c r="S77" s="5">
        <v>0</v>
      </c>
      <c r="T77" s="5" t="s">
        <v>93</v>
      </c>
      <c r="U77" s="5" t="s">
        <v>105</v>
      </c>
    </row>
    <row r="78" spans="1:21">
      <c r="A78" s="6" t="s">
        <v>87</v>
      </c>
      <c r="B78" s="7">
        <v>1</v>
      </c>
      <c r="C78" s="5">
        <v>78</v>
      </c>
      <c r="D78" s="5">
        <v>42</v>
      </c>
      <c r="E78" s="6" t="s">
        <v>251</v>
      </c>
      <c r="F78" s="8">
        <v>42080802</v>
      </c>
      <c r="G78" s="5" t="s">
        <v>253</v>
      </c>
      <c r="H78" s="5" t="s">
        <v>223</v>
      </c>
      <c r="I78" s="6" t="s">
        <v>91</v>
      </c>
      <c r="J78" s="6" t="s">
        <v>91</v>
      </c>
      <c r="K78" s="6" t="s">
        <v>91</v>
      </c>
      <c r="L78" s="6" t="s">
        <v>91</v>
      </c>
      <c r="M78" s="5" t="s">
        <v>92</v>
      </c>
      <c r="N78" s="6" t="s">
        <v>91</v>
      </c>
      <c r="O78" s="6" t="s">
        <v>91</v>
      </c>
      <c r="P78" s="6" t="s">
        <v>91</v>
      </c>
      <c r="Q78" s="6" t="s">
        <v>91</v>
      </c>
      <c r="R78" s="5">
        <v>1</v>
      </c>
      <c r="S78" s="5">
        <v>0</v>
      </c>
      <c r="T78" s="5" t="s">
        <v>93</v>
      </c>
      <c r="U78" s="5" t="s">
        <v>105</v>
      </c>
    </row>
    <row r="79" spans="1:21">
      <c r="A79" s="6" t="s">
        <v>87</v>
      </c>
      <c r="B79" s="7">
        <v>1</v>
      </c>
      <c r="C79" s="5">
        <v>79</v>
      </c>
      <c r="D79" s="5">
        <v>42</v>
      </c>
      <c r="E79" s="6" t="s">
        <v>251</v>
      </c>
      <c r="F79" s="8">
        <v>42080803</v>
      </c>
      <c r="G79" s="5" t="s">
        <v>254</v>
      </c>
      <c r="H79" s="5" t="s">
        <v>225</v>
      </c>
      <c r="I79" s="6" t="s">
        <v>91</v>
      </c>
      <c r="J79" s="6" t="s">
        <v>91</v>
      </c>
      <c r="K79" s="6" t="s">
        <v>91</v>
      </c>
      <c r="L79" s="6" t="s">
        <v>91</v>
      </c>
      <c r="M79" s="5" t="s">
        <v>92</v>
      </c>
      <c r="N79" s="6" t="s">
        <v>91</v>
      </c>
      <c r="O79" s="6" t="s">
        <v>91</v>
      </c>
      <c r="P79" s="6" t="s">
        <v>91</v>
      </c>
      <c r="Q79" s="6" t="s">
        <v>91</v>
      </c>
      <c r="R79" s="5">
        <v>1</v>
      </c>
      <c r="S79" s="5">
        <v>0</v>
      </c>
      <c r="T79" s="5" t="s">
        <v>93</v>
      </c>
      <c r="U79" s="5" t="s">
        <v>105</v>
      </c>
    </row>
    <row r="80" spans="1:21">
      <c r="A80" s="6" t="s">
        <v>87</v>
      </c>
      <c r="B80" s="7">
        <v>1</v>
      </c>
      <c r="C80" s="5">
        <v>80</v>
      </c>
      <c r="D80" s="5">
        <v>42</v>
      </c>
      <c r="E80" s="6" t="s">
        <v>251</v>
      </c>
      <c r="F80" s="8">
        <v>42080804</v>
      </c>
      <c r="G80" s="5" t="s">
        <v>255</v>
      </c>
      <c r="H80" s="5" t="s">
        <v>227</v>
      </c>
      <c r="I80" s="6" t="s">
        <v>91</v>
      </c>
      <c r="J80" s="6" t="s">
        <v>91</v>
      </c>
      <c r="K80" s="6" t="s">
        <v>91</v>
      </c>
      <c r="L80" s="6" t="s">
        <v>91</v>
      </c>
      <c r="M80" s="5" t="s">
        <v>92</v>
      </c>
      <c r="N80" s="6" t="s">
        <v>91</v>
      </c>
      <c r="O80" s="6" t="s">
        <v>91</v>
      </c>
      <c r="P80" s="6" t="s">
        <v>91</v>
      </c>
      <c r="Q80" s="6" t="s">
        <v>91</v>
      </c>
      <c r="R80" s="5">
        <v>1</v>
      </c>
      <c r="S80" s="5">
        <v>0</v>
      </c>
      <c r="T80" s="5" t="s">
        <v>93</v>
      </c>
      <c r="U80" s="5" t="s">
        <v>105</v>
      </c>
    </row>
    <row r="81" spans="1:21">
      <c r="A81" s="6" t="s">
        <v>87</v>
      </c>
      <c r="B81" s="7">
        <v>1</v>
      </c>
      <c r="C81" s="5">
        <v>81</v>
      </c>
      <c r="D81" s="5">
        <v>42</v>
      </c>
      <c r="E81" s="6" t="s">
        <v>219</v>
      </c>
      <c r="F81" s="8">
        <v>420809</v>
      </c>
      <c r="G81" s="5" t="s">
        <v>256</v>
      </c>
      <c r="H81" s="5" t="s">
        <v>257</v>
      </c>
      <c r="I81" s="6" t="s">
        <v>91</v>
      </c>
      <c r="J81" s="6" t="s">
        <v>91</v>
      </c>
      <c r="K81" s="6" t="s">
        <v>91</v>
      </c>
      <c r="L81" s="6" t="s">
        <v>91</v>
      </c>
      <c r="M81" s="5" t="s">
        <v>92</v>
      </c>
      <c r="N81" s="6" t="s">
        <v>91</v>
      </c>
      <c r="O81" s="6" t="s">
        <v>91</v>
      </c>
      <c r="P81" s="6" t="s">
        <v>91</v>
      </c>
      <c r="Q81" s="6" t="s">
        <v>91</v>
      </c>
      <c r="R81" s="5">
        <v>1</v>
      </c>
      <c r="S81" s="5">
        <v>0</v>
      </c>
      <c r="T81" s="5" t="s">
        <v>93</v>
      </c>
      <c r="U81" s="5" t="s">
        <v>105</v>
      </c>
    </row>
    <row r="82" spans="1:21">
      <c r="A82" s="6" t="s">
        <v>87</v>
      </c>
      <c r="B82" s="7">
        <v>1</v>
      </c>
      <c r="C82" s="5">
        <v>82</v>
      </c>
      <c r="D82" s="5">
        <v>42</v>
      </c>
      <c r="E82" s="6" t="s">
        <v>258</v>
      </c>
      <c r="F82" s="8">
        <v>42080901</v>
      </c>
      <c r="G82" s="5" t="s">
        <v>259</v>
      </c>
      <c r="H82" s="5" t="s">
        <v>221</v>
      </c>
      <c r="I82" s="6" t="s">
        <v>91</v>
      </c>
      <c r="J82" s="6" t="s">
        <v>91</v>
      </c>
      <c r="K82" s="6" t="s">
        <v>91</v>
      </c>
      <c r="L82" s="6" t="s">
        <v>91</v>
      </c>
      <c r="M82" s="5" t="s">
        <v>92</v>
      </c>
      <c r="N82" s="6" t="s">
        <v>91</v>
      </c>
      <c r="O82" s="6" t="s">
        <v>91</v>
      </c>
      <c r="P82" s="6" t="s">
        <v>91</v>
      </c>
      <c r="Q82" s="6" t="s">
        <v>91</v>
      </c>
      <c r="R82" s="5">
        <v>1</v>
      </c>
      <c r="S82" s="5">
        <v>0</v>
      </c>
      <c r="T82" s="5" t="s">
        <v>93</v>
      </c>
      <c r="U82" s="5" t="s">
        <v>105</v>
      </c>
    </row>
    <row r="83" spans="1:21">
      <c r="A83" s="6" t="s">
        <v>87</v>
      </c>
      <c r="B83" s="7">
        <v>1</v>
      </c>
      <c r="C83" s="5">
        <v>83</v>
      </c>
      <c r="D83" s="5">
        <v>42</v>
      </c>
      <c r="E83" s="6" t="s">
        <v>258</v>
      </c>
      <c r="F83" s="8">
        <v>42080902</v>
      </c>
      <c r="G83" s="5" t="s">
        <v>260</v>
      </c>
      <c r="H83" s="5" t="s">
        <v>223</v>
      </c>
      <c r="I83" s="6" t="s">
        <v>91</v>
      </c>
      <c r="J83" s="6" t="s">
        <v>91</v>
      </c>
      <c r="K83" s="6" t="s">
        <v>91</v>
      </c>
      <c r="L83" s="6" t="s">
        <v>91</v>
      </c>
      <c r="M83" s="5" t="s">
        <v>92</v>
      </c>
      <c r="N83" s="6" t="s">
        <v>91</v>
      </c>
      <c r="O83" s="6" t="s">
        <v>91</v>
      </c>
      <c r="P83" s="6" t="s">
        <v>91</v>
      </c>
      <c r="Q83" s="6" t="s">
        <v>91</v>
      </c>
      <c r="R83" s="5">
        <v>1</v>
      </c>
      <c r="S83" s="5">
        <v>0</v>
      </c>
      <c r="T83" s="5" t="s">
        <v>93</v>
      </c>
      <c r="U83" s="5" t="s">
        <v>105</v>
      </c>
    </row>
    <row r="84" spans="1:21">
      <c r="A84" s="6" t="s">
        <v>87</v>
      </c>
      <c r="B84" s="7">
        <v>1</v>
      </c>
      <c r="C84" s="5">
        <v>84</v>
      </c>
      <c r="D84" s="5">
        <v>42</v>
      </c>
      <c r="E84" s="6" t="s">
        <v>258</v>
      </c>
      <c r="F84" s="8">
        <v>42080903</v>
      </c>
      <c r="G84" s="5" t="s">
        <v>261</v>
      </c>
      <c r="H84" s="5" t="s">
        <v>225</v>
      </c>
      <c r="I84" s="6" t="s">
        <v>91</v>
      </c>
      <c r="J84" s="6" t="s">
        <v>91</v>
      </c>
      <c r="K84" s="6" t="s">
        <v>91</v>
      </c>
      <c r="L84" s="6" t="s">
        <v>91</v>
      </c>
      <c r="M84" s="5" t="s">
        <v>92</v>
      </c>
      <c r="N84" s="6" t="s">
        <v>91</v>
      </c>
      <c r="O84" s="6" t="s">
        <v>91</v>
      </c>
      <c r="P84" s="6" t="s">
        <v>91</v>
      </c>
      <c r="Q84" s="6" t="s">
        <v>91</v>
      </c>
      <c r="R84" s="5">
        <v>1</v>
      </c>
      <c r="S84" s="5">
        <v>0</v>
      </c>
      <c r="T84" s="5" t="s">
        <v>93</v>
      </c>
      <c r="U84" s="5" t="s">
        <v>105</v>
      </c>
    </row>
    <row r="85" spans="1:21">
      <c r="A85" s="6" t="s">
        <v>87</v>
      </c>
      <c r="B85" s="7">
        <v>1</v>
      </c>
      <c r="C85" s="5">
        <v>85</v>
      </c>
      <c r="D85" s="5">
        <v>42</v>
      </c>
      <c r="E85" s="6" t="s">
        <v>258</v>
      </c>
      <c r="F85" s="8">
        <v>42080904</v>
      </c>
      <c r="G85" s="5" t="s">
        <v>262</v>
      </c>
      <c r="H85" s="5" t="s">
        <v>227</v>
      </c>
      <c r="I85" s="6" t="s">
        <v>91</v>
      </c>
      <c r="J85" s="6" t="s">
        <v>91</v>
      </c>
      <c r="K85" s="6" t="s">
        <v>91</v>
      </c>
      <c r="L85" s="6" t="s">
        <v>91</v>
      </c>
      <c r="M85" s="5" t="s">
        <v>92</v>
      </c>
      <c r="N85" s="6" t="s">
        <v>91</v>
      </c>
      <c r="O85" s="6" t="s">
        <v>91</v>
      </c>
      <c r="P85" s="6" t="s">
        <v>91</v>
      </c>
      <c r="Q85" s="6" t="s">
        <v>91</v>
      </c>
      <c r="R85" s="5">
        <v>1</v>
      </c>
      <c r="S85" s="5">
        <v>0</v>
      </c>
      <c r="T85" s="5" t="s">
        <v>93</v>
      </c>
      <c r="U85" s="5" t="s">
        <v>105</v>
      </c>
    </row>
    <row r="86" spans="1:21">
      <c r="A86" s="6" t="s">
        <v>87</v>
      </c>
      <c r="B86" s="7">
        <v>1</v>
      </c>
      <c r="C86" s="5">
        <v>86</v>
      </c>
      <c r="D86" s="5">
        <v>42</v>
      </c>
      <c r="E86" s="6" t="s">
        <v>219</v>
      </c>
      <c r="F86" s="8">
        <v>420810</v>
      </c>
      <c r="G86" s="5" t="s">
        <v>263</v>
      </c>
      <c r="H86" s="5" t="s">
        <v>264</v>
      </c>
      <c r="I86" s="5">
        <v>10065504130</v>
      </c>
      <c r="J86" s="6" t="s">
        <v>91</v>
      </c>
      <c r="K86" s="6" t="s">
        <v>91</v>
      </c>
      <c r="L86" s="6" t="s">
        <v>91</v>
      </c>
      <c r="M86" s="5" t="s">
        <v>92</v>
      </c>
      <c r="N86" s="6" t="s">
        <v>91</v>
      </c>
      <c r="O86" s="6" t="s">
        <v>91</v>
      </c>
      <c r="P86" s="6" t="s">
        <v>91</v>
      </c>
      <c r="Q86" s="6" t="s">
        <v>91</v>
      </c>
      <c r="R86" s="5">
        <v>1</v>
      </c>
      <c r="S86" s="5">
        <v>0</v>
      </c>
      <c r="T86" s="5" t="s">
        <v>93</v>
      </c>
      <c r="U86" s="5" t="s">
        <v>105</v>
      </c>
    </row>
    <row r="87" spans="1:21">
      <c r="A87" s="6" t="s">
        <v>87</v>
      </c>
      <c r="B87" s="7">
        <v>1</v>
      </c>
      <c r="C87" s="5">
        <v>87</v>
      </c>
      <c r="D87" s="5">
        <v>42</v>
      </c>
      <c r="E87" s="6" t="s">
        <v>265</v>
      </c>
      <c r="F87" s="8">
        <v>42081001</v>
      </c>
      <c r="G87" s="5" t="s">
        <v>266</v>
      </c>
      <c r="H87" s="5" t="s">
        <v>221</v>
      </c>
      <c r="I87" s="6" t="s">
        <v>91</v>
      </c>
      <c r="J87" s="6" t="s">
        <v>91</v>
      </c>
      <c r="K87" s="6" t="s">
        <v>91</v>
      </c>
      <c r="L87" s="6" t="s">
        <v>91</v>
      </c>
      <c r="M87" s="5" t="s">
        <v>92</v>
      </c>
      <c r="N87" s="6" t="s">
        <v>91</v>
      </c>
      <c r="O87" s="6" t="s">
        <v>91</v>
      </c>
      <c r="P87" s="6" t="s">
        <v>91</v>
      </c>
      <c r="Q87" s="6" t="s">
        <v>91</v>
      </c>
      <c r="R87" s="5">
        <v>1</v>
      </c>
      <c r="S87" s="5">
        <v>0</v>
      </c>
      <c r="T87" s="5" t="s">
        <v>93</v>
      </c>
      <c r="U87" s="5" t="s">
        <v>105</v>
      </c>
    </row>
    <row r="88" spans="1:21">
      <c r="A88" s="6" t="s">
        <v>87</v>
      </c>
      <c r="B88" s="7">
        <v>1</v>
      </c>
      <c r="C88" s="5">
        <v>88</v>
      </c>
      <c r="D88" s="5">
        <v>42</v>
      </c>
      <c r="E88" s="6" t="s">
        <v>265</v>
      </c>
      <c r="F88" s="8">
        <v>42081002</v>
      </c>
      <c r="G88" s="5" t="s">
        <v>267</v>
      </c>
      <c r="H88" s="5" t="s">
        <v>223</v>
      </c>
      <c r="I88" s="6" t="s">
        <v>91</v>
      </c>
      <c r="J88" s="6" t="s">
        <v>91</v>
      </c>
      <c r="K88" s="6" t="s">
        <v>91</v>
      </c>
      <c r="L88" s="6" t="s">
        <v>91</v>
      </c>
      <c r="M88" s="5" t="s">
        <v>92</v>
      </c>
      <c r="N88" s="6" t="s">
        <v>91</v>
      </c>
      <c r="O88" s="6" t="s">
        <v>91</v>
      </c>
      <c r="P88" s="6" t="s">
        <v>91</v>
      </c>
      <c r="Q88" s="6" t="s">
        <v>91</v>
      </c>
      <c r="R88" s="5">
        <v>1</v>
      </c>
      <c r="S88" s="5">
        <v>0</v>
      </c>
      <c r="T88" s="5" t="s">
        <v>93</v>
      </c>
      <c r="U88" s="5" t="s">
        <v>105</v>
      </c>
    </row>
    <row r="89" spans="1:21">
      <c r="A89" s="6" t="s">
        <v>87</v>
      </c>
      <c r="B89" s="7">
        <v>1</v>
      </c>
      <c r="C89" s="5">
        <v>89</v>
      </c>
      <c r="D89" s="5">
        <v>42</v>
      </c>
      <c r="E89" s="6" t="s">
        <v>265</v>
      </c>
      <c r="F89" s="8">
        <v>42081003</v>
      </c>
      <c r="G89" s="5" t="s">
        <v>268</v>
      </c>
      <c r="H89" s="5" t="s">
        <v>225</v>
      </c>
      <c r="I89" s="6" t="s">
        <v>91</v>
      </c>
      <c r="J89" s="6" t="s">
        <v>91</v>
      </c>
      <c r="K89" s="6" t="s">
        <v>91</v>
      </c>
      <c r="L89" s="6" t="s">
        <v>91</v>
      </c>
      <c r="M89" s="5" t="s">
        <v>92</v>
      </c>
      <c r="N89" s="6" t="s">
        <v>91</v>
      </c>
      <c r="O89" s="6" t="s">
        <v>91</v>
      </c>
      <c r="P89" s="6" t="s">
        <v>91</v>
      </c>
      <c r="Q89" s="6" t="s">
        <v>91</v>
      </c>
      <c r="R89" s="5">
        <v>1</v>
      </c>
      <c r="S89" s="5">
        <v>0</v>
      </c>
      <c r="T89" s="5" t="s">
        <v>93</v>
      </c>
      <c r="U89" s="5" t="s">
        <v>105</v>
      </c>
    </row>
    <row r="90" spans="1:21">
      <c r="A90" s="6" t="s">
        <v>87</v>
      </c>
      <c r="B90" s="7">
        <v>1</v>
      </c>
      <c r="C90" s="5">
        <v>90</v>
      </c>
      <c r="D90" s="5">
        <v>42</v>
      </c>
      <c r="E90" s="6" t="s">
        <v>265</v>
      </c>
      <c r="F90" s="8">
        <v>42081004</v>
      </c>
      <c r="G90" s="5" t="s">
        <v>269</v>
      </c>
      <c r="H90" s="5" t="s">
        <v>227</v>
      </c>
      <c r="I90" s="6" t="s">
        <v>91</v>
      </c>
      <c r="J90" s="6" t="s">
        <v>91</v>
      </c>
      <c r="K90" s="6" t="s">
        <v>91</v>
      </c>
      <c r="L90" s="6" t="s">
        <v>91</v>
      </c>
      <c r="M90" s="5" t="s">
        <v>92</v>
      </c>
      <c r="N90" s="6" t="s">
        <v>91</v>
      </c>
      <c r="O90" s="6" t="s">
        <v>91</v>
      </c>
      <c r="P90" s="6" t="s">
        <v>91</v>
      </c>
      <c r="Q90" s="6" t="s">
        <v>91</v>
      </c>
      <c r="R90" s="5">
        <v>1</v>
      </c>
      <c r="S90" s="5">
        <v>0</v>
      </c>
      <c r="T90" s="5" t="s">
        <v>93</v>
      </c>
      <c r="U90" s="5" t="s">
        <v>105</v>
      </c>
    </row>
    <row r="91" spans="1:21">
      <c r="A91" s="6" t="s">
        <v>87</v>
      </c>
      <c r="B91" s="7">
        <v>1</v>
      </c>
      <c r="C91" s="5">
        <v>91</v>
      </c>
      <c r="D91" s="5">
        <v>42</v>
      </c>
      <c r="E91" s="6" t="s">
        <v>219</v>
      </c>
      <c r="F91" s="8">
        <v>420811</v>
      </c>
      <c r="G91" s="5" t="s">
        <v>270</v>
      </c>
      <c r="H91" s="5" t="s">
        <v>271</v>
      </c>
      <c r="I91" s="5">
        <v>10065502037</v>
      </c>
      <c r="J91" s="6" t="s">
        <v>91</v>
      </c>
      <c r="K91" s="6" t="s">
        <v>91</v>
      </c>
      <c r="L91" s="6" t="s">
        <v>91</v>
      </c>
      <c r="M91" s="5" t="s">
        <v>92</v>
      </c>
      <c r="N91" s="6" t="s">
        <v>91</v>
      </c>
      <c r="O91" s="6" t="s">
        <v>91</v>
      </c>
      <c r="P91" s="6" t="s">
        <v>91</v>
      </c>
      <c r="Q91" s="6" t="s">
        <v>91</v>
      </c>
      <c r="R91" s="5">
        <v>1</v>
      </c>
      <c r="S91" s="5">
        <v>0</v>
      </c>
      <c r="T91" s="5" t="s">
        <v>93</v>
      </c>
      <c r="U91" s="5" t="s">
        <v>105</v>
      </c>
    </row>
    <row r="92" spans="1:21">
      <c r="A92" s="6" t="s">
        <v>87</v>
      </c>
      <c r="B92" s="7">
        <v>1</v>
      </c>
      <c r="C92" s="5">
        <v>92</v>
      </c>
      <c r="D92" s="5">
        <v>42</v>
      </c>
      <c r="E92" s="6" t="s">
        <v>272</v>
      </c>
      <c r="F92" s="8">
        <v>42081101</v>
      </c>
      <c r="G92" s="5" t="s">
        <v>273</v>
      </c>
      <c r="H92" s="5" t="s">
        <v>221</v>
      </c>
      <c r="I92" s="6" t="s">
        <v>91</v>
      </c>
      <c r="J92" s="6" t="s">
        <v>91</v>
      </c>
      <c r="K92" s="6" t="s">
        <v>91</v>
      </c>
      <c r="L92" s="6" t="s">
        <v>91</v>
      </c>
      <c r="M92" s="5" t="s">
        <v>92</v>
      </c>
      <c r="N92" s="6" t="s">
        <v>91</v>
      </c>
      <c r="O92" s="6" t="s">
        <v>91</v>
      </c>
      <c r="P92" s="6" t="s">
        <v>91</v>
      </c>
      <c r="Q92" s="6" t="s">
        <v>91</v>
      </c>
      <c r="R92" s="5">
        <v>1</v>
      </c>
      <c r="S92" s="5">
        <v>0</v>
      </c>
      <c r="T92" s="5" t="s">
        <v>93</v>
      </c>
      <c r="U92" s="5" t="s">
        <v>105</v>
      </c>
    </row>
    <row r="93" spans="1:21">
      <c r="A93" s="6" t="s">
        <v>87</v>
      </c>
      <c r="B93" s="7">
        <v>1</v>
      </c>
      <c r="C93" s="5">
        <v>93</v>
      </c>
      <c r="D93" s="5">
        <v>42</v>
      </c>
      <c r="E93" s="6" t="s">
        <v>272</v>
      </c>
      <c r="F93" s="8">
        <v>42081102</v>
      </c>
      <c r="G93" s="5" t="s">
        <v>274</v>
      </c>
      <c r="H93" s="5" t="s">
        <v>223</v>
      </c>
      <c r="I93" s="6" t="s">
        <v>91</v>
      </c>
      <c r="J93" s="6" t="s">
        <v>91</v>
      </c>
      <c r="K93" s="6" t="s">
        <v>91</v>
      </c>
      <c r="L93" s="6" t="s">
        <v>91</v>
      </c>
      <c r="M93" s="5" t="s">
        <v>92</v>
      </c>
      <c r="N93" s="6" t="s">
        <v>91</v>
      </c>
      <c r="O93" s="6" t="s">
        <v>91</v>
      </c>
      <c r="P93" s="6" t="s">
        <v>91</v>
      </c>
      <c r="Q93" s="6" t="s">
        <v>91</v>
      </c>
      <c r="R93" s="5">
        <v>1</v>
      </c>
      <c r="S93" s="5">
        <v>0</v>
      </c>
      <c r="T93" s="5" t="s">
        <v>93</v>
      </c>
      <c r="U93" s="5" t="s">
        <v>105</v>
      </c>
    </row>
    <row r="94" spans="1:21">
      <c r="A94" s="6" t="s">
        <v>87</v>
      </c>
      <c r="B94" s="7">
        <v>1</v>
      </c>
      <c r="C94" s="5">
        <v>94</v>
      </c>
      <c r="D94" s="5">
        <v>42</v>
      </c>
      <c r="E94" s="6" t="s">
        <v>272</v>
      </c>
      <c r="F94" s="8">
        <v>42081103</v>
      </c>
      <c r="G94" s="5" t="s">
        <v>275</v>
      </c>
      <c r="H94" s="5" t="s">
        <v>225</v>
      </c>
      <c r="I94" s="6" t="s">
        <v>91</v>
      </c>
      <c r="J94" s="6" t="s">
        <v>91</v>
      </c>
      <c r="K94" s="6" t="s">
        <v>91</v>
      </c>
      <c r="L94" s="6" t="s">
        <v>91</v>
      </c>
      <c r="M94" s="5" t="s">
        <v>92</v>
      </c>
      <c r="N94" s="6" t="s">
        <v>91</v>
      </c>
      <c r="O94" s="6" t="s">
        <v>91</v>
      </c>
      <c r="P94" s="6" t="s">
        <v>91</v>
      </c>
      <c r="Q94" s="6" t="s">
        <v>91</v>
      </c>
      <c r="R94" s="5">
        <v>1</v>
      </c>
      <c r="S94" s="5">
        <v>0</v>
      </c>
      <c r="T94" s="5" t="s">
        <v>93</v>
      </c>
      <c r="U94" s="5" t="s">
        <v>105</v>
      </c>
    </row>
    <row r="95" spans="1:21">
      <c r="A95" s="6" t="s">
        <v>87</v>
      </c>
      <c r="B95" s="7">
        <v>1</v>
      </c>
      <c r="C95" s="5">
        <v>96</v>
      </c>
      <c r="D95" s="5">
        <v>42</v>
      </c>
      <c r="E95" s="6" t="s">
        <v>272</v>
      </c>
      <c r="F95" s="8">
        <v>42081104</v>
      </c>
      <c r="G95" s="5" t="s">
        <v>276</v>
      </c>
      <c r="H95" s="5" t="s">
        <v>227</v>
      </c>
      <c r="I95" s="6" t="s">
        <v>91</v>
      </c>
      <c r="J95" s="6" t="s">
        <v>91</v>
      </c>
      <c r="K95" s="6" t="s">
        <v>91</v>
      </c>
      <c r="L95" s="6" t="s">
        <v>91</v>
      </c>
      <c r="M95" s="5" t="s">
        <v>92</v>
      </c>
      <c r="N95" s="6" t="s">
        <v>91</v>
      </c>
      <c r="O95" s="6" t="s">
        <v>91</v>
      </c>
      <c r="P95" s="6" t="s">
        <v>91</v>
      </c>
      <c r="Q95" s="6" t="s">
        <v>91</v>
      </c>
      <c r="R95" s="5">
        <v>1</v>
      </c>
      <c r="S95" s="5">
        <v>0</v>
      </c>
      <c r="T95" s="5" t="s">
        <v>93</v>
      </c>
      <c r="U95" s="5" t="s">
        <v>105</v>
      </c>
    </row>
    <row r="96" spans="1:21">
      <c r="A96" s="6" t="s">
        <v>87</v>
      </c>
      <c r="B96" s="7">
        <v>1</v>
      </c>
      <c r="C96" s="5">
        <v>97</v>
      </c>
      <c r="D96" s="5">
        <v>42</v>
      </c>
      <c r="E96" s="6" t="s">
        <v>219</v>
      </c>
      <c r="F96" s="8">
        <v>420812</v>
      </c>
      <c r="G96" s="5" t="s">
        <v>277</v>
      </c>
      <c r="H96" s="5" t="s">
        <v>278</v>
      </c>
      <c r="I96" s="5">
        <v>10065504055</v>
      </c>
      <c r="J96" s="6" t="s">
        <v>91</v>
      </c>
      <c r="K96" s="6" t="s">
        <v>91</v>
      </c>
      <c r="L96" s="6" t="s">
        <v>91</v>
      </c>
      <c r="M96" s="5" t="s">
        <v>92</v>
      </c>
      <c r="N96" s="6" t="s">
        <v>91</v>
      </c>
      <c r="O96" s="6" t="s">
        <v>91</v>
      </c>
      <c r="P96" s="6" t="s">
        <v>91</v>
      </c>
      <c r="Q96" s="6" t="s">
        <v>91</v>
      </c>
      <c r="R96" s="5">
        <v>1</v>
      </c>
      <c r="S96" s="5">
        <v>0</v>
      </c>
      <c r="T96" s="5" t="s">
        <v>93</v>
      </c>
      <c r="U96" s="5" t="s">
        <v>105</v>
      </c>
    </row>
    <row r="97" spans="1:21">
      <c r="A97" s="6" t="s">
        <v>87</v>
      </c>
      <c r="B97" s="7">
        <v>1</v>
      </c>
      <c r="C97" s="5">
        <v>98</v>
      </c>
      <c r="D97" s="5">
        <v>42</v>
      </c>
      <c r="E97" s="6" t="s">
        <v>279</v>
      </c>
      <c r="F97" s="8">
        <v>42081201</v>
      </c>
      <c r="G97" s="5" t="s">
        <v>280</v>
      </c>
      <c r="H97" s="5" t="s">
        <v>221</v>
      </c>
      <c r="I97" s="6" t="s">
        <v>91</v>
      </c>
      <c r="J97" s="6" t="s">
        <v>91</v>
      </c>
      <c r="K97" s="6" t="s">
        <v>91</v>
      </c>
      <c r="L97" s="6" t="s">
        <v>91</v>
      </c>
      <c r="M97" s="5" t="s">
        <v>92</v>
      </c>
      <c r="N97" s="6" t="s">
        <v>91</v>
      </c>
      <c r="O97" s="6" t="s">
        <v>91</v>
      </c>
      <c r="P97" s="6" t="s">
        <v>91</v>
      </c>
      <c r="Q97" s="6" t="s">
        <v>91</v>
      </c>
      <c r="R97" s="5">
        <v>1</v>
      </c>
      <c r="S97" s="5">
        <v>0</v>
      </c>
      <c r="T97" s="5" t="s">
        <v>93</v>
      </c>
      <c r="U97" s="5" t="s">
        <v>105</v>
      </c>
    </row>
    <row r="98" spans="1:21">
      <c r="A98" s="6" t="s">
        <v>87</v>
      </c>
      <c r="B98" s="7">
        <v>1</v>
      </c>
      <c r="C98" s="5">
        <v>99</v>
      </c>
      <c r="D98" s="5">
        <v>42</v>
      </c>
      <c r="E98" s="6" t="s">
        <v>279</v>
      </c>
      <c r="F98" s="8">
        <v>42081202</v>
      </c>
      <c r="G98" s="5" t="s">
        <v>281</v>
      </c>
      <c r="H98" s="5" t="s">
        <v>223</v>
      </c>
      <c r="I98" s="6" t="s">
        <v>91</v>
      </c>
      <c r="J98" s="6" t="s">
        <v>91</v>
      </c>
      <c r="K98" s="6" t="s">
        <v>91</v>
      </c>
      <c r="L98" s="6" t="s">
        <v>91</v>
      </c>
      <c r="M98" s="5" t="s">
        <v>92</v>
      </c>
      <c r="N98" s="6" t="s">
        <v>91</v>
      </c>
      <c r="O98" s="6" t="s">
        <v>91</v>
      </c>
      <c r="P98" s="6" t="s">
        <v>91</v>
      </c>
      <c r="Q98" s="6" t="s">
        <v>91</v>
      </c>
      <c r="R98" s="5">
        <v>1</v>
      </c>
      <c r="S98" s="5">
        <v>0</v>
      </c>
      <c r="T98" s="5" t="s">
        <v>93</v>
      </c>
      <c r="U98" s="5" t="s">
        <v>105</v>
      </c>
    </row>
    <row r="99" spans="1:21">
      <c r="A99" s="6" t="s">
        <v>87</v>
      </c>
      <c r="B99" s="7">
        <v>1</v>
      </c>
      <c r="C99" s="5">
        <v>100</v>
      </c>
      <c r="D99" s="5">
        <v>42</v>
      </c>
      <c r="E99" s="6" t="s">
        <v>279</v>
      </c>
      <c r="F99" s="8">
        <v>42081203</v>
      </c>
      <c r="G99" s="5" t="s">
        <v>282</v>
      </c>
      <c r="H99" s="5" t="s">
        <v>225</v>
      </c>
      <c r="I99" s="6" t="s">
        <v>91</v>
      </c>
      <c r="J99" s="6" t="s">
        <v>91</v>
      </c>
      <c r="K99" s="6" t="s">
        <v>91</v>
      </c>
      <c r="L99" s="6" t="s">
        <v>91</v>
      </c>
      <c r="M99" s="5" t="s">
        <v>92</v>
      </c>
      <c r="N99" s="6" t="s">
        <v>91</v>
      </c>
      <c r="O99" s="6" t="s">
        <v>91</v>
      </c>
      <c r="P99" s="6" t="s">
        <v>91</v>
      </c>
      <c r="Q99" s="6" t="s">
        <v>91</v>
      </c>
      <c r="R99" s="5">
        <v>1</v>
      </c>
      <c r="S99" s="5">
        <v>0</v>
      </c>
      <c r="T99" s="5" t="s">
        <v>93</v>
      </c>
      <c r="U99" s="5" t="s">
        <v>105</v>
      </c>
    </row>
    <row r="100" spans="1:21">
      <c r="A100" s="6" t="s">
        <v>87</v>
      </c>
      <c r="B100" s="7">
        <v>1</v>
      </c>
      <c r="C100" s="5">
        <v>101</v>
      </c>
      <c r="D100" s="5">
        <v>42</v>
      </c>
      <c r="E100" s="6" t="s">
        <v>279</v>
      </c>
      <c r="F100" s="8">
        <v>42081204</v>
      </c>
      <c r="G100" s="5" t="s">
        <v>283</v>
      </c>
      <c r="H100" s="5" t="s">
        <v>227</v>
      </c>
      <c r="I100" s="6" t="s">
        <v>91</v>
      </c>
      <c r="J100" s="6" t="s">
        <v>91</v>
      </c>
      <c r="K100" s="6" t="s">
        <v>91</v>
      </c>
      <c r="L100" s="6" t="s">
        <v>91</v>
      </c>
      <c r="M100" s="5" t="s">
        <v>92</v>
      </c>
      <c r="N100" s="6" t="s">
        <v>91</v>
      </c>
      <c r="O100" s="6" t="s">
        <v>91</v>
      </c>
      <c r="P100" s="6" t="s">
        <v>91</v>
      </c>
      <c r="Q100" s="6" t="s">
        <v>91</v>
      </c>
      <c r="R100" s="5">
        <v>1</v>
      </c>
      <c r="S100" s="5">
        <v>0</v>
      </c>
      <c r="T100" s="5" t="s">
        <v>93</v>
      </c>
      <c r="U100" s="5" t="s">
        <v>105</v>
      </c>
    </row>
    <row r="101" spans="1:21">
      <c r="A101" s="6" t="s">
        <v>87</v>
      </c>
      <c r="B101" s="7">
        <v>1</v>
      </c>
      <c r="C101" s="5">
        <v>102</v>
      </c>
      <c r="D101" s="5">
        <v>42</v>
      </c>
      <c r="E101" s="6" t="s">
        <v>219</v>
      </c>
      <c r="F101" s="8">
        <v>420813</v>
      </c>
      <c r="G101" s="5" t="s">
        <v>284</v>
      </c>
      <c r="H101" s="5" t="s">
        <v>285</v>
      </c>
      <c r="I101" s="5">
        <v>10065501972</v>
      </c>
      <c r="J101" s="6" t="s">
        <v>91</v>
      </c>
      <c r="K101" s="6" t="s">
        <v>91</v>
      </c>
      <c r="L101" s="6" t="s">
        <v>91</v>
      </c>
      <c r="M101" s="5" t="s">
        <v>92</v>
      </c>
      <c r="N101" s="6" t="s">
        <v>91</v>
      </c>
      <c r="O101" s="6" t="s">
        <v>91</v>
      </c>
      <c r="P101" s="6" t="s">
        <v>91</v>
      </c>
      <c r="Q101" s="6" t="s">
        <v>91</v>
      </c>
      <c r="R101" s="5">
        <v>1</v>
      </c>
      <c r="S101" s="5">
        <v>0</v>
      </c>
      <c r="T101" s="5" t="s">
        <v>93</v>
      </c>
      <c r="U101" s="5" t="s">
        <v>105</v>
      </c>
    </row>
    <row r="102" spans="1:21">
      <c r="A102" s="6" t="s">
        <v>87</v>
      </c>
      <c r="B102" s="7">
        <v>1</v>
      </c>
      <c r="C102" s="5">
        <v>103</v>
      </c>
      <c r="D102" s="5">
        <v>42</v>
      </c>
      <c r="E102" s="6" t="s">
        <v>286</v>
      </c>
      <c r="F102" s="8">
        <v>42081301</v>
      </c>
      <c r="G102" s="5" t="s">
        <v>287</v>
      </c>
      <c r="H102" s="5" t="s">
        <v>221</v>
      </c>
      <c r="I102" s="6" t="s">
        <v>91</v>
      </c>
      <c r="J102" s="6" t="s">
        <v>91</v>
      </c>
      <c r="K102" s="6" t="s">
        <v>91</v>
      </c>
      <c r="L102" s="6" t="s">
        <v>91</v>
      </c>
      <c r="M102" s="5" t="s">
        <v>92</v>
      </c>
      <c r="N102" s="6" t="s">
        <v>91</v>
      </c>
      <c r="O102" s="6" t="s">
        <v>91</v>
      </c>
      <c r="P102" s="6" t="s">
        <v>91</v>
      </c>
      <c r="Q102" s="6" t="s">
        <v>91</v>
      </c>
      <c r="R102" s="5">
        <v>1</v>
      </c>
      <c r="S102" s="5">
        <v>0</v>
      </c>
      <c r="T102" s="5" t="s">
        <v>93</v>
      </c>
      <c r="U102" s="5" t="s">
        <v>105</v>
      </c>
    </row>
    <row r="103" spans="1:21">
      <c r="A103" s="6" t="s">
        <v>87</v>
      </c>
      <c r="B103" s="7">
        <v>1</v>
      </c>
      <c r="C103" s="5">
        <v>104</v>
      </c>
      <c r="D103" s="5">
        <v>42</v>
      </c>
      <c r="E103" s="6" t="s">
        <v>286</v>
      </c>
      <c r="F103" s="8">
        <v>42081302</v>
      </c>
      <c r="G103" s="5" t="s">
        <v>288</v>
      </c>
      <c r="H103" s="5" t="s">
        <v>223</v>
      </c>
      <c r="I103" s="6" t="s">
        <v>91</v>
      </c>
      <c r="J103" s="6" t="s">
        <v>91</v>
      </c>
      <c r="K103" s="6" t="s">
        <v>91</v>
      </c>
      <c r="L103" s="6" t="s">
        <v>91</v>
      </c>
      <c r="M103" s="5" t="s">
        <v>92</v>
      </c>
      <c r="N103" s="6" t="s">
        <v>91</v>
      </c>
      <c r="O103" s="6" t="s">
        <v>91</v>
      </c>
      <c r="P103" s="6" t="s">
        <v>91</v>
      </c>
      <c r="Q103" s="6" t="s">
        <v>91</v>
      </c>
      <c r="R103" s="5">
        <v>1</v>
      </c>
      <c r="S103" s="5">
        <v>0</v>
      </c>
      <c r="T103" s="5" t="s">
        <v>93</v>
      </c>
      <c r="U103" s="5" t="s">
        <v>105</v>
      </c>
    </row>
    <row r="104" spans="1:21">
      <c r="A104" s="6" t="s">
        <v>87</v>
      </c>
      <c r="B104" s="7">
        <v>1</v>
      </c>
      <c r="C104" s="5">
        <v>105</v>
      </c>
      <c r="D104" s="5">
        <v>42</v>
      </c>
      <c r="E104" s="6" t="s">
        <v>286</v>
      </c>
      <c r="F104" s="8">
        <v>42081303</v>
      </c>
      <c r="G104" s="5" t="s">
        <v>289</v>
      </c>
      <c r="H104" s="5" t="s">
        <v>225</v>
      </c>
      <c r="I104" s="6" t="s">
        <v>91</v>
      </c>
      <c r="J104" s="6" t="s">
        <v>91</v>
      </c>
      <c r="K104" s="6" t="s">
        <v>91</v>
      </c>
      <c r="L104" s="6" t="s">
        <v>91</v>
      </c>
      <c r="M104" s="5" t="s">
        <v>92</v>
      </c>
      <c r="N104" s="6" t="s">
        <v>91</v>
      </c>
      <c r="O104" s="6" t="s">
        <v>91</v>
      </c>
      <c r="P104" s="6" t="s">
        <v>91</v>
      </c>
      <c r="Q104" s="6" t="s">
        <v>91</v>
      </c>
      <c r="R104" s="5">
        <v>1</v>
      </c>
      <c r="S104" s="5">
        <v>0</v>
      </c>
      <c r="T104" s="5" t="s">
        <v>93</v>
      </c>
      <c r="U104" s="5" t="s">
        <v>105</v>
      </c>
    </row>
    <row r="105" spans="1:21">
      <c r="A105" s="6" t="s">
        <v>87</v>
      </c>
      <c r="B105" s="7">
        <v>1</v>
      </c>
      <c r="C105" s="5">
        <v>106</v>
      </c>
      <c r="D105" s="5">
        <v>42</v>
      </c>
      <c r="E105" s="6" t="s">
        <v>286</v>
      </c>
      <c r="F105" s="8">
        <v>42081304</v>
      </c>
      <c r="G105" s="5" t="s">
        <v>290</v>
      </c>
      <c r="H105" s="5" t="s">
        <v>227</v>
      </c>
      <c r="I105" s="6" t="s">
        <v>91</v>
      </c>
      <c r="J105" s="6" t="s">
        <v>91</v>
      </c>
      <c r="K105" s="6" t="s">
        <v>91</v>
      </c>
      <c r="L105" s="6" t="s">
        <v>91</v>
      </c>
      <c r="M105" s="5" t="s">
        <v>92</v>
      </c>
      <c r="N105" s="6" t="s">
        <v>91</v>
      </c>
      <c r="O105" s="6" t="s">
        <v>91</v>
      </c>
      <c r="P105" s="6" t="s">
        <v>91</v>
      </c>
      <c r="Q105" s="6" t="s">
        <v>91</v>
      </c>
      <c r="R105" s="5">
        <v>1</v>
      </c>
      <c r="S105" s="5">
        <v>0</v>
      </c>
      <c r="T105" s="5" t="s">
        <v>93</v>
      </c>
      <c r="U105" s="5" t="s">
        <v>105</v>
      </c>
    </row>
    <row r="106" spans="1:21">
      <c r="A106" s="6" t="s">
        <v>87</v>
      </c>
      <c r="B106" s="7">
        <v>1</v>
      </c>
      <c r="C106" s="5">
        <v>107</v>
      </c>
      <c r="D106" s="5">
        <v>42</v>
      </c>
      <c r="E106" s="6" t="s">
        <v>219</v>
      </c>
      <c r="F106" s="8">
        <v>420814</v>
      </c>
      <c r="G106" s="5" t="s">
        <v>291</v>
      </c>
      <c r="H106" s="5" t="s">
        <v>292</v>
      </c>
      <c r="I106" s="5">
        <v>10065504129</v>
      </c>
      <c r="J106" s="6" t="s">
        <v>91</v>
      </c>
      <c r="K106" s="6" t="s">
        <v>91</v>
      </c>
      <c r="L106" s="6" t="s">
        <v>91</v>
      </c>
      <c r="M106" s="5" t="s">
        <v>92</v>
      </c>
      <c r="N106" s="6" t="s">
        <v>91</v>
      </c>
      <c r="O106" s="6" t="s">
        <v>91</v>
      </c>
      <c r="P106" s="6" t="s">
        <v>91</v>
      </c>
      <c r="Q106" s="6" t="s">
        <v>91</v>
      </c>
      <c r="R106" s="5">
        <v>1</v>
      </c>
      <c r="S106" s="5">
        <v>0</v>
      </c>
      <c r="T106" s="5" t="s">
        <v>93</v>
      </c>
      <c r="U106" s="5" t="s">
        <v>105</v>
      </c>
    </row>
    <row r="107" spans="1:21">
      <c r="A107" s="6" t="s">
        <v>87</v>
      </c>
      <c r="B107" s="7">
        <v>1</v>
      </c>
      <c r="C107" s="5">
        <v>108</v>
      </c>
      <c r="D107" s="5">
        <v>42</v>
      </c>
      <c r="E107" s="6" t="s">
        <v>293</v>
      </c>
      <c r="F107" s="8">
        <v>42081401</v>
      </c>
      <c r="G107" s="5" t="s">
        <v>294</v>
      </c>
      <c r="H107" s="5" t="s">
        <v>221</v>
      </c>
      <c r="I107" s="6" t="s">
        <v>91</v>
      </c>
      <c r="J107" s="6" t="s">
        <v>91</v>
      </c>
      <c r="K107" s="6" t="s">
        <v>91</v>
      </c>
      <c r="L107" s="6" t="s">
        <v>91</v>
      </c>
      <c r="M107" s="5" t="s">
        <v>92</v>
      </c>
      <c r="N107" s="6" t="s">
        <v>91</v>
      </c>
      <c r="O107" s="6" t="s">
        <v>91</v>
      </c>
      <c r="P107" s="6" t="s">
        <v>91</v>
      </c>
      <c r="Q107" s="6" t="s">
        <v>91</v>
      </c>
      <c r="R107" s="5">
        <v>1</v>
      </c>
      <c r="S107" s="5">
        <v>0</v>
      </c>
      <c r="T107" s="5" t="s">
        <v>93</v>
      </c>
      <c r="U107" s="5" t="s">
        <v>105</v>
      </c>
    </row>
    <row r="108" spans="1:21">
      <c r="A108" s="6" t="s">
        <v>87</v>
      </c>
      <c r="B108" s="7">
        <v>1</v>
      </c>
      <c r="C108" s="5">
        <v>109</v>
      </c>
      <c r="D108" s="5">
        <v>42</v>
      </c>
      <c r="E108" s="6" t="s">
        <v>293</v>
      </c>
      <c r="F108" s="8">
        <v>42081402</v>
      </c>
      <c r="G108" s="5" t="s">
        <v>295</v>
      </c>
      <c r="H108" s="5" t="s">
        <v>223</v>
      </c>
      <c r="I108" s="6" t="s">
        <v>91</v>
      </c>
      <c r="J108" s="6" t="s">
        <v>91</v>
      </c>
      <c r="K108" s="6" t="s">
        <v>91</v>
      </c>
      <c r="L108" s="6" t="s">
        <v>91</v>
      </c>
      <c r="M108" s="5" t="s">
        <v>92</v>
      </c>
      <c r="N108" s="6" t="s">
        <v>91</v>
      </c>
      <c r="O108" s="6" t="s">
        <v>91</v>
      </c>
      <c r="P108" s="6" t="s">
        <v>91</v>
      </c>
      <c r="Q108" s="6" t="s">
        <v>91</v>
      </c>
      <c r="R108" s="5">
        <v>1</v>
      </c>
      <c r="S108" s="5">
        <v>0</v>
      </c>
      <c r="T108" s="5" t="s">
        <v>93</v>
      </c>
      <c r="U108" s="5" t="s">
        <v>105</v>
      </c>
    </row>
    <row r="109" spans="1:21">
      <c r="A109" s="6" t="s">
        <v>87</v>
      </c>
      <c r="B109" s="7">
        <v>1</v>
      </c>
      <c r="C109" s="5">
        <v>110</v>
      </c>
      <c r="D109" s="5">
        <v>42</v>
      </c>
      <c r="E109" s="6" t="s">
        <v>293</v>
      </c>
      <c r="F109" s="8">
        <v>42081403</v>
      </c>
      <c r="G109" s="5" t="s">
        <v>296</v>
      </c>
      <c r="H109" s="5" t="s">
        <v>225</v>
      </c>
      <c r="I109" s="6" t="s">
        <v>91</v>
      </c>
      <c r="J109" s="6" t="s">
        <v>91</v>
      </c>
      <c r="K109" s="6" t="s">
        <v>91</v>
      </c>
      <c r="L109" s="6" t="s">
        <v>91</v>
      </c>
      <c r="M109" s="5" t="s">
        <v>92</v>
      </c>
      <c r="N109" s="6" t="s">
        <v>91</v>
      </c>
      <c r="O109" s="6" t="s">
        <v>91</v>
      </c>
      <c r="P109" s="6" t="s">
        <v>91</v>
      </c>
      <c r="Q109" s="6" t="s">
        <v>91</v>
      </c>
      <c r="R109" s="5">
        <v>1</v>
      </c>
      <c r="S109" s="5">
        <v>0</v>
      </c>
      <c r="T109" s="5" t="s">
        <v>93</v>
      </c>
      <c r="U109" s="5" t="s">
        <v>105</v>
      </c>
    </row>
    <row r="110" spans="1:21">
      <c r="A110" s="6" t="s">
        <v>87</v>
      </c>
      <c r="B110" s="7">
        <v>1</v>
      </c>
      <c r="C110" s="5">
        <v>112</v>
      </c>
      <c r="D110" s="5">
        <v>42</v>
      </c>
      <c r="E110" s="6" t="s">
        <v>293</v>
      </c>
      <c r="F110" s="8">
        <v>42081404</v>
      </c>
      <c r="G110" s="5" t="s">
        <v>297</v>
      </c>
      <c r="H110" s="5" t="s">
        <v>227</v>
      </c>
      <c r="I110" s="6" t="s">
        <v>91</v>
      </c>
      <c r="J110" s="6" t="s">
        <v>91</v>
      </c>
      <c r="K110" s="6" t="s">
        <v>91</v>
      </c>
      <c r="L110" s="6" t="s">
        <v>91</v>
      </c>
      <c r="M110" s="5" t="s">
        <v>92</v>
      </c>
      <c r="N110" s="6" t="s">
        <v>91</v>
      </c>
      <c r="O110" s="6" t="s">
        <v>91</v>
      </c>
      <c r="P110" s="6" t="s">
        <v>91</v>
      </c>
      <c r="Q110" s="6" t="s">
        <v>91</v>
      </c>
      <c r="R110" s="5">
        <v>1</v>
      </c>
      <c r="S110" s="5">
        <v>0</v>
      </c>
      <c r="T110" s="5" t="s">
        <v>93</v>
      </c>
      <c r="U110" s="5" t="s">
        <v>105</v>
      </c>
    </row>
    <row r="111" spans="1:21">
      <c r="A111" s="6" t="s">
        <v>87</v>
      </c>
      <c r="B111" s="7">
        <v>1</v>
      </c>
      <c r="C111" s="5">
        <v>113</v>
      </c>
      <c r="D111" s="5">
        <v>42</v>
      </c>
      <c r="E111" s="6" t="s">
        <v>219</v>
      </c>
      <c r="F111" s="8">
        <v>420815</v>
      </c>
      <c r="G111" s="5" t="s">
        <v>298</v>
      </c>
      <c r="H111" s="5" t="s">
        <v>299</v>
      </c>
      <c r="I111" s="5">
        <v>10065506381</v>
      </c>
      <c r="J111" s="6" t="s">
        <v>91</v>
      </c>
      <c r="K111" s="6" t="s">
        <v>91</v>
      </c>
      <c r="L111" s="6" t="s">
        <v>91</v>
      </c>
      <c r="M111" s="5" t="s">
        <v>92</v>
      </c>
      <c r="N111" s="6" t="s">
        <v>91</v>
      </c>
      <c r="O111" s="6" t="s">
        <v>91</v>
      </c>
      <c r="P111" s="6" t="s">
        <v>91</v>
      </c>
      <c r="Q111" s="6" t="s">
        <v>91</v>
      </c>
      <c r="R111" s="5">
        <v>1</v>
      </c>
      <c r="S111" s="5">
        <v>0</v>
      </c>
      <c r="T111" s="5" t="s">
        <v>93</v>
      </c>
      <c r="U111" s="5" t="s">
        <v>105</v>
      </c>
    </row>
    <row r="112" spans="1:21">
      <c r="A112" s="6" t="s">
        <v>87</v>
      </c>
      <c r="B112" s="7">
        <v>1</v>
      </c>
      <c r="C112" s="5">
        <v>114</v>
      </c>
      <c r="D112" s="5">
        <v>42</v>
      </c>
      <c r="E112" s="6" t="s">
        <v>300</v>
      </c>
      <c r="F112" s="8">
        <v>42081501</v>
      </c>
      <c r="G112" s="5" t="s">
        <v>301</v>
      </c>
      <c r="H112" s="5" t="s">
        <v>221</v>
      </c>
      <c r="I112" s="6" t="s">
        <v>91</v>
      </c>
      <c r="J112" s="6" t="s">
        <v>91</v>
      </c>
      <c r="K112" s="6" t="s">
        <v>91</v>
      </c>
      <c r="L112" s="6" t="s">
        <v>91</v>
      </c>
      <c r="M112" s="5" t="s">
        <v>92</v>
      </c>
      <c r="N112" s="6" t="s">
        <v>91</v>
      </c>
      <c r="O112" s="6" t="s">
        <v>91</v>
      </c>
      <c r="P112" s="6" t="s">
        <v>91</v>
      </c>
      <c r="Q112" s="6" t="s">
        <v>91</v>
      </c>
      <c r="R112" s="5">
        <v>1</v>
      </c>
      <c r="S112" s="5">
        <v>0</v>
      </c>
      <c r="T112" s="5" t="s">
        <v>93</v>
      </c>
      <c r="U112" s="5" t="s">
        <v>105</v>
      </c>
    </row>
    <row r="113" spans="1:21">
      <c r="A113" s="6" t="s">
        <v>87</v>
      </c>
      <c r="B113" s="7">
        <v>1</v>
      </c>
      <c r="C113" s="5">
        <v>115</v>
      </c>
      <c r="D113" s="5">
        <v>42</v>
      </c>
      <c r="E113" s="6" t="s">
        <v>300</v>
      </c>
      <c r="F113" s="8">
        <v>42081502</v>
      </c>
      <c r="G113" s="5" t="s">
        <v>302</v>
      </c>
      <c r="H113" s="5" t="s">
        <v>223</v>
      </c>
      <c r="I113" s="6" t="s">
        <v>91</v>
      </c>
      <c r="J113" s="6" t="s">
        <v>91</v>
      </c>
      <c r="K113" s="6" t="s">
        <v>91</v>
      </c>
      <c r="L113" s="6" t="s">
        <v>91</v>
      </c>
      <c r="M113" s="5" t="s">
        <v>92</v>
      </c>
      <c r="N113" s="6" t="s">
        <v>91</v>
      </c>
      <c r="O113" s="6" t="s">
        <v>91</v>
      </c>
      <c r="P113" s="6" t="s">
        <v>91</v>
      </c>
      <c r="Q113" s="6" t="s">
        <v>91</v>
      </c>
      <c r="R113" s="5">
        <v>1</v>
      </c>
      <c r="S113" s="5">
        <v>0</v>
      </c>
      <c r="T113" s="5" t="s">
        <v>93</v>
      </c>
      <c r="U113" s="5" t="s">
        <v>105</v>
      </c>
    </row>
    <row r="114" spans="1:21">
      <c r="A114" s="6" t="s">
        <v>87</v>
      </c>
      <c r="B114" s="7">
        <v>1</v>
      </c>
      <c r="C114" s="5">
        <v>116</v>
      </c>
      <c r="D114" s="5">
        <v>42</v>
      </c>
      <c r="E114" s="6" t="s">
        <v>300</v>
      </c>
      <c r="F114" s="8">
        <v>42081503</v>
      </c>
      <c r="G114" s="5" t="s">
        <v>303</v>
      </c>
      <c r="H114" s="5" t="s">
        <v>225</v>
      </c>
      <c r="I114" s="6" t="s">
        <v>91</v>
      </c>
      <c r="J114" s="6" t="s">
        <v>91</v>
      </c>
      <c r="K114" s="6" t="s">
        <v>91</v>
      </c>
      <c r="L114" s="6" t="s">
        <v>91</v>
      </c>
      <c r="M114" s="5" t="s">
        <v>92</v>
      </c>
      <c r="N114" s="6" t="s">
        <v>91</v>
      </c>
      <c r="O114" s="6" t="s">
        <v>91</v>
      </c>
      <c r="P114" s="6" t="s">
        <v>91</v>
      </c>
      <c r="Q114" s="6" t="s">
        <v>91</v>
      </c>
      <c r="R114" s="5">
        <v>1</v>
      </c>
      <c r="S114" s="5">
        <v>0</v>
      </c>
      <c r="T114" s="5" t="s">
        <v>93</v>
      </c>
      <c r="U114" s="5" t="s">
        <v>105</v>
      </c>
    </row>
    <row r="115" spans="1:21">
      <c r="A115" s="6" t="s">
        <v>87</v>
      </c>
      <c r="B115" s="7">
        <v>1</v>
      </c>
      <c r="C115" s="5">
        <v>117</v>
      </c>
      <c r="D115" s="5">
        <v>42</v>
      </c>
      <c r="E115" s="6" t="s">
        <v>300</v>
      </c>
      <c r="F115" s="8">
        <v>42081504</v>
      </c>
      <c r="G115" s="5" t="s">
        <v>304</v>
      </c>
      <c r="H115" s="5" t="s">
        <v>227</v>
      </c>
      <c r="I115" s="6" t="s">
        <v>91</v>
      </c>
      <c r="J115" s="6" t="s">
        <v>91</v>
      </c>
      <c r="K115" s="6" t="s">
        <v>91</v>
      </c>
      <c r="L115" s="6" t="s">
        <v>91</v>
      </c>
      <c r="M115" s="5" t="s">
        <v>92</v>
      </c>
      <c r="N115" s="6" t="s">
        <v>91</v>
      </c>
      <c r="O115" s="6" t="s">
        <v>91</v>
      </c>
      <c r="P115" s="6" t="s">
        <v>91</v>
      </c>
      <c r="Q115" s="6" t="s">
        <v>91</v>
      </c>
      <c r="R115" s="5">
        <v>1</v>
      </c>
      <c r="S115" s="5">
        <v>0</v>
      </c>
      <c r="T115" s="5" t="s">
        <v>93</v>
      </c>
      <c r="U115" s="5" t="s">
        <v>105</v>
      </c>
    </row>
    <row r="116" spans="1:21">
      <c r="A116" s="6" t="s">
        <v>87</v>
      </c>
      <c r="B116" s="7">
        <v>1</v>
      </c>
      <c r="C116" s="5">
        <v>118</v>
      </c>
      <c r="D116" s="5">
        <v>42</v>
      </c>
      <c r="E116" s="6" t="s">
        <v>219</v>
      </c>
      <c r="F116" s="8">
        <v>420816</v>
      </c>
      <c r="G116" s="5" t="s">
        <v>305</v>
      </c>
      <c r="H116" s="5" t="s">
        <v>306</v>
      </c>
      <c r="I116" s="5">
        <v>10065504086</v>
      </c>
      <c r="J116" s="6" t="s">
        <v>91</v>
      </c>
      <c r="K116" s="6" t="s">
        <v>91</v>
      </c>
      <c r="L116" s="6" t="s">
        <v>91</v>
      </c>
      <c r="M116" s="5" t="s">
        <v>92</v>
      </c>
      <c r="N116" s="6" t="s">
        <v>91</v>
      </c>
      <c r="O116" s="6" t="s">
        <v>91</v>
      </c>
      <c r="P116" s="6" t="s">
        <v>91</v>
      </c>
      <c r="Q116" s="6" t="s">
        <v>91</v>
      </c>
      <c r="R116" s="5">
        <v>1</v>
      </c>
      <c r="S116" s="5">
        <v>0</v>
      </c>
      <c r="T116" s="5" t="s">
        <v>93</v>
      </c>
      <c r="U116" s="5" t="s">
        <v>105</v>
      </c>
    </row>
    <row r="117" spans="1:21">
      <c r="A117" s="6" t="s">
        <v>87</v>
      </c>
      <c r="B117" s="7">
        <v>1</v>
      </c>
      <c r="C117" s="5">
        <v>119</v>
      </c>
      <c r="D117" s="5">
        <v>42</v>
      </c>
      <c r="E117" s="6" t="s">
        <v>307</v>
      </c>
      <c r="F117" s="8">
        <v>42081601</v>
      </c>
      <c r="G117" s="5" t="s">
        <v>308</v>
      </c>
      <c r="H117" s="5" t="s">
        <v>221</v>
      </c>
      <c r="I117" s="6" t="s">
        <v>91</v>
      </c>
      <c r="J117" s="6" t="s">
        <v>91</v>
      </c>
      <c r="K117" s="6" t="s">
        <v>91</v>
      </c>
      <c r="L117" s="6" t="s">
        <v>91</v>
      </c>
      <c r="M117" s="5" t="s">
        <v>92</v>
      </c>
      <c r="N117" s="6" t="s">
        <v>91</v>
      </c>
      <c r="O117" s="6" t="s">
        <v>91</v>
      </c>
      <c r="P117" s="6" t="s">
        <v>91</v>
      </c>
      <c r="Q117" s="6" t="s">
        <v>91</v>
      </c>
      <c r="R117" s="5">
        <v>1</v>
      </c>
      <c r="S117" s="5">
        <v>0</v>
      </c>
      <c r="T117" s="5" t="s">
        <v>93</v>
      </c>
      <c r="U117" s="5" t="s">
        <v>105</v>
      </c>
    </row>
    <row r="118" spans="1:21">
      <c r="A118" s="6" t="s">
        <v>87</v>
      </c>
      <c r="B118" s="7">
        <v>1</v>
      </c>
      <c r="C118" s="5">
        <v>120</v>
      </c>
      <c r="D118" s="5">
        <v>42</v>
      </c>
      <c r="E118" s="6" t="s">
        <v>307</v>
      </c>
      <c r="F118" s="8">
        <v>42081602</v>
      </c>
      <c r="G118" s="5" t="s">
        <v>309</v>
      </c>
      <c r="H118" s="5" t="s">
        <v>223</v>
      </c>
      <c r="I118" s="6" t="s">
        <v>91</v>
      </c>
      <c r="J118" s="6" t="s">
        <v>91</v>
      </c>
      <c r="K118" s="6" t="s">
        <v>91</v>
      </c>
      <c r="L118" s="6" t="s">
        <v>91</v>
      </c>
      <c r="M118" s="5" t="s">
        <v>92</v>
      </c>
      <c r="N118" s="6" t="s">
        <v>91</v>
      </c>
      <c r="O118" s="6" t="s">
        <v>91</v>
      </c>
      <c r="P118" s="6" t="s">
        <v>91</v>
      </c>
      <c r="Q118" s="6" t="s">
        <v>91</v>
      </c>
      <c r="R118" s="5">
        <v>1</v>
      </c>
      <c r="S118" s="5">
        <v>0</v>
      </c>
      <c r="T118" s="5" t="s">
        <v>93</v>
      </c>
      <c r="U118" s="5" t="s">
        <v>105</v>
      </c>
    </row>
    <row r="119" spans="1:21">
      <c r="A119" s="6" t="s">
        <v>87</v>
      </c>
      <c r="B119" s="7">
        <v>1</v>
      </c>
      <c r="C119" s="5">
        <v>121</v>
      </c>
      <c r="D119" s="5">
        <v>42</v>
      </c>
      <c r="E119" s="6" t="s">
        <v>307</v>
      </c>
      <c r="F119" s="8">
        <v>42081603</v>
      </c>
      <c r="G119" s="5" t="s">
        <v>310</v>
      </c>
      <c r="H119" s="5" t="s">
        <v>225</v>
      </c>
      <c r="I119" s="6" t="s">
        <v>91</v>
      </c>
      <c r="J119" s="6" t="s">
        <v>91</v>
      </c>
      <c r="K119" s="6" t="s">
        <v>91</v>
      </c>
      <c r="L119" s="6" t="s">
        <v>91</v>
      </c>
      <c r="M119" s="5" t="s">
        <v>92</v>
      </c>
      <c r="N119" s="6" t="s">
        <v>91</v>
      </c>
      <c r="O119" s="6" t="s">
        <v>91</v>
      </c>
      <c r="P119" s="6" t="s">
        <v>91</v>
      </c>
      <c r="Q119" s="6" t="s">
        <v>91</v>
      </c>
      <c r="R119" s="5">
        <v>1</v>
      </c>
      <c r="S119" s="5">
        <v>0</v>
      </c>
      <c r="T119" s="5" t="s">
        <v>93</v>
      </c>
      <c r="U119" s="5" t="s">
        <v>105</v>
      </c>
    </row>
    <row r="120" spans="1:21">
      <c r="A120" s="6" t="s">
        <v>87</v>
      </c>
      <c r="B120" s="7">
        <v>1</v>
      </c>
      <c r="C120" s="5">
        <v>122</v>
      </c>
      <c r="D120" s="5">
        <v>42</v>
      </c>
      <c r="E120" s="6" t="s">
        <v>307</v>
      </c>
      <c r="F120" s="8">
        <v>42081604</v>
      </c>
      <c r="G120" s="5" t="s">
        <v>311</v>
      </c>
      <c r="H120" s="5" t="s">
        <v>227</v>
      </c>
      <c r="I120" s="6" t="s">
        <v>91</v>
      </c>
      <c r="J120" s="6" t="s">
        <v>91</v>
      </c>
      <c r="K120" s="6" t="s">
        <v>91</v>
      </c>
      <c r="L120" s="6" t="s">
        <v>91</v>
      </c>
      <c r="M120" s="5" t="s">
        <v>92</v>
      </c>
      <c r="N120" s="6" t="s">
        <v>91</v>
      </c>
      <c r="O120" s="6" t="s">
        <v>91</v>
      </c>
      <c r="P120" s="6" t="s">
        <v>91</v>
      </c>
      <c r="Q120" s="6" t="s">
        <v>91</v>
      </c>
      <c r="R120" s="5">
        <v>1</v>
      </c>
      <c r="S120" s="5">
        <v>0</v>
      </c>
      <c r="T120" s="5" t="s">
        <v>93</v>
      </c>
      <c r="U120" s="5" t="s">
        <v>105</v>
      </c>
    </row>
    <row r="121" spans="1:21">
      <c r="A121" s="6" t="s">
        <v>87</v>
      </c>
      <c r="B121" s="7">
        <v>1</v>
      </c>
      <c r="C121" s="5">
        <v>123</v>
      </c>
      <c r="D121" s="5">
        <v>42</v>
      </c>
      <c r="E121" s="6" t="s">
        <v>219</v>
      </c>
      <c r="F121" s="8">
        <v>420817</v>
      </c>
      <c r="G121" s="5" t="s">
        <v>312</v>
      </c>
      <c r="H121" s="5" t="s">
        <v>313</v>
      </c>
      <c r="I121" s="5">
        <v>10065506894</v>
      </c>
      <c r="J121" s="6" t="s">
        <v>91</v>
      </c>
      <c r="K121" s="6" t="s">
        <v>91</v>
      </c>
      <c r="L121" s="6" t="s">
        <v>91</v>
      </c>
      <c r="M121" s="5" t="s">
        <v>92</v>
      </c>
      <c r="N121" s="6" t="s">
        <v>91</v>
      </c>
      <c r="O121" s="6" t="s">
        <v>91</v>
      </c>
      <c r="P121" s="6" t="s">
        <v>91</v>
      </c>
      <c r="Q121" s="6" t="s">
        <v>91</v>
      </c>
      <c r="R121" s="5">
        <v>1</v>
      </c>
      <c r="S121" s="5">
        <v>0</v>
      </c>
      <c r="T121" s="5" t="s">
        <v>93</v>
      </c>
      <c r="U121" s="5" t="s">
        <v>105</v>
      </c>
    </row>
    <row r="122" spans="1:21">
      <c r="A122" s="6" t="s">
        <v>87</v>
      </c>
      <c r="B122" s="7">
        <v>1</v>
      </c>
      <c r="C122" s="5">
        <v>124</v>
      </c>
      <c r="D122" s="5">
        <v>42</v>
      </c>
      <c r="E122" s="6" t="s">
        <v>314</v>
      </c>
      <c r="F122" s="8">
        <v>42081701</v>
      </c>
      <c r="G122" s="5" t="s">
        <v>315</v>
      </c>
      <c r="H122" s="5" t="s">
        <v>221</v>
      </c>
      <c r="I122" s="6" t="s">
        <v>91</v>
      </c>
      <c r="J122" s="6" t="s">
        <v>91</v>
      </c>
      <c r="K122" s="6" t="s">
        <v>91</v>
      </c>
      <c r="L122" s="6" t="s">
        <v>91</v>
      </c>
      <c r="M122" s="5" t="s">
        <v>92</v>
      </c>
      <c r="N122" s="6" t="s">
        <v>91</v>
      </c>
      <c r="O122" s="6" t="s">
        <v>91</v>
      </c>
      <c r="P122" s="6" t="s">
        <v>91</v>
      </c>
      <c r="Q122" s="6" t="s">
        <v>91</v>
      </c>
      <c r="R122" s="5">
        <v>1</v>
      </c>
      <c r="S122" s="5">
        <v>0</v>
      </c>
      <c r="T122" s="5" t="s">
        <v>93</v>
      </c>
      <c r="U122" s="5" t="s">
        <v>105</v>
      </c>
    </row>
    <row r="123" spans="1:21">
      <c r="A123" s="6" t="s">
        <v>87</v>
      </c>
      <c r="B123" s="7">
        <v>1</v>
      </c>
      <c r="C123" s="5">
        <v>125</v>
      </c>
      <c r="D123" s="5">
        <v>42</v>
      </c>
      <c r="E123" s="6" t="s">
        <v>314</v>
      </c>
      <c r="F123" s="8">
        <v>42081702</v>
      </c>
      <c r="G123" s="5" t="s">
        <v>316</v>
      </c>
      <c r="H123" s="5" t="s">
        <v>223</v>
      </c>
      <c r="I123" s="6" t="s">
        <v>91</v>
      </c>
      <c r="J123" s="6" t="s">
        <v>91</v>
      </c>
      <c r="K123" s="6" t="s">
        <v>91</v>
      </c>
      <c r="L123" s="6" t="s">
        <v>91</v>
      </c>
      <c r="M123" s="5" t="s">
        <v>92</v>
      </c>
      <c r="N123" s="6" t="s">
        <v>91</v>
      </c>
      <c r="O123" s="6" t="s">
        <v>91</v>
      </c>
      <c r="P123" s="6" t="s">
        <v>91</v>
      </c>
      <c r="Q123" s="6" t="s">
        <v>91</v>
      </c>
      <c r="R123" s="5">
        <v>1</v>
      </c>
      <c r="S123" s="5">
        <v>0</v>
      </c>
      <c r="T123" s="5" t="s">
        <v>93</v>
      </c>
      <c r="U123" s="5" t="s">
        <v>105</v>
      </c>
    </row>
    <row r="124" spans="1:21">
      <c r="A124" s="6" t="s">
        <v>87</v>
      </c>
      <c r="B124" s="7">
        <v>1</v>
      </c>
      <c r="C124" s="5">
        <v>126</v>
      </c>
      <c r="D124" s="5">
        <v>42</v>
      </c>
      <c r="E124" s="6" t="s">
        <v>314</v>
      </c>
      <c r="F124" s="8">
        <v>42081703</v>
      </c>
      <c r="G124" s="5" t="s">
        <v>317</v>
      </c>
      <c r="H124" s="5" t="s">
        <v>225</v>
      </c>
      <c r="I124" s="6" t="s">
        <v>91</v>
      </c>
      <c r="J124" s="6" t="s">
        <v>91</v>
      </c>
      <c r="K124" s="6" t="s">
        <v>91</v>
      </c>
      <c r="L124" s="6" t="s">
        <v>91</v>
      </c>
      <c r="M124" s="5" t="s">
        <v>92</v>
      </c>
      <c r="N124" s="6" t="s">
        <v>91</v>
      </c>
      <c r="O124" s="6" t="s">
        <v>91</v>
      </c>
      <c r="P124" s="6" t="s">
        <v>91</v>
      </c>
      <c r="Q124" s="6" t="s">
        <v>91</v>
      </c>
      <c r="R124" s="5">
        <v>1</v>
      </c>
      <c r="S124" s="5">
        <v>0</v>
      </c>
      <c r="T124" s="5" t="s">
        <v>93</v>
      </c>
      <c r="U124" s="5" t="s">
        <v>105</v>
      </c>
    </row>
    <row r="125" spans="1:21">
      <c r="A125" s="6" t="s">
        <v>87</v>
      </c>
      <c r="B125" s="7">
        <v>1</v>
      </c>
      <c r="C125" s="5">
        <v>127</v>
      </c>
      <c r="D125" s="5">
        <v>42</v>
      </c>
      <c r="E125" s="6" t="s">
        <v>314</v>
      </c>
      <c r="F125" s="8">
        <v>42081704</v>
      </c>
      <c r="G125" s="5" t="s">
        <v>318</v>
      </c>
      <c r="H125" s="5" t="s">
        <v>227</v>
      </c>
      <c r="I125" s="6" t="s">
        <v>91</v>
      </c>
      <c r="J125" s="6" t="s">
        <v>91</v>
      </c>
      <c r="K125" s="6" t="s">
        <v>91</v>
      </c>
      <c r="L125" s="6" t="s">
        <v>91</v>
      </c>
      <c r="M125" s="5" t="s">
        <v>92</v>
      </c>
      <c r="N125" s="6" t="s">
        <v>91</v>
      </c>
      <c r="O125" s="6" t="s">
        <v>91</v>
      </c>
      <c r="P125" s="6" t="s">
        <v>91</v>
      </c>
      <c r="Q125" s="6" t="s">
        <v>91</v>
      </c>
      <c r="R125" s="5">
        <v>1</v>
      </c>
      <c r="S125" s="5">
        <v>0</v>
      </c>
      <c r="T125" s="5" t="s">
        <v>93</v>
      </c>
      <c r="U125" s="5" t="s">
        <v>105</v>
      </c>
    </row>
    <row r="126" spans="1:21">
      <c r="A126" s="6" t="s">
        <v>87</v>
      </c>
      <c r="B126" s="7">
        <v>1</v>
      </c>
      <c r="C126" s="5">
        <v>128</v>
      </c>
      <c r="D126" s="5">
        <v>42</v>
      </c>
      <c r="E126" s="6" t="s">
        <v>219</v>
      </c>
      <c r="F126" s="8">
        <v>420818</v>
      </c>
      <c r="G126" s="5" t="s">
        <v>319</v>
      </c>
      <c r="H126" s="5" t="s">
        <v>320</v>
      </c>
      <c r="I126" s="5">
        <v>10065506443</v>
      </c>
      <c r="J126" s="6" t="s">
        <v>91</v>
      </c>
      <c r="K126" s="6" t="s">
        <v>91</v>
      </c>
      <c r="L126" s="6" t="s">
        <v>91</v>
      </c>
      <c r="M126" s="5" t="s">
        <v>92</v>
      </c>
      <c r="N126" s="6" t="s">
        <v>91</v>
      </c>
      <c r="O126" s="6" t="s">
        <v>91</v>
      </c>
      <c r="P126" s="6" t="s">
        <v>91</v>
      </c>
      <c r="Q126" s="6" t="s">
        <v>91</v>
      </c>
      <c r="R126" s="5">
        <v>1</v>
      </c>
      <c r="S126" s="5">
        <v>0</v>
      </c>
      <c r="T126" s="5" t="s">
        <v>93</v>
      </c>
      <c r="U126" s="5" t="s">
        <v>105</v>
      </c>
    </row>
    <row r="127" spans="1:21">
      <c r="A127" s="6" t="s">
        <v>87</v>
      </c>
      <c r="B127" s="7">
        <v>1</v>
      </c>
      <c r="C127" s="5">
        <v>129</v>
      </c>
      <c r="D127" s="5">
        <v>42</v>
      </c>
      <c r="E127" s="6" t="s">
        <v>321</v>
      </c>
      <c r="F127" s="8">
        <v>42081801</v>
      </c>
      <c r="G127" s="5" t="s">
        <v>322</v>
      </c>
      <c r="H127" s="5" t="s">
        <v>221</v>
      </c>
      <c r="I127" s="6" t="s">
        <v>91</v>
      </c>
      <c r="J127" s="6" t="s">
        <v>91</v>
      </c>
      <c r="K127" s="6" t="s">
        <v>91</v>
      </c>
      <c r="L127" s="6" t="s">
        <v>91</v>
      </c>
      <c r="M127" s="5" t="s">
        <v>92</v>
      </c>
      <c r="N127" s="6" t="s">
        <v>91</v>
      </c>
      <c r="O127" s="6" t="s">
        <v>91</v>
      </c>
      <c r="P127" s="6" t="s">
        <v>91</v>
      </c>
      <c r="Q127" s="6" t="s">
        <v>91</v>
      </c>
      <c r="R127" s="5">
        <v>1</v>
      </c>
      <c r="S127" s="5">
        <v>0</v>
      </c>
      <c r="T127" s="5" t="s">
        <v>93</v>
      </c>
      <c r="U127" s="5" t="s">
        <v>105</v>
      </c>
    </row>
    <row r="128" spans="1:21">
      <c r="A128" s="6" t="s">
        <v>87</v>
      </c>
      <c r="B128" s="7">
        <v>1</v>
      </c>
      <c r="C128" s="5">
        <v>130</v>
      </c>
      <c r="D128" s="5">
        <v>42</v>
      </c>
      <c r="E128" s="6" t="s">
        <v>321</v>
      </c>
      <c r="F128" s="8">
        <v>42081802</v>
      </c>
      <c r="G128" s="5" t="s">
        <v>323</v>
      </c>
      <c r="H128" s="5" t="s">
        <v>223</v>
      </c>
      <c r="I128" s="6" t="s">
        <v>91</v>
      </c>
      <c r="J128" s="6" t="s">
        <v>91</v>
      </c>
      <c r="K128" s="6" t="s">
        <v>91</v>
      </c>
      <c r="L128" s="6" t="s">
        <v>91</v>
      </c>
      <c r="M128" s="5" t="s">
        <v>92</v>
      </c>
      <c r="N128" s="6" t="s">
        <v>91</v>
      </c>
      <c r="O128" s="6" t="s">
        <v>91</v>
      </c>
      <c r="P128" s="6" t="s">
        <v>91</v>
      </c>
      <c r="Q128" s="6" t="s">
        <v>91</v>
      </c>
      <c r="R128" s="5">
        <v>1</v>
      </c>
      <c r="S128" s="5">
        <v>0</v>
      </c>
      <c r="T128" s="5" t="s">
        <v>93</v>
      </c>
      <c r="U128" s="5" t="s">
        <v>105</v>
      </c>
    </row>
    <row r="129" spans="1:21">
      <c r="A129" s="6" t="s">
        <v>87</v>
      </c>
      <c r="B129" s="7">
        <v>1</v>
      </c>
      <c r="C129" s="5">
        <v>131</v>
      </c>
      <c r="D129" s="5">
        <v>42</v>
      </c>
      <c r="E129" s="6" t="s">
        <v>321</v>
      </c>
      <c r="F129" s="8">
        <v>42081803</v>
      </c>
      <c r="G129" s="5" t="s">
        <v>324</v>
      </c>
      <c r="H129" s="5" t="s">
        <v>225</v>
      </c>
      <c r="I129" s="6" t="s">
        <v>91</v>
      </c>
      <c r="J129" s="6" t="s">
        <v>91</v>
      </c>
      <c r="K129" s="6" t="s">
        <v>91</v>
      </c>
      <c r="L129" s="6" t="s">
        <v>91</v>
      </c>
      <c r="M129" s="5" t="s">
        <v>92</v>
      </c>
      <c r="N129" s="6" t="s">
        <v>91</v>
      </c>
      <c r="O129" s="6" t="s">
        <v>91</v>
      </c>
      <c r="P129" s="6" t="s">
        <v>91</v>
      </c>
      <c r="Q129" s="6" t="s">
        <v>91</v>
      </c>
      <c r="R129" s="5">
        <v>1</v>
      </c>
      <c r="S129" s="5">
        <v>0</v>
      </c>
      <c r="T129" s="5" t="s">
        <v>93</v>
      </c>
      <c r="U129" s="5" t="s">
        <v>105</v>
      </c>
    </row>
    <row r="130" spans="1:21">
      <c r="A130" s="6" t="s">
        <v>87</v>
      </c>
      <c r="B130" s="7">
        <v>1</v>
      </c>
      <c r="C130" s="5">
        <v>132</v>
      </c>
      <c r="D130" s="5">
        <v>42</v>
      </c>
      <c r="E130" s="6" t="s">
        <v>321</v>
      </c>
      <c r="F130" s="8">
        <v>42081804</v>
      </c>
      <c r="G130" s="5" t="s">
        <v>325</v>
      </c>
      <c r="H130" s="5" t="s">
        <v>227</v>
      </c>
      <c r="I130" s="6" t="s">
        <v>91</v>
      </c>
      <c r="J130" s="6" t="s">
        <v>91</v>
      </c>
      <c r="K130" s="6" t="s">
        <v>91</v>
      </c>
      <c r="L130" s="6" t="s">
        <v>91</v>
      </c>
      <c r="M130" s="5" t="s">
        <v>92</v>
      </c>
      <c r="N130" s="6" t="s">
        <v>91</v>
      </c>
      <c r="O130" s="6" t="s">
        <v>91</v>
      </c>
      <c r="P130" s="6" t="s">
        <v>91</v>
      </c>
      <c r="Q130" s="6" t="s">
        <v>91</v>
      </c>
      <c r="R130" s="5">
        <v>1</v>
      </c>
      <c r="S130" s="5">
        <v>0</v>
      </c>
      <c r="T130" s="5" t="s">
        <v>93</v>
      </c>
      <c r="U130" s="5" t="s">
        <v>105</v>
      </c>
    </row>
    <row r="131" spans="1:21">
      <c r="A131" s="6" t="s">
        <v>87</v>
      </c>
      <c r="B131" s="7">
        <v>1</v>
      </c>
      <c r="C131" s="5">
        <v>133</v>
      </c>
      <c r="D131" s="5">
        <v>42</v>
      </c>
      <c r="E131" s="6" t="s">
        <v>219</v>
      </c>
      <c r="F131" s="8">
        <v>420819</v>
      </c>
      <c r="G131" s="5" t="s">
        <v>326</v>
      </c>
      <c r="H131" s="5" t="s">
        <v>327</v>
      </c>
      <c r="I131" s="5">
        <v>10065502020</v>
      </c>
      <c r="J131" s="6" t="s">
        <v>91</v>
      </c>
      <c r="K131" s="6" t="s">
        <v>91</v>
      </c>
      <c r="L131" s="6" t="s">
        <v>91</v>
      </c>
      <c r="M131" s="5" t="s">
        <v>92</v>
      </c>
      <c r="N131" s="6" t="s">
        <v>91</v>
      </c>
      <c r="O131" s="6" t="s">
        <v>91</v>
      </c>
      <c r="P131" s="6" t="s">
        <v>91</v>
      </c>
      <c r="Q131" s="6" t="s">
        <v>91</v>
      </c>
      <c r="R131" s="5">
        <v>1</v>
      </c>
      <c r="S131" s="5">
        <v>0</v>
      </c>
      <c r="T131" s="5" t="s">
        <v>93</v>
      </c>
      <c r="U131" s="5" t="s">
        <v>105</v>
      </c>
    </row>
    <row r="132" spans="1:21">
      <c r="A132" s="6" t="s">
        <v>87</v>
      </c>
      <c r="B132" s="7">
        <v>1</v>
      </c>
      <c r="C132" s="5">
        <v>134</v>
      </c>
      <c r="D132" s="5">
        <v>42</v>
      </c>
      <c r="E132" s="6" t="s">
        <v>328</v>
      </c>
      <c r="F132" s="8">
        <v>42081901</v>
      </c>
      <c r="G132" s="5" t="s">
        <v>329</v>
      </c>
      <c r="H132" s="5" t="s">
        <v>221</v>
      </c>
      <c r="I132" s="6" t="s">
        <v>91</v>
      </c>
      <c r="J132" s="6" t="s">
        <v>91</v>
      </c>
      <c r="K132" s="6" t="s">
        <v>91</v>
      </c>
      <c r="L132" s="6" t="s">
        <v>91</v>
      </c>
      <c r="M132" s="5" t="s">
        <v>92</v>
      </c>
      <c r="N132" s="6" t="s">
        <v>91</v>
      </c>
      <c r="O132" s="6" t="s">
        <v>91</v>
      </c>
      <c r="P132" s="6" t="s">
        <v>91</v>
      </c>
      <c r="Q132" s="6" t="s">
        <v>91</v>
      </c>
      <c r="R132" s="5">
        <v>1</v>
      </c>
      <c r="S132" s="5">
        <v>0</v>
      </c>
      <c r="T132" s="5" t="s">
        <v>93</v>
      </c>
      <c r="U132" s="5" t="s">
        <v>105</v>
      </c>
    </row>
    <row r="133" spans="1:21">
      <c r="A133" s="6" t="s">
        <v>87</v>
      </c>
      <c r="B133" s="7">
        <v>1</v>
      </c>
      <c r="C133" s="5">
        <v>135</v>
      </c>
      <c r="D133" s="5">
        <v>42</v>
      </c>
      <c r="E133" s="6" t="s">
        <v>328</v>
      </c>
      <c r="F133" s="8">
        <v>42081902</v>
      </c>
      <c r="G133" s="5" t="s">
        <v>330</v>
      </c>
      <c r="H133" s="5" t="s">
        <v>223</v>
      </c>
      <c r="I133" s="6" t="s">
        <v>91</v>
      </c>
      <c r="J133" s="6" t="s">
        <v>91</v>
      </c>
      <c r="K133" s="6" t="s">
        <v>91</v>
      </c>
      <c r="L133" s="6" t="s">
        <v>91</v>
      </c>
      <c r="M133" s="5" t="s">
        <v>92</v>
      </c>
      <c r="N133" s="6" t="s">
        <v>91</v>
      </c>
      <c r="O133" s="6" t="s">
        <v>91</v>
      </c>
      <c r="P133" s="6" t="s">
        <v>91</v>
      </c>
      <c r="Q133" s="6" t="s">
        <v>91</v>
      </c>
      <c r="R133" s="5">
        <v>1</v>
      </c>
      <c r="S133" s="5">
        <v>0</v>
      </c>
      <c r="T133" s="5" t="s">
        <v>93</v>
      </c>
      <c r="U133" s="5" t="s">
        <v>105</v>
      </c>
    </row>
    <row r="134" spans="1:21">
      <c r="A134" s="6" t="s">
        <v>87</v>
      </c>
      <c r="B134" s="7">
        <v>1</v>
      </c>
      <c r="C134" s="5">
        <v>136</v>
      </c>
      <c r="D134" s="5">
        <v>42</v>
      </c>
      <c r="E134" s="6" t="s">
        <v>328</v>
      </c>
      <c r="F134" s="8">
        <v>42081903</v>
      </c>
      <c r="G134" s="5" t="s">
        <v>331</v>
      </c>
      <c r="H134" s="5" t="s">
        <v>225</v>
      </c>
      <c r="I134" s="6" t="s">
        <v>91</v>
      </c>
      <c r="J134" s="6" t="s">
        <v>91</v>
      </c>
      <c r="K134" s="6" t="s">
        <v>91</v>
      </c>
      <c r="L134" s="6" t="s">
        <v>91</v>
      </c>
      <c r="M134" s="5" t="s">
        <v>92</v>
      </c>
      <c r="N134" s="6" t="s">
        <v>91</v>
      </c>
      <c r="O134" s="6" t="s">
        <v>91</v>
      </c>
      <c r="P134" s="6" t="s">
        <v>91</v>
      </c>
      <c r="Q134" s="6" t="s">
        <v>91</v>
      </c>
      <c r="R134" s="5">
        <v>1</v>
      </c>
      <c r="S134" s="5">
        <v>0</v>
      </c>
      <c r="T134" s="5" t="s">
        <v>93</v>
      </c>
      <c r="U134" s="5" t="s">
        <v>105</v>
      </c>
    </row>
    <row r="135" spans="1:21">
      <c r="A135" s="6" t="s">
        <v>87</v>
      </c>
      <c r="B135" s="7">
        <v>1</v>
      </c>
      <c r="C135" s="5">
        <v>137</v>
      </c>
      <c r="D135" s="5">
        <v>42</v>
      </c>
      <c r="E135" s="6" t="s">
        <v>328</v>
      </c>
      <c r="F135" s="8">
        <v>42081904</v>
      </c>
      <c r="G135" s="5" t="s">
        <v>332</v>
      </c>
      <c r="H135" s="5" t="s">
        <v>227</v>
      </c>
      <c r="I135" s="6" t="s">
        <v>91</v>
      </c>
      <c r="J135" s="6" t="s">
        <v>91</v>
      </c>
      <c r="K135" s="6" t="s">
        <v>91</v>
      </c>
      <c r="L135" s="6" t="s">
        <v>91</v>
      </c>
      <c r="M135" s="5" t="s">
        <v>92</v>
      </c>
      <c r="N135" s="6" t="s">
        <v>91</v>
      </c>
      <c r="O135" s="6" t="s">
        <v>91</v>
      </c>
      <c r="P135" s="6" t="s">
        <v>91</v>
      </c>
      <c r="Q135" s="6" t="s">
        <v>91</v>
      </c>
      <c r="R135" s="5">
        <v>1</v>
      </c>
      <c r="S135" s="5">
        <v>0</v>
      </c>
      <c r="T135" s="5" t="s">
        <v>93</v>
      </c>
      <c r="U135" s="5" t="s">
        <v>105</v>
      </c>
    </row>
    <row r="136" spans="1:21">
      <c r="A136" s="6" t="s">
        <v>87</v>
      </c>
      <c r="B136" s="7">
        <v>1</v>
      </c>
      <c r="C136" s="5">
        <v>138</v>
      </c>
      <c r="D136" s="5">
        <v>42</v>
      </c>
      <c r="E136" s="6" t="s">
        <v>219</v>
      </c>
      <c r="F136" s="8">
        <v>420820</v>
      </c>
      <c r="G136" s="5" t="s">
        <v>333</v>
      </c>
      <c r="H136" s="5" t="s">
        <v>334</v>
      </c>
      <c r="I136" s="5">
        <v>10065503951</v>
      </c>
      <c r="J136" s="6" t="s">
        <v>91</v>
      </c>
      <c r="K136" s="6" t="s">
        <v>91</v>
      </c>
      <c r="L136" s="6" t="s">
        <v>91</v>
      </c>
      <c r="M136" s="5" t="s">
        <v>92</v>
      </c>
      <c r="N136" s="6" t="s">
        <v>91</v>
      </c>
      <c r="O136" s="6" t="s">
        <v>91</v>
      </c>
      <c r="P136" s="6" t="s">
        <v>91</v>
      </c>
      <c r="Q136" s="6" t="s">
        <v>91</v>
      </c>
      <c r="R136" s="5">
        <v>1</v>
      </c>
      <c r="S136" s="5">
        <v>0</v>
      </c>
      <c r="T136" s="5" t="s">
        <v>93</v>
      </c>
      <c r="U136" s="5" t="s">
        <v>105</v>
      </c>
    </row>
    <row r="137" spans="1:21">
      <c r="A137" s="6" t="s">
        <v>87</v>
      </c>
      <c r="B137" s="7">
        <v>1</v>
      </c>
      <c r="C137" s="5">
        <v>139</v>
      </c>
      <c r="D137" s="5">
        <v>42</v>
      </c>
      <c r="E137" s="6" t="s">
        <v>335</v>
      </c>
      <c r="F137" s="8">
        <v>42082001</v>
      </c>
      <c r="G137" s="5" t="s">
        <v>336</v>
      </c>
      <c r="H137" s="5" t="s">
        <v>221</v>
      </c>
      <c r="I137" s="6" t="s">
        <v>91</v>
      </c>
      <c r="J137" s="6" t="s">
        <v>91</v>
      </c>
      <c r="K137" s="6" t="s">
        <v>91</v>
      </c>
      <c r="L137" s="6" t="s">
        <v>91</v>
      </c>
      <c r="M137" s="5" t="s">
        <v>92</v>
      </c>
      <c r="N137" s="6" t="s">
        <v>91</v>
      </c>
      <c r="O137" s="6" t="s">
        <v>91</v>
      </c>
      <c r="P137" s="6" t="s">
        <v>91</v>
      </c>
      <c r="Q137" s="6" t="s">
        <v>91</v>
      </c>
      <c r="R137" s="5">
        <v>1</v>
      </c>
      <c r="S137" s="5">
        <v>0</v>
      </c>
      <c r="T137" s="5" t="s">
        <v>93</v>
      </c>
      <c r="U137" s="5" t="s">
        <v>105</v>
      </c>
    </row>
    <row r="138" spans="1:21">
      <c r="A138" s="6" t="s">
        <v>87</v>
      </c>
      <c r="B138" s="7">
        <v>1</v>
      </c>
      <c r="C138" s="5">
        <v>140</v>
      </c>
      <c r="D138" s="5">
        <v>42</v>
      </c>
      <c r="E138" s="6" t="s">
        <v>335</v>
      </c>
      <c r="F138" s="8">
        <v>42082002</v>
      </c>
      <c r="G138" s="5" t="s">
        <v>337</v>
      </c>
      <c r="H138" s="5" t="s">
        <v>223</v>
      </c>
      <c r="I138" s="6" t="s">
        <v>91</v>
      </c>
      <c r="J138" s="6" t="s">
        <v>91</v>
      </c>
      <c r="K138" s="6" t="s">
        <v>91</v>
      </c>
      <c r="L138" s="6" t="s">
        <v>91</v>
      </c>
      <c r="M138" s="5" t="s">
        <v>92</v>
      </c>
      <c r="N138" s="6" t="s">
        <v>91</v>
      </c>
      <c r="O138" s="6" t="s">
        <v>91</v>
      </c>
      <c r="P138" s="6" t="s">
        <v>91</v>
      </c>
      <c r="Q138" s="6" t="s">
        <v>91</v>
      </c>
      <c r="R138" s="5">
        <v>1</v>
      </c>
      <c r="S138" s="5">
        <v>0</v>
      </c>
      <c r="T138" s="5" t="s">
        <v>93</v>
      </c>
      <c r="U138" s="5" t="s">
        <v>105</v>
      </c>
    </row>
    <row r="139" spans="1:21">
      <c r="A139" s="6" t="s">
        <v>87</v>
      </c>
      <c r="B139" s="7">
        <v>1</v>
      </c>
      <c r="C139" s="5">
        <v>141</v>
      </c>
      <c r="D139" s="5">
        <v>42</v>
      </c>
      <c r="E139" s="6" t="s">
        <v>335</v>
      </c>
      <c r="F139" s="8">
        <v>42082003</v>
      </c>
      <c r="G139" s="5" t="s">
        <v>338</v>
      </c>
      <c r="H139" s="5" t="s">
        <v>225</v>
      </c>
      <c r="I139" s="6" t="s">
        <v>91</v>
      </c>
      <c r="J139" s="6" t="s">
        <v>91</v>
      </c>
      <c r="K139" s="6" t="s">
        <v>91</v>
      </c>
      <c r="L139" s="6" t="s">
        <v>91</v>
      </c>
      <c r="M139" s="5" t="s">
        <v>92</v>
      </c>
      <c r="N139" s="6" t="s">
        <v>91</v>
      </c>
      <c r="O139" s="6" t="s">
        <v>91</v>
      </c>
      <c r="P139" s="6" t="s">
        <v>91</v>
      </c>
      <c r="Q139" s="6" t="s">
        <v>91</v>
      </c>
      <c r="R139" s="5">
        <v>1</v>
      </c>
      <c r="S139" s="5">
        <v>0</v>
      </c>
      <c r="T139" s="5" t="s">
        <v>93</v>
      </c>
      <c r="U139" s="5" t="s">
        <v>105</v>
      </c>
    </row>
    <row r="140" spans="1:21">
      <c r="A140" s="6" t="s">
        <v>87</v>
      </c>
      <c r="B140" s="7">
        <v>1</v>
      </c>
      <c r="C140" s="5">
        <v>142</v>
      </c>
      <c r="D140" s="5">
        <v>42</v>
      </c>
      <c r="E140" s="6" t="s">
        <v>335</v>
      </c>
      <c r="F140" s="8">
        <v>42082004</v>
      </c>
      <c r="G140" s="5" t="s">
        <v>339</v>
      </c>
      <c r="H140" s="5" t="s">
        <v>227</v>
      </c>
      <c r="I140" s="6" t="s">
        <v>91</v>
      </c>
      <c r="J140" s="6" t="s">
        <v>91</v>
      </c>
      <c r="K140" s="6" t="s">
        <v>91</v>
      </c>
      <c r="L140" s="6" t="s">
        <v>91</v>
      </c>
      <c r="M140" s="5" t="s">
        <v>92</v>
      </c>
      <c r="N140" s="6" t="s">
        <v>91</v>
      </c>
      <c r="O140" s="6" t="s">
        <v>91</v>
      </c>
      <c r="P140" s="6" t="s">
        <v>91</v>
      </c>
      <c r="Q140" s="6" t="s">
        <v>91</v>
      </c>
      <c r="R140" s="5">
        <v>1</v>
      </c>
      <c r="S140" s="5">
        <v>0</v>
      </c>
      <c r="T140" s="5" t="s">
        <v>93</v>
      </c>
      <c r="U140" s="5" t="s">
        <v>105</v>
      </c>
    </row>
    <row r="141" spans="1:21">
      <c r="A141" s="6" t="s">
        <v>87</v>
      </c>
      <c r="B141" s="7">
        <v>1</v>
      </c>
      <c r="C141" s="5">
        <v>143</v>
      </c>
      <c r="D141" s="5">
        <v>42</v>
      </c>
      <c r="E141" s="6" t="s">
        <v>219</v>
      </c>
      <c r="F141" s="8">
        <v>420821</v>
      </c>
      <c r="G141" s="5" t="s">
        <v>340</v>
      </c>
      <c r="H141" s="5" t="s">
        <v>341</v>
      </c>
      <c r="I141" s="6" t="s">
        <v>91</v>
      </c>
      <c r="J141" s="6" t="s">
        <v>91</v>
      </c>
      <c r="K141" s="6" t="s">
        <v>91</v>
      </c>
      <c r="L141" s="6" t="s">
        <v>91</v>
      </c>
      <c r="M141" s="5" t="s">
        <v>92</v>
      </c>
      <c r="N141" s="6" t="s">
        <v>91</v>
      </c>
      <c r="O141" s="6" t="s">
        <v>91</v>
      </c>
      <c r="P141" s="6" t="s">
        <v>91</v>
      </c>
      <c r="Q141" s="6" t="s">
        <v>91</v>
      </c>
      <c r="R141" s="5">
        <v>1</v>
      </c>
      <c r="S141" s="5">
        <v>0</v>
      </c>
      <c r="T141" s="5" t="s">
        <v>93</v>
      </c>
      <c r="U141" s="5" t="s">
        <v>105</v>
      </c>
    </row>
    <row r="142" spans="1:21">
      <c r="A142" s="6" t="s">
        <v>87</v>
      </c>
      <c r="B142" s="7">
        <v>1</v>
      </c>
      <c r="C142" s="5">
        <v>144</v>
      </c>
      <c r="D142" s="5">
        <v>42</v>
      </c>
      <c r="E142" s="6" t="s">
        <v>342</v>
      </c>
      <c r="F142" s="8">
        <v>42082101</v>
      </c>
      <c r="G142" s="5" t="s">
        <v>343</v>
      </c>
      <c r="H142" s="5" t="s">
        <v>221</v>
      </c>
      <c r="I142" s="6" t="s">
        <v>91</v>
      </c>
      <c r="J142" s="6" t="s">
        <v>91</v>
      </c>
      <c r="K142" s="6" t="s">
        <v>91</v>
      </c>
      <c r="L142" s="6" t="s">
        <v>91</v>
      </c>
      <c r="M142" s="5" t="s">
        <v>92</v>
      </c>
      <c r="N142" s="6" t="s">
        <v>91</v>
      </c>
      <c r="O142" s="6" t="s">
        <v>91</v>
      </c>
      <c r="P142" s="6" t="s">
        <v>91</v>
      </c>
      <c r="Q142" s="6" t="s">
        <v>91</v>
      </c>
      <c r="R142" s="5">
        <v>1</v>
      </c>
      <c r="S142" s="5">
        <v>0</v>
      </c>
      <c r="T142" s="5" t="s">
        <v>93</v>
      </c>
      <c r="U142" s="5" t="s">
        <v>105</v>
      </c>
    </row>
    <row r="143" spans="1:21">
      <c r="A143" s="6" t="s">
        <v>87</v>
      </c>
      <c r="B143" s="7">
        <v>1</v>
      </c>
      <c r="C143" s="5">
        <v>145</v>
      </c>
      <c r="D143" s="5">
        <v>42</v>
      </c>
      <c r="E143" s="6" t="s">
        <v>342</v>
      </c>
      <c r="F143" s="8">
        <v>42082102</v>
      </c>
      <c r="G143" s="5" t="s">
        <v>344</v>
      </c>
      <c r="H143" s="5" t="s">
        <v>223</v>
      </c>
      <c r="I143" s="6" t="s">
        <v>91</v>
      </c>
      <c r="J143" s="6" t="s">
        <v>91</v>
      </c>
      <c r="K143" s="6" t="s">
        <v>91</v>
      </c>
      <c r="L143" s="6" t="s">
        <v>91</v>
      </c>
      <c r="M143" s="5" t="s">
        <v>92</v>
      </c>
      <c r="N143" s="6" t="s">
        <v>91</v>
      </c>
      <c r="O143" s="6" t="s">
        <v>91</v>
      </c>
      <c r="P143" s="6" t="s">
        <v>91</v>
      </c>
      <c r="Q143" s="6" t="s">
        <v>91</v>
      </c>
      <c r="R143" s="5">
        <v>1</v>
      </c>
      <c r="S143" s="5">
        <v>0</v>
      </c>
      <c r="T143" s="5" t="s">
        <v>93</v>
      </c>
      <c r="U143" s="5" t="s">
        <v>105</v>
      </c>
    </row>
    <row r="144" spans="1:21">
      <c r="A144" s="6" t="s">
        <v>87</v>
      </c>
      <c r="B144" s="7">
        <v>1</v>
      </c>
      <c r="C144" s="5">
        <v>146</v>
      </c>
      <c r="D144" s="5">
        <v>42</v>
      </c>
      <c r="E144" s="6" t="s">
        <v>342</v>
      </c>
      <c r="F144" s="8">
        <v>42082103</v>
      </c>
      <c r="G144" s="5" t="s">
        <v>345</v>
      </c>
      <c r="H144" s="5" t="s">
        <v>225</v>
      </c>
      <c r="I144" s="6" t="s">
        <v>91</v>
      </c>
      <c r="J144" s="6" t="s">
        <v>91</v>
      </c>
      <c r="K144" s="6" t="s">
        <v>91</v>
      </c>
      <c r="L144" s="6" t="s">
        <v>91</v>
      </c>
      <c r="M144" s="5" t="s">
        <v>92</v>
      </c>
      <c r="N144" s="6" t="s">
        <v>91</v>
      </c>
      <c r="O144" s="6" t="s">
        <v>91</v>
      </c>
      <c r="P144" s="6" t="s">
        <v>91</v>
      </c>
      <c r="Q144" s="6" t="s">
        <v>91</v>
      </c>
      <c r="R144" s="5">
        <v>1</v>
      </c>
      <c r="S144" s="5">
        <v>0</v>
      </c>
      <c r="T144" s="5" t="s">
        <v>93</v>
      </c>
      <c r="U144" s="5" t="s">
        <v>105</v>
      </c>
    </row>
    <row r="145" spans="1:21">
      <c r="A145" s="6" t="s">
        <v>87</v>
      </c>
      <c r="B145" s="7">
        <v>1</v>
      </c>
      <c r="C145" s="5">
        <v>147</v>
      </c>
      <c r="D145" s="5">
        <v>42</v>
      </c>
      <c r="E145" s="6" t="s">
        <v>342</v>
      </c>
      <c r="F145" s="8">
        <v>42082104</v>
      </c>
      <c r="G145" s="5" t="s">
        <v>346</v>
      </c>
      <c r="H145" s="5" t="s">
        <v>227</v>
      </c>
      <c r="I145" s="6" t="s">
        <v>91</v>
      </c>
      <c r="J145" s="6" t="s">
        <v>91</v>
      </c>
      <c r="K145" s="6" t="s">
        <v>91</v>
      </c>
      <c r="L145" s="6" t="s">
        <v>91</v>
      </c>
      <c r="M145" s="5" t="s">
        <v>92</v>
      </c>
      <c r="N145" s="6" t="s">
        <v>91</v>
      </c>
      <c r="O145" s="6" t="s">
        <v>91</v>
      </c>
      <c r="P145" s="6" t="s">
        <v>91</v>
      </c>
      <c r="Q145" s="6" t="s">
        <v>91</v>
      </c>
      <c r="R145" s="5">
        <v>1</v>
      </c>
      <c r="S145" s="5">
        <v>0</v>
      </c>
      <c r="T145" s="5" t="s">
        <v>93</v>
      </c>
      <c r="U145" s="5" t="s">
        <v>105</v>
      </c>
    </row>
    <row r="146" spans="1:21">
      <c r="A146" s="6" t="s">
        <v>87</v>
      </c>
      <c r="B146" s="7">
        <v>1</v>
      </c>
      <c r="C146" s="5">
        <v>148</v>
      </c>
      <c r="D146" s="5">
        <v>42</v>
      </c>
      <c r="E146" s="6" t="s">
        <v>219</v>
      </c>
      <c r="F146" s="8">
        <v>420822</v>
      </c>
      <c r="G146" s="5" t="s">
        <v>347</v>
      </c>
      <c r="H146" s="5" t="s">
        <v>348</v>
      </c>
      <c r="I146" s="5">
        <v>10065501924</v>
      </c>
      <c r="J146" s="6" t="s">
        <v>91</v>
      </c>
      <c r="K146" s="6" t="s">
        <v>91</v>
      </c>
      <c r="L146" s="6" t="s">
        <v>91</v>
      </c>
      <c r="M146" s="5" t="s">
        <v>92</v>
      </c>
      <c r="N146" s="6" t="s">
        <v>91</v>
      </c>
      <c r="O146" s="6" t="s">
        <v>91</v>
      </c>
      <c r="P146" s="6" t="s">
        <v>91</v>
      </c>
      <c r="Q146" s="6" t="s">
        <v>91</v>
      </c>
      <c r="R146" s="5">
        <v>1</v>
      </c>
      <c r="S146" s="5">
        <v>0</v>
      </c>
      <c r="T146" s="5" t="s">
        <v>93</v>
      </c>
      <c r="U146" s="5" t="s">
        <v>105</v>
      </c>
    </row>
    <row r="147" spans="1:21">
      <c r="A147" s="6" t="s">
        <v>87</v>
      </c>
      <c r="B147" s="7">
        <v>1</v>
      </c>
      <c r="C147" s="5">
        <v>149</v>
      </c>
      <c r="D147" s="5">
        <v>42</v>
      </c>
      <c r="E147" s="6" t="s">
        <v>349</v>
      </c>
      <c r="F147" s="8">
        <v>42082201</v>
      </c>
      <c r="G147" s="5" t="s">
        <v>350</v>
      </c>
      <c r="H147" s="5" t="s">
        <v>221</v>
      </c>
      <c r="I147" s="6" t="s">
        <v>91</v>
      </c>
      <c r="J147" s="6" t="s">
        <v>91</v>
      </c>
      <c r="K147" s="6" t="s">
        <v>91</v>
      </c>
      <c r="L147" s="6" t="s">
        <v>91</v>
      </c>
      <c r="M147" s="5" t="s">
        <v>92</v>
      </c>
      <c r="N147" s="6" t="s">
        <v>91</v>
      </c>
      <c r="O147" s="6" t="s">
        <v>91</v>
      </c>
      <c r="P147" s="6" t="s">
        <v>91</v>
      </c>
      <c r="Q147" s="6" t="s">
        <v>91</v>
      </c>
      <c r="R147" s="5">
        <v>1</v>
      </c>
      <c r="S147" s="5">
        <v>0</v>
      </c>
      <c r="T147" s="5" t="s">
        <v>93</v>
      </c>
      <c r="U147" s="5" t="s">
        <v>105</v>
      </c>
    </row>
    <row r="148" spans="1:21">
      <c r="A148" s="6" t="s">
        <v>87</v>
      </c>
      <c r="B148" s="7">
        <v>1</v>
      </c>
      <c r="C148" s="5">
        <v>150</v>
      </c>
      <c r="D148" s="5">
        <v>42</v>
      </c>
      <c r="E148" s="6" t="s">
        <v>349</v>
      </c>
      <c r="F148" s="8">
        <v>42082202</v>
      </c>
      <c r="G148" s="5" t="s">
        <v>351</v>
      </c>
      <c r="H148" s="5" t="s">
        <v>223</v>
      </c>
      <c r="I148" s="6" t="s">
        <v>91</v>
      </c>
      <c r="J148" s="6" t="s">
        <v>91</v>
      </c>
      <c r="K148" s="6" t="s">
        <v>91</v>
      </c>
      <c r="L148" s="6" t="s">
        <v>91</v>
      </c>
      <c r="M148" s="5" t="s">
        <v>92</v>
      </c>
      <c r="N148" s="6" t="s">
        <v>91</v>
      </c>
      <c r="O148" s="6" t="s">
        <v>91</v>
      </c>
      <c r="P148" s="6" t="s">
        <v>91</v>
      </c>
      <c r="Q148" s="6" t="s">
        <v>91</v>
      </c>
      <c r="R148" s="5">
        <v>1</v>
      </c>
      <c r="S148" s="5">
        <v>0</v>
      </c>
      <c r="T148" s="5" t="s">
        <v>93</v>
      </c>
      <c r="U148" s="5" t="s">
        <v>105</v>
      </c>
    </row>
    <row r="149" spans="1:21">
      <c r="A149" s="6" t="s">
        <v>87</v>
      </c>
      <c r="B149" s="7">
        <v>1</v>
      </c>
      <c r="C149" s="5">
        <v>151</v>
      </c>
      <c r="D149" s="5">
        <v>42</v>
      </c>
      <c r="E149" s="6" t="s">
        <v>349</v>
      </c>
      <c r="F149" s="8">
        <v>42082203</v>
      </c>
      <c r="G149" s="5" t="s">
        <v>352</v>
      </c>
      <c r="H149" s="5" t="s">
        <v>225</v>
      </c>
      <c r="I149" s="6" t="s">
        <v>91</v>
      </c>
      <c r="J149" s="6" t="s">
        <v>91</v>
      </c>
      <c r="K149" s="6" t="s">
        <v>91</v>
      </c>
      <c r="L149" s="6" t="s">
        <v>91</v>
      </c>
      <c r="M149" s="5" t="s">
        <v>92</v>
      </c>
      <c r="N149" s="6" t="s">
        <v>91</v>
      </c>
      <c r="O149" s="6" t="s">
        <v>91</v>
      </c>
      <c r="P149" s="6" t="s">
        <v>91</v>
      </c>
      <c r="Q149" s="6" t="s">
        <v>91</v>
      </c>
      <c r="R149" s="5">
        <v>1</v>
      </c>
      <c r="S149" s="5">
        <v>0</v>
      </c>
      <c r="T149" s="5" t="s">
        <v>93</v>
      </c>
      <c r="U149" s="5" t="s">
        <v>105</v>
      </c>
    </row>
    <row r="150" spans="1:21">
      <c r="A150" s="6" t="s">
        <v>87</v>
      </c>
      <c r="B150" s="7">
        <v>1</v>
      </c>
      <c r="C150" s="5">
        <v>152</v>
      </c>
      <c r="D150" s="5">
        <v>42</v>
      </c>
      <c r="E150" s="6" t="s">
        <v>349</v>
      </c>
      <c r="F150" s="8">
        <v>42082204</v>
      </c>
      <c r="G150" s="5" t="s">
        <v>353</v>
      </c>
      <c r="H150" s="5" t="s">
        <v>227</v>
      </c>
      <c r="I150" s="6" t="s">
        <v>91</v>
      </c>
      <c r="J150" s="6" t="s">
        <v>91</v>
      </c>
      <c r="K150" s="6" t="s">
        <v>91</v>
      </c>
      <c r="L150" s="6" t="s">
        <v>91</v>
      </c>
      <c r="M150" s="5" t="s">
        <v>92</v>
      </c>
      <c r="N150" s="6" t="s">
        <v>91</v>
      </c>
      <c r="O150" s="6" t="s">
        <v>91</v>
      </c>
      <c r="P150" s="6" t="s">
        <v>91</v>
      </c>
      <c r="Q150" s="6" t="s">
        <v>91</v>
      </c>
      <c r="R150" s="5">
        <v>1</v>
      </c>
      <c r="S150" s="5">
        <v>0</v>
      </c>
      <c r="T150" s="5" t="s">
        <v>93</v>
      </c>
      <c r="U150" s="5" t="s">
        <v>105</v>
      </c>
    </row>
    <row r="151" spans="1:21">
      <c r="A151" s="6" t="s">
        <v>87</v>
      </c>
      <c r="B151" s="7">
        <v>1</v>
      </c>
      <c r="C151" s="5">
        <v>153</v>
      </c>
      <c r="D151" s="5">
        <v>42</v>
      </c>
      <c r="E151" s="6" t="s">
        <v>219</v>
      </c>
      <c r="F151" s="8">
        <v>420823</v>
      </c>
      <c r="G151" s="5" t="s">
        <v>354</v>
      </c>
      <c r="H151" s="5" t="s">
        <v>355</v>
      </c>
      <c r="I151" s="5">
        <v>10065506898</v>
      </c>
      <c r="J151" s="6" t="s">
        <v>91</v>
      </c>
      <c r="K151" s="6" t="s">
        <v>91</v>
      </c>
      <c r="L151" s="6" t="s">
        <v>91</v>
      </c>
      <c r="M151" s="5" t="s">
        <v>92</v>
      </c>
      <c r="N151" s="6" t="s">
        <v>91</v>
      </c>
      <c r="O151" s="6" t="s">
        <v>91</v>
      </c>
      <c r="P151" s="6" t="s">
        <v>91</v>
      </c>
      <c r="Q151" s="6" t="s">
        <v>91</v>
      </c>
      <c r="R151" s="5">
        <v>1</v>
      </c>
      <c r="S151" s="5">
        <v>0</v>
      </c>
      <c r="T151" s="5" t="s">
        <v>93</v>
      </c>
      <c r="U151" s="5" t="s">
        <v>105</v>
      </c>
    </row>
    <row r="152" spans="1:21">
      <c r="A152" s="6" t="s">
        <v>87</v>
      </c>
      <c r="B152" s="7">
        <v>1</v>
      </c>
      <c r="C152" s="5">
        <v>154</v>
      </c>
      <c r="D152" s="5">
        <v>42</v>
      </c>
      <c r="E152" s="6" t="s">
        <v>356</v>
      </c>
      <c r="F152" s="8">
        <v>42082301</v>
      </c>
      <c r="G152" s="5" t="s">
        <v>357</v>
      </c>
      <c r="H152" s="5" t="s">
        <v>221</v>
      </c>
      <c r="I152" s="6" t="s">
        <v>91</v>
      </c>
      <c r="J152" s="6" t="s">
        <v>91</v>
      </c>
      <c r="K152" s="6" t="s">
        <v>91</v>
      </c>
      <c r="L152" s="6" t="s">
        <v>91</v>
      </c>
      <c r="M152" s="5" t="s">
        <v>92</v>
      </c>
      <c r="N152" s="6" t="s">
        <v>91</v>
      </c>
      <c r="O152" s="6" t="s">
        <v>91</v>
      </c>
      <c r="P152" s="6" t="s">
        <v>91</v>
      </c>
      <c r="Q152" s="6" t="s">
        <v>91</v>
      </c>
      <c r="R152" s="5">
        <v>1</v>
      </c>
      <c r="S152" s="5">
        <v>0</v>
      </c>
      <c r="T152" s="5" t="s">
        <v>93</v>
      </c>
      <c r="U152" s="5" t="s">
        <v>105</v>
      </c>
    </row>
    <row r="153" spans="1:21">
      <c r="A153" s="6" t="s">
        <v>87</v>
      </c>
      <c r="B153" s="7">
        <v>1</v>
      </c>
      <c r="C153" s="5">
        <v>155</v>
      </c>
      <c r="D153" s="5">
        <v>42</v>
      </c>
      <c r="E153" s="6" t="s">
        <v>356</v>
      </c>
      <c r="F153" s="8">
        <v>42082302</v>
      </c>
      <c r="G153" s="5" t="s">
        <v>358</v>
      </c>
      <c r="H153" s="5" t="s">
        <v>223</v>
      </c>
      <c r="I153" s="6" t="s">
        <v>91</v>
      </c>
      <c r="J153" s="6" t="s">
        <v>91</v>
      </c>
      <c r="K153" s="6" t="s">
        <v>91</v>
      </c>
      <c r="L153" s="6" t="s">
        <v>91</v>
      </c>
      <c r="M153" s="5" t="s">
        <v>92</v>
      </c>
      <c r="N153" s="6" t="s">
        <v>91</v>
      </c>
      <c r="O153" s="6" t="s">
        <v>91</v>
      </c>
      <c r="P153" s="6" t="s">
        <v>91</v>
      </c>
      <c r="Q153" s="6" t="s">
        <v>91</v>
      </c>
      <c r="R153" s="5">
        <v>1</v>
      </c>
      <c r="S153" s="5">
        <v>0</v>
      </c>
      <c r="T153" s="5" t="s">
        <v>93</v>
      </c>
      <c r="U153" s="5" t="s">
        <v>105</v>
      </c>
    </row>
    <row r="154" spans="1:21">
      <c r="A154" s="6" t="s">
        <v>87</v>
      </c>
      <c r="B154" s="7">
        <v>1</v>
      </c>
      <c r="C154" s="5">
        <v>156</v>
      </c>
      <c r="D154" s="5">
        <v>42</v>
      </c>
      <c r="E154" s="6" t="s">
        <v>356</v>
      </c>
      <c r="F154" s="8">
        <v>42082303</v>
      </c>
      <c r="G154" s="5" t="s">
        <v>359</v>
      </c>
      <c r="H154" s="5" t="s">
        <v>225</v>
      </c>
      <c r="I154" s="6" t="s">
        <v>91</v>
      </c>
      <c r="J154" s="6" t="s">
        <v>91</v>
      </c>
      <c r="K154" s="6" t="s">
        <v>91</v>
      </c>
      <c r="L154" s="6" t="s">
        <v>91</v>
      </c>
      <c r="M154" s="5" t="s">
        <v>92</v>
      </c>
      <c r="N154" s="6" t="s">
        <v>91</v>
      </c>
      <c r="O154" s="6" t="s">
        <v>91</v>
      </c>
      <c r="P154" s="6" t="s">
        <v>91</v>
      </c>
      <c r="Q154" s="6" t="s">
        <v>91</v>
      </c>
      <c r="R154" s="5">
        <v>1</v>
      </c>
      <c r="S154" s="5">
        <v>0</v>
      </c>
      <c r="T154" s="5" t="s">
        <v>93</v>
      </c>
      <c r="U154" s="5" t="s">
        <v>105</v>
      </c>
    </row>
    <row r="155" spans="1:21">
      <c r="A155" s="6" t="s">
        <v>87</v>
      </c>
      <c r="B155" s="7">
        <v>1</v>
      </c>
      <c r="C155" s="5">
        <v>157</v>
      </c>
      <c r="D155" s="5">
        <v>42</v>
      </c>
      <c r="E155" s="6" t="s">
        <v>356</v>
      </c>
      <c r="F155" s="8">
        <v>42082304</v>
      </c>
      <c r="G155" s="5" t="s">
        <v>360</v>
      </c>
      <c r="H155" s="5" t="s">
        <v>227</v>
      </c>
      <c r="I155" s="6" t="s">
        <v>91</v>
      </c>
      <c r="J155" s="6" t="s">
        <v>91</v>
      </c>
      <c r="K155" s="6" t="s">
        <v>91</v>
      </c>
      <c r="L155" s="6" t="s">
        <v>91</v>
      </c>
      <c r="M155" s="5" t="s">
        <v>92</v>
      </c>
      <c r="N155" s="6" t="s">
        <v>91</v>
      </c>
      <c r="O155" s="6" t="s">
        <v>91</v>
      </c>
      <c r="P155" s="6" t="s">
        <v>91</v>
      </c>
      <c r="Q155" s="6" t="s">
        <v>91</v>
      </c>
      <c r="R155" s="5">
        <v>1</v>
      </c>
      <c r="S155" s="5">
        <v>0</v>
      </c>
      <c r="T155" s="5" t="s">
        <v>93</v>
      </c>
      <c r="U155" s="5" t="s">
        <v>105</v>
      </c>
    </row>
    <row r="156" spans="1:21">
      <c r="A156" s="6" t="s">
        <v>87</v>
      </c>
      <c r="B156" s="7">
        <v>1</v>
      </c>
      <c r="C156" s="5">
        <v>158</v>
      </c>
      <c r="D156" s="5">
        <v>42</v>
      </c>
      <c r="E156" s="6" t="s">
        <v>219</v>
      </c>
      <c r="F156" s="8">
        <v>420824</v>
      </c>
      <c r="G156" s="5" t="s">
        <v>361</v>
      </c>
      <c r="H156" s="5" t="s">
        <v>362</v>
      </c>
      <c r="I156" s="5">
        <v>10065505387</v>
      </c>
      <c r="J156" s="6" t="s">
        <v>91</v>
      </c>
      <c r="K156" s="6" t="s">
        <v>91</v>
      </c>
      <c r="L156" s="6" t="s">
        <v>91</v>
      </c>
      <c r="M156" s="5" t="s">
        <v>92</v>
      </c>
      <c r="N156" s="6" t="s">
        <v>91</v>
      </c>
      <c r="O156" s="6" t="s">
        <v>91</v>
      </c>
      <c r="P156" s="6" t="s">
        <v>91</v>
      </c>
      <c r="Q156" s="6" t="s">
        <v>91</v>
      </c>
      <c r="R156" s="5">
        <v>1</v>
      </c>
      <c r="S156" s="5">
        <v>0</v>
      </c>
      <c r="T156" s="5" t="s">
        <v>93</v>
      </c>
      <c r="U156" s="5" t="s">
        <v>105</v>
      </c>
    </row>
    <row r="157" spans="1:21">
      <c r="A157" s="6" t="s">
        <v>87</v>
      </c>
      <c r="B157" s="7">
        <v>1</v>
      </c>
      <c r="C157" s="5">
        <v>159</v>
      </c>
      <c r="D157" s="5">
        <v>42</v>
      </c>
      <c r="E157" s="6" t="s">
        <v>363</v>
      </c>
      <c r="F157" s="8">
        <v>42082401</v>
      </c>
      <c r="G157" s="5" t="s">
        <v>364</v>
      </c>
      <c r="H157" s="5" t="s">
        <v>221</v>
      </c>
      <c r="I157" s="6" t="s">
        <v>91</v>
      </c>
      <c r="J157" s="6" t="s">
        <v>91</v>
      </c>
      <c r="K157" s="6" t="s">
        <v>91</v>
      </c>
      <c r="L157" s="6" t="s">
        <v>91</v>
      </c>
      <c r="M157" s="5" t="s">
        <v>92</v>
      </c>
      <c r="N157" s="6" t="s">
        <v>91</v>
      </c>
      <c r="O157" s="6" t="s">
        <v>91</v>
      </c>
      <c r="P157" s="6" t="s">
        <v>91</v>
      </c>
      <c r="Q157" s="6" t="s">
        <v>91</v>
      </c>
      <c r="R157" s="5">
        <v>1</v>
      </c>
      <c r="S157" s="5">
        <v>0</v>
      </c>
      <c r="T157" s="5" t="s">
        <v>93</v>
      </c>
      <c r="U157" s="5" t="s">
        <v>105</v>
      </c>
    </row>
    <row r="158" spans="1:21">
      <c r="A158" s="6" t="s">
        <v>87</v>
      </c>
      <c r="B158" s="7">
        <v>1</v>
      </c>
      <c r="C158" s="5">
        <v>160</v>
      </c>
      <c r="D158" s="5">
        <v>42</v>
      </c>
      <c r="E158" s="6" t="s">
        <v>363</v>
      </c>
      <c r="F158" s="8">
        <v>42082402</v>
      </c>
      <c r="G158" s="5" t="s">
        <v>365</v>
      </c>
      <c r="H158" s="5" t="s">
        <v>223</v>
      </c>
      <c r="I158" s="6" t="s">
        <v>91</v>
      </c>
      <c r="J158" s="6" t="s">
        <v>91</v>
      </c>
      <c r="K158" s="6" t="s">
        <v>91</v>
      </c>
      <c r="L158" s="6" t="s">
        <v>91</v>
      </c>
      <c r="M158" s="5" t="s">
        <v>92</v>
      </c>
      <c r="N158" s="6" t="s">
        <v>91</v>
      </c>
      <c r="O158" s="6" t="s">
        <v>91</v>
      </c>
      <c r="P158" s="6" t="s">
        <v>91</v>
      </c>
      <c r="Q158" s="6" t="s">
        <v>91</v>
      </c>
      <c r="R158" s="5">
        <v>1</v>
      </c>
      <c r="S158" s="5">
        <v>0</v>
      </c>
      <c r="T158" s="5" t="s">
        <v>93</v>
      </c>
      <c r="U158" s="5" t="s">
        <v>105</v>
      </c>
    </row>
    <row r="159" spans="1:21">
      <c r="A159" s="6" t="s">
        <v>87</v>
      </c>
      <c r="B159" s="7">
        <v>1</v>
      </c>
      <c r="C159" s="5">
        <v>161</v>
      </c>
      <c r="D159" s="5">
        <v>42</v>
      </c>
      <c r="E159" s="6" t="s">
        <v>363</v>
      </c>
      <c r="F159" s="8">
        <v>42082403</v>
      </c>
      <c r="G159" s="5" t="s">
        <v>366</v>
      </c>
      <c r="H159" s="5" t="s">
        <v>225</v>
      </c>
      <c r="I159" s="6" t="s">
        <v>91</v>
      </c>
      <c r="J159" s="6" t="s">
        <v>91</v>
      </c>
      <c r="K159" s="6" t="s">
        <v>91</v>
      </c>
      <c r="L159" s="6" t="s">
        <v>91</v>
      </c>
      <c r="M159" s="5" t="s">
        <v>92</v>
      </c>
      <c r="N159" s="6" t="s">
        <v>91</v>
      </c>
      <c r="O159" s="6" t="s">
        <v>91</v>
      </c>
      <c r="P159" s="6" t="s">
        <v>91</v>
      </c>
      <c r="Q159" s="6" t="s">
        <v>91</v>
      </c>
      <c r="R159" s="5">
        <v>1</v>
      </c>
      <c r="S159" s="5">
        <v>0</v>
      </c>
      <c r="T159" s="5" t="s">
        <v>93</v>
      </c>
      <c r="U159" s="5" t="s">
        <v>105</v>
      </c>
    </row>
    <row r="160" spans="1:21">
      <c r="A160" s="6" t="s">
        <v>87</v>
      </c>
      <c r="B160" s="7">
        <v>1</v>
      </c>
      <c r="C160" s="5">
        <v>162</v>
      </c>
      <c r="D160" s="5">
        <v>42</v>
      </c>
      <c r="E160" s="6" t="s">
        <v>363</v>
      </c>
      <c r="F160" s="8">
        <v>42082404</v>
      </c>
      <c r="G160" s="5" t="s">
        <v>367</v>
      </c>
      <c r="H160" s="5" t="s">
        <v>227</v>
      </c>
      <c r="I160" s="6" t="s">
        <v>91</v>
      </c>
      <c r="J160" s="6" t="s">
        <v>91</v>
      </c>
      <c r="K160" s="6" t="s">
        <v>91</v>
      </c>
      <c r="L160" s="6" t="s">
        <v>91</v>
      </c>
      <c r="M160" s="5" t="s">
        <v>92</v>
      </c>
      <c r="N160" s="6" t="s">
        <v>91</v>
      </c>
      <c r="O160" s="6" t="s">
        <v>91</v>
      </c>
      <c r="P160" s="6" t="s">
        <v>91</v>
      </c>
      <c r="Q160" s="6" t="s">
        <v>91</v>
      </c>
      <c r="R160" s="5">
        <v>1</v>
      </c>
      <c r="S160" s="5">
        <v>0</v>
      </c>
      <c r="T160" s="5" t="s">
        <v>93</v>
      </c>
      <c r="U160" s="5" t="s">
        <v>105</v>
      </c>
    </row>
    <row r="161" spans="1:21">
      <c r="A161" s="6" t="s">
        <v>87</v>
      </c>
      <c r="B161" s="7">
        <v>1</v>
      </c>
      <c r="C161" s="5">
        <v>163</v>
      </c>
      <c r="D161" s="5">
        <v>42</v>
      </c>
      <c r="E161" s="6" t="s">
        <v>219</v>
      </c>
      <c r="F161" s="8">
        <v>420825</v>
      </c>
      <c r="G161" s="5" t="s">
        <v>368</v>
      </c>
      <c r="H161" s="5" t="s">
        <v>369</v>
      </c>
      <c r="I161" s="5">
        <v>10065506899</v>
      </c>
      <c r="J161" s="6" t="s">
        <v>91</v>
      </c>
      <c r="K161" s="6" t="s">
        <v>91</v>
      </c>
      <c r="L161" s="6" t="s">
        <v>91</v>
      </c>
      <c r="M161" s="5" t="s">
        <v>92</v>
      </c>
      <c r="N161" s="6" t="s">
        <v>91</v>
      </c>
      <c r="O161" s="6" t="s">
        <v>91</v>
      </c>
      <c r="P161" s="6" t="s">
        <v>91</v>
      </c>
      <c r="Q161" s="6" t="s">
        <v>91</v>
      </c>
      <c r="R161" s="5">
        <v>1</v>
      </c>
      <c r="S161" s="5">
        <v>0</v>
      </c>
      <c r="T161" s="5" t="s">
        <v>93</v>
      </c>
      <c r="U161" s="5" t="s">
        <v>105</v>
      </c>
    </row>
    <row r="162" spans="1:21">
      <c r="A162" s="6" t="s">
        <v>87</v>
      </c>
      <c r="B162" s="7">
        <v>1</v>
      </c>
      <c r="C162" s="5">
        <v>164</v>
      </c>
      <c r="D162" s="5">
        <v>42</v>
      </c>
      <c r="E162" s="6" t="s">
        <v>370</v>
      </c>
      <c r="F162" s="8">
        <v>42082501</v>
      </c>
      <c r="G162" s="5" t="s">
        <v>371</v>
      </c>
      <c r="H162" s="5" t="s">
        <v>221</v>
      </c>
      <c r="I162" s="6" t="s">
        <v>91</v>
      </c>
      <c r="J162" s="6" t="s">
        <v>91</v>
      </c>
      <c r="K162" s="6" t="s">
        <v>91</v>
      </c>
      <c r="L162" s="6" t="s">
        <v>91</v>
      </c>
      <c r="M162" s="5" t="s">
        <v>92</v>
      </c>
      <c r="N162" s="6" t="s">
        <v>91</v>
      </c>
      <c r="O162" s="6" t="s">
        <v>91</v>
      </c>
      <c r="P162" s="6" t="s">
        <v>91</v>
      </c>
      <c r="Q162" s="6" t="s">
        <v>91</v>
      </c>
      <c r="R162" s="5">
        <v>1</v>
      </c>
      <c r="S162" s="5">
        <v>0</v>
      </c>
      <c r="T162" s="5" t="s">
        <v>93</v>
      </c>
      <c r="U162" s="5" t="s">
        <v>105</v>
      </c>
    </row>
    <row r="163" spans="1:21">
      <c r="A163" s="6" t="s">
        <v>87</v>
      </c>
      <c r="B163" s="7">
        <v>1</v>
      </c>
      <c r="C163" s="5">
        <v>165</v>
      </c>
      <c r="D163" s="5">
        <v>42</v>
      </c>
      <c r="E163" s="6" t="s">
        <v>370</v>
      </c>
      <c r="F163" s="8">
        <v>42082502</v>
      </c>
      <c r="G163" s="5" t="s">
        <v>372</v>
      </c>
      <c r="H163" s="5" t="s">
        <v>223</v>
      </c>
      <c r="I163" s="6" t="s">
        <v>91</v>
      </c>
      <c r="J163" s="6" t="s">
        <v>91</v>
      </c>
      <c r="K163" s="6" t="s">
        <v>91</v>
      </c>
      <c r="L163" s="6" t="s">
        <v>91</v>
      </c>
      <c r="M163" s="5" t="s">
        <v>92</v>
      </c>
      <c r="N163" s="6" t="s">
        <v>91</v>
      </c>
      <c r="O163" s="6" t="s">
        <v>91</v>
      </c>
      <c r="P163" s="6" t="s">
        <v>91</v>
      </c>
      <c r="Q163" s="6" t="s">
        <v>91</v>
      </c>
      <c r="R163" s="5">
        <v>1</v>
      </c>
      <c r="S163" s="5">
        <v>0</v>
      </c>
      <c r="T163" s="5" t="s">
        <v>93</v>
      </c>
      <c r="U163" s="5" t="s">
        <v>105</v>
      </c>
    </row>
    <row r="164" spans="1:21">
      <c r="A164" s="6" t="s">
        <v>87</v>
      </c>
      <c r="B164" s="7">
        <v>1</v>
      </c>
      <c r="C164" s="5">
        <v>166</v>
      </c>
      <c r="D164" s="5">
        <v>42</v>
      </c>
      <c r="E164" s="6" t="s">
        <v>370</v>
      </c>
      <c r="F164" s="8">
        <v>42082503</v>
      </c>
      <c r="G164" s="5" t="s">
        <v>373</v>
      </c>
      <c r="H164" s="5" t="s">
        <v>225</v>
      </c>
      <c r="I164" s="6" t="s">
        <v>91</v>
      </c>
      <c r="J164" s="6" t="s">
        <v>91</v>
      </c>
      <c r="K164" s="6" t="s">
        <v>91</v>
      </c>
      <c r="L164" s="6" t="s">
        <v>91</v>
      </c>
      <c r="M164" s="5" t="s">
        <v>92</v>
      </c>
      <c r="N164" s="6" t="s">
        <v>91</v>
      </c>
      <c r="O164" s="6" t="s">
        <v>91</v>
      </c>
      <c r="P164" s="6" t="s">
        <v>91</v>
      </c>
      <c r="Q164" s="6" t="s">
        <v>91</v>
      </c>
      <c r="R164" s="5">
        <v>1</v>
      </c>
      <c r="S164" s="5">
        <v>0</v>
      </c>
      <c r="T164" s="5" t="s">
        <v>93</v>
      </c>
      <c r="U164" s="5" t="s">
        <v>105</v>
      </c>
    </row>
    <row r="165" spans="1:21">
      <c r="A165" s="6" t="s">
        <v>87</v>
      </c>
      <c r="B165" s="7">
        <v>1</v>
      </c>
      <c r="C165" s="5">
        <v>167</v>
      </c>
      <c r="D165" s="5">
        <v>42</v>
      </c>
      <c r="E165" s="6" t="s">
        <v>370</v>
      </c>
      <c r="F165" s="8">
        <v>42082504</v>
      </c>
      <c r="G165" s="5" t="s">
        <v>374</v>
      </c>
      <c r="H165" s="5" t="s">
        <v>227</v>
      </c>
      <c r="I165" s="6" t="s">
        <v>91</v>
      </c>
      <c r="J165" s="6" t="s">
        <v>91</v>
      </c>
      <c r="K165" s="6" t="s">
        <v>91</v>
      </c>
      <c r="L165" s="6" t="s">
        <v>91</v>
      </c>
      <c r="M165" s="5" t="s">
        <v>92</v>
      </c>
      <c r="N165" s="6" t="s">
        <v>91</v>
      </c>
      <c r="O165" s="6" t="s">
        <v>91</v>
      </c>
      <c r="P165" s="6" t="s">
        <v>91</v>
      </c>
      <c r="Q165" s="6" t="s">
        <v>91</v>
      </c>
      <c r="R165" s="5">
        <v>1</v>
      </c>
      <c r="S165" s="5">
        <v>0</v>
      </c>
      <c r="T165" s="5" t="s">
        <v>93</v>
      </c>
      <c r="U165" s="5" t="s">
        <v>105</v>
      </c>
    </row>
    <row r="166" spans="1:21">
      <c r="A166" s="6" t="s">
        <v>87</v>
      </c>
      <c r="B166" s="7">
        <v>1</v>
      </c>
      <c r="C166" s="5">
        <v>168</v>
      </c>
      <c r="D166" s="5">
        <v>42</v>
      </c>
      <c r="E166" s="6" t="s">
        <v>219</v>
      </c>
      <c r="F166" s="8">
        <v>420826</v>
      </c>
      <c r="G166" s="5" t="s">
        <v>375</v>
      </c>
      <c r="H166" s="5" t="s">
        <v>376</v>
      </c>
      <c r="I166" s="5">
        <v>10065506377</v>
      </c>
      <c r="J166" s="6" t="s">
        <v>91</v>
      </c>
      <c r="K166" s="6" t="s">
        <v>91</v>
      </c>
      <c r="L166" s="6" t="s">
        <v>91</v>
      </c>
      <c r="M166" s="5" t="s">
        <v>92</v>
      </c>
      <c r="N166" s="6" t="s">
        <v>91</v>
      </c>
      <c r="O166" s="6" t="s">
        <v>91</v>
      </c>
      <c r="P166" s="6" t="s">
        <v>91</v>
      </c>
      <c r="Q166" s="6" t="s">
        <v>91</v>
      </c>
      <c r="R166" s="5">
        <v>1</v>
      </c>
      <c r="S166" s="5">
        <v>0</v>
      </c>
      <c r="T166" s="5" t="s">
        <v>93</v>
      </c>
      <c r="U166" s="5" t="s">
        <v>105</v>
      </c>
    </row>
    <row r="167" spans="1:21">
      <c r="A167" s="6" t="s">
        <v>87</v>
      </c>
      <c r="B167" s="7">
        <v>1</v>
      </c>
      <c r="C167" s="5">
        <v>169</v>
      </c>
      <c r="D167" s="5">
        <v>42</v>
      </c>
      <c r="E167" s="6" t="s">
        <v>377</v>
      </c>
      <c r="F167" s="8">
        <v>42082601</v>
      </c>
      <c r="G167" s="5" t="s">
        <v>378</v>
      </c>
      <c r="H167" s="5" t="s">
        <v>221</v>
      </c>
      <c r="I167" s="6" t="s">
        <v>91</v>
      </c>
      <c r="J167" s="6" t="s">
        <v>91</v>
      </c>
      <c r="K167" s="6" t="s">
        <v>91</v>
      </c>
      <c r="L167" s="6" t="s">
        <v>91</v>
      </c>
      <c r="M167" s="5" t="s">
        <v>92</v>
      </c>
      <c r="N167" s="6" t="s">
        <v>91</v>
      </c>
      <c r="O167" s="6" t="s">
        <v>91</v>
      </c>
      <c r="P167" s="6" t="s">
        <v>91</v>
      </c>
      <c r="Q167" s="6" t="s">
        <v>91</v>
      </c>
      <c r="R167" s="5">
        <v>1</v>
      </c>
      <c r="S167" s="5">
        <v>0</v>
      </c>
      <c r="T167" s="5" t="s">
        <v>93</v>
      </c>
      <c r="U167" s="5" t="s">
        <v>105</v>
      </c>
    </row>
    <row r="168" spans="1:21">
      <c r="A168" s="6" t="s">
        <v>87</v>
      </c>
      <c r="B168" s="7">
        <v>1</v>
      </c>
      <c r="C168" s="5">
        <v>170</v>
      </c>
      <c r="D168" s="5">
        <v>42</v>
      </c>
      <c r="E168" s="6" t="s">
        <v>377</v>
      </c>
      <c r="F168" s="8">
        <v>42082602</v>
      </c>
      <c r="G168" s="5" t="s">
        <v>379</v>
      </c>
      <c r="H168" s="5" t="s">
        <v>223</v>
      </c>
      <c r="I168" s="6" t="s">
        <v>91</v>
      </c>
      <c r="J168" s="6" t="s">
        <v>91</v>
      </c>
      <c r="K168" s="6" t="s">
        <v>91</v>
      </c>
      <c r="L168" s="6" t="s">
        <v>91</v>
      </c>
      <c r="M168" s="5" t="s">
        <v>92</v>
      </c>
      <c r="N168" s="6" t="s">
        <v>91</v>
      </c>
      <c r="O168" s="6" t="s">
        <v>91</v>
      </c>
      <c r="P168" s="6" t="s">
        <v>91</v>
      </c>
      <c r="Q168" s="6" t="s">
        <v>91</v>
      </c>
      <c r="R168" s="5">
        <v>1</v>
      </c>
      <c r="S168" s="5">
        <v>0</v>
      </c>
      <c r="T168" s="5" t="s">
        <v>93</v>
      </c>
      <c r="U168" s="5" t="s">
        <v>105</v>
      </c>
    </row>
    <row r="169" spans="1:21">
      <c r="A169" s="6" t="s">
        <v>87</v>
      </c>
      <c r="B169" s="7">
        <v>1</v>
      </c>
      <c r="C169" s="5">
        <v>171</v>
      </c>
      <c r="D169" s="5">
        <v>42</v>
      </c>
      <c r="E169" s="6" t="s">
        <v>377</v>
      </c>
      <c r="F169" s="8">
        <v>42082603</v>
      </c>
      <c r="G169" s="5" t="s">
        <v>380</v>
      </c>
      <c r="H169" s="5" t="s">
        <v>225</v>
      </c>
      <c r="I169" s="6" t="s">
        <v>91</v>
      </c>
      <c r="J169" s="6" t="s">
        <v>91</v>
      </c>
      <c r="K169" s="6" t="s">
        <v>91</v>
      </c>
      <c r="L169" s="6" t="s">
        <v>91</v>
      </c>
      <c r="M169" s="5" t="s">
        <v>92</v>
      </c>
      <c r="N169" s="6" t="s">
        <v>91</v>
      </c>
      <c r="O169" s="6" t="s">
        <v>91</v>
      </c>
      <c r="P169" s="6" t="s">
        <v>91</v>
      </c>
      <c r="Q169" s="6" t="s">
        <v>91</v>
      </c>
      <c r="R169" s="5">
        <v>1</v>
      </c>
      <c r="S169" s="5">
        <v>0</v>
      </c>
      <c r="T169" s="5" t="s">
        <v>93</v>
      </c>
      <c r="U169" s="5" t="s">
        <v>105</v>
      </c>
    </row>
    <row r="170" spans="1:21">
      <c r="A170" s="6" t="s">
        <v>87</v>
      </c>
      <c r="B170" s="7">
        <v>1</v>
      </c>
      <c r="C170" s="5">
        <v>172</v>
      </c>
      <c r="D170" s="5">
        <v>42</v>
      </c>
      <c r="E170" s="6" t="s">
        <v>377</v>
      </c>
      <c r="F170" s="8">
        <v>42082604</v>
      </c>
      <c r="G170" s="5" t="s">
        <v>381</v>
      </c>
      <c r="H170" s="5" t="s">
        <v>227</v>
      </c>
      <c r="I170" s="6" t="s">
        <v>91</v>
      </c>
      <c r="J170" s="6" t="s">
        <v>91</v>
      </c>
      <c r="K170" s="6" t="s">
        <v>91</v>
      </c>
      <c r="L170" s="6" t="s">
        <v>91</v>
      </c>
      <c r="M170" s="5" t="s">
        <v>92</v>
      </c>
      <c r="N170" s="6" t="s">
        <v>91</v>
      </c>
      <c r="O170" s="6" t="s">
        <v>91</v>
      </c>
      <c r="P170" s="6" t="s">
        <v>91</v>
      </c>
      <c r="Q170" s="6" t="s">
        <v>91</v>
      </c>
      <c r="R170" s="5">
        <v>1</v>
      </c>
      <c r="S170" s="5">
        <v>0</v>
      </c>
      <c r="T170" s="5" t="s">
        <v>93</v>
      </c>
      <c r="U170" s="5" t="s">
        <v>105</v>
      </c>
    </row>
    <row r="171" spans="1:21">
      <c r="A171" s="6" t="s">
        <v>87</v>
      </c>
      <c r="B171" s="7">
        <v>1</v>
      </c>
      <c r="C171" s="5">
        <v>173</v>
      </c>
      <c r="D171" s="5">
        <v>42</v>
      </c>
      <c r="E171" s="6" t="s">
        <v>219</v>
      </c>
      <c r="F171" s="8">
        <v>420827</v>
      </c>
      <c r="G171" s="5" t="s">
        <v>382</v>
      </c>
      <c r="H171" s="5" t="s">
        <v>383</v>
      </c>
      <c r="I171" s="5">
        <v>10065503921</v>
      </c>
      <c r="J171" s="6" t="s">
        <v>91</v>
      </c>
      <c r="K171" s="6" t="s">
        <v>91</v>
      </c>
      <c r="L171" s="6" t="s">
        <v>91</v>
      </c>
      <c r="M171" s="5" t="s">
        <v>92</v>
      </c>
      <c r="N171" s="6" t="s">
        <v>91</v>
      </c>
      <c r="O171" s="6" t="s">
        <v>91</v>
      </c>
      <c r="P171" s="6" t="s">
        <v>91</v>
      </c>
      <c r="Q171" s="6" t="s">
        <v>91</v>
      </c>
      <c r="R171" s="5">
        <v>1</v>
      </c>
      <c r="S171" s="5">
        <v>0</v>
      </c>
      <c r="T171" s="5" t="s">
        <v>93</v>
      </c>
      <c r="U171" s="5" t="s">
        <v>105</v>
      </c>
    </row>
    <row r="172" spans="1:21">
      <c r="A172" s="6" t="s">
        <v>87</v>
      </c>
      <c r="B172" s="7">
        <v>1</v>
      </c>
      <c r="C172" s="5">
        <v>174</v>
      </c>
      <c r="D172" s="5">
        <v>42</v>
      </c>
      <c r="E172" s="6" t="s">
        <v>384</v>
      </c>
      <c r="F172" s="8">
        <v>42082701</v>
      </c>
      <c r="G172" s="5" t="s">
        <v>385</v>
      </c>
      <c r="H172" s="5" t="s">
        <v>221</v>
      </c>
      <c r="I172" s="6" t="s">
        <v>91</v>
      </c>
      <c r="J172" s="6" t="s">
        <v>91</v>
      </c>
      <c r="K172" s="6" t="s">
        <v>91</v>
      </c>
      <c r="L172" s="6" t="s">
        <v>91</v>
      </c>
      <c r="M172" s="5" t="s">
        <v>92</v>
      </c>
      <c r="N172" s="6" t="s">
        <v>91</v>
      </c>
      <c r="O172" s="6" t="s">
        <v>91</v>
      </c>
      <c r="P172" s="6" t="s">
        <v>91</v>
      </c>
      <c r="Q172" s="6" t="s">
        <v>91</v>
      </c>
      <c r="R172" s="5">
        <v>1</v>
      </c>
      <c r="S172" s="5">
        <v>0</v>
      </c>
      <c r="T172" s="5" t="s">
        <v>93</v>
      </c>
      <c r="U172" s="5" t="s">
        <v>105</v>
      </c>
    </row>
    <row r="173" spans="1:21">
      <c r="A173" s="6" t="s">
        <v>87</v>
      </c>
      <c r="B173" s="7">
        <v>1</v>
      </c>
      <c r="C173" s="5">
        <v>175</v>
      </c>
      <c r="D173" s="5">
        <v>42</v>
      </c>
      <c r="E173" s="6" t="s">
        <v>384</v>
      </c>
      <c r="F173" s="8">
        <v>42082702</v>
      </c>
      <c r="G173" s="5" t="s">
        <v>386</v>
      </c>
      <c r="H173" s="5" t="s">
        <v>223</v>
      </c>
      <c r="I173" s="6" t="s">
        <v>91</v>
      </c>
      <c r="J173" s="6" t="s">
        <v>91</v>
      </c>
      <c r="K173" s="6" t="s">
        <v>91</v>
      </c>
      <c r="L173" s="6" t="s">
        <v>91</v>
      </c>
      <c r="M173" s="5" t="s">
        <v>92</v>
      </c>
      <c r="N173" s="6" t="s">
        <v>91</v>
      </c>
      <c r="O173" s="6" t="s">
        <v>91</v>
      </c>
      <c r="P173" s="6" t="s">
        <v>91</v>
      </c>
      <c r="Q173" s="6" t="s">
        <v>91</v>
      </c>
      <c r="R173" s="5">
        <v>1</v>
      </c>
      <c r="S173" s="5">
        <v>0</v>
      </c>
      <c r="T173" s="5" t="s">
        <v>93</v>
      </c>
      <c r="U173" s="5" t="s">
        <v>105</v>
      </c>
    </row>
    <row r="174" spans="1:21">
      <c r="A174" s="6" t="s">
        <v>87</v>
      </c>
      <c r="B174" s="7">
        <v>1</v>
      </c>
      <c r="C174" s="5">
        <v>176</v>
      </c>
      <c r="D174" s="5">
        <v>42</v>
      </c>
      <c r="E174" s="6" t="s">
        <v>384</v>
      </c>
      <c r="F174" s="8">
        <v>42082703</v>
      </c>
      <c r="G174" s="5" t="s">
        <v>387</v>
      </c>
      <c r="H174" s="5" t="s">
        <v>225</v>
      </c>
      <c r="I174" s="6" t="s">
        <v>91</v>
      </c>
      <c r="J174" s="6" t="s">
        <v>91</v>
      </c>
      <c r="K174" s="6" t="s">
        <v>91</v>
      </c>
      <c r="L174" s="6" t="s">
        <v>91</v>
      </c>
      <c r="M174" s="5" t="s">
        <v>92</v>
      </c>
      <c r="N174" s="6" t="s">
        <v>91</v>
      </c>
      <c r="O174" s="6" t="s">
        <v>91</v>
      </c>
      <c r="P174" s="6" t="s">
        <v>91</v>
      </c>
      <c r="Q174" s="6" t="s">
        <v>91</v>
      </c>
      <c r="R174" s="5">
        <v>1</v>
      </c>
      <c r="S174" s="5">
        <v>0</v>
      </c>
      <c r="T174" s="5" t="s">
        <v>93</v>
      </c>
      <c r="U174" s="5" t="s">
        <v>105</v>
      </c>
    </row>
    <row r="175" spans="1:21">
      <c r="A175" s="6" t="s">
        <v>87</v>
      </c>
      <c r="B175" s="7">
        <v>1</v>
      </c>
      <c r="C175" s="5">
        <v>177</v>
      </c>
      <c r="D175" s="5">
        <v>42</v>
      </c>
      <c r="E175" s="6" t="s">
        <v>384</v>
      </c>
      <c r="F175" s="8">
        <v>42082704</v>
      </c>
      <c r="G175" s="5" t="s">
        <v>388</v>
      </c>
      <c r="H175" s="5" t="s">
        <v>227</v>
      </c>
      <c r="I175" s="6" t="s">
        <v>91</v>
      </c>
      <c r="J175" s="6" t="s">
        <v>91</v>
      </c>
      <c r="K175" s="6" t="s">
        <v>91</v>
      </c>
      <c r="L175" s="6" t="s">
        <v>91</v>
      </c>
      <c r="M175" s="5" t="s">
        <v>92</v>
      </c>
      <c r="N175" s="6" t="s">
        <v>91</v>
      </c>
      <c r="O175" s="6" t="s">
        <v>91</v>
      </c>
      <c r="P175" s="6" t="s">
        <v>91</v>
      </c>
      <c r="Q175" s="6" t="s">
        <v>91</v>
      </c>
      <c r="R175" s="5">
        <v>1</v>
      </c>
      <c r="S175" s="5">
        <v>0</v>
      </c>
      <c r="T175" s="5" t="s">
        <v>93</v>
      </c>
      <c r="U175" s="5" t="s">
        <v>105</v>
      </c>
    </row>
    <row r="176" spans="1:21">
      <c r="A176" s="6" t="s">
        <v>87</v>
      </c>
      <c r="B176" s="7">
        <v>1</v>
      </c>
      <c r="C176" s="5">
        <v>178</v>
      </c>
      <c r="D176" s="5">
        <v>42</v>
      </c>
      <c r="E176" s="6" t="s">
        <v>219</v>
      </c>
      <c r="F176" s="8">
        <v>420828</v>
      </c>
      <c r="G176" s="5" t="s">
        <v>389</v>
      </c>
      <c r="H176" s="5" t="s">
        <v>390</v>
      </c>
      <c r="I176" s="5">
        <v>10065506437</v>
      </c>
      <c r="J176" s="6" t="s">
        <v>91</v>
      </c>
      <c r="K176" s="6" t="s">
        <v>91</v>
      </c>
      <c r="L176" s="6" t="s">
        <v>91</v>
      </c>
      <c r="M176" s="5" t="s">
        <v>92</v>
      </c>
      <c r="N176" s="6" t="s">
        <v>91</v>
      </c>
      <c r="O176" s="6" t="s">
        <v>91</v>
      </c>
      <c r="P176" s="6" t="s">
        <v>91</v>
      </c>
      <c r="Q176" s="6" t="s">
        <v>91</v>
      </c>
      <c r="R176" s="5">
        <v>1</v>
      </c>
      <c r="S176" s="5">
        <v>0</v>
      </c>
      <c r="T176" s="5" t="s">
        <v>93</v>
      </c>
      <c r="U176" s="5" t="s">
        <v>105</v>
      </c>
    </row>
    <row r="177" spans="1:21">
      <c r="A177" s="6" t="s">
        <v>87</v>
      </c>
      <c r="B177" s="7">
        <v>1</v>
      </c>
      <c r="C177" s="5">
        <v>179</v>
      </c>
      <c r="D177" s="5">
        <v>42</v>
      </c>
      <c r="E177" s="6" t="s">
        <v>391</v>
      </c>
      <c r="F177" s="8">
        <v>42082801</v>
      </c>
      <c r="G177" s="5" t="s">
        <v>392</v>
      </c>
      <c r="H177" s="5" t="s">
        <v>221</v>
      </c>
      <c r="I177" s="6" t="s">
        <v>91</v>
      </c>
      <c r="J177" s="6" t="s">
        <v>91</v>
      </c>
      <c r="K177" s="6" t="s">
        <v>91</v>
      </c>
      <c r="L177" s="6" t="s">
        <v>91</v>
      </c>
      <c r="M177" s="5" t="s">
        <v>92</v>
      </c>
      <c r="N177" s="6" t="s">
        <v>91</v>
      </c>
      <c r="O177" s="6" t="s">
        <v>91</v>
      </c>
      <c r="P177" s="6" t="s">
        <v>91</v>
      </c>
      <c r="Q177" s="6" t="s">
        <v>91</v>
      </c>
      <c r="R177" s="5">
        <v>1</v>
      </c>
      <c r="S177" s="5">
        <v>0</v>
      </c>
      <c r="T177" s="5" t="s">
        <v>93</v>
      </c>
      <c r="U177" s="5" t="s">
        <v>105</v>
      </c>
    </row>
    <row r="178" spans="1:21">
      <c r="A178" s="6" t="s">
        <v>87</v>
      </c>
      <c r="B178" s="7">
        <v>1</v>
      </c>
      <c r="C178" s="5">
        <v>180</v>
      </c>
      <c r="D178" s="5">
        <v>42</v>
      </c>
      <c r="E178" s="6" t="s">
        <v>391</v>
      </c>
      <c r="F178" s="8">
        <v>42082802</v>
      </c>
      <c r="G178" s="5" t="s">
        <v>393</v>
      </c>
      <c r="H178" s="5" t="s">
        <v>223</v>
      </c>
      <c r="I178" s="6" t="s">
        <v>91</v>
      </c>
      <c r="J178" s="6" t="s">
        <v>91</v>
      </c>
      <c r="K178" s="6" t="s">
        <v>91</v>
      </c>
      <c r="L178" s="6" t="s">
        <v>91</v>
      </c>
      <c r="M178" s="5" t="s">
        <v>92</v>
      </c>
      <c r="N178" s="6" t="s">
        <v>91</v>
      </c>
      <c r="O178" s="6" t="s">
        <v>91</v>
      </c>
      <c r="P178" s="6" t="s">
        <v>91</v>
      </c>
      <c r="Q178" s="6" t="s">
        <v>91</v>
      </c>
      <c r="R178" s="5">
        <v>1</v>
      </c>
      <c r="S178" s="5">
        <v>0</v>
      </c>
      <c r="T178" s="5" t="s">
        <v>93</v>
      </c>
      <c r="U178" s="5" t="s">
        <v>105</v>
      </c>
    </row>
    <row r="179" spans="1:21">
      <c r="A179" s="6" t="s">
        <v>87</v>
      </c>
      <c r="B179" s="7">
        <v>1</v>
      </c>
      <c r="C179" s="5">
        <v>181</v>
      </c>
      <c r="D179" s="5">
        <v>42</v>
      </c>
      <c r="E179" s="6" t="s">
        <v>391</v>
      </c>
      <c r="F179" s="8">
        <v>42082803</v>
      </c>
      <c r="G179" s="5" t="s">
        <v>394</v>
      </c>
      <c r="H179" s="5" t="s">
        <v>225</v>
      </c>
      <c r="I179" s="6" t="s">
        <v>91</v>
      </c>
      <c r="J179" s="6" t="s">
        <v>91</v>
      </c>
      <c r="K179" s="6" t="s">
        <v>91</v>
      </c>
      <c r="L179" s="6" t="s">
        <v>91</v>
      </c>
      <c r="M179" s="5" t="s">
        <v>92</v>
      </c>
      <c r="N179" s="6" t="s">
        <v>91</v>
      </c>
      <c r="O179" s="6" t="s">
        <v>91</v>
      </c>
      <c r="P179" s="6" t="s">
        <v>91</v>
      </c>
      <c r="Q179" s="6" t="s">
        <v>91</v>
      </c>
      <c r="R179" s="5">
        <v>1</v>
      </c>
      <c r="S179" s="5">
        <v>0</v>
      </c>
      <c r="T179" s="5" t="s">
        <v>93</v>
      </c>
      <c r="U179" s="5" t="s">
        <v>105</v>
      </c>
    </row>
    <row r="180" spans="1:21">
      <c r="A180" s="6" t="s">
        <v>87</v>
      </c>
      <c r="B180" s="7">
        <v>1</v>
      </c>
      <c r="C180" s="5">
        <v>183</v>
      </c>
      <c r="D180" s="5">
        <v>42</v>
      </c>
      <c r="E180" s="6" t="s">
        <v>391</v>
      </c>
      <c r="F180" s="8">
        <v>42082804</v>
      </c>
      <c r="G180" s="5" t="s">
        <v>395</v>
      </c>
      <c r="H180" s="5" t="s">
        <v>227</v>
      </c>
      <c r="I180" s="6" t="s">
        <v>91</v>
      </c>
      <c r="J180" s="6" t="s">
        <v>91</v>
      </c>
      <c r="K180" s="6" t="s">
        <v>91</v>
      </c>
      <c r="L180" s="6" t="s">
        <v>91</v>
      </c>
      <c r="M180" s="5" t="s">
        <v>92</v>
      </c>
      <c r="N180" s="6" t="s">
        <v>91</v>
      </c>
      <c r="O180" s="6" t="s">
        <v>91</v>
      </c>
      <c r="P180" s="6" t="s">
        <v>91</v>
      </c>
      <c r="Q180" s="6" t="s">
        <v>91</v>
      </c>
      <c r="R180" s="5">
        <v>1</v>
      </c>
      <c r="S180" s="5">
        <v>0</v>
      </c>
      <c r="T180" s="5" t="s">
        <v>93</v>
      </c>
      <c r="U180" s="5" t="s">
        <v>105</v>
      </c>
    </row>
    <row r="181" spans="1:21">
      <c r="A181" s="6" t="s">
        <v>87</v>
      </c>
      <c r="B181" s="7">
        <v>1</v>
      </c>
      <c r="C181" s="5">
        <v>184</v>
      </c>
      <c r="D181" s="5">
        <v>42</v>
      </c>
      <c r="E181" s="6" t="s">
        <v>219</v>
      </c>
      <c r="F181" s="8">
        <v>420829</v>
      </c>
      <c r="G181" s="5" t="s">
        <v>396</v>
      </c>
      <c r="H181" s="5" t="s">
        <v>397</v>
      </c>
      <c r="I181" s="5">
        <v>10065506456</v>
      </c>
      <c r="J181" s="6" t="s">
        <v>91</v>
      </c>
      <c r="K181" s="6" t="s">
        <v>91</v>
      </c>
      <c r="L181" s="6" t="s">
        <v>91</v>
      </c>
      <c r="M181" s="5" t="s">
        <v>92</v>
      </c>
      <c r="N181" s="6" t="s">
        <v>91</v>
      </c>
      <c r="O181" s="6" t="s">
        <v>91</v>
      </c>
      <c r="P181" s="6" t="s">
        <v>91</v>
      </c>
      <c r="Q181" s="6" t="s">
        <v>91</v>
      </c>
      <c r="R181" s="5">
        <v>1</v>
      </c>
      <c r="S181" s="5">
        <v>0</v>
      </c>
      <c r="T181" s="5" t="s">
        <v>93</v>
      </c>
      <c r="U181" s="5" t="s">
        <v>105</v>
      </c>
    </row>
    <row r="182" spans="1:21">
      <c r="A182" s="6" t="s">
        <v>87</v>
      </c>
      <c r="B182" s="7">
        <v>1</v>
      </c>
      <c r="C182" s="5">
        <v>185</v>
      </c>
      <c r="D182" s="5">
        <v>42</v>
      </c>
      <c r="E182" s="6" t="s">
        <v>398</v>
      </c>
      <c r="F182" s="8">
        <v>42082901</v>
      </c>
      <c r="G182" s="5" t="s">
        <v>399</v>
      </c>
      <c r="H182" s="5" t="s">
        <v>221</v>
      </c>
      <c r="I182" s="6" t="s">
        <v>91</v>
      </c>
      <c r="J182" s="6" t="s">
        <v>91</v>
      </c>
      <c r="K182" s="6" t="s">
        <v>91</v>
      </c>
      <c r="L182" s="6" t="s">
        <v>91</v>
      </c>
      <c r="M182" s="5" t="s">
        <v>92</v>
      </c>
      <c r="N182" s="6" t="s">
        <v>91</v>
      </c>
      <c r="O182" s="6" t="s">
        <v>91</v>
      </c>
      <c r="P182" s="6" t="s">
        <v>91</v>
      </c>
      <c r="Q182" s="6" t="s">
        <v>91</v>
      </c>
      <c r="R182" s="5">
        <v>1</v>
      </c>
      <c r="S182" s="5">
        <v>0</v>
      </c>
      <c r="T182" s="5" t="s">
        <v>93</v>
      </c>
      <c r="U182" s="5" t="s">
        <v>105</v>
      </c>
    </row>
    <row r="183" spans="1:21">
      <c r="A183" s="6" t="s">
        <v>87</v>
      </c>
      <c r="B183" s="7">
        <v>1</v>
      </c>
      <c r="C183" s="5">
        <v>186</v>
      </c>
      <c r="D183" s="5">
        <v>42</v>
      </c>
      <c r="E183" s="6" t="s">
        <v>398</v>
      </c>
      <c r="F183" s="8">
        <v>42082902</v>
      </c>
      <c r="G183" s="5" t="s">
        <v>400</v>
      </c>
      <c r="H183" s="5" t="s">
        <v>223</v>
      </c>
      <c r="I183" s="6" t="s">
        <v>91</v>
      </c>
      <c r="J183" s="6" t="s">
        <v>91</v>
      </c>
      <c r="K183" s="6" t="s">
        <v>91</v>
      </c>
      <c r="L183" s="6" t="s">
        <v>91</v>
      </c>
      <c r="M183" s="5" t="s">
        <v>92</v>
      </c>
      <c r="N183" s="6" t="s">
        <v>91</v>
      </c>
      <c r="O183" s="6" t="s">
        <v>91</v>
      </c>
      <c r="P183" s="6" t="s">
        <v>91</v>
      </c>
      <c r="Q183" s="6" t="s">
        <v>91</v>
      </c>
      <c r="R183" s="5">
        <v>1</v>
      </c>
      <c r="S183" s="5">
        <v>0</v>
      </c>
      <c r="T183" s="5" t="s">
        <v>93</v>
      </c>
      <c r="U183" s="5" t="s">
        <v>105</v>
      </c>
    </row>
    <row r="184" spans="1:21">
      <c r="A184" s="6" t="s">
        <v>87</v>
      </c>
      <c r="B184" s="7">
        <v>1</v>
      </c>
      <c r="C184" s="5">
        <v>187</v>
      </c>
      <c r="D184" s="5">
        <v>42</v>
      </c>
      <c r="E184" s="6" t="s">
        <v>398</v>
      </c>
      <c r="F184" s="8">
        <v>42082903</v>
      </c>
      <c r="G184" s="5" t="s">
        <v>401</v>
      </c>
      <c r="H184" s="5" t="s">
        <v>225</v>
      </c>
      <c r="I184" s="6" t="s">
        <v>91</v>
      </c>
      <c r="J184" s="6" t="s">
        <v>91</v>
      </c>
      <c r="K184" s="6" t="s">
        <v>91</v>
      </c>
      <c r="L184" s="6" t="s">
        <v>91</v>
      </c>
      <c r="M184" s="5" t="s">
        <v>92</v>
      </c>
      <c r="N184" s="6" t="s">
        <v>91</v>
      </c>
      <c r="O184" s="6" t="s">
        <v>91</v>
      </c>
      <c r="P184" s="6" t="s">
        <v>91</v>
      </c>
      <c r="Q184" s="6" t="s">
        <v>91</v>
      </c>
      <c r="R184" s="5">
        <v>1</v>
      </c>
      <c r="S184" s="5">
        <v>0</v>
      </c>
      <c r="T184" s="5" t="s">
        <v>93</v>
      </c>
      <c r="U184" s="5" t="s">
        <v>105</v>
      </c>
    </row>
    <row r="185" spans="1:21">
      <c r="A185" s="6" t="s">
        <v>87</v>
      </c>
      <c r="B185" s="7">
        <v>1</v>
      </c>
      <c r="C185" s="5">
        <v>188</v>
      </c>
      <c r="D185" s="5">
        <v>42</v>
      </c>
      <c r="E185" s="6" t="s">
        <v>398</v>
      </c>
      <c r="F185" s="8">
        <v>42082904</v>
      </c>
      <c r="G185" s="5" t="s">
        <v>402</v>
      </c>
      <c r="H185" s="5" t="s">
        <v>227</v>
      </c>
      <c r="I185" s="6" t="s">
        <v>91</v>
      </c>
      <c r="J185" s="6" t="s">
        <v>91</v>
      </c>
      <c r="K185" s="6" t="s">
        <v>91</v>
      </c>
      <c r="L185" s="6" t="s">
        <v>91</v>
      </c>
      <c r="M185" s="5" t="s">
        <v>92</v>
      </c>
      <c r="N185" s="6" t="s">
        <v>91</v>
      </c>
      <c r="O185" s="6" t="s">
        <v>91</v>
      </c>
      <c r="P185" s="6" t="s">
        <v>91</v>
      </c>
      <c r="Q185" s="6" t="s">
        <v>91</v>
      </c>
      <c r="R185" s="5">
        <v>1</v>
      </c>
      <c r="S185" s="5">
        <v>0</v>
      </c>
      <c r="T185" s="5" t="s">
        <v>93</v>
      </c>
      <c r="U185" s="5" t="s">
        <v>105</v>
      </c>
    </row>
    <row r="186" spans="1:21">
      <c r="A186" s="6" t="s">
        <v>87</v>
      </c>
      <c r="B186" s="7">
        <v>1</v>
      </c>
      <c r="C186" s="5">
        <v>189</v>
      </c>
      <c r="D186" s="5">
        <v>42</v>
      </c>
      <c r="E186" s="6" t="s">
        <v>219</v>
      </c>
      <c r="F186" s="8">
        <v>420830</v>
      </c>
      <c r="G186" s="5" t="s">
        <v>403</v>
      </c>
      <c r="H186" s="5" t="s">
        <v>404</v>
      </c>
      <c r="I186" s="5">
        <v>10065503532</v>
      </c>
      <c r="J186" s="6" t="s">
        <v>91</v>
      </c>
      <c r="K186" s="6" t="s">
        <v>91</v>
      </c>
      <c r="L186" s="6" t="s">
        <v>91</v>
      </c>
      <c r="M186" s="5" t="s">
        <v>92</v>
      </c>
      <c r="N186" s="6" t="s">
        <v>91</v>
      </c>
      <c r="O186" s="6" t="s">
        <v>91</v>
      </c>
      <c r="P186" s="6" t="s">
        <v>91</v>
      </c>
      <c r="Q186" s="6" t="s">
        <v>91</v>
      </c>
      <c r="R186" s="5">
        <v>1</v>
      </c>
      <c r="S186" s="5">
        <v>0</v>
      </c>
      <c r="T186" s="5" t="s">
        <v>93</v>
      </c>
      <c r="U186" s="5" t="s">
        <v>105</v>
      </c>
    </row>
    <row r="187" spans="1:21">
      <c r="A187" s="6" t="s">
        <v>87</v>
      </c>
      <c r="B187" s="7">
        <v>1</v>
      </c>
      <c r="C187" s="5">
        <v>190</v>
      </c>
      <c r="D187" s="5">
        <v>42</v>
      </c>
      <c r="E187" s="6" t="s">
        <v>405</v>
      </c>
      <c r="F187" s="8">
        <v>42083001</v>
      </c>
      <c r="G187" s="5" t="s">
        <v>406</v>
      </c>
      <c r="H187" s="5" t="s">
        <v>221</v>
      </c>
      <c r="I187" s="6" t="s">
        <v>91</v>
      </c>
      <c r="J187" s="6" t="s">
        <v>91</v>
      </c>
      <c r="K187" s="6" t="s">
        <v>91</v>
      </c>
      <c r="L187" s="6" t="s">
        <v>91</v>
      </c>
      <c r="M187" s="5" t="s">
        <v>92</v>
      </c>
      <c r="N187" s="6" t="s">
        <v>91</v>
      </c>
      <c r="O187" s="6" t="s">
        <v>91</v>
      </c>
      <c r="P187" s="6" t="s">
        <v>91</v>
      </c>
      <c r="Q187" s="6" t="s">
        <v>91</v>
      </c>
      <c r="R187" s="5">
        <v>1</v>
      </c>
      <c r="S187" s="5">
        <v>0</v>
      </c>
      <c r="T187" s="5" t="s">
        <v>93</v>
      </c>
      <c r="U187" s="5" t="s">
        <v>105</v>
      </c>
    </row>
    <row r="188" spans="1:21">
      <c r="A188" s="6" t="s">
        <v>87</v>
      </c>
      <c r="B188" s="7">
        <v>1</v>
      </c>
      <c r="C188" s="5">
        <v>191</v>
      </c>
      <c r="D188" s="5">
        <v>42</v>
      </c>
      <c r="E188" s="6" t="s">
        <v>405</v>
      </c>
      <c r="F188" s="8">
        <v>42083002</v>
      </c>
      <c r="G188" s="5" t="s">
        <v>407</v>
      </c>
      <c r="H188" s="5" t="s">
        <v>223</v>
      </c>
      <c r="I188" s="6" t="s">
        <v>91</v>
      </c>
      <c r="J188" s="6" t="s">
        <v>91</v>
      </c>
      <c r="K188" s="6" t="s">
        <v>91</v>
      </c>
      <c r="L188" s="6" t="s">
        <v>91</v>
      </c>
      <c r="M188" s="5" t="s">
        <v>92</v>
      </c>
      <c r="N188" s="6" t="s">
        <v>91</v>
      </c>
      <c r="O188" s="6" t="s">
        <v>91</v>
      </c>
      <c r="P188" s="6" t="s">
        <v>91</v>
      </c>
      <c r="Q188" s="6" t="s">
        <v>91</v>
      </c>
      <c r="R188" s="5">
        <v>1</v>
      </c>
      <c r="S188" s="5">
        <v>0</v>
      </c>
      <c r="T188" s="5" t="s">
        <v>93</v>
      </c>
      <c r="U188" s="5" t="s">
        <v>105</v>
      </c>
    </row>
    <row r="189" spans="1:21">
      <c r="A189" s="6" t="s">
        <v>87</v>
      </c>
      <c r="B189" s="7">
        <v>1</v>
      </c>
      <c r="C189" s="5">
        <v>192</v>
      </c>
      <c r="D189" s="5">
        <v>42</v>
      </c>
      <c r="E189" s="6" t="s">
        <v>405</v>
      </c>
      <c r="F189" s="8">
        <v>42083003</v>
      </c>
      <c r="G189" s="5" t="s">
        <v>408</v>
      </c>
      <c r="H189" s="5" t="s">
        <v>225</v>
      </c>
      <c r="I189" s="6" t="s">
        <v>91</v>
      </c>
      <c r="J189" s="6" t="s">
        <v>91</v>
      </c>
      <c r="K189" s="6" t="s">
        <v>91</v>
      </c>
      <c r="L189" s="6" t="s">
        <v>91</v>
      </c>
      <c r="M189" s="5" t="s">
        <v>92</v>
      </c>
      <c r="N189" s="6" t="s">
        <v>91</v>
      </c>
      <c r="O189" s="6" t="s">
        <v>91</v>
      </c>
      <c r="P189" s="6" t="s">
        <v>91</v>
      </c>
      <c r="Q189" s="6" t="s">
        <v>91</v>
      </c>
      <c r="R189" s="5">
        <v>1</v>
      </c>
      <c r="S189" s="5">
        <v>0</v>
      </c>
      <c r="T189" s="5" t="s">
        <v>93</v>
      </c>
      <c r="U189" s="5" t="s">
        <v>105</v>
      </c>
    </row>
    <row r="190" spans="1:21">
      <c r="A190" s="6" t="s">
        <v>87</v>
      </c>
      <c r="B190" s="7">
        <v>1</v>
      </c>
      <c r="C190" s="5">
        <v>194</v>
      </c>
      <c r="D190" s="5">
        <v>42</v>
      </c>
      <c r="E190" s="6" t="s">
        <v>405</v>
      </c>
      <c r="F190" s="8">
        <v>42083004</v>
      </c>
      <c r="G190" s="5" t="s">
        <v>409</v>
      </c>
      <c r="H190" s="5" t="s">
        <v>227</v>
      </c>
      <c r="I190" s="6" t="s">
        <v>91</v>
      </c>
      <c r="J190" s="6" t="s">
        <v>91</v>
      </c>
      <c r="K190" s="6" t="s">
        <v>91</v>
      </c>
      <c r="L190" s="6" t="s">
        <v>91</v>
      </c>
      <c r="M190" s="5" t="s">
        <v>92</v>
      </c>
      <c r="N190" s="6" t="s">
        <v>91</v>
      </c>
      <c r="O190" s="6" t="s">
        <v>91</v>
      </c>
      <c r="P190" s="6" t="s">
        <v>91</v>
      </c>
      <c r="Q190" s="6" t="s">
        <v>91</v>
      </c>
      <c r="R190" s="5">
        <v>1</v>
      </c>
      <c r="S190" s="5">
        <v>0</v>
      </c>
      <c r="T190" s="5" t="s">
        <v>93</v>
      </c>
      <c r="U190" s="5" t="s">
        <v>105</v>
      </c>
    </row>
    <row r="191" spans="1:21">
      <c r="A191" s="6" t="s">
        <v>87</v>
      </c>
      <c r="B191" s="7">
        <v>1</v>
      </c>
      <c r="C191" s="5">
        <v>195</v>
      </c>
      <c r="D191" s="5">
        <v>42</v>
      </c>
      <c r="E191" s="6" t="s">
        <v>219</v>
      </c>
      <c r="F191" s="8">
        <v>420831</v>
      </c>
      <c r="G191" s="5" t="s">
        <v>410</v>
      </c>
      <c r="H191" s="5" t="s">
        <v>411</v>
      </c>
      <c r="I191" s="6" t="s">
        <v>91</v>
      </c>
      <c r="J191" s="6" t="s">
        <v>91</v>
      </c>
      <c r="K191" s="6" t="s">
        <v>91</v>
      </c>
      <c r="L191" s="6" t="s">
        <v>91</v>
      </c>
      <c r="M191" s="5" t="s">
        <v>92</v>
      </c>
      <c r="N191" s="6" t="s">
        <v>91</v>
      </c>
      <c r="O191" s="6" t="s">
        <v>91</v>
      </c>
      <c r="P191" s="6" t="s">
        <v>91</v>
      </c>
      <c r="Q191" s="6" t="s">
        <v>91</v>
      </c>
      <c r="R191" s="5">
        <v>1</v>
      </c>
      <c r="S191" s="5">
        <v>0</v>
      </c>
      <c r="T191" s="5" t="s">
        <v>93</v>
      </c>
      <c r="U191" s="5" t="s">
        <v>105</v>
      </c>
    </row>
    <row r="192" spans="1:21">
      <c r="A192" s="6" t="s">
        <v>87</v>
      </c>
      <c r="B192" s="7">
        <v>1</v>
      </c>
      <c r="C192" s="5">
        <v>196</v>
      </c>
      <c r="D192" s="5">
        <v>42</v>
      </c>
      <c r="E192" s="6" t="s">
        <v>412</v>
      </c>
      <c r="F192" s="8">
        <v>42083101</v>
      </c>
      <c r="G192" s="5" t="s">
        <v>413</v>
      </c>
      <c r="H192" s="5" t="s">
        <v>221</v>
      </c>
      <c r="I192" s="6" t="s">
        <v>91</v>
      </c>
      <c r="J192" s="6" t="s">
        <v>91</v>
      </c>
      <c r="K192" s="6" t="s">
        <v>91</v>
      </c>
      <c r="L192" s="6" t="s">
        <v>91</v>
      </c>
      <c r="M192" s="5" t="s">
        <v>92</v>
      </c>
      <c r="N192" s="6" t="s">
        <v>91</v>
      </c>
      <c r="O192" s="6" t="s">
        <v>91</v>
      </c>
      <c r="P192" s="6" t="s">
        <v>91</v>
      </c>
      <c r="Q192" s="6" t="s">
        <v>91</v>
      </c>
      <c r="R192" s="5">
        <v>1</v>
      </c>
      <c r="S192" s="5">
        <v>0</v>
      </c>
      <c r="T192" s="5" t="s">
        <v>93</v>
      </c>
      <c r="U192" s="5" t="s">
        <v>105</v>
      </c>
    </row>
    <row r="193" spans="1:21">
      <c r="A193" s="6" t="s">
        <v>87</v>
      </c>
      <c r="B193" s="7">
        <v>1</v>
      </c>
      <c r="C193" s="5">
        <v>197</v>
      </c>
      <c r="D193" s="5">
        <v>42</v>
      </c>
      <c r="E193" s="6" t="s">
        <v>412</v>
      </c>
      <c r="F193" s="8">
        <v>42083102</v>
      </c>
      <c r="G193" s="5" t="s">
        <v>414</v>
      </c>
      <c r="H193" s="5" t="s">
        <v>223</v>
      </c>
      <c r="I193" s="6" t="s">
        <v>91</v>
      </c>
      <c r="J193" s="6" t="s">
        <v>91</v>
      </c>
      <c r="K193" s="6" t="s">
        <v>91</v>
      </c>
      <c r="L193" s="6" t="s">
        <v>91</v>
      </c>
      <c r="M193" s="5" t="s">
        <v>92</v>
      </c>
      <c r="N193" s="6" t="s">
        <v>91</v>
      </c>
      <c r="O193" s="6" t="s">
        <v>91</v>
      </c>
      <c r="P193" s="6" t="s">
        <v>91</v>
      </c>
      <c r="Q193" s="6" t="s">
        <v>91</v>
      </c>
      <c r="R193" s="5">
        <v>1</v>
      </c>
      <c r="S193" s="5">
        <v>0</v>
      </c>
      <c r="T193" s="5" t="s">
        <v>93</v>
      </c>
      <c r="U193" s="5" t="s">
        <v>105</v>
      </c>
    </row>
    <row r="194" spans="1:21">
      <c r="A194" s="6" t="s">
        <v>87</v>
      </c>
      <c r="B194" s="7">
        <v>1</v>
      </c>
      <c r="C194" s="5">
        <v>198</v>
      </c>
      <c r="D194" s="5">
        <v>42</v>
      </c>
      <c r="E194" s="6" t="s">
        <v>412</v>
      </c>
      <c r="F194" s="8">
        <v>42083103</v>
      </c>
      <c r="G194" s="5" t="s">
        <v>415</v>
      </c>
      <c r="H194" s="5" t="s">
        <v>225</v>
      </c>
      <c r="I194" s="6" t="s">
        <v>91</v>
      </c>
      <c r="J194" s="6" t="s">
        <v>91</v>
      </c>
      <c r="K194" s="6" t="s">
        <v>91</v>
      </c>
      <c r="L194" s="6" t="s">
        <v>91</v>
      </c>
      <c r="M194" s="5" t="s">
        <v>92</v>
      </c>
      <c r="N194" s="6" t="s">
        <v>91</v>
      </c>
      <c r="O194" s="6" t="s">
        <v>91</v>
      </c>
      <c r="P194" s="6" t="s">
        <v>91</v>
      </c>
      <c r="Q194" s="6" t="s">
        <v>91</v>
      </c>
      <c r="R194" s="5">
        <v>1</v>
      </c>
      <c r="S194" s="5">
        <v>0</v>
      </c>
      <c r="T194" s="5" t="s">
        <v>93</v>
      </c>
      <c r="U194" s="5" t="s">
        <v>105</v>
      </c>
    </row>
    <row r="195" spans="1:21">
      <c r="A195" s="6" t="s">
        <v>87</v>
      </c>
      <c r="B195" s="7">
        <v>1</v>
      </c>
      <c r="C195" s="5">
        <v>199</v>
      </c>
      <c r="D195" s="5">
        <v>42</v>
      </c>
      <c r="E195" s="6" t="s">
        <v>412</v>
      </c>
      <c r="F195" s="8">
        <v>42083104</v>
      </c>
      <c r="G195" s="5" t="s">
        <v>416</v>
      </c>
      <c r="H195" s="5" t="s">
        <v>227</v>
      </c>
      <c r="I195" s="6" t="s">
        <v>91</v>
      </c>
      <c r="J195" s="6" t="s">
        <v>91</v>
      </c>
      <c r="K195" s="6" t="s">
        <v>91</v>
      </c>
      <c r="L195" s="6" t="s">
        <v>91</v>
      </c>
      <c r="M195" s="5" t="s">
        <v>92</v>
      </c>
      <c r="N195" s="6" t="s">
        <v>91</v>
      </c>
      <c r="O195" s="6" t="s">
        <v>91</v>
      </c>
      <c r="P195" s="6" t="s">
        <v>91</v>
      </c>
      <c r="Q195" s="6" t="s">
        <v>91</v>
      </c>
      <c r="R195" s="5">
        <v>1</v>
      </c>
      <c r="S195" s="5">
        <v>0</v>
      </c>
      <c r="T195" s="5" t="s">
        <v>93</v>
      </c>
      <c r="U195" s="5" t="s">
        <v>105</v>
      </c>
    </row>
    <row r="196" spans="1:21">
      <c r="A196" s="6" t="s">
        <v>87</v>
      </c>
      <c r="B196" s="7">
        <v>1</v>
      </c>
      <c r="C196" s="5">
        <v>200</v>
      </c>
      <c r="D196" s="5">
        <v>42</v>
      </c>
      <c r="E196" s="6" t="s">
        <v>219</v>
      </c>
      <c r="F196" s="8">
        <v>420832</v>
      </c>
      <c r="G196" s="5" t="s">
        <v>417</v>
      </c>
      <c r="H196" s="5" t="s">
        <v>418</v>
      </c>
      <c r="I196" s="5">
        <v>10065506914</v>
      </c>
      <c r="J196" s="6" t="s">
        <v>91</v>
      </c>
      <c r="K196" s="6" t="s">
        <v>91</v>
      </c>
      <c r="L196" s="6" t="s">
        <v>91</v>
      </c>
      <c r="M196" s="5" t="s">
        <v>92</v>
      </c>
      <c r="N196" s="6" t="s">
        <v>91</v>
      </c>
      <c r="O196" s="6" t="s">
        <v>91</v>
      </c>
      <c r="P196" s="6" t="s">
        <v>91</v>
      </c>
      <c r="Q196" s="6" t="s">
        <v>91</v>
      </c>
      <c r="R196" s="5">
        <v>1</v>
      </c>
      <c r="S196" s="5">
        <v>0</v>
      </c>
      <c r="T196" s="5" t="s">
        <v>93</v>
      </c>
      <c r="U196" s="5" t="s">
        <v>105</v>
      </c>
    </row>
    <row r="197" spans="1:21">
      <c r="A197" s="6" t="s">
        <v>87</v>
      </c>
      <c r="B197" s="7">
        <v>1</v>
      </c>
      <c r="C197" s="5">
        <v>201</v>
      </c>
      <c r="D197" s="5">
        <v>42</v>
      </c>
      <c r="E197" s="6" t="s">
        <v>419</v>
      </c>
      <c r="F197" s="8">
        <v>42083201</v>
      </c>
      <c r="G197" s="5" t="s">
        <v>420</v>
      </c>
      <c r="H197" s="5" t="s">
        <v>221</v>
      </c>
      <c r="I197" s="6" t="s">
        <v>91</v>
      </c>
      <c r="J197" s="6" t="s">
        <v>91</v>
      </c>
      <c r="K197" s="6" t="s">
        <v>91</v>
      </c>
      <c r="L197" s="6" t="s">
        <v>91</v>
      </c>
      <c r="M197" s="5" t="s">
        <v>92</v>
      </c>
      <c r="N197" s="6" t="s">
        <v>91</v>
      </c>
      <c r="O197" s="6" t="s">
        <v>91</v>
      </c>
      <c r="P197" s="6" t="s">
        <v>91</v>
      </c>
      <c r="Q197" s="6" t="s">
        <v>91</v>
      </c>
      <c r="R197" s="5">
        <v>1</v>
      </c>
      <c r="S197" s="5">
        <v>0</v>
      </c>
      <c r="T197" s="5" t="s">
        <v>93</v>
      </c>
      <c r="U197" s="5" t="s">
        <v>105</v>
      </c>
    </row>
    <row r="198" spans="1:21">
      <c r="A198" s="6" t="s">
        <v>87</v>
      </c>
      <c r="B198" s="7">
        <v>1</v>
      </c>
      <c r="C198" s="5">
        <v>202</v>
      </c>
      <c r="D198" s="5">
        <v>42</v>
      </c>
      <c r="E198" s="6" t="s">
        <v>419</v>
      </c>
      <c r="F198" s="8">
        <v>42083202</v>
      </c>
      <c r="G198" s="5" t="s">
        <v>421</v>
      </c>
      <c r="H198" s="5" t="s">
        <v>223</v>
      </c>
      <c r="I198" s="6" t="s">
        <v>91</v>
      </c>
      <c r="J198" s="6" t="s">
        <v>91</v>
      </c>
      <c r="K198" s="6" t="s">
        <v>91</v>
      </c>
      <c r="L198" s="6" t="s">
        <v>91</v>
      </c>
      <c r="M198" s="5" t="s">
        <v>92</v>
      </c>
      <c r="N198" s="6" t="s">
        <v>91</v>
      </c>
      <c r="O198" s="6" t="s">
        <v>91</v>
      </c>
      <c r="P198" s="6" t="s">
        <v>91</v>
      </c>
      <c r="Q198" s="6" t="s">
        <v>91</v>
      </c>
      <c r="R198" s="5">
        <v>1</v>
      </c>
      <c r="S198" s="5">
        <v>0</v>
      </c>
      <c r="T198" s="5" t="s">
        <v>93</v>
      </c>
      <c r="U198" s="5" t="s">
        <v>105</v>
      </c>
    </row>
    <row r="199" spans="1:21">
      <c r="A199" s="6" t="s">
        <v>87</v>
      </c>
      <c r="B199" s="7">
        <v>1</v>
      </c>
      <c r="C199" s="5">
        <v>203</v>
      </c>
      <c r="D199" s="5">
        <v>42</v>
      </c>
      <c r="E199" s="6" t="s">
        <v>419</v>
      </c>
      <c r="F199" s="8">
        <v>42083203</v>
      </c>
      <c r="G199" s="5" t="s">
        <v>422</v>
      </c>
      <c r="H199" s="5" t="s">
        <v>225</v>
      </c>
      <c r="I199" s="6" t="s">
        <v>91</v>
      </c>
      <c r="J199" s="6" t="s">
        <v>91</v>
      </c>
      <c r="K199" s="6" t="s">
        <v>91</v>
      </c>
      <c r="L199" s="6" t="s">
        <v>91</v>
      </c>
      <c r="M199" s="5" t="s">
        <v>92</v>
      </c>
      <c r="N199" s="6" t="s">
        <v>91</v>
      </c>
      <c r="O199" s="6" t="s">
        <v>91</v>
      </c>
      <c r="P199" s="6" t="s">
        <v>91</v>
      </c>
      <c r="Q199" s="6" t="s">
        <v>91</v>
      </c>
      <c r="R199" s="5">
        <v>1</v>
      </c>
      <c r="S199" s="5">
        <v>0</v>
      </c>
      <c r="T199" s="5" t="s">
        <v>93</v>
      </c>
      <c r="U199" s="5" t="s">
        <v>105</v>
      </c>
    </row>
    <row r="200" spans="1:21">
      <c r="A200" s="6" t="s">
        <v>87</v>
      </c>
      <c r="B200" s="7">
        <v>1</v>
      </c>
      <c r="C200" s="5">
        <v>205</v>
      </c>
      <c r="D200" s="5">
        <v>42</v>
      </c>
      <c r="E200" s="6" t="s">
        <v>419</v>
      </c>
      <c r="F200" s="8">
        <v>42083204</v>
      </c>
      <c r="G200" s="5" t="s">
        <v>423</v>
      </c>
      <c r="H200" s="5" t="s">
        <v>227</v>
      </c>
      <c r="I200" s="6" t="s">
        <v>91</v>
      </c>
      <c r="J200" s="6" t="s">
        <v>91</v>
      </c>
      <c r="K200" s="6" t="s">
        <v>91</v>
      </c>
      <c r="L200" s="6" t="s">
        <v>91</v>
      </c>
      <c r="M200" s="5" t="s">
        <v>92</v>
      </c>
      <c r="N200" s="6" t="s">
        <v>91</v>
      </c>
      <c r="O200" s="6" t="s">
        <v>91</v>
      </c>
      <c r="P200" s="6" t="s">
        <v>91</v>
      </c>
      <c r="Q200" s="6" t="s">
        <v>91</v>
      </c>
      <c r="R200" s="5">
        <v>1</v>
      </c>
      <c r="S200" s="5">
        <v>0</v>
      </c>
      <c r="T200" s="5" t="s">
        <v>93</v>
      </c>
      <c r="U200" s="5" t="s">
        <v>105</v>
      </c>
    </row>
    <row r="201" spans="1:21">
      <c r="A201" s="6" t="s">
        <v>87</v>
      </c>
      <c r="B201" s="7">
        <v>1</v>
      </c>
      <c r="C201" s="5">
        <v>206</v>
      </c>
      <c r="D201" s="5">
        <v>42</v>
      </c>
      <c r="E201" s="6" t="s">
        <v>219</v>
      </c>
      <c r="F201" s="8">
        <v>420833</v>
      </c>
      <c r="G201" s="5" t="s">
        <v>424</v>
      </c>
      <c r="H201" s="5" t="s">
        <v>425</v>
      </c>
      <c r="I201" s="5">
        <v>10065501891</v>
      </c>
      <c r="J201" s="6" t="s">
        <v>91</v>
      </c>
      <c r="K201" s="6" t="s">
        <v>91</v>
      </c>
      <c r="L201" s="6" t="s">
        <v>91</v>
      </c>
      <c r="M201" s="5" t="s">
        <v>92</v>
      </c>
      <c r="N201" s="6" t="s">
        <v>91</v>
      </c>
      <c r="O201" s="6" t="s">
        <v>91</v>
      </c>
      <c r="P201" s="6" t="s">
        <v>91</v>
      </c>
      <c r="Q201" s="6" t="s">
        <v>91</v>
      </c>
      <c r="R201" s="5">
        <v>1</v>
      </c>
      <c r="S201" s="5">
        <v>0</v>
      </c>
      <c r="T201" s="5" t="s">
        <v>93</v>
      </c>
      <c r="U201" s="5" t="s">
        <v>105</v>
      </c>
    </row>
    <row r="202" spans="1:21">
      <c r="A202" s="6" t="s">
        <v>87</v>
      </c>
      <c r="B202" s="7">
        <v>1</v>
      </c>
      <c r="C202" s="5">
        <v>207</v>
      </c>
      <c r="D202" s="5">
        <v>42</v>
      </c>
      <c r="E202" s="6" t="s">
        <v>426</v>
      </c>
      <c r="F202" s="8">
        <v>42083301</v>
      </c>
      <c r="G202" s="5" t="s">
        <v>427</v>
      </c>
      <c r="H202" s="5" t="s">
        <v>221</v>
      </c>
      <c r="I202" s="6" t="s">
        <v>91</v>
      </c>
      <c r="J202" s="6" t="s">
        <v>91</v>
      </c>
      <c r="K202" s="6" t="s">
        <v>91</v>
      </c>
      <c r="L202" s="6" t="s">
        <v>91</v>
      </c>
      <c r="M202" s="5" t="s">
        <v>92</v>
      </c>
      <c r="N202" s="6" t="s">
        <v>91</v>
      </c>
      <c r="O202" s="6" t="s">
        <v>91</v>
      </c>
      <c r="P202" s="6" t="s">
        <v>91</v>
      </c>
      <c r="Q202" s="6" t="s">
        <v>91</v>
      </c>
      <c r="R202" s="5">
        <v>1</v>
      </c>
      <c r="S202" s="5">
        <v>0</v>
      </c>
      <c r="T202" s="5" t="s">
        <v>93</v>
      </c>
      <c r="U202" s="5" t="s">
        <v>105</v>
      </c>
    </row>
    <row r="203" spans="1:21">
      <c r="A203" s="6" t="s">
        <v>87</v>
      </c>
      <c r="B203" s="7">
        <v>1</v>
      </c>
      <c r="C203" s="5">
        <v>208</v>
      </c>
      <c r="D203" s="5">
        <v>42</v>
      </c>
      <c r="E203" s="6" t="s">
        <v>426</v>
      </c>
      <c r="F203" s="8">
        <v>42083302</v>
      </c>
      <c r="G203" s="5" t="s">
        <v>428</v>
      </c>
      <c r="H203" s="5" t="s">
        <v>223</v>
      </c>
      <c r="I203" s="6" t="s">
        <v>91</v>
      </c>
      <c r="J203" s="6" t="s">
        <v>91</v>
      </c>
      <c r="K203" s="6" t="s">
        <v>91</v>
      </c>
      <c r="L203" s="6" t="s">
        <v>91</v>
      </c>
      <c r="M203" s="5" t="s">
        <v>92</v>
      </c>
      <c r="N203" s="6" t="s">
        <v>91</v>
      </c>
      <c r="O203" s="6" t="s">
        <v>91</v>
      </c>
      <c r="P203" s="6" t="s">
        <v>91</v>
      </c>
      <c r="Q203" s="6" t="s">
        <v>91</v>
      </c>
      <c r="R203" s="5">
        <v>1</v>
      </c>
      <c r="S203" s="5">
        <v>0</v>
      </c>
      <c r="T203" s="5" t="s">
        <v>93</v>
      </c>
      <c r="U203" s="5" t="s">
        <v>105</v>
      </c>
    </row>
    <row r="204" spans="1:21">
      <c r="A204" s="6" t="s">
        <v>87</v>
      </c>
      <c r="B204" s="7">
        <v>1</v>
      </c>
      <c r="C204" s="5">
        <v>209</v>
      </c>
      <c r="D204" s="5">
        <v>42</v>
      </c>
      <c r="E204" s="6" t="s">
        <v>426</v>
      </c>
      <c r="F204" s="8">
        <v>42083303</v>
      </c>
      <c r="G204" s="5" t="s">
        <v>429</v>
      </c>
      <c r="H204" s="5" t="s">
        <v>225</v>
      </c>
      <c r="I204" s="6" t="s">
        <v>91</v>
      </c>
      <c r="J204" s="6" t="s">
        <v>91</v>
      </c>
      <c r="K204" s="6" t="s">
        <v>91</v>
      </c>
      <c r="L204" s="6" t="s">
        <v>91</v>
      </c>
      <c r="M204" s="5" t="s">
        <v>92</v>
      </c>
      <c r="N204" s="6" t="s">
        <v>91</v>
      </c>
      <c r="O204" s="6" t="s">
        <v>91</v>
      </c>
      <c r="P204" s="6" t="s">
        <v>91</v>
      </c>
      <c r="Q204" s="6" t="s">
        <v>91</v>
      </c>
      <c r="R204" s="5">
        <v>1</v>
      </c>
      <c r="S204" s="5">
        <v>0</v>
      </c>
      <c r="T204" s="5" t="s">
        <v>93</v>
      </c>
      <c r="U204" s="5" t="s">
        <v>105</v>
      </c>
    </row>
    <row r="205" spans="1:21">
      <c r="A205" s="6" t="s">
        <v>87</v>
      </c>
      <c r="B205" s="7">
        <v>1</v>
      </c>
      <c r="C205" s="5">
        <v>210</v>
      </c>
      <c r="D205" s="5">
        <v>42</v>
      </c>
      <c r="E205" s="6" t="s">
        <v>426</v>
      </c>
      <c r="F205" s="8">
        <v>42083304</v>
      </c>
      <c r="G205" s="5" t="s">
        <v>430</v>
      </c>
      <c r="H205" s="5" t="s">
        <v>227</v>
      </c>
      <c r="I205" s="6" t="s">
        <v>91</v>
      </c>
      <c r="J205" s="6" t="s">
        <v>91</v>
      </c>
      <c r="K205" s="6" t="s">
        <v>91</v>
      </c>
      <c r="L205" s="6" t="s">
        <v>91</v>
      </c>
      <c r="M205" s="5" t="s">
        <v>92</v>
      </c>
      <c r="N205" s="6" t="s">
        <v>91</v>
      </c>
      <c r="O205" s="6" t="s">
        <v>91</v>
      </c>
      <c r="P205" s="6" t="s">
        <v>91</v>
      </c>
      <c r="Q205" s="6" t="s">
        <v>91</v>
      </c>
      <c r="R205" s="5">
        <v>1</v>
      </c>
      <c r="S205" s="5">
        <v>0</v>
      </c>
      <c r="T205" s="5" t="s">
        <v>93</v>
      </c>
      <c r="U205" s="5" t="s">
        <v>105</v>
      </c>
    </row>
    <row r="206" spans="1:21">
      <c r="A206" s="6" t="s">
        <v>87</v>
      </c>
      <c r="B206" s="7">
        <v>1</v>
      </c>
      <c r="C206" s="5">
        <v>211</v>
      </c>
      <c r="D206" s="5">
        <v>42</v>
      </c>
      <c r="E206" s="6" t="s">
        <v>219</v>
      </c>
      <c r="F206" s="8">
        <v>420834</v>
      </c>
      <c r="G206" s="5" t="s">
        <v>431</v>
      </c>
      <c r="H206" s="5" t="s">
        <v>418</v>
      </c>
      <c r="I206" s="5">
        <v>10065506914</v>
      </c>
      <c r="J206" s="6" t="s">
        <v>91</v>
      </c>
      <c r="K206" s="6" t="s">
        <v>91</v>
      </c>
      <c r="L206" s="6" t="s">
        <v>91</v>
      </c>
      <c r="M206" s="5" t="s">
        <v>92</v>
      </c>
      <c r="N206" s="6" t="s">
        <v>91</v>
      </c>
      <c r="O206" s="6" t="s">
        <v>91</v>
      </c>
      <c r="P206" s="6" t="s">
        <v>91</v>
      </c>
      <c r="Q206" s="6" t="s">
        <v>91</v>
      </c>
      <c r="R206" s="5">
        <v>1</v>
      </c>
      <c r="S206" s="5">
        <v>0</v>
      </c>
      <c r="T206" s="5" t="s">
        <v>93</v>
      </c>
      <c r="U206" s="5" t="s">
        <v>105</v>
      </c>
    </row>
    <row r="207" spans="1:21">
      <c r="A207" s="6" t="s">
        <v>87</v>
      </c>
      <c r="B207" s="7">
        <v>1</v>
      </c>
      <c r="C207" s="5">
        <v>212</v>
      </c>
      <c r="D207" s="5">
        <v>42</v>
      </c>
      <c r="E207" s="6" t="s">
        <v>432</v>
      </c>
      <c r="F207" s="8">
        <v>42083401</v>
      </c>
      <c r="G207" s="5" t="s">
        <v>433</v>
      </c>
      <c r="H207" s="5" t="s">
        <v>221</v>
      </c>
      <c r="I207" s="6" t="s">
        <v>91</v>
      </c>
      <c r="J207" s="6" t="s">
        <v>91</v>
      </c>
      <c r="K207" s="6" t="s">
        <v>91</v>
      </c>
      <c r="L207" s="6" t="s">
        <v>91</v>
      </c>
      <c r="M207" s="5" t="s">
        <v>92</v>
      </c>
      <c r="N207" s="6" t="s">
        <v>91</v>
      </c>
      <c r="O207" s="6" t="s">
        <v>91</v>
      </c>
      <c r="P207" s="6" t="s">
        <v>91</v>
      </c>
      <c r="Q207" s="6" t="s">
        <v>91</v>
      </c>
      <c r="R207" s="5">
        <v>1</v>
      </c>
      <c r="S207" s="5">
        <v>0</v>
      </c>
      <c r="T207" s="5" t="s">
        <v>93</v>
      </c>
      <c r="U207" s="5" t="s">
        <v>105</v>
      </c>
    </row>
    <row r="208" spans="1:21">
      <c r="A208" s="6" t="s">
        <v>87</v>
      </c>
      <c r="B208" s="7">
        <v>1</v>
      </c>
      <c r="C208" s="5">
        <v>213</v>
      </c>
      <c r="D208" s="5">
        <v>42</v>
      </c>
      <c r="E208" s="6" t="s">
        <v>432</v>
      </c>
      <c r="F208" s="8">
        <v>42083402</v>
      </c>
      <c r="G208" s="5" t="s">
        <v>434</v>
      </c>
      <c r="H208" s="5" t="s">
        <v>223</v>
      </c>
      <c r="I208" s="6" t="s">
        <v>91</v>
      </c>
      <c r="J208" s="6" t="s">
        <v>91</v>
      </c>
      <c r="K208" s="6" t="s">
        <v>91</v>
      </c>
      <c r="L208" s="6" t="s">
        <v>91</v>
      </c>
      <c r="M208" s="5" t="s">
        <v>92</v>
      </c>
      <c r="N208" s="6" t="s">
        <v>91</v>
      </c>
      <c r="O208" s="6" t="s">
        <v>91</v>
      </c>
      <c r="P208" s="6" t="s">
        <v>91</v>
      </c>
      <c r="Q208" s="6" t="s">
        <v>91</v>
      </c>
      <c r="R208" s="5">
        <v>1</v>
      </c>
      <c r="S208" s="5">
        <v>0</v>
      </c>
      <c r="T208" s="5" t="s">
        <v>93</v>
      </c>
      <c r="U208" s="5" t="s">
        <v>105</v>
      </c>
    </row>
    <row r="209" spans="1:21">
      <c r="A209" s="6" t="s">
        <v>87</v>
      </c>
      <c r="B209" s="7">
        <v>1</v>
      </c>
      <c r="C209" s="5">
        <v>214</v>
      </c>
      <c r="D209" s="5">
        <v>42</v>
      </c>
      <c r="E209" s="6" t="s">
        <v>432</v>
      </c>
      <c r="F209" s="8">
        <v>42083403</v>
      </c>
      <c r="G209" s="5" t="s">
        <v>435</v>
      </c>
      <c r="H209" s="5" t="s">
        <v>225</v>
      </c>
      <c r="I209" s="6" t="s">
        <v>91</v>
      </c>
      <c r="J209" s="6" t="s">
        <v>91</v>
      </c>
      <c r="K209" s="6" t="s">
        <v>91</v>
      </c>
      <c r="L209" s="6" t="s">
        <v>91</v>
      </c>
      <c r="M209" s="5" t="s">
        <v>92</v>
      </c>
      <c r="N209" s="6" t="s">
        <v>91</v>
      </c>
      <c r="O209" s="6" t="s">
        <v>91</v>
      </c>
      <c r="P209" s="6" t="s">
        <v>91</v>
      </c>
      <c r="Q209" s="6" t="s">
        <v>91</v>
      </c>
      <c r="R209" s="5">
        <v>1</v>
      </c>
      <c r="S209" s="5">
        <v>0</v>
      </c>
      <c r="T209" s="5" t="s">
        <v>93</v>
      </c>
      <c r="U209" s="5" t="s">
        <v>105</v>
      </c>
    </row>
    <row r="210" spans="1:21">
      <c r="A210" s="6" t="s">
        <v>87</v>
      </c>
      <c r="B210" s="7">
        <v>1</v>
      </c>
      <c r="C210" s="5">
        <v>216</v>
      </c>
      <c r="D210" s="5">
        <v>42</v>
      </c>
      <c r="E210" s="6" t="s">
        <v>432</v>
      </c>
      <c r="F210" s="8">
        <v>42083404</v>
      </c>
      <c r="G210" s="5" t="s">
        <v>436</v>
      </c>
      <c r="H210" s="5" t="s">
        <v>227</v>
      </c>
      <c r="I210" s="6" t="s">
        <v>91</v>
      </c>
      <c r="J210" s="6" t="s">
        <v>91</v>
      </c>
      <c r="K210" s="6" t="s">
        <v>91</v>
      </c>
      <c r="L210" s="6" t="s">
        <v>91</v>
      </c>
      <c r="M210" s="5" t="s">
        <v>92</v>
      </c>
      <c r="N210" s="6" t="s">
        <v>91</v>
      </c>
      <c r="O210" s="6" t="s">
        <v>91</v>
      </c>
      <c r="P210" s="6" t="s">
        <v>91</v>
      </c>
      <c r="Q210" s="6" t="s">
        <v>91</v>
      </c>
      <c r="R210" s="5">
        <v>1</v>
      </c>
      <c r="S210" s="5">
        <v>0</v>
      </c>
      <c r="T210" s="5" t="s">
        <v>93</v>
      </c>
      <c r="U210" s="5" t="s">
        <v>105</v>
      </c>
    </row>
    <row r="211" spans="1:21">
      <c r="A211" s="6" t="s">
        <v>87</v>
      </c>
      <c r="B211" s="7">
        <v>1</v>
      </c>
      <c r="C211" s="5">
        <v>217</v>
      </c>
      <c r="D211" s="5">
        <v>42</v>
      </c>
      <c r="E211" s="6" t="s">
        <v>219</v>
      </c>
      <c r="F211" s="8">
        <v>420835</v>
      </c>
      <c r="G211" s="5" t="s">
        <v>437</v>
      </c>
      <c r="H211" s="5" t="s">
        <v>438</v>
      </c>
      <c r="I211" s="5">
        <v>10065506897</v>
      </c>
      <c r="J211" s="6" t="s">
        <v>91</v>
      </c>
      <c r="K211" s="6" t="s">
        <v>91</v>
      </c>
      <c r="L211" s="6" t="s">
        <v>91</v>
      </c>
      <c r="M211" s="5" t="s">
        <v>92</v>
      </c>
      <c r="N211" s="6" t="s">
        <v>91</v>
      </c>
      <c r="O211" s="6" t="s">
        <v>91</v>
      </c>
      <c r="P211" s="6" t="s">
        <v>91</v>
      </c>
      <c r="Q211" s="6" t="s">
        <v>91</v>
      </c>
      <c r="R211" s="5">
        <v>1</v>
      </c>
      <c r="S211" s="5">
        <v>0</v>
      </c>
      <c r="T211" s="5" t="s">
        <v>93</v>
      </c>
      <c r="U211" s="5" t="s">
        <v>105</v>
      </c>
    </row>
    <row r="212" spans="1:21">
      <c r="A212" s="6" t="s">
        <v>87</v>
      </c>
      <c r="B212" s="7">
        <v>1</v>
      </c>
      <c r="C212" s="5">
        <v>218</v>
      </c>
      <c r="D212" s="5">
        <v>42</v>
      </c>
      <c r="E212" s="6" t="s">
        <v>439</v>
      </c>
      <c r="F212" s="8">
        <v>42083501</v>
      </c>
      <c r="G212" s="5" t="s">
        <v>440</v>
      </c>
      <c r="H212" s="5" t="s">
        <v>221</v>
      </c>
      <c r="I212" s="6" t="s">
        <v>91</v>
      </c>
      <c r="J212" s="6" t="s">
        <v>91</v>
      </c>
      <c r="K212" s="6" t="s">
        <v>91</v>
      </c>
      <c r="L212" s="6" t="s">
        <v>91</v>
      </c>
      <c r="M212" s="5" t="s">
        <v>92</v>
      </c>
      <c r="N212" s="6" t="s">
        <v>91</v>
      </c>
      <c r="O212" s="6" t="s">
        <v>91</v>
      </c>
      <c r="P212" s="6" t="s">
        <v>91</v>
      </c>
      <c r="Q212" s="6" t="s">
        <v>91</v>
      </c>
      <c r="R212" s="5">
        <v>1</v>
      </c>
      <c r="S212" s="5">
        <v>0</v>
      </c>
      <c r="T212" s="5" t="s">
        <v>93</v>
      </c>
      <c r="U212" s="5" t="s">
        <v>105</v>
      </c>
    </row>
    <row r="213" spans="1:21">
      <c r="A213" s="6" t="s">
        <v>87</v>
      </c>
      <c r="B213" s="7">
        <v>1</v>
      </c>
      <c r="C213" s="5">
        <v>219</v>
      </c>
      <c r="D213" s="5">
        <v>42</v>
      </c>
      <c r="E213" s="6" t="s">
        <v>439</v>
      </c>
      <c r="F213" s="8">
        <v>42083502</v>
      </c>
      <c r="G213" s="5" t="s">
        <v>441</v>
      </c>
      <c r="H213" s="5" t="s">
        <v>223</v>
      </c>
      <c r="I213" s="6" t="s">
        <v>91</v>
      </c>
      <c r="J213" s="6" t="s">
        <v>91</v>
      </c>
      <c r="K213" s="6" t="s">
        <v>91</v>
      </c>
      <c r="L213" s="6" t="s">
        <v>91</v>
      </c>
      <c r="M213" s="5" t="s">
        <v>92</v>
      </c>
      <c r="N213" s="6" t="s">
        <v>91</v>
      </c>
      <c r="O213" s="6" t="s">
        <v>91</v>
      </c>
      <c r="P213" s="6" t="s">
        <v>91</v>
      </c>
      <c r="Q213" s="6" t="s">
        <v>91</v>
      </c>
      <c r="R213" s="5">
        <v>1</v>
      </c>
      <c r="S213" s="5">
        <v>0</v>
      </c>
      <c r="T213" s="5" t="s">
        <v>93</v>
      </c>
      <c r="U213" s="5" t="s">
        <v>105</v>
      </c>
    </row>
    <row r="214" spans="1:21">
      <c r="A214" s="6" t="s">
        <v>87</v>
      </c>
      <c r="B214" s="7">
        <v>1</v>
      </c>
      <c r="C214" s="5">
        <v>220</v>
      </c>
      <c r="D214" s="5">
        <v>42</v>
      </c>
      <c r="E214" s="6" t="s">
        <v>439</v>
      </c>
      <c r="F214" s="8">
        <v>42083503</v>
      </c>
      <c r="G214" s="5" t="s">
        <v>442</v>
      </c>
      <c r="H214" s="5" t="s">
        <v>225</v>
      </c>
      <c r="I214" s="6" t="s">
        <v>91</v>
      </c>
      <c r="J214" s="6" t="s">
        <v>91</v>
      </c>
      <c r="K214" s="6" t="s">
        <v>91</v>
      </c>
      <c r="L214" s="6" t="s">
        <v>91</v>
      </c>
      <c r="M214" s="5" t="s">
        <v>92</v>
      </c>
      <c r="N214" s="6" t="s">
        <v>91</v>
      </c>
      <c r="O214" s="6" t="s">
        <v>91</v>
      </c>
      <c r="P214" s="6" t="s">
        <v>91</v>
      </c>
      <c r="Q214" s="6" t="s">
        <v>91</v>
      </c>
      <c r="R214" s="5">
        <v>1</v>
      </c>
      <c r="S214" s="5">
        <v>0</v>
      </c>
      <c r="T214" s="5" t="s">
        <v>93</v>
      </c>
      <c r="U214" s="5" t="s">
        <v>105</v>
      </c>
    </row>
    <row r="215" spans="1:21">
      <c r="A215" s="6" t="s">
        <v>87</v>
      </c>
      <c r="B215" s="7">
        <v>1</v>
      </c>
      <c r="C215" s="5">
        <v>221</v>
      </c>
      <c r="D215" s="5">
        <v>42</v>
      </c>
      <c r="E215" s="6" t="s">
        <v>439</v>
      </c>
      <c r="F215" s="8">
        <v>42083504</v>
      </c>
      <c r="G215" s="5" t="s">
        <v>443</v>
      </c>
      <c r="H215" s="5" t="s">
        <v>227</v>
      </c>
      <c r="I215" s="6" t="s">
        <v>91</v>
      </c>
      <c r="J215" s="6" t="s">
        <v>91</v>
      </c>
      <c r="K215" s="6" t="s">
        <v>91</v>
      </c>
      <c r="L215" s="6" t="s">
        <v>91</v>
      </c>
      <c r="M215" s="5" t="s">
        <v>92</v>
      </c>
      <c r="N215" s="6" t="s">
        <v>91</v>
      </c>
      <c r="O215" s="6" t="s">
        <v>91</v>
      </c>
      <c r="P215" s="6" t="s">
        <v>91</v>
      </c>
      <c r="Q215" s="6" t="s">
        <v>91</v>
      </c>
      <c r="R215" s="5">
        <v>1</v>
      </c>
      <c r="S215" s="5">
        <v>0</v>
      </c>
      <c r="T215" s="5" t="s">
        <v>93</v>
      </c>
      <c r="U215" s="5" t="s">
        <v>105</v>
      </c>
    </row>
    <row r="216" spans="1:21">
      <c r="A216" s="6" t="s">
        <v>87</v>
      </c>
      <c r="B216" s="7">
        <v>1</v>
      </c>
      <c r="C216" s="5">
        <v>222</v>
      </c>
      <c r="D216" s="5">
        <v>42</v>
      </c>
      <c r="E216" s="6" t="s">
        <v>219</v>
      </c>
      <c r="F216" s="8">
        <v>420836</v>
      </c>
      <c r="G216" s="5" t="s">
        <v>444</v>
      </c>
      <c r="H216" s="5" t="s">
        <v>445</v>
      </c>
      <c r="I216" s="6" t="s">
        <v>91</v>
      </c>
      <c r="J216" s="6" t="s">
        <v>91</v>
      </c>
      <c r="K216" s="6" t="s">
        <v>91</v>
      </c>
      <c r="L216" s="6" t="s">
        <v>91</v>
      </c>
      <c r="M216" s="5" t="s">
        <v>92</v>
      </c>
      <c r="N216" s="6" t="s">
        <v>91</v>
      </c>
      <c r="O216" s="6" t="s">
        <v>91</v>
      </c>
      <c r="P216" s="6" t="s">
        <v>91</v>
      </c>
      <c r="Q216" s="6" t="s">
        <v>91</v>
      </c>
      <c r="R216" s="5">
        <v>1</v>
      </c>
      <c r="S216" s="5">
        <v>0</v>
      </c>
      <c r="T216" s="5" t="s">
        <v>93</v>
      </c>
      <c r="U216" s="5" t="s">
        <v>105</v>
      </c>
    </row>
    <row r="217" spans="1:21">
      <c r="A217" s="6" t="s">
        <v>87</v>
      </c>
      <c r="B217" s="7">
        <v>1</v>
      </c>
      <c r="C217" s="5">
        <v>223</v>
      </c>
      <c r="D217" s="5">
        <v>42</v>
      </c>
      <c r="E217" s="6" t="s">
        <v>446</v>
      </c>
      <c r="F217" s="8">
        <v>42083601</v>
      </c>
      <c r="G217" s="5" t="s">
        <v>447</v>
      </c>
      <c r="H217" s="5" t="s">
        <v>221</v>
      </c>
      <c r="I217" s="6" t="s">
        <v>91</v>
      </c>
      <c r="J217" s="6" t="s">
        <v>91</v>
      </c>
      <c r="K217" s="6" t="s">
        <v>91</v>
      </c>
      <c r="L217" s="6" t="s">
        <v>91</v>
      </c>
      <c r="M217" s="5" t="s">
        <v>92</v>
      </c>
      <c r="N217" s="6" t="s">
        <v>91</v>
      </c>
      <c r="O217" s="6" t="s">
        <v>91</v>
      </c>
      <c r="P217" s="6" t="s">
        <v>91</v>
      </c>
      <c r="Q217" s="6" t="s">
        <v>91</v>
      </c>
      <c r="R217" s="5">
        <v>1</v>
      </c>
      <c r="S217" s="5">
        <v>0</v>
      </c>
      <c r="T217" s="5" t="s">
        <v>93</v>
      </c>
      <c r="U217" s="5" t="s">
        <v>105</v>
      </c>
    </row>
    <row r="218" spans="1:21">
      <c r="A218" s="6" t="s">
        <v>87</v>
      </c>
      <c r="B218" s="7">
        <v>1</v>
      </c>
      <c r="C218" s="5">
        <v>224</v>
      </c>
      <c r="D218" s="5">
        <v>42</v>
      </c>
      <c r="E218" s="6" t="s">
        <v>446</v>
      </c>
      <c r="F218" s="8">
        <v>42083602</v>
      </c>
      <c r="G218" s="5" t="s">
        <v>448</v>
      </c>
      <c r="H218" s="5" t="s">
        <v>223</v>
      </c>
      <c r="I218" s="6" t="s">
        <v>91</v>
      </c>
      <c r="J218" s="6" t="s">
        <v>91</v>
      </c>
      <c r="K218" s="6" t="s">
        <v>91</v>
      </c>
      <c r="L218" s="6" t="s">
        <v>91</v>
      </c>
      <c r="M218" s="5" t="s">
        <v>92</v>
      </c>
      <c r="N218" s="6" t="s">
        <v>91</v>
      </c>
      <c r="O218" s="6" t="s">
        <v>91</v>
      </c>
      <c r="P218" s="6" t="s">
        <v>91</v>
      </c>
      <c r="Q218" s="6" t="s">
        <v>91</v>
      </c>
      <c r="R218" s="5">
        <v>1</v>
      </c>
      <c r="S218" s="5">
        <v>0</v>
      </c>
      <c r="T218" s="5" t="s">
        <v>93</v>
      </c>
      <c r="U218" s="5" t="s">
        <v>105</v>
      </c>
    </row>
    <row r="219" spans="1:21">
      <c r="A219" s="6" t="s">
        <v>87</v>
      </c>
      <c r="B219" s="7">
        <v>1</v>
      </c>
      <c r="C219" s="5">
        <v>225</v>
      </c>
      <c r="D219" s="5">
        <v>42</v>
      </c>
      <c r="E219" s="6" t="s">
        <v>446</v>
      </c>
      <c r="F219" s="8">
        <v>42083603</v>
      </c>
      <c r="G219" s="5" t="s">
        <v>449</v>
      </c>
      <c r="H219" s="5" t="s">
        <v>225</v>
      </c>
      <c r="I219" s="6" t="s">
        <v>91</v>
      </c>
      <c r="J219" s="6" t="s">
        <v>91</v>
      </c>
      <c r="K219" s="6" t="s">
        <v>91</v>
      </c>
      <c r="L219" s="6" t="s">
        <v>91</v>
      </c>
      <c r="M219" s="5" t="s">
        <v>92</v>
      </c>
      <c r="N219" s="6" t="s">
        <v>91</v>
      </c>
      <c r="O219" s="6" t="s">
        <v>91</v>
      </c>
      <c r="P219" s="6" t="s">
        <v>91</v>
      </c>
      <c r="Q219" s="6" t="s">
        <v>91</v>
      </c>
      <c r="R219" s="5">
        <v>1</v>
      </c>
      <c r="S219" s="5">
        <v>0</v>
      </c>
      <c r="T219" s="5" t="s">
        <v>93</v>
      </c>
      <c r="U219" s="5" t="s">
        <v>105</v>
      </c>
    </row>
    <row r="220" spans="1:21">
      <c r="A220" s="6" t="s">
        <v>87</v>
      </c>
      <c r="B220" s="7">
        <v>1</v>
      </c>
      <c r="C220" s="5">
        <v>226</v>
      </c>
      <c r="D220" s="5">
        <v>42</v>
      </c>
      <c r="E220" s="6" t="s">
        <v>446</v>
      </c>
      <c r="F220" s="8">
        <v>42083604</v>
      </c>
      <c r="G220" s="5" t="s">
        <v>450</v>
      </c>
      <c r="H220" s="5" t="s">
        <v>227</v>
      </c>
      <c r="I220" s="6" t="s">
        <v>91</v>
      </c>
      <c r="J220" s="6" t="s">
        <v>91</v>
      </c>
      <c r="K220" s="6" t="s">
        <v>91</v>
      </c>
      <c r="L220" s="6" t="s">
        <v>91</v>
      </c>
      <c r="M220" s="5" t="s">
        <v>92</v>
      </c>
      <c r="N220" s="6" t="s">
        <v>91</v>
      </c>
      <c r="O220" s="6" t="s">
        <v>91</v>
      </c>
      <c r="P220" s="6" t="s">
        <v>91</v>
      </c>
      <c r="Q220" s="6" t="s">
        <v>91</v>
      </c>
      <c r="R220" s="5">
        <v>1</v>
      </c>
      <c r="S220" s="5">
        <v>0</v>
      </c>
      <c r="T220" s="5" t="s">
        <v>93</v>
      </c>
      <c r="U220" s="5" t="s">
        <v>105</v>
      </c>
    </row>
    <row r="221" spans="1:21">
      <c r="A221" s="6" t="s">
        <v>87</v>
      </c>
      <c r="B221" s="7">
        <v>1</v>
      </c>
      <c r="C221" s="5">
        <v>227</v>
      </c>
      <c r="D221" s="5">
        <v>42</v>
      </c>
      <c r="E221" s="6" t="s">
        <v>219</v>
      </c>
      <c r="F221" s="8">
        <v>420837</v>
      </c>
      <c r="G221" s="5" t="s">
        <v>451</v>
      </c>
      <c r="H221" s="5" t="s">
        <v>452</v>
      </c>
      <c r="I221" s="5">
        <v>10065503493</v>
      </c>
      <c r="J221" s="6" t="s">
        <v>91</v>
      </c>
      <c r="K221" s="6" t="s">
        <v>91</v>
      </c>
      <c r="L221" s="6" t="s">
        <v>91</v>
      </c>
      <c r="M221" s="5" t="s">
        <v>92</v>
      </c>
      <c r="N221" s="6" t="s">
        <v>91</v>
      </c>
      <c r="O221" s="6" t="s">
        <v>91</v>
      </c>
      <c r="P221" s="6" t="s">
        <v>91</v>
      </c>
      <c r="Q221" s="6" t="s">
        <v>91</v>
      </c>
      <c r="R221" s="5">
        <v>1</v>
      </c>
      <c r="S221" s="5">
        <v>0</v>
      </c>
      <c r="T221" s="5" t="s">
        <v>93</v>
      </c>
      <c r="U221" s="5" t="s">
        <v>105</v>
      </c>
    </row>
    <row r="222" spans="1:21">
      <c r="A222" s="6" t="s">
        <v>87</v>
      </c>
      <c r="B222" s="7">
        <v>1</v>
      </c>
      <c r="C222" s="5">
        <v>228</v>
      </c>
      <c r="D222" s="5">
        <v>42</v>
      </c>
      <c r="E222" s="6" t="s">
        <v>453</v>
      </c>
      <c r="F222" s="8">
        <v>42083701</v>
      </c>
      <c r="G222" s="5" t="s">
        <v>454</v>
      </c>
      <c r="H222" s="5" t="s">
        <v>221</v>
      </c>
      <c r="I222" s="6" t="s">
        <v>91</v>
      </c>
      <c r="J222" s="6" t="s">
        <v>91</v>
      </c>
      <c r="K222" s="6" t="s">
        <v>91</v>
      </c>
      <c r="L222" s="6" t="s">
        <v>91</v>
      </c>
      <c r="M222" s="5" t="s">
        <v>92</v>
      </c>
      <c r="N222" s="6" t="s">
        <v>91</v>
      </c>
      <c r="O222" s="6" t="s">
        <v>91</v>
      </c>
      <c r="P222" s="6" t="s">
        <v>91</v>
      </c>
      <c r="Q222" s="6" t="s">
        <v>91</v>
      </c>
      <c r="R222" s="5">
        <v>1</v>
      </c>
      <c r="S222" s="5">
        <v>0</v>
      </c>
      <c r="T222" s="5" t="s">
        <v>93</v>
      </c>
      <c r="U222" s="5" t="s">
        <v>105</v>
      </c>
    </row>
    <row r="223" spans="1:21">
      <c r="A223" s="6" t="s">
        <v>87</v>
      </c>
      <c r="B223" s="7">
        <v>1</v>
      </c>
      <c r="C223" s="5">
        <v>229</v>
      </c>
      <c r="D223" s="5">
        <v>42</v>
      </c>
      <c r="E223" s="6" t="s">
        <v>453</v>
      </c>
      <c r="F223" s="8">
        <v>42083702</v>
      </c>
      <c r="G223" s="5" t="s">
        <v>455</v>
      </c>
      <c r="H223" s="5" t="s">
        <v>223</v>
      </c>
      <c r="I223" s="6" t="s">
        <v>91</v>
      </c>
      <c r="J223" s="6" t="s">
        <v>91</v>
      </c>
      <c r="K223" s="6" t="s">
        <v>91</v>
      </c>
      <c r="L223" s="6" t="s">
        <v>91</v>
      </c>
      <c r="M223" s="5" t="s">
        <v>92</v>
      </c>
      <c r="N223" s="6" t="s">
        <v>91</v>
      </c>
      <c r="O223" s="6" t="s">
        <v>91</v>
      </c>
      <c r="P223" s="6" t="s">
        <v>91</v>
      </c>
      <c r="Q223" s="6" t="s">
        <v>91</v>
      </c>
      <c r="R223" s="5">
        <v>1</v>
      </c>
      <c r="S223" s="5">
        <v>0</v>
      </c>
      <c r="T223" s="5" t="s">
        <v>93</v>
      </c>
      <c r="U223" s="5" t="s">
        <v>105</v>
      </c>
    </row>
    <row r="224" spans="1:21">
      <c r="A224" s="6" t="s">
        <v>87</v>
      </c>
      <c r="B224" s="7">
        <v>1</v>
      </c>
      <c r="C224" s="5">
        <v>230</v>
      </c>
      <c r="D224" s="5">
        <v>42</v>
      </c>
      <c r="E224" s="6" t="s">
        <v>453</v>
      </c>
      <c r="F224" s="8">
        <v>42083703</v>
      </c>
      <c r="G224" s="5" t="s">
        <v>456</v>
      </c>
      <c r="H224" s="5" t="s">
        <v>225</v>
      </c>
      <c r="I224" s="6" t="s">
        <v>91</v>
      </c>
      <c r="J224" s="6" t="s">
        <v>91</v>
      </c>
      <c r="K224" s="6" t="s">
        <v>91</v>
      </c>
      <c r="L224" s="6" t="s">
        <v>91</v>
      </c>
      <c r="M224" s="5" t="s">
        <v>92</v>
      </c>
      <c r="N224" s="6" t="s">
        <v>91</v>
      </c>
      <c r="O224" s="6" t="s">
        <v>91</v>
      </c>
      <c r="P224" s="6" t="s">
        <v>91</v>
      </c>
      <c r="Q224" s="6" t="s">
        <v>91</v>
      </c>
      <c r="R224" s="5">
        <v>1</v>
      </c>
      <c r="S224" s="5">
        <v>0</v>
      </c>
      <c r="T224" s="5" t="s">
        <v>93</v>
      </c>
      <c r="U224" s="5" t="s">
        <v>105</v>
      </c>
    </row>
    <row r="225" spans="1:21">
      <c r="A225" s="6" t="s">
        <v>87</v>
      </c>
      <c r="B225" s="7">
        <v>1</v>
      </c>
      <c r="C225" s="5">
        <v>232</v>
      </c>
      <c r="D225" s="5">
        <v>42</v>
      </c>
      <c r="E225" s="6" t="s">
        <v>453</v>
      </c>
      <c r="F225" s="8">
        <v>42083704</v>
      </c>
      <c r="G225" s="5" t="s">
        <v>457</v>
      </c>
      <c r="H225" s="5" t="s">
        <v>227</v>
      </c>
      <c r="I225" s="6" t="s">
        <v>91</v>
      </c>
      <c r="J225" s="6" t="s">
        <v>91</v>
      </c>
      <c r="K225" s="6" t="s">
        <v>91</v>
      </c>
      <c r="L225" s="6" t="s">
        <v>91</v>
      </c>
      <c r="M225" s="5" t="s">
        <v>92</v>
      </c>
      <c r="N225" s="6" t="s">
        <v>91</v>
      </c>
      <c r="O225" s="6" t="s">
        <v>91</v>
      </c>
      <c r="P225" s="6" t="s">
        <v>91</v>
      </c>
      <c r="Q225" s="6" t="s">
        <v>91</v>
      </c>
      <c r="R225" s="5">
        <v>1</v>
      </c>
      <c r="S225" s="5">
        <v>0</v>
      </c>
      <c r="T225" s="5" t="s">
        <v>93</v>
      </c>
      <c r="U225" s="5" t="s">
        <v>105</v>
      </c>
    </row>
    <row r="226" spans="1:21">
      <c r="A226" s="6" t="s">
        <v>87</v>
      </c>
      <c r="B226" s="7">
        <v>1</v>
      </c>
      <c r="C226" s="5">
        <v>233</v>
      </c>
      <c r="D226" s="5">
        <v>42</v>
      </c>
      <c r="E226" s="6" t="s">
        <v>219</v>
      </c>
      <c r="F226" s="8">
        <v>420838</v>
      </c>
      <c r="G226" s="5" t="s">
        <v>458</v>
      </c>
      <c r="H226" s="5" t="s">
        <v>313</v>
      </c>
      <c r="I226" s="5">
        <v>10065506894</v>
      </c>
      <c r="J226" s="6" t="s">
        <v>91</v>
      </c>
      <c r="K226" s="6" t="s">
        <v>91</v>
      </c>
      <c r="L226" s="6" t="s">
        <v>91</v>
      </c>
      <c r="M226" s="5" t="s">
        <v>92</v>
      </c>
      <c r="N226" s="6" t="s">
        <v>91</v>
      </c>
      <c r="O226" s="6" t="s">
        <v>91</v>
      </c>
      <c r="P226" s="6" t="s">
        <v>91</v>
      </c>
      <c r="Q226" s="6" t="s">
        <v>91</v>
      </c>
      <c r="R226" s="5">
        <v>1</v>
      </c>
      <c r="S226" s="5">
        <v>0</v>
      </c>
      <c r="T226" s="5" t="s">
        <v>93</v>
      </c>
      <c r="U226" s="5" t="s">
        <v>105</v>
      </c>
    </row>
    <row r="227" spans="1:21">
      <c r="A227" s="6" t="s">
        <v>87</v>
      </c>
      <c r="B227" s="7">
        <v>1</v>
      </c>
      <c r="C227" s="5">
        <v>234</v>
      </c>
      <c r="D227" s="5">
        <v>42</v>
      </c>
      <c r="E227" s="6" t="s">
        <v>459</v>
      </c>
      <c r="F227" s="8">
        <v>42083801</v>
      </c>
      <c r="G227" s="5" t="s">
        <v>460</v>
      </c>
      <c r="H227" s="5" t="s">
        <v>221</v>
      </c>
      <c r="I227" s="6" t="s">
        <v>91</v>
      </c>
      <c r="J227" s="6" t="s">
        <v>91</v>
      </c>
      <c r="K227" s="6" t="s">
        <v>91</v>
      </c>
      <c r="L227" s="6" t="s">
        <v>91</v>
      </c>
      <c r="M227" s="5" t="s">
        <v>92</v>
      </c>
      <c r="N227" s="6" t="s">
        <v>91</v>
      </c>
      <c r="O227" s="6" t="s">
        <v>91</v>
      </c>
      <c r="P227" s="6" t="s">
        <v>91</v>
      </c>
      <c r="Q227" s="6" t="s">
        <v>91</v>
      </c>
      <c r="R227" s="5">
        <v>1</v>
      </c>
      <c r="S227" s="5">
        <v>0</v>
      </c>
      <c r="T227" s="5" t="s">
        <v>93</v>
      </c>
      <c r="U227" s="5" t="s">
        <v>105</v>
      </c>
    </row>
    <row r="228" spans="1:21">
      <c r="A228" s="6" t="s">
        <v>87</v>
      </c>
      <c r="B228" s="7">
        <v>1</v>
      </c>
      <c r="C228" s="5">
        <v>235</v>
      </c>
      <c r="D228" s="5">
        <v>42</v>
      </c>
      <c r="E228" s="6" t="s">
        <v>459</v>
      </c>
      <c r="F228" s="8">
        <v>42083802</v>
      </c>
      <c r="G228" s="5" t="s">
        <v>461</v>
      </c>
      <c r="H228" s="5" t="s">
        <v>223</v>
      </c>
      <c r="I228" s="6" t="s">
        <v>91</v>
      </c>
      <c r="J228" s="6" t="s">
        <v>91</v>
      </c>
      <c r="K228" s="6" t="s">
        <v>91</v>
      </c>
      <c r="L228" s="6" t="s">
        <v>91</v>
      </c>
      <c r="M228" s="5" t="s">
        <v>92</v>
      </c>
      <c r="N228" s="6" t="s">
        <v>91</v>
      </c>
      <c r="O228" s="6" t="s">
        <v>91</v>
      </c>
      <c r="P228" s="6" t="s">
        <v>91</v>
      </c>
      <c r="Q228" s="6" t="s">
        <v>91</v>
      </c>
      <c r="R228" s="5">
        <v>1</v>
      </c>
      <c r="S228" s="5">
        <v>0</v>
      </c>
      <c r="T228" s="5" t="s">
        <v>93</v>
      </c>
      <c r="U228" s="5" t="s">
        <v>105</v>
      </c>
    </row>
    <row r="229" spans="1:21">
      <c r="A229" s="6" t="s">
        <v>87</v>
      </c>
      <c r="B229" s="7">
        <v>1</v>
      </c>
      <c r="C229" s="5">
        <v>236</v>
      </c>
      <c r="D229" s="5">
        <v>42</v>
      </c>
      <c r="E229" s="6" t="s">
        <v>459</v>
      </c>
      <c r="F229" s="8">
        <v>42083803</v>
      </c>
      <c r="G229" s="5" t="s">
        <v>462</v>
      </c>
      <c r="H229" s="5" t="s">
        <v>225</v>
      </c>
      <c r="I229" s="6" t="s">
        <v>91</v>
      </c>
      <c r="J229" s="6" t="s">
        <v>91</v>
      </c>
      <c r="K229" s="6" t="s">
        <v>91</v>
      </c>
      <c r="L229" s="6" t="s">
        <v>91</v>
      </c>
      <c r="M229" s="5" t="s">
        <v>92</v>
      </c>
      <c r="N229" s="6" t="s">
        <v>91</v>
      </c>
      <c r="O229" s="6" t="s">
        <v>91</v>
      </c>
      <c r="P229" s="6" t="s">
        <v>91</v>
      </c>
      <c r="Q229" s="6" t="s">
        <v>91</v>
      </c>
      <c r="R229" s="5">
        <v>1</v>
      </c>
      <c r="S229" s="5">
        <v>0</v>
      </c>
      <c r="T229" s="5" t="s">
        <v>93</v>
      </c>
      <c r="U229" s="5" t="s">
        <v>105</v>
      </c>
    </row>
    <row r="230" spans="1:21">
      <c r="A230" s="6" t="s">
        <v>87</v>
      </c>
      <c r="B230" s="7">
        <v>1</v>
      </c>
      <c r="C230" s="5">
        <v>237</v>
      </c>
      <c r="D230" s="5">
        <v>42</v>
      </c>
      <c r="E230" s="6" t="s">
        <v>459</v>
      </c>
      <c r="F230" s="8">
        <v>42083804</v>
      </c>
      <c r="G230" s="5" t="s">
        <v>463</v>
      </c>
      <c r="H230" s="5" t="s">
        <v>227</v>
      </c>
      <c r="I230" s="6" t="s">
        <v>91</v>
      </c>
      <c r="J230" s="6" t="s">
        <v>91</v>
      </c>
      <c r="K230" s="6" t="s">
        <v>91</v>
      </c>
      <c r="L230" s="6" t="s">
        <v>91</v>
      </c>
      <c r="M230" s="5" t="s">
        <v>92</v>
      </c>
      <c r="N230" s="6" t="s">
        <v>91</v>
      </c>
      <c r="O230" s="6" t="s">
        <v>91</v>
      </c>
      <c r="P230" s="6" t="s">
        <v>91</v>
      </c>
      <c r="Q230" s="6" t="s">
        <v>91</v>
      </c>
      <c r="R230" s="5">
        <v>1</v>
      </c>
      <c r="S230" s="5">
        <v>0</v>
      </c>
      <c r="T230" s="5" t="s">
        <v>93</v>
      </c>
      <c r="U230" s="5" t="s">
        <v>105</v>
      </c>
    </row>
    <row r="231" spans="1:21">
      <c r="A231" s="6" t="s">
        <v>87</v>
      </c>
      <c r="B231" s="7">
        <v>1</v>
      </c>
      <c r="C231" s="5">
        <v>238</v>
      </c>
      <c r="D231" s="5">
        <v>42</v>
      </c>
      <c r="E231" s="6" t="s">
        <v>219</v>
      </c>
      <c r="F231" s="8">
        <v>420839</v>
      </c>
      <c r="G231" s="5" t="s">
        <v>464</v>
      </c>
      <c r="H231" s="5" t="s">
        <v>278</v>
      </c>
      <c r="I231" s="5">
        <v>10065504055</v>
      </c>
      <c r="J231" s="6" t="s">
        <v>91</v>
      </c>
      <c r="K231" s="6" t="s">
        <v>91</v>
      </c>
      <c r="L231" s="6" t="s">
        <v>91</v>
      </c>
      <c r="M231" s="5" t="s">
        <v>92</v>
      </c>
      <c r="N231" s="6" t="s">
        <v>91</v>
      </c>
      <c r="O231" s="6" t="s">
        <v>91</v>
      </c>
      <c r="P231" s="6" t="s">
        <v>91</v>
      </c>
      <c r="Q231" s="6" t="s">
        <v>91</v>
      </c>
      <c r="R231" s="5">
        <v>1</v>
      </c>
      <c r="S231" s="5">
        <v>0</v>
      </c>
      <c r="T231" s="5" t="s">
        <v>93</v>
      </c>
      <c r="U231" s="5" t="s">
        <v>105</v>
      </c>
    </row>
    <row r="232" spans="1:21">
      <c r="A232" s="6" t="s">
        <v>87</v>
      </c>
      <c r="B232" s="7">
        <v>1</v>
      </c>
      <c r="C232" s="5">
        <v>239</v>
      </c>
      <c r="D232" s="5">
        <v>42</v>
      </c>
      <c r="E232" s="6" t="s">
        <v>465</v>
      </c>
      <c r="F232" s="8">
        <v>42083901</v>
      </c>
      <c r="G232" s="5" t="s">
        <v>466</v>
      </c>
      <c r="H232" s="5" t="s">
        <v>221</v>
      </c>
      <c r="I232" s="6" t="s">
        <v>91</v>
      </c>
      <c r="J232" s="6" t="s">
        <v>91</v>
      </c>
      <c r="K232" s="6" t="s">
        <v>91</v>
      </c>
      <c r="L232" s="6" t="s">
        <v>91</v>
      </c>
      <c r="M232" s="5" t="s">
        <v>92</v>
      </c>
      <c r="N232" s="6" t="s">
        <v>91</v>
      </c>
      <c r="O232" s="6" t="s">
        <v>91</v>
      </c>
      <c r="P232" s="6" t="s">
        <v>91</v>
      </c>
      <c r="Q232" s="6" t="s">
        <v>91</v>
      </c>
      <c r="R232" s="5">
        <v>1</v>
      </c>
      <c r="S232" s="5">
        <v>0</v>
      </c>
      <c r="T232" s="5" t="s">
        <v>93</v>
      </c>
      <c r="U232" s="5" t="s">
        <v>105</v>
      </c>
    </row>
    <row r="233" spans="1:21">
      <c r="A233" s="6" t="s">
        <v>87</v>
      </c>
      <c r="B233" s="7">
        <v>1</v>
      </c>
      <c r="C233" s="5">
        <v>240</v>
      </c>
      <c r="D233" s="5">
        <v>42</v>
      </c>
      <c r="E233" s="6" t="s">
        <v>465</v>
      </c>
      <c r="F233" s="8">
        <v>42083902</v>
      </c>
      <c r="G233" s="5" t="s">
        <v>467</v>
      </c>
      <c r="H233" s="5" t="s">
        <v>223</v>
      </c>
      <c r="I233" s="6" t="s">
        <v>91</v>
      </c>
      <c r="J233" s="6" t="s">
        <v>91</v>
      </c>
      <c r="K233" s="6" t="s">
        <v>91</v>
      </c>
      <c r="L233" s="6" t="s">
        <v>91</v>
      </c>
      <c r="M233" s="5" t="s">
        <v>92</v>
      </c>
      <c r="N233" s="6" t="s">
        <v>91</v>
      </c>
      <c r="O233" s="6" t="s">
        <v>91</v>
      </c>
      <c r="P233" s="6" t="s">
        <v>91</v>
      </c>
      <c r="Q233" s="6" t="s">
        <v>91</v>
      </c>
      <c r="R233" s="5">
        <v>1</v>
      </c>
      <c r="S233" s="5">
        <v>0</v>
      </c>
      <c r="T233" s="5" t="s">
        <v>93</v>
      </c>
      <c r="U233" s="5" t="s">
        <v>105</v>
      </c>
    </row>
    <row r="234" spans="1:21">
      <c r="A234" s="6" t="s">
        <v>87</v>
      </c>
      <c r="B234" s="7">
        <v>1</v>
      </c>
      <c r="C234" s="5">
        <v>241</v>
      </c>
      <c r="D234" s="5">
        <v>42</v>
      </c>
      <c r="E234" s="6" t="s">
        <v>465</v>
      </c>
      <c r="F234" s="8">
        <v>42083903</v>
      </c>
      <c r="G234" s="5" t="s">
        <v>468</v>
      </c>
      <c r="H234" s="5" t="s">
        <v>225</v>
      </c>
      <c r="I234" s="6" t="s">
        <v>91</v>
      </c>
      <c r="J234" s="6" t="s">
        <v>91</v>
      </c>
      <c r="K234" s="6" t="s">
        <v>91</v>
      </c>
      <c r="L234" s="6" t="s">
        <v>91</v>
      </c>
      <c r="M234" s="5" t="s">
        <v>92</v>
      </c>
      <c r="N234" s="6" t="s">
        <v>91</v>
      </c>
      <c r="O234" s="6" t="s">
        <v>91</v>
      </c>
      <c r="P234" s="6" t="s">
        <v>91</v>
      </c>
      <c r="Q234" s="6" t="s">
        <v>91</v>
      </c>
      <c r="R234" s="5">
        <v>1</v>
      </c>
      <c r="S234" s="5">
        <v>0</v>
      </c>
      <c r="T234" s="5" t="s">
        <v>93</v>
      </c>
      <c r="U234" s="5" t="s">
        <v>105</v>
      </c>
    </row>
    <row r="235" spans="1:21">
      <c r="A235" s="6" t="s">
        <v>87</v>
      </c>
      <c r="B235" s="7">
        <v>1</v>
      </c>
      <c r="C235" s="5">
        <v>242</v>
      </c>
      <c r="D235" s="5">
        <v>42</v>
      </c>
      <c r="E235" s="6" t="s">
        <v>465</v>
      </c>
      <c r="F235" s="8">
        <v>42083904</v>
      </c>
      <c r="G235" s="5" t="s">
        <v>469</v>
      </c>
      <c r="H235" s="5" t="s">
        <v>227</v>
      </c>
      <c r="I235" s="6" t="s">
        <v>91</v>
      </c>
      <c r="J235" s="6" t="s">
        <v>91</v>
      </c>
      <c r="K235" s="6" t="s">
        <v>91</v>
      </c>
      <c r="L235" s="6" t="s">
        <v>91</v>
      </c>
      <c r="M235" s="5" t="s">
        <v>92</v>
      </c>
      <c r="N235" s="6" t="s">
        <v>91</v>
      </c>
      <c r="O235" s="6" t="s">
        <v>91</v>
      </c>
      <c r="P235" s="6" t="s">
        <v>91</v>
      </c>
      <c r="Q235" s="6" t="s">
        <v>91</v>
      </c>
      <c r="R235" s="5">
        <v>1</v>
      </c>
      <c r="S235" s="5">
        <v>0</v>
      </c>
      <c r="T235" s="5" t="s">
        <v>93</v>
      </c>
      <c r="U235" s="5" t="s">
        <v>105</v>
      </c>
    </row>
    <row r="236" spans="1:21">
      <c r="A236" s="6" t="s">
        <v>87</v>
      </c>
      <c r="B236" s="7">
        <v>1</v>
      </c>
      <c r="C236" s="5">
        <v>243</v>
      </c>
      <c r="D236" s="5">
        <v>42</v>
      </c>
      <c r="E236" s="6" t="s">
        <v>219</v>
      </c>
      <c r="F236" s="8">
        <v>420840</v>
      </c>
      <c r="G236" s="5" t="s">
        <v>470</v>
      </c>
      <c r="H236" s="5" t="s">
        <v>471</v>
      </c>
      <c r="I236" s="5">
        <v>10065503500</v>
      </c>
      <c r="J236" s="6" t="s">
        <v>91</v>
      </c>
      <c r="K236" s="6" t="s">
        <v>91</v>
      </c>
      <c r="L236" s="6" t="s">
        <v>91</v>
      </c>
      <c r="M236" s="5" t="s">
        <v>92</v>
      </c>
      <c r="N236" s="6" t="s">
        <v>91</v>
      </c>
      <c r="O236" s="6" t="s">
        <v>91</v>
      </c>
      <c r="P236" s="6" t="s">
        <v>91</v>
      </c>
      <c r="Q236" s="6" t="s">
        <v>91</v>
      </c>
      <c r="R236" s="5">
        <v>1</v>
      </c>
      <c r="S236" s="5">
        <v>0</v>
      </c>
      <c r="T236" s="5" t="s">
        <v>93</v>
      </c>
      <c r="U236" s="5" t="s">
        <v>105</v>
      </c>
    </row>
    <row r="237" spans="1:21">
      <c r="A237" s="6" t="s">
        <v>87</v>
      </c>
      <c r="B237" s="7">
        <v>1</v>
      </c>
      <c r="C237" s="5">
        <v>244</v>
      </c>
      <c r="D237" s="5">
        <v>42</v>
      </c>
      <c r="E237" s="6" t="s">
        <v>472</v>
      </c>
      <c r="F237" s="8">
        <v>42084001</v>
      </c>
      <c r="G237" s="5" t="s">
        <v>473</v>
      </c>
      <c r="H237" s="5" t="s">
        <v>221</v>
      </c>
      <c r="I237" s="6" t="s">
        <v>91</v>
      </c>
      <c r="J237" s="6" t="s">
        <v>91</v>
      </c>
      <c r="K237" s="6" t="s">
        <v>91</v>
      </c>
      <c r="L237" s="6" t="s">
        <v>91</v>
      </c>
      <c r="M237" s="5" t="s">
        <v>92</v>
      </c>
      <c r="N237" s="6" t="s">
        <v>91</v>
      </c>
      <c r="O237" s="6" t="s">
        <v>91</v>
      </c>
      <c r="P237" s="6" t="s">
        <v>91</v>
      </c>
      <c r="Q237" s="6" t="s">
        <v>91</v>
      </c>
      <c r="R237" s="5">
        <v>1</v>
      </c>
      <c r="S237" s="5">
        <v>0</v>
      </c>
      <c r="T237" s="5" t="s">
        <v>93</v>
      </c>
      <c r="U237" s="5" t="s">
        <v>105</v>
      </c>
    </row>
    <row r="238" spans="1:21">
      <c r="A238" s="6" t="s">
        <v>87</v>
      </c>
      <c r="B238" s="7">
        <v>1</v>
      </c>
      <c r="C238" s="5">
        <v>245</v>
      </c>
      <c r="D238" s="5">
        <v>42</v>
      </c>
      <c r="E238" s="6" t="s">
        <v>472</v>
      </c>
      <c r="F238" s="8">
        <v>42084002</v>
      </c>
      <c r="G238" s="5" t="s">
        <v>474</v>
      </c>
      <c r="H238" s="5" t="s">
        <v>223</v>
      </c>
      <c r="I238" s="6" t="s">
        <v>91</v>
      </c>
      <c r="J238" s="6" t="s">
        <v>91</v>
      </c>
      <c r="K238" s="6" t="s">
        <v>91</v>
      </c>
      <c r="L238" s="6" t="s">
        <v>91</v>
      </c>
      <c r="M238" s="5" t="s">
        <v>92</v>
      </c>
      <c r="N238" s="6" t="s">
        <v>91</v>
      </c>
      <c r="O238" s="6" t="s">
        <v>91</v>
      </c>
      <c r="P238" s="6" t="s">
        <v>91</v>
      </c>
      <c r="Q238" s="6" t="s">
        <v>91</v>
      </c>
      <c r="R238" s="5">
        <v>1</v>
      </c>
      <c r="S238" s="5">
        <v>0</v>
      </c>
      <c r="T238" s="5" t="s">
        <v>93</v>
      </c>
      <c r="U238" s="5" t="s">
        <v>105</v>
      </c>
    </row>
    <row r="239" spans="1:21">
      <c r="A239" s="6" t="s">
        <v>87</v>
      </c>
      <c r="B239" s="7">
        <v>1</v>
      </c>
      <c r="C239" s="5">
        <v>246</v>
      </c>
      <c r="D239" s="5">
        <v>42</v>
      </c>
      <c r="E239" s="6" t="s">
        <v>472</v>
      </c>
      <c r="F239" s="8">
        <v>42084003</v>
      </c>
      <c r="G239" s="5" t="s">
        <v>475</v>
      </c>
      <c r="H239" s="5" t="s">
        <v>225</v>
      </c>
      <c r="I239" s="6" t="s">
        <v>91</v>
      </c>
      <c r="J239" s="6" t="s">
        <v>91</v>
      </c>
      <c r="K239" s="6" t="s">
        <v>91</v>
      </c>
      <c r="L239" s="6" t="s">
        <v>91</v>
      </c>
      <c r="M239" s="5" t="s">
        <v>92</v>
      </c>
      <c r="N239" s="6" t="s">
        <v>91</v>
      </c>
      <c r="O239" s="6" t="s">
        <v>91</v>
      </c>
      <c r="P239" s="6" t="s">
        <v>91</v>
      </c>
      <c r="Q239" s="6" t="s">
        <v>91</v>
      </c>
      <c r="R239" s="5">
        <v>1</v>
      </c>
      <c r="S239" s="5">
        <v>0</v>
      </c>
      <c r="T239" s="5" t="s">
        <v>93</v>
      </c>
      <c r="U239" s="5" t="s">
        <v>105</v>
      </c>
    </row>
    <row r="240" spans="1:21">
      <c r="A240" s="6" t="s">
        <v>87</v>
      </c>
      <c r="B240" s="7">
        <v>1</v>
      </c>
      <c r="C240" s="5">
        <v>248</v>
      </c>
      <c r="D240" s="5">
        <v>42</v>
      </c>
      <c r="E240" s="6" t="s">
        <v>472</v>
      </c>
      <c r="F240" s="8">
        <v>42084004</v>
      </c>
      <c r="G240" s="5" t="s">
        <v>476</v>
      </c>
      <c r="H240" s="5" t="s">
        <v>227</v>
      </c>
      <c r="I240" s="6" t="s">
        <v>91</v>
      </c>
      <c r="J240" s="6" t="s">
        <v>91</v>
      </c>
      <c r="K240" s="6" t="s">
        <v>91</v>
      </c>
      <c r="L240" s="6" t="s">
        <v>91</v>
      </c>
      <c r="M240" s="5" t="s">
        <v>92</v>
      </c>
      <c r="N240" s="6" t="s">
        <v>91</v>
      </c>
      <c r="O240" s="6" t="s">
        <v>91</v>
      </c>
      <c r="P240" s="6" t="s">
        <v>91</v>
      </c>
      <c r="Q240" s="6" t="s">
        <v>91</v>
      </c>
      <c r="R240" s="5">
        <v>1</v>
      </c>
      <c r="S240" s="5">
        <v>0</v>
      </c>
      <c r="T240" s="5" t="s">
        <v>93</v>
      </c>
      <c r="U240" s="5" t="s">
        <v>105</v>
      </c>
    </row>
    <row r="241" spans="1:21">
      <c r="A241" s="6" t="s">
        <v>87</v>
      </c>
      <c r="B241" s="7">
        <v>1</v>
      </c>
      <c r="C241" s="5">
        <v>249</v>
      </c>
      <c r="D241" s="5">
        <v>42</v>
      </c>
      <c r="E241" s="6" t="s">
        <v>219</v>
      </c>
      <c r="F241" s="8">
        <v>420841</v>
      </c>
      <c r="G241" s="5" t="s">
        <v>477</v>
      </c>
      <c r="H241" s="5" t="s">
        <v>478</v>
      </c>
      <c r="I241" s="5">
        <v>10065568100</v>
      </c>
      <c r="J241" s="6" t="s">
        <v>91</v>
      </c>
      <c r="K241" s="6" t="s">
        <v>91</v>
      </c>
      <c r="L241" s="6" t="s">
        <v>91</v>
      </c>
      <c r="M241" s="5" t="s">
        <v>92</v>
      </c>
      <c r="N241" s="6" t="s">
        <v>91</v>
      </c>
      <c r="O241" s="6" t="s">
        <v>91</v>
      </c>
      <c r="P241" s="6" t="s">
        <v>91</v>
      </c>
      <c r="Q241" s="6" t="s">
        <v>91</v>
      </c>
      <c r="R241" s="5">
        <v>1</v>
      </c>
      <c r="S241" s="5">
        <v>0</v>
      </c>
      <c r="T241" s="5" t="s">
        <v>93</v>
      </c>
      <c r="U241" s="5" t="s">
        <v>105</v>
      </c>
    </row>
    <row r="242" spans="1:21">
      <c r="A242" s="6" t="s">
        <v>87</v>
      </c>
      <c r="B242" s="7">
        <v>1</v>
      </c>
      <c r="C242" s="5">
        <v>250</v>
      </c>
      <c r="D242" s="5">
        <v>42</v>
      </c>
      <c r="E242" s="6" t="s">
        <v>479</v>
      </c>
      <c r="F242" s="8">
        <v>42084101</v>
      </c>
      <c r="G242" s="5" t="s">
        <v>480</v>
      </c>
      <c r="H242" s="5" t="s">
        <v>221</v>
      </c>
      <c r="I242" s="6" t="s">
        <v>91</v>
      </c>
      <c r="J242" s="6" t="s">
        <v>91</v>
      </c>
      <c r="K242" s="6" t="s">
        <v>91</v>
      </c>
      <c r="L242" s="6" t="s">
        <v>91</v>
      </c>
      <c r="M242" s="5" t="s">
        <v>92</v>
      </c>
      <c r="N242" s="6" t="s">
        <v>91</v>
      </c>
      <c r="O242" s="6" t="s">
        <v>91</v>
      </c>
      <c r="P242" s="6" t="s">
        <v>91</v>
      </c>
      <c r="Q242" s="6" t="s">
        <v>91</v>
      </c>
      <c r="R242" s="5">
        <v>1</v>
      </c>
      <c r="S242" s="5">
        <v>0</v>
      </c>
      <c r="T242" s="5" t="s">
        <v>93</v>
      </c>
      <c r="U242" s="5" t="s">
        <v>105</v>
      </c>
    </row>
    <row r="243" spans="1:21">
      <c r="A243" s="6" t="s">
        <v>87</v>
      </c>
      <c r="B243" s="7">
        <v>1</v>
      </c>
      <c r="C243" s="5">
        <v>251</v>
      </c>
      <c r="D243" s="5">
        <v>42</v>
      </c>
      <c r="E243" s="6" t="s">
        <v>479</v>
      </c>
      <c r="F243" s="8">
        <v>42084102</v>
      </c>
      <c r="G243" s="5" t="s">
        <v>481</v>
      </c>
      <c r="H243" s="5" t="s">
        <v>223</v>
      </c>
      <c r="I243" s="6" t="s">
        <v>91</v>
      </c>
      <c r="J243" s="6" t="s">
        <v>91</v>
      </c>
      <c r="K243" s="6" t="s">
        <v>91</v>
      </c>
      <c r="L243" s="6" t="s">
        <v>91</v>
      </c>
      <c r="M243" s="5" t="s">
        <v>92</v>
      </c>
      <c r="N243" s="6" t="s">
        <v>91</v>
      </c>
      <c r="O243" s="6" t="s">
        <v>91</v>
      </c>
      <c r="P243" s="6" t="s">
        <v>91</v>
      </c>
      <c r="Q243" s="6" t="s">
        <v>91</v>
      </c>
      <c r="R243" s="5">
        <v>1</v>
      </c>
      <c r="S243" s="5">
        <v>0</v>
      </c>
      <c r="T243" s="5" t="s">
        <v>93</v>
      </c>
      <c r="U243" s="5" t="s">
        <v>105</v>
      </c>
    </row>
    <row r="244" spans="1:21">
      <c r="A244" s="6" t="s">
        <v>87</v>
      </c>
      <c r="B244" s="7">
        <v>1</v>
      </c>
      <c r="C244" s="5">
        <v>252</v>
      </c>
      <c r="D244" s="5">
        <v>42</v>
      </c>
      <c r="E244" s="6" t="s">
        <v>479</v>
      </c>
      <c r="F244" s="8">
        <v>42084103</v>
      </c>
      <c r="G244" s="5" t="s">
        <v>482</v>
      </c>
      <c r="H244" s="5" t="s">
        <v>225</v>
      </c>
      <c r="I244" s="6" t="s">
        <v>91</v>
      </c>
      <c r="J244" s="6" t="s">
        <v>91</v>
      </c>
      <c r="K244" s="6" t="s">
        <v>91</v>
      </c>
      <c r="L244" s="6" t="s">
        <v>91</v>
      </c>
      <c r="M244" s="5" t="s">
        <v>92</v>
      </c>
      <c r="N244" s="6" t="s">
        <v>91</v>
      </c>
      <c r="O244" s="6" t="s">
        <v>91</v>
      </c>
      <c r="P244" s="6" t="s">
        <v>91</v>
      </c>
      <c r="Q244" s="6" t="s">
        <v>91</v>
      </c>
      <c r="R244" s="5">
        <v>1</v>
      </c>
      <c r="S244" s="5">
        <v>0</v>
      </c>
      <c r="T244" s="5" t="s">
        <v>93</v>
      </c>
      <c r="U244" s="5" t="s">
        <v>105</v>
      </c>
    </row>
    <row r="245" spans="1:21">
      <c r="A245" s="6" t="s">
        <v>87</v>
      </c>
      <c r="B245" s="7">
        <v>1</v>
      </c>
      <c r="C245" s="5">
        <v>253</v>
      </c>
      <c r="D245" s="5">
        <v>42</v>
      </c>
      <c r="E245" s="6" t="s">
        <v>479</v>
      </c>
      <c r="F245" s="8">
        <v>42084104</v>
      </c>
      <c r="G245" s="5" t="s">
        <v>483</v>
      </c>
      <c r="H245" s="5" t="s">
        <v>227</v>
      </c>
      <c r="I245" s="6" t="s">
        <v>91</v>
      </c>
      <c r="J245" s="6" t="s">
        <v>91</v>
      </c>
      <c r="K245" s="6" t="s">
        <v>91</v>
      </c>
      <c r="L245" s="6" t="s">
        <v>91</v>
      </c>
      <c r="M245" s="5" t="s">
        <v>92</v>
      </c>
      <c r="N245" s="6" t="s">
        <v>91</v>
      </c>
      <c r="O245" s="6" t="s">
        <v>91</v>
      </c>
      <c r="P245" s="6" t="s">
        <v>91</v>
      </c>
      <c r="Q245" s="6" t="s">
        <v>91</v>
      </c>
      <c r="R245" s="5">
        <v>1</v>
      </c>
      <c r="S245" s="5">
        <v>0</v>
      </c>
      <c r="T245" s="5" t="s">
        <v>93</v>
      </c>
      <c r="U245" s="5" t="s">
        <v>105</v>
      </c>
    </row>
    <row r="246" spans="1:21">
      <c r="A246" s="6" t="s">
        <v>87</v>
      </c>
      <c r="B246" s="7">
        <v>1</v>
      </c>
      <c r="C246" s="5">
        <v>254</v>
      </c>
      <c r="D246" s="5">
        <v>42</v>
      </c>
      <c r="E246" s="6" t="s">
        <v>219</v>
      </c>
      <c r="F246" s="8">
        <v>420842</v>
      </c>
      <c r="G246" s="5" t="s">
        <v>484</v>
      </c>
      <c r="H246" s="5" t="s">
        <v>257</v>
      </c>
      <c r="I246" s="6" t="s">
        <v>91</v>
      </c>
      <c r="J246" s="6" t="s">
        <v>91</v>
      </c>
      <c r="K246" s="6" t="s">
        <v>91</v>
      </c>
      <c r="L246" s="6" t="s">
        <v>91</v>
      </c>
      <c r="M246" s="5" t="s">
        <v>92</v>
      </c>
      <c r="N246" s="6" t="s">
        <v>91</v>
      </c>
      <c r="O246" s="6" t="s">
        <v>91</v>
      </c>
      <c r="P246" s="6" t="s">
        <v>91</v>
      </c>
      <c r="Q246" s="6" t="s">
        <v>91</v>
      </c>
      <c r="R246" s="5">
        <v>1</v>
      </c>
      <c r="S246" s="5">
        <v>0</v>
      </c>
      <c r="T246" s="5" t="s">
        <v>93</v>
      </c>
      <c r="U246" s="5" t="s">
        <v>105</v>
      </c>
    </row>
    <row r="247" spans="1:21">
      <c r="A247" s="6" t="s">
        <v>87</v>
      </c>
      <c r="B247" s="7">
        <v>1</v>
      </c>
      <c r="C247" s="5">
        <v>255</v>
      </c>
      <c r="D247" s="5">
        <v>42</v>
      </c>
      <c r="E247" s="6" t="s">
        <v>485</v>
      </c>
      <c r="F247" s="8">
        <v>42084201</v>
      </c>
      <c r="G247" s="5" t="s">
        <v>486</v>
      </c>
      <c r="H247" s="5" t="s">
        <v>221</v>
      </c>
      <c r="I247" s="6" t="s">
        <v>91</v>
      </c>
      <c r="J247" s="6" t="s">
        <v>91</v>
      </c>
      <c r="K247" s="6" t="s">
        <v>91</v>
      </c>
      <c r="L247" s="6" t="s">
        <v>91</v>
      </c>
      <c r="M247" s="5" t="s">
        <v>92</v>
      </c>
      <c r="N247" s="6" t="s">
        <v>91</v>
      </c>
      <c r="O247" s="6" t="s">
        <v>91</v>
      </c>
      <c r="P247" s="6" t="s">
        <v>91</v>
      </c>
      <c r="Q247" s="6" t="s">
        <v>91</v>
      </c>
      <c r="R247" s="5">
        <v>1</v>
      </c>
      <c r="S247" s="5">
        <v>0</v>
      </c>
      <c r="T247" s="5" t="s">
        <v>93</v>
      </c>
      <c r="U247" s="5" t="s">
        <v>105</v>
      </c>
    </row>
    <row r="248" spans="1:21">
      <c r="A248" s="6" t="s">
        <v>87</v>
      </c>
      <c r="B248" s="7">
        <v>1</v>
      </c>
      <c r="C248" s="5">
        <v>256</v>
      </c>
      <c r="D248" s="5">
        <v>42</v>
      </c>
      <c r="E248" s="6" t="s">
        <v>485</v>
      </c>
      <c r="F248" s="8">
        <v>42084202</v>
      </c>
      <c r="G248" s="5" t="s">
        <v>487</v>
      </c>
      <c r="H248" s="5" t="s">
        <v>223</v>
      </c>
      <c r="I248" s="6" t="s">
        <v>91</v>
      </c>
      <c r="J248" s="6" t="s">
        <v>91</v>
      </c>
      <c r="K248" s="6" t="s">
        <v>91</v>
      </c>
      <c r="L248" s="6" t="s">
        <v>91</v>
      </c>
      <c r="M248" s="5" t="s">
        <v>92</v>
      </c>
      <c r="N248" s="6" t="s">
        <v>91</v>
      </c>
      <c r="O248" s="6" t="s">
        <v>91</v>
      </c>
      <c r="P248" s="6" t="s">
        <v>91</v>
      </c>
      <c r="Q248" s="6" t="s">
        <v>91</v>
      </c>
      <c r="R248" s="5">
        <v>1</v>
      </c>
      <c r="S248" s="5">
        <v>0</v>
      </c>
      <c r="T248" s="5" t="s">
        <v>93</v>
      </c>
      <c r="U248" s="5" t="s">
        <v>105</v>
      </c>
    </row>
    <row r="249" spans="1:21">
      <c r="A249" s="6" t="s">
        <v>87</v>
      </c>
      <c r="B249" s="7">
        <v>1</v>
      </c>
      <c r="C249" s="5">
        <v>257</v>
      </c>
      <c r="D249" s="5">
        <v>42</v>
      </c>
      <c r="E249" s="6" t="s">
        <v>485</v>
      </c>
      <c r="F249" s="8">
        <v>42084203</v>
      </c>
      <c r="G249" s="5" t="s">
        <v>488</v>
      </c>
      <c r="H249" s="5" t="s">
        <v>225</v>
      </c>
      <c r="I249" s="6" t="s">
        <v>91</v>
      </c>
      <c r="J249" s="6" t="s">
        <v>91</v>
      </c>
      <c r="K249" s="6" t="s">
        <v>91</v>
      </c>
      <c r="L249" s="6" t="s">
        <v>91</v>
      </c>
      <c r="M249" s="5" t="s">
        <v>92</v>
      </c>
      <c r="N249" s="6" t="s">
        <v>91</v>
      </c>
      <c r="O249" s="6" t="s">
        <v>91</v>
      </c>
      <c r="P249" s="6" t="s">
        <v>91</v>
      </c>
      <c r="Q249" s="6" t="s">
        <v>91</v>
      </c>
      <c r="R249" s="5">
        <v>1</v>
      </c>
      <c r="S249" s="5">
        <v>0</v>
      </c>
      <c r="T249" s="5" t="s">
        <v>93</v>
      </c>
      <c r="U249" s="5" t="s">
        <v>105</v>
      </c>
    </row>
    <row r="250" spans="1:21">
      <c r="A250" s="6" t="s">
        <v>87</v>
      </c>
      <c r="B250" s="7">
        <v>1</v>
      </c>
      <c r="C250" s="5">
        <v>258</v>
      </c>
      <c r="D250" s="5">
        <v>42</v>
      </c>
      <c r="E250" s="6" t="s">
        <v>485</v>
      </c>
      <c r="F250" s="8">
        <v>42084204</v>
      </c>
      <c r="G250" s="5" t="s">
        <v>489</v>
      </c>
      <c r="H250" s="5" t="s">
        <v>227</v>
      </c>
      <c r="I250" s="6" t="s">
        <v>91</v>
      </c>
      <c r="J250" s="6" t="s">
        <v>91</v>
      </c>
      <c r="K250" s="6" t="s">
        <v>91</v>
      </c>
      <c r="L250" s="6" t="s">
        <v>91</v>
      </c>
      <c r="M250" s="5" t="s">
        <v>92</v>
      </c>
      <c r="N250" s="6" t="s">
        <v>91</v>
      </c>
      <c r="O250" s="6" t="s">
        <v>91</v>
      </c>
      <c r="P250" s="6" t="s">
        <v>91</v>
      </c>
      <c r="Q250" s="6" t="s">
        <v>91</v>
      </c>
      <c r="R250" s="5">
        <v>1</v>
      </c>
      <c r="S250" s="5">
        <v>0</v>
      </c>
      <c r="T250" s="5" t="s">
        <v>93</v>
      </c>
      <c r="U250" s="5" t="s">
        <v>105</v>
      </c>
    </row>
    <row r="251" spans="1:21">
      <c r="A251" s="6" t="s">
        <v>87</v>
      </c>
      <c r="B251" s="7">
        <v>1</v>
      </c>
      <c r="C251" s="5">
        <v>259</v>
      </c>
      <c r="D251" s="5">
        <v>42</v>
      </c>
      <c r="E251" s="6" t="s">
        <v>219</v>
      </c>
      <c r="F251" s="8">
        <v>420843</v>
      </c>
      <c r="G251" s="5" t="s">
        <v>490</v>
      </c>
      <c r="H251" s="5" t="s">
        <v>320</v>
      </c>
      <c r="I251" s="5">
        <v>10065506443</v>
      </c>
      <c r="J251" s="6" t="s">
        <v>91</v>
      </c>
      <c r="K251" s="6" t="s">
        <v>91</v>
      </c>
      <c r="L251" s="6" t="s">
        <v>91</v>
      </c>
      <c r="M251" s="5" t="s">
        <v>92</v>
      </c>
      <c r="N251" s="6" t="s">
        <v>91</v>
      </c>
      <c r="O251" s="6" t="s">
        <v>91</v>
      </c>
      <c r="P251" s="6" t="s">
        <v>91</v>
      </c>
      <c r="Q251" s="6" t="s">
        <v>91</v>
      </c>
      <c r="R251" s="5">
        <v>1</v>
      </c>
      <c r="S251" s="5">
        <v>0</v>
      </c>
      <c r="T251" s="5" t="s">
        <v>93</v>
      </c>
      <c r="U251" s="5" t="s">
        <v>105</v>
      </c>
    </row>
    <row r="252" spans="1:21">
      <c r="A252" s="6" t="s">
        <v>87</v>
      </c>
      <c r="B252" s="7">
        <v>1</v>
      </c>
      <c r="C252" s="5">
        <v>260</v>
      </c>
      <c r="D252" s="5">
        <v>42</v>
      </c>
      <c r="E252" s="6" t="s">
        <v>491</v>
      </c>
      <c r="F252" s="8">
        <v>42084301</v>
      </c>
      <c r="G252" s="5" t="s">
        <v>492</v>
      </c>
      <c r="H252" s="5" t="s">
        <v>221</v>
      </c>
      <c r="I252" s="6" t="s">
        <v>91</v>
      </c>
      <c r="J252" s="6" t="s">
        <v>91</v>
      </c>
      <c r="K252" s="6" t="s">
        <v>91</v>
      </c>
      <c r="L252" s="6" t="s">
        <v>91</v>
      </c>
      <c r="M252" s="5" t="s">
        <v>92</v>
      </c>
      <c r="N252" s="6" t="s">
        <v>91</v>
      </c>
      <c r="O252" s="6" t="s">
        <v>91</v>
      </c>
      <c r="P252" s="6" t="s">
        <v>91</v>
      </c>
      <c r="Q252" s="6" t="s">
        <v>91</v>
      </c>
      <c r="R252" s="5">
        <v>1</v>
      </c>
      <c r="S252" s="5">
        <v>0</v>
      </c>
      <c r="T252" s="5" t="s">
        <v>93</v>
      </c>
      <c r="U252" s="5" t="s">
        <v>105</v>
      </c>
    </row>
    <row r="253" spans="1:21">
      <c r="A253" s="6" t="s">
        <v>87</v>
      </c>
      <c r="B253" s="7">
        <v>1</v>
      </c>
      <c r="C253" s="5">
        <v>261</v>
      </c>
      <c r="D253" s="5">
        <v>42</v>
      </c>
      <c r="E253" s="6" t="s">
        <v>491</v>
      </c>
      <c r="F253" s="8">
        <v>42084302</v>
      </c>
      <c r="G253" s="5" t="s">
        <v>493</v>
      </c>
      <c r="H253" s="5" t="s">
        <v>223</v>
      </c>
      <c r="I253" s="6" t="s">
        <v>91</v>
      </c>
      <c r="J253" s="6" t="s">
        <v>91</v>
      </c>
      <c r="K253" s="6" t="s">
        <v>91</v>
      </c>
      <c r="L253" s="6" t="s">
        <v>91</v>
      </c>
      <c r="M253" s="5" t="s">
        <v>92</v>
      </c>
      <c r="N253" s="6" t="s">
        <v>91</v>
      </c>
      <c r="O253" s="6" t="s">
        <v>91</v>
      </c>
      <c r="P253" s="6" t="s">
        <v>91</v>
      </c>
      <c r="Q253" s="6" t="s">
        <v>91</v>
      </c>
      <c r="R253" s="5">
        <v>1</v>
      </c>
      <c r="S253" s="5">
        <v>0</v>
      </c>
      <c r="T253" s="5" t="s">
        <v>93</v>
      </c>
      <c r="U253" s="5" t="s">
        <v>105</v>
      </c>
    </row>
    <row r="254" spans="1:21">
      <c r="A254" s="6" t="s">
        <v>87</v>
      </c>
      <c r="B254" s="7">
        <v>1</v>
      </c>
      <c r="C254" s="5">
        <v>262</v>
      </c>
      <c r="D254" s="5">
        <v>42</v>
      </c>
      <c r="E254" s="6" t="s">
        <v>491</v>
      </c>
      <c r="F254" s="8">
        <v>42084303</v>
      </c>
      <c r="G254" s="5" t="s">
        <v>494</v>
      </c>
      <c r="H254" s="5" t="s">
        <v>225</v>
      </c>
      <c r="I254" s="6" t="s">
        <v>91</v>
      </c>
      <c r="J254" s="6" t="s">
        <v>91</v>
      </c>
      <c r="K254" s="6" t="s">
        <v>91</v>
      </c>
      <c r="L254" s="6" t="s">
        <v>91</v>
      </c>
      <c r="M254" s="5" t="s">
        <v>92</v>
      </c>
      <c r="N254" s="6" t="s">
        <v>91</v>
      </c>
      <c r="O254" s="6" t="s">
        <v>91</v>
      </c>
      <c r="P254" s="6" t="s">
        <v>91</v>
      </c>
      <c r="Q254" s="6" t="s">
        <v>91</v>
      </c>
      <c r="R254" s="5">
        <v>1</v>
      </c>
      <c r="S254" s="5">
        <v>0</v>
      </c>
      <c r="T254" s="5" t="s">
        <v>93</v>
      </c>
      <c r="U254" s="5" t="s">
        <v>105</v>
      </c>
    </row>
    <row r="255" spans="1:21">
      <c r="A255" s="6" t="s">
        <v>87</v>
      </c>
      <c r="B255" s="7">
        <v>1</v>
      </c>
      <c r="C255" s="5">
        <v>263</v>
      </c>
      <c r="D255" s="5">
        <v>42</v>
      </c>
      <c r="E255" s="6" t="s">
        <v>491</v>
      </c>
      <c r="F255" s="8">
        <v>42084304</v>
      </c>
      <c r="G255" s="5" t="s">
        <v>495</v>
      </c>
      <c r="H255" s="5" t="s">
        <v>227</v>
      </c>
      <c r="I255" s="6" t="s">
        <v>91</v>
      </c>
      <c r="J255" s="6" t="s">
        <v>91</v>
      </c>
      <c r="K255" s="6" t="s">
        <v>91</v>
      </c>
      <c r="L255" s="6" t="s">
        <v>91</v>
      </c>
      <c r="M255" s="5" t="s">
        <v>92</v>
      </c>
      <c r="N255" s="6" t="s">
        <v>91</v>
      </c>
      <c r="O255" s="6" t="s">
        <v>91</v>
      </c>
      <c r="P255" s="6" t="s">
        <v>91</v>
      </c>
      <c r="Q255" s="6" t="s">
        <v>91</v>
      </c>
      <c r="R255" s="5">
        <v>1</v>
      </c>
      <c r="S255" s="5">
        <v>0</v>
      </c>
      <c r="T255" s="5" t="s">
        <v>93</v>
      </c>
      <c r="U255" s="5" t="s">
        <v>105</v>
      </c>
    </row>
    <row r="256" spans="1:21">
      <c r="A256" s="6" t="s">
        <v>87</v>
      </c>
      <c r="B256" s="7">
        <v>1</v>
      </c>
      <c r="C256" s="5">
        <v>264</v>
      </c>
      <c r="D256" s="5">
        <v>42</v>
      </c>
      <c r="E256" s="6" t="s">
        <v>219</v>
      </c>
      <c r="F256" s="8">
        <v>420844</v>
      </c>
      <c r="G256" s="5" t="s">
        <v>496</v>
      </c>
      <c r="H256" s="5" t="s">
        <v>334</v>
      </c>
      <c r="I256" s="5">
        <v>10065503951</v>
      </c>
      <c r="J256" s="6" t="s">
        <v>91</v>
      </c>
      <c r="K256" s="6" t="s">
        <v>91</v>
      </c>
      <c r="L256" s="6" t="s">
        <v>91</v>
      </c>
      <c r="M256" s="5" t="s">
        <v>92</v>
      </c>
      <c r="N256" s="6" t="s">
        <v>91</v>
      </c>
      <c r="O256" s="6" t="s">
        <v>91</v>
      </c>
      <c r="P256" s="6" t="s">
        <v>91</v>
      </c>
      <c r="Q256" s="6" t="s">
        <v>91</v>
      </c>
      <c r="R256" s="5">
        <v>1</v>
      </c>
      <c r="S256" s="5">
        <v>0</v>
      </c>
      <c r="T256" s="5" t="s">
        <v>93</v>
      </c>
      <c r="U256" s="5" t="s">
        <v>105</v>
      </c>
    </row>
    <row r="257" spans="1:21">
      <c r="A257" s="6" t="s">
        <v>87</v>
      </c>
      <c r="B257" s="7">
        <v>1</v>
      </c>
      <c r="C257" s="5">
        <v>265</v>
      </c>
      <c r="D257" s="5">
        <v>42</v>
      </c>
      <c r="E257" s="6" t="s">
        <v>497</v>
      </c>
      <c r="F257" s="8">
        <v>42084401</v>
      </c>
      <c r="G257" s="5" t="s">
        <v>498</v>
      </c>
      <c r="H257" s="5" t="s">
        <v>221</v>
      </c>
      <c r="I257" s="6" t="s">
        <v>91</v>
      </c>
      <c r="J257" s="6" t="s">
        <v>91</v>
      </c>
      <c r="K257" s="6" t="s">
        <v>91</v>
      </c>
      <c r="L257" s="6" t="s">
        <v>91</v>
      </c>
      <c r="M257" s="5" t="s">
        <v>92</v>
      </c>
      <c r="N257" s="6" t="s">
        <v>91</v>
      </c>
      <c r="O257" s="6" t="s">
        <v>91</v>
      </c>
      <c r="P257" s="6" t="s">
        <v>91</v>
      </c>
      <c r="Q257" s="6" t="s">
        <v>91</v>
      </c>
      <c r="R257" s="5">
        <v>1</v>
      </c>
      <c r="S257" s="5">
        <v>0</v>
      </c>
      <c r="T257" s="5" t="s">
        <v>93</v>
      </c>
      <c r="U257" s="5" t="s">
        <v>105</v>
      </c>
    </row>
    <row r="258" spans="1:21">
      <c r="A258" s="6" t="s">
        <v>87</v>
      </c>
      <c r="B258" s="7">
        <v>1</v>
      </c>
      <c r="C258" s="5">
        <v>266</v>
      </c>
      <c r="D258" s="5">
        <v>42</v>
      </c>
      <c r="E258" s="6" t="s">
        <v>497</v>
      </c>
      <c r="F258" s="8">
        <v>42084402</v>
      </c>
      <c r="G258" s="5" t="s">
        <v>499</v>
      </c>
      <c r="H258" s="5" t="s">
        <v>223</v>
      </c>
      <c r="I258" s="6" t="s">
        <v>91</v>
      </c>
      <c r="J258" s="6" t="s">
        <v>91</v>
      </c>
      <c r="K258" s="6" t="s">
        <v>91</v>
      </c>
      <c r="L258" s="6" t="s">
        <v>91</v>
      </c>
      <c r="M258" s="5" t="s">
        <v>92</v>
      </c>
      <c r="N258" s="6" t="s">
        <v>91</v>
      </c>
      <c r="O258" s="6" t="s">
        <v>91</v>
      </c>
      <c r="P258" s="6" t="s">
        <v>91</v>
      </c>
      <c r="Q258" s="6" t="s">
        <v>91</v>
      </c>
      <c r="R258" s="5">
        <v>1</v>
      </c>
      <c r="S258" s="5">
        <v>0</v>
      </c>
      <c r="T258" s="5" t="s">
        <v>93</v>
      </c>
      <c r="U258" s="5" t="s">
        <v>105</v>
      </c>
    </row>
    <row r="259" spans="1:21">
      <c r="A259" s="6" t="s">
        <v>87</v>
      </c>
      <c r="B259" s="7">
        <v>1</v>
      </c>
      <c r="C259" s="5">
        <v>267</v>
      </c>
      <c r="D259" s="5">
        <v>42</v>
      </c>
      <c r="E259" s="6" t="s">
        <v>497</v>
      </c>
      <c r="F259" s="8">
        <v>42084403</v>
      </c>
      <c r="G259" s="5" t="s">
        <v>500</v>
      </c>
      <c r="H259" s="5" t="s">
        <v>225</v>
      </c>
      <c r="I259" s="6" t="s">
        <v>91</v>
      </c>
      <c r="J259" s="6" t="s">
        <v>91</v>
      </c>
      <c r="K259" s="6" t="s">
        <v>91</v>
      </c>
      <c r="L259" s="6" t="s">
        <v>91</v>
      </c>
      <c r="M259" s="5" t="s">
        <v>92</v>
      </c>
      <c r="N259" s="6" t="s">
        <v>91</v>
      </c>
      <c r="O259" s="6" t="s">
        <v>91</v>
      </c>
      <c r="P259" s="6" t="s">
        <v>91</v>
      </c>
      <c r="Q259" s="6" t="s">
        <v>91</v>
      </c>
      <c r="R259" s="5">
        <v>1</v>
      </c>
      <c r="S259" s="5">
        <v>0</v>
      </c>
      <c r="T259" s="5" t="s">
        <v>93</v>
      </c>
      <c r="U259" s="5" t="s">
        <v>105</v>
      </c>
    </row>
    <row r="260" spans="1:21">
      <c r="A260" s="6" t="s">
        <v>87</v>
      </c>
      <c r="B260" s="7">
        <v>1</v>
      </c>
      <c r="C260" s="5">
        <v>268</v>
      </c>
      <c r="D260" s="5">
        <v>42</v>
      </c>
      <c r="E260" s="6" t="s">
        <v>497</v>
      </c>
      <c r="F260" s="8">
        <v>42084404</v>
      </c>
      <c r="G260" s="5" t="s">
        <v>501</v>
      </c>
      <c r="H260" s="5" t="s">
        <v>227</v>
      </c>
      <c r="I260" s="6" t="s">
        <v>91</v>
      </c>
      <c r="J260" s="6" t="s">
        <v>91</v>
      </c>
      <c r="K260" s="6" t="s">
        <v>91</v>
      </c>
      <c r="L260" s="6" t="s">
        <v>91</v>
      </c>
      <c r="M260" s="5" t="s">
        <v>92</v>
      </c>
      <c r="N260" s="6" t="s">
        <v>91</v>
      </c>
      <c r="O260" s="6" t="s">
        <v>91</v>
      </c>
      <c r="P260" s="6" t="s">
        <v>91</v>
      </c>
      <c r="Q260" s="6" t="s">
        <v>91</v>
      </c>
      <c r="R260" s="5">
        <v>1</v>
      </c>
      <c r="S260" s="5">
        <v>0</v>
      </c>
      <c r="T260" s="5" t="s">
        <v>93</v>
      </c>
      <c r="U260" s="5" t="s">
        <v>105</v>
      </c>
    </row>
    <row r="261" spans="1:21">
      <c r="A261" s="6" t="s">
        <v>87</v>
      </c>
      <c r="B261" s="7">
        <v>1</v>
      </c>
      <c r="C261" s="5">
        <v>269</v>
      </c>
      <c r="D261" s="5">
        <v>42</v>
      </c>
      <c r="E261" s="6" t="s">
        <v>219</v>
      </c>
      <c r="F261" s="8">
        <v>420845</v>
      </c>
      <c r="G261" s="5" t="s">
        <v>502</v>
      </c>
      <c r="H261" s="5" t="s">
        <v>390</v>
      </c>
      <c r="I261" s="5">
        <v>10065506437</v>
      </c>
      <c r="J261" s="6" t="s">
        <v>91</v>
      </c>
      <c r="K261" s="6" t="s">
        <v>91</v>
      </c>
      <c r="L261" s="6" t="s">
        <v>91</v>
      </c>
      <c r="M261" s="5" t="s">
        <v>92</v>
      </c>
      <c r="N261" s="6" t="s">
        <v>91</v>
      </c>
      <c r="O261" s="6" t="s">
        <v>91</v>
      </c>
      <c r="P261" s="6" t="s">
        <v>91</v>
      </c>
      <c r="Q261" s="6" t="s">
        <v>91</v>
      </c>
      <c r="R261" s="5">
        <v>1</v>
      </c>
      <c r="S261" s="5">
        <v>0</v>
      </c>
      <c r="T261" s="5" t="s">
        <v>93</v>
      </c>
      <c r="U261" s="5" t="s">
        <v>105</v>
      </c>
    </row>
    <row r="262" spans="1:21">
      <c r="A262" s="6" t="s">
        <v>87</v>
      </c>
      <c r="B262" s="7">
        <v>1</v>
      </c>
      <c r="C262" s="5">
        <v>270</v>
      </c>
      <c r="D262" s="5">
        <v>42</v>
      </c>
      <c r="E262" s="6" t="s">
        <v>503</v>
      </c>
      <c r="F262" s="8">
        <v>42084501</v>
      </c>
      <c r="G262" s="5" t="s">
        <v>504</v>
      </c>
      <c r="H262" s="5" t="s">
        <v>221</v>
      </c>
      <c r="I262" s="6" t="s">
        <v>91</v>
      </c>
      <c r="J262" s="6" t="s">
        <v>91</v>
      </c>
      <c r="K262" s="6" t="s">
        <v>91</v>
      </c>
      <c r="L262" s="6" t="s">
        <v>91</v>
      </c>
      <c r="M262" s="5" t="s">
        <v>92</v>
      </c>
      <c r="N262" s="6" t="s">
        <v>91</v>
      </c>
      <c r="O262" s="6" t="s">
        <v>91</v>
      </c>
      <c r="P262" s="6" t="s">
        <v>91</v>
      </c>
      <c r="Q262" s="6" t="s">
        <v>91</v>
      </c>
      <c r="R262" s="5">
        <v>1</v>
      </c>
      <c r="S262" s="5">
        <v>0</v>
      </c>
      <c r="T262" s="5" t="s">
        <v>93</v>
      </c>
      <c r="U262" s="5" t="s">
        <v>105</v>
      </c>
    </row>
    <row r="263" spans="1:21">
      <c r="A263" s="6" t="s">
        <v>87</v>
      </c>
      <c r="B263" s="7">
        <v>1</v>
      </c>
      <c r="C263" s="5">
        <v>271</v>
      </c>
      <c r="D263" s="5">
        <v>42</v>
      </c>
      <c r="E263" s="6" t="s">
        <v>503</v>
      </c>
      <c r="F263" s="8">
        <v>42084502</v>
      </c>
      <c r="G263" s="5" t="s">
        <v>505</v>
      </c>
      <c r="H263" s="5" t="s">
        <v>223</v>
      </c>
      <c r="I263" s="6" t="s">
        <v>91</v>
      </c>
      <c r="J263" s="6" t="s">
        <v>91</v>
      </c>
      <c r="K263" s="6" t="s">
        <v>91</v>
      </c>
      <c r="L263" s="6" t="s">
        <v>91</v>
      </c>
      <c r="M263" s="5" t="s">
        <v>92</v>
      </c>
      <c r="N263" s="6" t="s">
        <v>91</v>
      </c>
      <c r="O263" s="6" t="s">
        <v>91</v>
      </c>
      <c r="P263" s="6" t="s">
        <v>91</v>
      </c>
      <c r="Q263" s="6" t="s">
        <v>91</v>
      </c>
      <c r="R263" s="5">
        <v>1</v>
      </c>
      <c r="S263" s="5">
        <v>0</v>
      </c>
      <c r="T263" s="5" t="s">
        <v>93</v>
      </c>
      <c r="U263" s="5" t="s">
        <v>105</v>
      </c>
    </row>
    <row r="264" spans="1:21">
      <c r="A264" s="6" t="s">
        <v>87</v>
      </c>
      <c r="B264" s="7">
        <v>1</v>
      </c>
      <c r="C264" s="5">
        <v>272</v>
      </c>
      <c r="D264" s="5">
        <v>42</v>
      </c>
      <c r="E264" s="6" t="s">
        <v>503</v>
      </c>
      <c r="F264" s="8">
        <v>42084503</v>
      </c>
      <c r="G264" s="5" t="s">
        <v>506</v>
      </c>
      <c r="H264" s="5" t="s">
        <v>225</v>
      </c>
      <c r="I264" s="6" t="s">
        <v>91</v>
      </c>
      <c r="J264" s="6" t="s">
        <v>91</v>
      </c>
      <c r="K264" s="6" t="s">
        <v>91</v>
      </c>
      <c r="L264" s="6" t="s">
        <v>91</v>
      </c>
      <c r="M264" s="5" t="s">
        <v>92</v>
      </c>
      <c r="N264" s="6" t="s">
        <v>91</v>
      </c>
      <c r="O264" s="6" t="s">
        <v>91</v>
      </c>
      <c r="P264" s="6" t="s">
        <v>91</v>
      </c>
      <c r="Q264" s="6" t="s">
        <v>91</v>
      </c>
      <c r="R264" s="5">
        <v>1</v>
      </c>
      <c r="S264" s="5">
        <v>0</v>
      </c>
      <c r="T264" s="5" t="s">
        <v>93</v>
      </c>
      <c r="U264" s="5" t="s">
        <v>105</v>
      </c>
    </row>
    <row r="265" spans="1:21">
      <c r="A265" s="6" t="s">
        <v>87</v>
      </c>
      <c r="B265" s="7">
        <v>1</v>
      </c>
      <c r="C265" s="5">
        <v>274</v>
      </c>
      <c r="D265" s="5">
        <v>42</v>
      </c>
      <c r="E265" s="6" t="s">
        <v>503</v>
      </c>
      <c r="F265" s="8">
        <v>42084504</v>
      </c>
      <c r="G265" s="5" t="s">
        <v>507</v>
      </c>
      <c r="H265" s="5" t="s">
        <v>227</v>
      </c>
      <c r="I265" s="6" t="s">
        <v>91</v>
      </c>
      <c r="J265" s="6" t="s">
        <v>91</v>
      </c>
      <c r="K265" s="6" t="s">
        <v>91</v>
      </c>
      <c r="L265" s="6" t="s">
        <v>91</v>
      </c>
      <c r="M265" s="5" t="s">
        <v>92</v>
      </c>
      <c r="N265" s="6" t="s">
        <v>91</v>
      </c>
      <c r="O265" s="6" t="s">
        <v>91</v>
      </c>
      <c r="P265" s="6" t="s">
        <v>91</v>
      </c>
      <c r="Q265" s="6" t="s">
        <v>91</v>
      </c>
      <c r="R265" s="5">
        <v>1</v>
      </c>
      <c r="S265" s="5">
        <v>0</v>
      </c>
      <c r="T265" s="5" t="s">
        <v>93</v>
      </c>
      <c r="U265" s="5" t="s">
        <v>105</v>
      </c>
    </row>
    <row r="266" spans="1:21">
      <c r="A266" s="6" t="s">
        <v>87</v>
      </c>
      <c r="B266" s="7">
        <v>1</v>
      </c>
      <c r="C266" s="5">
        <v>275</v>
      </c>
      <c r="D266" s="5">
        <v>42</v>
      </c>
      <c r="E266" s="6" t="s">
        <v>219</v>
      </c>
      <c r="F266" s="8">
        <v>420846</v>
      </c>
      <c r="G266" s="5" t="s">
        <v>508</v>
      </c>
      <c r="H266" s="5" t="s">
        <v>362</v>
      </c>
      <c r="I266" s="5">
        <v>10065505387</v>
      </c>
      <c r="J266" s="6" t="s">
        <v>91</v>
      </c>
      <c r="K266" s="6" t="s">
        <v>91</v>
      </c>
      <c r="L266" s="6" t="s">
        <v>91</v>
      </c>
      <c r="M266" s="5" t="s">
        <v>92</v>
      </c>
      <c r="N266" s="6" t="s">
        <v>91</v>
      </c>
      <c r="O266" s="6" t="s">
        <v>91</v>
      </c>
      <c r="P266" s="6" t="s">
        <v>91</v>
      </c>
      <c r="Q266" s="6" t="s">
        <v>91</v>
      </c>
      <c r="R266" s="5">
        <v>1</v>
      </c>
      <c r="S266" s="5">
        <v>0</v>
      </c>
      <c r="T266" s="5" t="s">
        <v>93</v>
      </c>
      <c r="U266" s="5" t="s">
        <v>105</v>
      </c>
    </row>
    <row r="267" spans="1:21">
      <c r="A267" s="6" t="s">
        <v>87</v>
      </c>
      <c r="B267" s="7">
        <v>1</v>
      </c>
      <c r="C267" s="5">
        <v>276</v>
      </c>
      <c r="D267" s="5">
        <v>42</v>
      </c>
      <c r="E267" s="6" t="s">
        <v>509</v>
      </c>
      <c r="F267" s="8">
        <v>42084601</v>
      </c>
      <c r="G267" s="5" t="s">
        <v>510</v>
      </c>
      <c r="H267" s="5" t="s">
        <v>221</v>
      </c>
      <c r="I267" s="6" t="s">
        <v>91</v>
      </c>
      <c r="J267" s="6" t="s">
        <v>91</v>
      </c>
      <c r="K267" s="6" t="s">
        <v>91</v>
      </c>
      <c r="L267" s="6" t="s">
        <v>91</v>
      </c>
      <c r="M267" s="5" t="s">
        <v>92</v>
      </c>
      <c r="N267" s="6" t="s">
        <v>91</v>
      </c>
      <c r="O267" s="6" t="s">
        <v>91</v>
      </c>
      <c r="P267" s="6" t="s">
        <v>91</v>
      </c>
      <c r="Q267" s="6" t="s">
        <v>91</v>
      </c>
      <c r="R267" s="5">
        <v>1</v>
      </c>
      <c r="S267" s="5">
        <v>0</v>
      </c>
      <c r="T267" s="5" t="s">
        <v>93</v>
      </c>
      <c r="U267" s="5" t="s">
        <v>105</v>
      </c>
    </row>
    <row r="268" spans="1:21">
      <c r="A268" s="6" t="s">
        <v>87</v>
      </c>
      <c r="B268" s="7">
        <v>1</v>
      </c>
      <c r="C268" s="5">
        <v>277</v>
      </c>
      <c r="D268" s="5">
        <v>42</v>
      </c>
      <c r="E268" s="6" t="s">
        <v>509</v>
      </c>
      <c r="F268" s="8">
        <v>42084602</v>
      </c>
      <c r="G268" s="5" t="s">
        <v>511</v>
      </c>
      <c r="H268" s="5" t="s">
        <v>223</v>
      </c>
      <c r="I268" s="6" t="s">
        <v>91</v>
      </c>
      <c r="J268" s="6" t="s">
        <v>91</v>
      </c>
      <c r="K268" s="6" t="s">
        <v>91</v>
      </c>
      <c r="L268" s="6" t="s">
        <v>91</v>
      </c>
      <c r="M268" s="5" t="s">
        <v>92</v>
      </c>
      <c r="N268" s="6" t="s">
        <v>91</v>
      </c>
      <c r="O268" s="6" t="s">
        <v>91</v>
      </c>
      <c r="P268" s="6" t="s">
        <v>91</v>
      </c>
      <c r="Q268" s="6" t="s">
        <v>91</v>
      </c>
      <c r="R268" s="5">
        <v>1</v>
      </c>
      <c r="S268" s="5">
        <v>0</v>
      </c>
      <c r="T268" s="5" t="s">
        <v>93</v>
      </c>
      <c r="U268" s="5" t="s">
        <v>105</v>
      </c>
    </row>
    <row r="269" spans="1:21">
      <c r="A269" s="6" t="s">
        <v>87</v>
      </c>
      <c r="B269" s="7">
        <v>1</v>
      </c>
      <c r="C269" s="5">
        <v>278</v>
      </c>
      <c r="D269" s="5">
        <v>42</v>
      </c>
      <c r="E269" s="6" t="s">
        <v>509</v>
      </c>
      <c r="F269" s="8">
        <v>42084603</v>
      </c>
      <c r="G269" s="5" t="s">
        <v>512</v>
      </c>
      <c r="H269" s="5" t="s">
        <v>225</v>
      </c>
      <c r="I269" s="6" t="s">
        <v>91</v>
      </c>
      <c r="J269" s="6" t="s">
        <v>91</v>
      </c>
      <c r="K269" s="6" t="s">
        <v>91</v>
      </c>
      <c r="L269" s="6" t="s">
        <v>91</v>
      </c>
      <c r="M269" s="5" t="s">
        <v>92</v>
      </c>
      <c r="N269" s="6" t="s">
        <v>91</v>
      </c>
      <c r="O269" s="6" t="s">
        <v>91</v>
      </c>
      <c r="P269" s="6" t="s">
        <v>91</v>
      </c>
      <c r="Q269" s="6" t="s">
        <v>91</v>
      </c>
      <c r="R269" s="5">
        <v>1</v>
      </c>
      <c r="S269" s="5">
        <v>0</v>
      </c>
      <c r="T269" s="5" t="s">
        <v>93</v>
      </c>
      <c r="U269" s="5" t="s">
        <v>105</v>
      </c>
    </row>
    <row r="270" spans="1:21">
      <c r="A270" s="6" t="s">
        <v>87</v>
      </c>
      <c r="B270" s="7">
        <v>1</v>
      </c>
      <c r="C270" s="5">
        <v>279</v>
      </c>
      <c r="D270" s="5">
        <v>42</v>
      </c>
      <c r="E270" s="6" t="s">
        <v>509</v>
      </c>
      <c r="F270" s="8">
        <v>42084604</v>
      </c>
      <c r="G270" s="5" t="s">
        <v>513</v>
      </c>
      <c r="H270" s="5" t="s">
        <v>227</v>
      </c>
      <c r="I270" s="6" t="s">
        <v>91</v>
      </c>
      <c r="J270" s="6" t="s">
        <v>91</v>
      </c>
      <c r="K270" s="6" t="s">
        <v>91</v>
      </c>
      <c r="L270" s="6" t="s">
        <v>91</v>
      </c>
      <c r="M270" s="5" t="s">
        <v>92</v>
      </c>
      <c r="N270" s="6" t="s">
        <v>91</v>
      </c>
      <c r="O270" s="6" t="s">
        <v>91</v>
      </c>
      <c r="P270" s="6" t="s">
        <v>91</v>
      </c>
      <c r="Q270" s="6" t="s">
        <v>91</v>
      </c>
      <c r="R270" s="5">
        <v>1</v>
      </c>
      <c r="S270" s="5">
        <v>0</v>
      </c>
      <c r="T270" s="5" t="s">
        <v>93</v>
      </c>
      <c r="U270" s="5" t="s">
        <v>105</v>
      </c>
    </row>
    <row r="271" spans="1:21">
      <c r="A271" s="6" t="s">
        <v>87</v>
      </c>
      <c r="B271" s="7">
        <v>1</v>
      </c>
      <c r="C271" s="5">
        <v>280</v>
      </c>
      <c r="D271" s="5">
        <v>42</v>
      </c>
      <c r="E271" s="6" t="s">
        <v>219</v>
      </c>
      <c r="F271" s="8">
        <v>420847</v>
      </c>
      <c r="G271" s="5" t="s">
        <v>514</v>
      </c>
      <c r="H271" s="5" t="s">
        <v>411</v>
      </c>
      <c r="I271" s="6" t="s">
        <v>91</v>
      </c>
      <c r="J271" s="6" t="s">
        <v>91</v>
      </c>
      <c r="K271" s="6" t="s">
        <v>91</v>
      </c>
      <c r="L271" s="6" t="s">
        <v>91</v>
      </c>
      <c r="M271" s="5" t="s">
        <v>92</v>
      </c>
      <c r="N271" s="6" t="s">
        <v>91</v>
      </c>
      <c r="O271" s="6" t="s">
        <v>91</v>
      </c>
      <c r="P271" s="6" t="s">
        <v>91</v>
      </c>
      <c r="Q271" s="6" t="s">
        <v>91</v>
      </c>
      <c r="R271" s="5">
        <v>1</v>
      </c>
      <c r="S271" s="5">
        <v>0</v>
      </c>
      <c r="T271" s="5" t="s">
        <v>93</v>
      </c>
      <c r="U271" s="5" t="s">
        <v>105</v>
      </c>
    </row>
    <row r="272" spans="1:21">
      <c r="A272" s="6" t="s">
        <v>87</v>
      </c>
      <c r="B272" s="7">
        <v>1</v>
      </c>
      <c r="C272" s="5">
        <v>281</v>
      </c>
      <c r="D272" s="5">
        <v>42</v>
      </c>
      <c r="E272" s="6" t="s">
        <v>515</v>
      </c>
      <c r="F272" s="8">
        <v>42084701</v>
      </c>
      <c r="G272" s="5" t="s">
        <v>516</v>
      </c>
      <c r="H272" s="5" t="s">
        <v>221</v>
      </c>
      <c r="I272" s="6" t="s">
        <v>91</v>
      </c>
      <c r="J272" s="6" t="s">
        <v>91</v>
      </c>
      <c r="K272" s="6" t="s">
        <v>91</v>
      </c>
      <c r="L272" s="6" t="s">
        <v>91</v>
      </c>
      <c r="M272" s="5" t="s">
        <v>92</v>
      </c>
      <c r="N272" s="6" t="s">
        <v>91</v>
      </c>
      <c r="O272" s="6" t="s">
        <v>91</v>
      </c>
      <c r="P272" s="6" t="s">
        <v>91</v>
      </c>
      <c r="Q272" s="6" t="s">
        <v>91</v>
      </c>
      <c r="R272" s="5">
        <v>1</v>
      </c>
      <c r="S272" s="5">
        <v>0</v>
      </c>
      <c r="T272" s="5" t="s">
        <v>93</v>
      </c>
      <c r="U272" s="5" t="s">
        <v>105</v>
      </c>
    </row>
    <row r="273" spans="1:21">
      <c r="A273" s="6" t="s">
        <v>87</v>
      </c>
      <c r="B273" s="7">
        <v>1</v>
      </c>
      <c r="C273" s="5">
        <v>282</v>
      </c>
      <c r="D273" s="5">
        <v>42</v>
      </c>
      <c r="E273" s="6" t="s">
        <v>515</v>
      </c>
      <c r="F273" s="8">
        <v>42084702</v>
      </c>
      <c r="G273" s="5" t="s">
        <v>517</v>
      </c>
      <c r="H273" s="5" t="s">
        <v>223</v>
      </c>
      <c r="I273" s="6" t="s">
        <v>91</v>
      </c>
      <c r="J273" s="6" t="s">
        <v>91</v>
      </c>
      <c r="K273" s="6" t="s">
        <v>91</v>
      </c>
      <c r="L273" s="6" t="s">
        <v>91</v>
      </c>
      <c r="M273" s="5" t="s">
        <v>92</v>
      </c>
      <c r="N273" s="6" t="s">
        <v>91</v>
      </c>
      <c r="O273" s="6" t="s">
        <v>91</v>
      </c>
      <c r="P273" s="6" t="s">
        <v>91</v>
      </c>
      <c r="Q273" s="6" t="s">
        <v>91</v>
      </c>
      <c r="R273" s="5">
        <v>1</v>
      </c>
      <c r="S273" s="5">
        <v>0</v>
      </c>
      <c r="T273" s="5" t="s">
        <v>93</v>
      </c>
      <c r="U273" s="5" t="s">
        <v>105</v>
      </c>
    </row>
    <row r="274" spans="1:21">
      <c r="A274" s="6" t="s">
        <v>87</v>
      </c>
      <c r="B274" s="7">
        <v>1</v>
      </c>
      <c r="C274" s="5">
        <v>283</v>
      </c>
      <c r="D274" s="5">
        <v>42</v>
      </c>
      <c r="E274" s="6" t="s">
        <v>515</v>
      </c>
      <c r="F274" s="8">
        <v>42084703</v>
      </c>
      <c r="G274" s="5" t="s">
        <v>518</v>
      </c>
      <c r="H274" s="5" t="s">
        <v>225</v>
      </c>
      <c r="I274" s="6" t="s">
        <v>91</v>
      </c>
      <c r="J274" s="6" t="s">
        <v>91</v>
      </c>
      <c r="K274" s="6" t="s">
        <v>91</v>
      </c>
      <c r="L274" s="6" t="s">
        <v>91</v>
      </c>
      <c r="M274" s="5" t="s">
        <v>92</v>
      </c>
      <c r="N274" s="6" t="s">
        <v>91</v>
      </c>
      <c r="O274" s="6" t="s">
        <v>91</v>
      </c>
      <c r="P274" s="6" t="s">
        <v>91</v>
      </c>
      <c r="Q274" s="6" t="s">
        <v>91</v>
      </c>
      <c r="R274" s="5">
        <v>1</v>
      </c>
      <c r="S274" s="5">
        <v>0</v>
      </c>
      <c r="T274" s="5" t="s">
        <v>93</v>
      </c>
      <c r="U274" s="5" t="s">
        <v>105</v>
      </c>
    </row>
    <row r="275" spans="1:21">
      <c r="A275" s="6" t="s">
        <v>87</v>
      </c>
      <c r="B275" s="7">
        <v>1</v>
      </c>
      <c r="C275" s="5">
        <v>284</v>
      </c>
      <c r="D275" s="5">
        <v>42</v>
      </c>
      <c r="E275" s="6" t="s">
        <v>515</v>
      </c>
      <c r="F275" s="8">
        <v>42084704</v>
      </c>
      <c r="G275" s="5" t="s">
        <v>519</v>
      </c>
      <c r="H275" s="5" t="s">
        <v>227</v>
      </c>
      <c r="I275" s="6" t="s">
        <v>91</v>
      </c>
      <c r="J275" s="6" t="s">
        <v>91</v>
      </c>
      <c r="K275" s="6" t="s">
        <v>91</v>
      </c>
      <c r="L275" s="6" t="s">
        <v>91</v>
      </c>
      <c r="M275" s="5" t="s">
        <v>92</v>
      </c>
      <c r="N275" s="6" t="s">
        <v>91</v>
      </c>
      <c r="O275" s="6" t="s">
        <v>91</v>
      </c>
      <c r="P275" s="6" t="s">
        <v>91</v>
      </c>
      <c r="Q275" s="6" t="s">
        <v>91</v>
      </c>
      <c r="R275" s="5">
        <v>1</v>
      </c>
      <c r="S275" s="5">
        <v>0</v>
      </c>
      <c r="T275" s="5" t="s">
        <v>93</v>
      </c>
      <c r="U275" s="5" t="s">
        <v>105</v>
      </c>
    </row>
    <row r="276" spans="1:21">
      <c r="A276" s="6" t="s">
        <v>87</v>
      </c>
      <c r="B276" s="7">
        <v>1</v>
      </c>
      <c r="C276" s="5">
        <v>285</v>
      </c>
      <c r="D276" s="5">
        <v>42</v>
      </c>
      <c r="E276" s="6" t="s">
        <v>219</v>
      </c>
      <c r="F276" s="8">
        <v>420848</v>
      </c>
      <c r="G276" s="5" t="s">
        <v>520</v>
      </c>
      <c r="H276" s="5" t="s">
        <v>348</v>
      </c>
      <c r="I276" s="5">
        <v>10065501924</v>
      </c>
      <c r="J276" s="6" t="s">
        <v>91</v>
      </c>
      <c r="K276" s="6" t="s">
        <v>91</v>
      </c>
      <c r="L276" s="6" t="s">
        <v>91</v>
      </c>
      <c r="M276" s="5" t="s">
        <v>92</v>
      </c>
      <c r="N276" s="6" t="s">
        <v>91</v>
      </c>
      <c r="O276" s="6" t="s">
        <v>91</v>
      </c>
      <c r="P276" s="6" t="s">
        <v>91</v>
      </c>
      <c r="Q276" s="6" t="s">
        <v>91</v>
      </c>
      <c r="R276" s="5">
        <v>1</v>
      </c>
      <c r="S276" s="5">
        <v>0</v>
      </c>
      <c r="T276" s="5" t="s">
        <v>93</v>
      </c>
      <c r="U276" s="5" t="s">
        <v>105</v>
      </c>
    </row>
    <row r="277" spans="1:21">
      <c r="A277" s="6" t="s">
        <v>87</v>
      </c>
      <c r="B277" s="7">
        <v>1</v>
      </c>
      <c r="C277" s="5">
        <v>286</v>
      </c>
      <c r="D277" s="5">
        <v>42</v>
      </c>
      <c r="E277" s="6" t="s">
        <v>521</v>
      </c>
      <c r="F277" s="8">
        <v>42084801</v>
      </c>
      <c r="G277" s="5" t="s">
        <v>522</v>
      </c>
      <c r="H277" s="5" t="s">
        <v>221</v>
      </c>
      <c r="I277" s="6" t="s">
        <v>91</v>
      </c>
      <c r="J277" s="6" t="s">
        <v>91</v>
      </c>
      <c r="K277" s="6" t="s">
        <v>91</v>
      </c>
      <c r="L277" s="6" t="s">
        <v>91</v>
      </c>
      <c r="M277" s="5" t="s">
        <v>92</v>
      </c>
      <c r="N277" s="6" t="s">
        <v>91</v>
      </c>
      <c r="O277" s="6" t="s">
        <v>91</v>
      </c>
      <c r="P277" s="6" t="s">
        <v>91</v>
      </c>
      <c r="Q277" s="6" t="s">
        <v>91</v>
      </c>
      <c r="R277" s="5">
        <v>1</v>
      </c>
      <c r="S277" s="5">
        <v>0</v>
      </c>
      <c r="T277" s="5" t="s">
        <v>93</v>
      </c>
      <c r="U277" s="5" t="s">
        <v>105</v>
      </c>
    </row>
    <row r="278" spans="1:21">
      <c r="A278" s="6" t="s">
        <v>87</v>
      </c>
      <c r="B278" s="7">
        <v>1</v>
      </c>
      <c r="C278" s="5">
        <v>287</v>
      </c>
      <c r="D278" s="5">
        <v>42</v>
      </c>
      <c r="E278" s="6" t="s">
        <v>521</v>
      </c>
      <c r="F278" s="8">
        <v>42084802</v>
      </c>
      <c r="G278" s="5" t="s">
        <v>523</v>
      </c>
      <c r="H278" s="5" t="s">
        <v>223</v>
      </c>
      <c r="I278" s="6" t="s">
        <v>91</v>
      </c>
      <c r="J278" s="6" t="s">
        <v>91</v>
      </c>
      <c r="K278" s="6" t="s">
        <v>91</v>
      </c>
      <c r="L278" s="6" t="s">
        <v>91</v>
      </c>
      <c r="M278" s="5" t="s">
        <v>92</v>
      </c>
      <c r="N278" s="6" t="s">
        <v>91</v>
      </c>
      <c r="O278" s="6" t="s">
        <v>91</v>
      </c>
      <c r="P278" s="6" t="s">
        <v>91</v>
      </c>
      <c r="Q278" s="6" t="s">
        <v>91</v>
      </c>
      <c r="R278" s="5">
        <v>1</v>
      </c>
      <c r="S278" s="5">
        <v>0</v>
      </c>
      <c r="T278" s="5" t="s">
        <v>93</v>
      </c>
      <c r="U278" s="5" t="s">
        <v>105</v>
      </c>
    </row>
    <row r="279" spans="1:21">
      <c r="A279" s="6" t="s">
        <v>87</v>
      </c>
      <c r="B279" s="7">
        <v>1</v>
      </c>
      <c r="C279" s="5">
        <v>288</v>
      </c>
      <c r="D279" s="5">
        <v>42</v>
      </c>
      <c r="E279" s="6" t="s">
        <v>521</v>
      </c>
      <c r="F279" s="8">
        <v>42084803</v>
      </c>
      <c r="G279" s="5" t="s">
        <v>524</v>
      </c>
      <c r="H279" s="5" t="s">
        <v>225</v>
      </c>
      <c r="I279" s="6" t="s">
        <v>91</v>
      </c>
      <c r="J279" s="6" t="s">
        <v>91</v>
      </c>
      <c r="K279" s="6" t="s">
        <v>91</v>
      </c>
      <c r="L279" s="6" t="s">
        <v>91</v>
      </c>
      <c r="M279" s="5" t="s">
        <v>92</v>
      </c>
      <c r="N279" s="6" t="s">
        <v>91</v>
      </c>
      <c r="O279" s="6" t="s">
        <v>91</v>
      </c>
      <c r="P279" s="6" t="s">
        <v>91</v>
      </c>
      <c r="Q279" s="6" t="s">
        <v>91</v>
      </c>
      <c r="R279" s="5">
        <v>1</v>
      </c>
      <c r="S279" s="5">
        <v>0</v>
      </c>
      <c r="T279" s="5" t="s">
        <v>93</v>
      </c>
      <c r="U279" s="5" t="s">
        <v>105</v>
      </c>
    </row>
    <row r="280" spans="1:21">
      <c r="A280" s="6" t="s">
        <v>87</v>
      </c>
      <c r="B280" s="7">
        <v>1</v>
      </c>
      <c r="C280" s="5">
        <v>289</v>
      </c>
      <c r="D280" s="5">
        <v>42</v>
      </c>
      <c r="E280" s="6" t="s">
        <v>521</v>
      </c>
      <c r="F280" s="8">
        <v>42084804</v>
      </c>
      <c r="G280" s="5" t="s">
        <v>525</v>
      </c>
      <c r="H280" s="5" t="s">
        <v>227</v>
      </c>
      <c r="I280" s="6" t="s">
        <v>91</v>
      </c>
      <c r="J280" s="6" t="s">
        <v>91</v>
      </c>
      <c r="K280" s="6" t="s">
        <v>91</v>
      </c>
      <c r="L280" s="6" t="s">
        <v>91</v>
      </c>
      <c r="M280" s="5" t="s">
        <v>92</v>
      </c>
      <c r="N280" s="6" t="s">
        <v>91</v>
      </c>
      <c r="O280" s="6" t="s">
        <v>91</v>
      </c>
      <c r="P280" s="6" t="s">
        <v>91</v>
      </c>
      <c r="Q280" s="6" t="s">
        <v>91</v>
      </c>
      <c r="R280" s="5">
        <v>1</v>
      </c>
      <c r="S280" s="5">
        <v>0</v>
      </c>
      <c r="T280" s="5" t="s">
        <v>93</v>
      </c>
      <c r="U280" s="5" t="s">
        <v>105</v>
      </c>
    </row>
    <row r="281" spans="1:21">
      <c r="A281" s="6" t="s">
        <v>87</v>
      </c>
      <c r="B281" s="7">
        <v>1</v>
      </c>
      <c r="C281" s="5">
        <v>290</v>
      </c>
      <c r="D281" s="5">
        <v>42</v>
      </c>
      <c r="E281" s="6" t="s">
        <v>219</v>
      </c>
      <c r="F281" s="8">
        <v>420849</v>
      </c>
      <c r="G281" s="5" t="s">
        <v>526</v>
      </c>
      <c r="H281" s="5" t="s">
        <v>299</v>
      </c>
      <c r="I281" s="5">
        <v>10065506381</v>
      </c>
      <c r="J281" s="6" t="s">
        <v>91</v>
      </c>
      <c r="K281" s="6" t="s">
        <v>91</v>
      </c>
      <c r="L281" s="6" t="s">
        <v>91</v>
      </c>
      <c r="M281" s="5" t="s">
        <v>92</v>
      </c>
      <c r="N281" s="6" t="s">
        <v>91</v>
      </c>
      <c r="O281" s="6" t="s">
        <v>91</v>
      </c>
      <c r="P281" s="6" t="s">
        <v>91</v>
      </c>
      <c r="Q281" s="6" t="s">
        <v>91</v>
      </c>
      <c r="R281" s="5">
        <v>1</v>
      </c>
      <c r="S281" s="5">
        <v>0</v>
      </c>
      <c r="T281" s="5" t="s">
        <v>93</v>
      </c>
      <c r="U281" s="5" t="s">
        <v>105</v>
      </c>
    </row>
    <row r="282" spans="1:21">
      <c r="A282" s="6" t="s">
        <v>87</v>
      </c>
      <c r="B282" s="7">
        <v>1</v>
      </c>
      <c r="C282" s="5">
        <v>291</v>
      </c>
      <c r="D282" s="5">
        <v>42</v>
      </c>
      <c r="E282" s="6" t="s">
        <v>527</v>
      </c>
      <c r="F282" s="8">
        <v>42084901</v>
      </c>
      <c r="G282" s="5" t="s">
        <v>528</v>
      </c>
      <c r="H282" s="5" t="s">
        <v>221</v>
      </c>
      <c r="I282" s="6" t="s">
        <v>91</v>
      </c>
      <c r="J282" s="6" t="s">
        <v>91</v>
      </c>
      <c r="K282" s="6" t="s">
        <v>91</v>
      </c>
      <c r="L282" s="6" t="s">
        <v>91</v>
      </c>
      <c r="M282" s="5" t="s">
        <v>92</v>
      </c>
      <c r="N282" s="6" t="s">
        <v>91</v>
      </c>
      <c r="O282" s="6" t="s">
        <v>91</v>
      </c>
      <c r="P282" s="6" t="s">
        <v>91</v>
      </c>
      <c r="Q282" s="6" t="s">
        <v>91</v>
      </c>
      <c r="R282" s="5">
        <v>1</v>
      </c>
      <c r="S282" s="5">
        <v>0</v>
      </c>
      <c r="T282" s="5" t="s">
        <v>93</v>
      </c>
      <c r="U282" s="5" t="s">
        <v>105</v>
      </c>
    </row>
    <row r="283" spans="1:21">
      <c r="A283" s="6" t="s">
        <v>87</v>
      </c>
      <c r="B283" s="7">
        <v>1</v>
      </c>
      <c r="C283" s="5">
        <v>292</v>
      </c>
      <c r="D283" s="5">
        <v>42</v>
      </c>
      <c r="E283" s="6" t="s">
        <v>527</v>
      </c>
      <c r="F283" s="8">
        <v>42084902</v>
      </c>
      <c r="G283" s="5" t="s">
        <v>529</v>
      </c>
      <c r="H283" s="5" t="s">
        <v>223</v>
      </c>
      <c r="I283" s="6" t="s">
        <v>91</v>
      </c>
      <c r="J283" s="6" t="s">
        <v>91</v>
      </c>
      <c r="K283" s="6" t="s">
        <v>91</v>
      </c>
      <c r="L283" s="6" t="s">
        <v>91</v>
      </c>
      <c r="M283" s="5" t="s">
        <v>92</v>
      </c>
      <c r="N283" s="6" t="s">
        <v>91</v>
      </c>
      <c r="O283" s="6" t="s">
        <v>91</v>
      </c>
      <c r="P283" s="6" t="s">
        <v>91</v>
      </c>
      <c r="Q283" s="6" t="s">
        <v>91</v>
      </c>
      <c r="R283" s="5">
        <v>1</v>
      </c>
      <c r="S283" s="5">
        <v>0</v>
      </c>
      <c r="T283" s="5" t="s">
        <v>93</v>
      </c>
      <c r="U283" s="5" t="s">
        <v>105</v>
      </c>
    </row>
    <row r="284" spans="1:21">
      <c r="A284" s="6" t="s">
        <v>87</v>
      </c>
      <c r="B284" s="7">
        <v>1</v>
      </c>
      <c r="C284" s="5">
        <v>293</v>
      </c>
      <c r="D284" s="5">
        <v>42</v>
      </c>
      <c r="E284" s="6" t="s">
        <v>527</v>
      </c>
      <c r="F284" s="8">
        <v>42084903</v>
      </c>
      <c r="G284" s="5" t="s">
        <v>530</v>
      </c>
      <c r="H284" s="5" t="s">
        <v>225</v>
      </c>
      <c r="I284" s="6" t="s">
        <v>91</v>
      </c>
      <c r="J284" s="6" t="s">
        <v>91</v>
      </c>
      <c r="K284" s="6" t="s">
        <v>91</v>
      </c>
      <c r="L284" s="6" t="s">
        <v>91</v>
      </c>
      <c r="M284" s="5" t="s">
        <v>92</v>
      </c>
      <c r="N284" s="6" t="s">
        <v>91</v>
      </c>
      <c r="O284" s="6" t="s">
        <v>91</v>
      </c>
      <c r="P284" s="6" t="s">
        <v>91</v>
      </c>
      <c r="Q284" s="6" t="s">
        <v>91</v>
      </c>
      <c r="R284" s="5">
        <v>1</v>
      </c>
      <c r="S284" s="5">
        <v>0</v>
      </c>
      <c r="T284" s="5" t="s">
        <v>93</v>
      </c>
      <c r="U284" s="5" t="s">
        <v>105</v>
      </c>
    </row>
    <row r="285" spans="1:21">
      <c r="A285" s="6" t="s">
        <v>87</v>
      </c>
      <c r="B285" s="7">
        <v>1</v>
      </c>
      <c r="C285" s="5">
        <v>294</v>
      </c>
      <c r="D285" s="5">
        <v>42</v>
      </c>
      <c r="E285" s="6" t="s">
        <v>527</v>
      </c>
      <c r="F285" s="8">
        <v>42084904</v>
      </c>
      <c r="G285" s="5" t="s">
        <v>531</v>
      </c>
      <c r="H285" s="5" t="s">
        <v>227</v>
      </c>
      <c r="I285" s="6" t="s">
        <v>91</v>
      </c>
      <c r="J285" s="6" t="s">
        <v>91</v>
      </c>
      <c r="K285" s="6" t="s">
        <v>91</v>
      </c>
      <c r="L285" s="6" t="s">
        <v>91</v>
      </c>
      <c r="M285" s="5" t="s">
        <v>92</v>
      </c>
      <c r="N285" s="6" t="s">
        <v>91</v>
      </c>
      <c r="O285" s="6" t="s">
        <v>91</v>
      </c>
      <c r="P285" s="6" t="s">
        <v>91</v>
      </c>
      <c r="Q285" s="6" t="s">
        <v>91</v>
      </c>
      <c r="R285" s="5">
        <v>1</v>
      </c>
      <c r="S285" s="5">
        <v>0</v>
      </c>
      <c r="T285" s="5" t="s">
        <v>93</v>
      </c>
      <c r="U285" s="5" t="s">
        <v>105</v>
      </c>
    </row>
    <row r="286" spans="1:21">
      <c r="A286" s="6" t="s">
        <v>87</v>
      </c>
      <c r="B286" s="7">
        <v>1</v>
      </c>
      <c r="C286" s="5">
        <v>295</v>
      </c>
      <c r="D286" s="5">
        <v>42</v>
      </c>
      <c r="E286" s="6" t="s">
        <v>219</v>
      </c>
      <c r="F286" s="8">
        <v>420850</v>
      </c>
      <c r="G286" s="5" t="s">
        <v>532</v>
      </c>
      <c r="H286" s="5" t="s">
        <v>292</v>
      </c>
      <c r="I286" s="5">
        <v>10065504129</v>
      </c>
      <c r="J286" s="6" t="s">
        <v>91</v>
      </c>
      <c r="K286" s="6" t="s">
        <v>91</v>
      </c>
      <c r="L286" s="6" t="s">
        <v>91</v>
      </c>
      <c r="M286" s="5" t="s">
        <v>92</v>
      </c>
      <c r="N286" s="6" t="s">
        <v>91</v>
      </c>
      <c r="O286" s="6" t="s">
        <v>91</v>
      </c>
      <c r="P286" s="6" t="s">
        <v>91</v>
      </c>
      <c r="Q286" s="6" t="s">
        <v>91</v>
      </c>
      <c r="R286" s="5">
        <v>1</v>
      </c>
      <c r="S286" s="5">
        <v>0</v>
      </c>
      <c r="T286" s="5" t="s">
        <v>93</v>
      </c>
      <c r="U286" s="5" t="s">
        <v>105</v>
      </c>
    </row>
    <row r="287" spans="1:21">
      <c r="A287" s="6" t="s">
        <v>87</v>
      </c>
      <c r="B287" s="7">
        <v>1</v>
      </c>
      <c r="C287" s="5">
        <v>296</v>
      </c>
      <c r="D287" s="5">
        <v>42</v>
      </c>
      <c r="E287" s="6" t="s">
        <v>533</v>
      </c>
      <c r="F287" s="8">
        <v>42085001</v>
      </c>
      <c r="G287" s="5" t="s">
        <v>534</v>
      </c>
      <c r="H287" s="5" t="s">
        <v>221</v>
      </c>
      <c r="I287" s="6" t="s">
        <v>91</v>
      </c>
      <c r="J287" s="6" t="s">
        <v>91</v>
      </c>
      <c r="K287" s="6" t="s">
        <v>91</v>
      </c>
      <c r="L287" s="6" t="s">
        <v>91</v>
      </c>
      <c r="M287" s="5" t="s">
        <v>92</v>
      </c>
      <c r="N287" s="6" t="s">
        <v>91</v>
      </c>
      <c r="O287" s="6" t="s">
        <v>91</v>
      </c>
      <c r="P287" s="6" t="s">
        <v>91</v>
      </c>
      <c r="Q287" s="6" t="s">
        <v>91</v>
      </c>
      <c r="R287" s="5">
        <v>1</v>
      </c>
      <c r="S287" s="5">
        <v>0</v>
      </c>
      <c r="T287" s="5" t="s">
        <v>93</v>
      </c>
      <c r="U287" s="5" t="s">
        <v>105</v>
      </c>
    </row>
    <row r="288" spans="1:21">
      <c r="A288" s="6" t="s">
        <v>87</v>
      </c>
      <c r="B288" s="7">
        <v>1</v>
      </c>
      <c r="C288" s="5">
        <v>297</v>
      </c>
      <c r="D288" s="5">
        <v>42</v>
      </c>
      <c r="E288" s="6" t="s">
        <v>533</v>
      </c>
      <c r="F288" s="8">
        <v>42085002</v>
      </c>
      <c r="G288" s="5" t="s">
        <v>535</v>
      </c>
      <c r="H288" s="5" t="s">
        <v>223</v>
      </c>
      <c r="I288" s="6" t="s">
        <v>91</v>
      </c>
      <c r="J288" s="6" t="s">
        <v>91</v>
      </c>
      <c r="K288" s="6" t="s">
        <v>91</v>
      </c>
      <c r="L288" s="6" t="s">
        <v>91</v>
      </c>
      <c r="M288" s="5" t="s">
        <v>92</v>
      </c>
      <c r="N288" s="6" t="s">
        <v>91</v>
      </c>
      <c r="O288" s="6" t="s">
        <v>91</v>
      </c>
      <c r="P288" s="6" t="s">
        <v>91</v>
      </c>
      <c r="Q288" s="6" t="s">
        <v>91</v>
      </c>
      <c r="R288" s="5">
        <v>1</v>
      </c>
      <c r="S288" s="5">
        <v>0</v>
      </c>
      <c r="T288" s="5" t="s">
        <v>93</v>
      </c>
      <c r="U288" s="5" t="s">
        <v>105</v>
      </c>
    </row>
    <row r="289" spans="1:21">
      <c r="A289" s="6" t="s">
        <v>87</v>
      </c>
      <c r="B289" s="7">
        <v>1</v>
      </c>
      <c r="C289" s="5">
        <v>298</v>
      </c>
      <c r="D289" s="5">
        <v>42</v>
      </c>
      <c r="E289" s="6" t="s">
        <v>533</v>
      </c>
      <c r="F289" s="8">
        <v>42085003</v>
      </c>
      <c r="G289" s="5" t="s">
        <v>536</v>
      </c>
      <c r="H289" s="5" t="s">
        <v>225</v>
      </c>
      <c r="I289" s="6" t="s">
        <v>91</v>
      </c>
      <c r="J289" s="6" t="s">
        <v>91</v>
      </c>
      <c r="K289" s="6" t="s">
        <v>91</v>
      </c>
      <c r="L289" s="6" t="s">
        <v>91</v>
      </c>
      <c r="M289" s="5" t="s">
        <v>92</v>
      </c>
      <c r="N289" s="6" t="s">
        <v>91</v>
      </c>
      <c r="O289" s="6" t="s">
        <v>91</v>
      </c>
      <c r="P289" s="6" t="s">
        <v>91</v>
      </c>
      <c r="Q289" s="6" t="s">
        <v>91</v>
      </c>
      <c r="R289" s="5">
        <v>1</v>
      </c>
      <c r="S289" s="5">
        <v>0</v>
      </c>
      <c r="T289" s="5" t="s">
        <v>93</v>
      </c>
      <c r="U289" s="5" t="s">
        <v>105</v>
      </c>
    </row>
    <row r="290" spans="1:21">
      <c r="A290" s="6" t="s">
        <v>87</v>
      </c>
      <c r="B290" s="7">
        <v>1</v>
      </c>
      <c r="C290" s="5">
        <v>300</v>
      </c>
      <c r="D290" s="5">
        <v>42</v>
      </c>
      <c r="E290" s="6" t="s">
        <v>533</v>
      </c>
      <c r="F290" s="8">
        <v>42085004</v>
      </c>
      <c r="G290" s="5" t="s">
        <v>537</v>
      </c>
      <c r="H290" s="5" t="s">
        <v>227</v>
      </c>
      <c r="I290" s="6" t="s">
        <v>91</v>
      </c>
      <c r="J290" s="6" t="s">
        <v>91</v>
      </c>
      <c r="K290" s="6" t="s">
        <v>91</v>
      </c>
      <c r="L290" s="6" t="s">
        <v>91</v>
      </c>
      <c r="M290" s="5" t="s">
        <v>92</v>
      </c>
      <c r="N290" s="6" t="s">
        <v>91</v>
      </c>
      <c r="O290" s="6" t="s">
        <v>91</v>
      </c>
      <c r="P290" s="6" t="s">
        <v>91</v>
      </c>
      <c r="Q290" s="6" t="s">
        <v>91</v>
      </c>
      <c r="R290" s="5">
        <v>1</v>
      </c>
      <c r="S290" s="5">
        <v>0</v>
      </c>
      <c r="T290" s="5" t="s">
        <v>93</v>
      </c>
      <c r="U290" s="5" t="s">
        <v>105</v>
      </c>
    </row>
    <row r="291" spans="1:21">
      <c r="A291" s="6" t="s">
        <v>87</v>
      </c>
      <c r="B291" s="7">
        <v>1</v>
      </c>
      <c r="C291" s="5">
        <v>301</v>
      </c>
      <c r="D291" s="5">
        <v>42</v>
      </c>
      <c r="E291" s="6" t="s">
        <v>219</v>
      </c>
      <c r="F291" s="8">
        <v>420851</v>
      </c>
      <c r="G291" s="5" t="s">
        <v>538</v>
      </c>
      <c r="H291" s="5" t="s">
        <v>369</v>
      </c>
      <c r="I291" s="5">
        <v>10065506899</v>
      </c>
      <c r="J291" s="6" t="s">
        <v>91</v>
      </c>
      <c r="K291" s="6" t="s">
        <v>91</v>
      </c>
      <c r="L291" s="6" t="s">
        <v>91</v>
      </c>
      <c r="M291" s="5" t="s">
        <v>92</v>
      </c>
      <c r="N291" s="6" t="s">
        <v>91</v>
      </c>
      <c r="O291" s="6" t="s">
        <v>91</v>
      </c>
      <c r="P291" s="6" t="s">
        <v>91</v>
      </c>
      <c r="Q291" s="6" t="s">
        <v>91</v>
      </c>
      <c r="R291" s="5">
        <v>1</v>
      </c>
      <c r="S291" s="5">
        <v>0</v>
      </c>
      <c r="T291" s="5" t="s">
        <v>93</v>
      </c>
      <c r="U291" s="5" t="s">
        <v>105</v>
      </c>
    </row>
    <row r="292" spans="1:21">
      <c r="A292" s="6" t="s">
        <v>87</v>
      </c>
      <c r="B292" s="7">
        <v>1</v>
      </c>
      <c r="C292" s="5">
        <v>302</v>
      </c>
      <c r="D292" s="5">
        <v>42</v>
      </c>
      <c r="E292" s="6" t="s">
        <v>539</v>
      </c>
      <c r="F292" s="8">
        <v>42085101</v>
      </c>
      <c r="G292" s="5" t="s">
        <v>540</v>
      </c>
      <c r="H292" s="5" t="s">
        <v>221</v>
      </c>
      <c r="I292" s="6" t="s">
        <v>91</v>
      </c>
      <c r="J292" s="6" t="s">
        <v>91</v>
      </c>
      <c r="K292" s="6" t="s">
        <v>91</v>
      </c>
      <c r="L292" s="6" t="s">
        <v>91</v>
      </c>
      <c r="M292" s="5" t="s">
        <v>92</v>
      </c>
      <c r="N292" s="6" t="s">
        <v>91</v>
      </c>
      <c r="O292" s="6" t="s">
        <v>91</v>
      </c>
      <c r="P292" s="6" t="s">
        <v>91</v>
      </c>
      <c r="Q292" s="6" t="s">
        <v>91</v>
      </c>
      <c r="R292" s="5">
        <v>1</v>
      </c>
      <c r="S292" s="5">
        <v>0</v>
      </c>
      <c r="T292" s="5" t="s">
        <v>93</v>
      </c>
      <c r="U292" s="5" t="s">
        <v>105</v>
      </c>
    </row>
    <row r="293" spans="1:21">
      <c r="A293" s="6" t="s">
        <v>87</v>
      </c>
      <c r="B293" s="7">
        <v>1</v>
      </c>
      <c r="C293" s="5">
        <v>303</v>
      </c>
      <c r="D293" s="5">
        <v>42</v>
      </c>
      <c r="E293" s="6" t="s">
        <v>539</v>
      </c>
      <c r="F293" s="8">
        <v>42085102</v>
      </c>
      <c r="G293" s="5" t="s">
        <v>541</v>
      </c>
      <c r="H293" s="5" t="s">
        <v>223</v>
      </c>
      <c r="I293" s="6" t="s">
        <v>91</v>
      </c>
      <c r="J293" s="6" t="s">
        <v>91</v>
      </c>
      <c r="K293" s="6" t="s">
        <v>91</v>
      </c>
      <c r="L293" s="6" t="s">
        <v>91</v>
      </c>
      <c r="M293" s="5" t="s">
        <v>92</v>
      </c>
      <c r="N293" s="6" t="s">
        <v>91</v>
      </c>
      <c r="O293" s="6" t="s">
        <v>91</v>
      </c>
      <c r="P293" s="6" t="s">
        <v>91</v>
      </c>
      <c r="Q293" s="6" t="s">
        <v>91</v>
      </c>
      <c r="R293" s="5">
        <v>1</v>
      </c>
      <c r="S293" s="5">
        <v>0</v>
      </c>
      <c r="T293" s="5" t="s">
        <v>93</v>
      </c>
      <c r="U293" s="5" t="s">
        <v>105</v>
      </c>
    </row>
    <row r="294" spans="1:21">
      <c r="A294" s="6" t="s">
        <v>87</v>
      </c>
      <c r="B294" s="7">
        <v>1</v>
      </c>
      <c r="C294" s="5">
        <v>304</v>
      </c>
      <c r="D294" s="5">
        <v>42</v>
      </c>
      <c r="E294" s="6" t="s">
        <v>539</v>
      </c>
      <c r="F294" s="8">
        <v>42085103</v>
      </c>
      <c r="G294" s="5" t="s">
        <v>542</v>
      </c>
      <c r="H294" s="5" t="s">
        <v>225</v>
      </c>
      <c r="I294" s="6" t="s">
        <v>91</v>
      </c>
      <c r="J294" s="6" t="s">
        <v>91</v>
      </c>
      <c r="K294" s="6" t="s">
        <v>91</v>
      </c>
      <c r="L294" s="6" t="s">
        <v>91</v>
      </c>
      <c r="M294" s="5" t="s">
        <v>92</v>
      </c>
      <c r="N294" s="6" t="s">
        <v>91</v>
      </c>
      <c r="O294" s="6" t="s">
        <v>91</v>
      </c>
      <c r="P294" s="6" t="s">
        <v>91</v>
      </c>
      <c r="Q294" s="6" t="s">
        <v>91</v>
      </c>
      <c r="R294" s="5">
        <v>1</v>
      </c>
      <c r="S294" s="5">
        <v>0</v>
      </c>
      <c r="T294" s="5" t="s">
        <v>93</v>
      </c>
      <c r="U294" s="5" t="s">
        <v>105</v>
      </c>
    </row>
    <row r="295" spans="1:21">
      <c r="A295" s="6" t="s">
        <v>87</v>
      </c>
      <c r="B295" s="7">
        <v>1</v>
      </c>
      <c r="C295" s="5">
        <v>305</v>
      </c>
      <c r="D295" s="5">
        <v>42</v>
      </c>
      <c r="E295" s="6" t="s">
        <v>539</v>
      </c>
      <c r="F295" s="8">
        <v>42085104</v>
      </c>
      <c r="G295" s="5" t="s">
        <v>543</v>
      </c>
      <c r="H295" s="5" t="s">
        <v>227</v>
      </c>
      <c r="I295" s="6" t="s">
        <v>91</v>
      </c>
      <c r="J295" s="6" t="s">
        <v>91</v>
      </c>
      <c r="K295" s="6" t="s">
        <v>91</v>
      </c>
      <c r="L295" s="6" t="s">
        <v>91</v>
      </c>
      <c r="M295" s="5" t="s">
        <v>92</v>
      </c>
      <c r="N295" s="6" t="s">
        <v>91</v>
      </c>
      <c r="O295" s="6" t="s">
        <v>91</v>
      </c>
      <c r="P295" s="6" t="s">
        <v>91</v>
      </c>
      <c r="Q295" s="6" t="s">
        <v>91</v>
      </c>
      <c r="R295" s="5">
        <v>1</v>
      </c>
      <c r="S295" s="5">
        <v>0</v>
      </c>
      <c r="T295" s="5" t="s">
        <v>93</v>
      </c>
      <c r="U295" s="5" t="s">
        <v>105</v>
      </c>
    </row>
    <row r="296" spans="1:21">
      <c r="A296" s="6" t="s">
        <v>87</v>
      </c>
      <c r="B296" s="7">
        <v>1</v>
      </c>
      <c r="C296" s="5">
        <v>306</v>
      </c>
      <c r="D296" s="5">
        <v>42</v>
      </c>
      <c r="E296" s="6" t="s">
        <v>219</v>
      </c>
      <c r="F296" s="8">
        <v>420852</v>
      </c>
      <c r="G296" s="5" t="s">
        <v>544</v>
      </c>
      <c r="H296" s="5" t="s">
        <v>404</v>
      </c>
      <c r="I296" s="5">
        <v>10065503532</v>
      </c>
      <c r="J296" s="6" t="s">
        <v>91</v>
      </c>
      <c r="K296" s="6" t="s">
        <v>91</v>
      </c>
      <c r="L296" s="6" t="s">
        <v>91</v>
      </c>
      <c r="M296" s="5" t="s">
        <v>92</v>
      </c>
      <c r="N296" s="6" t="s">
        <v>91</v>
      </c>
      <c r="O296" s="6" t="s">
        <v>91</v>
      </c>
      <c r="P296" s="6" t="s">
        <v>91</v>
      </c>
      <c r="Q296" s="6" t="s">
        <v>91</v>
      </c>
      <c r="R296" s="5">
        <v>1</v>
      </c>
      <c r="S296" s="5">
        <v>0</v>
      </c>
      <c r="T296" s="5" t="s">
        <v>93</v>
      </c>
      <c r="U296" s="5" t="s">
        <v>105</v>
      </c>
    </row>
    <row r="297" spans="1:21">
      <c r="A297" s="6" t="s">
        <v>87</v>
      </c>
      <c r="B297" s="7">
        <v>1</v>
      </c>
      <c r="C297" s="5">
        <v>307</v>
      </c>
      <c r="D297" s="5">
        <v>42</v>
      </c>
      <c r="E297" s="6" t="s">
        <v>545</v>
      </c>
      <c r="F297" s="8">
        <v>42085201</v>
      </c>
      <c r="G297" s="5" t="s">
        <v>546</v>
      </c>
      <c r="H297" s="5" t="s">
        <v>221</v>
      </c>
      <c r="I297" s="6" t="s">
        <v>91</v>
      </c>
      <c r="J297" s="6" t="s">
        <v>91</v>
      </c>
      <c r="K297" s="6" t="s">
        <v>91</v>
      </c>
      <c r="L297" s="6" t="s">
        <v>91</v>
      </c>
      <c r="M297" s="5" t="s">
        <v>92</v>
      </c>
      <c r="N297" s="6" t="s">
        <v>91</v>
      </c>
      <c r="O297" s="6" t="s">
        <v>91</v>
      </c>
      <c r="P297" s="6" t="s">
        <v>91</v>
      </c>
      <c r="Q297" s="6" t="s">
        <v>91</v>
      </c>
      <c r="R297" s="5">
        <v>1</v>
      </c>
      <c r="S297" s="5">
        <v>0</v>
      </c>
      <c r="T297" s="5" t="s">
        <v>93</v>
      </c>
      <c r="U297" s="5" t="s">
        <v>105</v>
      </c>
    </row>
    <row r="298" spans="1:21">
      <c r="A298" s="6" t="s">
        <v>87</v>
      </c>
      <c r="B298" s="7">
        <v>1</v>
      </c>
      <c r="C298" s="5">
        <v>308</v>
      </c>
      <c r="D298" s="5">
        <v>42</v>
      </c>
      <c r="E298" s="6" t="s">
        <v>545</v>
      </c>
      <c r="F298" s="8">
        <v>42085202</v>
      </c>
      <c r="G298" s="5" t="s">
        <v>547</v>
      </c>
      <c r="H298" s="5" t="s">
        <v>223</v>
      </c>
      <c r="I298" s="6" t="s">
        <v>91</v>
      </c>
      <c r="J298" s="6" t="s">
        <v>91</v>
      </c>
      <c r="K298" s="6" t="s">
        <v>91</v>
      </c>
      <c r="L298" s="6" t="s">
        <v>91</v>
      </c>
      <c r="M298" s="5" t="s">
        <v>92</v>
      </c>
      <c r="N298" s="6" t="s">
        <v>91</v>
      </c>
      <c r="O298" s="6" t="s">
        <v>91</v>
      </c>
      <c r="P298" s="6" t="s">
        <v>91</v>
      </c>
      <c r="Q298" s="6" t="s">
        <v>91</v>
      </c>
      <c r="R298" s="5">
        <v>1</v>
      </c>
      <c r="S298" s="5">
        <v>0</v>
      </c>
      <c r="T298" s="5" t="s">
        <v>93</v>
      </c>
      <c r="U298" s="5" t="s">
        <v>105</v>
      </c>
    </row>
    <row r="299" spans="1:21">
      <c r="A299" s="6" t="s">
        <v>87</v>
      </c>
      <c r="B299" s="7">
        <v>1</v>
      </c>
      <c r="C299" s="5">
        <v>309</v>
      </c>
      <c r="D299" s="5">
        <v>42</v>
      </c>
      <c r="E299" s="6" t="s">
        <v>545</v>
      </c>
      <c r="F299" s="8">
        <v>42085203</v>
      </c>
      <c r="G299" s="5" t="s">
        <v>548</v>
      </c>
      <c r="H299" s="5" t="s">
        <v>225</v>
      </c>
      <c r="I299" s="6" t="s">
        <v>91</v>
      </c>
      <c r="J299" s="6" t="s">
        <v>91</v>
      </c>
      <c r="K299" s="6" t="s">
        <v>91</v>
      </c>
      <c r="L299" s="6" t="s">
        <v>91</v>
      </c>
      <c r="M299" s="5" t="s">
        <v>92</v>
      </c>
      <c r="N299" s="6" t="s">
        <v>91</v>
      </c>
      <c r="O299" s="6" t="s">
        <v>91</v>
      </c>
      <c r="P299" s="6" t="s">
        <v>91</v>
      </c>
      <c r="Q299" s="6" t="s">
        <v>91</v>
      </c>
      <c r="R299" s="5">
        <v>1</v>
      </c>
      <c r="S299" s="5">
        <v>0</v>
      </c>
      <c r="T299" s="5" t="s">
        <v>93</v>
      </c>
      <c r="U299" s="5" t="s">
        <v>105</v>
      </c>
    </row>
    <row r="300" spans="1:21">
      <c r="A300" s="6" t="s">
        <v>87</v>
      </c>
      <c r="B300" s="7">
        <v>1</v>
      </c>
      <c r="C300" s="5">
        <v>311</v>
      </c>
      <c r="D300" s="5">
        <v>42</v>
      </c>
      <c r="E300" s="6" t="s">
        <v>545</v>
      </c>
      <c r="F300" s="8">
        <v>42085204</v>
      </c>
      <c r="G300" s="5" t="s">
        <v>549</v>
      </c>
      <c r="H300" s="5" t="s">
        <v>227</v>
      </c>
      <c r="I300" s="6" t="s">
        <v>91</v>
      </c>
      <c r="J300" s="6" t="s">
        <v>91</v>
      </c>
      <c r="K300" s="6" t="s">
        <v>91</v>
      </c>
      <c r="L300" s="6" t="s">
        <v>91</v>
      </c>
      <c r="M300" s="5" t="s">
        <v>92</v>
      </c>
      <c r="N300" s="6" t="s">
        <v>91</v>
      </c>
      <c r="O300" s="6" t="s">
        <v>91</v>
      </c>
      <c r="P300" s="6" t="s">
        <v>91</v>
      </c>
      <c r="Q300" s="6" t="s">
        <v>91</v>
      </c>
      <c r="R300" s="5">
        <v>1</v>
      </c>
      <c r="S300" s="5">
        <v>0</v>
      </c>
      <c r="T300" s="5" t="s">
        <v>93</v>
      </c>
      <c r="U300" s="5" t="s">
        <v>105</v>
      </c>
    </row>
    <row r="301" spans="1:21">
      <c r="A301" s="6" t="s">
        <v>87</v>
      </c>
      <c r="B301" s="7">
        <v>1</v>
      </c>
      <c r="C301" s="5">
        <v>312</v>
      </c>
      <c r="D301" s="5">
        <v>42</v>
      </c>
      <c r="E301" s="6" t="s">
        <v>219</v>
      </c>
      <c r="F301" s="8">
        <v>420853</v>
      </c>
      <c r="G301" s="5" t="s">
        <v>550</v>
      </c>
      <c r="H301" s="5" t="s">
        <v>327</v>
      </c>
      <c r="I301" s="5">
        <v>10065502020</v>
      </c>
      <c r="J301" s="6" t="s">
        <v>91</v>
      </c>
      <c r="K301" s="6" t="s">
        <v>91</v>
      </c>
      <c r="L301" s="6" t="s">
        <v>91</v>
      </c>
      <c r="M301" s="5" t="s">
        <v>92</v>
      </c>
      <c r="N301" s="6" t="s">
        <v>91</v>
      </c>
      <c r="O301" s="6" t="s">
        <v>91</v>
      </c>
      <c r="P301" s="6" t="s">
        <v>91</v>
      </c>
      <c r="Q301" s="6" t="s">
        <v>91</v>
      </c>
      <c r="R301" s="5">
        <v>1</v>
      </c>
      <c r="S301" s="5">
        <v>0</v>
      </c>
      <c r="T301" s="5" t="s">
        <v>93</v>
      </c>
      <c r="U301" s="5" t="s">
        <v>105</v>
      </c>
    </row>
    <row r="302" spans="1:21">
      <c r="A302" s="6" t="s">
        <v>87</v>
      </c>
      <c r="B302" s="7">
        <v>1</v>
      </c>
      <c r="C302" s="5">
        <v>313</v>
      </c>
      <c r="D302" s="5">
        <v>42</v>
      </c>
      <c r="E302" s="6" t="s">
        <v>551</v>
      </c>
      <c r="F302" s="8">
        <v>42085301</v>
      </c>
      <c r="G302" s="5" t="s">
        <v>552</v>
      </c>
      <c r="H302" s="5" t="s">
        <v>221</v>
      </c>
      <c r="I302" s="6" t="s">
        <v>91</v>
      </c>
      <c r="J302" s="6" t="s">
        <v>91</v>
      </c>
      <c r="K302" s="6" t="s">
        <v>91</v>
      </c>
      <c r="L302" s="6" t="s">
        <v>91</v>
      </c>
      <c r="M302" s="5" t="s">
        <v>92</v>
      </c>
      <c r="N302" s="6" t="s">
        <v>91</v>
      </c>
      <c r="O302" s="6" t="s">
        <v>91</v>
      </c>
      <c r="P302" s="6" t="s">
        <v>91</v>
      </c>
      <c r="Q302" s="6" t="s">
        <v>91</v>
      </c>
      <c r="R302" s="5">
        <v>1</v>
      </c>
      <c r="S302" s="5">
        <v>0</v>
      </c>
      <c r="T302" s="5" t="s">
        <v>93</v>
      </c>
      <c r="U302" s="5" t="s">
        <v>105</v>
      </c>
    </row>
    <row r="303" spans="1:21">
      <c r="A303" s="6" t="s">
        <v>87</v>
      </c>
      <c r="B303" s="7">
        <v>1</v>
      </c>
      <c r="C303" s="5">
        <v>314</v>
      </c>
      <c r="D303" s="5">
        <v>42</v>
      </c>
      <c r="E303" s="6" t="s">
        <v>551</v>
      </c>
      <c r="F303" s="8">
        <v>42085302</v>
      </c>
      <c r="G303" s="5" t="s">
        <v>553</v>
      </c>
      <c r="H303" s="5" t="s">
        <v>223</v>
      </c>
      <c r="I303" s="6" t="s">
        <v>91</v>
      </c>
      <c r="J303" s="6" t="s">
        <v>91</v>
      </c>
      <c r="K303" s="6" t="s">
        <v>91</v>
      </c>
      <c r="L303" s="6" t="s">
        <v>91</v>
      </c>
      <c r="M303" s="5" t="s">
        <v>92</v>
      </c>
      <c r="N303" s="6" t="s">
        <v>91</v>
      </c>
      <c r="O303" s="6" t="s">
        <v>91</v>
      </c>
      <c r="P303" s="6" t="s">
        <v>91</v>
      </c>
      <c r="Q303" s="6" t="s">
        <v>91</v>
      </c>
      <c r="R303" s="5">
        <v>1</v>
      </c>
      <c r="S303" s="5">
        <v>0</v>
      </c>
      <c r="T303" s="5" t="s">
        <v>93</v>
      </c>
      <c r="U303" s="5" t="s">
        <v>105</v>
      </c>
    </row>
    <row r="304" spans="1:21">
      <c r="A304" s="6" t="s">
        <v>87</v>
      </c>
      <c r="B304" s="7">
        <v>1</v>
      </c>
      <c r="C304" s="5">
        <v>315</v>
      </c>
      <c r="D304" s="5">
        <v>42</v>
      </c>
      <c r="E304" s="6" t="s">
        <v>551</v>
      </c>
      <c r="F304" s="8">
        <v>42085303</v>
      </c>
      <c r="G304" s="5" t="s">
        <v>554</v>
      </c>
      <c r="H304" s="5" t="s">
        <v>225</v>
      </c>
      <c r="I304" s="6" t="s">
        <v>91</v>
      </c>
      <c r="J304" s="6" t="s">
        <v>91</v>
      </c>
      <c r="K304" s="6" t="s">
        <v>91</v>
      </c>
      <c r="L304" s="6" t="s">
        <v>91</v>
      </c>
      <c r="M304" s="5" t="s">
        <v>92</v>
      </c>
      <c r="N304" s="6" t="s">
        <v>91</v>
      </c>
      <c r="O304" s="6" t="s">
        <v>91</v>
      </c>
      <c r="P304" s="6" t="s">
        <v>91</v>
      </c>
      <c r="Q304" s="6" t="s">
        <v>91</v>
      </c>
      <c r="R304" s="5">
        <v>1</v>
      </c>
      <c r="S304" s="5">
        <v>0</v>
      </c>
      <c r="T304" s="5" t="s">
        <v>93</v>
      </c>
      <c r="U304" s="5" t="s">
        <v>105</v>
      </c>
    </row>
    <row r="305" spans="1:21">
      <c r="A305" s="6" t="s">
        <v>87</v>
      </c>
      <c r="B305" s="7">
        <v>1</v>
      </c>
      <c r="C305" s="5">
        <v>316</v>
      </c>
      <c r="D305" s="5">
        <v>42</v>
      </c>
      <c r="E305" s="6" t="s">
        <v>551</v>
      </c>
      <c r="F305" s="8">
        <v>42085304</v>
      </c>
      <c r="G305" s="5" t="s">
        <v>555</v>
      </c>
      <c r="H305" s="5" t="s">
        <v>227</v>
      </c>
      <c r="I305" s="6" t="s">
        <v>91</v>
      </c>
      <c r="J305" s="6" t="s">
        <v>91</v>
      </c>
      <c r="K305" s="6" t="s">
        <v>91</v>
      </c>
      <c r="L305" s="6" t="s">
        <v>91</v>
      </c>
      <c r="M305" s="5" t="s">
        <v>92</v>
      </c>
      <c r="N305" s="6" t="s">
        <v>91</v>
      </c>
      <c r="O305" s="6" t="s">
        <v>91</v>
      </c>
      <c r="P305" s="6" t="s">
        <v>91</v>
      </c>
      <c r="Q305" s="6" t="s">
        <v>91</v>
      </c>
      <c r="R305" s="5">
        <v>1</v>
      </c>
      <c r="S305" s="5">
        <v>0</v>
      </c>
      <c r="T305" s="5" t="s">
        <v>93</v>
      </c>
      <c r="U305" s="5" t="s">
        <v>105</v>
      </c>
    </row>
    <row r="306" spans="1:21">
      <c r="A306" s="6" t="s">
        <v>87</v>
      </c>
      <c r="B306" s="7">
        <v>1</v>
      </c>
      <c r="C306" s="5">
        <v>317</v>
      </c>
      <c r="D306" s="5">
        <v>42</v>
      </c>
      <c r="E306" s="6" t="s">
        <v>219</v>
      </c>
      <c r="F306" s="8">
        <v>420854</v>
      </c>
      <c r="G306" s="5" t="s">
        <v>556</v>
      </c>
      <c r="H306" s="5" t="s">
        <v>557</v>
      </c>
      <c r="I306" s="5">
        <v>10065503502</v>
      </c>
      <c r="J306" s="6" t="s">
        <v>91</v>
      </c>
      <c r="K306" s="6" t="s">
        <v>91</v>
      </c>
      <c r="L306" s="6" t="s">
        <v>91</v>
      </c>
      <c r="M306" s="5" t="s">
        <v>92</v>
      </c>
      <c r="N306" s="6" t="s">
        <v>91</v>
      </c>
      <c r="O306" s="6" t="s">
        <v>91</v>
      </c>
      <c r="P306" s="6" t="s">
        <v>91</v>
      </c>
      <c r="Q306" s="6" t="s">
        <v>91</v>
      </c>
      <c r="R306" s="5">
        <v>1</v>
      </c>
      <c r="S306" s="5">
        <v>0</v>
      </c>
      <c r="T306" s="5" t="s">
        <v>93</v>
      </c>
      <c r="U306" s="5" t="s">
        <v>105</v>
      </c>
    </row>
    <row r="307" spans="1:21">
      <c r="A307" s="6" t="s">
        <v>87</v>
      </c>
      <c r="B307" s="7">
        <v>1</v>
      </c>
      <c r="C307" s="5">
        <v>318</v>
      </c>
      <c r="D307" s="5">
        <v>42</v>
      </c>
      <c r="E307" s="6" t="s">
        <v>558</v>
      </c>
      <c r="F307" s="8">
        <v>42085401</v>
      </c>
      <c r="G307" s="5" t="s">
        <v>559</v>
      </c>
      <c r="H307" s="5" t="s">
        <v>221</v>
      </c>
      <c r="I307" s="6" t="s">
        <v>91</v>
      </c>
      <c r="J307" s="6" t="s">
        <v>91</v>
      </c>
      <c r="K307" s="6" t="s">
        <v>91</v>
      </c>
      <c r="L307" s="6" t="s">
        <v>91</v>
      </c>
      <c r="M307" s="5" t="s">
        <v>92</v>
      </c>
      <c r="N307" s="6" t="s">
        <v>91</v>
      </c>
      <c r="O307" s="6" t="s">
        <v>91</v>
      </c>
      <c r="P307" s="6" t="s">
        <v>91</v>
      </c>
      <c r="Q307" s="6" t="s">
        <v>91</v>
      </c>
      <c r="R307" s="5">
        <v>1</v>
      </c>
      <c r="S307" s="5">
        <v>0</v>
      </c>
      <c r="T307" s="5" t="s">
        <v>93</v>
      </c>
      <c r="U307" s="5" t="s">
        <v>105</v>
      </c>
    </row>
    <row r="308" spans="1:21">
      <c r="A308" s="6" t="s">
        <v>87</v>
      </c>
      <c r="B308" s="7">
        <v>1</v>
      </c>
      <c r="C308" s="5">
        <v>319</v>
      </c>
      <c r="D308" s="5">
        <v>42</v>
      </c>
      <c r="E308" s="6" t="s">
        <v>558</v>
      </c>
      <c r="F308" s="8">
        <v>42085402</v>
      </c>
      <c r="G308" s="5" t="s">
        <v>560</v>
      </c>
      <c r="H308" s="5" t="s">
        <v>223</v>
      </c>
      <c r="I308" s="6" t="s">
        <v>91</v>
      </c>
      <c r="J308" s="6" t="s">
        <v>91</v>
      </c>
      <c r="K308" s="6" t="s">
        <v>91</v>
      </c>
      <c r="L308" s="6" t="s">
        <v>91</v>
      </c>
      <c r="M308" s="5" t="s">
        <v>92</v>
      </c>
      <c r="N308" s="6" t="s">
        <v>91</v>
      </c>
      <c r="O308" s="6" t="s">
        <v>91</v>
      </c>
      <c r="P308" s="6" t="s">
        <v>91</v>
      </c>
      <c r="Q308" s="6" t="s">
        <v>91</v>
      </c>
      <c r="R308" s="5">
        <v>1</v>
      </c>
      <c r="S308" s="5">
        <v>0</v>
      </c>
      <c r="T308" s="5" t="s">
        <v>93</v>
      </c>
      <c r="U308" s="5" t="s">
        <v>105</v>
      </c>
    </row>
    <row r="309" spans="1:21">
      <c r="A309" s="6" t="s">
        <v>87</v>
      </c>
      <c r="B309" s="7">
        <v>1</v>
      </c>
      <c r="C309" s="5">
        <v>320</v>
      </c>
      <c r="D309" s="5">
        <v>42</v>
      </c>
      <c r="E309" s="6" t="s">
        <v>558</v>
      </c>
      <c r="F309" s="8">
        <v>42085403</v>
      </c>
      <c r="G309" s="5" t="s">
        <v>561</v>
      </c>
      <c r="H309" s="5" t="s">
        <v>225</v>
      </c>
      <c r="I309" s="6" t="s">
        <v>91</v>
      </c>
      <c r="J309" s="6" t="s">
        <v>91</v>
      </c>
      <c r="K309" s="6" t="s">
        <v>91</v>
      </c>
      <c r="L309" s="6" t="s">
        <v>91</v>
      </c>
      <c r="M309" s="5" t="s">
        <v>92</v>
      </c>
      <c r="N309" s="6" t="s">
        <v>91</v>
      </c>
      <c r="O309" s="6" t="s">
        <v>91</v>
      </c>
      <c r="P309" s="6" t="s">
        <v>91</v>
      </c>
      <c r="Q309" s="6" t="s">
        <v>91</v>
      </c>
      <c r="R309" s="5">
        <v>1</v>
      </c>
      <c r="S309" s="5">
        <v>0</v>
      </c>
      <c r="T309" s="5" t="s">
        <v>93</v>
      </c>
      <c r="U309" s="5" t="s">
        <v>105</v>
      </c>
    </row>
    <row r="310" spans="1:21">
      <c r="A310" s="6" t="s">
        <v>87</v>
      </c>
      <c r="B310" s="7">
        <v>1</v>
      </c>
      <c r="C310" s="5">
        <v>321</v>
      </c>
      <c r="D310" s="5">
        <v>42</v>
      </c>
      <c r="E310" s="6" t="s">
        <v>558</v>
      </c>
      <c r="F310" s="8">
        <v>42085404</v>
      </c>
      <c r="G310" s="5" t="s">
        <v>562</v>
      </c>
      <c r="H310" s="5" t="s">
        <v>227</v>
      </c>
      <c r="I310" s="6" t="s">
        <v>91</v>
      </c>
      <c r="J310" s="6" t="s">
        <v>91</v>
      </c>
      <c r="K310" s="6" t="s">
        <v>91</v>
      </c>
      <c r="L310" s="6" t="s">
        <v>91</v>
      </c>
      <c r="M310" s="5" t="s">
        <v>92</v>
      </c>
      <c r="N310" s="6" t="s">
        <v>91</v>
      </c>
      <c r="O310" s="6" t="s">
        <v>91</v>
      </c>
      <c r="P310" s="6" t="s">
        <v>91</v>
      </c>
      <c r="Q310" s="6" t="s">
        <v>91</v>
      </c>
      <c r="R310" s="5">
        <v>1</v>
      </c>
      <c r="S310" s="5">
        <v>0</v>
      </c>
      <c r="T310" s="5" t="s">
        <v>93</v>
      </c>
      <c r="U310" s="5" t="s">
        <v>105</v>
      </c>
    </row>
    <row r="311" spans="1:21">
      <c r="A311" s="6" t="s">
        <v>87</v>
      </c>
      <c r="B311" s="7">
        <v>1</v>
      </c>
      <c r="C311" s="5">
        <v>322</v>
      </c>
      <c r="D311" s="5">
        <v>42</v>
      </c>
      <c r="E311" s="6" t="s">
        <v>219</v>
      </c>
      <c r="F311" s="8">
        <v>420855</v>
      </c>
      <c r="G311" s="5" t="s">
        <v>563</v>
      </c>
      <c r="H311" s="5" t="s">
        <v>341</v>
      </c>
      <c r="I311" s="6" t="s">
        <v>91</v>
      </c>
      <c r="J311" s="6" t="s">
        <v>91</v>
      </c>
      <c r="K311" s="6" t="s">
        <v>91</v>
      </c>
      <c r="L311" s="6" t="s">
        <v>91</v>
      </c>
      <c r="M311" s="5" t="s">
        <v>92</v>
      </c>
      <c r="N311" s="6" t="s">
        <v>91</v>
      </c>
      <c r="O311" s="6" t="s">
        <v>91</v>
      </c>
      <c r="P311" s="6" t="s">
        <v>91</v>
      </c>
      <c r="Q311" s="6" t="s">
        <v>91</v>
      </c>
      <c r="R311" s="5">
        <v>1</v>
      </c>
      <c r="S311" s="5">
        <v>0</v>
      </c>
      <c r="T311" s="5" t="s">
        <v>93</v>
      </c>
      <c r="U311" s="5" t="s">
        <v>105</v>
      </c>
    </row>
    <row r="312" spans="1:21">
      <c r="A312" s="6" t="s">
        <v>87</v>
      </c>
      <c r="B312" s="7">
        <v>1</v>
      </c>
      <c r="C312" s="5">
        <v>323</v>
      </c>
      <c r="D312" s="5">
        <v>42</v>
      </c>
      <c r="E312" s="6" t="s">
        <v>564</v>
      </c>
      <c r="F312" s="8">
        <v>42085501</v>
      </c>
      <c r="G312" s="5" t="s">
        <v>565</v>
      </c>
      <c r="H312" s="5" t="s">
        <v>221</v>
      </c>
      <c r="I312" s="6" t="s">
        <v>91</v>
      </c>
      <c r="J312" s="6" t="s">
        <v>91</v>
      </c>
      <c r="K312" s="6" t="s">
        <v>91</v>
      </c>
      <c r="L312" s="6" t="s">
        <v>91</v>
      </c>
      <c r="M312" s="5" t="s">
        <v>92</v>
      </c>
      <c r="N312" s="6" t="s">
        <v>91</v>
      </c>
      <c r="O312" s="6" t="s">
        <v>91</v>
      </c>
      <c r="P312" s="6" t="s">
        <v>91</v>
      </c>
      <c r="Q312" s="6" t="s">
        <v>91</v>
      </c>
      <c r="R312" s="5">
        <v>1</v>
      </c>
      <c r="S312" s="5">
        <v>0</v>
      </c>
      <c r="T312" s="5" t="s">
        <v>93</v>
      </c>
      <c r="U312" s="5" t="s">
        <v>105</v>
      </c>
    </row>
    <row r="313" spans="1:21">
      <c r="A313" s="6" t="s">
        <v>87</v>
      </c>
      <c r="B313" s="7">
        <v>1</v>
      </c>
      <c r="C313" s="5">
        <v>324</v>
      </c>
      <c r="D313" s="5">
        <v>42</v>
      </c>
      <c r="E313" s="6" t="s">
        <v>564</v>
      </c>
      <c r="F313" s="8">
        <v>42085502</v>
      </c>
      <c r="G313" s="5" t="s">
        <v>566</v>
      </c>
      <c r="H313" s="5" t="s">
        <v>223</v>
      </c>
      <c r="I313" s="6" t="s">
        <v>91</v>
      </c>
      <c r="J313" s="6" t="s">
        <v>91</v>
      </c>
      <c r="K313" s="6" t="s">
        <v>91</v>
      </c>
      <c r="L313" s="6" t="s">
        <v>91</v>
      </c>
      <c r="M313" s="5" t="s">
        <v>92</v>
      </c>
      <c r="N313" s="6" t="s">
        <v>91</v>
      </c>
      <c r="O313" s="6" t="s">
        <v>91</v>
      </c>
      <c r="P313" s="6" t="s">
        <v>91</v>
      </c>
      <c r="Q313" s="6" t="s">
        <v>91</v>
      </c>
      <c r="R313" s="5">
        <v>1</v>
      </c>
      <c r="S313" s="5">
        <v>0</v>
      </c>
      <c r="T313" s="5" t="s">
        <v>93</v>
      </c>
      <c r="U313" s="5" t="s">
        <v>105</v>
      </c>
    </row>
    <row r="314" spans="1:21">
      <c r="A314" s="6" t="s">
        <v>87</v>
      </c>
      <c r="B314" s="7">
        <v>1</v>
      </c>
      <c r="C314" s="5">
        <v>325</v>
      </c>
      <c r="D314" s="5">
        <v>42</v>
      </c>
      <c r="E314" s="6" t="s">
        <v>564</v>
      </c>
      <c r="F314" s="8">
        <v>42085503</v>
      </c>
      <c r="G314" s="5" t="s">
        <v>567</v>
      </c>
      <c r="H314" s="5" t="s">
        <v>225</v>
      </c>
      <c r="I314" s="6" t="s">
        <v>91</v>
      </c>
      <c r="J314" s="6" t="s">
        <v>91</v>
      </c>
      <c r="K314" s="6" t="s">
        <v>91</v>
      </c>
      <c r="L314" s="6" t="s">
        <v>91</v>
      </c>
      <c r="M314" s="5" t="s">
        <v>92</v>
      </c>
      <c r="N314" s="6" t="s">
        <v>91</v>
      </c>
      <c r="O314" s="6" t="s">
        <v>91</v>
      </c>
      <c r="P314" s="6" t="s">
        <v>91</v>
      </c>
      <c r="Q314" s="6" t="s">
        <v>91</v>
      </c>
      <c r="R314" s="5">
        <v>1</v>
      </c>
      <c r="S314" s="5">
        <v>0</v>
      </c>
      <c r="T314" s="5" t="s">
        <v>93</v>
      </c>
      <c r="U314" s="5" t="s">
        <v>105</v>
      </c>
    </row>
    <row r="315" spans="1:21">
      <c r="A315" s="6" t="s">
        <v>87</v>
      </c>
      <c r="B315" s="7">
        <v>1</v>
      </c>
      <c r="C315" s="5">
        <v>326</v>
      </c>
      <c r="D315" s="5">
        <v>42</v>
      </c>
      <c r="E315" s="6" t="s">
        <v>564</v>
      </c>
      <c r="F315" s="8">
        <v>42085504</v>
      </c>
      <c r="G315" s="5" t="s">
        <v>568</v>
      </c>
      <c r="H315" s="5" t="s">
        <v>227</v>
      </c>
      <c r="I315" s="6" t="s">
        <v>91</v>
      </c>
      <c r="J315" s="6" t="s">
        <v>91</v>
      </c>
      <c r="K315" s="6" t="s">
        <v>91</v>
      </c>
      <c r="L315" s="6" t="s">
        <v>91</v>
      </c>
      <c r="M315" s="5" t="s">
        <v>92</v>
      </c>
      <c r="N315" s="6" t="s">
        <v>91</v>
      </c>
      <c r="O315" s="6" t="s">
        <v>91</v>
      </c>
      <c r="P315" s="6" t="s">
        <v>91</v>
      </c>
      <c r="Q315" s="6" t="s">
        <v>91</v>
      </c>
      <c r="R315" s="5">
        <v>1</v>
      </c>
      <c r="S315" s="5">
        <v>0</v>
      </c>
      <c r="T315" s="5" t="s">
        <v>93</v>
      </c>
      <c r="U315" s="5" t="s">
        <v>105</v>
      </c>
    </row>
    <row r="316" spans="1:21">
      <c r="A316" s="6" t="s">
        <v>87</v>
      </c>
      <c r="B316" s="7">
        <v>1</v>
      </c>
      <c r="C316" s="5">
        <v>327</v>
      </c>
      <c r="D316" s="5">
        <v>42</v>
      </c>
      <c r="E316" s="6" t="s">
        <v>219</v>
      </c>
      <c r="F316" s="8">
        <v>420856</v>
      </c>
      <c r="G316" s="5" t="s">
        <v>569</v>
      </c>
      <c r="H316" s="5" t="s">
        <v>570</v>
      </c>
      <c r="I316" s="5">
        <v>10065502037</v>
      </c>
      <c r="J316" s="6" t="s">
        <v>91</v>
      </c>
      <c r="K316" s="6" t="s">
        <v>91</v>
      </c>
      <c r="L316" s="6" t="s">
        <v>91</v>
      </c>
      <c r="M316" s="5" t="s">
        <v>92</v>
      </c>
      <c r="N316" s="6" t="s">
        <v>91</v>
      </c>
      <c r="O316" s="6" t="s">
        <v>91</v>
      </c>
      <c r="P316" s="6" t="s">
        <v>91</v>
      </c>
      <c r="Q316" s="6" t="s">
        <v>91</v>
      </c>
      <c r="R316" s="5">
        <v>1</v>
      </c>
      <c r="S316" s="5">
        <v>0</v>
      </c>
      <c r="T316" s="5" t="s">
        <v>93</v>
      </c>
      <c r="U316" s="5" t="s">
        <v>105</v>
      </c>
    </row>
    <row r="317" spans="1:21">
      <c r="A317" s="6" t="s">
        <v>87</v>
      </c>
      <c r="B317" s="7">
        <v>1</v>
      </c>
      <c r="C317" s="5">
        <v>328</v>
      </c>
      <c r="D317" s="5">
        <v>42</v>
      </c>
      <c r="E317" s="6" t="s">
        <v>571</v>
      </c>
      <c r="F317" s="8">
        <v>42085601</v>
      </c>
      <c r="G317" s="5" t="s">
        <v>572</v>
      </c>
      <c r="H317" s="5" t="s">
        <v>221</v>
      </c>
      <c r="I317" s="6" t="s">
        <v>91</v>
      </c>
      <c r="J317" s="6" t="s">
        <v>91</v>
      </c>
      <c r="K317" s="6" t="s">
        <v>91</v>
      </c>
      <c r="L317" s="6" t="s">
        <v>91</v>
      </c>
      <c r="M317" s="5" t="s">
        <v>92</v>
      </c>
      <c r="N317" s="6" t="s">
        <v>91</v>
      </c>
      <c r="O317" s="6" t="s">
        <v>91</v>
      </c>
      <c r="P317" s="6" t="s">
        <v>91</v>
      </c>
      <c r="Q317" s="6" t="s">
        <v>91</v>
      </c>
      <c r="R317" s="5">
        <v>1</v>
      </c>
      <c r="S317" s="5">
        <v>0</v>
      </c>
      <c r="T317" s="5" t="s">
        <v>93</v>
      </c>
      <c r="U317" s="5" t="s">
        <v>105</v>
      </c>
    </row>
    <row r="318" spans="1:21">
      <c r="A318" s="6" t="s">
        <v>87</v>
      </c>
      <c r="B318" s="7">
        <v>1</v>
      </c>
      <c r="C318" s="5">
        <v>329</v>
      </c>
      <c r="D318" s="5">
        <v>42</v>
      </c>
      <c r="E318" s="6" t="s">
        <v>571</v>
      </c>
      <c r="F318" s="8">
        <v>42085602</v>
      </c>
      <c r="G318" s="5" t="s">
        <v>573</v>
      </c>
      <c r="H318" s="5" t="s">
        <v>223</v>
      </c>
      <c r="I318" s="6" t="s">
        <v>91</v>
      </c>
      <c r="J318" s="6" t="s">
        <v>91</v>
      </c>
      <c r="K318" s="6" t="s">
        <v>91</v>
      </c>
      <c r="L318" s="6" t="s">
        <v>91</v>
      </c>
      <c r="M318" s="5" t="s">
        <v>92</v>
      </c>
      <c r="N318" s="6" t="s">
        <v>91</v>
      </c>
      <c r="O318" s="6" t="s">
        <v>91</v>
      </c>
      <c r="P318" s="6" t="s">
        <v>91</v>
      </c>
      <c r="Q318" s="6" t="s">
        <v>91</v>
      </c>
      <c r="R318" s="5">
        <v>1</v>
      </c>
      <c r="S318" s="5">
        <v>0</v>
      </c>
      <c r="T318" s="5" t="s">
        <v>93</v>
      </c>
      <c r="U318" s="5" t="s">
        <v>105</v>
      </c>
    </row>
    <row r="319" spans="1:21">
      <c r="A319" s="6" t="s">
        <v>87</v>
      </c>
      <c r="B319" s="7">
        <v>1</v>
      </c>
      <c r="C319" s="5">
        <v>330</v>
      </c>
      <c r="D319" s="5">
        <v>42</v>
      </c>
      <c r="E319" s="6" t="s">
        <v>571</v>
      </c>
      <c r="F319" s="8">
        <v>42085603</v>
      </c>
      <c r="G319" s="5" t="s">
        <v>574</v>
      </c>
      <c r="H319" s="5" t="s">
        <v>225</v>
      </c>
      <c r="I319" s="6" t="s">
        <v>91</v>
      </c>
      <c r="J319" s="6" t="s">
        <v>91</v>
      </c>
      <c r="K319" s="6" t="s">
        <v>91</v>
      </c>
      <c r="L319" s="6" t="s">
        <v>91</v>
      </c>
      <c r="M319" s="5" t="s">
        <v>92</v>
      </c>
      <c r="N319" s="6" t="s">
        <v>91</v>
      </c>
      <c r="O319" s="6" t="s">
        <v>91</v>
      </c>
      <c r="P319" s="6" t="s">
        <v>91</v>
      </c>
      <c r="Q319" s="6" t="s">
        <v>91</v>
      </c>
      <c r="R319" s="5">
        <v>1</v>
      </c>
      <c r="S319" s="5">
        <v>0</v>
      </c>
      <c r="T319" s="5" t="s">
        <v>93</v>
      </c>
      <c r="U319" s="5" t="s">
        <v>105</v>
      </c>
    </row>
    <row r="320" spans="1:21">
      <c r="A320" s="6" t="s">
        <v>87</v>
      </c>
      <c r="B320" s="7">
        <v>1</v>
      </c>
      <c r="C320" s="5">
        <v>332</v>
      </c>
      <c r="D320" s="5">
        <v>42</v>
      </c>
      <c r="E320" s="6" t="s">
        <v>571</v>
      </c>
      <c r="F320" s="8">
        <v>42085604</v>
      </c>
      <c r="G320" s="5" t="s">
        <v>575</v>
      </c>
      <c r="H320" s="5" t="s">
        <v>227</v>
      </c>
      <c r="I320" s="6" t="s">
        <v>91</v>
      </c>
      <c r="J320" s="6" t="s">
        <v>91</v>
      </c>
      <c r="K320" s="6" t="s">
        <v>91</v>
      </c>
      <c r="L320" s="6" t="s">
        <v>91</v>
      </c>
      <c r="M320" s="5" t="s">
        <v>92</v>
      </c>
      <c r="N320" s="6" t="s">
        <v>91</v>
      </c>
      <c r="O320" s="6" t="s">
        <v>91</v>
      </c>
      <c r="P320" s="6" t="s">
        <v>91</v>
      </c>
      <c r="Q320" s="6" t="s">
        <v>91</v>
      </c>
      <c r="R320" s="5">
        <v>1</v>
      </c>
      <c r="S320" s="5">
        <v>0</v>
      </c>
      <c r="T320" s="5" t="s">
        <v>93</v>
      </c>
      <c r="U320" s="5" t="s">
        <v>105</v>
      </c>
    </row>
    <row r="321" spans="1:21">
      <c r="A321" s="6" t="s">
        <v>87</v>
      </c>
      <c r="B321" s="7">
        <v>1</v>
      </c>
      <c r="C321" s="5">
        <v>333</v>
      </c>
      <c r="D321" s="5">
        <v>42</v>
      </c>
      <c r="E321" s="6" t="s">
        <v>219</v>
      </c>
      <c r="F321" s="8">
        <v>420857</v>
      </c>
      <c r="G321" s="5" t="s">
        <v>576</v>
      </c>
      <c r="H321" s="5" t="s">
        <v>285</v>
      </c>
      <c r="I321" s="5">
        <v>10065501972</v>
      </c>
      <c r="J321" s="6" t="s">
        <v>91</v>
      </c>
      <c r="K321" s="6" t="s">
        <v>91</v>
      </c>
      <c r="L321" s="6" t="s">
        <v>91</v>
      </c>
      <c r="M321" s="5" t="s">
        <v>92</v>
      </c>
      <c r="N321" s="6" t="s">
        <v>91</v>
      </c>
      <c r="O321" s="6" t="s">
        <v>91</v>
      </c>
      <c r="P321" s="6" t="s">
        <v>91</v>
      </c>
      <c r="Q321" s="6" t="s">
        <v>91</v>
      </c>
      <c r="R321" s="5">
        <v>1</v>
      </c>
      <c r="S321" s="5">
        <v>0</v>
      </c>
      <c r="T321" s="5" t="s">
        <v>93</v>
      </c>
      <c r="U321" s="5" t="s">
        <v>105</v>
      </c>
    </row>
    <row r="322" spans="1:21">
      <c r="A322" s="6" t="s">
        <v>87</v>
      </c>
      <c r="B322" s="7">
        <v>1</v>
      </c>
      <c r="C322" s="5">
        <v>334</v>
      </c>
      <c r="D322" s="5">
        <v>42</v>
      </c>
      <c r="E322" s="6" t="s">
        <v>577</v>
      </c>
      <c r="F322" s="8">
        <v>42085701</v>
      </c>
      <c r="G322" s="5" t="s">
        <v>578</v>
      </c>
      <c r="H322" s="5" t="s">
        <v>221</v>
      </c>
      <c r="I322" s="6" t="s">
        <v>91</v>
      </c>
      <c r="J322" s="6" t="s">
        <v>91</v>
      </c>
      <c r="K322" s="6" t="s">
        <v>91</v>
      </c>
      <c r="L322" s="6" t="s">
        <v>91</v>
      </c>
      <c r="M322" s="5" t="s">
        <v>92</v>
      </c>
      <c r="N322" s="6" t="s">
        <v>91</v>
      </c>
      <c r="O322" s="6" t="s">
        <v>91</v>
      </c>
      <c r="P322" s="6" t="s">
        <v>91</v>
      </c>
      <c r="Q322" s="6" t="s">
        <v>91</v>
      </c>
      <c r="R322" s="5">
        <v>1</v>
      </c>
      <c r="S322" s="5">
        <v>0</v>
      </c>
      <c r="T322" s="5" t="s">
        <v>93</v>
      </c>
      <c r="U322" s="5" t="s">
        <v>105</v>
      </c>
    </row>
    <row r="323" spans="1:21">
      <c r="A323" s="6" t="s">
        <v>87</v>
      </c>
      <c r="B323" s="7">
        <v>1</v>
      </c>
      <c r="C323" s="5">
        <v>335</v>
      </c>
      <c r="D323" s="5">
        <v>42</v>
      </c>
      <c r="E323" s="6" t="s">
        <v>577</v>
      </c>
      <c r="F323" s="8">
        <v>42085702</v>
      </c>
      <c r="G323" s="5" t="s">
        <v>579</v>
      </c>
      <c r="H323" s="5" t="s">
        <v>223</v>
      </c>
      <c r="I323" s="6" t="s">
        <v>91</v>
      </c>
      <c r="J323" s="6" t="s">
        <v>91</v>
      </c>
      <c r="K323" s="6" t="s">
        <v>91</v>
      </c>
      <c r="L323" s="6" t="s">
        <v>91</v>
      </c>
      <c r="M323" s="5" t="s">
        <v>92</v>
      </c>
      <c r="N323" s="6" t="s">
        <v>91</v>
      </c>
      <c r="O323" s="6" t="s">
        <v>91</v>
      </c>
      <c r="P323" s="6" t="s">
        <v>91</v>
      </c>
      <c r="Q323" s="6" t="s">
        <v>91</v>
      </c>
      <c r="R323" s="5">
        <v>1</v>
      </c>
      <c r="S323" s="5">
        <v>0</v>
      </c>
      <c r="T323" s="5" t="s">
        <v>93</v>
      </c>
      <c r="U323" s="5" t="s">
        <v>105</v>
      </c>
    </row>
    <row r="324" spans="1:21">
      <c r="A324" s="6" t="s">
        <v>87</v>
      </c>
      <c r="B324" s="7">
        <v>1</v>
      </c>
      <c r="C324" s="5">
        <v>336</v>
      </c>
      <c r="D324" s="5">
        <v>42</v>
      </c>
      <c r="E324" s="6" t="s">
        <v>577</v>
      </c>
      <c r="F324" s="8">
        <v>42085703</v>
      </c>
      <c r="G324" s="5" t="s">
        <v>580</v>
      </c>
      <c r="H324" s="5" t="s">
        <v>225</v>
      </c>
      <c r="I324" s="6" t="s">
        <v>91</v>
      </c>
      <c r="J324" s="6" t="s">
        <v>91</v>
      </c>
      <c r="K324" s="6" t="s">
        <v>91</v>
      </c>
      <c r="L324" s="6" t="s">
        <v>91</v>
      </c>
      <c r="M324" s="5" t="s">
        <v>92</v>
      </c>
      <c r="N324" s="6" t="s">
        <v>91</v>
      </c>
      <c r="O324" s="6" t="s">
        <v>91</v>
      </c>
      <c r="P324" s="6" t="s">
        <v>91</v>
      </c>
      <c r="Q324" s="6" t="s">
        <v>91</v>
      </c>
      <c r="R324" s="5">
        <v>1</v>
      </c>
      <c r="S324" s="5">
        <v>0</v>
      </c>
      <c r="T324" s="5" t="s">
        <v>93</v>
      </c>
      <c r="U324" s="5" t="s">
        <v>105</v>
      </c>
    </row>
    <row r="325" spans="1:21">
      <c r="A325" s="6" t="s">
        <v>87</v>
      </c>
      <c r="B325" s="7">
        <v>1</v>
      </c>
      <c r="C325" s="5">
        <v>337</v>
      </c>
      <c r="D325" s="5">
        <v>42</v>
      </c>
      <c r="E325" s="6" t="s">
        <v>577</v>
      </c>
      <c r="F325" s="8">
        <v>42085704</v>
      </c>
      <c r="G325" s="5" t="s">
        <v>581</v>
      </c>
      <c r="H325" s="5" t="s">
        <v>227</v>
      </c>
      <c r="I325" s="6" t="s">
        <v>91</v>
      </c>
      <c r="J325" s="6" t="s">
        <v>91</v>
      </c>
      <c r="K325" s="6" t="s">
        <v>91</v>
      </c>
      <c r="L325" s="6" t="s">
        <v>91</v>
      </c>
      <c r="M325" s="5" t="s">
        <v>92</v>
      </c>
      <c r="N325" s="6" t="s">
        <v>91</v>
      </c>
      <c r="O325" s="6" t="s">
        <v>91</v>
      </c>
      <c r="P325" s="6" t="s">
        <v>91</v>
      </c>
      <c r="Q325" s="6" t="s">
        <v>91</v>
      </c>
      <c r="R325" s="5">
        <v>1</v>
      </c>
      <c r="S325" s="5">
        <v>0</v>
      </c>
      <c r="T325" s="5" t="s">
        <v>93</v>
      </c>
      <c r="U325" s="5" t="s">
        <v>105</v>
      </c>
    </row>
    <row r="326" spans="1:21">
      <c r="A326" s="6" t="s">
        <v>87</v>
      </c>
      <c r="B326" s="7">
        <v>1</v>
      </c>
      <c r="C326" s="5">
        <v>338</v>
      </c>
      <c r="D326" s="5">
        <v>42</v>
      </c>
      <c r="E326" s="6" t="s">
        <v>219</v>
      </c>
      <c r="F326" s="8">
        <v>420858</v>
      </c>
      <c r="G326" s="5" t="s">
        <v>582</v>
      </c>
      <c r="H326" s="5" t="s">
        <v>383</v>
      </c>
      <c r="I326" s="5">
        <v>10065503921</v>
      </c>
      <c r="J326" s="6" t="s">
        <v>91</v>
      </c>
      <c r="K326" s="6" t="s">
        <v>91</v>
      </c>
      <c r="L326" s="6" t="s">
        <v>91</v>
      </c>
      <c r="M326" s="5" t="s">
        <v>92</v>
      </c>
      <c r="N326" s="6" t="s">
        <v>91</v>
      </c>
      <c r="O326" s="6" t="s">
        <v>91</v>
      </c>
      <c r="P326" s="6" t="s">
        <v>91</v>
      </c>
      <c r="Q326" s="6" t="s">
        <v>91</v>
      </c>
      <c r="R326" s="5">
        <v>1</v>
      </c>
      <c r="S326" s="5">
        <v>0</v>
      </c>
      <c r="T326" s="5" t="s">
        <v>93</v>
      </c>
      <c r="U326" s="5" t="s">
        <v>105</v>
      </c>
    </row>
    <row r="327" spans="1:21">
      <c r="A327" s="6" t="s">
        <v>87</v>
      </c>
      <c r="B327" s="7">
        <v>1</v>
      </c>
      <c r="C327" s="5">
        <v>339</v>
      </c>
      <c r="D327" s="5">
        <v>42</v>
      </c>
      <c r="E327" s="6" t="s">
        <v>583</v>
      </c>
      <c r="F327" s="8">
        <v>42085801</v>
      </c>
      <c r="G327" s="5" t="s">
        <v>584</v>
      </c>
      <c r="H327" s="5" t="s">
        <v>221</v>
      </c>
      <c r="I327" s="6" t="s">
        <v>91</v>
      </c>
      <c r="J327" s="6" t="s">
        <v>91</v>
      </c>
      <c r="K327" s="6" t="s">
        <v>91</v>
      </c>
      <c r="L327" s="6" t="s">
        <v>91</v>
      </c>
      <c r="M327" s="5" t="s">
        <v>92</v>
      </c>
      <c r="N327" s="6" t="s">
        <v>91</v>
      </c>
      <c r="O327" s="6" t="s">
        <v>91</v>
      </c>
      <c r="P327" s="6" t="s">
        <v>91</v>
      </c>
      <c r="Q327" s="6" t="s">
        <v>91</v>
      </c>
      <c r="R327" s="5">
        <v>1</v>
      </c>
      <c r="S327" s="5">
        <v>0</v>
      </c>
      <c r="T327" s="5" t="s">
        <v>93</v>
      </c>
      <c r="U327" s="5" t="s">
        <v>105</v>
      </c>
    </row>
    <row r="328" spans="1:21">
      <c r="A328" s="6" t="s">
        <v>87</v>
      </c>
      <c r="B328" s="7">
        <v>1</v>
      </c>
      <c r="C328" s="5">
        <v>340</v>
      </c>
      <c r="D328" s="5">
        <v>42</v>
      </c>
      <c r="E328" s="6" t="s">
        <v>583</v>
      </c>
      <c r="F328" s="8">
        <v>42085802</v>
      </c>
      <c r="G328" s="5" t="s">
        <v>585</v>
      </c>
      <c r="H328" s="5" t="s">
        <v>223</v>
      </c>
      <c r="I328" s="6" t="s">
        <v>91</v>
      </c>
      <c r="J328" s="6" t="s">
        <v>91</v>
      </c>
      <c r="K328" s="6" t="s">
        <v>91</v>
      </c>
      <c r="L328" s="6" t="s">
        <v>91</v>
      </c>
      <c r="M328" s="5" t="s">
        <v>92</v>
      </c>
      <c r="N328" s="6" t="s">
        <v>91</v>
      </c>
      <c r="O328" s="6" t="s">
        <v>91</v>
      </c>
      <c r="P328" s="6" t="s">
        <v>91</v>
      </c>
      <c r="Q328" s="6" t="s">
        <v>91</v>
      </c>
      <c r="R328" s="5">
        <v>1</v>
      </c>
      <c r="S328" s="5">
        <v>0</v>
      </c>
      <c r="T328" s="5" t="s">
        <v>93</v>
      </c>
      <c r="U328" s="5" t="s">
        <v>105</v>
      </c>
    </row>
    <row r="329" spans="1:21">
      <c r="A329" s="6" t="s">
        <v>87</v>
      </c>
      <c r="B329" s="7">
        <v>1</v>
      </c>
      <c r="C329" s="5">
        <v>341</v>
      </c>
      <c r="D329" s="5">
        <v>42</v>
      </c>
      <c r="E329" s="6" t="s">
        <v>583</v>
      </c>
      <c r="F329" s="8">
        <v>42085803</v>
      </c>
      <c r="G329" s="5" t="s">
        <v>586</v>
      </c>
      <c r="H329" s="5" t="s">
        <v>225</v>
      </c>
      <c r="I329" s="6" t="s">
        <v>91</v>
      </c>
      <c r="J329" s="6" t="s">
        <v>91</v>
      </c>
      <c r="K329" s="6" t="s">
        <v>91</v>
      </c>
      <c r="L329" s="6" t="s">
        <v>91</v>
      </c>
      <c r="M329" s="5" t="s">
        <v>92</v>
      </c>
      <c r="N329" s="6" t="s">
        <v>91</v>
      </c>
      <c r="O329" s="6" t="s">
        <v>91</v>
      </c>
      <c r="P329" s="6" t="s">
        <v>91</v>
      </c>
      <c r="Q329" s="6" t="s">
        <v>91</v>
      </c>
      <c r="R329" s="5">
        <v>1</v>
      </c>
      <c r="S329" s="5">
        <v>0</v>
      </c>
      <c r="T329" s="5" t="s">
        <v>93</v>
      </c>
      <c r="U329" s="5" t="s">
        <v>105</v>
      </c>
    </row>
    <row r="330" spans="1:21">
      <c r="A330" s="6" t="s">
        <v>87</v>
      </c>
      <c r="B330" s="7">
        <v>1</v>
      </c>
      <c r="C330" s="5">
        <v>342</v>
      </c>
      <c r="D330" s="5">
        <v>42</v>
      </c>
      <c r="E330" s="6" t="s">
        <v>583</v>
      </c>
      <c r="F330" s="8">
        <v>42085804</v>
      </c>
      <c r="G330" s="5" t="s">
        <v>587</v>
      </c>
      <c r="H330" s="5" t="s">
        <v>227</v>
      </c>
      <c r="I330" s="6" t="s">
        <v>91</v>
      </c>
      <c r="J330" s="6" t="s">
        <v>91</v>
      </c>
      <c r="K330" s="6" t="s">
        <v>91</v>
      </c>
      <c r="L330" s="6" t="s">
        <v>91</v>
      </c>
      <c r="M330" s="5" t="s">
        <v>92</v>
      </c>
      <c r="N330" s="6" t="s">
        <v>91</v>
      </c>
      <c r="O330" s="6" t="s">
        <v>91</v>
      </c>
      <c r="P330" s="6" t="s">
        <v>91</v>
      </c>
      <c r="Q330" s="6" t="s">
        <v>91</v>
      </c>
      <c r="R330" s="5">
        <v>1</v>
      </c>
      <c r="S330" s="5">
        <v>0</v>
      </c>
      <c r="T330" s="5" t="s">
        <v>93</v>
      </c>
      <c r="U330" s="5" t="s">
        <v>105</v>
      </c>
    </row>
    <row r="331" spans="1:21">
      <c r="A331" s="6" t="s">
        <v>87</v>
      </c>
      <c r="B331" s="7">
        <v>1</v>
      </c>
      <c r="C331" s="5">
        <v>343</v>
      </c>
      <c r="D331" s="5">
        <v>42</v>
      </c>
      <c r="E331" s="6" t="s">
        <v>219</v>
      </c>
      <c r="F331" s="8">
        <v>420859</v>
      </c>
      <c r="G331" s="5" t="s">
        <v>588</v>
      </c>
      <c r="H331" s="5" t="s">
        <v>285</v>
      </c>
      <c r="I331" s="5">
        <v>10065501972</v>
      </c>
      <c r="J331" s="6" t="s">
        <v>91</v>
      </c>
      <c r="K331" s="6" t="s">
        <v>91</v>
      </c>
      <c r="L331" s="6" t="s">
        <v>91</v>
      </c>
      <c r="M331" s="5" t="s">
        <v>92</v>
      </c>
      <c r="N331" s="6" t="s">
        <v>91</v>
      </c>
      <c r="O331" s="6" t="s">
        <v>91</v>
      </c>
      <c r="P331" s="6" t="s">
        <v>91</v>
      </c>
      <c r="Q331" s="6" t="s">
        <v>91</v>
      </c>
      <c r="R331" s="5">
        <v>1</v>
      </c>
      <c r="S331" s="5">
        <v>0</v>
      </c>
      <c r="T331" s="5" t="s">
        <v>93</v>
      </c>
      <c r="U331" s="5" t="s">
        <v>105</v>
      </c>
    </row>
    <row r="332" spans="1:21">
      <c r="A332" s="6" t="s">
        <v>87</v>
      </c>
      <c r="B332" s="7">
        <v>1</v>
      </c>
      <c r="C332" s="5">
        <v>344</v>
      </c>
      <c r="D332" s="5">
        <v>42</v>
      </c>
      <c r="E332" s="6" t="s">
        <v>589</v>
      </c>
      <c r="F332" s="8">
        <v>42085901</v>
      </c>
      <c r="G332" s="5" t="s">
        <v>590</v>
      </c>
      <c r="H332" s="5" t="s">
        <v>221</v>
      </c>
      <c r="I332" s="6" t="s">
        <v>91</v>
      </c>
      <c r="J332" s="6" t="s">
        <v>91</v>
      </c>
      <c r="K332" s="6" t="s">
        <v>91</v>
      </c>
      <c r="L332" s="6" t="s">
        <v>91</v>
      </c>
      <c r="M332" s="5" t="s">
        <v>92</v>
      </c>
      <c r="N332" s="6" t="s">
        <v>91</v>
      </c>
      <c r="O332" s="6" t="s">
        <v>91</v>
      </c>
      <c r="P332" s="6" t="s">
        <v>91</v>
      </c>
      <c r="Q332" s="6" t="s">
        <v>91</v>
      </c>
      <c r="R332" s="5">
        <v>1</v>
      </c>
      <c r="S332" s="5">
        <v>0</v>
      </c>
      <c r="T332" s="5" t="s">
        <v>93</v>
      </c>
      <c r="U332" s="5" t="s">
        <v>105</v>
      </c>
    </row>
    <row r="333" spans="1:21">
      <c r="A333" s="6" t="s">
        <v>87</v>
      </c>
      <c r="B333" s="7">
        <v>1</v>
      </c>
      <c r="C333" s="5">
        <v>345</v>
      </c>
      <c r="D333" s="5">
        <v>42</v>
      </c>
      <c r="E333" s="6" t="s">
        <v>589</v>
      </c>
      <c r="F333" s="8">
        <v>42085902</v>
      </c>
      <c r="G333" s="5" t="s">
        <v>591</v>
      </c>
      <c r="H333" s="5" t="s">
        <v>223</v>
      </c>
      <c r="I333" s="6" t="s">
        <v>91</v>
      </c>
      <c r="J333" s="6" t="s">
        <v>91</v>
      </c>
      <c r="K333" s="6" t="s">
        <v>91</v>
      </c>
      <c r="L333" s="6" t="s">
        <v>91</v>
      </c>
      <c r="M333" s="5" t="s">
        <v>92</v>
      </c>
      <c r="N333" s="6" t="s">
        <v>91</v>
      </c>
      <c r="O333" s="6" t="s">
        <v>91</v>
      </c>
      <c r="P333" s="6" t="s">
        <v>91</v>
      </c>
      <c r="Q333" s="6" t="s">
        <v>91</v>
      </c>
      <c r="R333" s="5">
        <v>1</v>
      </c>
      <c r="S333" s="5">
        <v>0</v>
      </c>
      <c r="T333" s="5" t="s">
        <v>93</v>
      </c>
      <c r="U333" s="5" t="s">
        <v>105</v>
      </c>
    </row>
    <row r="334" spans="1:21">
      <c r="A334" s="6" t="s">
        <v>87</v>
      </c>
      <c r="B334" s="7">
        <v>1</v>
      </c>
      <c r="C334" s="5">
        <v>346</v>
      </c>
      <c r="D334" s="5">
        <v>42</v>
      </c>
      <c r="E334" s="6" t="s">
        <v>589</v>
      </c>
      <c r="F334" s="8">
        <v>42085903</v>
      </c>
      <c r="G334" s="5" t="s">
        <v>592</v>
      </c>
      <c r="H334" s="5" t="s">
        <v>225</v>
      </c>
      <c r="I334" s="6" t="s">
        <v>91</v>
      </c>
      <c r="J334" s="6" t="s">
        <v>91</v>
      </c>
      <c r="K334" s="6" t="s">
        <v>91</v>
      </c>
      <c r="L334" s="6" t="s">
        <v>91</v>
      </c>
      <c r="M334" s="5" t="s">
        <v>92</v>
      </c>
      <c r="N334" s="6" t="s">
        <v>91</v>
      </c>
      <c r="O334" s="6" t="s">
        <v>91</v>
      </c>
      <c r="P334" s="6" t="s">
        <v>91</v>
      </c>
      <c r="Q334" s="6" t="s">
        <v>91</v>
      </c>
      <c r="R334" s="5">
        <v>1</v>
      </c>
      <c r="S334" s="5">
        <v>0</v>
      </c>
      <c r="T334" s="5" t="s">
        <v>93</v>
      </c>
      <c r="U334" s="5" t="s">
        <v>105</v>
      </c>
    </row>
    <row r="335" spans="1:21">
      <c r="A335" s="6" t="s">
        <v>87</v>
      </c>
      <c r="B335" s="7">
        <v>1</v>
      </c>
      <c r="C335" s="5">
        <v>347</v>
      </c>
      <c r="D335" s="5">
        <v>42</v>
      </c>
      <c r="E335" s="6" t="s">
        <v>589</v>
      </c>
      <c r="F335" s="8">
        <v>42085904</v>
      </c>
      <c r="G335" s="5" t="s">
        <v>593</v>
      </c>
      <c r="H335" s="5" t="s">
        <v>227</v>
      </c>
      <c r="I335" s="6" t="s">
        <v>91</v>
      </c>
      <c r="J335" s="6" t="s">
        <v>91</v>
      </c>
      <c r="K335" s="6" t="s">
        <v>91</v>
      </c>
      <c r="L335" s="6" t="s">
        <v>91</v>
      </c>
      <c r="M335" s="5" t="s">
        <v>92</v>
      </c>
      <c r="N335" s="6" t="s">
        <v>91</v>
      </c>
      <c r="O335" s="6" t="s">
        <v>91</v>
      </c>
      <c r="P335" s="6" t="s">
        <v>91</v>
      </c>
      <c r="Q335" s="6" t="s">
        <v>91</v>
      </c>
      <c r="R335" s="5">
        <v>1</v>
      </c>
      <c r="S335" s="5">
        <v>0</v>
      </c>
      <c r="T335" s="5" t="s">
        <v>93</v>
      </c>
      <c r="U335" s="5" t="s">
        <v>105</v>
      </c>
    </row>
    <row r="336" spans="1:21">
      <c r="A336" s="6" t="s">
        <v>87</v>
      </c>
      <c r="B336" s="7">
        <v>1</v>
      </c>
      <c r="C336" s="5">
        <v>348</v>
      </c>
      <c r="D336" s="5">
        <v>42</v>
      </c>
      <c r="E336" s="6" t="s">
        <v>219</v>
      </c>
      <c r="F336" s="8">
        <v>420860</v>
      </c>
      <c r="G336" s="5" t="s">
        <v>594</v>
      </c>
      <c r="H336" s="5" t="s">
        <v>383</v>
      </c>
      <c r="I336" s="5">
        <v>10065503921</v>
      </c>
      <c r="J336" s="6" t="s">
        <v>91</v>
      </c>
      <c r="K336" s="6" t="s">
        <v>91</v>
      </c>
      <c r="L336" s="6" t="s">
        <v>91</v>
      </c>
      <c r="M336" s="5" t="s">
        <v>92</v>
      </c>
      <c r="N336" s="6" t="s">
        <v>91</v>
      </c>
      <c r="O336" s="6" t="s">
        <v>91</v>
      </c>
      <c r="P336" s="6" t="s">
        <v>91</v>
      </c>
      <c r="Q336" s="6" t="s">
        <v>91</v>
      </c>
      <c r="R336" s="5">
        <v>1</v>
      </c>
      <c r="S336" s="5">
        <v>0</v>
      </c>
      <c r="T336" s="5" t="s">
        <v>93</v>
      </c>
      <c r="U336" s="5" t="s">
        <v>105</v>
      </c>
    </row>
    <row r="337" spans="1:21">
      <c r="A337" s="6" t="s">
        <v>87</v>
      </c>
      <c r="B337" s="7">
        <v>1</v>
      </c>
      <c r="C337" s="5">
        <v>349</v>
      </c>
      <c r="D337" s="5">
        <v>42</v>
      </c>
      <c r="E337" s="6" t="s">
        <v>595</v>
      </c>
      <c r="F337" s="8">
        <v>42086001</v>
      </c>
      <c r="G337" s="5" t="s">
        <v>596</v>
      </c>
      <c r="H337" s="5" t="s">
        <v>221</v>
      </c>
      <c r="I337" s="6" t="s">
        <v>91</v>
      </c>
      <c r="J337" s="6" t="s">
        <v>91</v>
      </c>
      <c r="K337" s="6" t="s">
        <v>91</v>
      </c>
      <c r="L337" s="6" t="s">
        <v>91</v>
      </c>
      <c r="M337" s="5" t="s">
        <v>92</v>
      </c>
      <c r="N337" s="6" t="s">
        <v>91</v>
      </c>
      <c r="O337" s="6" t="s">
        <v>91</v>
      </c>
      <c r="P337" s="6" t="s">
        <v>91</v>
      </c>
      <c r="Q337" s="6" t="s">
        <v>91</v>
      </c>
      <c r="R337" s="5">
        <v>1</v>
      </c>
      <c r="S337" s="5">
        <v>0</v>
      </c>
      <c r="T337" s="5" t="s">
        <v>93</v>
      </c>
      <c r="U337" s="5" t="s">
        <v>105</v>
      </c>
    </row>
    <row r="338" spans="1:21">
      <c r="A338" s="6" t="s">
        <v>87</v>
      </c>
      <c r="B338" s="7">
        <v>1</v>
      </c>
      <c r="C338" s="5">
        <v>350</v>
      </c>
      <c r="D338" s="5">
        <v>42</v>
      </c>
      <c r="E338" s="6" t="s">
        <v>595</v>
      </c>
      <c r="F338" s="8">
        <v>42086002</v>
      </c>
      <c r="G338" s="5" t="s">
        <v>597</v>
      </c>
      <c r="H338" s="5" t="s">
        <v>223</v>
      </c>
      <c r="I338" s="6" t="s">
        <v>91</v>
      </c>
      <c r="J338" s="6" t="s">
        <v>91</v>
      </c>
      <c r="K338" s="6" t="s">
        <v>91</v>
      </c>
      <c r="L338" s="6" t="s">
        <v>91</v>
      </c>
      <c r="M338" s="5" t="s">
        <v>92</v>
      </c>
      <c r="N338" s="6" t="s">
        <v>91</v>
      </c>
      <c r="O338" s="6" t="s">
        <v>91</v>
      </c>
      <c r="P338" s="6" t="s">
        <v>91</v>
      </c>
      <c r="Q338" s="6" t="s">
        <v>91</v>
      </c>
      <c r="R338" s="5">
        <v>1</v>
      </c>
      <c r="S338" s="5">
        <v>0</v>
      </c>
      <c r="T338" s="5" t="s">
        <v>93</v>
      </c>
      <c r="U338" s="5" t="s">
        <v>105</v>
      </c>
    </row>
    <row r="339" spans="1:21">
      <c r="A339" s="6" t="s">
        <v>87</v>
      </c>
      <c r="B339" s="7">
        <v>1</v>
      </c>
      <c r="C339" s="5">
        <v>351</v>
      </c>
      <c r="D339" s="5">
        <v>42</v>
      </c>
      <c r="E339" s="6" t="s">
        <v>595</v>
      </c>
      <c r="F339" s="8">
        <v>42086003</v>
      </c>
      <c r="G339" s="5" t="s">
        <v>598</v>
      </c>
      <c r="H339" s="5" t="s">
        <v>225</v>
      </c>
      <c r="I339" s="6" t="s">
        <v>91</v>
      </c>
      <c r="J339" s="6" t="s">
        <v>91</v>
      </c>
      <c r="K339" s="6" t="s">
        <v>91</v>
      </c>
      <c r="L339" s="6" t="s">
        <v>91</v>
      </c>
      <c r="M339" s="5" t="s">
        <v>92</v>
      </c>
      <c r="N339" s="6" t="s">
        <v>91</v>
      </c>
      <c r="O339" s="6" t="s">
        <v>91</v>
      </c>
      <c r="P339" s="6" t="s">
        <v>91</v>
      </c>
      <c r="Q339" s="6" t="s">
        <v>91</v>
      </c>
      <c r="R339" s="5">
        <v>1</v>
      </c>
      <c r="S339" s="5">
        <v>0</v>
      </c>
      <c r="T339" s="5" t="s">
        <v>93</v>
      </c>
      <c r="U339" s="5" t="s">
        <v>105</v>
      </c>
    </row>
    <row r="340" spans="1:21">
      <c r="A340" s="6" t="s">
        <v>87</v>
      </c>
      <c r="B340" s="7">
        <v>1</v>
      </c>
      <c r="C340" s="5">
        <v>352</v>
      </c>
      <c r="D340" s="5">
        <v>42</v>
      </c>
      <c r="E340" s="6" t="s">
        <v>595</v>
      </c>
      <c r="F340" s="8">
        <v>42086004</v>
      </c>
      <c r="G340" s="5" t="s">
        <v>599</v>
      </c>
      <c r="H340" s="5" t="s">
        <v>227</v>
      </c>
      <c r="I340" s="6" t="s">
        <v>91</v>
      </c>
      <c r="J340" s="6" t="s">
        <v>91</v>
      </c>
      <c r="K340" s="6" t="s">
        <v>91</v>
      </c>
      <c r="L340" s="6" t="s">
        <v>91</v>
      </c>
      <c r="M340" s="5" t="s">
        <v>92</v>
      </c>
      <c r="N340" s="6" t="s">
        <v>91</v>
      </c>
      <c r="O340" s="6" t="s">
        <v>91</v>
      </c>
      <c r="P340" s="6" t="s">
        <v>91</v>
      </c>
      <c r="Q340" s="6" t="s">
        <v>91</v>
      </c>
      <c r="R340" s="5">
        <v>1</v>
      </c>
      <c r="S340" s="5">
        <v>0</v>
      </c>
      <c r="T340" s="5" t="s">
        <v>93</v>
      </c>
      <c r="U340" s="5" t="s">
        <v>105</v>
      </c>
    </row>
    <row r="341" spans="1:21">
      <c r="A341" s="6" t="s">
        <v>87</v>
      </c>
      <c r="B341" s="7">
        <v>1</v>
      </c>
      <c r="C341" s="5">
        <v>353</v>
      </c>
      <c r="D341" s="5">
        <v>42</v>
      </c>
      <c r="E341" s="6" t="s">
        <v>219</v>
      </c>
      <c r="F341" s="8">
        <v>420861</v>
      </c>
      <c r="G341" s="5" t="s">
        <v>600</v>
      </c>
      <c r="H341" s="5" t="s">
        <v>601</v>
      </c>
      <c r="I341" s="5">
        <v>10065506919</v>
      </c>
      <c r="J341" s="6" t="s">
        <v>91</v>
      </c>
      <c r="K341" s="6" t="s">
        <v>91</v>
      </c>
      <c r="L341" s="6" t="s">
        <v>91</v>
      </c>
      <c r="M341" s="5" t="s">
        <v>92</v>
      </c>
      <c r="N341" s="6" t="s">
        <v>91</v>
      </c>
      <c r="O341" s="6" t="s">
        <v>91</v>
      </c>
      <c r="P341" s="6" t="s">
        <v>91</v>
      </c>
      <c r="Q341" s="6" t="s">
        <v>91</v>
      </c>
      <c r="R341" s="5">
        <v>1</v>
      </c>
      <c r="S341" s="5">
        <v>0</v>
      </c>
      <c r="T341" s="5" t="s">
        <v>93</v>
      </c>
      <c r="U341" s="5" t="s">
        <v>105</v>
      </c>
    </row>
    <row r="342" spans="1:21">
      <c r="A342" s="6" t="s">
        <v>87</v>
      </c>
      <c r="B342" s="7">
        <v>1</v>
      </c>
      <c r="C342" s="5">
        <v>354</v>
      </c>
      <c r="D342" s="5">
        <v>42</v>
      </c>
      <c r="E342" s="6" t="s">
        <v>602</v>
      </c>
      <c r="F342" s="8">
        <v>42086101</v>
      </c>
      <c r="G342" s="5" t="s">
        <v>603</v>
      </c>
      <c r="H342" s="5" t="s">
        <v>221</v>
      </c>
      <c r="I342" s="6" t="s">
        <v>91</v>
      </c>
      <c r="J342" s="6" t="s">
        <v>91</v>
      </c>
      <c r="K342" s="6" t="s">
        <v>91</v>
      </c>
      <c r="L342" s="6" t="s">
        <v>91</v>
      </c>
      <c r="M342" s="5" t="s">
        <v>92</v>
      </c>
      <c r="N342" s="6" t="s">
        <v>91</v>
      </c>
      <c r="O342" s="6" t="s">
        <v>91</v>
      </c>
      <c r="P342" s="6" t="s">
        <v>91</v>
      </c>
      <c r="Q342" s="6" t="s">
        <v>91</v>
      </c>
      <c r="R342" s="5">
        <v>1</v>
      </c>
      <c r="S342" s="5">
        <v>0</v>
      </c>
      <c r="T342" s="5" t="s">
        <v>93</v>
      </c>
      <c r="U342" s="5" t="s">
        <v>105</v>
      </c>
    </row>
    <row r="343" spans="1:21">
      <c r="A343" s="6" t="s">
        <v>87</v>
      </c>
      <c r="B343" s="7">
        <v>1</v>
      </c>
      <c r="C343" s="5">
        <v>355</v>
      </c>
      <c r="D343" s="5">
        <v>42</v>
      </c>
      <c r="E343" s="6" t="s">
        <v>602</v>
      </c>
      <c r="F343" s="8">
        <v>42086102</v>
      </c>
      <c r="G343" s="5" t="s">
        <v>604</v>
      </c>
      <c r="H343" s="5" t="s">
        <v>223</v>
      </c>
      <c r="I343" s="6" t="s">
        <v>91</v>
      </c>
      <c r="J343" s="6" t="s">
        <v>91</v>
      </c>
      <c r="K343" s="6" t="s">
        <v>91</v>
      </c>
      <c r="L343" s="6" t="s">
        <v>91</v>
      </c>
      <c r="M343" s="5" t="s">
        <v>92</v>
      </c>
      <c r="N343" s="6" t="s">
        <v>91</v>
      </c>
      <c r="O343" s="6" t="s">
        <v>91</v>
      </c>
      <c r="P343" s="6" t="s">
        <v>91</v>
      </c>
      <c r="Q343" s="6" t="s">
        <v>91</v>
      </c>
      <c r="R343" s="5">
        <v>1</v>
      </c>
      <c r="S343" s="5">
        <v>0</v>
      </c>
      <c r="T343" s="5" t="s">
        <v>93</v>
      </c>
      <c r="U343" s="5" t="s">
        <v>105</v>
      </c>
    </row>
    <row r="344" spans="1:21">
      <c r="A344" s="6" t="s">
        <v>87</v>
      </c>
      <c r="B344" s="7">
        <v>1</v>
      </c>
      <c r="C344" s="5">
        <v>356</v>
      </c>
      <c r="D344" s="5">
        <v>42</v>
      </c>
      <c r="E344" s="6" t="s">
        <v>602</v>
      </c>
      <c r="F344" s="8">
        <v>42086103</v>
      </c>
      <c r="G344" s="5" t="s">
        <v>605</v>
      </c>
      <c r="H344" s="5" t="s">
        <v>225</v>
      </c>
      <c r="I344" s="6" t="s">
        <v>91</v>
      </c>
      <c r="J344" s="6" t="s">
        <v>91</v>
      </c>
      <c r="K344" s="6" t="s">
        <v>91</v>
      </c>
      <c r="L344" s="6" t="s">
        <v>91</v>
      </c>
      <c r="M344" s="5" t="s">
        <v>92</v>
      </c>
      <c r="N344" s="6" t="s">
        <v>91</v>
      </c>
      <c r="O344" s="6" t="s">
        <v>91</v>
      </c>
      <c r="P344" s="6" t="s">
        <v>91</v>
      </c>
      <c r="Q344" s="6" t="s">
        <v>91</v>
      </c>
      <c r="R344" s="5">
        <v>1</v>
      </c>
      <c r="S344" s="5">
        <v>0</v>
      </c>
      <c r="T344" s="5" t="s">
        <v>93</v>
      </c>
      <c r="U344" s="5" t="s">
        <v>105</v>
      </c>
    </row>
    <row r="345" spans="1:21">
      <c r="A345" s="6" t="s">
        <v>87</v>
      </c>
      <c r="B345" s="7">
        <v>1</v>
      </c>
      <c r="C345" s="5">
        <v>357</v>
      </c>
      <c r="D345" s="5">
        <v>42</v>
      </c>
      <c r="E345" s="6" t="s">
        <v>602</v>
      </c>
      <c r="F345" s="8">
        <v>42086104</v>
      </c>
      <c r="G345" s="5" t="s">
        <v>606</v>
      </c>
      <c r="H345" s="5" t="s">
        <v>227</v>
      </c>
      <c r="I345" s="6" t="s">
        <v>91</v>
      </c>
      <c r="J345" s="6" t="s">
        <v>91</v>
      </c>
      <c r="K345" s="6" t="s">
        <v>91</v>
      </c>
      <c r="L345" s="6" t="s">
        <v>91</v>
      </c>
      <c r="M345" s="5" t="s">
        <v>92</v>
      </c>
      <c r="N345" s="6" t="s">
        <v>91</v>
      </c>
      <c r="O345" s="6" t="s">
        <v>91</v>
      </c>
      <c r="P345" s="6" t="s">
        <v>91</v>
      </c>
      <c r="Q345" s="6" t="s">
        <v>91</v>
      </c>
      <c r="R345" s="5">
        <v>1</v>
      </c>
      <c r="S345" s="5">
        <v>0</v>
      </c>
      <c r="T345" s="5" t="s">
        <v>93</v>
      </c>
      <c r="U345" s="5" t="s">
        <v>105</v>
      </c>
    </row>
    <row r="346" spans="1:21">
      <c r="A346" s="6" t="s">
        <v>87</v>
      </c>
      <c r="B346" s="7">
        <v>1</v>
      </c>
      <c r="C346" s="5">
        <v>358</v>
      </c>
      <c r="D346" s="5">
        <v>42</v>
      </c>
      <c r="E346" s="6" t="s">
        <v>88</v>
      </c>
      <c r="F346" s="8">
        <v>4209</v>
      </c>
      <c r="G346" s="5" t="s">
        <v>607</v>
      </c>
      <c r="H346" s="5" t="s">
        <v>608</v>
      </c>
      <c r="I346" s="5">
        <v>10056200006</v>
      </c>
      <c r="J346" s="6" t="s">
        <v>91</v>
      </c>
      <c r="K346" s="6" t="s">
        <v>91</v>
      </c>
      <c r="L346" s="6" t="s">
        <v>91</v>
      </c>
      <c r="M346" s="5" t="s">
        <v>92</v>
      </c>
      <c r="N346" s="6" t="s">
        <v>91</v>
      </c>
      <c r="O346" s="6" t="s">
        <v>91</v>
      </c>
      <c r="P346" s="6" t="s">
        <v>91</v>
      </c>
      <c r="Q346" s="6" t="s">
        <v>91</v>
      </c>
      <c r="R346" s="5">
        <v>1</v>
      </c>
      <c r="S346" s="5">
        <v>0</v>
      </c>
      <c r="T346" s="5" t="s">
        <v>93</v>
      </c>
      <c r="U346" s="5" t="s">
        <v>94</v>
      </c>
    </row>
    <row r="347" spans="1:21">
      <c r="A347" s="6" t="s">
        <v>87</v>
      </c>
      <c r="B347" s="7">
        <v>1</v>
      </c>
      <c r="C347" s="5">
        <v>359</v>
      </c>
      <c r="D347" s="5">
        <v>42</v>
      </c>
      <c r="E347" s="6" t="s">
        <v>609</v>
      </c>
      <c r="F347" s="8">
        <v>420901</v>
      </c>
      <c r="G347" s="8" t="s">
        <v>610</v>
      </c>
      <c r="H347" s="5" t="s">
        <v>221</v>
      </c>
      <c r="I347" s="6" t="s">
        <v>91</v>
      </c>
      <c r="J347" s="6" t="s">
        <v>91</v>
      </c>
      <c r="K347" s="6" t="s">
        <v>91</v>
      </c>
      <c r="L347" s="6" t="s">
        <v>91</v>
      </c>
      <c r="M347" s="5" t="s">
        <v>92</v>
      </c>
      <c r="N347" s="6" t="s">
        <v>91</v>
      </c>
      <c r="O347" s="6" t="s">
        <v>91</v>
      </c>
      <c r="P347" s="6" t="s">
        <v>91</v>
      </c>
      <c r="Q347" s="6" t="s">
        <v>91</v>
      </c>
      <c r="R347" s="5">
        <v>1</v>
      </c>
      <c r="S347" s="5">
        <v>0</v>
      </c>
      <c r="T347" s="5" t="s">
        <v>93</v>
      </c>
      <c r="U347" s="5" t="s">
        <v>105</v>
      </c>
    </row>
    <row r="348" spans="1:21">
      <c r="A348" s="6" t="s">
        <v>87</v>
      </c>
      <c r="B348" s="7">
        <v>1</v>
      </c>
      <c r="C348" s="5">
        <v>360</v>
      </c>
      <c r="D348" s="5">
        <v>42</v>
      </c>
      <c r="E348" s="6" t="s">
        <v>609</v>
      </c>
      <c r="F348" s="8">
        <v>420902</v>
      </c>
      <c r="G348" s="8" t="s">
        <v>611</v>
      </c>
      <c r="H348" s="5" t="s">
        <v>223</v>
      </c>
      <c r="I348" s="6" t="s">
        <v>91</v>
      </c>
      <c r="J348" s="6" t="s">
        <v>91</v>
      </c>
      <c r="K348" s="6" t="s">
        <v>91</v>
      </c>
      <c r="L348" s="6" t="s">
        <v>91</v>
      </c>
      <c r="M348" s="5" t="s">
        <v>92</v>
      </c>
      <c r="N348" s="6" t="s">
        <v>91</v>
      </c>
      <c r="O348" s="6" t="s">
        <v>91</v>
      </c>
      <c r="P348" s="6" t="s">
        <v>91</v>
      </c>
      <c r="Q348" s="6" t="s">
        <v>91</v>
      </c>
      <c r="R348" s="5">
        <v>1</v>
      </c>
      <c r="S348" s="5">
        <v>0</v>
      </c>
      <c r="T348" s="5" t="s">
        <v>93</v>
      </c>
      <c r="U348" s="5" t="s">
        <v>105</v>
      </c>
    </row>
    <row r="349" spans="1:21">
      <c r="A349" s="6" t="s">
        <v>87</v>
      </c>
      <c r="B349" s="7">
        <v>1</v>
      </c>
      <c r="C349" s="5">
        <v>361</v>
      </c>
      <c r="D349" s="5">
        <v>42</v>
      </c>
      <c r="E349" s="6" t="s">
        <v>609</v>
      </c>
      <c r="F349" s="8">
        <v>420903</v>
      </c>
      <c r="G349" s="5" t="s">
        <v>612</v>
      </c>
      <c r="H349" s="5" t="s">
        <v>225</v>
      </c>
      <c r="I349" s="6" t="s">
        <v>91</v>
      </c>
      <c r="J349" s="6" t="s">
        <v>91</v>
      </c>
      <c r="K349" s="6" t="s">
        <v>91</v>
      </c>
      <c r="L349" s="6" t="s">
        <v>91</v>
      </c>
      <c r="M349" s="5" t="s">
        <v>92</v>
      </c>
      <c r="N349" s="6" t="s">
        <v>91</v>
      </c>
      <c r="O349" s="6" t="s">
        <v>91</v>
      </c>
      <c r="P349" s="6" t="s">
        <v>91</v>
      </c>
      <c r="Q349" s="6" t="s">
        <v>91</v>
      </c>
      <c r="R349" s="5">
        <v>1</v>
      </c>
      <c r="S349" s="5">
        <v>0</v>
      </c>
      <c r="T349" s="5" t="s">
        <v>93</v>
      </c>
      <c r="U349" s="5" t="s">
        <v>105</v>
      </c>
    </row>
    <row r="350" spans="1:21">
      <c r="A350" s="6" t="s">
        <v>87</v>
      </c>
      <c r="B350" s="7">
        <v>1</v>
      </c>
      <c r="C350" s="5">
        <v>362</v>
      </c>
      <c r="D350" s="5">
        <v>42</v>
      </c>
      <c r="E350" s="6" t="s">
        <v>609</v>
      </c>
      <c r="F350" s="8">
        <v>420904</v>
      </c>
      <c r="G350" s="5" t="s">
        <v>613</v>
      </c>
      <c r="H350" s="5" t="s">
        <v>227</v>
      </c>
      <c r="I350" s="6" t="s">
        <v>91</v>
      </c>
      <c r="J350" s="6" t="s">
        <v>91</v>
      </c>
      <c r="K350" s="6" t="s">
        <v>91</v>
      </c>
      <c r="L350" s="6" t="s">
        <v>91</v>
      </c>
      <c r="M350" s="5" t="s">
        <v>92</v>
      </c>
      <c r="N350" s="6" t="s">
        <v>91</v>
      </c>
      <c r="O350" s="6" t="s">
        <v>91</v>
      </c>
      <c r="P350" s="6" t="s">
        <v>91</v>
      </c>
      <c r="Q350" s="6" t="s">
        <v>91</v>
      </c>
      <c r="R350" s="5">
        <v>1</v>
      </c>
      <c r="S350" s="5">
        <v>0</v>
      </c>
      <c r="T350" s="5" t="s">
        <v>93</v>
      </c>
      <c r="U350" s="5" t="s">
        <v>105</v>
      </c>
    </row>
    <row r="351" spans="1:21">
      <c r="A351" s="6" t="s">
        <v>87</v>
      </c>
      <c r="B351" s="7">
        <v>1</v>
      </c>
      <c r="C351" s="5">
        <v>363</v>
      </c>
      <c r="D351" s="5">
        <v>42</v>
      </c>
      <c r="E351" s="6" t="s">
        <v>609</v>
      </c>
      <c r="F351" s="8">
        <v>420905</v>
      </c>
      <c r="G351" s="5" t="s">
        <v>614</v>
      </c>
      <c r="H351" s="5" t="s">
        <v>615</v>
      </c>
      <c r="I351" s="5">
        <v>10065506365</v>
      </c>
      <c r="J351" s="6" t="s">
        <v>91</v>
      </c>
      <c r="K351" s="6" t="s">
        <v>91</v>
      </c>
      <c r="L351" s="6" t="s">
        <v>91</v>
      </c>
      <c r="M351" s="5" t="s">
        <v>92</v>
      </c>
      <c r="N351" s="6" t="s">
        <v>91</v>
      </c>
      <c r="O351" s="6" t="s">
        <v>91</v>
      </c>
      <c r="P351" s="6" t="s">
        <v>91</v>
      </c>
      <c r="Q351" s="6" t="s">
        <v>91</v>
      </c>
      <c r="R351" s="5">
        <v>1</v>
      </c>
      <c r="S351" s="5">
        <v>0</v>
      </c>
      <c r="T351" s="5" t="s">
        <v>93</v>
      </c>
      <c r="U351" s="5" t="s">
        <v>105</v>
      </c>
    </row>
    <row r="352" spans="1:21">
      <c r="A352" s="6" t="s">
        <v>87</v>
      </c>
      <c r="B352" s="7">
        <v>1</v>
      </c>
      <c r="C352" s="5">
        <v>364</v>
      </c>
      <c r="D352" s="5">
        <v>42</v>
      </c>
      <c r="E352" s="6" t="s">
        <v>616</v>
      </c>
      <c r="F352" s="8">
        <v>42090501</v>
      </c>
      <c r="G352" s="5" t="s">
        <v>617</v>
      </c>
      <c r="H352" s="5" t="s">
        <v>221</v>
      </c>
      <c r="I352" s="6" t="s">
        <v>91</v>
      </c>
      <c r="J352" s="6" t="s">
        <v>91</v>
      </c>
      <c r="K352" s="6" t="s">
        <v>91</v>
      </c>
      <c r="L352" s="6" t="s">
        <v>91</v>
      </c>
      <c r="M352" s="5" t="s">
        <v>92</v>
      </c>
      <c r="N352" s="6" t="s">
        <v>91</v>
      </c>
      <c r="O352" s="6" t="s">
        <v>91</v>
      </c>
      <c r="P352" s="6" t="s">
        <v>91</v>
      </c>
      <c r="Q352" s="6" t="s">
        <v>91</v>
      </c>
      <c r="R352" s="5">
        <v>1</v>
      </c>
      <c r="S352" s="5">
        <v>0</v>
      </c>
      <c r="T352" s="5" t="s">
        <v>93</v>
      </c>
      <c r="U352" s="5" t="s">
        <v>105</v>
      </c>
    </row>
    <row r="353" spans="1:21">
      <c r="A353" s="6" t="s">
        <v>87</v>
      </c>
      <c r="B353" s="7">
        <v>1</v>
      </c>
      <c r="C353" s="5">
        <v>365</v>
      </c>
      <c r="D353" s="5">
        <v>42</v>
      </c>
      <c r="E353" s="6" t="s">
        <v>616</v>
      </c>
      <c r="F353" s="8">
        <v>42090502</v>
      </c>
      <c r="G353" s="5" t="s">
        <v>618</v>
      </c>
      <c r="H353" s="5" t="s">
        <v>223</v>
      </c>
      <c r="I353" s="6" t="s">
        <v>91</v>
      </c>
      <c r="J353" s="6" t="s">
        <v>91</v>
      </c>
      <c r="K353" s="6" t="s">
        <v>91</v>
      </c>
      <c r="L353" s="6" t="s">
        <v>91</v>
      </c>
      <c r="M353" s="5" t="s">
        <v>92</v>
      </c>
      <c r="N353" s="6" t="s">
        <v>91</v>
      </c>
      <c r="O353" s="6" t="s">
        <v>91</v>
      </c>
      <c r="P353" s="6" t="s">
        <v>91</v>
      </c>
      <c r="Q353" s="6" t="s">
        <v>91</v>
      </c>
      <c r="R353" s="5">
        <v>1</v>
      </c>
      <c r="S353" s="5">
        <v>0</v>
      </c>
      <c r="T353" s="5" t="s">
        <v>93</v>
      </c>
      <c r="U353" s="5" t="s">
        <v>105</v>
      </c>
    </row>
    <row r="354" spans="1:21">
      <c r="A354" s="6" t="s">
        <v>87</v>
      </c>
      <c r="B354" s="7">
        <v>1</v>
      </c>
      <c r="C354" s="5">
        <v>366</v>
      </c>
      <c r="D354" s="5">
        <v>42</v>
      </c>
      <c r="E354" s="6" t="s">
        <v>616</v>
      </c>
      <c r="F354" s="8">
        <v>42090503</v>
      </c>
      <c r="G354" s="5" t="s">
        <v>619</v>
      </c>
      <c r="H354" s="5" t="s">
        <v>225</v>
      </c>
      <c r="I354" s="6" t="s">
        <v>91</v>
      </c>
      <c r="J354" s="6" t="s">
        <v>91</v>
      </c>
      <c r="K354" s="6" t="s">
        <v>91</v>
      </c>
      <c r="L354" s="6" t="s">
        <v>91</v>
      </c>
      <c r="M354" s="5" t="s">
        <v>92</v>
      </c>
      <c r="N354" s="6" t="s">
        <v>91</v>
      </c>
      <c r="O354" s="6" t="s">
        <v>91</v>
      </c>
      <c r="P354" s="6" t="s">
        <v>91</v>
      </c>
      <c r="Q354" s="6" t="s">
        <v>91</v>
      </c>
      <c r="R354" s="5">
        <v>1</v>
      </c>
      <c r="S354" s="5">
        <v>0</v>
      </c>
      <c r="T354" s="5" t="s">
        <v>93</v>
      </c>
      <c r="U354" s="5" t="s">
        <v>105</v>
      </c>
    </row>
    <row r="355" spans="1:21">
      <c r="A355" s="6" t="s">
        <v>87</v>
      </c>
      <c r="B355" s="7">
        <v>1</v>
      </c>
      <c r="C355" s="5">
        <v>367</v>
      </c>
      <c r="D355" s="5">
        <v>42</v>
      </c>
      <c r="E355" s="6" t="s">
        <v>616</v>
      </c>
      <c r="F355" s="8">
        <v>42090504</v>
      </c>
      <c r="G355" s="5" t="s">
        <v>620</v>
      </c>
      <c r="H355" s="5" t="s">
        <v>227</v>
      </c>
      <c r="I355" s="6" t="s">
        <v>91</v>
      </c>
      <c r="J355" s="6" t="s">
        <v>91</v>
      </c>
      <c r="K355" s="6" t="s">
        <v>91</v>
      </c>
      <c r="L355" s="6" t="s">
        <v>91</v>
      </c>
      <c r="M355" s="5" t="s">
        <v>92</v>
      </c>
      <c r="N355" s="6" t="s">
        <v>91</v>
      </c>
      <c r="O355" s="6" t="s">
        <v>91</v>
      </c>
      <c r="P355" s="6" t="s">
        <v>91</v>
      </c>
      <c r="Q355" s="6" t="s">
        <v>91</v>
      </c>
      <c r="R355" s="5">
        <v>1</v>
      </c>
      <c r="S355" s="5">
        <v>0</v>
      </c>
      <c r="T355" s="5" t="s">
        <v>93</v>
      </c>
      <c r="U355" s="5" t="s">
        <v>105</v>
      </c>
    </row>
    <row r="356" spans="1:21">
      <c r="A356" s="6" t="s">
        <v>87</v>
      </c>
      <c r="B356" s="7">
        <v>1</v>
      </c>
      <c r="C356" s="5">
        <v>368</v>
      </c>
      <c r="D356" s="5">
        <v>42</v>
      </c>
      <c r="E356" s="6" t="s">
        <v>609</v>
      </c>
      <c r="F356" s="8">
        <v>420906</v>
      </c>
      <c r="G356" s="5" t="s">
        <v>621</v>
      </c>
      <c r="H356" s="5" t="s">
        <v>622</v>
      </c>
      <c r="I356" s="6" t="s">
        <v>91</v>
      </c>
      <c r="J356" s="6" t="s">
        <v>91</v>
      </c>
      <c r="K356" s="6" t="s">
        <v>91</v>
      </c>
      <c r="L356" s="6" t="s">
        <v>91</v>
      </c>
      <c r="M356" s="5" t="s">
        <v>92</v>
      </c>
      <c r="N356" s="6" t="s">
        <v>91</v>
      </c>
      <c r="O356" s="6" t="s">
        <v>91</v>
      </c>
      <c r="P356" s="6" t="s">
        <v>91</v>
      </c>
      <c r="Q356" s="6" t="s">
        <v>91</v>
      </c>
      <c r="R356" s="5">
        <v>1</v>
      </c>
      <c r="S356" s="5">
        <v>0</v>
      </c>
      <c r="T356" s="5" t="s">
        <v>93</v>
      </c>
      <c r="U356" s="5" t="s">
        <v>105</v>
      </c>
    </row>
    <row r="357" spans="1:21">
      <c r="A357" s="6" t="s">
        <v>87</v>
      </c>
      <c r="B357" s="7">
        <v>1</v>
      </c>
      <c r="C357" s="5">
        <v>369</v>
      </c>
      <c r="D357" s="5">
        <v>42</v>
      </c>
      <c r="E357" s="6" t="s">
        <v>623</v>
      </c>
      <c r="F357" s="8">
        <v>42090601</v>
      </c>
      <c r="G357" s="5" t="s">
        <v>624</v>
      </c>
      <c r="H357" s="5" t="s">
        <v>221</v>
      </c>
      <c r="I357" s="6" t="s">
        <v>91</v>
      </c>
      <c r="J357" s="6" t="s">
        <v>91</v>
      </c>
      <c r="K357" s="6" t="s">
        <v>91</v>
      </c>
      <c r="L357" s="6" t="s">
        <v>91</v>
      </c>
      <c r="M357" s="5" t="s">
        <v>92</v>
      </c>
      <c r="N357" s="6" t="s">
        <v>91</v>
      </c>
      <c r="O357" s="6" t="s">
        <v>91</v>
      </c>
      <c r="P357" s="6" t="s">
        <v>91</v>
      </c>
      <c r="Q357" s="6" t="s">
        <v>91</v>
      </c>
      <c r="R357" s="5">
        <v>1</v>
      </c>
      <c r="S357" s="5">
        <v>0</v>
      </c>
      <c r="T357" s="5" t="s">
        <v>93</v>
      </c>
      <c r="U357" s="5" t="s">
        <v>105</v>
      </c>
    </row>
    <row r="358" spans="1:21">
      <c r="A358" s="6" t="s">
        <v>87</v>
      </c>
      <c r="B358" s="7">
        <v>1</v>
      </c>
      <c r="C358" s="5">
        <v>370</v>
      </c>
      <c r="D358" s="5">
        <v>42</v>
      </c>
      <c r="E358" s="6" t="s">
        <v>623</v>
      </c>
      <c r="F358" s="8">
        <v>42090602</v>
      </c>
      <c r="G358" s="5" t="s">
        <v>625</v>
      </c>
      <c r="H358" s="5" t="s">
        <v>223</v>
      </c>
      <c r="I358" s="6" t="s">
        <v>91</v>
      </c>
      <c r="J358" s="6" t="s">
        <v>91</v>
      </c>
      <c r="K358" s="6" t="s">
        <v>91</v>
      </c>
      <c r="L358" s="6" t="s">
        <v>91</v>
      </c>
      <c r="M358" s="5" t="s">
        <v>92</v>
      </c>
      <c r="N358" s="6" t="s">
        <v>91</v>
      </c>
      <c r="O358" s="6" t="s">
        <v>91</v>
      </c>
      <c r="P358" s="6" t="s">
        <v>91</v>
      </c>
      <c r="Q358" s="6" t="s">
        <v>91</v>
      </c>
      <c r="R358" s="5">
        <v>1</v>
      </c>
      <c r="S358" s="5">
        <v>0</v>
      </c>
      <c r="T358" s="5" t="s">
        <v>93</v>
      </c>
      <c r="U358" s="5" t="s">
        <v>105</v>
      </c>
    </row>
    <row r="359" spans="1:21">
      <c r="A359" s="6" t="s">
        <v>87</v>
      </c>
      <c r="B359" s="7">
        <v>1</v>
      </c>
      <c r="C359" s="5">
        <v>371</v>
      </c>
      <c r="D359" s="5">
        <v>42</v>
      </c>
      <c r="E359" s="6" t="s">
        <v>623</v>
      </c>
      <c r="F359" s="8">
        <v>42090603</v>
      </c>
      <c r="G359" s="5" t="s">
        <v>626</v>
      </c>
      <c r="H359" s="5" t="s">
        <v>225</v>
      </c>
      <c r="I359" s="6" t="s">
        <v>91</v>
      </c>
      <c r="J359" s="6" t="s">
        <v>91</v>
      </c>
      <c r="K359" s="6" t="s">
        <v>91</v>
      </c>
      <c r="L359" s="6" t="s">
        <v>91</v>
      </c>
      <c r="M359" s="5" t="s">
        <v>92</v>
      </c>
      <c r="N359" s="6" t="s">
        <v>91</v>
      </c>
      <c r="O359" s="6" t="s">
        <v>91</v>
      </c>
      <c r="P359" s="6" t="s">
        <v>91</v>
      </c>
      <c r="Q359" s="6" t="s">
        <v>91</v>
      </c>
      <c r="R359" s="5">
        <v>1</v>
      </c>
      <c r="S359" s="5">
        <v>0</v>
      </c>
      <c r="T359" s="5" t="s">
        <v>93</v>
      </c>
      <c r="U359" s="5" t="s">
        <v>105</v>
      </c>
    </row>
    <row r="360" spans="1:21">
      <c r="A360" s="6" t="s">
        <v>87</v>
      </c>
      <c r="B360" s="7">
        <v>1</v>
      </c>
      <c r="C360" s="5">
        <v>372</v>
      </c>
      <c r="D360" s="5">
        <v>42</v>
      </c>
      <c r="E360" s="6" t="s">
        <v>623</v>
      </c>
      <c r="F360" s="8">
        <v>42090604</v>
      </c>
      <c r="G360" s="5" t="s">
        <v>627</v>
      </c>
      <c r="H360" s="5" t="s">
        <v>227</v>
      </c>
      <c r="I360" s="6" t="s">
        <v>91</v>
      </c>
      <c r="J360" s="6" t="s">
        <v>91</v>
      </c>
      <c r="K360" s="6" t="s">
        <v>91</v>
      </c>
      <c r="L360" s="6" t="s">
        <v>91</v>
      </c>
      <c r="M360" s="5" t="s">
        <v>92</v>
      </c>
      <c r="N360" s="6" t="s">
        <v>91</v>
      </c>
      <c r="O360" s="6" t="s">
        <v>91</v>
      </c>
      <c r="P360" s="6" t="s">
        <v>91</v>
      </c>
      <c r="Q360" s="6" t="s">
        <v>91</v>
      </c>
      <c r="R360" s="5">
        <v>1</v>
      </c>
      <c r="S360" s="5">
        <v>0</v>
      </c>
      <c r="T360" s="5" t="s">
        <v>93</v>
      </c>
      <c r="U360" s="5" t="s">
        <v>105</v>
      </c>
    </row>
    <row r="361" spans="1:21">
      <c r="A361" s="6" t="s">
        <v>87</v>
      </c>
      <c r="B361" s="7">
        <v>1</v>
      </c>
      <c r="C361" s="5">
        <v>373</v>
      </c>
      <c r="D361" s="5">
        <v>42</v>
      </c>
      <c r="E361" s="6" t="s">
        <v>609</v>
      </c>
      <c r="F361" s="8">
        <v>420907</v>
      </c>
      <c r="G361" s="5" t="s">
        <v>628</v>
      </c>
      <c r="H361" s="5" t="s">
        <v>629</v>
      </c>
      <c r="I361" s="5">
        <v>10065502649</v>
      </c>
      <c r="J361" s="6" t="s">
        <v>91</v>
      </c>
      <c r="K361" s="6" t="s">
        <v>91</v>
      </c>
      <c r="L361" s="6" t="s">
        <v>91</v>
      </c>
      <c r="M361" s="5" t="s">
        <v>92</v>
      </c>
      <c r="N361" s="6" t="s">
        <v>91</v>
      </c>
      <c r="O361" s="6" t="s">
        <v>91</v>
      </c>
      <c r="P361" s="6" t="s">
        <v>91</v>
      </c>
      <c r="Q361" s="6" t="s">
        <v>91</v>
      </c>
      <c r="R361" s="5">
        <v>1</v>
      </c>
      <c r="S361" s="5">
        <v>0</v>
      </c>
      <c r="T361" s="5" t="s">
        <v>93</v>
      </c>
      <c r="U361" s="5" t="s">
        <v>105</v>
      </c>
    </row>
    <row r="362" spans="1:21">
      <c r="A362" s="6" t="s">
        <v>87</v>
      </c>
      <c r="B362" s="7">
        <v>1</v>
      </c>
      <c r="C362" s="5">
        <v>374</v>
      </c>
      <c r="D362" s="5">
        <v>42</v>
      </c>
      <c r="E362" s="6" t="s">
        <v>630</v>
      </c>
      <c r="F362" s="8">
        <v>42090701</v>
      </c>
      <c r="G362" s="5" t="s">
        <v>631</v>
      </c>
      <c r="H362" s="5" t="s">
        <v>221</v>
      </c>
      <c r="I362" s="6" t="s">
        <v>91</v>
      </c>
      <c r="J362" s="6" t="s">
        <v>91</v>
      </c>
      <c r="K362" s="6" t="s">
        <v>91</v>
      </c>
      <c r="L362" s="6" t="s">
        <v>91</v>
      </c>
      <c r="M362" s="5" t="s">
        <v>92</v>
      </c>
      <c r="N362" s="6" t="s">
        <v>91</v>
      </c>
      <c r="O362" s="6" t="s">
        <v>91</v>
      </c>
      <c r="P362" s="6" t="s">
        <v>91</v>
      </c>
      <c r="Q362" s="6" t="s">
        <v>91</v>
      </c>
      <c r="R362" s="5">
        <v>1</v>
      </c>
      <c r="S362" s="5">
        <v>0</v>
      </c>
      <c r="T362" s="5" t="s">
        <v>93</v>
      </c>
      <c r="U362" s="5" t="s">
        <v>105</v>
      </c>
    </row>
    <row r="363" spans="1:21">
      <c r="A363" s="6" t="s">
        <v>87</v>
      </c>
      <c r="B363" s="7">
        <v>1</v>
      </c>
      <c r="C363" s="5">
        <v>375</v>
      </c>
      <c r="D363" s="5">
        <v>42</v>
      </c>
      <c r="E363" s="6" t="s">
        <v>630</v>
      </c>
      <c r="F363" s="8">
        <v>42090702</v>
      </c>
      <c r="G363" s="5" t="s">
        <v>632</v>
      </c>
      <c r="H363" s="5" t="s">
        <v>223</v>
      </c>
      <c r="I363" s="6" t="s">
        <v>91</v>
      </c>
      <c r="J363" s="6" t="s">
        <v>91</v>
      </c>
      <c r="K363" s="6" t="s">
        <v>91</v>
      </c>
      <c r="L363" s="6" t="s">
        <v>91</v>
      </c>
      <c r="M363" s="5" t="s">
        <v>92</v>
      </c>
      <c r="N363" s="6" t="s">
        <v>91</v>
      </c>
      <c r="O363" s="6" t="s">
        <v>91</v>
      </c>
      <c r="P363" s="6" t="s">
        <v>91</v>
      </c>
      <c r="Q363" s="6" t="s">
        <v>91</v>
      </c>
      <c r="R363" s="5">
        <v>1</v>
      </c>
      <c r="S363" s="5">
        <v>0</v>
      </c>
      <c r="T363" s="5" t="s">
        <v>93</v>
      </c>
      <c r="U363" s="5" t="s">
        <v>105</v>
      </c>
    </row>
    <row r="364" spans="1:21">
      <c r="A364" s="6" t="s">
        <v>87</v>
      </c>
      <c r="B364" s="7">
        <v>1</v>
      </c>
      <c r="C364" s="5">
        <v>376</v>
      </c>
      <c r="D364" s="5">
        <v>42</v>
      </c>
      <c r="E364" s="6" t="s">
        <v>630</v>
      </c>
      <c r="F364" s="8">
        <v>42090703</v>
      </c>
      <c r="G364" s="5" t="s">
        <v>633</v>
      </c>
      <c r="H364" s="5" t="s">
        <v>225</v>
      </c>
      <c r="I364" s="6" t="s">
        <v>91</v>
      </c>
      <c r="J364" s="6" t="s">
        <v>91</v>
      </c>
      <c r="K364" s="6" t="s">
        <v>91</v>
      </c>
      <c r="L364" s="6" t="s">
        <v>91</v>
      </c>
      <c r="M364" s="5" t="s">
        <v>92</v>
      </c>
      <c r="N364" s="6" t="s">
        <v>91</v>
      </c>
      <c r="O364" s="6" t="s">
        <v>91</v>
      </c>
      <c r="P364" s="6" t="s">
        <v>91</v>
      </c>
      <c r="Q364" s="6" t="s">
        <v>91</v>
      </c>
      <c r="R364" s="5">
        <v>1</v>
      </c>
      <c r="S364" s="5">
        <v>0</v>
      </c>
      <c r="T364" s="5" t="s">
        <v>93</v>
      </c>
      <c r="U364" s="5" t="s">
        <v>105</v>
      </c>
    </row>
    <row r="365" spans="1:21">
      <c r="A365" s="6" t="s">
        <v>87</v>
      </c>
      <c r="B365" s="7">
        <v>1</v>
      </c>
      <c r="C365" s="5">
        <v>377</v>
      </c>
      <c r="D365" s="5">
        <v>42</v>
      </c>
      <c r="E365" s="6" t="s">
        <v>630</v>
      </c>
      <c r="F365" s="8">
        <v>42090704</v>
      </c>
      <c r="G365" s="5" t="s">
        <v>634</v>
      </c>
      <c r="H365" s="5" t="s">
        <v>227</v>
      </c>
      <c r="I365" s="6" t="s">
        <v>91</v>
      </c>
      <c r="J365" s="6" t="s">
        <v>91</v>
      </c>
      <c r="K365" s="6" t="s">
        <v>91</v>
      </c>
      <c r="L365" s="6" t="s">
        <v>91</v>
      </c>
      <c r="M365" s="5" t="s">
        <v>92</v>
      </c>
      <c r="N365" s="6" t="s">
        <v>91</v>
      </c>
      <c r="O365" s="6" t="s">
        <v>91</v>
      </c>
      <c r="P365" s="6" t="s">
        <v>91</v>
      </c>
      <c r="Q365" s="6" t="s">
        <v>91</v>
      </c>
      <c r="R365" s="5">
        <v>1</v>
      </c>
      <c r="S365" s="5">
        <v>0</v>
      </c>
      <c r="T365" s="5" t="s">
        <v>93</v>
      </c>
      <c r="U365" s="5" t="s">
        <v>105</v>
      </c>
    </row>
    <row r="366" spans="1:21">
      <c r="A366" s="6" t="s">
        <v>87</v>
      </c>
      <c r="B366" s="7">
        <v>1</v>
      </c>
      <c r="C366" s="5">
        <v>378</v>
      </c>
      <c r="D366" s="5">
        <v>42</v>
      </c>
      <c r="E366" s="6" t="s">
        <v>609</v>
      </c>
      <c r="F366" s="8">
        <v>420908</v>
      </c>
      <c r="G366" s="5" t="s">
        <v>635</v>
      </c>
      <c r="H366" s="5" t="s">
        <v>636</v>
      </c>
      <c r="I366" s="5">
        <v>10065501634</v>
      </c>
      <c r="J366" s="6" t="s">
        <v>91</v>
      </c>
      <c r="K366" s="6" t="s">
        <v>91</v>
      </c>
      <c r="L366" s="6" t="s">
        <v>91</v>
      </c>
      <c r="M366" s="5" t="s">
        <v>92</v>
      </c>
      <c r="N366" s="6" t="s">
        <v>91</v>
      </c>
      <c r="O366" s="6" t="s">
        <v>91</v>
      </c>
      <c r="P366" s="6" t="s">
        <v>91</v>
      </c>
      <c r="Q366" s="6" t="s">
        <v>91</v>
      </c>
      <c r="R366" s="5">
        <v>1</v>
      </c>
      <c r="S366" s="5">
        <v>0</v>
      </c>
      <c r="T366" s="5" t="s">
        <v>93</v>
      </c>
      <c r="U366" s="5" t="s">
        <v>105</v>
      </c>
    </row>
    <row r="367" spans="1:21">
      <c r="A367" s="6" t="s">
        <v>87</v>
      </c>
      <c r="B367" s="7">
        <v>1</v>
      </c>
      <c r="C367" s="5">
        <v>379</v>
      </c>
      <c r="D367" s="5">
        <v>42</v>
      </c>
      <c r="E367" s="6" t="s">
        <v>637</v>
      </c>
      <c r="F367" s="8">
        <v>42090801</v>
      </c>
      <c r="G367" s="5" t="s">
        <v>638</v>
      </c>
      <c r="H367" s="5" t="s">
        <v>221</v>
      </c>
      <c r="I367" s="6" t="s">
        <v>91</v>
      </c>
      <c r="J367" s="6" t="s">
        <v>91</v>
      </c>
      <c r="K367" s="6" t="s">
        <v>91</v>
      </c>
      <c r="L367" s="6" t="s">
        <v>91</v>
      </c>
      <c r="M367" s="5" t="s">
        <v>92</v>
      </c>
      <c r="N367" s="6" t="s">
        <v>91</v>
      </c>
      <c r="O367" s="6" t="s">
        <v>91</v>
      </c>
      <c r="P367" s="6" t="s">
        <v>91</v>
      </c>
      <c r="Q367" s="6" t="s">
        <v>91</v>
      </c>
      <c r="R367" s="5">
        <v>1</v>
      </c>
      <c r="S367" s="5">
        <v>0</v>
      </c>
      <c r="T367" s="5" t="s">
        <v>93</v>
      </c>
      <c r="U367" s="5" t="s">
        <v>105</v>
      </c>
    </row>
    <row r="368" spans="1:21">
      <c r="A368" s="6" t="s">
        <v>87</v>
      </c>
      <c r="B368" s="7">
        <v>1</v>
      </c>
      <c r="C368" s="5">
        <v>380</v>
      </c>
      <c r="D368" s="5">
        <v>42</v>
      </c>
      <c r="E368" s="6" t="s">
        <v>637</v>
      </c>
      <c r="F368" s="8">
        <v>42090802</v>
      </c>
      <c r="G368" s="5" t="s">
        <v>639</v>
      </c>
      <c r="H368" s="5" t="s">
        <v>223</v>
      </c>
      <c r="I368" s="6" t="s">
        <v>91</v>
      </c>
      <c r="J368" s="6" t="s">
        <v>91</v>
      </c>
      <c r="K368" s="6" t="s">
        <v>91</v>
      </c>
      <c r="L368" s="6" t="s">
        <v>91</v>
      </c>
      <c r="M368" s="5" t="s">
        <v>92</v>
      </c>
      <c r="N368" s="6" t="s">
        <v>91</v>
      </c>
      <c r="O368" s="6" t="s">
        <v>91</v>
      </c>
      <c r="P368" s="6" t="s">
        <v>91</v>
      </c>
      <c r="Q368" s="6" t="s">
        <v>91</v>
      </c>
      <c r="R368" s="5">
        <v>1</v>
      </c>
      <c r="S368" s="5">
        <v>0</v>
      </c>
      <c r="T368" s="5" t="s">
        <v>93</v>
      </c>
      <c r="U368" s="5" t="s">
        <v>105</v>
      </c>
    </row>
    <row r="369" spans="1:21">
      <c r="A369" s="6" t="s">
        <v>87</v>
      </c>
      <c r="B369" s="7">
        <v>1</v>
      </c>
      <c r="C369" s="5">
        <v>381</v>
      </c>
      <c r="D369" s="5">
        <v>42</v>
      </c>
      <c r="E369" s="6" t="s">
        <v>637</v>
      </c>
      <c r="F369" s="8">
        <v>42090803</v>
      </c>
      <c r="G369" s="5" t="s">
        <v>640</v>
      </c>
      <c r="H369" s="5" t="s">
        <v>225</v>
      </c>
      <c r="I369" s="6" t="s">
        <v>91</v>
      </c>
      <c r="J369" s="6" t="s">
        <v>91</v>
      </c>
      <c r="K369" s="6" t="s">
        <v>91</v>
      </c>
      <c r="L369" s="6" t="s">
        <v>91</v>
      </c>
      <c r="M369" s="5" t="s">
        <v>92</v>
      </c>
      <c r="N369" s="6" t="s">
        <v>91</v>
      </c>
      <c r="O369" s="6" t="s">
        <v>91</v>
      </c>
      <c r="P369" s="6" t="s">
        <v>91</v>
      </c>
      <c r="Q369" s="6" t="s">
        <v>91</v>
      </c>
      <c r="R369" s="5">
        <v>1</v>
      </c>
      <c r="S369" s="5">
        <v>0</v>
      </c>
      <c r="T369" s="5" t="s">
        <v>93</v>
      </c>
      <c r="U369" s="5" t="s">
        <v>105</v>
      </c>
    </row>
    <row r="370" spans="1:21">
      <c r="A370" s="6" t="s">
        <v>87</v>
      </c>
      <c r="B370" s="7">
        <v>1</v>
      </c>
      <c r="C370" s="5">
        <v>382</v>
      </c>
      <c r="D370" s="5">
        <v>42</v>
      </c>
      <c r="E370" s="6" t="s">
        <v>637</v>
      </c>
      <c r="F370" s="8">
        <v>42090804</v>
      </c>
      <c r="G370" s="5" t="s">
        <v>641</v>
      </c>
      <c r="H370" s="5" t="s">
        <v>227</v>
      </c>
      <c r="I370" s="6" t="s">
        <v>91</v>
      </c>
      <c r="J370" s="6" t="s">
        <v>91</v>
      </c>
      <c r="K370" s="6" t="s">
        <v>91</v>
      </c>
      <c r="L370" s="6" t="s">
        <v>91</v>
      </c>
      <c r="M370" s="5" t="s">
        <v>92</v>
      </c>
      <c r="N370" s="6" t="s">
        <v>91</v>
      </c>
      <c r="O370" s="6" t="s">
        <v>91</v>
      </c>
      <c r="P370" s="6" t="s">
        <v>91</v>
      </c>
      <c r="Q370" s="6" t="s">
        <v>91</v>
      </c>
      <c r="R370" s="5">
        <v>1</v>
      </c>
      <c r="S370" s="5">
        <v>0</v>
      </c>
      <c r="T370" s="5" t="s">
        <v>93</v>
      </c>
      <c r="U370" s="5" t="s">
        <v>105</v>
      </c>
    </row>
    <row r="371" spans="1:21">
      <c r="A371" s="6" t="s">
        <v>87</v>
      </c>
      <c r="B371" s="7">
        <v>1</v>
      </c>
      <c r="C371" s="5">
        <v>383</v>
      </c>
      <c r="D371" s="5">
        <v>42</v>
      </c>
      <c r="E371" s="6" t="s">
        <v>609</v>
      </c>
      <c r="F371" s="8">
        <v>420909</v>
      </c>
      <c r="G371" s="5" t="s">
        <v>642</v>
      </c>
      <c r="H371" s="5" t="s">
        <v>643</v>
      </c>
      <c r="I371" s="5">
        <v>10065502650</v>
      </c>
      <c r="J371" s="6" t="s">
        <v>91</v>
      </c>
      <c r="K371" s="6" t="s">
        <v>91</v>
      </c>
      <c r="L371" s="6" t="s">
        <v>91</v>
      </c>
      <c r="M371" s="5" t="s">
        <v>92</v>
      </c>
      <c r="N371" s="6" t="s">
        <v>91</v>
      </c>
      <c r="O371" s="6" t="s">
        <v>91</v>
      </c>
      <c r="P371" s="6" t="s">
        <v>91</v>
      </c>
      <c r="Q371" s="6" t="s">
        <v>91</v>
      </c>
      <c r="R371" s="5">
        <v>1</v>
      </c>
      <c r="S371" s="5">
        <v>0</v>
      </c>
      <c r="T371" s="5" t="s">
        <v>93</v>
      </c>
      <c r="U371" s="5" t="s">
        <v>105</v>
      </c>
    </row>
    <row r="372" spans="1:21">
      <c r="A372" s="6" t="s">
        <v>87</v>
      </c>
      <c r="B372" s="7">
        <v>1</v>
      </c>
      <c r="C372" s="5">
        <v>384</v>
      </c>
      <c r="D372" s="5">
        <v>42</v>
      </c>
      <c r="E372" s="6" t="s">
        <v>644</v>
      </c>
      <c r="F372" s="8">
        <v>42090901</v>
      </c>
      <c r="G372" s="5" t="s">
        <v>645</v>
      </c>
      <c r="H372" s="5" t="s">
        <v>221</v>
      </c>
      <c r="I372" s="6" t="s">
        <v>91</v>
      </c>
      <c r="J372" s="6" t="s">
        <v>91</v>
      </c>
      <c r="K372" s="6" t="s">
        <v>91</v>
      </c>
      <c r="L372" s="6" t="s">
        <v>91</v>
      </c>
      <c r="M372" s="5" t="s">
        <v>92</v>
      </c>
      <c r="N372" s="6" t="s">
        <v>91</v>
      </c>
      <c r="O372" s="6" t="s">
        <v>91</v>
      </c>
      <c r="P372" s="6" t="s">
        <v>91</v>
      </c>
      <c r="Q372" s="6" t="s">
        <v>91</v>
      </c>
      <c r="R372" s="5">
        <v>1</v>
      </c>
      <c r="S372" s="5">
        <v>0</v>
      </c>
      <c r="T372" s="5" t="s">
        <v>93</v>
      </c>
      <c r="U372" s="5" t="s">
        <v>105</v>
      </c>
    </row>
    <row r="373" spans="1:21">
      <c r="A373" s="6" t="s">
        <v>87</v>
      </c>
      <c r="B373" s="7">
        <v>1</v>
      </c>
      <c r="C373" s="5">
        <v>385</v>
      </c>
      <c r="D373" s="5">
        <v>42</v>
      </c>
      <c r="E373" s="6" t="s">
        <v>644</v>
      </c>
      <c r="F373" s="8">
        <v>42090902</v>
      </c>
      <c r="G373" s="5" t="s">
        <v>646</v>
      </c>
      <c r="H373" s="5" t="s">
        <v>223</v>
      </c>
      <c r="I373" s="6" t="s">
        <v>91</v>
      </c>
      <c r="J373" s="6" t="s">
        <v>91</v>
      </c>
      <c r="K373" s="6" t="s">
        <v>91</v>
      </c>
      <c r="L373" s="6" t="s">
        <v>91</v>
      </c>
      <c r="M373" s="5" t="s">
        <v>92</v>
      </c>
      <c r="N373" s="6" t="s">
        <v>91</v>
      </c>
      <c r="O373" s="6" t="s">
        <v>91</v>
      </c>
      <c r="P373" s="6" t="s">
        <v>91</v>
      </c>
      <c r="Q373" s="6" t="s">
        <v>91</v>
      </c>
      <c r="R373" s="5">
        <v>1</v>
      </c>
      <c r="S373" s="5">
        <v>0</v>
      </c>
      <c r="T373" s="5" t="s">
        <v>93</v>
      </c>
      <c r="U373" s="5" t="s">
        <v>105</v>
      </c>
    </row>
    <row r="374" spans="1:21">
      <c r="A374" s="6" t="s">
        <v>87</v>
      </c>
      <c r="B374" s="7">
        <v>1</v>
      </c>
      <c r="C374" s="5">
        <v>386</v>
      </c>
      <c r="D374" s="5">
        <v>42</v>
      </c>
      <c r="E374" s="6" t="s">
        <v>644</v>
      </c>
      <c r="F374" s="8">
        <v>42090903</v>
      </c>
      <c r="G374" s="5" t="s">
        <v>647</v>
      </c>
      <c r="H374" s="5" t="s">
        <v>225</v>
      </c>
      <c r="I374" s="6" t="s">
        <v>91</v>
      </c>
      <c r="J374" s="6" t="s">
        <v>91</v>
      </c>
      <c r="K374" s="6" t="s">
        <v>91</v>
      </c>
      <c r="L374" s="6" t="s">
        <v>91</v>
      </c>
      <c r="M374" s="5" t="s">
        <v>92</v>
      </c>
      <c r="N374" s="6" t="s">
        <v>91</v>
      </c>
      <c r="O374" s="6" t="s">
        <v>91</v>
      </c>
      <c r="P374" s="6" t="s">
        <v>91</v>
      </c>
      <c r="Q374" s="6" t="s">
        <v>91</v>
      </c>
      <c r="R374" s="5">
        <v>1</v>
      </c>
      <c r="S374" s="5">
        <v>0</v>
      </c>
      <c r="T374" s="5" t="s">
        <v>93</v>
      </c>
      <c r="U374" s="5" t="s">
        <v>105</v>
      </c>
    </row>
    <row r="375" spans="1:21">
      <c r="A375" s="6" t="s">
        <v>87</v>
      </c>
      <c r="B375" s="7">
        <v>1</v>
      </c>
      <c r="C375" s="5">
        <v>387</v>
      </c>
      <c r="D375" s="5">
        <v>42</v>
      </c>
      <c r="E375" s="6" t="s">
        <v>644</v>
      </c>
      <c r="F375" s="8">
        <v>42090904</v>
      </c>
      <c r="G375" s="5" t="s">
        <v>648</v>
      </c>
      <c r="H375" s="5" t="s">
        <v>227</v>
      </c>
      <c r="I375" s="6" t="s">
        <v>91</v>
      </c>
      <c r="J375" s="6" t="s">
        <v>91</v>
      </c>
      <c r="K375" s="6" t="s">
        <v>91</v>
      </c>
      <c r="L375" s="6" t="s">
        <v>91</v>
      </c>
      <c r="M375" s="5" t="s">
        <v>92</v>
      </c>
      <c r="N375" s="6" t="s">
        <v>91</v>
      </c>
      <c r="O375" s="6" t="s">
        <v>91</v>
      </c>
      <c r="P375" s="6" t="s">
        <v>91</v>
      </c>
      <c r="Q375" s="6" t="s">
        <v>91</v>
      </c>
      <c r="R375" s="5">
        <v>1</v>
      </c>
      <c r="S375" s="5">
        <v>0</v>
      </c>
      <c r="T375" s="5" t="s">
        <v>93</v>
      </c>
      <c r="U375" s="5" t="s">
        <v>105</v>
      </c>
    </row>
    <row r="376" spans="1:21">
      <c r="A376" s="6" t="s">
        <v>87</v>
      </c>
      <c r="B376" s="7">
        <v>1</v>
      </c>
      <c r="C376" s="5">
        <v>388</v>
      </c>
      <c r="D376" s="5">
        <v>42</v>
      </c>
      <c r="E376" s="6" t="s">
        <v>609</v>
      </c>
      <c r="F376" s="8">
        <v>420910</v>
      </c>
      <c r="G376" s="5" t="s">
        <v>649</v>
      </c>
      <c r="H376" s="5" t="s">
        <v>650</v>
      </c>
      <c r="I376" s="5">
        <v>10065506378</v>
      </c>
      <c r="J376" s="6" t="s">
        <v>91</v>
      </c>
      <c r="K376" s="6" t="s">
        <v>91</v>
      </c>
      <c r="L376" s="6" t="s">
        <v>91</v>
      </c>
      <c r="M376" s="5" t="s">
        <v>92</v>
      </c>
      <c r="N376" s="6" t="s">
        <v>91</v>
      </c>
      <c r="O376" s="6" t="s">
        <v>91</v>
      </c>
      <c r="P376" s="6" t="s">
        <v>91</v>
      </c>
      <c r="Q376" s="6" t="s">
        <v>91</v>
      </c>
      <c r="R376" s="5">
        <v>1</v>
      </c>
      <c r="S376" s="5">
        <v>0</v>
      </c>
      <c r="T376" s="5" t="s">
        <v>93</v>
      </c>
      <c r="U376" s="5" t="s">
        <v>105</v>
      </c>
    </row>
    <row r="377" spans="1:21">
      <c r="A377" s="6" t="s">
        <v>87</v>
      </c>
      <c r="B377" s="7">
        <v>1</v>
      </c>
      <c r="C377" s="5">
        <v>389</v>
      </c>
      <c r="D377" s="5">
        <v>42</v>
      </c>
      <c r="E377" s="6" t="s">
        <v>651</v>
      </c>
      <c r="F377" s="8">
        <v>42091001</v>
      </c>
      <c r="G377" s="5" t="s">
        <v>652</v>
      </c>
      <c r="H377" s="5" t="s">
        <v>221</v>
      </c>
      <c r="I377" s="6" t="s">
        <v>91</v>
      </c>
      <c r="J377" s="6" t="s">
        <v>91</v>
      </c>
      <c r="K377" s="6" t="s">
        <v>91</v>
      </c>
      <c r="L377" s="6" t="s">
        <v>91</v>
      </c>
      <c r="M377" s="5" t="s">
        <v>92</v>
      </c>
      <c r="N377" s="6" t="s">
        <v>91</v>
      </c>
      <c r="O377" s="6" t="s">
        <v>91</v>
      </c>
      <c r="P377" s="6" t="s">
        <v>91</v>
      </c>
      <c r="Q377" s="6" t="s">
        <v>91</v>
      </c>
      <c r="R377" s="5">
        <v>1</v>
      </c>
      <c r="S377" s="5">
        <v>0</v>
      </c>
      <c r="T377" s="5" t="s">
        <v>93</v>
      </c>
      <c r="U377" s="5" t="s">
        <v>105</v>
      </c>
    </row>
    <row r="378" spans="1:21">
      <c r="A378" s="6" t="s">
        <v>87</v>
      </c>
      <c r="B378" s="7">
        <v>1</v>
      </c>
      <c r="C378" s="5">
        <v>390</v>
      </c>
      <c r="D378" s="5">
        <v>42</v>
      </c>
      <c r="E378" s="6" t="s">
        <v>651</v>
      </c>
      <c r="F378" s="8">
        <v>42091002</v>
      </c>
      <c r="G378" s="5" t="s">
        <v>653</v>
      </c>
      <c r="H378" s="5" t="s">
        <v>223</v>
      </c>
      <c r="I378" s="6" t="s">
        <v>91</v>
      </c>
      <c r="J378" s="6" t="s">
        <v>91</v>
      </c>
      <c r="K378" s="6" t="s">
        <v>91</v>
      </c>
      <c r="L378" s="6" t="s">
        <v>91</v>
      </c>
      <c r="M378" s="5" t="s">
        <v>92</v>
      </c>
      <c r="N378" s="6" t="s">
        <v>91</v>
      </c>
      <c r="O378" s="6" t="s">
        <v>91</v>
      </c>
      <c r="P378" s="6" t="s">
        <v>91</v>
      </c>
      <c r="Q378" s="6" t="s">
        <v>91</v>
      </c>
      <c r="R378" s="5">
        <v>1</v>
      </c>
      <c r="S378" s="5">
        <v>0</v>
      </c>
      <c r="T378" s="5" t="s">
        <v>93</v>
      </c>
      <c r="U378" s="5" t="s">
        <v>105</v>
      </c>
    </row>
    <row r="379" spans="1:21">
      <c r="A379" s="6" t="s">
        <v>87</v>
      </c>
      <c r="B379" s="7">
        <v>1</v>
      </c>
      <c r="C379" s="5">
        <v>391</v>
      </c>
      <c r="D379" s="5">
        <v>42</v>
      </c>
      <c r="E379" s="6" t="s">
        <v>651</v>
      </c>
      <c r="F379" s="8">
        <v>42091003</v>
      </c>
      <c r="G379" s="5" t="s">
        <v>654</v>
      </c>
      <c r="H379" s="5" t="s">
        <v>225</v>
      </c>
      <c r="I379" s="6" t="s">
        <v>91</v>
      </c>
      <c r="J379" s="6" t="s">
        <v>91</v>
      </c>
      <c r="K379" s="6" t="s">
        <v>91</v>
      </c>
      <c r="L379" s="6" t="s">
        <v>91</v>
      </c>
      <c r="M379" s="5" t="s">
        <v>92</v>
      </c>
      <c r="N379" s="6" t="s">
        <v>91</v>
      </c>
      <c r="O379" s="6" t="s">
        <v>91</v>
      </c>
      <c r="P379" s="6" t="s">
        <v>91</v>
      </c>
      <c r="Q379" s="6" t="s">
        <v>91</v>
      </c>
      <c r="R379" s="5">
        <v>1</v>
      </c>
      <c r="S379" s="5">
        <v>0</v>
      </c>
      <c r="T379" s="5" t="s">
        <v>93</v>
      </c>
      <c r="U379" s="5" t="s">
        <v>105</v>
      </c>
    </row>
    <row r="380" spans="1:21">
      <c r="A380" s="6" t="s">
        <v>87</v>
      </c>
      <c r="B380" s="7">
        <v>1</v>
      </c>
      <c r="C380" s="5">
        <v>392</v>
      </c>
      <c r="D380" s="5">
        <v>42</v>
      </c>
      <c r="E380" s="6" t="s">
        <v>651</v>
      </c>
      <c r="F380" s="8">
        <v>42091004</v>
      </c>
      <c r="G380" s="5" t="s">
        <v>655</v>
      </c>
      <c r="H380" s="5" t="s">
        <v>227</v>
      </c>
      <c r="I380" s="6" t="s">
        <v>91</v>
      </c>
      <c r="J380" s="6" t="s">
        <v>91</v>
      </c>
      <c r="K380" s="6" t="s">
        <v>91</v>
      </c>
      <c r="L380" s="6" t="s">
        <v>91</v>
      </c>
      <c r="M380" s="5" t="s">
        <v>92</v>
      </c>
      <c r="N380" s="6" t="s">
        <v>91</v>
      </c>
      <c r="O380" s="6" t="s">
        <v>91</v>
      </c>
      <c r="P380" s="6" t="s">
        <v>91</v>
      </c>
      <c r="Q380" s="6" t="s">
        <v>91</v>
      </c>
      <c r="R380" s="5">
        <v>1</v>
      </c>
      <c r="S380" s="5">
        <v>0</v>
      </c>
      <c r="T380" s="5" t="s">
        <v>93</v>
      </c>
      <c r="U380" s="5" t="s">
        <v>105</v>
      </c>
    </row>
    <row r="381" spans="1:21">
      <c r="A381" s="6" t="s">
        <v>87</v>
      </c>
      <c r="B381" s="7">
        <v>1</v>
      </c>
      <c r="C381" s="5">
        <v>393</v>
      </c>
      <c r="D381" s="5">
        <v>42</v>
      </c>
      <c r="E381" s="6" t="s">
        <v>609</v>
      </c>
      <c r="F381" s="8">
        <v>420911</v>
      </c>
      <c r="G381" s="5" t="s">
        <v>656</v>
      </c>
      <c r="H381" s="5" t="s">
        <v>657</v>
      </c>
      <c r="I381" s="6" t="s">
        <v>91</v>
      </c>
      <c r="J381" s="6" t="s">
        <v>91</v>
      </c>
      <c r="K381" s="6" t="s">
        <v>91</v>
      </c>
      <c r="L381" s="6" t="s">
        <v>91</v>
      </c>
      <c r="M381" s="5" t="s">
        <v>92</v>
      </c>
      <c r="N381" s="6" t="s">
        <v>91</v>
      </c>
      <c r="O381" s="6" t="s">
        <v>91</v>
      </c>
      <c r="P381" s="6" t="s">
        <v>91</v>
      </c>
      <c r="Q381" s="6" t="s">
        <v>91</v>
      </c>
      <c r="R381" s="5">
        <v>1</v>
      </c>
      <c r="S381" s="5">
        <v>0</v>
      </c>
      <c r="T381" s="5" t="s">
        <v>93</v>
      </c>
      <c r="U381" s="5" t="s">
        <v>105</v>
      </c>
    </row>
    <row r="382" spans="1:21">
      <c r="A382" s="6" t="s">
        <v>87</v>
      </c>
      <c r="B382" s="7">
        <v>1</v>
      </c>
      <c r="C382" s="5">
        <v>394</v>
      </c>
      <c r="D382" s="5">
        <v>42</v>
      </c>
      <c r="E382" s="6" t="s">
        <v>658</v>
      </c>
      <c r="F382" s="8">
        <v>42091101</v>
      </c>
      <c r="G382" s="5" t="s">
        <v>659</v>
      </c>
      <c r="H382" s="5" t="s">
        <v>221</v>
      </c>
      <c r="I382" s="6" t="s">
        <v>91</v>
      </c>
      <c r="J382" s="6" t="s">
        <v>91</v>
      </c>
      <c r="K382" s="6" t="s">
        <v>91</v>
      </c>
      <c r="L382" s="6" t="s">
        <v>91</v>
      </c>
      <c r="M382" s="5" t="s">
        <v>92</v>
      </c>
      <c r="N382" s="6" t="s">
        <v>91</v>
      </c>
      <c r="O382" s="6" t="s">
        <v>91</v>
      </c>
      <c r="P382" s="6" t="s">
        <v>91</v>
      </c>
      <c r="Q382" s="6" t="s">
        <v>91</v>
      </c>
      <c r="R382" s="5">
        <v>1</v>
      </c>
      <c r="S382" s="5">
        <v>0</v>
      </c>
      <c r="T382" s="5" t="s">
        <v>93</v>
      </c>
      <c r="U382" s="5" t="s">
        <v>105</v>
      </c>
    </row>
    <row r="383" spans="1:21">
      <c r="A383" s="6" t="s">
        <v>87</v>
      </c>
      <c r="B383" s="7">
        <v>1</v>
      </c>
      <c r="C383" s="5">
        <v>395</v>
      </c>
      <c r="D383" s="5">
        <v>42</v>
      </c>
      <c r="E383" s="6" t="s">
        <v>658</v>
      </c>
      <c r="F383" s="8">
        <v>42091102</v>
      </c>
      <c r="G383" s="5" t="s">
        <v>660</v>
      </c>
      <c r="H383" s="5" t="s">
        <v>223</v>
      </c>
      <c r="I383" s="6" t="s">
        <v>91</v>
      </c>
      <c r="J383" s="6" t="s">
        <v>91</v>
      </c>
      <c r="K383" s="6" t="s">
        <v>91</v>
      </c>
      <c r="L383" s="6" t="s">
        <v>91</v>
      </c>
      <c r="M383" s="5" t="s">
        <v>92</v>
      </c>
      <c r="N383" s="6" t="s">
        <v>91</v>
      </c>
      <c r="O383" s="6" t="s">
        <v>91</v>
      </c>
      <c r="P383" s="6" t="s">
        <v>91</v>
      </c>
      <c r="Q383" s="6" t="s">
        <v>91</v>
      </c>
      <c r="R383" s="5">
        <v>1</v>
      </c>
      <c r="S383" s="5">
        <v>0</v>
      </c>
      <c r="T383" s="5" t="s">
        <v>93</v>
      </c>
      <c r="U383" s="5" t="s">
        <v>105</v>
      </c>
    </row>
    <row r="384" spans="1:21">
      <c r="A384" s="6" t="s">
        <v>87</v>
      </c>
      <c r="B384" s="7">
        <v>1</v>
      </c>
      <c r="C384" s="5">
        <v>396</v>
      </c>
      <c r="D384" s="5">
        <v>42</v>
      </c>
      <c r="E384" s="6" t="s">
        <v>658</v>
      </c>
      <c r="F384" s="8">
        <v>42091103</v>
      </c>
      <c r="G384" s="5" t="s">
        <v>661</v>
      </c>
      <c r="H384" s="5" t="s">
        <v>225</v>
      </c>
      <c r="I384" s="6" t="s">
        <v>91</v>
      </c>
      <c r="J384" s="6" t="s">
        <v>91</v>
      </c>
      <c r="K384" s="6" t="s">
        <v>91</v>
      </c>
      <c r="L384" s="6" t="s">
        <v>91</v>
      </c>
      <c r="M384" s="5" t="s">
        <v>92</v>
      </c>
      <c r="N384" s="6" t="s">
        <v>91</v>
      </c>
      <c r="O384" s="6" t="s">
        <v>91</v>
      </c>
      <c r="P384" s="6" t="s">
        <v>91</v>
      </c>
      <c r="Q384" s="6" t="s">
        <v>91</v>
      </c>
      <c r="R384" s="5">
        <v>1</v>
      </c>
      <c r="S384" s="5">
        <v>0</v>
      </c>
      <c r="T384" s="5" t="s">
        <v>93</v>
      </c>
      <c r="U384" s="5" t="s">
        <v>105</v>
      </c>
    </row>
    <row r="385" spans="1:21">
      <c r="A385" s="6" t="s">
        <v>87</v>
      </c>
      <c r="B385" s="7">
        <v>1</v>
      </c>
      <c r="C385" s="5">
        <v>397</v>
      </c>
      <c r="D385" s="5">
        <v>42</v>
      </c>
      <c r="E385" s="6" t="s">
        <v>658</v>
      </c>
      <c r="F385" s="8">
        <v>42091104</v>
      </c>
      <c r="G385" s="5" t="s">
        <v>662</v>
      </c>
      <c r="H385" s="5" t="s">
        <v>227</v>
      </c>
      <c r="I385" s="6" t="s">
        <v>91</v>
      </c>
      <c r="J385" s="6" t="s">
        <v>91</v>
      </c>
      <c r="K385" s="6" t="s">
        <v>91</v>
      </c>
      <c r="L385" s="6" t="s">
        <v>91</v>
      </c>
      <c r="M385" s="5" t="s">
        <v>92</v>
      </c>
      <c r="N385" s="6" t="s">
        <v>91</v>
      </c>
      <c r="O385" s="6" t="s">
        <v>91</v>
      </c>
      <c r="P385" s="6" t="s">
        <v>91</v>
      </c>
      <c r="Q385" s="6" t="s">
        <v>91</v>
      </c>
      <c r="R385" s="5">
        <v>1</v>
      </c>
      <c r="S385" s="5">
        <v>0</v>
      </c>
      <c r="T385" s="5" t="s">
        <v>93</v>
      </c>
      <c r="U385" s="5" t="s">
        <v>105</v>
      </c>
    </row>
    <row r="386" spans="1:21">
      <c r="A386" s="6" t="s">
        <v>87</v>
      </c>
      <c r="B386" s="7">
        <v>1</v>
      </c>
      <c r="C386" s="5">
        <v>398</v>
      </c>
      <c r="D386" s="5">
        <v>42</v>
      </c>
      <c r="E386" s="6" t="s">
        <v>609</v>
      </c>
      <c r="F386" s="8">
        <v>420912</v>
      </c>
      <c r="G386" s="5" t="s">
        <v>663</v>
      </c>
      <c r="H386" s="5" t="s">
        <v>664</v>
      </c>
      <c r="I386" s="6" t="s">
        <v>91</v>
      </c>
      <c r="J386" s="6" t="s">
        <v>91</v>
      </c>
      <c r="K386" s="6" t="s">
        <v>91</v>
      </c>
      <c r="L386" s="6" t="s">
        <v>91</v>
      </c>
      <c r="M386" s="5" t="s">
        <v>92</v>
      </c>
      <c r="N386" s="6" t="s">
        <v>91</v>
      </c>
      <c r="O386" s="6" t="s">
        <v>91</v>
      </c>
      <c r="P386" s="6" t="s">
        <v>91</v>
      </c>
      <c r="Q386" s="6" t="s">
        <v>91</v>
      </c>
      <c r="R386" s="5">
        <v>1</v>
      </c>
      <c r="S386" s="5">
        <v>0</v>
      </c>
      <c r="T386" s="5" t="s">
        <v>93</v>
      </c>
      <c r="U386" s="5" t="s">
        <v>105</v>
      </c>
    </row>
    <row r="387" spans="1:21">
      <c r="A387" s="6" t="s">
        <v>87</v>
      </c>
      <c r="B387" s="7">
        <v>1</v>
      </c>
      <c r="C387" s="5">
        <v>399</v>
      </c>
      <c r="D387" s="5">
        <v>42</v>
      </c>
      <c r="E387" s="6" t="s">
        <v>665</v>
      </c>
      <c r="F387" s="8">
        <v>42091201</v>
      </c>
      <c r="G387" s="5" t="s">
        <v>666</v>
      </c>
      <c r="H387" s="5" t="s">
        <v>221</v>
      </c>
      <c r="I387" s="6" t="s">
        <v>91</v>
      </c>
      <c r="J387" s="6" t="s">
        <v>91</v>
      </c>
      <c r="K387" s="6" t="s">
        <v>91</v>
      </c>
      <c r="L387" s="6" t="s">
        <v>91</v>
      </c>
      <c r="M387" s="5" t="s">
        <v>92</v>
      </c>
      <c r="N387" s="6" t="s">
        <v>91</v>
      </c>
      <c r="O387" s="6" t="s">
        <v>91</v>
      </c>
      <c r="P387" s="6" t="s">
        <v>91</v>
      </c>
      <c r="Q387" s="6" t="s">
        <v>91</v>
      </c>
      <c r="R387" s="5">
        <v>1</v>
      </c>
      <c r="S387" s="5">
        <v>0</v>
      </c>
      <c r="T387" s="5" t="s">
        <v>93</v>
      </c>
      <c r="U387" s="5" t="s">
        <v>105</v>
      </c>
    </row>
    <row r="388" spans="1:21">
      <c r="A388" s="6" t="s">
        <v>87</v>
      </c>
      <c r="B388" s="7">
        <v>1</v>
      </c>
      <c r="C388" s="5">
        <v>400</v>
      </c>
      <c r="D388" s="5">
        <v>42</v>
      </c>
      <c r="E388" s="6" t="s">
        <v>665</v>
      </c>
      <c r="F388" s="8">
        <v>42091202</v>
      </c>
      <c r="G388" s="5" t="s">
        <v>667</v>
      </c>
      <c r="H388" s="5" t="s">
        <v>223</v>
      </c>
      <c r="I388" s="6" t="s">
        <v>91</v>
      </c>
      <c r="J388" s="6" t="s">
        <v>91</v>
      </c>
      <c r="K388" s="6" t="s">
        <v>91</v>
      </c>
      <c r="L388" s="6" t="s">
        <v>91</v>
      </c>
      <c r="M388" s="5" t="s">
        <v>92</v>
      </c>
      <c r="N388" s="6" t="s">
        <v>91</v>
      </c>
      <c r="O388" s="6" t="s">
        <v>91</v>
      </c>
      <c r="P388" s="6" t="s">
        <v>91</v>
      </c>
      <c r="Q388" s="6" t="s">
        <v>91</v>
      </c>
      <c r="R388" s="5">
        <v>1</v>
      </c>
      <c r="S388" s="5">
        <v>0</v>
      </c>
      <c r="T388" s="5" t="s">
        <v>93</v>
      </c>
      <c r="U388" s="5" t="s">
        <v>105</v>
      </c>
    </row>
    <row r="389" spans="1:21">
      <c r="A389" s="6" t="s">
        <v>87</v>
      </c>
      <c r="B389" s="7">
        <v>1</v>
      </c>
      <c r="C389" s="5">
        <v>401</v>
      </c>
      <c r="D389" s="5">
        <v>42</v>
      </c>
      <c r="E389" s="6" t="s">
        <v>665</v>
      </c>
      <c r="F389" s="8">
        <v>42091203</v>
      </c>
      <c r="G389" s="5" t="s">
        <v>668</v>
      </c>
      <c r="H389" s="5" t="s">
        <v>225</v>
      </c>
      <c r="I389" s="6" t="s">
        <v>91</v>
      </c>
      <c r="J389" s="6" t="s">
        <v>91</v>
      </c>
      <c r="K389" s="6" t="s">
        <v>91</v>
      </c>
      <c r="L389" s="6" t="s">
        <v>91</v>
      </c>
      <c r="M389" s="5" t="s">
        <v>92</v>
      </c>
      <c r="N389" s="6" t="s">
        <v>91</v>
      </c>
      <c r="O389" s="6" t="s">
        <v>91</v>
      </c>
      <c r="P389" s="6" t="s">
        <v>91</v>
      </c>
      <c r="Q389" s="6" t="s">
        <v>91</v>
      </c>
      <c r="R389" s="5">
        <v>1</v>
      </c>
      <c r="S389" s="5">
        <v>0</v>
      </c>
      <c r="T389" s="5" t="s">
        <v>93</v>
      </c>
      <c r="U389" s="5" t="s">
        <v>105</v>
      </c>
    </row>
    <row r="390" spans="1:21">
      <c r="A390" s="6" t="s">
        <v>87</v>
      </c>
      <c r="B390" s="7">
        <v>1</v>
      </c>
      <c r="C390" s="5">
        <v>402</v>
      </c>
      <c r="D390" s="5">
        <v>42</v>
      </c>
      <c r="E390" s="6" t="s">
        <v>665</v>
      </c>
      <c r="F390" s="8">
        <v>42091204</v>
      </c>
      <c r="G390" s="5" t="s">
        <v>669</v>
      </c>
      <c r="H390" s="5" t="s">
        <v>227</v>
      </c>
      <c r="I390" s="6" t="s">
        <v>91</v>
      </c>
      <c r="J390" s="6" t="s">
        <v>91</v>
      </c>
      <c r="K390" s="6" t="s">
        <v>91</v>
      </c>
      <c r="L390" s="6" t="s">
        <v>91</v>
      </c>
      <c r="M390" s="5" t="s">
        <v>92</v>
      </c>
      <c r="N390" s="6" t="s">
        <v>91</v>
      </c>
      <c r="O390" s="6" t="s">
        <v>91</v>
      </c>
      <c r="P390" s="6" t="s">
        <v>91</v>
      </c>
      <c r="Q390" s="6" t="s">
        <v>91</v>
      </c>
      <c r="R390" s="5">
        <v>1</v>
      </c>
      <c r="S390" s="5">
        <v>0</v>
      </c>
      <c r="T390" s="5" t="s">
        <v>93</v>
      </c>
      <c r="U390" s="5" t="s">
        <v>105</v>
      </c>
    </row>
    <row r="391" spans="1:21">
      <c r="A391" s="6" t="s">
        <v>87</v>
      </c>
      <c r="B391" s="7">
        <v>1</v>
      </c>
      <c r="C391" s="5">
        <v>403</v>
      </c>
      <c r="D391" s="5">
        <v>42</v>
      </c>
      <c r="E391" s="6" t="s">
        <v>609</v>
      </c>
      <c r="F391" s="8">
        <v>420913</v>
      </c>
      <c r="G391" s="5" t="s">
        <v>670</v>
      </c>
      <c r="H391" s="5" t="s">
        <v>671</v>
      </c>
      <c r="I391" s="5">
        <v>10065503999</v>
      </c>
      <c r="J391" s="6" t="s">
        <v>91</v>
      </c>
      <c r="K391" s="6" t="s">
        <v>91</v>
      </c>
      <c r="L391" s="6" t="s">
        <v>91</v>
      </c>
      <c r="M391" s="5" t="s">
        <v>92</v>
      </c>
      <c r="N391" s="6" t="s">
        <v>91</v>
      </c>
      <c r="O391" s="6" t="s">
        <v>91</v>
      </c>
      <c r="P391" s="6" t="s">
        <v>91</v>
      </c>
      <c r="Q391" s="6" t="s">
        <v>91</v>
      </c>
      <c r="R391" s="5">
        <v>1</v>
      </c>
      <c r="S391" s="5">
        <v>0</v>
      </c>
      <c r="T391" s="5" t="s">
        <v>93</v>
      </c>
      <c r="U391" s="5" t="s">
        <v>105</v>
      </c>
    </row>
    <row r="392" spans="1:21">
      <c r="A392" s="6" t="s">
        <v>87</v>
      </c>
      <c r="B392" s="7">
        <v>1</v>
      </c>
      <c r="C392" s="5">
        <v>404</v>
      </c>
      <c r="D392" s="5">
        <v>42</v>
      </c>
      <c r="E392" s="6" t="s">
        <v>672</v>
      </c>
      <c r="F392" s="8">
        <v>42091301</v>
      </c>
      <c r="G392" s="5" t="s">
        <v>673</v>
      </c>
      <c r="H392" s="5" t="s">
        <v>221</v>
      </c>
      <c r="I392" s="6" t="s">
        <v>91</v>
      </c>
      <c r="J392" s="6" t="s">
        <v>91</v>
      </c>
      <c r="K392" s="6" t="s">
        <v>91</v>
      </c>
      <c r="L392" s="6" t="s">
        <v>91</v>
      </c>
      <c r="M392" s="5" t="s">
        <v>92</v>
      </c>
      <c r="N392" s="6" t="s">
        <v>91</v>
      </c>
      <c r="O392" s="6" t="s">
        <v>91</v>
      </c>
      <c r="P392" s="6" t="s">
        <v>91</v>
      </c>
      <c r="Q392" s="6" t="s">
        <v>91</v>
      </c>
      <c r="R392" s="5">
        <v>1</v>
      </c>
      <c r="S392" s="5">
        <v>0</v>
      </c>
      <c r="T392" s="5" t="s">
        <v>93</v>
      </c>
      <c r="U392" s="5" t="s">
        <v>105</v>
      </c>
    </row>
    <row r="393" spans="1:21">
      <c r="A393" s="6" t="s">
        <v>87</v>
      </c>
      <c r="B393" s="7">
        <v>1</v>
      </c>
      <c r="C393" s="5">
        <v>405</v>
      </c>
      <c r="D393" s="5">
        <v>42</v>
      </c>
      <c r="E393" s="6" t="s">
        <v>672</v>
      </c>
      <c r="F393" s="8">
        <v>42091302</v>
      </c>
      <c r="G393" s="5" t="s">
        <v>674</v>
      </c>
      <c r="H393" s="5" t="s">
        <v>223</v>
      </c>
      <c r="I393" s="6" t="s">
        <v>91</v>
      </c>
      <c r="J393" s="6" t="s">
        <v>91</v>
      </c>
      <c r="K393" s="6" t="s">
        <v>91</v>
      </c>
      <c r="L393" s="6" t="s">
        <v>91</v>
      </c>
      <c r="M393" s="5" t="s">
        <v>92</v>
      </c>
      <c r="N393" s="6" t="s">
        <v>91</v>
      </c>
      <c r="O393" s="6" t="s">
        <v>91</v>
      </c>
      <c r="P393" s="6" t="s">
        <v>91</v>
      </c>
      <c r="Q393" s="6" t="s">
        <v>91</v>
      </c>
      <c r="R393" s="5">
        <v>1</v>
      </c>
      <c r="S393" s="5">
        <v>0</v>
      </c>
      <c r="T393" s="5" t="s">
        <v>93</v>
      </c>
      <c r="U393" s="5" t="s">
        <v>105</v>
      </c>
    </row>
    <row r="394" spans="1:21">
      <c r="A394" s="6" t="s">
        <v>87</v>
      </c>
      <c r="B394" s="7">
        <v>1</v>
      </c>
      <c r="C394" s="5">
        <v>406</v>
      </c>
      <c r="D394" s="5">
        <v>42</v>
      </c>
      <c r="E394" s="6" t="s">
        <v>672</v>
      </c>
      <c r="F394" s="8">
        <v>42091303</v>
      </c>
      <c r="G394" s="5" t="s">
        <v>675</v>
      </c>
      <c r="H394" s="5" t="s">
        <v>225</v>
      </c>
      <c r="I394" s="6" t="s">
        <v>91</v>
      </c>
      <c r="J394" s="6" t="s">
        <v>91</v>
      </c>
      <c r="K394" s="6" t="s">
        <v>91</v>
      </c>
      <c r="L394" s="6" t="s">
        <v>91</v>
      </c>
      <c r="M394" s="5" t="s">
        <v>92</v>
      </c>
      <c r="N394" s="6" t="s">
        <v>91</v>
      </c>
      <c r="O394" s="6" t="s">
        <v>91</v>
      </c>
      <c r="P394" s="6" t="s">
        <v>91</v>
      </c>
      <c r="Q394" s="6" t="s">
        <v>91</v>
      </c>
      <c r="R394" s="5">
        <v>1</v>
      </c>
      <c r="S394" s="5">
        <v>0</v>
      </c>
      <c r="T394" s="5" t="s">
        <v>93</v>
      </c>
      <c r="U394" s="5" t="s">
        <v>105</v>
      </c>
    </row>
    <row r="395" spans="1:21">
      <c r="A395" s="6" t="s">
        <v>87</v>
      </c>
      <c r="B395" s="7">
        <v>1</v>
      </c>
      <c r="C395" s="5">
        <v>408</v>
      </c>
      <c r="D395" s="5">
        <v>42</v>
      </c>
      <c r="E395" s="6" t="s">
        <v>672</v>
      </c>
      <c r="F395" s="8">
        <v>42091304</v>
      </c>
      <c r="G395" s="5" t="s">
        <v>676</v>
      </c>
      <c r="H395" s="5" t="s">
        <v>227</v>
      </c>
      <c r="I395" s="6" t="s">
        <v>91</v>
      </c>
      <c r="J395" s="6" t="s">
        <v>91</v>
      </c>
      <c r="K395" s="6" t="s">
        <v>91</v>
      </c>
      <c r="L395" s="6" t="s">
        <v>91</v>
      </c>
      <c r="M395" s="5" t="s">
        <v>92</v>
      </c>
      <c r="N395" s="6" t="s">
        <v>91</v>
      </c>
      <c r="O395" s="6" t="s">
        <v>91</v>
      </c>
      <c r="P395" s="6" t="s">
        <v>91</v>
      </c>
      <c r="Q395" s="6" t="s">
        <v>91</v>
      </c>
      <c r="R395" s="5">
        <v>1</v>
      </c>
      <c r="S395" s="5">
        <v>0</v>
      </c>
      <c r="T395" s="5" t="s">
        <v>93</v>
      </c>
      <c r="U395" s="5" t="s">
        <v>105</v>
      </c>
    </row>
    <row r="396" spans="1:21">
      <c r="A396" s="6" t="s">
        <v>87</v>
      </c>
      <c r="B396" s="7">
        <v>1</v>
      </c>
      <c r="C396" s="5">
        <v>409</v>
      </c>
      <c r="D396" s="5">
        <v>42</v>
      </c>
      <c r="E396" s="6" t="s">
        <v>609</v>
      </c>
      <c r="F396" s="8">
        <v>420914</v>
      </c>
      <c r="G396" s="5" t="s">
        <v>677</v>
      </c>
      <c r="H396" s="5" t="s">
        <v>678</v>
      </c>
      <c r="I396" s="5">
        <v>10065501410</v>
      </c>
      <c r="J396" s="6" t="s">
        <v>91</v>
      </c>
      <c r="K396" s="6" t="s">
        <v>91</v>
      </c>
      <c r="L396" s="6" t="s">
        <v>91</v>
      </c>
      <c r="M396" s="5" t="s">
        <v>92</v>
      </c>
      <c r="N396" s="6" t="s">
        <v>91</v>
      </c>
      <c r="O396" s="6" t="s">
        <v>91</v>
      </c>
      <c r="P396" s="6" t="s">
        <v>91</v>
      </c>
      <c r="Q396" s="6" t="s">
        <v>91</v>
      </c>
      <c r="R396" s="5">
        <v>1</v>
      </c>
      <c r="S396" s="5">
        <v>0</v>
      </c>
      <c r="T396" s="5" t="s">
        <v>93</v>
      </c>
      <c r="U396" s="5" t="s">
        <v>105</v>
      </c>
    </row>
    <row r="397" spans="1:21">
      <c r="A397" s="6" t="s">
        <v>87</v>
      </c>
      <c r="B397" s="7">
        <v>1</v>
      </c>
      <c r="C397" s="5">
        <v>410</v>
      </c>
      <c r="D397" s="5">
        <v>42</v>
      </c>
      <c r="E397" s="6" t="s">
        <v>679</v>
      </c>
      <c r="F397" s="8">
        <v>42091401</v>
      </c>
      <c r="G397" s="5" t="s">
        <v>680</v>
      </c>
      <c r="H397" s="5" t="s">
        <v>221</v>
      </c>
      <c r="I397" s="6" t="s">
        <v>91</v>
      </c>
      <c r="J397" s="6" t="s">
        <v>91</v>
      </c>
      <c r="K397" s="6" t="s">
        <v>91</v>
      </c>
      <c r="L397" s="6" t="s">
        <v>91</v>
      </c>
      <c r="M397" s="5" t="s">
        <v>92</v>
      </c>
      <c r="N397" s="6" t="s">
        <v>91</v>
      </c>
      <c r="O397" s="6" t="s">
        <v>91</v>
      </c>
      <c r="P397" s="6" t="s">
        <v>91</v>
      </c>
      <c r="Q397" s="6" t="s">
        <v>91</v>
      </c>
      <c r="R397" s="5">
        <v>1</v>
      </c>
      <c r="S397" s="5">
        <v>0</v>
      </c>
      <c r="T397" s="5" t="s">
        <v>93</v>
      </c>
      <c r="U397" s="5" t="s">
        <v>105</v>
      </c>
    </row>
    <row r="398" spans="1:21">
      <c r="A398" s="6" t="s">
        <v>87</v>
      </c>
      <c r="B398" s="7">
        <v>1</v>
      </c>
      <c r="C398" s="5">
        <v>411</v>
      </c>
      <c r="D398" s="5">
        <v>42</v>
      </c>
      <c r="E398" s="6" t="s">
        <v>679</v>
      </c>
      <c r="F398" s="8">
        <v>42091402</v>
      </c>
      <c r="G398" s="5" t="s">
        <v>681</v>
      </c>
      <c r="H398" s="5" t="s">
        <v>223</v>
      </c>
      <c r="I398" s="6" t="s">
        <v>91</v>
      </c>
      <c r="J398" s="6" t="s">
        <v>91</v>
      </c>
      <c r="K398" s="6" t="s">
        <v>91</v>
      </c>
      <c r="L398" s="6" t="s">
        <v>91</v>
      </c>
      <c r="M398" s="5" t="s">
        <v>92</v>
      </c>
      <c r="N398" s="6" t="s">
        <v>91</v>
      </c>
      <c r="O398" s="6" t="s">
        <v>91</v>
      </c>
      <c r="P398" s="6" t="s">
        <v>91</v>
      </c>
      <c r="Q398" s="6" t="s">
        <v>91</v>
      </c>
      <c r="R398" s="5">
        <v>1</v>
      </c>
      <c r="S398" s="5">
        <v>0</v>
      </c>
      <c r="T398" s="5" t="s">
        <v>93</v>
      </c>
      <c r="U398" s="5" t="s">
        <v>105</v>
      </c>
    </row>
    <row r="399" spans="1:21">
      <c r="A399" s="6" t="s">
        <v>87</v>
      </c>
      <c r="B399" s="7">
        <v>1</v>
      </c>
      <c r="C399" s="5">
        <v>412</v>
      </c>
      <c r="D399" s="5">
        <v>42</v>
      </c>
      <c r="E399" s="6" t="s">
        <v>679</v>
      </c>
      <c r="F399" s="8">
        <v>42091403</v>
      </c>
      <c r="G399" s="5" t="s">
        <v>682</v>
      </c>
      <c r="H399" s="5" t="s">
        <v>225</v>
      </c>
      <c r="I399" s="6" t="s">
        <v>91</v>
      </c>
      <c r="J399" s="6" t="s">
        <v>91</v>
      </c>
      <c r="K399" s="6" t="s">
        <v>91</v>
      </c>
      <c r="L399" s="6" t="s">
        <v>91</v>
      </c>
      <c r="M399" s="5" t="s">
        <v>92</v>
      </c>
      <c r="N399" s="6" t="s">
        <v>91</v>
      </c>
      <c r="O399" s="6" t="s">
        <v>91</v>
      </c>
      <c r="P399" s="6" t="s">
        <v>91</v>
      </c>
      <c r="Q399" s="6" t="s">
        <v>91</v>
      </c>
      <c r="R399" s="5">
        <v>1</v>
      </c>
      <c r="S399" s="5">
        <v>0</v>
      </c>
      <c r="T399" s="5" t="s">
        <v>93</v>
      </c>
      <c r="U399" s="5" t="s">
        <v>105</v>
      </c>
    </row>
    <row r="400" spans="1:21">
      <c r="A400" s="6" t="s">
        <v>87</v>
      </c>
      <c r="B400" s="7">
        <v>1</v>
      </c>
      <c r="C400" s="5">
        <v>413</v>
      </c>
      <c r="D400" s="5">
        <v>42</v>
      </c>
      <c r="E400" s="6" t="s">
        <v>679</v>
      </c>
      <c r="F400" s="8">
        <v>42091404</v>
      </c>
      <c r="G400" s="5" t="s">
        <v>683</v>
      </c>
      <c r="H400" s="5" t="s">
        <v>227</v>
      </c>
      <c r="I400" s="6" t="s">
        <v>91</v>
      </c>
      <c r="J400" s="6" t="s">
        <v>91</v>
      </c>
      <c r="K400" s="6" t="s">
        <v>91</v>
      </c>
      <c r="L400" s="6" t="s">
        <v>91</v>
      </c>
      <c r="M400" s="5" t="s">
        <v>92</v>
      </c>
      <c r="N400" s="6" t="s">
        <v>91</v>
      </c>
      <c r="O400" s="6" t="s">
        <v>91</v>
      </c>
      <c r="P400" s="6" t="s">
        <v>91</v>
      </c>
      <c r="Q400" s="6" t="s">
        <v>91</v>
      </c>
      <c r="R400" s="5">
        <v>1</v>
      </c>
      <c r="S400" s="5">
        <v>0</v>
      </c>
      <c r="T400" s="5" t="s">
        <v>93</v>
      </c>
      <c r="U400" s="5" t="s">
        <v>105</v>
      </c>
    </row>
    <row r="401" spans="1:21">
      <c r="A401" s="6" t="s">
        <v>87</v>
      </c>
      <c r="B401" s="7">
        <v>1</v>
      </c>
      <c r="C401" s="5">
        <v>414</v>
      </c>
      <c r="D401" s="5">
        <v>42</v>
      </c>
      <c r="E401" s="6" t="s">
        <v>609</v>
      </c>
      <c r="F401" s="8">
        <v>420915</v>
      </c>
      <c r="G401" s="5" t="s">
        <v>684</v>
      </c>
      <c r="H401" s="5" t="s">
        <v>685</v>
      </c>
      <c r="I401" s="5">
        <v>10065504001</v>
      </c>
      <c r="J401" s="6" t="s">
        <v>91</v>
      </c>
      <c r="K401" s="6" t="s">
        <v>91</v>
      </c>
      <c r="L401" s="6" t="s">
        <v>91</v>
      </c>
      <c r="M401" s="5" t="s">
        <v>92</v>
      </c>
      <c r="N401" s="6" t="s">
        <v>91</v>
      </c>
      <c r="O401" s="6" t="s">
        <v>91</v>
      </c>
      <c r="P401" s="6" t="s">
        <v>91</v>
      </c>
      <c r="Q401" s="6" t="s">
        <v>91</v>
      </c>
      <c r="R401" s="5">
        <v>1</v>
      </c>
      <c r="S401" s="5">
        <v>0</v>
      </c>
      <c r="T401" s="5" t="s">
        <v>93</v>
      </c>
      <c r="U401" s="5" t="s">
        <v>105</v>
      </c>
    </row>
    <row r="402" spans="1:21">
      <c r="A402" s="6" t="s">
        <v>87</v>
      </c>
      <c r="B402" s="7">
        <v>1</v>
      </c>
      <c r="C402" s="5">
        <v>415</v>
      </c>
      <c r="D402" s="5">
        <v>42</v>
      </c>
      <c r="E402" s="6" t="s">
        <v>686</v>
      </c>
      <c r="F402" s="8">
        <v>42091501</v>
      </c>
      <c r="G402" s="5" t="s">
        <v>687</v>
      </c>
      <c r="H402" s="5" t="s">
        <v>221</v>
      </c>
      <c r="I402" s="6" t="s">
        <v>91</v>
      </c>
      <c r="J402" s="6" t="s">
        <v>91</v>
      </c>
      <c r="K402" s="6" t="s">
        <v>91</v>
      </c>
      <c r="L402" s="6" t="s">
        <v>91</v>
      </c>
      <c r="M402" s="5" t="s">
        <v>92</v>
      </c>
      <c r="N402" s="6" t="s">
        <v>91</v>
      </c>
      <c r="O402" s="6" t="s">
        <v>91</v>
      </c>
      <c r="P402" s="6" t="s">
        <v>91</v>
      </c>
      <c r="Q402" s="6" t="s">
        <v>91</v>
      </c>
      <c r="R402" s="5">
        <v>1</v>
      </c>
      <c r="S402" s="5">
        <v>0</v>
      </c>
      <c r="T402" s="5" t="s">
        <v>93</v>
      </c>
      <c r="U402" s="5" t="s">
        <v>105</v>
      </c>
    </row>
    <row r="403" spans="1:21">
      <c r="A403" s="6" t="s">
        <v>87</v>
      </c>
      <c r="B403" s="7">
        <v>1</v>
      </c>
      <c r="C403" s="5">
        <v>416</v>
      </c>
      <c r="D403" s="5">
        <v>42</v>
      </c>
      <c r="E403" s="6" t="s">
        <v>686</v>
      </c>
      <c r="F403" s="8">
        <v>42091502</v>
      </c>
      <c r="G403" s="5" t="s">
        <v>688</v>
      </c>
      <c r="H403" s="5" t="s">
        <v>223</v>
      </c>
      <c r="I403" s="6" t="s">
        <v>91</v>
      </c>
      <c r="J403" s="6" t="s">
        <v>91</v>
      </c>
      <c r="K403" s="6" t="s">
        <v>91</v>
      </c>
      <c r="L403" s="6" t="s">
        <v>91</v>
      </c>
      <c r="M403" s="5" t="s">
        <v>92</v>
      </c>
      <c r="N403" s="6" t="s">
        <v>91</v>
      </c>
      <c r="O403" s="6" t="s">
        <v>91</v>
      </c>
      <c r="P403" s="6" t="s">
        <v>91</v>
      </c>
      <c r="Q403" s="6" t="s">
        <v>91</v>
      </c>
      <c r="R403" s="5">
        <v>1</v>
      </c>
      <c r="S403" s="5">
        <v>0</v>
      </c>
      <c r="T403" s="5" t="s">
        <v>93</v>
      </c>
      <c r="U403" s="5" t="s">
        <v>105</v>
      </c>
    </row>
    <row r="404" spans="1:21">
      <c r="A404" s="6" t="s">
        <v>87</v>
      </c>
      <c r="B404" s="7">
        <v>1</v>
      </c>
      <c r="C404" s="5">
        <v>417</v>
      </c>
      <c r="D404" s="5">
        <v>42</v>
      </c>
      <c r="E404" s="6" t="s">
        <v>686</v>
      </c>
      <c r="F404" s="8">
        <v>42091503</v>
      </c>
      <c r="G404" s="5" t="s">
        <v>689</v>
      </c>
      <c r="H404" s="5" t="s">
        <v>225</v>
      </c>
      <c r="I404" s="6" t="s">
        <v>91</v>
      </c>
      <c r="J404" s="6" t="s">
        <v>91</v>
      </c>
      <c r="K404" s="6" t="s">
        <v>91</v>
      </c>
      <c r="L404" s="6" t="s">
        <v>91</v>
      </c>
      <c r="M404" s="5" t="s">
        <v>92</v>
      </c>
      <c r="N404" s="6" t="s">
        <v>91</v>
      </c>
      <c r="O404" s="6" t="s">
        <v>91</v>
      </c>
      <c r="P404" s="6" t="s">
        <v>91</v>
      </c>
      <c r="Q404" s="6" t="s">
        <v>91</v>
      </c>
      <c r="R404" s="5">
        <v>1</v>
      </c>
      <c r="S404" s="5">
        <v>0</v>
      </c>
      <c r="T404" s="5" t="s">
        <v>93</v>
      </c>
      <c r="U404" s="5" t="s">
        <v>105</v>
      </c>
    </row>
    <row r="405" spans="1:21">
      <c r="A405" s="6" t="s">
        <v>87</v>
      </c>
      <c r="B405" s="7">
        <v>1</v>
      </c>
      <c r="C405" s="5">
        <v>418</v>
      </c>
      <c r="D405" s="5">
        <v>42</v>
      </c>
      <c r="E405" s="6" t="s">
        <v>686</v>
      </c>
      <c r="F405" s="8">
        <v>42091504</v>
      </c>
      <c r="G405" s="5" t="s">
        <v>690</v>
      </c>
      <c r="H405" s="5" t="s">
        <v>227</v>
      </c>
      <c r="I405" s="6" t="s">
        <v>91</v>
      </c>
      <c r="J405" s="6" t="s">
        <v>91</v>
      </c>
      <c r="K405" s="6" t="s">
        <v>91</v>
      </c>
      <c r="L405" s="6" t="s">
        <v>91</v>
      </c>
      <c r="M405" s="5" t="s">
        <v>92</v>
      </c>
      <c r="N405" s="6" t="s">
        <v>91</v>
      </c>
      <c r="O405" s="6" t="s">
        <v>91</v>
      </c>
      <c r="P405" s="6" t="s">
        <v>91</v>
      </c>
      <c r="Q405" s="6" t="s">
        <v>91</v>
      </c>
      <c r="R405" s="5">
        <v>1</v>
      </c>
      <c r="S405" s="5">
        <v>0</v>
      </c>
      <c r="T405" s="5" t="s">
        <v>93</v>
      </c>
      <c r="U405" s="5" t="s">
        <v>105</v>
      </c>
    </row>
    <row r="406" spans="1:21">
      <c r="A406" s="6" t="s">
        <v>87</v>
      </c>
      <c r="B406" s="7">
        <v>1</v>
      </c>
      <c r="C406" s="5">
        <v>419</v>
      </c>
      <c r="D406" s="5">
        <v>42</v>
      </c>
      <c r="E406" s="6" t="s">
        <v>609</v>
      </c>
      <c r="F406" s="8">
        <v>420916</v>
      </c>
      <c r="G406" s="5" t="s">
        <v>691</v>
      </c>
      <c r="H406" s="5" t="s">
        <v>692</v>
      </c>
      <c r="I406" s="5">
        <v>10065504801</v>
      </c>
      <c r="J406" s="6" t="s">
        <v>91</v>
      </c>
      <c r="K406" s="6" t="s">
        <v>91</v>
      </c>
      <c r="L406" s="6" t="s">
        <v>91</v>
      </c>
      <c r="M406" s="5" t="s">
        <v>92</v>
      </c>
      <c r="N406" s="6" t="s">
        <v>91</v>
      </c>
      <c r="O406" s="6" t="s">
        <v>91</v>
      </c>
      <c r="P406" s="6" t="s">
        <v>91</v>
      </c>
      <c r="Q406" s="6" t="s">
        <v>91</v>
      </c>
      <c r="R406" s="5">
        <v>1</v>
      </c>
      <c r="S406" s="5">
        <v>0</v>
      </c>
      <c r="T406" s="5" t="s">
        <v>93</v>
      </c>
      <c r="U406" s="5" t="s">
        <v>105</v>
      </c>
    </row>
    <row r="407" spans="1:21">
      <c r="A407" s="6" t="s">
        <v>87</v>
      </c>
      <c r="B407" s="7">
        <v>1</v>
      </c>
      <c r="C407" s="5">
        <v>420</v>
      </c>
      <c r="D407" s="5">
        <v>42</v>
      </c>
      <c r="E407" s="6" t="s">
        <v>693</v>
      </c>
      <c r="F407" s="8">
        <v>42091601</v>
      </c>
      <c r="G407" s="5" t="s">
        <v>694</v>
      </c>
      <c r="H407" s="5" t="s">
        <v>221</v>
      </c>
      <c r="I407" s="6" t="s">
        <v>91</v>
      </c>
      <c r="J407" s="6" t="s">
        <v>91</v>
      </c>
      <c r="K407" s="6" t="s">
        <v>91</v>
      </c>
      <c r="L407" s="6" t="s">
        <v>91</v>
      </c>
      <c r="M407" s="5" t="s">
        <v>92</v>
      </c>
      <c r="N407" s="6" t="s">
        <v>91</v>
      </c>
      <c r="O407" s="6" t="s">
        <v>91</v>
      </c>
      <c r="P407" s="6" t="s">
        <v>91</v>
      </c>
      <c r="Q407" s="6" t="s">
        <v>91</v>
      </c>
      <c r="R407" s="5">
        <v>1</v>
      </c>
      <c r="S407" s="5">
        <v>0</v>
      </c>
      <c r="T407" s="5" t="s">
        <v>93</v>
      </c>
      <c r="U407" s="5" t="s">
        <v>105</v>
      </c>
    </row>
    <row r="408" spans="1:21">
      <c r="A408" s="6" t="s">
        <v>87</v>
      </c>
      <c r="B408" s="7">
        <v>1</v>
      </c>
      <c r="C408" s="5">
        <v>421</v>
      </c>
      <c r="D408" s="5">
        <v>42</v>
      </c>
      <c r="E408" s="6" t="s">
        <v>693</v>
      </c>
      <c r="F408" s="8">
        <v>42091602</v>
      </c>
      <c r="G408" s="5" t="s">
        <v>695</v>
      </c>
      <c r="H408" s="5" t="s">
        <v>223</v>
      </c>
      <c r="I408" s="6" t="s">
        <v>91</v>
      </c>
      <c r="J408" s="6" t="s">
        <v>91</v>
      </c>
      <c r="K408" s="6" t="s">
        <v>91</v>
      </c>
      <c r="L408" s="6" t="s">
        <v>91</v>
      </c>
      <c r="M408" s="5" t="s">
        <v>92</v>
      </c>
      <c r="N408" s="6" t="s">
        <v>91</v>
      </c>
      <c r="O408" s="6" t="s">
        <v>91</v>
      </c>
      <c r="P408" s="6" t="s">
        <v>91</v>
      </c>
      <c r="Q408" s="6" t="s">
        <v>91</v>
      </c>
      <c r="R408" s="5">
        <v>1</v>
      </c>
      <c r="S408" s="5">
        <v>0</v>
      </c>
      <c r="T408" s="5" t="s">
        <v>93</v>
      </c>
      <c r="U408" s="5" t="s">
        <v>105</v>
      </c>
    </row>
    <row r="409" spans="1:21">
      <c r="A409" s="6" t="s">
        <v>87</v>
      </c>
      <c r="B409" s="7">
        <v>1</v>
      </c>
      <c r="C409" s="5">
        <v>422</v>
      </c>
      <c r="D409" s="5">
        <v>42</v>
      </c>
      <c r="E409" s="6" t="s">
        <v>693</v>
      </c>
      <c r="F409" s="8">
        <v>42091603</v>
      </c>
      <c r="G409" s="5" t="s">
        <v>696</v>
      </c>
      <c r="H409" s="5" t="s">
        <v>225</v>
      </c>
      <c r="I409" s="6" t="s">
        <v>91</v>
      </c>
      <c r="J409" s="6" t="s">
        <v>91</v>
      </c>
      <c r="K409" s="6" t="s">
        <v>91</v>
      </c>
      <c r="L409" s="6" t="s">
        <v>91</v>
      </c>
      <c r="M409" s="5" t="s">
        <v>92</v>
      </c>
      <c r="N409" s="6" t="s">
        <v>91</v>
      </c>
      <c r="O409" s="6" t="s">
        <v>91</v>
      </c>
      <c r="P409" s="6" t="s">
        <v>91</v>
      </c>
      <c r="Q409" s="6" t="s">
        <v>91</v>
      </c>
      <c r="R409" s="5">
        <v>1</v>
      </c>
      <c r="S409" s="5">
        <v>0</v>
      </c>
      <c r="T409" s="5" t="s">
        <v>93</v>
      </c>
      <c r="U409" s="5" t="s">
        <v>105</v>
      </c>
    </row>
    <row r="410" spans="1:21">
      <c r="A410" s="6" t="s">
        <v>87</v>
      </c>
      <c r="B410" s="7">
        <v>1</v>
      </c>
      <c r="C410" s="5">
        <v>423</v>
      </c>
      <c r="D410" s="5">
        <v>42</v>
      </c>
      <c r="E410" s="6" t="s">
        <v>693</v>
      </c>
      <c r="F410" s="8">
        <v>42091604</v>
      </c>
      <c r="G410" s="5" t="s">
        <v>697</v>
      </c>
      <c r="H410" s="5" t="s">
        <v>227</v>
      </c>
      <c r="I410" s="6" t="s">
        <v>91</v>
      </c>
      <c r="J410" s="6" t="s">
        <v>91</v>
      </c>
      <c r="K410" s="6" t="s">
        <v>91</v>
      </c>
      <c r="L410" s="6" t="s">
        <v>91</v>
      </c>
      <c r="M410" s="5" t="s">
        <v>92</v>
      </c>
      <c r="N410" s="6" t="s">
        <v>91</v>
      </c>
      <c r="O410" s="6" t="s">
        <v>91</v>
      </c>
      <c r="P410" s="6" t="s">
        <v>91</v>
      </c>
      <c r="Q410" s="6" t="s">
        <v>91</v>
      </c>
      <c r="R410" s="5">
        <v>1</v>
      </c>
      <c r="S410" s="5">
        <v>0</v>
      </c>
      <c r="T410" s="5" t="s">
        <v>93</v>
      </c>
      <c r="U410" s="5" t="s">
        <v>105</v>
      </c>
    </row>
    <row r="411" spans="1:21">
      <c r="A411" s="6" t="s">
        <v>87</v>
      </c>
      <c r="B411" s="7">
        <v>1</v>
      </c>
      <c r="C411" s="5">
        <v>424</v>
      </c>
      <c r="D411" s="5">
        <v>42</v>
      </c>
      <c r="E411" s="6" t="s">
        <v>609</v>
      </c>
      <c r="F411" s="8">
        <v>420917</v>
      </c>
      <c r="G411" s="5" t="s">
        <v>698</v>
      </c>
      <c r="H411" s="5" t="s">
        <v>699</v>
      </c>
      <c r="I411" s="5">
        <v>10065506366</v>
      </c>
      <c r="J411" s="6" t="s">
        <v>91</v>
      </c>
      <c r="K411" s="6" t="s">
        <v>91</v>
      </c>
      <c r="L411" s="6" t="s">
        <v>91</v>
      </c>
      <c r="M411" s="5" t="s">
        <v>92</v>
      </c>
      <c r="N411" s="6" t="s">
        <v>91</v>
      </c>
      <c r="O411" s="6" t="s">
        <v>91</v>
      </c>
      <c r="P411" s="6" t="s">
        <v>91</v>
      </c>
      <c r="Q411" s="6" t="s">
        <v>91</v>
      </c>
      <c r="R411" s="5">
        <v>1</v>
      </c>
      <c r="S411" s="5">
        <v>0</v>
      </c>
      <c r="T411" s="5" t="s">
        <v>93</v>
      </c>
      <c r="U411" s="5" t="s">
        <v>105</v>
      </c>
    </row>
    <row r="412" spans="1:21">
      <c r="A412" s="6" t="s">
        <v>87</v>
      </c>
      <c r="B412" s="7">
        <v>1</v>
      </c>
      <c r="C412" s="5">
        <v>425</v>
      </c>
      <c r="D412" s="5">
        <v>42</v>
      </c>
      <c r="E412" s="6" t="s">
        <v>700</v>
      </c>
      <c r="F412" s="8">
        <v>42091701</v>
      </c>
      <c r="G412" s="5" t="s">
        <v>701</v>
      </c>
      <c r="H412" s="5" t="s">
        <v>221</v>
      </c>
      <c r="I412" s="6" t="s">
        <v>91</v>
      </c>
      <c r="J412" s="6" t="s">
        <v>91</v>
      </c>
      <c r="K412" s="6" t="s">
        <v>91</v>
      </c>
      <c r="L412" s="6" t="s">
        <v>91</v>
      </c>
      <c r="M412" s="5" t="s">
        <v>92</v>
      </c>
      <c r="N412" s="6" t="s">
        <v>91</v>
      </c>
      <c r="O412" s="6" t="s">
        <v>91</v>
      </c>
      <c r="P412" s="6" t="s">
        <v>91</v>
      </c>
      <c r="Q412" s="6" t="s">
        <v>91</v>
      </c>
      <c r="R412" s="5">
        <v>1</v>
      </c>
      <c r="S412" s="5">
        <v>0</v>
      </c>
      <c r="T412" s="5" t="s">
        <v>93</v>
      </c>
      <c r="U412" s="5" t="s">
        <v>105</v>
      </c>
    </row>
    <row r="413" spans="1:21">
      <c r="A413" s="6" t="s">
        <v>87</v>
      </c>
      <c r="B413" s="7">
        <v>1</v>
      </c>
      <c r="C413" s="5">
        <v>426</v>
      </c>
      <c r="D413" s="5">
        <v>42</v>
      </c>
      <c r="E413" s="6" t="s">
        <v>700</v>
      </c>
      <c r="F413" s="8">
        <v>42091702</v>
      </c>
      <c r="G413" s="5" t="s">
        <v>702</v>
      </c>
      <c r="H413" s="5" t="s">
        <v>223</v>
      </c>
      <c r="I413" s="6" t="s">
        <v>91</v>
      </c>
      <c r="J413" s="6" t="s">
        <v>91</v>
      </c>
      <c r="K413" s="6" t="s">
        <v>91</v>
      </c>
      <c r="L413" s="6" t="s">
        <v>91</v>
      </c>
      <c r="M413" s="5" t="s">
        <v>92</v>
      </c>
      <c r="N413" s="6" t="s">
        <v>91</v>
      </c>
      <c r="O413" s="6" t="s">
        <v>91</v>
      </c>
      <c r="P413" s="6" t="s">
        <v>91</v>
      </c>
      <c r="Q413" s="6" t="s">
        <v>91</v>
      </c>
      <c r="R413" s="5">
        <v>1</v>
      </c>
      <c r="S413" s="5">
        <v>0</v>
      </c>
      <c r="T413" s="5" t="s">
        <v>93</v>
      </c>
      <c r="U413" s="5" t="s">
        <v>105</v>
      </c>
    </row>
    <row r="414" spans="1:21">
      <c r="A414" s="6" t="s">
        <v>87</v>
      </c>
      <c r="B414" s="7">
        <v>1</v>
      </c>
      <c r="C414" s="5">
        <v>427</v>
      </c>
      <c r="D414" s="5">
        <v>42</v>
      </c>
      <c r="E414" s="6" t="s">
        <v>700</v>
      </c>
      <c r="F414" s="8">
        <v>42091703</v>
      </c>
      <c r="G414" s="5" t="s">
        <v>703</v>
      </c>
      <c r="H414" s="5" t="s">
        <v>225</v>
      </c>
      <c r="I414" s="6" t="s">
        <v>91</v>
      </c>
      <c r="J414" s="6" t="s">
        <v>91</v>
      </c>
      <c r="K414" s="6" t="s">
        <v>91</v>
      </c>
      <c r="L414" s="6" t="s">
        <v>91</v>
      </c>
      <c r="M414" s="5" t="s">
        <v>92</v>
      </c>
      <c r="N414" s="6" t="s">
        <v>91</v>
      </c>
      <c r="O414" s="6" t="s">
        <v>91</v>
      </c>
      <c r="P414" s="6" t="s">
        <v>91</v>
      </c>
      <c r="Q414" s="6" t="s">
        <v>91</v>
      </c>
      <c r="R414" s="5">
        <v>1</v>
      </c>
      <c r="S414" s="5">
        <v>0</v>
      </c>
      <c r="T414" s="5" t="s">
        <v>93</v>
      </c>
      <c r="U414" s="5" t="s">
        <v>105</v>
      </c>
    </row>
    <row r="415" spans="1:21">
      <c r="A415" s="6" t="s">
        <v>87</v>
      </c>
      <c r="B415" s="7">
        <v>1</v>
      </c>
      <c r="C415" s="5">
        <v>428</v>
      </c>
      <c r="D415" s="5">
        <v>42</v>
      </c>
      <c r="E415" s="6" t="s">
        <v>700</v>
      </c>
      <c r="F415" s="8">
        <v>42091704</v>
      </c>
      <c r="G415" s="5" t="s">
        <v>704</v>
      </c>
      <c r="H415" s="5" t="s">
        <v>227</v>
      </c>
      <c r="I415" s="6" t="s">
        <v>91</v>
      </c>
      <c r="J415" s="6" t="s">
        <v>91</v>
      </c>
      <c r="K415" s="6" t="s">
        <v>91</v>
      </c>
      <c r="L415" s="6" t="s">
        <v>91</v>
      </c>
      <c r="M415" s="5" t="s">
        <v>92</v>
      </c>
      <c r="N415" s="6" t="s">
        <v>91</v>
      </c>
      <c r="O415" s="6" t="s">
        <v>91</v>
      </c>
      <c r="P415" s="6" t="s">
        <v>91</v>
      </c>
      <c r="Q415" s="6" t="s">
        <v>91</v>
      </c>
      <c r="R415" s="5">
        <v>1</v>
      </c>
      <c r="S415" s="5">
        <v>0</v>
      </c>
      <c r="T415" s="5" t="s">
        <v>93</v>
      </c>
      <c r="U415" s="5" t="s">
        <v>105</v>
      </c>
    </row>
    <row r="416" spans="1:21">
      <c r="A416" s="6" t="s">
        <v>87</v>
      </c>
      <c r="B416" s="7">
        <v>1</v>
      </c>
      <c r="C416" s="5">
        <v>429</v>
      </c>
      <c r="D416" s="5">
        <v>42</v>
      </c>
      <c r="E416" s="6" t="s">
        <v>609</v>
      </c>
      <c r="F416" s="8">
        <v>420918</v>
      </c>
      <c r="G416" s="5" t="s">
        <v>705</v>
      </c>
      <c r="H416" s="5" t="s">
        <v>706</v>
      </c>
      <c r="I416" s="5">
        <v>10065501509</v>
      </c>
      <c r="J416" s="6" t="s">
        <v>91</v>
      </c>
      <c r="K416" s="6" t="s">
        <v>91</v>
      </c>
      <c r="L416" s="6" t="s">
        <v>91</v>
      </c>
      <c r="M416" s="5" t="s">
        <v>92</v>
      </c>
      <c r="N416" s="6" t="s">
        <v>91</v>
      </c>
      <c r="O416" s="6" t="s">
        <v>91</v>
      </c>
      <c r="P416" s="6" t="s">
        <v>91</v>
      </c>
      <c r="Q416" s="6" t="s">
        <v>91</v>
      </c>
      <c r="R416" s="5">
        <v>1</v>
      </c>
      <c r="S416" s="5">
        <v>0</v>
      </c>
      <c r="T416" s="5" t="s">
        <v>93</v>
      </c>
      <c r="U416" s="5" t="s">
        <v>105</v>
      </c>
    </row>
    <row r="417" spans="1:21">
      <c r="A417" s="6" t="s">
        <v>87</v>
      </c>
      <c r="B417" s="7">
        <v>1</v>
      </c>
      <c r="C417" s="5">
        <v>430</v>
      </c>
      <c r="D417" s="5">
        <v>42</v>
      </c>
      <c r="E417" s="6" t="s">
        <v>707</v>
      </c>
      <c r="F417" s="8">
        <v>42091801</v>
      </c>
      <c r="G417" s="5" t="s">
        <v>708</v>
      </c>
      <c r="H417" s="5" t="s">
        <v>221</v>
      </c>
      <c r="I417" s="6" t="s">
        <v>91</v>
      </c>
      <c r="J417" s="6" t="s">
        <v>91</v>
      </c>
      <c r="K417" s="6" t="s">
        <v>91</v>
      </c>
      <c r="L417" s="6" t="s">
        <v>91</v>
      </c>
      <c r="M417" s="5" t="s">
        <v>92</v>
      </c>
      <c r="N417" s="6" t="s">
        <v>91</v>
      </c>
      <c r="O417" s="6" t="s">
        <v>91</v>
      </c>
      <c r="P417" s="6" t="s">
        <v>91</v>
      </c>
      <c r="Q417" s="6" t="s">
        <v>91</v>
      </c>
      <c r="R417" s="5">
        <v>1</v>
      </c>
      <c r="S417" s="5">
        <v>0</v>
      </c>
      <c r="T417" s="5" t="s">
        <v>93</v>
      </c>
      <c r="U417" s="5" t="s">
        <v>105</v>
      </c>
    </row>
    <row r="418" spans="1:21">
      <c r="A418" s="6" t="s">
        <v>87</v>
      </c>
      <c r="B418" s="7">
        <v>1</v>
      </c>
      <c r="C418" s="5">
        <v>431</v>
      </c>
      <c r="D418" s="5">
        <v>42</v>
      </c>
      <c r="E418" s="6" t="s">
        <v>707</v>
      </c>
      <c r="F418" s="8">
        <v>42091802</v>
      </c>
      <c r="G418" s="5" t="s">
        <v>709</v>
      </c>
      <c r="H418" s="5" t="s">
        <v>223</v>
      </c>
      <c r="I418" s="6" t="s">
        <v>91</v>
      </c>
      <c r="J418" s="6" t="s">
        <v>91</v>
      </c>
      <c r="K418" s="6" t="s">
        <v>91</v>
      </c>
      <c r="L418" s="6" t="s">
        <v>91</v>
      </c>
      <c r="M418" s="5" t="s">
        <v>92</v>
      </c>
      <c r="N418" s="6" t="s">
        <v>91</v>
      </c>
      <c r="O418" s="6" t="s">
        <v>91</v>
      </c>
      <c r="P418" s="6" t="s">
        <v>91</v>
      </c>
      <c r="Q418" s="6" t="s">
        <v>91</v>
      </c>
      <c r="R418" s="5">
        <v>1</v>
      </c>
      <c r="S418" s="5">
        <v>0</v>
      </c>
      <c r="T418" s="5" t="s">
        <v>93</v>
      </c>
      <c r="U418" s="5" t="s">
        <v>105</v>
      </c>
    </row>
    <row r="419" spans="1:21">
      <c r="A419" s="6" t="s">
        <v>87</v>
      </c>
      <c r="B419" s="7">
        <v>1</v>
      </c>
      <c r="C419" s="5">
        <v>432</v>
      </c>
      <c r="D419" s="5">
        <v>42</v>
      </c>
      <c r="E419" s="6" t="s">
        <v>707</v>
      </c>
      <c r="F419" s="8">
        <v>42091803</v>
      </c>
      <c r="G419" s="5" t="s">
        <v>710</v>
      </c>
      <c r="H419" s="5" t="s">
        <v>225</v>
      </c>
      <c r="I419" s="6" t="s">
        <v>91</v>
      </c>
      <c r="J419" s="6" t="s">
        <v>91</v>
      </c>
      <c r="K419" s="6" t="s">
        <v>91</v>
      </c>
      <c r="L419" s="6" t="s">
        <v>91</v>
      </c>
      <c r="M419" s="5" t="s">
        <v>92</v>
      </c>
      <c r="N419" s="6" t="s">
        <v>91</v>
      </c>
      <c r="O419" s="6" t="s">
        <v>91</v>
      </c>
      <c r="P419" s="6" t="s">
        <v>91</v>
      </c>
      <c r="Q419" s="6" t="s">
        <v>91</v>
      </c>
      <c r="R419" s="5">
        <v>1</v>
      </c>
      <c r="S419" s="5">
        <v>0</v>
      </c>
      <c r="T419" s="5" t="s">
        <v>93</v>
      </c>
      <c r="U419" s="5" t="s">
        <v>105</v>
      </c>
    </row>
    <row r="420" spans="1:21">
      <c r="A420" s="6" t="s">
        <v>87</v>
      </c>
      <c r="B420" s="7">
        <v>1</v>
      </c>
      <c r="C420" s="5">
        <v>433</v>
      </c>
      <c r="D420" s="5">
        <v>42</v>
      </c>
      <c r="E420" s="6" t="s">
        <v>707</v>
      </c>
      <c r="F420" s="8">
        <v>42091804</v>
      </c>
      <c r="G420" s="5" t="s">
        <v>711</v>
      </c>
      <c r="H420" s="5" t="s">
        <v>227</v>
      </c>
      <c r="I420" s="6" t="s">
        <v>91</v>
      </c>
      <c r="J420" s="6" t="s">
        <v>91</v>
      </c>
      <c r="K420" s="6" t="s">
        <v>91</v>
      </c>
      <c r="L420" s="6" t="s">
        <v>91</v>
      </c>
      <c r="M420" s="5" t="s">
        <v>92</v>
      </c>
      <c r="N420" s="6" t="s">
        <v>91</v>
      </c>
      <c r="O420" s="6" t="s">
        <v>91</v>
      </c>
      <c r="P420" s="6" t="s">
        <v>91</v>
      </c>
      <c r="Q420" s="6" t="s">
        <v>91</v>
      </c>
      <c r="R420" s="5">
        <v>1</v>
      </c>
      <c r="S420" s="5">
        <v>0</v>
      </c>
      <c r="T420" s="5" t="s">
        <v>93</v>
      </c>
      <c r="U420" s="5" t="s">
        <v>105</v>
      </c>
    </row>
    <row r="421" spans="1:21">
      <c r="A421" s="6" t="s">
        <v>87</v>
      </c>
      <c r="B421" s="7">
        <v>1</v>
      </c>
      <c r="C421" s="5">
        <v>434</v>
      </c>
      <c r="D421" s="5">
        <v>42</v>
      </c>
      <c r="E421" s="6" t="s">
        <v>609</v>
      </c>
      <c r="F421" s="8">
        <v>420919</v>
      </c>
      <c r="G421" s="5" t="s">
        <v>712</v>
      </c>
      <c r="H421" s="5" t="s">
        <v>713</v>
      </c>
      <c r="I421" s="6" t="s">
        <v>91</v>
      </c>
      <c r="J421" s="6" t="s">
        <v>91</v>
      </c>
      <c r="K421" s="6" t="s">
        <v>91</v>
      </c>
      <c r="L421" s="6" t="s">
        <v>91</v>
      </c>
      <c r="M421" s="5" t="s">
        <v>92</v>
      </c>
      <c r="N421" s="6" t="s">
        <v>91</v>
      </c>
      <c r="O421" s="6" t="s">
        <v>91</v>
      </c>
      <c r="P421" s="6" t="s">
        <v>91</v>
      </c>
      <c r="Q421" s="6" t="s">
        <v>91</v>
      </c>
      <c r="R421" s="5">
        <v>1</v>
      </c>
      <c r="S421" s="5">
        <v>0</v>
      </c>
      <c r="T421" s="5" t="s">
        <v>93</v>
      </c>
      <c r="U421" s="5" t="s">
        <v>105</v>
      </c>
    </row>
    <row r="422" spans="1:21">
      <c r="A422" s="6" t="s">
        <v>87</v>
      </c>
      <c r="B422" s="7">
        <v>1</v>
      </c>
      <c r="C422" s="5">
        <v>435</v>
      </c>
      <c r="D422" s="5">
        <v>42</v>
      </c>
      <c r="E422" s="6" t="s">
        <v>714</v>
      </c>
      <c r="F422" s="8">
        <v>42091901</v>
      </c>
      <c r="G422" s="5" t="s">
        <v>715</v>
      </c>
      <c r="H422" s="5" t="s">
        <v>221</v>
      </c>
      <c r="I422" s="6" t="s">
        <v>91</v>
      </c>
      <c r="J422" s="6" t="s">
        <v>91</v>
      </c>
      <c r="K422" s="6" t="s">
        <v>91</v>
      </c>
      <c r="L422" s="6" t="s">
        <v>91</v>
      </c>
      <c r="M422" s="5" t="s">
        <v>92</v>
      </c>
      <c r="N422" s="6" t="s">
        <v>91</v>
      </c>
      <c r="O422" s="6" t="s">
        <v>91</v>
      </c>
      <c r="P422" s="6" t="s">
        <v>91</v>
      </c>
      <c r="Q422" s="6" t="s">
        <v>91</v>
      </c>
      <c r="R422" s="5">
        <v>1</v>
      </c>
      <c r="S422" s="5">
        <v>0</v>
      </c>
      <c r="T422" s="5" t="s">
        <v>93</v>
      </c>
      <c r="U422" s="5" t="s">
        <v>105</v>
      </c>
    </row>
    <row r="423" spans="1:21">
      <c r="A423" s="6" t="s">
        <v>87</v>
      </c>
      <c r="B423" s="7">
        <v>1</v>
      </c>
      <c r="C423" s="5">
        <v>436</v>
      </c>
      <c r="D423" s="5">
        <v>42</v>
      </c>
      <c r="E423" s="6" t="s">
        <v>714</v>
      </c>
      <c r="F423" s="8">
        <v>42091902</v>
      </c>
      <c r="G423" s="5" t="s">
        <v>716</v>
      </c>
      <c r="H423" s="5" t="s">
        <v>223</v>
      </c>
      <c r="I423" s="6" t="s">
        <v>91</v>
      </c>
      <c r="J423" s="6" t="s">
        <v>91</v>
      </c>
      <c r="K423" s="6" t="s">
        <v>91</v>
      </c>
      <c r="L423" s="6" t="s">
        <v>91</v>
      </c>
      <c r="M423" s="5" t="s">
        <v>92</v>
      </c>
      <c r="N423" s="6" t="s">
        <v>91</v>
      </c>
      <c r="O423" s="6" t="s">
        <v>91</v>
      </c>
      <c r="P423" s="6" t="s">
        <v>91</v>
      </c>
      <c r="Q423" s="6" t="s">
        <v>91</v>
      </c>
      <c r="R423" s="5">
        <v>1</v>
      </c>
      <c r="S423" s="5">
        <v>0</v>
      </c>
      <c r="T423" s="5" t="s">
        <v>93</v>
      </c>
      <c r="U423" s="5" t="s">
        <v>105</v>
      </c>
    </row>
    <row r="424" spans="1:21">
      <c r="A424" s="6" t="s">
        <v>87</v>
      </c>
      <c r="B424" s="7">
        <v>1</v>
      </c>
      <c r="C424" s="5">
        <v>437</v>
      </c>
      <c r="D424" s="5">
        <v>42</v>
      </c>
      <c r="E424" s="6" t="s">
        <v>714</v>
      </c>
      <c r="F424" s="8">
        <v>42091903</v>
      </c>
      <c r="G424" s="5" t="s">
        <v>717</v>
      </c>
      <c r="H424" s="5" t="s">
        <v>225</v>
      </c>
      <c r="I424" s="6" t="s">
        <v>91</v>
      </c>
      <c r="J424" s="6" t="s">
        <v>91</v>
      </c>
      <c r="K424" s="6" t="s">
        <v>91</v>
      </c>
      <c r="L424" s="6" t="s">
        <v>91</v>
      </c>
      <c r="M424" s="5" t="s">
        <v>92</v>
      </c>
      <c r="N424" s="6" t="s">
        <v>91</v>
      </c>
      <c r="O424" s="6" t="s">
        <v>91</v>
      </c>
      <c r="P424" s="6" t="s">
        <v>91</v>
      </c>
      <c r="Q424" s="6" t="s">
        <v>91</v>
      </c>
      <c r="R424" s="5">
        <v>1</v>
      </c>
      <c r="S424" s="5">
        <v>0</v>
      </c>
      <c r="T424" s="5" t="s">
        <v>93</v>
      </c>
      <c r="U424" s="5" t="s">
        <v>105</v>
      </c>
    </row>
    <row r="425" spans="1:21">
      <c r="A425" s="6" t="s">
        <v>87</v>
      </c>
      <c r="B425" s="7">
        <v>1</v>
      </c>
      <c r="C425" s="5">
        <v>438</v>
      </c>
      <c r="D425" s="5">
        <v>42</v>
      </c>
      <c r="E425" s="6" t="s">
        <v>714</v>
      </c>
      <c r="F425" s="8">
        <v>42091904</v>
      </c>
      <c r="G425" s="5" t="s">
        <v>718</v>
      </c>
      <c r="H425" s="5" t="s">
        <v>227</v>
      </c>
      <c r="I425" s="6" t="s">
        <v>91</v>
      </c>
      <c r="J425" s="6" t="s">
        <v>91</v>
      </c>
      <c r="K425" s="6" t="s">
        <v>91</v>
      </c>
      <c r="L425" s="6" t="s">
        <v>91</v>
      </c>
      <c r="M425" s="5" t="s">
        <v>92</v>
      </c>
      <c r="N425" s="6" t="s">
        <v>91</v>
      </c>
      <c r="O425" s="6" t="s">
        <v>91</v>
      </c>
      <c r="P425" s="6" t="s">
        <v>91</v>
      </c>
      <c r="Q425" s="6" t="s">
        <v>91</v>
      </c>
      <c r="R425" s="5">
        <v>1</v>
      </c>
      <c r="S425" s="5">
        <v>0</v>
      </c>
      <c r="T425" s="5" t="s">
        <v>93</v>
      </c>
      <c r="U425" s="5" t="s">
        <v>105</v>
      </c>
    </row>
    <row r="426" spans="1:21">
      <c r="A426" s="6" t="s">
        <v>87</v>
      </c>
      <c r="B426" s="7">
        <v>1</v>
      </c>
      <c r="C426" s="5">
        <v>439</v>
      </c>
      <c r="D426" s="5">
        <v>42</v>
      </c>
      <c r="E426" s="6" t="s">
        <v>609</v>
      </c>
      <c r="F426" s="8">
        <v>420920</v>
      </c>
      <c r="G426" s="5" t="s">
        <v>719</v>
      </c>
      <c r="H426" s="5" t="s">
        <v>720</v>
      </c>
      <c r="I426" s="6" t="s">
        <v>91</v>
      </c>
      <c r="J426" s="6" t="s">
        <v>91</v>
      </c>
      <c r="K426" s="6" t="s">
        <v>91</v>
      </c>
      <c r="L426" s="6" t="s">
        <v>91</v>
      </c>
      <c r="M426" s="5" t="s">
        <v>92</v>
      </c>
      <c r="N426" s="6" t="s">
        <v>91</v>
      </c>
      <c r="O426" s="6" t="s">
        <v>91</v>
      </c>
      <c r="P426" s="6" t="s">
        <v>91</v>
      </c>
      <c r="Q426" s="6" t="s">
        <v>91</v>
      </c>
      <c r="R426" s="5">
        <v>1</v>
      </c>
      <c r="S426" s="5">
        <v>0</v>
      </c>
      <c r="T426" s="5" t="s">
        <v>93</v>
      </c>
      <c r="U426" s="5" t="s">
        <v>105</v>
      </c>
    </row>
    <row r="427" spans="1:21">
      <c r="A427" s="6" t="s">
        <v>87</v>
      </c>
      <c r="B427" s="7">
        <v>1</v>
      </c>
      <c r="C427" s="5">
        <v>440</v>
      </c>
      <c r="D427" s="5">
        <v>42</v>
      </c>
      <c r="E427" s="6" t="s">
        <v>721</v>
      </c>
      <c r="F427" s="8">
        <v>42092001</v>
      </c>
      <c r="G427" s="5" t="s">
        <v>722</v>
      </c>
      <c r="H427" s="5" t="s">
        <v>221</v>
      </c>
      <c r="I427" s="6" t="s">
        <v>91</v>
      </c>
      <c r="J427" s="6" t="s">
        <v>91</v>
      </c>
      <c r="K427" s="6" t="s">
        <v>91</v>
      </c>
      <c r="L427" s="6" t="s">
        <v>91</v>
      </c>
      <c r="M427" s="5" t="s">
        <v>92</v>
      </c>
      <c r="N427" s="6" t="s">
        <v>91</v>
      </c>
      <c r="O427" s="6" t="s">
        <v>91</v>
      </c>
      <c r="P427" s="6" t="s">
        <v>91</v>
      </c>
      <c r="Q427" s="6" t="s">
        <v>91</v>
      </c>
      <c r="R427" s="5">
        <v>1</v>
      </c>
      <c r="S427" s="5">
        <v>0</v>
      </c>
      <c r="T427" s="5" t="s">
        <v>93</v>
      </c>
      <c r="U427" s="5" t="s">
        <v>105</v>
      </c>
    </row>
    <row r="428" spans="1:21">
      <c r="A428" s="6" t="s">
        <v>87</v>
      </c>
      <c r="B428" s="7">
        <v>1</v>
      </c>
      <c r="C428" s="5">
        <v>441</v>
      </c>
      <c r="D428" s="5">
        <v>42</v>
      </c>
      <c r="E428" s="6" t="s">
        <v>721</v>
      </c>
      <c r="F428" s="8">
        <v>42092002</v>
      </c>
      <c r="G428" s="5" t="s">
        <v>723</v>
      </c>
      <c r="H428" s="5" t="s">
        <v>223</v>
      </c>
      <c r="I428" s="6" t="s">
        <v>91</v>
      </c>
      <c r="J428" s="6" t="s">
        <v>91</v>
      </c>
      <c r="K428" s="6" t="s">
        <v>91</v>
      </c>
      <c r="L428" s="6" t="s">
        <v>91</v>
      </c>
      <c r="M428" s="5" t="s">
        <v>92</v>
      </c>
      <c r="N428" s="6" t="s">
        <v>91</v>
      </c>
      <c r="O428" s="6" t="s">
        <v>91</v>
      </c>
      <c r="P428" s="6" t="s">
        <v>91</v>
      </c>
      <c r="Q428" s="6" t="s">
        <v>91</v>
      </c>
      <c r="R428" s="5">
        <v>1</v>
      </c>
      <c r="S428" s="5">
        <v>0</v>
      </c>
      <c r="T428" s="5" t="s">
        <v>93</v>
      </c>
      <c r="U428" s="5" t="s">
        <v>105</v>
      </c>
    </row>
    <row r="429" spans="1:21">
      <c r="A429" s="6" t="s">
        <v>87</v>
      </c>
      <c r="B429" s="7">
        <v>1</v>
      </c>
      <c r="C429" s="5">
        <v>442</v>
      </c>
      <c r="D429" s="5">
        <v>42</v>
      </c>
      <c r="E429" s="6" t="s">
        <v>721</v>
      </c>
      <c r="F429" s="8">
        <v>42092003</v>
      </c>
      <c r="G429" s="5" t="s">
        <v>724</v>
      </c>
      <c r="H429" s="5" t="s">
        <v>225</v>
      </c>
      <c r="I429" s="6" t="s">
        <v>91</v>
      </c>
      <c r="J429" s="6" t="s">
        <v>91</v>
      </c>
      <c r="K429" s="6" t="s">
        <v>91</v>
      </c>
      <c r="L429" s="6" t="s">
        <v>91</v>
      </c>
      <c r="M429" s="5" t="s">
        <v>92</v>
      </c>
      <c r="N429" s="6" t="s">
        <v>91</v>
      </c>
      <c r="O429" s="6" t="s">
        <v>91</v>
      </c>
      <c r="P429" s="6" t="s">
        <v>91</v>
      </c>
      <c r="Q429" s="6" t="s">
        <v>91</v>
      </c>
      <c r="R429" s="5">
        <v>1</v>
      </c>
      <c r="S429" s="5">
        <v>0</v>
      </c>
      <c r="T429" s="5" t="s">
        <v>93</v>
      </c>
      <c r="U429" s="5" t="s">
        <v>105</v>
      </c>
    </row>
    <row r="430" spans="1:21">
      <c r="A430" s="6" t="s">
        <v>87</v>
      </c>
      <c r="B430" s="7">
        <v>1</v>
      </c>
      <c r="C430" s="5">
        <v>443</v>
      </c>
      <c r="D430" s="5">
        <v>42</v>
      </c>
      <c r="E430" s="6" t="s">
        <v>721</v>
      </c>
      <c r="F430" s="8">
        <v>42092004</v>
      </c>
      <c r="G430" s="5" t="s">
        <v>725</v>
      </c>
      <c r="H430" s="5" t="s">
        <v>227</v>
      </c>
      <c r="I430" s="6" t="s">
        <v>91</v>
      </c>
      <c r="J430" s="6" t="s">
        <v>91</v>
      </c>
      <c r="K430" s="6" t="s">
        <v>91</v>
      </c>
      <c r="L430" s="6" t="s">
        <v>91</v>
      </c>
      <c r="M430" s="5" t="s">
        <v>92</v>
      </c>
      <c r="N430" s="6" t="s">
        <v>91</v>
      </c>
      <c r="O430" s="6" t="s">
        <v>91</v>
      </c>
      <c r="P430" s="6" t="s">
        <v>91</v>
      </c>
      <c r="Q430" s="6" t="s">
        <v>91</v>
      </c>
      <c r="R430" s="5">
        <v>1</v>
      </c>
      <c r="S430" s="5">
        <v>0</v>
      </c>
      <c r="T430" s="5" t="s">
        <v>93</v>
      </c>
      <c r="U430" s="5" t="s">
        <v>105</v>
      </c>
    </row>
    <row r="431" spans="1:21">
      <c r="A431" s="6" t="s">
        <v>87</v>
      </c>
      <c r="B431" s="7">
        <v>1</v>
      </c>
      <c r="C431" s="5">
        <v>444</v>
      </c>
      <c r="D431" s="5">
        <v>42</v>
      </c>
      <c r="E431" s="6" t="s">
        <v>609</v>
      </c>
      <c r="F431" s="8">
        <v>420921</v>
      </c>
      <c r="G431" s="5" t="s">
        <v>726</v>
      </c>
      <c r="H431" s="5" t="s">
        <v>727</v>
      </c>
      <c r="I431" s="6" t="s">
        <v>91</v>
      </c>
      <c r="J431" s="6" t="s">
        <v>91</v>
      </c>
      <c r="K431" s="6" t="s">
        <v>91</v>
      </c>
      <c r="L431" s="6" t="s">
        <v>91</v>
      </c>
      <c r="M431" s="5" t="s">
        <v>92</v>
      </c>
      <c r="N431" s="6" t="s">
        <v>91</v>
      </c>
      <c r="O431" s="6" t="s">
        <v>91</v>
      </c>
      <c r="P431" s="6" t="s">
        <v>91</v>
      </c>
      <c r="Q431" s="6" t="s">
        <v>91</v>
      </c>
      <c r="R431" s="5">
        <v>1</v>
      </c>
      <c r="S431" s="5">
        <v>0</v>
      </c>
      <c r="T431" s="5" t="s">
        <v>93</v>
      </c>
      <c r="U431" s="5" t="s">
        <v>105</v>
      </c>
    </row>
    <row r="432" spans="1:21">
      <c r="A432" s="6" t="s">
        <v>87</v>
      </c>
      <c r="B432" s="7">
        <v>1</v>
      </c>
      <c r="C432" s="5">
        <v>445</v>
      </c>
      <c r="D432" s="5">
        <v>42</v>
      </c>
      <c r="E432" s="6" t="s">
        <v>728</v>
      </c>
      <c r="F432" s="8">
        <v>42092101</v>
      </c>
      <c r="G432" s="5" t="s">
        <v>729</v>
      </c>
      <c r="H432" s="5" t="s">
        <v>221</v>
      </c>
      <c r="I432" s="6" t="s">
        <v>91</v>
      </c>
      <c r="J432" s="6" t="s">
        <v>91</v>
      </c>
      <c r="K432" s="6" t="s">
        <v>91</v>
      </c>
      <c r="L432" s="6" t="s">
        <v>91</v>
      </c>
      <c r="M432" s="5" t="s">
        <v>92</v>
      </c>
      <c r="N432" s="6" t="s">
        <v>91</v>
      </c>
      <c r="O432" s="6" t="s">
        <v>91</v>
      </c>
      <c r="P432" s="6" t="s">
        <v>91</v>
      </c>
      <c r="Q432" s="6" t="s">
        <v>91</v>
      </c>
      <c r="R432" s="5">
        <v>1</v>
      </c>
      <c r="S432" s="5">
        <v>0</v>
      </c>
      <c r="T432" s="5" t="s">
        <v>93</v>
      </c>
      <c r="U432" s="5" t="s">
        <v>105</v>
      </c>
    </row>
    <row r="433" spans="1:21">
      <c r="A433" s="6" t="s">
        <v>87</v>
      </c>
      <c r="B433" s="7">
        <v>1</v>
      </c>
      <c r="C433" s="5">
        <v>446</v>
      </c>
      <c r="D433" s="5">
        <v>42</v>
      </c>
      <c r="E433" s="6" t="s">
        <v>728</v>
      </c>
      <c r="F433" s="8">
        <v>42092102</v>
      </c>
      <c r="G433" s="5" t="s">
        <v>730</v>
      </c>
      <c r="H433" s="5" t="s">
        <v>223</v>
      </c>
      <c r="I433" s="6" t="s">
        <v>91</v>
      </c>
      <c r="J433" s="6" t="s">
        <v>91</v>
      </c>
      <c r="K433" s="6" t="s">
        <v>91</v>
      </c>
      <c r="L433" s="6" t="s">
        <v>91</v>
      </c>
      <c r="M433" s="5" t="s">
        <v>92</v>
      </c>
      <c r="N433" s="6" t="s">
        <v>91</v>
      </c>
      <c r="O433" s="6" t="s">
        <v>91</v>
      </c>
      <c r="P433" s="6" t="s">
        <v>91</v>
      </c>
      <c r="Q433" s="6" t="s">
        <v>91</v>
      </c>
      <c r="R433" s="5">
        <v>1</v>
      </c>
      <c r="S433" s="5">
        <v>0</v>
      </c>
      <c r="T433" s="5" t="s">
        <v>93</v>
      </c>
      <c r="U433" s="5" t="s">
        <v>105</v>
      </c>
    </row>
    <row r="434" spans="1:21">
      <c r="A434" s="6" t="s">
        <v>87</v>
      </c>
      <c r="B434" s="7">
        <v>1</v>
      </c>
      <c r="C434" s="5">
        <v>447</v>
      </c>
      <c r="D434" s="5">
        <v>42</v>
      </c>
      <c r="E434" s="6" t="s">
        <v>728</v>
      </c>
      <c r="F434" s="8">
        <v>42092103</v>
      </c>
      <c r="G434" s="5" t="s">
        <v>731</v>
      </c>
      <c r="H434" s="5" t="s">
        <v>225</v>
      </c>
      <c r="I434" s="6" t="s">
        <v>91</v>
      </c>
      <c r="J434" s="6" t="s">
        <v>91</v>
      </c>
      <c r="K434" s="6" t="s">
        <v>91</v>
      </c>
      <c r="L434" s="6" t="s">
        <v>91</v>
      </c>
      <c r="M434" s="5" t="s">
        <v>92</v>
      </c>
      <c r="N434" s="6" t="s">
        <v>91</v>
      </c>
      <c r="O434" s="6" t="s">
        <v>91</v>
      </c>
      <c r="P434" s="6" t="s">
        <v>91</v>
      </c>
      <c r="Q434" s="6" t="s">
        <v>91</v>
      </c>
      <c r="R434" s="5">
        <v>1</v>
      </c>
      <c r="S434" s="5">
        <v>0</v>
      </c>
      <c r="T434" s="5" t="s">
        <v>93</v>
      </c>
      <c r="U434" s="5" t="s">
        <v>105</v>
      </c>
    </row>
    <row r="435" spans="1:21">
      <c r="A435" s="6" t="s">
        <v>87</v>
      </c>
      <c r="B435" s="7">
        <v>1</v>
      </c>
      <c r="C435" s="5">
        <v>448</v>
      </c>
      <c r="D435" s="5">
        <v>42</v>
      </c>
      <c r="E435" s="6" t="s">
        <v>728</v>
      </c>
      <c r="F435" s="8">
        <v>42092104</v>
      </c>
      <c r="G435" s="5" t="s">
        <v>732</v>
      </c>
      <c r="H435" s="5" t="s">
        <v>227</v>
      </c>
      <c r="I435" s="6" t="s">
        <v>91</v>
      </c>
      <c r="J435" s="6" t="s">
        <v>91</v>
      </c>
      <c r="K435" s="6" t="s">
        <v>91</v>
      </c>
      <c r="L435" s="6" t="s">
        <v>91</v>
      </c>
      <c r="M435" s="5" t="s">
        <v>92</v>
      </c>
      <c r="N435" s="6" t="s">
        <v>91</v>
      </c>
      <c r="O435" s="6" t="s">
        <v>91</v>
      </c>
      <c r="P435" s="6" t="s">
        <v>91</v>
      </c>
      <c r="Q435" s="6" t="s">
        <v>91</v>
      </c>
      <c r="R435" s="5">
        <v>1</v>
      </c>
      <c r="S435" s="5">
        <v>0</v>
      </c>
      <c r="T435" s="5" t="s">
        <v>93</v>
      </c>
      <c r="U435" s="5" t="s">
        <v>105</v>
      </c>
    </row>
    <row r="436" spans="1:21">
      <c r="A436" s="6" t="s">
        <v>87</v>
      </c>
      <c r="B436" s="7">
        <v>1</v>
      </c>
      <c r="C436" s="5">
        <v>449</v>
      </c>
      <c r="D436" s="5">
        <v>42</v>
      </c>
      <c r="E436" s="6" t="s">
        <v>609</v>
      </c>
      <c r="F436" s="8">
        <v>420922</v>
      </c>
      <c r="G436" s="5" t="s">
        <v>733</v>
      </c>
      <c r="H436" s="5" t="s">
        <v>734</v>
      </c>
      <c r="I436" s="5">
        <v>10065504767</v>
      </c>
      <c r="J436" s="6" t="s">
        <v>91</v>
      </c>
      <c r="K436" s="6" t="s">
        <v>91</v>
      </c>
      <c r="L436" s="6" t="s">
        <v>91</v>
      </c>
      <c r="M436" s="5" t="s">
        <v>92</v>
      </c>
      <c r="N436" s="6" t="s">
        <v>91</v>
      </c>
      <c r="O436" s="6" t="s">
        <v>91</v>
      </c>
      <c r="P436" s="6" t="s">
        <v>91</v>
      </c>
      <c r="Q436" s="6" t="s">
        <v>91</v>
      </c>
      <c r="R436" s="5">
        <v>1</v>
      </c>
      <c r="S436" s="5">
        <v>0</v>
      </c>
      <c r="T436" s="5" t="s">
        <v>93</v>
      </c>
      <c r="U436" s="5" t="s">
        <v>105</v>
      </c>
    </row>
    <row r="437" spans="1:21">
      <c r="A437" s="6" t="s">
        <v>87</v>
      </c>
      <c r="B437" s="7">
        <v>1</v>
      </c>
      <c r="C437" s="5">
        <v>450</v>
      </c>
      <c r="D437" s="5">
        <v>42</v>
      </c>
      <c r="E437" s="6" t="s">
        <v>735</v>
      </c>
      <c r="F437" s="8">
        <v>42092201</v>
      </c>
      <c r="G437" s="5" t="s">
        <v>736</v>
      </c>
      <c r="H437" s="5" t="s">
        <v>221</v>
      </c>
      <c r="I437" s="6" t="s">
        <v>91</v>
      </c>
      <c r="J437" s="6" t="s">
        <v>91</v>
      </c>
      <c r="K437" s="6" t="s">
        <v>91</v>
      </c>
      <c r="L437" s="6" t="s">
        <v>91</v>
      </c>
      <c r="M437" s="5" t="s">
        <v>92</v>
      </c>
      <c r="N437" s="6" t="s">
        <v>91</v>
      </c>
      <c r="O437" s="6" t="s">
        <v>91</v>
      </c>
      <c r="P437" s="6" t="s">
        <v>91</v>
      </c>
      <c r="Q437" s="6" t="s">
        <v>91</v>
      </c>
      <c r="R437" s="5">
        <v>1</v>
      </c>
      <c r="S437" s="5">
        <v>0</v>
      </c>
      <c r="T437" s="5" t="s">
        <v>93</v>
      </c>
      <c r="U437" s="5" t="s">
        <v>105</v>
      </c>
    </row>
    <row r="438" spans="1:21">
      <c r="A438" s="6" t="s">
        <v>87</v>
      </c>
      <c r="B438" s="7">
        <v>1</v>
      </c>
      <c r="C438" s="5">
        <v>451</v>
      </c>
      <c r="D438" s="5">
        <v>42</v>
      </c>
      <c r="E438" s="6" t="s">
        <v>735</v>
      </c>
      <c r="F438" s="8">
        <v>42092202</v>
      </c>
      <c r="G438" s="5" t="s">
        <v>737</v>
      </c>
      <c r="H438" s="5" t="s">
        <v>223</v>
      </c>
      <c r="I438" s="6" t="s">
        <v>91</v>
      </c>
      <c r="J438" s="6" t="s">
        <v>91</v>
      </c>
      <c r="K438" s="6" t="s">
        <v>91</v>
      </c>
      <c r="L438" s="6" t="s">
        <v>91</v>
      </c>
      <c r="M438" s="5" t="s">
        <v>92</v>
      </c>
      <c r="N438" s="6" t="s">
        <v>91</v>
      </c>
      <c r="O438" s="6" t="s">
        <v>91</v>
      </c>
      <c r="P438" s="6" t="s">
        <v>91</v>
      </c>
      <c r="Q438" s="6" t="s">
        <v>91</v>
      </c>
      <c r="R438" s="5">
        <v>1</v>
      </c>
      <c r="S438" s="5">
        <v>0</v>
      </c>
      <c r="T438" s="5" t="s">
        <v>93</v>
      </c>
      <c r="U438" s="5" t="s">
        <v>105</v>
      </c>
    </row>
    <row r="439" spans="1:21">
      <c r="A439" s="6" t="s">
        <v>87</v>
      </c>
      <c r="B439" s="7">
        <v>1</v>
      </c>
      <c r="C439" s="5">
        <v>452</v>
      </c>
      <c r="D439" s="5">
        <v>42</v>
      </c>
      <c r="E439" s="6" t="s">
        <v>735</v>
      </c>
      <c r="F439" s="8">
        <v>42092203</v>
      </c>
      <c r="G439" s="5" t="s">
        <v>738</v>
      </c>
      <c r="H439" s="5" t="s">
        <v>225</v>
      </c>
      <c r="I439" s="6" t="s">
        <v>91</v>
      </c>
      <c r="J439" s="6" t="s">
        <v>91</v>
      </c>
      <c r="K439" s="6" t="s">
        <v>91</v>
      </c>
      <c r="L439" s="6" t="s">
        <v>91</v>
      </c>
      <c r="M439" s="5" t="s">
        <v>92</v>
      </c>
      <c r="N439" s="6" t="s">
        <v>91</v>
      </c>
      <c r="O439" s="6" t="s">
        <v>91</v>
      </c>
      <c r="P439" s="6" t="s">
        <v>91</v>
      </c>
      <c r="Q439" s="6" t="s">
        <v>91</v>
      </c>
      <c r="R439" s="5">
        <v>1</v>
      </c>
      <c r="S439" s="5">
        <v>0</v>
      </c>
      <c r="T439" s="5" t="s">
        <v>93</v>
      </c>
      <c r="U439" s="5" t="s">
        <v>105</v>
      </c>
    </row>
    <row r="440" spans="1:21">
      <c r="A440" s="6" t="s">
        <v>87</v>
      </c>
      <c r="B440" s="7">
        <v>1</v>
      </c>
      <c r="C440" s="5">
        <v>453</v>
      </c>
      <c r="D440" s="5">
        <v>42</v>
      </c>
      <c r="E440" s="6" t="s">
        <v>735</v>
      </c>
      <c r="F440" s="8">
        <v>42092204</v>
      </c>
      <c r="G440" s="5" t="s">
        <v>739</v>
      </c>
      <c r="H440" s="5" t="s">
        <v>227</v>
      </c>
      <c r="I440" s="6" t="s">
        <v>91</v>
      </c>
      <c r="J440" s="6" t="s">
        <v>91</v>
      </c>
      <c r="K440" s="6" t="s">
        <v>91</v>
      </c>
      <c r="L440" s="6" t="s">
        <v>91</v>
      </c>
      <c r="M440" s="5" t="s">
        <v>92</v>
      </c>
      <c r="N440" s="6" t="s">
        <v>91</v>
      </c>
      <c r="O440" s="6" t="s">
        <v>91</v>
      </c>
      <c r="P440" s="6" t="s">
        <v>91</v>
      </c>
      <c r="Q440" s="6" t="s">
        <v>91</v>
      </c>
      <c r="R440" s="5">
        <v>1</v>
      </c>
      <c r="S440" s="5">
        <v>0</v>
      </c>
      <c r="T440" s="5" t="s">
        <v>93</v>
      </c>
      <c r="U440" s="5" t="s">
        <v>105</v>
      </c>
    </row>
    <row r="441" spans="1:21">
      <c r="A441" s="6" t="s">
        <v>87</v>
      </c>
      <c r="B441" s="7">
        <v>1</v>
      </c>
      <c r="C441" s="5">
        <v>454</v>
      </c>
      <c r="D441" s="5">
        <v>42</v>
      </c>
      <c r="E441" s="6" t="s">
        <v>609</v>
      </c>
      <c r="F441" s="8">
        <v>420923</v>
      </c>
      <c r="G441" s="5" t="s">
        <v>740</v>
      </c>
      <c r="H441" s="5" t="s">
        <v>741</v>
      </c>
      <c r="I441" s="5">
        <v>10065502610</v>
      </c>
      <c r="J441" s="6" t="s">
        <v>91</v>
      </c>
      <c r="K441" s="6" t="s">
        <v>91</v>
      </c>
      <c r="L441" s="6" t="s">
        <v>91</v>
      </c>
      <c r="M441" s="5" t="s">
        <v>92</v>
      </c>
      <c r="N441" s="6" t="s">
        <v>91</v>
      </c>
      <c r="O441" s="6" t="s">
        <v>91</v>
      </c>
      <c r="P441" s="6" t="s">
        <v>91</v>
      </c>
      <c r="Q441" s="6" t="s">
        <v>91</v>
      </c>
      <c r="R441" s="5">
        <v>1</v>
      </c>
      <c r="S441" s="5">
        <v>0</v>
      </c>
      <c r="T441" s="5" t="s">
        <v>93</v>
      </c>
      <c r="U441" s="5" t="s">
        <v>105</v>
      </c>
    </row>
    <row r="442" spans="1:21">
      <c r="A442" s="6" t="s">
        <v>87</v>
      </c>
      <c r="B442" s="7">
        <v>1</v>
      </c>
      <c r="C442" s="5">
        <v>455</v>
      </c>
      <c r="D442" s="5">
        <v>42</v>
      </c>
      <c r="E442" s="6" t="s">
        <v>742</v>
      </c>
      <c r="F442" s="8">
        <v>42092301</v>
      </c>
      <c r="G442" s="5" t="s">
        <v>743</v>
      </c>
      <c r="H442" s="5" t="s">
        <v>221</v>
      </c>
      <c r="I442" s="6" t="s">
        <v>91</v>
      </c>
      <c r="J442" s="6" t="s">
        <v>91</v>
      </c>
      <c r="K442" s="6" t="s">
        <v>91</v>
      </c>
      <c r="L442" s="6" t="s">
        <v>91</v>
      </c>
      <c r="M442" s="5" t="s">
        <v>92</v>
      </c>
      <c r="N442" s="6" t="s">
        <v>91</v>
      </c>
      <c r="O442" s="6" t="s">
        <v>91</v>
      </c>
      <c r="P442" s="6" t="s">
        <v>91</v>
      </c>
      <c r="Q442" s="6" t="s">
        <v>91</v>
      </c>
      <c r="R442" s="5">
        <v>1</v>
      </c>
      <c r="S442" s="5">
        <v>0</v>
      </c>
      <c r="T442" s="5" t="s">
        <v>93</v>
      </c>
      <c r="U442" s="5" t="s">
        <v>105</v>
      </c>
    </row>
    <row r="443" spans="1:21">
      <c r="A443" s="6" t="s">
        <v>87</v>
      </c>
      <c r="B443" s="7">
        <v>1</v>
      </c>
      <c r="C443" s="5">
        <v>456</v>
      </c>
      <c r="D443" s="5">
        <v>42</v>
      </c>
      <c r="E443" s="6" t="s">
        <v>742</v>
      </c>
      <c r="F443" s="8">
        <v>42092302</v>
      </c>
      <c r="G443" s="5" t="s">
        <v>744</v>
      </c>
      <c r="H443" s="5" t="s">
        <v>223</v>
      </c>
      <c r="I443" s="6" t="s">
        <v>91</v>
      </c>
      <c r="J443" s="6" t="s">
        <v>91</v>
      </c>
      <c r="K443" s="6" t="s">
        <v>91</v>
      </c>
      <c r="L443" s="6" t="s">
        <v>91</v>
      </c>
      <c r="M443" s="5" t="s">
        <v>92</v>
      </c>
      <c r="N443" s="6" t="s">
        <v>91</v>
      </c>
      <c r="O443" s="6" t="s">
        <v>91</v>
      </c>
      <c r="P443" s="6" t="s">
        <v>91</v>
      </c>
      <c r="Q443" s="6" t="s">
        <v>91</v>
      </c>
      <c r="R443" s="5">
        <v>1</v>
      </c>
      <c r="S443" s="5">
        <v>0</v>
      </c>
      <c r="T443" s="5" t="s">
        <v>93</v>
      </c>
      <c r="U443" s="5" t="s">
        <v>105</v>
      </c>
    </row>
    <row r="444" spans="1:21">
      <c r="A444" s="6" t="s">
        <v>87</v>
      </c>
      <c r="B444" s="7">
        <v>1</v>
      </c>
      <c r="C444" s="5">
        <v>457</v>
      </c>
      <c r="D444" s="5">
        <v>42</v>
      </c>
      <c r="E444" s="6" t="s">
        <v>742</v>
      </c>
      <c r="F444" s="8">
        <v>42092303</v>
      </c>
      <c r="G444" s="5" t="s">
        <v>745</v>
      </c>
      <c r="H444" s="5" t="s">
        <v>225</v>
      </c>
      <c r="I444" s="6" t="s">
        <v>91</v>
      </c>
      <c r="J444" s="6" t="s">
        <v>91</v>
      </c>
      <c r="K444" s="6" t="s">
        <v>91</v>
      </c>
      <c r="L444" s="6" t="s">
        <v>91</v>
      </c>
      <c r="M444" s="5" t="s">
        <v>92</v>
      </c>
      <c r="N444" s="6" t="s">
        <v>91</v>
      </c>
      <c r="O444" s="6" t="s">
        <v>91</v>
      </c>
      <c r="P444" s="6" t="s">
        <v>91</v>
      </c>
      <c r="Q444" s="6" t="s">
        <v>91</v>
      </c>
      <c r="R444" s="5">
        <v>1</v>
      </c>
      <c r="S444" s="5">
        <v>0</v>
      </c>
      <c r="T444" s="5" t="s">
        <v>93</v>
      </c>
      <c r="U444" s="5" t="s">
        <v>105</v>
      </c>
    </row>
    <row r="445" spans="1:21">
      <c r="A445" s="6" t="s">
        <v>87</v>
      </c>
      <c r="B445" s="7">
        <v>1</v>
      </c>
      <c r="C445" s="5">
        <v>458</v>
      </c>
      <c r="D445" s="5">
        <v>42</v>
      </c>
      <c r="E445" s="6" t="s">
        <v>742</v>
      </c>
      <c r="F445" s="8">
        <v>42092304</v>
      </c>
      <c r="G445" s="5" t="s">
        <v>746</v>
      </c>
      <c r="H445" s="5" t="s">
        <v>227</v>
      </c>
      <c r="I445" s="6" t="s">
        <v>91</v>
      </c>
      <c r="J445" s="6" t="s">
        <v>91</v>
      </c>
      <c r="K445" s="6" t="s">
        <v>91</v>
      </c>
      <c r="L445" s="6" t="s">
        <v>91</v>
      </c>
      <c r="M445" s="5" t="s">
        <v>92</v>
      </c>
      <c r="N445" s="6" t="s">
        <v>91</v>
      </c>
      <c r="O445" s="6" t="s">
        <v>91</v>
      </c>
      <c r="P445" s="6" t="s">
        <v>91</v>
      </c>
      <c r="Q445" s="6" t="s">
        <v>91</v>
      </c>
      <c r="R445" s="5">
        <v>1</v>
      </c>
      <c r="S445" s="5">
        <v>0</v>
      </c>
      <c r="T445" s="5" t="s">
        <v>93</v>
      </c>
      <c r="U445" s="5" t="s">
        <v>105</v>
      </c>
    </row>
    <row r="446" spans="1:21">
      <c r="A446" s="6" t="s">
        <v>87</v>
      </c>
      <c r="B446" s="7">
        <v>1</v>
      </c>
      <c r="C446" s="5">
        <v>459</v>
      </c>
      <c r="D446" s="5">
        <v>42</v>
      </c>
      <c r="E446" s="6" t="s">
        <v>609</v>
      </c>
      <c r="F446" s="8">
        <v>420924</v>
      </c>
      <c r="G446" s="5" t="s">
        <v>747</v>
      </c>
      <c r="H446" s="5" t="s">
        <v>748</v>
      </c>
      <c r="I446" s="5">
        <v>10065501541</v>
      </c>
      <c r="J446" s="6" t="s">
        <v>91</v>
      </c>
      <c r="K446" s="6" t="s">
        <v>91</v>
      </c>
      <c r="L446" s="6" t="s">
        <v>91</v>
      </c>
      <c r="M446" s="5" t="s">
        <v>92</v>
      </c>
      <c r="N446" s="6" t="s">
        <v>91</v>
      </c>
      <c r="O446" s="6" t="s">
        <v>91</v>
      </c>
      <c r="P446" s="6" t="s">
        <v>91</v>
      </c>
      <c r="Q446" s="6" t="s">
        <v>91</v>
      </c>
      <c r="R446" s="5">
        <v>1</v>
      </c>
      <c r="S446" s="5">
        <v>0</v>
      </c>
      <c r="T446" s="5" t="s">
        <v>93</v>
      </c>
      <c r="U446" s="5" t="s">
        <v>105</v>
      </c>
    </row>
    <row r="447" spans="1:21">
      <c r="A447" s="6" t="s">
        <v>87</v>
      </c>
      <c r="B447" s="7">
        <v>1</v>
      </c>
      <c r="C447" s="5">
        <v>460</v>
      </c>
      <c r="D447" s="5">
        <v>42</v>
      </c>
      <c r="E447" s="6" t="s">
        <v>749</v>
      </c>
      <c r="F447" s="8">
        <v>42092401</v>
      </c>
      <c r="G447" s="5" t="s">
        <v>750</v>
      </c>
      <c r="H447" s="5" t="s">
        <v>221</v>
      </c>
      <c r="I447" s="6" t="s">
        <v>91</v>
      </c>
      <c r="J447" s="6" t="s">
        <v>91</v>
      </c>
      <c r="K447" s="6" t="s">
        <v>91</v>
      </c>
      <c r="L447" s="6" t="s">
        <v>91</v>
      </c>
      <c r="M447" s="5" t="s">
        <v>92</v>
      </c>
      <c r="N447" s="6" t="s">
        <v>91</v>
      </c>
      <c r="O447" s="6" t="s">
        <v>91</v>
      </c>
      <c r="P447" s="6" t="s">
        <v>91</v>
      </c>
      <c r="Q447" s="6" t="s">
        <v>91</v>
      </c>
      <c r="R447" s="5">
        <v>1</v>
      </c>
      <c r="S447" s="5">
        <v>0</v>
      </c>
      <c r="T447" s="5" t="s">
        <v>93</v>
      </c>
      <c r="U447" s="5" t="s">
        <v>105</v>
      </c>
    </row>
    <row r="448" spans="1:21">
      <c r="A448" s="6" t="s">
        <v>87</v>
      </c>
      <c r="B448" s="7">
        <v>1</v>
      </c>
      <c r="C448" s="5">
        <v>461</v>
      </c>
      <c r="D448" s="5">
        <v>42</v>
      </c>
      <c r="E448" s="6" t="s">
        <v>749</v>
      </c>
      <c r="F448" s="8">
        <v>42092402</v>
      </c>
      <c r="G448" s="5" t="s">
        <v>751</v>
      </c>
      <c r="H448" s="5" t="s">
        <v>223</v>
      </c>
      <c r="I448" s="6" t="s">
        <v>91</v>
      </c>
      <c r="J448" s="6" t="s">
        <v>91</v>
      </c>
      <c r="K448" s="6" t="s">
        <v>91</v>
      </c>
      <c r="L448" s="6" t="s">
        <v>91</v>
      </c>
      <c r="M448" s="5" t="s">
        <v>92</v>
      </c>
      <c r="N448" s="6" t="s">
        <v>91</v>
      </c>
      <c r="O448" s="6" t="s">
        <v>91</v>
      </c>
      <c r="P448" s="6" t="s">
        <v>91</v>
      </c>
      <c r="Q448" s="6" t="s">
        <v>91</v>
      </c>
      <c r="R448" s="5">
        <v>1</v>
      </c>
      <c r="S448" s="5">
        <v>0</v>
      </c>
      <c r="T448" s="5" t="s">
        <v>93</v>
      </c>
      <c r="U448" s="5" t="s">
        <v>105</v>
      </c>
    </row>
    <row r="449" spans="1:21">
      <c r="A449" s="6" t="s">
        <v>87</v>
      </c>
      <c r="B449" s="7">
        <v>1</v>
      </c>
      <c r="C449" s="5">
        <v>462</v>
      </c>
      <c r="D449" s="5">
        <v>42</v>
      </c>
      <c r="E449" s="6" t="s">
        <v>749</v>
      </c>
      <c r="F449" s="8">
        <v>42092403</v>
      </c>
      <c r="G449" s="5" t="s">
        <v>752</v>
      </c>
      <c r="H449" s="5" t="s">
        <v>225</v>
      </c>
      <c r="I449" s="6" t="s">
        <v>91</v>
      </c>
      <c r="J449" s="6" t="s">
        <v>91</v>
      </c>
      <c r="K449" s="6" t="s">
        <v>91</v>
      </c>
      <c r="L449" s="6" t="s">
        <v>91</v>
      </c>
      <c r="M449" s="5" t="s">
        <v>92</v>
      </c>
      <c r="N449" s="6" t="s">
        <v>91</v>
      </c>
      <c r="O449" s="6" t="s">
        <v>91</v>
      </c>
      <c r="P449" s="6" t="s">
        <v>91</v>
      </c>
      <c r="Q449" s="6" t="s">
        <v>91</v>
      </c>
      <c r="R449" s="5">
        <v>1</v>
      </c>
      <c r="S449" s="5">
        <v>0</v>
      </c>
      <c r="T449" s="5" t="s">
        <v>93</v>
      </c>
      <c r="U449" s="5" t="s">
        <v>105</v>
      </c>
    </row>
    <row r="450" spans="1:21">
      <c r="A450" s="6" t="s">
        <v>87</v>
      </c>
      <c r="B450" s="7">
        <v>1</v>
      </c>
      <c r="C450" s="5">
        <v>463</v>
      </c>
      <c r="D450" s="5">
        <v>42</v>
      </c>
      <c r="E450" s="6" t="s">
        <v>749</v>
      </c>
      <c r="F450" s="8">
        <v>42092404</v>
      </c>
      <c r="G450" s="5" t="s">
        <v>753</v>
      </c>
      <c r="H450" s="5" t="s">
        <v>227</v>
      </c>
      <c r="I450" s="6" t="s">
        <v>91</v>
      </c>
      <c r="J450" s="6" t="s">
        <v>91</v>
      </c>
      <c r="K450" s="6" t="s">
        <v>91</v>
      </c>
      <c r="L450" s="6" t="s">
        <v>91</v>
      </c>
      <c r="M450" s="5" t="s">
        <v>92</v>
      </c>
      <c r="N450" s="6" t="s">
        <v>91</v>
      </c>
      <c r="O450" s="6" t="s">
        <v>91</v>
      </c>
      <c r="P450" s="6" t="s">
        <v>91</v>
      </c>
      <c r="Q450" s="6" t="s">
        <v>91</v>
      </c>
      <c r="R450" s="5">
        <v>1</v>
      </c>
      <c r="S450" s="5">
        <v>0</v>
      </c>
      <c r="T450" s="5" t="s">
        <v>93</v>
      </c>
      <c r="U450" s="5" t="s">
        <v>105</v>
      </c>
    </row>
    <row r="451" spans="1:21">
      <c r="A451" s="6" t="s">
        <v>87</v>
      </c>
      <c r="B451" s="7">
        <v>1</v>
      </c>
      <c r="C451" s="5">
        <v>464</v>
      </c>
      <c r="D451" s="5">
        <v>42</v>
      </c>
      <c r="E451" s="6" t="s">
        <v>609</v>
      </c>
      <c r="F451" s="8">
        <v>420925</v>
      </c>
      <c r="G451" s="5" t="s">
        <v>754</v>
      </c>
      <c r="H451" s="5" t="s">
        <v>755</v>
      </c>
      <c r="I451" s="5">
        <v>10065501416</v>
      </c>
      <c r="J451" s="6" t="s">
        <v>91</v>
      </c>
      <c r="K451" s="6" t="s">
        <v>91</v>
      </c>
      <c r="L451" s="6" t="s">
        <v>91</v>
      </c>
      <c r="M451" s="5" t="s">
        <v>92</v>
      </c>
      <c r="N451" s="6" t="s">
        <v>91</v>
      </c>
      <c r="O451" s="6" t="s">
        <v>91</v>
      </c>
      <c r="P451" s="6" t="s">
        <v>91</v>
      </c>
      <c r="Q451" s="6" t="s">
        <v>91</v>
      </c>
      <c r="R451" s="5">
        <v>1</v>
      </c>
      <c r="S451" s="5">
        <v>0</v>
      </c>
      <c r="T451" s="5" t="s">
        <v>93</v>
      </c>
      <c r="U451" s="5" t="s">
        <v>105</v>
      </c>
    </row>
    <row r="452" spans="1:21">
      <c r="A452" s="6" t="s">
        <v>87</v>
      </c>
      <c r="B452" s="7">
        <v>1</v>
      </c>
      <c r="C452" s="5">
        <v>465</v>
      </c>
      <c r="D452" s="5">
        <v>42</v>
      </c>
      <c r="E452" s="6" t="s">
        <v>756</v>
      </c>
      <c r="F452" s="8">
        <v>42092501</v>
      </c>
      <c r="G452" s="5" t="s">
        <v>757</v>
      </c>
      <c r="H452" s="5" t="s">
        <v>221</v>
      </c>
      <c r="I452" s="6" t="s">
        <v>91</v>
      </c>
      <c r="J452" s="6" t="s">
        <v>91</v>
      </c>
      <c r="K452" s="6" t="s">
        <v>91</v>
      </c>
      <c r="L452" s="6" t="s">
        <v>91</v>
      </c>
      <c r="M452" s="5" t="s">
        <v>92</v>
      </c>
      <c r="N452" s="6" t="s">
        <v>91</v>
      </c>
      <c r="O452" s="6" t="s">
        <v>91</v>
      </c>
      <c r="P452" s="6" t="s">
        <v>91</v>
      </c>
      <c r="Q452" s="6" t="s">
        <v>91</v>
      </c>
      <c r="R452" s="5">
        <v>1</v>
      </c>
      <c r="S452" s="5">
        <v>0</v>
      </c>
      <c r="T452" s="5" t="s">
        <v>93</v>
      </c>
      <c r="U452" s="5" t="s">
        <v>105</v>
      </c>
    </row>
    <row r="453" spans="1:21">
      <c r="A453" s="6" t="s">
        <v>87</v>
      </c>
      <c r="B453" s="7">
        <v>1</v>
      </c>
      <c r="C453" s="5">
        <v>466</v>
      </c>
      <c r="D453" s="5">
        <v>42</v>
      </c>
      <c r="E453" s="6" t="s">
        <v>756</v>
      </c>
      <c r="F453" s="8">
        <v>42092502</v>
      </c>
      <c r="G453" s="5" t="s">
        <v>758</v>
      </c>
      <c r="H453" s="5" t="s">
        <v>223</v>
      </c>
      <c r="I453" s="6" t="s">
        <v>91</v>
      </c>
      <c r="J453" s="6" t="s">
        <v>91</v>
      </c>
      <c r="K453" s="6" t="s">
        <v>91</v>
      </c>
      <c r="L453" s="6" t="s">
        <v>91</v>
      </c>
      <c r="M453" s="5" t="s">
        <v>92</v>
      </c>
      <c r="N453" s="6" t="s">
        <v>91</v>
      </c>
      <c r="O453" s="6" t="s">
        <v>91</v>
      </c>
      <c r="P453" s="6" t="s">
        <v>91</v>
      </c>
      <c r="Q453" s="6" t="s">
        <v>91</v>
      </c>
      <c r="R453" s="5">
        <v>1</v>
      </c>
      <c r="S453" s="5">
        <v>0</v>
      </c>
      <c r="T453" s="5" t="s">
        <v>93</v>
      </c>
      <c r="U453" s="5" t="s">
        <v>105</v>
      </c>
    </row>
    <row r="454" spans="1:21">
      <c r="A454" s="6" t="s">
        <v>87</v>
      </c>
      <c r="B454" s="7">
        <v>1</v>
      </c>
      <c r="C454" s="5">
        <v>467</v>
      </c>
      <c r="D454" s="5">
        <v>42</v>
      </c>
      <c r="E454" s="6" t="s">
        <v>756</v>
      </c>
      <c r="F454" s="8">
        <v>42092503</v>
      </c>
      <c r="G454" s="5" t="s">
        <v>759</v>
      </c>
      <c r="H454" s="5" t="s">
        <v>225</v>
      </c>
      <c r="I454" s="6" t="s">
        <v>91</v>
      </c>
      <c r="J454" s="6" t="s">
        <v>91</v>
      </c>
      <c r="K454" s="6" t="s">
        <v>91</v>
      </c>
      <c r="L454" s="6" t="s">
        <v>91</v>
      </c>
      <c r="M454" s="5" t="s">
        <v>92</v>
      </c>
      <c r="N454" s="6" t="s">
        <v>91</v>
      </c>
      <c r="O454" s="6" t="s">
        <v>91</v>
      </c>
      <c r="P454" s="6" t="s">
        <v>91</v>
      </c>
      <c r="Q454" s="6" t="s">
        <v>91</v>
      </c>
      <c r="R454" s="5">
        <v>1</v>
      </c>
      <c r="S454" s="5">
        <v>0</v>
      </c>
      <c r="T454" s="5" t="s">
        <v>93</v>
      </c>
      <c r="U454" s="5" t="s">
        <v>105</v>
      </c>
    </row>
    <row r="455" spans="1:21">
      <c r="A455" s="6" t="s">
        <v>87</v>
      </c>
      <c r="B455" s="7">
        <v>1</v>
      </c>
      <c r="C455" s="5">
        <v>468</v>
      </c>
      <c r="D455" s="5">
        <v>42</v>
      </c>
      <c r="E455" s="6" t="s">
        <v>756</v>
      </c>
      <c r="F455" s="8">
        <v>42092504</v>
      </c>
      <c r="G455" s="5" t="s">
        <v>760</v>
      </c>
      <c r="H455" s="5" t="s">
        <v>227</v>
      </c>
      <c r="I455" s="6" t="s">
        <v>91</v>
      </c>
      <c r="J455" s="6" t="s">
        <v>91</v>
      </c>
      <c r="K455" s="6" t="s">
        <v>91</v>
      </c>
      <c r="L455" s="6" t="s">
        <v>91</v>
      </c>
      <c r="M455" s="5" t="s">
        <v>92</v>
      </c>
      <c r="N455" s="6" t="s">
        <v>91</v>
      </c>
      <c r="O455" s="6" t="s">
        <v>91</v>
      </c>
      <c r="P455" s="6" t="s">
        <v>91</v>
      </c>
      <c r="Q455" s="6" t="s">
        <v>91</v>
      </c>
      <c r="R455" s="5">
        <v>1</v>
      </c>
      <c r="S455" s="5">
        <v>0</v>
      </c>
      <c r="T455" s="5" t="s">
        <v>93</v>
      </c>
      <c r="U455" s="5" t="s">
        <v>105</v>
      </c>
    </row>
    <row r="456" spans="1:21">
      <c r="A456" s="6" t="s">
        <v>87</v>
      </c>
      <c r="B456" s="7">
        <v>1</v>
      </c>
      <c r="C456" s="5">
        <v>469</v>
      </c>
      <c r="D456" s="5">
        <v>42</v>
      </c>
      <c r="E456" s="6" t="s">
        <v>609</v>
      </c>
      <c r="F456" s="8">
        <v>420926</v>
      </c>
      <c r="G456" s="5" t="s">
        <v>761</v>
      </c>
      <c r="H456" s="5" t="s">
        <v>762</v>
      </c>
      <c r="I456" s="6" t="s">
        <v>91</v>
      </c>
      <c r="J456" s="6" t="s">
        <v>91</v>
      </c>
      <c r="K456" s="6" t="s">
        <v>91</v>
      </c>
      <c r="L456" s="6" t="s">
        <v>91</v>
      </c>
      <c r="M456" s="5" t="s">
        <v>92</v>
      </c>
      <c r="N456" s="6" t="s">
        <v>91</v>
      </c>
      <c r="O456" s="6" t="s">
        <v>91</v>
      </c>
      <c r="P456" s="6" t="s">
        <v>91</v>
      </c>
      <c r="Q456" s="6" t="s">
        <v>91</v>
      </c>
      <c r="R456" s="5">
        <v>1</v>
      </c>
      <c r="S456" s="5">
        <v>0</v>
      </c>
      <c r="T456" s="5" t="s">
        <v>93</v>
      </c>
      <c r="U456" s="5" t="s">
        <v>105</v>
      </c>
    </row>
    <row r="457" spans="1:21">
      <c r="A457" s="6" t="s">
        <v>87</v>
      </c>
      <c r="B457" s="7">
        <v>1</v>
      </c>
      <c r="C457" s="5">
        <v>470</v>
      </c>
      <c r="D457" s="5">
        <v>42</v>
      </c>
      <c r="E457" s="6" t="s">
        <v>763</v>
      </c>
      <c r="F457" s="8">
        <v>42092601</v>
      </c>
      <c r="G457" s="5" t="s">
        <v>764</v>
      </c>
      <c r="H457" s="5" t="s">
        <v>221</v>
      </c>
      <c r="I457" s="6" t="s">
        <v>91</v>
      </c>
      <c r="J457" s="6" t="s">
        <v>91</v>
      </c>
      <c r="K457" s="6" t="s">
        <v>91</v>
      </c>
      <c r="L457" s="6" t="s">
        <v>91</v>
      </c>
      <c r="M457" s="5" t="s">
        <v>92</v>
      </c>
      <c r="N457" s="6" t="s">
        <v>91</v>
      </c>
      <c r="O457" s="6" t="s">
        <v>91</v>
      </c>
      <c r="P457" s="6" t="s">
        <v>91</v>
      </c>
      <c r="Q457" s="6" t="s">
        <v>91</v>
      </c>
      <c r="R457" s="5">
        <v>1</v>
      </c>
      <c r="S457" s="5">
        <v>0</v>
      </c>
      <c r="T457" s="5" t="s">
        <v>93</v>
      </c>
      <c r="U457" s="5" t="s">
        <v>105</v>
      </c>
    </row>
    <row r="458" spans="1:21">
      <c r="A458" s="6" t="s">
        <v>87</v>
      </c>
      <c r="B458" s="7">
        <v>1</v>
      </c>
      <c r="C458" s="5">
        <v>471</v>
      </c>
      <c r="D458" s="5">
        <v>42</v>
      </c>
      <c r="E458" s="6" t="s">
        <v>763</v>
      </c>
      <c r="F458" s="8">
        <v>42092602</v>
      </c>
      <c r="G458" s="5" t="s">
        <v>765</v>
      </c>
      <c r="H458" s="5" t="s">
        <v>223</v>
      </c>
      <c r="I458" s="6" t="s">
        <v>91</v>
      </c>
      <c r="J458" s="6" t="s">
        <v>91</v>
      </c>
      <c r="K458" s="6" t="s">
        <v>91</v>
      </c>
      <c r="L458" s="6" t="s">
        <v>91</v>
      </c>
      <c r="M458" s="5" t="s">
        <v>92</v>
      </c>
      <c r="N458" s="6" t="s">
        <v>91</v>
      </c>
      <c r="O458" s="6" t="s">
        <v>91</v>
      </c>
      <c r="P458" s="6" t="s">
        <v>91</v>
      </c>
      <c r="Q458" s="6" t="s">
        <v>91</v>
      </c>
      <c r="R458" s="5">
        <v>1</v>
      </c>
      <c r="S458" s="5">
        <v>0</v>
      </c>
      <c r="T458" s="5" t="s">
        <v>93</v>
      </c>
      <c r="U458" s="5" t="s">
        <v>105</v>
      </c>
    </row>
    <row r="459" spans="1:21">
      <c r="A459" s="6" t="s">
        <v>87</v>
      </c>
      <c r="B459" s="7">
        <v>1</v>
      </c>
      <c r="C459" s="5">
        <v>472</v>
      </c>
      <c r="D459" s="5">
        <v>42</v>
      </c>
      <c r="E459" s="6" t="s">
        <v>763</v>
      </c>
      <c r="F459" s="8">
        <v>42092603</v>
      </c>
      <c r="G459" s="5" t="s">
        <v>766</v>
      </c>
      <c r="H459" s="5" t="s">
        <v>225</v>
      </c>
      <c r="I459" s="6" t="s">
        <v>91</v>
      </c>
      <c r="J459" s="6" t="s">
        <v>91</v>
      </c>
      <c r="K459" s="6" t="s">
        <v>91</v>
      </c>
      <c r="L459" s="6" t="s">
        <v>91</v>
      </c>
      <c r="M459" s="5" t="s">
        <v>92</v>
      </c>
      <c r="N459" s="6" t="s">
        <v>91</v>
      </c>
      <c r="O459" s="6" t="s">
        <v>91</v>
      </c>
      <c r="P459" s="6" t="s">
        <v>91</v>
      </c>
      <c r="Q459" s="6" t="s">
        <v>91</v>
      </c>
      <c r="R459" s="5">
        <v>1</v>
      </c>
      <c r="S459" s="5">
        <v>0</v>
      </c>
      <c r="T459" s="5" t="s">
        <v>93</v>
      </c>
      <c r="U459" s="5" t="s">
        <v>105</v>
      </c>
    </row>
    <row r="460" spans="1:21">
      <c r="A460" s="6" t="s">
        <v>87</v>
      </c>
      <c r="B460" s="7">
        <v>1</v>
      </c>
      <c r="C460" s="5">
        <v>473</v>
      </c>
      <c r="D460" s="5">
        <v>42</v>
      </c>
      <c r="E460" s="6" t="s">
        <v>763</v>
      </c>
      <c r="F460" s="8">
        <v>42092604</v>
      </c>
      <c r="G460" s="5" t="s">
        <v>767</v>
      </c>
      <c r="H460" s="5" t="s">
        <v>227</v>
      </c>
      <c r="I460" s="6" t="s">
        <v>91</v>
      </c>
      <c r="J460" s="6" t="s">
        <v>91</v>
      </c>
      <c r="K460" s="6" t="s">
        <v>91</v>
      </c>
      <c r="L460" s="6" t="s">
        <v>91</v>
      </c>
      <c r="M460" s="5" t="s">
        <v>92</v>
      </c>
      <c r="N460" s="6" t="s">
        <v>91</v>
      </c>
      <c r="O460" s="6" t="s">
        <v>91</v>
      </c>
      <c r="P460" s="6" t="s">
        <v>91</v>
      </c>
      <c r="Q460" s="6" t="s">
        <v>91</v>
      </c>
      <c r="R460" s="5">
        <v>1</v>
      </c>
      <c r="S460" s="5">
        <v>0</v>
      </c>
      <c r="T460" s="5" t="s">
        <v>93</v>
      </c>
      <c r="U460" s="5" t="s">
        <v>105</v>
      </c>
    </row>
    <row r="461" spans="1:21">
      <c r="A461" s="6" t="s">
        <v>87</v>
      </c>
      <c r="B461" s="7">
        <v>1</v>
      </c>
      <c r="C461" s="5">
        <v>474</v>
      </c>
      <c r="D461" s="5">
        <v>42</v>
      </c>
      <c r="E461" s="6" t="s">
        <v>609</v>
      </c>
      <c r="F461" s="8">
        <v>420927</v>
      </c>
      <c r="G461" s="5" t="s">
        <v>768</v>
      </c>
      <c r="H461" s="5" t="s">
        <v>769</v>
      </c>
      <c r="I461" s="5">
        <v>10065506259</v>
      </c>
      <c r="J461" s="6" t="s">
        <v>91</v>
      </c>
      <c r="K461" s="6" t="s">
        <v>91</v>
      </c>
      <c r="L461" s="6" t="s">
        <v>91</v>
      </c>
      <c r="M461" s="5" t="s">
        <v>92</v>
      </c>
      <c r="N461" s="6" t="s">
        <v>91</v>
      </c>
      <c r="O461" s="6" t="s">
        <v>91</v>
      </c>
      <c r="P461" s="6" t="s">
        <v>91</v>
      </c>
      <c r="Q461" s="6" t="s">
        <v>91</v>
      </c>
      <c r="R461" s="5">
        <v>1</v>
      </c>
      <c r="S461" s="5">
        <v>0</v>
      </c>
      <c r="T461" s="5" t="s">
        <v>93</v>
      </c>
      <c r="U461" s="5" t="s">
        <v>105</v>
      </c>
    </row>
    <row r="462" spans="1:21">
      <c r="A462" s="6" t="s">
        <v>87</v>
      </c>
      <c r="B462" s="7">
        <v>1</v>
      </c>
      <c r="C462" s="5">
        <v>475</v>
      </c>
      <c r="D462" s="5">
        <v>42</v>
      </c>
      <c r="E462" s="6" t="s">
        <v>770</v>
      </c>
      <c r="F462" s="8">
        <v>42092701</v>
      </c>
      <c r="G462" s="5" t="s">
        <v>771</v>
      </c>
      <c r="H462" s="5" t="s">
        <v>221</v>
      </c>
      <c r="I462" s="6" t="s">
        <v>91</v>
      </c>
      <c r="J462" s="6" t="s">
        <v>91</v>
      </c>
      <c r="K462" s="6" t="s">
        <v>91</v>
      </c>
      <c r="L462" s="6" t="s">
        <v>91</v>
      </c>
      <c r="M462" s="5" t="s">
        <v>92</v>
      </c>
      <c r="N462" s="6" t="s">
        <v>91</v>
      </c>
      <c r="O462" s="6" t="s">
        <v>91</v>
      </c>
      <c r="P462" s="6" t="s">
        <v>91</v>
      </c>
      <c r="Q462" s="6" t="s">
        <v>91</v>
      </c>
      <c r="R462" s="5">
        <v>1</v>
      </c>
      <c r="S462" s="5">
        <v>0</v>
      </c>
      <c r="T462" s="5" t="s">
        <v>93</v>
      </c>
      <c r="U462" s="5" t="s">
        <v>105</v>
      </c>
    </row>
    <row r="463" spans="1:21">
      <c r="A463" s="6" t="s">
        <v>87</v>
      </c>
      <c r="B463" s="7">
        <v>1</v>
      </c>
      <c r="C463" s="5">
        <v>476</v>
      </c>
      <c r="D463" s="5">
        <v>42</v>
      </c>
      <c r="E463" s="6" t="s">
        <v>770</v>
      </c>
      <c r="F463" s="8">
        <v>42092702</v>
      </c>
      <c r="G463" s="5" t="s">
        <v>772</v>
      </c>
      <c r="H463" s="5" t="s">
        <v>223</v>
      </c>
      <c r="I463" s="6" t="s">
        <v>91</v>
      </c>
      <c r="J463" s="6" t="s">
        <v>91</v>
      </c>
      <c r="K463" s="6" t="s">
        <v>91</v>
      </c>
      <c r="L463" s="6" t="s">
        <v>91</v>
      </c>
      <c r="M463" s="5" t="s">
        <v>92</v>
      </c>
      <c r="N463" s="6" t="s">
        <v>91</v>
      </c>
      <c r="O463" s="6" t="s">
        <v>91</v>
      </c>
      <c r="P463" s="6" t="s">
        <v>91</v>
      </c>
      <c r="Q463" s="6" t="s">
        <v>91</v>
      </c>
      <c r="R463" s="5">
        <v>1</v>
      </c>
      <c r="S463" s="5">
        <v>0</v>
      </c>
      <c r="T463" s="5" t="s">
        <v>93</v>
      </c>
      <c r="U463" s="5" t="s">
        <v>105</v>
      </c>
    </row>
    <row r="464" spans="1:21">
      <c r="A464" s="6" t="s">
        <v>87</v>
      </c>
      <c r="B464" s="7">
        <v>1</v>
      </c>
      <c r="C464" s="5">
        <v>477</v>
      </c>
      <c r="D464" s="5">
        <v>42</v>
      </c>
      <c r="E464" s="6" t="s">
        <v>770</v>
      </c>
      <c r="F464" s="8">
        <v>42092703</v>
      </c>
      <c r="G464" s="5" t="s">
        <v>773</v>
      </c>
      <c r="H464" s="5" t="s">
        <v>225</v>
      </c>
      <c r="I464" s="6" t="s">
        <v>91</v>
      </c>
      <c r="J464" s="6" t="s">
        <v>91</v>
      </c>
      <c r="K464" s="6" t="s">
        <v>91</v>
      </c>
      <c r="L464" s="6" t="s">
        <v>91</v>
      </c>
      <c r="M464" s="5" t="s">
        <v>92</v>
      </c>
      <c r="N464" s="6" t="s">
        <v>91</v>
      </c>
      <c r="O464" s="6" t="s">
        <v>91</v>
      </c>
      <c r="P464" s="6" t="s">
        <v>91</v>
      </c>
      <c r="Q464" s="6" t="s">
        <v>91</v>
      </c>
      <c r="R464" s="5">
        <v>1</v>
      </c>
      <c r="S464" s="5">
        <v>0</v>
      </c>
      <c r="T464" s="5" t="s">
        <v>93</v>
      </c>
      <c r="U464" s="5" t="s">
        <v>105</v>
      </c>
    </row>
    <row r="465" spans="1:21">
      <c r="A465" s="6" t="s">
        <v>87</v>
      </c>
      <c r="B465" s="7">
        <v>1</v>
      </c>
      <c r="C465" s="5">
        <v>478</v>
      </c>
      <c r="D465" s="5">
        <v>42</v>
      </c>
      <c r="E465" s="6" t="s">
        <v>770</v>
      </c>
      <c r="F465" s="8">
        <v>42092704</v>
      </c>
      <c r="G465" s="5" t="s">
        <v>774</v>
      </c>
      <c r="H465" s="5" t="s">
        <v>227</v>
      </c>
      <c r="I465" s="6" t="s">
        <v>91</v>
      </c>
      <c r="J465" s="6" t="s">
        <v>91</v>
      </c>
      <c r="K465" s="6" t="s">
        <v>91</v>
      </c>
      <c r="L465" s="6" t="s">
        <v>91</v>
      </c>
      <c r="M465" s="5" t="s">
        <v>92</v>
      </c>
      <c r="N465" s="6" t="s">
        <v>91</v>
      </c>
      <c r="O465" s="6" t="s">
        <v>91</v>
      </c>
      <c r="P465" s="6" t="s">
        <v>91</v>
      </c>
      <c r="Q465" s="6" t="s">
        <v>91</v>
      </c>
      <c r="R465" s="5">
        <v>1</v>
      </c>
      <c r="S465" s="5">
        <v>0</v>
      </c>
      <c r="T465" s="5" t="s">
        <v>93</v>
      </c>
      <c r="U465" s="5" t="s">
        <v>105</v>
      </c>
    </row>
    <row r="466" spans="1:21">
      <c r="A466" s="6" t="s">
        <v>87</v>
      </c>
      <c r="B466" s="7">
        <v>1</v>
      </c>
      <c r="C466" s="5">
        <v>479</v>
      </c>
      <c r="D466" s="5">
        <v>42</v>
      </c>
      <c r="E466" s="6" t="s">
        <v>609</v>
      </c>
      <c r="F466" s="8">
        <v>420928</v>
      </c>
      <c r="G466" s="5" t="s">
        <v>775</v>
      </c>
      <c r="H466" s="5" t="s">
        <v>776</v>
      </c>
      <c r="I466" s="6" t="s">
        <v>91</v>
      </c>
      <c r="J466" s="6" t="s">
        <v>91</v>
      </c>
      <c r="K466" s="6" t="s">
        <v>91</v>
      </c>
      <c r="L466" s="6" t="s">
        <v>91</v>
      </c>
      <c r="M466" s="5" t="s">
        <v>92</v>
      </c>
      <c r="N466" s="6" t="s">
        <v>91</v>
      </c>
      <c r="O466" s="6" t="s">
        <v>91</v>
      </c>
      <c r="P466" s="6" t="s">
        <v>91</v>
      </c>
      <c r="Q466" s="6" t="s">
        <v>91</v>
      </c>
      <c r="R466" s="5">
        <v>1</v>
      </c>
      <c r="S466" s="5">
        <v>0</v>
      </c>
      <c r="T466" s="5" t="s">
        <v>93</v>
      </c>
      <c r="U466" s="5" t="s">
        <v>105</v>
      </c>
    </row>
    <row r="467" spans="1:21">
      <c r="A467" s="6" t="s">
        <v>87</v>
      </c>
      <c r="B467" s="7">
        <v>1</v>
      </c>
      <c r="C467" s="5">
        <v>480</v>
      </c>
      <c r="D467" s="5">
        <v>42</v>
      </c>
      <c r="E467" s="6" t="s">
        <v>777</v>
      </c>
      <c r="F467" s="8">
        <v>42092801</v>
      </c>
      <c r="G467" s="5" t="s">
        <v>778</v>
      </c>
      <c r="H467" s="5" t="s">
        <v>221</v>
      </c>
      <c r="I467" s="6" t="s">
        <v>91</v>
      </c>
      <c r="J467" s="6" t="s">
        <v>91</v>
      </c>
      <c r="K467" s="6" t="s">
        <v>91</v>
      </c>
      <c r="L467" s="6" t="s">
        <v>91</v>
      </c>
      <c r="M467" s="5" t="s">
        <v>92</v>
      </c>
      <c r="N467" s="6" t="s">
        <v>91</v>
      </c>
      <c r="O467" s="6" t="s">
        <v>91</v>
      </c>
      <c r="P467" s="6" t="s">
        <v>91</v>
      </c>
      <c r="Q467" s="6" t="s">
        <v>91</v>
      </c>
      <c r="R467" s="5">
        <v>1</v>
      </c>
      <c r="S467" s="5">
        <v>0</v>
      </c>
      <c r="T467" s="5" t="s">
        <v>93</v>
      </c>
      <c r="U467" s="5" t="s">
        <v>105</v>
      </c>
    </row>
    <row r="468" spans="1:21">
      <c r="A468" s="6" t="s">
        <v>87</v>
      </c>
      <c r="B468" s="7">
        <v>1</v>
      </c>
      <c r="C468" s="5">
        <v>481</v>
      </c>
      <c r="D468" s="5">
        <v>42</v>
      </c>
      <c r="E468" s="6" t="s">
        <v>777</v>
      </c>
      <c r="F468" s="8">
        <v>42092802</v>
      </c>
      <c r="G468" s="5" t="s">
        <v>779</v>
      </c>
      <c r="H468" s="5" t="s">
        <v>223</v>
      </c>
      <c r="I468" s="6" t="s">
        <v>91</v>
      </c>
      <c r="J468" s="6" t="s">
        <v>91</v>
      </c>
      <c r="K468" s="6" t="s">
        <v>91</v>
      </c>
      <c r="L468" s="6" t="s">
        <v>91</v>
      </c>
      <c r="M468" s="5" t="s">
        <v>92</v>
      </c>
      <c r="N468" s="6" t="s">
        <v>91</v>
      </c>
      <c r="O468" s="6" t="s">
        <v>91</v>
      </c>
      <c r="P468" s="6" t="s">
        <v>91</v>
      </c>
      <c r="Q468" s="6" t="s">
        <v>91</v>
      </c>
      <c r="R468" s="5">
        <v>1</v>
      </c>
      <c r="S468" s="5">
        <v>0</v>
      </c>
      <c r="T468" s="5" t="s">
        <v>93</v>
      </c>
      <c r="U468" s="5" t="s">
        <v>105</v>
      </c>
    </row>
    <row r="469" spans="1:21">
      <c r="A469" s="6" t="s">
        <v>87</v>
      </c>
      <c r="B469" s="7">
        <v>1</v>
      </c>
      <c r="C469" s="5">
        <v>482</v>
      </c>
      <c r="D469" s="5">
        <v>42</v>
      </c>
      <c r="E469" s="6" t="s">
        <v>777</v>
      </c>
      <c r="F469" s="8">
        <v>42092803</v>
      </c>
      <c r="G469" s="5" t="s">
        <v>780</v>
      </c>
      <c r="H469" s="5" t="s">
        <v>225</v>
      </c>
      <c r="I469" s="6" t="s">
        <v>91</v>
      </c>
      <c r="J469" s="6" t="s">
        <v>91</v>
      </c>
      <c r="K469" s="6" t="s">
        <v>91</v>
      </c>
      <c r="L469" s="6" t="s">
        <v>91</v>
      </c>
      <c r="M469" s="5" t="s">
        <v>92</v>
      </c>
      <c r="N469" s="6" t="s">
        <v>91</v>
      </c>
      <c r="O469" s="6" t="s">
        <v>91</v>
      </c>
      <c r="P469" s="6" t="s">
        <v>91</v>
      </c>
      <c r="Q469" s="6" t="s">
        <v>91</v>
      </c>
      <c r="R469" s="5">
        <v>1</v>
      </c>
      <c r="S469" s="5">
        <v>0</v>
      </c>
      <c r="T469" s="5" t="s">
        <v>93</v>
      </c>
      <c r="U469" s="5" t="s">
        <v>105</v>
      </c>
    </row>
    <row r="470" spans="1:21">
      <c r="A470" s="6" t="s">
        <v>87</v>
      </c>
      <c r="B470" s="7">
        <v>1</v>
      </c>
      <c r="C470" s="5">
        <v>483</v>
      </c>
      <c r="D470" s="5">
        <v>42</v>
      </c>
      <c r="E470" s="6" t="s">
        <v>777</v>
      </c>
      <c r="F470" s="8">
        <v>42092804</v>
      </c>
      <c r="G470" s="5" t="s">
        <v>781</v>
      </c>
      <c r="H470" s="5" t="s">
        <v>227</v>
      </c>
      <c r="I470" s="6" t="s">
        <v>91</v>
      </c>
      <c r="J470" s="6" t="s">
        <v>91</v>
      </c>
      <c r="K470" s="6" t="s">
        <v>91</v>
      </c>
      <c r="L470" s="6" t="s">
        <v>91</v>
      </c>
      <c r="M470" s="5" t="s">
        <v>92</v>
      </c>
      <c r="N470" s="6" t="s">
        <v>91</v>
      </c>
      <c r="O470" s="6" t="s">
        <v>91</v>
      </c>
      <c r="P470" s="6" t="s">
        <v>91</v>
      </c>
      <c r="Q470" s="6" t="s">
        <v>91</v>
      </c>
      <c r="R470" s="5">
        <v>1</v>
      </c>
      <c r="S470" s="5">
        <v>0</v>
      </c>
      <c r="T470" s="5" t="s">
        <v>93</v>
      </c>
      <c r="U470" s="5" t="s">
        <v>105</v>
      </c>
    </row>
    <row r="471" spans="1:21">
      <c r="A471" s="6" t="s">
        <v>87</v>
      </c>
      <c r="B471" s="7">
        <v>1</v>
      </c>
      <c r="C471" s="5">
        <v>484</v>
      </c>
      <c r="D471" s="5">
        <v>42</v>
      </c>
      <c r="E471" s="6" t="s">
        <v>609</v>
      </c>
      <c r="F471" s="8">
        <v>420929</v>
      </c>
      <c r="G471" s="5" t="s">
        <v>782</v>
      </c>
      <c r="H471" s="5" t="s">
        <v>783</v>
      </c>
      <c r="I471" s="6" t="s">
        <v>91</v>
      </c>
      <c r="J471" s="6" t="s">
        <v>91</v>
      </c>
      <c r="K471" s="6" t="s">
        <v>91</v>
      </c>
      <c r="L471" s="6" t="s">
        <v>91</v>
      </c>
      <c r="M471" s="5" t="s">
        <v>92</v>
      </c>
      <c r="N471" s="6" t="s">
        <v>91</v>
      </c>
      <c r="O471" s="6" t="s">
        <v>91</v>
      </c>
      <c r="P471" s="6" t="s">
        <v>91</v>
      </c>
      <c r="Q471" s="6" t="s">
        <v>91</v>
      </c>
      <c r="R471" s="5">
        <v>1</v>
      </c>
      <c r="S471" s="5">
        <v>0</v>
      </c>
      <c r="T471" s="5" t="s">
        <v>93</v>
      </c>
      <c r="U471" s="5" t="s">
        <v>105</v>
      </c>
    </row>
    <row r="472" spans="1:21">
      <c r="A472" s="6" t="s">
        <v>87</v>
      </c>
      <c r="B472" s="7">
        <v>1</v>
      </c>
      <c r="C472" s="5">
        <v>485</v>
      </c>
      <c r="D472" s="5">
        <v>42</v>
      </c>
      <c r="E472" s="6" t="s">
        <v>784</v>
      </c>
      <c r="F472" s="8">
        <v>42092901</v>
      </c>
      <c r="G472" s="5" t="s">
        <v>785</v>
      </c>
      <c r="H472" s="5" t="s">
        <v>221</v>
      </c>
      <c r="I472" s="6" t="s">
        <v>91</v>
      </c>
      <c r="J472" s="6" t="s">
        <v>91</v>
      </c>
      <c r="K472" s="6" t="s">
        <v>91</v>
      </c>
      <c r="L472" s="6" t="s">
        <v>91</v>
      </c>
      <c r="M472" s="5" t="s">
        <v>92</v>
      </c>
      <c r="N472" s="6" t="s">
        <v>91</v>
      </c>
      <c r="O472" s="6" t="s">
        <v>91</v>
      </c>
      <c r="P472" s="6" t="s">
        <v>91</v>
      </c>
      <c r="Q472" s="6" t="s">
        <v>91</v>
      </c>
      <c r="R472" s="5">
        <v>1</v>
      </c>
      <c r="S472" s="5">
        <v>0</v>
      </c>
      <c r="T472" s="5" t="s">
        <v>93</v>
      </c>
      <c r="U472" s="5" t="s">
        <v>105</v>
      </c>
    </row>
    <row r="473" spans="1:21">
      <c r="A473" s="6" t="s">
        <v>87</v>
      </c>
      <c r="B473" s="7">
        <v>1</v>
      </c>
      <c r="C473" s="5">
        <v>486</v>
      </c>
      <c r="D473" s="5">
        <v>42</v>
      </c>
      <c r="E473" s="6" t="s">
        <v>784</v>
      </c>
      <c r="F473" s="8">
        <v>42092902</v>
      </c>
      <c r="G473" s="5" t="s">
        <v>786</v>
      </c>
      <c r="H473" s="5" t="s">
        <v>223</v>
      </c>
      <c r="I473" s="6" t="s">
        <v>91</v>
      </c>
      <c r="J473" s="6" t="s">
        <v>91</v>
      </c>
      <c r="K473" s="6" t="s">
        <v>91</v>
      </c>
      <c r="L473" s="6" t="s">
        <v>91</v>
      </c>
      <c r="M473" s="5" t="s">
        <v>92</v>
      </c>
      <c r="N473" s="6" t="s">
        <v>91</v>
      </c>
      <c r="O473" s="6" t="s">
        <v>91</v>
      </c>
      <c r="P473" s="6" t="s">
        <v>91</v>
      </c>
      <c r="Q473" s="6" t="s">
        <v>91</v>
      </c>
      <c r="R473" s="5">
        <v>1</v>
      </c>
      <c r="S473" s="5">
        <v>0</v>
      </c>
      <c r="T473" s="5" t="s">
        <v>93</v>
      </c>
      <c r="U473" s="5" t="s">
        <v>105</v>
      </c>
    </row>
    <row r="474" spans="1:21">
      <c r="A474" s="6" t="s">
        <v>87</v>
      </c>
      <c r="B474" s="7">
        <v>1</v>
      </c>
      <c r="C474" s="5">
        <v>487</v>
      </c>
      <c r="D474" s="5">
        <v>42</v>
      </c>
      <c r="E474" s="6" t="s">
        <v>784</v>
      </c>
      <c r="F474" s="8">
        <v>42092903</v>
      </c>
      <c r="G474" s="5" t="s">
        <v>787</v>
      </c>
      <c r="H474" s="5" t="s">
        <v>225</v>
      </c>
      <c r="I474" s="6" t="s">
        <v>91</v>
      </c>
      <c r="J474" s="6" t="s">
        <v>91</v>
      </c>
      <c r="K474" s="6" t="s">
        <v>91</v>
      </c>
      <c r="L474" s="6" t="s">
        <v>91</v>
      </c>
      <c r="M474" s="5" t="s">
        <v>92</v>
      </c>
      <c r="N474" s="6" t="s">
        <v>91</v>
      </c>
      <c r="O474" s="6" t="s">
        <v>91</v>
      </c>
      <c r="P474" s="6" t="s">
        <v>91</v>
      </c>
      <c r="Q474" s="6" t="s">
        <v>91</v>
      </c>
      <c r="R474" s="5">
        <v>1</v>
      </c>
      <c r="S474" s="5">
        <v>0</v>
      </c>
      <c r="T474" s="5" t="s">
        <v>93</v>
      </c>
      <c r="U474" s="5" t="s">
        <v>105</v>
      </c>
    </row>
    <row r="475" spans="1:21">
      <c r="A475" s="6" t="s">
        <v>87</v>
      </c>
      <c r="B475" s="7">
        <v>1</v>
      </c>
      <c r="C475" s="5">
        <v>488</v>
      </c>
      <c r="D475" s="5">
        <v>42</v>
      </c>
      <c r="E475" s="6" t="s">
        <v>784</v>
      </c>
      <c r="F475" s="8">
        <v>42092904</v>
      </c>
      <c r="G475" s="5" t="s">
        <v>788</v>
      </c>
      <c r="H475" s="5" t="s">
        <v>227</v>
      </c>
      <c r="I475" s="6" t="s">
        <v>91</v>
      </c>
      <c r="J475" s="6" t="s">
        <v>91</v>
      </c>
      <c r="K475" s="6" t="s">
        <v>91</v>
      </c>
      <c r="L475" s="6" t="s">
        <v>91</v>
      </c>
      <c r="M475" s="5" t="s">
        <v>92</v>
      </c>
      <c r="N475" s="6" t="s">
        <v>91</v>
      </c>
      <c r="O475" s="6" t="s">
        <v>91</v>
      </c>
      <c r="P475" s="6" t="s">
        <v>91</v>
      </c>
      <c r="Q475" s="6" t="s">
        <v>91</v>
      </c>
      <c r="R475" s="5">
        <v>1</v>
      </c>
      <c r="S475" s="5">
        <v>0</v>
      </c>
      <c r="T475" s="5" t="s">
        <v>93</v>
      </c>
      <c r="U475" s="5" t="s">
        <v>105</v>
      </c>
    </row>
    <row r="476" spans="1:21">
      <c r="A476" s="6" t="s">
        <v>87</v>
      </c>
      <c r="B476" s="7">
        <v>1</v>
      </c>
      <c r="C476" s="5">
        <v>489</v>
      </c>
      <c r="D476" s="5">
        <v>42</v>
      </c>
      <c r="E476" s="6" t="s">
        <v>609</v>
      </c>
      <c r="F476" s="8">
        <v>420930</v>
      </c>
      <c r="G476" s="5" t="s">
        <v>789</v>
      </c>
      <c r="H476" s="5" t="s">
        <v>790</v>
      </c>
      <c r="I476" s="5">
        <v>10065502575</v>
      </c>
      <c r="J476" s="6" t="s">
        <v>91</v>
      </c>
      <c r="K476" s="6" t="s">
        <v>91</v>
      </c>
      <c r="L476" s="6" t="s">
        <v>91</v>
      </c>
      <c r="M476" s="5" t="s">
        <v>92</v>
      </c>
      <c r="N476" s="6" t="s">
        <v>91</v>
      </c>
      <c r="O476" s="6" t="s">
        <v>91</v>
      </c>
      <c r="P476" s="6" t="s">
        <v>91</v>
      </c>
      <c r="Q476" s="6" t="s">
        <v>91</v>
      </c>
      <c r="R476" s="5">
        <v>1</v>
      </c>
      <c r="S476" s="5">
        <v>0</v>
      </c>
      <c r="T476" s="5" t="s">
        <v>93</v>
      </c>
      <c r="U476" s="5" t="s">
        <v>105</v>
      </c>
    </row>
    <row r="477" spans="1:21">
      <c r="A477" s="6" t="s">
        <v>87</v>
      </c>
      <c r="B477" s="7">
        <v>1</v>
      </c>
      <c r="C477" s="5">
        <v>490</v>
      </c>
      <c r="D477" s="5">
        <v>42</v>
      </c>
      <c r="E477" s="6" t="s">
        <v>791</v>
      </c>
      <c r="F477" s="8">
        <v>42093001</v>
      </c>
      <c r="G477" s="5" t="s">
        <v>792</v>
      </c>
      <c r="H477" s="5" t="s">
        <v>221</v>
      </c>
      <c r="I477" s="6" t="s">
        <v>91</v>
      </c>
      <c r="J477" s="6" t="s">
        <v>91</v>
      </c>
      <c r="K477" s="6" t="s">
        <v>91</v>
      </c>
      <c r="L477" s="6" t="s">
        <v>91</v>
      </c>
      <c r="M477" s="5" t="s">
        <v>92</v>
      </c>
      <c r="N477" s="6" t="s">
        <v>91</v>
      </c>
      <c r="O477" s="6" t="s">
        <v>91</v>
      </c>
      <c r="P477" s="6" t="s">
        <v>91</v>
      </c>
      <c r="Q477" s="6" t="s">
        <v>91</v>
      </c>
      <c r="R477" s="5">
        <v>1</v>
      </c>
      <c r="S477" s="5">
        <v>0</v>
      </c>
      <c r="T477" s="5" t="s">
        <v>93</v>
      </c>
      <c r="U477" s="5" t="s">
        <v>105</v>
      </c>
    </row>
    <row r="478" spans="1:21">
      <c r="A478" s="6" t="s">
        <v>87</v>
      </c>
      <c r="B478" s="7">
        <v>1</v>
      </c>
      <c r="C478" s="5">
        <v>491</v>
      </c>
      <c r="D478" s="5">
        <v>42</v>
      </c>
      <c r="E478" s="6" t="s">
        <v>791</v>
      </c>
      <c r="F478" s="8">
        <v>42093002</v>
      </c>
      <c r="G478" s="5" t="s">
        <v>793</v>
      </c>
      <c r="H478" s="5" t="s">
        <v>223</v>
      </c>
      <c r="I478" s="6" t="s">
        <v>91</v>
      </c>
      <c r="J478" s="6" t="s">
        <v>91</v>
      </c>
      <c r="K478" s="6" t="s">
        <v>91</v>
      </c>
      <c r="L478" s="6" t="s">
        <v>91</v>
      </c>
      <c r="M478" s="5" t="s">
        <v>92</v>
      </c>
      <c r="N478" s="6" t="s">
        <v>91</v>
      </c>
      <c r="O478" s="6" t="s">
        <v>91</v>
      </c>
      <c r="P478" s="6" t="s">
        <v>91</v>
      </c>
      <c r="Q478" s="6" t="s">
        <v>91</v>
      </c>
      <c r="R478" s="5">
        <v>1</v>
      </c>
      <c r="S478" s="5">
        <v>0</v>
      </c>
      <c r="T478" s="5" t="s">
        <v>93</v>
      </c>
      <c r="U478" s="5" t="s">
        <v>105</v>
      </c>
    </row>
    <row r="479" spans="1:21">
      <c r="A479" s="6" t="s">
        <v>87</v>
      </c>
      <c r="B479" s="7">
        <v>1</v>
      </c>
      <c r="C479" s="5">
        <v>492</v>
      </c>
      <c r="D479" s="5">
        <v>42</v>
      </c>
      <c r="E479" s="6" t="s">
        <v>791</v>
      </c>
      <c r="F479" s="8">
        <v>42093003</v>
      </c>
      <c r="G479" s="5" t="s">
        <v>794</v>
      </c>
      <c r="H479" s="5" t="s">
        <v>225</v>
      </c>
      <c r="I479" s="6" t="s">
        <v>91</v>
      </c>
      <c r="J479" s="6" t="s">
        <v>91</v>
      </c>
      <c r="K479" s="6" t="s">
        <v>91</v>
      </c>
      <c r="L479" s="6" t="s">
        <v>91</v>
      </c>
      <c r="M479" s="5" t="s">
        <v>92</v>
      </c>
      <c r="N479" s="6" t="s">
        <v>91</v>
      </c>
      <c r="O479" s="6" t="s">
        <v>91</v>
      </c>
      <c r="P479" s="6" t="s">
        <v>91</v>
      </c>
      <c r="Q479" s="6" t="s">
        <v>91</v>
      </c>
      <c r="R479" s="5">
        <v>1</v>
      </c>
      <c r="S479" s="5">
        <v>0</v>
      </c>
      <c r="T479" s="5" t="s">
        <v>93</v>
      </c>
      <c r="U479" s="5" t="s">
        <v>105</v>
      </c>
    </row>
    <row r="480" spans="1:21">
      <c r="A480" s="6" t="s">
        <v>87</v>
      </c>
      <c r="B480" s="7">
        <v>1</v>
      </c>
      <c r="C480" s="5">
        <v>493</v>
      </c>
      <c r="D480" s="5">
        <v>42</v>
      </c>
      <c r="E480" s="6" t="s">
        <v>791</v>
      </c>
      <c r="F480" s="8">
        <v>42093004</v>
      </c>
      <c r="G480" s="5" t="s">
        <v>795</v>
      </c>
      <c r="H480" s="5" t="s">
        <v>227</v>
      </c>
      <c r="I480" s="6" t="s">
        <v>91</v>
      </c>
      <c r="J480" s="6" t="s">
        <v>91</v>
      </c>
      <c r="K480" s="6" t="s">
        <v>91</v>
      </c>
      <c r="L480" s="6" t="s">
        <v>91</v>
      </c>
      <c r="M480" s="5" t="s">
        <v>92</v>
      </c>
      <c r="N480" s="6" t="s">
        <v>91</v>
      </c>
      <c r="O480" s="6" t="s">
        <v>91</v>
      </c>
      <c r="P480" s="6" t="s">
        <v>91</v>
      </c>
      <c r="Q480" s="6" t="s">
        <v>91</v>
      </c>
      <c r="R480" s="5">
        <v>1</v>
      </c>
      <c r="S480" s="5">
        <v>0</v>
      </c>
      <c r="T480" s="5" t="s">
        <v>93</v>
      </c>
      <c r="U480" s="5" t="s">
        <v>105</v>
      </c>
    </row>
    <row r="481" spans="1:21">
      <c r="A481" s="6" t="s">
        <v>87</v>
      </c>
      <c r="B481" s="7">
        <v>1</v>
      </c>
      <c r="C481" s="5">
        <v>494</v>
      </c>
      <c r="D481" s="5">
        <v>42</v>
      </c>
      <c r="E481" s="6" t="s">
        <v>609</v>
      </c>
      <c r="F481" s="8">
        <v>420931</v>
      </c>
      <c r="G481" s="5" t="s">
        <v>796</v>
      </c>
      <c r="H481" s="5" t="s">
        <v>797</v>
      </c>
      <c r="I481" s="5">
        <v>10065502524</v>
      </c>
      <c r="J481" s="6" t="s">
        <v>91</v>
      </c>
      <c r="K481" s="6" t="s">
        <v>91</v>
      </c>
      <c r="L481" s="6" t="s">
        <v>91</v>
      </c>
      <c r="M481" s="5" t="s">
        <v>92</v>
      </c>
      <c r="N481" s="6" t="s">
        <v>91</v>
      </c>
      <c r="O481" s="6" t="s">
        <v>91</v>
      </c>
      <c r="P481" s="6" t="s">
        <v>91</v>
      </c>
      <c r="Q481" s="6" t="s">
        <v>91</v>
      </c>
      <c r="R481" s="5">
        <v>1</v>
      </c>
      <c r="S481" s="5">
        <v>0</v>
      </c>
      <c r="T481" s="5" t="s">
        <v>93</v>
      </c>
      <c r="U481" s="5" t="s">
        <v>105</v>
      </c>
    </row>
    <row r="482" spans="1:21">
      <c r="A482" s="6" t="s">
        <v>87</v>
      </c>
      <c r="B482" s="7">
        <v>1</v>
      </c>
      <c r="C482" s="5">
        <v>495</v>
      </c>
      <c r="D482" s="5">
        <v>42</v>
      </c>
      <c r="E482" s="6" t="s">
        <v>798</v>
      </c>
      <c r="F482" s="8">
        <v>42093101</v>
      </c>
      <c r="G482" s="5" t="s">
        <v>799</v>
      </c>
      <c r="H482" s="5" t="s">
        <v>221</v>
      </c>
      <c r="I482" s="6" t="s">
        <v>91</v>
      </c>
      <c r="J482" s="6" t="s">
        <v>91</v>
      </c>
      <c r="K482" s="6" t="s">
        <v>91</v>
      </c>
      <c r="L482" s="6" t="s">
        <v>91</v>
      </c>
      <c r="M482" s="5" t="s">
        <v>92</v>
      </c>
      <c r="N482" s="6" t="s">
        <v>91</v>
      </c>
      <c r="O482" s="6" t="s">
        <v>91</v>
      </c>
      <c r="P482" s="6" t="s">
        <v>91</v>
      </c>
      <c r="Q482" s="6" t="s">
        <v>91</v>
      </c>
      <c r="R482" s="5">
        <v>1</v>
      </c>
      <c r="S482" s="5">
        <v>0</v>
      </c>
      <c r="T482" s="5" t="s">
        <v>93</v>
      </c>
      <c r="U482" s="5" t="s">
        <v>105</v>
      </c>
    </row>
    <row r="483" spans="1:21">
      <c r="A483" s="6" t="s">
        <v>87</v>
      </c>
      <c r="B483" s="7">
        <v>1</v>
      </c>
      <c r="C483" s="5">
        <v>496</v>
      </c>
      <c r="D483" s="5">
        <v>42</v>
      </c>
      <c r="E483" s="6" t="s">
        <v>798</v>
      </c>
      <c r="F483" s="8">
        <v>42093102</v>
      </c>
      <c r="G483" s="5" t="s">
        <v>800</v>
      </c>
      <c r="H483" s="5" t="s">
        <v>223</v>
      </c>
      <c r="I483" s="6" t="s">
        <v>91</v>
      </c>
      <c r="J483" s="6" t="s">
        <v>91</v>
      </c>
      <c r="K483" s="6" t="s">
        <v>91</v>
      </c>
      <c r="L483" s="6" t="s">
        <v>91</v>
      </c>
      <c r="M483" s="5" t="s">
        <v>92</v>
      </c>
      <c r="N483" s="6" t="s">
        <v>91</v>
      </c>
      <c r="O483" s="6" t="s">
        <v>91</v>
      </c>
      <c r="P483" s="6" t="s">
        <v>91</v>
      </c>
      <c r="Q483" s="6" t="s">
        <v>91</v>
      </c>
      <c r="R483" s="5">
        <v>1</v>
      </c>
      <c r="S483" s="5">
        <v>0</v>
      </c>
      <c r="T483" s="5" t="s">
        <v>93</v>
      </c>
      <c r="U483" s="5" t="s">
        <v>105</v>
      </c>
    </row>
    <row r="484" spans="1:21">
      <c r="A484" s="6" t="s">
        <v>87</v>
      </c>
      <c r="B484" s="7">
        <v>1</v>
      </c>
      <c r="C484" s="5">
        <v>497</v>
      </c>
      <c r="D484" s="5">
        <v>42</v>
      </c>
      <c r="E484" s="6" t="s">
        <v>798</v>
      </c>
      <c r="F484" s="8">
        <v>42093103</v>
      </c>
      <c r="G484" s="5" t="s">
        <v>801</v>
      </c>
      <c r="H484" s="5" t="s">
        <v>225</v>
      </c>
      <c r="I484" s="6" t="s">
        <v>91</v>
      </c>
      <c r="J484" s="6" t="s">
        <v>91</v>
      </c>
      <c r="K484" s="6" t="s">
        <v>91</v>
      </c>
      <c r="L484" s="6" t="s">
        <v>91</v>
      </c>
      <c r="M484" s="5" t="s">
        <v>92</v>
      </c>
      <c r="N484" s="6" t="s">
        <v>91</v>
      </c>
      <c r="O484" s="6" t="s">
        <v>91</v>
      </c>
      <c r="P484" s="6" t="s">
        <v>91</v>
      </c>
      <c r="Q484" s="6" t="s">
        <v>91</v>
      </c>
      <c r="R484" s="5">
        <v>1</v>
      </c>
      <c r="S484" s="5">
        <v>0</v>
      </c>
      <c r="T484" s="5" t="s">
        <v>93</v>
      </c>
      <c r="U484" s="5" t="s">
        <v>105</v>
      </c>
    </row>
    <row r="485" spans="1:21">
      <c r="A485" s="6" t="s">
        <v>87</v>
      </c>
      <c r="B485" s="7">
        <v>1</v>
      </c>
      <c r="C485" s="5">
        <v>498</v>
      </c>
      <c r="D485" s="5">
        <v>42</v>
      </c>
      <c r="E485" s="6" t="s">
        <v>798</v>
      </c>
      <c r="F485" s="8">
        <v>42093104</v>
      </c>
      <c r="G485" s="5" t="s">
        <v>802</v>
      </c>
      <c r="H485" s="5" t="s">
        <v>227</v>
      </c>
      <c r="I485" s="6" t="s">
        <v>91</v>
      </c>
      <c r="J485" s="6" t="s">
        <v>91</v>
      </c>
      <c r="K485" s="6" t="s">
        <v>91</v>
      </c>
      <c r="L485" s="6" t="s">
        <v>91</v>
      </c>
      <c r="M485" s="5" t="s">
        <v>92</v>
      </c>
      <c r="N485" s="6" t="s">
        <v>91</v>
      </c>
      <c r="O485" s="6" t="s">
        <v>91</v>
      </c>
      <c r="P485" s="6" t="s">
        <v>91</v>
      </c>
      <c r="Q485" s="6" t="s">
        <v>91</v>
      </c>
      <c r="R485" s="5">
        <v>1</v>
      </c>
      <c r="S485" s="5">
        <v>0</v>
      </c>
      <c r="T485" s="5" t="s">
        <v>93</v>
      </c>
      <c r="U485" s="5" t="s">
        <v>105</v>
      </c>
    </row>
    <row r="486" spans="1:21">
      <c r="A486" s="6" t="s">
        <v>87</v>
      </c>
      <c r="B486" s="7">
        <v>1</v>
      </c>
      <c r="C486" s="5">
        <v>499</v>
      </c>
      <c r="D486" s="5">
        <v>42</v>
      </c>
      <c r="E486" s="6" t="s">
        <v>609</v>
      </c>
      <c r="F486" s="8">
        <v>420932</v>
      </c>
      <c r="G486" s="5" t="s">
        <v>803</v>
      </c>
      <c r="H486" s="5" t="s">
        <v>804</v>
      </c>
      <c r="I486" s="5">
        <v>10065506225</v>
      </c>
      <c r="J486" s="6" t="s">
        <v>91</v>
      </c>
      <c r="K486" s="6" t="s">
        <v>91</v>
      </c>
      <c r="L486" s="6" t="s">
        <v>91</v>
      </c>
      <c r="M486" s="5" t="s">
        <v>92</v>
      </c>
      <c r="N486" s="6" t="s">
        <v>91</v>
      </c>
      <c r="O486" s="6" t="s">
        <v>91</v>
      </c>
      <c r="P486" s="6" t="s">
        <v>91</v>
      </c>
      <c r="Q486" s="6" t="s">
        <v>91</v>
      </c>
      <c r="R486" s="5">
        <v>1</v>
      </c>
      <c r="S486" s="5">
        <v>0</v>
      </c>
      <c r="T486" s="5" t="s">
        <v>93</v>
      </c>
      <c r="U486" s="5" t="s">
        <v>105</v>
      </c>
    </row>
    <row r="487" spans="1:21">
      <c r="A487" s="6" t="s">
        <v>87</v>
      </c>
      <c r="B487" s="7">
        <v>1</v>
      </c>
      <c r="C487" s="5">
        <v>500</v>
      </c>
      <c r="D487" s="5">
        <v>42</v>
      </c>
      <c r="E487" s="6" t="s">
        <v>805</v>
      </c>
      <c r="F487" s="8">
        <v>42093201</v>
      </c>
      <c r="G487" s="5" t="s">
        <v>806</v>
      </c>
      <c r="H487" s="5" t="s">
        <v>221</v>
      </c>
      <c r="I487" s="6" t="s">
        <v>91</v>
      </c>
      <c r="J487" s="6" t="s">
        <v>91</v>
      </c>
      <c r="K487" s="6" t="s">
        <v>91</v>
      </c>
      <c r="L487" s="6" t="s">
        <v>91</v>
      </c>
      <c r="M487" s="5" t="s">
        <v>92</v>
      </c>
      <c r="N487" s="6" t="s">
        <v>91</v>
      </c>
      <c r="O487" s="6" t="s">
        <v>91</v>
      </c>
      <c r="P487" s="6" t="s">
        <v>91</v>
      </c>
      <c r="Q487" s="6" t="s">
        <v>91</v>
      </c>
      <c r="R487" s="5">
        <v>1</v>
      </c>
      <c r="S487" s="5">
        <v>0</v>
      </c>
      <c r="T487" s="5" t="s">
        <v>93</v>
      </c>
      <c r="U487" s="5" t="s">
        <v>105</v>
      </c>
    </row>
    <row r="488" spans="1:21">
      <c r="A488" s="6" t="s">
        <v>87</v>
      </c>
      <c r="B488" s="7">
        <v>1</v>
      </c>
      <c r="C488" s="5">
        <v>501</v>
      </c>
      <c r="D488" s="5">
        <v>42</v>
      </c>
      <c r="E488" s="6" t="s">
        <v>805</v>
      </c>
      <c r="F488" s="8">
        <v>42093202</v>
      </c>
      <c r="G488" s="5" t="s">
        <v>807</v>
      </c>
      <c r="H488" s="5" t="s">
        <v>223</v>
      </c>
      <c r="I488" s="6" t="s">
        <v>91</v>
      </c>
      <c r="J488" s="6" t="s">
        <v>91</v>
      </c>
      <c r="K488" s="6" t="s">
        <v>91</v>
      </c>
      <c r="L488" s="6" t="s">
        <v>91</v>
      </c>
      <c r="M488" s="5" t="s">
        <v>92</v>
      </c>
      <c r="N488" s="6" t="s">
        <v>91</v>
      </c>
      <c r="O488" s="6" t="s">
        <v>91</v>
      </c>
      <c r="P488" s="6" t="s">
        <v>91</v>
      </c>
      <c r="Q488" s="6" t="s">
        <v>91</v>
      </c>
      <c r="R488" s="5">
        <v>1</v>
      </c>
      <c r="S488" s="5">
        <v>0</v>
      </c>
      <c r="T488" s="5" t="s">
        <v>93</v>
      </c>
      <c r="U488" s="5" t="s">
        <v>105</v>
      </c>
    </row>
    <row r="489" spans="1:21">
      <c r="A489" s="6" t="s">
        <v>87</v>
      </c>
      <c r="B489" s="7">
        <v>1</v>
      </c>
      <c r="C489" s="5">
        <v>502</v>
      </c>
      <c r="D489" s="5">
        <v>42</v>
      </c>
      <c r="E489" s="6" t="s">
        <v>805</v>
      </c>
      <c r="F489" s="8">
        <v>42093203</v>
      </c>
      <c r="G489" s="5" t="s">
        <v>808</v>
      </c>
      <c r="H489" s="5" t="s">
        <v>225</v>
      </c>
      <c r="I489" s="6" t="s">
        <v>91</v>
      </c>
      <c r="J489" s="6" t="s">
        <v>91</v>
      </c>
      <c r="K489" s="6" t="s">
        <v>91</v>
      </c>
      <c r="L489" s="6" t="s">
        <v>91</v>
      </c>
      <c r="M489" s="5" t="s">
        <v>92</v>
      </c>
      <c r="N489" s="6" t="s">
        <v>91</v>
      </c>
      <c r="O489" s="6" t="s">
        <v>91</v>
      </c>
      <c r="P489" s="6" t="s">
        <v>91</v>
      </c>
      <c r="Q489" s="6" t="s">
        <v>91</v>
      </c>
      <c r="R489" s="5">
        <v>1</v>
      </c>
      <c r="S489" s="5">
        <v>0</v>
      </c>
      <c r="T489" s="5" t="s">
        <v>93</v>
      </c>
      <c r="U489" s="5" t="s">
        <v>105</v>
      </c>
    </row>
    <row r="490" spans="1:21">
      <c r="A490" s="6" t="s">
        <v>87</v>
      </c>
      <c r="B490" s="7">
        <v>1</v>
      </c>
      <c r="C490" s="5">
        <v>503</v>
      </c>
      <c r="D490" s="5">
        <v>42</v>
      </c>
      <c r="E490" s="6" t="s">
        <v>805</v>
      </c>
      <c r="F490" s="8">
        <v>42093204</v>
      </c>
      <c r="G490" s="5" t="s">
        <v>809</v>
      </c>
      <c r="H490" s="5" t="s">
        <v>227</v>
      </c>
      <c r="I490" s="6" t="s">
        <v>91</v>
      </c>
      <c r="J490" s="6" t="s">
        <v>91</v>
      </c>
      <c r="K490" s="6" t="s">
        <v>91</v>
      </c>
      <c r="L490" s="6" t="s">
        <v>91</v>
      </c>
      <c r="M490" s="5" t="s">
        <v>92</v>
      </c>
      <c r="N490" s="6" t="s">
        <v>91</v>
      </c>
      <c r="O490" s="6" t="s">
        <v>91</v>
      </c>
      <c r="P490" s="6" t="s">
        <v>91</v>
      </c>
      <c r="Q490" s="6" t="s">
        <v>91</v>
      </c>
      <c r="R490" s="5">
        <v>1</v>
      </c>
      <c r="S490" s="5">
        <v>0</v>
      </c>
      <c r="T490" s="5" t="s">
        <v>93</v>
      </c>
      <c r="U490" s="5" t="s">
        <v>105</v>
      </c>
    </row>
    <row r="491" spans="1:21">
      <c r="A491" s="6" t="s">
        <v>87</v>
      </c>
      <c r="B491" s="7">
        <v>1</v>
      </c>
      <c r="C491" s="5">
        <v>504</v>
      </c>
      <c r="D491" s="5">
        <v>42</v>
      </c>
      <c r="E491" s="6" t="s">
        <v>609</v>
      </c>
      <c r="F491" s="8">
        <v>420933</v>
      </c>
      <c r="G491" s="5" t="s">
        <v>810</v>
      </c>
      <c r="H491" s="5" t="s">
        <v>811</v>
      </c>
      <c r="I491" s="5">
        <v>10065506397</v>
      </c>
      <c r="J491" s="6" t="s">
        <v>91</v>
      </c>
      <c r="K491" s="6" t="s">
        <v>91</v>
      </c>
      <c r="L491" s="6" t="s">
        <v>91</v>
      </c>
      <c r="M491" s="5" t="s">
        <v>92</v>
      </c>
      <c r="N491" s="6" t="s">
        <v>91</v>
      </c>
      <c r="O491" s="6" t="s">
        <v>91</v>
      </c>
      <c r="P491" s="6" t="s">
        <v>91</v>
      </c>
      <c r="Q491" s="6" t="s">
        <v>91</v>
      </c>
      <c r="R491" s="5">
        <v>1</v>
      </c>
      <c r="S491" s="5">
        <v>0</v>
      </c>
      <c r="T491" s="5" t="s">
        <v>93</v>
      </c>
      <c r="U491" s="5" t="s">
        <v>105</v>
      </c>
    </row>
    <row r="492" spans="1:21">
      <c r="A492" s="6" t="s">
        <v>87</v>
      </c>
      <c r="B492" s="7">
        <v>1</v>
      </c>
      <c r="C492" s="5">
        <v>505</v>
      </c>
      <c r="D492" s="5">
        <v>42</v>
      </c>
      <c r="E492" s="6" t="s">
        <v>812</v>
      </c>
      <c r="F492" s="8">
        <v>42093301</v>
      </c>
      <c r="G492" s="5" t="s">
        <v>813</v>
      </c>
      <c r="H492" s="5" t="s">
        <v>221</v>
      </c>
      <c r="I492" s="6" t="s">
        <v>91</v>
      </c>
      <c r="J492" s="6" t="s">
        <v>91</v>
      </c>
      <c r="K492" s="6" t="s">
        <v>91</v>
      </c>
      <c r="L492" s="6" t="s">
        <v>91</v>
      </c>
      <c r="M492" s="5" t="s">
        <v>92</v>
      </c>
      <c r="N492" s="6" t="s">
        <v>91</v>
      </c>
      <c r="O492" s="6" t="s">
        <v>91</v>
      </c>
      <c r="P492" s="6" t="s">
        <v>91</v>
      </c>
      <c r="Q492" s="6" t="s">
        <v>91</v>
      </c>
      <c r="R492" s="5">
        <v>1</v>
      </c>
      <c r="S492" s="5">
        <v>0</v>
      </c>
      <c r="T492" s="5" t="s">
        <v>93</v>
      </c>
      <c r="U492" s="5" t="s">
        <v>105</v>
      </c>
    </row>
    <row r="493" spans="1:21">
      <c r="A493" s="6" t="s">
        <v>87</v>
      </c>
      <c r="B493" s="7">
        <v>1</v>
      </c>
      <c r="C493" s="5">
        <v>506</v>
      </c>
      <c r="D493" s="5">
        <v>42</v>
      </c>
      <c r="E493" s="6" t="s">
        <v>812</v>
      </c>
      <c r="F493" s="8">
        <v>42093302</v>
      </c>
      <c r="G493" s="5" t="s">
        <v>814</v>
      </c>
      <c r="H493" s="5" t="s">
        <v>223</v>
      </c>
      <c r="I493" s="6" t="s">
        <v>91</v>
      </c>
      <c r="J493" s="6" t="s">
        <v>91</v>
      </c>
      <c r="K493" s="6" t="s">
        <v>91</v>
      </c>
      <c r="L493" s="6" t="s">
        <v>91</v>
      </c>
      <c r="M493" s="5" t="s">
        <v>92</v>
      </c>
      <c r="N493" s="6" t="s">
        <v>91</v>
      </c>
      <c r="O493" s="6" t="s">
        <v>91</v>
      </c>
      <c r="P493" s="6" t="s">
        <v>91</v>
      </c>
      <c r="Q493" s="6" t="s">
        <v>91</v>
      </c>
      <c r="R493" s="5">
        <v>1</v>
      </c>
      <c r="S493" s="5">
        <v>0</v>
      </c>
      <c r="T493" s="5" t="s">
        <v>93</v>
      </c>
      <c r="U493" s="5" t="s">
        <v>105</v>
      </c>
    </row>
    <row r="494" spans="1:21">
      <c r="A494" s="6" t="s">
        <v>87</v>
      </c>
      <c r="B494" s="7">
        <v>1</v>
      </c>
      <c r="C494" s="5">
        <v>507</v>
      </c>
      <c r="D494" s="5">
        <v>42</v>
      </c>
      <c r="E494" s="6" t="s">
        <v>812</v>
      </c>
      <c r="F494" s="8">
        <v>42093303</v>
      </c>
      <c r="G494" s="5" t="s">
        <v>815</v>
      </c>
      <c r="H494" s="5" t="s">
        <v>225</v>
      </c>
      <c r="I494" s="6" t="s">
        <v>91</v>
      </c>
      <c r="J494" s="6" t="s">
        <v>91</v>
      </c>
      <c r="K494" s="6" t="s">
        <v>91</v>
      </c>
      <c r="L494" s="6" t="s">
        <v>91</v>
      </c>
      <c r="M494" s="5" t="s">
        <v>92</v>
      </c>
      <c r="N494" s="6" t="s">
        <v>91</v>
      </c>
      <c r="O494" s="6" t="s">
        <v>91</v>
      </c>
      <c r="P494" s="6" t="s">
        <v>91</v>
      </c>
      <c r="Q494" s="6" t="s">
        <v>91</v>
      </c>
      <c r="R494" s="5">
        <v>1</v>
      </c>
      <c r="S494" s="5">
        <v>0</v>
      </c>
      <c r="T494" s="5" t="s">
        <v>93</v>
      </c>
      <c r="U494" s="5" t="s">
        <v>105</v>
      </c>
    </row>
    <row r="495" spans="1:21">
      <c r="A495" s="6" t="s">
        <v>87</v>
      </c>
      <c r="B495" s="7">
        <v>1</v>
      </c>
      <c r="C495" s="5">
        <v>508</v>
      </c>
      <c r="D495" s="5">
        <v>42</v>
      </c>
      <c r="E495" s="6" t="s">
        <v>812</v>
      </c>
      <c r="F495" s="8">
        <v>42093304</v>
      </c>
      <c r="G495" s="5" t="s">
        <v>816</v>
      </c>
      <c r="H495" s="5" t="s">
        <v>227</v>
      </c>
      <c r="I495" s="6" t="s">
        <v>91</v>
      </c>
      <c r="J495" s="6" t="s">
        <v>91</v>
      </c>
      <c r="K495" s="6" t="s">
        <v>91</v>
      </c>
      <c r="L495" s="6" t="s">
        <v>91</v>
      </c>
      <c r="M495" s="5" t="s">
        <v>92</v>
      </c>
      <c r="N495" s="6" t="s">
        <v>91</v>
      </c>
      <c r="O495" s="6" t="s">
        <v>91</v>
      </c>
      <c r="P495" s="6" t="s">
        <v>91</v>
      </c>
      <c r="Q495" s="6" t="s">
        <v>91</v>
      </c>
      <c r="R495" s="5">
        <v>1</v>
      </c>
      <c r="S495" s="5">
        <v>0</v>
      </c>
      <c r="T495" s="5" t="s">
        <v>93</v>
      </c>
      <c r="U495" s="5" t="s">
        <v>105</v>
      </c>
    </row>
    <row r="496" spans="1:21">
      <c r="A496" s="6" t="s">
        <v>87</v>
      </c>
      <c r="B496" s="7">
        <v>1</v>
      </c>
      <c r="C496" s="5">
        <v>509</v>
      </c>
      <c r="D496" s="5">
        <v>42</v>
      </c>
      <c r="E496" s="6" t="s">
        <v>609</v>
      </c>
      <c r="F496" s="8">
        <v>420934</v>
      </c>
      <c r="G496" s="5" t="s">
        <v>817</v>
      </c>
      <c r="H496" s="5" t="s">
        <v>818</v>
      </c>
      <c r="I496" s="5">
        <v>10065502665</v>
      </c>
      <c r="J496" s="6" t="s">
        <v>91</v>
      </c>
      <c r="K496" s="6" t="s">
        <v>91</v>
      </c>
      <c r="L496" s="6" t="s">
        <v>91</v>
      </c>
      <c r="M496" s="5" t="s">
        <v>92</v>
      </c>
      <c r="N496" s="6" t="s">
        <v>91</v>
      </c>
      <c r="O496" s="6" t="s">
        <v>91</v>
      </c>
      <c r="P496" s="6" t="s">
        <v>91</v>
      </c>
      <c r="Q496" s="6" t="s">
        <v>91</v>
      </c>
      <c r="R496" s="5">
        <v>1</v>
      </c>
      <c r="S496" s="5">
        <v>0</v>
      </c>
      <c r="T496" s="5" t="s">
        <v>93</v>
      </c>
      <c r="U496" s="5" t="s">
        <v>105</v>
      </c>
    </row>
    <row r="497" spans="1:21">
      <c r="A497" s="6" t="s">
        <v>87</v>
      </c>
      <c r="B497" s="7">
        <v>1</v>
      </c>
      <c r="C497" s="5">
        <v>510</v>
      </c>
      <c r="D497" s="5">
        <v>42</v>
      </c>
      <c r="E497" s="6" t="s">
        <v>819</v>
      </c>
      <c r="F497" s="8">
        <v>42093401</v>
      </c>
      <c r="G497" s="5" t="s">
        <v>820</v>
      </c>
      <c r="H497" s="5" t="s">
        <v>221</v>
      </c>
      <c r="I497" s="6" t="s">
        <v>91</v>
      </c>
      <c r="J497" s="6" t="s">
        <v>91</v>
      </c>
      <c r="K497" s="6" t="s">
        <v>91</v>
      </c>
      <c r="L497" s="6" t="s">
        <v>91</v>
      </c>
      <c r="M497" s="5" t="s">
        <v>92</v>
      </c>
      <c r="N497" s="6" t="s">
        <v>91</v>
      </c>
      <c r="O497" s="6" t="s">
        <v>91</v>
      </c>
      <c r="P497" s="6" t="s">
        <v>91</v>
      </c>
      <c r="Q497" s="6" t="s">
        <v>91</v>
      </c>
      <c r="R497" s="5">
        <v>1</v>
      </c>
      <c r="S497" s="5">
        <v>0</v>
      </c>
      <c r="T497" s="5" t="s">
        <v>93</v>
      </c>
      <c r="U497" s="5" t="s">
        <v>105</v>
      </c>
    </row>
    <row r="498" spans="1:21">
      <c r="A498" s="6" t="s">
        <v>87</v>
      </c>
      <c r="B498" s="7">
        <v>1</v>
      </c>
      <c r="C498" s="5">
        <v>511</v>
      </c>
      <c r="D498" s="5">
        <v>42</v>
      </c>
      <c r="E498" s="6" t="s">
        <v>819</v>
      </c>
      <c r="F498" s="8">
        <v>42093402</v>
      </c>
      <c r="G498" s="5" t="s">
        <v>821</v>
      </c>
      <c r="H498" s="5" t="s">
        <v>223</v>
      </c>
      <c r="I498" s="6" t="s">
        <v>91</v>
      </c>
      <c r="J498" s="6" t="s">
        <v>91</v>
      </c>
      <c r="K498" s="6" t="s">
        <v>91</v>
      </c>
      <c r="L498" s="6" t="s">
        <v>91</v>
      </c>
      <c r="M498" s="5" t="s">
        <v>92</v>
      </c>
      <c r="N498" s="6" t="s">
        <v>91</v>
      </c>
      <c r="O498" s="6" t="s">
        <v>91</v>
      </c>
      <c r="P498" s="6" t="s">
        <v>91</v>
      </c>
      <c r="Q498" s="6" t="s">
        <v>91</v>
      </c>
      <c r="R498" s="5">
        <v>1</v>
      </c>
      <c r="S498" s="5">
        <v>0</v>
      </c>
      <c r="T498" s="5" t="s">
        <v>93</v>
      </c>
      <c r="U498" s="5" t="s">
        <v>105</v>
      </c>
    </row>
    <row r="499" spans="1:21">
      <c r="A499" s="6" t="s">
        <v>87</v>
      </c>
      <c r="B499" s="7">
        <v>1</v>
      </c>
      <c r="C499" s="5">
        <v>512</v>
      </c>
      <c r="D499" s="5">
        <v>42</v>
      </c>
      <c r="E499" s="6" t="s">
        <v>819</v>
      </c>
      <c r="F499" s="8">
        <v>42093403</v>
      </c>
      <c r="G499" s="5" t="s">
        <v>822</v>
      </c>
      <c r="H499" s="5" t="s">
        <v>225</v>
      </c>
      <c r="I499" s="6" t="s">
        <v>91</v>
      </c>
      <c r="J499" s="6" t="s">
        <v>91</v>
      </c>
      <c r="K499" s="6" t="s">
        <v>91</v>
      </c>
      <c r="L499" s="6" t="s">
        <v>91</v>
      </c>
      <c r="M499" s="5" t="s">
        <v>92</v>
      </c>
      <c r="N499" s="6" t="s">
        <v>91</v>
      </c>
      <c r="O499" s="6" t="s">
        <v>91</v>
      </c>
      <c r="P499" s="6" t="s">
        <v>91</v>
      </c>
      <c r="Q499" s="6" t="s">
        <v>91</v>
      </c>
      <c r="R499" s="5">
        <v>1</v>
      </c>
      <c r="S499" s="5">
        <v>0</v>
      </c>
      <c r="T499" s="5" t="s">
        <v>93</v>
      </c>
      <c r="U499" s="5" t="s">
        <v>105</v>
      </c>
    </row>
    <row r="500" spans="1:21">
      <c r="A500" s="6" t="s">
        <v>87</v>
      </c>
      <c r="B500" s="7">
        <v>1</v>
      </c>
      <c r="C500" s="5">
        <v>513</v>
      </c>
      <c r="D500" s="5">
        <v>42</v>
      </c>
      <c r="E500" s="6" t="s">
        <v>819</v>
      </c>
      <c r="F500" s="8">
        <v>42093404</v>
      </c>
      <c r="G500" s="5" t="s">
        <v>823</v>
      </c>
      <c r="H500" s="5" t="s">
        <v>227</v>
      </c>
      <c r="I500" s="6" t="s">
        <v>91</v>
      </c>
      <c r="J500" s="6" t="s">
        <v>91</v>
      </c>
      <c r="K500" s="6" t="s">
        <v>91</v>
      </c>
      <c r="L500" s="6" t="s">
        <v>91</v>
      </c>
      <c r="M500" s="5" t="s">
        <v>92</v>
      </c>
      <c r="N500" s="6" t="s">
        <v>91</v>
      </c>
      <c r="O500" s="6" t="s">
        <v>91</v>
      </c>
      <c r="P500" s="6" t="s">
        <v>91</v>
      </c>
      <c r="Q500" s="6" t="s">
        <v>91</v>
      </c>
      <c r="R500" s="5">
        <v>1</v>
      </c>
      <c r="S500" s="5">
        <v>0</v>
      </c>
      <c r="T500" s="5" t="s">
        <v>93</v>
      </c>
      <c r="U500" s="5" t="s">
        <v>105</v>
      </c>
    </row>
    <row r="501" spans="1:21">
      <c r="A501" s="6" t="s">
        <v>87</v>
      </c>
      <c r="B501" s="7">
        <v>1</v>
      </c>
      <c r="C501" s="5">
        <v>514</v>
      </c>
      <c r="D501" s="5">
        <v>42</v>
      </c>
      <c r="E501" s="6" t="s">
        <v>609</v>
      </c>
      <c r="F501" s="8">
        <v>420935</v>
      </c>
      <c r="G501" s="5" t="s">
        <v>824</v>
      </c>
      <c r="H501" s="5" t="s">
        <v>615</v>
      </c>
      <c r="I501" s="5">
        <v>10065506365</v>
      </c>
      <c r="J501" s="6" t="s">
        <v>91</v>
      </c>
      <c r="K501" s="6" t="s">
        <v>91</v>
      </c>
      <c r="L501" s="6" t="s">
        <v>91</v>
      </c>
      <c r="M501" s="5" t="s">
        <v>92</v>
      </c>
      <c r="N501" s="6" t="s">
        <v>91</v>
      </c>
      <c r="O501" s="6" t="s">
        <v>91</v>
      </c>
      <c r="P501" s="6" t="s">
        <v>91</v>
      </c>
      <c r="Q501" s="6" t="s">
        <v>91</v>
      </c>
      <c r="R501" s="5">
        <v>1</v>
      </c>
      <c r="S501" s="5">
        <v>0</v>
      </c>
      <c r="T501" s="5" t="s">
        <v>93</v>
      </c>
      <c r="U501" s="5" t="s">
        <v>105</v>
      </c>
    </row>
    <row r="502" spans="1:21">
      <c r="A502" s="6" t="s">
        <v>87</v>
      </c>
      <c r="B502" s="7">
        <v>1</v>
      </c>
      <c r="C502" s="5">
        <v>515</v>
      </c>
      <c r="D502" s="5">
        <v>42</v>
      </c>
      <c r="E502" s="6" t="s">
        <v>825</v>
      </c>
      <c r="F502" s="8">
        <v>42093501</v>
      </c>
      <c r="G502" s="5" t="s">
        <v>826</v>
      </c>
      <c r="H502" s="5" t="s">
        <v>221</v>
      </c>
      <c r="I502" s="6" t="s">
        <v>91</v>
      </c>
      <c r="J502" s="6" t="s">
        <v>91</v>
      </c>
      <c r="K502" s="6" t="s">
        <v>91</v>
      </c>
      <c r="L502" s="6" t="s">
        <v>91</v>
      </c>
      <c r="M502" s="5" t="s">
        <v>92</v>
      </c>
      <c r="N502" s="6" t="s">
        <v>91</v>
      </c>
      <c r="O502" s="6" t="s">
        <v>91</v>
      </c>
      <c r="P502" s="6" t="s">
        <v>91</v>
      </c>
      <c r="Q502" s="6" t="s">
        <v>91</v>
      </c>
      <c r="R502" s="5">
        <v>1</v>
      </c>
      <c r="S502" s="5">
        <v>0</v>
      </c>
      <c r="T502" s="5" t="s">
        <v>93</v>
      </c>
      <c r="U502" s="5" t="s">
        <v>105</v>
      </c>
    </row>
    <row r="503" spans="1:21">
      <c r="A503" s="6" t="s">
        <v>87</v>
      </c>
      <c r="B503" s="7">
        <v>1</v>
      </c>
      <c r="C503" s="5">
        <v>516</v>
      </c>
      <c r="D503" s="5">
        <v>42</v>
      </c>
      <c r="E503" s="6" t="s">
        <v>825</v>
      </c>
      <c r="F503" s="8">
        <v>42093502</v>
      </c>
      <c r="G503" s="5" t="s">
        <v>827</v>
      </c>
      <c r="H503" s="5" t="s">
        <v>223</v>
      </c>
      <c r="I503" s="6" t="s">
        <v>91</v>
      </c>
      <c r="J503" s="6" t="s">
        <v>91</v>
      </c>
      <c r="K503" s="6" t="s">
        <v>91</v>
      </c>
      <c r="L503" s="6" t="s">
        <v>91</v>
      </c>
      <c r="M503" s="5" t="s">
        <v>92</v>
      </c>
      <c r="N503" s="6" t="s">
        <v>91</v>
      </c>
      <c r="O503" s="6" t="s">
        <v>91</v>
      </c>
      <c r="P503" s="6" t="s">
        <v>91</v>
      </c>
      <c r="Q503" s="6" t="s">
        <v>91</v>
      </c>
      <c r="R503" s="5">
        <v>1</v>
      </c>
      <c r="S503" s="5">
        <v>0</v>
      </c>
      <c r="T503" s="5" t="s">
        <v>93</v>
      </c>
      <c r="U503" s="5" t="s">
        <v>105</v>
      </c>
    </row>
    <row r="504" spans="1:21">
      <c r="A504" s="6" t="s">
        <v>87</v>
      </c>
      <c r="B504" s="7">
        <v>1</v>
      </c>
      <c r="C504" s="5">
        <v>517</v>
      </c>
      <c r="D504" s="5">
        <v>42</v>
      </c>
      <c r="E504" s="6" t="s">
        <v>825</v>
      </c>
      <c r="F504" s="8">
        <v>42093503</v>
      </c>
      <c r="G504" s="5" t="s">
        <v>828</v>
      </c>
      <c r="H504" s="5" t="s">
        <v>225</v>
      </c>
      <c r="I504" s="6" t="s">
        <v>91</v>
      </c>
      <c r="J504" s="6" t="s">
        <v>91</v>
      </c>
      <c r="K504" s="6" t="s">
        <v>91</v>
      </c>
      <c r="L504" s="6" t="s">
        <v>91</v>
      </c>
      <c r="M504" s="5" t="s">
        <v>92</v>
      </c>
      <c r="N504" s="6" t="s">
        <v>91</v>
      </c>
      <c r="O504" s="6" t="s">
        <v>91</v>
      </c>
      <c r="P504" s="6" t="s">
        <v>91</v>
      </c>
      <c r="Q504" s="6" t="s">
        <v>91</v>
      </c>
      <c r="R504" s="5">
        <v>1</v>
      </c>
      <c r="S504" s="5">
        <v>0</v>
      </c>
      <c r="T504" s="5" t="s">
        <v>93</v>
      </c>
      <c r="U504" s="5" t="s">
        <v>105</v>
      </c>
    </row>
    <row r="505" spans="1:21">
      <c r="A505" s="6" t="s">
        <v>87</v>
      </c>
      <c r="B505" s="7">
        <v>1</v>
      </c>
      <c r="C505" s="5">
        <v>518</v>
      </c>
      <c r="D505" s="5">
        <v>42</v>
      </c>
      <c r="E505" s="6" t="s">
        <v>825</v>
      </c>
      <c r="F505" s="8">
        <v>42093504</v>
      </c>
      <c r="G505" s="5" t="s">
        <v>829</v>
      </c>
      <c r="H505" s="5" t="s">
        <v>227</v>
      </c>
      <c r="I505" s="6" t="s">
        <v>91</v>
      </c>
      <c r="J505" s="6" t="s">
        <v>91</v>
      </c>
      <c r="K505" s="6" t="s">
        <v>91</v>
      </c>
      <c r="L505" s="6" t="s">
        <v>91</v>
      </c>
      <c r="M505" s="5" t="s">
        <v>92</v>
      </c>
      <c r="N505" s="6" t="s">
        <v>91</v>
      </c>
      <c r="O505" s="6" t="s">
        <v>91</v>
      </c>
      <c r="P505" s="6" t="s">
        <v>91</v>
      </c>
      <c r="Q505" s="6" t="s">
        <v>91</v>
      </c>
      <c r="R505" s="5">
        <v>1</v>
      </c>
      <c r="S505" s="5">
        <v>0</v>
      </c>
      <c r="T505" s="5" t="s">
        <v>93</v>
      </c>
      <c r="U505" s="5" t="s">
        <v>105</v>
      </c>
    </row>
    <row r="506" spans="1:21">
      <c r="A506" s="6" t="s">
        <v>87</v>
      </c>
      <c r="B506" s="7">
        <v>1</v>
      </c>
      <c r="C506" s="5">
        <v>519</v>
      </c>
      <c r="D506" s="5">
        <v>42</v>
      </c>
      <c r="E506" s="6" t="s">
        <v>609</v>
      </c>
      <c r="F506" s="8">
        <v>420936</v>
      </c>
      <c r="G506" s="5" t="s">
        <v>830</v>
      </c>
      <c r="H506" s="5" t="s">
        <v>831</v>
      </c>
      <c r="I506" s="5">
        <v>10065502460</v>
      </c>
      <c r="J506" s="6" t="s">
        <v>91</v>
      </c>
      <c r="K506" s="6" t="s">
        <v>91</v>
      </c>
      <c r="L506" s="6" t="s">
        <v>91</v>
      </c>
      <c r="M506" s="5" t="s">
        <v>92</v>
      </c>
      <c r="N506" s="6" t="s">
        <v>91</v>
      </c>
      <c r="O506" s="6" t="s">
        <v>91</v>
      </c>
      <c r="P506" s="6" t="s">
        <v>91</v>
      </c>
      <c r="Q506" s="6" t="s">
        <v>91</v>
      </c>
      <c r="R506" s="5">
        <v>1</v>
      </c>
      <c r="S506" s="5">
        <v>0</v>
      </c>
      <c r="T506" s="5" t="s">
        <v>93</v>
      </c>
      <c r="U506" s="5" t="s">
        <v>105</v>
      </c>
    </row>
    <row r="507" spans="1:21">
      <c r="A507" s="6" t="s">
        <v>87</v>
      </c>
      <c r="B507" s="7">
        <v>1</v>
      </c>
      <c r="C507" s="5">
        <v>520</v>
      </c>
      <c r="D507" s="5">
        <v>42</v>
      </c>
      <c r="E507" s="6" t="s">
        <v>832</v>
      </c>
      <c r="F507" s="8">
        <v>42093601</v>
      </c>
      <c r="G507" s="5" t="s">
        <v>833</v>
      </c>
      <c r="H507" s="5" t="s">
        <v>221</v>
      </c>
      <c r="I507" s="6" t="s">
        <v>91</v>
      </c>
      <c r="J507" s="6" t="s">
        <v>91</v>
      </c>
      <c r="K507" s="6" t="s">
        <v>91</v>
      </c>
      <c r="L507" s="6" t="s">
        <v>91</v>
      </c>
      <c r="M507" s="5" t="s">
        <v>92</v>
      </c>
      <c r="N507" s="6" t="s">
        <v>91</v>
      </c>
      <c r="O507" s="6" t="s">
        <v>91</v>
      </c>
      <c r="P507" s="6" t="s">
        <v>91</v>
      </c>
      <c r="Q507" s="6" t="s">
        <v>91</v>
      </c>
      <c r="R507" s="5">
        <v>1</v>
      </c>
      <c r="S507" s="5">
        <v>0</v>
      </c>
      <c r="T507" s="5" t="s">
        <v>93</v>
      </c>
      <c r="U507" s="5" t="s">
        <v>105</v>
      </c>
    </row>
    <row r="508" spans="1:21">
      <c r="A508" s="6" t="s">
        <v>87</v>
      </c>
      <c r="B508" s="7">
        <v>1</v>
      </c>
      <c r="C508" s="5">
        <v>521</v>
      </c>
      <c r="D508" s="5">
        <v>42</v>
      </c>
      <c r="E508" s="6" t="s">
        <v>832</v>
      </c>
      <c r="F508" s="8">
        <v>42093602</v>
      </c>
      <c r="G508" s="5" t="s">
        <v>834</v>
      </c>
      <c r="H508" s="5" t="s">
        <v>223</v>
      </c>
      <c r="I508" s="6" t="s">
        <v>91</v>
      </c>
      <c r="J508" s="6" t="s">
        <v>91</v>
      </c>
      <c r="K508" s="6" t="s">
        <v>91</v>
      </c>
      <c r="L508" s="6" t="s">
        <v>91</v>
      </c>
      <c r="M508" s="5" t="s">
        <v>92</v>
      </c>
      <c r="N508" s="6" t="s">
        <v>91</v>
      </c>
      <c r="O508" s="6" t="s">
        <v>91</v>
      </c>
      <c r="P508" s="6" t="s">
        <v>91</v>
      </c>
      <c r="Q508" s="6" t="s">
        <v>91</v>
      </c>
      <c r="R508" s="5">
        <v>1</v>
      </c>
      <c r="S508" s="5">
        <v>0</v>
      </c>
      <c r="T508" s="5" t="s">
        <v>93</v>
      </c>
      <c r="U508" s="5" t="s">
        <v>105</v>
      </c>
    </row>
    <row r="509" spans="1:21">
      <c r="A509" s="6" t="s">
        <v>87</v>
      </c>
      <c r="B509" s="7">
        <v>1</v>
      </c>
      <c r="C509" s="5">
        <v>522</v>
      </c>
      <c r="D509" s="5">
        <v>42</v>
      </c>
      <c r="E509" s="6" t="s">
        <v>832</v>
      </c>
      <c r="F509" s="8">
        <v>42093603</v>
      </c>
      <c r="G509" s="5" t="s">
        <v>835</v>
      </c>
      <c r="H509" s="5" t="s">
        <v>225</v>
      </c>
      <c r="I509" s="6" t="s">
        <v>91</v>
      </c>
      <c r="J509" s="6" t="s">
        <v>91</v>
      </c>
      <c r="K509" s="6" t="s">
        <v>91</v>
      </c>
      <c r="L509" s="6" t="s">
        <v>91</v>
      </c>
      <c r="M509" s="5" t="s">
        <v>92</v>
      </c>
      <c r="N509" s="6" t="s">
        <v>91</v>
      </c>
      <c r="O509" s="6" t="s">
        <v>91</v>
      </c>
      <c r="P509" s="6" t="s">
        <v>91</v>
      </c>
      <c r="Q509" s="6" t="s">
        <v>91</v>
      </c>
      <c r="R509" s="5">
        <v>1</v>
      </c>
      <c r="S509" s="5">
        <v>0</v>
      </c>
      <c r="T509" s="5" t="s">
        <v>93</v>
      </c>
      <c r="U509" s="5" t="s">
        <v>105</v>
      </c>
    </row>
    <row r="510" spans="1:21">
      <c r="A510" s="6" t="s">
        <v>87</v>
      </c>
      <c r="B510" s="7">
        <v>1</v>
      </c>
      <c r="C510" s="5">
        <v>523</v>
      </c>
      <c r="D510" s="5">
        <v>42</v>
      </c>
      <c r="E510" s="6" t="s">
        <v>832</v>
      </c>
      <c r="F510" s="8">
        <v>42093604</v>
      </c>
      <c r="G510" s="5" t="s">
        <v>836</v>
      </c>
      <c r="H510" s="5" t="s">
        <v>227</v>
      </c>
      <c r="I510" s="6" t="s">
        <v>91</v>
      </c>
      <c r="J510" s="6" t="s">
        <v>91</v>
      </c>
      <c r="K510" s="6" t="s">
        <v>91</v>
      </c>
      <c r="L510" s="6" t="s">
        <v>91</v>
      </c>
      <c r="M510" s="5" t="s">
        <v>92</v>
      </c>
      <c r="N510" s="6" t="s">
        <v>91</v>
      </c>
      <c r="O510" s="6" t="s">
        <v>91</v>
      </c>
      <c r="P510" s="6" t="s">
        <v>91</v>
      </c>
      <c r="Q510" s="6" t="s">
        <v>91</v>
      </c>
      <c r="R510" s="5">
        <v>1</v>
      </c>
      <c r="S510" s="5">
        <v>0</v>
      </c>
      <c r="T510" s="5" t="s">
        <v>93</v>
      </c>
      <c r="U510" s="5" t="s">
        <v>105</v>
      </c>
    </row>
    <row r="511" spans="1:21">
      <c r="A511" s="6" t="s">
        <v>87</v>
      </c>
      <c r="B511" s="7">
        <v>1</v>
      </c>
      <c r="C511" s="5">
        <v>524</v>
      </c>
      <c r="D511" s="5">
        <v>42</v>
      </c>
      <c r="E511" s="6" t="s">
        <v>609</v>
      </c>
      <c r="F511" s="8">
        <v>420937</v>
      </c>
      <c r="G511" s="5" t="s">
        <v>837</v>
      </c>
      <c r="H511" s="5" t="s">
        <v>838</v>
      </c>
      <c r="I511" s="5">
        <v>10065501408</v>
      </c>
      <c r="J511" s="6" t="s">
        <v>91</v>
      </c>
      <c r="K511" s="6" t="s">
        <v>91</v>
      </c>
      <c r="L511" s="6" t="s">
        <v>91</v>
      </c>
      <c r="M511" s="5" t="s">
        <v>92</v>
      </c>
      <c r="N511" s="6" t="s">
        <v>91</v>
      </c>
      <c r="O511" s="6" t="s">
        <v>91</v>
      </c>
      <c r="P511" s="6" t="s">
        <v>91</v>
      </c>
      <c r="Q511" s="6" t="s">
        <v>91</v>
      </c>
      <c r="R511" s="5">
        <v>1</v>
      </c>
      <c r="S511" s="5">
        <v>0</v>
      </c>
      <c r="T511" s="5" t="s">
        <v>93</v>
      </c>
      <c r="U511" s="5" t="s">
        <v>105</v>
      </c>
    </row>
    <row r="512" spans="1:21">
      <c r="A512" s="6" t="s">
        <v>87</v>
      </c>
      <c r="B512" s="7">
        <v>1</v>
      </c>
      <c r="C512" s="5">
        <v>525</v>
      </c>
      <c r="D512" s="5">
        <v>42</v>
      </c>
      <c r="E512" s="6" t="s">
        <v>839</v>
      </c>
      <c r="F512" s="8">
        <v>42093701</v>
      </c>
      <c r="G512" s="5" t="s">
        <v>840</v>
      </c>
      <c r="H512" s="5" t="s">
        <v>221</v>
      </c>
      <c r="I512" s="6" t="s">
        <v>91</v>
      </c>
      <c r="J512" s="6" t="s">
        <v>91</v>
      </c>
      <c r="K512" s="6" t="s">
        <v>91</v>
      </c>
      <c r="L512" s="6" t="s">
        <v>91</v>
      </c>
      <c r="M512" s="5" t="s">
        <v>92</v>
      </c>
      <c r="N512" s="6" t="s">
        <v>91</v>
      </c>
      <c r="O512" s="6" t="s">
        <v>91</v>
      </c>
      <c r="P512" s="6" t="s">
        <v>91</v>
      </c>
      <c r="Q512" s="6" t="s">
        <v>91</v>
      </c>
      <c r="R512" s="5">
        <v>1</v>
      </c>
      <c r="S512" s="5">
        <v>0</v>
      </c>
      <c r="T512" s="5" t="s">
        <v>93</v>
      </c>
      <c r="U512" s="5" t="s">
        <v>105</v>
      </c>
    </row>
    <row r="513" spans="1:21">
      <c r="A513" s="6" t="s">
        <v>87</v>
      </c>
      <c r="B513" s="7">
        <v>1</v>
      </c>
      <c r="C513" s="5">
        <v>526</v>
      </c>
      <c r="D513" s="5">
        <v>42</v>
      </c>
      <c r="E513" s="6" t="s">
        <v>839</v>
      </c>
      <c r="F513" s="8">
        <v>42093702</v>
      </c>
      <c r="G513" s="5" t="s">
        <v>841</v>
      </c>
      <c r="H513" s="5" t="s">
        <v>223</v>
      </c>
      <c r="I513" s="6" t="s">
        <v>91</v>
      </c>
      <c r="J513" s="6" t="s">
        <v>91</v>
      </c>
      <c r="K513" s="6" t="s">
        <v>91</v>
      </c>
      <c r="L513" s="6" t="s">
        <v>91</v>
      </c>
      <c r="M513" s="5" t="s">
        <v>92</v>
      </c>
      <c r="N513" s="6" t="s">
        <v>91</v>
      </c>
      <c r="O513" s="6" t="s">
        <v>91</v>
      </c>
      <c r="P513" s="6" t="s">
        <v>91</v>
      </c>
      <c r="Q513" s="6" t="s">
        <v>91</v>
      </c>
      <c r="R513" s="5">
        <v>1</v>
      </c>
      <c r="S513" s="5">
        <v>0</v>
      </c>
      <c r="T513" s="5" t="s">
        <v>93</v>
      </c>
      <c r="U513" s="5" t="s">
        <v>105</v>
      </c>
    </row>
    <row r="514" spans="1:21">
      <c r="A514" s="6" t="s">
        <v>87</v>
      </c>
      <c r="B514" s="7">
        <v>1</v>
      </c>
      <c r="C514" s="5">
        <v>527</v>
      </c>
      <c r="D514" s="5">
        <v>42</v>
      </c>
      <c r="E514" s="6" t="s">
        <v>839</v>
      </c>
      <c r="F514" s="8">
        <v>42093703</v>
      </c>
      <c r="G514" s="5" t="s">
        <v>842</v>
      </c>
      <c r="H514" s="5" t="s">
        <v>225</v>
      </c>
      <c r="I514" s="6" t="s">
        <v>91</v>
      </c>
      <c r="J514" s="6" t="s">
        <v>91</v>
      </c>
      <c r="K514" s="6" t="s">
        <v>91</v>
      </c>
      <c r="L514" s="6" t="s">
        <v>91</v>
      </c>
      <c r="M514" s="5" t="s">
        <v>92</v>
      </c>
      <c r="N514" s="6" t="s">
        <v>91</v>
      </c>
      <c r="O514" s="6" t="s">
        <v>91</v>
      </c>
      <c r="P514" s="6" t="s">
        <v>91</v>
      </c>
      <c r="Q514" s="6" t="s">
        <v>91</v>
      </c>
      <c r="R514" s="5">
        <v>1</v>
      </c>
      <c r="S514" s="5">
        <v>0</v>
      </c>
      <c r="T514" s="5" t="s">
        <v>93</v>
      </c>
      <c r="U514" s="5" t="s">
        <v>105</v>
      </c>
    </row>
    <row r="515" spans="1:21">
      <c r="A515" s="6" t="s">
        <v>87</v>
      </c>
      <c r="B515" s="7">
        <v>1</v>
      </c>
      <c r="C515" s="5">
        <v>528</v>
      </c>
      <c r="D515" s="5">
        <v>42</v>
      </c>
      <c r="E515" s="6" t="s">
        <v>839</v>
      </c>
      <c r="F515" s="8">
        <v>42093704</v>
      </c>
      <c r="G515" s="5" t="s">
        <v>843</v>
      </c>
      <c r="H515" s="5" t="s">
        <v>227</v>
      </c>
      <c r="I515" s="6" t="s">
        <v>91</v>
      </c>
      <c r="J515" s="6" t="s">
        <v>91</v>
      </c>
      <c r="K515" s="6" t="s">
        <v>91</v>
      </c>
      <c r="L515" s="6" t="s">
        <v>91</v>
      </c>
      <c r="M515" s="5" t="s">
        <v>92</v>
      </c>
      <c r="N515" s="6" t="s">
        <v>91</v>
      </c>
      <c r="O515" s="6" t="s">
        <v>91</v>
      </c>
      <c r="P515" s="6" t="s">
        <v>91</v>
      </c>
      <c r="Q515" s="6" t="s">
        <v>91</v>
      </c>
      <c r="R515" s="5">
        <v>1</v>
      </c>
      <c r="S515" s="5">
        <v>0</v>
      </c>
      <c r="T515" s="5" t="s">
        <v>93</v>
      </c>
      <c r="U515" s="5" t="s">
        <v>105</v>
      </c>
    </row>
    <row r="516" spans="1:21">
      <c r="A516" s="6" t="s">
        <v>87</v>
      </c>
      <c r="B516" s="7">
        <v>1</v>
      </c>
      <c r="C516" s="5">
        <v>529</v>
      </c>
      <c r="D516" s="5">
        <v>42</v>
      </c>
      <c r="E516" s="6" t="s">
        <v>609</v>
      </c>
      <c r="F516" s="8">
        <v>420938</v>
      </c>
      <c r="G516" s="5" t="s">
        <v>844</v>
      </c>
      <c r="H516" s="5" t="s">
        <v>845</v>
      </c>
      <c r="I516" s="5">
        <v>10065504787</v>
      </c>
      <c r="J516" s="6" t="s">
        <v>91</v>
      </c>
      <c r="K516" s="6" t="s">
        <v>91</v>
      </c>
      <c r="L516" s="6" t="s">
        <v>91</v>
      </c>
      <c r="M516" s="5" t="s">
        <v>92</v>
      </c>
      <c r="N516" s="6" t="s">
        <v>91</v>
      </c>
      <c r="O516" s="6" t="s">
        <v>91</v>
      </c>
      <c r="P516" s="6" t="s">
        <v>91</v>
      </c>
      <c r="Q516" s="6" t="s">
        <v>91</v>
      </c>
      <c r="R516" s="5">
        <v>1</v>
      </c>
      <c r="S516" s="5">
        <v>0</v>
      </c>
      <c r="T516" s="5" t="s">
        <v>93</v>
      </c>
      <c r="U516" s="5" t="s">
        <v>105</v>
      </c>
    </row>
    <row r="517" spans="1:21">
      <c r="A517" s="6" t="s">
        <v>87</v>
      </c>
      <c r="B517" s="7">
        <v>1</v>
      </c>
      <c r="C517" s="5">
        <v>530</v>
      </c>
      <c r="D517" s="5">
        <v>42</v>
      </c>
      <c r="E517" s="6" t="s">
        <v>846</v>
      </c>
      <c r="F517" s="8">
        <v>42093801</v>
      </c>
      <c r="G517" s="5" t="s">
        <v>847</v>
      </c>
      <c r="H517" s="5" t="s">
        <v>221</v>
      </c>
      <c r="I517" s="6" t="s">
        <v>91</v>
      </c>
      <c r="J517" s="6" t="s">
        <v>91</v>
      </c>
      <c r="K517" s="6" t="s">
        <v>91</v>
      </c>
      <c r="L517" s="6" t="s">
        <v>91</v>
      </c>
      <c r="M517" s="5" t="s">
        <v>92</v>
      </c>
      <c r="N517" s="6" t="s">
        <v>91</v>
      </c>
      <c r="O517" s="6" t="s">
        <v>91</v>
      </c>
      <c r="P517" s="6" t="s">
        <v>91</v>
      </c>
      <c r="Q517" s="6" t="s">
        <v>91</v>
      </c>
      <c r="R517" s="5">
        <v>1</v>
      </c>
      <c r="S517" s="5">
        <v>0</v>
      </c>
      <c r="T517" s="5" t="s">
        <v>93</v>
      </c>
      <c r="U517" s="5" t="s">
        <v>105</v>
      </c>
    </row>
    <row r="518" spans="1:21">
      <c r="A518" s="6" t="s">
        <v>87</v>
      </c>
      <c r="B518" s="7">
        <v>1</v>
      </c>
      <c r="C518" s="5">
        <v>531</v>
      </c>
      <c r="D518" s="5">
        <v>42</v>
      </c>
      <c r="E518" s="6" t="s">
        <v>846</v>
      </c>
      <c r="F518" s="8">
        <v>42093802</v>
      </c>
      <c r="G518" s="5" t="s">
        <v>848</v>
      </c>
      <c r="H518" s="5" t="s">
        <v>223</v>
      </c>
      <c r="I518" s="6" t="s">
        <v>91</v>
      </c>
      <c r="J518" s="6" t="s">
        <v>91</v>
      </c>
      <c r="K518" s="6" t="s">
        <v>91</v>
      </c>
      <c r="L518" s="6" t="s">
        <v>91</v>
      </c>
      <c r="M518" s="5" t="s">
        <v>92</v>
      </c>
      <c r="N518" s="6" t="s">
        <v>91</v>
      </c>
      <c r="O518" s="6" t="s">
        <v>91</v>
      </c>
      <c r="P518" s="6" t="s">
        <v>91</v>
      </c>
      <c r="Q518" s="6" t="s">
        <v>91</v>
      </c>
      <c r="R518" s="5">
        <v>1</v>
      </c>
      <c r="S518" s="5">
        <v>0</v>
      </c>
      <c r="T518" s="5" t="s">
        <v>93</v>
      </c>
      <c r="U518" s="5" t="s">
        <v>105</v>
      </c>
    </row>
    <row r="519" spans="1:21">
      <c r="A519" s="6" t="s">
        <v>87</v>
      </c>
      <c r="B519" s="7">
        <v>1</v>
      </c>
      <c r="C519" s="5">
        <v>532</v>
      </c>
      <c r="D519" s="5">
        <v>42</v>
      </c>
      <c r="E519" s="6" t="s">
        <v>846</v>
      </c>
      <c r="F519" s="8">
        <v>42093803</v>
      </c>
      <c r="G519" s="5" t="s">
        <v>849</v>
      </c>
      <c r="H519" s="5" t="s">
        <v>225</v>
      </c>
      <c r="I519" s="6" t="s">
        <v>91</v>
      </c>
      <c r="J519" s="6" t="s">
        <v>91</v>
      </c>
      <c r="K519" s="6" t="s">
        <v>91</v>
      </c>
      <c r="L519" s="6" t="s">
        <v>91</v>
      </c>
      <c r="M519" s="5" t="s">
        <v>92</v>
      </c>
      <c r="N519" s="6" t="s">
        <v>91</v>
      </c>
      <c r="O519" s="6" t="s">
        <v>91</v>
      </c>
      <c r="P519" s="6" t="s">
        <v>91</v>
      </c>
      <c r="Q519" s="6" t="s">
        <v>91</v>
      </c>
      <c r="R519" s="5">
        <v>1</v>
      </c>
      <c r="S519" s="5">
        <v>0</v>
      </c>
      <c r="T519" s="5" t="s">
        <v>93</v>
      </c>
      <c r="U519" s="5" t="s">
        <v>105</v>
      </c>
    </row>
    <row r="520" spans="1:21">
      <c r="A520" s="6" t="s">
        <v>87</v>
      </c>
      <c r="B520" s="7">
        <v>1</v>
      </c>
      <c r="C520" s="5">
        <v>534</v>
      </c>
      <c r="D520" s="5">
        <v>42</v>
      </c>
      <c r="E520" s="6" t="s">
        <v>850</v>
      </c>
      <c r="F520" s="8">
        <v>42093804</v>
      </c>
      <c r="G520" s="5" t="s">
        <v>851</v>
      </c>
      <c r="H520" s="5" t="s">
        <v>227</v>
      </c>
      <c r="I520" s="6" t="s">
        <v>91</v>
      </c>
      <c r="J520" s="6" t="s">
        <v>91</v>
      </c>
      <c r="K520" s="6" t="s">
        <v>91</v>
      </c>
      <c r="L520" s="6" t="s">
        <v>91</v>
      </c>
      <c r="M520" s="5" t="s">
        <v>92</v>
      </c>
      <c r="N520" s="6" t="s">
        <v>91</v>
      </c>
      <c r="O520" s="6" t="s">
        <v>91</v>
      </c>
      <c r="P520" s="6" t="s">
        <v>91</v>
      </c>
      <c r="Q520" s="6" t="s">
        <v>91</v>
      </c>
      <c r="R520" s="5">
        <v>1</v>
      </c>
      <c r="S520" s="5">
        <v>0</v>
      </c>
      <c r="T520" s="5" t="s">
        <v>93</v>
      </c>
      <c r="U520" s="5" t="s">
        <v>105</v>
      </c>
    </row>
    <row r="521" spans="1:21">
      <c r="A521" s="6" t="s">
        <v>87</v>
      </c>
      <c r="B521" s="7">
        <v>1</v>
      </c>
      <c r="C521" s="5">
        <v>535</v>
      </c>
      <c r="D521" s="5">
        <v>42</v>
      </c>
      <c r="E521" s="6" t="s">
        <v>609</v>
      </c>
      <c r="F521" s="8">
        <v>420939</v>
      </c>
      <c r="G521" s="5" t="s">
        <v>852</v>
      </c>
      <c r="H521" s="5" t="s">
        <v>853</v>
      </c>
      <c r="I521" s="5">
        <v>10065502550</v>
      </c>
      <c r="J521" s="6" t="s">
        <v>91</v>
      </c>
      <c r="K521" s="6" t="s">
        <v>91</v>
      </c>
      <c r="L521" s="6" t="s">
        <v>91</v>
      </c>
      <c r="M521" s="5" t="s">
        <v>92</v>
      </c>
      <c r="N521" s="6" t="s">
        <v>91</v>
      </c>
      <c r="O521" s="6" t="s">
        <v>91</v>
      </c>
      <c r="P521" s="6" t="s">
        <v>91</v>
      </c>
      <c r="Q521" s="6" t="s">
        <v>91</v>
      </c>
      <c r="R521" s="5">
        <v>1</v>
      </c>
      <c r="S521" s="5">
        <v>0</v>
      </c>
      <c r="T521" s="5" t="s">
        <v>93</v>
      </c>
      <c r="U521" s="5" t="s">
        <v>105</v>
      </c>
    </row>
    <row r="522" spans="1:21">
      <c r="A522" s="6" t="s">
        <v>87</v>
      </c>
      <c r="B522" s="7">
        <v>1</v>
      </c>
      <c r="C522" s="5">
        <v>536</v>
      </c>
      <c r="D522" s="5">
        <v>42</v>
      </c>
      <c r="E522" s="6" t="s">
        <v>854</v>
      </c>
      <c r="F522" s="8">
        <v>42093901</v>
      </c>
      <c r="G522" s="5" t="s">
        <v>855</v>
      </c>
      <c r="H522" s="5" t="s">
        <v>221</v>
      </c>
      <c r="I522" s="6" t="s">
        <v>91</v>
      </c>
      <c r="J522" s="6" t="s">
        <v>91</v>
      </c>
      <c r="K522" s="6" t="s">
        <v>91</v>
      </c>
      <c r="L522" s="6" t="s">
        <v>91</v>
      </c>
      <c r="M522" s="5" t="s">
        <v>92</v>
      </c>
      <c r="N522" s="6" t="s">
        <v>91</v>
      </c>
      <c r="O522" s="6" t="s">
        <v>91</v>
      </c>
      <c r="P522" s="6" t="s">
        <v>91</v>
      </c>
      <c r="Q522" s="6" t="s">
        <v>91</v>
      </c>
      <c r="R522" s="5">
        <v>1</v>
      </c>
      <c r="S522" s="5">
        <v>0</v>
      </c>
      <c r="T522" s="5" t="s">
        <v>93</v>
      </c>
      <c r="U522" s="5" t="s">
        <v>105</v>
      </c>
    </row>
    <row r="523" spans="1:21">
      <c r="A523" s="6" t="s">
        <v>87</v>
      </c>
      <c r="B523" s="7">
        <v>1</v>
      </c>
      <c r="C523" s="5">
        <v>537</v>
      </c>
      <c r="D523" s="5">
        <v>42</v>
      </c>
      <c r="E523" s="6" t="s">
        <v>854</v>
      </c>
      <c r="F523" s="8">
        <v>42093902</v>
      </c>
      <c r="G523" s="5" t="s">
        <v>856</v>
      </c>
      <c r="H523" s="5" t="s">
        <v>223</v>
      </c>
      <c r="I523" s="6" t="s">
        <v>91</v>
      </c>
      <c r="J523" s="6" t="s">
        <v>91</v>
      </c>
      <c r="K523" s="6" t="s">
        <v>91</v>
      </c>
      <c r="L523" s="6" t="s">
        <v>91</v>
      </c>
      <c r="M523" s="5" t="s">
        <v>92</v>
      </c>
      <c r="N523" s="6" t="s">
        <v>91</v>
      </c>
      <c r="O523" s="6" t="s">
        <v>91</v>
      </c>
      <c r="P523" s="6" t="s">
        <v>91</v>
      </c>
      <c r="Q523" s="6" t="s">
        <v>91</v>
      </c>
      <c r="R523" s="5">
        <v>1</v>
      </c>
      <c r="S523" s="5">
        <v>0</v>
      </c>
      <c r="T523" s="5" t="s">
        <v>93</v>
      </c>
      <c r="U523" s="5" t="s">
        <v>105</v>
      </c>
    </row>
    <row r="524" spans="1:21">
      <c r="A524" s="6" t="s">
        <v>87</v>
      </c>
      <c r="B524" s="7">
        <v>1</v>
      </c>
      <c r="C524" s="5">
        <v>538</v>
      </c>
      <c r="D524" s="5">
        <v>42</v>
      </c>
      <c r="E524" s="6" t="s">
        <v>854</v>
      </c>
      <c r="F524" s="8">
        <v>42093903</v>
      </c>
      <c r="G524" s="5" t="s">
        <v>857</v>
      </c>
      <c r="H524" s="5" t="s">
        <v>225</v>
      </c>
      <c r="I524" s="6" t="s">
        <v>91</v>
      </c>
      <c r="J524" s="6" t="s">
        <v>91</v>
      </c>
      <c r="K524" s="6" t="s">
        <v>91</v>
      </c>
      <c r="L524" s="6" t="s">
        <v>91</v>
      </c>
      <c r="M524" s="5" t="s">
        <v>92</v>
      </c>
      <c r="N524" s="6" t="s">
        <v>91</v>
      </c>
      <c r="O524" s="6" t="s">
        <v>91</v>
      </c>
      <c r="P524" s="6" t="s">
        <v>91</v>
      </c>
      <c r="Q524" s="6" t="s">
        <v>91</v>
      </c>
      <c r="R524" s="5">
        <v>1</v>
      </c>
      <c r="S524" s="5">
        <v>0</v>
      </c>
      <c r="T524" s="5" t="s">
        <v>93</v>
      </c>
      <c r="U524" s="5" t="s">
        <v>105</v>
      </c>
    </row>
    <row r="525" spans="1:21">
      <c r="A525" s="6" t="s">
        <v>87</v>
      </c>
      <c r="B525" s="7">
        <v>1</v>
      </c>
      <c r="C525" s="5">
        <v>539</v>
      </c>
      <c r="D525" s="5">
        <v>42</v>
      </c>
      <c r="E525" s="6" t="s">
        <v>850</v>
      </c>
      <c r="F525" s="8">
        <v>42093904</v>
      </c>
      <c r="G525" s="5" t="s">
        <v>858</v>
      </c>
      <c r="H525" s="5" t="s">
        <v>227</v>
      </c>
      <c r="I525" s="6" t="s">
        <v>91</v>
      </c>
      <c r="J525" s="6" t="s">
        <v>91</v>
      </c>
      <c r="K525" s="6" t="s">
        <v>91</v>
      </c>
      <c r="L525" s="6" t="s">
        <v>91</v>
      </c>
      <c r="M525" s="5" t="s">
        <v>92</v>
      </c>
      <c r="N525" s="6" t="s">
        <v>91</v>
      </c>
      <c r="O525" s="6" t="s">
        <v>91</v>
      </c>
      <c r="P525" s="6" t="s">
        <v>91</v>
      </c>
      <c r="Q525" s="6" t="s">
        <v>91</v>
      </c>
      <c r="R525" s="5">
        <v>1</v>
      </c>
      <c r="S525" s="5">
        <v>0</v>
      </c>
      <c r="T525" s="5" t="s">
        <v>93</v>
      </c>
      <c r="U525" s="5" t="s">
        <v>105</v>
      </c>
    </row>
    <row r="526" spans="1:21">
      <c r="A526" s="6" t="s">
        <v>87</v>
      </c>
      <c r="B526" s="7">
        <v>1</v>
      </c>
      <c r="C526" s="5">
        <v>540</v>
      </c>
      <c r="D526" s="5">
        <v>42</v>
      </c>
      <c r="E526" s="6" t="s">
        <v>609</v>
      </c>
      <c r="F526" s="8">
        <v>420940</v>
      </c>
      <c r="G526" s="5" t="s">
        <v>859</v>
      </c>
      <c r="H526" s="5" t="s">
        <v>860</v>
      </c>
      <c r="I526" s="5">
        <v>10065506372</v>
      </c>
      <c r="J526" s="6" t="s">
        <v>91</v>
      </c>
      <c r="K526" s="6" t="s">
        <v>91</v>
      </c>
      <c r="L526" s="6" t="s">
        <v>91</v>
      </c>
      <c r="M526" s="5" t="s">
        <v>92</v>
      </c>
      <c r="N526" s="6" t="s">
        <v>91</v>
      </c>
      <c r="O526" s="6" t="s">
        <v>91</v>
      </c>
      <c r="P526" s="6" t="s">
        <v>91</v>
      </c>
      <c r="Q526" s="6" t="s">
        <v>91</v>
      </c>
      <c r="R526" s="5">
        <v>1</v>
      </c>
      <c r="S526" s="5">
        <v>0</v>
      </c>
      <c r="T526" s="5" t="s">
        <v>93</v>
      </c>
      <c r="U526" s="5" t="s">
        <v>105</v>
      </c>
    </row>
    <row r="527" spans="1:21">
      <c r="A527" s="6" t="s">
        <v>87</v>
      </c>
      <c r="B527" s="7">
        <v>1</v>
      </c>
      <c r="C527" s="5">
        <v>541</v>
      </c>
      <c r="D527" s="5">
        <v>42</v>
      </c>
      <c r="E527" s="6" t="s">
        <v>861</v>
      </c>
      <c r="F527" s="8">
        <v>42094001</v>
      </c>
      <c r="G527" s="5" t="s">
        <v>862</v>
      </c>
      <c r="H527" s="5" t="s">
        <v>221</v>
      </c>
      <c r="I527" s="6" t="s">
        <v>91</v>
      </c>
      <c r="J527" s="6" t="s">
        <v>91</v>
      </c>
      <c r="K527" s="6" t="s">
        <v>91</v>
      </c>
      <c r="L527" s="6" t="s">
        <v>91</v>
      </c>
      <c r="M527" s="5" t="s">
        <v>92</v>
      </c>
      <c r="N527" s="6" t="s">
        <v>91</v>
      </c>
      <c r="O527" s="6" t="s">
        <v>91</v>
      </c>
      <c r="P527" s="6" t="s">
        <v>91</v>
      </c>
      <c r="Q527" s="6" t="s">
        <v>91</v>
      </c>
      <c r="R527" s="5">
        <v>1</v>
      </c>
      <c r="S527" s="5">
        <v>0</v>
      </c>
      <c r="T527" s="5" t="s">
        <v>93</v>
      </c>
      <c r="U527" s="5" t="s">
        <v>105</v>
      </c>
    </row>
    <row r="528" spans="1:21">
      <c r="A528" s="6" t="s">
        <v>87</v>
      </c>
      <c r="B528" s="7">
        <v>1</v>
      </c>
      <c r="C528" s="5">
        <v>542</v>
      </c>
      <c r="D528" s="5">
        <v>42</v>
      </c>
      <c r="E528" s="6" t="s">
        <v>861</v>
      </c>
      <c r="F528" s="8">
        <v>42094002</v>
      </c>
      <c r="G528" s="5" t="s">
        <v>863</v>
      </c>
      <c r="H528" s="5" t="s">
        <v>223</v>
      </c>
      <c r="I528" s="6" t="s">
        <v>91</v>
      </c>
      <c r="J528" s="6" t="s">
        <v>91</v>
      </c>
      <c r="K528" s="6" t="s">
        <v>91</v>
      </c>
      <c r="L528" s="6" t="s">
        <v>91</v>
      </c>
      <c r="M528" s="5" t="s">
        <v>92</v>
      </c>
      <c r="N528" s="6" t="s">
        <v>91</v>
      </c>
      <c r="O528" s="6" t="s">
        <v>91</v>
      </c>
      <c r="P528" s="6" t="s">
        <v>91</v>
      </c>
      <c r="Q528" s="6" t="s">
        <v>91</v>
      </c>
      <c r="R528" s="5">
        <v>1</v>
      </c>
      <c r="S528" s="5">
        <v>0</v>
      </c>
      <c r="T528" s="5" t="s">
        <v>93</v>
      </c>
      <c r="U528" s="5" t="s">
        <v>105</v>
      </c>
    </row>
    <row r="529" spans="1:21">
      <c r="A529" s="6" t="s">
        <v>87</v>
      </c>
      <c r="B529" s="7">
        <v>1</v>
      </c>
      <c r="C529" s="5">
        <v>543</v>
      </c>
      <c r="D529" s="5">
        <v>42</v>
      </c>
      <c r="E529" s="6" t="s">
        <v>861</v>
      </c>
      <c r="F529" s="8">
        <v>42094003</v>
      </c>
      <c r="G529" s="5" t="s">
        <v>864</v>
      </c>
      <c r="H529" s="5" t="s">
        <v>225</v>
      </c>
      <c r="I529" s="6" t="s">
        <v>91</v>
      </c>
      <c r="J529" s="6" t="s">
        <v>91</v>
      </c>
      <c r="K529" s="6" t="s">
        <v>91</v>
      </c>
      <c r="L529" s="6" t="s">
        <v>91</v>
      </c>
      <c r="M529" s="5" t="s">
        <v>92</v>
      </c>
      <c r="N529" s="6" t="s">
        <v>91</v>
      </c>
      <c r="O529" s="6" t="s">
        <v>91</v>
      </c>
      <c r="P529" s="6" t="s">
        <v>91</v>
      </c>
      <c r="Q529" s="6" t="s">
        <v>91</v>
      </c>
      <c r="R529" s="5">
        <v>1</v>
      </c>
      <c r="S529" s="5">
        <v>0</v>
      </c>
      <c r="T529" s="5" t="s">
        <v>93</v>
      </c>
      <c r="U529" s="5" t="s">
        <v>105</v>
      </c>
    </row>
    <row r="530" spans="1:21">
      <c r="A530" s="6" t="s">
        <v>87</v>
      </c>
      <c r="B530" s="7">
        <v>1</v>
      </c>
      <c r="C530" s="5">
        <v>544</v>
      </c>
      <c r="D530" s="5">
        <v>42</v>
      </c>
      <c r="E530" s="6" t="s">
        <v>865</v>
      </c>
      <c r="F530" s="8">
        <v>42094004</v>
      </c>
      <c r="G530" s="5" t="s">
        <v>866</v>
      </c>
      <c r="H530" s="5" t="s">
        <v>227</v>
      </c>
      <c r="I530" s="6" t="s">
        <v>91</v>
      </c>
      <c r="J530" s="6" t="s">
        <v>91</v>
      </c>
      <c r="K530" s="6" t="s">
        <v>91</v>
      </c>
      <c r="L530" s="6" t="s">
        <v>91</v>
      </c>
      <c r="M530" s="5" t="s">
        <v>92</v>
      </c>
      <c r="N530" s="6" t="s">
        <v>91</v>
      </c>
      <c r="O530" s="6" t="s">
        <v>91</v>
      </c>
      <c r="P530" s="6" t="s">
        <v>91</v>
      </c>
      <c r="Q530" s="6" t="s">
        <v>91</v>
      </c>
      <c r="R530" s="5">
        <v>1</v>
      </c>
      <c r="S530" s="5">
        <v>0</v>
      </c>
      <c r="T530" s="5" t="s">
        <v>93</v>
      </c>
      <c r="U530" s="5" t="s">
        <v>105</v>
      </c>
    </row>
    <row r="531" spans="1:21">
      <c r="A531" s="6" t="s">
        <v>87</v>
      </c>
      <c r="B531" s="7">
        <v>1</v>
      </c>
      <c r="C531" s="5">
        <v>545</v>
      </c>
      <c r="D531" s="5">
        <v>42</v>
      </c>
      <c r="E531" s="6" t="s">
        <v>609</v>
      </c>
      <c r="F531" s="8">
        <v>420941</v>
      </c>
      <c r="G531" s="5" t="s">
        <v>867</v>
      </c>
      <c r="H531" s="5" t="s">
        <v>868</v>
      </c>
      <c r="I531" s="5">
        <v>10065504778</v>
      </c>
      <c r="J531" s="6" t="s">
        <v>91</v>
      </c>
      <c r="K531" s="6" t="s">
        <v>91</v>
      </c>
      <c r="L531" s="6" t="s">
        <v>91</v>
      </c>
      <c r="M531" s="5" t="s">
        <v>92</v>
      </c>
      <c r="N531" s="6" t="s">
        <v>91</v>
      </c>
      <c r="O531" s="6" t="s">
        <v>91</v>
      </c>
      <c r="P531" s="6" t="s">
        <v>91</v>
      </c>
      <c r="Q531" s="6" t="s">
        <v>91</v>
      </c>
      <c r="R531" s="5">
        <v>1</v>
      </c>
      <c r="S531" s="5">
        <v>0</v>
      </c>
      <c r="T531" s="5" t="s">
        <v>93</v>
      </c>
      <c r="U531" s="5" t="s">
        <v>105</v>
      </c>
    </row>
    <row r="532" spans="1:21">
      <c r="A532" s="6" t="s">
        <v>87</v>
      </c>
      <c r="B532" s="7">
        <v>1</v>
      </c>
      <c r="C532" s="5">
        <v>546</v>
      </c>
      <c r="D532" s="5">
        <v>42</v>
      </c>
      <c r="E532" s="6" t="s">
        <v>869</v>
      </c>
      <c r="F532" s="8">
        <v>42094101</v>
      </c>
      <c r="G532" s="5" t="s">
        <v>870</v>
      </c>
      <c r="H532" s="5" t="s">
        <v>221</v>
      </c>
      <c r="I532" s="6" t="s">
        <v>91</v>
      </c>
      <c r="J532" s="6" t="s">
        <v>91</v>
      </c>
      <c r="K532" s="6" t="s">
        <v>91</v>
      </c>
      <c r="L532" s="6" t="s">
        <v>91</v>
      </c>
      <c r="M532" s="5" t="s">
        <v>92</v>
      </c>
      <c r="N532" s="6" t="s">
        <v>91</v>
      </c>
      <c r="O532" s="6" t="s">
        <v>91</v>
      </c>
      <c r="P532" s="6" t="s">
        <v>91</v>
      </c>
      <c r="Q532" s="6" t="s">
        <v>91</v>
      </c>
      <c r="R532" s="5">
        <v>1</v>
      </c>
      <c r="S532" s="5">
        <v>0</v>
      </c>
      <c r="T532" s="5" t="s">
        <v>93</v>
      </c>
      <c r="U532" s="5" t="s">
        <v>105</v>
      </c>
    </row>
    <row r="533" spans="1:21">
      <c r="A533" s="6" t="s">
        <v>87</v>
      </c>
      <c r="B533" s="7">
        <v>1</v>
      </c>
      <c r="C533" s="5">
        <v>547</v>
      </c>
      <c r="D533" s="5">
        <v>42</v>
      </c>
      <c r="E533" s="6" t="s">
        <v>869</v>
      </c>
      <c r="F533" s="8">
        <v>42094102</v>
      </c>
      <c r="G533" s="5" t="s">
        <v>871</v>
      </c>
      <c r="H533" s="5" t="s">
        <v>223</v>
      </c>
      <c r="I533" s="6" t="s">
        <v>91</v>
      </c>
      <c r="J533" s="6" t="s">
        <v>91</v>
      </c>
      <c r="K533" s="6" t="s">
        <v>91</v>
      </c>
      <c r="L533" s="6" t="s">
        <v>91</v>
      </c>
      <c r="M533" s="5" t="s">
        <v>92</v>
      </c>
      <c r="N533" s="6" t="s">
        <v>91</v>
      </c>
      <c r="O533" s="6" t="s">
        <v>91</v>
      </c>
      <c r="P533" s="6" t="s">
        <v>91</v>
      </c>
      <c r="Q533" s="6" t="s">
        <v>91</v>
      </c>
      <c r="R533" s="5">
        <v>1</v>
      </c>
      <c r="S533" s="5">
        <v>0</v>
      </c>
      <c r="T533" s="5" t="s">
        <v>93</v>
      </c>
      <c r="U533" s="5" t="s">
        <v>105</v>
      </c>
    </row>
    <row r="534" spans="1:21">
      <c r="A534" s="6" t="s">
        <v>87</v>
      </c>
      <c r="B534" s="7">
        <v>1</v>
      </c>
      <c r="C534" s="5">
        <v>548</v>
      </c>
      <c r="D534" s="5">
        <v>42</v>
      </c>
      <c r="E534" s="6" t="s">
        <v>869</v>
      </c>
      <c r="F534" s="8">
        <v>42094103</v>
      </c>
      <c r="G534" s="5" t="s">
        <v>872</v>
      </c>
      <c r="H534" s="5" t="s">
        <v>225</v>
      </c>
      <c r="I534" s="6" t="s">
        <v>91</v>
      </c>
      <c r="J534" s="6" t="s">
        <v>91</v>
      </c>
      <c r="K534" s="6" t="s">
        <v>91</v>
      </c>
      <c r="L534" s="6" t="s">
        <v>91</v>
      </c>
      <c r="M534" s="5" t="s">
        <v>92</v>
      </c>
      <c r="N534" s="6" t="s">
        <v>91</v>
      </c>
      <c r="O534" s="6" t="s">
        <v>91</v>
      </c>
      <c r="P534" s="6" t="s">
        <v>91</v>
      </c>
      <c r="Q534" s="6" t="s">
        <v>91</v>
      </c>
      <c r="R534" s="5">
        <v>1</v>
      </c>
      <c r="S534" s="5">
        <v>0</v>
      </c>
      <c r="T534" s="5" t="s">
        <v>93</v>
      </c>
      <c r="U534" s="5" t="s">
        <v>105</v>
      </c>
    </row>
    <row r="535" spans="1:21">
      <c r="A535" s="6" t="s">
        <v>87</v>
      </c>
      <c r="B535" s="7">
        <v>1</v>
      </c>
      <c r="C535" s="5">
        <v>549</v>
      </c>
      <c r="D535" s="5">
        <v>42</v>
      </c>
      <c r="E535" s="6" t="s">
        <v>865</v>
      </c>
      <c r="F535" s="8">
        <v>42094104</v>
      </c>
      <c r="G535" s="5" t="s">
        <v>873</v>
      </c>
      <c r="H535" s="5" t="s">
        <v>227</v>
      </c>
      <c r="I535" s="6" t="s">
        <v>91</v>
      </c>
      <c r="J535" s="6" t="s">
        <v>91</v>
      </c>
      <c r="K535" s="6" t="s">
        <v>91</v>
      </c>
      <c r="L535" s="6" t="s">
        <v>91</v>
      </c>
      <c r="M535" s="5" t="s">
        <v>92</v>
      </c>
      <c r="N535" s="6" t="s">
        <v>91</v>
      </c>
      <c r="O535" s="6" t="s">
        <v>91</v>
      </c>
      <c r="P535" s="6" t="s">
        <v>91</v>
      </c>
      <c r="Q535" s="6" t="s">
        <v>91</v>
      </c>
      <c r="R535" s="5">
        <v>1</v>
      </c>
      <c r="S535" s="5">
        <v>0</v>
      </c>
      <c r="T535" s="5" t="s">
        <v>93</v>
      </c>
      <c r="U535" s="5" t="s">
        <v>105</v>
      </c>
    </row>
    <row r="536" spans="1:21">
      <c r="A536" s="6" t="s">
        <v>87</v>
      </c>
      <c r="B536" s="7">
        <v>1</v>
      </c>
      <c r="C536" s="5">
        <v>550</v>
      </c>
      <c r="D536" s="5">
        <v>42</v>
      </c>
      <c r="E536" s="6" t="s">
        <v>609</v>
      </c>
      <c r="F536" s="8">
        <v>420942</v>
      </c>
      <c r="G536" s="5" t="s">
        <v>874</v>
      </c>
      <c r="H536" s="5" t="s">
        <v>685</v>
      </c>
      <c r="I536" s="5">
        <v>10065504001</v>
      </c>
      <c r="J536" s="6" t="s">
        <v>91</v>
      </c>
      <c r="K536" s="6" t="s">
        <v>91</v>
      </c>
      <c r="L536" s="6" t="s">
        <v>91</v>
      </c>
      <c r="M536" s="5" t="s">
        <v>92</v>
      </c>
      <c r="N536" s="6" t="s">
        <v>91</v>
      </c>
      <c r="O536" s="6" t="s">
        <v>91</v>
      </c>
      <c r="P536" s="6" t="s">
        <v>91</v>
      </c>
      <c r="Q536" s="6" t="s">
        <v>91</v>
      </c>
      <c r="R536" s="5">
        <v>1</v>
      </c>
      <c r="S536" s="5">
        <v>0</v>
      </c>
      <c r="T536" s="5" t="s">
        <v>93</v>
      </c>
      <c r="U536" s="5" t="s">
        <v>105</v>
      </c>
    </row>
    <row r="537" spans="1:21">
      <c r="A537" s="6" t="s">
        <v>87</v>
      </c>
      <c r="B537" s="7">
        <v>1</v>
      </c>
      <c r="C537" s="5">
        <v>551</v>
      </c>
      <c r="D537" s="5">
        <v>42</v>
      </c>
      <c r="E537" s="6" t="s">
        <v>875</v>
      </c>
      <c r="F537" s="8">
        <v>42094201</v>
      </c>
      <c r="G537" s="5" t="s">
        <v>876</v>
      </c>
      <c r="H537" s="5" t="s">
        <v>221</v>
      </c>
      <c r="I537" s="6" t="s">
        <v>91</v>
      </c>
      <c r="J537" s="6" t="s">
        <v>91</v>
      </c>
      <c r="K537" s="6" t="s">
        <v>91</v>
      </c>
      <c r="L537" s="6" t="s">
        <v>91</v>
      </c>
      <c r="M537" s="5" t="s">
        <v>92</v>
      </c>
      <c r="N537" s="6" t="s">
        <v>91</v>
      </c>
      <c r="O537" s="6" t="s">
        <v>91</v>
      </c>
      <c r="P537" s="6" t="s">
        <v>91</v>
      </c>
      <c r="Q537" s="6" t="s">
        <v>91</v>
      </c>
      <c r="R537" s="5">
        <v>1</v>
      </c>
      <c r="S537" s="5">
        <v>0</v>
      </c>
      <c r="T537" s="5" t="s">
        <v>93</v>
      </c>
      <c r="U537" s="5" t="s">
        <v>105</v>
      </c>
    </row>
    <row r="538" spans="1:21">
      <c r="A538" s="6" t="s">
        <v>87</v>
      </c>
      <c r="B538" s="7">
        <v>1</v>
      </c>
      <c r="C538" s="5">
        <v>552</v>
      </c>
      <c r="D538" s="5">
        <v>42</v>
      </c>
      <c r="E538" s="6" t="s">
        <v>875</v>
      </c>
      <c r="F538" s="8">
        <v>42094202</v>
      </c>
      <c r="G538" s="5" t="s">
        <v>877</v>
      </c>
      <c r="H538" s="5" t="s">
        <v>223</v>
      </c>
      <c r="I538" s="6" t="s">
        <v>91</v>
      </c>
      <c r="J538" s="6" t="s">
        <v>91</v>
      </c>
      <c r="K538" s="6" t="s">
        <v>91</v>
      </c>
      <c r="L538" s="6" t="s">
        <v>91</v>
      </c>
      <c r="M538" s="5" t="s">
        <v>92</v>
      </c>
      <c r="N538" s="6" t="s">
        <v>91</v>
      </c>
      <c r="O538" s="6" t="s">
        <v>91</v>
      </c>
      <c r="P538" s="6" t="s">
        <v>91</v>
      </c>
      <c r="Q538" s="6" t="s">
        <v>91</v>
      </c>
      <c r="R538" s="5">
        <v>1</v>
      </c>
      <c r="S538" s="5">
        <v>0</v>
      </c>
      <c r="T538" s="5" t="s">
        <v>93</v>
      </c>
      <c r="U538" s="5" t="s">
        <v>105</v>
      </c>
    </row>
    <row r="539" spans="1:21">
      <c r="A539" s="6" t="s">
        <v>87</v>
      </c>
      <c r="B539" s="7">
        <v>1</v>
      </c>
      <c r="C539" s="5">
        <v>553</v>
      </c>
      <c r="D539" s="5">
        <v>42</v>
      </c>
      <c r="E539" s="6" t="s">
        <v>875</v>
      </c>
      <c r="F539" s="8">
        <v>42094203</v>
      </c>
      <c r="G539" s="5" t="s">
        <v>878</v>
      </c>
      <c r="H539" s="5" t="s">
        <v>225</v>
      </c>
      <c r="I539" s="6" t="s">
        <v>91</v>
      </c>
      <c r="J539" s="6" t="s">
        <v>91</v>
      </c>
      <c r="K539" s="6" t="s">
        <v>91</v>
      </c>
      <c r="L539" s="6" t="s">
        <v>91</v>
      </c>
      <c r="M539" s="5" t="s">
        <v>92</v>
      </c>
      <c r="N539" s="6" t="s">
        <v>91</v>
      </c>
      <c r="O539" s="6" t="s">
        <v>91</v>
      </c>
      <c r="P539" s="6" t="s">
        <v>91</v>
      </c>
      <c r="Q539" s="6" t="s">
        <v>91</v>
      </c>
      <c r="R539" s="5">
        <v>1</v>
      </c>
      <c r="S539" s="5">
        <v>0</v>
      </c>
      <c r="T539" s="5" t="s">
        <v>93</v>
      </c>
      <c r="U539" s="5" t="s">
        <v>105</v>
      </c>
    </row>
    <row r="540" spans="1:21">
      <c r="A540" s="6" t="s">
        <v>87</v>
      </c>
      <c r="B540" s="7">
        <v>1</v>
      </c>
      <c r="C540" s="5">
        <v>554</v>
      </c>
      <c r="D540" s="5">
        <v>42</v>
      </c>
      <c r="E540" s="6" t="s">
        <v>865</v>
      </c>
      <c r="F540" s="8">
        <v>42094204</v>
      </c>
      <c r="G540" s="5" t="s">
        <v>879</v>
      </c>
      <c r="H540" s="5" t="s">
        <v>227</v>
      </c>
      <c r="I540" s="6" t="s">
        <v>91</v>
      </c>
      <c r="J540" s="6" t="s">
        <v>91</v>
      </c>
      <c r="K540" s="6" t="s">
        <v>91</v>
      </c>
      <c r="L540" s="6" t="s">
        <v>91</v>
      </c>
      <c r="M540" s="5" t="s">
        <v>92</v>
      </c>
      <c r="N540" s="6" t="s">
        <v>91</v>
      </c>
      <c r="O540" s="6" t="s">
        <v>91</v>
      </c>
      <c r="P540" s="6" t="s">
        <v>91</v>
      </c>
      <c r="Q540" s="6" t="s">
        <v>91</v>
      </c>
      <c r="R540" s="5">
        <v>1</v>
      </c>
      <c r="S540" s="5">
        <v>0</v>
      </c>
      <c r="T540" s="5" t="s">
        <v>93</v>
      </c>
      <c r="U540" s="5" t="s">
        <v>105</v>
      </c>
    </row>
    <row r="541" spans="1:21">
      <c r="A541" s="6" t="s">
        <v>87</v>
      </c>
      <c r="B541" s="7">
        <v>1</v>
      </c>
      <c r="C541" s="5">
        <v>555</v>
      </c>
      <c r="D541" s="5">
        <v>42</v>
      </c>
      <c r="E541" s="6" t="s">
        <v>609</v>
      </c>
      <c r="F541" s="8">
        <v>420943</v>
      </c>
      <c r="G541" s="5" t="s">
        <v>880</v>
      </c>
      <c r="H541" s="5" t="s">
        <v>720</v>
      </c>
      <c r="I541" s="6" t="s">
        <v>91</v>
      </c>
      <c r="J541" s="6" t="s">
        <v>91</v>
      </c>
      <c r="K541" s="6" t="s">
        <v>91</v>
      </c>
      <c r="L541" s="6" t="s">
        <v>91</v>
      </c>
      <c r="M541" s="5" t="s">
        <v>92</v>
      </c>
      <c r="N541" s="6" t="s">
        <v>91</v>
      </c>
      <c r="O541" s="6" t="s">
        <v>91</v>
      </c>
      <c r="P541" s="6" t="s">
        <v>91</v>
      </c>
      <c r="Q541" s="6" t="s">
        <v>91</v>
      </c>
      <c r="R541" s="5">
        <v>1</v>
      </c>
      <c r="S541" s="5">
        <v>0</v>
      </c>
      <c r="T541" s="5" t="s">
        <v>93</v>
      </c>
      <c r="U541" s="5" t="s">
        <v>105</v>
      </c>
    </row>
    <row r="542" spans="1:21">
      <c r="A542" s="6" t="s">
        <v>87</v>
      </c>
      <c r="B542" s="7">
        <v>1</v>
      </c>
      <c r="C542" s="5">
        <v>556</v>
      </c>
      <c r="D542" s="5">
        <v>42</v>
      </c>
      <c r="E542" s="6" t="s">
        <v>881</v>
      </c>
      <c r="F542" s="8">
        <v>42094301</v>
      </c>
      <c r="G542" s="5" t="s">
        <v>882</v>
      </c>
      <c r="H542" s="5" t="s">
        <v>221</v>
      </c>
      <c r="I542" s="6" t="s">
        <v>91</v>
      </c>
      <c r="J542" s="6" t="s">
        <v>91</v>
      </c>
      <c r="K542" s="6" t="s">
        <v>91</v>
      </c>
      <c r="L542" s="6" t="s">
        <v>91</v>
      </c>
      <c r="M542" s="5" t="s">
        <v>92</v>
      </c>
      <c r="N542" s="6" t="s">
        <v>91</v>
      </c>
      <c r="O542" s="6" t="s">
        <v>91</v>
      </c>
      <c r="P542" s="6" t="s">
        <v>91</v>
      </c>
      <c r="Q542" s="6" t="s">
        <v>91</v>
      </c>
      <c r="R542" s="5">
        <v>1</v>
      </c>
      <c r="S542" s="5">
        <v>0</v>
      </c>
      <c r="T542" s="5" t="s">
        <v>93</v>
      </c>
      <c r="U542" s="5" t="s">
        <v>105</v>
      </c>
    </row>
    <row r="543" spans="1:21">
      <c r="A543" s="6" t="s">
        <v>87</v>
      </c>
      <c r="B543" s="7">
        <v>1</v>
      </c>
      <c r="C543" s="5">
        <v>557</v>
      </c>
      <c r="D543" s="5">
        <v>42</v>
      </c>
      <c r="E543" s="6" t="s">
        <v>881</v>
      </c>
      <c r="F543" s="8">
        <v>42094302</v>
      </c>
      <c r="G543" s="5" t="s">
        <v>883</v>
      </c>
      <c r="H543" s="5" t="s">
        <v>223</v>
      </c>
      <c r="I543" s="6" t="s">
        <v>91</v>
      </c>
      <c r="J543" s="6" t="s">
        <v>91</v>
      </c>
      <c r="K543" s="6" t="s">
        <v>91</v>
      </c>
      <c r="L543" s="6" t="s">
        <v>91</v>
      </c>
      <c r="M543" s="5" t="s">
        <v>92</v>
      </c>
      <c r="N543" s="6" t="s">
        <v>91</v>
      </c>
      <c r="O543" s="6" t="s">
        <v>91</v>
      </c>
      <c r="P543" s="6" t="s">
        <v>91</v>
      </c>
      <c r="Q543" s="6" t="s">
        <v>91</v>
      </c>
      <c r="R543" s="5">
        <v>1</v>
      </c>
      <c r="S543" s="5">
        <v>0</v>
      </c>
      <c r="T543" s="5" t="s">
        <v>93</v>
      </c>
      <c r="U543" s="5" t="s">
        <v>105</v>
      </c>
    </row>
    <row r="544" spans="1:21">
      <c r="A544" s="6" t="s">
        <v>87</v>
      </c>
      <c r="B544" s="7">
        <v>1</v>
      </c>
      <c r="C544" s="5">
        <v>558</v>
      </c>
      <c r="D544" s="5">
        <v>42</v>
      </c>
      <c r="E544" s="6" t="s">
        <v>881</v>
      </c>
      <c r="F544" s="8">
        <v>42094303</v>
      </c>
      <c r="G544" s="5" t="s">
        <v>884</v>
      </c>
      <c r="H544" s="5" t="s">
        <v>225</v>
      </c>
      <c r="I544" s="6" t="s">
        <v>91</v>
      </c>
      <c r="J544" s="6" t="s">
        <v>91</v>
      </c>
      <c r="K544" s="6" t="s">
        <v>91</v>
      </c>
      <c r="L544" s="6" t="s">
        <v>91</v>
      </c>
      <c r="M544" s="5" t="s">
        <v>92</v>
      </c>
      <c r="N544" s="6" t="s">
        <v>91</v>
      </c>
      <c r="O544" s="6" t="s">
        <v>91</v>
      </c>
      <c r="P544" s="6" t="s">
        <v>91</v>
      </c>
      <c r="Q544" s="6" t="s">
        <v>91</v>
      </c>
      <c r="R544" s="5">
        <v>1</v>
      </c>
      <c r="S544" s="5">
        <v>0</v>
      </c>
      <c r="T544" s="5" t="s">
        <v>93</v>
      </c>
      <c r="U544" s="5" t="s">
        <v>105</v>
      </c>
    </row>
    <row r="545" spans="1:21">
      <c r="A545" s="6" t="s">
        <v>87</v>
      </c>
      <c r="B545" s="7">
        <v>1</v>
      </c>
      <c r="C545" s="5">
        <v>559</v>
      </c>
      <c r="D545" s="5">
        <v>42</v>
      </c>
      <c r="E545" s="6" t="s">
        <v>865</v>
      </c>
      <c r="F545" s="8">
        <v>42094304</v>
      </c>
      <c r="G545" s="5" t="s">
        <v>885</v>
      </c>
      <c r="H545" s="5" t="s">
        <v>227</v>
      </c>
      <c r="I545" s="6" t="s">
        <v>91</v>
      </c>
      <c r="J545" s="6" t="s">
        <v>91</v>
      </c>
      <c r="K545" s="6" t="s">
        <v>91</v>
      </c>
      <c r="L545" s="6" t="s">
        <v>91</v>
      </c>
      <c r="M545" s="5" t="s">
        <v>92</v>
      </c>
      <c r="N545" s="6" t="s">
        <v>91</v>
      </c>
      <c r="O545" s="6" t="s">
        <v>91</v>
      </c>
      <c r="P545" s="6" t="s">
        <v>91</v>
      </c>
      <c r="Q545" s="6" t="s">
        <v>91</v>
      </c>
      <c r="R545" s="5">
        <v>1</v>
      </c>
      <c r="S545" s="5">
        <v>0</v>
      </c>
      <c r="T545" s="5" t="s">
        <v>93</v>
      </c>
      <c r="U545" s="5" t="s">
        <v>105</v>
      </c>
    </row>
    <row r="546" spans="1:21">
      <c r="A546" s="6" t="s">
        <v>87</v>
      </c>
      <c r="B546" s="7">
        <v>1</v>
      </c>
      <c r="C546" s="5">
        <v>560</v>
      </c>
      <c r="D546" s="5">
        <v>42</v>
      </c>
      <c r="E546" s="6" t="s">
        <v>609</v>
      </c>
      <c r="F546" s="8">
        <v>420944</v>
      </c>
      <c r="G546" s="5" t="s">
        <v>886</v>
      </c>
      <c r="H546" s="5" t="s">
        <v>713</v>
      </c>
      <c r="I546" s="6" t="s">
        <v>91</v>
      </c>
      <c r="J546" s="6" t="s">
        <v>91</v>
      </c>
      <c r="K546" s="6" t="s">
        <v>91</v>
      </c>
      <c r="L546" s="6" t="s">
        <v>91</v>
      </c>
      <c r="M546" s="5" t="s">
        <v>92</v>
      </c>
      <c r="N546" s="6" t="s">
        <v>91</v>
      </c>
      <c r="O546" s="6" t="s">
        <v>91</v>
      </c>
      <c r="P546" s="6" t="s">
        <v>91</v>
      </c>
      <c r="Q546" s="6" t="s">
        <v>91</v>
      </c>
      <c r="R546" s="5">
        <v>1</v>
      </c>
      <c r="S546" s="5">
        <v>0</v>
      </c>
      <c r="T546" s="5" t="s">
        <v>93</v>
      </c>
      <c r="U546" s="5" t="s">
        <v>105</v>
      </c>
    </row>
    <row r="547" spans="1:21">
      <c r="A547" s="6" t="s">
        <v>87</v>
      </c>
      <c r="B547" s="7">
        <v>1</v>
      </c>
      <c r="C547" s="5">
        <v>561</v>
      </c>
      <c r="D547" s="5">
        <v>42</v>
      </c>
      <c r="E547" s="6" t="s">
        <v>887</v>
      </c>
      <c r="F547" s="8">
        <v>42094401</v>
      </c>
      <c r="G547" s="5" t="s">
        <v>888</v>
      </c>
      <c r="H547" s="5" t="s">
        <v>221</v>
      </c>
      <c r="I547" s="6" t="s">
        <v>91</v>
      </c>
      <c r="J547" s="6" t="s">
        <v>91</v>
      </c>
      <c r="K547" s="6" t="s">
        <v>91</v>
      </c>
      <c r="L547" s="6" t="s">
        <v>91</v>
      </c>
      <c r="M547" s="5" t="s">
        <v>92</v>
      </c>
      <c r="N547" s="6" t="s">
        <v>91</v>
      </c>
      <c r="O547" s="6" t="s">
        <v>91</v>
      </c>
      <c r="P547" s="6" t="s">
        <v>91</v>
      </c>
      <c r="Q547" s="6" t="s">
        <v>91</v>
      </c>
      <c r="R547" s="5">
        <v>1</v>
      </c>
      <c r="S547" s="5">
        <v>0</v>
      </c>
      <c r="T547" s="5" t="s">
        <v>93</v>
      </c>
      <c r="U547" s="5" t="s">
        <v>105</v>
      </c>
    </row>
    <row r="548" spans="1:21">
      <c r="A548" s="6" t="s">
        <v>87</v>
      </c>
      <c r="B548" s="7">
        <v>1</v>
      </c>
      <c r="C548" s="5">
        <v>562</v>
      </c>
      <c r="D548" s="5">
        <v>42</v>
      </c>
      <c r="E548" s="6" t="s">
        <v>887</v>
      </c>
      <c r="F548" s="8">
        <v>42094402</v>
      </c>
      <c r="G548" s="5" t="s">
        <v>889</v>
      </c>
      <c r="H548" s="5" t="s">
        <v>223</v>
      </c>
      <c r="I548" s="6" t="s">
        <v>91</v>
      </c>
      <c r="J548" s="6" t="s">
        <v>91</v>
      </c>
      <c r="K548" s="6" t="s">
        <v>91</v>
      </c>
      <c r="L548" s="6" t="s">
        <v>91</v>
      </c>
      <c r="M548" s="5" t="s">
        <v>92</v>
      </c>
      <c r="N548" s="6" t="s">
        <v>91</v>
      </c>
      <c r="O548" s="6" t="s">
        <v>91</v>
      </c>
      <c r="P548" s="6" t="s">
        <v>91</v>
      </c>
      <c r="Q548" s="6" t="s">
        <v>91</v>
      </c>
      <c r="R548" s="5">
        <v>1</v>
      </c>
      <c r="S548" s="5">
        <v>0</v>
      </c>
      <c r="T548" s="5" t="s">
        <v>93</v>
      </c>
      <c r="U548" s="5" t="s">
        <v>105</v>
      </c>
    </row>
    <row r="549" spans="1:21">
      <c r="A549" s="6" t="s">
        <v>87</v>
      </c>
      <c r="B549" s="7">
        <v>1</v>
      </c>
      <c r="C549" s="5">
        <v>563</v>
      </c>
      <c r="D549" s="5">
        <v>42</v>
      </c>
      <c r="E549" s="6" t="s">
        <v>887</v>
      </c>
      <c r="F549" s="8">
        <v>42094403</v>
      </c>
      <c r="G549" s="5" t="s">
        <v>890</v>
      </c>
      <c r="H549" s="5" t="s">
        <v>225</v>
      </c>
      <c r="I549" s="6" t="s">
        <v>91</v>
      </c>
      <c r="J549" s="6" t="s">
        <v>91</v>
      </c>
      <c r="K549" s="6" t="s">
        <v>91</v>
      </c>
      <c r="L549" s="6" t="s">
        <v>91</v>
      </c>
      <c r="M549" s="5" t="s">
        <v>92</v>
      </c>
      <c r="N549" s="6" t="s">
        <v>91</v>
      </c>
      <c r="O549" s="6" t="s">
        <v>91</v>
      </c>
      <c r="P549" s="6" t="s">
        <v>91</v>
      </c>
      <c r="Q549" s="6" t="s">
        <v>91</v>
      </c>
      <c r="R549" s="5">
        <v>1</v>
      </c>
      <c r="S549" s="5">
        <v>0</v>
      </c>
      <c r="T549" s="5" t="s">
        <v>93</v>
      </c>
      <c r="U549" s="5" t="s">
        <v>105</v>
      </c>
    </row>
    <row r="550" spans="1:21">
      <c r="A550" s="6" t="s">
        <v>87</v>
      </c>
      <c r="B550" s="7">
        <v>1</v>
      </c>
      <c r="C550" s="5">
        <v>564</v>
      </c>
      <c r="D550" s="5">
        <v>42</v>
      </c>
      <c r="E550" s="6" t="s">
        <v>865</v>
      </c>
      <c r="F550" s="8">
        <v>42094404</v>
      </c>
      <c r="G550" s="5" t="s">
        <v>891</v>
      </c>
      <c r="H550" s="5" t="s">
        <v>227</v>
      </c>
      <c r="I550" s="6" t="s">
        <v>91</v>
      </c>
      <c r="J550" s="6" t="s">
        <v>91</v>
      </c>
      <c r="K550" s="6" t="s">
        <v>91</v>
      </c>
      <c r="L550" s="6" t="s">
        <v>91</v>
      </c>
      <c r="M550" s="5" t="s">
        <v>92</v>
      </c>
      <c r="N550" s="6" t="s">
        <v>91</v>
      </c>
      <c r="O550" s="6" t="s">
        <v>91</v>
      </c>
      <c r="P550" s="6" t="s">
        <v>91</v>
      </c>
      <c r="Q550" s="6" t="s">
        <v>91</v>
      </c>
      <c r="R550" s="5">
        <v>1</v>
      </c>
      <c r="S550" s="5">
        <v>0</v>
      </c>
      <c r="T550" s="5" t="s">
        <v>93</v>
      </c>
      <c r="U550" s="5" t="s">
        <v>105</v>
      </c>
    </row>
    <row r="551" spans="1:21">
      <c r="A551" s="6" t="s">
        <v>87</v>
      </c>
      <c r="B551" s="7">
        <v>1</v>
      </c>
      <c r="C551" s="5">
        <v>565</v>
      </c>
      <c r="D551" s="5">
        <v>42</v>
      </c>
      <c r="E551" s="6" t="s">
        <v>609</v>
      </c>
      <c r="F551" s="8">
        <v>420945</v>
      </c>
      <c r="G551" s="5" t="s">
        <v>892</v>
      </c>
      <c r="H551" s="5" t="s">
        <v>622</v>
      </c>
      <c r="I551" s="6" t="s">
        <v>91</v>
      </c>
      <c r="J551" s="6" t="s">
        <v>91</v>
      </c>
      <c r="K551" s="6" t="s">
        <v>91</v>
      </c>
      <c r="L551" s="6" t="s">
        <v>91</v>
      </c>
      <c r="M551" s="5" t="s">
        <v>92</v>
      </c>
      <c r="N551" s="6" t="s">
        <v>91</v>
      </c>
      <c r="O551" s="6" t="s">
        <v>91</v>
      </c>
      <c r="P551" s="6" t="s">
        <v>91</v>
      </c>
      <c r="Q551" s="6" t="s">
        <v>91</v>
      </c>
      <c r="R551" s="5">
        <v>1</v>
      </c>
      <c r="S551" s="5">
        <v>0</v>
      </c>
      <c r="T551" s="5" t="s">
        <v>93</v>
      </c>
      <c r="U551" s="5" t="s">
        <v>105</v>
      </c>
    </row>
    <row r="552" spans="1:21">
      <c r="A552" s="6" t="s">
        <v>87</v>
      </c>
      <c r="B552" s="7">
        <v>1</v>
      </c>
      <c r="C552" s="5">
        <v>566</v>
      </c>
      <c r="D552" s="5">
        <v>42</v>
      </c>
      <c r="E552" s="6" t="s">
        <v>893</v>
      </c>
      <c r="F552" s="8">
        <v>42094501</v>
      </c>
      <c r="G552" s="5" t="s">
        <v>894</v>
      </c>
      <c r="H552" s="5" t="s">
        <v>221</v>
      </c>
      <c r="I552" s="6" t="s">
        <v>91</v>
      </c>
      <c r="J552" s="6" t="s">
        <v>91</v>
      </c>
      <c r="K552" s="6" t="s">
        <v>91</v>
      </c>
      <c r="L552" s="6" t="s">
        <v>91</v>
      </c>
      <c r="M552" s="5" t="s">
        <v>92</v>
      </c>
      <c r="N552" s="6" t="s">
        <v>91</v>
      </c>
      <c r="O552" s="6" t="s">
        <v>91</v>
      </c>
      <c r="P552" s="6" t="s">
        <v>91</v>
      </c>
      <c r="Q552" s="6" t="s">
        <v>91</v>
      </c>
      <c r="R552" s="5">
        <v>1</v>
      </c>
      <c r="S552" s="5">
        <v>0</v>
      </c>
      <c r="T552" s="5" t="s">
        <v>93</v>
      </c>
      <c r="U552" s="5" t="s">
        <v>105</v>
      </c>
    </row>
    <row r="553" spans="1:21">
      <c r="A553" s="6" t="s">
        <v>87</v>
      </c>
      <c r="B553" s="7">
        <v>1</v>
      </c>
      <c r="C553" s="5">
        <v>567</v>
      </c>
      <c r="D553" s="5">
        <v>42</v>
      </c>
      <c r="E553" s="6" t="s">
        <v>893</v>
      </c>
      <c r="F553" s="8">
        <v>42094502</v>
      </c>
      <c r="G553" s="5" t="s">
        <v>895</v>
      </c>
      <c r="H553" s="5" t="s">
        <v>223</v>
      </c>
      <c r="I553" s="6" t="s">
        <v>91</v>
      </c>
      <c r="J553" s="6" t="s">
        <v>91</v>
      </c>
      <c r="K553" s="6" t="s">
        <v>91</v>
      </c>
      <c r="L553" s="6" t="s">
        <v>91</v>
      </c>
      <c r="M553" s="5" t="s">
        <v>92</v>
      </c>
      <c r="N553" s="6" t="s">
        <v>91</v>
      </c>
      <c r="O553" s="6" t="s">
        <v>91</v>
      </c>
      <c r="P553" s="6" t="s">
        <v>91</v>
      </c>
      <c r="Q553" s="6" t="s">
        <v>91</v>
      </c>
      <c r="R553" s="5">
        <v>1</v>
      </c>
      <c r="S553" s="5">
        <v>0</v>
      </c>
      <c r="T553" s="5" t="s">
        <v>93</v>
      </c>
      <c r="U553" s="5" t="s">
        <v>105</v>
      </c>
    </row>
    <row r="554" spans="1:21">
      <c r="A554" s="6" t="s">
        <v>87</v>
      </c>
      <c r="B554" s="7">
        <v>1</v>
      </c>
      <c r="C554" s="5">
        <v>568</v>
      </c>
      <c r="D554" s="5">
        <v>42</v>
      </c>
      <c r="E554" s="6" t="s">
        <v>893</v>
      </c>
      <c r="F554" s="8">
        <v>42094503</v>
      </c>
      <c r="G554" s="5" t="s">
        <v>896</v>
      </c>
      <c r="H554" s="5" t="s">
        <v>225</v>
      </c>
      <c r="I554" s="6" t="s">
        <v>91</v>
      </c>
      <c r="J554" s="6" t="s">
        <v>91</v>
      </c>
      <c r="K554" s="6" t="s">
        <v>91</v>
      </c>
      <c r="L554" s="6" t="s">
        <v>91</v>
      </c>
      <c r="M554" s="5" t="s">
        <v>92</v>
      </c>
      <c r="N554" s="6" t="s">
        <v>91</v>
      </c>
      <c r="O554" s="6" t="s">
        <v>91</v>
      </c>
      <c r="P554" s="6" t="s">
        <v>91</v>
      </c>
      <c r="Q554" s="6" t="s">
        <v>91</v>
      </c>
      <c r="R554" s="5">
        <v>1</v>
      </c>
      <c r="S554" s="5">
        <v>0</v>
      </c>
      <c r="T554" s="5" t="s">
        <v>93</v>
      </c>
      <c r="U554" s="5" t="s">
        <v>105</v>
      </c>
    </row>
    <row r="555" spans="1:21">
      <c r="A555" s="6" t="s">
        <v>87</v>
      </c>
      <c r="B555" s="7">
        <v>1</v>
      </c>
      <c r="C555" s="5">
        <v>569</v>
      </c>
      <c r="D555" s="5">
        <v>42</v>
      </c>
      <c r="E555" s="6" t="s">
        <v>865</v>
      </c>
      <c r="F555" s="8">
        <v>42094504</v>
      </c>
      <c r="G555" s="5" t="s">
        <v>897</v>
      </c>
      <c r="H555" s="5" t="s">
        <v>227</v>
      </c>
      <c r="I555" s="6" t="s">
        <v>91</v>
      </c>
      <c r="J555" s="6" t="s">
        <v>91</v>
      </c>
      <c r="K555" s="6" t="s">
        <v>91</v>
      </c>
      <c r="L555" s="6" t="s">
        <v>91</v>
      </c>
      <c r="M555" s="5" t="s">
        <v>92</v>
      </c>
      <c r="N555" s="6" t="s">
        <v>91</v>
      </c>
      <c r="O555" s="6" t="s">
        <v>91</v>
      </c>
      <c r="P555" s="6" t="s">
        <v>91</v>
      </c>
      <c r="Q555" s="6" t="s">
        <v>91</v>
      </c>
      <c r="R555" s="5">
        <v>1</v>
      </c>
      <c r="S555" s="5">
        <v>0</v>
      </c>
      <c r="T555" s="5" t="s">
        <v>93</v>
      </c>
      <c r="U555" s="5" t="s">
        <v>105</v>
      </c>
    </row>
    <row r="556" spans="1:21">
      <c r="A556" s="6" t="s">
        <v>87</v>
      </c>
      <c r="B556" s="7">
        <v>1</v>
      </c>
      <c r="C556" s="5">
        <v>570</v>
      </c>
      <c r="D556" s="5">
        <v>42</v>
      </c>
      <c r="E556" s="6" t="s">
        <v>609</v>
      </c>
      <c r="F556" s="8">
        <v>420946</v>
      </c>
      <c r="G556" s="5" t="s">
        <v>898</v>
      </c>
      <c r="H556" s="5" t="s">
        <v>671</v>
      </c>
      <c r="I556" s="5">
        <v>10065503999</v>
      </c>
      <c r="J556" s="6" t="s">
        <v>91</v>
      </c>
      <c r="K556" s="6" t="s">
        <v>91</v>
      </c>
      <c r="L556" s="6" t="s">
        <v>91</v>
      </c>
      <c r="M556" s="5" t="s">
        <v>92</v>
      </c>
      <c r="N556" s="6" t="s">
        <v>91</v>
      </c>
      <c r="O556" s="6" t="s">
        <v>91</v>
      </c>
      <c r="P556" s="6" t="s">
        <v>91</v>
      </c>
      <c r="Q556" s="6" t="s">
        <v>91</v>
      </c>
      <c r="R556" s="5">
        <v>1</v>
      </c>
      <c r="S556" s="5">
        <v>0</v>
      </c>
      <c r="T556" s="5" t="s">
        <v>93</v>
      </c>
      <c r="U556" s="5" t="s">
        <v>105</v>
      </c>
    </row>
    <row r="557" spans="1:21">
      <c r="A557" s="6" t="s">
        <v>87</v>
      </c>
      <c r="B557" s="7">
        <v>1</v>
      </c>
      <c r="C557" s="5">
        <v>571</v>
      </c>
      <c r="D557" s="5">
        <v>42</v>
      </c>
      <c r="E557" s="6" t="s">
        <v>899</v>
      </c>
      <c r="F557" s="8">
        <v>42094601</v>
      </c>
      <c r="G557" s="5" t="s">
        <v>900</v>
      </c>
      <c r="H557" s="5" t="s">
        <v>221</v>
      </c>
      <c r="I557" s="6" t="s">
        <v>91</v>
      </c>
      <c r="J557" s="6" t="s">
        <v>91</v>
      </c>
      <c r="K557" s="6" t="s">
        <v>91</v>
      </c>
      <c r="L557" s="6" t="s">
        <v>91</v>
      </c>
      <c r="M557" s="5" t="s">
        <v>92</v>
      </c>
      <c r="N557" s="6" t="s">
        <v>91</v>
      </c>
      <c r="O557" s="6" t="s">
        <v>91</v>
      </c>
      <c r="P557" s="6" t="s">
        <v>91</v>
      </c>
      <c r="Q557" s="6" t="s">
        <v>91</v>
      </c>
      <c r="R557" s="5">
        <v>1</v>
      </c>
      <c r="S557" s="5">
        <v>0</v>
      </c>
      <c r="T557" s="5" t="s">
        <v>93</v>
      </c>
      <c r="U557" s="5" t="s">
        <v>105</v>
      </c>
    </row>
    <row r="558" spans="1:21">
      <c r="A558" s="6" t="s">
        <v>87</v>
      </c>
      <c r="B558" s="7">
        <v>1</v>
      </c>
      <c r="C558" s="5">
        <v>572</v>
      </c>
      <c r="D558" s="5">
        <v>42</v>
      </c>
      <c r="E558" s="6" t="s">
        <v>899</v>
      </c>
      <c r="F558" s="8">
        <v>42094602</v>
      </c>
      <c r="G558" s="5" t="s">
        <v>901</v>
      </c>
      <c r="H558" s="5" t="s">
        <v>223</v>
      </c>
      <c r="I558" s="6" t="s">
        <v>91</v>
      </c>
      <c r="J558" s="6" t="s">
        <v>91</v>
      </c>
      <c r="K558" s="6" t="s">
        <v>91</v>
      </c>
      <c r="L558" s="6" t="s">
        <v>91</v>
      </c>
      <c r="M558" s="5" t="s">
        <v>92</v>
      </c>
      <c r="N558" s="6" t="s">
        <v>91</v>
      </c>
      <c r="O558" s="6" t="s">
        <v>91</v>
      </c>
      <c r="P558" s="6" t="s">
        <v>91</v>
      </c>
      <c r="Q558" s="6" t="s">
        <v>91</v>
      </c>
      <c r="R558" s="5">
        <v>1</v>
      </c>
      <c r="S558" s="5">
        <v>0</v>
      </c>
      <c r="T558" s="5" t="s">
        <v>93</v>
      </c>
      <c r="U558" s="5" t="s">
        <v>105</v>
      </c>
    </row>
    <row r="559" spans="1:21">
      <c r="A559" s="6" t="s">
        <v>87</v>
      </c>
      <c r="B559" s="7">
        <v>1</v>
      </c>
      <c r="C559" s="5">
        <v>573</v>
      </c>
      <c r="D559" s="5">
        <v>42</v>
      </c>
      <c r="E559" s="6" t="s">
        <v>899</v>
      </c>
      <c r="F559" s="8">
        <v>42094603</v>
      </c>
      <c r="G559" s="5" t="s">
        <v>902</v>
      </c>
      <c r="H559" s="5" t="s">
        <v>225</v>
      </c>
      <c r="I559" s="6" t="s">
        <v>91</v>
      </c>
      <c r="J559" s="6" t="s">
        <v>91</v>
      </c>
      <c r="K559" s="6" t="s">
        <v>91</v>
      </c>
      <c r="L559" s="6" t="s">
        <v>91</v>
      </c>
      <c r="M559" s="5" t="s">
        <v>92</v>
      </c>
      <c r="N559" s="6" t="s">
        <v>91</v>
      </c>
      <c r="O559" s="6" t="s">
        <v>91</v>
      </c>
      <c r="P559" s="6" t="s">
        <v>91</v>
      </c>
      <c r="Q559" s="6" t="s">
        <v>91</v>
      </c>
      <c r="R559" s="5">
        <v>1</v>
      </c>
      <c r="S559" s="5">
        <v>0</v>
      </c>
      <c r="T559" s="5" t="s">
        <v>93</v>
      </c>
      <c r="U559" s="5" t="s">
        <v>105</v>
      </c>
    </row>
    <row r="560" spans="1:21">
      <c r="A560" s="6" t="s">
        <v>87</v>
      </c>
      <c r="B560" s="7">
        <v>1</v>
      </c>
      <c r="C560" s="5">
        <v>574</v>
      </c>
      <c r="D560" s="5">
        <v>42</v>
      </c>
      <c r="E560" s="6" t="s">
        <v>865</v>
      </c>
      <c r="F560" s="8">
        <v>42094603</v>
      </c>
      <c r="G560" s="5" t="s">
        <v>903</v>
      </c>
      <c r="H560" s="5" t="s">
        <v>225</v>
      </c>
      <c r="I560" s="6" t="s">
        <v>91</v>
      </c>
      <c r="J560" s="6" t="s">
        <v>91</v>
      </c>
      <c r="K560" s="6" t="s">
        <v>91</v>
      </c>
      <c r="L560" s="6" t="s">
        <v>91</v>
      </c>
      <c r="M560" s="5" t="s">
        <v>92</v>
      </c>
      <c r="N560" s="6" t="s">
        <v>91</v>
      </c>
      <c r="O560" s="6" t="s">
        <v>91</v>
      </c>
      <c r="P560" s="6" t="s">
        <v>91</v>
      </c>
      <c r="Q560" s="6" t="s">
        <v>91</v>
      </c>
      <c r="R560" s="5">
        <v>1</v>
      </c>
      <c r="S560" s="5">
        <v>0</v>
      </c>
      <c r="T560" s="5" t="s">
        <v>93</v>
      </c>
      <c r="U560" s="5" t="s">
        <v>105</v>
      </c>
    </row>
    <row r="561" spans="1:21">
      <c r="A561" s="6" t="s">
        <v>87</v>
      </c>
      <c r="B561" s="7">
        <v>1</v>
      </c>
      <c r="C561" s="5">
        <v>575</v>
      </c>
      <c r="D561" s="5">
        <v>42</v>
      </c>
      <c r="E561" s="6" t="s">
        <v>865</v>
      </c>
      <c r="F561" s="8">
        <v>42094604</v>
      </c>
      <c r="G561" s="5" t="s">
        <v>904</v>
      </c>
      <c r="H561" s="5" t="s">
        <v>227</v>
      </c>
      <c r="I561" s="6" t="s">
        <v>91</v>
      </c>
      <c r="J561" s="6" t="s">
        <v>91</v>
      </c>
      <c r="K561" s="6" t="s">
        <v>91</v>
      </c>
      <c r="L561" s="6" t="s">
        <v>91</v>
      </c>
      <c r="M561" s="5" t="s">
        <v>92</v>
      </c>
      <c r="N561" s="6" t="s">
        <v>91</v>
      </c>
      <c r="O561" s="6" t="s">
        <v>91</v>
      </c>
      <c r="P561" s="6" t="s">
        <v>91</v>
      </c>
      <c r="Q561" s="6" t="s">
        <v>91</v>
      </c>
      <c r="R561" s="5">
        <v>1</v>
      </c>
      <c r="S561" s="5">
        <v>0</v>
      </c>
      <c r="T561" s="5" t="s">
        <v>93</v>
      </c>
      <c r="U561" s="5" t="s">
        <v>105</v>
      </c>
    </row>
    <row r="562" spans="1:21">
      <c r="A562" s="6" t="s">
        <v>87</v>
      </c>
      <c r="B562" s="7">
        <v>1</v>
      </c>
      <c r="C562" s="5">
        <v>576</v>
      </c>
      <c r="D562" s="5">
        <v>42</v>
      </c>
      <c r="E562" s="6" t="s">
        <v>609</v>
      </c>
      <c r="F562" s="8">
        <v>420947</v>
      </c>
      <c r="G562" s="5" t="s">
        <v>905</v>
      </c>
      <c r="H562" s="5" t="s">
        <v>615</v>
      </c>
      <c r="I562" s="5">
        <v>10065506365</v>
      </c>
      <c r="J562" s="6" t="s">
        <v>91</v>
      </c>
      <c r="K562" s="6" t="s">
        <v>91</v>
      </c>
      <c r="L562" s="6" t="s">
        <v>91</v>
      </c>
      <c r="M562" s="5" t="s">
        <v>92</v>
      </c>
      <c r="N562" s="6" t="s">
        <v>91</v>
      </c>
      <c r="O562" s="6" t="s">
        <v>91</v>
      </c>
      <c r="P562" s="6" t="s">
        <v>91</v>
      </c>
      <c r="Q562" s="6" t="s">
        <v>91</v>
      </c>
      <c r="R562" s="5">
        <v>1</v>
      </c>
      <c r="S562" s="5">
        <v>0</v>
      </c>
      <c r="T562" s="5" t="s">
        <v>93</v>
      </c>
      <c r="U562" s="5" t="s">
        <v>105</v>
      </c>
    </row>
    <row r="563" spans="1:21">
      <c r="A563" s="6" t="s">
        <v>87</v>
      </c>
      <c r="B563" s="7">
        <v>1</v>
      </c>
      <c r="C563" s="5">
        <v>577</v>
      </c>
      <c r="D563" s="5">
        <v>42</v>
      </c>
      <c r="E563" s="6" t="s">
        <v>906</v>
      </c>
      <c r="F563" s="8">
        <v>42094701</v>
      </c>
      <c r="G563" s="5" t="s">
        <v>907</v>
      </c>
      <c r="H563" s="5" t="s">
        <v>221</v>
      </c>
      <c r="I563" s="6" t="s">
        <v>91</v>
      </c>
      <c r="J563" s="6" t="s">
        <v>91</v>
      </c>
      <c r="K563" s="6" t="s">
        <v>91</v>
      </c>
      <c r="L563" s="6" t="s">
        <v>91</v>
      </c>
      <c r="M563" s="5" t="s">
        <v>92</v>
      </c>
      <c r="N563" s="6" t="s">
        <v>91</v>
      </c>
      <c r="O563" s="6" t="s">
        <v>91</v>
      </c>
      <c r="P563" s="6" t="s">
        <v>91</v>
      </c>
      <c r="Q563" s="6" t="s">
        <v>91</v>
      </c>
      <c r="R563" s="5">
        <v>1</v>
      </c>
      <c r="S563" s="5">
        <v>0</v>
      </c>
      <c r="T563" s="5" t="s">
        <v>93</v>
      </c>
      <c r="U563" s="5" t="s">
        <v>105</v>
      </c>
    </row>
    <row r="564" spans="1:21">
      <c r="A564" s="6" t="s">
        <v>87</v>
      </c>
      <c r="B564" s="7">
        <v>1</v>
      </c>
      <c r="C564" s="5">
        <v>578</v>
      </c>
      <c r="D564" s="5">
        <v>42</v>
      </c>
      <c r="E564" s="6" t="s">
        <v>906</v>
      </c>
      <c r="F564" s="8">
        <v>42094702</v>
      </c>
      <c r="G564" s="5" t="s">
        <v>908</v>
      </c>
      <c r="H564" s="5" t="s">
        <v>223</v>
      </c>
      <c r="I564" s="6" t="s">
        <v>91</v>
      </c>
      <c r="J564" s="6" t="s">
        <v>91</v>
      </c>
      <c r="K564" s="6" t="s">
        <v>91</v>
      </c>
      <c r="L564" s="6" t="s">
        <v>91</v>
      </c>
      <c r="M564" s="5" t="s">
        <v>92</v>
      </c>
      <c r="N564" s="6" t="s">
        <v>91</v>
      </c>
      <c r="O564" s="6" t="s">
        <v>91</v>
      </c>
      <c r="P564" s="6" t="s">
        <v>91</v>
      </c>
      <c r="Q564" s="6" t="s">
        <v>91</v>
      </c>
      <c r="R564" s="5">
        <v>1</v>
      </c>
      <c r="S564" s="5">
        <v>0</v>
      </c>
      <c r="T564" s="5" t="s">
        <v>93</v>
      </c>
      <c r="U564" s="5" t="s">
        <v>105</v>
      </c>
    </row>
    <row r="565" spans="1:21">
      <c r="A565" s="6" t="s">
        <v>87</v>
      </c>
      <c r="B565" s="7">
        <v>1</v>
      </c>
      <c r="C565" s="5">
        <v>579</v>
      </c>
      <c r="D565" s="5">
        <v>42</v>
      </c>
      <c r="E565" s="6" t="s">
        <v>906</v>
      </c>
      <c r="F565" s="8">
        <v>42094703</v>
      </c>
      <c r="G565" s="5" t="s">
        <v>909</v>
      </c>
      <c r="H565" s="5" t="s">
        <v>225</v>
      </c>
      <c r="I565" s="6" t="s">
        <v>91</v>
      </c>
      <c r="J565" s="6" t="s">
        <v>91</v>
      </c>
      <c r="K565" s="6" t="s">
        <v>91</v>
      </c>
      <c r="L565" s="6" t="s">
        <v>91</v>
      </c>
      <c r="M565" s="5" t="s">
        <v>92</v>
      </c>
      <c r="N565" s="6" t="s">
        <v>91</v>
      </c>
      <c r="O565" s="6" t="s">
        <v>91</v>
      </c>
      <c r="P565" s="6" t="s">
        <v>91</v>
      </c>
      <c r="Q565" s="6" t="s">
        <v>91</v>
      </c>
      <c r="R565" s="5">
        <v>1</v>
      </c>
      <c r="S565" s="5">
        <v>0</v>
      </c>
      <c r="T565" s="5" t="s">
        <v>93</v>
      </c>
      <c r="U565" s="5" t="s">
        <v>105</v>
      </c>
    </row>
    <row r="566" spans="1:21">
      <c r="A566" s="6" t="s">
        <v>87</v>
      </c>
      <c r="B566" s="7">
        <v>1</v>
      </c>
      <c r="C566" s="5">
        <v>580</v>
      </c>
      <c r="D566" s="5">
        <v>42</v>
      </c>
      <c r="E566" s="6" t="s">
        <v>906</v>
      </c>
      <c r="F566" s="8">
        <v>42094704</v>
      </c>
      <c r="G566" s="5" t="s">
        <v>910</v>
      </c>
      <c r="H566" s="5" t="s">
        <v>227</v>
      </c>
      <c r="I566" s="6" t="s">
        <v>91</v>
      </c>
      <c r="J566" s="6" t="s">
        <v>91</v>
      </c>
      <c r="K566" s="6" t="s">
        <v>91</v>
      </c>
      <c r="L566" s="6" t="s">
        <v>91</v>
      </c>
      <c r="M566" s="5" t="s">
        <v>92</v>
      </c>
      <c r="N566" s="6" t="s">
        <v>91</v>
      </c>
      <c r="O566" s="6" t="s">
        <v>91</v>
      </c>
      <c r="P566" s="6" t="s">
        <v>91</v>
      </c>
      <c r="Q566" s="6" t="s">
        <v>91</v>
      </c>
      <c r="R566" s="5">
        <v>1</v>
      </c>
      <c r="S566" s="5">
        <v>0</v>
      </c>
      <c r="T566" s="5" t="s">
        <v>93</v>
      </c>
      <c r="U566" s="5" t="s">
        <v>105</v>
      </c>
    </row>
    <row r="567" spans="1:21">
      <c r="A567" s="6" t="s">
        <v>87</v>
      </c>
      <c r="B567" s="7">
        <v>1</v>
      </c>
      <c r="C567" s="5">
        <v>581</v>
      </c>
      <c r="D567" s="5">
        <v>42</v>
      </c>
      <c r="E567" s="6" t="s">
        <v>609</v>
      </c>
      <c r="F567" s="8">
        <v>420948</v>
      </c>
      <c r="G567" s="5" t="s">
        <v>911</v>
      </c>
      <c r="H567" s="5" t="s">
        <v>629</v>
      </c>
      <c r="I567" s="5">
        <v>10065502649</v>
      </c>
      <c r="J567" s="6" t="s">
        <v>91</v>
      </c>
      <c r="K567" s="6" t="s">
        <v>91</v>
      </c>
      <c r="L567" s="6" t="s">
        <v>91</v>
      </c>
      <c r="M567" s="5" t="s">
        <v>92</v>
      </c>
      <c r="N567" s="6" t="s">
        <v>91</v>
      </c>
      <c r="O567" s="6" t="s">
        <v>91</v>
      </c>
      <c r="P567" s="6" t="s">
        <v>91</v>
      </c>
      <c r="Q567" s="6" t="s">
        <v>91</v>
      </c>
      <c r="R567" s="5">
        <v>1</v>
      </c>
      <c r="S567" s="5">
        <v>0</v>
      </c>
      <c r="T567" s="5" t="s">
        <v>93</v>
      </c>
      <c r="U567" s="5" t="s">
        <v>105</v>
      </c>
    </row>
    <row r="568" spans="1:21">
      <c r="A568" s="6" t="s">
        <v>87</v>
      </c>
      <c r="B568" s="7">
        <v>1</v>
      </c>
      <c r="C568" s="5">
        <v>582</v>
      </c>
      <c r="D568" s="5">
        <v>42</v>
      </c>
      <c r="E568" s="6" t="s">
        <v>912</v>
      </c>
      <c r="F568" s="8">
        <v>42094801</v>
      </c>
      <c r="G568" s="5" t="s">
        <v>913</v>
      </c>
      <c r="H568" s="5" t="s">
        <v>221</v>
      </c>
      <c r="I568" s="6" t="s">
        <v>91</v>
      </c>
      <c r="J568" s="6" t="s">
        <v>91</v>
      </c>
      <c r="K568" s="6" t="s">
        <v>91</v>
      </c>
      <c r="L568" s="6" t="s">
        <v>91</v>
      </c>
      <c r="M568" s="5" t="s">
        <v>92</v>
      </c>
      <c r="N568" s="6" t="s">
        <v>91</v>
      </c>
      <c r="O568" s="6" t="s">
        <v>91</v>
      </c>
      <c r="P568" s="6" t="s">
        <v>91</v>
      </c>
      <c r="Q568" s="6" t="s">
        <v>91</v>
      </c>
      <c r="R568" s="5">
        <v>1</v>
      </c>
      <c r="S568" s="5">
        <v>0</v>
      </c>
      <c r="T568" s="5" t="s">
        <v>93</v>
      </c>
      <c r="U568" s="5" t="s">
        <v>105</v>
      </c>
    </row>
    <row r="569" spans="1:21">
      <c r="A569" s="6" t="s">
        <v>87</v>
      </c>
      <c r="B569" s="7">
        <v>1</v>
      </c>
      <c r="C569" s="5">
        <v>583</v>
      </c>
      <c r="D569" s="5">
        <v>42</v>
      </c>
      <c r="E569" s="6" t="s">
        <v>912</v>
      </c>
      <c r="F569" s="8">
        <v>42094802</v>
      </c>
      <c r="G569" s="5" t="s">
        <v>914</v>
      </c>
      <c r="H569" s="5" t="s">
        <v>223</v>
      </c>
      <c r="I569" s="6" t="s">
        <v>91</v>
      </c>
      <c r="J569" s="6" t="s">
        <v>91</v>
      </c>
      <c r="K569" s="6" t="s">
        <v>91</v>
      </c>
      <c r="L569" s="6" t="s">
        <v>91</v>
      </c>
      <c r="M569" s="5" t="s">
        <v>92</v>
      </c>
      <c r="N569" s="6" t="s">
        <v>91</v>
      </c>
      <c r="O569" s="6" t="s">
        <v>91</v>
      </c>
      <c r="P569" s="6" t="s">
        <v>91</v>
      </c>
      <c r="Q569" s="6" t="s">
        <v>91</v>
      </c>
      <c r="R569" s="5">
        <v>1</v>
      </c>
      <c r="S569" s="5">
        <v>0</v>
      </c>
      <c r="T569" s="5" t="s">
        <v>93</v>
      </c>
      <c r="U569" s="5" t="s">
        <v>105</v>
      </c>
    </row>
    <row r="570" spans="1:21">
      <c r="A570" s="6" t="s">
        <v>87</v>
      </c>
      <c r="B570" s="7">
        <v>1</v>
      </c>
      <c r="C570" s="5">
        <v>584</v>
      </c>
      <c r="D570" s="5">
        <v>42</v>
      </c>
      <c r="E570" s="6" t="s">
        <v>912</v>
      </c>
      <c r="F570" s="8">
        <v>42094803</v>
      </c>
      <c r="G570" s="5" t="s">
        <v>915</v>
      </c>
      <c r="H570" s="5" t="s">
        <v>225</v>
      </c>
      <c r="I570" s="6" t="s">
        <v>91</v>
      </c>
      <c r="J570" s="6" t="s">
        <v>91</v>
      </c>
      <c r="K570" s="6" t="s">
        <v>91</v>
      </c>
      <c r="L570" s="6" t="s">
        <v>91</v>
      </c>
      <c r="M570" s="5" t="s">
        <v>92</v>
      </c>
      <c r="N570" s="6" t="s">
        <v>91</v>
      </c>
      <c r="O570" s="6" t="s">
        <v>91</v>
      </c>
      <c r="P570" s="6" t="s">
        <v>91</v>
      </c>
      <c r="Q570" s="6" t="s">
        <v>91</v>
      </c>
      <c r="R570" s="5">
        <v>1</v>
      </c>
      <c r="S570" s="5">
        <v>0</v>
      </c>
      <c r="T570" s="5" t="s">
        <v>93</v>
      </c>
      <c r="U570" s="5" t="s">
        <v>105</v>
      </c>
    </row>
    <row r="571" spans="1:21">
      <c r="A571" s="6" t="s">
        <v>87</v>
      </c>
      <c r="B571" s="7">
        <v>1</v>
      </c>
      <c r="C571" s="5">
        <v>585</v>
      </c>
      <c r="D571" s="5">
        <v>42</v>
      </c>
      <c r="E571" s="6" t="s">
        <v>912</v>
      </c>
      <c r="F571" s="8">
        <v>42094804</v>
      </c>
      <c r="G571" s="5" t="s">
        <v>916</v>
      </c>
      <c r="H571" s="5" t="s">
        <v>227</v>
      </c>
      <c r="I571" s="6" t="s">
        <v>91</v>
      </c>
      <c r="J571" s="6" t="s">
        <v>91</v>
      </c>
      <c r="K571" s="6" t="s">
        <v>91</v>
      </c>
      <c r="L571" s="6" t="s">
        <v>91</v>
      </c>
      <c r="M571" s="5" t="s">
        <v>92</v>
      </c>
      <c r="N571" s="6" t="s">
        <v>91</v>
      </c>
      <c r="O571" s="6" t="s">
        <v>91</v>
      </c>
      <c r="P571" s="6" t="s">
        <v>91</v>
      </c>
      <c r="Q571" s="6" t="s">
        <v>91</v>
      </c>
      <c r="R571" s="5">
        <v>1</v>
      </c>
      <c r="S571" s="5">
        <v>0</v>
      </c>
      <c r="T571" s="5" t="s">
        <v>93</v>
      </c>
      <c r="U571" s="5" t="s">
        <v>105</v>
      </c>
    </row>
    <row r="572" spans="1:21">
      <c r="A572" s="6" t="s">
        <v>87</v>
      </c>
      <c r="B572" s="7">
        <v>1</v>
      </c>
      <c r="C572" s="5">
        <v>586</v>
      </c>
      <c r="D572" s="5">
        <v>42</v>
      </c>
      <c r="E572" s="6" t="s">
        <v>609</v>
      </c>
      <c r="F572" s="8">
        <v>420949</v>
      </c>
      <c r="G572" s="5" t="s">
        <v>917</v>
      </c>
      <c r="H572" s="5" t="s">
        <v>636</v>
      </c>
      <c r="I572" s="5">
        <v>10065501634</v>
      </c>
      <c r="J572" s="6" t="s">
        <v>91</v>
      </c>
      <c r="K572" s="6" t="s">
        <v>91</v>
      </c>
      <c r="L572" s="6" t="s">
        <v>91</v>
      </c>
      <c r="M572" s="5" t="s">
        <v>92</v>
      </c>
      <c r="N572" s="6" t="s">
        <v>91</v>
      </c>
      <c r="O572" s="6" t="s">
        <v>91</v>
      </c>
      <c r="P572" s="6" t="s">
        <v>91</v>
      </c>
      <c r="Q572" s="6" t="s">
        <v>91</v>
      </c>
      <c r="R572" s="5">
        <v>1</v>
      </c>
      <c r="S572" s="5">
        <v>0</v>
      </c>
      <c r="T572" s="5" t="s">
        <v>93</v>
      </c>
      <c r="U572" s="5" t="s">
        <v>105</v>
      </c>
    </row>
    <row r="573" spans="1:21">
      <c r="A573" s="6" t="s">
        <v>87</v>
      </c>
      <c r="B573" s="7">
        <v>1</v>
      </c>
      <c r="C573" s="5">
        <v>587</v>
      </c>
      <c r="D573" s="5">
        <v>42</v>
      </c>
      <c r="E573" s="6" t="s">
        <v>918</v>
      </c>
      <c r="F573" s="8">
        <v>42094901</v>
      </c>
      <c r="G573" s="5" t="s">
        <v>919</v>
      </c>
      <c r="H573" s="5" t="s">
        <v>221</v>
      </c>
      <c r="I573" s="6" t="s">
        <v>91</v>
      </c>
      <c r="J573" s="6" t="s">
        <v>91</v>
      </c>
      <c r="K573" s="6" t="s">
        <v>91</v>
      </c>
      <c r="L573" s="6" t="s">
        <v>91</v>
      </c>
      <c r="M573" s="5" t="s">
        <v>92</v>
      </c>
      <c r="N573" s="6" t="s">
        <v>91</v>
      </c>
      <c r="O573" s="6" t="s">
        <v>91</v>
      </c>
      <c r="P573" s="6" t="s">
        <v>91</v>
      </c>
      <c r="Q573" s="6" t="s">
        <v>91</v>
      </c>
      <c r="R573" s="5">
        <v>1</v>
      </c>
      <c r="S573" s="5">
        <v>0</v>
      </c>
      <c r="T573" s="5" t="s">
        <v>93</v>
      </c>
      <c r="U573" s="5" t="s">
        <v>105</v>
      </c>
    </row>
    <row r="574" spans="1:21">
      <c r="A574" s="6" t="s">
        <v>87</v>
      </c>
      <c r="B574" s="7">
        <v>1</v>
      </c>
      <c r="C574" s="5">
        <v>588</v>
      </c>
      <c r="D574" s="5">
        <v>42</v>
      </c>
      <c r="E574" s="6" t="s">
        <v>918</v>
      </c>
      <c r="F574" s="8">
        <v>42094902</v>
      </c>
      <c r="G574" s="5" t="s">
        <v>920</v>
      </c>
      <c r="H574" s="5" t="s">
        <v>223</v>
      </c>
      <c r="I574" s="6" t="s">
        <v>91</v>
      </c>
      <c r="J574" s="6" t="s">
        <v>91</v>
      </c>
      <c r="K574" s="6" t="s">
        <v>91</v>
      </c>
      <c r="L574" s="6" t="s">
        <v>91</v>
      </c>
      <c r="M574" s="5" t="s">
        <v>92</v>
      </c>
      <c r="N574" s="6" t="s">
        <v>91</v>
      </c>
      <c r="O574" s="6" t="s">
        <v>91</v>
      </c>
      <c r="P574" s="6" t="s">
        <v>91</v>
      </c>
      <c r="Q574" s="6" t="s">
        <v>91</v>
      </c>
      <c r="R574" s="5">
        <v>1</v>
      </c>
      <c r="S574" s="5">
        <v>0</v>
      </c>
      <c r="T574" s="5" t="s">
        <v>93</v>
      </c>
      <c r="U574" s="5" t="s">
        <v>105</v>
      </c>
    </row>
    <row r="575" spans="1:21">
      <c r="A575" s="6" t="s">
        <v>87</v>
      </c>
      <c r="B575" s="7">
        <v>1</v>
      </c>
      <c r="C575" s="5">
        <v>589</v>
      </c>
      <c r="D575" s="5">
        <v>42</v>
      </c>
      <c r="E575" s="6" t="s">
        <v>918</v>
      </c>
      <c r="F575" s="8">
        <v>42094903</v>
      </c>
      <c r="G575" s="5" t="s">
        <v>921</v>
      </c>
      <c r="H575" s="5" t="s">
        <v>225</v>
      </c>
      <c r="I575" s="6" t="s">
        <v>91</v>
      </c>
      <c r="J575" s="6" t="s">
        <v>91</v>
      </c>
      <c r="K575" s="6" t="s">
        <v>91</v>
      </c>
      <c r="L575" s="6" t="s">
        <v>91</v>
      </c>
      <c r="M575" s="5" t="s">
        <v>92</v>
      </c>
      <c r="N575" s="6" t="s">
        <v>91</v>
      </c>
      <c r="O575" s="6" t="s">
        <v>91</v>
      </c>
      <c r="P575" s="6" t="s">
        <v>91</v>
      </c>
      <c r="Q575" s="6" t="s">
        <v>91</v>
      </c>
      <c r="R575" s="5">
        <v>1</v>
      </c>
      <c r="S575" s="5">
        <v>0</v>
      </c>
      <c r="T575" s="5" t="s">
        <v>93</v>
      </c>
      <c r="U575" s="5" t="s">
        <v>105</v>
      </c>
    </row>
    <row r="576" spans="1:21">
      <c r="A576" s="6" t="s">
        <v>87</v>
      </c>
      <c r="B576" s="7">
        <v>1</v>
      </c>
      <c r="C576" s="5">
        <v>590</v>
      </c>
      <c r="D576" s="5">
        <v>42</v>
      </c>
      <c r="E576" s="6" t="s">
        <v>918</v>
      </c>
      <c r="F576" s="8">
        <v>42094904</v>
      </c>
      <c r="G576" s="5" t="s">
        <v>922</v>
      </c>
      <c r="H576" s="5" t="s">
        <v>227</v>
      </c>
      <c r="I576" s="6" t="s">
        <v>91</v>
      </c>
      <c r="J576" s="6" t="s">
        <v>91</v>
      </c>
      <c r="K576" s="6" t="s">
        <v>91</v>
      </c>
      <c r="L576" s="6" t="s">
        <v>91</v>
      </c>
      <c r="M576" s="5" t="s">
        <v>92</v>
      </c>
      <c r="N576" s="6" t="s">
        <v>91</v>
      </c>
      <c r="O576" s="6" t="s">
        <v>91</v>
      </c>
      <c r="P576" s="6" t="s">
        <v>91</v>
      </c>
      <c r="Q576" s="6" t="s">
        <v>91</v>
      </c>
      <c r="R576" s="5">
        <v>1</v>
      </c>
      <c r="S576" s="5">
        <v>0</v>
      </c>
      <c r="T576" s="5" t="s">
        <v>93</v>
      </c>
      <c r="U576" s="5" t="s">
        <v>105</v>
      </c>
    </row>
    <row r="577" spans="1:21">
      <c r="A577" s="6" t="s">
        <v>87</v>
      </c>
      <c r="B577" s="7">
        <v>1</v>
      </c>
      <c r="C577" s="5">
        <v>591</v>
      </c>
      <c r="D577" s="5">
        <v>42</v>
      </c>
      <c r="E577" s="6" t="s">
        <v>609</v>
      </c>
      <c r="F577" s="8">
        <v>420950</v>
      </c>
      <c r="G577" s="5" t="s">
        <v>923</v>
      </c>
      <c r="H577" s="5" t="s">
        <v>924</v>
      </c>
      <c r="I577" s="6" t="s">
        <v>91</v>
      </c>
      <c r="J577" s="6" t="s">
        <v>91</v>
      </c>
      <c r="K577" s="6" t="s">
        <v>91</v>
      </c>
      <c r="L577" s="6" t="s">
        <v>91</v>
      </c>
      <c r="M577" s="5" t="s">
        <v>92</v>
      </c>
      <c r="N577" s="6" t="s">
        <v>91</v>
      </c>
      <c r="O577" s="6" t="s">
        <v>91</v>
      </c>
      <c r="P577" s="6" t="s">
        <v>91</v>
      </c>
      <c r="Q577" s="6" t="s">
        <v>91</v>
      </c>
      <c r="R577" s="5">
        <v>1</v>
      </c>
      <c r="S577" s="5">
        <v>0</v>
      </c>
      <c r="T577" s="5" t="s">
        <v>93</v>
      </c>
      <c r="U577" s="5" t="s">
        <v>105</v>
      </c>
    </row>
    <row r="578" spans="1:21">
      <c r="A578" s="6" t="s">
        <v>87</v>
      </c>
      <c r="B578" s="7">
        <v>1</v>
      </c>
      <c r="C578" s="5">
        <v>592</v>
      </c>
      <c r="D578" s="5">
        <v>42</v>
      </c>
      <c r="E578" s="6" t="s">
        <v>925</v>
      </c>
      <c r="F578" s="8">
        <v>42095001</v>
      </c>
      <c r="G578" s="5" t="s">
        <v>926</v>
      </c>
      <c r="H578" s="5" t="s">
        <v>221</v>
      </c>
      <c r="I578" s="6" t="s">
        <v>91</v>
      </c>
      <c r="J578" s="6" t="s">
        <v>91</v>
      </c>
      <c r="K578" s="6" t="s">
        <v>91</v>
      </c>
      <c r="L578" s="6" t="s">
        <v>91</v>
      </c>
      <c r="M578" s="5" t="s">
        <v>92</v>
      </c>
      <c r="N578" s="6" t="s">
        <v>91</v>
      </c>
      <c r="O578" s="6" t="s">
        <v>91</v>
      </c>
      <c r="P578" s="6" t="s">
        <v>91</v>
      </c>
      <c r="Q578" s="6" t="s">
        <v>91</v>
      </c>
      <c r="R578" s="5">
        <v>1</v>
      </c>
      <c r="S578" s="5">
        <v>0</v>
      </c>
      <c r="T578" s="5" t="s">
        <v>93</v>
      </c>
      <c r="U578" s="5" t="s">
        <v>105</v>
      </c>
    </row>
    <row r="579" spans="1:21">
      <c r="A579" s="6" t="s">
        <v>87</v>
      </c>
      <c r="B579" s="7">
        <v>1</v>
      </c>
      <c r="C579" s="5">
        <v>593</v>
      </c>
      <c r="D579" s="5">
        <v>42</v>
      </c>
      <c r="E579" s="6" t="s">
        <v>925</v>
      </c>
      <c r="F579" s="8">
        <v>42095002</v>
      </c>
      <c r="G579" s="5" t="s">
        <v>927</v>
      </c>
      <c r="H579" s="5" t="s">
        <v>223</v>
      </c>
      <c r="I579" s="6" t="s">
        <v>91</v>
      </c>
      <c r="J579" s="6" t="s">
        <v>91</v>
      </c>
      <c r="K579" s="6" t="s">
        <v>91</v>
      </c>
      <c r="L579" s="6" t="s">
        <v>91</v>
      </c>
      <c r="M579" s="5" t="s">
        <v>92</v>
      </c>
      <c r="N579" s="6" t="s">
        <v>91</v>
      </c>
      <c r="O579" s="6" t="s">
        <v>91</v>
      </c>
      <c r="P579" s="6" t="s">
        <v>91</v>
      </c>
      <c r="Q579" s="6" t="s">
        <v>91</v>
      </c>
      <c r="R579" s="5">
        <v>1</v>
      </c>
      <c r="S579" s="5">
        <v>0</v>
      </c>
      <c r="T579" s="5" t="s">
        <v>93</v>
      </c>
      <c r="U579" s="5" t="s">
        <v>105</v>
      </c>
    </row>
    <row r="580" spans="1:21">
      <c r="A580" s="6" t="s">
        <v>87</v>
      </c>
      <c r="B580" s="7">
        <v>1</v>
      </c>
      <c r="C580" s="5">
        <v>594</v>
      </c>
      <c r="D580" s="5">
        <v>42</v>
      </c>
      <c r="E580" s="6" t="s">
        <v>925</v>
      </c>
      <c r="F580" s="8">
        <v>42095003</v>
      </c>
      <c r="G580" s="5" t="s">
        <v>928</v>
      </c>
      <c r="H580" s="5" t="s">
        <v>225</v>
      </c>
      <c r="I580" s="6" t="s">
        <v>91</v>
      </c>
      <c r="J580" s="6" t="s">
        <v>91</v>
      </c>
      <c r="K580" s="6" t="s">
        <v>91</v>
      </c>
      <c r="L580" s="6" t="s">
        <v>91</v>
      </c>
      <c r="M580" s="5" t="s">
        <v>92</v>
      </c>
      <c r="N580" s="6" t="s">
        <v>91</v>
      </c>
      <c r="O580" s="6" t="s">
        <v>91</v>
      </c>
      <c r="P580" s="6" t="s">
        <v>91</v>
      </c>
      <c r="Q580" s="6" t="s">
        <v>91</v>
      </c>
      <c r="R580" s="5">
        <v>1</v>
      </c>
      <c r="S580" s="5">
        <v>0</v>
      </c>
      <c r="T580" s="5" t="s">
        <v>93</v>
      </c>
      <c r="U580" s="5" t="s">
        <v>105</v>
      </c>
    </row>
    <row r="581" spans="1:21">
      <c r="A581" s="6" t="s">
        <v>87</v>
      </c>
      <c r="B581" s="7">
        <v>1</v>
      </c>
      <c r="C581" s="5">
        <v>595</v>
      </c>
      <c r="D581" s="5">
        <v>42</v>
      </c>
      <c r="E581" s="6" t="s">
        <v>925</v>
      </c>
      <c r="F581" s="8">
        <v>42095004</v>
      </c>
      <c r="G581" s="5" t="s">
        <v>929</v>
      </c>
      <c r="H581" s="5" t="s">
        <v>227</v>
      </c>
      <c r="I581" s="6" t="s">
        <v>91</v>
      </c>
      <c r="J581" s="6" t="s">
        <v>91</v>
      </c>
      <c r="K581" s="6" t="s">
        <v>91</v>
      </c>
      <c r="L581" s="6" t="s">
        <v>91</v>
      </c>
      <c r="M581" s="5" t="s">
        <v>92</v>
      </c>
      <c r="N581" s="6" t="s">
        <v>91</v>
      </c>
      <c r="O581" s="6" t="s">
        <v>91</v>
      </c>
      <c r="P581" s="6" t="s">
        <v>91</v>
      </c>
      <c r="Q581" s="6" t="s">
        <v>91</v>
      </c>
      <c r="R581" s="5">
        <v>1</v>
      </c>
      <c r="S581" s="5">
        <v>0</v>
      </c>
      <c r="T581" s="5" t="s">
        <v>93</v>
      </c>
      <c r="U581" s="5" t="s">
        <v>105</v>
      </c>
    </row>
    <row r="582" spans="1:21">
      <c r="A582" s="6" t="s">
        <v>87</v>
      </c>
      <c r="B582" s="7">
        <v>1</v>
      </c>
      <c r="C582" s="5">
        <v>596</v>
      </c>
      <c r="D582" s="5">
        <v>42</v>
      </c>
      <c r="E582" s="6" t="s">
        <v>609</v>
      </c>
      <c r="F582" s="8">
        <v>420951</v>
      </c>
      <c r="G582" s="5" t="s">
        <v>930</v>
      </c>
      <c r="H582" s="5" t="s">
        <v>755</v>
      </c>
      <c r="I582" s="5">
        <v>10065501416</v>
      </c>
      <c r="J582" s="6" t="s">
        <v>91</v>
      </c>
      <c r="K582" s="6" t="s">
        <v>91</v>
      </c>
      <c r="L582" s="6" t="s">
        <v>91</v>
      </c>
      <c r="M582" s="5" t="s">
        <v>92</v>
      </c>
      <c r="N582" s="6" t="s">
        <v>91</v>
      </c>
      <c r="O582" s="6" t="s">
        <v>91</v>
      </c>
      <c r="P582" s="6" t="s">
        <v>91</v>
      </c>
      <c r="Q582" s="6" t="s">
        <v>91</v>
      </c>
      <c r="R582" s="5">
        <v>1</v>
      </c>
      <c r="S582" s="5">
        <v>0</v>
      </c>
      <c r="T582" s="5" t="s">
        <v>93</v>
      </c>
      <c r="U582" s="5" t="s">
        <v>105</v>
      </c>
    </row>
    <row r="583" spans="1:21">
      <c r="A583" s="6" t="s">
        <v>87</v>
      </c>
      <c r="B583" s="7">
        <v>1</v>
      </c>
      <c r="C583" s="5">
        <v>597</v>
      </c>
      <c r="D583" s="5">
        <v>42</v>
      </c>
      <c r="E583" s="6" t="s">
        <v>931</v>
      </c>
      <c r="F583" s="8">
        <v>42095101</v>
      </c>
      <c r="G583" s="5" t="s">
        <v>932</v>
      </c>
      <c r="H583" s="5" t="s">
        <v>221</v>
      </c>
      <c r="I583" s="6" t="s">
        <v>91</v>
      </c>
      <c r="J583" s="6" t="s">
        <v>91</v>
      </c>
      <c r="K583" s="6" t="s">
        <v>91</v>
      </c>
      <c r="L583" s="6" t="s">
        <v>91</v>
      </c>
      <c r="M583" s="5" t="s">
        <v>92</v>
      </c>
      <c r="N583" s="6" t="s">
        <v>91</v>
      </c>
      <c r="O583" s="6" t="s">
        <v>91</v>
      </c>
      <c r="P583" s="6" t="s">
        <v>91</v>
      </c>
      <c r="Q583" s="6" t="s">
        <v>91</v>
      </c>
      <c r="R583" s="5">
        <v>1</v>
      </c>
      <c r="S583" s="5">
        <v>0</v>
      </c>
      <c r="T583" s="5" t="s">
        <v>93</v>
      </c>
      <c r="U583" s="5" t="s">
        <v>105</v>
      </c>
    </row>
    <row r="584" spans="1:21">
      <c r="A584" s="6" t="s">
        <v>87</v>
      </c>
      <c r="B584" s="7">
        <v>1</v>
      </c>
      <c r="C584" s="5">
        <v>598</v>
      </c>
      <c r="D584" s="5">
        <v>42</v>
      </c>
      <c r="E584" s="6" t="s">
        <v>931</v>
      </c>
      <c r="F584" s="8">
        <v>42095102</v>
      </c>
      <c r="G584" s="5" t="s">
        <v>933</v>
      </c>
      <c r="H584" s="5" t="s">
        <v>223</v>
      </c>
      <c r="I584" s="6" t="s">
        <v>91</v>
      </c>
      <c r="J584" s="6" t="s">
        <v>91</v>
      </c>
      <c r="K584" s="6" t="s">
        <v>91</v>
      </c>
      <c r="L584" s="6" t="s">
        <v>91</v>
      </c>
      <c r="M584" s="5" t="s">
        <v>92</v>
      </c>
      <c r="N584" s="6" t="s">
        <v>91</v>
      </c>
      <c r="O584" s="6" t="s">
        <v>91</v>
      </c>
      <c r="P584" s="6" t="s">
        <v>91</v>
      </c>
      <c r="Q584" s="6" t="s">
        <v>91</v>
      </c>
      <c r="R584" s="5">
        <v>1</v>
      </c>
      <c r="S584" s="5">
        <v>0</v>
      </c>
      <c r="T584" s="5" t="s">
        <v>93</v>
      </c>
      <c r="U584" s="5" t="s">
        <v>105</v>
      </c>
    </row>
    <row r="585" spans="1:21">
      <c r="A585" s="6" t="s">
        <v>87</v>
      </c>
      <c r="B585" s="7">
        <v>1</v>
      </c>
      <c r="C585" s="5">
        <v>599</v>
      </c>
      <c r="D585" s="5">
        <v>42</v>
      </c>
      <c r="E585" s="6" t="s">
        <v>931</v>
      </c>
      <c r="F585" s="8">
        <v>42095103</v>
      </c>
      <c r="G585" s="5" t="s">
        <v>934</v>
      </c>
      <c r="H585" s="5" t="s">
        <v>225</v>
      </c>
      <c r="I585" s="6" t="s">
        <v>91</v>
      </c>
      <c r="J585" s="6" t="s">
        <v>91</v>
      </c>
      <c r="K585" s="6" t="s">
        <v>91</v>
      </c>
      <c r="L585" s="6" t="s">
        <v>91</v>
      </c>
      <c r="M585" s="5" t="s">
        <v>92</v>
      </c>
      <c r="N585" s="6" t="s">
        <v>91</v>
      </c>
      <c r="O585" s="6" t="s">
        <v>91</v>
      </c>
      <c r="P585" s="6" t="s">
        <v>91</v>
      </c>
      <c r="Q585" s="6" t="s">
        <v>91</v>
      </c>
      <c r="R585" s="5">
        <v>1</v>
      </c>
      <c r="S585" s="5">
        <v>0</v>
      </c>
      <c r="T585" s="5" t="s">
        <v>93</v>
      </c>
      <c r="U585" s="5" t="s">
        <v>105</v>
      </c>
    </row>
    <row r="586" spans="1:21">
      <c r="A586" s="6" t="s">
        <v>87</v>
      </c>
      <c r="B586" s="7">
        <v>1</v>
      </c>
      <c r="C586" s="5">
        <v>600</v>
      </c>
      <c r="D586" s="5">
        <v>42</v>
      </c>
      <c r="E586" s="6" t="s">
        <v>931</v>
      </c>
      <c r="F586" s="8">
        <v>42095104</v>
      </c>
      <c r="G586" s="5" t="s">
        <v>935</v>
      </c>
      <c r="H586" s="5" t="s">
        <v>227</v>
      </c>
      <c r="I586" s="6" t="s">
        <v>91</v>
      </c>
      <c r="J586" s="6" t="s">
        <v>91</v>
      </c>
      <c r="K586" s="6" t="s">
        <v>91</v>
      </c>
      <c r="L586" s="6" t="s">
        <v>91</v>
      </c>
      <c r="M586" s="5" t="s">
        <v>92</v>
      </c>
      <c r="N586" s="6" t="s">
        <v>91</v>
      </c>
      <c r="O586" s="6" t="s">
        <v>91</v>
      </c>
      <c r="P586" s="6" t="s">
        <v>91</v>
      </c>
      <c r="Q586" s="6" t="s">
        <v>91</v>
      </c>
      <c r="R586" s="5">
        <v>1</v>
      </c>
      <c r="S586" s="5">
        <v>0</v>
      </c>
      <c r="T586" s="5" t="s">
        <v>93</v>
      </c>
      <c r="U586" s="5" t="s">
        <v>105</v>
      </c>
    </row>
    <row r="587" spans="1:21">
      <c r="A587" s="6" t="s">
        <v>87</v>
      </c>
      <c r="B587" s="7">
        <v>1</v>
      </c>
      <c r="C587" s="5">
        <v>601</v>
      </c>
      <c r="D587" s="5">
        <v>42</v>
      </c>
      <c r="E587" s="6" t="s">
        <v>609</v>
      </c>
      <c r="F587" s="8">
        <v>420952</v>
      </c>
      <c r="G587" s="5" t="s">
        <v>936</v>
      </c>
      <c r="H587" s="5" t="s">
        <v>741</v>
      </c>
      <c r="I587" s="5">
        <v>10065502610</v>
      </c>
      <c r="J587" s="6" t="s">
        <v>91</v>
      </c>
      <c r="K587" s="6" t="s">
        <v>91</v>
      </c>
      <c r="L587" s="6" t="s">
        <v>91</v>
      </c>
      <c r="M587" s="5" t="s">
        <v>92</v>
      </c>
      <c r="N587" s="6" t="s">
        <v>91</v>
      </c>
      <c r="O587" s="6" t="s">
        <v>91</v>
      </c>
      <c r="P587" s="6" t="s">
        <v>91</v>
      </c>
      <c r="Q587" s="6" t="s">
        <v>91</v>
      </c>
      <c r="R587" s="5">
        <v>1</v>
      </c>
      <c r="S587" s="5">
        <v>0</v>
      </c>
      <c r="T587" s="5" t="s">
        <v>93</v>
      </c>
      <c r="U587" s="5" t="s">
        <v>105</v>
      </c>
    </row>
    <row r="588" spans="1:21">
      <c r="A588" s="6" t="s">
        <v>87</v>
      </c>
      <c r="B588" s="7">
        <v>1</v>
      </c>
      <c r="C588" s="5">
        <v>602</v>
      </c>
      <c r="D588" s="5">
        <v>42</v>
      </c>
      <c r="E588" s="6" t="s">
        <v>937</v>
      </c>
      <c r="F588" s="8">
        <v>42095201</v>
      </c>
      <c r="G588" s="5" t="s">
        <v>938</v>
      </c>
      <c r="H588" s="5" t="s">
        <v>221</v>
      </c>
      <c r="I588" s="6" t="s">
        <v>91</v>
      </c>
      <c r="J588" s="6" t="s">
        <v>91</v>
      </c>
      <c r="K588" s="6" t="s">
        <v>91</v>
      </c>
      <c r="L588" s="6" t="s">
        <v>91</v>
      </c>
      <c r="M588" s="5" t="s">
        <v>92</v>
      </c>
      <c r="N588" s="6" t="s">
        <v>91</v>
      </c>
      <c r="O588" s="6" t="s">
        <v>91</v>
      </c>
      <c r="P588" s="6" t="s">
        <v>91</v>
      </c>
      <c r="Q588" s="6" t="s">
        <v>91</v>
      </c>
      <c r="R588" s="5">
        <v>1</v>
      </c>
      <c r="S588" s="5">
        <v>0</v>
      </c>
      <c r="T588" s="5" t="s">
        <v>93</v>
      </c>
      <c r="U588" s="5" t="s">
        <v>105</v>
      </c>
    </row>
    <row r="589" spans="1:21">
      <c r="A589" s="6" t="s">
        <v>87</v>
      </c>
      <c r="B589" s="7">
        <v>1</v>
      </c>
      <c r="C589" s="5">
        <v>603</v>
      </c>
      <c r="D589" s="5">
        <v>42</v>
      </c>
      <c r="E589" s="6" t="s">
        <v>937</v>
      </c>
      <c r="F589" s="8">
        <v>42095202</v>
      </c>
      <c r="G589" s="5" t="s">
        <v>939</v>
      </c>
      <c r="H589" s="5" t="s">
        <v>223</v>
      </c>
      <c r="I589" s="6" t="s">
        <v>91</v>
      </c>
      <c r="J589" s="6" t="s">
        <v>91</v>
      </c>
      <c r="K589" s="6" t="s">
        <v>91</v>
      </c>
      <c r="L589" s="6" t="s">
        <v>91</v>
      </c>
      <c r="M589" s="5" t="s">
        <v>92</v>
      </c>
      <c r="N589" s="6" t="s">
        <v>91</v>
      </c>
      <c r="O589" s="6" t="s">
        <v>91</v>
      </c>
      <c r="P589" s="6" t="s">
        <v>91</v>
      </c>
      <c r="Q589" s="6" t="s">
        <v>91</v>
      </c>
      <c r="R589" s="5">
        <v>1</v>
      </c>
      <c r="S589" s="5">
        <v>0</v>
      </c>
      <c r="T589" s="5" t="s">
        <v>93</v>
      </c>
      <c r="U589" s="5" t="s">
        <v>105</v>
      </c>
    </row>
    <row r="590" spans="1:21">
      <c r="A590" s="6" t="s">
        <v>87</v>
      </c>
      <c r="B590" s="7">
        <v>1</v>
      </c>
      <c r="C590" s="5">
        <v>604</v>
      </c>
      <c r="D590" s="5">
        <v>42</v>
      </c>
      <c r="E590" s="6" t="s">
        <v>937</v>
      </c>
      <c r="F590" s="8">
        <v>42095203</v>
      </c>
      <c r="G590" s="5" t="s">
        <v>940</v>
      </c>
      <c r="H590" s="5" t="s">
        <v>225</v>
      </c>
      <c r="I590" s="6" t="s">
        <v>91</v>
      </c>
      <c r="J590" s="6" t="s">
        <v>91</v>
      </c>
      <c r="K590" s="6" t="s">
        <v>91</v>
      </c>
      <c r="L590" s="6" t="s">
        <v>91</v>
      </c>
      <c r="M590" s="5" t="s">
        <v>92</v>
      </c>
      <c r="N590" s="6" t="s">
        <v>91</v>
      </c>
      <c r="O590" s="6" t="s">
        <v>91</v>
      </c>
      <c r="P590" s="6" t="s">
        <v>91</v>
      </c>
      <c r="Q590" s="6" t="s">
        <v>91</v>
      </c>
      <c r="R590" s="5">
        <v>1</v>
      </c>
      <c r="S590" s="5">
        <v>0</v>
      </c>
      <c r="T590" s="5" t="s">
        <v>93</v>
      </c>
      <c r="U590" s="5" t="s">
        <v>105</v>
      </c>
    </row>
    <row r="591" spans="1:21">
      <c r="A591" s="6" t="s">
        <v>87</v>
      </c>
      <c r="B591" s="7">
        <v>1</v>
      </c>
      <c r="C591" s="5">
        <v>605</v>
      </c>
      <c r="D591" s="5">
        <v>42</v>
      </c>
      <c r="E591" s="6" t="s">
        <v>937</v>
      </c>
      <c r="F591" s="8">
        <v>42095204</v>
      </c>
      <c r="G591" s="5" t="s">
        <v>941</v>
      </c>
      <c r="H591" s="5" t="s">
        <v>227</v>
      </c>
      <c r="I591" s="6" t="s">
        <v>91</v>
      </c>
      <c r="J591" s="6" t="s">
        <v>91</v>
      </c>
      <c r="K591" s="6" t="s">
        <v>91</v>
      </c>
      <c r="L591" s="6" t="s">
        <v>91</v>
      </c>
      <c r="M591" s="5" t="s">
        <v>92</v>
      </c>
      <c r="N591" s="6" t="s">
        <v>91</v>
      </c>
      <c r="O591" s="6" t="s">
        <v>91</v>
      </c>
      <c r="P591" s="6" t="s">
        <v>91</v>
      </c>
      <c r="Q591" s="6" t="s">
        <v>91</v>
      </c>
      <c r="R591" s="5">
        <v>1</v>
      </c>
      <c r="S591" s="5">
        <v>0</v>
      </c>
      <c r="T591" s="5" t="s">
        <v>93</v>
      </c>
      <c r="U591" s="5" t="s">
        <v>105</v>
      </c>
    </row>
    <row r="592" spans="1:21">
      <c r="A592" s="6" t="s">
        <v>87</v>
      </c>
      <c r="B592" s="7">
        <v>1</v>
      </c>
      <c r="C592" s="5">
        <v>606</v>
      </c>
      <c r="D592" s="5">
        <v>42</v>
      </c>
      <c r="E592" s="6" t="s">
        <v>609</v>
      </c>
      <c r="F592" s="8">
        <v>420953</v>
      </c>
      <c r="G592" s="5" t="s">
        <v>942</v>
      </c>
      <c r="H592" s="5" t="s">
        <v>650</v>
      </c>
      <c r="I592" s="5">
        <v>10065506378</v>
      </c>
      <c r="J592" s="6" t="s">
        <v>91</v>
      </c>
      <c r="K592" s="6" t="s">
        <v>91</v>
      </c>
      <c r="L592" s="6" t="s">
        <v>91</v>
      </c>
      <c r="M592" s="5" t="s">
        <v>92</v>
      </c>
      <c r="N592" s="6" t="s">
        <v>91</v>
      </c>
      <c r="O592" s="6" t="s">
        <v>91</v>
      </c>
      <c r="P592" s="6" t="s">
        <v>91</v>
      </c>
      <c r="Q592" s="6" t="s">
        <v>91</v>
      </c>
      <c r="R592" s="5">
        <v>1</v>
      </c>
      <c r="S592" s="5">
        <v>0</v>
      </c>
      <c r="T592" s="5" t="s">
        <v>93</v>
      </c>
      <c r="U592" s="5" t="s">
        <v>105</v>
      </c>
    </row>
    <row r="593" spans="1:21">
      <c r="A593" s="6" t="s">
        <v>87</v>
      </c>
      <c r="B593" s="7">
        <v>1</v>
      </c>
      <c r="C593" s="5">
        <v>607</v>
      </c>
      <c r="D593" s="5">
        <v>42</v>
      </c>
      <c r="E593" s="6" t="s">
        <v>943</v>
      </c>
      <c r="F593" s="8">
        <v>42095301</v>
      </c>
      <c r="G593" s="5" t="s">
        <v>944</v>
      </c>
      <c r="H593" s="5" t="s">
        <v>221</v>
      </c>
      <c r="I593" s="6" t="s">
        <v>91</v>
      </c>
      <c r="J593" s="6" t="s">
        <v>91</v>
      </c>
      <c r="K593" s="6" t="s">
        <v>91</v>
      </c>
      <c r="L593" s="6" t="s">
        <v>91</v>
      </c>
      <c r="M593" s="5" t="s">
        <v>92</v>
      </c>
      <c r="N593" s="6" t="s">
        <v>91</v>
      </c>
      <c r="O593" s="6" t="s">
        <v>91</v>
      </c>
      <c r="P593" s="6" t="s">
        <v>91</v>
      </c>
      <c r="Q593" s="6" t="s">
        <v>91</v>
      </c>
      <c r="R593" s="5">
        <v>1</v>
      </c>
      <c r="S593" s="5">
        <v>0</v>
      </c>
      <c r="T593" s="5" t="s">
        <v>93</v>
      </c>
      <c r="U593" s="5" t="s">
        <v>105</v>
      </c>
    </row>
    <row r="594" spans="1:21">
      <c r="A594" s="6" t="s">
        <v>87</v>
      </c>
      <c r="B594" s="7">
        <v>1</v>
      </c>
      <c r="C594" s="5">
        <v>608</v>
      </c>
      <c r="D594" s="5">
        <v>42</v>
      </c>
      <c r="E594" s="6" t="s">
        <v>943</v>
      </c>
      <c r="F594" s="8">
        <v>42095302</v>
      </c>
      <c r="G594" s="5" t="s">
        <v>945</v>
      </c>
      <c r="H594" s="5" t="s">
        <v>223</v>
      </c>
      <c r="I594" s="6" t="s">
        <v>91</v>
      </c>
      <c r="J594" s="6" t="s">
        <v>91</v>
      </c>
      <c r="K594" s="6" t="s">
        <v>91</v>
      </c>
      <c r="L594" s="6" t="s">
        <v>91</v>
      </c>
      <c r="M594" s="5" t="s">
        <v>92</v>
      </c>
      <c r="N594" s="6" t="s">
        <v>91</v>
      </c>
      <c r="O594" s="6" t="s">
        <v>91</v>
      </c>
      <c r="P594" s="6" t="s">
        <v>91</v>
      </c>
      <c r="Q594" s="6" t="s">
        <v>91</v>
      </c>
      <c r="R594" s="5">
        <v>1</v>
      </c>
      <c r="S594" s="5">
        <v>0</v>
      </c>
      <c r="T594" s="5" t="s">
        <v>93</v>
      </c>
      <c r="U594" s="5" t="s">
        <v>105</v>
      </c>
    </row>
    <row r="595" spans="1:21">
      <c r="A595" s="6" t="s">
        <v>87</v>
      </c>
      <c r="B595" s="7">
        <v>1</v>
      </c>
      <c r="C595" s="5">
        <v>609</v>
      </c>
      <c r="D595" s="5">
        <v>42</v>
      </c>
      <c r="E595" s="6" t="s">
        <v>943</v>
      </c>
      <c r="F595" s="8">
        <v>42095303</v>
      </c>
      <c r="G595" s="5" t="s">
        <v>946</v>
      </c>
      <c r="H595" s="5" t="s">
        <v>225</v>
      </c>
      <c r="I595" s="6" t="s">
        <v>91</v>
      </c>
      <c r="J595" s="6" t="s">
        <v>91</v>
      </c>
      <c r="K595" s="6" t="s">
        <v>91</v>
      </c>
      <c r="L595" s="6" t="s">
        <v>91</v>
      </c>
      <c r="M595" s="5" t="s">
        <v>92</v>
      </c>
      <c r="N595" s="6" t="s">
        <v>91</v>
      </c>
      <c r="O595" s="6" t="s">
        <v>91</v>
      </c>
      <c r="P595" s="6" t="s">
        <v>91</v>
      </c>
      <c r="Q595" s="6" t="s">
        <v>91</v>
      </c>
      <c r="R595" s="5">
        <v>1</v>
      </c>
      <c r="S595" s="5">
        <v>0</v>
      </c>
      <c r="T595" s="5" t="s">
        <v>93</v>
      </c>
      <c r="U595" s="5" t="s">
        <v>105</v>
      </c>
    </row>
    <row r="596" spans="1:21">
      <c r="A596" s="6" t="s">
        <v>87</v>
      </c>
      <c r="B596" s="7">
        <v>1</v>
      </c>
      <c r="C596" s="5">
        <v>610</v>
      </c>
      <c r="D596" s="5">
        <v>42</v>
      </c>
      <c r="E596" s="6" t="s">
        <v>943</v>
      </c>
      <c r="F596" s="8">
        <v>42095304</v>
      </c>
      <c r="G596" s="5" t="s">
        <v>947</v>
      </c>
      <c r="H596" s="5" t="s">
        <v>227</v>
      </c>
      <c r="I596" s="6" t="s">
        <v>91</v>
      </c>
      <c r="J596" s="6" t="s">
        <v>91</v>
      </c>
      <c r="K596" s="6" t="s">
        <v>91</v>
      </c>
      <c r="L596" s="6" t="s">
        <v>91</v>
      </c>
      <c r="M596" s="5" t="s">
        <v>92</v>
      </c>
      <c r="N596" s="6" t="s">
        <v>91</v>
      </c>
      <c r="O596" s="6" t="s">
        <v>91</v>
      </c>
      <c r="P596" s="6" t="s">
        <v>91</v>
      </c>
      <c r="Q596" s="6" t="s">
        <v>91</v>
      </c>
      <c r="R596" s="5">
        <v>1</v>
      </c>
      <c r="S596" s="5">
        <v>0</v>
      </c>
      <c r="T596" s="5" t="s">
        <v>93</v>
      </c>
      <c r="U596" s="5" t="s">
        <v>105</v>
      </c>
    </row>
    <row r="597" spans="1:21">
      <c r="A597" s="6" t="s">
        <v>87</v>
      </c>
      <c r="B597" s="7">
        <v>1</v>
      </c>
      <c r="C597" s="5">
        <v>611</v>
      </c>
      <c r="D597" s="5">
        <v>42</v>
      </c>
      <c r="E597" s="6" t="s">
        <v>609</v>
      </c>
      <c r="F597" s="8">
        <v>420954</v>
      </c>
      <c r="G597" s="5" t="s">
        <v>948</v>
      </c>
      <c r="H597" s="5" t="s">
        <v>650</v>
      </c>
      <c r="I597" s="5">
        <v>10065506378</v>
      </c>
      <c r="J597" s="6" t="s">
        <v>91</v>
      </c>
      <c r="K597" s="6" t="s">
        <v>91</v>
      </c>
      <c r="L597" s="6" t="s">
        <v>91</v>
      </c>
      <c r="M597" s="5" t="s">
        <v>92</v>
      </c>
      <c r="N597" s="6" t="s">
        <v>91</v>
      </c>
      <c r="O597" s="6" t="s">
        <v>91</v>
      </c>
      <c r="P597" s="6" t="s">
        <v>91</v>
      </c>
      <c r="Q597" s="6" t="s">
        <v>91</v>
      </c>
      <c r="R597" s="5">
        <v>1</v>
      </c>
      <c r="S597" s="5">
        <v>0</v>
      </c>
      <c r="T597" s="5" t="s">
        <v>93</v>
      </c>
      <c r="U597" s="5" t="s">
        <v>105</v>
      </c>
    </row>
    <row r="598" spans="1:21">
      <c r="A598" s="6" t="s">
        <v>87</v>
      </c>
      <c r="B598" s="7">
        <v>1</v>
      </c>
      <c r="C598" s="5">
        <v>612</v>
      </c>
      <c r="D598" s="5">
        <v>42</v>
      </c>
      <c r="E598" s="6" t="s">
        <v>949</v>
      </c>
      <c r="F598" s="8">
        <v>42095401</v>
      </c>
      <c r="G598" s="5" t="s">
        <v>950</v>
      </c>
      <c r="H598" s="5" t="s">
        <v>221</v>
      </c>
      <c r="I598" s="6" t="s">
        <v>91</v>
      </c>
      <c r="J598" s="6" t="s">
        <v>91</v>
      </c>
      <c r="K598" s="6" t="s">
        <v>91</v>
      </c>
      <c r="L598" s="6" t="s">
        <v>91</v>
      </c>
      <c r="M598" s="5" t="s">
        <v>92</v>
      </c>
      <c r="N598" s="6" t="s">
        <v>91</v>
      </c>
      <c r="O598" s="6" t="s">
        <v>91</v>
      </c>
      <c r="P598" s="6" t="s">
        <v>91</v>
      </c>
      <c r="Q598" s="6" t="s">
        <v>91</v>
      </c>
      <c r="R598" s="5">
        <v>1</v>
      </c>
      <c r="S598" s="5">
        <v>0</v>
      </c>
      <c r="T598" s="5" t="s">
        <v>93</v>
      </c>
      <c r="U598" s="5" t="s">
        <v>105</v>
      </c>
    </row>
    <row r="599" spans="1:21">
      <c r="A599" s="6" t="s">
        <v>87</v>
      </c>
      <c r="B599" s="7">
        <v>1</v>
      </c>
      <c r="C599" s="5">
        <v>613</v>
      </c>
      <c r="D599" s="5">
        <v>42</v>
      </c>
      <c r="E599" s="6" t="s">
        <v>949</v>
      </c>
      <c r="F599" s="8">
        <v>42095402</v>
      </c>
      <c r="G599" s="5" t="s">
        <v>951</v>
      </c>
      <c r="H599" s="5" t="s">
        <v>223</v>
      </c>
      <c r="I599" s="6" t="s">
        <v>91</v>
      </c>
      <c r="J599" s="6" t="s">
        <v>91</v>
      </c>
      <c r="K599" s="6" t="s">
        <v>91</v>
      </c>
      <c r="L599" s="6" t="s">
        <v>91</v>
      </c>
      <c r="M599" s="5" t="s">
        <v>92</v>
      </c>
      <c r="N599" s="6" t="s">
        <v>91</v>
      </c>
      <c r="O599" s="6" t="s">
        <v>91</v>
      </c>
      <c r="P599" s="6" t="s">
        <v>91</v>
      </c>
      <c r="Q599" s="6" t="s">
        <v>91</v>
      </c>
      <c r="R599" s="5">
        <v>1</v>
      </c>
      <c r="S599" s="5">
        <v>0</v>
      </c>
      <c r="T599" s="5" t="s">
        <v>93</v>
      </c>
      <c r="U599" s="5" t="s">
        <v>105</v>
      </c>
    </row>
    <row r="600" spans="1:21">
      <c r="A600" s="6" t="s">
        <v>87</v>
      </c>
      <c r="B600" s="7">
        <v>1</v>
      </c>
      <c r="C600" s="5">
        <v>614</v>
      </c>
      <c r="D600" s="5">
        <v>42</v>
      </c>
      <c r="E600" s="6" t="s">
        <v>949</v>
      </c>
      <c r="F600" s="8">
        <v>42095403</v>
      </c>
      <c r="G600" s="5" t="s">
        <v>952</v>
      </c>
      <c r="H600" s="5" t="s">
        <v>225</v>
      </c>
      <c r="I600" s="6" t="s">
        <v>91</v>
      </c>
      <c r="J600" s="6" t="s">
        <v>91</v>
      </c>
      <c r="K600" s="6" t="s">
        <v>91</v>
      </c>
      <c r="L600" s="6" t="s">
        <v>91</v>
      </c>
      <c r="M600" s="5" t="s">
        <v>92</v>
      </c>
      <c r="N600" s="6" t="s">
        <v>91</v>
      </c>
      <c r="O600" s="6" t="s">
        <v>91</v>
      </c>
      <c r="P600" s="6" t="s">
        <v>91</v>
      </c>
      <c r="Q600" s="6" t="s">
        <v>91</v>
      </c>
      <c r="R600" s="5">
        <v>1</v>
      </c>
      <c r="S600" s="5">
        <v>0</v>
      </c>
      <c r="T600" s="5" t="s">
        <v>93</v>
      </c>
      <c r="U600" s="5" t="s">
        <v>105</v>
      </c>
    </row>
    <row r="601" spans="1:21">
      <c r="A601" s="6" t="s">
        <v>87</v>
      </c>
      <c r="B601" s="7">
        <v>1</v>
      </c>
      <c r="C601" s="5">
        <v>615</v>
      </c>
      <c r="D601" s="5">
        <v>42</v>
      </c>
      <c r="E601" s="6" t="s">
        <v>949</v>
      </c>
      <c r="F601" s="8">
        <v>42095404</v>
      </c>
      <c r="G601" s="5" t="s">
        <v>953</v>
      </c>
      <c r="H601" s="5" t="s">
        <v>227</v>
      </c>
      <c r="I601" s="6" t="s">
        <v>91</v>
      </c>
      <c r="J601" s="6" t="s">
        <v>91</v>
      </c>
      <c r="K601" s="6" t="s">
        <v>91</v>
      </c>
      <c r="L601" s="6" t="s">
        <v>91</v>
      </c>
      <c r="M601" s="5" t="s">
        <v>92</v>
      </c>
      <c r="N601" s="6" t="s">
        <v>91</v>
      </c>
      <c r="O601" s="6" t="s">
        <v>91</v>
      </c>
      <c r="P601" s="6" t="s">
        <v>91</v>
      </c>
      <c r="Q601" s="6" t="s">
        <v>91</v>
      </c>
      <c r="R601" s="5">
        <v>1</v>
      </c>
      <c r="S601" s="5">
        <v>0</v>
      </c>
      <c r="T601" s="5" t="s">
        <v>93</v>
      </c>
      <c r="U601" s="5" t="s">
        <v>105</v>
      </c>
    </row>
    <row r="602" spans="1:21">
      <c r="A602" s="6" t="s">
        <v>87</v>
      </c>
      <c r="B602" s="7">
        <v>1</v>
      </c>
      <c r="C602" s="5">
        <v>616</v>
      </c>
      <c r="D602" s="5">
        <v>42</v>
      </c>
      <c r="E602" s="6" t="s">
        <v>609</v>
      </c>
      <c r="F602" s="8">
        <v>420955</v>
      </c>
      <c r="G602" s="5" t="s">
        <v>954</v>
      </c>
      <c r="H602" s="5" t="s">
        <v>955</v>
      </c>
      <c r="I602" s="5">
        <v>10065506351</v>
      </c>
      <c r="J602" s="6" t="s">
        <v>91</v>
      </c>
      <c r="K602" s="6" t="s">
        <v>91</v>
      </c>
      <c r="L602" s="6" t="s">
        <v>91</v>
      </c>
      <c r="M602" s="5" t="s">
        <v>92</v>
      </c>
      <c r="N602" s="6" t="s">
        <v>91</v>
      </c>
      <c r="O602" s="6" t="s">
        <v>91</v>
      </c>
      <c r="P602" s="6" t="s">
        <v>91</v>
      </c>
      <c r="Q602" s="6" t="s">
        <v>91</v>
      </c>
      <c r="R602" s="5">
        <v>1</v>
      </c>
      <c r="S602" s="5">
        <v>0</v>
      </c>
      <c r="T602" s="5" t="s">
        <v>93</v>
      </c>
      <c r="U602" s="5" t="s">
        <v>105</v>
      </c>
    </row>
    <row r="603" spans="1:21">
      <c r="A603" s="6" t="s">
        <v>87</v>
      </c>
      <c r="B603" s="7">
        <v>1</v>
      </c>
      <c r="C603" s="5">
        <v>617</v>
      </c>
      <c r="D603" s="5">
        <v>42</v>
      </c>
      <c r="E603" s="6" t="s">
        <v>956</v>
      </c>
      <c r="F603" s="8">
        <v>42095501</v>
      </c>
      <c r="G603" s="5" t="s">
        <v>957</v>
      </c>
      <c r="H603" s="5" t="s">
        <v>221</v>
      </c>
      <c r="I603" s="6" t="s">
        <v>91</v>
      </c>
      <c r="J603" s="6" t="s">
        <v>91</v>
      </c>
      <c r="K603" s="6" t="s">
        <v>91</v>
      </c>
      <c r="L603" s="6" t="s">
        <v>91</v>
      </c>
      <c r="M603" s="5" t="s">
        <v>92</v>
      </c>
      <c r="N603" s="6" t="s">
        <v>91</v>
      </c>
      <c r="O603" s="6" t="s">
        <v>91</v>
      </c>
      <c r="P603" s="6" t="s">
        <v>91</v>
      </c>
      <c r="Q603" s="6" t="s">
        <v>91</v>
      </c>
      <c r="R603" s="5">
        <v>1</v>
      </c>
      <c r="S603" s="5">
        <v>0</v>
      </c>
      <c r="T603" s="5" t="s">
        <v>93</v>
      </c>
      <c r="U603" s="5" t="s">
        <v>105</v>
      </c>
    </row>
    <row r="604" spans="1:21">
      <c r="A604" s="6" t="s">
        <v>87</v>
      </c>
      <c r="B604" s="7">
        <v>1</v>
      </c>
      <c r="C604" s="5">
        <v>618</v>
      </c>
      <c r="D604" s="5">
        <v>42</v>
      </c>
      <c r="E604" s="6" t="s">
        <v>956</v>
      </c>
      <c r="F604" s="8">
        <v>42095502</v>
      </c>
      <c r="G604" s="5" t="s">
        <v>958</v>
      </c>
      <c r="H604" s="5" t="s">
        <v>223</v>
      </c>
      <c r="I604" s="6" t="s">
        <v>91</v>
      </c>
      <c r="J604" s="6" t="s">
        <v>91</v>
      </c>
      <c r="K604" s="6" t="s">
        <v>91</v>
      </c>
      <c r="L604" s="6" t="s">
        <v>91</v>
      </c>
      <c r="M604" s="5" t="s">
        <v>92</v>
      </c>
      <c r="N604" s="6" t="s">
        <v>91</v>
      </c>
      <c r="O604" s="6" t="s">
        <v>91</v>
      </c>
      <c r="P604" s="6" t="s">
        <v>91</v>
      </c>
      <c r="Q604" s="6" t="s">
        <v>91</v>
      </c>
      <c r="R604" s="5">
        <v>1</v>
      </c>
      <c r="S604" s="5">
        <v>0</v>
      </c>
      <c r="T604" s="5" t="s">
        <v>93</v>
      </c>
      <c r="U604" s="5" t="s">
        <v>105</v>
      </c>
    </row>
    <row r="605" spans="1:21">
      <c r="A605" s="6" t="s">
        <v>87</v>
      </c>
      <c r="B605" s="7">
        <v>1</v>
      </c>
      <c r="C605" s="5">
        <v>619</v>
      </c>
      <c r="D605" s="5">
        <v>42</v>
      </c>
      <c r="E605" s="6" t="s">
        <v>956</v>
      </c>
      <c r="F605" s="8">
        <v>42095503</v>
      </c>
      <c r="G605" s="5" t="s">
        <v>959</v>
      </c>
      <c r="H605" s="5" t="s">
        <v>225</v>
      </c>
      <c r="I605" s="6" t="s">
        <v>91</v>
      </c>
      <c r="J605" s="6" t="s">
        <v>91</v>
      </c>
      <c r="K605" s="6" t="s">
        <v>91</v>
      </c>
      <c r="L605" s="6" t="s">
        <v>91</v>
      </c>
      <c r="M605" s="5" t="s">
        <v>92</v>
      </c>
      <c r="N605" s="6" t="s">
        <v>91</v>
      </c>
      <c r="O605" s="6" t="s">
        <v>91</v>
      </c>
      <c r="P605" s="6" t="s">
        <v>91</v>
      </c>
      <c r="Q605" s="6" t="s">
        <v>91</v>
      </c>
      <c r="R605" s="5">
        <v>1</v>
      </c>
      <c r="S605" s="5">
        <v>0</v>
      </c>
      <c r="T605" s="5" t="s">
        <v>93</v>
      </c>
      <c r="U605" s="5" t="s">
        <v>105</v>
      </c>
    </row>
    <row r="606" spans="1:21">
      <c r="A606" s="6" t="s">
        <v>87</v>
      </c>
      <c r="B606" s="7">
        <v>1</v>
      </c>
      <c r="C606" s="5">
        <v>620</v>
      </c>
      <c r="D606" s="5">
        <v>42</v>
      </c>
      <c r="E606" s="6" t="s">
        <v>956</v>
      </c>
      <c r="F606" s="8">
        <v>42095504</v>
      </c>
      <c r="G606" s="5" t="s">
        <v>960</v>
      </c>
      <c r="H606" s="5" t="s">
        <v>227</v>
      </c>
      <c r="I606" s="6" t="s">
        <v>91</v>
      </c>
      <c r="J606" s="6" t="s">
        <v>91</v>
      </c>
      <c r="K606" s="6" t="s">
        <v>91</v>
      </c>
      <c r="L606" s="6" t="s">
        <v>91</v>
      </c>
      <c r="M606" s="5" t="s">
        <v>92</v>
      </c>
      <c r="N606" s="6" t="s">
        <v>91</v>
      </c>
      <c r="O606" s="6" t="s">
        <v>91</v>
      </c>
      <c r="P606" s="6" t="s">
        <v>91</v>
      </c>
      <c r="Q606" s="6" t="s">
        <v>91</v>
      </c>
      <c r="R606" s="5">
        <v>1</v>
      </c>
      <c r="S606" s="5">
        <v>0</v>
      </c>
      <c r="T606" s="5" t="s">
        <v>93</v>
      </c>
      <c r="U606" s="5" t="s">
        <v>105</v>
      </c>
    </row>
    <row r="607" spans="1:21">
      <c r="A607" s="6" t="s">
        <v>87</v>
      </c>
      <c r="B607" s="7">
        <v>1</v>
      </c>
      <c r="C607" s="5">
        <v>621</v>
      </c>
      <c r="D607" s="5">
        <v>42</v>
      </c>
      <c r="E607" s="6" t="s">
        <v>609</v>
      </c>
      <c r="F607" s="8">
        <v>420956</v>
      </c>
      <c r="G607" s="5" t="s">
        <v>961</v>
      </c>
      <c r="H607" s="5" t="s">
        <v>962</v>
      </c>
      <c r="I607" s="5">
        <v>10065501590</v>
      </c>
      <c r="J607" s="6" t="s">
        <v>91</v>
      </c>
      <c r="K607" s="6" t="s">
        <v>91</v>
      </c>
      <c r="L607" s="6" t="s">
        <v>91</v>
      </c>
      <c r="M607" s="5" t="s">
        <v>92</v>
      </c>
      <c r="N607" s="6" t="s">
        <v>91</v>
      </c>
      <c r="O607" s="6" t="s">
        <v>91</v>
      </c>
      <c r="P607" s="6" t="s">
        <v>91</v>
      </c>
      <c r="Q607" s="6" t="s">
        <v>91</v>
      </c>
      <c r="R607" s="5">
        <v>1</v>
      </c>
      <c r="S607" s="5">
        <v>0</v>
      </c>
      <c r="T607" s="5" t="s">
        <v>93</v>
      </c>
      <c r="U607" s="5" t="s">
        <v>105</v>
      </c>
    </row>
    <row r="608" spans="1:21">
      <c r="A608" s="6" t="s">
        <v>87</v>
      </c>
      <c r="B608" s="7">
        <v>1</v>
      </c>
      <c r="C608" s="5">
        <v>622</v>
      </c>
      <c r="D608" s="5">
        <v>42</v>
      </c>
      <c r="E608" s="6" t="s">
        <v>963</v>
      </c>
      <c r="F608" s="8">
        <v>42095601</v>
      </c>
      <c r="G608" s="5" t="s">
        <v>964</v>
      </c>
      <c r="H608" s="5" t="s">
        <v>221</v>
      </c>
      <c r="I608" s="6" t="s">
        <v>91</v>
      </c>
      <c r="J608" s="6" t="s">
        <v>91</v>
      </c>
      <c r="K608" s="6" t="s">
        <v>91</v>
      </c>
      <c r="L608" s="6" t="s">
        <v>91</v>
      </c>
      <c r="M608" s="5" t="s">
        <v>92</v>
      </c>
      <c r="N608" s="6" t="s">
        <v>91</v>
      </c>
      <c r="O608" s="6" t="s">
        <v>91</v>
      </c>
      <c r="P608" s="6" t="s">
        <v>91</v>
      </c>
      <c r="Q608" s="6" t="s">
        <v>91</v>
      </c>
      <c r="R608" s="5">
        <v>1</v>
      </c>
      <c r="S608" s="5">
        <v>0</v>
      </c>
      <c r="T608" s="5" t="s">
        <v>93</v>
      </c>
      <c r="U608" s="5" t="s">
        <v>105</v>
      </c>
    </row>
    <row r="609" spans="1:21">
      <c r="A609" s="6" t="s">
        <v>87</v>
      </c>
      <c r="B609" s="7">
        <v>1</v>
      </c>
      <c r="C609" s="5">
        <v>623</v>
      </c>
      <c r="D609" s="5">
        <v>42</v>
      </c>
      <c r="E609" s="6" t="s">
        <v>963</v>
      </c>
      <c r="F609" s="8">
        <v>42095602</v>
      </c>
      <c r="G609" s="5" t="s">
        <v>965</v>
      </c>
      <c r="H609" s="5" t="s">
        <v>223</v>
      </c>
      <c r="I609" s="6" t="s">
        <v>91</v>
      </c>
      <c r="J609" s="6" t="s">
        <v>91</v>
      </c>
      <c r="K609" s="6" t="s">
        <v>91</v>
      </c>
      <c r="L609" s="6" t="s">
        <v>91</v>
      </c>
      <c r="M609" s="5" t="s">
        <v>92</v>
      </c>
      <c r="N609" s="6" t="s">
        <v>91</v>
      </c>
      <c r="O609" s="6" t="s">
        <v>91</v>
      </c>
      <c r="P609" s="6" t="s">
        <v>91</v>
      </c>
      <c r="Q609" s="6" t="s">
        <v>91</v>
      </c>
      <c r="R609" s="5">
        <v>1</v>
      </c>
      <c r="S609" s="5">
        <v>0</v>
      </c>
      <c r="T609" s="5" t="s">
        <v>93</v>
      </c>
      <c r="U609" s="5" t="s">
        <v>105</v>
      </c>
    </row>
    <row r="610" spans="1:21">
      <c r="A610" s="6" t="s">
        <v>87</v>
      </c>
      <c r="B610" s="7">
        <v>1</v>
      </c>
      <c r="C610" s="5">
        <v>624</v>
      </c>
      <c r="D610" s="5">
        <v>42</v>
      </c>
      <c r="E610" s="6" t="s">
        <v>963</v>
      </c>
      <c r="F610" s="8">
        <v>42095603</v>
      </c>
      <c r="G610" s="5" t="s">
        <v>966</v>
      </c>
      <c r="H610" s="5" t="s">
        <v>225</v>
      </c>
      <c r="I610" s="6" t="s">
        <v>91</v>
      </c>
      <c r="J610" s="6" t="s">
        <v>91</v>
      </c>
      <c r="K610" s="6" t="s">
        <v>91</v>
      </c>
      <c r="L610" s="6" t="s">
        <v>91</v>
      </c>
      <c r="M610" s="5" t="s">
        <v>92</v>
      </c>
      <c r="N610" s="6" t="s">
        <v>91</v>
      </c>
      <c r="O610" s="6" t="s">
        <v>91</v>
      </c>
      <c r="P610" s="6" t="s">
        <v>91</v>
      </c>
      <c r="Q610" s="6" t="s">
        <v>91</v>
      </c>
      <c r="R610" s="5">
        <v>1</v>
      </c>
      <c r="S610" s="5">
        <v>0</v>
      </c>
      <c r="T610" s="5" t="s">
        <v>93</v>
      </c>
      <c r="U610" s="5" t="s">
        <v>105</v>
      </c>
    </row>
    <row r="611" spans="1:21">
      <c r="A611" s="6" t="s">
        <v>87</v>
      </c>
      <c r="B611" s="7">
        <v>1</v>
      </c>
      <c r="C611" s="5">
        <v>625</v>
      </c>
      <c r="D611" s="5">
        <v>42</v>
      </c>
      <c r="E611" s="6" t="s">
        <v>963</v>
      </c>
      <c r="F611" s="8">
        <v>42095604</v>
      </c>
      <c r="G611" s="5" t="s">
        <v>967</v>
      </c>
      <c r="H611" s="5" t="s">
        <v>227</v>
      </c>
      <c r="I611" s="6" t="s">
        <v>91</v>
      </c>
      <c r="J611" s="6" t="s">
        <v>91</v>
      </c>
      <c r="K611" s="6" t="s">
        <v>91</v>
      </c>
      <c r="L611" s="6" t="s">
        <v>91</v>
      </c>
      <c r="M611" s="5" t="s">
        <v>92</v>
      </c>
      <c r="N611" s="6" t="s">
        <v>91</v>
      </c>
      <c r="O611" s="6" t="s">
        <v>91</v>
      </c>
      <c r="P611" s="6" t="s">
        <v>91</v>
      </c>
      <c r="Q611" s="6" t="s">
        <v>91</v>
      </c>
      <c r="R611" s="5">
        <v>1</v>
      </c>
      <c r="S611" s="5">
        <v>0</v>
      </c>
      <c r="T611" s="5" t="s">
        <v>93</v>
      </c>
      <c r="U611" s="5" t="s">
        <v>105</v>
      </c>
    </row>
    <row r="612" spans="1:21">
      <c r="A612" s="6" t="s">
        <v>87</v>
      </c>
      <c r="B612" s="7">
        <v>1</v>
      </c>
      <c r="C612" s="5">
        <v>626</v>
      </c>
      <c r="D612" s="5">
        <v>42</v>
      </c>
      <c r="E612" s="6" t="s">
        <v>88</v>
      </c>
      <c r="F612" s="8">
        <v>4210</v>
      </c>
      <c r="G612" s="5" t="s">
        <v>968</v>
      </c>
      <c r="H612" s="5" t="s">
        <v>969</v>
      </c>
      <c r="I612" s="5">
        <v>10056200009</v>
      </c>
      <c r="J612" s="6" t="s">
        <v>91</v>
      </c>
      <c r="K612" s="6" t="s">
        <v>91</v>
      </c>
      <c r="L612" s="6" t="s">
        <v>91</v>
      </c>
      <c r="M612" s="5" t="s">
        <v>92</v>
      </c>
      <c r="N612" s="6" t="s">
        <v>91</v>
      </c>
      <c r="O612" s="6" t="s">
        <v>91</v>
      </c>
      <c r="P612" s="6" t="s">
        <v>91</v>
      </c>
      <c r="Q612" s="6" t="s">
        <v>91</v>
      </c>
      <c r="R612" s="5">
        <v>1</v>
      </c>
      <c r="S612" s="5">
        <v>0</v>
      </c>
      <c r="T612" s="5" t="s">
        <v>93</v>
      </c>
      <c r="U612" s="5" t="s">
        <v>94</v>
      </c>
    </row>
    <row r="613" spans="1:21">
      <c r="A613" s="6" t="s">
        <v>87</v>
      </c>
      <c r="B613" s="7">
        <v>1</v>
      </c>
      <c r="C613" s="5">
        <v>627</v>
      </c>
      <c r="D613" s="5">
        <v>42</v>
      </c>
      <c r="E613" s="6" t="s">
        <v>970</v>
      </c>
      <c r="F613" s="8">
        <v>421001</v>
      </c>
      <c r="G613" s="9" t="s">
        <v>971</v>
      </c>
      <c r="H613" s="5" t="s">
        <v>221</v>
      </c>
      <c r="I613" s="6" t="s">
        <v>91</v>
      </c>
      <c r="J613" s="6" t="s">
        <v>91</v>
      </c>
      <c r="K613" s="6" t="s">
        <v>91</v>
      </c>
      <c r="L613" s="6" t="s">
        <v>91</v>
      </c>
      <c r="M613" s="5" t="s">
        <v>92</v>
      </c>
      <c r="N613" s="6" t="s">
        <v>91</v>
      </c>
      <c r="O613" s="6" t="s">
        <v>91</v>
      </c>
      <c r="P613" s="6" t="s">
        <v>91</v>
      </c>
      <c r="Q613" s="6" t="s">
        <v>91</v>
      </c>
      <c r="R613" s="5">
        <v>1</v>
      </c>
      <c r="S613" s="5">
        <v>0</v>
      </c>
      <c r="T613" s="5" t="s">
        <v>93</v>
      </c>
      <c r="U613" s="5" t="s">
        <v>105</v>
      </c>
    </row>
    <row r="614" spans="1:21">
      <c r="A614" s="6" t="s">
        <v>87</v>
      </c>
      <c r="B614" s="7">
        <v>1</v>
      </c>
      <c r="C614" s="5">
        <v>628</v>
      </c>
      <c r="D614" s="5">
        <v>42</v>
      </c>
      <c r="E614" s="6" t="s">
        <v>970</v>
      </c>
      <c r="F614" s="8">
        <v>421002</v>
      </c>
      <c r="G614" s="8" t="s">
        <v>972</v>
      </c>
      <c r="H614" s="5" t="s">
        <v>223</v>
      </c>
      <c r="I614" s="6" t="s">
        <v>91</v>
      </c>
      <c r="J614" s="6" t="s">
        <v>91</v>
      </c>
      <c r="K614" s="6" t="s">
        <v>91</v>
      </c>
      <c r="L614" s="6" t="s">
        <v>91</v>
      </c>
      <c r="M614" s="5" t="s">
        <v>92</v>
      </c>
      <c r="N614" s="6" t="s">
        <v>91</v>
      </c>
      <c r="O614" s="6" t="s">
        <v>91</v>
      </c>
      <c r="P614" s="6" t="s">
        <v>91</v>
      </c>
      <c r="Q614" s="6" t="s">
        <v>91</v>
      </c>
      <c r="R614" s="5">
        <v>1</v>
      </c>
      <c r="S614" s="5">
        <v>0</v>
      </c>
      <c r="T614" s="5" t="s">
        <v>93</v>
      </c>
      <c r="U614" s="5" t="s">
        <v>105</v>
      </c>
    </row>
    <row r="615" spans="1:21">
      <c r="A615" s="6" t="s">
        <v>87</v>
      </c>
      <c r="B615" s="7">
        <v>1</v>
      </c>
      <c r="C615" s="5">
        <v>629</v>
      </c>
      <c r="D615" s="5">
        <v>42</v>
      </c>
      <c r="E615" s="6" t="s">
        <v>970</v>
      </c>
      <c r="F615" s="8">
        <v>421003</v>
      </c>
      <c r="G615" s="8" t="s">
        <v>973</v>
      </c>
      <c r="H615" s="5" t="s">
        <v>225</v>
      </c>
      <c r="I615" s="6" t="s">
        <v>91</v>
      </c>
      <c r="J615" s="6" t="s">
        <v>91</v>
      </c>
      <c r="K615" s="6" t="s">
        <v>91</v>
      </c>
      <c r="L615" s="6" t="s">
        <v>91</v>
      </c>
      <c r="M615" s="5" t="s">
        <v>92</v>
      </c>
      <c r="N615" s="6" t="s">
        <v>91</v>
      </c>
      <c r="O615" s="6" t="s">
        <v>91</v>
      </c>
      <c r="P615" s="6" t="s">
        <v>91</v>
      </c>
      <c r="Q615" s="6" t="s">
        <v>91</v>
      </c>
      <c r="R615" s="5">
        <v>1</v>
      </c>
      <c r="S615" s="5">
        <v>0</v>
      </c>
      <c r="T615" s="5" t="s">
        <v>93</v>
      </c>
      <c r="U615" s="5" t="s">
        <v>105</v>
      </c>
    </row>
    <row r="616" spans="1:21">
      <c r="A616" s="6" t="s">
        <v>87</v>
      </c>
      <c r="B616" s="7">
        <v>1</v>
      </c>
      <c r="C616" s="5">
        <v>630</v>
      </c>
      <c r="D616" s="5">
        <v>42</v>
      </c>
      <c r="E616" s="6" t="s">
        <v>970</v>
      </c>
      <c r="F616" s="8">
        <v>421004</v>
      </c>
      <c r="G616" s="5" t="s">
        <v>974</v>
      </c>
      <c r="H616" s="5" t="s">
        <v>227</v>
      </c>
      <c r="I616" s="6" t="s">
        <v>91</v>
      </c>
      <c r="J616" s="6" t="s">
        <v>91</v>
      </c>
      <c r="K616" s="6" t="s">
        <v>91</v>
      </c>
      <c r="L616" s="6" t="s">
        <v>91</v>
      </c>
      <c r="M616" s="5" t="s">
        <v>92</v>
      </c>
      <c r="N616" s="6" t="s">
        <v>91</v>
      </c>
      <c r="O616" s="6" t="s">
        <v>91</v>
      </c>
      <c r="P616" s="6" t="s">
        <v>91</v>
      </c>
      <c r="Q616" s="6" t="s">
        <v>91</v>
      </c>
      <c r="R616" s="5">
        <v>1</v>
      </c>
      <c r="S616" s="5">
        <v>0</v>
      </c>
      <c r="T616" s="5" t="s">
        <v>93</v>
      </c>
      <c r="U616" s="5" t="s">
        <v>105</v>
      </c>
    </row>
    <row r="617" spans="1:21">
      <c r="A617" s="6" t="s">
        <v>87</v>
      </c>
      <c r="B617" s="7">
        <v>1</v>
      </c>
      <c r="C617" s="5">
        <v>631</v>
      </c>
      <c r="D617" s="5">
        <v>42</v>
      </c>
      <c r="E617" s="6" t="s">
        <v>970</v>
      </c>
      <c r="F617" s="8">
        <v>421005</v>
      </c>
      <c r="G617" s="5" t="s">
        <v>975</v>
      </c>
      <c r="H617" s="5" t="s">
        <v>976</v>
      </c>
      <c r="I617" s="5">
        <v>10065506430</v>
      </c>
      <c r="J617" s="6" t="s">
        <v>91</v>
      </c>
      <c r="K617" s="6" t="s">
        <v>91</v>
      </c>
      <c r="L617" s="6" t="s">
        <v>91</v>
      </c>
      <c r="M617" s="5" t="s">
        <v>92</v>
      </c>
      <c r="N617" s="6" t="s">
        <v>91</v>
      </c>
      <c r="O617" s="6" t="s">
        <v>91</v>
      </c>
      <c r="P617" s="6" t="s">
        <v>91</v>
      </c>
      <c r="Q617" s="6" t="s">
        <v>91</v>
      </c>
      <c r="R617" s="5">
        <v>1</v>
      </c>
      <c r="S617" s="5">
        <v>0</v>
      </c>
      <c r="T617" s="5" t="s">
        <v>93</v>
      </c>
      <c r="U617" s="5" t="s">
        <v>105</v>
      </c>
    </row>
    <row r="618" spans="1:21">
      <c r="A618" s="6" t="s">
        <v>87</v>
      </c>
      <c r="B618" s="7">
        <v>1</v>
      </c>
      <c r="C618" s="5">
        <v>632</v>
      </c>
      <c r="D618" s="5">
        <v>42</v>
      </c>
      <c r="E618" s="6" t="s">
        <v>977</v>
      </c>
      <c r="F618" s="8">
        <v>42100501</v>
      </c>
      <c r="G618" s="5" t="s">
        <v>978</v>
      </c>
      <c r="H618" s="5" t="s">
        <v>221</v>
      </c>
      <c r="I618" s="6" t="s">
        <v>91</v>
      </c>
      <c r="J618" s="6" t="s">
        <v>91</v>
      </c>
      <c r="K618" s="6" t="s">
        <v>91</v>
      </c>
      <c r="L618" s="6" t="s">
        <v>91</v>
      </c>
      <c r="M618" s="5" t="s">
        <v>92</v>
      </c>
      <c r="N618" s="6" t="s">
        <v>91</v>
      </c>
      <c r="O618" s="6" t="s">
        <v>91</v>
      </c>
      <c r="P618" s="6" t="s">
        <v>91</v>
      </c>
      <c r="Q618" s="6" t="s">
        <v>91</v>
      </c>
      <c r="R618" s="5">
        <v>1</v>
      </c>
      <c r="S618" s="5">
        <v>0</v>
      </c>
      <c r="T618" s="5" t="s">
        <v>93</v>
      </c>
      <c r="U618" s="5" t="s">
        <v>105</v>
      </c>
    </row>
    <row r="619" spans="1:21">
      <c r="A619" s="6" t="s">
        <v>87</v>
      </c>
      <c r="B619" s="7">
        <v>1</v>
      </c>
      <c r="C619" s="5">
        <v>633</v>
      </c>
      <c r="D619" s="5">
        <v>42</v>
      </c>
      <c r="E619" s="6" t="s">
        <v>977</v>
      </c>
      <c r="F619" s="8">
        <v>42100502</v>
      </c>
      <c r="G619" s="5" t="s">
        <v>979</v>
      </c>
      <c r="H619" s="5" t="s">
        <v>223</v>
      </c>
      <c r="I619" s="6" t="s">
        <v>91</v>
      </c>
      <c r="J619" s="6" t="s">
        <v>91</v>
      </c>
      <c r="K619" s="6" t="s">
        <v>91</v>
      </c>
      <c r="L619" s="6" t="s">
        <v>91</v>
      </c>
      <c r="M619" s="5" t="s">
        <v>92</v>
      </c>
      <c r="N619" s="6" t="s">
        <v>91</v>
      </c>
      <c r="O619" s="6" t="s">
        <v>91</v>
      </c>
      <c r="P619" s="6" t="s">
        <v>91</v>
      </c>
      <c r="Q619" s="6" t="s">
        <v>91</v>
      </c>
      <c r="R619" s="5">
        <v>1</v>
      </c>
      <c r="S619" s="5">
        <v>0</v>
      </c>
      <c r="T619" s="5" t="s">
        <v>93</v>
      </c>
      <c r="U619" s="5" t="s">
        <v>105</v>
      </c>
    </row>
    <row r="620" spans="1:21">
      <c r="A620" s="6" t="s">
        <v>87</v>
      </c>
      <c r="B620" s="7">
        <v>1</v>
      </c>
      <c r="C620" s="5">
        <v>634</v>
      </c>
      <c r="D620" s="5">
        <v>42</v>
      </c>
      <c r="E620" s="6" t="s">
        <v>977</v>
      </c>
      <c r="F620" s="8">
        <v>42100503</v>
      </c>
      <c r="G620" s="5" t="s">
        <v>980</v>
      </c>
      <c r="H620" s="5" t="s">
        <v>225</v>
      </c>
      <c r="I620" s="6" t="s">
        <v>91</v>
      </c>
      <c r="J620" s="6" t="s">
        <v>91</v>
      </c>
      <c r="K620" s="6" t="s">
        <v>91</v>
      </c>
      <c r="L620" s="6" t="s">
        <v>91</v>
      </c>
      <c r="M620" s="5" t="s">
        <v>92</v>
      </c>
      <c r="N620" s="6" t="s">
        <v>91</v>
      </c>
      <c r="O620" s="6" t="s">
        <v>91</v>
      </c>
      <c r="P620" s="6" t="s">
        <v>91</v>
      </c>
      <c r="Q620" s="6" t="s">
        <v>91</v>
      </c>
      <c r="R620" s="5">
        <v>1</v>
      </c>
      <c r="S620" s="5">
        <v>0</v>
      </c>
      <c r="T620" s="5" t="s">
        <v>93</v>
      </c>
      <c r="U620" s="5" t="s">
        <v>105</v>
      </c>
    </row>
    <row r="621" spans="1:21">
      <c r="A621" s="6" t="s">
        <v>87</v>
      </c>
      <c r="B621" s="7">
        <v>1</v>
      </c>
      <c r="C621" s="5">
        <v>635</v>
      </c>
      <c r="D621" s="5">
        <v>42</v>
      </c>
      <c r="E621" s="6" t="s">
        <v>977</v>
      </c>
      <c r="F621" s="8">
        <v>42100504</v>
      </c>
      <c r="G621" s="5" t="s">
        <v>981</v>
      </c>
      <c r="H621" s="5" t="s">
        <v>227</v>
      </c>
      <c r="I621" s="6" t="s">
        <v>91</v>
      </c>
      <c r="J621" s="6" t="s">
        <v>91</v>
      </c>
      <c r="K621" s="6" t="s">
        <v>91</v>
      </c>
      <c r="L621" s="6" t="s">
        <v>91</v>
      </c>
      <c r="M621" s="5" t="s">
        <v>92</v>
      </c>
      <c r="N621" s="6" t="s">
        <v>91</v>
      </c>
      <c r="O621" s="6" t="s">
        <v>91</v>
      </c>
      <c r="P621" s="6" t="s">
        <v>91</v>
      </c>
      <c r="Q621" s="6" t="s">
        <v>91</v>
      </c>
      <c r="R621" s="5">
        <v>1</v>
      </c>
      <c r="S621" s="5">
        <v>0</v>
      </c>
      <c r="T621" s="5" t="s">
        <v>93</v>
      </c>
      <c r="U621" s="5" t="s">
        <v>105</v>
      </c>
    </row>
    <row r="622" spans="1:21">
      <c r="A622" s="6" t="s">
        <v>87</v>
      </c>
      <c r="B622" s="7">
        <v>1</v>
      </c>
      <c r="C622" s="5">
        <v>636</v>
      </c>
      <c r="D622" s="5">
        <v>42</v>
      </c>
      <c r="E622" s="6" t="s">
        <v>970</v>
      </c>
      <c r="F622" s="8">
        <v>421006</v>
      </c>
      <c r="G622" s="5" t="s">
        <v>982</v>
      </c>
      <c r="H622" s="5" t="s">
        <v>983</v>
      </c>
      <c r="I622" s="5">
        <v>10065500573</v>
      </c>
      <c r="J622" s="6" t="s">
        <v>91</v>
      </c>
      <c r="K622" s="6" t="s">
        <v>91</v>
      </c>
      <c r="L622" s="6" t="s">
        <v>91</v>
      </c>
      <c r="M622" s="5" t="s">
        <v>92</v>
      </c>
      <c r="N622" s="6" t="s">
        <v>91</v>
      </c>
      <c r="O622" s="6" t="s">
        <v>91</v>
      </c>
      <c r="P622" s="6" t="s">
        <v>91</v>
      </c>
      <c r="Q622" s="6" t="s">
        <v>91</v>
      </c>
      <c r="R622" s="5">
        <v>1</v>
      </c>
      <c r="S622" s="5">
        <v>0</v>
      </c>
      <c r="T622" s="5" t="s">
        <v>93</v>
      </c>
      <c r="U622" s="5" t="s">
        <v>105</v>
      </c>
    </row>
    <row r="623" spans="1:21">
      <c r="A623" s="6" t="s">
        <v>87</v>
      </c>
      <c r="B623" s="7">
        <v>1</v>
      </c>
      <c r="C623" s="5">
        <v>637</v>
      </c>
      <c r="D623" s="5">
        <v>42</v>
      </c>
      <c r="E623" s="6" t="s">
        <v>984</v>
      </c>
      <c r="F623" s="8">
        <v>42100601</v>
      </c>
      <c r="G623" s="5" t="s">
        <v>985</v>
      </c>
      <c r="H623" s="5" t="s">
        <v>221</v>
      </c>
      <c r="I623" s="6" t="s">
        <v>91</v>
      </c>
      <c r="J623" s="6" t="s">
        <v>91</v>
      </c>
      <c r="K623" s="6" t="s">
        <v>91</v>
      </c>
      <c r="L623" s="6" t="s">
        <v>91</v>
      </c>
      <c r="M623" s="5" t="s">
        <v>92</v>
      </c>
      <c r="N623" s="6" t="s">
        <v>91</v>
      </c>
      <c r="O623" s="6" t="s">
        <v>91</v>
      </c>
      <c r="P623" s="6" t="s">
        <v>91</v>
      </c>
      <c r="Q623" s="6" t="s">
        <v>91</v>
      </c>
      <c r="R623" s="5">
        <v>1</v>
      </c>
      <c r="S623" s="5">
        <v>0</v>
      </c>
      <c r="T623" s="5" t="s">
        <v>93</v>
      </c>
      <c r="U623" s="5" t="s">
        <v>105</v>
      </c>
    </row>
    <row r="624" spans="1:21">
      <c r="A624" s="6" t="s">
        <v>87</v>
      </c>
      <c r="B624" s="7">
        <v>1</v>
      </c>
      <c r="C624" s="5">
        <v>638</v>
      </c>
      <c r="D624" s="5">
        <v>42</v>
      </c>
      <c r="E624" s="6" t="s">
        <v>984</v>
      </c>
      <c r="F624" s="8">
        <v>42100602</v>
      </c>
      <c r="G624" s="5" t="s">
        <v>986</v>
      </c>
      <c r="H624" s="5" t="s">
        <v>223</v>
      </c>
      <c r="I624" s="6" t="s">
        <v>91</v>
      </c>
      <c r="J624" s="6" t="s">
        <v>91</v>
      </c>
      <c r="K624" s="6" t="s">
        <v>91</v>
      </c>
      <c r="L624" s="6" t="s">
        <v>91</v>
      </c>
      <c r="M624" s="5" t="s">
        <v>92</v>
      </c>
      <c r="N624" s="6" t="s">
        <v>91</v>
      </c>
      <c r="O624" s="6" t="s">
        <v>91</v>
      </c>
      <c r="P624" s="6" t="s">
        <v>91</v>
      </c>
      <c r="Q624" s="6" t="s">
        <v>91</v>
      </c>
      <c r="R624" s="5">
        <v>1</v>
      </c>
      <c r="S624" s="5">
        <v>0</v>
      </c>
      <c r="T624" s="5" t="s">
        <v>93</v>
      </c>
      <c r="U624" s="5" t="s">
        <v>105</v>
      </c>
    </row>
    <row r="625" spans="1:21">
      <c r="A625" s="6" t="s">
        <v>87</v>
      </c>
      <c r="B625" s="7">
        <v>1</v>
      </c>
      <c r="C625" s="5">
        <v>639</v>
      </c>
      <c r="D625" s="5">
        <v>42</v>
      </c>
      <c r="E625" s="6" t="s">
        <v>984</v>
      </c>
      <c r="F625" s="8">
        <v>42100603</v>
      </c>
      <c r="G625" s="5" t="s">
        <v>987</v>
      </c>
      <c r="H625" s="5" t="s">
        <v>225</v>
      </c>
      <c r="I625" s="6" t="s">
        <v>91</v>
      </c>
      <c r="J625" s="6" t="s">
        <v>91</v>
      </c>
      <c r="K625" s="6" t="s">
        <v>91</v>
      </c>
      <c r="L625" s="6" t="s">
        <v>91</v>
      </c>
      <c r="M625" s="5" t="s">
        <v>92</v>
      </c>
      <c r="N625" s="6" t="s">
        <v>91</v>
      </c>
      <c r="O625" s="6" t="s">
        <v>91</v>
      </c>
      <c r="P625" s="6" t="s">
        <v>91</v>
      </c>
      <c r="Q625" s="6" t="s">
        <v>91</v>
      </c>
      <c r="R625" s="5">
        <v>1</v>
      </c>
      <c r="S625" s="5">
        <v>0</v>
      </c>
      <c r="T625" s="5" t="s">
        <v>93</v>
      </c>
      <c r="U625" s="5" t="s">
        <v>105</v>
      </c>
    </row>
    <row r="626" spans="1:21">
      <c r="A626" s="6" t="s">
        <v>87</v>
      </c>
      <c r="B626" s="7">
        <v>1</v>
      </c>
      <c r="C626" s="5">
        <v>640</v>
      </c>
      <c r="D626" s="5">
        <v>42</v>
      </c>
      <c r="E626" s="6" t="s">
        <v>984</v>
      </c>
      <c r="F626" s="8">
        <v>42100604</v>
      </c>
      <c r="G626" s="5" t="s">
        <v>988</v>
      </c>
      <c r="H626" s="5" t="s">
        <v>227</v>
      </c>
      <c r="I626" s="6" t="s">
        <v>91</v>
      </c>
      <c r="J626" s="6" t="s">
        <v>91</v>
      </c>
      <c r="K626" s="6" t="s">
        <v>91</v>
      </c>
      <c r="L626" s="6" t="s">
        <v>91</v>
      </c>
      <c r="M626" s="5" t="s">
        <v>92</v>
      </c>
      <c r="N626" s="6" t="s">
        <v>91</v>
      </c>
      <c r="O626" s="6" t="s">
        <v>91</v>
      </c>
      <c r="P626" s="6" t="s">
        <v>91</v>
      </c>
      <c r="Q626" s="6" t="s">
        <v>91</v>
      </c>
      <c r="R626" s="5">
        <v>1</v>
      </c>
      <c r="S626" s="5">
        <v>0</v>
      </c>
      <c r="T626" s="5" t="s">
        <v>93</v>
      </c>
      <c r="U626" s="5" t="s">
        <v>105</v>
      </c>
    </row>
    <row r="627" spans="1:21">
      <c r="A627" s="6" t="s">
        <v>87</v>
      </c>
      <c r="B627" s="7">
        <v>1</v>
      </c>
      <c r="C627" s="5">
        <v>641</v>
      </c>
      <c r="D627" s="5">
        <v>42</v>
      </c>
      <c r="E627" s="6" t="s">
        <v>970</v>
      </c>
      <c r="F627" s="8">
        <v>421007</v>
      </c>
      <c r="G627" s="5" t="s">
        <v>989</v>
      </c>
      <c r="H627" s="5" t="s">
        <v>990</v>
      </c>
      <c r="I627" s="6" t="s">
        <v>91</v>
      </c>
      <c r="J627" s="6" t="s">
        <v>91</v>
      </c>
      <c r="K627" s="6" t="s">
        <v>91</v>
      </c>
      <c r="L627" s="6" t="s">
        <v>91</v>
      </c>
      <c r="M627" s="5" t="s">
        <v>92</v>
      </c>
      <c r="N627" s="6" t="s">
        <v>91</v>
      </c>
      <c r="O627" s="6" t="s">
        <v>91</v>
      </c>
      <c r="P627" s="6" t="s">
        <v>91</v>
      </c>
      <c r="Q627" s="6" t="s">
        <v>91</v>
      </c>
      <c r="R627" s="5">
        <v>1</v>
      </c>
      <c r="S627" s="5">
        <v>0</v>
      </c>
      <c r="T627" s="5" t="s">
        <v>93</v>
      </c>
      <c r="U627" s="5" t="s">
        <v>105</v>
      </c>
    </row>
    <row r="628" spans="1:21">
      <c r="A628" s="6" t="s">
        <v>87</v>
      </c>
      <c r="B628" s="7">
        <v>1</v>
      </c>
      <c r="C628" s="5">
        <v>642</v>
      </c>
      <c r="D628" s="5">
        <v>42</v>
      </c>
      <c r="E628" s="6" t="s">
        <v>991</v>
      </c>
      <c r="F628" s="8">
        <v>42100701</v>
      </c>
      <c r="G628" s="5" t="s">
        <v>992</v>
      </c>
      <c r="H628" s="5" t="s">
        <v>221</v>
      </c>
      <c r="I628" s="6" t="s">
        <v>91</v>
      </c>
      <c r="J628" s="6" t="s">
        <v>91</v>
      </c>
      <c r="K628" s="6" t="s">
        <v>91</v>
      </c>
      <c r="L628" s="6" t="s">
        <v>91</v>
      </c>
      <c r="M628" s="5" t="s">
        <v>92</v>
      </c>
      <c r="N628" s="6" t="s">
        <v>91</v>
      </c>
      <c r="O628" s="6" t="s">
        <v>91</v>
      </c>
      <c r="P628" s="6" t="s">
        <v>91</v>
      </c>
      <c r="Q628" s="6" t="s">
        <v>91</v>
      </c>
      <c r="R628" s="5">
        <v>1</v>
      </c>
      <c r="S628" s="5">
        <v>0</v>
      </c>
      <c r="T628" s="5" t="s">
        <v>93</v>
      </c>
      <c r="U628" s="5" t="s">
        <v>105</v>
      </c>
    </row>
    <row r="629" spans="1:21">
      <c r="A629" s="6" t="s">
        <v>87</v>
      </c>
      <c r="B629" s="7">
        <v>1</v>
      </c>
      <c r="C629" s="5">
        <v>643</v>
      </c>
      <c r="D629" s="5">
        <v>42</v>
      </c>
      <c r="E629" s="6" t="s">
        <v>991</v>
      </c>
      <c r="F629" s="8">
        <v>42100702</v>
      </c>
      <c r="G629" s="5" t="s">
        <v>993</v>
      </c>
      <c r="H629" s="5" t="s">
        <v>223</v>
      </c>
      <c r="I629" s="6" t="s">
        <v>91</v>
      </c>
      <c r="J629" s="6" t="s">
        <v>91</v>
      </c>
      <c r="K629" s="6" t="s">
        <v>91</v>
      </c>
      <c r="L629" s="6" t="s">
        <v>91</v>
      </c>
      <c r="M629" s="5" t="s">
        <v>92</v>
      </c>
      <c r="N629" s="6" t="s">
        <v>91</v>
      </c>
      <c r="O629" s="6" t="s">
        <v>91</v>
      </c>
      <c r="P629" s="6" t="s">
        <v>91</v>
      </c>
      <c r="Q629" s="6" t="s">
        <v>91</v>
      </c>
      <c r="R629" s="5">
        <v>1</v>
      </c>
      <c r="S629" s="5">
        <v>0</v>
      </c>
      <c r="T629" s="5" t="s">
        <v>93</v>
      </c>
      <c r="U629" s="5" t="s">
        <v>105</v>
      </c>
    </row>
    <row r="630" spans="1:21">
      <c r="A630" s="6" t="s">
        <v>87</v>
      </c>
      <c r="B630" s="7">
        <v>1</v>
      </c>
      <c r="C630" s="5">
        <v>644</v>
      </c>
      <c r="D630" s="5">
        <v>42</v>
      </c>
      <c r="E630" s="6" t="s">
        <v>991</v>
      </c>
      <c r="F630" s="8">
        <v>42100703</v>
      </c>
      <c r="G630" s="5" t="s">
        <v>994</v>
      </c>
      <c r="H630" s="5" t="s">
        <v>225</v>
      </c>
      <c r="I630" s="6" t="s">
        <v>91</v>
      </c>
      <c r="J630" s="6" t="s">
        <v>91</v>
      </c>
      <c r="K630" s="6" t="s">
        <v>91</v>
      </c>
      <c r="L630" s="6" t="s">
        <v>91</v>
      </c>
      <c r="M630" s="5" t="s">
        <v>92</v>
      </c>
      <c r="N630" s="6" t="s">
        <v>91</v>
      </c>
      <c r="O630" s="6" t="s">
        <v>91</v>
      </c>
      <c r="P630" s="6" t="s">
        <v>91</v>
      </c>
      <c r="Q630" s="6" t="s">
        <v>91</v>
      </c>
      <c r="R630" s="5">
        <v>1</v>
      </c>
      <c r="S630" s="5">
        <v>0</v>
      </c>
      <c r="T630" s="5" t="s">
        <v>93</v>
      </c>
      <c r="U630" s="5" t="s">
        <v>105</v>
      </c>
    </row>
    <row r="631" spans="1:21">
      <c r="A631" s="6" t="s">
        <v>87</v>
      </c>
      <c r="B631" s="7">
        <v>1</v>
      </c>
      <c r="C631" s="5">
        <v>645</v>
      </c>
      <c r="D631" s="5">
        <v>42</v>
      </c>
      <c r="E631" s="6" t="s">
        <v>991</v>
      </c>
      <c r="F631" s="8">
        <v>42100704</v>
      </c>
      <c r="G631" s="5" t="s">
        <v>995</v>
      </c>
      <c r="H631" s="5" t="s">
        <v>227</v>
      </c>
      <c r="I631" s="6" t="s">
        <v>91</v>
      </c>
      <c r="J631" s="6" t="s">
        <v>91</v>
      </c>
      <c r="K631" s="6" t="s">
        <v>91</v>
      </c>
      <c r="L631" s="6" t="s">
        <v>91</v>
      </c>
      <c r="M631" s="5" t="s">
        <v>92</v>
      </c>
      <c r="N631" s="6" t="s">
        <v>91</v>
      </c>
      <c r="O631" s="6" t="s">
        <v>91</v>
      </c>
      <c r="P631" s="6" t="s">
        <v>91</v>
      </c>
      <c r="Q631" s="6" t="s">
        <v>91</v>
      </c>
      <c r="R631" s="5">
        <v>1</v>
      </c>
      <c r="S631" s="5">
        <v>0</v>
      </c>
      <c r="T631" s="5" t="s">
        <v>93</v>
      </c>
      <c r="U631" s="5" t="s">
        <v>105</v>
      </c>
    </row>
    <row r="632" spans="1:21">
      <c r="A632" s="6" t="s">
        <v>87</v>
      </c>
      <c r="B632" s="7">
        <v>1</v>
      </c>
      <c r="C632" s="5">
        <v>646</v>
      </c>
      <c r="D632" s="5">
        <v>42</v>
      </c>
      <c r="E632" s="6" t="s">
        <v>970</v>
      </c>
      <c r="F632" s="8">
        <v>421008</v>
      </c>
      <c r="G632" s="5" t="s">
        <v>996</v>
      </c>
      <c r="H632" s="5" t="s">
        <v>997</v>
      </c>
      <c r="I632" s="5">
        <v>10065504377</v>
      </c>
      <c r="J632" s="6" t="s">
        <v>91</v>
      </c>
      <c r="K632" s="6" t="s">
        <v>91</v>
      </c>
      <c r="L632" s="6" t="s">
        <v>91</v>
      </c>
      <c r="M632" s="5" t="s">
        <v>92</v>
      </c>
      <c r="N632" s="6" t="s">
        <v>91</v>
      </c>
      <c r="O632" s="6" t="s">
        <v>91</v>
      </c>
      <c r="P632" s="6" t="s">
        <v>91</v>
      </c>
      <c r="Q632" s="6" t="s">
        <v>91</v>
      </c>
      <c r="R632" s="5">
        <v>1</v>
      </c>
      <c r="S632" s="5">
        <v>0</v>
      </c>
      <c r="T632" s="5" t="s">
        <v>93</v>
      </c>
      <c r="U632" s="5" t="s">
        <v>105</v>
      </c>
    </row>
    <row r="633" spans="1:21">
      <c r="A633" s="6" t="s">
        <v>87</v>
      </c>
      <c r="B633" s="7">
        <v>1</v>
      </c>
      <c r="C633" s="5">
        <v>647</v>
      </c>
      <c r="D633" s="5">
        <v>42</v>
      </c>
      <c r="E633" s="6" t="s">
        <v>998</v>
      </c>
      <c r="F633" s="8">
        <v>42100801</v>
      </c>
      <c r="G633" s="5" t="s">
        <v>999</v>
      </c>
      <c r="H633" s="5" t="s">
        <v>221</v>
      </c>
      <c r="I633" s="6" t="s">
        <v>91</v>
      </c>
      <c r="J633" s="6" t="s">
        <v>91</v>
      </c>
      <c r="K633" s="6" t="s">
        <v>91</v>
      </c>
      <c r="L633" s="6" t="s">
        <v>91</v>
      </c>
      <c r="M633" s="5" t="s">
        <v>92</v>
      </c>
      <c r="N633" s="6" t="s">
        <v>91</v>
      </c>
      <c r="O633" s="6" t="s">
        <v>91</v>
      </c>
      <c r="P633" s="6" t="s">
        <v>91</v>
      </c>
      <c r="Q633" s="6" t="s">
        <v>91</v>
      </c>
      <c r="R633" s="5">
        <v>1</v>
      </c>
      <c r="S633" s="5">
        <v>0</v>
      </c>
      <c r="T633" s="5" t="s">
        <v>93</v>
      </c>
      <c r="U633" s="5" t="s">
        <v>105</v>
      </c>
    </row>
    <row r="634" spans="1:21">
      <c r="A634" s="6" t="s">
        <v>87</v>
      </c>
      <c r="B634" s="7">
        <v>1</v>
      </c>
      <c r="C634" s="5">
        <v>648</v>
      </c>
      <c r="D634" s="5">
        <v>42</v>
      </c>
      <c r="E634" s="6" t="s">
        <v>998</v>
      </c>
      <c r="F634" s="8">
        <v>42100802</v>
      </c>
      <c r="G634" s="5" t="s">
        <v>1000</v>
      </c>
      <c r="H634" s="5" t="s">
        <v>223</v>
      </c>
      <c r="I634" s="6" t="s">
        <v>91</v>
      </c>
      <c r="J634" s="6" t="s">
        <v>91</v>
      </c>
      <c r="K634" s="6" t="s">
        <v>91</v>
      </c>
      <c r="L634" s="6" t="s">
        <v>91</v>
      </c>
      <c r="M634" s="5" t="s">
        <v>92</v>
      </c>
      <c r="N634" s="6" t="s">
        <v>91</v>
      </c>
      <c r="O634" s="6" t="s">
        <v>91</v>
      </c>
      <c r="P634" s="6" t="s">
        <v>91</v>
      </c>
      <c r="Q634" s="6" t="s">
        <v>91</v>
      </c>
      <c r="R634" s="5">
        <v>1</v>
      </c>
      <c r="S634" s="5">
        <v>0</v>
      </c>
      <c r="T634" s="5" t="s">
        <v>93</v>
      </c>
      <c r="U634" s="5" t="s">
        <v>105</v>
      </c>
    </row>
    <row r="635" spans="1:21">
      <c r="A635" s="6" t="s">
        <v>87</v>
      </c>
      <c r="B635" s="7">
        <v>1</v>
      </c>
      <c r="C635" s="5">
        <v>649</v>
      </c>
      <c r="D635" s="5">
        <v>42</v>
      </c>
      <c r="E635" s="6" t="s">
        <v>998</v>
      </c>
      <c r="F635" s="8">
        <v>42100803</v>
      </c>
      <c r="G635" s="5" t="s">
        <v>1001</v>
      </c>
      <c r="H635" s="5" t="s">
        <v>225</v>
      </c>
      <c r="I635" s="6" t="s">
        <v>91</v>
      </c>
      <c r="J635" s="6" t="s">
        <v>91</v>
      </c>
      <c r="K635" s="6" t="s">
        <v>91</v>
      </c>
      <c r="L635" s="6" t="s">
        <v>91</v>
      </c>
      <c r="M635" s="5" t="s">
        <v>92</v>
      </c>
      <c r="N635" s="6" t="s">
        <v>91</v>
      </c>
      <c r="O635" s="6" t="s">
        <v>91</v>
      </c>
      <c r="P635" s="6" t="s">
        <v>91</v>
      </c>
      <c r="Q635" s="6" t="s">
        <v>91</v>
      </c>
      <c r="R635" s="5">
        <v>1</v>
      </c>
      <c r="S635" s="5">
        <v>0</v>
      </c>
      <c r="T635" s="5" t="s">
        <v>93</v>
      </c>
      <c r="U635" s="5" t="s">
        <v>105</v>
      </c>
    </row>
    <row r="636" spans="1:21">
      <c r="A636" s="6" t="s">
        <v>87</v>
      </c>
      <c r="B636" s="7">
        <v>1</v>
      </c>
      <c r="C636" s="5">
        <v>650</v>
      </c>
      <c r="D636" s="5">
        <v>42</v>
      </c>
      <c r="E636" s="6" t="s">
        <v>998</v>
      </c>
      <c r="F636" s="8">
        <v>42100804</v>
      </c>
      <c r="G636" s="5" t="s">
        <v>1002</v>
      </c>
      <c r="H636" s="5" t="s">
        <v>227</v>
      </c>
      <c r="I636" s="6" t="s">
        <v>91</v>
      </c>
      <c r="J636" s="6" t="s">
        <v>91</v>
      </c>
      <c r="K636" s="6" t="s">
        <v>91</v>
      </c>
      <c r="L636" s="6" t="s">
        <v>91</v>
      </c>
      <c r="M636" s="5" t="s">
        <v>92</v>
      </c>
      <c r="N636" s="6" t="s">
        <v>91</v>
      </c>
      <c r="O636" s="6" t="s">
        <v>91</v>
      </c>
      <c r="P636" s="6" t="s">
        <v>91</v>
      </c>
      <c r="Q636" s="6" t="s">
        <v>91</v>
      </c>
      <c r="R636" s="5">
        <v>1</v>
      </c>
      <c r="S636" s="5">
        <v>0</v>
      </c>
      <c r="T636" s="5" t="s">
        <v>93</v>
      </c>
      <c r="U636" s="5" t="s">
        <v>105</v>
      </c>
    </row>
    <row r="637" spans="1:21">
      <c r="A637" s="6" t="s">
        <v>87</v>
      </c>
      <c r="B637" s="7">
        <v>1</v>
      </c>
      <c r="C637" s="5">
        <v>651</v>
      </c>
      <c r="D637" s="5">
        <v>42</v>
      </c>
      <c r="E637" s="6" t="s">
        <v>970</v>
      </c>
      <c r="F637" s="8">
        <v>421009</v>
      </c>
      <c r="G637" s="5" t="s">
        <v>1003</v>
      </c>
      <c r="H637" s="5" t="s">
        <v>1004</v>
      </c>
      <c r="I637" s="5">
        <v>10065504523</v>
      </c>
      <c r="J637" s="6" t="s">
        <v>91</v>
      </c>
      <c r="K637" s="6" t="s">
        <v>91</v>
      </c>
      <c r="L637" s="6" t="s">
        <v>91</v>
      </c>
      <c r="M637" s="5" t="s">
        <v>92</v>
      </c>
      <c r="N637" s="6" t="s">
        <v>91</v>
      </c>
      <c r="O637" s="6" t="s">
        <v>91</v>
      </c>
      <c r="P637" s="6" t="s">
        <v>91</v>
      </c>
      <c r="Q637" s="6" t="s">
        <v>91</v>
      </c>
      <c r="R637" s="5">
        <v>1</v>
      </c>
      <c r="S637" s="5">
        <v>0</v>
      </c>
      <c r="T637" s="5" t="s">
        <v>93</v>
      </c>
      <c r="U637" s="5" t="s">
        <v>105</v>
      </c>
    </row>
    <row r="638" spans="1:21">
      <c r="A638" s="6" t="s">
        <v>87</v>
      </c>
      <c r="B638" s="7">
        <v>1</v>
      </c>
      <c r="C638" s="5">
        <v>652</v>
      </c>
      <c r="D638" s="5">
        <v>42</v>
      </c>
      <c r="E638" s="6" t="s">
        <v>1005</v>
      </c>
      <c r="F638" s="8">
        <v>42100901</v>
      </c>
      <c r="G638" s="5" t="s">
        <v>1006</v>
      </c>
      <c r="H638" s="5" t="s">
        <v>221</v>
      </c>
      <c r="I638" s="6" t="s">
        <v>91</v>
      </c>
      <c r="J638" s="6" t="s">
        <v>91</v>
      </c>
      <c r="K638" s="6" t="s">
        <v>91</v>
      </c>
      <c r="L638" s="6" t="s">
        <v>91</v>
      </c>
      <c r="M638" s="5" t="s">
        <v>92</v>
      </c>
      <c r="N638" s="6" t="s">
        <v>91</v>
      </c>
      <c r="O638" s="6" t="s">
        <v>91</v>
      </c>
      <c r="P638" s="6" t="s">
        <v>91</v>
      </c>
      <c r="Q638" s="6" t="s">
        <v>91</v>
      </c>
      <c r="R638" s="5">
        <v>1</v>
      </c>
      <c r="S638" s="5">
        <v>0</v>
      </c>
      <c r="T638" s="5" t="s">
        <v>93</v>
      </c>
      <c r="U638" s="5" t="s">
        <v>105</v>
      </c>
    </row>
    <row r="639" spans="1:21">
      <c r="A639" s="6" t="s">
        <v>87</v>
      </c>
      <c r="B639" s="7">
        <v>1</v>
      </c>
      <c r="C639" s="5">
        <v>653</v>
      </c>
      <c r="D639" s="5">
        <v>42</v>
      </c>
      <c r="E639" s="6" t="s">
        <v>1005</v>
      </c>
      <c r="F639" s="8">
        <v>42100902</v>
      </c>
      <c r="G639" s="5" t="s">
        <v>1007</v>
      </c>
      <c r="H639" s="5" t="s">
        <v>223</v>
      </c>
      <c r="I639" s="6" t="s">
        <v>91</v>
      </c>
      <c r="J639" s="6" t="s">
        <v>91</v>
      </c>
      <c r="K639" s="6" t="s">
        <v>91</v>
      </c>
      <c r="L639" s="6" t="s">
        <v>91</v>
      </c>
      <c r="M639" s="5" t="s">
        <v>92</v>
      </c>
      <c r="N639" s="6" t="s">
        <v>91</v>
      </c>
      <c r="O639" s="6" t="s">
        <v>91</v>
      </c>
      <c r="P639" s="6" t="s">
        <v>91</v>
      </c>
      <c r="Q639" s="6" t="s">
        <v>91</v>
      </c>
      <c r="R639" s="5">
        <v>1</v>
      </c>
      <c r="S639" s="5">
        <v>0</v>
      </c>
      <c r="T639" s="5" t="s">
        <v>93</v>
      </c>
      <c r="U639" s="5" t="s">
        <v>105</v>
      </c>
    </row>
    <row r="640" spans="1:21">
      <c r="A640" s="6" t="s">
        <v>87</v>
      </c>
      <c r="B640" s="7">
        <v>1</v>
      </c>
      <c r="C640" s="5">
        <v>654</v>
      </c>
      <c r="D640" s="5">
        <v>42</v>
      </c>
      <c r="E640" s="6" t="s">
        <v>1005</v>
      </c>
      <c r="F640" s="8">
        <v>42100903</v>
      </c>
      <c r="G640" s="5" t="s">
        <v>1008</v>
      </c>
      <c r="H640" s="5" t="s">
        <v>225</v>
      </c>
      <c r="I640" s="6" t="s">
        <v>91</v>
      </c>
      <c r="J640" s="6" t="s">
        <v>91</v>
      </c>
      <c r="K640" s="6" t="s">
        <v>91</v>
      </c>
      <c r="L640" s="6" t="s">
        <v>91</v>
      </c>
      <c r="M640" s="5" t="s">
        <v>92</v>
      </c>
      <c r="N640" s="6" t="s">
        <v>91</v>
      </c>
      <c r="O640" s="6" t="s">
        <v>91</v>
      </c>
      <c r="P640" s="6" t="s">
        <v>91</v>
      </c>
      <c r="Q640" s="6" t="s">
        <v>91</v>
      </c>
      <c r="R640" s="5">
        <v>1</v>
      </c>
      <c r="S640" s="5">
        <v>0</v>
      </c>
      <c r="T640" s="5" t="s">
        <v>93</v>
      </c>
      <c r="U640" s="5" t="s">
        <v>105</v>
      </c>
    </row>
    <row r="641" spans="1:21">
      <c r="A641" s="6" t="s">
        <v>87</v>
      </c>
      <c r="B641" s="7">
        <v>1</v>
      </c>
      <c r="C641" s="5">
        <v>656</v>
      </c>
      <c r="D641" s="5">
        <v>42</v>
      </c>
      <c r="E641" s="6" t="s">
        <v>1005</v>
      </c>
      <c r="F641" s="8">
        <v>42100904</v>
      </c>
      <c r="G641" s="5" t="s">
        <v>1009</v>
      </c>
      <c r="H641" s="5" t="s">
        <v>227</v>
      </c>
      <c r="I641" s="6" t="s">
        <v>91</v>
      </c>
      <c r="J641" s="6" t="s">
        <v>91</v>
      </c>
      <c r="K641" s="6" t="s">
        <v>91</v>
      </c>
      <c r="L641" s="6" t="s">
        <v>91</v>
      </c>
      <c r="M641" s="5" t="s">
        <v>92</v>
      </c>
      <c r="N641" s="6" t="s">
        <v>91</v>
      </c>
      <c r="O641" s="6" t="s">
        <v>91</v>
      </c>
      <c r="P641" s="6" t="s">
        <v>91</v>
      </c>
      <c r="Q641" s="6" t="s">
        <v>91</v>
      </c>
      <c r="R641" s="5">
        <v>1</v>
      </c>
      <c r="S641" s="5">
        <v>0</v>
      </c>
      <c r="T641" s="5" t="s">
        <v>93</v>
      </c>
      <c r="U641" s="5" t="s">
        <v>105</v>
      </c>
    </row>
    <row r="642" spans="1:21">
      <c r="A642" s="6" t="s">
        <v>87</v>
      </c>
      <c r="B642" s="7">
        <v>1</v>
      </c>
      <c r="C642" s="5">
        <v>657</v>
      </c>
      <c r="D642" s="5">
        <v>42</v>
      </c>
      <c r="E642" s="6" t="s">
        <v>970</v>
      </c>
      <c r="F642" s="8">
        <v>421010</v>
      </c>
      <c r="G642" s="5" t="s">
        <v>1010</v>
      </c>
      <c r="H642" s="5" t="s">
        <v>1011</v>
      </c>
      <c r="I642" s="5">
        <v>10065504551</v>
      </c>
      <c r="J642" s="6" t="s">
        <v>91</v>
      </c>
      <c r="K642" s="6" t="s">
        <v>91</v>
      </c>
      <c r="L642" s="6" t="s">
        <v>91</v>
      </c>
      <c r="M642" s="5" t="s">
        <v>92</v>
      </c>
      <c r="N642" s="6" t="s">
        <v>91</v>
      </c>
      <c r="O642" s="6" t="s">
        <v>91</v>
      </c>
      <c r="P642" s="6" t="s">
        <v>91</v>
      </c>
      <c r="Q642" s="6" t="s">
        <v>91</v>
      </c>
      <c r="R642" s="5">
        <v>1</v>
      </c>
      <c r="S642" s="5">
        <v>0</v>
      </c>
      <c r="T642" s="5" t="s">
        <v>93</v>
      </c>
      <c r="U642" s="5" t="s">
        <v>105</v>
      </c>
    </row>
    <row r="643" spans="1:21">
      <c r="A643" s="6" t="s">
        <v>87</v>
      </c>
      <c r="B643" s="7">
        <v>1</v>
      </c>
      <c r="C643" s="5">
        <v>658</v>
      </c>
      <c r="D643" s="5">
        <v>42</v>
      </c>
      <c r="E643" s="6" t="s">
        <v>1012</v>
      </c>
      <c r="F643" s="8">
        <v>42101001</v>
      </c>
      <c r="G643" s="5" t="s">
        <v>1013</v>
      </c>
      <c r="H643" s="5" t="s">
        <v>221</v>
      </c>
      <c r="I643" s="6" t="s">
        <v>91</v>
      </c>
      <c r="J643" s="6" t="s">
        <v>91</v>
      </c>
      <c r="K643" s="6" t="s">
        <v>91</v>
      </c>
      <c r="L643" s="6" t="s">
        <v>91</v>
      </c>
      <c r="M643" s="5" t="s">
        <v>92</v>
      </c>
      <c r="N643" s="6" t="s">
        <v>91</v>
      </c>
      <c r="O643" s="6" t="s">
        <v>91</v>
      </c>
      <c r="P643" s="6" t="s">
        <v>91</v>
      </c>
      <c r="Q643" s="6" t="s">
        <v>91</v>
      </c>
      <c r="R643" s="5">
        <v>1</v>
      </c>
      <c r="S643" s="5">
        <v>0</v>
      </c>
      <c r="T643" s="5" t="s">
        <v>93</v>
      </c>
      <c r="U643" s="5" t="s">
        <v>105</v>
      </c>
    </row>
    <row r="644" spans="1:21">
      <c r="A644" s="6" t="s">
        <v>87</v>
      </c>
      <c r="B644" s="7">
        <v>1</v>
      </c>
      <c r="C644" s="5">
        <v>659</v>
      </c>
      <c r="D644" s="5">
        <v>42</v>
      </c>
      <c r="E644" s="6" t="s">
        <v>1012</v>
      </c>
      <c r="F644" s="8">
        <v>42101002</v>
      </c>
      <c r="G644" s="5" t="s">
        <v>1014</v>
      </c>
      <c r="H644" s="5" t="s">
        <v>223</v>
      </c>
      <c r="I644" s="6" t="s">
        <v>91</v>
      </c>
      <c r="J644" s="6" t="s">
        <v>91</v>
      </c>
      <c r="K644" s="6" t="s">
        <v>91</v>
      </c>
      <c r="L644" s="6" t="s">
        <v>91</v>
      </c>
      <c r="M644" s="5" t="s">
        <v>92</v>
      </c>
      <c r="N644" s="6" t="s">
        <v>91</v>
      </c>
      <c r="O644" s="6" t="s">
        <v>91</v>
      </c>
      <c r="P644" s="6" t="s">
        <v>91</v>
      </c>
      <c r="Q644" s="6" t="s">
        <v>91</v>
      </c>
      <c r="R644" s="5">
        <v>1</v>
      </c>
      <c r="S644" s="5">
        <v>0</v>
      </c>
      <c r="T644" s="5" t="s">
        <v>93</v>
      </c>
      <c r="U644" s="5" t="s">
        <v>105</v>
      </c>
    </row>
    <row r="645" spans="1:21">
      <c r="A645" s="6" t="s">
        <v>87</v>
      </c>
      <c r="B645" s="7">
        <v>1</v>
      </c>
      <c r="C645" s="5">
        <v>660</v>
      </c>
      <c r="D645" s="5">
        <v>42</v>
      </c>
      <c r="E645" s="6" t="s">
        <v>1012</v>
      </c>
      <c r="F645" s="8">
        <v>42101003</v>
      </c>
      <c r="G645" s="5" t="s">
        <v>1015</v>
      </c>
      <c r="H645" s="5" t="s">
        <v>225</v>
      </c>
      <c r="I645" s="6" t="s">
        <v>91</v>
      </c>
      <c r="J645" s="6" t="s">
        <v>91</v>
      </c>
      <c r="K645" s="6" t="s">
        <v>91</v>
      </c>
      <c r="L645" s="6" t="s">
        <v>91</v>
      </c>
      <c r="M645" s="5" t="s">
        <v>92</v>
      </c>
      <c r="N645" s="6" t="s">
        <v>91</v>
      </c>
      <c r="O645" s="6" t="s">
        <v>91</v>
      </c>
      <c r="P645" s="6" t="s">
        <v>91</v>
      </c>
      <c r="Q645" s="6" t="s">
        <v>91</v>
      </c>
      <c r="R645" s="5">
        <v>1</v>
      </c>
      <c r="S645" s="5">
        <v>0</v>
      </c>
      <c r="T645" s="5" t="s">
        <v>93</v>
      </c>
      <c r="U645" s="5" t="s">
        <v>105</v>
      </c>
    </row>
    <row r="646" spans="1:21">
      <c r="A646" s="6" t="s">
        <v>87</v>
      </c>
      <c r="B646" s="7">
        <v>1</v>
      </c>
      <c r="C646" s="5">
        <v>661</v>
      </c>
      <c r="D646" s="5">
        <v>42</v>
      </c>
      <c r="E646" s="6" t="s">
        <v>1012</v>
      </c>
      <c r="F646" s="8">
        <v>42101004</v>
      </c>
      <c r="G646" s="5" t="s">
        <v>1016</v>
      </c>
      <c r="H646" s="5" t="s">
        <v>227</v>
      </c>
      <c r="I646" s="6" t="s">
        <v>91</v>
      </c>
      <c r="J646" s="6" t="s">
        <v>91</v>
      </c>
      <c r="K646" s="6" t="s">
        <v>91</v>
      </c>
      <c r="L646" s="6" t="s">
        <v>91</v>
      </c>
      <c r="M646" s="5" t="s">
        <v>92</v>
      </c>
      <c r="N646" s="6" t="s">
        <v>91</v>
      </c>
      <c r="O646" s="6" t="s">
        <v>91</v>
      </c>
      <c r="P646" s="6" t="s">
        <v>91</v>
      </c>
      <c r="Q646" s="6" t="s">
        <v>91</v>
      </c>
      <c r="R646" s="5">
        <v>1</v>
      </c>
      <c r="S646" s="5">
        <v>0</v>
      </c>
      <c r="T646" s="5" t="s">
        <v>93</v>
      </c>
      <c r="U646" s="5" t="s">
        <v>105</v>
      </c>
    </row>
    <row r="647" spans="1:21">
      <c r="A647" s="6" t="s">
        <v>87</v>
      </c>
      <c r="B647" s="7">
        <v>1</v>
      </c>
      <c r="C647" s="5">
        <v>662</v>
      </c>
      <c r="D647" s="5">
        <v>42</v>
      </c>
      <c r="E647" s="6" t="s">
        <v>970</v>
      </c>
      <c r="F647" s="8">
        <v>421011</v>
      </c>
      <c r="G647" s="5" t="s">
        <v>1017</v>
      </c>
      <c r="H647" s="5" t="s">
        <v>1018</v>
      </c>
      <c r="I647" s="6" t="s">
        <v>91</v>
      </c>
      <c r="J647" s="6" t="s">
        <v>91</v>
      </c>
      <c r="K647" s="6" t="s">
        <v>91</v>
      </c>
      <c r="L647" s="6" t="s">
        <v>91</v>
      </c>
      <c r="M647" s="5" t="s">
        <v>92</v>
      </c>
      <c r="N647" s="6" t="s">
        <v>91</v>
      </c>
      <c r="O647" s="6" t="s">
        <v>91</v>
      </c>
      <c r="P647" s="6" t="s">
        <v>91</v>
      </c>
      <c r="Q647" s="6" t="s">
        <v>91</v>
      </c>
      <c r="R647" s="5">
        <v>1</v>
      </c>
      <c r="S647" s="5">
        <v>0</v>
      </c>
      <c r="T647" s="5" t="s">
        <v>93</v>
      </c>
      <c r="U647" s="5" t="s">
        <v>105</v>
      </c>
    </row>
    <row r="648" spans="1:21">
      <c r="A648" s="6" t="s">
        <v>87</v>
      </c>
      <c r="B648" s="7">
        <v>1</v>
      </c>
      <c r="C648" s="5">
        <v>663</v>
      </c>
      <c r="D648" s="5">
        <v>42</v>
      </c>
      <c r="E648" s="6" t="s">
        <v>1019</v>
      </c>
      <c r="F648" s="8">
        <v>42101101</v>
      </c>
      <c r="G648" s="5" t="s">
        <v>1020</v>
      </c>
      <c r="H648" s="5" t="s">
        <v>221</v>
      </c>
      <c r="I648" s="6" t="s">
        <v>91</v>
      </c>
      <c r="J648" s="6" t="s">
        <v>91</v>
      </c>
      <c r="K648" s="6" t="s">
        <v>91</v>
      </c>
      <c r="L648" s="6" t="s">
        <v>91</v>
      </c>
      <c r="M648" s="5" t="s">
        <v>92</v>
      </c>
      <c r="N648" s="6" t="s">
        <v>91</v>
      </c>
      <c r="O648" s="6" t="s">
        <v>91</v>
      </c>
      <c r="P648" s="6" t="s">
        <v>91</v>
      </c>
      <c r="Q648" s="6" t="s">
        <v>91</v>
      </c>
      <c r="R648" s="5">
        <v>1</v>
      </c>
      <c r="S648" s="5">
        <v>0</v>
      </c>
      <c r="T648" s="5" t="s">
        <v>93</v>
      </c>
      <c r="U648" s="5" t="s">
        <v>105</v>
      </c>
    </row>
    <row r="649" spans="1:21">
      <c r="A649" s="6" t="s">
        <v>87</v>
      </c>
      <c r="B649" s="7">
        <v>1</v>
      </c>
      <c r="C649" s="5">
        <v>664</v>
      </c>
      <c r="D649" s="5">
        <v>42</v>
      </c>
      <c r="E649" s="6" t="s">
        <v>1019</v>
      </c>
      <c r="F649" s="8">
        <v>42101102</v>
      </c>
      <c r="G649" s="5" t="s">
        <v>1021</v>
      </c>
      <c r="H649" s="5" t="s">
        <v>223</v>
      </c>
      <c r="I649" s="6" t="s">
        <v>91</v>
      </c>
      <c r="J649" s="6" t="s">
        <v>91</v>
      </c>
      <c r="K649" s="6" t="s">
        <v>91</v>
      </c>
      <c r="L649" s="6" t="s">
        <v>91</v>
      </c>
      <c r="M649" s="5" t="s">
        <v>92</v>
      </c>
      <c r="N649" s="6" t="s">
        <v>91</v>
      </c>
      <c r="O649" s="6" t="s">
        <v>91</v>
      </c>
      <c r="P649" s="6" t="s">
        <v>91</v>
      </c>
      <c r="Q649" s="6" t="s">
        <v>91</v>
      </c>
      <c r="R649" s="5">
        <v>1</v>
      </c>
      <c r="S649" s="5">
        <v>0</v>
      </c>
      <c r="T649" s="5" t="s">
        <v>93</v>
      </c>
      <c r="U649" s="5" t="s">
        <v>105</v>
      </c>
    </row>
    <row r="650" spans="1:21">
      <c r="A650" s="6" t="s">
        <v>87</v>
      </c>
      <c r="B650" s="7">
        <v>1</v>
      </c>
      <c r="C650" s="5">
        <v>665</v>
      </c>
      <c r="D650" s="5">
        <v>42</v>
      </c>
      <c r="E650" s="6" t="s">
        <v>1019</v>
      </c>
      <c r="F650" s="8">
        <v>42101103</v>
      </c>
      <c r="G650" s="5" t="s">
        <v>1022</v>
      </c>
      <c r="H650" s="5" t="s">
        <v>225</v>
      </c>
      <c r="I650" s="6" t="s">
        <v>91</v>
      </c>
      <c r="J650" s="6" t="s">
        <v>91</v>
      </c>
      <c r="K650" s="6" t="s">
        <v>91</v>
      </c>
      <c r="L650" s="6" t="s">
        <v>91</v>
      </c>
      <c r="M650" s="5" t="s">
        <v>92</v>
      </c>
      <c r="N650" s="6" t="s">
        <v>91</v>
      </c>
      <c r="O650" s="6" t="s">
        <v>91</v>
      </c>
      <c r="P650" s="6" t="s">
        <v>91</v>
      </c>
      <c r="Q650" s="6" t="s">
        <v>91</v>
      </c>
      <c r="R650" s="5">
        <v>1</v>
      </c>
      <c r="S650" s="5">
        <v>0</v>
      </c>
      <c r="T650" s="5" t="s">
        <v>93</v>
      </c>
      <c r="U650" s="5" t="s">
        <v>105</v>
      </c>
    </row>
    <row r="651" spans="1:21">
      <c r="A651" s="6" t="s">
        <v>87</v>
      </c>
      <c r="B651" s="7">
        <v>1</v>
      </c>
      <c r="C651" s="5">
        <v>666</v>
      </c>
      <c r="D651" s="5">
        <v>42</v>
      </c>
      <c r="E651" s="6" t="s">
        <v>1019</v>
      </c>
      <c r="F651" s="8">
        <v>42101104</v>
      </c>
      <c r="G651" s="5" t="s">
        <v>1023</v>
      </c>
      <c r="H651" s="5" t="s">
        <v>227</v>
      </c>
      <c r="I651" s="6" t="s">
        <v>91</v>
      </c>
      <c r="J651" s="6" t="s">
        <v>91</v>
      </c>
      <c r="K651" s="6" t="s">
        <v>91</v>
      </c>
      <c r="L651" s="6" t="s">
        <v>91</v>
      </c>
      <c r="M651" s="5" t="s">
        <v>92</v>
      </c>
      <c r="N651" s="6" t="s">
        <v>91</v>
      </c>
      <c r="O651" s="6" t="s">
        <v>91</v>
      </c>
      <c r="P651" s="6" t="s">
        <v>91</v>
      </c>
      <c r="Q651" s="6" t="s">
        <v>91</v>
      </c>
      <c r="R651" s="5">
        <v>1</v>
      </c>
      <c r="S651" s="5">
        <v>0</v>
      </c>
      <c r="T651" s="5" t="s">
        <v>93</v>
      </c>
      <c r="U651" s="5" t="s">
        <v>105</v>
      </c>
    </row>
    <row r="652" spans="1:21">
      <c r="A652" s="6" t="s">
        <v>87</v>
      </c>
      <c r="B652" s="7">
        <v>1</v>
      </c>
      <c r="C652" s="5">
        <v>667</v>
      </c>
      <c r="D652" s="5">
        <v>42</v>
      </c>
      <c r="E652" s="6" t="s">
        <v>970</v>
      </c>
      <c r="F652" s="8">
        <v>421012</v>
      </c>
      <c r="G652" s="5" t="s">
        <v>1024</v>
      </c>
      <c r="H652" s="5" t="s">
        <v>1025</v>
      </c>
      <c r="I652" s="5">
        <v>10065501284</v>
      </c>
      <c r="J652" s="6" t="s">
        <v>91</v>
      </c>
      <c r="K652" s="6" t="s">
        <v>91</v>
      </c>
      <c r="L652" s="6" t="s">
        <v>91</v>
      </c>
      <c r="M652" s="5" t="s">
        <v>92</v>
      </c>
      <c r="N652" s="6" t="s">
        <v>91</v>
      </c>
      <c r="O652" s="6" t="s">
        <v>91</v>
      </c>
      <c r="P652" s="6" t="s">
        <v>91</v>
      </c>
      <c r="Q652" s="6" t="s">
        <v>91</v>
      </c>
      <c r="R652" s="5">
        <v>1</v>
      </c>
      <c r="S652" s="5">
        <v>0</v>
      </c>
      <c r="T652" s="5" t="s">
        <v>93</v>
      </c>
      <c r="U652" s="5" t="s">
        <v>105</v>
      </c>
    </row>
    <row r="653" spans="1:21">
      <c r="A653" s="6" t="s">
        <v>87</v>
      </c>
      <c r="B653" s="7">
        <v>1</v>
      </c>
      <c r="C653" s="5">
        <v>668</v>
      </c>
      <c r="D653" s="5">
        <v>42</v>
      </c>
      <c r="E653" s="6" t="s">
        <v>1026</v>
      </c>
      <c r="F653" s="8">
        <v>42101201</v>
      </c>
      <c r="G653" s="5" t="s">
        <v>1027</v>
      </c>
      <c r="H653" s="5" t="s">
        <v>221</v>
      </c>
      <c r="I653" s="6" t="s">
        <v>91</v>
      </c>
      <c r="J653" s="6" t="s">
        <v>91</v>
      </c>
      <c r="K653" s="6" t="s">
        <v>91</v>
      </c>
      <c r="L653" s="6" t="s">
        <v>91</v>
      </c>
      <c r="M653" s="5" t="s">
        <v>92</v>
      </c>
      <c r="N653" s="6" t="s">
        <v>91</v>
      </c>
      <c r="O653" s="6" t="s">
        <v>91</v>
      </c>
      <c r="P653" s="6" t="s">
        <v>91</v>
      </c>
      <c r="Q653" s="6" t="s">
        <v>91</v>
      </c>
      <c r="R653" s="5">
        <v>1</v>
      </c>
      <c r="S653" s="5">
        <v>0</v>
      </c>
      <c r="T653" s="5" t="s">
        <v>93</v>
      </c>
      <c r="U653" s="5" t="s">
        <v>105</v>
      </c>
    </row>
    <row r="654" spans="1:21">
      <c r="A654" s="6" t="s">
        <v>87</v>
      </c>
      <c r="B654" s="7">
        <v>1</v>
      </c>
      <c r="C654" s="5">
        <v>669</v>
      </c>
      <c r="D654" s="5">
        <v>42</v>
      </c>
      <c r="E654" s="6" t="s">
        <v>1026</v>
      </c>
      <c r="F654" s="8">
        <v>42101202</v>
      </c>
      <c r="G654" s="5" t="s">
        <v>1028</v>
      </c>
      <c r="H654" s="5" t="s">
        <v>223</v>
      </c>
      <c r="I654" s="6" t="s">
        <v>91</v>
      </c>
      <c r="J654" s="6" t="s">
        <v>91</v>
      </c>
      <c r="K654" s="6" t="s">
        <v>91</v>
      </c>
      <c r="L654" s="6" t="s">
        <v>91</v>
      </c>
      <c r="M654" s="5" t="s">
        <v>92</v>
      </c>
      <c r="N654" s="6" t="s">
        <v>91</v>
      </c>
      <c r="O654" s="6" t="s">
        <v>91</v>
      </c>
      <c r="P654" s="6" t="s">
        <v>91</v>
      </c>
      <c r="Q654" s="6" t="s">
        <v>91</v>
      </c>
      <c r="R654" s="5">
        <v>1</v>
      </c>
      <c r="S654" s="5">
        <v>0</v>
      </c>
      <c r="T654" s="5" t="s">
        <v>93</v>
      </c>
      <c r="U654" s="5" t="s">
        <v>105</v>
      </c>
    </row>
    <row r="655" spans="1:21">
      <c r="A655" s="6" t="s">
        <v>87</v>
      </c>
      <c r="B655" s="7">
        <v>1</v>
      </c>
      <c r="C655" s="5">
        <v>670</v>
      </c>
      <c r="D655" s="5">
        <v>42</v>
      </c>
      <c r="E655" s="6" t="s">
        <v>1026</v>
      </c>
      <c r="F655" s="8">
        <v>42101203</v>
      </c>
      <c r="G655" s="5" t="s">
        <v>1029</v>
      </c>
      <c r="H655" s="5" t="s">
        <v>225</v>
      </c>
      <c r="I655" s="6" t="s">
        <v>91</v>
      </c>
      <c r="J655" s="6" t="s">
        <v>91</v>
      </c>
      <c r="K655" s="6" t="s">
        <v>91</v>
      </c>
      <c r="L655" s="6" t="s">
        <v>91</v>
      </c>
      <c r="M655" s="5" t="s">
        <v>92</v>
      </c>
      <c r="N655" s="6" t="s">
        <v>91</v>
      </c>
      <c r="O655" s="6" t="s">
        <v>91</v>
      </c>
      <c r="P655" s="6" t="s">
        <v>91</v>
      </c>
      <c r="Q655" s="6" t="s">
        <v>91</v>
      </c>
      <c r="R655" s="5">
        <v>1</v>
      </c>
      <c r="S655" s="5">
        <v>0</v>
      </c>
      <c r="T655" s="5" t="s">
        <v>93</v>
      </c>
      <c r="U655" s="5" t="s">
        <v>105</v>
      </c>
    </row>
    <row r="656" spans="1:21">
      <c r="A656" s="6" t="s">
        <v>87</v>
      </c>
      <c r="B656" s="7">
        <v>1</v>
      </c>
      <c r="C656" s="5">
        <v>672</v>
      </c>
      <c r="D656" s="5">
        <v>42</v>
      </c>
      <c r="E656" s="6" t="s">
        <v>1026</v>
      </c>
      <c r="F656" s="8">
        <v>42101204</v>
      </c>
      <c r="G656" s="5" t="s">
        <v>1030</v>
      </c>
      <c r="H656" s="5" t="s">
        <v>227</v>
      </c>
      <c r="I656" s="6" t="s">
        <v>91</v>
      </c>
      <c r="J656" s="6" t="s">
        <v>91</v>
      </c>
      <c r="K656" s="6" t="s">
        <v>91</v>
      </c>
      <c r="L656" s="6" t="s">
        <v>91</v>
      </c>
      <c r="M656" s="5" t="s">
        <v>92</v>
      </c>
      <c r="N656" s="6" t="s">
        <v>91</v>
      </c>
      <c r="O656" s="6" t="s">
        <v>91</v>
      </c>
      <c r="P656" s="6" t="s">
        <v>91</v>
      </c>
      <c r="Q656" s="6" t="s">
        <v>91</v>
      </c>
      <c r="R656" s="5">
        <v>1</v>
      </c>
      <c r="S656" s="5">
        <v>0</v>
      </c>
      <c r="T656" s="5" t="s">
        <v>93</v>
      </c>
      <c r="U656" s="5" t="s">
        <v>105</v>
      </c>
    </row>
    <row r="657" spans="1:21">
      <c r="A657" s="6" t="s">
        <v>87</v>
      </c>
      <c r="B657" s="7">
        <v>1</v>
      </c>
      <c r="C657" s="5">
        <v>673</v>
      </c>
      <c r="D657" s="5">
        <v>42</v>
      </c>
      <c r="E657" s="6" t="s">
        <v>970</v>
      </c>
      <c r="F657" s="8">
        <v>421013</v>
      </c>
      <c r="G657" s="5" t="s">
        <v>1031</v>
      </c>
      <c r="H657" s="5" t="s">
        <v>1032</v>
      </c>
      <c r="I657" s="5">
        <v>10065506891</v>
      </c>
      <c r="J657" s="6" t="s">
        <v>91</v>
      </c>
      <c r="K657" s="6" t="s">
        <v>91</v>
      </c>
      <c r="L657" s="6" t="s">
        <v>91</v>
      </c>
      <c r="M657" s="5" t="s">
        <v>92</v>
      </c>
      <c r="N657" s="6" t="s">
        <v>91</v>
      </c>
      <c r="O657" s="6" t="s">
        <v>91</v>
      </c>
      <c r="P657" s="6" t="s">
        <v>91</v>
      </c>
      <c r="Q657" s="6" t="s">
        <v>91</v>
      </c>
      <c r="R657" s="5">
        <v>1</v>
      </c>
      <c r="S657" s="5">
        <v>0</v>
      </c>
      <c r="T657" s="5" t="s">
        <v>93</v>
      </c>
      <c r="U657" s="5" t="s">
        <v>105</v>
      </c>
    </row>
    <row r="658" spans="1:21">
      <c r="A658" s="6" t="s">
        <v>87</v>
      </c>
      <c r="B658" s="7">
        <v>1</v>
      </c>
      <c r="C658" s="5">
        <v>674</v>
      </c>
      <c r="D658" s="5">
        <v>42</v>
      </c>
      <c r="E658" s="6" t="s">
        <v>1033</v>
      </c>
      <c r="F658" s="8">
        <v>42101301</v>
      </c>
      <c r="G658" s="5" t="s">
        <v>1034</v>
      </c>
      <c r="H658" s="5" t="s">
        <v>221</v>
      </c>
      <c r="I658" s="6" t="s">
        <v>91</v>
      </c>
      <c r="J658" s="6" t="s">
        <v>91</v>
      </c>
      <c r="K658" s="6" t="s">
        <v>91</v>
      </c>
      <c r="L658" s="6" t="s">
        <v>91</v>
      </c>
      <c r="M658" s="5" t="s">
        <v>92</v>
      </c>
      <c r="N658" s="6" t="s">
        <v>91</v>
      </c>
      <c r="O658" s="6" t="s">
        <v>91</v>
      </c>
      <c r="P658" s="6" t="s">
        <v>91</v>
      </c>
      <c r="Q658" s="6" t="s">
        <v>91</v>
      </c>
      <c r="R658" s="5">
        <v>1</v>
      </c>
      <c r="S658" s="5">
        <v>0</v>
      </c>
      <c r="T658" s="5" t="s">
        <v>93</v>
      </c>
      <c r="U658" s="5" t="s">
        <v>105</v>
      </c>
    </row>
    <row r="659" spans="1:21">
      <c r="A659" s="6" t="s">
        <v>87</v>
      </c>
      <c r="B659" s="7">
        <v>1</v>
      </c>
      <c r="C659" s="5">
        <v>675</v>
      </c>
      <c r="D659" s="5">
        <v>42</v>
      </c>
      <c r="E659" s="6" t="s">
        <v>1033</v>
      </c>
      <c r="F659" s="8">
        <v>42101302</v>
      </c>
      <c r="G659" s="5" t="s">
        <v>1035</v>
      </c>
      <c r="H659" s="5" t="s">
        <v>223</v>
      </c>
      <c r="I659" s="6" t="s">
        <v>91</v>
      </c>
      <c r="J659" s="6" t="s">
        <v>91</v>
      </c>
      <c r="K659" s="6" t="s">
        <v>91</v>
      </c>
      <c r="L659" s="6" t="s">
        <v>91</v>
      </c>
      <c r="M659" s="5" t="s">
        <v>92</v>
      </c>
      <c r="N659" s="6" t="s">
        <v>91</v>
      </c>
      <c r="O659" s="6" t="s">
        <v>91</v>
      </c>
      <c r="P659" s="6" t="s">
        <v>91</v>
      </c>
      <c r="Q659" s="6" t="s">
        <v>91</v>
      </c>
      <c r="R659" s="5">
        <v>1</v>
      </c>
      <c r="S659" s="5">
        <v>0</v>
      </c>
      <c r="T659" s="5" t="s">
        <v>93</v>
      </c>
      <c r="U659" s="5" t="s">
        <v>105</v>
      </c>
    </row>
    <row r="660" spans="1:21">
      <c r="A660" s="6" t="s">
        <v>87</v>
      </c>
      <c r="B660" s="7">
        <v>1</v>
      </c>
      <c r="C660" s="5">
        <v>676</v>
      </c>
      <c r="D660" s="5">
        <v>42</v>
      </c>
      <c r="E660" s="6" t="s">
        <v>1033</v>
      </c>
      <c r="F660" s="8">
        <v>42101303</v>
      </c>
      <c r="G660" s="5" t="s">
        <v>1036</v>
      </c>
      <c r="H660" s="5" t="s">
        <v>225</v>
      </c>
      <c r="I660" s="6" t="s">
        <v>91</v>
      </c>
      <c r="J660" s="6" t="s">
        <v>91</v>
      </c>
      <c r="K660" s="6" t="s">
        <v>91</v>
      </c>
      <c r="L660" s="6" t="s">
        <v>91</v>
      </c>
      <c r="M660" s="5" t="s">
        <v>92</v>
      </c>
      <c r="N660" s="6" t="s">
        <v>91</v>
      </c>
      <c r="O660" s="6" t="s">
        <v>91</v>
      </c>
      <c r="P660" s="6" t="s">
        <v>91</v>
      </c>
      <c r="Q660" s="6" t="s">
        <v>91</v>
      </c>
      <c r="R660" s="5">
        <v>1</v>
      </c>
      <c r="S660" s="5">
        <v>0</v>
      </c>
      <c r="T660" s="5" t="s">
        <v>93</v>
      </c>
      <c r="U660" s="5" t="s">
        <v>105</v>
      </c>
    </row>
    <row r="661" spans="1:21">
      <c r="A661" s="6" t="s">
        <v>87</v>
      </c>
      <c r="B661" s="7">
        <v>1</v>
      </c>
      <c r="C661" s="5">
        <v>677</v>
      </c>
      <c r="D661" s="5">
        <v>42</v>
      </c>
      <c r="E661" s="6" t="s">
        <v>1033</v>
      </c>
      <c r="F661" s="8">
        <v>42101304</v>
      </c>
      <c r="G661" s="5" t="s">
        <v>1037</v>
      </c>
      <c r="H661" s="5" t="s">
        <v>227</v>
      </c>
      <c r="I661" s="6" t="s">
        <v>91</v>
      </c>
      <c r="J661" s="6" t="s">
        <v>91</v>
      </c>
      <c r="K661" s="6" t="s">
        <v>91</v>
      </c>
      <c r="L661" s="6" t="s">
        <v>91</v>
      </c>
      <c r="M661" s="5" t="s">
        <v>92</v>
      </c>
      <c r="N661" s="6" t="s">
        <v>91</v>
      </c>
      <c r="O661" s="6" t="s">
        <v>91</v>
      </c>
      <c r="P661" s="6" t="s">
        <v>91</v>
      </c>
      <c r="Q661" s="6" t="s">
        <v>91</v>
      </c>
      <c r="R661" s="5">
        <v>1</v>
      </c>
      <c r="S661" s="5">
        <v>0</v>
      </c>
      <c r="T661" s="5" t="s">
        <v>93</v>
      </c>
      <c r="U661" s="5" t="s">
        <v>105</v>
      </c>
    </row>
    <row r="662" spans="1:21">
      <c r="A662" s="6" t="s">
        <v>87</v>
      </c>
      <c r="B662" s="7">
        <v>1</v>
      </c>
      <c r="C662" s="5">
        <v>678</v>
      </c>
      <c r="D662" s="5">
        <v>42</v>
      </c>
      <c r="E662" s="6" t="s">
        <v>970</v>
      </c>
      <c r="F662" s="8">
        <v>421014</v>
      </c>
      <c r="G662" s="5" t="s">
        <v>1038</v>
      </c>
      <c r="H662" s="5" t="s">
        <v>1039</v>
      </c>
      <c r="I662" s="6" t="s">
        <v>91</v>
      </c>
      <c r="J662" s="6" t="s">
        <v>91</v>
      </c>
      <c r="K662" s="6" t="s">
        <v>91</v>
      </c>
      <c r="L662" s="6" t="s">
        <v>91</v>
      </c>
      <c r="M662" s="5" t="s">
        <v>92</v>
      </c>
      <c r="N662" s="6" t="s">
        <v>91</v>
      </c>
      <c r="O662" s="6" t="s">
        <v>91</v>
      </c>
      <c r="P662" s="6" t="s">
        <v>91</v>
      </c>
      <c r="Q662" s="6" t="s">
        <v>91</v>
      </c>
      <c r="R662" s="5">
        <v>1</v>
      </c>
      <c r="S662" s="5">
        <v>0</v>
      </c>
      <c r="T662" s="5" t="s">
        <v>93</v>
      </c>
      <c r="U662" s="5" t="s">
        <v>105</v>
      </c>
    </row>
    <row r="663" spans="1:21">
      <c r="A663" s="6" t="s">
        <v>87</v>
      </c>
      <c r="B663" s="7">
        <v>1</v>
      </c>
      <c r="C663" s="5">
        <v>679</v>
      </c>
      <c r="D663" s="5">
        <v>42</v>
      </c>
      <c r="E663" s="6" t="s">
        <v>1040</v>
      </c>
      <c r="F663" s="8">
        <v>42101401</v>
      </c>
      <c r="G663" s="5" t="s">
        <v>1041</v>
      </c>
      <c r="H663" s="5" t="s">
        <v>221</v>
      </c>
      <c r="I663" s="6" t="s">
        <v>91</v>
      </c>
      <c r="J663" s="6" t="s">
        <v>91</v>
      </c>
      <c r="K663" s="6" t="s">
        <v>91</v>
      </c>
      <c r="L663" s="6" t="s">
        <v>91</v>
      </c>
      <c r="M663" s="5" t="s">
        <v>92</v>
      </c>
      <c r="N663" s="6" t="s">
        <v>91</v>
      </c>
      <c r="O663" s="6" t="s">
        <v>91</v>
      </c>
      <c r="P663" s="6" t="s">
        <v>91</v>
      </c>
      <c r="Q663" s="6" t="s">
        <v>91</v>
      </c>
      <c r="R663" s="5">
        <v>1</v>
      </c>
      <c r="S663" s="5">
        <v>0</v>
      </c>
      <c r="T663" s="5" t="s">
        <v>93</v>
      </c>
      <c r="U663" s="5" t="s">
        <v>105</v>
      </c>
    </row>
    <row r="664" spans="1:21">
      <c r="A664" s="6" t="s">
        <v>87</v>
      </c>
      <c r="B664" s="7">
        <v>1</v>
      </c>
      <c r="C664" s="5">
        <v>680</v>
      </c>
      <c r="D664" s="5">
        <v>42</v>
      </c>
      <c r="E664" s="6" t="s">
        <v>1040</v>
      </c>
      <c r="F664" s="8">
        <v>42101402</v>
      </c>
      <c r="G664" s="5" t="s">
        <v>1042</v>
      </c>
      <c r="H664" s="5" t="s">
        <v>223</v>
      </c>
      <c r="I664" s="6" t="s">
        <v>91</v>
      </c>
      <c r="J664" s="6" t="s">
        <v>91</v>
      </c>
      <c r="K664" s="6" t="s">
        <v>91</v>
      </c>
      <c r="L664" s="6" t="s">
        <v>91</v>
      </c>
      <c r="M664" s="5" t="s">
        <v>92</v>
      </c>
      <c r="N664" s="6" t="s">
        <v>91</v>
      </c>
      <c r="O664" s="6" t="s">
        <v>91</v>
      </c>
      <c r="P664" s="6" t="s">
        <v>91</v>
      </c>
      <c r="Q664" s="6" t="s">
        <v>91</v>
      </c>
      <c r="R664" s="5">
        <v>1</v>
      </c>
      <c r="S664" s="5">
        <v>0</v>
      </c>
      <c r="T664" s="5" t="s">
        <v>93</v>
      </c>
      <c r="U664" s="5" t="s">
        <v>105</v>
      </c>
    </row>
    <row r="665" spans="1:21">
      <c r="A665" s="6" t="s">
        <v>87</v>
      </c>
      <c r="B665" s="7">
        <v>1</v>
      </c>
      <c r="C665" s="5">
        <v>681</v>
      </c>
      <c r="D665" s="5">
        <v>42</v>
      </c>
      <c r="E665" s="6" t="s">
        <v>1040</v>
      </c>
      <c r="F665" s="8">
        <v>42101403</v>
      </c>
      <c r="G665" s="5" t="s">
        <v>1043</v>
      </c>
      <c r="H665" s="5" t="s">
        <v>225</v>
      </c>
      <c r="I665" s="6" t="s">
        <v>91</v>
      </c>
      <c r="J665" s="6" t="s">
        <v>91</v>
      </c>
      <c r="K665" s="6" t="s">
        <v>91</v>
      </c>
      <c r="L665" s="6" t="s">
        <v>91</v>
      </c>
      <c r="M665" s="5" t="s">
        <v>92</v>
      </c>
      <c r="N665" s="6" t="s">
        <v>91</v>
      </c>
      <c r="O665" s="6" t="s">
        <v>91</v>
      </c>
      <c r="P665" s="6" t="s">
        <v>91</v>
      </c>
      <c r="Q665" s="6" t="s">
        <v>91</v>
      </c>
      <c r="R665" s="5">
        <v>1</v>
      </c>
      <c r="S665" s="5">
        <v>0</v>
      </c>
      <c r="T665" s="5" t="s">
        <v>93</v>
      </c>
      <c r="U665" s="5" t="s">
        <v>105</v>
      </c>
    </row>
    <row r="666" spans="1:21">
      <c r="A666" s="6" t="s">
        <v>87</v>
      </c>
      <c r="B666" s="7">
        <v>1</v>
      </c>
      <c r="C666" s="5">
        <v>682</v>
      </c>
      <c r="D666" s="5">
        <v>42</v>
      </c>
      <c r="E666" s="6" t="s">
        <v>1040</v>
      </c>
      <c r="F666" s="8">
        <v>42101404</v>
      </c>
      <c r="G666" s="5" t="s">
        <v>1044</v>
      </c>
      <c r="H666" s="5" t="s">
        <v>227</v>
      </c>
      <c r="I666" s="6" t="s">
        <v>91</v>
      </c>
      <c r="J666" s="6" t="s">
        <v>91</v>
      </c>
      <c r="K666" s="6" t="s">
        <v>91</v>
      </c>
      <c r="L666" s="6" t="s">
        <v>91</v>
      </c>
      <c r="M666" s="5" t="s">
        <v>92</v>
      </c>
      <c r="N666" s="6" t="s">
        <v>91</v>
      </c>
      <c r="O666" s="6" t="s">
        <v>91</v>
      </c>
      <c r="P666" s="6" t="s">
        <v>91</v>
      </c>
      <c r="Q666" s="6" t="s">
        <v>91</v>
      </c>
      <c r="R666" s="5">
        <v>1</v>
      </c>
      <c r="S666" s="5">
        <v>0</v>
      </c>
      <c r="T666" s="5" t="s">
        <v>93</v>
      </c>
      <c r="U666" s="5" t="s">
        <v>105</v>
      </c>
    </row>
    <row r="667" spans="1:21">
      <c r="A667" s="6" t="s">
        <v>87</v>
      </c>
      <c r="B667" s="7">
        <v>1</v>
      </c>
      <c r="C667" s="5">
        <v>683</v>
      </c>
      <c r="D667" s="5">
        <v>42</v>
      </c>
      <c r="E667" s="6" t="s">
        <v>970</v>
      </c>
      <c r="F667" s="8">
        <v>421015</v>
      </c>
      <c r="G667" s="5" t="s">
        <v>1045</v>
      </c>
      <c r="H667" s="5" t="s">
        <v>1046</v>
      </c>
      <c r="I667" s="6" t="s">
        <v>91</v>
      </c>
      <c r="J667" s="6" t="s">
        <v>91</v>
      </c>
      <c r="K667" s="6" t="s">
        <v>91</v>
      </c>
      <c r="L667" s="6" t="s">
        <v>91</v>
      </c>
      <c r="M667" s="5" t="s">
        <v>92</v>
      </c>
      <c r="N667" s="6" t="s">
        <v>91</v>
      </c>
      <c r="O667" s="6" t="s">
        <v>91</v>
      </c>
      <c r="P667" s="6" t="s">
        <v>91</v>
      </c>
      <c r="Q667" s="6" t="s">
        <v>91</v>
      </c>
      <c r="R667" s="5">
        <v>1</v>
      </c>
      <c r="S667" s="5">
        <v>0</v>
      </c>
      <c r="T667" s="5" t="s">
        <v>93</v>
      </c>
      <c r="U667" s="5" t="s">
        <v>105</v>
      </c>
    </row>
    <row r="668" spans="1:21">
      <c r="A668" s="6" t="s">
        <v>87</v>
      </c>
      <c r="B668" s="7">
        <v>1</v>
      </c>
      <c r="C668" s="5">
        <v>684</v>
      </c>
      <c r="D668" s="5">
        <v>42</v>
      </c>
      <c r="E668" s="6" t="s">
        <v>1047</v>
      </c>
      <c r="F668" s="8">
        <v>42101501</v>
      </c>
      <c r="G668" s="5" t="s">
        <v>1048</v>
      </c>
      <c r="H668" s="5" t="s">
        <v>221</v>
      </c>
      <c r="I668" s="6" t="s">
        <v>91</v>
      </c>
      <c r="J668" s="6" t="s">
        <v>91</v>
      </c>
      <c r="K668" s="6" t="s">
        <v>91</v>
      </c>
      <c r="L668" s="6" t="s">
        <v>91</v>
      </c>
      <c r="M668" s="5" t="s">
        <v>92</v>
      </c>
      <c r="N668" s="6" t="s">
        <v>91</v>
      </c>
      <c r="O668" s="6" t="s">
        <v>91</v>
      </c>
      <c r="P668" s="6" t="s">
        <v>91</v>
      </c>
      <c r="Q668" s="6" t="s">
        <v>91</v>
      </c>
      <c r="R668" s="5">
        <v>1</v>
      </c>
      <c r="S668" s="5">
        <v>0</v>
      </c>
      <c r="T668" s="5" t="s">
        <v>93</v>
      </c>
      <c r="U668" s="5" t="s">
        <v>105</v>
      </c>
    </row>
    <row r="669" spans="1:21">
      <c r="A669" s="6" t="s">
        <v>87</v>
      </c>
      <c r="B669" s="7">
        <v>1</v>
      </c>
      <c r="C669" s="5">
        <v>685</v>
      </c>
      <c r="D669" s="5">
        <v>42</v>
      </c>
      <c r="E669" s="6" t="s">
        <v>1047</v>
      </c>
      <c r="F669" s="8">
        <v>42101502</v>
      </c>
      <c r="G669" s="5" t="s">
        <v>1049</v>
      </c>
      <c r="H669" s="5" t="s">
        <v>223</v>
      </c>
      <c r="I669" s="6" t="s">
        <v>91</v>
      </c>
      <c r="J669" s="6" t="s">
        <v>91</v>
      </c>
      <c r="K669" s="6" t="s">
        <v>91</v>
      </c>
      <c r="L669" s="6" t="s">
        <v>91</v>
      </c>
      <c r="M669" s="5" t="s">
        <v>92</v>
      </c>
      <c r="N669" s="6" t="s">
        <v>91</v>
      </c>
      <c r="O669" s="6" t="s">
        <v>91</v>
      </c>
      <c r="P669" s="6" t="s">
        <v>91</v>
      </c>
      <c r="Q669" s="6" t="s">
        <v>91</v>
      </c>
      <c r="R669" s="5">
        <v>1</v>
      </c>
      <c r="S669" s="5">
        <v>0</v>
      </c>
      <c r="T669" s="5" t="s">
        <v>93</v>
      </c>
      <c r="U669" s="5" t="s">
        <v>105</v>
      </c>
    </row>
    <row r="670" spans="1:21">
      <c r="A670" s="6" t="s">
        <v>87</v>
      </c>
      <c r="B670" s="7">
        <v>1</v>
      </c>
      <c r="C670" s="5">
        <v>686</v>
      </c>
      <c r="D670" s="5">
        <v>42</v>
      </c>
      <c r="E670" s="6" t="s">
        <v>1047</v>
      </c>
      <c r="F670" s="8">
        <v>42101503</v>
      </c>
      <c r="G670" s="5" t="s">
        <v>1050</v>
      </c>
      <c r="H670" s="5" t="s">
        <v>225</v>
      </c>
      <c r="I670" s="6" t="s">
        <v>91</v>
      </c>
      <c r="J670" s="6" t="s">
        <v>91</v>
      </c>
      <c r="K670" s="6" t="s">
        <v>91</v>
      </c>
      <c r="L670" s="6" t="s">
        <v>91</v>
      </c>
      <c r="M670" s="5" t="s">
        <v>92</v>
      </c>
      <c r="N670" s="6" t="s">
        <v>91</v>
      </c>
      <c r="O670" s="6" t="s">
        <v>91</v>
      </c>
      <c r="P670" s="6" t="s">
        <v>91</v>
      </c>
      <c r="Q670" s="6" t="s">
        <v>91</v>
      </c>
      <c r="R670" s="5">
        <v>1</v>
      </c>
      <c r="S670" s="5">
        <v>0</v>
      </c>
      <c r="T670" s="5" t="s">
        <v>93</v>
      </c>
      <c r="U670" s="5" t="s">
        <v>105</v>
      </c>
    </row>
    <row r="671" spans="1:21">
      <c r="A671" s="6" t="s">
        <v>87</v>
      </c>
      <c r="B671" s="7">
        <v>1</v>
      </c>
      <c r="C671" s="5">
        <v>687</v>
      </c>
      <c r="D671" s="5">
        <v>42</v>
      </c>
      <c r="E671" s="6" t="s">
        <v>1047</v>
      </c>
      <c r="F671" s="8">
        <v>42101504</v>
      </c>
      <c r="G671" s="5" t="s">
        <v>1051</v>
      </c>
      <c r="H671" s="5" t="s">
        <v>227</v>
      </c>
      <c r="I671" s="6" t="s">
        <v>91</v>
      </c>
      <c r="J671" s="6" t="s">
        <v>91</v>
      </c>
      <c r="K671" s="6" t="s">
        <v>91</v>
      </c>
      <c r="L671" s="6" t="s">
        <v>91</v>
      </c>
      <c r="M671" s="5" t="s">
        <v>92</v>
      </c>
      <c r="N671" s="6" t="s">
        <v>91</v>
      </c>
      <c r="O671" s="6" t="s">
        <v>91</v>
      </c>
      <c r="P671" s="6" t="s">
        <v>91</v>
      </c>
      <c r="Q671" s="6" t="s">
        <v>91</v>
      </c>
      <c r="R671" s="5">
        <v>1</v>
      </c>
      <c r="S671" s="5">
        <v>0</v>
      </c>
      <c r="T671" s="5" t="s">
        <v>93</v>
      </c>
      <c r="U671" s="5" t="s">
        <v>105</v>
      </c>
    </row>
    <row r="672" spans="1:21">
      <c r="A672" s="6" t="s">
        <v>87</v>
      </c>
      <c r="B672" s="7">
        <v>1</v>
      </c>
      <c r="C672" s="5">
        <v>688</v>
      </c>
      <c r="D672" s="5">
        <v>42</v>
      </c>
      <c r="E672" s="6" t="s">
        <v>970</v>
      </c>
      <c r="F672" s="8">
        <v>421016</v>
      </c>
      <c r="G672" s="5" t="s">
        <v>1052</v>
      </c>
      <c r="H672" s="5" t="s">
        <v>1053</v>
      </c>
      <c r="I672" s="5">
        <v>10065504424</v>
      </c>
      <c r="J672" s="6" t="s">
        <v>91</v>
      </c>
      <c r="K672" s="6" t="s">
        <v>91</v>
      </c>
      <c r="L672" s="6" t="s">
        <v>91</v>
      </c>
      <c r="M672" s="5" t="s">
        <v>92</v>
      </c>
      <c r="N672" s="6" t="s">
        <v>91</v>
      </c>
      <c r="O672" s="6" t="s">
        <v>91</v>
      </c>
      <c r="P672" s="6" t="s">
        <v>91</v>
      </c>
      <c r="Q672" s="6" t="s">
        <v>91</v>
      </c>
      <c r="R672" s="5">
        <v>1</v>
      </c>
      <c r="S672" s="5">
        <v>0</v>
      </c>
      <c r="T672" s="5" t="s">
        <v>93</v>
      </c>
      <c r="U672" s="5" t="s">
        <v>105</v>
      </c>
    </row>
    <row r="673" spans="1:21">
      <c r="A673" s="6" t="s">
        <v>87</v>
      </c>
      <c r="B673" s="7">
        <v>1</v>
      </c>
      <c r="C673" s="5">
        <v>689</v>
      </c>
      <c r="D673" s="5">
        <v>42</v>
      </c>
      <c r="E673" s="6" t="s">
        <v>1054</v>
      </c>
      <c r="F673" s="8">
        <v>42101601</v>
      </c>
      <c r="G673" s="5" t="s">
        <v>1055</v>
      </c>
      <c r="H673" s="5" t="s">
        <v>221</v>
      </c>
      <c r="I673" s="6" t="s">
        <v>91</v>
      </c>
      <c r="J673" s="6" t="s">
        <v>91</v>
      </c>
      <c r="K673" s="6" t="s">
        <v>91</v>
      </c>
      <c r="L673" s="6" t="s">
        <v>91</v>
      </c>
      <c r="M673" s="5" t="s">
        <v>92</v>
      </c>
      <c r="N673" s="6" t="s">
        <v>91</v>
      </c>
      <c r="O673" s="6" t="s">
        <v>91</v>
      </c>
      <c r="P673" s="6" t="s">
        <v>91</v>
      </c>
      <c r="Q673" s="6" t="s">
        <v>91</v>
      </c>
      <c r="R673" s="5">
        <v>1</v>
      </c>
      <c r="S673" s="5">
        <v>0</v>
      </c>
      <c r="T673" s="5" t="s">
        <v>93</v>
      </c>
      <c r="U673" s="5" t="s">
        <v>105</v>
      </c>
    </row>
    <row r="674" spans="1:21">
      <c r="A674" s="6" t="s">
        <v>87</v>
      </c>
      <c r="B674" s="7">
        <v>1</v>
      </c>
      <c r="C674" s="5">
        <v>690</v>
      </c>
      <c r="D674" s="5">
        <v>42</v>
      </c>
      <c r="E674" s="6" t="s">
        <v>1054</v>
      </c>
      <c r="F674" s="8">
        <v>42101602</v>
      </c>
      <c r="G674" s="5" t="s">
        <v>1056</v>
      </c>
      <c r="H674" s="5" t="s">
        <v>223</v>
      </c>
      <c r="I674" s="6" t="s">
        <v>91</v>
      </c>
      <c r="J674" s="6" t="s">
        <v>91</v>
      </c>
      <c r="K674" s="6" t="s">
        <v>91</v>
      </c>
      <c r="L674" s="6" t="s">
        <v>91</v>
      </c>
      <c r="M674" s="5" t="s">
        <v>92</v>
      </c>
      <c r="N674" s="6" t="s">
        <v>91</v>
      </c>
      <c r="O674" s="6" t="s">
        <v>91</v>
      </c>
      <c r="P674" s="6" t="s">
        <v>91</v>
      </c>
      <c r="Q674" s="6" t="s">
        <v>91</v>
      </c>
      <c r="R674" s="5">
        <v>1</v>
      </c>
      <c r="S674" s="5">
        <v>0</v>
      </c>
      <c r="T674" s="5" t="s">
        <v>93</v>
      </c>
      <c r="U674" s="5" t="s">
        <v>105</v>
      </c>
    </row>
    <row r="675" spans="1:21">
      <c r="A675" s="6" t="s">
        <v>87</v>
      </c>
      <c r="B675" s="7">
        <v>1</v>
      </c>
      <c r="C675" s="5">
        <v>691</v>
      </c>
      <c r="D675" s="5">
        <v>42</v>
      </c>
      <c r="E675" s="6" t="s">
        <v>1054</v>
      </c>
      <c r="F675" s="8">
        <v>42101603</v>
      </c>
      <c r="G675" s="5" t="s">
        <v>1057</v>
      </c>
      <c r="H675" s="5" t="s">
        <v>225</v>
      </c>
      <c r="I675" s="6" t="s">
        <v>91</v>
      </c>
      <c r="J675" s="6" t="s">
        <v>91</v>
      </c>
      <c r="K675" s="6" t="s">
        <v>91</v>
      </c>
      <c r="L675" s="6" t="s">
        <v>91</v>
      </c>
      <c r="M675" s="5" t="s">
        <v>92</v>
      </c>
      <c r="N675" s="6" t="s">
        <v>91</v>
      </c>
      <c r="O675" s="6" t="s">
        <v>91</v>
      </c>
      <c r="P675" s="6" t="s">
        <v>91</v>
      </c>
      <c r="Q675" s="6" t="s">
        <v>91</v>
      </c>
      <c r="R675" s="5">
        <v>1</v>
      </c>
      <c r="S675" s="5">
        <v>0</v>
      </c>
      <c r="T675" s="5" t="s">
        <v>93</v>
      </c>
      <c r="U675" s="5" t="s">
        <v>105</v>
      </c>
    </row>
    <row r="676" spans="1:21">
      <c r="A676" s="6" t="s">
        <v>87</v>
      </c>
      <c r="B676" s="7">
        <v>1</v>
      </c>
      <c r="C676" s="5">
        <v>693</v>
      </c>
      <c r="D676" s="5">
        <v>42</v>
      </c>
      <c r="E676" s="6" t="s">
        <v>1054</v>
      </c>
      <c r="F676" s="8">
        <v>42101604</v>
      </c>
      <c r="G676" s="5" t="s">
        <v>1058</v>
      </c>
      <c r="H676" s="5" t="s">
        <v>227</v>
      </c>
      <c r="I676" s="6" t="s">
        <v>91</v>
      </c>
      <c r="J676" s="6" t="s">
        <v>91</v>
      </c>
      <c r="K676" s="6" t="s">
        <v>91</v>
      </c>
      <c r="L676" s="6" t="s">
        <v>91</v>
      </c>
      <c r="M676" s="5" t="s">
        <v>92</v>
      </c>
      <c r="N676" s="6" t="s">
        <v>91</v>
      </c>
      <c r="O676" s="6" t="s">
        <v>91</v>
      </c>
      <c r="P676" s="6" t="s">
        <v>91</v>
      </c>
      <c r="Q676" s="6" t="s">
        <v>91</v>
      </c>
      <c r="R676" s="5">
        <v>1</v>
      </c>
      <c r="S676" s="5">
        <v>0</v>
      </c>
      <c r="T676" s="5" t="s">
        <v>93</v>
      </c>
      <c r="U676" s="5" t="s">
        <v>105</v>
      </c>
    </row>
    <row r="677" spans="1:21">
      <c r="A677" s="6" t="s">
        <v>87</v>
      </c>
      <c r="B677" s="7">
        <v>1</v>
      </c>
      <c r="C677" s="5">
        <v>694</v>
      </c>
      <c r="D677" s="5">
        <v>42</v>
      </c>
      <c r="E677" s="6" t="s">
        <v>970</v>
      </c>
      <c r="F677" s="8">
        <v>421017</v>
      </c>
      <c r="G677" s="5" t="s">
        <v>1059</v>
      </c>
      <c r="H677" s="5" t="s">
        <v>1060</v>
      </c>
      <c r="I677" s="6" t="s">
        <v>91</v>
      </c>
      <c r="J677" s="6" t="s">
        <v>91</v>
      </c>
      <c r="K677" s="6" t="s">
        <v>91</v>
      </c>
      <c r="L677" s="6" t="s">
        <v>91</v>
      </c>
      <c r="M677" s="5" t="s">
        <v>92</v>
      </c>
      <c r="N677" s="6" t="s">
        <v>91</v>
      </c>
      <c r="O677" s="6" t="s">
        <v>91</v>
      </c>
      <c r="P677" s="6" t="s">
        <v>91</v>
      </c>
      <c r="Q677" s="6" t="s">
        <v>91</v>
      </c>
      <c r="R677" s="5">
        <v>1</v>
      </c>
      <c r="S677" s="5">
        <v>0</v>
      </c>
      <c r="T677" s="5" t="s">
        <v>93</v>
      </c>
      <c r="U677" s="5" t="s">
        <v>105</v>
      </c>
    </row>
    <row r="678" spans="1:21">
      <c r="A678" s="6" t="s">
        <v>87</v>
      </c>
      <c r="B678" s="7">
        <v>1</v>
      </c>
      <c r="C678" s="5">
        <v>695</v>
      </c>
      <c r="D678" s="5">
        <v>42</v>
      </c>
      <c r="E678" s="6" t="s">
        <v>1061</v>
      </c>
      <c r="F678" s="8">
        <v>42101701</v>
      </c>
      <c r="G678" s="5" t="s">
        <v>1062</v>
      </c>
      <c r="H678" s="5" t="s">
        <v>221</v>
      </c>
      <c r="I678" s="6" t="s">
        <v>91</v>
      </c>
      <c r="J678" s="6" t="s">
        <v>91</v>
      </c>
      <c r="K678" s="6" t="s">
        <v>91</v>
      </c>
      <c r="L678" s="6" t="s">
        <v>91</v>
      </c>
      <c r="M678" s="5" t="s">
        <v>92</v>
      </c>
      <c r="N678" s="6" t="s">
        <v>91</v>
      </c>
      <c r="O678" s="6" t="s">
        <v>91</v>
      </c>
      <c r="P678" s="6" t="s">
        <v>91</v>
      </c>
      <c r="Q678" s="6" t="s">
        <v>91</v>
      </c>
      <c r="R678" s="5">
        <v>1</v>
      </c>
      <c r="S678" s="5">
        <v>0</v>
      </c>
      <c r="T678" s="5" t="s">
        <v>93</v>
      </c>
      <c r="U678" s="5" t="s">
        <v>105</v>
      </c>
    </row>
    <row r="679" spans="1:21">
      <c r="A679" s="6" t="s">
        <v>87</v>
      </c>
      <c r="B679" s="7">
        <v>1</v>
      </c>
      <c r="C679" s="5">
        <v>696</v>
      </c>
      <c r="D679" s="5">
        <v>42</v>
      </c>
      <c r="E679" s="6" t="s">
        <v>1061</v>
      </c>
      <c r="F679" s="8">
        <v>42101702</v>
      </c>
      <c r="G679" s="5" t="s">
        <v>1063</v>
      </c>
      <c r="H679" s="5" t="s">
        <v>223</v>
      </c>
      <c r="I679" s="6" t="s">
        <v>91</v>
      </c>
      <c r="J679" s="6" t="s">
        <v>91</v>
      </c>
      <c r="K679" s="6" t="s">
        <v>91</v>
      </c>
      <c r="L679" s="6" t="s">
        <v>91</v>
      </c>
      <c r="M679" s="5" t="s">
        <v>92</v>
      </c>
      <c r="N679" s="6" t="s">
        <v>91</v>
      </c>
      <c r="O679" s="6" t="s">
        <v>91</v>
      </c>
      <c r="P679" s="6" t="s">
        <v>91</v>
      </c>
      <c r="Q679" s="6" t="s">
        <v>91</v>
      </c>
      <c r="R679" s="5">
        <v>1</v>
      </c>
      <c r="S679" s="5">
        <v>0</v>
      </c>
      <c r="T679" s="5" t="s">
        <v>93</v>
      </c>
      <c r="U679" s="5" t="s">
        <v>105</v>
      </c>
    </row>
    <row r="680" spans="1:21">
      <c r="A680" s="6" t="s">
        <v>87</v>
      </c>
      <c r="B680" s="7">
        <v>1</v>
      </c>
      <c r="C680" s="5">
        <v>697</v>
      </c>
      <c r="D680" s="5">
        <v>42</v>
      </c>
      <c r="E680" s="6" t="s">
        <v>1061</v>
      </c>
      <c r="F680" s="8">
        <v>42101703</v>
      </c>
      <c r="G680" s="5" t="s">
        <v>1064</v>
      </c>
      <c r="H680" s="5" t="s">
        <v>225</v>
      </c>
      <c r="I680" s="6" t="s">
        <v>91</v>
      </c>
      <c r="J680" s="6" t="s">
        <v>91</v>
      </c>
      <c r="K680" s="6" t="s">
        <v>91</v>
      </c>
      <c r="L680" s="6" t="s">
        <v>91</v>
      </c>
      <c r="M680" s="5" t="s">
        <v>92</v>
      </c>
      <c r="N680" s="6" t="s">
        <v>91</v>
      </c>
      <c r="O680" s="6" t="s">
        <v>91</v>
      </c>
      <c r="P680" s="6" t="s">
        <v>91</v>
      </c>
      <c r="Q680" s="6" t="s">
        <v>91</v>
      </c>
      <c r="R680" s="5">
        <v>1</v>
      </c>
      <c r="S680" s="5">
        <v>0</v>
      </c>
      <c r="T680" s="5" t="s">
        <v>93</v>
      </c>
      <c r="U680" s="5" t="s">
        <v>105</v>
      </c>
    </row>
    <row r="681" spans="1:21">
      <c r="A681" s="6" t="s">
        <v>87</v>
      </c>
      <c r="B681" s="7">
        <v>1</v>
      </c>
      <c r="C681" s="5">
        <v>698</v>
      </c>
      <c r="D681" s="5">
        <v>42</v>
      </c>
      <c r="E681" s="6" t="s">
        <v>1061</v>
      </c>
      <c r="F681" s="8">
        <v>42101704</v>
      </c>
      <c r="G681" s="5" t="s">
        <v>1065</v>
      </c>
      <c r="H681" s="5" t="s">
        <v>227</v>
      </c>
      <c r="I681" s="6" t="s">
        <v>91</v>
      </c>
      <c r="J681" s="6" t="s">
        <v>91</v>
      </c>
      <c r="K681" s="6" t="s">
        <v>91</v>
      </c>
      <c r="L681" s="6" t="s">
        <v>91</v>
      </c>
      <c r="M681" s="5" t="s">
        <v>92</v>
      </c>
      <c r="N681" s="6" t="s">
        <v>91</v>
      </c>
      <c r="O681" s="6" t="s">
        <v>91</v>
      </c>
      <c r="P681" s="6" t="s">
        <v>91</v>
      </c>
      <c r="Q681" s="6" t="s">
        <v>91</v>
      </c>
      <c r="R681" s="5">
        <v>1</v>
      </c>
      <c r="S681" s="5">
        <v>0</v>
      </c>
      <c r="T681" s="5" t="s">
        <v>93</v>
      </c>
      <c r="U681" s="5" t="s">
        <v>105</v>
      </c>
    </row>
    <row r="682" spans="1:21">
      <c r="A682" s="6" t="s">
        <v>87</v>
      </c>
      <c r="B682" s="7">
        <v>1</v>
      </c>
      <c r="C682" s="5">
        <v>699</v>
      </c>
      <c r="D682" s="5">
        <v>42</v>
      </c>
      <c r="E682" s="6" t="s">
        <v>970</v>
      </c>
      <c r="F682" s="8">
        <v>421018</v>
      </c>
      <c r="G682" s="5" t="s">
        <v>1066</v>
      </c>
      <c r="H682" s="5" t="s">
        <v>1067</v>
      </c>
      <c r="I682" s="5">
        <v>10065506400</v>
      </c>
      <c r="J682" s="6" t="s">
        <v>91</v>
      </c>
      <c r="K682" s="6" t="s">
        <v>91</v>
      </c>
      <c r="L682" s="6" t="s">
        <v>91</v>
      </c>
      <c r="M682" s="5" t="s">
        <v>92</v>
      </c>
      <c r="N682" s="6" t="s">
        <v>91</v>
      </c>
      <c r="O682" s="6" t="s">
        <v>91</v>
      </c>
      <c r="P682" s="6" t="s">
        <v>91</v>
      </c>
      <c r="Q682" s="6" t="s">
        <v>91</v>
      </c>
      <c r="R682" s="5">
        <v>1</v>
      </c>
      <c r="S682" s="5">
        <v>0</v>
      </c>
      <c r="T682" s="5" t="s">
        <v>93</v>
      </c>
      <c r="U682" s="5" t="s">
        <v>105</v>
      </c>
    </row>
    <row r="683" spans="1:21">
      <c r="A683" s="6" t="s">
        <v>87</v>
      </c>
      <c r="B683" s="7">
        <v>1</v>
      </c>
      <c r="C683" s="5">
        <v>700</v>
      </c>
      <c r="D683" s="5">
        <v>42</v>
      </c>
      <c r="E683" s="6" t="s">
        <v>1068</v>
      </c>
      <c r="F683" s="8">
        <v>42101801</v>
      </c>
      <c r="G683" s="5" t="s">
        <v>1069</v>
      </c>
      <c r="H683" s="5" t="s">
        <v>221</v>
      </c>
      <c r="I683" s="6" t="s">
        <v>91</v>
      </c>
      <c r="J683" s="6" t="s">
        <v>91</v>
      </c>
      <c r="K683" s="6" t="s">
        <v>91</v>
      </c>
      <c r="L683" s="6" t="s">
        <v>91</v>
      </c>
      <c r="M683" s="5" t="s">
        <v>92</v>
      </c>
      <c r="N683" s="6" t="s">
        <v>91</v>
      </c>
      <c r="O683" s="6" t="s">
        <v>91</v>
      </c>
      <c r="P683" s="6" t="s">
        <v>91</v>
      </c>
      <c r="Q683" s="6" t="s">
        <v>91</v>
      </c>
      <c r="R683" s="5">
        <v>1</v>
      </c>
      <c r="S683" s="5">
        <v>0</v>
      </c>
      <c r="T683" s="5" t="s">
        <v>93</v>
      </c>
      <c r="U683" s="5" t="s">
        <v>105</v>
      </c>
    </row>
    <row r="684" spans="1:21">
      <c r="A684" s="6" t="s">
        <v>87</v>
      </c>
      <c r="B684" s="7">
        <v>1</v>
      </c>
      <c r="C684" s="5">
        <v>701</v>
      </c>
      <c r="D684" s="5">
        <v>42</v>
      </c>
      <c r="E684" s="6" t="s">
        <v>1068</v>
      </c>
      <c r="F684" s="8">
        <v>42101802</v>
      </c>
      <c r="G684" s="5" t="s">
        <v>1070</v>
      </c>
      <c r="H684" s="5" t="s">
        <v>223</v>
      </c>
      <c r="I684" s="6" t="s">
        <v>91</v>
      </c>
      <c r="J684" s="6" t="s">
        <v>91</v>
      </c>
      <c r="K684" s="6" t="s">
        <v>91</v>
      </c>
      <c r="L684" s="6" t="s">
        <v>91</v>
      </c>
      <c r="M684" s="5" t="s">
        <v>92</v>
      </c>
      <c r="N684" s="6" t="s">
        <v>91</v>
      </c>
      <c r="O684" s="6" t="s">
        <v>91</v>
      </c>
      <c r="P684" s="6" t="s">
        <v>91</v>
      </c>
      <c r="Q684" s="6" t="s">
        <v>91</v>
      </c>
      <c r="R684" s="5">
        <v>1</v>
      </c>
      <c r="S684" s="5">
        <v>0</v>
      </c>
      <c r="T684" s="5" t="s">
        <v>93</v>
      </c>
      <c r="U684" s="5" t="s">
        <v>105</v>
      </c>
    </row>
    <row r="685" spans="1:21">
      <c r="A685" s="6" t="s">
        <v>87</v>
      </c>
      <c r="B685" s="7">
        <v>1</v>
      </c>
      <c r="C685" s="5">
        <v>702</v>
      </c>
      <c r="D685" s="5">
        <v>42</v>
      </c>
      <c r="E685" s="6" t="s">
        <v>1068</v>
      </c>
      <c r="F685" s="8">
        <v>42101803</v>
      </c>
      <c r="G685" s="5" t="s">
        <v>1071</v>
      </c>
      <c r="H685" s="5" t="s">
        <v>225</v>
      </c>
      <c r="I685" s="6" t="s">
        <v>91</v>
      </c>
      <c r="J685" s="6" t="s">
        <v>91</v>
      </c>
      <c r="K685" s="6" t="s">
        <v>91</v>
      </c>
      <c r="L685" s="6" t="s">
        <v>91</v>
      </c>
      <c r="M685" s="5" t="s">
        <v>92</v>
      </c>
      <c r="N685" s="6" t="s">
        <v>91</v>
      </c>
      <c r="O685" s="6" t="s">
        <v>91</v>
      </c>
      <c r="P685" s="6" t="s">
        <v>91</v>
      </c>
      <c r="Q685" s="6" t="s">
        <v>91</v>
      </c>
      <c r="R685" s="5">
        <v>1</v>
      </c>
      <c r="S685" s="5">
        <v>0</v>
      </c>
      <c r="T685" s="5" t="s">
        <v>93</v>
      </c>
      <c r="U685" s="5" t="s">
        <v>105</v>
      </c>
    </row>
    <row r="686" spans="1:21">
      <c r="A686" s="6" t="s">
        <v>87</v>
      </c>
      <c r="B686" s="7">
        <v>1</v>
      </c>
      <c r="C686" s="5">
        <v>703</v>
      </c>
      <c r="D686" s="5">
        <v>42</v>
      </c>
      <c r="E686" s="6" t="s">
        <v>1068</v>
      </c>
      <c r="F686" s="8">
        <v>42101804</v>
      </c>
      <c r="G686" s="5" t="s">
        <v>1072</v>
      </c>
      <c r="H686" s="5" t="s">
        <v>227</v>
      </c>
      <c r="I686" s="6" t="s">
        <v>91</v>
      </c>
      <c r="J686" s="6" t="s">
        <v>91</v>
      </c>
      <c r="K686" s="6" t="s">
        <v>91</v>
      </c>
      <c r="L686" s="6" t="s">
        <v>91</v>
      </c>
      <c r="M686" s="5" t="s">
        <v>92</v>
      </c>
      <c r="N686" s="6" t="s">
        <v>91</v>
      </c>
      <c r="O686" s="6" t="s">
        <v>91</v>
      </c>
      <c r="P686" s="6" t="s">
        <v>91</v>
      </c>
      <c r="Q686" s="6" t="s">
        <v>91</v>
      </c>
      <c r="R686" s="5">
        <v>1</v>
      </c>
      <c r="S686" s="5">
        <v>0</v>
      </c>
      <c r="T686" s="5" t="s">
        <v>93</v>
      </c>
      <c r="U686" s="5" t="s">
        <v>105</v>
      </c>
    </row>
    <row r="687" spans="1:21">
      <c r="A687" s="6" t="s">
        <v>87</v>
      </c>
      <c r="B687" s="7">
        <v>1</v>
      </c>
      <c r="C687" s="5">
        <v>704</v>
      </c>
      <c r="D687" s="5">
        <v>42</v>
      </c>
      <c r="E687" s="6" t="s">
        <v>970</v>
      </c>
      <c r="F687" s="8">
        <v>421019</v>
      </c>
      <c r="G687" s="5" t="s">
        <v>1073</v>
      </c>
      <c r="H687" s="5" t="s">
        <v>1074</v>
      </c>
      <c r="I687" s="6" t="s">
        <v>91</v>
      </c>
      <c r="J687" s="6" t="s">
        <v>91</v>
      </c>
      <c r="K687" s="6" t="s">
        <v>91</v>
      </c>
      <c r="L687" s="6" t="s">
        <v>91</v>
      </c>
      <c r="M687" s="5" t="s">
        <v>92</v>
      </c>
      <c r="N687" s="6" t="s">
        <v>91</v>
      </c>
      <c r="O687" s="6" t="s">
        <v>91</v>
      </c>
      <c r="P687" s="6" t="s">
        <v>91</v>
      </c>
      <c r="Q687" s="6" t="s">
        <v>91</v>
      </c>
      <c r="R687" s="5">
        <v>1</v>
      </c>
      <c r="S687" s="5">
        <v>0</v>
      </c>
      <c r="T687" s="5" t="s">
        <v>93</v>
      </c>
      <c r="U687" s="5" t="s">
        <v>105</v>
      </c>
    </row>
    <row r="688" spans="1:21">
      <c r="A688" s="6" t="s">
        <v>87</v>
      </c>
      <c r="B688" s="7">
        <v>1</v>
      </c>
      <c r="C688" s="5">
        <v>705</v>
      </c>
      <c r="D688" s="5">
        <v>42</v>
      </c>
      <c r="E688" s="6" t="s">
        <v>1075</v>
      </c>
      <c r="F688" s="8">
        <v>42101901</v>
      </c>
      <c r="G688" s="5" t="s">
        <v>1076</v>
      </c>
      <c r="H688" s="5" t="s">
        <v>221</v>
      </c>
      <c r="I688" s="6" t="s">
        <v>91</v>
      </c>
      <c r="J688" s="6" t="s">
        <v>91</v>
      </c>
      <c r="K688" s="6" t="s">
        <v>91</v>
      </c>
      <c r="L688" s="6" t="s">
        <v>91</v>
      </c>
      <c r="M688" s="5" t="s">
        <v>92</v>
      </c>
      <c r="N688" s="6" t="s">
        <v>91</v>
      </c>
      <c r="O688" s="6" t="s">
        <v>91</v>
      </c>
      <c r="P688" s="6" t="s">
        <v>91</v>
      </c>
      <c r="Q688" s="6" t="s">
        <v>91</v>
      </c>
      <c r="R688" s="5">
        <v>1</v>
      </c>
      <c r="S688" s="5">
        <v>0</v>
      </c>
      <c r="T688" s="5" t="s">
        <v>93</v>
      </c>
      <c r="U688" s="5" t="s">
        <v>105</v>
      </c>
    </row>
    <row r="689" spans="1:21">
      <c r="A689" s="6" t="s">
        <v>87</v>
      </c>
      <c r="B689" s="7">
        <v>1</v>
      </c>
      <c r="C689" s="5">
        <v>706</v>
      </c>
      <c r="D689" s="5">
        <v>42</v>
      </c>
      <c r="E689" s="6" t="s">
        <v>1075</v>
      </c>
      <c r="F689" s="8">
        <v>42101902</v>
      </c>
      <c r="G689" s="5" t="s">
        <v>1077</v>
      </c>
      <c r="H689" s="5" t="s">
        <v>223</v>
      </c>
      <c r="I689" s="6" t="s">
        <v>91</v>
      </c>
      <c r="J689" s="6" t="s">
        <v>91</v>
      </c>
      <c r="K689" s="6" t="s">
        <v>91</v>
      </c>
      <c r="L689" s="6" t="s">
        <v>91</v>
      </c>
      <c r="M689" s="5" t="s">
        <v>92</v>
      </c>
      <c r="N689" s="6" t="s">
        <v>91</v>
      </c>
      <c r="O689" s="6" t="s">
        <v>91</v>
      </c>
      <c r="P689" s="6" t="s">
        <v>91</v>
      </c>
      <c r="Q689" s="6" t="s">
        <v>91</v>
      </c>
      <c r="R689" s="5">
        <v>1</v>
      </c>
      <c r="S689" s="5">
        <v>0</v>
      </c>
      <c r="T689" s="5" t="s">
        <v>93</v>
      </c>
      <c r="U689" s="5" t="s">
        <v>105</v>
      </c>
    </row>
    <row r="690" spans="1:21">
      <c r="A690" s="6" t="s">
        <v>87</v>
      </c>
      <c r="B690" s="7">
        <v>1</v>
      </c>
      <c r="C690" s="5">
        <v>707</v>
      </c>
      <c r="D690" s="5">
        <v>42</v>
      </c>
      <c r="E690" s="6" t="s">
        <v>1075</v>
      </c>
      <c r="F690" s="8">
        <v>42101903</v>
      </c>
      <c r="G690" s="5" t="s">
        <v>1078</v>
      </c>
      <c r="H690" s="5" t="s">
        <v>225</v>
      </c>
      <c r="I690" s="6" t="s">
        <v>91</v>
      </c>
      <c r="J690" s="6" t="s">
        <v>91</v>
      </c>
      <c r="K690" s="6" t="s">
        <v>91</v>
      </c>
      <c r="L690" s="6" t="s">
        <v>91</v>
      </c>
      <c r="M690" s="5" t="s">
        <v>92</v>
      </c>
      <c r="N690" s="6" t="s">
        <v>91</v>
      </c>
      <c r="O690" s="6" t="s">
        <v>91</v>
      </c>
      <c r="P690" s="6" t="s">
        <v>91</v>
      </c>
      <c r="Q690" s="6" t="s">
        <v>91</v>
      </c>
      <c r="R690" s="5">
        <v>1</v>
      </c>
      <c r="S690" s="5">
        <v>0</v>
      </c>
      <c r="T690" s="5" t="s">
        <v>93</v>
      </c>
      <c r="U690" s="5" t="s">
        <v>105</v>
      </c>
    </row>
    <row r="691" spans="1:21">
      <c r="A691" s="6" t="s">
        <v>87</v>
      </c>
      <c r="B691" s="7">
        <v>1</v>
      </c>
      <c r="C691" s="5">
        <v>708</v>
      </c>
      <c r="D691" s="5">
        <v>42</v>
      </c>
      <c r="E691" s="6" t="s">
        <v>1075</v>
      </c>
      <c r="F691" s="8">
        <v>42101904</v>
      </c>
      <c r="G691" s="5" t="s">
        <v>1079</v>
      </c>
      <c r="H691" s="5" t="s">
        <v>227</v>
      </c>
      <c r="I691" s="6" t="s">
        <v>91</v>
      </c>
      <c r="J691" s="6" t="s">
        <v>91</v>
      </c>
      <c r="K691" s="6" t="s">
        <v>91</v>
      </c>
      <c r="L691" s="6" t="s">
        <v>91</v>
      </c>
      <c r="M691" s="5" t="s">
        <v>92</v>
      </c>
      <c r="N691" s="6" t="s">
        <v>91</v>
      </c>
      <c r="O691" s="6" t="s">
        <v>91</v>
      </c>
      <c r="P691" s="6" t="s">
        <v>91</v>
      </c>
      <c r="Q691" s="6" t="s">
        <v>91</v>
      </c>
      <c r="R691" s="5">
        <v>1</v>
      </c>
      <c r="S691" s="5">
        <v>0</v>
      </c>
      <c r="T691" s="5" t="s">
        <v>93</v>
      </c>
      <c r="U691" s="5" t="s">
        <v>105</v>
      </c>
    </row>
    <row r="692" spans="1:21">
      <c r="A692" s="6" t="s">
        <v>87</v>
      </c>
      <c r="B692" s="7">
        <v>1</v>
      </c>
      <c r="C692" s="5">
        <v>709</v>
      </c>
      <c r="D692" s="5">
        <v>42</v>
      </c>
      <c r="E692" s="6" t="s">
        <v>970</v>
      </c>
      <c r="F692" s="8">
        <v>421020</v>
      </c>
      <c r="G692" s="5" t="s">
        <v>1080</v>
      </c>
      <c r="H692" s="5" t="s">
        <v>1081</v>
      </c>
      <c r="I692" s="5">
        <v>10065504638</v>
      </c>
      <c r="J692" s="6" t="s">
        <v>91</v>
      </c>
      <c r="K692" s="6" t="s">
        <v>91</v>
      </c>
      <c r="L692" s="6" t="s">
        <v>91</v>
      </c>
      <c r="M692" s="5" t="s">
        <v>92</v>
      </c>
      <c r="N692" s="6" t="s">
        <v>91</v>
      </c>
      <c r="O692" s="6" t="s">
        <v>91</v>
      </c>
      <c r="P692" s="6" t="s">
        <v>91</v>
      </c>
      <c r="Q692" s="6" t="s">
        <v>91</v>
      </c>
      <c r="R692" s="5">
        <v>1</v>
      </c>
      <c r="S692" s="5">
        <v>0</v>
      </c>
      <c r="T692" s="5" t="s">
        <v>93</v>
      </c>
      <c r="U692" s="5" t="s">
        <v>105</v>
      </c>
    </row>
    <row r="693" spans="1:21">
      <c r="A693" s="6" t="s">
        <v>87</v>
      </c>
      <c r="B693" s="7">
        <v>1</v>
      </c>
      <c r="C693" s="5">
        <v>710</v>
      </c>
      <c r="D693" s="5">
        <v>42</v>
      </c>
      <c r="E693" s="6" t="s">
        <v>1082</v>
      </c>
      <c r="F693" s="8">
        <v>42102001</v>
      </c>
      <c r="G693" s="5" t="s">
        <v>1083</v>
      </c>
      <c r="H693" s="5" t="s">
        <v>221</v>
      </c>
      <c r="I693" s="6" t="s">
        <v>91</v>
      </c>
      <c r="J693" s="6" t="s">
        <v>91</v>
      </c>
      <c r="K693" s="6" t="s">
        <v>91</v>
      </c>
      <c r="L693" s="6" t="s">
        <v>91</v>
      </c>
      <c r="M693" s="5" t="s">
        <v>92</v>
      </c>
      <c r="N693" s="6" t="s">
        <v>91</v>
      </c>
      <c r="O693" s="6" t="s">
        <v>91</v>
      </c>
      <c r="P693" s="6" t="s">
        <v>91</v>
      </c>
      <c r="Q693" s="6" t="s">
        <v>91</v>
      </c>
      <c r="R693" s="5">
        <v>1</v>
      </c>
      <c r="S693" s="5">
        <v>0</v>
      </c>
      <c r="T693" s="5" t="s">
        <v>93</v>
      </c>
      <c r="U693" s="5" t="s">
        <v>105</v>
      </c>
    </row>
    <row r="694" spans="1:21">
      <c r="A694" s="6" t="s">
        <v>87</v>
      </c>
      <c r="B694" s="7">
        <v>1</v>
      </c>
      <c r="C694" s="5">
        <v>711</v>
      </c>
      <c r="D694" s="5">
        <v>42</v>
      </c>
      <c r="E694" s="6" t="s">
        <v>1082</v>
      </c>
      <c r="F694" s="8">
        <v>42102002</v>
      </c>
      <c r="G694" s="5" t="s">
        <v>1084</v>
      </c>
      <c r="H694" s="5" t="s">
        <v>223</v>
      </c>
      <c r="I694" s="6" t="s">
        <v>91</v>
      </c>
      <c r="J694" s="6" t="s">
        <v>91</v>
      </c>
      <c r="K694" s="6" t="s">
        <v>91</v>
      </c>
      <c r="L694" s="6" t="s">
        <v>91</v>
      </c>
      <c r="M694" s="5" t="s">
        <v>92</v>
      </c>
      <c r="N694" s="6" t="s">
        <v>91</v>
      </c>
      <c r="O694" s="6" t="s">
        <v>91</v>
      </c>
      <c r="P694" s="6" t="s">
        <v>91</v>
      </c>
      <c r="Q694" s="6" t="s">
        <v>91</v>
      </c>
      <c r="R694" s="5">
        <v>1</v>
      </c>
      <c r="S694" s="5">
        <v>0</v>
      </c>
      <c r="T694" s="5" t="s">
        <v>93</v>
      </c>
      <c r="U694" s="5" t="s">
        <v>105</v>
      </c>
    </row>
    <row r="695" spans="1:21">
      <c r="A695" s="6" t="s">
        <v>87</v>
      </c>
      <c r="B695" s="7">
        <v>1</v>
      </c>
      <c r="C695" s="5">
        <v>712</v>
      </c>
      <c r="D695" s="5">
        <v>42</v>
      </c>
      <c r="E695" s="6" t="s">
        <v>1082</v>
      </c>
      <c r="F695" s="8">
        <v>42102003</v>
      </c>
      <c r="G695" s="5" t="s">
        <v>1085</v>
      </c>
      <c r="H695" s="5" t="s">
        <v>225</v>
      </c>
      <c r="I695" s="6" t="s">
        <v>91</v>
      </c>
      <c r="J695" s="6" t="s">
        <v>91</v>
      </c>
      <c r="K695" s="6" t="s">
        <v>91</v>
      </c>
      <c r="L695" s="6" t="s">
        <v>91</v>
      </c>
      <c r="M695" s="5" t="s">
        <v>92</v>
      </c>
      <c r="N695" s="6" t="s">
        <v>91</v>
      </c>
      <c r="O695" s="6" t="s">
        <v>91</v>
      </c>
      <c r="P695" s="6" t="s">
        <v>91</v>
      </c>
      <c r="Q695" s="6" t="s">
        <v>91</v>
      </c>
      <c r="R695" s="5">
        <v>1</v>
      </c>
      <c r="S695" s="5">
        <v>0</v>
      </c>
      <c r="T695" s="5" t="s">
        <v>93</v>
      </c>
      <c r="U695" s="5" t="s">
        <v>105</v>
      </c>
    </row>
    <row r="696" spans="1:21">
      <c r="A696" s="6" t="s">
        <v>87</v>
      </c>
      <c r="B696" s="7">
        <v>1</v>
      </c>
      <c r="C696" s="5">
        <v>713</v>
      </c>
      <c r="D696" s="5">
        <v>42</v>
      </c>
      <c r="E696" s="6" t="s">
        <v>1082</v>
      </c>
      <c r="F696" s="8">
        <v>42102004</v>
      </c>
      <c r="G696" s="5" t="s">
        <v>1086</v>
      </c>
      <c r="H696" s="5" t="s">
        <v>227</v>
      </c>
      <c r="I696" s="6" t="s">
        <v>91</v>
      </c>
      <c r="J696" s="6" t="s">
        <v>91</v>
      </c>
      <c r="K696" s="6" t="s">
        <v>91</v>
      </c>
      <c r="L696" s="6" t="s">
        <v>91</v>
      </c>
      <c r="M696" s="5" t="s">
        <v>92</v>
      </c>
      <c r="N696" s="6" t="s">
        <v>91</v>
      </c>
      <c r="O696" s="6" t="s">
        <v>91</v>
      </c>
      <c r="P696" s="6" t="s">
        <v>91</v>
      </c>
      <c r="Q696" s="6" t="s">
        <v>91</v>
      </c>
      <c r="R696" s="5">
        <v>1</v>
      </c>
      <c r="S696" s="5">
        <v>0</v>
      </c>
      <c r="T696" s="5" t="s">
        <v>93</v>
      </c>
      <c r="U696" s="5" t="s">
        <v>105</v>
      </c>
    </row>
    <row r="697" spans="1:21">
      <c r="A697" s="6" t="s">
        <v>87</v>
      </c>
      <c r="B697" s="7">
        <v>1</v>
      </c>
      <c r="C697" s="5">
        <v>714</v>
      </c>
      <c r="D697" s="5">
        <v>42</v>
      </c>
      <c r="E697" s="6" t="s">
        <v>970</v>
      </c>
      <c r="F697" s="8">
        <v>421021</v>
      </c>
      <c r="G697" s="5" t="s">
        <v>1087</v>
      </c>
      <c r="H697" s="5" t="s">
        <v>1088</v>
      </c>
      <c r="I697" s="6" t="s">
        <v>91</v>
      </c>
      <c r="J697" s="6" t="s">
        <v>91</v>
      </c>
      <c r="K697" s="6" t="s">
        <v>91</v>
      </c>
      <c r="L697" s="6" t="s">
        <v>91</v>
      </c>
      <c r="M697" s="5" t="s">
        <v>92</v>
      </c>
      <c r="N697" s="6" t="s">
        <v>91</v>
      </c>
      <c r="O697" s="6" t="s">
        <v>91</v>
      </c>
      <c r="P697" s="6" t="s">
        <v>91</v>
      </c>
      <c r="Q697" s="6" t="s">
        <v>91</v>
      </c>
      <c r="R697" s="5">
        <v>1</v>
      </c>
      <c r="S697" s="5">
        <v>0</v>
      </c>
      <c r="T697" s="5" t="s">
        <v>93</v>
      </c>
      <c r="U697" s="5" t="s">
        <v>105</v>
      </c>
    </row>
    <row r="698" spans="1:21">
      <c r="A698" s="6" t="s">
        <v>87</v>
      </c>
      <c r="B698" s="7">
        <v>1</v>
      </c>
      <c r="C698" s="5">
        <v>715</v>
      </c>
      <c r="D698" s="5">
        <v>42</v>
      </c>
      <c r="E698" s="6" t="s">
        <v>1089</v>
      </c>
      <c r="F698" s="8">
        <v>42102101</v>
      </c>
      <c r="G698" s="5" t="s">
        <v>1090</v>
      </c>
      <c r="H698" s="5" t="s">
        <v>221</v>
      </c>
      <c r="I698" s="6" t="s">
        <v>91</v>
      </c>
      <c r="J698" s="6" t="s">
        <v>91</v>
      </c>
      <c r="K698" s="6" t="s">
        <v>91</v>
      </c>
      <c r="L698" s="6" t="s">
        <v>91</v>
      </c>
      <c r="M698" s="5" t="s">
        <v>92</v>
      </c>
      <c r="N698" s="6" t="s">
        <v>91</v>
      </c>
      <c r="O698" s="6" t="s">
        <v>91</v>
      </c>
      <c r="P698" s="6" t="s">
        <v>91</v>
      </c>
      <c r="Q698" s="6" t="s">
        <v>91</v>
      </c>
      <c r="R698" s="5">
        <v>1</v>
      </c>
      <c r="S698" s="5">
        <v>0</v>
      </c>
      <c r="T698" s="5" t="s">
        <v>93</v>
      </c>
      <c r="U698" s="5" t="s">
        <v>105</v>
      </c>
    </row>
    <row r="699" spans="1:21">
      <c r="A699" s="6" t="s">
        <v>87</v>
      </c>
      <c r="B699" s="7">
        <v>1</v>
      </c>
      <c r="C699" s="5">
        <v>716</v>
      </c>
      <c r="D699" s="5">
        <v>42</v>
      </c>
      <c r="E699" s="6" t="s">
        <v>1089</v>
      </c>
      <c r="F699" s="8">
        <v>42102102</v>
      </c>
      <c r="G699" s="5" t="s">
        <v>1091</v>
      </c>
      <c r="H699" s="5" t="s">
        <v>223</v>
      </c>
      <c r="I699" s="6" t="s">
        <v>91</v>
      </c>
      <c r="J699" s="6" t="s">
        <v>91</v>
      </c>
      <c r="K699" s="6" t="s">
        <v>91</v>
      </c>
      <c r="L699" s="6" t="s">
        <v>91</v>
      </c>
      <c r="M699" s="5" t="s">
        <v>92</v>
      </c>
      <c r="N699" s="6" t="s">
        <v>91</v>
      </c>
      <c r="O699" s="6" t="s">
        <v>91</v>
      </c>
      <c r="P699" s="6" t="s">
        <v>91</v>
      </c>
      <c r="Q699" s="6" t="s">
        <v>91</v>
      </c>
      <c r="R699" s="5">
        <v>1</v>
      </c>
      <c r="S699" s="5">
        <v>0</v>
      </c>
      <c r="T699" s="5" t="s">
        <v>93</v>
      </c>
      <c r="U699" s="5" t="s">
        <v>105</v>
      </c>
    </row>
    <row r="700" spans="1:21">
      <c r="A700" s="6" t="s">
        <v>87</v>
      </c>
      <c r="B700" s="7">
        <v>1</v>
      </c>
      <c r="C700" s="5">
        <v>717</v>
      </c>
      <c r="D700" s="5">
        <v>42</v>
      </c>
      <c r="E700" s="6" t="s">
        <v>1089</v>
      </c>
      <c r="F700" s="8">
        <v>42102103</v>
      </c>
      <c r="G700" s="5" t="s">
        <v>1092</v>
      </c>
      <c r="H700" s="5" t="s">
        <v>225</v>
      </c>
      <c r="I700" s="6" t="s">
        <v>91</v>
      </c>
      <c r="J700" s="6" t="s">
        <v>91</v>
      </c>
      <c r="K700" s="6" t="s">
        <v>91</v>
      </c>
      <c r="L700" s="6" t="s">
        <v>91</v>
      </c>
      <c r="M700" s="5" t="s">
        <v>92</v>
      </c>
      <c r="N700" s="6" t="s">
        <v>91</v>
      </c>
      <c r="O700" s="6" t="s">
        <v>91</v>
      </c>
      <c r="P700" s="6" t="s">
        <v>91</v>
      </c>
      <c r="Q700" s="6" t="s">
        <v>91</v>
      </c>
      <c r="R700" s="5">
        <v>1</v>
      </c>
      <c r="S700" s="5">
        <v>0</v>
      </c>
      <c r="T700" s="5" t="s">
        <v>93</v>
      </c>
      <c r="U700" s="5" t="s">
        <v>105</v>
      </c>
    </row>
    <row r="701" spans="1:21">
      <c r="A701" s="6" t="s">
        <v>87</v>
      </c>
      <c r="B701" s="7">
        <v>1</v>
      </c>
      <c r="C701" s="5">
        <v>718</v>
      </c>
      <c r="D701" s="5">
        <v>42</v>
      </c>
      <c r="E701" s="6" t="s">
        <v>1089</v>
      </c>
      <c r="F701" s="8">
        <v>42102104</v>
      </c>
      <c r="G701" s="5" t="s">
        <v>1093</v>
      </c>
      <c r="H701" s="5" t="s">
        <v>227</v>
      </c>
      <c r="I701" s="6" t="s">
        <v>91</v>
      </c>
      <c r="J701" s="6" t="s">
        <v>91</v>
      </c>
      <c r="K701" s="6" t="s">
        <v>91</v>
      </c>
      <c r="L701" s="6" t="s">
        <v>91</v>
      </c>
      <c r="M701" s="5" t="s">
        <v>92</v>
      </c>
      <c r="N701" s="6" t="s">
        <v>91</v>
      </c>
      <c r="O701" s="6" t="s">
        <v>91</v>
      </c>
      <c r="P701" s="6" t="s">
        <v>91</v>
      </c>
      <c r="Q701" s="6" t="s">
        <v>91</v>
      </c>
      <c r="R701" s="5">
        <v>1</v>
      </c>
      <c r="S701" s="5">
        <v>0</v>
      </c>
      <c r="T701" s="5" t="s">
        <v>93</v>
      </c>
      <c r="U701" s="5" t="s">
        <v>105</v>
      </c>
    </row>
    <row r="702" spans="1:21">
      <c r="A702" s="6" t="s">
        <v>87</v>
      </c>
      <c r="B702" s="7">
        <v>1</v>
      </c>
      <c r="C702" s="5">
        <v>719</v>
      </c>
      <c r="D702" s="5">
        <v>42</v>
      </c>
      <c r="E702" s="6" t="s">
        <v>970</v>
      </c>
      <c r="F702" s="8">
        <v>421022</v>
      </c>
      <c r="G702" s="5" t="s">
        <v>1094</v>
      </c>
      <c r="H702" s="5" t="s">
        <v>1095</v>
      </c>
      <c r="I702" s="5">
        <v>10065506388</v>
      </c>
      <c r="J702" s="6" t="s">
        <v>91</v>
      </c>
      <c r="K702" s="6" t="s">
        <v>91</v>
      </c>
      <c r="L702" s="6" t="s">
        <v>91</v>
      </c>
      <c r="M702" s="5" t="s">
        <v>92</v>
      </c>
      <c r="N702" s="6" t="s">
        <v>91</v>
      </c>
      <c r="O702" s="6" t="s">
        <v>91</v>
      </c>
      <c r="P702" s="6" t="s">
        <v>91</v>
      </c>
      <c r="Q702" s="6" t="s">
        <v>91</v>
      </c>
      <c r="R702" s="5">
        <v>1</v>
      </c>
      <c r="S702" s="5">
        <v>0</v>
      </c>
      <c r="T702" s="5" t="s">
        <v>93</v>
      </c>
      <c r="U702" s="5" t="s">
        <v>105</v>
      </c>
    </row>
    <row r="703" spans="1:21">
      <c r="A703" s="6" t="s">
        <v>87</v>
      </c>
      <c r="B703" s="7">
        <v>1</v>
      </c>
      <c r="C703" s="5">
        <v>720</v>
      </c>
      <c r="D703" s="5">
        <v>42</v>
      </c>
      <c r="E703" s="6" t="s">
        <v>1096</v>
      </c>
      <c r="F703" s="8">
        <v>42102201</v>
      </c>
      <c r="G703" s="5" t="s">
        <v>1097</v>
      </c>
      <c r="H703" s="5" t="s">
        <v>221</v>
      </c>
      <c r="I703" s="6" t="s">
        <v>91</v>
      </c>
      <c r="J703" s="6" t="s">
        <v>91</v>
      </c>
      <c r="K703" s="6" t="s">
        <v>91</v>
      </c>
      <c r="L703" s="6" t="s">
        <v>91</v>
      </c>
      <c r="M703" s="5" t="s">
        <v>92</v>
      </c>
      <c r="N703" s="6" t="s">
        <v>91</v>
      </c>
      <c r="O703" s="6" t="s">
        <v>91</v>
      </c>
      <c r="P703" s="6" t="s">
        <v>91</v>
      </c>
      <c r="Q703" s="6" t="s">
        <v>91</v>
      </c>
      <c r="R703" s="5">
        <v>1</v>
      </c>
      <c r="S703" s="5">
        <v>0</v>
      </c>
      <c r="T703" s="5" t="s">
        <v>93</v>
      </c>
      <c r="U703" s="5" t="s">
        <v>105</v>
      </c>
    </row>
    <row r="704" spans="1:21">
      <c r="A704" s="6" t="s">
        <v>87</v>
      </c>
      <c r="B704" s="7">
        <v>1</v>
      </c>
      <c r="C704" s="5">
        <v>721</v>
      </c>
      <c r="D704" s="5">
        <v>42</v>
      </c>
      <c r="E704" s="6" t="s">
        <v>1096</v>
      </c>
      <c r="F704" s="8">
        <v>42102202</v>
      </c>
      <c r="G704" s="5" t="s">
        <v>1098</v>
      </c>
      <c r="H704" s="5" t="s">
        <v>223</v>
      </c>
      <c r="I704" s="6" t="s">
        <v>91</v>
      </c>
      <c r="J704" s="6" t="s">
        <v>91</v>
      </c>
      <c r="K704" s="6" t="s">
        <v>91</v>
      </c>
      <c r="L704" s="6" t="s">
        <v>91</v>
      </c>
      <c r="M704" s="5" t="s">
        <v>92</v>
      </c>
      <c r="N704" s="6" t="s">
        <v>91</v>
      </c>
      <c r="O704" s="6" t="s">
        <v>91</v>
      </c>
      <c r="P704" s="6" t="s">
        <v>91</v>
      </c>
      <c r="Q704" s="6" t="s">
        <v>91</v>
      </c>
      <c r="R704" s="5">
        <v>1</v>
      </c>
      <c r="S704" s="5">
        <v>0</v>
      </c>
      <c r="T704" s="5" t="s">
        <v>93</v>
      </c>
      <c r="U704" s="5" t="s">
        <v>105</v>
      </c>
    </row>
    <row r="705" spans="1:21">
      <c r="A705" s="6" t="s">
        <v>87</v>
      </c>
      <c r="B705" s="7">
        <v>1</v>
      </c>
      <c r="C705" s="5">
        <v>722</v>
      </c>
      <c r="D705" s="5">
        <v>42</v>
      </c>
      <c r="E705" s="6" t="s">
        <v>1096</v>
      </c>
      <c r="F705" s="8">
        <v>42102203</v>
      </c>
      <c r="G705" s="5" t="s">
        <v>1099</v>
      </c>
      <c r="H705" s="5" t="s">
        <v>225</v>
      </c>
      <c r="I705" s="6" t="s">
        <v>91</v>
      </c>
      <c r="J705" s="6" t="s">
        <v>91</v>
      </c>
      <c r="K705" s="6" t="s">
        <v>91</v>
      </c>
      <c r="L705" s="6" t="s">
        <v>91</v>
      </c>
      <c r="M705" s="5" t="s">
        <v>92</v>
      </c>
      <c r="N705" s="6" t="s">
        <v>91</v>
      </c>
      <c r="O705" s="6" t="s">
        <v>91</v>
      </c>
      <c r="P705" s="6" t="s">
        <v>91</v>
      </c>
      <c r="Q705" s="6" t="s">
        <v>91</v>
      </c>
      <c r="R705" s="5">
        <v>1</v>
      </c>
      <c r="S705" s="5">
        <v>0</v>
      </c>
      <c r="T705" s="5" t="s">
        <v>93</v>
      </c>
      <c r="U705" s="5" t="s">
        <v>105</v>
      </c>
    </row>
    <row r="706" spans="1:21">
      <c r="A706" s="6" t="s">
        <v>87</v>
      </c>
      <c r="B706" s="7">
        <v>1</v>
      </c>
      <c r="C706" s="5">
        <v>724</v>
      </c>
      <c r="D706" s="5">
        <v>42</v>
      </c>
      <c r="E706" s="6" t="s">
        <v>1096</v>
      </c>
      <c r="F706" s="8">
        <v>42102204</v>
      </c>
      <c r="G706" s="5" t="s">
        <v>1100</v>
      </c>
      <c r="H706" s="5" t="s">
        <v>227</v>
      </c>
      <c r="I706" s="6" t="s">
        <v>91</v>
      </c>
      <c r="J706" s="6" t="s">
        <v>91</v>
      </c>
      <c r="K706" s="6" t="s">
        <v>91</v>
      </c>
      <c r="L706" s="6" t="s">
        <v>91</v>
      </c>
      <c r="M706" s="5" t="s">
        <v>92</v>
      </c>
      <c r="N706" s="6" t="s">
        <v>91</v>
      </c>
      <c r="O706" s="6" t="s">
        <v>91</v>
      </c>
      <c r="P706" s="6" t="s">
        <v>91</v>
      </c>
      <c r="Q706" s="6" t="s">
        <v>91</v>
      </c>
      <c r="R706" s="5">
        <v>1</v>
      </c>
      <c r="S706" s="5">
        <v>0</v>
      </c>
      <c r="T706" s="5" t="s">
        <v>93</v>
      </c>
      <c r="U706" s="5" t="s">
        <v>105</v>
      </c>
    </row>
    <row r="707" spans="1:21">
      <c r="A707" s="6" t="s">
        <v>87</v>
      </c>
      <c r="B707" s="7">
        <v>1</v>
      </c>
      <c r="C707" s="5">
        <v>725</v>
      </c>
      <c r="D707" s="5">
        <v>42</v>
      </c>
      <c r="E707" s="6" t="s">
        <v>970</v>
      </c>
      <c r="F707" s="8">
        <v>421023</v>
      </c>
      <c r="G707" s="5" t="s">
        <v>1101</v>
      </c>
      <c r="H707" s="5" t="s">
        <v>1102</v>
      </c>
      <c r="I707" s="6" t="s">
        <v>91</v>
      </c>
      <c r="J707" s="6" t="s">
        <v>91</v>
      </c>
      <c r="K707" s="6" t="s">
        <v>91</v>
      </c>
      <c r="L707" s="6" t="s">
        <v>91</v>
      </c>
      <c r="M707" s="5" t="s">
        <v>92</v>
      </c>
      <c r="N707" s="6" t="s">
        <v>91</v>
      </c>
      <c r="O707" s="6" t="s">
        <v>91</v>
      </c>
      <c r="P707" s="6" t="s">
        <v>91</v>
      </c>
      <c r="Q707" s="6" t="s">
        <v>91</v>
      </c>
      <c r="R707" s="5">
        <v>1</v>
      </c>
      <c r="S707" s="5">
        <v>0</v>
      </c>
      <c r="T707" s="5" t="s">
        <v>93</v>
      </c>
      <c r="U707" s="5" t="s">
        <v>105</v>
      </c>
    </row>
    <row r="708" spans="1:21">
      <c r="A708" s="6" t="s">
        <v>87</v>
      </c>
      <c r="B708" s="7">
        <v>1</v>
      </c>
      <c r="C708" s="5">
        <v>726</v>
      </c>
      <c r="D708" s="5">
        <v>42</v>
      </c>
      <c r="E708" s="6" t="s">
        <v>1103</v>
      </c>
      <c r="F708" s="8">
        <v>42102301</v>
      </c>
      <c r="G708" s="5" t="s">
        <v>1104</v>
      </c>
      <c r="H708" s="5" t="s">
        <v>221</v>
      </c>
      <c r="I708" s="6" t="s">
        <v>91</v>
      </c>
      <c r="J708" s="6" t="s">
        <v>91</v>
      </c>
      <c r="K708" s="6" t="s">
        <v>91</v>
      </c>
      <c r="L708" s="6" t="s">
        <v>91</v>
      </c>
      <c r="M708" s="5" t="s">
        <v>92</v>
      </c>
      <c r="N708" s="6" t="s">
        <v>91</v>
      </c>
      <c r="O708" s="6" t="s">
        <v>91</v>
      </c>
      <c r="P708" s="6" t="s">
        <v>91</v>
      </c>
      <c r="Q708" s="6" t="s">
        <v>91</v>
      </c>
      <c r="R708" s="5">
        <v>1</v>
      </c>
      <c r="S708" s="5">
        <v>0</v>
      </c>
      <c r="T708" s="5" t="s">
        <v>93</v>
      </c>
      <c r="U708" s="5" t="s">
        <v>105</v>
      </c>
    </row>
    <row r="709" spans="1:21">
      <c r="A709" s="6" t="s">
        <v>87</v>
      </c>
      <c r="B709" s="7">
        <v>1</v>
      </c>
      <c r="C709" s="5">
        <v>727</v>
      </c>
      <c r="D709" s="5">
        <v>42</v>
      </c>
      <c r="E709" s="6" t="s">
        <v>1103</v>
      </c>
      <c r="F709" s="8">
        <v>42102302</v>
      </c>
      <c r="G709" s="5" t="s">
        <v>1105</v>
      </c>
      <c r="H709" s="5" t="s">
        <v>223</v>
      </c>
      <c r="I709" s="6" t="s">
        <v>91</v>
      </c>
      <c r="J709" s="6" t="s">
        <v>91</v>
      </c>
      <c r="K709" s="6" t="s">
        <v>91</v>
      </c>
      <c r="L709" s="6" t="s">
        <v>91</v>
      </c>
      <c r="M709" s="5" t="s">
        <v>92</v>
      </c>
      <c r="N709" s="6" t="s">
        <v>91</v>
      </c>
      <c r="O709" s="6" t="s">
        <v>91</v>
      </c>
      <c r="P709" s="6" t="s">
        <v>91</v>
      </c>
      <c r="Q709" s="6" t="s">
        <v>91</v>
      </c>
      <c r="R709" s="5">
        <v>1</v>
      </c>
      <c r="S709" s="5">
        <v>0</v>
      </c>
      <c r="T709" s="5" t="s">
        <v>93</v>
      </c>
      <c r="U709" s="5" t="s">
        <v>105</v>
      </c>
    </row>
    <row r="710" spans="1:21">
      <c r="A710" s="6" t="s">
        <v>87</v>
      </c>
      <c r="B710" s="7">
        <v>1</v>
      </c>
      <c r="C710" s="5">
        <v>728</v>
      </c>
      <c r="D710" s="5">
        <v>42</v>
      </c>
      <c r="E710" s="6" t="s">
        <v>1103</v>
      </c>
      <c r="F710" s="8">
        <v>42102303</v>
      </c>
      <c r="G710" s="5" t="s">
        <v>1106</v>
      </c>
      <c r="H710" s="5" t="s">
        <v>225</v>
      </c>
      <c r="I710" s="6" t="s">
        <v>91</v>
      </c>
      <c r="J710" s="6" t="s">
        <v>91</v>
      </c>
      <c r="K710" s="6" t="s">
        <v>91</v>
      </c>
      <c r="L710" s="6" t="s">
        <v>91</v>
      </c>
      <c r="M710" s="5" t="s">
        <v>92</v>
      </c>
      <c r="N710" s="6" t="s">
        <v>91</v>
      </c>
      <c r="O710" s="6" t="s">
        <v>91</v>
      </c>
      <c r="P710" s="6" t="s">
        <v>91</v>
      </c>
      <c r="Q710" s="6" t="s">
        <v>91</v>
      </c>
      <c r="R710" s="5">
        <v>1</v>
      </c>
      <c r="S710" s="5">
        <v>0</v>
      </c>
      <c r="T710" s="5" t="s">
        <v>93</v>
      </c>
      <c r="U710" s="5" t="s">
        <v>105</v>
      </c>
    </row>
    <row r="711" spans="1:21">
      <c r="A711" s="6" t="s">
        <v>87</v>
      </c>
      <c r="B711" s="7">
        <v>1</v>
      </c>
      <c r="C711" s="5">
        <v>729</v>
      </c>
      <c r="D711" s="5">
        <v>42</v>
      </c>
      <c r="E711" s="6" t="s">
        <v>1103</v>
      </c>
      <c r="F711" s="8">
        <v>42102304</v>
      </c>
      <c r="G711" s="5" t="s">
        <v>1107</v>
      </c>
      <c r="H711" s="5" t="s">
        <v>227</v>
      </c>
      <c r="I711" s="6" t="s">
        <v>91</v>
      </c>
      <c r="J711" s="6" t="s">
        <v>91</v>
      </c>
      <c r="K711" s="6" t="s">
        <v>91</v>
      </c>
      <c r="L711" s="6" t="s">
        <v>91</v>
      </c>
      <c r="M711" s="5" t="s">
        <v>92</v>
      </c>
      <c r="N711" s="6" t="s">
        <v>91</v>
      </c>
      <c r="O711" s="6" t="s">
        <v>91</v>
      </c>
      <c r="P711" s="6" t="s">
        <v>91</v>
      </c>
      <c r="Q711" s="6" t="s">
        <v>91</v>
      </c>
      <c r="R711" s="5">
        <v>1</v>
      </c>
      <c r="S711" s="5">
        <v>0</v>
      </c>
      <c r="T711" s="5" t="s">
        <v>93</v>
      </c>
      <c r="U711" s="5" t="s">
        <v>105</v>
      </c>
    </row>
    <row r="712" spans="1:21">
      <c r="A712" s="6" t="s">
        <v>87</v>
      </c>
      <c r="B712" s="7">
        <v>1</v>
      </c>
      <c r="C712" s="5">
        <v>730</v>
      </c>
      <c r="D712" s="5">
        <v>42</v>
      </c>
      <c r="E712" s="6" t="s">
        <v>970</v>
      </c>
      <c r="F712" s="8">
        <v>421024</v>
      </c>
      <c r="G712" s="5" t="s">
        <v>1108</v>
      </c>
      <c r="H712" s="5" t="s">
        <v>1109</v>
      </c>
      <c r="I712" s="5">
        <v>10065506350</v>
      </c>
      <c r="J712" s="6" t="s">
        <v>91</v>
      </c>
      <c r="K712" s="6" t="s">
        <v>91</v>
      </c>
      <c r="L712" s="6" t="s">
        <v>91</v>
      </c>
      <c r="M712" s="5" t="s">
        <v>92</v>
      </c>
      <c r="N712" s="6" t="s">
        <v>91</v>
      </c>
      <c r="O712" s="6" t="s">
        <v>91</v>
      </c>
      <c r="P712" s="6" t="s">
        <v>91</v>
      </c>
      <c r="Q712" s="6" t="s">
        <v>91</v>
      </c>
      <c r="R712" s="5">
        <v>1</v>
      </c>
      <c r="S712" s="5">
        <v>0</v>
      </c>
      <c r="T712" s="5" t="s">
        <v>93</v>
      </c>
      <c r="U712" s="5" t="s">
        <v>105</v>
      </c>
    </row>
    <row r="713" spans="1:21">
      <c r="A713" s="6" t="s">
        <v>87</v>
      </c>
      <c r="B713" s="7">
        <v>1</v>
      </c>
      <c r="C713" s="5">
        <v>731</v>
      </c>
      <c r="D713" s="5">
        <v>42</v>
      </c>
      <c r="E713" s="6" t="s">
        <v>1110</v>
      </c>
      <c r="F713" s="8">
        <v>42102401</v>
      </c>
      <c r="G713" s="5" t="s">
        <v>1111</v>
      </c>
      <c r="H713" s="5" t="s">
        <v>221</v>
      </c>
      <c r="I713" s="6" t="s">
        <v>91</v>
      </c>
      <c r="J713" s="6" t="s">
        <v>91</v>
      </c>
      <c r="K713" s="6" t="s">
        <v>91</v>
      </c>
      <c r="L713" s="6" t="s">
        <v>91</v>
      </c>
      <c r="M713" s="5" t="s">
        <v>92</v>
      </c>
      <c r="N713" s="6" t="s">
        <v>91</v>
      </c>
      <c r="O713" s="6" t="s">
        <v>91</v>
      </c>
      <c r="P713" s="6" t="s">
        <v>91</v>
      </c>
      <c r="Q713" s="6" t="s">
        <v>91</v>
      </c>
      <c r="R713" s="5">
        <v>1</v>
      </c>
      <c r="S713" s="5">
        <v>0</v>
      </c>
      <c r="T713" s="5" t="s">
        <v>93</v>
      </c>
      <c r="U713" s="5" t="s">
        <v>105</v>
      </c>
    </row>
    <row r="714" spans="1:21">
      <c r="A714" s="6" t="s">
        <v>87</v>
      </c>
      <c r="B714" s="7">
        <v>1</v>
      </c>
      <c r="C714" s="5">
        <v>732</v>
      </c>
      <c r="D714" s="5">
        <v>42</v>
      </c>
      <c r="E714" s="6" t="s">
        <v>1110</v>
      </c>
      <c r="F714" s="8">
        <v>42102402</v>
      </c>
      <c r="G714" s="5" t="s">
        <v>1112</v>
      </c>
      <c r="H714" s="5" t="s">
        <v>223</v>
      </c>
      <c r="I714" s="6" t="s">
        <v>91</v>
      </c>
      <c r="J714" s="6" t="s">
        <v>91</v>
      </c>
      <c r="K714" s="6" t="s">
        <v>91</v>
      </c>
      <c r="L714" s="6" t="s">
        <v>91</v>
      </c>
      <c r="M714" s="5" t="s">
        <v>92</v>
      </c>
      <c r="N714" s="6" t="s">
        <v>91</v>
      </c>
      <c r="O714" s="6" t="s">
        <v>91</v>
      </c>
      <c r="P714" s="6" t="s">
        <v>91</v>
      </c>
      <c r="Q714" s="6" t="s">
        <v>91</v>
      </c>
      <c r="R714" s="5">
        <v>1</v>
      </c>
      <c r="S714" s="5">
        <v>0</v>
      </c>
      <c r="T714" s="5" t="s">
        <v>93</v>
      </c>
      <c r="U714" s="5" t="s">
        <v>105</v>
      </c>
    </row>
    <row r="715" spans="1:21">
      <c r="A715" s="6" t="s">
        <v>87</v>
      </c>
      <c r="B715" s="7">
        <v>1</v>
      </c>
      <c r="C715" s="5">
        <v>733</v>
      </c>
      <c r="D715" s="5">
        <v>42</v>
      </c>
      <c r="E715" s="6" t="s">
        <v>1110</v>
      </c>
      <c r="F715" s="8">
        <v>42102403</v>
      </c>
      <c r="G715" s="5" t="s">
        <v>1113</v>
      </c>
      <c r="H715" s="5" t="s">
        <v>225</v>
      </c>
      <c r="I715" s="6" t="s">
        <v>91</v>
      </c>
      <c r="J715" s="6" t="s">
        <v>91</v>
      </c>
      <c r="K715" s="6" t="s">
        <v>91</v>
      </c>
      <c r="L715" s="6" t="s">
        <v>91</v>
      </c>
      <c r="M715" s="5" t="s">
        <v>92</v>
      </c>
      <c r="N715" s="6" t="s">
        <v>91</v>
      </c>
      <c r="O715" s="6" t="s">
        <v>91</v>
      </c>
      <c r="P715" s="6" t="s">
        <v>91</v>
      </c>
      <c r="Q715" s="6" t="s">
        <v>91</v>
      </c>
      <c r="R715" s="5">
        <v>1</v>
      </c>
      <c r="S715" s="5">
        <v>0</v>
      </c>
      <c r="T715" s="5" t="s">
        <v>93</v>
      </c>
      <c r="U715" s="5" t="s">
        <v>105</v>
      </c>
    </row>
    <row r="716" spans="1:21">
      <c r="A716" s="6" t="s">
        <v>87</v>
      </c>
      <c r="B716" s="7">
        <v>1</v>
      </c>
      <c r="C716" s="5">
        <v>735</v>
      </c>
      <c r="D716" s="5">
        <v>42</v>
      </c>
      <c r="E716" s="6" t="s">
        <v>1110</v>
      </c>
      <c r="F716" s="8">
        <v>42102404</v>
      </c>
      <c r="G716" s="5" t="s">
        <v>1114</v>
      </c>
      <c r="H716" s="5" t="s">
        <v>227</v>
      </c>
      <c r="I716" s="6" t="s">
        <v>91</v>
      </c>
      <c r="J716" s="6" t="s">
        <v>91</v>
      </c>
      <c r="K716" s="6" t="s">
        <v>91</v>
      </c>
      <c r="L716" s="6" t="s">
        <v>91</v>
      </c>
      <c r="M716" s="5" t="s">
        <v>92</v>
      </c>
      <c r="N716" s="6" t="s">
        <v>91</v>
      </c>
      <c r="O716" s="6" t="s">
        <v>91</v>
      </c>
      <c r="P716" s="6" t="s">
        <v>91</v>
      </c>
      <c r="Q716" s="6" t="s">
        <v>91</v>
      </c>
      <c r="R716" s="5">
        <v>1</v>
      </c>
      <c r="S716" s="5">
        <v>0</v>
      </c>
      <c r="T716" s="5" t="s">
        <v>93</v>
      </c>
      <c r="U716" s="5" t="s">
        <v>105</v>
      </c>
    </row>
    <row r="717" spans="1:21">
      <c r="A717" s="6" t="s">
        <v>87</v>
      </c>
      <c r="B717" s="7">
        <v>1</v>
      </c>
      <c r="C717" s="5">
        <v>736</v>
      </c>
      <c r="D717" s="5">
        <v>42</v>
      </c>
      <c r="E717" s="6" t="s">
        <v>970</v>
      </c>
      <c r="F717" s="8">
        <v>421025</v>
      </c>
      <c r="G717" s="5" t="s">
        <v>1115</v>
      </c>
      <c r="H717" s="5" t="s">
        <v>1116</v>
      </c>
      <c r="I717" s="5">
        <v>10065506441</v>
      </c>
      <c r="J717" s="6" t="s">
        <v>91</v>
      </c>
      <c r="K717" s="6" t="s">
        <v>91</v>
      </c>
      <c r="L717" s="6" t="s">
        <v>91</v>
      </c>
      <c r="M717" s="5" t="s">
        <v>92</v>
      </c>
      <c r="N717" s="6" t="s">
        <v>91</v>
      </c>
      <c r="O717" s="6" t="s">
        <v>91</v>
      </c>
      <c r="P717" s="6" t="s">
        <v>91</v>
      </c>
      <c r="Q717" s="6" t="s">
        <v>91</v>
      </c>
      <c r="R717" s="5">
        <v>1</v>
      </c>
      <c r="S717" s="5">
        <v>0</v>
      </c>
      <c r="T717" s="5" t="s">
        <v>93</v>
      </c>
      <c r="U717" s="5" t="s">
        <v>105</v>
      </c>
    </row>
    <row r="718" spans="1:21">
      <c r="A718" s="6" t="s">
        <v>87</v>
      </c>
      <c r="B718" s="7">
        <v>1</v>
      </c>
      <c r="C718" s="5">
        <v>737</v>
      </c>
      <c r="D718" s="5">
        <v>42</v>
      </c>
      <c r="E718" s="6" t="s">
        <v>1117</v>
      </c>
      <c r="F718" s="8">
        <v>42102501</v>
      </c>
      <c r="G718" s="5" t="s">
        <v>1118</v>
      </c>
      <c r="H718" s="5" t="s">
        <v>221</v>
      </c>
      <c r="I718" s="6" t="s">
        <v>91</v>
      </c>
      <c r="J718" s="6" t="s">
        <v>91</v>
      </c>
      <c r="K718" s="6" t="s">
        <v>91</v>
      </c>
      <c r="L718" s="6" t="s">
        <v>91</v>
      </c>
      <c r="M718" s="5" t="s">
        <v>92</v>
      </c>
      <c r="N718" s="6" t="s">
        <v>91</v>
      </c>
      <c r="O718" s="6" t="s">
        <v>91</v>
      </c>
      <c r="P718" s="6" t="s">
        <v>91</v>
      </c>
      <c r="Q718" s="6" t="s">
        <v>91</v>
      </c>
      <c r="R718" s="5">
        <v>1</v>
      </c>
      <c r="S718" s="5">
        <v>0</v>
      </c>
      <c r="T718" s="5" t="s">
        <v>93</v>
      </c>
      <c r="U718" s="5" t="s">
        <v>105</v>
      </c>
    </row>
    <row r="719" spans="1:21">
      <c r="A719" s="6" t="s">
        <v>87</v>
      </c>
      <c r="B719" s="7">
        <v>1</v>
      </c>
      <c r="C719" s="5">
        <v>738</v>
      </c>
      <c r="D719" s="5">
        <v>42</v>
      </c>
      <c r="E719" s="6" t="s">
        <v>1117</v>
      </c>
      <c r="F719" s="8">
        <v>42102502</v>
      </c>
      <c r="G719" s="5" t="s">
        <v>1119</v>
      </c>
      <c r="H719" s="5" t="s">
        <v>223</v>
      </c>
      <c r="I719" s="6" t="s">
        <v>91</v>
      </c>
      <c r="J719" s="6" t="s">
        <v>91</v>
      </c>
      <c r="K719" s="6" t="s">
        <v>91</v>
      </c>
      <c r="L719" s="6" t="s">
        <v>91</v>
      </c>
      <c r="M719" s="5" t="s">
        <v>92</v>
      </c>
      <c r="N719" s="6" t="s">
        <v>91</v>
      </c>
      <c r="O719" s="6" t="s">
        <v>91</v>
      </c>
      <c r="P719" s="6" t="s">
        <v>91</v>
      </c>
      <c r="Q719" s="6" t="s">
        <v>91</v>
      </c>
      <c r="R719" s="5">
        <v>1</v>
      </c>
      <c r="S719" s="5">
        <v>0</v>
      </c>
      <c r="T719" s="5" t="s">
        <v>93</v>
      </c>
      <c r="U719" s="5" t="s">
        <v>105</v>
      </c>
    </row>
    <row r="720" spans="1:21">
      <c r="A720" s="6" t="s">
        <v>87</v>
      </c>
      <c r="B720" s="7">
        <v>1</v>
      </c>
      <c r="C720" s="5">
        <v>739</v>
      </c>
      <c r="D720" s="5">
        <v>42</v>
      </c>
      <c r="E720" s="6" t="s">
        <v>1117</v>
      </c>
      <c r="F720" s="8">
        <v>42102503</v>
      </c>
      <c r="G720" s="5" t="s">
        <v>1120</v>
      </c>
      <c r="H720" s="5" t="s">
        <v>225</v>
      </c>
      <c r="I720" s="6" t="s">
        <v>91</v>
      </c>
      <c r="J720" s="6" t="s">
        <v>91</v>
      </c>
      <c r="K720" s="6" t="s">
        <v>91</v>
      </c>
      <c r="L720" s="6" t="s">
        <v>91</v>
      </c>
      <c r="M720" s="5" t="s">
        <v>92</v>
      </c>
      <c r="N720" s="6" t="s">
        <v>91</v>
      </c>
      <c r="O720" s="6" t="s">
        <v>91</v>
      </c>
      <c r="P720" s="6" t="s">
        <v>91</v>
      </c>
      <c r="Q720" s="6" t="s">
        <v>91</v>
      </c>
      <c r="R720" s="5">
        <v>1</v>
      </c>
      <c r="S720" s="5">
        <v>0</v>
      </c>
      <c r="T720" s="5" t="s">
        <v>93</v>
      </c>
      <c r="U720" s="5" t="s">
        <v>105</v>
      </c>
    </row>
    <row r="721" spans="1:21">
      <c r="A721" s="6" t="s">
        <v>87</v>
      </c>
      <c r="B721" s="7">
        <v>1</v>
      </c>
      <c r="C721" s="5">
        <v>740</v>
      </c>
      <c r="D721" s="5">
        <v>42</v>
      </c>
      <c r="E721" s="6" t="s">
        <v>1117</v>
      </c>
      <c r="F721" s="8">
        <v>42102504</v>
      </c>
      <c r="G721" s="5" t="s">
        <v>1121</v>
      </c>
      <c r="H721" s="5" t="s">
        <v>227</v>
      </c>
      <c r="I721" s="6" t="s">
        <v>91</v>
      </c>
      <c r="J721" s="6" t="s">
        <v>91</v>
      </c>
      <c r="K721" s="6" t="s">
        <v>91</v>
      </c>
      <c r="L721" s="6" t="s">
        <v>91</v>
      </c>
      <c r="M721" s="5" t="s">
        <v>92</v>
      </c>
      <c r="N721" s="6" t="s">
        <v>91</v>
      </c>
      <c r="O721" s="6" t="s">
        <v>91</v>
      </c>
      <c r="P721" s="6" t="s">
        <v>91</v>
      </c>
      <c r="Q721" s="6" t="s">
        <v>91</v>
      </c>
      <c r="R721" s="5">
        <v>1</v>
      </c>
      <c r="S721" s="5">
        <v>0</v>
      </c>
      <c r="T721" s="5" t="s">
        <v>93</v>
      </c>
      <c r="U721" s="5" t="s">
        <v>105</v>
      </c>
    </row>
    <row r="722" spans="1:21">
      <c r="A722" s="6" t="s">
        <v>87</v>
      </c>
      <c r="B722" s="7">
        <v>1</v>
      </c>
      <c r="C722" s="5">
        <v>741</v>
      </c>
      <c r="D722" s="5">
        <v>42</v>
      </c>
      <c r="E722" s="6" t="s">
        <v>970</v>
      </c>
      <c r="F722" s="8">
        <v>421026</v>
      </c>
      <c r="G722" s="5" t="s">
        <v>1122</v>
      </c>
      <c r="H722" s="5" t="s">
        <v>1123</v>
      </c>
      <c r="I722" s="5">
        <v>10065500245</v>
      </c>
      <c r="J722" s="6" t="s">
        <v>91</v>
      </c>
      <c r="K722" s="6" t="s">
        <v>91</v>
      </c>
      <c r="L722" s="6" t="s">
        <v>91</v>
      </c>
      <c r="M722" s="5" t="s">
        <v>92</v>
      </c>
      <c r="N722" s="6" t="s">
        <v>91</v>
      </c>
      <c r="O722" s="6" t="s">
        <v>91</v>
      </c>
      <c r="P722" s="6" t="s">
        <v>91</v>
      </c>
      <c r="Q722" s="6" t="s">
        <v>91</v>
      </c>
      <c r="R722" s="5">
        <v>1</v>
      </c>
      <c r="S722" s="5">
        <v>0</v>
      </c>
      <c r="T722" s="5" t="s">
        <v>93</v>
      </c>
      <c r="U722" s="5" t="s">
        <v>105</v>
      </c>
    </row>
    <row r="723" spans="1:21">
      <c r="A723" s="6" t="s">
        <v>87</v>
      </c>
      <c r="B723" s="7">
        <v>1</v>
      </c>
      <c r="C723" s="5">
        <v>742</v>
      </c>
      <c r="D723" s="5">
        <v>42</v>
      </c>
      <c r="E723" s="6" t="s">
        <v>1124</v>
      </c>
      <c r="F723" s="8">
        <v>42102601</v>
      </c>
      <c r="G723" s="5" t="s">
        <v>1125</v>
      </c>
      <c r="H723" s="5" t="s">
        <v>221</v>
      </c>
      <c r="I723" s="6" t="s">
        <v>91</v>
      </c>
      <c r="J723" s="6" t="s">
        <v>91</v>
      </c>
      <c r="K723" s="6" t="s">
        <v>91</v>
      </c>
      <c r="L723" s="6" t="s">
        <v>91</v>
      </c>
      <c r="M723" s="5" t="s">
        <v>92</v>
      </c>
      <c r="N723" s="6" t="s">
        <v>91</v>
      </c>
      <c r="O723" s="6" t="s">
        <v>91</v>
      </c>
      <c r="P723" s="6" t="s">
        <v>91</v>
      </c>
      <c r="Q723" s="6" t="s">
        <v>91</v>
      </c>
      <c r="R723" s="5">
        <v>1</v>
      </c>
      <c r="S723" s="5">
        <v>0</v>
      </c>
      <c r="T723" s="5" t="s">
        <v>93</v>
      </c>
      <c r="U723" s="5" t="s">
        <v>105</v>
      </c>
    </row>
    <row r="724" spans="1:21">
      <c r="A724" s="6" t="s">
        <v>87</v>
      </c>
      <c r="B724" s="7">
        <v>1</v>
      </c>
      <c r="C724" s="5">
        <v>743</v>
      </c>
      <c r="D724" s="5">
        <v>42</v>
      </c>
      <c r="E724" s="6" t="s">
        <v>1124</v>
      </c>
      <c r="F724" s="8">
        <v>42102602</v>
      </c>
      <c r="G724" s="5" t="s">
        <v>1126</v>
      </c>
      <c r="H724" s="5" t="s">
        <v>223</v>
      </c>
      <c r="I724" s="6" t="s">
        <v>91</v>
      </c>
      <c r="J724" s="6" t="s">
        <v>91</v>
      </c>
      <c r="K724" s="6" t="s">
        <v>91</v>
      </c>
      <c r="L724" s="6" t="s">
        <v>91</v>
      </c>
      <c r="M724" s="5" t="s">
        <v>92</v>
      </c>
      <c r="N724" s="6" t="s">
        <v>91</v>
      </c>
      <c r="O724" s="6" t="s">
        <v>91</v>
      </c>
      <c r="P724" s="6" t="s">
        <v>91</v>
      </c>
      <c r="Q724" s="6" t="s">
        <v>91</v>
      </c>
      <c r="R724" s="5">
        <v>1</v>
      </c>
      <c r="S724" s="5">
        <v>0</v>
      </c>
      <c r="T724" s="5" t="s">
        <v>93</v>
      </c>
      <c r="U724" s="5" t="s">
        <v>105</v>
      </c>
    </row>
    <row r="725" spans="1:21">
      <c r="A725" s="6" t="s">
        <v>87</v>
      </c>
      <c r="B725" s="7">
        <v>1</v>
      </c>
      <c r="C725" s="5">
        <v>744</v>
      </c>
      <c r="D725" s="5">
        <v>42</v>
      </c>
      <c r="E725" s="6" t="s">
        <v>1124</v>
      </c>
      <c r="F725" s="8">
        <v>42102603</v>
      </c>
      <c r="G725" s="5" t="s">
        <v>1127</v>
      </c>
      <c r="H725" s="5" t="s">
        <v>225</v>
      </c>
      <c r="I725" s="6" t="s">
        <v>91</v>
      </c>
      <c r="J725" s="6" t="s">
        <v>91</v>
      </c>
      <c r="K725" s="6" t="s">
        <v>91</v>
      </c>
      <c r="L725" s="6" t="s">
        <v>91</v>
      </c>
      <c r="M725" s="5" t="s">
        <v>92</v>
      </c>
      <c r="N725" s="6" t="s">
        <v>91</v>
      </c>
      <c r="O725" s="6" t="s">
        <v>91</v>
      </c>
      <c r="P725" s="6" t="s">
        <v>91</v>
      </c>
      <c r="Q725" s="6" t="s">
        <v>91</v>
      </c>
      <c r="R725" s="5">
        <v>1</v>
      </c>
      <c r="S725" s="5">
        <v>0</v>
      </c>
      <c r="T725" s="5" t="s">
        <v>93</v>
      </c>
      <c r="U725" s="5" t="s">
        <v>105</v>
      </c>
    </row>
    <row r="726" spans="1:21">
      <c r="A726" s="6" t="s">
        <v>87</v>
      </c>
      <c r="B726" s="7">
        <v>1</v>
      </c>
      <c r="C726" s="5">
        <v>745</v>
      </c>
      <c r="D726" s="5">
        <v>42</v>
      </c>
      <c r="E726" s="6" t="s">
        <v>1124</v>
      </c>
      <c r="F726" s="8">
        <v>42102604</v>
      </c>
      <c r="G726" s="5" t="s">
        <v>1128</v>
      </c>
      <c r="H726" s="5" t="s">
        <v>227</v>
      </c>
      <c r="I726" s="6" t="s">
        <v>91</v>
      </c>
      <c r="J726" s="6" t="s">
        <v>91</v>
      </c>
      <c r="K726" s="6" t="s">
        <v>91</v>
      </c>
      <c r="L726" s="6" t="s">
        <v>91</v>
      </c>
      <c r="M726" s="5" t="s">
        <v>92</v>
      </c>
      <c r="N726" s="6" t="s">
        <v>91</v>
      </c>
      <c r="O726" s="6" t="s">
        <v>91</v>
      </c>
      <c r="P726" s="6" t="s">
        <v>91</v>
      </c>
      <c r="Q726" s="6" t="s">
        <v>91</v>
      </c>
      <c r="R726" s="5">
        <v>1</v>
      </c>
      <c r="S726" s="5">
        <v>0</v>
      </c>
      <c r="T726" s="5" t="s">
        <v>93</v>
      </c>
      <c r="U726" s="5" t="s">
        <v>105</v>
      </c>
    </row>
    <row r="727" spans="1:21">
      <c r="A727" s="6" t="s">
        <v>87</v>
      </c>
      <c r="B727" s="7">
        <v>1</v>
      </c>
      <c r="C727" s="5">
        <v>746</v>
      </c>
      <c r="D727" s="5">
        <v>42</v>
      </c>
      <c r="E727" s="6" t="s">
        <v>970</v>
      </c>
      <c r="F727" s="8">
        <v>421027</v>
      </c>
      <c r="G727" s="5" t="s">
        <v>1129</v>
      </c>
      <c r="H727" s="5" t="s">
        <v>1130</v>
      </c>
      <c r="I727" s="6" t="s">
        <v>91</v>
      </c>
      <c r="J727" s="6" t="s">
        <v>91</v>
      </c>
      <c r="K727" s="6" t="s">
        <v>91</v>
      </c>
      <c r="L727" s="6" t="s">
        <v>91</v>
      </c>
      <c r="M727" s="5" t="s">
        <v>92</v>
      </c>
      <c r="N727" s="6" t="s">
        <v>91</v>
      </c>
      <c r="O727" s="6" t="s">
        <v>91</v>
      </c>
      <c r="P727" s="6" t="s">
        <v>91</v>
      </c>
      <c r="Q727" s="6" t="s">
        <v>91</v>
      </c>
      <c r="R727" s="5">
        <v>1</v>
      </c>
      <c r="S727" s="5">
        <v>0</v>
      </c>
      <c r="T727" s="5" t="s">
        <v>93</v>
      </c>
      <c r="U727" s="5" t="s">
        <v>105</v>
      </c>
    </row>
    <row r="728" spans="1:21">
      <c r="A728" s="6" t="s">
        <v>87</v>
      </c>
      <c r="B728" s="7">
        <v>1</v>
      </c>
      <c r="C728" s="5">
        <v>747</v>
      </c>
      <c r="D728" s="5">
        <v>42</v>
      </c>
      <c r="E728" s="6" t="s">
        <v>1131</v>
      </c>
      <c r="F728" s="8">
        <v>42102701</v>
      </c>
      <c r="G728" s="5" t="s">
        <v>1132</v>
      </c>
      <c r="H728" s="5" t="s">
        <v>221</v>
      </c>
      <c r="I728" s="6" t="s">
        <v>91</v>
      </c>
      <c r="J728" s="6" t="s">
        <v>91</v>
      </c>
      <c r="K728" s="6" t="s">
        <v>91</v>
      </c>
      <c r="L728" s="6" t="s">
        <v>91</v>
      </c>
      <c r="M728" s="5" t="s">
        <v>92</v>
      </c>
      <c r="N728" s="6" t="s">
        <v>91</v>
      </c>
      <c r="O728" s="6" t="s">
        <v>91</v>
      </c>
      <c r="P728" s="6" t="s">
        <v>91</v>
      </c>
      <c r="Q728" s="6" t="s">
        <v>91</v>
      </c>
      <c r="R728" s="5">
        <v>1</v>
      </c>
      <c r="S728" s="5">
        <v>0</v>
      </c>
      <c r="T728" s="5" t="s">
        <v>93</v>
      </c>
      <c r="U728" s="5" t="s">
        <v>105</v>
      </c>
    </row>
    <row r="729" spans="1:21">
      <c r="A729" s="6" t="s">
        <v>87</v>
      </c>
      <c r="B729" s="7">
        <v>1</v>
      </c>
      <c r="C729" s="5">
        <v>748</v>
      </c>
      <c r="D729" s="5">
        <v>42</v>
      </c>
      <c r="E729" s="6" t="s">
        <v>1131</v>
      </c>
      <c r="F729" s="8">
        <v>42102702</v>
      </c>
      <c r="G729" s="5" t="s">
        <v>1133</v>
      </c>
      <c r="H729" s="5" t="s">
        <v>223</v>
      </c>
      <c r="I729" s="6" t="s">
        <v>91</v>
      </c>
      <c r="J729" s="6" t="s">
        <v>91</v>
      </c>
      <c r="K729" s="6" t="s">
        <v>91</v>
      </c>
      <c r="L729" s="6" t="s">
        <v>91</v>
      </c>
      <c r="M729" s="5" t="s">
        <v>92</v>
      </c>
      <c r="N729" s="6" t="s">
        <v>91</v>
      </c>
      <c r="O729" s="6" t="s">
        <v>91</v>
      </c>
      <c r="P729" s="6" t="s">
        <v>91</v>
      </c>
      <c r="Q729" s="6" t="s">
        <v>91</v>
      </c>
      <c r="R729" s="5">
        <v>1</v>
      </c>
      <c r="S729" s="5">
        <v>0</v>
      </c>
      <c r="T729" s="5" t="s">
        <v>93</v>
      </c>
      <c r="U729" s="5" t="s">
        <v>105</v>
      </c>
    </row>
    <row r="730" spans="1:21">
      <c r="A730" s="6" t="s">
        <v>87</v>
      </c>
      <c r="B730" s="7">
        <v>1</v>
      </c>
      <c r="C730" s="5">
        <v>749</v>
      </c>
      <c r="D730" s="5">
        <v>42</v>
      </c>
      <c r="E730" s="6" t="s">
        <v>1131</v>
      </c>
      <c r="F730" s="8">
        <v>42102703</v>
      </c>
      <c r="G730" s="5" t="s">
        <v>1134</v>
      </c>
      <c r="H730" s="5" t="s">
        <v>225</v>
      </c>
      <c r="I730" s="6" t="s">
        <v>91</v>
      </c>
      <c r="J730" s="6" t="s">
        <v>91</v>
      </c>
      <c r="K730" s="6" t="s">
        <v>91</v>
      </c>
      <c r="L730" s="6" t="s">
        <v>91</v>
      </c>
      <c r="M730" s="5" t="s">
        <v>92</v>
      </c>
      <c r="N730" s="6" t="s">
        <v>91</v>
      </c>
      <c r="O730" s="6" t="s">
        <v>91</v>
      </c>
      <c r="P730" s="6" t="s">
        <v>91</v>
      </c>
      <c r="Q730" s="6" t="s">
        <v>91</v>
      </c>
      <c r="R730" s="5">
        <v>1</v>
      </c>
      <c r="S730" s="5">
        <v>0</v>
      </c>
      <c r="T730" s="5" t="s">
        <v>93</v>
      </c>
      <c r="U730" s="5" t="s">
        <v>105</v>
      </c>
    </row>
    <row r="731" spans="1:21">
      <c r="A731" s="6" t="s">
        <v>87</v>
      </c>
      <c r="B731" s="7">
        <v>1</v>
      </c>
      <c r="C731" s="5">
        <v>750</v>
      </c>
      <c r="D731" s="5">
        <v>42</v>
      </c>
      <c r="E731" s="6" t="s">
        <v>1131</v>
      </c>
      <c r="F731" s="8">
        <v>42102704</v>
      </c>
      <c r="G731" s="5" t="s">
        <v>1135</v>
      </c>
      <c r="H731" s="5" t="s">
        <v>227</v>
      </c>
      <c r="I731" s="6" t="s">
        <v>91</v>
      </c>
      <c r="J731" s="6" t="s">
        <v>91</v>
      </c>
      <c r="K731" s="6" t="s">
        <v>91</v>
      </c>
      <c r="L731" s="6" t="s">
        <v>91</v>
      </c>
      <c r="M731" s="5" t="s">
        <v>92</v>
      </c>
      <c r="N731" s="6" t="s">
        <v>91</v>
      </c>
      <c r="O731" s="6" t="s">
        <v>91</v>
      </c>
      <c r="P731" s="6" t="s">
        <v>91</v>
      </c>
      <c r="Q731" s="6" t="s">
        <v>91</v>
      </c>
      <c r="R731" s="5">
        <v>1</v>
      </c>
      <c r="S731" s="5">
        <v>0</v>
      </c>
      <c r="T731" s="5" t="s">
        <v>93</v>
      </c>
      <c r="U731" s="5" t="s">
        <v>105</v>
      </c>
    </row>
    <row r="732" spans="1:21">
      <c r="A732" s="6" t="s">
        <v>87</v>
      </c>
      <c r="B732" s="7">
        <v>1</v>
      </c>
      <c r="C732" s="5">
        <v>751</v>
      </c>
      <c r="D732" s="5">
        <v>42</v>
      </c>
      <c r="E732" s="6" t="s">
        <v>970</v>
      </c>
      <c r="F732" s="8">
        <v>421028</v>
      </c>
      <c r="G732" s="5" t="s">
        <v>1136</v>
      </c>
      <c r="H732" s="5" t="s">
        <v>1137</v>
      </c>
      <c r="I732" s="6" t="s">
        <v>91</v>
      </c>
      <c r="J732" s="6" t="s">
        <v>91</v>
      </c>
      <c r="K732" s="6" t="s">
        <v>91</v>
      </c>
      <c r="L732" s="6" t="s">
        <v>91</v>
      </c>
      <c r="M732" s="5" t="s">
        <v>92</v>
      </c>
      <c r="N732" s="6" t="s">
        <v>91</v>
      </c>
      <c r="O732" s="6" t="s">
        <v>91</v>
      </c>
      <c r="P732" s="6" t="s">
        <v>91</v>
      </c>
      <c r="Q732" s="6" t="s">
        <v>91</v>
      </c>
      <c r="R732" s="5">
        <v>1</v>
      </c>
      <c r="S732" s="5">
        <v>0</v>
      </c>
      <c r="T732" s="5" t="s">
        <v>93</v>
      </c>
      <c r="U732" s="5" t="s">
        <v>105</v>
      </c>
    </row>
    <row r="733" spans="1:21">
      <c r="A733" s="6" t="s">
        <v>87</v>
      </c>
      <c r="B733" s="7">
        <v>1</v>
      </c>
      <c r="C733" s="5">
        <v>752</v>
      </c>
      <c r="D733" s="5">
        <v>42</v>
      </c>
      <c r="E733" s="6" t="s">
        <v>1138</v>
      </c>
      <c r="F733" s="8">
        <v>42102801</v>
      </c>
      <c r="G733" s="5" t="s">
        <v>1139</v>
      </c>
      <c r="H733" s="5" t="s">
        <v>221</v>
      </c>
      <c r="I733" s="6" t="s">
        <v>91</v>
      </c>
      <c r="J733" s="6" t="s">
        <v>91</v>
      </c>
      <c r="K733" s="6" t="s">
        <v>91</v>
      </c>
      <c r="L733" s="6" t="s">
        <v>91</v>
      </c>
      <c r="M733" s="5" t="s">
        <v>92</v>
      </c>
      <c r="N733" s="6" t="s">
        <v>91</v>
      </c>
      <c r="O733" s="6" t="s">
        <v>91</v>
      </c>
      <c r="P733" s="6" t="s">
        <v>91</v>
      </c>
      <c r="Q733" s="6" t="s">
        <v>91</v>
      </c>
      <c r="R733" s="5">
        <v>1</v>
      </c>
      <c r="S733" s="5">
        <v>0</v>
      </c>
      <c r="T733" s="5" t="s">
        <v>93</v>
      </c>
      <c r="U733" s="5" t="s">
        <v>105</v>
      </c>
    </row>
    <row r="734" spans="1:21">
      <c r="A734" s="6" t="s">
        <v>87</v>
      </c>
      <c r="B734" s="7">
        <v>1</v>
      </c>
      <c r="C734" s="5">
        <v>753</v>
      </c>
      <c r="D734" s="5">
        <v>42</v>
      </c>
      <c r="E734" s="6" t="s">
        <v>1138</v>
      </c>
      <c r="F734" s="8">
        <v>42102802</v>
      </c>
      <c r="G734" s="5" t="s">
        <v>1140</v>
      </c>
      <c r="H734" s="5" t="s">
        <v>223</v>
      </c>
      <c r="I734" s="6" t="s">
        <v>91</v>
      </c>
      <c r="J734" s="6" t="s">
        <v>91</v>
      </c>
      <c r="K734" s="6" t="s">
        <v>91</v>
      </c>
      <c r="L734" s="6" t="s">
        <v>91</v>
      </c>
      <c r="M734" s="5" t="s">
        <v>92</v>
      </c>
      <c r="N734" s="6" t="s">
        <v>91</v>
      </c>
      <c r="O734" s="6" t="s">
        <v>91</v>
      </c>
      <c r="P734" s="6" t="s">
        <v>91</v>
      </c>
      <c r="Q734" s="6" t="s">
        <v>91</v>
      </c>
      <c r="R734" s="5">
        <v>1</v>
      </c>
      <c r="S734" s="5">
        <v>0</v>
      </c>
      <c r="T734" s="5" t="s">
        <v>93</v>
      </c>
      <c r="U734" s="5" t="s">
        <v>105</v>
      </c>
    </row>
    <row r="735" spans="1:21">
      <c r="A735" s="6" t="s">
        <v>87</v>
      </c>
      <c r="B735" s="7">
        <v>1</v>
      </c>
      <c r="C735" s="5">
        <v>754</v>
      </c>
      <c r="D735" s="5">
        <v>42</v>
      </c>
      <c r="E735" s="6" t="s">
        <v>1138</v>
      </c>
      <c r="F735" s="8">
        <v>42102803</v>
      </c>
      <c r="G735" s="5" t="s">
        <v>1141</v>
      </c>
      <c r="H735" s="5" t="s">
        <v>225</v>
      </c>
      <c r="I735" s="6" t="s">
        <v>91</v>
      </c>
      <c r="J735" s="6" t="s">
        <v>91</v>
      </c>
      <c r="K735" s="6" t="s">
        <v>91</v>
      </c>
      <c r="L735" s="6" t="s">
        <v>91</v>
      </c>
      <c r="M735" s="5" t="s">
        <v>92</v>
      </c>
      <c r="N735" s="6" t="s">
        <v>91</v>
      </c>
      <c r="O735" s="6" t="s">
        <v>91</v>
      </c>
      <c r="P735" s="6" t="s">
        <v>91</v>
      </c>
      <c r="Q735" s="6" t="s">
        <v>91</v>
      </c>
      <c r="R735" s="5">
        <v>1</v>
      </c>
      <c r="S735" s="5">
        <v>0</v>
      </c>
      <c r="T735" s="5" t="s">
        <v>93</v>
      </c>
      <c r="U735" s="5" t="s">
        <v>105</v>
      </c>
    </row>
    <row r="736" spans="1:21">
      <c r="A736" s="6" t="s">
        <v>87</v>
      </c>
      <c r="B736" s="7">
        <v>1</v>
      </c>
      <c r="C736" s="5">
        <v>755</v>
      </c>
      <c r="D736" s="5">
        <v>42</v>
      </c>
      <c r="E736" s="6" t="s">
        <v>1138</v>
      </c>
      <c r="F736" s="8">
        <v>42102804</v>
      </c>
      <c r="G736" s="5" t="s">
        <v>1142</v>
      </c>
      <c r="H736" s="5" t="s">
        <v>227</v>
      </c>
      <c r="I736" s="6" t="s">
        <v>91</v>
      </c>
      <c r="J736" s="6" t="s">
        <v>91</v>
      </c>
      <c r="K736" s="6" t="s">
        <v>91</v>
      </c>
      <c r="L736" s="6" t="s">
        <v>91</v>
      </c>
      <c r="M736" s="5" t="s">
        <v>92</v>
      </c>
      <c r="N736" s="6" t="s">
        <v>91</v>
      </c>
      <c r="O736" s="6" t="s">
        <v>91</v>
      </c>
      <c r="P736" s="6" t="s">
        <v>91</v>
      </c>
      <c r="Q736" s="6" t="s">
        <v>91</v>
      </c>
      <c r="R736" s="5">
        <v>1</v>
      </c>
      <c r="S736" s="5">
        <v>0</v>
      </c>
      <c r="T736" s="5" t="s">
        <v>93</v>
      </c>
      <c r="U736" s="5" t="s">
        <v>105</v>
      </c>
    </row>
    <row r="737" spans="1:21">
      <c r="A737" s="6" t="s">
        <v>87</v>
      </c>
      <c r="B737" s="7">
        <v>1</v>
      </c>
      <c r="C737" s="5">
        <v>756</v>
      </c>
      <c r="D737" s="5">
        <v>42</v>
      </c>
      <c r="E737" s="6" t="s">
        <v>970</v>
      </c>
      <c r="F737" s="8">
        <v>421029</v>
      </c>
      <c r="G737" s="5" t="s">
        <v>1143</v>
      </c>
      <c r="H737" s="5" t="s">
        <v>1144</v>
      </c>
      <c r="I737" s="5">
        <v>10065500560</v>
      </c>
      <c r="J737" s="6" t="s">
        <v>91</v>
      </c>
      <c r="K737" s="6" t="s">
        <v>91</v>
      </c>
      <c r="L737" s="6" t="s">
        <v>91</v>
      </c>
      <c r="M737" s="5" t="s">
        <v>92</v>
      </c>
      <c r="N737" s="6" t="s">
        <v>91</v>
      </c>
      <c r="O737" s="6" t="s">
        <v>91</v>
      </c>
      <c r="P737" s="6" t="s">
        <v>91</v>
      </c>
      <c r="Q737" s="6" t="s">
        <v>91</v>
      </c>
      <c r="R737" s="5">
        <v>1</v>
      </c>
      <c r="S737" s="5">
        <v>0</v>
      </c>
      <c r="T737" s="5" t="s">
        <v>93</v>
      </c>
      <c r="U737" s="5" t="s">
        <v>105</v>
      </c>
    </row>
    <row r="738" spans="1:21">
      <c r="A738" s="6" t="s">
        <v>87</v>
      </c>
      <c r="B738" s="7">
        <v>1</v>
      </c>
      <c r="C738" s="5">
        <v>757</v>
      </c>
      <c r="D738" s="5">
        <v>42</v>
      </c>
      <c r="E738" s="6" t="s">
        <v>1145</v>
      </c>
      <c r="F738" s="8">
        <v>42102901</v>
      </c>
      <c r="G738" s="5" t="s">
        <v>1146</v>
      </c>
      <c r="H738" s="5" t="s">
        <v>221</v>
      </c>
      <c r="I738" s="6" t="s">
        <v>91</v>
      </c>
      <c r="J738" s="6" t="s">
        <v>91</v>
      </c>
      <c r="K738" s="6" t="s">
        <v>91</v>
      </c>
      <c r="L738" s="6" t="s">
        <v>91</v>
      </c>
      <c r="M738" s="5" t="s">
        <v>92</v>
      </c>
      <c r="N738" s="6" t="s">
        <v>91</v>
      </c>
      <c r="O738" s="6" t="s">
        <v>91</v>
      </c>
      <c r="P738" s="6" t="s">
        <v>91</v>
      </c>
      <c r="Q738" s="6" t="s">
        <v>91</v>
      </c>
      <c r="R738" s="5">
        <v>1</v>
      </c>
      <c r="S738" s="5">
        <v>0</v>
      </c>
      <c r="T738" s="5" t="s">
        <v>93</v>
      </c>
      <c r="U738" s="5" t="s">
        <v>105</v>
      </c>
    </row>
    <row r="739" spans="1:21">
      <c r="A739" s="6" t="s">
        <v>87</v>
      </c>
      <c r="B739" s="7">
        <v>1</v>
      </c>
      <c r="C739" s="5">
        <v>758</v>
      </c>
      <c r="D739" s="5">
        <v>42</v>
      </c>
      <c r="E739" s="6" t="s">
        <v>1145</v>
      </c>
      <c r="F739" s="8">
        <v>42102902</v>
      </c>
      <c r="G739" s="5" t="s">
        <v>1147</v>
      </c>
      <c r="H739" s="5" t="s">
        <v>223</v>
      </c>
      <c r="I739" s="6" t="s">
        <v>91</v>
      </c>
      <c r="J739" s="6" t="s">
        <v>91</v>
      </c>
      <c r="K739" s="6" t="s">
        <v>91</v>
      </c>
      <c r="L739" s="6" t="s">
        <v>91</v>
      </c>
      <c r="M739" s="5" t="s">
        <v>92</v>
      </c>
      <c r="N739" s="6" t="s">
        <v>91</v>
      </c>
      <c r="O739" s="6" t="s">
        <v>91</v>
      </c>
      <c r="P739" s="6" t="s">
        <v>91</v>
      </c>
      <c r="Q739" s="6" t="s">
        <v>91</v>
      </c>
      <c r="R739" s="5">
        <v>1</v>
      </c>
      <c r="S739" s="5">
        <v>0</v>
      </c>
      <c r="T739" s="5" t="s">
        <v>93</v>
      </c>
      <c r="U739" s="5" t="s">
        <v>105</v>
      </c>
    </row>
    <row r="740" spans="1:21">
      <c r="A740" s="6" t="s">
        <v>87</v>
      </c>
      <c r="B740" s="7">
        <v>1</v>
      </c>
      <c r="C740" s="5">
        <v>759</v>
      </c>
      <c r="D740" s="5">
        <v>42</v>
      </c>
      <c r="E740" s="6" t="s">
        <v>1145</v>
      </c>
      <c r="F740" s="8">
        <v>42102903</v>
      </c>
      <c r="G740" s="5" t="s">
        <v>1148</v>
      </c>
      <c r="H740" s="5" t="s">
        <v>225</v>
      </c>
      <c r="I740" s="6" t="s">
        <v>91</v>
      </c>
      <c r="J740" s="6" t="s">
        <v>91</v>
      </c>
      <c r="K740" s="6" t="s">
        <v>91</v>
      </c>
      <c r="L740" s="6" t="s">
        <v>91</v>
      </c>
      <c r="M740" s="5" t="s">
        <v>92</v>
      </c>
      <c r="N740" s="6" t="s">
        <v>91</v>
      </c>
      <c r="O740" s="6" t="s">
        <v>91</v>
      </c>
      <c r="P740" s="6" t="s">
        <v>91</v>
      </c>
      <c r="Q740" s="6" t="s">
        <v>91</v>
      </c>
      <c r="R740" s="5">
        <v>1</v>
      </c>
      <c r="S740" s="5">
        <v>0</v>
      </c>
      <c r="T740" s="5" t="s">
        <v>93</v>
      </c>
      <c r="U740" s="5" t="s">
        <v>105</v>
      </c>
    </row>
    <row r="741" spans="1:21">
      <c r="A741" s="6" t="s">
        <v>87</v>
      </c>
      <c r="B741" s="7">
        <v>1</v>
      </c>
      <c r="C741" s="5">
        <v>761</v>
      </c>
      <c r="D741" s="5">
        <v>42</v>
      </c>
      <c r="E741" s="6" t="s">
        <v>1145</v>
      </c>
      <c r="F741" s="8">
        <v>42102904</v>
      </c>
      <c r="G741" s="5" t="s">
        <v>1149</v>
      </c>
      <c r="H741" s="5" t="s">
        <v>227</v>
      </c>
      <c r="I741" s="6" t="s">
        <v>91</v>
      </c>
      <c r="J741" s="6" t="s">
        <v>91</v>
      </c>
      <c r="K741" s="6" t="s">
        <v>91</v>
      </c>
      <c r="L741" s="6" t="s">
        <v>91</v>
      </c>
      <c r="M741" s="5" t="s">
        <v>92</v>
      </c>
      <c r="N741" s="6" t="s">
        <v>91</v>
      </c>
      <c r="O741" s="6" t="s">
        <v>91</v>
      </c>
      <c r="P741" s="6" t="s">
        <v>91</v>
      </c>
      <c r="Q741" s="6" t="s">
        <v>91</v>
      </c>
      <c r="R741" s="5">
        <v>1</v>
      </c>
      <c r="S741" s="5">
        <v>0</v>
      </c>
      <c r="T741" s="5" t="s">
        <v>93</v>
      </c>
      <c r="U741" s="5" t="s">
        <v>105</v>
      </c>
    </row>
    <row r="742" spans="1:21">
      <c r="A742" s="6" t="s">
        <v>87</v>
      </c>
      <c r="B742" s="7">
        <v>1</v>
      </c>
      <c r="C742" s="5">
        <v>762</v>
      </c>
      <c r="D742" s="5">
        <v>42</v>
      </c>
      <c r="E742" s="6" t="s">
        <v>970</v>
      </c>
      <c r="F742" s="8">
        <v>421030</v>
      </c>
      <c r="G742" s="5" t="s">
        <v>1150</v>
      </c>
      <c r="H742" s="5" t="s">
        <v>1151</v>
      </c>
      <c r="I742" s="6" t="s">
        <v>91</v>
      </c>
      <c r="J742" s="6" t="s">
        <v>91</v>
      </c>
      <c r="K742" s="6" t="s">
        <v>91</v>
      </c>
      <c r="L742" s="6" t="s">
        <v>91</v>
      </c>
      <c r="M742" s="5" t="s">
        <v>92</v>
      </c>
      <c r="N742" s="6" t="s">
        <v>91</v>
      </c>
      <c r="O742" s="6" t="s">
        <v>91</v>
      </c>
      <c r="P742" s="6" t="s">
        <v>91</v>
      </c>
      <c r="Q742" s="6" t="s">
        <v>91</v>
      </c>
      <c r="R742" s="5">
        <v>1</v>
      </c>
      <c r="S742" s="5">
        <v>0</v>
      </c>
      <c r="T742" s="5" t="s">
        <v>93</v>
      </c>
      <c r="U742" s="5" t="s">
        <v>105</v>
      </c>
    </row>
    <row r="743" spans="1:21">
      <c r="A743" s="6" t="s">
        <v>87</v>
      </c>
      <c r="B743" s="7">
        <v>1</v>
      </c>
      <c r="C743" s="5">
        <v>763</v>
      </c>
      <c r="D743" s="5">
        <v>42</v>
      </c>
      <c r="E743" s="6" t="s">
        <v>1152</v>
      </c>
      <c r="F743" s="8">
        <v>42103001</v>
      </c>
      <c r="G743" s="5" t="s">
        <v>1153</v>
      </c>
      <c r="H743" s="5" t="s">
        <v>221</v>
      </c>
      <c r="I743" s="6" t="s">
        <v>91</v>
      </c>
      <c r="J743" s="6" t="s">
        <v>91</v>
      </c>
      <c r="K743" s="6" t="s">
        <v>91</v>
      </c>
      <c r="L743" s="6" t="s">
        <v>91</v>
      </c>
      <c r="M743" s="5" t="s">
        <v>92</v>
      </c>
      <c r="N743" s="6" t="s">
        <v>91</v>
      </c>
      <c r="O743" s="6" t="s">
        <v>91</v>
      </c>
      <c r="P743" s="6" t="s">
        <v>91</v>
      </c>
      <c r="Q743" s="6" t="s">
        <v>91</v>
      </c>
      <c r="R743" s="5">
        <v>1</v>
      </c>
      <c r="S743" s="5">
        <v>0</v>
      </c>
      <c r="T743" s="5" t="s">
        <v>93</v>
      </c>
      <c r="U743" s="5" t="s">
        <v>105</v>
      </c>
    </row>
    <row r="744" spans="1:21">
      <c r="A744" s="6" t="s">
        <v>87</v>
      </c>
      <c r="B744" s="7">
        <v>1</v>
      </c>
      <c r="C744" s="5">
        <v>764</v>
      </c>
      <c r="D744" s="5">
        <v>42</v>
      </c>
      <c r="E744" s="6" t="s">
        <v>1152</v>
      </c>
      <c r="F744" s="8">
        <v>42103002</v>
      </c>
      <c r="G744" s="5" t="s">
        <v>1154</v>
      </c>
      <c r="H744" s="5" t="s">
        <v>223</v>
      </c>
      <c r="I744" s="6" t="s">
        <v>91</v>
      </c>
      <c r="J744" s="6" t="s">
        <v>91</v>
      </c>
      <c r="K744" s="6" t="s">
        <v>91</v>
      </c>
      <c r="L744" s="6" t="s">
        <v>91</v>
      </c>
      <c r="M744" s="5" t="s">
        <v>92</v>
      </c>
      <c r="N744" s="6" t="s">
        <v>91</v>
      </c>
      <c r="O744" s="6" t="s">
        <v>91</v>
      </c>
      <c r="P744" s="6" t="s">
        <v>91</v>
      </c>
      <c r="Q744" s="6" t="s">
        <v>91</v>
      </c>
      <c r="R744" s="5">
        <v>1</v>
      </c>
      <c r="S744" s="5">
        <v>0</v>
      </c>
      <c r="T744" s="5" t="s">
        <v>93</v>
      </c>
      <c r="U744" s="5" t="s">
        <v>105</v>
      </c>
    </row>
    <row r="745" spans="1:21">
      <c r="A745" s="6" t="s">
        <v>87</v>
      </c>
      <c r="B745" s="7">
        <v>1</v>
      </c>
      <c r="C745" s="5">
        <v>765</v>
      </c>
      <c r="D745" s="5">
        <v>42</v>
      </c>
      <c r="E745" s="6" t="s">
        <v>1152</v>
      </c>
      <c r="F745" s="8">
        <v>42103003</v>
      </c>
      <c r="G745" s="5" t="s">
        <v>1155</v>
      </c>
      <c r="H745" s="5" t="s">
        <v>225</v>
      </c>
      <c r="I745" s="6" t="s">
        <v>91</v>
      </c>
      <c r="J745" s="6" t="s">
        <v>91</v>
      </c>
      <c r="K745" s="6" t="s">
        <v>91</v>
      </c>
      <c r="L745" s="6" t="s">
        <v>91</v>
      </c>
      <c r="M745" s="5" t="s">
        <v>92</v>
      </c>
      <c r="N745" s="6" t="s">
        <v>91</v>
      </c>
      <c r="O745" s="6" t="s">
        <v>91</v>
      </c>
      <c r="P745" s="6" t="s">
        <v>91</v>
      </c>
      <c r="Q745" s="6" t="s">
        <v>91</v>
      </c>
      <c r="R745" s="5">
        <v>1</v>
      </c>
      <c r="S745" s="5">
        <v>0</v>
      </c>
      <c r="T745" s="5" t="s">
        <v>93</v>
      </c>
      <c r="U745" s="5" t="s">
        <v>105</v>
      </c>
    </row>
    <row r="746" spans="1:21">
      <c r="A746" s="6" t="s">
        <v>87</v>
      </c>
      <c r="B746" s="7">
        <v>1</v>
      </c>
      <c r="C746" s="5">
        <v>766</v>
      </c>
      <c r="D746" s="5">
        <v>42</v>
      </c>
      <c r="E746" s="6" t="s">
        <v>1152</v>
      </c>
      <c r="F746" s="8">
        <v>42103004</v>
      </c>
      <c r="G746" s="5" t="s">
        <v>1156</v>
      </c>
      <c r="H746" s="5" t="s">
        <v>227</v>
      </c>
      <c r="I746" s="6" t="s">
        <v>91</v>
      </c>
      <c r="J746" s="6" t="s">
        <v>91</v>
      </c>
      <c r="K746" s="6" t="s">
        <v>91</v>
      </c>
      <c r="L746" s="6" t="s">
        <v>91</v>
      </c>
      <c r="M746" s="5" t="s">
        <v>92</v>
      </c>
      <c r="N746" s="6" t="s">
        <v>91</v>
      </c>
      <c r="O746" s="6" t="s">
        <v>91</v>
      </c>
      <c r="P746" s="6" t="s">
        <v>91</v>
      </c>
      <c r="Q746" s="6" t="s">
        <v>91</v>
      </c>
      <c r="R746" s="5">
        <v>1</v>
      </c>
      <c r="S746" s="5">
        <v>0</v>
      </c>
      <c r="T746" s="5" t="s">
        <v>93</v>
      </c>
      <c r="U746" s="5" t="s">
        <v>105</v>
      </c>
    </row>
    <row r="747" spans="1:21">
      <c r="A747" s="6" t="s">
        <v>87</v>
      </c>
      <c r="B747" s="7">
        <v>1</v>
      </c>
      <c r="C747" s="5">
        <v>767</v>
      </c>
      <c r="D747" s="5">
        <v>42</v>
      </c>
      <c r="E747" s="6" t="s">
        <v>970</v>
      </c>
      <c r="F747" s="8">
        <v>421031</v>
      </c>
      <c r="G747" s="5" t="s">
        <v>1157</v>
      </c>
      <c r="H747" s="5" t="s">
        <v>1158</v>
      </c>
      <c r="I747" s="5">
        <v>10065504530</v>
      </c>
      <c r="J747" s="6" t="s">
        <v>91</v>
      </c>
      <c r="K747" s="6" t="s">
        <v>91</v>
      </c>
      <c r="L747" s="6" t="s">
        <v>91</v>
      </c>
      <c r="M747" s="5" t="s">
        <v>92</v>
      </c>
      <c r="N747" s="6" t="s">
        <v>91</v>
      </c>
      <c r="O747" s="6" t="s">
        <v>91</v>
      </c>
      <c r="P747" s="6" t="s">
        <v>91</v>
      </c>
      <c r="Q747" s="6" t="s">
        <v>91</v>
      </c>
      <c r="R747" s="5">
        <v>1</v>
      </c>
      <c r="S747" s="5">
        <v>0</v>
      </c>
      <c r="T747" s="5" t="s">
        <v>93</v>
      </c>
      <c r="U747" s="5" t="s">
        <v>105</v>
      </c>
    </row>
    <row r="748" spans="1:21">
      <c r="A748" s="6" t="s">
        <v>87</v>
      </c>
      <c r="B748" s="7">
        <v>1</v>
      </c>
      <c r="C748" s="5">
        <v>768</v>
      </c>
      <c r="D748" s="5">
        <v>42</v>
      </c>
      <c r="E748" s="6" t="s">
        <v>1159</v>
      </c>
      <c r="F748" s="8">
        <v>42103101</v>
      </c>
      <c r="G748" s="5" t="s">
        <v>1160</v>
      </c>
      <c r="H748" s="5" t="s">
        <v>221</v>
      </c>
      <c r="I748" s="6" t="s">
        <v>91</v>
      </c>
      <c r="J748" s="6" t="s">
        <v>91</v>
      </c>
      <c r="K748" s="6" t="s">
        <v>91</v>
      </c>
      <c r="L748" s="6" t="s">
        <v>91</v>
      </c>
      <c r="M748" s="5" t="s">
        <v>92</v>
      </c>
      <c r="N748" s="6" t="s">
        <v>91</v>
      </c>
      <c r="O748" s="6" t="s">
        <v>91</v>
      </c>
      <c r="P748" s="6" t="s">
        <v>91</v>
      </c>
      <c r="Q748" s="6" t="s">
        <v>91</v>
      </c>
      <c r="R748" s="5">
        <v>1</v>
      </c>
      <c r="S748" s="5">
        <v>0</v>
      </c>
      <c r="T748" s="5" t="s">
        <v>93</v>
      </c>
      <c r="U748" s="5" t="s">
        <v>105</v>
      </c>
    </row>
    <row r="749" spans="1:21">
      <c r="A749" s="6" t="s">
        <v>87</v>
      </c>
      <c r="B749" s="7">
        <v>1</v>
      </c>
      <c r="C749" s="5">
        <v>769</v>
      </c>
      <c r="D749" s="5">
        <v>42</v>
      </c>
      <c r="E749" s="6" t="s">
        <v>1159</v>
      </c>
      <c r="F749" s="8">
        <v>42103102</v>
      </c>
      <c r="G749" s="5" t="s">
        <v>1161</v>
      </c>
      <c r="H749" s="5" t="s">
        <v>223</v>
      </c>
      <c r="I749" s="6" t="s">
        <v>91</v>
      </c>
      <c r="J749" s="6" t="s">
        <v>91</v>
      </c>
      <c r="K749" s="6" t="s">
        <v>91</v>
      </c>
      <c r="L749" s="6" t="s">
        <v>91</v>
      </c>
      <c r="M749" s="5" t="s">
        <v>92</v>
      </c>
      <c r="N749" s="6" t="s">
        <v>91</v>
      </c>
      <c r="O749" s="6" t="s">
        <v>91</v>
      </c>
      <c r="P749" s="6" t="s">
        <v>91</v>
      </c>
      <c r="Q749" s="6" t="s">
        <v>91</v>
      </c>
      <c r="R749" s="5">
        <v>1</v>
      </c>
      <c r="S749" s="5">
        <v>0</v>
      </c>
      <c r="T749" s="5" t="s">
        <v>93</v>
      </c>
      <c r="U749" s="5" t="s">
        <v>105</v>
      </c>
    </row>
    <row r="750" spans="1:21">
      <c r="A750" s="6" t="s">
        <v>87</v>
      </c>
      <c r="B750" s="7">
        <v>1</v>
      </c>
      <c r="C750" s="5">
        <v>770</v>
      </c>
      <c r="D750" s="5">
        <v>42</v>
      </c>
      <c r="E750" s="6" t="s">
        <v>1159</v>
      </c>
      <c r="F750" s="8">
        <v>42103103</v>
      </c>
      <c r="G750" s="5" t="s">
        <v>1162</v>
      </c>
      <c r="H750" s="5" t="s">
        <v>225</v>
      </c>
      <c r="I750" s="6" t="s">
        <v>91</v>
      </c>
      <c r="J750" s="6" t="s">
        <v>91</v>
      </c>
      <c r="K750" s="6" t="s">
        <v>91</v>
      </c>
      <c r="L750" s="6" t="s">
        <v>91</v>
      </c>
      <c r="M750" s="5" t="s">
        <v>92</v>
      </c>
      <c r="N750" s="6" t="s">
        <v>91</v>
      </c>
      <c r="O750" s="6" t="s">
        <v>91</v>
      </c>
      <c r="P750" s="6" t="s">
        <v>91</v>
      </c>
      <c r="Q750" s="6" t="s">
        <v>91</v>
      </c>
      <c r="R750" s="5">
        <v>1</v>
      </c>
      <c r="S750" s="5">
        <v>0</v>
      </c>
      <c r="T750" s="5" t="s">
        <v>93</v>
      </c>
      <c r="U750" s="5" t="s">
        <v>105</v>
      </c>
    </row>
    <row r="751" spans="1:21">
      <c r="A751" s="6" t="s">
        <v>87</v>
      </c>
      <c r="B751" s="7">
        <v>1</v>
      </c>
      <c r="C751" s="5">
        <v>772</v>
      </c>
      <c r="D751" s="5">
        <v>42</v>
      </c>
      <c r="E751" s="6" t="s">
        <v>1159</v>
      </c>
      <c r="F751" s="8">
        <v>42103104</v>
      </c>
      <c r="G751" s="5" t="s">
        <v>1163</v>
      </c>
      <c r="H751" s="5" t="s">
        <v>227</v>
      </c>
      <c r="I751" s="6" t="s">
        <v>91</v>
      </c>
      <c r="J751" s="6" t="s">
        <v>91</v>
      </c>
      <c r="K751" s="6" t="s">
        <v>91</v>
      </c>
      <c r="L751" s="6" t="s">
        <v>91</v>
      </c>
      <c r="M751" s="5" t="s">
        <v>92</v>
      </c>
      <c r="N751" s="6" t="s">
        <v>91</v>
      </c>
      <c r="O751" s="6" t="s">
        <v>91</v>
      </c>
      <c r="P751" s="6" t="s">
        <v>91</v>
      </c>
      <c r="Q751" s="6" t="s">
        <v>91</v>
      </c>
      <c r="R751" s="5">
        <v>1</v>
      </c>
      <c r="S751" s="5">
        <v>0</v>
      </c>
      <c r="T751" s="5" t="s">
        <v>93</v>
      </c>
      <c r="U751" s="5" t="s">
        <v>105</v>
      </c>
    </row>
    <row r="752" spans="1:21">
      <c r="A752" s="6" t="s">
        <v>87</v>
      </c>
      <c r="B752" s="7">
        <v>1</v>
      </c>
      <c r="C752" s="5">
        <v>773</v>
      </c>
      <c r="D752" s="5">
        <v>42</v>
      </c>
      <c r="E752" s="6" t="s">
        <v>970</v>
      </c>
      <c r="F752" s="8">
        <v>421032</v>
      </c>
      <c r="G752" s="5" t="s">
        <v>1164</v>
      </c>
      <c r="H752" s="5" t="s">
        <v>1165</v>
      </c>
      <c r="I752" s="5">
        <v>10065500561</v>
      </c>
      <c r="J752" s="6" t="s">
        <v>91</v>
      </c>
      <c r="K752" s="6" t="s">
        <v>91</v>
      </c>
      <c r="L752" s="6" t="s">
        <v>91</v>
      </c>
      <c r="M752" s="5" t="s">
        <v>92</v>
      </c>
      <c r="N752" s="6" t="s">
        <v>91</v>
      </c>
      <c r="O752" s="6" t="s">
        <v>91</v>
      </c>
      <c r="P752" s="6" t="s">
        <v>91</v>
      </c>
      <c r="Q752" s="6" t="s">
        <v>91</v>
      </c>
      <c r="R752" s="5">
        <v>1</v>
      </c>
      <c r="S752" s="5">
        <v>0</v>
      </c>
      <c r="T752" s="5" t="s">
        <v>93</v>
      </c>
      <c r="U752" s="5" t="s">
        <v>105</v>
      </c>
    </row>
    <row r="753" spans="1:21">
      <c r="A753" s="6" t="s">
        <v>87</v>
      </c>
      <c r="B753" s="7">
        <v>1</v>
      </c>
      <c r="C753" s="5">
        <v>774</v>
      </c>
      <c r="D753" s="5">
        <v>42</v>
      </c>
      <c r="E753" s="6" t="s">
        <v>1166</v>
      </c>
      <c r="F753" s="8">
        <v>42103201</v>
      </c>
      <c r="G753" s="5" t="s">
        <v>1167</v>
      </c>
      <c r="H753" s="5" t="s">
        <v>221</v>
      </c>
      <c r="I753" s="6" t="s">
        <v>91</v>
      </c>
      <c r="J753" s="6" t="s">
        <v>91</v>
      </c>
      <c r="K753" s="6" t="s">
        <v>91</v>
      </c>
      <c r="L753" s="6" t="s">
        <v>91</v>
      </c>
      <c r="M753" s="5" t="s">
        <v>92</v>
      </c>
      <c r="N753" s="6" t="s">
        <v>91</v>
      </c>
      <c r="O753" s="6" t="s">
        <v>91</v>
      </c>
      <c r="P753" s="6" t="s">
        <v>91</v>
      </c>
      <c r="Q753" s="6" t="s">
        <v>91</v>
      </c>
      <c r="R753" s="5">
        <v>1</v>
      </c>
      <c r="S753" s="5">
        <v>0</v>
      </c>
      <c r="T753" s="5" t="s">
        <v>93</v>
      </c>
      <c r="U753" s="5" t="s">
        <v>105</v>
      </c>
    </row>
    <row r="754" spans="1:21">
      <c r="A754" s="6" t="s">
        <v>87</v>
      </c>
      <c r="B754" s="7">
        <v>1</v>
      </c>
      <c r="C754" s="5">
        <v>775</v>
      </c>
      <c r="D754" s="5">
        <v>42</v>
      </c>
      <c r="E754" s="6" t="s">
        <v>1166</v>
      </c>
      <c r="F754" s="8">
        <v>42103202</v>
      </c>
      <c r="G754" s="5" t="s">
        <v>1168</v>
      </c>
      <c r="H754" s="5" t="s">
        <v>223</v>
      </c>
      <c r="I754" s="6" t="s">
        <v>91</v>
      </c>
      <c r="J754" s="6" t="s">
        <v>91</v>
      </c>
      <c r="K754" s="6" t="s">
        <v>91</v>
      </c>
      <c r="L754" s="6" t="s">
        <v>91</v>
      </c>
      <c r="M754" s="5" t="s">
        <v>92</v>
      </c>
      <c r="N754" s="6" t="s">
        <v>91</v>
      </c>
      <c r="O754" s="6" t="s">
        <v>91</v>
      </c>
      <c r="P754" s="6" t="s">
        <v>91</v>
      </c>
      <c r="Q754" s="6" t="s">
        <v>91</v>
      </c>
      <c r="R754" s="5">
        <v>1</v>
      </c>
      <c r="S754" s="5">
        <v>0</v>
      </c>
      <c r="T754" s="5" t="s">
        <v>93</v>
      </c>
      <c r="U754" s="5" t="s">
        <v>105</v>
      </c>
    </row>
    <row r="755" spans="1:21">
      <c r="A755" s="6" t="s">
        <v>87</v>
      </c>
      <c r="B755" s="7">
        <v>1</v>
      </c>
      <c r="C755" s="5">
        <v>776</v>
      </c>
      <c r="D755" s="5">
        <v>42</v>
      </c>
      <c r="E755" s="6" t="s">
        <v>1166</v>
      </c>
      <c r="F755" s="8">
        <v>42103203</v>
      </c>
      <c r="G755" s="5" t="s">
        <v>1169</v>
      </c>
      <c r="H755" s="5" t="s">
        <v>225</v>
      </c>
      <c r="I755" s="6" t="s">
        <v>91</v>
      </c>
      <c r="J755" s="6" t="s">
        <v>91</v>
      </c>
      <c r="K755" s="6" t="s">
        <v>91</v>
      </c>
      <c r="L755" s="6" t="s">
        <v>91</v>
      </c>
      <c r="M755" s="5" t="s">
        <v>92</v>
      </c>
      <c r="N755" s="6" t="s">
        <v>91</v>
      </c>
      <c r="O755" s="6" t="s">
        <v>91</v>
      </c>
      <c r="P755" s="6" t="s">
        <v>91</v>
      </c>
      <c r="Q755" s="6" t="s">
        <v>91</v>
      </c>
      <c r="R755" s="5">
        <v>1</v>
      </c>
      <c r="S755" s="5">
        <v>0</v>
      </c>
      <c r="T755" s="5" t="s">
        <v>93</v>
      </c>
      <c r="U755" s="5" t="s">
        <v>105</v>
      </c>
    </row>
    <row r="756" spans="1:21">
      <c r="A756" s="6" t="s">
        <v>87</v>
      </c>
      <c r="B756" s="7">
        <v>1</v>
      </c>
      <c r="C756" s="5">
        <v>778</v>
      </c>
      <c r="D756" s="5">
        <v>42</v>
      </c>
      <c r="E756" s="6" t="s">
        <v>1166</v>
      </c>
      <c r="F756" s="8">
        <v>42103204</v>
      </c>
      <c r="G756" s="5" t="s">
        <v>1170</v>
      </c>
      <c r="H756" s="5" t="s">
        <v>227</v>
      </c>
      <c r="I756" s="6" t="s">
        <v>91</v>
      </c>
      <c r="J756" s="6" t="s">
        <v>91</v>
      </c>
      <c r="K756" s="6" t="s">
        <v>91</v>
      </c>
      <c r="L756" s="6" t="s">
        <v>91</v>
      </c>
      <c r="M756" s="5" t="s">
        <v>92</v>
      </c>
      <c r="N756" s="6" t="s">
        <v>91</v>
      </c>
      <c r="O756" s="6" t="s">
        <v>91</v>
      </c>
      <c r="P756" s="6" t="s">
        <v>91</v>
      </c>
      <c r="Q756" s="6" t="s">
        <v>91</v>
      </c>
      <c r="R756" s="5">
        <v>1</v>
      </c>
      <c r="S756" s="5">
        <v>0</v>
      </c>
      <c r="T756" s="5" t="s">
        <v>93</v>
      </c>
      <c r="U756" s="5" t="s">
        <v>105</v>
      </c>
    </row>
    <row r="757" spans="1:21">
      <c r="A757" s="6" t="s">
        <v>87</v>
      </c>
      <c r="B757" s="7">
        <v>1</v>
      </c>
      <c r="C757" s="5">
        <v>779</v>
      </c>
      <c r="D757" s="5">
        <v>42</v>
      </c>
      <c r="E757" s="6" t="s">
        <v>970</v>
      </c>
      <c r="F757" s="8">
        <v>421033</v>
      </c>
      <c r="G757" s="5" t="s">
        <v>1171</v>
      </c>
      <c r="H757" s="5" t="s">
        <v>1172</v>
      </c>
      <c r="I757" s="5">
        <v>10065504526</v>
      </c>
      <c r="J757" s="6" t="s">
        <v>91</v>
      </c>
      <c r="K757" s="6" t="s">
        <v>91</v>
      </c>
      <c r="L757" s="6" t="s">
        <v>91</v>
      </c>
      <c r="M757" s="5" t="s">
        <v>92</v>
      </c>
      <c r="N757" s="6" t="s">
        <v>91</v>
      </c>
      <c r="O757" s="6" t="s">
        <v>91</v>
      </c>
      <c r="P757" s="6" t="s">
        <v>91</v>
      </c>
      <c r="Q757" s="6" t="s">
        <v>91</v>
      </c>
      <c r="R757" s="5">
        <v>1</v>
      </c>
      <c r="S757" s="5">
        <v>0</v>
      </c>
      <c r="T757" s="5" t="s">
        <v>93</v>
      </c>
      <c r="U757" s="5" t="s">
        <v>105</v>
      </c>
    </row>
    <row r="758" spans="1:21">
      <c r="A758" s="6" t="s">
        <v>87</v>
      </c>
      <c r="B758" s="7">
        <v>1</v>
      </c>
      <c r="C758" s="5">
        <v>780</v>
      </c>
      <c r="D758" s="5">
        <v>42</v>
      </c>
      <c r="E758" s="6" t="s">
        <v>1173</v>
      </c>
      <c r="F758" s="8">
        <v>42103301</v>
      </c>
      <c r="G758" s="5" t="s">
        <v>1174</v>
      </c>
      <c r="H758" s="5" t="s">
        <v>221</v>
      </c>
      <c r="I758" s="6" t="s">
        <v>91</v>
      </c>
      <c r="J758" s="6" t="s">
        <v>91</v>
      </c>
      <c r="K758" s="6" t="s">
        <v>91</v>
      </c>
      <c r="L758" s="6" t="s">
        <v>91</v>
      </c>
      <c r="M758" s="5" t="s">
        <v>92</v>
      </c>
      <c r="N758" s="6" t="s">
        <v>91</v>
      </c>
      <c r="O758" s="6" t="s">
        <v>91</v>
      </c>
      <c r="P758" s="6" t="s">
        <v>91</v>
      </c>
      <c r="Q758" s="6" t="s">
        <v>91</v>
      </c>
      <c r="R758" s="5">
        <v>1</v>
      </c>
      <c r="S758" s="5">
        <v>0</v>
      </c>
      <c r="T758" s="5" t="s">
        <v>93</v>
      </c>
      <c r="U758" s="5" t="s">
        <v>105</v>
      </c>
    </row>
    <row r="759" spans="1:21">
      <c r="A759" s="6" t="s">
        <v>87</v>
      </c>
      <c r="B759" s="7">
        <v>1</v>
      </c>
      <c r="C759" s="5">
        <v>781</v>
      </c>
      <c r="D759" s="5">
        <v>42</v>
      </c>
      <c r="E759" s="6" t="s">
        <v>1173</v>
      </c>
      <c r="F759" s="8">
        <v>42103302</v>
      </c>
      <c r="G759" s="5" t="s">
        <v>1175</v>
      </c>
      <c r="H759" s="5" t="s">
        <v>223</v>
      </c>
      <c r="I759" s="6" t="s">
        <v>91</v>
      </c>
      <c r="J759" s="6" t="s">
        <v>91</v>
      </c>
      <c r="K759" s="6" t="s">
        <v>91</v>
      </c>
      <c r="L759" s="6" t="s">
        <v>91</v>
      </c>
      <c r="M759" s="5" t="s">
        <v>92</v>
      </c>
      <c r="N759" s="6" t="s">
        <v>91</v>
      </c>
      <c r="O759" s="6" t="s">
        <v>91</v>
      </c>
      <c r="P759" s="6" t="s">
        <v>91</v>
      </c>
      <c r="Q759" s="6" t="s">
        <v>91</v>
      </c>
      <c r="R759" s="5">
        <v>1</v>
      </c>
      <c r="S759" s="5">
        <v>0</v>
      </c>
      <c r="T759" s="5" t="s">
        <v>93</v>
      </c>
      <c r="U759" s="5" t="s">
        <v>105</v>
      </c>
    </row>
    <row r="760" spans="1:21">
      <c r="A760" s="6" t="s">
        <v>87</v>
      </c>
      <c r="B760" s="7">
        <v>1</v>
      </c>
      <c r="C760" s="5">
        <v>782</v>
      </c>
      <c r="D760" s="5">
        <v>42</v>
      </c>
      <c r="E760" s="6" t="s">
        <v>1173</v>
      </c>
      <c r="F760" s="8">
        <v>42103303</v>
      </c>
      <c r="G760" s="5" t="s">
        <v>1176</v>
      </c>
      <c r="H760" s="5" t="s">
        <v>225</v>
      </c>
      <c r="I760" s="6" t="s">
        <v>91</v>
      </c>
      <c r="J760" s="6" t="s">
        <v>91</v>
      </c>
      <c r="K760" s="6" t="s">
        <v>91</v>
      </c>
      <c r="L760" s="6" t="s">
        <v>91</v>
      </c>
      <c r="M760" s="5" t="s">
        <v>92</v>
      </c>
      <c r="N760" s="6" t="s">
        <v>91</v>
      </c>
      <c r="O760" s="6" t="s">
        <v>91</v>
      </c>
      <c r="P760" s="6" t="s">
        <v>91</v>
      </c>
      <c r="Q760" s="6" t="s">
        <v>91</v>
      </c>
      <c r="R760" s="5">
        <v>1</v>
      </c>
      <c r="S760" s="5">
        <v>0</v>
      </c>
      <c r="T760" s="5" t="s">
        <v>93</v>
      </c>
      <c r="U760" s="5" t="s">
        <v>105</v>
      </c>
    </row>
    <row r="761" spans="1:21">
      <c r="A761" s="6" t="s">
        <v>87</v>
      </c>
      <c r="B761" s="7">
        <v>1</v>
      </c>
      <c r="C761" s="5">
        <v>783</v>
      </c>
      <c r="D761" s="5">
        <v>42</v>
      </c>
      <c r="E761" s="6" t="s">
        <v>1173</v>
      </c>
      <c r="F761" s="8">
        <v>42103304</v>
      </c>
      <c r="G761" s="5" t="s">
        <v>1177</v>
      </c>
      <c r="H761" s="5" t="s">
        <v>227</v>
      </c>
      <c r="I761" s="6" t="s">
        <v>91</v>
      </c>
      <c r="J761" s="6" t="s">
        <v>91</v>
      </c>
      <c r="K761" s="6" t="s">
        <v>91</v>
      </c>
      <c r="L761" s="6" t="s">
        <v>91</v>
      </c>
      <c r="M761" s="5" t="s">
        <v>92</v>
      </c>
      <c r="N761" s="6" t="s">
        <v>91</v>
      </c>
      <c r="O761" s="6" t="s">
        <v>91</v>
      </c>
      <c r="P761" s="6" t="s">
        <v>91</v>
      </c>
      <c r="Q761" s="6" t="s">
        <v>91</v>
      </c>
      <c r="R761" s="5">
        <v>1</v>
      </c>
      <c r="S761" s="5">
        <v>0</v>
      </c>
      <c r="T761" s="5" t="s">
        <v>93</v>
      </c>
      <c r="U761" s="5" t="s">
        <v>105</v>
      </c>
    </row>
    <row r="762" spans="1:21">
      <c r="A762" s="6" t="s">
        <v>87</v>
      </c>
      <c r="B762" s="7">
        <v>1</v>
      </c>
      <c r="C762" s="5">
        <v>784</v>
      </c>
      <c r="D762" s="5">
        <v>42</v>
      </c>
      <c r="E762" s="6" t="s">
        <v>970</v>
      </c>
      <c r="F762" s="8">
        <v>421034</v>
      </c>
      <c r="G762" s="5" t="s">
        <v>1178</v>
      </c>
      <c r="H762" s="5" t="s">
        <v>1179</v>
      </c>
      <c r="I762" s="6" t="s">
        <v>91</v>
      </c>
      <c r="J762" s="6" t="s">
        <v>91</v>
      </c>
      <c r="K762" s="6" t="s">
        <v>91</v>
      </c>
      <c r="L762" s="6" t="s">
        <v>91</v>
      </c>
      <c r="M762" s="5" t="s">
        <v>92</v>
      </c>
      <c r="N762" s="6" t="s">
        <v>91</v>
      </c>
      <c r="O762" s="6" t="s">
        <v>91</v>
      </c>
      <c r="P762" s="6" t="s">
        <v>91</v>
      </c>
      <c r="Q762" s="6" t="s">
        <v>91</v>
      </c>
      <c r="R762" s="5">
        <v>1</v>
      </c>
      <c r="S762" s="5">
        <v>0</v>
      </c>
      <c r="T762" s="5" t="s">
        <v>93</v>
      </c>
      <c r="U762" s="5" t="s">
        <v>105</v>
      </c>
    </row>
    <row r="763" spans="1:21">
      <c r="A763" s="6" t="s">
        <v>87</v>
      </c>
      <c r="B763" s="7">
        <v>1</v>
      </c>
      <c r="C763" s="5">
        <v>785</v>
      </c>
      <c r="D763" s="5">
        <v>42</v>
      </c>
      <c r="E763" s="6" t="s">
        <v>1180</v>
      </c>
      <c r="F763" s="8">
        <v>42103401</v>
      </c>
      <c r="G763" s="5" t="s">
        <v>1181</v>
      </c>
      <c r="H763" s="5" t="s">
        <v>221</v>
      </c>
      <c r="I763" s="6" t="s">
        <v>91</v>
      </c>
      <c r="J763" s="6" t="s">
        <v>91</v>
      </c>
      <c r="K763" s="6" t="s">
        <v>91</v>
      </c>
      <c r="L763" s="6" t="s">
        <v>91</v>
      </c>
      <c r="M763" s="5" t="s">
        <v>92</v>
      </c>
      <c r="N763" s="6" t="s">
        <v>91</v>
      </c>
      <c r="O763" s="6" t="s">
        <v>91</v>
      </c>
      <c r="P763" s="6" t="s">
        <v>91</v>
      </c>
      <c r="Q763" s="6" t="s">
        <v>91</v>
      </c>
      <c r="R763" s="5">
        <v>1</v>
      </c>
      <c r="S763" s="5">
        <v>0</v>
      </c>
      <c r="T763" s="5" t="s">
        <v>93</v>
      </c>
      <c r="U763" s="5" t="s">
        <v>105</v>
      </c>
    </row>
    <row r="764" spans="1:21">
      <c r="A764" s="6" t="s">
        <v>87</v>
      </c>
      <c r="B764" s="7">
        <v>1</v>
      </c>
      <c r="C764" s="5">
        <v>786</v>
      </c>
      <c r="D764" s="5">
        <v>42</v>
      </c>
      <c r="E764" s="6" t="s">
        <v>1180</v>
      </c>
      <c r="F764" s="8">
        <v>42103402</v>
      </c>
      <c r="G764" s="5" t="s">
        <v>1182</v>
      </c>
      <c r="H764" s="5" t="s">
        <v>223</v>
      </c>
      <c r="I764" s="6" t="s">
        <v>91</v>
      </c>
      <c r="J764" s="6" t="s">
        <v>91</v>
      </c>
      <c r="K764" s="6" t="s">
        <v>91</v>
      </c>
      <c r="L764" s="6" t="s">
        <v>91</v>
      </c>
      <c r="M764" s="5" t="s">
        <v>92</v>
      </c>
      <c r="N764" s="6" t="s">
        <v>91</v>
      </c>
      <c r="O764" s="6" t="s">
        <v>91</v>
      </c>
      <c r="P764" s="6" t="s">
        <v>91</v>
      </c>
      <c r="Q764" s="6" t="s">
        <v>91</v>
      </c>
      <c r="R764" s="5">
        <v>1</v>
      </c>
      <c r="S764" s="5">
        <v>0</v>
      </c>
      <c r="T764" s="5" t="s">
        <v>93</v>
      </c>
      <c r="U764" s="5" t="s">
        <v>105</v>
      </c>
    </row>
    <row r="765" spans="1:21">
      <c r="A765" s="6" t="s">
        <v>87</v>
      </c>
      <c r="B765" s="7">
        <v>1</v>
      </c>
      <c r="C765" s="5">
        <v>787</v>
      </c>
      <c r="D765" s="5">
        <v>42</v>
      </c>
      <c r="E765" s="6" t="s">
        <v>1180</v>
      </c>
      <c r="F765" s="8">
        <v>42103403</v>
      </c>
      <c r="G765" s="5" t="s">
        <v>1183</v>
      </c>
      <c r="H765" s="5" t="s">
        <v>225</v>
      </c>
      <c r="I765" s="6" t="s">
        <v>91</v>
      </c>
      <c r="J765" s="6" t="s">
        <v>91</v>
      </c>
      <c r="K765" s="6" t="s">
        <v>91</v>
      </c>
      <c r="L765" s="6" t="s">
        <v>91</v>
      </c>
      <c r="M765" s="5" t="s">
        <v>92</v>
      </c>
      <c r="N765" s="6" t="s">
        <v>91</v>
      </c>
      <c r="O765" s="6" t="s">
        <v>91</v>
      </c>
      <c r="P765" s="6" t="s">
        <v>91</v>
      </c>
      <c r="Q765" s="6" t="s">
        <v>91</v>
      </c>
      <c r="R765" s="5">
        <v>1</v>
      </c>
      <c r="S765" s="5">
        <v>0</v>
      </c>
      <c r="T765" s="5" t="s">
        <v>93</v>
      </c>
      <c r="U765" s="5" t="s">
        <v>105</v>
      </c>
    </row>
    <row r="766" spans="1:21">
      <c r="A766" s="6" t="s">
        <v>87</v>
      </c>
      <c r="B766" s="7">
        <v>1</v>
      </c>
      <c r="C766" s="5">
        <v>788</v>
      </c>
      <c r="D766" s="5">
        <v>42</v>
      </c>
      <c r="E766" s="6" t="s">
        <v>1180</v>
      </c>
      <c r="F766" s="8">
        <v>42103404</v>
      </c>
      <c r="G766" s="5" t="s">
        <v>1184</v>
      </c>
      <c r="H766" s="5" t="s">
        <v>227</v>
      </c>
      <c r="I766" s="6" t="s">
        <v>91</v>
      </c>
      <c r="J766" s="6" t="s">
        <v>91</v>
      </c>
      <c r="K766" s="6" t="s">
        <v>91</v>
      </c>
      <c r="L766" s="6" t="s">
        <v>91</v>
      </c>
      <c r="M766" s="5" t="s">
        <v>92</v>
      </c>
      <c r="N766" s="6" t="s">
        <v>91</v>
      </c>
      <c r="O766" s="6" t="s">
        <v>91</v>
      </c>
      <c r="P766" s="6" t="s">
        <v>91</v>
      </c>
      <c r="Q766" s="6" t="s">
        <v>91</v>
      </c>
      <c r="R766" s="5">
        <v>1</v>
      </c>
      <c r="S766" s="5">
        <v>0</v>
      </c>
      <c r="T766" s="5" t="s">
        <v>93</v>
      </c>
      <c r="U766" s="5" t="s">
        <v>105</v>
      </c>
    </row>
    <row r="767" spans="1:21">
      <c r="A767" s="6" t="s">
        <v>87</v>
      </c>
      <c r="B767" s="7">
        <v>1</v>
      </c>
      <c r="C767" s="5">
        <v>789</v>
      </c>
      <c r="D767" s="5">
        <v>42</v>
      </c>
      <c r="E767" s="6" t="s">
        <v>970</v>
      </c>
      <c r="F767" s="8">
        <v>421035</v>
      </c>
      <c r="G767" s="5" t="s">
        <v>1185</v>
      </c>
      <c r="H767" s="5" t="s">
        <v>1186</v>
      </c>
      <c r="I767" s="5">
        <v>10065504550</v>
      </c>
      <c r="J767" s="6" t="s">
        <v>91</v>
      </c>
      <c r="K767" s="6" t="s">
        <v>91</v>
      </c>
      <c r="L767" s="6" t="s">
        <v>91</v>
      </c>
      <c r="M767" s="5" t="s">
        <v>92</v>
      </c>
      <c r="N767" s="6" t="s">
        <v>91</v>
      </c>
      <c r="O767" s="6" t="s">
        <v>91</v>
      </c>
      <c r="P767" s="6" t="s">
        <v>91</v>
      </c>
      <c r="Q767" s="6" t="s">
        <v>91</v>
      </c>
      <c r="R767" s="5">
        <v>1</v>
      </c>
      <c r="S767" s="5">
        <v>0</v>
      </c>
      <c r="T767" s="5" t="s">
        <v>93</v>
      </c>
      <c r="U767" s="5" t="s">
        <v>105</v>
      </c>
    </row>
    <row r="768" spans="1:21">
      <c r="A768" s="6" t="s">
        <v>87</v>
      </c>
      <c r="B768" s="7">
        <v>1</v>
      </c>
      <c r="C768" s="5">
        <v>790</v>
      </c>
      <c r="D768" s="5">
        <v>42</v>
      </c>
      <c r="E768" s="6" t="s">
        <v>1187</v>
      </c>
      <c r="F768" s="8">
        <v>42103501</v>
      </c>
      <c r="G768" s="5" t="s">
        <v>1188</v>
      </c>
      <c r="H768" s="5" t="s">
        <v>221</v>
      </c>
      <c r="I768" s="6" t="s">
        <v>91</v>
      </c>
      <c r="J768" s="6" t="s">
        <v>91</v>
      </c>
      <c r="K768" s="6" t="s">
        <v>91</v>
      </c>
      <c r="L768" s="6" t="s">
        <v>91</v>
      </c>
      <c r="M768" s="5" t="s">
        <v>92</v>
      </c>
      <c r="N768" s="6" t="s">
        <v>91</v>
      </c>
      <c r="O768" s="6" t="s">
        <v>91</v>
      </c>
      <c r="P768" s="6" t="s">
        <v>91</v>
      </c>
      <c r="Q768" s="6" t="s">
        <v>91</v>
      </c>
      <c r="R768" s="5">
        <v>1</v>
      </c>
      <c r="S768" s="5">
        <v>0</v>
      </c>
      <c r="T768" s="5" t="s">
        <v>93</v>
      </c>
      <c r="U768" s="5" t="s">
        <v>105</v>
      </c>
    </row>
    <row r="769" spans="1:21">
      <c r="A769" s="6" t="s">
        <v>87</v>
      </c>
      <c r="B769" s="7">
        <v>1</v>
      </c>
      <c r="C769" s="5">
        <v>791</v>
      </c>
      <c r="D769" s="5">
        <v>42</v>
      </c>
      <c r="E769" s="6" t="s">
        <v>1187</v>
      </c>
      <c r="F769" s="8">
        <v>42103502</v>
      </c>
      <c r="G769" s="5" t="s">
        <v>1189</v>
      </c>
      <c r="H769" s="5" t="s">
        <v>223</v>
      </c>
      <c r="I769" s="6" t="s">
        <v>91</v>
      </c>
      <c r="J769" s="6" t="s">
        <v>91</v>
      </c>
      <c r="K769" s="6" t="s">
        <v>91</v>
      </c>
      <c r="L769" s="6" t="s">
        <v>91</v>
      </c>
      <c r="M769" s="5" t="s">
        <v>92</v>
      </c>
      <c r="N769" s="6" t="s">
        <v>91</v>
      </c>
      <c r="O769" s="6" t="s">
        <v>91</v>
      </c>
      <c r="P769" s="6" t="s">
        <v>91</v>
      </c>
      <c r="Q769" s="6" t="s">
        <v>91</v>
      </c>
      <c r="R769" s="5">
        <v>1</v>
      </c>
      <c r="S769" s="5">
        <v>0</v>
      </c>
      <c r="T769" s="5" t="s">
        <v>93</v>
      </c>
      <c r="U769" s="5" t="s">
        <v>105</v>
      </c>
    </row>
    <row r="770" spans="1:21">
      <c r="A770" s="6" t="s">
        <v>87</v>
      </c>
      <c r="B770" s="7">
        <v>1</v>
      </c>
      <c r="C770" s="5">
        <v>792</v>
      </c>
      <c r="D770" s="5">
        <v>42</v>
      </c>
      <c r="E770" s="6" t="s">
        <v>1187</v>
      </c>
      <c r="F770" s="8">
        <v>42103503</v>
      </c>
      <c r="G770" s="5" t="s">
        <v>1190</v>
      </c>
      <c r="H770" s="5" t="s">
        <v>225</v>
      </c>
      <c r="I770" s="6" t="s">
        <v>91</v>
      </c>
      <c r="J770" s="6" t="s">
        <v>91</v>
      </c>
      <c r="K770" s="6" t="s">
        <v>91</v>
      </c>
      <c r="L770" s="6" t="s">
        <v>91</v>
      </c>
      <c r="M770" s="5" t="s">
        <v>92</v>
      </c>
      <c r="N770" s="6" t="s">
        <v>91</v>
      </c>
      <c r="O770" s="6" t="s">
        <v>91</v>
      </c>
      <c r="P770" s="6" t="s">
        <v>91</v>
      </c>
      <c r="Q770" s="6" t="s">
        <v>91</v>
      </c>
      <c r="R770" s="5">
        <v>1</v>
      </c>
      <c r="S770" s="5">
        <v>0</v>
      </c>
      <c r="T770" s="5" t="s">
        <v>93</v>
      </c>
      <c r="U770" s="5" t="s">
        <v>105</v>
      </c>
    </row>
    <row r="771" spans="1:21">
      <c r="A771" s="6" t="s">
        <v>87</v>
      </c>
      <c r="B771" s="7">
        <v>1</v>
      </c>
      <c r="C771" s="5">
        <v>794</v>
      </c>
      <c r="D771" s="5">
        <v>42</v>
      </c>
      <c r="E771" s="6" t="s">
        <v>1187</v>
      </c>
      <c r="F771" s="8">
        <v>42103504</v>
      </c>
      <c r="G771" s="5" t="s">
        <v>1191</v>
      </c>
      <c r="H771" s="5" t="s">
        <v>227</v>
      </c>
      <c r="I771" s="6" t="s">
        <v>91</v>
      </c>
      <c r="J771" s="6" t="s">
        <v>91</v>
      </c>
      <c r="K771" s="6" t="s">
        <v>91</v>
      </c>
      <c r="L771" s="6" t="s">
        <v>91</v>
      </c>
      <c r="M771" s="5" t="s">
        <v>92</v>
      </c>
      <c r="N771" s="6" t="s">
        <v>91</v>
      </c>
      <c r="O771" s="6" t="s">
        <v>91</v>
      </c>
      <c r="P771" s="6" t="s">
        <v>91</v>
      </c>
      <c r="Q771" s="6" t="s">
        <v>91</v>
      </c>
      <c r="R771" s="5">
        <v>1</v>
      </c>
      <c r="S771" s="5">
        <v>0</v>
      </c>
      <c r="T771" s="5" t="s">
        <v>93</v>
      </c>
      <c r="U771" s="5" t="s">
        <v>105</v>
      </c>
    </row>
    <row r="772" spans="1:21">
      <c r="A772" s="6" t="s">
        <v>87</v>
      </c>
      <c r="B772" s="7">
        <v>1</v>
      </c>
      <c r="C772" s="5">
        <v>795</v>
      </c>
      <c r="D772" s="5">
        <v>42</v>
      </c>
      <c r="E772" s="6" t="s">
        <v>970</v>
      </c>
      <c r="F772" s="8">
        <v>421036</v>
      </c>
      <c r="G772" s="5" t="s">
        <v>1192</v>
      </c>
      <c r="H772" s="5" t="s">
        <v>1193</v>
      </c>
      <c r="I772" s="6" t="s">
        <v>91</v>
      </c>
      <c r="J772" s="6" t="s">
        <v>91</v>
      </c>
      <c r="K772" s="6" t="s">
        <v>91</v>
      </c>
      <c r="L772" s="6" t="s">
        <v>91</v>
      </c>
      <c r="M772" s="5" t="s">
        <v>92</v>
      </c>
      <c r="N772" s="6" t="s">
        <v>91</v>
      </c>
      <c r="O772" s="6" t="s">
        <v>91</v>
      </c>
      <c r="P772" s="6" t="s">
        <v>91</v>
      </c>
      <c r="Q772" s="6" t="s">
        <v>91</v>
      </c>
      <c r="R772" s="5">
        <v>1</v>
      </c>
      <c r="S772" s="5">
        <v>0</v>
      </c>
      <c r="T772" s="5" t="s">
        <v>93</v>
      </c>
      <c r="U772" s="5" t="s">
        <v>105</v>
      </c>
    </row>
    <row r="773" spans="1:21">
      <c r="A773" s="6" t="s">
        <v>87</v>
      </c>
      <c r="B773" s="7">
        <v>1</v>
      </c>
      <c r="C773" s="5">
        <v>796</v>
      </c>
      <c r="D773" s="5">
        <v>42</v>
      </c>
      <c r="E773" s="6" t="s">
        <v>1194</v>
      </c>
      <c r="F773" s="8">
        <v>42103601</v>
      </c>
      <c r="G773" s="5" t="s">
        <v>1195</v>
      </c>
      <c r="H773" s="5" t="s">
        <v>221</v>
      </c>
      <c r="I773" s="6" t="s">
        <v>91</v>
      </c>
      <c r="J773" s="6" t="s">
        <v>91</v>
      </c>
      <c r="K773" s="6" t="s">
        <v>91</v>
      </c>
      <c r="L773" s="6" t="s">
        <v>91</v>
      </c>
      <c r="M773" s="5" t="s">
        <v>92</v>
      </c>
      <c r="N773" s="6" t="s">
        <v>91</v>
      </c>
      <c r="O773" s="6" t="s">
        <v>91</v>
      </c>
      <c r="P773" s="6" t="s">
        <v>91</v>
      </c>
      <c r="Q773" s="6" t="s">
        <v>91</v>
      </c>
      <c r="R773" s="5">
        <v>1</v>
      </c>
      <c r="S773" s="5">
        <v>0</v>
      </c>
      <c r="T773" s="5" t="s">
        <v>93</v>
      </c>
      <c r="U773" s="5" t="s">
        <v>105</v>
      </c>
    </row>
    <row r="774" spans="1:21">
      <c r="A774" s="6" t="s">
        <v>87</v>
      </c>
      <c r="B774" s="7">
        <v>1</v>
      </c>
      <c r="C774" s="5">
        <v>797</v>
      </c>
      <c r="D774" s="5">
        <v>42</v>
      </c>
      <c r="E774" s="6" t="s">
        <v>1194</v>
      </c>
      <c r="F774" s="8">
        <v>42103602</v>
      </c>
      <c r="G774" s="5" t="s">
        <v>1196</v>
      </c>
      <c r="H774" s="5" t="s">
        <v>223</v>
      </c>
      <c r="I774" s="6" t="s">
        <v>91</v>
      </c>
      <c r="J774" s="6" t="s">
        <v>91</v>
      </c>
      <c r="K774" s="6" t="s">
        <v>91</v>
      </c>
      <c r="L774" s="6" t="s">
        <v>91</v>
      </c>
      <c r="M774" s="5" t="s">
        <v>92</v>
      </c>
      <c r="N774" s="6" t="s">
        <v>91</v>
      </c>
      <c r="O774" s="6" t="s">
        <v>91</v>
      </c>
      <c r="P774" s="6" t="s">
        <v>91</v>
      </c>
      <c r="Q774" s="6" t="s">
        <v>91</v>
      </c>
      <c r="R774" s="5">
        <v>1</v>
      </c>
      <c r="S774" s="5">
        <v>0</v>
      </c>
      <c r="T774" s="5" t="s">
        <v>93</v>
      </c>
      <c r="U774" s="5" t="s">
        <v>105</v>
      </c>
    </row>
    <row r="775" spans="1:21">
      <c r="A775" s="6" t="s">
        <v>87</v>
      </c>
      <c r="B775" s="7">
        <v>1</v>
      </c>
      <c r="C775" s="5">
        <v>798</v>
      </c>
      <c r="D775" s="5">
        <v>42</v>
      </c>
      <c r="E775" s="6" t="s">
        <v>1194</v>
      </c>
      <c r="F775" s="8">
        <v>42103603</v>
      </c>
      <c r="G775" s="5" t="s">
        <v>1197</v>
      </c>
      <c r="H775" s="5" t="s">
        <v>225</v>
      </c>
      <c r="I775" s="6" t="s">
        <v>91</v>
      </c>
      <c r="J775" s="6" t="s">
        <v>91</v>
      </c>
      <c r="K775" s="6" t="s">
        <v>91</v>
      </c>
      <c r="L775" s="6" t="s">
        <v>91</v>
      </c>
      <c r="M775" s="5" t="s">
        <v>92</v>
      </c>
      <c r="N775" s="6" t="s">
        <v>91</v>
      </c>
      <c r="O775" s="6" t="s">
        <v>91</v>
      </c>
      <c r="P775" s="6" t="s">
        <v>91</v>
      </c>
      <c r="Q775" s="6" t="s">
        <v>91</v>
      </c>
      <c r="R775" s="5">
        <v>1</v>
      </c>
      <c r="S775" s="5">
        <v>0</v>
      </c>
      <c r="T775" s="5" t="s">
        <v>93</v>
      </c>
      <c r="U775" s="5" t="s">
        <v>105</v>
      </c>
    </row>
    <row r="776" spans="1:21">
      <c r="A776" s="6" t="s">
        <v>87</v>
      </c>
      <c r="B776" s="7">
        <v>1</v>
      </c>
      <c r="C776" s="5">
        <v>799</v>
      </c>
      <c r="D776" s="5">
        <v>42</v>
      </c>
      <c r="E776" s="6" t="s">
        <v>1194</v>
      </c>
      <c r="F776" s="8">
        <v>42103604</v>
      </c>
      <c r="G776" s="5" t="s">
        <v>1198</v>
      </c>
      <c r="H776" s="5" t="s">
        <v>227</v>
      </c>
      <c r="I776" s="6" t="s">
        <v>91</v>
      </c>
      <c r="J776" s="6" t="s">
        <v>91</v>
      </c>
      <c r="K776" s="6" t="s">
        <v>91</v>
      </c>
      <c r="L776" s="6" t="s">
        <v>91</v>
      </c>
      <c r="M776" s="5" t="s">
        <v>92</v>
      </c>
      <c r="N776" s="6" t="s">
        <v>91</v>
      </c>
      <c r="O776" s="6" t="s">
        <v>91</v>
      </c>
      <c r="P776" s="6" t="s">
        <v>91</v>
      </c>
      <c r="Q776" s="6" t="s">
        <v>91</v>
      </c>
      <c r="R776" s="5">
        <v>1</v>
      </c>
      <c r="S776" s="5">
        <v>0</v>
      </c>
      <c r="T776" s="5" t="s">
        <v>93</v>
      </c>
      <c r="U776" s="5" t="s">
        <v>105</v>
      </c>
    </row>
    <row r="777" spans="1:21">
      <c r="A777" s="6" t="s">
        <v>87</v>
      </c>
      <c r="B777" s="7">
        <v>1</v>
      </c>
      <c r="C777" s="5">
        <v>800</v>
      </c>
      <c r="D777" s="5">
        <v>42</v>
      </c>
      <c r="E777" s="6" t="s">
        <v>970</v>
      </c>
      <c r="F777" s="8">
        <v>421037</v>
      </c>
      <c r="G777" s="5" t="s">
        <v>1199</v>
      </c>
      <c r="H777" s="5" t="s">
        <v>1200</v>
      </c>
      <c r="I777" s="5">
        <v>10065505794</v>
      </c>
      <c r="J777" s="6" t="s">
        <v>91</v>
      </c>
      <c r="K777" s="6" t="s">
        <v>91</v>
      </c>
      <c r="L777" s="6" t="s">
        <v>91</v>
      </c>
      <c r="M777" s="5" t="s">
        <v>92</v>
      </c>
      <c r="N777" s="6" t="s">
        <v>91</v>
      </c>
      <c r="O777" s="6" t="s">
        <v>91</v>
      </c>
      <c r="P777" s="6" t="s">
        <v>91</v>
      </c>
      <c r="Q777" s="6" t="s">
        <v>91</v>
      </c>
      <c r="R777" s="5">
        <v>1</v>
      </c>
      <c r="S777" s="5">
        <v>0</v>
      </c>
      <c r="T777" s="5" t="s">
        <v>93</v>
      </c>
      <c r="U777" s="5" t="s">
        <v>105</v>
      </c>
    </row>
    <row r="778" spans="1:21">
      <c r="A778" s="6" t="s">
        <v>87</v>
      </c>
      <c r="B778" s="7">
        <v>1</v>
      </c>
      <c r="C778" s="5">
        <v>801</v>
      </c>
      <c r="D778" s="5">
        <v>42</v>
      </c>
      <c r="E778" s="6" t="s">
        <v>1201</v>
      </c>
      <c r="F778" s="8">
        <v>42103701</v>
      </c>
      <c r="G778" s="5" t="s">
        <v>1202</v>
      </c>
      <c r="H778" s="5" t="s">
        <v>221</v>
      </c>
      <c r="I778" s="6" t="s">
        <v>91</v>
      </c>
      <c r="J778" s="6" t="s">
        <v>91</v>
      </c>
      <c r="K778" s="6" t="s">
        <v>91</v>
      </c>
      <c r="L778" s="6" t="s">
        <v>91</v>
      </c>
      <c r="M778" s="5" t="s">
        <v>92</v>
      </c>
      <c r="N778" s="6" t="s">
        <v>91</v>
      </c>
      <c r="O778" s="6" t="s">
        <v>91</v>
      </c>
      <c r="P778" s="6" t="s">
        <v>91</v>
      </c>
      <c r="Q778" s="6" t="s">
        <v>91</v>
      </c>
      <c r="R778" s="5">
        <v>1</v>
      </c>
      <c r="S778" s="5">
        <v>0</v>
      </c>
      <c r="T778" s="5" t="s">
        <v>93</v>
      </c>
      <c r="U778" s="5" t="s">
        <v>105</v>
      </c>
    </row>
    <row r="779" spans="1:21">
      <c r="A779" s="6" t="s">
        <v>87</v>
      </c>
      <c r="B779" s="7">
        <v>1</v>
      </c>
      <c r="C779" s="5">
        <v>802</v>
      </c>
      <c r="D779" s="5">
        <v>42</v>
      </c>
      <c r="E779" s="6" t="s">
        <v>1201</v>
      </c>
      <c r="F779" s="8">
        <v>42103702</v>
      </c>
      <c r="G779" s="5" t="s">
        <v>1203</v>
      </c>
      <c r="H779" s="5" t="s">
        <v>223</v>
      </c>
      <c r="I779" s="6" t="s">
        <v>91</v>
      </c>
      <c r="J779" s="6" t="s">
        <v>91</v>
      </c>
      <c r="K779" s="6" t="s">
        <v>91</v>
      </c>
      <c r="L779" s="6" t="s">
        <v>91</v>
      </c>
      <c r="M779" s="5" t="s">
        <v>92</v>
      </c>
      <c r="N779" s="6" t="s">
        <v>91</v>
      </c>
      <c r="O779" s="6" t="s">
        <v>91</v>
      </c>
      <c r="P779" s="6" t="s">
        <v>91</v>
      </c>
      <c r="Q779" s="6" t="s">
        <v>91</v>
      </c>
      <c r="R779" s="5">
        <v>1</v>
      </c>
      <c r="S779" s="5">
        <v>0</v>
      </c>
      <c r="T779" s="5" t="s">
        <v>93</v>
      </c>
      <c r="U779" s="5" t="s">
        <v>105</v>
      </c>
    </row>
    <row r="780" spans="1:21">
      <c r="A780" s="6" t="s">
        <v>87</v>
      </c>
      <c r="B780" s="7">
        <v>1</v>
      </c>
      <c r="C780" s="5">
        <v>803</v>
      </c>
      <c r="D780" s="5">
        <v>42</v>
      </c>
      <c r="E780" s="6" t="s">
        <v>1201</v>
      </c>
      <c r="F780" s="8">
        <v>42103703</v>
      </c>
      <c r="G780" s="5" t="s">
        <v>1204</v>
      </c>
      <c r="H780" s="5" t="s">
        <v>225</v>
      </c>
      <c r="I780" s="6" t="s">
        <v>91</v>
      </c>
      <c r="J780" s="6" t="s">
        <v>91</v>
      </c>
      <c r="K780" s="6" t="s">
        <v>91</v>
      </c>
      <c r="L780" s="6" t="s">
        <v>91</v>
      </c>
      <c r="M780" s="5" t="s">
        <v>92</v>
      </c>
      <c r="N780" s="6" t="s">
        <v>91</v>
      </c>
      <c r="O780" s="6" t="s">
        <v>91</v>
      </c>
      <c r="P780" s="6" t="s">
        <v>91</v>
      </c>
      <c r="Q780" s="6" t="s">
        <v>91</v>
      </c>
      <c r="R780" s="5">
        <v>1</v>
      </c>
      <c r="S780" s="5">
        <v>0</v>
      </c>
      <c r="T780" s="5" t="s">
        <v>93</v>
      </c>
      <c r="U780" s="5" t="s">
        <v>105</v>
      </c>
    </row>
    <row r="781" spans="1:21">
      <c r="A781" s="6" t="s">
        <v>87</v>
      </c>
      <c r="B781" s="7">
        <v>1</v>
      </c>
      <c r="C781" s="5">
        <v>804</v>
      </c>
      <c r="D781" s="5">
        <v>42</v>
      </c>
      <c r="E781" s="6" t="s">
        <v>1201</v>
      </c>
      <c r="F781" s="8">
        <v>42103704</v>
      </c>
      <c r="G781" s="5" t="s">
        <v>1205</v>
      </c>
      <c r="H781" s="5" t="s">
        <v>227</v>
      </c>
      <c r="I781" s="6" t="s">
        <v>91</v>
      </c>
      <c r="J781" s="6" t="s">
        <v>91</v>
      </c>
      <c r="K781" s="6" t="s">
        <v>91</v>
      </c>
      <c r="L781" s="6" t="s">
        <v>91</v>
      </c>
      <c r="M781" s="5" t="s">
        <v>92</v>
      </c>
      <c r="N781" s="6" t="s">
        <v>91</v>
      </c>
      <c r="O781" s="6" t="s">
        <v>91</v>
      </c>
      <c r="P781" s="6" t="s">
        <v>91</v>
      </c>
      <c r="Q781" s="6" t="s">
        <v>91</v>
      </c>
      <c r="R781" s="5">
        <v>1</v>
      </c>
      <c r="S781" s="5">
        <v>0</v>
      </c>
      <c r="T781" s="5" t="s">
        <v>93</v>
      </c>
      <c r="U781" s="5" t="s">
        <v>105</v>
      </c>
    </row>
    <row r="782" spans="1:21">
      <c r="A782" s="6" t="s">
        <v>87</v>
      </c>
      <c r="B782" s="7">
        <v>1</v>
      </c>
      <c r="C782" s="5">
        <v>805</v>
      </c>
      <c r="D782" s="5">
        <v>42</v>
      </c>
      <c r="E782" s="6" t="s">
        <v>970</v>
      </c>
      <c r="F782" s="8">
        <v>421038</v>
      </c>
      <c r="G782" s="5" t="s">
        <v>1206</v>
      </c>
      <c r="H782" s="5" t="s">
        <v>1207</v>
      </c>
      <c r="I782" s="5">
        <v>10065506424</v>
      </c>
      <c r="J782" s="6" t="s">
        <v>91</v>
      </c>
      <c r="K782" s="6" t="s">
        <v>91</v>
      </c>
      <c r="L782" s="6" t="s">
        <v>91</v>
      </c>
      <c r="M782" s="5" t="s">
        <v>92</v>
      </c>
      <c r="N782" s="6" t="s">
        <v>91</v>
      </c>
      <c r="O782" s="6" t="s">
        <v>91</v>
      </c>
      <c r="P782" s="6" t="s">
        <v>91</v>
      </c>
      <c r="Q782" s="6" t="s">
        <v>91</v>
      </c>
      <c r="R782" s="5">
        <v>1</v>
      </c>
      <c r="S782" s="5">
        <v>0</v>
      </c>
      <c r="T782" s="5" t="s">
        <v>93</v>
      </c>
      <c r="U782" s="5" t="s">
        <v>105</v>
      </c>
    </row>
    <row r="783" spans="1:21">
      <c r="A783" s="6" t="s">
        <v>87</v>
      </c>
      <c r="B783" s="7">
        <v>1</v>
      </c>
      <c r="C783" s="5">
        <v>806</v>
      </c>
      <c r="D783" s="5">
        <v>42</v>
      </c>
      <c r="E783" s="6" t="s">
        <v>1208</v>
      </c>
      <c r="F783" s="8">
        <v>42103801</v>
      </c>
      <c r="G783" s="5" t="s">
        <v>1209</v>
      </c>
      <c r="H783" s="5" t="s">
        <v>221</v>
      </c>
      <c r="I783" s="6" t="s">
        <v>91</v>
      </c>
      <c r="J783" s="6" t="s">
        <v>91</v>
      </c>
      <c r="K783" s="6" t="s">
        <v>91</v>
      </c>
      <c r="L783" s="6" t="s">
        <v>91</v>
      </c>
      <c r="M783" s="5" t="s">
        <v>92</v>
      </c>
      <c r="N783" s="6" t="s">
        <v>91</v>
      </c>
      <c r="O783" s="6" t="s">
        <v>91</v>
      </c>
      <c r="P783" s="6" t="s">
        <v>91</v>
      </c>
      <c r="Q783" s="6" t="s">
        <v>91</v>
      </c>
      <c r="R783" s="5">
        <v>1</v>
      </c>
      <c r="S783" s="5">
        <v>0</v>
      </c>
      <c r="T783" s="5" t="s">
        <v>93</v>
      </c>
      <c r="U783" s="5" t="s">
        <v>105</v>
      </c>
    </row>
    <row r="784" spans="1:21">
      <c r="A784" s="6" t="s">
        <v>87</v>
      </c>
      <c r="B784" s="7">
        <v>1</v>
      </c>
      <c r="C784" s="5">
        <v>807</v>
      </c>
      <c r="D784" s="5">
        <v>42</v>
      </c>
      <c r="E784" s="6" t="s">
        <v>1208</v>
      </c>
      <c r="F784" s="8">
        <v>42103802</v>
      </c>
      <c r="G784" s="5" t="s">
        <v>1210</v>
      </c>
      <c r="H784" s="5" t="s">
        <v>223</v>
      </c>
      <c r="I784" s="6" t="s">
        <v>91</v>
      </c>
      <c r="J784" s="6" t="s">
        <v>91</v>
      </c>
      <c r="K784" s="6" t="s">
        <v>91</v>
      </c>
      <c r="L784" s="6" t="s">
        <v>91</v>
      </c>
      <c r="M784" s="5" t="s">
        <v>92</v>
      </c>
      <c r="N784" s="6" t="s">
        <v>91</v>
      </c>
      <c r="O784" s="6" t="s">
        <v>91</v>
      </c>
      <c r="P784" s="6" t="s">
        <v>91</v>
      </c>
      <c r="Q784" s="6" t="s">
        <v>91</v>
      </c>
      <c r="R784" s="5">
        <v>1</v>
      </c>
      <c r="S784" s="5">
        <v>0</v>
      </c>
      <c r="T784" s="5" t="s">
        <v>93</v>
      </c>
      <c r="U784" s="5" t="s">
        <v>105</v>
      </c>
    </row>
    <row r="785" spans="1:21">
      <c r="A785" s="6" t="s">
        <v>87</v>
      </c>
      <c r="B785" s="7">
        <v>1</v>
      </c>
      <c r="C785" s="5">
        <v>808</v>
      </c>
      <c r="D785" s="5">
        <v>42</v>
      </c>
      <c r="E785" s="6" t="s">
        <v>1208</v>
      </c>
      <c r="F785" s="8">
        <v>42103803</v>
      </c>
      <c r="G785" s="5" t="s">
        <v>1211</v>
      </c>
      <c r="H785" s="5" t="s">
        <v>225</v>
      </c>
      <c r="I785" s="6" t="s">
        <v>91</v>
      </c>
      <c r="J785" s="6" t="s">
        <v>91</v>
      </c>
      <c r="K785" s="6" t="s">
        <v>91</v>
      </c>
      <c r="L785" s="6" t="s">
        <v>91</v>
      </c>
      <c r="M785" s="5" t="s">
        <v>92</v>
      </c>
      <c r="N785" s="6" t="s">
        <v>91</v>
      </c>
      <c r="O785" s="6" t="s">
        <v>91</v>
      </c>
      <c r="P785" s="6" t="s">
        <v>91</v>
      </c>
      <c r="Q785" s="6" t="s">
        <v>91</v>
      </c>
      <c r="R785" s="5">
        <v>1</v>
      </c>
      <c r="S785" s="5">
        <v>0</v>
      </c>
      <c r="T785" s="5" t="s">
        <v>93</v>
      </c>
      <c r="U785" s="5" t="s">
        <v>105</v>
      </c>
    </row>
    <row r="786" spans="1:21">
      <c r="A786" s="6" t="s">
        <v>87</v>
      </c>
      <c r="B786" s="7">
        <v>1</v>
      </c>
      <c r="C786" s="5">
        <v>810</v>
      </c>
      <c r="D786" s="5">
        <v>42</v>
      </c>
      <c r="E786" s="6" t="s">
        <v>1208</v>
      </c>
      <c r="F786" s="8">
        <v>42103804</v>
      </c>
      <c r="G786" s="5" t="s">
        <v>1212</v>
      </c>
      <c r="H786" s="5" t="s">
        <v>227</v>
      </c>
      <c r="I786" s="6" t="s">
        <v>91</v>
      </c>
      <c r="J786" s="6" t="s">
        <v>91</v>
      </c>
      <c r="K786" s="6" t="s">
        <v>91</v>
      </c>
      <c r="L786" s="6" t="s">
        <v>91</v>
      </c>
      <c r="M786" s="5" t="s">
        <v>92</v>
      </c>
      <c r="N786" s="6" t="s">
        <v>91</v>
      </c>
      <c r="O786" s="6" t="s">
        <v>91</v>
      </c>
      <c r="P786" s="6" t="s">
        <v>91</v>
      </c>
      <c r="Q786" s="6" t="s">
        <v>91</v>
      </c>
      <c r="R786" s="5">
        <v>1</v>
      </c>
      <c r="S786" s="5">
        <v>0</v>
      </c>
      <c r="T786" s="5" t="s">
        <v>93</v>
      </c>
      <c r="U786" s="5" t="s">
        <v>105</v>
      </c>
    </row>
    <row r="787" spans="1:21">
      <c r="A787" s="6" t="s">
        <v>87</v>
      </c>
      <c r="B787" s="7">
        <v>1</v>
      </c>
      <c r="C787" s="5">
        <v>811</v>
      </c>
      <c r="D787" s="5">
        <v>42</v>
      </c>
      <c r="E787" s="6" t="s">
        <v>970</v>
      </c>
      <c r="F787" s="8">
        <v>421039</v>
      </c>
      <c r="G787" s="5" t="s">
        <v>1213</v>
      </c>
      <c r="H787" s="5" t="s">
        <v>1214</v>
      </c>
      <c r="I787" s="5">
        <v>10065504391</v>
      </c>
      <c r="J787" s="6" t="s">
        <v>91</v>
      </c>
      <c r="K787" s="6" t="s">
        <v>91</v>
      </c>
      <c r="L787" s="6" t="s">
        <v>91</v>
      </c>
      <c r="M787" s="5" t="s">
        <v>92</v>
      </c>
      <c r="N787" s="6" t="s">
        <v>91</v>
      </c>
      <c r="O787" s="6" t="s">
        <v>91</v>
      </c>
      <c r="P787" s="6" t="s">
        <v>91</v>
      </c>
      <c r="Q787" s="6" t="s">
        <v>91</v>
      </c>
      <c r="R787" s="5">
        <v>1</v>
      </c>
      <c r="S787" s="5">
        <v>0</v>
      </c>
      <c r="T787" s="5" t="s">
        <v>93</v>
      </c>
      <c r="U787" s="5" t="s">
        <v>105</v>
      </c>
    </row>
    <row r="788" spans="1:21">
      <c r="A788" s="6" t="s">
        <v>87</v>
      </c>
      <c r="B788" s="7">
        <v>1</v>
      </c>
      <c r="C788" s="5">
        <v>812</v>
      </c>
      <c r="D788" s="5">
        <v>42</v>
      </c>
      <c r="E788" s="6" t="s">
        <v>1215</v>
      </c>
      <c r="F788" s="8">
        <v>42103901</v>
      </c>
      <c r="G788" s="5" t="s">
        <v>1216</v>
      </c>
      <c r="H788" s="5" t="s">
        <v>221</v>
      </c>
      <c r="I788" s="6" t="s">
        <v>91</v>
      </c>
      <c r="J788" s="6" t="s">
        <v>91</v>
      </c>
      <c r="K788" s="6" t="s">
        <v>91</v>
      </c>
      <c r="L788" s="6" t="s">
        <v>91</v>
      </c>
      <c r="M788" s="5" t="s">
        <v>92</v>
      </c>
      <c r="N788" s="6" t="s">
        <v>91</v>
      </c>
      <c r="O788" s="6" t="s">
        <v>91</v>
      </c>
      <c r="P788" s="6" t="s">
        <v>91</v>
      </c>
      <c r="Q788" s="6" t="s">
        <v>91</v>
      </c>
      <c r="R788" s="5">
        <v>1</v>
      </c>
      <c r="S788" s="5">
        <v>0</v>
      </c>
      <c r="T788" s="5" t="s">
        <v>93</v>
      </c>
      <c r="U788" s="5" t="s">
        <v>105</v>
      </c>
    </row>
    <row r="789" spans="1:21">
      <c r="A789" s="6" t="s">
        <v>87</v>
      </c>
      <c r="B789" s="7">
        <v>1</v>
      </c>
      <c r="C789" s="5">
        <v>813</v>
      </c>
      <c r="D789" s="5">
        <v>42</v>
      </c>
      <c r="E789" s="6" t="s">
        <v>1215</v>
      </c>
      <c r="F789" s="8">
        <v>42103902</v>
      </c>
      <c r="G789" s="5" t="s">
        <v>1217</v>
      </c>
      <c r="H789" s="5" t="s">
        <v>223</v>
      </c>
      <c r="I789" s="6" t="s">
        <v>91</v>
      </c>
      <c r="J789" s="6" t="s">
        <v>91</v>
      </c>
      <c r="K789" s="6" t="s">
        <v>91</v>
      </c>
      <c r="L789" s="6" t="s">
        <v>91</v>
      </c>
      <c r="M789" s="5" t="s">
        <v>92</v>
      </c>
      <c r="N789" s="6" t="s">
        <v>91</v>
      </c>
      <c r="O789" s="6" t="s">
        <v>91</v>
      </c>
      <c r="P789" s="6" t="s">
        <v>91</v>
      </c>
      <c r="Q789" s="6" t="s">
        <v>91</v>
      </c>
      <c r="R789" s="5">
        <v>1</v>
      </c>
      <c r="S789" s="5">
        <v>0</v>
      </c>
      <c r="T789" s="5" t="s">
        <v>93</v>
      </c>
      <c r="U789" s="5" t="s">
        <v>105</v>
      </c>
    </row>
    <row r="790" spans="1:21">
      <c r="A790" s="6" t="s">
        <v>87</v>
      </c>
      <c r="B790" s="7">
        <v>1</v>
      </c>
      <c r="C790" s="5">
        <v>814</v>
      </c>
      <c r="D790" s="5">
        <v>42</v>
      </c>
      <c r="E790" s="6" t="s">
        <v>1215</v>
      </c>
      <c r="F790" s="8">
        <v>42103903</v>
      </c>
      <c r="G790" s="5" t="s">
        <v>1218</v>
      </c>
      <c r="H790" s="5" t="s">
        <v>225</v>
      </c>
      <c r="I790" s="6" t="s">
        <v>91</v>
      </c>
      <c r="J790" s="6" t="s">
        <v>91</v>
      </c>
      <c r="K790" s="6" t="s">
        <v>91</v>
      </c>
      <c r="L790" s="6" t="s">
        <v>91</v>
      </c>
      <c r="M790" s="5" t="s">
        <v>92</v>
      </c>
      <c r="N790" s="6" t="s">
        <v>91</v>
      </c>
      <c r="O790" s="6" t="s">
        <v>91</v>
      </c>
      <c r="P790" s="6" t="s">
        <v>91</v>
      </c>
      <c r="Q790" s="6" t="s">
        <v>91</v>
      </c>
      <c r="R790" s="5">
        <v>1</v>
      </c>
      <c r="S790" s="5">
        <v>0</v>
      </c>
      <c r="T790" s="5" t="s">
        <v>93</v>
      </c>
      <c r="U790" s="5" t="s">
        <v>105</v>
      </c>
    </row>
    <row r="791" spans="1:21">
      <c r="A791" s="6" t="s">
        <v>87</v>
      </c>
      <c r="B791" s="7">
        <v>1</v>
      </c>
      <c r="C791" s="5">
        <v>815</v>
      </c>
      <c r="D791" s="5">
        <v>42</v>
      </c>
      <c r="E791" s="6" t="s">
        <v>1215</v>
      </c>
      <c r="F791" s="8">
        <v>42103904</v>
      </c>
      <c r="G791" s="5" t="s">
        <v>1219</v>
      </c>
      <c r="H791" s="5" t="s">
        <v>227</v>
      </c>
      <c r="I791" s="6" t="s">
        <v>91</v>
      </c>
      <c r="J791" s="6" t="s">
        <v>91</v>
      </c>
      <c r="K791" s="6" t="s">
        <v>91</v>
      </c>
      <c r="L791" s="6" t="s">
        <v>91</v>
      </c>
      <c r="M791" s="5" t="s">
        <v>92</v>
      </c>
      <c r="N791" s="6" t="s">
        <v>91</v>
      </c>
      <c r="O791" s="6" t="s">
        <v>91</v>
      </c>
      <c r="P791" s="6" t="s">
        <v>91</v>
      </c>
      <c r="Q791" s="6" t="s">
        <v>91</v>
      </c>
      <c r="R791" s="5">
        <v>1</v>
      </c>
      <c r="S791" s="5">
        <v>0</v>
      </c>
      <c r="T791" s="5" t="s">
        <v>93</v>
      </c>
      <c r="U791" s="5" t="s">
        <v>105</v>
      </c>
    </row>
    <row r="792" spans="1:21">
      <c r="A792" s="6" t="s">
        <v>87</v>
      </c>
      <c r="B792" s="7">
        <v>1</v>
      </c>
      <c r="C792" s="5">
        <v>816</v>
      </c>
      <c r="D792" s="5">
        <v>42</v>
      </c>
      <c r="E792" s="6" t="s">
        <v>970</v>
      </c>
      <c r="F792" s="8">
        <v>421040</v>
      </c>
      <c r="G792" s="5" t="s">
        <v>1220</v>
      </c>
      <c r="H792" s="5" t="s">
        <v>1221</v>
      </c>
      <c r="I792" s="5">
        <v>10065504279</v>
      </c>
      <c r="J792" s="6" t="s">
        <v>91</v>
      </c>
      <c r="K792" s="6" t="s">
        <v>91</v>
      </c>
      <c r="L792" s="6" t="s">
        <v>91</v>
      </c>
      <c r="M792" s="5" t="s">
        <v>92</v>
      </c>
      <c r="N792" s="6" t="s">
        <v>91</v>
      </c>
      <c r="O792" s="6" t="s">
        <v>91</v>
      </c>
      <c r="P792" s="6" t="s">
        <v>91</v>
      </c>
      <c r="Q792" s="6" t="s">
        <v>91</v>
      </c>
      <c r="R792" s="5">
        <v>1</v>
      </c>
      <c r="S792" s="5">
        <v>0</v>
      </c>
      <c r="T792" s="5" t="s">
        <v>93</v>
      </c>
      <c r="U792" s="5" t="s">
        <v>105</v>
      </c>
    </row>
    <row r="793" spans="1:21">
      <c r="A793" s="6" t="s">
        <v>87</v>
      </c>
      <c r="B793" s="7">
        <v>1</v>
      </c>
      <c r="C793" s="5">
        <v>817</v>
      </c>
      <c r="D793" s="5">
        <v>42</v>
      </c>
      <c r="E793" s="6" t="s">
        <v>1222</v>
      </c>
      <c r="F793" s="8">
        <v>42104001</v>
      </c>
      <c r="G793" s="5" t="s">
        <v>1223</v>
      </c>
      <c r="H793" s="5" t="s">
        <v>221</v>
      </c>
      <c r="I793" s="6" t="s">
        <v>91</v>
      </c>
      <c r="J793" s="6" t="s">
        <v>91</v>
      </c>
      <c r="K793" s="6" t="s">
        <v>91</v>
      </c>
      <c r="L793" s="6" t="s">
        <v>91</v>
      </c>
      <c r="M793" s="5" t="s">
        <v>92</v>
      </c>
      <c r="N793" s="6" t="s">
        <v>91</v>
      </c>
      <c r="O793" s="6" t="s">
        <v>91</v>
      </c>
      <c r="P793" s="6" t="s">
        <v>91</v>
      </c>
      <c r="Q793" s="6" t="s">
        <v>91</v>
      </c>
      <c r="R793" s="5">
        <v>1</v>
      </c>
      <c r="S793" s="5">
        <v>0</v>
      </c>
      <c r="T793" s="5" t="s">
        <v>93</v>
      </c>
      <c r="U793" s="5" t="s">
        <v>105</v>
      </c>
    </row>
    <row r="794" spans="1:21">
      <c r="A794" s="6" t="s">
        <v>87</v>
      </c>
      <c r="B794" s="7">
        <v>1</v>
      </c>
      <c r="C794" s="5">
        <v>818</v>
      </c>
      <c r="D794" s="5">
        <v>42</v>
      </c>
      <c r="E794" s="6" t="s">
        <v>1222</v>
      </c>
      <c r="F794" s="8">
        <v>42104002</v>
      </c>
      <c r="G794" s="5" t="s">
        <v>1224</v>
      </c>
      <c r="H794" s="5" t="s">
        <v>223</v>
      </c>
      <c r="I794" s="6" t="s">
        <v>91</v>
      </c>
      <c r="J794" s="6" t="s">
        <v>91</v>
      </c>
      <c r="K794" s="6" t="s">
        <v>91</v>
      </c>
      <c r="L794" s="6" t="s">
        <v>91</v>
      </c>
      <c r="M794" s="5" t="s">
        <v>92</v>
      </c>
      <c r="N794" s="6" t="s">
        <v>91</v>
      </c>
      <c r="O794" s="6" t="s">
        <v>91</v>
      </c>
      <c r="P794" s="6" t="s">
        <v>91</v>
      </c>
      <c r="Q794" s="6" t="s">
        <v>91</v>
      </c>
      <c r="R794" s="5">
        <v>1</v>
      </c>
      <c r="S794" s="5">
        <v>0</v>
      </c>
      <c r="T794" s="5" t="s">
        <v>93</v>
      </c>
      <c r="U794" s="5" t="s">
        <v>105</v>
      </c>
    </row>
    <row r="795" spans="1:21">
      <c r="A795" s="6" t="s">
        <v>87</v>
      </c>
      <c r="B795" s="7">
        <v>1</v>
      </c>
      <c r="C795" s="5">
        <v>819</v>
      </c>
      <c r="D795" s="5">
        <v>42</v>
      </c>
      <c r="E795" s="6" t="s">
        <v>1222</v>
      </c>
      <c r="F795" s="8">
        <v>42104003</v>
      </c>
      <c r="G795" s="5" t="s">
        <v>1225</v>
      </c>
      <c r="H795" s="5" t="s">
        <v>225</v>
      </c>
      <c r="I795" s="6" t="s">
        <v>91</v>
      </c>
      <c r="J795" s="6" t="s">
        <v>91</v>
      </c>
      <c r="K795" s="6" t="s">
        <v>91</v>
      </c>
      <c r="L795" s="6" t="s">
        <v>91</v>
      </c>
      <c r="M795" s="5" t="s">
        <v>92</v>
      </c>
      <c r="N795" s="6" t="s">
        <v>91</v>
      </c>
      <c r="O795" s="6" t="s">
        <v>91</v>
      </c>
      <c r="P795" s="6" t="s">
        <v>91</v>
      </c>
      <c r="Q795" s="6" t="s">
        <v>91</v>
      </c>
      <c r="R795" s="5">
        <v>1</v>
      </c>
      <c r="S795" s="5">
        <v>0</v>
      </c>
      <c r="T795" s="5" t="s">
        <v>93</v>
      </c>
      <c r="U795" s="5" t="s">
        <v>105</v>
      </c>
    </row>
    <row r="796" spans="1:21">
      <c r="A796" s="6" t="s">
        <v>87</v>
      </c>
      <c r="B796" s="7">
        <v>1</v>
      </c>
      <c r="C796" s="5">
        <v>820</v>
      </c>
      <c r="D796" s="5">
        <v>42</v>
      </c>
      <c r="E796" s="6" t="s">
        <v>1222</v>
      </c>
      <c r="F796" s="8">
        <v>42104004</v>
      </c>
      <c r="G796" s="5" t="s">
        <v>1226</v>
      </c>
      <c r="H796" s="5" t="s">
        <v>227</v>
      </c>
      <c r="I796" s="6" t="s">
        <v>91</v>
      </c>
      <c r="J796" s="6" t="s">
        <v>91</v>
      </c>
      <c r="K796" s="6" t="s">
        <v>91</v>
      </c>
      <c r="L796" s="6" t="s">
        <v>91</v>
      </c>
      <c r="M796" s="5" t="s">
        <v>92</v>
      </c>
      <c r="N796" s="6" t="s">
        <v>91</v>
      </c>
      <c r="O796" s="6" t="s">
        <v>91</v>
      </c>
      <c r="P796" s="6" t="s">
        <v>91</v>
      </c>
      <c r="Q796" s="6" t="s">
        <v>91</v>
      </c>
      <c r="R796" s="5">
        <v>1</v>
      </c>
      <c r="S796" s="5">
        <v>0</v>
      </c>
      <c r="T796" s="5" t="s">
        <v>93</v>
      </c>
      <c r="U796" s="5" t="s">
        <v>105</v>
      </c>
    </row>
    <row r="797" spans="1:21">
      <c r="A797" s="6" t="s">
        <v>87</v>
      </c>
      <c r="B797" s="7">
        <v>1</v>
      </c>
      <c r="C797" s="5">
        <v>821</v>
      </c>
      <c r="D797" s="5">
        <v>42</v>
      </c>
      <c r="E797" s="6" t="s">
        <v>970</v>
      </c>
      <c r="F797" s="8">
        <v>421041</v>
      </c>
      <c r="G797" s="5" t="s">
        <v>1227</v>
      </c>
      <c r="H797" s="5" t="s">
        <v>1228</v>
      </c>
      <c r="I797" s="6" t="s">
        <v>91</v>
      </c>
      <c r="J797" s="6" t="s">
        <v>91</v>
      </c>
      <c r="K797" s="6" t="s">
        <v>91</v>
      </c>
      <c r="L797" s="6" t="s">
        <v>91</v>
      </c>
      <c r="M797" s="5" t="s">
        <v>92</v>
      </c>
      <c r="N797" s="6" t="s">
        <v>91</v>
      </c>
      <c r="O797" s="6" t="s">
        <v>91</v>
      </c>
      <c r="P797" s="6" t="s">
        <v>91</v>
      </c>
      <c r="Q797" s="6" t="s">
        <v>91</v>
      </c>
      <c r="R797" s="5">
        <v>1</v>
      </c>
      <c r="S797" s="5">
        <v>0</v>
      </c>
      <c r="T797" s="5" t="s">
        <v>93</v>
      </c>
      <c r="U797" s="5" t="s">
        <v>105</v>
      </c>
    </row>
    <row r="798" spans="1:21">
      <c r="A798" s="6" t="s">
        <v>87</v>
      </c>
      <c r="B798" s="7">
        <v>1</v>
      </c>
      <c r="C798" s="5">
        <v>822</v>
      </c>
      <c r="D798" s="5">
        <v>42</v>
      </c>
      <c r="E798" s="6" t="s">
        <v>1229</v>
      </c>
      <c r="F798" s="8">
        <v>42104101</v>
      </c>
      <c r="G798" s="5" t="s">
        <v>1230</v>
      </c>
      <c r="H798" s="5" t="s">
        <v>221</v>
      </c>
      <c r="I798" s="6" t="s">
        <v>91</v>
      </c>
      <c r="J798" s="6" t="s">
        <v>91</v>
      </c>
      <c r="K798" s="6" t="s">
        <v>91</v>
      </c>
      <c r="L798" s="6" t="s">
        <v>91</v>
      </c>
      <c r="M798" s="5" t="s">
        <v>92</v>
      </c>
      <c r="N798" s="6" t="s">
        <v>91</v>
      </c>
      <c r="O798" s="6" t="s">
        <v>91</v>
      </c>
      <c r="P798" s="6" t="s">
        <v>91</v>
      </c>
      <c r="Q798" s="6" t="s">
        <v>91</v>
      </c>
      <c r="R798" s="5">
        <v>1</v>
      </c>
      <c r="S798" s="5">
        <v>0</v>
      </c>
      <c r="T798" s="5" t="s">
        <v>93</v>
      </c>
      <c r="U798" s="5" t="s">
        <v>105</v>
      </c>
    </row>
    <row r="799" spans="1:21">
      <c r="A799" s="6" t="s">
        <v>87</v>
      </c>
      <c r="B799" s="7">
        <v>1</v>
      </c>
      <c r="C799" s="5">
        <v>823</v>
      </c>
      <c r="D799" s="5">
        <v>42</v>
      </c>
      <c r="E799" s="6" t="s">
        <v>1229</v>
      </c>
      <c r="F799" s="8">
        <v>42104102</v>
      </c>
      <c r="G799" s="5" t="s">
        <v>1231</v>
      </c>
      <c r="H799" s="5" t="s">
        <v>223</v>
      </c>
      <c r="I799" s="6" t="s">
        <v>91</v>
      </c>
      <c r="J799" s="6" t="s">
        <v>91</v>
      </c>
      <c r="K799" s="6" t="s">
        <v>91</v>
      </c>
      <c r="L799" s="6" t="s">
        <v>91</v>
      </c>
      <c r="M799" s="5" t="s">
        <v>92</v>
      </c>
      <c r="N799" s="6" t="s">
        <v>91</v>
      </c>
      <c r="O799" s="6" t="s">
        <v>91</v>
      </c>
      <c r="P799" s="6" t="s">
        <v>91</v>
      </c>
      <c r="Q799" s="6" t="s">
        <v>91</v>
      </c>
      <c r="R799" s="5">
        <v>1</v>
      </c>
      <c r="S799" s="5">
        <v>0</v>
      </c>
      <c r="T799" s="5" t="s">
        <v>93</v>
      </c>
      <c r="U799" s="5" t="s">
        <v>105</v>
      </c>
    </row>
    <row r="800" spans="1:21">
      <c r="A800" s="6" t="s">
        <v>87</v>
      </c>
      <c r="B800" s="7">
        <v>1</v>
      </c>
      <c r="C800" s="5">
        <v>824</v>
      </c>
      <c r="D800" s="5">
        <v>42</v>
      </c>
      <c r="E800" s="6" t="s">
        <v>1229</v>
      </c>
      <c r="F800" s="8">
        <v>42104103</v>
      </c>
      <c r="G800" s="5" t="s">
        <v>1232</v>
      </c>
      <c r="H800" s="5" t="s">
        <v>225</v>
      </c>
      <c r="I800" s="6" t="s">
        <v>91</v>
      </c>
      <c r="J800" s="6" t="s">
        <v>91</v>
      </c>
      <c r="K800" s="6" t="s">
        <v>91</v>
      </c>
      <c r="L800" s="6" t="s">
        <v>91</v>
      </c>
      <c r="M800" s="5" t="s">
        <v>92</v>
      </c>
      <c r="N800" s="6" t="s">
        <v>91</v>
      </c>
      <c r="O800" s="6" t="s">
        <v>91</v>
      </c>
      <c r="P800" s="6" t="s">
        <v>91</v>
      </c>
      <c r="Q800" s="6" t="s">
        <v>91</v>
      </c>
      <c r="R800" s="5">
        <v>1</v>
      </c>
      <c r="S800" s="5">
        <v>0</v>
      </c>
      <c r="T800" s="5" t="s">
        <v>93</v>
      </c>
      <c r="U800" s="5" t="s">
        <v>105</v>
      </c>
    </row>
    <row r="801" spans="1:21">
      <c r="A801" s="6" t="s">
        <v>87</v>
      </c>
      <c r="B801" s="7">
        <v>1</v>
      </c>
      <c r="C801" s="5">
        <v>825</v>
      </c>
      <c r="D801" s="5">
        <v>42</v>
      </c>
      <c r="E801" s="6" t="s">
        <v>1229</v>
      </c>
      <c r="F801" s="8">
        <v>42104104</v>
      </c>
      <c r="G801" s="5" t="s">
        <v>1233</v>
      </c>
      <c r="H801" s="5" t="s">
        <v>227</v>
      </c>
      <c r="I801" s="6" t="s">
        <v>91</v>
      </c>
      <c r="J801" s="6" t="s">
        <v>91</v>
      </c>
      <c r="K801" s="6" t="s">
        <v>91</v>
      </c>
      <c r="L801" s="6" t="s">
        <v>91</v>
      </c>
      <c r="M801" s="5" t="s">
        <v>92</v>
      </c>
      <c r="N801" s="6" t="s">
        <v>91</v>
      </c>
      <c r="O801" s="6" t="s">
        <v>91</v>
      </c>
      <c r="P801" s="6" t="s">
        <v>91</v>
      </c>
      <c r="Q801" s="6" t="s">
        <v>91</v>
      </c>
      <c r="R801" s="5">
        <v>1</v>
      </c>
      <c r="S801" s="5">
        <v>0</v>
      </c>
      <c r="T801" s="5" t="s">
        <v>93</v>
      </c>
      <c r="U801" s="5" t="s">
        <v>105</v>
      </c>
    </row>
    <row r="802" spans="1:21">
      <c r="A802" s="6" t="s">
        <v>87</v>
      </c>
      <c r="B802" s="7">
        <v>1</v>
      </c>
      <c r="C802" s="5">
        <v>826</v>
      </c>
      <c r="D802" s="5">
        <v>42</v>
      </c>
      <c r="E802" s="6" t="s">
        <v>970</v>
      </c>
      <c r="F802" s="8">
        <v>421042</v>
      </c>
      <c r="G802" s="5" t="s">
        <v>1234</v>
      </c>
      <c r="H802" s="5" t="s">
        <v>1235</v>
      </c>
      <c r="I802" s="6" t="s">
        <v>91</v>
      </c>
      <c r="J802" s="6" t="s">
        <v>91</v>
      </c>
      <c r="K802" s="6" t="s">
        <v>91</v>
      </c>
      <c r="L802" s="6" t="s">
        <v>91</v>
      </c>
      <c r="M802" s="5" t="s">
        <v>92</v>
      </c>
      <c r="N802" s="6" t="s">
        <v>91</v>
      </c>
      <c r="O802" s="6" t="s">
        <v>91</v>
      </c>
      <c r="P802" s="6" t="s">
        <v>91</v>
      </c>
      <c r="Q802" s="6" t="s">
        <v>91</v>
      </c>
      <c r="R802" s="5">
        <v>1</v>
      </c>
      <c r="S802" s="5">
        <v>0</v>
      </c>
      <c r="T802" s="5" t="s">
        <v>93</v>
      </c>
      <c r="U802" s="5" t="s">
        <v>105</v>
      </c>
    </row>
    <row r="803" spans="1:21">
      <c r="A803" s="6" t="s">
        <v>87</v>
      </c>
      <c r="B803" s="7">
        <v>1</v>
      </c>
      <c r="C803" s="5">
        <v>827</v>
      </c>
      <c r="D803" s="5">
        <v>42</v>
      </c>
      <c r="E803" s="6" t="s">
        <v>1236</v>
      </c>
      <c r="F803" s="8">
        <v>42104201</v>
      </c>
      <c r="G803" s="5" t="s">
        <v>1237</v>
      </c>
      <c r="H803" s="5" t="s">
        <v>221</v>
      </c>
      <c r="I803" s="6" t="s">
        <v>91</v>
      </c>
      <c r="J803" s="6" t="s">
        <v>91</v>
      </c>
      <c r="K803" s="6" t="s">
        <v>91</v>
      </c>
      <c r="L803" s="6" t="s">
        <v>91</v>
      </c>
      <c r="M803" s="5" t="s">
        <v>92</v>
      </c>
      <c r="N803" s="6" t="s">
        <v>91</v>
      </c>
      <c r="O803" s="6" t="s">
        <v>91</v>
      </c>
      <c r="P803" s="6" t="s">
        <v>91</v>
      </c>
      <c r="Q803" s="6" t="s">
        <v>91</v>
      </c>
      <c r="R803" s="5">
        <v>1</v>
      </c>
      <c r="S803" s="5">
        <v>0</v>
      </c>
      <c r="T803" s="5" t="s">
        <v>93</v>
      </c>
      <c r="U803" s="5" t="s">
        <v>105</v>
      </c>
    </row>
    <row r="804" spans="1:21">
      <c r="A804" s="6" t="s">
        <v>87</v>
      </c>
      <c r="B804" s="7">
        <v>1</v>
      </c>
      <c r="C804" s="5">
        <v>828</v>
      </c>
      <c r="D804" s="5">
        <v>42</v>
      </c>
      <c r="E804" s="6" t="s">
        <v>1236</v>
      </c>
      <c r="F804" s="8">
        <v>42104202</v>
      </c>
      <c r="G804" s="5" t="s">
        <v>1238</v>
      </c>
      <c r="H804" s="5" t="s">
        <v>223</v>
      </c>
      <c r="I804" s="6" t="s">
        <v>91</v>
      </c>
      <c r="J804" s="6" t="s">
        <v>91</v>
      </c>
      <c r="K804" s="6" t="s">
        <v>91</v>
      </c>
      <c r="L804" s="6" t="s">
        <v>91</v>
      </c>
      <c r="M804" s="5" t="s">
        <v>92</v>
      </c>
      <c r="N804" s="6" t="s">
        <v>91</v>
      </c>
      <c r="O804" s="6" t="s">
        <v>91</v>
      </c>
      <c r="P804" s="6" t="s">
        <v>91</v>
      </c>
      <c r="Q804" s="6" t="s">
        <v>91</v>
      </c>
      <c r="R804" s="5">
        <v>1</v>
      </c>
      <c r="S804" s="5">
        <v>0</v>
      </c>
      <c r="T804" s="5" t="s">
        <v>93</v>
      </c>
      <c r="U804" s="5" t="s">
        <v>105</v>
      </c>
    </row>
    <row r="805" spans="1:21">
      <c r="A805" s="6" t="s">
        <v>87</v>
      </c>
      <c r="B805" s="7">
        <v>1</v>
      </c>
      <c r="C805" s="5">
        <v>829</v>
      </c>
      <c r="D805" s="5">
        <v>42</v>
      </c>
      <c r="E805" s="6" t="s">
        <v>1236</v>
      </c>
      <c r="F805" s="8">
        <v>42104203</v>
      </c>
      <c r="G805" s="5" t="s">
        <v>1239</v>
      </c>
      <c r="H805" s="5" t="s">
        <v>225</v>
      </c>
      <c r="I805" s="6" t="s">
        <v>91</v>
      </c>
      <c r="J805" s="6" t="s">
        <v>91</v>
      </c>
      <c r="K805" s="6" t="s">
        <v>91</v>
      </c>
      <c r="L805" s="6" t="s">
        <v>91</v>
      </c>
      <c r="M805" s="5" t="s">
        <v>92</v>
      </c>
      <c r="N805" s="6" t="s">
        <v>91</v>
      </c>
      <c r="O805" s="6" t="s">
        <v>91</v>
      </c>
      <c r="P805" s="6" t="s">
        <v>91</v>
      </c>
      <c r="Q805" s="6" t="s">
        <v>91</v>
      </c>
      <c r="R805" s="5">
        <v>1</v>
      </c>
      <c r="S805" s="5">
        <v>0</v>
      </c>
      <c r="T805" s="5" t="s">
        <v>93</v>
      </c>
      <c r="U805" s="5" t="s">
        <v>105</v>
      </c>
    </row>
    <row r="806" spans="1:21">
      <c r="A806" s="6" t="s">
        <v>87</v>
      </c>
      <c r="B806" s="7">
        <v>1</v>
      </c>
      <c r="C806" s="5">
        <v>830</v>
      </c>
      <c r="D806" s="5">
        <v>42</v>
      </c>
      <c r="E806" s="6" t="s">
        <v>1236</v>
      </c>
      <c r="F806" s="8">
        <v>42104204</v>
      </c>
      <c r="G806" s="5" t="s">
        <v>1240</v>
      </c>
      <c r="H806" s="5" t="s">
        <v>227</v>
      </c>
      <c r="I806" s="6" t="s">
        <v>91</v>
      </c>
      <c r="J806" s="6" t="s">
        <v>91</v>
      </c>
      <c r="K806" s="6" t="s">
        <v>91</v>
      </c>
      <c r="L806" s="6" t="s">
        <v>91</v>
      </c>
      <c r="M806" s="5" t="s">
        <v>92</v>
      </c>
      <c r="N806" s="6" t="s">
        <v>91</v>
      </c>
      <c r="O806" s="6" t="s">
        <v>91</v>
      </c>
      <c r="P806" s="6" t="s">
        <v>91</v>
      </c>
      <c r="Q806" s="6" t="s">
        <v>91</v>
      </c>
      <c r="R806" s="5">
        <v>1</v>
      </c>
      <c r="S806" s="5">
        <v>0</v>
      </c>
      <c r="T806" s="5" t="s">
        <v>93</v>
      </c>
      <c r="U806" s="5" t="s">
        <v>105</v>
      </c>
    </row>
    <row r="807" spans="1:21">
      <c r="A807" s="6" t="s">
        <v>87</v>
      </c>
      <c r="B807" s="7">
        <v>1</v>
      </c>
      <c r="C807" s="5">
        <v>831</v>
      </c>
      <c r="D807" s="5">
        <v>42</v>
      </c>
      <c r="E807" s="6" t="s">
        <v>970</v>
      </c>
      <c r="F807" s="8">
        <v>421043</v>
      </c>
      <c r="G807" s="5" t="s">
        <v>1241</v>
      </c>
      <c r="H807" s="5" t="s">
        <v>1242</v>
      </c>
      <c r="I807" s="6" t="s">
        <v>91</v>
      </c>
      <c r="J807" s="6" t="s">
        <v>91</v>
      </c>
      <c r="K807" s="6" t="s">
        <v>91</v>
      </c>
      <c r="L807" s="6" t="s">
        <v>91</v>
      </c>
      <c r="M807" s="5" t="s">
        <v>92</v>
      </c>
      <c r="N807" s="6" t="s">
        <v>91</v>
      </c>
      <c r="O807" s="6" t="s">
        <v>91</v>
      </c>
      <c r="P807" s="6" t="s">
        <v>91</v>
      </c>
      <c r="Q807" s="6" t="s">
        <v>91</v>
      </c>
      <c r="R807" s="5">
        <v>1</v>
      </c>
      <c r="S807" s="5">
        <v>0</v>
      </c>
      <c r="T807" s="5" t="s">
        <v>93</v>
      </c>
      <c r="U807" s="5" t="s">
        <v>105</v>
      </c>
    </row>
    <row r="808" spans="1:21">
      <c r="A808" s="6" t="s">
        <v>87</v>
      </c>
      <c r="B808" s="7">
        <v>1</v>
      </c>
      <c r="C808" s="5">
        <v>832</v>
      </c>
      <c r="D808" s="5">
        <v>42</v>
      </c>
      <c r="E808" s="6" t="s">
        <v>1243</v>
      </c>
      <c r="F808" s="8">
        <v>42104301</v>
      </c>
      <c r="G808" s="5" t="s">
        <v>1244</v>
      </c>
      <c r="H808" s="5" t="s">
        <v>221</v>
      </c>
      <c r="I808" s="6" t="s">
        <v>91</v>
      </c>
      <c r="J808" s="6" t="s">
        <v>91</v>
      </c>
      <c r="K808" s="6" t="s">
        <v>91</v>
      </c>
      <c r="L808" s="6" t="s">
        <v>91</v>
      </c>
      <c r="M808" s="5" t="s">
        <v>92</v>
      </c>
      <c r="N808" s="6" t="s">
        <v>91</v>
      </c>
      <c r="O808" s="6" t="s">
        <v>91</v>
      </c>
      <c r="P808" s="6" t="s">
        <v>91</v>
      </c>
      <c r="Q808" s="6" t="s">
        <v>91</v>
      </c>
      <c r="R808" s="5">
        <v>1</v>
      </c>
      <c r="S808" s="5">
        <v>0</v>
      </c>
      <c r="T808" s="5" t="s">
        <v>93</v>
      </c>
      <c r="U808" s="5" t="s">
        <v>105</v>
      </c>
    </row>
    <row r="809" spans="1:21">
      <c r="A809" s="6" t="s">
        <v>87</v>
      </c>
      <c r="B809" s="7">
        <v>1</v>
      </c>
      <c r="C809" s="5">
        <v>833</v>
      </c>
      <c r="D809" s="5">
        <v>42</v>
      </c>
      <c r="E809" s="6" t="s">
        <v>1243</v>
      </c>
      <c r="F809" s="8">
        <v>42104302</v>
      </c>
      <c r="G809" s="5" t="s">
        <v>1245</v>
      </c>
      <c r="H809" s="5" t="s">
        <v>223</v>
      </c>
      <c r="I809" s="6" t="s">
        <v>91</v>
      </c>
      <c r="J809" s="6" t="s">
        <v>91</v>
      </c>
      <c r="K809" s="6" t="s">
        <v>91</v>
      </c>
      <c r="L809" s="6" t="s">
        <v>91</v>
      </c>
      <c r="M809" s="5" t="s">
        <v>92</v>
      </c>
      <c r="N809" s="6" t="s">
        <v>91</v>
      </c>
      <c r="O809" s="6" t="s">
        <v>91</v>
      </c>
      <c r="P809" s="6" t="s">
        <v>91</v>
      </c>
      <c r="Q809" s="6" t="s">
        <v>91</v>
      </c>
      <c r="R809" s="5">
        <v>1</v>
      </c>
      <c r="S809" s="5">
        <v>0</v>
      </c>
      <c r="T809" s="5" t="s">
        <v>93</v>
      </c>
      <c r="U809" s="5" t="s">
        <v>105</v>
      </c>
    </row>
    <row r="810" spans="1:21">
      <c r="A810" s="6" t="s">
        <v>87</v>
      </c>
      <c r="B810" s="7">
        <v>1</v>
      </c>
      <c r="C810" s="5">
        <v>834</v>
      </c>
      <c r="D810" s="5">
        <v>42</v>
      </c>
      <c r="E810" s="6" t="s">
        <v>1243</v>
      </c>
      <c r="F810" s="8">
        <v>42104303</v>
      </c>
      <c r="G810" s="5" t="s">
        <v>1246</v>
      </c>
      <c r="H810" s="5" t="s">
        <v>225</v>
      </c>
      <c r="I810" s="6" t="s">
        <v>91</v>
      </c>
      <c r="J810" s="6" t="s">
        <v>91</v>
      </c>
      <c r="K810" s="6" t="s">
        <v>91</v>
      </c>
      <c r="L810" s="6" t="s">
        <v>91</v>
      </c>
      <c r="M810" s="5" t="s">
        <v>92</v>
      </c>
      <c r="N810" s="6" t="s">
        <v>91</v>
      </c>
      <c r="O810" s="6" t="s">
        <v>91</v>
      </c>
      <c r="P810" s="6" t="s">
        <v>91</v>
      </c>
      <c r="Q810" s="6" t="s">
        <v>91</v>
      </c>
      <c r="R810" s="5">
        <v>1</v>
      </c>
      <c r="S810" s="5">
        <v>0</v>
      </c>
      <c r="T810" s="5" t="s">
        <v>93</v>
      </c>
      <c r="U810" s="5" t="s">
        <v>105</v>
      </c>
    </row>
    <row r="811" spans="1:21">
      <c r="A811" s="6" t="s">
        <v>87</v>
      </c>
      <c r="B811" s="7">
        <v>1</v>
      </c>
      <c r="C811" s="5">
        <v>835</v>
      </c>
      <c r="D811" s="5">
        <v>42</v>
      </c>
      <c r="E811" s="6" t="s">
        <v>1243</v>
      </c>
      <c r="F811" s="8">
        <v>42104304</v>
      </c>
      <c r="G811" s="5" t="s">
        <v>1247</v>
      </c>
      <c r="H811" s="5" t="s">
        <v>227</v>
      </c>
      <c r="I811" s="6" t="s">
        <v>91</v>
      </c>
      <c r="J811" s="6" t="s">
        <v>91</v>
      </c>
      <c r="K811" s="6" t="s">
        <v>91</v>
      </c>
      <c r="L811" s="6" t="s">
        <v>91</v>
      </c>
      <c r="M811" s="5" t="s">
        <v>92</v>
      </c>
      <c r="N811" s="6" t="s">
        <v>91</v>
      </c>
      <c r="O811" s="6" t="s">
        <v>91</v>
      </c>
      <c r="P811" s="6" t="s">
        <v>91</v>
      </c>
      <c r="Q811" s="6" t="s">
        <v>91</v>
      </c>
      <c r="R811" s="5">
        <v>1</v>
      </c>
      <c r="S811" s="5">
        <v>0</v>
      </c>
      <c r="T811" s="5" t="s">
        <v>93</v>
      </c>
      <c r="U811" s="5" t="s">
        <v>105</v>
      </c>
    </row>
    <row r="812" spans="1:21">
      <c r="A812" s="6" t="s">
        <v>87</v>
      </c>
      <c r="B812" s="7">
        <v>1</v>
      </c>
      <c r="C812" s="5">
        <v>836</v>
      </c>
      <c r="D812" s="5">
        <v>42</v>
      </c>
      <c r="E812" s="6" t="s">
        <v>970</v>
      </c>
      <c r="F812" s="8">
        <v>421044</v>
      </c>
      <c r="G812" s="5" t="s">
        <v>1248</v>
      </c>
      <c r="H812" s="5" t="s">
        <v>1249</v>
      </c>
      <c r="I812" s="6" t="s">
        <v>91</v>
      </c>
      <c r="J812" s="6" t="s">
        <v>91</v>
      </c>
      <c r="K812" s="6" t="s">
        <v>91</v>
      </c>
      <c r="L812" s="6" t="s">
        <v>91</v>
      </c>
      <c r="M812" s="5" t="s">
        <v>92</v>
      </c>
      <c r="N812" s="6" t="s">
        <v>91</v>
      </c>
      <c r="O812" s="6" t="s">
        <v>91</v>
      </c>
      <c r="P812" s="6" t="s">
        <v>91</v>
      </c>
      <c r="Q812" s="6" t="s">
        <v>91</v>
      </c>
      <c r="R812" s="5">
        <v>1</v>
      </c>
      <c r="S812" s="5">
        <v>0</v>
      </c>
      <c r="T812" s="5" t="s">
        <v>93</v>
      </c>
      <c r="U812" s="5" t="s">
        <v>105</v>
      </c>
    </row>
    <row r="813" spans="1:21">
      <c r="A813" s="6" t="s">
        <v>87</v>
      </c>
      <c r="B813" s="7">
        <v>1</v>
      </c>
      <c r="C813" s="5">
        <v>837</v>
      </c>
      <c r="D813" s="5">
        <v>42</v>
      </c>
      <c r="E813" s="6" t="s">
        <v>1250</v>
      </c>
      <c r="F813" s="8">
        <v>42104401</v>
      </c>
      <c r="G813" s="5" t="s">
        <v>1251</v>
      </c>
      <c r="H813" s="5" t="s">
        <v>221</v>
      </c>
      <c r="I813" s="6" t="s">
        <v>91</v>
      </c>
      <c r="J813" s="6" t="s">
        <v>91</v>
      </c>
      <c r="K813" s="6" t="s">
        <v>91</v>
      </c>
      <c r="L813" s="6" t="s">
        <v>91</v>
      </c>
      <c r="M813" s="5" t="s">
        <v>92</v>
      </c>
      <c r="N813" s="6" t="s">
        <v>91</v>
      </c>
      <c r="O813" s="6" t="s">
        <v>91</v>
      </c>
      <c r="P813" s="6" t="s">
        <v>91</v>
      </c>
      <c r="Q813" s="6" t="s">
        <v>91</v>
      </c>
      <c r="R813" s="5">
        <v>1</v>
      </c>
      <c r="S813" s="5">
        <v>0</v>
      </c>
      <c r="T813" s="5" t="s">
        <v>93</v>
      </c>
      <c r="U813" s="5" t="s">
        <v>105</v>
      </c>
    </row>
    <row r="814" spans="1:21">
      <c r="A814" s="6" t="s">
        <v>87</v>
      </c>
      <c r="B814" s="7">
        <v>1</v>
      </c>
      <c r="C814" s="5">
        <v>838</v>
      </c>
      <c r="D814" s="5">
        <v>42</v>
      </c>
      <c r="E814" s="6" t="s">
        <v>1250</v>
      </c>
      <c r="F814" s="8">
        <v>42104402</v>
      </c>
      <c r="G814" s="5" t="s">
        <v>1252</v>
      </c>
      <c r="H814" s="5" t="s">
        <v>223</v>
      </c>
      <c r="I814" s="6" t="s">
        <v>91</v>
      </c>
      <c r="J814" s="6" t="s">
        <v>91</v>
      </c>
      <c r="K814" s="6" t="s">
        <v>91</v>
      </c>
      <c r="L814" s="6" t="s">
        <v>91</v>
      </c>
      <c r="M814" s="5" t="s">
        <v>92</v>
      </c>
      <c r="N814" s="6" t="s">
        <v>91</v>
      </c>
      <c r="O814" s="6" t="s">
        <v>91</v>
      </c>
      <c r="P814" s="6" t="s">
        <v>91</v>
      </c>
      <c r="Q814" s="6" t="s">
        <v>91</v>
      </c>
      <c r="R814" s="5">
        <v>1</v>
      </c>
      <c r="S814" s="5">
        <v>0</v>
      </c>
      <c r="T814" s="5" t="s">
        <v>93</v>
      </c>
      <c r="U814" s="5" t="s">
        <v>105</v>
      </c>
    </row>
    <row r="815" spans="1:21">
      <c r="A815" s="6" t="s">
        <v>87</v>
      </c>
      <c r="B815" s="7">
        <v>1</v>
      </c>
      <c r="C815" s="5">
        <v>839</v>
      </c>
      <c r="D815" s="5">
        <v>42</v>
      </c>
      <c r="E815" s="6" t="s">
        <v>1250</v>
      </c>
      <c r="F815" s="8">
        <v>42104403</v>
      </c>
      <c r="G815" s="5" t="s">
        <v>1253</v>
      </c>
      <c r="H815" s="5" t="s">
        <v>225</v>
      </c>
      <c r="I815" s="6" t="s">
        <v>91</v>
      </c>
      <c r="J815" s="6" t="s">
        <v>91</v>
      </c>
      <c r="K815" s="6" t="s">
        <v>91</v>
      </c>
      <c r="L815" s="6" t="s">
        <v>91</v>
      </c>
      <c r="M815" s="5" t="s">
        <v>92</v>
      </c>
      <c r="N815" s="6" t="s">
        <v>91</v>
      </c>
      <c r="O815" s="6" t="s">
        <v>91</v>
      </c>
      <c r="P815" s="6" t="s">
        <v>91</v>
      </c>
      <c r="Q815" s="6" t="s">
        <v>91</v>
      </c>
      <c r="R815" s="5">
        <v>1</v>
      </c>
      <c r="S815" s="5">
        <v>0</v>
      </c>
      <c r="T815" s="5" t="s">
        <v>93</v>
      </c>
      <c r="U815" s="5" t="s">
        <v>105</v>
      </c>
    </row>
    <row r="816" spans="1:21">
      <c r="A816" s="6" t="s">
        <v>87</v>
      </c>
      <c r="B816" s="7">
        <v>1</v>
      </c>
      <c r="C816" s="5">
        <v>840</v>
      </c>
      <c r="D816" s="5">
        <v>42</v>
      </c>
      <c r="E816" s="6" t="s">
        <v>1250</v>
      </c>
      <c r="F816" s="8">
        <v>42104404</v>
      </c>
      <c r="G816" s="5" t="s">
        <v>1254</v>
      </c>
      <c r="H816" s="5" t="s">
        <v>227</v>
      </c>
      <c r="I816" s="6" t="s">
        <v>91</v>
      </c>
      <c r="J816" s="6" t="s">
        <v>91</v>
      </c>
      <c r="K816" s="6" t="s">
        <v>91</v>
      </c>
      <c r="L816" s="6" t="s">
        <v>91</v>
      </c>
      <c r="M816" s="5" t="s">
        <v>92</v>
      </c>
      <c r="N816" s="6" t="s">
        <v>91</v>
      </c>
      <c r="O816" s="6" t="s">
        <v>91</v>
      </c>
      <c r="P816" s="6" t="s">
        <v>91</v>
      </c>
      <c r="Q816" s="6" t="s">
        <v>91</v>
      </c>
      <c r="R816" s="5">
        <v>1</v>
      </c>
      <c r="S816" s="5">
        <v>0</v>
      </c>
      <c r="T816" s="5" t="s">
        <v>93</v>
      </c>
      <c r="U816" s="5" t="s">
        <v>105</v>
      </c>
    </row>
    <row r="817" spans="1:21">
      <c r="A817" s="6" t="s">
        <v>87</v>
      </c>
      <c r="B817" s="7">
        <v>1</v>
      </c>
      <c r="C817" s="5">
        <v>841</v>
      </c>
      <c r="D817" s="5">
        <v>42</v>
      </c>
      <c r="E817" s="6" t="s">
        <v>970</v>
      </c>
      <c r="F817" s="8">
        <v>421045</v>
      </c>
      <c r="G817" s="5" t="s">
        <v>1255</v>
      </c>
      <c r="H817" s="5" t="s">
        <v>1256</v>
      </c>
      <c r="I817" s="6" t="s">
        <v>91</v>
      </c>
      <c r="J817" s="6" t="s">
        <v>91</v>
      </c>
      <c r="K817" s="6" t="s">
        <v>91</v>
      </c>
      <c r="L817" s="6" t="s">
        <v>91</v>
      </c>
      <c r="M817" s="5" t="s">
        <v>92</v>
      </c>
      <c r="N817" s="6" t="s">
        <v>91</v>
      </c>
      <c r="O817" s="6" t="s">
        <v>91</v>
      </c>
      <c r="P817" s="6" t="s">
        <v>91</v>
      </c>
      <c r="Q817" s="6" t="s">
        <v>91</v>
      </c>
      <c r="R817" s="5">
        <v>1</v>
      </c>
      <c r="S817" s="5">
        <v>0</v>
      </c>
      <c r="T817" s="5" t="s">
        <v>93</v>
      </c>
      <c r="U817" s="5" t="s">
        <v>105</v>
      </c>
    </row>
    <row r="818" spans="1:21">
      <c r="A818" s="6" t="s">
        <v>87</v>
      </c>
      <c r="B818" s="7">
        <v>1</v>
      </c>
      <c r="C818" s="5">
        <v>842</v>
      </c>
      <c r="D818" s="5">
        <v>42</v>
      </c>
      <c r="E818" s="6" t="s">
        <v>1257</v>
      </c>
      <c r="F818" s="8">
        <v>42104501</v>
      </c>
      <c r="G818" s="5" t="s">
        <v>1258</v>
      </c>
      <c r="H818" s="5" t="s">
        <v>221</v>
      </c>
      <c r="I818" s="6" t="s">
        <v>91</v>
      </c>
      <c r="J818" s="6" t="s">
        <v>91</v>
      </c>
      <c r="K818" s="6" t="s">
        <v>91</v>
      </c>
      <c r="L818" s="6" t="s">
        <v>91</v>
      </c>
      <c r="M818" s="5" t="s">
        <v>92</v>
      </c>
      <c r="N818" s="6" t="s">
        <v>91</v>
      </c>
      <c r="O818" s="6" t="s">
        <v>91</v>
      </c>
      <c r="P818" s="6" t="s">
        <v>91</v>
      </c>
      <c r="Q818" s="6" t="s">
        <v>91</v>
      </c>
      <c r="R818" s="5">
        <v>1</v>
      </c>
      <c r="S818" s="5">
        <v>0</v>
      </c>
      <c r="T818" s="5" t="s">
        <v>93</v>
      </c>
      <c r="U818" s="5" t="s">
        <v>105</v>
      </c>
    </row>
    <row r="819" spans="1:21">
      <c r="A819" s="6" t="s">
        <v>87</v>
      </c>
      <c r="B819" s="7">
        <v>1</v>
      </c>
      <c r="C819" s="5">
        <v>843</v>
      </c>
      <c r="D819" s="5">
        <v>42</v>
      </c>
      <c r="E819" s="6" t="s">
        <v>1257</v>
      </c>
      <c r="F819" s="8">
        <v>42104502</v>
      </c>
      <c r="G819" s="5" t="s">
        <v>1259</v>
      </c>
      <c r="H819" s="5" t="s">
        <v>223</v>
      </c>
      <c r="I819" s="6" t="s">
        <v>91</v>
      </c>
      <c r="J819" s="6" t="s">
        <v>91</v>
      </c>
      <c r="K819" s="6" t="s">
        <v>91</v>
      </c>
      <c r="L819" s="6" t="s">
        <v>91</v>
      </c>
      <c r="M819" s="5" t="s">
        <v>92</v>
      </c>
      <c r="N819" s="6" t="s">
        <v>91</v>
      </c>
      <c r="O819" s="6" t="s">
        <v>91</v>
      </c>
      <c r="P819" s="6" t="s">
        <v>91</v>
      </c>
      <c r="Q819" s="6" t="s">
        <v>91</v>
      </c>
      <c r="R819" s="5">
        <v>1</v>
      </c>
      <c r="S819" s="5">
        <v>0</v>
      </c>
      <c r="T819" s="5" t="s">
        <v>93</v>
      </c>
      <c r="U819" s="5" t="s">
        <v>105</v>
      </c>
    </row>
    <row r="820" spans="1:21">
      <c r="A820" s="6" t="s">
        <v>87</v>
      </c>
      <c r="B820" s="7">
        <v>1</v>
      </c>
      <c r="C820" s="5">
        <v>844</v>
      </c>
      <c r="D820" s="5">
        <v>42</v>
      </c>
      <c r="E820" s="6" t="s">
        <v>1257</v>
      </c>
      <c r="F820" s="8">
        <v>42104503</v>
      </c>
      <c r="G820" s="5" t="s">
        <v>1260</v>
      </c>
      <c r="H820" s="5" t="s">
        <v>225</v>
      </c>
      <c r="I820" s="6" t="s">
        <v>91</v>
      </c>
      <c r="J820" s="6" t="s">
        <v>91</v>
      </c>
      <c r="K820" s="6" t="s">
        <v>91</v>
      </c>
      <c r="L820" s="6" t="s">
        <v>91</v>
      </c>
      <c r="M820" s="5" t="s">
        <v>92</v>
      </c>
      <c r="N820" s="6" t="s">
        <v>91</v>
      </c>
      <c r="O820" s="6" t="s">
        <v>91</v>
      </c>
      <c r="P820" s="6" t="s">
        <v>91</v>
      </c>
      <c r="Q820" s="6" t="s">
        <v>91</v>
      </c>
      <c r="R820" s="5">
        <v>1</v>
      </c>
      <c r="S820" s="5">
        <v>0</v>
      </c>
      <c r="T820" s="5" t="s">
        <v>93</v>
      </c>
      <c r="U820" s="5" t="s">
        <v>105</v>
      </c>
    </row>
    <row r="821" spans="1:21">
      <c r="A821" s="6" t="s">
        <v>87</v>
      </c>
      <c r="B821" s="7">
        <v>1</v>
      </c>
      <c r="C821" s="5">
        <v>845</v>
      </c>
      <c r="D821" s="5">
        <v>42</v>
      </c>
      <c r="E821" s="6" t="s">
        <v>1257</v>
      </c>
      <c r="F821" s="8">
        <v>42104504</v>
      </c>
      <c r="G821" s="5" t="s">
        <v>1261</v>
      </c>
      <c r="H821" s="5" t="s">
        <v>227</v>
      </c>
      <c r="I821" s="6" t="s">
        <v>91</v>
      </c>
      <c r="J821" s="6" t="s">
        <v>91</v>
      </c>
      <c r="K821" s="6" t="s">
        <v>91</v>
      </c>
      <c r="L821" s="6" t="s">
        <v>91</v>
      </c>
      <c r="M821" s="5" t="s">
        <v>92</v>
      </c>
      <c r="N821" s="6" t="s">
        <v>91</v>
      </c>
      <c r="O821" s="6" t="s">
        <v>91</v>
      </c>
      <c r="P821" s="6" t="s">
        <v>91</v>
      </c>
      <c r="Q821" s="6" t="s">
        <v>91</v>
      </c>
      <c r="R821" s="5">
        <v>1</v>
      </c>
      <c r="S821" s="5">
        <v>0</v>
      </c>
      <c r="T821" s="5" t="s">
        <v>93</v>
      </c>
      <c r="U821" s="5" t="s">
        <v>105</v>
      </c>
    </row>
    <row r="822" spans="1:21">
      <c r="A822" s="6" t="s">
        <v>87</v>
      </c>
      <c r="B822" s="7">
        <v>1</v>
      </c>
      <c r="C822" s="5">
        <v>846</v>
      </c>
      <c r="D822" s="5">
        <v>42</v>
      </c>
      <c r="E822" s="6" t="s">
        <v>970</v>
      </c>
      <c r="F822" s="8">
        <v>421046</v>
      </c>
      <c r="G822" s="5" t="s">
        <v>1262</v>
      </c>
      <c r="H822" s="5" t="s">
        <v>1263</v>
      </c>
      <c r="I822" s="5">
        <v>10065504529</v>
      </c>
      <c r="J822" s="6" t="s">
        <v>91</v>
      </c>
      <c r="K822" s="6" t="s">
        <v>91</v>
      </c>
      <c r="L822" s="6" t="s">
        <v>91</v>
      </c>
      <c r="M822" s="5" t="s">
        <v>92</v>
      </c>
      <c r="N822" s="6" t="s">
        <v>91</v>
      </c>
      <c r="O822" s="6" t="s">
        <v>91</v>
      </c>
      <c r="P822" s="6" t="s">
        <v>91</v>
      </c>
      <c r="Q822" s="6" t="s">
        <v>91</v>
      </c>
      <c r="R822" s="5">
        <v>1</v>
      </c>
      <c r="S822" s="5">
        <v>0</v>
      </c>
      <c r="T822" s="5" t="s">
        <v>93</v>
      </c>
      <c r="U822" s="5" t="s">
        <v>105</v>
      </c>
    </row>
    <row r="823" spans="1:21">
      <c r="A823" s="6" t="s">
        <v>87</v>
      </c>
      <c r="B823" s="7">
        <v>1</v>
      </c>
      <c r="C823" s="5">
        <v>847</v>
      </c>
      <c r="D823" s="5">
        <v>42</v>
      </c>
      <c r="E823" s="6" t="s">
        <v>1264</v>
      </c>
      <c r="F823" s="8">
        <v>42104601</v>
      </c>
      <c r="G823" s="5" t="s">
        <v>1265</v>
      </c>
      <c r="H823" s="5" t="s">
        <v>221</v>
      </c>
      <c r="I823" s="6" t="s">
        <v>91</v>
      </c>
      <c r="J823" s="6" t="s">
        <v>91</v>
      </c>
      <c r="K823" s="6" t="s">
        <v>91</v>
      </c>
      <c r="L823" s="6" t="s">
        <v>91</v>
      </c>
      <c r="M823" s="5" t="s">
        <v>92</v>
      </c>
      <c r="N823" s="6" t="s">
        <v>91</v>
      </c>
      <c r="O823" s="6" t="s">
        <v>91</v>
      </c>
      <c r="P823" s="6" t="s">
        <v>91</v>
      </c>
      <c r="Q823" s="6" t="s">
        <v>91</v>
      </c>
      <c r="R823" s="5">
        <v>1</v>
      </c>
      <c r="S823" s="5">
        <v>0</v>
      </c>
      <c r="T823" s="5" t="s">
        <v>93</v>
      </c>
      <c r="U823" s="5" t="s">
        <v>105</v>
      </c>
    </row>
    <row r="824" spans="1:21">
      <c r="A824" s="6" t="s">
        <v>87</v>
      </c>
      <c r="B824" s="7">
        <v>1</v>
      </c>
      <c r="C824" s="5">
        <v>848</v>
      </c>
      <c r="D824" s="5">
        <v>42</v>
      </c>
      <c r="E824" s="6" t="s">
        <v>1264</v>
      </c>
      <c r="F824" s="8">
        <v>42104602</v>
      </c>
      <c r="G824" s="5" t="s">
        <v>1266</v>
      </c>
      <c r="H824" s="5" t="s">
        <v>223</v>
      </c>
      <c r="I824" s="6" t="s">
        <v>91</v>
      </c>
      <c r="J824" s="6" t="s">
        <v>91</v>
      </c>
      <c r="K824" s="6" t="s">
        <v>91</v>
      </c>
      <c r="L824" s="6" t="s">
        <v>91</v>
      </c>
      <c r="M824" s="5" t="s">
        <v>92</v>
      </c>
      <c r="N824" s="6" t="s">
        <v>91</v>
      </c>
      <c r="O824" s="6" t="s">
        <v>91</v>
      </c>
      <c r="P824" s="6" t="s">
        <v>91</v>
      </c>
      <c r="Q824" s="6" t="s">
        <v>91</v>
      </c>
      <c r="R824" s="5">
        <v>1</v>
      </c>
      <c r="S824" s="5">
        <v>0</v>
      </c>
      <c r="T824" s="5" t="s">
        <v>93</v>
      </c>
      <c r="U824" s="5" t="s">
        <v>105</v>
      </c>
    </row>
    <row r="825" spans="1:21">
      <c r="A825" s="6" t="s">
        <v>87</v>
      </c>
      <c r="B825" s="7">
        <v>1</v>
      </c>
      <c r="C825" s="5">
        <v>849</v>
      </c>
      <c r="D825" s="5">
        <v>42</v>
      </c>
      <c r="E825" s="6" t="s">
        <v>1264</v>
      </c>
      <c r="F825" s="8">
        <v>42104603</v>
      </c>
      <c r="G825" s="5" t="s">
        <v>1267</v>
      </c>
      <c r="H825" s="5" t="s">
        <v>225</v>
      </c>
      <c r="I825" s="6" t="s">
        <v>91</v>
      </c>
      <c r="J825" s="6" t="s">
        <v>91</v>
      </c>
      <c r="K825" s="6" t="s">
        <v>91</v>
      </c>
      <c r="L825" s="6" t="s">
        <v>91</v>
      </c>
      <c r="M825" s="5" t="s">
        <v>92</v>
      </c>
      <c r="N825" s="6" t="s">
        <v>91</v>
      </c>
      <c r="O825" s="6" t="s">
        <v>91</v>
      </c>
      <c r="P825" s="6" t="s">
        <v>91</v>
      </c>
      <c r="Q825" s="6" t="s">
        <v>91</v>
      </c>
      <c r="R825" s="5">
        <v>1</v>
      </c>
      <c r="S825" s="5">
        <v>0</v>
      </c>
      <c r="T825" s="5" t="s">
        <v>93</v>
      </c>
      <c r="U825" s="5" t="s">
        <v>105</v>
      </c>
    </row>
    <row r="826" spans="1:21">
      <c r="A826" s="6" t="s">
        <v>87</v>
      </c>
      <c r="B826" s="7">
        <v>1</v>
      </c>
      <c r="C826" s="5">
        <v>850</v>
      </c>
      <c r="D826" s="5">
        <v>42</v>
      </c>
      <c r="E826" s="6" t="s">
        <v>1264</v>
      </c>
      <c r="F826" s="8">
        <v>42104604</v>
      </c>
      <c r="G826" s="5" t="s">
        <v>1268</v>
      </c>
      <c r="H826" s="5" t="s">
        <v>227</v>
      </c>
      <c r="I826" s="6" t="s">
        <v>91</v>
      </c>
      <c r="J826" s="6" t="s">
        <v>91</v>
      </c>
      <c r="K826" s="6" t="s">
        <v>91</v>
      </c>
      <c r="L826" s="6" t="s">
        <v>91</v>
      </c>
      <c r="M826" s="5" t="s">
        <v>92</v>
      </c>
      <c r="N826" s="6" t="s">
        <v>91</v>
      </c>
      <c r="O826" s="6" t="s">
        <v>91</v>
      </c>
      <c r="P826" s="6" t="s">
        <v>91</v>
      </c>
      <c r="Q826" s="6" t="s">
        <v>91</v>
      </c>
      <c r="R826" s="5">
        <v>1</v>
      </c>
      <c r="S826" s="5">
        <v>0</v>
      </c>
      <c r="T826" s="5" t="s">
        <v>93</v>
      </c>
      <c r="U826" s="5" t="s">
        <v>105</v>
      </c>
    </row>
    <row r="827" spans="1:21">
      <c r="A827" s="6" t="s">
        <v>87</v>
      </c>
      <c r="B827" s="7">
        <v>1</v>
      </c>
      <c r="C827" s="5">
        <v>851</v>
      </c>
      <c r="D827" s="5">
        <v>42</v>
      </c>
      <c r="E827" s="6" t="s">
        <v>970</v>
      </c>
      <c r="F827" s="8">
        <v>421047</v>
      </c>
      <c r="G827" s="5" t="s">
        <v>1269</v>
      </c>
      <c r="H827" s="5" t="s">
        <v>1270</v>
      </c>
      <c r="I827" s="6" t="s">
        <v>91</v>
      </c>
      <c r="J827" s="6" t="s">
        <v>91</v>
      </c>
      <c r="K827" s="6" t="s">
        <v>91</v>
      </c>
      <c r="L827" s="6" t="s">
        <v>91</v>
      </c>
      <c r="M827" s="5" t="s">
        <v>92</v>
      </c>
      <c r="N827" s="6" t="s">
        <v>91</v>
      </c>
      <c r="O827" s="6" t="s">
        <v>91</v>
      </c>
      <c r="P827" s="6" t="s">
        <v>91</v>
      </c>
      <c r="Q827" s="6" t="s">
        <v>91</v>
      </c>
      <c r="R827" s="5">
        <v>1</v>
      </c>
      <c r="S827" s="5">
        <v>0</v>
      </c>
      <c r="T827" s="5" t="s">
        <v>93</v>
      </c>
      <c r="U827" s="5" t="s">
        <v>105</v>
      </c>
    </row>
    <row r="828" spans="1:21">
      <c r="A828" s="6" t="s">
        <v>87</v>
      </c>
      <c r="B828" s="7">
        <v>1</v>
      </c>
      <c r="C828" s="5">
        <v>852</v>
      </c>
      <c r="D828" s="5">
        <v>42</v>
      </c>
      <c r="E828" s="6" t="s">
        <v>1271</v>
      </c>
      <c r="F828" s="8">
        <v>42104701</v>
      </c>
      <c r="G828" s="5" t="s">
        <v>1272</v>
      </c>
      <c r="H828" s="5" t="s">
        <v>221</v>
      </c>
      <c r="I828" s="6" t="s">
        <v>91</v>
      </c>
      <c r="J828" s="6" t="s">
        <v>91</v>
      </c>
      <c r="K828" s="6" t="s">
        <v>91</v>
      </c>
      <c r="L828" s="6" t="s">
        <v>91</v>
      </c>
      <c r="M828" s="5" t="s">
        <v>92</v>
      </c>
      <c r="N828" s="6" t="s">
        <v>91</v>
      </c>
      <c r="O828" s="6" t="s">
        <v>91</v>
      </c>
      <c r="P828" s="6" t="s">
        <v>91</v>
      </c>
      <c r="Q828" s="6" t="s">
        <v>91</v>
      </c>
      <c r="R828" s="5">
        <v>1</v>
      </c>
      <c r="S828" s="5">
        <v>0</v>
      </c>
      <c r="T828" s="5" t="s">
        <v>93</v>
      </c>
      <c r="U828" s="5" t="s">
        <v>105</v>
      </c>
    </row>
    <row r="829" spans="1:21">
      <c r="A829" s="6" t="s">
        <v>87</v>
      </c>
      <c r="B829" s="7">
        <v>1</v>
      </c>
      <c r="C829" s="5">
        <v>853</v>
      </c>
      <c r="D829" s="5">
        <v>42</v>
      </c>
      <c r="E829" s="6" t="s">
        <v>1271</v>
      </c>
      <c r="F829" s="8">
        <v>42104702</v>
      </c>
      <c r="G829" s="5" t="s">
        <v>1273</v>
      </c>
      <c r="H829" s="5" t="s">
        <v>223</v>
      </c>
      <c r="I829" s="6" t="s">
        <v>91</v>
      </c>
      <c r="J829" s="6" t="s">
        <v>91</v>
      </c>
      <c r="K829" s="6" t="s">
        <v>91</v>
      </c>
      <c r="L829" s="6" t="s">
        <v>91</v>
      </c>
      <c r="M829" s="5" t="s">
        <v>92</v>
      </c>
      <c r="N829" s="6" t="s">
        <v>91</v>
      </c>
      <c r="O829" s="6" t="s">
        <v>91</v>
      </c>
      <c r="P829" s="6" t="s">
        <v>91</v>
      </c>
      <c r="Q829" s="6" t="s">
        <v>91</v>
      </c>
      <c r="R829" s="5">
        <v>1</v>
      </c>
      <c r="S829" s="5">
        <v>0</v>
      </c>
      <c r="T829" s="5" t="s">
        <v>93</v>
      </c>
      <c r="U829" s="5" t="s">
        <v>105</v>
      </c>
    </row>
    <row r="830" spans="1:21">
      <c r="A830" s="6" t="s">
        <v>87</v>
      </c>
      <c r="B830" s="7">
        <v>1</v>
      </c>
      <c r="C830" s="5">
        <v>854</v>
      </c>
      <c r="D830" s="5">
        <v>42</v>
      </c>
      <c r="E830" s="6" t="s">
        <v>1271</v>
      </c>
      <c r="F830" s="8">
        <v>42104703</v>
      </c>
      <c r="G830" s="5" t="s">
        <v>1274</v>
      </c>
      <c r="H830" s="5" t="s">
        <v>225</v>
      </c>
      <c r="I830" s="6" t="s">
        <v>91</v>
      </c>
      <c r="J830" s="6" t="s">
        <v>91</v>
      </c>
      <c r="K830" s="6" t="s">
        <v>91</v>
      </c>
      <c r="L830" s="6" t="s">
        <v>91</v>
      </c>
      <c r="M830" s="5" t="s">
        <v>92</v>
      </c>
      <c r="N830" s="6" t="s">
        <v>91</v>
      </c>
      <c r="O830" s="6" t="s">
        <v>91</v>
      </c>
      <c r="P830" s="6" t="s">
        <v>91</v>
      </c>
      <c r="Q830" s="6" t="s">
        <v>91</v>
      </c>
      <c r="R830" s="5">
        <v>1</v>
      </c>
      <c r="S830" s="5">
        <v>0</v>
      </c>
      <c r="T830" s="5" t="s">
        <v>93</v>
      </c>
      <c r="U830" s="5" t="s">
        <v>105</v>
      </c>
    </row>
    <row r="831" spans="1:21">
      <c r="A831" s="6" t="s">
        <v>87</v>
      </c>
      <c r="B831" s="7">
        <v>1</v>
      </c>
      <c r="C831" s="5">
        <v>855</v>
      </c>
      <c r="D831" s="5">
        <v>42</v>
      </c>
      <c r="E831" s="6" t="s">
        <v>1271</v>
      </c>
      <c r="F831" s="8">
        <v>42104704</v>
      </c>
      <c r="G831" s="5" t="s">
        <v>1275</v>
      </c>
      <c r="H831" s="5" t="s">
        <v>227</v>
      </c>
      <c r="I831" s="6" t="s">
        <v>91</v>
      </c>
      <c r="J831" s="6" t="s">
        <v>91</v>
      </c>
      <c r="K831" s="6" t="s">
        <v>91</v>
      </c>
      <c r="L831" s="6" t="s">
        <v>91</v>
      </c>
      <c r="M831" s="5" t="s">
        <v>92</v>
      </c>
      <c r="N831" s="6" t="s">
        <v>91</v>
      </c>
      <c r="O831" s="6" t="s">
        <v>91</v>
      </c>
      <c r="P831" s="6" t="s">
        <v>91</v>
      </c>
      <c r="Q831" s="6" t="s">
        <v>91</v>
      </c>
      <c r="R831" s="5">
        <v>1</v>
      </c>
      <c r="S831" s="5">
        <v>0</v>
      </c>
      <c r="T831" s="5" t="s">
        <v>93</v>
      </c>
      <c r="U831" s="5" t="s">
        <v>105</v>
      </c>
    </row>
    <row r="832" spans="1:21">
      <c r="A832" s="6" t="s">
        <v>87</v>
      </c>
      <c r="B832" s="7">
        <v>1</v>
      </c>
      <c r="C832" s="5">
        <v>856</v>
      </c>
      <c r="D832" s="5">
        <v>42</v>
      </c>
      <c r="E832" s="6" t="s">
        <v>970</v>
      </c>
      <c r="F832" s="8">
        <v>421048</v>
      </c>
      <c r="G832" s="5" t="s">
        <v>1276</v>
      </c>
      <c r="H832" s="5" t="s">
        <v>1277</v>
      </c>
      <c r="I832" s="6" t="s">
        <v>91</v>
      </c>
      <c r="J832" s="6" t="s">
        <v>91</v>
      </c>
      <c r="K832" s="6" t="s">
        <v>91</v>
      </c>
      <c r="L832" s="6" t="s">
        <v>91</v>
      </c>
      <c r="M832" s="5" t="s">
        <v>92</v>
      </c>
      <c r="N832" s="6" t="s">
        <v>91</v>
      </c>
      <c r="O832" s="6" t="s">
        <v>91</v>
      </c>
      <c r="P832" s="6" t="s">
        <v>91</v>
      </c>
      <c r="Q832" s="6" t="s">
        <v>91</v>
      </c>
      <c r="R832" s="5">
        <v>1</v>
      </c>
      <c r="S832" s="5">
        <v>0</v>
      </c>
      <c r="T832" s="5" t="s">
        <v>93</v>
      </c>
      <c r="U832" s="5" t="s">
        <v>105</v>
      </c>
    </row>
    <row r="833" spans="1:21">
      <c r="A833" s="6" t="s">
        <v>87</v>
      </c>
      <c r="B833" s="7">
        <v>1</v>
      </c>
      <c r="C833" s="5">
        <v>857</v>
      </c>
      <c r="D833" s="5">
        <v>42</v>
      </c>
      <c r="E833" s="6" t="s">
        <v>1278</v>
      </c>
      <c r="F833" s="8">
        <v>42104801</v>
      </c>
      <c r="G833" s="5" t="s">
        <v>1279</v>
      </c>
      <c r="H833" s="5" t="s">
        <v>221</v>
      </c>
      <c r="I833" s="6" t="s">
        <v>91</v>
      </c>
      <c r="J833" s="6" t="s">
        <v>91</v>
      </c>
      <c r="K833" s="6" t="s">
        <v>91</v>
      </c>
      <c r="L833" s="6" t="s">
        <v>91</v>
      </c>
      <c r="M833" s="5" t="s">
        <v>92</v>
      </c>
      <c r="N833" s="6" t="s">
        <v>91</v>
      </c>
      <c r="O833" s="6" t="s">
        <v>91</v>
      </c>
      <c r="P833" s="6" t="s">
        <v>91</v>
      </c>
      <c r="Q833" s="6" t="s">
        <v>91</v>
      </c>
      <c r="R833" s="5">
        <v>1</v>
      </c>
      <c r="S833" s="5">
        <v>0</v>
      </c>
      <c r="T833" s="5" t="s">
        <v>93</v>
      </c>
      <c r="U833" s="5" t="s">
        <v>105</v>
      </c>
    </row>
    <row r="834" spans="1:21">
      <c r="A834" s="6" t="s">
        <v>87</v>
      </c>
      <c r="B834" s="7">
        <v>1</v>
      </c>
      <c r="C834" s="5">
        <v>858</v>
      </c>
      <c r="D834" s="5">
        <v>42</v>
      </c>
      <c r="E834" s="6" t="s">
        <v>1278</v>
      </c>
      <c r="F834" s="8">
        <v>42104802</v>
      </c>
      <c r="G834" s="5" t="s">
        <v>1280</v>
      </c>
      <c r="H834" s="5" t="s">
        <v>223</v>
      </c>
      <c r="I834" s="6" t="s">
        <v>91</v>
      </c>
      <c r="J834" s="6" t="s">
        <v>91</v>
      </c>
      <c r="K834" s="6" t="s">
        <v>91</v>
      </c>
      <c r="L834" s="6" t="s">
        <v>91</v>
      </c>
      <c r="M834" s="5" t="s">
        <v>92</v>
      </c>
      <c r="N834" s="6" t="s">
        <v>91</v>
      </c>
      <c r="O834" s="6" t="s">
        <v>91</v>
      </c>
      <c r="P834" s="6" t="s">
        <v>91</v>
      </c>
      <c r="Q834" s="6" t="s">
        <v>91</v>
      </c>
      <c r="R834" s="5">
        <v>1</v>
      </c>
      <c r="S834" s="5">
        <v>0</v>
      </c>
      <c r="T834" s="5" t="s">
        <v>93</v>
      </c>
      <c r="U834" s="5" t="s">
        <v>105</v>
      </c>
    </row>
    <row r="835" spans="1:21">
      <c r="A835" s="6" t="s">
        <v>87</v>
      </c>
      <c r="B835" s="7">
        <v>1</v>
      </c>
      <c r="C835" s="5">
        <v>859</v>
      </c>
      <c r="D835" s="5">
        <v>42</v>
      </c>
      <c r="E835" s="6" t="s">
        <v>1278</v>
      </c>
      <c r="F835" s="8">
        <v>42104803</v>
      </c>
      <c r="G835" s="5" t="s">
        <v>1281</v>
      </c>
      <c r="H835" s="5" t="s">
        <v>225</v>
      </c>
      <c r="I835" s="6" t="s">
        <v>91</v>
      </c>
      <c r="J835" s="6" t="s">
        <v>91</v>
      </c>
      <c r="K835" s="6" t="s">
        <v>91</v>
      </c>
      <c r="L835" s="6" t="s">
        <v>91</v>
      </c>
      <c r="M835" s="5" t="s">
        <v>92</v>
      </c>
      <c r="N835" s="6" t="s">
        <v>91</v>
      </c>
      <c r="O835" s="6" t="s">
        <v>91</v>
      </c>
      <c r="P835" s="6" t="s">
        <v>91</v>
      </c>
      <c r="Q835" s="6" t="s">
        <v>91</v>
      </c>
      <c r="R835" s="5">
        <v>1</v>
      </c>
      <c r="S835" s="5">
        <v>0</v>
      </c>
      <c r="T835" s="5" t="s">
        <v>93</v>
      </c>
      <c r="U835" s="5" t="s">
        <v>105</v>
      </c>
    </row>
    <row r="836" spans="1:21">
      <c r="A836" s="6" t="s">
        <v>87</v>
      </c>
      <c r="B836" s="7">
        <v>1</v>
      </c>
      <c r="C836" s="5">
        <v>860</v>
      </c>
      <c r="D836" s="5">
        <v>42</v>
      </c>
      <c r="E836" s="6" t="s">
        <v>1278</v>
      </c>
      <c r="F836" s="8">
        <v>42104804</v>
      </c>
      <c r="G836" s="5" t="s">
        <v>1282</v>
      </c>
      <c r="H836" s="5" t="s">
        <v>227</v>
      </c>
      <c r="I836" s="6" t="s">
        <v>91</v>
      </c>
      <c r="J836" s="6" t="s">
        <v>91</v>
      </c>
      <c r="K836" s="6" t="s">
        <v>91</v>
      </c>
      <c r="L836" s="6" t="s">
        <v>91</v>
      </c>
      <c r="M836" s="5" t="s">
        <v>92</v>
      </c>
      <c r="N836" s="6" t="s">
        <v>91</v>
      </c>
      <c r="O836" s="6" t="s">
        <v>91</v>
      </c>
      <c r="P836" s="6" t="s">
        <v>91</v>
      </c>
      <c r="Q836" s="6" t="s">
        <v>91</v>
      </c>
      <c r="R836" s="5">
        <v>1</v>
      </c>
      <c r="S836" s="5">
        <v>0</v>
      </c>
      <c r="T836" s="5" t="s">
        <v>93</v>
      </c>
      <c r="U836" s="5" t="s">
        <v>105</v>
      </c>
    </row>
    <row r="837" spans="1:21">
      <c r="A837" s="6" t="s">
        <v>87</v>
      </c>
      <c r="B837" s="7">
        <v>1</v>
      </c>
      <c r="C837" s="5">
        <v>861</v>
      </c>
      <c r="D837" s="5">
        <v>42</v>
      </c>
      <c r="E837" s="6" t="s">
        <v>970</v>
      </c>
      <c r="F837" s="8">
        <v>421049</v>
      </c>
      <c r="G837" s="5" t="s">
        <v>1283</v>
      </c>
      <c r="H837" s="5" t="s">
        <v>1284</v>
      </c>
      <c r="I837" s="5">
        <v>10065500244</v>
      </c>
      <c r="J837" s="6" t="s">
        <v>91</v>
      </c>
      <c r="K837" s="6" t="s">
        <v>91</v>
      </c>
      <c r="L837" s="6" t="s">
        <v>91</v>
      </c>
      <c r="M837" s="5" t="s">
        <v>92</v>
      </c>
      <c r="N837" s="6" t="s">
        <v>91</v>
      </c>
      <c r="O837" s="6" t="s">
        <v>91</v>
      </c>
      <c r="P837" s="6" t="s">
        <v>91</v>
      </c>
      <c r="Q837" s="6" t="s">
        <v>91</v>
      </c>
      <c r="R837" s="5">
        <v>1</v>
      </c>
      <c r="S837" s="5">
        <v>0</v>
      </c>
      <c r="T837" s="5" t="s">
        <v>93</v>
      </c>
      <c r="U837" s="5" t="s">
        <v>105</v>
      </c>
    </row>
    <row r="838" spans="1:21">
      <c r="A838" s="6" t="s">
        <v>87</v>
      </c>
      <c r="B838" s="7">
        <v>1</v>
      </c>
      <c r="C838" s="5">
        <v>862</v>
      </c>
      <c r="D838" s="5">
        <v>42</v>
      </c>
      <c r="E838" s="6" t="s">
        <v>1285</v>
      </c>
      <c r="F838" s="8">
        <v>42104901</v>
      </c>
      <c r="G838" s="5" t="s">
        <v>1286</v>
      </c>
      <c r="H838" s="5" t="s">
        <v>221</v>
      </c>
      <c r="I838" s="6" t="s">
        <v>91</v>
      </c>
      <c r="J838" s="6" t="s">
        <v>91</v>
      </c>
      <c r="K838" s="6" t="s">
        <v>91</v>
      </c>
      <c r="L838" s="6" t="s">
        <v>91</v>
      </c>
      <c r="M838" s="5" t="s">
        <v>92</v>
      </c>
      <c r="N838" s="6" t="s">
        <v>91</v>
      </c>
      <c r="O838" s="6" t="s">
        <v>91</v>
      </c>
      <c r="P838" s="6" t="s">
        <v>91</v>
      </c>
      <c r="Q838" s="6" t="s">
        <v>91</v>
      </c>
      <c r="R838" s="5">
        <v>1</v>
      </c>
      <c r="S838" s="5">
        <v>0</v>
      </c>
      <c r="T838" s="5" t="s">
        <v>93</v>
      </c>
      <c r="U838" s="5" t="s">
        <v>105</v>
      </c>
    </row>
    <row r="839" spans="1:21">
      <c r="A839" s="6" t="s">
        <v>87</v>
      </c>
      <c r="B839" s="7">
        <v>1</v>
      </c>
      <c r="C839" s="5">
        <v>863</v>
      </c>
      <c r="D839" s="5">
        <v>42</v>
      </c>
      <c r="E839" s="6" t="s">
        <v>1285</v>
      </c>
      <c r="F839" s="8">
        <v>42104902</v>
      </c>
      <c r="G839" s="5" t="s">
        <v>1287</v>
      </c>
      <c r="H839" s="5" t="s">
        <v>223</v>
      </c>
      <c r="I839" s="6" t="s">
        <v>91</v>
      </c>
      <c r="J839" s="6" t="s">
        <v>91</v>
      </c>
      <c r="K839" s="6" t="s">
        <v>91</v>
      </c>
      <c r="L839" s="6" t="s">
        <v>91</v>
      </c>
      <c r="M839" s="5" t="s">
        <v>92</v>
      </c>
      <c r="N839" s="6" t="s">
        <v>91</v>
      </c>
      <c r="O839" s="6" t="s">
        <v>91</v>
      </c>
      <c r="P839" s="6" t="s">
        <v>91</v>
      </c>
      <c r="Q839" s="6" t="s">
        <v>91</v>
      </c>
      <c r="R839" s="5">
        <v>1</v>
      </c>
      <c r="S839" s="5">
        <v>0</v>
      </c>
      <c r="T839" s="5" t="s">
        <v>93</v>
      </c>
      <c r="U839" s="5" t="s">
        <v>105</v>
      </c>
    </row>
    <row r="840" spans="1:21">
      <c r="A840" s="6" t="s">
        <v>87</v>
      </c>
      <c r="B840" s="7">
        <v>1</v>
      </c>
      <c r="C840" s="5">
        <v>864</v>
      </c>
      <c r="D840" s="5">
        <v>42</v>
      </c>
      <c r="E840" s="6" t="s">
        <v>1285</v>
      </c>
      <c r="F840" s="8">
        <v>42104903</v>
      </c>
      <c r="G840" s="5" t="s">
        <v>1288</v>
      </c>
      <c r="H840" s="5" t="s">
        <v>225</v>
      </c>
      <c r="I840" s="6" t="s">
        <v>91</v>
      </c>
      <c r="J840" s="6" t="s">
        <v>91</v>
      </c>
      <c r="K840" s="6" t="s">
        <v>91</v>
      </c>
      <c r="L840" s="6" t="s">
        <v>91</v>
      </c>
      <c r="M840" s="5" t="s">
        <v>92</v>
      </c>
      <c r="N840" s="6" t="s">
        <v>91</v>
      </c>
      <c r="O840" s="6" t="s">
        <v>91</v>
      </c>
      <c r="P840" s="6" t="s">
        <v>91</v>
      </c>
      <c r="Q840" s="6" t="s">
        <v>91</v>
      </c>
      <c r="R840" s="5">
        <v>1</v>
      </c>
      <c r="S840" s="5">
        <v>0</v>
      </c>
      <c r="T840" s="5" t="s">
        <v>93</v>
      </c>
      <c r="U840" s="5" t="s">
        <v>105</v>
      </c>
    </row>
    <row r="841" spans="1:21">
      <c r="A841" s="6" t="s">
        <v>87</v>
      </c>
      <c r="B841" s="7">
        <v>1</v>
      </c>
      <c r="C841" s="5">
        <v>866</v>
      </c>
      <c r="D841" s="5">
        <v>42</v>
      </c>
      <c r="E841" s="6" t="s">
        <v>1285</v>
      </c>
      <c r="F841" s="8">
        <v>42104904</v>
      </c>
      <c r="G841" s="5" t="s">
        <v>1289</v>
      </c>
      <c r="H841" s="5" t="s">
        <v>227</v>
      </c>
      <c r="I841" s="6" t="s">
        <v>91</v>
      </c>
      <c r="J841" s="6" t="s">
        <v>91</v>
      </c>
      <c r="K841" s="6" t="s">
        <v>91</v>
      </c>
      <c r="L841" s="6" t="s">
        <v>91</v>
      </c>
      <c r="M841" s="5" t="s">
        <v>92</v>
      </c>
      <c r="N841" s="6" t="s">
        <v>91</v>
      </c>
      <c r="O841" s="6" t="s">
        <v>91</v>
      </c>
      <c r="P841" s="6" t="s">
        <v>91</v>
      </c>
      <c r="Q841" s="6" t="s">
        <v>91</v>
      </c>
      <c r="R841" s="5">
        <v>1</v>
      </c>
      <c r="S841" s="5">
        <v>0</v>
      </c>
      <c r="T841" s="5" t="s">
        <v>93</v>
      </c>
      <c r="U841" s="5" t="s">
        <v>105</v>
      </c>
    </row>
    <row r="842" spans="1:21">
      <c r="A842" s="6" t="s">
        <v>87</v>
      </c>
      <c r="B842" s="7">
        <v>1</v>
      </c>
      <c r="C842" s="5">
        <v>867</v>
      </c>
      <c r="D842" s="5">
        <v>42</v>
      </c>
      <c r="E842" s="6" t="s">
        <v>970</v>
      </c>
      <c r="F842" s="8">
        <v>421050</v>
      </c>
      <c r="G842" s="5" t="s">
        <v>1290</v>
      </c>
      <c r="H842" s="5" t="s">
        <v>1291</v>
      </c>
      <c r="I842" s="5">
        <v>10065506326</v>
      </c>
      <c r="J842" s="6" t="s">
        <v>91</v>
      </c>
      <c r="K842" s="6" t="s">
        <v>91</v>
      </c>
      <c r="L842" s="6" t="s">
        <v>91</v>
      </c>
      <c r="M842" s="5" t="s">
        <v>92</v>
      </c>
      <c r="N842" s="6" t="s">
        <v>91</v>
      </c>
      <c r="O842" s="6" t="s">
        <v>91</v>
      </c>
      <c r="P842" s="6" t="s">
        <v>91</v>
      </c>
      <c r="Q842" s="6" t="s">
        <v>91</v>
      </c>
      <c r="R842" s="5">
        <v>1</v>
      </c>
      <c r="S842" s="5">
        <v>0</v>
      </c>
      <c r="T842" s="5" t="s">
        <v>93</v>
      </c>
      <c r="U842" s="5" t="s">
        <v>105</v>
      </c>
    </row>
    <row r="843" spans="1:21">
      <c r="A843" s="6" t="s">
        <v>87</v>
      </c>
      <c r="B843" s="7">
        <v>1</v>
      </c>
      <c r="C843" s="5">
        <v>868</v>
      </c>
      <c r="D843" s="5">
        <v>42</v>
      </c>
      <c r="E843" s="6" t="s">
        <v>1292</v>
      </c>
      <c r="F843" s="8">
        <v>42105001</v>
      </c>
      <c r="G843" s="5" t="s">
        <v>1293</v>
      </c>
      <c r="H843" s="5" t="s">
        <v>221</v>
      </c>
      <c r="I843" s="6" t="s">
        <v>91</v>
      </c>
      <c r="J843" s="6" t="s">
        <v>91</v>
      </c>
      <c r="K843" s="6" t="s">
        <v>91</v>
      </c>
      <c r="L843" s="6" t="s">
        <v>91</v>
      </c>
      <c r="M843" s="5" t="s">
        <v>92</v>
      </c>
      <c r="N843" s="6" t="s">
        <v>91</v>
      </c>
      <c r="O843" s="6" t="s">
        <v>91</v>
      </c>
      <c r="P843" s="6" t="s">
        <v>91</v>
      </c>
      <c r="Q843" s="6" t="s">
        <v>91</v>
      </c>
      <c r="R843" s="5">
        <v>1</v>
      </c>
      <c r="S843" s="5">
        <v>0</v>
      </c>
      <c r="T843" s="5" t="s">
        <v>93</v>
      </c>
      <c r="U843" s="5" t="s">
        <v>105</v>
      </c>
    </row>
    <row r="844" spans="1:21">
      <c r="A844" s="6" t="s">
        <v>87</v>
      </c>
      <c r="B844" s="7">
        <v>1</v>
      </c>
      <c r="C844" s="5">
        <v>869</v>
      </c>
      <c r="D844" s="5">
        <v>42</v>
      </c>
      <c r="E844" s="6" t="s">
        <v>1292</v>
      </c>
      <c r="F844" s="8">
        <v>42105002</v>
      </c>
      <c r="G844" s="5" t="s">
        <v>1294</v>
      </c>
      <c r="H844" s="5" t="s">
        <v>223</v>
      </c>
      <c r="I844" s="6" t="s">
        <v>91</v>
      </c>
      <c r="J844" s="6" t="s">
        <v>91</v>
      </c>
      <c r="K844" s="6" t="s">
        <v>91</v>
      </c>
      <c r="L844" s="6" t="s">
        <v>91</v>
      </c>
      <c r="M844" s="5" t="s">
        <v>92</v>
      </c>
      <c r="N844" s="6" t="s">
        <v>91</v>
      </c>
      <c r="O844" s="6" t="s">
        <v>91</v>
      </c>
      <c r="P844" s="6" t="s">
        <v>91</v>
      </c>
      <c r="Q844" s="6" t="s">
        <v>91</v>
      </c>
      <c r="R844" s="5">
        <v>1</v>
      </c>
      <c r="S844" s="5">
        <v>0</v>
      </c>
      <c r="T844" s="5" t="s">
        <v>93</v>
      </c>
      <c r="U844" s="5" t="s">
        <v>105</v>
      </c>
    </row>
    <row r="845" spans="1:21">
      <c r="A845" s="6" t="s">
        <v>87</v>
      </c>
      <c r="B845" s="7">
        <v>1</v>
      </c>
      <c r="C845" s="5">
        <v>870</v>
      </c>
      <c r="D845" s="5">
        <v>42</v>
      </c>
      <c r="E845" s="6" t="s">
        <v>1292</v>
      </c>
      <c r="F845" s="8">
        <v>42105003</v>
      </c>
      <c r="G845" s="5" t="s">
        <v>1295</v>
      </c>
      <c r="H845" s="5" t="s">
        <v>225</v>
      </c>
      <c r="I845" s="6" t="s">
        <v>91</v>
      </c>
      <c r="J845" s="6" t="s">
        <v>91</v>
      </c>
      <c r="K845" s="6" t="s">
        <v>91</v>
      </c>
      <c r="L845" s="6" t="s">
        <v>91</v>
      </c>
      <c r="M845" s="5" t="s">
        <v>92</v>
      </c>
      <c r="N845" s="6" t="s">
        <v>91</v>
      </c>
      <c r="O845" s="6" t="s">
        <v>91</v>
      </c>
      <c r="P845" s="6" t="s">
        <v>91</v>
      </c>
      <c r="Q845" s="6" t="s">
        <v>91</v>
      </c>
      <c r="R845" s="5">
        <v>1</v>
      </c>
      <c r="S845" s="5">
        <v>0</v>
      </c>
      <c r="T845" s="5" t="s">
        <v>93</v>
      </c>
      <c r="U845" s="5" t="s">
        <v>105</v>
      </c>
    </row>
    <row r="846" spans="1:21">
      <c r="A846" s="6" t="s">
        <v>87</v>
      </c>
      <c r="B846" s="7">
        <v>1</v>
      </c>
      <c r="C846" s="5">
        <v>871</v>
      </c>
      <c r="D846" s="5">
        <v>42</v>
      </c>
      <c r="E846" s="6" t="s">
        <v>1292</v>
      </c>
      <c r="F846" s="8">
        <v>42105004</v>
      </c>
      <c r="G846" s="5" t="s">
        <v>1296</v>
      </c>
      <c r="H846" s="5" t="s">
        <v>227</v>
      </c>
      <c r="I846" s="6" t="s">
        <v>91</v>
      </c>
      <c r="J846" s="6" t="s">
        <v>91</v>
      </c>
      <c r="K846" s="6" t="s">
        <v>91</v>
      </c>
      <c r="L846" s="6" t="s">
        <v>91</v>
      </c>
      <c r="M846" s="5" t="s">
        <v>92</v>
      </c>
      <c r="N846" s="6" t="s">
        <v>91</v>
      </c>
      <c r="O846" s="6" t="s">
        <v>91</v>
      </c>
      <c r="P846" s="6" t="s">
        <v>91</v>
      </c>
      <c r="Q846" s="6" t="s">
        <v>91</v>
      </c>
      <c r="R846" s="5">
        <v>1</v>
      </c>
      <c r="S846" s="5">
        <v>0</v>
      </c>
      <c r="T846" s="5" t="s">
        <v>93</v>
      </c>
      <c r="U846" s="5" t="s">
        <v>105</v>
      </c>
    </row>
    <row r="847" spans="1:21">
      <c r="A847" s="6" t="s">
        <v>87</v>
      </c>
      <c r="B847" s="7">
        <v>1</v>
      </c>
      <c r="C847" s="5">
        <v>872</v>
      </c>
      <c r="D847" s="5">
        <v>42</v>
      </c>
      <c r="E847" s="6" t="s">
        <v>970</v>
      </c>
      <c r="F847" s="8">
        <v>421051</v>
      </c>
      <c r="G847" s="5" t="s">
        <v>1297</v>
      </c>
      <c r="H847" s="5" t="s">
        <v>1298</v>
      </c>
      <c r="I847" s="5">
        <v>10065500781</v>
      </c>
      <c r="J847" s="6" t="s">
        <v>91</v>
      </c>
      <c r="K847" s="6" t="s">
        <v>91</v>
      </c>
      <c r="L847" s="6" t="s">
        <v>91</v>
      </c>
      <c r="M847" s="5" t="s">
        <v>92</v>
      </c>
      <c r="N847" s="6" t="s">
        <v>91</v>
      </c>
      <c r="O847" s="6" t="s">
        <v>91</v>
      </c>
      <c r="P847" s="6" t="s">
        <v>91</v>
      </c>
      <c r="Q847" s="6" t="s">
        <v>91</v>
      </c>
      <c r="R847" s="5">
        <v>1</v>
      </c>
      <c r="S847" s="5">
        <v>0</v>
      </c>
      <c r="T847" s="5" t="s">
        <v>93</v>
      </c>
      <c r="U847" s="5" t="s">
        <v>105</v>
      </c>
    </row>
    <row r="848" spans="1:21">
      <c r="A848" s="6" t="s">
        <v>87</v>
      </c>
      <c r="B848" s="7">
        <v>1</v>
      </c>
      <c r="C848" s="5">
        <v>873</v>
      </c>
      <c r="D848" s="5">
        <v>42</v>
      </c>
      <c r="E848" s="6" t="s">
        <v>1299</v>
      </c>
      <c r="F848" s="8">
        <v>42105101</v>
      </c>
      <c r="G848" s="5" t="s">
        <v>1300</v>
      </c>
      <c r="H848" s="5" t="s">
        <v>221</v>
      </c>
      <c r="I848" s="6" t="s">
        <v>91</v>
      </c>
      <c r="J848" s="6" t="s">
        <v>91</v>
      </c>
      <c r="K848" s="6" t="s">
        <v>91</v>
      </c>
      <c r="L848" s="6" t="s">
        <v>91</v>
      </c>
      <c r="M848" s="5" t="s">
        <v>92</v>
      </c>
      <c r="N848" s="6" t="s">
        <v>91</v>
      </c>
      <c r="O848" s="6" t="s">
        <v>91</v>
      </c>
      <c r="P848" s="6" t="s">
        <v>91</v>
      </c>
      <c r="Q848" s="6" t="s">
        <v>91</v>
      </c>
      <c r="R848" s="5">
        <v>1</v>
      </c>
      <c r="S848" s="5">
        <v>0</v>
      </c>
      <c r="T848" s="5" t="s">
        <v>93</v>
      </c>
      <c r="U848" s="5" t="s">
        <v>105</v>
      </c>
    </row>
    <row r="849" spans="1:21">
      <c r="A849" s="6" t="s">
        <v>87</v>
      </c>
      <c r="B849" s="7">
        <v>1</v>
      </c>
      <c r="C849" s="5">
        <v>874</v>
      </c>
      <c r="D849" s="5">
        <v>42</v>
      </c>
      <c r="E849" s="6" t="s">
        <v>1299</v>
      </c>
      <c r="F849" s="8">
        <v>42105102</v>
      </c>
      <c r="G849" s="5" t="s">
        <v>1301</v>
      </c>
      <c r="H849" s="5" t="s">
        <v>223</v>
      </c>
      <c r="I849" s="6" t="s">
        <v>91</v>
      </c>
      <c r="J849" s="6" t="s">
        <v>91</v>
      </c>
      <c r="K849" s="6" t="s">
        <v>91</v>
      </c>
      <c r="L849" s="6" t="s">
        <v>91</v>
      </c>
      <c r="M849" s="5" t="s">
        <v>92</v>
      </c>
      <c r="N849" s="6" t="s">
        <v>91</v>
      </c>
      <c r="O849" s="6" t="s">
        <v>91</v>
      </c>
      <c r="P849" s="6" t="s">
        <v>91</v>
      </c>
      <c r="Q849" s="6" t="s">
        <v>91</v>
      </c>
      <c r="R849" s="5">
        <v>1</v>
      </c>
      <c r="S849" s="5">
        <v>0</v>
      </c>
      <c r="T849" s="5" t="s">
        <v>93</v>
      </c>
      <c r="U849" s="5" t="s">
        <v>105</v>
      </c>
    </row>
    <row r="850" spans="1:21">
      <c r="A850" s="6" t="s">
        <v>87</v>
      </c>
      <c r="B850" s="7">
        <v>1</v>
      </c>
      <c r="C850" s="5">
        <v>875</v>
      </c>
      <c r="D850" s="5">
        <v>42</v>
      </c>
      <c r="E850" s="6" t="s">
        <v>1299</v>
      </c>
      <c r="F850" s="8">
        <v>42105103</v>
      </c>
      <c r="G850" s="5" t="s">
        <v>1302</v>
      </c>
      <c r="H850" s="5" t="s">
        <v>225</v>
      </c>
      <c r="I850" s="6" t="s">
        <v>91</v>
      </c>
      <c r="J850" s="6" t="s">
        <v>91</v>
      </c>
      <c r="K850" s="6" t="s">
        <v>91</v>
      </c>
      <c r="L850" s="6" t="s">
        <v>91</v>
      </c>
      <c r="M850" s="5" t="s">
        <v>92</v>
      </c>
      <c r="N850" s="6" t="s">
        <v>91</v>
      </c>
      <c r="O850" s="6" t="s">
        <v>91</v>
      </c>
      <c r="P850" s="6" t="s">
        <v>91</v>
      </c>
      <c r="Q850" s="6" t="s">
        <v>91</v>
      </c>
      <c r="R850" s="5">
        <v>1</v>
      </c>
      <c r="S850" s="5">
        <v>0</v>
      </c>
      <c r="T850" s="5" t="s">
        <v>93</v>
      </c>
      <c r="U850" s="5" t="s">
        <v>105</v>
      </c>
    </row>
    <row r="851" spans="1:21">
      <c r="A851" s="6" t="s">
        <v>87</v>
      </c>
      <c r="B851" s="7">
        <v>1</v>
      </c>
      <c r="C851" s="5">
        <v>877</v>
      </c>
      <c r="D851" s="5">
        <v>42</v>
      </c>
      <c r="E851" s="6" t="s">
        <v>1299</v>
      </c>
      <c r="F851" s="8">
        <v>42105104</v>
      </c>
      <c r="G851" s="5" t="s">
        <v>1303</v>
      </c>
      <c r="H851" s="5" t="s">
        <v>227</v>
      </c>
      <c r="I851" s="6" t="s">
        <v>91</v>
      </c>
      <c r="J851" s="6" t="s">
        <v>91</v>
      </c>
      <c r="K851" s="6" t="s">
        <v>91</v>
      </c>
      <c r="L851" s="6" t="s">
        <v>91</v>
      </c>
      <c r="M851" s="5" t="s">
        <v>92</v>
      </c>
      <c r="N851" s="6" t="s">
        <v>91</v>
      </c>
      <c r="O851" s="6" t="s">
        <v>91</v>
      </c>
      <c r="P851" s="6" t="s">
        <v>91</v>
      </c>
      <c r="Q851" s="6" t="s">
        <v>91</v>
      </c>
      <c r="R851" s="5">
        <v>1</v>
      </c>
      <c r="S851" s="5">
        <v>0</v>
      </c>
      <c r="T851" s="5" t="s">
        <v>93</v>
      </c>
      <c r="U851" s="5" t="s">
        <v>105</v>
      </c>
    </row>
    <row r="852" spans="1:21">
      <c r="A852" s="6" t="s">
        <v>87</v>
      </c>
      <c r="B852" s="7">
        <v>1</v>
      </c>
      <c r="C852" s="5">
        <v>878</v>
      </c>
      <c r="D852" s="5">
        <v>42</v>
      </c>
      <c r="E852" s="6" t="s">
        <v>970</v>
      </c>
      <c r="F852" s="8">
        <v>421052</v>
      </c>
      <c r="G852" s="5" t="s">
        <v>1304</v>
      </c>
      <c r="H852" s="5" t="s">
        <v>1305</v>
      </c>
      <c r="I852" s="5">
        <v>10065500235</v>
      </c>
      <c r="J852" s="6" t="s">
        <v>91</v>
      </c>
      <c r="K852" s="6" t="s">
        <v>91</v>
      </c>
      <c r="L852" s="6" t="s">
        <v>91</v>
      </c>
      <c r="M852" s="5" t="s">
        <v>92</v>
      </c>
      <c r="N852" s="6" t="s">
        <v>91</v>
      </c>
      <c r="O852" s="6" t="s">
        <v>91</v>
      </c>
      <c r="P852" s="6" t="s">
        <v>91</v>
      </c>
      <c r="Q852" s="6" t="s">
        <v>91</v>
      </c>
      <c r="R852" s="5">
        <v>1</v>
      </c>
      <c r="S852" s="5">
        <v>0</v>
      </c>
      <c r="T852" s="5" t="s">
        <v>93</v>
      </c>
      <c r="U852" s="5" t="s">
        <v>105</v>
      </c>
    </row>
    <row r="853" spans="1:21">
      <c r="A853" s="6" t="s">
        <v>87</v>
      </c>
      <c r="B853" s="7">
        <v>1</v>
      </c>
      <c r="C853" s="5">
        <v>879</v>
      </c>
      <c r="D853" s="5">
        <v>42</v>
      </c>
      <c r="E853" s="6" t="s">
        <v>1306</v>
      </c>
      <c r="F853" s="8">
        <v>42105201</v>
      </c>
      <c r="G853" s="5" t="s">
        <v>1307</v>
      </c>
      <c r="H853" s="5" t="s">
        <v>221</v>
      </c>
      <c r="I853" s="6" t="s">
        <v>91</v>
      </c>
      <c r="J853" s="6" t="s">
        <v>91</v>
      </c>
      <c r="K853" s="6" t="s">
        <v>91</v>
      </c>
      <c r="L853" s="6" t="s">
        <v>91</v>
      </c>
      <c r="M853" s="5" t="s">
        <v>92</v>
      </c>
      <c r="N853" s="6" t="s">
        <v>91</v>
      </c>
      <c r="O853" s="6" t="s">
        <v>91</v>
      </c>
      <c r="P853" s="6" t="s">
        <v>91</v>
      </c>
      <c r="Q853" s="6" t="s">
        <v>91</v>
      </c>
      <c r="R853" s="5">
        <v>1</v>
      </c>
      <c r="S853" s="5">
        <v>0</v>
      </c>
      <c r="T853" s="5" t="s">
        <v>93</v>
      </c>
      <c r="U853" s="5" t="s">
        <v>105</v>
      </c>
    </row>
    <row r="854" spans="1:21">
      <c r="A854" s="6" t="s">
        <v>87</v>
      </c>
      <c r="B854" s="7">
        <v>1</v>
      </c>
      <c r="C854" s="5">
        <v>880</v>
      </c>
      <c r="D854" s="5">
        <v>42</v>
      </c>
      <c r="E854" s="6" t="s">
        <v>1306</v>
      </c>
      <c r="F854" s="8">
        <v>42105202</v>
      </c>
      <c r="G854" s="5" t="s">
        <v>1308</v>
      </c>
      <c r="H854" s="5" t="s">
        <v>223</v>
      </c>
      <c r="I854" s="6" t="s">
        <v>91</v>
      </c>
      <c r="J854" s="6" t="s">
        <v>91</v>
      </c>
      <c r="K854" s="6" t="s">
        <v>91</v>
      </c>
      <c r="L854" s="6" t="s">
        <v>91</v>
      </c>
      <c r="M854" s="5" t="s">
        <v>92</v>
      </c>
      <c r="N854" s="6" t="s">
        <v>91</v>
      </c>
      <c r="O854" s="6" t="s">
        <v>91</v>
      </c>
      <c r="P854" s="6" t="s">
        <v>91</v>
      </c>
      <c r="Q854" s="6" t="s">
        <v>91</v>
      </c>
      <c r="R854" s="5">
        <v>1</v>
      </c>
      <c r="S854" s="5">
        <v>0</v>
      </c>
      <c r="T854" s="5" t="s">
        <v>93</v>
      </c>
      <c r="U854" s="5" t="s">
        <v>105</v>
      </c>
    </row>
    <row r="855" spans="1:21">
      <c r="A855" s="6" t="s">
        <v>87</v>
      </c>
      <c r="B855" s="7">
        <v>1</v>
      </c>
      <c r="C855" s="5">
        <v>881</v>
      </c>
      <c r="D855" s="5">
        <v>42</v>
      </c>
      <c r="E855" s="6" t="s">
        <v>1306</v>
      </c>
      <c r="F855" s="8">
        <v>42105203</v>
      </c>
      <c r="G855" s="5" t="s">
        <v>1309</v>
      </c>
      <c r="H855" s="5" t="s">
        <v>225</v>
      </c>
      <c r="I855" s="6" t="s">
        <v>91</v>
      </c>
      <c r="J855" s="6" t="s">
        <v>91</v>
      </c>
      <c r="K855" s="6" t="s">
        <v>91</v>
      </c>
      <c r="L855" s="6" t="s">
        <v>91</v>
      </c>
      <c r="M855" s="5" t="s">
        <v>92</v>
      </c>
      <c r="N855" s="6" t="s">
        <v>91</v>
      </c>
      <c r="O855" s="6" t="s">
        <v>91</v>
      </c>
      <c r="P855" s="6" t="s">
        <v>91</v>
      </c>
      <c r="Q855" s="6" t="s">
        <v>91</v>
      </c>
      <c r="R855" s="5">
        <v>1</v>
      </c>
      <c r="S855" s="5">
        <v>0</v>
      </c>
      <c r="T855" s="5" t="s">
        <v>93</v>
      </c>
      <c r="U855" s="5" t="s">
        <v>105</v>
      </c>
    </row>
    <row r="856" spans="1:21">
      <c r="A856" s="6" t="s">
        <v>87</v>
      </c>
      <c r="B856" s="7">
        <v>1</v>
      </c>
      <c r="C856" s="5">
        <v>883</v>
      </c>
      <c r="D856" s="5">
        <v>42</v>
      </c>
      <c r="E856" s="6" t="s">
        <v>1306</v>
      </c>
      <c r="F856" s="8">
        <v>42105204</v>
      </c>
      <c r="G856" s="5" t="s">
        <v>1310</v>
      </c>
      <c r="H856" s="5" t="s">
        <v>227</v>
      </c>
      <c r="I856" s="6" t="s">
        <v>91</v>
      </c>
      <c r="J856" s="6" t="s">
        <v>91</v>
      </c>
      <c r="K856" s="6" t="s">
        <v>91</v>
      </c>
      <c r="L856" s="6" t="s">
        <v>91</v>
      </c>
      <c r="M856" s="5" t="s">
        <v>92</v>
      </c>
      <c r="N856" s="6" t="s">
        <v>91</v>
      </c>
      <c r="O856" s="6" t="s">
        <v>91</v>
      </c>
      <c r="P856" s="6" t="s">
        <v>91</v>
      </c>
      <c r="Q856" s="6" t="s">
        <v>91</v>
      </c>
      <c r="R856" s="5">
        <v>1</v>
      </c>
      <c r="S856" s="5">
        <v>0</v>
      </c>
      <c r="T856" s="5" t="s">
        <v>93</v>
      </c>
      <c r="U856" s="5" t="s">
        <v>105</v>
      </c>
    </row>
    <row r="857" spans="1:21">
      <c r="A857" s="6" t="s">
        <v>87</v>
      </c>
      <c r="B857" s="7">
        <v>1</v>
      </c>
      <c r="C857" s="5">
        <v>884</v>
      </c>
      <c r="D857" s="5">
        <v>42</v>
      </c>
      <c r="E857" s="6" t="s">
        <v>1311</v>
      </c>
      <c r="F857" s="8">
        <v>42105301</v>
      </c>
      <c r="G857" s="5" t="s">
        <v>1312</v>
      </c>
      <c r="H857" s="5" t="s">
        <v>1313</v>
      </c>
      <c r="I857" s="5">
        <v>10065504543</v>
      </c>
      <c r="J857" s="6" t="s">
        <v>91</v>
      </c>
      <c r="K857" s="6" t="s">
        <v>91</v>
      </c>
      <c r="L857" s="6" t="s">
        <v>91</v>
      </c>
      <c r="M857" s="5" t="s">
        <v>92</v>
      </c>
      <c r="N857" s="6" t="s">
        <v>91</v>
      </c>
      <c r="O857" s="6" t="s">
        <v>91</v>
      </c>
      <c r="P857" s="6" t="s">
        <v>91</v>
      </c>
      <c r="Q857" s="6" t="s">
        <v>91</v>
      </c>
      <c r="R857" s="5">
        <v>1</v>
      </c>
      <c r="S857" s="5">
        <v>0</v>
      </c>
      <c r="T857" s="5" t="s">
        <v>93</v>
      </c>
      <c r="U857" s="5" t="s">
        <v>105</v>
      </c>
    </row>
    <row r="858" spans="1:21">
      <c r="A858" s="6" t="s">
        <v>87</v>
      </c>
      <c r="B858" s="7">
        <v>1</v>
      </c>
      <c r="C858" s="5">
        <v>886</v>
      </c>
      <c r="D858" s="5">
        <v>42</v>
      </c>
      <c r="E858" s="6" t="s">
        <v>1311</v>
      </c>
      <c r="F858" s="8">
        <v>42105302</v>
      </c>
      <c r="G858" s="5" t="s">
        <v>1314</v>
      </c>
      <c r="H858" s="5" t="s">
        <v>223</v>
      </c>
      <c r="I858" s="6" t="s">
        <v>91</v>
      </c>
      <c r="J858" s="6" t="s">
        <v>91</v>
      </c>
      <c r="K858" s="6" t="s">
        <v>91</v>
      </c>
      <c r="L858" s="6" t="s">
        <v>91</v>
      </c>
      <c r="M858" s="5" t="s">
        <v>92</v>
      </c>
      <c r="N858" s="6" t="s">
        <v>91</v>
      </c>
      <c r="O858" s="6" t="s">
        <v>91</v>
      </c>
      <c r="P858" s="6" t="s">
        <v>91</v>
      </c>
      <c r="Q858" s="6" t="s">
        <v>91</v>
      </c>
      <c r="R858" s="5">
        <v>1</v>
      </c>
      <c r="S858" s="5">
        <v>0</v>
      </c>
      <c r="T858" s="5" t="s">
        <v>93</v>
      </c>
      <c r="U858" s="5" t="s">
        <v>105</v>
      </c>
    </row>
    <row r="859" spans="1:21">
      <c r="A859" s="6" t="s">
        <v>87</v>
      </c>
      <c r="B859" s="7">
        <v>1</v>
      </c>
      <c r="C859" s="5">
        <v>887</v>
      </c>
      <c r="D859" s="5">
        <v>42</v>
      </c>
      <c r="E859" s="6" t="s">
        <v>1311</v>
      </c>
      <c r="F859" s="8">
        <v>42105303</v>
      </c>
      <c r="G859" s="5" t="s">
        <v>1315</v>
      </c>
      <c r="H859" s="5" t="s">
        <v>225</v>
      </c>
      <c r="I859" s="6" t="s">
        <v>91</v>
      </c>
      <c r="J859" s="6" t="s">
        <v>91</v>
      </c>
      <c r="K859" s="6" t="s">
        <v>91</v>
      </c>
      <c r="L859" s="6" t="s">
        <v>91</v>
      </c>
      <c r="M859" s="5" t="s">
        <v>92</v>
      </c>
      <c r="N859" s="6" t="s">
        <v>91</v>
      </c>
      <c r="O859" s="6" t="s">
        <v>91</v>
      </c>
      <c r="P859" s="6" t="s">
        <v>91</v>
      </c>
      <c r="Q859" s="6" t="s">
        <v>91</v>
      </c>
      <c r="R859" s="5">
        <v>1</v>
      </c>
      <c r="S859" s="5">
        <v>0</v>
      </c>
      <c r="T859" s="5" t="s">
        <v>93</v>
      </c>
      <c r="U859" s="5" t="s">
        <v>105</v>
      </c>
    </row>
    <row r="860" spans="1:21">
      <c r="A860" s="6" t="s">
        <v>87</v>
      </c>
      <c r="B860" s="7">
        <v>1</v>
      </c>
      <c r="C860" s="5">
        <v>889</v>
      </c>
      <c r="D860" s="5">
        <v>42</v>
      </c>
      <c r="E860" s="6" t="s">
        <v>1311</v>
      </c>
      <c r="F860" s="8">
        <v>42105304</v>
      </c>
      <c r="G860" s="5" t="s">
        <v>1316</v>
      </c>
      <c r="H860" s="5" t="s">
        <v>227</v>
      </c>
      <c r="I860" s="6" t="s">
        <v>91</v>
      </c>
      <c r="J860" s="6" t="s">
        <v>91</v>
      </c>
      <c r="K860" s="6" t="s">
        <v>91</v>
      </c>
      <c r="L860" s="6" t="s">
        <v>91</v>
      </c>
      <c r="M860" s="5" t="s">
        <v>92</v>
      </c>
      <c r="N860" s="6" t="s">
        <v>91</v>
      </c>
      <c r="O860" s="6" t="s">
        <v>91</v>
      </c>
      <c r="P860" s="6" t="s">
        <v>91</v>
      </c>
      <c r="Q860" s="6" t="s">
        <v>91</v>
      </c>
      <c r="R860" s="5">
        <v>1</v>
      </c>
      <c r="S860" s="5">
        <v>0</v>
      </c>
      <c r="T860" s="5" t="s">
        <v>93</v>
      </c>
      <c r="U860" s="5" t="s">
        <v>105</v>
      </c>
    </row>
    <row r="861" spans="1:21">
      <c r="A861" s="6" t="s">
        <v>87</v>
      </c>
      <c r="B861" s="7">
        <v>1</v>
      </c>
      <c r="C861" s="5">
        <v>890</v>
      </c>
      <c r="D861" s="5">
        <v>42</v>
      </c>
      <c r="E861" s="6" t="s">
        <v>1317</v>
      </c>
      <c r="F861" s="8">
        <v>42105401</v>
      </c>
      <c r="G861" s="5" t="s">
        <v>1318</v>
      </c>
      <c r="H861" s="5" t="s">
        <v>1319</v>
      </c>
      <c r="I861" s="6" t="s">
        <v>91</v>
      </c>
      <c r="J861" s="6" t="s">
        <v>91</v>
      </c>
      <c r="K861" s="6" t="s">
        <v>91</v>
      </c>
      <c r="L861" s="6" t="s">
        <v>91</v>
      </c>
      <c r="M861" s="5" t="s">
        <v>92</v>
      </c>
      <c r="N861" s="6" t="s">
        <v>91</v>
      </c>
      <c r="O861" s="6" t="s">
        <v>91</v>
      </c>
      <c r="P861" s="6" t="s">
        <v>91</v>
      </c>
      <c r="Q861" s="6" t="s">
        <v>91</v>
      </c>
      <c r="R861" s="5">
        <v>1</v>
      </c>
      <c r="S861" s="5">
        <v>0</v>
      </c>
      <c r="T861" s="5" t="s">
        <v>93</v>
      </c>
      <c r="U861" s="5" t="s">
        <v>105</v>
      </c>
    </row>
    <row r="862" spans="1:21">
      <c r="A862" s="6" t="s">
        <v>87</v>
      </c>
      <c r="B862" s="7">
        <v>1</v>
      </c>
      <c r="C862" s="5">
        <v>892</v>
      </c>
      <c r="D862" s="5">
        <v>42</v>
      </c>
      <c r="E862" s="6" t="s">
        <v>1317</v>
      </c>
      <c r="F862" s="8">
        <v>42105402</v>
      </c>
      <c r="G862" s="5" t="s">
        <v>1320</v>
      </c>
      <c r="H862" s="5" t="s">
        <v>223</v>
      </c>
      <c r="I862" s="6" t="s">
        <v>91</v>
      </c>
      <c r="J862" s="6" t="s">
        <v>91</v>
      </c>
      <c r="K862" s="6" t="s">
        <v>91</v>
      </c>
      <c r="L862" s="6" t="s">
        <v>91</v>
      </c>
      <c r="M862" s="5" t="s">
        <v>92</v>
      </c>
      <c r="N862" s="6" t="s">
        <v>91</v>
      </c>
      <c r="O862" s="6" t="s">
        <v>91</v>
      </c>
      <c r="P862" s="6" t="s">
        <v>91</v>
      </c>
      <c r="Q862" s="6" t="s">
        <v>91</v>
      </c>
      <c r="R862" s="5">
        <v>1</v>
      </c>
      <c r="S862" s="5">
        <v>0</v>
      </c>
      <c r="T862" s="5" t="s">
        <v>93</v>
      </c>
      <c r="U862" s="5" t="s">
        <v>105</v>
      </c>
    </row>
    <row r="863" spans="1:21">
      <c r="A863" s="6" t="s">
        <v>87</v>
      </c>
      <c r="B863" s="7">
        <v>1</v>
      </c>
      <c r="C863" s="5">
        <v>893</v>
      </c>
      <c r="D863" s="5">
        <v>42</v>
      </c>
      <c r="E863" s="6" t="s">
        <v>1317</v>
      </c>
      <c r="F863" s="8">
        <v>42105403</v>
      </c>
      <c r="G863" s="5" t="s">
        <v>1321</v>
      </c>
      <c r="H863" s="5" t="s">
        <v>225</v>
      </c>
      <c r="I863" s="6" t="s">
        <v>91</v>
      </c>
      <c r="J863" s="6" t="s">
        <v>91</v>
      </c>
      <c r="K863" s="6" t="s">
        <v>91</v>
      </c>
      <c r="L863" s="6" t="s">
        <v>91</v>
      </c>
      <c r="M863" s="5" t="s">
        <v>92</v>
      </c>
      <c r="N863" s="6" t="s">
        <v>91</v>
      </c>
      <c r="O863" s="6" t="s">
        <v>91</v>
      </c>
      <c r="P863" s="6" t="s">
        <v>91</v>
      </c>
      <c r="Q863" s="6" t="s">
        <v>91</v>
      </c>
      <c r="R863" s="5">
        <v>1</v>
      </c>
      <c r="S863" s="5">
        <v>0</v>
      </c>
      <c r="T863" s="5" t="s">
        <v>93</v>
      </c>
      <c r="U863" s="5" t="s">
        <v>105</v>
      </c>
    </row>
    <row r="864" spans="1:21">
      <c r="A864" s="6" t="s">
        <v>87</v>
      </c>
      <c r="B864" s="7">
        <v>1</v>
      </c>
      <c r="C864" s="5">
        <v>894</v>
      </c>
      <c r="D864" s="5">
        <v>42</v>
      </c>
      <c r="E864" s="6" t="s">
        <v>1317</v>
      </c>
      <c r="F864" s="8">
        <v>42105404</v>
      </c>
      <c r="G864" s="5" t="s">
        <v>1322</v>
      </c>
      <c r="H864" s="5" t="s">
        <v>227</v>
      </c>
      <c r="I864" s="6" t="s">
        <v>91</v>
      </c>
      <c r="J864" s="6" t="s">
        <v>91</v>
      </c>
      <c r="K864" s="6" t="s">
        <v>91</v>
      </c>
      <c r="L864" s="6" t="s">
        <v>91</v>
      </c>
      <c r="M864" s="5" t="s">
        <v>92</v>
      </c>
      <c r="N864" s="6" t="s">
        <v>91</v>
      </c>
      <c r="O864" s="6" t="s">
        <v>91</v>
      </c>
      <c r="P864" s="6" t="s">
        <v>91</v>
      </c>
      <c r="Q864" s="6" t="s">
        <v>91</v>
      </c>
      <c r="R864" s="5">
        <v>1</v>
      </c>
      <c r="S864" s="5">
        <v>0</v>
      </c>
      <c r="T864" s="5" t="s">
        <v>93</v>
      </c>
      <c r="U864" s="5" t="s">
        <v>105</v>
      </c>
    </row>
    <row r="865" spans="1:21">
      <c r="A865" s="6" t="s">
        <v>87</v>
      </c>
      <c r="B865" s="7">
        <v>1</v>
      </c>
      <c r="C865" s="5">
        <v>895</v>
      </c>
      <c r="D865" s="5">
        <v>42</v>
      </c>
      <c r="E865" s="6" t="s">
        <v>970</v>
      </c>
      <c r="F865" s="8">
        <v>421055</v>
      </c>
      <c r="G865" s="5" t="s">
        <v>1323</v>
      </c>
      <c r="H865" s="5" t="s">
        <v>1324</v>
      </c>
      <c r="I865" s="5">
        <v>10065502109</v>
      </c>
      <c r="J865" s="6" t="s">
        <v>91</v>
      </c>
      <c r="K865" s="6" t="s">
        <v>91</v>
      </c>
      <c r="L865" s="6" t="s">
        <v>91</v>
      </c>
      <c r="M865" s="5" t="s">
        <v>92</v>
      </c>
      <c r="N865" s="6" t="s">
        <v>91</v>
      </c>
      <c r="O865" s="6" t="s">
        <v>91</v>
      </c>
      <c r="P865" s="6" t="s">
        <v>91</v>
      </c>
      <c r="Q865" s="6" t="s">
        <v>91</v>
      </c>
      <c r="R865" s="5">
        <v>1</v>
      </c>
      <c r="S865" s="5">
        <v>0</v>
      </c>
      <c r="T865" s="5" t="s">
        <v>93</v>
      </c>
      <c r="U865" s="5" t="s">
        <v>105</v>
      </c>
    </row>
    <row r="866" spans="1:21">
      <c r="A866" s="6" t="s">
        <v>87</v>
      </c>
      <c r="B866" s="7">
        <v>1</v>
      </c>
      <c r="C866" s="5">
        <v>896</v>
      </c>
      <c r="D866" s="5">
        <v>42</v>
      </c>
      <c r="E866" s="6" t="s">
        <v>1325</v>
      </c>
      <c r="F866" s="8">
        <v>42105501</v>
      </c>
      <c r="G866" s="5" t="s">
        <v>1326</v>
      </c>
      <c r="H866" s="5" t="s">
        <v>221</v>
      </c>
      <c r="I866" s="6" t="s">
        <v>91</v>
      </c>
      <c r="J866" s="6" t="s">
        <v>91</v>
      </c>
      <c r="K866" s="6" t="s">
        <v>91</v>
      </c>
      <c r="L866" s="6" t="s">
        <v>91</v>
      </c>
      <c r="M866" s="5" t="s">
        <v>92</v>
      </c>
      <c r="N866" s="6" t="s">
        <v>91</v>
      </c>
      <c r="O866" s="6" t="s">
        <v>91</v>
      </c>
      <c r="P866" s="6" t="s">
        <v>91</v>
      </c>
      <c r="Q866" s="6" t="s">
        <v>91</v>
      </c>
      <c r="R866" s="5">
        <v>1</v>
      </c>
      <c r="S866" s="5">
        <v>0</v>
      </c>
      <c r="T866" s="5" t="s">
        <v>93</v>
      </c>
      <c r="U866" s="5" t="s">
        <v>105</v>
      </c>
    </row>
    <row r="867" spans="1:21">
      <c r="A867" s="6" t="s">
        <v>87</v>
      </c>
      <c r="B867" s="7">
        <v>1</v>
      </c>
      <c r="C867" s="5">
        <v>897</v>
      </c>
      <c r="D867" s="5">
        <v>42</v>
      </c>
      <c r="E867" s="6" t="s">
        <v>1325</v>
      </c>
      <c r="F867" s="8">
        <v>42105502</v>
      </c>
      <c r="G867" s="5" t="s">
        <v>1327</v>
      </c>
      <c r="H867" s="5" t="s">
        <v>223</v>
      </c>
      <c r="I867" s="6" t="s">
        <v>91</v>
      </c>
      <c r="J867" s="6" t="s">
        <v>91</v>
      </c>
      <c r="K867" s="6" t="s">
        <v>91</v>
      </c>
      <c r="L867" s="6" t="s">
        <v>91</v>
      </c>
      <c r="M867" s="5" t="s">
        <v>92</v>
      </c>
      <c r="N867" s="6" t="s">
        <v>91</v>
      </c>
      <c r="O867" s="6" t="s">
        <v>91</v>
      </c>
      <c r="P867" s="6" t="s">
        <v>91</v>
      </c>
      <c r="Q867" s="6" t="s">
        <v>91</v>
      </c>
      <c r="R867" s="5">
        <v>1</v>
      </c>
      <c r="S867" s="5">
        <v>0</v>
      </c>
      <c r="T867" s="5" t="s">
        <v>93</v>
      </c>
      <c r="U867" s="5" t="s">
        <v>105</v>
      </c>
    </row>
    <row r="868" spans="1:21">
      <c r="A868" s="6" t="s">
        <v>87</v>
      </c>
      <c r="B868" s="7">
        <v>1</v>
      </c>
      <c r="C868" s="5">
        <v>898</v>
      </c>
      <c r="D868" s="5">
        <v>42</v>
      </c>
      <c r="E868" s="6" t="s">
        <v>1325</v>
      </c>
      <c r="F868" s="8">
        <v>42105503</v>
      </c>
      <c r="G868" s="5" t="s">
        <v>1328</v>
      </c>
      <c r="H868" s="5" t="s">
        <v>225</v>
      </c>
      <c r="I868" s="6" t="s">
        <v>91</v>
      </c>
      <c r="J868" s="6" t="s">
        <v>91</v>
      </c>
      <c r="K868" s="6" t="s">
        <v>91</v>
      </c>
      <c r="L868" s="6" t="s">
        <v>91</v>
      </c>
      <c r="M868" s="5" t="s">
        <v>92</v>
      </c>
      <c r="N868" s="6" t="s">
        <v>91</v>
      </c>
      <c r="O868" s="6" t="s">
        <v>91</v>
      </c>
      <c r="P868" s="6" t="s">
        <v>91</v>
      </c>
      <c r="Q868" s="6" t="s">
        <v>91</v>
      </c>
      <c r="R868" s="5">
        <v>1</v>
      </c>
      <c r="S868" s="5">
        <v>0</v>
      </c>
      <c r="T868" s="5" t="s">
        <v>93</v>
      </c>
      <c r="U868" s="5" t="s">
        <v>105</v>
      </c>
    </row>
    <row r="869" spans="1:21">
      <c r="A869" s="6" t="s">
        <v>87</v>
      </c>
      <c r="B869" s="7">
        <v>1</v>
      </c>
      <c r="C869" s="5">
        <v>900</v>
      </c>
      <c r="D869" s="5">
        <v>42</v>
      </c>
      <c r="E869" s="6" t="s">
        <v>1325</v>
      </c>
      <c r="F869" s="8">
        <v>42105504</v>
      </c>
      <c r="G869" s="5" t="s">
        <v>1329</v>
      </c>
      <c r="H869" s="5" t="s">
        <v>227</v>
      </c>
      <c r="I869" s="6" t="s">
        <v>91</v>
      </c>
      <c r="J869" s="6" t="s">
        <v>91</v>
      </c>
      <c r="K869" s="6" t="s">
        <v>91</v>
      </c>
      <c r="L869" s="6" t="s">
        <v>91</v>
      </c>
      <c r="M869" s="5" t="s">
        <v>92</v>
      </c>
      <c r="N869" s="6" t="s">
        <v>91</v>
      </c>
      <c r="O869" s="6" t="s">
        <v>91</v>
      </c>
      <c r="P869" s="6" t="s">
        <v>91</v>
      </c>
      <c r="Q869" s="6" t="s">
        <v>91</v>
      </c>
      <c r="R869" s="5">
        <v>1</v>
      </c>
      <c r="S869" s="5">
        <v>0</v>
      </c>
      <c r="T869" s="5" t="s">
        <v>93</v>
      </c>
      <c r="U869" s="5" t="s">
        <v>105</v>
      </c>
    </row>
    <row r="870" spans="1:21">
      <c r="A870" s="6" t="s">
        <v>87</v>
      </c>
      <c r="B870" s="7">
        <v>1</v>
      </c>
      <c r="C870" s="5">
        <v>901</v>
      </c>
      <c r="D870" s="5">
        <v>42</v>
      </c>
      <c r="E870" s="6" t="s">
        <v>970</v>
      </c>
      <c r="F870" s="8">
        <v>421056</v>
      </c>
      <c r="G870" s="5" t="s">
        <v>1330</v>
      </c>
      <c r="H870" s="5" t="s">
        <v>1331</v>
      </c>
      <c r="I870" s="5">
        <v>10065504276</v>
      </c>
      <c r="J870" s="6" t="s">
        <v>91</v>
      </c>
      <c r="K870" s="6" t="s">
        <v>91</v>
      </c>
      <c r="L870" s="6" t="s">
        <v>91</v>
      </c>
      <c r="M870" s="5" t="s">
        <v>92</v>
      </c>
      <c r="N870" s="6" t="s">
        <v>91</v>
      </c>
      <c r="O870" s="6" t="s">
        <v>91</v>
      </c>
      <c r="P870" s="6" t="s">
        <v>91</v>
      </c>
      <c r="Q870" s="6" t="s">
        <v>91</v>
      </c>
      <c r="R870" s="5">
        <v>1</v>
      </c>
      <c r="S870" s="5">
        <v>0</v>
      </c>
      <c r="T870" s="5" t="s">
        <v>93</v>
      </c>
      <c r="U870" s="5" t="s">
        <v>105</v>
      </c>
    </row>
    <row r="871" spans="1:21">
      <c r="A871" s="6" t="s">
        <v>87</v>
      </c>
      <c r="B871" s="7">
        <v>1</v>
      </c>
      <c r="C871" s="5">
        <v>902</v>
      </c>
      <c r="D871" s="5">
        <v>42</v>
      </c>
      <c r="E871" s="6" t="s">
        <v>1332</v>
      </c>
      <c r="F871" s="8">
        <v>42105601</v>
      </c>
      <c r="G871" s="5" t="s">
        <v>1333</v>
      </c>
      <c r="H871" s="5" t="s">
        <v>221</v>
      </c>
      <c r="I871" s="6" t="s">
        <v>91</v>
      </c>
      <c r="J871" s="6" t="s">
        <v>91</v>
      </c>
      <c r="K871" s="6" t="s">
        <v>91</v>
      </c>
      <c r="L871" s="6" t="s">
        <v>91</v>
      </c>
      <c r="M871" s="5" t="s">
        <v>92</v>
      </c>
      <c r="N871" s="6" t="s">
        <v>91</v>
      </c>
      <c r="O871" s="6" t="s">
        <v>91</v>
      </c>
      <c r="P871" s="6" t="s">
        <v>91</v>
      </c>
      <c r="Q871" s="6" t="s">
        <v>91</v>
      </c>
      <c r="R871" s="5">
        <v>1</v>
      </c>
      <c r="S871" s="5">
        <v>0</v>
      </c>
      <c r="T871" s="5" t="s">
        <v>93</v>
      </c>
      <c r="U871" s="5" t="s">
        <v>105</v>
      </c>
    </row>
    <row r="872" spans="1:21">
      <c r="A872" s="6" t="s">
        <v>87</v>
      </c>
      <c r="B872" s="7">
        <v>1</v>
      </c>
      <c r="C872" s="5">
        <v>903</v>
      </c>
      <c r="D872" s="5">
        <v>42</v>
      </c>
      <c r="E872" s="6" t="s">
        <v>1332</v>
      </c>
      <c r="F872" s="8">
        <v>42105602</v>
      </c>
      <c r="G872" s="5" t="s">
        <v>1334</v>
      </c>
      <c r="H872" s="5" t="s">
        <v>223</v>
      </c>
      <c r="I872" s="6" t="s">
        <v>91</v>
      </c>
      <c r="J872" s="6" t="s">
        <v>91</v>
      </c>
      <c r="K872" s="6" t="s">
        <v>91</v>
      </c>
      <c r="L872" s="6" t="s">
        <v>91</v>
      </c>
      <c r="M872" s="5" t="s">
        <v>92</v>
      </c>
      <c r="N872" s="6" t="s">
        <v>91</v>
      </c>
      <c r="O872" s="6" t="s">
        <v>91</v>
      </c>
      <c r="P872" s="6" t="s">
        <v>91</v>
      </c>
      <c r="Q872" s="6" t="s">
        <v>91</v>
      </c>
      <c r="R872" s="5">
        <v>1</v>
      </c>
      <c r="S872" s="5">
        <v>0</v>
      </c>
      <c r="T872" s="5" t="s">
        <v>93</v>
      </c>
      <c r="U872" s="5" t="s">
        <v>105</v>
      </c>
    </row>
    <row r="873" spans="1:21">
      <c r="A873" s="6" t="s">
        <v>87</v>
      </c>
      <c r="B873" s="7">
        <v>1</v>
      </c>
      <c r="C873" s="5">
        <v>904</v>
      </c>
      <c r="D873" s="5">
        <v>42</v>
      </c>
      <c r="E873" s="6" t="s">
        <v>1332</v>
      </c>
      <c r="F873" s="8">
        <v>42105603</v>
      </c>
      <c r="G873" s="5" t="s">
        <v>1335</v>
      </c>
      <c r="H873" s="5" t="s">
        <v>225</v>
      </c>
      <c r="I873" s="6" t="s">
        <v>91</v>
      </c>
      <c r="J873" s="6" t="s">
        <v>91</v>
      </c>
      <c r="K873" s="6" t="s">
        <v>91</v>
      </c>
      <c r="L873" s="6" t="s">
        <v>91</v>
      </c>
      <c r="M873" s="5" t="s">
        <v>92</v>
      </c>
      <c r="N873" s="6" t="s">
        <v>91</v>
      </c>
      <c r="O873" s="6" t="s">
        <v>91</v>
      </c>
      <c r="P873" s="6" t="s">
        <v>91</v>
      </c>
      <c r="Q873" s="6" t="s">
        <v>91</v>
      </c>
      <c r="R873" s="5">
        <v>1</v>
      </c>
      <c r="S873" s="5">
        <v>0</v>
      </c>
      <c r="T873" s="5" t="s">
        <v>93</v>
      </c>
      <c r="U873" s="5" t="s">
        <v>105</v>
      </c>
    </row>
    <row r="874" spans="1:21">
      <c r="A874" s="6" t="s">
        <v>87</v>
      </c>
      <c r="B874" s="7">
        <v>1</v>
      </c>
      <c r="C874" s="5">
        <v>906</v>
      </c>
      <c r="D874" s="5">
        <v>42</v>
      </c>
      <c r="E874" s="6" t="s">
        <v>1332</v>
      </c>
      <c r="F874" s="8">
        <v>42105604</v>
      </c>
      <c r="G874" s="5" t="s">
        <v>1336</v>
      </c>
      <c r="H874" s="5" t="s">
        <v>227</v>
      </c>
      <c r="I874" s="6" t="s">
        <v>91</v>
      </c>
      <c r="J874" s="6" t="s">
        <v>91</v>
      </c>
      <c r="K874" s="6" t="s">
        <v>91</v>
      </c>
      <c r="L874" s="6" t="s">
        <v>91</v>
      </c>
      <c r="M874" s="5" t="s">
        <v>92</v>
      </c>
      <c r="N874" s="6" t="s">
        <v>91</v>
      </c>
      <c r="O874" s="6" t="s">
        <v>91</v>
      </c>
      <c r="P874" s="6" t="s">
        <v>91</v>
      </c>
      <c r="Q874" s="6" t="s">
        <v>91</v>
      </c>
      <c r="R874" s="5">
        <v>1</v>
      </c>
      <c r="S874" s="5">
        <v>0</v>
      </c>
      <c r="T874" s="5" t="s">
        <v>93</v>
      </c>
      <c r="U874" s="5" t="s">
        <v>105</v>
      </c>
    </row>
    <row r="875" spans="1:21">
      <c r="A875" s="6" t="s">
        <v>87</v>
      </c>
      <c r="B875" s="7">
        <v>1</v>
      </c>
      <c r="C875" s="5">
        <v>907</v>
      </c>
      <c r="D875" s="5">
        <v>42</v>
      </c>
      <c r="E875" s="6" t="s">
        <v>970</v>
      </c>
      <c r="F875" s="8">
        <v>421057</v>
      </c>
      <c r="G875" s="5" t="s">
        <v>1337</v>
      </c>
      <c r="H875" s="5" t="s">
        <v>1338</v>
      </c>
      <c r="I875" s="5">
        <v>10065504545</v>
      </c>
      <c r="J875" s="6" t="s">
        <v>91</v>
      </c>
      <c r="K875" s="6" t="s">
        <v>91</v>
      </c>
      <c r="L875" s="6" t="s">
        <v>91</v>
      </c>
      <c r="M875" s="5" t="s">
        <v>92</v>
      </c>
      <c r="N875" s="6" t="s">
        <v>91</v>
      </c>
      <c r="O875" s="6" t="s">
        <v>91</v>
      </c>
      <c r="P875" s="6" t="s">
        <v>91</v>
      </c>
      <c r="Q875" s="6" t="s">
        <v>91</v>
      </c>
      <c r="R875" s="5">
        <v>1</v>
      </c>
      <c r="S875" s="5">
        <v>0</v>
      </c>
      <c r="T875" s="5" t="s">
        <v>93</v>
      </c>
      <c r="U875" s="5" t="s">
        <v>105</v>
      </c>
    </row>
    <row r="876" spans="1:21">
      <c r="A876" s="6" t="s">
        <v>87</v>
      </c>
      <c r="B876" s="7">
        <v>1</v>
      </c>
      <c r="C876" s="5">
        <v>908</v>
      </c>
      <c r="D876" s="5">
        <v>42</v>
      </c>
      <c r="E876" s="6" t="s">
        <v>1339</v>
      </c>
      <c r="F876" s="8">
        <v>42105701</v>
      </c>
      <c r="G876" s="5" t="s">
        <v>1340</v>
      </c>
      <c r="H876" s="5" t="s">
        <v>221</v>
      </c>
      <c r="I876" s="6" t="s">
        <v>91</v>
      </c>
      <c r="J876" s="6" t="s">
        <v>91</v>
      </c>
      <c r="K876" s="6" t="s">
        <v>91</v>
      </c>
      <c r="L876" s="6" t="s">
        <v>91</v>
      </c>
      <c r="M876" s="5" t="s">
        <v>92</v>
      </c>
      <c r="N876" s="6" t="s">
        <v>91</v>
      </c>
      <c r="O876" s="6" t="s">
        <v>91</v>
      </c>
      <c r="P876" s="6" t="s">
        <v>91</v>
      </c>
      <c r="Q876" s="6" t="s">
        <v>91</v>
      </c>
      <c r="R876" s="5">
        <v>1</v>
      </c>
      <c r="S876" s="5">
        <v>0</v>
      </c>
      <c r="T876" s="5" t="s">
        <v>93</v>
      </c>
      <c r="U876" s="5" t="s">
        <v>105</v>
      </c>
    </row>
    <row r="877" spans="1:21">
      <c r="A877" s="6" t="s">
        <v>87</v>
      </c>
      <c r="B877" s="7">
        <v>1</v>
      </c>
      <c r="C877" s="5">
        <v>909</v>
      </c>
      <c r="D877" s="5">
        <v>42</v>
      </c>
      <c r="E877" s="6" t="s">
        <v>1339</v>
      </c>
      <c r="F877" s="8">
        <v>42105702</v>
      </c>
      <c r="G877" s="5" t="s">
        <v>1341</v>
      </c>
      <c r="H877" s="5" t="s">
        <v>223</v>
      </c>
      <c r="I877" s="6" t="s">
        <v>91</v>
      </c>
      <c r="J877" s="6" t="s">
        <v>91</v>
      </c>
      <c r="K877" s="6" t="s">
        <v>91</v>
      </c>
      <c r="L877" s="6" t="s">
        <v>91</v>
      </c>
      <c r="M877" s="5" t="s">
        <v>92</v>
      </c>
      <c r="N877" s="6" t="s">
        <v>91</v>
      </c>
      <c r="O877" s="6" t="s">
        <v>91</v>
      </c>
      <c r="P877" s="6" t="s">
        <v>91</v>
      </c>
      <c r="Q877" s="6" t="s">
        <v>91</v>
      </c>
      <c r="R877" s="5">
        <v>1</v>
      </c>
      <c r="S877" s="5">
        <v>0</v>
      </c>
      <c r="T877" s="5" t="s">
        <v>93</v>
      </c>
      <c r="U877" s="5" t="s">
        <v>105</v>
      </c>
    </row>
    <row r="878" spans="1:21">
      <c r="A878" s="6" t="s">
        <v>87</v>
      </c>
      <c r="B878" s="7">
        <v>1</v>
      </c>
      <c r="C878" s="5">
        <v>910</v>
      </c>
      <c r="D878" s="5">
        <v>42</v>
      </c>
      <c r="E878" s="6" t="s">
        <v>1339</v>
      </c>
      <c r="F878" s="8">
        <v>42105703</v>
      </c>
      <c r="G878" s="5" t="s">
        <v>1342</v>
      </c>
      <c r="H878" s="5" t="s">
        <v>225</v>
      </c>
      <c r="I878" s="6" t="s">
        <v>91</v>
      </c>
      <c r="J878" s="6" t="s">
        <v>91</v>
      </c>
      <c r="K878" s="6" t="s">
        <v>91</v>
      </c>
      <c r="L878" s="6" t="s">
        <v>91</v>
      </c>
      <c r="M878" s="5" t="s">
        <v>92</v>
      </c>
      <c r="N878" s="6" t="s">
        <v>91</v>
      </c>
      <c r="O878" s="6" t="s">
        <v>91</v>
      </c>
      <c r="P878" s="6" t="s">
        <v>91</v>
      </c>
      <c r="Q878" s="6" t="s">
        <v>91</v>
      </c>
      <c r="R878" s="5">
        <v>1</v>
      </c>
      <c r="S878" s="5">
        <v>0</v>
      </c>
      <c r="T878" s="5" t="s">
        <v>93</v>
      </c>
      <c r="U878" s="5" t="s">
        <v>105</v>
      </c>
    </row>
    <row r="879" spans="1:21">
      <c r="A879" s="6" t="s">
        <v>87</v>
      </c>
      <c r="B879" s="7">
        <v>1</v>
      </c>
      <c r="C879" s="5">
        <v>912</v>
      </c>
      <c r="D879" s="5">
        <v>42</v>
      </c>
      <c r="E879" s="6" t="s">
        <v>1339</v>
      </c>
      <c r="F879" s="8">
        <v>42105704</v>
      </c>
      <c r="G879" s="5" t="s">
        <v>1343</v>
      </c>
      <c r="H879" s="5" t="s">
        <v>227</v>
      </c>
      <c r="I879" s="6" t="s">
        <v>91</v>
      </c>
      <c r="J879" s="6" t="s">
        <v>91</v>
      </c>
      <c r="K879" s="6" t="s">
        <v>91</v>
      </c>
      <c r="L879" s="6" t="s">
        <v>91</v>
      </c>
      <c r="M879" s="5" t="s">
        <v>92</v>
      </c>
      <c r="N879" s="6" t="s">
        <v>91</v>
      </c>
      <c r="O879" s="6" t="s">
        <v>91</v>
      </c>
      <c r="P879" s="6" t="s">
        <v>91</v>
      </c>
      <c r="Q879" s="6" t="s">
        <v>91</v>
      </c>
      <c r="R879" s="5">
        <v>1</v>
      </c>
      <c r="S879" s="5">
        <v>0</v>
      </c>
      <c r="T879" s="5" t="s">
        <v>93</v>
      </c>
      <c r="U879" s="5" t="s">
        <v>105</v>
      </c>
    </row>
    <row r="880" spans="1:21">
      <c r="A880" s="6" t="s">
        <v>87</v>
      </c>
      <c r="B880" s="7">
        <v>1</v>
      </c>
      <c r="C880" s="5">
        <v>913</v>
      </c>
      <c r="D880" s="5">
        <v>42</v>
      </c>
      <c r="E880" s="6" t="s">
        <v>970</v>
      </c>
      <c r="F880" s="8">
        <v>421058</v>
      </c>
      <c r="G880" s="5" t="s">
        <v>1344</v>
      </c>
      <c r="H880" s="5" t="s">
        <v>1345</v>
      </c>
      <c r="I880" s="6" t="s">
        <v>91</v>
      </c>
      <c r="J880" s="6" t="s">
        <v>91</v>
      </c>
      <c r="K880" s="6" t="s">
        <v>91</v>
      </c>
      <c r="L880" s="6" t="s">
        <v>91</v>
      </c>
      <c r="M880" s="5" t="s">
        <v>92</v>
      </c>
      <c r="N880" s="6" t="s">
        <v>91</v>
      </c>
      <c r="O880" s="6" t="s">
        <v>91</v>
      </c>
      <c r="P880" s="6" t="s">
        <v>91</v>
      </c>
      <c r="Q880" s="6" t="s">
        <v>91</v>
      </c>
      <c r="R880" s="5">
        <v>1</v>
      </c>
      <c r="S880" s="5">
        <v>0</v>
      </c>
      <c r="T880" s="5" t="s">
        <v>93</v>
      </c>
      <c r="U880" s="5" t="s">
        <v>105</v>
      </c>
    </row>
    <row r="881" spans="1:21">
      <c r="A881" s="6" t="s">
        <v>87</v>
      </c>
      <c r="B881" s="7">
        <v>1</v>
      </c>
      <c r="C881" s="5">
        <v>914</v>
      </c>
      <c r="D881" s="5">
        <v>42</v>
      </c>
      <c r="E881" s="6" t="s">
        <v>1346</v>
      </c>
      <c r="F881" s="8">
        <v>42105801</v>
      </c>
      <c r="G881" s="5" t="s">
        <v>1347</v>
      </c>
      <c r="H881" s="5" t="s">
        <v>221</v>
      </c>
      <c r="I881" s="6" t="s">
        <v>91</v>
      </c>
      <c r="J881" s="6" t="s">
        <v>91</v>
      </c>
      <c r="K881" s="6" t="s">
        <v>91</v>
      </c>
      <c r="L881" s="6" t="s">
        <v>91</v>
      </c>
      <c r="M881" s="5" t="s">
        <v>92</v>
      </c>
      <c r="N881" s="6" t="s">
        <v>91</v>
      </c>
      <c r="O881" s="6" t="s">
        <v>91</v>
      </c>
      <c r="P881" s="6" t="s">
        <v>91</v>
      </c>
      <c r="Q881" s="6" t="s">
        <v>91</v>
      </c>
      <c r="R881" s="5">
        <v>1</v>
      </c>
      <c r="S881" s="5">
        <v>0</v>
      </c>
      <c r="T881" s="5" t="s">
        <v>93</v>
      </c>
      <c r="U881" s="5" t="s">
        <v>105</v>
      </c>
    </row>
    <row r="882" spans="1:21">
      <c r="A882" s="6" t="s">
        <v>87</v>
      </c>
      <c r="B882" s="7">
        <v>1</v>
      </c>
      <c r="C882" s="5">
        <v>915</v>
      </c>
      <c r="D882" s="5">
        <v>42</v>
      </c>
      <c r="E882" s="6" t="s">
        <v>1346</v>
      </c>
      <c r="F882" s="8">
        <v>42105802</v>
      </c>
      <c r="G882" s="5" t="s">
        <v>1348</v>
      </c>
      <c r="H882" s="5" t="s">
        <v>223</v>
      </c>
      <c r="I882" s="6" t="s">
        <v>91</v>
      </c>
      <c r="J882" s="6" t="s">
        <v>91</v>
      </c>
      <c r="K882" s="6" t="s">
        <v>91</v>
      </c>
      <c r="L882" s="6" t="s">
        <v>91</v>
      </c>
      <c r="M882" s="5" t="s">
        <v>92</v>
      </c>
      <c r="N882" s="6" t="s">
        <v>91</v>
      </c>
      <c r="O882" s="6" t="s">
        <v>91</v>
      </c>
      <c r="P882" s="6" t="s">
        <v>91</v>
      </c>
      <c r="Q882" s="6" t="s">
        <v>91</v>
      </c>
      <c r="R882" s="5">
        <v>1</v>
      </c>
      <c r="S882" s="5">
        <v>0</v>
      </c>
      <c r="T882" s="5" t="s">
        <v>93</v>
      </c>
      <c r="U882" s="5" t="s">
        <v>105</v>
      </c>
    </row>
    <row r="883" spans="1:21">
      <c r="A883" s="6" t="s">
        <v>87</v>
      </c>
      <c r="B883" s="7">
        <v>1</v>
      </c>
      <c r="C883" s="5">
        <v>916</v>
      </c>
      <c r="D883" s="5">
        <v>42</v>
      </c>
      <c r="E883" s="6" t="s">
        <v>1346</v>
      </c>
      <c r="F883" s="8">
        <v>42105803</v>
      </c>
      <c r="G883" s="5" t="s">
        <v>1349</v>
      </c>
      <c r="H883" s="5" t="s">
        <v>225</v>
      </c>
      <c r="I883" s="6" t="s">
        <v>91</v>
      </c>
      <c r="J883" s="6" t="s">
        <v>91</v>
      </c>
      <c r="K883" s="6" t="s">
        <v>91</v>
      </c>
      <c r="L883" s="6" t="s">
        <v>91</v>
      </c>
      <c r="M883" s="5" t="s">
        <v>92</v>
      </c>
      <c r="N883" s="6" t="s">
        <v>91</v>
      </c>
      <c r="O883" s="6" t="s">
        <v>91</v>
      </c>
      <c r="P883" s="6" t="s">
        <v>91</v>
      </c>
      <c r="Q883" s="6" t="s">
        <v>91</v>
      </c>
      <c r="R883" s="5">
        <v>1</v>
      </c>
      <c r="S883" s="5">
        <v>0</v>
      </c>
      <c r="T883" s="5" t="s">
        <v>93</v>
      </c>
      <c r="U883" s="5" t="s">
        <v>105</v>
      </c>
    </row>
    <row r="884" spans="1:21">
      <c r="A884" s="6" t="s">
        <v>87</v>
      </c>
      <c r="B884" s="7">
        <v>1</v>
      </c>
      <c r="C884" s="5">
        <v>917</v>
      </c>
      <c r="D884" s="5">
        <v>42</v>
      </c>
      <c r="E884" s="6" t="s">
        <v>1346</v>
      </c>
      <c r="F884" s="8">
        <v>42105804</v>
      </c>
      <c r="G884" s="5" t="s">
        <v>1350</v>
      </c>
      <c r="H884" s="5" t="s">
        <v>227</v>
      </c>
      <c r="I884" s="6" t="s">
        <v>91</v>
      </c>
      <c r="J884" s="6" t="s">
        <v>91</v>
      </c>
      <c r="K884" s="6" t="s">
        <v>91</v>
      </c>
      <c r="L884" s="6" t="s">
        <v>91</v>
      </c>
      <c r="M884" s="5" t="s">
        <v>92</v>
      </c>
      <c r="N884" s="6" t="s">
        <v>91</v>
      </c>
      <c r="O884" s="6" t="s">
        <v>91</v>
      </c>
      <c r="P884" s="6" t="s">
        <v>91</v>
      </c>
      <c r="Q884" s="6" t="s">
        <v>91</v>
      </c>
      <c r="R884" s="5">
        <v>1</v>
      </c>
      <c r="S884" s="5">
        <v>0</v>
      </c>
      <c r="T884" s="5" t="s">
        <v>93</v>
      </c>
      <c r="U884" s="5" t="s">
        <v>105</v>
      </c>
    </row>
    <row r="885" spans="1:21">
      <c r="A885" s="6" t="s">
        <v>87</v>
      </c>
      <c r="B885" s="7">
        <v>1</v>
      </c>
      <c r="C885" s="5">
        <v>918</v>
      </c>
      <c r="D885" s="5">
        <v>42</v>
      </c>
      <c r="E885" s="6" t="s">
        <v>970</v>
      </c>
      <c r="F885" s="8">
        <v>421059</v>
      </c>
      <c r="G885" s="5" t="s">
        <v>1351</v>
      </c>
      <c r="H885" s="5" t="s">
        <v>1352</v>
      </c>
      <c r="I885" s="6" t="s">
        <v>91</v>
      </c>
      <c r="J885" s="6" t="s">
        <v>91</v>
      </c>
      <c r="K885" s="6" t="s">
        <v>91</v>
      </c>
      <c r="L885" s="6" t="s">
        <v>91</v>
      </c>
      <c r="M885" s="5" t="s">
        <v>92</v>
      </c>
      <c r="N885" s="6" t="s">
        <v>91</v>
      </c>
      <c r="O885" s="6" t="s">
        <v>91</v>
      </c>
      <c r="P885" s="6" t="s">
        <v>91</v>
      </c>
      <c r="Q885" s="6" t="s">
        <v>91</v>
      </c>
      <c r="R885" s="5">
        <v>1</v>
      </c>
      <c r="S885" s="5">
        <v>0</v>
      </c>
      <c r="T885" s="5" t="s">
        <v>93</v>
      </c>
      <c r="U885" s="5" t="s">
        <v>105</v>
      </c>
    </row>
    <row r="886" spans="1:21">
      <c r="A886" s="6" t="s">
        <v>87</v>
      </c>
      <c r="B886" s="7">
        <v>1</v>
      </c>
      <c r="C886" s="5">
        <v>919</v>
      </c>
      <c r="D886" s="5">
        <v>42</v>
      </c>
      <c r="E886" s="6" t="s">
        <v>1353</v>
      </c>
      <c r="F886" s="8">
        <v>42105901</v>
      </c>
      <c r="G886" s="5" t="s">
        <v>1354</v>
      </c>
      <c r="H886" s="5" t="s">
        <v>221</v>
      </c>
      <c r="I886" s="6" t="s">
        <v>91</v>
      </c>
      <c r="J886" s="6" t="s">
        <v>91</v>
      </c>
      <c r="K886" s="6" t="s">
        <v>91</v>
      </c>
      <c r="L886" s="6" t="s">
        <v>91</v>
      </c>
      <c r="M886" s="5" t="s">
        <v>92</v>
      </c>
      <c r="N886" s="6" t="s">
        <v>91</v>
      </c>
      <c r="O886" s="6" t="s">
        <v>91</v>
      </c>
      <c r="P886" s="6" t="s">
        <v>91</v>
      </c>
      <c r="Q886" s="6" t="s">
        <v>91</v>
      </c>
      <c r="R886" s="5">
        <v>1</v>
      </c>
      <c r="S886" s="5">
        <v>0</v>
      </c>
      <c r="T886" s="5" t="s">
        <v>93</v>
      </c>
      <c r="U886" s="5" t="s">
        <v>105</v>
      </c>
    </row>
    <row r="887" spans="1:21">
      <c r="A887" s="6" t="s">
        <v>87</v>
      </c>
      <c r="B887" s="7">
        <v>1</v>
      </c>
      <c r="C887" s="5">
        <v>920</v>
      </c>
      <c r="D887" s="5">
        <v>42</v>
      </c>
      <c r="E887" s="6" t="s">
        <v>1353</v>
      </c>
      <c r="F887" s="8">
        <v>42105902</v>
      </c>
      <c r="G887" s="5" t="s">
        <v>1355</v>
      </c>
      <c r="H887" s="5" t="s">
        <v>223</v>
      </c>
      <c r="I887" s="6" t="s">
        <v>91</v>
      </c>
      <c r="J887" s="6" t="s">
        <v>91</v>
      </c>
      <c r="K887" s="6" t="s">
        <v>91</v>
      </c>
      <c r="L887" s="6" t="s">
        <v>91</v>
      </c>
      <c r="M887" s="5" t="s">
        <v>92</v>
      </c>
      <c r="N887" s="6" t="s">
        <v>91</v>
      </c>
      <c r="O887" s="6" t="s">
        <v>91</v>
      </c>
      <c r="P887" s="6" t="s">
        <v>91</v>
      </c>
      <c r="Q887" s="6" t="s">
        <v>91</v>
      </c>
      <c r="R887" s="5">
        <v>1</v>
      </c>
      <c r="S887" s="5">
        <v>0</v>
      </c>
      <c r="T887" s="5" t="s">
        <v>93</v>
      </c>
      <c r="U887" s="5" t="s">
        <v>105</v>
      </c>
    </row>
    <row r="888" spans="1:21">
      <c r="A888" s="6" t="s">
        <v>87</v>
      </c>
      <c r="B888" s="7">
        <v>1</v>
      </c>
      <c r="C888" s="5">
        <v>921</v>
      </c>
      <c r="D888" s="5">
        <v>42</v>
      </c>
      <c r="E888" s="6" t="s">
        <v>1353</v>
      </c>
      <c r="F888" s="8">
        <v>42105903</v>
      </c>
      <c r="G888" s="5" t="s">
        <v>1356</v>
      </c>
      <c r="H888" s="5" t="s">
        <v>225</v>
      </c>
      <c r="I888" s="6" t="s">
        <v>91</v>
      </c>
      <c r="J888" s="6" t="s">
        <v>91</v>
      </c>
      <c r="K888" s="6" t="s">
        <v>91</v>
      </c>
      <c r="L888" s="6" t="s">
        <v>91</v>
      </c>
      <c r="M888" s="5" t="s">
        <v>92</v>
      </c>
      <c r="N888" s="6" t="s">
        <v>91</v>
      </c>
      <c r="O888" s="6" t="s">
        <v>91</v>
      </c>
      <c r="P888" s="6" t="s">
        <v>91</v>
      </c>
      <c r="Q888" s="6" t="s">
        <v>91</v>
      </c>
      <c r="R888" s="5">
        <v>1</v>
      </c>
      <c r="S888" s="5">
        <v>0</v>
      </c>
      <c r="T888" s="5" t="s">
        <v>93</v>
      </c>
      <c r="U888" s="5" t="s">
        <v>105</v>
      </c>
    </row>
    <row r="889" spans="1:21">
      <c r="A889" s="6" t="s">
        <v>87</v>
      </c>
      <c r="B889" s="7">
        <v>1</v>
      </c>
      <c r="C889" s="5">
        <v>922</v>
      </c>
      <c r="D889" s="5">
        <v>42</v>
      </c>
      <c r="E889" s="6" t="s">
        <v>1353</v>
      </c>
      <c r="F889" s="8">
        <v>42105904</v>
      </c>
      <c r="G889" s="5" t="s">
        <v>1357</v>
      </c>
      <c r="H889" s="5" t="s">
        <v>227</v>
      </c>
      <c r="I889" s="6" t="s">
        <v>91</v>
      </c>
      <c r="J889" s="6" t="s">
        <v>91</v>
      </c>
      <c r="K889" s="6" t="s">
        <v>91</v>
      </c>
      <c r="L889" s="6" t="s">
        <v>91</v>
      </c>
      <c r="M889" s="5" t="s">
        <v>92</v>
      </c>
      <c r="N889" s="6" t="s">
        <v>91</v>
      </c>
      <c r="O889" s="6" t="s">
        <v>91</v>
      </c>
      <c r="P889" s="6" t="s">
        <v>91</v>
      </c>
      <c r="Q889" s="6" t="s">
        <v>91</v>
      </c>
      <c r="R889" s="5">
        <v>1</v>
      </c>
      <c r="S889" s="5">
        <v>0</v>
      </c>
      <c r="T889" s="5" t="s">
        <v>93</v>
      </c>
      <c r="U889" s="5" t="s">
        <v>105</v>
      </c>
    </row>
    <row r="890" spans="1:21">
      <c r="A890" s="6" t="s">
        <v>87</v>
      </c>
      <c r="B890" s="7">
        <v>1</v>
      </c>
      <c r="C890" s="5">
        <v>923</v>
      </c>
      <c r="D890" s="5">
        <v>42</v>
      </c>
      <c r="E890" s="6" t="s">
        <v>970</v>
      </c>
      <c r="F890" s="8">
        <v>421060</v>
      </c>
      <c r="G890" s="5" t="s">
        <v>1358</v>
      </c>
      <c r="H890" s="5" t="s">
        <v>1359</v>
      </c>
      <c r="I890" s="5">
        <v>10065504502</v>
      </c>
      <c r="J890" s="6" t="s">
        <v>91</v>
      </c>
      <c r="K890" s="6" t="s">
        <v>91</v>
      </c>
      <c r="L890" s="6" t="s">
        <v>91</v>
      </c>
      <c r="M890" s="5" t="s">
        <v>92</v>
      </c>
      <c r="N890" s="6" t="s">
        <v>91</v>
      </c>
      <c r="O890" s="6" t="s">
        <v>91</v>
      </c>
      <c r="P890" s="6" t="s">
        <v>91</v>
      </c>
      <c r="Q890" s="6" t="s">
        <v>91</v>
      </c>
      <c r="R890" s="5">
        <v>1</v>
      </c>
      <c r="S890" s="5">
        <v>0</v>
      </c>
      <c r="T890" s="5" t="s">
        <v>93</v>
      </c>
      <c r="U890" s="5" t="s">
        <v>105</v>
      </c>
    </row>
    <row r="891" spans="1:21">
      <c r="A891" s="6" t="s">
        <v>87</v>
      </c>
      <c r="B891" s="7">
        <v>1</v>
      </c>
      <c r="C891" s="5">
        <v>924</v>
      </c>
      <c r="D891" s="5">
        <v>42</v>
      </c>
      <c r="E891" s="6" t="s">
        <v>1360</v>
      </c>
      <c r="F891" s="8">
        <v>42106001</v>
      </c>
      <c r="G891" s="5" t="s">
        <v>1361</v>
      </c>
      <c r="H891" s="5" t="s">
        <v>221</v>
      </c>
      <c r="I891" s="6" t="s">
        <v>91</v>
      </c>
      <c r="J891" s="6" t="s">
        <v>91</v>
      </c>
      <c r="K891" s="6" t="s">
        <v>91</v>
      </c>
      <c r="L891" s="6" t="s">
        <v>91</v>
      </c>
      <c r="M891" s="5" t="s">
        <v>92</v>
      </c>
      <c r="N891" s="6" t="s">
        <v>91</v>
      </c>
      <c r="O891" s="6" t="s">
        <v>91</v>
      </c>
      <c r="P891" s="6" t="s">
        <v>91</v>
      </c>
      <c r="Q891" s="6" t="s">
        <v>91</v>
      </c>
      <c r="R891" s="5">
        <v>1</v>
      </c>
      <c r="S891" s="5">
        <v>0</v>
      </c>
      <c r="T891" s="5" t="s">
        <v>93</v>
      </c>
      <c r="U891" s="5" t="s">
        <v>105</v>
      </c>
    </row>
    <row r="892" spans="1:21">
      <c r="A892" s="6" t="s">
        <v>87</v>
      </c>
      <c r="B892" s="7">
        <v>1</v>
      </c>
      <c r="C892" s="5">
        <v>925</v>
      </c>
      <c r="D892" s="5">
        <v>42</v>
      </c>
      <c r="E892" s="6" t="s">
        <v>1360</v>
      </c>
      <c r="F892" s="8">
        <v>42106002</v>
      </c>
      <c r="G892" s="5" t="s">
        <v>1362</v>
      </c>
      <c r="H892" s="5" t="s">
        <v>223</v>
      </c>
      <c r="I892" s="6" t="s">
        <v>91</v>
      </c>
      <c r="J892" s="6" t="s">
        <v>91</v>
      </c>
      <c r="K892" s="6" t="s">
        <v>91</v>
      </c>
      <c r="L892" s="6" t="s">
        <v>91</v>
      </c>
      <c r="M892" s="5" t="s">
        <v>92</v>
      </c>
      <c r="N892" s="6" t="s">
        <v>91</v>
      </c>
      <c r="O892" s="6" t="s">
        <v>91</v>
      </c>
      <c r="P892" s="6" t="s">
        <v>91</v>
      </c>
      <c r="Q892" s="6" t="s">
        <v>91</v>
      </c>
      <c r="R892" s="5">
        <v>1</v>
      </c>
      <c r="S892" s="5">
        <v>0</v>
      </c>
      <c r="T892" s="5" t="s">
        <v>93</v>
      </c>
      <c r="U892" s="5" t="s">
        <v>105</v>
      </c>
    </row>
    <row r="893" spans="1:21">
      <c r="A893" s="6" t="s">
        <v>87</v>
      </c>
      <c r="B893" s="7">
        <v>1</v>
      </c>
      <c r="C893" s="5">
        <v>926</v>
      </c>
      <c r="D893" s="5">
        <v>42</v>
      </c>
      <c r="E893" s="6" t="s">
        <v>1360</v>
      </c>
      <c r="F893" s="8">
        <v>42106003</v>
      </c>
      <c r="G893" s="5" t="s">
        <v>1363</v>
      </c>
      <c r="H893" s="5" t="s">
        <v>225</v>
      </c>
      <c r="I893" s="6" t="s">
        <v>91</v>
      </c>
      <c r="J893" s="6" t="s">
        <v>91</v>
      </c>
      <c r="K893" s="6" t="s">
        <v>91</v>
      </c>
      <c r="L893" s="6" t="s">
        <v>91</v>
      </c>
      <c r="M893" s="5" t="s">
        <v>92</v>
      </c>
      <c r="N893" s="6" t="s">
        <v>91</v>
      </c>
      <c r="O893" s="6" t="s">
        <v>91</v>
      </c>
      <c r="P893" s="6" t="s">
        <v>91</v>
      </c>
      <c r="Q893" s="6" t="s">
        <v>91</v>
      </c>
      <c r="R893" s="5">
        <v>1</v>
      </c>
      <c r="S893" s="5">
        <v>0</v>
      </c>
      <c r="T893" s="5" t="s">
        <v>93</v>
      </c>
      <c r="U893" s="5" t="s">
        <v>105</v>
      </c>
    </row>
    <row r="894" spans="1:21">
      <c r="A894" s="6" t="s">
        <v>87</v>
      </c>
      <c r="B894" s="7">
        <v>1</v>
      </c>
      <c r="C894" s="5">
        <v>928</v>
      </c>
      <c r="D894" s="5">
        <v>42</v>
      </c>
      <c r="E894" s="6" t="s">
        <v>1360</v>
      </c>
      <c r="F894" s="8">
        <v>42106004</v>
      </c>
      <c r="G894" s="5" t="s">
        <v>1364</v>
      </c>
      <c r="H894" s="5" t="s">
        <v>227</v>
      </c>
      <c r="I894" s="6" t="s">
        <v>91</v>
      </c>
      <c r="J894" s="6" t="s">
        <v>91</v>
      </c>
      <c r="K894" s="6" t="s">
        <v>91</v>
      </c>
      <c r="L894" s="6" t="s">
        <v>91</v>
      </c>
      <c r="M894" s="5" t="s">
        <v>92</v>
      </c>
      <c r="N894" s="6" t="s">
        <v>91</v>
      </c>
      <c r="O894" s="6" t="s">
        <v>91</v>
      </c>
      <c r="P894" s="6" t="s">
        <v>91</v>
      </c>
      <c r="Q894" s="6" t="s">
        <v>91</v>
      </c>
      <c r="R894" s="5">
        <v>1</v>
      </c>
      <c r="S894" s="5">
        <v>0</v>
      </c>
      <c r="T894" s="5" t="s">
        <v>93</v>
      </c>
      <c r="U894" s="5" t="s">
        <v>105</v>
      </c>
    </row>
    <row r="895" spans="1:21">
      <c r="A895" s="6" t="s">
        <v>87</v>
      </c>
      <c r="B895" s="7">
        <v>1</v>
      </c>
      <c r="C895" s="5">
        <v>929</v>
      </c>
      <c r="D895" s="5">
        <v>42</v>
      </c>
      <c r="E895" s="6" t="s">
        <v>970</v>
      </c>
      <c r="F895" s="8">
        <v>421061</v>
      </c>
      <c r="G895" s="5" t="s">
        <v>1365</v>
      </c>
      <c r="H895" s="5" t="s">
        <v>1366</v>
      </c>
      <c r="I895" s="5" t="s">
        <v>1367</v>
      </c>
      <c r="J895" s="6" t="s">
        <v>91</v>
      </c>
      <c r="K895" s="6" t="s">
        <v>91</v>
      </c>
      <c r="L895" s="6" t="s">
        <v>91</v>
      </c>
      <c r="M895" s="5" t="s">
        <v>92</v>
      </c>
      <c r="N895" s="6" t="s">
        <v>91</v>
      </c>
      <c r="O895" s="6" t="s">
        <v>91</v>
      </c>
      <c r="P895" s="6" t="s">
        <v>91</v>
      </c>
      <c r="Q895" s="6" t="s">
        <v>91</v>
      </c>
      <c r="R895" s="5">
        <v>1</v>
      </c>
      <c r="S895" s="5">
        <v>0</v>
      </c>
      <c r="T895" s="5" t="s">
        <v>93</v>
      </c>
      <c r="U895" s="5" t="s">
        <v>105</v>
      </c>
    </row>
    <row r="896" spans="1:21">
      <c r="A896" s="6" t="s">
        <v>87</v>
      </c>
      <c r="B896" s="7">
        <v>1</v>
      </c>
      <c r="C896" s="5">
        <v>930</v>
      </c>
      <c r="D896" s="5">
        <v>42</v>
      </c>
      <c r="E896" s="6" t="s">
        <v>1368</v>
      </c>
      <c r="F896" s="8">
        <v>42106101</v>
      </c>
      <c r="G896" s="5" t="s">
        <v>1369</v>
      </c>
      <c r="H896" s="5" t="s">
        <v>221</v>
      </c>
      <c r="I896" s="6" t="s">
        <v>91</v>
      </c>
      <c r="J896" s="6" t="s">
        <v>91</v>
      </c>
      <c r="K896" s="6" t="s">
        <v>91</v>
      </c>
      <c r="L896" s="6" t="s">
        <v>91</v>
      </c>
      <c r="M896" s="5" t="s">
        <v>92</v>
      </c>
      <c r="N896" s="6" t="s">
        <v>91</v>
      </c>
      <c r="O896" s="6" t="s">
        <v>91</v>
      </c>
      <c r="P896" s="6" t="s">
        <v>91</v>
      </c>
      <c r="Q896" s="6" t="s">
        <v>91</v>
      </c>
      <c r="R896" s="5">
        <v>1</v>
      </c>
      <c r="S896" s="5">
        <v>0</v>
      </c>
      <c r="T896" s="5" t="s">
        <v>93</v>
      </c>
      <c r="U896" s="5" t="s">
        <v>105</v>
      </c>
    </row>
    <row r="897" spans="1:21">
      <c r="A897" s="6" t="s">
        <v>87</v>
      </c>
      <c r="B897" s="7">
        <v>1</v>
      </c>
      <c r="C897" s="5">
        <v>931</v>
      </c>
      <c r="D897" s="5">
        <v>42</v>
      </c>
      <c r="E897" s="6" t="s">
        <v>1368</v>
      </c>
      <c r="F897" s="8">
        <v>42106102</v>
      </c>
      <c r="G897" s="5" t="s">
        <v>1370</v>
      </c>
      <c r="H897" s="5" t="s">
        <v>223</v>
      </c>
      <c r="I897" s="6" t="s">
        <v>91</v>
      </c>
      <c r="J897" s="6" t="s">
        <v>91</v>
      </c>
      <c r="K897" s="6" t="s">
        <v>91</v>
      </c>
      <c r="L897" s="6" t="s">
        <v>91</v>
      </c>
      <c r="M897" s="5" t="s">
        <v>92</v>
      </c>
      <c r="N897" s="6" t="s">
        <v>91</v>
      </c>
      <c r="O897" s="6" t="s">
        <v>91</v>
      </c>
      <c r="P897" s="6" t="s">
        <v>91</v>
      </c>
      <c r="Q897" s="6" t="s">
        <v>91</v>
      </c>
      <c r="R897" s="5">
        <v>1</v>
      </c>
      <c r="S897" s="5">
        <v>0</v>
      </c>
      <c r="T897" s="5" t="s">
        <v>93</v>
      </c>
      <c r="U897" s="5" t="s">
        <v>105</v>
      </c>
    </row>
    <row r="898" spans="1:21">
      <c r="A898" s="6" t="s">
        <v>87</v>
      </c>
      <c r="B898" s="7">
        <v>1</v>
      </c>
      <c r="C898" s="5">
        <v>932</v>
      </c>
      <c r="D898" s="5">
        <v>42</v>
      </c>
      <c r="E898" s="6" t="s">
        <v>1368</v>
      </c>
      <c r="F898" s="8">
        <v>42106103</v>
      </c>
      <c r="G898" s="5" t="s">
        <v>1371</v>
      </c>
      <c r="H898" s="5" t="s">
        <v>225</v>
      </c>
      <c r="I898" s="6" t="s">
        <v>91</v>
      </c>
      <c r="J898" s="6" t="s">
        <v>91</v>
      </c>
      <c r="K898" s="6" t="s">
        <v>91</v>
      </c>
      <c r="L898" s="6" t="s">
        <v>91</v>
      </c>
      <c r="M898" s="5" t="s">
        <v>92</v>
      </c>
      <c r="N898" s="6" t="s">
        <v>91</v>
      </c>
      <c r="O898" s="6" t="s">
        <v>91</v>
      </c>
      <c r="P898" s="6" t="s">
        <v>91</v>
      </c>
      <c r="Q898" s="6" t="s">
        <v>91</v>
      </c>
      <c r="R898" s="5">
        <v>1</v>
      </c>
      <c r="S898" s="5">
        <v>0</v>
      </c>
      <c r="T898" s="5" t="s">
        <v>93</v>
      </c>
      <c r="U898" s="5" t="s">
        <v>105</v>
      </c>
    </row>
    <row r="899" spans="1:21">
      <c r="A899" s="6" t="s">
        <v>87</v>
      </c>
      <c r="B899" s="7">
        <v>1</v>
      </c>
      <c r="C899" s="5">
        <v>933</v>
      </c>
      <c r="D899" s="5">
        <v>42</v>
      </c>
      <c r="E899" s="6" t="s">
        <v>1368</v>
      </c>
      <c r="F899" s="8">
        <v>42106104</v>
      </c>
      <c r="G899" s="5" t="s">
        <v>1372</v>
      </c>
      <c r="H899" s="5" t="s">
        <v>227</v>
      </c>
      <c r="I899" s="6" t="s">
        <v>91</v>
      </c>
      <c r="J899" s="6" t="s">
        <v>91</v>
      </c>
      <c r="K899" s="6" t="s">
        <v>91</v>
      </c>
      <c r="L899" s="6" t="s">
        <v>91</v>
      </c>
      <c r="M899" s="5" t="s">
        <v>92</v>
      </c>
      <c r="N899" s="6" t="s">
        <v>91</v>
      </c>
      <c r="O899" s="6" t="s">
        <v>91</v>
      </c>
      <c r="P899" s="6" t="s">
        <v>91</v>
      </c>
      <c r="Q899" s="6" t="s">
        <v>91</v>
      </c>
      <c r="R899" s="5">
        <v>1</v>
      </c>
      <c r="S899" s="5">
        <v>0</v>
      </c>
      <c r="T899" s="5" t="s">
        <v>93</v>
      </c>
      <c r="U899" s="5" t="s">
        <v>105</v>
      </c>
    </row>
    <row r="900" spans="1:21">
      <c r="A900" s="6" t="s">
        <v>87</v>
      </c>
      <c r="B900" s="7">
        <v>1</v>
      </c>
      <c r="C900" s="5">
        <v>934</v>
      </c>
      <c r="D900" s="5">
        <v>42</v>
      </c>
      <c r="E900" s="6" t="s">
        <v>970</v>
      </c>
      <c r="F900" s="8">
        <v>421062</v>
      </c>
      <c r="G900" s="5" t="s">
        <v>1373</v>
      </c>
      <c r="H900" s="5" t="s">
        <v>1374</v>
      </c>
      <c r="I900" s="5">
        <v>10065506104</v>
      </c>
      <c r="J900" s="6" t="s">
        <v>91</v>
      </c>
      <c r="K900" s="6" t="s">
        <v>91</v>
      </c>
      <c r="L900" s="6" t="s">
        <v>91</v>
      </c>
      <c r="M900" s="5" t="s">
        <v>92</v>
      </c>
      <c r="N900" s="6" t="s">
        <v>91</v>
      </c>
      <c r="O900" s="6" t="s">
        <v>91</v>
      </c>
      <c r="P900" s="6" t="s">
        <v>91</v>
      </c>
      <c r="Q900" s="6" t="s">
        <v>91</v>
      </c>
      <c r="R900" s="5">
        <v>1</v>
      </c>
      <c r="S900" s="5">
        <v>0</v>
      </c>
      <c r="T900" s="5" t="s">
        <v>93</v>
      </c>
      <c r="U900" s="5" t="s">
        <v>105</v>
      </c>
    </row>
    <row r="901" spans="1:21">
      <c r="A901" s="6" t="s">
        <v>87</v>
      </c>
      <c r="B901" s="7">
        <v>1</v>
      </c>
      <c r="C901" s="5">
        <v>935</v>
      </c>
      <c r="D901" s="5">
        <v>42</v>
      </c>
      <c r="E901" s="6" t="s">
        <v>1375</v>
      </c>
      <c r="F901" s="8">
        <v>42106201</v>
      </c>
      <c r="G901" s="5" t="s">
        <v>1376</v>
      </c>
      <c r="H901" s="5" t="s">
        <v>221</v>
      </c>
      <c r="I901" s="6" t="s">
        <v>91</v>
      </c>
      <c r="J901" s="6" t="s">
        <v>91</v>
      </c>
      <c r="K901" s="6" t="s">
        <v>91</v>
      </c>
      <c r="L901" s="6" t="s">
        <v>91</v>
      </c>
      <c r="M901" s="5" t="s">
        <v>92</v>
      </c>
      <c r="N901" s="6" t="s">
        <v>91</v>
      </c>
      <c r="O901" s="6" t="s">
        <v>91</v>
      </c>
      <c r="P901" s="6" t="s">
        <v>91</v>
      </c>
      <c r="Q901" s="6" t="s">
        <v>91</v>
      </c>
      <c r="R901" s="5">
        <v>1</v>
      </c>
      <c r="S901" s="5">
        <v>0</v>
      </c>
      <c r="T901" s="5" t="s">
        <v>93</v>
      </c>
      <c r="U901" s="5" t="s">
        <v>105</v>
      </c>
    </row>
    <row r="902" spans="1:21">
      <c r="A902" s="6" t="s">
        <v>87</v>
      </c>
      <c r="B902" s="7">
        <v>1</v>
      </c>
      <c r="C902" s="5">
        <v>936</v>
      </c>
      <c r="D902" s="5">
        <v>42</v>
      </c>
      <c r="E902" s="6" t="s">
        <v>1375</v>
      </c>
      <c r="F902" s="8">
        <v>42106202</v>
      </c>
      <c r="G902" s="5" t="s">
        <v>1377</v>
      </c>
      <c r="H902" s="5" t="s">
        <v>223</v>
      </c>
      <c r="I902" s="6" t="s">
        <v>91</v>
      </c>
      <c r="J902" s="6" t="s">
        <v>91</v>
      </c>
      <c r="K902" s="6" t="s">
        <v>91</v>
      </c>
      <c r="L902" s="6" t="s">
        <v>91</v>
      </c>
      <c r="M902" s="5" t="s">
        <v>92</v>
      </c>
      <c r="N902" s="6" t="s">
        <v>91</v>
      </c>
      <c r="O902" s="6" t="s">
        <v>91</v>
      </c>
      <c r="P902" s="6" t="s">
        <v>91</v>
      </c>
      <c r="Q902" s="6" t="s">
        <v>91</v>
      </c>
      <c r="R902" s="5">
        <v>1</v>
      </c>
      <c r="S902" s="5">
        <v>0</v>
      </c>
      <c r="T902" s="5" t="s">
        <v>93</v>
      </c>
      <c r="U902" s="5" t="s">
        <v>105</v>
      </c>
    </row>
    <row r="903" spans="1:21">
      <c r="A903" s="6" t="s">
        <v>87</v>
      </c>
      <c r="B903" s="7">
        <v>1</v>
      </c>
      <c r="C903" s="5">
        <v>937</v>
      </c>
      <c r="D903" s="5">
        <v>42</v>
      </c>
      <c r="E903" s="6" t="s">
        <v>1375</v>
      </c>
      <c r="F903" s="8">
        <v>42106203</v>
      </c>
      <c r="G903" s="5" t="s">
        <v>1378</v>
      </c>
      <c r="H903" s="5" t="s">
        <v>225</v>
      </c>
      <c r="I903" s="6" t="s">
        <v>91</v>
      </c>
      <c r="J903" s="6" t="s">
        <v>91</v>
      </c>
      <c r="K903" s="6" t="s">
        <v>91</v>
      </c>
      <c r="L903" s="6" t="s">
        <v>91</v>
      </c>
      <c r="M903" s="5" t="s">
        <v>92</v>
      </c>
      <c r="N903" s="6" t="s">
        <v>91</v>
      </c>
      <c r="O903" s="6" t="s">
        <v>91</v>
      </c>
      <c r="P903" s="6" t="s">
        <v>91</v>
      </c>
      <c r="Q903" s="6" t="s">
        <v>91</v>
      </c>
      <c r="R903" s="5">
        <v>1</v>
      </c>
      <c r="S903" s="5">
        <v>0</v>
      </c>
      <c r="T903" s="5" t="s">
        <v>93</v>
      </c>
      <c r="U903" s="5" t="s">
        <v>105</v>
      </c>
    </row>
    <row r="904" spans="1:21">
      <c r="A904" s="6" t="s">
        <v>87</v>
      </c>
      <c r="B904" s="7">
        <v>1</v>
      </c>
      <c r="C904" s="5">
        <v>939</v>
      </c>
      <c r="D904" s="5">
        <v>42</v>
      </c>
      <c r="E904" s="6" t="s">
        <v>1375</v>
      </c>
      <c r="F904" s="8">
        <v>42106204</v>
      </c>
      <c r="G904" s="5" t="s">
        <v>1379</v>
      </c>
      <c r="H904" s="5" t="s">
        <v>227</v>
      </c>
      <c r="I904" s="6" t="s">
        <v>91</v>
      </c>
      <c r="J904" s="6" t="s">
        <v>91</v>
      </c>
      <c r="K904" s="6" t="s">
        <v>91</v>
      </c>
      <c r="L904" s="6" t="s">
        <v>91</v>
      </c>
      <c r="M904" s="5" t="s">
        <v>92</v>
      </c>
      <c r="N904" s="6" t="s">
        <v>91</v>
      </c>
      <c r="O904" s="6" t="s">
        <v>91</v>
      </c>
      <c r="P904" s="6" t="s">
        <v>91</v>
      </c>
      <c r="Q904" s="6" t="s">
        <v>91</v>
      </c>
      <c r="R904" s="5">
        <v>1</v>
      </c>
      <c r="S904" s="5">
        <v>0</v>
      </c>
      <c r="T904" s="5" t="s">
        <v>93</v>
      </c>
      <c r="U904" s="5" t="s">
        <v>105</v>
      </c>
    </row>
    <row r="905" spans="1:21">
      <c r="A905" s="6" t="s">
        <v>87</v>
      </c>
      <c r="B905" s="7">
        <v>1</v>
      </c>
      <c r="C905" s="5">
        <v>940</v>
      </c>
      <c r="D905" s="5">
        <v>42</v>
      </c>
      <c r="E905" s="6" t="s">
        <v>970</v>
      </c>
      <c r="F905" s="8">
        <v>421063</v>
      </c>
      <c r="G905" s="5" t="s">
        <v>1380</v>
      </c>
      <c r="H905" s="5" t="s">
        <v>1381</v>
      </c>
      <c r="I905" s="5">
        <v>10065506387</v>
      </c>
      <c r="J905" s="6" t="s">
        <v>91</v>
      </c>
      <c r="K905" s="6" t="s">
        <v>91</v>
      </c>
      <c r="L905" s="6" t="s">
        <v>91</v>
      </c>
      <c r="M905" s="5" t="s">
        <v>92</v>
      </c>
      <c r="N905" s="6" t="s">
        <v>91</v>
      </c>
      <c r="O905" s="6" t="s">
        <v>91</v>
      </c>
      <c r="P905" s="6" t="s">
        <v>91</v>
      </c>
      <c r="Q905" s="6" t="s">
        <v>91</v>
      </c>
      <c r="R905" s="5">
        <v>1</v>
      </c>
      <c r="S905" s="5">
        <v>0</v>
      </c>
      <c r="T905" s="5" t="s">
        <v>93</v>
      </c>
      <c r="U905" s="5" t="s">
        <v>105</v>
      </c>
    </row>
    <row r="906" spans="1:21">
      <c r="A906" s="6" t="s">
        <v>87</v>
      </c>
      <c r="B906" s="7">
        <v>1</v>
      </c>
      <c r="C906" s="5">
        <v>941</v>
      </c>
      <c r="D906" s="5">
        <v>42</v>
      </c>
      <c r="E906" s="6" t="s">
        <v>1382</v>
      </c>
      <c r="F906" s="8">
        <v>42106301</v>
      </c>
      <c r="G906" s="5" t="s">
        <v>1383</v>
      </c>
      <c r="H906" s="5" t="s">
        <v>221</v>
      </c>
      <c r="I906" s="6" t="s">
        <v>91</v>
      </c>
      <c r="J906" s="6" t="s">
        <v>91</v>
      </c>
      <c r="K906" s="6" t="s">
        <v>91</v>
      </c>
      <c r="L906" s="6" t="s">
        <v>91</v>
      </c>
      <c r="M906" s="5" t="s">
        <v>92</v>
      </c>
      <c r="N906" s="6" t="s">
        <v>91</v>
      </c>
      <c r="O906" s="6" t="s">
        <v>91</v>
      </c>
      <c r="P906" s="6" t="s">
        <v>91</v>
      </c>
      <c r="Q906" s="6" t="s">
        <v>91</v>
      </c>
      <c r="R906" s="5">
        <v>1</v>
      </c>
      <c r="S906" s="5">
        <v>0</v>
      </c>
      <c r="T906" s="5" t="s">
        <v>93</v>
      </c>
      <c r="U906" s="5" t="s">
        <v>105</v>
      </c>
    </row>
    <row r="907" spans="1:21">
      <c r="A907" s="6" t="s">
        <v>87</v>
      </c>
      <c r="B907" s="7">
        <v>1</v>
      </c>
      <c r="C907" s="5">
        <v>942</v>
      </c>
      <c r="D907" s="5">
        <v>42</v>
      </c>
      <c r="E907" s="6" t="s">
        <v>1382</v>
      </c>
      <c r="F907" s="8">
        <v>42106302</v>
      </c>
      <c r="G907" s="5" t="s">
        <v>1384</v>
      </c>
      <c r="H907" s="5" t="s">
        <v>223</v>
      </c>
      <c r="I907" s="6" t="s">
        <v>91</v>
      </c>
      <c r="J907" s="6" t="s">
        <v>91</v>
      </c>
      <c r="K907" s="6" t="s">
        <v>91</v>
      </c>
      <c r="L907" s="6" t="s">
        <v>91</v>
      </c>
      <c r="M907" s="5" t="s">
        <v>92</v>
      </c>
      <c r="N907" s="6" t="s">
        <v>91</v>
      </c>
      <c r="O907" s="6" t="s">
        <v>91</v>
      </c>
      <c r="P907" s="6" t="s">
        <v>91</v>
      </c>
      <c r="Q907" s="6" t="s">
        <v>91</v>
      </c>
      <c r="R907" s="5">
        <v>1</v>
      </c>
      <c r="S907" s="5">
        <v>0</v>
      </c>
      <c r="T907" s="5" t="s">
        <v>93</v>
      </c>
      <c r="U907" s="5" t="s">
        <v>105</v>
      </c>
    </row>
    <row r="908" spans="1:21">
      <c r="A908" s="6" t="s">
        <v>87</v>
      </c>
      <c r="B908" s="7">
        <v>1</v>
      </c>
      <c r="C908" s="5">
        <v>943</v>
      </c>
      <c r="D908" s="5">
        <v>42</v>
      </c>
      <c r="E908" s="6" t="s">
        <v>1382</v>
      </c>
      <c r="F908" s="8">
        <v>42106303</v>
      </c>
      <c r="G908" s="5" t="s">
        <v>1385</v>
      </c>
      <c r="H908" s="5" t="s">
        <v>225</v>
      </c>
      <c r="I908" s="6" t="s">
        <v>91</v>
      </c>
      <c r="J908" s="6" t="s">
        <v>91</v>
      </c>
      <c r="K908" s="6" t="s">
        <v>91</v>
      </c>
      <c r="L908" s="6" t="s">
        <v>91</v>
      </c>
      <c r="M908" s="5" t="s">
        <v>92</v>
      </c>
      <c r="N908" s="6" t="s">
        <v>91</v>
      </c>
      <c r="O908" s="6" t="s">
        <v>91</v>
      </c>
      <c r="P908" s="6" t="s">
        <v>91</v>
      </c>
      <c r="Q908" s="6" t="s">
        <v>91</v>
      </c>
      <c r="R908" s="5">
        <v>1</v>
      </c>
      <c r="S908" s="5">
        <v>0</v>
      </c>
      <c r="T908" s="5" t="s">
        <v>93</v>
      </c>
      <c r="U908" s="5" t="s">
        <v>105</v>
      </c>
    </row>
    <row r="909" spans="1:21">
      <c r="A909" s="6" t="s">
        <v>87</v>
      </c>
      <c r="B909" s="7">
        <v>1</v>
      </c>
      <c r="C909" s="5">
        <v>945</v>
      </c>
      <c r="D909" s="5">
        <v>42</v>
      </c>
      <c r="E909" s="6" t="s">
        <v>1382</v>
      </c>
      <c r="F909" s="8">
        <v>42106304</v>
      </c>
      <c r="G909" s="5" t="s">
        <v>1386</v>
      </c>
      <c r="H909" s="5" t="s">
        <v>227</v>
      </c>
      <c r="I909" s="6" t="s">
        <v>91</v>
      </c>
      <c r="J909" s="6" t="s">
        <v>91</v>
      </c>
      <c r="K909" s="6" t="s">
        <v>91</v>
      </c>
      <c r="L909" s="6" t="s">
        <v>91</v>
      </c>
      <c r="M909" s="5" t="s">
        <v>92</v>
      </c>
      <c r="N909" s="6" t="s">
        <v>91</v>
      </c>
      <c r="O909" s="6" t="s">
        <v>91</v>
      </c>
      <c r="P909" s="6" t="s">
        <v>91</v>
      </c>
      <c r="Q909" s="6" t="s">
        <v>91</v>
      </c>
      <c r="R909" s="5">
        <v>1</v>
      </c>
      <c r="S909" s="5">
        <v>0</v>
      </c>
      <c r="T909" s="5" t="s">
        <v>93</v>
      </c>
      <c r="U909" s="5" t="s">
        <v>105</v>
      </c>
    </row>
    <row r="910" spans="1:21">
      <c r="A910" s="6" t="s">
        <v>87</v>
      </c>
      <c r="B910" s="7">
        <v>1</v>
      </c>
      <c r="C910" s="5">
        <v>946</v>
      </c>
      <c r="D910" s="5">
        <v>42</v>
      </c>
      <c r="E910" s="6" t="s">
        <v>970</v>
      </c>
      <c r="F910" s="8">
        <v>421064</v>
      </c>
      <c r="G910" s="5" t="s">
        <v>1387</v>
      </c>
      <c r="H910" s="5" t="s">
        <v>1388</v>
      </c>
      <c r="I910" s="5">
        <v>10065506425</v>
      </c>
      <c r="J910" s="6" t="s">
        <v>91</v>
      </c>
      <c r="K910" s="6" t="s">
        <v>91</v>
      </c>
      <c r="L910" s="6" t="s">
        <v>91</v>
      </c>
      <c r="M910" s="5" t="s">
        <v>92</v>
      </c>
      <c r="N910" s="6" t="s">
        <v>91</v>
      </c>
      <c r="O910" s="6" t="s">
        <v>91</v>
      </c>
      <c r="P910" s="6" t="s">
        <v>91</v>
      </c>
      <c r="Q910" s="6" t="s">
        <v>91</v>
      </c>
      <c r="R910" s="5">
        <v>1</v>
      </c>
      <c r="S910" s="5">
        <v>0</v>
      </c>
      <c r="T910" s="5" t="s">
        <v>93</v>
      </c>
      <c r="U910" s="5" t="s">
        <v>105</v>
      </c>
    </row>
    <row r="911" spans="1:21">
      <c r="A911" s="6" t="s">
        <v>87</v>
      </c>
      <c r="B911" s="7">
        <v>1</v>
      </c>
      <c r="C911" s="5">
        <v>947</v>
      </c>
      <c r="D911" s="5">
        <v>42</v>
      </c>
      <c r="E911" s="6" t="s">
        <v>1389</v>
      </c>
      <c r="F911" s="8">
        <v>42106401</v>
      </c>
      <c r="G911" s="5" t="s">
        <v>1390</v>
      </c>
      <c r="H911" s="5" t="s">
        <v>221</v>
      </c>
      <c r="I911" s="6" t="s">
        <v>91</v>
      </c>
      <c r="J911" s="6" t="s">
        <v>91</v>
      </c>
      <c r="K911" s="6" t="s">
        <v>91</v>
      </c>
      <c r="L911" s="6" t="s">
        <v>91</v>
      </c>
      <c r="M911" s="5" t="s">
        <v>92</v>
      </c>
      <c r="N911" s="6" t="s">
        <v>91</v>
      </c>
      <c r="O911" s="6" t="s">
        <v>91</v>
      </c>
      <c r="P911" s="6" t="s">
        <v>91</v>
      </c>
      <c r="Q911" s="6" t="s">
        <v>91</v>
      </c>
      <c r="R911" s="5">
        <v>1</v>
      </c>
      <c r="S911" s="5">
        <v>0</v>
      </c>
      <c r="T911" s="5" t="s">
        <v>93</v>
      </c>
      <c r="U911" s="5" t="s">
        <v>105</v>
      </c>
    </row>
    <row r="912" spans="1:21">
      <c r="A912" s="6" t="s">
        <v>87</v>
      </c>
      <c r="B912" s="7">
        <v>1</v>
      </c>
      <c r="C912" s="5">
        <v>948</v>
      </c>
      <c r="D912" s="5">
        <v>42</v>
      </c>
      <c r="E912" s="6" t="s">
        <v>1389</v>
      </c>
      <c r="F912" s="8">
        <v>42106402</v>
      </c>
      <c r="G912" s="5" t="s">
        <v>1391</v>
      </c>
      <c r="H912" s="5" t="s">
        <v>223</v>
      </c>
      <c r="I912" s="6" t="s">
        <v>91</v>
      </c>
      <c r="J912" s="6" t="s">
        <v>91</v>
      </c>
      <c r="K912" s="6" t="s">
        <v>91</v>
      </c>
      <c r="L912" s="6" t="s">
        <v>91</v>
      </c>
      <c r="M912" s="5" t="s">
        <v>92</v>
      </c>
      <c r="N912" s="6" t="s">
        <v>91</v>
      </c>
      <c r="O912" s="6" t="s">
        <v>91</v>
      </c>
      <c r="P912" s="6" t="s">
        <v>91</v>
      </c>
      <c r="Q912" s="6" t="s">
        <v>91</v>
      </c>
      <c r="R912" s="5">
        <v>1</v>
      </c>
      <c r="S912" s="5">
        <v>0</v>
      </c>
      <c r="T912" s="5" t="s">
        <v>93</v>
      </c>
      <c r="U912" s="5" t="s">
        <v>105</v>
      </c>
    </row>
    <row r="913" spans="1:21">
      <c r="A913" s="6" t="s">
        <v>87</v>
      </c>
      <c r="B913" s="7">
        <v>1</v>
      </c>
      <c r="C913" s="5">
        <v>949</v>
      </c>
      <c r="D913" s="5">
        <v>42</v>
      </c>
      <c r="E913" s="6" t="s">
        <v>1389</v>
      </c>
      <c r="F913" s="8">
        <v>42106403</v>
      </c>
      <c r="G913" s="5" t="s">
        <v>1392</v>
      </c>
      <c r="H913" s="5" t="s">
        <v>225</v>
      </c>
      <c r="I913" s="6" t="s">
        <v>91</v>
      </c>
      <c r="J913" s="6" t="s">
        <v>91</v>
      </c>
      <c r="K913" s="6" t="s">
        <v>91</v>
      </c>
      <c r="L913" s="6" t="s">
        <v>91</v>
      </c>
      <c r="M913" s="5" t="s">
        <v>92</v>
      </c>
      <c r="N913" s="6" t="s">
        <v>91</v>
      </c>
      <c r="O913" s="6" t="s">
        <v>91</v>
      </c>
      <c r="P913" s="6" t="s">
        <v>91</v>
      </c>
      <c r="Q913" s="6" t="s">
        <v>91</v>
      </c>
      <c r="R913" s="5">
        <v>1</v>
      </c>
      <c r="S913" s="5">
        <v>0</v>
      </c>
      <c r="T913" s="5" t="s">
        <v>93</v>
      </c>
      <c r="U913" s="5" t="s">
        <v>105</v>
      </c>
    </row>
    <row r="914" spans="1:21">
      <c r="A914" s="6" t="s">
        <v>87</v>
      </c>
      <c r="B914" s="7">
        <v>1</v>
      </c>
      <c r="C914" s="5">
        <v>951</v>
      </c>
      <c r="D914" s="5">
        <v>42</v>
      </c>
      <c r="E914" s="6" t="s">
        <v>1389</v>
      </c>
      <c r="F914" s="8">
        <v>42106404</v>
      </c>
      <c r="G914" s="5" t="s">
        <v>1393</v>
      </c>
      <c r="H914" s="5" t="s">
        <v>227</v>
      </c>
      <c r="I914" s="6" t="s">
        <v>91</v>
      </c>
      <c r="J914" s="6" t="s">
        <v>91</v>
      </c>
      <c r="K914" s="6" t="s">
        <v>91</v>
      </c>
      <c r="L914" s="6" t="s">
        <v>91</v>
      </c>
      <c r="M914" s="5" t="s">
        <v>92</v>
      </c>
      <c r="N914" s="6" t="s">
        <v>91</v>
      </c>
      <c r="O914" s="6" t="s">
        <v>91</v>
      </c>
      <c r="P914" s="6" t="s">
        <v>91</v>
      </c>
      <c r="Q914" s="6" t="s">
        <v>91</v>
      </c>
      <c r="R914" s="5">
        <v>1</v>
      </c>
      <c r="S914" s="5">
        <v>0</v>
      </c>
      <c r="T914" s="5" t="s">
        <v>93</v>
      </c>
      <c r="U914" s="5" t="s">
        <v>105</v>
      </c>
    </row>
    <row r="915" spans="1:21">
      <c r="A915" s="6" t="s">
        <v>87</v>
      </c>
      <c r="B915" s="7">
        <v>1</v>
      </c>
      <c r="C915" s="5">
        <v>952</v>
      </c>
      <c r="D915" s="5">
        <v>42</v>
      </c>
      <c r="E915" s="6" t="s">
        <v>970</v>
      </c>
      <c r="F915" s="8">
        <v>421065</v>
      </c>
      <c r="G915" s="5" t="s">
        <v>1394</v>
      </c>
      <c r="H915" s="5" t="s">
        <v>1395</v>
      </c>
      <c r="I915" s="5">
        <v>10065504544</v>
      </c>
      <c r="J915" s="6" t="s">
        <v>91</v>
      </c>
      <c r="K915" s="6" t="s">
        <v>91</v>
      </c>
      <c r="L915" s="6" t="s">
        <v>91</v>
      </c>
      <c r="M915" s="5" t="s">
        <v>92</v>
      </c>
      <c r="N915" s="6" t="s">
        <v>91</v>
      </c>
      <c r="O915" s="6" t="s">
        <v>91</v>
      </c>
      <c r="P915" s="6" t="s">
        <v>91</v>
      </c>
      <c r="Q915" s="6" t="s">
        <v>91</v>
      </c>
      <c r="R915" s="5">
        <v>1</v>
      </c>
      <c r="S915" s="5">
        <v>0</v>
      </c>
      <c r="T915" s="5" t="s">
        <v>93</v>
      </c>
      <c r="U915" s="5" t="s">
        <v>105</v>
      </c>
    </row>
    <row r="916" spans="1:21">
      <c r="A916" s="6" t="s">
        <v>87</v>
      </c>
      <c r="B916" s="7">
        <v>1</v>
      </c>
      <c r="C916" s="5">
        <v>953</v>
      </c>
      <c r="D916" s="5">
        <v>42</v>
      </c>
      <c r="E916" s="6" t="s">
        <v>1396</v>
      </c>
      <c r="F916" s="8">
        <v>42106501</v>
      </c>
      <c r="G916" s="5" t="s">
        <v>1397</v>
      </c>
      <c r="H916" s="5" t="s">
        <v>221</v>
      </c>
      <c r="I916" s="6" t="s">
        <v>91</v>
      </c>
      <c r="J916" s="6" t="s">
        <v>91</v>
      </c>
      <c r="K916" s="6" t="s">
        <v>91</v>
      </c>
      <c r="L916" s="6" t="s">
        <v>91</v>
      </c>
      <c r="M916" s="5" t="s">
        <v>92</v>
      </c>
      <c r="N916" s="6" t="s">
        <v>91</v>
      </c>
      <c r="O916" s="6" t="s">
        <v>91</v>
      </c>
      <c r="P916" s="6" t="s">
        <v>91</v>
      </c>
      <c r="Q916" s="6" t="s">
        <v>91</v>
      </c>
      <c r="R916" s="5">
        <v>1</v>
      </c>
      <c r="S916" s="5">
        <v>0</v>
      </c>
      <c r="T916" s="5" t="s">
        <v>93</v>
      </c>
      <c r="U916" s="5" t="s">
        <v>105</v>
      </c>
    </row>
    <row r="917" spans="1:21">
      <c r="A917" s="6" t="s">
        <v>87</v>
      </c>
      <c r="B917" s="7">
        <v>1</v>
      </c>
      <c r="C917" s="5">
        <v>954</v>
      </c>
      <c r="D917" s="5">
        <v>42</v>
      </c>
      <c r="E917" s="6" t="s">
        <v>1396</v>
      </c>
      <c r="F917" s="8">
        <v>42106502</v>
      </c>
      <c r="G917" s="5" t="s">
        <v>1398</v>
      </c>
      <c r="H917" s="5" t="s">
        <v>223</v>
      </c>
      <c r="I917" s="6" t="s">
        <v>91</v>
      </c>
      <c r="J917" s="6" t="s">
        <v>91</v>
      </c>
      <c r="K917" s="6" t="s">
        <v>91</v>
      </c>
      <c r="L917" s="6" t="s">
        <v>91</v>
      </c>
      <c r="M917" s="5" t="s">
        <v>92</v>
      </c>
      <c r="N917" s="6" t="s">
        <v>91</v>
      </c>
      <c r="O917" s="6" t="s">
        <v>91</v>
      </c>
      <c r="P917" s="6" t="s">
        <v>91</v>
      </c>
      <c r="Q917" s="6" t="s">
        <v>91</v>
      </c>
      <c r="R917" s="5">
        <v>1</v>
      </c>
      <c r="S917" s="5">
        <v>0</v>
      </c>
      <c r="T917" s="5" t="s">
        <v>93</v>
      </c>
      <c r="U917" s="5" t="s">
        <v>105</v>
      </c>
    </row>
    <row r="918" spans="1:21">
      <c r="A918" s="6" t="s">
        <v>87</v>
      </c>
      <c r="B918" s="7">
        <v>1</v>
      </c>
      <c r="C918" s="5">
        <v>955</v>
      </c>
      <c r="D918" s="5">
        <v>42</v>
      </c>
      <c r="E918" s="6" t="s">
        <v>1396</v>
      </c>
      <c r="F918" s="8">
        <v>42106503</v>
      </c>
      <c r="G918" s="5" t="s">
        <v>1399</v>
      </c>
      <c r="H918" s="5" t="s">
        <v>225</v>
      </c>
      <c r="I918" s="6" t="s">
        <v>91</v>
      </c>
      <c r="J918" s="6" t="s">
        <v>91</v>
      </c>
      <c r="K918" s="6" t="s">
        <v>91</v>
      </c>
      <c r="L918" s="6" t="s">
        <v>91</v>
      </c>
      <c r="M918" s="5" t="s">
        <v>92</v>
      </c>
      <c r="N918" s="6" t="s">
        <v>91</v>
      </c>
      <c r="O918" s="6" t="s">
        <v>91</v>
      </c>
      <c r="P918" s="6" t="s">
        <v>91</v>
      </c>
      <c r="Q918" s="6" t="s">
        <v>91</v>
      </c>
      <c r="R918" s="5">
        <v>1</v>
      </c>
      <c r="S918" s="5">
        <v>0</v>
      </c>
      <c r="T918" s="5" t="s">
        <v>93</v>
      </c>
      <c r="U918" s="5" t="s">
        <v>105</v>
      </c>
    </row>
    <row r="919" spans="1:21">
      <c r="A919" s="6" t="s">
        <v>87</v>
      </c>
      <c r="B919" s="7">
        <v>1</v>
      </c>
      <c r="C919" s="5">
        <v>957</v>
      </c>
      <c r="D919" s="5">
        <v>42</v>
      </c>
      <c r="E919" s="6" t="s">
        <v>1396</v>
      </c>
      <c r="F919" s="8">
        <v>42106504</v>
      </c>
      <c r="G919" s="5" t="s">
        <v>1400</v>
      </c>
      <c r="H919" s="5" t="s">
        <v>227</v>
      </c>
      <c r="I919" s="6" t="s">
        <v>91</v>
      </c>
      <c r="J919" s="6" t="s">
        <v>91</v>
      </c>
      <c r="K919" s="6" t="s">
        <v>91</v>
      </c>
      <c r="L919" s="6" t="s">
        <v>91</v>
      </c>
      <c r="M919" s="5" t="s">
        <v>92</v>
      </c>
      <c r="N919" s="6" t="s">
        <v>91</v>
      </c>
      <c r="O919" s="6" t="s">
        <v>91</v>
      </c>
      <c r="P919" s="6" t="s">
        <v>91</v>
      </c>
      <c r="Q919" s="6" t="s">
        <v>91</v>
      </c>
      <c r="R919" s="5">
        <v>1</v>
      </c>
      <c r="S919" s="5">
        <v>0</v>
      </c>
      <c r="T919" s="5" t="s">
        <v>93</v>
      </c>
      <c r="U919" s="5" t="s">
        <v>105</v>
      </c>
    </row>
    <row r="920" spans="1:21">
      <c r="A920" s="6" t="s">
        <v>87</v>
      </c>
      <c r="B920" s="7">
        <v>1</v>
      </c>
      <c r="C920" s="5">
        <v>958</v>
      </c>
      <c r="D920" s="5">
        <v>42</v>
      </c>
      <c r="E920" s="6" t="s">
        <v>970</v>
      </c>
      <c r="F920" s="8">
        <v>421066</v>
      </c>
      <c r="G920" s="5" t="s">
        <v>1401</v>
      </c>
      <c r="H920" s="5" t="s">
        <v>1402</v>
      </c>
      <c r="I920" s="5">
        <v>10065506439</v>
      </c>
      <c r="J920" s="6" t="s">
        <v>91</v>
      </c>
      <c r="K920" s="6" t="s">
        <v>91</v>
      </c>
      <c r="L920" s="6" t="s">
        <v>91</v>
      </c>
      <c r="M920" s="5" t="s">
        <v>92</v>
      </c>
      <c r="N920" s="6" t="s">
        <v>91</v>
      </c>
      <c r="O920" s="6" t="s">
        <v>91</v>
      </c>
      <c r="P920" s="6" t="s">
        <v>91</v>
      </c>
      <c r="Q920" s="6" t="s">
        <v>91</v>
      </c>
      <c r="R920" s="5">
        <v>1</v>
      </c>
      <c r="S920" s="5">
        <v>0</v>
      </c>
      <c r="T920" s="5" t="s">
        <v>93</v>
      </c>
      <c r="U920" s="5" t="s">
        <v>105</v>
      </c>
    </row>
    <row r="921" spans="1:21">
      <c r="A921" s="6" t="s">
        <v>87</v>
      </c>
      <c r="B921" s="7">
        <v>1</v>
      </c>
      <c r="C921" s="5">
        <v>959</v>
      </c>
      <c r="D921" s="5">
        <v>42</v>
      </c>
      <c r="E921" s="6" t="s">
        <v>1403</v>
      </c>
      <c r="F921" s="8">
        <v>42106601</v>
      </c>
      <c r="G921" s="5" t="s">
        <v>1404</v>
      </c>
      <c r="H921" s="5" t="s">
        <v>221</v>
      </c>
      <c r="I921" s="6" t="s">
        <v>91</v>
      </c>
      <c r="J921" s="6" t="s">
        <v>91</v>
      </c>
      <c r="K921" s="6" t="s">
        <v>91</v>
      </c>
      <c r="L921" s="6" t="s">
        <v>91</v>
      </c>
      <c r="M921" s="5" t="s">
        <v>92</v>
      </c>
      <c r="N921" s="6" t="s">
        <v>91</v>
      </c>
      <c r="O921" s="6" t="s">
        <v>91</v>
      </c>
      <c r="P921" s="6" t="s">
        <v>91</v>
      </c>
      <c r="Q921" s="6" t="s">
        <v>91</v>
      </c>
      <c r="R921" s="5">
        <v>1</v>
      </c>
      <c r="S921" s="5">
        <v>0</v>
      </c>
      <c r="T921" s="5" t="s">
        <v>93</v>
      </c>
      <c r="U921" s="5" t="s">
        <v>105</v>
      </c>
    </row>
    <row r="922" spans="1:21">
      <c r="A922" s="6" t="s">
        <v>87</v>
      </c>
      <c r="B922" s="7">
        <v>1</v>
      </c>
      <c r="C922" s="5">
        <v>960</v>
      </c>
      <c r="D922" s="5">
        <v>42</v>
      </c>
      <c r="E922" s="6" t="s">
        <v>1403</v>
      </c>
      <c r="F922" s="8">
        <v>42106602</v>
      </c>
      <c r="G922" s="5" t="s">
        <v>1405</v>
      </c>
      <c r="H922" s="5" t="s">
        <v>223</v>
      </c>
      <c r="I922" s="6" t="s">
        <v>91</v>
      </c>
      <c r="J922" s="6" t="s">
        <v>91</v>
      </c>
      <c r="K922" s="6" t="s">
        <v>91</v>
      </c>
      <c r="L922" s="6" t="s">
        <v>91</v>
      </c>
      <c r="M922" s="5" t="s">
        <v>92</v>
      </c>
      <c r="N922" s="6" t="s">
        <v>91</v>
      </c>
      <c r="O922" s="6" t="s">
        <v>91</v>
      </c>
      <c r="P922" s="6" t="s">
        <v>91</v>
      </c>
      <c r="Q922" s="6" t="s">
        <v>91</v>
      </c>
      <c r="R922" s="5">
        <v>1</v>
      </c>
      <c r="S922" s="5">
        <v>0</v>
      </c>
      <c r="T922" s="5" t="s">
        <v>93</v>
      </c>
      <c r="U922" s="5" t="s">
        <v>105</v>
      </c>
    </row>
    <row r="923" spans="1:21">
      <c r="A923" s="6" t="s">
        <v>87</v>
      </c>
      <c r="B923" s="7">
        <v>1</v>
      </c>
      <c r="C923" s="5">
        <v>961</v>
      </c>
      <c r="D923" s="5">
        <v>42</v>
      </c>
      <c r="E923" s="6" t="s">
        <v>1403</v>
      </c>
      <c r="F923" s="8">
        <v>42106603</v>
      </c>
      <c r="G923" s="5" t="s">
        <v>1406</v>
      </c>
      <c r="H923" s="5" t="s">
        <v>225</v>
      </c>
      <c r="I923" s="6" t="s">
        <v>91</v>
      </c>
      <c r="J923" s="6" t="s">
        <v>91</v>
      </c>
      <c r="K923" s="6" t="s">
        <v>91</v>
      </c>
      <c r="L923" s="6" t="s">
        <v>91</v>
      </c>
      <c r="M923" s="5" t="s">
        <v>92</v>
      </c>
      <c r="N923" s="6" t="s">
        <v>91</v>
      </c>
      <c r="O923" s="6" t="s">
        <v>91</v>
      </c>
      <c r="P923" s="6" t="s">
        <v>91</v>
      </c>
      <c r="Q923" s="6" t="s">
        <v>91</v>
      </c>
      <c r="R923" s="5">
        <v>1</v>
      </c>
      <c r="S923" s="5">
        <v>0</v>
      </c>
      <c r="T923" s="5" t="s">
        <v>93</v>
      </c>
      <c r="U923" s="5" t="s">
        <v>105</v>
      </c>
    </row>
    <row r="924" spans="1:21">
      <c r="A924" s="6" t="s">
        <v>87</v>
      </c>
      <c r="B924" s="7">
        <v>1</v>
      </c>
      <c r="C924" s="5">
        <v>962</v>
      </c>
      <c r="D924" s="5">
        <v>42</v>
      </c>
      <c r="E924" s="6" t="s">
        <v>1403</v>
      </c>
      <c r="F924" s="8">
        <v>42106604</v>
      </c>
      <c r="G924" s="5" t="s">
        <v>1407</v>
      </c>
      <c r="H924" s="5" t="s">
        <v>227</v>
      </c>
      <c r="I924" s="6" t="s">
        <v>91</v>
      </c>
      <c r="J924" s="6" t="s">
        <v>91</v>
      </c>
      <c r="K924" s="6" t="s">
        <v>91</v>
      </c>
      <c r="L924" s="6" t="s">
        <v>91</v>
      </c>
      <c r="M924" s="5" t="s">
        <v>92</v>
      </c>
      <c r="N924" s="6" t="s">
        <v>91</v>
      </c>
      <c r="O924" s="6" t="s">
        <v>91</v>
      </c>
      <c r="P924" s="6" t="s">
        <v>91</v>
      </c>
      <c r="Q924" s="6" t="s">
        <v>91</v>
      </c>
      <c r="R924" s="5">
        <v>1</v>
      </c>
      <c r="S924" s="5">
        <v>0</v>
      </c>
      <c r="T924" s="5" t="s">
        <v>93</v>
      </c>
      <c r="U924" s="5" t="s">
        <v>105</v>
      </c>
    </row>
    <row r="925" spans="1:21">
      <c r="A925" s="6" t="s">
        <v>87</v>
      </c>
      <c r="B925" s="7">
        <v>1</v>
      </c>
      <c r="C925" s="5">
        <v>963</v>
      </c>
      <c r="D925" s="5">
        <v>42</v>
      </c>
      <c r="E925" s="6" t="s">
        <v>970</v>
      </c>
      <c r="F925" s="8">
        <v>421067</v>
      </c>
      <c r="G925" s="5" t="s">
        <v>1408</v>
      </c>
      <c r="H925" s="5" t="s">
        <v>1409</v>
      </c>
      <c r="I925" s="5">
        <v>10065506435</v>
      </c>
      <c r="J925" s="6" t="s">
        <v>91</v>
      </c>
      <c r="K925" s="6" t="s">
        <v>91</v>
      </c>
      <c r="L925" s="6" t="s">
        <v>91</v>
      </c>
      <c r="M925" s="5" t="s">
        <v>92</v>
      </c>
      <c r="N925" s="6" t="s">
        <v>91</v>
      </c>
      <c r="O925" s="6" t="s">
        <v>91</v>
      </c>
      <c r="P925" s="6" t="s">
        <v>91</v>
      </c>
      <c r="Q925" s="6" t="s">
        <v>91</v>
      </c>
      <c r="R925" s="5">
        <v>1</v>
      </c>
      <c r="S925" s="5">
        <v>0</v>
      </c>
      <c r="T925" s="5" t="s">
        <v>93</v>
      </c>
      <c r="U925" s="5" t="s">
        <v>105</v>
      </c>
    </row>
    <row r="926" spans="1:21">
      <c r="A926" s="6" t="s">
        <v>87</v>
      </c>
      <c r="B926" s="7">
        <v>1</v>
      </c>
      <c r="C926" s="5">
        <v>964</v>
      </c>
      <c r="D926" s="5">
        <v>42</v>
      </c>
      <c r="E926" s="6" t="s">
        <v>1410</v>
      </c>
      <c r="F926" s="8">
        <v>42106701</v>
      </c>
      <c r="G926" s="5" t="s">
        <v>1411</v>
      </c>
      <c r="H926" s="5" t="s">
        <v>221</v>
      </c>
      <c r="I926" s="6" t="s">
        <v>91</v>
      </c>
      <c r="J926" s="6" t="s">
        <v>91</v>
      </c>
      <c r="K926" s="6" t="s">
        <v>91</v>
      </c>
      <c r="L926" s="6" t="s">
        <v>91</v>
      </c>
      <c r="M926" s="5" t="s">
        <v>92</v>
      </c>
      <c r="N926" s="6" t="s">
        <v>91</v>
      </c>
      <c r="O926" s="6" t="s">
        <v>91</v>
      </c>
      <c r="P926" s="6" t="s">
        <v>91</v>
      </c>
      <c r="Q926" s="6" t="s">
        <v>91</v>
      </c>
      <c r="R926" s="5">
        <v>1</v>
      </c>
      <c r="S926" s="5">
        <v>0</v>
      </c>
      <c r="T926" s="5" t="s">
        <v>93</v>
      </c>
      <c r="U926" s="5" t="s">
        <v>105</v>
      </c>
    </row>
    <row r="927" spans="1:21">
      <c r="A927" s="6" t="s">
        <v>87</v>
      </c>
      <c r="B927" s="7">
        <v>1</v>
      </c>
      <c r="C927" s="5">
        <v>965</v>
      </c>
      <c r="D927" s="5">
        <v>42</v>
      </c>
      <c r="E927" s="6" t="s">
        <v>1410</v>
      </c>
      <c r="F927" s="8">
        <v>42106702</v>
      </c>
      <c r="G927" s="5" t="s">
        <v>1412</v>
      </c>
      <c r="H927" s="5" t="s">
        <v>223</v>
      </c>
      <c r="I927" s="6" t="s">
        <v>91</v>
      </c>
      <c r="J927" s="6" t="s">
        <v>91</v>
      </c>
      <c r="K927" s="6" t="s">
        <v>91</v>
      </c>
      <c r="L927" s="6" t="s">
        <v>91</v>
      </c>
      <c r="M927" s="5" t="s">
        <v>92</v>
      </c>
      <c r="N927" s="6" t="s">
        <v>91</v>
      </c>
      <c r="O927" s="6" t="s">
        <v>91</v>
      </c>
      <c r="P927" s="6" t="s">
        <v>91</v>
      </c>
      <c r="Q927" s="6" t="s">
        <v>91</v>
      </c>
      <c r="R927" s="5">
        <v>1</v>
      </c>
      <c r="S927" s="5">
        <v>0</v>
      </c>
      <c r="T927" s="5" t="s">
        <v>93</v>
      </c>
      <c r="U927" s="5" t="s">
        <v>105</v>
      </c>
    </row>
    <row r="928" spans="1:21">
      <c r="A928" s="6" t="s">
        <v>87</v>
      </c>
      <c r="B928" s="7">
        <v>1</v>
      </c>
      <c r="C928" s="5">
        <v>966</v>
      </c>
      <c r="D928" s="5">
        <v>42</v>
      </c>
      <c r="E928" s="6" t="s">
        <v>1410</v>
      </c>
      <c r="F928" s="8">
        <v>42106703</v>
      </c>
      <c r="G928" s="5" t="s">
        <v>1413</v>
      </c>
      <c r="H928" s="5" t="s">
        <v>225</v>
      </c>
      <c r="I928" s="6" t="s">
        <v>91</v>
      </c>
      <c r="J928" s="6" t="s">
        <v>91</v>
      </c>
      <c r="K928" s="6" t="s">
        <v>91</v>
      </c>
      <c r="L928" s="6" t="s">
        <v>91</v>
      </c>
      <c r="M928" s="5" t="s">
        <v>92</v>
      </c>
      <c r="N928" s="6" t="s">
        <v>91</v>
      </c>
      <c r="O928" s="6" t="s">
        <v>91</v>
      </c>
      <c r="P928" s="6" t="s">
        <v>91</v>
      </c>
      <c r="Q928" s="6" t="s">
        <v>91</v>
      </c>
      <c r="R928" s="5">
        <v>1</v>
      </c>
      <c r="S928" s="5">
        <v>0</v>
      </c>
      <c r="T928" s="5" t="s">
        <v>93</v>
      </c>
      <c r="U928" s="5" t="s">
        <v>105</v>
      </c>
    </row>
    <row r="929" spans="1:21">
      <c r="A929" s="6" t="s">
        <v>87</v>
      </c>
      <c r="B929" s="7">
        <v>1</v>
      </c>
      <c r="C929" s="5">
        <v>967</v>
      </c>
      <c r="D929" s="5">
        <v>42</v>
      </c>
      <c r="E929" s="6" t="s">
        <v>1410</v>
      </c>
      <c r="F929" s="8">
        <v>42106704</v>
      </c>
      <c r="G929" s="5" t="s">
        <v>1414</v>
      </c>
      <c r="H929" s="5" t="s">
        <v>227</v>
      </c>
      <c r="I929" s="6" t="s">
        <v>91</v>
      </c>
      <c r="J929" s="6" t="s">
        <v>91</v>
      </c>
      <c r="K929" s="6" t="s">
        <v>91</v>
      </c>
      <c r="L929" s="6" t="s">
        <v>91</v>
      </c>
      <c r="M929" s="5" t="s">
        <v>92</v>
      </c>
      <c r="N929" s="6" t="s">
        <v>91</v>
      </c>
      <c r="O929" s="6" t="s">
        <v>91</v>
      </c>
      <c r="P929" s="6" t="s">
        <v>91</v>
      </c>
      <c r="Q929" s="6" t="s">
        <v>91</v>
      </c>
      <c r="R929" s="5">
        <v>1</v>
      </c>
      <c r="S929" s="5">
        <v>0</v>
      </c>
      <c r="T929" s="5" t="s">
        <v>93</v>
      </c>
      <c r="U929" s="5" t="s">
        <v>105</v>
      </c>
    </row>
    <row r="930" spans="1:21">
      <c r="A930" s="6" t="s">
        <v>87</v>
      </c>
      <c r="B930" s="7">
        <v>1</v>
      </c>
      <c r="C930" s="5">
        <v>968</v>
      </c>
      <c r="D930" s="5">
        <v>42</v>
      </c>
      <c r="E930" s="6" t="s">
        <v>970</v>
      </c>
      <c r="F930" s="8">
        <v>421068</v>
      </c>
      <c r="G930" s="5" t="s">
        <v>1415</v>
      </c>
      <c r="H930" s="5" t="s">
        <v>1416</v>
      </c>
      <c r="I930" s="5">
        <v>10065504552</v>
      </c>
      <c r="J930" s="6" t="s">
        <v>91</v>
      </c>
      <c r="K930" s="6" t="s">
        <v>91</v>
      </c>
      <c r="L930" s="6" t="s">
        <v>91</v>
      </c>
      <c r="M930" s="5" t="s">
        <v>92</v>
      </c>
      <c r="N930" s="6" t="s">
        <v>91</v>
      </c>
      <c r="O930" s="6" t="s">
        <v>91</v>
      </c>
      <c r="P930" s="6" t="s">
        <v>91</v>
      </c>
      <c r="Q930" s="6" t="s">
        <v>91</v>
      </c>
      <c r="R930" s="5">
        <v>1</v>
      </c>
      <c r="S930" s="5">
        <v>0</v>
      </c>
      <c r="T930" s="5" t="s">
        <v>93</v>
      </c>
      <c r="U930" s="5" t="s">
        <v>105</v>
      </c>
    </row>
    <row r="931" spans="1:21">
      <c r="A931" s="6" t="s">
        <v>87</v>
      </c>
      <c r="B931" s="7">
        <v>1</v>
      </c>
      <c r="C931" s="5">
        <v>969</v>
      </c>
      <c r="D931" s="5">
        <v>42</v>
      </c>
      <c r="E931" s="6" t="s">
        <v>1417</v>
      </c>
      <c r="F931" s="8">
        <v>42106801</v>
      </c>
      <c r="G931" s="5" t="s">
        <v>1418</v>
      </c>
      <c r="H931" s="5" t="s">
        <v>221</v>
      </c>
      <c r="I931" s="6" t="s">
        <v>91</v>
      </c>
      <c r="J931" s="6" t="s">
        <v>91</v>
      </c>
      <c r="K931" s="6" t="s">
        <v>91</v>
      </c>
      <c r="L931" s="6" t="s">
        <v>91</v>
      </c>
      <c r="M931" s="5" t="s">
        <v>92</v>
      </c>
      <c r="N931" s="6" t="s">
        <v>91</v>
      </c>
      <c r="O931" s="6" t="s">
        <v>91</v>
      </c>
      <c r="P931" s="6" t="s">
        <v>91</v>
      </c>
      <c r="Q931" s="6" t="s">
        <v>91</v>
      </c>
      <c r="R931" s="5">
        <v>1</v>
      </c>
      <c r="S931" s="5">
        <v>0</v>
      </c>
      <c r="T931" s="5" t="s">
        <v>93</v>
      </c>
      <c r="U931" s="5" t="s">
        <v>105</v>
      </c>
    </row>
    <row r="932" spans="1:21">
      <c r="A932" s="6" t="s">
        <v>87</v>
      </c>
      <c r="B932" s="7">
        <v>1</v>
      </c>
      <c r="C932" s="5">
        <v>970</v>
      </c>
      <c r="D932" s="5">
        <v>42</v>
      </c>
      <c r="E932" s="6" t="s">
        <v>1417</v>
      </c>
      <c r="F932" s="8">
        <v>42106802</v>
      </c>
      <c r="G932" s="5" t="s">
        <v>1419</v>
      </c>
      <c r="H932" s="5" t="s">
        <v>223</v>
      </c>
      <c r="I932" s="6" t="s">
        <v>91</v>
      </c>
      <c r="J932" s="6" t="s">
        <v>91</v>
      </c>
      <c r="K932" s="6" t="s">
        <v>91</v>
      </c>
      <c r="L932" s="6" t="s">
        <v>91</v>
      </c>
      <c r="M932" s="5" t="s">
        <v>92</v>
      </c>
      <c r="N932" s="6" t="s">
        <v>91</v>
      </c>
      <c r="O932" s="6" t="s">
        <v>91</v>
      </c>
      <c r="P932" s="6" t="s">
        <v>91</v>
      </c>
      <c r="Q932" s="6" t="s">
        <v>91</v>
      </c>
      <c r="R932" s="5">
        <v>1</v>
      </c>
      <c r="S932" s="5">
        <v>0</v>
      </c>
      <c r="T932" s="5" t="s">
        <v>93</v>
      </c>
      <c r="U932" s="5" t="s">
        <v>105</v>
      </c>
    </row>
    <row r="933" spans="1:21">
      <c r="A933" s="6" t="s">
        <v>87</v>
      </c>
      <c r="B933" s="7">
        <v>1</v>
      </c>
      <c r="C933" s="5">
        <v>971</v>
      </c>
      <c r="D933" s="5">
        <v>42</v>
      </c>
      <c r="E933" s="6" t="s">
        <v>1417</v>
      </c>
      <c r="F933" s="8">
        <v>42106803</v>
      </c>
      <c r="G933" s="5" t="s">
        <v>1420</v>
      </c>
      <c r="H933" s="5" t="s">
        <v>225</v>
      </c>
      <c r="I933" s="6" t="s">
        <v>91</v>
      </c>
      <c r="J933" s="6" t="s">
        <v>91</v>
      </c>
      <c r="K933" s="6" t="s">
        <v>91</v>
      </c>
      <c r="L933" s="6" t="s">
        <v>91</v>
      </c>
      <c r="M933" s="5" t="s">
        <v>92</v>
      </c>
      <c r="N933" s="6" t="s">
        <v>91</v>
      </c>
      <c r="O933" s="6" t="s">
        <v>91</v>
      </c>
      <c r="P933" s="6" t="s">
        <v>91</v>
      </c>
      <c r="Q933" s="6" t="s">
        <v>91</v>
      </c>
      <c r="R933" s="5">
        <v>1</v>
      </c>
      <c r="S933" s="5">
        <v>0</v>
      </c>
      <c r="T933" s="5" t="s">
        <v>93</v>
      </c>
      <c r="U933" s="5" t="s">
        <v>105</v>
      </c>
    </row>
    <row r="934" spans="1:21">
      <c r="A934" s="6" t="s">
        <v>87</v>
      </c>
      <c r="B934" s="7">
        <v>1</v>
      </c>
      <c r="C934" s="5">
        <v>973</v>
      </c>
      <c r="D934" s="5">
        <v>42</v>
      </c>
      <c r="E934" s="6" t="s">
        <v>1417</v>
      </c>
      <c r="F934" s="8">
        <v>42106804</v>
      </c>
      <c r="G934" s="5" t="s">
        <v>1421</v>
      </c>
      <c r="H934" s="5" t="s">
        <v>227</v>
      </c>
      <c r="I934" s="6" t="s">
        <v>91</v>
      </c>
      <c r="J934" s="6" t="s">
        <v>91</v>
      </c>
      <c r="K934" s="6" t="s">
        <v>91</v>
      </c>
      <c r="L934" s="6" t="s">
        <v>91</v>
      </c>
      <c r="M934" s="5" t="s">
        <v>92</v>
      </c>
      <c r="N934" s="6" t="s">
        <v>91</v>
      </c>
      <c r="O934" s="6" t="s">
        <v>91</v>
      </c>
      <c r="P934" s="6" t="s">
        <v>91</v>
      </c>
      <c r="Q934" s="6" t="s">
        <v>91</v>
      </c>
      <c r="R934" s="5">
        <v>1</v>
      </c>
      <c r="S934" s="5">
        <v>0</v>
      </c>
      <c r="T934" s="5" t="s">
        <v>93</v>
      </c>
      <c r="U934" s="5" t="s">
        <v>105</v>
      </c>
    </row>
    <row r="935" spans="1:21">
      <c r="A935" s="6" t="s">
        <v>87</v>
      </c>
      <c r="B935" s="7">
        <v>1</v>
      </c>
      <c r="C935" s="5">
        <v>974</v>
      </c>
      <c r="D935" s="5">
        <v>42</v>
      </c>
      <c r="E935" s="6" t="s">
        <v>970</v>
      </c>
      <c r="F935" s="8">
        <v>421069</v>
      </c>
      <c r="G935" s="5" t="s">
        <v>1422</v>
      </c>
      <c r="H935" s="5" t="s">
        <v>1423</v>
      </c>
      <c r="I935" s="5">
        <v>10065506361</v>
      </c>
      <c r="J935" s="6" t="s">
        <v>91</v>
      </c>
      <c r="K935" s="6" t="s">
        <v>91</v>
      </c>
      <c r="L935" s="6" t="s">
        <v>91</v>
      </c>
      <c r="M935" s="5" t="s">
        <v>92</v>
      </c>
      <c r="N935" s="6" t="s">
        <v>91</v>
      </c>
      <c r="O935" s="6" t="s">
        <v>91</v>
      </c>
      <c r="P935" s="6" t="s">
        <v>91</v>
      </c>
      <c r="Q935" s="6" t="s">
        <v>91</v>
      </c>
      <c r="R935" s="5">
        <v>1</v>
      </c>
      <c r="S935" s="5">
        <v>0</v>
      </c>
      <c r="T935" s="5" t="s">
        <v>93</v>
      </c>
      <c r="U935" s="5" t="s">
        <v>105</v>
      </c>
    </row>
    <row r="936" spans="1:21">
      <c r="A936" s="6" t="s">
        <v>87</v>
      </c>
      <c r="B936" s="7">
        <v>1</v>
      </c>
      <c r="C936" s="5">
        <v>975</v>
      </c>
      <c r="D936" s="5">
        <v>42</v>
      </c>
      <c r="E936" s="6" t="s">
        <v>1424</v>
      </c>
      <c r="F936" s="8">
        <v>42106901</v>
      </c>
      <c r="G936" s="5" t="s">
        <v>1425</v>
      </c>
      <c r="H936" s="5" t="s">
        <v>221</v>
      </c>
      <c r="I936" s="6" t="s">
        <v>91</v>
      </c>
      <c r="J936" s="6" t="s">
        <v>91</v>
      </c>
      <c r="K936" s="6" t="s">
        <v>91</v>
      </c>
      <c r="L936" s="6" t="s">
        <v>91</v>
      </c>
      <c r="M936" s="5" t="s">
        <v>92</v>
      </c>
      <c r="N936" s="6" t="s">
        <v>91</v>
      </c>
      <c r="O936" s="6" t="s">
        <v>91</v>
      </c>
      <c r="P936" s="6" t="s">
        <v>91</v>
      </c>
      <c r="Q936" s="6" t="s">
        <v>91</v>
      </c>
      <c r="R936" s="5">
        <v>1</v>
      </c>
      <c r="S936" s="5">
        <v>0</v>
      </c>
      <c r="T936" s="5" t="s">
        <v>93</v>
      </c>
      <c r="U936" s="5" t="s">
        <v>105</v>
      </c>
    </row>
    <row r="937" spans="1:21">
      <c r="A937" s="6" t="s">
        <v>87</v>
      </c>
      <c r="B937" s="7">
        <v>1</v>
      </c>
      <c r="C937" s="5">
        <v>976</v>
      </c>
      <c r="D937" s="5">
        <v>42</v>
      </c>
      <c r="E937" s="6" t="s">
        <v>1424</v>
      </c>
      <c r="F937" s="8">
        <v>42106902</v>
      </c>
      <c r="G937" s="5" t="s">
        <v>1426</v>
      </c>
      <c r="H937" s="5" t="s">
        <v>223</v>
      </c>
      <c r="I937" s="6" t="s">
        <v>91</v>
      </c>
      <c r="J937" s="6" t="s">
        <v>91</v>
      </c>
      <c r="K937" s="6" t="s">
        <v>91</v>
      </c>
      <c r="L937" s="6" t="s">
        <v>91</v>
      </c>
      <c r="M937" s="5" t="s">
        <v>92</v>
      </c>
      <c r="N937" s="6" t="s">
        <v>91</v>
      </c>
      <c r="O937" s="6" t="s">
        <v>91</v>
      </c>
      <c r="P937" s="6" t="s">
        <v>91</v>
      </c>
      <c r="Q937" s="6" t="s">
        <v>91</v>
      </c>
      <c r="R937" s="5">
        <v>1</v>
      </c>
      <c r="S937" s="5">
        <v>0</v>
      </c>
      <c r="T937" s="5" t="s">
        <v>93</v>
      </c>
      <c r="U937" s="5" t="s">
        <v>105</v>
      </c>
    </row>
    <row r="938" spans="1:21">
      <c r="A938" s="6" t="s">
        <v>87</v>
      </c>
      <c r="B938" s="7">
        <v>1</v>
      </c>
      <c r="C938" s="5">
        <v>977</v>
      </c>
      <c r="D938" s="5">
        <v>42</v>
      </c>
      <c r="E938" s="6" t="s">
        <v>1424</v>
      </c>
      <c r="F938" s="8">
        <v>42106903</v>
      </c>
      <c r="G938" s="5" t="s">
        <v>1427</v>
      </c>
      <c r="H938" s="5" t="s">
        <v>225</v>
      </c>
      <c r="I938" s="6" t="s">
        <v>91</v>
      </c>
      <c r="J938" s="6" t="s">
        <v>91</v>
      </c>
      <c r="K938" s="6" t="s">
        <v>91</v>
      </c>
      <c r="L938" s="6" t="s">
        <v>91</v>
      </c>
      <c r="M938" s="5" t="s">
        <v>92</v>
      </c>
      <c r="N938" s="6" t="s">
        <v>91</v>
      </c>
      <c r="O938" s="6" t="s">
        <v>91</v>
      </c>
      <c r="P938" s="6" t="s">
        <v>91</v>
      </c>
      <c r="Q938" s="6" t="s">
        <v>91</v>
      </c>
      <c r="R938" s="5">
        <v>1</v>
      </c>
      <c r="S938" s="5">
        <v>0</v>
      </c>
      <c r="T938" s="5" t="s">
        <v>93</v>
      </c>
      <c r="U938" s="5" t="s">
        <v>105</v>
      </c>
    </row>
    <row r="939" spans="1:21">
      <c r="A939" s="6" t="s">
        <v>87</v>
      </c>
      <c r="B939" s="7">
        <v>1</v>
      </c>
      <c r="C939" s="5">
        <v>978</v>
      </c>
      <c r="D939" s="5">
        <v>42</v>
      </c>
      <c r="E939" s="6" t="s">
        <v>1424</v>
      </c>
      <c r="F939" s="8">
        <v>42106904</v>
      </c>
      <c r="G939" s="5" t="s">
        <v>1428</v>
      </c>
      <c r="H939" s="5" t="s">
        <v>227</v>
      </c>
      <c r="I939" s="6" t="s">
        <v>91</v>
      </c>
      <c r="J939" s="6" t="s">
        <v>91</v>
      </c>
      <c r="K939" s="6" t="s">
        <v>91</v>
      </c>
      <c r="L939" s="6" t="s">
        <v>91</v>
      </c>
      <c r="M939" s="5" t="s">
        <v>92</v>
      </c>
      <c r="N939" s="6" t="s">
        <v>91</v>
      </c>
      <c r="O939" s="6" t="s">
        <v>91</v>
      </c>
      <c r="P939" s="6" t="s">
        <v>91</v>
      </c>
      <c r="Q939" s="6" t="s">
        <v>91</v>
      </c>
      <c r="R939" s="5">
        <v>1</v>
      </c>
      <c r="S939" s="5">
        <v>0</v>
      </c>
      <c r="T939" s="5" t="s">
        <v>93</v>
      </c>
      <c r="U939" s="5" t="s">
        <v>105</v>
      </c>
    </row>
    <row r="940" spans="1:21">
      <c r="A940" s="6" t="s">
        <v>87</v>
      </c>
      <c r="B940" s="7">
        <v>1</v>
      </c>
      <c r="C940" s="5">
        <v>979</v>
      </c>
      <c r="D940" s="5">
        <v>42</v>
      </c>
      <c r="E940" s="6" t="s">
        <v>970</v>
      </c>
      <c r="F940" s="8">
        <v>421070</v>
      </c>
      <c r="G940" s="5" t="s">
        <v>1429</v>
      </c>
      <c r="H940" s="5" t="s">
        <v>1430</v>
      </c>
      <c r="I940" s="5">
        <v>10065500186</v>
      </c>
      <c r="J940" s="6" t="s">
        <v>91</v>
      </c>
      <c r="K940" s="6" t="s">
        <v>91</v>
      </c>
      <c r="L940" s="6" t="s">
        <v>91</v>
      </c>
      <c r="M940" s="5" t="s">
        <v>92</v>
      </c>
      <c r="N940" s="6" t="s">
        <v>91</v>
      </c>
      <c r="O940" s="6" t="s">
        <v>91</v>
      </c>
      <c r="P940" s="6" t="s">
        <v>91</v>
      </c>
      <c r="Q940" s="6" t="s">
        <v>91</v>
      </c>
      <c r="R940" s="5">
        <v>1</v>
      </c>
      <c r="S940" s="5">
        <v>0</v>
      </c>
      <c r="T940" s="5" t="s">
        <v>93</v>
      </c>
      <c r="U940" s="5" t="s">
        <v>105</v>
      </c>
    </row>
    <row r="941" spans="1:21">
      <c r="A941" s="6" t="s">
        <v>87</v>
      </c>
      <c r="B941" s="7">
        <v>1</v>
      </c>
      <c r="C941" s="5">
        <v>980</v>
      </c>
      <c r="D941" s="5">
        <v>42</v>
      </c>
      <c r="E941" s="6" t="s">
        <v>1431</v>
      </c>
      <c r="F941" s="8">
        <v>42107001</v>
      </c>
      <c r="G941" s="5" t="s">
        <v>1432</v>
      </c>
      <c r="H941" s="5" t="s">
        <v>221</v>
      </c>
      <c r="I941" s="6" t="s">
        <v>91</v>
      </c>
      <c r="J941" s="6" t="s">
        <v>91</v>
      </c>
      <c r="K941" s="6" t="s">
        <v>91</v>
      </c>
      <c r="L941" s="6" t="s">
        <v>91</v>
      </c>
      <c r="M941" s="5" t="s">
        <v>92</v>
      </c>
      <c r="N941" s="6" t="s">
        <v>91</v>
      </c>
      <c r="O941" s="6" t="s">
        <v>91</v>
      </c>
      <c r="P941" s="6" t="s">
        <v>91</v>
      </c>
      <c r="Q941" s="6" t="s">
        <v>91</v>
      </c>
      <c r="R941" s="5">
        <v>1</v>
      </c>
      <c r="S941" s="5">
        <v>0</v>
      </c>
      <c r="T941" s="5" t="s">
        <v>93</v>
      </c>
      <c r="U941" s="5" t="s">
        <v>105</v>
      </c>
    </row>
    <row r="942" spans="1:21">
      <c r="A942" s="6" t="s">
        <v>87</v>
      </c>
      <c r="B942" s="7">
        <v>1</v>
      </c>
      <c r="C942" s="5">
        <v>981</v>
      </c>
      <c r="D942" s="5">
        <v>42</v>
      </c>
      <c r="E942" s="6" t="s">
        <v>1431</v>
      </c>
      <c r="F942" s="8">
        <v>42107002</v>
      </c>
      <c r="G942" s="5" t="s">
        <v>1433</v>
      </c>
      <c r="H942" s="5" t="s">
        <v>223</v>
      </c>
      <c r="I942" s="6" t="s">
        <v>91</v>
      </c>
      <c r="J942" s="6" t="s">
        <v>91</v>
      </c>
      <c r="K942" s="6" t="s">
        <v>91</v>
      </c>
      <c r="L942" s="6" t="s">
        <v>91</v>
      </c>
      <c r="M942" s="5" t="s">
        <v>92</v>
      </c>
      <c r="N942" s="6" t="s">
        <v>91</v>
      </c>
      <c r="O942" s="6" t="s">
        <v>91</v>
      </c>
      <c r="P942" s="6" t="s">
        <v>91</v>
      </c>
      <c r="Q942" s="6" t="s">
        <v>91</v>
      </c>
      <c r="R942" s="5">
        <v>1</v>
      </c>
      <c r="S942" s="5">
        <v>0</v>
      </c>
      <c r="T942" s="5" t="s">
        <v>93</v>
      </c>
      <c r="U942" s="5" t="s">
        <v>105</v>
      </c>
    </row>
    <row r="943" spans="1:21">
      <c r="A943" s="6" t="s">
        <v>87</v>
      </c>
      <c r="B943" s="7">
        <v>1</v>
      </c>
      <c r="C943" s="5">
        <v>982</v>
      </c>
      <c r="D943" s="5">
        <v>42</v>
      </c>
      <c r="E943" s="6" t="s">
        <v>1431</v>
      </c>
      <c r="F943" s="8">
        <v>42107003</v>
      </c>
      <c r="G943" s="5" t="s">
        <v>1434</v>
      </c>
      <c r="H943" s="5" t="s">
        <v>225</v>
      </c>
      <c r="I943" s="6" t="s">
        <v>91</v>
      </c>
      <c r="J943" s="6" t="s">
        <v>91</v>
      </c>
      <c r="K943" s="6" t="s">
        <v>91</v>
      </c>
      <c r="L943" s="6" t="s">
        <v>91</v>
      </c>
      <c r="M943" s="5" t="s">
        <v>92</v>
      </c>
      <c r="N943" s="6" t="s">
        <v>91</v>
      </c>
      <c r="O943" s="6" t="s">
        <v>91</v>
      </c>
      <c r="P943" s="6" t="s">
        <v>91</v>
      </c>
      <c r="Q943" s="6" t="s">
        <v>91</v>
      </c>
      <c r="R943" s="5">
        <v>1</v>
      </c>
      <c r="S943" s="5">
        <v>0</v>
      </c>
      <c r="T943" s="5" t="s">
        <v>93</v>
      </c>
      <c r="U943" s="5" t="s">
        <v>105</v>
      </c>
    </row>
    <row r="944" spans="1:21">
      <c r="A944" s="6" t="s">
        <v>87</v>
      </c>
      <c r="B944" s="7">
        <v>1</v>
      </c>
      <c r="C944" s="5">
        <v>984</v>
      </c>
      <c r="D944" s="5">
        <v>42</v>
      </c>
      <c r="E944" s="6" t="s">
        <v>1431</v>
      </c>
      <c r="F944" s="8">
        <v>42107004</v>
      </c>
      <c r="G944" s="5" t="s">
        <v>1435</v>
      </c>
      <c r="H944" s="5" t="s">
        <v>227</v>
      </c>
      <c r="I944" s="6" t="s">
        <v>91</v>
      </c>
      <c r="J944" s="6" t="s">
        <v>91</v>
      </c>
      <c r="K944" s="6" t="s">
        <v>91</v>
      </c>
      <c r="L944" s="6" t="s">
        <v>91</v>
      </c>
      <c r="M944" s="5" t="s">
        <v>92</v>
      </c>
      <c r="N944" s="6" t="s">
        <v>91</v>
      </c>
      <c r="O944" s="6" t="s">
        <v>91</v>
      </c>
      <c r="P944" s="6" t="s">
        <v>91</v>
      </c>
      <c r="Q944" s="6" t="s">
        <v>91</v>
      </c>
      <c r="R944" s="5">
        <v>1</v>
      </c>
      <c r="S944" s="5">
        <v>0</v>
      </c>
      <c r="T944" s="5" t="s">
        <v>93</v>
      </c>
      <c r="U944" s="5" t="s">
        <v>105</v>
      </c>
    </row>
    <row r="945" spans="1:21">
      <c r="A945" s="6" t="s">
        <v>87</v>
      </c>
      <c r="B945" s="7">
        <v>1</v>
      </c>
      <c r="C945" s="5">
        <v>985</v>
      </c>
      <c r="D945" s="5">
        <v>42</v>
      </c>
      <c r="E945" s="6" t="s">
        <v>970</v>
      </c>
      <c r="F945" s="8">
        <v>421071</v>
      </c>
      <c r="G945" s="5" t="s">
        <v>1436</v>
      </c>
      <c r="H945" s="5" t="s">
        <v>1437</v>
      </c>
      <c r="I945" s="5">
        <v>10065505803</v>
      </c>
      <c r="J945" s="6" t="s">
        <v>91</v>
      </c>
      <c r="K945" s="6" t="s">
        <v>91</v>
      </c>
      <c r="L945" s="6" t="s">
        <v>91</v>
      </c>
      <c r="M945" s="5" t="s">
        <v>92</v>
      </c>
      <c r="N945" s="6" t="s">
        <v>91</v>
      </c>
      <c r="O945" s="6" t="s">
        <v>91</v>
      </c>
      <c r="P945" s="6" t="s">
        <v>91</v>
      </c>
      <c r="Q945" s="6" t="s">
        <v>91</v>
      </c>
      <c r="R945" s="5">
        <v>1</v>
      </c>
      <c r="S945" s="5">
        <v>0</v>
      </c>
      <c r="T945" s="5" t="s">
        <v>93</v>
      </c>
      <c r="U945" s="5" t="s">
        <v>105</v>
      </c>
    </row>
    <row r="946" spans="1:21">
      <c r="A946" s="6" t="s">
        <v>87</v>
      </c>
      <c r="B946" s="7">
        <v>1</v>
      </c>
      <c r="C946" s="5">
        <v>986</v>
      </c>
      <c r="D946" s="5">
        <v>42</v>
      </c>
      <c r="E946" s="6" t="s">
        <v>1438</v>
      </c>
      <c r="F946" s="8">
        <v>42107101</v>
      </c>
      <c r="G946" s="5" t="s">
        <v>1439</v>
      </c>
      <c r="H946" s="5" t="s">
        <v>221</v>
      </c>
      <c r="I946" s="6" t="s">
        <v>91</v>
      </c>
      <c r="J946" s="6" t="s">
        <v>91</v>
      </c>
      <c r="K946" s="6" t="s">
        <v>91</v>
      </c>
      <c r="L946" s="6" t="s">
        <v>91</v>
      </c>
      <c r="M946" s="5" t="s">
        <v>92</v>
      </c>
      <c r="N946" s="6" t="s">
        <v>91</v>
      </c>
      <c r="O946" s="6" t="s">
        <v>91</v>
      </c>
      <c r="P946" s="6" t="s">
        <v>91</v>
      </c>
      <c r="Q946" s="6" t="s">
        <v>91</v>
      </c>
      <c r="R946" s="5">
        <v>1</v>
      </c>
      <c r="S946" s="5">
        <v>0</v>
      </c>
      <c r="T946" s="5" t="s">
        <v>93</v>
      </c>
      <c r="U946" s="5" t="s">
        <v>105</v>
      </c>
    </row>
    <row r="947" spans="1:21">
      <c r="A947" s="6" t="s">
        <v>87</v>
      </c>
      <c r="B947" s="7">
        <v>1</v>
      </c>
      <c r="C947" s="5">
        <v>987</v>
      </c>
      <c r="D947" s="5">
        <v>42</v>
      </c>
      <c r="E947" s="6" t="s">
        <v>1438</v>
      </c>
      <c r="F947" s="8">
        <v>42107102</v>
      </c>
      <c r="G947" s="5" t="s">
        <v>1440</v>
      </c>
      <c r="H947" s="5" t="s">
        <v>223</v>
      </c>
      <c r="I947" s="6" t="s">
        <v>91</v>
      </c>
      <c r="J947" s="6" t="s">
        <v>91</v>
      </c>
      <c r="K947" s="6" t="s">
        <v>91</v>
      </c>
      <c r="L947" s="6" t="s">
        <v>91</v>
      </c>
      <c r="M947" s="5" t="s">
        <v>92</v>
      </c>
      <c r="N947" s="6" t="s">
        <v>91</v>
      </c>
      <c r="O947" s="6" t="s">
        <v>91</v>
      </c>
      <c r="P947" s="6" t="s">
        <v>91</v>
      </c>
      <c r="Q947" s="6" t="s">
        <v>91</v>
      </c>
      <c r="R947" s="5">
        <v>1</v>
      </c>
      <c r="S947" s="5">
        <v>0</v>
      </c>
      <c r="T947" s="5" t="s">
        <v>93</v>
      </c>
      <c r="U947" s="5" t="s">
        <v>105</v>
      </c>
    </row>
    <row r="948" spans="1:21">
      <c r="A948" s="6" t="s">
        <v>87</v>
      </c>
      <c r="B948" s="7">
        <v>1</v>
      </c>
      <c r="C948" s="5">
        <v>988</v>
      </c>
      <c r="D948" s="5">
        <v>42</v>
      </c>
      <c r="E948" s="6" t="s">
        <v>1438</v>
      </c>
      <c r="F948" s="8">
        <v>42107103</v>
      </c>
      <c r="G948" s="5" t="s">
        <v>1441</v>
      </c>
      <c r="H948" s="5" t="s">
        <v>225</v>
      </c>
      <c r="I948" s="6" t="s">
        <v>91</v>
      </c>
      <c r="J948" s="6" t="s">
        <v>91</v>
      </c>
      <c r="K948" s="6" t="s">
        <v>91</v>
      </c>
      <c r="L948" s="6" t="s">
        <v>91</v>
      </c>
      <c r="M948" s="5" t="s">
        <v>92</v>
      </c>
      <c r="N948" s="6" t="s">
        <v>91</v>
      </c>
      <c r="O948" s="6" t="s">
        <v>91</v>
      </c>
      <c r="P948" s="6" t="s">
        <v>91</v>
      </c>
      <c r="Q948" s="6" t="s">
        <v>91</v>
      </c>
      <c r="R948" s="5">
        <v>1</v>
      </c>
      <c r="S948" s="5">
        <v>0</v>
      </c>
      <c r="T948" s="5" t="s">
        <v>93</v>
      </c>
      <c r="U948" s="5" t="s">
        <v>105</v>
      </c>
    </row>
    <row r="949" spans="1:21">
      <c r="A949" s="6" t="s">
        <v>87</v>
      </c>
      <c r="B949" s="7">
        <v>1</v>
      </c>
      <c r="C949" s="5">
        <v>990</v>
      </c>
      <c r="D949" s="5">
        <v>42</v>
      </c>
      <c r="E949" s="6" t="s">
        <v>1438</v>
      </c>
      <c r="F949" s="8">
        <v>42107104</v>
      </c>
      <c r="G949" s="5" t="s">
        <v>1442</v>
      </c>
      <c r="H949" s="5" t="s">
        <v>227</v>
      </c>
      <c r="I949" s="6" t="s">
        <v>91</v>
      </c>
      <c r="J949" s="6" t="s">
        <v>91</v>
      </c>
      <c r="K949" s="6" t="s">
        <v>91</v>
      </c>
      <c r="L949" s="6" t="s">
        <v>91</v>
      </c>
      <c r="M949" s="5" t="s">
        <v>92</v>
      </c>
      <c r="N949" s="6" t="s">
        <v>91</v>
      </c>
      <c r="O949" s="6" t="s">
        <v>91</v>
      </c>
      <c r="P949" s="6" t="s">
        <v>91</v>
      </c>
      <c r="Q949" s="6" t="s">
        <v>91</v>
      </c>
      <c r="R949" s="5">
        <v>1</v>
      </c>
      <c r="S949" s="5">
        <v>0</v>
      </c>
      <c r="T949" s="5" t="s">
        <v>93</v>
      </c>
      <c r="U949" s="5" t="s">
        <v>105</v>
      </c>
    </row>
    <row r="950" spans="1:21">
      <c r="A950" s="6" t="s">
        <v>87</v>
      </c>
      <c r="B950" s="7">
        <v>1</v>
      </c>
      <c r="C950" s="5">
        <v>991</v>
      </c>
      <c r="D950" s="5">
        <v>42</v>
      </c>
      <c r="E950" s="6" t="s">
        <v>970</v>
      </c>
      <c r="F950" s="8">
        <v>421072</v>
      </c>
      <c r="G950" s="5" t="s">
        <v>1443</v>
      </c>
      <c r="H950" s="5" t="s">
        <v>1444</v>
      </c>
      <c r="I950" s="6" t="s">
        <v>91</v>
      </c>
      <c r="J950" s="6" t="s">
        <v>91</v>
      </c>
      <c r="K950" s="6" t="s">
        <v>91</v>
      </c>
      <c r="L950" s="6" t="s">
        <v>91</v>
      </c>
      <c r="M950" s="5" t="s">
        <v>92</v>
      </c>
      <c r="N950" s="6" t="s">
        <v>91</v>
      </c>
      <c r="O950" s="6" t="s">
        <v>91</v>
      </c>
      <c r="P950" s="6" t="s">
        <v>91</v>
      </c>
      <c r="Q950" s="6" t="s">
        <v>91</v>
      </c>
      <c r="R950" s="5">
        <v>1</v>
      </c>
      <c r="S950" s="5">
        <v>0</v>
      </c>
      <c r="T950" s="5" t="s">
        <v>93</v>
      </c>
      <c r="U950" s="5" t="s">
        <v>105</v>
      </c>
    </row>
    <row r="951" spans="1:21">
      <c r="A951" s="6" t="s">
        <v>87</v>
      </c>
      <c r="B951" s="7">
        <v>1</v>
      </c>
      <c r="C951" s="5">
        <v>992</v>
      </c>
      <c r="D951" s="5">
        <v>42</v>
      </c>
      <c r="E951" s="6" t="s">
        <v>1445</v>
      </c>
      <c r="F951" s="8">
        <v>42107201</v>
      </c>
      <c r="G951" s="5" t="s">
        <v>1446</v>
      </c>
      <c r="H951" s="5" t="s">
        <v>221</v>
      </c>
      <c r="I951" s="6" t="s">
        <v>91</v>
      </c>
      <c r="J951" s="6" t="s">
        <v>91</v>
      </c>
      <c r="K951" s="6" t="s">
        <v>91</v>
      </c>
      <c r="L951" s="6" t="s">
        <v>91</v>
      </c>
      <c r="M951" s="5" t="s">
        <v>92</v>
      </c>
      <c r="N951" s="6" t="s">
        <v>91</v>
      </c>
      <c r="O951" s="6" t="s">
        <v>91</v>
      </c>
      <c r="P951" s="6" t="s">
        <v>91</v>
      </c>
      <c r="Q951" s="6" t="s">
        <v>91</v>
      </c>
      <c r="R951" s="5">
        <v>1</v>
      </c>
      <c r="S951" s="5">
        <v>0</v>
      </c>
      <c r="T951" s="5" t="s">
        <v>93</v>
      </c>
      <c r="U951" s="5" t="s">
        <v>105</v>
      </c>
    </row>
    <row r="952" spans="1:21">
      <c r="A952" s="6" t="s">
        <v>87</v>
      </c>
      <c r="B952" s="7">
        <v>1</v>
      </c>
      <c r="C952" s="5">
        <v>993</v>
      </c>
      <c r="D952" s="5">
        <v>42</v>
      </c>
      <c r="E952" s="6" t="s">
        <v>1445</v>
      </c>
      <c r="F952" s="8">
        <v>42107202</v>
      </c>
      <c r="G952" s="5" t="s">
        <v>1447</v>
      </c>
      <c r="H952" s="5" t="s">
        <v>223</v>
      </c>
      <c r="I952" s="6" t="s">
        <v>91</v>
      </c>
      <c r="J952" s="6" t="s">
        <v>91</v>
      </c>
      <c r="K952" s="6" t="s">
        <v>91</v>
      </c>
      <c r="L952" s="6" t="s">
        <v>91</v>
      </c>
      <c r="M952" s="5" t="s">
        <v>92</v>
      </c>
      <c r="N952" s="6" t="s">
        <v>91</v>
      </c>
      <c r="O952" s="6" t="s">
        <v>91</v>
      </c>
      <c r="P952" s="6" t="s">
        <v>91</v>
      </c>
      <c r="Q952" s="6" t="s">
        <v>91</v>
      </c>
      <c r="R952" s="5">
        <v>1</v>
      </c>
      <c r="S952" s="5">
        <v>0</v>
      </c>
      <c r="T952" s="5" t="s">
        <v>93</v>
      </c>
      <c r="U952" s="5" t="s">
        <v>105</v>
      </c>
    </row>
    <row r="953" spans="1:21">
      <c r="A953" s="6" t="s">
        <v>87</v>
      </c>
      <c r="B953" s="7">
        <v>1</v>
      </c>
      <c r="C953" s="5">
        <v>994</v>
      </c>
      <c r="D953" s="5">
        <v>42</v>
      </c>
      <c r="E953" s="6" t="s">
        <v>1445</v>
      </c>
      <c r="F953" s="8">
        <v>42107203</v>
      </c>
      <c r="G953" s="5" t="s">
        <v>1448</v>
      </c>
      <c r="H953" s="5" t="s">
        <v>225</v>
      </c>
      <c r="I953" s="6" t="s">
        <v>91</v>
      </c>
      <c r="J953" s="6" t="s">
        <v>91</v>
      </c>
      <c r="K953" s="6" t="s">
        <v>91</v>
      </c>
      <c r="L953" s="6" t="s">
        <v>91</v>
      </c>
      <c r="M953" s="5" t="s">
        <v>92</v>
      </c>
      <c r="N953" s="6" t="s">
        <v>91</v>
      </c>
      <c r="O953" s="6" t="s">
        <v>91</v>
      </c>
      <c r="P953" s="6" t="s">
        <v>91</v>
      </c>
      <c r="Q953" s="6" t="s">
        <v>91</v>
      </c>
      <c r="R953" s="5">
        <v>1</v>
      </c>
      <c r="S953" s="5">
        <v>0</v>
      </c>
      <c r="T953" s="5" t="s">
        <v>93</v>
      </c>
      <c r="U953" s="5" t="s">
        <v>105</v>
      </c>
    </row>
    <row r="954" spans="1:21">
      <c r="A954" s="6" t="s">
        <v>87</v>
      </c>
      <c r="B954" s="7">
        <v>1</v>
      </c>
      <c r="C954" s="5">
        <v>995</v>
      </c>
      <c r="D954" s="5">
        <v>42</v>
      </c>
      <c r="E954" s="6" t="s">
        <v>1445</v>
      </c>
      <c r="F954" s="8">
        <v>42107204</v>
      </c>
      <c r="G954" s="5" t="s">
        <v>1449</v>
      </c>
      <c r="H954" s="5" t="s">
        <v>227</v>
      </c>
      <c r="I954" s="6" t="s">
        <v>91</v>
      </c>
      <c r="J954" s="6" t="s">
        <v>91</v>
      </c>
      <c r="K954" s="6" t="s">
        <v>91</v>
      </c>
      <c r="L954" s="6" t="s">
        <v>91</v>
      </c>
      <c r="M954" s="5" t="s">
        <v>92</v>
      </c>
      <c r="N954" s="6" t="s">
        <v>91</v>
      </c>
      <c r="O954" s="6" t="s">
        <v>91</v>
      </c>
      <c r="P954" s="6" t="s">
        <v>91</v>
      </c>
      <c r="Q954" s="6" t="s">
        <v>91</v>
      </c>
      <c r="R954" s="5">
        <v>1</v>
      </c>
      <c r="S954" s="5">
        <v>0</v>
      </c>
      <c r="T954" s="5" t="s">
        <v>93</v>
      </c>
      <c r="U954" s="5" t="s">
        <v>105</v>
      </c>
    </row>
    <row r="955" spans="1:21">
      <c r="A955" s="6" t="s">
        <v>87</v>
      </c>
      <c r="B955" s="7">
        <v>1</v>
      </c>
      <c r="C955" s="5">
        <v>996</v>
      </c>
      <c r="D955" s="5">
        <v>42</v>
      </c>
      <c r="E955" s="6" t="s">
        <v>970</v>
      </c>
      <c r="F955" s="8">
        <v>421073</v>
      </c>
      <c r="G955" s="5" t="s">
        <v>1450</v>
      </c>
      <c r="H955" s="5" t="s">
        <v>1451</v>
      </c>
      <c r="I955" s="5">
        <v>10065504531</v>
      </c>
      <c r="J955" s="6" t="s">
        <v>91</v>
      </c>
      <c r="K955" s="6" t="s">
        <v>91</v>
      </c>
      <c r="L955" s="6" t="s">
        <v>91</v>
      </c>
      <c r="M955" s="5" t="s">
        <v>92</v>
      </c>
      <c r="N955" s="6" t="s">
        <v>91</v>
      </c>
      <c r="O955" s="6" t="s">
        <v>91</v>
      </c>
      <c r="P955" s="6" t="s">
        <v>91</v>
      </c>
      <c r="Q955" s="6" t="s">
        <v>91</v>
      </c>
      <c r="R955" s="5">
        <v>1</v>
      </c>
      <c r="S955" s="5">
        <v>0</v>
      </c>
      <c r="T955" s="5" t="s">
        <v>93</v>
      </c>
      <c r="U955" s="5" t="s">
        <v>105</v>
      </c>
    </row>
    <row r="956" spans="1:21">
      <c r="A956" s="6" t="s">
        <v>87</v>
      </c>
      <c r="B956" s="7">
        <v>1</v>
      </c>
      <c r="C956" s="5">
        <v>997</v>
      </c>
      <c r="D956" s="5">
        <v>42</v>
      </c>
      <c r="E956" s="6" t="s">
        <v>1452</v>
      </c>
      <c r="F956" s="8">
        <v>42107301</v>
      </c>
      <c r="G956" s="5" t="s">
        <v>1453</v>
      </c>
      <c r="H956" s="5" t="s">
        <v>221</v>
      </c>
      <c r="I956" s="6" t="s">
        <v>91</v>
      </c>
      <c r="J956" s="6" t="s">
        <v>91</v>
      </c>
      <c r="K956" s="6" t="s">
        <v>91</v>
      </c>
      <c r="L956" s="6" t="s">
        <v>91</v>
      </c>
      <c r="M956" s="5" t="s">
        <v>92</v>
      </c>
      <c r="N956" s="6" t="s">
        <v>91</v>
      </c>
      <c r="O956" s="6" t="s">
        <v>91</v>
      </c>
      <c r="P956" s="6" t="s">
        <v>91</v>
      </c>
      <c r="Q956" s="6" t="s">
        <v>91</v>
      </c>
      <c r="R956" s="5">
        <v>1</v>
      </c>
      <c r="S956" s="5">
        <v>0</v>
      </c>
      <c r="T956" s="5" t="s">
        <v>93</v>
      </c>
      <c r="U956" s="5" t="s">
        <v>105</v>
      </c>
    </row>
    <row r="957" spans="1:21">
      <c r="A957" s="6" t="s">
        <v>87</v>
      </c>
      <c r="B957" s="7">
        <v>1</v>
      </c>
      <c r="C957" s="5">
        <v>998</v>
      </c>
      <c r="D957" s="5">
        <v>42</v>
      </c>
      <c r="E957" s="6" t="s">
        <v>1452</v>
      </c>
      <c r="F957" s="8">
        <v>42107302</v>
      </c>
      <c r="G957" s="5" t="s">
        <v>1454</v>
      </c>
      <c r="H957" s="5" t="s">
        <v>223</v>
      </c>
      <c r="I957" s="6" t="s">
        <v>91</v>
      </c>
      <c r="J957" s="6" t="s">
        <v>91</v>
      </c>
      <c r="K957" s="6" t="s">
        <v>91</v>
      </c>
      <c r="L957" s="6" t="s">
        <v>91</v>
      </c>
      <c r="M957" s="5" t="s">
        <v>92</v>
      </c>
      <c r="N957" s="6" t="s">
        <v>91</v>
      </c>
      <c r="O957" s="6" t="s">
        <v>91</v>
      </c>
      <c r="P957" s="6" t="s">
        <v>91</v>
      </c>
      <c r="Q957" s="6" t="s">
        <v>91</v>
      </c>
      <c r="R957" s="5">
        <v>1</v>
      </c>
      <c r="S957" s="5">
        <v>0</v>
      </c>
      <c r="T957" s="5" t="s">
        <v>93</v>
      </c>
      <c r="U957" s="5" t="s">
        <v>105</v>
      </c>
    </row>
    <row r="958" spans="1:21">
      <c r="A958" s="6" t="s">
        <v>87</v>
      </c>
      <c r="B958" s="7">
        <v>1</v>
      </c>
      <c r="C958" s="5">
        <v>999</v>
      </c>
      <c r="D958" s="5">
        <v>42</v>
      </c>
      <c r="E958" s="6" t="s">
        <v>1452</v>
      </c>
      <c r="F958" s="8">
        <v>42107303</v>
      </c>
      <c r="G958" s="5" t="s">
        <v>1455</v>
      </c>
      <c r="H958" s="5" t="s">
        <v>225</v>
      </c>
      <c r="I958" s="6" t="s">
        <v>91</v>
      </c>
      <c r="J958" s="6" t="s">
        <v>91</v>
      </c>
      <c r="K958" s="6" t="s">
        <v>91</v>
      </c>
      <c r="L958" s="6" t="s">
        <v>91</v>
      </c>
      <c r="M958" s="5" t="s">
        <v>92</v>
      </c>
      <c r="N958" s="6" t="s">
        <v>91</v>
      </c>
      <c r="O958" s="6" t="s">
        <v>91</v>
      </c>
      <c r="P958" s="6" t="s">
        <v>91</v>
      </c>
      <c r="Q958" s="6" t="s">
        <v>91</v>
      </c>
      <c r="R958" s="5">
        <v>1</v>
      </c>
      <c r="S958" s="5">
        <v>0</v>
      </c>
      <c r="T958" s="5" t="s">
        <v>93</v>
      </c>
      <c r="U958" s="5" t="s">
        <v>105</v>
      </c>
    </row>
    <row r="959" spans="1:21">
      <c r="A959" s="6" t="s">
        <v>87</v>
      </c>
      <c r="B959" s="7">
        <v>1</v>
      </c>
      <c r="C959" s="5">
        <v>1000</v>
      </c>
      <c r="D959" s="5">
        <v>42</v>
      </c>
      <c r="E959" s="6" t="s">
        <v>1452</v>
      </c>
      <c r="F959" s="8">
        <v>42107304</v>
      </c>
      <c r="G959" s="5" t="s">
        <v>1456</v>
      </c>
      <c r="H959" s="5" t="s">
        <v>227</v>
      </c>
      <c r="I959" s="6" t="s">
        <v>91</v>
      </c>
      <c r="J959" s="6" t="s">
        <v>91</v>
      </c>
      <c r="K959" s="6" t="s">
        <v>91</v>
      </c>
      <c r="L959" s="6" t="s">
        <v>91</v>
      </c>
      <c r="M959" s="5" t="s">
        <v>92</v>
      </c>
      <c r="N959" s="6" t="s">
        <v>91</v>
      </c>
      <c r="O959" s="6" t="s">
        <v>91</v>
      </c>
      <c r="P959" s="6" t="s">
        <v>91</v>
      </c>
      <c r="Q959" s="6" t="s">
        <v>91</v>
      </c>
      <c r="R959" s="5">
        <v>1</v>
      </c>
      <c r="S959" s="5">
        <v>0</v>
      </c>
      <c r="T959" s="5" t="s">
        <v>93</v>
      </c>
      <c r="U959" s="5" t="s">
        <v>105</v>
      </c>
    </row>
    <row r="960" spans="1:21">
      <c r="A960" s="6" t="s">
        <v>87</v>
      </c>
      <c r="B960" s="7">
        <v>1</v>
      </c>
      <c r="C960" s="5">
        <v>1001</v>
      </c>
      <c r="D960" s="5">
        <v>42</v>
      </c>
      <c r="E960" s="6" t="s">
        <v>970</v>
      </c>
      <c r="F960" s="8">
        <v>421074</v>
      </c>
      <c r="G960" s="5" t="s">
        <v>1457</v>
      </c>
      <c r="H960" s="5" t="s">
        <v>1458</v>
      </c>
      <c r="I960" s="6" t="s">
        <v>91</v>
      </c>
      <c r="J960" s="6" t="s">
        <v>91</v>
      </c>
      <c r="K960" s="6" t="s">
        <v>91</v>
      </c>
      <c r="L960" s="6" t="s">
        <v>91</v>
      </c>
      <c r="M960" s="5" t="s">
        <v>92</v>
      </c>
      <c r="N960" s="6" t="s">
        <v>91</v>
      </c>
      <c r="O960" s="6" t="s">
        <v>91</v>
      </c>
      <c r="P960" s="6" t="s">
        <v>91</v>
      </c>
      <c r="Q960" s="6" t="s">
        <v>91</v>
      </c>
      <c r="R960" s="5">
        <v>1</v>
      </c>
      <c r="S960" s="5">
        <v>0</v>
      </c>
      <c r="T960" s="5" t="s">
        <v>93</v>
      </c>
      <c r="U960" s="5" t="s">
        <v>105</v>
      </c>
    </row>
    <row r="961" spans="1:21">
      <c r="A961" s="6" t="s">
        <v>87</v>
      </c>
      <c r="B961" s="7">
        <v>1</v>
      </c>
      <c r="C961" s="5">
        <v>1002</v>
      </c>
      <c r="D961" s="5">
        <v>42</v>
      </c>
      <c r="E961" s="6" t="s">
        <v>1459</v>
      </c>
      <c r="F961" s="8">
        <v>42107401</v>
      </c>
      <c r="G961" s="5" t="s">
        <v>1460</v>
      </c>
      <c r="H961" s="5" t="s">
        <v>221</v>
      </c>
      <c r="I961" s="6" t="s">
        <v>91</v>
      </c>
      <c r="J961" s="6" t="s">
        <v>91</v>
      </c>
      <c r="K961" s="6" t="s">
        <v>91</v>
      </c>
      <c r="L961" s="6" t="s">
        <v>91</v>
      </c>
      <c r="M961" s="5" t="s">
        <v>92</v>
      </c>
      <c r="N961" s="6" t="s">
        <v>91</v>
      </c>
      <c r="O961" s="6" t="s">
        <v>91</v>
      </c>
      <c r="P961" s="6" t="s">
        <v>91</v>
      </c>
      <c r="Q961" s="6" t="s">
        <v>91</v>
      </c>
      <c r="R961" s="5">
        <v>1</v>
      </c>
      <c r="S961" s="5">
        <v>0</v>
      </c>
      <c r="T961" s="5" t="s">
        <v>93</v>
      </c>
      <c r="U961" s="5" t="s">
        <v>105</v>
      </c>
    </row>
    <row r="962" spans="1:21">
      <c r="A962" s="6" t="s">
        <v>87</v>
      </c>
      <c r="B962" s="7">
        <v>1</v>
      </c>
      <c r="C962" s="5">
        <v>1003</v>
      </c>
      <c r="D962" s="5">
        <v>42</v>
      </c>
      <c r="E962" s="6" t="s">
        <v>1459</v>
      </c>
      <c r="F962" s="8">
        <v>42107402</v>
      </c>
      <c r="G962" s="5" t="s">
        <v>1461</v>
      </c>
      <c r="H962" s="5" t="s">
        <v>223</v>
      </c>
      <c r="I962" s="6" t="s">
        <v>91</v>
      </c>
      <c r="J962" s="6" t="s">
        <v>91</v>
      </c>
      <c r="K962" s="6" t="s">
        <v>91</v>
      </c>
      <c r="L962" s="6" t="s">
        <v>91</v>
      </c>
      <c r="M962" s="5" t="s">
        <v>92</v>
      </c>
      <c r="N962" s="6" t="s">
        <v>91</v>
      </c>
      <c r="O962" s="6" t="s">
        <v>91</v>
      </c>
      <c r="P962" s="6" t="s">
        <v>91</v>
      </c>
      <c r="Q962" s="6" t="s">
        <v>91</v>
      </c>
      <c r="R962" s="5">
        <v>1</v>
      </c>
      <c r="S962" s="5">
        <v>0</v>
      </c>
      <c r="T962" s="5" t="s">
        <v>93</v>
      </c>
      <c r="U962" s="5" t="s">
        <v>105</v>
      </c>
    </row>
    <row r="963" spans="1:21">
      <c r="A963" s="6" t="s">
        <v>87</v>
      </c>
      <c r="B963" s="7">
        <v>1</v>
      </c>
      <c r="C963" s="5">
        <v>1004</v>
      </c>
      <c r="D963" s="5">
        <v>42</v>
      </c>
      <c r="E963" s="6" t="s">
        <v>1459</v>
      </c>
      <c r="F963" s="8">
        <v>42107403</v>
      </c>
      <c r="G963" s="5" t="s">
        <v>1462</v>
      </c>
      <c r="H963" s="5" t="s">
        <v>225</v>
      </c>
      <c r="I963" s="6" t="s">
        <v>91</v>
      </c>
      <c r="J963" s="6" t="s">
        <v>91</v>
      </c>
      <c r="K963" s="6" t="s">
        <v>91</v>
      </c>
      <c r="L963" s="6" t="s">
        <v>91</v>
      </c>
      <c r="M963" s="5" t="s">
        <v>92</v>
      </c>
      <c r="N963" s="6" t="s">
        <v>91</v>
      </c>
      <c r="O963" s="6" t="s">
        <v>91</v>
      </c>
      <c r="P963" s="6" t="s">
        <v>91</v>
      </c>
      <c r="Q963" s="6" t="s">
        <v>91</v>
      </c>
      <c r="R963" s="5">
        <v>1</v>
      </c>
      <c r="S963" s="5">
        <v>0</v>
      </c>
      <c r="T963" s="5" t="s">
        <v>93</v>
      </c>
      <c r="U963" s="5" t="s">
        <v>105</v>
      </c>
    </row>
    <row r="964" spans="1:21">
      <c r="A964" s="6" t="s">
        <v>87</v>
      </c>
      <c r="B964" s="7">
        <v>1</v>
      </c>
      <c r="C964" s="5">
        <v>1005</v>
      </c>
      <c r="D964" s="5">
        <v>42</v>
      </c>
      <c r="E964" s="6" t="s">
        <v>1459</v>
      </c>
      <c r="F964" s="8">
        <v>42107404</v>
      </c>
      <c r="G964" s="5" t="s">
        <v>1463</v>
      </c>
      <c r="H964" s="5" t="s">
        <v>227</v>
      </c>
      <c r="I964" s="6" t="s">
        <v>91</v>
      </c>
      <c r="J964" s="6" t="s">
        <v>91</v>
      </c>
      <c r="K964" s="6" t="s">
        <v>91</v>
      </c>
      <c r="L964" s="6" t="s">
        <v>91</v>
      </c>
      <c r="M964" s="5" t="s">
        <v>92</v>
      </c>
      <c r="N964" s="6" t="s">
        <v>91</v>
      </c>
      <c r="O964" s="6" t="s">
        <v>91</v>
      </c>
      <c r="P964" s="6" t="s">
        <v>91</v>
      </c>
      <c r="Q964" s="6" t="s">
        <v>91</v>
      </c>
      <c r="R964" s="5">
        <v>1</v>
      </c>
      <c r="S964" s="5">
        <v>0</v>
      </c>
      <c r="T964" s="5" t="s">
        <v>93</v>
      </c>
      <c r="U964" s="5" t="s">
        <v>105</v>
      </c>
    </row>
    <row r="965" spans="1:21">
      <c r="A965" s="6" t="s">
        <v>87</v>
      </c>
      <c r="B965" s="7">
        <v>1</v>
      </c>
      <c r="C965" s="5">
        <v>1006</v>
      </c>
      <c r="D965" s="5">
        <v>42</v>
      </c>
      <c r="E965" s="6" t="s">
        <v>970</v>
      </c>
      <c r="F965" s="8">
        <v>421075</v>
      </c>
      <c r="G965" s="5" t="s">
        <v>1464</v>
      </c>
      <c r="H965" s="5" t="s">
        <v>1465</v>
      </c>
      <c r="I965" s="5">
        <v>10065506420</v>
      </c>
      <c r="J965" s="6" t="s">
        <v>91</v>
      </c>
      <c r="K965" s="6" t="s">
        <v>91</v>
      </c>
      <c r="L965" s="6" t="s">
        <v>91</v>
      </c>
      <c r="M965" s="5" t="s">
        <v>92</v>
      </c>
      <c r="N965" s="6" t="s">
        <v>91</v>
      </c>
      <c r="O965" s="6" t="s">
        <v>91</v>
      </c>
      <c r="P965" s="6" t="s">
        <v>91</v>
      </c>
      <c r="Q965" s="6" t="s">
        <v>91</v>
      </c>
      <c r="R965" s="5">
        <v>1</v>
      </c>
      <c r="S965" s="5">
        <v>0</v>
      </c>
      <c r="T965" s="5" t="s">
        <v>93</v>
      </c>
      <c r="U965" s="5" t="s">
        <v>105</v>
      </c>
    </row>
    <row r="966" spans="1:21">
      <c r="A966" s="6" t="s">
        <v>87</v>
      </c>
      <c r="B966" s="7">
        <v>1</v>
      </c>
      <c r="C966" s="5">
        <v>1007</v>
      </c>
      <c r="D966" s="5">
        <v>42</v>
      </c>
      <c r="E966" s="6" t="s">
        <v>1466</v>
      </c>
      <c r="F966" s="8">
        <v>42107501</v>
      </c>
      <c r="G966" s="5" t="s">
        <v>1467</v>
      </c>
      <c r="H966" s="5" t="s">
        <v>221</v>
      </c>
      <c r="I966" s="6" t="s">
        <v>91</v>
      </c>
      <c r="J966" s="6" t="s">
        <v>91</v>
      </c>
      <c r="K966" s="6" t="s">
        <v>91</v>
      </c>
      <c r="L966" s="6" t="s">
        <v>91</v>
      </c>
      <c r="M966" s="5" t="s">
        <v>92</v>
      </c>
      <c r="N966" s="6" t="s">
        <v>91</v>
      </c>
      <c r="O966" s="6" t="s">
        <v>91</v>
      </c>
      <c r="P966" s="6" t="s">
        <v>91</v>
      </c>
      <c r="Q966" s="6" t="s">
        <v>91</v>
      </c>
      <c r="R966" s="5">
        <v>1</v>
      </c>
      <c r="S966" s="5">
        <v>0</v>
      </c>
      <c r="T966" s="5" t="s">
        <v>93</v>
      </c>
      <c r="U966" s="5" t="s">
        <v>105</v>
      </c>
    </row>
    <row r="967" spans="1:21">
      <c r="A967" s="6" t="s">
        <v>87</v>
      </c>
      <c r="B967" s="7">
        <v>1</v>
      </c>
      <c r="C967" s="5">
        <v>1008</v>
      </c>
      <c r="D967" s="5">
        <v>42</v>
      </c>
      <c r="E967" s="6" t="s">
        <v>1466</v>
      </c>
      <c r="F967" s="8">
        <v>42107502</v>
      </c>
      <c r="G967" s="5" t="s">
        <v>1468</v>
      </c>
      <c r="H967" s="5" t="s">
        <v>223</v>
      </c>
      <c r="I967" s="6" t="s">
        <v>91</v>
      </c>
      <c r="J967" s="6" t="s">
        <v>91</v>
      </c>
      <c r="K967" s="6" t="s">
        <v>91</v>
      </c>
      <c r="L967" s="6" t="s">
        <v>91</v>
      </c>
      <c r="M967" s="5" t="s">
        <v>92</v>
      </c>
      <c r="N967" s="6" t="s">
        <v>91</v>
      </c>
      <c r="O967" s="6" t="s">
        <v>91</v>
      </c>
      <c r="P967" s="6" t="s">
        <v>91</v>
      </c>
      <c r="Q967" s="6" t="s">
        <v>91</v>
      </c>
      <c r="R967" s="5">
        <v>1</v>
      </c>
      <c r="S967" s="5">
        <v>0</v>
      </c>
      <c r="T967" s="5" t="s">
        <v>93</v>
      </c>
      <c r="U967" s="5" t="s">
        <v>105</v>
      </c>
    </row>
    <row r="968" spans="1:21">
      <c r="A968" s="6" t="s">
        <v>87</v>
      </c>
      <c r="B968" s="7">
        <v>1</v>
      </c>
      <c r="C968" s="5">
        <v>1009</v>
      </c>
      <c r="D968" s="5">
        <v>42</v>
      </c>
      <c r="E968" s="6" t="s">
        <v>1466</v>
      </c>
      <c r="F968" s="8">
        <v>42107503</v>
      </c>
      <c r="G968" s="5" t="s">
        <v>1469</v>
      </c>
      <c r="H968" s="5" t="s">
        <v>225</v>
      </c>
      <c r="I968" s="6" t="s">
        <v>91</v>
      </c>
      <c r="J968" s="6" t="s">
        <v>91</v>
      </c>
      <c r="K968" s="6" t="s">
        <v>91</v>
      </c>
      <c r="L968" s="6" t="s">
        <v>91</v>
      </c>
      <c r="M968" s="5" t="s">
        <v>92</v>
      </c>
      <c r="N968" s="6" t="s">
        <v>91</v>
      </c>
      <c r="O968" s="6" t="s">
        <v>91</v>
      </c>
      <c r="P968" s="6" t="s">
        <v>91</v>
      </c>
      <c r="Q968" s="6" t="s">
        <v>91</v>
      </c>
      <c r="R968" s="5">
        <v>1</v>
      </c>
      <c r="S968" s="5">
        <v>0</v>
      </c>
      <c r="T968" s="5" t="s">
        <v>93</v>
      </c>
      <c r="U968" s="5" t="s">
        <v>105</v>
      </c>
    </row>
    <row r="969" spans="1:21">
      <c r="A969" s="6" t="s">
        <v>87</v>
      </c>
      <c r="B969" s="7">
        <v>1</v>
      </c>
      <c r="C969" s="5">
        <v>1010</v>
      </c>
      <c r="D969" s="5">
        <v>42</v>
      </c>
      <c r="E969" s="6" t="s">
        <v>1466</v>
      </c>
      <c r="F969" s="8">
        <v>42107504</v>
      </c>
      <c r="G969" s="5" t="s">
        <v>1470</v>
      </c>
      <c r="H969" s="5" t="s">
        <v>227</v>
      </c>
      <c r="I969" s="6" t="s">
        <v>91</v>
      </c>
      <c r="J969" s="6" t="s">
        <v>91</v>
      </c>
      <c r="K969" s="6" t="s">
        <v>91</v>
      </c>
      <c r="L969" s="6" t="s">
        <v>91</v>
      </c>
      <c r="M969" s="5" t="s">
        <v>92</v>
      </c>
      <c r="N969" s="6" t="s">
        <v>91</v>
      </c>
      <c r="O969" s="6" t="s">
        <v>91</v>
      </c>
      <c r="P969" s="6" t="s">
        <v>91</v>
      </c>
      <c r="Q969" s="6" t="s">
        <v>91</v>
      </c>
      <c r="R969" s="5">
        <v>1</v>
      </c>
      <c r="S969" s="5">
        <v>0</v>
      </c>
      <c r="T969" s="5" t="s">
        <v>93</v>
      </c>
      <c r="U969" s="5" t="s">
        <v>105</v>
      </c>
    </row>
    <row r="970" spans="1:21">
      <c r="A970" s="6" t="s">
        <v>87</v>
      </c>
      <c r="B970" s="7">
        <v>1</v>
      </c>
      <c r="C970" s="5">
        <v>1011</v>
      </c>
      <c r="D970" s="5">
        <v>42</v>
      </c>
      <c r="E970" s="6" t="s">
        <v>970</v>
      </c>
      <c r="F970" s="8">
        <v>421076</v>
      </c>
      <c r="G970" s="5" t="s">
        <v>1471</v>
      </c>
      <c r="H970" s="5" t="s">
        <v>1472</v>
      </c>
      <c r="I970" s="5">
        <v>10065503594</v>
      </c>
      <c r="J970" s="6" t="s">
        <v>91</v>
      </c>
      <c r="K970" s="6" t="s">
        <v>91</v>
      </c>
      <c r="L970" s="6" t="s">
        <v>91</v>
      </c>
      <c r="M970" s="5" t="s">
        <v>92</v>
      </c>
      <c r="N970" s="6" t="s">
        <v>91</v>
      </c>
      <c r="O970" s="6" t="s">
        <v>91</v>
      </c>
      <c r="P970" s="6" t="s">
        <v>91</v>
      </c>
      <c r="Q970" s="6" t="s">
        <v>91</v>
      </c>
      <c r="R970" s="5">
        <v>1</v>
      </c>
      <c r="S970" s="5">
        <v>0</v>
      </c>
      <c r="T970" s="5" t="s">
        <v>93</v>
      </c>
      <c r="U970" s="5" t="s">
        <v>105</v>
      </c>
    </row>
    <row r="971" spans="1:21">
      <c r="A971" s="6" t="s">
        <v>87</v>
      </c>
      <c r="B971" s="7">
        <v>1</v>
      </c>
      <c r="C971" s="5">
        <v>1012</v>
      </c>
      <c r="D971" s="5">
        <v>42</v>
      </c>
      <c r="E971" s="6" t="s">
        <v>1473</v>
      </c>
      <c r="F971" s="8">
        <v>42107601</v>
      </c>
      <c r="G971" s="5" t="s">
        <v>1474</v>
      </c>
      <c r="H971" s="5" t="s">
        <v>221</v>
      </c>
      <c r="I971" s="6" t="s">
        <v>91</v>
      </c>
      <c r="J971" s="6" t="s">
        <v>91</v>
      </c>
      <c r="K971" s="6" t="s">
        <v>91</v>
      </c>
      <c r="L971" s="6" t="s">
        <v>91</v>
      </c>
      <c r="M971" s="5" t="s">
        <v>92</v>
      </c>
      <c r="N971" s="6" t="s">
        <v>91</v>
      </c>
      <c r="O971" s="6" t="s">
        <v>91</v>
      </c>
      <c r="P971" s="6" t="s">
        <v>91</v>
      </c>
      <c r="Q971" s="6" t="s">
        <v>91</v>
      </c>
      <c r="R971" s="5">
        <v>1</v>
      </c>
      <c r="S971" s="5">
        <v>0</v>
      </c>
      <c r="T971" s="5" t="s">
        <v>93</v>
      </c>
      <c r="U971" s="5" t="s">
        <v>105</v>
      </c>
    </row>
    <row r="972" spans="1:21">
      <c r="A972" s="6" t="s">
        <v>87</v>
      </c>
      <c r="B972" s="7">
        <v>1</v>
      </c>
      <c r="C972" s="5">
        <v>1013</v>
      </c>
      <c r="D972" s="5">
        <v>42</v>
      </c>
      <c r="E972" s="6" t="s">
        <v>1473</v>
      </c>
      <c r="F972" s="8">
        <v>42107602</v>
      </c>
      <c r="G972" s="5" t="s">
        <v>1475</v>
      </c>
      <c r="H972" s="5" t="s">
        <v>223</v>
      </c>
      <c r="I972" s="6" t="s">
        <v>91</v>
      </c>
      <c r="J972" s="6" t="s">
        <v>91</v>
      </c>
      <c r="K972" s="6" t="s">
        <v>91</v>
      </c>
      <c r="L972" s="6" t="s">
        <v>91</v>
      </c>
      <c r="M972" s="5" t="s">
        <v>92</v>
      </c>
      <c r="N972" s="6" t="s">
        <v>91</v>
      </c>
      <c r="O972" s="6" t="s">
        <v>91</v>
      </c>
      <c r="P972" s="6" t="s">
        <v>91</v>
      </c>
      <c r="Q972" s="6" t="s">
        <v>91</v>
      </c>
      <c r="R972" s="5">
        <v>1</v>
      </c>
      <c r="S972" s="5">
        <v>0</v>
      </c>
      <c r="T972" s="5" t="s">
        <v>93</v>
      </c>
      <c r="U972" s="5" t="s">
        <v>105</v>
      </c>
    </row>
    <row r="973" spans="1:21">
      <c r="A973" s="6" t="s">
        <v>87</v>
      </c>
      <c r="B973" s="7">
        <v>1</v>
      </c>
      <c r="C973" s="5">
        <v>1014</v>
      </c>
      <c r="D973" s="5">
        <v>42</v>
      </c>
      <c r="E973" s="6" t="s">
        <v>1473</v>
      </c>
      <c r="F973" s="8">
        <v>42107603</v>
      </c>
      <c r="G973" s="5" t="s">
        <v>1476</v>
      </c>
      <c r="H973" s="5" t="s">
        <v>225</v>
      </c>
      <c r="I973" s="6" t="s">
        <v>91</v>
      </c>
      <c r="J973" s="6" t="s">
        <v>91</v>
      </c>
      <c r="K973" s="6" t="s">
        <v>91</v>
      </c>
      <c r="L973" s="6" t="s">
        <v>91</v>
      </c>
      <c r="M973" s="5" t="s">
        <v>92</v>
      </c>
      <c r="N973" s="6" t="s">
        <v>91</v>
      </c>
      <c r="O973" s="6" t="s">
        <v>91</v>
      </c>
      <c r="P973" s="6" t="s">
        <v>91</v>
      </c>
      <c r="Q973" s="6" t="s">
        <v>91</v>
      </c>
      <c r="R973" s="5">
        <v>1</v>
      </c>
      <c r="S973" s="5">
        <v>0</v>
      </c>
      <c r="T973" s="5" t="s">
        <v>93</v>
      </c>
      <c r="U973" s="5" t="s">
        <v>105</v>
      </c>
    </row>
    <row r="974" spans="1:21">
      <c r="A974" s="6" t="s">
        <v>87</v>
      </c>
      <c r="B974" s="7">
        <v>1</v>
      </c>
      <c r="C974" s="5">
        <v>1015</v>
      </c>
      <c r="D974" s="5">
        <v>42</v>
      </c>
      <c r="E974" s="6" t="s">
        <v>1473</v>
      </c>
      <c r="F974" s="8">
        <v>42107604</v>
      </c>
      <c r="G974" s="5" t="s">
        <v>1477</v>
      </c>
      <c r="H974" s="5" t="s">
        <v>227</v>
      </c>
      <c r="I974" s="6" t="s">
        <v>91</v>
      </c>
      <c r="J974" s="6" t="s">
        <v>91</v>
      </c>
      <c r="K974" s="6" t="s">
        <v>91</v>
      </c>
      <c r="L974" s="6" t="s">
        <v>91</v>
      </c>
      <c r="M974" s="5" t="s">
        <v>92</v>
      </c>
      <c r="N974" s="6" t="s">
        <v>91</v>
      </c>
      <c r="O974" s="6" t="s">
        <v>91</v>
      </c>
      <c r="P974" s="6" t="s">
        <v>91</v>
      </c>
      <c r="Q974" s="6" t="s">
        <v>91</v>
      </c>
      <c r="R974" s="5">
        <v>1</v>
      </c>
      <c r="S974" s="5">
        <v>0</v>
      </c>
      <c r="T974" s="5" t="s">
        <v>93</v>
      </c>
      <c r="U974" s="5" t="s">
        <v>105</v>
      </c>
    </row>
    <row r="975" spans="1:21">
      <c r="A975" s="6" t="s">
        <v>87</v>
      </c>
      <c r="B975" s="7">
        <v>1</v>
      </c>
      <c r="C975" s="5">
        <v>1016</v>
      </c>
      <c r="D975" s="5">
        <v>42</v>
      </c>
      <c r="E975" s="6" t="s">
        <v>970</v>
      </c>
      <c r="F975" s="8">
        <v>421077</v>
      </c>
      <c r="G975" s="5" t="s">
        <v>1478</v>
      </c>
      <c r="H975" s="5" t="s">
        <v>1479</v>
      </c>
      <c r="I975" s="5">
        <v>10065500553</v>
      </c>
      <c r="J975" s="6" t="s">
        <v>91</v>
      </c>
      <c r="K975" s="6" t="s">
        <v>91</v>
      </c>
      <c r="L975" s="6" t="s">
        <v>91</v>
      </c>
      <c r="M975" s="5" t="s">
        <v>92</v>
      </c>
      <c r="N975" s="6" t="s">
        <v>91</v>
      </c>
      <c r="O975" s="6" t="s">
        <v>91</v>
      </c>
      <c r="P975" s="6" t="s">
        <v>91</v>
      </c>
      <c r="Q975" s="6" t="s">
        <v>91</v>
      </c>
      <c r="R975" s="5">
        <v>1</v>
      </c>
      <c r="S975" s="5">
        <v>0</v>
      </c>
      <c r="T975" s="5" t="s">
        <v>93</v>
      </c>
      <c r="U975" s="5" t="s">
        <v>105</v>
      </c>
    </row>
    <row r="976" spans="1:21">
      <c r="A976" s="6" t="s">
        <v>87</v>
      </c>
      <c r="B976" s="7">
        <v>1</v>
      </c>
      <c r="C976" s="5">
        <v>1017</v>
      </c>
      <c r="D976" s="5">
        <v>42</v>
      </c>
      <c r="E976" s="6" t="s">
        <v>1480</v>
      </c>
      <c r="F976" s="8">
        <v>42107701</v>
      </c>
      <c r="G976" s="5" t="s">
        <v>1481</v>
      </c>
      <c r="H976" s="5" t="s">
        <v>221</v>
      </c>
      <c r="I976" s="6" t="s">
        <v>91</v>
      </c>
      <c r="J976" s="6" t="s">
        <v>91</v>
      </c>
      <c r="K976" s="6" t="s">
        <v>91</v>
      </c>
      <c r="L976" s="6" t="s">
        <v>91</v>
      </c>
      <c r="M976" s="5" t="s">
        <v>92</v>
      </c>
      <c r="N976" s="6" t="s">
        <v>91</v>
      </c>
      <c r="O976" s="6" t="s">
        <v>91</v>
      </c>
      <c r="P976" s="6" t="s">
        <v>91</v>
      </c>
      <c r="Q976" s="6" t="s">
        <v>91</v>
      </c>
      <c r="R976" s="5">
        <v>1</v>
      </c>
      <c r="S976" s="5">
        <v>0</v>
      </c>
      <c r="T976" s="5" t="s">
        <v>93</v>
      </c>
      <c r="U976" s="5" t="s">
        <v>105</v>
      </c>
    </row>
    <row r="977" spans="1:21">
      <c r="A977" s="6" t="s">
        <v>87</v>
      </c>
      <c r="B977" s="7">
        <v>1</v>
      </c>
      <c r="C977" s="5">
        <v>1018</v>
      </c>
      <c r="D977" s="5">
        <v>42</v>
      </c>
      <c r="E977" s="6" t="s">
        <v>1480</v>
      </c>
      <c r="F977" s="8">
        <v>42107702</v>
      </c>
      <c r="G977" s="5" t="s">
        <v>1482</v>
      </c>
      <c r="H977" s="5" t="s">
        <v>223</v>
      </c>
      <c r="I977" s="6" t="s">
        <v>91</v>
      </c>
      <c r="J977" s="6" t="s">
        <v>91</v>
      </c>
      <c r="K977" s="6" t="s">
        <v>91</v>
      </c>
      <c r="L977" s="6" t="s">
        <v>91</v>
      </c>
      <c r="M977" s="5" t="s">
        <v>92</v>
      </c>
      <c r="N977" s="6" t="s">
        <v>91</v>
      </c>
      <c r="O977" s="6" t="s">
        <v>91</v>
      </c>
      <c r="P977" s="6" t="s">
        <v>91</v>
      </c>
      <c r="Q977" s="6" t="s">
        <v>91</v>
      </c>
      <c r="R977" s="5">
        <v>1</v>
      </c>
      <c r="S977" s="5">
        <v>0</v>
      </c>
      <c r="T977" s="5" t="s">
        <v>93</v>
      </c>
      <c r="U977" s="5" t="s">
        <v>105</v>
      </c>
    </row>
    <row r="978" spans="1:21">
      <c r="A978" s="6" t="s">
        <v>87</v>
      </c>
      <c r="B978" s="7">
        <v>1</v>
      </c>
      <c r="C978" s="5">
        <v>1019</v>
      </c>
      <c r="D978" s="5">
        <v>42</v>
      </c>
      <c r="E978" s="6" t="s">
        <v>1480</v>
      </c>
      <c r="F978" s="8">
        <v>42107703</v>
      </c>
      <c r="G978" s="5" t="s">
        <v>1483</v>
      </c>
      <c r="H978" s="5" t="s">
        <v>225</v>
      </c>
      <c r="I978" s="6" t="s">
        <v>91</v>
      </c>
      <c r="J978" s="6" t="s">
        <v>91</v>
      </c>
      <c r="K978" s="6" t="s">
        <v>91</v>
      </c>
      <c r="L978" s="6" t="s">
        <v>91</v>
      </c>
      <c r="M978" s="5" t="s">
        <v>92</v>
      </c>
      <c r="N978" s="6" t="s">
        <v>91</v>
      </c>
      <c r="O978" s="6" t="s">
        <v>91</v>
      </c>
      <c r="P978" s="6" t="s">
        <v>91</v>
      </c>
      <c r="Q978" s="6" t="s">
        <v>91</v>
      </c>
      <c r="R978" s="5">
        <v>1</v>
      </c>
      <c r="S978" s="5">
        <v>0</v>
      </c>
      <c r="T978" s="5" t="s">
        <v>93</v>
      </c>
      <c r="U978" s="5" t="s">
        <v>105</v>
      </c>
    </row>
    <row r="979" spans="1:21">
      <c r="A979" s="6" t="s">
        <v>87</v>
      </c>
      <c r="B979" s="7">
        <v>1</v>
      </c>
      <c r="C979" s="5">
        <v>1021</v>
      </c>
      <c r="D979" s="5">
        <v>42</v>
      </c>
      <c r="E979" s="6" t="s">
        <v>1480</v>
      </c>
      <c r="F979" s="8">
        <v>42107704</v>
      </c>
      <c r="G979" s="5" t="s">
        <v>1484</v>
      </c>
      <c r="H979" s="5" t="s">
        <v>227</v>
      </c>
      <c r="I979" s="6" t="s">
        <v>91</v>
      </c>
      <c r="J979" s="6" t="s">
        <v>91</v>
      </c>
      <c r="K979" s="6" t="s">
        <v>91</v>
      </c>
      <c r="L979" s="6" t="s">
        <v>91</v>
      </c>
      <c r="M979" s="5" t="s">
        <v>92</v>
      </c>
      <c r="N979" s="6" t="s">
        <v>91</v>
      </c>
      <c r="O979" s="6" t="s">
        <v>91</v>
      </c>
      <c r="P979" s="6" t="s">
        <v>91</v>
      </c>
      <c r="Q979" s="6" t="s">
        <v>91</v>
      </c>
      <c r="R979" s="5">
        <v>1</v>
      </c>
      <c r="S979" s="5">
        <v>0</v>
      </c>
      <c r="T979" s="5" t="s">
        <v>93</v>
      </c>
      <c r="U979" s="5" t="s">
        <v>105</v>
      </c>
    </row>
    <row r="980" spans="1:21">
      <c r="A980" s="6" t="s">
        <v>87</v>
      </c>
      <c r="B980" s="7">
        <v>1</v>
      </c>
      <c r="C980" s="5">
        <v>1022</v>
      </c>
      <c r="D980" s="5">
        <v>42</v>
      </c>
      <c r="E980" s="6" t="s">
        <v>970</v>
      </c>
      <c r="F980" s="8">
        <v>421078</v>
      </c>
      <c r="G980" s="5" t="s">
        <v>1485</v>
      </c>
      <c r="H980" s="5" t="s">
        <v>1186</v>
      </c>
      <c r="I980" s="5">
        <v>10065504550</v>
      </c>
      <c r="J980" s="6" t="s">
        <v>91</v>
      </c>
      <c r="K980" s="6" t="s">
        <v>91</v>
      </c>
      <c r="L980" s="6" t="s">
        <v>91</v>
      </c>
      <c r="M980" s="5" t="s">
        <v>92</v>
      </c>
      <c r="N980" s="6" t="s">
        <v>91</v>
      </c>
      <c r="O980" s="6" t="s">
        <v>91</v>
      </c>
      <c r="P980" s="6" t="s">
        <v>91</v>
      </c>
      <c r="Q980" s="6" t="s">
        <v>91</v>
      </c>
      <c r="R980" s="5">
        <v>1</v>
      </c>
      <c r="S980" s="5">
        <v>0</v>
      </c>
      <c r="T980" s="5" t="s">
        <v>93</v>
      </c>
      <c r="U980" s="5" t="s">
        <v>105</v>
      </c>
    </row>
    <row r="981" spans="1:21">
      <c r="A981" s="6" t="s">
        <v>87</v>
      </c>
      <c r="B981" s="7">
        <v>1</v>
      </c>
      <c r="C981" s="5">
        <v>1023</v>
      </c>
      <c r="D981" s="5">
        <v>42</v>
      </c>
      <c r="E981" s="6" t="s">
        <v>1486</v>
      </c>
      <c r="F981" s="8">
        <v>42107801</v>
      </c>
      <c r="G981" s="5" t="s">
        <v>1487</v>
      </c>
      <c r="H981" s="5" t="s">
        <v>221</v>
      </c>
      <c r="I981" s="6" t="s">
        <v>91</v>
      </c>
      <c r="J981" s="6" t="s">
        <v>91</v>
      </c>
      <c r="K981" s="6" t="s">
        <v>91</v>
      </c>
      <c r="L981" s="6" t="s">
        <v>91</v>
      </c>
      <c r="M981" s="5" t="s">
        <v>92</v>
      </c>
      <c r="N981" s="6" t="s">
        <v>91</v>
      </c>
      <c r="O981" s="6" t="s">
        <v>91</v>
      </c>
      <c r="P981" s="6" t="s">
        <v>91</v>
      </c>
      <c r="Q981" s="6" t="s">
        <v>91</v>
      </c>
      <c r="R981" s="5">
        <v>1</v>
      </c>
      <c r="S981" s="5">
        <v>0</v>
      </c>
      <c r="T981" s="5" t="s">
        <v>93</v>
      </c>
      <c r="U981" s="5" t="s">
        <v>105</v>
      </c>
    </row>
    <row r="982" spans="1:21">
      <c r="A982" s="6" t="s">
        <v>87</v>
      </c>
      <c r="B982" s="7">
        <v>1</v>
      </c>
      <c r="C982" s="5">
        <v>1024</v>
      </c>
      <c r="D982" s="5">
        <v>42</v>
      </c>
      <c r="E982" s="6" t="s">
        <v>1486</v>
      </c>
      <c r="F982" s="8">
        <v>42107802</v>
      </c>
      <c r="G982" s="5" t="s">
        <v>1488</v>
      </c>
      <c r="H982" s="5" t="s">
        <v>223</v>
      </c>
      <c r="I982" s="6" t="s">
        <v>91</v>
      </c>
      <c r="J982" s="6" t="s">
        <v>91</v>
      </c>
      <c r="K982" s="6" t="s">
        <v>91</v>
      </c>
      <c r="L982" s="6" t="s">
        <v>91</v>
      </c>
      <c r="M982" s="5" t="s">
        <v>92</v>
      </c>
      <c r="N982" s="6" t="s">
        <v>91</v>
      </c>
      <c r="O982" s="6" t="s">
        <v>91</v>
      </c>
      <c r="P982" s="6" t="s">
        <v>91</v>
      </c>
      <c r="Q982" s="6" t="s">
        <v>91</v>
      </c>
      <c r="R982" s="5">
        <v>1</v>
      </c>
      <c r="S982" s="5">
        <v>0</v>
      </c>
      <c r="T982" s="5" t="s">
        <v>93</v>
      </c>
      <c r="U982" s="5" t="s">
        <v>105</v>
      </c>
    </row>
    <row r="983" spans="1:21">
      <c r="A983" s="6" t="s">
        <v>87</v>
      </c>
      <c r="B983" s="7">
        <v>1</v>
      </c>
      <c r="C983" s="5">
        <v>1025</v>
      </c>
      <c r="D983" s="5">
        <v>42</v>
      </c>
      <c r="E983" s="6" t="s">
        <v>1486</v>
      </c>
      <c r="F983" s="8">
        <v>42107803</v>
      </c>
      <c r="G983" s="5" t="s">
        <v>1489</v>
      </c>
      <c r="H983" s="5" t="s">
        <v>225</v>
      </c>
      <c r="I983" s="6" t="s">
        <v>91</v>
      </c>
      <c r="J983" s="6" t="s">
        <v>91</v>
      </c>
      <c r="K983" s="6" t="s">
        <v>91</v>
      </c>
      <c r="L983" s="6" t="s">
        <v>91</v>
      </c>
      <c r="M983" s="5" t="s">
        <v>92</v>
      </c>
      <c r="N983" s="6" t="s">
        <v>91</v>
      </c>
      <c r="O983" s="6" t="s">
        <v>91</v>
      </c>
      <c r="P983" s="6" t="s">
        <v>91</v>
      </c>
      <c r="Q983" s="6" t="s">
        <v>91</v>
      </c>
      <c r="R983" s="5">
        <v>1</v>
      </c>
      <c r="S983" s="5">
        <v>0</v>
      </c>
      <c r="T983" s="5" t="s">
        <v>93</v>
      </c>
      <c r="U983" s="5" t="s">
        <v>105</v>
      </c>
    </row>
    <row r="984" spans="1:21">
      <c r="A984" s="6" t="s">
        <v>87</v>
      </c>
      <c r="B984" s="7">
        <v>1</v>
      </c>
      <c r="C984" s="5">
        <v>1027</v>
      </c>
      <c r="D984" s="5">
        <v>42</v>
      </c>
      <c r="E984" s="6" t="s">
        <v>1486</v>
      </c>
      <c r="F984" s="8">
        <v>42107804</v>
      </c>
      <c r="G984" s="5" t="s">
        <v>1490</v>
      </c>
      <c r="H984" s="5" t="s">
        <v>227</v>
      </c>
      <c r="I984" s="6" t="s">
        <v>91</v>
      </c>
      <c r="J984" s="6" t="s">
        <v>91</v>
      </c>
      <c r="K984" s="6" t="s">
        <v>91</v>
      </c>
      <c r="L984" s="6" t="s">
        <v>91</v>
      </c>
      <c r="M984" s="5" t="s">
        <v>92</v>
      </c>
      <c r="N984" s="6" t="s">
        <v>91</v>
      </c>
      <c r="O984" s="6" t="s">
        <v>91</v>
      </c>
      <c r="P984" s="6" t="s">
        <v>91</v>
      </c>
      <c r="Q984" s="6" t="s">
        <v>91</v>
      </c>
      <c r="R984" s="5">
        <v>1</v>
      </c>
      <c r="S984" s="5">
        <v>0</v>
      </c>
      <c r="T984" s="5" t="s">
        <v>93</v>
      </c>
      <c r="U984" s="5" t="s">
        <v>105</v>
      </c>
    </row>
    <row r="985" spans="1:21">
      <c r="A985" s="6" t="s">
        <v>87</v>
      </c>
      <c r="B985" s="7">
        <v>1</v>
      </c>
      <c r="C985" s="5">
        <v>1028</v>
      </c>
      <c r="D985" s="5">
        <v>42</v>
      </c>
      <c r="E985" s="6" t="s">
        <v>970</v>
      </c>
      <c r="F985" s="8">
        <v>421079</v>
      </c>
      <c r="G985" s="5" t="s">
        <v>1491</v>
      </c>
      <c r="H985" s="5" t="s">
        <v>1102</v>
      </c>
      <c r="I985" s="6" t="s">
        <v>91</v>
      </c>
      <c r="J985" s="6" t="s">
        <v>91</v>
      </c>
      <c r="K985" s="6" t="s">
        <v>91</v>
      </c>
      <c r="L985" s="6" t="s">
        <v>91</v>
      </c>
      <c r="M985" s="5" t="s">
        <v>92</v>
      </c>
      <c r="N985" s="6" t="s">
        <v>91</v>
      </c>
      <c r="O985" s="6" t="s">
        <v>91</v>
      </c>
      <c r="P985" s="6" t="s">
        <v>91</v>
      </c>
      <c r="Q985" s="6" t="s">
        <v>91</v>
      </c>
      <c r="R985" s="5">
        <v>1</v>
      </c>
      <c r="S985" s="5">
        <v>0</v>
      </c>
      <c r="T985" s="5" t="s">
        <v>93</v>
      </c>
      <c r="U985" s="5" t="s">
        <v>105</v>
      </c>
    </row>
    <row r="986" spans="1:21">
      <c r="A986" s="6" t="s">
        <v>87</v>
      </c>
      <c r="B986" s="7">
        <v>1</v>
      </c>
      <c r="C986" s="5">
        <v>1029</v>
      </c>
      <c r="D986" s="5">
        <v>42</v>
      </c>
      <c r="E986" s="6" t="s">
        <v>1492</v>
      </c>
      <c r="F986" s="8">
        <v>42107901</v>
      </c>
      <c r="G986" s="5" t="s">
        <v>1493</v>
      </c>
      <c r="H986" s="5" t="s">
        <v>221</v>
      </c>
      <c r="I986" s="6" t="s">
        <v>91</v>
      </c>
      <c r="J986" s="6" t="s">
        <v>91</v>
      </c>
      <c r="K986" s="6" t="s">
        <v>91</v>
      </c>
      <c r="L986" s="6" t="s">
        <v>91</v>
      </c>
      <c r="M986" s="5" t="s">
        <v>92</v>
      </c>
      <c r="N986" s="6" t="s">
        <v>91</v>
      </c>
      <c r="O986" s="6" t="s">
        <v>91</v>
      </c>
      <c r="P986" s="6" t="s">
        <v>91</v>
      </c>
      <c r="Q986" s="6" t="s">
        <v>91</v>
      </c>
      <c r="R986" s="5">
        <v>1</v>
      </c>
      <c r="S986" s="5">
        <v>0</v>
      </c>
      <c r="T986" s="5" t="s">
        <v>93</v>
      </c>
      <c r="U986" s="5" t="s">
        <v>105</v>
      </c>
    </row>
    <row r="987" spans="1:21">
      <c r="A987" s="6" t="s">
        <v>87</v>
      </c>
      <c r="B987" s="7">
        <v>1</v>
      </c>
      <c r="C987" s="5">
        <v>1030</v>
      </c>
      <c r="D987" s="5">
        <v>42</v>
      </c>
      <c r="E987" s="6" t="s">
        <v>1492</v>
      </c>
      <c r="F987" s="8">
        <v>42107902</v>
      </c>
      <c r="G987" s="5" t="s">
        <v>1494</v>
      </c>
      <c r="H987" s="5" t="s">
        <v>223</v>
      </c>
      <c r="I987" s="6" t="s">
        <v>91</v>
      </c>
      <c r="J987" s="6" t="s">
        <v>91</v>
      </c>
      <c r="K987" s="6" t="s">
        <v>91</v>
      </c>
      <c r="L987" s="6" t="s">
        <v>91</v>
      </c>
      <c r="M987" s="5" t="s">
        <v>92</v>
      </c>
      <c r="N987" s="6" t="s">
        <v>91</v>
      </c>
      <c r="O987" s="6" t="s">
        <v>91</v>
      </c>
      <c r="P987" s="6" t="s">
        <v>91</v>
      </c>
      <c r="Q987" s="6" t="s">
        <v>91</v>
      </c>
      <c r="R987" s="5">
        <v>1</v>
      </c>
      <c r="S987" s="5">
        <v>0</v>
      </c>
      <c r="T987" s="5" t="s">
        <v>93</v>
      </c>
      <c r="U987" s="5" t="s">
        <v>105</v>
      </c>
    </row>
    <row r="988" spans="1:21">
      <c r="A988" s="6" t="s">
        <v>87</v>
      </c>
      <c r="B988" s="7">
        <v>1</v>
      </c>
      <c r="C988" s="5">
        <v>1031</v>
      </c>
      <c r="D988" s="5">
        <v>42</v>
      </c>
      <c r="E988" s="6" t="s">
        <v>1492</v>
      </c>
      <c r="F988" s="8">
        <v>42107903</v>
      </c>
      <c r="G988" s="5" t="s">
        <v>1495</v>
      </c>
      <c r="H988" s="5" t="s">
        <v>225</v>
      </c>
      <c r="I988" s="6" t="s">
        <v>91</v>
      </c>
      <c r="J988" s="6" t="s">
        <v>91</v>
      </c>
      <c r="K988" s="6" t="s">
        <v>91</v>
      </c>
      <c r="L988" s="6" t="s">
        <v>91</v>
      </c>
      <c r="M988" s="5" t="s">
        <v>92</v>
      </c>
      <c r="N988" s="6" t="s">
        <v>91</v>
      </c>
      <c r="O988" s="6" t="s">
        <v>91</v>
      </c>
      <c r="P988" s="6" t="s">
        <v>91</v>
      </c>
      <c r="Q988" s="6" t="s">
        <v>91</v>
      </c>
      <c r="R988" s="5">
        <v>1</v>
      </c>
      <c r="S988" s="5">
        <v>0</v>
      </c>
      <c r="T988" s="5" t="s">
        <v>93</v>
      </c>
      <c r="U988" s="5" t="s">
        <v>105</v>
      </c>
    </row>
    <row r="989" spans="1:21">
      <c r="A989" s="6" t="s">
        <v>87</v>
      </c>
      <c r="B989" s="7">
        <v>1</v>
      </c>
      <c r="C989" s="5">
        <v>1032</v>
      </c>
      <c r="D989" s="5">
        <v>42</v>
      </c>
      <c r="E989" s="6" t="s">
        <v>1492</v>
      </c>
      <c r="F989" s="8">
        <v>42107904</v>
      </c>
      <c r="G989" s="5" t="s">
        <v>1496</v>
      </c>
      <c r="H989" s="5" t="s">
        <v>227</v>
      </c>
      <c r="I989" s="6" t="s">
        <v>91</v>
      </c>
      <c r="J989" s="6" t="s">
        <v>91</v>
      </c>
      <c r="K989" s="6" t="s">
        <v>91</v>
      </c>
      <c r="L989" s="6" t="s">
        <v>91</v>
      </c>
      <c r="M989" s="5" t="s">
        <v>92</v>
      </c>
      <c r="N989" s="6" t="s">
        <v>91</v>
      </c>
      <c r="O989" s="6" t="s">
        <v>91</v>
      </c>
      <c r="P989" s="6" t="s">
        <v>91</v>
      </c>
      <c r="Q989" s="6" t="s">
        <v>91</v>
      </c>
      <c r="R989" s="5">
        <v>1</v>
      </c>
      <c r="S989" s="5">
        <v>0</v>
      </c>
      <c r="T989" s="5" t="s">
        <v>93</v>
      </c>
      <c r="U989" s="5" t="s">
        <v>105</v>
      </c>
    </row>
    <row r="990" spans="1:21">
      <c r="A990" s="6" t="s">
        <v>87</v>
      </c>
      <c r="B990" s="7">
        <v>1</v>
      </c>
      <c r="C990" s="5">
        <v>1033</v>
      </c>
      <c r="D990" s="5">
        <v>42</v>
      </c>
      <c r="E990" s="6" t="s">
        <v>970</v>
      </c>
      <c r="F990" s="8">
        <v>421080</v>
      </c>
      <c r="G990" s="5" t="s">
        <v>1497</v>
      </c>
      <c r="H990" s="5" t="s">
        <v>1313</v>
      </c>
      <c r="I990" s="5">
        <v>10065504543</v>
      </c>
      <c r="J990" s="6" t="s">
        <v>91</v>
      </c>
      <c r="K990" s="6" t="s">
        <v>91</v>
      </c>
      <c r="L990" s="6" t="s">
        <v>91</v>
      </c>
      <c r="M990" s="5" t="s">
        <v>92</v>
      </c>
      <c r="N990" s="6" t="s">
        <v>91</v>
      </c>
      <c r="O990" s="6" t="s">
        <v>91</v>
      </c>
      <c r="P990" s="6" t="s">
        <v>91</v>
      </c>
      <c r="Q990" s="6" t="s">
        <v>91</v>
      </c>
      <c r="R990" s="5">
        <v>1</v>
      </c>
      <c r="S990" s="5">
        <v>0</v>
      </c>
      <c r="T990" s="5" t="s">
        <v>93</v>
      </c>
      <c r="U990" s="5" t="s">
        <v>105</v>
      </c>
    </row>
    <row r="991" spans="1:21">
      <c r="A991" s="6" t="s">
        <v>87</v>
      </c>
      <c r="B991" s="7">
        <v>1</v>
      </c>
      <c r="C991" s="5">
        <v>1034</v>
      </c>
      <c r="D991" s="5">
        <v>42</v>
      </c>
      <c r="E991" s="6" t="s">
        <v>1498</v>
      </c>
      <c r="F991" s="8">
        <v>42108001</v>
      </c>
      <c r="G991" s="5" t="s">
        <v>1499</v>
      </c>
      <c r="H991" s="5" t="s">
        <v>227</v>
      </c>
      <c r="I991" s="6" t="s">
        <v>91</v>
      </c>
      <c r="J991" s="6" t="s">
        <v>91</v>
      </c>
      <c r="K991" s="6" t="s">
        <v>91</v>
      </c>
      <c r="L991" s="6" t="s">
        <v>91</v>
      </c>
      <c r="M991" s="5" t="s">
        <v>92</v>
      </c>
      <c r="N991" s="6" t="s">
        <v>91</v>
      </c>
      <c r="O991" s="6" t="s">
        <v>91</v>
      </c>
      <c r="P991" s="6" t="s">
        <v>91</v>
      </c>
      <c r="Q991" s="6" t="s">
        <v>91</v>
      </c>
      <c r="R991" s="5">
        <v>1</v>
      </c>
      <c r="S991" s="5">
        <v>0</v>
      </c>
      <c r="T991" s="5" t="s">
        <v>93</v>
      </c>
      <c r="U991" s="5" t="s">
        <v>105</v>
      </c>
    </row>
    <row r="992" spans="1:21">
      <c r="A992" s="6" t="s">
        <v>87</v>
      </c>
      <c r="B992" s="7">
        <v>1</v>
      </c>
      <c r="C992" s="5">
        <v>1035</v>
      </c>
      <c r="D992" s="5">
        <v>42</v>
      </c>
      <c r="E992" s="6" t="s">
        <v>1498</v>
      </c>
      <c r="F992" s="8">
        <v>42108002</v>
      </c>
      <c r="G992" s="5" t="s">
        <v>1500</v>
      </c>
      <c r="H992" s="5" t="s">
        <v>223</v>
      </c>
      <c r="I992" s="6" t="s">
        <v>91</v>
      </c>
      <c r="J992" s="6" t="s">
        <v>91</v>
      </c>
      <c r="K992" s="6" t="s">
        <v>91</v>
      </c>
      <c r="L992" s="6" t="s">
        <v>91</v>
      </c>
      <c r="M992" s="5" t="s">
        <v>92</v>
      </c>
      <c r="N992" s="6" t="s">
        <v>91</v>
      </c>
      <c r="O992" s="6" t="s">
        <v>91</v>
      </c>
      <c r="P992" s="6" t="s">
        <v>91</v>
      </c>
      <c r="Q992" s="6" t="s">
        <v>91</v>
      </c>
      <c r="R992" s="5">
        <v>1</v>
      </c>
      <c r="S992" s="5">
        <v>0</v>
      </c>
      <c r="T992" s="5" t="s">
        <v>93</v>
      </c>
      <c r="U992" s="5" t="s">
        <v>105</v>
      </c>
    </row>
    <row r="993" spans="1:21">
      <c r="A993" s="6" t="s">
        <v>87</v>
      </c>
      <c r="B993" s="7">
        <v>1</v>
      </c>
      <c r="C993" s="5">
        <v>1036</v>
      </c>
      <c r="D993" s="5">
        <v>42</v>
      </c>
      <c r="E993" s="6" t="s">
        <v>1498</v>
      </c>
      <c r="F993" s="8">
        <v>42108003</v>
      </c>
      <c r="G993" s="5" t="s">
        <v>1501</v>
      </c>
      <c r="H993" s="5" t="s">
        <v>225</v>
      </c>
      <c r="I993" s="6" t="s">
        <v>91</v>
      </c>
      <c r="J993" s="6" t="s">
        <v>91</v>
      </c>
      <c r="K993" s="6" t="s">
        <v>91</v>
      </c>
      <c r="L993" s="6" t="s">
        <v>91</v>
      </c>
      <c r="M993" s="5" t="s">
        <v>92</v>
      </c>
      <c r="N993" s="6" t="s">
        <v>91</v>
      </c>
      <c r="O993" s="6" t="s">
        <v>91</v>
      </c>
      <c r="P993" s="6" t="s">
        <v>91</v>
      </c>
      <c r="Q993" s="6" t="s">
        <v>91</v>
      </c>
      <c r="R993" s="5">
        <v>1</v>
      </c>
      <c r="S993" s="5">
        <v>0</v>
      </c>
      <c r="T993" s="5" t="s">
        <v>93</v>
      </c>
      <c r="U993" s="5" t="s">
        <v>105</v>
      </c>
    </row>
    <row r="994" spans="1:21">
      <c r="A994" s="6" t="s">
        <v>87</v>
      </c>
      <c r="B994" s="7">
        <v>1</v>
      </c>
      <c r="C994" s="5">
        <v>1038</v>
      </c>
      <c r="D994" s="5">
        <v>42</v>
      </c>
      <c r="E994" s="6" t="s">
        <v>1498</v>
      </c>
      <c r="F994" s="8">
        <v>42108004</v>
      </c>
      <c r="G994" s="5" t="s">
        <v>1502</v>
      </c>
      <c r="H994" s="5" t="s">
        <v>227</v>
      </c>
      <c r="I994" s="6" t="s">
        <v>91</v>
      </c>
      <c r="J994" s="6" t="s">
        <v>91</v>
      </c>
      <c r="K994" s="6" t="s">
        <v>91</v>
      </c>
      <c r="L994" s="6" t="s">
        <v>91</v>
      </c>
      <c r="M994" s="5" t="s">
        <v>92</v>
      </c>
      <c r="N994" s="6" t="s">
        <v>91</v>
      </c>
      <c r="O994" s="6" t="s">
        <v>91</v>
      </c>
      <c r="P994" s="6" t="s">
        <v>91</v>
      </c>
      <c r="Q994" s="6" t="s">
        <v>91</v>
      </c>
      <c r="R994" s="5">
        <v>1</v>
      </c>
      <c r="S994" s="5">
        <v>0</v>
      </c>
      <c r="T994" s="5" t="s">
        <v>93</v>
      </c>
      <c r="U994" s="5" t="s">
        <v>105</v>
      </c>
    </row>
    <row r="995" spans="1:21">
      <c r="A995" s="6" t="s">
        <v>87</v>
      </c>
      <c r="B995" s="7">
        <v>1</v>
      </c>
      <c r="C995" s="5">
        <v>1039</v>
      </c>
      <c r="D995" s="5">
        <v>42</v>
      </c>
      <c r="E995" s="6" t="s">
        <v>970</v>
      </c>
      <c r="F995" s="8">
        <v>421081</v>
      </c>
      <c r="G995" s="5" t="s">
        <v>1503</v>
      </c>
      <c r="H995" s="5" t="s">
        <v>1109</v>
      </c>
      <c r="I995" s="5">
        <v>10065506350</v>
      </c>
      <c r="J995" s="6" t="s">
        <v>91</v>
      </c>
      <c r="K995" s="6" t="s">
        <v>91</v>
      </c>
      <c r="L995" s="6" t="s">
        <v>91</v>
      </c>
      <c r="M995" s="5" t="s">
        <v>92</v>
      </c>
      <c r="N995" s="6" t="s">
        <v>91</v>
      </c>
      <c r="O995" s="6" t="s">
        <v>91</v>
      </c>
      <c r="P995" s="6" t="s">
        <v>91</v>
      </c>
      <c r="Q995" s="6" t="s">
        <v>91</v>
      </c>
      <c r="R995" s="5">
        <v>1</v>
      </c>
      <c r="S995" s="5">
        <v>0</v>
      </c>
      <c r="T995" s="5" t="s">
        <v>93</v>
      </c>
      <c r="U995" s="5" t="s">
        <v>105</v>
      </c>
    </row>
    <row r="996" spans="1:21">
      <c r="A996" s="6" t="s">
        <v>87</v>
      </c>
      <c r="B996" s="7">
        <v>1</v>
      </c>
      <c r="C996" s="5">
        <v>1040</v>
      </c>
      <c r="D996" s="5">
        <v>42</v>
      </c>
      <c r="E996" s="6" t="s">
        <v>1504</v>
      </c>
      <c r="F996" s="8">
        <v>42108101</v>
      </c>
      <c r="G996" s="5" t="s">
        <v>1505</v>
      </c>
      <c r="H996" s="5" t="s">
        <v>221</v>
      </c>
      <c r="I996" s="6" t="s">
        <v>91</v>
      </c>
      <c r="J996" s="6" t="s">
        <v>91</v>
      </c>
      <c r="K996" s="6" t="s">
        <v>91</v>
      </c>
      <c r="L996" s="6" t="s">
        <v>91</v>
      </c>
      <c r="M996" s="5" t="s">
        <v>92</v>
      </c>
      <c r="N996" s="6" t="s">
        <v>91</v>
      </c>
      <c r="O996" s="6" t="s">
        <v>91</v>
      </c>
      <c r="P996" s="6" t="s">
        <v>91</v>
      </c>
      <c r="Q996" s="6" t="s">
        <v>91</v>
      </c>
      <c r="R996" s="5">
        <v>1</v>
      </c>
      <c r="S996" s="5">
        <v>0</v>
      </c>
      <c r="T996" s="5" t="s">
        <v>93</v>
      </c>
      <c r="U996" s="5" t="s">
        <v>105</v>
      </c>
    </row>
    <row r="997" spans="1:21">
      <c r="A997" s="6" t="s">
        <v>87</v>
      </c>
      <c r="B997" s="7">
        <v>1</v>
      </c>
      <c r="C997" s="5">
        <v>1041</v>
      </c>
      <c r="D997" s="5">
        <v>42</v>
      </c>
      <c r="E997" s="6" t="s">
        <v>1504</v>
      </c>
      <c r="F997" s="8">
        <v>42108102</v>
      </c>
      <c r="G997" s="5" t="s">
        <v>1506</v>
      </c>
      <c r="H997" s="5" t="s">
        <v>223</v>
      </c>
      <c r="I997" s="6" t="s">
        <v>91</v>
      </c>
      <c r="J997" s="6" t="s">
        <v>91</v>
      </c>
      <c r="K997" s="6" t="s">
        <v>91</v>
      </c>
      <c r="L997" s="6" t="s">
        <v>91</v>
      </c>
      <c r="M997" s="5" t="s">
        <v>92</v>
      </c>
      <c r="N997" s="6" t="s">
        <v>91</v>
      </c>
      <c r="O997" s="6" t="s">
        <v>91</v>
      </c>
      <c r="P997" s="6" t="s">
        <v>91</v>
      </c>
      <c r="Q997" s="6" t="s">
        <v>91</v>
      </c>
      <c r="R997" s="5">
        <v>1</v>
      </c>
      <c r="S997" s="5">
        <v>0</v>
      </c>
      <c r="T997" s="5" t="s">
        <v>93</v>
      </c>
      <c r="U997" s="5" t="s">
        <v>105</v>
      </c>
    </row>
    <row r="998" spans="1:21">
      <c r="A998" s="6" t="s">
        <v>87</v>
      </c>
      <c r="B998" s="7">
        <v>1</v>
      </c>
      <c r="C998" s="5">
        <v>1042</v>
      </c>
      <c r="D998" s="5">
        <v>42</v>
      </c>
      <c r="E998" s="6" t="s">
        <v>1504</v>
      </c>
      <c r="F998" s="8">
        <v>42108103</v>
      </c>
      <c r="G998" s="5" t="s">
        <v>1507</v>
      </c>
      <c r="H998" s="5" t="s">
        <v>225</v>
      </c>
      <c r="I998" s="6" t="s">
        <v>91</v>
      </c>
      <c r="J998" s="6" t="s">
        <v>91</v>
      </c>
      <c r="K998" s="6" t="s">
        <v>91</v>
      </c>
      <c r="L998" s="6" t="s">
        <v>91</v>
      </c>
      <c r="M998" s="5" t="s">
        <v>92</v>
      </c>
      <c r="N998" s="6" t="s">
        <v>91</v>
      </c>
      <c r="O998" s="6" t="s">
        <v>91</v>
      </c>
      <c r="P998" s="6" t="s">
        <v>91</v>
      </c>
      <c r="Q998" s="6" t="s">
        <v>91</v>
      </c>
      <c r="R998" s="5">
        <v>1</v>
      </c>
      <c r="S998" s="5">
        <v>0</v>
      </c>
      <c r="T998" s="5" t="s">
        <v>93</v>
      </c>
      <c r="U998" s="5" t="s">
        <v>105</v>
      </c>
    </row>
    <row r="999" spans="1:21">
      <c r="A999" s="6" t="s">
        <v>87</v>
      </c>
      <c r="B999" s="7">
        <v>1</v>
      </c>
      <c r="C999" s="5">
        <v>1044</v>
      </c>
      <c r="D999" s="5">
        <v>42</v>
      </c>
      <c r="E999" s="6" t="s">
        <v>1504</v>
      </c>
      <c r="F999" s="8">
        <v>42108104</v>
      </c>
      <c r="G999" s="5" t="s">
        <v>1508</v>
      </c>
      <c r="H999" s="5" t="s">
        <v>227</v>
      </c>
      <c r="I999" s="6" t="s">
        <v>91</v>
      </c>
      <c r="J999" s="6" t="s">
        <v>91</v>
      </c>
      <c r="K999" s="6" t="s">
        <v>91</v>
      </c>
      <c r="L999" s="6" t="s">
        <v>91</v>
      </c>
      <c r="M999" s="5" t="s">
        <v>92</v>
      </c>
      <c r="N999" s="6" t="s">
        <v>91</v>
      </c>
      <c r="O999" s="6" t="s">
        <v>91</v>
      </c>
      <c r="P999" s="6" t="s">
        <v>91</v>
      </c>
      <c r="Q999" s="6" t="s">
        <v>91</v>
      </c>
      <c r="R999" s="5">
        <v>1</v>
      </c>
      <c r="S999" s="5">
        <v>0</v>
      </c>
      <c r="T999" s="5" t="s">
        <v>93</v>
      </c>
      <c r="U999" s="5" t="s">
        <v>105</v>
      </c>
    </row>
    <row r="1000" spans="1:21">
      <c r="A1000" s="6" t="s">
        <v>87</v>
      </c>
      <c r="B1000" s="7">
        <v>1</v>
      </c>
      <c r="C1000" s="5">
        <v>1045</v>
      </c>
      <c r="D1000" s="5">
        <v>42</v>
      </c>
      <c r="E1000" s="6" t="s">
        <v>970</v>
      </c>
      <c r="F1000" s="8">
        <v>421082</v>
      </c>
      <c r="G1000" s="5" t="s">
        <v>1509</v>
      </c>
      <c r="H1000" s="5" t="s">
        <v>997</v>
      </c>
      <c r="I1000" s="5">
        <v>10065504377</v>
      </c>
      <c r="J1000" s="6" t="s">
        <v>91</v>
      </c>
      <c r="K1000" s="6" t="s">
        <v>91</v>
      </c>
      <c r="L1000" s="6" t="s">
        <v>91</v>
      </c>
      <c r="M1000" s="5" t="s">
        <v>92</v>
      </c>
      <c r="N1000" s="6" t="s">
        <v>91</v>
      </c>
      <c r="O1000" s="6" t="s">
        <v>91</v>
      </c>
      <c r="P1000" s="6" t="s">
        <v>91</v>
      </c>
      <c r="Q1000" s="6" t="s">
        <v>91</v>
      </c>
      <c r="R1000" s="5">
        <v>1</v>
      </c>
      <c r="S1000" s="5">
        <v>0</v>
      </c>
      <c r="T1000" s="5" t="s">
        <v>93</v>
      </c>
      <c r="U1000" s="5" t="s">
        <v>105</v>
      </c>
    </row>
    <row r="1001" spans="1:21">
      <c r="A1001" s="6" t="s">
        <v>87</v>
      </c>
      <c r="B1001" s="7">
        <v>1</v>
      </c>
      <c r="C1001" s="5">
        <v>1046</v>
      </c>
      <c r="D1001" s="5">
        <v>42</v>
      </c>
      <c r="E1001" s="6" t="s">
        <v>1510</v>
      </c>
      <c r="F1001" s="8">
        <v>42108201</v>
      </c>
      <c r="G1001" s="5" t="s">
        <v>1511</v>
      </c>
      <c r="H1001" s="5" t="s">
        <v>221</v>
      </c>
      <c r="I1001" s="6" t="s">
        <v>91</v>
      </c>
      <c r="J1001" s="6" t="s">
        <v>91</v>
      </c>
      <c r="K1001" s="6" t="s">
        <v>91</v>
      </c>
      <c r="L1001" s="6" t="s">
        <v>91</v>
      </c>
      <c r="M1001" s="5" t="s">
        <v>92</v>
      </c>
      <c r="N1001" s="6" t="s">
        <v>91</v>
      </c>
      <c r="O1001" s="6" t="s">
        <v>91</v>
      </c>
      <c r="P1001" s="6" t="s">
        <v>91</v>
      </c>
      <c r="Q1001" s="6" t="s">
        <v>91</v>
      </c>
      <c r="R1001" s="5">
        <v>1</v>
      </c>
      <c r="S1001" s="5">
        <v>0</v>
      </c>
      <c r="T1001" s="5" t="s">
        <v>93</v>
      </c>
      <c r="U1001" s="5" t="s">
        <v>105</v>
      </c>
    </row>
    <row r="1002" spans="1:21">
      <c r="A1002" s="6" t="s">
        <v>87</v>
      </c>
      <c r="B1002" s="7">
        <v>1</v>
      </c>
      <c r="C1002" s="5">
        <v>1047</v>
      </c>
      <c r="D1002" s="5">
        <v>42</v>
      </c>
      <c r="E1002" s="6" t="s">
        <v>1510</v>
      </c>
      <c r="F1002" s="8">
        <v>42108202</v>
      </c>
      <c r="G1002" s="5" t="s">
        <v>1512</v>
      </c>
      <c r="H1002" s="5" t="s">
        <v>223</v>
      </c>
      <c r="I1002" s="6" t="s">
        <v>91</v>
      </c>
      <c r="J1002" s="6" t="s">
        <v>91</v>
      </c>
      <c r="K1002" s="6" t="s">
        <v>91</v>
      </c>
      <c r="L1002" s="6" t="s">
        <v>91</v>
      </c>
      <c r="M1002" s="5" t="s">
        <v>92</v>
      </c>
      <c r="N1002" s="6" t="s">
        <v>91</v>
      </c>
      <c r="O1002" s="6" t="s">
        <v>91</v>
      </c>
      <c r="P1002" s="6" t="s">
        <v>91</v>
      </c>
      <c r="Q1002" s="6" t="s">
        <v>91</v>
      </c>
      <c r="R1002" s="5">
        <v>1</v>
      </c>
      <c r="S1002" s="5">
        <v>0</v>
      </c>
      <c r="T1002" s="5" t="s">
        <v>93</v>
      </c>
      <c r="U1002" s="5" t="s">
        <v>105</v>
      </c>
    </row>
    <row r="1003" spans="1:21">
      <c r="A1003" s="6" t="s">
        <v>87</v>
      </c>
      <c r="B1003" s="7">
        <v>1</v>
      </c>
      <c r="C1003" s="5">
        <v>1048</v>
      </c>
      <c r="D1003" s="5">
        <v>42</v>
      </c>
      <c r="E1003" s="6" t="s">
        <v>1510</v>
      </c>
      <c r="F1003" s="8">
        <v>42108203</v>
      </c>
      <c r="G1003" s="5" t="s">
        <v>1513</v>
      </c>
      <c r="H1003" s="5" t="s">
        <v>225</v>
      </c>
      <c r="I1003" s="6" t="s">
        <v>91</v>
      </c>
      <c r="J1003" s="6" t="s">
        <v>91</v>
      </c>
      <c r="K1003" s="6" t="s">
        <v>91</v>
      </c>
      <c r="L1003" s="6" t="s">
        <v>91</v>
      </c>
      <c r="M1003" s="5" t="s">
        <v>92</v>
      </c>
      <c r="N1003" s="6" t="s">
        <v>91</v>
      </c>
      <c r="O1003" s="6" t="s">
        <v>91</v>
      </c>
      <c r="P1003" s="6" t="s">
        <v>91</v>
      </c>
      <c r="Q1003" s="6" t="s">
        <v>91</v>
      </c>
      <c r="R1003" s="5">
        <v>1</v>
      </c>
      <c r="S1003" s="5">
        <v>0</v>
      </c>
      <c r="T1003" s="5" t="s">
        <v>93</v>
      </c>
      <c r="U1003" s="5" t="s">
        <v>105</v>
      </c>
    </row>
    <row r="1004" spans="1:21">
      <c r="A1004" s="6" t="s">
        <v>87</v>
      </c>
      <c r="B1004" s="7">
        <v>1</v>
      </c>
      <c r="C1004" s="5">
        <v>1049</v>
      </c>
      <c r="D1004" s="5">
        <v>42</v>
      </c>
      <c r="E1004" s="6" t="s">
        <v>1510</v>
      </c>
      <c r="F1004" s="8">
        <v>42108204</v>
      </c>
      <c r="G1004" s="5" t="s">
        <v>1514</v>
      </c>
      <c r="H1004" s="5" t="s">
        <v>227</v>
      </c>
      <c r="I1004" s="6" t="s">
        <v>91</v>
      </c>
      <c r="J1004" s="6" t="s">
        <v>91</v>
      </c>
      <c r="K1004" s="6" t="s">
        <v>91</v>
      </c>
      <c r="L1004" s="6" t="s">
        <v>91</v>
      </c>
      <c r="M1004" s="5" t="s">
        <v>92</v>
      </c>
      <c r="N1004" s="6" t="s">
        <v>91</v>
      </c>
      <c r="O1004" s="6" t="s">
        <v>91</v>
      </c>
      <c r="P1004" s="6" t="s">
        <v>91</v>
      </c>
      <c r="Q1004" s="6" t="s">
        <v>91</v>
      </c>
      <c r="R1004" s="5">
        <v>1</v>
      </c>
      <c r="S1004" s="5">
        <v>0</v>
      </c>
      <c r="T1004" s="5" t="s">
        <v>93</v>
      </c>
      <c r="U1004" s="5" t="s">
        <v>105</v>
      </c>
    </row>
    <row r="1005" spans="1:21">
      <c r="A1005" s="6" t="s">
        <v>87</v>
      </c>
      <c r="B1005" s="7">
        <v>1</v>
      </c>
      <c r="C1005" s="5">
        <v>1050</v>
      </c>
      <c r="D1005" s="5">
        <v>42</v>
      </c>
      <c r="E1005" s="6" t="s">
        <v>970</v>
      </c>
      <c r="F1005" s="8">
        <v>421084</v>
      </c>
      <c r="G1005" s="5" t="s">
        <v>1515</v>
      </c>
      <c r="H1005" s="5" t="s">
        <v>1004</v>
      </c>
      <c r="I1005" s="5">
        <v>10065504523</v>
      </c>
      <c r="J1005" s="6" t="s">
        <v>91</v>
      </c>
      <c r="K1005" s="6" t="s">
        <v>91</v>
      </c>
      <c r="L1005" s="6" t="s">
        <v>91</v>
      </c>
      <c r="M1005" s="5" t="s">
        <v>92</v>
      </c>
      <c r="N1005" s="6" t="s">
        <v>91</v>
      </c>
      <c r="O1005" s="6" t="s">
        <v>91</v>
      </c>
      <c r="P1005" s="6" t="s">
        <v>91</v>
      </c>
      <c r="Q1005" s="6" t="s">
        <v>91</v>
      </c>
      <c r="R1005" s="5">
        <v>1</v>
      </c>
      <c r="S1005" s="5">
        <v>0</v>
      </c>
      <c r="T1005" s="5" t="s">
        <v>93</v>
      </c>
      <c r="U1005" s="5" t="s">
        <v>105</v>
      </c>
    </row>
    <row r="1006" spans="1:21">
      <c r="A1006" s="6" t="s">
        <v>87</v>
      </c>
      <c r="B1006" s="7">
        <v>1</v>
      </c>
      <c r="C1006" s="5">
        <v>1051</v>
      </c>
      <c r="D1006" s="5">
        <v>42</v>
      </c>
      <c r="E1006" s="6" t="s">
        <v>1516</v>
      </c>
      <c r="F1006" s="8">
        <v>42108401</v>
      </c>
      <c r="G1006" s="5" t="s">
        <v>1517</v>
      </c>
      <c r="H1006" s="5" t="s">
        <v>221</v>
      </c>
      <c r="I1006" s="6" t="s">
        <v>91</v>
      </c>
      <c r="J1006" s="6" t="s">
        <v>91</v>
      </c>
      <c r="K1006" s="6" t="s">
        <v>91</v>
      </c>
      <c r="L1006" s="6" t="s">
        <v>91</v>
      </c>
      <c r="M1006" s="5" t="s">
        <v>92</v>
      </c>
      <c r="N1006" s="6" t="s">
        <v>91</v>
      </c>
      <c r="O1006" s="6" t="s">
        <v>91</v>
      </c>
      <c r="P1006" s="6" t="s">
        <v>91</v>
      </c>
      <c r="Q1006" s="6" t="s">
        <v>91</v>
      </c>
      <c r="R1006" s="5">
        <v>1</v>
      </c>
      <c r="S1006" s="5">
        <v>0</v>
      </c>
      <c r="T1006" s="5" t="s">
        <v>93</v>
      </c>
      <c r="U1006" s="5" t="s">
        <v>105</v>
      </c>
    </row>
    <row r="1007" spans="1:21">
      <c r="A1007" s="6" t="s">
        <v>87</v>
      </c>
      <c r="B1007" s="7">
        <v>1</v>
      </c>
      <c r="C1007" s="5">
        <v>1052</v>
      </c>
      <c r="D1007" s="5">
        <v>42</v>
      </c>
      <c r="E1007" s="6" t="s">
        <v>1516</v>
      </c>
      <c r="F1007" s="8">
        <v>42108402</v>
      </c>
      <c r="G1007" s="5" t="s">
        <v>1518</v>
      </c>
      <c r="H1007" s="5" t="s">
        <v>223</v>
      </c>
      <c r="I1007" s="6" t="s">
        <v>91</v>
      </c>
      <c r="J1007" s="6" t="s">
        <v>91</v>
      </c>
      <c r="K1007" s="6" t="s">
        <v>91</v>
      </c>
      <c r="L1007" s="6" t="s">
        <v>91</v>
      </c>
      <c r="M1007" s="5" t="s">
        <v>92</v>
      </c>
      <c r="N1007" s="6" t="s">
        <v>91</v>
      </c>
      <c r="O1007" s="6" t="s">
        <v>91</v>
      </c>
      <c r="P1007" s="6" t="s">
        <v>91</v>
      </c>
      <c r="Q1007" s="6" t="s">
        <v>91</v>
      </c>
      <c r="R1007" s="5">
        <v>1</v>
      </c>
      <c r="S1007" s="5">
        <v>0</v>
      </c>
      <c r="T1007" s="5" t="s">
        <v>93</v>
      </c>
      <c r="U1007" s="5" t="s">
        <v>105</v>
      </c>
    </row>
    <row r="1008" spans="1:21">
      <c r="A1008" s="6" t="s">
        <v>87</v>
      </c>
      <c r="B1008" s="7">
        <v>1</v>
      </c>
      <c r="C1008" s="5">
        <v>1053</v>
      </c>
      <c r="D1008" s="5">
        <v>42</v>
      </c>
      <c r="E1008" s="6" t="s">
        <v>1516</v>
      </c>
      <c r="F1008" s="8">
        <v>42108403</v>
      </c>
      <c r="G1008" s="5" t="s">
        <v>1519</v>
      </c>
      <c r="H1008" s="5" t="s">
        <v>225</v>
      </c>
      <c r="I1008" s="6" t="s">
        <v>91</v>
      </c>
      <c r="J1008" s="6" t="s">
        <v>91</v>
      </c>
      <c r="K1008" s="6" t="s">
        <v>91</v>
      </c>
      <c r="L1008" s="6" t="s">
        <v>91</v>
      </c>
      <c r="M1008" s="5" t="s">
        <v>92</v>
      </c>
      <c r="N1008" s="6" t="s">
        <v>91</v>
      </c>
      <c r="O1008" s="6" t="s">
        <v>91</v>
      </c>
      <c r="P1008" s="6" t="s">
        <v>91</v>
      </c>
      <c r="Q1008" s="6" t="s">
        <v>91</v>
      </c>
      <c r="R1008" s="5">
        <v>1</v>
      </c>
      <c r="S1008" s="5">
        <v>0</v>
      </c>
      <c r="T1008" s="5" t="s">
        <v>93</v>
      </c>
      <c r="U1008" s="5" t="s">
        <v>105</v>
      </c>
    </row>
    <row r="1009" spans="1:21">
      <c r="A1009" s="6" t="s">
        <v>87</v>
      </c>
      <c r="B1009" s="7">
        <v>1</v>
      </c>
      <c r="C1009" s="5">
        <v>1055</v>
      </c>
      <c r="D1009" s="5">
        <v>42</v>
      </c>
      <c r="E1009" s="6" t="s">
        <v>1516</v>
      </c>
      <c r="F1009" s="8">
        <v>42108404</v>
      </c>
      <c r="G1009" s="5" t="s">
        <v>1520</v>
      </c>
      <c r="H1009" s="5" t="s">
        <v>227</v>
      </c>
      <c r="I1009" s="6" t="s">
        <v>91</v>
      </c>
      <c r="J1009" s="6" t="s">
        <v>91</v>
      </c>
      <c r="K1009" s="6" t="s">
        <v>91</v>
      </c>
      <c r="L1009" s="6" t="s">
        <v>91</v>
      </c>
      <c r="M1009" s="5" t="s">
        <v>92</v>
      </c>
      <c r="N1009" s="6" t="s">
        <v>91</v>
      </c>
      <c r="O1009" s="6" t="s">
        <v>91</v>
      </c>
      <c r="P1009" s="6" t="s">
        <v>91</v>
      </c>
      <c r="Q1009" s="6" t="s">
        <v>91</v>
      </c>
      <c r="R1009" s="5">
        <v>1</v>
      </c>
      <c r="S1009" s="5">
        <v>0</v>
      </c>
      <c r="T1009" s="5" t="s">
        <v>93</v>
      </c>
      <c r="U1009" s="5" t="s">
        <v>105</v>
      </c>
    </row>
    <row r="1010" spans="1:21">
      <c r="A1010" s="6" t="s">
        <v>87</v>
      </c>
      <c r="B1010" s="7">
        <v>1</v>
      </c>
      <c r="C1010" s="5">
        <v>1056</v>
      </c>
      <c r="D1010" s="5">
        <v>42</v>
      </c>
      <c r="E1010" s="6" t="s">
        <v>970</v>
      </c>
      <c r="F1010" s="8">
        <v>421085</v>
      </c>
      <c r="G1010" s="5" t="s">
        <v>1521</v>
      </c>
      <c r="H1010" s="5" t="s">
        <v>1242</v>
      </c>
      <c r="I1010" s="6" t="s">
        <v>91</v>
      </c>
      <c r="J1010" s="6" t="s">
        <v>91</v>
      </c>
      <c r="K1010" s="6" t="s">
        <v>91</v>
      </c>
      <c r="L1010" s="6" t="s">
        <v>91</v>
      </c>
      <c r="M1010" s="5" t="s">
        <v>92</v>
      </c>
      <c r="N1010" s="6" t="s">
        <v>91</v>
      </c>
      <c r="O1010" s="6" t="s">
        <v>91</v>
      </c>
      <c r="P1010" s="6" t="s">
        <v>91</v>
      </c>
      <c r="Q1010" s="6" t="s">
        <v>91</v>
      </c>
      <c r="R1010" s="5">
        <v>1</v>
      </c>
      <c r="S1010" s="5">
        <v>0</v>
      </c>
      <c r="T1010" s="5" t="s">
        <v>93</v>
      </c>
      <c r="U1010" s="5" t="s">
        <v>105</v>
      </c>
    </row>
    <row r="1011" spans="1:21">
      <c r="A1011" s="6" t="s">
        <v>87</v>
      </c>
      <c r="B1011" s="7">
        <v>1</v>
      </c>
      <c r="C1011" s="5">
        <v>1057</v>
      </c>
      <c r="D1011" s="5">
        <v>42</v>
      </c>
      <c r="E1011" s="6" t="s">
        <v>1522</v>
      </c>
      <c r="F1011" s="8">
        <v>42108501</v>
      </c>
      <c r="G1011" s="5" t="s">
        <v>1523</v>
      </c>
      <c r="H1011" s="5" t="s">
        <v>221</v>
      </c>
      <c r="I1011" s="6" t="s">
        <v>91</v>
      </c>
      <c r="J1011" s="6" t="s">
        <v>91</v>
      </c>
      <c r="K1011" s="6" t="s">
        <v>91</v>
      </c>
      <c r="L1011" s="6" t="s">
        <v>91</v>
      </c>
      <c r="M1011" s="5" t="s">
        <v>92</v>
      </c>
      <c r="N1011" s="6" t="s">
        <v>91</v>
      </c>
      <c r="O1011" s="6" t="s">
        <v>91</v>
      </c>
      <c r="P1011" s="6" t="s">
        <v>91</v>
      </c>
      <c r="Q1011" s="6" t="s">
        <v>91</v>
      </c>
      <c r="R1011" s="5">
        <v>1</v>
      </c>
      <c r="S1011" s="5">
        <v>0</v>
      </c>
      <c r="T1011" s="5" t="s">
        <v>93</v>
      </c>
      <c r="U1011" s="5" t="s">
        <v>105</v>
      </c>
    </row>
    <row r="1012" spans="1:21">
      <c r="A1012" s="6" t="s">
        <v>87</v>
      </c>
      <c r="B1012" s="7">
        <v>1</v>
      </c>
      <c r="C1012" s="5">
        <v>1058</v>
      </c>
      <c r="D1012" s="5">
        <v>42</v>
      </c>
      <c r="E1012" s="6" t="s">
        <v>1522</v>
      </c>
      <c r="F1012" s="8">
        <v>42108502</v>
      </c>
      <c r="G1012" s="5" t="s">
        <v>1524</v>
      </c>
      <c r="H1012" s="5" t="s">
        <v>223</v>
      </c>
      <c r="I1012" s="6" t="s">
        <v>91</v>
      </c>
      <c r="J1012" s="6" t="s">
        <v>91</v>
      </c>
      <c r="K1012" s="6" t="s">
        <v>91</v>
      </c>
      <c r="L1012" s="6" t="s">
        <v>91</v>
      </c>
      <c r="M1012" s="5" t="s">
        <v>92</v>
      </c>
      <c r="N1012" s="6" t="s">
        <v>91</v>
      </c>
      <c r="O1012" s="6" t="s">
        <v>91</v>
      </c>
      <c r="P1012" s="6" t="s">
        <v>91</v>
      </c>
      <c r="Q1012" s="6" t="s">
        <v>91</v>
      </c>
      <c r="R1012" s="5">
        <v>1</v>
      </c>
      <c r="S1012" s="5">
        <v>0</v>
      </c>
      <c r="T1012" s="5" t="s">
        <v>93</v>
      </c>
      <c r="U1012" s="5" t="s">
        <v>105</v>
      </c>
    </row>
    <row r="1013" spans="1:21">
      <c r="A1013" s="6" t="s">
        <v>87</v>
      </c>
      <c r="B1013" s="7">
        <v>1</v>
      </c>
      <c r="C1013" s="5">
        <v>1059</v>
      </c>
      <c r="D1013" s="5">
        <v>42</v>
      </c>
      <c r="E1013" s="6" t="s">
        <v>1522</v>
      </c>
      <c r="F1013" s="8">
        <v>42108503</v>
      </c>
      <c r="G1013" s="5" t="s">
        <v>1525</v>
      </c>
      <c r="H1013" s="5" t="s">
        <v>225</v>
      </c>
      <c r="I1013" s="6" t="s">
        <v>91</v>
      </c>
      <c r="J1013" s="6" t="s">
        <v>91</v>
      </c>
      <c r="K1013" s="6" t="s">
        <v>91</v>
      </c>
      <c r="L1013" s="6" t="s">
        <v>91</v>
      </c>
      <c r="M1013" s="5" t="s">
        <v>92</v>
      </c>
      <c r="N1013" s="6" t="s">
        <v>91</v>
      </c>
      <c r="O1013" s="6" t="s">
        <v>91</v>
      </c>
      <c r="P1013" s="6" t="s">
        <v>91</v>
      </c>
      <c r="Q1013" s="6" t="s">
        <v>91</v>
      </c>
      <c r="R1013" s="5">
        <v>1</v>
      </c>
      <c r="S1013" s="5">
        <v>0</v>
      </c>
      <c r="T1013" s="5" t="s">
        <v>93</v>
      </c>
      <c r="U1013" s="5" t="s">
        <v>105</v>
      </c>
    </row>
    <row r="1014" spans="1:21">
      <c r="A1014" s="6" t="s">
        <v>87</v>
      </c>
      <c r="B1014" s="7">
        <v>1</v>
      </c>
      <c r="C1014" s="5">
        <v>1060</v>
      </c>
      <c r="D1014" s="5">
        <v>42</v>
      </c>
      <c r="E1014" s="6" t="s">
        <v>1522</v>
      </c>
      <c r="F1014" s="8">
        <v>42108504</v>
      </c>
      <c r="G1014" s="5" t="s">
        <v>1526</v>
      </c>
      <c r="H1014" s="5" t="s">
        <v>227</v>
      </c>
      <c r="I1014" s="6" t="s">
        <v>91</v>
      </c>
      <c r="J1014" s="6" t="s">
        <v>91</v>
      </c>
      <c r="K1014" s="6" t="s">
        <v>91</v>
      </c>
      <c r="L1014" s="6" t="s">
        <v>91</v>
      </c>
      <c r="M1014" s="5" t="s">
        <v>92</v>
      </c>
      <c r="N1014" s="6" t="s">
        <v>91</v>
      </c>
      <c r="O1014" s="6" t="s">
        <v>91</v>
      </c>
      <c r="P1014" s="6" t="s">
        <v>91</v>
      </c>
      <c r="Q1014" s="6" t="s">
        <v>91</v>
      </c>
      <c r="R1014" s="5">
        <v>1</v>
      </c>
      <c r="S1014" s="5">
        <v>0</v>
      </c>
      <c r="T1014" s="5" t="s">
        <v>93</v>
      </c>
      <c r="U1014" s="5" t="s">
        <v>105</v>
      </c>
    </row>
    <row r="1015" spans="1:21">
      <c r="A1015" s="6" t="s">
        <v>87</v>
      </c>
      <c r="B1015" s="7">
        <v>1</v>
      </c>
      <c r="C1015" s="5">
        <v>1071</v>
      </c>
      <c r="D1015" s="5">
        <v>42</v>
      </c>
      <c r="E1015" s="6" t="s">
        <v>970</v>
      </c>
      <c r="F1015" s="8">
        <v>421086</v>
      </c>
      <c r="G1015" s="5" t="s">
        <v>1527</v>
      </c>
      <c r="H1015" s="5" t="s">
        <v>1172</v>
      </c>
      <c r="I1015" s="5">
        <v>10065504526</v>
      </c>
      <c r="J1015" s="6" t="s">
        <v>91</v>
      </c>
      <c r="K1015" s="6" t="s">
        <v>91</v>
      </c>
      <c r="L1015" s="6" t="s">
        <v>91</v>
      </c>
      <c r="M1015" s="5" t="s">
        <v>92</v>
      </c>
      <c r="N1015" s="6" t="s">
        <v>91</v>
      </c>
      <c r="O1015" s="6" t="s">
        <v>91</v>
      </c>
      <c r="P1015" s="6" t="s">
        <v>91</v>
      </c>
      <c r="Q1015" s="6" t="s">
        <v>91</v>
      </c>
      <c r="R1015" s="5">
        <v>1</v>
      </c>
      <c r="S1015" s="5">
        <v>0</v>
      </c>
      <c r="T1015" s="5" t="s">
        <v>93</v>
      </c>
      <c r="U1015" s="5" t="s">
        <v>105</v>
      </c>
    </row>
    <row r="1016" spans="1:21">
      <c r="A1016" s="6" t="s">
        <v>87</v>
      </c>
      <c r="B1016" s="7">
        <v>1</v>
      </c>
      <c r="C1016" s="5">
        <v>1072</v>
      </c>
      <c r="D1016" s="5">
        <v>42</v>
      </c>
      <c r="E1016" s="6" t="s">
        <v>1528</v>
      </c>
      <c r="F1016" s="8">
        <v>42108601</v>
      </c>
      <c r="G1016" s="5" t="s">
        <v>1529</v>
      </c>
      <c r="H1016" s="5" t="s">
        <v>221</v>
      </c>
      <c r="I1016" s="6" t="s">
        <v>91</v>
      </c>
      <c r="J1016" s="6" t="s">
        <v>91</v>
      </c>
      <c r="K1016" s="6" t="s">
        <v>91</v>
      </c>
      <c r="L1016" s="6" t="s">
        <v>91</v>
      </c>
      <c r="M1016" s="5" t="s">
        <v>92</v>
      </c>
      <c r="N1016" s="6" t="s">
        <v>91</v>
      </c>
      <c r="O1016" s="6" t="s">
        <v>91</v>
      </c>
      <c r="P1016" s="6" t="s">
        <v>91</v>
      </c>
      <c r="Q1016" s="6" t="s">
        <v>91</v>
      </c>
      <c r="R1016" s="5">
        <v>1</v>
      </c>
      <c r="S1016" s="5">
        <v>0</v>
      </c>
      <c r="T1016" s="5" t="s">
        <v>93</v>
      </c>
      <c r="U1016" s="5" t="s">
        <v>105</v>
      </c>
    </row>
    <row r="1017" spans="1:21">
      <c r="A1017" s="6" t="s">
        <v>87</v>
      </c>
      <c r="B1017" s="7">
        <v>1</v>
      </c>
      <c r="C1017" s="5">
        <v>1073</v>
      </c>
      <c r="D1017" s="5">
        <v>42</v>
      </c>
      <c r="E1017" s="6" t="s">
        <v>1528</v>
      </c>
      <c r="F1017" s="8">
        <v>42108602</v>
      </c>
      <c r="G1017" s="5" t="s">
        <v>1530</v>
      </c>
      <c r="H1017" s="5" t="s">
        <v>223</v>
      </c>
      <c r="I1017" s="6" t="s">
        <v>91</v>
      </c>
      <c r="J1017" s="6" t="s">
        <v>91</v>
      </c>
      <c r="K1017" s="6" t="s">
        <v>91</v>
      </c>
      <c r="L1017" s="6" t="s">
        <v>91</v>
      </c>
      <c r="M1017" s="5" t="s">
        <v>92</v>
      </c>
      <c r="N1017" s="6" t="s">
        <v>91</v>
      </c>
      <c r="O1017" s="6" t="s">
        <v>91</v>
      </c>
      <c r="P1017" s="6" t="s">
        <v>91</v>
      </c>
      <c r="Q1017" s="6" t="s">
        <v>91</v>
      </c>
      <c r="R1017" s="5">
        <v>1</v>
      </c>
      <c r="S1017" s="5">
        <v>0</v>
      </c>
      <c r="T1017" s="5" t="s">
        <v>93</v>
      </c>
      <c r="U1017" s="5" t="s">
        <v>105</v>
      </c>
    </row>
    <row r="1018" spans="1:21">
      <c r="A1018" s="6" t="s">
        <v>87</v>
      </c>
      <c r="B1018" s="7">
        <v>1</v>
      </c>
      <c r="C1018" s="5">
        <v>1074</v>
      </c>
      <c r="D1018" s="5">
        <v>42</v>
      </c>
      <c r="E1018" s="6" t="s">
        <v>1528</v>
      </c>
      <c r="F1018" s="8">
        <v>42108603</v>
      </c>
      <c r="G1018" s="5" t="s">
        <v>1531</v>
      </c>
      <c r="H1018" s="5" t="s">
        <v>225</v>
      </c>
      <c r="I1018" s="6" t="s">
        <v>91</v>
      </c>
      <c r="J1018" s="6" t="s">
        <v>91</v>
      </c>
      <c r="K1018" s="6" t="s">
        <v>91</v>
      </c>
      <c r="L1018" s="6" t="s">
        <v>91</v>
      </c>
      <c r="M1018" s="5" t="s">
        <v>92</v>
      </c>
      <c r="N1018" s="6" t="s">
        <v>91</v>
      </c>
      <c r="O1018" s="6" t="s">
        <v>91</v>
      </c>
      <c r="P1018" s="6" t="s">
        <v>91</v>
      </c>
      <c r="Q1018" s="6" t="s">
        <v>91</v>
      </c>
      <c r="R1018" s="5">
        <v>1</v>
      </c>
      <c r="S1018" s="5">
        <v>0</v>
      </c>
      <c r="T1018" s="5" t="s">
        <v>93</v>
      </c>
      <c r="U1018" s="5" t="s">
        <v>105</v>
      </c>
    </row>
    <row r="1019" spans="1:21">
      <c r="A1019" s="6" t="s">
        <v>87</v>
      </c>
      <c r="B1019" s="7">
        <v>1</v>
      </c>
      <c r="C1019" s="5">
        <v>1075</v>
      </c>
      <c r="D1019" s="5">
        <v>42</v>
      </c>
      <c r="E1019" s="6" t="s">
        <v>1528</v>
      </c>
      <c r="F1019" s="8">
        <v>42108604</v>
      </c>
      <c r="G1019" s="5" t="s">
        <v>1532</v>
      </c>
      <c r="H1019" s="5" t="s">
        <v>227</v>
      </c>
      <c r="I1019" s="6" t="s">
        <v>91</v>
      </c>
      <c r="J1019" s="6" t="s">
        <v>91</v>
      </c>
      <c r="K1019" s="6" t="s">
        <v>91</v>
      </c>
      <c r="L1019" s="6" t="s">
        <v>91</v>
      </c>
      <c r="M1019" s="5" t="s">
        <v>92</v>
      </c>
      <c r="N1019" s="6" t="s">
        <v>91</v>
      </c>
      <c r="O1019" s="6" t="s">
        <v>91</v>
      </c>
      <c r="P1019" s="6" t="s">
        <v>91</v>
      </c>
      <c r="Q1019" s="6" t="s">
        <v>91</v>
      </c>
      <c r="R1019" s="5">
        <v>1</v>
      </c>
      <c r="S1019" s="5">
        <v>0</v>
      </c>
      <c r="T1019" s="5" t="s">
        <v>93</v>
      </c>
      <c r="U1019" s="5" t="s">
        <v>105</v>
      </c>
    </row>
    <row r="1020" spans="1:21">
      <c r="A1020" s="6" t="s">
        <v>87</v>
      </c>
      <c r="B1020" s="7">
        <v>1</v>
      </c>
      <c r="C1020" s="5">
        <v>1076</v>
      </c>
      <c r="D1020" s="5">
        <v>42</v>
      </c>
      <c r="E1020" s="6" t="s">
        <v>970</v>
      </c>
      <c r="F1020" s="8">
        <v>421087</v>
      </c>
      <c r="G1020" s="5" t="s">
        <v>1533</v>
      </c>
      <c r="H1020" s="5" t="s">
        <v>983</v>
      </c>
      <c r="I1020" s="5">
        <v>10065500573</v>
      </c>
      <c r="J1020" s="6" t="s">
        <v>91</v>
      </c>
      <c r="K1020" s="6" t="s">
        <v>91</v>
      </c>
      <c r="L1020" s="6" t="s">
        <v>91</v>
      </c>
      <c r="M1020" s="5" t="s">
        <v>92</v>
      </c>
      <c r="N1020" s="6" t="s">
        <v>91</v>
      </c>
      <c r="O1020" s="6" t="s">
        <v>91</v>
      </c>
      <c r="P1020" s="6" t="s">
        <v>91</v>
      </c>
      <c r="Q1020" s="6" t="s">
        <v>91</v>
      </c>
      <c r="R1020" s="5">
        <v>1</v>
      </c>
      <c r="S1020" s="5">
        <v>0</v>
      </c>
      <c r="T1020" s="5" t="s">
        <v>93</v>
      </c>
      <c r="U1020" s="5" t="s">
        <v>105</v>
      </c>
    </row>
    <row r="1021" spans="1:21">
      <c r="A1021" s="6" t="s">
        <v>87</v>
      </c>
      <c r="B1021" s="7">
        <v>1</v>
      </c>
      <c r="C1021" s="5">
        <v>1077</v>
      </c>
      <c r="D1021" s="5">
        <v>42</v>
      </c>
      <c r="E1021" s="6" t="s">
        <v>1534</v>
      </c>
      <c r="F1021" s="8">
        <v>42108701</v>
      </c>
      <c r="G1021" s="5" t="s">
        <v>1535</v>
      </c>
      <c r="H1021" s="5" t="s">
        <v>221</v>
      </c>
      <c r="I1021" s="6" t="s">
        <v>91</v>
      </c>
      <c r="J1021" s="6" t="s">
        <v>91</v>
      </c>
      <c r="K1021" s="6" t="s">
        <v>91</v>
      </c>
      <c r="L1021" s="6" t="s">
        <v>91</v>
      </c>
      <c r="M1021" s="5" t="s">
        <v>92</v>
      </c>
      <c r="N1021" s="6" t="s">
        <v>91</v>
      </c>
      <c r="O1021" s="6" t="s">
        <v>91</v>
      </c>
      <c r="P1021" s="6" t="s">
        <v>91</v>
      </c>
      <c r="Q1021" s="6" t="s">
        <v>91</v>
      </c>
      <c r="R1021" s="5">
        <v>1</v>
      </c>
      <c r="S1021" s="5">
        <v>0</v>
      </c>
      <c r="T1021" s="5" t="s">
        <v>93</v>
      </c>
      <c r="U1021" s="5" t="s">
        <v>105</v>
      </c>
    </row>
    <row r="1022" spans="1:21">
      <c r="A1022" s="6" t="s">
        <v>87</v>
      </c>
      <c r="B1022" s="7">
        <v>1</v>
      </c>
      <c r="C1022" s="5">
        <v>1078</v>
      </c>
      <c r="D1022" s="5">
        <v>42</v>
      </c>
      <c r="E1022" s="6" t="s">
        <v>1534</v>
      </c>
      <c r="F1022" s="8">
        <v>42108702</v>
      </c>
      <c r="G1022" s="5" t="s">
        <v>1536</v>
      </c>
      <c r="H1022" s="5" t="s">
        <v>223</v>
      </c>
      <c r="I1022" s="6" t="s">
        <v>91</v>
      </c>
      <c r="J1022" s="6" t="s">
        <v>91</v>
      </c>
      <c r="K1022" s="6" t="s">
        <v>91</v>
      </c>
      <c r="L1022" s="6" t="s">
        <v>91</v>
      </c>
      <c r="M1022" s="5" t="s">
        <v>92</v>
      </c>
      <c r="N1022" s="6" t="s">
        <v>91</v>
      </c>
      <c r="O1022" s="6" t="s">
        <v>91</v>
      </c>
      <c r="P1022" s="6" t="s">
        <v>91</v>
      </c>
      <c r="Q1022" s="6" t="s">
        <v>91</v>
      </c>
      <c r="R1022" s="5">
        <v>1</v>
      </c>
      <c r="S1022" s="5">
        <v>0</v>
      </c>
      <c r="T1022" s="5" t="s">
        <v>93</v>
      </c>
      <c r="U1022" s="5" t="s">
        <v>105</v>
      </c>
    </row>
    <row r="1023" spans="1:21">
      <c r="A1023" s="6" t="s">
        <v>87</v>
      </c>
      <c r="B1023" s="7">
        <v>1</v>
      </c>
      <c r="C1023" s="5">
        <v>1079</v>
      </c>
      <c r="D1023" s="5">
        <v>42</v>
      </c>
      <c r="E1023" s="6" t="s">
        <v>1534</v>
      </c>
      <c r="F1023" s="8">
        <v>42108703</v>
      </c>
      <c r="G1023" s="5" t="s">
        <v>1537</v>
      </c>
      <c r="H1023" s="5" t="s">
        <v>225</v>
      </c>
      <c r="I1023" s="6" t="s">
        <v>91</v>
      </c>
      <c r="J1023" s="6" t="s">
        <v>91</v>
      </c>
      <c r="K1023" s="6" t="s">
        <v>91</v>
      </c>
      <c r="L1023" s="6" t="s">
        <v>91</v>
      </c>
      <c r="M1023" s="5" t="s">
        <v>92</v>
      </c>
      <c r="N1023" s="6" t="s">
        <v>91</v>
      </c>
      <c r="O1023" s="6" t="s">
        <v>91</v>
      </c>
      <c r="P1023" s="6" t="s">
        <v>91</v>
      </c>
      <c r="Q1023" s="6" t="s">
        <v>91</v>
      </c>
      <c r="R1023" s="5">
        <v>1</v>
      </c>
      <c r="S1023" s="5">
        <v>0</v>
      </c>
      <c r="T1023" s="5" t="s">
        <v>93</v>
      </c>
      <c r="U1023" s="5" t="s">
        <v>105</v>
      </c>
    </row>
    <row r="1024" spans="1:21">
      <c r="A1024" s="6" t="s">
        <v>87</v>
      </c>
      <c r="B1024" s="7">
        <v>1</v>
      </c>
      <c r="C1024" s="5">
        <v>1080</v>
      </c>
      <c r="D1024" s="5">
        <v>42</v>
      </c>
      <c r="E1024" s="6" t="s">
        <v>1534</v>
      </c>
      <c r="F1024" s="8">
        <v>42108704</v>
      </c>
      <c r="G1024" s="5" t="s">
        <v>1538</v>
      </c>
      <c r="H1024" s="5" t="s">
        <v>227</v>
      </c>
      <c r="I1024" s="6" t="s">
        <v>91</v>
      </c>
      <c r="J1024" s="6" t="s">
        <v>91</v>
      </c>
      <c r="K1024" s="6" t="s">
        <v>91</v>
      </c>
      <c r="L1024" s="6" t="s">
        <v>91</v>
      </c>
      <c r="M1024" s="5" t="s">
        <v>92</v>
      </c>
      <c r="N1024" s="6" t="s">
        <v>91</v>
      </c>
      <c r="O1024" s="6" t="s">
        <v>91</v>
      </c>
      <c r="P1024" s="6" t="s">
        <v>91</v>
      </c>
      <c r="Q1024" s="6" t="s">
        <v>91</v>
      </c>
      <c r="R1024" s="5">
        <v>1</v>
      </c>
      <c r="S1024" s="5">
        <v>0</v>
      </c>
      <c r="T1024" s="5" t="s">
        <v>93</v>
      </c>
      <c r="U1024" s="5" t="s">
        <v>105</v>
      </c>
    </row>
    <row r="1025" spans="1:21">
      <c r="A1025" s="6" t="s">
        <v>87</v>
      </c>
      <c r="B1025" s="7">
        <v>1</v>
      </c>
      <c r="C1025" s="5">
        <v>1081</v>
      </c>
      <c r="D1025" s="5">
        <v>42</v>
      </c>
      <c r="E1025" s="6" t="s">
        <v>970</v>
      </c>
      <c r="F1025" s="8">
        <v>421088</v>
      </c>
      <c r="G1025" s="5" t="s">
        <v>1539</v>
      </c>
      <c r="H1025" s="5" t="s">
        <v>1018</v>
      </c>
      <c r="I1025" s="6" t="s">
        <v>91</v>
      </c>
      <c r="J1025" s="6" t="s">
        <v>91</v>
      </c>
      <c r="K1025" s="6" t="s">
        <v>91</v>
      </c>
      <c r="L1025" s="6" t="s">
        <v>91</v>
      </c>
      <c r="M1025" s="5" t="s">
        <v>92</v>
      </c>
      <c r="N1025" s="6" t="s">
        <v>91</v>
      </c>
      <c r="O1025" s="6" t="s">
        <v>91</v>
      </c>
      <c r="P1025" s="6" t="s">
        <v>91</v>
      </c>
      <c r="Q1025" s="6" t="s">
        <v>91</v>
      </c>
      <c r="R1025" s="5">
        <v>1</v>
      </c>
      <c r="S1025" s="5">
        <v>0</v>
      </c>
      <c r="T1025" s="5" t="s">
        <v>93</v>
      </c>
      <c r="U1025" s="5" t="s">
        <v>105</v>
      </c>
    </row>
    <row r="1026" spans="1:21">
      <c r="A1026" s="6" t="s">
        <v>87</v>
      </c>
      <c r="B1026" s="7">
        <v>1</v>
      </c>
      <c r="C1026" s="5">
        <v>1082</v>
      </c>
      <c r="D1026" s="5">
        <v>42</v>
      </c>
      <c r="E1026" s="6" t="s">
        <v>1540</v>
      </c>
      <c r="F1026" s="8">
        <v>42108801</v>
      </c>
      <c r="G1026" s="5" t="s">
        <v>1541</v>
      </c>
      <c r="H1026" s="5" t="s">
        <v>221</v>
      </c>
      <c r="I1026" s="6" t="s">
        <v>91</v>
      </c>
      <c r="J1026" s="6" t="s">
        <v>91</v>
      </c>
      <c r="K1026" s="6" t="s">
        <v>91</v>
      </c>
      <c r="L1026" s="6" t="s">
        <v>91</v>
      </c>
      <c r="M1026" s="5" t="s">
        <v>92</v>
      </c>
      <c r="N1026" s="6" t="s">
        <v>91</v>
      </c>
      <c r="O1026" s="6" t="s">
        <v>91</v>
      </c>
      <c r="P1026" s="6" t="s">
        <v>91</v>
      </c>
      <c r="Q1026" s="6" t="s">
        <v>91</v>
      </c>
      <c r="R1026" s="5">
        <v>1</v>
      </c>
      <c r="S1026" s="5">
        <v>0</v>
      </c>
      <c r="T1026" s="5" t="s">
        <v>93</v>
      </c>
      <c r="U1026" s="5" t="s">
        <v>105</v>
      </c>
    </row>
    <row r="1027" spans="1:21">
      <c r="A1027" s="6" t="s">
        <v>87</v>
      </c>
      <c r="B1027" s="7">
        <v>1</v>
      </c>
      <c r="C1027" s="5">
        <v>1083</v>
      </c>
      <c r="D1027" s="5">
        <v>42</v>
      </c>
      <c r="E1027" s="6" t="s">
        <v>1540</v>
      </c>
      <c r="F1027" s="8">
        <v>42108802</v>
      </c>
      <c r="G1027" s="5" t="s">
        <v>1542</v>
      </c>
      <c r="H1027" s="5" t="s">
        <v>223</v>
      </c>
      <c r="I1027" s="6" t="s">
        <v>91</v>
      </c>
      <c r="J1027" s="6" t="s">
        <v>91</v>
      </c>
      <c r="K1027" s="6" t="s">
        <v>91</v>
      </c>
      <c r="L1027" s="6" t="s">
        <v>91</v>
      </c>
      <c r="M1027" s="5" t="s">
        <v>92</v>
      </c>
      <c r="N1027" s="6" t="s">
        <v>91</v>
      </c>
      <c r="O1027" s="6" t="s">
        <v>91</v>
      </c>
      <c r="P1027" s="6" t="s">
        <v>91</v>
      </c>
      <c r="Q1027" s="6" t="s">
        <v>91</v>
      </c>
      <c r="R1027" s="5">
        <v>1</v>
      </c>
      <c r="S1027" s="5">
        <v>0</v>
      </c>
      <c r="T1027" s="5" t="s">
        <v>93</v>
      </c>
      <c r="U1027" s="5" t="s">
        <v>105</v>
      </c>
    </row>
    <row r="1028" spans="1:21">
      <c r="A1028" s="6" t="s">
        <v>87</v>
      </c>
      <c r="B1028" s="7">
        <v>1</v>
      </c>
      <c r="C1028" s="5">
        <v>1084</v>
      </c>
      <c r="D1028" s="5">
        <v>42</v>
      </c>
      <c r="E1028" s="6" t="s">
        <v>1540</v>
      </c>
      <c r="F1028" s="8">
        <v>42108803</v>
      </c>
      <c r="G1028" s="5" t="s">
        <v>1543</v>
      </c>
      <c r="H1028" s="5" t="s">
        <v>225</v>
      </c>
      <c r="I1028" s="6" t="s">
        <v>91</v>
      </c>
      <c r="J1028" s="6" t="s">
        <v>91</v>
      </c>
      <c r="K1028" s="6" t="s">
        <v>91</v>
      </c>
      <c r="L1028" s="6" t="s">
        <v>91</v>
      </c>
      <c r="M1028" s="5" t="s">
        <v>92</v>
      </c>
      <c r="N1028" s="6" t="s">
        <v>91</v>
      </c>
      <c r="O1028" s="6" t="s">
        <v>91</v>
      </c>
      <c r="P1028" s="6" t="s">
        <v>91</v>
      </c>
      <c r="Q1028" s="6" t="s">
        <v>91</v>
      </c>
      <c r="R1028" s="5">
        <v>1</v>
      </c>
      <c r="S1028" s="5">
        <v>0</v>
      </c>
      <c r="T1028" s="5" t="s">
        <v>93</v>
      </c>
      <c r="U1028" s="5" t="s">
        <v>105</v>
      </c>
    </row>
    <row r="1029" spans="1:21">
      <c r="A1029" s="6" t="s">
        <v>87</v>
      </c>
      <c r="B1029" s="7">
        <v>1</v>
      </c>
      <c r="C1029" s="5">
        <v>1085</v>
      </c>
      <c r="D1029" s="5">
        <v>42</v>
      </c>
      <c r="E1029" s="6" t="s">
        <v>1540</v>
      </c>
      <c r="F1029" s="8">
        <v>42108804</v>
      </c>
      <c r="G1029" s="5" t="s">
        <v>1544</v>
      </c>
      <c r="H1029" s="5" t="s">
        <v>227</v>
      </c>
      <c r="I1029" s="6" t="s">
        <v>91</v>
      </c>
      <c r="J1029" s="6" t="s">
        <v>91</v>
      </c>
      <c r="K1029" s="6" t="s">
        <v>91</v>
      </c>
      <c r="L1029" s="6" t="s">
        <v>91</v>
      </c>
      <c r="M1029" s="5" t="s">
        <v>92</v>
      </c>
      <c r="N1029" s="6" t="s">
        <v>91</v>
      </c>
      <c r="O1029" s="6" t="s">
        <v>91</v>
      </c>
      <c r="P1029" s="6" t="s">
        <v>91</v>
      </c>
      <c r="Q1029" s="6" t="s">
        <v>91</v>
      </c>
      <c r="R1029" s="5">
        <v>1</v>
      </c>
      <c r="S1029" s="5">
        <v>0</v>
      </c>
      <c r="T1029" s="5" t="s">
        <v>93</v>
      </c>
      <c r="U1029" s="5" t="s">
        <v>105</v>
      </c>
    </row>
    <row r="1030" spans="1:21">
      <c r="A1030" s="6" t="s">
        <v>87</v>
      </c>
      <c r="B1030" s="7">
        <v>1</v>
      </c>
      <c r="C1030" s="5">
        <v>1086</v>
      </c>
      <c r="D1030" s="5">
        <v>42</v>
      </c>
      <c r="E1030" s="6" t="s">
        <v>970</v>
      </c>
      <c r="F1030" s="8">
        <v>421089</v>
      </c>
      <c r="G1030" s="5" t="s">
        <v>1545</v>
      </c>
      <c r="H1030" s="5" t="s">
        <v>1284</v>
      </c>
      <c r="I1030" s="5">
        <v>10065500244</v>
      </c>
      <c r="J1030" s="6" t="s">
        <v>91</v>
      </c>
      <c r="K1030" s="6" t="s">
        <v>91</v>
      </c>
      <c r="L1030" s="6" t="s">
        <v>91</v>
      </c>
      <c r="M1030" s="5" t="s">
        <v>92</v>
      </c>
      <c r="N1030" s="6" t="s">
        <v>91</v>
      </c>
      <c r="O1030" s="6" t="s">
        <v>91</v>
      </c>
      <c r="P1030" s="6" t="s">
        <v>91</v>
      </c>
      <c r="Q1030" s="6" t="s">
        <v>91</v>
      </c>
      <c r="R1030" s="5">
        <v>1</v>
      </c>
      <c r="S1030" s="5">
        <v>0</v>
      </c>
      <c r="T1030" s="5" t="s">
        <v>93</v>
      </c>
      <c r="U1030" s="5" t="s">
        <v>105</v>
      </c>
    </row>
    <row r="1031" spans="1:21">
      <c r="A1031" s="6" t="s">
        <v>87</v>
      </c>
      <c r="B1031" s="7">
        <v>1</v>
      </c>
      <c r="C1031" s="5">
        <v>1087</v>
      </c>
      <c r="D1031" s="5">
        <v>42</v>
      </c>
      <c r="E1031" s="6" t="s">
        <v>1546</v>
      </c>
      <c r="F1031" s="8">
        <v>42108901</v>
      </c>
      <c r="G1031" s="5" t="s">
        <v>1547</v>
      </c>
      <c r="H1031" s="5" t="s">
        <v>221</v>
      </c>
      <c r="I1031" s="6" t="s">
        <v>91</v>
      </c>
      <c r="J1031" s="6" t="s">
        <v>91</v>
      </c>
      <c r="K1031" s="6" t="s">
        <v>91</v>
      </c>
      <c r="L1031" s="6" t="s">
        <v>91</v>
      </c>
      <c r="M1031" s="5" t="s">
        <v>92</v>
      </c>
      <c r="N1031" s="6" t="s">
        <v>91</v>
      </c>
      <c r="O1031" s="6" t="s">
        <v>91</v>
      </c>
      <c r="P1031" s="6" t="s">
        <v>91</v>
      </c>
      <c r="Q1031" s="6" t="s">
        <v>91</v>
      </c>
      <c r="R1031" s="5">
        <v>1</v>
      </c>
      <c r="S1031" s="5">
        <v>0</v>
      </c>
      <c r="T1031" s="5" t="s">
        <v>93</v>
      </c>
      <c r="U1031" s="5" t="s">
        <v>105</v>
      </c>
    </row>
    <row r="1032" spans="1:21">
      <c r="A1032" s="6" t="s">
        <v>87</v>
      </c>
      <c r="B1032" s="7">
        <v>1</v>
      </c>
      <c r="C1032" s="5">
        <v>1088</v>
      </c>
      <c r="D1032" s="5">
        <v>42</v>
      </c>
      <c r="E1032" s="6" t="s">
        <v>1546</v>
      </c>
      <c r="F1032" s="8">
        <v>42108902</v>
      </c>
      <c r="G1032" s="5" t="s">
        <v>1548</v>
      </c>
      <c r="H1032" s="5" t="s">
        <v>223</v>
      </c>
      <c r="I1032" s="6" t="s">
        <v>91</v>
      </c>
      <c r="J1032" s="6" t="s">
        <v>91</v>
      </c>
      <c r="K1032" s="6" t="s">
        <v>91</v>
      </c>
      <c r="L1032" s="6" t="s">
        <v>91</v>
      </c>
      <c r="M1032" s="5" t="s">
        <v>92</v>
      </c>
      <c r="N1032" s="6" t="s">
        <v>91</v>
      </c>
      <c r="O1032" s="6" t="s">
        <v>91</v>
      </c>
      <c r="P1032" s="6" t="s">
        <v>91</v>
      </c>
      <c r="Q1032" s="6" t="s">
        <v>91</v>
      </c>
      <c r="R1032" s="5">
        <v>1</v>
      </c>
      <c r="S1032" s="5">
        <v>0</v>
      </c>
      <c r="T1032" s="5" t="s">
        <v>93</v>
      </c>
      <c r="U1032" s="5" t="s">
        <v>105</v>
      </c>
    </row>
    <row r="1033" spans="1:21">
      <c r="A1033" s="6" t="s">
        <v>87</v>
      </c>
      <c r="B1033" s="7">
        <v>1</v>
      </c>
      <c r="C1033" s="5">
        <v>1089</v>
      </c>
      <c r="D1033" s="5">
        <v>42</v>
      </c>
      <c r="E1033" s="6" t="s">
        <v>1546</v>
      </c>
      <c r="F1033" s="8">
        <v>42108903</v>
      </c>
      <c r="G1033" s="5" t="s">
        <v>1549</v>
      </c>
      <c r="H1033" s="5" t="s">
        <v>225</v>
      </c>
      <c r="I1033" s="6" t="s">
        <v>91</v>
      </c>
      <c r="J1033" s="6" t="s">
        <v>91</v>
      </c>
      <c r="K1033" s="6" t="s">
        <v>91</v>
      </c>
      <c r="L1033" s="6" t="s">
        <v>91</v>
      </c>
      <c r="M1033" s="5" t="s">
        <v>92</v>
      </c>
      <c r="N1033" s="6" t="s">
        <v>91</v>
      </c>
      <c r="O1033" s="6" t="s">
        <v>91</v>
      </c>
      <c r="P1033" s="6" t="s">
        <v>91</v>
      </c>
      <c r="Q1033" s="6" t="s">
        <v>91</v>
      </c>
      <c r="R1033" s="5">
        <v>1</v>
      </c>
      <c r="S1033" s="5">
        <v>0</v>
      </c>
      <c r="T1033" s="5" t="s">
        <v>93</v>
      </c>
      <c r="U1033" s="5" t="s">
        <v>105</v>
      </c>
    </row>
    <row r="1034" spans="1:21">
      <c r="A1034" s="6" t="s">
        <v>87</v>
      </c>
      <c r="B1034" s="7">
        <v>1</v>
      </c>
      <c r="C1034" s="5">
        <v>1091</v>
      </c>
      <c r="D1034" s="5">
        <v>42</v>
      </c>
      <c r="E1034" s="6" t="s">
        <v>1546</v>
      </c>
      <c r="F1034" s="8">
        <v>42108904</v>
      </c>
      <c r="G1034" s="5" t="s">
        <v>1550</v>
      </c>
      <c r="H1034" s="5" t="s">
        <v>227</v>
      </c>
      <c r="I1034" s="6" t="s">
        <v>91</v>
      </c>
      <c r="J1034" s="6" t="s">
        <v>91</v>
      </c>
      <c r="K1034" s="6" t="s">
        <v>91</v>
      </c>
      <c r="L1034" s="6" t="s">
        <v>91</v>
      </c>
      <c r="M1034" s="5" t="s">
        <v>92</v>
      </c>
      <c r="N1034" s="6" t="s">
        <v>91</v>
      </c>
      <c r="O1034" s="6" t="s">
        <v>91</v>
      </c>
      <c r="P1034" s="6" t="s">
        <v>91</v>
      </c>
      <c r="Q1034" s="6" t="s">
        <v>91</v>
      </c>
      <c r="R1034" s="5">
        <v>1</v>
      </c>
      <c r="S1034" s="5">
        <v>0</v>
      </c>
      <c r="T1034" s="5" t="s">
        <v>93</v>
      </c>
      <c r="U1034" s="5" t="s">
        <v>105</v>
      </c>
    </row>
    <row r="1035" spans="1:21">
      <c r="A1035" s="6" t="s">
        <v>87</v>
      </c>
      <c r="B1035" s="7">
        <v>1</v>
      </c>
      <c r="C1035" s="5">
        <v>1092</v>
      </c>
      <c r="D1035" s="5">
        <v>42</v>
      </c>
      <c r="E1035" s="6" t="s">
        <v>970</v>
      </c>
      <c r="F1035" s="8">
        <v>421090</v>
      </c>
      <c r="G1035" s="5" t="s">
        <v>1551</v>
      </c>
      <c r="H1035" s="5" t="s">
        <v>1270</v>
      </c>
      <c r="I1035" s="6" t="s">
        <v>91</v>
      </c>
      <c r="J1035" s="6" t="s">
        <v>91</v>
      </c>
      <c r="K1035" s="6" t="s">
        <v>91</v>
      </c>
      <c r="L1035" s="6" t="s">
        <v>91</v>
      </c>
      <c r="M1035" s="5" t="s">
        <v>92</v>
      </c>
      <c r="N1035" s="6" t="s">
        <v>91</v>
      </c>
      <c r="O1035" s="6" t="s">
        <v>91</v>
      </c>
      <c r="P1035" s="6" t="s">
        <v>91</v>
      </c>
      <c r="Q1035" s="6" t="s">
        <v>91</v>
      </c>
      <c r="R1035" s="5">
        <v>1</v>
      </c>
      <c r="S1035" s="5">
        <v>0</v>
      </c>
      <c r="T1035" s="5" t="s">
        <v>93</v>
      </c>
      <c r="U1035" s="5" t="s">
        <v>105</v>
      </c>
    </row>
    <row r="1036" spans="1:21">
      <c r="A1036" s="6" t="s">
        <v>87</v>
      </c>
      <c r="B1036" s="7">
        <v>1</v>
      </c>
      <c r="C1036" s="5">
        <v>1093</v>
      </c>
      <c r="D1036" s="5">
        <v>42</v>
      </c>
      <c r="E1036" s="6" t="s">
        <v>1552</v>
      </c>
      <c r="F1036" s="8">
        <v>42109001</v>
      </c>
      <c r="G1036" s="5" t="s">
        <v>1553</v>
      </c>
      <c r="H1036" s="5" t="s">
        <v>221</v>
      </c>
      <c r="I1036" s="6" t="s">
        <v>91</v>
      </c>
      <c r="J1036" s="6" t="s">
        <v>91</v>
      </c>
      <c r="K1036" s="6" t="s">
        <v>91</v>
      </c>
      <c r="L1036" s="6" t="s">
        <v>91</v>
      </c>
      <c r="M1036" s="5" t="s">
        <v>92</v>
      </c>
      <c r="N1036" s="6" t="s">
        <v>91</v>
      </c>
      <c r="O1036" s="6" t="s">
        <v>91</v>
      </c>
      <c r="P1036" s="6" t="s">
        <v>91</v>
      </c>
      <c r="Q1036" s="6" t="s">
        <v>91</v>
      </c>
      <c r="R1036" s="5">
        <v>1</v>
      </c>
      <c r="S1036" s="5">
        <v>0</v>
      </c>
      <c r="T1036" s="5" t="s">
        <v>93</v>
      </c>
      <c r="U1036" s="5" t="s">
        <v>105</v>
      </c>
    </row>
    <row r="1037" spans="1:21">
      <c r="A1037" s="6" t="s">
        <v>87</v>
      </c>
      <c r="B1037" s="7">
        <v>1</v>
      </c>
      <c r="C1037" s="5">
        <v>1094</v>
      </c>
      <c r="D1037" s="5">
        <v>42</v>
      </c>
      <c r="E1037" s="6" t="s">
        <v>1552</v>
      </c>
      <c r="F1037" s="8">
        <v>42109002</v>
      </c>
      <c r="G1037" s="5" t="s">
        <v>1554</v>
      </c>
      <c r="H1037" s="5" t="s">
        <v>223</v>
      </c>
      <c r="I1037" s="6" t="s">
        <v>91</v>
      </c>
      <c r="J1037" s="6" t="s">
        <v>91</v>
      </c>
      <c r="K1037" s="6" t="s">
        <v>91</v>
      </c>
      <c r="L1037" s="6" t="s">
        <v>91</v>
      </c>
      <c r="M1037" s="5" t="s">
        <v>92</v>
      </c>
      <c r="N1037" s="6" t="s">
        <v>91</v>
      </c>
      <c r="O1037" s="6" t="s">
        <v>91</v>
      </c>
      <c r="P1037" s="6" t="s">
        <v>91</v>
      </c>
      <c r="Q1037" s="6" t="s">
        <v>91</v>
      </c>
      <c r="R1037" s="5">
        <v>1</v>
      </c>
      <c r="S1037" s="5">
        <v>0</v>
      </c>
      <c r="T1037" s="5" t="s">
        <v>93</v>
      </c>
      <c r="U1037" s="5" t="s">
        <v>105</v>
      </c>
    </row>
    <row r="1038" spans="1:21">
      <c r="A1038" s="6" t="s">
        <v>87</v>
      </c>
      <c r="B1038" s="7">
        <v>1</v>
      </c>
      <c r="C1038" s="5">
        <v>1095</v>
      </c>
      <c r="D1038" s="5">
        <v>42</v>
      </c>
      <c r="E1038" s="6" t="s">
        <v>1552</v>
      </c>
      <c r="F1038" s="8">
        <v>42109003</v>
      </c>
      <c r="G1038" s="5" t="s">
        <v>1555</v>
      </c>
      <c r="H1038" s="5" t="s">
        <v>225</v>
      </c>
      <c r="I1038" s="6" t="s">
        <v>91</v>
      </c>
      <c r="J1038" s="6" t="s">
        <v>91</v>
      </c>
      <c r="K1038" s="6" t="s">
        <v>91</v>
      </c>
      <c r="L1038" s="6" t="s">
        <v>91</v>
      </c>
      <c r="M1038" s="5" t="s">
        <v>92</v>
      </c>
      <c r="N1038" s="6" t="s">
        <v>91</v>
      </c>
      <c r="O1038" s="6" t="s">
        <v>91</v>
      </c>
      <c r="P1038" s="6" t="s">
        <v>91</v>
      </c>
      <c r="Q1038" s="6" t="s">
        <v>91</v>
      </c>
      <c r="R1038" s="5">
        <v>1</v>
      </c>
      <c r="S1038" s="5">
        <v>0</v>
      </c>
      <c r="T1038" s="5" t="s">
        <v>93</v>
      </c>
      <c r="U1038" s="5" t="s">
        <v>105</v>
      </c>
    </row>
    <row r="1039" spans="1:21">
      <c r="A1039" s="6" t="s">
        <v>87</v>
      </c>
      <c r="B1039" s="7">
        <v>1</v>
      </c>
      <c r="C1039" s="5">
        <v>1096</v>
      </c>
      <c r="D1039" s="5">
        <v>42</v>
      </c>
      <c r="E1039" s="6" t="s">
        <v>1552</v>
      </c>
      <c r="F1039" s="8">
        <v>42109004</v>
      </c>
      <c r="G1039" s="5" t="s">
        <v>1556</v>
      </c>
      <c r="H1039" s="5" t="s">
        <v>227</v>
      </c>
      <c r="I1039" s="6" t="s">
        <v>91</v>
      </c>
      <c r="J1039" s="6" t="s">
        <v>91</v>
      </c>
      <c r="K1039" s="6" t="s">
        <v>91</v>
      </c>
      <c r="L1039" s="6" t="s">
        <v>91</v>
      </c>
      <c r="M1039" s="5" t="s">
        <v>92</v>
      </c>
      <c r="N1039" s="6" t="s">
        <v>91</v>
      </c>
      <c r="O1039" s="6" t="s">
        <v>91</v>
      </c>
      <c r="P1039" s="6" t="s">
        <v>91</v>
      </c>
      <c r="Q1039" s="6" t="s">
        <v>91</v>
      </c>
      <c r="R1039" s="5">
        <v>1</v>
      </c>
      <c r="S1039" s="5">
        <v>0</v>
      </c>
      <c r="T1039" s="5" t="s">
        <v>93</v>
      </c>
      <c r="U1039" s="5" t="s">
        <v>105</v>
      </c>
    </row>
    <row r="1040" spans="1:21">
      <c r="A1040" s="6" t="s">
        <v>87</v>
      </c>
      <c r="B1040" s="7">
        <v>1</v>
      </c>
      <c r="C1040" s="5">
        <v>1097</v>
      </c>
      <c r="D1040" s="5">
        <v>42</v>
      </c>
      <c r="E1040" s="6" t="s">
        <v>970</v>
      </c>
      <c r="F1040" s="8">
        <v>421091</v>
      </c>
      <c r="G1040" s="5" t="s">
        <v>1557</v>
      </c>
      <c r="H1040" s="5" t="s">
        <v>1088</v>
      </c>
      <c r="I1040" s="6" t="s">
        <v>91</v>
      </c>
      <c r="J1040" s="6" t="s">
        <v>91</v>
      </c>
      <c r="K1040" s="6" t="s">
        <v>91</v>
      </c>
      <c r="L1040" s="6" t="s">
        <v>91</v>
      </c>
      <c r="M1040" s="5" t="s">
        <v>92</v>
      </c>
      <c r="N1040" s="6" t="s">
        <v>91</v>
      </c>
      <c r="O1040" s="6" t="s">
        <v>91</v>
      </c>
      <c r="P1040" s="6" t="s">
        <v>91</v>
      </c>
      <c r="Q1040" s="6" t="s">
        <v>91</v>
      </c>
      <c r="R1040" s="5">
        <v>1</v>
      </c>
      <c r="S1040" s="5">
        <v>0</v>
      </c>
      <c r="T1040" s="5" t="s">
        <v>93</v>
      </c>
      <c r="U1040" s="5" t="s">
        <v>105</v>
      </c>
    </row>
    <row r="1041" spans="1:21">
      <c r="A1041" s="6" t="s">
        <v>87</v>
      </c>
      <c r="B1041" s="7">
        <v>1</v>
      </c>
      <c r="C1041" s="5">
        <v>1098</v>
      </c>
      <c r="D1041" s="5">
        <v>42</v>
      </c>
      <c r="E1041" s="6" t="s">
        <v>1558</v>
      </c>
      <c r="F1041" s="8">
        <v>42109101</v>
      </c>
      <c r="G1041" s="5" t="s">
        <v>1559</v>
      </c>
      <c r="H1041" s="5" t="s">
        <v>221</v>
      </c>
      <c r="I1041" s="6" t="s">
        <v>91</v>
      </c>
      <c r="J1041" s="6" t="s">
        <v>91</v>
      </c>
      <c r="K1041" s="6" t="s">
        <v>91</v>
      </c>
      <c r="L1041" s="6" t="s">
        <v>91</v>
      </c>
      <c r="M1041" s="5" t="s">
        <v>92</v>
      </c>
      <c r="N1041" s="6" t="s">
        <v>91</v>
      </c>
      <c r="O1041" s="6" t="s">
        <v>91</v>
      </c>
      <c r="P1041" s="6" t="s">
        <v>91</v>
      </c>
      <c r="Q1041" s="6" t="s">
        <v>91</v>
      </c>
      <c r="R1041" s="5">
        <v>1</v>
      </c>
      <c r="S1041" s="5">
        <v>0</v>
      </c>
      <c r="T1041" s="5" t="s">
        <v>93</v>
      </c>
      <c r="U1041" s="5" t="s">
        <v>105</v>
      </c>
    </row>
    <row r="1042" spans="1:21">
      <c r="A1042" s="6" t="s">
        <v>87</v>
      </c>
      <c r="B1042" s="7">
        <v>1</v>
      </c>
      <c r="C1042" s="5">
        <v>1099</v>
      </c>
      <c r="D1042" s="5">
        <v>42</v>
      </c>
      <c r="E1042" s="6" t="s">
        <v>1558</v>
      </c>
      <c r="F1042" s="8">
        <v>42109102</v>
      </c>
      <c r="G1042" s="5" t="s">
        <v>1560</v>
      </c>
      <c r="H1042" s="5" t="s">
        <v>223</v>
      </c>
      <c r="I1042" s="6" t="s">
        <v>91</v>
      </c>
      <c r="J1042" s="6" t="s">
        <v>91</v>
      </c>
      <c r="K1042" s="6" t="s">
        <v>91</v>
      </c>
      <c r="L1042" s="6" t="s">
        <v>91</v>
      </c>
      <c r="M1042" s="5" t="s">
        <v>92</v>
      </c>
      <c r="N1042" s="6" t="s">
        <v>91</v>
      </c>
      <c r="O1042" s="6" t="s">
        <v>91</v>
      </c>
      <c r="P1042" s="6" t="s">
        <v>91</v>
      </c>
      <c r="Q1042" s="6" t="s">
        <v>91</v>
      </c>
      <c r="R1042" s="5">
        <v>1</v>
      </c>
      <c r="S1042" s="5">
        <v>0</v>
      </c>
      <c r="T1042" s="5" t="s">
        <v>93</v>
      </c>
      <c r="U1042" s="5" t="s">
        <v>105</v>
      </c>
    </row>
    <row r="1043" spans="1:21">
      <c r="A1043" s="6" t="s">
        <v>87</v>
      </c>
      <c r="B1043" s="7">
        <v>1</v>
      </c>
      <c r="C1043" s="5">
        <v>1100</v>
      </c>
      <c r="D1043" s="5">
        <v>42</v>
      </c>
      <c r="E1043" s="6" t="s">
        <v>1558</v>
      </c>
      <c r="F1043" s="8">
        <v>42109103</v>
      </c>
      <c r="G1043" s="5" t="s">
        <v>1561</v>
      </c>
      <c r="H1043" s="5" t="s">
        <v>225</v>
      </c>
      <c r="I1043" s="6" t="s">
        <v>91</v>
      </c>
      <c r="J1043" s="6" t="s">
        <v>91</v>
      </c>
      <c r="K1043" s="6" t="s">
        <v>91</v>
      </c>
      <c r="L1043" s="6" t="s">
        <v>91</v>
      </c>
      <c r="M1043" s="5" t="s">
        <v>92</v>
      </c>
      <c r="N1043" s="6" t="s">
        <v>91</v>
      </c>
      <c r="O1043" s="6" t="s">
        <v>91</v>
      </c>
      <c r="P1043" s="6" t="s">
        <v>91</v>
      </c>
      <c r="Q1043" s="6" t="s">
        <v>91</v>
      </c>
      <c r="R1043" s="5">
        <v>1</v>
      </c>
      <c r="S1043" s="5">
        <v>0</v>
      </c>
      <c r="T1043" s="5" t="s">
        <v>93</v>
      </c>
      <c r="U1043" s="5" t="s">
        <v>105</v>
      </c>
    </row>
    <row r="1044" spans="1:21">
      <c r="A1044" s="6" t="s">
        <v>87</v>
      </c>
      <c r="B1044" s="7">
        <v>1</v>
      </c>
      <c r="C1044" s="5">
        <v>1101</v>
      </c>
      <c r="D1044" s="5">
        <v>42</v>
      </c>
      <c r="E1044" s="6" t="s">
        <v>1558</v>
      </c>
      <c r="F1044" s="8">
        <v>42109104</v>
      </c>
      <c r="G1044" s="5" t="s">
        <v>1562</v>
      </c>
      <c r="H1044" s="5" t="s">
        <v>227</v>
      </c>
      <c r="I1044" s="6" t="s">
        <v>91</v>
      </c>
      <c r="J1044" s="6" t="s">
        <v>91</v>
      </c>
      <c r="K1044" s="6" t="s">
        <v>91</v>
      </c>
      <c r="L1044" s="6" t="s">
        <v>91</v>
      </c>
      <c r="M1044" s="5" t="s">
        <v>92</v>
      </c>
      <c r="N1044" s="6" t="s">
        <v>91</v>
      </c>
      <c r="O1044" s="6" t="s">
        <v>91</v>
      </c>
      <c r="P1044" s="6" t="s">
        <v>91</v>
      </c>
      <c r="Q1044" s="6" t="s">
        <v>91</v>
      </c>
      <c r="R1044" s="5">
        <v>1</v>
      </c>
      <c r="S1044" s="5">
        <v>0</v>
      </c>
      <c r="T1044" s="5" t="s">
        <v>93</v>
      </c>
      <c r="U1044" s="5" t="s">
        <v>105</v>
      </c>
    </row>
    <row r="1045" spans="1:21">
      <c r="A1045" s="6" t="s">
        <v>87</v>
      </c>
      <c r="B1045" s="7">
        <v>1</v>
      </c>
      <c r="C1045" s="5">
        <v>1102</v>
      </c>
      <c r="D1045" s="5">
        <v>42</v>
      </c>
      <c r="E1045" s="6" t="s">
        <v>970</v>
      </c>
      <c r="F1045" s="8">
        <v>421092</v>
      </c>
      <c r="G1045" s="5" t="s">
        <v>1563</v>
      </c>
      <c r="H1045" s="5" t="s">
        <v>1144</v>
      </c>
      <c r="I1045" s="5">
        <v>10065500560</v>
      </c>
      <c r="J1045" s="6" t="s">
        <v>91</v>
      </c>
      <c r="K1045" s="6" t="s">
        <v>91</v>
      </c>
      <c r="L1045" s="6" t="s">
        <v>91</v>
      </c>
      <c r="M1045" s="5" t="s">
        <v>92</v>
      </c>
      <c r="N1045" s="6" t="s">
        <v>91</v>
      </c>
      <c r="O1045" s="6" t="s">
        <v>91</v>
      </c>
      <c r="P1045" s="6" t="s">
        <v>91</v>
      </c>
      <c r="Q1045" s="6" t="s">
        <v>91</v>
      </c>
      <c r="R1045" s="5">
        <v>1</v>
      </c>
      <c r="S1045" s="5">
        <v>0</v>
      </c>
      <c r="T1045" s="5" t="s">
        <v>93</v>
      </c>
      <c r="U1045" s="5" t="s">
        <v>105</v>
      </c>
    </row>
    <row r="1046" spans="1:21">
      <c r="A1046" s="6" t="s">
        <v>87</v>
      </c>
      <c r="B1046" s="7">
        <v>1</v>
      </c>
      <c r="C1046" s="5">
        <v>1103</v>
      </c>
      <c r="D1046" s="5">
        <v>42</v>
      </c>
      <c r="E1046" s="6" t="s">
        <v>1564</v>
      </c>
      <c r="F1046" s="8">
        <v>42109201</v>
      </c>
      <c r="G1046" s="5" t="s">
        <v>1565</v>
      </c>
      <c r="H1046" s="5" t="s">
        <v>221</v>
      </c>
      <c r="I1046" s="6" t="s">
        <v>91</v>
      </c>
      <c r="J1046" s="6" t="s">
        <v>91</v>
      </c>
      <c r="K1046" s="6" t="s">
        <v>91</v>
      </c>
      <c r="L1046" s="6" t="s">
        <v>91</v>
      </c>
      <c r="M1046" s="5" t="s">
        <v>92</v>
      </c>
      <c r="N1046" s="6" t="s">
        <v>91</v>
      </c>
      <c r="O1046" s="6" t="s">
        <v>91</v>
      </c>
      <c r="P1046" s="6" t="s">
        <v>91</v>
      </c>
      <c r="Q1046" s="6" t="s">
        <v>91</v>
      </c>
      <c r="R1046" s="5">
        <v>1</v>
      </c>
      <c r="S1046" s="5">
        <v>0</v>
      </c>
      <c r="T1046" s="5" t="s">
        <v>93</v>
      </c>
      <c r="U1046" s="5" t="s">
        <v>105</v>
      </c>
    </row>
    <row r="1047" spans="1:21">
      <c r="A1047" s="6" t="s">
        <v>87</v>
      </c>
      <c r="B1047" s="7">
        <v>1</v>
      </c>
      <c r="C1047" s="5">
        <v>1104</v>
      </c>
      <c r="D1047" s="5">
        <v>42</v>
      </c>
      <c r="E1047" s="6" t="s">
        <v>1564</v>
      </c>
      <c r="F1047" s="8">
        <v>42109202</v>
      </c>
      <c r="G1047" s="5" t="s">
        <v>1566</v>
      </c>
      <c r="H1047" s="5" t="s">
        <v>223</v>
      </c>
      <c r="I1047" s="6" t="s">
        <v>91</v>
      </c>
      <c r="J1047" s="6" t="s">
        <v>91</v>
      </c>
      <c r="K1047" s="6" t="s">
        <v>91</v>
      </c>
      <c r="L1047" s="6" t="s">
        <v>91</v>
      </c>
      <c r="M1047" s="5" t="s">
        <v>92</v>
      </c>
      <c r="N1047" s="6" t="s">
        <v>91</v>
      </c>
      <c r="O1047" s="6" t="s">
        <v>91</v>
      </c>
      <c r="P1047" s="6" t="s">
        <v>91</v>
      </c>
      <c r="Q1047" s="6" t="s">
        <v>91</v>
      </c>
      <c r="R1047" s="5">
        <v>1</v>
      </c>
      <c r="S1047" s="5">
        <v>0</v>
      </c>
      <c r="T1047" s="5" t="s">
        <v>93</v>
      </c>
      <c r="U1047" s="5" t="s">
        <v>105</v>
      </c>
    </row>
    <row r="1048" spans="1:21">
      <c r="A1048" s="6" t="s">
        <v>87</v>
      </c>
      <c r="B1048" s="7">
        <v>1</v>
      </c>
      <c r="C1048" s="5">
        <v>1105</v>
      </c>
      <c r="D1048" s="5">
        <v>42</v>
      </c>
      <c r="E1048" s="6" t="s">
        <v>1564</v>
      </c>
      <c r="F1048" s="8">
        <v>42109203</v>
      </c>
      <c r="G1048" s="5" t="s">
        <v>1567</v>
      </c>
      <c r="H1048" s="5" t="s">
        <v>225</v>
      </c>
      <c r="I1048" s="6" t="s">
        <v>91</v>
      </c>
      <c r="J1048" s="6" t="s">
        <v>91</v>
      </c>
      <c r="K1048" s="6" t="s">
        <v>91</v>
      </c>
      <c r="L1048" s="6" t="s">
        <v>91</v>
      </c>
      <c r="M1048" s="5" t="s">
        <v>92</v>
      </c>
      <c r="N1048" s="6" t="s">
        <v>91</v>
      </c>
      <c r="O1048" s="6" t="s">
        <v>91</v>
      </c>
      <c r="P1048" s="6" t="s">
        <v>91</v>
      </c>
      <c r="Q1048" s="6" t="s">
        <v>91</v>
      </c>
      <c r="R1048" s="5">
        <v>1</v>
      </c>
      <c r="S1048" s="5">
        <v>0</v>
      </c>
      <c r="T1048" s="5" t="s">
        <v>93</v>
      </c>
      <c r="U1048" s="5" t="s">
        <v>105</v>
      </c>
    </row>
    <row r="1049" spans="1:21">
      <c r="A1049" s="6" t="s">
        <v>87</v>
      </c>
      <c r="B1049" s="7">
        <v>1</v>
      </c>
      <c r="C1049" s="5">
        <v>1108</v>
      </c>
      <c r="D1049" s="5">
        <v>42</v>
      </c>
      <c r="E1049" s="6" t="s">
        <v>970</v>
      </c>
      <c r="F1049" s="8">
        <v>421093</v>
      </c>
      <c r="G1049" s="5" t="s">
        <v>1568</v>
      </c>
      <c r="H1049" s="5" t="s">
        <v>1256</v>
      </c>
      <c r="I1049" s="6" t="s">
        <v>91</v>
      </c>
      <c r="J1049" s="6" t="s">
        <v>91</v>
      </c>
      <c r="K1049" s="6" t="s">
        <v>91</v>
      </c>
      <c r="L1049" s="6" t="s">
        <v>91</v>
      </c>
      <c r="M1049" s="5" t="s">
        <v>92</v>
      </c>
      <c r="N1049" s="6" t="s">
        <v>91</v>
      </c>
      <c r="O1049" s="6" t="s">
        <v>91</v>
      </c>
      <c r="P1049" s="6" t="s">
        <v>91</v>
      </c>
      <c r="Q1049" s="6" t="s">
        <v>91</v>
      </c>
      <c r="R1049" s="5">
        <v>1</v>
      </c>
      <c r="S1049" s="5">
        <v>0</v>
      </c>
      <c r="T1049" s="5" t="s">
        <v>93</v>
      </c>
      <c r="U1049" s="5" t="s">
        <v>105</v>
      </c>
    </row>
    <row r="1050" spans="1:21">
      <c r="A1050" s="6" t="s">
        <v>87</v>
      </c>
      <c r="B1050" s="7">
        <v>1</v>
      </c>
      <c r="C1050" s="5">
        <v>1109</v>
      </c>
      <c r="D1050" s="5">
        <v>42</v>
      </c>
      <c r="E1050" s="6" t="s">
        <v>1569</v>
      </c>
      <c r="F1050" s="8">
        <v>42109301</v>
      </c>
      <c r="G1050" s="5" t="s">
        <v>1570</v>
      </c>
      <c r="H1050" s="5" t="s">
        <v>221</v>
      </c>
      <c r="I1050" s="6" t="s">
        <v>91</v>
      </c>
      <c r="J1050" s="6" t="s">
        <v>91</v>
      </c>
      <c r="K1050" s="6" t="s">
        <v>91</v>
      </c>
      <c r="L1050" s="6" t="s">
        <v>91</v>
      </c>
      <c r="M1050" s="5" t="s">
        <v>92</v>
      </c>
      <c r="N1050" s="6" t="s">
        <v>91</v>
      </c>
      <c r="O1050" s="6" t="s">
        <v>91</v>
      </c>
      <c r="P1050" s="6" t="s">
        <v>91</v>
      </c>
      <c r="Q1050" s="6" t="s">
        <v>91</v>
      </c>
      <c r="R1050" s="5">
        <v>1</v>
      </c>
      <c r="S1050" s="5">
        <v>0</v>
      </c>
      <c r="T1050" s="5" t="s">
        <v>93</v>
      </c>
      <c r="U1050" s="5" t="s">
        <v>105</v>
      </c>
    </row>
    <row r="1051" spans="1:21">
      <c r="A1051" s="6" t="s">
        <v>87</v>
      </c>
      <c r="B1051" s="7">
        <v>1</v>
      </c>
      <c r="C1051" s="5">
        <v>1110</v>
      </c>
      <c r="D1051" s="5">
        <v>42</v>
      </c>
      <c r="E1051" s="6" t="s">
        <v>1569</v>
      </c>
      <c r="F1051" s="8">
        <v>42109302</v>
      </c>
      <c r="G1051" s="5" t="s">
        <v>1571</v>
      </c>
      <c r="H1051" s="5" t="s">
        <v>223</v>
      </c>
      <c r="I1051" s="6" t="s">
        <v>91</v>
      </c>
      <c r="J1051" s="6" t="s">
        <v>91</v>
      </c>
      <c r="K1051" s="6" t="s">
        <v>91</v>
      </c>
      <c r="L1051" s="6" t="s">
        <v>91</v>
      </c>
      <c r="M1051" s="5" t="s">
        <v>92</v>
      </c>
      <c r="N1051" s="6" t="s">
        <v>91</v>
      </c>
      <c r="O1051" s="6" t="s">
        <v>91</v>
      </c>
      <c r="P1051" s="6" t="s">
        <v>91</v>
      </c>
      <c r="Q1051" s="6" t="s">
        <v>91</v>
      </c>
      <c r="R1051" s="5">
        <v>1</v>
      </c>
      <c r="S1051" s="5">
        <v>0</v>
      </c>
      <c r="T1051" s="5" t="s">
        <v>93</v>
      </c>
      <c r="U1051" s="5" t="s">
        <v>105</v>
      </c>
    </row>
    <row r="1052" spans="1:21">
      <c r="A1052" s="6" t="s">
        <v>87</v>
      </c>
      <c r="B1052" s="7">
        <v>1</v>
      </c>
      <c r="C1052" s="5">
        <v>1111</v>
      </c>
      <c r="D1052" s="5">
        <v>42</v>
      </c>
      <c r="E1052" s="6" t="s">
        <v>1569</v>
      </c>
      <c r="F1052" s="8">
        <v>42109303</v>
      </c>
      <c r="G1052" s="5" t="s">
        <v>1572</v>
      </c>
      <c r="H1052" s="5" t="s">
        <v>225</v>
      </c>
      <c r="I1052" s="6" t="s">
        <v>91</v>
      </c>
      <c r="J1052" s="6" t="s">
        <v>91</v>
      </c>
      <c r="K1052" s="6" t="s">
        <v>91</v>
      </c>
      <c r="L1052" s="6" t="s">
        <v>91</v>
      </c>
      <c r="M1052" s="5" t="s">
        <v>92</v>
      </c>
      <c r="N1052" s="6" t="s">
        <v>91</v>
      </c>
      <c r="O1052" s="6" t="s">
        <v>91</v>
      </c>
      <c r="P1052" s="6" t="s">
        <v>91</v>
      </c>
      <c r="Q1052" s="6" t="s">
        <v>91</v>
      </c>
      <c r="R1052" s="5">
        <v>1</v>
      </c>
      <c r="S1052" s="5">
        <v>0</v>
      </c>
      <c r="T1052" s="5" t="s">
        <v>93</v>
      </c>
      <c r="U1052" s="5" t="s">
        <v>105</v>
      </c>
    </row>
    <row r="1053" spans="1:21">
      <c r="A1053" s="6" t="s">
        <v>87</v>
      </c>
      <c r="B1053" s="7">
        <v>1</v>
      </c>
      <c r="C1053" s="5">
        <v>1112</v>
      </c>
      <c r="D1053" s="5">
        <v>42</v>
      </c>
      <c r="E1053" s="6" t="s">
        <v>1569</v>
      </c>
      <c r="F1053" s="8">
        <v>42109304</v>
      </c>
      <c r="G1053" s="5" t="s">
        <v>1573</v>
      </c>
      <c r="H1053" s="5" t="s">
        <v>227</v>
      </c>
      <c r="I1053" s="6" t="s">
        <v>91</v>
      </c>
      <c r="J1053" s="6" t="s">
        <v>91</v>
      </c>
      <c r="K1053" s="6" t="s">
        <v>91</v>
      </c>
      <c r="L1053" s="6" t="s">
        <v>91</v>
      </c>
      <c r="M1053" s="5" t="s">
        <v>92</v>
      </c>
      <c r="N1053" s="6" t="s">
        <v>91</v>
      </c>
      <c r="O1053" s="6" t="s">
        <v>91</v>
      </c>
      <c r="P1053" s="6" t="s">
        <v>91</v>
      </c>
      <c r="Q1053" s="6" t="s">
        <v>91</v>
      </c>
      <c r="R1053" s="5">
        <v>1</v>
      </c>
      <c r="S1053" s="5">
        <v>0</v>
      </c>
      <c r="T1053" s="5" t="s">
        <v>93</v>
      </c>
      <c r="U1053" s="5" t="s">
        <v>105</v>
      </c>
    </row>
    <row r="1054" spans="1:21">
      <c r="A1054" s="6" t="s">
        <v>87</v>
      </c>
      <c r="B1054" s="7">
        <v>1</v>
      </c>
      <c r="C1054" s="5">
        <v>1113</v>
      </c>
      <c r="D1054" s="5">
        <v>42</v>
      </c>
      <c r="E1054" s="6" t="s">
        <v>970</v>
      </c>
      <c r="F1054" s="8">
        <v>421094</v>
      </c>
      <c r="G1054" s="5" t="s">
        <v>1574</v>
      </c>
      <c r="H1054" s="5" t="s">
        <v>1158</v>
      </c>
      <c r="I1054" s="5">
        <v>10065504530</v>
      </c>
      <c r="J1054" s="6" t="s">
        <v>91</v>
      </c>
      <c r="K1054" s="6" t="s">
        <v>91</v>
      </c>
      <c r="L1054" s="6" t="s">
        <v>91</v>
      </c>
      <c r="M1054" s="5" t="s">
        <v>92</v>
      </c>
      <c r="N1054" s="6" t="s">
        <v>91</v>
      </c>
      <c r="O1054" s="6" t="s">
        <v>91</v>
      </c>
      <c r="P1054" s="6" t="s">
        <v>91</v>
      </c>
      <c r="Q1054" s="6" t="s">
        <v>91</v>
      </c>
      <c r="R1054" s="5">
        <v>1</v>
      </c>
      <c r="S1054" s="5">
        <v>0</v>
      </c>
      <c r="T1054" s="5" t="s">
        <v>93</v>
      </c>
      <c r="U1054" s="5" t="s">
        <v>105</v>
      </c>
    </row>
    <row r="1055" spans="1:21">
      <c r="A1055" s="6" t="s">
        <v>87</v>
      </c>
      <c r="B1055" s="7">
        <v>1</v>
      </c>
      <c r="C1055" s="5">
        <v>1114</v>
      </c>
      <c r="D1055" s="5">
        <v>42</v>
      </c>
      <c r="E1055" s="6" t="s">
        <v>1575</v>
      </c>
      <c r="F1055" s="8">
        <v>42109401</v>
      </c>
      <c r="G1055" s="5" t="s">
        <v>1576</v>
      </c>
      <c r="H1055" s="5" t="s">
        <v>221</v>
      </c>
      <c r="I1055" s="6" t="s">
        <v>91</v>
      </c>
      <c r="J1055" s="6" t="s">
        <v>91</v>
      </c>
      <c r="K1055" s="6" t="s">
        <v>91</v>
      </c>
      <c r="L1055" s="6" t="s">
        <v>91</v>
      </c>
      <c r="M1055" s="5" t="s">
        <v>92</v>
      </c>
      <c r="N1055" s="6" t="s">
        <v>91</v>
      </c>
      <c r="O1055" s="6" t="s">
        <v>91</v>
      </c>
      <c r="P1055" s="6" t="s">
        <v>91</v>
      </c>
      <c r="Q1055" s="6" t="s">
        <v>91</v>
      </c>
      <c r="R1055" s="5">
        <v>1</v>
      </c>
      <c r="S1055" s="5">
        <v>0</v>
      </c>
      <c r="T1055" s="5" t="s">
        <v>93</v>
      </c>
      <c r="U1055" s="5" t="s">
        <v>105</v>
      </c>
    </row>
    <row r="1056" spans="1:21">
      <c r="A1056" s="6" t="s">
        <v>87</v>
      </c>
      <c r="B1056" s="7">
        <v>1</v>
      </c>
      <c r="C1056" s="5">
        <v>1115</v>
      </c>
      <c r="D1056" s="5">
        <v>42</v>
      </c>
      <c r="E1056" s="6" t="s">
        <v>1575</v>
      </c>
      <c r="F1056" s="8">
        <v>42109402</v>
      </c>
      <c r="G1056" s="5" t="s">
        <v>1577</v>
      </c>
      <c r="H1056" s="5" t="s">
        <v>223</v>
      </c>
      <c r="I1056" s="6" t="s">
        <v>91</v>
      </c>
      <c r="J1056" s="6" t="s">
        <v>91</v>
      </c>
      <c r="K1056" s="6" t="s">
        <v>91</v>
      </c>
      <c r="L1056" s="6" t="s">
        <v>91</v>
      </c>
      <c r="M1056" s="5" t="s">
        <v>92</v>
      </c>
      <c r="N1056" s="6" t="s">
        <v>91</v>
      </c>
      <c r="O1056" s="6" t="s">
        <v>91</v>
      </c>
      <c r="P1056" s="6" t="s">
        <v>91</v>
      </c>
      <c r="Q1056" s="6" t="s">
        <v>91</v>
      </c>
      <c r="R1056" s="5">
        <v>1</v>
      </c>
      <c r="S1056" s="5">
        <v>0</v>
      </c>
      <c r="T1056" s="5" t="s">
        <v>93</v>
      </c>
      <c r="U1056" s="5" t="s">
        <v>105</v>
      </c>
    </row>
    <row r="1057" spans="1:21">
      <c r="A1057" s="6" t="s">
        <v>87</v>
      </c>
      <c r="B1057" s="7">
        <v>1</v>
      </c>
      <c r="C1057" s="5">
        <v>1116</v>
      </c>
      <c r="D1057" s="5">
        <v>42</v>
      </c>
      <c r="E1057" s="6" t="s">
        <v>1575</v>
      </c>
      <c r="F1057" s="8">
        <v>42109403</v>
      </c>
      <c r="G1057" s="5" t="s">
        <v>1578</v>
      </c>
      <c r="H1057" s="5" t="s">
        <v>225</v>
      </c>
      <c r="I1057" s="6" t="s">
        <v>91</v>
      </c>
      <c r="J1057" s="6" t="s">
        <v>91</v>
      </c>
      <c r="K1057" s="6" t="s">
        <v>91</v>
      </c>
      <c r="L1057" s="6" t="s">
        <v>91</v>
      </c>
      <c r="M1057" s="5" t="s">
        <v>92</v>
      </c>
      <c r="N1057" s="6" t="s">
        <v>91</v>
      </c>
      <c r="O1057" s="6" t="s">
        <v>91</v>
      </c>
      <c r="P1057" s="6" t="s">
        <v>91</v>
      </c>
      <c r="Q1057" s="6" t="s">
        <v>91</v>
      </c>
      <c r="R1057" s="5">
        <v>1</v>
      </c>
      <c r="S1057" s="5">
        <v>0</v>
      </c>
      <c r="T1057" s="5" t="s">
        <v>93</v>
      </c>
      <c r="U1057" s="5" t="s">
        <v>105</v>
      </c>
    </row>
    <row r="1058" spans="1:21">
      <c r="A1058" s="6" t="s">
        <v>87</v>
      </c>
      <c r="B1058" s="7">
        <v>1</v>
      </c>
      <c r="C1058" s="5">
        <v>1118</v>
      </c>
      <c r="D1058" s="5">
        <v>42</v>
      </c>
      <c r="E1058" s="6" t="s">
        <v>1575</v>
      </c>
      <c r="F1058" s="8">
        <v>42109404</v>
      </c>
      <c r="G1058" s="5" t="s">
        <v>1579</v>
      </c>
      <c r="H1058" s="5" t="s">
        <v>227</v>
      </c>
      <c r="I1058" s="6" t="s">
        <v>91</v>
      </c>
      <c r="J1058" s="6" t="s">
        <v>91</v>
      </c>
      <c r="K1058" s="6" t="s">
        <v>91</v>
      </c>
      <c r="L1058" s="6" t="s">
        <v>91</v>
      </c>
      <c r="M1058" s="5" t="s">
        <v>92</v>
      </c>
      <c r="N1058" s="6" t="s">
        <v>91</v>
      </c>
      <c r="O1058" s="6" t="s">
        <v>91</v>
      </c>
      <c r="P1058" s="6" t="s">
        <v>91</v>
      </c>
      <c r="Q1058" s="6" t="s">
        <v>91</v>
      </c>
      <c r="R1058" s="5">
        <v>1</v>
      </c>
      <c r="S1058" s="5">
        <v>0</v>
      </c>
      <c r="T1058" s="5" t="s">
        <v>93</v>
      </c>
      <c r="U1058" s="5" t="s">
        <v>105</v>
      </c>
    </row>
    <row r="1059" spans="1:21">
      <c r="A1059" s="6" t="s">
        <v>87</v>
      </c>
      <c r="B1059" s="7">
        <v>1</v>
      </c>
      <c r="C1059" s="5">
        <v>1119</v>
      </c>
      <c r="D1059" s="5">
        <v>42</v>
      </c>
      <c r="E1059" s="6" t="s">
        <v>970</v>
      </c>
      <c r="F1059" s="8">
        <v>421095</v>
      </c>
      <c r="G1059" s="5" t="s">
        <v>1580</v>
      </c>
      <c r="H1059" s="5" t="s">
        <v>990</v>
      </c>
      <c r="I1059" s="6" t="s">
        <v>91</v>
      </c>
      <c r="J1059" s="6" t="s">
        <v>91</v>
      </c>
      <c r="K1059" s="6" t="s">
        <v>91</v>
      </c>
      <c r="L1059" s="6" t="s">
        <v>91</v>
      </c>
      <c r="M1059" s="5" t="s">
        <v>92</v>
      </c>
      <c r="N1059" s="6" t="s">
        <v>91</v>
      </c>
      <c r="O1059" s="6" t="s">
        <v>91</v>
      </c>
      <c r="P1059" s="6" t="s">
        <v>91</v>
      </c>
      <c r="Q1059" s="6" t="s">
        <v>91</v>
      </c>
      <c r="R1059" s="5">
        <v>1</v>
      </c>
      <c r="S1059" s="5">
        <v>0</v>
      </c>
      <c r="T1059" s="5" t="s">
        <v>93</v>
      </c>
      <c r="U1059" s="5" t="s">
        <v>105</v>
      </c>
    </row>
    <row r="1060" spans="1:21">
      <c r="A1060" s="6" t="s">
        <v>87</v>
      </c>
      <c r="B1060" s="7">
        <v>1</v>
      </c>
      <c r="C1060" s="5">
        <v>1120</v>
      </c>
      <c r="D1060" s="5">
        <v>42</v>
      </c>
      <c r="E1060" s="6" t="s">
        <v>1581</v>
      </c>
      <c r="F1060" s="8">
        <v>42109501</v>
      </c>
      <c r="G1060" s="5" t="s">
        <v>1582</v>
      </c>
      <c r="H1060" s="5" t="s">
        <v>221</v>
      </c>
      <c r="I1060" s="6" t="s">
        <v>91</v>
      </c>
      <c r="J1060" s="6" t="s">
        <v>91</v>
      </c>
      <c r="K1060" s="6" t="s">
        <v>91</v>
      </c>
      <c r="L1060" s="6" t="s">
        <v>91</v>
      </c>
      <c r="M1060" s="5" t="s">
        <v>92</v>
      </c>
      <c r="N1060" s="6" t="s">
        <v>91</v>
      </c>
      <c r="O1060" s="6" t="s">
        <v>91</v>
      </c>
      <c r="P1060" s="6" t="s">
        <v>91</v>
      </c>
      <c r="Q1060" s="6" t="s">
        <v>91</v>
      </c>
      <c r="R1060" s="5">
        <v>1</v>
      </c>
      <c r="S1060" s="5">
        <v>0</v>
      </c>
      <c r="T1060" s="5" t="s">
        <v>93</v>
      </c>
      <c r="U1060" s="5" t="s">
        <v>105</v>
      </c>
    </row>
    <row r="1061" spans="1:21">
      <c r="A1061" s="6" t="s">
        <v>87</v>
      </c>
      <c r="B1061" s="7">
        <v>1</v>
      </c>
      <c r="C1061" s="5">
        <v>1121</v>
      </c>
      <c r="D1061" s="5">
        <v>42</v>
      </c>
      <c r="E1061" s="6" t="s">
        <v>1581</v>
      </c>
      <c r="F1061" s="8">
        <v>42109502</v>
      </c>
      <c r="G1061" s="5" t="s">
        <v>1583</v>
      </c>
      <c r="H1061" s="5" t="s">
        <v>223</v>
      </c>
      <c r="I1061" s="6" t="s">
        <v>91</v>
      </c>
      <c r="J1061" s="6" t="s">
        <v>91</v>
      </c>
      <c r="K1061" s="6" t="s">
        <v>91</v>
      </c>
      <c r="L1061" s="6" t="s">
        <v>91</v>
      </c>
      <c r="M1061" s="5" t="s">
        <v>92</v>
      </c>
      <c r="N1061" s="6" t="s">
        <v>91</v>
      </c>
      <c r="O1061" s="6" t="s">
        <v>91</v>
      </c>
      <c r="P1061" s="6" t="s">
        <v>91</v>
      </c>
      <c r="Q1061" s="6" t="s">
        <v>91</v>
      </c>
      <c r="R1061" s="5">
        <v>1</v>
      </c>
      <c r="S1061" s="5">
        <v>0</v>
      </c>
      <c r="T1061" s="5" t="s">
        <v>93</v>
      </c>
      <c r="U1061" s="5" t="s">
        <v>105</v>
      </c>
    </row>
    <row r="1062" spans="1:21">
      <c r="A1062" s="6" t="s">
        <v>87</v>
      </c>
      <c r="B1062" s="7">
        <v>1</v>
      </c>
      <c r="C1062" s="5">
        <v>1122</v>
      </c>
      <c r="D1062" s="5">
        <v>42</v>
      </c>
      <c r="E1062" s="6" t="s">
        <v>1581</v>
      </c>
      <c r="F1062" s="8">
        <v>42109503</v>
      </c>
      <c r="G1062" s="5" t="s">
        <v>1584</v>
      </c>
      <c r="H1062" s="5" t="s">
        <v>225</v>
      </c>
      <c r="I1062" s="6" t="s">
        <v>91</v>
      </c>
      <c r="J1062" s="6" t="s">
        <v>91</v>
      </c>
      <c r="K1062" s="6" t="s">
        <v>91</v>
      </c>
      <c r="L1062" s="6" t="s">
        <v>91</v>
      </c>
      <c r="M1062" s="5" t="s">
        <v>92</v>
      </c>
      <c r="N1062" s="6" t="s">
        <v>91</v>
      </c>
      <c r="O1062" s="6" t="s">
        <v>91</v>
      </c>
      <c r="P1062" s="6" t="s">
        <v>91</v>
      </c>
      <c r="Q1062" s="6" t="s">
        <v>91</v>
      </c>
      <c r="R1062" s="5">
        <v>1</v>
      </c>
      <c r="S1062" s="5">
        <v>0</v>
      </c>
      <c r="T1062" s="5" t="s">
        <v>93</v>
      </c>
      <c r="U1062" s="5" t="s">
        <v>105</v>
      </c>
    </row>
    <row r="1063" spans="1:21">
      <c r="A1063" s="6" t="s">
        <v>87</v>
      </c>
      <c r="B1063" s="7">
        <v>1</v>
      </c>
      <c r="C1063" s="5">
        <v>1123</v>
      </c>
      <c r="D1063" s="5">
        <v>42</v>
      </c>
      <c r="E1063" s="6" t="s">
        <v>1581</v>
      </c>
      <c r="F1063" s="8">
        <v>42109504</v>
      </c>
      <c r="G1063" s="5" t="s">
        <v>1585</v>
      </c>
      <c r="H1063" s="5" t="s">
        <v>227</v>
      </c>
      <c r="I1063" s="6" t="s">
        <v>91</v>
      </c>
      <c r="J1063" s="6" t="s">
        <v>91</v>
      </c>
      <c r="K1063" s="6" t="s">
        <v>91</v>
      </c>
      <c r="L1063" s="6" t="s">
        <v>91</v>
      </c>
      <c r="M1063" s="5" t="s">
        <v>92</v>
      </c>
      <c r="N1063" s="6" t="s">
        <v>91</v>
      </c>
      <c r="O1063" s="6" t="s">
        <v>91</v>
      </c>
      <c r="P1063" s="6" t="s">
        <v>91</v>
      </c>
      <c r="Q1063" s="6" t="s">
        <v>91</v>
      </c>
      <c r="R1063" s="5">
        <v>1</v>
      </c>
      <c r="S1063" s="5">
        <v>0</v>
      </c>
      <c r="T1063" s="5" t="s">
        <v>93</v>
      </c>
      <c r="U1063" s="5" t="s">
        <v>105</v>
      </c>
    </row>
    <row r="1064" spans="1:21">
      <c r="A1064" s="6" t="s">
        <v>87</v>
      </c>
      <c r="B1064" s="7">
        <v>1</v>
      </c>
      <c r="C1064" s="5">
        <v>1124</v>
      </c>
      <c r="D1064" s="5">
        <v>42</v>
      </c>
      <c r="E1064" s="6" t="s">
        <v>970</v>
      </c>
      <c r="F1064" s="8">
        <v>421096</v>
      </c>
      <c r="G1064" s="5" t="s">
        <v>1586</v>
      </c>
      <c r="H1064" s="5" t="s">
        <v>1214</v>
      </c>
      <c r="I1064" s="5">
        <v>10065504391</v>
      </c>
      <c r="J1064" s="6" t="s">
        <v>91</v>
      </c>
      <c r="K1064" s="6" t="s">
        <v>91</v>
      </c>
      <c r="L1064" s="6" t="s">
        <v>91</v>
      </c>
      <c r="M1064" s="5" t="s">
        <v>92</v>
      </c>
      <c r="N1064" s="6" t="s">
        <v>91</v>
      </c>
      <c r="O1064" s="6" t="s">
        <v>91</v>
      </c>
      <c r="P1064" s="6" t="s">
        <v>91</v>
      </c>
      <c r="Q1064" s="6" t="s">
        <v>91</v>
      </c>
      <c r="R1064" s="5">
        <v>1</v>
      </c>
      <c r="S1064" s="5">
        <v>0</v>
      </c>
      <c r="T1064" s="5" t="s">
        <v>93</v>
      </c>
      <c r="U1064" s="5" t="s">
        <v>105</v>
      </c>
    </row>
    <row r="1065" spans="1:21">
      <c r="A1065" s="6" t="s">
        <v>87</v>
      </c>
      <c r="B1065" s="7">
        <v>1</v>
      </c>
      <c r="C1065" s="5">
        <v>1125</v>
      </c>
      <c r="D1065" s="5">
        <v>42</v>
      </c>
      <c r="E1065" s="6" t="s">
        <v>1587</v>
      </c>
      <c r="F1065" s="8">
        <v>42109601</v>
      </c>
      <c r="G1065" s="5" t="s">
        <v>1588</v>
      </c>
      <c r="H1065" s="5" t="s">
        <v>221</v>
      </c>
      <c r="I1065" s="6" t="s">
        <v>91</v>
      </c>
      <c r="J1065" s="6" t="s">
        <v>91</v>
      </c>
      <c r="K1065" s="6" t="s">
        <v>91</v>
      </c>
      <c r="L1065" s="6" t="s">
        <v>91</v>
      </c>
      <c r="M1065" s="5" t="s">
        <v>92</v>
      </c>
      <c r="N1065" s="6" t="s">
        <v>91</v>
      </c>
      <c r="O1065" s="6" t="s">
        <v>91</v>
      </c>
      <c r="P1065" s="6" t="s">
        <v>91</v>
      </c>
      <c r="Q1065" s="6" t="s">
        <v>91</v>
      </c>
      <c r="R1065" s="5">
        <v>1</v>
      </c>
      <c r="S1065" s="5">
        <v>0</v>
      </c>
      <c r="T1065" s="5" t="s">
        <v>93</v>
      </c>
      <c r="U1065" s="5" t="s">
        <v>105</v>
      </c>
    </row>
    <row r="1066" spans="1:21">
      <c r="A1066" s="6" t="s">
        <v>87</v>
      </c>
      <c r="B1066" s="7">
        <v>1</v>
      </c>
      <c r="C1066" s="5">
        <v>1126</v>
      </c>
      <c r="D1066" s="5">
        <v>42</v>
      </c>
      <c r="E1066" s="6" t="s">
        <v>1587</v>
      </c>
      <c r="F1066" s="8">
        <v>42109602</v>
      </c>
      <c r="G1066" s="5" t="s">
        <v>1589</v>
      </c>
      <c r="H1066" s="5" t="s">
        <v>223</v>
      </c>
      <c r="I1066" s="6" t="s">
        <v>91</v>
      </c>
      <c r="J1066" s="6" t="s">
        <v>91</v>
      </c>
      <c r="K1066" s="6" t="s">
        <v>91</v>
      </c>
      <c r="L1066" s="6" t="s">
        <v>91</v>
      </c>
      <c r="M1066" s="5" t="s">
        <v>92</v>
      </c>
      <c r="N1066" s="6" t="s">
        <v>91</v>
      </c>
      <c r="O1066" s="6" t="s">
        <v>91</v>
      </c>
      <c r="P1066" s="6" t="s">
        <v>91</v>
      </c>
      <c r="Q1066" s="6" t="s">
        <v>91</v>
      </c>
      <c r="R1066" s="5">
        <v>1</v>
      </c>
      <c r="S1066" s="5">
        <v>0</v>
      </c>
      <c r="T1066" s="5" t="s">
        <v>93</v>
      </c>
      <c r="U1066" s="5" t="s">
        <v>105</v>
      </c>
    </row>
    <row r="1067" spans="1:21">
      <c r="A1067" s="6" t="s">
        <v>87</v>
      </c>
      <c r="B1067" s="7">
        <v>1</v>
      </c>
      <c r="C1067" s="5">
        <v>1127</v>
      </c>
      <c r="D1067" s="5">
        <v>42</v>
      </c>
      <c r="E1067" s="6" t="s">
        <v>1587</v>
      </c>
      <c r="F1067" s="8">
        <v>42109603</v>
      </c>
      <c r="G1067" s="5" t="s">
        <v>1590</v>
      </c>
      <c r="H1067" s="5" t="s">
        <v>225</v>
      </c>
      <c r="I1067" s="6" t="s">
        <v>91</v>
      </c>
      <c r="J1067" s="6" t="s">
        <v>91</v>
      </c>
      <c r="K1067" s="6" t="s">
        <v>91</v>
      </c>
      <c r="L1067" s="6" t="s">
        <v>91</v>
      </c>
      <c r="M1067" s="5" t="s">
        <v>92</v>
      </c>
      <c r="N1067" s="6" t="s">
        <v>91</v>
      </c>
      <c r="O1067" s="6" t="s">
        <v>91</v>
      </c>
      <c r="P1067" s="6" t="s">
        <v>91</v>
      </c>
      <c r="Q1067" s="6" t="s">
        <v>91</v>
      </c>
      <c r="R1067" s="5">
        <v>1</v>
      </c>
      <c r="S1067" s="5">
        <v>0</v>
      </c>
      <c r="T1067" s="5" t="s">
        <v>93</v>
      </c>
      <c r="U1067" s="5" t="s">
        <v>105</v>
      </c>
    </row>
    <row r="1068" spans="1:21">
      <c r="A1068" s="6" t="s">
        <v>87</v>
      </c>
      <c r="B1068" s="7">
        <v>1</v>
      </c>
      <c r="C1068" s="5">
        <v>1128</v>
      </c>
      <c r="D1068" s="5">
        <v>42</v>
      </c>
      <c r="E1068" s="6" t="s">
        <v>1587</v>
      </c>
      <c r="F1068" s="8">
        <v>42109604</v>
      </c>
      <c r="G1068" s="5" t="s">
        <v>1591</v>
      </c>
      <c r="H1068" s="5" t="s">
        <v>227</v>
      </c>
      <c r="I1068" s="6" t="s">
        <v>91</v>
      </c>
      <c r="J1068" s="6" t="s">
        <v>91</v>
      </c>
      <c r="K1068" s="6" t="s">
        <v>91</v>
      </c>
      <c r="L1068" s="6" t="s">
        <v>91</v>
      </c>
      <c r="M1068" s="5" t="s">
        <v>92</v>
      </c>
      <c r="N1068" s="6" t="s">
        <v>91</v>
      </c>
      <c r="O1068" s="6" t="s">
        <v>91</v>
      </c>
      <c r="P1068" s="6" t="s">
        <v>91</v>
      </c>
      <c r="Q1068" s="6" t="s">
        <v>91</v>
      </c>
      <c r="R1068" s="5">
        <v>1</v>
      </c>
      <c r="S1068" s="5">
        <v>0</v>
      </c>
      <c r="T1068" s="5" t="s">
        <v>93</v>
      </c>
      <c r="U1068" s="5" t="s">
        <v>105</v>
      </c>
    </row>
    <row r="1069" spans="1:21">
      <c r="A1069" s="6" t="s">
        <v>87</v>
      </c>
      <c r="B1069" s="7">
        <v>1</v>
      </c>
      <c r="C1069" s="5">
        <v>1129</v>
      </c>
      <c r="D1069" s="5">
        <v>42</v>
      </c>
      <c r="E1069" s="6" t="s">
        <v>970</v>
      </c>
      <c r="F1069" s="8">
        <v>421097</v>
      </c>
      <c r="G1069" s="5" t="s">
        <v>1592</v>
      </c>
      <c r="H1069" s="5" t="s">
        <v>1060</v>
      </c>
      <c r="I1069" s="6" t="s">
        <v>91</v>
      </c>
      <c r="J1069" s="6" t="s">
        <v>91</v>
      </c>
      <c r="K1069" s="6" t="s">
        <v>91</v>
      </c>
      <c r="L1069" s="6" t="s">
        <v>91</v>
      </c>
      <c r="M1069" s="5" t="s">
        <v>92</v>
      </c>
      <c r="N1069" s="6" t="s">
        <v>91</v>
      </c>
      <c r="O1069" s="6" t="s">
        <v>91</v>
      </c>
      <c r="P1069" s="6" t="s">
        <v>91</v>
      </c>
      <c r="Q1069" s="6" t="s">
        <v>91</v>
      </c>
      <c r="R1069" s="5">
        <v>1</v>
      </c>
      <c r="S1069" s="5">
        <v>0</v>
      </c>
      <c r="T1069" s="5" t="s">
        <v>93</v>
      </c>
      <c r="U1069" s="5" t="s">
        <v>105</v>
      </c>
    </row>
    <row r="1070" spans="1:21">
      <c r="A1070" s="6" t="s">
        <v>87</v>
      </c>
      <c r="B1070" s="7">
        <v>1</v>
      </c>
      <c r="C1070" s="5">
        <v>1130</v>
      </c>
      <c r="D1070" s="5">
        <v>42</v>
      </c>
      <c r="E1070" s="6" t="s">
        <v>1593</v>
      </c>
      <c r="F1070" s="8">
        <v>42109701</v>
      </c>
      <c r="G1070" s="5" t="s">
        <v>1594</v>
      </c>
      <c r="H1070" s="5" t="s">
        <v>221</v>
      </c>
      <c r="I1070" s="6" t="s">
        <v>91</v>
      </c>
      <c r="J1070" s="6" t="s">
        <v>91</v>
      </c>
      <c r="K1070" s="6" t="s">
        <v>91</v>
      </c>
      <c r="L1070" s="6" t="s">
        <v>91</v>
      </c>
      <c r="M1070" s="5" t="s">
        <v>92</v>
      </c>
      <c r="N1070" s="6" t="s">
        <v>91</v>
      </c>
      <c r="O1070" s="6" t="s">
        <v>91</v>
      </c>
      <c r="P1070" s="6" t="s">
        <v>91</v>
      </c>
      <c r="Q1070" s="6" t="s">
        <v>91</v>
      </c>
      <c r="R1070" s="5">
        <v>1</v>
      </c>
      <c r="S1070" s="5">
        <v>0</v>
      </c>
      <c r="T1070" s="5" t="s">
        <v>93</v>
      </c>
      <c r="U1070" s="5" t="s">
        <v>105</v>
      </c>
    </row>
    <row r="1071" spans="1:21">
      <c r="A1071" s="6" t="s">
        <v>87</v>
      </c>
      <c r="B1071" s="7">
        <v>1</v>
      </c>
      <c r="C1071" s="5">
        <v>1131</v>
      </c>
      <c r="D1071" s="5">
        <v>42</v>
      </c>
      <c r="E1071" s="6" t="s">
        <v>1593</v>
      </c>
      <c r="F1071" s="8">
        <v>42109702</v>
      </c>
      <c r="G1071" s="5" t="s">
        <v>1595</v>
      </c>
      <c r="H1071" s="5" t="s">
        <v>223</v>
      </c>
      <c r="I1071" s="6" t="s">
        <v>91</v>
      </c>
      <c r="J1071" s="6" t="s">
        <v>91</v>
      </c>
      <c r="K1071" s="6" t="s">
        <v>91</v>
      </c>
      <c r="L1071" s="6" t="s">
        <v>91</v>
      </c>
      <c r="M1071" s="5" t="s">
        <v>92</v>
      </c>
      <c r="N1071" s="6" t="s">
        <v>91</v>
      </c>
      <c r="O1071" s="6" t="s">
        <v>91</v>
      </c>
      <c r="P1071" s="6" t="s">
        <v>91</v>
      </c>
      <c r="Q1071" s="6" t="s">
        <v>91</v>
      </c>
      <c r="R1071" s="5">
        <v>1</v>
      </c>
      <c r="S1071" s="5">
        <v>0</v>
      </c>
      <c r="T1071" s="5" t="s">
        <v>93</v>
      </c>
      <c r="U1071" s="5" t="s">
        <v>105</v>
      </c>
    </row>
    <row r="1072" spans="1:21">
      <c r="A1072" s="6" t="s">
        <v>87</v>
      </c>
      <c r="B1072" s="7">
        <v>1</v>
      </c>
      <c r="C1072" s="5">
        <v>1132</v>
      </c>
      <c r="D1072" s="5">
        <v>42</v>
      </c>
      <c r="E1072" s="6" t="s">
        <v>1593</v>
      </c>
      <c r="F1072" s="8">
        <v>42109703</v>
      </c>
      <c r="G1072" s="5" t="s">
        <v>1596</v>
      </c>
      <c r="H1072" s="5" t="s">
        <v>225</v>
      </c>
      <c r="I1072" s="6" t="s">
        <v>91</v>
      </c>
      <c r="J1072" s="6" t="s">
        <v>91</v>
      </c>
      <c r="K1072" s="6" t="s">
        <v>91</v>
      </c>
      <c r="L1072" s="6" t="s">
        <v>91</v>
      </c>
      <c r="M1072" s="5" t="s">
        <v>92</v>
      </c>
      <c r="N1072" s="6" t="s">
        <v>91</v>
      </c>
      <c r="O1072" s="6" t="s">
        <v>91</v>
      </c>
      <c r="P1072" s="6" t="s">
        <v>91</v>
      </c>
      <c r="Q1072" s="6" t="s">
        <v>91</v>
      </c>
      <c r="R1072" s="5">
        <v>1</v>
      </c>
      <c r="S1072" s="5">
        <v>0</v>
      </c>
      <c r="T1072" s="5" t="s">
        <v>93</v>
      </c>
      <c r="U1072" s="5" t="s">
        <v>105</v>
      </c>
    </row>
    <row r="1073" spans="1:21">
      <c r="A1073" s="6" t="s">
        <v>87</v>
      </c>
      <c r="B1073" s="7">
        <v>1</v>
      </c>
      <c r="C1073" s="5">
        <v>1133</v>
      </c>
      <c r="D1073" s="5">
        <v>42</v>
      </c>
      <c r="E1073" s="6" t="s">
        <v>1593</v>
      </c>
      <c r="F1073" s="8">
        <v>42109704</v>
      </c>
      <c r="G1073" s="5" t="s">
        <v>1597</v>
      </c>
      <c r="H1073" s="5" t="s">
        <v>227</v>
      </c>
      <c r="I1073" s="6" t="s">
        <v>91</v>
      </c>
      <c r="J1073" s="6" t="s">
        <v>91</v>
      </c>
      <c r="K1073" s="6" t="s">
        <v>91</v>
      </c>
      <c r="L1073" s="6" t="s">
        <v>91</v>
      </c>
      <c r="M1073" s="5" t="s">
        <v>92</v>
      </c>
      <c r="N1073" s="6" t="s">
        <v>91</v>
      </c>
      <c r="O1073" s="6" t="s">
        <v>91</v>
      </c>
      <c r="P1073" s="6" t="s">
        <v>91</v>
      </c>
      <c r="Q1073" s="6" t="s">
        <v>91</v>
      </c>
      <c r="R1073" s="5">
        <v>1</v>
      </c>
      <c r="S1073" s="5">
        <v>0</v>
      </c>
      <c r="T1073" s="5" t="s">
        <v>93</v>
      </c>
      <c r="U1073" s="5" t="s">
        <v>105</v>
      </c>
    </row>
    <row r="1074" spans="1:21">
      <c r="A1074" s="6" t="s">
        <v>87</v>
      </c>
      <c r="B1074" s="7">
        <v>1</v>
      </c>
      <c r="C1074" s="5">
        <v>1134</v>
      </c>
      <c r="D1074" s="5">
        <v>42</v>
      </c>
      <c r="E1074" s="6" t="s">
        <v>970</v>
      </c>
      <c r="F1074" s="8">
        <v>421098</v>
      </c>
      <c r="G1074" s="5" t="s">
        <v>1598</v>
      </c>
      <c r="H1074" s="5" t="s">
        <v>1179</v>
      </c>
      <c r="I1074" s="6" t="s">
        <v>91</v>
      </c>
      <c r="J1074" s="6" t="s">
        <v>91</v>
      </c>
      <c r="K1074" s="6" t="s">
        <v>91</v>
      </c>
      <c r="L1074" s="6" t="s">
        <v>91</v>
      </c>
      <c r="M1074" s="5" t="s">
        <v>92</v>
      </c>
      <c r="N1074" s="6" t="s">
        <v>91</v>
      </c>
      <c r="O1074" s="6" t="s">
        <v>91</v>
      </c>
      <c r="P1074" s="6" t="s">
        <v>91</v>
      </c>
      <c r="Q1074" s="6" t="s">
        <v>91</v>
      </c>
      <c r="R1074" s="5">
        <v>1</v>
      </c>
      <c r="S1074" s="5">
        <v>0</v>
      </c>
      <c r="T1074" s="5" t="s">
        <v>93</v>
      </c>
      <c r="U1074" s="5" t="s">
        <v>105</v>
      </c>
    </row>
    <row r="1075" spans="1:21">
      <c r="A1075" s="6" t="s">
        <v>87</v>
      </c>
      <c r="B1075" s="7">
        <v>1</v>
      </c>
      <c r="C1075" s="5">
        <v>1135</v>
      </c>
      <c r="D1075" s="5">
        <v>42</v>
      </c>
      <c r="E1075" s="6" t="s">
        <v>1599</v>
      </c>
      <c r="F1075" s="8">
        <v>42109801</v>
      </c>
      <c r="G1075" s="5" t="s">
        <v>1600</v>
      </c>
      <c r="H1075" s="5" t="s">
        <v>221</v>
      </c>
      <c r="I1075" s="6" t="s">
        <v>91</v>
      </c>
      <c r="J1075" s="6" t="s">
        <v>91</v>
      </c>
      <c r="K1075" s="6" t="s">
        <v>91</v>
      </c>
      <c r="L1075" s="6" t="s">
        <v>91</v>
      </c>
      <c r="M1075" s="5" t="s">
        <v>92</v>
      </c>
      <c r="N1075" s="6" t="s">
        <v>91</v>
      </c>
      <c r="O1075" s="6" t="s">
        <v>91</v>
      </c>
      <c r="P1075" s="6" t="s">
        <v>91</v>
      </c>
      <c r="Q1075" s="6" t="s">
        <v>91</v>
      </c>
      <c r="R1075" s="5">
        <v>1</v>
      </c>
      <c r="S1075" s="5">
        <v>0</v>
      </c>
      <c r="T1075" s="5" t="s">
        <v>93</v>
      </c>
      <c r="U1075" s="5" t="s">
        <v>105</v>
      </c>
    </row>
    <row r="1076" spans="1:21">
      <c r="A1076" s="6" t="s">
        <v>87</v>
      </c>
      <c r="B1076" s="7">
        <v>1</v>
      </c>
      <c r="C1076" s="5">
        <v>1136</v>
      </c>
      <c r="D1076" s="5">
        <v>42</v>
      </c>
      <c r="E1076" s="6" t="s">
        <v>1599</v>
      </c>
      <c r="F1076" s="8">
        <v>42109802</v>
      </c>
      <c r="G1076" s="5" t="s">
        <v>1601</v>
      </c>
      <c r="H1076" s="5" t="s">
        <v>223</v>
      </c>
      <c r="I1076" s="6" t="s">
        <v>91</v>
      </c>
      <c r="J1076" s="6" t="s">
        <v>91</v>
      </c>
      <c r="K1076" s="6" t="s">
        <v>91</v>
      </c>
      <c r="L1076" s="6" t="s">
        <v>91</v>
      </c>
      <c r="M1076" s="5" t="s">
        <v>92</v>
      </c>
      <c r="N1076" s="6" t="s">
        <v>91</v>
      </c>
      <c r="O1076" s="6" t="s">
        <v>91</v>
      </c>
      <c r="P1076" s="6" t="s">
        <v>91</v>
      </c>
      <c r="Q1076" s="6" t="s">
        <v>91</v>
      </c>
      <c r="R1076" s="5">
        <v>1</v>
      </c>
      <c r="S1076" s="5">
        <v>0</v>
      </c>
      <c r="T1076" s="5" t="s">
        <v>93</v>
      </c>
      <c r="U1076" s="5" t="s">
        <v>105</v>
      </c>
    </row>
    <row r="1077" spans="1:21">
      <c r="A1077" s="6" t="s">
        <v>87</v>
      </c>
      <c r="B1077" s="7">
        <v>1</v>
      </c>
      <c r="C1077" s="5">
        <v>1137</v>
      </c>
      <c r="D1077" s="5">
        <v>42</v>
      </c>
      <c r="E1077" s="6" t="s">
        <v>1599</v>
      </c>
      <c r="F1077" s="8">
        <v>42109803</v>
      </c>
      <c r="G1077" s="5" t="s">
        <v>1602</v>
      </c>
      <c r="H1077" s="5" t="s">
        <v>225</v>
      </c>
      <c r="I1077" s="6" t="s">
        <v>91</v>
      </c>
      <c r="J1077" s="6" t="s">
        <v>91</v>
      </c>
      <c r="K1077" s="6" t="s">
        <v>91</v>
      </c>
      <c r="L1077" s="6" t="s">
        <v>91</v>
      </c>
      <c r="M1077" s="5" t="s">
        <v>92</v>
      </c>
      <c r="N1077" s="6" t="s">
        <v>91</v>
      </c>
      <c r="O1077" s="6" t="s">
        <v>91</v>
      </c>
      <c r="P1077" s="6" t="s">
        <v>91</v>
      </c>
      <c r="Q1077" s="6" t="s">
        <v>91</v>
      </c>
      <c r="R1077" s="5">
        <v>1</v>
      </c>
      <c r="S1077" s="5">
        <v>0</v>
      </c>
      <c r="T1077" s="5" t="s">
        <v>93</v>
      </c>
      <c r="U1077" s="5" t="s">
        <v>105</v>
      </c>
    </row>
    <row r="1078" spans="1:21">
      <c r="A1078" s="6" t="s">
        <v>87</v>
      </c>
      <c r="B1078" s="7">
        <v>1</v>
      </c>
      <c r="C1078" s="5">
        <v>1138</v>
      </c>
      <c r="D1078" s="5">
        <v>42</v>
      </c>
      <c r="E1078" s="6" t="s">
        <v>1599</v>
      </c>
      <c r="F1078" s="8">
        <v>42109804</v>
      </c>
      <c r="G1078" s="5" t="s">
        <v>1603</v>
      </c>
      <c r="H1078" s="5" t="s">
        <v>227</v>
      </c>
      <c r="I1078" s="6" t="s">
        <v>91</v>
      </c>
      <c r="J1078" s="6" t="s">
        <v>91</v>
      </c>
      <c r="K1078" s="6" t="s">
        <v>91</v>
      </c>
      <c r="L1078" s="6" t="s">
        <v>91</v>
      </c>
      <c r="M1078" s="5" t="s">
        <v>92</v>
      </c>
      <c r="N1078" s="6" t="s">
        <v>91</v>
      </c>
      <c r="O1078" s="6" t="s">
        <v>91</v>
      </c>
      <c r="P1078" s="6" t="s">
        <v>91</v>
      </c>
      <c r="Q1078" s="6" t="s">
        <v>91</v>
      </c>
      <c r="R1078" s="5">
        <v>1</v>
      </c>
      <c r="S1078" s="5">
        <v>0</v>
      </c>
      <c r="T1078" s="5" t="s">
        <v>93</v>
      </c>
      <c r="U1078" s="5" t="s">
        <v>105</v>
      </c>
    </row>
    <row r="1079" spans="1:21">
      <c r="A1079" s="6" t="s">
        <v>87</v>
      </c>
      <c r="B1079" s="7">
        <v>1</v>
      </c>
      <c r="C1079" s="5">
        <v>1139</v>
      </c>
      <c r="D1079" s="5">
        <v>42</v>
      </c>
      <c r="E1079" s="6" t="s">
        <v>970</v>
      </c>
      <c r="F1079" s="8">
        <v>421099</v>
      </c>
      <c r="G1079" s="5" t="s">
        <v>1604</v>
      </c>
      <c r="H1079" s="5" t="s">
        <v>1338</v>
      </c>
      <c r="I1079" s="5">
        <v>10065504545</v>
      </c>
      <c r="J1079" s="6" t="s">
        <v>91</v>
      </c>
      <c r="K1079" s="6" t="s">
        <v>91</v>
      </c>
      <c r="L1079" s="6" t="s">
        <v>91</v>
      </c>
      <c r="M1079" s="5" t="s">
        <v>92</v>
      </c>
      <c r="N1079" s="6" t="s">
        <v>91</v>
      </c>
      <c r="O1079" s="6" t="s">
        <v>91</v>
      </c>
      <c r="P1079" s="6" t="s">
        <v>91</v>
      </c>
      <c r="Q1079" s="6" t="s">
        <v>91</v>
      </c>
      <c r="R1079" s="5">
        <v>1</v>
      </c>
      <c r="S1079" s="5">
        <v>0</v>
      </c>
      <c r="T1079" s="5" t="s">
        <v>93</v>
      </c>
      <c r="U1079" s="5" t="s">
        <v>105</v>
      </c>
    </row>
    <row r="1080" spans="1:21">
      <c r="A1080" s="6" t="s">
        <v>87</v>
      </c>
      <c r="B1080" s="7">
        <v>1</v>
      </c>
      <c r="C1080" s="5">
        <v>1140</v>
      </c>
      <c r="D1080" s="5">
        <v>42</v>
      </c>
      <c r="E1080" s="6" t="s">
        <v>1605</v>
      </c>
      <c r="F1080" s="8">
        <v>42109901</v>
      </c>
      <c r="G1080" s="5" t="s">
        <v>1606</v>
      </c>
      <c r="H1080" s="5" t="s">
        <v>221</v>
      </c>
      <c r="I1080" s="6" t="s">
        <v>91</v>
      </c>
      <c r="J1080" s="6" t="s">
        <v>91</v>
      </c>
      <c r="K1080" s="6" t="s">
        <v>91</v>
      </c>
      <c r="L1080" s="6" t="s">
        <v>91</v>
      </c>
      <c r="M1080" s="5" t="s">
        <v>92</v>
      </c>
      <c r="N1080" s="6" t="s">
        <v>91</v>
      </c>
      <c r="O1080" s="6" t="s">
        <v>91</v>
      </c>
      <c r="P1080" s="6" t="s">
        <v>91</v>
      </c>
      <c r="Q1080" s="6" t="s">
        <v>91</v>
      </c>
      <c r="R1080" s="5">
        <v>1</v>
      </c>
      <c r="S1080" s="5">
        <v>0</v>
      </c>
      <c r="T1080" s="5" t="s">
        <v>93</v>
      </c>
      <c r="U1080" s="5" t="s">
        <v>105</v>
      </c>
    </row>
    <row r="1081" spans="1:21">
      <c r="A1081" s="6" t="s">
        <v>87</v>
      </c>
      <c r="B1081" s="7">
        <v>1</v>
      </c>
      <c r="C1081" s="5">
        <v>1141</v>
      </c>
      <c r="D1081" s="5">
        <v>42</v>
      </c>
      <c r="E1081" s="6" t="s">
        <v>1605</v>
      </c>
      <c r="F1081" s="8">
        <v>42109902</v>
      </c>
      <c r="G1081" s="5" t="s">
        <v>1607</v>
      </c>
      <c r="H1081" s="5" t="s">
        <v>223</v>
      </c>
      <c r="I1081" s="6" t="s">
        <v>91</v>
      </c>
      <c r="J1081" s="6" t="s">
        <v>91</v>
      </c>
      <c r="K1081" s="6" t="s">
        <v>91</v>
      </c>
      <c r="L1081" s="6" t="s">
        <v>91</v>
      </c>
      <c r="M1081" s="5" t="s">
        <v>92</v>
      </c>
      <c r="N1081" s="6" t="s">
        <v>91</v>
      </c>
      <c r="O1081" s="6" t="s">
        <v>91</v>
      </c>
      <c r="P1081" s="6" t="s">
        <v>91</v>
      </c>
      <c r="Q1081" s="6" t="s">
        <v>91</v>
      </c>
      <c r="R1081" s="5">
        <v>1</v>
      </c>
      <c r="S1081" s="5">
        <v>0</v>
      </c>
      <c r="T1081" s="5" t="s">
        <v>93</v>
      </c>
      <c r="U1081" s="5" t="s">
        <v>105</v>
      </c>
    </row>
    <row r="1082" spans="1:21">
      <c r="A1082" s="6" t="s">
        <v>87</v>
      </c>
      <c r="B1082" s="7">
        <v>1</v>
      </c>
      <c r="C1082" s="5">
        <v>1142</v>
      </c>
      <c r="D1082" s="5">
        <v>42</v>
      </c>
      <c r="E1082" s="6" t="s">
        <v>1605</v>
      </c>
      <c r="F1082" s="8">
        <v>42109903</v>
      </c>
      <c r="G1082" s="5" t="s">
        <v>1608</v>
      </c>
      <c r="H1082" s="5" t="s">
        <v>225</v>
      </c>
      <c r="I1082" s="6" t="s">
        <v>91</v>
      </c>
      <c r="J1082" s="6" t="s">
        <v>91</v>
      </c>
      <c r="K1082" s="6" t="s">
        <v>91</v>
      </c>
      <c r="L1082" s="6" t="s">
        <v>91</v>
      </c>
      <c r="M1082" s="5" t="s">
        <v>92</v>
      </c>
      <c r="N1082" s="6" t="s">
        <v>91</v>
      </c>
      <c r="O1082" s="6" t="s">
        <v>91</v>
      </c>
      <c r="P1082" s="6" t="s">
        <v>91</v>
      </c>
      <c r="Q1082" s="6" t="s">
        <v>91</v>
      </c>
      <c r="R1082" s="5">
        <v>1</v>
      </c>
      <c r="S1082" s="5">
        <v>0</v>
      </c>
      <c r="T1082" s="5" t="s">
        <v>93</v>
      </c>
      <c r="U1082" s="5" t="s">
        <v>105</v>
      </c>
    </row>
    <row r="1083" spans="1:21">
      <c r="A1083" s="6" t="s">
        <v>87</v>
      </c>
      <c r="B1083" s="7">
        <v>1</v>
      </c>
      <c r="C1083" s="5">
        <v>1144</v>
      </c>
      <c r="D1083" s="5">
        <v>42</v>
      </c>
      <c r="E1083" s="6" t="s">
        <v>1605</v>
      </c>
      <c r="F1083" s="8">
        <v>42109904</v>
      </c>
      <c r="G1083" s="5" t="s">
        <v>1609</v>
      </c>
      <c r="H1083" s="5" t="s">
        <v>227</v>
      </c>
      <c r="I1083" s="6" t="s">
        <v>91</v>
      </c>
      <c r="J1083" s="6" t="s">
        <v>91</v>
      </c>
      <c r="K1083" s="6" t="s">
        <v>91</v>
      </c>
      <c r="L1083" s="6" t="s">
        <v>91</v>
      </c>
      <c r="M1083" s="5" t="s">
        <v>92</v>
      </c>
      <c r="N1083" s="6" t="s">
        <v>91</v>
      </c>
      <c r="O1083" s="6" t="s">
        <v>91</v>
      </c>
      <c r="P1083" s="6" t="s">
        <v>91</v>
      </c>
      <c r="Q1083" s="6" t="s">
        <v>91</v>
      </c>
      <c r="R1083" s="5">
        <v>1</v>
      </c>
      <c r="S1083" s="5">
        <v>0</v>
      </c>
      <c r="T1083" s="5" t="s">
        <v>93</v>
      </c>
      <c r="U1083" s="5" t="s">
        <v>105</v>
      </c>
    </row>
    <row r="1084" spans="1:21">
      <c r="A1084" s="6" t="s">
        <v>87</v>
      </c>
      <c r="B1084" s="7">
        <v>1</v>
      </c>
      <c r="C1084" s="5">
        <v>1145</v>
      </c>
      <c r="D1084" s="5">
        <v>42</v>
      </c>
      <c r="E1084" s="6" t="s">
        <v>970</v>
      </c>
      <c r="F1084" s="8">
        <v>4210100</v>
      </c>
      <c r="G1084" s="5" t="s">
        <v>1610</v>
      </c>
      <c r="H1084" s="5" t="s">
        <v>1611</v>
      </c>
      <c r="I1084" s="6" t="s">
        <v>91</v>
      </c>
      <c r="J1084" s="6" t="s">
        <v>91</v>
      </c>
      <c r="K1084" s="6" t="s">
        <v>91</v>
      </c>
      <c r="L1084" s="6" t="s">
        <v>91</v>
      </c>
      <c r="M1084" s="5" t="s">
        <v>92</v>
      </c>
      <c r="N1084" s="6" t="s">
        <v>91</v>
      </c>
      <c r="O1084" s="6" t="s">
        <v>91</v>
      </c>
      <c r="P1084" s="6" t="s">
        <v>91</v>
      </c>
      <c r="Q1084" s="6" t="s">
        <v>91</v>
      </c>
      <c r="R1084" s="5">
        <v>1</v>
      </c>
      <c r="S1084" s="5">
        <v>0</v>
      </c>
      <c r="T1084" s="5" t="s">
        <v>93</v>
      </c>
      <c r="U1084" s="5" t="s">
        <v>105</v>
      </c>
    </row>
    <row r="1085" spans="1:21">
      <c r="A1085" s="6" t="s">
        <v>87</v>
      </c>
      <c r="B1085" s="7">
        <v>1</v>
      </c>
      <c r="C1085" s="5">
        <v>1146</v>
      </c>
      <c r="D1085" s="5">
        <v>42</v>
      </c>
      <c r="E1085" s="8" t="s">
        <v>1012</v>
      </c>
      <c r="F1085" s="8">
        <v>421010001</v>
      </c>
      <c r="G1085" s="5" t="s">
        <v>1612</v>
      </c>
      <c r="H1085" s="5" t="s">
        <v>221</v>
      </c>
      <c r="I1085" s="6" t="s">
        <v>91</v>
      </c>
      <c r="J1085" s="6" t="s">
        <v>91</v>
      </c>
      <c r="K1085" s="6" t="s">
        <v>91</v>
      </c>
      <c r="L1085" s="6" t="s">
        <v>91</v>
      </c>
      <c r="M1085" s="5" t="s">
        <v>92</v>
      </c>
      <c r="N1085" s="6" t="s">
        <v>91</v>
      </c>
      <c r="O1085" s="6" t="s">
        <v>91</v>
      </c>
      <c r="P1085" s="6" t="s">
        <v>91</v>
      </c>
      <c r="Q1085" s="6" t="s">
        <v>91</v>
      </c>
      <c r="R1085" s="5">
        <v>1</v>
      </c>
      <c r="S1085" s="5">
        <v>0</v>
      </c>
      <c r="T1085" s="5" t="s">
        <v>93</v>
      </c>
      <c r="U1085" s="5" t="s">
        <v>105</v>
      </c>
    </row>
    <row r="1086" spans="1:21">
      <c r="A1086" s="6" t="s">
        <v>87</v>
      </c>
      <c r="B1086" s="7">
        <v>1</v>
      </c>
      <c r="C1086" s="5">
        <v>1147</v>
      </c>
      <c r="D1086" s="5">
        <v>42</v>
      </c>
      <c r="E1086" s="8">
        <v>421010</v>
      </c>
      <c r="F1086" s="8">
        <v>421010002</v>
      </c>
      <c r="G1086" s="5" t="s">
        <v>1613</v>
      </c>
      <c r="H1086" s="5" t="s">
        <v>223</v>
      </c>
      <c r="I1086" s="6" t="s">
        <v>91</v>
      </c>
      <c r="J1086" s="6" t="s">
        <v>91</v>
      </c>
      <c r="K1086" s="6" t="s">
        <v>91</v>
      </c>
      <c r="L1086" s="6" t="s">
        <v>91</v>
      </c>
      <c r="M1086" s="5" t="s">
        <v>92</v>
      </c>
      <c r="N1086" s="6" t="s">
        <v>91</v>
      </c>
      <c r="O1086" s="6" t="s">
        <v>91</v>
      </c>
      <c r="P1086" s="6" t="s">
        <v>91</v>
      </c>
      <c r="Q1086" s="6" t="s">
        <v>91</v>
      </c>
      <c r="R1086" s="5">
        <v>1</v>
      </c>
      <c r="S1086" s="5">
        <v>0</v>
      </c>
      <c r="T1086" s="5" t="s">
        <v>93</v>
      </c>
      <c r="U1086" s="5" t="s">
        <v>105</v>
      </c>
    </row>
    <row r="1087" spans="1:21">
      <c r="A1087" s="6" t="s">
        <v>87</v>
      </c>
      <c r="B1087" s="7">
        <v>1</v>
      </c>
      <c r="C1087" s="5">
        <v>1148</v>
      </c>
      <c r="D1087" s="5">
        <v>42</v>
      </c>
      <c r="E1087" s="8">
        <v>421010</v>
      </c>
      <c r="F1087" s="8">
        <v>421010003</v>
      </c>
      <c r="G1087" s="5" t="s">
        <v>1614</v>
      </c>
      <c r="H1087" s="5" t="s">
        <v>225</v>
      </c>
      <c r="I1087" s="6" t="s">
        <v>91</v>
      </c>
      <c r="J1087" s="6" t="s">
        <v>91</v>
      </c>
      <c r="K1087" s="6" t="s">
        <v>91</v>
      </c>
      <c r="L1087" s="6" t="s">
        <v>91</v>
      </c>
      <c r="M1087" s="5" t="s">
        <v>92</v>
      </c>
      <c r="N1087" s="6" t="s">
        <v>91</v>
      </c>
      <c r="O1087" s="6" t="s">
        <v>91</v>
      </c>
      <c r="P1087" s="6" t="s">
        <v>91</v>
      </c>
      <c r="Q1087" s="6" t="s">
        <v>91</v>
      </c>
      <c r="R1087" s="5">
        <v>1</v>
      </c>
      <c r="S1087" s="5">
        <v>0</v>
      </c>
      <c r="T1087" s="5" t="s">
        <v>93</v>
      </c>
      <c r="U1087" s="5" t="s">
        <v>105</v>
      </c>
    </row>
    <row r="1088" spans="1:21">
      <c r="A1088" s="6" t="s">
        <v>87</v>
      </c>
      <c r="B1088" s="7">
        <v>1</v>
      </c>
      <c r="C1088" s="5">
        <v>1149</v>
      </c>
      <c r="D1088" s="5">
        <v>42</v>
      </c>
      <c r="E1088" s="8">
        <v>421010</v>
      </c>
      <c r="F1088" s="8">
        <v>421010004</v>
      </c>
      <c r="G1088" s="5" t="s">
        <v>1615</v>
      </c>
      <c r="H1088" s="5" t="s">
        <v>227</v>
      </c>
      <c r="I1088" s="6" t="s">
        <v>91</v>
      </c>
      <c r="J1088" s="6" t="s">
        <v>91</v>
      </c>
      <c r="K1088" s="6" t="s">
        <v>91</v>
      </c>
      <c r="L1088" s="6" t="s">
        <v>91</v>
      </c>
      <c r="M1088" s="5" t="s">
        <v>92</v>
      </c>
      <c r="N1088" s="6" t="s">
        <v>91</v>
      </c>
      <c r="O1088" s="6" t="s">
        <v>91</v>
      </c>
      <c r="P1088" s="6" t="s">
        <v>91</v>
      </c>
      <c r="Q1088" s="6" t="s">
        <v>91</v>
      </c>
      <c r="R1088" s="5">
        <v>1</v>
      </c>
      <c r="S1088" s="5">
        <v>0</v>
      </c>
      <c r="T1088" s="5" t="s">
        <v>93</v>
      </c>
      <c r="U1088" s="5" t="s">
        <v>105</v>
      </c>
    </row>
    <row r="1089" spans="1:21">
      <c r="A1089" s="6" t="s">
        <v>87</v>
      </c>
      <c r="B1089" s="7">
        <v>1</v>
      </c>
      <c r="C1089" s="5">
        <v>1150</v>
      </c>
      <c r="D1089" s="5">
        <v>42</v>
      </c>
      <c r="E1089" s="8" t="s">
        <v>970</v>
      </c>
      <c r="F1089" s="8">
        <v>4210101</v>
      </c>
      <c r="G1089" s="5" t="s">
        <v>1616</v>
      </c>
      <c r="H1089" s="5" t="s">
        <v>1011</v>
      </c>
      <c r="I1089" s="5">
        <v>10065504551</v>
      </c>
      <c r="J1089" s="6" t="s">
        <v>91</v>
      </c>
      <c r="K1089" s="6" t="s">
        <v>91</v>
      </c>
      <c r="L1089" s="6" t="s">
        <v>91</v>
      </c>
      <c r="M1089" s="5" t="s">
        <v>92</v>
      </c>
      <c r="N1089" s="6" t="s">
        <v>91</v>
      </c>
      <c r="O1089" s="6" t="s">
        <v>91</v>
      </c>
      <c r="P1089" s="6" t="s">
        <v>91</v>
      </c>
      <c r="Q1089" s="6" t="s">
        <v>91</v>
      </c>
      <c r="R1089" s="5">
        <v>1</v>
      </c>
      <c r="S1089" s="5">
        <v>0</v>
      </c>
      <c r="T1089" s="5" t="s">
        <v>93</v>
      </c>
      <c r="U1089" s="5" t="s">
        <v>105</v>
      </c>
    </row>
    <row r="1090" spans="1:21">
      <c r="A1090" s="6" t="s">
        <v>87</v>
      </c>
      <c r="B1090" s="7">
        <v>1</v>
      </c>
      <c r="C1090" s="5">
        <v>1151</v>
      </c>
      <c r="D1090" s="5">
        <v>42</v>
      </c>
      <c r="E1090" s="8">
        <v>421010</v>
      </c>
      <c r="F1090" s="8">
        <v>421010101</v>
      </c>
      <c r="G1090" s="5" t="s">
        <v>1617</v>
      </c>
      <c r="H1090" s="5" t="s">
        <v>221</v>
      </c>
      <c r="I1090" s="6" t="s">
        <v>91</v>
      </c>
      <c r="J1090" s="6" t="s">
        <v>91</v>
      </c>
      <c r="K1090" s="6" t="s">
        <v>91</v>
      </c>
      <c r="L1090" s="6" t="s">
        <v>91</v>
      </c>
      <c r="M1090" s="5" t="s">
        <v>92</v>
      </c>
      <c r="N1090" s="6" t="s">
        <v>91</v>
      </c>
      <c r="O1090" s="6" t="s">
        <v>91</v>
      </c>
      <c r="P1090" s="6" t="s">
        <v>91</v>
      </c>
      <c r="Q1090" s="6" t="s">
        <v>91</v>
      </c>
      <c r="R1090" s="5">
        <v>1</v>
      </c>
      <c r="S1090" s="5">
        <v>0</v>
      </c>
      <c r="T1090" s="5" t="s">
        <v>93</v>
      </c>
      <c r="U1090" s="5" t="s">
        <v>105</v>
      </c>
    </row>
    <row r="1091" spans="1:21">
      <c r="A1091" s="6" t="s">
        <v>87</v>
      </c>
      <c r="B1091" s="7">
        <v>1</v>
      </c>
      <c r="C1091" s="5">
        <v>1152</v>
      </c>
      <c r="D1091" s="5">
        <v>42</v>
      </c>
      <c r="E1091" s="8">
        <v>421010</v>
      </c>
      <c r="F1091" s="8">
        <v>421010102</v>
      </c>
      <c r="G1091" s="5" t="s">
        <v>1618</v>
      </c>
      <c r="H1091" s="5" t="s">
        <v>223</v>
      </c>
      <c r="I1091" s="6" t="s">
        <v>91</v>
      </c>
      <c r="J1091" s="6" t="s">
        <v>91</v>
      </c>
      <c r="K1091" s="6" t="s">
        <v>91</v>
      </c>
      <c r="L1091" s="6" t="s">
        <v>91</v>
      </c>
      <c r="M1091" s="5" t="s">
        <v>92</v>
      </c>
      <c r="N1091" s="6" t="s">
        <v>91</v>
      </c>
      <c r="O1091" s="6" t="s">
        <v>91</v>
      </c>
      <c r="P1091" s="6" t="s">
        <v>91</v>
      </c>
      <c r="Q1091" s="6" t="s">
        <v>91</v>
      </c>
      <c r="R1091" s="5">
        <v>1</v>
      </c>
      <c r="S1091" s="5">
        <v>0</v>
      </c>
      <c r="T1091" s="5" t="s">
        <v>93</v>
      </c>
      <c r="U1091" s="5" t="s">
        <v>105</v>
      </c>
    </row>
    <row r="1092" spans="1:21">
      <c r="A1092" s="6" t="s">
        <v>87</v>
      </c>
      <c r="B1092" s="7">
        <v>1</v>
      </c>
      <c r="C1092" s="5">
        <v>1153</v>
      </c>
      <c r="D1092" s="5">
        <v>42</v>
      </c>
      <c r="E1092" s="8">
        <v>421010</v>
      </c>
      <c r="F1092" s="8">
        <v>421010103</v>
      </c>
      <c r="G1092" s="5" t="s">
        <v>1619</v>
      </c>
      <c r="H1092" s="5" t="s">
        <v>225</v>
      </c>
      <c r="I1092" s="6" t="s">
        <v>91</v>
      </c>
      <c r="J1092" s="6" t="s">
        <v>91</v>
      </c>
      <c r="K1092" s="6" t="s">
        <v>91</v>
      </c>
      <c r="L1092" s="6" t="s">
        <v>91</v>
      </c>
      <c r="M1092" s="5" t="s">
        <v>92</v>
      </c>
      <c r="N1092" s="6" t="s">
        <v>91</v>
      </c>
      <c r="O1092" s="6" t="s">
        <v>91</v>
      </c>
      <c r="P1092" s="6" t="s">
        <v>91</v>
      </c>
      <c r="Q1092" s="6" t="s">
        <v>91</v>
      </c>
      <c r="R1092" s="5">
        <v>1</v>
      </c>
      <c r="S1092" s="5">
        <v>0</v>
      </c>
      <c r="T1092" s="5" t="s">
        <v>93</v>
      </c>
      <c r="U1092" s="5" t="s">
        <v>105</v>
      </c>
    </row>
    <row r="1093" spans="1:21">
      <c r="A1093" s="6" t="s">
        <v>87</v>
      </c>
      <c r="B1093" s="7">
        <v>1</v>
      </c>
      <c r="C1093" s="5">
        <v>1154</v>
      </c>
      <c r="D1093" s="5">
        <v>42</v>
      </c>
      <c r="E1093" s="8">
        <v>421010</v>
      </c>
      <c r="F1093" s="8">
        <v>421010104</v>
      </c>
      <c r="G1093" s="5" t="s">
        <v>1620</v>
      </c>
      <c r="H1093" s="5" t="s">
        <v>227</v>
      </c>
      <c r="I1093" s="6" t="s">
        <v>91</v>
      </c>
      <c r="J1093" s="6" t="s">
        <v>91</v>
      </c>
      <c r="K1093" s="6" t="s">
        <v>91</v>
      </c>
      <c r="L1093" s="6" t="s">
        <v>91</v>
      </c>
      <c r="M1093" s="5" t="s">
        <v>92</v>
      </c>
      <c r="N1093" s="6" t="s">
        <v>91</v>
      </c>
      <c r="O1093" s="6" t="s">
        <v>91</v>
      </c>
      <c r="P1093" s="6" t="s">
        <v>91</v>
      </c>
      <c r="Q1093" s="6" t="s">
        <v>91</v>
      </c>
      <c r="R1093" s="5">
        <v>1</v>
      </c>
      <c r="S1093" s="5">
        <v>0</v>
      </c>
      <c r="T1093" s="5" t="s">
        <v>93</v>
      </c>
      <c r="U1093" s="5" t="s">
        <v>105</v>
      </c>
    </row>
    <row r="1094" spans="1:21">
      <c r="A1094" s="6" t="s">
        <v>87</v>
      </c>
      <c r="B1094" s="7">
        <v>1</v>
      </c>
      <c r="C1094" s="5">
        <v>1155</v>
      </c>
      <c r="D1094" s="5">
        <v>42</v>
      </c>
      <c r="E1094" s="8" t="s">
        <v>970</v>
      </c>
      <c r="F1094" s="8">
        <v>4210102</v>
      </c>
      <c r="G1094" s="5" t="s">
        <v>1621</v>
      </c>
      <c r="H1094" s="5" t="s">
        <v>1249</v>
      </c>
      <c r="I1094" s="6" t="s">
        <v>91</v>
      </c>
      <c r="J1094" s="6" t="s">
        <v>91</v>
      </c>
      <c r="K1094" s="6" t="s">
        <v>91</v>
      </c>
      <c r="L1094" s="6" t="s">
        <v>91</v>
      </c>
      <c r="M1094" s="5" t="s">
        <v>92</v>
      </c>
      <c r="N1094" s="6" t="s">
        <v>91</v>
      </c>
      <c r="O1094" s="6" t="s">
        <v>91</v>
      </c>
      <c r="P1094" s="6" t="s">
        <v>91</v>
      </c>
      <c r="Q1094" s="6" t="s">
        <v>91</v>
      </c>
      <c r="R1094" s="5">
        <v>1</v>
      </c>
      <c r="S1094" s="5">
        <v>0</v>
      </c>
      <c r="T1094" s="5" t="s">
        <v>93</v>
      </c>
      <c r="U1094" s="5" t="s">
        <v>105</v>
      </c>
    </row>
    <row r="1095" spans="1:21">
      <c r="A1095" s="6" t="s">
        <v>87</v>
      </c>
      <c r="B1095" s="7">
        <v>1</v>
      </c>
      <c r="C1095" s="5">
        <v>1156</v>
      </c>
      <c r="D1095" s="5">
        <v>42</v>
      </c>
      <c r="E1095" s="8">
        <v>421010</v>
      </c>
      <c r="F1095" s="8">
        <v>421010201</v>
      </c>
      <c r="G1095" s="5" t="s">
        <v>1622</v>
      </c>
      <c r="H1095" s="5" t="s">
        <v>221</v>
      </c>
      <c r="I1095" s="6" t="s">
        <v>91</v>
      </c>
      <c r="J1095" s="6" t="s">
        <v>91</v>
      </c>
      <c r="K1095" s="6" t="s">
        <v>91</v>
      </c>
      <c r="L1095" s="6" t="s">
        <v>91</v>
      </c>
      <c r="M1095" s="5" t="s">
        <v>92</v>
      </c>
      <c r="N1095" s="6" t="s">
        <v>91</v>
      </c>
      <c r="O1095" s="6" t="s">
        <v>91</v>
      </c>
      <c r="P1095" s="6" t="s">
        <v>91</v>
      </c>
      <c r="Q1095" s="6" t="s">
        <v>91</v>
      </c>
      <c r="R1095" s="5">
        <v>1</v>
      </c>
      <c r="S1095" s="5">
        <v>0</v>
      </c>
      <c r="T1095" s="5" t="s">
        <v>93</v>
      </c>
      <c r="U1095" s="5" t="s">
        <v>105</v>
      </c>
    </row>
    <row r="1096" spans="1:21">
      <c r="A1096" s="6" t="s">
        <v>87</v>
      </c>
      <c r="B1096" s="7">
        <v>1</v>
      </c>
      <c r="C1096" s="5">
        <v>1157</v>
      </c>
      <c r="D1096" s="5">
        <v>42</v>
      </c>
      <c r="E1096" s="8">
        <v>421010</v>
      </c>
      <c r="F1096" s="8">
        <v>421010202</v>
      </c>
      <c r="G1096" s="5" t="s">
        <v>1623</v>
      </c>
      <c r="H1096" s="5" t="s">
        <v>223</v>
      </c>
      <c r="I1096" s="6" t="s">
        <v>91</v>
      </c>
      <c r="J1096" s="6" t="s">
        <v>91</v>
      </c>
      <c r="K1096" s="6" t="s">
        <v>91</v>
      </c>
      <c r="L1096" s="6" t="s">
        <v>91</v>
      </c>
      <c r="M1096" s="5" t="s">
        <v>92</v>
      </c>
      <c r="N1096" s="6" t="s">
        <v>91</v>
      </c>
      <c r="O1096" s="6" t="s">
        <v>91</v>
      </c>
      <c r="P1096" s="6" t="s">
        <v>91</v>
      </c>
      <c r="Q1096" s="6" t="s">
        <v>91</v>
      </c>
      <c r="R1096" s="5">
        <v>1</v>
      </c>
      <c r="S1096" s="5">
        <v>0</v>
      </c>
      <c r="T1096" s="5" t="s">
        <v>93</v>
      </c>
      <c r="U1096" s="5" t="s">
        <v>105</v>
      </c>
    </row>
    <row r="1097" spans="1:21">
      <c r="A1097" s="6" t="s">
        <v>87</v>
      </c>
      <c r="B1097" s="7">
        <v>1</v>
      </c>
      <c r="C1097" s="5">
        <v>1158</v>
      </c>
      <c r="D1097" s="5">
        <v>42</v>
      </c>
      <c r="E1097" s="8">
        <v>421010</v>
      </c>
      <c r="F1097" s="8">
        <v>421010203</v>
      </c>
      <c r="G1097" s="5" t="s">
        <v>1624</v>
      </c>
      <c r="H1097" s="5" t="s">
        <v>225</v>
      </c>
      <c r="I1097" s="6" t="s">
        <v>91</v>
      </c>
      <c r="J1097" s="6" t="s">
        <v>91</v>
      </c>
      <c r="K1097" s="6" t="s">
        <v>91</v>
      </c>
      <c r="L1097" s="6" t="s">
        <v>91</v>
      </c>
      <c r="M1097" s="5" t="s">
        <v>92</v>
      </c>
      <c r="N1097" s="6" t="s">
        <v>91</v>
      </c>
      <c r="O1097" s="6" t="s">
        <v>91</v>
      </c>
      <c r="P1097" s="6" t="s">
        <v>91</v>
      </c>
      <c r="Q1097" s="6" t="s">
        <v>91</v>
      </c>
      <c r="R1097" s="5">
        <v>1</v>
      </c>
      <c r="S1097" s="5">
        <v>0</v>
      </c>
      <c r="T1097" s="5" t="s">
        <v>93</v>
      </c>
      <c r="U1097" s="5" t="s">
        <v>105</v>
      </c>
    </row>
    <row r="1098" spans="1:21">
      <c r="A1098" s="6" t="s">
        <v>87</v>
      </c>
      <c r="B1098" s="7">
        <v>1</v>
      </c>
      <c r="C1098" s="5">
        <v>1159</v>
      </c>
      <c r="D1098" s="5">
        <v>42</v>
      </c>
      <c r="E1098" s="8">
        <v>421010</v>
      </c>
      <c r="F1098" s="8">
        <v>421010204</v>
      </c>
      <c r="G1098" s="5" t="s">
        <v>1625</v>
      </c>
      <c r="H1098" s="5" t="s">
        <v>227</v>
      </c>
      <c r="I1098" s="6" t="s">
        <v>91</v>
      </c>
      <c r="J1098" s="6" t="s">
        <v>91</v>
      </c>
      <c r="K1098" s="6" t="s">
        <v>91</v>
      </c>
      <c r="L1098" s="6" t="s">
        <v>91</v>
      </c>
      <c r="M1098" s="5" t="s">
        <v>92</v>
      </c>
      <c r="N1098" s="6" t="s">
        <v>91</v>
      </c>
      <c r="O1098" s="6" t="s">
        <v>91</v>
      </c>
      <c r="P1098" s="6" t="s">
        <v>91</v>
      </c>
      <c r="Q1098" s="6" t="s">
        <v>91</v>
      </c>
      <c r="R1098" s="5">
        <v>1</v>
      </c>
      <c r="S1098" s="5">
        <v>0</v>
      </c>
      <c r="T1098" s="5" t="s">
        <v>93</v>
      </c>
      <c r="U1098" s="5" t="s">
        <v>105</v>
      </c>
    </row>
    <row r="1099" spans="1:21">
      <c r="A1099" s="6" t="s">
        <v>87</v>
      </c>
      <c r="B1099" s="7">
        <v>1</v>
      </c>
      <c r="C1099" s="5">
        <v>1160</v>
      </c>
      <c r="D1099" s="5">
        <v>42</v>
      </c>
      <c r="E1099" s="8" t="s">
        <v>970</v>
      </c>
      <c r="F1099" s="8">
        <v>4210103</v>
      </c>
      <c r="G1099" s="5" t="s">
        <v>1626</v>
      </c>
      <c r="H1099" s="5" t="s">
        <v>1263</v>
      </c>
      <c r="I1099" s="5">
        <v>10065504529</v>
      </c>
      <c r="J1099" s="6" t="s">
        <v>91</v>
      </c>
      <c r="K1099" s="6" t="s">
        <v>91</v>
      </c>
      <c r="L1099" s="6" t="s">
        <v>91</v>
      </c>
      <c r="M1099" s="5" t="s">
        <v>92</v>
      </c>
      <c r="N1099" s="6" t="s">
        <v>91</v>
      </c>
      <c r="O1099" s="6" t="s">
        <v>91</v>
      </c>
      <c r="P1099" s="6" t="s">
        <v>91</v>
      </c>
      <c r="Q1099" s="6" t="s">
        <v>91</v>
      </c>
      <c r="R1099" s="5">
        <v>1</v>
      </c>
      <c r="S1099" s="5">
        <v>0</v>
      </c>
      <c r="T1099" s="5" t="s">
        <v>93</v>
      </c>
      <c r="U1099" s="5" t="s">
        <v>105</v>
      </c>
    </row>
    <row r="1100" spans="1:21">
      <c r="A1100" s="6" t="s">
        <v>87</v>
      </c>
      <c r="B1100" s="7">
        <v>1</v>
      </c>
      <c r="C1100" s="5">
        <v>1161</v>
      </c>
      <c r="D1100" s="5">
        <v>42</v>
      </c>
      <c r="E1100" s="8">
        <v>421010</v>
      </c>
      <c r="F1100" s="8">
        <v>421010301</v>
      </c>
      <c r="G1100" s="5" t="s">
        <v>1627</v>
      </c>
      <c r="H1100" s="5" t="s">
        <v>221</v>
      </c>
      <c r="I1100" s="6" t="s">
        <v>91</v>
      </c>
      <c r="J1100" s="6" t="s">
        <v>91</v>
      </c>
      <c r="K1100" s="6" t="s">
        <v>91</v>
      </c>
      <c r="L1100" s="6" t="s">
        <v>91</v>
      </c>
      <c r="M1100" s="5" t="s">
        <v>92</v>
      </c>
      <c r="N1100" s="6" t="s">
        <v>91</v>
      </c>
      <c r="O1100" s="6" t="s">
        <v>91</v>
      </c>
      <c r="P1100" s="6" t="s">
        <v>91</v>
      </c>
      <c r="Q1100" s="6" t="s">
        <v>91</v>
      </c>
      <c r="R1100" s="5">
        <v>1</v>
      </c>
      <c r="S1100" s="5">
        <v>0</v>
      </c>
      <c r="T1100" s="5" t="s">
        <v>93</v>
      </c>
      <c r="U1100" s="5" t="s">
        <v>105</v>
      </c>
    </row>
    <row r="1101" spans="1:21">
      <c r="A1101" s="6" t="s">
        <v>87</v>
      </c>
      <c r="B1101" s="7">
        <v>1</v>
      </c>
      <c r="C1101" s="5">
        <v>1162</v>
      </c>
      <c r="D1101" s="5">
        <v>42</v>
      </c>
      <c r="E1101" s="8">
        <v>421010</v>
      </c>
      <c r="F1101" s="8">
        <v>421010302</v>
      </c>
      <c r="G1101" s="5" t="s">
        <v>1628</v>
      </c>
      <c r="H1101" s="5" t="s">
        <v>223</v>
      </c>
      <c r="I1101" s="6" t="s">
        <v>91</v>
      </c>
      <c r="J1101" s="6" t="s">
        <v>91</v>
      </c>
      <c r="K1101" s="6" t="s">
        <v>91</v>
      </c>
      <c r="L1101" s="6" t="s">
        <v>91</v>
      </c>
      <c r="M1101" s="5" t="s">
        <v>92</v>
      </c>
      <c r="N1101" s="6" t="s">
        <v>91</v>
      </c>
      <c r="O1101" s="6" t="s">
        <v>91</v>
      </c>
      <c r="P1101" s="6" t="s">
        <v>91</v>
      </c>
      <c r="Q1101" s="6" t="s">
        <v>91</v>
      </c>
      <c r="R1101" s="5">
        <v>1</v>
      </c>
      <c r="S1101" s="5">
        <v>0</v>
      </c>
      <c r="T1101" s="5" t="s">
        <v>93</v>
      </c>
      <c r="U1101" s="5" t="s">
        <v>105</v>
      </c>
    </row>
    <row r="1102" spans="1:21">
      <c r="A1102" s="6" t="s">
        <v>87</v>
      </c>
      <c r="B1102" s="7">
        <v>1</v>
      </c>
      <c r="C1102" s="5">
        <v>1163</v>
      </c>
      <c r="D1102" s="5">
        <v>42</v>
      </c>
      <c r="E1102" s="8">
        <v>421010</v>
      </c>
      <c r="F1102" s="8">
        <v>421010303</v>
      </c>
      <c r="G1102" s="5" t="s">
        <v>1629</v>
      </c>
      <c r="H1102" s="5" t="s">
        <v>225</v>
      </c>
      <c r="I1102" s="6" t="s">
        <v>91</v>
      </c>
      <c r="J1102" s="6" t="s">
        <v>91</v>
      </c>
      <c r="K1102" s="6" t="s">
        <v>91</v>
      </c>
      <c r="L1102" s="6" t="s">
        <v>91</v>
      </c>
      <c r="M1102" s="5" t="s">
        <v>92</v>
      </c>
      <c r="N1102" s="6" t="s">
        <v>91</v>
      </c>
      <c r="O1102" s="6" t="s">
        <v>91</v>
      </c>
      <c r="P1102" s="6" t="s">
        <v>91</v>
      </c>
      <c r="Q1102" s="6" t="s">
        <v>91</v>
      </c>
      <c r="R1102" s="5">
        <v>1</v>
      </c>
      <c r="S1102" s="5">
        <v>0</v>
      </c>
      <c r="T1102" s="5" t="s">
        <v>93</v>
      </c>
      <c r="U1102" s="5" t="s">
        <v>105</v>
      </c>
    </row>
    <row r="1103" spans="1:21">
      <c r="A1103" s="6" t="s">
        <v>87</v>
      </c>
      <c r="B1103" s="7">
        <v>1</v>
      </c>
      <c r="C1103" s="5">
        <v>1164</v>
      </c>
      <c r="D1103" s="5">
        <v>42</v>
      </c>
      <c r="E1103" s="8">
        <v>421010</v>
      </c>
      <c r="F1103" s="8">
        <v>421010304</v>
      </c>
      <c r="G1103" s="5" t="s">
        <v>1630</v>
      </c>
      <c r="H1103" s="5" t="s">
        <v>227</v>
      </c>
      <c r="I1103" s="6" t="s">
        <v>91</v>
      </c>
      <c r="J1103" s="6" t="s">
        <v>91</v>
      </c>
      <c r="K1103" s="6" t="s">
        <v>91</v>
      </c>
      <c r="L1103" s="6" t="s">
        <v>91</v>
      </c>
      <c r="M1103" s="5" t="s">
        <v>92</v>
      </c>
      <c r="N1103" s="6" t="s">
        <v>91</v>
      </c>
      <c r="O1103" s="6" t="s">
        <v>91</v>
      </c>
      <c r="P1103" s="6" t="s">
        <v>91</v>
      </c>
      <c r="Q1103" s="6" t="s">
        <v>91</v>
      </c>
      <c r="R1103" s="5">
        <v>1</v>
      </c>
      <c r="S1103" s="5">
        <v>0</v>
      </c>
      <c r="T1103" s="5" t="s">
        <v>93</v>
      </c>
      <c r="U1103" s="5" t="s">
        <v>105</v>
      </c>
    </row>
    <row r="1104" spans="1:21">
      <c r="A1104" s="6" t="s">
        <v>87</v>
      </c>
      <c r="B1104" s="7">
        <v>1</v>
      </c>
      <c r="C1104" s="5">
        <v>1165</v>
      </c>
      <c r="D1104" s="5">
        <v>42</v>
      </c>
      <c r="E1104" s="8" t="s">
        <v>970</v>
      </c>
      <c r="F1104" s="8">
        <v>4210104</v>
      </c>
      <c r="G1104" s="5" t="s">
        <v>1631</v>
      </c>
      <c r="H1104" s="5" t="s">
        <v>1137</v>
      </c>
      <c r="I1104" s="6" t="s">
        <v>91</v>
      </c>
      <c r="J1104" s="6" t="s">
        <v>91</v>
      </c>
      <c r="K1104" s="6" t="s">
        <v>91</v>
      </c>
      <c r="L1104" s="6" t="s">
        <v>91</v>
      </c>
      <c r="M1104" s="5" t="s">
        <v>92</v>
      </c>
      <c r="N1104" s="6" t="s">
        <v>91</v>
      </c>
      <c r="O1104" s="6" t="s">
        <v>91</v>
      </c>
      <c r="P1104" s="6" t="s">
        <v>91</v>
      </c>
      <c r="Q1104" s="6" t="s">
        <v>91</v>
      </c>
      <c r="R1104" s="5">
        <v>1</v>
      </c>
      <c r="S1104" s="5">
        <v>0</v>
      </c>
      <c r="T1104" s="5" t="s">
        <v>93</v>
      </c>
      <c r="U1104" s="5" t="s">
        <v>105</v>
      </c>
    </row>
    <row r="1105" spans="1:21">
      <c r="A1105" s="6" t="s">
        <v>87</v>
      </c>
      <c r="B1105" s="7">
        <v>1</v>
      </c>
      <c r="C1105" s="5">
        <v>1166</v>
      </c>
      <c r="D1105" s="5">
        <v>42</v>
      </c>
      <c r="E1105" s="8">
        <v>421010</v>
      </c>
      <c r="F1105" s="8">
        <v>421010401</v>
      </c>
      <c r="G1105" s="5" t="s">
        <v>1632</v>
      </c>
      <c r="H1105" s="5" t="s">
        <v>221</v>
      </c>
      <c r="I1105" s="6" t="s">
        <v>91</v>
      </c>
      <c r="J1105" s="6" t="s">
        <v>91</v>
      </c>
      <c r="K1105" s="6" t="s">
        <v>91</v>
      </c>
      <c r="L1105" s="6" t="s">
        <v>91</v>
      </c>
      <c r="M1105" s="5" t="s">
        <v>92</v>
      </c>
      <c r="N1105" s="6" t="s">
        <v>91</v>
      </c>
      <c r="O1105" s="6" t="s">
        <v>91</v>
      </c>
      <c r="P1105" s="6" t="s">
        <v>91</v>
      </c>
      <c r="Q1105" s="6" t="s">
        <v>91</v>
      </c>
      <c r="R1105" s="5">
        <v>1</v>
      </c>
      <c r="S1105" s="5">
        <v>0</v>
      </c>
      <c r="T1105" s="5" t="s">
        <v>93</v>
      </c>
      <c r="U1105" s="5" t="s">
        <v>105</v>
      </c>
    </row>
    <row r="1106" spans="1:21">
      <c r="A1106" s="6" t="s">
        <v>87</v>
      </c>
      <c r="B1106" s="7">
        <v>1</v>
      </c>
      <c r="C1106" s="5">
        <v>1167</v>
      </c>
      <c r="D1106" s="5">
        <v>42</v>
      </c>
      <c r="E1106" s="8">
        <v>421010</v>
      </c>
      <c r="F1106" s="8">
        <v>421010402</v>
      </c>
      <c r="G1106" s="5" t="s">
        <v>1633</v>
      </c>
      <c r="H1106" s="5" t="s">
        <v>223</v>
      </c>
      <c r="I1106" s="6" t="s">
        <v>91</v>
      </c>
      <c r="J1106" s="6" t="s">
        <v>91</v>
      </c>
      <c r="K1106" s="6" t="s">
        <v>91</v>
      </c>
      <c r="L1106" s="6" t="s">
        <v>91</v>
      </c>
      <c r="M1106" s="5" t="s">
        <v>92</v>
      </c>
      <c r="N1106" s="6" t="s">
        <v>91</v>
      </c>
      <c r="O1106" s="6" t="s">
        <v>91</v>
      </c>
      <c r="P1106" s="6" t="s">
        <v>91</v>
      </c>
      <c r="Q1106" s="6" t="s">
        <v>91</v>
      </c>
      <c r="R1106" s="5">
        <v>1</v>
      </c>
      <c r="S1106" s="5">
        <v>0</v>
      </c>
      <c r="T1106" s="5" t="s">
        <v>93</v>
      </c>
      <c r="U1106" s="5" t="s">
        <v>105</v>
      </c>
    </row>
    <row r="1107" spans="1:21">
      <c r="A1107" s="6" t="s">
        <v>87</v>
      </c>
      <c r="B1107" s="7">
        <v>1</v>
      </c>
      <c r="C1107" s="5">
        <v>1168</v>
      </c>
      <c r="D1107" s="5">
        <v>42</v>
      </c>
      <c r="E1107" s="8">
        <v>421010</v>
      </c>
      <c r="F1107" s="8">
        <v>421010403</v>
      </c>
      <c r="G1107" s="5" t="s">
        <v>1634</v>
      </c>
      <c r="H1107" s="5" t="s">
        <v>225</v>
      </c>
      <c r="I1107" s="6" t="s">
        <v>91</v>
      </c>
      <c r="J1107" s="6" t="s">
        <v>91</v>
      </c>
      <c r="K1107" s="6" t="s">
        <v>91</v>
      </c>
      <c r="L1107" s="6" t="s">
        <v>91</v>
      </c>
      <c r="M1107" s="5" t="s">
        <v>92</v>
      </c>
      <c r="N1107" s="6" t="s">
        <v>91</v>
      </c>
      <c r="O1107" s="6" t="s">
        <v>91</v>
      </c>
      <c r="P1107" s="6" t="s">
        <v>91</v>
      </c>
      <c r="Q1107" s="6" t="s">
        <v>91</v>
      </c>
      <c r="R1107" s="5">
        <v>1</v>
      </c>
      <c r="S1107" s="5">
        <v>0</v>
      </c>
      <c r="T1107" s="5" t="s">
        <v>93</v>
      </c>
      <c r="U1107" s="5" t="s">
        <v>105</v>
      </c>
    </row>
    <row r="1108" spans="1:21">
      <c r="A1108" s="6" t="s">
        <v>87</v>
      </c>
      <c r="B1108" s="7">
        <v>1</v>
      </c>
      <c r="C1108" s="5">
        <v>1169</v>
      </c>
      <c r="D1108" s="5">
        <v>42</v>
      </c>
      <c r="E1108" s="8">
        <v>421010</v>
      </c>
      <c r="F1108" s="8">
        <v>421010404</v>
      </c>
      <c r="G1108" s="5" t="s">
        <v>1635</v>
      </c>
      <c r="H1108" s="5" t="s">
        <v>227</v>
      </c>
      <c r="I1108" s="6" t="s">
        <v>91</v>
      </c>
      <c r="J1108" s="6" t="s">
        <v>91</v>
      </c>
      <c r="K1108" s="6" t="s">
        <v>91</v>
      </c>
      <c r="L1108" s="6" t="s">
        <v>91</v>
      </c>
      <c r="M1108" s="5" t="s">
        <v>92</v>
      </c>
      <c r="N1108" s="6" t="s">
        <v>91</v>
      </c>
      <c r="O1108" s="6" t="s">
        <v>91</v>
      </c>
      <c r="P1108" s="6" t="s">
        <v>91</v>
      </c>
      <c r="Q1108" s="6" t="s">
        <v>91</v>
      </c>
      <c r="R1108" s="5">
        <v>1</v>
      </c>
      <c r="S1108" s="5">
        <v>0</v>
      </c>
      <c r="T1108" s="5" t="s">
        <v>93</v>
      </c>
      <c r="U1108" s="5" t="s">
        <v>105</v>
      </c>
    </row>
    <row r="1109" spans="1:21">
      <c r="A1109" s="6" t="s">
        <v>87</v>
      </c>
      <c r="B1109" s="7">
        <v>1</v>
      </c>
      <c r="C1109" s="5">
        <v>1170</v>
      </c>
      <c r="D1109" s="5">
        <v>42</v>
      </c>
      <c r="E1109" s="8">
        <v>421010</v>
      </c>
      <c r="F1109" s="8">
        <v>421010501</v>
      </c>
      <c r="G1109" s="5" t="s">
        <v>1636</v>
      </c>
      <c r="H1109" s="5" t="s">
        <v>1352</v>
      </c>
      <c r="I1109" s="6" t="s">
        <v>91</v>
      </c>
      <c r="J1109" s="6" t="s">
        <v>91</v>
      </c>
      <c r="K1109" s="6" t="s">
        <v>91</v>
      </c>
      <c r="L1109" s="6" t="s">
        <v>91</v>
      </c>
      <c r="M1109" s="5" t="s">
        <v>92</v>
      </c>
      <c r="N1109" s="6" t="s">
        <v>91</v>
      </c>
      <c r="O1109" s="6" t="s">
        <v>91</v>
      </c>
      <c r="P1109" s="6" t="s">
        <v>91</v>
      </c>
      <c r="Q1109" s="6" t="s">
        <v>91</v>
      </c>
      <c r="R1109" s="5">
        <v>1</v>
      </c>
      <c r="S1109" s="5">
        <v>0</v>
      </c>
      <c r="T1109" s="5" t="s">
        <v>93</v>
      </c>
      <c r="U1109" s="5" t="s">
        <v>105</v>
      </c>
    </row>
    <row r="1110" spans="1:21">
      <c r="A1110" s="6" t="s">
        <v>87</v>
      </c>
      <c r="B1110" s="7">
        <v>1</v>
      </c>
      <c r="C1110" s="5">
        <v>1172</v>
      </c>
      <c r="D1110" s="5">
        <v>42</v>
      </c>
      <c r="E1110" s="8">
        <v>421010</v>
      </c>
      <c r="F1110" s="8">
        <v>421010502</v>
      </c>
      <c r="G1110" s="5" t="s">
        <v>1637</v>
      </c>
      <c r="H1110" s="5" t="s">
        <v>223</v>
      </c>
      <c r="I1110" s="6" t="s">
        <v>91</v>
      </c>
      <c r="J1110" s="6" t="s">
        <v>91</v>
      </c>
      <c r="K1110" s="6" t="s">
        <v>91</v>
      </c>
      <c r="L1110" s="6" t="s">
        <v>91</v>
      </c>
      <c r="M1110" s="5" t="s">
        <v>92</v>
      </c>
      <c r="N1110" s="6" t="s">
        <v>91</v>
      </c>
      <c r="O1110" s="6" t="s">
        <v>91</v>
      </c>
      <c r="P1110" s="6" t="s">
        <v>91</v>
      </c>
      <c r="Q1110" s="6" t="s">
        <v>91</v>
      </c>
      <c r="R1110" s="5">
        <v>1</v>
      </c>
      <c r="S1110" s="5">
        <v>0</v>
      </c>
      <c r="T1110" s="5" t="s">
        <v>93</v>
      </c>
      <c r="U1110" s="5" t="s">
        <v>105</v>
      </c>
    </row>
    <row r="1111" spans="1:21">
      <c r="A1111" s="6" t="s">
        <v>87</v>
      </c>
      <c r="B1111" s="7">
        <v>1</v>
      </c>
      <c r="C1111" s="5">
        <v>1173</v>
      </c>
      <c r="D1111" s="5">
        <v>42</v>
      </c>
      <c r="E1111" s="8">
        <v>421010</v>
      </c>
      <c r="F1111" s="8">
        <v>421010503</v>
      </c>
      <c r="G1111" s="5" t="s">
        <v>1638</v>
      </c>
      <c r="H1111" s="5" t="s">
        <v>225</v>
      </c>
      <c r="I1111" s="6" t="s">
        <v>91</v>
      </c>
      <c r="J1111" s="6" t="s">
        <v>91</v>
      </c>
      <c r="K1111" s="6" t="s">
        <v>91</v>
      </c>
      <c r="L1111" s="6" t="s">
        <v>91</v>
      </c>
      <c r="M1111" s="5" t="s">
        <v>92</v>
      </c>
      <c r="N1111" s="6" t="s">
        <v>91</v>
      </c>
      <c r="O1111" s="6" t="s">
        <v>91</v>
      </c>
      <c r="P1111" s="6" t="s">
        <v>91</v>
      </c>
      <c r="Q1111" s="6" t="s">
        <v>91</v>
      </c>
      <c r="R1111" s="5">
        <v>1</v>
      </c>
      <c r="S1111" s="5">
        <v>0</v>
      </c>
      <c r="T1111" s="5" t="s">
        <v>93</v>
      </c>
      <c r="U1111" s="5" t="s">
        <v>105</v>
      </c>
    </row>
    <row r="1112" spans="1:21">
      <c r="A1112" s="6" t="s">
        <v>87</v>
      </c>
      <c r="B1112" s="7">
        <v>1</v>
      </c>
      <c r="C1112" s="5">
        <v>1174</v>
      </c>
      <c r="D1112" s="5">
        <v>42</v>
      </c>
      <c r="E1112" s="8">
        <v>421010</v>
      </c>
      <c r="F1112" s="8">
        <v>421010504</v>
      </c>
      <c r="G1112" s="5" t="s">
        <v>1639</v>
      </c>
      <c r="H1112" s="5" t="s">
        <v>227</v>
      </c>
      <c r="I1112" s="6" t="s">
        <v>91</v>
      </c>
      <c r="J1112" s="6" t="s">
        <v>91</v>
      </c>
      <c r="K1112" s="6" t="s">
        <v>91</v>
      </c>
      <c r="L1112" s="6" t="s">
        <v>91</v>
      </c>
      <c r="M1112" s="5" t="s">
        <v>92</v>
      </c>
      <c r="N1112" s="6" t="s">
        <v>91</v>
      </c>
      <c r="O1112" s="6" t="s">
        <v>91</v>
      </c>
      <c r="P1112" s="6" t="s">
        <v>91</v>
      </c>
      <c r="Q1112" s="6" t="s">
        <v>91</v>
      </c>
      <c r="R1112" s="5">
        <v>1</v>
      </c>
      <c r="S1112" s="5">
        <v>0</v>
      </c>
      <c r="T1112" s="5" t="s">
        <v>93</v>
      </c>
      <c r="U1112" s="5" t="s">
        <v>105</v>
      </c>
    </row>
    <row r="1113" spans="1:21">
      <c r="A1113" s="6" t="s">
        <v>87</v>
      </c>
      <c r="B1113" s="7">
        <v>1</v>
      </c>
      <c r="C1113" s="5">
        <v>1175</v>
      </c>
      <c r="D1113" s="5">
        <v>42</v>
      </c>
      <c r="E1113" s="8">
        <v>421010</v>
      </c>
      <c r="F1113" s="8">
        <v>421010601</v>
      </c>
      <c r="G1113" s="5" t="s">
        <v>1640</v>
      </c>
      <c r="H1113" s="5" t="s">
        <v>1123</v>
      </c>
      <c r="I1113" s="5">
        <v>10065500245</v>
      </c>
      <c r="J1113" s="6" t="s">
        <v>91</v>
      </c>
      <c r="K1113" s="6" t="s">
        <v>91</v>
      </c>
      <c r="L1113" s="6" t="s">
        <v>91</v>
      </c>
      <c r="M1113" s="5" t="s">
        <v>92</v>
      </c>
      <c r="N1113" s="6" t="s">
        <v>91</v>
      </c>
      <c r="O1113" s="6" t="s">
        <v>91</v>
      </c>
      <c r="P1113" s="6" t="s">
        <v>91</v>
      </c>
      <c r="Q1113" s="6" t="s">
        <v>91</v>
      </c>
      <c r="R1113" s="5">
        <v>1</v>
      </c>
      <c r="S1113" s="5">
        <v>0</v>
      </c>
      <c r="T1113" s="5" t="s">
        <v>93</v>
      </c>
      <c r="U1113" s="5" t="s">
        <v>105</v>
      </c>
    </row>
    <row r="1114" spans="1:21">
      <c r="A1114" s="6" t="s">
        <v>87</v>
      </c>
      <c r="B1114" s="7">
        <v>1</v>
      </c>
      <c r="C1114" s="5">
        <v>1177</v>
      </c>
      <c r="D1114" s="5">
        <v>42</v>
      </c>
      <c r="E1114" s="8">
        <v>421010</v>
      </c>
      <c r="F1114" s="8">
        <v>421010602</v>
      </c>
      <c r="G1114" s="5" t="s">
        <v>1641</v>
      </c>
      <c r="H1114" s="5" t="s">
        <v>223</v>
      </c>
      <c r="I1114" s="6" t="s">
        <v>91</v>
      </c>
      <c r="J1114" s="6" t="s">
        <v>91</v>
      </c>
      <c r="K1114" s="6" t="s">
        <v>91</v>
      </c>
      <c r="L1114" s="6" t="s">
        <v>91</v>
      </c>
      <c r="M1114" s="5" t="s">
        <v>92</v>
      </c>
      <c r="N1114" s="6" t="s">
        <v>91</v>
      </c>
      <c r="O1114" s="6" t="s">
        <v>91</v>
      </c>
      <c r="P1114" s="6" t="s">
        <v>91</v>
      </c>
      <c r="Q1114" s="6" t="s">
        <v>91</v>
      </c>
      <c r="R1114" s="5">
        <v>1</v>
      </c>
      <c r="S1114" s="5">
        <v>0</v>
      </c>
      <c r="T1114" s="5" t="s">
        <v>93</v>
      </c>
      <c r="U1114" s="5" t="s">
        <v>105</v>
      </c>
    </row>
    <row r="1115" spans="1:21">
      <c r="A1115" s="6" t="s">
        <v>87</v>
      </c>
      <c r="B1115" s="7">
        <v>1</v>
      </c>
      <c r="C1115" s="5">
        <v>1178</v>
      </c>
      <c r="D1115" s="5">
        <v>42</v>
      </c>
      <c r="E1115" s="8">
        <v>421010</v>
      </c>
      <c r="F1115" s="8">
        <v>421010603</v>
      </c>
      <c r="G1115" s="5" t="s">
        <v>1642</v>
      </c>
      <c r="H1115" s="5" t="s">
        <v>225</v>
      </c>
      <c r="I1115" s="6" t="s">
        <v>91</v>
      </c>
      <c r="J1115" s="6" t="s">
        <v>91</v>
      </c>
      <c r="K1115" s="6" t="s">
        <v>91</v>
      </c>
      <c r="L1115" s="6" t="s">
        <v>91</v>
      </c>
      <c r="M1115" s="5" t="s">
        <v>92</v>
      </c>
      <c r="N1115" s="6" t="s">
        <v>91</v>
      </c>
      <c r="O1115" s="6" t="s">
        <v>91</v>
      </c>
      <c r="P1115" s="6" t="s">
        <v>91</v>
      </c>
      <c r="Q1115" s="6" t="s">
        <v>91</v>
      </c>
      <c r="R1115" s="5">
        <v>1</v>
      </c>
      <c r="S1115" s="5">
        <v>0</v>
      </c>
      <c r="T1115" s="5" t="s">
        <v>93</v>
      </c>
      <c r="U1115" s="5" t="s">
        <v>105</v>
      </c>
    </row>
    <row r="1116" spans="1:21">
      <c r="A1116" s="6" t="s">
        <v>87</v>
      </c>
      <c r="B1116" s="7">
        <v>1</v>
      </c>
      <c r="C1116" s="5">
        <v>1179</v>
      </c>
      <c r="D1116" s="5">
        <v>42</v>
      </c>
      <c r="E1116" s="8">
        <v>421010</v>
      </c>
      <c r="F1116" s="8">
        <v>421010604</v>
      </c>
      <c r="G1116" s="5" t="s">
        <v>1643</v>
      </c>
      <c r="H1116" s="5" t="s">
        <v>227</v>
      </c>
      <c r="I1116" s="6" t="s">
        <v>91</v>
      </c>
      <c r="J1116" s="6" t="s">
        <v>91</v>
      </c>
      <c r="K1116" s="6" t="s">
        <v>91</v>
      </c>
      <c r="L1116" s="6" t="s">
        <v>91</v>
      </c>
      <c r="M1116" s="5" t="s">
        <v>92</v>
      </c>
      <c r="N1116" s="6" t="s">
        <v>91</v>
      </c>
      <c r="O1116" s="6" t="s">
        <v>91</v>
      </c>
      <c r="P1116" s="6" t="s">
        <v>91</v>
      </c>
      <c r="Q1116" s="6" t="s">
        <v>91</v>
      </c>
      <c r="R1116" s="5">
        <v>1</v>
      </c>
      <c r="S1116" s="5">
        <v>0</v>
      </c>
      <c r="T1116" s="5" t="s">
        <v>93</v>
      </c>
      <c r="U1116" s="5" t="s">
        <v>105</v>
      </c>
    </row>
    <row r="1117" spans="1:21">
      <c r="A1117" s="6" t="s">
        <v>87</v>
      </c>
      <c r="B1117" s="7">
        <v>1</v>
      </c>
      <c r="C1117" s="5">
        <v>1180</v>
      </c>
      <c r="D1117" s="5">
        <v>42</v>
      </c>
      <c r="E1117" s="8" t="s">
        <v>970</v>
      </c>
      <c r="F1117" s="8">
        <v>4210107</v>
      </c>
      <c r="G1117" s="5" t="s">
        <v>1644</v>
      </c>
      <c r="H1117" s="5" t="s">
        <v>976</v>
      </c>
      <c r="I1117" s="5">
        <v>10065506430</v>
      </c>
      <c r="J1117" s="6" t="s">
        <v>91</v>
      </c>
      <c r="K1117" s="6" t="s">
        <v>91</v>
      </c>
      <c r="L1117" s="6" t="s">
        <v>91</v>
      </c>
      <c r="M1117" s="5" t="s">
        <v>92</v>
      </c>
      <c r="N1117" s="6" t="s">
        <v>91</v>
      </c>
      <c r="O1117" s="6" t="s">
        <v>91</v>
      </c>
      <c r="P1117" s="6" t="s">
        <v>91</v>
      </c>
      <c r="Q1117" s="6" t="s">
        <v>91</v>
      </c>
      <c r="R1117" s="5">
        <v>1</v>
      </c>
      <c r="S1117" s="5">
        <v>0</v>
      </c>
      <c r="T1117" s="5" t="s">
        <v>93</v>
      </c>
      <c r="U1117" s="5" t="s">
        <v>105</v>
      </c>
    </row>
    <row r="1118" spans="1:21">
      <c r="A1118" s="6" t="s">
        <v>87</v>
      </c>
      <c r="B1118" s="7">
        <v>1</v>
      </c>
      <c r="C1118" s="5">
        <v>1181</v>
      </c>
      <c r="D1118" s="5">
        <v>42</v>
      </c>
      <c r="E1118" s="8">
        <v>421010</v>
      </c>
      <c r="F1118" s="8">
        <v>421010701</v>
      </c>
      <c r="G1118" s="5" t="s">
        <v>1645</v>
      </c>
      <c r="H1118" s="5" t="s">
        <v>221</v>
      </c>
      <c r="I1118" s="6" t="s">
        <v>91</v>
      </c>
      <c r="J1118" s="6" t="s">
        <v>91</v>
      </c>
      <c r="K1118" s="6" t="s">
        <v>91</v>
      </c>
      <c r="L1118" s="6" t="s">
        <v>91</v>
      </c>
      <c r="M1118" s="5" t="s">
        <v>92</v>
      </c>
      <c r="N1118" s="6" t="s">
        <v>91</v>
      </c>
      <c r="O1118" s="6" t="s">
        <v>91</v>
      </c>
      <c r="P1118" s="6" t="s">
        <v>91</v>
      </c>
      <c r="Q1118" s="6" t="s">
        <v>91</v>
      </c>
      <c r="R1118" s="5">
        <v>1</v>
      </c>
      <c r="S1118" s="5">
        <v>0</v>
      </c>
      <c r="T1118" s="5" t="s">
        <v>93</v>
      </c>
      <c r="U1118" s="5" t="s">
        <v>105</v>
      </c>
    </row>
    <row r="1119" spans="1:21">
      <c r="A1119" s="6" t="s">
        <v>87</v>
      </c>
      <c r="B1119" s="7">
        <v>1</v>
      </c>
      <c r="C1119" s="5">
        <v>1182</v>
      </c>
      <c r="D1119" s="5">
        <v>42</v>
      </c>
      <c r="E1119" s="8">
        <v>421010</v>
      </c>
      <c r="F1119" s="8">
        <v>421010702</v>
      </c>
      <c r="G1119" s="5" t="s">
        <v>1646</v>
      </c>
      <c r="H1119" s="5" t="s">
        <v>223</v>
      </c>
      <c r="I1119" s="6" t="s">
        <v>91</v>
      </c>
      <c r="J1119" s="6" t="s">
        <v>91</v>
      </c>
      <c r="K1119" s="6" t="s">
        <v>91</v>
      </c>
      <c r="L1119" s="6" t="s">
        <v>91</v>
      </c>
      <c r="M1119" s="5" t="s">
        <v>92</v>
      </c>
      <c r="N1119" s="6" t="s">
        <v>91</v>
      </c>
      <c r="O1119" s="6" t="s">
        <v>91</v>
      </c>
      <c r="P1119" s="6" t="s">
        <v>91</v>
      </c>
      <c r="Q1119" s="6" t="s">
        <v>91</v>
      </c>
      <c r="R1119" s="5">
        <v>1</v>
      </c>
      <c r="S1119" s="5">
        <v>0</v>
      </c>
      <c r="T1119" s="5" t="s">
        <v>93</v>
      </c>
      <c r="U1119" s="5" t="s">
        <v>105</v>
      </c>
    </row>
    <row r="1120" spans="1:21">
      <c r="A1120" s="6" t="s">
        <v>87</v>
      </c>
      <c r="B1120" s="7">
        <v>1</v>
      </c>
      <c r="C1120" s="5">
        <v>1183</v>
      </c>
      <c r="D1120" s="5">
        <v>42</v>
      </c>
      <c r="E1120" s="8">
        <v>421010</v>
      </c>
      <c r="F1120" s="8">
        <v>421010703</v>
      </c>
      <c r="G1120" s="5" t="s">
        <v>1647</v>
      </c>
      <c r="H1120" s="5" t="s">
        <v>225</v>
      </c>
      <c r="I1120" s="6" t="s">
        <v>91</v>
      </c>
      <c r="J1120" s="6" t="s">
        <v>91</v>
      </c>
      <c r="K1120" s="6" t="s">
        <v>91</v>
      </c>
      <c r="L1120" s="6" t="s">
        <v>91</v>
      </c>
      <c r="M1120" s="5" t="s">
        <v>92</v>
      </c>
      <c r="N1120" s="6" t="s">
        <v>91</v>
      </c>
      <c r="O1120" s="6" t="s">
        <v>91</v>
      </c>
      <c r="P1120" s="6" t="s">
        <v>91</v>
      </c>
      <c r="Q1120" s="6" t="s">
        <v>91</v>
      </c>
      <c r="R1120" s="5">
        <v>1</v>
      </c>
      <c r="S1120" s="5">
        <v>0</v>
      </c>
      <c r="T1120" s="5" t="s">
        <v>93</v>
      </c>
      <c r="U1120" s="5" t="s">
        <v>105</v>
      </c>
    </row>
    <row r="1121" spans="1:21">
      <c r="A1121" s="6" t="s">
        <v>87</v>
      </c>
      <c r="B1121" s="7">
        <v>1</v>
      </c>
      <c r="C1121" s="5">
        <v>1184</v>
      </c>
      <c r="D1121" s="5">
        <v>42</v>
      </c>
      <c r="E1121" s="8">
        <v>421010</v>
      </c>
      <c r="F1121" s="8">
        <v>421010704</v>
      </c>
      <c r="G1121" s="5" t="s">
        <v>1648</v>
      </c>
      <c r="H1121" s="5" t="s">
        <v>227</v>
      </c>
      <c r="I1121" s="6" t="s">
        <v>91</v>
      </c>
      <c r="J1121" s="6" t="s">
        <v>91</v>
      </c>
      <c r="K1121" s="6" t="s">
        <v>91</v>
      </c>
      <c r="L1121" s="6" t="s">
        <v>91</v>
      </c>
      <c r="M1121" s="5" t="s">
        <v>92</v>
      </c>
      <c r="N1121" s="6" t="s">
        <v>91</v>
      </c>
      <c r="O1121" s="6" t="s">
        <v>91</v>
      </c>
      <c r="P1121" s="6" t="s">
        <v>91</v>
      </c>
      <c r="Q1121" s="6" t="s">
        <v>91</v>
      </c>
      <c r="R1121" s="5">
        <v>1</v>
      </c>
      <c r="S1121" s="5">
        <v>0</v>
      </c>
      <c r="T1121" s="5" t="s">
        <v>93</v>
      </c>
      <c r="U1121" s="5" t="s">
        <v>105</v>
      </c>
    </row>
    <row r="1122" spans="1:21">
      <c r="A1122" s="6" t="s">
        <v>87</v>
      </c>
      <c r="B1122" s="7">
        <v>1</v>
      </c>
      <c r="C1122" s="5">
        <v>1185</v>
      </c>
      <c r="D1122" s="5">
        <v>42</v>
      </c>
      <c r="E1122" s="8">
        <v>421010</v>
      </c>
      <c r="F1122" s="8">
        <v>421010801</v>
      </c>
      <c r="G1122" s="5" t="s">
        <v>1649</v>
      </c>
      <c r="H1122" s="5" t="s">
        <v>1221</v>
      </c>
      <c r="I1122" s="5">
        <v>10065504279</v>
      </c>
      <c r="J1122" s="6" t="s">
        <v>91</v>
      </c>
      <c r="K1122" s="6" t="s">
        <v>91</v>
      </c>
      <c r="L1122" s="6" t="s">
        <v>91</v>
      </c>
      <c r="M1122" s="5" t="s">
        <v>92</v>
      </c>
      <c r="N1122" s="6" t="s">
        <v>91</v>
      </c>
      <c r="O1122" s="6" t="s">
        <v>91</v>
      </c>
      <c r="P1122" s="6" t="s">
        <v>91</v>
      </c>
      <c r="Q1122" s="6" t="s">
        <v>91</v>
      </c>
      <c r="R1122" s="5">
        <v>1</v>
      </c>
      <c r="S1122" s="5">
        <v>0</v>
      </c>
      <c r="T1122" s="5" t="s">
        <v>93</v>
      </c>
      <c r="U1122" s="5" t="s">
        <v>105</v>
      </c>
    </row>
    <row r="1123" spans="1:21">
      <c r="A1123" s="6" t="s">
        <v>87</v>
      </c>
      <c r="B1123" s="7">
        <v>1</v>
      </c>
      <c r="C1123" s="5">
        <v>1187</v>
      </c>
      <c r="D1123" s="5">
        <v>42</v>
      </c>
      <c r="E1123" s="8">
        <v>421010</v>
      </c>
      <c r="F1123" s="8">
        <v>421010802</v>
      </c>
      <c r="G1123" s="5" t="s">
        <v>1650</v>
      </c>
      <c r="H1123" s="5" t="s">
        <v>223</v>
      </c>
      <c r="I1123" s="6" t="s">
        <v>91</v>
      </c>
      <c r="J1123" s="6" t="s">
        <v>91</v>
      </c>
      <c r="K1123" s="6" t="s">
        <v>91</v>
      </c>
      <c r="L1123" s="6" t="s">
        <v>91</v>
      </c>
      <c r="M1123" s="5" t="s">
        <v>92</v>
      </c>
      <c r="N1123" s="6" t="s">
        <v>91</v>
      </c>
      <c r="O1123" s="6" t="s">
        <v>91</v>
      </c>
      <c r="P1123" s="6" t="s">
        <v>91</v>
      </c>
      <c r="Q1123" s="6" t="s">
        <v>91</v>
      </c>
      <c r="R1123" s="5">
        <v>1</v>
      </c>
      <c r="S1123" s="5">
        <v>0</v>
      </c>
      <c r="T1123" s="5" t="s">
        <v>93</v>
      </c>
      <c r="U1123" s="5" t="s">
        <v>105</v>
      </c>
    </row>
    <row r="1124" spans="1:21">
      <c r="A1124" s="6" t="s">
        <v>87</v>
      </c>
      <c r="B1124" s="7">
        <v>1</v>
      </c>
      <c r="C1124" s="5">
        <v>1188</v>
      </c>
      <c r="D1124" s="5">
        <v>42</v>
      </c>
      <c r="E1124" s="8">
        <v>421010</v>
      </c>
      <c r="F1124" s="8">
        <v>421010803</v>
      </c>
      <c r="G1124" s="5" t="s">
        <v>1651</v>
      </c>
      <c r="H1124" s="5" t="s">
        <v>225</v>
      </c>
      <c r="I1124" s="6" t="s">
        <v>91</v>
      </c>
      <c r="J1124" s="6" t="s">
        <v>91</v>
      </c>
      <c r="K1124" s="6" t="s">
        <v>91</v>
      </c>
      <c r="L1124" s="6" t="s">
        <v>91</v>
      </c>
      <c r="M1124" s="5" t="s">
        <v>92</v>
      </c>
      <c r="N1124" s="6" t="s">
        <v>91</v>
      </c>
      <c r="O1124" s="6" t="s">
        <v>91</v>
      </c>
      <c r="P1124" s="6" t="s">
        <v>91</v>
      </c>
      <c r="Q1124" s="6" t="s">
        <v>91</v>
      </c>
      <c r="R1124" s="5">
        <v>1</v>
      </c>
      <c r="S1124" s="5">
        <v>0</v>
      </c>
      <c r="T1124" s="5" t="s">
        <v>93</v>
      </c>
      <c r="U1124" s="5" t="s">
        <v>105</v>
      </c>
    </row>
    <row r="1125" spans="1:21">
      <c r="A1125" s="6" t="s">
        <v>87</v>
      </c>
      <c r="B1125" s="7">
        <v>1</v>
      </c>
      <c r="C1125" s="5">
        <v>1189</v>
      </c>
      <c r="D1125" s="5">
        <v>42</v>
      </c>
      <c r="E1125" s="8">
        <v>421010</v>
      </c>
      <c r="F1125" s="8">
        <v>421010804</v>
      </c>
      <c r="G1125" s="5" t="s">
        <v>1652</v>
      </c>
      <c r="H1125" s="5" t="s">
        <v>227</v>
      </c>
      <c r="I1125" s="6" t="s">
        <v>91</v>
      </c>
      <c r="J1125" s="6" t="s">
        <v>91</v>
      </c>
      <c r="K1125" s="6" t="s">
        <v>91</v>
      </c>
      <c r="L1125" s="6" t="s">
        <v>91</v>
      </c>
      <c r="M1125" s="5" t="s">
        <v>92</v>
      </c>
      <c r="N1125" s="6" t="s">
        <v>91</v>
      </c>
      <c r="O1125" s="6" t="s">
        <v>91</v>
      </c>
      <c r="P1125" s="6" t="s">
        <v>91</v>
      </c>
      <c r="Q1125" s="6" t="s">
        <v>91</v>
      </c>
      <c r="R1125" s="5">
        <v>1</v>
      </c>
      <c r="S1125" s="5">
        <v>0</v>
      </c>
      <c r="T1125" s="5" t="s">
        <v>93</v>
      </c>
      <c r="U1125" s="5" t="s">
        <v>105</v>
      </c>
    </row>
    <row r="1126" spans="1:21">
      <c r="A1126" s="6" t="s">
        <v>87</v>
      </c>
      <c r="B1126" s="7">
        <v>1</v>
      </c>
      <c r="C1126" s="5">
        <v>1190</v>
      </c>
      <c r="D1126" s="5">
        <v>42</v>
      </c>
      <c r="E1126" s="8" t="s">
        <v>970</v>
      </c>
      <c r="F1126" s="8">
        <v>4210109</v>
      </c>
      <c r="G1126" s="5" t="s">
        <v>1653</v>
      </c>
      <c r="H1126" s="5" t="s">
        <v>1298</v>
      </c>
      <c r="I1126" s="5">
        <v>10065500781</v>
      </c>
      <c r="J1126" s="6" t="s">
        <v>91</v>
      </c>
      <c r="K1126" s="6" t="s">
        <v>91</v>
      </c>
      <c r="L1126" s="6" t="s">
        <v>91</v>
      </c>
      <c r="M1126" s="5" t="s">
        <v>92</v>
      </c>
      <c r="N1126" s="6" t="s">
        <v>91</v>
      </c>
      <c r="O1126" s="6" t="s">
        <v>91</v>
      </c>
      <c r="P1126" s="6" t="s">
        <v>91</v>
      </c>
      <c r="Q1126" s="6" t="s">
        <v>91</v>
      </c>
      <c r="R1126" s="5">
        <v>1</v>
      </c>
      <c r="S1126" s="5">
        <v>0</v>
      </c>
      <c r="T1126" s="5" t="s">
        <v>93</v>
      </c>
      <c r="U1126" s="5" t="s">
        <v>105</v>
      </c>
    </row>
    <row r="1127" spans="1:21">
      <c r="A1127" s="6" t="s">
        <v>87</v>
      </c>
      <c r="B1127" s="7">
        <v>1</v>
      </c>
      <c r="C1127" s="5">
        <v>1191</v>
      </c>
      <c r="D1127" s="5">
        <v>42</v>
      </c>
      <c r="E1127" s="8">
        <v>421010</v>
      </c>
      <c r="F1127" s="8">
        <v>421010901</v>
      </c>
      <c r="G1127" s="5" t="s">
        <v>1654</v>
      </c>
      <c r="H1127" s="5" t="s">
        <v>221</v>
      </c>
      <c r="I1127" s="6" t="s">
        <v>91</v>
      </c>
      <c r="J1127" s="6" t="s">
        <v>91</v>
      </c>
      <c r="K1127" s="6" t="s">
        <v>91</v>
      </c>
      <c r="L1127" s="6" t="s">
        <v>91</v>
      </c>
      <c r="M1127" s="5" t="s">
        <v>92</v>
      </c>
      <c r="N1127" s="6" t="s">
        <v>91</v>
      </c>
      <c r="O1127" s="6" t="s">
        <v>91</v>
      </c>
      <c r="P1127" s="6" t="s">
        <v>91</v>
      </c>
      <c r="Q1127" s="6" t="s">
        <v>91</v>
      </c>
      <c r="R1127" s="5">
        <v>1</v>
      </c>
      <c r="S1127" s="5">
        <v>0</v>
      </c>
      <c r="T1127" s="5" t="s">
        <v>93</v>
      </c>
      <c r="U1127" s="5" t="s">
        <v>105</v>
      </c>
    </row>
    <row r="1128" spans="1:21">
      <c r="A1128" s="6" t="s">
        <v>87</v>
      </c>
      <c r="B1128" s="7">
        <v>1</v>
      </c>
      <c r="C1128" s="5">
        <v>1192</v>
      </c>
      <c r="D1128" s="5">
        <v>42</v>
      </c>
      <c r="E1128" s="8">
        <v>421010</v>
      </c>
      <c r="F1128" s="8">
        <v>421010902</v>
      </c>
      <c r="G1128" s="5" t="s">
        <v>1655</v>
      </c>
      <c r="H1128" s="5" t="s">
        <v>223</v>
      </c>
      <c r="I1128" s="6" t="s">
        <v>91</v>
      </c>
      <c r="J1128" s="6" t="s">
        <v>91</v>
      </c>
      <c r="K1128" s="6" t="s">
        <v>91</v>
      </c>
      <c r="L1128" s="6" t="s">
        <v>91</v>
      </c>
      <c r="M1128" s="5" t="s">
        <v>92</v>
      </c>
      <c r="N1128" s="6" t="s">
        <v>91</v>
      </c>
      <c r="O1128" s="6" t="s">
        <v>91</v>
      </c>
      <c r="P1128" s="6" t="s">
        <v>91</v>
      </c>
      <c r="Q1128" s="6" t="s">
        <v>91</v>
      </c>
      <c r="R1128" s="5">
        <v>1</v>
      </c>
      <c r="S1128" s="5">
        <v>0</v>
      </c>
      <c r="T1128" s="5" t="s">
        <v>93</v>
      </c>
      <c r="U1128" s="5" t="s">
        <v>105</v>
      </c>
    </row>
    <row r="1129" spans="1:21">
      <c r="A1129" s="6" t="s">
        <v>87</v>
      </c>
      <c r="B1129" s="7">
        <v>1</v>
      </c>
      <c r="C1129" s="5">
        <v>1193</v>
      </c>
      <c r="D1129" s="5">
        <v>42</v>
      </c>
      <c r="E1129" s="8">
        <v>421010</v>
      </c>
      <c r="F1129" s="8">
        <v>421010903</v>
      </c>
      <c r="G1129" s="5" t="s">
        <v>1656</v>
      </c>
      <c r="H1129" s="5" t="s">
        <v>225</v>
      </c>
      <c r="I1129" s="6" t="s">
        <v>91</v>
      </c>
      <c r="J1129" s="6" t="s">
        <v>91</v>
      </c>
      <c r="K1129" s="6" t="s">
        <v>91</v>
      </c>
      <c r="L1129" s="6" t="s">
        <v>91</v>
      </c>
      <c r="M1129" s="5" t="s">
        <v>92</v>
      </c>
      <c r="N1129" s="6" t="s">
        <v>91</v>
      </c>
      <c r="O1129" s="6" t="s">
        <v>91</v>
      </c>
      <c r="P1129" s="6" t="s">
        <v>91</v>
      </c>
      <c r="Q1129" s="6" t="s">
        <v>91</v>
      </c>
      <c r="R1129" s="5">
        <v>1</v>
      </c>
      <c r="S1129" s="5">
        <v>0</v>
      </c>
      <c r="T1129" s="5" t="s">
        <v>93</v>
      </c>
      <c r="U1129" s="5" t="s">
        <v>105</v>
      </c>
    </row>
    <row r="1130" spans="1:21">
      <c r="A1130" s="6" t="s">
        <v>87</v>
      </c>
      <c r="B1130" s="7">
        <v>1</v>
      </c>
      <c r="C1130" s="5">
        <v>1195</v>
      </c>
      <c r="D1130" s="5">
        <v>42</v>
      </c>
      <c r="E1130" s="8">
        <v>421010</v>
      </c>
      <c r="F1130" s="8">
        <v>421010904</v>
      </c>
      <c r="G1130" s="5" t="s">
        <v>1657</v>
      </c>
      <c r="H1130" s="5" t="s">
        <v>227</v>
      </c>
      <c r="I1130" s="6" t="s">
        <v>91</v>
      </c>
      <c r="J1130" s="6" t="s">
        <v>91</v>
      </c>
      <c r="K1130" s="6" t="s">
        <v>91</v>
      </c>
      <c r="L1130" s="6" t="s">
        <v>91</v>
      </c>
      <c r="M1130" s="5" t="s">
        <v>92</v>
      </c>
      <c r="N1130" s="6" t="s">
        <v>91</v>
      </c>
      <c r="O1130" s="6" t="s">
        <v>91</v>
      </c>
      <c r="P1130" s="6" t="s">
        <v>91</v>
      </c>
      <c r="Q1130" s="6" t="s">
        <v>91</v>
      </c>
      <c r="R1130" s="5">
        <v>1</v>
      </c>
      <c r="S1130" s="5">
        <v>0</v>
      </c>
      <c r="T1130" s="5" t="s">
        <v>93</v>
      </c>
      <c r="U1130" s="5" t="s">
        <v>105</v>
      </c>
    </row>
    <row r="1131" spans="1:21">
      <c r="A1131" s="6" t="s">
        <v>87</v>
      </c>
      <c r="B1131" s="7">
        <v>1</v>
      </c>
      <c r="C1131" s="5">
        <v>1196</v>
      </c>
      <c r="D1131" s="5">
        <v>42</v>
      </c>
      <c r="E1131" s="8" t="s">
        <v>970</v>
      </c>
      <c r="F1131" s="8">
        <v>4210110</v>
      </c>
      <c r="G1131" s="5" t="s">
        <v>1658</v>
      </c>
      <c r="H1131" s="5" t="s">
        <v>1228</v>
      </c>
      <c r="I1131" s="6" t="s">
        <v>91</v>
      </c>
      <c r="J1131" s="6" t="s">
        <v>91</v>
      </c>
      <c r="K1131" s="6" t="s">
        <v>91</v>
      </c>
      <c r="L1131" s="6" t="s">
        <v>91</v>
      </c>
      <c r="M1131" s="5" t="s">
        <v>92</v>
      </c>
      <c r="N1131" s="6" t="s">
        <v>91</v>
      </c>
      <c r="O1131" s="6" t="s">
        <v>91</v>
      </c>
      <c r="P1131" s="6" t="s">
        <v>91</v>
      </c>
      <c r="Q1131" s="6" t="s">
        <v>91</v>
      </c>
      <c r="R1131" s="5">
        <v>1</v>
      </c>
      <c r="S1131" s="5">
        <v>0</v>
      </c>
      <c r="T1131" s="5" t="s">
        <v>93</v>
      </c>
      <c r="U1131" s="5" t="s">
        <v>105</v>
      </c>
    </row>
    <row r="1132" spans="1:21">
      <c r="A1132" s="6" t="s">
        <v>87</v>
      </c>
      <c r="B1132" s="7">
        <v>1</v>
      </c>
      <c r="C1132" s="5">
        <v>1197</v>
      </c>
      <c r="D1132" s="5">
        <v>42</v>
      </c>
      <c r="E1132" s="8">
        <v>421011</v>
      </c>
      <c r="F1132" s="8">
        <v>421011001</v>
      </c>
      <c r="G1132" s="5" t="s">
        <v>1659</v>
      </c>
      <c r="H1132" s="5" t="s">
        <v>221</v>
      </c>
      <c r="I1132" s="6" t="s">
        <v>91</v>
      </c>
      <c r="J1132" s="6" t="s">
        <v>91</v>
      </c>
      <c r="K1132" s="6" t="s">
        <v>91</v>
      </c>
      <c r="L1132" s="6" t="s">
        <v>91</v>
      </c>
      <c r="M1132" s="5" t="s">
        <v>92</v>
      </c>
      <c r="N1132" s="6" t="s">
        <v>91</v>
      </c>
      <c r="O1132" s="6" t="s">
        <v>91</v>
      </c>
      <c r="P1132" s="6" t="s">
        <v>91</v>
      </c>
      <c r="Q1132" s="6" t="s">
        <v>91</v>
      </c>
      <c r="R1132" s="5">
        <v>1</v>
      </c>
      <c r="S1132" s="5">
        <v>0</v>
      </c>
      <c r="T1132" s="5" t="s">
        <v>93</v>
      </c>
      <c r="U1132" s="5" t="s">
        <v>105</v>
      </c>
    </row>
    <row r="1133" spans="1:21">
      <c r="A1133" s="6" t="s">
        <v>87</v>
      </c>
      <c r="B1133" s="7">
        <v>1</v>
      </c>
      <c r="C1133" s="5">
        <v>1198</v>
      </c>
      <c r="D1133" s="5">
        <v>42</v>
      </c>
      <c r="E1133" s="8">
        <v>421011</v>
      </c>
      <c r="F1133" s="8">
        <v>421011002</v>
      </c>
      <c r="G1133" s="5" t="s">
        <v>1660</v>
      </c>
      <c r="H1133" s="5" t="s">
        <v>223</v>
      </c>
      <c r="I1133" s="6" t="s">
        <v>91</v>
      </c>
      <c r="J1133" s="6" t="s">
        <v>91</v>
      </c>
      <c r="K1133" s="6" t="s">
        <v>91</v>
      </c>
      <c r="L1133" s="6" t="s">
        <v>91</v>
      </c>
      <c r="M1133" s="5" t="s">
        <v>92</v>
      </c>
      <c r="N1133" s="6" t="s">
        <v>91</v>
      </c>
      <c r="O1133" s="6" t="s">
        <v>91</v>
      </c>
      <c r="P1133" s="6" t="s">
        <v>91</v>
      </c>
      <c r="Q1133" s="6" t="s">
        <v>91</v>
      </c>
      <c r="R1133" s="5">
        <v>1</v>
      </c>
      <c r="S1133" s="5">
        <v>0</v>
      </c>
      <c r="T1133" s="5" t="s">
        <v>93</v>
      </c>
      <c r="U1133" s="5" t="s">
        <v>105</v>
      </c>
    </row>
    <row r="1134" spans="1:21">
      <c r="A1134" s="6" t="s">
        <v>87</v>
      </c>
      <c r="B1134" s="7">
        <v>1</v>
      </c>
      <c r="C1134" s="5">
        <v>1199</v>
      </c>
      <c r="D1134" s="5">
        <v>42</v>
      </c>
      <c r="E1134" s="8">
        <v>421011</v>
      </c>
      <c r="F1134" s="8">
        <v>421011003</v>
      </c>
      <c r="G1134" s="5" t="s">
        <v>1661</v>
      </c>
      <c r="H1134" s="5" t="s">
        <v>225</v>
      </c>
      <c r="I1134" s="6" t="s">
        <v>91</v>
      </c>
      <c r="J1134" s="6" t="s">
        <v>91</v>
      </c>
      <c r="K1134" s="6" t="s">
        <v>91</v>
      </c>
      <c r="L1134" s="6" t="s">
        <v>91</v>
      </c>
      <c r="M1134" s="5" t="s">
        <v>92</v>
      </c>
      <c r="N1134" s="6" t="s">
        <v>91</v>
      </c>
      <c r="O1134" s="6" t="s">
        <v>91</v>
      </c>
      <c r="P1134" s="6" t="s">
        <v>91</v>
      </c>
      <c r="Q1134" s="6" t="s">
        <v>91</v>
      </c>
      <c r="R1134" s="5">
        <v>1</v>
      </c>
      <c r="S1134" s="5">
        <v>0</v>
      </c>
      <c r="T1134" s="5" t="s">
        <v>93</v>
      </c>
      <c r="U1134" s="5" t="s">
        <v>105</v>
      </c>
    </row>
    <row r="1135" spans="1:21">
      <c r="A1135" s="6" t="s">
        <v>87</v>
      </c>
      <c r="B1135" s="7">
        <v>1</v>
      </c>
      <c r="C1135" s="5">
        <v>1200</v>
      </c>
      <c r="D1135" s="5">
        <v>42</v>
      </c>
      <c r="E1135" s="8">
        <v>421011</v>
      </c>
      <c r="F1135" s="8">
        <v>421011004</v>
      </c>
      <c r="G1135" s="5" t="s">
        <v>1662</v>
      </c>
      <c r="H1135" s="5" t="s">
        <v>227</v>
      </c>
      <c r="I1135" s="6" t="s">
        <v>91</v>
      </c>
      <c r="J1135" s="6" t="s">
        <v>91</v>
      </c>
      <c r="K1135" s="6" t="s">
        <v>91</v>
      </c>
      <c r="L1135" s="6" t="s">
        <v>91</v>
      </c>
      <c r="M1135" s="5" t="s">
        <v>92</v>
      </c>
      <c r="N1135" s="6" t="s">
        <v>91</v>
      </c>
      <c r="O1135" s="6" t="s">
        <v>91</v>
      </c>
      <c r="P1135" s="6" t="s">
        <v>91</v>
      </c>
      <c r="Q1135" s="6" t="s">
        <v>91</v>
      </c>
      <c r="R1135" s="5">
        <v>1</v>
      </c>
      <c r="S1135" s="5">
        <v>0</v>
      </c>
      <c r="T1135" s="5" t="s">
        <v>93</v>
      </c>
      <c r="U1135" s="5" t="s">
        <v>105</v>
      </c>
    </row>
    <row r="1136" spans="1:21">
      <c r="A1136" s="6" t="s">
        <v>87</v>
      </c>
      <c r="B1136" s="7">
        <v>1</v>
      </c>
      <c r="C1136" s="5">
        <v>1201</v>
      </c>
      <c r="D1136" s="5">
        <v>42</v>
      </c>
      <c r="E1136" s="8" t="s">
        <v>970</v>
      </c>
      <c r="F1136" s="8">
        <v>4210111</v>
      </c>
      <c r="G1136" s="5" t="s">
        <v>1663</v>
      </c>
      <c r="H1136" s="5" t="s">
        <v>1235</v>
      </c>
      <c r="I1136" s="6" t="s">
        <v>91</v>
      </c>
      <c r="J1136" s="6" t="s">
        <v>91</v>
      </c>
      <c r="K1136" s="6" t="s">
        <v>91</v>
      </c>
      <c r="L1136" s="6" t="s">
        <v>91</v>
      </c>
      <c r="M1136" s="5" t="s">
        <v>92</v>
      </c>
      <c r="N1136" s="6" t="s">
        <v>91</v>
      </c>
      <c r="O1136" s="6" t="s">
        <v>91</v>
      </c>
      <c r="P1136" s="6" t="s">
        <v>91</v>
      </c>
      <c r="Q1136" s="6" t="s">
        <v>91</v>
      </c>
      <c r="R1136" s="5">
        <v>1</v>
      </c>
      <c r="S1136" s="5">
        <v>0</v>
      </c>
      <c r="T1136" s="5" t="s">
        <v>93</v>
      </c>
      <c r="U1136" s="5" t="s">
        <v>105</v>
      </c>
    </row>
    <row r="1137" spans="1:21">
      <c r="A1137" s="6" t="s">
        <v>87</v>
      </c>
      <c r="B1137" s="7">
        <v>1</v>
      </c>
      <c r="C1137" s="5">
        <v>1202</v>
      </c>
      <c r="D1137" s="5">
        <v>42</v>
      </c>
      <c r="E1137" s="8">
        <v>421011</v>
      </c>
      <c r="F1137" s="8">
        <v>421011101</v>
      </c>
      <c r="G1137" s="5" t="s">
        <v>1664</v>
      </c>
      <c r="H1137" s="5" t="s">
        <v>221</v>
      </c>
      <c r="I1137" s="6" t="s">
        <v>91</v>
      </c>
      <c r="J1137" s="6" t="s">
        <v>91</v>
      </c>
      <c r="K1137" s="6" t="s">
        <v>91</v>
      </c>
      <c r="L1137" s="6" t="s">
        <v>91</v>
      </c>
      <c r="M1137" s="5" t="s">
        <v>92</v>
      </c>
      <c r="N1137" s="6" t="s">
        <v>91</v>
      </c>
      <c r="O1137" s="6" t="s">
        <v>91</v>
      </c>
      <c r="P1137" s="6" t="s">
        <v>91</v>
      </c>
      <c r="Q1137" s="6" t="s">
        <v>91</v>
      </c>
      <c r="R1137" s="5">
        <v>1</v>
      </c>
      <c r="S1137" s="5">
        <v>0</v>
      </c>
      <c r="T1137" s="5" t="s">
        <v>93</v>
      </c>
      <c r="U1137" s="5" t="s">
        <v>105</v>
      </c>
    </row>
    <row r="1138" spans="1:21">
      <c r="A1138" s="6" t="s">
        <v>87</v>
      </c>
      <c r="B1138" s="7">
        <v>1</v>
      </c>
      <c r="C1138" s="5">
        <v>1203</v>
      </c>
      <c r="D1138" s="5">
        <v>42</v>
      </c>
      <c r="E1138" s="8">
        <v>421011</v>
      </c>
      <c r="F1138" s="8">
        <v>421011102</v>
      </c>
      <c r="G1138" s="5" t="s">
        <v>1665</v>
      </c>
      <c r="H1138" s="5" t="s">
        <v>223</v>
      </c>
      <c r="I1138" s="6" t="s">
        <v>91</v>
      </c>
      <c r="J1138" s="6" t="s">
        <v>91</v>
      </c>
      <c r="K1138" s="6" t="s">
        <v>91</v>
      </c>
      <c r="L1138" s="6" t="s">
        <v>91</v>
      </c>
      <c r="M1138" s="5" t="s">
        <v>92</v>
      </c>
      <c r="N1138" s="6" t="s">
        <v>91</v>
      </c>
      <c r="O1138" s="6" t="s">
        <v>91</v>
      </c>
      <c r="P1138" s="6" t="s">
        <v>91</v>
      </c>
      <c r="Q1138" s="6" t="s">
        <v>91</v>
      </c>
      <c r="R1138" s="5">
        <v>1</v>
      </c>
      <c r="S1138" s="5">
        <v>0</v>
      </c>
      <c r="T1138" s="5" t="s">
        <v>93</v>
      </c>
      <c r="U1138" s="5" t="s">
        <v>105</v>
      </c>
    </row>
    <row r="1139" spans="1:21">
      <c r="A1139" s="6" t="s">
        <v>87</v>
      </c>
      <c r="B1139" s="7">
        <v>1</v>
      </c>
      <c r="C1139" s="5">
        <v>1204</v>
      </c>
      <c r="D1139" s="5">
        <v>42</v>
      </c>
      <c r="E1139" s="8">
        <v>421011</v>
      </c>
      <c r="F1139" s="8">
        <v>421011103</v>
      </c>
      <c r="G1139" s="5" t="s">
        <v>1666</v>
      </c>
      <c r="H1139" s="5" t="s">
        <v>225</v>
      </c>
      <c r="I1139" s="6" t="s">
        <v>91</v>
      </c>
      <c r="J1139" s="6" t="s">
        <v>91</v>
      </c>
      <c r="K1139" s="6" t="s">
        <v>91</v>
      </c>
      <c r="L1139" s="6" t="s">
        <v>91</v>
      </c>
      <c r="M1139" s="5" t="s">
        <v>92</v>
      </c>
      <c r="N1139" s="6" t="s">
        <v>91</v>
      </c>
      <c r="O1139" s="6" t="s">
        <v>91</v>
      </c>
      <c r="P1139" s="6" t="s">
        <v>91</v>
      </c>
      <c r="Q1139" s="6" t="s">
        <v>91</v>
      </c>
      <c r="R1139" s="5">
        <v>1</v>
      </c>
      <c r="S1139" s="5">
        <v>0</v>
      </c>
      <c r="T1139" s="5" t="s">
        <v>93</v>
      </c>
      <c r="U1139" s="5" t="s">
        <v>105</v>
      </c>
    </row>
    <row r="1140" spans="1:21">
      <c r="A1140" s="6" t="s">
        <v>87</v>
      </c>
      <c r="B1140" s="7">
        <v>1</v>
      </c>
      <c r="C1140" s="5">
        <v>1205</v>
      </c>
      <c r="D1140" s="5">
        <v>42</v>
      </c>
      <c r="E1140" s="8">
        <v>421011</v>
      </c>
      <c r="F1140" s="8">
        <v>421011104</v>
      </c>
      <c r="G1140" s="5" t="s">
        <v>1667</v>
      </c>
      <c r="H1140" s="5" t="s">
        <v>227</v>
      </c>
      <c r="I1140" s="6" t="s">
        <v>91</v>
      </c>
      <c r="J1140" s="6" t="s">
        <v>91</v>
      </c>
      <c r="K1140" s="6" t="s">
        <v>91</v>
      </c>
      <c r="L1140" s="6" t="s">
        <v>91</v>
      </c>
      <c r="M1140" s="5" t="s">
        <v>92</v>
      </c>
      <c r="N1140" s="6" t="s">
        <v>91</v>
      </c>
      <c r="O1140" s="6" t="s">
        <v>91</v>
      </c>
      <c r="P1140" s="6" t="s">
        <v>91</v>
      </c>
      <c r="Q1140" s="6" t="s">
        <v>91</v>
      </c>
      <c r="R1140" s="5">
        <v>1</v>
      </c>
      <c r="S1140" s="5">
        <v>0</v>
      </c>
      <c r="T1140" s="5" t="s">
        <v>93</v>
      </c>
      <c r="U1140" s="5" t="s">
        <v>105</v>
      </c>
    </row>
    <row r="1141" spans="1:21">
      <c r="A1141" s="6" t="s">
        <v>87</v>
      </c>
      <c r="B1141" s="7">
        <v>1</v>
      </c>
      <c r="C1141" s="5">
        <v>1206</v>
      </c>
      <c r="D1141" s="5">
        <v>42</v>
      </c>
      <c r="E1141" s="8" t="s">
        <v>970</v>
      </c>
      <c r="F1141" s="8">
        <v>4210112</v>
      </c>
      <c r="G1141" s="5" t="s">
        <v>1668</v>
      </c>
      <c r="H1141" s="5" t="s">
        <v>1669</v>
      </c>
      <c r="I1141" s="6" t="s">
        <v>91</v>
      </c>
      <c r="J1141" s="6" t="s">
        <v>91</v>
      </c>
      <c r="K1141" s="6" t="s">
        <v>91</v>
      </c>
      <c r="L1141" s="6" t="s">
        <v>91</v>
      </c>
      <c r="M1141" s="5" t="s">
        <v>92</v>
      </c>
      <c r="N1141" s="6" t="s">
        <v>91</v>
      </c>
      <c r="O1141" s="6" t="s">
        <v>91</v>
      </c>
      <c r="P1141" s="6" t="s">
        <v>91</v>
      </c>
      <c r="Q1141" s="6" t="s">
        <v>91</v>
      </c>
      <c r="R1141" s="5">
        <v>1</v>
      </c>
      <c r="S1141" s="5">
        <v>0</v>
      </c>
      <c r="T1141" s="5" t="s">
        <v>93</v>
      </c>
      <c r="U1141" s="5" t="s">
        <v>105</v>
      </c>
    </row>
    <row r="1142" spans="1:21">
      <c r="A1142" s="6" t="s">
        <v>87</v>
      </c>
      <c r="B1142" s="7">
        <v>1</v>
      </c>
      <c r="C1142" s="5">
        <v>1207</v>
      </c>
      <c r="D1142" s="5">
        <v>42</v>
      </c>
      <c r="E1142" s="8">
        <v>421011</v>
      </c>
      <c r="F1142" s="8">
        <v>421011201</v>
      </c>
      <c r="G1142" s="5" t="s">
        <v>1670</v>
      </c>
      <c r="H1142" s="5" t="s">
        <v>221</v>
      </c>
      <c r="I1142" s="6" t="s">
        <v>91</v>
      </c>
      <c r="J1142" s="6" t="s">
        <v>91</v>
      </c>
      <c r="K1142" s="6" t="s">
        <v>91</v>
      </c>
      <c r="L1142" s="6" t="s">
        <v>91</v>
      </c>
      <c r="M1142" s="5" t="s">
        <v>92</v>
      </c>
      <c r="N1142" s="6" t="s">
        <v>91</v>
      </c>
      <c r="O1142" s="6" t="s">
        <v>91</v>
      </c>
      <c r="P1142" s="6" t="s">
        <v>91</v>
      </c>
      <c r="Q1142" s="6" t="s">
        <v>91</v>
      </c>
      <c r="R1142" s="5">
        <v>1</v>
      </c>
      <c r="S1142" s="5">
        <v>0</v>
      </c>
      <c r="T1142" s="5" t="s">
        <v>93</v>
      </c>
      <c r="U1142" s="5" t="s">
        <v>105</v>
      </c>
    </row>
    <row r="1143" spans="1:21">
      <c r="A1143" s="6" t="s">
        <v>87</v>
      </c>
      <c r="B1143" s="7">
        <v>1</v>
      </c>
      <c r="C1143" s="5">
        <v>1208</v>
      </c>
      <c r="D1143" s="5">
        <v>42</v>
      </c>
      <c r="E1143" s="8">
        <v>421011</v>
      </c>
      <c r="F1143" s="8">
        <v>421011202</v>
      </c>
      <c r="G1143" s="5" t="s">
        <v>1671</v>
      </c>
      <c r="H1143" s="5" t="s">
        <v>223</v>
      </c>
      <c r="I1143" s="6" t="s">
        <v>91</v>
      </c>
      <c r="J1143" s="6" t="s">
        <v>91</v>
      </c>
      <c r="K1143" s="6" t="s">
        <v>91</v>
      </c>
      <c r="L1143" s="6" t="s">
        <v>91</v>
      </c>
      <c r="M1143" s="5" t="s">
        <v>92</v>
      </c>
      <c r="N1143" s="6" t="s">
        <v>91</v>
      </c>
      <c r="O1143" s="6" t="s">
        <v>91</v>
      </c>
      <c r="P1143" s="6" t="s">
        <v>91</v>
      </c>
      <c r="Q1143" s="6" t="s">
        <v>91</v>
      </c>
      <c r="R1143" s="5">
        <v>1</v>
      </c>
      <c r="S1143" s="5">
        <v>0</v>
      </c>
      <c r="T1143" s="5" t="s">
        <v>93</v>
      </c>
      <c r="U1143" s="5" t="s">
        <v>105</v>
      </c>
    </row>
    <row r="1144" spans="1:21">
      <c r="A1144" s="6" t="s">
        <v>87</v>
      </c>
      <c r="B1144" s="7">
        <v>1</v>
      </c>
      <c r="C1144" s="5">
        <v>1209</v>
      </c>
      <c r="D1144" s="5">
        <v>42</v>
      </c>
      <c r="E1144" s="8">
        <v>421011</v>
      </c>
      <c r="F1144" s="8">
        <v>421011203</v>
      </c>
      <c r="G1144" s="5" t="s">
        <v>1672</v>
      </c>
      <c r="H1144" s="5" t="s">
        <v>225</v>
      </c>
      <c r="I1144" s="6" t="s">
        <v>91</v>
      </c>
      <c r="J1144" s="6" t="s">
        <v>91</v>
      </c>
      <c r="K1144" s="6" t="s">
        <v>91</v>
      </c>
      <c r="L1144" s="6" t="s">
        <v>91</v>
      </c>
      <c r="M1144" s="5" t="s">
        <v>92</v>
      </c>
      <c r="N1144" s="6" t="s">
        <v>91</v>
      </c>
      <c r="O1144" s="6" t="s">
        <v>91</v>
      </c>
      <c r="P1144" s="6" t="s">
        <v>91</v>
      </c>
      <c r="Q1144" s="6" t="s">
        <v>91</v>
      </c>
      <c r="R1144" s="5">
        <v>1</v>
      </c>
      <c r="S1144" s="5">
        <v>0</v>
      </c>
      <c r="T1144" s="5" t="s">
        <v>93</v>
      </c>
      <c r="U1144" s="5" t="s">
        <v>105</v>
      </c>
    </row>
    <row r="1145" spans="1:21">
      <c r="A1145" s="6" t="s">
        <v>87</v>
      </c>
      <c r="B1145" s="7">
        <v>1</v>
      </c>
      <c r="C1145" s="5">
        <v>1210</v>
      </c>
      <c r="D1145" s="5">
        <v>42</v>
      </c>
      <c r="E1145" s="8">
        <v>421011</v>
      </c>
      <c r="F1145" s="8">
        <v>421011204</v>
      </c>
      <c r="G1145" s="5" t="s">
        <v>1673</v>
      </c>
      <c r="H1145" s="5" t="s">
        <v>227</v>
      </c>
      <c r="I1145" s="6" t="s">
        <v>91</v>
      </c>
      <c r="J1145" s="6" t="s">
        <v>91</v>
      </c>
      <c r="K1145" s="6" t="s">
        <v>91</v>
      </c>
      <c r="L1145" s="6" t="s">
        <v>91</v>
      </c>
      <c r="M1145" s="5" t="s">
        <v>92</v>
      </c>
      <c r="N1145" s="6" t="s">
        <v>91</v>
      </c>
      <c r="O1145" s="6" t="s">
        <v>91</v>
      </c>
      <c r="P1145" s="6" t="s">
        <v>91</v>
      </c>
      <c r="Q1145" s="6" t="s">
        <v>91</v>
      </c>
      <c r="R1145" s="5">
        <v>1</v>
      </c>
      <c r="S1145" s="5">
        <v>0</v>
      </c>
      <c r="T1145" s="5" t="s">
        <v>93</v>
      </c>
      <c r="U1145" s="5" t="s">
        <v>105</v>
      </c>
    </row>
    <row r="1146" spans="1:21">
      <c r="A1146" s="6" t="s">
        <v>87</v>
      </c>
      <c r="B1146" s="7">
        <v>1</v>
      </c>
      <c r="C1146" s="5">
        <v>1211</v>
      </c>
      <c r="D1146" s="5">
        <v>42</v>
      </c>
      <c r="E1146" s="8" t="s">
        <v>970</v>
      </c>
      <c r="F1146" s="8">
        <v>4210113</v>
      </c>
      <c r="G1146" s="5" t="s">
        <v>1674</v>
      </c>
      <c r="H1146" s="5" t="s">
        <v>1032</v>
      </c>
      <c r="I1146" s="5">
        <v>10065506891</v>
      </c>
      <c r="J1146" s="6" t="s">
        <v>91</v>
      </c>
      <c r="K1146" s="6" t="s">
        <v>91</v>
      </c>
      <c r="L1146" s="6" t="s">
        <v>91</v>
      </c>
      <c r="M1146" s="5" t="s">
        <v>92</v>
      </c>
      <c r="N1146" s="6" t="s">
        <v>91</v>
      </c>
      <c r="O1146" s="6" t="s">
        <v>91</v>
      </c>
      <c r="P1146" s="6" t="s">
        <v>91</v>
      </c>
      <c r="Q1146" s="6" t="s">
        <v>91</v>
      </c>
      <c r="R1146" s="5">
        <v>1</v>
      </c>
      <c r="S1146" s="5">
        <v>0</v>
      </c>
      <c r="T1146" s="5" t="s">
        <v>93</v>
      </c>
      <c r="U1146" s="5" t="s">
        <v>105</v>
      </c>
    </row>
    <row r="1147" spans="1:21">
      <c r="A1147" s="6" t="s">
        <v>87</v>
      </c>
      <c r="B1147" s="7">
        <v>1</v>
      </c>
      <c r="C1147" s="5">
        <v>1212</v>
      </c>
      <c r="D1147" s="5">
        <v>42</v>
      </c>
      <c r="E1147" s="8">
        <v>421011</v>
      </c>
      <c r="F1147" s="8">
        <v>421011301</v>
      </c>
      <c r="G1147" s="5" t="s">
        <v>1675</v>
      </c>
      <c r="H1147" s="5" t="s">
        <v>221</v>
      </c>
      <c r="I1147" s="6" t="s">
        <v>91</v>
      </c>
      <c r="J1147" s="6" t="s">
        <v>91</v>
      </c>
      <c r="K1147" s="6" t="s">
        <v>91</v>
      </c>
      <c r="L1147" s="6" t="s">
        <v>91</v>
      </c>
      <c r="M1147" s="5" t="s">
        <v>92</v>
      </c>
      <c r="N1147" s="6" t="s">
        <v>91</v>
      </c>
      <c r="O1147" s="6" t="s">
        <v>91</v>
      </c>
      <c r="P1147" s="6" t="s">
        <v>91</v>
      </c>
      <c r="Q1147" s="6" t="s">
        <v>91</v>
      </c>
      <c r="R1147" s="5">
        <v>1</v>
      </c>
      <c r="S1147" s="5">
        <v>0</v>
      </c>
      <c r="T1147" s="5" t="s">
        <v>93</v>
      </c>
      <c r="U1147" s="5" t="s">
        <v>105</v>
      </c>
    </row>
    <row r="1148" spans="1:21">
      <c r="A1148" s="6" t="s">
        <v>87</v>
      </c>
      <c r="B1148" s="7">
        <v>1</v>
      </c>
      <c r="C1148" s="5">
        <v>1213</v>
      </c>
      <c r="D1148" s="5">
        <v>42</v>
      </c>
      <c r="E1148" s="8">
        <v>421011</v>
      </c>
      <c r="F1148" s="8">
        <v>421011302</v>
      </c>
      <c r="G1148" s="5" t="s">
        <v>1676</v>
      </c>
      <c r="H1148" s="5" t="s">
        <v>223</v>
      </c>
      <c r="I1148" s="6" t="s">
        <v>91</v>
      </c>
      <c r="J1148" s="6" t="s">
        <v>91</v>
      </c>
      <c r="K1148" s="6" t="s">
        <v>91</v>
      </c>
      <c r="L1148" s="6" t="s">
        <v>91</v>
      </c>
      <c r="M1148" s="5" t="s">
        <v>92</v>
      </c>
      <c r="N1148" s="6" t="s">
        <v>91</v>
      </c>
      <c r="O1148" s="6" t="s">
        <v>91</v>
      </c>
      <c r="P1148" s="6" t="s">
        <v>91</v>
      </c>
      <c r="Q1148" s="6" t="s">
        <v>91</v>
      </c>
      <c r="R1148" s="5">
        <v>1</v>
      </c>
      <c r="S1148" s="5">
        <v>0</v>
      </c>
      <c r="T1148" s="5" t="s">
        <v>93</v>
      </c>
      <c r="U1148" s="5" t="s">
        <v>105</v>
      </c>
    </row>
    <row r="1149" spans="1:21">
      <c r="A1149" s="6" t="s">
        <v>87</v>
      </c>
      <c r="B1149" s="7">
        <v>1</v>
      </c>
      <c r="C1149" s="5">
        <v>1214</v>
      </c>
      <c r="D1149" s="5">
        <v>42</v>
      </c>
      <c r="E1149" s="8">
        <v>421011</v>
      </c>
      <c r="F1149" s="8">
        <v>421011303</v>
      </c>
      <c r="G1149" s="5" t="s">
        <v>1677</v>
      </c>
      <c r="H1149" s="5" t="s">
        <v>225</v>
      </c>
      <c r="I1149" s="6" t="s">
        <v>91</v>
      </c>
      <c r="J1149" s="6" t="s">
        <v>91</v>
      </c>
      <c r="K1149" s="6" t="s">
        <v>91</v>
      </c>
      <c r="L1149" s="6" t="s">
        <v>91</v>
      </c>
      <c r="M1149" s="5" t="s">
        <v>92</v>
      </c>
      <c r="N1149" s="6" t="s">
        <v>91</v>
      </c>
      <c r="O1149" s="6" t="s">
        <v>91</v>
      </c>
      <c r="P1149" s="6" t="s">
        <v>91</v>
      </c>
      <c r="Q1149" s="6" t="s">
        <v>91</v>
      </c>
      <c r="R1149" s="5">
        <v>1</v>
      </c>
      <c r="S1149" s="5">
        <v>0</v>
      </c>
      <c r="T1149" s="5" t="s">
        <v>93</v>
      </c>
      <c r="U1149" s="5" t="s">
        <v>105</v>
      </c>
    </row>
    <row r="1150" spans="1:21">
      <c r="A1150" s="6" t="s">
        <v>87</v>
      </c>
      <c r="B1150" s="7">
        <v>1</v>
      </c>
      <c r="C1150" s="5">
        <v>1215</v>
      </c>
      <c r="D1150" s="5">
        <v>42</v>
      </c>
      <c r="E1150" s="8">
        <v>421011</v>
      </c>
      <c r="F1150" s="8">
        <v>421011304</v>
      </c>
      <c r="G1150" s="5" t="s">
        <v>1678</v>
      </c>
      <c r="H1150" s="5" t="s">
        <v>227</v>
      </c>
      <c r="I1150" s="6" t="s">
        <v>91</v>
      </c>
      <c r="J1150" s="6" t="s">
        <v>91</v>
      </c>
      <c r="K1150" s="6" t="s">
        <v>91</v>
      </c>
      <c r="L1150" s="6" t="s">
        <v>91</v>
      </c>
      <c r="M1150" s="5" t="s">
        <v>92</v>
      </c>
      <c r="N1150" s="6" t="s">
        <v>91</v>
      </c>
      <c r="O1150" s="6" t="s">
        <v>91</v>
      </c>
      <c r="P1150" s="6" t="s">
        <v>91</v>
      </c>
      <c r="Q1150" s="6" t="s">
        <v>91</v>
      </c>
      <c r="R1150" s="5">
        <v>1</v>
      </c>
      <c r="S1150" s="5">
        <v>0</v>
      </c>
      <c r="T1150" s="5" t="s">
        <v>93</v>
      </c>
      <c r="U1150" s="5" t="s">
        <v>105</v>
      </c>
    </row>
    <row r="1151" spans="1:21">
      <c r="A1151" s="6" t="s">
        <v>87</v>
      </c>
      <c r="B1151" s="7">
        <v>1</v>
      </c>
      <c r="C1151" s="5">
        <v>1216</v>
      </c>
      <c r="D1151" s="5">
        <v>42</v>
      </c>
      <c r="E1151" s="8" t="s">
        <v>970</v>
      </c>
      <c r="F1151" s="8">
        <v>4210114</v>
      </c>
      <c r="G1151" s="5" t="s">
        <v>1679</v>
      </c>
      <c r="H1151" s="5" t="s">
        <v>1025</v>
      </c>
      <c r="I1151" s="5">
        <v>10065501284</v>
      </c>
      <c r="J1151" s="6" t="s">
        <v>91</v>
      </c>
      <c r="K1151" s="6" t="s">
        <v>91</v>
      </c>
      <c r="L1151" s="6" t="s">
        <v>91</v>
      </c>
      <c r="M1151" s="5" t="s">
        <v>92</v>
      </c>
      <c r="N1151" s="6" t="s">
        <v>91</v>
      </c>
      <c r="O1151" s="6" t="s">
        <v>91</v>
      </c>
      <c r="P1151" s="6" t="s">
        <v>91</v>
      </c>
      <c r="Q1151" s="6" t="s">
        <v>91</v>
      </c>
      <c r="R1151" s="5">
        <v>1</v>
      </c>
      <c r="S1151" s="5">
        <v>0</v>
      </c>
      <c r="T1151" s="5" t="s">
        <v>93</v>
      </c>
      <c r="U1151" s="5" t="s">
        <v>105</v>
      </c>
    </row>
    <row r="1152" spans="1:21">
      <c r="A1152" s="6" t="s">
        <v>87</v>
      </c>
      <c r="B1152" s="7">
        <v>1</v>
      </c>
      <c r="C1152" s="5">
        <v>1217</v>
      </c>
      <c r="D1152" s="5">
        <v>42</v>
      </c>
      <c r="E1152" s="8">
        <v>421011</v>
      </c>
      <c r="F1152" s="8">
        <v>421011401</v>
      </c>
      <c r="G1152" s="5" t="s">
        <v>1680</v>
      </c>
      <c r="H1152" s="5" t="s">
        <v>221</v>
      </c>
      <c r="I1152" s="6" t="s">
        <v>91</v>
      </c>
      <c r="J1152" s="6" t="s">
        <v>91</v>
      </c>
      <c r="K1152" s="6" t="s">
        <v>91</v>
      </c>
      <c r="L1152" s="6" t="s">
        <v>91</v>
      </c>
      <c r="M1152" s="5" t="s">
        <v>92</v>
      </c>
      <c r="N1152" s="6" t="s">
        <v>91</v>
      </c>
      <c r="O1152" s="6" t="s">
        <v>91</v>
      </c>
      <c r="P1152" s="6" t="s">
        <v>91</v>
      </c>
      <c r="Q1152" s="6" t="s">
        <v>91</v>
      </c>
      <c r="R1152" s="5">
        <v>1</v>
      </c>
      <c r="S1152" s="5">
        <v>0</v>
      </c>
      <c r="T1152" s="5" t="s">
        <v>93</v>
      </c>
      <c r="U1152" s="5" t="s">
        <v>105</v>
      </c>
    </row>
    <row r="1153" spans="1:21">
      <c r="A1153" s="6" t="s">
        <v>87</v>
      </c>
      <c r="B1153" s="7">
        <v>1</v>
      </c>
      <c r="C1153" s="5">
        <v>1218</v>
      </c>
      <c r="D1153" s="5">
        <v>42</v>
      </c>
      <c r="E1153" s="8">
        <v>421011</v>
      </c>
      <c r="F1153" s="8">
        <v>421011402</v>
      </c>
      <c r="G1153" s="5" t="s">
        <v>1681</v>
      </c>
      <c r="H1153" s="5" t="s">
        <v>223</v>
      </c>
      <c r="I1153" s="6" t="s">
        <v>91</v>
      </c>
      <c r="J1153" s="6" t="s">
        <v>91</v>
      </c>
      <c r="K1153" s="6" t="s">
        <v>91</v>
      </c>
      <c r="L1153" s="6" t="s">
        <v>91</v>
      </c>
      <c r="M1153" s="5" t="s">
        <v>92</v>
      </c>
      <c r="N1153" s="6" t="s">
        <v>91</v>
      </c>
      <c r="O1153" s="6" t="s">
        <v>91</v>
      </c>
      <c r="P1153" s="6" t="s">
        <v>91</v>
      </c>
      <c r="Q1153" s="6" t="s">
        <v>91</v>
      </c>
      <c r="R1153" s="5">
        <v>1</v>
      </c>
      <c r="S1153" s="5">
        <v>0</v>
      </c>
      <c r="T1153" s="5" t="s">
        <v>93</v>
      </c>
      <c r="U1153" s="5" t="s">
        <v>105</v>
      </c>
    </row>
    <row r="1154" spans="1:21">
      <c r="A1154" s="6" t="s">
        <v>87</v>
      </c>
      <c r="B1154" s="7">
        <v>1</v>
      </c>
      <c r="C1154" s="5">
        <v>1219</v>
      </c>
      <c r="D1154" s="5">
        <v>42</v>
      </c>
      <c r="E1154" s="8">
        <v>421011</v>
      </c>
      <c r="F1154" s="8">
        <v>421011403</v>
      </c>
      <c r="G1154" s="5" t="s">
        <v>1682</v>
      </c>
      <c r="H1154" s="5" t="s">
        <v>225</v>
      </c>
      <c r="I1154" s="6" t="s">
        <v>91</v>
      </c>
      <c r="J1154" s="6" t="s">
        <v>91</v>
      </c>
      <c r="K1154" s="6" t="s">
        <v>91</v>
      </c>
      <c r="L1154" s="6" t="s">
        <v>91</v>
      </c>
      <c r="M1154" s="5" t="s">
        <v>92</v>
      </c>
      <c r="N1154" s="6" t="s">
        <v>91</v>
      </c>
      <c r="O1154" s="6" t="s">
        <v>91</v>
      </c>
      <c r="P1154" s="6" t="s">
        <v>91</v>
      </c>
      <c r="Q1154" s="6" t="s">
        <v>91</v>
      </c>
      <c r="R1154" s="5">
        <v>1</v>
      </c>
      <c r="S1154" s="5">
        <v>0</v>
      </c>
      <c r="T1154" s="5" t="s">
        <v>93</v>
      </c>
      <c r="U1154" s="5" t="s">
        <v>105</v>
      </c>
    </row>
    <row r="1155" spans="1:21">
      <c r="A1155" s="6" t="s">
        <v>87</v>
      </c>
      <c r="B1155" s="7">
        <v>1</v>
      </c>
      <c r="C1155" s="5">
        <v>1221</v>
      </c>
      <c r="D1155" s="5">
        <v>42</v>
      </c>
      <c r="E1155" s="8">
        <v>421011</v>
      </c>
      <c r="F1155" s="8">
        <v>421011404</v>
      </c>
      <c r="G1155" s="5" t="s">
        <v>1683</v>
      </c>
      <c r="H1155" s="5" t="s">
        <v>227</v>
      </c>
      <c r="I1155" s="6" t="s">
        <v>91</v>
      </c>
      <c r="J1155" s="6" t="s">
        <v>91</v>
      </c>
      <c r="K1155" s="6" t="s">
        <v>91</v>
      </c>
      <c r="L1155" s="6" t="s">
        <v>91</v>
      </c>
      <c r="M1155" s="5" t="s">
        <v>92</v>
      </c>
      <c r="N1155" s="6" t="s">
        <v>91</v>
      </c>
      <c r="O1155" s="6" t="s">
        <v>91</v>
      </c>
      <c r="P1155" s="6" t="s">
        <v>91</v>
      </c>
      <c r="Q1155" s="6" t="s">
        <v>91</v>
      </c>
      <c r="R1155" s="5">
        <v>1</v>
      </c>
      <c r="S1155" s="5">
        <v>0</v>
      </c>
      <c r="T1155" s="5" t="s">
        <v>93</v>
      </c>
      <c r="U1155" s="5" t="s">
        <v>105</v>
      </c>
    </row>
    <row r="1156" spans="1:21">
      <c r="A1156" s="6" t="s">
        <v>87</v>
      </c>
      <c r="B1156" s="7">
        <v>1</v>
      </c>
      <c r="C1156" s="5">
        <v>1222</v>
      </c>
      <c r="D1156" s="5">
        <v>42</v>
      </c>
      <c r="E1156" s="8" t="s">
        <v>970</v>
      </c>
      <c r="F1156" s="8">
        <v>4210115</v>
      </c>
      <c r="G1156" s="5" t="s">
        <v>1684</v>
      </c>
      <c r="H1156" s="5" t="s">
        <v>1165</v>
      </c>
      <c r="I1156" s="5">
        <v>10065500561</v>
      </c>
      <c r="J1156" s="6" t="s">
        <v>91</v>
      </c>
      <c r="K1156" s="6" t="s">
        <v>91</v>
      </c>
      <c r="L1156" s="6" t="s">
        <v>91</v>
      </c>
      <c r="M1156" s="5" t="s">
        <v>92</v>
      </c>
      <c r="N1156" s="6" t="s">
        <v>91</v>
      </c>
      <c r="O1156" s="6" t="s">
        <v>91</v>
      </c>
      <c r="P1156" s="6" t="s">
        <v>91</v>
      </c>
      <c r="Q1156" s="6" t="s">
        <v>91</v>
      </c>
      <c r="R1156" s="5">
        <v>1</v>
      </c>
      <c r="S1156" s="5">
        <v>0</v>
      </c>
      <c r="T1156" s="5" t="s">
        <v>93</v>
      </c>
      <c r="U1156" s="5" t="s">
        <v>105</v>
      </c>
    </row>
    <row r="1157" spans="1:21">
      <c r="A1157" s="6" t="s">
        <v>87</v>
      </c>
      <c r="B1157" s="7">
        <v>1</v>
      </c>
      <c r="C1157" s="5">
        <v>1223</v>
      </c>
      <c r="D1157" s="5">
        <v>42</v>
      </c>
      <c r="E1157" s="8">
        <v>421011</v>
      </c>
      <c r="F1157" s="8">
        <v>421011501</v>
      </c>
      <c r="G1157" s="5" t="s">
        <v>1685</v>
      </c>
      <c r="H1157" s="5" t="s">
        <v>221</v>
      </c>
      <c r="I1157" s="6" t="s">
        <v>91</v>
      </c>
      <c r="J1157" s="6" t="s">
        <v>91</v>
      </c>
      <c r="K1157" s="6" t="s">
        <v>91</v>
      </c>
      <c r="L1157" s="6" t="s">
        <v>91</v>
      </c>
      <c r="M1157" s="5" t="s">
        <v>92</v>
      </c>
      <c r="N1157" s="6" t="s">
        <v>91</v>
      </c>
      <c r="O1157" s="6" t="s">
        <v>91</v>
      </c>
      <c r="P1157" s="6" t="s">
        <v>91</v>
      </c>
      <c r="Q1157" s="6" t="s">
        <v>91</v>
      </c>
      <c r="R1157" s="5">
        <v>1</v>
      </c>
      <c r="S1157" s="5">
        <v>0</v>
      </c>
      <c r="T1157" s="5" t="s">
        <v>93</v>
      </c>
      <c r="U1157" s="5" t="s">
        <v>105</v>
      </c>
    </row>
    <row r="1158" spans="1:21">
      <c r="A1158" s="6" t="s">
        <v>87</v>
      </c>
      <c r="B1158" s="7">
        <v>1</v>
      </c>
      <c r="C1158" s="5">
        <v>1224</v>
      </c>
      <c r="D1158" s="5">
        <v>42</v>
      </c>
      <c r="E1158" s="8">
        <v>421011</v>
      </c>
      <c r="F1158" s="8">
        <v>421011502</v>
      </c>
      <c r="G1158" s="5" t="s">
        <v>1686</v>
      </c>
      <c r="H1158" s="5" t="s">
        <v>223</v>
      </c>
      <c r="I1158" s="6" t="s">
        <v>91</v>
      </c>
      <c r="J1158" s="6" t="s">
        <v>91</v>
      </c>
      <c r="K1158" s="6" t="s">
        <v>91</v>
      </c>
      <c r="L1158" s="6" t="s">
        <v>91</v>
      </c>
      <c r="M1158" s="5" t="s">
        <v>92</v>
      </c>
      <c r="N1158" s="6" t="s">
        <v>91</v>
      </c>
      <c r="O1158" s="6" t="s">
        <v>91</v>
      </c>
      <c r="P1158" s="6" t="s">
        <v>91</v>
      </c>
      <c r="Q1158" s="6" t="s">
        <v>91</v>
      </c>
      <c r="R1158" s="5">
        <v>1</v>
      </c>
      <c r="S1158" s="5">
        <v>0</v>
      </c>
      <c r="T1158" s="5" t="s">
        <v>93</v>
      </c>
      <c r="U1158" s="5" t="s">
        <v>105</v>
      </c>
    </row>
    <row r="1159" spans="1:21">
      <c r="A1159" s="6" t="s">
        <v>87</v>
      </c>
      <c r="B1159" s="7">
        <v>1</v>
      </c>
      <c r="C1159" s="5">
        <v>1225</v>
      </c>
      <c r="D1159" s="5">
        <v>42</v>
      </c>
      <c r="E1159" s="8">
        <v>421011</v>
      </c>
      <c r="F1159" s="8">
        <v>421011503</v>
      </c>
      <c r="G1159" s="5" t="s">
        <v>1687</v>
      </c>
      <c r="H1159" s="5" t="s">
        <v>225</v>
      </c>
      <c r="I1159" s="6" t="s">
        <v>91</v>
      </c>
      <c r="J1159" s="6" t="s">
        <v>91</v>
      </c>
      <c r="K1159" s="6" t="s">
        <v>91</v>
      </c>
      <c r="L1159" s="6" t="s">
        <v>91</v>
      </c>
      <c r="M1159" s="5" t="s">
        <v>92</v>
      </c>
      <c r="N1159" s="6" t="s">
        <v>91</v>
      </c>
      <c r="O1159" s="6" t="s">
        <v>91</v>
      </c>
      <c r="P1159" s="6" t="s">
        <v>91</v>
      </c>
      <c r="Q1159" s="6" t="s">
        <v>91</v>
      </c>
      <c r="R1159" s="5">
        <v>1</v>
      </c>
      <c r="S1159" s="5">
        <v>0</v>
      </c>
      <c r="T1159" s="5" t="s">
        <v>93</v>
      </c>
      <c r="U1159" s="5" t="s">
        <v>105</v>
      </c>
    </row>
    <row r="1160" spans="1:21">
      <c r="A1160" s="6" t="s">
        <v>87</v>
      </c>
      <c r="B1160" s="7">
        <v>1</v>
      </c>
      <c r="C1160" s="5">
        <v>1227</v>
      </c>
      <c r="D1160" s="5">
        <v>42</v>
      </c>
      <c r="E1160" s="8">
        <v>421011</v>
      </c>
      <c r="F1160" s="8">
        <v>421011504</v>
      </c>
      <c r="G1160" s="5" t="s">
        <v>1688</v>
      </c>
      <c r="H1160" s="5" t="s">
        <v>227</v>
      </c>
      <c r="I1160" s="6" t="s">
        <v>91</v>
      </c>
      <c r="J1160" s="6" t="s">
        <v>91</v>
      </c>
      <c r="K1160" s="6" t="s">
        <v>91</v>
      </c>
      <c r="L1160" s="6" t="s">
        <v>91</v>
      </c>
      <c r="M1160" s="5" t="s">
        <v>92</v>
      </c>
      <c r="N1160" s="6" t="s">
        <v>91</v>
      </c>
      <c r="O1160" s="6" t="s">
        <v>91</v>
      </c>
      <c r="P1160" s="6" t="s">
        <v>91</v>
      </c>
      <c r="Q1160" s="6" t="s">
        <v>91</v>
      </c>
      <c r="R1160" s="5">
        <v>1</v>
      </c>
      <c r="S1160" s="5">
        <v>0</v>
      </c>
      <c r="T1160" s="5" t="s">
        <v>93</v>
      </c>
      <c r="U1160" s="5" t="s">
        <v>105</v>
      </c>
    </row>
    <row r="1161" spans="1:21">
      <c r="A1161" s="6" t="s">
        <v>87</v>
      </c>
      <c r="B1161" s="7">
        <v>1</v>
      </c>
      <c r="C1161" s="5">
        <v>1228</v>
      </c>
      <c r="D1161" s="5">
        <v>42</v>
      </c>
      <c r="E1161" s="8" t="s">
        <v>970</v>
      </c>
      <c r="F1161" s="8">
        <v>4210116</v>
      </c>
      <c r="G1161" s="5" t="s">
        <v>1689</v>
      </c>
      <c r="H1161" s="5" t="s">
        <v>1095</v>
      </c>
      <c r="I1161" s="5">
        <v>10065506388</v>
      </c>
      <c r="J1161" s="6" t="s">
        <v>91</v>
      </c>
      <c r="K1161" s="6" t="s">
        <v>91</v>
      </c>
      <c r="L1161" s="6" t="s">
        <v>91</v>
      </c>
      <c r="M1161" s="5" t="s">
        <v>92</v>
      </c>
      <c r="N1161" s="6" t="s">
        <v>91</v>
      </c>
      <c r="O1161" s="6" t="s">
        <v>91</v>
      </c>
      <c r="P1161" s="6" t="s">
        <v>91</v>
      </c>
      <c r="Q1161" s="6" t="s">
        <v>91</v>
      </c>
      <c r="R1161" s="5">
        <v>1</v>
      </c>
      <c r="S1161" s="5">
        <v>0</v>
      </c>
      <c r="T1161" s="5" t="s">
        <v>93</v>
      </c>
      <c r="U1161" s="5" t="s">
        <v>105</v>
      </c>
    </row>
    <row r="1162" spans="1:21">
      <c r="A1162" s="6" t="s">
        <v>87</v>
      </c>
      <c r="B1162" s="7">
        <v>1</v>
      </c>
      <c r="C1162" s="5">
        <v>1229</v>
      </c>
      <c r="D1162" s="5">
        <v>42</v>
      </c>
      <c r="E1162" s="8">
        <v>421011</v>
      </c>
      <c r="F1162" s="8">
        <v>421011601</v>
      </c>
      <c r="G1162" s="5" t="s">
        <v>1690</v>
      </c>
      <c r="H1162" s="5" t="s">
        <v>221</v>
      </c>
      <c r="I1162" s="6" t="s">
        <v>91</v>
      </c>
      <c r="J1162" s="6" t="s">
        <v>91</v>
      </c>
      <c r="K1162" s="6" t="s">
        <v>91</v>
      </c>
      <c r="L1162" s="6" t="s">
        <v>91</v>
      </c>
      <c r="M1162" s="5" t="s">
        <v>92</v>
      </c>
      <c r="N1162" s="6" t="s">
        <v>91</v>
      </c>
      <c r="O1162" s="6" t="s">
        <v>91</v>
      </c>
      <c r="P1162" s="6" t="s">
        <v>91</v>
      </c>
      <c r="Q1162" s="6" t="s">
        <v>91</v>
      </c>
      <c r="R1162" s="5">
        <v>1</v>
      </c>
      <c r="S1162" s="5">
        <v>0</v>
      </c>
      <c r="T1162" s="5" t="s">
        <v>93</v>
      </c>
      <c r="U1162" s="5" t="s">
        <v>105</v>
      </c>
    </row>
    <row r="1163" spans="1:21">
      <c r="A1163" s="6" t="s">
        <v>87</v>
      </c>
      <c r="B1163" s="7">
        <v>1</v>
      </c>
      <c r="C1163" s="5">
        <v>1230</v>
      </c>
      <c r="D1163" s="5">
        <v>42</v>
      </c>
      <c r="E1163" s="8">
        <v>421011</v>
      </c>
      <c r="F1163" s="8">
        <v>421011602</v>
      </c>
      <c r="G1163" s="5" t="s">
        <v>1691</v>
      </c>
      <c r="H1163" s="5" t="s">
        <v>223</v>
      </c>
      <c r="I1163" s="6" t="s">
        <v>91</v>
      </c>
      <c r="J1163" s="6" t="s">
        <v>91</v>
      </c>
      <c r="K1163" s="6" t="s">
        <v>91</v>
      </c>
      <c r="L1163" s="6" t="s">
        <v>91</v>
      </c>
      <c r="M1163" s="5" t="s">
        <v>92</v>
      </c>
      <c r="N1163" s="6" t="s">
        <v>91</v>
      </c>
      <c r="O1163" s="6" t="s">
        <v>91</v>
      </c>
      <c r="P1163" s="6" t="s">
        <v>91</v>
      </c>
      <c r="Q1163" s="6" t="s">
        <v>91</v>
      </c>
      <c r="R1163" s="5">
        <v>1</v>
      </c>
      <c r="S1163" s="5">
        <v>0</v>
      </c>
      <c r="T1163" s="5" t="s">
        <v>93</v>
      </c>
      <c r="U1163" s="5" t="s">
        <v>105</v>
      </c>
    </row>
    <row r="1164" spans="1:21">
      <c r="A1164" s="6" t="s">
        <v>87</v>
      </c>
      <c r="B1164" s="7">
        <v>1</v>
      </c>
      <c r="C1164" s="5">
        <v>1231</v>
      </c>
      <c r="D1164" s="5">
        <v>42</v>
      </c>
      <c r="E1164" s="8">
        <v>421011</v>
      </c>
      <c r="F1164" s="8">
        <v>421011603</v>
      </c>
      <c r="G1164" s="5" t="s">
        <v>1692</v>
      </c>
      <c r="H1164" s="5" t="s">
        <v>225</v>
      </c>
      <c r="I1164" s="6" t="s">
        <v>91</v>
      </c>
      <c r="J1164" s="6" t="s">
        <v>91</v>
      </c>
      <c r="K1164" s="6" t="s">
        <v>91</v>
      </c>
      <c r="L1164" s="6" t="s">
        <v>91</v>
      </c>
      <c r="M1164" s="5" t="s">
        <v>92</v>
      </c>
      <c r="N1164" s="6" t="s">
        <v>91</v>
      </c>
      <c r="O1164" s="6" t="s">
        <v>91</v>
      </c>
      <c r="P1164" s="6" t="s">
        <v>91</v>
      </c>
      <c r="Q1164" s="6" t="s">
        <v>91</v>
      </c>
      <c r="R1164" s="5">
        <v>1</v>
      </c>
      <c r="S1164" s="5">
        <v>0</v>
      </c>
      <c r="T1164" s="5" t="s">
        <v>93</v>
      </c>
      <c r="U1164" s="5" t="s">
        <v>105</v>
      </c>
    </row>
    <row r="1165" spans="1:21">
      <c r="A1165" s="6" t="s">
        <v>87</v>
      </c>
      <c r="B1165" s="7">
        <v>1</v>
      </c>
      <c r="C1165" s="5">
        <v>1233</v>
      </c>
      <c r="D1165" s="5">
        <v>42</v>
      </c>
      <c r="E1165" s="8">
        <v>421011</v>
      </c>
      <c r="F1165" s="8">
        <v>421011604</v>
      </c>
      <c r="G1165" s="5" t="s">
        <v>1693</v>
      </c>
      <c r="H1165" s="5" t="s">
        <v>227</v>
      </c>
      <c r="I1165" s="6" t="s">
        <v>91</v>
      </c>
      <c r="J1165" s="6" t="s">
        <v>91</v>
      </c>
      <c r="K1165" s="6" t="s">
        <v>91</v>
      </c>
      <c r="L1165" s="6" t="s">
        <v>91</v>
      </c>
      <c r="M1165" s="5" t="s">
        <v>92</v>
      </c>
      <c r="N1165" s="6" t="s">
        <v>91</v>
      </c>
      <c r="O1165" s="6" t="s">
        <v>91</v>
      </c>
      <c r="P1165" s="6" t="s">
        <v>91</v>
      </c>
      <c r="Q1165" s="6" t="s">
        <v>91</v>
      </c>
      <c r="R1165" s="5">
        <v>1</v>
      </c>
      <c r="S1165" s="5">
        <v>0</v>
      </c>
      <c r="T1165" s="5" t="s">
        <v>93</v>
      </c>
      <c r="U1165" s="5" t="s">
        <v>105</v>
      </c>
    </row>
    <row r="1166" spans="1:21">
      <c r="A1166" s="6" t="s">
        <v>87</v>
      </c>
      <c r="B1166" s="7">
        <v>1</v>
      </c>
      <c r="C1166" s="5">
        <v>1234</v>
      </c>
      <c r="D1166" s="5">
        <v>42</v>
      </c>
      <c r="E1166" s="8" t="s">
        <v>970</v>
      </c>
      <c r="F1166" s="8">
        <v>4210117</v>
      </c>
      <c r="G1166" s="5" t="s">
        <v>1694</v>
      </c>
      <c r="H1166" s="5" t="s">
        <v>1200</v>
      </c>
      <c r="I1166" s="5">
        <v>10065505794</v>
      </c>
      <c r="J1166" s="6" t="s">
        <v>91</v>
      </c>
      <c r="K1166" s="6" t="s">
        <v>91</v>
      </c>
      <c r="L1166" s="6" t="s">
        <v>91</v>
      </c>
      <c r="M1166" s="5" t="s">
        <v>92</v>
      </c>
      <c r="N1166" s="6" t="s">
        <v>91</v>
      </c>
      <c r="O1166" s="6" t="s">
        <v>91</v>
      </c>
      <c r="P1166" s="6" t="s">
        <v>91</v>
      </c>
      <c r="Q1166" s="6" t="s">
        <v>91</v>
      </c>
      <c r="R1166" s="5">
        <v>1</v>
      </c>
      <c r="S1166" s="5">
        <v>0</v>
      </c>
      <c r="T1166" s="5" t="s">
        <v>93</v>
      </c>
      <c r="U1166" s="5" t="s">
        <v>105</v>
      </c>
    </row>
    <row r="1167" spans="1:21">
      <c r="A1167" s="6" t="s">
        <v>87</v>
      </c>
      <c r="B1167" s="7">
        <v>1</v>
      </c>
      <c r="C1167" s="5">
        <v>1235</v>
      </c>
      <c r="D1167" s="5">
        <v>42</v>
      </c>
      <c r="E1167" s="8">
        <v>421011</v>
      </c>
      <c r="F1167" s="8">
        <v>421011701</v>
      </c>
      <c r="G1167" s="5" t="s">
        <v>1695</v>
      </c>
      <c r="H1167" s="5" t="s">
        <v>221</v>
      </c>
      <c r="I1167" s="6" t="s">
        <v>91</v>
      </c>
      <c r="J1167" s="6" t="s">
        <v>91</v>
      </c>
      <c r="K1167" s="6" t="s">
        <v>91</v>
      </c>
      <c r="L1167" s="6" t="s">
        <v>91</v>
      </c>
      <c r="M1167" s="5" t="s">
        <v>92</v>
      </c>
      <c r="N1167" s="6" t="s">
        <v>91</v>
      </c>
      <c r="O1167" s="6" t="s">
        <v>91</v>
      </c>
      <c r="P1167" s="6" t="s">
        <v>91</v>
      </c>
      <c r="Q1167" s="6" t="s">
        <v>91</v>
      </c>
      <c r="R1167" s="5">
        <v>1</v>
      </c>
      <c r="S1167" s="5">
        <v>0</v>
      </c>
      <c r="T1167" s="5" t="s">
        <v>93</v>
      </c>
      <c r="U1167" s="5" t="s">
        <v>105</v>
      </c>
    </row>
    <row r="1168" spans="1:21">
      <c r="A1168" s="6" t="s">
        <v>87</v>
      </c>
      <c r="B1168" s="7">
        <v>1</v>
      </c>
      <c r="C1168" s="5">
        <v>1236</v>
      </c>
      <c r="D1168" s="5">
        <v>42</v>
      </c>
      <c r="E1168" s="8">
        <v>421011</v>
      </c>
      <c r="F1168" s="8">
        <v>421011702</v>
      </c>
      <c r="G1168" s="5" t="s">
        <v>1696</v>
      </c>
      <c r="H1168" s="5" t="s">
        <v>223</v>
      </c>
      <c r="I1168" s="6" t="s">
        <v>91</v>
      </c>
      <c r="J1168" s="6" t="s">
        <v>91</v>
      </c>
      <c r="K1168" s="6" t="s">
        <v>91</v>
      </c>
      <c r="L1168" s="6" t="s">
        <v>91</v>
      </c>
      <c r="M1168" s="5" t="s">
        <v>92</v>
      </c>
      <c r="N1168" s="6" t="s">
        <v>91</v>
      </c>
      <c r="O1168" s="6" t="s">
        <v>91</v>
      </c>
      <c r="P1168" s="6" t="s">
        <v>91</v>
      </c>
      <c r="Q1168" s="6" t="s">
        <v>91</v>
      </c>
      <c r="R1168" s="5">
        <v>1</v>
      </c>
      <c r="S1168" s="5">
        <v>0</v>
      </c>
      <c r="T1168" s="5" t="s">
        <v>93</v>
      </c>
      <c r="U1168" s="5" t="s">
        <v>105</v>
      </c>
    </row>
    <row r="1169" spans="1:21">
      <c r="A1169" s="6" t="s">
        <v>87</v>
      </c>
      <c r="B1169" s="7">
        <v>1</v>
      </c>
      <c r="C1169" s="5">
        <v>1237</v>
      </c>
      <c r="D1169" s="5">
        <v>42</v>
      </c>
      <c r="E1169" s="8">
        <v>421011</v>
      </c>
      <c r="F1169" s="8">
        <v>421011703</v>
      </c>
      <c r="G1169" s="5" t="s">
        <v>1697</v>
      </c>
      <c r="H1169" s="5" t="s">
        <v>225</v>
      </c>
      <c r="I1169" s="6" t="s">
        <v>91</v>
      </c>
      <c r="J1169" s="6" t="s">
        <v>91</v>
      </c>
      <c r="K1169" s="6" t="s">
        <v>91</v>
      </c>
      <c r="L1169" s="6" t="s">
        <v>91</v>
      </c>
      <c r="M1169" s="5" t="s">
        <v>92</v>
      </c>
      <c r="N1169" s="6" t="s">
        <v>91</v>
      </c>
      <c r="O1169" s="6" t="s">
        <v>91</v>
      </c>
      <c r="P1169" s="6" t="s">
        <v>91</v>
      </c>
      <c r="Q1169" s="6" t="s">
        <v>91</v>
      </c>
      <c r="R1169" s="5">
        <v>1</v>
      </c>
      <c r="S1169" s="5">
        <v>0</v>
      </c>
      <c r="T1169" s="5" t="s">
        <v>93</v>
      </c>
      <c r="U1169" s="5" t="s">
        <v>105</v>
      </c>
    </row>
    <row r="1170" spans="1:21">
      <c r="A1170" s="6" t="s">
        <v>87</v>
      </c>
      <c r="B1170" s="7">
        <v>1</v>
      </c>
      <c r="C1170" s="5">
        <v>1238</v>
      </c>
      <c r="D1170" s="5">
        <v>42</v>
      </c>
      <c r="E1170" s="8">
        <v>421011</v>
      </c>
      <c r="F1170" s="8">
        <v>421011704</v>
      </c>
      <c r="G1170" s="5" t="s">
        <v>1698</v>
      </c>
      <c r="H1170" s="5" t="s">
        <v>227</v>
      </c>
      <c r="I1170" s="6" t="s">
        <v>91</v>
      </c>
      <c r="J1170" s="6" t="s">
        <v>91</v>
      </c>
      <c r="K1170" s="6" t="s">
        <v>91</v>
      </c>
      <c r="L1170" s="6" t="s">
        <v>91</v>
      </c>
      <c r="M1170" s="5" t="s">
        <v>92</v>
      </c>
      <c r="N1170" s="6" t="s">
        <v>91</v>
      </c>
      <c r="O1170" s="6" t="s">
        <v>91</v>
      </c>
      <c r="P1170" s="6" t="s">
        <v>91</v>
      </c>
      <c r="Q1170" s="6" t="s">
        <v>91</v>
      </c>
      <c r="R1170" s="5">
        <v>1</v>
      </c>
      <c r="S1170" s="5">
        <v>0</v>
      </c>
      <c r="T1170" s="5" t="s">
        <v>93</v>
      </c>
      <c r="U1170" s="5" t="s">
        <v>105</v>
      </c>
    </row>
    <row r="1171" spans="1:21">
      <c r="A1171" s="6" t="s">
        <v>87</v>
      </c>
      <c r="B1171" s="7">
        <v>1</v>
      </c>
      <c r="C1171" s="5">
        <v>1239</v>
      </c>
      <c r="D1171" s="5">
        <v>42</v>
      </c>
      <c r="E1171" s="8" t="s">
        <v>970</v>
      </c>
      <c r="F1171" s="8">
        <v>4210118</v>
      </c>
      <c r="G1171" s="5" t="s">
        <v>1699</v>
      </c>
      <c r="H1171" s="5" t="s">
        <v>1193</v>
      </c>
      <c r="I1171" s="6" t="s">
        <v>91</v>
      </c>
      <c r="J1171" s="6" t="s">
        <v>91</v>
      </c>
      <c r="K1171" s="6" t="s">
        <v>91</v>
      </c>
      <c r="L1171" s="6" t="s">
        <v>91</v>
      </c>
      <c r="M1171" s="5" t="s">
        <v>92</v>
      </c>
      <c r="N1171" s="6" t="s">
        <v>91</v>
      </c>
      <c r="O1171" s="6" t="s">
        <v>91</v>
      </c>
      <c r="P1171" s="6" t="s">
        <v>91</v>
      </c>
      <c r="Q1171" s="6" t="s">
        <v>91</v>
      </c>
      <c r="R1171" s="5">
        <v>1</v>
      </c>
      <c r="S1171" s="5">
        <v>0</v>
      </c>
      <c r="T1171" s="5" t="s">
        <v>93</v>
      </c>
      <c r="U1171" s="5" t="s">
        <v>105</v>
      </c>
    </row>
    <row r="1172" spans="1:21">
      <c r="A1172" s="6" t="s">
        <v>87</v>
      </c>
      <c r="B1172" s="7">
        <v>1</v>
      </c>
      <c r="C1172" s="5">
        <v>1240</v>
      </c>
      <c r="D1172" s="5">
        <v>42</v>
      </c>
      <c r="E1172" s="8">
        <v>421011</v>
      </c>
      <c r="F1172" s="8">
        <v>421011801</v>
      </c>
      <c r="G1172" s="5" t="s">
        <v>1700</v>
      </c>
      <c r="H1172" s="5" t="s">
        <v>221</v>
      </c>
      <c r="I1172" s="6" t="s">
        <v>91</v>
      </c>
      <c r="J1172" s="6" t="s">
        <v>91</v>
      </c>
      <c r="K1172" s="6" t="s">
        <v>91</v>
      </c>
      <c r="L1172" s="6" t="s">
        <v>91</v>
      </c>
      <c r="M1172" s="5" t="s">
        <v>92</v>
      </c>
      <c r="N1172" s="6" t="s">
        <v>91</v>
      </c>
      <c r="O1172" s="6" t="s">
        <v>91</v>
      </c>
      <c r="P1172" s="6" t="s">
        <v>91</v>
      </c>
      <c r="Q1172" s="6" t="s">
        <v>91</v>
      </c>
      <c r="R1172" s="5">
        <v>1</v>
      </c>
      <c r="S1172" s="5">
        <v>0</v>
      </c>
      <c r="T1172" s="5" t="s">
        <v>93</v>
      </c>
      <c r="U1172" s="5" t="s">
        <v>105</v>
      </c>
    </row>
    <row r="1173" spans="1:21">
      <c r="A1173" s="6" t="s">
        <v>87</v>
      </c>
      <c r="B1173" s="7">
        <v>1</v>
      </c>
      <c r="C1173" s="5">
        <v>1241</v>
      </c>
      <c r="D1173" s="5">
        <v>42</v>
      </c>
      <c r="E1173" s="8">
        <v>421011</v>
      </c>
      <c r="F1173" s="8">
        <v>421011802</v>
      </c>
      <c r="G1173" s="5" t="s">
        <v>1701</v>
      </c>
      <c r="H1173" s="5" t="s">
        <v>223</v>
      </c>
      <c r="I1173" s="6" t="s">
        <v>91</v>
      </c>
      <c r="J1173" s="6" t="s">
        <v>91</v>
      </c>
      <c r="K1173" s="6" t="s">
        <v>91</v>
      </c>
      <c r="L1173" s="6" t="s">
        <v>91</v>
      </c>
      <c r="M1173" s="5" t="s">
        <v>92</v>
      </c>
      <c r="N1173" s="6" t="s">
        <v>91</v>
      </c>
      <c r="O1173" s="6" t="s">
        <v>91</v>
      </c>
      <c r="P1173" s="6" t="s">
        <v>91</v>
      </c>
      <c r="Q1173" s="6" t="s">
        <v>91</v>
      </c>
      <c r="R1173" s="5">
        <v>1</v>
      </c>
      <c r="S1173" s="5">
        <v>0</v>
      </c>
      <c r="T1173" s="5" t="s">
        <v>93</v>
      </c>
      <c r="U1173" s="5" t="s">
        <v>105</v>
      </c>
    </row>
    <row r="1174" spans="1:21">
      <c r="A1174" s="6" t="s">
        <v>87</v>
      </c>
      <c r="B1174" s="7">
        <v>1</v>
      </c>
      <c r="C1174" s="5">
        <v>1242</v>
      </c>
      <c r="D1174" s="5">
        <v>42</v>
      </c>
      <c r="E1174" s="8">
        <v>421011</v>
      </c>
      <c r="F1174" s="8">
        <v>421011803</v>
      </c>
      <c r="G1174" s="5" t="s">
        <v>1702</v>
      </c>
      <c r="H1174" s="5" t="s">
        <v>225</v>
      </c>
      <c r="I1174" s="6" t="s">
        <v>91</v>
      </c>
      <c r="J1174" s="6" t="s">
        <v>91</v>
      </c>
      <c r="K1174" s="6" t="s">
        <v>91</v>
      </c>
      <c r="L1174" s="6" t="s">
        <v>91</v>
      </c>
      <c r="M1174" s="5" t="s">
        <v>92</v>
      </c>
      <c r="N1174" s="6" t="s">
        <v>91</v>
      </c>
      <c r="O1174" s="6" t="s">
        <v>91</v>
      </c>
      <c r="P1174" s="6" t="s">
        <v>91</v>
      </c>
      <c r="Q1174" s="6" t="s">
        <v>91</v>
      </c>
      <c r="R1174" s="5">
        <v>1</v>
      </c>
      <c r="S1174" s="5">
        <v>0</v>
      </c>
      <c r="T1174" s="5" t="s">
        <v>93</v>
      </c>
      <c r="U1174" s="5" t="s">
        <v>105</v>
      </c>
    </row>
    <row r="1175" spans="1:21">
      <c r="A1175" s="6" t="s">
        <v>87</v>
      </c>
      <c r="B1175" s="7">
        <v>1</v>
      </c>
      <c r="C1175" s="5">
        <v>1243</v>
      </c>
      <c r="D1175" s="5">
        <v>42</v>
      </c>
      <c r="E1175" s="8">
        <v>421011</v>
      </c>
      <c r="F1175" s="8">
        <v>421011804</v>
      </c>
      <c r="G1175" s="5" t="s">
        <v>1703</v>
      </c>
      <c r="H1175" s="5" t="s">
        <v>227</v>
      </c>
      <c r="I1175" s="6" t="s">
        <v>91</v>
      </c>
      <c r="J1175" s="6" t="s">
        <v>91</v>
      </c>
      <c r="K1175" s="6" t="s">
        <v>91</v>
      </c>
      <c r="L1175" s="6" t="s">
        <v>91</v>
      </c>
      <c r="M1175" s="5" t="s">
        <v>92</v>
      </c>
      <c r="N1175" s="6" t="s">
        <v>91</v>
      </c>
      <c r="O1175" s="6" t="s">
        <v>91</v>
      </c>
      <c r="P1175" s="6" t="s">
        <v>91</v>
      </c>
      <c r="Q1175" s="6" t="s">
        <v>91</v>
      </c>
      <c r="R1175" s="5">
        <v>1</v>
      </c>
      <c r="S1175" s="5">
        <v>0</v>
      </c>
      <c r="T1175" s="5" t="s">
        <v>93</v>
      </c>
      <c r="U1175" s="5" t="s">
        <v>105</v>
      </c>
    </row>
    <row r="1176" spans="1:21">
      <c r="A1176" s="6" t="s">
        <v>87</v>
      </c>
      <c r="B1176" s="7">
        <v>1</v>
      </c>
      <c r="C1176" s="5">
        <v>1244</v>
      </c>
      <c r="D1176" s="5">
        <v>42</v>
      </c>
      <c r="E1176" s="8" t="s">
        <v>970</v>
      </c>
      <c r="F1176" s="8">
        <v>4210119</v>
      </c>
      <c r="G1176" s="5" t="s">
        <v>1704</v>
      </c>
      <c r="H1176" s="5" t="s">
        <v>1116</v>
      </c>
      <c r="I1176" s="5">
        <v>10065506441</v>
      </c>
      <c r="J1176" s="6" t="s">
        <v>91</v>
      </c>
      <c r="K1176" s="6" t="s">
        <v>91</v>
      </c>
      <c r="L1176" s="6" t="s">
        <v>91</v>
      </c>
      <c r="M1176" s="5" t="s">
        <v>92</v>
      </c>
      <c r="N1176" s="6" t="s">
        <v>91</v>
      </c>
      <c r="O1176" s="6" t="s">
        <v>91</v>
      </c>
      <c r="P1176" s="6" t="s">
        <v>91</v>
      </c>
      <c r="Q1176" s="6" t="s">
        <v>91</v>
      </c>
      <c r="R1176" s="5">
        <v>1</v>
      </c>
      <c r="S1176" s="5">
        <v>0</v>
      </c>
      <c r="T1176" s="5" t="s">
        <v>93</v>
      </c>
      <c r="U1176" s="5" t="s">
        <v>105</v>
      </c>
    </row>
    <row r="1177" spans="1:21">
      <c r="A1177" s="6" t="s">
        <v>87</v>
      </c>
      <c r="B1177" s="7">
        <v>1</v>
      </c>
      <c r="C1177" s="5">
        <v>1245</v>
      </c>
      <c r="D1177" s="5">
        <v>42</v>
      </c>
      <c r="E1177" s="8">
        <v>421011</v>
      </c>
      <c r="F1177" s="8">
        <v>421011901</v>
      </c>
      <c r="G1177" s="5" t="s">
        <v>1705</v>
      </c>
      <c r="H1177" s="5" t="s">
        <v>221</v>
      </c>
      <c r="I1177" s="6" t="s">
        <v>91</v>
      </c>
      <c r="J1177" s="6" t="s">
        <v>91</v>
      </c>
      <c r="K1177" s="6" t="s">
        <v>91</v>
      </c>
      <c r="L1177" s="6" t="s">
        <v>91</v>
      </c>
      <c r="M1177" s="5" t="s">
        <v>92</v>
      </c>
      <c r="N1177" s="6" t="s">
        <v>91</v>
      </c>
      <c r="O1177" s="6" t="s">
        <v>91</v>
      </c>
      <c r="P1177" s="6" t="s">
        <v>91</v>
      </c>
      <c r="Q1177" s="6" t="s">
        <v>91</v>
      </c>
      <c r="R1177" s="5">
        <v>1</v>
      </c>
      <c r="S1177" s="5">
        <v>0</v>
      </c>
      <c r="T1177" s="5" t="s">
        <v>93</v>
      </c>
      <c r="U1177" s="5" t="s">
        <v>105</v>
      </c>
    </row>
    <row r="1178" spans="1:21">
      <c r="A1178" s="6" t="s">
        <v>87</v>
      </c>
      <c r="B1178" s="7">
        <v>1</v>
      </c>
      <c r="C1178" s="5">
        <v>1246</v>
      </c>
      <c r="D1178" s="5">
        <v>42</v>
      </c>
      <c r="E1178" s="8">
        <v>421011</v>
      </c>
      <c r="F1178" s="8">
        <v>421011902</v>
      </c>
      <c r="G1178" s="5" t="s">
        <v>1706</v>
      </c>
      <c r="H1178" s="5" t="s">
        <v>223</v>
      </c>
      <c r="I1178" s="6" t="s">
        <v>91</v>
      </c>
      <c r="J1178" s="6" t="s">
        <v>91</v>
      </c>
      <c r="K1178" s="6" t="s">
        <v>91</v>
      </c>
      <c r="L1178" s="6" t="s">
        <v>91</v>
      </c>
      <c r="M1178" s="5" t="s">
        <v>92</v>
      </c>
      <c r="N1178" s="6" t="s">
        <v>91</v>
      </c>
      <c r="O1178" s="6" t="s">
        <v>91</v>
      </c>
      <c r="P1178" s="6" t="s">
        <v>91</v>
      </c>
      <c r="Q1178" s="6" t="s">
        <v>91</v>
      </c>
      <c r="R1178" s="5">
        <v>1</v>
      </c>
      <c r="S1178" s="5">
        <v>0</v>
      </c>
      <c r="T1178" s="5" t="s">
        <v>93</v>
      </c>
      <c r="U1178" s="5" t="s">
        <v>105</v>
      </c>
    </row>
    <row r="1179" spans="1:21">
      <c r="A1179" s="6" t="s">
        <v>87</v>
      </c>
      <c r="B1179" s="7">
        <v>1</v>
      </c>
      <c r="C1179" s="5">
        <v>1247</v>
      </c>
      <c r="D1179" s="5">
        <v>42</v>
      </c>
      <c r="E1179" s="8">
        <v>421011</v>
      </c>
      <c r="F1179" s="8">
        <v>421011903</v>
      </c>
      <c r="G1179" s="5" t="s">
        <v>1707</v>
      </c>
      <c r="H1179" s="5" t="s">
        <v>225</v>
      </c>
      <c r="I1179" s="6" t="s">
        <v>91</v>
      </c>
      <c r="J1179" s="6" t="s">
        <v>91</v>
      </c>
      <c r="K1179" s="6" t="s">
        <v>91</v>
      </c>
      <c r="L1179" s="6" t="s">
        <v>91</v>
      </c>
      <c r="M1179" s="5" t="s">
        <v>92</v>
      </c>
      <c r="N1179" s="6" t="s">
        <v>91</v>
      </c>
      <c r="O1179" s="6" t="s">
        <v>91</v>
      </c>
      <c r="P1179" s="6" t="s">
        <v>91</v>
      </c>
      <c r="Q1179" s="6" t="s">
        <v>91</v>
      </c>
      <c r="R1179" s="5">
        <v>1</v>
      </c>
      <c r="S1179" s="5">
        <v>0</v>
      </c>
      <c r="T1179" s="5" t="s">
        <v>93</v>
      </c>
      <c r="U1179" s="5" t="s">
        <v>105</v>
      </c>
    </row>
    <row r="1180" spans="1:21">
      <c r="A1180" s="6" t="s">
        <v>87</v>
      </c>
      <c r="B1180" s="7">
        <v>1</v>
      </c>
      <c r="C1180" s="5">
        <v>1248</v>
      </c>
      <c r="D1180" s="5">
        <v>42</v>
      </c>
      <c r="E1180" s="8">
        <v>421011</v>
      </c>
      <c r="F1180" s="8">
        <v>421011904</v>
      </c>
      <c r="G1180" s="5" t="s">
        <v>1708</v>
      </c>
      <c r="H1180" s="5" t="s">
        <v>227</v>
      </c>
      <c r="I1180" s="6" t="s">
        <v>91</v>
      </c>
      <c r="J1180" s="6" t="s">
        <v>91</v>
      </c>
      <c r="K1180" s="6" t="s">
        <v>91</v>
      </c>
      <c r="L1180" s="6" t="s">
        <v>91</v>
      </c>
      <c r="M1180" s="5" t="s">
        <v>92</v>
      </c>
      <c r="N1180" s="6" t="s">
        <v>91</v>
      </c>
      <c r="O1180" s="6" t="s">
        <v>91</v>
      </c>
      <c r="P1180" s="6" t="s">
        <v>91</v>
      </c>
      <c r="Q1180" s="6" t="s">
        <v>91</v>
      </c>
      <c r="R1180" s="5">
        <v>1</v>
      </c>
      <c r="S1180" s="5">
        <v>0</v>
      </c>
      <c r="T1180" s="5" t="s">
        <v>93</v>
      </c>
      <c r="U1180" s="5" t="s">
        <v>105</v>
      </c>
    </row>
    <row r="1181" spans="1:21">
      <c r="A1181" s="6" t="s">
        <v>87</v>
      </c>
      <c r="B1181" s="7">
        <v>1</v>
      </c>
      <c r="C1181" s="5">
        <v>1249</v>
      </c>
      <c r="D1181" s="5">
        <v>42</v>
      </c>
      <c r="E1181" s="8" t="s">
        <v>970</v>
      </c>
      <c r="F1181" s="8">
        <v>4210120</v>
      </c>
      <c r="G1181" s="5" t="s">
        <v>1709</v>
      </c>
      <c r="H1181" s="5" t="s">
        <v>1324</v>
      </c>
      <c r="I1181" s="5">
        <v>10065502109</v>
      </c>
      <c r="J1181" s="6" t="s">
        <v>91</v>
      </c>
      <c r="K1181" s="6" t="s">
        <v>91</v>
      </c>
      <c r="L1181" s="6" t="s">
        <v>91</v>
      </c>
      <c r="M1181" s="5" t="s">
        <v>92</v>
      </c>
      <c r="N1181" s="6" t="s">
        <v>91</v>
      </c>
      <c r="O1181" s="6" t="s">
        <v>91</v>
      </c>
      <c r="P1181" s="6" t="s">
        <v>91</v>
      </c>
      <c r="Q1181" s="6" t="s">
        <v>91</v>
      </c>
      <c r="R1181" s="5">
        <v>1</v>
      </c>
      <c r="S1181" s="5">
        <v>0</v>
      </c>
      <c r="T1181" s="5" t="s">
        <v>93</v>
      </c>
      <c r="U1181" s="5" t="s">
        <v>105</v>
      </c>
    </row>
    <row r="1182" spans="1:21">
      <c r="A1182" s="6" t="s">
        <v>87</v>
      </c>
      <c r="B1182" s="7">
        <v>1</v>
      </c>
      <c r="C1182" s="5">
        <v>1250</v>
      </c>
      <c r="D1182" s="5">
        <v>42</v>
      </c>
      <c r="E1182" s="8">
        <v>421012</v>
      </c>
      <c r="F1182" s="8">
        <v>421012001</v>
      </c>
      <c r="G1182" s="5" t="s">
        <v>1710</v>
      </c>
      <c r="H1182" s="5" t="s">
        <v>221</v>
      </c>
      <c r="I1182" s="6" t="s">
        <v>91</v>
      </c>
      <c r="J1182" s="6" t="s">
        <v>91</v>
      </c>
      <c r="K1182" s="6" t="s">
        <v>91</v>
      </c>
      <c r="L1182" s="6" t="s">
        <v>91</v>
      </c>
      <c r="M1182" s="5" t="s">
        <v>92</v>
      </c>
      <c r="N1182" s="6" t="s">
        <v>91</v>
      </c>
      <c r="O1182" s="6" t="s">
        <v>91</v>
      </c>
      <c r="P1182" s="6" t="s">
        <v>91</v>
      </c>
      <c r="Q1182" s="6" t="s">
        <v>91</v>
      </c>
      <c r="R1182" s="5">
        <v>1</v>
      </c>
      <c r="S1182" s="5">
        <v>0</v>
      </c>
      <c r="T1182" s="5" t="s">
        <v>93</v>
      </c>
      <c r="U1182" s="5" t="s">
        <v>105</v>
      </c>
    </row>
    <row r="1183" spans="1:21">
      <c r="A1183" s="6" t="s">
        <v>87</v>
      </c>
      <c r="B1183" s="7">
        <v>1</v>
      </c>
      <c r="C1183" s="5">
        <v>1251</v>
      </c>
      <c r="D1183" s="5">
        <v>42</v>
      </c>
      <c r="E1183" s="8">
        <v>421012</v>
      </c>
      <c r="F1183" s="8">
        <v>421012002</v>
      </c>
      <c r="G1183" s="5" t="s">
        <v>1711</v>
      </c>
      <c r="H1183" s="5" t="s">
        <v>223</v>
      </c>
      <c r="I1183" s="6" t="s">
        <v>91</v>
      </c>
      <c r="J1183" s="6" t="s">
        <v>91</v>
      </c>
      <c r="K1183" s="6" t="s">
        <v>91</v>
      </c>
      <c r="L1183" s="6" t="s">
        <v>91</v>
      </c>
      <c r="M1183" s="5" t="s">
        <v>92</v>
      </c>
      <c r="N1183" s="6" t="s">
        <v>91</v>
      </c>
      <c r="O1183" s="6" t="s">
        <v>91</v>
      </c>
      <c r="P1183" s="6" t="s">
        <v>91</v>
      </c>
      <c r="Q1183" s="6" t="s">
        <v>91</v>
      </c>
      <c r="R1183" s="5">
        <v>1</v>
      </c>
      <c r="S1183" s="5">
        <v>0</v>
      </c>
      <c r="T1183" s="5" t="s">
        <v>93</v>
      </c>
      <c r="U1183" s="5" t="s">
        <v>105</v>
      </c>
    </row>
    <row r="1184" spans="1:21">
      <c r="A1184" s="6" t="s">
        <v>87</v>
      </c>
      <c r="B1184" s="7">
        <v>1</v>
      </c>
      <c r="C1184" s="5">
        <v>1252</v>
      </c>
      <c r="D1184" s="5">
        <v>42</v>
      </c>
      <c r="E1184" s="8">
        <v>421012</v>
      </c>
      <c r="F1184" s="8">
        <v>421012003</v>
      </c>
      <c r="G1184" s="5" t="s">
        <v>1712</v>
      </c>
      <c r="H1184" s="5" t="s">
        <v>225</v>
      </c>
      <c r="I1184" s="6" t="s">
        <v>91</v>
      </c>
      <c r="J1184" s="6" t="s">
        <v>91</v>
      </c>
      <c r="K1184" s="6" t="s">
        <v>91</v>
      </c>
      <c r="L1184" s="6" t="s">
        <v>91</v>
      </c>
      <c r="M1184" s="5" t="s">
        <v>92</v>
      </c>
      <c r="N1184" s="6" t="s">
        <v>91</v>
      </c>
      <c r="O1184" s="6" t="s">
        <v>91</v>
      </c>
      <c r="P1184" s="6" t="s">
        <v>91</v>
      </c>
      <c r="Q1184" s="6" t="s">
        <v>91</v>
      </c>
      <c r="R1184" s="5">
        <v>1</v>
      </c>
      <c r="S1184" s="5">
        <v>0</v>
      </c>
      <c r="T1184" s="5" t="s">
        <v>93</v>
      </c>
      <c r="U1184" s="5" t="s">
        <v>105</v>
      </c>
    </row>
    <row r="1185" spans="1:21">
      <c r="A1185" s="6" t="s">
        <v>87</v>
      </c>
      <c r="B1185" s="7">
        <v>1</v>
      </c>
      <c r="C1185" s="5">
        <v>1254</v>
      </c>
      <c r="D1185" s="5">
        <v>42</v>
      </c>
      <c r="E1185" s="8">
        <v>421012</v>
      </c>
      <c r="F1185" s="8">
        <v>421012004</v>
      </c>
      <c r="G1185" s="5" t="s">
        <v>1713</v>
      </c>
      <c r="H1185" s="5" t="s">
        <v>227</v>
      </c>
      <c r="I1185" s="6" t="s">
        <v>91</v>
      </c>
      <c r="J1185" s="6" t="s">
        <v>91</v>
      </c>
      <c r="K1185" s="6" t="s">
        <v>91</v>
      </c>
      <c r="L1185" s="6" t="s">
        <v>91</v>
      </c>
      <c r="M1185" s="5" t="s">
        <v>92</v>
      </c>
      <c r="N1185" s="6" t="s">
        <v>91</v>
      </c>
      <c r="O1185" s="6" t="s">
        <v>91</v>
      </c>
      <c r="P1185" s="6" t="s">
        <v>91</v>
      </c>
      <c r="Q1185" s="6" t="s">
        <v>91</v>
      </c>
      <c r="R1185" s="5">
        <v>1</v>
      </c>
      <c r="S1185" s="5">
        <v>0</v>
      </c>
      <c r="T1185" s="5" t="s">
        <v>93</v>
      </c>
      <c r="U1185" s="5" t="s">
        <v>105</v>
      </c>
    </row>
    <row r="1186" spans="1:21">
      <c r="A1186" s="6" t="s">
        <v>87</v>
      </c>
      <c r="B1186" s="7">
        <v>1</v>
      </c>
      <c r="C1186" s="5">
        <v>1255</v>
      </c>
      <c r="D1186" s="5">
        <v>42</v>
      </c>
      <c r="E1186" s="8" t="s">
        <v>970</v>
      </c>
      <c r="F1186" s="8">
        <v>4210121</v>
      </c>
      <c r="G1186" s="5" t="s">
        <v>1714</v>
      </c>
      <c r="H1186" s="5" t="s">
        <v>1715</v>
      </c>
      <c r="I1186" s="5">
        <v>10065500572</v>
      </c>
      <c r="J1186" s="6" t="s">
        <v>91</v>
      </c>
      <c r="K1186" s="6" t="s">
        <v>91</v>
      </c>
      <c r="L1186" s="6" t="s">
        <v>91</v>
      </c>
      <c r="M1186" s="5" t="s">
        <v>92</v>
      </c>
      <c r="N1186" s="6" t="s">
        <v>91</v>
      </c>
      <c r="O1186" s="6" t="s">
        <v>91</v>
      </c>
      <c r="P1186" s="6" t="s">
        <v>91</v>
      </c>
      <c r="Q1186" s="6" t="s">
        <v>91</v>
      </c>
      <c r="R1186" s="5">
        <v>1</v>
      </c>
      <c r="S1186" s="5">
        <v>0</v>
      </c>
      <c r="T1186" s="5" t="s">
        <v>93</v>
      </c>
      <c r="U1186" s="5" t="s">
        <v>105</v>
      </c>
    </row>
    <row r="1187" spans="1:21">
      <c r="A1187" s="6" t="s">
        <v>87</v>
      </c>
      <c r="B1187" s="7">
        <v>1</v>
      </c>
      <c r="C1187" s="5">
        <v>1256</v>
      </c>
      <c r="D1187" s="5">
        <v>42</v>
      </c>
      <c r="E1187" s="8">
        <v>421012</v>
      </c>
      <c r="F1187" s="8">
        <v>421012101</v>
      </c>
      <c r="G1187" s="5" t="s">
        <v>1716</v>
      </c>
      <c r="H1187" s="5" t="s">
        <v>221</v>
      </c>
      <c r="I1187" s="6" t="s">
        <v>91</v>
      </c>
      <c r="J1187" s="6" t="s">
        <v>91</v>
      </c>
      <c r="K1187" s="6" t="s">
        <v>91</v>
      </c>
      <c r="L1187" s="6" t="s">
        <v>91</v>
      </c>
      <c r="M1187" s="5" t="s">
        <v>92</v>
      </c>
      <c r="N1187" s="6" t="s">
        <v>91</v>
      </c>
      <c r="O1187" s="6" t="s">
        <v>91</v>
      </c>
      <c r="P1187" s="6" t="s">
        <v>91</v>
      </c>
      <c r="Q1187" s="6" t="s">
        <v>91</v>
      </c>
      <c r="R1187" s="5">
        <v>1</v>
      </c>
      <c r="S1187" s="5">
        <v>0</v>
      </c>
      <c r="T1187" s="5" t="s">
        <v>93</v>
      </c>
      <c r="U1187" s="5" t="s">
        <v>105</v>
      </c>
    </row>
    <row r="1188" spans="1:21">
      <c r="A1188" s="6" t="s">
        <v>87</v>
      </c>
      <c r="B1188" s="7">
        <v>1</v>
      </c>
      <c r="C1188" s="5">
        <v>1257</v>
      </c>
      <c r="D1188" s="5">
        <v>42</v>
      </c>
      <c r="E1188" s="8">
        <v>421012</v>
      </c>
      <c r="F1188" s="8">
        <v>421012102</v>
      </c>
      <c r="G1188" s="5" t="s">
        <v>1717</v>
      </c>
      <c r="H1188" s="5" t="s">
        <v>223</v>
      </c>
      <c r="I1188" s="6" t="s">
        <v>91</v>
      </c>
      <c r="J1188" s="6" t="s">
        <v>91</v>
      </c>
      <c r="K1188" s="6" t="s">
        <v>91</v>
      </c>
      <c r="L1188" s="6" t="s">
        <v>91</v>
      </c>
      <c r="M1188" s="5" t="s">
        <v>92</v>
      </c>
      <c r="N1188" s="6" t="s">
        <v>91</v>
      </c>
      <c r="O1188" s="6" t="s">
        <v>91</v>
      </c>
      <c r="P1188" s="6" t="s">
        <v>91</v>
      </c>
      <c r="Q1188" s="6" t="s">
        <v>91</v>
      </c>
      <c r="R1188" s="5">
        <v>1</v>
      </c>
      <c r="S1188" s="5">
        <v>0</v>
      </c>
      <c r="T1188" s="5" t="s">
        <v>93</v>
      </c>
      <c r="U1188" s="5" t="s">
        <v>105</v>
      </c>
    </row>
    <row r="1189" spans="1:21">
      <c r="A1189" s="6" t="s">
        <v>87</v>
      </c>
      <c r="B1189" s="7">
        <v>1</v>
      </c>
      <c r="C1189" s="5">
        <v>1258</v>
      </c>
      <c r="D1189" s="5">
        <v>42</v>
      </c>
      <c r="E1189" s="8">
        <v>421012</v>
      </c>
      <c r="F1189" s="8">
        <v>421012103</v>
      </c>
      <c r="G1189" s="5" t="s">
        <v>1718</v>
      </c>
      <c r="H1189" s="5" t="s">
        <v>225</v>
      </c>
      <c r="I1189" s="6" t="s">
        <v>91</v>
      </c>
      <c r="J1189" s="6" t="s">
        <v>91</v>
      </c>
      <c r="K1189" s="6" t="s">
        <v>91</v>
      </c>
      <c r="L1189" s="6" t="s">
        <v>91</v>
      </c>
      <c r="M1189" s="5" t="s">
        <v>92</v>
      </c>
      <c r="N1189" s="6" t="s">
        <v>91</v>
      </c>
      <c r="O1189" s="6" t="s">
        <v>91</v>
      </c>
      <c r="P1189" s="6" t="s">
        <v>91</v>
      </c>
      <c r="Q1189" s="6" t="s">
        <v>91</v>
      </c>
      <c r="R1189" s="5">
        <v>1</v>
      </c>
      <c r="S1189" s="5">
        <v>0</v>
      </c>
      <c r="T1189" s="5" t="s">
        <v>93</v>
      </c>
      <c r="U1189" s="5" t="s">
        <v>105</v>
      </c>
    </row>
    <row r="1190" spans="1:21">
      <c r="A1190" s="6" t="s">
        <v>87</v>
      </c>
      <c r="B1190" s="7">
        <v>1</v>
      </c>
      <c r="C1190" s="5">
        <v>1260</v>
      </c>
      <c r="D1190" s="5">
        <v>42</v>
      </c>
      <c r="E1190" s="8">
        <v>421012</v>
      </c>
      <c r="F1190" s="8">
        <v>421012104</v>
      </c>
      <c r="G1190" s="5" t="s">
        <v>1719</v>
      </c>
      <c r="H1190" s="5" t="s">
        <v>227</v>
      </c>
      <c r="I1190" s="6" t="s">
        <v>91</v>
      </c>
      <c r="J1190" s="6" t="s">
        <v>91</v>
      </c>
      <c r="K1190" s="6" t="s">
        <v>91</v>
      </c>
      <c r="L1190" s="6" t="s">
        <v>91</v>
      </c>
      <c r="M1190" s="5" t="s">
        <v>92</v>
      </c>
      <c r="N1190" s="6" t="s">
        <v>91</v>
      </c>
      <c r="O1190" s="6" t="s">
        <v>91</v>
      </c>
      <c r="P1190" s="6" t="s">
        <v>91</v>
      </c>
      <c r="Q1190" s="6" t="s">
        <v>91</v>
      </c>
      <c r="R1190" s="5">
        <v>1</v>
      </c>
      <c r="S1190" s="5">
        <v>0</v>
      </c>
      <c r="T1190" s="5" t="s">
        <v>93</v>
      </c>
      <c r="U1190" s="5" t="s">
        <v>105</v>
      </c>
    </row>
    <row r="1191" spans="1:21">
      <c r="A1191" s="6" t="s">
        <v>87</v>
      </c>
      <c r="B1191" s="7">
        <v>1</v>
      </c>
      <c r="C1191" s="5">
        <v>1261</v>
      </c>
      <c r="D1191" s="5">
        <v>42</v>
      </c>
      <c r="E1191" s="8" t="s">
        <v>970</v>
      </c>
      <c r="F1191" s="8">
        <v>4210122</v>
      </c>
      <c r="G1191" s="5" t="s">
        <v>1720</v>
      </c>
      <c r="H1191" s="5" t="s">
        <v>1721</v>
      </c>
      <c r="I1191" s="5">
        <v>10065504553</v>
      </c>
      <c r="J1191" s="6" t="s">
        <v>91</v>
      </c>
      <c r="K1191" s="6" t="s">
        <v>91</v>
      </c>
      <c r="L1191" s="6" t="s">
        <v>91</v>
      </c>
      <c r="M1191" s="5" t="s">
        <v>92</v>
      </c>
      <c r="N1191" s="6" t="s">
        <v>91</v>
      </c>
      <c r="O1191" s="6" t="s">
        <v>91</v>
      </c>
      <c r="P1191" s="6" t="s">
        <v>91</v>
      </c>
      <c r="Q1191" s="6" t="s">
        <v>91</v>
      </c>
      <c r="R1191" s="5">
        <v>1</v>
      </c>
      <c r="S1191" s="5">
        <v>0</v>
      </c>
      <c r="T1191" s="5" t="s">
        <v>93</v>
      </c>
      <c r="U1191" s="5" t="s">
        <v>105</v>
      </c>
    </row>
    <row r="1192" spans="1:21">
      <c r="A1192" s="6" t="s">
        <v>87</v>
      </c>
      <c r="B1192" s="7">
        <v>1</v>
      </c>
      <c r="C1192" s="5">
        <v>1262</v>
      </c>
      <c r="D1192" s="5">
        <v>42</v>
      </c>
      <c r="E1192" s="8">
        <v>421012</v>
      </c>
      <c r="F1192" s="8">
        <v>421012201</v>
      </c>
      <c r="G1192" s="5" t="s">
        <v>1722</v>
      </c>
      <c r="H1192" s="5" t="s">
        <v>221</v>
      </c>
      <c r="I1192" s="6" t="s">
        <v>91</v>
      </c>
      <c r="J1192" s="6" t="s">
        <v>91</v>
      </c>
      <c r="K1192" s="6" t="s">
        <v>91</v>
      </c>
      <c r="L1192" s="6" t="s">
        <v>91</v>
      </c>
      <c r="M1192" s="5" t="s">
        <v>92</v>
      </c>
      <c r="N1192" s="6" t="s">
        <v>91</v>
      </c>
      <c r="O1192" s="6" t="s">
        <v>91</v>
      </c>
      <c r="P1192" s="6" t="s">
        <v>91</v>
      </c>
      <c r="Q1192" s="6" t="s">
        <v>91</v>
      </c>
      <c r="R1192" s="5">
        <v>1</v>
      </c>
      <c r="S1192" s="5">
        <v>0</v>
      </c>
      <c r="T1192" s="5" t="s">
        <v>93</v>
      </c>
      <c r="U1192" s="5" t="s">
        <v>105</v>
      </c>
    </row>
    <row r="1193" spans="1:21">
      <c r="A1193" s="6" t="s">
        <v>87</v>
      </c>
      <c r="B1193" s="7">
        <v>1</v>
      </c>
      <c r="C1193" s="5">
        <v>1263</v>
      </c>
      <c r="D1193" s="5">
        <v>42</v>
      </c>
      <c r="E1193" s="8">
        <v>421012</v>
      </c>
      <c r="F1193" s="8">
        <v>421012202</v>
      </c>
      <c r="G1193" s="5" t="s">
        <v>1723</v>
      </c>
      <c r="H1193" s="5" t="s">
        <v>223</v>
      </c>
      <c r="I1193" s="6" t="s">
        <v>91</v>
      </c>
      <c r="J1193" s="6" t="s">
        <v>91</v>
      </c>
      <c r="K1193" s="6" t="s">
        <v>91</v>
      </c>
      <c r="L1193" s="6" t="s">
        <v>91</v>
      </c>
      <c r="M1193" s="5" t="s">
        <v>92</v>
      </c>
      <c r="N1193" s="6" t="s">
        <v>91</v>
      </c>
      <c r="O1193" s="6" t="s">
        <v>91</v>
      </c>
      <c r="P1193" s="6" t="s">
        <v>91</v>
      </c>
      <c r="Q1193" s="6" t="s">
        <v>91</v>
      </c>
      <c r="R1193" s="5">
        <v>1</v>
      </c>
      <c r="S1193" s="5">
        <v>0</v>
      </c>
      <c r="T1193" s="5" t="s">
        <v>93</v>
      </c>
      <c r="U1193" s="5" t="s">
        <v>105</v>
      </c>
    </row>
    <row r="1194" spans="1:21">
      <c r="A1194" s="6" t="s">
        <v>87</v>
      </c>
      <c r="B1194" s="7">
        <v>1</v>
      </c>
      <c r="C1194" s="5">
        <v>1264</v>
      </c>
      <c r="D1194" s="5">
        <v>42</v>
      </c>
      <c r="E1194" s="8">
        <v>421012</v>
      </c>
      <c r="F1194" s="8">
        <v>421012203</v>
      </c>
      <c r="G1194" s="5" t="s">
        <v>1724</v>
      </c>
      <c r="H1194" s="5" t="s">
        <v>225</v>
      </c>
      <c r="I1194" s="6" t="s">
        <v>91</v>
      </c>
      <c r="J1194" s="6" t="s">
        <v>91</v>
      </c>
      <c r="K1194" s="6" t="s">
        <v>91</v>
      </c>
      <c r="L1194" s="6" t="s">
        <v>91</v>
      </c>
      <c r="M1194" s="5" t="s">
        <v>92</v>
      </c>
      <c r="N1194" s="6" t="s">
        <v>91</v>
      </c>
      <c r="O1194" s="6" t="s">
        <v>91</v>
      </c>
      <c r="P1194" s="6" t="s">
        <v>91</v>
      </c>
      <c r="Q1194" s="6" t="s">
        <v>91</v>
      </c>
      <c r="R1194" s="5">
        <v>1</v>
      </c>
      <c r="S1194" s="5">
        <v>0</v>
      </c>
      <c r="T1194" s="5" t="s">
        <v>93</v>
      </c>
      <c r="U1194" s="5" t="s">
        <v>105</v>
      </c>
    </row>
    <row r="1195" spans="1:21">
      <c r="A1195" s="6" t="s">
        <v>87</v>
      </c>
      <c r="B1195" s="7">
        <v>1</v>
      </c>
      <c r="C1195" s="5">
        <v>1265</v>
      </c>
      <c r="D1195" s="5">
        <v>42</v>
      </c>
      <c r="E1195" s="8">
        <v>421012</v>
      </c>
      <c r="F1195" s="8">
        <v>421012204</v>
      </c>
      <c r="G1195" s="5" t="s">
        <v>1725</v>
      </c>
      <c r="H1195" s="5" t="s">
        <v>227</v>
      </c>
      <c r="I1195" s="6" t="s">
        <v>91</v>
      </c>
      <c r="J1195" s="6" t="s">
        <v>91</v>
      </c>
      <c r="K1195" s="6" t="s">
        <v>91</v>
      </c>
      <c r="L1195" s="6" t="s">
        <v>91</v>
      </c>
      <c r="M1195" s="5" t="s">
        <v>92</v>
      </c>
      <c r="N1195" s="6" t="s">
        <v>91</v>
      </c>
      <c r="O1195" s="6" t="s">
        <v>91</v>
      </c>
      <c r="P1195" s="6" t="s">
        <v>91</v>
      </c>
      <c r="Q1195" s="6" t="s">
        <v>91</v>
      </c>
      <c r="R1195" s="5">
        <v>1</v>
      </c>
      <c r="S1195" s="5">
        <v>0</v>
      </c>
      <c r="T1195" s="5" t="s">
        <v>93</v>
      </c>
      <c r="U1195" s="5" t="s">
        <v>105</v>
      </c>
    </row>
    <row r="1196" spans="1:21">
      <c r="A1196" s="6" t="s">
        <v>87</v>
      </c>
      <c r="B1196" s="7">
        <v>1</v>
      </c>
      <c r="C1196" s="5">
        <v>1266</v>
      </c>
      <c r="D1196" s="5">
        <v>42</v>
      </c>
      <c r="E1196" s="8" t="s">
        <v>970</v>
      </c>
      <c r="F1196" s="8">
        <v>4210123</v>
      </c>
      <c r="G1196" s="5" t="s">
        <v>1726</v>
      </c>
      <c r="H1196" s="5" t="s">
        <v>1727</v>
      </c>
      <c r="I1196" s="5">
        <v>10065500239</v>
      </c>
      <c r="J1196" s="6" t="s">
        <v>91</v>
      </c>
      <c r="K1196" s="6" t="s">
        <v>91</v>
      </c>
      <c r="L1196" s="6" t="s">
        <v>91</v>
      </c>
      <c r="M1196" s="5" t="s">
        <v>92</v>
      </c>
      <c r="N1196" s="6" t="s">
        <v>91</v>
      </c>
      <c r="O1196" s="6" t="s">
        <v>91</v>
      </c>
      <c r="P1196" s="6" t="s">
        <v>91</v>
      </c>
      <c r="Q1196" s="6" t="s">
        <v>91</v>
      </c>
      <c r="R1196" s="5">
        <v>1</v>
      </c>
      <c r="S1196" s="5">
        <v>0</v>
      </c>
      <c r="T1196" s="5" t="s">
        <v>93</v>
      </c>
      <c r="U1196" s="5" t="s">
        <v>105</v>
      </c>
    </row>
    <row r="1197" spans="1:21">
      <c r="A1197" s="6" t="s">
        <v>87</v>
      </c>
      <c r="B1197" s="7">
        <v>1</v>
      </c>
      <c r="C1197" s="5">
        <v>1267</v>
      </c>
      <c r="D1197" s="5">
        <v>42</v>
      </c>
      <c r="E1197" s="8">
        <v>421012</v>
      </c>
      <c r="F1197" s="8">
        <v>421012301</v>
      </c>
      <c r="G1197" s="5" t="s">
        <v>1728</v>
      </c>
      <c r="H1197" s="5" t="s">
        <v>221</v>
      </c>
      <c r="I1197" s="6" t="s">
        <v>91</v>
      </c>
      <c r="J1197" s="6" t="s">
        <v>91</v>
      </c>
      <c r="K1197" s="6" t="s">
        <v>91</v>
      </c>
      <c r="L1197" s="6" t="s">
        <v>91</v>
      </c>
      <c r="M1197" s="5" t="s">
        <v>92</v>
      </c>
      <c r="N1197" s="6" t="s">
        <v>91</v>
      </c>
      <c r="O1197" s="6" t="s">
        <v>91</v>
      </c>
      <c r="P1197" s="6" t="s">
        <v>91</v>
      </c>
      <c r="Q1197" s="6" t="s">
        <v>91</v>
      </c>
      <c r="R1197" s="5">
        <v>1</v>
      </c>
      <c r="S1197" s="5">
        <v>0</v>
      </c>
      <c r="T1197" s="5" t="s">
        <v>93</v>
      </c>
      <c r="U1197" s="5" t="s">
        <v>105</v>
      </c>
    </row>
    <row r="1198" spans="1:21">
      <c r="A1198" s="6" t="s">
        <v>87</v>
      </c>
      <c r="B1198" s="7">
        <v>1</v>
      </c>
      <c r="C1198" s="5">
        <v>1268</v>
      </c>
      <c r="D1198" s="5">
        <v>42</v>
      </c>
      <c r="E1198" s="8">
        <v>421012</v>
      </c>
      <c r="F1198" s="8">
        <v>421012302</v>
      </c>
      <c r="G1198" s="5" t="s">
        <v>1729</v>
      </c>
      <c r="H1198" s="5" t="s">
        <v>223</v>
      </c>
      <c r="I1198" s="6" t="s">
        <v>91</v>
      </c>
      <c r="J1198" s="6" t="s">
        <v>91</v>
      </c>
      <c r="K1198" s="6" t="s">
        <v>91</v>
      </c>
      <c r="L1198" s="6" t="s">
        <v>91</v>
      </c>
      <c r="M1198" s="5" t="s">
        <v>92</v>
      </c>
      <c r="N1198" s="6" t="s">
        <v>91</v>
      </c>
      <c r="O1198" s="6" t="s">
        <v>91</v>
      </c>
      <c r="P1198" s="6" t="s">
        <v>91</v>
      </c>
      <c r="Q1198" s="6" t="s">
        <v>91</v>
      </c>
      <c r="R1198" s="5">
        <v>1</v>
      </c>
      <c r="S1198" s="5">
        <v>0</v>
      </c>
      <c r="T1198" s="5" t="s">
        <v>93</v>
      </c>
      <c r="U1198" s="5" t="s">
        <v>105</v>
      </c>
    </row>
    <row r="1199" spans="1:21">
      <c r="A1199" s="6" t="s">
        <v>87</v>
      </c>
      <c r="B1199" s="7">
        <v>1</v>
      </c>
      <c r="C1199" s="5">
        <v>1269</v>
      </c>
      <c r="D1199" s="5">
        <v>42</v>
      </c>
      <c r="E1199" s="8">
        <v>421012</v>
      </c>
      <c r="F1199" s="8">
        <v>421012303</v>
      </c>
      <c r="G1199" s="5" t="s">
        <v>1730</v>
      </c>
      <c r="H1199" s="5" t="s">
        <v>225</v>
      </c>
      <c r="I1199" s="6" t="s">
        <v>91</v>
      </c>
      <c r="J1199" s="6" t="s">
        <v>91</v>
      </c>
      <c r="K1199" s="6" t="s">
        <v>91</v>
      </c>
      <c r="L1199" s="6" t="s">
        <v>91</v>
      </c>
      <c r="M1199" s="5" t="s">
        <v>92</v>
      </c>
      <c r="N1199" s="6" t="s">
        <v>91</v>
      </c>
      <c r="O1199" s="6" t="s">
        <v>91</v>
      </c>
      <c r="P1199" s="6" t="s">
        <v>91</v>
      </c>
      <c r="Q1199" s="6" t="s">
        <v>91</v>
      </c>
      <c r="R1199" s="5">
        <v>1</v>
      </c>
      <c r="S1199" s="5">
        <v>0</v>
      </c>
      <c r="T1199" s="5" t="s">
        <v>93</v>
      </c>
      <c r="U1199" s="5" t="s">
        <v>105</v>
      </c>
    </row>
    <row r="1200" spans="1:21">
      <c r="A1200" s="6" t="s">
        <v>87</v>
      </c>
      <c r="B1200" s="7">
        <v>1</v>
      </c>
      <c r="C1200" s="5">
        <v>1271</v>
      </c>
      <c r="D1200" s="5">
        <v>42</v>
      </c>
      <c r="E1200" s="8">
        <v>421012</v>
      </c>
      <c r="F1200" s="8">
        <v>421012304</v>
      </c>
      <c r="G1200" s="5" t="s">
        <v>1731</v>
      </c>
      <c r="H1200" s="5" t="s">
        <v>227</v>
      </c>
      <c r="I1200" s="6" t="s">
        <v>91</v>
      </c>
      <c r="J1200" s="6" t="s">
        <v>91</v>
      </c>
      <c r="K1200" s="6" t="s">
        <v>91</v>
      </c>
      <c r="L1200" s="6" t="s">
        <v>91</v>
      </c>
      <c r="M1200" s="5" t="s">
        <v>92</v>
      </c>
      <c r="N1200" s="6" t="s">
        <v>91</v>
      </c>
      <c r="O1200" s="6" t="s">
        <v>91</v>
      </c>
      <c r="P1200" s="6" t="s">
        <v>91</v>
      </c>
      <c r="Q1200" s="6" t="s">
        <v>91</v>
      </c>
      <c r="R1200" s="5">
        <v>1</v>
      </c>
      <c r="S1200" s="5">
        <v>0</v>
      </c>
      <c r="T1200" s="5" t="s">
        <v>93</v>
      </c>
      <c r="U1200" s="5" t="s">
        <v>105</v>
      </c>
    </row>
    <row r="1201" spans="1:21">
      <c r="A1201" s="6" t="s">
        <v>87</v>
      </c>
      <c r="B1201" s="7">
        <v>1</v>
      </c>
      <c r="C1201" s="5">
        <v>1272</v>
      </c>
      <c r="D1201" s="5">
        <v>42</v>
      </c>
      <c r="E1201" s="8" t="s">
        <v>88</v>
      </c>
      <c r="F1201" s="8">
        <v>4211</v>
      </c>
      <c r="G1201" s="5" t="s">
        <v>1732</v>
      </c>
      <c r="H1201" s="5" t="s">
        <v>1733</v>
      </c>
      <c r="I1201" s="5">
        <v>10056200001</v>
      </c>
      <c r="J1201" s="6" t="s">
        <v>91</v>
      </c>
      <c r="K1201" s="6" t="s">
        <v>91</v>
      </c>
      <c r="L1201" s="6" t="s">
        <v>91</v>
      </c>
      <c r="M1201" s="5" t="s">
        <v>92</v>
      </c>
      <c r="N1201" s="6" t="s">
        <v>91</v>
      </c>
      <c r="O1201" s="6" t="s">
        <v>91</v>
      </c>
      <c r="P1201" s="6" t="s">
        <v>91</v>
      </c>
      <c r="Q1201" s="6" t="s">
        <v>91</v>
      </c>
      <c r="R1201" s="5">
        <v>1</v>
      </c>
      <c r="S1201" s="5">
        <v>0</v>
      </c>
      <c r="T1201" s="5" t="s">
        <v>93</v>
      </c>
      <c r="U1201" s="5" t="s">
        <v>94</v>
      </c>
    </row>
    <row r="1202" spans="1:21">
      <c r="A1202" s="6" t="s">
        <v>87</v>
      </c>
      <c r="B1202" s="7">
        <v>1</v>
      </c>
      <c r="C1202" s="5">
        <v>1273</v>
      </c>
      <c r="D1202" s="5">
        <v>42</v>
      </c>
      <c r="E1202" s="8" t="s">
        <v>1734</v>
      </c>
      <c r="F1202" s="8">
        <v>421101</v>
      </c>
      <c r="G1202" s="5" t="s">
        <v>1735</v>
      </c>
      <c r="H1202" s="5" t="s">
        <v>221</v>
      </c>
      <c r="I1202" s="6" t="s">
        <v>91</v>
      </c>
      <c r="J1202" s="6" t="s">
        <v>91</v>
      </c>
      <c r="K1202" s="6" t="s">
        <v>91</v>
      </c>
      <c r="L1202" s="6" t="s">
        <v>91</v>
      </c>
      <c r="M1202" s="5" t="s">
        <v>92</v>
      </c>
      <c r="N1202" s="6" t="s">
        <v>91</v>
      </c>
      <c r="O1202" s="6" t="s">
        <v>91</v>
      </c>
      <c r="P1202" s="6" t="s">
        <v>91</v>
      </c>
      <c r="Q1202" s="6" t="s">
        <v>91</v>
      </c>
      <c r="R1202" s="5">
        <v>1</v>
      </c>
      <c r="S1202" s="5">
        <v>0</v>
      </c>
      <c r="T1202" s="5" t="s">
        <v>93</v>
      </c>
      <c r="U1202" s="5" t="s">
        <v>105</v>
      </c>
    </row>
    <row r="1203" spans="1:21">
      <c r="A1203" s="6" t="s">
        <v>87</v>
      </c>
      <c r="B1203" s="7">
        <v>1</v>
      </c>
      <c r="C1203" s="5">
        <v>1274</v>
      </c>
      <c r="D1203" s="5">
        <v>42</v>
      </c>
      <c r="E1203" s="8" t="s">
        <v>1734</v>
      </c>
      <c r="F1203" s="8">
        <v>421102</v>
      </c>
      <c r="G1203" s="8" t="s">
        <v>1736</v>
      </c>
      <c r="H1203" s="5" t="s">
        <v>223</v>
      </c>
      <c r="I1203" s="6" t="s">
        <v>91</v>
      </c>
      <c r="J1203" s="6" t="s">
        <v>91</v>
      </c>
      <c r="K1203" s="6" t="s">
        <v>91</v>
      </c>
      <c r="L1203" s="6" t="s">
        <v>91</v>
      </c>
      <c r="M1203" s="5" t="s">
        <v>92</v>
      </c>
      <c r="N1203" s="6" t="s">
        <v>91</v>
      </c>
      <c r="O1203" s="6" t="s">
        <v>91</v>
      </c>
      <c r="P1203" s="6" t="s">
        <v>91</v>
      </c>
      <c r="Q1203" s="6" t="s">
        <v>91</v>
      </c>
      <c r="R1203" s="5">
        <v>1</v>
      </c>
      <c r="S1203" s="5">
        <v>0</v>
      </c>
      <c r="T1203" s="5" t="s">
        <v>93</v>
      </c>
      <c r="U1203" s="5" t="s">
        <v>105</v>
      </c>
    </row>
    <row r="1204" spans="1:21">
      <c r="A1204" s="6" t="s">
        <v>87</v>
      </c>
      <c r="B1204" s="7">
        <v>1</v>
      </c>
      <c r="C1204" s="5">
        <v>1275</v>
      </c>
      <c r="D1204" s="5">
        <v>42</v>
      </c>
      <c r="E1204" s="8" t="s">
        <v>1734</v>
      </c>
      <c r="F1204" s="8">
        <v>421103</v>
      </c>
      <c r="G1204" s="8" t="s">
        <v>1737</v>
      </c>
      <c r="H1204" s="5" t="s">
        <v>225</v>
      </c>
      <c r="I1204" s="6" t="s">
        <v>91</v>
      </c>
      <c r="J1204" s="6" t="s">
        <v>91</v>
      </c>
      <c r="K1204" s="6" t="s">
        <v>91</v>
      </c>
      <c r="L1204" s="6" t="s">
        <v>91</v>
      </c>
      <c r="M1204" s="5" t="s">
        <v>92</v>
      </c>
      <c r="N1204" s="6" t="s">
        <v>91</v>
      </c>
      <c r="O1204" s="6" t="s">
        <v>91</v>
      </c>
      <c r="P1204" s="6" t="s">
        <v>91</v>
      </c>
      <c r="Q1204" s="6" t="s">
        <v>91</v>
      </c>
      <c r="R1204" s="5">
        <v>1</v>
      </c>
      <c r="S1204" s="5">
        <v>0</v>
      </c>
      <c r="T1204" s="5" t="s">
        <v>93</v>
      </c>
      <c r="U1204" s="5" t="s">
        <v>105</v>
      </c>
    </row>
    <row r="1205" spans="1:21">
      <c r="A1205" s="6" t="s">
        <v>87</v>
      </c>
      <c r="B1205" s="7">
        <v>1</v>
      </c>
      <c r="C1205" s="5">
        <v>1276</v>
      </c>
      <c r="D1205" s="5">
        <v>42</v>
      </c>
      <c r="E1205" s="8" t="s">
        <v>1734</v>
      </c>
      <c r="F1205" s="8">
        <v>421104</v>
      </c>
      <c r="G1205" s="5" t="s">
        <v>1738</v>
      </c>
      <c r="H1205" s="5" t="s">
        <v>227</v>
      </c>
      <c r="I1205" s="6" t="s">
        <v>91</v>
      </c>
      <c r="J1205" s="6" t="s">
        <v>91</v>
      </c>
      <c r="K1205" s="6" t="s">
        <v>91</v>
      </c>
      <c r="L1205" s="6" t="s">
        <v>91</v>
      </c>
      <c r="M1205" s="5" t="s">
        <v>92</v>
      </c>
      <c r="N1205" s="6" t="s">
        <v>91</v>
      </c>
      <c r="O1205" s="6" t="s">
        <v>91</v>
      </c>
      <c r="P1205" s="6" t="s">
        <v>91</v>
      </c>
      <c r="Q1205" s="6" t="s">
        <v>91</v>
      </c>
      <c r="R1205" s="5">
        <v>1</v>
      </c>
      <c r="S1205" s="5">
        <v>0</v>
      </c>
      <c r="T1205" s="5" t="s">
        <v>93</v>
      </c>
      <c r="U1205" s="5" t="s">
        <v>105</v>
      </c>
    </row>
    <row r="1206" spans="1:21">
      <c r="A1206" s="6" t="s">
        <v>87</v>
      </c>
      <c r="B1206" s="7">
        <v>1</v>
      </c>
      <c r="C1206" s="5">
        <v>1277</v>
      </c>
      <c r="D1206" s="5">
        <v>42</v>
      </c>
      <c r="E1206" s="8" t="s">
        <v>1734</v>
      </c>
      <c r="F1206" s="8">
        <v>421105</v>
      </c>
      <c r="G1206" s="5" t="s">
        <v>1739</v>
      </c>
      <c r="H1206" s="5" t="s">
        <v>1740</v>
      </c>
      <c r="I1206" s="5">
        <v>10065503677</v>
      </c>
      <c r="J1206" s="6" t="s">
        <v>91</v>
      </c>
      <c r="K1206" s="6" t="s">
        <v>91</v>
      </c>
      <c r="L1206" s="6" t="s">
        <v>91</v>
      </c>
      <c r="M1206" s="5" t="s">
        <v>92</v>
      </c>
      <c r="N1206" s="6" t="s">
        <v>91</v>
      </c>
      <c r="O1206" s="6" t="s">
        <v>91</v>
      </c>
      <c r="P1206" s="6" t="s">
        <v>91</v>
      </c>
      <c r="Q1206" s="6" t="s">
        <v>91</v>
      </c>
      <c r="R1206" s="5">
        <v>1</v>
      </c>
      <c r="S1206" s="5">
        <v>0</v>
      </c>
      <c r="T1206" s="5" t="s">
        <v>93</v>
      </c>
      <c r="U1206" s="5" t="s">
        <v>105</v>
      </c>
    </row>
    <row r="1207" spans="1:21">
      <c r="A1207" s="6" t="s">
        <v>87</v>
      </c>
      <c r="B1207" s="7">
        <v>1</v>
      </c>
      <c r="C1207" s="5">
        <v>1278</v>
      </c>
      <c r="D1207" s="5">
        <v>42</v>
      </c>
      <c r="E1207" s="8" t="s">
        <v>1741</v>
      </c>
      <c r="F1207" s="8">
        <v>42110501</v>
      </c>
      <c r="G1207" s="5" t="s">
        <v>1742</v>
      </c>
      <c r="H1207" s="5" t="s">
        <v>221</v>
      </c>
      <c r="I1207" s="6" t="s">
        <v>91</v>
      </c>
      <c r="J1207" s="6" t="s">
        <v>91</v>
      </c>
      <c r="K1207" s="6" t="s">
        <v>91</v>
      </c>
      <c r="L1207" s="6" t="s">
        <v>91</v>
      </c>
      <c r="M1207" s="5" t="s">
        <v>92</v>
      </c>
      <c r="N1207" s="6" t="s">
        <v>91</v>
      </c>
      <c r="O1207" s="6" t="s">
        <v>91</v>
      </c>
      <c r="P1207" s="6" t="s">
        <v>91</v>
      </c>
      <c r="Q1207" s="6" t="s">
        <v>91</v>
      </c>
      <c r="R1207" s="5">
        <v>1</v>
      </c>
      <c r="S1207" s="5">
        <v>0</v>
      </c>
      <c r="T1207" s="5" t="s">
        <v>93</v>
      </c>
      <c r="U1207" s="5" t="s">
        <v>105</v>
      </c>
    </row>
    <row r="1208" spans="1:21">
      <c r="A1208" s="6" t="s">
        <v>87</v>
      </c>
      <c r="B1208" s="7">
        <v>1</v>
      </c>
      <c r="C1208" s="5">
        <v>1279</v>
      </c>
      <c r="D1208" s="5">
        <v>42</v>
      </c>
      <c r="E1208" s="8" t="s">
        <v>1741</v>
      </c>
      <c r="F1208" s="8">
        <v>42110502</v>
      </c>
      <c r="G1208" s="5" t="s">
        <v>1743</v>
      </c>
      <c r="H1208" s="5" t="s">
        <v>223</v>
      </c>
      <c r="I1208" s="6" t="s">
        <v>91</v>
      </c>
      <c r="J1208" s="6" t="s">
        <v>91</v>
      </c>
      <c r="K1208" s="6" t="s">
        <v>91</v>
      </c>
      <c r="L1208" s="6" t="s">
        <v>91</v>
      </c>
      <c r="M1208" s="5" t="s">
        <v>92</v>
      </c>
      <c r="N1208" s="6" t="s">
        <v>91</v>
      </c>
      <c r="O1208" s="6" t="s">
        <v>91</v>
      </c>
      <c r="P1208" s="6" t="s">
        <v>91</v>
      </c>
      <c r="Q1208" s="6" t="s">
        <v>91</v>
      </c>
      <c r="R1208" s="5">
        <v>1</v>
      </c>
      <c r="S1208" s="5">
        <v>0</v>
      </c>
      <c r="T1208" s="5" t="s">
        <v>93</v>
      </c>
      <c r="U1208" s="5" t="s">
        <v>105</v>
      </c>
    </row>
    <row r="1209" spans="1:21">
      <c r="A1209" s="6" t="s">
        <v>87</v>
      </c>
      <c r="B1209" s="7">
        <v>1</v>
      </c>
      <c r="C1209" s="5">
        <v>1280</v>
      </c>
      <c r="D1209" s="5">
        <v>42</v>
      </c>
      <c r="E1209" s="8" t="s">
        <v>1741</v>
      </c>
      <c r="F1209" s="8">
        <v>42110503</v>
      </c>
      <c r="G1209" s="5" t="s">
        <v>1744</v>
      </c>
      <c r="H1209" s="5" t="s">
        <v>225</v>
      </c>
      <c r="I1209" s="6" t="s">
        <v>91</v>
      </c>
      <c r="J1209" s="6" t="s">
        <v>91</v>
      </c>
      <c r="K1209" s="6" t="s">
        <v>91</v>
      </c>
      <c r="L1209" s="6" t="s">
        <v>91</v>
      </c>
      <c r="M1209" s="5" t="s">
        <v>92</v>
      </c>
      <c r="N1209" s="6" t="s">
        <v>91</v>
      </c>
      <c r="O1209" s="6" t="s">
        <v>91</v>
      </c>
      <c r="P1209" s="6" t="s">
        <v>91</v>
      </c>
      <c r="Q1209" s="6" t="s">
        <v>91</v>
      </c>
      <c r="R1209" s="5">
        <v>1</v>
      </c>
      <c r="S1209" s="5">
        <v>0</v>
      </c>
      <c r="T1209" s="5" t="s">
        <v>93</v>
      </c>
      <c r="U1209" s="5" t="s">
        <v>105</v>
      </c>
    </row>
    <row r="1210" spans="1:21">
      <c r="A1210" s="6" t="s">
        <v>87</v>
      </c>
      <c r="B1210" s="7">
        <v>1</v>
      </c>
      <c r="C1210" s="5">
        <v>1282</v>
      </c>
      <c r="D1210" s="5">
        <v>42</v>
      </c>
      <c r="E1210" s="8" t="s">
        <v>1741</v>
      </c>
      <c r="F1210" s="8">
        <v>42110504</v>
      </c>
      <c r="G1210" s="5" t="s">
        <v>1745</v>
      </c>
      <c r="H1210" s="5" t="s">
        <v>227</v>
      </c>
      <c r="I1210" s="6" t="s">
        <v>91</v>
      </c>
      <c r="J1210" s="6" t="s">
        <v>91</v>
      </c>
      <c r="K1210" s="6" t="s">
        <v>91</v>
      </c>
      <c r="L1210" s="6" t="s">
        <v>91</v>
      </c>
      <c r="M1210" s="5" t="s">
        <v>92</v>
      </c>
      <c r="N1210" s="6" t="s">
        <v>91</v>
      </c>
      <c r="O1210" s="6" t="s">
        <v>91</v>
      </c>
      <c r="P1210" s="6" t="s">
        <v>91</v>
      </c>
      <c r="Q1210" s="6" t="s">
        <v>91</v>
      </c>
      <c r="R1210" s="5">
        <v>1</v>
      </c>
      <c r="S1210" s="5">
        <v>0</v>
      </c>
      <c r="T1210" s="5" t="s">
        <v>93</v>
      </c>
      <c r="U1210" s="5" t="s">
        <v>105</v>
      </c>
    </row>
    <row r="1211" spans="1:21">
      <c r="A1211" s="6" t="s">
        <v>87</v>
      </c>
      <c r="B1211" s="7">
        <v>1</v>
      </c>
      <c r="C1211" s="5">
        <v>1283</v>
      </c>
      <c r="D1211" s="5">
        <v>42</v>
      </c>
      <c r="E1211" s="8" t="s">
        <v>1734</v>
      </c>
      <c r="F1211" s="8">
        <v>421106</v>
      </c>
      <c r="G1211" s="5" t="s">
        <v>1746</v>
      </c>
      <c r="H1211" s="5" t="s">
        <v>1747</v>
      </c>
      <c r="I1211" s="5">
        <v>10065503680</v>
      </c>
      <c r="J1211" s="6" t="s">
        <v>91</v>
      </c>
      <c r="K1211" s="6" t="s">
        <v>91</v>
      </c>
      <c r="L1211" s="6" t="s">
        <v>91</v>
      </c>
      <c r="M1211" s="5" t="s">
        <v>92</v>
      </c>
      <c r="N1211" s="6" t="s">
        <v>91</v>
      </c>
      <c r="O1211" s="6" t="s">
        <v>91</v>
      </c>
      <c r="P1211" s="6" t="s">
        <v>91</v>
      </c>
      <c r="Q1211" s="6" t="s">
        <v>91</v>
      </c>
      <c r="R1211" s="5">
        <v>1</v>
      </c>
      <c r="S1211" s="5">
        <v>0</v>
      </c>
      <c r="T1211" s="5" t="s">
        <v>93</v>
      </c>
      <c r="U1211" s="5" t="s">
        <v>105</v>
      </c>
    </row>
    <row r="1212" spans="1:21">
      <c r="A1212" s="6" t="s">
        <v>87</v>
      </c>
      <c r="B1212" s="7">
        <v>1</v>
      </c>
      <c r="C1212" s="5">
        <v>1284</v>
      </c>
      <c r="D1212" s="5">
        <v>42</v>
      </c>
      <c r="E1212" s="8" t="s">
        <v>1748</v>
      </c>
      <c r="F1212" s="8">
        <v>42110601</v>
      </c>
      <c r="G1212" s="5" t="s">
        <v>1749</v>
      </c>
      <c r="H1212" s="5" t="s">
        <v>221</v>
      </c>
      <c r="I1212" s="6" t="s">
        <v>91</v>
      </c>
      <c r="J1212" s="6" t="s">
        <v>91</v>
      </c>
      <c r="K1212" s="6" t="s">
        <v>91</v>
      </c>
      <c r="L1212" s="6" t="s">
        <v>91</v>
      </c>
      <c r="M1212" s="5" t="s">
        <v>92</v>
      </c>
      <c r="N1212" s="6" t="s">
        <v>91</v>
      </c>
      <c r="O1212" s="6" t="s">
        <v>91</v>
      </c>
      <c r="P1212" s="6" t="s">
        <v>91</v>
      </c>
      <c r="Q1212" s="6" t="s">
        <v>91</v>
      </c>
      <c r="R1212" s="5">
        <v>1</v>
      </c>
      <c r="S1212" s="5">
        <v>0</v>
      </c>
      <c r="T1212" s="5" t="s">
        <v>93</v>
      </c>
      <c r="U1212" s="5" t="s">
        <v>105</v>
      </c>
    </row>
    <row r="1213" spans="1:21">
      <c r="A1213" s="6" t="s">
        <v>87</v>
      </c>
      <c r="B1213" s="7">
        <v>1</v>
      </c>
      <c r="C1213" s="5">
        <v>1285</v>
      </c>
      <c r="D1213" s="5">
        <v>42</v>
      </c>
      <c r="E1213" s="8" t="s">
        <v>1748</v>
      </c>
      <c r="F1213" s="8">
        <v>42110602</v>
      </c>
      <c r="G1213" s="5" t="s">
        <v>1750</v>
      </c>
      <c r="H1213" s="5" t="s">
        <v>223</v>
      </c>
      <c r="I1213" s="6" t="s">
        <v>91</v>
      </c>
      <c r="J1213" s="6" t="s">
        <v>91</v>
      </c>
      <c r="K1213" s="6" t="s">
        <v>91</v>
      </c>
      <c r="L1213" s="6" t="s">
        <v>91</v>
      </c>
      <c r="M1213" s="5" t="s">
        <v>92</v>
      </c>
      <c r="N1213" s="6" t="s">
        <v>91</v>
      </c>
      <c r="O1213" s="6" t="s">
        <v>91</v>
      </c>
      <c r="P1213" s="6" t="s">
        <v>91</v>
      </c>
      <c r="Q1213" s="6" t="s">
        <v>91</v>
      </c>
      <c r="R1213" s="5">
        <v>1</v>
      </c>
      <c r="S1213" s="5">
        <v>0</v>
      </c>
      <c r="T1213" s="5" t="s">
        <v>93</v>
      </c>
      <c r="U1213" s="5" t="s">
        <v>105</v>
      </c>
    </row>
    <row r="1214" spans="1:21">
      <c r="A1214" s="6" t="s">
        <v>87</v>
      </c>
      <c r="B1214" s="7">
        <v>1</v>
      </c>
      <c r="C1214" s="5">
        <v>1286</v>
      </c>
      <c r="D1214" s="5">
        <v>42</v>
      </c>
      <c r="E1214" s="8" t="s">
        <v>1748</v>
      </c>
      <c r="F1214" s="8">
        <v>42110603</v>
      </c>
      <c r="G1214" s="5" t="s">
        <v>1751</v>
      </c>
      <c r="H1214" s="5" t="s">
        <v>225</v>
      </c>
      <c r="I1214" s="6" t="s">
        <v>91</v>
      </c>
      <c r="J1214" s="6" t="s">
        <v>91</v>
      </c>
      <c r="K1214" s="6" t="s">
        <v>91</v>
      </c>
      <c r="L1214" s="6" t="s">
        <v>91</v>
      </c>
      <c r="M1214" s="5" t="s">
        <v>92</v>
      </c>
      <c r="N1214" s="6" t="s">
        <v>91</v>
      </c>
      <c r="O1214" s="6" t="s">
        <v>91</v>
      </c>
      <c r="P1214" s="6" t="s">
        <v>91</v>
      </c>
      <c r="Q1214" s="6" t="s">
        <v>91</v>
      </c>
      <c r="R1214" s="5">
        <v>1</v>
      </c>
      <c r="S1214" s="5">
        <v>0</v>
      </c>
      <c r="T1214" s="5" t="s">
        <v>93</v>
      </c>
      <c r="U1214" s="5" t="s">
        <v>105</v>
      </c>
    </row>
    <row r="1215" spans="1:21">
      <c r="A1215" s="6" t="s">
        <v>87</v>
      </c>
      <c r="B1215" s="7">
        <v>1</v>
      </c>
      <c r="C1215" s="5">
        <v>1287</v>
      </c>
      <c r="D1215" s="5">
        <v>42</v>
      </c>
      <c r="E1215" s="8" t="s">
        <v>1748</v>
      </c>
      <c r="F1215" s="8">
        <v>42110604</v>
      </c>
      <c r="G1215" s="5" t="s">
        <v>1752</v>
      </c>
      <c r="H1215" s="5" t="s">
        <v>227</v>
      </c>
      <c r="I1215" s="6" t="s">
        <v>91</v>
      </c>
      <c r="J1215" s="6" t="s">
        <v>91</v>
      </c>
      <c r="K1215" s="6" t="s">
        <v>91</v>
      </c>
      <c r="L1215" s="6" t="s">
        <v>91</v>
      </c>
      <c r="M1215" s="5" t="s">
        <v>92</v>
      </c>
      <c r="N1215" s="6" t="s">
        <v>91</v>
      </c>
      <c r="O1215" s="6" t="s">
        <v>91</v>
      </c>
      <c r="P1215" s="6" t="s">
        <v>91</v>
      </c>
      <c r="Q1215" s="6" t="s">
        <v>91</v>
      </c>
      <c r="R1215" s="5">
        <v>1</v>
      </c>
      <c r="S1215" s="5">
        <v>0</v>
      </c>
      <c r="T1215" s="5" t="s">
        <v>93</v>
      </c>
      <c r="U1215" s="5" t="s">
        <v>105</v>
      </c>
    </row>
    <row r="1216" spans="1:21">
      <c r="A1216" s="6" t="s">
        <v>87</v>
      </c>
      <c r="B1216" s="7">
        <v>1</v>
      </c>
      <c r="C1216" s="5">
        <v>1288</v>
      </c>
      <c r="D1216" s="5">
        <v>42</v>
      </c>
      <c r="E1216" s="8" t="s">
        <v>1734</v>
      </c>
      <c r="F1216" s="8">
        <v>421107</v>
      </c>
      <c r="G1216" s="5" t="s">
        <v>1753</v>
      </c>
      <c r="H1216" s="5" t="s">
        <v>1754</v>
      </c>
      <c r="I1216" s="6" t="s">
        <v>91</v>
      </c>
      <c r="J1216" s="6" t="s">
        <v>91</v>
      </c>
      <c r="K1216" s="6" t="s">
        <v>91</v>
      </c>
      <c r="L1216" s="6" t="s">
        <v>91</v>
      </c>
      <c r="M1216" s="5" t="s">
        <v>92</v>
      </c>
      <c r="N1216" s="6" t="s">
        <v>91</v>
      </c>
      <c r="O1216" s="6" t="s">
        <v>91</v>
      </c>
      <c r="P1216" s="6" t="s">
        <v>91</v>
      </c>
      <c r="Q1216" s="6" t="s">
        <v>91</v>
      </c>
      <c r="R1216" s="5">
        <v>1</v>
      </c>
      <c r="S1216" s="5">
        <v>0</v>
      </c>
      <c r="T1216" s="5" t="s">
        <v>93</v>
      </c>
      <c r="U1216" s="5" t="s">
        <v>105</v>
      </c>
    </row>
    <row r="1217" spans="1:21">
      <c r="A1217" s="6" t="s">
        <v>87</v>
      </c>
      <c r="B1217" s="7">
        <v>1</v>
      </c>
      <c r="C1217" s="5">
        <v>1289</v>
      </c>
      <c r="D1217" s="5">
        <v>42</v>
      </c>
      <c r="E1217" s="8" t="s">
        <v>1755</v>
      </c>
      <c r="F1217" s="8">
        <v>42110701</v>
      </c>
      <c r="G1217" s="5" t="s">
        <v>1756</v>
      </c>
      <c r="H1217" s="5" t="s">
        <v>221</v>
      </c>
      <c r="I1217" s="6" t="s">
        <v>91</v>
      </c>
      <c r="J1217" s="6" t="s">
        <v>91</v>
      </c>
      <c r="K1217" s="6" t="s">
        <v>91</v>
      </c>
      <c r="L1217" s="6" t="s">
        <v>91</v>
      </c>
      <c r="M1217" s="5" t="s">
        <v>92</v>
      </c>
      <c r="N1217" s="6" t="s">
        <v>91</v>
      </c>
      <c r="O1217" s="6" t="s">
        <v>91</v>
      </c>
      <c r="P1217" s="6" t="s">
        <v>91</v>
      </c>
      <c r="Q1217" s="6" t="s">
        <v>91</v>
      </c>
      <c r="R1217" s="5">
        <v>1</v>
      </c>
      <c r="S1217" s="5">
        <v>0</v>
      </c>
      <c r="T1217" s="5" t="s">
        <v>93</v>
      </c>
      <c r="U1217" s="5" t="s">
        <v>105</v>
      </c>
    </row>
    <row r="1218" spans="1:21">
      <c r="A1218" s="6" t="s">
        <v>87</v>
      </c>
      <c r="B1218" s="7">
        <v>1</v>
      </c>
      <c r="C1218" s="5">
        <v>1290</v>
      </c>
      <c r="D1218" s="5">
        <v>42</v>
      </c>
      <c r="E1218" s="8" t="s">
        <v>1755</v>
      </c>
      <c r="F1218" s="8">
        <v>42110702</v>
      </c>
      <c r="G1218" s="5" t="s">
        <v>1757</v>
      </c>
      <c r="H1218" s="5" t="s">
        <v>223</v>
      </c>
      <c r="I1218" s="6" t="s">
        <v>91</v>
      </c>
      <c r="J1218" s="6" t="s">
        <v>91</v>
      </c>
      <c r="K1218" s="6" t="s">
        <v>91</v>
      </c>
      <c r="L1218" s="6" t="s">
        <v>91</v>
      </c>
      <c r="M1218" s="5" t="s">
        <v>92</v>
      </c>
      <c r="N1218" s="6" t="s">
        <v>91</v>
      </c>
      <c r="O1218" s="6" t="s">
        <v>91</v>
      </c>
      <c r="P1218" s="6" t="s">
        <v>91</v>
      </c>
      <c r="Q1218" s="6" t="s">
        <v>91</v>
      </c>
      <c r="R1218" s="5">
        <v>1</v>
      </c>
      <c r="S1218" s="5">
        <v>0</v>
      </c>
      <c r="T1218" s="5" t="s">
        <v>93</v>
      </c>
      <c r="U1218" s="5" t="s">
        <v>105</v>
      </c>
    </row>
    <row r="1219" spans="1:21">
      <c r="A1219" s="6" t="s">
        <v>87</v>
      </c>
      <c r="B1219" s="7">
        <v>1</v>
      </c>
      <c r="C1219" s="5">
        <v>1291</v>
      </c>
      <c r="D1219" s="5">
        <v>42</v>
      </c>
      <c r="E1219" s="8" t="s">
        <v>1755</v>
      </c>
      <c r="F1219" s="8">
        <v>42110703</v>
      </c>
      <c r="G1219" s="5" t="s">
        <v>1758</v>
      </c>
      <c r="H1219" s="5" t="s">
        <v>225</v>
      </c>
      <c r="I1219" s="6" t="s">
        <v>91</v>
      </c>
      <c r="J1219" s="6" t="s">
        <v>91</v>
      </c>
      <c r="K1219" s="6" t="s">
        <v>91</v>
      </c>
      <c r="L1219" s="6" t="s">
        <v>91</v>
      </c>
      <c r="M1219" s="5" t="s">
        <v>92</v>
      </c>
      <c r="N1219" s="6" t="s">
        <v>91</v>
      </c>
      <c r="O1219" s="6" t="s">
        <v>91</v>
      </c>
      <c r="P1219" s="6" t="s">
        <v>91</v>
      </c>
      <c r="Q1219" s="6" t="s">
        <v>91</v>
      </c>
      <c r="R1219" s="5">
        <v>1</v>
      </c>
      <c r="S1219" s="5">
        <v>0</v>
      </c>
      <c r="T1219" s="5" t="s">
        <v>93</v>
      </c>
      <c r="U1219" s="5" t="s">
        <v>105</v>
      </c>
    </row>
    <row r="1220" spans="1:21">
      <c r="A1220" s="6" t="s">
        <v>87</v>
      </c>
      <c r="B1220" s="7">
        <v>1</v>
      </c>
      <c r="C1220" s="5">
        <v>1292</v>
      </c>
      <c r="D1220" s="5">
        <v>42</v>
      </c>
      <c r="E1220" s="8" t="s">
        <v>1755</v>
      </c>
      <c r="F1220" s="8">
        <v>42110704</v>
      </c>
      <c r="G1220" s="5" t="s">
        <v>1759</v>
      </c>
      <c r="H1220" s="5" t="s">
        <v>227</v>
      </c>
      <c r="I1220" s="6" t="s">
        <v>91</v>
      </c>
      <c r="J1220" s="6" t="s">
        <v>91</v>
      </c>
      <c r="K1220" s="6" t="s">
        <v>91</v>
      </c>
      <c r="L1220" s="6" t="s">
        <v>91</v>
      </c>
      <c r="M1220" s="5" t="s">
        <v>92</v>
      </c>
      <c r="N1220" s="6" t="s">
        <v>91</v>
      </c>
      <c r="O1220" s="6" t="s">
        <v>91</v>
      </c>
      <c r="P1220" s="6" t="s">
        <v>91</v>
      </c>
      <c r="Q1220" s="6" t="s">
        <v>91</v>
      </c>
      <c r="R1220" s="5">
        <v>1</v>
      </c>
      <c r="S1220" s="5">
        <v>0</v>
      </c>
      <c r="T1220" s="5" t="s">
        <v>93</v>
      </c>
      <c r="U1220" s="5" t="s">
        <v>105</v>
      </c>
    </row>
    <row r="1221" spans="1:21">
      <c r="A1221" s="6" t="s">
        <v>87</v>
      </c>
      <c r="B1221" s="7">
        <v>1</v>
      </c>
      <c r="C1221" s="5">
        <v>1293</v>
      </c>
      <c r="D1221" s="5">
        <v>42</v>
      </c>
      <c r="E1221" s="8" t="s">
        <v>1734</v>
      </c>
      <c r="F1221" s="8">
        <v>421108</v>
      </c>
      <c r="G1221" s="5" t="s">
        <v>1760</v>
      </c>
      <c r="H1221" s="5" t="s">
        <v>1761</v>
      </c>
      <c r="I1221" s="5">
        <v>10065506895</v>
      </c>
      <c r="J1221" s="6" t="s">
        <v>91</v>
      </c>
      <c r="K1221" s="6" t="s">
        <v>91</v>
      </c>
      <c r="L1221" s="6" t="s">
        <v>91</v>
      </c>
      <c r="M1221" s="5" t="s">
        <v>92</v>
      </c>
      <c r="N1221" s="6" t="s">
        <v>91</v>
      </c>
      <c r="O1221" s="6" t="s">
        <v>91</v>
      </c>
      <c r="P1221" s="6" t="s">
        <v>91</v>
      </c>
      <c r="Q1221" s="6" t="s">
        <v>91</v>
      </c>
      <c r="R1221" s="5">
        <v>1</v>
      </c>
      <c r="S1221" s="5">
        <v>0</v>
      </c>
      <c r="T1221" s="5" t="s">
        <v>93</v>
      </c>
      <c r="U1221" s="5" t="s">
        <v>105</v>
      </c>
    </row>
    <row r="1222" spans="1:21">
      <c r="A1222" s="6" t="s">
        <v>87</v>
      </c>
      <c r="B1222" s="7">
        <v>1</v>
      </c>
      <c r="C1222" s="5">
        <v>1294</v>
      </c>
      <c r="D1222" s="5">
        <v>42</v>
      </c>
      <c r="E1222" s="8" t="s">
        <v>1762</v>
      </c>
      <c r="F1222" s="8">
        <v>42110801</v>
      </c>
      <c r="G1222" s="5" t="s">
        <v>1763</v>
      </c>
      <c r="H1222" s="5" t="s">
        <v>221</v>
      </c>
      <c r="I1222" s="6" t="s">
        <v>91</v>
      </c>
      <c r="J1222" s="6" t="s">
        <v>91</v>
      </c>
      <c r="K1222" s="6" t="s">
        <v>91</v>
      </c>
      <c r="L1222" s="6" t="s">
        <v>91</v>
      </c>
      <c r="M1222" s="5" t="s">
        <v>92</v>
      </c>
      <c r="N1222" s="6" t="s">
        <v>91</v>
      </c>
      <c r="O1222" s="6" t="s">
        <v>91</v>
      </c>
      <c r="P1222" s="6" t="s">
        <v>91</v>
      </c>
      <c r="Q1222" s="6" t="s">
        <v>91</v>
      </c>
      <c r="R1222" s="5">
        <v>1</v>
      </c>
      <c r="S1222" s="5">
        <v>0</v>
      </c>
      <c r="T1222" s="5" t="s">
        <v>93</v>
      </c>
      <c r="U1222" s="5" t="s">
        <v>105</v>
      </c>
    </row>
    <row r="1223" spans="1:21">
      <c r="A1223" s="6" t="s">
        <v>87</v>
      </c>
      <c r="B1223" s="7">
        <v>1</v>
      </c>
      <c r="C1223" s="5">
        <v>1295</v>
      </c>
      <c r="D1223" s="5">
        <v>42</v>
      </c>
      <c r="E1223" s="8" t="s">
        <v>1762</v>
      </c>
      <c r="F1223" s="8">
        <v>42110802</v>
      </c>
      <c r="G1223" s="5" t="s">
        <v>1764</v>
      </c>
      <c r="H1223" s="5" t="s">
        <v>223</v>
      </c>
      <c r="I1223" s="6" t="s">
        <v>91</v>
      </c>
      <c r="J1223" s="6" t="s">
        <v>91</v>
      </c>
      <c r="K1223" s="6" t="s">
        <v>91</v>
      </c>
      <c r="L1223" s="6" t="s">
        <v>91</v>
      </c>
      <c r="M1223" s="5" t="s">
        <v>92</v>
      </c>
      <c r="N1223" s="6" t="s">
        <v>91</v>
      </c>
      <c r="O1223" s="6" t="s">
        <v>91</v>
      </c>
      <c r="P1223" s="6" t="s">
        <v>91</v>
      </c>
      <c r="Q1223" s="6" t="s">
        <v>91</v>
      </c>
      <c r="R1223" s="5">
        <v>1</v>
      </c>
      <c r="S1223" s="5">
        <v>0</v>
      </c>
      <c r="T1223" s="5" t="s">
        <v>93</v>
      </c>
      <c r="U1223" s="5" t="s">
        <v>105</v>
      </c>
    </row>
    <row r="1224" spans="1:21">
      <c r="A1224" s="6" t="s">
        <v>87</v>
      </c>
      <c r="B1224" s="7">
        <v>1</v>
      </c>
      <c r="C1224" s="5">
        <v>1296</v>
      </c>
      <c r="D1224" s="5">
        <v>42</v>
      </c>
      <c r="E1224" s="8" t="s">
        <v>1762</v>
      </c>
      <c r="F1224" s="8">
        <v>42110803</v>
      </c>
      <c r="G1224" s="5" t="s">
        <v>1765</v>
      </c>
      <c r="H1224" s="5" t="s">
        <v>225</v>
      </c>
      <c r="I1224" s="6" t="s">
        <v>91</v>
      </c>
      <c r="J1224" s="6" t="s">
        <v>91</v>
      </c>
      <c r="K1224" s="6" t="s">
        <v>91</v>
      </c>
      <c r="L1224" s="6" t="s">
        <v>91</v>
      </c>
      <c r="M1224" s="5" t="s">
        <v>92</v>
      </c>
      <c r="N1224" s="6" t="s">
        <v>91</v>
      </c>
      <c r="O1224" s="6" t="s">
        <v>91</v>
      </c>
      <c r="P1224" s="6" t="s">
        <v>91</v>
      </c>
      <c r="Q1224" s="6" t="s">
        <v>91</v>
      </c>
      <c r="R1224" s="5">
        <v>1</v>
      </c>
      <c r="S1224" s="5">
        <v>0</v>
      </c>
      <c r="T1224" s="5" t="s">
        <v>93</v>
      </c>
      <c r="U1224" s="5" t="s">
        <v>105</v>
      </c>
    </row>
    <row r="1225" spans="1:21">
      <c r="A1225" s="6" t="s">
        <v>87</v>
      </c>
      <c r="B1225" s="7">
        <v>1</v>
      </c>
      <c r="C1225" s="5">
        <v>1297</v>
      </c>
      <c r="D1225" s="5">
        <v>42</v>
      </c>
      <c r="E1225" s="8" t="s">
        <v>1762</v>
      </c>
      <c r="F1225" s="8">
        <v>42110804</v>
      </c>
      <c r="G1225" s="5" t="s">
        <v>1766</v>
      </c>
      <c r="H1225" s="5" t="s">
        <v>227</v>
      </c>
      <c r="I1225" s="6" t="s">
        <v>91</v>
      </c>
      <c r="J1225" s="6" t="s">
        <v>91</v>
      </c>
      <c r="K1225" s="6" t="s">
        <v>91</v>
      </c>
      <c r="L1225" s="6" t="s">
        <v>91</v>
      </c>
      <c r="M1225" s="5" t="s">
        <v>92</v>
      </c>
      <c r="N1225" s="6" t="s">
        <v>91</v>
      </c>
      <c r="O1225" s="6" t="s">
        <v>91</v>
      </c>
      <c r="P1225" s="6" t="s">
        <v>91</v>
      </c>
      <c r="Q1225" s="6" t="s">
        <v>91</v>
      </c>
      <c r="R1225" s="5">
        <v>1</v>
      </c>
      <c r="S1225" s="5">
        <v>0</v>
      </c>
      <c r="T1225" s="5" t="s">
        <v>93</v>
      </c>
      <c r="U1225" s="5" t="s">
        <v>105</v>
      </c>
    </row>
    <row r="1226" spans="1:21">
      <c r="A1226" s="6" t="s">
        <v>87</v>
      </c>
      <c r="B1226" s="7">
        <v>1</v>
      </c>
      <c r="C1226" s="5">
        <v>1298</v>
      </c>
      <c r="D1226" s="5">
        <v>42</v>
      </c>
      <c r="E1226" s="8" t="s">
        <v>1734</v>
      </c>
      <c r="F1226" s="8">
        <v>421109</v>
      </c>
      <c r="G1226" s="5" t="s">
        <v>1767</v>
      </c>
      <c r="H1226" s="5" t="s">
        <v>1768</v>
      </c>
      <c r="I1226" s="5">
        <v>10065503697</v>
      </c>
      <c r="J1226" s="6" t="s">
        <v>91</v>
      </c>
      <c r="K1226" s="6" t="s">
        <v>91</v>
      </c>
      <c r="L1226" s="6" t="s">
        <v>91</v>
      </c>
      <c r="M1226" s="5" t="s">
        <v>92</v>
      </c>
      <c r="N1226" s="6" t="s">
        <v>91</v>
      </c>
      <c r="O1226" s="6" t="s">
        <v>91</v>
      </c>
      <c r="P1226" s="6" t="s">
        <v>91</v>
      </c>
      <c r="Q1226" s="6" t="s">
        <v>91</v>
      </c>
      <c r="R1226" s="5">
        <v>1</v>
      </c>
      <c r="S1226" s="5">
        <v>0</v>
      </c>
      <c r="T1226" s="5" t="s">
        <v>93</v>
      </c>
      <c r="U1226" s="5" t="s">
        <v>105</v>
      </c>
    </row>
    <row r="1227" spans="1:21">
      <c r="A1227" s="6" t="s">
        <v>87</v>
      </c>
      <c r="B1227" s="7">
        <v>1</v>
      </c>
      <c r="C1227" s="5">
        <v>1299</v>
      </c>
      <c r="D1227" s="5">
        <v>42</v>
      </c>
      <c r="E1227" s="8" t="s">
        <v>1769</v>
      </c>
      <c r="F1227" s="8">
        <v>42110901</v>
      </c>
      <c r="G1227" s="5" t="s">
        <v>1770</v>
      </c>
      <c r="H1227" s="5" t="s">
        <v>221</v>
      </c>
      <c r="I1227" s="6" t="s">
        <v>91</v>
      </c>
      <c r="J1227" s="6" t="s">
        <v>91</v>
      </c>
      <c r="K1227" s="6" t="s">
        <v>91</v>
      </c>
      <c r="L1227" s="6" t="s">
        <v>91</v>
      </c>
      <c r="M1227" s="5" t="s">
        <v>92</v>
      </c>
      <c r="N1227" s="6" t="s">
        <v>91</v>
      </c>
      <c r="O1227" s="6" t="s">
        <v>91</v>
      </c>
      <c r="P1227" s="6" t="s">
        <v>91</v>
      </c>
      <c r="Q1227" s="6" t="s">
        <v>91</v>
      </c>
      <c r="R1227" s="5">
        <v>1</v>
      </c>
      <c r="S1227" s="5">
        <v>0</v>
      </c>
      <c r="T1227" s="5" t="s">
        <v>93</v>
      </c>
      <c r="U1227" s="5" t="s">
        <v>105</v>
      </c>
    </row>
    <row r="1228" spans="1:21">
      <c r="A1228" s="6" t="s">
        <v>87</v>
      </c>
      <c r="B1228" s="7">
        <v>1</v>
      </c>
      <c r="C1228" s="5">
        <v>1300</v>
      </c>
      <c r="D1228" s="5">
        <v>42</v>
      </c>
      <c r="E1228" s="8" t="s">
        <v>1769</v>
      </c>
      <c r="F1228" s="8">
        <v>42110902</v>
      </c>
      <c r="G1228" s="5" t="s">
        <v>1771</v>
      </c>
      <c r="H1228" s="5" t="s">
        <v>223</v>
      </c>
      <c r="I1228" s="6" t="s">
        <v>91</v>
      </c>
      <c r="J1228" s="6" t="s">
        <v>91</v>
      </c>
      <c r="K1228" s="6" t="s">
        <v>91</v>
      </c>
      <c r="L1228" s="6" t="s">
        <v>91</v>
      </c>
      <c r="M1228" s="5" t="s">
        <v>92</v>
      </c>
      <c r="N1228" s="6" t="s">
        <v>91</v>
      </c>
      <c r="O1228" s="6" t="s">
        <v>91</v>
      </c>
      <c r="P1228" s="6" t="s">
        <v>91</v>
      </c>
      <c r="Q1228" s="6" t="s">
        <v>91</v>
      </c>
      <c r="R1228" s="5">
        <v>1</v>
      </c>
      <c r="S1228" s="5">
        <v>0</v>
      </c>
      <c r="T1228" s="5" t="s">
        <v>93</v>
      </c>
      <c r="U1228" s="5" t="s">
        <v>105</v>
      </c>
    </row>
    <row r="1229" spans="1:21">
      <c r="A1229" s="6" t="s">
        <v>87</v>
      </c>
      <c r="B1229" s="7">
        <v>1</v>
      </c>
      <c r="C1229" s="5">
        <v>1301</v>
      </c>
      <c r="D1229" s="5">
        <v>42</v>
      </c>
      <c r="E1229" s="8" t="s">
        <v>1769</v>
      </c>
      <c r="F1229" s="8">
        <v>42110903</v>
      </c>
      <c r="G1229" s="5" t="s">
        <v>1772</v>
      </c>
      <c r="H1229" s="5" t="s">
        <v>225</v>
      </c>
      <c r="I1229" s="6" t="s">
        <v>91</v>
      </c>
      <c r="J1229" s="6" t="s">
        <v>91</v>
      </c>
      <c r="K1229" s="6" t="s">
        <v>91</v>
      </c>
      <c r="L1229" s="6" t="s">
        <v>91</v>
      </c>
      <c r="M1229" s="5" t="s">
        <v>92</v>
      </c>
      <c r="N1229" s="6" t="s">
        <v>91</v>
      </c>
      <c r="O1229" s="6" t="s">
        <v>91</v>
      </c>
      <c r="P1229" s="6" t="s">
        <v>91</v>
      </c>
      <c r="Q1229" s="6" t="s">
        <v>91</v>
      </c>
      <c r="R1229" s="5">
        <v>1</v>
      </c>
      <c r="S1229" s="5">
        <v>0</v>
      </c>
      <c r="T1229" s="5" t="s">
        <v>93</v>
      </c>
      <c r="U1229" s="5" t="s">
        <v>105</v>
      </c>
    </row>
    <row r="1230" spans="1:21">
      <c r="A1230" s="6" t="s">
        <v>87</v>
      </c>
      <c r="B1230" s="7">
        <v>1</v>
      </c>
      <c r="C1230" s="5">
        <v>1303</v>
      </c>
      <c r="D1230" s="5">
        <v>42</v>
      </c>
      <c r="E1230" s="8" t="s">
        <v>1769</v>
      </c>
      <c r="F1230" s="8">
        <v>42110904</v>
      </c>
      <c r="G1230" s="5" t="s">
        <v>1773</v>
      </c>
      <c r="H1230" s="5" t="s">
        <v>227</v>
      </c>
      <c r="I1230" s="6" t="s">
        <v>91</v>
      </c>
      <c r="J1230" s="6" t="s">
        <v>91</v>
      </c>
      <c r="K1230" s="6" t="s">
        <v>91</v>
      </c>
      <c r="L1230" s="6" t="s">
        <v>91</v>
      </c>
      <c r="M1230" s="5" t="s">
        <v>92</v>
      </c>
      <c r="N1230" s="6" t="s">
        <v>91</v>
      </c>
      <c r="O1230" s="6" t="s">
        <v>91</v>
      </c>
      <c r="P1230" s="6" t="s">
        <v>91</v>
      </c>
      <c r="Q1230" s="6" t="s">
        <v>91</v>
      </c>
      <c r="R1230" s="5">
        <v>1</v>
      </c>
      <c r="S1230" s="5">
        <v>0</v>
      </c>
      <c r="T1230" s="5" t="s">
        <v>93</v>
      </c>
      <c r="U1230" s="5" t="s">
        <v>105</v>
      </c>
    </row>
    <row r="1231" spans="1:21">
      <c r="A1231" s="6" t="s">
        <v>87</v>
      </c>
      <c r="B1231" s="7">
        <v>1</v>
      </c>
      <c r="C1231" s="5">
        <v>1304</v>
      </c>
      <c r="D1231" s="5">
        <v>42</v>
      </c>
      <c r="E1231" s="8" t="s">
        <v>1734</v>
      </c>
      <c r="F1231" s="8">
        <v>421110</v>
      </c>
      <c r="G1231" s="5" t="s">
        <v>1774</v>
      </c>
      <c r="H1231" s="5" t="s">
        <v>1775</v>
      </c>
      <c r="I1231" s="5">
        <v>10065505503</v>
      </c>
      <c r="J1231" s="6" t="s">
        <v>91</v>
      </c>
      <c r="K1231" s="6" t="s">
        <v>91</v>
      </c>
      <c r="L1231" s="6" t="s">
        <v>91</v>
      </c>
      <c r="M1231" s="5" t="s">
        <v>92</v>
      </c>
      <c r="N1231" s="6" t="s">
        <v>91</v>
      </c>
      <c r="O1231" s="6" t="s">
        <v>91</v>
      </c>
      <c r="P1231" s="6" t="s">
        <v>91</v>
      </c>
      <c r="Q1231" s="6" t="s">
        <v>91</v>
      </c>
      <c r="R1231" s="5">
        <v>1</v>
      </c>
      <c r="S1231" s="5">
        <v>0</v>
      </c>
      <c r="T1231" s="5" t="s">
        <v>93</v>
      </c>
      <c r="U1231" s="5" t="s">
        <v>105</v>
      </c>
    </row>
    <row r="1232" spans="1:21">
      <c r="A1232" s="6" t="s">
        <v>87</v>
      </c>
      <c r="B1232" s="7">
        <v>1</v>
      </c>
      <c r="C1232" s="5">
        <v>1305</v>
      </c>
      <c r="D1232" s="5">
        <v>42</v>
      </c>
      <c r="E1232" s="8" t="s">
        <v>1776</v>
      </c>
      <c r="F1232" s="8">
        <v>42111001</v>
      </c>
      <c r="G1232" s="5" t="s">
        <v>1777</v>
      </c>
      <c r="H1232" s="5" t="s">
        <v>221</v>
      </c>
      <c r="I1232" s="6" t="s">
        <v>91</v>
      </c>
      <c r="J1232" s="6" t="s">
        <v>91</v>
      </c>
      <c r="K1232" s="6" t="s">
        <v>91</v>
      </c>
      <c r="L1232" s="6" t="s">
        <v>91</v>
      </c>
      <c r="M1232" s="5" t="s">
        <v>92</v>
      </c>
      <c r="N1232" s="6" t="s">
        <v>91</v>
      </c>
      <c r="O1232" s="6" t="s">
        <v>91</v>
      </c>
      <c r="P1232" s="6" t="s">
        <v>91</v>
      </c>
      <c r="Q1232" s="6" t="s">
        <v>91</v>
      </c>
      <c r="R1232" s="5">
        <v>1</v>
      </c>
      <c r="S1232" s="5">
        <v>0</v>
      </c>
      <c r="T1232" s="5" t="s">
        <v>93</v>
      </c>
      <c r="U1232" s="5" t="s">
        <v>105</v>
      </c>
    </row>
    <row r="1233" spans="1:21">
      <c r="A1233" s="6" t="s">
        <v>87</v>
      </c>
      <c r="B1233" s="7">
        <v>1</v>
      </c>
      <c r="C1233" s="5">
        <v>1306</v>
      </c>
      <c r="D1233" s="5">
        <v>42</v>
      </c>
      <c r="E1233" s="8" t="s">
        <v>1776</v>
      </c>
      <c r="F1233" s="8">
        <v>42111002</v>
      </c>
      <c r="G1233" s="5" t="s">
        <v>1778</v>
      </c>
      <c r="H1233" s="5" t="s">
        <v>223</v>
      </c>
      <c r="I1233" s="6" t="s">
        <v>91</v>
      </c>
      <c r="J1233" s="6" t="s">
        <v>91</v>
      </c>
      <c r="K1233" s="6" t="s">
        <v>91</v>
      </c>
      <c r="L1233" s="6" t="s">
        <v>91</v>
      </c>
      <c r="M1233" s="5" t="s">
        <v>92</v>
      </c>
      <c r="N1233" s="6" t="s">
        <v>91</v>
      </c>
      <c r="O1233" s="6" t="s">
        <v>91</v>
      </c>
      <c r="P1233" s="6" t="s">
        <v>91</v>
      </c>
      <c r="Q1233" s="6" t="s">
        <v>91</v>
      </c>
      <c r="R1233" s="5">
        <v>1</v>
      </c>
      <c r="S1233" s="5">
        <v>0</v>
      </c>
      <c r="T1233" s="5" t="s">
        <v>93</v>
      </c>
      <c r="U1233" s="5" t="s">
        <v>105</v>
      </c>
    </row>
    <row r="1234" spans="1:21">
      <c r="A1234" s="6" t="s">
        <v>87</v>
      </c>
      <c r="B1234" s="7">
        <v>1</v>
      </c>
      <c r="C1234" s="5">
        <v>1307</v>
      </c>
      <c r="D1234" s="5">
        <v>42</v>
      </c>
      <c r="E1234" s="8" t="s">
        <v>1776</v>
      </c>
      <c r="F1234" s="8">
        <v>42111003</v>
      </c>
      <c r="G1234" s="5" t="s">
        <v>1779</v>
      </c>
      <c r="H1234" s="5" t="s">
        <v>225</v>
      </c>
      <c r="I1234" s="6" t="s">
        <v>91</v>
      </c>
      <c r="J1234" s="6" t="s">
        <v>91</v>
      </c>
      <c r="K1234" s="6" t="s">
        <v>91</v>
      </c>
      <c r="L1234" s="6" t="s">
        <v>91</v>
      </c>
      <c r="M1234" s="5" t="s">
        <v>92</v>
      </c>
      <c r="N1234" s="6" t="s">
        <v>91</v>
      </c>
      <c r="O1234" s="6" t="s">
        <v>91</v>
      </c>
      <c r="P1234" s="6" t="s">
        <v>91</v>
      </c>
      <c r="Q1234" s="6" t="s">
        <v>91</v>
      </c>
      <c r="R1234" s="5">
        <v>1</v>
      </c>
      <c r="S1234" s="5">
        <v>0</v>
      </c>
      <c r="T1234" s="5" t="s">
        <v>93</v>
      </c>
      <c r="U1234" s="5" t="s">
        <v>105</v>
      </c>
    </row>
    <row r="1235" spans="1:21">
      <c r="A1235" s="6" t="s">
        <v>87</v>
      </c>
      <c r="B1235" s="7">
        <v>1</v>
      </c>
      <c r="C1235" s="5">
        <v>1309</v>
      </c>
      <c r="D1235" s="5">
        <v>42</v>
      </c>
      <c r="E1235" s="8" t="s">
        <v>1776</v>
      </c>
      <c r="F1235" s="8">
        <v>42111004</v>
      </c>
      <c r="G1235" s="5" t="s">
        <v>1780</v>
      </c>
      <c r="H1235" s="5" t="s">
        <v>227</v>
      </c>
      <c r="I1235" s="6" t="s">
        <v>91</v>
      </c>
      <c r="J1235" s="6" t="s">
        <v>91</v>
      </c>
      <c r="K1235" s="6" t="s">
        <v>91</v>
      </c>
      <c r="L1235" s="6" t="s">
        <v>91</v>
      </c>
      <c r="M1235" s="5" t="s">
        <v>92</v>
      </c>
      <c r="N1235" s="6" t="s">
        <v>91</v>
      </c>
      <c r="O1235" s="6" t="s">
        <v>91</v>
      </c>
      <c r="P1235" s="6" t="s">
        <v>91</v>
      </c>
      <c r="Q1235" s="6" t="s">
        <v>91</v>
      </c>
      <c r="R1235" s="5">
        <v>1</v>
      </c>
      <c r="S1235" s="5">
        <v>0</v>
      </c>
      <c r="T1235" s="5" t="s">
        <v>93</v>
      </c>
      <c r="U1235" s="5" t="s">
        <v>105</v>
      </c>
    </row>
    <row r="1236" spans="1:21">
      <c r="A1236" s="6" t="s">
        <v>87</v>
      </c>
      <c r="B1236" s="7">
        <v>1</v>
      </c>
      <c r="C1236" s="5">
        <v>1310</v>
      </c>
      <c r="D1236" s="5">
        <v>42</v>
      </c>
      <c r="E1236" s="8" t="s">
        <v>1734</v>
      </c>
      <c r="F1236" s="8">
        <v>421111</v>
      </c>
      <c r="G1236" s="5" t="s">
        <v>1781</v>
      </c>
      <c r="H1236" s="5" t="s">
        <v>1782</v>
      </c>
      <c r="I1236" s="5">
        <v>10065505505</v>
      </c>
      <c r="J1236" s="6" t="s">
        <v>91</v>
      </c>
      <c r="K1236" s="6" t="s">
        <v>91</v>
      </c>
      <c r="L1236" s="6" t="s">
        <v>91</v>
      </c>
      <c r="M1236" s="5" t="s">
        <v>92</v>
      </c>
      <c r="N1236" s="6" t="s">
        <v>91</v>
      </c>
      <c r="O1236" s="6" t="s">
        <v>91</v>
      </c>
      <c r="P1236" s="6" t="s">
        <v>91</v>
      </c>
      <c r="Q1236" s="6" t="s">
        <v>91</v>
      </c>
      <c r="R1236" s="5">
        <v>1</v>
      </c>
      <c r="S1236" s="5">
        <v>0</v>
      </c>
      <c r="T1236" s="5" t="s">
        <v>93</v>
      </c>
      <c r="U1236" s="5" t="s">
        <v>105</v>
      </c>
    </row>
    <row r="1237" spans="1:21">
      <c r="A1237" s="6" t="s">
        <v>87</v>
      </c>
      <c r="B1237" s="7">
        <v>1</v>
      </c>
      <c r="C1237" s="5">
        <v>1311</v>
      </c>
      <c r="D1237" s="5">
        <v>42</v>
      </c>
      <c r="E1237" s="8" t="s">
        <v>1783</v>
      </c>
      <c r="F1237" s="8">
        <v>42111101</v>
      </c>
      <c r="G1237" s="5" t="s">
        <v>1784</v>
      </c>
      <c r="H1237" s="5" t="s">
        <v>221</v>
      </c>
      <c r="I1237" s="6" t="s">
        <v>91</v>
      </c>
      <c r="J1237" s="6" t="s">
        <v>91</v>
      </c>
      <c r="K1237" s="6" t="s">
        <v>91</v>
      </c>
      <c r="L1237" s="6" t="s">
        <v>91</v>
      </c>
      <c r="M1237" s="5" t="s">
        <v>92</v>
      </c>
      <c r="N1237" s="6" t="s">
        <v>91</v>
      </c>
      <c r="O1237" s="6" t="s">
        <v>91</v>
      </c>
      <c r="P1237" s="6" t="s">
        <v>91</v>
      </c>
      <c r="Q1237" s="6" t="s">
        <v>91</v>
      </c>
      <c r="R1237" s="5">
        <v>1</v>
      </c>
      <c r="S1237" s="5">
        <v>0</v>
      </c>
      <c r="T1237" s="5" t="s">
        <v>93</v>
      </c>
      <c r="U1237" s="5" t="s">
        <v>105</v>
      </c>
    </row>
    <row r="1238" spans="1:21">
      <c r="A1238" s="6" t="s">
        <v>87</v>
      </c>
      <c r="B1238" s="7">
        <v>1</v>
      </c>
      <c r="C1238" s="5">
        <v>1312</v>
      </c>
      <c r="D1238" s="5">
        <v>42</v>
      </c>
      <c r="E1238" s="8" t="s">
        <v>1783</v>
      </c>
      <c r="F1238" s="8">
        <v>42111102</v>
      </c>
      <c r="G1238" s="5" t="s">
        <v>1785</v>
      </c>
      <c r="H1238" s="5" t="s">
        <v>223</v>
      </c>
      <c r="I1238" s="6" t="s">
        <v>91</v>
      </c>
      <c r="J1238" s="6" t="s">
        <v>91</v>
      </c>
      <c r="K1238" s="6" t="s">
        <v>91</v>
      </c>
      <c r="L1238" s="6" t="s">
        <v>91</v>
      </c>
      <c r="M1238" s="5" t="s">
        <v>92</v>
      </c>
      <c r="N1238" s="6" t="s">
        <v>91</v>
      </c>
      <c r="O1238" s="6" t="s">
        <v>91</v>
      </c>
      <c r="P1238" s="6" t="s">
        <v>91</v>
      </c>
      <c r="Q1238" s="6" t="s">
        <v>91</v>
      </c>
      <c r="R1238" s="5">
        <v>1</v>
      </c>
      <c r="S1238" s="5">
        <v>0</v>
      </c>
      <c r="T1238" s="5" t="s">
        <v>93</v>
      </c>
      <c r="U1238" s="5" t="s">
        <v>105</v>
      </c>
    </row>
    <row r="1239" spans="1:21">
      <c r="A1239" s="6" t="s">
        <v>87</v>
      </c>
      <c r="B1239" s="7">
        <v>1</v>
      </c>
      <c r="C1239" s="5">
        <v>1313</v>
      </c>
      <c r="D1239" s="5">
        <v>42</v>
      </c>
      <c r="E1239" s="8" t="s">
        <v>1783</v>
      </c>
      <c r="F1239" s="8">
        <v>42111103</v>
      </c>
      <c r="G1239" s="5" t="s">
        <v>1786</v>
      </c>
      <c r="H1239" s="5" t="s">
        <v>225</v>
      </c>
      <c r="I1239" s="6" t="s">
        <v>91</v>
      </c>
      <c r="J1239" s="6" t="s">
        <v>91</v>
      </c>
      <c r="K1239" s="6" t="s">
        <v>91</v>
      </c>
      <c r="L1239" s="6" t="s">
        <v>91</v>
      </c>
      <c r="M1239" s="5" t="s">
        <v>92</v>
      </c>
      <c r="N1239" s="6" t="s">
        <v>91</v>
      </c>
      <c r="O1239" s="6" t="s">
        <v>91</v>
      </c>
      <c r="P1239" s="6" t="s">
        <v>91</v>
      </c>
      <c r="Q1239" s="6" t="s">
        <v>91</v>
      </c>
      <c r="R1239" s="5">
        <v>1</v>
      </c>
      <c r="S1239" s="5">
        <v>0</v>
      </c>
      <c r="T1239" s="5" t="s">
        <v>93</v>
      </c>
      <c r="U1239" s="5" t="s">
        <v>105</v>
      </c>
    </row>
    <row r="1240" spans="1:21">
      <c r="A1240" s="6" t="s">
        <v>87</v>
      </c>
      <c r="B1240" s="7">
        <v>1</v>
      </c>
      <c r="C1240" s="5">
        <v>1314</v>
      </c>
      <c r="D1240" s="5">
        <v>42</v>
      </c>
      <c r="E1240" s="8" t="s">
        <v>1783</v>
      </c>
      <c r="F1240" s="8">
        <v>42111104</v>
      </c>
      <c r="G1240" s="5" t="s">
        <v>1787</v>
      </c>
      <c r="H1240" s="5" t="s">
        <v>227</v>
      </c>
      <c r="I1240" s="6" t="s">
        <v>91</v>
      </c>
      <c r="J1240" s="6" t="s">
        <v>91</v>
      </c>
      <c r="K1240" s="6" t="s">
        <v>91</v>
      </c>
      <c r="L1240" s="6" t="s">
        <v>91</v>
      </c>
      <c r="M1240" s="5" t="s">
        <v>92</v>
      </c>
      <c r="N1240" s="6" t="s">
        <v>91</v>
      </c>
      <c r="O1240" s="6" t="s">
        <v>91</v>
      </c>
      <c r="P1240" s="6" t="s">
        <v>91</v>
      </c>
      <c r="Q1240" s="6" t="s">
        <v>91</v>
      </c>
      <c r="R1240" s="5">
        <v>1</v>
      </c>
      <c r="S1240" s="5">
        <v>0</v>
      </c>
      <c r="T1240" s="5" t="s">
        <v>93</v>
      </c>
      <c r="U1240" s="5" t="s">
        <v>105</v>
      </c>
    </row>
    <row r="1241" spans="1:21">
      <c r="A1241" s="6" t="s">
        <v>87</v>
      </c>
      <c r="B1241" s="7">
        <v>1</v>
      </c>
      <c r="C1241" s="5">
        <v>1315</v>
      </c>
      <c r="D1241" s="5">
        <v>42</v>
      </c>
      <c r="E1241" s="8" t="s">
        <v>1734</v>
      </c>
      <c r="F1241" s="8">
        <v>421112</v>
      </c>
      <c r="G1241" s="5" t="s">
        <v>1788</v>
      </c>
      <c r="H1241" s="5" t="s">
        <v>1789</v>
      </c>
      <c r="I1241" s="5">
        <v>10065568102</v>
      </c>
      <c r="J1241" s="6" t="s">
        <v>91</v>
      </c>
      <c r="K1241" s="6" t="s">
        <v>91</v>
      </c>
      <c r="L1241" s="6" t="s">
        <v>91</v>
      </c>
      <c r="M1241" s="5" t="s">
        <v>92</v>
      </c>
      <c r="N1241" s="6" t="s">
        <v>91</v>
      </c>
      <c r="O1241" s="6" t="s">
        <v>91</v>
      </c>
      <c r="P1241" s="6" t="s">
        <v>91</v>
      </c>
      <c r="Q1241" s="6" t="s">
        <v>91</v>
      </c>
      <c r="R1241" s="5">
        <v>1</v>
      </c>
      <c r="S1241" s="5">
        <v>0</v>
      </c>
      <c r="T1241" s="5" t="s">
        <v>93</v>
      </c>
      <c r="U1241" s="5" t="s">
        <v>105</v>
      </c>
    </row>
    <row r="1242" spans="1:21">
      <c r="A1242" s="6" t="s">
        <v>87</v>
      </c>
      <c r="B1242" s="7">
        <v>1</v>
      </c>
      <c r="C1242" s="5">
        <v>1316</v>
      </c>
      <c r="D1242" s="5">
        <v>42</v>
      </c>
      <c r="E1242" s="8" t="s">
        <v>1790</v>
      </c>
      <c r="F1242" s="8">
        <v>42111201</v>
      </c>
      <c r="G1242" s="5" t="s">
        <v>1791</v>
      </c>
      <c r="H1242" s="5" t="s">
        <v>221</v>
      </c>
      <c r="I1242" s="6" t="s">
        <v>91</v>
      </c>
      <c r="J1242" s="6" t="s">
        <v>91</v>
      </c>
      <c r="K1242" s="6" t="s">
        <v>91</v>
      </c>
      <c r="L1242" s="6" t="s">
        <v>91</v>
      </c>
      <c r="M1242" s="5" t="s">
        <v>92</v>
      </c>
      <c r="N1242" s="6" t="s">
        <v>91</v>
      </c>
      <c r="O1242" s="6" t="s">
        <v>91</v>
      </c>
      <c r="P1242" s="6" t="s">
        <v>91</v>
      </c>
      <c r="Q1242" s="6" t="s">
        <v>91</v>
      </c>
      <c r="R1242" s="5">
        <v>1</v>
      </c>
      <c r="S1242" s="5">
        <v>0</v>
      </c>
      <c r="T1242" s="5" t="s">
        <v>93</v>
      </c>
      <c r="U1242" s="5" t="s">
        <v>105</v>
      </c>
    </row>
    <row r="1243" spans="1:21">
      <c r="A1243" s="6" t="s">
        <v>87</v>
      </c>
      <c r="B1243" s="7">
        <v>1</v>
      </c>
      <c r="C1243" s="5">
        <v>1317</v>
      </c>
      <c r="D1243" s="5">
        <v>42</v>
      </c>
      <c r="E1243" s="8" t="s">
        <v>1790</v>
      </c>
      <c r="F1243" s="8">
        <v>42111202</v>
      </c>
      <c r="G1243" s="5" t="s">
        <v>1792</v>
      </c>
      <c r="H1243" s="5" t="s">
        <v>223</v>
      </c>
      <c r="I1243" s="6" t="s">
        <v>91</v>
      </c>
      <c r="J1243" s="6" t="s">
        <v>91</v>
      </c>
      <c r="K1243" s="6" t="s">
        <v>91</v>
      </c>
      <c r="L1243" s="6" t="s">
        <v>91</v>
      </c>
      <c r="M1243" s="5" t="s">
        <v>92</v>
      </c>
      <c r="N1243" s="6" t="s">
        <v>91</v>
      </c>
      <c r="O1243" s="6" t="s">
        <v>91</v>
      </c>
      <c r="P1243" s="6" t="s">
        <v>91</v>
      </c>
      <c r="Q1243" s="6" t="s">
        <v>91</v>
      </c>
      <c r="R1243" s="5">
        <v>1</v>
      </c>
      <c r="S1243" s="5">
        <v>0</v>
      </c>
      <c r="T1243" s="5" t="s">
        <v>93</v>
      </c>
      <c r="U1243" s="5" t="s">
        <v>105</v>
      </c>
    </row>
    <row r="1244" spans="1:21">
      <c r="A1244" s="6" t="s">
        <v>87</v>
      </c>
      <c r="B1244" s="7">
        <v>1</v>
      </c>
      <c r="C1244" s="5">
        <v>1318</v>
      </c>
      <c r="D1244" s="5">
        <v>42</v>
      </c>
      <c r="E1244" s="8" t="s">
        <v>1790</v>
      </c>
      <c r="F1244" s="8">
        <v>42111203</v>
      </c>
      <c r="G1244" s="5" t="s">
        <v>1793</v>
      </c>
      <c r="H1244" s="5" t="s">
        <v>225</v>
      </c>
      <c r="I1244" s="6" t="s">
        <v>91</v>
      </c>
      <c r="J1244" s="6" t="s">
        <v>91</v>
      </c>
      <c r="K1244" s="6" t="s">
        <v>91</v>
      </c>
      <c r="L1244" s="6" t="s">
        <v>91</v>
      </c>
      <c r="M1244" s="5" t="s">
        <v>92</v>
      </c>
      <c r="N1244" s="6" t="s">
        <v>91</v>
      </c>
      <c r="O1244" s="6" t="s">
        <v>91</v>
      </c>
      <c r="P1244" s="6" t="s">
        <v>91</v>
      </c>
      <c r="Q1244" s="6" t="s">
        <v>91</v>
      </c>
      <c r="R1244" s="5">
        <v>1</v>
      </c>
      <c r="S1244" s="5">
        <v>0</v>
      </c>
      <c r="T1244" s="5" t="s">
        <v>93</v>
      </c>
      <c r="U1244" s="5" t="s">
        <v>105</v>
      </c>
    </row>
    <row r="1245" spans="1:21">
      <c r="A1245" s="6" t="s">
        <v>87</v>
      </c>
      <c r="B1245" s="7">
        <v>1</v>
      </c>
      <c r="C1245" s="5">
        <v>1320</v>
      </c>
      <c r="D1245" s="5">
        <v>42</v>
      </c>
      <c r="E1245" s="8" t="s">
        <v>1790</v>
      </c>
      <c r="F1245" s="8">
        <v>42111204</v>
      </c>
      <c r="G1245" s="5" t="s">
        <v>1794</v>
      </c>
      <c r="H1245" s="5" t="s">
        <v>227</v>
      </c>
      <c r="I1245" s="6" t="s">
        <v>91</v>
      </c>
      <c r="J1245" s="6" t="s">
        <v>91</v>
      </c>
      <c r="K1245" s="6" t="s">
        <v>91</v>
      </c>
      <c r="L1245" s="6" t="s">
        <v>91</v>
      </c>
      <c r="M1245" s="5" t="s">
        <v>92</v>
      </c>
      <c r="N1245" s="6" t="s">
        <v>91</v>
      </c>
      <c r="O1245" s="6" t="s">
        <v>91</v>
      </c>
      <c r="P1245" s="6" t="s">
        <v>91</v>
      </c>
      <c r="Q1245" s="6" t="s">
        <v>91</v>
      </c>
      <c r="R1245" s="5">
        <v>1</v>
      </c>
      <c r="S1245" s="5">
        <v>0</v>
      </c>
      <c r="T1245" s="5" t="s">
        <v>93</v>
      </c>
      <c r="U1245" s="5" t="s">
        <v>105</v>
      </c>
    </row>
    <row r="1246" spans="1:21">
      <c r="A1246" s="6" t="s">
        <v>87</v>
      </c>
      <c r="B1246" s="7">
        <v>1</v>
      </c>
      <c r="C1246" s="5">
        <v>1321</v>
      </c>
      <c r="D1246" s="5">
        <v>42</v>
      </c>
      <c r="E1246" s="8" t="s">
        <v>1734</v>
      </c>
      <c r="F1246" s="8">
        <v>421113</v>
      </c>
      <c r="G1246" s="5" t="s">
        <v>1795</v>
      </c>
      <c r="H1246" s="5" t="s">
        <v>1796</v>
      </c>
      <c r="I1246" s="6" t="s">
        <v>91</v>
      </c>
      <c r="J1246" s="6" t="s">
        <v>91</v>
      </c>
      <c r="K1246" s="6" t="s">
        <v>91</v>
      </c>
      <c r="L1246" s="6" t="s">
        <v>91</v>
      </c>
      <c r="M1246" s="5" t="s">
        <v>92</v>
      </c>
      <c r="N1246" s="6" t="s">
        <v>91</v>
      </c>
      <c r="O1246" s="6" t="s">
        <v>91</v>
      </c>
      <c r="P1246" s="6" t="s">
        <v>91</v>
      </c>
      <c r="Q1246" s="6" t="s">
        <v>91</v>
      </c>
      <c r="R1246" s="5">
        <v>1</v>
      </c>
      <c r="S1246" s="5">
        <v>0</v>
      </c>
      <c r="T1246" s="5" t="s">
        <v>93</v>
      </c>
      <c r="U1246" s="5" t="s">
        <v>105</v>
      </c>
    </row>
    <row r="1247" spans="1:21">
      <c r="A1247" s="6" t="s">
        <v>87</v>
      </c>
      <c r="B1247" s="7">
        <v>1</v>
      </c>
      <c r="C1247" s="5">
        <v>1322</v>
      </c>
      <c r="D1247" s="5">
        <v>42</v>
      </c>
      <c r="E1247" s="8" t="s">
        <v>1797</v>
      </c>
      <c r="F1247" s="8">
        <v>42111301</v>
      </c>
      <c r="G1247" s="5" t="s">
        <v>1798</v>
      </c>
      <c r="H1247" s="5" t="s">
        <v>221</v>
      </c>
      <c r="I1247" s="6" t="s">
        <v>91</v>
      </c>
      <c r="J1247" s="6" t="s">
        <v>91</v>
      </c>
      <c r="K1247" s="6" t="s">
        <v>91</v>
      </c>
      <c r="L1247" s="6" t="s">
        <v>91</v>
      </c>
      <c r="M1247" s="5" t="s">
        <v>92</v>
      </c>
      <c r="N1247" s="6" t="s">
        <v>91</v>
      </c>
      <c r="O1247" s="6" t="s">
        <v>91</v>
      </c>
      <c r="P1247" s="6" t="s">
        <v>91</v>
      </c>
      <c r="Q1247" s="6" t="s">
        <v>91</v>
      </c>
      <c r="R1247" s="5">
        <v>1</v>
      </c>
      <c r="S1247" s="5">
        <v>0</v>
      </c>
      <c r="T1247" s="5" t="s">
        <v>93</v>
      </c>
      <c r="U1247" s="5" t="s">
        <v>105</v>
      </c>
    </row>
    <row r="1248" spans="1:21">
      <c r="A1248" s="6" t="s">
        <v>87</v>
      </c>
      <c r="B1248" s="7">
        <v>1</v>
      </c>
      <c r="C1248" s="5">
        <v>1323</v>
      </c>
      <c r="D1248" s="5">
        <v>42</v>
      </c>
      <c r="E1248" s="8" t="s">
        <v>1797</v>
      </c>
      <c r="F1248" s="8">
        <v>42111302</v>
      </c>
      <c r="G1248" s="5" t="s">
        <v>1799</v>
      </c>
      <c r="H1248" s="5" t="s">
        <v>223</v>
      </c>
      <c r="I1248" s="6" t="s">
        <v>91</v>
      </c>
      <c r="J1248" s="6" t="s">
        <v>91</v>
      </c>
      <c r="K1248" s="6" t="s">
        <v>91</v>
      </c>
      <c r="L1248" s="6" t="s">
        <v>91</v>
      </c>
      <c r="M1248" s="5" t="s">
        <v>92</v>
      </c>
      <c r="N1248" s="6" t="s">
        <v>91</v>
      </c>
      <c r="O1248" s="6" t="s">
        <v>91</v>
      </c>
      <c r="P1248" s="6" t="s">
        <v>91</v>
      </c>
      <c r="Q1248" s="6" t="s">
        <v>91</v>
      </c>
      <c r="R1248" s="5">
        <v>1</v>
      </c>
      <c r="S1248" s="5">
        <v>0</v>
      </c>
      <c r="T1248" s="5" t="s">
        <v>93</v>
      </c>
      <c r="U1248" s="5" t="s">
        <v>105</v>
      </c>
    </row>
    <row r="1249" spans="1:21">
      <c r="A1249" s="6" t="s">
        <v>87</v>
      </c>
      <c r="B1249" s="7">
        <v>1</v>
      </c>
      <c r="C1249" s="5">
        <v>1324</v>
      </c>
      <c r="D1249" s="5">
        <v>42</v>
      </c>
      <c r="E1249" s="8" t="s">
        <v>1797</v>
      </c>
      <c r="F1249" s="8">
        <v>42111303</v>
      </c>
      <c r="G1249" s="5" t="s">
        <v>1800</v>
      </c>
      <c r="H1249" s="5" t="s">
        <v>225</v>
      </c>
      <c r="I1249" s="6" t="s">
        <v>91</v>
      </c>
      <c r="J1249" s="6" t="s">
        <v>91</v>
      </c>
      <c r="K1249" s="6" t="s">
        <v>91</v>
      </c>
      <c r="L1249" s="6" t="s">
        <v>91</v>
      </c>
      <c r="M1249" s="5" t="s">
        <v>92</v>
      </c>
      <c r="N1249" s="6" t="s">
        <v>91</v>
      </c>
      <c r="O1249" s="6" t="s">
        <v>91</v>
      </c>
      <c r="P1249" s="6" t="s">
        <v>91</v>
      </c>
      <c r="Q1249" s="6" t="s">
        <v>91</v>
      </c>
      <c r="R1249" s="5">
        <v>1</v>
      </c>
      <c r="S1249" s="5">
        <v>0</v>
      </c>
      <c r="T1249" s="5" t="s">
        <v>93</v>
      </c>
      <c r="U1249" s="5" t="s">
        <v>105</v>
      </c>
    </row>
    <row r="1250" spans="1:21">
      <c r="A1250" s="6" t="s">
        <v>87</v>
      </c>
      <c r="B1250" s="7">
        <v>1</v>
      </c>
      <c r="C1250" s="5">
        <v>1325</v>
      </c>
      <c r="D1250" s="5">
        <v>42</v>
      </c>
      <c r="E1250" s="8" t="s">
        <v>1797</v>
      </c>
      <c r="F1250" s="8">
        <v>42111304</v>
      </c>
      <c r="G1250" s="5" t="s">
        <v>1801</v>
      </c>
      <c r="H1250" s="5" t="s">
        <v>227</v>
      </c>
      <c r="I1250" s="6" t="s">
        <v>91</v>
      </c>
      <c r="J1250" s="6" t="s">
        <v>91</v>
      </c>
      <c r="K1250" s="6" t="s">
        <v>91</v>
      </c>
      <c r="L1250" s="6" t="s">
        <v>91</v>
      </c>
      <c r="M1250" s="5" t="s">
        <v>92</v>
      </c>
      <c r="N1250" s="6" t="s">
        <v>91</v>
      </c>
      <c r="O1250" s="6" t="s">
        <v>91</v>
      </c>
      <c r="P1250" s="6" t="s">
        <v>91</v>
      </c>
      <c r="Q1250" s="6" t="s">
        <v>91</v>
      </c>
      <c r="R1250" s="5">
        <v>1</v>
      </c>
      <c r="S1250" s="5">
        <v>0</v>
      </c>
      <c r="T1250" s="5" t="s">
        <v>93</v>
      </c>
      <c r="U1250" s="5" t="s">
        <v>105</v>
      </c>
    </row>
    <row r="1251" spans="1:21">
      <c r="A1251" s="6" t="s">
        <v>87</v>
      </c>
      <c r="B1251" s="7">
        <v>1</v>
      </c>
      <c r="C1251" s="5">
        <v>1326</v>
      </c>
      <c r="D1251" s="5">
        <v>42</v>
      </c>
      <c r="E1251" s="8" t="s">
        <v>1734</v>
      </c>
      <c r="F1251" s="8">
        <v>421114</v>
      </c>
      <c r="G1251" s="5" t="s">
        <v>1802</v>
      </c>
      <c r="H1251" s="5" t="s">
        <v>1803</v>
      </c>
      <c r="I1251" s="6" t="s">
        <v>91</v>
      </c>
      <c r="J1251" s="6" t="s">
        <v>91</v>
      </c>
      <c r="K1251" s="6" t="s">
        <v>91</v>
      </c>
      <c r="L1251" s="6" t="s">
        <v>91</v>
      </c>
      <c r="M1251" s="5" t="s">
        <v>92</v>
      </c>
      <c r="N1251" s="6" t="s">
        <v>91</v>
      </c>
      <c r="O1251" s="6" t="s">
        <v>91</v>
      </c>
      <c r="P1251" s="6" t="s">
        <v>91</v>
      </c>
      <c r="Q1251" s="6" t="s">
        <v>91</v>
      </c>
      <c r="R1251" s="5">
        <v>1</v>
      </c>
      <c r="S1251" s="5">
        <v>0</v>
      </c>
      <c r="T1251" s="5" t="s">
        <v>93</v>
      </c>
      <c r="U1251" s="5" t="s">
        <v>105</v>
      </c>
    </row>
    <row r="1252" spans="1:21">
      <c r="A1252" s="6" t="s">
        <v>87</v>
      </c>
      <c r="B1252" s="7">
        <v>1</v>
      </c>
      <c r="C1252" s="5">
        <v>1327</v>
      </c>
      <c r="D1252" s="5">
        <v>42</v>
      </c>
      <c r="E1252" s="8" t="s">
        <v>1804</v>
      </c>
      <c r="F1252" s="8">
        <v>42111401</v>
      </c>
      <c r="G1252" s="5" t="s">
        <v>1805</v>
      </c>
      <c r="H1252" s="5" t="s">
        <v>221</v>
      </c>
      <c r="I1252" s="6" t="s">
        <v>91</v>
      </c>
      <c r="J1252" s="6" t="s">
        <v>91</v>
      </c>
      <c r="K1252" s="6" t="s">
        <v>91</v>
      </c>
      <c r="L1252" s="6" t="s">
        <v>91</v>
      </c>
      <c r="M1252" s="5" t="s">
        <v>92</v>
      </c>
      <c r="N1252" s="6" t="s">
        <v>91</v>
      </c>
      <c r="O1252" s="6" t="s">
        <v>91</v>
      </c>
      <c r="P1252" s="6" t="s">
        <v>91</v>
      </c>
      <c r="Q1252" s="6" t="s">
        <v>91</v>
      </c>
      <c r="R1252" s="5">
        <v>1</v>
      </c>
      <c r="S1252" s="5">
        <v>0</v>
      </c>
      <c r="T1252" s="5" t="s">
        <v>93</v>
      </c>
      <c r="U1252" s="5" t="s">
        <v>105</v>
      </c>
    </row>
    <row r="1253" spans="1:21">
      <c r="A1253" s="6" t="s">
        <v>87</v>
      </c>
      <c r="B1253" s="7">
        <v>1</v>
      </c>
      <c r="C1253" s="5">
        <v>1328</v>
      </c>
      <c r="D1253" s="5">
        <v>42</v>
      </c>
      <c r="E1253" s="8" t="s">
        <v>1804</v>
      </c>
      <c r="F1253" s="8">
        <v>42111402</v>
      </c>
      <c r="G1253" s="5" t="s">
        <v>1806</v>
      </c>
      <c r="H1253" s="5" t="s">
        <v>223</v>
      </c>
      <c r="I1253" s="6" t="s">
        <v>91</v>
      </c>
      <c r="J1253" s="6" t="s">
        <v>91</v>
      </c>
      <c r="K1253" s="6" t="s">
        <v>91</v>
      </c>
      <c r="L1253" s="6" t="s">
        <v>91</v>
      </c>
      <c r="M1253" s="5" t="s">
        <v>92</v>
      </c>
      <c r="N1253" s="6" t="s">
        <v>91</v>
      </c>
      <c r="O1253" s="6" t="s">
        <v>91</v>
      </c>
      <c r="P1253" s="6" t="s">
        <v>91</v>
      </c>
      <c r="Q1253" s="6" t="s">
        <v>91</v>
      </c>
      <c r="R1253" s="5">
        <v>1</v>
      </c>
      <c r="S1253" s="5">
        <v>0</v>
      </c>
      <c r="T1253" s="5" t="s">
        <v>93</v>
      </c>
      <c r="U1253" s="5" t="s">
        <v>105</v>
      </c>
    </row>
    <row r="1254" spans="1:21">
      <c r="A1254" s="6" t="s">
        <v>87</v>
      </c>
      <c r="B1254" s="7">
        <v>1</v>
      </c>
      <c r="C1254" s="5">
        <v>1329</v>
      </c>
      <c r="D1254" s="5">
        <v>42</v>
      </c>
      <c r="E1254" s="8" t="s">
        <v>1804</v>
      </c>
      <c r="F1254" s="8">
        <v>42111403</v>
      </c>
      <c r="G1254" s="5" t="s">
        <v>1807</v>
      </c>
      <c r="H1254" s="5" t="s">
        <v>225</v>
      </c>
      <c r="I1254" s="6" t="s">
        <v>91</v>
      </c>
      <c r="J1254" s="6" t="s">
        <v>91</v>
      </c>
      <c r="K1254" s="6" t="s">
        <v>91</v>
      </c>
      <c r="L1254" s="6" t="s">
        <v>91</v>
      </c>
      <c r="M1254" s="5" t="s">
        <v>92</v>
      </c>
      <c r="N1254" s="6" t="s">
        <v>91</v>
      </c>
      <c r="O1254" s="6" t="s">
        <v>91</v>
      </c>
      <c r="P1254" s="6" t="s">
        <v>91</v>
      </c>
      <c r="Q1254" s="6" t="s">
        <v>91</v>
      </c>
      <c r="R1254" s="5">
        <v>1</v>
      </c>
      <c r="S1254" s="5">
        <v>0</v>
      </c>
      <c r="T1254" s="5" t="s">
        <v>93</v>
      </c>
      <c r="U1254" s="5" t="s">
        <v>105</v>
      </c>
    </row>
    <row r="1255" spans="1:21">
      <c r="A1255" s="6" t="s">
        <v>87</v>
      </c>
      <c r="B1255" s="7">
        <v>1</v>
      </c>
      <c r="C1255" s="5">
        <v>1330</v>
      </c>
      <c r="D1255" s="5">
        <v>42</v>
      </c>
      <c r="E1255" s="8" t="s">
        <v>1804</v>
      </c>
      <c r="F1255" s="8">
        <v>42111404</v>
      </c>
      <c r="G1255" s="5" t="s">
        <v>1808</v>
      </c>
      <c r="H1255" s="5" t="s">
        <v>227</v>
      </c>
      <c r="I1255" s="6" t="s">
        <v>91</v>
      </c>
      <c r="J1255" s="6" t="s">
        <v>91</v>
      </c>
      <c r="K1255" s="6" t="s">
        <v>91</v>
      </c>
      <c r="L1255" s="6" t="s">
        <v>91</v>
      </c>
      <c r="M1255" s="5" t="s">
        <v>92</v>
      </c>
      <c r="N1255" s="6" t="s">
        <v>91</v>
      </c>
      <c r="O1255" s="6" t="s">
        <v>91</v>
      </c>
      <c r="P1255" s="6" t="s">
        <v>91</v>
      </c>
      <c r="Q1255" s="6" t="s">
        <v>91</v>
      </c>
      <c r="R1255" s="5">
        <v>1</v>
      </c>
      <c r="S1255" s="5">
        <v>0</v>
      </c>
      <c r="T1255" s="5" t="s">
        <v>93</v>
      </c>
      <c r="U1255" s="5" t="s">
        <v>105</v>
      </c>
    </row>
    <row r="1256" spans="1:21">
      <c r="A1256" s="6" t="s">
        <v>87</v>
      </c>
      <c r="B1256" s="7">
        <v>1</v>
      </c>
      <c r="C1256" s="5">
        <v>1331</v>
      </c>
      <c r="D1256" s="5">
        <v>42</v>
      </c>
      <c r="E1256" s="8" t="s">
        <v>1734</v>
      </c>
      <c r="F1256" s="8">
        <v>421115</v>
      </c>
      <c r="G1256" s="5" t="s">
        <v>1809</v>
      </c>
      <c r="H1256" s="5" t="s">
        <v>1810</v>
      </c>
      <c r="I1256" s="5">
        <v>10065503692</v>
      </c>
      <c r="J1256" s="6" t="s">
        <v>91</v>
      </c>
      <c r="K1256" s="6" t="s">
        <v>91</v>
      </c>
      <c r="L1256" s="6" t="s">
        <v>91</v>
      </c>
      <c r="M1256" s="5" t="s">
        <v>92</v>
      </c>
      <c r="N1256" s="6" t="s">
        <v>91</v>
      </c>
      <c r="O1256" s="6" t="s">
        <v>91</v>
      </c>
      <c r="P1256" s="6" t="s">
        <v>91</v>
      </c>
      <c r="Q1256" s="6" t="s">
        <v>91</v>
      </c>
      <c r="R1256" s="5">
        <v>1</v>
      </c>
      <c r="S1256" s="5">
        <v>0</v>
      </c>
      <c r="T1256" s="5" t="s">
        <v>93</v>
      </c>
      <c r="U1256" s="5" t="s">
        <v>105</v>
      </c>
    </row>
    <row r="1257" spans="1:21">
      <c r="A1257" s="6" t="s">
        <v>87</v>
      </c>
      <c r="B1257" s="7">
        <v>1</v>
      </c>
      <c r="C1257" s="5">
        <v>1332</v>
      </c>
      <c r="D1257" s="5">
        <v>42</v>
      </c>
      <c r="E1257" s="8" t="s">
        <v>1811</v>
      </c>
      <c r="F1257" s="8">
        <v>42111501</v>
      </c>
      <c r="G1257" s="5" t="s">
        <v>1812</v>
      </c>
      <c r="H1257" s="5" t="s">
        <v>221</v>
      </c>
      <c r="I1257" s="6" t="s">
        <v>91</v>
      </c>
      <c r="J1257" s="6" t="s">
        <v>91</v>
      </c>
      <c r="K1257" s="6" t="s">
        <v>91</v>
      </c>
      <c r="L1257" s="6" t="s">
        <v>91</v>
      </c>
      <c r="M1257" s="5" t="s">
        <v>92</v>
      </c>
      <c r="N1257" s="6" t="s">
        <v>91</v>
      </c>
      <c r="O1257" s="6" t="s">
        <v>91</v>
      </c>
      <c r="P1257" s="6" t="s">
        <v>91</v>
      </c>
      <c r="Q1257" s="6" t="s">
        <v>91</v>
      </c>
      <c r="R1257" s="5">
        <v>1</v>
      </c>
      <c r="S1257" s="5">
        <v>0</v>
      </c>
      <c r="T1257" s="5" t="s">
        <v>93</v>
      </c>
      <c r="U1257" s="5" t="s">
        <v>105</v>
      </c>
    </row>
    <row r="1258" spans="1:21">
      <c r="A1258" s="6" t="s">
        <v>87</v>
      </c>
      <c r="B1258" s="7">
        <v>1</v>
      </c>
      <c r="C1258" s="5">
        <v>1333</v>
      </c>
      <c r="D1258" s="5">
        <v>42</v>
      </c>
      <c r="E1258" s="8" t="s">
        <v>1811</v>
      </c>
      <c r="F1258" s="8">
        <v>42111502</v>
      </c>
      <c r="G1258" s="5" t="s">
        <v>1813</v>
      </c>
      <c r="H1258" s="5" t="s">
        <v>223</v>
      </c>
      <c r="I1258" s="6" t="s">
        <v>91</v>
      </c>
      <c r="J1258" s="6" t="s">
        <v>91</v>
      </c>
      <c r="K1258" s="6" t="s">
        <v>91</v>
      </c>
      <c r="L1258" s="6" t="s">
        <v>91</v>
      </c>
      <c r="M1258" s="5" t="s">
        <v>92</v>
      </c>
      <c r="N1258" s="6" t="s">
        <v>91</v>
      </c>
      <c r="O1258" s="6" t="s">
        <v>91</v>
      </c>
      <c r="P1258" s="6" t="s">
        <v>91</v>
      </c>
      <c r="Q1258" s="6" t="s">
        <v>91</v>
      </c>
      <c r="R1258" s="5">
        <v>1</v>
      </c>
      <c r="S1258" s="5">
        <v>0</v>
      </c>
      <c r="T1258" s="5" t="s">
        <v>93</v>
      </c>
      <c r="U1258" s="5" t="s">
        <v>105</v>
      </c>
    </row>
    <row r="1259" spans="1:21">
      <c r="A1259" s="6" t="s">
        <v>87</v>
      </c>
      <c r="B1259" s="7">
        <v>1</v>
      </c>
      <c r="C1259" s="5">
        <v>1334</v>
      </c>
      <c r="D1259" s="5">
        <v>42</v>
      </c>
      <c r="E1259" s="8" t="s">
        <v>1811</v>
      </c>
      <c r="F1259" s="8">
        <v>42111503</v>
      </c>
      <c r="G1259" s="5" t="s">
        <v>1814</v>
      </c>
      <c r="H1259" s="5" t="s">
        <v>225</v>
      </c>
      <c r="I1259" s="6" t="s">
        <v>91</v>
      </c>
      <c r="J1259" s="6" t="s">
        <v>91</v>
      </c>
      <c r="K1259" s="6" t="s">
        <v>91</v>
      </c>
      <c r="L1259" s="6" t="s">
        <v>91</v>
      </c>
      <c r="M1259" s="5" t="s">
        <v>92</v>
      </c>
      <c r="N1259" s="6" t="s">
        <v>91</v>
      </c>
      <c r="O1259" s="6" t="s">
        <v>91</v>
      </c>
      <c r="P1259" s="6" t="s">
        <v>91</v>
      </c>
      <c r="Q1259" s="6" t="s">
        <v>91</v>
      </c>
      <c r="R1259" s="5">
        <v>1</v>
      </c>
      <c r="S1259" s="5">
        <v>0</v>
      </c>
      <c r="T1259" s="5" t="s">
        <v>93</v>
      </c>
      <c r="U1259" s="5" t="s">
        <v>105</v>
      </c>
    </row>
    <row r="1260" spans="1:21">
      <c r="A1260" s="6" t="s">
        <v>87</v>
      </c>
      <c r="B1260" s="7">
        <v>1</v>
      </c>
      <c r="C1260" s="5">
        <v>1336</v>
      </c>
      <c r="D1260" s="5">
        <v>42</v>
      </c>
      <c r="E1260" s="8" t="s">
        <v>1811</v>
      </c>
      <c r="F1260" s="8">
        <v>42111504</v>
      </c>
      <c r="G1260" s="5" t="s">
        <v>1815</v>
      </c>
      <c r="H1260" s="5" t="s">
        <v>227</v>
      </c>
      <c r="I1260" s="6" t="s">
        <v>91</v>
      </c>
      <c r="J1260" s="6" t="s">
        <v>91</v>
      </c>
      <c r="K1260" s="6" t="s">
        <v>91</v>
      </c>
      <c r="L1260" s="6" t="s">
        <v>91</v>
      </c>
      <c r="M1260" s="5" t="s">
        <v>92</v>
      </c>
      <c r="N1260" s="6" t="s">
        <v>91</v>
      </c>
      <c r="O1260" s="6" t="s">
        <v>91</v>
      </c>
      <c r="P1260" s="6" t="s">
        <v>91</v>
      </c>
      <c r="Q1260" s="6" t="s">
        <v>91</v>
      </c>
      <c r="R1260" s="5">
        <v>1</v>
      </c>
      <c r="S1260" s="5">
        <v>0</v>
      </c>
      <c r="T1260" s="5" t="s">
        <v>93</v>
      </c>
      <c r="U1260" s="5" t="s">
        <v>105</v>
      </c>
    </row>
    <row r="1261" spans="1:21">
      <c r="A1261" s="6" t="s">
        <v>87</v>
      </c>
      <c r="B1261" s="7">
        <v>1</v>
      </c>
      <c r="C1261" s="5">
        <v>1337</v>
      </c>
      <c r="D1261" s="5">
        <v>42</v>
      </c>
      <c r="E1261" s="8" t="s">
        <v>1734</v>
      </c>
      <c r="F1261" s="8">
        <v>421116</v>
      </c>
      <c r="G1261" s="5" t="s">
        <v>1816</v>
      </c>
      <c r="H1261" s="5" t="s">
        <v>1817</v>
      </c>
      <c r="I1261" s="5">
        <v>10065506299</v>
      </c>
      <c r="J1261" s="6" t="s">
        <v>91</v>
      </c>
      <c r="K1261" s="6" t="s">
        <v>91</v>
      </c>
      <c r="L1261" s="6" t="s">
        <v>91</v>
      </c>
      <c r="M1261" s="5" t="s">
        <v>92</v>
      </c>
      <c r="N1261" s="6" t="s">
        <v>91</v>
      </c>
      <c r="O1261" s="6" t="s">
        <v>91</v>
      </c>
      <c r="P1261" s="6" t="s">
        <v>91</v>
      </c>
      <c r="Q1261" s="6" t="s">
        <v>91</v>
      </c>
      <c r="R1261" s="5">
        <v>1</v>
      </c>
      <c r="S1261" s="5">
        <v>0</v>
      </c>
      <c r="T1261" s="5" t="s">
        <v>93</v>
      </c>
      <c r="U1261" s="5" t="s">
        <v>105</v>
      </c>
    </row>
    <row r="1262" spans="1:21">
      <c r="A1262" s="6" t="s">
        <v>87</v>
      </c>
      <c r="B1262" s="7">
        <v>1</v>
      </c>
      <c r="C1262" s="5">
        <v>1338</v>
      </c>
      <c r="D1262" s="5">
        <v>42</v>
      </c>
      <c r="E1262" s="8" t="s">
        <v>1818</v>
      </c>
      <c r="F1262" s="8">
        <v>42111601</v>
      </c>
      <c r="G1262" s="5" t="s">
        <v>1819</v>
      </c>
      <c r="H1262" s="5" t="s">
        <v>221</v>
      </c>
      <c r="I1262" s="6" t="s">
        <v>91</v>
      </c>
      <c r="J1262" s="6" t="s">
        <v>91</v>
      </c>
      <c r="K1262" s="6" t="s">
        <v>91</v>
      </c>
      <c r="L1262" s="6" t="s">
        <v>91</v>
      </c>
      <c r="M1262" s="5" t="s">
        <v>92</v>
      </c>
      <c r="N1262" s="6" t="s">
        <v>91</v>
      </c>
      <c r="O1262" s="6" t="s">
        <v>91</v>
      </c>
      <c r="P1262" s="6" t="s">
        <v>91</v>
      </c>
      <c r="Q1262" s="6" t="s">
        <v>91</v>
      </c>
      <c r="R1262" s="5">
        <v>1</v>
      </c>
      <c r="S1262" s="5">
        <v>0</v>
      </c>
      <c r="T1262" s="5" t="s">
        <v>93</v>
      </c>
      <c r="U1262" s="5" t="s">
        <v>105</v>
      </c>
    </row>
    <row r="1263" spans="1:21">
      <c r="A1263" s="6" t="s">
        <v>87</v>
      </c>
      <c r="B1263" s="7">
        <v>1</v>
      </c>
      <c r="C1263" s="5">
        <v>1339</v>
      </c>
      <c r="D1263" s="5">
        <v>42</v>
      </c>
      <c r="E1263" s="8" t="s">
        <v>1818</v>
      </c>
      <c r="F1263" s="8">
        <v>42111602</v>
      </c>
      <c r="G1263" s="5" t="s">
        <v>1820</v>
      </c>
      <c r="H1263" s="5" t="s">
        <v>223</v>
      </c>
      <c r="I1263" s="6" t="s">
        <v>91</v>
      </c>
      <c r="J1263" s="6" t="s">
        <v>91</v>
      </c>
      <c r="K1263" s="6" t="s">
        <v>91</v>
      </c>
      <c r="L1263" s="6" t="s">
        <v>91</v>
      </c>
      <c r="M1263" s="5" t="s">
        <v>92</v>
      </c>
      <c r="N1263" s="6" t="s">
        <v>91</v>
      </c>
      <c r="O1263" s="6" t="s">
        <v>91</v>
      </c>
      <c r="P1263" s="6" t="s">
        <v>91</v>
      </c>
      <c r="Q1263" s="6" t="s">
        <v>91</v>
      </c>
      <c r="R1263" s="5">
        <v>1</v>
      </c>
      <c r="S1263" s="5">
        <v>0</v>
      </c>
      <c r="T1263" s="5" t="s">
        <v>93</v>
      </c>
      <c r="U1263" s="5" t="s">
        <v>105</v>
      </c>
    </row>
    <row r="1264" spans="1:21">
      <c r="A1264" s="6" t="s">
        <v>87</v>
      </c>
      <c r="B1264" s="7">
        <v>1</v>
      </c>
      <c r="C1264" s="5">
        <v>1340</v>
      </c>
      <c r="D1264" s="5">
        <v>42</v>
      </c>
      <c r="E1264" s="8" t="s">
        <v>1818</v>
      </c>
      <c r="F1264" s="8">
        <v>42111603</v>
      </c>
      <c r="G1264" s="5" t="s">
        <v>1821</v>
      </c>
      <c r="H1264" s="5" t="s">
        <v>225</v>
      </c>
      <c r="I1264" s="6" t="s">
        <v>91</v>
      </c>
      <c r="J1264" s="6" t="s">
        <v>91</v>
      </c>
      <c r="K1264" s="6" t="s">
        <v>91</v>
      </c>
      <c r="L1264" s="6" t="s">
        <v>91</v>
      </c>
      <c r="M1264" s="5" t="s">
        <v>92</v>
      </c>
      <c r="N1264" s="6" t="s">
        <v>91</v>
      </c>
      <c r="O1264" s="6" t="s">
        <v>91</v>
      </c>
      <c r="P1264" s="6" t="s">
        <v>91</v>
      </c>
      <c r="Q1264" s="6" t="s">
        <v>91</v>
      </c>
      <c r="R1264" s="5">
        <v>1</v>
      </c>
      <c r="S1264" s="5">
        <v>0</v>
      </c>
      <c r="T1264" s="5" t="s">
        <v>93</v>
      </c>
      <c r="U1264" s="5" t="s">
        <v>105</v>
      </c>
    </row>
    <row r="1265" spans="1:21">
      <c r="A1265" s="6" t="s">
        <v>87</v>
      </c>
      <c r="B1265" s="7">
        <v>1</v>
      </c>
      <c r="C1265" s="5">
        <v>1342</v>
      </c>
      <c r="D1265" s="5">
        <v>42</v>
      </c>
      <c r="E1265" s="8" t="s">
        <v>1818</v>
      </c>
      <c r="F1265" s="8">
        <v>42111604</v>
      </c>
      <c r="G1265" s="5" t="s">
        <v>1822</v>
      </c>
      <c r="H1265" s="5" t="s">
        <v>227</v>
      </c>
      <c r="I1265" s="6" t="s">
        <v>91</v>
      </c>
      <c r="J1265" s="6" t="s">
        <v>91</v>
      </c>
      <c r="K1265" s="6" t="s">
        <v>91</v>
      </c>
      <c r="L1265" s="6" t="s">
        <v>91</v>
      </c>
      <c r="M1265" s="5" t="s">
        <v>92</v>
      </c>
      <c r="N1265" s="6" t="s">
        <v>91</v>
      </c>
      <c r="O1265" s="6" t="s">
        <v>91</v>
      </c>
      <c r="P1265" s="6" t="s">
        <v>91</v>
      </c>
      <c r="Q1265" s="6" t="s">
        <v>91</v>
      </c>
      <c r="R1265" s="5">
        <v>1</v>
      </c>
      <c r="S1265" s="5">
        <v>0</v>
      </c>
      <c r="T1265" s="5" t="s">
        <v>93</v>
      </c>
      <c r="U1265" s="5" t="s">
        <v>105</v>
      </c>
    </row>
    <row r="1266" spans="1:21">
      <c r="A1266" s="6" t="s">
        <v>87</v>
      </c>
      <c r="B1266" s="7">
        <v>1</v>
      </c>
      <c r="C1266" s="5">
        <v>1343</v>
      </c>
      <c r="D1266" s="5">
        <v>42</v>
      </c>
      <c r="E1266" s="8" t="s">
        <v>1734</v>
      </c>
      <c r="F1266" s="8">
        <v>421117</v>
      </c>
      <c r="G1266" s="5" t="s">
        <v>1823</v>
      </c>
      <c r="H1266" s="5" t="s">
        <v>1824</v>
      </c>
      <c r="I1266" s="5">
        <v>10065505807</v>
      </c>
      <c r="J1266" s="6" t="s">
        <v>91</v>
      </c>
      <c r="K1266" s="6" t="s">
        <v>91</v>
      </c>
      <c r="L1266" s="6" t="s">
        <v>91</v>
      </c>
      <c r="M1266" s="5" t="s">
        <v>92</v>
      </c>
      <c r="N1266" s="6" t="s">
        <v>91</v>
      </c>
      <c r="O1266" s="6" t="s">
        <v>91</v>
      </c>
      <c r="P1266" s="6" t="s">
        <v>91</v>
      </c>
      <c r="Q1266" s="6" t="s">
        <v>91</v>
      </c>
      <c r="R1266" s="5">
        <v>1</v>
      </c>
      <c r="S1266" s="5">
        <v>0</v>
      </c>
      <c r="T1266" s="5" t="s">
        <v>93</v>
      </c>
      <c r="U1266" s="5" t="s">
        <v>105</v>
      </c>
    </row>
    <row r="1267" spans="1:21">
      <c r="A1267" s="6" t="s">
        <v>87</v>
      </c>
      <c r="B1267" s="7">
        <v>1</v>
      </c>
      <c r="C1267" s="5">
        <v>1344</v>
      </c>
      <c r="D1267" s="5">
        <v>42</v>
      </c>
      <c r="E1267" s="8" t="s">
        <v>1825</v>
      </c>
      <c r="F1267" s="8">
        <v>42111701</v>
      </c>
      <c r="G1267" s="5" t="s">
        <v>1826</v>
      </c>
      <c r="H1267" s="5" t="s">
        <v>221</v>
      </c>
      <c r="I1267" s="6" t="s">
        <v>91</v>
      </c>
      <c r="J1267" s="6" t="s">
        <v>91</v>
      </c>
      <c r="K1267" s="6" t="s">
        <v>91</v>
      </c>
      <c r="L1267" s="6" t="s">
        <v>91</v>
      </c>
      <c r="M1267" s="5" t="s">
        <v>92</v>
      </c>
      <c r="N1267" s="6" t="s">
        <v>91</v>
      </c>
      <c r="O1267" s="6" t="s">
        <v>91</v>
      </c>
      <c r="P1267" s="6" t="s">
        <v>91</v>
      </c>
      <c r="Q1267" s="6" t="s">
        <v>91</v>
      </c>
      <c r="R1267" s="5">
        <v>1</v>
      </c>
      <c r="S1267" s="5">
        <v>0</v>
      </c>
      <c r="T1267" s="5" t="s">
        <v>93</v>
      </c>
      <c r="U1267" s="5" t="s">
        <v>105</v>
      </c>
    </row>
    <row r="1268" spans="1:21">
      <c r="A1268" s="6" t="s">
        <v>87</v>
      </c>
      <c r="B1268" s="7">
        <v>1</v>
      </c>
      <c r="C1268" s="5">
        <v>1345</v>
      </c>
      <c r="D1268" s="5">
        <v>42</v>
      </c>
      <c r="E1268" s="8" t="s">
        <v>1825</v>
      </c>
      <c r="F1268" s="8">
        <v>42111702</v>
      </c>
      <c r="G1268" s="5" t="s">
        <v>1827</v>
      </c>
      <c r="H1268" s="5" t="s">
        <v>223</v>
      </c>
      <c r="I1268" s="6" t="s">
        <v>91</v>
      </c>
      <c r="J1268" s="6" t="s">
        <v>91</v>
      </c>
      <c r="K1268" s="6" t="s">
        <v>91</v>
      </c>
      <c r="L1268" s="6" t="s">
        <v>91</v>
      </c>
      <c r="M1268" s="5" t="s">
        <v>92</v>
      </c>
      <c r="N1268" s="6" t="s">
        <v>91</v>
      </c>
      <c r="O1268" s="6" t="s">
        <v>91</v>
      </c>
      <c r="P1268" s="6" t="s">
        <v>91</v>
      </c>
      <c r="Q1268" s="6" t="s">
        <v>91</v>
      </c>
      <c r="R1268" s="5">
        <v>1</v>
      </c>
      <c r="S1268" s="5">
        <v>0</v>
      </c>
      <c r="T1268" s="5" t="s">
        <v>93</v>
      </c>
      <c r="U1268" s="5" t="s">
        <v>105</v>
      </c>
    </row>
    <row r="1269" spans="1:21">
      <c r="A1269" s="6" t="s">
        <v>87</v>
      </c>
      <c r="B1269" s="7">
        <v>1</v>
      </c>
      <c r="C1269" s="5">
        <v>1346</v>
      </c>
      <c r="D1269" s="5">
        <v>42</v>
      </c>
      <c r="E1269" s="8" t="s">
        <v>1825</v>
      </c>
      <c r="F1269" s="8">
        <v>42111703</v>
      </c>
      <c r="G1269" s="5" t="s">
        <v>1828</v>
      </c>
      <c r="H1269" s="5" t="s">
        <v>225</v>
      </c>
      <c r="I1269" s="6" t="s">
        <v>91</v>
      </c>
      <c r="J1269" s="6" t="s">
        <v>91</v>
      </c>
      <c r="K1269" s="6" t="s">
        <v>91</v>
      </c>
      <c r="L1269" s="6" t="s">
        <v>91</v>
      </c>
      <c r="M1269" s="5" t="s">
        <v>92</v>
      </c>
      <c r="N1269" s="6" t="s">
        <v>91</v>
      </c>
      <c r="O1269" s="6" t="s">
        <v>91</v>
      </c>
      <c r="P1269" s="6" t="s">
        <v>91</v>
      </c>
      <c r="Q1269" s="6" t="s">
        <v>91</v>
      </c>
      <c r="R1269" s="5">
        <v>1</v>
      </c>
      <c r="S1269" s="5">
        <v>0</v>
      </c>
      <c r="T1269" s="5" t="s">
        <v>93</v>
      </c>
      <c r="U1269" s="5" t="s">
        <v>105</v>
      </c>
    </row>
    <row r="1270" spans="1:21">
      <c r="A1270" s="6" t="s">
        <v>87</v>
      </c>
      <c r="B1270" s="7">
        <v>1</v>
      </c>
      <c r="C1270" s="5">
        <v>1347</v>
      </c>
      <c r="D1270" s="5">
        <v>42</v>
      </c>
      <c r="E1270" s="8" t="s">
        <v>1825</v>
      </c>
      <c r="F1270" s="8">
        <v>42111704</v>
      </c>
      <c r="G1270" s="5" t="s">
        <v>1829</v>
      </c>
      <c r="H1270" s="5" t="s">
        <v>227</v>
      </c>
      <c r="I1270" s="6" t="s">
        <v>91</v>
      </c>
      <c r="J1270" s="6" t="s">
        <v>91</v>
      </c>
      <c r="K1270" s="6" t="s">
        <v>91</v>
      </c>
      <c r="L1270" s="6" t="s">
        <v>91</v>
      </c>
      <c r="M1270" s="5" t="s">
        <v>92</v>
      </c>
      <c r="N1270" s="6" t="s">
        <v>91</v>
      </c>
      <c r="O1270" s="6" t="s">
        <v>91</v>
      </c>
      <c r="P1270" s="6" t="s">
        <v>91</v>
      </c>
      <c r="Q1270" s="6" t="s">
        <v>91</v>
      </c>
      <c r="R1270" s="5">
        <v>1</v>
      </c>
      <c r="S1270" s="5">
        <v>0</v>
      </c>
      <c r="T1270" s="5" t="s">
        <v>93</v>
      </c>
      <c r="U1270" s="5" t="s">
        <v>105</v>
      </c>
    </row>
    <row r="1271" spans="1:21">
      <c r="A1271" s="6" t="s">
        <v>87</v>
      </c>
      <c r="B1271" s="7">
        <v>1</v>
      </c>
      <c r="C1271" s="5">
        <v>1348</v>
      </c>
      <c r="D1271" s="5">
        <v>42</v>
      </c>
      <c r="E1271" s="8" t="s">
        <v>1734</v>
      </c>
      <c r="F1271" s="8">
        <v>421118</v>
      </c>
      <c r="G1271" s="5" t="s">
        <v>1830</v>
      </c>
      <c r="H1271" s="5" t="s">
        <v>1831</v>
      </c>
      <c r="I1271" s="5">
        <v>10065503666</v>
      </c>
      <c r="J1271" s="6" t="s">
        <v>91</v>
      </c>
      <c r="K1271" s="6" t="s">
        <v>91</v>
      </c>
      <c r="L1271" s="6" t="s">
        <v>91</v>
      </c>
      <c r="M1271" s="5" t="s">
        <v>92</v>
      </c>
      <c r="N1271" s="6" t="s">
        <v>91</v>
      </c>
      <c r="O1271" s="6" t="s">
        <v>91</v>
      </c>
      <c r="P1271" s="6" t="s">
        <v>91</v>
      </c>
      <c r="Q1271" s="6" t="s">
        <v>91</v>
      </c>
      <c r="R1271" s="5">
        <v>1</v>
      </c>
      <c r="S1271" s="5">
        <v>0</v>
      </c>
      <c r="T1271" s="5" t="s">
        <v>93</v>
      </c>
      <c r="U1271" s="5" t="s">
        <v>105</v>
      </c>
    </row>
    <row r="1272" spans="1:21">
      <c r="A1272" s="6" t="s">
        <v>87</v>
      </c>
      <c r="B1272" s="7">
        <v>1</v>
      </c>
      <c r="C1272" s="5">
        <v>1349</v>
      </c>
      <c r="D1272" s="5">
        <v>42</v>
      </c>
      <c r="E1272" s="8" t="s">
        <v>1832</v>
      </c>
      <c r="F1272" s="8">
        <v>42111801</v>
      </c>
      <c r="G1272" s="5" t="s">
        <v>1833</v>
      </c>
      <c r="H1272" s="5" t="s">
        <v>221</v>
      </c>
      <c r="I1272" s="6" t="s">
        <v>91</v>
      </c>
      <c r="J1272" s="6" t="s">
        <v>91</v>
      </c>
      <c r="K1272" s="6" t="s">
        <v>91</v>
      </c>
      <c r="L1272" s="6" t="s">
        <v>91</v>
      </c>
      <c r="M1272" s="5" t="s">
        <v>92</v>
      </c>
      <c r="N1272" s="6" t="s">
        <v>91</v>
      </c>
      <c r="O1272" s="6" t="s">
        <v>91</v>
      </c>
      <c r="P1272" s="6" t="s">
        <v>91</v>
      </c>
      <c r="Q1272" s="6" t="s">
        <v>91</v>
      </c>
      <c r="R1272" s="5">
        <v>1</v>
      </c>
      <c r="S1272" s="5">
        <v>0</v>
      </c>
      <c r="T1272" s="5" t="s">
        <v>93</v>
      </c>
      <c r="U1272" s="5" t="s">
        <v>105</v>
      </c>
    </row>
    <row r="1273" spans="1:21">
      <c r="A1273" s="6" t="s">
        <v>87</v>
      </c>
      <c r="B1273" s="7">
        <v>1</v>
      </c>
      <c r="C1273" s="5">
        <v>1350</v>
      </c>
      <c r="D1273" s="5">
        <v>42</v>
      </c>
      <c r="E1273" s="8" t="s">
        <v>1832</v>
      </c>
      <c r="F1273" s="8">
        <v>42111802</v>
      </c>
      <c r="G1273" s="5" t="s">
        <v>1834</v>
      </c>
      <c r="H1273" s="5" t="s">
        <v>223</v>
      </c>
      <c r="I1273" s="6" t="s">
        <v>91</v>
      </c>
      <c r="J1273" s="6" t="s">
        <v>91</v>
      </c>
      <c r="K1273" s="6" t="s">
        <v>91</v>
      </c>
      <c r="L1273" s="6" t="s">
        <v>91</v>
      </c>
      <c r="M1273" s="5" t="s">
        <v>92</v>
      </c>
      <c r="N1273" s="6" t="s">
        <v>91</v>
      </c>
      <c r="O1273" s="6" t="s">
        <v>91</v>
      </c>
      <c r="P1273" s="6" t="s">
        <v>91</v>
      </c>
      <c r="Q1273" s="6" t="s">
        <v>91</v>
      </c>
      <c r="R1273" s="5">
        <v>1</v>
      </c>
      <c r="S1273" s="5">
        <v>0</v>
      </c>
      <c r="T1273" s="5" t="s">
        <v>93</v>
      </c>
      <c r="U1273" s="5" t="s">
        <v>105</v>
      </c>
    </row>
    <row r="1274" spans="1:21">
      <c r="A1274" s="6" t="s">
        <v>87</v>
      </c>
      <c r="B1274" s="7">
        <v>1</v>
      </c>
      <c r="C1274" s="5">
        <v>1351</v>
      </c>
      <c r="D1274" s="5">
        <v>42</v>
      </c>
      <c r="E1274" s="8" t="s">
        <v>1832</v>
      </c>
      <c r="F1274" s="8">
        <v>42111803</v>
      </c>
      <c r="G1274" s="5" t="s">
        <v>1835</v>
      </c>
      <c r="H1274" s="5" t="s">
        <v>225</v>
      </c>
      <c r="I1274" s="6" t="s">
        <v>91</v>
      </c>
      <c r="J1274" s="6" t="s">
        <v>91</v>
      </c>
      <c r="K1274" s="6" t="s">
        <v>91</v>
      </c>
      <c r="L1274" s="6" t="s">
        <v>91</v>
      </c>
      <c r="M1274" s="5" t="s">
        <v>92</v>
      </c>
      <c r="N1274" s="6" t="s">
        <v>91</v>
      </c>
      <c r="O1274" s="6" t="s">
        <v>91</v>
      </c>
      <c r="P1274" s="6" t="s">
        <v>91</v>
      </c>
      <c r="Q1274" s="6" t="s">
        <v>91</v>
      </c>
      <c r="R1274" s="5">
        <v>1</v>
      </c>
      <c r="S1274" s="5">
        <v>0</v>
      </c>
      <c r="T1274" s="5" t="s">
        <v>93</v>
      </c>
      <c r="U1274" s="5" t="s">
        <v>105</v>
      </c>
    </row>
    <row r="1275" spans="1:21">
      <c r="A1275" s="6" t="s">
        <v>87</v>
      </c>
      <c r="B1275" s="7">
        <v>1</v>
      </c>
      <c r="C1275" s="5">
        <v>1352</v>
      </c>
      <c r="D1275" s="5">
        <v>42</v>
      </c>
      <c r="E1275" s="8" t="s">
        <v>1832</v>
      </c>
      <c r="F1275" s="8">
        <v>42111804</v>
      </c>
      <c r="G1275" s="5" t="s">
        <v>1836</v>
      </c>
      <c r="H1275" s="5" t="s">
        <v>227</v>
      </c>
      <c r="I1275" s="6" t="s">
        <v>91</v>
      </c>
      <c r="J1275" s="6" t="s">
        <v>91</v>
      </c>
      <c r="K1275" s="6" t="s">
        <v>91</v>
      </c>
      <c r="L1275" s="6" t="s">
        <v>91</v>
      </c>
      <c r="M1275" s="5" t="s">
        <v>92</v>
      </c>
      <c r="N1275" s="6" t="s">
        <v>91</v>
      </c>
      <c r="O1275" s="6" t="s">
        <v>91</v>
      </c>
      <c r="P1275" s="6" t="s">
        <v>91</v>
      </c>
      <c r="Q1275" s="6" t="s">
        <v>91</v>
      </c>
      <c r="R1275" s="5">
        <v>1</v>
      </c>
      <c r="S1275" s="5">
        <v>0</v>
      </c>
      <c r="T1275" s="5" t="s">
        <v>93</v>
      </c>
      <c r="U1275" s="5" t="s">
        <v>105</v>
      </c>
    </row>
    <row r="1276" spans="1:21">
      <c r="A1276" s="6" t="s">
        <v>87</v>
      </c>
      <c r="B1276" s="7">
        <v>1</v>
      </c>
      <c r="C1276" s="5">
        <v>1353</v>
      </c>
      <c r="D1276" s="5">
        <v>42</v>
      </c>
      <c r="E1276" s="8" t="s">
        <v>1734</v>
      </c>
      <c r="F1276" s="8">
        <v>421119</v>
      </c>
      <c r="G1276" s="5" t="s">
        <v>1837</v>
      </c>
      <c r="H1276" s="5" t="s">
        <v>1838</v>
      </c>
      <c r="I1276" s="5">
        <v>10065506432</v>
      </c>
      <c r="J1276" s="6" t="s">
        <v>91</v>
      </c>
      <c r="K1276" s="6" t="s">
        <v>91</v>
      </c>
      <c r="L1276" s="6" t="s">
        <v>91</v>
      </c>
      <c r="M1276" s="5" t="s">
        <v>92</v>
      </c>
      <c r="N1276" s="6" t="s">
        <v>91</v>
      </c>
      <c r="O1276" s="6" t="s">
        <v>91</v>
      </c>
      <c r="P1276" s="6" t="s">
        <v>91</v>
      </c>
      <c r="Q1276" s="6" t="s">
        <v>91</v>
      </c>
      <c r="R1276" s="5">
        <v>1</v>
      </c>
      <c r="S1276" s="5">
        <v>0</v>
      </c>
      <c r="T1276" s="5" t="s">
        <v>93</v>
      </c>
      <c r="U1276" s="5" t="s">
        <v>105</v>
      </c>
    </row>
    <row r="1277" spans="1:21">
      <c r="A1277" s="6" t="s">
        <v>87</v>
      </c>
      <c r="B1277" s="7">
        <v>1</v>
      </c>
      <c r="C1277" s="5">
        <v>1354</v>
      </c>
      <c r="D1277" s="5">
        <v>42</v>
      </c>
      <c r="E1277" s="8" t="s">
        <v>1839</v>
      </c>
      <c r="F1277" s="8">
        <v>42111901</v>
      </c>
      <c r="G1277" s="5" t="s">
        <v>1840</v>
      </c>
      <c r="H1277" s="5" t="s">
        <v>221</v>
      </c>
      <c r="I1277" s="6" t="s">
        <v>91</v>
      </c>
      <c r="J1277" s="6" t="s">
        <v>91</v>
      </c>
      <c r="K1277" s="6" t="s">
        <v>91</v>
      </c>
      <c r="L1277" s="6" t="s">
        <v>91</v>
      </c>
      <c r="M1277" s="5" t="s">
        <v>92</v>
      </c>
      <c r="N1277" s="6" t="s">
        <v>91</v>
      </c>
      <c r="O1277" s="6" t="s">
        <v>91</v>
      </c>
      <c r="P1277" s="6" t="s">
        <v>91</v>
      </c>
      <c r="Q1277" s="6" t="s">
        <v>91</v>
      </c>
      <c r="R1277" s="5">
        <v>1</v>
      </c>
      <c r="S1277" s="5">
        <v>0</v>
      </c>
      <c r="T1277" s="5" t="s">
        <v>93</v>
      </c>
      <c r="U1277" s="5" t="s">
        <v>105</v>
      </c>
    </row>
    <row r="1278" spans="1:21">
      <c r="A1278" s="6" t="s">
        <v>87</v>
      </c>
      <c r="B1278" s="7">
        <v>1</v>
      </c>
      <c r="C1278" s="5">
        <v>1355</v>
      </c>
      <c r="D1278" s="5">
        <v>42</v>
      </c>
      <c r="E1278" s="8" t="s">
        <v>1839</v>
      </c>
      <c r="F1278" s="8">
        <v>42111902</v>
      </c>
      <c r="G1278" s="5" t="s">
        <v>1841</v>
      </c>
      <c r="H1278" s="5" t="s">
        <v>223</v>
      </c>
      <c r="I1278" s="6" t="s">
        <v>91</v>
      </c>
      <c r="J1278" s="6" t="s">
        <v>91</v>
      </c>
      <c r="K1278" s="6" t="s">
        <v>91</v>
      </c>
      <c r="L1278" s="6" t="s">
        <v>91</v>
      </c>
      <c r="M1278" s="5" t="s">
        <v>92</v>
      </c>
      <c r="N1278" s="6" t="s">
        <v>91</v>
      </c>
      <c r="O1278" s="6" t="s">
        <v>91</v>
      </c>
      <c r="P1278" s="6" t="s">
        <v>91</v>
      </c>
      <c r="Q1278" s="6" t="s">
        <v>91</v>
      </c>
      <c r="R1278" s="5">
        <v>1</v>
      </c>
      <c r="S1278" s="5">
        <v>0</v>
      </c>
      <c r="T1278" s="5" t="s">
        <v>93</v>
      </c>
      <c r="U1278" s="5" t="s">
        <v>105</v>
      </c>
    </row>
    <row r="1279" spans="1:21">
      <c r="A1279" s="6" t="s">
        <v>87</v>
      </c>
      <c r="B1279" s="7">
        <v>1</v>
      </c>
      <c r="C1279" s="5">
        <v>1356</v>
      </c>
      <c r="D1279" s="5">
        <v>42</v>
      </c>
      <c r="E1279" s="8" t="s">
        <v>1839</v>
      </c>
      <c r="F1279" s="8">
        <v>42111903</v>
      </c>
      <c r="G1279" s="5" t="s">
        <v>1842</v>
      </c>
      <c r="H1279" s="5" t="s">
        <v>225</v>
      </c>
      <c r="I1279" s="6" t="s">
        <v>91</v>
      </c>
      <c r="J1279" s="6" t="s">
        <v>91</v>
      </c>
      <c r="K1279" s="6" t="s">
        <v>91</v>
      </c>
      <c r="L1279" s="6" t="s">
        <v>91</v>
      </c>
      <c r="M1279" s="5" t="s">
        <v>92</v>
      </c>
      <c r="N1279" s="6" t="s">
        <v>91</v>
      </c>
      <c r="O1279" s="6" t="s">
        <v>91</v>
      </c>
      <c r="P1279" s="6" t="s">
        <v>91</v>
      </c>
      <c r="Q1279" s="6" t="s">
        <v>91</v>
      </c>
      <c r="R1279" s="5">
        <v>1</v>
      </c>
      <c r="S1279" s="5">
        <v>0</v>
      </c>
      <c r="T1279" s="5" t="s">
        <v>93</v>
      </c>
      <c r="U1279" s="5" t="s">
        <v>105</v>
      </c>
    </row>
    <row r="1280" spans="1:21">
      <c r="A1280" s="6" t="s">
        <v>87</v>
      </c>
      <c r="B1280" s="7">
        <v>1</v>
      </c>
      <c r="C1280" s="5">
        <v>1358</v>
      </c>
      <c r="D1280" s="5">
        <v>42</v>
      </c>
      <c r="E1280" s="8" t="s">
        <v>1839</v>
      </c>
      <c r="F1280" s="8">
        <v>42111904</v>
      </c>
      <c r="G1280" s="5" t="s">
        <v>1843</v>
      </c>
      <c r="H1280" s="5" t="s">
        <v>227</v>
      </c>
      <c r="I1280" s="6" t="s">
        <v>91</v>
      </c>
      <c r="J1280" s="6" t="s">
        <v>91</v>
      </c>
      <c r="K1280" s="6" t="s">
        <v>91</v>
      </c>
      <c r="L1280" s="6" t="s">
        <v>91</v>
      </c>
      <c r="M1280" s="5" t="s">
        <v>92</v>
      </c>
      <c r="N1280" s="6" t="s">
        <v>91</v>
      </c>
      <c r="O1280" s="6" t="s">
        <v>91</v>
      </c>
      <c r="P1280" s="6" t="s">
        <v>91</v>
      </c>
      <c r="Q1280" s="6" t="s">
        <v>91</v>
      </c>
      <c r="R1280" s="5">
        <v>1</v>
      </c>
      <c r="S1280" s="5">
        <v>0</v>
      </c>
      <c r="T1280" s="5" t="s">
        <v>93</v>
      </c>
      <c r="U1280" s="5" t="s">
        <v>105</v>
      </c>
    </row>
    <row r="1281" spans="1:21">
      <c r="A1281" s="6" t="s">
        <v>87</v>
      </c>
      <c r="B1281" s="7">
        <v>1</v>
      </c>
      <c r="C1281" s="5">
        <v>1359</v>
      </c>
      <c r="D1281" s="5">
        <v>42</v>
      </c>
      <c r="E1281" s="8" t="s">
        <v>1734</v>
      </c>
      <c r="F1281" s="8">
        <v>421120</v>
      </c>
      <c r="G1281" s="5" t="s">
        <v>1844</v>
      </c>
      <c r="H1281" s="5" t="s">
        <v>1845</v>
      </c>
      <c r="I1281" s="5">
        <v>10065503693</v>
      </c>
      <c r="J1281" s="6" t="s">
        <v>91</v>
      </c>
      <c r="K1281" s="6" t="s">
        <v>91</v>
      </c>
      <c r="L1281" s="6" t="s">
        <v>91</v>
      </c>
      <c r="M1281" s="5" t="s">
        <v>92</v>
      </c>
      <c r="N1281" s="6" t="s">
        <v>91</v>
      </c>
      <c r="O1281" s="6" t="s">
        <v>91</v>
      </c>
      <c r="P1281" s="6" t="s">
        <v>91</v>
      </c>
      <c r="Q1281" s="6" t="s">
        <v>91</v>
      </c>
      <c r="R1281" s="5">
        <v>1</v>
      </c>
      <c r="S1281" s="5">
        <v>0</v>
      </c>
      <c r="T1281" s="5" t="s">
        <v>93</v>
      </c>
      <c r="U1281" s="5" t="s">
        <v>105</v>
      </c>
    </row>
    <row r="1282" spans="1:21">
      <c r="A1282" s="6" t="s">
        <v>87</v>
      </c>
      <c r="B1282" s="7">
        <v>1</v>
      </c>
      <c r="C1282" s="5">
        <v>1360</v>
      </c>
      <c r="D1282" s="5">
        <v>42</v>
      </c>
      <c r="E1282" s="8" t="s">
        <v>1846</v>
      </c>
      <c r="F1282" s="8">
        <v>42112001</v>
      </c>
      <c r="G1282" s="5" t="s">
        <v>1847</v>
      </c>
      <c r="H1282" s="5" t="s">
        <v>221</v>
      </c>
      <c r="I1282" s="6" t="s">
        <v>91</v>
      </c>
      <c r="J1282" s="6" t="s">
        <v>91</v>
      </c>
      <c r="K1282" s="6" t="s">
        <v>91</v>
      </c>
      <c r="L1282" s="6" t="s">
        <v>91</v>
      </c>
      <c r="M1282" s="5" t="s">
        <v>92</v>
      </c>
      <c r="N1282" s="6" t="s">
        <v>91</v>
      </c>
      <c r="O1282" s="6" t="s">
        <v>91</v>
      </c>
      <c r="P1282" s="6" t="s">
        <v>91</v>
      </c>
      <c r="Q1282" s="6" t="s">
        <v>91</v>
      </c>
      <c r="R1282" s="5">
        <v>1</v>
      </c>
      <c r="S1282" s="5">
        <v>0</v>
      </c>
      <c r="T1282" s="5" t="s">
        <v>93</v>
      </c>
      <c r="U1282" s="5" t="s">
        <v>105</v>
      </c>
    </row>
    <row r="1283" spans="1:21">
      <c r="A1283" s="6" t="s">
        <v>87</v>
      </c>
      <c r="B1283" s="7">
        <v>1</v>
      </c>
      <c r="C1283" s="5">
        <v>1361</v>
      </c>
      <c r="D1283" s="5">
        <v>42</v>
      </c>
      <c r="E1283" s="8" t="s">
        <v>1846</v>
      </c>
      <c r="F1283" s="8">
        <v>42112002</v>
      </c>
      <c r="G1283" s="5" t="s">
        <v>1848</v>
      </c>
      <c r="H1283" s="5" t="s">
        <v>223</v>
      </c>
      <c r="I1283" s="6" t="s">
        <v>91</v>
      </c>
      <c r="J1283" s="6" t="s">
        <v>91</v>
      </c>
      <c r="K1283" s="6" t="s">
        <v>91</v>
      </c>
      <c r="L1283" s="6" t="s">
        <v>91</v>
      </c>
      <c r="M1283" s="5" t="s">
        <v>92</v>
      </c>
      <c r="N1283" s="6" t="s">
        <v>91</v>
      </c>
      <c r="O1283" s="6" t="s">
        <v>91</v>
      </c>
      <c r="P1283" s="6" t="s">
        <v>91</v>
      </c>
      <c r="Q1283" s="6" t="s">
        <v>91</v>
      </c>
      <c r="R1283" s="5">
        <v>1</v>
      </c>
      <c r="S1283" s="5">
        <v>0</v>
      </c>
      <c r="T1283" s="5" t="s">
        <v>93</v>
      </c>
      <c r="U1283" s="5" t="s">
        <v>105</v>
      </c>
    </row>
    <row r="1284" spans="1:21">
      <c r="A1284" s="6" t="s">
        <v>87</v>
      </c>
      <c r="B1284" s="7">
        <v>1</v>
      </c>
      <c r="C1284" s="5">
        <v>1362</v>
      </c>
      <c r="D1284" s="5">
        <v>42</v>
      </c>
      <c r="E1284" s="8" t="s">
        <v>1846</v>
      </c>
      <c r="F1284" s="8">
        <v>42112003</v>
      </c>
      <c r="G1284" s="5" t="s">
        <v>1849</v>
      </c>
      <c r="H1284" s="5" t="s">
        <v>225</v>
      </c>
      <c r="I1284" s="6" t="s">
        <v>91</v>
      </c>
      <c r="J1284" s="6" t="s">
        <v>91</v>
      </c>
      <c r="K1284" s="6" t="s">
        <v>91</v>
      </c>
      <c r="L1284" s="6" t="s">
        <v>91</v>
      </c>
      <c r="M1284" s="5" t="s">
        <v>92</v>
      </c>
      <c r="N1284" s="6" t="s">
        <v>91</v>
      </c>
      <c r="O1284" s="6" t="s">
        <v>91</v>
      </c>
      <c r="P1284" s="6" t="s">
        <v>91</v>
      </c>
      <c r="Q1284" s="6" t="s">
        <v>91</v>
      </c>
      <c r="R1284" s="5">
        <v>1</v>
      </c>
      <c r="S1284" s="5">
        <v>0</v>
      </c>
      <c r="T1284" s="5" t="s">
        <v>93</v>
      </c>
      <c r="U1284" s="5" t="s">
        <v>105</v>
      </c>
    </row>
    <row r="1285" spans="1:21">
      <c r="A1285" s="6" t="s">
        <v>87</v>
      </c>
      <c r="B1285" s="7">
        <v>1</v>
      </c>
      <c r="C1285" s="5">
        <v>1363</v>
      </c>
      <c r="D1285" s="5">
        <v>42</v>
      </c>
      <c r="E1285" s="8" t="s">
        <v>1846</v>
      </c>
      <c r="F1285" s="8">
        <v>42112004</v>
      </c>
      <c r="G1285" s="5" t="s">
        <v>1850</v>
      </c>
      <c r="H1285" s="5" t="s">
        <v>227</v>
      </c>
      <c r="I1285" s="6" t="s">
        <v>91</v>
      </c>
      <c r="J1285" s="6" t="s">
        <v>91</v>
      </c>
      <c r="K1285" s="6" t="s">
        <v>91</v>
      </c>
      <c r="L1285" s="6" t="s">
        <v>91</v>
      </c>
      <c r="M1285" s="5" t="s">
        <v>92</v>
      </c>
      <c r="N1285" s="6" t="s">
        <v>91</v>
      </c>
      <c r="O1285" s="6" t="s">
        <v>91</v>
      </c>
      <c r="P1285" s="6" t="s">
        <v>91</v>
      </c>
      <c r="Q1285" s="6" t="s">
        <v>91</v>
      </c>
      <c r="R1285" s="5">
        <v>1</v>
      </c>
      <c r="S1285" s="5">
        <v>0</v>
      </c>
      <c r="T1285" s="5" t="s">
        <v>93</v>
      </c>
      <c r="U1285" s="5" t="s">
        <v>105</v>
      </c>
    </row>
    <row r="1286" spans="1:21">
      <c r="A1286" s="6" t="s">
        <v>87</v>
      </c>
      <c r="B1286" s="7">
        <v>1</v>
      </c>
      <c r="C1286" s="5">
        <v>1364</v>
      </c>
      <c r="D1286" s="5">
        <v>42</v>
      </c>
      <c r="E1286" s="8" t="s">
        <v>1734</v>
      </c>
      <c r="F1286" s="8">
        <v>421121</v>
      </c>
      <c r="G1286" s="5" t="s">
        <v>1851</v>
      </c>
      <c r="H1286" s="5" t="s">
        <v>1852</v>
      </c>
      <c r="I1286" s="6" t="s">
        <v>91</v>
      </c>
      <c r="J1286" s="6" t="s">
        <v>91</v>
      </c>
      <c r="K1286" s="6" t="s">
        <v>91</v>
      </c>
      <c r="L1286" s="6" t="s">
        <v>91</v>
      </c>
      <c r="M1286" s="5" t="s">
        <v>92</v>
      </c>
      <c r="N1286" s="6" t="s">
        <v>91</v>
      </c>
      <c r="O1286" s="6" t="s">
        <v>91</v>
      </c>
      <c r="P1286" s="6" t="s">
        <v>91</v>
      </c>
      <c r="Q1286" s="6" t="s">
        <v>91</v>
      </c>
      <c r="R1286" s="5">
        <v>1</v>
      </c>
      <c r="S1286" s="5">
        <v>0</v>
      </c>
      <c r="T1286" s="5" t="s">
        <v>93</v>
      </c>
      <c r="U1286" s="5" t="s">
        <v>105</v>
      </c>
    </row>
    <row r="1287" spans="1:21">
      <c r="A1287" s="6" t="s">
        <v>87</v>
      </c>
      <c r="B1287" s="7">
        <v>1</v>
      </c>
      <c r="C1287" s="5">
        <v>1365</v>
      </c>
      <c r="D1287" s="5">
        <v>42</v>
      </c>
      <c r="E1287" s="8" t="s">
        <v>1853</v>
      </c>
      <c r="F1287" s="8">
        <v>42112101</v>
      </c>
      <c r="G1287" s="5" t="s">
        <v>1854</v>
      </c>
      <c r="H1287" s="5" t="s">
        <v>221</v>
      </c>
      <c r="I1287" s="6" t="s">
        <v>91</v>
      </c>
      <c r="J1287" s="6" t="s">
        <v>91</v>
      </c>
      <c r="K1287" s="6" t="s">
        <v>91</v>
      </c>
      <c r="L1287" s="6" t="s">
        <v>91</v>
      </c>
      <c r="M1287" s="5" t="s">
        <v>92</v>
      </c>
      <c r="N1287" s="6" t="s">
        <v>91</v>
      </c>
      <c r="O1287" s="6" t="s">
        <v>91</v>
      </c>
      <c r="P1287" s="6" t="s">
        <v>91</v>
      </c>
      <c r="Q1287" s="6" t="s">
        <v>91</v>
      </c>
      <c r="R1287" s="5">
        <v>1</v>
      </c>
      <c r="S1287" s="5">
        <v>0</v>
      </c>
      <c r="T1287" s="5" t="s">
        <v>93</v>
      </c>
      <c r="U1287" s="5" t="s">
        <v>105</v>
      </c>
    </row>
    <row r="1288" spans="1:21">
      <c r="A1288" s="6" t="s">
        <v>87</v>
      </c>
      <c r="B1288" s="7">
        <v>1</v>
      </c>
      <c r="C1288" s="5">
        <v>1366</v>
      </c>
      <c r="D1288" s="5">
        <v>42</v>
      </c>
      <c r="E1288" s="8" t="s">
        <v>1853</v>
      </c>
      <c r="F1288" s="8">
        <v>42112102</v>
      </c>
      <c r="G1288" s="5" t="s">
        <v>1855</v>
      </c>
      <c r="H1288" s="5" t="s">
        <v>223</v>
      </c>
      <c r="I1288" s="6" t="s">
        <v>91</v>
      </c>
      <c r="J1288" s="6" t="s">
        <v>91</v>
      </c>
      <c r="K1288" s="6" t="s">
        <v>91</v>
      </c>
      <c r="L1288" s="6" t="s">
        <v>91</v>
      </c>
      <c r="M1288" s="5" t="s">
        <v>92</v>
      </c>
      <c r="N1288" s="6" t="s">
        <v>91</v>
      </c>
      <c r="O1288" s="6" t="s">
        <v>91</v>
      </c>
      <c r="P1288" s="6" t="s">
        <v>91</v>
      </c>
      <c r="Q1288" s="6" t="s">
        <v>91</v>
      </c>
      <c r="R1288" s="5">
        <v>1</v>
      </c>
      <c r="S1288" s="5">
        <v>0</v>
      </c>
      <c r="T1288" s="5" t="s">
        <v>93</v>
      </c>
      <c r="U1288" s="5" t="s">
        <v>105</v>
      </c>
    </row>
    <row r="1289" spans="1:21">
      <c r="A1289" s="6" t="s">
        <v>87</v>
      </c>
      <c r="B1289" s="7">
        <v>1</v>
      </c>
      <c r="C1289" s="5">
        <v>1367</v>
      </c>
      <c r="D1289" s="5">
        <v>42</v>
      </c>
      <c r="E1289" s="8" t="s">
        <v>1853</v>
      </c>
      <c r="F1289" s="8">
        <v>42112103</v>
      </c>
      <c r="G1289" s="5" t="s">
        <v>1856</v>
      </c>
      <c r="H1289" s="5" t="s">
        <v>225</v>
      </c>
      <c r="I1289" s="6" t="s">
        <v>91</v>
      </c>
      <c r="J1289" s="6" t="s">
        <v>91</v>
      </c>
      <c r="K1289" s="6" t="s">
        <v>91</v>
      </c>
      <c r="L1289" s="6" t="s">
        <v>91</v>
      </c>
      <c r="M1289" s="5" t="s">
        <v>92</v>
      </c>
      <c r="N1289" s="6" t="s">
        <v>91</v>
      </c>
      <c r="O1289" s="6" t="s">
        <v>91</v>
      </c>
      <c r="P1289" s="6" t="s">
        <v>91</v>
      </c>
      <c r="Q1289" s="6" t="s">
        <v>91</v>
      </c>
      <c r="R1289" s="5">
        <v>1</v>
      </c>
      <c r="S1289" s="5">
        <v>0</v>
      </c>
      <c r="T1289" s="5" t="s">
        <v>93</v>
      </c>
      <c r="U1289" s="5" t="s">
        <v>105</v>
      </c>
    </row>
    <row r="1290" spans="1:21">
      <c r="A1290" s="6" t="s">
        <v>87</v>
      </c>
      <c r="B1290" s="7">
        <v>1</v>
      </c>
      <c r="C1290" s="5">
        <v>1368</v>
      </c>
      <c r="D1290" s="5">
        <v>42</v>
      </c>
      <c r="E1290" s="8" t="s">
        <v>1853</v>
      </c>
      <c r="F1290" s="8">
        <v>42112104</v>
      </c>
      <c r="G1290" s="5" t="s">
        <v>1857</v>
      </c>
      <c r="H1290" s="5" t="s">
        <v>227</v>
      </c>
      <c r="I1290" s="6" t="s">
        <v>91</v>
      </c>
      <c r="J1290" s="6" t="s">
        <v>91</v>
      </c>
      <c r="K1290" s="6" t="s">
        <v>91</v>
      </c>
      <c r="L1290" s="6" t="s">
        <v>91</v>
      </c>
      <c r="M1290" s="5" t="s">
        <v>92</v>
      </c>
      <c r="N1290" s="6" t="s">
        <v>91</v>
      </c>
      <c r="O1290" s="6" t="s">
        <v>91</v>
      </c>
      <c r="P1290" s="6" t="s">
        <v>91</v>
      </c>
      <c r="Q1290" s="6" t="s">
        <v>91</v>
      </c>
      <c r="R1290" s="5">
        <v>1</v>
      </c>
      <c r="S1290" s="5">
        <v>0</v>
      </c>
      <c r="T1290" s="5" t="s">
        <v>93</v>
      </c>
      <c r="U1290" s="5" t="s">
        <v>105</v>
      </c>
    </row>
    <row r="1291" spans="1:21">
      <c r="A1291" s="6" t="s">
        <v>87</v>
      </c>
      <c r="B1291" s="7">
        <v>1</v>
      </c>
      <c r="C1291" s="5">
        <v>1369</v>
      </c>
      <c r="D1291" s="5">
        <v>42</v>
      </c>
      <c r="E1291" s="8" t="s">
        <v>1734</v>
      </c>
      <c r="F1291" s="8">
        <v>421122</v>
      </c>
      <c r="G1291" s="5" t="s">
        <v>1858</v>
      </c>
      <c r="H1291" s="5" t="s">
        <v>1859</v>
      </c>
      <c r="I1291" s="5">
        <v>10065506015</v>
      </c>
      <c r="J1291" s="6" t="s">
        <v>91</v>
      </c>
      <c r="K1291" s="6" t="s">
        <v>91</v>
      </c>
      <c r="L1291" s="6" t="s">
        <v>91</v>
      </c>
      <c r="M1291" s="5" t="s">
        <v>92</v>
      </c>
      <c r="N1291" s="6" t="s">
        <v>91</v>
      </c>
      <c r="O1291" s="6" t="s">
        <v>91</v>
      </c>
      <c r="P1291" s="6" t="s">
        <v>91</v>
      </c>
      <c r="Q1291" s="6" t="s">
        <v>91</v>
      </c>
      <c r="R1291" s="5">
        <v>1</v>
      </c>
      <c r="S1291" s="5">
        <v>0</v>
      </c>
      <c r="T1291" s="5" t="s">
        <v>93</v>
      </c>
      <c r="U1291" s="5" t="s">
        <v>105</v>
      </c>
    </row>
    <row r="1292" spans="1:21">
      <c r="A1292" s="6" t="s">
        <v>87</v>
      </c>
      <c r="B1292" s="7">
        <v>1</v>
      </c>
      <c r="C1292" s="5">
        <v>1370</v>
      </c>
      <c r="D1292" s="5">
        <v>42</v>
      </c>
      <c r="E1292" s="8" t="s">
        <v>1860</v>
      </c>
      <c r="F1292" s="8">
        <v>42112201</v>
      </c>
      <c r="G1292" s="5" t="s">
        <v>1861</v>
      </c>
      <c r="H1292" s="5" t="s">
        <v>221</v>
      </c>
      <c r="I1292" s="6" t="s">
        <v>91</v>
      </c>
      <c r="J1292" s="6" t="s">
        <v>91</v>
      </c>
      <c r="K1292" s="6" t="s">
        <v>91</v>
      </c>
      <c r="L1292" s="6" t="s">
        <v>91</v>
      </c>
      <c r="M1292" s="5" t="s">
        <v>92</v>
      </c>
      <c r="N1292" s="6" t="s">
        <v>91</v>
      </c>
      <c r="O1292" s="6" t="s">
        <v>91</v>
      </c>
      <c r="P1292" s="6" t="s">
        <v>91</v>
      </c>
      <c r="Q1292" s="6" t="s">
        <v>91</v>
      </c>
      <c r="R1292" s="5">
        <v>1</v>
      </c>
      <c r="S1292" s="5">
        <v>0</v>
      </c>
      <c r="T1292" s="5" t="s">
        <v>93</v>
      </c>
      <c r="U1292" s="5" t="s">
        <v>105</v>
      </c>
    </row>
    <row r="1293" spans="1:21">
      <c r="A1293" s="6" t="s">
        <v>87</v>
      </c>
      <c r="B1293" s="7">
        <v>1</v>
      </c>
      <c r="C1293" s="5">
        <v>1371</v>
      </c>
      <c r="D1293" s="5">
        <v>42</v>
      </c>
      <c r="E1293" s="8" t="s">
        <v>1860</v>
      </c>
      <c r="F1293" s="8">
        <v>42112202</v>
      </c>
      <c r="G1293" s="5" t="s">
        <v>1862</v>
      </c>
      <c r="H1293" s="5" t="s">
        <v>223</v>
      </c>
      <c r="I1293" s="6" t="s">
        <v>91</v>
      </c>
      <c r="J1293" s="6" t="s">
        <v>91</v>
      </c>
      <c r="K1293" s="6" t="s">
        <v>91</v>
      </c>
      <c r="L1293" s="6" t="s">
        <v>91</v>
      </c>
      <c r="M1293" s="5" t="s">
        <v>92</v>
      </c>
      <c r="N1293" s="6" t="s">
        <v>91</v>
      </c>
      <c r="O1293" s="6" t="s">
        <v>91</v>
      </c>
      <c r="P1293" s="6" t="s">
        <v>91</v>
      </c>
      <c r="Q1293" s="6" t="s">
        <v>91</v>
      </c>
      <c r="R1293" s="5">
        <v>1</v>
      </c>
      <c r="S1293" s="5">
        <v>0</v>
      </c>
      <c r="T1293" s="5" t="s">
        <v>93</v>
      </c>
      <c r="U1293" s="5" t="s">
        <v>105</v>
      </c>
    </row>
    <row r="1294" spans="1:21">
      <c r="A1294" s="6" t="s">
        <v>87</v>
      </c>
      <c r="B1294" s="7">
        <v>1</v>
      </c>
      <c r="C1294" s="5">
        <v>1372</v>
      </c>
      <c r="D1294" s="5">
        <v>42</v>
      </c>
      <c r="E1294" s="8" t="s">
        <v>1860</v>
      </c>
      <c r="F1294" s="8">
        <v>42112203</v>
      </c>
      <c r="G1294" s="5" t="s">
        <v>1863</v>
      </c>
      <c r="H1294" s="5" t="s">
        <v>225</v>
      </c>
      <c r="I1294" s="6" t="s">
        <v>91</v>
      </c>
      <c r="J1294" s="6" t="s">
        <v>91</v>
      </c>
      <c r="K1294" s="6" t="s">
        <v>91</v>
      </c>
      <c r="L1294" s="6" t="s">
        <v>91</v>
      </c>
      <c r="M1294" s="5" t="s">
        <v>92</v>
      </c>
      <c r="N1294" s="6" t="s">
        <v>91</v>
      </c>
      <c r="O1294" s="6" t="s">
        <v>91</v>
      </c>
      <c r="P1294" s="6" t="s">
        <v>91</v>
      </c>
      <c r="Q1294" s="6" t="s">
        <v>91</v>
      </c>
      <c r="R1294" s="5">
        <v>1</v>
      </c>
      <c r="S1294" s="5">
        <v>0</v>
      </c>
      <c r="T1294" s="5" t="s">
        <v>93</v>
      </c>
      <c r="U1294" s="5" t="s">
        <v>105</v>
      </c>
    </row>
    <row r="1295" spans="1:21">
      <c r="A1295" s="6" t="s">
        <v>87</v>
      </c>
      <c r="B1295" s="7">
        <v>1</v>
      </c>
      <c r="C1295" s="5">
        <v>1374</v>
      </c>
      <c r="D1295" s="5">
        <v>42</v>
      </c>
      <c r="E1295" s="8" t="s">
        <v>1860</v>
      </c>
      <c r="F1295" s="8">
        <v>42112204</v>
      </c>
      <c r="G1295" s="5" t="s">
        <v>1864</v>
      </c>
      <c r="H1295" s="5" t="s">
        <v>227</v>
      </c>
      <c r="I1295" s="6" t="s">
        <v>91</v>
      </c>
      <c r="J1295" s="6" t="s">
        <v>91</v>
      </c>
      <c r="K1295" s="6" t="s">
        <v>91</v>
      </c>
      <c r="L1295" s="6" t="s">
        <v>91</v>
      </c>
      <c r="M1295" s="5" t="s">
        <v>92</v>
      </c>
      <c r="N1295" s="6" t="s">
        <v>91</v>
      </c>
      <c r="O1295" s="6" t="s">
        <v>91</v>
      </c>
      <c r="P1295" s="6" t="s">
        <v>91</v>
      </c>
      <c r="Q1295" s="6" t="s">
        <v>91</v>
      </c>
      <c r="R1295" s="5">
        <v>1</v>
      </c>
      <c r="S1295" s="5">
        <v>0</v>
      </c>
      <c r="T1295" s="5" t="s">
        <v>93</v>
      </c>
      <c r="U1295" s="5" t="s">
        <v>105</v>
      </c>
    </row>
    <row r="1296" spans="1:21">
      <c r="A1296" s="6" t="s">
        <v>87</v>
      </c>
      <c r="B1296" s="7">
        <v>1</v>
      </c>
      <c r="C1296" s="5">
        <v>1375</v>
      </c>
      <c r="D1296" s="5">
        <v>42</v>
      </c>
      <c r="E1296" s="8" t="s">
        <v>1865</v>
      </c>
      <c r="F1296" s="8">
        <v>42112301</v>
      </c>
      <c r="G1296" s="5" t="s">
        <v>1866</v>
      </c>
      <c r="H1296" s="5" t="s">
        <v>1867</v>
      </c>
      <c r="I1296" s="5">
        <v>10065504603</v>
      </c>
      <c r="J1296" s="6" t="s">
        <v>91</v>
      </c>
      <c r="K1296" s="6" t="s">
        <v>91</v>
      </c>
      <c r="L1296" s="6" t="s">
        <v>91</v>
      </c>
      <c r="M1296" s="5" t="s">
        <v>92</v>
      </c>
      <c r="N1296" s="6" t="s">
        <v>91</v>
      </c>
      <c r="O1296" s="6" t="s">
        <v>91</v>
      </c>
      <c r="P1296" s="6" t="s">
        <v>91</v>
      </c>
      <c r="Q1296" s="6" t="s">
        <v>91</v>
      </c>
      <c r="R1296" s="5">
        <v>1</v>
      </c>
      <c r="S1296" s="5">
        <v>0</v>
      </c>
      <c r="T1296" s="5" t="s">
        <v>93</v>
      </c>
      <c r="U1296" s="5" t="s">
        <v>105</v>
      </c>
    </row>
    <row r="1297" spans="1:21">
      <c r="A1297" s="6" t="s">
        <v>87</v>
      </c>
      <c r="B1297" s="7">
        <v>1</v>
      </c>
      <c r="C1297" s="5">
        <v>1377</v>
      </c>
      <c r="D1297" s="5">
        <v>42</v>
      </c>
      <c r="E1297" s="8" t="s">
        <v>1865</v>
      </c>
      <c r="F1297" s="8">
        <v>42112302</v>
      </c>
      <c r="G1297" s="5" t="s">
        <v>1868</v>
      </c>
      <c r="H1297" s="5" t="s">
        <v>223</v>
      </c>
      <c r="I1297" s="6" t="s">
        <v>91</v>
      </c>
      <c r="J1297" s="6" t="s">
        <v>91</v>
      </c>
      <c r="K1297" s="6" t="s">
        <v>91</v>
      </c>
      <c r="L1297" s="6" t="s">
        <v>91</v>
      </c>
      <c r="M1297" s="5" t="s">
        <v>92</v>
      </c>
      <c r="N1297" s="6" t="s">
        <v>91</v>
      </c>
      <c r="O1297" s="6" t="s">
        <v>91</v>
      </c>
      <c r="P1297" s="6" t="s">
        <v>91</v>
      </c>
      <c r="Q1297" s="6" t="s">
        <v>91</v>
      </c>
      <c r="R1297" s="5">
        <v>1</v>
      </c>
      <c r="S1297" s="5">
        <v>0</v>
      </c>
      <c r="T1297" s="5" t="s">
        <v>93</v>
      </c>
      <c r="U1297" s="5" t="s">
        <v>105</v>
      </c>
    </row>
    <row r="1298" spans="1:21">
      <c r="A1298" s="6" t="s">
        <v>87</v>
      </c>
      <c r="B1298" s="7">
        <v>1</v>
      </c>
      <c r="C1298" s="5">
        <v>1378</v>
      </c>
      <c r="D1298" s="5">
        <v>42</v>
      </c>
      <c r="E1298" s="8" t="s">
        <v>1865</v>
      </c>
      <c r="F1298" s="8">
        <v>42112303</v>
      </c>
      <c r="G1298" s="5" t="s">
        <v>1869</v>
      </c>
      <c r="H1298" s="5" t="s">
        <v>225</v>
      </c>
      <c r="I1298" s="6" t="s">
        <v>91</v>
      </c>
      <c r="J1298" s="6" t="s">
        <v>91</v>
      </c>
      <c r="K1298" s="6" t="s">
        <v>91</v>
      </c>
      <c r="L1298" s="6" t="s">
        <v>91</v>
      </c>
      <c r="M1298" s="5" t="s">
        <v>92</v>
      </c>
      <c r="N1298" s="6" t="s">
        <v>91</v>
      </c>
      <c r="O1298" s="6" t="s">
        <v>91</v>
      </c>
      <c r="P1298" s="6" t="s">
        <v>91</v>
      </c>
      <c r="Q1298" s="6" t="s">
        <v>91</v>
      </c>
      <c r="R1298" s="5">
        <v>1</v>
      </c>
      <c r="S1298" s="5">
        <v>0</v>
      </c>
      <c r="T1298" s="5" t="s">
        <v>93</v>
      </c>
      <c r="U1298" s="5" t="s">
        <v>105</v>
      </c>
    </row>
    <row r="1299" spans="1:21">
      <c r="A1299" s="6" t="s">
        <v>87</v>
      </c>
      <c r="B1299" s="7">
        <v>1</v>
      </c>
      <c r="C1299" s="5">
        <v>1380</v>
      </c>
      <c r="D1299" s="5">
        <v>42</v>
      </c>
      <c r="E1299" s="8" t="s">
        <v>1865</v>
      </c>
      <c r="F1299" s="8">
        <v>42112304</v>
      </c>
      <c r="G1299" s="5" t="s">
        <v>1870</v>
      </c>
      <c r="H1299" s="5" t="s">
        <v>227</v>
      </c>
      <c r="I1299" s="6" t="s">
        <v>91</v>
      </c>
      <c r="J1299" s="6" t="s">
        <v>91</v>
      </c>
      <c r="K1299" s="6" t="s">
        <v>91</v>
      </c>
      <c r="L1299" s="6" t="s">
        <v>91</v>
      </c>
      <c r="M1299" s="5" t="s">
        <v>92</v>
      </c>
      <c r="N1299" s="6" t="s">
        <v>91</v>
      </c>
      <c r="O1299" s="6" t="s">
        <v>91</v>
      </c>
      <c r="P1299" s="6" t="s">
        <v>91</v>
      </c>
      <c r="Q1299" s="6" t="s">
        <v>91</v>
      </c>
      <c r="R1299" s="5">
        <v>1</v>
      </c>
      <c r="S1299" s="5">
        <v>0</v>
      </c>
      <c r="T1299" s="5" t="s">
        <v>93</v>
      </c>
      <c r="U1299" s="5" t="s">
        <v>105</v>
      </c>
    </row>
    <row r="1300" spans="1:21">
      <c r="A1300" s="6" t="s">
        <v>87</v>
      </c>
      <c r="B1300" s="7">
        <v>1</v>
      </c>
      <c r="C1300" s="5">
        <v>1381</v>
      </c>
      <c r="D1300" s="5">
        <v>42</v>
      </c>
      <c r="E1300" s="8" t="s">
        <v>1871</v>
      </c>
      <c r="F1300" s="8">
        <v>42112401</v>
      </c>
      <c r="G1300" s="5" t="s">
        <v>1872</v>
      </c>
      <c r="H1300" s="5" t="s">
        <v>1873</v>
      </c>
      <c r="I1300" s="5">
        <v>10065505502</v>
      </c>
      <c r="J1300" s="6" t="s">
        <v>91</v>
      </c>
      <c r="K1300" s="6" t="s">
        <v>91</v>
      </c>
      <c r="L1300" s="6" t="s">
        <v>91</v>
      </c>
      <c r="M1300" s="5" t="s">
        <v>92</v>
      </c>
      <c r="N1300" s="6" t="s">
        <v>91</v>
      </c>
      <c r="O1300" s="6" t="s">
        <v>91</v>
      </c>
      <c r="P1300" s="6" t="s">
        <v>91</v>
      </c>
      <c r="Q1300" s="6" t="s">
        <v>91</v>
      </c>
      <c r="R1300" s="5">
        <v>1</v>
      </c>
      <c r="S1300" s="5">
        <v>0</v>
      </c>
      <c r="T1300" s="5" t="s">
        <v>93</v>
      </c>
      <c r="U1300" s="5" t="s">
        <v>105</v>
      </c>
    </row>
    <row r="1301" spans="1:21">
      <c r="A1301" s="6" t="s">
        <v>87</v>
      </c>
      <c r="B1301" s="7">
        <v>1</v>
      </c>
      <c r="C1301" s="5">
        <v>1383</v>
      </c>
      <c r="D1301" s="5">
        <v>42</v>
      </c>
      <c r="E1301" s="8" t="s">
        <v>1871</v>
      </c>
      <c r="F1301" s="8">
        <v>42112402</v>
      </c>
      <c r="G1301" s="5" t="s">
        <v>1874</v>
      </c>
      <c r="H1301" s="5" t="s">
        <v>223</v>
      </c>
      <c r="I1301" s="6" t="s">
        <v>91</v>
      </c>
      <c r="J1301" s="6" t="s">
        <v>91</v>
      </c>
      <c r="K1301" s="6" t="s">
        <v>91</v>
      </c>
      <c r="L1301" s="6" t="s">
        <v>91</v>
      </c>
      <c r="M1301" s="5" t="s">
        <v>92</v>
      </c>
      <c r="N1301" s="6" t="s">
        <v>91</v>
      </c>
      <c r="O1301" s="6" t="s">
        <v>91</v>
      </c>
      <c r="P1301" s="6" t="s">
        <v>91</v>
      </c>
      <c r="Q1301" s="6" t="s">
        <v>91</v>
      </c>
      <c r="R1301" s="5">
        <v>1</v>
      </c>
      <c r="S1301" s="5">
        <v>0</v>
      </c>
      <c r="T1301" s="5" t="s">
        <v>93</v>
      </c>
      <c r="U1301" s="5" t="s">
        <v>105</v>
      </c>
    </row>
    <row r="1302" spans="1:21">
      <c r="A1302" s="6" t="s">
        <v>87</v>
      </c>
      <c r="B1302" s="7">
        <v>1</v>
      </c>
      <c r="C1302" s="5">
        <v>1384</v>
      </c>
      <c r="D1302" s="5">
        <v>42</v>
      </c>
      <c r="E1302" s="8" t="s">
        <v>1871</v>
      </c>
      <c r="F1302" s="8">
        <v>42112403</v>
      </c>
      <c r="G1302" s="5" t="s">
        <v>1875</v>
      </c>
      <c r="H1302" s="5" t="s">
        <v>225</v>
      </c>
      <c r="I1302" s="6" t="s">
        <v>91</v>
      </c>
      <c r="J1302" s="6" t="s">
        <v>91</v>
      </c>
      <c r="K1302" s="6" t="s">
        <v>91</v>
      </c>
      <c r="L1302" s="6" t="s">
        <v>91</v>
      </c>
      <c r="M1302" s="5" t="s">
        <v>92</v>
      </c>
      <c r="N1302" s="6" t="s">
        <v>91</v>
      </c>
      <c r="O1302" s="6" t="s">
        <v>91</v>
      </c>
      <c r="P1302" s="6" t="s">
        <v>91</v>
      </c>
      <c r="Q1302" s="6" t="s">
        <v>91</v>
      </c>
      <c r="R1302" s="5">
        <v>1</v>
      </c>
      <c r="S1302" s="5">
        <v>0</v>
      </c>
      <c r="T1302" s="5" t="s">
        <v>93</v>
      </c>
      <c r="U1302" s="5" t="s">
        <v>105</v>
      </c>
    </row>
    <row r="1303" spans="1:21">
      <c r="A1303" s="6" t="s">
        <v>87</v>
      </c>
      <c r="B1303" s="7">
        <v>1</v>
      </c>
      <c r="C1303" s="5">
        <v>1386</v>
      </c>
      <c r="D1303" s="5">
        <v>42</v>
      </c>
      <c r="E1303" s="8" t="s">
        <v>1871</v>
      </c>
      <c r="F1303" s="8">
        <v>42112404</v>
      </c>
      <c r="G1303" s="5" t="s">
        <v>1876</v>
      </c>
      <c r="H1303" s="5" t="s">
        <v>227</v>
      </c>
      <c r="I1303" s="6" t="s">
        <v>91</v>
      </c>
      <c r="J1303" s="6" t="s">
        <v>91</v>
      </c>
      <c r="K1303" s="6" t="s">
        <v>91</v>
      </c>
      <c r="L1303" s="6" t="s">
        <v>91</v>
      </c>
      <c r="M1303" s="5" t="s">
        <v>92</v>
      </c>
      <c r="N1303" s="6" t="s">
        <v>91</v>
      </c>
      <c r="O1303" s="6" t="s">
        <v>91</v>
      </c>
      <c r="P1303" s="6" t="s">
        <v>91</v>
      </c>
      <c r="Q1303" s="6" t="s">
        <v>91</v>
      </c>
      <c r="R1303" s="5">
        <v>1</v>
      </c>
      <c r="S1303" s="5">
        <v>0</v>
      </c>
      <c r="T1303" s="5" t="s">
        <v>93</v>
      </c>
      <c r="U1303" s="5" t="s">
        <v>105</v>
      </c>
    </row>
    <row r="1304" spans="1:21">
      <c r="A1304" s="6" t="s">
        <v>87</v>
      </c>
      <c r="B1304" s="7">
        <v>1</v>
      </c>
      <c r="C1304" s="5">
        <v>1387</v>
      </c>
      <c r="D1304" s="5">
        <v>42</v>
      </c>
      <c r="E1304" s="8" t="s">
        <v>1877</v>
      </c>
      <c r="F1304" s="8">
        <v>42112501</v>
      </c>
      <c r="G1304" s="5" t="s">
        <v>1878</v>
      </c>
      <c r="H1304" s="5" t="s">
        <v>1879</v>
      </c>
      <c r="I1304" s="6" t="s">
        <v>91</v>
      </c>
      <c r="J1304" s="6" t="s">
        <v>91</v>
      </c>
      <c r="K1304" s="6" t="s">
        <v>91</v>
      </c>
      <c r="L1304" s="6" t="s">
        <v>91</v>
      </c>
      <c r="M1304" s="5" t="s">
        <v>92</v>
      </c>
      <c r="N1304" s="6" t="s">
        <v>91</v>
      </c>
      <c r="O1304" s="6" t="s">
        <v>91</v>
      </c>
      <c r="P1304" s="6" t="s">
        <v>91</v>
      </c>
      <c r="Q1304" s="6" t="s">
        <v>91</v>
      </c>
      <c r="R1304" s="5">
        <v>1</v>
      </c>
      <c r="S1304" s="5">
        <v>0</v>
      </c>
      <c r="T1304" s="5" t="s">
        <v>93</v>
      </c>
      <c r="U1304" s="5" t="s">
        <v>105</v>
      </c>
    </row>
    <row r="1305" spans="1:21">
      <c r="A1305" s="6" t="s">
        <v>87</v>
      </c>
      <c r="B1305" s="7">
        <v>1</v>
      </c>
      <c r="C1305" s="5">
        <v>1389</v>
      </c>
      <c r="D1305" s="5">
        <v>42</v>
      </c>
      <c r="E1305" s="8" t="s">
        <v>1877</v>
      </c>
      <c r="F1305" s="8">
        <v>42112502</v>
      </c>
      <c r="G1305" s="5" t="s">
        <v>1880</v>
      </c>
      <c r="H1305" s="5" t="s">
        <v>223</v>
      </c>
      <c r="I1305" s="6" t="s">
        <v>91</v>
      </c>
      <c r="J1305" s="6" t="s">
        <v>91</v>
      </c>
      <c r="K1305" s="6" t="s">
        <v>91</v>
      </c>
      <c r="L1305" s="6" t="s">
        <v>91</v>
      </c>
      <c r="M1305" s="5" t="s">
        <v>92</v>
      </c>
      <c r="N1305" s="6" t="s">
        <v>91</v>
      </c>
      <c r="O1305" s="6" t="s">
        <v>91</v>
      </c>
      <c r="P1305" s="6" t="s">
        <v>91</v>
      </c>
      <c r="Q1305" s="6" t="s">
        <v>91</v>
      </c>
      <c r="R1305" s="5">
        <v>1</v>
      </c>
      <c r="S1305" s="5">
        <v>0</v>
      </c>
      <c r="T1305" s="5" t="s">
        <v>93</v>
      </c>
      <c r="U1305" s="5" t="s">
        <v>105</v>
      </c>
    </row>
    <row r="1306" spans="1:21">
      <c r="A1306" s="6" t="s">
        <v>87</v>
      </c>
      <c r="B1306" s="7">
        <v>1</v>
      </c>
      <c r="C1306" s="5">
        <v>1390</v>
      </c>
      <c r="D1306" s="5">
        <v>42</v>
      </c>
      <c r="E1306" s="8" t="s">
        <v>1877</v>
      </c>
      <c r="F1306" s="8">
        <v>42112503</v>
      </c>
      <c r="G1306" s="5" t="s">
        <v>1881</v>
      </c>
      <c r="H1306" s="5" t="s">
        <v>225</v>
      </c>
      <c r="I1306" s="6" t="s">
        <v>91</v>
      </c>
      <c r="J1306" s="6" t="s">
        <v>91</v>
      </c>
      <c r="K1306" s="6" t="s">
        <v>91</v>
      </c>
      <c r="L1306" s="6" t="s">
        <v>91</v>
      </c>
      <c r="M1306" s="5" t="s">
        <v>92</v>
      </c>
      <c r="N1306" s="6" t="s">
        <v>91</v>
      </c>
      <c r="O1306" s="6" t="s">
        <v>91</v>
      </c>
      <c r="P1306" s="6" t="s">
        <v>91</v>
      </c>
      <c r="Q1306" s="6" t="s">
        <v>91</v>
      </c>
      <c r="R1306" s="5">
        <v>1</v>
      </c>
      <c r="S1306" s="5">
        <v>0</v>
      </c>
      <c r="T1306" s="5" t="s">
        <v>93</v>
      </c>
      <c r="U1306" s="5" t="s">
        <v>105</v>
      </c>
    </row>
    <row r="1307" spans="1:21">
      <c r="A1307" s="6" t="s">
        <v>87</v>
      </c>
      <c r="B1307" s="7">
        <v>1</v>
      </c>
      <c r="C1307" s="5">
        <v>1391</v>
      </c>
      <c r="D1307" s="5">
        <v>42</v>
      </c>
      <c r="E1307" s="8" t="s">
        <v>1877</v>
      </c>
      <c r="F1307" s="8">
        <v>42112504</v>
      </c>
      <c r="G1307" s="5" t="s">
        <v>1882</v>
      </c>
      <c r="H1307" s="5" t="s">
        <v>227</v>
      </c>
      <c r="I1307" s="6" t="s">
        <v>91</v>
      </c>
      <c r="J1307" s="6" t="s">
        <v>91</v>
      </c>
      <c r="K1307" s="6" t="s">
        <v>91</v>
      </c>
      <c r="L1307" s="6" t="s">
        <v>91</v>
      </c>
      <c r="M1307" s="5" t="s">
        <v>92</v>
      </c>
      <c r="N1307" s="6" t="s">
        <v>91</v>
      </c>
      <c r="O1307" s="6" t="s">
        <v>91</v>
      </c>
      <c r="P1307" s="6" t="s">
        <v>91</v>
      </c>
      <c r="Q1307" s="6" t="s">
        <v>91</v>
      </c>
      <c r="R1307" s="5">
        <v>1</v>
      </c>
      <c r="S1307" s="5">
        <v>0</v>
      </c>
      <c r="T1307" s="5" t="s">
        <v>93</v>
      </c>
      <c r="U1307" s="5" t="s">
        <v>105</v>
      </c>
    </row>
    <row r="1308" spans="1:21">
      <c r="A1308" s="6" t="s">
        <v>87</v>
      </c>
      <c r="B1308" s="7">
        <v>1</v>
      </c>
      <c r="C1308" s="5">
        <v>1392</v>
      </c>
      <c r="D1308" s="5">
        <v>42</v>
      </c>
      <c r="E1308" s="8" t="s">
        <v>1883</v>
      </c>
      <c r="F1308" s="8">
        <v>42112601</v>
      </c>
      <c r="G1308" s="5" t="s">
        <v>1884</v>
      </c>
      <c r="H1308" s="5" t="s">
        <v>1885</v>
      </c>
      <c r="I1308" s="5">
        <v>10065506227</v>
      </c>
      <c r="J1308" s="6" t="s">
        <v>91</v>
      </c>
      <c r="K1308" s="6" t="s">
        <v>91</v>
      </c>
      <c r="L1308" s="6" t="s">
        <v>91</v>
      </c>
      <c r="M1308" s="5" t="s">
        <v>92</v>
      </c>
      <c r="N1308" s="6" t="s">
        <v>91</v>
      </c>
      <c r="O1308" s="6" t="s">
        <v>91</v>
      </c>
      <c r="P1308" s="6" t="s">
        <v>91</v>
      </c>
      <c r="Q1308" s="6" t="s">
        <v>91</v>
      </c>
      <c r="R1308" s="5">
        <v>1</v>
      </c>
      <c r="S1308" s="5">
        <v>0</v>
      </c>
      <c r="T1308" s="5" t="s">
        <v>93</v>
      </c>
      <c r="U1308" s="5" t="s">
        <v>105</v>
      </c>
    </row>
    <row r="1309" spans="1:21">
      <c r="A1309" s="6" t="s">
        <v>87</v>
      </c>
      <c r="B1309" s="7">
        <v>1</v>
      </c>
      <c r="C1309" s="5">
        <v>1394</v>
      </c>
      <c r="D1309" s="5">
        <v>42</v>
      </c>
      <c r="E1309" s="8" t="s">
        <v>1883</v>
      </c>
      <c r="F1309" s="8">
        <v>42112602</v>
      </c>
      <c r="G1309" s="5" t="s">
        <v>1886</v>
      </c>
      <c r="H1309" s="5" t="s">
        <v>223</v>
      </c>
      <c r="I1309" s="6" t="s">
        <v>91</v>
      </c>
      <c r="J1309" s="6" t="s">
        <v>91</v>
      </c>
      <c r="K1309" s="6" t="s">
        <v>91</v>
      </c>
      <c r="L1309" s="6" t="s">
        <v>91</v>
      </c>
      <c r="M1309" s="5" t="s">
        <v>92</v>
      </c>
      <c r="N1309" s="6" t="s">
        <v>91</v>
      </c>
      <c r="O1309" s="6" t="s">
        <v>91</v>
      </c>
      <c r="P1309" s="6" t="s">
        <v>91</v>
      </c>
      <c r="Q1309" s="6" t="s">
        <v>91</v>
      </c>
      <c r="R1309" s="5">
        <v>1</v>
      </c>
      <c r="S1309" s="5">
        <v>0</v>
      </c>
      <c r="T1309" s="5" t="s">
        <v>93</v>
      </c>
      <c r="U1309" s="5" t="s">
        <v>105</v>
      </c>
    </row>
    <row r="1310" spans="1:21">
      <c r="A1310" s="6" t="s">
        <v>87</v>
      </c>
      <c r="B1310" s="7">
        <v>1</v>
      </c>
      <c r="C1310" s="5">
        <v>1395</v>
      </c>
      <c r="D1310" s="5">
        <v>42</v>
      </c>
      <c r="E1310" s="8" t="s">
        <v>1883</v>
      </c>
      <c r="F1310" s="8">
        <v>42112603</v>
      </c>
      <c r="G1310" s="5" t="s">
        <v>1887</v>
      </c>
      <c r="H1310" s="5" t="s">
        <v>225</v>
      </c>
      <c r="I1310" s="6" t="s">
        <v>91</v>
      </c>
      <c r="J1310" s="6" t="s">
        <v>91</v>
      </c>
      <c r="K1310" s="6" t="s">
        <v>91</v>
      </c>
      <c r="L1310" s="6" t="s">
        <v>91</v>
      </c>
      <c r="M1310" s="5" t="s">
        <v>92</v>
      </c>
      <c r="N1310" s="6" t="s">
        <v>91</v>
      </c>
      <c r="O1310" s="6" t="s">
        <v>91</v>
      </c>
      <c r="P1310" s="6" t="s">
        <v>91</v>
      </c>
      <c r="Q1310" s="6" t="s">
        <v>91</v>
      </c>
      <c r="R1310" s="5">
        <v>1</v>
      </c>
      <c r="S1310" s="5">
        <v>0</v>
      </c>
      <c r="T1310" s="5" t="s">
        <v>93</v>
      </c>
      <c r="U1310" s="5" t="s">
        <v>105</v>
      </c>
    </row>
    <row r="1311" spans="1:21">
      <c r="A1311" s="6" t="s">
        <v>87</v>
      </c>
      <c r="B1311" s="7">
        <v>1</v>
      </c>
      <c r="C1311" s="5">
        <v>1397</v>
      </c>
      <c r="D1311" s="5">
        <v>42</v>
      </c>
      <c r="E1311" s="8" t="s">
        <v>1883</v>
      </c>
      <c r="F1311" s="8">
        <v>42112604</v>
      </c>
      <c r="G1311" s="5" t="s">
        <v>1888</v>
      </c>
      <c r="H1311" s="5" t="s">
        <v>227</v>
      </c>
      <c r="I1311" s="6" t="s">
        <v>91</v>
      </c>
      <c r="J1311" s="6" t="s">
        <v>91</v>
      </c>
      <c r="K1311" s="6" t="s">
        <v>91</v>
      </c>
      <c r="L1311" s="6" t="s">
        <v>91</v>
      </c>
      <c r="M1311" s="5" t="s">
        <v>92</v>
      </c>
      <c r="N1311" s="6" t="s">
        <v>91</v>
      </c>
      <c r="O1311" s="6" t="s">
        <v>91</v>
      </c>
      <c r="P1311" s="6" t="s">
        <v>91</v>
      </c>
      <c r="Q1311" s="6" t="s">
        <v>91</v>
      </c>
      <c r="R1311" s="5">
        <v>1</v>
      </c>
      <c r="S1311" s="5">
        <v>0</v>
      </c>
      <c r="T1311" s="5" t="s">
        <v>93</v>
      </c>
      <c r="U1311" s="5" t="s">
        <v>105</v>
      </c>
    </row>
    <row r="1312" spans="1:21">
      <c r="A1312" s="6" t="s">
        <v>87</v>
      </c>
      <c r="B1312" s="7">
        <v>1</v>
      </c>
      <c r="C1312" s="5">
        <v>1398</v>
      </c>
      <c r="D1312" s="5">
        <v>42</v>
      </c>
      <c r="E1312" s="8" t="s">
        <v>1889</v>
      </c>
      <c r="F1312" s="8">
        <v>42112701</v>
      </c>
      <c r="G1312" s="5" t="s">
        <v>1890</v>
      </c>
      <c r="H1312" s="5" t="s">
        <v>1891</v>
      </c>
      <c r="I1312" s="5">
        <v>10065506307</v>
      </c>
      <c r="J1312" s="6" t="s">
        <v>91</v>
      </c>
      <c r="K1312" s="6" t="s">
        <v>91</v>
      </c>
      <c r="L1312" s="6" t="s">
        <v>91</v>
      </c>
      <c r="M1312" s="5" t="s">
        <v>92</v>
      </c>
      <c r="N1312" s="6" t="s">
        <v>91</v>
      </c>
      <c r="O1312" s="6" t="s">
        <v>91</v>
      </c>
      <c r="P1312" s="6" t="s">
        <v>91</v>
      </c>
      <c r="Q1312" s="6" t="s">
        <v>91</v>
      </c>
      <c r="R1312" s="5">
        <v>1</v>
      </c>
      <c r="S1312" s="5">
        <v>0</v>
      </c>
      <c r="T1312" s="5" t="s">
        <v>93</v>
      </c>
      <c r="U1312" s="5" t="s">
        <v>105</v>
      </c>
    </row>
    <row r="1313" spans="1:21">
      <c r="A1313" s="6" t="s">
        <v>87</v>
      </c>
      <c r="B1313" s="7">
        <v>1</v>
      </c>
      <c r="C1313" s="5">
        <v>1400</v>
      </c>
      <c r="D1313" s="5">
        <v>42</v>
      </c>
      <c r="E1313" s="8" t="s">
        <v>1889</v>
      </c>
      <c r="F1313" s="8">
        <v>42112702</v>
      </c>
      <c r="G1313" s="5" t="s">
        <v>1892</v>
      </c>
      <c r="H1313" s="5" t="s">
        <v>223</v>
      </c>
      <c r="I1313" s="6" t="s">
        <v>91</v>
      </c>
      <c r="J1313" s="6" t="s">
        <v>91</v>
      </c>
      <c r="K1313" s="6" t="s">
        <v>91</v>
      </c>
      <c r="L1313" s="6" t="s">
        <v>91</v>
      </c>
      <c r="M1313" s="5" t="s">
        <v>92</v>
      </c>
      <c r="N1313" s="6" t="s">
        <v>91</v>
      </c>
      <c r="O1313" s="6" t="s">
        <v>91</v>
      </c>
      <c r="P1313" s="6" t="s">
        <v>91</v>
      </c>
      <c r="Q1313" s="6" t="s">
        <v>91</v>
      </c>
      <c r="R1313" s="5">
        <v>1</v>
      </c>
      <c r="S1313" s="5">
        <v>0</v>
      </c>
      <c r="T1313" s="5" t="s">
        <v>93</v>
      </c>
      <c r="U1313" s="5" t="s">
        <v>105</v>
      </c>
    </row>
    <row r="1314" spans="1:21">
      <c r="A1314" s="6" t="s">
        <v>87</v>
      </c>
      <c r="B1314" s="7">
        <v>1</v>
      </c>
      <c r="C1314" s="5">
        <v>1401</v>
      </c>
      <c r="D1314" s="5">
        <v>42</v>
      </c>
      <c r="E1314" s="8" t="s">
        <v>1889</v>
      </c>
      <c r="F1314" s="8">
        <v>42112703</v>
      </c>
      <c r="G1314" s="5" t="s">
        <v>1893</v>
      </c>
      <c r="H1314" s="5" t="s">
        <v>225</v>
      </c>
      <c r="I1314" s="6" t="s">
        <v>91</v>
      </c>
      <c r="J1314" s="6" t="s">
        <v>91</v>
      </c>
      <c r="K1314" s="6" t="s">
        <v>91</v>
      </c>
      <c r="L1314" s="6" t="s">
        <v>91</v>
      </c>
      <c r="M1314" s="5" t="s">
        <v>92</v>
      </c>
      <c r="N1314" s="6" t="s">
        <v>91</v>
      </c>
      <c r="O1314" s="6" t="s">
        <v>91</v>
      </c>
      <c r="P1314" s="6" t="s">
        <v>91</v>
      </c>
      <c r="Q1314" s="6" t="s">
        <v>91</v>
      </c>
      <c r="R1314" s="5">
        <v>1</v>
      </c>
      <c r="S1314" s="5">
        <v>0</v>
      </c>
      <c r="T1314" s="5" t="s">
        <v>93</v>
      </c>
      <c r="U1314" s="5" t="s">
        <v>105</v>
      </c>
    </row>
    <row r="1315" spans="1:21">
      <c r="A1315" s="6" t="s">
        <v>87</v>
      </c>
      <c r="B1315" s="7">
        <v>1</v>
      </c>
      <c r="C1315" s="5">
        <v>1403</v>
      </c>
      <c r="D1315" s="5">
        <v>42</v>
      </c>
      <c r="E1315" s="8" t="s">
        <v>1889</v>
      </c>
      <c r="F1315" s="8">
        <v>42112704</v>
      </c>
      <c r="G1315" s="5" t="s">
        <v>1894</v>
      </c>
      <c r="H1315" s="5" t="s">
        <v>227</v>
      </c>
      <c r="I1315" s="6" t="s">
        <v>91</v>
      </c>
      <c r="J1315" s="6" t="s">
        <v>91</v>
      </c>
      <c r="K1315" s="6" t="s">
        <v>91</v>
      </c>
      <c r="L1315" s="6" t="s">
        <v>91</v>
      </c>
      <c r="M1315" s="5" t="s">
        <v>92</v>
      </c>
      <c r="N1315" s="6" t="s">
        <v>91</v>
      </c>
      <c r="O1315" s="6" t="s">
        <v>91</v>
      </c>
      <c r="P1315" s="6" t="s">
        <v>91</v>
      </c>
      <c r="Q1315" s="6" t="s">
        <v>91</v>
      </c>
      <c r="R1315" s="5">
        <v>1</v>
      </c>
      <c r="S1315" s="5">
        <v>0</v>
      </c>
      <c r="T1315" s="5" t="s">
        <v>93</v>
      </c>
      <c r="U1315" s="5" t="s">
        <v>105</v>
      </c>
    </row>
    <row r="1316" spans="1:21">
      <c r="A1316" s="6" t="s">
        <v>87</v>
      </c>
      <c r="B1316" s="7">
        <v>1</v>
      </c>
      <c r="C1316" s="5">
        <v>1404</v>
      </c>
      <c r="D1316" s="5">
        <v>42</v>
      </c>
      <c r="E1316" s="8" t="s">
        <v>1895</v>
      </c>
      <c r="F1316" s="8">
        <v>42112801</v>
      </c>
      <c r="G1316" s="5" t="s">
        <v>1896</v>
      </c>
      <c r="H1316" s="5" t="s">
        <v>1897</v>
      </c>
      <c r="I1316" s="6" t="s">
        <v>91</v>
      </c>
      <c r="J1316" s="6" t="s">
        <v>91</v>
      </c>
      <c r="K1316" s="6" t="s">
        <v>91</v>
      </c>
      <c r="L1316" s="6" t="s">
        <v>91</v>
      </c>
      <c r="M1316" s="5" t="s">
        <v>92</v>
      </c>
      <c r="N1316" s="6" t="s">
        <v>91</v>
      </c>
      <c r="O1316" s="6" t="s">
        <v>91</v>
      </c>
      <c r="P1316" s="6" t="s">
        <v>91</v>
      </c>
      <c r="Q1316" s="6" t="s">
        <v>91</v>
      </c>
      <c r="R1316" s="5">
        <v>1</v>
      </c>
      <c r="S1316" s="5">
        <v>0</v>
      </c>
      <c r="T1316" s="5" t="s">
        <v>93</v>
      </c>
      <c r="U1316" s="5" t="s">
        <v>105</v>
      </c>
    </row>
    <row r="1317" spans="1:21">
      <c r="A1317" s="6" t="s">
        <v>87</v>
      </c>
      <c r="B1317" s="7">
        <v>1</v>
      </c>
      <c r="C1317" s="5">
        <v>1406</v>
      </c>
      <c r="D1317" s="5">
        <v>42</v>
      </c>
      <c r="E1317" s="8" t="s">
        <v>1895</v>
      </c>
      <c r="F1317" s="8">
        <v>42112802</v>
      </c>
      <c r="G1317" s="5" t="s">
        <v>1898</v>
      </c>
      <c r="H1317" s="5" t="s">
        <v>223</v>
      </c>
      <c r="I1317" s="6" t="s">
        <v>91</v>
      </c>
      <c r="J1317" s="6" t="s">
        <v>91</v>
      </c>
      <c r="K1317" s="6" t="s">
        <v>91</v>
      </c>
      <c r="L1317" s="6" t="s">
        <v>91</v>
      </c>
      <c r="M1317" s="5" t="s">
        <v>92</v>
      </c>
      <c r="N1317" s="6" t="s">
        <v>91</v>
      </c>
      <c r="O1317" s="6" t="s">
        <v>91</v>
      </c>
      <c r="P1317" s="6" t="s">
        <v>91</v>
      </c>
      <c r="Q1317" s="6" t="s">
        <v>91</v>
      </c>
      <c r="R1317" s="5">
        <v>1</v>
      </c>
      <c r="S1317" s="5">
        <v>0</v>
      </c>
      <c r="T1317" s="5" t="s">
        <v>93</v>
      </c>
      <c r="U1317" s="5" t="s">
        <v>105</v>
      </c>
    </row>
    <row r="1318" spans="1:21">
      <c r="A1318" s="6" t="s">
        <v>87</v>
      </c>
      <c r="B1318" s="7">
        <v>1</v>
      </c>
      <c r="C1318" s="5">
        <v>1407</v>
      </c>
      <c r="D1318" s="5">
        <v>42</v>
      </c>
      <c r="E1318" s="8" t="s">
        <v>1895</v>
      </c>
      <c r="F1318" s="8">
        <v>42112803</v>
      </c>
      <c r="G1318" s="5" t="s">
        <v>1899</v>
      </c>
      <c r="H1318" s="5" t="s">
        <v>225</v>
      </c>
      <c r="I1318" s="6" t="s">
        <v>91</v>
      </c>
      <c r="J1318" s="6" t="s">
        <v>91</v>
      </c>
      <c r="K1318" s="6" t="s">
        <v>91</v>
      </c>
      <c r="L1318" s="6" t="s">
        <v>91</v>
      </c>
      <c r="M1318" s="5" t="s">
        <v>92</v>
      </c>
      <c r="N1318" s="6" t="s">
        <v>91</v>
      </c>
      <c r="O1318" s="6" t="s">
        <v>91</v>
      </c>
      <c r="P1318" s="6" t="s">
        <v>91</v>
      </c>
      <c r="Q1318" s="6" t="s">
        <v>91</v>
      </c>
      <c r="R1318" s="5">
        <v>1</v>
      </c>
      <c r="S1318" s="5">
        <v>0</v>
      </c>
      <c r="T1318" s="5" t="s">
        <v>93</v>
      </c>
      <c r="U1318" s="5" t="s">
        <v>105</v>
      </c>
    </row>
    <row r="1319" spans="1:21">
      <c r="A1319" s="6" t="s">
        <v>87</v>
      </c>
      <c r="B1319" s="7">
        <v>1</v>
      </c>
      <c r="C1319" s="5">
        <v>1408</v>
      </c>
      <c r="D1319" s="5">
        <v>42</v>
      </c>
      <c r="E1319" s="8" t="s">
        <v>1895</v>
      </c>
      <c r="F1319" s="8">
        <v>42112804</v>
      </c>
      <c r="G1319" s="5" t="s">
        <v>1900</v>
      </c>
      <c r="H1319" s="5" t="s">
        <v>227</v>
      </c>
      <c r="I1319" s="6" t="s">
        <v>91</v>
      </c>
      <c r="J1319" s="6" t="s">
        <v>91</v>
      </c>
      <c r="K1319" s="6" t="s">
        <v>91</v>
      </c>
      <c r="L1319" s="6" t="s">
        <v>91</v>
      </c>
      <c r="M1319" s="5" t="s">
        <v>92</v>
      </c>
      <c r="N1319" s="6" t="s">
        <v>91</v>
      </c>
      <c r="O1319" s="6" t="s">
        <v>91</v>
      </c>
      <c r="P1319" s="6" t="s">
        <v>91</v>
      </c>
      <c r="Q1319" s="6" t="s">
        <v>91</v>
      </c>
      <c r="R1319" s="5">
        <v>1</v>
      </c>
      <c r="S1319" s="5">
        <v>0</v>
      </c>
      <c r="T1319" s="5" t="s">
        <v>93</v>
      </c>
      <c r="U1319" s="5" t="s">
        <v>105</v>
      </c>
    </row>
    <row r="1320" spans="1:21">
      <c r="A1320" s="6" t="s">
        <v>87</v>
      </c>
      <c r="B1320" s="7">
        <v>1</v>
      </c>
      <c r="C1320" s="5">
        <v>1409</v>
      </c>
      <c r="D1320" s="5">
        <v>42</v>
      </c>
      <c r="E1320" s="8" t="s">
        <v>1901</v>
      </c>
      <c r="F1320" s="8">
        <v>42112901</v>
      </c>
      <c r="G1320" s="5" t="s">
        <v>1902</v>
      </c>
      <c r="H1320" s="5" t="s">
        <v>1903</v>
      </c>
      <c r="I1320" s="5">
        <v>10065506445</v>
      </c>
      <c r="J1320" s="6" t="s">
        <v>91</v>
      </c>
      <c r="K1320" s="6" t="s">
        <v>91</v>
      </c>
      <c r="L1320" s="6" t="s">
        <v>91</v>
      </c>
      <c r="M1320" s="5" t="s">
        <v>92</v>
      </c>
      <c r="N1320" s="6" t="s">
        <v>91</v>
      </c>
      <c r="O1320" s="6" t="s">
        <v>91</v>
      </c>
      <c r="P1320" s="6" t="s">
        <v>91</v>
      </c>
      <c r="Q1320" s="6" t="s">
        <v>91</v>
      </c>
      <c r="R1320" s="5">
        <v>1</v>
      </c>
      <c r="S1320" s="5">
        <v>0</v>
      </c>
      <c r="T1320" s="5" t="s">
        <v>93</v>
      </c>
      <c r="U1320" s="5" t="s">
        <v>105</v>
      </c>
    </row>
    <row r="1321" spans="1:21">
      <c r="A1321" s="6" t="s">
        <v>87</v>
      </c>
      <c r="B1321" s="7">
        <v>1</v>
      </c>
      <c r="C1321" s="5">
        <v>1411</v>
      </c>
      <c r="D1321" s="5">
        <v>42</v>
      </c>
      <c r="E1321" s="8" t="s">
        <v>1901</v>
      </c>
      <c r="F1321" s="8">
        <v>42112902</v>
      </c>
      <c r="G1321" s="5" t="s">
        <v>1904</v>
      </c>
      <c r="H1321" s="5" t="s">
        <v>223</v>
      </c>
      <c r="I1321" s="6" t="s">
        <v>91</v>
      </c>
      <c r="J1321" s="6" t="s">
        <v>91</v>
      </c>
      <c r="K1321" s="6" t="s">
        <v>91</v>
      </c>
      <c r="L1321" s="6" t="s">
        <v>91</v>
      </c>
      <c r="M1321" s="5" t="s">
        <v>92</v>
      </c>
      <c r="N1321" s="6" t="s">
        <v>91</v>
      </c>
      <c r="O1321" s="6" t="s">
        <v>91</v>
      </c>
      <c r="P1321" s="6" t="s">
        <v>91</v>
      </c>
      <c r="Q1321" s="6" t="s">
        <v>91</v>
      </c>
      <c r="R1321" s="5">
        <v>1</v>
      </c>
      <c r="S1321" s="5">
        <v>0</v>
      </c>
      <c r="T1321" s="5" t="s">
        <v>93</v>
      </c>
      <c r="U1321" s="5" t="s">
        <v>105</v>
      </c>
    </row>
    <row r="1322" spans="1:21">
      <c r="A1322" s="6" t="s">
        <v>87</v>
      </c>
      <c r="B1322" s="7">
        <v>1</v>
      </c>
      <c r="C1322" s="5">
        <v>1412</v>
      </c>
      <c r="D1322" s="5">
        <v>42</v>
      </c>
      <c r="E1322" s="8" t="s">
        <v>1901</v>
      </c>
      <c r="F1322" s="8">
        <v>42112903</v>
      </c>
      <c r="G1322" s="5" t="s">
        <v>1905</v>
      </c>
      <c r="H1322" s="5" t="s">
        <v>225</v>
      </c>
      <c r="I1322" s="6" t="s">
        <v>91</v>
      </c>
      <c r="J1322" s="6" t="s">
        <v>91</v>
      </c>
      <c r="K1322" s="6" t="s">
        <v>91</v>
      </c>
      <c r="L1322" s="6" t="s">
        <v>91</v>
      </c>
      <c r="M1322" s="5" t="s">
        <v>92</v>
      </c>
      <c r="N1322" s="6" t="s">
        <v>91</v>
      </c>
      <c r="O1322" s="6" t="s">
        <v>91</v>
      </c>
      <c r="P1322" s="6" t="s">
        <v>91</v>
      </c>
      <c r="Q1322" s="6" t="s">
        <v>91</v>
      </c>
      <c r="R1322" s="5">
        <v>1</v>
      </c>
      <c r="S1322" s="5">
        <v>0</v>
      </c>
      <c r="T1322" s="5" t="s">
        <v>93</v>
      </c>
      <c r="U1322" s="5" t="s">
        <v>105</v>
      </c>
    </row>
    <row r="1323" spans="1:21">
      <c r="A1323" s="6" t="s">
        <v>87</v>
      </c>
      <c r="B1323" s="7">
        <v>1</v>
      </c>
      <c r="C1323" s="5">
        <v>1414</v>
      </c>
      <c r="D1323" s="5">
        <v>42</v>
      </c>
      <c r="E1323" s="8" t="s">
        <v>1901</v>
      </c>
      <c r="F1323" s="8">
        <v>42112904</v>
      </c>
      <c r="G1323" s="5" t="s">
        <v>1906</v>
      </c>
      <c r="H1323" s="5" t="s">
        <v>227</v>
      </c>
      <c r="I1323" s="6" t="s">
        <v>91</v>
      </c>
      <c r="J1323" s="6" t="s">
        <v>91</v>
      </c>
      <c r="K1323" s="6" t="s">
        <v>91</v>
      </c>
      <c r="L1323" s="6" t="s">
        <v>91</v>
      </c>
      <c r="M1323" s="5" t="s">
        <v>92</v>
      </c>
      <c r="N1323" s="6" t="s">
        <v>91</v>
      </c>
      <c r="O1323" s="6" t="s">
        <v>91</v>
      </c>
      <c r="P1323" s="6" t="s">
        <v>91</v>
      </c>
      <c r="Q1323" s="6" t="s">
        <v>91</v>
      </c>
      <c r="R1323" s="5">
        <v>1</v>
      </c>
      <c r="S1323" s="5">
        <v>0</v>
      </c>
      <c r="T1323" s="5" t="s">
        <v>93</v>
      </c>
      <c r="U1323" s="5" t="s">
        <v>105</v>
      </c>
    </row>
    <row r="1324" spans="1:21">
      <c r="A1324" s="6" t="s">
        <v>87</v>
      </c>
      <c r="B1324" s="7">
        <v>1</v>
      </c>
      <c r="C1324" s="5">
        <v>1415</v>
      </c>
      <c r="D1324" s="5">
        <v>42</v>
      </c>
      <c r="E1324" s="8" t="s">
        <v>1734</v>
      </c>
      <c r="F1324" s="8">
        <v>421130</v>
      </c>
      <c r="G1324" s="5" t="s">
        <v>1907</v>
      </c>
      <c r="H1324" s="5" t="s">
        <v>1908</v>
      </c>
      <c r="I1324" s="5">
        <v>10065503695</v>
      </c>
      <c r="J1324" s="6" t="s">
        <v>91</v>
      </c>
      <c r="K1324" s="6" t="s">
        <v>91</v>
      </c>
      <c r="L1324" s="6" t="s">
        <v>91</v>
      </c>
      <c r="M1324" s="5" t="s">
        <v>92</v>
      </c>
      <c r="N1324" s="6" t="s">
        <v>91</v>
      </c>
      <c r="O1324" s="6" t="s">
        <v>91</v>
      </c>
      <c r="P1324" s="6" t="s">
        <v>91</v>
      </c>
      <c r="Q1324" s="6" t="s">
        <v>91</v>
      </c>
      <c r="R1324" s="5">
        <v>1</v>
      </c>
      <c r="S1324" s="5">
        <v>0</v>
      </c>
      <c r="T1324" s="5" t="s">
        <v>93</v>
      </c>
      <c r="U1324" s="5" t="s">
        <v>105</v>
      </c>
    </row>
    <row r="1325" spans="1:21">
      <c r="A1325" s="6" t="s">
        <v>87</v>
      </c>
      <c r="B1325" s="7">
        <v>1</v>
      </c>
      <c r="C1325" s="5">
        <v>1416</v>
      </c>
      <c r="D1325" s="5">
        <v>42</v>
      </c>
      <c r="E1325" s="8" t="s">
        <v>1909</v>
      </c>
      <c r="F1325" s="8">
        <v>42113001</v>
      </c>
      <c r="G1325" s="5" t="s">
        <v>1910</v>
      </c>
      <c r="H1325" s="5" t="s">
        <v>221</v>
      </c>
      <c r="I1325" s="6" t="s">
        <v>91</v>
      </c>
      <c r="J1325" s="6" t="s">
        <v>91</v>
      </c>
      <c r="K1325" s="6" t="s">
        <v>91</v>
      </c>
      <c r="L1325" s="6" t="s">
        <v>91</v>
      </c>
      <c r="M1325" s="5" t="s">
        <v>92</v>
      </c>
      <c r="N1325" s="6" t="s">
        <v>91</v>
      </c>
      <c r="O1325" s="6" t="s">
        <v>91</v>
      </c>
      <c r="P1325" s="6" t="s">
        <v>91</v>
      </c>
      <c r="Q1325" s="6" t="s">
        <v>91</v>
      </c>
      <c r="R1325" s="5">
        <v>1</v>
      </c>
      <c r="S1325" s="5">
        <v>0</v>
      </c>
      <c r="T1325" s="5" t="s">
        <v>93</v>
      </c>
      <c r="U1325" s="5" t="s">
        <v>105</v>
      </c>
    </row>
    <row r="1326" spans="1:21">
      <c r="A1326" s="6" t="s">
        <v>87</v>
      </c>
      <c r="B1326" s="7">
        <v>1</v>
      </c>
      <c r="C1326" s="5">
        <v>1417</v>
      </c>
      <c r="D1326" s="5">
        <v>42</v>
      </c>
      <c r="E1326" s="8" t="s">
        <v>1909</v>
      </c>
      <c r="F1326" s="8">
        <v>42113002</v>
      </c>
      <c r="G1326" s="5" t="s">
        <v>1911</v>
      </c>
      <c r="H1326" s="5" t="s">
        <v>223</v>
      </c>
      <c r="I1326" s="6" t="s">
        <v>91</v>
      </c>
      <c r="J1326" s="6" t="s">
        <v>91</v>
      </c>
      <c r="K1326" s="6" t="s">
        <v>91</v>
      </c>
      <c r="L1326" s="6" t="s">
        <v>91</v>
      </c>
      <c r="M1326" s="5" t="s">
        <v>92</v>
      </c>
      <c r="N1326" s="6" t="s">
        <v>91</v>
      </c>
      <c r="O1326" s="6" t="s">
        <v>91</v>
      </c>
      <c r="P1326" s="6" t="s">
        <v>91</v>
      </c>
      <c r="Q1326" s="6" t="s">
        <v>91</v>
      </c>
      <c r="R1326" s="5">
        <v>1</v>
      </c>
      <c r="S1326" s="5">
        <v>0</v>
      </c>
      <c r="T1326" s="5" t="s">
        <v>93</v>
      </c>
      <c r="U1326" s="5" t="s">
        <v>105</v>
      </c>
    </row>
    <row r="1327" spans="1:21">
      <c r="A1327" s="6" t="s">
        <v>87</v>
      </c>
      <c r="B1327" s="7">
        <v>1</v>
      </c>
      <c r="C1327" s="5">
        <v>1418</v>
      </c>
      <c r="D1327" s="5">
        <v>42</v>
      </c>
      <c r="E1327" s="8" t="s">
        <v>1909</v>
      </c>
      <c r="F1327" s="8">
        <v>42113003</v>
      </c>
      <c r="G1327" s="5" t="s">
        <v>1912</v>
      </c>
      <c r="H1327" s="5" t="s">
        <v>225</v>
      </c>
      <c r="I1327" s="6" t="s">
        <v>91</v>
      </c>
      <c r="J1327" s="6" t="s">
        <v>91</v>
      </c>
      <c r="K1327" s="6" t="s">
        <v>91</v>
      </c>
      <c r="L1327" s="6" t="s">
        <v>91</v>
      </c>
      <c r="M1327" s="5" t="s">
        <v>92</v>
      </c>
      <c r="N1327" s="6" t="s">
        <v>91</v>
      </c>
      <c r="O1327" s="6" t="s">
        <v>91</v>
      </c>
      <c r="P1327" s="6" t="s">
        <v>91</v>
      </c>
      <c r="Q1327" s="6" t="s">
        <v>91</v>
      </c>
      <c r="R1327" s="5">
        <v>1</v>
      </c>
      <c r="S1327" s="5">
        <v>0</v>
      </c>
      <c r="T1327" s="5" t="s">
        <v>93</v>
      </c>
      <c r="U1327" s="5" t="s">
        <v>105</v>
      </c>
    </row>
    <row r="1328" spans="1:21">
      <c r="A1328" s="6" t="s">
        <v>87</v>
      </c>
      <c r="B1328" s="7">
        <v>1</v>
      </c>
      <c r="C1328" s="5">
        <v>1420</v>
      </c>
      <c r="D1328" s="5">
        <v>42</v>
      </c>
      <c r="E1328" s="8" t="s">
        <v>1909</v>
      </c>
      <c r="F1328" s="8">
        <v>42113004</v>
      </c>
      <c r="G1328" s="5" t="s">
        <v>1913</v>
      </c>
      <c r="H1328" s="5" t="s">
        <v>227</v>
      </c>
      <c r="I1328" s="6" t="s">
        <v>91</v>
      </c>
      <c r="J1328" s="6" t="s">
        <v>91</v>
      </c>
      <c r="K1328" s="6" t="s">
        <v>91</v>
      </c>
      <c r="L1328" s="6" t="s">
        <v>91</v>
      </c>
      <c r="M1328" s="5" t="s">
        <v>92</v>
      </c>
      <c r="N1328" s="6" t="s">
        <v>91</v>
      </c>
      <c r="O1328" s="6" t="s">
        <v>91</v>
      </c>
      <c r="P1328" s="6" t="s">
        <v>91</v>
      </c>
      <c r="Q1328" s="6" t="s">
        <v>91</v>
      </c>
      <c r="R1328" s="5">
        <v>1</v>
      </c>
      <c r="S1328" s="5">
        <v>0</v>
      </c>
      <c r="T1328" s="5" t="s">
        <v>93</v>
      </c>
      <c r="U1328" s="5" t="s">
        <v>105</v>
      </c>
    </row>
    <row r="1329" spans="1:21">
      <c r="A1329" s="6" t="s">
        <v>87</v>
      </c>
      <c r="B1329" s="7">
        <v>1</v>
      </c>
      <c r="C1329" s="5">
        <v>1421</v>
      </c>
      <c r="D1329" s="5">
        <v>42</v>
      </c>
      <c r="E1329" s="8" t="s">
        <v>1734</v>
      </c>
      <c r="F1329" s="8">
        <v>421131</v>
      </c>
      <c r="G1329" s="5" t="s">
        <v>1914</v>
      </c>
      <c r="H1329" s="5" t="s">
        <v>1915</v>
      </c>
      <c r="I1329" s="5">
        <v>10065503673</v>
      </c>
      <c r="J1329" s="6" t="s">
        <v>91</v>
      </c>
      <c r="K1329" s="6" t="s">
        <v>91</v>
      </c>
      <c r="L1329" s="6" t="s">
        <v>91</v>
      </c>
      <c r="M1329" s="5" t="s">
        <v>92</v>
      </c>
      <c r="N1329" s="6" t="s">
        <v>91</v>
      </c>
      <c r="O1329" s="6" t="s">
        <v>91</v>
      </c>
      <c r="P1329" s="6" t="s">
        <v>91</v>
      </c>
      <c r="Q1329" s="6" t="s">
        <v>91</v>
      </c>
      <c r="R1329" s="5">
        <v>1</v>
      </c>
      <c r="S1329" s="5">
        <v>0</v>
      </c>
      <c r="T1329" s="5" t="s">
        <v>93</v>
      </c>
      <c r="U1329" s="5" t="s">
        <v>105</v>
      </c>
    </row>
    <row r="1330" spans="1:21">
      <c r="A1330" s="6" t="s">
        <v>87</v>
      </c>
      <c r="B1330" s="7">
        <v>1</v>
      </c>
      <c r="C1330" s="5">
        <v>1422</v>
      </c>
      <c r="D1330" s="5">
        <v>42</v>
      </c>
      <c r="E1330" s="8" t="s">
        <v>1916</v>
      </c>
      <c r="F1330" s="8">
        <v>42113101</v>
      </c>
      <c r="G1330" s="5" t="s">
        <v>1917</v>
      </c>
      <c r="H1330" s="5" t="s">
        <v>221</v>
      </c>
      <c r="I1330" s="6" t="s">
        <v>91</v>
      </c>
      <c r="J1330" s="6" t="s">
        <v>91</v>
      </c>
      <c r="K1330" s="6" t="s">
        <v>91</v>
      </c>
      <c r="L1330" s="6" t="s">
        <v>91</v>
      </c>
      <c r="M1330" s="5" t="s">
        <v>92</v>
      </c>
      <c r="N1330" s="6" t="s">
        <v>91</v>
      </c>
      <c r="O1330" s="6" t="s">
        <v>91</v>
      </c>
      <c r="P1330" s="6" t="s">
        <v>91</v>
      </c>
      <c r="Q1330" s="6" t="s">
        <v>91</v>
      </c>
      <c r="R1330" s="5">
        <v>1</v>
      </c>
      <c r="S1330" s="5">
        <v>0</v>
      </c>
      <c r="T1330" s="5" t="s">
        <v>93</v>
      </c>
      <c r="U1330" s="5" t="s">
        <v>105</v>
      </c>
    </row>
    <row r="1331" spans="1:21">
      <c r="A1331" s="6" t="s">
        <v>87</v>
      </c>
      <c r="B1331" s="7">
        <v>1</v>
      </c>
      <c r="C1331" s="5">
        <v>1423</v>
      </c>
      <c r="D1331" s="5">
        <v>42</v>
      </c>
      <c r="E1331" s="8" t="s">
        <v>1916</v>
      </c>
      <c r="F1331" s="8">
        <v>42113102</v>
      </c>
      <c r="G1331" s="5" t="s">
        <v>1918</v>
      </c>
      <c r="H1331" s="5" t="s">
        <v>223</v>
      </c>
      <c r="I1331" s="6" t="s">
        <v>91</v>
      </c>
      <c r="J1331" s="6" t="s">
        <v>91</v>
      </c>
      <c r="K1331" s="6" t="s">
        <v>91</v>
      </c>
      <c r="L1331" s="6" t="s">
        <v>91</v>
      </c>
      <c r="M1331" s="5" t="s">
        <v>92</v>
      </c>
      <c r="N1331" s="6" t="s">
        <v>91</v>
      </c>
      <c r="O1331" s="6" t="s">
        <v>91</v>
      </c>
      <c r="P1331" s="6" t="s">
        <v>91</v>
      </c>
      <c r="Q1331" s="6" t="s">
        <v>91</v>
      </c>
      <c r="R1331" s="5">
        <v>1</v>
      </c>
      <c r="S1331" s="5">
        <v>0</v>
      </c>
      <c r="T1331" s="5" t="s">
        <v>93</v>
      </c>
      <c r="U1331" s="5" t="s">
        <v>105</v>
      </c>
    </row>
    <row r="1332" spans="1:21">
      <c r="A1332" s="6" t="s">
        <v>87</v>
      </c>
      <c r="B1332" s="7">
        <v>1</v>
      </c>
      <c r="C1332" s="5">
        <v>1424</v>
      </c>
      <c r="D1332" s="5">
        <v>42</v>
      </c>
      <c r="E1332" s="8" t="s">
        <v>1916</v>
      </c>
      <c r="F1332" s="8">
        <v>42113103</v>
      </c>
      <c r="G1332" s="5" t="s">
        <v>1919</v>
      </c>
      <c r="H1332" s="5" t="s">
        <v>225</v>
      </c>
      <c r="I1332" s="6" t="s">
        <v>91</v>
      </c>
      <c r="J1332" s="6" t="s">
        <v>91</v>
      </c>
      <c r="K1332" s="6" t="s">
        <v>91</v>
      </c>
      <c r="L1332" s="6" t="s">
        <v>91</v>
      </c>
      <c r="M1332" s="5" t="s">
        <v>92</v>
      </c>
      <c r="N1332" s="6" t="s">
        <v>91</v>
      </c>
      <c r="O1332" s="6" t="s">
        <v>91</v>
      </c>
      <c r="P1332" s="6" t="s">
        <v>91</v>
      </c>
      <c r="Q1332" s="6" t="s">
        <v>91</v>
      </c>
      <c r="R1332" s="5">
        <v>1</v>
      </c>
      <c r="S1332" s="5">
        <v>0</v>
      </c>
      <c r="T1332" s="5" t="s">
        <v>93</v>
      </c>
      <c r="U1332" s="5" t="s">
        <v>105</v>
      </c>
    </row>
    <row r="1333" spans="1:21">
      <c r="A1333" s="6" t="s">
        <v>87</v>
      </c>
      <c r="B1333" s="7">
        <v>1</v>
      </c>
      <c r="C1333" s="5">
        <v>1426</v>
      </c>
      <c r="D1333" s="5">
        <v>42</v>
      </c>
      <c r="E1333" s="8" t="s">
        <v>1916</v>
      </c>
      <c r="F1333" s="8">
        <v>42113104</v>
      </c>
      <c r="G1333" s="5" t="s">
        <v>1920</v>
      </c>
      <c r="H1333" s="5" t="s">
        <v>227</v>
      </c>
      <c r="I1333" s="6" t="s">
        <v>91</v>
      </c>
      <c r="J1333" s="6" t="s">
        <v>91</v>
      </c>
      <c r="K1333" s="6" t="s">
        <v>91</v>
      </c>
      <c r="L1333" s="6" t="s">
        <v>91</v>
      </c>
      <c r="M1333" s="5" t="s">
        <v>92</v>
      </c>
      <c r="N1333" s="6" t="s">
        <v>91</v>
      </c>
      <c r="O1333" s="6" t="s">
        <v>91</v>
      </c>
      <c r="P1333" s="6" t="s">
        <v>91</v>
      </c>
      <c r="Q1333" s="6" t="s">
        <v>91</v>
      </c>
      <c r="R1333" s="5">
        <v>1</v>
      </c>
      <c r="S1333" s="5">
        <v>0</v>
      </c>
      <c r="T1333" s="5" t="s">
        <v>93</v>
      </c>
      <c r="U1333" s="5" t="s">
        <v>105</v>
      </c>
    </row>
    <row r="1334" spans="1:21">
      <c r="A1334" s="6" t="s">
        <v>87</v>
      </c>
      <c r="B1334" s="7">
        <v>1</v>
      </c>
      <c r="C1334" s="5">
        <v>1427</v>
      </c>
      <c r="D1334" s="5">
        <v>42</v>
      </c>
      <c r="E1334" s="8" t="s">
        <v>1734</v>
      </c>
      <c r="F1334" s="8">
        <v>421132</v>
      </c>
      <c r="G1334" s="5" t="s">
        <v>1921</v>
      </c>
      <c r="H1334" s="5" t="s">
        <v>1922</v>
      </c>
      <c r="I1334" s="5">
        <v>10065503682</v>
      </c>
      <c r="J1334" s="6" t="s">
        <v>91</v>
      </c>
      <c r="K1334" s="6" t="s">
        <v>91</v>
      </c>
      <c r="L1334" s="6" t="s">
        <v>91</v>
      </c>
      <c r="M1334" s="5" t="s">
        <v>92</v>
      </c>
      <c r="N1334" s="6" t="s">
        <v>91</v>
      </c>
      <c r="O1334" s="6" t="s">
        <v>91</v>
      </c>
      <c r="P1334" s="6" t="s">
        <v>91</v>
      </c>
      <c r="Q1334" s="6" t="s">
        <v>91</v>
      </c>
      <c r="R1334" s="5">
        <v>1</v>
      </c>
      <c r="S1334" s="5">
        <v>0</v>
      </c>
      <c r="T1334" s="5" t="s">
        <v>93</v>
      </c>
      <c r="U1334" s="5" t="s">
        <v>105</v>
      </c>
    </row>
    <row r="1335" spans="1:21">
      <c r="A1335" s="6" t="s">
        <v>87</v>
      </c>
      <c r="B1335" s="7">
        <v>1</v>
      </c>
      <c r="C1335" s="5">
        <v>1428</v>
      </c>
      <c r="D1335" s="5">
        <v>42</v>
      </c>
      <c r="E1335" s="8" t="s">
        <v>1923</v>
      </c>
      <c r="F1335" s="8">
        <v>42113201</v>
      </c>
      <c r="G1335" s="5" t="s">
        <v>1924</v>
      </c>
      <c r="H1335" s="5" t="s">
        <v>221</v>
      </c>
      <c r="I1335" s="6" t="s">
        <v>91</v>
      </c>
      <c r="J1335" s="6" t="s">
        <v>91</v>
      </c>
      <c r="K1335" s="6" t="s">
        <v>91</v>
      </c>
      <c r="L1335" s="6" t="s">
        <v>91</v>
      </c>
      <c r="M1335" s="5" t="s">
        <v>92</v>
      </c>
      <c r="N1335" s="6" t="s">
        <v>91</v>
      </c>
      <c r="O1335" s="6" t="s">
        <v>91</v>
      </c>
      <c r="P1335" s="6" t="s">
        <v>91</v>
      </c>
      <c r="Q1335" s="6" t="s">
        <v>91</v>
      </c>
      <c r="R1335" s="5">
        <v>1</v>
      </c>
      <c r="S1335" s="5">
        <v>0</v>
      </c>
      <c r="T1335" s="5" t="s">
        <v>93</v>
      </c>
      <c r="U1335" s="5" t="s">
        <v>105</v>
      </c>
    </row>
    <row r="1336" spans="1:21">
      <c r="A1336" s="6" t="s">
        <v>87</v>
      </c>
      <c r="B1336" s="7">
        <v>1</v>
      </c>
      <c r="C1336" s="5">
        <v>1429</v>
      </c>
      <c r="D1336" s="5">
        <v>42</v>
      </c>
      <c r="E1336" s="8" t="s">
        <v>1923</v>
      </c>
      <c r="F1336" s="8">
        <v>42113202</v>
      </c>
      <c r="G1336" s="5" t="s">
        <v>1925</v>
      </c>
      <c r="H1336" s="5" t="s">
        <v>223</v>
      </c>
      <c r="I1336" s="6" t="s">
        <v>91</v>
      </c>
      <c r="J1336" s="6" t="s">
        <v>91</v>
      </c>
      <c r="K1336" s="6" t="s">
        <v>91</v>
      </c>
      <c r="L1336" s="6" t="s">
        <v>91</v>
      </c>
      <c r="M1336" s="5" t="s">
        <v>92</v>
      </c>
      <c r="N1336" s="6" t="s">
        <v>91</v>
      </c>
      <c r="O1336" s="6" t="s">
        <v>91</v>
      </c>
      <c r="P1336" s="6" t="s">
        <v>91</v>
      </c>
      <c r="Q1336" s="6" t="s">
        <v>91</v>
      </c>
      <c r="R1336" s="5">
        <v>1</v>
      </c>
      <c r="S1336" s="5">
        <v>0</v>
      </c>
      <c r="T1336" s="5" t="s">
        <v>93</v>
      </c>
      <c r="U1336" s="5" t="s">
        <v>105</v>
      </c>
    </row>
    <row r="1337" spans="1:21">
      <c r="A1337" s="6" t="s">
        <v>87</v>
      </c>
      <c r="B1337" s="7">
        <v>1</v>
      </c>
      <c r="C1337" s="5">
        <v>1430</v>
      </c>
      <c r="D1337" s="5">
        <v>42</v>
      </c>
      <c r="E1337" s="8" t="s">
        <v>1923</v>
      </c>
      <c r="F1337" s="8">
        <v>42113203</v>
      </c>
      <c r="G1337" s="5" t="s">
        <v>1926</v>
      </c>
      <c r="H1337" s="5" t="s">
        <v>225</v>
      </c>
      <c r="I1337" s="6" t="s">
        <v>91</v>
      </c>
      <c r="J1337" s="6" t="s">
        <v>91</v>
      </c>
      <c r="K1337" s="6" t="s">
        <v>91</v>
      </c>
      <c r="L1337" s="6" t="s">
        <v>91</v>
      </c>
      <c r="M1337" s="5" t="s">
        <v>92</v>
      </c>
      <c r="N1337" s="6" t="s">
        <v>91</v>
      </c>
      <c r="O1337" s="6" t="s">
        <v>91</v>
      </c>
      <c r="P1337" s="6" t="s">
        <v>91</v>
      </c>
      <c r="Q1337" s="6" t="s">
        <v>91</v>
      </c>
      <c r="R1337" s="5">
        <v>1</v>
      </c>
      <c r="S1337" s="5">
        <v>0</v>
      </c>
      <c r="T1337" s="5" t="s">
        <v>93</v>
      </c>
      <c r="U1337" s="5" t="s">
        <v>105</v>
      </c>
    </row>
    <row r="1338" spans="1:21">
      <c r="A1338" s="6" t="s">
        <v>87</v>
      </c>
      <c r="B1338" s="7">
        <v>1</v>
      </c>
      <c r="C1338" s="5">
        <v>1432</v>
      </c>
      <c r="D1338" s="5">
        <v>42</v>
      </c>
      <c r="E1338" s="8" t="s">
        <v>1923</v>
      </c>
      <c r="F1338" s="8">
        <v>42113204</v>
      </c>
      <c r="G1338" s="5" t="s">
        <v>1927</v>
      </c>
      <c r="H1338" s="5" t="s">
        <v>227</v>
      </c>
      <c r="I1338" s="6" t="s">
        <v>91</v>
      </c>
      <c r="J1338" s="6" t="s">
        <v>91</v>
      </c>
      <c r="K1338" s="6" t="s">
        <v>91</v>
      </c>
      <c r="L1338" s="6" t="s">
        <v>91</v>
      </c>
      <c r="M1338" s="5" t="s">
        <v>92</v>
      </c>
      <c r="N1338" s="6" t="s">
        <v>91</v>
      </c>
      <c r="O1338" s="6" t="s">
        <v>91</v>
      </c>
      <c r="P1338" s="6" t="s">
        <v>91</v>
      </c>
      <c r="Q1338" s="6" t="s">
        <v>91</v>
      </c>
      <c r="R1338" s="5">
        <v>1</v>
      </c>
      <c r="S1338" s="5">
        <v>0</v>
      </c>
      <c r="T1338" s="5" t="s">
        <v>93</v>
      </c>
      <c r="U1338" s="5" t="s">
        <v>105</v>
      </c>
    </row>
    <row r="1339" spans="1:21">
      <c r="A1339" s="6" t="s">
        <v>87</v>
      </c>
      <c r="B1339" s="7">
        <v>1</v>
      </c>
      <c r="C1339" s="5">
        <v>1433</v>
      </c>
      <c r="D1339" s="5">
        <v>42</v>
      </c>
      <c r="E1339" s="8" t="s">
        <v>1734</v>
      </c>
      <c r="F1339" s="8">
        <v>421133</v>
      </c>
      <c r="G1339" s="5" t="s">
        <v>1928</v>
      </c>
      <c r="H1339" s="5" t="s">
        <v>1929</v>
      </c>
      <c r="I1339" s="5">
        <v>10065506904</v>
      </c>
      <c r="J1339" s="6" t="s">
        <v>91</v>
      </c>
      <c r="K1339" s="6" t="s">
        <v>91</v>
      </c>
      <c r="L1339" s="6" t="s">
        <v>91</v>
      </c>
      <c r="M1339" s="5" t="s">
        <v>92</v>
      </c>
      <c r="N1339" s="6" t="s">
        <v>91</v>
      </c>
      <c r="O1339" s="6" t="s">
        <v>91</v>
      </c>
      <c r="P1339" s="6" t="s">
        <v>91</v>
      </c>
      <c r="Q1339" s="6" t="s">
        <v>91</v>
      </c>
      <c r="R1339" s="5">
        <v>1</v>
      </c>
      <c r="S1339" s="5">
        <v>0</v>
      </c>
      <c r="T1339" s="5" t="s">
        <v>93</v>
      </c>
      <c r="U1339" s="5" t="s">
        <v>105</v>
      </c>
    </row>
    <row r="1340" spans="1:21">
      <c r="A1340" s="6" t="s">
        <v>87</v>
      </c>
      <c r="B1340" s="7">
        <v>1</v>
      </c>
      <c r="C1340" s="5">
        <v>1434</v>
      </c>
      <c r="D1340" s="5">
        <v>42</v>
      </c>
      <c r="E1340" s="8" t="s">
        <v>1930</v>
      </c>
      <c r="F1340" s="8">
        <v>42113301</v>
      </c>
      <c r="G1340" s="5" t="s">
        <v>1931</v>
      </c>
      <c r="H1340" s="5" t="s">
        <v>221</v>
      </c>
      <c r="I1340" s="6" t="s">
        <v>91</v>
      </c>
      <c r="J1340" s="6" t="s">
        <v>91</v>
      </c>
      <c r="K1340" s="6" t="s">
        <v>91</v>
      </c>
      <c r="L1340" s="6" t="s">
        <v>91</v>
      </c>
      <c r="M1340" s="5" t="s">
        <v>92</v>
      </c>
      <c r="N1340" s="6" t="s">
        <v>91</v>
      </c>
      <c r="O1340" s="6" t="s">
        <v>91</v>
      </c>
      <c r="P1340" s="6" t="s">
        <v>91</v>
      </c>
      <c r="Q1340" s="6" t="s">
        <v>91</v>
      </c>
      <c r="R1340" s="5">
        <v>1</v>
      </c>
      <c r="S1340" s="5">
        <v>0</v>
      </c>
      <c r="T1340" s="5" t="s">
        <v>93</v>
      </c>
      <c r="U1340" s="5" t="s">
        <v>105</v>
      </c>
    </row>
    <row r="1341" spans="1:21">
      <c r="A1341" s="6" t="s">
        <v>87</v>
      </c>
      <c r="B1341" s="7">
        <v>1</v>
      </c>
      <c r="C1341" s="5">
        <v>1435</v>
      </c>
      <c r="D1341" s="5">
        <v>42</v>
      </c>
      <c r="E1341" s="8" t="s">
        <v>1930</v>
      </c>
      <c r="F1341" s="8">
        <v>42113302</v>
      </c>
      <c r="G1341" s="5" t="s">
        <v>1932</v>
      </c>
      <c r="H1341" s="5" t="s">
        <v>223</v>
      </c>
      <c r="I1341" s="6" t="s">
        <v>91</v>
      </c>
      <c r="J1341" s="6" t="s">
        <v>91</v>
      </c>
      <c r="K1341" s="6" t="s">
        <v>91</v>
      </c>
      <c r="L1341" s="6" t="s">
        <v>91</v>
      </c>
      <c r="M1341" s="5" t="s">
        <v>92</v>
      </c>
      <c r="N1341" s="6" t="s">
        <v>91</v>
      </c>
      <c r="O1341" s="6" t="s">
        <v>91</v>
      </c>
      <c r="P1341" s="6" t="s">
        <v>91</v>
      </c>
      <c r="Q1341" s="6" t="s">
        <v>91</v>
      </c>
      <c r="R1341" s="5">
        <v>1</v>
      </c>
      <c r="S1341" s="5">
        <v>0</v>
      </c>
      <c r="T1341" s="5" t="s">
        <v>93</v>
      </c>
      <c r="U1341" s="5" t="s">
        <v>105</v>
      </c>
    </row>
    <row r="1342" spans="1:21">
      <c r="A1342" s="6" t="s">
        <v>87</v>
      </c>
      <c r="B1342" s="7">
        <v>1</v>
      </c>
      <c r="C1342" s="5">
        <v>1436</v>
      </c>
      <c r="D1342" s="5">
        <v>42</v>
      </c>
      <c r="E1342" s="8" t="s">
        <v>1930</v>
      </c>
      <c r="F1342" s="8">
        <v>42113303</v>
      </c>
      <c r="G1342" s="5" t="s">
        <v>1933</v>
      </c>
      <c r="H1342" s="5" t="s">
        <v>225</v>
      </c>
      <c r="I1342" s="6" t="s">
        <v>91</v>
      </c>
      <c r="J1342" s="6" t="s">
        <v>91</v>
      </c>
      <c r="K1342" s="6" t="s">
        <v>91</v>
      </c>
      <c r="L1342" s="6" t="s">
        <v>91</v>
      </c>
      <c r="M1342" s="5" t="s">
        <v>92</v>
      </c>
      <c r="N1342" s="6" t="s">
        <v>91</v>
      </c>
      <c r="O1342" s="6" t="s">
        <v>91</v>
      </c>
      <c r="P1342" s="6" t="s">
        <v>91</v>
      </c>
      <c r="Q1342" s="6" t="s">
        <v>91</v>
      </c>
      <c r="R1342" s="5">
        <v>1</v>
      </c>
      <c r="S1342" s="5">
        <v>0</v>
      </c>
      <c r="T1342" s="5" t="s">
        <v>93</v>
      </c>
      <c r="U1342" s="5" t="s">
        <v>105</v>
      </c>
    </row>
    <row r="1343" spans="1:21">
      <c r="A1343" s="6" t="s">
        <v>87</v>
      </c>
      <c r="B1343" s="7">
        <v>1</v>
      </c>
      <c r="C1343" s="5">
        <v>1438</v>
      </c>
      <c r="D1343" s="5">
        <v>42</v>
      </c>
      <c r="E1343" s="8" t="s">
        <v>1930</v>
      </c>
      <c r="F1343" s="8">
        <v>42113304</v>
      </c>
      <c r="G1343" s="5" t="s">
        <v>1934</v>
      </c>
      <c r="H1343" s="5" t="s">
        <v>227</v>
      </c>
      <c r="I1343" s="6" t="s">
        <v>91</v>
      </c>
      <c r="J1343" s="6" t="s">
        <v>91</v>
      </c>
      <c r="K1343" s="6" t="s">
        <v>91</v>
      </c>
      <c r="L1343" s="6" t="s">
        <v>91</v>
      </c>
      <c r="M1343" s="5" t="s">
        <v>92</v>
      </c>
      <c r="N1343" s="6" t="s">
        <v>91</v>
      </c>
      <c r="O1343" s="6" t="s">
        <v>91</v>
      </c>
      <c r="P1343" s="6" t="s">
        <v>91</v>
      </c>
      <c r="Q1343" s="6" t="s">
        <v>91</v>
      </c>
      <c r="R1343" s="5">
        <v>1</v>
      </c>
      <c r="S1343" s="5">
        <v>0</v>
      </c>
      <c r="T1343" s="5" t="s">
        <v>93</v>
      </c>
      <c r="U1343" s="5" t="s">
        <v>105</v>
      </c>
    </row>
    <row r="1344" spans="1:21">
      <c r="A1344" s="6" t="s">
        <v>87</v>
      </c>
      <c r="B1344" s="7">
        <v>1</v>
      </c>
      <c r="C1344" s="5">
        <v>1439</v>
      </c>
      <c r="D1344" s="5">
        <v>42</v>
      </c>
      <c r="E1344" s="8" t="s">
        <v>1734</v>
      </c>
      <c r="F1344" s="8">
        <v>421134</v>
      </c>
      <c r="G1344" s="5" t="s">
        <v>1935</v>
      </c>
      <c r="H1344" s="5" t="s">
        <v>1936</v>
      </c>
      <c r="I1344" s="5">
        <v>10065506363</v>
      </c>
      <c r="J1344" s="6" t="s">
        <v>91</v>
      </c>
      <c r="K1344" s="6" t="s">
        <v>91</v>
      </c>
      <c r="L1344" s="6" t="s">
        <v>91</v>
      </c>
      <c r="M1344" s="5" t="s">
        <v>92</v>
      </c>
      <c r="N1344" s="6" t="s">
        <v>91</v>
      </c>
      <c r="O1344" s="6" t="s">
        <v>91</v>
      </c>
      <c r="P1344" s="6" t="s">
        <v>91</v>
      </c>
      <c r="Q1344" s="6" t="s">
        <v>91</v>
      </c>
      <c r="R1344" s="5">
        <v>1</v>
      </c>
      <c r="S1344" s="5">
        <v>0</v>
      </c>
      <c r="T1344" s="5" t="s">
        <v>93</v>
      </c>
      <c r="U1344" s="5" t="s">
        <v>105</v>
      </c>
    </row>
    <row r="1345" spans="1:21">
      <c r="A1345" s="6" t="s">
        <v>87</v>
      </c>
      <c r="B1345" s="7">
        <v>1</v>
      </c>
      <c r="C1345" s="5">
        <v>1440</v>
      </c>
      <c r="D1345" s="5">
        <v>42</v>
      </c>
      <c r="E1345" s="8" t="s">
        <v>1937</v>
      </c>
      <c r="F1345" s="8">
        <v>42113401</v>
      </c>
      <c r="G1345" s="5" t="s">
        <v>1938</v>
      </c>
      <c r="H1345" s="5" t="s">
        <v>221</v>
      </c>
      <c r="I1345" s="6" t="s">
        <v>91</v>
      </c>
      <c r="J1345" s="6" t="s">
        <v>91</v>
      </c>
      <c r="K1345" s="6" t="s">
        <v>91</v>
      </c>
      <c r="L1345" s="6" t="s">
        <v>91</v>
      </c>
      <c r="M1345" s="5" t="s">
        <v>92</v>
      </c>
      <c r="N1345" s="6" t="s">
        <v>91</v>
      </c>
      <c r="O1345" s="6" t="s">
        <v>91</v>
      </c>
      <c r="P1345" s="6" t="s">
        <v>91</v>
      </c>
      <c r="Q1345" s="6" t="s">
        <v>91</v>
      </c>
      <c r="R1345" s="5">
        <v>1</v>
      </c>
      <c r="S1345" s="5">
        <v>0</v>
      </c>
      <c r="T1345" s="5" t="s">
        <v>93</v>
      </c>
      <c r="U1345" s="5" t="s">
        <v>105</v>
      </c>
    </row>
    <row r="1346" spans="1:21">
      <c r="A1346" s="6" t="s">
        <v>87</v>
      </c>
      <c r="B1346" s="7">
        <v>1</v>
      </c>
      <c r="C1346" s="5">
        <v>1441</v>
      </c>
      <c r="D1346" s="5">
        <v>42</v>
      </c>
      <c r="E1346" s="8" t="s">
        <v>1937</v>
      </c>
      <c r="F1346" s="8">
        <v>42113402</v>
      </c>
      <c r="G1346" s="5" t="s">
        <v>1939</v>
      </c>
      <c r="H1346" s="5" t="s">
        <v>223</v>
      </c>
      <c r="I1346" s="6" t="s">
        <v>91</v>
      </c>
      <c r="J1346" s="6" t="s">
        <v>91</v>
      </c>
      <c r="K1346" s="6" t="s">
        <v>91</v>
      </c>
      <c r="L1346" s="6" t="s">
        <v>91</v>
      </c>
      <c r="M1346" s="5" t="s">
        <v>92</v>
      </c>
      <c r="N1346" s="6" t="s">
        <v>91</v>
      </c>
      <c r="O1346" s="6" t="s">
        <v>91</v>
      </c>
      <c r="P1346" s="6" t="s">
        <v>91</v>
      </c>
      <c r="Q1346" s="6" t="s">
        <v>91</v>
      </c>
      <c r="R1346" s="5">
        <v>1</v>
      </c>
      <c r="S1346" s="5">
        <v>0</v>
      </c>
      <c r="T1346" s="5" t="s">
        <v>93</v>
      </c>
      <c r="U1346" s="5" t="s">
        <v>105</v>
      </c>
    </row>
    <row r="1347" spans="1:21">
      <c r="A1347" s="6" t="s">
        <v>87</v>
      </c>
      <c r="B1347" s="7">
        <v>1</v>
      </c>
      <c r="C1347" s="5">
        <v>1442</v>
      </c>
      <c r="D1347" s="5">
        <v>42</v>
      </c>
      <c r="E1347" s="8" t="s">
        <v>1937</v>
      </c>
      <c r="F1347" s="8">
        <v>42113403</v>
      </c>
      <c r="G1347" s="5" t="s">
        <v>1940</v>
      </c>
      <c r="H1347" s="5" t="s">
        <v>225</v>
      </c>
      <c r="I1347" s="6" t="s">
        <v>91</v>
      </c>
      <c r="J1347" s="6" t="s">
        <v>91</v>
      </c>
      <c r="K1347" s="6" t="s">
        <v>91</v>
      </c>
      <c r="L1347" s="6" t="s">
        <v>91</v>
      </c>
      <c r="M1347" s="5" t="s">
        <v>92</v>
      </c>
      <c r="N1347" s="6" t="s">
        <v>91</v>
      </c>
      <c r="O1347" s="6" t="s">
        <v>91</v>
      </c>
      <c r="P1347" s="6" t="s">
        <v>91</v>
      </c>
      <c r="Q1347" s="6" t="s">
        <v>91</v>
      </c>
      <c r="R1347" s="5">
        <v>1</v>
      </c>
      <c r="S1347" s="5">
        <v>0</v>
      </c>
      <c r="T1347" s="5" t="s">
        <v>93</v>
      </c>
      <c r="U1347" s="5" t="s">
        <v>105</v>
      </c>
    </row>
    <row r="1348" spans="1:21">
      <c r="A1348" s="6" t="s">
        <v>87</v>
      </c>
      <c r="B1348" s="7">
        <v>1</v>
      </c>
      <c r="C1348" s="5">
        <v>1443</v>
      </c>
      <c r="D1348" s="5">
        <v>42</v>
      </c>
      <c r="E1348" s="8" t="s">
        <v>1937</v>
      </c>
      <c r="F1348" s="8">
        <v>42113404</v>
      </c>
      <c r="G1348" s="5" t="s">
        <v>1941</v>
      </c>
      <c r="H1348" s="5" t="s">
        <v>227</v>
      </c>
      <c r="I1348" s="6" t="s">
        <v>91</v>
      </c>
      <c r="J1348" s="6" t="s">
        <v>91</v>
      </c>
      <c r="K1348" s="6" t="s">
        <v>91</v>
      </c>
      <c r="L1348" s="6" t="s">
        <v>91</v>
      </c>
      <c r="M1348" s="5" t="s">
        <v>92</v>
      </c>
      <c r="N1348" s="6" t="s">
        <v>91</v>
      </c>
      <c r="O1348" s="6" t="s">
        <v>91</v>
      </c>
      <c r="P1348" s="6" t="s">
        <v>91</v>
      </c>
      <c r="Q1348" s="6" t="s">
        <v>91</v>
      </c>
      <c r="R1348" s="5">
        <v>1</v>
      </c>
      <c r="S1348" s="5">
        <v>0</v>
      </c>
      <c r="T1348" s="5" t="s">
        <v>93</v>
      </c>
      <c r="U1348" s="5" t="s">
        <v>105</v>
      </c>
    </row>
    <row r="1349" spans="1:21">
      <c r="A1349" s="6" t="s">
        <v>87</v>
      </c>
      <c r="B1349" s="7">
        <v>1</v>
      </c>
      <c r="C1349" s="5">
        <v>1444</v>
      </c>
      <c r="D1349" s="5">
        <v>42</v>
      </c>
      <c r="E1349" s="8" t="s">
        <v>1734</v>
      </c>
      <c r="F1349" s="8">
        <v>421135</v>
      </c>
      <c r="G1349" s="5" t="s">
        <v>1942</v>
      </c>
      <c r="H1349" s="5" t="s">
        <v>1943</v>
      </c>
      <c r="I1349" s="5">
        <v>10065505499</v>
      </c>
      <c r="J1349" s="6" t="s">
        <v>91</v>
      </c>
      <c r="K1349" s="6" t="s">
        <v>91</v>
      </c>
      <c r="L1349" s="6" t="s">
        <v>91</v>
      </c>
      <c r="M1349" s="5" t="s">
        <v>92</v>
      </c>
      <c r="N1349" s="6" t="s">
        <v>91</v>
      </c>
      <c r="O1349" s="6" t="s">
        <v>91</v>
      </c>
      <c r="P1349" s="6" t="s">
        <v>91</v>
      </c>
      <c r="Q1349" s="6" t="s">
        <v>91</v>
      </c>
      <c r="R1349" s="5">
        <v>1</v>
      </c>
      <c r="S1349" s="5">
        <v>0</v>
      </c>
      <c r="T1349" s="5" t="s">
        <v>93</v>
      </c>
      <c r="U1349" s="5" t="s">
        <v>105</v>
      </c>
    </row>
    <row r="1350" spans="1:21">
      <c r="A1350" s="6" t="s">
        <v>87</v>
      </c>
      <c r="B1350" s="7">
        <v>1</v>
      </c>
      <c r="C1350" s="5">
        <v>1445</v>
      </c>
      <c r="D1350" s="5">
        <v>42</v>
      </c>
      <c r="E1350" s="8" t="s">
        <v>1944</v>
      </c>
      <c r="F1350" s="8">
        <v>42113501</v>
      </c>
      <c r="G1350" s="5" t="s">
        <v>1945</v>
      </c>
      <c r="H1350" s="5" t="s">
        <v>221</v>
      </c>
      <c r="I1350" s="6" t="s">
        <v>91</v>
      </c>
      <c r="J1350" s="6" t="s">
        <v>91</v>
      </c>
      <c r="K1350" s="6" t="s">
        <v>91</v>
      </c>
      <c r="L1350" s="6" t="s">
        <v>91</v>
      </c>
      <c r="M1350" s="5" t="s">
        <v>92</v>
      </c>
      <c r="N1350" s="6" t="s">
        <v>91</v>
      </c>
      <c r="O1350" s="6" t="s">
        <v>91</v>
      </c>
      <c r="P1350" s="6" t="s">
        <v>91</v>
      </c>
      <c r="Q1350" s="6" t="s">
        <v>91</v>
      </c>
      <c r="R1350" s="5">
        <v>1</v>
      </c>
      <c r="S1350" s="5">
        <v>0</v>
      </c>
      <c r="T1350" s="5" t="s">
        <v>93</v>
      </c>
      <c r="U1350" s="5" t="s">
        <v>105</v>
      </c>
    </row>
    <row r="1351" spans="1:21">
      <c r="A1351" s="6" t="s">
        <v>87</v>
      </c>
      <c r="B1351" s="7">
        <v>1</v>
      </c>
      <c r="C1351" s="5">
        <v>1446</v>
      </c>
      <c r="D1351" s="5">
        <v>42</v>
      </c>
      <c r="E1351" s="8" t="s">
        <v>1944</v>
      </c>
      <c r="F1351" s="8">
        <v>42113502</v>
      </c>
      <c r="G1351" s="5" t="s">
        <v>1946</v>
      </c>
      <c r="H1351" s="5" t="s">
        <v>223</v>
      </c>
      <c r="I1351" s="6" t="s">
        <v>91</v>
      </c>
      <c r="J1351" s="6" t="s">
        <v>91</v>
      </c>
      <c r="K1351" s="6" t="s">
        <v>91</v>
      </c>
      <c r="L1351" s="6" t="s">
        <v>91</v>
      </c>
      <c r="M1351" s="5" t="s">
        <v>92</v>
      </c>
      <c r="N1351" s="6" t="s">
        <v>91</v>
      </c>
      <c r="O1351" s="6" t="s">
        <v>91</v>
      </c>
      <c r="P1351" s="6" t="s">
        <v>91</v>
      </c>
      <c r="Q1351" s="6" t="s">
        <v>91</v>
      </c>
      <c r="R1351" s="5">
        <v>1</v>
      </c>
      <c r="S1351" s="5">
        <v>0</v>
      </c>
      <c r="T1351" s="5" t="s">
        <v>93</v>
      </c>
      <c r="U1351" s="5" t="s">
        <v>105</v>
      </c>
    </row>
    <row r="1352" spans="1:21">
      <c r="A1352" s="6" t="s">
        <v>87</v>
      </c>
      <c r="B1352" s="7">
        <v>1</v>
      </c>
      <c r="C1352" s="5">
        <v>1447</v>
      </c>
      <c r="D1352" s="5">
        <v>42</v>
      </c>
      <c r="E1352" s="8" t="s">
        <v>1944</v>
      </c>
      <c r="F1352" s="8">
        <v>42113503</v>
      </c>
      <c r="G1352" s="5" t="s">
        <v>1947</v>
      </c>
      <c r="H1352" s="5" t="s">
        <v>225</v>
      </c>
      <c r="I1352" s="6" t="s">
        <v>91</v>
      </c>
      <c r="J1352" s="6" t="s">
        <v>91</v>
      </c>
      <c r="K1352" s="6" t="s">
        <v>91</v>
      </c>
      <c r="L1352" s="6" t="s">
        <v>91</v>
      </c>
      <c r="M1352" s="5" t="s">
        <v>92</v>
      </c>
      <c r="N1352" s="6" t="s">
        <v>91</v>
      </c>
      <c r="O1352" s="6" t="s">
        <v>91</v>
      </c>
      <c r="P1352" s="6" t="s">
        <v>91</v>
      </c>
      <c r="Q1352" s="6" t="s">
        <v>91</v>
      </c>
      <c r="R1352" s="5">
        <v>1</v>
      </c>
      <c r="S1352" s="5">
        <v>0</v>
      </c>
      <c r="T1352" s="5" t="s">
        <v>93</v>
      </c>
      <c r="U1352" s="5" t="s">
        <v>105</v>
      </c>
    </row>
    <row r="1353" spans="1:21">
      <c r="A1353" s="6" t="s">
        <v>87</v>
      </c>
      <c r="B1353" s="7">
        <v>1</v>
      </c>
      <c r="C1353" s="5">
        <v>1449</v>
      </c>
      <c r="D1353" s="5">
        <v>42</v>
      </c>
      <c r="E1353" s="8" t="s">
        <v>1944</v>
      </c>
      <c r="F1353" s="8">
        <v>42113504</v>
      </c>
      <c r="G1353" s="5" t="s">
        <v>1948</v>
      </c>
      <c r="H1353" s="5" t="s">
        <v>227</v>
      </c>
      <c r="I1353" s="6" t="s">
        <v>91</v>
      </c>
      <c r="J1353" s="6" t="s">
        <v>91</v>
      </c>
      <c r="K1353" s="6" t="s">
        <v>91</v>
      </c>
      <c r="L1353" s="6" t="s">
        <v>91</v>
      </c>
      <c r="M1353" s="5" t="s">
        <v>92</v>
      </c>
      <c r="N1353" s="6" t="s">
        <v>91</v>
      </c>
      <c r="O1353" s="6" t="s">
        <v>91</v>
      </c>
      <c r="P1353" s="6" t="s">
        <v>91</v>
      </c>
      <c r="Q1353" s="6" t="s">
        <v>91</v>
      </c>
      <c r="R1353" s="5">
        <v>1</v>
      </c>
      <c r="S1353" s="5">
        <v>0</v>
      </c>
      <c r="T1353" s="5" t="s">
        <v>93</v>
      </c>
      <c r="U1353" s="5" t="s">
        <v>105</v>
      </c>
    </row>
    <row r="1354" spans="1:21">
      <c r="A1354" s="6" t="s">
        <v>87</v>
      </c>
      <c r="B1354" s="7">
        <v>1</v>
      </c>
      <c r="C1354" s="5">
        <v>1450</v>
      </c>
      <c r="D1354" s="5">
        <v>42</v>
      </c>
      <c r="E1354" s="8" t="s">
        <v>1734</v>
      </c>
      <c r="F1354" s="8">
        <v>421136</v>
      </c>
      <c r="G1354" s="5" t="s">
        <v>1949</v>
      </c>
      <c r="H1354" s="5" t="s">
        <v>1950</v>
      </c>
      <c r="I1354" s="5">
        <v>10065505791</v>
      </c>
      <c r="J1354" s="6" t="s">
        <v>91</v>
      </c>
      <c r="K1354" s="6" t="s">
        <v>91</v>
      </c>
      <c r="L1354" s="6" t="s">
        <v>91</v>
      </c>
      <c r="M1354" s="5" t="s">
        <v>92</v>
      </c>
      <c r="N1354" s="6" t="s">
        <v>91</v>
      </c>
      <c r="O1354" s="6" t="s">
        <v>91</v>
      </c>
      <c r="P1354" s="6" t="s">
        <v>91</v>
      </c>
      <c r="Q1354" s="6" t="s">
        <v>91</v>
      </c>
      <c r="R1354" s="5">
        <v>1</v>
      </c>
      <c r="S1354" s="5">
        <v>0</v>
      </c>
      <c r="T1354" s="5" t="s">
        <v>93</v>
      </c>
      <c r="U1354" s="5" t="s">
        <v>105</v>
      </c>
    </row>
    <row r="1355" spans="1:21">
      <c r="A1355" s="6" t="s">
        <v>87</v>
      </c>
      <c r="B1355" s="7">
        <v>1</v>
      </c>
      <c r="C1355" s="5">
        <v>1451</v>
      </c>
      <c r="D1355" s="5">
        <v>42</v>
      </c>
      <c r="E1355" s="8" t="s">
        <v>1951</v>
      </c>
      <c r="F1355" s="8">
        <v>42113601</v>
      </c>
      <c r="G1355" s="5" t="s">
        <v>1952</v>
      </c>
      <c r="H1355" s="5" t="s">
        <v>221</v>
      </c>
      <c r="I1355" s="6" t="s">
        <v>91</v>
      </c>
      <c r="J1355" s="6" t="s">
        <v>91</v>
      </c>
      <c r="K1355" s="6" t="s">
        <v>91</v>
      </c>
      <c r="L1355" s="6" t="s">
        <v>91</v>
      </c>
      <c r="M1355" s="5" t="s">
        <v>92</v>
      </c>
      <c r="N1355" s="6" t="s">
        <v>91</v>
      </c>
      <c r="O1355" s="6" t="s">
        <v>91</v>
      </c>
      <c r="P1355" s="6" t="s">
        <v>91</v>
      </c>
      <c r="Q1355" s="6" t="s">
        <v>91</v>
      </c>
      <c r="R1355" s="5">
        <v>1</v>
      </c>
      <c r="S1355" s="5">
        <v>0</v>
      </c>
      <c r="T1355" s="5" t="s">
        <v>93</v>
      </c>
      <c r="U1355" s="5" t="s">
        <v>105</v>
      </c>
    </row>
    <row r="1356" spans="1:21">
      <c r="A1356" s="6" t="s">
        <v>87</v>
      </c>
      <c r="B1356" s="7">
        <v>1</v>
      </c>
      <c r="C1356" s="5">
        <v>1452</v>
      </c>
      <c r="D1356" s="5">
        <v>42</v>
      </c>
      <c r="E1356" s="8" t="s">
        <v>1951</v>
      </c>
      <c r="F1356" s="8">
        <v>42113602</v>
      </c>
      <c r="G1356" s="5" t="s">
        <v>1953</v>
      </c>
      <c r="H1356" s="5" t="s">
        <v>223</v>
      </c>
      <c r="I1356" s="6" t="s">
        <v>91</v>
      </c>
      <c r="J1356" s="6" t="s">
        <v>91</v>
      </c>
      <c r="K1356" s="6" t="s">
        <v>91</v>
      </c>
      <c r="L1356" s="6" t="s">
        <v>91</v>
      </c>
      <c r="M1356" s="5" t="s">
        <v>92</v>
      </c>
      <c r="N1356" s="6" t="s">
        <v>91</v>
      </c>
      <c r="O1356" s="6" t="s">
        <v>91</v>
      </c>
      <c r="P1356" s="6" t="s">
        <v>91</v>
      </c>
      <c r="Q1356" s="6" t="s">
        <v>91</v>
      </c>
      <c r="R1356" s="5">
        <v>1</v>
      </c>
      <c r="S1356" s="5">
        <v>0</v>
      </c>
      <c r="T1356" s="5" t="s">
        <v>93</v>
      </c>
      <c r="U1356" s="5" t="s">
        <v>105</v>
      </c>
    </row>
    <row r="1357" spans="1:21">
      <c r="A1357" s="6" t="s">
        <v>87</v>
      </c>
      <c r="B1357" s="7">
        <v>1</v>
      </c>
      <c r="C1357" s="5">
        <v>1453</v>
      </c>
      <c r="D1357" s="5">
        <v>42</v>
      </c>
      <c r="E1357" s="8" t="s">
        <v>1951</v>
      </c>
      <c r="F1357" s="8">
        <v>42113603</v>
      </c>
      <c r="G1357" s="5" t="s">
        <v>1954</v>
      </c>
      <c r="H1357" s="5" t="s">
        <v>225</v>
      </c>
      <c r="I1357" s="6" t="s">
        <v>91</v>
      </c>
      <c r="J1357" s="6" t="s">
        <v>91</v>
      </c>
      <c r="K1357" s="6" t="s">
        <v>91</v>
      </c>
      <c r="L1357" s="6" t="s">
        <v>91</v>
      </c>
      <c r="M1357" s="5" t="s">
        <v>92</v>
      </c>
      <c r="N1357" s="6" t="s">
        <v>91</v>
      </c>
      <c r="O1357" s="6" t="s">
        <v>91</v>
      </c>
      <c r="P1357" s="6" t="s">
        <v>91</v>
      </c>
      <c r="Q1357" s="6" t="s">
        <v>91</v>
      </c>
      <c r="R1357" s="5">
        <v>1</v>
      </c>
      <c r="S1357" s="5">
        <v>0</v>
      </c>
      <c r="T1357" s="5" t="s">
        <v>93</v>
      </c>
      <c r="U1357" s="5" t="s">
        <v>105</v>
      </c>
    </row>
    <row r="1358" spans="1:21">
      <c r="A1358" s="6" t="s">
        <v>87</v>
      </c>
      <c r="B1358" s="7">
        <v>1</v>
      </c>
      <c r="C1358" s="5">
        <v>1455</v>
      </c>
      <c r="D1358" s="5">
        <v>42</v>
      </c>
      <c r="E1358" s="8" t="s">
        <v>1951</v>
      </c>
      <c r="F1358" s="8">
        <v>42113604</v>
      </c>
      <c r="G1358" s="5" t="s">
        <v>1955</v>
      </c>
      <c r="H1358" s="5" t="s">
        <v>227</v>
      </c>
      <c r="I1358" s="6" t="s">
        <v>91</v>
      </c>
      <c r="J1358" s="6" t="s">
        <v>91</v>
      </c>
      <c r="K1358" s="6" t="s">
        <v>91</v>
      </c>
      <c r="L1358" s="6" t="s">
        <v>91</v>
      </c>
      <c r="M1358" s="5" t="s">
        <v>92</v>
      </c>
      <c r="N1358" s="6" t="s">
        <v>91</v>
      </c>
      <c r="O1358" s="6" t="s">
        <v>91</v>
      </c>
      <c r="P1358" s="6" t="s">
        <v>91</v>
      </c>
      <c r="Q1358" s="6" t="s">
        <v>91</v>
      </c>
      <c r="R1358" s="5">
        <v>1</v>
      </c>
      <c r="S1358" s="5">
        <v>0</v>
      </c>
      <c r="T1358" s="5" t="s">
        <v>93</v>
      </c>
      <c r="U1358" s="5" t="s">
        <v>105</v>
      </c>
    </row>
    <row r="1359" spans="1:21">
      <c r="A1359" s="6" t="s">
        <v>87</v>
      </c>
      <c r="B1359" s="7">
        <v>1</v>
      </c>
      <c r="C1359" s="5">
        <v>1456</v>
      </c>
      <c r="D1359" s="5">
        <v>42</v>
      </c>
      <c r="E1359" s="8" t="s">
        <v>1734</v>
      </c>
      <c r="F1359" s="8">
        <v>421137</v>
      </c>
      <c r="G1359" s="5" t="s">
        <v>1956</v>
      </c>
      <c r="H1359" s="5" t="s">
        <v>1957</v>
      </c>
      <c r="I1359" s="5">
        <v>10065504580</v>
      </c>
      <c r="J1359" s="6" t="s">
        <v>91</v>
      </c>
      <c r="K1359" s="6" t="s">
        <v>91</v>
      </c>
      <c r="L1359" s="6" t="s">
        <v>91</v>
      </c>
      <c r="M1359" s="5" t="s">
        <v>92</v>
      </c>
      <c r="N1359" s="6" t="s">
        <v>91</v>
      </c>
      <c r="O1359" s="6" t="s">
        <v>91</v>
      </c>
      <c r="P1359" s="6" t="s">
        <v>91</v>
      </c>
      <c r="Q1359" s="6" t="s">
        <v>91</v>
      </c>
      <c r="R1359" s="5">
        <v>1</v>
      </c>
      <c r="S1359" s="5">
        <v>0</v>
      </c>
      <c r="T1359" s="5" t="s">
        <v>93</v>
      </c>
      <c r="U1359" s="5" t="s">
        <v>105</v>
      </c>
    </row>
    <row r="1360" spans="1:21">
      <c r="A1360" s="6" t="s">
        <v>87</v>
      </c>
      <c r="B1360" s="7">
        <v>1</v>
      </c>
      <c r="C1360" s="5">
        <v>1457</v>
      </c>
      <c r="D1360" s="5">
        <v>42</v>
      </c>
      <c r="E1360" s="8" t="s">
        <v>1958</v>
      </c>
      <c r="F1360" s="8">
        <v>42113701</v>
      </c>
      <c r="G1360" s="5" t="s">
        <v>1959</v>
      </c>
      <c r="H1360" s="5" t="s">
        <v>221</v>
      </c>
      <c r="I1360" s="6" t="s">
        <v>91</v>
      </c>
      <c r="J1360" s="6" t="s">
        <v>91</v>
      </c>
      <c r="K1360" s="6" t="s">
        <v>91</v>
      </c>
      <c r="L1360" s="6" t="s">
        <v>91</v>
      </c>
      <c r="M1360" s="5" t="s">
        <v>92</v>
      </c>
      <c r="N1360" s="6" t="s">
        <v>91</v>
      </c>
      <c r="O1360" s="6" t="s">
        <v>91</v>
      </c>
      <c r="P1360" s="6" t="s">
        <v>91</v>
      </c>
      <c r="Q1360" s="6" t="s">
        <v>91</v>
      </c>
      <c r="R1360" s="5">
        <v>1</v>
      </c>
      <c r="S1360" s="5">
        <v>0</v>
      </c>
      <c r="T1360" s="5" t="s">
        <v>93</v>
      </c>
      <c r="U1360" s="5" t="s">
        <v>105</v>
      </c>
    </row>
    <row r="1361" spans="1:21">
      <c r="A1361" s="6" t="s">
        <v>87</v>
      </c>
      <c r="B1361" s="7">
        <v>1</v>
      </c>
      <c r="C1361" s="5">
        <v>1458</v>
      </c>
      <c r="D1361" s="5">
        <v>42</v>
      </c>
      <c r="E1361" s="8" t="s">
        <v>1958</v>
      </c>
      <c r="F1361" s="8">
        <v>42113702</v>
      </c>
      <c r="G1361" s="5" t="s">
        <v>1960</v>
      </c>
      <c r="H1361" s="5" t="s">
        <v>223</v>
      </c>
      <c r="I1361" s="6" t="s">
        <v>91</v>
      </c>
      <c r="J1361" s="6" t="s">
        <v>91</v>
      </c>
      <c r="K1361" s="6" t="s">
        <v>91</v>
      </c>
      <c r="L1361" s="6" t="s">
        <v>91</v>
      </c>
      <c r="M1361" s="5" t="s">
        <v>92</v>
      </c>
      <c r="N1361" s="6" t="s">
        <v>91</v>
      </c>
      <c r="O1361" s="6" t="s">
        <v>91</v>
      </c>
      <c r="P1361" s="6" t="s">
        <v>91</v>
      </c>
      <c r="Q1361" s="6" t="s">
        <v>91</v>
      </c>
      <c r="R1361" s="5">
        <v>1</v>
      </c>
      <c r="S1361" s="5">
        <v>0</v>
      </c>
      <c r="T1361" s="5" t="s">
        <v>93</v>
      </c>
      <c r="U1361" s="5" t="s">
        <v>105</v>
      </c>
    </row>
    <row r="1362" spans="1:21">
      <c r="A1362" s="6" t="s">
        <v>87</v>
      </c>
      <c r="B1362" s="7">
        <v>1</v>
      </c>
      <c r="C1362" s="5">
        <v>1459</v>
      </c>
      <c r="D1362" s="5">
        <v>42</v>
      </c>
      <c r="E1362" s="8" t="s">
        <v>1958</v>
      </c>
      <c r="F1362" s="8">
        <v>42113703</v>
      </c>
      <c r="G1362" s="5" t="s">
        <v>1961</v>
      </c>
      <c r="H1362" s="5" t="s">
        <v>225</v>
      </c>
      <c r="I1362" s="6" t="s">
        <v>91</v>
      </c>
      <c r="J1362" s="6" t="s">
        <v>91</v>
      </c>
      <c r="K1362" s="6" t="s">
        <v>91</v>
      </c>
      <c r="L1362" s="6" t="s">
        <v>91</v>
      </c>
      <c r="M1362" s="5" t="s">
        <v>92</v>
      </c>
      <c r="N1362" s="6" t="s">
        <v>91</v>
      </c>
      <c r="O1362" s="6" t="s">
        <v>91</v>
      </c>
      <c r="P1362" s="6" t="s">
        <v>91</v>
      </c>
      <c r="Q1362" s="6" t="s">
        <v>91</v>
      </c>
      <c r="R1362" s="5">
        <v>1</v>
      </c>
      <c r="S1362" s="5">
        <v>0</v>
      </c>
      <c r="T1362" s="5" t="s">
        <v>93</v>
      </c>
      <c r="U1362" s="5" t="s">
        <v>105</v>
      </c>
    </row>
    <row r="1363" spans="1:21">
      <c r="A1363" s="6" t="s">
        <v>87</v>
      </c>
      <c r="B1363" s="7">
        <v>1</v>
      </c>
      <c r="C1363" s="5">
        <v>1460</v>
      </c>
      <c r="D1363" s="5">
        <v>42</v>
      </c>
      <c r="E1363" s="8" t="s">
        <v>1958</v>
      </c>
      <c r="F1363" s="8">
        <v>42113704</v>
      </c>
      <c r="G1363" s="5" t="s">
        <v>1962</v>
      </c>
      <c r="H1363" s="5" t="s">
        <v>227</v>
      </c>
      <c r="I1363" s="6" t="s">
        <v>91</v>
      </c>
      <c r="J1363" s="6" t="s">
        <v>91</v>
      </c>
      <c r="K1363" s="6" t="s">
        <v>91</v>
      </c>
      <c r="L1363" s="6" t="s">
        <v>91</v>
      </c>
      <c r="M1363" s="5" t="s">
        <v>92</v>
      </c>
      <c r="N1363" s="6" t="s">
        <v>91</v>
      </c>
      <c r="O1363" s="6" t="s">
        <v>91</v>
      </c>
      <c r="P1363" s="6" t="s">
        <v>91</v>
      </c>
      <c r="Q1363" s="6" t="s">
        <v>91</v>
      </c>
      <c r="R1363" s="5">
        <v>1</v>
      </c>
      <c r="S1363" s="5">
        <v>0</v>
      </c>
      <c r="T1363" s="5" t="s">
        <v>93</v>
      </c>
      <c r="U1363" s="5" t="s">
        <v>105</v>
      </c>
    </row>
    <row r="1364" spans="1:21">
      <c r="A1364" s="6" t="s">
        <v>87</v>
      </c>
      <c r="B1364" s="7">
        <v>1</v>
      </c>
      <c r="C1364" s="5">
        <v>1461</v>
      </c>
      <c r="D1364" s="5">
        <v>42</v>
      </c>
      <c r="E1364" s="8" t="s">
        <v>1734</v>
      </c>
      <c r="F1364" s="8">
        <v>421138</v>
      </c>
      <c r="G1364" s="5" t="s">
        <v>1963</v>
      </c>
      <c r="H1364" s="5" t="s">
        <v>1964</v>
      </c>
      <c r="I1364" s="5">
        <v>10065506389</v>
      </c>
      <c r="J1364" s="6" t="s">
        <v>91</v>
      </c>
      <c r="K1364" s="6" t="s">
        <v>91</v>
      </c>
      <c r="L1364" s="6" t="s">
        <v>91</v>
      </c>
      <c r="M1364" s="5" t="s">
        <v>92</v>
      </c>
      <c r="N1364" s="6" t="s">
        <v>91</v>
      </c>
      <c r="O1364" s="6" t="s">
        <v>91</v>
      </c>
      <c r="P1364" s="6" t="s">
        <v>91</v>
      </c>
      <c r="Q1364" s="6" t="s">
        <v>91</v>
      </c>
      <c r="R1364" s="5">
        <v>1</v>
      </c>
      <c r="S1364" s="5">
        <v>0</v>
      </c>
      <c r="T1364" s="5" t="s">
        <v>93</v>
      </c>
      <c r="U1364" s="5" t="s">
        <v>105</v>
      </c>
    </row>
    <row r="1365" spans="1:21">
      <c r="A1365" s="6" t="s">
        <v>87</v>
      </c>
      <c r="B1365" s="7">
        <v>1</v>
      </c>
      <c r="C1365" s="5">
        <v>1462</v>
      </c>
      <c r="D1365" s="5">
        <v>42</v>
      </c>
      <c r="E1365" s="8" t="s">
        <v>1965</v>
      </c>
      <c r="F1365" s="8">
        <v>42113801</v>
      </c>
      <c r="G1365" s="5" t="s">
        <v>1966</v>
      </c>
      <c r="H1365" s="5" t="s">
        <v>221</v>
      </c>
      <c r="I1365" s="6" t="s">
        <v>91</v>
      </c>
      <c r="J1365" s="6" t="s">
        <v>91</v>
      </c>
      <c r="K1365" s="6" t="s">
        <v>91</v>
      </c>
      <c r="L1365" s="6" t="s">
        <v>91</v>
      </c>
      <c r="M1365" s="5" t="s">
        <v>92</v>
      </c>
      <c r="N1365" s="6" t="s">
        <v>91</v>
      </c>
      <c r="O1365" s="6" t="s">
        <v>91</v>
      </c>
      <c r="P1365" s="6" t="s">
        <v>91</v>
      </c>
      <c r="Q1365" s="6" t="s">
        <v>91</v>
      </c>
      <c r="R1365" s="5">
        <v>1</v>
      </c>
      <c r="S1365" s="5">
        <v>0</v>
      </c>
      <c r="T1365" s="5" t="s">
        <v>93</v>
      </c>
      <c r="U1365" s="5" t="s">
        <v>105</v>
      </c>
    </row>
    <row r="1366" spans="1:21">
      <c r="A1366" s="6" t="s">
        <v>87</v>
      </c>
      <c r="B1366" s="7">
        <v>1</v>
      </c>
      <c r="C1366" s="5">
        <v>1463</v>
      </c>
      <c r="D1366" s="5">
        <v>42</v>
      </c>
      <c r="E1366" s="8" t="s">
        <v>1965</v>
      </c>
      <c r="F1366" s="8">
        <v>42113802</v>
      </c>
      <c r="G1366" s="5" t="s">
        <v>1967</v>
      </c>
      <c r="H1366" s="5" t="s">
        <v>223</v>
      </c>
      <c r="I1366" s="6" t="s">
        <v>91</v>
      </c>
      <c r="J1366" s="6" t="s">
        <v>91</v>
      </c>
      <c r="K1366" s="6" t="s">
        <v>91</v>
      </c>
      <c r="L1366" s="6" t="s">
        <v>91</v>
      </c>
      <c r="M1366" s="5" t="s">
        <v>92</v>
      </c>
      <c r="N1366" s="6" t="s">
        <v>91</v>
      </c>
      <c r="O1366" s="6" t="s">
        <v>91</v>
      </c>
      <c r="P1366" s="6" t="s">
        <v>91</v>
      </c>
      <c r="Q1366" s="6" t="s">
        <v>91</v>
      </c>
      <c r="R1366" s="5">
        <v>1</v>
      </c>
      <c r="S1366" s="5">
        <v>0</v>
      </c>
      <c r="T1366" s="5" t="s">
        <v>93</v>
      </c>
      <c r="U1366" s="5" t="s">
        <v>105</v>
      </c>
    </row>
    <row r="1367" spans="1:21">
      <c r="A1367" s="6" t="s">
        <v>87</v>
      </c>
      <c r="B1367" s="7">
        <v>1</v>
      </c>
      <c r="C1367" s="5">
        <v>1464</v>
      </c>
      <c r="D1367" s="5">
        <v>42</v>
      </c>
      <c r="E1367" s="8" t="s">
        <v>1965</v>
      </c>
      <c r="F1367" s="8">
        <v>42113803</v>
      </c>
      <c r="G1367" s="5" t="s">
        <v>1968</v>
      </c>
      <c r="H1367" s="5" t="s">
        <v>225</v>
      </c>
      <c r="I1367" s="6" t="s">
        <v>91</v>
      </c>
      <c r="J1367" s="6" t="s">
        <v>91</v>
      </c>
      <c r="K1367" s="6" t="s">
        <v>91</v>
      </c>
      <c r="L1367" s="6" t="s">
        <v>91</v>
      </c>
      <c r="M1367" s="5" t="s">
        <v>92</v>
      </c>
      <c r="N1367" s="6" t="s">
        <v>91</v>
      </c>
      <c r="O1367" s="6" t="s">
        <v>91</v>
      </c>
      <c r="P1367" s="6" t="s">
        <v>91</v>
      </c>
      <c r="Q1367" s="6" t="s">
        <v>91</v>
      </c>
      <c r="R1367" s="5">
        <v>1</v>
      </c>
      <c r="S1367" s="5">
        <v>0</v>
      </c>
      <c r="T1367" s="5" t="s">
        <v>93</v>
      </c>
      <c r="U1367" s="5" t="s">
        <v>105</v>
      </c>
    </row>
    <row r="1368" spans="1:21">
      <c r="A1368" s="6" t="s">
        <v>87</v>
      </c>
      <c r="B1368" s="7">
        <v>1</v>
      </c>
      <c r="C1368" s="5">
        <v>1466</v>
      </c>
      <c r="D1368" s="5">
        <v>42</v>
      </c>
      <c r="E1368" s="8" t="s">
        <v>1965</v>
      </c>
      <c r="F1368" s="8">
        <v>42113804</v>
      </c>
      <c r="G1368" s="5" t="s">
        <v>1969</v>
      </c>
      <c r="H1368" s="5" t="s">
        <v>227</v>
      </c>
      <c r="I1368" s="6" t="s">
        <v>91</v>
      </c>
      <c r="J1368" s="6" t="s">
        <v>91</v>
      </c>
      <c r="K1368" s="6" t="s">
        <v>91</v>
      </c>
      <c r="L1368" s="6" t="s">
        <v>91</v>
      </c>
      <c r="M1368" s="5" t="s">
        <v>92</v>
      </c>
      <c r="N1368" s="6" t="s">
        <v>91</v>
      </c>
      <c r="O1368" s="6" t="s">
        <v>91</v>
      </c>
      <c r="P1368" s="6" t="s">
        <v>91</v>
      </c>
      <c r="Q1368" s="6" t="s">
        <v>91</v>
      </c>
      <c r="R1368" s="5">
        <v>1</v>
      </c>
      <c r="S1368" s="5">
        <v>0</v>
      </c>
      <c r="T1368" s="5" t="s">
        <v>93</v>
      </c>
      <c r="U1368" s="5" t="s">
        <v>105</v>
      </c>
    </row>
    <row r="1369" spans="1:21">
      <c r="A1369" s="6" t="s">
        <v>87</v>
      </c>
      <c r="B1369" s="7">
        <v>1</v>
      </c>
      <c r="C1369" s="5">
        <v>1467</v>
      </c>
      <c r="D1369" s="5">
        <v>42</v>
      </c>
      <c r="E1369" s="8" t="s">
        <v>1734</v>
      </c>
      <c r="F1369" s="8">
        <v>421139</v>
      </c>
      <c r="G1369" s="5" t="s">
        <v>1970</v>
      </c>
      <c r="H1369" s="5" t="s">
        <v>1971</v>
      </c>
      <c r="I1369" s="5">
        <v>10065503664</v>
      </c>
      <c r="J1369" s="6" t="s">
        <v>91</v>
      </c>
      <c r="K1369" s="6" t="s">
        <v>91</v>
      </c>
      <c r="L1369" s="6" t="s">
        <v>91</v>
      </c>
      <c r="M1369" s="5" t="s">
        <v>92</v>
      </c>
      <c r="N1369" s="6" t="s">
        <v>91</v>
      </c>
      <c r="O1369" s="6" t="s">
        <v>91</v>
      </c>
      <c r="P1369" s="6" t="s">
        <v>91</v>
      </c>
      <c r="Q1369" s="6" t="s">
        <v>91</v>
      </c>
      <c r="R1369" s="5">
        <v>1</v>
      </c>
      <c r="S1369" s="5">
        <v>0</v>
      </c>
      <c r="T1369" s="5" t="s">
        <v>93</v>
      </c>
      <c r="U1369" s="5" t="s">
        <v>105</v>
      </c>
    </row>
    <row r="1370" spans="1:21">
      <c r="A1370" s="6" t="s">
        <v>87</v>
      </c>
      <c r="B1370" s="7">
        <v>1</v>
      </c>
      <c r="C1370" s="5">
        <v>1468</v>
      </c>
      <c r="D1370" s="5">
        <v>42</v>
      </c>
      <c r="E1370" s="8" t="s">
        <v>1972</v>
      </c>
      <c r="F1370" s="8">
        <v>42113901</v>
      </c>
      <c r="G1370" s="5" t="s">
        <v>1973</v>
      </c>
      <c r="H1370" s="5" t="s">
        <v>221</v>
      </c>
      <c r="I1370" s="6" t="s">
        <v>91</v>
      </c>
      <c r="J1370" s="6" t="s">
        <v>91</v>
      </c>
      <c r="K1370" s="6" t="s">
        <v>91</v>
      </c>
      <c r="L1370" s="6" t="s">
        <v>91</v>
      </c>
      <c r="M1370" s="5" t="s">
        <v>92</v>
      </c>
      <c r="N1370" s="6" t="s">
        <v>91</v>
      </c>
      <c r="O1370" s="6" t="s">
        <v>91</v>
      </c>
      <c r="P1370" s="6" t="s">
        <v>91</v>
      </c>
      <c r="Q1370" s="6" t="s">
        <v>91</v>
      </c>
      <c r="R1370" s="5">
        <v>1</v>
      </c>
      <c r="S1370" s="5">
        <v>0</v>
      </c>
      <c r="T1370" s="5" t="s">
        <v>93</v>
      </c>
      <c r="U1370" s="5" t="s">
        <v>105</v>
      </c>
    </row>
    <row r="1371" spans="1:21">
      <c r="A1371" s="6" t="s">
        <v>87</v>
      </c>
      <c r="B1371" s="7">
        <v>1</v>
      </c>
      <c r="C1371" s="5">
        <v>1469</v>
      </c>
      <c r="D1371" s="5">
        <v>42</v>
      </c>
      <c r="E1371" s="8" t="s">
        <v>1972</v>
      </c>
      <c r="F1371" s="8">
        <v>42113902</v>
      </c>
      <c r="G1371" s="5" t="s">
        <v>1974</v>
      </c>
      <c r="H1371" s="5" t="s">
        <v>223</v>
      </c>
      <c r="I1371" s="6" t="s">
        <v>91</v>
      </c>
      <c r="J1371" s="6" t="s">
        <v>91</v>
      </c>
      <c r="K1371" s="6" t="s">
        <v>91</v>
      </c>
      <c r="L1371" s="6" t="s">
        <v>91</v>
      </c>
      <c r="M1371" s="5" t="s">
        <v>92</v>
      </c>
      <c r="N1371" s="6" t="s">
        <v>91</v>
      </c>
      <c r="O1371" s="6" t="s">
        <v>91</v>
      </c>
      <c r="P1371" s="6" t="s">
        <v>91</v>
      </c>
      <c r="Q1371" s="6" t="s">
        <v>91</v>
      </c>
      <c r="R1371" s="5">
        <v>1</v>
      </c>
      <c r="S1371" s="5">
        <v>0</v>
      </c>
      <c r="T1371" s="5" t="s">
        <v>93</v>
      </c>
      <c r="U1371" s="5" t="s">
        <v>105</v>
      </c>
    </row>
    <row r="1372" spans="1:21">
      <c r="A1372" s="6" t="s">
        <v>87</v>
      </c>
      <c r="B1372" s="7">
        <v>1</v>
      </c>
      <c r="C1372" s="5">
        <v>1470</v>
      </c>
      <c r="D1372" s="5">
        <v>42</v>
      </c>
      <c r="E1372" s="8" t="s">
        <v>1972</v>
      </c>
      <c r="F1372" s="8">
        <v>42113903</v>
      </c>
      <c r="G1372" s="5" t="s">
        <v>1975</v>
      </c>
      <c r="H1372" s="5" t="s">
        <v>225</v>
      </c>
      <c r="I1372" s="6" t="s">
        <v>91</v>
      </c>
      <c r="J1372" s="6" t="s">
        <v>91</v>
      </c>
      <c r="K1372" s="6" t="s">
        <v>91</v>
      </c>
      <c r="L1372" s="6" t="s">
        <v>91</v>
      </c>
      <c r="M1372" s="5" t="s">
        <v>92</v>
      </c>
      <c r="N1372" s="6" t="s">
        <v>91</v>
      </c>
      <c r="O1372" s="6" t="s">
        <v>91</v>
      </c>
      <c r="P1372" s="6" t="s">
        <v>91</v>
      </c>
      <c r="Q1372" s="6" t="s">
        <v>91</v>
      </c>
      <c r="R1372" s="5">
        <v>1</v>
      </c>
      <c r="S1372" s="5">
        <v>0</v>
      </c>
      <c r="T1372" s="5" t="s">
        <v>93</v>
      </c>
      <c r="U1372" s="5" t="s">
        <v>105</v>
      </c>
    </row>
    <row r="1373" spans="1:21">
      <c r="A1373" s="6" t="s">
        <v>87</v>
      </c>
      <c r="B1373" s="7">
        <v>1</v>
      </c>
      <c r="C1373" s="5">
        <v>1472</v>
      </c>
      <c r="D1373" s="5">
        <v>42</v>
      </c>
      <c r="E1373" s="8" t="s">
        <v>1972</v>
      </c>
      <c r="F1373" s="8">
        <v>42113904</v>
      </c>
      <c r="G1373" s="5" t="s">
        <v>1976</v>
      </c>
      <c r="H1373" s="5" t="s">
        <v>227</v>
      </c>
      <c r="I1373" s="6" t="s">
        <v>91</v>
      </c>
      <c r="J1373" s="6" t="s">
        <v>91</v>
      </c>
      <c r="K1373" s="6" t="s">
        <v>91</v>
      </c>
      <c r="L1373" s="6" t="s">
        <v>91</v>
      </c>
      <c r="M1373" s="5" t="s">
        <v>92</v>
      </c>
      <c r="N1373" s="6" t="s">
        <v>91</v>
      </c>
      <c r="O1373" s="6" t="s">
        <v>91</v>
      </c>
      <c r="P1373" s="6" t="s">
        <v>91</v>
      </c>
      <c r="Q1373" s="6" t="s">
        <v>91</v>
      </c>
      <c r="R1373" s="5">
        <v>1</v>
      </c>
      <c r="S1373" s="5">
        <v>0</v>
      </c>
      <c r="T1373" s="5" t="s">
        <v>93</v>
      </c>
      <c r="U1373" s="5" t="s">
        <v>105</v>
      </c>
    </row>
    <row r="1374" spans="1:21">
      <c r="A1374" s="6" t="s">
        <v>87</v>
      </c>
      <c r="B1374" s="7">
        <v>1</v>
      </c>
      <c r="C1374" s="5">
        <v>1473</v>
      </c>
      <c r="D1374" s="5">
        <v>42</v>
      </c>
      <c r="E1374" s="8" t="s">
        <v>1734</v>
      </c>
      <c r="F1374" s="8">
        <v>421140</v>
      </c>
      <c r="G1374" s="5" t="s">
        <v>1977</v>
      </c>
      <c r="H1374" s="5" t="s">
        <v>1978</v>
      </c>
      <c r="I1374" s="5">
        <v>10065506348</v>
      </c>
      <c r="J1374" s="6" t="s">
        <v>91</v>
      </c>
      <c r="K1374" s="6" t="s">
        <v>91</v>
      </c>
      <c r="L1374" s="6" t="s">
        <v>91</v>
      </c>
      <c r="M1374" s="5" t="s">
        <v>92</v>
      </c>
      <c r="N1374" s="6" t="s">
        <v>91</v>
      </c>
      <c r="O1374" s="6" t="s">
        <v>91</v>
      </c>
      <c r="P1374" s="6" t="s">
        <v>91</v>
      </c>
      <c r="Q1374" s="6" t="s">
        <v>91</v>
      </c>
      <c r="R1374" s="5">
        <v>1</v>
      </c>
      <c r="S1374" s="5">
        <v>0</v>
      </c>
      <c r="T1374" s="5" t="s">
        <v>93</v>
      </c>
      <c r="U1374" s="5" t="s">
        <v>105</v>
      </c>
    </row>
    <row r="1375" spans="1:21">
      <c r="A1375" s="6" t="s">
        <v>87</v>
      </c>
      <c r="B1375" s="7">
        <v>1</v>
      </c>
      <c r="C1375" s="5">
        <v>1474</v>
      </c>
      <c r="D1375" s="5">
        <v>42</v>
      </c>
      <c r="E1375" s="8" t="s">
        <v>1979</v>
      </c>
      <c r="F1375" s="8">
        <v>42114001</v>
      </c>
      <c r="G1375" s="5" t="s">
        <v>1980</v>
      </c>
      <c r="H1375" s="5" t="s">
        <v>221</v>
      </c>
      <c r="I1375" s="6" t="s">
        <v>91</v>
      </c>
      <c r="J1375" s="6" t="s">
        <v>91</v>
      </c>
      <c r="K1375" s="6" t="s">
        <v>91</v>
      </c>
      <c r="L1375" s="6" t="s">
        <v>91</v>
      </c>
      <c r="M1375" s="5" t="s">
        <v>92</v>
      </c>
      <c r="N1375" s="6" t="s">
        <v>91</v>
      </c>
      <c r="O1375" s="6" t="s">
        <v>91</v>
      </c>
      <c r="P1375" s="6" t="s">
        <v>91</v>
      </c>
      <c r="Q1375" s="6" t="s">
        <v>91</v>
      </c>
      <c r="R1375" s="5">
        <v>1</v>
      </c>
      <c r="S1375" s="5">
        <v>0</v>
      </c>
      <c r="T1375" s="5" t="s">
        <v>93</v>
      </c>
      <c r="U1375" s="5" t="s">
        <v>105</v>
      </c>
    </row>
    <row r="1376" spans="1:21">
      <c r="A1376" s="6" t="s">
        <v>87</v>
      </c>
      <c r="B1376" s="7">
        <v>1</v>
      </c>
      <c r="C1376" s="5">
        <v>1475</v>
      </c>
      <c r="D1376" s="5">
        <v>42</v>
      </c>
      <c r="E1376" s="8" t="s">
        <v>1979</v>
      </c>
      <c r="F1376" s="8">
        <v>42114002</v>
      </c>
      <c r="G1376" s="5" t="s">
        <v>1981</v>
      </c>
      <c r="H1376" s="5" t="s">
        <v>223</v>
      </c>
      <c r="I1376" s="6" t="s">
        <v>91</v>
      </c>
      <c r="J1376" s="6" t="s">
        <v>91</v>
      </c>
      <c r="K1376" s="6" t="s">
        <v>91</v>
      </c>
      <c r="L1376" s="6" t="s">
        <v>91</v>
      </c>
      <c r="M1376" s="5" t="s">
        <v>92</v>
      </c>
      <c r="N1376" s="6" t="s">
        <v>91</v>
      </c>
      <c r="O1376" s="6" t="s">
        <v>91</v>
      </c>
      <c r="P1376" s="6" t="s">
        <v>91</v>
      </c>
      <c r="Q1376" s="6" t="s">
        <v>91</v>
      </c>
      <c r="R1376" s="5">
        <v>1</v>
      </c>
      <c r="S1376" s="5">
        <v>0</v>
      </c>
      <c r="T1376" s="5" t="s">
        <v>93</v>
      </c>
      <c r="U1376" s="5" t="s">
        <v>105</v>
      </c>
    </row>
    <row r="1377" spans="1:21">
      <c r="A1377" s="6" t="s">
        <v>87</v>
      </c>
      <c r="B1377" s="7">
        <v>1</v>
      </c>
      <c r="C1377" s="5">
        <v>1477</v>
      </c>
      <c r="D1377" s="5">
        <v>42</v>
      </c>
      <c r="E1377" s="8" t="s">
        <v>1979</v>
      </c>
      <c r="F1377" s="8">
        <v>42114003</v>
      </c>
      <c r="G1377" s="5" t="s">
        <v>1982</v>
      </c>
      <c r="H1377" s="5" t="s">
        <v>225</v>
      </c>
      <c r="I1377" s="6" t="s">
        <v>91</v>
      </c>
      <c r="J1377" s="6" t="s">
        <v>91</v>
      </c>
      <c r="K1377" s="6" t="s">
        <v>91</v>
      </c>
      <c r="L1377" s="6" t="s">
        <v>91</v>
      </c>
      <c r="M1377" s="5" t="s">
        <v>92</v>
      </c>
      <c r="N1377" s="6" t="s">
        <v>91</v>
      </c>
      <c r="O1377" s="6" t="s">
        <v>91</v>
      </c>
      <c r="P1377" s="6" t="s">
        <v>91</v>
      </c>
      <c r="Q1377" s="6" t="s">
        <v>91</v>
      </c>
      <c r="R1377" s="5">
        <v>1</v>
      </c>
      <c r="S1377" s="5">
        <v>0</v>
      </c>
      <c r="T1377" s="5" t="s">
        <v>93</v>
      </c>
      <c r="U1377" s="5" t="s">
        <v>105</v>
      </c>
    </row>
    <row r="1378" spans="1:21">
      <c r="A1378" s="6" t="s">
        <v>87</v>
      </c>
      <c r="B1378" s="7">
        <v>1</v>
      </c>
      <c r="C1378" s="5">
        <v>1478</v>
      </c>
      <c r="D1378" s="5">
        <v>42</v>
      </c>
      <c r="E1378" s="8" t="s">
        <v>1979</v>
      </c>
      <c r="F1378" s="8">
        <v>42114004</v>
      </c>
      <c r="G1378" s="5" t="s">
        <v>1983</v>
      </c>
      <c r="H1378" s="5" t="s">
        <v>227</v>
      </c>
      <c r="I1378" s="6" t="s">
        <v>91</v>
      </c>
      <c r="J1378" s="6" t="s">
        <v>91</v>
      </c>
      <c r="K1378" s="6" t="s">
        <v>91</v>
      </c>
      <c r="L1378" s="6" t="s">
        <v>91</v>
      </c>
      <c r="M1378" s="5" t="s">
        <v>92</v>
      </c>
      <c r="N1378" s="6" t="s">
        <v>91</v>
      </c>
      <c r="O1378" s="6" t="s">
        <v>91</v>
      </c>
      <c r="P1378" s="6" t="s">
        <v>91</v>
      </c>
      <c r="Q1378" s="6" t="s">
        <v>91</v>
      </c>
      <c r="R1378" s="5">
        <v>1</v>
      </c>
      <c r="S1378" s="5">
        <v>0</v>
      </c>
      <c r="T1378" s="5" t="s">
        <v>93</v>
      </c>
      <c r="U1378" s="5" t="s">
        <v>105</v>
      </c>
    </row>
    <row r="1379" spans="1:21">
      <c r="A1379" s="6" t="s">
        <v>87</v>
      </c>
      <c r="B1379" s="7">
        <v>1</v>
      </c>
      <c r="C1379" s="5">
        <v>1479</v>
      </c>
      <c r="D1379" s="5">
        <v>42</v>
      </c>
      <c r="E1379" s="8" t="s">
        <v>1734</v>
      </c>
      <c r="F1379" s="8">
        <v>421141</v>
      </c>
      <c r="G1379" s="5" t="s">
        <v>1984</v>
      </c>
      <c r="H1379" s="5" t="s">
        <v>1985</v>
      </c>
      <c r="I1379" s="6" t="s">
        <v>91</v>
      </c>
      <c r="J1379" s="6" t="s">
        <v>91</v>
      </c>
      <c r="K1379" s="6" t="s">
        <v>91</v>
      </c>
      <c r="L1379" s="6" t="s">
        <v>91</v>
      </c>
      <c r="M1379" s="5" t="s">
        <v>92</v>
      </c>
      <c r="N1379" s="6" t="s">
        <v>91</v>
      </c>
      <c r="O1379" s="6" t="s">
        <v>91</v>
      </c>
      <c r="P1379" s="6" t="s">
        <v>91</v>
      </c>
      <c r="Q1379" s="6" t="s">
        <v>91</v>
      </c>
      <c r="R1379" s="5">
        <v>1</v>
      </c>
      <c r="S1379" s="5">
        <v>0</v>
      </c>
      <c r="T1379" s="5" t="s">
        <v>93</v>
      </c>
      <c r="U1379" s="5" t="s">
        <v>105</v>
      </c>
    </row>
    <row r="1380" spans="1:21">
      <c r="A1380" s="6" t="s">
        <v>87</v>
      </c>
      <c r="B1380" s="7">
        <v>1</v>
      </c>
      <c r="C1380" s="5">
        <v>1480</v>
      </c>
      <c r="D1380" s="5">
        <v>42</v>
      </c>
      <c r="E1380" s="8" t="s">
        <v>1986</v>
      </c>
      <c r="F1380" s="8">
        <v>42114101</v>
      </c>
      <c r="G1380" s="5" t="s">
        <v>1987</v>
      </c>
      <c r="H1380" s="5" t="s">
        <v>221</v>
      </c>
      <c r="I1380" s="6" t="s">
        <v>91</v>
      </c>
      <c r="J1380" s="6" t="s">
        <v>91</v>
      </c>
      <c r="K1380" s="6" t="s">
        <v>91</v>
      </c>
      <c r="L1380" s="6" t="s">
        <v>91</v>
      </c>
      <c r="M1380" s="5" t="s">
        <v>92</v>
      </c>
      <c r="N1380" s="6" t="s">
        <v>91</v>
      </c>
      <c r="O1380" s="6" t="s">
        <v>91</v>
      </c>
      <c r="P1380" s="6" t="s">
        <v>91</v>
      </c>
      <c r="Q1380" s="6" t="s">
        <v>91</v>
      </c>
      <c r="R1380" s="5">
        <v>1</v>
      </c>
      <c r="S1380" s="5">
        <v>0</v>
      </c>
      <c r="T1380" s="5" t="s">
        <v>93</v>
      </c>
      <c r="U1380" s="5" t="s">
        <v>105</v>
      </c>
    </row>
    <row r="1381" spans="1:21">
      <c r="A1381" s="6" t="s">
        <v>87</v>
      </c>
      <c r="B1381" s="7">
        <v>1</v>
      </c>
      <c r="C1381" s="5">
        <v>1481</v>
      </c>
      <c r="D1381" s="5">
        <v>42</v>
      </c>
      <c r="E1381" s="8" t="s">
        <v>1986</v>
      </c>
      <c r="F1381" s="8">
        <v>42114102</v>
      </c>
      <c r="G1381" s="5" t="s">
        <v>1988</v>
      </c>
      <c r="H1381" s="5" t="s">
        <v>223</v>
      </c>
      <c r="I1381" s="6" t="s">
        <v>91</v>
      </c>
      <c r="J1381" s="6" t="s">
        <v>91</v>
      </c>
      <c r="K1381" s="6" t="s">
        <v>91</v>
      </c>
      <c r="L1381" s="6" t="s">
        <v>91</v>
      </c>
      <c r="M1381" s="5" t="s">
        <v>92</v>
      </c>
      <c r="N1381" s="6" t="s">
        <v>91</v>
      </c>
      <c r="O1381" s="6" t="s">
        <v>91</v>
      </c>
      <c r="P1381" s="6" t="s">
        <v>91</v>
      </c>
      <c r="Q1381" s="6" t="s">
        <v>91</v>
      </c>
      <c r="R1381" s="5">
        <v>1</v>
      </c>
      <c r="S1381" s="5">
        <v>0</v>
      </c>
      <c r="T1381" s="5" t="s">
        <v>93</v>
      </c>
      <c r="U1381" s="5" t="s">
        <v>105</v>
      </c>
    </row>
    <row r="1382" spans="1:21">
      <c r="A1382" s="6" t="s">
        <v>87</v>
      </c>
      <c r="B1382" s="7">
        <v>1</v>
      </c>
      <c r="C1382" s="5">
        <v>1482</v>
      </c>
      <c r="D1382" s="5">
        <v>42</v>
      </c>
      <c r="E1382" s="8" t="s">
        <v>1986</v>
      </c>
      <c r="F1382" s="8">
        <v>42114103</v>
      </c>
      <c r="G1382" s="5" t="s">
        <v>1989</v>
      </c>
      <c r="H1382" s="5" t="s">
        <v>225</v>
      </c>
      <c r="I1382" s="6" t="s">
        <v>91</v>
      </c>
      <c r="J1382" s="6" t="s">
        <v>91</v>
      </c>
      <c r="K1382" s="6" t="s">
        <v>91</v>
      </c>
      <c r="L1382" s="6" t="s">
        <v>91</v>
      </c>
      <c r="M1382" s="5" t="s">
        <v>92</v>
      </c>
      <c r="N1382" s="6" t="s">
        <v>91</v>
      </c>
      <c r="O1382" s="6" t="s">
        <v>91</v>
      </c>
      <c r="P1382" s="6" t="s">
        <v>91</v>
      </c>
      <c r="Q1382" s="6" t="s">
        <v>91</v>
      </c>
      <c r="R1382" s="5">
        <v>1</v>
      </c>
      <c r="S1382" s="5">
        <v>0</v>
      </c>
      <c r="T1382" s="5" t="s">
        <v>93</v>
      </c>
      <c r="U1382" s="5" t="s">
        <v>105</v>
      </c>
    </row>
    <row r="1383" spans="1:21">
      <c r="A1383" s="6" t="s">
        <v>87</v>
      </c>
      <c r="B1383" s="7">
        <v>1</v>
      </c>
      <c r="C1383" s="5">
        <v>1483</v>
      </c>
      <c r="D1383" s="5">
        <v>42</v>
      </c>
      <c r="E1383" s="8" t="s">
        <v>1986</v>
      </c>
      <c r="F1383" s="8">
        <v>42114104</v>
      </c>
      <c r="G1383" s="5" t="s">
        <v>1990</v>
      </c>
      <c r="H1383" s="5" t="s">
        <v>227</v>
      </c>
      <c r="I1383" s="6" t="s">
        <v>91</v>
      </c>
      <c r="J1383" s="6" t="s">
        <v>91</v>
      </c>
      <c r="K1383" s="6" t="s">
        <v>91</v>
      </c>
      <c r="L1383" s="6" t="s">
        <v>91</v>
      </c>
      <c r="M1383" s="5" t="s">
        <v>92</v>
      </c>
      <c r="N1383" s="6" t="s">
        <v>91</v>
      </c>
      <c r="O1383" s="6" t="s">
        <v>91</v>
      </c>
      <c r="P1383" s="6" t="s">
        <v>91</v>
      </c>
      <c r="Q1383" s="6" t="s">
        <v>91</v>
      </c>
      <c r="R1383" s="5">
        <v>1</v>
      </c>
      <c r="S1383" s="5">
        <v>0</v>
      </c>
      <c r="T1383" s="5" t="s">
        <v>93</v>
      </c>
      <c r="U1383" s="5" t="s">
        <v>105</v>
      </c>
    </row>
    <row r="1384" spans="1:21">
      <c r="A1384" s="6" t="s">
        <v>87</v>
      </c>
      <c r="B1384" s="7">
        <v>1</v>
      </c>
      <c r="C1384" s="5">
        <v>1484</v>
      </c>
      <c r="D1384" s="5">
        <v>42</v>
      </c>
      <c r="E1384" s="8" t="s">
        <v>1734</v>
      </c>
      <c r="F1384" s="8">
        <v>421142</v>
      </c>
      <c r="G1384" s="5" t="s">
        <v>1991</v>
      </c>
      <c r="H1384" s="5" t="s">
        <v>1992</v>
      </c>
      <c r="I1384" s="5">
        <v>10065503694</v>
      </c>
      <c r="J1384" s="6" t="s">
        <v>91</v>
      </c>
      <c r="K1384" s="6" t="s">
        <v>91</v>
      </c>
      <c r="L1384" s="6" t="s">
        <v>91</v>
      </c>
      <c r="M1384" s="5" t="s">
        <v>92</v>
      </c>
      <c r="N1384" s="6" t="s">
        <v>91</v>
      </c>
      <c r="O1384" s="6" t="s">
        <v>91</v>
      </c>
      <c r="P1384" s="6" t="s">
        <v>91</v>
      </c>
      <c r="Q1384" s="6" t="s">
        <v>91</v>
      </c>
      <c r="R1384" s="5">
        <v>1</v>
      </c>
      <c r="S1384" s="5">
        <v>0</v>
      </c>
      <c r="T1384" s="5" t="s">
        <v>93</v>
      </c>
      <c r="U1384" s="5" t="s">
        <v>105</v>
      </c>
    </row>
    <row r="1385" spans="1:21">
      <c r="A1385" s="6" t="s">
        <v>87</v>
      </c>
      <c r="B1385" s="7">
        <v>1</v>
      </c>
      <c r="C1385" s="5">
        <v>1485</v>
      </c>
      <c r="D1385" s="5">
        <v>42</v>
      </c>
      <c r="E1385" s="8" t="s">
        <v>1993</v>
      </c>
      <c r="F1385" s="8">
        <v>42114201</v>
      </c>
      <c r="G1385" s="5" t="s">
        <v>1994</v>
      </c>
      <c r="H1385" s="5" t="s">
        <v>221</v>
      </c>
      <c r="I1385" s="6" t="s">
        <v>91</v>
      </c>
      <c r="J1385" s="6" t="s">
        <v>91</v>
      </c>
      <c r="K1385" s="6" t="s">
        <v>91</v>
      </c>
      <c r="L1385" s="6" t="s">
        <v>91</v>
      </c>
      <c r="M1385" s="5" t="s">
        <v>92</v>
      </c>
      <c r="N1385" s="6" t="s">
        <v>91</v>
      </c>
      <c r="O1385" s="6" t="s">
        <v>91</v>
      </c>
      <c r="P1385" s="6" t="s">
        <v>91</v>
      </c>
      <c r="Q1385" s="6" t="s">
        <v>91</v>
      </c>
      <c r="R1385" s="5">
        <v>1</v>
      </c>
      <c r="S1385" s="5">
        <v>0</v>
      </c>
      <c r="T1385" s="5" t="s">
        <v>93</v>
      </c>
      <c r="U1385" s="5" t="s">
        <v>105</v>
      </c>
    </row>
    <row r="1386" spans="1:21">
      <c r="A1386" s="6" t="s">
        <v>87</v>
      </c>
      <c r="B1386" s="7">
        <v>1</v>
      </c>
      <c r="C1386" s="5">
        <v>1486</v>
      </c>
      <c r="D1386" s="5">
        <v>42</v>
      </c>
      <c r="E1386" s="8" t="s">
        <v>1993</v>
      </c>
      <c r="F1386" s="8">
        <v>42114202</v>
      </c>
      <c r="G1386" s="5" t="s">
        <v>1995</v>
      </c>
      <c r="H1386" s="5" t="s">
        <v>223</v>
      </c>
      <c r="I1386" s="6" t="s">
        <v>91</v>
      </c>
      <c r="J1386" s="6" t="s">
        <v>91</v>
      </c>
      <c r="K1386" s="6" t="s">
        <v>91</v>
      </c>
      <c r="L1386" s="6" t="s">
        <v>91</v>
      </c>
      <c r="M1386" s="5" t="s">
        <v>92</v>
      </c>
      <c r="N1386" s="6" t="s">
        <v>91</v>
      </c>
      <c r="O1386" s="6" t="s">
        <v>91</v>
      </c>
      <c r="P1386" s="6" t="s">
        <v>91</v>
      </c>
      <c r="Q1386" s="6" t="s">
        <v>91</v>
      </c>
      <c r="R1386" s="5">
        <v>1</v>
      </c>
      <c r="S1386" s="5">
        <v>0</v>
      </c>
      <c r="T1386" s="5" t="s">
        <v>93</v>
      </c>
      <c r="U1386" s="5" t="s">
        <v>105</v>
      </c>
    </row>
    <row r="1387" spans="1:21">
      <c r="A1387" s="6" t="s">
        <v>87</v>
      </c>
      <c r="B1387" s="7">
        <v>1</v>
      </c>
      <c r="C1387" s="5">
        <v>1487</v>
      </c>
      <c r="D1387" s="5">
        <v>42</v>
      </c>
      <c r="E1387" s="8" t="s">
        <v>1993</v>
      </c>
      <c r="F1387" s="8">
        <v>42114203</v>
      </c>
      <c r="G1387" s="5" t="s">
        <v>1996</v>
      </c>
      <c r="H1387" s="5" t="s">
        <v>225</v>
      </c>
      <c r="I1387" s="6" t="s">
        <v>91</v>
      </c>
      <c r="J1387" s="6" t="s">
        <v>91</v>
      </c>
      <c r="K1387" s="6" t="s">
        <v>91</v>
      </c>
      <c r="L1387" s="6" t="s">
        <v>91</v>
      </c>
      <c r="M1387" s="5" t="s">
        <v>92</v>
      </c>
      <c r="N1387" s="6" t="s">
        <v>91</v>
      </c>
      <c r="O1387" s="6" t="s">
        <v>91</v>
      </c>
      <c r="P1387" s="6" t="s">
        <v>91</v>
      </c>
      <c r="Q1387" s="6" t="s">
        <v>91</v>
      </c>
      <c r="R1387" s="5">
        <v>1</v>
      </c>
      <c r="S1387" s="5">
        <v>0</v>
      </c>
      <c r="T1387" s="5" t="s">
        <v>93</v>
      </c>
      <c r="U1387" s="5" t="s">
        <v>105</v>
      </c>
    </row>
    <row r="1388" spans="1:21">
      <c r="A1388" s="6" t="s">
        <v>87</v>
      </c>
      <c r="B1388" s="7">
        <v>1</v>
      </c>
      <c r="C1388" s="5">
        <v>1489</v>
      </c>
      <c r="D1388" s="5">
        <v>42</v>
      </c>
      <c r="E1388" s="8" t="s">
        <v>1993</v>
      </c>
      <c r="F1388" s="8">
        <v>42114204</v>
      </c>
      <c r="G1388" s="5" t="s">
        <v>1997</v>
      </c>
      <c r="H1388" s="5" t="s">
        <v>227</v>
      </c>
      <c r="I1388" s="6" t="s">
        <v>91</v>
      </c>
      <c r="J1388" s="6" t="s">
        <v>91</v>
      </c>
      <c r="K1388" s="6" t="s">
        <v>91</v>
      </c>
      <c r="L1388" s="6" t="s">
        <v>91</v>
      </c>
      <c r="M1388" s="5" t="s">
        <v>92</v>
      </c>
      <c r="N1388" s="6" t="s">
        <v>91</v>
      </c>
      <c r="O1388" s="6" t="s">
        <v>91</v>
      </c>
      <c r="P1388" s="6" t="s">
        <v>91</v>
      </c>
      <c r="Q1388" s="6" t="s">
        <v>91</v>
      </c>
      <c r="R1388" s="5">
        <v>1</v>
      </c>
      <c r="S1388" s="5">
        <v>0</v>
      </c>
      <c r="T1388" s="5" t="s">
        <v>93</v>
      </c>
      <c r="U1388" s="5" t="s">
        <v>105</v>
      </c>
    </row>
    <row r="1389" spans="1:21">
      <c r="A1389" s="6" t="s">
        <v>87</v>
      </c>
      <c r="B1389" s="7">
        <v>1</v>
      </c>
      <c r="C1389" s="5">
        <v>1490</v>
      </c>
      <c r="D1389" s="5">
        <v>42</v>
      </c>
      <c r="E1389" s="8" t="s">
        <v>1734</v>
      </c>
      <c r="F1389" s="8">
        <v>421143</v>
      </c>
      <c r="G1389" s="5" t="s">
        <v>1998</v>
      </c>
      <c r="H1389" s="5" t="s">
        <v>1999</v>
      </c>
      <c r="I1389" s="5">
        <v>10065505498</v>
      </c>
      <c r="J1389" s="6" t="s">
        <v>91</v>
      </c>
      <c r="K1389" s="6" t="s">
        <v>91</v>
      </c>
      <c r="L1389" s="6" t="s">
        <v>91</v>
      </c>
      <c r="M1389" s="5" t="s">
        <v>92</v>
      </c>
      <c r="N1389" s="6" t="s">
        <v>91</v>
      </c>
      <c r="O1389" s="6" t="s">
        <v>91</v>
      </c>
      <c r="P1389" s="6" t="s">
        <v>91</v>
      </c>
      <c r="Q1389" s="6" t="s">
        <v>91</v>
      </c>
      <c r="R1389" s="5">
        <v>1</v>
      </c>
      <c r="S1389" s="5">
        <v>0</v>
      </c>
      <c r="T1389" s="5" t="s">
        <v>93</v>
      </c>
      <c r="U1389" s="5" t="s">
        <v>105</v>
      </c>
    </row>
    <row r="1390" spans="1:21">
      <c r="A1390" s="6" t="s">
        <v>87</v>
      </c>
      <c r="B1390" s="7">
        <v>1</v>
      </c>
      <c r="C1390" s="5">
        <v>1491</v>
      </c>
      <c r="D1390" s="5">
        <v>42</v>
      </c>
      <c r="E1390" s="8" t="s">
        <v>2000</v>
      </c>
      <c r="F1390" s="8">
        <v>42114301</v>
      </c>
      <c r="G1390" s="5" t="s">
        <v>2001</v>
      </c>
      <c r="H1390" s="5" t="s">
        <v>221</v>
      </c>
      <c r="I1390" s="6" t="s">
        <v>91</v>
      </c>
      <c r="J1390" s="6" t="s">
        <v>91</v>
      </c>
      <c r="K1390" s="6" t="s">
        <v>91</v>
      </c>
      <c r="L1390" s="6" t="s">
        <v>91</v>
      </c>
      <c r="M1390" s="5" t="s">
        <v>92</v>
      </c>
      <c r="N1390" s="6" t="s">
        <v>91</v>
      </c>
      <c r="O1390" s="6" t="s">
        <v>91</v>
      </c>
      <c r="P1390" s="6" t="s">
        <v>91</v>
      </c>
      <c r="Q1390" s="6" t="s">
        <v>91</v>
      </c>
      <c r="R1390" s="5">
        <v>1</v>
      </c>
      <c r="S1390" s="5">
        <v>0</v>
      </c>
      <c r="T1390" s="5" t="s">
        <v>93</v>
      </c>
      <c r="U1390" s="5" t="s">
        <v>105</v>
      </c>
    </row>
    <row r="1391" spans="1:21">
      <c r="A1391" s="6" t="s">
        <v>87</v>
      </c>
      <c r="B1391" s="7">
        <v>1</v>
      </c>
      <c r="C1391" s="5">
        <v>1492</v>
      </c>
      <c r="D1391" s="5">
        <v>42</v>
      </c>
      <c r="E1391" s="8" t="s">
        <v>2000</v>
      </c>
      <c r="F1391" s="8">
        <v>42114302</v>
      </c>
      <c r="G1391" s="5" t="s">
        <v>2002</v>
      </c>
      <c r="H1391" s="5" t="s">
        <v>223</v>
      </c>
      <c r="I1391" s="6" t="s">
        <v>91</v>
      </c>
      <c r="J1391" s="6" t="s">
        <v>91</v>
      </c>
      <c r="K1391" s="6" t="s">
        <v>91</v>
      </c>
      <c r="L1391" s="6" t="s">
        <v>91</v>
      </c>
      <c r="M1391" s="5" t="s">
        <v>92</v>
      </c>
      <c r="N1391" s="6" t="s">
        <v>91</v>
      </c>
      <c r="O1391" s="6" t="s">
        <v>91</v>
      </c>
      <c r="P1391" s="6" t="s">
        <v>91</v>
      </c>
      <c r="Q1391" s="6" t="s">
        <v>91</v>
      </c>
      <c r="R1391" s="5">
        <v>1</v>
      </c>
      <c r="S1391" s="5">
        <v>0</v>
      </c>
      <c r="T1391" s="5" t="s">
        <v>93</v>
      </c>
      <c r="U1391" s="5" t="s">
        <v>105</v>
      </c>
    </row>
    <row r="1392" spans="1:21">
      <c r="A1392" s="6" t="s">
        <v>87</v>
      </c>
      <c r="B1392" s="7">
        <v>1</v>
      </c>
      <c r="C1392" s="5">
        <v>1493</v>
      </c>
      <c r="D1392" s="5">
        <v>42</v>
      </c>
      <c r="E1392" s="8" t="s">
        <v>2000</v>
      </c>
      <c r="F1392" s="8">
        <v>42114303</v>
      </c>
      <c r="G1392" s="5" t="s">
        <v>2003</v>
      </c>
      <c r="H1392" s="5" t="s">
        <v>225</v>
      </c>
      <c r="I1392" s="6" t="s">
        <v>91</v>
      </c>
      <c r="J1392" s="6" t="s">
        <v>91</v>
      </c>
      <c r="K1392" s="6" t="s">
        <v>91</v>
      </c>
      <c r="L1392" s="6" t="s">
        <v>91</v>
      </c>
      <c r="M1392" s="5" t="s">
        <v>92</v>
      </c>
      <c r="N1392" s="6" t="s">
        <v>91</v>
      </c>
      <c r="O1392" s="6" t="s">
        <v>91</v>
      </c>
      <c r="P1392" s="6" t="s">
        <v>91</v>
      </c>
      <c r="Q1392" s="6" t="s">
        <v>91</v>
      </c>
      <c r="R1392" s="5">
        <v>1</v>
      </c>
      <c r="S1392" s="5">
        <v>0</v>
      </c>
      <c r="T1392" s="5" t="s">
        <v>93</v>
      </c>
      <c r="U1392" s="5" t="s">
        <v>105</v>
      </c>
    </row>
    <row r="1393" spans="1:21">
      <c r="A1393" s="6" t="s">
        <v>87</v>
      </c>
      <c r="B1393" s="7">
        <v>1</v>
      </c>
      <c r="C1393" s="5">
        <v>1494</v>
      </c>
      <c r="D1393" s="5">
        <v>42</v>
      </c>
      <c r="E1393" s="8" t="s">
        <v>2000</v>
      </c>
      <c r="F1393" s="8">
        <v>42114304</v>
      </c>
      <c r="G1393" s="5" t="s">
        <v>2004</v>
      </c>
      <c r="H1393" s="5" t="s">
        <v>227</v>
      </c>
      <c r="I1393" s="6" t="s">
        <v>91</v>
      </c>
      <c r="J1393" s="6" t="s">
        <v>91</v>
      </c>
      <c r="K1393" s="6" t="s">
        <v>91</v>
      </c>
      <c r="L1393" s="6" t="s">
        <v>91</v>
      </c>
      <c r="M1393" s="5" t="s">
        <v>92</v>
      </c>
      <c r="N1393" s="6" t="s">
        <v>91</v>
      </c>
      <c r="O1393" s="6" t="s">
        <v>91</v>
      </c>
      <c r="P1393" s="6" t="s">
        <v>91</v>
      </c>
      <c r="Q1393" s="6" t="s">
        <v>91</v>
      </c>
      <c r="R1393" s="5">
        <v>1</v>
      </c>
      <c r="S1393" s="5">
        <v>0</v>
      </c>
      <c r="T1393" s="5" t="s">
        <v>93</v>
      </c>
      <c r="U1393" s="5" t="s">
        <v>105</v>
      </c>
    </row>
    <row r="1394" spans="1:21">
      <c r="A1394" s="6" t="s">
        <v>87</v>
      </c>
      <c r="B1394" s="7">
        <v>1</v>
      </c>
      <c r="C1394" s="5">
        <v>1495</v>
      </c>
      <c r="D1394" s="5">
        <v>42</v>
      </c>
      <c r="E1394" s="8" t="s">
        <v>1734</v>
      </c>
      <c r="F1394" s="8">
        <v>421144</v>
      </c>
      <c r="G1394" s="5" t="s">
        <v>2005</v>
      </c>
      <c r="H1394" s="5" t="s">
        <v>2006</v>
      </c>
      <c r="I1394" s="5">
        <v>10065503678</v>
      </c>
      <c r="J1394" s="6" t="s">
        <v>91</v>
      </c>
      <c r="K1394" s="6" t="s">
        <v>91</v>
      </c>
      <c r="L1394" s="6" t="s">
        <v>91</v>
      </c>
      <c r="M1394" s="5" t="s">
        <v>92</v>
      </c>
      <c r="N1394" s="6" t="s">
        <v>91</v>
      </c>
      <c r="O1394" s="6" t="s">
        <v>91</v>
      </c>
      <c r="P1394" s="6" t="s">
        <v>91</v>
      </c>
      <c r="Q1394" s="6" t="s">
        <v>91</v>
      </c>
      <c r="R1394" s="5">
        <v>1</v>
      </c>
      <c r="S1394" s="5">
        <v>0</v>
      </c>
      <c r="T1394" s="5" t="s">
        <v>93</v>
      </c>
      <c r="U1394" s="5" t="s">
        <v>105</v>
      </c>
    </row>
    <row r="1395" spans="1:21">
      <c r="A1395" s="6" t="s">
        <v>87</v>
      </c>
      <c r="B1395" s="7">
        <v>1</v>
      </c>
      <c r="C1395" s="5">
        <v>1496</v>
      </c>
      <c r="D1395" s="5">
        <v>42</v>
      </c>
      <c r="E1395" s="8" t="s">
        <v>2007</v>
      </c>
      <c r="F1395" s="8">
        <v>42114401</v>
      </c>
      <c r="G1395" s="5" t="s">
        <v>2008</v>
      </c>
      <c r="H1395" s="5" t="s">
        <v>221</v>
      </c>
      <c r="I1395" s="6" t="s">
        <v>91</v>
      </c>
      <c r="J1395" s="6" t="s">
        <v>91</v>
      </c>
      <c r="K1395" s="6" t="s">
        <v>91</v>
      </c>
      <c r="L1395" s="6" t="s">
        <v>91</v>
      </c>
      <c r="M1395" s="5" t="s">
        <v>92</v>
      </c>
      <c r="N1395" s="6" t="s">
        <v>91</v>
      </c>
      <c r="O1395" s="6" t="s">
        <v>91</v>
      </c>
      <c r="P1395" s="6" t="s">
        <v>91</v>
      </c>
      <c r="Q1395" s="6" t="s">
        <v>91</v>
      </c>
      <c r="R1395" s="5">
        <v>1</v>
      </c>
      <c r="S1395" s="5">
        <v>0</v>
      </c>
      <c r="T1395" s="5" t="s">
        <v>93</v>
      </c>
      <c r="U1395" s="5" t="s">
        <v>105</v>
      </c>
    </row>
    <row r="1396" spans="1:21">
      <c r="A1396" s="6" t="s">
        <v>87</v>
      </c>
      <c r="B1396" s="7">
        <v>1</v>
      </c>
      <c r="C1396" s="5">
        <v>1497</v>
      </c>
      <c r="D1396" s="5">
        <v>42</v>
      </c>
      <c r="E1396" s="8" t="s">
        <v>2007</v>
      </c>
      <c r="F1396" s="8">
        <v>42114402</v>
      </c>
      <c r="G1396" s="5" t="s">
        <v>2009</v>
      </c>
      <c r="H1396" s="5" t="s">
        <v>223</v>
      </c>
      <c r="I1396" s="6" t="s">
        <v>91</v>
      </c>
      <c r="J1396" s="6" t="s">
        <v>91</v>
      </c>
      <c r="K1396" s="6" t="s">
        <v>91</v>
      </c>
      <c r="L1396" s="6" t="s">
        <v>91</v>
      </c>
      <c r="M1396" s="5" t="s">
        <v>92</v>
      </c>
      <c r="N1396" s="6" t="s">
        <v>91</v>
      </c>
      <c r="O1396" s="6" t="s">
        <v>91</v>
      </c>
      <c r="P1396" s="6" t="s">
        <v>91</v>
      </c>
      <c r="Q1396" s="6" t="s">
        <v>91</v>
      </c>
      <c r="R1396" s="5">
        <v>1</v>
      </c>
      <c r="S1396" s="5">
        <v>0</v>
      </c>
      <c r="T1396" s="5" t="s">
        <v>93</v>
      </c>
      <c r="U1396" s="5" t="s">
        <v>105</v>
      </c>
    </row>
    <row r="1397" spans="1:21">
      <c r="A1397" s="6" t="s">
        <v>87</v>
      </c>
      <c r="B1397" s="7">
        <v>1</v>
      </c>
      <c r="C1397" s="5">
        <v>1498</v>
      </c>
      <c r="D1397" s="5">
        <v>42</v>
      </c>
      <c r="E1397" s="8" t="s">
        <v>2007</v>
      </c>
      <c r="F1397" s="8">
        <v>42114403</v>
      </c>
      <c r="G1397" s="5" t="s">
        <v>2010</v>
      </c>
      <c r="H1397" s="5" t="s">
        <v>225</v>
      </c>
      <c r="I1397" s="6" t="s">
        <v>91</v>
      </c>
      <c r="J1397" s="6" t="s">
        <v>91</v>
      </c>
      <c r="K1397" s="6" t="s">
        <v>91</v>
      </c>
      <c r="L1397" s="6" t="s">
        <v>91</v>
      </c>
      <c r="M1397" s="5" t="s">
        <v>92</v>
      </c>
      <c r="N1397" s="6" t="s">
        <v>91</v>
      </c>
      <c r="O1397" s="6" t="s">
        <v>91</v>
      </c>
      <c r="P1397" s="6" t="s">
        <v>91</v>
      </c>
      <c r="Q1397" s="6" t="s">
        <v>91</v>
      </c>
      <c r="R1397" s="5">
        <v>1</v>
      </c>
      <c r="S1397" s="5">
        <v>0</v>
      </c>
      <c r="T1397" s="5" t="s">
        <v>93</v>
      </c>
      <c r="U1397" s="5" t="s">
        <v>105</v>
      </c>
    </row>
    <row r="1398" spans="1:21">
      <c r="A1398" s="6" t="s">
        <v>87</v>
      </c>
      <c r="B1398" s="7">
        <v>1</v>
      </c>
      <c r="C1398" s="5">
        <v>1500</v>
      </c>
      <c r="D1398" s="5">
        <v>42</v>
      </c>
      <c r="E1398" s="8" t="s">
        <v>2007</v>
      </c>
      <c r="F1398" s="8">
        <v>42114404</v>
      </c>
      <c r="G1398" s="5" t="s">
        <v>2011</v>
      </c>
      <c r="H1398" s="5" t="s">
        <v>227</v>
      </c>
      <c r="I1398" s="6" t="s">
        <v>91</v>
      </c>
      <c r="J1398" s="6" t="s">
        <v>91</v>
      </c>
      <c r="K1398" s="6" t="s">
        <v>91</v>
      </c>
      <c r="L1398" s="6" t="s">
        <v>91</v>
      </c>
      <c r="M1398" s="5" t="s">
        <v>92</v>
      </c>
      <c r="N1398" s="6" t="s">
        <v>91</v>
      </c>
      <c r="O1398" s="6" t="s">
        <v>91</v>
      </c>
      <c r="P1398" s="6" t="s">
        <v>91</v>
      </c>
      <c r="Q1398" s="6" t="s">
        <v>91</v>
      </c>
      <c r="R1398" s="5">
        <v>1</v>
      </c>
      <c r="S1398" s="5">
        <v>0</v>
      </c>
      <c r="T1398" s="5" t="s">
        <v>93</v>
      </c>
      <c r="U1398" s="5" t="s">
        <v>105</v>
      </c>
    </row>
    <row r="1399" spans="1:21">
      <c r="A1399" s="6" t="s">
        <v>87</v>
      </c>
      <c r="B1399" s="7">
        <v>1</v>
      </c>
      <c r="C1399" s="5">
        <v>1501</v>
      </c>
      <c r="D1399" s="5">
        <v>42</v>
      </c>
      <c r="E1399" s="8" t="s">
        <v>1734</v>
      </c>
      <c r="F1399" s="8">
        <v>421145</v>
      </c>
      <c r="G1399" s="5" t="s">
        <v>2012</v>
      </c>
      <c r="H1399" s="5" t="s">
        <v>2013</v>
      </c>
      <c r="I1399" s="5">
        <v>10065504557</v>
      </c>
      <c r="J1399" s="6" t="s">
        <v>91</v>
      </c>
      <c r="K1399" s="6" t="s">
        <v>91</v>
      </c>
      <c r="L1399" s="6" t="s">
        <v>91</v>
      </c>
      <c r="M1399" s="5" t="s">
        <v>92</v>
      </c>
      <c r="N1399" s="6" t="s">
        <v>91</v>
      </c>
      <c r="O1399" s="6" t="s">
        <v>91</v>
      </c>
      <c r="P1399" s="6" t="s">
        <v>91</v>
      </c>
      <c r="Q1399" s="6" t="s">
        <v>91</v>
      </c>
      <c r="R1399" s="5">
        <v>1</v>
      </c>
      <c r="S1399" s="5">
        <v>0</v>
      </c>
      <c r="T1399" s="5" t="s">
        <v>93</v>
      </c>
      <c r="U1399" s="5" t="s">
        <v>105</v>
      </c>
    </row>
    <row r="1400" spans="1:21">
      <c r="A1400" s="6" t="s">
        <v>87</v>
      </c>
      <c r="B1400" s="7">
        <v>1</v>
      </c>
      <c r="C1400" s="5">
        <v>1502</v>
      </c>
      <c r="D1400" s="5">
        <v>42</v>
      </c>
      <c r="E1400" s="8" t="s">
        <v>2014</v>
      </c>
      <c r="F1400" s="8">
        <v>42114501</v>
      </c>
      <c r="G1400" s="5" t="s">
        <v>2015</v>
      </c>
      <c r="H1400" s="5" t="s">
        <v>221</v>
      </c>
      <c r="I1400" s="6" t="s">
        <v>91</v>
      </c>
      <c r="J1400" s="6" t="s">
        <v>91</v>
      </c>
      <c r="K1400" s="6" t="s">
        <v>91</v>
      </c>
      <c r="L1400" s="6" t="s">
        <v>91</v>
      </c>
      <c r="M1400" s="5" t="s">
        <v>92</v>
      </c>
      <c r="N1400" s="6" t="s">
        <v>91</v>
      </c>
      <c r="O1400" s="6" t="s">
        <v>91</v>
      </c>
      <c r="P1400" s="6" t="s">
        <v>91</v>
      </c>
      <c r="Q1400" s="6" t="s">
        <v>91</v>
      </c>
      <c r="R1400" s="5">
        <v>1</v>
      </c>
      <c r="S1400" s="5">
        <v>0</v>
      </c>
      <c r="T1400" s="5" t="s">
        <v>93</v>
      </c>
      <c r="U1400" s="5" t="s">
        <v>105</v>
      </c>
    </row>
    <row r="1401" spans="1:21">
      <c r="A1401" s="6" t="s">
        <v>87</v>
      </c>
      <c r="B1401" s="7">
        <v>1</v>
      </c>
      <c r="C1401" s="5">
        <v>1503</v>
      </c>
      <c r="D1401" s="5">
        <v>42</v>
      </c>
      <c r="E1401" s="8" t="s">
        <v>2014</v>
      </c>
      <c r="F1401" s="8">
        <v>42114502</v>
      </c>
      <c r="G1401" s="5" t="s">
        <v>2016</v>
      </c>
      <c r="H1401" s="5" t="s">
        <v>223</v>
      </c>
      <c r="I1401" s="6" t="s">
        <v>91</v>
      </c>
      <c r="J1401" s="6" t="s">
        <v>91</v>
      </c>
      <c r="K1401" s="6" t="s">
        <v>91</v>
      </c>
      <c r="L1401" s="6" t="s">
        <v>91</v>
      </c>
      <c r="M1401" s="5" t="s">
        <v>92</v>
      </c>
      <c r="N1401" s="6" t="s">
        <v>91</v>
      </c>
      <c r="O1401" s="6" t="s">
        <v>91</v>
      </c>
      <c r="P1401" s="6" t="s">
        <v>91</v>
      </c>
      <c r="Q1401" s="6" t="s">
        <v>91</v>
      </c>
      <c r="R1401" s="5">
        <v>1</v>
      </c>
      <c r="S1401" s="5">
        <v>0</v>
      </c>
      <c r="T1401" s="5" t="s">
        <v>93</v>
      </c>
      <c r="U1401" s="5" t="s">
        <v>105</v>
      </c>
    </row>
    <row r="1402" spans="1:21">
      <c r="A1402" s="6" t="s">
        <v>87</v>
      </c>
      <c r="B1402" s="7">
        <v>1</v>
      </c>
      <c r="C1402" s="5">
        <v>1504</v>
      </c>
      <c r="D1402" s="5">
        <v>42</v>
      </c>
      <c r="E1402" s="8" t="s">
        <v>2014</v>
      </c>
      <c r="F1402" s="8">
        <v>42114503</v>
      </c>
      <c r="G1402" s="5" t="s">
        <v>2017</v>
      </c>
      <c r="H1402" s="5" t="s">
        <v>225</v>
      </c>
      <c r="I1402" s="6" t="s">
        <v>91</v>
      </c>
      <c r="J1402" s="6" t="s">
        <v>91</v>
      </c>
      <c r="K1402" s="6" t="s">
        <v>91</v>
      </c>
      <c r="L1402" s="6" t="s">
        <v>91</v>
      </c>
      <c r="M1402" s="5" t="s">
        <v>92</v>
      </c>
      <c r="N1402" s="6" t="s">
        <v>91</v>
      </c>
      <c r="O1402" s="6" t="s">
        <v>91</v>
      </c>
      <c r="P1402" s="6" t="s">
        <v>91</v>
      </c>
      <c r="Q1402" s="6" t="s">
        <v>91</v>
      </c>
      <c r="R1402" s="5">
        <v>1</v>
      </c>
      <c r="S1402" s="5">
        <v>0</v>
      </c>
      <c r="T1402" s="5" t="s">
        <v>93</v>
      </c>
      <c r="U1402" s="5" t="s">
        <v>105</v>
      </c>
    </row>
    <row r="1403" spans="1:21">
      <c r="A1403" s="6" t="s">
        <v>87</v>
      </c>
      <c r="B1403" s="7">
        <v>1</v>
      </c>
      <c r="C1403" s="5">
        <v>1506</v>
      </c>
      <c r="D1403" s="5">
        <v>42</v>
      </c>
      <c r="E1403" s="8" t="s">
        <v>2014</v>
      </c>
      <c r="F1403" s="8">
        <v>42114504</v>
      </c>
      <c r="G1403" s="5" t="s">
        <v>2018</v>
      </c>
      <c r="H1403" s="5" t="s">
        <v>227</v>
      </c>
      <c r="I1403" s="6" t="s">
        <v>91</v>
      </c>
      <c r="J1403" s="6" t="s">
        <v>91</v>
      </c>
      <c r="K1403" s="6" t="s">
        <v>91</v>
      </c>
      <c r="L1403" s="6" t="s">
        <v>91</v>
      </c>
      <c r="M1403" s="5" t="s">
        <v>92</v>
      </c>
      <c r="N1403" s="6" t="s">
        <v>91</v>
      </c>
      <c r="O1403" s="6" t="s">
        <v>91</v>
      </c>
      <c r="P1403" s="6" t="s">
        <v>91</v>
      </c>
      <c r="Q1403" s="6" t="s">
        <v>91</v>
      </c>
      <c r="R1403" s="5">
        <v>1</v>
      </c>
      <c r="S1403" s="5">
        <v>0</v>
      </c>
      <c r="T1403" s="5" t="s">
        <v>93</v>
      </c>
      <c r="U1403" s="5" t="s">
        <v>105</v>
      </c>
    </row>
    <row r="1404" spans="1:21">
      <c r="A1404" s="6" t="s">
        <v>87</v>
      </c>
      <c r="B1404" s="7">
        <v>1</v>
      </c>
      <c r="C1404" s="5">
        <v>1507</v>
      </c>
      <c r="D1404" s="5">
        <v>42</v>
      </c>
      <c r="E1404" s="8" t="s">
        <v>1734</v>
      </c>
      <c r="F1404" s="8">
        <v>421146</v>
      </c>
      <c r="G1404" s="5" t="s">
        <v>2019</v>
      </c>
      <c r="H1404" s="5" t="s">
        <v>2020</v>
      </c>
      <c r="I1404" s="5">
        <v>10065505753</v>
      </c>
      <c r="J1404" s="6" t="s">
        <v>91</v>
      </c>
      <c r="K1404" s="6" t="s">
        <v>91</v>
      </c>
      <c r="L1404" s="6" t="s">
        <v>91</v>
      </c>
      <c r="M1404" s="5" t="s">
        <v>92</v>
      </c>
      <c r="N1404" s="6" t="s">
        <v>91</v>
      </c>
      <c r="O1404" s="6" t="s">
        <v>91</v>
      </c>
      <c r="P1404" s="6" t="s">
        <v>91</v>
      </c>
      <c r="Q1404" s="6" t="s">
        <v>91</v>
      </c>
      <c r="R1404" s="5">
        <v>1</v>
      </c>
      <c r="S1404" s="5">
        <v>0</v>
      </c>
      <c r="T1404" s="5" t="s">
        <v>93</v>
      </c>
      <c r="U1404" s="5" t="s">
        <v>105</v>
      </c>
    </row>
    <row r="1405" spans="1:21">
      <c r="A1405" s="6" t="s">
        <v>87</v>
      </c>
      <c r="B1405" s="7">
        <v>1</v>
      </c>
      <c r="C1405" s="5">
        <v>1508</v>
      </c>
      <c r="D1405" s="5">
        <v>42</v>
      </c>
      <c r="E1405" s="8" t="s">
        <v>2021</v>
      </c>
      <c r="F1405" s="8">
        <v>42114601</v>
      </c>
      <c r="G1405" s="5" t="s">
        <v>2022</v>
      </c>
      <c r="H1405" s="5" t="s">
        <v>221</v>
      </c>
      <c r="I1405" s="6" t="s">
        <v>91</v>
      </c>
      <c r="J1405" s="6" t="s">
        <v>91</v>
      </c>
      <c r="K1405" s="6" t="s">
        <v>91</v>
      </c>
      <c r="L1405" s="6" t="s">
        <v>91</v>
      </c>
      <c r="M1405" s="5" t="s">
        <v>92</v>
      </c>
      <c r="N1405" s="6" t="s">
        <v>91</v>
      </c>
      <c r="O1405" s="6" t="s">
        <v>91</v>
      </c>
      <c r="P1405" s="6" t="s">
        <v>91</v>
      </c>
      <c r="Q1405" s="6" t="s">
        <v>91</v>
      </c>
      <c r="R1405" s="5">
        <v>1</v>
      </c>
      <c r="S1405" s="5">
        <v>0</v>
      </c>
      <c r="T1405" s="5" t="s">
        <v>93</v>
      </c>
      <c r="U1405" s="5" t="s">
        <v>105</v>
      </c>
    </row>
    <row r="1406" spans="1:21">
      <c r="A1406" s="6" t="s">
        <v>87</v>
      </c>
      <c r="B1406" s="7">
        <v>1</v>
      </c>
      <c r="C1406" s="5">
        <v>1509</v>
      </c>
      <c r="D1406" s="5">
        <v>42</v>
      </c>
      <c r="E1406" s="8" t="s">
        <v>2021</v>
      </c>
      <c r="F1406" s="8">
        <v>42114602</v>
      </c>
      <c r="G1406" s="5" t="s">
        <v>2023</v>
      </c>
      <c r="H1406" s="5" t="s">
        <v>223</v>
      </c>
      <c r="I1406" s="6" t="s">
        <v>91</v>
      </c>
      <c r="J1406" s="6" t="s">
        <v>91</v>
      </c>
      <c r="K1406" s="6" t="s">
        <v>91</v>
      </c>
      <c r="L1406" s="6" t="s">
        <v>91</v>
      </c>
      <c r="M1406" s="5" t="s">
        <v>92</v>
      </c>
      <c r="N1406" s="6" t="s">
        <v>91</v>
      </c>
      <c r="O1406" s="6" t="s">
        <v>91</v>
      </c>
      <c r="P1406" s="6" t="s">
        <v>91</v>
      </c>
      <c r="Q1406" s="6" t="s">
        <v>91</v>
      </c>
      <c r="R1406" s="5">
        <v>1</v>
      </c>
      <c r="S1406" s="5">
        <v>0</v>
      </c>
      <c r="T1406" s="5" t="s">
        <v>93</v>
      </c>
      <c r="U1406" s="5" t="s">
        <v>105</v>
      </c>
    </row>
    <row r="1407" spans="1:21">
      <c r="A1407" s="6" t="s">
        <v>87</v>
      </c>
      <c r="B1407" s="7">
        <v>1</v>
      </c>
      <c r="C1407" s="5">
        <v>1510</v>
      </c>
      <c r="D1407" s="5">
        <v>42</v>
      </c>
      <c r="E1407" s="8" t="s">
        <v>2021</v>
      </c>
      <c r="F1407" s="8">
        <v>42114603</v>
      </c>
      <c r="G1407" s="5" t="s">
        <v>2024</v>
      </c>
      <c r="H1407" s="5" t="s">
        <v>225</v>
      </c>
      <c r="I1407" s="6" t="s">
        <v>91</v>
      </c>
      <c r="J1407" s="6" t="s">
        <v>91</v>
      </c>
      <c r="K1407" s="6" t="s">
        <v>91</v>
      </c>
      <c r="L1407" s="6" t="s">
        <v>91</v>
      </c>
      <c r="M1407" s="5" t="s">
        <v>92</v>
      </c>
      <c r="N1407" s="6" t="s">
        <v>91</v>
      </c>
      <c r="O1407" s="6" t="s">
        <v>91</v>
      </c>
      <c r="P1407" s="6" t="s">
        <v>91</v>
      </c>
      <c r="Q1407" s="6" t="s">
        <v>91</v>
      </c>
      <c r="R1407" s="5">
        <v>1</v>
      </c>
      <c r="S1407" s="5">
        <v>0</v>
      </c>
      <c r="T1407" s="5" t="s">
        <v>93</v>
      </c>
      <c r="U1407" s="5" t="s">
        <v>105</v>
      </c>
    </row>
    <row r="1408" spans="1:21">
      <c r="A1408" s="6" t="s">
        <v>87</v>
      </c>
      <c r="B1408" s="7">
        <v>1</v>
      </c>
      <c r="C1408" s="5">
        <v>1512</v>
      </c>
      <c r="D1408" s="5">
        <v>42</v>
      </c>
      <c r="E1408" s="8" t="s">
        <v>2021</v>
      </c>
      <c r="F1408" s="8">
        <v>42114604</v>
      </c>
      <c r="G1408" s="5" t="s">
        <v>2025</v>
      </c>
      <c r="H1408" s="5" t="s">
        <v>227</v>
      </c>
      <c r="I1408" s="6" t="s">
        <v>91</v>
      </c>
      <c r="J1408" s="6" t="s">
        <v>91</v>
      </c>
      <c r="K1408" s="6" t="s">
        <v>91</v>
      </c>
      <c r="L1408" s="6" t="s">
        <v>91</v>
      </c>
      <c r="M1408" s="5" t="s">
        <v>92</v>
      </c>
      <c r="N1408" s="6" t="s">
        <v>91</v>
      </c>
      <c r="O1408" s="6" t="s">
        <v>91</v>
      </c>
      <c r="P1408" s="6" t="s">
        <v>91</v>
      </c>
      <c r="Q1408" s="6" t="s">
        <v>91</v>
      </c>
      <c r="R1408" s="5">
        <v>1</v>
      </c>
      <c r="S1408" s="5">
        <v>0</v>
      </c>
      <c r="T1408" s="5" t="s">
        <v>93</v>
      </c>
      <c r="U1408" s="5" t="s">
        <v>105</v>
      </c>
    </row>
    <row r="1409" spans="1:21">
      <c r="A1409" s="6" t="s">
        <v>87</v>
      </c>
      <c r="B1409" s="7">
        <v>1</v>
      </c>
      <c r="C1409" s="5">
        <v>1513</v>
      </c>
      <c r="D1409" s="5">
        <v>42</v>
      </c>
      <c r="E1409" s="8" t="s">
        <v>1734</v>
      </c>
      <c r="F1409" s="8">
        <v>421147</v>
      </c>
      <c r="G1409" s="5" t="s">
        <v>2026</v>
      </c>
      <c r="H1409" s="5" t="s">
        <v>2027</v>
      </c>
      <c r="I1409" s="6" t="s">
        <v>91</v>
      </c>
      <c r="J1409" s="6" t="s">
        <v>91</v>
      </c>
      <c r="K1409" s="6" t="s">
        <v>91</v>
      </c>
      <c r="L1409" s="6" t="s">
        <v>91</v>
      </c>
      <c r="M1409" s="5" t="s">
        <v>92</v>
      </c>
      <c r="N1409" s="6" t="s">
        <v>91</v>
      </c>
      <c r="O1409" s="6" t="s">
        <v>91</v>
      </c>
      <c r="P1409" s="6" t="s">
        <v>91</v>
      </c>
      <c r="Q1409" s="6" t="s">
        <v>91</v>
      </c>
      <c r="R1409" s="5">
        <v>1</v>
      </c>
      <c r="S1409" s="5">
        <v>0</v>
      </c>
      <c r="T1409" s="5" t="s">
        <v>93</v>
      </c>
      <c r="U1409" s="5" t="s">
        <v>105</v>
      </c>
    </row>
    <row r="1410" spans="1:21">
      <c r="A1410" s="6" t="s">
        <v>87</v>
      </c>
      <c r="B1410" s="7">
        <v>1</v>
      </c>
      <c r="C1410" s="5">
        <v>1514</v>
      </c>
      <c r="D1410" s="5">
        <v>42</v>
      </c>
      <c r="E1410" s="8" t="s">
        <v>2028</v>
      </c>
      <c r="F1410" s="8">
        <v>42114701</v>
      </c>
      <c r="G1410" s="5" t="s">
        <v>2029</v>
      </c>
      <c r="H1410" s="5" t="s">
        <v>221</v>
      </c>
      <c r="I1410" s="6" t="s">
        <v>91</v>
      </c>
      <c r="J1410" s="6" t="s">
        <v>91</v>
      </c>
      <c r="K1410" s="6" t="s">
        <v>91</v>
      </c>
      <c r="L1410" s="6" t="s">
        <v>91</v>
      </c>
      <c r="M1410" s="5" t="s">
        <v>92</v>
      </c>
      <c r="N1410" s="6" t="s">
        <v>91</v>
      </c>
      <c r="O1410" s="6" t="s">
        <v>91</v>
      </c>
      <c r="P1410" s="6" t="s">
        <v>91</v>
      </c>
      <c r="Q1410" s="6" t="s">
        <v>91</v>
      </c>
      <c r="R1410" s="5">
        <v>1</v>
      </c>
      <c r="S1410" s="5">
        <v>0</v>
      </c>
      <c r="T1410" s="5" t="s">
        <v>93</v>
      </c>
      <c r="U1410" s="5" t="s">
        <v>105</v>
      </c>
    </row>
    <row r="1411" spans="1:21">
      <c r="A1411" s="6" t="s">
        <v>87</v>
      </c>
      <c r="B1411" s="7">
        <v>1</v>
      </c>
      <c r="C1411" s="5">
        <v>1515</v>
      </c>
      <c r="D1411" s="5">
        <v>42</v>
      </c>
      <c r="E1411" s="8" t="s">
        <v>2028</v>
      </c>
      <c r="F1411" s="8">
        <v>42114702</v>
      </c>
      <c r="G1411" s="5" t="s">
        <v>2030</v>
      </c>
      <c r="H1411" s="5" t="s">
        <v>223</v>
      </c>
      <c r="I1411" s="6" t="s">
        <v>91</v>
      </c>
      <c r="J1411" s="6" t="s">
        <v>91</v>
      </c>
      <c r="K1411" s="6" t="s">
        <v>91</v>
      </c>
      <c r="L1411" s="6" t="s">
        <v>91</v>
      </c>
      <c r="M1411" s="5" t="s">
        <v>92</v>
      </c>
      <c r="N1411" s="6" t="s">
        <v>91</v>
      </c>
      <c r="O1411" s="6" t="s">
        <v>91</v>
      </c>
      <c r="P1411" s="6" t="s">
        <v>91</v>
      </c>
      <c r="Q1411" s="6" t="s">
        <v>91</v>
      </c>
      <c r="R1411" s="5">
        <v>1</v>
      </c>
      <c r="S1411" s="5">
        <v>0</v>
      </c>
      <c r="T1411" s="5" t="s">
        <v>93</v>
      </c>
      <c r="U1411" s="5" t="s">
        <v>105</v>
      </c>
    </row>
    <row r="1412" spans="1:21">
      <c r="A1412" s="6" t="s">
        <v>87</v>
      </c>
      <c r="B1412" s="7">
        <v>1</v>
      </c>
      <c r="C1412" s="5">
        <v>1516</v>
      </c>
      <c r="D1412" s="5">
        <v>42</v>
      </c>
      <c r="E1412" s="8" t="s">
        <v>2028</v>
      </c>
      <c r="F1412" s="8">
        <v>42114703</v>
      </c>
      <c r="G1412" s="5" t="s">
        <v>2031</v>
      </c>
      <c r="H1412" s="5" t="s">
        <v>225</v>
      </c>
      <c r="I1412" s="6" t="s">
        <v>91</v>
      </c>
      <c r="J1412" s="6" t="s">
        <v>91</v>
      </c>
      <c r="K1412" s="6" t="s">
        <v>91</v>
      </c>
      <c r="L1412" s="6" t="s">
        <v>91</v>
      </c>
      <c r="M1412" s="5" t="s">
        <v>92</v>
      </c>
      <c r="N1412" s="6" t="s">
        <v>91</v>
      </c>
      <c r="O1412" s="6" t="s">
        <v>91</v>
      </c>
      <c r="P1412" s="6" t="s">
        <v>91</v>
      </c>
      <c r="Q1412" s="6" t="s">
        <v>91</v>
      </c>
      <c r="R1412" s="5">
        <v>1</v>
      </c>
      <c r="S1412" s="5">
        <v>0</v>
      </c>
      <c r="T1412" s="5" t="s">
        <v>93</v>
      </c>
      <c r="U1412" s="5" t="s">
        <v>105</v>
      </c>
    </row>
    <row r="1413" spans="1:21">
      <c r="A1413" s="6" t="s">
        <v>87</v>
      </c>
      <c r="B1413" s="7">
        <v>1</v>
      </c>
      <c r="C1413" s="5">
        <v>1517</v>
      </c>
      <c r="D1413" s="5">
        <v>42</v>
      </c>
      <c r="E1413" s="8" t="s">
        <v>2028</v>
      </c>
      <c r="F1413" s="8">
        <v>42114704</v>
      </c>
      <c r="G1413" s="5" t="s">
        <v>2032</v>
      </c>
      <c r="H1413" s="5" t="s">
        <v>227</v>
      </c>
      <c r="I1413" s="6" t="s">
        <v>91</v>
      </c>
      <c r="J1413" s="6" t="s">
        <v>91</v>
      </c>
      <c r="K1413" s="6" t="s">
        <v>91</v>
      </c>
      <c r="L1413" s="6" t="s">
        <v>91</v>
      </c>
      <c r="M1413" s="5" t="s">
        <v>92</v>
      </c>
      <c r="N1413" s="6" t="s">
        <v>91</v>
      </c>
      <c r="O1413" s="6" t="s">
        <v>91</v>
      </c>
      <c r="P1413" s="6" t="s">
        <v>91</v>
      </c>
      <c r="Q1413" s="6" t="s">
        <v>91</v>
      </c>
      <c r="R1413" s="5">
        <v>1</v>
      </c>
      <c r="S1413" s="5">
        <v>0</v>
      </c>
      <c r="T1413" s="5" t="s">
        <v>93</v>
      </c>
      <c r="U1413" s="5" t="s">
        <v>105</v>
      </c>
    </row>
    <row r="1414" spans="1:21">
      <c r="A1414" s="6" t="s">
        <v>87</v>
      </c>
      <c r="B1414" s="7">
        <v>1</v>
      </c>
      <c r="C1414" s="5">
        <v>1518</v>
      </c>
      <c r="D1414" s="5">
        <v>42</v>
      </c>
      <c r="E1414" s="8" t="s">
        <v>1734</v>
      </c>
      <c r="F1414" s="8">
        <v>421148</v>
      </c>
      <c r="G1414" s="5" t="s">
        <v>2033</v>
      </c>
      <c r="H1414" s="5" t="s">
        <v>2034</v>
      </c>
      <c r="I1414" s="5">
        <v>10065505778</v>
      </c>
      <c r="J1414" s="6" t="s">
        <v>91</v>
      </c>
      <c r="K1414" s="6" t="s">
        <v>91</v>
      </c>
      <c r="L1414" s="6" t="s">
        <v>91</v>
      </c>
      <c r="M1414" s="5" t="s">
        <v>92</v>
      </c>
      <c r="N1414" s="6" t="s">
        <v>91</v>
      </c>
      <c r="O1414" s="6" t="s">
        <v>91</v>
      </c>
      <c r="P1414" s="6" t="s">
        <v>91</v>
      </c>
      <c r="Q1414" s="6" t="s">
        <v>91</v>
      </c>
      <c r="R1414" s="5">
        <v>1</v>
      </c>
      <c r="S1414" s="5">
        <v>0</v>
      </c>
      <c r="T1414" s="5" t="s">
        <v>93</v>
      </c>
      <c r="U1414" s="5" t="s">
        <v>105</v>
      </c>
    </row>
    <row r="1415" spans="1:21">
      <c r="A1415" s="6" t="s">
        <v>87</v>
      </c>
      <c r="B1415" s="7">
        <v>1</v>
      </c>
      <c r="C1415" s="5">
        <v>1519</v>
      </c>
      <c r="D1415" s="5">
        <v>42</v>
      </c>
      <c r="E1415" s="8" t="s">
        <v>2035</v>
      </c>
      <c r="F1415" s="8">
        <v>42114801</v>
      </c>
      <c r="G1415" s="5" t="s">
        <v>2036</v>
      </c>
      <c r="H1415" s="5" t="s">
        <v>221</v>
      </c>
      <c r="I1415" s="6" t="s">
        <v>91</v>
      </c>
      <c r="J1415" s="6" t="s">
        <v>91</v>
      </c>
      <c r="K1415" s="6" t="s">
        <v>91</v>
      </c>
      <c r="L1415" s="6" t="s">
        <v>91</v>
      </c>
      <c r="M1415" s="5" t="s">
        <v>92</v>
      </c>
      <c r="N1415" s="6" t="s">
        <v>91</v>
      </c>
      <c r="O1415" s="6" t="s">
        <v>91</v>
      </c>
      <c r="P1415" s="6" t="s">
        <v>91</v>
      </c>
      <c r="Q1415" s="6" t="s">
        <v>91</v>
      </c>
      <c r="R1415" s="5">
        <v>1</v>
      </c>
      <c r="S1415" s="5">
        <v>0</v>
      </c>
      <c r="T1415" s="5" t="s">
        <v>93</v>
      </c>
      <c r="U1415" s="5" t="s">
        <v>105</v>
      </c>
    </row>
    <row r="1416" spans="1:21">
      <c r="A1416" s="6" t="s">
        <v>87</v>
      </c>
      <c r="B1416" s="7">
        <v>1</v>
      </c>
      <c r="C1416" s="5">
        <v>1520</v>
      </c>
      <c r="D1416" s="5">
        <v>42</v>
      </c>
      <c r="E1416" s="8" t="s">
        <v>2035</v>
      </c>
      <c r="F1416" s="8">
        <v>42114802</v>
      </c>
      <c r="G1416" s="5" t="s">
        <v>2037</v>
      </c>
      <c r="H1416" s="5" t="s">
        <v>223</v>
      </c>
      <c r="I1416" s="6" t="s">
        <v>91</v>
      </c>
      <c r="J1416" s="6" t="s">
        <v>91</v>
      </c>
      <c r="K1416" s="6" t="s">
        <v>91</v>
      </c>
      <c r="L1416" s="6" t="s">
        <v>91</v>
      </c>
      <c r="M1416" s="5" t="s">
        <v>92</v>
      </c>
      <c r="N1416" s="6" t="s">
        <v>91</v>
      </c>
      <c r="O1416" s="6" t="s">
        <v>91</v>
      </c>
      <c r="P1416" s="6" t="s">
        <v>91</v>
      </c>
      <c r="Q1416" s="6" t="s">
        <v>91</v>
      </c>
      <c r="R1416" s="5">
        <v>1</v>
      </c>
      <c r="S1416" s="5">
        <v>0</v>
      </c>
      <c r="T1416" s="5" t="s">
        <v>93</v>
      </c>
      <c r="U1416" s="5" t="s">
        <v>105</v>
      </c>
    </row>
    <row r="1417" spans="1:21">
      <c r="A1417" s="6" t="s">
        <v>87</v>
      </c>
      <c r="B1417" s="7">
        <v>1</v>
      </c>
      <c r="C1417" s="5">
        <v>1521</v>
      </c>
      <c r="D1417" s="5">
        <v>42</v>
      </c>
      <c r="E1417" s="8" t="s">
        <v>2035</v>
      </c>
      <c r="F1417" s="8">
        <v>42114803</v>
      </c>
      <c r="G1417" s="5" t="s">
        <v>2038</v>
      </c>
      <c r="H1417" s="5" t="s">
        <v>225</v>
      </c>
      <c r="I1417" s="6" t="s">
        <v>91</v>
      </c>
      <c r="J1417" s="6" t="s">
        <v>91</v>
      </c>
      <c r="K1417" s="6" t="s">
        <v>91</v>
      </c>
      <c r="L1417" s="6" t="s">
        <v>91</v>
      </c>
      <c r="M1417" s="5" t="s">
        <v>92</v>
      </c>
      <c r="N1417" s="6" t="s">
        <v>91</v>
      </c>
      <c r="O1417" s="6" t="s">
        <v>91</v>
      </c>
      <c r="P1417" s="6" t="s">
        <v>91</v>
      </c>
      <c r="Q1417" s="6" t="s">
        <v>91</v>
      </c>
      <c r="R1417" s="5">
        <v>1</v>
      </c>
      <c r="S1417" s="5">
        <v>0</v>
      </c>
      <c r="T1417" s="5" t="s">
        <v>93</v>
      </c>
      <c r="U1417" s="5" t="s">
        <v>105</v>
      </c>
    </row>
    <row r="1418" spans="1:21">
      <c r="A1418" s="6" t="s">
        <v>87</v>
      </c>
      <c r="B1418" s="7">
        <v>1</v>
      </c>
      <c r="C1418" s="5">
        <v>1523</v>
      </c>
      <c r="D1418" s="5">
        <v>42</v>
      </c>
      <c r="E1418" s="8" t="s">
        <v>2035</v>
      </c>
      <c r="F1418" s="8">
        <v>42114804</v>
      </c>
      <c r="G1418" s="5" t="s">
        <v>2039</v>
      </c>
      <c r="H1418" s="5" t="s">
        <v>227</v>
      </c>
      <c r="I1418" s="6" t="s">
        <v>91</v>
      </c>
      <c r="J1418" s="6" t="s">
        <v>91</v>
      </c>
      <c r="K1418" s="6" t="s">
        <v>91</v>
      </c>
      <c r="L1418" s="6" t="s">
        <v>91</v>
      </c>
      <c r="M1418" s="5" t="s">
        <v>92</v>
      </c>
      <c r="N1418" s="6" t="s">
        <v>91</v>
      </c>
      <c r="O1418" s="6" t="s">
        <v>91</v>
      </c>
      <c r="P1418" s="6" t="s">
        <v>91</v>
      </c>
      <c r="Q1418" s="6" t="s">
        <v>91</v>
      </c>
      <c r="R1418" s="5">
        <v>1</v>
      </c>
      <c r="S1418" s="5">
        <v>0</v>
      </c>
      <c r="T1418" s="5" t="s">
        <v>93</v>
      </c>
      <c r="U1418" s="5" t="s">
        <v>105</v>
      </c>
    </row>
    <row r="1419" spans="1:21">
      <c r="A1419" s="6" t="s">
        <v>87</v>
      </c>
      <c r="B1419" s="7">
        <v>1</v>
      </c>
      <c r="C1419" s="5">
        <v>1524</v>
      </c>
      <c r="D1419" s="5">
        <v>42</v>
      </c>
      <c r="E1419" s="8" t="s">
        <v>1734</v>
      </c>
      <c r="F1419" s="8">
        <v>421149</v>
      </c>
      <c r="G1419" s="5" t="s">
        <v>2040</v>
      </c>
      <c r="H1419" s="5" t="s">
        <v>2041</v>
      </c>
      <c r="I1419" s="5">
        <v>10065504571</v>
      </c>
      <c r="J1419" s="6" t="s">
        <v>91</v>
      </c>
      <c r="K1419" s="6" t="s">
        <v>91</v>
      </c>
      <c r="L1419" s="6" t="s">
        <v>91</v>
      </c>
      <c r="M1419" s="5" t="s">
        <v>92</v>
      </c>
      <c r="N1419" s="6" t="s">
        <v>91</v>
      </c>
      <c r="O1419" s="6" t="s">
        <v>91</v>
      </c>
      <c r="P1419" s="6" t="s">
        <v>91</v>
      </c>
      <c r="Q1419" s="6" t="s">
        <v>91</v>
      </c>
      <c r="R1419" s="5">
        <v>1</v>
      </c>
      <c r="S1419" s="5">
        <v>0</v>
      </c>
      <c r="T1419" s="5" t="s">
        <v>93</v>
      </c>
      <c r="U1419" s="5" t="s">
        <v>105</v>
      </c>
    </row>
    <row r="1420" spans="1:21">
      <c r="A1420" s="6" t="s">
        <v>87</v>
      </c>
      <c r="B1420" s="7">
        <v>1</v>
      </c>
      <c r="C1420" s="5">
        <v>1525</v>
      </c>
      <c r="D1420" s="5">
        <v>42</v>
      </c>
      <c r="E1420" s="8" t="s">
        <v>2042</v>
      </c>
      <c r="F1420" s="8">
        <v>42114901</v>
      </c>
      <c r="G1420" s="5" t="s">
        <v>2043</v>
      </c>
      <c r="H1420" s="5" t="s">
        <v>221</v>
      </c>
      <c r="I1420" s="6" t="s">
        <v>91</v>
      </c>
      <c r="J1420" s="6" t="s">
        <v>91</v>
      </c>
      <c r="K1420" s="6" t="s">
        <v>91</v>
      </c>
      <c r="L1420" s="6" t="s">
        <v>91</v>
      </c>
      <c r="M1420" s="5" t="s">
        <v>92</v>
      </c>
      <c r="N1420" s="6" t="s">
        <v>91</v>
      </c>
      <c r="O1420" s="6" t="s">
        <v>91</v>
      </c>
      <c r="P1420" s="6" t="s">
        <v>91</v>
      </c>
      <c r="Q1420" s="6" t="s">
        <v>91</v>
      </c>
      <c r="R1420" s="5">
        <v>1</v>
      </c>
      <c r="S1420" s="5">
        <v>0</v>
      </c>
      <c r="T1420" s="5" t="s">
        <v>93</v>
      </c>
      <c r="U1420" s="5" t="s">
        <v>105</v>
      </c>
    </row>
    <row r="1421" spans="1:21">
      <c r="A1421" s="6" t="s">
        <v>87</v>
      </c>
      <c r="B1421" s="7">
        <v>1</v>
      </c>
      <c r="C1421" s="5">
        <v>1526</v>
      </c>
      <c r="D1421" s="5">
        <v>42</v>
      </c>
      <c r="E1421" s="8" t="s">
        <v>2042</v>
      </c>
      <c r="F1421" s="8">
        <v>42114902</v>
      </c>
      <c r="G1421" s="5" t="s">
        <v>2044</v>
      </c>
      <c r="H1421" s="5" t="s">
        <v>223</v>
      </c>
      <c r="I1421" s="6" t="s">
        <v>91</v>
      </c>
      <c r="J1421" s="6" t="s">
        <v>91</v>
      </c>
      <c r="K1421" s="6" t="s">
        <v>91</v>
      </c>
      <c r="L1421" s="6" t="s">
        <v>91</v>
      </c>
      <c r="M1421" s="5" t="s">
        <v>92</v>
      </c>
      <c r="N1421" s="6" t="s">
        <v>91</v>
      </c>
      <c r="O1421" s="6" t="s">
        <v>91</v>
      </c>
      <c r="P1421" s="6" t="s">
        <v>91</v>
      </c>
      <c r="Q1421" s="6" t="s">
        <v>91</v>
      </c>
      <c r="R1421" s="5">
        <v>1</v>
      </c>
      <c r="S1421" s="5">
        <v>0</v>
      </c>
      <c r="T1421" s="5" t="s">
        <v>93</v>
      </c>
      <c r="U1421" s="5" t="s">
        <v>105</v>
      </c>
    </row>
    <row r="1422" spans="1:21">
      <c r="A1422" s="6" t="s">
        <v>87</v>
      </c>
      <c r="B1422" s="7">
        <v>1</v>
      </c>
      <c r="C1422" s="5">
        <v>1527</v>
      </c>
      <c r="D1422" s="5">
        <v>42</v>
      </c>
      <c r="E1422" s="8" t="s">
        <v>2042</v>
      </c>
      <c r="F1422" s="8">
        <v>42114903</v>
      </c>
      <c r="G1422" s="5" t="s">
        <v>2045</v>
      </c>
      <c r="H1422" s="5" t="s">
        <v>225</v>
      </c>
      <c r="I1422" s="6" t="s">
        <v>91</v>
      </c>
      <c r="J1422" s="6" t="s">
        <v>91</v>
      </c>
      <c r="K1422" s="6" t="s">
        <v>91</v>
      </c>
      <c r="L1422" s="6" t="s">
        <v>91</v>
      </c>
      <c r="M1422" s="5" t="s">
        <v>92</v>
      </c>
      <c r="N1422" s="6" t="s">
        <v>91</v>
      </c>
      <c r="O1422" s="6" t="s">
        <v>91</v>
      </c>
      <c r="P1422" s="6" t="s">
        <v>91</v>
      </c>
      <c r="Q1422" s="6" t="s">
        <v>91</v>
      </c>
      <c r="R1422" s="5">
        <v>1</v>
      </c>
      <c r="S1422" s="5">
        <v>0</v>
      </c>
      <c r="T1422" s="5" t="s">
        <v>93</v>
      </c>
      <c r="U1422" s="5" t="s">
        <v>105</v>
      </c>
    </row>
    <row r="1423" spans="1:21">
      <c r="A1423" s="6" t="s">
        <v>87</v>
      </c>
      <c r="B1423" s="7">
        <v>1</v>
      </c>
      <c r="C1423" s="5">
        <v>1529</v>
      </c>
      <c r="D1423" s="5">
        <v>42</v>
      </c>
      <c r="E1423" s="8" t="s">
        <v>2042</v>
      </c>
      <c r="F1423" s="8">
        <v>42114904</v>
      </c>
      <c r="G1423" s="5" t="s">
        <v>2046</v>
      </c>
      <c r="H1423" s="5" t="s">
        <v>227</v>
      </c>
      <c r="I1423" s="6" t="s">
        <v>91</v>
      </c>
      <c r="J1423" s="6" t="s">
        <v>91</v>
      </c>
      <c r="K1423" s="6" t="s">
        <v>91</v>
      </c>
      <c r="L1423" s="6" t="s">
        <v>91</v>
      </c>
      <c r="M1423" s="5" t="s">
        <v>92</v>
      </c>
      <c r="N1423" s="6" t="s">
        <v>91</v>
      </c>
      <c r="O1423" s="6" t="s">
        <v>91</v>
      </c>
      <c r="P1423" s="6" t="s">
        <v>91</v>
      </c>
      <c r="Q1423" s="6" t="s">
        <v>91</v>
      </c>
      <c r="R1423" s="5">
        <v>1</v>
      </c>
      <c r="S1423" s="5">
        <v>0</v>
      </c>
      <c r="T1423" s="5" t="s">
        <v>93</v>
      </c>
      <c r="U1423" s="5" t="s">
        <v>105</v>
      </c>
    </row>
    <row r="1424" spans="1:21">
      <c r="A1424" s="6" t="s">
        <v>87</v>
      </c>
      <c r="B1424" s="7">
        <v>1</v>
      </c>
      <c r="C1424" s="5">
        <v>1530</v>
      </c>
      <c r="D1424" s="5">
        <v>42</v>
      </c>
      <c r="E1424" s="8" t="s">
        <v>1734</v>
      </c>
      <c r="F1424" s="8">
        <v>421150</v>
      </c>
      <c r="G1424" s="5" t="s">
        <v>2047</v>
      </c>
      <c r="H1424" s="5" t="s">
        <v>2048</v>
      </c>
      <c r="I1424" s="5">
        <v>10065506355</v>
      </c>
      <c r="J1424" s="6" t="s">
        <v>91</v>
      </c>
      <c r="K1424" s="6" t="s">
        <v>91</v>
      </c>
      <c r="L1424" s="6" t="s">
        <v>91</v>
      </c>
      <c r="M1424" s="5" t="s">
        <v>92</v>
      </c>
      <c r="N1424" s="6" t="s">
        <v>91</v>
      </c>
      <c r="O1424" s="6" t="s">
        <v>91</v>
      </c>
      <c r="P1424" s="6" t="s">
        <v>91</v>
      </c>
      <c r="Q1424" s="6" t="s">
        <v>91</v>
      </c>
      <c r="R1424" s="5">
        <v>1</v>
      </c>
      <c r="S1424" s="5">
        <v>0</v>
      </c>
      <c r="T1424" s="5" t="s">
        <v>93</v>
      </c>
      <c r="U1424" s="5" t="s">
        <v>105</v>
      </c>
    </row>
    <row r="1425" spans="1:21">
      <c r="A1425" s="6" t="s">
        <v>87</v>
      </c>
      <c r="B1425" s="7">
        <v>1</v>
      </c>
      <c r="C1425" s="5">
        <v>1531</v>
      </c>
      <c r="D1425" s="5">
        <v>42</v>
      </c>
      <c r="E1425" s="8" t="s">
        <v>2049</v>
      </c>
      <c r="F1425" s="8">
        <v>42115001</v>
      </c>
      <c r="G1425" s="5" t="s">
        <v>2050</v>
      </c>
      <c r="H1425" s="5" t="s">
        <v>221</v>
      </c>
      <c r="I1425" s="6" t="s">
        <v>91</v>
      </c>
      <c r="J1425" s="6" t="s">
        <v>91</v>
      </c>
      <c r="K1425" s="6" t="s">
        <v>91</v>
      </c>
      <c r="L1425" s="6" t="s">
        <v>91</v>
      </c>
      <c r="M1425" s="5" t="s">
        <v>92</v>
      </c>
      <c r="N1425" s="6" t="s">
        <v>91</v>
      </c>
      <c r="O1425" s="6" t="s">
        <v>91</v>
      </c>
      <c r="P1425" s="6" t="s">
        <v>91</v>
      </c>
      <c r="Q1425" s="6" t="s">
        <v>91</v>
      </c>
      <c r="R1425" s="5">
        <v>1</v>
      </c>
      <c r="S1425" s="5">
        <v>0</v>
      </c>
      <c r="T1425" s="5" t="s">
        <v>93</v>
      </c>
      <c r="U1425" s="5" t="s">
        <v>105</v>
      </c>
    </row>
    <row r="1426" spans="1:21">
      <c r="A1426" s="6" t="s">
        <v>87</v>
      </c>
      <c r="B1426" s="7">
        <v>1</v>
      </c>
      <c r="C1426" s="5">
        <v>1532</v>
      </c>
      <c r="D1426" s="5">
        <v>42</v>
      </c>
      <c r="E1426" s="8" t="s">
        <v>2049</v>
      </c>
      <c r="F1426" s="8">
        <v>42115002</v>
      </c>
      <c r="G1426" s="5" t="s">
        <v>2051</v>
      </c>
      <c r="H1426" s="5" t="s">
        <v>223</v>
      </c>
      <c r="I1426" s="6" t="s">
        <v>91</v>
      </c>
      <c r="J1426" s="6" t="s">
        <v>91</v>
      </c>
      <c r="K1426" s="6" t="s">
        <v>91</v>
      </c>
      <c r="L1426" s="6" t="s">
        <v>91</v>
      </c>
      <c r="M1426" s="5" t="s">
        <v>92</v>
      </c>
      <c r="N1426" s="6" t="s">
        <v>91</v>
      </c>
      <c r="O1426" s="6" t="s">
        <v>91</v>
      </c>
      <c r="P1426" s="6" t="s">
        <v>91</v>
      </c>
      <c r="Q1426" s="6" t="s">
        <v>91</v>
      </c>
      <c r="R1426" s="5">
        <v>1</v>
      </c>
      <c r="S1426" s="5">
        <v>0</v>
      </c>
      <c r="T1426" s="5" t="s">
        <v>93</v>
      </c>
      <c r="U1426" s="5" t="s">
        <v>105</v>
      </c>
    </row>
    <row r="1427" spans="1:21">
      <c r="A1427" s="6" t="s">
        <v>87</v>
      </c>
      <c r="B1427" s="7">
        <v>1</v>
      </c>
      <c r="C1427" s="5">
        <v>1533</v>
      </c>
      <c r="D1427" s="5">
        <v>42</v>
      </c>
      <c r="E1427" s="8" t="s">
        <v>2049</v>
      </c>
      <c r="F1427" s="8">
        <v>42115003</v>
      </c>
      <c r="G1427" s="5" t="s">
        <v>2052</v>
      </c>
      <c r="H1427" s="5" t="s">
        <v>225</v>
      </c>
      <c r="I1427" s="6" t="s">
        <v>91</v>
      </c>
      <c r="J1427" s="6" t="s">
        <v>91</v>
      </c>
      <c r="K1427" s="6" t="s">
        <v>91</v>
      </c>
      <c r="L1427" s="6" t="s">
        <v>91</v>
      </c>
      <c r="M1427" s="5" t="s">
        <v>92</v>
      </c>
      <c r="N1427" s="6" t="s">
        <v>91</v>
      </c>
      <c r="O1427" s="6" t="s">
        <v>91</v>
      </c>
      <c r="P1427" s="6" t="s">
        <v>91</v>
      </c>
      <c r="Q1427" s="6" t="s">
        <v>91</v>
      </c>
      <c r="R1427" s="5">
        <v>1</v>
      </c>
      <c r="S1427" s="5">
        <v>0</v>
      </c>
      <c r="T1427" s="5" t="s">
        <v>93</v>
      </c>
      <c r="U1427" s="5" t="s">
        <v>105</v>
      </c>
    </row>
    <row r="1428" spans="1:21">
      <c r="A1428" s="6" t="s">
        <v>87</v>
      </c>
      <c r="B1428" s="7">
        <v>1</v>
      </c>
      <c r="C1428" s="5">
        <v>1534</v>
      </c>
      <c r="D1428" s="5">
        <v>42</v>
      </c>
      <c r="E1428" s="8" t="s">
        <v>2049</v>
      </c>
      <c r="F1428" s="8">
        <v>42115004</v>
      </c>
      <c r="G1428" s="5" t="s">
        <v>2053</v>
      </c>
      <c r="H1428" s="5" t="s">
        <v>227</v>
      </c>
      <c r="I1428" s="6" t="s">
        <v>91</v>
      </c>
      <c r="J1428" s="6" t="s">
        <v>91</v>
      </c>
      <c r="K1428" s="6" t="s">
        <v>91</v>
      </c>
      <c r="L1428" s="6" t="s">
        <v>91</v>
      </c>
      <c r="M1428" s="5" t="s">
        <v>92</v>
      </c>
      <c r="N1428" s="6" t="s">
        <v>91</v>
      </c>
      <c r="O1428" s="6" t="s">
        <v>91</v>
      </c>
      <c r="P1428" s="6" t="s">
        <v>91</v>
      </c>
      <c r="Q1428" s="6" t="s">
        <v>91</v>
      </c>
      <c r="R1428" s="5">
        <v>1</v>
      </c>
      <c r="S1428" s="5">
        <v>0</v>
      </c>
      <c r="T1428" s="5" t="s">
        <v>93</v>
      </c>
      <c r="U1428" s="5" t="s">
        <v>105</v>
      </c>
    </row>
    <row r="1429" spans="1:21">
      <c r="A1429" s="6" t="s">
        <v>87</v>
      </c>
      <c r="B1429" s="7">
        <v>1</v>
      </c>
      <c r="C1429" s="5">
        <v>1535</v>
      </c>
      <c r="D1429" s="5">
        <v>42</v>
      </c>
      <c r="E1429" s="8" t="s">
        <v>1734</v>
      </c>
      <c r="F1429" s="8">
        <v>421151</v>
      </c>
      <c r="G1429" s="5" t="s">
        <v>2054</v>
      </c>
      <c r="H1429" s="5" t="s">
        <v>2055</v>
      </c>
      <c r="I1429" s="6" t="s">
        <v>91</v>
      </c>
      <c r="J1429" s="6" t="s">
        <v>91</v>
      </c>
      <c r="K1429" s="6" t="s">
        <v>91</v>
      </c>
      <c r="L1429" s="6" t="s">
        <v>91</v>
      </c>
      <c r="M1429" s="5" t="s">
        <v>92</v>
      </c>
      <c r="N1429" s="6" t="s">
        <v>91</v>
      </c>
      <c r="O1429" s="6" t="s">
        <v>91</v>
      </c>
      <c r="P1429" s="6" t="s">
        <v>91</v>
      </c>
      <c r="Q1429" s="6" t="s">
        <v>91</v>
      </c>
      <c r="R1429" s="5">
        <v>1</v>
      </c>
      <c r="S1429" s="5">
        <v>0</v>
      </c>
      <c r="T1429" s="5" t="s">
        <v>93</v>
      </c>
      <c r="U1429" s="5" t="s">
        <v>105</v>
      </c>
    </row>
    <row r="1430" spans="1:21">
      <c r="A1430" s="6" t="s">
        <v>87</v>
      </c>
      <c r="B1430" s="7">
        <v>1</v>
      </c>
      <c r="C1430" s="5">
        <v>1536</v>
      </c>
      <c r="D1430" s="5">
        <v>42</v>
      </c>
      <c r="E1430" s="8" t="s">
        <v>2056</v>
      </c>
      <c r="F1430" s="8">
        <v>42115101</v>
      </c>
      <c r="G1430" s="5" t="s">
        <v>2057</v>
      </c>
      <c r="H1430" s="5" t="s">
        <v>221</v>
      </c>
      <c r="I1430" s="6" t="s">
        <v>91</v>
      </c>
      <c r="J1430" s="6" t="s">
        <v>91</v>
      </c>
      <c r="K1430" s="6" t="s">
        <v>91</v>
      </c>
      <c r="L1430" s="6" t="s">
        <v>91</v>
      </c>
      <c r="M1430" s="5" t="s">
        <v>92</v>
      </c>
      <c r="N1430" s="6" t="s">
        <v>91</v>
      </c>
      <c r="O1430" s="6" t="s">
        <v>91</v>
      </c>
      <c r="P1430" s="6" t="s">
        <v>91</v>
      </c>
      <c r="Q1430" s="6" t="s">
        <v>91</v>
      </c>
      <c r="R1430" s="5">
        <v>1</v>
      </c>
      <c r="S1430" s="5">
        <v>0</v>
      </c>
      <c r="T1430" s="5" t="s">
        <v>93</v>
      </c>
      <c r="U1430" s="5" t="s">
        <v>105</v>
      </c>
    </row>
    <row r="1431" spans="1:21">
      <c r="A1431" s="6" t="s">
        <v>87</v>
      </c>
      <c r="B1431" s="7">
        <v>1</v>
      </c>
      <c r="C1431" s="5">
        <v>1537</v>
      </c>
      <c r="D1431" s="5">
        <v>42</v>
      </c>
      <c r="E1431" s="8" t="s">
        <v>2056</v>
      </c>
      <c r="F1431" s="8">
        <v>42115102</v>
      </c>
      <c r="G1431" s="5" t="s">
        <v>2058</v>
      </c>
      <c r="H1431" s="5" t="s">
        <v>223</v>
      </c>
      <c r="I1431" s="6" t="s">
        <v>91</v>
      </c>
      <c r="J1431" s="6" t="s">
        <v>91</v>
      </c>
      <c r="K1431" s="6" t="s">
        <v>91</v>
      </c>
      <c r="L1431" s="6" t="s">
        <v>91</v>
      </c>
      <c r="M1431" s="5" t="s">
        <v>92</v>
      </c>
      <c r="N1431" s="6" t="s">
        <v>91</v>
      </c>
      <c r="O1431" s="6" t="s">
        <v>91</v>
      </c>
      <c r="P1431" s="6" t="s">
        <v>91</v>
      </c>
      <c r="Q1431" s="6" t="s">
        <v>91</v>
      </c>
      <c r="R1431" s="5">
        <v>1</v>
      </c>
      <c r="S1431" s="5">
        <v>0</v>
      </c>
      <c r="T1431" s="5" t="s">
        <v>93</v>
      </c>
      <c r="U1431" s="5" t="s">
        <v>105</v>
      </c>
    </row>
    <row r="1432" spans="1:21">
      <c r="A1432" s="6" t="s">
        <v>87</v>
      </c>
      <c r="B1432" s="7">
        <v>1</v>
      </c>
      <c r="C1432" s="5">
        <v>1538</v>
      </c>
      <c r="D1432" s="5">
        <v>42</v>
      </c>
      <c r="E1432" s="8" t="s">
        <v>2056</v>
      </c>
      <c r="F1432" s="8">
        <v>42115103</v>
      </c>
      <c r="G1432" s="5" t="s">
        <v>2059</v>
      </c>
      <c r="H1432" s="5" t="s">
        <v>225</v>
      </c>
      <c r="I1432" s="6" t="s">
        <v>91</v>
      </c>
      <c r="J1432" s="6" t="s">
        <v>91</v>
      </c>
      <c r="K1432" s="6" t="s">
        <v>91</v>
      </c>
      <c r="L1432" s="6" t="s">
        <v>91</v>
      </c>
      <c r="M1432" s="5" t="s">
        <v>92</v>
      </c>
      <c r="N1432" s="6" t="s">
        <v>91</v>
      </c>
      <c r="O1432" s="6" t="s">
        <v>91</v>
      </c>
      <c r="P1432" s="6" t="s">
        <v>91</v>
      </c>
      <c r="Q1432" s="6" t="s">
        <v>91</v>
      </c>
      <c r="R1432" s="5">
        <v>1</v>
      </c>
      <c r="S1432" s="5">
        <v>0</v>
      </c>
      <c r="T1432" s="5" t="s">
        <v>93</v>
      </c>
      <c r="U1432" s="5" t="s">
        <v>105</v>
      </c>
    </row>
    <row r="1433" spans="1:21">
      <c r="A1433" s="6" t="s">
        <v>87</v>
      </c>
      <c r="B1433" s="7">
        <v>1</v>
      </c>
      <c r="C1433" s="5">
        <v>1539</v>
      </c>
      <c r="D1433" s="5">
        <v>42</v>
      </c>
      <c r="E1433" s="8" t="s">
        <v>2056</v>
      </c>
      <c r="F1433" s="8">
        <v>42115104</v>
      </c>
      <c r="G1433" s="5" t="s">
        <v>2060</v>
      </c>
      <c r="H1433" s="5" t="s">
        <v>227</v>
      </c>
      <c r="I1433" s="6" t="s">
        <v>91</v>
      </c>
      <c r="J1433" s="6" t="s">
        <v>91</v>
      </c>
      <c r="K1433" s="6" t="s">
        <v>91</v>
      </c>
      <c r="L1433" s="6" t="s">
        <v>91</v>
      </c>
      <c r="M1433" s="5" t="s">
        <v>92</v>
      </c>
      <c r="N1433" s="6" t="s">
        <v>91</v>
      </c>
      <c r="O1433" s="6" t="s">
        <v>91</v>
      </c>
      <c r="P1433" s="6" t="s">
        <v>91</v>
      </c>
      <c r="Q1433" s="6" t="s">
        <v>91</v>
      </c>
      <c r="R1433" s="5">
        <v>1</v>
      </c>
      <c r="S1433" s="5">
        <v>0</v>
      </c>
      <c r="T1433" s="5" t="s">
        <v>93</v>
      </c>
      <c r="U1433" s="5" t="s">
        <v>105</v>
      </c>
    </row>
    <row r="1434" spans="1:21">
      <c r="A1434" s="6" t="s">
        <v>87</v>
      </c>
      <c r="B1434" s="7">
        <v>1</v>
      </c>
      <c r="C1434" s="5">
        <v>1540</v>
      </c>
      <c r="D1434" s="5">
        <v>42</v>
      </c>
      <c r="E1434" s="8" t="s">
        <v>1734</v>
      </c>
      <c r="F1434" s="8">
        <v>421152</v>
      </c>
      <c r="G1434" s="5" t="s">
        <v>2061</v>
      </c>
      <c r="H1434" s="5" t="s">
        <v>2062</v>
      </c>
      <c r="I1434" s="5">
        <v>10065506912</v>
      </c>
      <c r="J1434" s="6" t="s">
        <v>91</v>
      </c>
      <c r="K1434" s="6" t="s">
        <v>91</v>
      </c>
      <c r="L1434" s="6" t="s">
        <v>91</v>
      </c>
      <c r="M1434" s="5" t="s">
        <v>92</v>
      </c>
      <c r="N1434" s="6" t="s">
        <v>91</v>
      </c>
      <c r="O1434" s="6" t="s">
        <v>91</v>
      </c>
      <c r="P1434" s="6" t="s">
        <v>91</v>
      </c>
      <c r="Q1434" s="6" t="s">
        <v>91</v>
      </c>
      <c r="R1434" s="5">
        <v>1</v>
      </c>
      <c r="S1434" s="5">
        <v>0</v>
      </c>
      <c r="T1434" s="5" t="s">
        <v>93</v>
      </c>
      <c r="U1434" s="5" t="s">
        <v>105</v>
      </c>
    </row>
    <row r="1435" spans="1:21">
      <c r="A1435" s="6" t="s">
        <v>87</v>
      </c>
      <c r="B1435" s="7">
        <v>1</v>
      </c>
      <c r="C1435" s="5">
        <v>1541</v>
      </c>
      <c r="D1435" s="5">
        <v>42</v>
      </c>
      <c r="E1435" s="8" t="s">
        <v>2063</v>
      </c>
      <c r="F1435" s="8">
        <v>42115201</v>
      </c>
      <c r="G1435" s="5" t="s">
        <v>2064</v>
      </c>
      <c r="H1435" s="5" t="s">
        <v>221</v>
      </c>
      <c r="I1435" s="6" t="s">
        <v>91</v>
      </c>
      <c r="J1435" s="6" t="s">
        <v>91</v>
      </c>
      <c r="K1435" s="6" t="s">
        <v>91</v>
      </c>
      <c r="L1435" s="6" t="s">
        <v>91</v>
      </c>
      <c r="M1435" s="5" t="s">
        <v>92</v>
      </c>
      <c r="N1435" s="6" t="s">
        <v>91</v>
      </c>
      <c r="O1435" s="6" t="s">
        <v>91</v>
      </c>
      <c r="P1435" s="6" t="s">
        <v>91</v>
      </c>
      <c r="Q1435" s="6" t="s">
        <v>91</v>
      </c>
      <c r="R1435" s="5">
        <v>1</v>
      </c>
      <c r="S1435" s="5">
        <v>0</v>
      </c>
      <c r="T1435" s="5" t="s">
        <v>93</v>
      </c>
      <c r="U1435" s="5" t="s">
        <v>105</v>
      </c>
    </row>
    <row r="1436" spans="1:21">
      <c r="A1436" s="6" t="s">
        <v>87</v>
      </c>
      <c r="B1436" s="7">
        <v>1</v>
      </c>
      <c r="C1436" s="5">
        <v>1542</v>
      </c>
      <c r="D1436" s="5">
        <v>42</v>
      </c>
      <c r="E1436" s="8" t="s">
        <v>2063</v>
      </c>
      <c r="F1436" s="8">
        <v>42115202</v>
      </c>
      <c r="G1436" s="5" t="s">
        <v>2065</v>
      </c>
      <c r="H1436" s="5" t="s">
        <v>223</v>
      </c>
      <c r="I1436" s="6" t="s">
        <v>91</v>
      </c>
      <c r="J1436" s="6" t="s">
        <v>91</v>
      </c>
      <c r="K1436" s="6" t="s">
        <v>91</v>
      </c>
      <c r="L1436" s="6" t="s">
        <v>91</v>
      </c>
      <c r="M1436" s="5" t="s">
        <v>92</v>
      </c>
      <c r="N1436" s="6" t="s">
        <v>91</v>
      </c>
      <c r="O1436" s="6" t="s">
        <v>91</v>
      </c>
      <c r="P1436" s="6" t="s">
        <v>91</v>
      </c>
      <c r="Q1436" s="6" t="s">
        <v>91</v>
      </c>
      <c r="R1436" s="5">
        <v>1</v>
      </c>
      <c r="S1436" s="5">
        <v>0</v>
      </c>
      <c r="T1436" s="5" t="s">
        <v>93</v>
      </c>
      <c r="U1436" s="5" t="s">
        <v>105</v>
      </c>
    </row>
    <row r="1437" spans="1:21">
      <c r="A1437" s="6" t="s">
        <v>87</v>
      </c>
      <c r="B1437" s="7">
        <v>1</v>
      </c>
      <c r="C1437" s="5">
        <v>1543</v>
      </c>
      <c r="D1437" s="5">
        <v>42</v>
      </c>
      <c r="E1437" s="8" t="s">
        <v>2063</v>
      </c>
      <c r="F1437" s="8">
        <v>42115203</v>
      </c>
      <c r="G1437" s="5" t="s">
        <v>2066</v>
      </c>
      <c r="H1437" s="5" t="s">
        <v>225</v>
      </c>
      <c r="I1437" s="6" t="s">
        <v>91</v>
      </c>
      <c r="J1437" s="6" t="s">
        <v>91</v>
      </c>
      <c r="K1437" s="6" t="s">
        <v>91</v>
      </c>
      <c r="L1437" s="6" t="s">
        <v>91</v>
      </c>
      <c r="M1437" s="5" t="s">
        <v>92</v>
      </c>
      <c r="N1437" s="6" t="s">
        <v>91</v>
      </c>
      <c r="O1437" s="6" t="s">
        <v>91</v>
      </c>
      <c r="P1437" s="6" t="s">
        <v>91</v>
      </c>
      <c r="Q1437" s="6" t="s">
        <v>91</v>
      </c>
      <c r="R1437" s="5">
        <v>1</v>
      </c>
      <c r="S1437" s="5">
        <v>0</v>
      </c>
      <c r="T1437" s="5" t="s">
        <v>93</v>
      </c>
      <c r="U1437" s="5" t="s">
        <v>105</v>
      </c>
    </row>
    <row r="1438" spans="1:21">
      <c r="A1438" s="6" t="s">
        <v>87</v>
      </c>
      <c r="B1438" s="7">
        <v>1</v>
      </c>
      <c r="C1438" s="5">
        <v>1544</v>
      </c>
      <c r="D1438" s="5">
        <v>42</v>
      </c>
      <c r="E1438" s="8" t="s">
        <v>2063</v>
      </c>
      <c r="F1438" s="8">
        <v>42115204</v>
      </c>
      <c r="G1438" s="5" t="s">
        <v>2067</v>
      </c>
      <c r="H1438" s="5" t="s">
        <v>227</v>
      </c>
      <c r="I1438" s="6" t="s">
        <v>91</v>
      </c>
      <c r="J1438" s="6" t="s">
        <v>91</v>
      </c>
      <c r="K1438" s="6" t="s">
        <v>91</v>
      </c>
      <c r="L1438" s="6" t="s">
        <v>91</v>
      </c>
      <c r="M1438" s="5" t="s">
        <v>92</v>
      </c>
      <c r="N1438" s="6" t="s">
        <v>91</v>
      </c>
      <c r="O1438" s="6" t="s">
        <v>91</v>
      </c>
      <c r="P1438" s="6" t="s">
        <v>91</v>
      </c>
      <c r="Q1438" s="6" t="s">
        <v>91</v>
      </c>
      <c r="R1438" s="5">
        <v>1</v>
      </c>
      <c r="S1438" s="5">
        <v>0</v>
      </c>
      <c r="T1438" s="5" t="s">
        <v>93</v>
      </c>
      <c r="U1438" s="5" t="s">
        <v>105</v>
      </c>
    </row>
    <row r="1439" spans="1:21">
      <c r="A1439" s="6" t="s">
        <v>87</v>
      </c>
      <c r="B1439" s="7">
        <v>1</v>
      </c>
      <c r="C1439" s="5">
        <v>1545</v>
      </c>
      <c r="D1439" s="5">
        <v>42</v>
      </c>
      <c r="E1439" s="8" t="s">
        <v>1734</v>
      </c>
      <c r="F1439" s="8">
        <v>421153</v>
      </c>
      <c r="G1439" s="5" t="s">
        <v>2068</v>
      </c>
      <c r="H1439" s="5" t="s">
        <v>2069</v>
      </c>
      <c r="I1439" s="6" t="s">
        <v>91</v>
      </c>
      <c r="J1439" s="6" t="s">
        <v>91</v>
      </c>
      <c r="K1439" s="6" t="s">
        <v>91</v>
      </c>
      <c r="L1439" s="6" t="s">
        <v>91</v>
      </c>
      <c r="M1439" s="5" t="s">
        <v>92</v>
      </c>
      <c r="N1439" s="6" t="s">
        <v>91</v>
      </c>
      <c r="O1439" s="6" t="s">
        <v>91</v>
      </c>
      <c r="P1439" s="6" t="s">
        <v>91</v>
      </c>
      <c r="Q1439" s="6" t="s">
        <v>91</v>
      </c>
      <c r="R1439" s="5">
        <v>1</v>
      </c>
      <c r="S1439" s="5">
        <v>0</v>
      </c>
      <c r="T1439" s="5" t="s">
        <v>93</v>
      </c>
      <c r="U1439" s="5" t="s">
        <v>105</v>
      </c>
    </row>
    <row r="1440" spans="1:21">
      <c r="A1440" s="6" t="s">
        <v>87</v>
      </c>
      <c r="B1440" s="7">
        <v>1</v>
      </c>
      <c r="C1440" s="5">
        <v>1546</v>
      </c>
      <c r="D1440" s="5">
        <v>42</v>
      </c>
      <c r="E1440" s="8" t="s">
        <v>2070</v>
      </c>
      <c r="F1440" s="8">
        <v>42115301</v>
      </c>
      <c r="G1440" s="5" t="s">
        <v>2071</v>
      </c>
      <c r="H1440" s="5" t="s">
        <v>221</v>
      </c>
      <c r="I1440" s="6" t="s">
        <v>91</v>
      </c>
      <c r="J1440" s="6" t="s">
        <v>91</v>
      </c>
      <c r="K1440" s="6" t="s">
        <v>91</v>
      </c>
      <c r="L1440" s="6" t="s">
        <v>91</v>
      </c>
      <c r="M1440" s="5" t="s">
        <v>92</v>
      </c>
      <c r="N1440" s="6" t="s">
        <v>91</v>
      </c>
      <c r="O1440" s="6" t="s">
        <v>91</v>
      </c>
      <c r="P1440" s="6" t="s">
        <v>91</v>
      </c>
      <c r="Q1440" s="6" t="s">
        <v>91</v>
      </c>
      <c r="R1440" s="5">
        <v>1</v>
      </c>
      <c r="S1440" s="5">
        <v>0</v>
      </c>
      <c r="T1440" s="5" t="s">
        <v>93</v>
      </c>
      <c r="U1440" s="5" t="s">
        <v>105</v>
      </c>
    </row>
    <row r="1441" spans="1:21">
      <c r="A1441" s="6" t="s">
        <v>87</v>
      </c>
      <c r="B1441" s="7">
        <v>1</v>
      </c>
      <c r="C1441" s="5">
        <v>1547</v>
      </c>
      <c r="D1441" s="5">
        <v>42</v>
      </c>
      <c r="E1441" s="8" t="s">
        <v>2070</v>
      </c>
      <c r="F1441" s="8">
        <v>42115302</v>
      </c>
      <c r="G1441" s="5" t="s">
        <v>2072</v>
      </c>
      <c r="H1441" s="5" t="s">
        <v>223</v>
      </c>
      <c r="I1441" s="6" t="s">
        <v>91</v>
      </c>
      <c r="J1441" s="6" t="s">
        <v>91</v>
      </c>
      <c r="K1441" s="6" t="s">
        <v>91</v>
      </c>
      <c r="L1441" s="6" t="s">
        <v>91</v>
      </c>
      <c r="M1441" s="5" t="s">
        <v>92</v>
      </c>
      <c r="N1441" s="6" t="s">
        <v>91</v>
      </c>
      <c r="O1441" s="6" t="s">
        <v>91</v>
      </c>
      <c r="P1441" s="6" t="s">
        <v>91</v>
      </c>
      <c r="Q1441" s="6" t="s">
        <v>91</v>
      </c>
      <c r="R1441" s="5">
        <v>1</v>
      </c>
      <c r="S1441" s="5">
        <v>0</v>
      </c>
      <c r="T1441" s="5" t="s">
        <v>93</v>
      </c>
      <c r="U1441" s="5" t="s">
        <v>105</v>
      </c>
    </row>
    <row r="1442" spans="1:21">
      <c r="A1442" s="6" t="s">
        <v>87</v>
      </c>
      <c r="B1442" s="7">
        <v>1</v>
      </c>
      <c r="C1442" s="5">
        <v>1548</v>
      </c>
      <c r="D1442" s="5">
        <v>42</v>
      </c>
      <c r="E1442" s="8" t="s">
        <v>2070</v>
      </c>
      <c r="F1442" s="8">
        <v>42115303</v>
      </c>
      <c r="G1442" s="5" t="s">
        <v>2073</v>
      </c>
      <c r="H1442" s="5" t="s">
        <v>225</v>
      </c>
      <c r="I1442" s="6" t="s">
        <v>91</v>
      </c>
      <c r="J1442" s="6" t="s">
        <v>91</v>
      </c>
      <c r="K1442" s="6" t="s">
        <v>91</v>
      </c>
      <c r="L1442" s="6" t="s">
        <v>91</v>
      </c>
      <c r="M1442" s="5" t="s">
        <v>92</v>
      </c>
      <c r="N1442" s="6" t="s">
        <v>91</v>
      </c>
      <c r="O1442" s="6" t="s">
        <v>91</v>
      </c>
      <c r="P1442" s="6" t="s">
        <v>91</v>
      </c>
      <c r="Q1442" s="6" t="s">
        <v>91</v>
      </c>
      <c r="R1442" s="5">
        <v>1</v>
      </c>
      <c r="S1442" s="5">
        <v>0</v>
      </c>
      <c r="T1442" s="5" t="s">
        <v>93</v>
      </c>
      <c r="U1442" s="5" t="s">
        <v>105</v>
      </c>
    </row>
    <row r="1443" spans="1:21">
      <c r="A1443" s="6" t="s">
        <v>87</v>
      </c>
      <c r="B1443" s="7">
        <v>1</v>
      </c>
      <c r="C1443" s="5">
        <v>1549</v>
      </c>
      <c r="D1443" s="5">
        <v>42</v>
      </c>
      <c r="E1443" s="8" t="s">
        <v>2070</v>
      </c>
      <c r="F1443" s="8">
        <v>42115304</v>
      </c>
      <c r="G1443" s="5" t="s">
        <v>2074</v>
      </c>
      <c r="H1443" s="5" t="s">
        <v>227</v>
      </c>
      <c r="I1443" s="6" t="s">
        <v>91</v>
      </c>
      <c r="J1443" s="6" t="s">
        <v>91</v>
      </c>
      <c r="K1443" s="6" t="s">
        <v>91</v>
      </c>
      <c r="L1443" s="6" t="s">
        <v>91</v>
      </c>
      <c r="M1443" s="5" t="s">
        <v>92</v>
      </c>
      <c r="N1443" s="6" t="s">
        <v>91</v>
      </c>
      <c r="O1443" s="6" t="s">
        <v>91</v>
      </c>
      <c r="P1443" s="6" t="s">
        <v>91</v>
      </c>
      <c r="Q1443" s="6" t="s">
        <v>91</v>
      </c>
      <c r="R1443" s="5">
        <v>1</v>
      </c>
      <c r="S1443" s="5">
        <v>0</v>
      </c>
      <c r="T1443" s="5" t="s">
        <v>93</v>
      </c>
      <c r="U1443" s="5" t="s">
        <v>105</v>
      </c>
    </row>
    <row r="1444" spans="1:21">
      <c r="A1444" s="6" t="s">
        <v>87</v>
      </c>
      <c r="B1444" s="7">
        <v>1</v>
      </c>
      <c r="C1444" s="5">
        <v>1550</v>
      </c>
      <c r="D1444" s="5">
        <v>42</v>
      </c>
      <c r="E1444" s="8" t="s">
        <v>1734</v>
      </c>
      <c r="F1444" s="8">
        <v>421154</v>
      </c>
      <c r="G1444" s="5" t="s">
        <v>2075</v>
      </c>
      <c r="H1444" s="5" t="s">
        <v>2076</v>
      </c>
      <c r="I1444" s="5">
        <v>10065504589</v>
      </c>
      <c r="J1444" s="6" t="s">
        <v>91</v>
      </c>
      <c r="K1444" s="6" t="s">
        <v>91</v>
      </c>
      <c r="L1444" s="6" t="s">
        <v>91</v>
      </c>
      <c r="M1444" s="5" t="s">
        <v>92</v>
      </c>
      <c r="N1444" s="6" t="s">
        <v>91</v>
      </c>
      <c r="O1444" s="6" t="s">
        <v>91</v>
      </c>
      <c r="P1444" s="6" t="s">
        <v>91</v>
      </c>
      <c r="Q1444" s="6" t="s">
        <v>91</v>
      </c>
      <c r="R1444" s="5">
        <v>1</v>
      </c>
      <c r="S1444" s="5">
        <v>0</v>
      </c>
      <c r="T1444" s="5" t="s">
        <v>93</v>
      </c>
      <c r="U1444" s="5" t="s">
        <v>105</v>
      </c>
    </row>
    <row r="1445" spans="1:21">
      <c r="A1445" s="6" t="s">
        <v>87</v>
      </c>
      <c r="B1445" s="7">
        <v>1</v>
      </c>
      <c r="C1445" s="5">
        <v>1551</v>
      </c>
      <c r="D1445" s="5">
        <v>42</v>
      </c>
      <c r="E1445" s="8" t="s">
        <v>2077</v>
      </c>
      <c r="F1445" s="8">
        <v>42115401</v>
      </c>
      <c r="G1445" s="5" t="s">
        <v>2078</v>
      </c>
      <c r="H1445" s="5" t="s">
        <v>221</v>
      </c>
      <c r="I1445" s="6" t="s">
        <v>91</v>
      </c>
      <c r="J1445" s="6" t="s">
        <v>91</v>
      </c>
      <c r="K1445" s="6" t="s">
        <v>91</v>
      </c>
      <c r="L1445" s="6" t="s">
        <v>91</v>
      </c>
      <c r="M1445" s="5" t="s">
        <v>92</v>
      </c>
      <c r="N1445" s="6" t="s">
        <v>91</v>
      </c>
      <c r="O1445" s="6" t="s">
        <v>91</v>
      </c>
      <c r="P1445" s="6" t="s">
        <v>91</v>
      </c>
      <c r="Q1445" s="6" t="s">
        <v>91</v>
      </c>
      <c r="R1445" s="5">
        <v>1</v>
      </c>
      <c r="S1445" s="5">
        <v>0</v>
      </c>
      <c r="T1445" s="5" t="s">
        <v>93</v>
      </c>
      <c r="U1445" s="5" t="s">
        <v>105</v>
      </c>
    </row>
    <row r="1446" spans="1:21">
      <c r="A1446" s="6" t="s">
        <v>87</v>
      </c>
      <c r="B1446" s="7">
        <v>1</v>
      </c>
      <c r="C1446" s="5">
        <v>1552</v>
      </c>
      <c r="D1446" s="5">
        <v>42</v>
      </c>
      <c r="E1446" s="8" t="s">
        <v>2077</v>
      </c>
      <c r="F1446" s="8">
        <v>42115402</v>
      </c>
      <c r="G1446" s="5" t="s">
        <v>2079</v>
      </c>
      <c r="H1446" s="5" t="s">
        <v>223</v>
      </c>
      <c r="I1446" s="6" t="s">
        <v>91</v>
      </c>
      <c r="J1446" s="6" t="s">
        <v>91</v>
      </c>
      <c r="K1446" s="6" t="s">
        <v>91</v>
      </c>
      <c r="L1446" s="6" t="s">
        <v>91</v>
      </c>
      <c r="M1446" s="5" t="s">
        <v>92</v>
      </c>
      <c r="N1446" s="6" t="s">
        <v>91</v>
      </c>
      <c r="O1446" s="6" t="s">
        <v>91</v>
      </c>
      <c r="P1446" s="6" t="s">
        <v>91</v>
      </c>
      <c r="Q1446" s="6" t="s">
        <v>91</v>
      </c>
      <c r="R1446" s="5">
        <v>1</v>
      </c>
      <c r="S1446" s="5">
        <v>0</v>
      </c>
      <c r="T1446" s="5" t="s">
        <v>93</v>
      </c>
      <c r="U1446" s="5" t="s">
        <v>105</v>
      </c>
    </row>
    <row r="1447" spans="1:21">
      <c r="A1447" s="6" t="s">
        <v>87</v>
      </c>
      <c r="B1447" s="7">
        <v>1</v>
      </c>
      <c r="C1447" s="5">
        <v>1553</v>
      </c>
      <c r="D1447" s="5">
        <v>42</v>
      </c>
      <c r="E1447" s="8" t="s">
        <v>2077</v>
      </c>
      <c r="F1447" s="8">
        <v>42115403</v>
      </c>
      <c r="G1447" s="5" t="s">
        <v>2080</v>
      </c>
      <c r="H1447" s="5" t="s">
        <v>225</v>
      </c>
      <c r="I1447" s="6" t="s">
        <v>91</v>
      </c>
      <c r="J1447" s="6" t="s">
        <v>91</v>
      </c>
      <c r="K1447" s="6" t="s">
        <v>91</v>
      </c>
      <c r="L1447" s="6" t="s">
        <v>91</v>
      </c>
      <c r="M1447" s="5" t="s">
        <v>92</v>
      </c>
      <c r="N1447" s="6" t="s">
        <v>91</v>
      </c>
      <c r="O1447" s="6" t="s">
        <v>91</v>
      </c>
      <c r="P1447" s="6" t="s">
        <v>91</v>
      </c>
      <c r="Q1447" s="6" t="s">
        <v>91</v>
      </c>
      <c r="R1447" s="5">
        <v>1</v>
      </c>
      <c r="S1447" s="5">
        <v>0</v>
      </c>
      <c r="T1447" s="5" t="s">
        <v>93</v>
      </c>
      <c r="U1447" s="5" t="s">
        <v>105</v>
      </c>
    </row>
    <row r="1448" spans="1:21">
      <c r="A1448" s="6" t="s">
        <v>87</v>
      </c>
      <c r="B1448" s="7">
        <v>1</v>
      </c>
      <c r="C1448" s="5">
        <v>1554</v>
      </c>
      <c r="D1448" s="5">
        <v>42</v>
      </c>
      <c r="E1448" s="8" t="s">
        <v>2077</v>
      </c>
      <c r="F1448" s="8">
        <v>42115404</v>
      </c>
      <c r="G1448" s="5" t="s">
        <v>2081</v>
      </c>
      <c r="H1448" s="5" t="s">
        <v>227</v>
      </c>
      <c r="I1448" s="6" t="s">
        <v>91</v>
      </c>
      <c r="J1448" s="6" t="s">
        <v>91</v>
      </c>
      <c r="K1448" s="6" t="s">
        <v>91</v>
      </c>
      <c r="L1448" s="6" t="s">
        <v>91</v>
      </c>
      <c r="M1448" s="5" t="s">
        <v>92</v>
      </c>
      <c r="N1448" s="6" t="s">
        <v>91</v>
      </c>
      <c r="O1448" s="6" t="s">
        <v>91</v>
      </c>
      <c r="P1448" s="6" t="s">
        <v>91</v>
      </c>
      <c r="Q1448" s="6" t="s">
        <v>91</v>
      </c>
      <c r="R1448" s="5">
        <v>1</v>
      </c>
      <c r="S1448" s="5">
        <v>0</v>
      </c>
      <c r="T1448" s="5" t="s">
        <v>93</v>
      </c>
      <c r="U1448" s="5" t="s">
        <v>105</v>
      </c>
    </row>
    <row r="1449" spans="1:21">
      <c r="A1449" s="6" t="s">
        <v>87</v>
      </c>
      <c r="B1449" s="7">
        <v>1</v>
      </c>
      <c r="C1449" s="5">
        <v>1555</v>
      </c>
      <c r="D1449" s="5">
        <v>42</v>
      </c>
      <c r="E1449" s="8" t="s">
        <v>1734</v>
      </c>
      <c r="F1449" s="8">
        <v>421155</v>
      </c>
      <c r="G1449" s="5" t="s">
        <v>2082</v>
      </c>
      <c r="H1449" s="5" t="s">
        <v>2083</v>
      </c>
      <c r="I1449" s="6" t="s">
        <v>91</v>
      </c>
      <c r="J1449" s="6" t="s">
        <v>91</v>
      </c>
      <c r="K1449" s="6" t="s">
        <v>91</v>
      </c>
      <c r="L1449" s="6" t="s">
        <v>91</v>
      </c>
      <c r="M1449" s="5" t="s">
        <v>92</v>
      </c>
      <c r="N1449" s="6" t="s">
        <v>91</v>
      </c>
      <c r="O1449" s="6" t="s">
        <v>91</v>
      </c>
      <c r="P1449" s="6" t="s">
        <v>91</v>
      </c>
      <c r="Q1449" s="6" t="s">
        <v>91</v>
      </c>
      <c r="R1449" s="5">
        <v>1</v>
      </c>
      <c r="S1449" s="5">
        <v>0</v>
      </c>
      <c r="T1449" s="5" t="s">
        <v>93</v>
      </c>
      <c r="U1449" s="5" t="s">
        <v>105</v>
      </c>
    </row>
    <row r="1450" spans="1:21">
      <c r="A1450" s="6" t="s">
        <v>87</v>
      </c>
      <c r="B1450" s="7">
        <v>1</v>
      </c>
      <c r="C1450" s="5">
        <v>1556</v>
      </c>
      <c r="D1450" s="5">
        <v>42</v>
      </c>
      <c r="E1450" s="8" t="s">
        <v>2084</v>
      </c>
      <c r="F1450" s="8">
        <v>42115501</v>
      </c>
      <c r="G1450" s="5" t="s">
        <v>2085</v>
      </c>
      <c r="H1450" s="5" t="s">
        <v>221</v>
      </c>
      <c r="I1450" s="6" t="s">
        <v>91</v>
      </c>
      <c r="J1450" s="6" t="s">
        <v>91</v>
      </c>
      <c r="K1450" s="6" t="s">
        <v>91</v>
      </c>
      <c r="L1450" s="6" t="s">
        <v>91</v>
      </c>
      <c r="M1450" s="5" t="s">
        <v>92</v>
      </c>
      <c r="N1450" s="6" t="s">
        <v>91</v>
      </c>
      <c r="O1450" s="6" t="s">
        <v>91</v>
      </c>
      <c r="P1450" s="6" t="s">
        <v>91</v>
      </c>
      <c r="Q1450" s="6" t="s">
        <v>91</v>
      </c>
      <c r="R1450" s="5">
        <v>1</v>
      </c>
      <c r="S1450" s="5">
        <v>0</v>
      </c>
      <c r="T1450" s="5" t="s">
        <v>93</v>
      </c>
      <c r="U1450" s="5" t="s">
        <v>105</v>
      </c>
    </row>
    <row r="1451" spans="1:21">
      <c r="A1451" s="6" t="s">
        <v>87</v>
      </c>
      <c r="B1451" s="7">
        <v>1</v>
      </c>
      <c r="C1451" s="5">
        <v>1557</v>
      </c>
      <c r="D1451" s="5">
        <v>42</v>
      </c>
      <c r="E1451" s="8" t="s">
        <v>2084</v>
      </c>
      <c r="F1451" s="8">
        <v>42115502</v>
      </c>
      <c r="G1451" s="5" t="s">
        <v>2086</v>
      </c>
      <c r="H1451" s="5" t="s">
        <v>223</v>
      </c>
      <c r="I1451" s="6" t="s">
        <v>91</v>
      </c>
      <c r="J1451" s="6" t="s">
        <v>91</v>
      </c>
      <c r="K1451" s="6" t="s">
        <v>91</v>
      </c>
      <c r="L1451" s="6" t="s">
        <v>91</v>
      </c>
      <c r="M1451" s="5" t="s">
        <v>92</v>
      </c>
      <c r="N1451" s="6" t="s">
        <v>91</v>
      </c>
      <c r="O1451" s="6" t="s">
        <v>91</v>
      </c>
      <c r="P1451" s="6" t="s">
        <v>91</v>
      </c>
      <c r="Q1451" s="6" t="s">
        <v>91</v>
      </c>
      <c r="R1451" s="5">
        <v>1</v>
      </c>
      <c r="S1451" s="5">
        <v>0</v>
      </c>
      <c r="T1451" s="5" t="s">
        <v>93</v>
      </c>
      <c r="U1451" s="5" t="s">
        <v>105</v>
      </c>
    </row>
    <row r="1452" spans="1:21">
      <c r="A1452" s="6" t="s">
        <v>87</v>
      </c>
      <c r="B1452" s="7">
        <v>1</v>
      </c>
      <c r="C1452" s="5">
        <v>1558</v>
      </c>
      <c r="D1452" s="5">
        <v>42</v>
      </c>
      <c r="E1452" s="8" t="s">
        <v>2084</v>
      </c>
      <c r="F1452" s="8">
        <v>42115503</v>
      </c>
      <c r="G1452" s="5" t="s">
        <v>2087</v>
      </c>
      <c r="H1452" s="5" t="s">
        <v>225</v>
      </c>
      <c r="I1452" s="6" t="s">
        <v>91</v>
      </c>
      <c r="J1452" s="6" t="s">
        <v>91</v>
      </c>
      <c r="K1452" s="6" t="s">
        <v>91</v>
      </c>
      <c r="L1452" s="6" t="s">
        <v>91</v>
      </c>
      <c r="M1452" s="5" t="s">
        <v>92</v>
      </c>
      <c r="N1452" s="6" t="s">
        <v>91</v>
      </c>
      <c r="O1452" s="6" t="s">
        <v>91</v>
      </c>
      <c r="P1452" s="6" t="s">
        <v>91</v>
      </c>
      <c r="Q1452" s="6" t="s">
        <v>91</v>
      </c>
      <c r="R1452" s="5">
        <v>1</v>
      </c>
      <c r="S1452" s="5">
        <v>0</v>
      </c>
      <c r="T1452" s="5" t="s">
        <v>93</v>
      </c>
      <c r="U1452" s="5" t="s">
        <v>105</v>
      </c>
    </row>
    <row r="1453" spans="1:21">
      <c r="A1453" s="6" t="s">
        <v>87</v>
      </c>
      <c r="B1453" s="7">
        <v>1</v>
      </c>
      <c r="C1453" s="5">
        <v>1559</v>
      </c>
      <c r="D1453" s="5">
        <v>42</v>
      </c>
      <c r="E1453" s="8" t="s">
        <v>2084</v>
      </c>
      <c r="F1453" s="8">
        <v>42115504</v>
      </c>
      <c r="G1453" s="5" t="s">
        <v>2088</v>
      </c>
      <c r="H1453" s="5" t="s">
        <v>227</v>
      </c>
      <c r="I1453" s="6" t="s">
        <v>91</v>
      </c>
      <c r="J1453" s="6" t="s">
        <v>91</v>
      </c>
      <c r="K1453" s="6" t="s">
        <v>91</v>
      </c>
      <c r="L1453" s="6" t="s">
        <v>91</v>
      </c>
      <c r="M1453" s="5" t="s">
        <v>92</v>
      </c>
      <c r="N1453" s="6" t="s">
        <v>91</v>
      </c>
      <c r="O1453" s="6" t="s">
        <v>91</v>
      </c>
      <c r="P1453" s="6" t="s">
        <v>91</v>
      </c>
      <c r="Q1453" s="6" t="s">
        <v>91</v>
      </c>
      <c r="R1453" s="5">
        <v>1</v>
      </c>
      <c r="S1453" s="5">
        <v>0</v>
      </c>
      <c r="T1453" s="5" t="s">
        <v>93</v>
      </c>
      <c r="U1453" s="5" t="s">
        <v>105</v>
      </c>
    </row>
    <row r="1454" spans="1:21">
      <c r="A1454" s="6" t="s">
        <v>87</v>
      </c>
      <c r="B1454" s="7">
        <v>1</v>
      </c>
      <c r="C1454" s="5">
        <v>1560</v>
      </c>
      <c r="D1454" s="5">
        <v>42</v>
      </c>
      <c r="E1454" s="8" t="s">
        <v>1734</v>
      </c>
      <c r="F1454" s="8">
        <v>421156</v>
      </c>
      <c r="G1454" s="5" t="s">
        <v>2089</v>
      </c>
      <c r="H1454" s="5" t="s">
        <v>2090</v>
      </c>
      <c r="I1454" s="5">
        <v>10065506440</v>
      </c>
      <c r="J1454" s="6" t="s">
        <v>91</v>
      </c>
      <c r="K1454" s="6" t="s">
        <v>91</v>
      </c>
      <c r="L1454" s="6" t="s">
        <v>91</v>
      </c>
      <c r="M1454" s="5" t="s">
        <v>92</v>
      </c>
      <c r="N1454" s="6" t="s">
        <v>91</v>
      </c>
      <c r="O1454" s="6" t="s">
        <v>91</v>
      </c>
      <c r="P1454" s="6" t="s">
        <v>91</v>
      </c>
      <c r="Q1454" s="6" t="s">
        <v>91</v>
      </c>
      <c r="R1454" s="5">
        <v>1</v>
      </c>
      <c r="S1454" s="5">
        <v>0</v>
      </c>
      <c r="T1454" s="5" t="s">
        <v>93</v>
      </c>
      <c r="U1454" s="5" t="s">
        <v>105</v>
      </c>
    </row>
    <row r="1455" spans="1:21">
      <c r="A1455" s="6" t="s">
        <v>87</v>
      </c>
      <c r="B1455" s="7">
        <v>1</v>
      </c>
      <c r="C1455" s="5">
        <v>1561</v>
      </c>
      <c r="D1455" s="5">
        <v>42</v>
      </c>
      <c r="E1455" s="8" t="s">
        <v>2091</v>
      </c>
      <c r="F1455" s="8">
        <v>42115601</v>
      </c>
      <c r="G1455" s="5" t="s">
        <v>2092</v>
      </c>
      <c r="H1455" s="5" t="s">
        <v>221</v>
      </c>
      <c r="I1455" s="6" t="s">
        <v>91</v>
      </c>
      <c r="J1455" s="6" t="s">
        <v>91</v>
      </c>
      <c r="K1455" s="6" t="s">
        <v>91</v>
      </c>
      <c r="L1455" s="6" t="s">
        <v>91</v>
      </c>
      <c r="M1455" s="5" t="s">
        <v>92</v>
      </c>
      <c r="N1455" s="6" t="s">
        <v>91</v>
      </c>
      <c r="O1455" s="6" t="s">
        <v>91</v>
      </c>
      <c r="P1455" s="6" t="s">
        <v>91</v>
      </c>
      <c r="Q1455" s="6" t="s">
        <v>91</v>
      </c>
      <c r="R1455" s="5">
        <v>1</v>
      </c>
      <c r="S1455" s="5">
        <v>0</v>
      </c>
      <c r="T1455" s="5" t="s">
        <v>93</v>
      </c>
      <c r="U1455" s="5" t="s">
        <v>105</v>
      </c>
    </row>
    <row r="1456" spans="1:21">
      <c r="A1456" s="6" t="s">
        <v>87</v>
      </c>
      <c r="B1456" s="7">
        <v>1</v>
      </c>
      <c r="C1456" s="5">
        <v>1562</v>
      </c>
      <c r="D1456" s="5">
        <v>42</v>
      </c>
      <c r="E1456" s="8" t="s">
        <v>2091</v>
      </c>
      <c r="F1456" s="8">
        <v>42115602</v>
      </c>
      <c r="G1456" s="5" t="s">
        <v>2093</v>
      </c>
      <c r="H1456" s="5" t="s">
        <v>223</v>
      </c>
      <c r="I1456" s="6" t="s">
        <v>91</v>
      </c>
      <c r="J1456" s="6" t="s">
        <v>91</v>
      </c>
      <c r="K1456" s="6" t="s">
        <v>91</v>
      </c>
      <c r="L1456" s="6" t="s">
        <v>91</v>
      </c>
      <c r="M1456" s="5" t="s">
        <v>92</v>
      </c>
      <c r="N1456" s="6" t="s">
        <v>91</v>
      </c>
      <c r="O1456" s="6" t="s">
        <v>91</v>
      </c>
      <c r="P1456" s="6" t="s">
        <v>91</v>
      </c>
      <c r="Q1456" s="6" t="s">
        <v>91</v>
      </c>
      <c r="R1456" s="5">
        <v>1</v>
      </c>
      <c r="S1456" s="5">
        <v>0</v>
      </c>
      <c r="T1456" s="5" t="s">
        <v>93</v>
      </c>
      <c r="U1456" s="5" t="s">
        <v>105</v>
      </c>
    </row>
    <row r="1457" spans="1:21">
      <c r="A1457" s="6" t="s">
        <v>87</v>
      </c>
      <c r="B1457" s="7">
        <v>1</v>
      </c>
      <c r="C1457" s="5">
        <v>1563</v>
      </c>
      <c r="D1457" s="5">
        <v>42</v>
      </c>
      <c r="E1457" s="8" t="s">
        <v>2091</v>
      </c>
      <c r="F1457" s="8">
        <v>42115603</v>
      </c>
      <c r="G1457" s="5" t="s">
        <v>2094</v>
      </c>
      <c r="H1457" s="5" t="s">
        <v>225</v>
      </c>
      <c r="I1457" s="6" t="s">
        <v>91</v>
      </c>
      <c r="J1457" s="6" t="s">
        <v>91</v>
      </c>
      <c r="K1457" s="6" t="s">
        <v>91</v>
      </c>
      <c r="L1457" s="6" t="s">
        <v>91</v>
      </c>
      <c r="M1457" s="5" t="s">
        <v>92</v>
      </c>
      <c r="N1457" s="6" t="s">
        <v>91</v>
      </c>
      <c r="O1457" s="6" t="s">
        <v>91</v>
      </c>
      <c r="P1457" s="6" t="s">
        <v>91</v>
      </c>
      <c r="Q1457" s="6" t="s">
        <v>91</v>
      </c>
      <c r="R1457" s="5">
        <v>1</v>
      </c>
      <c r="S1457" s="5">
        <v>0</v>
      </c>
      <c r="T1457" s="5" t="s">
        <v>93</v>
      </c>
      <c r="U1457" s="5" t="s">
        <v>105</v>
      </c>
    </row>
    <row r="1458" spans="1:21">
      <c r="A1458" s="6" t="s">
        <v>87</v>
      </c>
      <c r="B1458" s="7">
        <v>1</v>
      </c>
      <c r="C1458" s="5">
        <v>1565</v>
      </c>
      <c r="D1458" s="5">
        <v>42</v>
      </c>
      <c r="E1458" s="8" t="s">
        <v>2091</v>
      </c>
      <c r="F1458" s="8">
        <v>42115604</v>
      </c>
      <c r="G1458" s="5" t="s">
        <v>2095</v>
      </c>
      <c r="H1458" s="5" t="s">
        <v>227</v>
      </c>
      <c r="I1458" s="6" t="s">
        <v>91</v>
      </c>
      <c r="J1458" s="6" t="s">
        <v>91</v>
      </c>
      <c r="K1458" s="6" t="s">
        <v>91</v>
      </c>
      <c r="L1458" s="6" t="s">
        <v>91</v>
      </c>
      <c r="M1458" s="5" t="s">
        <v>92</v>
      </c>
      <c r="N1458" s="6" t="s">
        <v>91</v>
      </c>
      <c r="O1458" s="6" t="s">
        <v>91</v>
      </c>
      <c r="P1458" s="6" t="s">
        <v>91</v>
      </c>
      <c r="Q1458" s="6" t="s">
        <v>91</v>
      </c>
      <c r="R1458" s="5">
        <v>1</v>
      </c>
      <c r="S1458" s="5">
        <v>0</v>
      </c>
      <c r="T1458" s="5" t="s">
        <v>93</v>
      </c>
      <c r="U1458" s="5" t="s">
        <v>105</v>
      </c>
    </row>
    <row r="1459" spans="1:21">
      <c r="A1459" s="6" t="s">
        <v>87</v>
      </c>
      <c r="B1459" s="7">
        <v>1</v>
      </c>
      <c r="C1459" s="5">
        <v>1566</v>
      </c>
      <c r="D1459" s="5">
        <v>42</v>
      </c>
      <c r="E1459" s="8" t="s">
        <v>1734</v>
      </c>
      <c r="F1459" s="8">
        <v>421157</v>
      </c>
      <c r="G1459" s="5" t="s">
        <v>2096</v>
      </c>
      <c r="H1459" s="5" t="s">
        <v>2097</v>
      </c>
      <c r="I1459" s="6" t="s">
        <v>91</v>
      </c>
      <c r="J1459" s="6" t="s">
        <v>91</v>
      </c>
      <c r="K1459" s="6" t="s">
        <v>91</v>
      </c>
      <c r="L1459" s="6" t="s">
        <v>91</v>
      </c>
      <c r="M1459" s="5" t="s">
        <v>92</v>
      </c>
      <c r="N1459" s="6" t="s">
        <v>91</v>
      </c>
      <c r="O1459" s="6" t="s">
        <v>91</v>
      </c>
      <c r="P1459" s="6" t="s">
        <v>91</v>
      </c>
      <c r="Q1459" s="6" t="s">
        <v>91</v>
      </c>
      <c r="R1459" s="5">
        <v>1</v>
      </c>
      <c r="S1459" s="5">
        <v>0</v>
      </c>
      <c r="T1459" s="5" t="s">
        <v>93</v>
      </c>
      <c r="U1459" s="5" t="s">
        <v>105</v>
      </c>
    </row>
    <row r="1460" spans="1:21">
      <c r="A1460" s="6" t="s">
        <v>87</v>
      </c>
      <c r="B1460" s="7">
        <v>1</v>
      </c>
      <c r="C1460" s="5">
        <v>1567</v>
      </c>
      <c r="D1460" s="5">
        <v>42</v>
      </c>
      <c r="E1460" s="8" t="s">
        <v>2098</v>
      </c>
      <c r="F1460" s="8">
        <v>42115701</v>
      </c>
      <c r="G1460" s="5" t="s">
        <v>2099</v>
      </c>
      <c r="H1460" s="5" t="s">
        <v>221</v>
      </c>
      <c r="I1460" s="6" t="s">
        <v>91</v>
      </c>
      <c r="J1460" s="6" t="s">
        <v>91</v>
      </c>
      <c r="K1460" s="6" t="s">
        <v>91</v>
      </c>
      <c r="L1460" s="6" t="s">
        <v>91</v>
      </c>
      <c r="M1460" s="5" t="s">
        <v>92</v>
      </c>
      <c r="N1460" s="6" t="s">
        <v>91</v>
      </c>
      <c r="O1460" s="6" t="s">
        <v>91</v>
      </c>
      <c r="P1460" s="6" t="s">
        <v>91</v>
      </c>
      <c r="Q1460" s="6" t="s">
        <v>91</v>
      </c>
      <c r="R1460" s="5">
        <v>1</v>
      </c>
      <c r="S1460" s="5">
        <v>0</v>
      </c>
      <c r="T1460" s="5" t="s">
        <v>93</v>
      </c>
      <c r="U1460" s="5" t="s">
        <v>105</v>
      </c>
    </row>
    <row r="1461" spans="1:21">
      <c r="A1461" s="6" t="s">
        <v>87</v>
      </c>
      <c r="B1461" s="7">
        <v>1</v>
      </c>
      <c r="C1461" s="5">
        <v>1568</v>
      </c>
      <c r="D1461" s="5">
        <v>42</v>
      </c>
      <c r="E1461" s="8" t="s">
        <v>2098</v>
      </c>
      <c r="F1461" s="8">
        <v>42115702</v>
      </c>
      <c r="G1461" s="5" t="s">
        <v>2100</v>
      </c>
      <c r="H1461" s="5" t="s">
        <v>223</v>
      </c>
      <c r="I1461" s="6" t="s">
        <v>91</v>
      </c>
      <c r="J1461" s="6" t="s">
        <v>91</v>
      </c>
      <c r="K1461" s="6" t="s">
        <v>91</v>
      </c>
      <c r="L1461" s="6" t="s">
        <v>91</v>
      </c>
      <c r="M1461" s="5" t="s">
        <v>92</v>
      </c>
      <c r="N1461" s="6" t="s">
        <v>91</v>
      </c>
      <c r="O1461" s="6" t="s">
        <v>91</v>
      </c>
      <c r="P1461" s="6" t="s">
        <v>91</v>
      </c>
      <c r="Q1461" s="6" t="s">
        <v>91</v>
      </c>
      <c r="R1461" s="5">
        <v>1</v>
      </c>
      <c r="S1461" s="5">
        <v>0</v>
      </c>
      <c r="T1461" s="5" t="s">
        <v>93</v>
      </c>
      <c r="U1461" s="5" t="s">
        <v>105</v>
      </c>
    </row>
    <row r="1462" spans="1:21">
      <c r="A1462" s="6" t="s">
        <v>87</v>
      </c>
      <c r="B1462" s="7">
        <v>1</v>
      </c>
      <c r="C1462" s="5">
        <v>1569</v>
      </c>
      <c r="D1462" s="5">
        <v>42</v>
      </c>
      <c r="E1462" s="8" t="s">
        <v>2098</v>
      </c>
      <c r="F1462" s="8">
        <v>42115703</v>
      </c>
      <c r="G1462" s="5" t="s">
        <v>2101</v>
      </c>
      <c r="H1462" s="5" t="s">
        <v>225</v>
      </c>
      <c r="I1462" s="6" t="s">
        <v>91</v>
      </c>
      <c r="J1462" s="6" t="s">
        <v>91</v>
      </c>
      <c r="K1462" s="6" t="s">
        <v>91</v>
      </c>
      <c r="L1462" s="6" t="s">
        <v>91</v>
      </c>
      <c r="M1462" s="5" t="s">
        <v>92</v>
      </c>
      <c r="N1462" s="6" t="s">
        <v>91</v>
      </c>
      <c r="O1462" s="6" t="s">
        <v>91</v>
      </c>
      <c r="P1462" s="6" t="s">
        <v>91</v>
      </c>
      <c r="Q1462" s="6" t="s">
        <v>91</v>
      </c>
      <c r="R1462" s="5">
        <v>1</v>
      </c>
      <c r="S1462" s="5">
        <v>0</v>
      </c>
      <c r="T1462" s="5" t="s">
        <v>93</v>
      </c>
      <c r="U1462" s="5" t="s">
        <v>105</v>
      </c>
    </row>
    <row r="1463" spans="1:21">
      <c r="A1463" s="6" t="s">
        <v>87</v>
      </c>
      <c r="B1463" s="7">
        <v>1</v>
      </c>
      <c r="C1463" s="5">
        <v>1570</v>
      </c>
      <c r="D1463" s="5">
        <v>42</v>
      </c>
      <c r="E1463" s="8" t="s">
        <v>2098</v>
      </c>
      <c r="F1463" s="8">
        <v>42115704</v>
      </c>
      <c r="G1463" s="5" t="s">
        <v>2102</v>
      </c>
      <c r="H1463" s="5" t="s">
        <v>227</v>
      </c>
      <c r="I1463" s="6" t="s">
        <v>91</v>
      </c>
      <c r="J1463" s="6" t="s">
        <v>91</v>
      </c>
      <c r="K1463" s="6" t="s">
        <v>91</v>
      </c>
      <c r="L1463" s="6" t="s">
        <v>91</v>
      </c>
      <c r="M1463" s="5" t="s">
        <v>92</v>
      </c>
      <c r="N1463" s="6" t="s">
        <v>91</v>
      </c>
      <c r="O1463" s="6" t="s">
        <v>91</v>
      </c>
      <c r="P1463" s="6" t="s">
        <v>91</v>
      </c>
      <c r="Q1463" s="6" t="s">
        <v>91</v>
      </c>
      <c r="R1463" s="5">
        <v>1</v>
      </c>
      <c r="S1463" s="5">
        <v>0</v>
      </c>
      <c r="T1463" s="5" t="s">
        <v>93</v>
      </c>
      <c r="U1463" s="5" t="s">
        <v>105</v>
      </c>
    </row>
    <row r="1464" spans="1:21">
      <c r="A1464" s="6" t="s">
        <v>87</v>
      </c>
      <c r="B1464" s="7">
        <v>1</v>
      </c>
      <c r="C1464" s="5">
        <v>1571</v>
      </c>
      <c r="D1464" s="5">
        <v>42</v>
      </c>
      <c r="E1464" s="8" t="s">
        <v>1734</v>
      </c>
      <c r="F1464" s="8">
        <v>421158</v>
      </c>
      <c r="G1464" s="5" t="s">
        <v>2103</v>
      </c>
      <c r="H1464" s="5" t="s">
        <v>2104</v>
      </c>
      <c r="I1464" s="5">
        <v>10065503684</v>
      </c>
      <c r="J1464" s="6" t="s">
        <v>91</v>
      </c>
      <c r="K1464" s="6" t="s">
        <v>91</v>
      </c>
      <c r="L1464" s="6" t="s">
        <v>91</v>
      </c>
      <c r="M1464" s="5" t="s">
        <v>92</v>
      </c>
      <c r="N1464" s="6" t="s">
        <v>91</v>
      </c>
      <c r="O1464" s="6" t="s">
        <v>91</v>
      </c>
      <c r="P1464" s="6" t="s">
        <v>91</v>
      </c>
      <c r="Q1464" s="6" t="s">
        <v>91</v>
      </c>
      <c r="R1464" s="5">
        <v>1</v>
      </c>
      <c r="S1464" s="5">
        <v>0</v>
      </c>
      <c r="T1464" s="5" t="s">
        <v>93</v>
      </c>
      <c r="U1464" s="5" t="s">
        <v>105</v>
      </c>
    </row>
    <row r="1465" spans="1:21">
      <c r="A1465" s="6" t="s">
        <v>87</v>
      </c>
      <c r="B1465" s="7">
        <v>1</v>
      </c>
      <c r="C1465" s="5">
        <v>1572</v>
      </c>
      <c r="D1465" s="5">
        <v>42</v>
      </c>
      <c r="E1465" s="8" t="s">
        <v>2105</v>
      </c>
      <c r="F1465" s="8">
        <v>42115801</v>
      </c>
      <c r="G1465" s="5" t="s">
        <v>2106</v>
      </c>
      <c r="H1465" s="5" t="s">
        <v>221</v>
      </c>
      <c r="I1465" s="6" t="s">
        <v>91</v>
      </c>
      <c r="J1465" s="6" t="s">
        <v>91</v>
      </c>
      <c r="K1465" s="6" t="s">
        <v>91</v>
      </c>
      <c r="L1465" s="6" t="s">
        <v>91</v>
      </c>
      <c r="M1465" s="5" t="s">
        <v>92</v>
      </c>
      <c r="N1465" s="6" t="s">
        <v>91</v>
      </c>
      <c r="O1465" s="6" t="s">
        <v>91</v>
      </c>
      <c r="P1465" s="6" t="s">
        <v>91</v>
      </c>
      <c r="Q1465" s="6" t="s">
        <v>91</v>
      </c>
      <c r="R1465" s="5">
        <v>1</v>
      </c>
      <c r="S1465" s="5">
        <v>0</v>
      </c>
      <c r="T1465" s="5" t="s">
        <v>93</v>
      </c>
      <c r="U1465" s="5" t="s">
        <v>105</v>
      </c>
    </row>
    <row r="1466" spans="1:21">
      <c r="A1466" s="6" t="s">
        <v>87</v>
      </c>
      <c r="B1466" s="7">
        <v>1</v>
      </c>
      <c r="C1466" s="5">
        <v>1573</v>
      </c>
      <c r="D1466" s="5">
        <v>42</v>
      </c>
      <c r="E1466" s="8" t="s">
        <v>2105</v>
      </c>
      <c r="F1466" s="8">
        <v>42115802</v>
      </c>
      <c r="G1466" s="5" t="s">
        <v>2107</v>
      </c>
      <c r="H1466" s="5" t="s">
        <v>223</v>
      </c>
      <c r="I1466" s="6" t="s">
        <v>91</v>
      </c>
      <c r="J1466" s="6" t="s">
        <v>91</v>
      </c>
      <c r="K1466" s="6" t="s">
        <v>91</v>
      </c>
      <c r="L1466" s="6" t="s">
        <v>91</v>
      </c>
      <c r="M1466" s="5" t="s">
        <v>92</v>
      </c>
      <c r="N1466" s="6" t="s">
        <v>91</v>
      </c>
      <c r="O1466" s="6" t="s">
        <v>91</v>
      </c>
      <c r="P1466" s="6" t="s">
        <v>91</v>
      </c>
      <c r="Q1466" s="6" t="s">
        <v>91</v>
      </c>
      <c r="R1466" s="5">
        <v>1</v>
      </c>
      <c r="S1466" s="5">
        <v>0</v>
      </c>
      <c r="T1466" s="5" t="s">
        <v>93</v>
      </c>
      <c r="U1466" s="5" t="s">
        <v>105</v>
      </c>
    </row>
    <row r="1467" spans="1:21">
      <c r="A1467" s="6" t="s">
        <v>87</v>
      </c>
      <c r="B1467" s="7">
        <v>1</v>
      </c>
      <c r="C1467" s="5">
        <v>1574</v>
      </c>
      <c r="D1467" s="5">
        <v>42</v>
      </c>
      <c r="E1467" s="8" t="s">
        <v>2105</v>
      </c>
      <c r="F1467" s="8">
        <v>42115803</v>
      </c>
      <c r="G1467" s="5" t="s">
        <v>2108</v>
      </c>
      <c r="H1467" s="5" t="s">
        <v>225</v>
      </c>
      <c r="I1467" s="6" t="s">
        <v>91</v>
      </c>
      <c r="J1467" s="6" t="s">
        <v>91</v>
      </c>
      <c r="K1467" s="6" t="s">
        <v>91</v>
      </c>
      <c r="L1467" s="6" t="s">
        <v>91</v>
      </c>
      <c r="M1467" s="5" t="s">
        <v>92</v>
      </c>
      <c r="N1467" s="6" t="s">
        <v>91</v>
      </c>
      <c r="O1467" s="6" t="s">
        <v>91</v>
      </c>
      <c r="P1467" s="6" t="s">
        <v>91</v>
      </c>
      <c r="Q1467" s="6" t="s">
        <v>91</v>
      </c>
      <c r="R1467" s="5">
        <v>1</v>
      </c>
      <c r="S1467" s="5">
        <v>0</v>
      </c>
      <c r="T1467" s="5" t="s">
        <v>93</v>
      </c>
      <c r="U1467" s="5" t="s">
        <v>105</v>
      </c>
    </row>
    <row r="1468" spans="1:21">
      <c r="A1468" s="6" t="s">
        <v>87</v>
      </c>
      <c r="B1468" s="7">
        <v>1</v>
      </c>
      <c r="C1468" s="5">
        <v>1575</v>
      </c>
      <c r="D1468" s="5">
        <v>42</v>
      </c>
      <c r="E1468" s="8" t="s">
        <v>2109</v>
      </c>
      <c r="F1468" s="8">
        <v>42115904</v>
      </c>
      <c r="G1468" s="5" t="s">
        <v>2110</v>
      </c>
      <c r="H1468" s="5" t="s">
        <v>227</v>
      </c>
      <c r="I1468" s="6" t="s">
        <v>91</v>
      </c>
      <c r="J1468" s="6" t="s">
        <v>91</v>
      </c>
      <c r="K1468" s="6" t="s">
        <v>91</v>
      </c>
      <c r="L1468" s="6" t="s">
        <v>91</v>
      </c>
      <c r="M1468" s="5" t="s">
        <v>92</v>
      </c>
      <c r="N1468" s="6" t="s">
        <v>91</v>
      </c>
      <c r="O1468" s="6" t="s">
        <v>91</v>
      </c>
      <c r="P1468" s="6" t="s">
        <v>91</v>
      </c>
      <c r="Q1468" s="6" t="s">
        <v>91</v>
      </c>
      <c r="R1468" s="5">
        <v>1</v>
      </c>
      <c r="S1468" s="5">
        <v>0</v>
      </c>
      <c r="T1468" s="5" t="s">
        <v>93</v>
      </c>
      <c r="U1468" s="5" t="s">
        <v>105</v>
      </c>
    </row>
    <row r="1469" spans="1:21">
      <c r="A1469" s="6" t="s">
        <v>87</v>
      </c>
      <c r="B1469" s="7">
        <v>1</v>
      </c>
      <c r="C1469" s="5">
        <v>1576</v>
      </c>
      <c r="D1469" s="5">
        <v>42</v>
      </c>
      <c r="E1469" s="8" t="s">
        <v>1734</v>
      </c>
      <c r="F1469" s="8">
        <v>421159</v>
      </c>
      <c r="G1469" s="5" t="s">
        <v>2111</v>
      </c>
      <c r="H1469" s="5" t="s">
        <v>2112</v>
      </c>
      <c r="I1469" s="5">
        <v>10065506016</v>
      </c>
      <c r="J1469" s="6" t="s">
        <v>91</v>
      </c>
      <c r="K1469" s="6" t="s">
        <v>91</v>
      </c>
      <c r="L1469" s="6" t="s">
        <v>91</v>
      </c>
      <c r="M1469" s="5" t="s">
        <v>92</v>
      </c>
      <c r="N1469" s="6" t="s">
        <v>91</v>
      </c>
      <c r="O1469" s="6" t="s">
        <v>91</v>
      </c>
      <c r="P1469" s="6" t="s">
        <v>91</v>
      </c>
      <c r="Q1469" s="6" t="s">
        <v>91</v>
      </c>
      <c r="R1469" s="5">
        <v>1</v>
      </c>
      <c r="S1469" s="5">
        <v>0</v>
      </c>
      <c r="T1469" s="5" t="s">
        <v>93</v>
      </c>
      <c r="U1469" s="5" t="s">
        <v>105</v>
      </c>
    </row>
    <row r="1470" spans="1:21">
      <c r="A1470" s="6" t="s">
        <v>87</v>
      </c>
      <c r="B1470" s="7">
        <v>1</v>
      </c>
      <c r="C1470" s="5">
        <v>1577</v>
      </c>
      <c r="D1470" s="5">
        <v>42</v>
      </c>
      <c r="E1470" s="8" t="s">
        <v>2109</v>
      </c>
      <c r="F1470" s="8">
        <v>42115901</v>
      </c>
      <c r="G1470" s="5" t="s">
        <v>2113</v>
      </c>
      <c r="H1470" s="5" t="s">
        <v>221</v>
      </c>
      <c r="I1470" s="6" t="s">
        <v>91</v>
      </c>
      <c r="J1470" s="6" t="s">
        <v>91</v>
      </c>
      <c r="K1470" s="6" t="s">
        <v>91</v>
      </c>
      <c r="L1470" s="6" t="s">
        <v>91</v>
      </c>
      <c r="M1470" s="5" t="s">
        <v>92</v>
      </c>
      <c r="N1470" s="6" t="s">
        <v>91</v>
      </c>
      <c r="O1470" s="6" t="s">
        <v>91</v>
      </c>
      <c r="P1470" s="6" t="s">
        <v>91</v>
      </c>
      <c r="Q1470" s="6" t="s">
        <v>91</v>
      </c>
      <c r="R1470" s="5">
        <v>1</v>
      </c>
      <c r="S1470" s="5">
        <v>0</v>
      </c>
      <c r="T1470" s="5" t="s">
        <v>93</v>
      </c>
      <c r="U1470" s="5" t="s">
        <v>105</v>
      </c>
    </row>
    <row r="1471" spans="1:21">
      <c r="A1471" s="6" t="s">
        <v>87</v>
      </c>
      <c r="B1471" s="7">
        <v>1</v>
      </c>
      <c r="C1471" s="5">
        <v>1578</v>
      </c>
      <c r="D1471" s="5">
        <v>42</v>
      </c>
      <c r="E1471" s="8" t="s">
        <v>2109</v>
      </c>
      <c r="F1471" s="8">
        <v>42115902</v>
      </c>
      <c r="G1471" s="5" t="s">
        <v>2114</v>
      </c>
      <c r="H1471" s="5" t="s">
        <v>223</v>
      </c>
      <c r="I1471" s="6" t="s">
        <v>91</v>
      </c>
      <c r="J1471" s="6" t="s">
        <v>91</v>
      </c>
      <c r="K1471" s="6" t="s">
        <v>91</v>
      </c>
      <c r="L1471" s="6" t="s">
        <v>91</v>
      </c>
      <c r="M1471" s="5" t="s">
        <v>92</v>
      </c>
      <c r="N1471" s="6" t="s">
        <v>91</v>
      </c>
      <c r="O1471" s="6" t="s">
        <v>91</v>
      </c>
      <c r="P1471" s="6" t="s">
        <v>91</v>
      </c>
      <c r="Q1471" s="6" t="s">
        <v>91</v>
      </c>
      <c r="R1471" s="5">
        <v>1</v>
      </c>
      <c r="S1471" s="5">
        <v>0</v>
      </c>
      <c r="T1471" s="5" t="s">
        <v>93</v>
      </c>
      <c r="U1471" s="5" t="s">
        <v>105</v>
      </c>
    </row>
    <row r="1472" spans="1:21">
      <c r="A1472" s="6" t="s">
        <v>87</v>
      </c>
      <c r="B1472" s="7">
        <v>1</v>
      </c>
      <c r="C1472" s="5">
        <v>1579</v>
      </c>
      <c r="D1472" s="5">
        <v>42</v>
      </c>
      <c r="E1472" s="8" t="s">
        <v>2109</v>
      </c>
      <c r="F1472" s="8">
        <v>42115903</v>
      </c>
      <c r="G1472" s="5" t="s">
        <v>2115</v>
      </c>
      <c r="H1472" s="5" t="s">
        <v>225</v>
      </c>
      <c r="I1472" s="6" t="s">
        <v>91</v>
      </c>
      <c r="J1472" s="6" t="s">
        <v>91</v>
      </c>
      <c r="K1472" s="6" t="s">
        <v>91</v>
      </c>
      <c r="L1472" s="6" t="s">
        <v>91</v>
      </c>
      <c r="M1472" s="5" t="s">
        <v>92</v>
      </c>
      <c r="N1472" s="6" t="s">
        <v>91</v>
      </c>
      <c r="O1472" s="6" t="s">
        <v>91</v>
      </c>
      <c r="P1472" s="6" t="s">
        <v>91</v>
      </c>
      <c r="Q1472" s="6" t="s">
        <v>91</v>
      </c>
      <c r="R1472" s="5">
        <v>1</v>
      </c>
      <c r="S1472" s="5">
        <v>0</v>
      </c>
      <c r="T1472" s="5" t="s">
        <v>93</v>
      </c>
      <c r="U1472" s="5" t="s">
        <v>105</v>
      </c>
    </row>
    <row r="1473" spans="1:21">
      <c r="A1473" s="6" t="s">
        <v>87</v>
      </c>
      <c r="B1473" s="7">
        <v>1</v>
      </c>
      <c r="C1473" s="5">
        <v>1582</v>
      </c>
      <c r="D1473" s="5">
        <v>42</v>
      </c>
      <c r="E1473" s="8" t="s">
        <v>1734</v>
      </c>
      <c r="F1473" s="8">
        <v>421160</v>
      </c>
      <c r="G1473" s="5" t="s">
        <v>2116</v>
      </c>
      <c r="H1473" s="5" t="s">
        <v>2117</v>
      </c>
      <c r="I1473" s="6" t="s">
        <v>91</v>
      </c>
      <c r="J1473" s="6" t="s">
        <v>91</v>
      </c>
      <c r="K1473" s="6" t="s">
        <v>91</v>
      </c>
      <c r="L1473" s="6" t="s">
        <v>91</v>
      </c>
      <c r="M1473" s="5" t="s">
        <v>92</v>
      </c>
      <c r="N1473" s="6" t="s">
        <v>91</v>
      </c>
      <c r="O1473" s="6" t="s">
        <v>91</v>
      </c>
      <c r="P1473" s="6" t="s">
        <v>91</v>
      </c>
      <c r="Q1473" s="6" t="s">
        <v>91</v>
      </c>
      <c r="R1473" s="5">
        <v>1</v>
      </c>
      <c r="S1473" s="5">
        <v>0</v>
      </c>
      <c r="T1473" s="5" t="s">
        <v>93</v>
      </c>
      <c r="U1473" s="5" t="s">
        <v>105</v>
      </c>
    </row>
    <row r="1474" spans="1:21">
      <c r="A1474" s="6" t="s">
        <v>87</v>
      </c>
      <c r="B1474" s="7">
        <v>1</v>
      </c>
      <c r="C1474" s="5">
        <v>1583</v>
      </c>
      <c r="D1474" s="5">
        <v>42</v>
      </c>
      <c r="E1474" s="8" t="s">
        <v>2118</v>
      </c>
      <c r="F1474" s="8">
        <v>42116001</v>
      </c>
      <c r="G1474" s="5" t="s">
        <v>2119</v>
      </c>
      <c r="H1474" s="5" t="s">
        <v>221</v>
      </c>
      <c r="I1474" s="6" t="s">
        <v>91</v>
      </c>
      <c r="J1474" s="6" t="s">
        <v>91</v>
      </c>
      <c r="K1474" s="6" t="s">
        <v>91</v>
      </c>
      <c r="L1474" s="6" t="s">
        <v>91</v>
      </c>
      <c r="M1474" s="5" t="s">
        <v>92</v>
      </c>
      <c r="N1474" s="6" t="s">
        <v>91</v>
      </c>
      <c r="O1474" s="6" t="s">
        <v>91</v>
      </c>
      <c r="P1474" s="6" t="s">
        <v>91</v>
      </c>
      <c r="Q1474" s="6" t="s">
        <v>91</v>
      </c>
      <c r="R1474" s="5">
        <v>1</v>
      </c>
      <c r="S1474" s="5">
        <v>0</v>
      </c>
      <c r="T1474" s="5" t="s">
        <v>93</v>
      </c>
      <c r="U1474" s="5" t="s">
        <v>105</v>
      </c>
    </row>
    <row r="1475" spans="1:21">
      <c r="A1475" s="6" t="s">
        <v>87</v>
      </c>
      <c r="B1475" s="7">
        <v>1</v>
      </c>
      <c r="C1475" s="5">
        <v>1584</v>
      </c>
      <c r="D1475" s="5">
        <v>42</v>
      </c>
      <c r="E1475" s="8" t="s">
        <v>2118</v>
      </c>
      <c r="F1475" s="8">
        <v>42116002</v>
      </c>
      <c r="G1475" s="5" t="s">
        <v>2120</v>
      </c>
      <c r="H1475" s="5" t="s">
        <v>223</v>
      </c>
      <c r="I1475" s="6" t="s">
        <v>91</v>
      </c>
      <c r="J1475" s="6" t="s">
        <v>91</v>
      </c>
      <c r="K1475" s="6" t="s">
        <v>91</v>
      </c>
      <c r="L1475" s="6" t="s">
        <v>91</v>
      </c>
      <c r="M1475" s="5" t="s">
        <v>92</v>
      </c>
      <c r="N1475" s="6" t="s">
        <v>91</v>
      </c>
      <c r="O1475" s="6" t="s">
        <v>91</v>
      </c>
      <c r="P1475" s="6" t="s">
        <v>91</v>
      </c>
      <c r="Q1475" s="6" t="s">
        <v>91</v>
      </c>
      <c r="R1475" s="5">
        <v>1</v>
      </c>
      <c r="S1475" s="5">
        <v>0</v>
      </c>
      <c r="T1475" s="5" t="s">
        <v>93</v>
      </c>
      <c r="U1475" s="5" t="s">
        <v>105</v>
      </c>
    </row>
    <row r="1476" spans="1:21">
      <c r="A1476" s="6" t="s">
        <v>87</v>
      </c>
      <c r="B1476" s="7">
        <v>1</v>
      </c>
      <c r="C1476" s="5">
        <v>1585</v>
      </c>
      <c r="D1476" s="5">
        <v>42</v>
      </c>
      <c r="E1476" s="8" t="s">
        <v>2118</v>
      </c>
      <c r="F1476" s="8">
        <v>42116003</v>
      </c>
      <c r="G1476" s="5" t="s">
        <v>2121</v>
      </c>
      <c r="H1476" s="5" t="s">
        <v>225</v>
      </c>
      <c r="I1476" s="6" t="s">
        <v>91</v>
      </c>
      <c r="J1476" s="6" t="s">
        <v>91</v>
      </c>
      <c r="K1476" s="6" t="s">
        <v>91</v>
      </c>
      <c r="L1476" s="6" t="s">
        <v>91</v>
      </c>
      <c r="M1476" s="5" t="s">
        <v>92</v>
      </c>
      <c r="N1476" s="6" t="s">
        <v>91</v>
      </c>
      <c r="O1476" s="6" t="s">
        <v>91</v>
      </c>
      <c r="P1476" s="6" t="s">
        <v>91</v>
      </c>
      <c r="Q1476" s="6" t="s">
        <v>91</v>
      </c>
      <c r="R1476" s="5">
        <v>1</v>
      </c>
      <c r="S1476" s="5">
        <v>0</v>
      </c>
      <c r="T1476" s="5" t="s">
        <v>93</v>
      </c>
      <c r="U1476" s="5" t="s">
        <v>105</v>
      </c>
    </row>
    <row r="1477" spans="1:21">
      <c r="A1477" s="6" t="s">
        <v>87</v>
      </c>
      <c r="B1477" s="7">
        <v>1</v>
      </c>
      <c r="C1477" s="5">
        <v>1586</v>
      </c>
      <c r="D1477" s="5">
        <v>42</v>
      </c>
      <c r="E1477" s="8" t="s">
        <v>2118</v>
      </c>
      <c r="F1477" s="8">
        <v>42116004</v>
      </c>
      <c r="G1477" s="5" t="s">
        <v>2122</v>
      </c>
      <c r="H1477" s="5" t="s">
        <v>227</v>
      </c>
      <c r="I1477" s="6" t="s">
        <v>91</v>
      </c>
      <c r="J1477" s="6" t="s">
        <v>91</v>
      </c>
      <c r="K1477" s="6" t="s">
        <v>91</v>
      </c>
      <c r="L1477" s="6" t="s">
        <v>91</v>
      </c>
      <c r="M1477" s="5" t="s">
        <v>92</v>
      </c>
      <c r="N1477" s="6" t="s">
        <v>91</v>
      </c>
      <c r="O1477" s="6" t="s">
        <v>91</v>
      </c>
      <c r="P1477" s="6" t="s">
        <v>91</v>
      </c>
      <c r="Q1477" s="6" t="s">
        <v>91</v>
      </c>
      <c r="R1477" s="5">
        <v>1</v>
      </c>
      <c r="S1477" s="5">
        <v>0</v>
      </c>
      <c r="T1477" s="5" t="s">
        <v>93</v>
      </c>
      <c r="U1477" s="5" t="s">
        <v>105</v>
      </c>
    </row>
    <row r="1478" spans="1:21">
      <c r="A1478" s="6" t="s">
        <v>87</v>
      </c>
      <c r="B1478" s="7">
        <v>1</v>
      </c>
      <c r="C1478" s="5">
        <v>1587</v>
      </c>
      <c r="D1478" s="5">
        <v>42</v>
      </c>
      <c r="E1478" s="8" t="s">
        <v>1734</v>
      </c>
      <c r="F1478" s="8">
        <v>421161</v>
      </c>
      <c r="G1478" s="5" t="s">
        <v>2123</v>
      </c>
      <c r="H1478" s="5" t="s">
        <v>2124</v>
      </c>
      <c r="I1478" s="5">
        <v>10065502975</v>
      </c>
      <c r="J1478" s="6" t="s">
        <v>91</v>
      </c>
      <c r="K1478" s="6" t="s">
        <v>91</v>
      </c>
      <c r="L1478" s="6" t="s">
        <v>91</v>
      </c>
      <c r="M1478" s="5" t="s">
        <v>92</v>
      </c>
      <c r="N1478" s="6" t="s">
        <v>91</v>
      </c>
      <c r="O1478" s="6" t="s">
        <v>91</v>
      </c>
      <c r="P1478" s="6" t="s">
        <v>91</v>
      </c>
      <c r="Q1478" s="6" t="s">
        <v>91</v>
      </c>
      <c r="R1478" s="5">
        <v>1</v>
      </c>
      <c r="S1478" s="5">
        <v>0</v>
      </c>
      <c r="T1478" s="5" t="s">
        <v>93</v>
      </c>
      <c r="U1478" s="5" t="s">
        <v>105</v>
      </c>
    </row>
    <row r="1479" spans="1:21">
      <c r="A1479" s="6" t="s">
        <v>87</v>
      </c>
      <c r="B1479" s="7">
        <v>1</v>
      </c>
      <c r="C1479" s="5">
        <v>1588</v>
      </c>
      <c r="D1479" s="5">
        <v>42</v>
      </c>
      <c r="E1479" s="8" t="s">
        <v>2125</v>
      </c>
      <c r="F1479" s="8">
        <v>42116101</v>
      </c>
      <c r="G1479" s="5" t="s">
        <v>2126</v>
      </c>
      <c r="H1479" s="5" t="s">
        <v>221</v>
      </c>
      <c r="I1479" s="6" t="s">
        <v>91</v>
      </c>
      <c r="J1479" s="6" t="s">
        <v>91</v>
      </c>
      <c r="K1479" s="6" t="s">
        <v>91</v>
      </c>
      <c r="L1479" s="6" t="s">
        <v>91</v>
      </c>
      <c r="M1479" s="5" t="s">
        <v>92</v>
      </c>
      <c r="N1479" s="6" t="s">
        <v>91</v>
      </c>
      <c r="O1479" s="6" t="s">
        <v>91</v>
      </c>
      <c r="P1479" s="6" t="s">
        <v>91</v>
      </c>
      <c r="Q1479" s="6" t="s">
        <v>91</v>
      </c>
      <c r="R1479" s="5">
        <v>1</v>
      </c>
      <c r="S1479" s="5">
        <v>0</v>
      </c>
      <c r="T1479" s="5" t="s">
        <v>93</v>
      </c>
      <c r="U1479" s="5" t="s">
        <v>105</v>
      </c>
    </row>
    <row r="1480" spans="1:21">
      <c r="A1480" s="6" t="s">
        <v>87</v>
      </c>
      <c r="B1480" s="7">
        <v>1</v>
      </c>
      <c r="C1480" s="5">
        <v>1589</v>
      </c>
      <c r="D1480" s="5">
        <v>42</v>
      </c>
      <c r="E1480" s="8" t="s">
        <v>2125</v>
      </c>
      <c r="F1480" s="8">
        <v>42116102</v>
      </c>
      <c r="G1480" s="5" t="s">
        <v>2127</v>
      </c>
      <c r="H1480" s="5" t="s">
        <v>223</v>
      </c>
      <c r="I1480" s="6" t="s">
        <v>91</v>
      </c>
      <c r="J1480" s="6" t="s">
        <v>91</v>
      </c>
      <c r="K1480" s="6" t="s">
        <v>91</v>
      </c>
      <c r="L1480" s="6" t="s">
        <v>91</v>
      </c>
      <c r="M1480" s="5" t="s">
        <v>92</v>
      </c>
      <c r="N1480" s="6" t="s">
        <v>91</v>
      </c>
      <c r="O1480" s="6" t="s">
        <v>91</v>
      </c>
      <c r="P1480" s="6" t="s">
        <v>91</v>
      </c>
      <c r="Q1480" s="6" t="s">
        <v>91</v>
      </c>
      <c r="R1480" s="5">
        <v>1</v>
      </c>
      <c r="S1480" s="5">
        <v>0</v>
      </c>
      <c r="T1480" s="5" t="s">
        <v>93</v>
      </c>
      <c r="U1480" s="5" t="s">
        <v>105</v>
      </c>
    </row>
    <row r="1481" spans="1:21">
      <c r="A1481" s="6" t="s">
        <v>87</v>
      </c>
      <c r="B1481" s="7">
        <v>1</v>
      </c>
      <c r="C1481" s="5">
        <v>1590</v>
      </c>
      <c r="D1481" s="5">
        <v>42</v>
      </c>
      <c r="E1481" s="8" t="s">
        <v>2125</v>
      </c>
      <c r="F1481" s="8">
        <v>42116103</v>
      </c>
      <c r="G1481" s="5" t="s">
        <v>2128</v>
      </c>
      <c r="H1481" s="5" t="s">
        <v>225</v>
      </c>
      <c r="I1481" s="6" t="s">
        <v>91</v>
      </c>
      <c r="J1481" s="6" t="s">
        <v>91</v>
      </c>
      <c r="K1481" s="6" t="s">
        <v>91</v>
      </c>
      <c r="L1481" s="6" t="s">
        <v>91</v>
      </c>
      <c r="M1481" s="5" t="s">
        <v>92</v>
      </c>
      <c r="N1481" s="6" t="s">
        <v>91</v>
      </c>
      <c r="O1481" s="6" t="s">
        <v>91</v>
      </c>
      <c r="P1481" s="6" t="s">
        <v>91</v>
      </c>
      <c r="Q1481" s="6" t="s">
        <v>91</v>
      </c>
      <c r="R1481" s="5">
        <v>1</v>
      </c>
      <c r="S1481" s="5">
        <v>0</v>
      </c>
      <c r="T1481" s="5" t="s">
        <v>93</v>
      </c>
      <c r="U1481" s="5" t="s">
        <v>105</v>
      </c>
    </row>
    <row r="1482" spans="1:21">
      <c r="A1482" s="6" t="s">
        <v>87</v>
      </c>
      <c r="B1482" s="7">
        <v>1</v>
      </c>
      <c r="C1482" s="5">
        <v>1591</v>
      </c>
      <c r="D1482" s="5">
        <v>42</v>
      </c>
      <c r="E1482" s="8" t="s">
        <v>2125</v>
      </c>
      <c r="F1482" s="8">
        <v>42116104</v>
      </c>
      <c r="G1482" s="5" t="s">
        <v>2129</v>
      </c>
      <c r="H1482" s="5" t="s">
        <v>227</v>
      </c>
      <c r="I1482" s="6" t="s">
        <v>91</v>
      </c>
      <c r="J1482" s="6" t="s">
        <v>91</v>
      </c>
      <c r="K1482" s="6" t="s">
        <v>91</v>
      </c>
      <c r="L1482" s="6" t="s">
        <v>91</v>
      </c>
      <c r="M1482" s="5" t="s">
        <v>92</v>
      </c>
      <c r="N1482" s="6" t="s">
        <v>91</v>
      </c>
      <c r="O1482" s="6" t="s">
        <v>91</v>
      </c>
      <c r="P1482" s="6" t="s">
        <v>91</v>
      </c>
      <c r="Q1482" s="6" t="s">
        <v>91</v>
      </c>
      <c r="R1482" s="5">
        <v>1</v>
      </c>
      <c r="S1482" s="5">
        <v>0</v>
      </c>
      <c r="T1482" s="5" t="s">
        <v>93</v>
      </c>
      <c r="U1482" s="5" t="s">
        <v>105</v>
      </c>
    </row>
    <row r="1483" spans="1:21">
      <c r="A1483" s="6" t="s">
        <v>87</v>
      </c>
      <c r="B1483" s="7">
        <v>1</v>
      </c>
      <c r="C1483" s="5">
        <v>1592</v>
      </c>
      <c r="D1483" s="5">
        <v>42</v>
      </c>
      <c r="E1483" s="8" t="s">
        <v>1734</v>
      </c>
      <c r="F1483" s="8">
        <v>421162</v>
      </c>
      <c r="G1483" s="5" t="s">
        <v>2130</v>
      </c>
      <c r="H1483" s="5" t="s">
        <v>2131</v>
      </c>
      <c r="I1483" s="5">
        <v>10065503676</v>
      </c>
      <c r="J1483" s="6" t="s">
        <v>91</v>
      </c>
      <c r="K1483" s="6" t="s">
        <v>91</v>
      </c>
      <c r="L1483" s="6" t="s">
        <v>91</v>
      </c>
      <c r="M1483" s="5" t="s">
        <v>92</v>
      </c>
      <c r="N1483" s="6" t="s">
        <v>91</v>
      </c>
      <c r="O1483" s="6" t="s">
        <v>91</v>
      </c>
      <c r="P1483" s="6" t="s">
        <v>91</v>
      </c>
      <c r="Q1483" s="6" t="s">
        <v>91</v>
      </c>
      <c r="R1483" s="5">
        <v>1</v>
      </c>
      <c r="S1483" s="5">
        <v>0</v>
      </c>
      <c r="T1483" s="5" t="s">
        <v>93</v>
      </c>
      <c r="U1483" s="5" t="s">
        <v>105</v>
      </c>
    </row>
    <row r="1484" spans="1:21">
      <c r="A1484" s="6" t="s">
        <v>87</v>
      </c>
      <c r="B1484" s="7">
        <v>1</v>
      </c>
      <c r="C1484" s="5">
        <v>1593</v>
      </c>
      <c r="D1484" s="5">
        <v>42</v>
      </c>
      <c r="E1484" s="8" t="s">
        <v>2132</v>
      </c>
      <c r="F1484" s="8">
        <v>42116201</v>
      </c>
      <c r="G1484" s="5" t="s">
        <v>2133</v>
      </c>
      <c r="H1484" s="5" t="s">
        <v>221</v>
      </c>
      <c r="I1484" s="6" t="s">
        <v>91</v>
      </c>
      <c r="J1484" s="6" t="s">
        <v>91</v>
      </c>
      <c r="K1484" s="6" t="s">
        <v>91</v>
      </c>
      <c r="L1484" s="6" t="s">
        <v>91</v>
      </c>
      <c r="M1484" s="5" t="s">
        <v>92</v>
      </c>
      <c r="N1484" s="6" t="s">
        <v>91</v>
      </c>
      <c r="O1484" s="6" t="s">
        <v>91</v>
      </c>
      <c r="P1484" s="6" t="s">
        <v>91</v>
      </c>
      <c r="Q1484" s="6" t="s">
        <v>91</v>
      </c>
      <c r="R1484" s="5">
        <v>1</v>
      </c>
      <c r="S1484" s="5">
        <v>0</v>
      </c>
      <c r="T1484" s="5" t="s">
        <v>93</v>
      </c>
      <c r="U1484" s="5" t="s">
        <v>105</v>
      </c>
    </row>
    <row r="1485" spans="1:21">
      <c r="A1485" s="6" t="s">
        <v>87</v>
      </c>
      <c r="B1485" s="7">
        <v>1</v>
      </c>
      <c r="C1485" s="5">
        <v>1594</v>
      </c>
      <c r="D1485" s="5">
        <v>42</v>
      </c>
      <c r="E1485" s="8" t="s">
        <v>2132</v>
      </c>
      <c r="F1485" s="8">
        <v>42116202</v>
      </c>
      <c r="G1485" s="5" t="s">
        <v>2134</v>
      </c>
      <c r="H1485" s="5" t="s">
        <v>223</v>
      </c>
      <c r="I1485" s="6" t="s">
        <v>91</v>
      </c>
      <c r="J1485" s="6" t="s">
        <v>91</v>
      </c>
      <c r="K1485" s="6" t="s">
        <v>91</v>
      </c>
      <c r="L1485" s="6" t="s">
        <v>91</v>
      </c>
      <c r="M1485" s="5" t="s">
        <v>92</v>
      </c>
      <c r="N1485" s="6" t="s">
        <v>91</v>
      </c>
      <c r="O1485" s="6" t="s">
        <v>91</v>
      </c>
      <c r="P1485" s="6" t="s">
        <v>91</v>
      </c>
      <c r="Q1485" s="6" t="s">
        <v>91</v>
      </c>
      <c r="R1485" s="5">
        <v>1</v>
      </c>
      <c r="S1485" s="5">
        <v>0</v>
      </c>
      <c r="T1485" s="5" t="s">
        <v>93</v>
      </c>
      <c r="U1485" s="5" t="s">
        <v>105</v>
      </c>
    </row>
    <row r="1486" spans="1:21">
      <c r="A1486" s="6" t="s">
        <v>87</v>
      </c>
      <c r="B1486" s="7">
        <v>1</v>
      </c>
      <c r="C1486" s="5">
        <v>1595</v>
      </c>
      <c r="D1486" s="5">
        <v>42</v>
      </c>
      <c r="E1486" s="8" t="s">
        <v>2132</v>
      </c>
      <c r="F1486" s="8">
        <v>42116203</v>
      </c>
      <c r="G1486" s="5" t="s">
        <v>2135</v>
      </c>
      <c r="H1486" s="5" t="s">
        <v>225</v>
      </c>
      <c r="I1486" s="6" t="s">
        <v>91</v>
      </c>
      <c r="J1486" s="6" t="s">
        <v>91</v>
      </c>
      <c r="K1486" s="6" t="s">
        <v>91</v>
      </c>
      <c r="L1486" s="6" t="s">
        <v>91</v>
      </c>
      <c r="M1486" s="5" t="s">
        <v>92</v>
      </c>
      <c r="N1486" s="6" t="s">
        <v>91</v>
      </c>
      <c r="O1486" s="6" t="s">
        <v>91</v>
      </c>
      <c r="P1486" s="6" t="s">
        <v>91</v>
      </c>
      <c r="Q1486" s="6" t="s">
        <v>91</v>
      </c>
      <c r="R1486" s="5">
        <v>1</v>
      </c>
      <c r="S1486" s="5">
        <v>0</v>
      </c>
      <c r="T1486" s="5" t="s">
        <v>93</v>
      </c>
      <c r="U1486" s="5" t="s">
        <v>105</v>
      </c>
    </row>
    <row r="1487" spans="1:21">
      <c r="A1487" s="6" t="s">
        <v>87</v>
      </c>
      <c r="B1487" s="7">
        <v>1</v>
      </c>
      <c r="C1487" s="5">
        <v>1597</v>
      </c>
      <c r="D1487" s="5">
        <v>42</v>
      </c>
      <c r="E1487" s="8" t="s">
        <v>2132</v>
      </c>
      <c r="F1487" s="8">
        <v>42116204</v>
      </c>
      <c r="G1487" s="5" t="s">
        <v>2136</v>
      </c>
      <c r="H1487" s="5" t="s">
        <v>227</v>
      </c>
      <c r="I1487" s="6" t="s">
        <v>91</v>
      </c>
      <c r="J1487" s="6" t="s">
        <v>91</v>
      </c>
      <c r="K1487" s="6" t="s">
        <v>91</v>
      </c>
      <c r="L1487" s="6" t="s">
        <v>91</v>
      </c>
      <c r="M1487" s="5" t="s">
        <v>92</v>
      </c>
      <c r="N1487" s="6" t="s">
        <v>91</v>
      </c>
      <c r="O1487" s="6" t="s">
        <v>91</v>
      </c>
      <c r="P1487" s="6" t="s">
        <v>91</v>
      </c>
      <c r="Q1487" s="6" t="s">
        <v>91</v>
      </c>
      <c r="R1487" s="5">
        <v>1</v>
      </c>
      <c r="S1487" s="5">
        <v>0</v>
      </c>
      <c r="T1487" s="5" t="s">
        <v>93</v>
      </c>
      <c r="U1487" s="5" t="s">
        <v>105</v>
      </c>
    </row>
    <row r="1488" spans="1:21">
      <c r="A1488" s="6" t="s">
        <v>87</v>
      </c>
      <c r="B1488" s="7">
        <v>1</v>
      </c>
      <c r="C1488" s="5">
        <v>1598</v>
      </c>
      <c r="D1488" s="5">
        <v>42</v>
      </c>
      <c r="E1488" s="8" t="s">
        <v>1734</v>
      </c>
      <c r="F1488" s="8">
        <v>421163</v>
      </c>
      <c r="G1488" s="5" t="s">
        <v>2137</v>
      </c>
      <c r="H1488" s="5" t="s">
        <v>2138</v>
      </c>
      <c r="I1488" s="5">
        <v>10065505500</v>
      </c>
      <c r="J1488" s="6" t="s">
        <v>91</v>
      </c>
      <c r="K1488" s="6" t="s">
        <v>91</v>
      </c>
      <c r="L1488" s="6" t="s">
        <v>91</v>
      </c>
      <c r="M1488" s="5" t="s">
        <v>92</v>
      </c>
      <c r="N1488" s="6" t="s">
        <v>91</v>
      </c>
      <c r="O1488" s="6" t="s">
        <v>91</v>
      </c>
      <c r="P1488" s="6" t="s">
        <v>91</v>
      </c>
      <c r="Q1488" s="6" t="s">
        <v>91</v>
      </c>
      <c r="R1488" s="5">
        <v>1</v>
      </c>
      <c r="S1488" s="5">
        <v>0</v>
      </c>
      <c r="T1488" s="5" t="s">
        <v>93</v>
      </c>
      <c r="U1488" s="5" t="s">
        <v>105</v>
      </c>
    </row>
    <row r="1489" spans="1:21">
      <c r="A1489" s="6" t="s">
        <v>87</v>
      </c>
      <c r="B1489" s="7">
        <v>1</v>
      </c>
      <c r="C1489" s="5">
        <v>1599</v>
      </c>
      <c r="D1489" s="5">
        <v>42</v>
      </c>
      <c r="E1489" s="8" t="s">
        <v>2139</v>
      </c>
      <c r="F1489" s="8">
        <v>42116301</v>
      </c>
      <c r="G1489" s="5" t="s">
        <v>2140</v>
      </c>
      <c r="H1489" s="5" t="s">
        <v>221</v>
      </c>
      <c r="I1489" s="6" t="s">
        <v>91</v>
      </c>
      <c r="J1489" s="6" t="s">
        <v>91</v>
      </c>
      <c r="K1489" s="6" t="s">
        <v>91</v>
      </c>
      <c r="L1489" s="6" t="s">
        <v>91</v>
      </c>
      <c r="M1489" s="5" t="s">
        <v>92</v>
      </c>
      <c r="N1489" s="6" t="s">
        <v>91</v>
      </c>
      <c r="O1489" s="6" t="s">
        <v>91</v>
      </c>
      <c r="P1489" s="6" t="s">
        <v>91</v>
      </c>
      <c r="Q1489" s="6" t="s">
        <v>91</v>
      </c>
      <c r="R1489" s="5">
        <v>1</v>
      </c>
      <c r="S1489" s="5">
        <v>0</v>
      </c>
      <c r="T1489" s="5" t="s">
        <v>93</v>
      </c>
      <c r="U1489" s="5" t="s">
        <v>105</v>
      </c>
    </row>
    <row r="1490" spans="1:21">
      <c r="A1490" s="6" t="s">
        <v>87</v>
      </c>
      <c r="B1490" s="7">
        <v>1</v>
      </c>
      <c r="C1490" s="5">
        <v>1600</v>
      </c>
      <c r="D1490" s="5">
        <v>42</v>
      </c>
      <c r="E1490" s="8" t="s">
        <v>2139</v>
      </c>
      <c r="F1490" s="8">
        <v>42116302</v>
      </c>
      <c r="G1490" s="5" t="s">
        <v>2141</v>
      </c>
      <c r="H1490" s="5" t="s">
        <v>223</v>
      </c>
      <c r="I1490" s="6" t="s">
        <v>91</v>
      </c>
      <c r="J1490" s="6" t="s">
        <v>91</v>
      </c>
      <c r="K1490" s="6" t="s">
        <v>91</v>
      </c>
      <c r="L1490" s="6" t="s">
        <v>91</v>
      </c>
      <c r="M1490" s="5" t="s">
        <v>92</v>
      </c>
      <c r="N1490" s="6" t="s">
        <v>91</v>
      </c>
      <c r="O1490" s="6" t="s">
        <v>91</v>
      </c>
      <c r="P1490" s="6" t="s">
        <v>91</v>
      </c>
      <c r="Q1490" s="6" t="s">
        <v>91</v>
      </c>
      <c r="R1490" s="5">
        <v>1</v>
      </c>
      <c r="S1490" s="5">
        <v>0</v>
      </c>
      <c r="T1490" s="5" t="s">
        <v>93</v>
      </c>
      <c r="U1490" s="5" t="s">
        <v>105</v>
      </c>
    </row>
    <row r="1491" spans="1:21">
      <c r="A1491" s="6" t="s">
        <v>87</v>
      </c>
      <c r="B1491" s="7">
        <v>1</v>
      </c>
      <c r="C1491" s="5">
        <v>1601</v>
      </c>
      <c r="D1491" s="5">
        <v>42</v>
      </c>
      <c r="E1491" s="8" t="s">
        <v>2139</v>
      </c>
      <c r="F1491" s="8">
        <v>42116303</v>
      </c>
      <c r="G1491" s="5" t="s">
        <v>2142</v>
      </c>
      <c r="H1491" s="5" t="s">
        <v>225</v>
      </c>
      <c r="I1491" s="6" t="s">
        <v>91</v>
      </c>
      <c r="J1491" s="6" t="s">
        <v>91</v>
      </c>
      <c r="K1491" s="6" t="s">
        <v>91</v>
      </c>
      <c r="L1491" s="6" t="s">
        <v>91</v>
      </c>
      <c r="M1491" s="5" t="s">
        <v>92</v>
      </c>
      <c r="N1491" s="6" t="s">
        <v>91</v>
      </c>
      <c r="O1491" s="6" t="s">
        <v>91</v>
      </c>
      <c r="P1491" s="6" t="s">
        <v>91</v>
      </c>
      <c r="Q1491" s="6" t="s">
        <v>91</v>
      </c>
      <c r="R1491" s="5">
        <v>1</v>
      </c>
      <c r="S1491" s="5">
        <v>0</v>
      </c>
      <c r="T1491" s="5" t="s">
        <v>93</v>
      </c>
      <c r="U1491" s="5" t="s">
        <v>105</v>
      </c>
    </row>
    <row r="1492" spans="1:21">
      <c r="A1492" s="6" t="s">
        <v>87</v>
      </c>
      <c r="B1492" s="7">
        <v>1</v>
      </c>
      <c r="C1492" s="5">
        <v>1603</v>
      </c>
      <c r="D1492" s="5">
        <v>42</v>
      </c>
      <c r="E1492" s="8" t="s">
        <v>2139</v>
      </c>
      <c r="F1492" s="8">
        <v>42116304</v>
      </c>
      <c r="G1492" s="5" t="s">
        <v>2143</v>
      </c>
      <c r="H1492" s="5" t="s">
        <v>227</v>
      </c>
      <c r="I1492" s="6" t="s">
        <v>91</v>
      </c>
      <c r="J1492" s="6" t="s">
        <v>91</v>
      </c>
      <c r="K1492" s="6" t="s">
        <v>91</v>
      </c>
      <c r="L1492" s="6" t="s">
        <v>91</v>
      </c>
      <c r="M1492" s="5" t="s">
        <v>92</v>
      </c>
      <c r="N1492" s="6" t="s">
        <v>91</v>
      </c>
      <c r="O1492" s="6" t="s">
        <v>91</v>
      </c>
      <c r="P1492" s="6" t="s">
        <v>91</v>
      </c>
      <c r="Q1492" s="6" t="s">
        <v>91</v>
      </c>
      <c r="R1492" s="5">
        <v>1</v>
      </c>
      <c r="S1492" s="5">
        <v>0</v>
      </c>
      <c r="T1492" s="5" t="s">
        <v>93</v>
      </c>
      <c r="U1492" s="5" t="s">
        <v>105</v>
      </c>
    </row>
    <row r="1493" spans="1:21">
      <c r="A1493" s="6" t="s">
        <v>87</v>
      </c>
      <c r="B1493" s="7">
        <v>1</v>
      </c>
      <c r="C1493" s="5">
        <v>1604</v>
      </c>
      <c r="D1493" s="5">
        <v>42</v>
      </c>
      <c r="E1493" s="8" t="s">
        <v>1734</v>
      </c>
      <c r="F1493" s="8">
        <v>421164</v>
      </c>
      <c r="G1493" s="5" t="s">
        <v>2144</v>
      </c>
      <c r="H1493" s="5" t="s">
        <v>2145</v>
      </c>
      <c r="I1493" s="6" t="s">
        <v>91</v>
      </c>
      <c r="J1493" s="6" t="s">
        <v>91</v>
      </c>
      <c r="K1493" s="6" t="s">
        <v>91</v>
      </c>
      <c r="L1493" s="6" t="s">
        <v>91</v>
      </c>
      <c r="M1493" s="5" t="s">
        <v>92</v>
      </c>
      <c r="N1493" s="6" t="s">
        <v>91</v>
      </c>
      <c r="O1493" s="6" t="s">
        <v>91</v>
      </c>
      <c r="P1493" s="6" t="s">
        <v>91</v>
      </c>
      <c r="Q1493" s="6" t="s">
        <v>91</v>
      </c>
      <c r="R1493" s="5">
        <v>1</v>
      </c>
      <c r="S1493" s="5">
        <v>0</v>
      </c>
      <c r="T1493" s="5" t="s">
        <v>93</v>
      </c>
      <c r="U1493" s="5" t="s">
        <v>105</v>
      </c>
    </row>
    <row r="1494" spans="1:21">
      <c r="A1494" s="6" t="s">
        <v>87</v>
      </c>
      <c r="B1494" s="7">
        <v>1</v>
      </c>
      <c r="C1494" s="5">
        <v>1605</v>
      </c>
      <c r="D1494" s="5">
        <v>42</v>
      </c>
      <c r="E1494" s="8" t="s">
        <v>2146</v>
      </c>
      <c r="F1494" s="8">
        <v>42116401</v>
      </c>
      <c r="G1494" s="5" t="s">
        <v>2147</v>
      </c>
      <c r="H1494" s="5" t="s">
        <v>221</v>
      </c>
      <c r="I1494" s="6" t="s">
        <v>91</v>
      </c>
      <c r="J1494" s="6" t="s">
        <v>91</v>
      </c>
      <c r="K1494" s="6" t="s">
        <v>91</v>
      </c>
      <c r="L1494" s="6" t="s">
        <v>91</v>
      </c>
      <c r="M1494" s="5" t="s">
        <v>92</v>
      </c>
      <c r="N1494" s="6" t="s">
        <v>91</v>
      </c>
      <c r="O1494" s="6" t="s">
        <v>91</v>
      </c>
      <c r="P1494" s="6" t="s">
        <v>91</v>
      </c>
      <c r="Q1494" s="6" t="s">
        <v>91</v>
      </c>
      <c r="R1494" s="5">
        <v>1</v>
      </c>
      <c r="S1494" s="5">
        <v>0</v>
      </c>
      <c r="T1494" s="5" t="s">
        <v>93</v>
      </c>
      <c r="U1494" s="5" t="s">
        <v>105</v>
      </c>
    </row>
    <row r="1495" spans="1:21">
      <c r="A1495" s="6" t="s">
        <v>87</v>
      </c>
      <c r="B1495" s="7">
        <v>1</v>
      </c>
      <c r="C1495" s="5">
        <v>1606</v>
      </c>
      <c r="D1495" s="5">
        <v>42</v>
      </c>
      <c r="E1495" s="8" t="s">
        <v>2146</v>
      </c>
      <c r="F1495" s="8">
        <v>42116402</v>
      </c>
      <c r="G1495" s="5" t="s">
        <v>2148</v>
      </c>
      <c r="H1495" s="5" t="s">
        <v>223</v>
      </c>
      <c r="I1495" s="6" t="s">
        <v>91</v>
      </c>
      <c r="J1495" s="6" t="s">
        <v>91</v>
      </c>
      <c r="K1495" s="6" t="s">
        <v>91</v>
      </c>
      <c r="L1495" s="6" t="s">
        <v>91</v>
      </c>
      <c r="M1495" s="5" t="s">
        <v>92</v>
      </c>
      <c r="N1495" s="6" t="s">
        <v>91</v>
      </c>
      <c r="O1495" s="6" t="s">
        <v>91</v>
      </c>
      <c r="P1495" s="6" t="s">
        <v>91</v>
      </c>
      <c r="Q1495" s="6" t="s">
        <v>91</v>
      </c>
      <c r="R1495" s="5">
        <v>1</v>
      </c>
      <c r="S1495" s="5">
        <v>0</v>
      </c>
      <c r="T1495" s="5" t="s">
        <v>93</v>
      </c>
      <c r="U1495" s="5" t="s">
        <v>105</v>
      </c>
    </row>
    <row r="1496" spans="1:21">
      <c r="A1496" s="6" t="s">
        <v>87</v>
      </c>
      <c r="B1496" s="7">
        <v>1</v>
      </c>
      <c r="C1496" s="5">
        <v>1607</v>
      </c>
      <c r="D1496" s="5">
        <v>42</v>
      </c>
      <c r="E1496" s="8" t="s">
        <v>2146</v>
      </c>
      <c r="F1496" s="8">
        <v>42116403</v>
      </c>
      <c r="G1496" s="5" t="s">
        <v>2149</v>
      </c>
      <c r="H1496" s="5" t="s">
        <v>225</v>
      </c>
      <c r="I1496" s="6" t="s">
        <v>91</v>
      </c>
      <c r="J1496" s="6" t="s">
        <v>91</v>
      </c>
      <c r="K1496" s="6" t="s">
        <v>91</v>
      </c>
      <c r="L1496" s="6" t="s">
        <v>91</v>
      </c>
      <c r="M1496" s="5" t="s">
        <v>92</v>
      </c>
      <c r="N1496" s="6" t="s">
        <v>91</v>
      </c>
      <c r="O1496" s="6" t="s">
        <v>91</v>
      </c>
      <c r="P1496" s="6" t="s">
        <v>91</v>
      </c>
      <c r="Q1496" s="6" t="s">
        <v>91</v>
      </c>
      <c r="R1496" s="5">
        <v>1</v>
      </c>
      <c r="S1496" s="5">
        <v>0</v>
      </c>
      <c r="T1496" s="5" t="s">
        <v>93</v>
      </c>
      <c r="U1496" s="5" t="s">
        <v>105</v>
      </c>
    </row>
    <row r="1497" spans="1:21">
      <c r="A1497" s="6" t="s">
        <v>87</v>
      </c>
      <c r="B1497" s="7">
        <v>1</v>
      </c>
      <c r="C1497" s="5">
        <v>1608</v>
      </c>
      <c r="D1497" s="5">
        <v>42</v>
      </c>
      <c r="E1497" s="8" t="s">
        <v>2146</v>
      </c>
      <c r="F1497" s="8">
        <v>42116404</v>
      </c>
      <c r="G1497" s="5" t="s">
        <v>2150</v>
      </c>
      <c r="H1497" s="5" t="s">
        <v>227</v>
      </c>
      <c r="I1497" s="6" t="s">
        <v>91</v>
      </c>
      <c r="J1497" s="6" t="s">
        <v>91</v>
      </c>
      <c r="K1497" s="6" t="s">
        <v>91</v>
      </c>
      <c r="L1497" s="6" t="s">
        <v>91</v>
      </c>
      <c r="M1497" s="5" t="s">
        <v>92</v>
      </c>
      <c r="N1497" s="6" t="s">
        <v>91</v>
      </c>
      <c r="O1497" s="6" t="s">
        <v>91</v>
      </c>
      <c r="P1497" s="6" t="s">
        <v>91</v>
      </c>
      <c r="Q1497" s="6" t="s">
        <v>91</v>
      </c>
      <c r="R1497" s="5">
        <v>1</v>
      </c>
      <c r="S1497" s="5">
        <v>0</v>
      </c>
      <c r="T1497" s="5" t="s">
        <v>93</v>
      </c>
      <c r="U1497" s="5" t="s">
        <v>105</v>
      </c>
    </row>
    <row r="1498" spans="1:21">
      <c r="A1498" s="6" t="s">
        <v>87</v>
      </c>
      <c r="B1498" s="7">
        <v>1</v>
      </c>
      <c r="C1498" s="5">
        <v>1609</v>
      </c>
      <c r="D1498" s="5">
        <v>42</v>
      </c>
      <c r="E1498" s="8" t="s">
        <v>1734</v>
      </c>
      <c r="F1498" s="8">
        <v>421165</v>
      </c>
      <c r="G1498" s="5" t="s">
        <v>2151</v>
      </c>
      <c r="H1498" s="5" t="s">
        <v>2152</v>
      </c>
      <c r="I1498" s="5">
        <v>10065506911</v>
      </c>
      <c r="J1498" s="6" t="s">
        <v>91</v>
      </c>
      <c r="K1498" s="6" t="s">
        <v>91</v>
      </c>
      <c r="L1498" s="6" t="s">
        <v>91</v>
      </c>
      <c r="M1498" s="5" t="s">
        <v>92</v>
      </c>
      <c r="N1498" s="6" t="s">
        <v>91</v>
      </c>
      <c r="O1498" s="6" t="s">
        <v>91</v>
      </c>
      <c r="P1498" s="6" t="s">
        <v>91</v>
      </c>
      <c r="Q1498" s="6" t="s">
        <v>91</v>
      </c>
      <c r="R1498" s="5">
        <v>1</v>
      </c>
      <c r="S1498" s="5">
        <v>0</v>
      </c>
      <c r="T1498" s="5" t="s">
        <v>93</v>
      </c>
      <c r="U1498" s="5" t="s">
        <v>105</v>
      </c>
    </row>
    <row r="1499" spans="1:21">
      <c r="A1499" s="6" t="s">
        <v>87</v>
      </c>
      <c r="B1499" s="7">
        <v>1</v>
      </c>
      <c r="C1499" s="5">
        <v>1610</v>
      </c>
      <c r="D1499" s="5">
        <v>42</v>
      </c>
      <c r="E1499" s="8" t="s">
        <v>2153</v>
      </c>
      <c r="F1499" s="8">
        <v>42116501</v>
      </c>
      <c r="G1499" s="5" t="s">
        <v>2154</v>
      </c>
      <c r="H1499" s="5" t="s">
        <v>221</v>
      </c>
      <c r="I1499" s="6" t="s">
        <v>91</v>
      </c>
      <c r="J1499" s="6" t="s">
        <v>91</v>
      </c>
      <c r="K1499" s="6" t="s">
        <v>91</v>
      </c>
      <c r="L1499" s="6" t="s">
        <v>91</v>
      </c>
      <c r="M1499" s="5" t="s">
        <v>92</v>
      </c>
      <c r="N1499" s="6" t="s">
        <v>91</v>
      </c>
      <c r="O1499" s="6" t="s">
        <v>91</v>
      </c>
      <c r="P1499" s="6" t="s">
        <v>91</v>
      </c>
      <c r="Q1499" s="6" t="s">
        <v>91</v>
      </c>
      <c r="R1499" s="5">
        <v>1</v>
      </c>
      <c r="S1499" s="5">
        <v>0</v>
      </c>
      <c r="T1499" s="5" t="s">
        <v>93</v>
      </c>
      <c r="U1499" s="5" t="s">
        <v>105</v>
      </c>
    </row>
    <row r="1500" spans="1:21">
      <c r="A1500" s="6" t="s">
        <v>87</v>
      </c>
      <c r="B1500" s="7">
        <v>1</v>
      </c>
      <c r="C1500" s="5">
        <v>1611</v>
      </c>
      <c r="D1500" s="5">
        <v>42</v>
      </c>
      <c r="E1500" s="8" t="s">
        <v>2153</v>
      </c>
      <c r="F1500" s="8">
        <v>42116502</v>
      </c>
      <c r="G1500" s="5" t="s">
        <v>2155</v>
      </c>
      <c r="H1500" s="5" t="s">
        <v>223</v>
      </c>
      <c r="I1500" s="6" t="s">
        <v>91</v>
      </c>
      <c r="J1500" s="6" t="s">
        <v>91</v>
      </c>
      <c r="K1500" s="6" t="s">
        <v>91</v>
      </c>
      <c r="L1500" s="6" t="s">
        <v>91</v>
      </c>
      <c r="M1500" s="5" t="s">
        <v>92</v>
      </c>
      <c r="N1500" s="6" t="s">
        <v>91</v>
      </c>
      <c r="O1500" s="6" t="s">
        <v>91</v>
      </c>
      <c r="P1500" s="6" t="s">
        <v>91</v>
      </c>
      <c r="Q1500" s="6" t="s">
        <v>91</v>
      </c>
      <c r="R1500" s="5">
        <v>1</v>
      </c>
      <c r="S1500" s="5">
        <v>0</v>
      </c>
      <c r="T1500" s="5" t="s">
        <v>93</v>
      </c>
      <c r="U1500" s="5" t="s">
        <v>105</v>
      </c>
    </row>
    <row r="1501" spans="1:21">
      <c r="A1501" s="6" t="s">
        <v>87</v>
      </c>
      <c r="B1501" s="7">
        <v>1</v>
      </c>
      <c r="C1501" s="5">
        <v>1612</v>
      </c>
      <c r="D1501" s="5">
        <v>42</v>
      </c>
      <c r="E1501" s="8" t="s">
        <v>2153</v>
      </c>
      <c r="F1501" s="8">
        <v>42116503</v>
      </c>
      <c r="G1501" s="5" t="s">
        <v>2156</v>
      </c>
      <c r="H1501" s="5" t="s">
        <v>225</v>
      </c>
      <c r="I1501" s="6" t="s">
        <v>91</v>
      </c>
      <c r="J1501" s="6" t="s">
        <v>91</v>
      </c>
      <c r="K1501" s="6" t="s">
        <v>91</v>
      </c>
      <c r="L1501" s="6" t="s">
        <v>91</v>
      </c>
      <c r="M1501" s="5" t="s">
        <v>92</v>
      </c>
      <c r="N1501" s="6" t="s">
        <v>91</v>
      </c>
      <c r="O1501" s="6" t="s">
        <v>91</v>
      </c>
      <c r="P1501" s="6" t="s">
        <v>91</v>
      </c>
      <c r="Q1501" s="6" t="s">
        <v>91</v>
      </c>
      <c r="R1501" s="5">
        <v>1</v>
      </c>
      <c r="S1501" s="5">
        <v>0</v>
      </c>
      <c r="T1501" s="5" t="s">
        <v>93</v>
      </c>
      <c r="U1501" s="5" t="s">
        <v>105</v>
      </c>
    </row>
    <row r="1502" spans="1:21">
      <c r="A1502" s="6" t="s">
        <v>87</v>
      </c>
      <c r="B1502" s="7">
        <v>1</v>
      </c>
      <c r="C1502" s="5">
        <v>1613</v>
      </c>
      <c r="D1502" s="5">
        <v>42</v>
      </c>
      <c r="E1502" s="8" t="s">
        <v>2153</v>
      </c>
      <c r="F1502" s="8">
        <v>42116504</v>
      </c>
      <c r="G1502" s="5" t="s">
        <v>2157</v>
      </c>
      <c r="H1502" s="5" t="s">
        <v>227</v>
      </c>
      <c r="I1502" s="6" t="s">
        <v>91</v>
      </c>
      <c r="J1502" s="6" t="s">
        <v>91</v>
      </c>
      <c r="K1502" s="6" t="s">
        <v>91</v>
      </c>
      <c r="L1502" s="6" t="s">
        <v>91</v>
      </c>
      <c r="M1502" s="5" t="s">
        <v>92</v>
      </c>
      <c r="N1502" s="6" t="s">
        <v>91</v>
      </c>
      <c r="O1502" s="6" t="s">
        <v>91</v>
      </c>
      <c r="P1502" s="6" t="s">
        <v>91</v>
      </c>
      <c r="Q1502" s="6" t="s">
        <v>91</v>
      </c>
      <c r="R1502" s="5">
        <v>1</v>
      </c>
      <c r="S1502" s="5">
        <v>0</v>
      </c>
      <c r="T1502" s="5" t="s">
        <v>93</v>
      </c>
      <c r="U1502" s="5" t="s">
        <v>105</v>
      </c>
    </row>
    <row r="1503" spans="1:21">
      <c r="A1503" s="6" t="s">
        <v>87</v>
      </c>
      <c r="B1503" s="7">
        <v>1</v>
      </c>
      <c r="C1503" s="5">
        <v>1614</v>
      </c>
      <c r="D1503" s="5">
        <v>42</v>
      </c>
      <c r="E1503" s="8" t="s">
        <v>1734</v>
      </c>
      <c r="F1503" s="8">
        <v>421166</v>
      </c>
      <c r="G1503" s="5" t="s">
        <v>2158</v>
      </c>
      <c r="H1503" s="5" t="s">
        <v>2159</v>
      </c>
      <c r="I1503" s="6" t="s">
        <v>91</v>
      </c>
      <c r="J1503" s="6" t="s">
        <v>91</v>
      </c>
      <c r="K1503" s="6" t="s">
        <v>91</v>
      </c>
      <c r="L1503" s="6" t="s">
        <v>91</v>
      </c>
      <c r="M1503" s="5" t="s">
        <v>92</v>
      </c>
      <c r="N1503" s="6" t="s">
        <v>91</v>
      </c>
      <c r="O1503" s="6" t="s">
        <v>91</v>
      </c>
      <c r="P1503" s="6" t="s">
        <v>91</v>
      </c>
      <c r="Q1503" s="6" t="s">
        <v>91</v>
      </c>
      <c r="R1503" s="5">
        <v>1</v>
      </c>
      <c r="S1503" s="5">
        <v>0</v>
      </c>
      <c r="T1503" s="5" t="s">
        <v>93</v>
      </c>
      <c r="U1503" s="5" t="s">
        <v>105</v>
      </c>
    </row>
    <row r="1504" spans="1:21">
      <c r="A1504" s="6" t="s">
        <v>87</v>
      </c>
      <c r="B1504" s="7">
        <v>1</v>
      </c>
      <c r="C1504" s="5">
        <v>1615</v>
      </c>
      <c r="D1504" s="5">
        <v>42</v>
      </c>
      <c r="E1504" s="8" t="s">
        <v>2160</v>
      </c>
      <c r="F1504" s="8">
        <v>42116601</v>
      </c>
      <c r="G1504" s="5" t="s">
        <v>2161</v>
      </c>
      <c r="H1504" s="5" t="s">
        <v>221</v>
      </c>
      <c r="I1504" s="6" t="s">
        <v>91</v>
      </c>
      <c r="J1504" s="6" t="s">
        <v>91</v>
      </c>
      <c r="K1504" s="6" t="s">
        <v>91</v>
      </c>
      <c r="L1504" s="6" t="s">
        <v>91</v>
      </c>
      <c r="M1504" s="5" t="s">
        <v>92</v>
      </c>
      <c r="N1504" s="6" t="s">
        <v>91</v>
      </c>
      <c r="O1504" s="6" t="s">
        <v>91</v>
      </c>
      <c r="P1504" s="6" t="s">
        <v>91</v>
      </c>
      <c r="Q1504" s="6" t="s">
        <v>91</v>
      </c>
      <c r="R1504" s="5">
        <v>1</v>
      </c>
      <c r="S1504" s="5">
        <v>0</v>
      </c>
      <c r="T1504" s="5" t="s">
        <v>93</v>
      </c>
      <c r="U1504" s="5" t="s">
        <v>105</v>
      </c>
    </row>
    <row r="1505" spans="1:21">
      <c r="A1505" s="6" t="s">
        <v>87</v>
      </c>
      <c r="B1505" s="7">
        <v>1</v>
      </c>
      <c r="C1505" s="5">
        <v>1616</v>
      </c>
      <c r="D1505" s="5">
        <v>42</v>
      </c>
      <c r="E1505" s="8" t="s">
        <v>2160</v>
      </c>
      <c r="F1505" s="8">
        <v>42116602</v>
      </c>
      <c r="G1505" s="5" t="s">
        <v>2162</v>
      </c>
      <c r="H1505" s="5" t="s">
        <v>223</v>
      </c>
      <c r="I1505" s="6" t="s">
        <v>91</v>
      </c>
      <c r="J1505" s="6" t="s">
        <v>91</v>
      </c>
      <c r="K1505" s="6" t="s">
        <v>91</v>
      </c>
      <c r="L1505" s="6" t="s">
        <v>91</v>
      </c>
      <c r="M1505" s="5" t="s">
        <v>92</v>
      </c>
      <c r="N1505" s="6" t="s">
        <v>91</v>
      </c>
      <c r="O1505" s="6" t="s">
        <v>91</v>
      </c>
      <c r="P1505" s="6" t="s">
        <v>91</v>
      </c>
      <c r="Q1505" s="6" t="s">
        <v>91</v>
      </c>
      <c r="R1505" s="5">
        <v>1</v>
      </c>
      <c r="S1505" s="5">
        <v>0</v>
      </c>
      <c r="T1505" s="5" t="s">
        <v>93</v>
      </c>
      <c r="U1505" s="5" t="s">
        <v>105</v>
      </c>
    </row>
    <row r="1506" spans="1:21">
      <c r="A1506" s="6" t="s">
        <v>87</v>
      </c>
      <c r="B1506" s="7">
        <v>1</v>
      </c>
      <c r="C1506" s="5">
        <v>1617</v>
      </c>
      <c r="D1506" s="5">
        <v>42</v>
      </c>
      <c r="E1506" s="8" t="s">
        <v>2160</v>
      </c>
      <c r="F1506" s="8">
        <v>42116603</v>
      </c>
      <c r="G1506" s="5" t="s">
        <v>2163</v>
      </c>
      <c r="H1506" s="5" t="s">
        <v>225</v>
      </c>
      <c r="I1506" s="6" t="s">
        <v>91</v>
      </c>
      <c r="J1506" s="6" t="s">
        <v>91</v>
      </c>
      <c r="K1506" s="6" t="s">
        <v>91</v>
      </c>
      <c r="L1506" s="6" t="s">
        <v>91</v>
      </c>
      <c r="M1506" s="5" t="s">
        <v>92</v>
      </c>
      <c r="N1506" s="6" t="s">
        <v>91</v>
      </c>
      <c r="O1506" s="6" t="s">
        <v>91</v>
      </c>
      <c r="P1506" s="6" t="s">
        <v>91</v>
      </c>
      <c r="Q1506" s="6" t="s">
        <v>91</v>
      </c>
      <c r="R1506" s="5">
        <v>1</v>
      </c>
      <c r="S1506" s="5">
        <v>0</v>
      </c>
      <c r="T1506" s="5" t="s">
        <v>93</v>
      </c>
      <c r="U1506" s="5" t="s">
        <v>105</v>
      </c>
    </row>
    <row r="1507" spans="1:21">
      <c r="A1507" s="6" t="s">
        <v>87</v>
      </c>
      <c r="B1507" s="7">
        <v>1</v>
      </c>
      <c r="C1507" s="5">
        <v>1618</v>
      </c>
      <c r="D1507" s="5">
        <v>42</v>
      </c>
      <c r="E1507" s="8" t="s">
        <v>2160</v>
      </c>
      <c r="F1507" s="8">
        <v>42116604</v>
      </c>
      <c r="G1507" s="5" t="s">
        <v>2164</v>
      </c>
      <c r="H1507" s="5" t="s">
        <v>227</v>
      </c>
      <c r="I1507" s="6" t="s">
        <v>91</v>
      </c>
      <c r="J1507" s="6" t="s">
        <v>91</v>
      </c>
      <c r="K1507" s="6" t="s">
        <v>91</v>
      </c>
      <c r="L1507" s="6" t="s">
        <v>91</v>
      </c>
      <c r="M1507" s="5" t="s">
        <v>92</v>
      </c>
      <c r="N1507" s="6" t="s">
        <v>91</v>
      </c>
      <c r="O1507" s="6" t="s">
        <v>91</v>
      </c>
      <c r="P1507" s="6" t="s">
        <v>91</v>
      </c>
      <c r="Q1507" s="6" t="s">
        <v>91</v>
      </c>
      <c r="R1507" s="5">
        <v>1</v>
      </c>
      <c r="S1507" s="5">
        <v>0</v>
      </c>
      <c r="T1507" s="5" t="s">
        <v>93</v>
      </c>
      <c r="U1507" s="5" t="s">
        <v>105</v>
      </c>
    </row>
    <row r="1508" spans="1:21">
      <c r="A1508" s="6" t="s">
        <v>87</v>
      </c>
      <c r="B1508" s="7">
        <v>1</v>
      </c>
      <c r="C1508" s="5">
        <v>1619</v>
      </c>
      <c r="D1508" s="5">
        <v>42</v>
      </c>
      <c r="E1508" s="8" t="s">
        <v>1734</v>
      </c>
      <c r="F1508" s="8">
        <v>421167</v>
      </c>
      <c r="G1508" s="5" t="s">
        <v>2165</v>
      </c>
      <c r="H1508" s="5" t="s">
        <v>2166</v>
      </c>
      <c r="I1508" s="5">
        <v>10065503665</v>
      </c>
      <c r="J1508" s="6" t="s">
        <v>91</v>
      </c>
      <c r="K1508" s="6" t="s">
        <v>91</v>
      </c>
      <c r="L1508" s="6" t="s">
        <v>91</v>
      </c>
      <c r="M1508" s="5" t="s">
        <v>92</v>
      </c>
      <c r="N1508" s="6" t="s">
        <v>91</v>
      </c>
      <c r="O1508" s="6" t="s">
        <v>91</v>
      </c>
      <c r="P1508" s="6" t="s">
        <v>91</v>
      </c>
      <c r="Q1508" s="6" t="s">
        <v>91</v>
      </c>
      <c r="R1508" s="5">
        <v>1</v>
      </c>
      <c r="S1508" s="5">
        <v>0</v>
      </c>
      <c r="T1508" s="5" t="s">
        <v>93</v>
      </c>
      <c r="U1508" s="5" t="s">
        <v>105</v>
      </c>
    </row>
    <row r="1509" spans="1:21">
      <c r="A1509" s="6" t="s">
        <v>87</v>
      </c>
      <c r="B1509" s="7">
        <v>1</v>
      </c>
      <c r="C1509" s="5">
        <v>1620</v>
      </c>
      <c r="D1509" s="5">
        <v>42</v>
      </c>
      <c r="E1509" s="8" t="s">
        <v>2167</v>
      </c>
      <c r="F1509" s="8">
        <v>42116701</v>
      </c>
      <c r="G1509" s="5" t="s">
        <v>2168</v>
      </c>
      <c r="H1509" s="5" t="s">
        <v>221</v>
      </c>
      <c r="I1509" s="6" t="s">
        <v>91</v>
      </c>
      <c r="J1509" s="6" t="s">
        <v>91</v>
      </c>
      <c r="K1509" s="6" t="s">
        <v>91</v>
      </c>
      <c r="L1509" s="6" t="s">
        <v>91</v>
      </c>
      <c r="M1509" s="5" t="s">
        <v>92</v>
      </c>
      <c r="N1509" s="6" t="s">
        <v>91</v>
      </c>
      <c r="O1509" s="6" t="s">
        <v>91</v>
      </c>
      <c r="P1509" s="6" t="s">
        <v>91</v>
      </c>
      <c r="Q1509" s="6" t="s">
        <v>91</v>
      </c>
      <c r="R1509" s="5">
        <v>1</v>
      </c>
      <c r="S1509" s="5">
        <v>0</v>
      </c>
      <c r="T1509" s="5" t="s">
        <v>93</v>
      </c>
      <c r="U1509" s="5" t="s">
        <v>105</v>
      </c>
    </row>
    <row r="1510" spans="1:21">
      <c r="A1510" s="6" t="s">
        <v>87</v>
      </c>
      <c r="B1510" s="7">
        <v>1</v>
      </c>
      <c r="C1510" s="5">
        <v>1621</v>
      </c>
      <c r="D1510" s="5">
        <v>42</v>
      </c>
      <c r="E1510" s="8" t="s">
        <v>2167</v>
      </c>
      <c r="F1510" s="8">
        <v>42116702</v>
      </c>
      <c r="G1510" s="5" t="s">
        <v>2169</v>
      </c>
      <c r="H1510" s="5" t="s">
        <v>223</v>
      </c>
      <c r="I1510" s="6" t="s">
        <v>91</v>
      </c>
      <c r="J1510" s="6" t="s">
        <v>91</v>
      </c>
      <c r="K1510" s="6" t="s">
        <v>91</v>
      </c>
      <c r="L1510" s="6" t="s">
        <v>91</v>
      </c>
      <c r="M1510" s="5" t="s">
        <v>92</v>
      </c>
      <c r="N1510" s="6" t="s">
        <v>91</v>
      </c>
      <c r="O1510" s="6" t="s">
        <v>91</v>
      </c>
      <c r="P1510" s="6" t="s">
        <v>91</v>
      </c>
      <c r="Q1510" s="6" t="s">
        <v>91</v>
      </c>
      <c r="R1510" s="5">
        <v>1</v>
      </c>
      <c r="S1510" s="5">
        <v>0</v>
      </c>
      <c r="T1510" s="5" t="s">
        <v>93</v>
      </c>
      <c r="U1510" s="5" t="s">
        <v>105</v>
      </c>
    </row>
    <row r="1511" spans="1:21">
      <c r="A1511" s="6" t="s">
        <v>87</v>
      </c>
      <c r="B1511" s="7">
        <v>1</v>
      </c>
      <c r="C1511" s="5">
        <v>1622</v>
      </c>
      <c r="D1511" s="5">
        <v>42</v>
      </c>
      <c r="E1511" s="8" t="s">
        <v>2167</v>
      </c>
      <c r="F1511" s="8">
        <v>42116703</v>
      </c>
      <c r="G1511" s="5" t="s">
        <v>2170</v>
      </c>
      <c r="H1511" s="5" t="s">
        <v>225</v>
      </c>
      <c r="I1511" s="6" t="s">
        <v>91</v>
      </c>
      <c r="J1511" s="6" t="s">
        <v>91</v>
      </c>
      <c r="K1511" s="6" t="s">
        <v>91</v>
      </c>
      <c r="L1511" s="6" t="s">
        <v>91</v>
      </c>
      <c r="M1511" s="5" t="s">
        <v>92</v>
      </c>
      <c r="N1511" s="6" t="s">
        <v>91</v>
      </c>
      <c r="O1511" s="6" t="s">
        <v>91</v>
      </c>
      <c r="P1511" s="6" t="s">
        <v>91</v>
      </c>
      <c r="Q1511" s="6" t="s">
        <v>91</v>
      </c>
      <c r="R1511" s="5">
        <v>1</v>
      </c>
      <c r="S1511" s="5">
        <v>0</v>
      </c>
      <c r="T1511" s="5" t="s">
        <v>93</v>
      </c>
      <c r="U1511" s="5" t="s">
        <v>105</v>
      </c>
    </row>
    <row r="1512" spans="1:21">
      <c r="A1512" s="6" t="s">
        <v>87</v>
      </c>
      <c r="B1512" s="7">
        <v>1</v>
      </c>
      <c r="C1512" s="5">
        <v>1624</v>
      </c>
      <c r="D1512" s="5">
        <v>42</v>
      </c>
      <c r="E1512" s="8" t="s">
        <v>2167</v>
      </c>
      <c r="F1512" s="8">
        <v>42116704</v>
      </c>
      <c r="G1512" s="5" t="s">
        <v>2171</v>
      </c>
      <c r="H1512" s="5" t="s">
        <v>227</v>
      </c>
      <c r="I1512" s="6" t="s">
        <v>91</v>
      </c>
      <c r="J1512" s="6" t="s">
        <v>91</v>
      </c>
      <c r="K1512" s="6" t="s">
        <v>91</v>
      </c>
      <c r="L1512" s="6" t="s">
        <v>91</v>
      </c>
      <c r="M1512" s="5" t="s">
        <v>92</v>
      </c>
      <c r="N1512" s="6" t="s">
        <v>91</v>
      </c>
      <c r="O1512" s="6" t="s">
        <v>91</v>
      </c>
      <c r="P1512" s="6" t="s">
        <v>91</v>
      </c>
      <c r="Q1512" s="6" t="s">
        <v>91</v>
      </c>
      <c r="R1512" s="5">
        <v>1</v>
      </c>
      <c r="S1512" s="5">
        <v>0</v>
      </c>
      <c r="T1512" s="5" t="s">
        <v>93</v>
      </c>
      <c r="U1512" s="5" t="s">
        <v>105</v>
      </c>
    </row>
    <row r="1513" spans="1:21">
      <c r="A1513" s="6" t="s">
        <v>87</v>
      </c>
      <c r="B1513" s="7">
        <v>1</v>
      </c>
      <c r="C1513" s="5">
        <v>1625</v>
      </c>
      <c r="D1513" s="5">
        <v>42</v>
      </c>
      <c r="E1513" s="8" t="s">
        <v>1734</v>
      </c>
      <c r="F1513" s="8">
        <v>421168</v>
      </c>
      <c r="G1513" s="5" t="s">
        <v>2172</v>
      </c>
      <c r="H1513" s="5" t="s">
        <v>2173</v>
      </c>
      <c r="I1513" s="6" t="s">
        <v>91</v>
      </c>
      <c r="J1513" s="6" t="s">
        <v>91</v>
      </c>
      <c r="K1513" s="6" t="s">
        <v>91</v>
      </c>
      <c r="L1513" s="6" t="s">
        <v>91</v>
      </c>
      <c r="M1513" s="5" t="s">
        <v>92</v>
      </c>
      <c r="N1513" s="6" t="s">
        <v>91</v>
      </c>
      <c r="O1513" s="6" t="s">
        <v>91</v>
      </c>
      <c r="P1513" s="6" t="s">
        <v>91</v>
      </c>
      <c r="Q1513" s="6" t="s">
        <v>91</v>
      </c>
      <c r="R1513" s="5">
        <v>1</v>
      </c>
      <c r="S1513" s="5">
        <v>0</v>
      </c>
      <c r="T1513" s="5" t="s">
        <v>93</v>
      </c>
      <c r="U1513" s="5" t="s">
        <v>105</v>
      </c>
    </row>
    <row r="1514" spans="1:21">
      <c r="A1514" s="6" t="s">
        <v>87</v>
      </c>
      <c r="B1514" s="7">
        <v>1</v>
      </c>
      <c r="C1514" s="5">
        <v>1626</v>
      </c>
      <c r="D1514" s="5">
        <v>42</v>
      </c>
      <c r="E1514" s="8" t="s">
        <v>2174</v>
      </c>
      <c r="F1514" s="8">
        <v>42116801</v>
      </c>
      <c r="G1514" s="5" t="s">
        <v>2175</v>
      </c>
      <c r="H1514" s="5" t="s">
        <v>221</v>
      </c>
      <c r="I1514" s="6" t="s">
        <v>91</v>
      </c>
      <c r="J1514" s="6" t="s">
        <v>91</v>
      </c>
      <c r="K1514" s="6" t="s">
        <v>91</v>
      </c>
      <c r="L1514" s="6" t="s">
        <v>91</v>
      </c>
      <c r="M1514" s="5" t="s">
        <v>92</v>
      </c>
      <c r="N1514" s="6" t="s">
        <v>91</v>
      </c>
      <c r="O1514" s="6" t="s">
        <v>91</v>
      </c>
      <c r="P1514" s="6" t="s">
        <v>91</v>
      </c>
      <c r="Q1514" s="6" t="s">
        <v>91</v>
      </c>
      <c r="R1514" s="5">
        <v>1</v>
      </c>
      <c r="S1514" s="5">
        <v>0</v>
      </c>
      <c r="T1514" s="5" t="s">
        <v>93</v>
      </c>
      <c r="U1514" s="5" t="s">
        <v>105</v>
      </c>
    </row>
    <row r="1515" spans="1:21">
      <c r="A1515" s="6" t="s">
        <v>87</v>
      </c>
      <c r="B1515" s="7">
        <v>1</v>
      </c>
      <c r="C1515" s="5">
        <v>1627</v>
      </c>
      <c r="D1515" s="5">
        <v>42</v>
      </c>
      <c r="E1515" s="8" t="s">
        <v>2174</v>
      </c>
      <c r="F1515" s="8">
        <v>42116802</v>
      </c>
      <c r="G1515" s="5" t="s">
        <v>2176</v>
      </c>
      <c r="H1515" s="5" t="s">
        <v>223</v>
      </c>
      <c r="I1515" s="6" t="s">
        <v>91</v>
      </c>
      <c r="J1515" s="6" t="s">
        <v>91</v>
      </c>
      <c r="K1515" s="6" t="s">
        <v>91</v>
      </c>
      <c r="L1515" s="6" t="s">
        <v>91</v>
      </c>
      <c r="M1515" s="5" t="s">
        <v>92</v>
      </c>
      <c r="N1515" s="6" t="s">
        <v>91</v>
      </c>
      <c r="O1515" s="6" t="s">
        <v>91</v>
      </c>
      <c r="P1515" s="6" t="s">
        <v>91</v>
      </c>
      <c r="Q1515" s="6" t="s">
        <v>91</v>
      </c>
      <c r="R1515" s="5">
        <v>1</v>
      </c>
      <c r="S1515" s="5">
        <v>0</v>
      </c>
      <c r="T1515" s="5" t="s">
        <v>93</v>
      </c>
      <c r="U1515" s="5" t="s">
        <v>105</v>
      </c>
    </row>
    <row r="1516" spans="1:21">
      <c r="A1516" s="6" t="s">
        <v>87</v>
      </c>
      <c r="B1516" s="7">
        <v>1</v>
      </c>
      <c r="C1516" s="5">
        <v>1628</v>
      </c>
      <c r="D1516" s="5">
        <v>42</v>
      </c>
      <c r="E1516" s="8" t="s">
        <v>2174</v>
      </c>
      <c r="F1516" s="8">
        <v>42116803</v>
      </c>
      <c r="G1516" s="5" t="s">
        <v>2177</v>
      </c>
      <c r="H1516" s="5" t="s">
        <v>225</v>
      </c>
      <c r="I1516" s="6" t="s">
        <v>91</v>
      </c>
      <c r="J1516" s="6" t="s">
        <v>91</v>
      </c>
      <c r="K1516" s="6" t="s">
        <v>91</v>
      </c>
      <c r="L1516" s="6" t="s">
        <v>91</v>
      </c>
      <c r="M1516" s="5" t="s">
        <v>92</v>
      </c>
      <c r="N1516" s="6" t="s">
        <v>91</v>
      </c>
      <c r="O1516" s="6" t="s">
        <v>91</v>
      </c>
      <c r="P1516" s="6" t="s">
        <v>91</v>
      </c>
      <c r="Q1516" s="6" t="s">
        <v>91</v>
      </c>
      <c r="R1516" s="5">
        <v>1</v>
      </c>
      <c r="S1516" s="5">
        <v>0</v>
      </c>
      <c r="T1516" s="5" t="s">
        <v>93</v>
      </c>
      <c r="U1516" s="5" t="s">
        <v>105</v>
      </c>
    </row>
    <row r="1517" spans="1:21">
      <c r="A1517" s="6" t="s">
        <v>87</v>
      </c>
      <c r="B1517" s="7">
        <v>1</v>
      </c>
      <c r="C1517" s="5">
        <v>1629</v>
      </c>
      <c r="D1517" s="5">
        <v>42</v>
      </c>
      <c r="E1517" s="8" t="s">
        <v>2174</v>
      </c>
      <c r="F1517" s="8">
        <v>42116804</v>
      </c>
      <c r="G1517" s="5" t="s">
        <v>2178</v>
      </c>
      <c r="H1517" s="5" t="s">
        <v>227</v>
      </c>
      <c r="I1517" s="6" t="s">
        <v>91</v>
      </c>
      <c r="J1517" s="6" t="s">
        <v>91</v>
      </c>
      <c r="K1517" s="6" t="s">
        <v>91</v>
      </c>
      <c r="L1517" s="6" t="s">
        <v>91</v>
      </c>
      <c r="M1517" s="5" t="s">
        <v>92</v>
      </c>
      <c r="N1517" s="6" t="s">
        <v>91</v>
      </c>
      <c r="O1517" s="6" t="s">
        <v>91</v>
      </c>
      <c r="P1517" s="6" t="s">
        <v>91</v>
      </c>
      <c r="Q1517" s="6" t="s">
        <v>91</v>
      </c>
      <c r="R1517" s="5">
        <v>1</v>
      </c>
      <c r="S1517" s="5">
        <v>0</v>
      </c>
      <c r="T1517" s="5" t="s">
        <v>93</v>
      </c>
      <c r="U1517" s="5" t="s">
        <v>105</v>
      </c>
    </row>
    <row r="1518" spans="1:21">
      <c r="A1518" s="6" t="s">
        <v>87</v>
      </c>
      <c r="B1518" s="7">
        <v>1</v>
      </c>
      <c r="C1518" s="5">
        <v>1630</v>
      </c>
      <c r="D1518" s="5">
        <v>42</v>
      </c>
      <c r="E1518" s="8" t="s">
        <v>1734</v>
      </c>
      <c r="F1518" s="8">
        <v>421169</v>
      </c>
      <c r="G1518" s="5" t="s">
        <v>2179</v>
      </c>
      <c r="H1518" s="5" t="s">
        <v>2180</v>
      </c>
      <c r="I1518" s="5">
        <v>10065506301</v>
      </c>
      <c r="J1518" s="6" t="s">
        <v>91</v>
      </c>
      <c r="K1518" s="6" t="s">
        <v>91</v>
      </c>
      <c r="L1518" s="6" t="s">
        <v>91</v>
      </c>
      <c r="M1518" s="5" t="s">
        <v>92</v>
      </c>
      <c r="N1518" s="6" t="s">
        <v>91</v>
      </c>
      <c r="O1518" s="6" t="s">
        <v>91</v>
      </c>
      <c r="P1518" s="6" t="s">
        <v>91</v>
      </c>
      <c r="Q1518" s="6" t="s">
        <v>91</v>
      </c>
      <c r="R1518" s="5">
        <v>1</v>
      </c>
      <c r="S1518" s="5">
        <v>0</v>
      </c>
      <c r="T1518" s="5" t="s">
        <v>93</v>
      </c>
      <c r="U1518" s="5" t="s">
        <v>105</v>
      </c>
    </row>
    <row r="1519" spans="1:21">
      <c r="A1519" s="6" t="s">
        <v>87</v>
      </c>
      <c r="B1519" s="7">
        <v>1</v>
      </c>
      <c r="C1519" s="5">
        <v>1631</v>
      </c>
      <c r="D1519" s="5">
        <v>42</v>
      </c>
      <c r="E1519" s="8" t="s">
        <v>2181</v>
      </c>
      <c r="F1519" s="8">
        <v>42116901</v>
      </c>
      <c r="G1519" s="5" t="s">
        <v>2182</v>
      </c>
      <c r="H1519" s="5" t="s">
        <v>221</v>
      </c>
      <c r="I1519" s="6" t="s">
        <v>91</v>
      </c>
      <c r="J1519" s="6" t="s">
        <v>91</v>
      </c>
      <c r="K1519" s="6" t="s">
        <v>91</v>
      </c>
      <c r="L1519" s="6" t="s">
        <v>91</v>
      </c>
      <c r="M1519" s="5" t="s">
        <v>92</v>
      </c>
      <c r="N1519" s="6" t="s">
        <v>91</v>
      </c>
      <c r="O1519" s="6" t="s">
        <v>91</v>
      </c>
      <c r="P1519" s="6" t="s">
        <v>91</v>
      </c>
      <c r="Q1519" s="6" t="s">
        <v>91</v>
      </c>
      <c r="R1519" s="5">
        <v>1</v>
      </c>
      <c r="S1519" s="5">
        <v>0</v>
      </c>
      <c r="T1519" s="5" t="s">
        <v>93</v>
      </c>
      <c r="U1519" s="5" t="s">
        <v>105</v>
      </c>
    </row>
    <row r="1520" spans="1:21">
      <c r="A1520" s="6" t="s">
        <v>87</v>
      </c>
      <c r="B1520" s="7">
        <v>1</v>
      </c>
      <c r="C1520" s="5">
        <v>1632</v>
      </c>
      <c r="D1520" s="5">
        <v>42</v>
      </c>
      <c r="E1520" s="8" t="s">
        <v>2181</v>
      </c>
      <c r="F1520" s="8">
        <v>42116902</v>
      </c>
      <c r="G1520" s="5" t="s">
        <v>2183</v>
      </c>
      <c r="H1520" s="5" t="s">
        <v>223</v>
      </c>
      <c r="I1520" s="6" t="s">
        <v>91</v>
      </c>
      <c r="J1520" s="6" t="s">
        <v>91</v>
      </c>
      <c r="K1520" s="6" t="s">
        <v>91</v>
      </c>
      <c r="L1520" s="6" t="s">
        <v>91</v>
      </c>
      <c r="M1520" s="5" t="s">
        <v>92</v>
      </c>
      <c r="N1520" s="6" t="s">
        <v>91</v>
      </c>
      <c r="O1520" s="6" t="s">
        <v>91</v>
      </c>
      <c r="P1520" s="6" t="s">
        <v>91</v>
      </c>
      <c r="Q1520" s="6" t="s">
        <v>91</v>
      </c>
      <c r="R1520" s="5">
        <v>1</v>
      </c>
      <c r="S1520" s="5">
        <v>0</v>
      </c>
      <c r="T1520" s="5" t="s">
        <v>93</v>
      </c>
      <c r="U1520" s="5" t="s">
        <v>105</v>
      </c>
    </row>
    <row r="1521" spans="1:21">
      <c r="A1521" s="6" t="s">
        <v>87</v>
      </c>
      <c r="B1521" s="7">
        <v>1</v>
      </c>
      <c r="C1521" s="5">
        <v>1633</v>
      </c>
      <c r="D1521" s="5">
        <v>42</v>
      </c>
      <c r="E1521" s="8" t="s">
        <v>2181</v>
      </c>
      <c r="F1521" s="8">
        <v>42116903</v>
      </c>
      <c r="G1521" s="5" t="s">
        <v>2184</v>
      </c>
      <c r="H1521" s="5" t="s">
        <v>225</v>
      </c>
      <c r="I1521" s="6" t="s">
        <v>91</v>
      </c>
      <c r="J1521" s="6" t="s">
        <v>91</v>
      </c>
      <c r="K1521" s="6" t="s">
        <v>91</v>
      </c>
      <c r="L1521" s="6" t="s">
        <v>91</v>
      </c>
      <c r="M1521" s="5" t="s">
        <v>92</v>
      </c>
      <c r="N1521" s="6" t="s">
        <v>91</v>
      </c>
      <c r="O1521" s="6" t="s">
        <v>91</v>
      </c>
      <c r="P1521" s="6" t="s">
        <v>91</v>
      </c>
      <c r="Q1521" s="6" t="s">
        <v>91</v>
      </c>
      <c r="R1521" s="5">
        <v>1</v>
      </c>
      <c r="S1521" s="5">
        <v>0</v>
      </c>
      <c r="T1521" s="5" t="s">
        <v>93</v>
      </c>
      <c r="U1521" s="5" t="s">
        <v>105</v>
      </c>
    </row>
    <row r="1522" spans="1:21">
      <c r="A1522" s="6" t="s">
        <v>87</v>
      </c>
      <c r="B1522" s="7">
        <v>1</v>
      </c>
      <c r="C1522" s="5">
        <v>1634</v>
      </c>
      <c r="D1522" s="5">
        <v>42</v>
      </c>
      <c r="E1522" s="8" t="s">
        <v>2181</v>
      </c>
      <c r="F1522" s="8">
        <v>42116904</v>
      </c>
      <c r="G1522" s="5" t="s">
        <v>2185</v>
      </c>
      <c r="H1522" s="5" t="s">
        <v>227</v>
      </c>
      <c r="I1522" s="6" t="s">
        <v>91</v>
      </c>
      <c r="J1522" s="6" t="s">
        <v>91</v>
      </c>
      <c r="K1522" s="6" t="s">
        <v>91</v>
      </c>
      <c r="L1522" s="6" t="s">
        <v>91</v>
      </c>
      <c r="M1522" s="5" t="s">
        <v>92</v>
      </c>
      <c r="N1522" s="6" t="s">
        <v>91</v>
      </c>
      <c r="O1522" s="6" t="s">
        <v>91</v>
      </c>
      <c r="P1522" s="6" t="s">
        <v>91</v>
      </c>
      <c r="Q1522" s="6" t="s">
        <v>91</v>
      </c>
      <c r="R1522" s="5">
        <v>1</v>
      </c>
      <c r="S1522" s="5">
        <v>0</v>
      </c>
      <c r="T1522" s="5" t="s">
        <v>93</v>
      </c>
      <c r="U1522" s="5" t="s">
        <v>105</v>
      </c>
    </row>
    <row r="1523" spans="1:21">
      <c r="A1523" s="6" t="s">
        <v>87</v>
      </c>
      <c r="B1523" s="7">
        <v>1</v>
      </c>
      <c r="C1523" s="5">
        <v>1635</v>
      </c>
      <c r="D1523" s="5">
        <v>42</v>
      </c>
      <c r="E1523" s="8" t="s">
        <v>1734</v>
      </c>
      <c r="F1523" s="8">
        <v>421170</v>
      </c>
      <c r="G1523" s="5" t="s">
        <v>2186</v>
      </c>
      <c r="H1523" s="5" t="s">
        <v>2187</v>
      </c>
      <c r="I1523" s="5">
        <v>10065504582</v>
      </c>
      <c r="J1523" s="6" t="s">
        <v>91</v>
      </c>
      <c r="K1523" s="6" t="s">
        <v>91</v>
      </c>
      <c r="L1523" s="6" t="s">
        <v>91</v>
      </c>
      <c r="M1523" s="5" t="s">
        <v>92</v>
      </c>
      <c r="N1523" s="6" t="s">
        <v>91</v>
      </c>
      <c r="O1523" s="6" t="s">
        <v>91</v>
      </c>
      <c r="P1523" s="6" t="s">
        <v>91</v>
      </c>
      <c r="Q1523" s="6" t="s">
        <v>91</v>
      </c>
      <c r="R1523" s="5">
        <v>1</v>
      </c>
      <c r="S1523" s="5">
        <v>0</v>
      </c>
      <c r="T1523" s="5" t="s">
        <v>93</v>
      </c>
      <c r="U1523" s="5" t="s">
        <v>105</v>
      </c>
    </row>
    <row r="1524" spans="1:21">
      <c r="A1524" s="6" t="s">
        <v>87</v>
      </c>
      <c r="B1524" s="7">
        <v>1</v>
      </c>
      <c r="C1524" s="5">
        <v>1636</v>
      </c>
      <c r="D1524" s="5">
        <v>42</v>
      </c>
      <c r="E1524" s="8" t="s">
        <v>2188</v>
      </c>
      <c r="F1524" s="8">
        <v>42117001</v>
      </c>
      <c r="G1524" s="5" t="s">
        <v>2189</v>
      </c>
      <c r="H1524" s="5" t="s">
        <v>221</v>
      </c>
      <c r="I1524" s="6" t="s">
        <v>91</v>
      </c>
      <c r="J1524" s="6" t="s">
        <v>91</v>
      </c>
      <c r="K1524" s="6" t="s">
        <v>91</v>
      </c>
      <c r="L1524" s="6" t="s">
        <v>91</v>
      </c>
      <c r="M1524" s="5" t="s">
        <v>92</v>
      </c>
      <c r="N1524" s="6" t="s">
        <v>91</v>
      </c>
      <c r="O1524" s="6" t="s">
        <v>91</v>
      </c>
      <c r="P1524" s="6" t="s">
        <v>91</v>
      </c>
      <c r="Q1524" s="6" t="s">
        <v>91</v>
      </c>
      <c r="R1524" s="5">
        <v>1</v>
      </c>
      <c r="S1524" s="5">
        <v>0</v>
      </c>
      <c r="T1524" s="5" t="s">
        <v>93</v>
      </c>
      <c r="U1524" s="5" t="s">
        <v>105</v>
      </c>
    </row>
    <row r="1525" spans="1:21">
      <c r="A1525" s="6" t="s">
        <v>87</v>
      </c>
      <c r="B1525" s="7">
        <v>1</v>
      </c>
      <c r="C1525" s="5">
        <v>1637</v>
      </c>
      <c r="D1525" s="5">
        <v>42</v>
      </c>
      <c r="E1525" s="8" t="s">
        <v>2188</v>
      </c>
      <c r="F1525" s="8">
        <v>42117002</v>
      </c>
      <c r="G1525" s="5" t="s">
        <v>2190</v>
      </c>
      <c r="H1525" s="5" t="s">
        <v>223</v>
      </c>
      <c r="I1525" s="6" t="s">
        <v>91</v>
      </c>
      <c r="J1525" s="6" t="s">
        <v>91</v>
      </c>
      <c r="K1525" s="6" t="s">
        <v>91</v>
      </c>
      <c r="L1525" s="6" t="s">
        <v>91</v>
      </c>
      <c r="M1525" s="5" t="s">
        <v>92</v>
      </c>
      <c r="N1525" s="6" t="s">
        <v>91</v>
      </c>
      <c r="O1525" s="6" t="s">
        <v>91</v>
      </c>
      <c r="P1525" s="6" t="s">
        <v>91</v>
      </c>
      <c r="Q1525" s="6" t="s">
        <v>91</v>
      </c>
      <c r="R1525" s="5">
        <v>1</v>
      </c>
      <c r="S1525" s="5">
        <v>0</v>
      </c>
      <c r="T1525" s="5" t="s">
        <v>93</v>
      </c>
      <c r="U1525" s="5" t="s">
        <v>105</v>
      </c>
    </row>
    <row r="1526" spans="1:21">
      <c r="A1526" s="6" t="s">
        <v>87</v>
      </c>
      <c r="B1526" s="7">
        <v>1</v>
      </c>
      <c r="C1526" s="5">
        <v>1638</v>
      </c>
      <c r="D1526" s="5">
        <v>42</v>
      </c>
      <c r="E1526" s="8" t="s">
        <v>2188</v>
      </c>
      <c r="F1526" s="8">
        <v>42117003</v>
      </c>
      <c r="G1526" s="5" t="s">
        <v>2191</v>
      </c>
      <c r="H1526" s="5" t="s">
        <v>225</v>
      </c>
      <c r="I1526" s="6" t="s">
        <v>91</v>
      </c>
      <c r="J1526" s="6" t="s">
        <v>91</v>
      </c>
      <c r="K1526" s="6" t="s">
        <v>91</v>
      </c>
      <c r="L1526" s="6" t="s">
        <v>91</v>
      </c>
      <c r="M1526" s="5" t="s">
        <v>92</v>
      </c>
      <c r="N1526" s="6" t="s">
        <v>91</v>
      </c>
      <c r="O1526" s="6" t="s">
        <v>91</v>
      </c>
      <c r="P1526" s="6" t="s">
        <v>91</v>
      </c>
      <c r="Q1526" s="6" t="s">
        <v>91</v>
      </c>
      <c r="R1526" s="5">
        <v>1</v>
      </c>
      <c r="S1526" s="5">
        <v>0</v>
      </c>
      <c r="T1526" s="5" t="s">
        <v>93</v>
      </c>
      <c r="U1526" s="5" t="s">
        <v>105</v>
      </c>
    </row>
    <row r="1527" spans="1:21">
      <c r="A1527" s="6" t="s">
        <v>87</v>
      </c>
      <c r="B1527" s="7">
        <v>1</v>
      </c>
      <c r="C1527" s="5">
        <v>1640</v>
      </c>
      <c r="D1527" s="5">
        <v>42</v>
      </c>
      <c r="E1527" s="8" t="s">
        <v>2188</v>
      </c>
      <c r="F1527" s="8">
        <v>42117004</v>
      </c>
      <c r="G1527" s="5" t="s">
        <v>2192</v>
      </c>
      <c r="H1527" s="5" t="s">
        <v>227</v>
      </c>
      <c r="I1527" s="6" t="s">
        <v>91</v>
      </c>
      <c r="J1527" s="6" t="s">
        <v>91</v>
      </c>
      <c r="K1527" s="6" t="s">
        <v>91</v>
      </c>
      <c r="L1527" s="6" t="s">
        <v>91</v>
      </c>
      <c r="M1527" s="5" t="s">
        <v>92</v>
      </c>
      <c r="N1527" s="6" t="s">
        <v>91</v>
      </c>
      <c r="O1527" s="6" t="s">
        <v>91</v>
      </c>
      <c r="P1527" s="6" t="s">
        <v>91</v>
      </c>
      <c r="Q1527" s="6" t="s">
        <v>91</v>
      </c>
      <c r="R1527" s="5">
        <v>1</v>
      </c>
      <c r="S1527" s="5">
        <v>0</v>
      </c>
      <c r="T1527" s="5" t="s">
        <v>93</v>
      </c>
      <c r="U1527" s="5" t="s">
        <v>105</v>
      </c>
    </row>
    <row r="1528" spans="1:21">
      <c r="A1528" s="6" t="s">
        <v>87</v>
      </c>
      <c r="B1528" s="7">
        <v>1</v>
      </c>
      <c r="C1528" s="5">
        <v>1641</v>
      </c>
      <c r="D1528" s="5">
        <v>42</v>
      </c>
      <c r="E1528" s="8" t="s">
        <v>1734</v>
      </c>
      <c r="F1528" s="8">
        <v>421171</v>
      </c>
      <c r="G1528" s="5" t="s">
        <v>2193</v>
      </c>
      <c r="H1528" s="5" t="s">
        <v>2194</v>
      </c>
      <c r="I1528" s="6" t="s">
        <v>91</v>
      </c>
      <c r="J1528" s="6" t="s">
        <v>91</v>
      </c>
      <c r="K1528" s="6" t="s">
        <v>91</v>
      </c>
      <c r="L1528" s="6" t="s">
        <v>91</v>
      </c>
      <c r="M1528" s="5" t="s">
        <v>92</v>
      </c>
      <c r="N1528" s="6" t="s">
        <v>91</v>
      </c>
      <c r="O1528" s="6" t="s">
        <v>91</v>
      </c>
      <c r="P1528" s="6" t="s">
        <v>91</v>
      </c>
      <c r="Q1528" s="6" t="s">
        <v>91</v>
      </c>
      <c r="R1528" s="5">
        <v>1</v>
      </c>
      <c r="S1528" s="5">
        <v>0</v>
      </c>
      <c r="T1528" s="5" t="s">
        <v>93</v>
      </c>
      <c r="U1528" s="5" t="s">
        <v>105</v>
      </c>
    </row>
    <row r="1529" spans="1:21">
      <c r="A1529" s="6" t="s">
        <v>87</v>
      </c>
      <c r="B1529" s="7">
        <v>1</v>
      </c>
      <c r="C1529" s="5">
        <v>1642</v>
      </c>
      <c r="D1529" s="5">
        <v>42</v>
      </c>
      <c r="E1529" s="8" t="s">
        <v>2195</v>
      </c>
      <c r="F1529" s="8">
        <v>42117101</v>
      </c>
      <c r="G1529" s="5" t="s">
        <v>2196</v>
      </c>
      <c r="H1529" s="5" t="s">
        <v>221</v>
      </c>
      <c r="I1529" s="6" t="s">
        <v>91</v>
      </c>
      <c r="J1529" s="6" t="s">
        <v>91</v>
      </c>
      <c r="K1529" s="6" t="s">
        <v>91</v>
      </c>
      <c r="L1529" s="6" t="s">
        <v>91</v>
      </c>
      <c r="M1529" s="5" t="s">
        <v>92</v>
      </c>
      <c r="N1529" s="6" t="s">
        <v>91</v>
      </c>
      <c r="O1529" s="6" t="s">
        <v>91</v>
      </c>
      <c r="P1529" s="6" t="s">
        <v>91</v>
      </c>
      <c r="Q1529" s="6" t="s">
        <v>91</v>
      </c>
      <c r="R1529" s="5">
        <v>1</v>
      </c>
      <c r="S1529" s="5">
        <v>0</v>
      </c>
      <c r="T1529" s="5" t="s">
        <v>93</v>
      </c>
      <c r="U1529" s="5" t="s">
        <v>105</v>
      </c>
    </row>
    <row r="1530" spans="1:21">
      <c r="A1530" s="6" t="s">
        <v>87</v>
      </c>
      <c r="B1530" s="7">
        <v>1</v>
      </c>
      <c r="C1530" s="5">
        <v>1643</v>
      </c>
      <c r="D1530" s="5">
        <v>42</v>
      </c>
      <c r="E1530" s="8" t="s">
        <v>2195</v>
      </c>
      <c r="F1530" s="8">
        <v>42117102</v>
      </c>
      <c r="G1530" s="5" t="s">
        <v>2197</v>
      </c>
      <c r="H1530" s="5" t="s">
        <v>223</v>
      </c>
      <c r="I1530" s="6" t="s">
        <v>91</v>
      </c>
      <c r="J1530" s="6" t="s">
        <v>91</v>
      </c>
      <c r="K1530" s="6" t="s">
        <v>91</v>
      </c>
      <c r="L1530" s="6" t="s">
        <v>91</v>
      </c>
      <c r="M1530" s="5" t="s">
        <v>92</v>
      </c>
      <c r="N1530" s="6" t="s">
        <v>91</v>
      </c>
      <c r="O1530" s="6" t="s">
        <v>91</v>
      </c>
      <c r="P1530" s="6" t="s">
        <v>91</v>
      </c>
      <c r="Q1530" s="6" t="s">
        <v>91</v>
      </c>
      <c r="R1530" s="5">
        <v>1</v>
      </c>
      <c r="S1530" s="5">
        <v>0</v>
      </c>
      <c r="T1530" s="5" t="s">
        <v>93</v>
      </c>
      <c r="U1530" s="5" t="s">
        <v>105</v>
      </c>
    </row>
    <row r="1531" spans="1:21">
      <c r="A1531" s="6" t="s">
        <v>87</v>
      </c>
      <c r="B1531" s="7">
        <v>1</v>
      </c>
      <c r="C1531" s="5">
        <v>1644</v>
      </c>
      <c r="D1531" s="5">
        <v>42</v>
      </c>
      <c r="E1531" s="8" t="s">
        <v>2195</v>
      </c>
      <c r="F1531" s="8">
        <v>42117103</v>
      </c>
      <c r="G1531" s="5" t="s">
        <v>2198</v>
      </c>
      <c r="H1531" s="5" t="s">
        <v>225</v>
      </c>
      <c r="I1531" s="6" t="s">
        <v>91</v>
      </c>
      <c r="J1531" s="6" t="s">
        <v>91</v>
      </c>
      <c r="K1531" s="6" t="s">
        <v>91</v>
      </c>
      <c r="L1531" s="6" t="s">
        <v>91</v>
      </c>
      <c r="M1531" s="5" t="s">
        <v>92</v>
      </c>
      <c r="N1531" s="6" t="s">
        <v>91</v>
      </c>
      <c r="O1531" s="6" t="s">
        <v>91</v>
      </c>
      <c r="P1531" s="6" t="s">
        <v>91</v>
      </c>
      <c r="Q1531" s="6" t="s">
        <v>91</v>
      </c>
      <c r="R1531" s="5">
        <v>1</v>
      </c>
      <c r="S1531" s="5">
        <v>0</v>
      </c>
      <c r="T1531" s="5" t="s">
        <v>93</v>
      </c>
      <c r="U1531" s="5" t="s">
        <v>105</v>
      </c>
    </row>
    <row r="1532" spans="1:21">
      <c r="A1532" s="6" t="s">
        <v>87</v>
      </c>
      <c r="B1532" s="7">
        <v>1</v>
      </c>
      <c r="C1532" s="5">
        <v>1645</v>
      </c>
      <c r="D1532" s="5">
        <v>42</v>
      </c>
      <c r="E1532" s="8" t="s">
        <v>2195</v>
      </c>
      <c r="F1532" s="8">
        <v>42117104</v>
      </c>
      <c r="G1532" s="5" t="s">
        <v>2199</v>
      </c>
      <c r="H1532" s="5" t="s">
        <v>227</v>
      </c>
      <c r="I1532" s="6" t="s">
        <v>91</v>
      </c>
      <c r="J1532" s="6" t="s">
        <v>91</v>
      </c>
      <c r="K1532" s="6" t="s">
        <v>91</v>
      </c>
      <c r="L1532" s="6" t="s">
        <v>91</v>
      </c>
      <c r="M1532" s="5" t="s">
        <v>92</v>
      </c>
      <c r="N1532" s="6" t="s">
        <v>91</v>
      </c>
      <c r="O1532" s="6" t="s">
        <v>91</v>
      </c>
      <c r="P1532" s="6" t="s">
        <v>91</v>
      </c>
      <c r="Q1532" s="6" t="s">
        <v>91</v>
      </c>
      <c r="R1532" s="5">
        <v>1</v>
      </c>
      <c r="S1532" s="5">
        <v>0</v>
      </c>
      <c r="T1532" s="5" t="s">
        <v>93</v>
      </c>
      <c r="U1532" s="5" t="s">
        <v>105</v>
      </c>
    </row>
    <row r="1533" spans="1:21">
      <c r="A1533" s="6" t="s">
        <v>87</v>
      </c>
      <c r="B1533" s="7">
        <v>1</v>
      </c>
      <c r="C1533" s="5">
        <v>1646</v>
      </c>
      <c r="D1533" s="5">
        <v>42</v>
      </c>
      <c r="E1533" s="8" t="s">
        <v>1734</v>
      </c>
      <c r="F1533" s="8">
        <v>421172</v>
      </c>
      <c r="G1533" s="5" t="s">
        <v>2200</v>
      </c>
      <c r="H1533" s="5" t="s">
        <v>2201</v>
      </c>
      <c r="I1533" s="5">
        <v>10065505750</v>
      </c>
      <c r="J1533" s="6" t="s">
        <v>91</v>
      </c>
      <c r="K1533" s="6" t="s">
        <v>91</v>
      </c>
      <c r="L1533" s="6" t="s">
        <v>91</v>
      </c>
      <c r="M1533" s="5" t="s">
        <v>92</v>
      </c>
      <c r="N1533" s="6" t="s">
        <v>91</v>
      </c>
      <c r="O1533" s="6" t="s">
        <v>91</v>
      </c>
      <c r="P1533" s="6" t="s">
        <v>91</v>
      </c>
      <c r="Q1533" s="6" t="s">
        <v>91</v>
      </c>
      <c r="R1533" s="5">
        <v>1</v>
      </c>
      <c r="S1533" s="5">
        <v>0</v>
      </c>
      <c r="T1533" s="5" t="s">
        <v>93</v>
      </c>
      <c r="U1533" s="5" t="s">
        <v>105</v>
      </c>
    </row>
    <row r="1534" spans="1:21">
      <c r="A1534" s="6" t="s">
        <v>87</v>
      </c>
      <c r="B1534" s="7">
        <v>1</v>
      </c>
      <c r="C1534" s="5">
        <v>1647</v>
      </c>
      <c r="D1534" s="5">
        <v>42</v>
      </c>
      <c r="E1534" s="8" t="s">
        <v>2202</v>
      </c>
      <c r="F1534" s="8">
        <v>42117201</v>
      </c>
      <c r="G1534" s="5" t="s">
        <v>2203</v>
      </c>
      <c r="H1534" s="5" t="s">
        <v>221</v>
      </c>
      <c r="I1534" s="6" t="s">
        <v>91</v>
      </c>
      <c r="J1534" s="6" t="s">
        <v>91</v>
      </c>
      <c r="K1534" s="6" t="s">
        <v>91</v>
      </c>
      <c r="L1534" s="6" t="s">
        <v>91</v>
      </c>
      <c r="M1534" s="5" t="s">
        <v>92</v>
      </c>
      <c r="N1534" s="6" t="s">
        <v>91</v>
      </c>
      <c r="O1534" s="6" t="s">
        <v>91</v>
      </c>
      <c r="P1534" s="6" t="s">
        <v>91</v>
      </c>
      <c r="Q1534" s="6" t="s">
        <v>91</v>
      </c>
      <c r="R1534" s="5">
        <v>1</v>
      </c>
      <c r="S1534" s="5">
        <v>0</v>
      </c>
      <c r="T1534" s="5" t="s">
        <v>93</v>
      </c>
      <c r="U1534" s="5" t="s">
        <v>105</v>
      </c>
    </row>
    <row r="1535" spans="1:21">
      <c r="A1535" s="6" t="s">
        <v>87</v>
      </c>
      <c r="B1535" s="7">
        <v>1</v>
      </c>
      <c r="C1535" s="5">
        <v>1648</v>
      </c>
      <c r="D1535" s="5">
        <v>42</v>
      </c>
      <c r="E1535" s="8" t="s">
        <v>2202</v>
      </c>
      <c r="F1535" s="8">
        <v>42117202</v>
      </c>
      <c r="G1535" s="5" t="s">
        <v>2204</v>
      </c>
      <c r="H1535" s="5" t="s">
        <v>223</v>
      </c>
      <c r="I1535" s="6" t="s">
        <v>91</v>
      </c>
      <c r="J1535" s="6" t="s">
        <v>91</v>
      </c>
      <c r="K1535" s="6" t="s">
        <v>91</v>
      </c>
      <c r="L1535" s="6" t="s">
        <v>91</v>
      </c>
      <c r="M1535" s="5" t="s">
        <v>92</v>
      </c>
      <c r="N1535" s="6" t="s">
        <v>91</v>
      </c>
      <c r="O1535" s="6" t="s">
        <v>91</v>
      </c>
      <c r="P1535" s="6" t="s">
        <v>91</v>
      </c>
      <c r="Q1535" s="6" t="s">
        <v>91</v>
      </c>
      <c r="R1535" s="5">
        <v>1</v>
      </c>
      <c r="S1535" s="5">
        <v>0</v>
      </c>
      <c r="T1535" s="5" t="s">
        <v>93</v>
      </c>
      <c r="U1535" s="5" t="s">
        <v>105</v>
      </c>
    </row>
    <row r="1536" spans="1:21">
      <c r="A1536" s="6" t="s">
        <v>87</v>
      </c>
      <c r="B1536" s="7">
        <v>1</v>
      </c>
      <c r="C1536" s="5">
        <v>1649</v>
      </c>
      <c r="D1536" s="5">
        <v>42</v>
      </c>
      <c r="E1536" s="8" t="s">
        <v>2202</v>
      </c>
      <c r="F1536" s="8">
        <v>42117203</v>
      </c>
      <c r="G1536" s="5" t="s">
        <v>2205</v>
      </c>
      <c r="H1536" s="5" t="s">
        <v>225</v>
      </c>
      <c r="I1536" s="6" t="s">
        <v>91</v>
      </c>
      <c r="J1536" s="6" t="s">
        <v>91</v>
      </c>
      <c r="K1536" s="6" t="s">
        <v>91</v>
      </c>
      <c r="L1536" s="6" t="s">
        <v>91</v>
      </c>
      <c r="M1536" s="5" t="s">
        <v>92</v>
      </c>
      <c r="N1536" s="6" t="s">
        <v>91</v>
      </c>
      <c r="O1536" s="6" t="s">
        <v>91</v>
      </c>
      <c r="P1536" s="6" t="s">
        <v>91</v>
      </c>
      <c r="Q1536" s="6" t="s">
        <v>91</v>
      </c>
      <c r="R1536" s="5">
        <v>1</v>
      </c>
      <c r="S1536" s="5">
        <v>0</v>
      </c>
      <c r="T1536" s="5" t="s">
        <v>93</v>
      </c>
      <c r="U1536" s="5" t="s">
        <v>105</v>
      </c>
    </row>
    <row r="1537" spans="1:21">
      <c r="A1537" s="6" t="s">
        <v>87</v>
      </c>
      <c r="B1537" s="7">
        <v>1</v>
      </c>
      <c r="C1537" s="5">
        <v>1651</v>
      </c>
      <c r="D1537" s="5">
        <v>42</v>
      </c>
      <c r="E1537" s="8" t="s">
        <v>2202</v>
      </c>
      <c r="F1537" s="8">
        <v>42117204</v>
      </c>
      <c r="G1537" s="5" t="s">
        <v>2206</v>
      </c>
      <c r="H1537" s="5" t="s">
        <v>227</v>
      </c>
      <c r="I1537" s="6" t="s">
        <v>91</v>
      </c>
      <c r="J1537" s="6" t="s">
        <v>91</v>
      </c>
      <c r="K1537" s="6" t="s">
        <v>91</v>
      </c>
      <c r="L1537" s="6" t="s">
        <v>91</v>
      </c>
      <c r="M1537" s="5" t="s">
        <v>92</v>
      </c>
      <c r="N1537" s="6" t="s">
        <v>91</v>
      </c>
      <c r="O1537" s="6" t="s">
        <v>91</v>
      </c>
      <c r="P1537" s="6" t="s">
        <v>91</v>
      </c>
      <c r="Q1537" s="6" t="s">
        <v>91</v>
      </c>
      <c r="R1537" s="5">
        <v>1</v>
      </c>
      <c r="S1537" s="5">
        <v>0</v>
      </c>
      <c r="T1537" s="5" t="s">
        <v>93</v>
      </c>
      <c r="U1537" s="5" t="s">
        <v>105</v>
      </c>
    </row>
    <row r="1538" spans="1:21">
      <c r="A1538" s="6" t="s">
        <v>87</v>
      </c>
      <c r="B1538" s="7">
        <v>1</v>
      </c>
      <c r="C1538" s="5">
        <v>1652</v>
      </c>
      <c r="D1538" s="5">
        <v>42</v>
      </c>
      <c r="E1538" s="8" t="s">
        <v>1734</v>
      </c>
      <c r="F1538" s="8">
        <v>421173</v>
      </c>
      <c r="G1538" s="5" t="s">
        <v>2207</v>
      </c>
      <c r="H1538" s="5" t="s">
        <v>2208</v>
      </c>
      <c r="I1538" s="5">
        <v>10065504584</v>
      </c>
      <c r="J1538" s="6" t="s">
        <v>91</v>
      </c>
      <c r="K1538" s="6" t="s">
        <v>91</v>
      </c>
      <c r="L1538" s="6" t="s">
        <v>91</v>
      </c>
      <c r="M1538" s="5" t="s">
        <v>92</v>
      </c>
      <c r="N1538" s="6" t="s">
        <v>91</v>
      </c>
      <c r="O1538" s="6" t="s">
        <v>91</v>
      </c>
      <c r="P1538" s="6" t="s">
        <v>91</v>
      </c>
      <c r="Q1538" s="6" t="s">
        <v>91</v>
      </c>
      <c r="R1538" s="5">
        <v>1</v>
      </c>
      <c r="S1538" s="5">
        <v>0</v>
      </c>
      <c r="T1538" s="5" t="s">
        <v>93</v>
      </c>
      <c r="U1538" s="5" t="s">
        <v>105</v>
      </c>
    </row>
    <row r="1539" spans="1:21">
      <c r="A1539" s="6" t="s">
        <v>87</v>
      </c>
      <c r="B1539" s="7">
        <v>1</v>
      </c>
      <c r="C1539" s="5">
        <v>1653</v>
      </c>
      <c r="D1539" s="5">
        <v>42</v>
      </c>
      <c r="E1539" s="8" t="s">
        <v>2209</v>
      </c>
      <c r="F1539" s="8">
        <v>42117301</v>
      </c>
      <c r="G1539" s="5" t="s">
        <v>2210</v>
      </c>
      <c r="H1539" s="5" t="s">
        <v>221</v>
      </c>
      <c r="I1539" s="6" t="s">
        <v>91</v>
      </c>
      <c r="J1539" s="6" t="s">
        <v>91</v>
      </c>
      <c r="K1539" s="6" t="s">
        <v>91</v>
      </c>
      <c r="L1539" s="6" t="s">
        <v>91</v>
      </c>
      <c r="M1539" s="5" t="s">
        <v>92</v>
      </c>
      <c r="N1539" s="6" t="s">
        <v>91</v>
      </c>
      <c r="O1539" s="6" t="s">
        <v>91</v>
      </c>
      <c r="P1539" s="6" t="s">
        <v>91</v>
      </c>
      <c r="Q1539" s="6" t="s">
        <v>91</v>
      </c>
      <c r="R1539" s="5">
        <v>1</v>
      </c>
      <c r="S1539" s="5">
        <v>0</v>
      </c>
      <c r="T1539" s="5" t="s">
        <v>93</v>
      </c>
      <c r="U1539" s="5" t="s">
        <v>105</v>
      </c>
    </row>
    <row r="1540" spans="1:21">
      <c r="A1540" s="6" t="s">
        <v>87</v>
      </c>
      <c r="B1540" s="7">
        <v>1</v>
      </c>
      <c r="C1540" s="5">
        <v>1654</v>
      </c>
      <c r="D1540" s="5">
        <v>42</v>
      </c>
      <c r="E1540" s="8" t="s">
        <v>2209</v>
      </c>
      <c r="F1540" s="8">
        <v>42117302</v>
      </c>
      <c r="G1540" s="5" t="s">
        <v>2211</v>
      </c>
      <c r="H1540" s="5" t="s">
        <v>223</v>
      </c>
      <c r="I1540" s="6" t="s">
        <v>91</v>
      </c>
      <c r="J1540" s="6" t="s">
        <v>91</v>
      </c>
      <c r="K1540" s="6" t="s">
        <v>91</v>
      </c>
      <c r="L1540" s="6" t="s">
        <v>91</v>
      </c>
      <c r="M1540" s="5" t="s">
        <v>92</v>
      </c>
      <c r="N1540" s="6" t="s">
        <v>91</v>
      </c>
      <c r="O1540" s="6" t="s">
        <v>91</v>
      </c>
      <c r="P1540" s="6" t="s">
        <v>91</v>
      </c>
      <c r="Q1540" s="6" t="s">
        <v>91</v>
      </c>
      <c r="R1540" s="5">
        <v>1</v>
      </c>
      <c r="S1540" s="5">
        <v>0</v>
      </c>
      <c r="T1540" s="5" t="s">
        <v>93</v>
      </c>
      <c r="U1540" s="5" t="s">
        <v>105</v>
      </c>
    </row>
    <row r="1541" spans="1:21">
      <c r="A1541" s="6" t="s">
        <v>87</v>
      </c>
      <c r="B1541" s="7">
        <v>1</v>
      </c>
      <c r="C1541" s="5">
        <v>1655</v>
      </c>
      <c r="D1541" s="5">
        <v>42</v>
      </c>
      <c r="E1541" s="8" t="s">
        <v>2209</v>
      </c>
      <c r="F1541" s="8">
        <v>42117303</v>
      </c>
      <c r="G1541" s="5" t="s">
        <v>2212</v>
      </c>
      <c r="H1541" s="5" t="s">
        <v>225</v>
      </c>
      <c r="I1541" s="6" t="s">
        <v>91</v>
      </c>
      <c r="J1541" s="6" t="s">
        <v>91</v>
      </c>
      <c r="K1541" s="6" t="s">
        <v>91</v>
      </c>
      <c r="L1541" s="6" t="s">
        <v>91</v>
      </c>
      <c r="M1541" s="5" t="s">
        <v>92</v>
      </c>
      <c r="N1541" s="6" t="s">
        <v>91</v>
      </c>
      <c r="O1541" s="6" t="s">
        <v>91</v>
      </c>
      <c r="P1541" s="6" t="s">
        <v>91</v>
      </c>
      <c r="Q1541" s="6" t="s">
        <v>91</v>
      </c>
      <c r="R1541" s="5">
        <v>1</v>
      </c>
      <c r="S1541" s="5">
        <v>0</v>
      </c>
      <c r="T1541" s="5" t="s">
        <v>93</v>
      </c>
      <c r="U1541" s="5" t="s">
        <v>105</v>
      </c>
    </row>
    <row r="1542" spans="1:21">
      <c r="A1542" s="6" t="s">
        <v>87</v>
      </c>
      <c r="B1542" s="7">
        <v>1</v>
      </c>
      <c r="C1542" s="5">
        <v>1656</v>
      </c>
      <c r="D1542" s="5">
        <v>42</v>
      </c>
      <c r="E1542" s="8" t="s">
        <v>2209</v>
      </c>
      <c r="F1542" s="8">
        <v>42117304</v>
      </c>
      <c r="G1542" s="5" t="s">
        <v>2213</v>
      </c>
      <c r="H1542" s="5" t="s">
        <v>227</v>
      </c>
      <c r="I1542" s="6" t="s">
        <v>91</v>
      </c>
      <c r="J1542" s="6" t="s">
        <v>91</v>
      </c>
      <c r="K1542" s="6" t="s">
        <v>91</v>
      </c>
      <c r="L1542" s="6" t="s">
        <v>91</v>
      </c>
      <c r="M1542" s="5" t="s">
        <v>92</v>
      </c>
      <c r="N1542" s="6" t="s">
        <v>91</v>
      </c>
      <c r="O1542" s="6" t="s">
        <v>91</v>
      </c>
      <c r="P1542" s="6" t="s">
        <v>91</v>
      </c>
      <c r="Q1542" s="6" t="s">
        <v>91</v>
      </c>
      <c r="R1542" s="5">
        <v>1</v>
      </c>
      <c r="S1542" s="5">
        <v>0</v>
      </c>
      <c r="T1542" s="5" t="s">
        <v>93</v>
      </c>
      <c r="U1542" s="5" t="s">
        <v>105</v>
      </c>
    </row>
    <row r="1543" spans="1:21">
      <c r="A1543" s="6" t="s">
        <v>87</v>
      </c>
      <c r="B1543" s="7">
        <v>1</v>
      </c>
      <c r="C1543" s="5">
        <v>1657</v>
      </c>
      <c r="D1543" s="5">
        <v>42</v>
      </c>
      <c r="E1543" s="8" t="s">
        <v>1734</v>
      </c>
      <c r="F1543" s="8">
        <v>421174</v>
      </c>
      <c r="G1543" s="5" t="s">
        <v>2214</v>
      </c>
      <c r="H1543" s="5" t="s">
        <v>2215</v>
      </c>
      <c r="I1543" s="5">
        <v>10065503674</v>
      </c>
      <c r="J1543" s="6" t="s">
        <v>91</v>
      </c>
      <c r="K1543" s="6" t="s">
        <v>91</v>
      </c>
      <c r="L1543" s="6" t="s">
        <v>91</v>
      </c>
      <c r="M1543" s="5" t="s">
        <v>92</v>
      </c>
      <c r="N1543" s="6" t="s">
        <v>91</v>
      </c>
      <c r="O1543" s="6" t="s">
        <v>91</v>
      </c>
      <c r="P1543" s="6" t="s">
        <v>91</v>
      </c>
      <c r="Q1543" s="6" t="s">
        <v>91</v>
      </c>
      <c r="R1543" s="5">
        <v>1</v>
      </c>
      <c r="S1543" s="5">
        <v>0</v>
      </c>
      <c r="T1543" s="5" t="s">
        <v>93</v>
      </c>
      <c r="U1543" s="5" t="s">
        <v>105</v>
      </c>
    </row>
    <row r="1544" spans="1:21">
      <c r="A1544" s="6" t="s">
        <v>87</v>
      </c>
      <c r="B1544" s="7">
        <v>1</v>
      </c>
      <c r="C1544" s="5">
        <v>1658</v>
      </c>
      <c r="D1544" s="5">
        <v>42</v>
      </c>
      <c r="E1544" s="8" t="s">
        <v>2216</v>
      </c>
      <c r="F1544" s="8">
        <v>42117401</v>
      </c>
      <c r="G1544" s="5" t="s">
        <v>2217</v>
      </c>
      <c r="H1544" s="5" t="s">
        <v>221</v>
      </c>
      <c r="I1544" s="6" t="s">
        <v>91</v>
      </c>
      <c r="J1544" s="6" t="s">
        <v>91</v>
      </c>
      <c r="K1544" s="6" t="s">
        <v>91</v>
      </c>
      <c r="L1544" s="6" t="s">
        <v>91</v>
      </c>
      <c r="M1544" s="5" t="s">
        <v>92</v>
      </c>
      <c r="N1544" s="6" t="s">
        <v>91</v>
      </c>
      <c r="O1544" s="6" t="s">
        <v>91</v>
      </c>
      <c r="P1544" s="6" t="s">
        <v>91</v>
      </c>
      <c r="Q1544" s="6" t="s">
        <v>91</v>
      </c>
      <c r="R1544" s="5">
        <v>1</v>
      </c>
      <c r="S1544" s="5">
        <v>0</v>
      </c>
      <c r="T1544" s="5" t="s">
        <v>93</v>
      </c>
      <c r="U1544" s="5" t="s">
        <v>105</v>
      </c>
    </row>
    <row r="1545" spans="1:21">
      <c r="A1545" s="6" t="s">
        <v>87</v>
      </c>
      <c r="B1545" s="7">
        <v>1</v>
      </c>
      <c r="C1545" s="5">
        <v>1659</v>
      </c>
      <c r="D1545" s="5">
        <v>42</v>
      </c>
      <c r="E1545" s="8" t="s">
        <v>2216</v>
      </c>
      <c r="F1545" s="8">
        <v>42117402</v>
      </c>
      <c r="G1545" s="5" t="s">
        <v>2218</v>
      </c>
      <c r="H1545" s="5" t="s">
        <v>223</v>
      </c>
      <c r="I1545" s="6" t="s">
        <v>91</v>
      </c>
      <c r="J1545" s="6" t="s">
        <v>91</v>
      </c>
      <c r="K1545" s="6" t="s">
        <v>91</v>
      </c>
      <c r="L1545" s="6" t="s">
        <v>91</v>
      </c>
      <c r="M1545" s="5" t="s">
        <v>92</v>
      </c>
      <c r="N1545" s="6" t="s">
        <v>91</v>
      </c>
      <c r="O1545" s="6" t="s">
        <v>91</v>
      </c>
      <c r="P1545" s="6" t="s">
        <v>91</v>
      </c>
      <c r="Q1545" s="6" t="s">
        <v>91</v>
      </c>
      <c r="R1545" s="5">
        <v>1</v>
      </c>
      <c r="S1545" s="5">
        <v>0</v>
      </c>
      <c r="T1545" s="5" t="s">
        <v>93</v>
      </c>
      <c r="U1545" s="5" t="s">
        <v>105</v>
      </c>
    </row>
    <row r="1546" spans="1:21">
      <c r="A1546" s="6" t="s">
        <v>87</v>
      </c>
      <c r="B1546" s="7">
        <v>1</v>
      </c>
      <c r="C1546" s="5">
        <v>1660</v>
      </c>
      <c r="D1546" s="5">
        <v>42</v>
      </c>
      <c r="E1546" s="8" t="s">
        <v>2216</v>
      </c>
      <c r="F1546" s="8">
        <v>42117403</v>
      </c>
      <c r="G1546" s="5" t="s">
        <v>2219</v>
      </c>
      <c r="H1546" s="5" t="s">
        <v>225</v>
      </c>
      <c r="I1546" s="6" t="s">
        <v>91</v>
      </c>
      <c r="J1546" s="6" t="s">
        <v>91</v>
      </c>
      <c r="K1546" s="6" t="s">
        <v>91</v>
      </c>
      <c r="L1546" s="6" t="s">
        <v>91</v>
      </c>
      <c r="M1546" s="5" t="s">
        <v>92</v>
      </c>
      <c r="N1546" s="6" t="s">
        <v>91</v>
      </c>
      <c r="O1546" s="6" t="s">
        <v>91</v>
      </c>
      <c r="P1546" s="6" t="s">
        <v>91</v>
      </c>
      <c r="Q1546" s="6" t="s">
        <v>91</v>
      </c>
      <c r="R1546" s="5">
        <v>1</v>
      </c>
      <c r="S1546" s="5">
        <v>0</v>
      </c>
      <c r="T1546" s="5" t="s">
        <v>93</v>
      </c>
      <c r="U1546" s="5" t="s">
        <v>105</v>
      </c>
    </row>
    <row r="1547" spans="1:21">
      <c r="A1547" s="6" t="s">
        <v>87</v>
      </c>
      <c r="B1547" s="7">
        <v>1</v>
      </c>
      <c r="C1547" s="5">
        <v>1662</v>
      </c>
      <c r="D1547" s="5">
        <v>42</v>
      </c>
      <c r="E1547" s="8" t="s">
        <v>2216</v>
      </c>
      <c r="F1547" s="8">
        <v>42117404</v>
      </c>
      <c r="G1547" s="5" t="s">
        <v>2220</v>
      </c>
      <c r="H1547" s="5" t="s">
        <v>227</v>
      </c>
      <c r="I1547" s="6" t="s">
        <v>91</v>
      </c>
      <c r="J1547" s="6" t="s">
        <v>91</v>
      </c>
      <c r="K1547" s="6" t="s">
        <v>91</v>
      </c>
      <c r="L1547" s="6" t="s">
        <v>91</v>
      </c>
      <c r="M1547" s="5" t="s">
        <v>92</v>
      </c>
      <c r="N1547" s="6" t="s">
        <v>91</v>
      </c>
      <c r="O1547" s="6" t="s">
        <v>91</v>
      </c>
      <c r="P1547" s="6" t="s">
        <v>91</v>
      </c>
      <c r="Q1547" s="6" t="s">
        <v>91</v>
      </c>
      <c r="R1547" s="5">
        <v>1</v>
      </c>
      <c r="S1547" s="5">
        <v>0</v>
      </c>
      <c r="T1547" s="5" t="s">
        <v>93</v>
      </c>
      <c r="U1547" s="5" t="s">
        <v>105</v>
      </c>
    </row>
    <row r="1548" spans="1:21">
      <c r="A1548" s="6" t="s">
        <v>87</v>
      </c>
      <c r="B1548" s="7">
        <v>1</v>
      </c>
      <c r="C1548" s="5">
        <v>1663</v>
      </c>
      <c r="D1548" s="5">
        <v>42</v>
      </c>
      <c r="E1548" s="8" t="s">
        <v>1734</v>
      </c>
      <c r="F1548" s="8">
        <v>421175</v>
      </c>
      <c r="G1548" s="5" t="s">
        <v>2221</v>
      </c>
      <c r="H1548" s="5" t="s">
        <v>2222</v>
      </c>
      <c r="I1548" s="5">
        <v>10065506031</v>
      </c>
      <c r="J1548" s="6" t="s">
        <v>91</v>
      </c>
      <c r="K1548" s="6" t="s">
        <v>91</v>
      </c>
      <c r="L1548" s="6" t="s">
        <v>91</v>
      </c>
      <c r="M1548" s="5" t="s">
        <v>92</v>
      </c>
      <c r="N1548" s="6" t="s">
        <v>91</v>
      </c>
      <c r="O1548" s="6" t="s">
        <v>91</v>
      </c>
      <c r="P1548" s="6" t="s">
        <v>91</v>
      </c>
      <c r="Q1548" s="6" t="s">
        <v>91</v>
      </c>
      <c r="R1548" s="5">
        <v>1</v>
      </c>
      <c r="S1548" s="5">
        <v>0</v>
      </c>
      <c r="T1548" s="5" t="s">
        <v>93</v>
      </c>
      <c r="U1548" s="5" t="s">
        <v>105</v>
      </c>
    </row>
    <row r="1549" spans="1:21">
      <c r="A1549" s="6" t="s">
        <v>87</v>
      </c>
      <c r="B1549" s="7">
        <v>1</v>
      </c>
      <c r="C1549" s="5">
        <v>1664</v>
      </c>
      <c r="D1549" s="5">
        <v>42</v>
      </c>
      <c r="E1549" s="8" t="s">
        <v>2223</v>
      </c>
      <c r="F1549" s="8">
        <v>42117501</v>
      </c>
      <c r="G1549" s="5" t="s">
        <v>2224</v>
      </c>
      <c r="H1549" s="5" t="s">
        <v>221</v>
      </c>
      <c r="I1549" s="6" t="s">
        <v>91</v>
      </c>
      <c r="J1549" s="6" t="s">
        <v>91</v>
      </c>
      <c r="K1549" s="6" t="s">
        <v>91</v>
      </c>
      <c r="L1549" s="6" t="s">
        <v>91</v>
      </c>
      <c r="M1549" s="5" t="s">
        <v>92</v>
      </c>
      <c r="N1549" s="6" t="s">
        <v>91</v>
      </c>
      <c r="O1549" s="6" t="s">
        <v>91</v>
      </c>
      <c r="P1549" s="6" t="s">
        <v>91</v>
      </c>
      <c r="Q1549" s="6" t="s">
        <v>91</v>
      </c>
      <c r="R1549" s="5">
        <v>1</v>
      </c>
      <c r="S1549" s="5">
        <v>0</v>
      </c>
      <c r="T1549" s="5" t="s">
        <v>93</v>
      </c>
      <c r="U1549" s="5" t="s">
        <v>105</v>
      </c>
    </row>
    <row r="1550" spans="1:21">
      <c r="A1550" s="6" t="s">
        <v>87</v>
      </c>
      <c r="B1550" s="7">
        <v>1</v>
      </c>
      <c r="C1550" s="5">
        <v>1665</v>
      </c>
      <c r="D1550" s="5">
        <v>42</v>
      </c>
      <c r="E1550" s="8" t="s">
        <v>2223</v>
      </c>
      <c r="F1550" s="8">
        <v>42117502</v>
      </c>
      <c r="G1550" s="5" t="s">
        <v>2225</v>
      </c>
      <c r="H1550" s="5" t="s">
        <v>223</v>
      </c>
      <c r="I1550" s="6" t="s">
        <v>91</v>
      </c>
      <c r="J1550" s="6" t="s">
        <v>91</v>
      </c>
      <c r="K1550" s="6" t="s">
        <v>91</v>
      </c>
      <c r="L1550" s="6" t="s">
        <v>91</v>
      </c>
      <c r="M1550" s="5" t="s">
        <v>92</v>
      </c>
      <c r="N1550" s="6" t="s">
        <v>91</v>
      </c>
      <c r="O1550" s="6" t="s">
        <v>91</v>
      </c>
      <c r="P1550" s="6" t="s">
        <v>91</v>
      </c>
      <c r="Q1550" s="6" t="s">
        <v>91</v>
      </c>
      <c r="R1550" s="5">
        <v>1</v>
      </c>
      <c r="S1550" s="5">
        <v>0</v>
      </c>
      <c r="T1550" s="5" t="s">
        <v>93</v>
      </c>
      <c r="U1550" s="5" t="s">
        <v>105</v>
      </c>
    </row>
    <row r="1551" spans="1:21">
      <c r="A1551" s="6" t="s">
        <v>87</v>
      </c>
      <c r="B1551" s="7">
        <v>1</v>
      </c>
      <c r="C1551" s="5">
        <v>1666</v>
      </c>
      <c r="D1551" s="5">
        <v>42</v>
      </c>
      <c r="E1551" s="8" t="s">
        <v>2223</v>
      </c>
      <c r="F1551" s="8">
        <v>42117503</v>
      </c>
      <c r="G1551" s="5" t="s">
        <v>2226</v>
      </c>
      <c r="H1551" s="5" t="s">
        <v>225</v>
      </c>
      <c r="I1551" s="6" t="s">
        <v>91</v>
      </c>
      <c r="J1551" s="6" t="s">
        <v>91</v>
      </c>
      <c r="K1551" s="6" t="s">
        <v>91</v>
      </c>
      <c r="L1551" s="6" t="s">
        <v>91</v>
      </c>
      <c r="M1551" s="5" t="s">
        <v>92</v>
      </c>
      <c r="N1551" s="6" t="s">
        <v>91</v>
      </c>
      <c r="O1551" s="6" t="s">
        <v>91</v>
      </c>
      <c r="P1551" s="6" t="s">
        <v>91</v>
      </c>
      <c r="Q1551" s="6" t="s">
        <v>91</v>
      </c>
      <c r="R1551" s="5">
        <v>1</v>
      </c>
      <c r="S1551" s="5">
        <v>0</v>
      </c>
      <c r="T1551" s="5" t="s">
        <v>93</v>
      </c>
      <c r="U1551" s="5" t="s">
        <v>105</v>
      </c>
    </row>
    <row r="1552" spans="1:21">
      <c r="A1552" s="6" t="s">
        <v>87</v>
      </c>
      <c r="B1552" s="7">
        <v>1</v>
      </c>
      <c r="C1552" s="5">
        <v>1668</v>
      </c>
      <c r="D1552" s="5">
        <v>42</v>
      </c>
      <c r="E1552" s="8" t="s">
        <v>2223</v>
      </c>
      <c r="F1552" s="8">
        <v>42117504</v>
      </c>
      <c r="G1552" s="5" t="s">
        <v>2227</v>
      </c>
      <c r="H1552" s="5" t="s">
        <v>227</v>
      </c>
      <c r="I1552" s="6" t="s">
        <v>91</v>
      </c>
      <c r="J1552" s="6" t="s">
        <v>91</v>
      </c>
      <c r="K1552" s="6" t="s">
        <v>91</v>
      </c>
      <c r="L1552" s="6" t="s">
        <v>91</v>
      </c>
      <c r="M1552" s="5" t="s">
        <v>92</v>
      </c>
      <c r="N1552" s="6" t="s">
        <v>91</v>
      </c>
      <c r="O1552" s="6" t="s">
        <v>91</v>
      </c>
      <c r="P1552" s="6" t="s">
        <v>91</v>
      </c>
      <c r="Q1552" s="6" t="s">
        <v>91</v>
      </c>
      <c r="R1552" s="5">
        <v>1</v>
      </c>
      <c r="S1552" s="5">
        <v>0</v>
      </c>
      <c r="T1552" s="5" t="s">
        <v>93</v>
      </c>
      <c r="U1552" s="5" t="s">
        <v>105</v>
      </c>
    </row>
    <row r="1553" spans="1:21">
      <c r="A1553" s="6" t="s">
        <v>87</v>
      </c>
      <c r="B1553" s="7">
        <v>1</v>
      </c>
      <c r="C1553" s="5">
        <v>1669</v>
      </c>
      <c r="D1553" s="5">
        <v>42</v>
      </c>
      <c r="E1553" s="8" t="s">
        <v>1734</v>
      </c>
      <c r="F1553" s="8">
        <v>421176</v>
      </c>
      <c r="G1553" s="5" t="s">
        <v>2228</v>
      </c>
      <c r="H1553" s="5" t="s">
        <v>2229</v>
      </c>
      <c r="I1553" s="5">
        <v>10065506376</v>
      </c>
      <c r="J1553" s="6" t="s">
        <v>91</v>
      </c>
      <c r="K1553" s="6" t="s">
        <v>91</v>
      </c>
      <c r="L1553" s="6" t="s">
        <v>91</v>
      </c>
      <c r="M1553" s="5" t="s">
        <v>92</v>
      </c>
      <c r="N1553" s="6" t="s">
        <v>91</v>
      </c>
      <c r="O1553" s="6" t="s">
        <v>91</v>
      </c>
      <c r="P1553" s="6" t="s">
        <v>91</v>
      </c>
      <c r="Q1553" s="6" t="s">
        <v>91</v>
      </c>
      <c r="R1553" s="5">
        <v>1</v>
      </c>
      <c r="S1553" s="5">
        <v>0</v>
      </c>
      <c r="T1553" s="5" t="s">
        <v>93</v>
      </c>
      <c r="U1553" s="5" t="s">
        <v>105</v>
      </c>
    </row>
    <row r="1554" spans="1:21">
      <c r="A1554" s="6" t="s">
        <v>87</v>
      </c>
      <c r="B1554" s="7">
        <v>1</v>
      </c>
      <c r="C1554" s="5">
        <v>1670</v>
      </c>
      <c r="D1554" s="5">
        <v>42</v>
      </c>
      <c r="E1554" s="8" t="s">
        <v>2230</v>
      </c>
      <c r="F1554" s="8">
        <v>42117601</v>
      </c>
      <c r="G1554" s="5" t="s">
        <v>2231</v>
      </c>
      <c r="H1554" s="5" t="s">
        <v>221</v>
      </c>
      <c r="I1554" s="6" t="s">
        <v>91</v>
      </c>
      <c r="J1554" s="6" t="s">
        <v>91</v>
      </c>
      <c r="K1554" s="6" t="s">
        <v>91</v>
      </c>
      <c r="L1554" s="6" t="s">
        <v>91</v>
      </c>
      <c r="M1554" s="5" t="s">
        <v>92</v>
      </c>
      <c r="N1554" s="6" t="s">
        <v>91</v>
      </c>
      <c r="O1554" s="6" t="s">
        <v>91</v>
      </c>
      <c r="P1554" s="6" t="s">
        <v>91</v>
      </c>
      <c r="Q1554" s="6" t="s">
        <v>91</v>
      </c>
      <c r="R1554" s="5">
        <v>1</v>
      </c>
      <c r="S1554" s="5">
        <v>0</v>
      </c>
      <c r="T1554" s="5" t="s">
        <v>93</v>
      </c>
      <c r="U1554" s="5" t="s">
        <v>105</v>
      </c>
    </row>
    <row r="1555" spans="1:21">
      <c r="A1555" s="6" t="s">
        <v>87</v>
      </c>
      <c r="B1555" s="7">
        <v>1</v>
      </c>
      <c r="C1555" s="5">
        <v>1671</v>
      </c>
      <c r="D1555" s="5">
        <v>42</v>
      </c>
      <c r="E1555" s="8" t="s">
        <v>2230</v>
      </c>
      <c r="F1555" s="8">
        <v>42117602</v>
      </c>
      <c r="G1555" s="5" t="s">
        <v>2232</v>
      </c>
      <c r="H1555" s="5" t="s">
        <v>223</v>
      </c>
      <c r="I1555" s="6" t="s">
        <v>91</v>
      </c>
      <c r="J1555" s="6" t="s">
        <v>91</v>
      </c>
      <c r="K1555" s="6" t="s">
        <v>91</v>
      </c>
      <c r="L1555" s="6" t="s">
        <v>91</v>
      </c>
      <c r="M1555" s="5" t="s">
        <v>92</v>
      </c>
      <c r="N1555" s="6" t="s">
        <v>91</v>
      </c>
      <c r="O1555" s="6" t="s">
        <v>91</v>
      </c>
      <c r="P1555" s="6" t="s">
        <v>91</v>
      </c>
      <c r="Q1555" s="6" t="s">
        <v>91</v>
      </c>
      <c r="R1555" s="5">
        <v>1</v>
      </c>
      <c r="S1555" s="5">
        <v>0</v>
      </c>
      <c r="T1555" s="5" t="s">
        <v>93</v>
      </c>
      <c r="U1555" s="5" t="s">
        <v>105</v>
      </c>
    </row>
    <row r="1556" spans="1:21">
      <c r="A1556" s="6" t="s">
        <v>87</v>
      </c>
      <c r="B1556" s="7">
        <v>1</v>
      </c>
      <c r="C1556" s="5">
        <v>1672</v>
      </c>
      <c r="D1556" s="5">
        <v>42</v>
      </c>
      <c r="E1556" s="8" t="s">
        <v>2230</v>
      </c>
      <c r="F1556" s="8">
        <v>42117603</v>
      </c>
      <c r="G1556" s="5" t="s">
        <v>2233</v>
      </c>
      <c r="H1556" s="5" t="s">
        <v>225</v>
      </c>
      <c r="I1556" s="6" t="s">
        <v>91</v>
      </c>
      <c r="J1556" s="6" t="s">
        <v>91</v>
      </c>
      <c r="K1556" s="6" t="s">
        <v>91</v>
      </c>
      <c r="L1556" s="6" t="s">
        <v>91</v>
      </c>
      <c r="M1556" s="5" t="s">
        <v>92</v>
      </c>
      <c r="N1556" s="6" t="s">
        <v>91</v>
      </c>
      <c r="O1556" s="6" t="s">
        <v>91</v>
      </c>
      <c r="P1556" s="6" t="s">
        <v>91</v>
      </c>
      <c r="Q1556" s="6" t="s">
        <v>91</v>
      </c>
      <c r="R1556" s="5">
        <v>1</v>
      </c>
      <c r="S1556" s="5">
        <v>0</v>
      </c>
      <c r="T1556" s="5" t="s">
        <v>93</v>
      </c>
      <c r="U1556" s="5" t="s">
        <v>105</v>
      </c>
    </row>
    <row r="1557" spans="1:21">
      <c r="A1557" s="6" t="s">
        <v>87</v>
      </c>
      <c r="B1557" s="7">
        <v>1</v>
      </c>
      <c r="C1557" s="5">
        <v>1674</v>
      </c>
      <c r="D1557" s="5">
        <v>42</v>
      </c>
      <c r="E1557" s="8" t="s">
        <v>2230</v>
      </c>
      <c r="F1557" s="8">
        <v>42117604</v>
      </c>
      <c r="G1557" s="5" t="s">
        <v>2234</v>
      </c>
      <c r="H1557" s="5" t="s">
        <v>227</v>
      </c>
      <c r="I1557" s="6" t="s">
        <v>91</v>
      </c>
      <c r="J1557" s="6" t="s">
        <v>91</v>
      </c>
      <c r="K1557" s="6" t="s">
        <v>91</v>
      </c>
      <c r="L1557" s="6" t="s">
        <v>91</v>
      </c>
      <c r="M1557" s="5" t="s">
        <v>92</v>
      </c>
      <c r="N1557" s="6" t="s">
        <v>91</v>
      </c>
      <c r="O1557" s="6" t="s">
        <v>91</v>
      </c>
      <c r="P1557" s="6" t="s">
        <v>91</v>
      </c>
      <c r="Q1557" s="6" t="s">
        <v>91</v>
      </c>
      <c r="R1557" s="5">
        <v>1</v>
      </c>
      <c r="S1557" s="5">
        <v>0</v>
      </c>
      <c r="T1557" s="5" t="s">
        <v>93</v>
      </c>
      <c r="U1557" s="5" t="s">
        <v>105</v>
      </c>
    </row>
    <row r="1558" spans="1:21">
      <c r="A1558" s="6" t="s">
        <v>87</v>
      </c>
      <c r="B1558" s="7">
        <v>1</v>
      </c>
      <c r="C1558" s="5">
        <v>1675</v>
      </c>
      <c r="D1558" s="5">
        <v>42</v>
      </c>
      <c r="E1558" s="8" t="s">
        <v>1734</v>
      </c>
      <c r="F1558" s="8">
        <v>421177</v>
      </c>
      <c r="G1558" s="5" t="s">
        <v>2235</v>
      </c>
      <c r="H1558" s="5" t="s">
        <v>2236</v>
      </c>
      <c r="I1558" s="6" t="s">
        <v>91</v>
      </c>
      <c r="J1558" s="6" t="s">
        <v>91</v>
      </c>
      <c r="K1558" s="6" t="s">
        <v>91</v>
      </c>
      <c r="L1558" s="6" t="s">
        <v>91</v>
      </c>
      <c r="M1558" s="5" t="s">
        <v>92</v>
      </c>
      <c r="N1558" s="6" t="s">
        <v>91</v>
      </c>
      <c r="O1558" s="6" t="s">
        <v>91</v>
      </c>
      <c r="P1558" s="6" t="s">
        <v>91</v>
      </c>
      <c r="Q1558" s="6" t="s">
        <v>91</v>
      </c>
      <c r="R1558" s="5">
        <v>1</v>
      </c>
      <c r="S1558" s="5">
        <v>0</v>
      </c>
      <c r="T1558" s="5" t="s">
        <v>93</v>
      </c>
      <c r="U1558" s="5" t="s">
        <v>105</v>
      </c>
    </row>
    <row r="1559" spans="1:21">
      <c r="A1559" s="6" t="s">
        <v>87</v>
      </c>
      <c r="B1559" s="7">
        <v>1</v>
      </c>
      <c r="C1559" s="5">
        <v>1676</v>
      </c>
      <c r="D1559" s="5">
        <v>42</v>
      </c>
      <c r="E1559" s="8" t="s">
        <v>2237</v>
      </c>
      <c r="F1559" s="8">
        <v>42117701</v>
      </c>
      <c r="G1559" s="5" t="s">
        <v>2238</v>
      </c>
      <c r="H1559" s="5" t="s">
        <v>221</v>
      </c>
      <c r="I1559" s="6" t="s">
        <v>91</v>
      </c>
      <c r="J1559" s="6" t="s">
        <v>91</v>
      </c>
      <c r="K1559" s="6" t="s">
        <v>91</v>
      </c>
      <c r="L1559" s="6" t="s">
        <v>91</v>
      </c>
      <c r="M1559" s="5" t="s">
        <v>92</v>
      </c>
      <c r="N1559" s="6" t="s">
        <v>91</v>
      </c>
      <c r="O1559" s="6" t="s">
        <v>91</v>
      </c>
      <c r="P1559" s="6" t="s">
        <v>91</v>
      </c>
      <c r="Q1559" s="6" t="s">
        <v>91</v>
      </c>
      <c r="R1559" s="5">
        <v>1</v>
      </c>
      <c r="S1559" s="5">
        <v>0</v>
      </c>
      <c r="T1559" s="5" t="s">
        <v>93</v>
      </c>
      <c r="U1559" s="5" t="s">
        <v>105</v>
      </c>
    </row>
    <row r="1560" spans="1:21">
      <c r="A1560" s="6" t="s">
        <v>87</v>
      </c>
      <c r="B1560" s="7">
        <v>1</v>
      </c>
      <c r="C1560" s="5">
        <v>1677</v>
      </c>
      <c r="D1560" s="5">
        <v>42</v>
      </c>
      <c r="E1560" s="8" t="s">
        <v>2237</v>
      </c>
      <c r="F1560" s="8">
        <v>42117702</v>
      </c>
      <c r="G1560" s="5" t="s">
        <v>2239</v>
      </c>
      <c r="H1560" s="5" t="s">
        <v>223</v>
      </c>
      <c r="I1560" s="6" t="s">
        <v>91</v>
      </c>
      <c r="J1560" s="6" t="s">
        <v>91</v>
      </c>
      <c r="K1560" s="6" t="s">
        <v>91</v>
      </c>
      <c r="L1560" s="6" t="s">
        <v>91</v>
      </c>
      <c r="M1560" s="5" t="s">
        <v>92</v>
      </c>
      <c r="N1560" s="6" t="s">
        <v>91</v>
      </c>
      <c r="O1560" s="6" t="s">
        <v>91</v>
      </c>
      <c r="P1560" s="6" t="s">
        <v>91</v>
      </c>
      <c r="Q1560" s="6" t="s">
        <v>91</v>
      </c>
      <c r="R1560" s="5">
        <v>1</v>
      </c>
      <c r="S1560" s="5">
        <v>0</v>
      </c>
      <c r="T1560" s="5" t="s">
        <v>93</v>
      </c>
      <c r="U1560" s="5" t="s">
        <v>105</v>
      </c>
    </row>
    <row r="1561" spans="1:21">
      <c r="A1561" s="6" t="s">
        <v>87</v>
      </c>
      <c r="B1561" s="7">
        <v>1</v>
      </c>
      <c r="C1561" s="5">
        <v>1678</v>
      </c>
      <c r="D1561" s="5">
        <v>42</v>
      </c>
      <c r="E1561" s="8" t="s">
        <v>2237</v>
      </c>
      <c r="F1561" s="8">
        <v>42117703</v>
      </c>
      <c r="G1561" s="5" t="s">
        <v>2240</v>
      </c>
      <c r="H1561" s="5" t="s">
        <v>225</v>
      </c>
      <c r="I1561" s="6" t="s">
        <v>91</v>
      </c>
      <c r="J1561" s="6" t="s">
        <v>91</v>
      </c>
      <c r="K1561" s="6" t="s">
        <v>91</v>
      </c>
      <c r="L1561" s="6" t="s">
        <v>91</v>
      </c>
      <c r="M1561" s="5" t="s">
        <v>92</v>
      </c>
      <c r="N1561" s="6" t="s">
        <v>91</v>
      </c>
      <c r="O1561" s="6" t="s">
        <v>91</v>
      </c>
      <c r="P1561" s="6" t="s">
        <v>91</v>
      </c>
      <c r="Q1561" s="6" t="s">
        <v>91</v>
      </c>
      <c r="R1561" s="5">
        <v>1</v>
      </c>
      <c r="S1561" s="5">
        <v>0</v>
      </c>
      <c r="T1561" s="5" t="s">
        <v>93</v>
      </c>
      <c r="U1561" s="5" t="s">
        <v>105</v>
      </c>
    </row>
    <row r="1562" spans="1:21">
      <c r="A1562" s="6" t="s">
        <v>87</v>
      </c>
      <c r="B1562" s="7">
        <v>1</v>
      </c>
      <c r="C1562" s="5">
        <v>1679</v>
      </c>
      <c r="D1562" s="5">
        <v>42</v>
      </c>
      <c r="E1562" s="8" t="s">
        <v>2237</v>
      </c>
      <c r="F1562" s="8">
        <v>42117704</v>
      </c>
      <c r="G1562" s="5" t="s">
        <v>2241</v>
      </c>
      <c r="H1562" s="5" t="s">
        <v>227</v>
      </c>
      <c r="I1562" s="6" t="s">
        <v>91</v>
      </c>
      <c r="J1562" s="6" t="s">
        <v>91</v>
      </c>
      <c r="K1562" s="6" t="s">
        <v>91</v>
      </c>
      <c r="L1562" s="6" t="s">
        <v>91</v>
      </c>
      <c r="M1562" s="5" t="s">
        <v>92</v>
      </c>
      <c r="N1562" s="6" t="s">
        <v>91</v>
      </c>
      <c r="O1562" s="6" t="s">
        <v>91</v>
      </c>
      <c r="P1562" s="6" t="s">
        <v>91</v>
      </c>
      <c r="Q1562" s="6" t="s">
        <v>91</v>
      </c>
      <c r="R1562" s="5">
        <v>1</v>
      </c>
      <c r="S1562" s="5">
        <v>0</v>
      </c>
      <c r="T1562" s="5" t="s">
        <v>93</v>
      </c>
      <c r="U1562" s="5" t="s">
        <v>105</v>
      </c>
    </row>
    <row r="1563" spans="1:21">
      <c r="A1563" s="6" t="s">
        <v>87</v>
      </c>
      <c r="B1563" s="7">
        <v>1</v>
      </c>
      <c r="C1563" s="5">
        <v>1680</v>
      </c>
      <c r="D1563" s="5">
        <v>42</v>
      </c>
      <c r="E1563" s="8" t="s">
        <v>1734</v>
      </c>
      <c r="F1563" s="8">
        <v>421178</v>
      </c>
      <c r="G1563" s="5" t="s">
        <v>2242</v>
      </c>
      <c r="H1563" s="5" t="s">
        <v>2243</v>
      </c>
      <c r="I1563" s="5">
        <v>10065506368</v>
      </c>
      <c r="J1563" s="6" t="s">
        <v>91</v>
      </c>
      <c r="K1563" s="6" t="s">
        <v>91</v>
      </c>
      <c r="L1563" s="6" t="s">
        <v>91</v>
      </c>
      <c r="M1563" s="5" t="s">
        <v>92</v>
      </c>
      <c r="N1563" s="6" t="s">
        <v>91</v>
      </c>
      <c r="O1563" s="6" t="s">
        <v>91</v>
      </c>
      <c r="P1563" s="6" t="s">
        <v>91</v>
      </c>
      <c r="Q1563" s="6" t="s">
        <v>91</v>
      </c>
      <c r="R1563" s="5">
        <v>1</v>
      </c>
      <c r="S1563" s="5">
        <v>0</v>
      </c>
      <c r="T1563" s="5" t="s">
        <v>93</v>
      </c>
      <c r="U1563" s="5" t="s">
        <v>105</v>
      </c>
    </row>
    <row r="1564" spans="1:21">
      <c r="A1564" s="6" t="s">
        <v>87</v>
      </c>
      <c r="B1564" s="7">
        <v>1</v>
      </c>
      <c r="C1564" s="5">
        <v>1681</v>
      </c>
      <c r="D1564" s="5">
        <v>42</v>
      </c>
      <c r="E1564" s="8" t="s">
        <v>2244</v>
      </c>
      <c r="F1564" s="8">
        <v>42117801</v>
      </c>
      <c r="G1564" s="5" t="s">
        <v>2245</v>
      </c>
      <c r="H1564" s="5" t="s">
        <v>221</v>
      </c>
      <c r="I1564" s="6" t="s">
        <v>91</v>
      </c>
      <c r="J1564" s="6" t="s">
        <v>91</v>
      </c>
      <c r="K1564" s="6" t="s">
        <v>91</v>
      </c>
      <c r="L1564" s="6" t="s">
        <v>91</v>
      </c>
      <c r="M1564" s="5" t="s">
        <v>92</v>
      </c>
      <c r="N1564" s="6" t="s">
        <v>91</v>
      </c>
      <c r="O1564" s="6" t="s">
        <v>91</v>
      </c>
      <c r="P1564" s="6" t="s">
        <v>91</v>
      </c>
      <c r="Q1564" s="6" t="s">
        <v>91</v>
      </c>
      <c r="R1564" s="5">
        <v>1</v>
      </c>
      <c r="S1564" s="5">
        <v>0</v>
      </c>
      <c r="T1564" s="5" t="s">
        <v>93</v>
      </c>
      <c r="U1564" s="5" t="s">
        <v>105</v>
      </c>
    </row>
    <row r="1565" spans="1:21">
      <c r="A1565" s="6" t="s">
        <v>87</v>
      </c>
      <c r="B1565" s="7">
        <v>1</v>
      </c>
      <c r="C1565" s="5">
        <v>1682</v>
      </c>
      <c r="D1565" s="5">
        <v>42</v>
      </c>
      <c r="E1565" s="8" t="s">
        <v>2244</v>
      </c>
      <c r="F1565" s="8">
        <v>42117802</v>
      </c>
      <c r="G1565" s="5" t="s">
        <v>2246</v>
      </c>
      <c r="H1565" s="5" t="s">
        <v>223</v>
      </c>
      <c r="I1565" s="6" t="s">
        <v>91</v>
      </c>
      <c r="J1565" s="6" t="s">
        <v>91</v>
      </c>
      <c r="K1565" s="6" t="s">
        <v>91</v>
      </c>
      <c r="L1565" s="6" t="s">
        <v>91</v>
      </c>
      <c r="M1565" s="5" t="s">
        <v>92</v>
      </c>
      <c r="N1565" s="6" t="s">
        <v>91</v>
      </c>
      <c r="O1565" s="6" t="s">
        <v>91</v>
      </c>
      <c r="P1565" s="6" t="s">
        <v>91</v>
      </c>
      <c r="Q1565" s="6" t="s">
        <v>91</v>
      </c>
      <c r="R1565" s="5">
        <v>1</v>
      </c>
      <c r="S1565" s="5">
        <v>0</v>
      </c>
      <c r="T1565" s="5" t="s">
        <v>93</v>
      </c>
      <c r="U1565" s="5" t="s">
        <v>105</v>
      </c>
    </row>
    <row r="1566" spans="1:21">
      <c r="A1566" s="6" t="s">
        <v>87</v>
      </c>
      <c r="B1566" s="7">
        <v>1</v>
      </c>
      <c r="C1566" s="5">
        <v>1683</v>
      </c>
      <c r="D1566" s="5">
        <v>42</v>
      </c>
      <c r="E1566" s="8" t="s">
        <v>2244</v>
      </c>
      <c r="F1566" s="8">
        <v>42117803</v>
      </c>
      <c r="G1566" s="5" t="s">
        <v>2247</v>
      </c>
      <c r="H1566" s="5" t="s">
        <v>225</v>
      </c>
      <c r="I1566" s="6" t="s">
        <v>91</v>
      </c>
      <c r="J1566" s="6" t="s">
        <v>91</v>
      </c>
      <c r="K1566" s="6" t="s">
        <v>91</v>
      </c>
      <c r="L1566" s="6" t="s">
        <v>91</v>
      </c>
      <c r="M1566" s="5" t="s">
        <v>92</v>
      </c>
      <c r="N1566" s="6" t="s">
        <v>91</v>
      </c>
      <c r="O1566" s="6" t="s">
        <v>91</v>
      </c>
      <c r="P1566" s="6" t="s">
        <v>91</v>
      </c>
      <c r="Q1566" s="6" t="s">
        <v>91</v>
      </c>
      <c r="R1566" s="5">
        <v>1</v>
      </c>
      <c r="S1566" s="5">
        <v>0</v>
      </c>
      <c r="T1566" s="5" t="s">
        <v>93</v>
      </c>
      <c r="U1566" s="5" t="s">
        <v>105</v>
      </c>
    </row>
    <row r="1567" spans="1:21">
      <c r="A1567" s="6" t="s">
        <v>87</v>
      </c>
      <c r="B1567" s="7">
        <v>1</v>
      </c>
      <c r="C1567" s="5">
        <v>1685</v>
      </c>
      <c r="D1567" s="5">
        <v>42</v>
      </c>
      <c r="E1567" s="8" t="s">
        <v>2244</v>
      </c>
      <c r="F1567" s="8">
        <v>42117804</v>
      </c>
      <c r="G1567" s="5" t="s">
        <v>2248</v>
      </c>
      <c r="H1567" s="5" t="s">
        <v>227</v>
      </c>
      <c r="I1567" s="6" t="s">
        <v>91</v>
      </c>
      <c r="J1567" s="6" t="s">
        <v>91</v>
      </c>
      <c r="K1567" s="6" t="s">
        <v>91</v>
      </c>
      <c r="L1567" s="6" t="s">
        <v>91</v>
      </c>
      <c r="M1567" s="5" t="s">
        <v>92</v>
      </c>
      <c r="N1567" s="6" t="s">
        <v>91</v>
      </c>
      <c r="O1567" s="6" t="s">
        <v>91</v>
      </c>
      <c r="P1567" s="6" t="s">
        <v>91</v>
      </c>
      <c r="Q1567" s="6" t="s">
        <v>91</v>
      </c>
      <c r="R1567" s="5">
        <v>1</v>
      </c>
      <c r="S1567" s="5">
        <v>0</v>
      </c>
      <c r="T1567" s="5" t="s">
        <v>93</v>
      </c>
      <c r="U1567" s="5" t="s">
        <v>105</v>
      </c>
    </row>
    <row r="1568" spans="1:21">
      <c r="A1568" s="6" t="s">
        <v>87</v>
      </c>
      <c r="B1568" s="7">
        <v>1</v>
      </c>
      <c r="C1568" s="5">
        <v>1686</v>
      </c>
      <c r="D1568" s="5">
        <v>42</v>
      </c>
      <c r="E1568" s="8" t="s">
        <v>1734</v>
      </c>
      <c r="F1568" s="8">
        <v>421179</v>
      </c>
      <c r="G1568" s="5" t="s">
        <v>2249</v>
      </c>
      <c r="H1568" s="5" t="s">
        <v>2250</v>
      </c>
      <c r="I1568" s="5">
        <v>10065506436</v>
      </c>
      <c r="J1568" s="6" t="s">
        <v>91</v>
      </c>
      <c r="K1568" s="6" t="s">
        <v>91</v>
      </c>
      <c r="L1568" s="6" t="s">
        <v>91</v>
      </c>
      <c r="M1568" s="5" t="s">
        <v>92</v>
      </c>
      <c r="N1568" s="6" t="s">
        <v>91</v>
      </c>
      <c r="O1568" s="6" t="s">
        <v>91</v>
      </c>
      <c r="P1568" s="6" t="s">
        <v>91</v>
      </c>
      <c r="Q1568" s="6" t="s">
        <v>91</v>
      </c>
      <c r="R1568" s="5">
        <v>1</v>
      </c>
      <c r="S1568" s="5">
        <v>0</v>
      </c>
      <c r="T1568" s="5" t="s">
        <v>93</v>
      </c>
      <c r="U1568" s="5" t="s">
        <v>105</v>
      </c>
    </row>
    <row r="1569" spans="1:21">
      <c r="A1569" s="6" t="s">
        <v>87</v>
      </c>
      <c r="B1569" s="7">
        <v>1</v>
      </c>
      <c r="C1569" s="5">
        <v>1687</v>
      </c>
      <c r="D1569" s="5">
        <v>42</v>
      </c>
      <c r="E1569" s="8" t="s">
        <v>2251</v>
      </c>
      <c r="F1569" s="8">
        <v>42117901</v>
      </c>
      <c r="G1569" s="5" t="s">
        <v>2252</v>
      </c>
      <c r="H1569" s="5" t="s">
        <v>221</v>
      </c>
      <c r="I1569" s="6" t="s">
        <v>91</v>
      </c>
      <c r="J1569" s="6" t="s">
        <v>91</v>
      </c>
      <c r="K1569" s="6" t="s">
        <v>91</v>
      </c>
      <c r="L1569" s="6" t="s">
        <v>91</v>
      </c>
      <c r="M1569" s="5" t="s">
        <v>92</v>
      </c>
      <c r="N1569" s="6" t="s">
        <v>91</v>
      </c>
      <c r="O1569" s="6" t="s">
        <v>91</v>
      </c>
      <c r="P1569" s="6" t="s">
        <v>91</v>
      </c>
      <c r="Q1569" s="6" t="s">
        <v>91</v>
      </c>
      <c r="R1569" s="5">
        <v>1</v>
      </c>
      <c r="S1569" s="5">
        <v>0</v>
      </c>
      <c r="T1569" s="5" t="s">
        <v>93</v>
      </c>
      <c r="U1569" s="5" t="s">
        <v>105</v>
      </c>
    </row>
    <row r="1570" spans="1:21">
      <c r="A1570" s="6" t="s">
        <v>87</v>
      </c>
      <c r="B1570" s="7">
        <v>1</v>
      </c>
      <c r="C1570" s="5">
        <v>1688</v>
      </c>
      <c r="D1570" s="5">
        <v>42</v>
      </c>
      <c r="E1570" s="8" t="s">
        <v>2251</v>
      </c>
      <c r="F1570" s="8">
        <v>42117902</v>
      </c>
      <c r="G1570" s="5" t="s">
        <v>2253</v>
      </c>
      <c r="H1570" s="5" t="s">
        <v>223</v>
      </c>
      <c r="I1570" s="6" t="s">
        <v>91</v>
      </c>
      <c r="J1570" s="6" t="s">
        <v>91</v>
      </c>
      <c r="K1570" s="6" t="s">
        <v>91</v>
      </c>
      <c r="L1570" s="6" t="s">
        <v>91</v>
      </c>
      <c r="M1570" s="5" t="s">
        <v>92</v>
      </c>
      <c r="N1570" s="6" t="s">
        <v>91</v>
      </c>
      <c r="O1570" s="6" t="s">
        <v>91</v>
      </c>
      <c r="P1570" s="6" t="s">
        <v>91</v>
      </c>
      <c r="Q1570" s="6" t="s">
        <v>91</v>
      </c>
      <c r="R1570" s="5">
        <v>1</v>
      </c>
      <c r="S1570" s="5">
        <v>0</v>
      </c>
      <c r="T1570" s="5" t="s">
        <v>93</v>
      </c>
      <c r="U1570" s="5" t="s">
        <v>105</v>
      </c>
    </row>
    <row r="1571" spans="1:21">
      <c r="A1571" s="6" t="s">
        <v>87</v>
      </c>
      <c r="B1571" s="7">
        <v>1</v>
      </c>
      <c r="C1571" s="5">
        <v>1689</v>
      </c>
      <c r="D1571" s="5">
        <v>42</v>
      </c>
      <c r="E1571" s="8" t="s">
        <v>2251</v>
      </c>
      <c r="F1571" s="8">
        <v>42117903</v>
      </c>
      <c r="G1571" s="5" t="s">
        <v>2254</v>
      </c>
      <c r="H1571" s="5" t="s">
        <v>225</v>
      </c>
      <c r="I1571" s="6" t="s">
        <v>91</v>
      </c>
      <c r="J1571" s="6" t="s">
        <v>91</v>
      </c>
      <c r="K1571" s="6" t="s">
        <v>91</v>
      </c>
      <c r="L1571" s="6" t="s">
        <v>91</v>
      </c>
      <c r="M1571" s="5" t="s">
        <v>92</v>
      </c>
      <c r="N1571" s="6" t="s">
        <v>91</v>
      </c>
      <c r="O1571" s="6" t="s">
        <v>91</v>
      </c>
      <c r="P1571" s="6" t="s">
        <v>91</v>
      </c>
      <c r="Q1571" s="6" t="s">
        <v>91</v>
      </c>
      <c r="R1571" s="5">
        <v>1</v>
      </c>
      <c r="S1571" s="5">
        <v>0</v>
      </c>
      <c r="T1571" s="5" t="s">
        <v>93</v>
      </c>
      <c r="U1571" s="5" t="s">
        <v>105</v>
      </c>
    </row>
    <row r="1572" spans="1:21">
      <c r="A1572" s="6" t="s">
        <v>87</v>
      </c>
      <c r="B1572" s="7">
        <v>1</v>
      </c>
      <c r="C1572" s="5">
        <v>1691</v>
      </c>
      <c r="D1572" s="5">
        <v>42</v>
      </c>
      <c r="E1572" s="8" t="s">
        <v>2251</v>
      </c>
      <c r="F1572" s="8">
        <v>42117904</v>
      </c>
      <c r="G1572" s="5" t="s">
        <v>2255</v>
      </c>
      <c r="H1572" s="5" t="s">
        <v>227</v>
      </c>
      <c r="I1572" s="6" t="s">
        <v>91</v>
      </c>
      <c r="J1572" s="6" t="s">
        <v>91</v>
      </c>
      <c r="K1572" s="6" t="s">
        <v>91</v>
      </c>
      <c r="L1572" s="6" t="s">
        <v>91</v>
      </c>
      <c r="M1572" s="5" t="s">
        <v>92</v>
      </c>
      <c r="N1572" s="6" t="s">
        <v>91</v>
      </c>
      <c r="O1572" s="6" t="s">
        <v>91</v>
      </c>
      <c r="P1572" s="6" t="s">
        <v>91</v>
      </c>
      <c r="Q1572" s="6" t="s">
        <v>91</v>
      </c>
      <c r="R1572" s="5">
        <v>1</v>
      </c>
      <c r="S1572" s="5">
        <v>0</v>
      </c>
      <c r="T1572" s="5" t="s">
        <v>93</v>
      </c>
      <c r="U1572" s="5" t="s">
        <v>105</v>
      </c>
    </row>
    <row r="1573" spans="1:21">
      <c r="A1573" s="6" t="s">
        <v>87</v>
      </c>
      <c r="B1573" s="7">
        <v>1</v>
      </c>
      <c r="C1573" s="5">
        <v>1692</v>
      </c>
      <c r="D1573" s="5">
        <v>42</v>
      </c>
      <c r="E1573" s="8" t="s">
        <v>1734</v>
      </c>
      <c r="F1573" s="8">
        <v>421180</v>
      </c>
      <c r="G1573" s="5" t="s">
        <v>2256</v>
      </c>
      <c r="H1573" s="5" t="s">
        <v>2257</v>
      </c>
      <c r="I1573" s="5">
        <v>10065504583</v>
      </c>
      <c r="J1573" s="6" t="s">
        <v>91</v>
      </c>
      <c r="K1573" s="6" t="s">
        <v>91</v>
      </c>
      <c r="L1573" s="6" t="s">
        <v>91</v>
      </c>
      <c r="M1573" s="5" t="s">
        <v>92</v>
      </c>
      <c r="N1573" s="6" t="s">
        <v>91</v>
      </c>
      <c r="O1573" s="6" t="s">
        <v>91</v>
      </c>
      <c r="P1573" s="6" t="s">
        <v>91</v>
      </c>
      <c r="Q1573" s="6" t="s">
        <v>91</v>
      </c>
      <c r="R1573" s="5">
        <v>1</v>
      </c>
      <c r="S1573" s="5">
        <v>0</v>
      </c>
      <c r="T1573" s="5" t="s">
        <v>93</v>
      </c>
      <c r="U1573" s="5" t="s">
        <v>105</v>
      </c>
    </row>
    <row r="1574" spans="1:21">
      <c r="A1574" s="6" t="s">
        <v>87</v>
      </c>
      <c r="B1574" s="7">
        <v>1</v>
      </c>
      <c r="C1574" s="5">
        <v>1693</v>
      </c>
      <c r="D1574" s="5">
        <v>42</v>
      </c>
      <c r="E1574" s="8" t="s">
        <v>2258</v>
      </c>
      <c r="F1574" s="8">
        <v>42118001</v>
      </c>
      <c r="G1574" s="5" t="s">
        <v>2259</v>
      </c>
      <c r="H1574" s="5" t="s">
        <v>221</v>
      </c>
      <c r="I1574" s="6" t="s">
        <v>91</v>
      </c>
      <c r="J1574" s="6" t="s">
        <v>91</v>
      </c>
      <c r="K1574" s="6" t="s">
        <v>91</v>
      </c>
      <c r="L1574" s="6" t="s">
        <v>91</v>
      </c>
      <c r="M1574" s="5" t="s">
        <v>92</v>
      </c>
      <c r="N1574" s="6" t="s">
        <v>91</v>
      </c>
      <c r="O1574" s="6" t="s">
        <v>91</v>
      </c>
      <c r="P1574" s="6" t="s">
        <v>91</v>
      </c>
      <c r="Q1574" s="6" t="s">
        <v>91</v>
      </c>
      <c r="R1574" s="5">
        <v>1</v>
      </c>
      <c r="S1574" s="5">
        <v>0</v>
      </c>
      <c r="T1574" s="5" t="s">
        <v>93</v>
      </c>
      <c r="U1574" s="5" t="s">
        <v>105</v>
      </c>
    </row>
    <row r="1575" spans="1:21">
      <c r="A1575" s="6" t="s">
        <v>87</v>
      </c>
      <c r="B1575" s="7">
        <v>1</v>
      </c>
      <c r="C1575" s="5">
        <v>1694</v>
      </c>
      <c r="D1575" s="5">
        <v>42</v>
      </c>
      <c r="E1575" s="8" t="s">
        <v>2258</v>
      </c>
      <c r="F1575" s="8">
        <v>42118002</v>
      </c>
      <c r="G1575" s="5" t="s">
        <v>2260</v>
      </c>
      <c r="H1575" s="5" t="s">
        <v>223</v>
      </c>
      <c r="I1575" s="6" t="s">
        <v>91</v>
      </c>
      <c r="J1575" s="6" t="s">
        <v>91</v>
      </c>
      <c r="K1575" s="6" t="s">
        <v>91</v>
      </c>
      <c r="L1575" s="6" t="s">
        <v>91</v>
      </c>
      <c r="M1575" s="5" t="s">
        <v>92</v>
      </c>
      <c r="N1575" s="6" t="s">
        <v>91</v>
      </c>
      <c r="O1575" s="6" t="s">
        <v>91</v>
      </c>
      <c r="P1575" s="6" t="s">
        <v>91</v>
      </c>
      <c r="Q1575" s="6" t="s">
        <v>91</v>
      </c>
      <c r="R1575" s="5">
        <v>1</v>
      </c>
      <c r="S1575" s="5">
        <v>0</v>
      </c>
      <c r="T1575" s="5" t="s">
        <v>93</v>
      </c>
      <c r="U1575" s="5" t="s">
        <v>105</v>
      </c>
    </row>
    <row r="1576" spans="1:21">
      <c r="A1576" s="6" t="s">
        <v>87</v>
      </c>
      <c r="B1576" s="7">
        <v>1</v>
      </c>
      <c r="C1576" s="5">
        <v>1695</v>
      </c>
      <c r="D1576" s="5">
        <v>42</v>
      </c>
      <c r="E1576" s="8" t="s">
        <v>2258</v>
      </c>
      <c r="F1576" s="8">
        <v>42118003</v>
      </c>
      <c r="G1576" s="5" t="s">
        <v>2261</v>
      </c>
      <c r="H1576" s="5" t="s">
        <v>225</v>
      </c>
      <c r="I1576" s="6" t="s">
        <v>91</v>
      </c>
      <c r="J1576" s="6" t="s">
        <v>91</v>
      </c>
      <c r="K1576" s="6" t="s">
        <v>91</v>
      </c>
      <c r="L1576" s="6" t="s">
        <v>91</v>
      </c>
      <c r="M1576" s="5" t="s">
        <v>92</v>
      </c>
      <c r="N1576" s="6" t="s">
        <v>91</v>
      </c>
      <c r="O1576" s="6" t="s">
        <v>91</v>
      </c>
      <c r="P1576" s="6" t="s">
        <v>91</v>
      </c>
      <c r="Q1576" s="6" t="s">
        <v>91</v>
      </c>
      <c r="R1576" s="5">
        <v>1</v>
      </c>
      <c r="S1576" s="5">
        <v>0</v>
      </c>
      <c r="T1576" s="5" t="s">
        <v>93</v>
      </c>
      <c r="U1576" s="5" t="s">
        <v>105</v>
      </c>
    </row>
    <row r="1577" spans="1:21">
      <c r="A1577" s="6" t="s">
        <v>87</v>
      </c>
      <c r="B1577" s="7">
        <v>1</v>
      </c>
      <c r="C1577" s="5">
        <v>1696</v>
      </c>
      <c r="D1577" s="5">
        <v>42</v>
      </c>
      <c r="E1577" s="8" t="s">
        <v>2258</v>
      </c>
      <c r="F1577" s="8">
        <v>42118004</v>
      </c>
      <c r="G1577" s="5" t="s">
        <v>2262</v>
      </c>
      <c r="H1577" s="5" t="s">
        <v>227</v>
      </c>
      <c r="I1577" s="6" t="s">
        <v>91</v>
      </c>
      <c r="J1577" s="6" t="s">
        <v>91</v>
      </c>
      <c r="K1577" s="6" t="s">
        <v>91</v>
      </c>
      <c r="L1577" s="6" t="s">
        <v>91</v>
      </c>
      <c r="M1577" s="5" t="s">
        <v>92</v>
      </c>
      <c r="N1577" s="6" t="s">
        <v>91</v>
      </c>
      <c r="O1577" s="6" t="s">
        <v>91</v>
      </c>
      <c r="P1577" s="6" t="s">
        <v>91</v>
      </c>
      <c r="Q1577" s="6" t="s">
        <v>91</v>
      </c>
      <c r="R1577" s="5">
        <v>1</v>
      </c>
      <c r="S1577" s="5">
        <v>0</v>
      </c>
      <c r="T1577" s="5" t="s">
        <v>93</v>
      </c>
      <c r="U1577" s="5" t="s">
        <v>105</v>
      </c>
    </row>
    <row r="1578" spans="1:21">
      <c r="A1578" s="6" t="s">
        <v>87</v>
      </c>
      <c r="B1578" s="7">
        <v>1</v>
      </c>
      <c r="C1578" s="5">
        <v>1697</v>
      </c>
      <c r="D1578" s="5">
        <v>42</v>
      </c>
      <c r="E1578" s="8" t="s">
        <v>1734</v>
      </c>
      <c r="F1578" s="8">
        <v>421181</v>
      </c>
      <c r="G1578" s="5" t="s">
        <v>2263</v>
      </c>
      <c r="H1578" s="5" t="s">
        <v>2264</v>
      </c>
      <c r="I1578" s="5">
        <v>10065503639</v>
      </c>
      <c r="J1578" s="6" t="s">
        <v>91</v>
      </c>
      <c r="K1578" s="6" t="s">
        <v>91</v>
      </c>
      <c r="L1578" s="6" t="s">
        <v>91</v>
      </c>
      <c r="M1578" s="5" t="s">
        <v>92</v>
      </c>
      <c r="N1578" s="6" t="s">
        <v>91</v>
      </c>
      <c r="O1578" s="6" t="s">
        <v>91</v>
      </c>
      <c r="P1578" s="6" t="s">
        <v>91</v>
      </c>
      <c r="Q1578" s="6" t="s">
        <v>91</v>
      </c>
      <c r="R1578" s="5">
        <v>1</v>
      </c>
      <c r="S1578" s="5">
        <v>0</v>
      </c>
      <c r="T1578" s="5" t="s">
        <v>93</v>
      </c>
      <c r="U1578" s="5" t="s">
        <v>105</v>
      </c>
    </row>
    <row r="1579" spans="1:21">
      <c r="A1579" s="6" t="s">
        <v>87</v>
      </c>
      <c r="B1579" s="7">
        <v>1</v>
      </c>
      <c r="C1579" s="5">
        <v>1698</v>
      </c>
      <c r="D1579" s="5">
        <v>42</v>
      </c>
      <c r="E1579" s="8" t="s">
        <v>2265</v>
      </c>
      <c r="F1579" s="8">
        <v>42118101</v>
      </c>
      <c r="G1579" s="5" t="s">
        <v>2266</v>
      </c>
      <c r="H1579" s="5" t="s">
        <v>221</v>
      </c>
      <c r="I1579" s="6" t="s">
        <v>91</v>
      </c>
      <c r="J1579" s="6" t="s">
        <v>91</v>
      </c>
      <c r="K1579" s="6" t="s">
        <v>91</v>
      </c>
      <c r="L1579" s="6" t="s">
        <v>91</v>
      </c>
      <c r="M1579" s="5" t="s">
        <v>92</v>
      </c>
      <c r="N1579" s="6" t="s">
        <v>91</v>
      </c>
      <c r="O1579" s="6" t="s">
        <v>91</v>
      </c>
      <c r="P1579" s="6" t="s">
        <v>91</v>
      </c>
      <c r="Q1579" s="6" t="s">
        <v>91</v>
      </c>
      <c r="R1579" s="5">
        <v>1</v>
      </c>
      <c r="S1579" s="5">
        <v>0</v>
      </c>
      <c r="T1579" s="5" t="s">
        <v>93</v>
      </c>
      <c r="U1579" s="5" t="s">
        <v>105</v>
      </c>
    </row>
    <row r="1580" spans="1:21">
      <c r="A1580" s="6" t="s">
        <v>87</v>
      </c>
      <c r="B1580" s="7">
        <v>1</v>
      </c>
      <c r="C1580" s="5">
        <v>1699</v>
      </c>
      <c r="D1580" s="5">
        <v>42</v>
      </c>
      <c r="E1580" s="8" t="s">
        <v>2265</v>
      </c>
      <c r="F1580" s="8">
        <v>42118102</v>
      </c>
      <c r="G1580" s="5" t="s">
        <v>2267</v>
      </c>
      <c r="H1580" s="5" t="s">
        <v>223</v>
      </c>
      <c r="I1580" s="6" t="s">
        <v>91</v>
      </c>
      <c r="J1580" s="6" t="s">
        <v>91</v>
      </c>
      <c r="K1580" s="6" t="s">
        <v>91</v>
      </c>
      <c r="L1580" s="6" t="s">
        <v>91</v>
      </c>
      <c r="M1580" s="5" t="s">
        <v>92</v>
      </c>
      <c r="N1580" s="6" t="s">
        <v>91</v>
      </c>
      <c r="O1580" s="6" t="s">
        <v>91</v>
      </c>
      <c r="P1580" s="6" t="s">
        <v>91</v>
      </c>
      <c r="Q1580" s="6" t="s">
        <v>91</v>
      </c>
      <c r="R1580" s="5">
        <v>1</v>
      </c>
      <c r="S1580" s="5">
        <v>0</v>
      </c>
      <c r="T1580" s="5" t="s">
        <v>93</v>
      </c>
      <c r="U1580" s="5" t="s">
        <v>105</v>
      </c>
    </row>
    <row r="1581" spans="1:21">
      <c r="A1581" s="6" t="s">
        <v>87</v>
      </c>
      <c r="B1581" s="7">
        <v>1</v>
      </c>
      <c r="C1581" s="5">
        <v>1700</v>
      </c>
      <c r="D1581" s="5">
        <v>42</v>
      </c>
      <c r="E1581" s="8" t="s">
        <v>2265</v>
      </c>
      <c r="F1581" s="8">
        <v>42118103</v>
      </c>
      <c r="G1581" s="5" t="s">
        <v>2268</v>
      </c>
      <c r="H1581" s="5" t="s">
        <v>225</v>
      </c>
      <c r="I1581" s="6" t="s">
        <v>91</v>
      </c>
      <c r="J1581" s="6" t="s">
        <v>91</v>
      </c>
      <c r="K1581" s="6" t="s">
        <v>91</v>
      </c>
      <c r="L1581" s="6" t="s">
        <v>91</v>
      </c>
      <c r="M1581" s="5" t="s">
        <v>92</v>
      </c>
      <c r="N1581" s="6" t="s">
        <v>91</v>
      </c>
      <c r="O1581" s="6" t="s">
        <v>91</v>
      </c>
      <c r="P1581" s="6" t="s">
        <v>91</v>
      </c>
      <c r="Q1581" s="6" t="s">
        <v>91</v>
      </c>
      <c r="R1581" s="5">
        <v>1</v>
      </c>
      <c r="S1581" s="5">
        <v>0</v>
      </c>
      <c r="T1581" s="5" t="s">
        <v>93</v>
      </c>
      <c r="U1581" s="5" t="s">
        <v>105</v>
      </c>
    </row>
    <row r="1582" spans="1:21">
      <c r="A1582" s="6" t="s">
        <v>87</v>
      </c>
      <c r="B1582" s="7">
        <v>1</v>
      </c>
      <c r="C1582" s="5">
        <v>1701</v>
      </c>
      <c r="D1582" s="5">
        <v>42</v>
      </c>
      <c r="E1582" s="8" t="s">
        <v>2265</v>
      </c>
      <c r="F1582" s="8">
        <v>42118104</v>
      </c>
      <c r="G1582" s="5" t="s">
        <v>2269</v>
      </c>
      <c r="H1582" s="5" t="s">
        <v>227</v>
      </c>
      <c r="I1582" s="6" t="s">
        <v>91</v>
      </c>
      <c r="J1582" s="6" t="s">
        <v>91</v>
      </c>
      <c r="K1582" s="6" t="s">
        <v>91</v>
      </c>
      <c r="L1582" s="6" t="s">
        <v>91</v>
      </c>
      <c r="M1582" s="5" t="s">
        <v>92</v>
      </c>
      <c r="N1582" s="6" t="s">
        <v>91</v>
      </c>
      <c r="O1582" s="6" t="s">
        <v>91</v>
      </c>
      <c r="P1582" s="6" t="s">
        <v>91</v>
      </c>
      <c r="Q1582" s="6" t="s">
        <v>91</v>
      </c>
      <c r="R1582" s="5">
        <v>1</v>
      </c>
      <c r="S1582" s="5">
        <v>0</v>
      </c>
      <c r="T1582" s="5" t="s">
        <v>93</v>
      </c>
      <c r="U1582" s="5" t="s">
        <v>105</v>
      </c>
    </row>
    <row r="1583" spans="1:21">
      <c r="A1583" s="6" t="s">
        <v>87</v>
      </c>
      <c r="B1583" s="7">
        <v>1</v>
      </c>
      <c r="C1583" s="5">
        <v>1702</v>
      </c>
      <c r="D1583" s="5">
        <v>42</v>
      </c>
      <c r="E1583" s="8" t="s">
        <v>1734</v>
      </c>
      <c r="F1583" s="8">
        <v>421182</v>
      </c>
      <c r="G1583" s="5" t="s">
        <v>2270</v>
      </c>
      <c r="H1583" s="5" t="s">
        <v>2271</v>
      </c>
      <c r="I1583" s="5">
        <v>10065506373</v>
      </c>
      <c r="J1583" s="6" t="s">
        <v>91</v>
      </c>
      <c r="K1583" s="6" t="s">
        <v>91</v>
      </c>
      <c r="L1583" s="6" t="s">
        <v>91</v>
      </c>
      <c r="M1583" s="5" t="s">
        <v>92</v>
      </c>
      <c r="N1583" s="6" t="s">
        <v>91</v>
      </c>
      <c r="O1583" s="6" t="s">
        <v>91</v>
      </c>
      <c r="P1583" s="6" t="s">
        <v>91</v>
      </c>
      <c r="Q1583" s="6" t="s">
        <v>91</v>
      </c>
      <c r="R1583" s="5">
        <v>1</v>
      </c>
      <c r="S1583" s="5">
        <v>0</v>
      </c>
      <c r="T1583" s="5" t="s">
        <v>93</v>
      </c>
      <c r="U1583" s="5" t="s">
        <v>105</v>
      </c>
    </row>
    <row r="1584" spans="1:21">
      <c r="A1584" s="6" t="s">
        <v>87</v>
      </c>
      <c r="B1584" s="7">
        <v>1</v>
      </c>
      <c r="C1584" s="5">
        <v>1703</v>
      </c>
      <c r="D1584" s="5">
        <v>42</v>
      </c>
      <c r="E1584" s="8" t="s">
        <v>2272</v>
      </c>
      <c r="F1584" s="8">
        <v>42118201</v>
      </c>
      <c r="G1584" s="5" t="s">
        <v>2273</v>
      </c>
      <c r="H1584" s="5" t="s">
        <v>221</v>
      </c>
      <c r="I1584" s="6" t="s">
        <v>91</v>
      </c>
      <c r="J1584" s="6" t="s">
        <v>91</v>
      </c>
      <c r="K1584" s="6" t="s">
        <v>91</v>
      </c>
      <c r="L1584" s="6" t="s">
        <v>91</v>
      </c>
      <c r="M1584" s="5" t="s">
        <v>92</v>
      </c>
      <c r="N1584" s="6" t="s">
        <v>91</v>
      </c>
      <c r="O1584" s="6" t="s">
        <v>91</v>
      </c>
      <c r="P1584" s="6" t="s">
        <v>91</v>
      </c>
      <c r="Q1584" s="6" t="s">
        <v>91</v>
      </c>
      <c r="R1584" s="5">
        <v>1</v>
      </c>
      <c r="S1584" s="5">
        <v>0</v>
      </c>
      <c r="T1584" s="5" t="s">
        <v>93</v>
      </c>
      <c r="U1584" s="5" t="s">
        <v>105</v>
      </c>
    </row>
    <row r="1585" spans="1:21">
      <c r="A1585" s="6" t="s">
        <v>87</v>
      </c>
      <c r="B1585" s="7">
        <v>1</v>
      </c>
      <c r="C1585" s="5">
        <v>1704</v>
      </c>
      <c r="D1585" s="5">
        <v>42</v>
      </c>
      <c r="E1585" s="8" t="s">
        <v>2272</v>
      </c>
      <c r="F1585" s="8">
        <v>42118202</v>
      </c>
      <c r="G1585" s="5" t="s">
        <v>2274</v>
      </c>
      <c r="H1585" s="5" t="s">
        <v>223</v>
      </c>
      <c r="I1585" s="6" t="s">
        <v>91</v>
      </c>
      <c r="J1585" s="6" t="s">
        <v>91</v>
      </c>
      <c r="K1585" s="6" t="s">
        <v>91</v>
      </c>
      <c r="L1585" s="6" t="s">
        <v>91</v>
      </c>
      <c r="M1585" s="5" t="s">
        <v>92</v>
      </c>
      <c r="N1585" s="6" t="s">
        <v>91</v>
      </c>
      <c r="O1585" s="6" t="s">
        <v>91</v>
      </c>
      <c r="P1585" s="6" t="s">
        <v>91</v>
      </c>
      <c r="Q1585" s="6" t="s">
        <v>91</v>
      </c>
      <c r="R1585" s="5">
        <v>1</v>
      </c>
      <c r="S1585" s="5">
        <v>0</v>
      </c>
      <c r="T1585" s="5" t="s">
        <v>93</v>
      </c>
      <c r="U1585" s="5" t="s">
        <v>105</v>
      </c>
    </row>
    <row r="1586" spans="1:21">
      <c r="A1586" s="6" t="s">
        <v>87</v>
      </c>
      <c r="B1586" s="7">
        <v>1</v>
      </c>
      <c r="C1586" s="5">
        <v>1705</v>
      </c>
      <c r="D1586" s="5">
        <v>42</v>
      </c>
      <c r="E1586" s="8" t="s">
        <v>2272</v>
      </c>
      <c r="F1586" s="8">
        <v>42118203</v>
      </c>
      <c r="G1586" s="5" t="s">
        <v>2275</v>
      </c>
      <c r="H1586" s="5" t="s">
        <v>225</v>
      </c>
      <c r="I1586" s="6" t="s">
        <v>91</v>
      </c>
      <c r="J1586" s="6" t="s">
        <v>91</v>
      </c>
      <c r="K1586" s="6" t="s">
        <v>91</v>
      </c>
      <c r="L1586" s="6" t="s">
        <v>91</v>
      </c>
      <c r="M1586" s="5" t="s">
        <v>92</v>
      </c>
      <c r="N1586" s="6" t="s">
        <v>91</v>
      </c>
      <c r="O1586" s="6" t="s">
        <v>91</v>
      </c>
      <c r="P1586" s="6" t="s">
        <v>91</v>
      </c>
      <c r="Q1586" s="6" t="s">
        <v>91</v>
      </c>
      <c r="R1586" s="5">
        <v>1</v>
      </c>
      <c r="S1586" s="5">
        <v>0</v>
      </c>
      <c r="T1586" s="5" t="s">
        <v>93</v>
      </c>
      <c r="U1586" s="5" t="s">
        <v>105</v>
      </c>
    </row>
    <row r="1587" spans="1:21">
      <c r="A1587" s="6" t="s">
        <v>87</v>
      </c>
      <c r="B1587" s="7">
        <v>1</v>
      </c>
      <c r="C1587" s="5">
        <v>1707</v>
      </c>
      <c r="D1587" s="5">
        <v>42</v>
      </c>
      <c r="E1587" s="8" t="s">
        <v>2272</v>
      </c>
      <c r="F1587" s="8">
        <v>42118204</v>
      </c>
      <c r="G1587" s="5" t="s">
        <v>2276</v>
      </c>
      <c r="H1587" s="5" t="s">
        <v>227</v>
      </c>
      <c r="I1587" s="6" t="s">
        <v>91</v>
      </c>
      <c r="J1587" s="6" t="s">
        <v>91</v>
      </c>
      <c r="K1587" s="6" t="s">
        <v>91</v>
      </c>
      <c r="L1587" s="6" t="s">
        <v>91</v>
      </c>
      <c r="M1587" s="5" t="s">
        <v>92</v>
      </c>
      <c r="N1587" s="6" t="s">
        <v>91</v>
      </c>
      <c r="O1587" s="6" t="s">
        <v>91</v>
      </c>
      <c r="P1587" s="6" t="s">
        <v>91</v>
      </c>
      <c r="Q1587" s="6" t="s">
        <v>91</v>
      </c>
      <c r="R1587" s="5">
        <v>1</v>
      </c>
      <c r="S1587" s="5">
        <v>0</v>
      </c>
      <c r="T1587" s="5" t="s">
        <v>93</v>
      </c>
      <c r="U1587" s="5" t="s">
        <v>105</v>
      </c>
    </row>
    <row r="1588" spans="1:21">
      <c r="A1588" s="6" t="s">
        <v>87</v>
      </c>
      <c r="B1588" s="7">
        <v>1</v>
      </c>
      <c r="C1588" s="5">
        <v>1708</v>
      </c>
      <c r="D1588" s="5">
        <v>42</v>
      </c>
      <c r="E1588" s="8" t="s">
        <v>1734</v>
      </c>
      <c r="F1588" s="8">
        <v>421183</v>
      </c>
      <c r="G1588" s="5" t="s">
        <v>2277</v>
      </c>
      <c r="H1588" s="5" t="s">
        <v>2104</v>
      </c>
      <c r="I1588" s="5">
        <v>10065503684</v>
      </c>
      <c r="J1588" s="6" t="s">
        <v>91</v>
      </c>
      <c r="K1588" s="6" t="s">
        <v>91</v>
      </c>
      <c r="L1588" s="6" t="s">
        <v>91</v>
      </c>
      <c r="M1588" s="5" t="s">
        <v>92</v>
      </c>
      <c r="N1588" s="6" t="s">
        <v>91</v>
      </c>
      <c r="O1588" s="6" t="s">
        <v>91</v>
      </c>
      <c r="P1588" s="6" t="s">
        <v>91</v>
      </c>
      <c r="Q1588" s="6" t="s">
        <v>91</v>
      </c>
      <c r="R1588" s="5">
        <v>1</v>
      </c>
      <c r="S1588" s="5">
        <v>0</v>
      </c>
      <c r="T1588" s="5" t="s">
        <v>93</v>
      </c>
      <c r="U1588" s="5" t="s">
        <v>105</v>
      </c>
    </row>
    <row r="1589" spans="1:21">
      <c r="A1589" s="6" t="s">
        <v>87</v>
      </c>
      <c r="B1589" s="7">
        <v>1</v>
      </c>
      <c r="C1589" s="5">
        <v>1709</v>
      </c>
      <c r="D1589" s="5">
        <v>42</v>
      </c>
      <c r="E1589" s="8" t="s">
        <v>2278</v>
      </c>
      <c r="F1589" s="8">
        <v>42118301</v>
      </c>
      <c r="G1589" s="5" t="s">
        <v>2279</v>
      </c>
      <c r="H1589" s="5" t="s">
        <v>221</v>
      </c>
      <c r="I1589" s="6" t="s">
        <v>91</v>
      </c>
      <c r="J1589" s="6" t="s">
        <v>91</v>
      </c>
      <c r="K1589" s="6" t="s">
        <v>91</v>
      </c>
      <c r="L1589" s="6" t="s">
        <v>91</v>
      </c>
      <c r="M1589" s="5" t="s">
        <v>92</v>
      </c>
      <c r="N1589" s="6" t="s">
        <v>91</v>
      </c>
      <c r="O1589" s="6" t="s">
        <v>91</v>
      </c>
      <c r="P1589" s="6" t="s">
        <v>91</v>
      </c>
      <c r="Q1589" s="6" t="s">
        <v>91</v>
      </c>
      <c r="R1589" s="5">
        <v>1</v>
      </c>
      <c r="S1589" s="5">
        <v>0</v>
      </c>
      <c r="T1589" s="5" t="s">
        <v>93</v>
      </c>
      <c r="U1589" s="5" t="s">
        <v>105</v>
      </c>
    </row>
    <row r="1590" spans="1:21">
      <c r="A1590" s="6" t="s">
        <v>87</v>
      </c>
      <c r="B1590" s="7">
        <v>1</v>
      </c>
      <c r="C1590" s="5">
        <v>1710</v>
      </c>
      <c r="D1590" s="5">
        <v>42</v>
      </c>
      <c r="E1590" s="8" t="s">
        <v>2278</v>
      </c>
      <c r="F1590" s="8">
        <v>42118302</v>
      </c>
      <c r="G1590" s="5" t="s">
        <v>2280</v>
      </c>
      <c r="H1590" s="5" t="s">
        <v>223</v>
      </c>
      <c r="I1590" s="6" t="s">
        <v>91</v>
      </c>
      <c r="J1590" s="6" t="s">
        <v>91</v>
      </c>
      <c r="K1590" s="6" t="s">
        <v>91</v>
      </c>
      <c r="L1590" s="6" t="s">
        <v>91</v>
      </c>
      <c r="M1590" s="5" t="s">
        <v>92</v>
      </c>
      <c r="N1590" s="6" t="s">
        <v>91</v>
      </c>
      <c r="O1590" s="6" t="s">
        <v>91</v>
      </c>
      <c r="P1590" s="6" t="s">
        <v>91</v>
      </c>
      <c r="Q1590" s="6" t="s">
        <v>91</v>
      </c>
      <c r="R1590" s="5">
        <v>1</v>
      </c>
      <c r="S1590" s="5">
        <v>0</v>
      </c>
      <c r="T1590" s="5" t="s">
        <v>93</v>
      </c>
      <c r="U1590" s="5" t="s">
        <v>105</v>
      </c>
    </row>
    <row r="1591" spans="1:21">
      <c r="A1591" s="6" t="s">
        <v>87</v>
      </c>
      <c r="B1591" s="7">
        <v>1</v>
      </c>
      <c r="C1591" s="5">
        <v>1711</v>
      </c>
      <c r="D1591" s="5">
        <v>42</v>
      </c>
      <c r="E1591" s="8" t="s">
        <v>2278</v>
      </c>
      <c r="F1591" s="8">
        <v>42118303</v>
      </c>
      <c r="G1591" s="5" t="s">
        <v>2281</v>
      </c>
      <c r="H1591" s="5" t="s">
        <v>225</v>
      </c>
      <c r="I1591" s="6" t="s">
        <v>91</v>
      </c>
      <c r="J1591" s="6" t="s">
        <v>91</v>
      </c>
      <c r="K1591" s="6" t="s">
        <v>91</v>
      </c>
      <c r="L1591" s="6" t="s">
        <v>91</v>
      </c>
      <c r="M1591" s="5" t="s">
        <v>92</v>
      </c>
      <c r="N1591" s="6" t="s">
        <v>91</v>
      </c>
      <c r="O1591" s="6" t="s">
        <v>91</v>
      </c>
      <c r="P1591" s="6" t="s">
        <v>91</v>
      </c>
      <c r="Q1591" s="6" t="s">
        <v>91</v>
      </c>
      <c r="R1591" s="5">
        <v>1</v>
      </c>
      <c r="S1591" s="5">
        <v>0</v>
      </c>
      <c r="T1591" s="5" t="s">
        <v>93</v>
      </c>
      <c r="U1591" s="5" t="s">
        <v>105</v>
      </c>
    </row>
    <row r="1592" spans="1:21">
      <c r="A1592" s="6" t="s">
        <v>87</v>
      </c>
      <c r="B1592" s="7">
        <v>1</v>
      </c>
      <c r="C1592" s="5">
        <v>1712</v>
      </c>
      <c r="D1592" s="5">
        <v>42</v>
      </c>
      <c r="E1592" s="8" t="s">
        <v>2278</v>
      </c>
      <c r="F1592" s="8">
        <v>42118304</v>
      </c>
      <c r="G1592" s="5" t="s">
        <v>2282</v>
      </c>
      <c r="H1592" s="5" t="s">
        <v>227</v>
      </c>
      <c r="I1592" s="6" t="s">
        <v>91</v>
      </c>
      <c r="J1592" s="6" t="s">
        <v>91</v>
      </c>
      <c r="K1592" s="6" t="s">
        <v>91</v>
      </c>
      <c r="L1592" s="6" t="s">
        <v>91</v>
      </c>
      <c r="M1592" s="5" t="s">
        <v>92</v>
      </c>
      <c r="N1592" s="6" t="s">
        <v>91</v>
      </c>
      <c r="O1592" s="6" t="s">
        <v>91</v>
      </c>
      <c r="P1592" s="6" t="s">
        <v>91</v>
      </c>
      <c r="Q1592" s="6" t="s">
        <v>91</v>
      </c>
      <c r="R1592" s="5">
        <v>1</v>
      </c>
      <c r="S1592" s="5">
        <v>0</v>
      </c>
      <c r="T1592" s="5" t="s">
        <v>93</v>
      </c>
      <c r="U1592" s="5" t="s">
        <v>105</v>
      </c>
    </row>
    <row r="1593" spans="1:21">
      <c r="A1593" s="6" t="s">
        <v>87</v>
      </c>
      <c r="B1593" s="7">
        <v>1</v>
      </c>
      <c r="C1593" s="5">
        <v>1713</v>
      </c>
      <c r="D1593" s="5">
        <v>42</v>
      </c>
      <c r="E1593" s="8" t="s">
        <v>1734</v>
      </c>
      <c r="F1593" s="8">
        <v>421184</v>
      </c>
      <c r="G1593" s="5" t="s">
        <v>2283</v>
      </c>
      <c r="H1593" s="5" t="s">
        <v>2284</v>
      </c>
      <c r="I1593" s="6" t="s">
        <v>91</v>
      </c>
      <c r="J1593" s="6" t="s">
        <v>91</v>
      </c>
      <c r="K1593" s="6" t="s">
        <v>91</v>
      </c>
      <c r="L1593" s="6" t="s">
        <v>91</v>
      </c>
      <c r="M1593" s="5" t="s">
        <v>92</v>
      </c>
      <c r="N1593" s="6" t="s">
        <v>91</v>
      </c>
      <c r="O1593" s="6" t="s">
        <v>91</v>
      </c>
      <c r="P1593" s="6" t="s">
        <v>91</v>
      </c>
      <c r="Q1593" s="6" t="s">
        <v>91</v>
      </c>
      <c r="R1593" s="5">
        <v>1</v>
      </c>
      <c r="S1593" s="5">
        <v>0</v>
      </c>
      <c r="T1593" s="5" t="s">
        <v>93</v>
      </c>
      <c r="U1593" s="5" t="s">
        <v>105</v>
      </c>
    </row>
    <row r="1594" spans="1:21">
      <c r="A1594" s="6" t="s">
        <v>87</v>
      </c>
      <c r="B1594" s="7">
        <v>1</v>
      </c>
      <c r="C1594" s="5">
        <v>1714</v>
      </c>
      <c r="D1594" s="5">
        <v>42</v>
      </c>
      <c r="E1594" s="8" t="s">
        <v>2285</v>
      </c>
      <c r="F1594" s="8">
        <v>42118401</v>
      </c>
      <c r="G1594" s="5" t="s">
        <v>2286</v>
      </c>
      <c r="H1594" s="5" t="s">
        <v>221</v>
      </c>
      <c r="I1594" s="6" t="s">
        <v>91</v>
      </c>
      <c r="J1594" s="6" t="s">
        <v>91</v>
      </c>
      <c r="K1594" s="6" t="s">
        <v>91</v>
      </c>
      <c r="L1594" s="6" t="s">
        <v>91</v>
      </c>
      <c r="M1594" s="5" t="s">
        <v>92</v>
      </c>
      <c r="N1594" s="6" t="s">
        <v>91</v>
      </c>
      <c r="O1594" s="6" t="s">
        <v>91</v>
      </c>
      <c r="P1594" s="6" t="s">
        <v>91</v>
      </c>
      <c r="Q1594" s="6" t="s">
        <v>91</v>
      </c>
      <c r="R1594" s="5">
        <v>1</v>
      </c>
      <c r="S1594" s="5">
        <v>0</v>
      </c>
      <c r="T1594" s="5" t="s">
        <v>93</v>
      </c>
      <c r="U1594" s="5" t="s">
        <v>105</v>
      </c>
    </row>
    <row r="1595" spans="1:21">
      <c r="A1595" s="6" t="s">
        <v>87</v>
      </c>
      <c r="B1595" s="7">
        <v>1</v>
      </c>
      <c r="C1595" s="5">
        <v>1715</v>
      </c>
      <c r="D1595" s="5">
        <v>42</v>
      </c>
      <c r="E1595" s="8" t="s">
        <v>2285</v>
      </c>
      <c r="F1595" s="8">
        <v>42118402</v>
      </c>
      <c r="G1595" s="5" t="s">
        <v>2287</v>
      </c>
      <c r="H1595" s="5" t="s">
        <v>223</v>
      </c>
      <c r="I1595" s="6" t="s">
        <v>91</v>
      </c>
      <c r="J1595" s="6" t="s">
        <v>91</v>
      </c>
      <c r="K1595" s="6" t="s">
        <v>91</v>
      </c>
      <c r="L1595" s="6" t="s">
        <v>91</v>
      </c>
      <c r="M1595" s="5" t="s">
        <v>92</v>
      </c>
      <c r="N1595" s="6" t="s">
        <v>91</v>
      </c>
      <c r="O1595" s="6" t="s">
        <v>91</v>
      </c>
      <c r="P1595" s="6" t="s">
        <v>91</v>
      </c>
      <c r="Q1595" s="6" t="s">
        <v>91</v>
      </c>
      <c r="R1595" s="5">
        <v>1</v>
      </c>
      <c r="S1595" s="5">
        <v>0</v>
      </c>
      <c r="T1595" s="5" t="s">
        <v>93</v>
      </c>
      <c r="U1595" s="5" t="s">
        <v>105</v>
      </c>
    </row>
    <row r="1596" spans="1:21">
      <c r="A1596" s="6" t="s">
        <v>87</v>
      </c>
      <c r="B1596" s="7">
        <v>1</v>
      </c>
      <c r="C1596" s="5">
        <v>1716</v>
      </c>
      <c r="D1596" s="5">
        <v>42</v>
      </c>
      <c r="E1596" s="8" t="s">
        <v>2285</v>
      </c>
      <c r="F1596" s="8">
        <v>42118403</v>
      </c>
      <c r="G1596" s="5" t="s">
        <v>2288</v>
      </c>
      <c r="H1596" s="5" t="s">
        <v>225</v>
      </c>
      <c r="I1596" s="6" t="s">
        <v>91</v>
      </c>
      <c r="J1596" s="6" t="s">
        <v>91</v>
      </c>
      <c r="K1596" s="6" t="s">
        <v>91</v>
      </c>
      <c r="L1596" s="6" t="s">
        <v>91</v>
      </c>
      <c r="M1596" s="5" t="s">
        <v>92</v>
      </c>
      <c r="N1596" s="6" t="s">
        <v>91</v>
      </c>
      <c r="O1596" s="6" t="s">
        <v>91</v>
      </c>
      <c r="P1596" s="6" t="s">
        <v>91</v>
      </c>
      <c r="Q1596" s="6" t="s">
        <v>91</v>
      </c>
      <c r="R1596" s="5">
        <v>1</v>
      </c>
      <c r="S1596" s="5">
        <v>0</v>
      </c>
      <c r="T1596" s="5" t="s">
        <v>93</v>
      </c>
      <c r="U1596" s="5" t="s">
        <v>105</v>
      </c>
    </row>
    <row r="1597" spans="1:21">
      <c r="A1597" s="6" t="s">
        <v>87</v>
      </c>
      <c r="B1597" s="7">
        <v>1</v>
      </c>
      <c r="C1597" s="5">
        <v>1717</v>
      </c>
      <c r="D1597" s="5">
        <v>42</v>
      </c>
      <c r="E1597" s="8" t="s">
        <v>2285</v>
      </c>
      <c r="F1597" s="8">
        <v>42118404</v>
      </c>
      <c r="G1597" s="5" t="s">
        <v>2289</v>
      </c>
      <c r="H1597" s="5" t="s">
        <v>227</v>
      </c>
      <c r="I1597" s="6" t="s">
        <v>91</v>
      </c>
      <c r="J1597" s="6" t="s">
        <v>91</v>
      </c>
      <c r="K1597" s="6" t="s">
        <v>91</v>
      </c>
      <c r="L1597" s="6" t="s">
        <v>91</v>
      </c>
      <c r="M1597" s="5" t="s">
        <v>92</v>
      </c>
      <c r="N1597" s="6" t="s">
        <v>91</v>
      </c>
      <c r="O1597" s="6" t="s">
        <v>91</v>
      </c>
      <c r="P1597" s="6" t="s">
        <v>91</v>
      </c>
      <c r="Q1597" s="6" t="s">
        <v>91</v>
      </c>
      <c r="R1597" s="5">
        <v>1</v>
      </c>
      <c r="S1597" s="5">
        <v>0</v>
      </c>
      <c r="T1597" s="5" t="s">
        <v>93</v>
      </c>
      <c r="U1597" s="5" t="s">
        <v>105</v>
      </c>
    </row>
    <row r="1598" spans="1:21">
      <c r="A1598" s="6" t="s">
        <v>87</v>
      </c>
      <c r="B1598" s="7">
        <v>1</v>
      </c>
      <c r="C1598" s="5">
        <v>1718</v>
      </c>
      <c r="D1598" s="5">
        <v>42</v>
      </c>
      <c r="E1598" s="8" t="s">
        <v>1734</v>
      </c>
      <c r="F1598" s="8">
        <v>421185</v>
      </c>
      <c r="G1598" s="5" t="s">
        <v>2290</v>
      </c>
      <c r="H1598" s="5" t="s">
        <v>2291</v>
      </c>
      <c r="I1598" s="5">
        <v>10065504576</v>
      </c>
      <c r="J1598" s="6" t="s">
        <v>91</v>
      </c>
      <c r="K1598" s="6" t="s">
        <v>91</v>
      </c>
      <c r="L1598" s="6" t="s">
        <v>91</v>
      </c>
      <c r="M1598" s="5" t="s">
        <v>92</v>
      </c>
      <c r="N1598" s="6" t="s">
        <v>91</v>
      </c>
      <c r="O1598" s="6" t="s">
        <v>91</v>
      </c>
      <c r="P1598" s="6" t="s">
        <v>91</v>
      </c>
      <c r="Q1598" s="6" t="s">
        <v>91</v>
      </c>
      <c r="R1598" s="5">
        <v>1</v>
      </c>
      <c r="S1598" s="5">
        <v>0</v>
      </c>
      <c r="T1598" s="5" t="s">
        <v>93</v>
      </c>
      <c r="U1598" s="5" t="s">
        <v>105</v>
      </c>
    </row>
    <row r="1599" spans="1:21">
      <c r="A1599" s="6" t="s">
        <v>87</v>
      </c>
      <c r="B1599" s="7">
        <v>1</v>
      </c>
      <c r="C1599" s="5">
        <v>1719</v>
      </c>
      <c r="D1599" s="5">
        <v>42</v>
      </c>
      <c r="E1599" s="8" t="s">
        <v>2292</v>
      </c>
      <c r="F1599" s="8">
        <v>42118501</v>
      </c>
      <c r="G1599" s="5" t="s">
        <v>2293</v>
      </c>
      <c r="H1599" s="5" t="s">
        <v>221</v>
      </c>
      <c r="I1599" s="6" t="s">
        <v>91</v>
      </c>
      <c r="J1599" s="6" t="s">
        <v>91</v>
      </c>
      <c r="K1599" s="6" t="s">
        <v>91</v>
      </c>
      <c r="L1599" s="6" t="s">
        <v>91</v>
      </c>
      <c r="M1599" s="5" t="s">
        <v>92</v>
      </c>
      <c r="N1599" s="6" t="s">
        <v>91</v>
      </c>
      <c r="O1599" s="6" t="s">
        <v>91</v>
      </c>
      <c r="P1599" s="6" t="s">
        <v>91</v>
      </c>
      <c r="Q1599" s="6" t="s">
        <v>91</v>
      </c>
      <c r="R1599" s="5">
        <v>1</v>
      </c>
      <c r="S1599" s="5">
        <v>0</v>
      </c>
      <c r="T1599" s="5" t="s">
        <v>93</v>
      </c>
      <c r="U1599" s="5" t="s">
        <v>105</v>
      </c>
    </row>
    <row r="1600" spans="1:21">
      <c r="A1600" s="6" t="s">
        <v>87</v>
      </c>
      <c r="B1600" s="7">
        <v>1</v>
      </c>
      <c r="C1600" s="5">
        <v>1720</v>
      </c>
      <c r="D1600" s="5">
        <v>42</v>
      </c>
      <c r="E1600" s="8" t="s">
        <v>2292</v>
      </c>
      <c r="F1600" s="8">
        <v>42118502</v>
      </c>
      <c r="G1600" s="5" t="s">
        <v>2294</v>
      </c>
      <c r="H1600" s="5" t="s">
        <v>223</v>
      </c>
      <c r="I1600" s="6" t="s">
        <v>91</v>
      </c>
      <c r="J1600" s="6" t="s">
        <v>91</v>
      </c>
      <c r="K1600" s="6" t="s">
        <v>91</v>
      </c>
      <c r="L1600" s="6" t="s">
        <v>91</v>
      </c>
      <c r="M1600" s="5" t="s">
        <v>92</v>
      </c>
      <c r="N1600" s="6" t="s">
        <v>91</v>
      </c>
      <c r="O1600" s="6" t="s">
        <v>91</v>
      </c>
      <c r="P1600" s="6" t="s">
        <v>91</v>
      </c>
      <c r="Q1600" s="6" t="s">
        <v>91</v>
      </c>
      <c r="R1600" s="5">
        <v>1</v>
      </c>
      <c r="S1600" s="5">
        <v>0</v>
      </c>
      <c r="T1600" s="5" t="s">
        <v>93</v>
      </c>
      <c r="U1600" s="5" t="s">
        <v>105</v>
      </c>
    </row>
    <row r="1601" spans="1:21">
      <c r="A1601" s="6" t="s">
        <v>87</v>
      </c>
      <c r="B1601" s="7">
        <v>1</v>
      </c>
      <c r="C1601" s="5">
        <v>1721</v>
      </c>
      <c r="D1601" s="5">
        <v>42</v>
      </c>
      <c r="E1601" s="8" t="s">
        <v>2292</v>
      </c>
      <c r="F1601" s="8">
        <v>42118503</v>
      </c>
      <c r="G1601" s="5" t="s">
        <v>2295</v>
      </c>
      <c r="H1601" s="5" t="s">
        <v>225</v>
      </c>
      <c r="I1601" s="6" t="s">
        <v>91</v>
      </c>
      <c r="J1601" s="6" t="s">
        <v>91</v>
      </c>
      <c r="K1601" s="6" t="s">
        <v>91</v>
      </c>
      <c r="L1601" s="6" t="s">
        <v>91</v>
      </c>
      <c r="M1601" s="5" t="s">
        <v>92</v>
      </c>
      <c r="N1601" s="6" t="s">
        <v>91</v>
      </c>
      <c r="O1601" s="6" t="s">
        <v>91</v>
      </c>
      <c r="P1601" s="6" t="s">
        <v>91</v>
      </c>
      <c r="Q1601" s="6" t="s">
        <v>91</v>
      </c>
      <c r="R1601" s="5">
        <v>1</v>
      </c>
      <c r="S1601" s="5">
        <v>0</v>
      </c>
      <c r="T1601" s="5" t="s">
        <v>93</v>
      </c>
      <c r="U1601" s="5" t="s">
        <v>105</v>
      </c>
    </row>
    <row r="1602" spans="1:21">
      <c r="A1602" s="6" t="s">
        <v>87</v>
      </c>
      <c r="B1602" s="7">
        <v>1</v>
      </c>
      <c r="C1602" s="5">
        <v>1723</v>
      </c>
      <c r="D1602" s="5">
        <v>42</v>
      </c>
      <c r="E1602" s="8" t="s">
        <v>2292</v>
      </c>
      <c r="F1602" s="8">
        <v>42118504</v>
      </c>
      <c r="G1602" s="5" t="s">
        <v>2296</v>
      </c>
      <c r="H1602" s="5" t="s">
        <v>227</v>
      </c>
      <c r="I1602" s="6" t="s">
        <v>91</v>
      </c>
      <c r="J1602" s="6" t="s">
        <v>91</v>
      </c>
      <c r="K1602" s="6" t="s">
        <v>91</v>
      </c>
      <c r="L1602" s="6" t="s">
        <v>91</v>
      </c>
      <c r="M1602" s="5" t="s">
        <v>92</v>
      </c>
      <c r="N1602" s="6" t="s">
        <v>91</v>
      </c>
      <c r="O1602" s="6" t="s">
        <v>91</v>
      </c>
      <c r="P1602" s="6" t="s">
        <v>91</v>
      </c>
      <c r="Q1602" s="6" t="s">
        <v>91</v>
      </c>
      <c r="R1602" s="5">
        <v>1</v>
      </c>
      <c r="S1602" s="5">
        <v>0</v>
      </c>
      <c r="T1602" s="5" t="s">
        <v>93</v>
      </c>
      <c r="U1602" s="5" t="s">
        <v>105</v>
      </c>
    </row>
    <row r="1603" spans="1:21">
      <c r="A1603" s="6" t="s">
        <v>87</v>
      </c>
      <c r="B1603" s="7">
        <v>1</v>
      </c>
      <c r="C1603" s="5">
        <v>1724</v>
      </c>
      <c r="D1603" s="5">
        <v>42</v>
      </c>
      <c r="E1603" s="8" t="s">
        <v>1734</v>
      </c>
      <c r="F1603" s="8">
        <v>421186</v>
      </c>
      <c r="G1603" s="5" t="s">
        <v>2297</v>
      </c>
      <c r="H1603" s="5" t="s">
        <v>2298</v>
      </c>
      <c r="I1603" s="5">
        <v>10065500970</v>
      </c>
      <c r="J1603" s="6" t="s">
        <v>91</v>
      </c>
      <c r="K1603" s="6" t="s">
        <v>91</v>
      </c>
      <c r="L1603" s="6" t="s">
        <v>91</v>
      </c>
      <c r="M1603" s="5" t="s">
        <v>92</v>
      </c>
      <c r="N1603" s="6" t="s">
        <v>91</v>
      </c>
      <c r="O1603" s="6" t="s">
        <v>91</v>
      </c>
      <c r="P1603" s="6" t="s">
        <v>91</v>
      </c>
      <c r="Q1603" s="6" t="s">
        <v>91</v>
      </c>
      <c r="R1603" s="5">
        <v>1</v>
      </c>
      <c r="S1603" s="5">
        <v>0</v>
      </c>
      <c r="T1603" s="5" t="s">
        <v>93</v>
      </c>
      <c r="U1603" s="5" t="s">
        <v>105</v>
      </c>
    </row>
    <row r="1604" spans="1:21">
      <c r="A1604" s="6" t="s">
        <v>87</v>
      </c>
      <c r="B1604" s="7">
        <v>1</v>
      </c>
      <c r="C1604" s="5">
        <v>1725</v>
      </c>
      <c r="D1604" s="5">
        <v>42</v>
      </c>
      <c r="E1604" s="8" t="s">
        <v>2299</v>
      </c>
      <c r="F1604" s="8">
        <v>42118601</v>
      </c>
      <c r="G1604" s="5" t="s">
        <v>2300</v>
      </c>
      <c r="H1604" s="5" t="s">
        <v>221</v>
      </c>
      <c r="I1604" s="6" t="s">
        <v>91</v>
      </c>
      <c r="J1604" s="6" t="s">
        <v>91</v>
      </c>
      <c r="K1604" s="6" t="s">
        <v>91</v>
      </c>
      <c r="L1604" s="6" t="s">
        <v>91</v>
      </c>
      <c r="M1604" s="5" t="s">
        <v>92</v>
      </c>
      <c r="N1604" s="6" t="s">
        <v>91</v>
      </c>
      <c r="O1604" s="6" t="s">
        <v>91</v>
      </c>
      <c r="P1604" s="6" t="s">
        <v>91</v>
      </c>
      <c r="Q1604" s="6" t="s">
        <v>91</v>
      </c>
      <c r="R1604" s="5">
        <v>1</v>
      </c>
      <c r="S1604" s="5">
        <v>0</v>
      </c>
      <c r="T1604" s="5" t="s">
        <v>93</v>
      </c>
      <c r="U1604" s="5" t="s">
        <v>105</v>
      </c>
    </row>
    <row r="1605" spans="1:21">
      <c r="A1605" s="6" t="s">
        <v>87</v>
      </c>
      <c r="B1605" s="7">
        <v>1</v>
      </c>
      <c r="C1605" s="5">
        <v>1726</v>
      </c>
      <c r="D1605" s="5">
        <v>42</v>
      </c>
      <c r="E1605" s="8" t="s">
        <v>2299</v>
      </c>
      <c r="F1605" s="8">
        <v>42118602</v>
      </c>
      <c r="G1605" s="5" t="s">
        <v>2301</v>
      </c>
      <c r="H1605" s="5" t="s">
        <v>223</v>
      </c>
      <c r="I1605" s="6" t="s">
        <v>91</v>
      </c>
      <c r="J1605" s="6" t="s">
        <v>91</v>
      </c>
      <c r="K1605" s="6" t="s">
        <v>91</v>
      </c>
      <c r="L1605" s="6" t="s">
        <v>91</v>
      </c>
      <c r="M1605" s="5" t="s">
        <v>92</v>
      </c>
      <c r="N1605" s="6" t="s">
        <v>91</v>
      </c>
      <c r="O1605" s="6" t="s">
        <v>91</v>
      </c>
      <c r="P1605" s="6" t="s">
        <v>91</v>
      </c>
      <c r="Q1605" s="6" t="s">
        <v>91</v>
      </c>
      <c r="R1605" s="5">
        <v>1</v>
      </c>
      <c r="S1605" s="5">
        <v>0</v>
      </c>
      <c r="T1605" s="5" t="s">
        <v>93</v>
      </c>
      <c r="U1605" s="5" t="s">
        <v>105</v>
      </c>
    </row>
    <row r="1606" spans="1:21">
      <c r="A1606" s="6" t="s">
        <v>87</v>
      </c>
      <c r="B1606" s="7">
        <v>1</v>
      </c>
      <c r="C1606" s="5">
        <v>1727</v>
      </c>
      <c r="D1606" s="5">
        <v>42</v>
      </c>
      <c r="E1606" s="8" t="s">
        <v>2299</v>
      </c>
      <c r="F1606" s="8">
        <v>42118603</v>
      </c>
      <c r="G1606" s="5" t="s">
        <v>2302</v>
      </c>
      <c r="H1606" s="5" t="s">
        <v>225</v>
      </c>
      <c r="I1606" s="6" t="s">
        <v>91</v>
      </c>
      <c r="J1606" s="6" t="s">
        <v>91</v>
      </c>
      <c r="K1606" s="6" t="s">
        <v>91</v>
      </c>
      <c r="L1606" s="6" t="s">
        <v>91</v>
      </c>
      <c r="M1606" s="5" t="s">
        <v>92</v>
      </c>
      <c r="N1606" s="6" t="s">
        <v>91</v>
      </c>
      <c r="O1606" s="6" t="s">
        <v>91</v>
      </c>
      <c r="P1606" s="6" t="s">
        <v>91</v>
      </c>
      <c r="Q1606" s="6" t="s">
        <v>91</v>
      </c>
      <c r="R1606" s="5">
        <v>1</v>
      </c>
      <c r="S1606" s="5">
        <v>0</v>
      </c>
      <c r="T1606" s="5" t="s">
        <v>93</v>
      </c>
      <c r="U1606" s="5" t="s">
        <v>105</v>
      </c>
    </row>
    <row r="1607" spans="1:21">
      <c r="A1607" s="6" t="s">
        <v>87</v>
      </c>
      <c r="B1607" s="7">
        <v>1</v>
      </c>
      <c r="C1607" s="5">
        <v>1728</v>
      </c>
      <c r="D1607" s="5">
        <v>42</v>
      </c>
      <c r="E1607" s="8" t="s">
        <v>2299</v>
      </c>
      <c r="F1607" s="8">
        <v>42118604</v>
      </c>
      <c r="G1607" s="5" t="s">
        <v>2303</v>
      </c>
      <c r="H1607" s="5" t="s">
        <v>227</v>
      </c>
      <c r="I1607" s="6" t="s">
        <v>91</v>
      </c>
      <c r="J1607" s="6" t="s">
        <v>91</v>
      </c>
      <c r="K1607" s="6" t="s">
        <v>91</v>
      </c>
      <c r="L1607" s="6" t="s">
        <v>91</v>
      </c>
      <c r="M1607" s="5" t="s">
        <v>92</v>
      </c>
      <c r="N1607" s="6" t="s">
        <v>91</v>
      </c>
      <c r="O1607" s="6" t="s">
        <v>91</v>
      </c>
      <c r="P1607" s="6" t="s">
        <v>91</v>
      </c>
      <c r="Q1607" s="6" t="s">
        <v>91</v>
      </c>
      <c r="R1607" s="5">
        <v>1</v>
      </c>
      <c r="S1607" s="5">
        <v>0</v>
      </c>
      <c r="T1607" s="5" t="s">
        <v>93</v>
      </c>
      <c r="U1607" s="5" t="s">
        <v>105</v>
      </c>
    </row>
    <row r="1608" spans="1:21">
      <c r="A1608" s="6" t="s">
        <v>87</v>
      </c>
      <c r="B1608" s="7">
        <v>1</v>
      </c>
      <c r="C1608" s="5">
        <v>1729</v>
      </c>
      <c r="D1608" s="5">
        <v>42</v>
      </c>
      <c r="E1608" s="8" t="s">
        <v>1734</v>
      </c>
      <c r="F1608" s="8">
        <v>421187</v>
      </c>
      <c r="G1608" s="5" t="s">
        <v>2304</v>
      </c>
      <c r="H1608" s="5" t="s">
        <v>2305</v>
      </c>
      <c r="I1608" s="5">
        <v>10065504579</v>
      </c>
      <c r="J1608" s="6" t="s">
        <v>91</v>
      </c>
      <c r="K1608" s="6" t="s">
        <v>91</v>
      </c>
      <c r="L1608" s="6" t="s">
        <v>91</v>
      </c>
      <c r="M1608" s="5" t="s">
        <v>92</v>
      </c>
      <c r="N1608" s="6" t="s">
        <v>91</v>
      </c>
      <c r="O1608" s="6" t="s">
        <v>91</v>
      </c>
      <c r="P1608" s="6" t="s">
        <v>91</v>
      </c>
      <c r="Q1608" s="6" t="s">
        <v>91</v>
      </c>
      <c r="R1608" s="5">
        <v>1</v>
      </c>
      <c r="S1608" s="5">
        <v>0</v>
      </c>
      <c r="T1608" s="5" t="s">
        <v>93</v>
      </c>
      <c r="U1608" s="5" t="s">
        <v>105</v>
      </c>
    </row>
    <row r="1609" spans="1:21">
      <c r="A1609" s="6" t="s">
        <v>87</v>
      </c>
      <c r="B1609" s="7">
        <v>1</v>
      </c>
      <c r="C1609" s="5">
        <v>1730</v>
      </c>
      <c r="D1609" s="5">
        <v>42</v>
      </c>
      <c r="E1609" s="8" t="s">
        <v>2306</v>
      </c>
      <c r="F1609" s="8">
        <v>42118701</v>
      </c>
      <c r="G1609" s="5" t="s">
        <v>2307</v>
      </c>
      <c r="H1609" s="5" t="s">
        <v>221</v>
      </c>
      <c r="I1609" s="6" t="s">
        <v>91</v>
      </c>
      <c r="J1609" s="6" t="s">
        <v>91</v>
      </c>
      <c r="K1609" s="6" t="s">
        <v>91</v>
      </c>
      <c r="L1609" s="6" t="s">
        <v>91</v>
      </c>
      <c r="M1609" s="5" t="s">
        <v>92</v>
      </c>
      <c r="N1609" s="6" t="s">
        <v>91</v>
      </c>
      <c r="O1609" s="6" t="s">
        <v>91</v>
      </c>
      <c r="P1609" s="6" t="s">
        <v>91</v>
      </c>
      <c r="Q1609" s="6" t="s">
        <v>91</v>
      </c>
      <c r="R1609" s="5">
        <v>1</v>
      </c>
      <c r="S1609" s="5">
        <v>0</v>
      </c>
      <c r="T1609" s="5" t="s">
        <v>93</v>
      </c>
      <c r="U1609" s="5" t="s">
        <v>105</v>
      </c>
    </row>
    <row r="1610" spans="1:21">
      <c r="A1610" s="6" t="s">
        <v>87</v>
      </c>
      <c r="B1610" s="7">
        <v>1</v>
      </c>
      <c r="C1610" s="5">
        <v>1731</v>
      </c>
      <c r="D1610" s="5">
        <v>42</v>
      </c>
      <c r="E1610" s="8" t="s">
        <v>2306</v>
      </c>
      <c r="F1610" s="8">
        <v>42118702</v>
      </c>
      <c r="G1610" s="5" t="s">
        <v>2308</v>
      </c>
      <c r="H1610" s="5" t="s">
        <v>223</v>
      </c>
      <c r="I1610" s="6" t="s">
        <v>91</v>
      </c>
      <c r="J1610" s="6" t="s">
        <v>91</v>
      </c>
      <c r="K1610" s="6" t="s">
        <v>91</v>
      </c>
      <c r="L1610" s="6" t="s">
        <v>91</v>
      </c>
      <c r="M1610" s="5" t="s">
        <v>92</v>
      </c>
      <c r="N1610" s="6" t="s">
        <v>91</v>
      </c>
      <c r="O1610" s="6" t="s">
        <v>91</v>
      </c>
      <c r="P1610" s="6" t="s">
        <v>91</v>
      </c>
      <c r="Q1610" s="6" t="s">
        <v>91</v>
      </c>
      <c r="R1610" s="5">
        <v>1</v>
      </c>
      <c r="S1610" s="5">
        <v>0</v>
      </c>
      <c r="T1610" s="5" t="s">
        <v>93</v>
      </c>
      <c r="U1610" s="5" t="s">
        <v>105</v>
      </c>
    </row>
    <row r="1611" spans="1:21">
      <c r="A1611" s="6" t="s">
        <v>87</v>
      </c>
      <c r="B1611" s="7">
        <v>1</v>
      </c>
      <c r="C1611" s="5">
        <v>1732</v>
      </c>
      <c r="D1611" s="5">
        <v>42</v>
      </c>
      <c r="E1611" s="8" t="s">
        <v>2306</v>
      </c>
      <c r="F1611" s="8">
        <v>42118703</v>
      </c>
      <c r="G1611" s="5" t="s">
        <v>2309</v>
      </c>
      <c r="H1611" s="5" t="s">
        <v>225</v>
      </c>
      <c r="I1611" s="6" t="s">
        <v>91</v>
      </c>
      <c r="J1611" s="6" t="s">
        <v>91</v>
      </c>
      <c r="K1611" s="6" t="s">
        <v>91</v>
      </c>
      <c r="L1611" s="6" t="s">
        <v>91</v>
      </c>
      <c r="M1611" s="5" t="s">
        <v>92</v>
      </c>
      <c r="N1611" s="6" t="s">
        <v>91</v>
      </c>
      <c r="O1611" s="6" t="s">
        <v>91</v>
      </c>
      <c r="P1611" s="6" t="s">
        <v>91</v>
      </c>
      <c r="Q1611" s="6" t="s">
        <v>91</v>
      </c>
      <c r="R1611" s="5">
        <v>1</v>
      </c>
      <c r="S1611" s="5">
        <v>0</v>
      </c>
      <c r="T1611" s="5" t="s">
        <v>93</v>
      </c>
      <c r="U1611" s="5" t="s">
        <v>105</v>
      </c>
    </row>
    <row r="1612" spans="1:21">
      <c r="A1612" s="6" t="s">
        <v>87</v>
      </c>
      <c r="B1612" s="7">
        <v>1</v>
      </c>
      <c r="C1612" s="5">
        <v>1734</v>
      </c>
      <c r="D1612" s="5">
        <v>42</v>
      </c>
      <c r="E1612" s="8" t="s">
        <v>2306</v>
      </c>
      <c r="F1612" s="8">
        <v>42118704</v>
      </c>
      <c r="G1612" s="5" t="s">
        <v>2310</v>
      </c>
      <c r="H1612" s="5" t="s">
        <v>227</v>
      </c>
      <c r="I1612" s="6" t="s">
        <v>91</v>
      </c>
      <c r="J1612" s="6" t="s">
        <v>91</v>
      </c>
      <c r="K1612" s="6" t="s">
        <v>91</v>
      </c>
      <c r="L1612" s="6" t="s">
        <v>91</v>
      </c>
      <c r="M1612" s="5" t="s">
        <v>92</v>
      </c>
      <c r="N1612" s="6" t="s">
        <v>91</v>
      </c>
      <c r="O1612" s="6" t="s">
        <v>91</v>
      </c>
      <c r="P1612" s="6" t="s">
        <v>91</v>
      </c>
      <c r="Q1612" s="6" t="s">
        <v>91</v>
      </c>
      <c r="R1612" s="5">
        <v>1</v>
      </c>
      <c r="S1612" s="5">
        <v>0</v>
      </c>
      <c r="T1612" s="5" t="s">
        <v>93</v>
      </c>
      <c r="U1612" s="5" t="s">
        <v>105</v>
      </c>
    </row>
    <row r="1613" spans="1:21">
      <c r="A1613" s="6" t="s">
        <v>87</v>
      </c>
      <c r="B1613" s="7">
        <v>1</v>
      </c>
      <c r="C1613" s="5">
        <v>1735</v>
      </c>
      <c r="D1613" s="5">
        <v>42</v>
      </c>
      <c r="E1613" s="8" t="s">
        <v>1734</v>
      </c>
      <c r="F1613" s="8">
        <v>421188</v>
      </c>
      <c r="G1613" s="5" t="s">
        <v>2311</v>
      </c>
      <c r="H1613" s="5" t="s">
        <v>1915</v>
      </c>
      <c r="I1613" s="5">
        <v>10065503673</v>
      </c>
      <c r="J1613" s="6" t="s">
        <v>91</v>
      </c>
      <c r="K1613" s="6" t="s">
        <v>91</v>
      </c>
      <c r="L1613" s="6" t="s">
        <v>91</v>
      </c>
      <c r="M1613" s="5" t="s">
        <v>92</v>
      </c>
      <c r="N1613" s="6" t="s">
        <v>91</v>
      </c>
      <c r="O1613" s="6" t="s">
        <v>91</v>
      </c>
      <c r="P1613" s="6" t="s">
        <v>91</v>
      </c>
      <c r="Q1613" s="6" t="s">
        <v>91</v>
      </c>
      <c r="R1613" s="5">
        <v>1</v>
      </c>
      <c r="S1613" s="5">
        <v>0</v>
      </c>
      <c r="T1613" s="5" t="s">
        <v>93</v>
      </c>
      <c r="U1613" s="5" t="s">
        <v>105</v>
      </c>
    </row>
    <row r="1614" spans="1:21">
      <c r="A1614" s="6" t="s">
        <v>87</v>
      </c>
      <c r="B1614" s="7">
        <v>1</v>
      </c>
      <c r="C1614" s="5">
        <v>1736</v>
      </c>
      <c r="D1614" s="5">
        <v>42</v>
      </c>
      <c r="E1614" s="8" t="s">
        <v>2312</v>
      </c>
      <c r="F1614" s="8">
        <v>42118801</v>
      </c>
      <c r="G1614" s="5" t="s">
        <v>2313</v>
      </c>
      <c r="H1614" s="5" t="s">
        <v>221</v>
      </c>
      <c r="I1614" s="6" t="s">
        <v>91</v>
      </c>
      <c r="J1614" s="6" t="s">
        <v>91</v>
      </c>
      <c r="K1614" s="6" t="s">
        <v>91</v>
      </c>
      <c r="L1614" s="6" t="s">
        <v>91</v>
      </c>
      <c r="M1614" s="5" t="s">
        <v>92</v>
      </c>
      <c r="N1614" s="6" t="s">
        <v>91</v>
      </c>
      <c r="O1614" s="6" t="s">
        <v>91</v>
      </c>
      <c r="P1614" s="6" t="s">
        <v>91</v>
      </c>
      <c r="Q1614" s="6" t="s">
        <v>91</v>
      </c>
      <c r="R1614" s="5">
        <v>1</v>
      </c>
      <c r="S1614" s="5">
        <v>0</v>
      </c>
      <c r="T1614" s="5" t="s">
        <v>93</v>
      </c>
      <c r="U1614" s="5" t="s">
        <v>105</v>
      </c>
    </row>
    <row r="1615" spans="1:21">
      <c r="A1615" s="6" t="s">
        <v>87</v>
      </c>
      <c r="B1615" s="7">
        <v>1</v>
      </c>
      <c r="C1615" s="5">
        <v>1737</v>
      </c>
      <c r="D1615" s="5">
        <v>42</v>
      </c>
      <c r="E1615" s="8" t="s">
        <v>2312</v>
      </c>
      <c r="F1615" s="8">
        <v>42118802</v>
      </c>
      <c r="G1615" s="5" t="s">
        <v>2314</v>
      </c>
      <c r="H1615" s="5" t="s">
        <v>223</v>
      </c>
      <c r="I1615" s="6" t="s">
        <v>91</v>
      </c>
      <c r="J1615" s="6" t="s">
        <v>91</v>
      </c>
      <c r="K1615" s="6" t="s">
        <v>91</v>
      </c>
      <c r="L1615" s="6" t="s">
        <v>91</v>
      </c>
      <c r="M1615" s="5" t="s">
        <v>92</v>
      </c>
      <c r="N1615" s="6" t="s">
        <v>91</v>
      </c>
      <c r="O1615" s="6" t="s">
        <v>91</v>
      </c>
      <c r="P1615" s="6" t="s">
        <v>91</v>
      </c>
      <c r="Q1615" s="6" t="s">
        <v>91</v>
      </c>
      <c r="R1615" s="5">
        <v>1</v>
      </c>
      <c r="S1615" s="5">
        <v>0</v>
      </c>
      <c r="T1615" s="5" t="s">
        <v>93</v>
      </c>
      <c r="U1615" s="5" t="s">
        <v>105</v>
      </c>
    </row>
    <row r="1616" spans="1:21">
      <c r="A1616" s="6" t="s">
        <v>87</v>
      </c>
      <c r="B1616" s="7">
        <v>1</v>
      </c>
      <c r="C1616" s="5">
        <v>1738</v>
      </c>
      <c r="D1616" s="5">
        <v>42</v>
      </c>
      <c r="E1616" s="8" t="s">
        <v>2312</v>
      </c>
      <c r="F1616" s="8">
        <v>42118803</v>
      </c>
      <c r="G1616" s="5" t="s">
        <v>2315</v>
      </c>
      <c r="H1616" s="5" t="s">
        <v>225</v>
      </c>
      <c r="I1616" s="6" t="s">
        <v>91</v>
      </c>
      <c r="J1616" s="6" t="s">
        <v>91</v>
      </c>
      <c r="K1616" s="6" t="s">
        <v>91</v>
      </c>
      <c r="L1616" s="6" t="s">
        <v>91</v>
      </c>
      <c r="M1616" s="5" t="s">
        <v>92</v>
      </c>
      <c r="N1616" s="6" t="s">
        <v>91</v>
      </c>
      <c r="O1616" s="6" t="s">
        <v>91</v>
      </c>
      <c r="P1616" s="6" t="s">
        <v>91</v>
      </c>
      <c r="Q1616" s="6" t="s">
        <v>91</v>
      </c>
      <c r="R1616" s="5">
        <v>1</v>
      </c>
      <c r="S1616" s="5">
        <v>0</v>
      </c>
      <c r="T1616" s="5" t="s">
        <v>93</v>
      </c>
      <c r="U1616" s="5" t="s">
        <v>105</v>
      </c>
    </row>
    <row r="1617" spans="1:21">
      <c r="A1617" s="6" t="s">
        <v>87</v>
      </c>
      <c r="B1617" s="7">
        <v>1</v>
      </c>
      <c r="C1617" s="5">
        <v>1740</v>
      </c>
      <c r="D1617" s="5">
        <v>42</v>
      </c>
      <c r="E1617" s="8" t="s">
        <v>2312</v>
      </c>
      <c r="F1617" s="8">
        <v>42118804</v>
      </c>
      <c r="G1617" s="5" t="s">
        <v>2316</v>
      </c>
      <c r="H1617" s="5" t="s">
        <v>227</v>
      </c>
      <c r="I1617" s="6" t="s">
        <v>91</v>
      </c>
      <c r="J1617" s="6" t="s">
        <v>91</v>
      </c>
      <c r="K1617" s="6" t="s">
        <v>91</v>
      </c>
      <c r="L1617" s="6" t="s">
        <v>91</v>
      </c>
      <c r="M1617" s="5" t="s">
        <v>92</v>
      </c>
      <c r="N1617" s="6" t="s">
        <v>91</v>
      </c>
      <c r="O1617" s="6" t="s">
        <v>91</v>
      </c>
      <c r="P1617" s="6" t="s">
        <v>91</v>
      </c>
      <c r="Q1617" s="6" t="s">
        <v>91</v>
      </c>
      <c r="R1617" s="5">
        <v>1</v>
      </c>
      <c r="S1617" s="5">
        <v>0</v>
      </c>
      <c r="T1617" s="5" t="s">
        <v>93</v>
      </c>
      <c r="U1617" s="5" t="s">
        <v>105</v>
      </c>
    </row>
    <row r="1618" spans="1:21">
      <c r="A1618" s="6" t="s">
        <v>87</v>
      </c>
      <c r="B1618" s="7">
        <v>1</v>
      </c>
      <c r="C1618" s="5">
        <v>1741</v>
      </c>
      <c r="D1618" s="5">
        <v>42</v>
      </c>
      <c r="E1618" s="8" t="s">
        <v>1734</v>
      </c>
      <c r="F1618" s="8">
        <v>421189</v>
      </c>
      <c r="G1618" s="5" t="s">
        <v>2317</v>
      </c>
      <c r="H1618" s="5" t="s">
        <v>2318</v>
      </c>
      <c r="I1618" s="5">
        <v>10065506408</v>
      </c>
      <c r="J1618" s="6" t="s">
        <v>91</v>
      </c>
      <c r="K1618" s="6" t="s">
        <v>91</v>
      </c>
      <c r="L1618" s="6" t="s">
        <v>91</v>
      </c>
      <c r="M1618" s="5" t="s">
        <v>92</v>
      </c>
      <c r="N1618" s="6" t="s">
        <v>91</v>
      </c>
      <c r="O1618" s="6" t="s">
        <v>91</v>
      </c>
      <c r="P1618" s="6" t="s">
        <v>91</v>
      </c>
      <c r="Q1618" s="6" t="s">
        <v>91</v>
      </c>
      <c r="R1618" s="5">
        <v>1</v>
      </c>
      <c r="S1618" s="5">
        <v>0</v>
      </c>
      <c r="T1618" s="5" t="s">
        <v>93</v>
      </c>
      <c r="U1618" s="5" t="s">
        <v>105</v>
      </c>
    </row>
    <row r="1619" spans="1:21">
      <c r="A1619" s="6" t="s">
        <v>87</v>
      </c>
      <c r="B1619" s="7">
        <v>1</v>
      </c>
      <c r="C1619" s="5">
        <v>1742</v>
      </c>
      <c r="D1619" s="5">
        <v>42</v>
      </c>
      <c r="E1619" s="8" t="s">
        <v>2319</v>
      </c>
      <c r="F1619" s="8">
        <v>42118901</v>
      </c>
      <c r="G1619" s="5" t="s">
        <v>2320</v>
      </c>
      <c r="H1619" s="5" t="s">
        <v>221</v>
      </c>
      <c r="I1619" s="6" t="s">
        <v>91</v>
      </c>
      <c r="J1619" s="6" t="s">
        <v>91</v>
      </c>
      <c r="K1619" s="6" t="s">
        <v>91</v>
      </c>
      <c r="L1619" s="6" t="s">
        <v>91</v>
      </c>
      <c r="M1619" s="5" t="s">
        <v>92</v>
      </c>
      <c r="N1619" s="6" t="s">
        <v>91</v>
      </c>
      <c r="O1619" s="6" t="s">
        <v>91</v>
      </c>
      <c r="P1619" s="6" t="s">
        <v>91</v>
      </c>
      <c r="Q1619" s="6" t="s">
        <v>91</v>
      </c>
      <c r="R1619" s="5">
        <v>1</v>
      </c>
      <c r="S1619" s="5">
        <v>0</v>
      </c>
      <c r="T1619" s="5" t="s">
        <v>93</v>
      </c>
      <c r="U1619" s="5" t="s">
        <v>105</v>
      </c>
    </row>
    <row r="1620" spans="1:21">
      <c r="A1620" s="6" t="s">
        <v>87</v>
      </c>
      <c r="B1620" s="7">
        <v>1</v>
      </c>
      <c r="C1620" s="5">
        <v>1743</v>
      </c>
      <c r="D1620" s="5">
        <v>42</v>
      </c>
      <c r="E1620" s="8" t="s">
        <v>2319</v>
      </c>
      <c r="F1620" s="8">
        <v>42118902</v>
      </c>
      <c r="G1620" s="5" t="s">
        <v>2321</v>
      </c>
      <c r="H1620" s="5" t="s">
        <v>223</v>
      </c>
      <c r="I1620" s="6" t="s">
        <v>91</v>
      </c>
      <c r="J1620" s="6" t="s">
        <v>91</v>
      </c>
      <c r="K1620" s="6" t="s">
        <v>91</v>
      </c>
      <c r="L1620" s="6" t="s">
        <v>91</v>
      </c>
      <c r="M1620" s="5" t="s">
        <v>92</v>
      </c>
      <c r="N1620" s="6" t="s">
        <v>91</v>
      </c>
      <c r="O1620" s="6" t="s">
        <v>91</v>
      </c>
      <c r="P1620" s="6" t="s">
        <v>91</v>
      </c>
      <c r="Q1620" s="6" t="s">
        <v>91</v>
      </c>
      <c r="R1620" s="5">
        <v>1</v>
      </c>
      <c r="S1620" s="5">
        <v>0</v>
      </c>
      <c r="T1620" s="5" t="s">
        <v>93</v>
      </c>
      <c r="U1620" s="5" t="s">
        <v>105</v>
      </c>
    </row>
    <row r="1621" spans="1:21">
      <c r="A1621" s="6" t="s">
        <v>87</v>
      </c>
      <c r="B1621" s="7">
        <v>1</v>
      </c>
      <c r="C1621" s="5">
        <v>1744</v>
      </c>
      <c r="D1621" s="5">
        <v>42</v>
      </c>
      <c r="E1621" s="8" t="s">
        <v>2319</v>
      </c>
      <c r="F1621" s="8">
        <v>42118903</v>
      </c>
      <c r="G1621" s="5" t="s">
        <v>2322</v>
      </c>
      <c r="H1621" s="5" t="s">
        <v>225</v>
      </c>
      <c r="I1621" s="6" t="s">
        <v>91</v>
      </c>
      <c r="J1621" s="6" t="s">
        <v>91</v>
      </c>
      <c r="K1621" s="6" t="s">
        <v>91</v>
      </c>
      <c r="L1621" s="6" t="s">
        <v>91</v>
      </c>
      <c r="M1621" s="5" t="s">
        <v>92</v>
      </c>
      <c r="N1621" s="6" t="s">
        <v>91</v>
      </c>
      <c r="O1621" s="6" t="s">
        <v>91</v>
      </c>
      <c r="P1621" s="6" t="s">
        <v>91</v>
      </c>
      <c r="Q1621" s="6" t="s">
        <v>91</v>
      </c>
      <c r="R1621" s="5">
        <v>1</v>
      </c>
      <c r="S1621" s="5">
        <v>0</v>
      </c>
      <c r="T1621" s="5" t="s">
        <v>93</v>
      </c>
      <c r="U1621" s="5" t="s">
        <v>105</v>
      </c>
    </row>
    <row r="1622" spans="1:21">
      <c r="A1622" s="6" t="s">
        <v>87</v>
      </c>
      <c r="B1622" s="7">
        <v>1</v>
      </c>
      <c r="C1622" s="5">
        <v>1746</v>
      </c>
      <c r="D1622" s="5">
        <v>42</v>
      </c>
      <c r="E1622" s="8" t="s">
        <v>2319</v>
      </c>
      <c r="F1622" s="8">
        <v>42118904</v>
      </c>
      <c r="G1622" s="5" t="s">
        <v>2323</v>
      </c>
      <c r="H1622" s="5" t="s">
        <v>227</v>
      </c>
      <c r="I1622" s="6" t="s">
        <v>91</v>
      </c>
      <c r="J1622" s="6" t="s">
        <v>91</v>
      </c>
      <c r="K1622" s="6" t="s">
        <v>91</v>
      </c>
      <c r="L1622" s="6" t="s">
        <v>91</v>
      </c>
      <c r="M1622" s="5" t="s">
        <v>92</v>
      </c>
      <c r="N1622" s="6" t="s">
        <v>91</v>
      </c>
      <c r="O1622" s="6" t="s">
        <v>91</v>
      </c>
      <c r="P1622" s="6" t="s">
        <v>91</v>
      </c>
      <c r="Q1622" s="6" t="s">
        <v>91</v>
      </c>
      <c r="R1622" s="5">
        <v>1</v>
      </c>
      <c r="S1622" s="5">
        <v>0</v>
      </c>
      <c r="T1622" s="5" t="s">
        <v>93</v>
      </c>
      <c r="U1622" s="5" t="s">
        <v>105</v>
      </c>
    </row>
    <row r="1623" spans="1:21">
      <c r="A1623" s="6" t="s">
        <v>87</v>
      </c>
      <c r="B1623" s="7">
        <v>1</v>
      </c>
      <c r="C1623" s="5">
        <v>1747</v>
      </c>
      <c r="D1623" s="5">
        <v>42</v>
      </c>
      <c r="E1623" s="8" t="s">
        <v>1734</v>
      </c>
      <c r="F1623" s="8">
        <v>421190</v>
      </c>
      <c r="G1623" s="5" t="s">
        <v>2324</v>
      </c>
      <c r="H1623" s="5" t="s">
        <v>2325</v>
      </c>
      <c r="I1623" s="5">
        <v>10065502145</v>
      </c>
      <c r="J1623" s="6" t="s">
        <v>91</v>
      </c>
      <c r="K1623" s="6" t="s">
        <v>91</v>
      </c>
      <c r="L1623" s="6" t="s">
        <v>91</v>
      </c>
      <c r="M1623" s="5" t="s">
        <v>92</v>
      </c>
      <c r="N1623" s="6" t="s">
        <v>91</v>
      </c>
      <c r="O1623" s="6" t="s">
        <v>91</v>
      </c>
      <c r="P1623" s="6" t="s">
        <v>91</v>
      </c>
      <c r="Q1623" s="6" t="s">
        <v>91</v>
      </c>
      <c r="R1623" s="5">
        <v>1</v>
      </c>
      <c r="S1623" s="5">
        <v>0</v>
      </c>
      <c r="T1623" s="5" t="s">
        <v>93</v>
      </c>
      <c r="U1623" s="5" t="s">
        <v>105</v>
      </c>
    </row>
    <row r="1624" spans="1:21">
      <c r="A1624" s="6" t="s">
        <v>87</v>
      </c>
      <c r="B1624" s="7">
        <v>1</v>
      </c>
      <c r="C1624" s="5">
        <v>1748</v>
      </c>
      <c r="D1624" s="5">
        <v>42</v>
      </c>
      <c r="E1624" s="8" t="s">
        <v>2326</v>
      </c>
      <c r="F1624" s="8">
        <v>42119001</v>
      </c>
      <c r="G1624" s="5" t="s">
        <v>2327</v>
      </c>
      <c r="H1624" s="5" t="s">
        <v>221</v>
      </c>
      <c r="I1624" s="6" t="s">
        <v>91</v>
      </c>
      <c r="J1624" s="6" t="s">
        <v>91</v>
      </c>
      <c r="K1624" s="6" t="s">
        <v>91</v>
      </c>
      <c r="L1624" s="6" t="s">
        <v>91</v>
      </c>
      <c r="M1624" s="5" t="s">
        <v>92</v>
      </c>
      <c r="N1624" s="6" t="s">
        <v>91</v>
      </c>
      <c r="O1624" s="6" t="s">
        <v>91</v>
      </c>
      <c r="P1624" s="6" t="s">
        <v>91</v>
      </c>
      <c r="Q1624" s="6" t="s">
        <v>91</v>
      </c>
      <c r="R1624" s="5">
        <v>1</v>
      </c>
      <c r="S1624" s="5">
        <v>0</v>
      </c>
      <c r="T1624" s="5" t="s">
        <v>93</v>
      </c>
      <c r="U1624" s="5" t="s">
        <v>105</v>
      </c>
    </row>
    <row r="1625" spans="1:21">
      <c r="A1625" s="6" t="s">
        <v>87</v>
      </c>
      <c r="B1625" s="7">
        <v>1</v>
      </c>
      <c r="C1625" s="5">
        <v>1749</v>
      </c>
      <c r="D1625" s="5">
        <v>42</v>
      </c>
      <c r="E1625" s="8" t="s">
        <v>2326</v>
      </c>
      <c r="F1625" s="8">
        <v>42119002</v>
      </c>
      <c r="G1625" s="5" t="s">
        <v>2328</v>
      </c>
      <c r="H1625" s="5" t="s">
        <v>223</v>
      </c>
      <c r="I1625" s="6" t="s">
        <v>91</v>
      </c>
      <c r="J1625" s="6" t="s">
        <v>91</v>
      </c>
      <c r="K1625" s="6" t="s">
        <v>91</v>
      </c>
      <c r="L1625" s="6" t="s">
        <v>91</v>
      </c>
      <c r="M1625" s="5" t="s">
        <v>92</v>
      </c>
      <c r="N1625" s="6" t="s">
        <v>91</v>
      </c>
      <c r="O1625" s="6" t="s">
        <v>91</v>
      </c>
      <c r="P1625" s="6" t="s">
        <v>91</v>
      </c>
      <c r="Q1625" s="6" t="s">
        <v>91</v>
      </c>
      <c r="R1625" s="5">
        <v>1</v>
      </c>
      <c r="S1625" s="5">
        <v>0</v>
      </c>
      <c r="T1625" s="5" t="s">
        <v>93</v>
      </c>
      <c r="U1625" s="5" t="s">
        <v>105</v>
      </c>
    </row>
    <row r="1626" spans="1:21">
      <c r="A1626" s="6" t="s">
        <v>87</v>
      </c>
      <c r="B1626" s="7">
        <v>1</v>
      </c>
      <c r="C1626" s="5">
        <v>1750</v>
      </c>
      <c r="D1626" s="5">
        <v>42</v>
      </c>
      <c r="E1626" s="8" t="s">
        <v>2326</v>
      </c>
      <c r="F1626" s="8">
        <v>42119003</v>
      </c>
      <c r="G1626" s="5" t="s">
        <v>2329</v>
      </c>
      <c r="H1626" s="5" t="s">
        <v>225</v>
      </c>
      <c r="I1626" s="6" t="s">
        <v>91</v>
      </c>
      <c r="J1626" s="6" t="s">
        <v>91</v>
      </c>
      <c r="K1626" s="6" t="s">
        <v>91</v>
      </c>
      <c r="L1626" s="6" t="s">
        <v>91</v>
      </c>
      <c r="M1626" s="5" t="s">
        <v>92</v>
      </c>
      <c r="N1626" s="6" t="s">
        <v>91</v>
      </c>
      <c r="O1626" s="6" t="s">
        <v>91</v>
      </c>
      <c r="P1626" s="6" t="s">
        <v>91</v>
      </c>
      <c r="Q1626" s="6" t="s">
        <v>91</v>
      </c>
      <c r="R1626" s="5">
        <v>1</v>
      </c>
      <c r="S1626" s="5">
        <v>0</v>
      </c>
      <c r="T1626" s="5" t="s">
        <v>93</v>
      </c>
      <c r="U1626" s="5" t="s">
        <v>105</v>
      </c>
    </row>
    <row r="1627" spans="1:21">
      <c r="A1627" s="6" t="s">
        <v>87</v>
      </c>
      <c r="B1627" s="7">
        <v>1</v>
      </c>
      <c r="C1627" s="5">
        <v>1752</v>
      </c>
      <c r="D1627" s="5">
        <v>42</v>
      </c>
      <c r="E1627" s="8" t="s">
        <v>2326</v>
      </c>
      <c r="F1627" s="8">
        <v>42119004</v>
      </c>
      <c r="G1627" s="5" t="s">
        <v>2330</v>
      </c>
      <c r="H1627" s="5" t="s">
        <v>227</v>
      </c>
      <c r="I1627" s="6" t="s">
        <v>91</v>
      </c>
      <c r="J1627" s="6" t="s">
        <v>91</v>
      </c>
      <c r="K1627" s="6" t="s">
        <v>91</v>
      </c>
      <c r="L1627" s="6" t="s">
        <v>91</v>
      </c>
      <c r="M1627" s="5" t="s">
        <v>92</v>
      </c>
      <c r="N1627" s="6" t="s">
        <v>91</v>
      </c>
      <c r="O1627" s="6" t="s">
        <v>91</v>
      </c>
      <c r="P1627" s="6" t="s">
        <v>91</v>
      </c>
      <c r="Q1627" s="6" t="s">
        <v>91</v>
      </c>
      <c r="R1627" s="5">
        <v>1</v>
      </c>
      <c r="S1627" s="5">
        <v>0</v>
      </c>
      <c r="T1627" s="5" t="s">
        <v>93</v>
      </c>
      <c r="U1627" s="5" t="s">
        <v>105</v>
      </c>
    </row>
    <row r="1628" spans="1:21">
      <c r="A1628" s="6" t="s">
        <v>87</v>
      </c>
      <c r="B1628" s="7">
        <v>1</v>
      </c>
      <c r="C1628" s="5">
        <v>1753</v>
      </c>
      <c r="D1628" s="5">
        <v>42</v>
      </c>
      <c r="E1628" s="8" t="s">
        <v>1734</v>
      </c>
      <c r="F1628" s="8">
        <v>421191</v>
      </c>
      <c r="G1628" s="5" t="s">
        <v>2331</v>
      </c>
      <c r="H1628" s="5" t="s">
        <v>2332</v>
      </c>
      <c r="I1628" s="5">
        <v>10065505945</v>
      </c>
      <c r="J1628" s="6" t="s">
        <v>91</v>
      </c>
      <c r="K1628" s="6" t="s">
        <v>91</v>
      </c>
      <c r="L1628" s="6" t="s">
        <v>91</v>
      </c>
      <c r="M1628" s="5" t="s">
        <v>92</v>
      </c>
      <c r="N1628" s="6" t="s">
        <v>91</v>
      </c>
      <c r="O1628" s="6" t="s">
        <v>91</v>
      </c>
      <c r="P1628" s="6" t="s">
        <v>91</v>
      </c>
      <c r="Q1628" s="6" t="s">
        <v>91</v>
      </c>
      <c r="R1628" s="5">
        <v>1</v>
      </c>
      <c r="S1628" s="5">
        <v>0</v>
      </c>
      <c r="T1628" s="5" t="s">
        <v>93</v>
      </c>
      <c r="U1628" s="5" t="s">
        <v>105</v>
      </c>
    </row>
    <row r="1629" spans="1:21">
      <c r="A1629" s="6" t="s">
        <v>87</v>
      </c>
      <c r="B1629" s="7">
        <v>1</v>
      </c>
      <c r="C1629" s="5">
        <v>1754</v>
      </c>
      <c r="D1629" s="5">
        <v>42</v>
      </c>
      <c r="E1629" s="8" t="s">
        <v>2333</v>
      </c>
      <c r="F1629" s="8">
        <v>42119101</v>
      </c>
      <c r="G1629" s="5" t="s">
        <v>2334</v>
      </c>
      <c r="H1629" s="5" t="s">
        <v>221</v>
      </c>
      <c r="I1629" s="6" t="s">
        <v>91</v>
      </c>
      <c r="J1629" s="6" t="s">
        <v>91</v>
      </c>
      <c r="K1629" s="6" t="s">
        <v>91</v>
      </c>
      <c r="L1629" s="6" t="s">
        <v>91</v>
      </c>
      <c r="M1629" s="5" t="s">
        <v>92</v>
      </c>
      <c r="N1629" s="6" t="s">
        <v>91</v>
      </c>
      <c r="O1629" s="6" t="s">
        <v>91</v>
      </c>
      <c r="P1629" s="6" t="s">
        <v>91</v>
      </c>
      <c r="Q1629" s="6" t="s">
        <v>91</v>
      </c>
      <c r="R1629" s="5">
        <v>1</v>
      </c>
      <c r="S1629" s="5">
        <v>0</v>
      </c>
      <c r="T1629" s="5" t="s">
        <v>93</v>
      </c>
      <c r="U1629" s="5" t="s">
        <v>105</v>
      </c>
    </row>
    <row r="1630" spans="1:21">
      <c r="A1630" s="6" t="s">
        <v>87</v>
      </c>
      <c r="B1630" s="7">
        <v>1</v>
      </c>
      <c r="C1630" s="5">
        <v>1755</v>
      </c>
      <c r="D1630" s="5">
        <v>42</v>
      </c>
      <c r="E1630" s="8" t="s">
        <v>2333</v>
      </c>
      <c r="F1630" s="8">
        <v>42119102</v>
      </c>
      <c r="G1630" s="5" t="s">
        <v>2335</v>
      </c>
      <c r="H1630" s="5" t="s">
        <v>223</v>
      </c>
      <c r="I1630" s="6" t="s">
        <v>91</v>
      </c>
      <c r="J1630" s="6" t="s">
        <v>91</v>
      </c>
      <c r="K1630" s="6" t="s">
        <v>91</v>
      </c>
      <c r="L1630" s="6" t="s">
        <v>91</v>
      </c>
      <c r="M1630" s="5" t="s">
        <v>92</v>
      </c>
      <c r="N1630" s="6" t="s">
        <v>91</v>
      </c>
      <c r="O1630" s="6" t="s">
        <v>91</v>
      </c>
      <c r="P1630" s="6" t="s">
        <v>91</v>
      </c>
      <c r="Q1630" s="6" t="s">
        <v>91</v>
      </c>
      <c r="R1630" s="5">
        <v>1</v>
      </c>
      <c r="S1630" s="5">
        <v>0</v>
      </c>
      <c r="T1630" s="5" t="s">
        <v>93</v>
      </c>
      <c r="U1630" s="5" t="s">
        <v>105</v>
      </c>
    </row>
    <row r="1631" spans="1:21">
      <c r="A1631" s="6" t="s">
        <v>87</v>
      </c>
      <c r="B1631" s="7">
        <v>1</v>
      </c>
      <c r="C1631" s="5">
        <v>1756</v>
      </c>
      <c r="D1631" s="5">
        <v>42</v>
      </c>
      <c r="E1631" s="8" t="s">
        <v>2333</v>
      </c>
      <c r="F1631" s="8">
        <v>42119103</v>
      </c>
      <c r="G1631" s="5" t="s">
        <v>2336</v>
      </c>
      <c r="H1631" s="5" t="s">
        <v>225</v>
      </c>
      <c r="I1631" s="6" t="s">
        <v>91</v>
      </c>
      <c r="J1631" s="6" t="s">
        <v>91</v>
      </c>
      <c r="K1631" s="6" t="s">
        <v>91</v>
      </c>
      <c r="L1631" s="6" t="s">
        <v>91</v>
      </c>
      <c r="M1631" s="5" t="s">
        <v>92</v>
      </c>
      <c r="N1631" s="6" t="s">
        <v>91</v>
      </c>
      <c r="O1631" s="6" t="s">
        <v>91</v>
      </c>
      <c r="P1631" s="6" t="s">
        <v>91</v>
      </c>
      <c r="Q1631" s="6" t="s">
        <v>91</v>
      </c>
      <c r="R1631" s="5">
        <v>1</v>
      </c>
      <c r="S1631" s="5">
        <v>0</v>
      </c>
      <c r="T1631" s="5" t="s">
        <v>93</v>
      </c>
      <c r="U1631" s="5" t="s">
        <v>105</v>
      </c>
    </row>
    <row r="1632" spans="1:21">
      <c r="A1632" s="6" t="s">
        <v>87</v>
      </c>
      <c r="B1632" s="7">
        <v>1</v>
      </c>
      <c r="C1632" s="5">
        <v>1758</v>
      </c>
      <c r="D1632" s="5">
        <v>42</v>
      </c>
      <c r="E1632" s="8" t="s">
        <v>2333</v>
      </c>
      <c r="F1632" s="8">
        <v>42119104</v>
      </c>
      <c r="G1632" s="5" t="s">
        <v>2337</v>
      </c>
      <c r="H1632" s="5" t="s">
        <v>227</v>
      </c>
      <c r="I1632" s="6" t="s">
        <v>91</v>
      </c>
      <c r="J1632" s="6" t="s">
        <v>91</v>
      </c>
      <c r="K1632" s="6" t="s">
        <v>91</v>
      </c>
      <c r="L1632" s="6" t="s">
        <v>91</v>
      </c>
      <c r="M1632" s="5" t="s">
        <v>92</v>
      </c>
      <c r="N1632" s="6" t="s">
        <v>91</v>
      </c>
      <c r="O1632" s="6" t="s">
        <v>91</v>
      </c>
      <c r="P1632" s="6" t="s">
        <v>91</v>
      </c>
      <c r="Q1632" s="6" t="s">
        <v>91</v>
      </c>
      <c r="R1632" s="5">
        <v>1</v>
      </c>
      <c r="S1632" s="5">
        <v>0</v>
      </c>
      <c r="T1632" s="5" t="s">
        <v>93</v>
      </c>
      <c r="U1632" s="5" t="s">
        <v>105</v>
      </c>
    </row>
    <row r="1633" spans="1:21">
      <c r="A1633" s="6" t="s">
        <v>87</v>
      </c>
      <c r="B1633" s="7">
        <v>1</v>
      </c>
      <c r="C1633" s="5">
        <v>1759</v>
      </c>
      <c r="D1633" s="5">
        <v>42</v>
      </c>
      <c r="E1633" s="8" t="s">
        <v>1734</v>
      </c>
      <c r="F1633" s="8">
        <v>421192</v>
      </c>
      <c r="G1633" s="5" t="s">
        <v>2338</v>
      </c>
      <c r="H1633" s="5" t="s">
        <v>1803</v>
      </c>
      <c r="I1633" s="6" t="s">
        <v>91</v>
      </c>
      <c r="J1633" s="6" t="s">
        <v>91</v>
      </c>
      <c r="K1633" s="6" t="s">
        <v>91</v>
      </c>
      <c r="L1633" s="6" t="s">
        <v>91</v>
      </c>
      <c r="M1633" s="5" t="s">
        <v>92</v>
      </c>
      <c r="N1633" s="6" t="s">
        <v>91</v>
      </c>
      <c r="O1633" s="6" t="s">
        <v>91</v>
      </c>
      <c r="P1633" s="6" t="s">
        <v>91</v>
      </c>
      <c r="Q1633" s="6" t="s">
        <v>91</v>
      </c>
      <c r="R1633" s="5">
        <v>1</v>
      </c>
      <c r="S1633" s="5">
        <v>0</v>
      </c>
      <c r="T1633" s="5" t="s">
        <v>93</v>
      </c>
      <c r="U1633" s="5" t="s">
        <v>105</v>
      </c>
    </row>
    <row r="1634" spans="1:21">
      <c r="A1634" s="6" t="s">
        <v>87</v>
      </c>
      <c r="B1634" s="7">
        <v>1</v>
      </c>
      <c r="C1634" s="5">
        <v>1760</v>
      </c>
      <c r="D1634" s="5">
        <v>42</v>
      </c>
      <c r="E1634" s="8" t="s">
        <v>2339</v>
      </c>
      <c r="F1634" s="8">
        <v>42119201</v>
      </c>
      <c r="G1634" s="5" t="s">
        <v>2340</v>
      </c>
      <c r="H1634" s="5" t="s">
        <v>221</v>
      </c>
      <c r="I1634" s="6" t="s">
        <v>91</v>
      </c>
      <c r="J1634" s="6" t="s">
        <v>91</v>
      </c>
      <c r="K1634" s="6" t="s">
        <v>91</v>
      </c>
      <c r="L1634" s="6" t="s">
        <v>91</v>
      </c>
      <c r="M1634" s="5" t="s">
        <v>92</v>
      </c>
      <c r="N1634" s="6" t="s">
        <v>91</v>
      </c>
      <c r="O1634" s="6" t="s">
        <v>91</v>
      </c>
      <c r="P1634" s="6" t="s">
        <v>91</v>
      </c>
      <c r="Q1634" s="6" t="s">
        <v>91</v>
      </c>
      <c r="R1634" s="5">
        <v>1</v>
      </c>
      <c r="S1634" s="5">
        <v>0</v>
      </c>
      <c r="T1634" s="5" t="s">
        <v>93</v>
      </c>
      <c r="U1634" s="5" t="s">
        <v>105</v>
      </c>
    </row>
    <row r="1635" spans="1:21">
      <c r="A1635" s="6" t="s">
        <v>87</v>
      </c>
      <c r="B1635" s="7">
        <v>1</v>
      </c>
      <c r="C1635" s="5">
        <v>1761</v>
      </c>
      <c r="D1635" s="5">
        <v>42</v>
      </c>
      <c r="E1635" s="8" t="s">
        <v>2339</v>
      </c>
      <c r="F1635" s="8">
        <v>42119202</v>
      </c>
      <c r="G1635" s="5" t="s">
        <v>2341</v>
      </c>
      <c r="H1635" s="5" t="s">
        <v>223</v>
      </c>
      <c r="I1635" s="6" t="s">
        <v>91</v>
      </c>
      <c r="J1635" s="6" t="s">
        <v>91</v>
      </c>
      <c r="K1635" s="6" t="s">
        <v>91</v>
      </c>
      <c r="L1635" s="6" t="s">
        <v>91</v>
      </c>
      <c r="M1635" s="5" t="s">
        <v>92</v>
      </c>
      <c r="N1635" s="6" t="s">
        <v>91</v>
      </c>
      <c r="O1635" s="6" t="s">
        <v>91</v>
      </c>
      <c r="P1635" s="6" t="s">
        <v>91</v>
      </c>
      <c r="Q1635" s="6" t="s">
        <v>91</v>
      </c>
      <c r="R1635" s="5">
        <v>1</v>
      </c>
      <c r="S1635" s="5">
        <v>0</v>
      </c>
      <c r="T1635" s="5" t="s">
        <v>93</v>
      </c>
      <c r="U1635" s="5" t="s">
        <v>105</v>
      </c>
    </row>
    <row r="1636" spans="1:21">
      <c r="A1636" s="6" t="s">
        <v>87</v>
      </c>
      <c r="B1636" s="7">
        <v>1</v>
      </c>
      <c r="C1636" s="5">
        <v>1762</v>
      </c>
      <c r="D1636" s="5">
        <v>42</v>
      </c>
      <c r="E1636" s="8" t="s">
        <v>2339</v>
      </c>
      <c r="F1636" s="8">
        <v>42119203</v>
      </c>
      <c r="G1636" s="5" t="s">
        <v>2342</v>
      </c>
      <c r="H1636" s="5" t="s">
        <v>225</v>
      </c>
      <c r="I1636" s="6" t="s">
        <v>91</v>
      </c>
      <c r="J1636" s="6" t="s">
        <v>91</v>
      </c>
      <c r="K1636" s="6" t="s">
        <v>91</v>
      </c>
      <c r="L1636" s="6" t="s">
        <v>91</v>
      </c>
      <c r="M1636" s="5" t="s">
        <v>92</v>
      </c>
      <c r="N1636" s="6" t="s">
        <v>91</v>
      </c>
      <c r="O1636" s="6" t="s">
        <v>91</v>
      </c>
      <c r="P1636" s="6" t="s">
        <v>91</v>
      </c>
      <c r="Q1636" s="6" t="s">
        <v>91</v>
      </c>
      <c r="R1636" s="5">
        <v>1</v>
      </c>
      <c r="S1636" s="5">
        <v>0</v>
      </c>
      <c r="T1636" s="5" t="s">
        <v>93</v>
      </c>
      <c r="U1636" s="5" t="s">
        <v>105</v>
      </c>
    </row>
    <row r="1637" spans="1:21">
      <c r="A1637" s="6" t="s">
        <v>87</v>
      </c>
      <c r="B1637" s="7">
        <v>1</v>
      </c>
      <c r="C1637" s="5">
        <v>1763</v>
      </c>
      <c r="D1637" s="5">
        <v>42</v>
      </c>
      <c r="E1637" s="8" t="s">
        <v>2339</v>
      </c>
      <c r="F1637" s="8">
        <v>42119204</v>
      </c>
      <c r="G1637" s="5" t="s">
        <v>2343</v>
      </c>
      <c r="H1637" s="5" t="s">
        <v>227</v>
      </c>
      <c r="I1637" s="6" t="s">
        <v>91</v>
      </c>
      <c r="J1637" s="6" t="s">
        <v>91</v>
      </c>
      <c r="K1637" s="6" t="s">
        <v>91</v>
      </c>
      <c r="L1637" s="6" t="s">
        <v>91</v>
      </c>
      <c r="M1637" s="5" t="s">
        <v>92</v>
      </c>
      <c r="N1637" s="6" t="s">
        <v>91</v>
      </c>
      <c r="O1637" s="6" t="s">
        <v>91</v>
      </c>
      <c r="P1637" s="6" t="s">
        <v>91</v>
      </c>
      <c r="Q1637" s="6" t="s">
        <v>91</v>
      </c>
      <c r="R1637" s="5">
        <v>1</v>
      </c>
      <c r="S1637" s="5">
        <v>0</v>
      </c>
      <c r="T1637" s="5" t="s">
        <v>93</v>
      </c>
      <c r="U1637" s="5" t="s">
        <v>105</v>
      </c>
    </row>
    <row r="1638" spans="1:21">
      <c r="A1638" s="6" t="s">
        <v>87</v>
      </c>
      <c r="B1638" s="7">
        <v>1</v>
      </c>
      <c r="C1638" s="5">
        <v>1764</v>
      </c>
      <c r="D1638" s="5">
        <v>42</v>
      </c>
      <c r="E1638" s="8" t="s">
        <v>1734</v>
      </c>
      <c r="F1638" s="8">
        <v>421193</v>
      </c>
      <c r="G1638" s="5" t="s">
        <v>2344</v>
      </c>
      <c r="H1638" s="5" t="s">
        <v>1831</v>
      </c>
      <c r="I1638" s="5">
        <v>10065503666</v>
      </c>
      <c r="J1638" s="6" t="s">
        <v>91</v>
      </c>
      <c r="K1638" s="6" t="s">
        <v>91</v>
      </c>
      <c r="L1638" s="6" t="s">
        <v>91</v>
      </c>
      <c r="M1638" s="5" t="s">
        <v>92</v>
      </c>
      <c r="N1638" s="6" t="s">
        <v>91</v>
      </c>
      <c r="O1638" s="6" t="s">
        <v>91</v>
      </c>
      <c r="P1638" s="6" t="s">
        <v>91</v>
      </c>
      <c r="Q1638" s="6" t="s">
        <v>91</v>
      </c>
      <c r="R1638" s="5">
        <v>1</v>
      </c>
      <c r="S1638" s="5">
        <v>0</v>
      </c>
      <c r="T1638" s="5" t="s">
        <v>93</v>
      </c>
      <c r="U1638" s="5" t="s">
        <v>105</v>
      </c>
    </row>
    <row r="1639" spans="1:21">
      <c r="A1639" s="6" t="s">
        <v>87</v>
      </c>
      <c r="B1639" s="7">
        <v>1</v>
      </c>
      <c r="C1639" s="5">
        <v>1765</v>
      </c>
      <c r="D1639" s="5">
        <v>42</v>
      </c>
      <c r="E1639" s="8" t="s">
        <v>2345</v>
      </c>
      <c r="F1639" s="8">
        <v>42119301</v>
      </c>
      <c r="G1639" s="5" t="s">
        <v>2346</v>
      </c>
      <c r="H1639" s="5" t="s">
        <v>221</v>
      </c>
      <c r="I1639" s="6" t="s">
        <v>91</v>
      </c>
      <c r="J1639" s="6" t="s">
        <v>91</v>
      </c>
      <c r="K1639" s="6" t="s">
        <v>91</v>
      </c>
      <c r="L1639" s="6" t="s">
        <v>91</v>
      </c>
      <c r="M1639" s="5" t="s">
        <v>92</v>
      </c>
      <c r="N1639" s="6" t="s">
        <v>91</v>
      </c>
      <c r="O1639" s="6" t="s">
        <v>91</v>
      </c>
      <c r="P1639" s="6" t="s">
        <v>91</v>
      </c>
      <c r="Q1639" s="6" t="s">
        <v>91</v>
      </c>
      <c r="R1639" s="5">
        <v>1</v>
      </c>
      <c r="S1639" s="5">
        <v>0</v>
      </c>
      <c r="T1639" s="5" t="s">
        <v>93</v>
      </c>
      <c r="U1639" s="5" t="s">
        <v>105</v>
      </c>
    </row>
    <row r="1640" spans="1:21">
      <c r="A1640" s="6" t="s">
        <v>87</v>
      </c>
      <c r="B1640" s="7">
        <v>1</v>
      </c>
      <c r="C1640" s="5">
        <v>1766</v>
      </c>
      <c r="D1640" s="5">
        <v>42</v>
      </c>
      <c r="E1640" s="8" t="s">
        <v>2345</v>
      </c>
      <c r="F1640" s="8">
        <v>42119302</v>
      </c>
      <c r="G1640" s="5" t="s">
        <v>2347</v>
      </c>
      <c r="H1640" s="5" t="s">
        <v>223</v>
      </c>
      <c r="I1640" s="6" t="s">
        <v>91</v>
      </c>
      <c r="J1640" s="6" t="s">
        <v>91</v>
      </c>
      <c r="K1640" s="6" t="s">
        <v>91</v>
      </c>
      <c r="L1640" s="6" t="s">
        <v>91</v>
      </c>
      <c r="M1640" s="5" t="s">
        <v>92</v>
      </c>
      <c r="N1640" s="6" t="s">
        <v>91</v>
      </c>
      <c r="O1640" s="6" t="s">
        <v>91</v>
      </c>
      <c r="P1640" s="6" t="s">
        <v>91</v>
      </c>
      <c r="Q1640" s="6" t="s">
        <v>91</v>
      </c>
      <c r="R1640" s="5">
        <v>1</v>
      </c>
      <c r="S1640" s="5">
        <v>0</v>
      </c>
      <c r="T1640" s="5" t="s">
        <v>93</v>
      </c>
      <c r="U1640" s="5" t="s">
        <v>105</v>
      </c>
    </row>
    <row r="1641" spans="1:21">
      <c r="A1641" s="6" t="s">
        <v>87</v>
      </c>
      <c r="B1641" s="7">
        <v>1</v>
      </c>
      <c r="C1641" s="5">
        <v>1767</v>
      </c>
      <c r="D1641" s="5">
        <v>42</v>
      </c>
      <c r="E1641" s="8" t="s">
        <v>2345</v>
      </c>
      <c r="F1641" s="8">
        <v>42119303</v>
      </c>
      <c r="G1641" s="5" t="s">
        <v>2348</v>
      </c>
      <c r="H1641" s="5" t="s">
        <v>225</v>
      </c>
      <c r="I1641" s="6" t="s">
        <v>91</v>
      </c>
      <c r="J1641" s="6" t="s">
        <v>91</v>
      </c>
      <c r="K1641" s="6" t="s">
        <v>91</v>
      </c>
      <c r="L1641" s="6" t="s">
        <v>91</v>
      </c>
      <c r="M1641" s="5" t="s">
        <v>92</v>
      </c>
      <c r="N1641" s="6" t="s">
        <v>91</v>
      </c>
      <c r="O1641" s="6" t="s">
        <v>91</v>
      </c>
      <c r="P1641" s="6" t="s">
        <v>91</v>
      </c>
      <c r="Q1641" s="6" t="s">
        <v>91</v>
      </c>
      <c r="R1641" s="5">
        <v>1</v>
      </c>
      <c r="S1641" s="5">
        <v>0</v>
      </c>
      <c r="T1641" s="5" t="s">
        <v>93</v>
      </c>
      <c r="U1641" s="5" t="s">
        <v>105</v>
      </c>
    </row>
    <row r="1642" spans="1:21">
      <c r="A1642" s="6" t="s">
        <v>87</v>
      </c>
      <c r="B1642" s="7">
        <v>1</v>
      </c>
      <c r="C1642" s="5">
        <v>1769</v>
      </c>
      <c r="D1642" s="5">
        <v>42</v>
      </c>
      <c r="E1642" s="8" t="s">
        <v>2345</v>
      </c>
      <c r="F1642" s="8">
        <v>42119304</v>
      </c>
      <c r="G1642" s="5" t="s">
        <v>2349</v>
      </c>
      <c r="H1642" s="5" t="s">
        <v>227</v>
      </c>
      <c r="I1642" s="6" t="s">
        <v>91</v>
      </c>
      <c r="J1642" s="6" t="s">
        <v>91</v>
      </c>
      <c r="K1642" s="6" t="s">
        <v>91</v>
      </c>
      <c r="L1642" s="6" t="s">
        <v>91</v>
      </c>
      <c r="M1642" s="5" t="s">
        <v>92</v>
      </c>
      <c r="N1642" s="6" t="s">
        <v>91</v>
      </c>
      <c r="O1642" s="6" t="s">
        <v>91</v>
      </c>
      <c r="P1642" s="6" t="s">
        <v>91</v>
      </c>
      <c r="Q1642" s="6" t="s">
        <v>91</v>
      </c>
      <c r="R1642" s="5">
        <v>1</v>
      </c>
      <c r="S1642" s="5">
        <v>0</v>
      </c>
      <c r="T1642" s="5" t="s">
        <v>93</v>
      </c>
      <c r="U1642" s="5" t="s">
        <v>105</v>
      </c>
    </row>
    <row r="1643" spans="1:21">
      <c r="A1643" s="6" t="s">
        <v>87</v>
      </c>
      <c r="B1643" s="7">
        <v>1</v>
      </c>
      <c r="C1643" s="5">
        <v>1770</v>
      </c>
      <c r="D1643" s="5">
        <v>42</v>
      </c>
      <c r="E1643" s="8" t="s">
        <v>1734</v>
      </c>
      <c r="F1643" s="8">
        <v>421194</v>
      </c>
      <c r="G1643" s="5" t="s">
        <v>2350</v>
      </c>
      <c r="H1643" s="5" t="s">
        <v>1796</v>
      </c>
      <c r="I1643" s="6" t="s">
        <v>91</v>
      </c>
      <c r="J1643" s="6" t="s">
        <v>91</v>
      </c>
      <c r="K1643" s="6" t="s">
        <v>91</v>
      </c>
      <c r="L1643" s="6" t="s">
        <v>91</v>
      </c>
      <c r="M1643" s="5" t="s">
        <v>92</v>
      </c>
      <c r="N1643" s="6" t="s">
        <v>91</v>
      </c>
      <c r="O1643" s="6" t="s">
        <v>91</v>
      </c>
      <c r="P1643" s="6" t="s">
        <v>91</v>
      </c>
      <c r="Q1643" s="6" t="s">
        <v>91</v>
      </c>
      <c r="R1643" s="5">
        <v>1</v>
      </c>
      <c r="S1643" s="5">
        <v>0</v>
      </c>
      <c r="T1643" s="5" t="s">
        <v>93</v>
      </c>
      <c r="U1643" s="5" t="s">
        <v>105</v>
      </c>
    </row>
    <row r="1644" spans="1:21">
      <c r="A1644" s="6" t="s">
        <v>87</v>
      </c>
      <c r="B1644" s="7">
        <v>1</v>
      </c>
      <c r="C1644" s="5">
        <v>1771</v>
      </c>
      <c r="D1644" s="5">
        <v>42</v>
      </c>
      <c r="E1644" s="8" t="s">
        <v>2351</v>
      </c>
      <c r="F1644" s="8">
        <v>42119401</v>
      </c>
      <c r="G1644" s="5" t="s">
        <v>2352</v>
      </c>
      <c r="H1644" s="5" t="s">
        <v>221</v>
      </c>
      <c r="I1644" s="6" t="s">
        <v>91</v>
      </c>
      <c r="J1644" s="6" t="s">
        <v>91</v>
      </c>
      <c r="K1644" s="6" t="s">
        <v>91</v>
      </c>
      <c r="L1644" s="6" t="s">
        <v>91</v>
      </c>
      <c r="M1644" s="5" t="s">
        <v>92</v>
      </c>
      <c r="N1644" s="6" t="s">
        <v>91</v>
      </c>
      <c r="O1644" s="6" t="s">
        <v>91</v>
      </c>
      <c r="P1644" s="6" t="s">
        <v>91</v>
      </c>
      <c r="Q1644" s="6" t="s">
        <v>91</v>
      </c>
      <c r="R1644" s="5">
        <v>1</v>
      </c>
      <c r="S1644" s="5">
        <v>0</v>
      </c>
      <c r="T1644" s="5" t="s">
        <v>93</v>
      </c>
      <c r="U1644" s="5" t="s">
        <v>105</v>
      </c>
    </row>
    <row r="1645" spans="1:21">
      <c r="A1645" s="6" t="s">
        <v>87</v>
      </c>
      <c r="B1645" s="7">
        <v>1</v>
      </c>
      <c r="C1645" s="5">
        <v>1772</v>
      </c>
      <c r="D1645" s="5">
        <v>42</v>
      </c>
      <c r="E1645" s="8" t="s">
        <v>2351</v>
      </c>
      <c r="F1645" s="8">
        <v>42119402</v>
      </c>
      <c r="G1645" s="5" t="s">
        <v>2353</v>
      </c>
      <c r="H1645" s="5" t="s">
        <v>223</v>
      </c>
      <c r="I1645" s="6" t="s">
        <v>91</v>
      </c>
      <c r="J1645" s="6" t="s">
        <v>91</v>
      </c>
      <c r="K1645" s="6" t="s">
        <v>91</v>
      </c>
      <c r="L1645" s="6" t="s">
        <v>91</v>
      </c>
      <c r="M1645" s="5" t="s">
        <v>92</v>
      </c>
      <c r="N1645" s="6" t="s">
        <v>91</v>
      </c>
      <c r="O1645" s="6" t="s">
        <v>91</v>
      </c>
      <c r="P1645" s="6" t="s">
        <v>91</v>
      </c>
      <c r="Q1645" s="6" t="s">
        <v>91</v>
      </c>
      <c r="R1645" s="5">
        <v>1</v>
      </c>
      <c r="S1645" s="5">
        <v>0</v>
      </c>
      <c r="T1645" s="5" t="s">
        <v>93</v>
      </c>
      <c r="U1645" s="5" t="s">
        <v>105</v>
      </c>
    </row>
    <row r="1646" spans="1:21">
      <c r="A1646" s="6" t="s">
        <v>87</v>
      </c>
      <c r="B1646" s="7">
        <v>1</v>
      </c>
      <c r="C1646" s="5">
        <v>1773</v>
      </c>
      <c r="D1646" s="5">
        <v>42</v>
      </c>
      <c r="E1646" s="8" t="s">
        <v>2351</v>
      </c>
      <c r="F1646" s="8">
        <v>42119403</v>
      </c>
      <c r="G1646" s="5" t="s">
        <v>2354</v>
      </c>
      <c r="H1646" s="5" t="s">
        <v>225</v>
      </c>
      <c r="I1646" s="6" t="s">
        <v>91</v>
      </c>
      <c r="J1646" s="6" t="s">
        <v>91</v>
      </c>
      <c r="K1646" s="6" t="s">
        <v>91</v>
      </c>
      <c r="L1646" s="6" t="s">
        <v>91</v>
      </c>
      <c r="M1646" s="5" t="s">
        <v>92</v>
      </c>
      <c r="N1646" s="6" t="s">
        <v>91</v>
      </c>
      <c r="O1646" s="6" t="s">
        <v>91</v>
      </c>
      <c r="P1646" s="6" t="s">
        <v>91</v>
      </c>
      <c r="Q1646" s="6" t="s">
        <v>91</v>
      </c>
      <c r="R1646" s="5">
        <v>1</v>
      </c>
      <c r="S1646" s="5">
        <v>0</v>
      </c>
      <c r="T1646" s="5" t="s">
        <v>93</v>
      </c>
      <c r="U1646" s="5" t="s">
        <v>105</v>
      </c>
    </row>
    <row r="1647" spans="1:21">
      <c r="A1647" s="6" t="s">
        <v>87</v>
      </c>
      <c r="B1647" s="7">
        <v>1</v>
      </c>
      <c r="C1647" s="5">
        <v>1774</v>
      </c>
      <c r="D1647" s="5">
        <v>42</v>
      </c>
      <c r="E1647" s="8" t="s">
        <v>2351</v>
      </c>
      <c r="F1647" s="8">
        <v>42119404</v>
      </c>
      <c r="G1647" s="5" t="s">
        <v>2355</v>
      </c>
      <c r="H1647" s="5" t="s">
        <v>227</v>
      </c>
      <c r="I1647" s="6" t="s">
        <v>91</v>
      </c>
      <c r="J1647" s="6" t="s">
        <v>91</v>
      </c>
      <c r="K1647" s="6" t="s">
        <v>91</v>
      </c>
      <c r="L1647" s="6" t="s">
        <v>91</v>
      </c>
      <c r="M1647" s="5" t="s">
        <v>92</v>
      </c>
      <c r="N1647" s="6" t="s">
        <v>91</v>
      </c>
      <c r="O1647" s="6" t="s">
        <v>91</v>
      </c>
      <c r="P1647" s="6" t="s">
        <v>91</v>
      </c>
      <c r="Q1647" s="6" t="s">
        <v>91</v>
      </c>
      <c r="R1647" s="5">
        <v>1</v>
      </c>
      <c r="S1647" s="5">
        <v>0</v>
      </c>
      <c r="T1647" s="5" t="s">
        <v>93</v>
      </c>
      <c r="U1647" s="5" t="s">
        <v>105</v>
      </c>
    </row>
    <row r="1648" spans="1:21">
      <c r="A1648" s="6" t="s">
        <v>87</v>
      </c>
      <c r="B1648" s="7">
        <v>1</v>
      </c>
      <c r="C1648" s="5">
        <v>1775</v>
      </c>
      <c r="D1648" s="5">
        <v>42</v>
      </c>
      <c r="E1648" s="8" t="s">
        <v>1734</v>
      </c>
      <c r="F1648" s="8">
        <v>421195</v>
      </c>
      <c r="G1648" s="5" t="s">
        <v>2356</v>
      </c>
      <c r="H1648" s="5" t="s">
        <v>1817</v>
      </c>
      <c r="I1648" s="5">
        <v>10065506299</v>
      </c>
      <c r="J1648" s="6" t="s">
        <v>91</v>
      </c>
      <c r="K1648" s="6" t="s">
        <v>91</v>
      </c>
      <c r="L1648" s="6" t="s">
        <v>91</v>
      </c>
      <c r="M1648" s="5" t="s">
        <v>92</v>
      </c>
      <c r="N1648" s="6" t="s">
        <v>91</v>
      </c>
      <c r="O1648" s="6" t="s">
        <v>91</v>
      </c>
      <c r="P1648" s="6" t="s">
        <v>91</v>
      </c>
      <c r="Q1648" s="6" t="s">
        <v>91</v>
      </c>
      <c r="R1648" s="5">
        <v>1</v>
      </c>
      <c r="S1648" s="5">
        <v>0</v>
      </c>
      <c r="T1648" s="5" t="s">
        <v>93</v>
      </c>
      <c r="U1648" s="5" t="s">
        <v>105</v>
      </c>
    </row>
    <row r="1649" spans="1:21">
      <c r="A1649" s="6" t="s">
        <v>87</v>
      </c>
      <c r="B1649" s="7">
        <v>1</v>
      </c>
      <c r="C1649" s="5">
        <v>1776</v>
      </c>
      <c r="D1649" s="5">
        <v>42</v>
      </c>
      <c r="E1649" s="8" t="s">
        <v>2357</v>
      </c>
      <c r="F1649" s="8">
        <v>42119501</v>
      </c>
      <c r="G1649" s="5" t="s">
        <v>2358</v>
      </c>
      <c r="H1649" s="5" t="s">
        <v>221</v>
      </c>
      <c r="I1649" s="6" t="s">
        <v>91</v>
      </c>
      <c r="J1649" s="6" t="s">
        <v>91</v>
      </c>
      <c r="K1649" s="6" t="s">
        <v>91</v>
      </c>
      <c r="L1649" s="6" t="s">
        <v>91</v>
      </c>
      <c r="M1649" s="5" t="s">
        <v>92</v>
      </c>
      <c r="N1649" s="6" t="s">
        <v>91</v>
      </c>
      <c r="O1649" s="6" t="s">
        <v>91</v>
      </c>
      <c r="P1649" s="6" t="s">
        <v>91</v>
      </c>
      <c r="Q1649" s="6" t="s">
        <v>91</v>
      </c>
      <c r="R1649" s="5">
        <v>1</v>
      </c>
      <c r="S1649" s="5">
        <v>0</v>
      </c>
      <c r="T1649" s="5" t="s">
        <v>93</v>
      </c>
      <c r="U1649" s="5" t="s">
        <v>105</v>
      </c>
    </row>
    <row r="1650" spans="1:21">
      <c r="A1650" s="6" t="s">
        <v>87</v>
      </c>
      <c r="B1650" s="7">
        <v>1</v>
      </c>
      <c r="C1650" s="5">
        <v>1777</v>
      </c>
      <c r="D1650" s="5">
        <v>42</v>
      </c>
      <c r="E1650" s="8" t="s">
        <v>2357</v>
      </c>
      <c r="F1650" s="8">
        <v>42119502</v>
      </c>
      <c r="G1650" s="5" t="s">
        <v>2359</v>
      </c>
      <c r="H1650" s="5" t="s">
        <v>223</v>
      </c>
      <c r="I1650" s="6" t="s">
        <v>91</v>
      </c>
      <c r="J1650" s="6" t="s">
        <v>91</v>
      </c>
      <c r="K1650" s="6" t="s">
        <v>91</v>
      </c>
      <c r="L1650" s="6" t="s">
        <v>91</v>
      </c>
      <c r="M1650" s="5" t="s">
        <v>92</v>
      </c>
      <c r="N1650" s="6" t="s">
        <v>91</v>
      </c>
      <c r="O1650" s="6" t="s">
        <v>91</v>
      </c>
      <c r="P1650" s="6" t="s">
        <v>91</v>
      </c>
      <c r="Q1650" s="6" t="s">
        <v>91</v>
      </c>
      <c r="R1650" s="5">
        <v>1</v>
      </c>
      <c r="S1650" s="5">
        <v>0</v>
      </c>
      <c r="T1650" s="5" t="s">
        <v>93</v>
      </c>
      <c r="U1650" s="5" t="s">
        <v>105</v>
      </c>
    </row>
    <row r="1651" spans="1:21">
      <c r="A1651" s="6" t="s">
        <v>87</v>
      </c>
      <c r="B1651" s="7">
        <v>1</v>
      </c>
      <c r="C1651" s="5">
        <v>1778</v>
      </c>
      <c r="D1651" s="5">
        <v>42</v>
      </c>
      <c r="E1651" s="8" t="s">
        <v>2357</v>
      </c>
      <c r="F1651" s="8">
        <v>42119503</v>
      </c>
      <c r="G1651" s="5" t="s">
        <v>2360</v>
      </c>
      <c r="H1651" s="5" t="s">
        <v>225</v>
      </c>
      <c r="I1651" s="6" t="s">
        <v>91</v>
      </c>
      <c r="J1651" s="6" t="s">
        <v>91</v>
      </c>
      <c r="K1651" s="6" t="s">
        <v>91</v>
      </c>
      <c r="L1651" s="6" t="s">
        <v>91</v>
      </c>
      <c r="M1651" s="5" t="s">
        <v>92</v>
      </c>
      <c r="N1651" s="6" t="s">
        <v>91</v>
      </c>
      <c r="O1651" s="6" t="s">
        <v>91</v>
      </c>
      <c r="P1651" s="6" t="s">
        <v>91</v>
      </c>
      <c r="Q1651" s="6" t="s">
        <v>91</v>
      </c>
      <c r="R1651" s="5">
        <v>1</v>
      </c>
      <c r="S1651" s="5">
        <v>0</v>
      </c>
      <c r="T1651" s="5" t="s">
        <v>93</v>
      </c>
      <c r="U1651" s="5" t="s">
        <v>105</v>
      </c>
    </row>
    <row r="1652" spans="1:21">
      <c r="A1652" s="6" t="s">
        <v>87</v>
      </c>
      <c r="B1652" s="7">
        <v>1</v>
      </c>
      <c r="C1652" s="5">
        <v>1780</v>
      </c>
      <c r="D1652" s="5">
        <v>42</v>
      </c>
      <c r="E1652" s="8" t="s">
        <v>2357</v>
      </c>
      <c r="F1652" s="8">
        <v>42119504</v>
      </c>
      <c r="G1652" s="5" t="s">
        <v>2361</v>
      </c>
      <c r="H1652" s="5" t="s">
        <v>227</v>
      </c>
      <c r="I1652" s="6" t="s">
        <v>91</v>
      </c>
      <c r="J1652" s="6" t="s">
        <v>91</v>
      </c>
      <c r="K1652" s="6" t="s">
        <v>91</v>
      </c>
      <c r="L1652" s="6" t="s">
        <v>91</v>
      </c>
      <c r="M1652" s="5" t="s">
        <v>92</v>
      </c>
      <c r="N1652" s="6" t="s">
        <v>91</v>
      </c>
      <c r="O1652" s="6" t="s">
        <v>91</v>
      </c>
      <c r="P1652" s="6" t="s">
        <v>91</v>
      </c>
      <c r="Q1652" s="6" t="s">
        <v>91</v>
      </c>
      <c r="R1652" s="5">
        <v>1</v>
      </c>
      <c r="S1652" s="5">
        <v>0</v>
      </c>
      <c r="T1652" s="5" t="s">
        <v>93</v>
      </c>
      <c r="U1652" s="5" t="s">
        <v>105</v>
      </c>
    </row>
    <row r="1653" spans="1:21">
      <c r="A1653" s="6" t="s">
        <v>87</v>
      </c>
      <c r="B1653" s="7">
        <v>1</v>
      </c>
      <c r="C1653" s="5">
        <v>1781</v>
      </c>
      <c r="D1653" s="5">
        <v>42</v>
      </c>
      <c r="E1653" s="8" t="s">
        <v>1734</v>
      </c>
      <c r="F1653" s="8">
        <v>421196</v>
      </c>
      <c r="G1653" s="5" t="s">
        <v>2362</v>
      </c>
      <c r="H1653" s="5" t="s">
        <v>2013</v>
      </c>
      <c r="I1653" s="5">
        <v>10065504557</v>
      </c>
      <c r="J1653" s="6" t="s">
        <v>91</v>
      </c>
      <c r="K1653" s="6" t="s">
        <v>91</v>
      </c>
      <c r="L1653" s="6" t="s">
        <v>91</v>
      </c>
      <c r="M1653" s="5" t="s">
        <v>92</v>
      </c>
      <c r="N1653" s="6" t="s">
        <v>91</v>
      </c>
      <c r="O1653" s="6" t="s">
        <v>91</v>
      </c>
      <c r="P1653" s="6" t="s">
        <v>91</v>
      </c>
      <c r="Q1653" s="6" t="s">
        <v>91</v>
      </c>
      <c r="R1653" s="5">
        <v>1</v>
      </c>
      <c r="S1653" s="5">
        <v>0</v>
      </c>
      <c r="T1653" s="5" t="s">
        <v>93</v>
      </c>
      <c r="U1653" s="5" t="s">
        <v>105</v>
      </c>
    </row>
    <row r="1654" spans="1:21">
      <c r="A1654" s="6" t="s">
        <v>87</v>
      </c>
      <c r="B1654" s="7">
        <v>1</v>
      </c>
      <c r="C1654" s="5">
        <v>1782</v>
      </c>
      <c r="D1654" s="5">
        <v>42</v>
      </c>
      <c r="E1654" s="8" t="s">
        <v>2363</v>
      </c>
      <c r="F1654" s="8">
        <v>42119601</v>
      </c>
      <c r="G1654" s="5" t="s">
        <v>2364</v>
      </c>
      <c r="H1654" s="5" t="s">
        <v>221</v>
      </c>
      <c r="I1654" s="6" t="s">
        <v>91</v>
      </c>
      <c r="J1654" s="6" t="s">
        <v>91</v>
      </c>
      <c r="K1654" s="6" t="s">
        <v>91</v>
      </c>
      <c r="L1654" s="6" t="s">
        <v>91</v>
      </c>
      <c r="M1654" s="5" t="s">
        <v>92</v>
      </c>
      <c r="N1654" s="6" t="s">
        <v>91</v>
      </c>
      <c r="O1654" s="6" t="s">
        <v>91</v>
      </c>
      <c r="P1654" s="6" t="s">
        <v>91</v>
      </c>
      <c r="Q1654" s="6" t="s">
        <v>91</v>
      </c>
      <c r="R1654" s="5">
        <v>1</v>
      </c>
      <c r="S1654" s="5">
        <v>0</v>
      </c>
      <c r="T1654" s="5" t="s">
        <v>93</v>
      </c>
      <c r="U1654" s="5" t="s">
        <v>105</v>
      </c>
    </row>
    <row r="1655" spans="1:21">
      <c r="A1655" s="6" t="s">
        <v>87</v>
      </c>
      <c r="B1655" s="7">
        <v>1</v>
      </c>
      <c r="C1655" s="5">
        <v>1783</v>
      </c>
      <c r="D1655" s="5">
        <v>42</v>
      </c>
      <c r="E1655" s="8" t="s">
        <v>2363</v>
      </c>
      <c r="F1655" s="8">
        <v>42119602</v>
      </c>
      <c r="G1655" s="5" t="s">
        <v>2365</v>
      </c>
      <c r="H1655" s="5" t="s">
        <v>223</v>
      </c>
      <c r="I1655" s="6" t="s">
        <v>91</v>
      </c>
      <c r="J1655" s="6" t="s">
        <v>91</v>
      </c>
      <c r="K1655" s="6" t="s">
        <v>91</v>
      </c>
      <c r="L1655" s="6" t="s">
        <v>91</v>
      </c>
      <c r="M1655" s="5" t="s">
        <v>92</v>
      </c>
      <c r="N1655" s="6" t="s">
        <v>91</v>
      </c>
      <c r="O1655" s="6" t="s">
        <v>91</v>
      </c>
      <c r="P1655" s="6" t="s">
        <v>91</v>
      </c>
      <c r="Q1655" s="6" t="s">
        <v>91</v>
      </c>
      <c r="R1655" s="5">
        <v>1</v>
      </c>
      <c r="S1655" s="5">
        <v>0</v>
      </c>
      <c r="T1655" s="5" t="s">
        <v>93</v>
      </c>
      <c r="U1655" s="5" t="s">
        <v>105</v>
      </c>
    </row>
    <row r="1656" spans="1:21">
      <c r="A1656" s="6" t="s">
        <v>87</v>
      </c>
      <c r="B1656" s="7">
        <v>1</v>
      </c>
      <c r="C1656" s="5">
        <v>1784</v>
      </c>
      <c r="D1656" s="5">
        <v>42</v>
      </c>
      <c r="E1656" s="8" t="s">
        <v>2363</v>
      </c>
      <c r="F1656" s="8">
        <v>42119603</v>
      </c>
      <c r="G1656" s="5" t="s">
        <v>2366</v>
      </c>
      <c r="H1656" s="5" t="s">
        <v>225</v>
      </c>
      <c r="I1656" s="6" t="s">
        <v>91</v>
      </c>
      <c r="J1656" s="6" t="s">
        <v>91</v>
      </c>
      <c r="K1656" s="6" t="s">
        <v>91</v>
      </c>
      <c r="L1656" s="6" t="s">
        <v>91</v>
      </c>
      <c r="M1656" s="5" t="s">
        <v>92</v>
      </c>
      <c r="N1656" s="6" t="s">
        <v>91</v>
      </c>
      <c r="O1656" s="6" t="s">
        <v>91</v>
      </c>
      <c r="P1656" s="6" t="s">
        <v>91</v>
      </c>
      <c r="Q1656" s="6" t="s">
        <v>91</v>
      </c>
      <c r="R1656" s="5">
        <v>1</v>
      </c>
      <c r="S1656" s="5">
        <v>0</v>
      </c>
      <c r="T1656" s="5" t="s">
        <v>93</v>
      </c>
      <c r="U1656" s="5" t="s">
        <v>105</v>
      </c>
    </row>
    <row r="1657" spans="1:21">
      <c r="A1657" s="6" t="s">
        <v>87</v>
      </c>
      <c r="B1657" s="7">
        <v>1</v>
      </c>
      <c r="C1657" s="5">
        <v>1786</v>
      </c>
      <c r="D1657" s="5">
        <v>42</v>
      </c>
      <c r="E1657" s="8" t="s">
        <v>2363</v>
      </c>
      <c r="F1657" s="8">
        <v>42119604</v>
      </c>
      <c r="G1657" s="5" t="s">
        <v>2367</v>
      </c>
      <c r="H1657" s="5" t="s">
        <v>227</v>
      </c>
      <c r="I1657" s="6" t="s">
        <v>91</v>
      </c>
      <c r="J1657" s="6" t="s">
        <v>91</v>
      </c>
      <c r="K1657" s="6" t="s">
        <v>91</v>
      </c>
      <c r="L1657" s="6" t="s">
        <v>91</v>
      </c>
      <c r="M1657" s="5" t="s">
        <v>92</v>
      </c>
      <c r="N1657" s="6" t="s">
        <v>91</v>
      </c>
      <c r="O1657" s="6" t="s">
        <v>91</v>
      </c>
      <c r="P1657" s="6" t="s">
        <v>91</v>
      </c>
      <c r="Q1657" s="6" t="s">
        <v>91</v>
      </c>
      <c r="R1657" s="5">
        <v>1</v>
      </c>
      <c r="S1657" s="5">
        <v>0</v>
      </c>
      <c r="T1657" s="5" t="s">
        <v>93</v>
      </c>
      <c r="U1657" s="5" t="s">
        <v>105</v>
      </c>
    </row>
    <row r="1658" spans="1:21">
      <c r="A1658" s="6" t="s">
        <v>87</v>
      </c>
      <c r="B1658" s="7">
        <v>1</v>
      </c>
      <c r="C1658" s="5">
        <v>1787</v>
      </c>
      <c r="D1658" s="5">
        <v>42</v>
      </c>
      <c r="E1658" s="8" t="s">
        <v>2368</v>
      </c>
      <c r="F1658" s="8">
        <v>42119701</v>
      </c>
      <c r="G1658" s="5" t="s">
        <v>2369</v>
      </c>
      <c r="H1658" s="5" t="s">
        <v>1908</v>
      </c>
      <c r="I1658" s="5">
        <v>10065503695</v>
      </c>
      <c r="J1658" s="6" t="s">
        <v>91</v>
      </c>
      <c r="K1658" s="6" t="s">
        <v>91</v>
      </c>
      <c r="L1658" s="6" t="s">
        <v>91</v>
      </c>
      <c r="M1658" s="5" t="s">
        <v>92</v>
      </c>
      <c r="N1658" s="6" t="s">
        <v>91</v>
      </c>
      <c r="O1658" s="6" t="s">
        <v>91</v>
      </c>
      <c r="P1658" s="6" t="s">
        <v>91</v>
      </c>
      <c r="Q1658" s="6" t="s">
        <v>91</v>
      </c>
      <c r="R1658" s="5">
        <v>1</v>
      </c>
      <c r="S1658" s="5">
        <v>0</v>
      </c>
      <c r="T1658" s="5" t="s">
        <v>93</v>
      </c>
      <c r="U1658" s="5" t="s">
        <v>105</v>
      </c>
    </row>
    <row r="1659" spans="1:21">
      <c r="A1659" s="6" t="s">
        <v>87</v>
      </c>
      <c r="B1659" s="7">
        <v>1</v>
      </c>
      <c r="C1659" s="5">
        <v>1789</v>
      </c>
      <c r="D1659" s="5">
        <v>42</v>
      </c>
      <c r="E1659" s="8" t="s">
        <v>2368</v>
      </c>
      <c r="F1659" s="8">
        <v>42119702</v>
      </c>
      <c r="G1659" s="5" t="s">
        <v>2370</v>
      </c>
      <c r="H1659" s="5" t="s">
        <v>223</v>
      </c>
      <c r="I1659" s="6" t="s">
        <v>91</v>
      </c>
      <c r="J1659" s="6" t="s">
        <v>91</v>
      </c>
      <c r="K1659" s="6" t="s">
        <v>91</v>
      </c>
      <c r="L1659" s="6" t="s">
        <v>91</v>
      </c>
      <c r="M1659" s="5" t="s">
        <v>92</v>
      </c>
      <c r="N1659" s="6" t="s">
        <v>91</v>
      </c>
      <c r="O1659" s="6" t="s">
        <v>91</v>
      </c>
      <c r="P1659" s="6" t="s">
        <v>91</v>
      </c>
      <c r="Q1659" s="6" t="s">
        <v>91</v>
      </c>
      <c r="R1659" s="5">
        <v>1</v>
      </c>
      <c r="S1659" s="5">
        <v>0</v>
      </c>
      <c r="T1659" s="5" t="s">
        <v>93</v>
      </c>
      <c r="U1659" s="5" t="s">
        <v>105</v>
      </c>
    </row>
    <row r="1660" spans="1:21">
      <c r="A1660" s="6" t="s">
        <v>87</v>
      </c>
      <c r="B1660" s="7">
        <v>1</v>
      </c>
      <c r="C1660" s="5">
        <v>1790</v>
      </c>
      <c r="D1660" s="5">
        <v>42</v>
      </c>
      <c r="E1660" s="8" t="s">
        <v>2368</v>
      </c>
      <c r="F1660" s="8">
        <v>42119703</v>
      </c>
      <c r="G1660" s="5" t="s">
        <v>2371</v>
      </c>
      <c r="H1660" s="5" t="s">
        <v>225</v>
      </c>
      <c r="I1660" s="6" t="s">
        <v>91</v>
      </c>
      <c r="J1660" s="6" t="s">
        <v>91</v>
      </c>
      <c r="K1660" s="6" t="s">
        <v>91</v>
      </c>
      <c r="L1660" s="6" t="s">
        <v>91</v>
      </c>
      <c r="M1660" s="5" t="s">
        <v>92</v>
      </c>
      <c r="N1660" s="6" t="s">
        <v>91</v>
      </c>
      <c r="O1660" s="6" t="s">
        <v>91</v>
      </c>
      <c r="P1660" s="6" t="s">
        <v>91</v>
      </c>
      <c r="Q1660" s="6" t="s">
        <v>91</v>
      </c>
      <c r="R1660" s="5">
        <v>1</v>
      </c>
      <c r="S1660" s="5">
        <v>0</v>
      </c>
      <c r="T1660" s="5" t="s">
        <v>93</v>
      </c>
      <c r="U1660" s="5" t="s">
        <v>105</v>
      </c>
    </row>
    <row r="1661" spans="1:21">
      <c r="A1661" s="6" t="s">
        <v>87</v>
      </c>
      <c r="B1661" s="7">
        <v>1</v>
      </c>
      <c r="C1661" s="5">
        <v>1792</v>
      </c>
      <c r="D1661" s="5">
        <v>42</v>
      </c>
      <c r="E1661" s="8" t="s">
        <v>2368</v>
      </c>
      <c r="F1661" s="8">
        <v>42119704</v>
      </c>
      <c r="G1661" s="5" t="s">
        <v>2372</v>
      </c>
      <c r="H1661" s="5" t="s">
        <v>227</v>
      </c>
      <c r="I1661" s="6" t="s">
        <v>91</v>
      </c>
      <c r="J1661" s="6" t="s">
        <v>91</v>
      </c>
      <c r="K1661" s="6" t="s">
        <v>91</v>
      </c>
      <c r="L1661" s="6" t="s">
        <v>91</v>
      </c>
      <c r="M1661" s="5" t="s">
        <v>92</v>
      </c>
      <c r="N1661" s="6" t="s">
        <v>91</v>
      </c>
      <c r="O1661" s="6" t="s">
        <v>91</v>
      </c>
      <c r="P1661" s="6" t="s">
        <v>91</v>
      </c>
      <c r="Q1661" s="6" t="s">
        <v>91</v>
      </c>
      <c r="R1661" s="5">
        <v>1</v>
      </c>
      <c r="S1661" s="5">
        <v>0</v>
      </c>
      <c r="T1661" s="5" t="s">
        <v>93</v>
      </c>
      <c r="U1661" s="5" t="s">
        <v>105</v>
      </c>
    </row>
    <row r="1662" spans="1:21">
      <c r="A1662" s="6" t="s">
        <v>87</v>
      </c>
      <c r="B1662" s="7">
        <v>1</v>
      </c>
      <c r="C1662" s="5">
        <v>1793</v>
      </c>
      <c r="D1662" s="5">
        <v>42</v>
      </c>
      <c r="E1662" s="8" t="s">
        <v>1734</v>
      </c>
      <c r="F1662" s="8">
        <v>421198</v>
      </c>
      <c r="G1662" s="5" t="s">
        <v>2373</v>
      </c>
      <c r="H1662" s="5" t="s">
        <v>1845</v>
      </c>
      <c r="I1662" s="5">
        <v>10065503693</v>
      </c>
      <c r="J1662" s="6" t="s">
        <v>91</v>
      </c>
      <c r="K1662" s="6" t="s">
        <v>91</v>
      </c>
      <c r="L1662" s="6" t="s">
        <v>91</v>
      </c>
      <c r="M1662" s="5" t="s">
        <v>92</v>
      </c>
      <c r="N1662" s="6" t="s">
        <v>91</v>
      </c>
      <c r="O1662" s="6" t="s">
        <v>91</v>
      </c>
      <c r="P1662" s="6" t="s">
        <v>91</v>
      </c>
      <c r="Q1662" s="6" t="s">
        <v>91</v>
      </c>
      <c r="R1662" s="5">
        <v>1</v>
      </c>
      <c r="S1662" s="5">
        <v>0</v>
      </c>
      <c r="T1662" s="5" t="s">
        <v>93</v>
      </c>
      <c r="U1662" s="5" t="s">
        <v>105</v>
      </c>
    </row>
    <row r="1663" spans="1:21">
      <c r="A1663" s="6" t="s">
        <v>87</v>
      </c>
      <c r="B1663" s="7">
        <v>1</v>
      </c>
      <c r="C1663" s="5">
        <v>1794</v>
      </c>
      <c r="D1663" s="5">
        <v>42</v>
      </c>
      <c r="E1663" s="8" t="s">
        <v>2374</v>
      </c>
      <c r="F1663" s="8">
        <v>42119801</v>
      </c>
      <c r="G1663" s="5" t="s">
        <v>2375</v>
      </c>
      <c r="H1663" s="5" t="s">
        <v>221</v>
      </c>
      <c r="I1663" s="6" t="s">
        <v>91</v>
      </c>
      <c r="J1663" s="6" t="s">
        <v>91</v>
      </c>
      <c r="K1663" s="6" t="s">
        <v>91</v>
      </c>
      <c r="L1663" s="6" t="s">
        <v>91</v>
      </c>
      <c r="M1663" s="5" t="s">
        <v>92</v>
      </c>
      <c r="N1663" s="6" t="s">
        <v>91</v>
      </c>
      <c r="O1663" s="6" t="s">
        <v>91</v>
      </c>
      <c r="P1663" s="6" t="s">
        <v>91</v>
      </c>
      <c r="Q1663" s="6" t="s">
        <v>91</v>
      </c>
      <c r="R1663" s="5">
        <v>1</v>
      </c>
      <c r="S1663" s="5">
        <v>0</v>
      </c>
      <c r="T1663" s="5" t="s">
        <v>93</v>
      </c>
      <c r="U1663" s="5" t="s">
        <v>105</v>
      </c>
    </row>
    <row r="1664" spans="1:21">
      <c r="A1664" s="6" t="s">
        <v>87</v>
      </c>
      <c r="B1664" s="7">
        <v>1</v>
      </c>
      <c r="C1664" s="5">
        <v>1795</v>
      </c>
      <c r="D1664" s="5">
        <v>42</v>
      </c>
      <c r="E1664" s="8" t="s">
        <v>2374</v>
      </c>
      <c r="F1664" s="8">
        <v>42119802</v>
      </c>
      <c r="G1664" s="5" t="s">
        <v>2376</v>
      </c>
      <c r="H1664" s="5" t="s">
        <v>223</v>
      </c>
      <c r="I1664" s="6" t="s">
        <v>91</v>
      </c>
      <c r="J1664" s="6" t="s">
        <v>91</v>
      </c>
      <c r="K1664" s="6" t="s">
        <v>91</v>
      </c>
      <c r="L1664" s="6" t="s">
        <v>91</v>
      </c>
      <c r="M1664" s="5" t="s">
        <v>92</v>
      </c>
      <c r="N1664" s="6" t="s">
        <v>91</v>
      </c>
      <c r="O1664" s="6" t="s">
        <v>91</v>
      </c>
      <c r="P1664" s="6" t="s">
        <v>91</v>
      </c>
      <c r="Q1664" s="6" t="s">
        <v>91</v>
      </c>
      <c r="R1664" s="5">
        <v>1</v>
      </c>
      <c r="S1664" s="5">
        <v>0</v>
      </c>
      <c r="T1664" s="5" t="s">
        <v>93</v>
      </c>
      <c r="U1664" s="5" t="s">
        <v>105</v>
      </c>
    </row>
    <row r="1665" spans="1:21">
      <c r="A1665" s="6" t="s">
        <v>87</v>
      </c>
      <c r="B1665" s="7">
        <v>1</v>
      </c>
      <c r="C1665" s="5">
        <v>1796</v>
      </c>
      <c r="D1665" s="5">
        <v>42</v>
      </c>
      <c r="E1665" s="8" t="s">
        <v>2374</v>
      </c>
      <c r="F1665" s="8">
        <v>42119803</v>
      </c>
      <c r="G1665" s="5" t="s">
        <v>2377</v>
      </c>
      <c r="H1665" s="5" t="s">
        <v>225</v>
      </c>
      <c r="I1665" s="6" t="s">
        <v>91</v>
      </c>
      <c r="J1665" s="6" t="s">
        <v>91</v>
      </c>
      <c r="K1665" s="6" t="s">
        <v>91</v>
      </c>
      <c r="L1665" s="6" t="s">
        <v>91</v>
      </c>
      <c r="M1665" s="5" t="s">
        <v>92</v>
      </c>
      <c r="N1665" s="6" t="s">
        <v>91</v>
      </c>
      <c r="O1665" s="6" t="s">
        <v>91</v>
      </c>
      <c r="P1665" s="6" t="s">
        <v>91</v>
      </c>
      <c r="Q1665" s="6" t="s">
        <v>91</v>
      </c>
      <c r="R1665" s="5">
        <v>1</v>
      </c>
      <c r="S1665" s="5">
        <v>0</v>
      </c>
      <c r="T1665" s="5" t="s">
        <v>93</v>
      </c>
      <c r="U1665" s="5" t="s">
        <v>105</v>
      </c>
    </row>
    <row r="1666" spans="1:21">
      <c r="A1666" s="6" t="s">
        <v>87</v>
      </c>
      <c r="B1666" s="7">
        <v>1</v>
      </c>
      <c r="C1666" s="5">
        <v>1797</v>
      </c>
      <c r="D1666" s="5">
        <v>42</v>
      </c>
      <c r="E1666" s="8" t="s">
        <v>2374</v>
      </c>
      <c r="F1666" s="8">
        <v>42119804</v>
      </c>
      <c r="G1666" s="5" t="s">
        <v>2378</v>
      </c>
      <c r="H1666" s="5" t="s">
        <v>227</v>
      </c>
      <c r="I1666" s="6" t="s">
        <v>91</v>
      </c>
      <c r="J1666" s="6" t="s">
        <v>91</v>
      </c>
      <c r="K1666" s="6" t="s">
        <v>91</v>
      </c>
      <c r="L1666" s="6" t="s">
        <v>91</v>
      </c>
      <c r="M1666" s="5" t="s">
        <v>92</v>
      </c>
      <c r="N1666" s="6" t="s">
        <v>91</v>
      </c>
      <c r="O1666" s="6" t="s">
        <v>91</v>
      </c>
      <c r="P1666" s="6" t="s">
        <v>91</v>
      </c>
      <c r="Q1666" s="6" t="s">
        <v>91</v>
      </c>
      <c r="R1666" s="5">
        <v>1</v>
      </c>
      <c r="S1666" s="5">
        <v>0</v>
      </c>
      <c r="T1666" s="5" t="s">
        <v>93</v>
      </c>
      <c r="U1666" s="5" t="s">
        <v>105</v>
      </c>
    </row>
    <row r="1667" spans="1:21">
      <c r="A1667" s="6" t="s">
        <v>87</v>
      </c>
      <c r="B1667" s="7">
        <v>1</v>
      </c>
      <c r="C1667" s="5">
        <v>1798</v>
      </c>
      <c r="D1667" s="5">
        <v>42</v>
      </c>
      <c r="E1667" s="8" t="s">
        <v>1734</v>
      </c>
      <c r="F1667" s="8">
        <v>421199</v>
      </c>
      <c r="G1667" s="5" t="s">
        <v>2379</v>
      </c>
      <c r="H1667" s="5" t="s">
        <v>1768</v>
      </c>
      <c r="I1667" s="5">
        <v>10065503697</v>
      </c>
      <c r="J1667" s="6" t="s">
        <v>91</v>
      </c>
      <c r="K1667" s="6" t="s">
        <v>91</v>
      </c>
      <c r="L1667" s="6" t="s">
        <v>91</v>
      </c>
      <c r="M1667" s="5" t="s">
        <v>92</v>
      </c>
      <c r="N1667" s="6" t="s">
        <v>91</v>
      </c>
      <c r="O1667" s="6" t="s">
        <v>91</v>
      </c>
      <c r="P1667" s="6" t="s">
        <v>91</v>
      </c>
      <c r="Q1667" s="6" t="s">
        <v>91</v>
      </c>
      <c r="R1667" s="5">
        <v>1</v>
      </c>
      <c r="S1667" s="5">
        <v>0</v>
      </c>
      <c r="T1667" s="5" t="s">
        <v>93</v>
      </c>
      <c r="U1667" s="5" t="s">
        <v>105</v>
      </c>
    </row>
    <row r="1668" spans="1:21">
      <c r="A1668" s="6" t="s">
        <v>87</v>
      </c>
      <c r="B1668" s="7">
        <v>1</v>
      </c>
      <c r="C1668" s="5">
        <v>1799</v>
      </c>
      <c r="D1668" s="5">
        <v>42</v>
      </c>
      <c r="E1668" s="8" t="s">
        <v>2380</v>
      </c>
      <c r="F1668" s="8">
        <v>42119901</v>
      </c>
      <c r="G1668" s="5" t="s">
        <v>2381</v>
      </c>
      <c r="H1668" s="5" t="s">
        <v>221</v>
      </c>
      <c r="I1668" s="6" t="s">
        <v>91</v>
      </c>
      <c r="J1668" s="6" t="s">
        <v>91</v>
      </c>
      <c r="K1668" s="6" t="s">
        <v>91</v>
      </c>
      <c r="L1668" s="6" t="s">
        <v>91</v>
      </c>
      <c r="M1668" s="5" t="s">
        <v>92</v>
      </c>
      <c r="N1668" s="6" t="s">
        <v>91</v>
      </c>
      <c r="O1668" s="6" t="s">
        <v>91</v>
      </c>
      <c r="P1668" s="6" t="s">
        <v>91</v>
      </c>
      <c r="Q1668" s="6" t="s">
        <v>91</v>
      </c>
      <c r="R1668" s="5">
        <v>1</v>
      </c>
      <c r="S1668" s="5">
        <v>0</v>
      </c>
      <c r="T1668" s="5" t="s">
        <v>93</v>
      </c>
      <c r="U1668" s="5" t="s">
        <v>105</v>
      </c>
    </row>
    <row r="1669" spans="1:21">
      <c r="A1669" s="6" t="s">
        <v>87</v>
      </c>
      <c r="B1669" s="7">
        <v>1</v>
      </c>
      <c r="C1669" s="5">
        <v>1800</v>
      </c>
      <c r="D1669" s="5">
        <v>42</v>
      </c>
      <c r="E1669" s="8" t="s">
        <v>2380</v>
      </c>
      <c r="F1669" s="8">
        <v>42119902</v>
      </c>
      <c r="G1669" s="5" t="s">
        <v>2382</v>
      </c>
      <c r="H1669" s="5" t="s">
        <v>223</v>
      </c>
      <c r="I1669" s="6" t="s">
        <v>91</v>
      </c>
      <c r="J1669" s="6" t="s">
        <v>91</v>
      </c>
      <c r="K1669" s="6" t="s">
        <v>91</v>
      </c>
      <c r="L1669" s="6" t="s">
        <v>91</v>
      </c>
      <c r="M1669" s="5" t="s">
        <v>92</v>
      </c>
      <c r="N1669" s="6" t="s">
        <v>91</v>
      </c>
      <c r="O1669" s="6" t="s">
        <v>91</v>
      </c>
      <c r="P1669" s="6" t="s">
        <v>91</v>
      </c>
      <c r="Q1669" s="6" t="s">
        <v>91</v>
      </c>
      <c r="R1669" s="5">
        <v>1</v>
      </c>
      <c r="S1669" s="5">
        <v>0</v>
      </c>
      <c r="T1669" s="5" t="s">
        <v>93</v>
      </c>
      <c r="U1669" s="5" t="s">
        <v>105</v>
      </c>
    </row>
    <row r="1670" spans="1:21">
      <c r="A1670" s="6" t="s">
        <v>87</v>
      </c>
      <c r="B1670" s="7">
        <v>1</v>
      </c>
      <c r="C1670" s="5">
        <v>1801</v>
      </c>
      <c r="D1670" s="5">
        <v>42</v>
      </c>
      <c r="E1670" s="8" t="s">
        <v>2380</v>
      </c>
      <c r="F1670" s="8">
        <v>42119903</v>
      </c>
      <c r="G1670" s="5" t="s">
        <v>2383</v>
      </c>
      <c r="H1670" s="5" t="s">
        <v>225</v>
      </c>
      <c r="I1670" s="6" t="s">
        <v>91</v>
      </c>
      <c r="J1670" s="6" t="s">
        <v>91</v>
      </c>
      <c r="K1670" s="6" t="s">
        <v>91</v>
      </c>
      <c r="L1670" s="6" t="s">
        <v>91</v>
      </c>
      <c r="M1670" s="5" t="s">
        <v>92</v>
      </c>
      <c r="N1670" s="6" t="s">
        <v>91</v>
      </c>
      <c r="O1670" s="6" t="s">
        <v>91</v>
      </c>
      <c r="P1670" s="6" t="s">
        <v>91</v>
      </c>
      <c r="Q1670" s="6" t="s">
        <v>91</v>
      </c>
      <c r="R1670" s="5">
        <v>1</v>
      </c>
      <c r="S1670" s="5">
        <v>0</v>
      </c>
      <c r="T1670" s="5" t="s">
        <v>93</v>
      </c>
      <c r="U1670" s="5" t="s">
        <v>105</v>
      </c>
    </row>
    <row r="1671" spans="1:21">
      <c r="A1671" s="6" t="s">
        <v>87</v>
      </c>
      <c r="B1671" s="7">
        <v>1</v>
      </c>
      <c r="C1671" s="5">
        <v>1803</v>
      </c>
      <c r="D1671" s="5">
        <v>42</v>
      </c>
      <c r="E1671" s="8" t="s">
        <v>2380</v>
      </c>
      <c r="F1671" s="8">
        <v>42119904</v>
      </c>
      <c r="G1671" s="5" t="s">
        <v>2384</v>
      </c>
      <c r="H1671" s="5" t="s">
        <v>227</v>
      </c>
      <c r="I1671" s="6" t="s">
        <v>91</v>
      </c>
      <c r="J1671" s="6" t="s">
        <v>91</v>
      </c>
      <c r="K1671" s="6" t="s">
        <v>91</v>
      </c>
      <c r="L1671" s="6" t="s">
        <v>91</v>
      </c>
      <c r="M1671" s="5" t="s">
        <v>92</v>
      </c>
      <c r="N1671" s="6" t="s">
        <v>91</v>
      </c>
      <c r="O1671" s="6" t="s">
        <v>91</v>
      </c>
      <c r="P1671" s="6" t="s">
        <v>91</v>
      </c>
      <c r="Q1671" s="6" t="s">
        <v>91</v>
      </c>
      <c r="R1671" s="5">
        <v>1</v>
      </c>
      <c r="S1671" s="5">
        <v>0</v>
      </c>
      <c r="T1671" s="5" t="s">
        <v>93</v>
      </c>
      <c r="U1671" s="5" t="s">
        <v>105</v>
      </c>
    </row>
    <row r="1672" spans="1:21">
      <c r="A1672" s="6" t="s">
        <v>87</v>
      </c>
      <c r="B1672" s="7">
        <v>1</v>
      </c>
      <c r="C1672" s="5">
        <v>1804</v>
      </c>
      <c r="D1672" s="5">
        <v>42</v>
      </c>
      <c r="E1672" s="8" t="s">
        <v>1734</v>
      </c>
      <c r="F1672" s="8">
        <v>4211100</v>
      </c>
      <c r="G1672" s="5" t="s">
        <v>2385</v>
      </c>
      <c r="H1672" s="5" t="s">
        <v>1789</v>
      </c>
      <c r="I1672" s="5">
        <v>10065568102</v>
      </c>
      <c r="J1672" s="6" t="s">
        <v>91</v>
      </c>
      <c r="K1672" s="6" t="s">
        <v>91</v>
      </c>
      <c r="L1672" s="6" t="s">
        <v>91</v>
      </c>
      <c r="M1672" s="5" t="s">
        <v>92</v>
      </c>
      <c r="N1672" s="6" t="s">
        <v>91</v>
      </c>
      <c r="O1672" s="6" t="s">
        <v>91</v>
      </c>
      <c r="P1672" s="6" t="s">
        <v>91</v>
      </c>
      <c r="Q1672" s="6" t="s">
        <v>91</v>
      </c>
      <c r="R1672" s="5">
        <v>1</v>
      </c>
      <c r="S1672" s="5">
        <v>0</v>
      </c>
      <c r="T1672" s="5" t="s">
        <v>93</v>
      </c>
      <c r="U1672" s="5" t="s">
        <v>105</v>
      </c>
    </row>
    <row r="1673" spans="1:21">
      <c r="A1673" s="6" t="s">
        <v>87</v>
      </c>
      <c r="B1673" s="7">
        <v>1</v>
      </c>
      <c r="C1673" s="5">
        <v>1805</v>
      </c>
      <c r="D1673" s="5">
        <v>42</v>
      </c>
      <c r="E1673" s="8">
        <v>421110</v>
      </c>
      <c r="F1673" s="8">
        <v>421110001</v>
      </c>
      <c r="G1673" s="5" t="s">
        <v>2386</v>
      </c>
      <c r="H1673" s="5" t="s">
        <v>221</v>
      </c>
      <c r="I1673" s="6" t="s">
        <v>91</v>
      </c>
      <c r="J1673" s="6" t="s">
        <v>91</v>
      </c>
      <c r="K1673" s="6" t="s">
        <v>91</v>
      </c>
      <c r="L1673" s="6" t="s">
        <v>91</v>
      </c>
      <c r="M1673" s="5" t="s">
        <v>92</v>
      </c>
      <c r="N1673" s="6" t="s">
        <v>91</v>
      </c>
      <c r="O1673" s="6" t="s">
        <v>91</v>
      </c>
      <c r="P1673" s="6" t="s">
        <v>91</v>
      </c>
      <c r="Q1673" s="6" t="s">
        <v>91</v>
      </c>
      <c r="R1673" s="5">
        <v>1</v>
      </c>
      <c r="S1673" s="5">
        <v>0</v>
      </c>
      <c r="T1673" s="5" t="s">
        <v>93</v>
      </c>
      <c r="U1673" s="5" t="s">
        <v>105</v>
      </c>
    </row>
    <row r="1674" spans="1:21">
      <c r="A1674" s="6" t="s">
        <v>87</v>
      </c>
      <c r="B1674" s="7">
        <v>1</v>
      </c>
      <c r="C1674" s="5">
        <v>1806</v>
      </c>
      <c r="D1674" s="5">
        <v>42</v>
      </c>
      <c r="E1674" s="8">
        <v>421110</v>
      </c>
      <c r="F1674" s="8">
        <v>421110002</v>
      </c>
      <c r="G1674" s="5" t="s">
        <v>2387</v>
      </c>
      <c r="H1674" s="5" t="s">
        <v>223</v>
      </c>
      <c r="I1674" s="6" t="s">
        <v>91</v>
      </c>
      <c r="J1674" s="6" t="s">
        <v>91</v>
      </c>
      <c r="K1674" s="6" t="s">
        <v>91</v>
      </c>
      <c r="L1674" s="6" t="s">
        <v>91</v>
      </c>
      <c r="M1674" s="5" t="s">
        <v>92</v>
      </c>
      <c r="N1674" s="6" t="s">
        <v>91</v>
      </c>
      <c r="O1674" s="6" t="s">
        <v>91</v>
      </c>
      <c r="P1674" s="6" t="s">
        <v>91</v>
      </c>
      <c r="Q1674" s="6" t="s">
        <v>91</v>
      </c>
      <c r="R1674" s="5">
        <v>1</v>
      </c>
      <c r="S1674" s="5">
        <v>0</v>
      </c>
      <c r="T1674" s="5" t="s">
        <v>93</v>
      </c>
      <c r="U1674" s="5" t="s">
        <v>105</v>
      </c>
    </row>
    <row r="1675" spans="1:21">
      <c r="A1675" s="6" t="s">
        <v>87</v>
      </c>
      <c r="B1675" s="7">
        <v>1</v>
      </c>
      <c r="C1675" s="5">
        <v>1807</v>
      </c>
      <c r="D1675" s="5">
        <v>42</v>
      </c>
      <c r="E1675" s="8">
        <v>421110</v>
      </c>
      <c r="F1675" s="8">
        <v>421110003</v>
      </c>
      <c r="G1675" s="5" t="s">
        <v>2388</v>
      </c>
      <c r="H1675" s="5" t="s">
        <v>225</v>
      </c>
      <c r="I1675" s="6" t="s">
        <v>91</v>
      </c>
      <c r="J1675" s="6" t="s">
        <v>91</v>
      </c>
      <c r="K1675" s="6" t="s">
        <v>91</v>
      </c>
      <c r="L1675" s="6" t="s">
        <v>91</v>
      </c>
      <c r="M1675" s="5" t="s">
        <v>92</v>
      </c>
      <c r="N1675" s="6" t="s">
        <v>91</v>
      </c>
      <c r="O1675" s="6" t="s">
        <v>91</v>
      </c>
      <c r="P1675" s="6" t="s">
        <v>91</v>
      </c>
      <c r="Q1675" s="6" t="s">
        <v>91</v>
      </c>
      <c r="R1675" s="5">
        <v>1</v>
      </c>
      <c r="S1675" s="5">
        <v>0</v>
      </c>
      <c r="T1675" s="5" t="s">
        <v>93</v>
      </c>
      <c r="U1675" s="5" t="s">
        <v>105</v>
      </c>
    </row>
    <row r="1676" spans="1:21">
      <c r="A1676" s="6" t="s">
        <v>87</v>
      </c>
      <c r="B1676" s="7">
        <v>1</v>
      </c>
      <c r="C1676" s="5">
        <v>1809</v>
      </c>
      <c r="D1676" s="5">
        <v>42</v>
      </c>
      <c r="E1676" s="8">
        <v>421110</v>
      </c>
      <c r="F1676" s="8">
        <v>421110004</v>
      </c>
      <c r="G1676" s="5" t="s">
        <v>2389</v>
      </c>
      <c r="H1676" s="5" t="s">
        <v>227</v>
      </c>
      <c r="I1676" s="6" t="s">
        <v>91</v>
      </c>
      <c r="J1676" s="6" t="s">
        <v>91</v>
      </c>
      <c r="K1676" s="6" t="s">
        <v>91</v>
      </c>
      <c r="L1676" s="6" t="s">
        <v>91</v>
      </c>
      <c r="M1676" s="5" t="s">
        <v>92</v>
      </c>
      <c r="N1676" s="6" t="s">
        <v>91</v>
      </c>
      <c r="O1676" s="6" t="s">
        <v>91</v>
      </c>
      <c r="P1676" s="6" t="s">
        <v>91</v>
      </c>
      <c r="Q1676" s="6" t="s">
        <v>91</v>
      </c>
      <c r="R1676" s="5">
        <v>1</v>
      </c>
      <c r="S1676" s="5">
        <v>0</v>
      </c>
      <c r="T1676" s="5" t="s">
        <v>93</v>
      </c>
      <c r="U1676" s="5" t="s">
        <v>105</v>
      </c>
    </row>
    <row r="1677" spans="1:21">
      <c r="A1677" s="6" t="s">
        <v>87</v>
      </c>
      <c r="B1677" s="7">
        <v>1</v>
      </c>
      <c r="C1677" s="5">
        <v>1810</v>
      </c>
      <c r="D1677" s="5">
        <v>42</v>
      </c>
      <c r="E1677" s="8" t="s">
        <v>1734</v>
      </c>
      <c r="F1677" s="8">
        <v>4211101</v>
      </c>
      <c r="G1677" s="5" t="s">
        <v>2390</v>
      </c>
      <c r="H1677" s="5" t="s">
        <v>1740</v>
      </c>
      <c r="I1677" s="5">
        <v>10065503677</v>
      </c>
      <c r="J1677" s="6" t="s">
        <v>91</v>
      </c>
      <c r="K1677" s="6" t="s">
        <v>91</v>
      </c>
      <c r="L1677" s="6" t="s">
        <v>91</v>
      </c>
      <c r="M1677" s="5" t="s">
        <v>92</v>
      </c>
      <c r="N1677" s="6" t="s">
        <v>91</v>
      </c>
      <c r="O1677" s="6" t="s">
        <v>91</v>
      </c>
      <c r="P1677" s="6" t="s">
        <v>91</v>
      </c>
      <c r="Q1677" s="6" t="s">
        <v>91</v>
      </c>
      <c r="R1677" s="5">
        <v>1</v>
      </c>
      <c r="S1677" s="5">
        <v>0</v>
      </c>
      <c r="T1677" s="5" t="s">
        <v>93</v>
      </c>
      <c r="U1677" s="5" t="s">
        <v>105</v>
      </c>
    </row>
    <row r="1678" spans="1:21">
      <c r="A1678" s="6" t="s">
        <v>87</v>
      </c>
      <c r="B1678" s="7">
        <v>1</v>
      </c>
      <c r="C1678" s="5">
        <v>1811</v>
      </c>
      <c r="D1678" s="5">
        <v>42</v>
      </c>
      <c r="E1678" s="8">
        <v>421110</v>
      </c>
      <c r="F1678" s="8">
        <v>421110101</v>
      </c>
      <c r="G1678" s="5" t="s">
        <v>2391</v>
      </c>
      <c r="H1678" s="5" t="s">
        <v>221</v>
      </c>
      <c r="I1678" s="6" t="s">
        <v>91</v>
      </c>
      <c r="J1678" s="6" t="s">
        <v>91</v>
      </c>
      <c r="K1678" s="6" t="s">
        <v>91</v>
      </c>
      <c r="L1678" s="6" t="s">
        <v>91</v>
      </c>
      <c r="M1678" s="5" t="s">
        <v>92</v>
      </c>
      <c r="N1678" s="6" t="s">
        <v>91</v>
      </c>
      <c r="O1678" s="6" t="s">
        <v>91</v>
      </c>
      <c r="P1678" s="6" t="s">
        <v>91</v>
      </c>
      <c r="Q1678" s="6" t="s">
        <v>91</v>
      </c>
      <c r="R1678" s="5">
        <v>1</v>
      </c>
      <c r="S1678" s="5">
        <v>0</v>
      </c>
      <c r="T1678" s="5" t="s">
        <v>93</v>
      </c>
      <c r="U1678" s="5" t="s">
        <v>105</v>
      </c>
    </row>
    <row r="1679" spans="1:21">
      <c r="A1679" s="6" t="s">
        <v>87</v>
      </c>
      <c r="B1679" s="7">
        <v>1</v>
      </c>
      <c r="C1679" s="5">
        <v>1812</v>
      </c>
      <c r="D1679" s="5">
        <v>42</v>
      </c>
      <c r="E1679" s="8">
        <v>421110</v>
      </c>
      <c r="F1679" s="8">
        <v>421110102</v>
      </c>
      <c r="G1679" s="5" t="s">
        <v>2392</v>
      </c>
      <c r="H1679" s="5" t="s">
        <v>223</v>
      </c>
      <c r="I1679" s="6" t="s">
        <v>91</v>
      </c>
      <c r="J1679" s="6" t="s">
        <v>91</v>
      </c>
      <c r="K1679" s="6" t="s">
        <v>91</v>
      </c>
      <c r="L1679" s="6" t="s">
        <v>91</v>
      </c>
      <c r="M1679" s="5" t="s">
        <v>92</v>
      </c>
      <c r="N1679" s="6" t="s">
        <v>91</v>
      </c>
      <c r="O1679" s="6" t="s">
        <v>91</v>
      </c>
      <c r="P1679" s="6" t="s">
        <v>91</v>
      </c>
      <c r="Q1679" s="6" t="s">
        <v>91</v>
      </c>
      <c r="R1679" s="5">
        <v>1</v>
      </c>
      <c r="S1679" s="5">
        <v>0</v>
      </c>
      <c r="T1679" s="5" t="s">
        <v>93</v>
      </c>
      <c r="U1679" s="5" t="s">
        <v>105</v>
      </c>
    </row>
    <row r="1680" spans="1:21">
      <c r="A1680" s="6" t="s">
        <v>87</v>
      </c>
      <c r="B1680" s="7">
        <v>1</v>
      </c>
      <c r="C1680" s="5">
        <v>1813</v>
      </c>
      <c r="D1680" s="5">
        <v>42</v>
      </c>
      <c r="E1680" s="8">
        <v>421110</v>
      </c>
      <c r="F1680" s="8">
        <v>421110103</v>
      </c>
      <c r="G1680" s="5" t="s">
        <v>2393</v>
      </c>
      <c r="H1680" s="5" t="s">
        <v>225</v>
      </c>
      <c r="I1680" s="6" t="s">
        <v>91</v>
      </c>
      <c r="J1680" s="6" t="s">
        <v>91</v>
      </c>
      <c r="K1680" s="6" t="s">
        <v>91</v>
      </c>
      <c r="L1680" s="6" t="s">
        <v>91</v>
      </c>
      <c r="M1680" s="5" t="s">
        <v>92</v>
      </c>
      <c r="N1680" s="6" t="s">
        <v>91</v>
      </c>
      <c r="O1680" s="6" t="s">
        <v>91</v>
      </c>
      <c r="P1680" s="6" t="s">
        <v>91</v>
      </c>
      <c r="Q1680" s="6" t="s">
        <v>91</v>
      </c>
      <c r="R1680" s="5">
        <v>1</v>
      </c>
      <c r="S1680" s="5">
        <v>0</v>
      </c>
      <c r="T1680" s="5" t="s">
        <v>93</v>
      </c>
      <c r="U1680" s="5" t="s">
        <v>105</v>
      </c>
    </row>
    <row r="1681" spans="1:21">
      <c r="A1681" s="6" t="s">
        <v>87</v>
      </c>
      <c r="B1681" s="7">
        <v>1</v>
      </c>
      <c r="C1681" s="5">
        <v>1815</v>
      </c>
      <c r="D1681" s="5">
        <v>42</v>
      </c>
      <c r="E1681" s="8">
        <v>421110</v>
      </c>
      <c r="F1681" s="8">
        <v>421110104</v>
      </c>
      <c r="G1681" s="5" t="s">
        <v>2394</v>
      </c>
      <c r="H1681" s="5" t="s">
        <v>227</v>
      </c>
      <c r="I1681" s="6" t="s">
        <v>91</v>
      </c>
      <c r="J1681" s="6" t="s">
        <v>91</v>
      </c>
      <c r="K1681" s="6" t="s">
        <v>91</v>
      </c>
      <c r="L1681" s="6" t="s">
        <v>91</v>
      </c>
      <c r="M1681" s="5" t="s">
        <v>92</v>
      </c>
      <c r="N1681" s="6" t="s">
        <v>91</v>
      </c>
      <c r="O1681" s="6" t="s">
        <v>91</v>
      </c>
      <c r="P1681" s="6" t="s">
        <v>91</v>
      </c>
      <c r="Q1681" s="6" t="s">
        <v>91</v>
      </c>
      <c r="R1681" s="5">
        <v>1</v>
      </c>
      <c r="S1681" s="5">
        <v>0</v>
      </c>
      <c r="T1681" s="5" t="s">
        <v>93</v>
      </c>
      <c r="U1681" s="5" t="s">
        <v>105</v>
      </c>
    </row>
    <row r="1682" spans="1:21">
      <c r="A1682" s="6" t="s">
        <v>87</v>
      </c>
      <c r="B1682" s="7">
        <v>1</v>
      </c>
      <c r="C1682" s="5">
        <v>1816</v>
      </c>
      <c r="D1682" s="5">
        <v>42</v>
      </c>
      <c r="E1682" s="8" t="s">
        <v>1734</v>
      </c>
      <c r="F1682" s="8">
        <v>4211102</v>
      </c>
      <c r="G1682" s="5" t="s">
        <v>2395</v>
      </c>
      <c r="H1682" s="5" t="s">
        <v>2173</v>
      </c>
      <c r="I1682" s="6" t="s">
        <v>91</v>
      </c>
      <c r="J1682" s="6" t="s">
        <v>91</v>
      </c>
      <c r="K1682" s="6" t="s">
        <v>91</v>
      </c>
      <c r="L1682" s="6" t="s">
        <v>91</v>
      </c>
      <c r="M1682" s="5" t="s">
        <v>92</v>
      </c>
      <c r="N1682" s="6" t="s">
        <v>91</v>
      </c>
      <c r="O1682" s="6" t="s">
        <v>91</v>
      </c>
      <c r="P1682" s="6" t="s">
        <v>91</v>
      </c>
      <c r="Q1682" s="6" t="s">
        <v>91</v>
      </c>
      <c r="R1682" s="5">
        <v>1</v>
      </c>
      <c r="S1682" s="5">
        <v>0</v>
      </c>
      <c r="T1682" s="5" t="s">
        <v>93</v>
      </c>
      <c r="U1682" s="5" t="s">
        <v>105</v>
      </c>
    </row>
    <row r="1683" spans="1:21">
      <c r="A1683" s="6" t="s">
        <v>87</v>
      </c>
      <c r="B1683" s="7">
        <v>1</v>
      </c>
      <c r="C1683" s="5">
        <v>1817</v>
      </c>
      <c r="D1683" s="5">
        <v>42</v>
      </c>
      <c r="E1683" s="8">
        <v>421110</v>
      </c>
      <c r="F1683" s="8">
        <v>421110201</v>
      </c>
      <c r="G1683" s="5" t="s">
        <v>2396</v>
      </c>
      <c r="H1683" s="5" t="s">
        <v>221</v>
      </c>
      <c r="I1683" s="6" t="s">
        <v>91</v>
      </c>
      <c r="J1683" s="6" t="s">
        <v>91</v>
      </c>
      <c r="K1683" s="6" t="s">
        <v>91</v>
      </c>
      <c r="L1683" s="6" t="s">
        <v>91</v>
      </c>
      <c r="M1683" s="5" t="s">
        <v>92</v>
      </c>
      <c r="N1683" s="6" t="s">
        <v>91</v>
      </c>
      <c r="O1683" s="6" t="s">
        <v>91</v>
      </c>
      <c r="P1683" s="6" t="s">
        <v>91</v>
      </c>
      <c r="Q1683" s="6" t="s">
        <v>91</v>
      </c>
      <c r="R1683" s="5">
        <v>1</v>
      </c>
      <c r="S1683" s="5">
        <v>0</v>
      </c>
      <c r="T1683" s="5" t="s">
        <v>93</v>
      </c>
      <c r="U1683" s="5" t="s">
        <v>105</v>
      </c>
    </row>
    <row r="1684" spans="1:21">
      <c r="A1684" s="6" t="s">
        <v>87</v>
      </c>
      <c r="B1684" s="7">
        <v>1</v>
      </c>
      <c r="C1684" s="5">
        <v>1818</v>
      </c>
      <c r="D1684" s="5">
        <v>42</v>
      </c>
      <c r="E1684" s="8">
        <v>421110</v>
      </c>
      <c r="F1684" s="8">
        <v>421110202</v>
      </c>
      <c r="G1684" s="5" t="s">
        <v>2397</v>
      </c>
      <c r="H1684" s="5" t="s">
        <v>223</v>
      </c>
      <c r="I1684" s="6" t="s">
        <v>91</v>
      </c>
      <c r="J1684" s="6" t="s">
        <v>91</v>
      </c>
      <c r="K1684" s="6" t="s">
        <v>91</v>
      </c>
      <c r="L1684" s="6" t="s">
        <v>91</v>
      </c>
      <c r="M1684" s="5" t="s">
        <v>92</v>
      </c>
      <c r="N1684" s="6" t="s">
        <v>91</v>
      </c>
      <c r="O1684" s="6" t="s">
        <v>91</v>
      </c>
      <c r="P1684" s="6" t="s">
        <v>91</v>
      </c>
      <c r="Q1684" s="6" t="s">
        <v>91</v>
      </c>
      <c r="R1684" s="5">
        <v>1</v>
      </c>
      <c r="S1684" s="5">
        <v>0</v>
      </c>
      <c r="T1684" s="5" t="s">
        <v>93</v>
      </c>
      <c r="U1684" s="5" t="s">
        <v>105</v>
      </c>
    </row>
    <row r="1685" spans="1:21">
      <c r="A1685" s="6" t="s">
        <v>87</v>
      </c>
      <c r="B1685" s="7">
        <v>1</v>
      </c>
      <c r="C1685" s="5">
        <v>1819</v>
      </c>
      <c r="D1685" s="5">
        <v>42</v>
      </c>
      <c r="E1685" s="8">
        <v>421110</v>
      </c>
      <c r="F1685" s="8">
        <v>421110203</v>
      </c>
      <c r="G1685" s="5" t="s">
        <v>2398</v>
      </c>
      <c r="H1685" s="5" t="s">
        <v>225</v>
      </c>
      <c r="I1685" s="6" t="s">
        <v>91</v>
      </c>
      <c r="J1685" s="6" t="s">
        <v>91</v>
      </c>
      <c r="K1685" s="6" t="s">
        <v>91</v>
      </c>
      <c r="L1685" s="6" t="s">
        <v>91</v>
      </c>
      <c r="M1685" s="5" t="s">
        <v>92</v>
      </c>
      <c r="N1685" s="6" t="s">
        <v>91</v>
      </c>
      <c r="O1685" s="6" t="s">
        <v>91</v>
      </c>
      <c r="P1685" s="6" t="s">
        <v>91</v>
      </c>
      <c r="Q1685" s="6" t="s">
        <v>91</v>
      </c>
      <c r="R1685" s="5">
        <v>1</v>
      </c>
      <c r="S1685" s="5">
        <v>0</v>
      </c>
      <c r="T1685" s="5" t="s">
        <v>93</v>
      </c>
      <c r="U1685" s="5" t="s">
        <v>105</v>
      </c>
    </row>
    <row r="1686" spans="1:21">
      <c r="A1686" s="6" t="s">
        <v>87</v>
      </c>
      <c r="B1686" s="7">
        <v>1</v>
      </c>
      <c r="C1686" s="5">
        <v>1820</v>
      </c>
      <c r="D1686" s="5">
        <v>42</v>
      </c>
      <c r="E1686" s="8">
        <v>421110</v>
      </c>
      <c r="F1686" s="8">
        <v>421110204</v>
      </c>
      <c r="G1686" s="5" t="s">
        <v>2399</v>
      </c>
      <c r="H1686" s="5" t="s">
        <v>227</v>
      </c>
      <c r="I1686" s="6" t="s">
        <v>91</v>
      </c>
      <c r="J1686" s="6" t="s">
        <v>91</v>
      </c>
      <c r="K1686" s="6" t="s">
        <v>91</v>
      </c>
      <c r="L1686" s="6" t="s">
        <v>91</v>
      </c>
      <c r="M1686" s="5" t="s">
        <v>92</v>
      </c>
      <c r="N1686" s="6" t="s">
        <v>91</v>
      </c>
      <c r="O1686" s="6" t="s">
        <v>91</v>
      </c>
      <c r="P1686" s="6" t="s">
        <v>91</v>
      </c>
      <c r="Q1686" s="6" t="s">
        <v>91</v>
      </c>
      <c r="R1686" s="5">
        <v>1</v>
      </c>
      <c r="S1686" s="5">
        <v>0</v>
      </c>
      <c r="T1686" s="5" t="s">
        <v>93</v>
      </c>
      <c r="U1686" s="5" t="s">
        <v>105</v>
      </c>
    </row>
    <row r="1687" spans="1:21">
      <c r="A1687" s="6" t="s">
        <v>87</v>
      </c>
      <c r="B1687" s="7">
        <v>1</v>
      </c>
      <c r="C1687" s="5">
        <v>1821</v>
      </c>
      <c r="D1687" s="5">
        <v>42</v>
      </c>
      <c r="E1687" s="8" t="s">
        <v>1734</v>
      </c>
      <c r="F1687" s="8">
        <v>4211103</v>
      </c>
      <c r="G1687" s="5" t="s">
        <v>2400</v>
      </c>
      <c r="H1687" s="5" t="s">
        <v>1929</v>
      </c>
      <c r="I1687" s="5">
        <v>10065506904</v>
      </c>
      <c r="J1687" s="6" t="s">
        <v>91</v>
      </c>
      <c r="K1687" s="6" t="s">
        <v>91</v>
      </c>
      <c r="L1687" s="6" t="s">
        <v>91</v>
      </c>
      <c r="M1687" s="5" t="s">
        <v>92</v>
      </c>
      <c r="N1687" s="6" t="s">
        <v>91</v>
      </c>
      <c r="O1687" s="6" t="s">
        <v>91</v>
      </c>
      <c r="P1687" s="6" t="s">
        <v>91</v>
      </c>
      <c r="Q1687" s="6" t="s">
        <v>91</v>
      </c>
      <c r="R1687" s="5">
        <v>1</v>
      </c>
      <c r="S1687" s="5">
        <v>0</v>
      </c>
      <c r="T1687" s="5" t="s">
        <v>93</v>
      </c>
      <c r="U1687" s="5" t="s">
        <v>105</v>
      </c>
    </row>
    <row r="1688" spans="1:21">
      <c r="A1688" s="6" t="s">
        <v>87</v>
      </c>
      <c r="B1688" s="7">
        <v>1</v>
      </c>
      <c r="C1688" s="5">
        <v>1822</v>
      </c>
      <c r="D1688" s="5">
        <v>42</v>
      </c>
      <c r="E1688" s="8">
        <v>421110</v>
      </c>
      <c r="F1688" s="8">
        <v>421110301</v>
      </c>
      <c r="G1688" s="5" t="s">
        <v>2401</v>
      </c>
      <c r="H1688" s="5" t="s">
        <v>221</v>
      </c>
      <c r="I1688" s="6" t="s">
        <v>91</v>
      </c>
      <c r="J1688" s="6" t="s">
        <v>91</v>
      </c>
      <c r="K1688" s="6" t="s">
        <v>91</v>
      </c>
      <c r="L1688" s="6" t="s">
        <v>91</v>
      </c>
      <c r="M1688" s="5" t="s">
        <v>92</v>
      </c>
      <c r="N1688" s="6" t="s">
        <v>91</v>
      </c>
      <c r="O1688" s="6" t="s">
        <v>91</v>
      </c>
      <c r="P1688" s="6" t="s">
        <v>91</v>
      </c>
      <c r="Q1688" s="6" t="s">
        <v>91</v>
      </c>
      <c r="R1688" s="5">
        <v>1</v>
      </c>
      <c r="S1688" s="5">
        <v>0</v>
      </c>
      <c r="T1688" s="5" t="s">
        <v>93</v>
      </c>
      <c r="U1688" s="5" t="s">
        <v>105</v>
      </c>
    </row>
    <row r="1689" spans="1:21">
      <c r="A1689" s="6" t="s">
        <v>87</v>
      </c>
      <c r="B1689" s="7">
        <v>1</v>
      </c>
      <c r="C1689" s="5">
        <v>1823</v>
      </c>
      <c r="D1689" s="5">
        <v>42</v>
      </c>
      <c r="E1689" s="8">
        <v>421110</v>
      </c>
      <c r="F1689" s="8">
        <v>421110302</v>
      </c>
      <c r="G1689" s="5" t="s">
        <v>2402</v>
      </c>
      <c r="H1689" s="5" t="s">
        <v>223</v>
      </c>
      <c r="I1689" s="6" t="s">
        <v>91</v>
      </c>
      <c r="J1689" s="6" t="s">
        <v>91</v>
      </c>
      <c r="K1689" s="6" t="s">
        <v>91</v>
      </c>
      <c r="L1689" s="6" t="s">
        <v>91</v>
      </c>
      <c r="M1689" s="5" t="s">
        <v>92</v>
      </c>
      <c r="N1689" s="6" t="s">
        <v>91</v>
      </c>
      <c r="O1689" s="6" t="s">
        <v>91</v>
      </c>
      <c r="P1689" s="6" t="s">
        <v>91</v>
      </c>
      <c r="Q1689" s="6" t="s">
        <v>91</v>
      </c>
      <c r="R1689" s="5">
        <v>1</v>
      </c>
      <c r="S1689" s="5">
        <v>0</v>
      </c>
      <c r="T1689" s="5" t="s">
        <v>93</v>
      </c>
      <c r="U1689" s="5" t="s">
        <v>105</v>
      </c>
    </row>
    <row r="1690" spans="1:21">
      <c r="A1690" s="6" t="s">
        <v>87</v>
      </c>
      <c r="B1690" s="7">
        <v>1</v>
      </c>
      <c r="C1690" s="5">
        <v>1824</v>
      </c>
      <c r="D1690" s="5">
        <v>42</v>
      </c>
      <c r="E1690" s="8">
        <v>421110</v>
      </c>
      <c r="F1690" s="8">
        <v>421110303</v>
      </c>
      <c r="G1690" s="5" t="s">
        <v>2403</v>
      </c>
      <c r="H1690" s="5" t="s">
        <v>225</v>
      </c>
      <c r="I1690" s="6" t="s">
        <v>91</v>
      </c>
      <c r="J1690" s="6" t="s">
        <v>91</v>
      </c>
      <c r="K1690" s="6" t="s">
        <v>91</v>
      </c>
      <c r="L1690" s="6" t="s">
        <v>91</v>
      </c>
      <c r="M1690" s="5" t="s">
        <v>92</v>
      </c>
      <c r="N1690" s="6" t="s">
        <v>91</v>
      </c>
      <c r="O1690" s="6" t="s">
        <v>91</v>
      </c>
      <c r="P1690" s="6" t="s">
        <v>91</v>
      </c>
      <c r="Q1690" s="6" t="s">
        <v>91</v>
      </c>
      <c r="R1690" s="5">
        <v>1</v>
      </c>
      <c r="S1690" s="5">
        <v>0</v>
      </c>
      <c r="T1690" s="5" t="s">
        <v>93</v>
      </c>
      <c r="U1690" s="5" t="s">
        <v>105</v>
      </c>
    </row>
    <row r="1691" spans="1:21">
      <c r="A1691" s="6" t="s">
        <v>87</v>
      </c>
      <c r="B1691" s="7">
        <v>1</v>
      </c>
      <c r="C1691" s="5">
        <v>1826</v>
      </c>
      <c r="D1691" s="5">
        <v>42</v>
      </c>
      <c r="E1691" s="8">
        <v>421110</v>
      </c>
      <c r="F1691" s="8">
        <v>421110404</v>
      </c>
      <c r="G1691" s="5" t="s">
        <v>2404</v>
      </c>
      <c r="H1691" s="5" t="s">
        <v>227</v>
      </c>
      <c r="I1691" s="6" t="s">
        <v>91</v>
      </c>
      <c r="J1691" s="6" t="s">
        <v>91</v>
      </c>
      <c r="K1691" s="6" t="s">
        <v>91</v>
      </c>
      <c r="L1691" s="6" t="s">
        <v>91</v>
      </c>
      <c r="M1691" s="5" t="s">
        <v>92</v>
      </c>
      <c r="N1691" s="6" t="s">
        <v>91</v>
      </c>
      <c r="O1691" s="6" t="s">
        <v>91</v>
      </c>
      <c r="P1691" s="6" t="s">
        <v>91</v>
      </c>
      <c r="Q1691" s="6" t="s">
        <v>91</v>
      </c>
      <c r="R1691" s="5">
        <v>1</v>
      </c>
      <c r="S1691" s="5">
        <v>0</v>
      </c>
      <c r="T1691" s="5" t="s">
        <v>93</v>
      </c>
      <c r="U1691" s="5" t="s">
        <v>105</v>
      </c>
    </row>
    <row r="1692" spans="1:21">
      <c r="A1692" s="6" t="s">
        <v>87</v>
      </c>
      <c r="B1692" s="7">
        <v>1</v>
      </c>
      <c r="C1692" s="5">
        <v>1827</v>
      </c>
      <c r="D1692" s="5">
        <v>42</v>
      </c>
      <c r="E1692" s="8">
        <v>421110</v>
      </c>
      <c r="F1692" s="8">
        <v>421110401</v>
      </c>
      <c r="G1692" s="5" t="s">
        <v>2405</v>
      </c>
      <c r="H1692" s="5" t="s">
        <v>2145</v>
      </c>
      <c r="I1692" s="6" t="s">
        <v>91</v>
      </c>
      <c r="J1692" s="6" t="s">
        <v>91</v>
      </c>
      <c r="K1692" s="6" t="s">
        <v>91</v>
      </c>
      <c r="L1692" s="6" t="s">
        <v>91</v>
      </c>
      <c r="M1692" s="5" t="s">
        <v>92</v>
      </c>
      <c r="N1692" s="6" t="s">
        <v>91</v>
      </c>
      <c r="O1692" s="6" t="s">
        <v>91</v>
      </c>
      <c r="P1692" s="6" t="s">
        <v>91</v>
      </c>
      <c r="Q1692" s="6" t="s">
        <v>91</v>
      </c>
      <c r="R1692" s="5">
        <v>1</v>
      </c>
      <c r="S1692" s="5">
        <v>0</v>
      </c>
      <c r="T1692" s="5" t="s">
        <v>93</v>
      </c>
      <c r="U1692" s="5" t="s">
        <v>105</v>
      </c>
    </row>
    <row r="1693" spans="1:21">
      <c r="A1693" s="6" t="s">
        <v>87</v>
      </c>
      <c r="B1693" s="7">
        <v>1</v>
      </c>
      <c r="C1693" s="5">
        <v>1829</v>
      </c>
      <c r="D1693" s="5">
        <v>42</v>
      </c>
      <c r="E1693" s="8">
        <v>421110</v>
      </c>
      <c r="F1693" s="8">
        <v>421110402</v>
      </c>
      <c r="G1693" s="5" t="s">
        <v>2406</v>
      </c>
      <c r="H1693" s="5" t="s">
        <v>223</v>
      </c>
      <c r="I1693" s="6" t="s">
        <v>91</v>
      </c>
      <c r="J1693" s="6" t="s">
        <v>91</v>
      </c>
      <c r="K1693" s="6" t="s">
        <v>91</v>
      </c>
      <c r="L1693" s="6" t="s">
        <v>91</v>
      </c>
      <c r="M1693" s="5" t="s">
        <v>92</v>
      </c>
      <c r="N1693" s="6" t="s">
        <v>91</v>
      </c>
      <c r="O1693" s="6" t="s">
        <v>91</v>
      </c>
      <c r="P1693" s="6" t="s">
        <v>91</v>
      </c>
      <c r="Q1693" s="6" t="s">
        <v>91</v>
      </c>
      <c r="R1693" s="5">
        <v>1</v>
      </c>
      <c r="S1693" s="5">
        <v>0</v>
      </c>
      <c r="T1693" s="5" t="s">
        <v>93</v>
      </c>
      <c r="U1693" s="5" t="s">
        <v>105</v>
      </c>
    </row>
    <row r="1694" spans="1:21">
      <c r="A1694" s="6" t="s">
        <v>87</v>
      </c>
      <c r="B1694" s="7">
        <v>1</v>
      </c>
      <c r="C1694" s="5">
        <v>1830</v>
      </c>
      <c r="D1694" s="5">
        <v>42</v>
      </c>
      <c r="E1694" s="8">
        <v>421110</v>
      </c>
      <c r="F1694" s="8">
        <v>421110403</v>
      </c>
      <c r="G1694" s="5" t="s">
        <v>2407</v>
      </c>
      <c r="H1694" s="5" t="s">
        <v>225</v>
      </c>
      <c r="I1694" s="6" t="s">
        <v>91</v>
      </c>
      <c r="J1694" s="6" t="s">
        <v>91</v>
      </c>
      <c r="K1694" s="6" t="s">
        <v>91</v>
      </c>
      <c r="L1694" s="6" t="s">
        <v>91</v>
      </c>
      <c r="M1694" s="5" t="s">
        <v>92</v>
      </c>
      <c r="N1694" s="6" t="s">
        <v>91</v>
      </c>
      <c r="O1694" s="6" t="s">
        <v>91</v>
      </c>
      <c r="P1694" s="6" t="s">
        <v>91</v>
      </c>
      <c r="Q1694" s="6" t="s">
        <v>91</v>
      </c>
      <c r="R1694" s="5">
        <v>1</v>
      </c>
      <c r="S1694" s="5">
        <v>0</v>
      </c>
      <c r="T1694" s="5" t="s">
        <v>93</v>
      </c>
      <c r="U1694" s="5" t="s">
        <v>105</v>
      </c>
    </row>
    <row r="1695" spans="1:21">
      <c r="A1695" s="6" t="s">
        <v>87</v>
      </c>
      <c r="B1695" s="7">
        <v>1</v>
      </c>
      <c r="C1695" s="5">
        <v>1832</v>
      </c>
      <c r="D1695" s="5">
        <v>42</v>
      </c>
      <c r="E1695" s="8" t="s">
        <v>1734</v>
      </c>
      <c r="F1695" s="8">
        <v>4211105</v>
      </c>
      <c r="G1695" s="5" t="s">
        <v>2408</v>
      </c>
      <c r="H1695" s="5" t="s">
        <v>1859</v>
      </c>
      <c r="I1695" s="5">
        <v>10065506015</v>
      </c>
      <c r="J1695" s="6" t="s">
        <v>91</v>
      </c>
      <c r="K1695" s="6" t="s">
        <v>91</v>
      </c>
      <c r="L1695" s="6" t="s">
        <v>91</v>
      </c>
      <c r="M1695" s="5" t="s">
        <v>92</v>
      </c>
      <c r="N1695" s="6" t="s">
        <v>91</v>
      </c>
      <c r="O1695" s="6" t="s">
        <v>91</v>
      </c>
      <c r="P1695" s="6" t="s">
        <v>91</v>
      </c>
      <c r="Q1695" s="6" t="s">
        <v>91</v>
      </c>
      <c r="R1695" s="5">
        <v>1</v>
      </c>
      <c r="S1695" s="5">
        <v>0</v>
      </c>
      <c r="T1695" s="5" t="s">
        <v>93</v>
      </c>
      <c r="U1695" s="5" t="s">
        <v>105</v>
      </c>
    </row>
    <row r="1696" spans="1:21">
      <c r="A1696" s="6" t="s">
        <v>87</v>
      </c>
      <c r="B1696" s="7">
        <v>1</v>
      </c>
      <c r="C1696" s="5">
        <v>1833</v>
      </c>
      <c r="D1696" s="5">
        <v>42</v>
      </c>
      <c r="E1696" s="8">
        <v>421110</v>
      </c>
      <c r="F1696" s="8">
        <v>421110501</v>
      </c>
      <c r="G1696" s="5" t="s">
        <v>2409</v>
      </c>
      <c r="H1696" s="5" t="s">
        <v>221</v>
      </c>
      <c r="I1696" s="6" t="s">
        <v>91</v>
      </c>
      <c r="J1696" s="6" t="s">
        <v>91</v>
      </c>
      <c r="K1696" s="6" t="s">
        <v>91</v>
      </c>
      <c r="L1696" s="6" t="s">
        <v>91</v>
      </c>
      <c r="M1696" s="5" t="s">
        <v>92</v>
      </c>
      <c r="N1696" s="6" t="s">
        <v>91</v>
      </c>
      <c r="O1696" s="6" t="s">
        <v>91</v>
      </c>
      <c r="P1696" s="6" t="s">
        <v>91</v>
      </c>
      <c r="Q1696" s="6" t="s">
        <v>91</v>
      </c>
      <c r="R1696" s="5">
        <v>1</v>
      </c>
      <c r="S1696" s="5">
        <v>0</v>
      </c>
      <c r="T1696" s="5" t="s">
        <v>93</v>
      </c>
      <c r="U1696" s="5" t="s">
        <v>105</v>
      </c>
    </row>
    <row r="1697" spans="1:21">
      <c r="A1697" s="6" t="s">
        <v>87</v>
      </c>
      <c r="B1697" s="7">
        <v>1</v>
      </c>
      <c r="C1697" s="5">
        <v>1834</v>
      </c>
      <c r="D1697" s="5">
        <v>42</v>
      </c>
      <c r="E1697" s="8">
        <v>421110</v>
      </c>
      <c r="F1697" s="8">
        <v>421110502</v>
      </c>
      <c r="G1697" s="5" t="s">
        <v>2410</v>
      </c>
      <c r="H1697" s="5" t="s">
        <v>223</v>
      </c>
      <c r="I1697" s="6" t="s">
        <v>91</v>
      </c>
      <c r="J1697" s="6" t="s">
        <v>91</v>
      </c>
      <c r="K1697" s="6" t="s">
        <v>91</v>
      </c>
      <c r="L1697" s="6" t="s">
        <v>91</v>
      </c>
      <c r="M1697" s="5" t="s">
        <v>92</v>
      </c>
      <c r="N1697" s="6" t="s">
        <v>91</v>
      </c>
      <c r="O1697" s="6" t="s">
        <v>91</v>
      </c>
      <c r="P1697" s="6" t="s">
        <v>91</v>
      </c>
      <c r="Q1697" s="6" t="s">
        <v>91</v>
      </c>
      <c r="R1697" s="5">
        <v>1</v>
      </c>
      <c r="S1697" s="5">
        <v>0</v>
      </c>
      <c r="T1697" s="5" t="s">
        <v>93</v>
      </c>
      <c r="U1697" s="5" t="s">
        <v>105</v>
      </c>
    </row>
    <row r="1698" spans="1:21">
      <c r="A1698" s="6" t="s">
        <v>87</v>
      </c>
      <c r="B1698" s="7">
        <v>1</v>
      </c>
      <c r="C1698" s="5">
        <v>1835</v>
      </c>
      <c r="D1698" s="5">
        <v>42</v>
      </c>
      <c r="E1698" s="8">
        <v>421110</v>
      </c>
      <c r="F1698" s="8">
        <v>421110503</v>
      </c>
      <c r="G1698" s="5" t="s">
        <v>2411</v>
      </c>
      <c r="H1698" s="5" t="s">
        <v>225</v>
      </c>
      <c r="I1698" s="6" t="s">
        <v>91</v>
      </c>
      <c r="J1698" s="6" t="s">
        <v>91</v>
      </c>
      <c r="K1698" s="6" t="s">
        <v>91</v>
      </c>
      <c r="L1698" s="6" t="s">
        <v>91</v>
      </c>
      <c r="M1698" s="5" t="s">
        <v>92</v>
      </c>
      <c r="N1698" s="6" t="s">
        <v>91</v>
      </c>
      <c r="O1698" s="6" t="s">
        <v>91</v>
      </c>
      <c r="P1698" s="6" t="s">
        <v>91</v>
      </c>
      <c r="Q1698" s="6" t="s">
        <v>91</v>
      </c>
      <c r="R1698" s="5">
        <v>1</v>
      </c>
      <c r="S1698" s="5">
        <v>0</v>
      </c>
      <c r="T1698" s="5" t="s">
        <v>93</v>
      </c>
      <c r="U1698" s="5" t="s">
        <v>105</v>
      </c>
    </row>
    <row r="1699" spans="1:21">
      <c r="A1699" s="6" t="s">
        <v>87</v>
      </c>
      <c r="B1699" s="7">
        <v>1</v>
      </c>
      <c r="C1699" s="5">
        <v>1837</v>
      </c>
      <c r="D1699" s="5">
        <v>42</v>
      </c>
      <c r="E1699" s="8">
        <v>421110</v>
      </c>
      <c r="F1699" s="8">
        <v>421110504</v>
      </c>
      <c r="G1699" s="5" t="s">
        <v>2412</v>
      </c>
      <c r="H1699" s="5" t="s">
        <v>227</v>
      </c>
      <c r="I1699" s="6" t="s">
        <v>91</v>
      </c>
      <c r="J1699" s="6" t="s">
        <v>91</v>
      </c>
      <c r="K1699" s="6" t="s">
        <v>91</v>
      </c>
      <c r="L1699" s="6" t="s">
        <v>91</v>
      </c>
      <c r="M1699" s="5" t="s">
        <v>92</v>
      </c>
      <c r="N1699" s="6" t="s">
        <v>91</v>
      </c>
      <c r="O1699" s="6" t="s">
        <v>91</v>
      </c>
      <c r="P1699" s="6" t="s">
        <v>91</v>
      </c>
      <c r="Q1699" s="6" t="s">
        <v>91</v>
      </c>
      <c r="R1699" s="5">
        <v>1</v>
      </c>
      <c r="S1699" s="5">
        <v>0</v>
      </c>
      <c r="T1699" s="5" t="s">
        <v>93</v>
      </c>
      <c r="U1699" s="5" t="s">
        <v>105</v>
      </c>
    </row>
    <row r="1700" spans="1:21">
      <c r="A1700" s="6" t="s">
        <v>87</v>
      </c>
      <c r="B1700" s="7">
        <v>1</v>
      </c>
      <c r="C1700" s="5">
        <v>1838</v>
      </c>
      <c r="D1700" s="5">
        <v>42</v>
      </c>
      <c r="E1700" s="8" t="s">
        <v>1734</v>
      </c>
      <c r="F1700" s="8">
        <v>4211106</v>
      </c>
      <c r="G1700" s="5" t="s">
        <v>2413</v>
      </c>
      <c r="H1700" s="5" t="s">
        <v>1891</v>
      </c>
      <c r="I1700" s="5">
        <v>10065506307</v>
      </c>
      <c r="J1700" s="6" t="s">
        <v>91</v>
      </c>
      <c r="K1700" s="6" t="s">
        <v>91</v>
      </c>
      <c r="L1700" s="6" t="s">
        <v>91</v>
      </c>
      <c r="M1700" s="5" t="s">
        <v>92</v>
      </c>
      <c r="N1700" s="6" t="s">
        <v>91</v>
      </c>
      <c r="O1700" s="6" t="s">
        <v>91</v>
      </c>
      <c r="P1700" s="6" t="s">
        <v>91</v>
      </c>
      <c r="Q1700" s="6" t="s">
        <v>91</v>
      </c>
      <c r="R1700" s="5">
        <v>1</v>
      </c>
      <c r="S1700" s="5">
        <v>0</v>
      </c>
      <c r="T1700" s="5" t="s">
        <v>93</v>
      </c>
      <c r="U1700" s="5" t="s">
        <v>105</v>
      </c>
    </row>
    <row r="1701" spans="1:21">
      <c r="A1701" s="6" t="s">
        <v>87</v>
      </c>
      <c r="B1701" s="7">
        <v>1</v>
      </c>
      <c r="C1701" s="5">
        <v>1839</v>
      </c>
      <c r="D1701" s="5">
        <v>42</v>
      </c>
      <c r="E1701" s="8">
        <v>421110</v>
      </c>
      <c r="F1701" s="8">
        <v>421110601</v>
      </c>
      <c r="G1701" s="5" t="s">
        <v>2414</v>
      </c>
      <c r="H1701" s="5" t="s">
        <v>221</v>
      </c>
      <c r="I1701" s="6" t="s">
        <v>91</v>
      </c>
      <c r="J1701" s="6" t="s">
        <v>91</v>
      </c>
      <c r="K1701" s="6" t="s">
        <v>91</v>
      </c>
      <c r="L1701" s="6" t="s">
        <v>91</v>
      </c>
      <c r="M1701" s="5" t="s">
        <v>92</v>
      </c>
      <c r="N1701" s="6" t="s">
        <v>91</v>
      </c>
      <c r="O1701" s="6" t="s">
        <v>91</v>
      </c>
      <c r="P1701" s="6" t="s">
        <v>91</v>
      </c>
      <c r="Q1701" s="6" t="s">
        <v>91</v>
      </c>
      <c r="R1701" s="5">
        <v>1</v>
      </c>
      <c r="S1701" s="5">
        <v>0</v>
      </c>
      <c r="T1701" s="5" t="s">
        <v>93</v>
      </c>
      <c r="U1701" s="5" t="s">
        <v>105</v>
      </c>
    </row>
    <row r="1702" spans="1:21">
      <c r="A1702" s="6" t="s">
        <v>87</v>
      </c>
      <c r="B1702" s="7">
        <v>1</v>
      </c>
      <c r="C1702" s="5">
        <v>1840</v>
      </c>
      <c r="D1702" s="5">
        <v>42</v>
      </c>
      <c r="E1702" s="8">
        <v>421110</v>
      </c>
      <c r="F1702" s="8">
        <v>421110602</v>
      </c>
      <c r="G1702" s="5" t="s">
        <v>2415</v>
      </c>
      <c r="H1702" s="5" t="s">
        <v>223</v>
      </c>
      <c r="I1702" s="6" t="s">
        <v>91</v>
      </c>
      <c r="J1702" s="6" t="s">
        <v>91</v>
      </c>
      <c r="K1702" s="6" t="s">
        <v>91</v>
      </c>
      <c r="L1702" s="6" t="s">
        <v>91</v>
      </c>
      <c r="M1702" s="5" t="s">
        <v>92</v>
      </c>
      <c r="N1702" s="6" t="s">
        <v>91</v>
      </c>
      <c r="O1702" s="6" t="s">
        <v>91</v>
      </c>
      <c r="P1702" s="6" t="s">
        <v>91</v>
      </c>
      <c r="Q1702" s="6" t="s">
        <v>91</v>
      </c>
      <c r="R1702" s="5">
        <v>1</v>
      </c>
      <c r="S1702" s="5">
        <v>0</v>
      </c>
      <c r="T1702" s="5" t="s">
        <v>93</v>
      </c>
      <c r="U1702" s="5" t="s">
        <v>105</v>
      </c>
    </row>
    <row r="1703" spans="1:21">
      <c r="A1703" s="6" t="s">
        <v>87</v>
      </c>
      <c r="B1703" s="7">
        <v>1</v>
      </c>
      <c r="C1703" s="5">
        <v>1841</v>
      </c>
      <c r="D1703" s="5">
        <v>42</v>
      </c>
      <c r="E1703" s="8">
        <v>421110</v>
      </c>
      <c r="F1703" s="8">
        <v>421110603</v>
      </c>
      <c r="G1703" s="5" t="s">
        <v>2416</v>
      </c>
      <c r="H1703" s="5" t="s">
        <v>225</v>
      </c>
      <c r="I1703" s="6" t="s">
        <v>91</v>
      </c>
      <c r="J1703" s="6" t="s">
        <v>91</v>
      </c>
      <c r="K1703" s="6" t="s">
        <v>91</v>
      </c>
      <c r="L1703" s="6" t="s">
        <v>91</v>
      </c>
      <c r="M1703" s="5" t="s">
        <v>92</v>
      </c>
      <c r="N1703" s="6" t="s">
        <v>91</v>
      </c>
      <c r="O1703" s="6" t="s">
        <v>91</v>
      </c>
      <c r="P1703" s="6" t="s">
        <v>91</v>
      </c>
      <c r="Q1703" s="6" t="s">
        <v>91</v>
      </c>
      <c r="R1703" s="5">
        <v>1</v>
      </c>
      <c r="S1703" s="5">
        <v>0</v>
      </c>
      <c r="T1703" s="5" t="s">
        <v>93</v>
      </c>
      <c r="U1703" s="5" t="s">
        <v>105</v>
      </c>
    </row>
    <row r="1704" spans="1:21">
      <c r="A1704" s="6" t="s">
        <v>87</v>
      </c>
      <c r="B1704" s="7">
        <v>1</v>
      </c>
      <c r="C1704" s="5">
        <v>1843</v>
      </c>
      <c r="D1704" s="5">
        <v>42</v>
      </c>
      <c r="E1704" s="8">
        <v>421110</v>
      </c>
      <c r="F1704" s="8">
        <v>421110604</v>
      </c>
      <c r="G1704" s="5" t="s">
        <v>2417</v>
      </c>
      <c r="H1704" s="5" t="s">
        <v>227</v>
      </c>
      <c r="I1704" s="6" t="s">
        <v>91</v>
      </c>
      <c r="J1704" s="6" t="s">
        <v>91</v>
      </c>
      <c r="K1704" s="6" t="s">
        <v>91</v>
      </c>
      <c r="L1704" s="6" t="s">
        <v>91</v>
      </c>
      <c r="M1704" s="5" t="s">
        <v>92</v>
      </c>
      <c r="N1704" s="6" t="s">
        <v>91</v>
      </c>
      <c r="O1704" s="6" t="s">
        <v>91</v>
      </c>
      <c r="P1704" s="6" t="s">
        <v>91</v>
      </c>
      <c r="Q1704" s="6" t="s">
        <v>91</v>
      </c>
      <c r="R1704" s="5">
        <v>1</v>
      </c>
      <c r="S1704" s="5">
        <v>0</v>
      </c>
      <c r="T1704" s="5" t="s">
        <v>93</v>
      </c>
      <c r="U1704" s="5" t="s">
        <v>105</v>
      </c>
    </row>
    <row r="1705" spans="1:21">
      <c r="A1705" s="6" t="s">
        <v>87</v>
      </c>
      <c r="B1705" s="7">
        <v>1</v>
      </c>
      <c r="C1705" s="5">
        <v>1844</v>
      </c>
      <c r="D1705" s="5">
        <v>42</v>
      </c>
      <c r="E1705" s="8" t="s">
        <v>1734</v>
      </c>
      <c r="F1705" s="8">
        <v>4211107</v>
      </c>
      <c r="G1705" s="5" t="s">
        <v>2418</v>
      </c>
      <c r="H1705" s="5" t="s">
        <v>2090</v>
      </c>
      <c r="I1705" s="5">
        <v>10065506440</v>
      </c>
      <c r="J1705" s="6" t="s">
        <v>91</v>
      </c>
      <c r="K1705" s="6" t="s">
        <v>91</v>
      </c>
      <c r="L1705" s="6" t="s">
        <v>91</v>
      </c>
      <c r="M1705" s="5" t="s">
        <v>92</v>
      </c>
      <c r="N1705" s="6" t="s">
        <v>91</v>
      </c>
      <c r="O1705" s="6" t="s">
        <v>91</v>
      </c>
      <c r="P1705" s="6" t="s">
        <v>91</v>
      </c>
      <c r="Q1705" s="6" t="s">
        <v>91</v>
      </c>
      <c r="R1705" s="5">
        <v>1</v>
      </c>
      <c r="S1705" s="5">
        <v>0</v>
      </c>
      <c r="T1705" s="5" t="s">
        <v>93</v>
      </c>
      <c r="U1705" s="5" t="s">
        <v>105</v>
      </c>
    </row>
    <row r="1706" spans="1:21">
      <c r="A1706" s="6" t="s">
        <v>87</v>
      </c>
      <c r="B1706" s="7">
        <v>1</v>
      </c>
      <c r="C1706" s="5">
        <v>1845</v>
      </c>
      <c r="D1706" s="5">
        <v>42</v>
      </c>
      <c r="E1706" s="8">
        <v>421110</v>
      </c>
      <c r="F1706" s="8">
        <v>421110701</v>
      </c>
      <c r="G1706" s="5" t="s">
        <v>2419</v>
      </c>
      <c r="H1706" s="5" t="s">
        <v>221</v>
      </c>
      <c r="I1706" s="6" t="s">
        <v>91</v>
      </c>
      <c r="J1706" s="6" t="s">
        <v>91</v>
      </c>
      <c r="K1706" s="6" t="s">
        <v>91</v>
      </c>
      <c r="L1706" s="6" t="s">
        <v>91</v>
      </c>
      <c r="M1706" s="5" t="s">
        <v>92</v>
      </c>
      <c r="N1706" s="6" t="s">
        <v>91</v>
      </c>
      <c r="O1706" s="6" t="s">
        <v>91</v>
      </c>
      <c r="P1706" s="6" t="s">
        <v>91</v>
      </c>
      <c r="Q1706" s="6" t="s">
        <v>91</v>
      </c>
      <c r="R1706" s="5">
        <v>1</v>
      </c>
      <c r="S1706" s="5">
        <v>0</v>
      </c>
      <c r="T1706" s="5" t="s">
        <v>93</v>
      </c>
      <c r="U1706" s="5" t="s">
        <v>105</v>
      </c>
    </row>
    <row r="1707" spans="1:21">
      <c r="A1707" s="6" t="s">
        <v>87</v>
      </c>
      <c r="B1707" s="7">
        <v>1</v>
      </c>
      <c r="C1707" s="5">
        <v>1846</v>
      </c>
      <c r="D1707" s="5">
        <v>42</v>
      </c>
      <c r="E1707" s="8">
        <v>421110</v>
      </c>
      <c r="F1707" s="8">
        <v>421110702</v>
      </c>
      <c r="G1707" s="5" t="s">
        <v>2420</v>
      </c>
      <c r="H1707" s="5" t="s">
        <v>223</v>
      </c>
      <c r="I1707" s="6" t="s">
        <v>91</v>
      </c>
      <c r="J1707" s="6" t="s">
        <v>91</v>
      </c>
      <c r="K1707" s="6" t="s">
        <v>91</v>
      </c>
      <c r="L1707" s="6" t="s">
        <v>91</v>
      </c>
      <c r="M1707" s="5" t="s">
        <v>92</v>
      </c>
      <c r="N1707" s="6" t="s">
        <v>91</v>
      </c>
      <c r="O1707" s="6" t="s">
        <v>91</v>
      </c>
      <c r="P1707" s="6" t="s">
        <v>91</v>
      </c>
      <c r="Q1707" s="6" t="s">
        <v>91</v>
      </c>
      <c r="R1707" s="5">
        <v>1</v>
      </c>
      <c r="S1707" s="5">
        <v>0</v>
      </c>
      <c r="T1707" s="5" t="s">
        <v>93</v>
      </c>
      <c r="U1707" s="5" t="s">
        <v>105</v>
      </c>
    </row>
    <row r="1708" spans="1:21">
      <c r="A1708" s="6" t="s">
        <v>87</v>
      </c>
      <c r="B1708" s="7">
        <v>1</v>
      </c>
      <c r="C1708" s="5">
        <v>1847</v>
      </c>
      <c r="D1708" s="5">
        <v>42</v>
      </c>
      <c r="E1708" s="8">
        <v>421110</v>
      </c>
      <c r="F1708" s="8">
        <v>421110703</v>
      </c>
      <c r="G1708" s="5" t="s">
        <v>2421</v>
      </c>
      <c r="H1708" s="5" t="s">
        <v>225</v>
      </c>
      <c r="I1708" s="6" t="s">
        <v>91</v>
      </c>
      <c r="J1708" s="6" t="s">
        <v>91</v>
      </c>
      <c r="K1708" s="6" t="s">
        <v>91</v>
      </c>
      <c r="L1708" s="6" t="s">
        <v>91</v>
      </c>
      <c r="M1708" s="5" t="s">
        <v>92</v>
      </c>
      <c r="N1708" s="6" t="s">
        <v>91</v>
      </c>
      <c r="O1708" s="6" t="s">
        <v>91</v>
      </c>
      <c r="P1708" s="6" t="s">
        <v>91</v>
      </c>
      <c r="Q1708" s="6" t="s">
        <v>91</v>
      </c>
      <c r="R1708" s="5">
        <v>1</v>
      </c>
      <c r="S1708" s="5">
        <v>0</v>
      </c>
      <c r="T1708" s="5" t="s">
        <v>93</v>
      </c>
      <c r="U1708" s="5" t="s">
        <v>105</v>
      </c>
    </row>
    <row r="1709" spans="1:21">
      <c r="A1709" s="6" t="s">
        <v>87</v>
      </c>
      <c r="B1709" s="7">
        <v>1</v>
      </c>
      <c r="C1709" s="5">
        <v>1849</v>
      </c>
      <c r="D1709" s="5">
        <v>42</v>
      </c>
      <c r="E1709" s="8">
        <v>421110</v>
      </c>
      <c r="F1709" s="8">
        <v>421110704</v>
      </c>
      <c r="G1709" s="5" t="s">
        <v>2422</v>
      </c>
      <c r="H1709" s="5" t="s">
        <v>227</v>
      </c>
      <c r="I1709" s="6" t="s">
        <v>91</v>
      </c>
      <c r="J1709" s="6" t="s">
        <v>91</v>
      </c>
      <c r="K1709" s="6" t="s">
        <v>91</v>
      </c>
      <c r="L1709" s="6" t="s">
        <v>91</v>
      </c>
      <c r="M1709" s="5" t="s">
        <v>92</v>
      </c>
      <c r="N1709" s="6" t="s">
        <v>91</v>
      </c>
      <c r="O1709" s="6" t="s">
        <v>91</v>
      </c>
      <c r="P1709" s="6" t="s">
        <v>91</v>
      </c>
      <c r="Q1709" s="6" t="s">
        <v>91</v>
      </c>
      <c r="R1709" s="5">
        <v>1</v>
      </c>
      <c r="S1709" s="5">
        <v>0</v>
      </c>
      <c r="T1709" s="5" t="s">
        <v>93</v>
      </c>
      <c r="U1709" s="5" t="s">
        <v>105</v>
      </c>
    </row>
    <row r="1710" spans="1:21">
      <c r="A1710" s="6" t="s">
        <v>87</v>
      </c>
      <c r="B1710" s="7">
        <v>1</v>
      </c>
      <c r="C1710" s="5">
        <v>1850</v>
      </c>
      <c r="D1710" s="5">
        <v>42</v>
      </c>
      <c r="E1710" s="8" t="s">
        <v>1734</v>
      </c>
      <c r="F1710" s="8">
        <v>4211108</v>
      </c>
      <c r="G1710" s="5" t="s">
        <v>2423</v>
      </c>
      <c r="H1710" s="5" t="s">
        <v>1978</v>
      </c>
      <c r="I1710" s="5">
        <v>10065506348</v>
      </c>
      <c r="J1710" s="6" t="s">
        <v>91</v>
      </c>
      <c r="K1710" s="6" t="s">
        <v>91</v>
      </c>
      <c r="L1710" s="6" t="s">
        <v>91</v>
      </c>
      <c r="M1710" s="5" t="s">
        <v>92</v>
      </c>
      <c r="N1710" s="6" t="s">
        <v>91</v>
      </c>
      <c r="O1710" s="6" t="s">
        <v>91</v>
      </c>
      <c r="P1710" s="6" t="s">
        <v>91</v>
      </c>
      <c r="Q1710" s="6" t="s">
        <v>91</v>
      </c>
      <c r="R1710" s="5">
        <v>1</v>
      </c>
      <c r="S1710" s="5">
        <v>0</v>
      </c>
      <c r="T1710" s="5" t="s">
        <v>93</v>
      </c>
      <c r="U1710" s="5" t="s">
        <v>105</v>
      </c>
    </row>
    <row r="1711" spans="1:21">
      <c r="A1711" s="6" t="s">
        <v>87</v>
      </c>
      <c r="B1711" s="7">
        <v>1</v>
      </c>
      <c r="C1711" s="5">
        <v>1851</v>
      </c>
      <c r="D1711" s="5">
        <v>42</v>
      </c>
      <c r="E1711" s="8">
        <v>421110</v>
      </c>
      <c r="F1711" s="8">
        <v>421110801</v>
      </c>
      <c r="G1711" s="5" t="s">
        <v>2424</v>
      </c>
      <c r="H1711" s="5" t="s">
        <v>221</v>
      </c>
      <c r="I1711" s="6" t="s">
        <v>91</v>
      </c>
      <c r="J1711" s="6" t="s">
        <v>91</v>
      </c>
      <c r="K1711" s="6" t="s">
        <v>91</v>
      </c>
      <c r="L1711" s="6" t="s">
        <v>91</v>
      </c>
      <c r="M1711" s="5" t="s">
        <v>92</v>
      </c>
      <c r="N1711" s="6" t="s">
        <v>91</v>
      </c>
      <c r="O1711" s="6" t="s">
        <v>91</v>
      </c>
      <c r="P1711" s="6" t="s">
        <v>91</v>
      </c>
      <c r="Q1711" s="6" t="s">
        <v>91</v>
      </c>
      <c r="R1711" s="5">
        <v>1</v>
      </c>
      <c r="S1711" s="5">
        <v>0</v>
      </c>
      <c r="T1711" s="5" t="s">
        <v>93</v>
      </c>
      <c r="U1711" s="5" t="s">
        <v>105</v>
      </c>
    </row>
    <row r="1712" spans="1:21">
      <c r="A1712" s="6" t="s">
        <v>87</v>
      </c>
      <c r="B1712" s="7">
        <v>1</v>
      </c>
      <c r="C1712" s="5">
        <v>1852</v>
      </c>
      <c r="D1712" s="5">
        <v>42</v>
      </c>
      <c r="E1712" s="8">
        <v>421110</v>
      </c>
      <c r="F1712" s="8">
        <v>421110802</v>
      </c>
      <c r="G1712" s="5" t="s">
        <v>2425</v>
      </c>
      <c r="H1712" s="5" t="s">
        <v>223</v>
      </c>
      <c r="I1712" s="6" t="s">
        <v>91</v>
      </c>
      <c r="J1712" s="6" t="s">
        <v>91</v>
      </c>
      <c r="K1712" s="6" t="s">
        <v>91</v>
      </c>
      <c r="L1712" s="6" t="s">
        <v>91</v>
      </c>
      <c r="M1712" s="5" t="s">
        <v>92</v>
      </c>
      <c r="N1712" s="6" t="s">
        <v>91</v>
      </c>
      <c r="O1712" s="6" t="s">
        <v>91</v>
      </c>
      <c r="P1712" s="6" t="s">
        <v>91</v>
      </c>
      <c r="Q1712" s="6" t="s">
        <v>91</v>
      </c>
      <c r="R1712" s="5">
        <v>1</v>
      </c>
      <c r="S1712" s="5">
        <v>0</v>
      </c>
      <c r="T1712" s="5" t="s">
        <v>93</v>
      </c>
      <c r="U1712" s="5" t="s">
        <v>105</v>
      </c>
    </row>
    <row r="1713" spans="1:21">
      <c r="A1713" s="6" t="s">
        <v>87</v>
      </c>
      <c r="B1713" s="7">
        <v>1</v>
      </c>
      <c r="C1713" s="5">
        <v>1853</v>
      </c>
      <c r="D1713" s="5">
        <v>42</v>
      </c>
      <c r="E1713" s="8">
        <v>421110</v>
      </c>
      <c r="F1713" s="8">
        <v>421110803</v>
      </c>
      <c r="G1713" s="5" t="s">
        <v>2426</v>
      </c>
      <c r="H1713" s="5" t="s">
        <v>225</v>
      </c>
      <c r="I1713" s="6" t="s">
        <v>91</v>
      </c>
      <c r="J1713" s="6" t="s">
        <v>91</v>
      </c>
      <c r="K1713" s="6" t="s">
        <v>91</v>
      </c>
      <c r="L1713" s="6" t="s">
        <v>91</v>
      </c>
      <c r="M1713" s="5" t="s">
        <v>92</v>
      </c>
      <c r="N1713" s="6" t="s">
        <v>91</v>
      </c>
      <c r="O1713" s="6" t="s">
        <v>91</v>
      </c>
      <c r="P1713" s="6" t="s">
        <v>91</v>
      </c>
      <c r="Q1713" s="6" t="s">
        <v>91</v>
      </c>
      <c r="R1713" s="5">
        <v>1</v>
      </c>
      <c r="S1713" s="5">
        <v>0</v>
      </c>
      <c r="T1713" s="5" t="s">
        <v>93</v>
      </c>
      <c r="U1713" s="5" t="s">
        <v>105</v>
      </c>
    </row>
    <row r="1714" spans="1:21">
      <c r="A1714" s="6" t="s">
        <v>87</v>
      </c>
      <c r="B1714" s="7">
        <v>1</v>
      </c>
      <c r="C1714" s="5">
        <v>1855</v>
      </c>
      <c r="D1714" s="5">
        <v>42</v>
      </c>
      <c r="E1714" s="8">
        <v>421110</v>
      </c>
      <c r="F1714" s="8">
        <v>421110804</v>
      </c>
      <c r="G1714" s="5" t="s">
        <v>2427</v>
      </c>
      <c r="H1714" s="5" t="s">
        <v>227</v>
      </c>
      <c r="I1714" s="6" t="s">
        <v>91</v>
      </c>
      <c r="J1714" s="6" t="s">
        <v>91</v>
      </c>
      <c r="K1714" s="6" t="s">
        <v>91</v>
      </c>
      <c r="L1714" s="6" t="s">
        <v>91</v>
      </c>
      <c r="M1714" s="5" t="s">
        <v>92</v>
      </c>
      <c r="N1714" s="6" t="s">
        <v>91</v>
      </c>
      <c r="O1714" s="6" t="s">
        <v>91</v>
      </c>
      <c r="P1714" s="6" t="s">
        <v>91</v>
      </c>
      <c r="Q1714" s="6" t="s">
        <v>91</v>
      </c>
      <c r="R1714" s="5">
        <v>1</v>
      </c>
      <c r="S1714" s="5">
        <v>0</v>
      </c>
      <c r="T1714" s="5" t="s">
        <v>93</v>
      </c>
      <c r="U1714" s="5" t="s">
        <v>105</v>
      </c>
    </row>
    <row r="1715" spans="1:21">
      <c r="A1715" s="6" t="s">
        <v>87</v>
      </c>
      <c r="B1715" s="7">
        <v>1</v>
      </c>
      <c r="C1715" s="5">
        <v>1856</v>
      </c>
      <c r="D1715" s="5">
        <v>42</v>
      </c>
      <c r="E1715" s="8" t="s">
        <v>1734</v>
      </c>
      <c r="F1715" s="8">
        <v>4211109</v>
      </c>
      <c r="G1715" s="5" t="s">
        <v>2428</v>
      </c>
      <c r="H1715" s="5" t="s">
        <v>2429</v>
      </c>
      <c r="I1715" s="6" t="s">
        <v>91</v>
      </c>
      <c r="J1715" s="6" t="s">
        <v>91</v>
      </c>
      <c r="K1715" s="6" t="s">
        <v>91</v>
      </c>
      <c r="L1715" s="6" t="s">
        <v>91</v>
      </c>
      <c r="M1715" s="5" t="s">
        <v>92</v>
      </c>
      <c r="N1715" s="6" t="s">
        <v>91</v>
      </c>
      <c r="O1715" s="6" t="s">
        <v>91</v>
      </c>
      <c r="P1715" s="6" t="s">
        <v>91</v>
      </c>
      <c r="Q1715" s="6" t="s">
        <v>91</v>
      </c>
      <c r="R1715" s="5">
        <v>1</v>
      </c>
      <c r="S1715" s="5">
        <v>0</v>
      </c>
      <c r="T1715" s="5" t="s">
        <v>93</v>
      </c>
      <c r="U1715" s="5" t="s">
        <v>105</v>
      </c>
    </row>
    <row r="1716" spans="1:21">
      <c r="A1716" s="6" t="s">
        <v>87</v>
      </c>
      <c r="B1716" s="7">
        <v>1</v>
      </c>
      <c r="C1716" s="5">
        <v>1857</v>
      </c>
      <c r="D1716" s="5">
        <v>42</v>
      </c>
      <c r="E1716" s="8">
        <v>421110</v>
      </c>
      <c r="F1716" s="8">
        <v>421110901</v>
      </c>
      <c r="G1716" s="5" t="s">
        <v>2430</v>
      </c>
      <c r="H1716" s="5" t="s">
        <v>221</v>
      </c>
      <c r="I1716" s="6" t="s">
        <v>91</v>
      </c>
      <c r="J1716" s="6" t="s">
        <v>91</v>
      </c>
      <c r="K1716" s="6" t="s">
        <v>91</v>
      </c>
      <c r="L1716" s="6" t="s">
        <v>91</v>
      </c>
      <c r="M1716" s="5" t="s">
        <v>92</v>
      </c>
      <c r="N1716" s="6" t="s">
        <v>91</v>
      </c>
      <c r="O1716" s="6" t="s">
        <v>91</v>
      </c>
      <c r="P1716" s="6" t="s">
        <v>91</v>
      </c>
      <c r="Q1716" s="6" t="s">
        <v>91</v>
      </c>
      <c r="R1716" s="5">
        <v>1</v>
      </c>
      <c r="S1716" s="5">
        <v>0</v>
      </c>
      <c r="T1716" s="5" t="s">
        <v>93</v>
      </c>
      <c r="U1716" s="5" t="s">
        <v>105</v>
      </c>
    </row>
    <row r="1717" spans="1:21">
      <c r="A1717" s="6" t="s">
        <v>87</v>
      </c>
      <c r="B1717" s="7">
        <v>1</v>
      </c>
      <c r="C1717" s="5">
        <v>1858</v>
      </c>
      <c r="D1717" s="5">
        <v>42</v>
      </c>
      <c r="E1717" s="8">
        <v>421110</v>
      </c>
      <c r="F1717" s="8">
        <v>421110902</v>
      </c>
      <c r="G1717" s="5" t="s">
        <v>2431</v>
      </c>
      <c r="H1717" s="5" t="s">
        <v>223</v>
      </c>
      <c r="I1717" s="6" t="s">
        <v>91</v>
      </c>
      <c r="J1717" s="6" t="s">
        <v>91</v>
      </c>
      <c r="K1717" s="6" t="s">
        <v>91</v>
      </c>
      <c r="L1717" s="6" t="s">
        <v>91</v>
      </c>
      <c r="M1717" s="5" t="s">
        <v>92</v>
      </c>
      <c r="N1717" s="6" t="s">
        <v>91</v>
      </c>
      <c r="O1717" s="6" t="s">
        <v>91</v>
      </c>
      <c r="P1717" s="6" t="s">
        <v>91</v>
      </c>
      <c r="Q1717" s="6" t="s">
        <v>91</v>
      </c>
      <c r="R1717" s="5">
        <v>1</v>
      </c>
      <c r="S1717" s="5">
        <v>0</v>
      </c>
      <c r="T1717" s="5" t="s">
        <v>93</v>
      </c>
      <c r="U1717" s="5" t="s">
        <v>105</v>
      </c>
    </row>
    <row r="1718" spans="1:21">
      <c r="A1718" s="6" t="s">
        <v>87</v>
      </c>
      <c r="B1718" s="7">
        <v>1</v>
      </c>
      <c r="C1718" s="5">
        <v>1859</v>
      </c>
      <c r="D1718" s="5">
        <v>42</v>
      </c>
      <c r="E1718" s="8">
        <v>421110</v>
      </c>
      <c r="F1718" s="8">
        <v>421110903</v>
      </c>
      <c r="G1718" s="5" t="s">
        <v>2432</v>
      </c>
      <c r="H1718" s="5" t="s">
        <v>225</v>
      </c>
      <c r="I1718" s="6" t="s">
        <v>91</v>
      </c>
      <c r="J1718" s="6" t="s">
        <v>91</v>
      </c>
      <c r="K1718" s="6" t="s">
        <v>91</v>
      </c>
      <c r="L1718" s="6" t="s">
        <v>91</v>
      </c>
      <c r="M1718" s="5" t="s">
        <v>92</v>
      </c>
      <c r="N1718" s="6" t="s">
        <v>91</v>
      </c>
      <c r="O1718" s="6" t="s">
        <v>91</v>
      </c>
      <c r="P1718" s="6" t="s">
        <v>91</v>
      </c>
      <c r="Q1718" s="6" t="s">
        <v>91</v>
      </c>
      <c r="R1718" s="5">
        <v>1</v>
      </c>
      <c r="S1718" s="5">
        <v>0</v>
      </c>
      <c r="T1718" s="5" t="s">
        <v>93</v>
      </c>
      <c r="U1718" s="5" t="s">
        <v>105</v>
      </c>
    </row>
    <row r="1719" spans="1:21">
      <c r="A1719" s="6" t="s">
        <v>87</v>
      </c>
      <c r="B1719" s="7">
        <v>1</v>
      </c>
      <c r="C1719" s="5">
        <v>1860</v>
      </c>
      <c r="D1719" s="5">
        <v>42</v>
      </c>
      <c r="E1719" s="8">
        <v>421110</v>
      </c>
      <c r="F1719" s="8">
        <v>421110904</v>
      </c>
      <c r="G1719" s="5" t="s">
        <v>2433</v>
      </c>
      <c r="H1719" s="5" t="s">
        <v>227</v>
      </c>
      <c r="I1719" s="6" t="s">
        <v>91</v>
      </c>
      <c r="J1719" s="6" t="s">
        <v>91</v>
      </c>
      <c r="K1719" s="6" t="s">
        <v>91</v>
      </c>
      <c r="L1719" s="6" t="s">
        <v>91</v>
      </c>
      <c r="M1719" s="5" t="s">
        <v>92</v>
      </c>
      <c r="N1719" s="6" t="s">
        <v>91</v>
      </c>
      <c r="O1719" s="6" t="s">
        <v>91</v>
      </c>
      <c r="P1719" s="6" t="s">
        <v>91</v>
      </c>
      <c r="Q1719" s="6" t="s">
        <v>91</v>
      </c>
      <c r="R1719" s="5">
        <v>1</v>
      </c>
      <c r="S1719" s="5">
        <v>0</v>
      </c>
      <c r="T1719" s="5" t="s">
        <v>93</v>
      </c>
      <c r="U1719" s="5" t="s">
        <v>105</v>
      </c>
    </row>
    <row r="1720" spans="1:21">
      <c r="A1720" s="6" t="s">
        <v>87</v>
      </c>
      <c r="B1720" s="7">
        <v>1</v>
      </c>
      <c r="C1720" s="5">
        <v>1861</v>
      </c>
      <c r="D1720" s="5">
        <v>42</v>
      </c>
      <c r="E1720" s="8" t="s">
        <v>1734</v>
      </c>
      <c r="F1720" s="8">
        <v>4211110</v>
      </c>
      <c r="G1720" s="5" t="s">
        <v>2434</v>
      </c>
      <c r="H1720" s="5" t="s">
        <v>1922</v>
      </c>
      <c r="I1720" s="5">
        <v>10065503682</v>
      </c>
      <c r="J1720" s="6" t="s">
        <v>91</v>
      </c>
      <c r="K1720" s="6" t="s">
        <v>91</v>
      </c>
      <c r="L1720" s="6" t="s">
        <v>91</v>
      </c>
      <c r="M1720" s="5" t="s">
        <v>92</v>
      </c>
      <c r="N1720" s="6" t="s">
        <v>91</v>
      </c>
      <c r="O1720" s="6" t="s">
        <v>91</v>
      </c>
      <c r="P1720" s="6" t="s">
        <v>91</v>
      </c>
      <c r="Q1720" s="6" t="s">
        <v>91</v>
      </c>
      <c r="R1720" s="5">
        <v>1</v>
      </c>
      <c r="S1720" s="5">
        <v>0</v>
      </c>
      <c r="T1720" s="5" t="s">
        <v>93</v>
      </c>
      <c r="U1720" s="5" t="s">
        <v>105</v>
      </c>
    </row>
    <row r="1721" spans="1:21">
      <c r="A1721" s="6" t="s">
        <v>87</v>
      </c>
      <c r="B1721" s="7">
        <v>1</v>
      </c>
      <c r="C1721" s="5">
        <v>1862</v>
      </c>
      <c r="D1721" s="5">
        <v>42</v>
      </c>
      <c r="E1721" s="8">
        <v>421111</v>
      </c>
      <c r="F1721" s="8">
        <v>421111001</v>
      </c>
      <c r="G1721" s="5" t="s">
        <v>2435</v>
      </c>
      <c r="H1721" s="5" t="s">
        <v>221</v>
      </c>
      <c r="I1721" s="6" t="s">
        <v>91</v>
      </c>
      <c r="J1721" s="6" t="s">
        <v>91</v>
      </c>
      <c r="K1721" s="6" t="s">
        <v>91</v>
      </c>
      <c r="L1721" s="6" t="s">
        <v>91</v>
      </c>
      <c r="M1721" s="5" t="s">
        <v>92</v>
      </c>
      <c r="N1721" s="6" t="s">
        <v>91</v>
      </c>
      <c r="O1721" s="6" t="s">
        <v>91</v>
      </c>
      <c r="P1721" s="6" t="s">
        <v>91</v>
      </c>
      <c r="Q1721" s="6" t="s">
        <v>91</v>
      </c>
      <c r="R1721" s="5">
        <v>1</v>
      </c>
      <c r="S1721" s="5">
        <v>0</v>
      </c>
      <c r="T1721" s="5" t="s">
        <v>93</v>
      </c>
      <c r="U1721" s="5" t="s">
        <v>105</v>
      </c>
    </row>
    <row r="1722" spans="1:21">
      <c r="A1722" s="6" t="s">
        <v>87</v>
      </c>
      <c r="B1722" s="7">
        <v>1</v>
      </c>
      <c r="C1722" s="5">
        <v>1863</v>
      </c>
      <c r="D1722" s="5">
        <v>42</v>
      </c>
      <c r="E1722" s="8">
        <v>421111</v>
      </c>
      <c r="F1722" s="8">
        <v>421111002</v>
      </c>
      <c r="G1722" s="5" t="s">
        <v>2436</v>
      </c>
      <c r="H1722" s="5" t="s">
        <v>223</v>
      </c>
      <c r="I1722" s="6" t="s">
        <v>91</v>
      </c>
      <c r="J1722" s="6" t="s">
        <v>91</v>
      </c>
      <c r="K1722" s="6" t="s">
        <v>91</v>
      </c>
      <c r="L1722" s="6" t="s">
        <v>91</v>
      </c>
      <c r="M1722" s="5" t="s">
        <v>92</v>
      </c>
      <c r="N1722" s="6" t="s">
        <v>91</v>
      </c>
      <c r="O1722" s="6" t="s">
        <v>91</v>
      </c>
      <c r="P1722" s="6" t="s">
        <v>91</v>
      </c>
      <c r="Q1722" s="6" t="s">
        <v>91</v>
      </c>
      <c r="R1722" s="5">
        <v>1</v>
      </c>
      <c r="S1722" s="5">
        <v>0</v>
      </c>
      <c r="T1722" s="5" t="s">
        <v>93</v>
      </c>
      <c r="U1722" s="5" t="s">
        <v>105</v>
      </c>
    </row>
    <row r="1723" spans="1:21">
      <c r="A1723" s="6" t="s">
        <v>87</v>
      </c>
      <c r="B1723" s="7">
        <v>1</v>
      </c>
      <c r="C1723" s="5">
        <v>1864</v>
      </c>
      <c r="D1723" s="5">
        <v>42</v>
      </c>
      <c r="E1723" s="8">
        <v>421111</v>
      </c>
      <c r="F1723" s="8">
        <v>421111003</v>
      </c>
      <c r="G1723" s="5" t="s">
        <v>2437</v>
      </c>
      <c r="H1723" s="5" t="s">
        <v>225</v>
      </c>
      <c r="I1723" s="6" t="s">
        <v>91</v>
      </c>
      <c r="J1723" s="6" t="s">
        <v>91</v>
      </c>
      <c r="K1723" s="6" t="s">
        <v>91</v>
      </c>
      <c r="L1723" s="6" t="s">
        <v>91</v>
      </c>
      <c r="M1723" s="5" t="s">
        <v>92</v>
      </c>
      <c r="N1723" s="6" t="s">
        <v>91</v>
      </c>
      <c r="O1723" s="6" t="s">
        <v>91</v>
      </c>
      <c r="P1723" s="6" t="s">
        <v>91</v>
      </c>
      <c r="Q1723" s="6" t="s">
        <v>91</v>
      </c>
      <c r="R1723" s="5">
        <v>1</v>
      </c>
      <c r="S1723" s="5">
        <v>0</v>
      </c>
      <c r="T1723" s="5" t="s">
        <v>93</v>
      </c>
      <c r="U1723" s="5" t="s">
        <v>105</v>
      </c>
    </row>
    <row r="1724" spans="1:21">
      <c r="A1724" s="6" t="s">
        <v>87</v>
      </c>
      <c r="B1724" s="7">
        <v>1</v>
      </c>
      <c r="C1724" s="5">
        <v>1866</v>
      </c>
      <c r="D1724" s="5">
        <v>42</v>
      </c>
      <c r="E1724" s="8">
        <v>421111</v>
      </c>
      <c r="F1724" s="8">
        <v>421111004</v>
      </c>
      <c r="G1724" s="5" t="s">
        <v>2438</v>
      </c>
      <c r="H1724" s="5" t="s">
        <v>227</v>
      </c>
      <c r="I1724" s="6" t="s">
        <v>91</v>
      </c>
      <c r="J1724" s="6" t="s">
        <v>91</v>
      </c>
      <c r="K1724" s="6" t="s">
        <v>91</v>
      </c>
      <c r="L1724" s="6" t="s">
        <v>91</v>
      </c>
      <c r="M1724" s="5" t="s">
        <v>92</v>
      </c>
      <c r="N1724" s="6" t="s">
        <v>91</v>
      </c>
      <c r="O1724" s="6" t="s">
        <v>91</v>
      </c>
      <c r="P1724" s="6" t="s">
        <v>91</v>
      </c>
      <c r="Q1724" s="6" t="s">
        <v>91</v>
      </c>
      <c r="R1724" s="5">
        <v>1</v>
      </c>
      <c r="S1724" s="5">
        <v>0</v>
      </c>
      <c r="T1724" s="5" t="s">
        <v>93</v>
      </c>
      <c r="U1724" s="5" t="s">
        <v>105</v>
      </c>
    </row>
    <row r="1725" spans="1:21">
      <c r="A1725" s="6" t="s">
        <v>87</v>
      </c>
      <c r="B1725" s="7">
        <v>1</v>
      </c>
      <c r="C1725" s="5">
        <v>1867</v>
      </c>
      <c r="D1725" s="5">
        <v>42</v>
      </c>
      <c r="E1725" s="8" t="s">
        <v>1734</v>
      </c>
      <c r="F1725" s="8">
        <v>4211111</v>
      </c>
      <c r="G1725" s="5" t="s">
        <v>2439</v>
      </c>
      <c r="H1725" s="5" t="s">
        <v>2131</v>
      </c>
      <c r="I1725" s="5">
        <v>10065503676</v>
      </c>
      <c r="J1725" s="6" t="s">
        <v>91</v>
      </c>
      <c r="K1725" s="6" t="s">
        <v>91</v>
      </c>
      <c r="L1725" s="6" t="s">
        <v>91</v>
      </c>
      <c r="M1725" s="5" t="s">
        <v>92</v>
      </c>
      <c r="N1725" s="6" t="s">
        <v>91</v>
      </c>
      <c r="O1725" s="6" t="s">
        <v>91</v>
      </c>
      <c r="P1725" s="6" t="s">
        <v>91</v>
      </c>
      <c r="Q1725" s="6" t="s">
        <v>91</v>
      </c>
      <c r="R1725" s="5">
        <v>1</v>
      </c>
      <c r="S1725" s="5">
        <v>0</v>
      </c>
      <c r="T1725" s="5" t="s">
        <v>93</v>
      </c>
      <c r="U1725" s="5" t="s">
        <v>105</v>
      </c>
    </row>
    <row r="1726" spans="1:21">
      <c r="A1726" s="6" t="s">
        <v>87</v>
      </c>
      <c r="B1726" s="7">
        <v>1</v>
      </c>
      <c r="C1726" s="5">
        <v>1868</v>
      </c>
      <c r="D1726" s="5">
        <v>42</v>
      </c>
      <c r="E1726" s="8">
        <v>421111</v>
      </c>
      <c r="F1726" s="8">
        <v>421111101</v>
      </c>
      <c r="G1726" s="5" t="s">
        <v>2440</v>
      </c>
      <c r="H1726" s="5" t="s">
        <v>221</v>
      </c>
      <c r="I1726" s="6" t="s">
        <v>91</v>
      </c>
      <c r="J1726" s="6" t="s">
        <v>91</v>
      </c>
      <c r="K1726" s="6" t="s">
        <v>91</v>
      </c>
      <c r="L1726" s="6" t="s">
        <v>91</v>
      </c>
      <c r="M1726" s="5" t="s">
        <v>92</v>
      </c>
      <c r="N1726" s="6" t="s">
        <v>91</v>
      </c>
      <c r="O1726" s="6" t="s">
        <v>91</v>
      </c>
      <c r="P1726" s="6" t="s">
        <v>91</v>
      </c>
      <c r="Q1726" s="6" t="s">
        <v>91</v>
      </c>
      <c r="R1726" s="5">
        <v>1</v>
      </c>
      <c r="S1726" s="5">
        <v>0</v>
      </c>
      <c r="T1726" s="5" t="s">
        <v>93</v>
      </c>
      <c r="U1726" s="5" t="s">
        <v>105</v>
      </c>
    </row>
    <row r="1727" spans="1:21">
      <c r="A1727" s="6" t="s">
        <v>87</v>
      </c>
      <c r="B1727" s="7">
        <v>1</v>
      </c>
      <c r="C1727" s="5">
        <v>1869</v>
      </c>
      <c r="D1727" s="5">
        <v>42</v>
      </c>
      <c r="E1727" s="8">
        <v>421111</v>
      </c>
      <c r="F1727" s="8">
        <v>421111102</v>
      </c>
      <c r="G1727" s="5" t="s">
        <v>2441</v>
      </c>
      <c r="H1727" s="5" t="s">
        <v>223</v>
      </c>
      <c r="I1727" s="6" t="s">
        <v>91</v>
      </c>
      <c r="J1727" s="6" t="s">
        <v>91</v>
      </c>
      <c r="K1727" s="6" t="s">
        <v>91</v>
      </c>
      <c r="L1727" s="6" t="s">
        <v>91</v>
      </c>
      <c r="M1727" s="5" t="s">
        <v>92</v>
      </c>
      <c r="N1727" s="6" t="s">
        <v>91</v>
      </c>
      <c r="O1727" s="6" t="s">
        <v>91</v>
      </c>
      <c r="P1727" s="6" t="s">
        <v>91</v>
      </c>
      <c r="Q1727" s="6" t="s">
        <v>91</v>
      </c>
      <c r="R1727" s="5">
        <v>1</v>
      </c>
      <c r="S1727" s="5">
        <v>0</v>
      </c>
      <c r="T1727" s="5" t="s">
        <v>93</v>
      </c>
      <c r="U1727" s="5" t="s">
        <v>105</v>
      </c>
    </row>
    <row r="1728" spans="1:21">
      <c r="A1728" s="6" t="s">
        <v>87</v>
      </c>
      <c r="B1728" s="7">
        <v>1</v>
      </c>
      <c r="C1728" s="5">
        <v>1870</v>
      </c>
      <c r="D1728" s="5">
        <v>42</v>
      </c>
      <c r="E1728" s="8">
        <v>421111</v>
      </c>
      <c r="F1728" s="8">
        <v>421111103</v>
      </c>
      <c r="G1728" s="5" t="s">
        <v>2442</v>
      </c>
      <c r="H1728" s="5" t="s">
        <v>225</v>
      </c>
      <c r="I1728" s="6" t="s">
        <v>91</v>
      </c>
      <c r="J1728" s="6" t="s">
        <v>91</v>
      </c>
      <c r="K1728" s="6" t="s">
        <v>91</v>
      </c>
      <c r="L1728" s="6" t="s">
        <v>91</v>
      </c>
      <c r="M1728" s="5" t="s">
        <v>92</v>
      </c>
      <c r="N1728" s="6" t="s">
        <v>91</v>
      </c>
      <c r="O1728" s="6" t="s">
        <v>91</v>
      </c>
      <c r="P1728" s="6" t="s">
        <v>91</v>
      </c>
      <c r="Q1728" s="6" t="s">
        <v>91</v>
      </c>
      <c r="R1728" s="5">
        <v>1</v>
      </c>
      <c r="S1728" s="5">
        <v>0</v>
      </c>
      <c r="T1728" s="5" t="s">
        <v>93</v>
      </c>
      <c r="U1728" s="5" t="s">
        <v>105</v>
      </c>
    </row>
    <row r="1729" spans="1:21">
      <c r="A1729" s="6" t="s">
        <v>87</v>
      </c>
      <c r="B1729" s="7">
        <v>1</v>
      </c>
      <c r="C1729" s="5">
        <v>1872</v>
      </c>
      <c r="D1729" s="5">
        <v>42</v>
      </c>
      <c r="E1729" s="8">
        <v>421111</v>
      </c>
      <c r="F1729" s="8">
        <v>421111104</v>
      </c>
      <c r="G1729" s="5" t="s">
        <v>2443</v>
      </c>
      <c r="H1729" s="5" t="s">
        <v>227</v>
      </c>
      <c r="I1729" s="6" t="s">
        <v>91</v>
      </c>
      <c r="J1729" s="6" t="s">
        <v>91</v>
      </c>
      <c r="K1729" s="6" t="s">
        <v>91</v>
      </c>
      <c r="L1729" s="6" t="s">
        <v>91</v>
      </c>
      <c r="M1729" s="5" t="s">
        <v>92</v>
      </c>
      <c r="N1729" s="6" t="s">
        <v>91</v>
      </c>
      <c r="O1729" s="6" t="s">
        <v>91</v>
      </c>
      <c r="P1729" s="6" t="s">
        <v>91</v>
      </c>
      <c r="Q1729" s="6" t="s">
        <v>91</v>
      </c>
      <c r="R1729" s="5">
        <v>1</v>
      </c>
      <c r="S1729" s="5">
        <v>0</v>
      </c>
      <c r="T1729" s="5" t="s">
        <v>93</v>
      </c>
      <c r="U1729" s="5" t="s">
        <v>105</v>
      </c>
    </row>
    <row r="1730" spans="1:21">
      <c r="A1730" s="6" t="s">
        <v>87</v>
      </c>
      <c r="B1730" s="7">
        <v>1</v>
      </c>
      <c r="C1730" s="5">
        <v>1873</v>
      </c>
      <c r="D1730" s="5">
        <v>42</v>
      </c>
      <c r="E1730" s="8" t="s">
        <v>1734</v>
      </c>
      <c r="F1730" s="8">
        <v>4211112</v>
      </c>
      <c r="G1730" s="5" t="s">
        <v>2444</v>
      </c>
      <c r="H1730" s="5" t="s">
        <v>2034</v>
      </c>
      <c r="I1730" s="5">
        <v>10065505778</v>
      </c>
      <c r="J1730" s="6" t="s">
        <v>91</v>
      </c>
      <c r="K1730" s="6" t="s">
        <v>91</v>
      </c>
      <c r="L1730" s="6" t="s">
        <v>91</v>
      </c>
      <c r="M1730" s="5" t="s">
        <v>92</v>
      </c>
      <c r="N1730" s="6" t="s">
        <v>91</v>
      </c>
      <c r="O1730" s="6" t="s">
        <v>91</v>
      </c>
      <c r="P1730" s="6" t="s">
        <v>91</v>
      </c>
      <c r="Q1730" s="6" t="s">
        <v>91</v>
      </c>
      <c r="R1730" s="5">
        <v>1</v>
      </c>
      <c r="S1730" s="5">
        <v>0</v>
      </c>
      <c r="T1730" s="5" t="s">
        <v>93</v>
      </c>
      <c r="U1730" s="5" t="s">
        <v>105</v>
      </c>
    </row>
    <row r="1731" spans="1:21">
      <c r="A1731" s="6" t="s">
        <v>87</v>
      </c>
      <c r="B1731" s="7">
        <v>1</v>
      </c>
      <c r="C1731" s="5">
        <v>1874</v>
      </c>
      <c r="D1731" s="5">
        <v>42</v>
      </c>
      <c r="E1731" s="8">
        <v>421111</v>
      </c>
      <c r="F1731" s="8">
        <v>421111201</v>
      </c>
      <c r="G1731" s="5" t="s">
        <v>2445</v>
      </c>
      <c r="H1731" s="5" t="s">
        <v>221</v>
      </c>
      <c r="I1731" s="6" t="s">
        <v>91</v>
      </c>
      <c r="J1731" s="6" t="s">
        <v>91</v>
      </c>
      <c r="K1731" s="6" t="s">
        <v>91</v>
      </c>
      <c r="L1731" s="6" t="s">
        <v>91</v>
      </c>
      <c r="M1731" s="5" t="s">
        <v>92</v>
      </c>
      <c r="N1731" s="6" t="s">
        <v>91</v>
      </c>
      <c r="O1731" s="6" t="s">
        <v>91</v>
      </c>
      <c r="P1731" s="6" t="s">
        <v>91</v>
      </c>
      <c r="Q1731" s="6" t="s">
        <v>91</v>
      </c>
      <c r="R1731" s="5">
        <v>1</v>
      </c>
      <c r="S1731" s="5">
        <v>0</v>
      </c>
      <c r="T1731" s="5" t="s">
        <v>93</v>
      </c>
      <c r="U1731" s="5" t="s">
        <v>105</v>
      </c>
    </row>
    <row r="1732" spans="1:21">
      <c r="A1732" s="6" t="s">
        <v>87</v>
      </c>
      <c r="B1732" s="7">
        <v>1</v>
      </c>
      <c r="C1732" s="5">
        <v>1875</v>
      </c>
      <c r="D1732" s="5">
        <v>42</v>
      </c>
      <c r="E1732" s="8">
        <v>421111</v>
      </c>
      <c r="F1732" s="8">
        <v>421111202</v>
      </c>
      <c r="G1732" s="5" t="s">
        <v>2446</v>
      </c>
      <c r="H1732" s="5" t="s">
        <v>223</v>
      </c>
      <c r="I1732" s="6" t="s">
        <v>91</v>
      </c>
      <c r="J1732" s="6" t="s">
        <v>91</v>
      </c>
      <c r="K1732" s="6" t="s">
        <v>91</v>
      </c>
      <c r="L1732" s="6" t="s">
        <v>91</v>
      </c>
      <c r="M1732" s="5" t="s">
        <v>92</v>
      </c>
      <c r="N1732" s="6" t="s">
        <v>91</v>
      </c>
      <c r="O1732" s="6" t="s">
        <v>91</v>
      </c>
      <c r="P1732" s="6" t="s">
        <v>91</v>
      </c>
      <c r="Q1732" s="6" t="s">
        <v>91</v>
      </c>
      <c r="R1732" s="5">
        <v>1</v>
      </c>
      <c r="S1732" s="5">
        <v>0</v>
      </c>
      <c r="T1732" s="5" t="s">
        <v>93</v>
      </c>
      <c r="U1732" s="5" t="s">
        <v>105</v>
      </c>
    </row>
    <row r="1733" spans="1:21">
      <c r="A1733" s="6" t="s">
        <v>87</v>
      </c>
      <c r="B1733" s="7">
        <v>1</v>
      </c>
      <c r="C1733" s="5">
        <v>1876</v>
      </c>
      <c r="D1733" s="5">
        <v>42</v>
      </c>
      <c r="E1733" s="8">
        <v>421111</v>
      </c>
      <c r="F1733" s="8">
        <v>421111203</v>
      </c>
      <c r="G1733" s="5" t="s">
        <v>2447</v>
      </c>
      <c r="H1733" s="5" t="s">
        <v>225</v>
      </c>
      <c r="I1733" s="6" t="s">
        <v>91</v>
      </c>
      <c r="J1733" s="6" t="s">
        <v>91</v>
      </c>
      <c r="K1733" s="6" t="s">
        <v>91</v>
      </c>
      <c r="L1733" s="6" t="s">
        <v>91</v>
      </c>
      <c r="M1733" s="5" t="s">
        <v>92</v>
      </c>
      <c r="N1733" s="6" t="s">
        <v>91</v>
      </c>
      <c r="O1733" s="6" t="s">
        <v>91</v>
      </c>
      <c r="P1733" s="6" t="s">
        <v>91</v>
      </c>
      <c r="Q1733" s="6" t="s">
        <v>91</v>
      </c>
      <c r="R1733" s="5">
        <v>1</v>
      </c>
      <c r="S1733" s="5">
        <v>0</v>
      </c>
      <c r="T1733" s="5" t="s">
        <v>93</v>
      </c>
      <c r="U1733" s="5" t="s">
        <v>105</v>
      </c>
    </row>
    <row r="1734" spans="1:21">
      <c r="A1734" s="6" t="s">
        <v>87</v>
      </c>
      <c r="B1734" s="7">
        <v>1</v>
      </c>
      <c r="C1734" s="5">
        <v>1878</v>
      </c>
      <c r="D1734" s="5">
        <v>42</v>
      </c>
      <c r="E1734" s="8">
        <v>421111</v>
      </c>
      <c r="F1734" s="8">
        <v>421111204</v>
      </c>
      <c r="G1734" s="5" t="s">
        <v>2448</v>
      </c>
      <c r="H1734" s="5" t="s">
        <v>227</v>
      </c>
      <c r="I1734" s="6" t="s">
        <v>91</v>
      </c>
      <c r="J1734" s="6" t="s">
        <v>91</v>
      </c>
      <c r="K1734" s="6" t="s">
        <v>91</v>
      </c>
      <c r="L1734" s="6" t="s">
        <v>91</v>
      </c>
      <c r="M1734" s="5" t="s">
        <v>92</v>
      </c>
      <c r="N1734" s="6" t="s">
        <v>91</v>
      </c>
      <c r="O1734" s="6" t="s">
        <v>91</v>
      </c>
      <c r="P1734" s="6" t="s">
        <v>91</v>
      </c>
      <c r="Q1734" s="6" t="s">
        <v>91</v>
      </c>
      <c r="R1734" s="5">
        <v>1</v>
      </c>
      <c r="S1734" s="5">
        <v>0</v>
      </c>
      <c r="T1734" s="5" t="s">
        <v>93</v>
      </c>
      <c r="U1734" s="5" t="s">
        <v>105</v>
      </c>
    </row>
    <row r="1735" spans="1:21">
      <c r="A1735" s="6" t="s">
        <v>87</v>
      </c>
      <c r="B1735" s="7">
        <v>1</v>
      </c>
      <c r="C1735" s="5">
        <v>1879</v>
      </c>
      <c r="D1735" s="5">
        <v>42</v>
      </c>
      <c r="E1735" s="8" t="s">
        <v>1734</v>
      </c>
      <c r="F1735" s="8">
        <v>4211113</v>
      </c>
      <c r="G1735" s="5" t="s">
        <v>2449</v>
      </c>
      <c r="H1735" s="5" t="s">
        <v>2020</v>
      </c>
      <c r="I1735" s="5">
        <v>10065505753</v>
      </c>
      <c r="J1735" s="6" t="s">
        <v>91</v>
      </c>
      <c r="K1735" s="6" t="s">
        <v>91</v>
      </c>
      <c r="L1735" s="6" t="s">
        <v>91</v>
      </c>
      <c r="M1735" s="5" t="s">
        <v>92</v>
      </c>
      <c r="N1735" s="6" t="s">
        <v>91</v>
      </c>
      <c r="O1735" s="6" t="s">
        <v>91</v>
      </c>
      <c r="P1735" s="6" t="s">
        <v>91</v>
      </c>
      <c r="Q1735" s="6" t="s">
        <v>91</v>
      </c>
      <c r="R1735" s="5">
        <v>1</v>
      </c>
      <c r="S1735" s="5">
        <v>0</v>
      </c>
      <c r="T1735" s="5" t="s">
        <v>93</v>
      </c>
      <c r="U1735" s="5" t="s">
        <v>105</v>
      </c>
    </row>
    <row r="1736" spans="1:21">
      <c r="A1736" s="6" t="s">
        <v>87</v>
      </c>
      <c r="B1736" s="7">
        <v>1</v>
      </c>
      <c r="C1736" s="5">
        <v>1880</v>
      </c>
      <c r="D1736" s="5">
        <v>42</v>
      </c>
      <c r="E1736" s="8">
        <v>421111</v>
      </c>
      <c r="F1736" s="8">
        <v>421111301</v>
      </c>
      <c r="G1736" s="5" t="s">
        <v>2450</v>
      </c>
      <c r="H1736" s="5" t="s">
        <v>221</v>
      </c>
      <c r="I1736" s="6" t="s">
        <v>91</v>
      </c>
      <c r="J1736" s="6" t="s">
        <v>91</v>
      </c>
      <c r="K1736" s="6" t="s">
        <v>91</v>
      </c>
      <c r="L1736" s="6" t="s">
        <v>91</v>
      </c>
      <c r="M1736" s="5" t="s">
        <v>92</v>
      </c>
      <c r="N1736" s="6" t="s">
        <v>91</v>
      </c>
      <c r="O1736" s="6" t="s">
        <v>91</v>
      </c>
      <c r="P1736" s="6" t="s">
        <v>91</v>
      </c>
      <c r="Q1736" s="6" t="s">
        <v>91</v>
      </c>
      <c r="R1736" s="5">
        <v>1</v>
      </c>
      <c r="S1736" s="5">
        <v>0</v>
      </c>
      <c r="T1736" s="5" t="s">
        <v>93</v>
      </c>
      <c r="U1736" s="5" t="s">
        <v>105</v>
      </c>
    </row>
    <row r="1737" spans="1:21">
      <c r="A1737" s="6" t="s">
        <v>87</v>
      </c>
      <c r="B1737" s="7">
        <v>1</v>
      </c>
      <c r="C1737" s="5">
        <v>1881</v>
      </c>
      <c r="D1737" s="5">
        <v>42</v>
      </c>
      <c r="E1737" s="8">
        <v>421111</v>
      </c>
      <c r="F1737" s="8">
        <v>421111302</v>
      </c>
      <c r="G1737" s="5" t="s">
        <v>2451</v>
      </c>
      <c r="H1737" s="5" t="s">
        <v>223</v>
      </c>
      <c r="I1737" s="6" t="s">
        <v>91</v>
      </c>
      <c r="J1737" s="6" t="s">
        <v>91</v>
      </c>
      <c r="K1737" s="6" t="s">
        <v>91</v>
      </c>
      <c r="L1737" s="6" t="s">
        <v>91</v>
      </c>
      <c r="M1737" s="5" t="s">
        <v>92</v>
      </c>
      <c r="N1737" s="6" t="s">
        <v>91</v>
      </c>
      <c r="O1737" s="6" t="s">
        <v>91</v>
      </c>
      <c r="P1737" s="6" t="s">
        <v>91</v>
      </c>
      <c r="Q1737" s="6" t="s">
        <v>91</v>
      </c>
      <c r="R1737" s="5">
        <v>1</v>
      </c>
      <c r="S1737" s="5">
        <v>0</v>
      </c>
      <c r="T1737" s="5" t="s">
        <v>93</v>
      </c>
      <c r="U1737" s="5" t="s">
        <v>105</v>
      </c>
    </row>
    <row r="1738" spans="1:21">
      <c r="A1738" s="6" t="s">
        <v>87</v>
      </c>
      <c r="B1738" s="7">
        <v>1</v>
      </c>
      <c r="C1738" s="5">
        <v>1882</v>
      </c>
      <c r="D1738" s="5">
        <v>42</v>
      </c>
      <c r="E1738" s="8">
        <v>421111</v>
      </c>
      <c r="F1738" s="8">
        <v>421111303</v>
      </c>
      <c r="G1738" s="5" t="s">
        <v>2452</v>
      </c>
      <c r="H1738" s="5" t="s">
        <v>225</v>
      </c>
      <c r="I1738" s="6" t="s">
        <v>91</v>
      </c>
      <c r="J1738" s="6" t="s">
        <v>91</v>
      </c>
      <c r="K1738" s="6" t="s">
        <v>91</v>
      </c>
      <c r="L1738" s="6" t="s">
        <v>91</v>
      </c>
      <c r="M1738" s="5" t="s">
        <v>92</v>
      </c>
      <c r="N1738" s="6" t="s">
        <v>91</v>
      </c>
      <c r="O1738" s="6" t="s">
        <v>91</v>
      </c>
      <c r="P1738" s="6" t="s">
        <v>91</v>
      </c>
      <c r="Q1738" s="6" t="s">
        <v>91</v>
      </c>
      <c r="R1738" s="5">
        <v>1</v>
      </c>
      <c r="S1738" s="5">
        <v>0</v>
      </c>
      <c r="T1738" s="5" t="s">
        <v>93</v>
      </c>
      <c r="U1738" s="5" t="s">
        <v>105</v>
      </c>
    </row>
    <row r="1739" spans="1:21">
      <c r="A1739" s="6" t="s">
        <v>87</v>
      </c>
      <c r="B1739" s="7">
        <v>1</v>
      </c>
      <c r="C1739" s="5">
        <v>1884</v>
      </c>
      <c r="D1739" s="5">
        <v>42</v>
      </c>
      <c r="E1739" s="8">
        <v>421111</v>
      </c>
      <c r="F1739" s="8">
        <v>421111304</v>
      </c>
      <c r="G1739" s="5" t="s">
        <v>2453</v>
      </c>
      <c r="H1739" s="5" t="s">
        <v>227</v>
      </c>
      <c r="I1739" s="6" t="s">
        <v>91</v>
      </c>
      <c r="J1739" s="6" t="s">
        <v>91</v>
      </c>
      <c r="K1739" s="6" t="s">
        <v>91</v>
      </c>
      <c r="L1739" s="6" t="s">
        <v>91</v>
      </c>
      <c r="M1739" s="5" t="s">
        <v>92</v>
      </c>
      <c r="N1739" s="6" t="s">
        <v>91</v>
      </c>
      <c r="O1739" s="6" t="s">
        <v>91</v>
      </c>
      <c r="P1739" s="6" t="s">
        <v>91</v>
      </c>
      <c r="Q1739" s="6" t="s">
        <v>91</v>
      </c>
      <c r="R1739" s="5">
        <v>1</v>
      </c>
      <c r="S1739" s="5">
        <v>0</v>
      </c>
      <c r="T1739" s="5" t="s">
        <v>93</v>
      </c>
      <c r="U1739" s="5" t="s">
        <v>105</v>
      </c>
    </row>
    <row r="1740" spans="1:21">
      <c r="A1740" s="6" t="s">
        <v>87</v>
      </c>
      <c r="B1740" s="7">
        <v>1</v>
      </c>
      <c r="C1740" s="5">
        <v>1885</v>
      </c>
      <c r="D1740" s="5">
        <v>42</v>
      </c>
      <c r="E1740" s="8" t="s">
        <v>1734</v>
      </c>
      <c r="F1740" s="8">
        <v>4211114</v>
      </c>
      <c r="G1740" s="5" t="s">
        <v>2454</v>
      </c>
      <c r="H1740" s="5" t="s">
        <v>1838</v>
      </c>
      <c r="I1740" s="5">
        <v>10065506432</v>
      </c>
      <c r="J1740" s="6" t="s">
        <v>91</v>
      </c>
      <c r="K1740" s="6" t="s">
        <v>91</v>
      </c>
      <c r="L1740" s="6" t="s">
        <v>91</v>
      </c>
      <c r="M1740" s="5" t="s">
        <v>92</v>
      </c>
      <c r="N1740" s="6" t="s">
        <v>91</v>
      </c>
      <c r="O1740" s="6" t="s">
        <v>91</v>
      </c>
      <c r="P1740" s="6" t="s">
        <v>91</v>
      </c>
      <c r="Q1740" s="6" t="s">
        <v>91</v>
      </c>
      <c r="R1740" s="5">
        <v>1</v>
      </c>
      <c r="S1740" s="5">
        <v>0</v>
      </c>
      <c r="T1740" s="5" t="s">
        <v>93</v>
      </c>
      <c r="U1740" s="5" t="s">
        <v>105</v>
      </c>
    </row>
    <row r="1741" spans="1:21">
      <c r="A1741" s="6" t="s">
        <v>87</v>
      </c>
      <c r="B1741" s="7">
        <v>1</v>
      </c>
      <c r="C1741" s="5">
        <v>1886</v>
      </c>
      <c r="D1741" s="5">
        <v>42</v>
      </c>
      <c r="E1741" s="8">
        <v>421111</v>
      </c>
      <c r="F1741" s="8">
        <v>421111401</v>
      </c>
      <c r="G1741" s="5" t="s">
        <v>2455</v>
      </c>
      <c r="H1741" s="5" t="s">
        <v>221</v>
      </c>
      <c r="I1741" s="6" t="s">
        <v>91</v>
      </c>
      <c r="J1741" s="6" t="s">
        <v>91</v>
      </c>
      <c r="K1741" s="6" t="s">
        <v>91</v>
      </c>
      <c r="L1741" s="6" t="s">
        <v>91</v>
      </c>
      <c r="M1741" s="5" t="s">
        <v>92</v>
      </c>
      <c r="N1741" s="6" t="s">
        <v>91</v>
      </c>
      <c r="O1741" s="6" t="s">
        <v>91</v>
      </c>
      <c r="P1741" s="6" t="s">
        <v>91</v>
      </c>
      <c r="Q1741" s="6" t="s">
        <v>91</v>
      </c>
      <c r="R1741" s="5">
        <v>1</v>
      </c>
      <c r="S1741" s="5">
        <v>0</v>
      </c>
      <c r="T1741" s="5" t="s">
        <v>93</v>
      </c>
      <c r="U1741" s="5" t="s">
        <v>105</v>
      </c>
    </row>
    <row r="1742" spans="1:21">
      <c r="A1742" s="6" t="s">
        <v>87</v>
      </c>
      <c r="B1742" s="7">
        <v>1</v>
      </c>
      <c r="C1742" s="5">
        <v>1887</v>
      </c>
      <c r="D1742" s="5">
        <v>42</v>
      </c>
      <c r="E1742" s="8">
        <v>421111</v>
      </c>
      <c r="F1742" s="8">
        <v>421111402</v>
      </c>
      <c r="G1742" s="5" t="s">
        <v>2456</v>
      </c>
      <c r="H1742" s="5" t="s">
        <v>223</v>
      </c>
      <c r="I1742" s="6" t="s">
        <v>91</v>
      </c>
      <c r="J1742" s="6" t="s">
        <v>91</v>
      </c>
      <c r="K1742" s="6" t="s">
        <v>91</v>
      </c>
      <c r="L1742" s="6" t="s">
        <v>91</v>
      </c>
      <c r="M1742" s="5" t="s">
        <v>92</v>
      </c>
      <c r="N1742" s="6" t="s">
        <v>91</v>
      </c>
      <c r="O1742" s="6" t="s">
        <v>91</v>
      </c>
      <c r="P1742" s="6" t="s">
        <v>91</v>
      </c>
      <c r="Q1742" s="6" t="s">
        <v>91</v>
      </c>
      <c r="R1742" s="5">
        <v>1</v>
      </c>
      <c r="S1742" s="5">
        <v>0</v>
      </c>
      <c r="T1742" s="5" t="s">
        <v>93</v>
      </c>
      <c r="U1742" s="5" t="s">
        <v>105</v>
      </c>
    </row>
    <row r="1743" spans="1:21">
      <c r="A1743" s="6" t="s">
        <v>87</v>
      </c>
      <c r="B1743" s="7">
        <v>1</v>
      </c>
      <c r="C1743" s="5">
        <v>1888</v>
      </c>
      <c r="D1743" s="5">
        <v>42</v>
      </c>
      <c r="E1743" s="8">
        <v>421111</v>
      </c>
      <c r="F1743" s="8">
        <v>421111403</v>
      </c>
      <c r="G1743" s="5" t="s">
        <v>2457</v>
      </c>
      <c r="H1743" s="5" t="s">
        <v>225</v>
      </c>
      <c r="I1743" s="6" t="s">
        <v>91</v>
      </c>
      <c r="J1743" s="6" t="s">
        <v>91</v>
      </c>
      <c r="K1743" s="6" t="s">
        <v>91</v>
      </c>
      <c r="L1743" s="6" t="s">
        <v>91</v>
      </c>
      <c r="M1743" s="5" t="s">
        <v>92</v>
      </c>
      <c r="N1743" s="6" t="s">
        <v>91</v>
      </c>
      <c r="O1743" s="6" t="s">
        <v>91</v>
      </c>
      <c r="P1743" s="6" t="s">
        <v>91</v>
      </c>
      <c r="Q1743" s="6" t="s">
        <v>91</v>
      </c>
      <c r="R1743" s="5">
        <v>1</v>
      </c>
      <c r="S1743" s="5">
        <v>0</v>
      </c>
      <c r="T1743" s="5" t="s">
        <v>93</v>
      </c>
      <c r="U1743" s="5" t="s">
        <v>105</v>
      </c>
    </row>
    <row r="1744" spans="1:21">
      <c r="A1744" s="6" t="s">
        <v>87</v>
      </c>
      <c r="B1744" s="7">
        <v>1</v>
      </c>
      <c r="C1744" s="5">
        <v>1890</v>
      </c>
      <c r="D1744" s="5">
        <v>42</v>
      </c>
      <c r="E1744" s="8">
        <v>421111</v>
      </c>
      <c r="F1744" s="8">
        <v>421111404</v>
      </c>
      <c r="G1744" s="5" t="s">
        <v>2458</v>
      </c>
      <c r="H1744" s="5" t="s">
        <v>227</v>
      </c>
      <c r="I1744" s="6" t="s">
        <v>91</v>
      </c>
      <c r="J1744" s="6" t="s">
        <v>91</v>
      </c>
      <c r="K1744" s="6" t="s">
        <v>91</v>
      </c>
      <c r="L1744" s="6" t="s">
        <v>91</v>
      </c>
      <c r="M1744" s="5" t="s">
        <v>92</v>
      </c>
      <c r="N1744" s="6" t="s">
        <v>91</v>
      </c>
      <c r="O1744" s="6" t="s">
        <v>91</v>
      </c>
      <c r="P1744" s="6" t="s">
        <v>91</v>
      </c>
      <c r="Q1744" s="6" t="s">
        <v>91</v>
      </c>
      <c r="R1744" s="5">
        <v>1</v>
      </c>
      <c r="S1744" s="5">
        <v>0</v>
      </c>
      <c r="T1744" s="5" t="s">
        <v>93</v>
      </c>
      <c r="U1744" s="5" t="s">
        <v>105</v>
      </c>
    </row>
    <row r="1745" spans="1:21">
      <c r="A1745" s="6" t="s">
        <v>87</v>
      </c>
      <c r="B1745" s="7">
        <v>1</v>
      </c>
      <c r="C1745" s="5">
        <v>1891</v>
      </c>
      <c r="D1745" s="5">
        <v>42</v>
      </c>
      <c r="E1745" s="8" t="s">
        <v>1734</v>
      </c>
      <c r="F1745" s="8">
        <v>4211115</v>
      </c>
      <c r="G1745" s="5" t="s">
        <v>2459</v>
      </c>
      <c r="H1745" s="5" t="s">
        <v>2117</v>
      </c>
      <c r="I1745" s="6" t="s">
        <v>91</v>
      </c>
      <c r="J1745" s="6" t="s">
        <v>91</v>
      </c>
      <c r="K1745" s="6" t="s">
        <v>91</v>
      </c>
      <c r="L1745" s="6" t="s">
        <v>91</v>
      </c>
      <c r="M1745" s="5" t="s">
        <v>92</v>
      </c>
      <c r="N1745" s="6" t="s">
        <v>91</v>
      </c>
      <c r="O1745" s="6" t="s">
        <v>91</v>
      </c>
      <c r="P1745" s="6" t="s">
        <v>91</v>
      </c>
      <c r="Q1745" s="6" t="s">
        <v>91</v>
      </c>
      <c r="R1745" s="5">
        <v>1</v>
      </c>
      <c r="S1745" s="5">
        <v>0</v>
      </c>
      <c r="T1745" s="5" t="s">
        <v>93</v>
      </c>
      <c r="U1745" s="5" t="s">
        <v>105</v>
      </c>
    </row>
    <row r="1746" spans="1:21">
      <c r="A1746" s="6" t="s">
        <v>87</v>
      </c>
      <c r="B1746" s="7">
        <v>1</v>
      </c>
      <c r="C1746" s="5">
        <v>1892</v>
      </c>
      <c r="D1746" s="5">
        <v>42</v>
      </c>
      <c r="E1746" s="8">
        <v>421111</v>
      </c>
      <c r="F1746" s="8">
        <v>421111501</v>
      </c>
      <c r="G1746" s="5" t="s">
        <v>2460</v>
      </c>
      <c r="H1746" s="5" t="s">
        <v>221</v>
      </c>
      <c r="I1746" s="6" t="s">
        <v>91</v>
      </c>
      <c r="J1746" s="6" t="s">
        <v>91</v>
      </c>
      <c r="K1746" s="6" t="s">
        <v>91</v>
      </c>
      <c r="L1746" s="6" t="s">
        <v>91</v>
      </c>
      <c r="M1746" s="5" t="s">
        <v>92</v>
      </c>
      <c r="N1746" s="6" t="s">
        <v>91</v>
      </c>
      <c r="O1746" s="6" t="s">
        <v>91</v>
      </c>
      <c r="P1746" s="6" t="s">
        <v>91</v>
      </c>
      <c r="Q1746" s="6" t="s">
        <v>91</v>
      </c>
      <c r="R1746" s="5">
        <v>1</v>
      </c>
      <c r="S1746" s="5">
        <v>0</v>
      </c>
      <c r="T1746" s="5" t="s">
        <v>93</v>
      </c>
      <c r="U1746" s="5" t="s">
        <v>105</v>
      </c>
    </row>
    <row r="1747" spans="1:21">
      <c r="A1747" s="6" t="s">
        <v>87</v>
      </c>
      <c r="B1747" s="7">
        <v>1</v>
      </c>
      <c r="C1747" s="5">
        <v>1893</v>
      </c>
      <c r="D1747" s="5">
        <v>42</v>
      </c>
      <c r="E1747" s="8">
        <v>421111</v>
      </c>
      <c r="F1747" s="8">
        <v>421111502</v>
      </c>
      <c r="G1747" s="5" t="s">
        <v>2461</v>
      </c>
      <c r="H1747" s="5" t="s">
        <v>223</v>
      </c>
      <c r="I1747" s="6" t="s">
        <v>91</v>
      </c>
      <c r="J1747" s="6" t="s">
        <v>91</v>
      </c>
      <c r="K1747" s="6" t="s">
        <v>91</v>
      </c>
      <c r="L1747" s="6" t="s">
        <v>91</v>
      </c>
      <c r="M1747" s="5" t="s">
        <v>92</v>
      </c>
      <c r="N1747" s="6" t="s">
        <v>91</v>
      </c>
      <c r="O1747" s="6" t="s">
        <v>91</v>
      </c>
      <c r="P1747" s="6" t="s">
        <v>91</v>
      </c>
      <c r="Q1747" s="6" t="s">
        <v>91</v>
      </c>
      <c r="R1747" s="5">
        <v>1</v>
      </c>
      <c r="S1747" s="5">
        <v>0</v>
      </c>
      <c r="T1747" s="5" t="s">
        <v>93</v>
      </c>
      <c r="U1747" s="5" t="s">
        <v>105</v>
      </c>
    </row>
    <row r="1748" spans="1:21">
      <c r="A1748" s="6" t="s">
        <v>87</v>
      </c>
      <c r="B1748" s="7">
        <v>1</v>
      </c>
      <c r="C1748" s="5">
        <v>1894</v>
      </c>
      <c r="D1748" s="5">
        <v>42</v>
      </c>
      <c r="E1748" s="8">
        <v>421111</v>
      </c>
      <c r="F1748" s="8">
        <v>421111503</v>
      </c>
      <c r="G1748" s="5" t="s">
        <v>2462</v>
      </c>
      <c r="H1748" s="5" t="s">
        <v>225</v>
      </c>
      <c r="I1748" s="6" t="s">
        <v>91</v>
      </c>
      <c r="J1748" s="6" t="s">
        <v>91</v>
      </c>
      <c r="K1748" s="6" t="s">
        <v>91</v>
      </c>
      <c r="L1748" s="6" t="s">
        <v>91</v>
      </c>
      <c r="M1748" s="5" t="s">
        <v>92</v>
      </c>
      <c r="N1748" s="6" t="s">
        <v>91</v>
      </c>
      <c r="O1748" s="6" t="s">
        <v>91</v>
      </c>
      <c r="P1748" s="6" t="s">
        <v>91</v>
      </c>
      <c r="Q1748" s="6" t="s">
        <v>91</v>
      </c>
      <c r="R1748" s="5">
        <v>1</v>
      </c>
      <c r="S1748" s="5">
        <v>0</v>
      </c>
      <c r="T1748" s="5" t="s">
        <v>93</v>
      </c>
      <c r="U1748" s="5" t="s">
        <v>105</v>
      </c>
    </row>
    <row r="1749" spans="1:21">
      <c r="A1749" s="6" t="s">
        <v>87</v>
      </c>
      <c r="B1749" s="7">
        <v>1</v>
      </c>
      <c r="C1749" s="5">
        <v>1895</v>
      </c>
      <c r="D1749" s="5">
        <v>42</v>
      </c>
      <c r="E1749" s="8">
        <v>421111</v>
      </c>
      <c r="F1749" s="8">
        <v>421111504</v>
      </c>
      <c r="G1749" s="5" t="s">
        <v>2463</v>
      </c>
      <c r="H1749" s="5" t="s">
        <v>227</v>
      </c>
      <c r="I1749" s="6" t="s">
        <v>91</v>
      </c>
      <c r="J1749" s="6" t="s">
        <v>91</v>
      </c>
      <c r="K1749" s="6" t="s">
        <v>91</v>
      </c>
      <c r="L1749" s="6" t="s">
        <v>91</v>
      </c>
      <c r="M1749" s="5" t="s">
        <v>92</v>
      </c>
      <c r="N1749" s="6" t="s">
        <v>91</v>
      </c>
      <c r="O1749" s="6" t="s">
        <v>91</v>
      </c>
      <c r="P1749" s="6" t="s">
        <v>91</v>
      </c>
      <c r="Q1749" s="6" t="s">
        <v>91</v>
      </c>
      <c r="R1749" s="5">
        <v>1</v>
      </c>
      <c r="S1749" s="5">
        <v>0</v>
      </c>
      <c r="T1749" s="5" t="s">
        <v>93</v>
      </c>
      <c r="U1749" s="5" t="s">
        <v>105</v>
      </c>
    </row>
    <row r="1750" spans="1:21">
      <c r="A1750" s="6" t="s">
        <v>87</v>
      </c>
      <c r="B1750" s="7">
        <v>1</v>
      </c>
      <c r="C1750" s="5">
        <v>1896</v>
      </c>
      <c r="D1750" s="5">
        <v>42</v>
      </c>
      <c r="E1750" s="8" t="s">
        <v>1734</v>
      </c>
      <c r="F1750" s="8">
        <v>4211116</v>
      </c>
      <c r="G1750" s="5" t="s">
        <v>2464</v>
      </c>
      <c r="H1750" s="5" t="s">
        <v>1936</v>
      </c>
      <c r="I1750" s="5">
        <v>10065506363</v>
      </c>
      <c r="J1750" s="6" t="s">
        <v>91</v>
      </c>
      <c r="K1750" s="6" t="s">
        <v>91</v>
      </c>
      <c r="L1750" s="6" t="s">
        <v>91</v>
      </c>
      <c r="M1750" s="5" t="s">
        <v>92</v>
      </c>
      <c r="N1750" s="6" t="s">
        <v>91</v>
      </c>
      <c r="O1750" s="6" t="s">
        <v>91</v>
      </c>
      <c r="P1750" s="6" t="s">
        <v>91</v>
      </c>
      <c r="Q1750" s="6" t="s">
        <v>91</v>
      </c>
      <c r="R1750" s="5">
        <v>1</v>
      </c>
      <c r="S1750" s="5">
        <v>0</v>
      </c>
      <c r="T1750" s="5" t="s">
        <v>93</v>
      </c>
      <c r="U1750" s="5" t="s">
        <v>105</v>
      </c>
    </row>
    <row r="1751" spans="1:21">
      <c r="A1751" s="6" t="s">
        <v>87</v>
      </c>
      <c r="B1751" s="7">
        <v>1</v>
      </c>
      <c r="C1751" s="5">
        <v>1897</v>
      </c>
      <c r="D1751" s="5">
        <v>42</v>
      </c>
      <c r="E1751" s="8">
        <v>421111</v>
      </c>
      <c r="F1751" s="8">
        <v>421111601</v>
      </c>
      <c r="G1751" s="5" t="s">
        <v>2465</v>
      </c>
      <c r="H1751" s="5" t="s">
        <v>221</v>
      </c>
      <c r="I1751" s="6" t="s">
        <v>91</v>
      </c>
      <c r="J1751" s="6" t="s">
        <v>91</v>
      </c>
      <c r="K1751" s="6" t="s">
        <v>91</v>
      </c>
      <c r="L1751" s="6" t="s">
        <v>91</v>
      </c>
      <c r="M1751" s="5" t="s">
        <v>92</v>
      </c>
      <c r="N1751" s="6" t="s">
        <v>91</v>
      </c>
      <c r="O1751" s="6" t="s">
        <v>91</v>
      </c>
      <c r="P1751" s="6" t="s">
        <v>91</v>
      </c>
      <c r="Q1751" s="6" t="s">
        <v>91</v>
      </c>
      <c r="R1751" s="5">
        <v>1</v>
      </c>
      <c r="S1751" s="5">
        <v>0</v>
      </c>
      <c r="T1751" s="5" t="s">
        <v>93</v>
      </c>
      <c r="U1751" s="5" t="s">
        <v>105</v>
      </c>
    </row>
    <row r="1752" spans="1:21">
      <c r="A1752" s="6" t="s">
        <v>87</v>
      </c>
      <c r="B1752" s="7">
        <v>1</v>
      </c>
      <c r="C1752" s="5">
        <v>1898</v>
      </c>
      <c r="D1752" s="5">
        <v>42</v>
      </c>
      <c r="E1752" s="8">
        <v>421111</v>
      </c>
      <c r="F1752" s="8">
        <v>421111602</v>
      </c>
      <c r="G1752" s="5" t="s">
        <v>2466</v>
      </c>
      <c r="H1752" s="5" t="s">
        <v>223</v>
      </c>
      <c r="I1752" s="6" t="s">
        <v>91</v>
      </c>
      <c r="J1752" s="6" t="s">
        <v>91</v>
      </c>
      <c r="K1752" s="6" t="s">
        <v>91</v>
      </c>
      <c r="L1752" s="6" t="s">
        <v>91</v>
      </c>
      <c r="M1752" s="5" t="s">
        <v>92</v>
      </c>
      <c r="N1752" s="6" t="s">
        <v>91</v>
      </c>
      <c r="O1752" s="6" t="s">
        <v>91</v>
      </c>
      <c r="P1752" s="6" t="s">
        <v>91</v>
      </c>
      <c r="Q1752" s="6" t="s">
        <v>91</v>
      </c>
      <c r="R1752" s="5">
        <v>1</v>
      </c>
      <c r="S1752" s="5">
        <v>0</v>
      </c>
      <c r="T1752" s="5" t="s">
        <v>93</v>
      </c>
      <c r="U1752" s="5" t="s">
        <v>105</v>
      </c>
    </row>
    <row r="1753" spans="1:21">
      <c r="A1753" s="6" t="s">
        <v>87</v>
      </c>
      <c r="B1753" s="7">
        <v>1</v>
      </c>
      <c r="C1753" s="5">
        <v>1899</v>
      </c>
      <c r="D1753" s="5">
        <v>42</v>
      </c>
      <c r="E1753" s="8">
        <v>421111</v>
      </c>
      <c r="F1753" s="8">
        <v>421111603</v>
      </c>
      <c r="G1753" s="5" t="s">
        <v>2467</v>
      </c>
      <c r="H1753" s="5" t="s">
        <v>225</v>
      </c>
      <c r="I1753" s="6" t="s">
        <v>91</v>
      </c>
      <c r="J1753" s="6" t="s">
        <v>91</v>
      </c>
      <c r="K1753" s="6" t="s">
        <v>91</v>
      </c>
      <c r="L1753" s="6" t="s">
        <v>91</v>
      </c>
      <c r="M1753" s="5" t="s">
        <v>92</v>
      </c>
      <c r="N1753" s="6" t="s">
        <v>91</v>
      </c>
      <c r="O1753" s="6" t="s">
        <v>91</v>
      </c>
      <c r="P1753" s="6" t="s">
        <v>91</v>
      </c>
      <c r="Q1753" s="6" t="s">
        <v>91</v>
      </c>
      <c r="R1753" s="5">
        <v>1</v>
      </c>
      <c r="S1753" s="5">
        <v>0</v>
      </c>
      <c r="T1753" s="5" t="s">
        <v>93</v>
      </c>
      <c r="U1753" s="5" t="s">
        <v>105</v>
      </c>
    </row>
    <row r="1754" spans="1:21">
      <c r="A1754" s="6" t="s">
        <v>87</v>
      </c>
      <c r="B1754" s="7">
        <v>1</v>
      </c>
      <c r="C1754" s="5">
        <v>1900</v>
      </c>
      <c r="D1754" s="5">
        <v>42</v>
      </c>
      <c r="E1754" s="8">
        <v>421111</v>
      </c>
      <c r="F1754" s="8">
        <v>421111604</v>
      </c>
      <c r="G1754" s="5" t="s">
        <v>2468</v>
      </c>
      <c r="H1754" s="5" t="s">
        <v>227</v>
      </c>
      <c r="I1754" s="6" t="s">
        <v>91</v>
      </c>
      <c r="J1754" s="6" t="s">
        <v>91</v>
      </c>
      <c r="K1754" s="6" t="s">
        <v>91</v>
      </c>
      <c r="L1754" s="6" t="s">
        <v>91</v>
      </c>
      <c r="M1754" s="5" t="s">
        <v>92</v>
      </c>
      <c r="N1754" s="6" t="s">
        <v>91</v>
      </c>
      <c r="O1754" s="6" t="s">
        <v>91</v>
      </c>
      <c r="P1754" s="6" t="s">
        <v>91</v>
      </c>
      <c r="Q1754" s="6" t="s">
        <v>91</v>
      </c>
      <c r="R1754" s="5">
        <v>1</v>
      </c>
      <c r="S1754" s="5">
        <v>0</v>
      </c>
      <c r="T1754" s="5" t="s">
        <v>93</v>
      </c>
      <c r="U1754" s="5" t="s">
        <v>105</v>
      </c>
    </row>
    <row r="1755" spans="1:21">
      <c r="A1755" s="6" t="s">
        <v>87</v>
      </c>
      <c r="B1755" s="7">
        <v>1</v>
      </c>
      <c r="C1755" s="5">
        <v>1901</v>
      </c>
      <c r="D1755" s="5">
        <v>42</v>
      </c>
      <c r="E1755" s="8" t="s">
        <v>1734</v>
      </c>
      <c r="F1755" s="8">
        <v>4211117</v>
      </c>
      <c r="G1755" s="5" t="s">
        <v>2469</v>
      </c>
      <c r="H1755" s="5" t="s">
        <v>2104</v>
      </c>
      <c r="I1755" s="5">
        <v>10065503684</v>
      </c>
      <c r="J1755" s="6" t="s">
        <v>91</v>
      </c>
      <c r="K1755" s="6" t="s">
        <v>91</v>
      </c>
      <c r="L1755" s="6" t="s">
        <v>91</v>
      </c>
      <c r="M1755" s="5" t="s">
        <v>92</v>
      </c>
      <c r="N1755" s="6" t="s">
        <v>91</v>
      </c>
      <c r="O1755" s="6" t="s">
        <v>91</v>
      </c>
      <c r="P1755" s="6" t="s">
        <v>91</v>
      </c>
      <c r="Q1755" s="6" t="s">
        <v>91</v>
      </c>
      <c r="R1755" s="5">
        <v>1</v>
      </c>
      <c r="S1755" s="5">
        <v>0</v>
      </c>
      <c r="T1755" s="5" t="s">
        <v>93</v>
      </c>
      <c r="U1755" s="5" t="s">
        <v>105</v>
      </c>
    </row>
    <row r="1756" spans="1:21">
      <c r="A1756" s="6" t="s">
        <v>87</v>
      </c>
      <c r="B1756" s="7">
        <v>1</v>
      </c>
      <c r="C1756" s="5">
        <v>1902</v>
      </c>
      <c r="D1756" s="5">
        <v>42</v>
      </c>
      <c r="E1756" s="8">
        <v>421111</v>
      </c>
      <c r="F1756" s="8">
        <v>421111701</v>
      </c>
      <c r="G1756" s="5" t="s">
        <v>2470</v>
      </c>
      <c r="H1756" s="5" t="s">
        <v>221</v>
      </c>
      <c r="I1756" s="6" t="s">
        <v>91</v>
      </c>
      <c r="J1756" s="6" t="s">
        <v>91</v>
      </c>
      <c r="K1756" s="6" t="s">
        <v>91</v>
      </c>
      <c r="L1756" s="6" t="s">
        <v>91</v>
      </c>
      <c r="M1756" s="5" t="s">
        <v>92</v>
      </c>
      <c r="N1756" s="6" t="s">
        <v>91</v>
      </c>
      <c r="O1756" s="6" t="s">
        <v>91</v>
      </c>
      <c r="P1756" s="6" t="s">
        <v>91</v>
      </c>
      <c r="Q1756" s="6" t="s">
        <v>91</v>
      </c>
      <c r="R1756" s="5">
        <v>1</v>
      </c>
      <c r="S1756" s="5">
        <v>0</v>
      </c>
      <c r="T1756" s="5" t="s">
        <v>93</v>
      </c>
      <c r="U1756" s="5" t="s">
        <v>105</v>
      </c>
    </row>
    <row r="1757" spans="1:21">
      <c r="A1757" s="6" t="s">
        <v>87</v>
      </c>
      <c r="B1757" s="7">
        <v>1</v>
      </c>
      <c r="C1757" s="5">
        <v>1903</v>
      </c>
      <c r="D1757" s="5">
        <v>42</v>
      </c>
      <c r="E1757" s="8">
        <v>421111</v>
      </c>
      <c r="F1757" s="8">
        <v>421111702</v>
      </c>
      <c r="G1757" s="5" t="s">
        <v>2471</v>
      </c>
      <c r="H1757" s="5" t="s">
        <v>223</v>
      </c>
      <c r="I1757" s="6" t="s">
        <v>91</v>
      </c>
      <c r="J1757" s="6" t="s">
        <v>91</v>
      </c>
      <c r="K1757" s="6" t="s">
        <v>91</v>
      </c>
      <c r="L1757" s="6" t="s">
        <v>91</v>
      </c>
      <c r="M1757" s="5" t="s">
        <v>92</v>
      </c>
      <c r="N1757" s="6" t="s">
        <v>91</v>
      </c>
      <c r="O1757" s="6" t="s">
        <v>91</v>
      </c>
      <c r="P1757" s="6" t="s">
        <v>91</v>
      </c>
      <c r="Q1757" s="6" t="s">
        <v>91</v>
      </c>
      <c r="R1757" s="5">
        <v>1</v>
      </c>
      <c r="S1757" s="5">
        <v>0</v>
      </c>
      <c r="T1757" s="5" t="s">
        <v>93</v>
      </c>
      <c r="U1757" s="5" t="s">
        <v>105</v>
      </c>
    </row>
    <row r="1758" spans="1:21">
      <c r="A1758" s="6" t="s">
        <v>87</v>
      </c>
      <c r="B1758" s="7">
        <v>1</v>
      </c>
      <c r="C1758" s="5">
        <v>1904</v>
      </c>
      <c r="D1758" s="5">
        <v>42</v>
      </c>
      <c r="E1758" s="8">
        <v>421111</v>
      </c>
      <c r="F1758" s="8">
        <v>421111703</v>
      </c>
      <c r="G1758" s="5" t="s">
        <v>2472</v>
      </c>
      <c r="H1758" s="5" t="s">
        <v>225</v>
      </c>
      <c r="I1758" s="6" t="s">
        <v>91</v>
      </c>
      <c r="J1758" s="6" t="s">
        <v>91</v>
      </c>
      <c r="K1758" s="6" t="s">
        <v>91</v>
      </c>
      <c r="L1758" s="6" t="s">
        <v>91</v>
      </c>
      <c r="M1758" s="5" t="s">
        <v>92</v>
      </c>
      <c r="N1758" s="6" t="s">
        <v>91</v>
      </c>
      <c r="O1758" s="6" t="s">
        <v>91</v>
      </c>
      <c r="P1758" s="6" t="s">
        <v>91</v>
      </c>
      <c r="Q1758" s="6" t="s">
        <v>91</v>
      </c>
      <c r="R1758" s="5">
        <v>1</v>
      </c>
      <c r="S1758" s="5">
        <v>0</v>
      </c>
      <c r="T1758" s="5" t="s">
        <v>93</v>
      </c>
      <c r="U1758" s="5" t="s">
        <v>105</v>
      </c>
    </row>
    <row r="1759" spans="1:21">
      <c r="A1759" s="6" t="s">
        <v>87</v>
      </c>
      <c r="B1759" s="7">
        <v>1</v>
      </c>
      <c r="C1759" s="5">
        <v>1905</v>
      </c>
      <c r="D1759" s="5">
        <v>42</v>
      </c>
      <c r="E1759" s="8">
        <v>421111</v>
      </c>
      <c r="F1759" s="8">
        <v>421111704</v>
      </c>
      <c r="G1759" s="5" t="s">
        <v>2473</v>
      </c>
      <c r="H1759" s="5" t="s">
        <v>227</v>
      </c>
      <c r="I1759" s="6" t="s">
        <v>91</v>
      </c>
      <c r="J1759" s="6" t="s">
        <v>91</v>
      </c>
      <c r="K1759" s="6" t="s">
        <v>91</v>
      </c>
      <c r="L1759" s="6" t="s">
        <v>91</v>
      </c>
      <c r="M1759" s="5" t="s">
        <v>92</v>
      </c>
      <c r="N1759" s="6" t="s">
        <v>91</v>
      </c>
      <c r="O1759" s="6" t="s">
        <v>91</v>
      </c>
      <c r="P1759" s="6" t="s">
        <v>91</v>
      </c>
      <c r="Q1759" s="6" t="s">
        <v>91</v>
      </c>
      <c r="R1759" s="5">
        <v>1</v>
      </c>
      <c r="S1759" s="5">
        <v>0</v>
      </c>
      <c r="T1759" s="5" t="s">
        <v>93</v>
      </c>
      <c r="U1759" s="5" t="s">
        <v>105</v>
      </c>
    </row>
    <row r="1760" spans="1:21">
      <c r="A1760" s="6" t="s">
        <v>87</v>
      </c>
      <c r="B1760" s="7">
        <v>1</v>
      </c>
      <c r="C1760" s="5">
        <v>1906</v>
      </c>
      <c r="D1760" s="5">
        <v>42</v>
      </c>
      <c r="E1760" s="8" t="s">
        <v>1734</v>
      </c>
      <c r="F1760" s="8">
        <v>4211118</v>
      </c>
      <c r="G1760" s="5" t="s">
        <v>2474</v>
      </c>
      <c r="H1760" s="5" t="s">
        <v>2055</v>
      </c>
      <c r="I1760" s="6" t="s">
        <v>91</v>
      </c>
      <c r="J1760" s="6" t="s">
        <v>91</v>
      </c>
      <c r="K1760" s="6" t="s">
        <v>91</v>
      </c>
      <c r="L1760" s="6" t="s">
        <v>91</v>
      </c>
      <c r="M1760" s="5" t="s">
        <v>92</v>
      </c>
      <c r="N1760" s="6" t="s">
        <v>91</v>
      </c>
      <c r="O1760" s="6" t="s">
        <v>91</v>
      </c>
      <c r="P1760" s="6" t="s">
        <v>91</v>
      </c>
      <c r="Q1760" s="6" t="s">
        <v>91</v>
      </c>
      <c r="R1760" s="5">
        <v>1</v>
      </c>
      <c r="S1760" s="5">
        <v>0</v>
      </c>
      <c r="T1760" s="5" t="s">
        <v>93</v>
      </c>
      <c r="U1760" s="5" t="s">
        <v>105</v>
      </c>
    </row>
    <row r="1761" spans="1:21">
      <c r="A1761" s="6" t="s">
        <v>87</v>
      </c>
      <c r="B1761" s="7">
        <v>1</v>
      </c>
      <c r="C1761" s="5">
        <v>1907</v>
      </c>
      <c r="D1761" s="5">
        <v>42</v>
      </c>
      <c r="E1761" s="8">
        <v>421111</v>
      </c>
      <c r="F1761" s="8">
        <v>421111801</v>
      </c>
      <c r="G1761" s="5" t="s">
        <v>2475</v>
      </c>
      <c r="H1761" s="5" t="s">
        <v>221</v>
      </c>
      <c r="I1761" s="6" t="s">
        <v>91</v>
      </c>
      <c r="J1761" s="6" t="s">
        <v>91</v>
      </c>
      <c r="K1761" s="6" t="s">
        <v>91</v>
      </c>
      <c r="L1761" s="6" t="s">
        <v>91</v>
      </c>
      <c r="M1761" s="5" t="s">
        <v>92</v>
      </c>
      <c r="N1761" s="6" t="s">
        <v>91</v>
      </c>
      <c r="O1761" s="6" t="s">
        <v>91</v>
      </c>
      <c r="P1761" s="6" t="s">
        <v>91</v>
      </c>
      <c r="Q1761" s="6" t="s">
        <v>91</v>
      </c>
      <c r="R1761" s="5">
        <v>1</v>
      </c>
      <c r="S1761" s="5">
        <v>0</v>
      </c>
      <c r="T1761" s="5" t="s">
        <v>93</v>
      </c>
      <c r="U1761" s="5" t="s">
        <v>105</v>
      </c>
    </row>
    <row r="1762" spans="1:21">
      <c r="A1762" s="6" t="s">
        <v>87</v>
      </c>
      <c r="B1762" s="7">
        <v>1</v>
      </c>
      <c r="C1762" s="5">
        <v>1908</v>
      </c>
      <c r="D1762" s="5">
        <v>42</v>
      </c>
      <c r="E1762" s="8">
        <v>421111</v>
      </c>
      <c r="F1762" s="8">
        <v>421111802</v>
      </c>
      <c r="G1762" s="5" t="s">
        <v>2476</v>
      </c>
      <c r="H1762" s="5" t="s">
        <v>223</v>
      </c>
      <c r="I1762" s="6" t="s">
        <v>91</v>
      </c>
      <c r="J1762" s="6" t="s">
        <v>91</v>
      </c>
      <c r="K1762" s="6" t="s">
        <v>91</v>
      </c>
      <c r="L1762" s="6" t="s">
        <v>91</v>
      </c>
      <c r="M1762" s="5" t="s">
        <v>92</v>
      </c>
      <c r="N1762" s="6" t="s">
        <v>91</v>
      </c>
      <c r="O1762" s="6" t="s">
        <v>91</v>
      </c>
      <c r="P1762" s="6" t="s">
        <v>91</v>
      </c>
      <c r="Q1762" s="6" t="s">
        <v>91</v>
      </c>
      <c r="R1762" s="5">
        <v>1</v>
      </c>
      <c r="S1762" s="5">
        <v>0</v>
      </c>
      <c r="T1762" s="5" t="s">
        <v>93</v>
      </c>
      <c r="U1762" s="5" t="s">
        <v>105</v>
      </c>
    </row>
    <row r="1763" spans="1:21">
      <c r="A1763" s="6" t="s">
        <v>87</v>
      </c>
      <c r="B1763" s="7">
        <v>1</v>
      </c>
      <c r="C1763" s="5">
        <v>1909</v>
      </c>
      <c r="D1763" s="5">
        <v>42</v>
      </c>
      <c r="E1763" s="8">
        <v>421111</v>
      </c>
      <c r="F1763" s="8">
        <v>421111803</v>
      </c>
      <c r="G1763" s="5" t="s">
        <v>2477</v>
      </c>
      <c r="H1763" s="5" t="s">
        <v>225</v>
      </c>
      <c r="I1763" s="6" t="s">
        <v>91</v>
      </c>
      <c r="J1763" s="6" t="s">
        <v>91</v>
      </c>
      <c r="K1763" s="6" t="s">
        <v>91</v>
      </c>
      <c r="L1763" s="6" t="s">
        <v>91</v>
      </c>
      <c r="M1763" s="5" t="s">
        <v>92</v>
      </c>
      <c r="N1763" s="6" t="s">
        <v>91</v>
      </c>
      <c r="O1763" s="6" t="s">
        <v>91</v>
      </c>
      <c r="P1763" s="6" t="s">
        <v>91</v>
      </c>
      <c r="Q1763" s="6" t="s">
        <v>91</v>
      </c>
      <c r="R1763" s="5">
        <v>1</v>
      </c>
      <c r="S1763" s="5">
        <v>0</v>
      </c>
      <c r="T1763" s="5" t="s">
        <v>93</v>
      </c>
      <c r="U1763" s="5" t="s">
        <v>105</v>
      </c>
    </row>
    <row r="1764" spans="1:21">
      <c r="A1764" s="6" t="s">
        <v>87</v>
      </c>
      <c r="B1764" s="7">
        <v>1</v>
      </c>
      <c r="C1764" s="5">
        <v>1910</v>
      </c>
      <c r="D1764" s="5">
        <v>42</v>
      </c>
      <c r="E1764" s="8">
        <v>421111</v>
      </c>
      <c r="F1764" s="8">
        <v>421111904</v>
      </c>
      <c r="G1764" s="5" t="s">
        <v>2478</v>
      </c>
      <c r="H1764" s="5" t="s">
        <v>227</v>
      </c>
      <c r="I1764" s="6" t="s">
        <v>91</v>
      </c>
      <c r="J1764" s="6" t="s">
        <v>91</v>
      </c>
      <c r="K1764" s="6" t="s">
        <v>91</v>
      </c>
      <c r="L1764" s="6" t="s">
        <v>91</v>
      </c>
      <c r="M1764" s="5" t="s">
        <v>92</v>
      </c>
      <c r="N1764" s="6" t="s">
        <v>91</v>
      </c>
      <c r="O1764" s="6" t="s">
        <v>91</v>
      </c>
      <c r="P1764" s="6" t="s">
        <v>91</v>
      </c>
      <c r="Q1764" s="6" t="s">
        <v>91</v>
      </c>
      <c r="R1764" s="5">
        <v>1</v>
      </c>
      <c r="S1764" s="5">
        <v>0</v>
      </c>
      <c r="T1764" s="5" t="s">
        <v>93</v>
      </c>
      <c r="U1764" s="5" t="s">
        <v>105</v>
      </c>
    </row>
    <row r="1765" spans="1:21">
      <c r="A1765" s="6" t="s">
        <v>87</v>
      </c>
      <c r="B1765" s="7">
        <v>1</v>
      </c>
      <c r="C1765" s="5">
        <v>1911</v>
      </c>
      <c r="D1765" s="5">
        <v>42</v>
      </c>
      <c r="E1765" s="8">
        <v>421111</v>
      </c>
      <c r="F1765" s="8">
        <v>421111901</v>
      </c>
      <c r="G1765" s="5" t="s">
        <v>2479</v>
      </c>
      <c r="H1765" s="5" t="s">
        <v>1754</v>
      </c>
      <c r="I1765" s="6" t="s">
        <v>91</v>
      </c>
      <c r="J1765" s="6" t="s">
        <v>91</v>
      </c>
      <c r="K1765" s="6" t="s">
        <v>91</v>
      </c>
      <c r="L1765" s="6" t="s">
        <v>91</v>
      </c>
      <c r="M1765" s="5" t="s">
        <v>92</v>
      </c>
      <c r="N1765" s="6" t="s">
        <v>91</v>
      </c>
      <c r="O1765" s="6" t="s">
        <v>91</v>
      </c>
      <c r="P1765" s="6" t="s">
        <v>91</v>
      </c>
      <c r="Q1765" s="6" t="s">
        <v>91</v>
      </c>
      <c r="R1765" s="5">
        <v>1</v>
      </c>
      <c r="S1765" s="5">
        <v>0</v>
      </c>
      <c r="T1765" s="5" t="s">
        <v>93</v>
      </c>
      <c r="U1765" s="5" t="s">
        <v>105</v>
      </c>
    </row>
    <row r="1766" spans="1:21">
      <c r="A1766" s="6" t="s">
        <v>87</v>
      </c>
      <c r="B1766" s="7">
        <v>1</v>
      </c>
      <c r="C1766" s="5">
        <v>1913</v>
      </c>
      <c r="D1766" s="5">
        <v>42</v>
      </c>
      <c r="E1766" s="8">
        <v>421111</v>
      </c>
      <c r="F1766" s="8">
        <v>421111902</v>
      </c>
      <c r="G1766" s="5" t="s">
        <v>2480</v>
      </c>
      <c r="H1766" s="5" t="s">
        <v>223</v>
      </c>
      <c r="I1766" s="6" t="s">
        <v>91</v>
      </c>
      <c r="J1766" s="6" t="s">
        <v>91</v>
      </c>
      <c r="K1766" s="6" t="s">
        <v>91</v>
      </c>
      <c r="L1766" s="6" t="s">
        <v>91</v>
      </c>
      <c r="M1766" s="5" t="s">
        <v>92</v>
      </c>
      <c r="N1766" s="6" t="s">
        <v>91</v>
      </c>
      <c r="O1766" s="6" t="s">
        <v>91</v>
      </c>
      <c r="P1766" s="6" t="s">
        <v>91</v>
      </c>
      <c r="Q1766" s="6" t="s">
        <v>91</v>
      </c>
      <c r="R1766" s="5">
        <v>1</v>
      </c>
      <c r="S1766" s="5">
        <v>0</v>
      </c>
      <c r="T1766" s="5" t="s">
        <v>93</v>
      </c>
      <c r="U1766" s="5" t="s">
        <v>105</v>
      </c>
    </row>
    <row r="1767" spans="1:21">
      <c r="A1767" s="6" t="s">
        <v>87</v>
      </c>
      <c r="B1767" s="7">
        <v>1</v>
      </c>
      <c r="C1767" s="5">
        <v>1914</v>
      </c>
      <c r="D1767" s="5">
        <v>42</v>
      </c>
      <c r="E1767" s="8">
        <v>421111</v>
      </c>
      <c r="F1767" s="8">
        <v>421111903</v>
      </c>
      <c r="G1767" s="5" t="s">
        <v>2481</v>
      </c>
      <c r="H1767" s="5" t="s">
        <v>225</v>
      </c>
      <c r="I1767" s="6" t="s">
        <v>91</v>
      </c>
      <c r="J1767" s="6" t="s">
        <v>91</v>
      </c>
      <c r="K1767" s="6" t="s">
        <v>91</v>
      </c>
      <c r="L1767" s="6" t="s">
        <v>91</v>
      </c>
      <c r="M1767" s="5" t="s">
        <v>92</v>
      </c>
      <c r="N1767" s="6" t="s">
        <v>91</v>
      </c>
      <c r="O1767" s="6" t="s">
        <v>91</v>
      </c>
      <c r="P1767" s="6" t="s">
        <v>91</v>
      </c>
      <c r="Q1767" s="6" t="s">
        <v>91</v>
      </c>
      <c r="R1767" s="5">
        <v>1</v>
      </c>
      <c r="S1767" s="5">
        <v>0</v>
      </c>
      <c r="T1767" s="5" t="s">
        <v>93</v>
      </c>
      <c r="U1767" s="5" t="s">
        <v>105</v>
      </c>
    </row>
    <row r="1768" spans="1:21">
      <c r="A1768" s="6" t="s">
        <v>87</v>
      </c>
      <c r="B1768" s="7">
        <v>1</v>
      </c>
      <c r="C1768" s="5">
        <v>1916</v>
      </c>
      <c r="D1768" s="5">
        <v>42</v>
      </c>
      <c r="E1768" s="8" t="s">
        <v>1734</v>
      </c>
      <c r="F1768" s="8">
        <v>4211120</v>
      </c>
      <c r="G1768" s="5" t="s">
        <v>2482</v>
      </c>
      <c r="H1768" s="5" t="s">
        <v>1810</v>
      </c>
      <c r="I1768" s="5">
        <v>10065503692</v>
      </c>
      <c r="J1768" s="6" t="s">
        <v>91</v>
      </c>
      <c r="K1768" s="6" t="s">
        <v>91</v>
      </c>
      <c r="L1768" s="6" t="s">
        <v>91</v>
      </c>
      <c r="M1768" s="5" t="s">
        <v>92</v>
      </c>
      <c r="N1768" s="6" t="s">
        <v>91</v>
      </c>
      <c r="O1768" s="6" t="s">
        <v>91</v>
      </c>
      <c r="P1768" s="6" t="s">
        <v>91</v>
      </c>
      <c r="Q1768" s="6" t="s">
        <v>91</v>
      </c>
      <c r="R1768" s="5">
        <v>1</v>
      </c>
      <c r="S1768" s="5">
        <v>0</v>
      </c>
      <c r="T1768" s="5" t="s">
        <v>93</v>
      </c>
      <c r="U1768" s="5" t="s">
        <v>105</v>
      </c>
    </row>
    <row r="1769" spans="1:21">
      <c r="A1769" s="6" t="s">
        <v>87</v>
      </c>
      <c r="B1769" s="7">
        <v>1</v>
      </c>
      <c r="C1769" s="5">
        <v>1917</v>
      </c>
      <c r="D1769" s="5">
        <v>42</v>
      </c>
      <c r="E1769" s="8">
        <v>421112</v>
      </c>
      <c r="F1769" s="8">
        <v>421112001</v>
      </c>
      <c r="G1769" s="5" t="s">
        <v>2483</v>
      </c>
      <c r="H1769" s="5" t="s">
        <v>221</v>
      </c>
      <c r="I1769" s="6" t="s">
        <v>91</v>
      </c>
      <c r="J1769" s="6" t="s">
        <v>91</v>
      </c>
      <c r="K1769" s="6" t="s">
        <v>91</v>
      </c>
      <c r="L1769" s="6" t="s">
        <v>91</v>
      </c>
      <c r="M1769" s="5" t="s">
        <v>92</v>
      </c>
      <c r="N1769" s="6" t="s">
        <v>91</v>
      </c>
      <c r="O1769" s="6" t="s">
        <v>91</v>
      </c>
      <c r="P1769" s="6" t="s">
        <v>91</v>
      </c>
      <c r="Q1769" s="6" t="s">
        <v>91</v>
      </c>
      <c r="R1769" s="5">
        <v>1</v>
      </c>
      <c r="S1769" s="5">
        <v>0</v>
      </c>
      <c r="T1769" s="5" t="s">
        <v>93</v>
      </c>
      <c r="U1769" s="5" t="s">
        <v>105</v>
      </c>
    </row>
    <row r="1770" spans="1:21">
      <c r="A1770" s="6" t="s">
        <v>87</v>
      </c>
      <c r="B1770" s="7">
        <v>1</v>
      </c>
      <c r="C1770" s="5">
        <v>1918</v>
      </c>
      <c r="D1770" s="5">
        <v>42</v>
      </c>
      <c r="E1770" s="8">
        <v>421112</v>
      </c>
      <c r="F1770" s="8">
        <v>421112002</v>
      </c>
      <c r="G1770" s="5" t="s">
        <v>2484</v>
      </c>
      <c r="H1770" s="5" t="s">
        <v>223</v>
      </c>
      <c r="I1770" s="6" t="s">
        <v>91</v>
      </c>
      <c r="J1770" s="6" t="s">
        <v>91</v>
      </c>
      <c r="K1770" s="6" t="s">
        <v>91</v>
      </c>
      <c r="L1770" s="6" t="s">
        <v>91</v>
      </c>
      <c r="M1770" s="5" t="s">
        <v>92</v>
      </c>
      <c r="N1770" s="6" t="s">
        <v>91</v>
      </c>
      <c r="O1770" s="6" t="s">
        <v>91</v>
      </c>
      <c r="P1770" s="6" t="s">
        <v>91</v>
      </c>
      <c r="Q1770" s="6" t="s">
        <v>91</v>
      </c>
      <c r="R1770" s="5">
        <v>1</v>
      </c>
      <c r="S1770" s="5">
        <v>0</v>
      </c>
      <c r="T1770" s="5" t="s">
        <v>93</v>
      </c>
      <c r="U1770" s="5" t="s">
        <v>105</v>
      </c>
    </row>
    <row r="1771" spans="1:21">
      <c r="A1771" s="6" t="s">
        <v>87</v>
      </c>
      <c r="B1771" s="7">
        <v>1</v>
      </c>
      <c r="C1771" s="5">
        <v>1919</v>
      </c>
      <c r="D1771" s="5">
        <v>42</v>
      </c>
      <c r="E1771" s="8">
        <v>421112</v>
      </c>
      <c r="F1771" s="8">
        <v>421112003</v>
      </c>
      <c r="G1771" s="5" t="s">
        <v>2485</v>
      </c>
      <c r="H1771" s="5" t="s">
        <v>225</v>
      </c>
      <c r="I1771" s="6" t="s">
        <v>91</v>
      </c>
      <c r="J1771" s="6" t="s">
        <v>91</v>
      </c>
      <c r="K1771" s="6" t="s">
        <v>91</v>
      </c>
      <c r="L1771" s="6" t="s">
        <v>91</v>
      </c>
      <c r="M1771" s="5" t="s">
        <v>92</v>
      </c>
      <c r="N1771" s="6" t="s">
        <v>91</v>
      </c>
      <c r="O1771" s="6" t="s">
        <v>91</v>
      </c>
      <c r="P1771" s="6" t="s">
        <v>91</v>
      </c>
      <c r="Q1771" s="6" t="s">
        <v>91</v>
      </c>
      <c r="R1771" s="5">
        <v>1</v>
      </c>
      <c r="S1771" s="5">
        <v>0</v>
      </c>
      <c r="T1771" s="5" t="s">
        <v>93</v>
      </c>
      <c r="U1771" s="5" t="s">
        <v>105</v>
      </c>
    </row>
    <row r="1772" spans="1:21">
      <c r="A1772" s="6" t="s">
        <v>87</v>
      </c>
      <c r="B1772" s="7">
        <v>1</v>
      </c>
      <c r="C1772" s="5">
        <v>1921</v>
      </c>
      <c r="D1772" s="5">
        <v>42</v>
      </c>
      <c r="E1772" s="8">
        <v>421112</v>
      </c>
      <c r="F1772" s="8">
        <v>421112004</v>
      </c>
      <c r="G1772" s="5" t="s">
        <v>2486</v>
      </c>
      <c r="H1772" s="5" t="s">
        <v>227</v>
      </c>
      <c r="I1772" s="6" t="s">
        <v>91</v>
      </c>
      <c r="J1772" s="6" t="s">
        <v>91</v>
      </c>
      <c r="K1772" s="6" t="s">
        <v>91</v>
      </c>
      <c r="L1772" s="6" t="s">
        <v>91</v>
      </c>
      <c r="M1772" s="5" t="s">
        <v>92</v>
      </c>
      <c r="N1772" s="6" t="s">
        <v>91</v>
      </c>
      <c r="O1772" s="6" t="s">
        <v>91</v>
      </c>
      <c r="P1772" s="6" t="s">
        <v>91</v>
      </c>
      <c r="Q1772" s="6" t="s">
        <v>91</v>
      </c>
      <c r="R1772" s="5">
        <v>1</v>
      </c>
      <c r="S1772" s="5">
        <v>0</v>
      </c>
      <c r="T1772" s="5" t="s">
        <v>93</v>
      </c>
      <c r="U1772" s="5" t="s">
        <v>105</v>
      </c>
    </row>
    <row r="1773" spans="1:21">
      <c r="A1773" s="6" t="s">
        <v>87</v>
      </c>
      <c r="B1773" s="7">
        <v>1</v>
      </c>
      <c r="C1773" s="5">
        <v>1922</v>
      </c>
      <c r="D1773" s="5">
        <v>42</v>
      </c>
      <c r="E1773" s="8" t="s">
        <v>1734</v>
      </c>
      <c r="F1773" s="8">
        <v>4211121</v>
      </c>
      <c r="G1773" s="5" t="s">
        <v>2487</v>
      </c>
      <c r="H1773" s="5" t="s">
        <v>1992</v>
      </c>
      <c r="I1773" s="5">
        <v>10065503694</v>
      </c>
      <c r="J1773" s="6" t="s">
        <v>91</v>
      </c>
      <c r="K1773" s="6" t="s">
        <v>91</v>
      </c>
      <c r="L1773" s="6" t="s">
        <v>91</v>
      </c>
      <c r="M1773" s="5" t="s">
        <v>92</v>
      </c>
      <c r="N1773" s="6" t="s">
        <v>91</v>
      </c>
      <c r="O1773" s="6" t="s">
        <v>91</v>
      </c>
      <c r="P1773" s="6" t="s">
        <v>91</v>
      </c>
      <c r="Q1773" s="6" t="s">
        <v>91</v>
      </c>
      <c r="R1773" s="5">
        <v>1</v>
      </c>
      <c r="S1773" s="5">
        <v>0</v>
      </c>
      <c r="T1773" s="5" t="s">
        <v>93</v>
      </c>
      <c r="U1773" s="5" t="s">
        <v>105</v>
      </c>
    </row>
    <row r="1774" spans="1:21">
      <c r="A1774" s="6" t="s">
        <v>87</v>
      </c>
      <c r="B1774" s="7">
        <v>1</v>
      </c>
      <c r="C1774" s="5">
        <v>1923</v>
      </c>
      <c r="D1774" s="5">
        <v>42</v>
      </c>
      <c r="E1774" s="8">
        <v>421112</v>
      </c>
      <c r="F1774" s="8">
        <v>421112101</v>
      </c>
      <c r="G1774" s="5" t="s">
        <v>2488</v>
      </c>
      <c r="H1774" s="5" t="s">
        <v>221</v>
      </c>
      <c r="I1774" s="6" t="s">
        <v>91</v>
      </c>
      <c r="J1774" s="6" t="s">
        <v>91</v>
      </c>
      <c r="K1774" s="6" t="s">
        <v>91</v>
      </c>
      <c r="L1774" s="6" t="s">
        <v>91</v>
      </c>
      <c r="M1774" s="5" t="s">
        <v>92</v>
      </c>
      <c r="N1774" s="6" t="s">
        <v>91</v>
      </c>
      <c r="O1774" s="6" t="s">
        <v>91</v>
      </c>
      <c r="P1774" s="6" t="s">
        <v>91</v>
      </c>
      <c r="Q1774" s="6" t="s">
        <v>91</v>
      </c>
      <c r="R1774" s="5">
        <v>1</v>
      </c>
      <c r="S1774" s="5">
        <v>0</v>
      </c>
      <c r="T1774" s="5" t="s">
        <v>93</v>
      </c>
      <c r="U1774" s="5" t="s">
        <v>105</v>
      </c>
    </row>
    <row r="1775" spans="1:21">
      <c r="A1775" s="6" t="s">
        <v>87</v>
      </c>
      <c r="B1775" s="7">
        <v>1</v>
      </c>
      <c r="C1775" s="5">
        <v>1924</v>
      </c>
      <c r="D1775" s="5">
        <v>42</v>
      </c>
      <c r="E1775" s="8">
        <v>421112</v>
      </c>
      <c r="F1775" s="8">
        <v>421112102</v>
      </c>
      <c r="G1775" s="5" t="s">
        <v>2489</v>
      </c>
      <c r="H1775" s="5" t="s">
        <v>223</v>
      </c>
      <c r="I1775" s="6" t="s">
        <v>91</v>
      </c>
      <c r="J1775" s="6" t="s">
        <v>91</v>
      </c>
      <c r="K1775" s="6" t="s">
        <v>91</v>
      </c>
      <c r="L1775" s="6" t="s">
        <v>91</v>
      </c>
      <c r="M1775" s="5" t="s">
        <v>92</v>
      </c>
      <c r="N1775" s="6" t="s">
        <v>91</v>
      </c>
      <c r="O1775" s="6" t="s">
        <v>91</v>
      </c>
      <c r="P1775" s="6" t="s">
        <v>91</v>
      </c>
      <c r="Q1775" s="6" t="s">
        <v>91</v>
      </c>
      <c r="R1775" s="5">
        <v>1</v>
      </c>
      <c r="S1775" s="5">
        <v>0</v>
      </c>
      <c r="T1775" s="5" t="s">
        <v>93</v>
      </c>
      <c r="U1775" s="5" t="s">
        <v>105</v>
      </c>
    </row>
    <row r="1776" spans="1:21">
      <c r="A1776" s="6" t="s">
        <v>87</v>
      </c>
      <c r="B1776" s="7">
        <v>1</v>
      </c>
      <c r="C1776" s="5">
        <v>1925</v>
      </c>
      <c r="D1776" s="5">
        <v>42</v>
      </c>
      <c r="E1776" s="8">
        <v>421112</v>
      </c>
      <c r="F1776" s="8">
        <v>421112103</v>
      </c>
      <c r="G1776" s="5" t="s">
        <v>2490</v>
      </c>
      <c r="H1776" s="5" t="s">
        <v>225</v>
      </c>
      <c r="I1776" s="6" t="s">
        <v>91</v>
      </c>
      <c r="J1776" s="6" t="s">
        <v>91</v>
      </c>
      <c r="K1776" s="6" t="s">
        <v>91</v>
      </c>
      <c r="L1776" s="6" t="s">
        <v>91</v>
      </c>
      <c r="M1776" s="5" t="s">
        <v>92</v>
      </c>
      <c r="N1776" s="6" t="s">
        <v>91</v>
      </c>
      <c r="O1776" s="6" t="s">
        <v>91</v>
      </c>
      <c r="P1776" s="6" t="s">
        <v>91</v>
      </c>
      <c r="Q1776" s="6" t="s">
        <v>91</v>
      </c>
      <c r="R1776" s="5">
        <v>1</v>
      </c>
      <c r="S1776" s="5">
        <v>0</v>
      </c>
      <c r="T1776" s="5" t="s">
        <v>93</v>
      </c>
      <c r="U1776" s="5" t="s">
        <v>105</v>
      </c>
    </row>
    <row r="1777" spans="1:21">
      <c r="A1777" s="6" t="s">
        <v>87</v>
      </c>
      <c r="B1777" s="7">
        <v>1</v>
      </c>
      <c r="C1777" s="5">
        <v>1927</v>
      </c>
      <c r="D1777" s="5">
        <v>42</v>
      </c>
      <c r="E1777" s="8">
        <v>421112</v>
      </c>
      <c r="F1777" s="8">
        <v>421112104</v>
      </c>
      <c r="G1777" s="5" t="s">
        <v>2491</v>
      </c>
      <c r="H1777" s="5" t="s">
        <v>227</v>
      </c>
      <c r="I1777" s="6" t="s">
        <v>91</v>
      </c>
      <c r="J1777" s="6" t="s">
        <v>91</v>
      </c>
      <c r="K1777" s="6" t="s">
        <v>91</v>
      </c>
      <c r="L1777" s="6" t="s">
        <v>91</v>
      </c>
      <c r="M1777" s="5" t="s">
        <v>92</v>
      </c>
      <c r="N1777" s="6" t="s">
        <v>91</v>
      </c>
      <c r="O1777" s="6" t="s">
        <v>91</v>
      </c>
      <c r="P1777" s="6" t="s">
        <v>91</v>
      </c>
      <c r="Q1777" s="6" t="s">
        <v>91</v>
      </c>
      <c r="R1777" s="5">
        <v>1</v>
      </c>
      <c r="S1777" s="5">
        <v>0</v>
      </c>
      <c r="T1777" s="5" t="s">
        <v>93</v>
      </c>
      <c r="U1777" s="5" t="s">
        <v>105</v>
      </c>
    </row>
    <row r="1778" spans="1:21">
      <c r="A1778" s="6" t="s">
        <v>87</v>
      </c>
      <c r="B1778" s="7">
        <v>1</v>
      </c>
      <c r="C1778" s="5">
        <v>1928</v>
      </c>
      <c r="D1778" s="5">
        <v>42</v>
      </c>
      <c r="E1778" s="8" t="s">
        <v>1734</v>
      </c>
      <c r="F1778" s="8">
        <v>4211122</v>
      </c>
      <c r="G1778" s="5" t="s">
        <v>2492</v>
      </c>
      <c r="H1778" s="5" t="s">
        <v>1775</v>
      </c>
      <c r="I1778" s="5">
        <v>10065505503</v>
      </c>
      <c r="J1778" s="6" t="s">
        <v>91</v>
      </c>
      <c r="K1778" s="6" t="s">
        <v>91</v>
      </c>
      <c r="L1778" s="6" t="s">
        <v>91</v>
      </c>
      <c r="M1778" s="5" t="s">
        <v>92</v>
      </c>
      <c r="N1778" s="6" t="s">
        <v>91</v>
      </c>
      <c r="O1778" s="6" t="s">
        <v>91</v>
      </c>
      <c r="P1778" s="6" t="s">
        <v>91</v>
      </c>
      <c r="Q1778" s="6" t="s">
        <v>91</v>
      </c>
      <c r="R1778" s="5">
        <v>1</v>
      </c>
      <c r="S1778" s="5">
        <v>0</v>
      </c>
      <c r="T1778" s="5" t="s">
        <v>93</v>
      </c>
      <c r="U1778" s="5" t="s">
        <v>105</v>
      </c>
    </row>
    <row r="1779" spans="1:21">
      <c r="A1779" s="6" t="s">
        <v>87</v>
      </c>
      <c r="B1779" s="7">
        <v>1</v>
      </c>
      <c r="C1779" s="5">
        <v>1929</v>
      </c>
      <c r="D1779" s="5">
        <v>42</v>
      </c>
      <c r="E1779" s="8">
        <v>421112</v>
      </c>
      <c r="F1779" s="8">
        <v>421112201</v>
      </c>
      <c r="G1779" s="5" t="s">
        <v>2493</v>
      </c>
      <c r="H1779" s="5" t="s">
        <v>221</v>
      </c>
      <c r="I1779" s="6" t="s">
        <v>91</v>
      </c>
      <c r="J1779" s="6" t="s">
        <v>91</v>
      </c>
      <c r="K1779" s="6" t="s">
        <v>91</v>
      </c>
      <c r="L1779" s="6" t="s">
        <v>91</v>
      </c>
      <c r="M1779" s="5" t="s">
        <v>92</v>
      </c>
      <c r="N1779" s="6" t="s">
        <v>91</v>
      </c>
      <c r="O1779" s="6" t="s">
        <v>91</v>
      </c>
      <c r="P1779" s="6" t="s">
        <v>91</v>
      </c>
      <c r="Q1779" s="6" t="s">
        <v>91</v>
      </c>
      <c r="R1779" s="5">
        <v>1</v>
      </c>
      <c r="S1779" s="5">
        <v>0</v>
      </c>
      <c r="T1779" s="5" t="s">
        <v>93</v>
      </c>
      <c r="U1779" s="5" t="s">
        <v>105</v>
      </c>
    </row>
    <row r="1780" spans="1:21">
      <c r="A1780" s="6" t="s">
        <v>87</v>
      </c>
      <c r="B1780" s="7">
        <v>1</v>
      </c>
      <c r="C1780" s="5">
        <v>1930</v>
      </c>
      <c r="D1780" s="5">
        <v>42</v>
      </c>
      <c r="E1780" s="8">
        <v>421112</v>
      </c>
      <c r="F1780" s="8">
        <v>421112202</v>
      </c>
      <c r="G1780" s="5" t="s">
        <v>2494</v>
      </c>
      <c r="H1780" s="5" t="s">
        <v>223</v>
      </c>
      <c r="I1780" s="6" t="s">
        <v>91</v>
      </c>
      <c r="J1780" s="6" t="s">
        <v>91</v>
      </c>
      <c r="K1780" s="6" t="s">
        <v>91</v>
      </c>
      <c r="L1780" s="6" t="s">
        <v>91</v>
      </c>
      <c r="M1780" s="5" t="s">
        <v>92</v>
      </c>
      <c r="N1780" s="6" t="s">
        <v>91</v>
      </c>
      <c r="O1780" s="6" t="s">
        <v>91</v>
      </c>
      <c r="P1780" s="6" t="s">
        <v>91</v>
      </c>
      <c r="Q1780" s="6" t="s">
        <v>91</v>
      </c>
      <c r="R1780" s="5">
        <v>1</v>
      </c>
      <c r="S1780" s="5">
        <v>0</v>
      </c>
      <c r="T1780" s="5" t="s">
        <v>93</v>
      </c>
      <c r="U1780" s="5" t="s">
        <v>105</v>
      </c>
    </row>
    <row r="1781" spans="1:21">
      <c r="A1781" s="6" t="s">
        <v>87</v>
      </c>
      <c r="B1781" s="7">
        <v>1</v>
      </c>
      <c r="C1781" s="5">
        <v>1931</v>
      </c>
      <c r="D1781" s="5">
        <v>42</v>
      </c>
      <c r="E1781" s="8">
        <v>421112</v>
      </c>
      <c r="F1781" s="8">
        <v>421112203</v>
      </c>
      <c r="G1781" s="5" t="s">
        <v>2495</v>
      </c>
      <c r="H1781" s="5" t="s">
        <v>225</v>
      </c>
      <c r="I1781" s="6" t="s">
        <v>91</v>
      </c>
      <c r="J1781" s="6" t="s">
        <v>91</v>
      </c>
      <c r="K1781" s="6" t="s">
        <v>91</v>
      </c>
      <c r="L1781" s="6" t="s">
        <v>91</v>
      </c>
      <c r="M1781" s="5" t="s">
        <v>92</v>
      </c>
      <c r="N1781" s="6" t="s">
        <v>91</v>
      </c>
      <c r="O1781" s="6" t="s">
        <v>91</v>
      </c>
      <c r="P1781" s="6" t="s">
        <v>91</v>
      </c>
      <c r="Q1781" s="6" t="s">
        <v>91</v>
      </c>
      <c r="R1781" s="5">
        <v>1</v>
      </c>
      <c r="S1781" s="5">
        <v>0</v>
      </c>
      <c r="T1781" s="5" t="s">
        <v>93</v>
      </c>
      <c r="U1781" s="5" t="s">
        <v>105</v>
      </c>
    </row>
    <row r="1782" spans="1:21">
      <c r="A1782" s="6" t="s">
        <v>87</v>
      </c>
      <c r="B1782" s="7">
        <v>1</v>
      </c>
      <c r="C1782" s="5">
        <v>1933</v>
      </c>
      <c r="D1782" s="5">
        <v>42</v>
      </c>
      <c r="E1782" s="8">
        <v>421112</v>
      </c>
      <c r="F1782" s="8">
        <v>421112204</v>
      </c>
      <c r="G1782" s="5" t="s">
        <v>2496</v>
      </c>
      <c r="H1782" s="5" t="s">
        <v>227</v>
      </c>
      <c r="I1782" s="6" t="s">
        <v>91</v>
      </c>
      <c r="J1782" s="6" t="s">
        <v>91</v>
      </c>
      <c r="K1782" s="6" t="s">
        <v>91</v>
      </c>
      <c r="L1782" s="6" t="s">
        <v>91</v>
      </c>
      <c r="M1782" s="5" t="s">
        <v>92</v>
      </c>
      <c r="N1782" s="6" t="s">
        <v>91</v>
      </c>
      <c r="O1782" s="6" t="s">
        <v>91</v>
      </c>
      <c r="P1782" s="6" t="s">
        <v>91</v>
      </c>
      <c r="Q1782" s="6" t="s">
        <v>91</v>
      </c>
      <c r="R1782" s="5">
        <v>1</v>
      </c>
      <c r="S1782" s="5">
        <v>0</v>
      </c>
      <c r="T1782" s="5" t="s">
        <v>93</v>
      </c>
      <c r="U1782" s="5" t="s">
        <v>105</v>
      </c>
    </row>
    <row r="1783" spans="1:21">
      <c r="A1783" s="6" t="s">
        <v>87</v>
      </c>
      <c r="B1783" s="7">
        <v>1</v>
      </c>
      <c r="C1783" s="5">
        <v>1934</v>
      </c>
      <c r="D1783" s="5">
        <v>42</v>
      </c>
      <c r="E1783" s="8" t="s">
        <v>1734</v>
      </c>
      <c r="F1783" s="8">
        <v>4211123</v>
      </c>
      <c r="G1783" s="5" t="s">
        <v>2497</v>
      </c>
      <c r="H1783" s="5" t="s">
        <v>1971</v>
      </c>
      <c r="I1783" s="5">
        <v>10065503664</v>
      </c>
      <c r="J1783" s="6" t="s">
        <v>91</v>
      </c>
      <c r="K1783" s="6" t="s">
        <v>91</v>
      </c>
      <c r="L1783" s="6" t="s">
        <v>91</v>
      </c>
      <c r="M1783" s="5" t="s">
        <v>92</v>
      </c>
      <c r="N1783" s="6" t="s">
        <v>91</v>
      </c>
      <c r="O1783" s="6" t="s">
        <v>91</v>
      </c>
      <c r="P1783" s="6" t="s">
        <v>91</v>
      </c>
      <c r="Q1783" s="6" t="s">
        <v>91</v>
      </c>
      <c r="R1783" s="5">
        <v>1</v>
      </c>
      <c r="S1783" s="5">
        <v>0</v>
      </c>
      <c r="T1783" s="5" t="s">
        <v>93</v>
      </c>
      <c r="U1783" s="5" t="s">
        <v>105</v>
      </c>
    </row>
    <row r="1784" spans="1:21">
      <c r="A1784" s="6" t="s">
        <v>87</v>
      </c>
      <c r="B1784" s="7">
        <v>1</v>
      </c>
      <c r="C1784" s="5">
        <v>1935</v>
      </c>
      <c r="D1784" s="5">
        <v>42</v>
      </c>
      <c r="E1784" s="8">
        <v>421112</v>
      </c>
      <c r="F1784" s="8">
        <v>421112301</v>
      </c>
      <c r="G1784" s="5" t="s">
        <v>2498</v>
      </c>
      <c r="H1784" s="5" t="s">
        <v>221</v>
      </c>
      <c r="I1784" s="6" t="s">
        <v>91</v>
      </c>
      <c r="J1784" s="6" t="s">
        <v>91</v>
      </c>
      <c r="K1784" s="6" t="s">
        <v>91</v>
      </c>
      <c r="L1784" s="6" t="s">
        <v>91</v>
      </c>
      <c r="M1784" s="5" t="s">
        <v>92</v>
      </c>
      <c r="N1784" s="6" t="s">
        <v>91</v>
      </c>
      <c r="O1784" s="6" t="s">
        <v>91</v>
      </c>
      <c r="P1784" s="6" t="s">
        <v>91</v>
      </c>
      <c r="Q1784" s="6" t="s">
        <v>91</v>
      </c>
      <c r="R1784" s="5">
        <v>1</v>
      </c>
      <c r="S1784" s="5">
        <v>0</v>
      </c>
      <c r="T1784" s="5" t="s">
        <v>93</v>
      </c>
      <c r="U1784" s="5" t="s">
        <v>105</v>
      </c>
    </row>
    <row r="1785" spans="1:21">
      <c r="A1785" s="6" t="s">
        <v>87</v>
      </c>
      <c r="B1785" s="7">
        <v>1</v>
      </c>
      <c r="C1785" s="5">
        <v>1936</v>
      </c>
      <c r="D1785" s="5">
        <v>42</v>
      </c>
      <c r="E1785" s="8">
        <v>421112</v>
      </c>
      <c r="F1785" s="8">
        <v>421112302</v>
      </c>
      <c r="G1785" s="5" t="s">
        <v>2499</v>
      </c>
      <c r="H1785" s="5" t="s">
        <v>223</v>
      </c>
      <c r="I1785" s="6" t="s">
        <v>91</v>
      </c>
      <c r="J1785" s="6" t="s">
        <v>91</v>
      </c>
      <c r="K1785" s="6" t="s">
        <v>91</v>
      </c>
      <c r="L1785" s="6" t="s">
        <v>91</v>
      </c>
      <c r="M1785" s="5" t="s">
        <v>92</v>
      </c>
      <c r="N1785" s="6" t="s">
        <v>91</v>
      </c>
      <c r="O1785" s="6" t="s">
        <v>91</v>
      </c>
      <c r="P1785" s="6" t="s">
        <v>91</v>
      </c>
      <c r="Q1785" s="6" t="s">
        <v>91</v>
      </c>
      <c r="R1785" s="5">
        <v>1</v>
      </c>
      <c r="S1785" s="5">
        <v>0</v>
      </c>
      <c r="T1785" s="5" t="s">
        <v>93</v>
      </c>
      <c r="U1785" s="5" t="s">
        <v>105</v>
      </c>
    </row>
    <row r="1786" spans="1:21">
      <c r="A1786" s="6" t="s">
        <v>87</v>
      </c>
      <c r="B1786" s="7">
        <v>1</v>
      </c>
      <c r="C1786" s="5">
        <v>1937</v>
      </c>
      <c r="D1786" s="5">
        <v>42</v>
      </c>
      <c r="E1786" s="8">
        <v>421112</v>
      </c>
      <c r="F1786" s="8">
        <v>421112303</v>
      </c>
      <c r="G1786" s="5" t="s">
        <v>2500</v>
      </c>
      <c r="H1786" s="5" t="s">
        <v>225</v>
      </c>
      <c r="I1786" s="6" t="s">
        <v>91</v>
      </c>
      <c r="J1786" s="6" t="s">
        <v>91</v>
      </c>
      <c r="K1786" s="6" t="s">
        <v>91</v>
      </c>
      <c r="L1786" s="6" t="s">
        <v>91</v>
      </c>
      <c r="M1786" s="5" t="s">
        <v>92</v>
      </c>
      <c r="N1786" s="6" t="s">
        <v>91</v>
      </c>
      <c r="O1786" s="6" t="s">
        <v>91</v>
      </c>
      <c r="P1786" s="6" t="s">
        <v>91</v>
      </c>
      <c r="Q1786" s="6" t="s">
        <v>91</v>
      </c>
      <c r="R1786" s="5">
        <v>1</v>
      </c>
      <c r="S1786" s="5">
        <v>0</v>
      </c>
      <c r="T1786" s="5" t="s">
        <v>93</v>
      </c>
      <c r="U1786" s="5" t="s">
        <v>105</v>
      </c>
    </row>
    <row r="1787" spans="1:21">
      <c r="A1787" s="6" t="s">
        <v>87</v>
      </c>
      <c r="B1787" s="7">
        <v>1</v>
      </c>
      <c r="C1787" s="5">
        <v>1939</v>
      </c>
      <c r="D1787" s="5">
        <v>42</v>
      </c>
      <c r="E1787" s="8">
        <v>421112</v>
      </c>
      <c r="F1787" s="8">
        <v>421112304</v>
      </c>
      <c r="G1787" s="5" t="s">
        <v>2501</v>
      </c>
      <c r="H1787" s="5" t="s">
        <v>227</v>
      </c>
      <c r="I1787" s="6" t="s">
        <v>91</v>
      </c>
      <c r="J1787" s="6" t="s">
        <v>91</v>
      </c>
      <c r="K1787" s="6" t="s">
        <v>91</v>
      </c>
      <c r="L1787" s="6" t="s">
        <v>91</v>
      </c>
      <c r="M1787" s="5" t="s">
        <v>92</v>
      </c>
      <c r="N1787" s="6" t="s">
        <v>91</v>
      </c>
      <c r="O1787" s="6" t="s">
        <v>91</v>
      </c>
      <c r="P1787" s="6" t="s">
        <v>91</v>
      </c>
      <c r="Q1787" s="6" t="s">
        <v>91</v>
      </c>
      <c r="R1787" s="5">
        <v>1</v>
      </c>
      <c r="S1787" s="5">
        <v>0</v>
      </c>
      <c r="T1787" s="5" t="s">
        <v>93</v>
      </c>
      <c r="U1787" s="5" t="s">
        <v>105</v>
      </c>
    </row>
    <row r="1788" spans="1:21">
      <c r="A1788" s="6" t="s">
        <v>87</v>
      </c>
      <c r="B1788" s="7">
        <v>1</v>
      </c>
      <c r="C1788" s="5">
        <v>1940</v>
      </c>
      <c r="D1788" s="5">
        <v>42</v>
      </c>
      <c r="E1788" s="8" t="s">
        <v>1734</v>
      </c>
      <c r="F1788" s="8">
        <v>4211124</v>
      </c>
      <c r="G1788" s="5" t="s">
        <v>2502</v>
      </c>
      <c r="H1788" s="5" t="s">
        <v>2041</v>
      </c>
      <c r="I1788" s="5">
        <v>10065504571</v>
      </c>
      <c r="J1788" s="6" t="s">
        <v>91</v>
      </c>
      <c r="K1788" s="6" t="s">
        <v>91</v>
      </c>
      <c r="L1788" s="6" t="s">
        <v>91</v>
      </c>
      <c r="M1788" s="5" t="s">
        <v>92</v>
      </c>
      <c r="N1788" s="6" t="s">
        <v>91</v>
      </c>
      <c r="O1788" s="6" t="s">
        <v>91</v>
      </c>
      <c r="P1788" s="6" t="s">
        <v>91</v>
      </c>
      <c r="Q1788" s="6" t="s">
        <v>91</v>
      </c>
      <c r="R1788" s="5">
        <v>1</v>
      </c>
      <c r="S1788" s="5">
        <v>0</v>
      </c>
      <c r="T1788" s="5" t="s">
        <v>93</v>
      </c>
      <c r="U1788" s="5" t="s">
        <v>105</v>
      </c>
    </row>
    <row r="1789" spans="1:21">
      <c r="A1789" s="6" t="s">
        <v>87</v>
      </c>
      <c r="B1789" s="7">
        <v>1</v>
      </c>
      <c r="C1789" s="5">
        <v>1941</v>
      </c>
      <c r="D1789" s="5">
        <v>42</v>
      </c>
      <c r="E1789" s="8">
        <v>421112</v>
      </c>
      <c r="F1789" s="8">
        <v>421112401</v>
      </c>
      <c r="G1789" s="5" t="s">
        <v>2503</v>
      </c>
      <c r="H1789" s="5" t="s">
        <v>221</v>
      </c>
      <c r="I1789" s="6" t="s">
        <v>91</v>
      </c>
      <c r="J1789" s="6" t="s">
        <v>91</v>
      </c>
      <c r="K1789" s="6" t="s">
        <v>91</v>
      </c>
      <c r="L1789" s="6" t="s">
        <v>91</v>
      </c>
      <c r="M1789" s="5" t="s">
        <v>92</v>
      </c>
      <c r="N1789" s="6" t="s">
        <v>91</v>
      </c>
      <c r="O1789" s="6" t="s">
        <v>91</v>
      </c>
      <c r="P1789" s="6" t="s">
        <v>91</v>
      </c>
      <c r="Q1789" s="6" t="s">
        <v>91</v>
      </c>
      <c r="R1789" s="5">
        <v>1</v>
      </c>
      <c r="S1789" s="5">
        <v>0</v>
      </c>
      <c r="T1789" s="5" t="s">
        <v>93</v>
      </c>
      <c r="U1789" s="5" t="s">
        <v>105</v>
      </c>
    </row>
    <row r="1790" spans="1:21">
      <c r="A1790" s="6" t="s">
        <v>87</v>
      </c>
      <c r="B1790" s="7">
        <v>1</v>
      </c>
      <c r="C1790" s="5">
        <v>1942</v>
      </c>
      <c r="D1790" s="5">
        <v>42</v>
      </c>
      <c r="E1790" s="8">
        <v>421112</v>
      </c>
      <c r="F1790" s="8">
        <v>421112402</v>
      </c>
      <c r="G1790" s="5" t="s">
        <v>2504</v>
      </c>
      <c r="H1790" s="5" t="s">
        <v>223</v>
      </c>
      <c r="I1790" s="6" t="s">
        <v>91</v>
      </c>
      <c r="J1790" s="6" t="s">
        <v>91</v>
      </c>
      <c r="K1790" s="6" t="s">
        <v>91</v>
      </c>
      <c r="L1790" s="6" t="s">
        <v>91</v>
      </c>
      <c r="M1790" s="5" t="s">
        <v>92</v>
      </c>
      <c r="N1790" s="6" t="s">
        <v>91</v>
      </c>
      <c r="O1790" s="6" t="s">
        <v>91</v>
      </c>
      <c r="P1790" s="6" t="s">
        <v>91</v>
      </c>
      <c r="Q1790" s="6" t="s">
        <v>91</v>
      </c>
      <c r="R1790" s="5">
        <v>1</v>
      </c>
      <c r="S1790" s="5">
        <v>0</v>
      </c>
      <c r="T1790" s="5" t="s">
        <v>93</v>
      </c>
      <c r="U1790" s="5" t="s">
        <v>105</v>
      </c>
    </row>
    <row r="1791" spans="1:21">
      <c r="A1791" s="6" t="s">
        <v>87</v>
      </c>
      <c r="B1791" s="7">
        <v>1</v>
      </c>
      <c r="C1791" s="5">
        <v>1943</v>
      </c>
      <c r="D1791" s="5">
        <v>42</v>
      </c>
      <c r="E1791" s="8">
        <v>421112</v>
      </c>
      <c r="F1791" s="8">
        <v>421112403</v>
      </c>
      <c r="G1791" s="5" t="s">
        <v>2505</v>
      </c>
      <c r="H1791" s="5" t="s">
        <v>225</v>
      </c>
      <c r="I1791" s="6" t="s">
        <v>91</v>
      </c>
      <c r="J1791" s="6" t="s">
        <v>91</v>
      </c>
      <c r="K1791" s="6" t="s">
        <v>91</v>
      </c>
      <c r="L1791" s="6" t="s">
        <v>91</v>
      </c>
      <c r="M1791" s="5" t="s">
        <v>92</v>
      </c>
      <c r="N1791" s="6" t="s">
        <v>91</v>
      </c>
      <c r="O1791" s="6" t="s">
        <v>91</v>
      </c>
      <c r="P1791" s="6" t="s">
        <v>91</v>
      </c>
      <c r="Q1791" s="6" t="s">
        <v>91</v>
      </c>
      <c r="R1791" s="5">
        <v>1</v>
      </c>
      <c r="S1791" s="5">
        <v>0</v>
      </c>
      <c r="T1791" s="5" t="s">
        <v>93</v>
      </c>
      <c r="U1791" s="5" t="s">
        <v>105</v>
      </c>
    </row>
    <row r="1792" spans="1:21">
      <c r="A1792" s="6" t="s">
        <v>87</v>
      </c>
      <c r="B1792" s="7">
        <v>1</v>
      </c>
      <c r="C1792" s="5">
        <v>1945</v>
      </c>
      <c r="D1792" s="5">
        <v>42</v>
      </c>
      <c r="E1792" s="8">
        <v>421112</v>
      </c>
      <c r="F1792" s="8">
        <v>421112404</v>
      </c>
      <c r="G1792" s="5" t="s">
        <v>2506</v>
      </c>
      <c r="H1792" s="5" t="s">
        <v>227</v>
      </c>
      <c r="I1792" s="6" t="s">
        <v>91</v>
      </c>
      <c r="J1792" s="6" t="s">
        <v>91</v>
      </c>
      <c r="K1792" s="6" t="s">
        <v>91</v>
      </c>
      <c r="L1792" s="6" t="s">
        <v>91</v>
      </c>
      <c r="M1792" s="5" t="s">
        <v>92</v>
      </c>
      <c r="N1792" s="6" t="s">
        <v>91</v>
      </c>
      <c r="O1792" s="6" t="s">
        <v>91</v>
      </c>
      <c r="P1792" s="6" t="s">
        <v>91</v>
      </c>
      <c r="Q1792" s="6" t="s">
        <v>91</v>
      </c>
      <c r="R1792" s="5">
        <v>1</v>
      </c>
      <c r="S1792" s="5">
        <v>0</v>
      </c>
      <c r="T1792" s="5" t="s">
        <v>93</v>
      </c>
      <c r="U1792" s="5" t="s">
        <v>105</v>
      </c>
    </row>
    <row r="1793" spans="1:21">
      <c r="A1793" s="6" t="s">
        <v>87</v>
      </c>
      <c r="B1793" s="7">
        <v>1</v>
      </c>
      <c r="C1793" s="5">
        <v>1946</v>
      </c>
      <c r="D1793" s="5">
        <v>42</v>
      </c>
      <c r="E1793" s="8" t="s">
        <v>1734</v>
      </c>
      <c r="F1793" s="8">
        <v>4211125</v>
      </c>
      <c r="G1793" s="5" t="s">
        <v>2507</v>
      </c>
      <c r="H1793" s="5" t="s">
        <v>1873</v>
      </c>
      <c r="I1793" s="5">
        <v>10065505502</v>
      </c>
      <c r="J1793" s="6" t="s">
        <v>91</v>
      </c>
      <c r="K1793" s="6" t="s">
        <v>91</v>
      </c>
      <c r="L1793" s="6" t="s">
        <v>91</v>
      </c>
      <c r="M1793" s="5" t="s">
        <v>92</v>
      </c>
      <c r="N1793" s="6" t="s">
        <v>91</v>
      </c>
      <c r="O1793" s="6" t="s">
        <v>91</v>
      </c>
      <c r="P1793" s="6" t="s">
        <v>91</v>
      </c>
      <c r="Q1793" s="6" t="s">
        <v>91</v>
      </c>
      <c r="R1793" s="5">
        <v>1</v>
      </c>
      <c r="S1793" s="5">
        <v>0</v>
      </c>
      <c r="T1793" s="5" t="s">
        <v>93</v>
      </c>
      <c r="U1793" s="5" t="s">
        <v>105</v>
      </c>
    </row>
    <row r="1794" spans="1:21">
      <c r="A1794" s="6" t="s">
        <v>87</v>
      </c>
      <c r="B1794" s="7">
        <v>1</v>
      </c>
      <c r="C1794" s="5">
        <v>1947</v>
      </c>
      <c r="D1794" s="5">
        <v>42</v>
      </c>
      <c r="E1794" s="8">
        <v>421112</v>
      </c>
      <c r="F1794" s="8">
        <v>421112501</v>
      </c>
      <c r="G1794" s="5" t="s">
        <v>2508</v>
      </c>
      <c r="H1794" s="5" t="s">
        <v>221</v>
      </c>
      <c r="I1794" s="6" t="s">
        <v>91</v>
      </c>
      <c r="J1794" s="6" t="s">
        <v>91</v>
      </c>
      <c r="K1794" s="6" t="s">
        <v>91</v>
      </c>
      <c r="L1794" s="6" t="s">
        <v>91</v>
      </c>
      <c r="M1794" s="5" t="s">
        <v>92</v>
      </c>
      <c r="N1794" s="6" t="s">
        <v>91</v>
      </c>
      <c r="O1794" s="6" t="s">
        <v>91</v>
      </c>
      <c r="P1794" s="6" t="s">
        <v>91</v>
      </c>
      <c r="Q1794" s="6" t="s">
        <v>91</v>
      </c>
      <c r="R1794" s="5">
        <v>1</v>
      </c>
      <c r="S1794" s="5">
        <v>0</v>
      </c>
      <c r="T1794" s="5" t="s">
        <v>93</v>
      </c>
      <c r="U1794" s="5" t="s">
        <v>105</v>
      </c>
    </row>
    <row r="1795" spans="1:21">
      <c r="A1795" s="6" t="s">
        <v>87</v>
      </c>
      <c r="B1795" s="7">
        <v>1</v>
      </c>
      <c r="C1795" s="5">
        <v>1948</v>
      </c>
      <c r="D1795" s="5">
        <v>42</v>
      </c>
      <c r="E1795" s="8">
        <v>421112</v>
      </c>
      <c r="F1795" s="8">
        <v>421112502</v>
      </c>
      <c r="G1795" s="5" t="s">
        <v>2509</v>
      </c>
      <c r="H1795" s="5" t="s">
        <v>223</v>
      </c>
      <c r="I1795" s="6" t="s">
        <v>91</v>
      </c>
      <c r="J1795" s="6" t="s">
        <v>91</v>
      </c>
      <c r="K1795" s="6" t="s">
        <v>91</v>
      </c>
      <c r="L1795" s="6" t="s">
        <v>91</v>
      </c>
      <c r="M1795" s="5" t="s">
        <v>92</v>
      </c>
      <c r="N1795" s="6" t="s">
        <v>91</v>
      </c>
      <c r="O1795" s="6" t="s">
        <v>91</v>
      </c>
      <c r="P1795" s="6" t="s">
        <v>91</v>
      </c>
      <c r="Q1795" s="6" t="s">
        <v>91</v>
      </c>
      <c r="R1795" s="5">
        <v>1</v>
      </c>
      <c r="S1795" s="5">
        <v>0</v>
      </c>
      <c r="T1795" s="5" t="s">
        <v>93</v>
      </c>
      <c r="U1795" s="5" t="s">
        <v>105</v>
      </c>
    </row>
    <row r="1796" spans="1:21">
      <c r="A1796" s="6" t="s">
        <v>87</v>
      </c>
      <c r="B1796" s="7">
        <v>1</v>
      </c>
      <c r="C1796" s="5">
        <v>1949</v>
      </c>
      <c r="D1796" s="5">
        <v>42</v>
      </c>
      <c r="E1796" s="8">
        <v>421112</v>
      </c>
      <c r="F1796" s="8">
        <v>421112503</v>
      </c>
      <c r="G1796" s="5" t="s">
        <v>2510</v>
      </c>
      <c r="H1796" s="5" t="s">
        <v>225</v>
      </c>
      <c r="I1796" s="6" t="s">
        <v>91</v>
      </c>
      <c r="J1796" s="6" t="s">
        <v>91</v>
      </c>
      <c r="K1796" s="6" t="s">
        <v>91</v>
      </c>
      <c r="L1796" s="6" t="s">
        <v>91</v>
      </c>
      <c r="M1796" s="5" t="s">
        <v>92</v>
      </c>
      <c r="N1796" s="6" t="s">
        <v>91</v>
      </c>
      <c r="O1796" s="6" t="s">
        <v>91</v>
      </c>
      <c r="P1796" s="6" t="s">
        <v>91</v>
      </c>
      <c r="Q1796" s="6" t="s">
        <v>91</v>
      </c>
      <c r="R1796" s="5">
        <v>1</v>
      </c>
      <c r="S1796" s="5">
        <v>0</v>
      </c>
      <c r="T1796" s="5" t="s">
        <v>93</v>
      </c>
      <c r="U1796" s="5" t="s">
        <v>105</v>
      </c>
    </row>
    <row r="1797" spans="1:21">
      <c r="A1797" s="6" t="s">
        <v>87</v>
      </c>
      <c r="B1797" s="7">
        <v>1</v>
      </c>
      <c r="C1797" s="5">
        <v>1951</v>
      </c>
      <c r="D1797" s="5">
        <v>42</v>
      </c>
      <c r="E1797" s="8">
        <v>421112</v>
      </c>
      <c r="F1797" s="8">
        <v>421112504</v>
      </c>
      <c r="G1797" s="5" t="s">
        <v>2511</v>
      </c>
      <c r="H1797" s="5" t="s">
        <v>227</v>
      </c>
      <c r="I1797" s="6" t="s">
        <v>91</v>
      </c>
      <c r="J1797" s="6" t="s">
        <v>91</v>
      </c>
      <c r="K1797" s="6" t="s">
        <v>91</v>
      </c>
      <c r="L1797" s="6" t="s">
        <v>91</v>
      </c>
      <c r="M1797" s="5" t="s">
        <v>92</v>
      </c>
      <c r="N1797" s="6" t="s">
        <v>91</v>
      </c>
      <c r="O1797" s="6" t="s">
        <v>91</v>
      </c>
      <c r="P1797" s="6" t="s">
        <v>91</v>
      </c>
      <c r="Q1797" s="6" t="s">
        <v>91</v>
      </c>
      <c r="R1797" s="5">
        <v>1</v>
      </c>
      <c r="S1797" s="5">
        <v>0</v>
      </c>
      <c r="T1797" s="5" t="s">
        <v>93</v>
      </c>
      <c r="U1797" s="5" t="s">
        <v>105</v>
      </c>
    </row>
    <row r="1798" spans="1:21">
      <c r="A1798" s="6" t="s">
        <v>87</v>
      </c>
      <c r="B1798" s="7">
        <v>1</v>
      </c>
      <c r="C1798" s="5">
        <v>1952</v>
      </c>
      <c r="D1798" s="5">
        <v>42</v>
      </c>
      <c r="E1798" s="8" t="s">
        <v>1734</v>
      </c>
      <c r="F1798" s="8">
        <v>4211126</v>
      </c>
      <c r="G1798" s="5" t="s">
        <v>2512</v>
      </c>
      <c r="H1798" s="5" t="s">
        <v>2513</v>
      </c>
      <c r="I1798" s="6" t="s">
        <v>91</v>
      </c>
      <c r="J1798" s="6" t="s">
        <v>91</v>
      </c>
      <c r="K1798" s="6" t="s">
        <v>91</v>
      </c>
      <c r="L1798" s="6" t="s">
        <v>91</v>
      </c>
      <c r="M1798" s="5" t="s">
        <v>92</v>
      </c>
      <c r="N1798" s="6" t="s">
        <v>91</v>
      </c>
      <c r="O1798" s="6" t="s">
        <v>91</v>
      </c>
      <c r="P1798" s="6" t="s">
        <v>91</v>
      </c>
      <c r="Q1798" s="6" t="s">
        <v>91</v>
      </c>
      <c r="R1798" s="5">
        <v>1</v>
      </c>
      <c r="S1798" s="5">
        <v>0</v>
      </c>
      <c r="T1798" s="5" t="s">
        <v>93</v>
      </c>
      <c r="U1798" s="5" t="s">
        <v>105</v>
      </c>
    </row>
    <row r="1799" spans="1:21">
      <c r="A1799" s="6" t="s">
        <v>87</v>
      </c>
      <c r="B1799" s="7">
        <v>1</v>
      </c>
      <c r="C1799" s="5">
        <v>1953</v>
      </c>
      <c r="D1799" s="5">
        <v>42</v>
      </c>
      <c r="E1799" s="8">
        <v>421112</v>
      </c>
      <c r="F1799" s="8">
        <v>421112601</v>
      </c>
      <c r="G1799" s="5" t="s">
        <v>2514</v>
      </c>
      <c r="H1799" s="5" t="s">
        <v>221</v>
      </c>
      <c r="I1799" s="6" t="s">
        <v>91</v>
      </c>
      <c r="J1799" s="6" t="s">
        <v>91</v>
      </c>
      <c r="K1799" s="6" t="s">
        <v>91</v>
      </c>
      <c r="L1799" s="6" t="s">
        <v>91</v>
      </c>
      <c r="M1799" s="5" t="s">
        <v>92</v>
      </c>
      <c r="N1799" s="6" t="s">
        <v>91</v>
      </c>
      <c r="O1799" s="6" t="s">
        <v>91</v>
      </c>
      <c r="P1799" s="6" t="s">
        <v>91</v>
      </c>
      <c r="Q1799" s="6" t="s">
        <v>91</v>
      </c>
      <c r="R1799" s="5">
        <v>1</v>
      </c>
      <c r="S1799" s="5">
        <v>0</v>
      </c>
      <c r="T1799" s="5" t="s">
        <v>93</v>
      </c>
      <c r="U1799" s="5" t="s">
        <v>105</v>
      </c>
    </row>
    <row r="1800" spans="1:21">
      <c r="A1800" s="6" t="s">
        <v>87</v>
      </c>
      <c r="B1800" s="7">
        <v>1</v>
      </c>
      <c r="C1800" s="5">
        <v>1954</v>
      </c>
      <c r="D1800" s="5">
        <v>42</v>
      </c>
      <c r="E1800" s="8">
        <v>421112</v>
      </c>
      <c r="F1800" s="8">
        <v>421112602</v>
      </c>
      <c r="G1800" s="5" t="s">
        <v>2515</v>
      </c>
      <c r="H1800" s="5" t="s">
        <v>223</v>
      </c>
      <c r="I1800" s="6" t="s">
        <v>91</v>
      </c>
      <c r="J1800" s="6" t="s">
        <v>91</v>
      </c>
      <c r="K1800" s="6" t="s">
        <v>91</v>
      </c>
      <c r="L1800" s="6" t="s">
        <v>91</v>
      </c>
      <c r="M1800" s="5" t="s">
        <v>92</v>
      </c>
      <c r="N1800" s="6" t="s">
        <v>91</v>
      </c>
      <c r="O1800" s="6" t="s">
        <v>91</v>
      </c>
      <c r="P1800" s="6" t="s">
        <v>91</v>
      </c>
      <c r="Q1800" s="6" t="s">
        <v>91</v>
      </c>
      <c r="R1800" s="5">
        <v>1</v>
      </c>
      <c r="S1800" s="5">
        <v>0</v>
      </c>
      <c r="T1800" s="5" t="s">
        <v>93</v>
      </c>
      <c r="U1800" s="5" t="s">
        <v>105</v>
      </c>
    </row>
    <row r="1801" spans="1:21">
      <c r="A1801" s="6" t="s">
        <v>87</v>
      </c>
      <c r="B1801" s="7">
        <v>1</v>
      </c>
      <c r="C1801" s="5">
        <v>1955</v>
      </c>
      <c r="D1801" s="5">
        <v>42</v>
      </c>
      <c r="E1801" s="8">
        <v>421112</v>
      </c>
      <c r="F1801" s="8">
        <v>421112603</v>
      </c>
      <c r="G1801" s="5" t="s">
        <v>2516</v>
      </c>
      <c r="H1801" s="5" t="s">
        <v>225</v>
      </c>
      <c r="I1801" s="6" t="s">
        <v>91</v>
      </c>
      <c r="J1801" s="6" t="s">
        <v>91</v>
      </c>
      <c r="K1801" s="6" t="s">
        <v>91</v>
      </c>
      <c r="L1801" s="6" t="s">
        <v>91</v>
      </c>
      <c r="M1801" s="5" t="s">
        <v>92</v>
      </c>
      <c r="N1801" s="6" t="s">
        <v>91</v>
      </c>
      <c r="O1801" s="6" t="s">
        <v>91</v>
      </c>
      <c r="P1801" s="6" t="s">
        <v>91</v>
      </c>
      <c r="Q1801" s="6" t="s">
        <v>91</v>
      </c>
      <c r="R1801" s="5">
        <v>1</v>
      </c>
      <c r="S1801" s="5">
        <v>0</v>
      </c>
      <c r="T1801" s="5" t="s">
        <v>93</v>
      </c>
      <c r="U1801" s="5" t="s">
        <v>105</v>
      </c>
    </row>
    <row r="1802" spans="1:21">
      <c r="A1802" s="6" t="s">
        <v>87</v>
      </c>
      <c r="B1802" s="7">
        <v>1</v>
      </c>
      <c r="C1802" s="5">
        <v>1956</v>
      </c>
      <c r="D1802" s="5">
        <v>42</v>
      </c>
      <c r="E1802" s="8">
        <v>421112</v>
      </c>
      <c r="F1802" s="8">
        <v>421112604</v>
      </c>
      <c r="G1802" s="5" t="s">
        <v>2517</v>
      </c>
      <c r="H1802" s="5" t="s">
        <v>227</v>
      </c>
      <c r="I1802" s="6" t="s">
        <v>91</v>
      </c>
      <c r="J1802" s="6" t="s">
        <v>91</v>
      </c>
      <c r="K1802" s="6" t="s">
        <v>91</v>
      </c>
      <c r="L1802" s="6" t="s">
        <v>91</v>
      </c>
      <c r="M1802" s="5" t="s">
        <v>92</v>
      </c>
      <c r="N1802" s="6" t="s">
        <v>91</v>
      </c>
      <c r="O1802" s="6" t="s">
        <v>91</v>
      </c>
      <c r="P1802" s="6" t="s">
        <v>91</v>
      </c>
      <c r="Q1802" s="6" t="s">
        <v>91</v>
      </c>
      <c r="R1802" s="5">
        <v>1</v>
      </c>
      <c r="S1802" s="5">
        <v>0</v>
      </c>
      <c r="T1802" s="5" t="s">
        <v>93</v>
      </c>
      <c r="U1802" s="5" t="s">
        <v>105</v>
      </c>
    </row>
    <row r="1803" spans="1:21">
      <c r="A1803" s="6" t="s">
        <v>87</v>
      </c>
      <c r="B1803" s="7">
        <v>1</v>
      </c>
      <c r="C1803" s="5">
        <v>1957</v>
      </c>
      <c r="D1803" s="5">
        <v>42</v>
      </c>
      <c r="E1803" s="8" t="s">
        <v>1734</v>
      </c>
      <c r="F1803" s="8">
        <v>4211127</v>
      </c>
      <c r="G1803" s="5" t="s">
        <v>2518</v>
      </c>
      <c r="H1803" s="5" t="s">
        <v>2112</v>
      </c>
      <c r="I1803" s="5">
        <v>10065506016</v>
      </c>
      <c r="J1803" s="6" t="s">
        <v>91</v>
      </c>
      <c r="K1803" s="6" t="s">
        <v>91</v>
      </c>
      <c r="L1803" s="6" t="s">
        <v>91</v>
      </c>
      <c r="M1803" s="5" t="s">
        <v>92</v>
      </c>
      <c r="N1803" s="6" t="s">
        <v>91</v>
      </c>
      <c r="O1803" s="6" t="s">
        <v>91</v>
      </c>
      <c r="P1803" s="6" t="s">
        <v>91</v>
      </c>
      <c r="Q1803" s="6" t="s">
        <v>91</v>
      </c>
      <c r="R1803" s="5">
        <v>1</v>
      </c>
      <c r="S1803" s="5">
        <v>0</v>
      </c>
      <c r="T1803" s="5" t="s">
        <v>93</v>
      </c>
      <c r="U1803" s="5" t="s">
        <v>105</v>
      </c>
    </row>
    <row r="1804" spans="1:21">
      <c r="A1804" s="6" t="s">
        <v>87</v>
      </c>
      <c r="B1804" s="7">
        <v>1</v>
      </c>
      <c r="C1804" s="5">
        <v>1958</v>
      </c>
      <c r="D1804" s="5">
        <v>42</v>
      </c>
      <c r="E1804" s="8">
        <v>421112</v>
      </c>
      <c r="F1804" s="8">
        <v>421112701</v>
      </c>
      <c r="G1804" s="5" t="s">
        <v>2519</v>
      </c>
      <c r="H1804" s="5" t="s">
        <v>221</v>
      </c>
      <c r="I1804" s="6" t="s">
        <v>91</v>
      </c>
      <c r="J1804" s="6" t="s">
        <v>91</v>
      </c>
      <c r="K1804" s="6" t="s">
        <v>91</v>
      </c>
      <c r="L1804" s="6" t="s">
        <v>91</v>
      </c>
      <c r="M1804" s="5" t="s">
        <v>92</v>
      </c>
      <c r="N1804" s="6" t="s">
        <v>91</v>
      </c>
      <c r="O1804" s="6" t="s">
        <v>91</v>
      </c>
      <c r="P1804" s="6" t="s">
        <v>91</v>
      </c>
      <c r="Q1804" s="6" t="s">
        <v>91</v>
      </c>
      <c r="R1804" s="5">
        <v>1</v>
      </c>
      <c r="S1804" s="5">
        <v>0</v>
      </c>
      <c r="T1804" s="5" t="s">
        <v>93</v>
      </c>
      <c r="U1804" s="5" t="s">
        <v>105</v>
      </c>
    </row>
    <row r="1805" spans="1:21">
      <c r="A1805" s="6" t="s">
        <v>87</v>
      </c>
      <c r="B1805" s="7">
        <v>1</v>
      </c>
      <c r="C1805" s="5">
        <v>1959</v>
      </c>
      <c r="D1805" s="5">
        <v>42</v>
      </c>
      <c r="E1805" s="8">
        <v>421112</v>
      </c>
      <c r="F1805" s="8">
        <v>421112702</v>
      </c>
      <c r="G1805" s="5" t="s">
        <v>2520</v>
      </c>
      <c r="H1805" s="5" t="s">
        <v>223</v>
      </c>
      <c r="I1805" s="6" t="s">
        <v>91</v>
      </c>
      <c r="J1805" s="6" t="s">
        <v>91</v>
      </c>
      <c r="K1805" s="6" t="s">
        <v>91</v>
      </c>
      <c r="L1805" s="6" t="s">
        <v>91</v>
      </c>
      <c r="M1805" s="5" t="s">
        <v>92</v>
      </c>
      <c r="N1805" s="6" t="s">
        <v>91</v>
      </c>
      <c r="O1805" s="6" t="s">
        <v>91</v>
      </c>
      <c r="P1805" s="6" t="s">
        <v>91</v>
      </c>
      <c r="Q1805" s="6" t="s">
        <v>91</v>
      </c>
      <c r="R1805" s="5">
        <v>1</v>
      </c>
      <c r="S1805" s="5">
        <v>0</v>
      </c>
      <c r="T1805" s="5" t="s">
        <v>93</v>
      </c>
      <c r="U1805" s="5" t="s">
        <v>105</v>
      </c>
    </row>
    <row r="1806" spans="1:21">
      <c r="A1806" s="6" t="s">
        <v>87</v>
      </c>
      <c r="B1806" s="7">
        <v>1</v>
      </c>
      <c r="C1806" s="5">
        <v>1960</v>
      </c>
      <c r="D1806" s="5">
        <v>42</v>
      </c>
      <c r="E1806" s="8">
        <v>421112</v>
      </c>
      <c r="F1806" s="8">
        <v>421112703</v>
      </c>
      <c r="G1806" s="5" t="s">
        <v>2521</v>
      </c>
      <c r="H1806" s="5" t="s">
        <v>225</v>
      </c>
      <c r="I1806" s="6" t="s">
        <v>91</v>
      </c>
      <c r="J1806" s="6" t="s">
        <v>91</v>
      </c>
      <c r="K1806" s="6" t="s">
        <v>91</v>
      </c>
      <c r="L1806" s="6" t="s">
        <v>91</v>
      </c>
      <c r="M1806" s="5" t="s">
        <v>92</v>
      </c>
      <c r="N1806" s="6" t="s">
        <v>91</v>
      </c>
      <c r="O1806" s="6" t="s">
        <v>91</v>
      </c>
      <c r="P1806" s="6" t="s">
        <v>91</v>
      </c>
      <c r="Q1806" s="6" t="s">
        <v>91</v>
      </c>
      <c r="R1806" s="5">
        <v>1</v>
      </c>
      <c r="S1806" s="5">
        <v>0</v>
      </c>
      <c r="T1806" s="5" t="s">
        <v>93</v>
      </c>
      <c r="U1806" s="5" t="s">
        <v>105</v>
      </c>
    </row>
    <row r="1807" spans="1:21">
      <c r="A1807" s="6" t="s">
        <v>87</v>
      </c>
      <c r="B1807" s="7">
        <v>1</v>
      </c>
      <c r="C1807" s="5">
        <v>1962</v>
      </c>
      <c r="D1807" s="5">
        <v>42</v>
      </c>
      <c r="E1807" s="8">
        <v>421112</v>
      </c>
      <c r="F1807" s="8">
        <v>421112704</v>
      </c>
      <c r="G1807" s="5" t="s">
        <v>2522</v>
      </c>
      <c r="H1807" s="5" t="s">
        <v>227</v>
      </c>
      <c r="I1807" s="6" t="s">
        <v>91</v>
      </c>
      <c r="J1807" s="6" t="s">
        <v>91</v>
      </c>
      <c r="K1807" s="6" t="s">
        <v>91</v>
      </c>
      <c r="L1807" s="6" t="s">
        <v>91</v>
      </c>
      <c r="M1807" s="5" t="s">
        <v>92</v>
      </c>
      <c r="N1807" s="6" t="s">
        <v>91</v>
      </c>
      <c r="O1807" s="6" t="s">
        <v>91</v>
      </c>
      <c r="P1807" s="6" t="s">
        <v>91</v>
      </c>
      <c r="Q1807" s="6" t="s">
        <v>91</v>
      </c>
      <c r="R1807" s="5">
        <v>1</v>
      </c>
      <c r="S1807" s="5">
        <v>0</v>
      </c>
      <c r="T1807" s="5" t="s">
        <v>93</v>
      </c>
      <c r="U1807" s="5" t="s">
        <v>105</v>
      </c>
    </row>
    <row r="1808" spans="1:21">
      <c r="A1808" s="6" t="s">
        <v>87</v>
      </c>
      <c r="B1808" s="7">
        <v>1</v>
      </c>
      <c r="C1808" s="5">
        <v>1963</v>
      </c>
      <c r="D1808" s="5">
        <v>42</v>
      </c>
      <c r="E1808" s="8" t="s">
        <v>1734</v>
      </c>
      <c r="F1808" s="8">
        <v>4211128</v>
      </c>
      <c r="G1808" s="5" t="s">
        <v>2523</v>
      </c>
      <c r="H1808" s="5" t="s">
        <v>1999</v>
      </c>
      <c r="I1808" s="5">
        <v>10065505498</v>
      </c>
      <c r="J1808" s="6" t="s">
        <v>91</v>
      </c>
      <c r="K1808" s="6" t="s">
        <v>91</v>
      </c>
      <c r="L1808" s="6" t="s">
        <v>91</v>
      </c>
      <c r="M1808" s="5" t="s">
        <v>92</v>
      </c>
      <c r="N1808" s="6" t="s">
        <v>91</v>
      </c>
      <c r="O1808" s="6" t="s">
        <v>91</v>
      </c>
      <c r="P1808" s="6" t="s">
        <v>91</v>
      </c>
      <c r="Q1808" s="6" t="s">
        <v>91</v>
      </c>
      <c r="R1808" s="5">
        <v>1</v>
      </c>
      <c r="S1808" s="5">
        <v>0</v>
      </c>
      <c r="T1808" s="5" t="s">
        <v>93</v>
      </c>
      <c r="U1808" s="5" t="s">
        <v>105</v>
      </c>
    </row>
    <row r="1809" spans="1:21">
      <c r="A1809" s="6" t="s">
        <v>87</v>
      </c>
      <c r="B1809" s="7">
        <v>1</v>
      </c>
      <c r="C1809" s="5">
        <v>1964</v>
      </c>
      <c r="D1809" s="5">
        <v>42</v>
      </c>
      <c r="E1809" s="8">
        <v>421112</v>
      </c>
      <c r="F1809" s="8">
        <v>421112801</v>
      </c>
      <c r="G1809" s="5" t="s">
        <v>2524</v>
      </c>
      <c r="H1809" s="5" t="s">
        <v>221</v>
      </c>
      <c r="I1809" s="6" t="s">
        <v>91</v>
      </c>
      <c r="J1809" s="6" t="s">
        <v>91</v>
      </c>
      <c r="K1809" s="6" t="s">
        <v>91</v>
      </c>
      <c r="L1809" s="6" t="s">
        <v>91</v>
      </c>
      <c r="M1809" s="5" t="s">
        <v>92</v>
      </c>
      <c r="N1809" s="6" t="s">
        <v>91</v>
      </c>
      <c r="O1809" s="6" t="s">
        <v>91</v>
      </c>
      <c r="P1809" s="6" t="s">
        <v>91</v>
      </c>
      <c r="Q1809" s="6" t="s">
        <v>91</v>
      </c>
      <c r="R1809" s="5">
        <v>1</v>
      </c>
      <c r="S1809" s="5">
        <v>0</v>
      </c>
      <c r="T1809" s="5" t="s">
        <v>93</v>
      </c>
      <c r="U1809" s="5" t="s">
        <v>105</v>
      </c>
    </row>
    <row r="1810" spans="1:21">
      <c r="A1810" s="6" t="s">
        <v>87</v>
      </c>
      <c r="B1810" s="7">
        <v>1</v>
      </c>
      <c r="C1810" s="5">
        <v>1965</v>
      </c>
      <c r="D1810" s="5">
        <v>42</v>
      </c>
      <c r="E1810" s="8">
        <v>421112</v>
      </c>
      <c r="F1810" s="8">
        <v>421112802</v>
      </c>
      <c r="G1810" s="5" t="s">
        <v>2525</v>
      </c>
      <c r="H1810" s="5" t="s">
        <v>223</v>
      </c>
      <c r="I1810" s="6" t="s">
        <v>91</v>
      </c>
      <c r="J1810" s="6" t="s">
        <v>91</v>
      </c>
      <c r="K1810" s="6" t="s">
        <v>91</v>
      </c>
      <c r="L1810" s="6" t="s">
        <v>91</v>
      </c>
      <c r="M1810" s="5" t="s">
        <v>92</v>
      </c>
      <c r="N1810" s="6" t="s">
        <v>91</v>
      </c>
      <c r="O1810" s="6" t="s">
        <v>91</v>
      </c>
      <c r="P1810" s="6" t="s">
        <v>91</v>
      </c>
      <c r="Q1810" s="6" t="s">
        <v>91</v>
      </c>
      <c r="R1810" s="5">
        <v>1</v>
      </c>
      <c r="S1810" s="5">
        <v>0</v>
      </c>
      <c r="T1810" s="5" t="s">
        <v>93</v>
      </c>
      <c r="U1810" s="5" t="s">
        <v>105</v>
      </c>
    </row>
    <row r="1811" spans="1:21">
      <c r="A1811" s="6" t="s">
        <v>87</v>
      </c>
      <c r="B1811" s="7">
        <v>1</v>
      </c>
      <c r="C1811" s="5">
        <v>1966</v>
      </c>
      <c r="D1811" s="5">
        <v>42</v>
      </c>
      <c r="E1811" s="8">
        <v>421112</v>
      </c>
      <c r="F1811" s="8">
        <v>421112803</v>
      </c>
      <c r="G1811" s="5" t="s">
        <v>2526</v>
      </c>
      <c r="H1811" s="5" t="s">
        <v>225</v>
      </c>
      <c r="I1811" s="6" t="s">
        <v>91</v>
      </c>
      <c r="J1811" s="6" t="s">
        <v>91</v>
      </c>
      <c r="K1811" s="6" t="s">
        <v>91</v>
      </c>
      <c r="L1811" s="6" t="s">
        <v>91</v>
      </c>
      <c r="M1811" s="5" t="s">
        <v>92</v>
      </c>
      <c r="N1811" s="6" t="s">
        <v>91</v>
      </c>
      <c r="O1811" s="6" t="s">
        <v>91</v>
      </c>
      <c r="P1811" s="6" t="s">
        <v>91</v>
      </c>
      <c r="Q1811" s="6" t="s">
        <v>91</v>
      </c>
      <c r="R1811" s="5">
        <v>1</v>
      </c>
      <c r="S1811" s="5">
        <v>0</v>
      </c>
      <c r="T1811" s="5" t="s">
        <v>93</v>
      </c>
      <c r="U1811" s="5" t="s">
        <v>105</v>
      </c>
    </row>
    <row r="1812" spans="1:21">
      <c r="A1812" s="6" t="s">
        <v>87</v>
      </c>
      <c r="B1812" s="7">
        <v>1</v>
      </c>
      <c r="C1812" s="5">
        <v>1967</v>
      </c>
      <c r="D1812" s="5">
        <v>42</v>
      </c>
      <c r="E1812" s="8">
        <v>421112</v>
      </c>
      <c r="F1812" s="8">
        <v>421112804</v>
      </c>
      <c r="G1812" s="5" t="s">
        <v>2527</v>
      </c>
      <c r="H1812" s="5" t="s">
        <v>227</v>
      </c>
      <c r="I1812" s="6" t="s">
        <v>91</v>
      </c>
      <c r="J1812" s="6" t="s">
        <v>91</v>
      </c>
      <c r="K1812" s="6" t="s">
        <v>91</v>
      </c>
      <c r="L1812" s="6" t="s">
        <v>91</v>
      </c>
      <c r="M1812" s="5" t="s">
        <v>92</v>
      </c>
      <c r="N1812" s="6" t="s">
        <v>91</v>
      </c>
      <c r="O1812" s="6" t="s">
        <v>91</v>
      </c>
      <c r="P1812" s="6" t="s">
        <v>91</v>
      </c>
      <c r="Q1812" s="6" t="s">
        <v>91</v>
      </c>
      <c r="R1812" s="5">
        <v>1</v>
      </c>
      <c r="S1812" s="5">
        <v>0</v>
      </c>
      <c r="T1812" s="5" t="s">
        <v>93</v>
      </c>
      <c r="U1812" s="5" t="s">
        <v>105</v>
      </c>
    </row>
    <row r="1813" spans="1:21">
      <c r="A1813" s="6" t="s">
        <v>87</v>
      </c>
      <c r="B1813" s="7">
        <v>1</v>
      </c>
      <c r="C1813" s="5">
        <v>1968</v>
      </c>
      <c r="D1813" s="5">
        <v>42</v>
      </c>
      <c r="E1813" s="8" t="s">
        <v>1734</v>
      </c>
      <c r="F1813" s="8">
        <v>4211129</v>
      </c>
      <c r="G1813" s="5" t="s">
        <v>2528</v>
      </c>
      <c r="H1813" s="5" t="s">
        <v>2529</v>
      </c>
      <c r="I1813" s="6" t="s">
        <v>91</v>
      </c>
      <c r="J1813" s="6" t="s">
        <v>91</v>
      </c>
      <c r="K1813" s="6" t="s">
        <v>91</v>
      </c>
      <c r="L1813" s="6" t="s">
        <v>91</v>
      </c>
      <c r="M1813" s="5" t="s">
        <v>92</v>
      </c>
      <c r="N1813" s="6" t="s">
        <v>91</v>
      </c>
      <c r="O1813" s="6" t="s">
        <v>91</v>
      </c>
      <c r="P1813" s="6" t="s">
        <v>91</v>
      </c>
      <c r="Q1813" s="6" t="s">
        <v>91</v>
      </c>
      <c r="R1813" s="5">
        <v>1</v>
      </c>
      <c r="S1813" s="5">
        <v>0</v>
      </c>
      <c r="T1813" s="5" t="s">
        <v>93</v>
      </c>
      <c r="U1813" s="5" t="s">
        <v>105</v>
      </c>
    </row>
    <row r="1814" spans="1:21">
      <c r="A1814" s="6" t="s">
        <v>87</v>
      </c>
      <c r="B1814" s="7">
        <v>1</v>
      </c>
      <c r="C1814" s="5">
        <v>1969</v>
      </c>
      <c r="D1814" s="5">
        <v>42</v>
      </c>
      <c r="E1814" s="8">
        <v>421112</v>
      </c>
      <c r="F1814" s="8">
        <v>421112901</v>
      </c>
      <c r="G1814" s="5" t="s">
        <v>2530</v>
      </c>
      <c r="H1814" s="5" t="s">
        <v>221</v>
      </c>
      <c r="I1814" s="6" t="s">
        <v>91</v>
      </c>
      <c r="J1814" s="6" t="s">
        <v>91</v>
      </c>
      <c r="K1814" s="6" t="s">
        <v>91</v>
      </c>
      <c r="L1814" s="6" t="s">
        <v>91</v>
      </c>
      <c r="M1814" s="5" t="s">
        <v>92</v>
      </c>
      <c r="N1814" s="6" t="s">
        <v>91</v>
      </c>
      <c r="O1814" s="6" t="s">
        <v>91</v>
      </c>
      <c r="P1814" s="6" t="s">
        <v>91</v>
      </c>
      <c r="Q1814" s="6" t="s">
        <v>91</v>
      </c>
      <c r="R1814" s="5">
        <v>1</v>
      </c>
      <c r="S1814" s="5">
        <v>0</v>
      </c>
      <c r="T1814" s="5" t="s">
        <v>93</v>
      </c>
      <c r="U1814" s="5" t="s">
        <v>105</v>
      </c>
    </row>
    <row r="1815" spans="1:21">
      <c r="A1815" s="6" t="s">
        <v>87</v>
      </c>
      <c r="B1815" s="7">
        <v>1</v>
      </c>
      <c r="C1815" s="5">
        <v>1970</v>
      </c>
      <c r="D1815" s="5">
        <v>42</v>
      </c>
      <c r="E1815" s="8">
        <v>421112</v>
      </c>
      <c r="F1815" s="8">
        <v>421112902</v>
      </c>
      <c r="G1815" s="5" t="s">
        <v>2531</v>
      </c>
      <c r="H1815" s="5" t="s">
        <v>223</v>
      </c>
      <c r="I1815" s="6" t="s">
        <v>91</v>
      </c>
      <c r="J1815" s="6" t="s">
        <v>91</v>
      </c>
      <c r="K1815" s="6" t="s">
        <v>91</v>
      </c>
      <c r="L1815" s="6" t="s">
        <v>91</v>
      </c>
      <c r="M1815" s="5" t="s">
        <v>92</v>
      </c>
      <c r="N1815" s="6" t="s">
        <v>91</v>
      </c>
      <c r="O1815" s="6" t="s">
        <v>91</v>
      </c>
      <c r="P1815" s="6" t="s">
        <v>91</v>
      </c>
      <c r="Q1815" s="6" t="s">
        <v>91</v>
      </c>
      <c r="R1815" s="5">
        <v>1</v>
      </c>
      <c r="S1815" s="5">
        <v>0</v>
      </c>
      <c r="T1815" s="5" t="s">
        <v>93</v>
      </c>
      <c r="U1815" s="5" t="s">
        <v>105</v>
      </c>
    </row>
    <row r="1816" spans="1:21">
      <c r="A1816" s="6" t="s">
        <v>87</v>
      </c>
      <c r="B1816" s="7">
        <v>1</v>
      </c>
      <c r="C1816" s="5">
        <v>1971</v>
      </c>
      <c r="D1816" s="5">
        <v>42</v>
      </c>
      <c r="E1816" s="8">
        <v>421112</v>
      </c>
      <c r="F1816" s="8">
        <v>421112903</v>
      </c>
      <c r="G1816" s="5" t="s">
        <v>2532</v>
      </c>
      <c r="H1816" s="5" t="s">
        <v>225</v>
      </c>
      <c r="I1816" s="6" t="s">
        <v>91</v>
      </c>
      <c r="J1816" s="6" t="s">
        <v>91</v>
      </c>
      <c r="K1816" s="6" t="s">
        <v>91</v>
      </c>
      <c r="L1816" s="6" t="s">
        <v>91</v>
      </c>
      <c r="M1816" s="5" t="s">
        <v>92</v>
      </c>
      <c r="N1816" s="6" t="s">
        <v>91</v>
      </c>
      <c r="O1816" s="6" t="s">
        <v>91</v>
      </c>
      <c r="P1816" s="6" t="s">
        <v>91</v>
      </c>
      <c r="Q1816" s="6" t="s">
        <v>91</v>
      </c>
      <c r="R1816" s="5">
        <v>1</v>
      </c>
      <c r="S1816" s="5">
        <v>0</v>
      </c>
      <c r="T1816" s="5" t="s">
        <v>93</v>
      </c>
      <c r="U1816" s="5" t="s">
        <v>105</v>
      </c>
    </row>
    <row r="1817" spans="1:21">
      <c r="A1817" s="6" t="s">
        <v>87</v>
      </c>
      <c r="B1817" s="7">
        <v>1</v>
      </c>
      <c r="C1817" s="5">
        <v>1972</v>
      </c>
      <c r="D1817" s="5">
        <v>42</v>
      </c>
      <c r="E1817" s="8">
        <v>421112</v>
      </c>
      <c r="F1817" s="8">
        <v>421112904</v>
      </c>
      <c r="G1817" s="5" t="s">
        <v>2533</v>
      </c>
      <c r="H1817" s="5" t="s">
        <v>227</v>
      </c>
      <c r="I1817" s="6" t="s">
        <v>91</v>
      </c>
      <c r="J1817" s="6" t="s">
        <v>91</v>
      </c>
      <c r="K1817" s="6" t="s">
        <v>91</v>
      </c>
      <c r="L1817" s="6" t="s">
        <v>91</v>
      </c>
      <c r="M1817" s="5" t="s">
        <v>92</v>
      </c>
      <c r="N1817" s="6" t="s">
        <v>91</v>
      </c>
      <c r="O1817" s="6" t="s">
        <v>91</v>
      </c>
      <c r="P1817" s="6" t="s">
        <v>91</v>
      </c>
      <c r="Q1817" s="6" t="s">
        <v>91</v>
      </c>
      <c r="R1817" s="5">
        <v>1</v>
      </c>
      <c r="S1817" s="5">
        <v>0</v>
      </c>
      <c r="T1817" s="5" t="s">
        <v>93</v>
      </c>
      <c r="U1817" s="5" t="s">
        <v>105</v>
      </c>
    </row>
    <row r="1818" spans="1:21">
      <c r="A1818" s="6" t="s">
        <v>87</v>
      </c>
      <c r="B1818" s="7">
        <v>1</v>
      </c>
      <c r="C1818" s="5">
        <v>1973</v>
      </c>
      <c r="D1818" s="5">
        <v>42</v>
      </c>
      <c r="E1818" s="8" t="s">
        <v>1734</v>
      </c>
      <c r="F1818" s="8">
        <v>4211130</v>
      </c>
      <c r="G1818" s="5" t="s">
        <v>2534</v>
      </c>
      <c r="H1818" s="5" t="s">
        <v>2048</v>
      </c>
      <c r="I1818" s="5">
        <v>10065506355</v>
      </c>
      <c r="J1818" s="6" t="s">
        <v>91</v>
      </c>
      <c r="K1818" s="6" t="s">
        <v>91</v>
      </c>
      <c r="L1818" s="6" t="s">
        <v>91</v>
      </c>
      <c r="M1818" s="5" t="s">
        <v>92</v>
      </c>
      <c r="N1818" s="6" t="s">
        <v>91</v>
      </c>
      <c r="O1818" s="6" t="s">
        <v>91</v>
      </c>
      <c r="P1818" s="6" t="s">
        <v>91</v>
      </c>
      <c r="Q1818" s="6" t="s">
        <v>91</v>
      </c>
      <c r="R1818" s="5">
        <v>1</v>
      </c>
      <c r="S1818" s="5">
        <v>0</v>
      </c>
      <c r="T1818" s="5" t="s">
        <v>93</v>
      </c>
      <c r="U1818" s="5" t="s">
        <v>105</v>
      </c>
    </row>
    <row r="1819" spans="1:21">
      <c r="A1819" s="6" t="s">
        <v>87</v>
      </c>
      <c r="B1819" s="7">
        <v>1</v>
      </c>
      <c r="C1819" s="5">
        <v>1974</v>
      </c>
      <c r="D1819" s="5">
        <v>42</v>
      </c>
      <c r="E1819" s="8">
        <v>421113</v>
      </c>
      <c r="F1819" s="8">
        <v>421113001</v>
      </c>
      <c r="G1819" s="5" t="s">
        <v>2535</v>
      </c>
      <c r="H1819" s="5" t="s">
        <v>221</v>
      </c>
      <c r="I1819" s="6" t="s">
        <v>91</v>
      </c>
      <c r="J1819" s="6" t="s">
        <v>91</v>
      </c>
      <c r="K1819" s="6" t="s">
        <v>91</v>
      </c>
      <c r="L1819" s="6" t="s">
        <v>91</v>
      </c>
      <c r="M1819" s="5" t="s">
        <v>92</v>
      </c>
      <c r="N1819" s="6" t="s">
        <v>91</v>
      </c>
      <c r="O1819" s="6" t="s">
        <v>91</v>
      </c>
      <c r="P1819" s="6" t="s">
        <v>91</v>
      </c>
      <c r="Q1819" s="6" t="s">
        <v>91</v>
      </c>
      <c r="R1819" s="5">
        <v>1</v>
      </c>
      <c r="S1819" s="5">
        <v>0</v>
      </c>
      <c r="T1819" s="5" t="s">
        <v>93</v>
      </c>
      <c r="U1819" s="5" t="s">
        <v>105</v>
      </c>
    </row>
    <row r="1820" spans="1:21">
      <c r="A1820" s="6" t="s">
        <v>87</v>
      </c>
      <c r="B1820" s="7">
        <v>1</v>
      </c>
      <c r="C1820" s="5">
        <v>1975</v>
      </c>
      <c r="D1820" s="5">
        <v>42</v>
      </c>
      <c r="E1820" s="8">
        <v>421113</v>
      </c>
      <c r="F1820" s="8">
        <v>421113002</v>
      </c>
      <c r="G1820" s="5" t="s">
        <v>2536</v>
      </c>
      <c r="H1820" s="5" t="s">
        <v>223</v>
      </c>
      <c r="I1820" s="6" t="s">
        <v>91</v>
      </c>
      <c r="J1820" s="6" t="s">
        <v>91</v>
      </c>
      <c r="K1820" s="6" t="s">
        <v>91</v>
      </c>
      <c r="L1820" s="6" t="s">
        <v>91</v>
      </c>
      <c r="M1820" s="5" t="s">
        <v>92</v>
      </c>
      <c r="N1820" s="6" t="s">
        <v>91</v>
      </c>
      <c r="O1820" s="6" t="s">
        <v>91</v>
      </c>
      <c r="P1820" s="6" t="s">
        <v>91</v>
      </c>
      <c r="Q1820" s="6" t="s">
        <v>91</v>
      </c>
      <c r="R1820" s="5">
        <v>1</v>
      </c>
      <c r="S1820" s="5">
        <v>0</v>
      </c>
      <c r="T1820" s="5" t="s">
        <v>93</v>
      </c>
      <c r="U1820" s="5" t="s">
        <v>105</v>
      </c>
    </row>
    <row r="1821" spans="1:21">
      <c r="A1821" s="6" t="s">
        <v>87</v>
      </c>
      <c r="B1821" s="7">
        <v>1</v>
      </c>
      <c r="C1821" s="5">
        <v>1976</v>
      </c>
      <c r="D1821" s="5">
        <v>42</v>
      </c>
      <c r="E1821" s="8">
        <v>421113</v>
      </c>
      <c r="F1821" s="8">
        <v>421113003</v>
      </c>
      <c r="G1821" s="5" t="s">
        <v>2537</v>
      </c>
      <c r="H1821" s="5" t="s">
        <v>225</v>
      </c>
      <c r="I1821" s="6" t="s">
        <v>91</v>
      </c>
      <c r="J1821" s="6" t="s">
        <v>91</v>
      </c>
      <c r="K1821" s="6" t="s">
        <v>91</v>
      </c>
      <c r="L1821" s="6" t="s">
        <v>91</v>
      </c>
      <c r="M1821" s="5" t="s">
        <v>92</v>
      </c>
      <c r="N1821" s="6" t="s">
        <v>91</v>
      </c>
      <c r="O1821" s="6" t="s">
        <v>91</v>
      </c>
      <c r="P1821" s="6" t="s">
        <v>91</v>
      </c>
      <c r="Q1821" s="6" t="s">
        <v>91</v>
      </c>
      <c r="R1821" s="5">
        <v>1</v>
      </c>
      <c r="S1821" s="5">
        <v>0</v>
      </c>
      <c r="T1821" s="5" t="s">
        <v>93</v>
      </c>
      <c r="U1821" s="5" t="s">
        <v>105</v>
      </c>
    </row>
    <row r="1822" spans="1:21">
      <c r="A1822" s="6" t="s">
        <v>87</v>
      </c>
      <c r="B1822" s="7">
        <v>1</v>
      </c>
      <c r="C1822" s="5">
        <v>1978</v>
      </c>
      <c r="D1822" s="5">
        <v>42</v>
      </c>
      <c r="E1822" s="8">
        <v>421113</v>
      </c>
      <c r="F1822" s="8">
        <v>421113004</v>
      </c>
      <c r="G1822" s="5" t="s">
        <v>2538</v>
      </c>
      <c r="H1822" s="5" t="s">
        <v>227</v>
      </c>
      <c r="I1822" s="6" t="s">
        <v>91</v>
      </c>
      <c r="J1822" s="6" t="s">
        <v>91</v>
      </c>
      <c r="K1822" s="6" t="s">
        <v>91</v>
      </c>
      <c r="L1822" s="6" t="s">
        <v>91</v>
      </c>
      <c r="M1822" s="5" t="s">
        <v>92</v>
      </c>
      <c r="N1822" s="6" t="s">
        <v>91</v>
      </c>
      <c r="O1822" s="6" t="s">
        <v>91</v>
      </c>
      <c r="P1822" s="6" t="s">
        <v>91</v>
      </c>
      <c r="Q1822" s="6" t="s">
        <v>91</v>
      </c>
      <c r="R1822" s="5">
        <v>1</v>
      </c>
      <c r="S1822" s="5">
        <v>0</v>
      </c>
      <c r="T1822" s="5" t="s">
        <v>93</v>
      </c>
      <c r="U1822" s="5" t="s">
        <v>105</v>
      </c>
    </row>
    <row r="1823" spans="1:21">
      <c r="A1823" s="6" t="s">
        <v>87</v>
      </c>
      <c r="B1823" s="7">
        <v>1</v>
      </c>
      <c r="C1823" s="5">
        <v>1979</v>
      </c>
      <c r="D1823" s="5">
        <v>42</v>
      </c>
      <c r="E1823" s="8" t="s">
        <v>1734</v>
      </c>
      <c r="F1823" s="8">
        <v>4211131</v>
      </c>
      <c r="G1823" s="5" t="s">
        <v>2539</v>
      </c>
      <c r="H1823" s="5" t="s">
        <v>1943</v>
      </c>
      <c r="I1823" s="5">
        <v>10065505499</v>
      </c>
      <c r="J1823" s="6" t="s">
        <v>91</v>
      </c>
      <c r="K1823" s="6" t="s">
        <v>91</v>
      </c>
      <c r="L1823" s="6" t="s">
        <v>91</v>
      </c>
      <c r="M1823" s="5" t="s">
        <v>92</v>
      </c>
      <c r="N1823" s="6" t="s">
        <v>91</v>
      </c>
      <c r="O1823" s="6" t="s">
        <v>91</v>
      </c>
      <c r="P1823" s="6" t="s">
        <v>91</v>
      </c>
      <c r="Q1823" s="6" t="s">
        <v>91</v>
      </c>
      <c r="R1823" s="5">
        <v>1</v>
      </c>
      <c r="S1823" s="5">
        <v>0</v>
      </c>
      <c r="T1823" s="5" t="s">
        <v>93</v>
      </c>
      <c r="U1823" s="5" t="s">
        <v>105</v>
      </c>
    </row>
    <row r="1824" spans="1:21">
      <c r="A1824" s="6" t="s">
        <v>87</v>
      </c>
      <c r="B1824" s="7">
        <v>1</v>
      </c>
      <c r="C1824" s="5">
        <v>1980</v>
      </c>
      <c r="D1824" s="5">
        <v>42</v>
      </c>
      <c r="E1824" s="8">
        <v>421113</v>
      </c>
      <c r="F1824" s="8">
        <v>421113101</v>
      </c>
      <c r="G1824" s="5" t="s">
        <v>2540</v>
      </c>
      <c r="H1824" s="5" t="s">
        <v>221</v>
      </c>
      <c r="I1824" s="6" t="s">
        <v>91</v>
      </c>
      <c r="J1824" s="6" t="s">
        <v>91</v>
      </c>
      <c r="K1824" s="6" t="s">
        <v>91</v>
      </c>
      <c r="L1824" s="6" t="s">
        <v>91</v>
      </c>
      <c r="M1824" s="5" t="s">
        <v>92</v>
      </c>
      <c r="N1824" s="6" t="s">
        <v>91</v>
      </c>
      <c r="O1824" s="6" t="s">
        <v>91</v>
      </c>
      <c r="P1824" s="6" t="s">
        <v>91</v>
      </c>
      <c r="Q1824" s="6" t="s">
        <v>91</v>
      </c>
      <c r="R1824" s="5">
        <v>1</v>
      </c>
      <c r="S1824" s="5">
        <v>0</v>
      </c>
      <c r="T1824" s="5" t="s">
        <v>93</v>
      </c>
      <c r="U1824" s="5" t="s">
        <v>105</v>
      </c>
    </row>
    <row r="1825" spans="1:21">
      <c r="A1825" s="6" t="s">
        <v>87</v>
      </c>
      <c r="B1825" s="7">
        <v>1</v>
      </c>
      <c r="C1825" s="5">
        <v>1981</v>
      </c>
      <c r="D1825" s="5">
        <v>42</v>
      </c>
      <c r="E1825" s="8">
        <v>421113</v>
      </c>
      <c r="F1825" s="8">
        <v>421113102</v>
      </c>
      <c r="G1825" s="5" t="s">
        <v>2541</v>
      </c>
      <c r="H1825" s="5" t="s">
        <v>223</v>
      </c>
      <c r="I1825" s="6" t="s">
        <v>91</v>
      </c>
      <c r="J1825" s="6" t="s">
        <v>91</v>
      </c>
      <c r="K1825" s="6" t="s">
        <v>91</v>
      </c>
      <c r="L1825" s="6" t="s">
        <v>91</v>
      </c>
      <c r="M1825" s="5" t="s">
        <v>92</v>
      </c>
      <c r="N1825" s="6" t="s">
        <v>91</v>
      </c>
      <c r="O1825" s="6" t="s">
        <v>91</v>
      </c>
      <c r="P1825" s="6" t="s">
        <v>91</v>
      </c>
      <c r="Q1825" s="6" t="s">
        <v>91</v>
      </c>
      <c r="R1825" s="5">
        <v>1</v>
      </c>
      <c r="S1825" s="5">
        <v>0</v>
      </c>
      <c r="T1825" s="5" t="s">
        <v>93</v>
      </c>
      <c r="U1825" s="5" t="s">
        <v>105</v>
      </c>
    </row>
    <row r="1826" spans="1:21">
      <c r="A1826" s="6" t="s">
        <v>87</v>
      </c>
      <c r="B1826" s="7">
        <v>1</v>
      </c>
      <c r="C1826" s="5">
        <v>1982</v>
      </c>
      <c r="D1826" s="5">
        <v>42</v>
      </c>
      <c r="E1826" s="8">
        <v>421113</v>
      </c>
      <c r="F1826" s="8">
        <v>421113103</v>
      </c>
      <c r="G1826" s="5" t="s">
        <v>2542</v>
      </c>
      <c r="H1826" s="5" t="s">
        <v>225</v>
      </c>
      <c r="I1826" s="6" t="s">
        <v>91</v>
      </c>
      <c r="J1826" s="6" t="s">
        <v>91</v>
      </c>
      <c r="K1826" s="6" t="s">
        <v>91</v>
      </c>
      <c r="L1826" s="6" t="s">
        <v>91</v>
      </c>
      <c r="M1826" s="5" t="s">
        <v>92</v>
      </c>
      <c r="N1826" s="6" t="s">
        <v>91</v>
      </c>
      <c r="O1826" s="6" t="s">
        <v>91</v>
      </c>
      <c r="P1826" s="6" t="s">
        <v>91</v>
      </c>
      <c r="Q1826" s="6" t="s">
        <v>91</v>
      </c>
      <c r="R1826" s="5">
        <v>1</v>
      </c>
      <c r="S1826" s="5">
        <v>0</v>
      </c>
      <c r="T1826" s="5" t="s">
        <v>93</v>
      </c>
      <c r="U1826" s="5" t="s">
        <v>105</v>
      </c>
    </row>
    <row r="1827" spans="1:21">
      <c r="A1827" s="6" t="s">
        <v>87</v>
      </c>
      <c r="B1827" s="7">
        <v>1</v>
      </c>
      <c r="C1827" s="5">
        <v>1984</v>
      </c>
      <c r="D1827" s="5">
        <v>42</v>
      </c>
      <c r="E1827" s="8">
        <v>421113</v>
      </c>
      <c r="F1827" s="8">
        <v>421113104</v>
      </c>
      <c r="G1827" s="5" t="s">
        <v>2543</v>
      </c>
      <c r="H1827" s="5" t="s">
        <v>227</v>
      </c>
      <c r="I1827" s="6" t="s">
        <v>91</v>
      </c>
      <c r="J1827" s="6" t="s">
        <v>91</v>
      </c>
      <c r="K1827" s="6" t="s">
        <v>91</v>
      </c>
      <c r="L1827" s="6" t="s">
        <v>91</v>
      </c>
      <c r="M1827" s="5" t="s">
        <v>92</v>
      </c>
      <c r="N1827" s="6" t="s">
        <v>91</v>
      </c>
      <c r="O1827" s="6" t="s">
        <v>91</v>
      </c>
      <c r="P1827" s="6" t="s">
        <v>91</v>
      </c>
      <c r="Q1827" s="6" t="s">
        <v>91</v>
      </c>
      <c r="R1827" s="5">
        <v>1</v>
      </c>
      <c r="S1827" s="5">
        <v>0</v>
      </c>
      <c r="T1827" s="5" t="s">
        <v>93</v>
      </c>
      <c r="U1827" s="5" t="s">
        <v>105</v>
      </c>
    </row>
    <row r="1828" spans="1:21">
      <c r="A1828" s="6" t="s">
        <v>87</v>
      </c>
      <c r="B1828" s="7">
        <v>1</v>
      </c>
      <c r="C1828" s="5">
        <v>1985</v>
      </c>
      <c r="D1828" s="5">
        <v>42</v>
      </c>
      <c r="E1828" s="8" t="s">
        <v>1734</v>
      </c>
      <c r="F1828" s="8">
        <v>4211132</v>
      </c>
      <c r="G1828" s="5" t="s">
        <v>2544</v>
      </c>
      <c r="H1828" s="5" t="s">
        <v>1950</v>
      </c>
      <c r="I1828" s="5">
        <v>10065505791</v>
      </c>
      <c r="J1828" s="6" t="s">
        <v>91</v>
      </c>
      <c r="K1828" s="6" t="s">
        <v>91</v>
      </c>
      <c r="L1828" s="6" t="s">
        <v>91</v>
      </c>
      <c r="M1828" s="5" t="s">
        <v>92</v>
      </c>
      <c r="N1828" s="6" t="s">
        <v>91</v>
      </c>
      <c r="O1828" s="6" t="s">
        <v>91</v>
      </c>
      <c r="P1828" s="6" t="s">
        <v>91</v>
      </c>
      <c r="Q1828" s="6" t="s">
        <v>91</v>
      </c>
      <c r="R1828" s="5">
        <v>1</v>
      </c>
      <c r="S1828" s="5">
        <v>0</v>
      </c>
      <c r="T1828" s="5" t="s">
        <v>93</v>
      </c>
      <c r="U1828" s="5" t="s">
        <v>105</v>
      </c>
    </row>
    <row r="1829" spans="1:21">
      <c r="A1829" s="6" t="s">
        <v>87</v>
      </c>
      <c r="B1829" s="7">
        <v>1</v>
      </c>
      <c r="C1829" s="5">
        <v>1986</v>
      </c>
      <c r="D1829" s="5">
        <v>42</v>
      </c>
      <c r="E1829" s="8">
        <v>421113</v>
      </c>
      <c r="F1829" s="8">
        <v>421113201</v>
      </c>
      <c r="G1829" s="5" t="s">
        <v>2545</v>
      </c>
      <c r="H1829" s="5" t="s">
        <v>221</v>
      </c>
      <c r="I1829" s="6" t="s">
        <v>91</v>
      </c>
      <c r="J1829" s="6" t="s">
        <v>91</v>
      </c>
      <c r="K1829" s="6" t="s">
        <v>91</v>
      </c>
      <c r="L1829" s="6" t="s">
        <v>91</v>
      </c>
      <c r="M1829" s="5" t="s">
        <v>92</v>
      </c>
      <c r="N1829" s="6" t="s">
        <v>91</v>
      </c>
      <c r="O1829" s="6" t="s">
        <v>91</v>
      </c>
      <c r="P1829" s="6" t="s">
        <v>91</v>
      </c>
      <c r="Q1829" s="6" t="s">
        <v>91</v>
      </c>
      <c r="R1829" s="5">
        <v>1</v>
      </c>
      <c r="S1829" s="5">
        <v>0</v>
      </c>
      <c r="T1829" s="5" t="s">
        <v>93</v>
      </c>
      <c r="U1829" s="5" t="s">
        <v>105</v>
      </c>
    </row>
    <row r="1830" spans="1:21">
      <c r="A1830" s="6" t="s">
        <v>87</v>
      </c>
      <c r="B1830" s="7">
        <v>1</v>
      </c>
      <c r="C1830" s="5">
        <v>1987</v>
      </c>
      <c r="D1830" s="5">
        <v>42</v>
      </c>
      <c r="E1830" s="8">
        <v>421113</v>
      </c>
      <c r="F1830" s="8">
        <v>421113202</v>
      </c>
      <c r="G1830" s="5" t="s">
        <v>2546</v>
      </c>
      <c r="H1830" s="5" t="s">
        <v>223</v>
      </c>
      <c r="I1830" s="6" t="s">
        <v>91</v>
      </c>
      <c r="J1830" s="6" t="s">
        <v>91</v>
      </c>
      <c r="K1830" s="6" t="s">
        <v>91</v>
      </c>
      <c r="L1830" s="6" t="s">
        <v>91</v>
      </c>
      <c r="M1830" s="5" t="s">
        <v>92</v>
      </c>
      <c r="N1830" s="6" t="s">
        <v>91</v>
      </c>
      <c r="O1830" s="6" t="s">
        <v>91</v>
      </c>
      <c r="P1830" s="6" t="s">
        <v>91</v>
      </c>
      <c r="Q1830" s="6" t="s">
        <v>91</v>
      </c>
      <c r="R1830" s="5">
        <v>1</v>
      </c>
      <c r="S1830" s="5">
        <v>0</v>
      </c>
      <c r="T1830" s="5" t="s">
        <v>93</v>
      </c>
      <c r="U1830" s="5" t="s">
        <v>105</v>
      </c>
    </row>
    <row r="1831" spans="1:21">
      <c r="A1831" s="6" t="s">
        <v>87</v>
      </c>
      <c r="B1831" s="7">
        <v>1</v>
      </c>
      <c r="C1831" s="5">
        <v>1988</v>
      </c>
      <c r="D1831" s="5">
        <v>42</v>
      </c>
      <c r="E1831" s="8">
        <v>421113</v>
      </c>
      <c r="F1831" s="8">
        <v>421113203</v>
      </c>
      <c r="G1831" s="5" t="s">
        <v>2547</v>
      </c>
      <c r="H1831" s="5" t="s">
        <v>225</v>
      </c>
      <c r="I1831" s="6" t="s">
        <v>91</v>
      </c>
      <c r="J1831" s="6" t="s">
        <v>91</v>
      </c>
      <c r="K1831" s="6" t="s">
        <v>91</v>
      </c>
      <c r="L1831" s="6" t="s">
        <v>91</v>
      </c>
      <c r="M1831" s="5" t="s">
        <v>92</v>
      </c>
      <c r="N1831" s="6" t="s">
        <v>91</v>
      </c>
      <c r="O1831" s="6" t="s">
        <v>91</v>
      </c>
      <c r="P1831" s="6" t="s">
        <v>91</v>
      </c>
      <c r="Q1831" s="6" t="s">
        <v>91</v>
      </c>
      <c r="R1831" s="5">
        <v>1</v>
      </c>
      <c r="S1831" s="5">
        <v>0</v>
      </c>
      <c r="T1831" s="5" t="s">
        <v>93</v>
      </c>
      <c r="U1831" s="5" t="s">
        <v>105</v>
      </c>
    </row>
    <row r="1832" spans="1:21">
      <c r="A1832" s="6" t="s">
        <v>87</v>
      </c>
      <c r="B1832" s="7">
        <v>1</v>
      </c>
      <c r="C1832" s="5">
        <v>1990</v>
      </c>
      <c r="D1832" s="5">
        <v>42</v>
      </c>
      <c r="E1832" s="8">
        <v>421113</v>
      </c>
      <c r="F1832" s="8">
        <v>421113204</v>
      </c>
      <c r="G1832" s="5" t="s">
        <v>2548</v>
      </c>
      <c r="H1832" s="5" t="s">
        <v>227</v>
      </c>
      <c r="I1832" s="6" t="s">
        <v>91</v>
      </c>
      <c r="J1832" s="6" t="s">
        <v>91</v>
      </c>
      <c r="K1832" s="6" t="s">
        <v>91</v>
      </c>
      <c r="L1832" s="6" t="s">
        <v>91</v>
      </c>
      <c r="M1832" s="5" t="s">
        <v>92</v>
      </c>
      <c r="N1832" s="6" t="s">
        <v>91</v>
      </c>
      <c r="O1832" s="6" t="s">
        <v>91</v>
      </c>
      <c r="P1832" s="6" t="s">
        <v>91</v>
      </c>
      <c r="Q1832" s="6" t="s">
        <v>91</v>
      </c>
      <c r="R1832" s="5">
        <v>1</v>
      </c>
      <c r="S1832" s="5">
        <v>0</v>
      </c>
      <c r="T1832" s="5" t="s">
        <v>93</v>
      </c>
      <c r="U1832" s="5" t="s">
        <v>105</v>
      </c>
    </row>
    <row r="1833" spans="1:21">
      <c r="A1833" s="6" t="s">
        <v>87</v>
      </c>
      <c r="B1833" s="7">
        <v>1</v>
      </c>
      <c r="C1833" s="5">
        <v>1991</v>
      </c>
      <c r="D1833" s="5">
        <v>42</v>
      </c>
      <c r="E1833" s="8" t="s">
        <v>1734</v>
      </c>
      <c r="F1833" s="8">
        <v>4211133</v>
      </c>
      <c r="G1833" s="5" t="s">
        <v>2549</v>
      </c>
      <c r="H1833" s="5" t="s">
        <v>1852</v>
      </c>
      <c r="I1833" s="6" t="s">
        <v>91</v>
      </c>
      <c r="J1833" s="6" t="s">
        <v>91</v>
      </c>
      <c r="K1833" s="6" t="s">
        <v>91</v>
      </c>
      <c r="L1833" s="6" t="s">
        <v>91</v>
      </c>
      <c r="M1833" s="5" t="s">
        <v>92</v>
      </c>
      <c r="N1833" s="6" t="s">
        <v>91</v>
      </c>
      <c r="O1833" s="6" t="s">
        <v>91</v>
      </c>
      <c r="P1833" s="6" t="s">
        <v>91</v>
      </c>
      <c r="Q1833" s="6" t="s">
        <v>91</v>
      </c>
      <c r="R1833" s="5">
        <v>1</v>
      </c>
      <c r="S1833" s="5">
        <v>0</v>
      </c>
      <c r="T1833" s="5" t="s">
        <v>93</v>
      </c>
      <c r="U1833" s="5" t="s">
        <v>105</v>
      </c>
    </row>
    <row r="1834" spans="1:21">
      <c r="A1834" s="6" t="s">
        <v>87</v>
      </c>
      <c r="B1834" s="7">
        <v>1</v>
      </c>
      <c r="C1834" s="5">
        <v>1992</v>
      </c>
      <c r="D1834" s="5">
        <v>42</v>
      </c>
      <c r="E1834" s="8">
        <v>421113</v>
      </c>
      <c r="F1834" s="8">
        <v>421113301</v>
      </c>
      <c r="G1834" s="5" t="s">
        <v>2550</v>
      </c>
      <c r="H1834" s="5" t="s">
        <v>221</v>
      </c>
      <c r="I1834" s="6" t="s">
        <v>91</v>
      </c>
      <c r="J1834" s="6" t="s">
        <v>91</v>
      </c>
      <c r="K1834" s="6" t="s">
        <v>91</v>
      </c>
      <c r="L1834" s="6" t="s">
        <v>91</v>
      </c>
      <c r="M1834" s="5" t="s">
        <v>92</v>
      </c>
      <c r="N1834" s="6" t="s">
        <v>91</v>
      </c>
      <c r="O1834" s="6" t="s">
        <v>91</v>
      </c>
      <c r="P1834" s="6" t="s">
        <v>91</v>
      </c>
      <c r="Q1834" s="6" t="s">
        <v>91</v>
      </c>
      <c r="R1834" s="5">
        <v>1</v>
      </c>
      <c r="S1834" s="5">
        <v>0</v>
      </c>
      <c r="T1834" s="5" t="s">
        <v>93</v>
      </c>
      <c r="U1834" s="5" t="s">
        <v>105</v>
      </c>
    </row>
    <row r="1835" spans="1:21">
      <c r="A1835" s="6" t="s">
        <v>87</v>
      </c>
      <c r="B1835" s="7">
        <v>1</v>
      </c>
      <c r="C1835" s="5">
        <v>1993</v>
      </c>
      <c r="D1835" s="5">
        <v>42</v>
      </c>
      <c r="E1835" s="8">
        <v>421113</v>
      </c>
      <c r="F1835" s="8">
        <v>421113302</v>
      </c>
      <c r="G1835" s="5" t="s">
        <v>2551</v>
      </c>
      <c r="H1835" s="5" t="s">
        <v>223</v>
      </c>
      <c r="I1835" s="6" t="s">
        <v>91</v>
      </c>
      <c r="J1835" s="6" t="s">
        <v>91</v>
      </c>
      <c r="K1835" s="6" t="s">
        <v>91</v>
      </c>
      <c r="L1835" s="6" t="s">
        <v>91</v>
      </c>
      <c r="M1835" s="5" t="s">
        <v>92</v>
      </c>
      <c r="N1835" s="6" t="s">
        <v>91</v>
      </c>
      <c r="O1835" s="6" t="s">
        <v>91</v>
      </c>
      <c r="P1835" s="6" t="s">
        <v>91</v>
      </c>
      <c r="Q1835" s="6" t="s">
        <v>91</v>
      </c>
      <c r="R1835" s="5">
        <v>1</v>
      </c>
      <c r="S1835" s="5">
        <v>0</v>
      </c>
      <c r="T1835" s="5" t="s">
        <v>93</v>
      </c>
      <c r="U1835" s="5" t="s">
        <v>105</v>
      </c>
    </row>
    <row r="1836" spans="1:21">
      <c r="A1836" s="6" t="s">
        <v>87</v>
      </c>
      <c r="B1836" s="7">
        <v>1</v>
      </c>
      <c r="C1836" s="5">
        <v>1994</v>
      </c>
      <c r="D1836" s="5">
        <v>42</v>
      </c>
      <c r="E1836" s="8">
        <v>421113</v>
      </c>
      <c r="F1836" s="8">
        <v>421113303</v>
      </c>
      <c r="G1836" s="5" t="s">
        <v>2552</v>
      </c>
      <c r="H1836" s="5" t="s">
        <v>225</v>
      </c>
      <c r="I1836" s="6" t="s">
        <v>91</v>
      </c>
      <c r="J1836" s="6" t="s">
        <v>91</v>
      </c>
      <c r="K1836" s="6" t="s">
        <v>91</v>
      </c>
      <c r="L1836" s="6" t="s">
        <v>91</v>
      </c>
      <c r="M1836" s="5" t="s">
        <v>92</v>
      </c>
      <c r="N1836" s="6" t="s">
        <v>91</v>
      </c>
      <c r="O1836" s="6" t="s">
        <v>91</v>
      </c>
      <c r="P1836" s="6" t="s">
        <v>91</v>
      </c>
      <c r="Q1836" s="6" t="s">
        <v>91</v>
      </c>
      <c r="R1836" s="5">
        <v>1</v>
      </c>
      <c r="S1836" s="5">
        <v>0</v>
      </c>
      <c r="T1836" s="5" t="s">
        <v>93</v>
      </c>
      <c r="U1836" s="5" t="s">
        <v>105</v>
      </c>
    </row>
    <row r="1837" spans="1:21">
      <c r="A1837" s="6" t="s">
        <v>87</v>
      </c>
      <c r="B1837" s="7">
        <v>1</v>
      </c>
      <c r="C1837" s="5">
        <v>1995</v>
      </c>
      <c r="D1837" s="5">
        <v>42</v>
      </c>
      <c r="E1837" s="8">
        <v>421113</v>
      </c>
      <c r="F1837" s="8">
        <v>421113304</v>
      </c>
      <c r="G1837" s="5" t="s">
        <v>2553</v>
      </c>
      <c r="H1837" s="5" t="s">
        <v>227</v>
      </c>
      <c r="I1837" s="6" t="s">
        <v>91</v>
      </c>
      <c r="J1837" s="6" t="s">
        <v>91</v>
      </c>
      <c r="K1837" s="6" t="s">
        <v>91</v>
      </c>
      <c r="L1837" s="6" t="s">
        <v>91</v>
      </c>
      <c r="M1837" s="5" t="s">
        <v>92</v>
      </c>
      <c r="N1837" s="6" t="s">
        <v>91</v>
      </c>
      <c r="O1837" s="6" t="s">
        <v>91</v>
      </c>
      <c r="P1837" s="6" t="s">
        <v>91</v>
      </c>
      <c r="Q1837" s="6" t="s">
        <v>91</v>
      </c>
      <c r="R1837" s="5">
        <v>1</v>
      </c>
      <c r="S1837" s="5">
        <v>0</v>
      </c>
      <c r="T1837" s="5" t="s">
        <v>93</v>
      </c>
      <c r="U1837" s="5" t="s">
        <v>105</v>
      </c>
    </row>
    <row r="1838" spans="1:21">
      <c r="A1838" s="6" t="s">
        <v>87</v>
      </c>
      <c r="B1838" s="7">
        <v>1</v>
      </c>
      <c r="C1838" s="5">
        <v>1996</v>
      </c>
      <c r="D1838" s="5">
        <v>42</v>
      </c>
      <c r="E1838" s="8" t="s">
        <v>1734</v>
      </c>
      <c r="F1838" s="8">
        <v>4211134</v>
      </c>
      <c r="G1838" s="5" t="s">
        <v>2554</v>
      </c>
      <c r="H1838" s="5" t="s">
        <v>1957</v>
      </c>
      <c r="I1838" s="5">
        <v>10065504580</v>
      </c>
      <c r="J1838" s="6" t="s">
        <v>91</v>
      </c>
      <c r="K1838" s="6" t="s">
        <v>91</v>
      </c>
      <c r="L1838" s="6" t="s">
        <v>91</v>
      </c>
      <c r="M1838" s="5" t="s">
        <v>92</v>
      </c>
      <c r="N1838" s="6" t="s">
        <v>91</v>
      </c>
      <c r="O1838" s="6" t="s">
        <v>91</v>
      </c>
      <c r="P1838" s="6" t="s">
        <v>91</v>
      </c>
      <c r="Q1838" s="6" t="s">
        <v>91</v>
      </c>
      <c r="R1838" s="5">
        <v>1</v>
      </c>
      <c r="S1838" s="5">
        <v>0</v>
      </c>
      <c r="T1838" s="5" t="s">
        <v>93</v>
      </c>
      <c r="U1838" s="5" t="s">
        <v>105</v>
      </c>
    </row>
    <row r="1839" spans="1:21">
      <c r="A1839" s="6" t="s">
        <v>87</v>
      </c>
      <c r="B1839" s="7">
        <v>1</v>
      </c>
      <c r="C1839" s="5">
        <v>1997</v>
      </c>
      <c r="D1839" s="5">
        <v>42</v>
      </c>
      <c r="E1839" s="8">
        <v>421113</v>
      </c>
      <c r="F1839" s="8">
        <v>421113401</v>
      </c>
      <c r="G1839" s="5" t="s">
        <v>2555</v>
      </c>
      <c r="H1839" s="5" t="s">
        <v>221</v>
      </c>
      <c r="I1839" s="6" t="s">
        <v>91</v>
      </c>
      <c r="J1839" s="6" t="s">
        <v>91</v>
      </c>
      <c r="K1839" s="6" t="s">
        <v>91</v>
      </c>
      <c r="L1839" s="6" t="s">
        <v>91</v>
      </c>
      <c r="M1839" s="5" t="s">
        <v>92</v>
      </c>
      <c r="N1839" s="6" t="s">
        <v>91</v>
      </c>
      <c r="O1839" s="6" t="s">
        <v>91</v>
      </c>
      <c r="P1839" s="6" t="s">
        <v>91</v>
      </c>
      <c r="Q1839" s="6" t="s">
        <v>91</v>
      </c>
      <c r="R1839" s="5">
        <v>1</v>
      </c>
      <c r="S1839" s="5">
        <v>0</v>
      </c>
      <c r="T1839" s="5" t="s">
        <v>93</v>
      </c>
      <c r="U1839" s="5" t="s">
        <v>105</v>
      </c>
    </row>
    <row r="1840" spans="1:21">
      <c r="A1840" s="6" t="s">
        <v>87</v>
      </c>
      <c r="B1840" s="7">
        <v>1</v>
      </c>
      <c r="C1840" s="5">
        <v>1998</v>
      </c>
      <c r="D1840" s="5">
        <v>42</v>
      </c>
      <c r="E1840" s="8">
        <v>421113</v>
      </c>
      <c r="F1840" s="8">
        <v>421113402</v>
      </c>
      <c r="G1840" s="5" t="s">
        <v>2556</v>
      </c>
      <c r="H1840" s="5" t="s">
        <v>223</v>
      </c>
      <c r="I1840" s="6" t="s">
        <v>91</v>
      </c>
      <c r="J1840" s="6" t="s">
        <v>91</v>
      </c>
      <c r="K1840" s="6" t="s">
        <v>91</v>
      </c>
      <c r="L1840" s="6" t="s">
        <v>91</v>
      </c>
      <c r="M1840" s="5" t="s">
        <v>92</v>
      </c>
      <c r="N1840" s="6" t="s">
        <v>91</v>
      </c>
      <c r="O1840" s="6" t="s">
        <v>91</v>
      </c>
      <c r="P1840" s="6" t="s">
        <v>91</v>
      </c>
      <c r="Q1840" s="6" t="s">
        <v>91</v>
      </c>
      <c r="R1840" s="5">
        <v>1</v>
      </c>
      <c r="S1840" s="5">
        <v>0</v>
      </c>
      <c r="T1840" s="5" t="s">
        <v>93</v>
      </c>
      <c r="U1840" s="5" t="s">
        <v>105</v>
      </c>
    </row>
    <row r="1841" spans="1:21">
      <c r="A1841" s="6" t="s">
        <v>87</v>
      </c>
      <c r="B1841" s="7">
        <v>1</v>
      </c>
      <c r="C1841" s="5">
        <v>1999</v>
      </c>
      <c r="D1841" s="5">
        <v>42</v>
      </c>
      <c r="E1841" s="8">
        <v>421113</v>
      </c>
      <c r="F1841" s="8">
        <v>421113403</v>
      </c>
      <c r="G1841" s="5" t="s">
        <v>2557</v>
      </c>
      <c r="H1841" s="5" t="s">
        <v>225</v>
      </c>
      <c r="I1841" s="6" t="s">
        <v>91</v>
      </c>
      <c r="J1841" s="6" t="s">
        <v>91</v>
      </c>
      <c r="K1841" s="6" t="s">
        <v>91</v>
      </c>
      <c r="L1841" s="6" t="s">
        <v>91</v>
      </c>
      <c r="M1841" s="5" t="s">
        <v>92</v>
      </c>
      <c r="N1841" s="6" t="s">
        <v>91</v>
      </c>
      <c r="O1841" s="6" t="s">
        <v>91</v>
      </c>
      <c r="P1841" s="6" t="s">
        <v>91</v>
      </c>
      <c r="Q1841" s="6" t="s">
        <v>91</v>
      </c>
      <c r="R1841" s="5">
        <v>1</v>
      </c>
      <c r="S1841" s="5">
        <v>0</v>
      </c>
      <c r="T1841" s="5" t="s">
        <v>93</v>
      </c>
      <c r="U1841" s="5" t="s">
        <v>105</v>
      </c>
    </row>
    <row r="1842" spans="1:21">
      <c r="A1842" s="6" t="s">
        <v>87</v>
      </c>
      <c r="B1842" s="7">
        <v>1</v>
      </c>
      <c r="C1842" s="5">
        <v>2000</v>
      </c>
      <c r="D1842" s="5">
        <v>42</v>
      </c>
      <c r="E1842" s="8">
        <v>421113</v>
      </c>
      <c r="F1842" s="8">
        <v>421113404</v>
      </c>
      <c r="G1842" s="5" t="s">
        <v>2558</v>
      </c>
      <c r="H1842" s="5" t="s">
        <v>227</v>
      </c>
      <c r="I1842" s="6" t="s">
        <v>91</v>
      </c>
      <c r="J1842" s="6" t="s">
        <v>91</v>
      </c>
      <c r="K1842" s="6" t="s">
        <v>91</v>
      </c>
      <c r="L1842" s="6" t="s">
        <v>91</v>
      </c>
      <c r="M1842" s="5" t="s">
        <v>92</v>
      </c>
      <c r="N1842" s="6" t="s">
        <v>91</v>
      </c>
      <c r="O1842" s="6" t="s">
        <v>91</v>
      </c>
      <c r="P1842" s="6" t="s">
        <v>91</v>
      </c>
      <c r="Q1842" s="6" t="s">
        <v>91</v>
      </c>
      <c r="R1842" s="5">
        <v>1</v>
      </c>
      <c r="S1842" s="5">
        <v>0</v>
      </c>
      <c r="T1842" s="5" t="s">
        <v>93</v>
      </c>
      <c r="U1842" s="5" t="s">
        <v>105</v>
      </c>
    </row>
    <row r="1843" spans="1:21">
      <c r="A1843" s="6" t="s">
        <v>87</v>
      </c>
      <c r="B1843" s="7">
        <v>1</v>
      </c>
      <c r="C1843" s="5">
        <v>2001</v>
      </c>
      <c r="D1843" s="5">
        <v>42</v>
      </c>
      <c r="E1843" s="8" t="s">
        <v>1734</v>
      </c>
      <c r="F1843" s="8">
        <v>4211135</v>
      </c>
      <c r="G1843" s="5" t="s">
        <v>2559</v>
      </c>
      <c r="H1843" s="5" t="s">
        <v>1885</v>
      </c>
      <c r="I1843" s="5">
        <v>10065506227</v>
      </c>
      <c r="J1843" s="6" t="s">
        <v>91</v>
      </c>
      <c r="K1843" s="6" t="s">
        <v>91</v>
      </c>
      <c r="L1843" s="6" t="s">
        <v>91</v>
      </c>
      <c r="M1843" s="5" t="s">
        <v>92</v>
      </c>
      <c r="N1843" s="6" t="s">
        <v>91</v>
      </c>
      <c r="O1843" s="6" t="s">
        <v>91</v>
      </c>
      <c r="P1843" s="6" t="s">
        <v>91</v>
      </c>
      <c r="Q1843" s="6" t="s">
        <v>91</v>
      </c>
      <c r="R1843" s="5">
        <v>1</v>
      </c>
      <c r="S1843" s="5">
        <v>0</v>
      </c>
      <c r="T1843" s="5" t="s">
        <v>93</v>
      </c>
      <c r="U1843" s="5" t="s">
        <v>105</v>
      </c>
    </row>
    <row r="1844" spans="1:21">
      <c r="A1844" s="6" t="s">
        <v>87</v>
      </c>
      <c r="B1844" s="7">
        <v>1</v>
      </c>
      <c r="C1844" s="5">
        <v>2002</v>
      </c>
      <c r="D1844" s="5">
        <v>42</v>
      </c>
      <c r="E1844" s="8">
        <v>421113</v>
      </c>
      <c r="F1844" s="8">
        <v>421113501</v>
      </c>
      <c r="G1844" s="5" t="s">
        <v>2560</v>
      </c>
      <c r="H1844" s="5" t="s">
        <v>221</v>
      </c>
      <c r="I1844" s="6" t="s">
        <v>91</v>
      </c>
      <c r="J1844" s="6" t="s">
        <v>91</v>
      </c>
      <c r="K1844" s="6" t="s">
        <v>91</v>
      </c>
      <c r="L1844" s="6" t="s">
        <v>91</v>
      </c>
      <c r="M1844" s="5" t="s">
        <v>92</v>
      </c>
      <c r="N1844" s="6" t="s">
        <v>91</v>
      </c>
      <c r="O1844" s="6" t="s">
        <v>91</v>
      </c>
      <c r="P1844" s="6" t="s">
        <v>91</v>
      </c>
      <c r="Q1844" s="6" t="s">
        <v>91</v>
      </c>
      <c r="R1844" s="5">
        <v>1</v>
      </c>
      <c r="S1844" s="5">
        <v>0</v>
      </c>
      <c r="T1844" s="5" t="s">
        <v>93</v>
      </c>
      <c r="U1844" s="5" t="s">
        <v>105</v>
      </c>
    </row>
    <row r="1845" spans="1:21">
      <c r="A1845" s="6" t="s">
        <v>87</v>
      </c>
      <c r="B1845" s="7">
        <v>1</v>
      </c>
      <c r="C1845" s="5">
        <v>2003</v>
      </c>
      <c r="D1845" s="5">
        <v>42</v>
      </c>
      <c r="E1845" s="8">
        <v>421113</v>
      </c>
      <c r="F1845" s="8">
        <v>421113502</v>
      </c>
      <c r="G1845" s="5" t="s">
        <v>2561</v>
      </c>
      <c r="H1845" s="5" t="s">
        <v>223</v>
      </c>
      <c r="I1845" s="6" t="s">
        <v>91</v>
      </c>
      <c r="J1845" s="6" t="s">
        <v>91</v>
      </c>
      <c r="K1845" s="6" t="s">
        <v>91</v>
      </c>
      <c r="L1845" s="6" t="s">
        <v>91</v>
      </c>
      <c r="M1845" s="5" t="s">
        <v>92</v>
      </c>
      <c r="N1845" s="6" t="s">
        <v>91</v>
      </c>
      <c r="O1845" s="6" t="s">
        <v>91</v>
      </c>
      <c r="P1845" s="6" t="s">
        <v>91</v>
      </c>
      <c r="Q1845" s="6" t="s">
        <v>91</v>
      </c>
      <c r="R1845" s="5">
        <v>1</v>
      </c>
      <c r="S1845" s="5">
        <v>0</v>
      </c>
      <c r="T1845" s="5" t="s">
        <v>93</v>
      </c>
      <c r="U1845" s="5" t="s">
        <v>105</v>
      </c>
    </row>
    <row r="1846" spans="1:21">
      <c r="A1846" s="6" t="s">
        <v>87</v>
      </c>
      <c r="B1846" s="7">
        <v>1</v>
      </c>
      <c r="C1846" s="5">
        <v>2004</v>
      </c>
      <c r="D1846" s="5">
        <v>42</v>
      </c>
      <c r="E1846" s="8">
        <v>421113</v>
      </c>
      <c r="F1846" s="8">
        <v>421113503</v>
      </c>
      <c r="G1846" s="5" t="s">
        <v>2562</v>
      </c>
      <c r="H1846" s="5" t="s">
        <v>225</v>
      </c>
      <c r="I1846" s="6" t="s">
        <v>91</v>
      </c>
      <c r="J1846" s="6" t="s">
        <v>91</v>
      </c>
      <c r="K1846" s="6" t="s">
        <v>91</v>
      </c>
      <c r="L1846" s="6" t="s">
        <v>91</v>
      </c>
      <c r="M1846" s="5" t="s">
        <v>92</v>
      </c>
      <c r="N1846" s="6" t="s">
        <v>91</v>
      </c>
      <c r="O1846" s="6" t="s">
        <v>91</v>
      </c>
      <c r="P1846" s="6" t="s">
        <v>91</v>
      </c>
      <c r="Q1846" s="6" t="s">
        <v>91</v>
      </c>
      <c r="R1846" s="5">
        <v>1</v>
      </c>
      <c r="S1846" s="5">
        <v>0</v>
      </c>
      <c r="T1846" s="5" t="s">
        <v>93</v>
      </c>
      <c r="U1846" s="5" t="s">
        <v>105</v>
      </c>
    </row>
    <row r="1847" spans="1:21">
      <c r="A1847" s="6" t="s">
        <v>87</v>
      </c>
      <c r="B1847" s="7">
        <v>1</v>
      </c>
      <c r="C1847" s="5">
        <v>2006</v>
      </c>
      <c r="D1847" s="5">
        <v>42</v>
      </c>
      <c r="E1847" s="8">
        <v>421113</v>
      </c>
      <c r="F1847" s="8">
        <v>421113504</v>
      </c>
      <c r="G1847" s="5" t="s">
        <v>2563</v>
      </c>
      <c r="H1847" s="5" t="s">
        <v>227</v>
      </c>
      <c r="I1847" s="6" t="s">
        <v>91</v>
      </c>
      <c r="J1847" s="6" t="s">
        <v>91</v>
      </c>
      <c r="K1847" s="6" t="s">
        <v>91</v>
      </c>
      <c r="L1847" s="6" t="s">
        <v>91</v>
      </c>
      <c r="M1847" s="5" t="s">
        <v>92</v>
      </c>
      <c r="N1847" s="6" t="s">
        <v>91</v>
      </c>
      <c r="O1847" s="6" t="s">
        <v>91</v>
      </c>
      <c r="P1847" s="6" t="s">
        <v>91</v>
      </c>
      <c r="Q1847" s="6" t="s">
        <v>91</v>
      </c>
      <c r="R1847" s="5">
        <v>1</v>
      </c>
      <c r="S1847" s="5">
        <v>0</v>
      </c>
      <c r="T1847" s="5" t="s">
        <v>93</v>
      </c>
      <c r="U1847" s="5" t="s">
        <v>105</v>
      </c>
    </row>
    <row r="1848" spans="1:21">
      <c r="A1848" s="6" t="s">
        <v>87</v>
      </c>
      <c r="B1848" s="7">
        <v>1</v>
      </c>
      <c r="C1848" s="5">
        <v>2007</v>
      </c>
      <c r="D1848" s="5">
        <v>42</v>
      </c>
      <c r="E1848" s="8" t="s">
        <v>1734</v>
      </c>
      <c r="F1848" s="8">
        <v>4211136</v>
      </c>
      <c r="G1848" s="5" t="s">
        <v>2564</v>
      </c>
      <c r="H1848" s="5" t="s">
        <v>2083</v>
      </c>
      <c r="I1848" s="6" t="s">
        <v>91</v>
      </c>
      <c r="J1848" s="6" t="s">
        <v>91</v>
      </c>
      <c r="K1848" s="6" t="s">
        <v>91</v>
      </c>
      <c r="L1848" s="6" t="s">
        <v>91</v>
      </c>
      <c r="M1848" s="5" t="s">
        <v>92</v>
      </c>
      <c r="N1848" s="6" t="s">
        <v>91</v>
      </c>
      <c r="O1848" s="6" t="s">
        <v>91</v>
      </c>
      <c r="P1848" s="6" t="s">
        <v>91</v>
      </c>
      <c r="Q1848" s="6" t="s">
        <v>91</v>
      </c>
      <c r="R1848" s="5">
        <v>1</v>
      </c>
      <c r="S1848" s="5">
        <v>0</v>
      </c>
      <c r="T1848" s="5" t="s">
        <v>93</v>
      </c>
      <c r="U1848" s="5" t="s">
        <v>105</v>
      </c>
    </row>
    <row r="1849" spans="1:21">
      <c r="A1849" s="6" t="s">
        <v>87</v>
      </c>
      <c r="B1849" s="7">
        <v>1</v>
      </c>
      <c r="C1849" s="5">
        <v>2008</v>
      </c>
      <c r="D1849" s="5">
        <v>42</v>
      </c>
      <c r="E1849" s="8">
        <v>421113</v>
      </c>
      <c r="F1849" s="8">
        <v>421113601</v>
      </c>
      <c r="G1849" s="5" t="s">
        <v>2565</v>
      </c>
      <c r="H1849" s="5" t="s">
        <v>221</v>
      </c>
      <c r="I1849" s="6" t="s">
        <v>91</v>
      </c>
      <c r="J1849" s="6" t="s">
        <v>91</v>
      </c>
      <c r="K1849" s="6" t="s">
        <v>91</v>
      </c>
      <c r="L1849" s="6" t="s">
        <v>91</v>
      </c>
      <c r="M1849" s="5" t="s">
        <v>92</v>
      </c>
      <c r="N1849" s="6" t="s">
        <v>91</v>
      </c>
      <c r="O1849" s="6" t="s">
        <v>91</v>
      </c>
      <c r="P1849" s="6" t="s">
        <v>91</v>
      </c>
      <c r="Q1849" s="6" t="s">
        <v>91</v>
      </c>
      <c r="R1849" s="5">
        <v>1</v>
      </c>
      <c r="S1849" s="5">
        <v>0</v>
      </c>
      <c r="T1849" s="5" t="s">
        <v>93</v>
      </c>
      <c r="U1849" s="5" t="s">
        <v>105</v>
      </c>
    </row>
    <row r="1850" spans="1:21">
      <c r="A1850" s="6" t="s">
        <v>87</v>
      </c>
      <c r="B1850" s="7">
        <v>1</v>
      </c>
      <c r="C1850" s="5">
        <v>2009</v>
      </c>
      <c r="D1850" s="5">
        <v>42</v>
      </c>
      <c r="E1850" s="8">
        <v>421113</v>
      </c>
      <c r="F1850" s="8">
        <v>421113602</v>
      </c>
      <c r="G1850" s="5" t="s">
        <v>2566</v>
      </c>
      <c r="H1850" s="5" t="s">
        <v>223</v>
      </c>
      <c r="I1850" s="6" t="s">
        <v>91</v>
      </c>
      <c r="J1850" s="6" t="s">
        <v>91</v>
      </c>
      <c r="K1850" s="6" t="s">
        <v>91</v>
      </c>
      <c r="L1850" s="6" t="s">
        <v>91</v>
      </c>
      <c r="M1850" s="5" t="s">
        <v>92</v>
      </c>
      <c r="N1850" s="6" t="s">
        <v>91</v>
      </c>
      <c r="O1850" s="6" t="s">
        <v>91</v>
      </c>
      <c r="P1850" s="6" t="s">
        <v>91</v>
      </c>
      <c r="Q1850" s="6" t="s">
        <v>91</v>
      </c>
      <c r="R1850" s="5">
        <v>1</v>
      </c>
      <c r="S1850" s="5">
        <v>0</v>
      </c>
      <c r="T1850" s="5" t="s">
        <v>93</v>
      </c>
      <c r="U1850" s="5" t="s">
        <v>105</v>
      </c>
    </row>
    <row r="1851" spans="1:21">
      <c r="A1851" s="6" t="s">
        <v>87</v>
      </c>
      <c r="B1851" s="7">
        <v>1</v>
      </c>
      <c r="C1851" s="5">
        <v>2010</v>
      </c>
      <c r="D1851" s="5">
        <v>42</v>
      </c>
      <c r="E1851" s="8">
        <v>421113</v>
      </c>
      <c r="F1851" s="8">
        <v>421113603</v>
      </c>
      <c r="G1851" s="5" t="s">
        <v>2567</v>
      </c>
      <c r="H1851" s="5" t="s">
        <v>225</v>
      </c>
      <c r="I1851" s="6" t="s">
        <v>91</v>
      </c>
      <c r="J1851" s="6" t="s">
        <v>91</v>
      </c>
      <c r="K1851" s="6" t="s">
        <v>91</v>
      </c>
      <c r="L1851" s="6" t="s">
        <v>91</v>
      </c>
      <c r="M1851" s="5" t="s">
        <v>92</v>
      </c>
      <c r="N1851" s="6" t="s">
        <v>91</v>
      </c>
      <c r="O1851" s="6" t="s">
        <v>91</v>
      </c>
      <c r="P1851" s="6" t="s">
        <v>91</v>
      </c>
      <c r="Q1851" s="6" t="s">
        <v>91</v>
      </c>
      <c r="R1851" s="5">
        <v>1</v>
      </c>
      <c r="S1851" s="5">
        <v>0</v>
      </c>
      <c r="T1851" s="5" t="s">
        <v>93</v>
      </c>
      <c r="U1851" s="5" t="s">
        <v>105</v>
      </c>
    </row>
    <row r="1852" spans="1:21">
      <c r="A1852" s="6" t="s">
        <v>87</v>
      </c>
      <c r="B1852" s="7">
        <v>1</v>
      </c>
      <c r="C1852" s="5">
        <v>2011</v>
      </c>
      <c r="D1852" s="5">
        <v>42</v>
      </c>
      <c r="E1852" s="8">
        <v>421113</v>
      </c>
      <c r="F1852" s="8">
        <v>421113604</v>
      </c>
      <c r="G1852" s="5" t="s">
        <v>2568</v>
      </c>
      <c r="H1852" s="5" t="s">
        <v>227</v>
      </c>
      <c r="I1852" s="6" t="s">
        <v>91</v>
      </c>
      <c r="J1852" s="6" t="s">
        <v>91</v>
      </c>
      <c r="K1852" s="6" t="s">
        <v>91</v>
      </c>
      <c r="L1852" s="6" t="s">
        <v>91</v>
      </c>
      <c r="M1852" s="5" t="s">
        <v>92</v>
      </c>
      <c r="N1852" s="6" t="s">
        <v>91</v>
      </c>
      <c r="O1852" s="6" t="s">
        <v>91</v>
      </c>
      <c r="P1852" s="6" t="s">
        <v>91</v>
      </c>
      <c r="Q1852" s="6" t="s">
        <v>91</v>
      </c>
      <c r="R1852" s="5">
        <v>1</v>
      </c>
      <c r="S1852" s="5">
        <v>0</v>
      </c>
      <c r="T1852" s="5" t="s">
        <v>93</v>
      </c>
      <c r="U1852" s="5" t="s">
        <v>105</v>
      </c>
    </row>
    <row r="1853" spans="1:21">
      <c r="A1853" s="6" t="s">
        <v>87</v>
      </c>
      <c r="B1853" s="7">
        <v>1</v>
      </c>
      <c r="C1853" s="5">
        <v>2012</v>
      </c>
      <c r="D1853" s="5">
        <v>42</v>
      </c>
      <c r="E1853" s="8" t="s">
        <v>1734</v>
      </c>
      <c r="F1853" s="8">
        <v>4211137</v>
      </c>
      <c r="G1853" s="5" t="s">
        <v>2569</v>
      </c>
      <c r="H1853" s="5" t="s">
        <v>2264</v>
      </c>
      <c r="I1853" s="5">
        <v>10065503639</v>
      </c>
      <c r="J1853" s="6" t="s">
        <v>91</v>
      </c>
      <c r="K1853" s="6" t="s">
        <v>91</v>
      </c>
      <c r="L1853" s="6" t="s">
        <v>91</v>
      </c>
      <c r="M1853" s="5" t="s">
        <v>92</v>
      </c>
      <c r="N1853" s="6" t="s">
        <v>91</v>
      </c>
      <c r="O1853" s="6" t="s">
        <v>91</v>
      </c>
      <c r="P1853" s="6" t="s">
        <v>91</v>
      </c>
      <c r="Q1853" s="6" t="s">
        <v>91</v>
      </c>
      <c r="R1853" s="5">
        <v>1</v>
      </c>
      <c r="S1853" s="5">
        <v>0</v>
      </c>
      <c r="T1853" s="5" t="s">
        <v>93</v>
      </c>
      <c r="U1853" s="5" t="s">
        <v>105</v>
      </c>
    </row>
    <row r="1854" spans="1:21">
      <c r="A1854" s="6" t="s">
        <v>87</v>
      </c>
      <c r="B1854" s="7">
        <v>1</v>
      </c>
      <c r="C1854" s="5">
        <v>2013</v>
      </c>
      <c r="D1854" s="5">
        <v>42</v>
      </c>
      <c r="E1854" s="8">
        <v>421113</v>
      </c>
      <c r="F1854" s="8">
        <v>421113701</v>
      </c>
      <c r="G1854" s="5" t="s">
        <v>2570</v>
      </c>
      <c r="H1854" s="5" t="s">
        <v>221</v>
      </c>
      <c r="I1854" s="6" t="s">
        <v>91</v>
      </c>
      <c r="J1854" s="6" t="s">
        <v>91</v>
      </c>
      <c r="K1854" s="6" t="s">
        <v>91</v>
      </c>
      <c r="L1854" s="6" t="s">
        <v>91</v>
      </c>
      <c r="M1854" s="5" t="s">
        <v>92</v>
      </c>
      <c r="N1854" s="6" t="s">
        <v>91</v>
      </c>
      <c r="O1854" s="6" t="s">
        <v>91</v>
      </c>
      <c r="P1854" s="6" t="s">
        <v>91</v>
      </c>
      <c r="Q1854" s="6" t="s">
        <v>91</v>
      </c>
      <c r="R1854" s="5">
        <v>1</v>
      </c>
      <c r="S1854" s="5">
        <v>0</v>
      </c>
      <c r="T1854" s="5" t="s">
        <v>93</v>
      </c>
      <c r="U1854" s="5" t="s">
        <v>105</v>
      </c>
    </row>
    <row r="1855" spans="1:21">
      <c r="A1855" s="6" t="s">
        <v>87</v>
      </c>
      <c r="B1855" s="7">
        <v>1</v>
      </c>
      <c r="C1855" s="5">
        <v>2014</v>
      </c>
      <c r="D1855" s="5">
        <v>42</v>
      </c>
      <c r="E1855" s="8">
        <v>421113</v>
      </c>
      <c r="F1855" s="8">
        <v>421113702</v>
      </c>
      <c r="G1855" s="5" t="s">
        <v>2571</v>
      </c>
      <c r="H1855" s="5" t="s">
        <v>223</v>
      </c>
      <c r="I1855" s="6" t="s">
        <v>91</v>
      </c>
      <c r="J1855" s="6" t="s">
        <v>91</v>
      </c>
      <c r="K1855" s="6" t="s">
        <v>91</v>
      </c>
      <c r="L1855" s="6" t="s">
        <v>91</v>
      </c>
      <c r="M1855" s="5" t="s">
        <v>92</v>
      </c>
      <c r="N1855" s="6" t="s">
        <v>91</v>
      </c>
      <c r="O1855" s="6" t="s">
        <v>91</v>
      </c>
      <c r="P1855" s="6" t="s">
        <v>91</v>
      </c>
      <c r="Q1855" s="6" t="s">
        <v>91</v>
      </c>
      <c r="R1855" s="5">
        <v>1</v>
      </c>
      <c r="S1855" s="5">
        <v>0</v>
      </c>
      <c r="T1855" s="5" t="s">
        <v>93</v>
      </c>
      <c r="U1855" s="5" t="s">
        <v>105</v>
      </c>
    </row>
    <row r="1856" spans="1:21">
      <c r="A1856" s="6" t="s">
        <v>87</v>
      </c>
      <c r="B1856" s="7">
        <v>1</v>
      </c>
      <c r="C1856" s="5">
        <v>2015</v>
      </c>
      <c r="D1856" s="5">
        <v>42</v>
      </c>
      <c r="E1856" s="8">
        <v>421113</v>
      </c>
      <c r="F1856" s="8">
        <v>421113703</v>
      </c>
      <c r="G1856" s="5" t="s">
        <v>2572</v>
      </c>
      <c r="H1856" s="5" t="s">
        <v>225</v>
      </c>
      <c r="I1856" s="6" t="s">
        <v>91</v>
      </c>
      <c r="J1856" s="6" t="s">
        <v>91</v>
      </c>
      <c r="K1856" s="6" t="s">
        <v>91</v>
      </c>
      <c r="L1856" s="6" t="s">
        <v>91</v>
      </c>
      <c r="M1856" s="5" t="s">
        <v>92</v>
      </c>
      <c r="N1856" s="6" t="s">
        <v>91</v>
      </c>
      <c r="O1856" s="6" t="s">
        <v>91</v>
      </c>
      <c r="P1856" s="6" t="s">
        <v>91</v>
      </c>
      <c r="Q1856" s="6" t="s">
        <v>91</v>
      </c>
      <c r="R1856" s="5">
        <v>1</v>
      </c>
      <c r="S1856" s="5">
        <v>0</v>
      </c>
      <c r="T1856" s="5" t="s">
        <v>93</v>
      </c>
      <c r="U1856" s="5" t="s">
        <v>105</v>
      </c>
    </row>
    <row r="1857" spans="1:21">
      <c r="A1857" s="6" t="s">
        <v>87</v>
      </c>
      <c r="B1857" s="7">
        <v>1</v>
      </c>
      <c r="C1857" s="5">
        <v>2016</v>
      </c>
      <c r="D1857" s="5">
        <v>42</v>
      </c>
      <c r="E1857" s="8">
        <v>421113</v>
      </c>
      <c r="F1857" s="8">
        <v>421113704</v>
      </c>
      <c r="G1857" s="5" t="s">
        <v>2573</v>
      </c>
      <c r="H1857" s="5" t="s">
        <v>227</v>
      </c>
      <c r="I1857" s="6" t="s">
        <v>91</v>
      </c>
      <c r="J1857" s="6" t="s">
        <v>91</v>
      </c>
      <c r="K1857" s="6" t="s">
        <v>91</v>
      </c>
      <c r="L1857" s="6" t="s">
        <v>91</v>
      </c>
      <c r="M1857" s="5" t="s">
        <v>92</v>
      </c>
      <c r="N1857" s="6" t="s">
        <v>91</v>
      </c>
      <c r="O1857" s="6" t="s">
        <v>91</v>
      </c>
      <c r="P1857" s="6" t="s">
        <v>91</v>
      </c>
      <c r="Q1857" s="6" t="s">
        <v>91</v>
      </c>
      <c r="R1857" s="5">
        <v>1</v>
      </c>
      <c r="S1857" s="5">
        <v>0</v>
      </c>
      <c r="T1857" s="5" t="s">
        <v>93</v>
      </c>
      <c r="U1857" s="5" t="s">
        <v>105</v>
      </c>
    </row>
    <row r="1858" spans="1:21">
      <c r="A1858" s="6" t="s">
        <v>87</v>
      </c>
      <c r="B1858" s="7">
        <v>1</v>
      </c>
      <c r="C1858" s="5">
        <v>2017</v>
      </c>
      <c r="D1858" s="5">
        <v>42</v>
      </c>
      <c r="E1858" s="8" t="s">
        <v>1734</v>
      </c>
      <c r="F1858" s="8">
        <v>4211138</v>
      </c>
      <c r="G1858" s="5" t="s">
        <v>2574</v>
      </c>
      <c r="H1858" s="5" t="s">
        <v>2138</v>
      </c>
      <c r="I1858" s="5">
        <v>10065505500</v>
      </c>
      <c r="J1858" s="6" t="s">
        <v>91</v>
      </c>
      <c r="K1858" s="6" t="s">
        <v>91</v>
      </c>
      <c r="L1858" s="6" t="s">
        <v>91</v>
      </c>
      <c r="M1858" s="5" t="s">
        <v>92</v>
      </c>
      <c r="N1858" s="6" t="s">
        <v>91</v>
      </c>
      <c r="O1858" s="6" t="s">
        <v>91</v>
      </c>
      <c r="P1858" s="6" t="s">
        <v>91</v>
      </c>
      <c r="Q1858" s="6" t="s">
        <v>91</v>
      </c>
      <c r="R1858" s="5">
        <v>1</v>
      </c>
      <c r="S1858" s="5">
        <v>0</v>
      </c>
      <c r="T1858" s="5" t="s">
        <v>93</v>
      </c>
      <c r="U1858" s="5" t="s">
        <v>105</v>
      </c>
    </row>
    <row r="1859" spans="1:21">
      <c r="A1859" s="6" t="s">
        <v>87</v>
      </c>
      <c r="B1859" s="7">
        <v>1</v>
      </c>
      <c r="C1859" s="5">
        <v>2018</v>
      </c>
      <c r="D1859" s="5">
        <v>42</v>
      </c>
      <c r="E1859" s="8">
        <v>421113</v>
      </c>
      <c r="F1859" s="8">
        <v>421113801</v>
      </c>
      <c r="G1859" s="5" t="s">
        <v>2575</v>
      </c>
      <c r="H1859" s="5" t="s">
        <v>221</v>
      </c>
      <c r="I1859" s="6" t="s">
        <v>91</v>
      </c>
      <c r="J1859" s="6" t="s">
        <v>91</v>
      </c>
      <c r="K1859" s="6" t="s">
        <v>91</v>
      </c>
      <c r="L1859" s="6" t="s">
        <v>91</v>
      </c>
      <c r="M1859" s="5" t="s">
        <v>92</v>
      </c>
      <c r="N1859" s="6" t="s">
        <v>91</v>
      </c>
      <c r="O1859" s="6" t="s">
        <v>91</v>
      </c>
      <c r="P1859" s="6" t="s">
        <v>91</v>
      </c>
      <c r="Q1859" s="6" t="s">
        <v>91</v>
      </c>
      <c r="R1859" s="5">
        <v>1</v>
      </c>
      <c r="S1859" s="5">
        <v>0</v>
      </c>
      <c r="T1859" s="5" t="s">
        <v>93</v>
      </c>
      <c r="U1859" s="5" t="s">
        <v>105</v>
      </c>
    </row>
    <row r="1860" spans="1:21">
      <c r="A1860" s="6" t="s">
        <v>87</v>
      </c>
      <c r="B1860" s="7">
        <v>1</v>
      </c>
      <c r="C1860" s="5">
        <v>2019</v>
      </c>
      <c r="D1860" s="5">
        <v>42</v>
      </c>
      <c r="E1860" s="8">
        <v>421113</v>
      </c>
      <c r="F1860" s="8">
        <v>421113802</v>
      </c>
      <c r="G1860" s="5" t="s">
        <v>2576</v>
      </c>
      <c r="H1860" s="5" t="s">
        <v>223</v>
      </c>
      <c r="I1860" s="6" t="s">
        <v>91</v>
      </c>
      <c r="J1860" s="6" t="s">
        <v>91</v>
      </c>
      <c r="K1860" s="6" t="s">
        <v>91</v>
      </c>
      <c r="L1860" s="6" t="s">
        <v>91</v>
      </c>
      <c r="M1860" s="5" t="s">
        <v>92</v>
      </c>
      <c r="N1860" s="6" t="s">
        <v>91</v>
      </c>
      <c r="O1860" s="6" t="s">
        <v>91</v>
      </c>
      <c r="P1860" s="6" t="s">
        <v>91</v>
      </c>
      <c r="Q1860" s="6" t="s">
        <v>91</v>
      </c>
      <c r="R1860" s="5">
        <v>1</v>
      </c>
      <c r="S1860" s="5">
        <v>0</v>
      </c>
      <c r="T1860" s="5" t="s">
        <v>93</v>
      </c>
      <c r="U1860" s="5" t="s">
        <v>105</v>
      </c>
    </row>
    <row r="1861" spans="1:21">
      <c r="A1861" s="6" t="s">
        <v>87</v>
      </c>
      <c r="B1861" s="7">
        <v>1</v>
      </c>
      <c r="C1861" s="5">
        <v>2020</v>
      </c>
      <c r="D1861" s="5">
        <v>42</v>
      </c>
      <c r="E1861" s="8">
        <v>421113</v>
      </c>
      <c r="F1861" s="8">
        <v>421113803</v>
      </c>
      <c r="G1861" s="5" t="s">
        <v>2577</v>
      </c>
      <c r="H1861" s="5" t="s">
        <v>225</v>
      </c>
      <c r="I1861" s="6" t="s">
        <v>91</v>
      </c>
      <c r="J1861" s="6" t="s">
        <v>91</v>
      </c>
      <c r="K1861" s="6" t="s">
        <v>91</v>
      </c>
      <c r="L1861" s="6" t="s">
        <v>91</v>
      </c>
      <c r="M1861" s="5" t="s">
        <v>92</v>
      </c>
      <c r="N1861" s="6" t="s">
        <v>91</v>
      </c>
      <c r="O1861" s="6" t="s">
        <v>91</v>
      </c>
      <c r="P1861" s="6" t="s">
        <v>91</v>
      </c>
      <c r="Q1861" s="6" t="s">
        <v>91</v>
      </c>
      <c r="R1861" s="5">
        <v>1</v>
      </c>
      <c r="S1861" s="5">
        <v>0</v>
      </c>
      <c r="T1861" s="5" t="s">
        <v>93</v>
      </c>
      <c r="U1861" s="5" t="s">
        <v>105</v>
      </c>
    </row>
    <row r="1862" spans="1:21">
      <c r="A1862" s="6" t="s">
        <v>87</v>
      </c>
      <c r="B1862" s="7">
        <v>1</v>
      </c>
      <c r="C1862" s="5">
        <v>2022</v>
      </c>
      <c r="D1862" s="5">
        <v>42</v>
      </c>
      <c r="E1862" s="8">
        <v>421113</v>
      </c>
      <c r="F1862" s="8">
        <v>421113804</v>
      </c>
      <c r="G1862" s="5" t="s">
        <v>2578</v>
      </c>
      <c r="H1862" s="5" t="s">
        <v>227</v>
      </c>
      <c r="I1862" s="6" t="s">
        <v>91</v>
      </c>
      <c r="J1862" s="6" t="s">
        <v>91</v>
      </c>
      <c r="K1862" s="6" t="s">
        <v>91</v>
      </c>
      <c r="L1862" s="6" t="s">
        <v>91</v>
      </c>
      <c r="M1862" s="5" t="s">
        <v>92</v>
      </c>
      <c r="N1862" s="6" t="s">
        <v>91</v>
      </c>
      <c r="O1862" s="6" t="s">
        <v>91</v>
      </c>
      <c r="P1862" s="6" t="s">
        <v>91</v>
      </c>
      <c r="Q1862" s="6" t="s">
        <v>91</v>
      </c>
      <c r="R1862" s="5">
        <v>1</v>
      </c>
      <c r="S1862" s="5">
        <v>0</v>
      </c>
      <c r="T1862" s="5" t="s">
        <v>93</v>
      </c>
      <c r="U1862" s="5" t="s">
        <v>105</v>
      </c>
    </row>
    <row r="1863" spans="1:21">
      <c r="A1863" s="6" t="s">
        <v>87</v>
      </c>
      <c r="B1863" s="7">
        <v>1</v>
      </c>
      <c r="C1863" s="5">
        <v>2023</v>
      </c>
      <c r="D1863" s="5">
        <v>42</v>
      </c>
      <c r="E1863" s="8" t="s">
        <v>1734</v>
      </c>
      <c r="F1863" s="8">
        <v>4211139</v>
      </c>
      <c r="G1863" s="5" t="s">
        <v>2579</v>
      </c>
      <c r="H1863" s="5" t="s">
        <v>2006</v>
      </c>
      <c r="I1863" s="5">
        <v>10065503678</v>
      </c>
      <c r="J1863" s="6" t="s">
        <v>91</v>
      </c>
      <c r="K1863" s="6" t="s">
        <v>91</v>
      </c>
      <c r="L1863" s="6" t="s">
        <v>91</v>
      </c>
      <c r="M1863" s="5" t="s">
        <v>92</v>
      </c>
      <c r="N1863" s="6" t="s">
        <v>91</v>
      </c>
      <c r="O1863" s="6" t="s">
        <v>91</v>
      </c>
      <c r="P1863" s="6" t="s">
        <v>91</v>
      </c>
      <c r="Q1863" s="6" t="s">
        <v>91</v>
      </c>
      <c r="R1863" s="5">
        <v>1</v>
      </c>
      <c r="S1863" s="5">
        <v>0</v>
      </c>
      <c r="T1863" s="5" t="s">
        <v>93</v>
      </c>
      <c r="U1863" s="5" t="s">
        <v>105</v>
      </c>
    </row>
    <row r="1864" spans="1:21">
      <c r="A1864" s="6" t="s">
        <v>87</v>
      </c>
      <c r="B1864" s="7">
        <v>1</v>
      </c>
      <c r="C1864" s="5">
        <v>2024</v>
      </c>
      <c r="D1864" s="5">
        <v>42</v>
      </c>
      <c r="E1864" s="8">
        <v>421113</v>
      </c>
      <c r="F1864" s="8">
        <v>421113901</v>
      </c>
      <c r="G1864" s="5" t="s">
        <v>2580</v>
      </c>
      <c r="H1864" s="5" t="s">
        <v>221</v>
      </c>
      <c r="I1864" s="6" t="s">
        <v>91</v>
      </c>
      <c r="J1864" s="6" t="s">
        <v>91</v>
      </c>
      <c r="K1864" s="6" t="s">
        <v>91</v>
      </c>
      <c r="L1864" s="6" t="s">
        <v>91</v>
      </c>
      <c r="M1864" s="5" t="s">
        <v>92</v>
      </c>
      <c r="N1864" s="6" t="s">
        <v>91</v>
      </c>
      <c r="O1864" s="6" t="s">
        <v>91</v>
      </c>
      <c r="P1864" s="6" t="s">
        <v>91</v>
      </c>
      <c r="Q1864" s="6" t="s">
        <v>91</v>
      </c>
      <c r="R1864" s="5">
        <v>1</v>
      </c>
      <c r="S1864" s="5">
        <v>0</v>
      </c>
      <c r="T1864" s="5" t="s">
        <v>93</v>
      </c>
      <c r="U1864" s="5" t="s">
        <v>105</v>
      </c>
    </row>
    <row r="1865" spans="1:21">
      <c r="A1865" s="6" t="s">
        <v>87</v>
      </c>
      <c r="B1865" s="7">
        <v>1</v>
      </c>
      <c r="C1865" s="5">
        <v>2025</v>
      </c>
      <c r="D1865" s="5">
        <v>42</v>
      </c>
      <c r="E1865" s="8">
        <v>421113</v>
      </c>
      <c r="F1865" s="8">
        <v>421113902</v>
      </c>
      <c r="G1865" s="5" t="s">
        <v>2581</v>
      </c>
      <c r="H1865" s="5" t="s">
        <v>223</v>
      </c>
      <c r="I1865" s="6" t="s">
        <v>91</v>
      </c>
      <c r="J1865" s="6" t="s">
        <v>91</v>
      </c>
      <c r="K1865" s="6" t="s">
        <v>91</v>
      </c>
      <c r="L1865" s="6" t="s">
        <v>91</v>
      </c>
      <c r="M1865" s="5" t="s">
        <v>92</v>
      </c>
      <c r="N1865" s="6" t="s">
        <v>91</v>
      </c>
      <c r="O1865" s="6" t="s">
        <v>91</v>
      </c>
      <c r="P1865" s="6" t="s">
        <v>91</v>
      </c>
      <c r="Q1865" s="6" t="s">
        <v>91</v>
      </c>
      <c r="R1865" s="5">
        <v>1</v>
      </c>
      <c r="S1865" s="5">
        <v>0</v>
      </c>
      <c r="T1865" s="5" t="s">
        <v>93</v>
      </c>
      <c r="U1865" s="5" t="s">
        <v>105</v>
      </c>
    </row>
    <row r="1866" spans="1:21">
      <c r="A1866" s="6" t="s">
        <v>87</v>
      </c>
      <c r="B1866" s="7">
        <v>1</v>
      </c>
      <c r="C1866" s="5">
        <v>2026</v>
      </c>
      <c r="D1866" s="5">
        <v>42</v>
      </c>
      <c r="E1866" s="8">
        <v>421113</v>
      </c>
      <c r="F1866" s="8">
        <v>421113903</v>
      </c>
      <c r="G1866" s="5" t="s">
        <v>2582</v>
      </c>
      <c r="H1866" s="5" t="s">
        <v>225</v>
      </c>
      <c r="I1866" s="6" t="s">
        <v>91</v>
      </c>
      <c r="J1866" s="6" t="s">
        <v>91</v>
      </c>
      <c r="K1866" s="6" t="s">
        <v>91</v>
      </c>
      <c r="L1866" s="6" t="s">
        <v>91</v>
      </c>
      <c r="M1866" s="5" t="s">
        <v>92</v>
      </c>
      <c r="N1866" s="6" t="s">
        <v>91</v>
      </c>
      <c r="O1866" s="6" t="s">
        <v>91</v>
      </c>
      <c r="P1866" s="6" t="s">
        <v>91</v>
      </c>
      <c r="Q1866" s="6" t="s">
        <v>91</v>
      </c>
      <c r="R1866" s="5">
        <v>1</v>
      </c>
      <c r="S1866" s="5">
        <v>0</v>
      </c>
      <c r="T1866" s="5" t="s">
        <v>93</v>
      </c>
      <c r="U1866" s="5" t="s">
        <v>105</v>
      </c>
    </row>
    <row r="1867" spans="1:21">
      <c r="A1867" s="6" t="s">
        <v>87</v>
      </c>
      <c r="B1867" s="7">
        <v>1</v>
      </c>
      <c r="C1867" s="5">
        <v>2028</v>
      </c>
      <c r="D1867" s="5">
        <v>42</v>
      </c>
      <c r="E1867" s="8">
        <v>421113</v>
      </c>
      <c r="F1867" s="8">
        <v>421113904</v>
      </c>
      <c r="G1867" s="5" t="s">
        <v>2583</v>
      </c>
      <c r="H1867" s="5" t="s">
        <v>227</v>
      </c>
      <c r="I1867" s="6" t="s">
        <v>91</v>
      </c>
      <c r="J1867" s="6" t="s">
        <v>91</v>
      </c>
      <c r="K1867" s="6" t="s">
        <v>91</v>
      </c>
      <c r="L1867" s="6" t="s">
        <v>91</v>
      </c>
      <c r="M1867" s="5" t="s">
        <v>92</v>
      </c>
      <c r="N1867" s="6" t="s">
        <v>91</v>
      </c>
      <c r="O1867" s="6" t="s">
        <v>91</v>
      </c>
      <c r="P1867" s="6" t="s">
        <v>91</v>
      </c>
      <c r="Q1867" s="6" t="s">
        <v>91</v>
      </c>
      <c r="R1867" s="5">
        <v>1</v>
      </c>
      <c r="S1867" s="5">
        <v>0</v>
      </c>
      <c r="T1867" s="5" t="s">
        <v>93</v>
      </c>
      <c r="U1867" s="5" t="s">
        <v>105</v>
      </c>
    </row>
    <row r="1868" spans="1:21">
      <c r="A1868" s="6" t="s">
        <v>87</v>
      </c>
      <c r="B1868" s="7">
        <v>1</v>
      </c>
      <c r="C1868" s="5">
        <v>2029</v>
      </c>
      <c r="D1868" s="5">
        <v>42</v>
      </c>
      <c r="E1868" s="8" t="s">
        <v>1734</v>
      </c>
      <c r="F1868" s="8">
        <v>4211140</v>
      </c>
      <c r="G1868" s="5" t="s">
        <v>2584</v>
      </c>
      <c r="H1868" s="5" t="s">
        <v>1845</v>
      </c>
      <c r="I1868" s="5">
        <v>10065503693</v>
      </c>
      <c r="J1868" s="6" t="s">
        <v>91</v>
      </c>
      <c r="K1868" s="6" t="s">
        <v>91</v>
      </c>
      <c r="L1868" s="6" t="s">
        <v>91</v>
      </c>
      <c r="M1868" s="5" t="s">
        <v>92</v>
      </c>
      <c r="N1868" s="6" t="s">
        <v>91</v>
      </c>
      <c r="O1868" s="6" t="s">
        <v>91</v>
      </c>
      <c r="P1868" s="6" t="s">
        <v>91</v>
      </c>
      <c r="Q1868" s="6" t="s">
        <v>91</v>
      </c>
      <c r="R1868" s="5">
        <v>1</v>
      </c>
      <c r="S1868" s="5">
        <v>0</v>
      </c>
      <c r="T1868" s="5" t="s">
        <v>93</v>
      </c>
      <c r="U1868" s="5" t="s">
        <v>105</v>
      </c>
    </row>
    <row r="1869" spans="1:21">
      <c r="A1869" s="6" t="s">
        <v>87</v>
      </c>
      <c r="B1869" s="7">
        <v>1</v>
      </c>
      <c r="C1869" s="5">
        <v>2030</v>
      </c>
      <c r="D1869" s="5">
        <v>42</v>
      </c>
      <c r="E1869" s="8">
        <v>421114</v>
      </c>
      <c r="F1869" s="8">
        <v>421114001</v>
      </c>
      <c r="G1869" s="5" t="s">
        <v>2585</v>
      </c>
      <c r="H1869" s="5" t="s">
        <v>221</v>
      </c>
      <c r="I1869" s="6" t="s">
        <v>91</v>
      </c>
      <c r="J1869" s="6" t="s">
        <v>91</v>
      </c>
      <c r="K1869" s="6" t="s">
        <v>91</v>
      </c>
      <c r="L1869" s="6" t="s">
        <v>91</v>
      </c>
      <c r="M1869" s="5" t="s">
        <v>92</v>
      </c>
      <c r="N1869" s="6" t="s">
        <v>91</v>
      </c>
      <c r="O1869" s="6" t="s">
        <v>91</v>
      </c>
      <c r="P1869" s="6" t="s">
        <v>91</v>
      </c>
      <c r="Q1869" s="6" t="s">
        <v>91</v>
      </c>
      <c r="R1869" s="5">
        <v>1</v>
      </c>
      <c r="S1869" s="5">
        <v>0</v>
      </c>
      <c r="T1869" s="5" t="s">
        <v>93</v>
      </c>
      <c r="U1869" s="5" t="s">
        <v>105</v>
      </c>
    </row>
    <row r="1870" spans="1:21">
      <c r="A1870" s="6" t="s">
        <v>87</v>
      </c>
      <c r="B1870" s="7">
        <v>1</v>
      </c>
      <c r="C1870" s="5">
        <v>2031</v>
      </c>
      <c r="D1870" s="5">
        <v>42</v>
      </c>
      <c r="E1870" s="8">
        <v>421114</v>
      </c>
      <c r="F1870" s="8">
        <v>421114002</v>
      </c>
      <c r="G1870" s="5" t="s">
        <v>2586</v>
      </c>
      <c r="H1870" s="5" t="s">
        <v>223</v>
      </c>
      <c r="I1870" s="6" t="s">
        <v>91</v>
      </c>
      <c r="J1870" s="6" t="s">
        <v>91</v>
      </c>
      <c r="K1870" s="6" t="s">
        <v>91</v>
      </c>
      <c r="L1870" s="6" t="s">
        <v>91</v>
      </c>
      <c r="M1870" s="5" t="s">
        <v>92</v>
      </c>
      <c r="N1870" s="6" t="s">
        <v>91</v>
      </c>
      <c r="O1870" s="6" t="s">
        <v>91</v>
      </c>
      <c r="P1870" s="6" t="s">
        <v>91</v>
      </c>
      <c r="Q1870" s="6" t="s">
        <v>91</v>
      </c>
      <c r="R1870" s="5">
        <v>1</v>
      </c>
      <c r="S1870" s="5">
        <v>0</v>
      </c>
      <c r="T1870" s="5" t="s">
        <v>93</v>
      </c>
      <c r="U1870" s="5" t="s">
        <v>105</v>
      </c>
    </row>
    <row r="1871" spans="1:21">
      <c r="A1871" s="6" t="s">
        <v>87</v>
      </c>
      <c r="B1871" s="7">
        <v>1</v>
      </c>
      <c r="C1871" s="5">
        <v>2032</v>
      </c>
      <c r="D1871" s="5">
        <v>42</v>
      </c>
      <c r="E1871" s="8">
        <v>421114</v>
      </c>
      <c r="F1871" s="8">
        <v>421114003</v>
      </c>
      <c r="G1871" s="5" t="s">
        <v>2587</v>
      </c>
      <c r="H1871" s="5" t="s">
        <v>225</v>
      </c>
      <c r="I1871" s="6" t="s">
        <v>91</v>
      </c>
      <c r="J1871" s="6" t="s">
        <v>91</v>
      </c>
      <c r="K1871" s="6" t="s">
        <v>91</v>
      </c>
      <c r="L1871" s="6" t="s">
        <v>91</v>
      </c>
      <c r="M1871" s="5" t="s">
        <v>92</v>
      </c>
      <c r="N1871" s="6" t="s">
        <v>91</v>
      </c>
      <c r="O1871" s="6" t="s">
        <v>91</v>
      </c>
      <c r="P1871" s="6" t="s">
        <v>91</v>
      </c>
      <c r="Q1871" s="6" t="s">
        <v>91</v>
      </c>
      <c r="R1871" s="5">
        <v>1</v>
      </c>
      <c r="S1871" s="5">
        <v>0</v>
      </c>
      <c r="T1871" s="5" t="s">
        <v>93</v>
      </c>
      <c r="U1871" s="5" t="s">
        <v>105</v>
      </c>
    </row>
    <row r="1872" spans="1:21">
      <c r="A1872" s="6" t="s">
        <v>87</v>
      </c>
      <c r="B1872" s="7">
        <v>1</v>
      </c>
      <c r="C1872" s="5">
        <v>2033</v>
      </c>
      <c r="D1872" s="5">
        <v>42</v>
      </c>
      <c r="E1872" s="8">
        <v>421114</v>
      </c>
      <c r="F1872" s="8">
        <v>421114004</v>
      </c>
      <c r="G1872" s="5" t="s">
        <v>2588</v>
      </c>
      <c r="H1872" s="5" t="s">
        <v>227</v>
      </c>
      <c r="I1872" s="6" t="s">
        <v>91</v>
      </c>
      <c r="J1872" s="6" t="s">
        <v>91</v>
      </c>
      <c r="K1872" s="6" t="s">
        <v>91</v>
      </c>
      <c r="L1872" s="6" t="s">
        <v>91</v>
      </c>
      <c r="M1872" s="5" t="s">
        <v>92</v>
      </c>
      <c r="N1872" s="6" t="s">
        <v>91</v>
      </c>
      <c r="O1872" s="6" t="s">
        <v>91</v>
      </c>
      <c r="P1872" s="6" t="s">
        <v>91</v>
      </c>
      <c r="Q1872" s="6" t="s">
        <v>91</v>
      </c>
      <c r="R1872" s="5">
        <v>1</v>
      </c>
      <c r="S1872" s="5">
        <v>0</v>
      </c>
      <c r="T1872" s="5" t="s">
        <v>93</v>
      </c>
      <c r="U1872" s="5" t="s">
        <v>105</v>
      </c>
    </row>
    <row r="1873" spans="1:21">
      <c r="A1873" s="6" t="s">
        <v>87</v>
      </c>
      <c r="B1873" s="7">
        <v>1</v>
      </c>
      <c r="C1873" s="5">
        <v>2034</v>
      </c>
      <c r="D1873" s="5">
        <v>42</v>
      </c>
      <c r="E1873" s="8" t="s">
        <v>1734</v>
      </c>
      <c r="F1873" s="8">
        <v>4211141</v>
      </c>
      <c r="G1873" s="5" t="s">
        <v>2589</v>
      </c>
      <c r="H1873" s="5" t="s">
        <v>2166</v>
      </c>
      <c r="I1873" s="5">
        <v>10065503665</v>
      </c>
      <c r="J1873" s="6" t="s">
        <v>91</v>
      </c>
      <c r="K1873" s="6" t="s">
        <v>91</v>
      </c>
      <c r="L1873" s="6" t="s">
        <v>91</v>
      </c>
      <c r="M1873" s="5" t="s">
        <v>92</v>
      </c>
      <c r="N1873" s="6" t="s">
        <v>91</v>
      </c>
      <c r="O1873" s="6" t="s">
        <v>91</v>
      </c>
      <c r="P1873" s="6" t="s">
        <v>91</v>
      </c>
      <c r="Q1873" s="6" t="s">
        <v>91</v>
      </c>
      <c r="R1873" s="5">
        <v>1</v>
      </c>
      <c r="S1873" s="5">
        <v>0</v>
      </c>
      <c r="T1873" s="5" t="s">
        <v>93</v>
      </c>
      <c r="U1873" s="5" t="s">
        <v>105</v>
      </c>
    </row>
    <row r="1874" spans="1:21">
      <c r="A1874" s="6" t="s">
        <v>87</v>
      </c>
      <c r="B1874" s="7">
        <v>1</v>
      </c>
      <c r="C1874" s="5">
        <v>2035</v>
      </c>
      <c r="D1874" s="5">
        <v>42</v>
      </c>
      <c r="E1874" s="8">
        <v>421114</v>
      </c>
      <c r="F1874" s="8">
        <v>421114101</v>
      </c>
      <c r="G1874" s="5" t="s">
        <v>2590</v>
      </c>
      <c r="H1874" s="5" t="s">
        <v>221</v>
      </c>
      <c r="I1874" s="6" t="s">
        <v>91</v>
      </c>
      <c r="J1874" s="6" t="s">
        <v>91</v>
      </c>
      <c r="K1874" s="6" t="s">
        <v>91</v>
      </c>
      <c r="L1874" s="6" t="s">
        <v>91</v>
      </c>
      <c r="M1874" s="5" t="s">
        <v>92</v>
      </c>
      <c r="N1874" s="6" t="s">
        <v>91</v>
      </c>
      <c r="O1874" s="6" t="s">
        <v>91</v>
      </c>
      <c r="P1874" s="6" t="s">
        <v>91</v>
      </c>
      <c r="Q1874" s="6" t="s">
        <v>91</v>
      </c>
      <c r="R1874" s="5">
        <v>1</v>
      </c>
      <c r="S1874" s="5">
        <v>0</v>
      </c>
      <c r="T1874" s="5" t="s">
        <v>93</v>
      </c>
      <c r="U1874" s="5" t="s">
        <v>105</v>
      </c>
    </row>
    <row r="1875" spans="1:21">
      <c r="A1875" s="6" t="s">
        <v>87</v>
      </c>
      <c r="B1875" s="7">
        <v>1</v>
      </c>
      <c r="C1875" s="5">
        <v>2036</v>
      </c>
      <c r="D1875" s="5">
        <v>42</v>
      </c>
      <c r="E1875" s="8">
        <v>421114</v>
      </c>
      <c r="F1875" s="8">
        <v>421114102</v>
      </c>
      <c r="G1875" s="5" t="s">
        <v>2591</v>
      </c>
      <c r="H1875" s="5" t="s">
        <v>223</v>
      </c>
      <c r="I1875" s="6" t="s">
        <v>91</v>
      </c>
      <c r="J1875" s="6" t="s">
        <v>91</v>
      </c>
      <c r="K1875" s="6" t="s">
        <v>91</v>
      </c>
      <c r="L1875" s="6" t="s">
        <v>91</v>
      </c>
      <c r="M1875" s="5" t="s">
        <v>92</v>
      </c>
      <c r="N1875" s="6" t="s">
        <v>91</v>
      </c>
      <c r="O1875" s="6" t="s">
        <v>91</v>
      </c>
      <c r="P1875" s="6" t="s">
        <v>91</v>
      </c>
      <c r="Q1875" s="6" t="s">
        <v>91</v>
      </c>
      <c r="R1875" s="5">
        <v>1</v>
      </c>
      <c r="S1875" s="5">
        <v>0</v>
      </c>
      <c r="T1875" s="5" t="s">
        <v>93</v>
      </c>
      <c r="U1875" s="5" t="s">
        <v>105</v>
      </c>
    </row>
    <row r="1876" spans="1:21">
      <c r="A1876" s="6" t="s">
        <v>87</v>
      </c>
      <c r="B1876" s="7">
        <v>1</v>
      </c>
      <c r="C1876" s="5">
        <v>2037</v>
      </c>
      <c r="D1876" s="5">
        <v>42</v>
      </c>
      <c r="E1876" s="8">
        <v>421114</v>
      </c>
      <c r="F1876" s="8">
        <v>421114103</v>
      </c>
      <c r="G1876" s="5" t="s">
        <v>2592</v>
      </c>
      <c r="H1876" s="5" t="s">
        <v>225</v>
      </c>
      <c r="I1876" s="6" t="s">
        <v>91</v>
      </c>
      <c r="J1876" s="6" t="s">
        <v>91</v>
      </c>
      <c r="K1876" s="6" t="s">
        <v>91</v>
      </c>
      <c r="L1876" s="6" t="s">
        <v>91</v>
      </c>
      <c r="M1876" s="5" t="s">
        <v>92</v>
      </c>
      <c r="N1876" s="6" t="s">
        <v>91</v>
      </c>
      <c r="O1876" s="6" t="s">
        <v>91</v>
      </c>
      <c r="P1876" s="6" t="s">
        <v>91</v>
      </c>
      <c r="Q1876" s="6" t="s">
        <v>91</v>
      </c>
      <c r="R1876" s="5">
        <v>1</v>
      </c>
      <c r="S1876" s="5">
        <v>0</v>
      </c>
      <c r="T1876" s="5" t="s">
        <v>93</v>
      </c>
      <c r="U1876" s="5" t="s">
        <v>105</v>
      </c>
    </row>
    <row r="1877" spans="1:21">
      <c r="A1877" s="6" t="s">
        <v>87</v>
      </c>
      <c r="B1877" s="7">
        <v>1</v>
      </c>
      <c r="C1877" s="5">
        <v>2039</v>
      </c>
      <c r="D1877" s="5">
        <v>42</v>
      </c>
      <c r="E1877" s="8">
        <v>421114</v>
      </c>
      <c r="F1877" s="8">
        <v>421114104</v>
      </c>
      <c r="G1877" s="5" t="s">
        <v>2593</v>
      </c>
      <c r="H1877" s="5" t="s">
        <v>227</v>
      </c>
      <c r="I1877" s="6" t="s">
        <v>91</v>
      </c>
      <c r="J1877" s="6" t="s">
        <v>91</v>
      </c>
      <c r="K1877" s="6" t="s">
        <v>91</v>
      </c>
      <c r="L1877" s="6" t="s">
        <v>91</v>
      </c>
      <c r="M1877" s="5" t="s">
        <v>92</v>
      </c>
      <c r="N1877" s="6" t="s">
        <v>91</v>
      </c>
      <c r="O1877" s="6" t="s">
        <v>91</v>
      </c>
      <c r="P1877" s="6" t="s">
        <v>91</v>
      </c>
      <c r="Q1877" s="6" t="s">
        <v>91</v>
      </c>
      <c r="R1877" s="5">
        <v>1</v>
      </c>
      <c r="S1877" s="5">
        <v>0</v>
      </c>
      <c r="T1877" s="5" t="s">
        <v>93</v>
      </c>
      <c r="U1877" s="5" t="s">
        <v>105</v>
      </c>
    </row>
    <row r="1878" spans="1:21">
      <c r="A1878" s="6" t="s">
        <v>87</v>
      </c>
      <c r="B1878" s="7">
        <v>1</v>
      </c>
      <c r="C1878" s="5">
        <v>2040</v>
      </c>
      <c r="D1878" s="5">
        <v>42</v>
      </c>
      <c r="E1878" s="8" t="s">
        <v>1734</v>
      </c>
      <c r="F1878" s="8">
        <v>4211142</v>
      </c>
      <c r="G1878" s="5" t="s">
        <v>2594</v>
      </c>
      <c r="H1878" s="5" t="s">
        <v>2159</v>
      </c>
      <c r="I1878" s="6" t="s">
        <v>91</v>
      </c>
      <c r="J1878" s="6" t="s">
        <v>91</v>
      </c>
      <c r="K1878" s="6" t="s">
        <v>91</v>
      </c>
      <c r="L1878" s="6" t="s">
        <v>91</v>
      </c>
      <c r="M1878" s="5" t="s">
        <v>92</v>
      </c>
      <c r="N1878" s="6" t="s">
        <v>91</v>
      </c>
      <c r="O1878" s="6" t="s">
        <v>91</v>
      </c>
      <c r="P1878" s="6" t="s">
        <v>91</v>
      </c>
      <c r="Q1878" s="6" t="s">
        <v>91</v>
      </c>
      <c r="R1878" s="5">
        <v>1</v>
      </c>
      <c r="S1878" s="5">
        <v>0</v>
      </c>
      <c r="T1878" s="5" t="s">
        <v>93</v>
      </c>
      <c r="U1878" s="5" t="s">
        <v>105</v>
      </c>
    </row>
    <row r="1879" spans="1:21">
      <c r="A1879" s="6" t="s">
        <v>87</v>
      </c>
      <c r="B1879" s="7">
        <v>1</v>
      </c>
      <c r="C1879" s="5">
        <v>2041</v>
      </c>
      <c r="D1879" s="5">
        <v>42</v>
      </c>
      <c r="E1879" s="8">
        <v>421114</v>
      </c>
      <c r="F1879" s="8">
        <v>421114201</v>
      </c>
      <c r="G1879" s="5" t="s">
        <v>2595</v>
      </c>
      <c r="H1879" s="5" t="s">
        <v>221</v>
      </c>
      <c r="I1879" s="6" t="s">
        <v>91</v>
      </c>
      <c r="J1879" s="6" t="s">
        <v>91</v>
      </c>
      <c r="K1879" s="6" t="s">
        <v>91</v>
      </c>
      <c r="L1879" s="6" t="s">
        <v>91</v>
      </c>
      <c r="M1879" s="5" t="s">
        <v>92</v>
      </c>
      <c r="N1879" s="6" t="s">
        <v>91</v>
      </c>
      <c r="O1879" s="6" t="s">
        <v>91</v>
      </c>
      <c r="P1879" s="6" t="s">
        <v>91</v>
      </c>
      <c r="Q1879" s="6" t="s">
        <v>91</v>
      </c>
      <c r="R1879" s="5">
        <v>1</v>
      </c>
      <c r="S1879" s="5">
        <v>0</v>
      </c>
      <c r="T1879" s="5" t="s">
        <v>93</v>
      </c>
      <c r="U1879" s="5" t="s">
        <v>105</v>
      </c>
    </row>
    <row r="1880" spans="1:21">
      <c r="A1880" s="6" t="s">
        <v>87</v>
      </c>
      <c r="B1880" s="7">
        <v>1</v>
      </c>
      <c r="C1880" s="5">
        <v>2042</v>
      </c>
      <c r="D1880" s="5">
        <v>42</v>
      </c>
      <c r="E1880" s="8">
        <v>421114</v>
      </c>
      <c r="F1880" s="8">
        <v>421114202</v>
      </c>
      <c r="G1880" s="5" t="s">
        <v>2596</v>
      </c>
      <c r="H1880" s="5" t="s">
        <v>223</v>
      </c>
      <c r="I1880" s="6" t="s">
        <v>91</v>
      </c>
      <c r="J1880" s="6" t="s">
        <v>91</v>
      </c>
      <c r="K1880" s="6" t="s">
        <v>91</v>
      </c>
      <c r="L1880" s="6" t="s">
        <v>91</v>
      </c>
      <c r="M1880" s="5" t="s">
        <v>92</v>
      </c>
      <c r="N1880" s="6" t="s">
        <v>91</v>
      </c>
      <c r="O1880" s="6" t="s">
        <v>91</v>
      </c>
      <c r="P1880" s="6" t="s">
        <v>91</v>
      </c>
      <c r="Q1880" s="6" t="s">
        <v>91</v>
      </c>
      <c r="R1880" s="5">
        <v>1</v>
      </c>
      <c r="S1880" s="5">
        <v>0</v>
      </c>
      <c r="T1880" s="5" t="s">
        <v>93</v>
      </c>
      <c r="U1880" s="5" t="s">
        <v>105</v>
      </c>
    </row>
    <row r="1881" spans="1:21">
      <c r="A1881" s="6" t="s">
        <v>87</v>
      </c>
      <c r="B1881" s="7">
        <v>1</v>
      </c>
      <c r="C1881" s="5">
        <v>2043</v>
      </c>
      <c r="D1881" s="5">
        <v>42</v>
      </c>
      <c r="E1881" s="8">
        <v>421114</v>
      </c>
      <c r="F1881" s="8">
        <v>421114203</v>
      </c>
      <c r="G1881" s="5" t="s">
        <v>2597</v>
      </c>
      <c r="H1881" s="5" t="s">
        <v>225</v>
      </c>
      <c r="I1881" s="6" t="s">
        <v>91</v>
      </c>
      <c r="J1881" s="6" t="s">
        <v>91</v>
      </c>
      <c r="K1881" s="6" t="s">
        <v>91</v>
      </c>
      <c r="L1881" s="6" t="s">
        <v>91</v>
      </c>
      <c r="M1881" s="5" t="s">
        <v>92</v>
      </c>
      <c r="N1881" s="6" t="s">
        <v>91</v>
      </c>
      <c r="O1881" s="6" t="s">
        <v>91</v>
      </c>
      <c r="P1881" s="6" t="s">
        <v>91</v>
      </c>
      <c r="Q1881" s="6" t="s">
        <v>91</v>
      </c>
      <c r="R1881" s="5">
        <v>1</v>
      </c>
      <c r="S1881" s="5">
        <v>0</v>
      </c>
      <c r="T1881" s="5" t="s">
        <v>93</v>
      </c>
      <c r="U1881" s="5" t="s">
        <v>105</v>
      </c>
    </row>
    <row r="1882" spans="1:21">
      <c r="A1882" s="6" t="s">
        <v>87</v>
      </c>
      <c r="B1882" s="7">
        <v>1</v>
      </c>
      <c r="C1882" s="5">
        <v>2044</v>
      </c>
      <c r="D1882" s="5">
        <v>42</v>
      </c>
      <c r="E1882" s="8">
        <v>421114</v>
      </c>
      <c r="F1882" s="8">
        <v>421114204</v>
      </c>
      <c r="G1882" s="5" t="s">
        <v>2598</v>
      </c>
      <c r="H1882" s="5" t="s">
        <v>227</v>
      </c>
      <c r="I1882" s="6" t="s">
        <v>91</v>
      </c>
      <c r="J1882" s="6" t="s">
        <v>91</v>
      </c>
      <c r="K1882" s="6" t="s">
        <v>91</v>
      </c>
      <c r="L1882" s="6" t="s">
        <v>91</v>
      </c>
      <c r="M1882" s="5" t="s">
        <v>92</v>
      </c>
      <c r="N1882" s="6" t="s">
        <v>91</v>
      </c>
      <c r="O1882" s="6" t="s">
        <v>91</v>
      </c>
      <c r="P1882" s="6" t="s">
        <v>91</v>
      </c>
      <c r="Q1882" s="6" t="s">
        <v>91</v>
      </c>
      <c r="R1882" s="5">
        <v>1</v>
      </c>
      <c r="S1882" s="5">
        <v>0</v>
      </c>
      <c r="T1882" s="5" t="s">
        <v>93</v>
      </c>
      <c r="U1882" s="5" t="s">
        <v>105</v>
      </c>
    </row>
    <row r="1883" spans="1:21">
      <c r="A1883" s="6" t="s">
        <v>87</v>
      </c>
      <c r="B1883" s="7">
        <v>1</v>
      </c>
      <c r="C1883" s="5">
        <v>2045</v>
      </c>
      <c r="D1883" s="5">
        <v>42</v>
      </c>
      <c r="E1883" s="8" t="s">
        <v>1734</v>
      </c>
      <c r="F1883" s="8">
        <v>4211143</v>
      </c>
      <c r="G1883" s="5" t="s">
        <v>2599</v>
      </c>
      <c r="H1883" s="5" t="s">
        <v>1915</v>
      </c>
      <c r="I1883" s="5">
        <v>10065503673</v>
      </c>
      <c r="J1883" s="6" t="s">
        <v>91</v>
      </c>
      <c r="K1883" s="6" t="s">
        <v>91</v>
      </c>
      <c r="L1883" s="6" t="s">
        <v>91</v>
      </c>
      <c r="M1883" s="5" t="s">
        <v>92</v>
      </c>
      <c r="N1883" s="6" t="s">
        <v>91</v>
      </c>
      <c r="O1883" s="6" t="s">
        <v>91</v>
      </c>
      <c r="P1883" s="6" t="s">
        <v>91</v>
      </c>
      <c r="Q1883" s="6" t="s">
        <v>91</v>
      </c>
      <c r="R1883" s="5">
        <v>1</v>
      </c>
      <c r="S1883" s="5">
        <v>0</v>
      </c>
      <c r="T1883" s="5" t="s">
        <v>93</v>
      </c>
      <c r="U1883" s="5" t="s">
        <v>105</v>
      </c>
    </row>
    <row r="1884" spans="1:21">
      <c r="A1884" s="6" t="s">
        <v>87</v>
      </c>
      <c r="B1884" s="7">
        <v>1</v>
      </c>
      <c r="C1884" s="5">
        <v>2046</v>
      </c>
      <c r="D1884" s="5">
        <v>42</v>
      </c>
      <c r="E1884" s="8">
        <v>421114</v>
      </c>
      <c r="F1884" s="8">
        <v>421114301</v>
      </c>
      <c r="G1884" s="5" t="s">
        <v>2600</v>
      </c>
      <c r="H1884" s="5" t="s">
        <v>221</v>
      </c>
      <c r="I1884" s="6" t="s">
        <v>91</v>
      </c>
      <c r="J1884" s="6" t="s">
        <v>91</v>
      </c>
      <c r="K1884" s="6" t="s">
        <v>91</v>
      </c>
      <c r="L1884" s="6" t="s">
        <v>91</v>
      </c>
      <c r="M1884" s="5" t="s">
        <v>92</v>
      </c>
      <c r="N1884" s="6" t="s">
        <v>91</v>
      </c>
      <c r="O1884" s="6" t="s">
        <v>91</v>
      </c>
      <c r="P1884" s="6" t="s">
        <v>91</v>
      </c>
      <c r="Q1884" s="6" t="s">
        <v>91</v>
      </c>
      <c r="R1884" s="5">
        <v>1</v>
      </c>
      <c r="S1884" s="5">
        <v>0</v>
      </c>
      <c r="T1884" s="5" t="s">
        <v>93</v>
      </c>
      <c r="U1884" s="5" t="s">
        <v>105</v>
      </c>
    </row>
    <row r="1885" spans="1:21">
      <c r="A1885" s="6" t="s">
        <v>87</v>
      </c>
      <c r="B1885" s="7">
        <v>1</v>
      </c>
      <c r="C1885" s="5">
        <v>2047</v>
      </c>
      <c r="D1885" s="5">
        <v>42</v>
      </c>
      <c r="E1885" s="8">
        <v>421114</v>
      </c>
      <c r="F1885" s="8">
        <v>421114302</v>
      </c>
      <c r="G1885" s="5" t="s">
        <v>2601</v>
      </c>
      <c r="H1885" s="5" t="s">
        <v>223</v>
      </c>
      <c r="I1885" s="6" t="s">
        <v>91</v>
      </c>
      <c r="J1885" s="6" t="s">
        <v>91</v>
      </c>
      <c r="K1885" s="6" t="s">
        <v>91</v>
      </c>
      <c r="L1885" s="6" t="s">
        <v>91</v>
      </c>
      <c r="M1885" s="5" t="s">
        <v>92</v>
      </c>
      <c r="N1885" s="6" t="s">
        <v>91</v>
      </c>
      <c r="O1885" s="6" t="s">
        <v>91</v>
      </c>
      <c r="P1885" s="6" t="s">
        <v>91</v>
      </c>
      <c r="Q1885" s="6" t="s">
        <v>91</v>
      </c>
      <c r="R1885" s="5">
        <v>1</v>
      </c>
      <c r="S1885" s="5">
        <v>0</v>
      </c>
      <c r="T1885" s="5" t="s">
        <v>93</v>
      </c>
      <c r="U1885" s="5" t="s">
        <v>105</v>
      </c>
    </row>
    <row r="1886" spans="1:21">
      <c r="A1886" s="6" t="s">
        <v>87</v>
      </c>
      <c r="B1886" s="7">
        <v>1</v>
      </c>
      <c r="C1886" s="5">
        <v>2048</v>
      </c>
      <c r="D1886" s="5">
        <v>42</v>
      </c>
      <c r="E1886" s="8">
        <v>421114</v>
      </c>
      <c r="F1886" s="8">
        <v>421114303</v>
      </c>
      <c r="G1886" s="5" t="s">
        <v>2602</v>
      </c>
      <c r="H1886" s="5" t="s">
        <v>225</v>
      </c>
      <c r="I1886" s="6" t="s">
        <v>91</v>
      </c>
      <c r="J1886" s="6" t="s">
        <v>91</v>
      </c>
      <c r="K1886" s="6" t="s">
        <v>91</v>
      </c>
      <c r="L1886" s="6" t="s">
        <v>91</v>
      </c>
      <c r="M1886" s="5" t="s">
        <v>92</v>
      </c>
      <c r="N1886" s="6" t="s">
        <v>91</v>
      </c>
      <c r="O1886" s="6" t="s">
        <v>91</v>
      </c>
      <c r="P1886" s="6" t="s">
        <v>91</v>
      </c>
      <c r="Q1886" s="6" t="s">
        <v>91</v>
      </c>
      <c r="R1886" s="5">
        <v>1</v>
      </c>
      <c r="S1886" s="5">
        <v>0</v>
      </c>
      <c r="T1886" s="5" t="s">
        <v>93</v>
      </c>
      <c r="U1886" s="5" t="s">
        <v>105</v>
      </c>
    </row>
    <row r="1887" spans="1:21">
      <c r="A1887" s="6" t="s">
        <v>87</v>
      </c>
      <c r="B1887" s="7">
        <v>1</v>
      </c>
      <c r="C1887" s="5">
        <v>2050</v>
      </c>
      <c r="D1887" s="5">
        <v>42</v>
      </c>
      <c r="E1887" s="8">
        <v>421114</v>
      </c>
      <c r="F1887" s="8">
        <v>421114304</v>
      </c>
      <c r="G1887" s="5" t="s">
        <v>2603</v>
      </c>
      <c r="H1887" s="5" t="s">
        <v>227</v>
      </c>
      <c r="I1887" s="6" t="s">
        <v>91</v>
      </c>
      <c r="J1887" s="6" t="s">
        <v>91</v>
      </c>
      <c r="K1887" s="6" t="s">
        <v>91</v>
      </c>
      <c r="L1887" s="6" t="s">
        <v>91</v>
      </c>
      <c r="M1887" s="5" t="s">
        <v>92</v>
      </c>
      <c r="N1887" s="6" t="s">
        <v>91</v>
      </c>
      <c r="O1887" s="6" t="s">
        <v>91</v>
      </c>
      <c r="P1887" s="6" t="s">
        <v>91</v>
      </c>
      <c r="Q1887" s="6" t="s">
        <v>91</v>
      </c>
      <c r="R1887" s="5">
        <v>1</v>
      </c>
      <c r="S1887" s="5">
        <v>0</v>
      </c>
      <c r="T1887" s="5" t="s">
        <v>93</v>
      </c>
      <c r="U1887" s="5" t="s">
        <v>105</v>
      </c>
    </row>
    <row r="1888" spans="1:21">
      <c r="A1888" s="6" t="s">
        <v>87</v>
      </c>
      <c r="B1888" s="7">
        <v>1</v>
      </c>
      <c r="C1888" s="5">
        <v>2051</v>
      </c>
      <c r="D1888" s="5">
        <v>42</v>
      </c>
      <c r="E1888" s="8" t="s">
        <v>1734</v>
      </c>
      <c r="F1888" s="8">
        <v>4211144</v>
      </c>
      <c r="G1888" s="5" t="s">
        <v>2604</v>
      </c>
      <c r="H1888" s="5" t="s">
        <v>2112</v>
      </c>
      <c r="I1888" s="5">
        <v>10065506016</v>
      </c>
      <c r="J1888" s="6" t="s">
        <v>91</v>
      </c>
      <c r="K1888" s="6" t="s">
        <v>91</v>
      </c>
      <c r="L1888" s="6" t="s">
        <v>91</v>
      </c>
      <c r="M1888" s="5" t="s">
        <v>92</v>
      </c>
      <c r="N1888" s="6" t="s">
        <v>91</v>
      </c>
      <c r="O1888" s="6" t="s">
        <v>91</v>
      </c>
      <c r="P1888" s="6" t="s">
        <v>91</v>
      </c>
      <c r="Q1888" s="6" t="s">
        <v>91</v>
      </c>
      <c r="R1888" s="5">
        <v>1</v>
      </c>
      <c r="S1888" s="5">
        <v>0</v>
      </c>
      <c r="T1888" s="5" t="s">
        <v>93</v>
      </c>
      <c r="U1888" s="5" t="s">
        <v>105</v>
      </c>
    </row>
    <row r="1889" spans="1:21">
      <c r="A1889" s="6" t="s">
        <v>87</v>
      </c>
      <c r="B1889" s="7">
        <v>1</v>
      </c>
      <c r="C1889" s="5">
        <v>2052</v>
      </c>
      <c r="D1889" s="5">
        <v>42</v>
      </c>
      <c r="E1889" s="8">
        <v>421114</v>
      </c>
      <c r="F1889" s="8">
        <v>421114401</v>
      </c>
      <c r="G1889" s="5" t="s">
        <v>2605</v>
      </c>
      <c r="H1889" s="5" t="s">
        <v>221</v>
      </c>
      <c r="I1889" s="6" t="s">
        <v>91</v>
      </c>
      <c r="J1889" s="6" t="s">
        <v>91</v>
      </c>
      <c r="K1889" s="6" t="s">
        <v>91</v>
      </c>
      <c r="L1889" s="6" t="s">
        <v>91</v>
      </c>
      <c r="M1889" s="5" t="s">
        <v>92</v>
      </c>
      <c r="N1889" s="6" t="s">
        <v>91</v>
      </c>
      <c r="O1889" s="6" t="s">
        <v>91</v>
      </c>
      <c r="P1889" s="6" t="s">
        <v>91</v>
      </c>
      <c r="Q1889" s="6" t="s">
        <v>91</v>
      </c>
      <c r="R1889" s="5">
        <v>1</v>
      </c>
      <c r="S1889" s="5">
        <v>0</v>
      </c>
      <c r="T1889" s="5" t="s">
        <v>93</v>
      </c>
      <c r="U1889" s="5" t="s">
        <v>105</v>
      </c>
    </row>
    <row r="1890" spans="1:21">
      <c r="A1890" s="6" t="s">
        <v>87</v>
      </c>
      <c r="B1890" s="7">
        <v>1</v>
      </c>
      <c r="C1890" s="5">
        <v>2053</v>
      </c>
      <c r="D1890" s="5">
        <v>42</v>
      </c>
      <c r="E1890" s="8">
        <v>421114</v>
      </c>
      <c r="F1890" s="8">
        <v>421114402</v>
      </c>
      <c r="G1890" s="5" t="s">
        <v>2606</v>
      </c>
      <c r="H1890" s="5" t="s">
        <v>223</v>
      </c>
      <c r="I1890" s="6" t="s">
        <v>91</v>
      </c>
      <c r="J1890" s="6" t="s">
        <v>91</v>
      </c>
      <c r="K1890" s="6" t="s">
        <v>91</v>
      </c>
      <c r="L1890" s="6" t="s">
        <v>91</v>
      </c>
      <c r="M1890" s="5" t="s">
        <v>92</v>
      </c>
      <c r="N1890" s="6" t="s">
        <v>91</v>
      </c>
      <c r="O1890" s="6" t="s">
        <v>91</v>
      </c>
      <c r="P1890" s="6" t="s">
        <v>91</v>
      </c>
      <c r="Q1890" s="6" t="s">
        <v>91</v>
      </c>
      <c r="R1890" s="5">
        <v>1</v>
      </c>
      <c r="S1890" s="5">
        <v>0</v>
      </c>
      <c r="T1890" s="5" t="s">
        <v>93</v>
      </c>
      <c r="U1890" s="5" t="s">
        <v>105</v>
      </c>
    </row>
    <row r="1891" spans="1:21">
      <c r="A1891" s="6" t="s">
        <v>87</v>
      </c>
      <c r="B1891" s="7">
        <v>1</v>
      </c>
      <c r="C1891" s="5">
        <v>2054</v>
      </c>
      <c r="D1891" s="5">
        <v>42</v>
      </c>
      <c r="E1891" s="8">
        <v>421114</v>
      </c>
      <c r="F1891" s="8">
        <v>421114403</v>
      </c>
      <c r="G1891" s="5" t="s">
        <v>2607</v>
      </c>
      <c r="H1891" s="5" t="s">
        <v>225</v>
      </c>
      <c r="I1891" s="6" t="s">
        <v>91</v>
      </c>
      <c r="J1891" s="6" t="s">
        <v>91</v>
      </c>
      <c r="K1891" s="6" t="s">
        <v>91</v>
      </c>
      <c r="L1891" s="6" t="s">
        <v>91</v>
      </c>
      <c r="M1891" s="5" t="s">
        <v>92</v>
      </c>
      <c r="N1891" s="6" t="s">
        <v>91</v>
      </c>
      <c r="O1891" s="6" t="s">
        <v>91</v>
      </c>
      <c r="P1891" s="6" t="s">
        <v>91</v>
      </c>
      <c r="Q1891" s="6" t="s">
        <v>91</v>
      </c>
      <c r="R1891" s="5">
        <v>1</v>
      </c>
      <c r="S1891" s="5">
        <v>0</v>
      </c>
      <c r="T1891" s="5" t="s">
        <v>93</v>
      </c>
      <c r="U1891" s="5" t="s">
        <v>105</v>
      </c>
    </row>
    <row r="1892" spans="1:21">
      <c r="A1892" s="6" t="s">
        <v>87</v>
      </c>
      <c r="B1892" s="7">
        <v>1</v>
      </c>
      <c r="C1892" s="5">
        <v>2056</v>
      </c>
      <c r="D1892" s="5">
        <v>42</v>
      </c>
      <c r="E1892" s="8">
        <v>421114</v>
      </c>
      <c r="F1892" s="8">
        <v>421114404</v>
      </c>
      <c r="G1892" s="5" t="s">
        <v>2608</v>
      </c>
      <c r="H1892" s="5" t="s">
        <v>227</v>
      </c>
      <c r="I1892" s="6" t="s">
        <v>91</v>
      </c>
      <c r="J1892" s="6" t="s">
        <v>91</v>
      </c>
      <c r="K1892" s="6" t="s">
        <v>91</v>
      </c>
      <c r="L1892" s="6" t="s">
        <v>91</v>
      </c>
      <c r="M1892" s="5" t="s">
        <v>92</v>
      </c>
      <c r="N1892" s="6" t="s">
        <v>91</v>
      </c>
      <c r="O1892" s="6" t="s">
        <v>91</v>
      </c>
      <c r="P1892" s="6" t="s">
        <v>91</v>
      </c>
      <c r="Q1892" s="6" t="s">
        <v>91</v>
      </c>
      <c r="R1892" s="5">
        <v>1</v>
      </c>
      <c r="S1892" s="5">
        <v>0</v>
      </c>
      <c r="T1892" s="5" t="s">
        <v>93</v>
      </c>
      <c r="U1892" s="5" t="s">
        <v>105</v>
      </c>
    </row>
    <row r="1893" spans="1:21">
      <c r="A1893" s="6" t="s">
        <v>87</v>
      </c>
      <c r="B1893" s="7">
        <v>1</v>
      </c>
      <c r="C1893" s="5">
        <v>2057</v>
      </c>
      <c r="D1893" s="5">
        <v>42</v>
      </c>
      <c r="E1893" s="8" t="s">
        <v>1734</v>
      </c>
      <c r="F1893" s="8">
        <v>4211145</v>
      </c>
      <c r="G1893" s="5" t="s">
        <v>2609</v>
      </c>
      <c r="H1893" s="5" t="s">
        <v>1978</v>
      </c>
      <c r="I1893" s="5">
        <v>10065506348</v>
      </c>
      <c r="J1893" s="6" t="s">
        <v>91</v>
      </c>
      <c r="K1893" s="6" t="s">
        <v>91</v>
      </c>
      <c r="L1893" s="6" t="s">
        <v>91</v>
      </c>
      <c r="M1893" s="5" t="s">
        <v>92</v>
      </c>
      <c r="N1893" s="6" t="s">
        <v>91</v>
      </c>
      <c r="O1893" s="6" t="s">
        <v>91</v>
      </c>
      <c r="P1893" s="6" t="s">
        <v>91</v>
      </c>
      <c r="Q1893" s="6" t="s">
        <v>91</v>
      </c>
      <c r="R1893" s="5">
        <v>1</v>
      </c>
      <c r="S1893" s="5">
        <v>0</v>
      </c>
      <c r="T1893" s="5" t="s">
        <v>93</v>
      </c>
      <c r="U1893" s="5" t="s">
        <v>105</v>
      </c>
    </row>
    <row r="1894" spans="1:21">
      <c r="A1894" s="6" t="s">
        <v>87</v>
      </c>
      <c r="B1894" s="7">
        <v>1</v>
      </c>
      <c r="C1894" s="5">
        <v>2058</v>
      </c>
      <c r="D1894" s="5">
        <v>42</v>
      </c>
      <c r="E1894" s="8">
        <v>421114</v>
      </c>
      <c r="F1894" s="8">
        <v>421114501</v>
      </c>
      <c r="G1894" s="5" t="s">
        <v>2610</v>
      </c>
      <c r="H1894" s="5" t="s">
        <v>221</v>
      </c>
      <c r="I1894" s="6" t="s">
        <v>91</v>
      </c>
      <c r="J1894" s="6" t="s">
        <v>91</v>
      </c>
      <c r="K1894" s="6" t="s">
        <v>91</v>
      </c>
      <c r="L1894" s="6" t="s">
        <v>91</v>
      </c>
      <c r="M1894" s="5" t="s">
        <v>92</v>
      </c>
      <c r="N1894" s="6" t="s">
        <v>91</v>
      </c>
      <c r="O1894" s="6" t="s">
        <v>91</v>
      </c>
      <c r="P1894" s="6" t="s">
        <v>91</v>
      </c>
      <c r="Q1894" s="6" t="s">
        <v>91</v>
      </c>
      <c r="R1894" s="5">
        <v>1</v>
      </c>
      <c r="S1894" s="5">
        <v>0</v>
      </c>
      <c r="T1894" s="5" t="s">
        <v>93</v>
      </c>
      <c r="U1894" s="5" t="s">
        <v>105</v>
      </c>
    </row>
    <row r="1895" spans="1:21">
      <c r="A1895" s="6" t="s">
        <v>87</v>
      </c>
      <c r="B1895" s="7">
        <v>1</v>
      </c>
      <c r="C1895" s="5">
        <v>2059</v>
      </c>
      <c r="D1895" s="5">
        <v>42</v>
      </c>
      <c r="E1895" s="8">
        <v>421114</v>
      </c>
      <c r="F1895" s="8">
        <v>421114502</v>
      </c>
      <c r="G1895" s="5" t="s">
        <v>2611</v>
      </c>
      <c r="H1895" s="5" t="s">
        <v>223</v>
      </c>
      <c r="I1895" s="6" t="s">
        <v>91</v>
      </c>
      <c r="J1895" s="6" t="s">
        <v>91</v>
      </c>
      <c r="K1895" s="6" t="s">
        <v>91</v>
      </c>
      <c r="L1895" s="6" t="s">
        <v>91</v>
      </c>
      <c r="M1895" s="5" t="s">
        <v>92</v>
      </c>
      <c r="N1895" s="6" t="s">
        <v>91</v>
      </c>
      <c r="O1895" s="6" t="s">
        <v>91</v>
      </c>
      <c r="P1895" s="6" t="s">
        <v>91</v>
      </c>
      <c r="Q1895" s="6" t="s">
        <v>91</v>
      </c>
      <c r="R1895" s="5">
        <v>1</v>
      </c>
      <c r="S1895" s="5">
        <v>0</v>
      </c>
      <c r="T1895" s="5" t="s">
        <v>93</v>
      </c>
      <c r="U1895" s="5" t="s">
        <v>105</v>
      </c>
    </row>
    <row r="1896" spans="1:21">
      <c r="A1896" s="6" t="s">
        <v>87</v>
      </c>
      <c r="B1896" s="7">
        <v>1</v>
      </c>
      <c r="C1896" s="5">
        <v>2060</v>
      </c>
      <c r="D1896" s="5">
        <v>42</v>
      </c>
      <c r="E1896" s="8">
        <v>421114</v>
      </c>
      <c r="F1896" s="8">
        <v>421114503</v>
      </c>
      <c r="G1896" s="5" t="s">
        <v>2612</v>
      </c>
      <c r="H1896" s="5" t="s">
        <v>225</v>
      </c>
      <c r="I1896" s="6" t="s">
        <v>91</v>
      </c>
      <c r="J1896" s="6" t="s">
        <v>91</v>
      </c>
      <c r="K1896" s="6" t="s">
        <v>91</v>
      </c>
      <c r="L1896" s="6" t="s">
        <v>91</v>
      </c>
      <c r="M1896" s="5" t="s">
        <v>92</v>
      </c>
      <c r="N1896" s="6" t="s">
        <v>91</v>
      </c>
      <c r="O1896" s="6" t="s">
        <v>91</v>
      </c>
      <c r="P1896" s="6" t="s">
        <v>91</v>
      </c>
      <c r="Q1896" s="6" t="s">
        <v>91</v>
      </c>
      <c r="R1896" s="5">
        <v>1</v>
      </c>
      <c r="S1896" s="5">
        <v>0</v>
      </c>
      <c r="T1896" s="5" t="s">
        <v>93</v>
      </c>
      <c r="U1896" s="5" t="s">
        <v>105</v>
      </c>
    </row>
    <row r="1897" spans="1:21">
      <c r="A1897" s="6" t="s">
        <v>87</v>
      </c>
      <c r="B1897" s="7">
        <v>1</v>
      </c>
      <c r="C1897" s="5">
        <v>2062</v>
      </c>
      <c r="D1897" s="5">
        <v>42</v>
      </c>
      <c r="E1897" s="8">
        <v>421114</v>
      </c>
      <c r="F1897" s="8">
        <v>421114504</v>
      </c>
      <c r="G1897" s="5" t="s">
        <v>2613</v>
      </c>
      <c r="H1897" s="5" t="s">
        <v>227</v>
      </c>
      <c r="I1897" s="6" t="s">
        <v>91</v>
      </c>
      <c r="J1897" s="6" t="s">
        <v>91</v>
      </c>
      <c r="K1897" s="6" t="s">
        <v>91</v>
      </c>
      <c r="L1897" s="6" t="s">
        <v>91</v>
      </c>
      <c r="M1897" s="5" t="s">
        <v>92</v>
      </c>
      <c r="N1897" s="6" t="s">
        <v>91</v>
      </c>
      <c r="O1897" s="6" t="s">
        <v>91</v>
      </c>
      <c r="P1897" s="6" t="s">
        <v>91</v>
      </c>
      <c r="Q1897" s="6" t="s">
        <v>91</v>
      </c>
      <c r="R1897" s="5">
        <v>1</v>
      </c>
      <c r="S1897" s="5">
        <v>0</v>
      </c>
      <c r="T1897" s="5" t="s">
        <v>93</v>
      </c>
      <c r="U1897" s="5" t="s">
        <v>105</v>
      </c>
    </row>
    <row r="1898" spans="1:21">
      <c r="A1898" s="6" t="s">
        <v>87</v>
      </c>
      <c r="B1898" s="7">
        <v>1</v>
      </c>
      <c r="C1898" s="5">
        <v>2063</v>
      </c>
      <c r="D1898" s="5">
        <v>42</v>
      </c>
      <c r="E1898" s="8" t="s">
        <v>1734</v>
      </c>
      <c r="F1898" s="8">
        <v>4211146</v>
      </c>
      <c r="G1898" s="5" t="s">
        <v>2614</v>
      </c>
      <c r="H1898" s="5" t="s">
        <v>1903</v>
      </c>
      <c r="I1898" s="5">
        <v>10065506445</v>
      </c>
      <c r="J1898" s="6" t="s">
        <v>91</v>
      </c>
      <c r="K1898" s="6" t="s">
        <v>91</v>
      </c>
      <c r="L1898" s="6" t="s">
        <v>91</v>
      </c>
      <c r="M1898" s="5" t="s">
        <v>92</v>
      </c>
      <c r="N1898" s="6" t="s">
        <v>91</v>
      </c>
      <c r="O1898" s="6" t="s">
        <v>91</v>
      </c>
      <c r="P1898" s="6" t="s">
        <v>91</v>
      </c>
      <c r="Q1898" s="6" t="s">
        <v>91</v>
      </c>
      <c r="R1898" s="5">
        <v>1</v>
      </c>
      <c r="S1898" s="5">
        <v>0</v>
      </c>
      <c r="T1898" s="5" t="s">
        <v>93</v>
      </c>
      <c r="U1898" s="5" t="s">
        <v>105</v>
      </c>
    </row>
    <row r="1899" spans="1:21">
      <c r="A1899" s="6" t="s">
        <v>87</v>
      </c>
      <c r="B1899" s="7">
        <v>1</v>
      </c>
      <c r="C1899" s="5">
        <v>2064</v>
      </c>
      <c r="D1899" s="5">
        <v>42</v>
      </c>
      <c r="E1899" s="8">
        <v>421114</v>
      </c>
      <c r="F1899" s="8">
        <v>421114601</v>
      </c>
      <c r="G1899" s="5" t="s">
        <v>2615</v>
      </c>
      <c r="H1899" s="5" t="s">
        <v>221</v>
      </c>
      <c r="I1899" s="6" t="s">
        <v>91</v>
      </c>
      <c r="J1899" s="6" t="s">
        <v>91</v>
      </c>
      <c r="K1899" s="6" t="s">
        <v>91</v>
      </c>
      <c r="L1899" s="6" t="s">
        <v>91</v>
      </c>
      <c r="M1899" s="5" t="s">
        <v>92</v>
      </c>
      <c r="N1899" s="6" t="s">
        <v>91</v>
      </c>
      <c r="O1899" s="6" t="s">
        <v>91</v>
      </c>
      <c r="P1899" s="6" t="s">
        <v>91</v>
      </c>
      <c r="Q1899" s="6" t="s">
        <v>91</v>
      </c>
      <c r="R1899" s="5">
        <v>1</v>
      </c>
      <c r="S1899" s="5">
        <v>0</v>
      </c>
      <c r="T1899" s="5" t="s">
        <v>93</v>
      </c>
      <c r="U1899" s="5" t="s">
        <v>105</v>
      </c>
    </row>
    <row r="1900" spans="1:21">
      <c r="A1900" s="6" t="s">
        <v>87</v>
      </c>
      <c r="B1900" s="7">
        <v>1</v>
      </c>
      <c r="C1900" s="5">
        <v>2065</v>
      </c>
      <c r="D1900" s="5">
        <v>42</v>
      </c>
      <c r="E1900" s="8">
        <v>421114</v>
      </c>
      <c r="F1900" s="8">
        <v>421114602</v>
      </c>
      <c r="G1900" s="5" t="s">
        <v>2616</v>
      </c>
      <c r="H1900" s="5" t="s">
        <v>223</v>
      </c>
      <c r="I1900" s="6" t="s">
        <v>91</v>
      </c>
      <c r="J1900" s="6" t="s">
        <v>91</v>
      </c>
      <c r="K1900" s="6" t="s">
        <v>91</v>
      </c>
      <c r="L1900" s="6" t="s">
        <v>91</v>
      </c>
      <c r="M1900" s="5" t="s">
        <v>92</v>
      </c>
      <c r="N1900" s="6" t="s">
        <v>91</v>
      </c>
      <c r="O1900" s="6" t="s">
        <v>91</v>
      </c>
      <c r="P1900" s="6" t="s">
        <v>91</v>
      </c>
      <c r="Q1900" s="6" t="s">
        <v>91</v>
      </c>
      <c r="R1900" s="5">
        <v>1</v>
      </c>
      <c r="S1900" s="5">
        <v>0</v>
      </c>
      <c r="T1900" s="5" t="s">
        <v>93</v>
      </c>
      <c r="U1900" s="5" t="s">
        <v>105</v>
      </c>
    </row>
    <row r="1901" spans="1:21">
      <c r="A1901" s="6" t="s">
        <v>87</v>
      </c>
      <c r="B1901" s="7">
        <v>1</v>
      </c>
      <c r="C1901" s="5">
        <v>2066</v>
      </c>
      <c r="D1901" s="5">
        <v>42</v>
      </c>
      <c r="E1901" s="8">
        <v>421114</v>
      </c>
      <c r="F1901" s="8">
        <v>421114603</v>
      </c>
      <c r="G1901" s="5" t="s">
        <v>2617</v>
      </c>
      <c r="H1901" s="5" t="s">
        <v>225</v>
      </c>
      <c r="I1901" s="6" t="s">
        <v>91</v>
      </c>
      <c r="J1901" s="6" t="s">
        <v>91</v>
      </c>
      <c r="K1901" s="6" t="s">
        <v>91</v>
      </c>
      <c r="L1901" s="6" t="s">
        <v>91</v>
      </c>
      <c r="M1901" s="5" t="s">
        <v>92</v>
      </c>
      <c r="N1901" s="6" t="s">
        <v>91</v>
      </c>
      <c r="O1901" s="6" t="s">
        <v>91</v>
      </c>
      <c r="P1901" s="6" t="s">
        <v>91</v>
      </c>
      <c r="Q1901" s="6" t="s">
        <v>91</v>
      </c>
      <c r="R1901" s="5">
        <v>1</v>
      </c>
      <c r="S1901" s="5">
        <v>0</v>
      </c>
      <c r="T1901" s="5" t="s">
        <v>93</v>
      </c>
      <c r="U1901" s="5" t="s">
        <v>105</v>
      </c>
    </row>
    <row r="1902" spans="1:21">
      <c r="A1902" s="6" t="s">
        <v>87</v>
      </c>
      <c r="B1902" s="7">
        <v>1</v>
      </c>
      <c r="C1902" s="5">
        <v>2068</v>
      </c>
      <c r="D1902" s="5">
        <v>42</v>
      </c>
      <c r="E1902" s="8">
        <v>421114</v>
      </c>
      <c r="F1902" s="8">
        <v>421114604</v>
      </c>
      <c r="G1902" s="5" t="s">
        <v>2618</v>
      </c>
      <c r="H1902" s="5" t="s">
        <v>227</v>
      </c>
      <c r="I1902" s="6" t="s">
        <v>91</v>
      </c>
      <c r="J1902" s="6" t="s">
        <v>91</v>
      </c>
      <c r="K1902" s="6" t="s">
        <v>91</v>
      </c>
      <c r="L1902" s="6" t="s">
        <v>91</v>
      </c>
      <c r="M1902" s="5" t="s">
        <v>92</v>
      </c>
      <c r="N1902" s="6" t="s">
        <v>91</v>
      </c>
      <c r="O1902" s="6" t="s">
        <v>91</v>
      </c>
      <c r="P1902" s="6" t="s">
        <v>91</v>
      </c>
      <c r="Q1902" s="6" t="s">
        <v>91</v>
      </c>
      <c r="R1902" s="5">
        <v>1</v>
      </c>
      <c r="S1902" s="5">
        <v>0</v>
      </c>
      <c r="T1902" s="5" t="s">
        <v>93</v>
      </c>
      <c r="U1902" s="5" t="s">
        <v>105</v>
      </c>
    </row>
    <row r="1903" spans="1:21">
      <c r="A1903" s="6" t="s">
        <v>87</v>
      </c>
      <c r="B1903" s="7">
        <v>1</v>
      </c>
      <c r="C1903" s="5">
        <v>2069</v>
      </c>
      <c r="D1903" s="5">
        <v>42</v>
      </c>
      <c r="E1903" s="8" t="s">
        <v>1734</v>
      </c>
      <c r="F1903" s="8">
        <v>4211147</v>
      </c>
      <c r="G1903" s="5" t="s">
        <v>2619</v>
      </c>
      <c r="H1903" s="5" t="s">
        <v>2069</v>
      </c>
      <c r="I1903" s="6" t="s">
        <v>91</v>
      </c>
      <c r="J1903" s="6" t="s">
        <v>91</v>
      </c>
      <c r="K1903" s="6" t="s">
        <v>91</v>
      </c>
      <c r="L1903" s="6" t="s">
        <v>91</v>
      </c>
      <c r="M1903" s="5" t="s">
        <v>92</v>
      </c>
      <c r="N1903" s="6" t="s">
        <v>91</v>
      </c>
      <c r="O1903" s="6" t="s">
        <v>91</v>
      </c>
      <c r="P1903" s="6" t="s">
        <v>91</v>
      </c>
      <c r="Q1903" s="6" t="s">
        <v>91</v>
      </c>
      <c r="R1903" s="5">
        <v>1</v>
      </c>
      <c r="S1903" s="5">
        <v>0</v>
      </c>
      <c r="T1903" s="5" t="s">
        <v>93</v>
      </c>
      <c r="U1903" s="5" t="s">
        <v>105</v>
      </c>
    </row>
    <row r="1904" spans="1:21">
      <c r="A1904" s="6" t="s">
        <v>87</v>
      </c>
      <c r="B1904" s="7">
        <v>1</v>
      </c>
      <c r="C1904" s="5">
        <v>2070</v>
      </c>
      <c r="D1904" s="5">
        <v>42</v>
      </c>
      <c r="E1904" s="8">
        <v>421114</v>
      </c>
      <c r="F1904" s="8">
        <v>421114701</v>
      </c>
      <c r="G1904" s="5" t="s">
        <v>2620</v>
      </c>
      <c r="H1904" s="5" t="s">
        <v>221</v>
      </c>
      <c r="I1904" s="6" t="s">
        <v>91</v>
      </c>
      <c r="J1904" s="6" t="s">
        <v>91</v>
      </c>
      <c r="K1904" s="6" t="s">
        <v>91</v>
      </c>
      <c r="L1904" s="6" t="s">
        <v>91</v>
      </c>
      <c r="M1904" s="5" t="s">
        <v>92</v>
      </c>
      <c r="N1904" s="6" t="s">
        <v>91</v>
      </c>
      <c r="O1904" s="6" t="s">
        <v>91</v>
      </c>
      <c r="P1904" s="6" t="s">
        <v>91</v>
      </c>
      <c r="Q1904" s="6" t="s">
        <v>91</v>
      </c>
      <c r="R1904" s="5">
        <v>1</v>
      </c>
      <c r="S1904" s="5">
        <v>0</v>
      </c>
      <c r="T1904" s="5" t="s">
        <v>93</v>
      </c>
      <c r="U1904" s="5" t="s">
        <v>105</v>
      </c>
    </row>
    <row r="1905" spans="1:21">
      <c r="A1905" s="6" t="s">
        <v>87</v>
      </c>
      <c r="B1905" s="7">
        <v>1</v>
      </c>
      <c r="C1905" s="5">
        <v>2071</v>
      </c>
      <c r="D1905" s="5">
        <v>42</v>
      </c>
      <c r="E1905" s="8">
        <v>421114</v>
      </c>
      <c r="F1905" s="8">
        <v>421114702</v>
      </c>
      <c r="G1905" s="5" t="s">
        <v>2621</v>
      </c>
      <c r="H1905" s="5" t="s">
        <v>223</v>
      </c>
      <c r="I1905" s="6" t="s">
        <v>91</v>
      </c>
      <c r="J1905" s="6" t="s">
        <v>91</v>
      </c>
      <c r="K1905" s="6" t="s">
        <v>91</v>
      </c>
      <c r="L1905" s="6" t="s">
        <v>91</v>
      </c>
      <c r="M1905" s="5" t="s">
        <v>92</v>
      </c>
      <c r="N1905" s="6" t="s">
        <v>91</v>
      </c>
      <c r="O1905" s="6" t="s">
        <v>91</v>
      </c>
      <c r="P1905" s="6" t="s">
        <v>91</v>
      </c>
      <c r="Q1905" s="6" t="s">
        <v>91</v>
      </c>
      <c r="R1905" s="5">
        <v>1</v>
      </c>
      <c r="S1905" s="5">
        <v>0</v>
      </c>
      <c r="T1905" s="5" t="s">
        <v>93</v>
      </c>
      <c r="U1905" s="5" t="s">
        <v>105</v>
      </c>
    </row>
    <row r="1906" spans="1:21">
      <c r="A1906" s="6" t="s">
        <v>87</v>
      </c>
      <c r="B1906" s="7">
        <v>1</v>
      </c>
      <c r="C1906" s="5">
        <v>2072</v>
      </c>
      <c r="D1906" s="5">
        <v>42</v>
      </c>
      <c r="E1906" s="8">
        <v>421114</v>
      </c>
      <c r="F1906" s="8">
        <v>421114703</v>
      </c>
      <c r="G1906" s="5" t="s">
        <v>2622</v>
      </c>
      <c r="H1906" s="5" t="s">
        <v>225</v>
      </c>
      <c r="I1906" s="6" t="s">
        <v>91</v>
      </c>
      <c r="J1906" s="6" t="s">
        <v>91</v>
      </c>
      <c r="K1906" s="6" t="s">
        <v>91</v>
      </c>
      <c r="L1906" s="6" t="s">
        <v>91</v>
      </c>
      <c r="M1906" s="5" t="s">
        <v>92</v>
      </c>
      <c r="N1906" s="6" t="s">
        <v>91</v>
      </c>
      <c r="O1906" s="6" t="s">
        <v>91</v>
      </c>
      <c r="P1906" s="6" t="s">
        <v>91</v>
      </c>
      <c r="Q1906" s="6" t="s">
        <v>91</v>
      </c>
      <c r="R1906" s="5">
        <v>1</v>
      </c>
      <c r="S1906" s="5">
        <v>0</v>
      </c>
      <c r="T1906" s="5" t="s">
        <v>93</v>
      </c>
      <c r="U1906" s="5" t="s">
        <v>105</v>
      </c>
    </row>
    <row r="1907" spans="1:21">
      <c r="A1907" s="6" t="s">
        <v>87</v>
      </c>
      <c r="B1907" s="7">
        <v>1</v>
      </c>
      <c r="C1907" s="5">
        <v>2073</v>
      </c>
      <c r="D1907" s="5">
        <v>42</v>
      </c>
      <c r="E1907" s="8">
        <v>421114</v>
      </c>
      <c r="F1907" s="8">
        <v>421114704</v>
      </c>
      <c r="G1907" s="5" t="s">
        <v>2623</v>
      </c>
      <c r="H1907" s="5" t="s">
        <v>227</v>
      </c>
      <c r="I1907" s="6" t="s">
        <v>91</v>
      </c>
      <c r="J1907" s="6" t="s">
        <v>91</v>
      </c>
      <c r="K1907" s="6" t="s">
        <v>91</v>
      </c>
      <c r="L1907" s="6" t="s">
        <v>91</v>
      </c>
      <c r="M1907" s="5" t="s">
        <v>92</v>
      </c>
      <c r="N1907" s="6" t="s">
        <v>91</v>
      </c>
      <c r="O1907" s="6" t="s">
        <v>91</v>
      </c>
      <c r="P1907" s="6" t="s">
        <v>91</v>
      </c>
      <c r="Q1907" s="6" t="s">
        <v>91</v>
      </c>
      <c r="R1907" s="5">
        <v>1</v>
      </c>
      <c r="S1907" s="5">
        <v>0</v>
      </c>
      <c r="T1907" s="5" t="s">
        <v>93</v>
      </c>
      <c r="U1907" s="5" t="s">
        <v>105</v>
      </c>
    </row>
    <row r="1908" spans="1:21">
      <c r="A1908" s="6" t="s">
        <v>87</v>
      </c>
      <c r="B1908" s="7">
        <v>1</v>
      </c>
      <c r="C1908" s="5">
        <v>2074</v>
      </c>
      <c r="D1908" s="5">
        <v>42</v>
      </c>
      <c r="E1908" s="8" t="s">
        <v>1734</v>
      </c>
      <c r="F1908" s="8">
        <v>4211148</v>
      </c>
      <c r="G1908" s="5" t="s">
        <v>2624</v>
      </c>
      <c r="H1908" s="5" t="s">
        <v>2131</v>
      </c>
      <c r="I1908" s="5">
        <v>10065503676</v>
      </c>
      <c r="J1908" s="6" t="s">
        <v>91</v>
      </c>
      <c r="K1908" s="6" t="s">
        <v>91</v>
      </c>
      <c r="L1908" s="6" t="s">
        <v>91</v>
      </c>
      <c r="M1908" s="5" t="s">
        <v>92</v>
      </c>
      <c r="N1908" s="6" t="s">
        <v>91</v>
      </c>
      <c r="O1908" s="6" t="s">
        <v>91</v>
      </c>
      <c r="P1908" s="6" t="s">
        <v>91</v>
      </c>
      <c r="Q1908" s="6" t="s">
        <v>91</v>
      </c>
      <c r="R1908" s="5">
        <v>1</v>
      </c>
      <c r="S1908" s="5">
        <v>0</v>
      </c>
      <c r="T1908" s="5" t="s">
        <v>93</v>
      </c>
      <c r="U1908" s="5" t="s">
        <v>105</v>
      </c>
    </row>
    <row r="1909" spans="1:21">
      <c r="A1909" s="6" t="s">
        <v>87</v>
      </c>
      <c r="B1909" s="7">
        <v>1</v>
      </c>
      <c r="C1909" s="5">
        <v>2075</v>
      </c>
      <c r="D1909" s="5">
        <v>42</v>
      </c>
      <c r="E1909" s="8">
        <v>421114</v>
      </c>
      <c r="F1909" s="8">
        <v>421114801</v>
      </c>
      <c r="G1909" s="5" t="s">
        <v>2625</v>
      </c>
      <c r="H1909" s="5" t="s">
        <v>221</v>
      </c>
      <c r="I1909" s="6" t="s">
        <v>91</v>
      </c>
      <c r="J1909" s="6" t="s">
        <v>91</v>
      </c>
      <c r="K1909" s="6" t="s">
        <v>91</v>
      </c>
      <c r="L1909" s="6" t="s">
        <v>91</v>
      </c>
      <c r="M1909" s="5" t="s">
        <v>92</v>
      </c>
      <c r="N1909" s="6" t="s">
        <v>91</v>
      </c>
      <c r="O1909" s="6" t="s">
        <v>91</v>
      </c>
      <c r="P1909" s="6" t="s">
        <v>91</v>
      </c>
      <c r="Q1909" s="6" t="s">
        <v>91</v>
      </c>
      <c r="R1909" s="5">
        <v>1</v>
      </c>
      <c r="S1909" s="5">
        <v>0</v>
      </c>
      <c r="T1909" s="5" t="s">
        <v>93</v>
      </c>
      <c r="U1909" s="5" t="s">
        <v>105</v>
      </c>
    </row>
    <row r="1910" spans="1:21">
      <c r="A1910" s="6" t="s">
        <v>87</v>
      </c>
      <c r="B1910" s="7">
        <v>1</v>
      </c>
      <c r="C1910" s="5">
        <v>2076</v>
      </c>
      <c r="D1910" s="5">
        <v>42</v>
      </c>
      <c r="E1910" s="8">
        <v>421114</v>
      </c>
      <c r="F1910" s="8">
        <v>421114802</v>
      </c>
      <c r="G1910" s="5" t="s">
        <v>2626</v>
      </c>
      <c r="H1910" s="5" t="s">
        <v>223</v>
      </c>
      <c r="I1910" s="6" t="s">
        <v>91</v>
      </c>
      <c r="J1910" s="6" t="s">
        <v>91</v>
      </c>
      <c r="K1910" s="6" t="s">
        <v>91</v>
      </c>
      <c r="L1910" s="6" t="s">
        <v>91</v>
      </c>
      <c r="M1910" s="5" t="s">
        <v>92</v>
      </c>
      <c r="N1910" s="6" t="s">
        <v>91</v>
      </c>
      <c r="O1910" s="6" t="s">
        <v>91</v>
      </c>
      <c r="P1910" s="6" t="s">
        <v>91</v>
      </c>
      <c r="Q1910" s="6" t="s">
        <v>91</v>
      </c>
      <c r="R1910" s="5">
        <v>1</v>
      </c>
      <c r="S1910" s="5">
        <v>0</v>
      </c>
      <c r="T1910" s="5" t="s">
        <v>93</v>
      </c>
      <c r="U1910" s="5" t="s">
        <v>105</v>
      </c>
    </row>
    <row r="1911" spans="1:21">
      <c r="A1911" s="6" t="s">
        <v>87</v>
      </c>
      <c r="B1911" s="7">
        <v>1</v>
      </c>
      <c r="C1911" s="5">
        <v>2077</v>
      </c>
      <c r="D1911" s="5">
        <v>42</v>
      </c>
      <c r="E1911" s="8">
        <v>421114</v>
      </c>
      <c r="F1911" s="8">
        <v>421114803</v>
      </c>
      <c r="G1911" s="5" t="s">
        <v>2627</v>
      </c>
      <c r="H1911" s="5" t="s">
        <v>225</v>
      </c>
      <c r="I1911" s="6" t="s">
        <v>91</v>
      </c>
      <c r="J1911" s="6" t="s">
        <v>91</v>
      </c>
      <c r="K1911" s="6" t="s">
        <v>91</v>
      </c>
      <c r="L1911" s="6" t="s">
        <v>91</v>
      </c>
      <c r="M1911" s="5" t="s">
        <v>92</v>
      </c>
      <c r="N1911" s="6" t="s">
        <v>91</v>
      </c>
      <c r="O1911" s="6" t="s">
        <v>91</v>
      </c>
      <c r="P1911" s="6" t="s">
        <v>91</v>
      </c>
      <c r="Q1911" s="6" t="s">
        <v>91</v>
      </c>
      <c r="R1911" s="5">
        <v>1</v>
      </c>
      <c r="S1911" s="5">
        <v>0</v>
      </c>
      <c r="T1911" s="5" t="s">
        <v>93</v>
      </c>
      <c r="U1911" s="5" t="s">
        <v>105</v>
      </c>
    </row>
    <row r="1912" spans="1:21">
      <c r="A1912" s="6" t="s">
        <v>87</v>
      </c>
      <c r="B1912" s="7">
        <v>1</v>
      </c>
      <c r="C1912" s="5">
        <v>2079</v>
      </c>
      <c r="D1912" s="5">
        <v>42</v>
      </c>
      <c r="E1912" s="8">
        <v>421114</v>
      </c>
      <c r="F1912" s="8">
        <v>421114804</v>
      </c>
      <c r="G1912" s="5" t="s">
        <v>2628</v>
      </c>
      <c r="H1912" s="5" t="s">
        <v>227</v>
      </c>
      <c r="I1912" s="6" t="s">
        <v>91</v>
      </c>
      <c r="J1912" s="6" t="s">
        <v>91</v>
      </c>
      <c r="K1912" s="6" t="s">
        <v>91</v>
      </c>
      <c r="L1912" s="6" t="s">
        <v>91</v>
      </c>
      <c r="M1912" s="5" t="s">
        <v>92</v>
      </c>
      <c r="N1912" s="6" t="s">
        <v>91</v>
      </c>
      <c r="O1912" s="6" t="s">
        <v>91</v>
      </c>
      <c r="P1912" s="6" t="s">
        <v>91</v>
      </c>
      <c r="Q1912" s="6" t="s">
        <v>91</v>
      </c>
      <c r="R1912" s="5">
        <v>1</v>
      </c>
      <c r="S1912" s="5">
        <v>0</v>
      </c>
      <c r="T1912" s="5" t="s">
        <v>93</v>
      </c>
      <c r="U1912" s="5" t="s">
        <v>105</v>
      </c>
    </row>
    <row r="1913" spans="1:21">
      <c r="A1913" s="6" t="s">
        <v>87</v>
      </c>
      <c r="B1913" s="7">
        <v>1</v>
      </c>
      <c r="C1913" s="5">
        <v>2080</v>
      </c>
      <c r="D1913" s="5">
        <v>42</v>
      </c>
      <c r="E1913" s="8" t="s">
        <v>1734</v>
      </c>
      <c r="F1913" s="8">
        <v>4211149</v>
      </c>
      <c r="G1913" s="5" t="s">
        <v>2629</v>
      </c>
      <c r="H1913" s="5" t="s">
        <v>2187</v>
      </c>
      <c r="I1913" s="5">
        <v>10065504582</v>
      </c>
      <c r="J1913" s="6" t="s">
        <v>91</v>
      </c>
      <c r="K1913" s="6" t="s">
        <v>91</v>
      </c>
      <c r="L1913" s="6" t="s">
        <v>91</v>
      </c>
      <c r="M1913" s="5" t="s">
        <v>92</v>
      </c>
      <c r="N1913" s="6" t="s">
        <v>91</v>
      </c>
      <c r="O1913" s="6" t="s">
        <v>91</v>
      </c>
      <c r="P1913" s="6" t="s">
        <v>91</v>
      </c>
      <c r="Q1913" s="6" t="s">
        <v>91</v>
      </c>
      <c r="R1913" s="5">
        <v>1</v>
      </c>
      <c r="S1913" s="5">
        <v>0</v>
      </c>
      <c r="T1913" s="5" t="s">
        <v>93</v>
      </c>
      <c r="U1913" s="5" t="s">
        <v>105</v>
      </c>
    </row>
    <row r="1914" spans="1:21">
      <c r="A1914" s="6" t="s">
        <v>87</v>
      </c>
      <c r="B1914" s="7">
        <v>1</v>
      </c>
      <c r="C1914" s="5">
        <v>2081</v>
      </c>
      <c r="D1914" s="5">
        <v>42</v>
      </c>
      <c r="E1914" s="8">
        <v>421114</v>
      </c>
      <c r="F1914" s="8">
        <v>421114901</v>
      </c>
      <c r="G1914" s="5" t="s">
        <v>2630</v>
      </c>
      <c r="H1914" s="5" t="s">
        <v>221</v>
      </c>
      <c r="I1914" s="6" t="s">
        <v>91</v>
      </c>
      <c r="J1914" s="6" t="s">
        <v>91</v>
      </c>
      <c r="K1914" s="6" t="s">
        <v>91</v>
      </c>
      <c r="L1914" s="6" t="s">
        <v>91</v>
      </c>
      <c r="M1914" s="5" t="s">
        <v>92</v>
      </c>
      <c r="N1914" s="6" t="s">
        <v>91</v>
      </c>
      <c r="O1914" s="6" t="s">
        <v>91</v>
      </c>
      <c r="P1914" s="6" t="s">
        <v>91</v>
      </c>
      <c r="Q1914" s="6" t="s">
        <v>91</v>
      </c>
      <c r="R1914" s="5">
        <v>1</v>
      </c>
      <c r="S1914" s="5">
        <v>0</v>
      </c>
      <c r="T1914" s="5" t="s">
        <v>93</v>
      </c>
      <c r="U1914" s="5" t="s">
        <v>105</v>
      </c>
    </row>
    <row r="1915" spans="1:21">
      <c r="A1915" s="6" t="s">
        <v>87</v>
      </c>
      <c r="B1915" s="7">
        <v>1</v>
      </c>
      <c r="C1915" s="5">
        <v>2082</v>
      </c>
      <c r="D1915" s="5">
        <v>42</v>
      </c>
      <c r="E1915" s="8">
        <v>421114</v>
      </c>
      <c r="F1915" s="8">
        <v>421114902</v>
      </c>
      <c r="G1915" s="5" t="s">
        <v>2631</v>
      </c>
      <c r="H1915" s="5" t="s">
        <v>223</v>
      </c>
      <c r="I1915" s="6" t="s">
        <v>91</v>
      </c>
      <c r="J1915" s="6" t="s">
        <v>91</v>
      </c>
      <c r="K1915" s="6" t="s">
        <v>91</v>
      </c>
      <c r="L1915" s="6" t="s">
        <v>91</v>
      </c>
      <c r="M1915" s="5" t="s">
        <v>92</v>
      </c>
      <c r="N1915" s="6" t="s">
        <v>91</v>
      </c>
      <c r="O1915" s="6" t="s">
        <v>91</v>
      </c>
      <c r="P1915" s="6" t="s">
        <v>91</v>
      </c>
      <c r="Q1915" s="6" t="s">
        <v>91</v>
      </c>
      <c r="R1915" s="5">
        <v>1</v>
      </c>
      <c r="S1915" s="5">
        <v>0</v>
      </c>
      <c r="T1915" s="5" t="s">
        <v>93</v>
      </c>
      <c r="U1915" s="5" t="s">
        <v>105</v>
      </c>
    </row>
    <row r="1916" spans="1:21">
      <c r="A1916" s="6" t="s">
        <v>87</v>
      </c>
      <c r="B1916" s="7">
        <v>1</v>
      </c>
      <c r="C1916" s="5">
        <v>2083</v>
      </c>
      <c r="D1916" s="5">
        <v>42</v>
      </c>
      <c r="E1916" s="8">
        <v>421114</v>
      </c>
      <c r="F1916" s="8">
        <v>421114903</v>
      </c>
      <c r="G1916" s="5" t="s">
        <v>2632</v>
      </c>
      <c r="H1916" s="5" t="s">
        <v>225</v>
      </c>
      <c r="I1916" s="6" t="s">
        <v>91</v>
      </c>
      <c r="J1916" s="6" t="s">
        <v>91</v>
      </c>
      <c r="K1916" s="6" t="s">
        <v>91</v>
      </c>
      <c r="L1916" s="6" t="s">
        <v>91</v>
      </c>
      <c r="M1916" s="5" t="s">
        <v>92</v>
      </c>
      <c r="N1916" s="6" t="s">
        <v>91</v>
      </c>
      <c r="O1916" s="6" t="s">
        <v>91</v>
      </c>
      <c r="P1916" s="6" t="s">
        <v>91</v>
      </c>
      <c r="Q1916" s="6" t="s">
        <v>91</v>
      </c>
      <c r="R1916" s="5">
        <v>1</v>
      </c>
      <c r="S1916" s="5">
        <v>0</v>
      </c>
      <c r="T1916" s="5" t="s">
        <v>93</v>
      </c>
      <c r="U1916" s="5" t="s">
        <v>105</v>
      </c>
    </row>
    <row r="1917" spans="1:21">
      <c r="A1917" s="6" t="s">
        <v>87</v>
      </c>
      <c r="B1917" s="7">
        <v>1</v>
      </c>
      <c r="C1917" s="5">
        <v>2085</v>
      </c>
      <c r="D1917" s="5">
        <v>42</v>
      </c>
      <c r="E1917" s="8">
        <v>421114</v>
      </c>
      <c r="F1917" s="8">
        <v>421114904</v>
      </c>
      <c r="G1917" s="5" t="s">
        <v>2633</v>
      </c>
      <c r="H1917" s="5" t="s">
        <v>227</v>
      </c>
      <c r="I1917" s="6" t="s">
        <v>91</v>
      </c>
      <c r="J1917" s="6" t="s">
        <v>91</v>
      </c>
      <c r="K1917" s="6" t="s">
        <v>91</v>
      </c>
      <c r="L1917" s="6" t="s">
        <v>91</v>
      </c>
      <c r="M1917" s="5" t="s">
        <v>92</v>
      </c>
      <c r="N1917" s="6" t="s">
        <v>91</v>
      </c>
      <c r="O1917" s="6" t="s">
        <v>91</v>
      </c>
      <c r="P1917" s="6" t="s">
        <v>91</v>
      </c>
      <c r="Q1917" s="6" t="s">
        <v>91</v>
      </c>
      <c r="R1917" s="5">
        <v>1</v>
      </c>
      <c r="S1917" s="5">
        <v>0</v>
      </c>
      <c r="T1917" s="5" t="s">
        <v>93</v>
      </c>
      <c r="U1917" s="5" t="s">
        <v>105</v>
      </c>
    </row>
    <row r="1918" spans="1:21">
      <c r="A1918" s="6" t="s">
        <v>87</v>
      </c>
      <c r="B1918" s="7">
        <v>1</v>
      </c>
      <c r="C1918" s="5">
        <v>2086</v>
      </c>
      <c r="D1918" s="5">
        <v>42</v>
      </c>
      <c r="E1918" s="8" t="s">
        <v>1734</v>
      </c>
      <c r="F1918" s="8">
        <v>4211150</v>
      </c>
      <c r="G1918" s="5" t="s">
        <v>2634</v>
      </c>
      <c r="H1918" s="5" t="s">
        <v>2097</v>
      </c>
      <c r="I1918" s="6" t="s">
        <v>91</v>
      </c>
      <c r="J1918" s="6" t="s">
        <v>91</v>
      </c>
      <c r="K1918" s="6" t="s">
        <v>91</v>
      </c>
      <c r="L1918" s="6" t="s">
        <v>91</v>
      </c>
      <c r="M1918" s="5" t="s">
        <v>92</v>
      </c>
      <c r="N1918" s="6" t="s">
        <v>91</v>
      </c>
      <c r="O1918" s="6" t="s">
        <v>91</v>
      </c>
      <c r="P1918" s="6" t="s">
        <v>91</v>
      </c>
      <c r="Q1918" s="6" t="s">
        <v>91</v>
      </c>
      <c r="R1918" s="5">
        <v>1</v>
      </c>
      <c r="S1918" s="5">
        <v>0</v>
      </c>
      <c r="T1918" s="5" t="s">
        <v>93</v>
      </c>
      <c r="U1918" s="5" t="s">
        <v>105</v>
      </c>
    </row>
    <row r="1919" spans="1:21">
      <c r="A1919" s="6" t="s">
        <v>87</v>
      </c>
      <c r="B1919" s="7">
        <v>1</v>
      </c>
      <c r="C1919" s="5">
        <v>2087</v>
      </c>
      <c r="D1919" s="5">
        <v>42</v>
      </c>
      <c r="E1919" s="8">
        <v>421115</v>
      </c>
      <c r="F1919" s="8">
        <v>421115001</v>
      </c>
      <c r="G1919" s="5" t="s">
        <v>2635</v>
      </c>
      <c r="H1919" s="5" t="s">
        <v>221</v>
      </c>
      <c r="I1919" s="6" t="s">
        <v>91</v>
      </c>
      <c r="J1919" s="6" t="s">
        <v>91</v>
      </c>
      <c r="K1919" s="6" t="s">
        <v>91</v>
      </c>
      <c r="L1919" s="6" t="s">
        <v>91</v>
      </c>
      <c r="M1919" s="5" t="s">
        <v>92</v>
      </c>
      <c r="N1919" s="6" t="s">
        <v>91</v>
      </c>
      <c r="O1919" s="6" t="s">
        <v>91</v>
      </c>
      <c r="P1919" s="6" t="s">
        <v>91</v>
      </c>
      <c r="Q1919" s="6" t="s">
        <v>91</v>
      </c>
      <c r="R1919" s="5">
        <v>1</v>
      </c>
      <c r="S1919" s="5">
        <v>0</v>
      </c>
      <c r="T1919" s="5" t="s">
        <v>93</v>
      </c>
      <c r="U1919" s="5" t="s">
        <v>105</v>
      </c>
    </row>
    <row r="1920" spans="1:21">
      <c r="A1920" s="6" t="s">
        <v>87</v>
      </c>
      <c r="B1920" s="7">
        <v>1</v>
      </c>
      <c r="C1920" s="5">
        <v>2088</v>
      </c>
      <c r="D1920" s="5">
        <v>42</v>
      </c>
      <c r="E1920" s="8">
        <v>421115</v>
      </c>
      <c r="F1920" s="8">
        <v>421115002</v>
      </c>
      <c r="G1920" s="5" t="s">
        <v>2636</v>
      </c>
      <c r="H1920" s="5" t="s">
        <v>223</v>
      </c>
      <c r="I1920" s="6" t="s">
        <v>91</v>
      </c>
      <c r="J1920" s="6" t="s">
        <v>91</v>
      </c>
      <c r="K1920" s="6" t="s">
        <v>91</v>
      </c>
      <c r="L1920" s="6" t="s">
        <v>91</v>
      </c>
      <c r="M1920" s="5" t="s">
        <v>92</v>
      </c>
      <c r="N1920" s="6" t="s">
        <v>91</v>
      </c>
      <c r="O1920" s="6" t="s">
        <v>91</v>
      </c>
      <c r="P1920" s="6" t="s">
        <v>91</v>
      </c>
      <c r="Q1920" s="6" t="s">
        <v>91</v>
      </c>
      <c r="R1920" s="5">
        <v>1</v>
      </c>
      <c r="S1920" s="5">
        <v>0</v>
      </c>
      <c r="T1920" s="5" t="s">
        <v>93</v>
      </c>
      <c r="U1920" s="5" t="s">
        <v>105</v>
      </c>
    </row>
    <row r="1921" spans="1:21">
      <c r="A1921" s="6" t="s">
        <v>87</v>
      </c>
      <c r="B1921" s="7">
        <v>1</v>
      </c>
      <c r="C1921" s="5">
        <v>2089</v>
      </c>
      <c r="D1921" s="5">
        <v>42</v>
      </c>
      <c r="E1921" s="8">
        <v>421115</v>
      </c>
      <c r="F1921" s="8">
        <v>421115003</v>
      </c>
      <c r="G1921" s="5" t="s">
        <v>2637</v>
      </c>
      <c r="H1921" s="5" t="s">
        <v>225</v>
      </c>
      <c r="I1921" s="6" t="s">
        <v>91</v>
      </c>
      <c r="J1921" s="6" t="s">
        <v>91</v>
      </c>
      <c r="K1921" s="6" t="s">
        <v>91</v>
      </c>
      <c r="L1921" s="6" t="s">
        <v>91</v>
      </c>
      <c r="M1921" s="5" t="s">
        <v>92</v>
      </c>
      <c r="N1921" s="6" t="s">
        <v>91</v>
      </c>
      <c r="O1921" s="6" t="s">
        <v>91</v>
      </c>
      <c r="P1921" s="6" t="s">
        <v>91</v>
      </c>
      <c r="Q1921" s="6" t="s">
        <v>91</v>
      </c>
      <c r="R1921" s="5">
        <v>1</v>
      </c>
      <c r="S1921" s="5">
        <v>0</v>
      </c>
      <c r="T1921" s="5" t="s">
        <v>93</v>
      </c>
      <c r="U1921" s="5" t="s">
        <v>105</v>
      </c>
    </row>
    <row r="1922" spans="1:21">
      <c r="A1922" s="6" t="s">
        <v>87</v>
      </c>
      <c r="B1922" s="7">
        <v>1</v>
      </c>
      <c r="C1922" s="5">
        <v>2090</v>
      </c>
      <c r="D1922" s="5">
        <v>42</v>
      </c>
      <c r="E1922" s="8">
        <v>421115</v>
      </c>
      <c r="F1922" s="8">
        <v>421115004</v>
      </c>
      <c r="G1922" s="5" t="s">
        <v>2638</v>
      </c>
      <c r="H1922" s="5" t="s">
        <v>227</v>
      </c>
      <c r="I1922" s="6" t="s">
        <v>91</v>
      </c>
      <c r="J1922" s="6" t="s">
        <v>91</v>
      </c>
      <c r="K1922" s="6" t="s">
        <v>91</v>
      </c>
      <c r="L1922" s="6" t="s">
        <v>91</v>
      </c>
      <c r="M1922" s="5" t="s">
        <v>92</v>
      </c>
      <c r="N1922" s="6" t="s">
        <v>91</v>
      </c>
      <c r="O1922" s="6" t="s">
        <v>91</v>
      </c>
      <c r="P1922" s="6" t="s">
        <v>91</v>
      </c>
      <c r="Q1922" s="6" t="s">
        <v>91</v>
      </c>
      <c r="R1922" s="5">
        <v>1</v>
      </c>
      <c r="S1922" s="5">
        <v>0</v>
      </c>
      <c r="T1922" s="5" t="s">
        <v>93</v>
      </c>
      <c r="U1922" s="5" t="s">
        <v>105</v>
      </c>
    </row>
    <row r="1923" spans="1:21">
      <c r="A1923" s="6" t="s">
        <v>87</v>
      </c>
      <c r="B1923" s="7">
        <v>1</v>
      </c>
      <c r="C1923" s="5">
        <v>2091</v>
      </c>
      <c r="D1923" s="5">
        <v>42</v>
      </c>
      <c r="E1923" s="8" t="s">
        <v>1734</v>
      </c>
      <c r="F1923" s="8">
        <v>4211151</v>
      </c>
      <c r="G1923" s="5" t="s">
        <v>2639</v>
      </c>
      <c r="H1923" s="5" t="s">
        <v>1859</v>
      </c>
      <c r="I1923" s="5">
        <v>10065506015</v>
      </c>
      <c r="J1923" s="6" t="s">
        <v>91</v>
      </c>
      <c r="K1923" s="6" t="s">
        <v>91</v>
      </c>
      <c r="L1923" s="6" t="s">
        <v>91</v>
      </c>
      <c r="M1923" s="5" t="s">
        <v>92</v>
      </c>
      <c r="N1923" s="6" t="s">
        <v>91</v>
      </c>
      <c r="O1923" s="6" t="s">
        <v>91</v>
      </c>
      <c r="P1923" s="6" t="s">
        <v>91</v>
      </c>
      <c r="Q1923" s="6" t="s">
        <v>91</v>
      </c>
      <c r="R1923" s="5">
        <v>1</v>
      </c>
      <c r="S1923" s="5">
        <v>0</v>
      </c>
      <c r="T1923" s="5" t="s">
        <v>93</v>
      </c>
      <c r="U1923" s="5" t="s">
        <v>105</v>
      </c>
    </row>
    <row r="1924" spans="1:21">
      <c r="A1924" s="6" t="s">
        <v>87</v>
      </c>
      <c r="B1924" s="7">
        <v>1</v>
      </c>
      <c r="C1924" s="5">
        <v>2092</v>
      </c>
      <c r="D1924" s="5">
        <v>42</v>
      </c>
      <c r="E1924" s="8">
        <v>421115</v>
      </c>
      <c r="F1924" s="8">
        <v>421115101</v>
      </c>
      <c r="G1924" s="5" t="s">
        <v>2640</v>
      </c>
      <c r="H1924" s="5" t="s">
        <v>221</v>
      </c>
      <c r="I1924" s="6" t="s">
        <v>91</v>
      </c>
      <c r="J1924" s="6" t="s">
        <v>91</v>
      </c>
      <c r="K1924" s="6" t="s">
        <v>91</v>
      </c>
      <c r="L1924" s="6" t="s">
        <v>91</v>
      </c>
      <c r="M1924" s="5" t="s">
        <v>92</v>
      </c>
      <c r="N1924" s="6" t="s">
        <v>91</v>
      </c>
      <c r="O1924" s="6" t="s">
        <v>91</v>
      </c>
      <c r="P1924" s="6" t="s">
        <v>91</v>
      </c>
      <c r="Q1924" s="6" t="s">
        <v>91</v>
      </c>
      <c r="R1924" s="5">
        <v>1</v>
      </c>
      <c r="S1924" s="5">
        <v>0</v>
      </c>
      <c r="T1924" s="5" t="s">
        <v>93</v>
      </c>
      <c r="U1924" s="5" t="s">
        <v>105</v>
      </c>
    </row>
    <row r="1925" spans="1:21">
      <c r="A1925" s="6" t="s">
        <v>87</v>
      </c>
      <c r="B1925" s="7">
        <v>1</v>
      </c>
      <c r="C1925" s="5">
        <v>2093</v>
      </c>
      <c r="D1925" s="5">
        <v>42</v>
      </c>
      <c r="E1925" s="8">
        <v>421115</v>
      </c>
      <c r="F1925" s="8">
        <v>421115102</v>
      </c>
      <c r="G1925" s="5" t="s">
        <v>2641</v>
      </c>
      <c r="H1925" s="5" t="s">
        <v>223</v>
      </c>
      <c r="I1925" s="6" t="s">
        <v>91</v>
      </c>
      <c r="J1925" s="6" t="s">
        <v>91</v>
      </c>
      <c r="K1925" s="6" t="s">
        <v>91</v>
      </c>
      <c r="L1925" s="6" t="s">
        <v>91</v>
      </c>
      <c r="M1925" s="5" t="s">
        <v>92</v>
      </c>
      <c r="N1925" s="6" t="s">
        <v>91</v>
      </c>
      <c r="O1925" s="6" t="s">
        <v>91</v>
      </c>
      <c r="P1925" s="6" t="s">
        <v>91</v>
      </c>
      <c r="Q1925" s="6" t="s">
        <v>91</v>
      </c>
      <c r="R1925" s="5">
        <v>1</v>
      </c>
      <c r="S1925" s="5">
        <v>0</v>
      </c>
      <c r="T1925" s="5" t="s">
        <v>93</v>
      </c>
      <c r="U1925" s="5" t="s">
        <v>105</v>
      </c>
    </row>
    <row r="1926" spans="1:21">
      <c r="A1926" s="6" t="s">
        <v>87</v>
      </c>
      <c r="B1926" s="7">
        <v>1</v>
      </c>
      <c r="C1926" s="5">
        <v>2094</v>
      </c>
      <c r="D1926" s="5">
        <v>42</v>
      </c>
      <c r="E1926" s="8">
        <v>421115</v>
      </c>
      <c r="F1926" s="8">
        <v>421115103</v>
      </c>
      <c r="G1926" s="5" t="s">
        <v>2642</v>
      </c>
      <c r="H1926" s="5" t="s">
        <v>225</v>
      </c>
      <c r="I1926" s="6" t="s">
        <v>91</v>
      </c>
      <c r="J1926" s="6" t="s">
        <v>91</v>
      </c>
      <c r="K1926" s="6" t="s">
        <v>91</v>
      </c>
      <c r="L1926" s="6" t="s">
        <v>91</v>
      </c>
      <c r="M1926" s="5" t="s">
        <v>92</v>
      </c>
      <c r="N1926" s="6" t="s">
        <v>91</v>
      </c>
      <c r="O1926" s="6" t="s">
        <v>91</v>
      </c>
      <c r="P1926" s="6" t="s">
        <v>91</v>
      </c>
      <c r="Q1926" s="6" t="s">
        <v>91</v>
      </c>
      <c r="R1926" s="5">
        <v>1</v>
      </c>
      <c r="S1926" s="5">
        <v>0</v>
      </c>
      <c r="T1926" s="5" t="s">
        <v>93</v>
      </c>
      <c r="U1926" s="5" t="s">
        <v>105</v>
      </c>
    </row>
    <row r="1927" spans="1:21">
      <c r="A1927" s="6" t="s">
        <v>87</v>
      </c>
      <c r="B1927" s="7">
        <v>1</v>
      </c>
      <c r="C1927" s="5">
        <v>2096</v>
      </c>
      <c r="D1927" s="5">
        <v>42</v>
      </c>
      <c r="E1927" s="8">
        <v>421115</v>
      </c>
      <c r="F1927" s="8">
        <v>421115104</v>
      </c>
      <c r="G1927" s="5" t="s">
        <v>2643</v>
      </c>
      <c r="H1927" s="5" t="s">
        <v>227</v>
      </c>
      <c r="I1927" s="6" t="s">
        <v>91</v>
      </c>
      <c r="J1927" s="6" t="s">
        <v>91</v>
      </c>
      <c r="K1927" s="6" t="s">
        <v>91</v>
      </c>
      <c r="L1927" s="6" t="s">
        <v>91</v>
      </c>
      <c r="M1927" s="5" t="s">
        <v>92</v>
      </c>
      <c r="N1927" s="6" t="s">
        <v>91</v>
      </c>
      <c r="O1927" s="6" t="s">
        <v>91</v>
      </c>
      <c r="P1927" s="6" t="s">
        <v>91</v>
      </c>
      <c r="Q1927" s="6" t="s">
        <v>91</v>
      </c>
      <c r="R1927" s="5">
        <v>1</v>
      </c>
      <c r="S1927" s="5">
        <v>0</v>
      </c>
      <c r="T1927" s="5" t="s">
        <v>93</v>
      </c>
      <c r="U1927" s="5" t="s">
        <v>105</v>
      </c>
    </row>
    <row r="1928" spans="1:21">
      <c r="A1928" s="6" t="s">
        <v>87</v>
      </c>
      <c r="B1928" s="7">
        <v>1</v>
      </c>
      <c r="C1928" s="5">
        <v>2097</v>
      </c>
      <c r="D1928" s="5">
        <v>42</v>
      </c>
      <c r="E1928" s="8" t="s">
        <v>1734</v>
      </c>
      <c r="F1928" s="8">
        <v>4211152</v>
      </c>
      <c r="G1928" s="5" t="s">
        <v>2644</v>
      </c>
      <c r="H1928" s="5" t="s">
        <v>2076</v>
      </c>
      <c r="I1928" s="5">
        <v>10065504589</v>
      </c>
      <c r="J1928" s="6" t="s">
        <v>91</v>
      </c>
      <c r="K1928" s="6" t="s">
        <v>91</v>
      </c>
      <c r="L1928" s="6" t="s">
        <v>91</v>
      </c>
      <c r="M1928" s="5" t="s">
        <v>92</v>
      </c>
      <c r="N1928" s="6" t="s">
        <v>91</v>
      </c>
      <c r="O1928" s="6" t="s">
        <v>91</v>
      </c>
      <c r="P1928" s="6" t="s">
        <v>91</v>
      </c>
      <c r="Q1928" s="6" t="s">
        <v>91</v>
      </c>
      <c r="R1928" s="5">
        <v>1</v>
      </c>
      <c r="S1928" s="5">
        <v>0</v>
      </c>
      <c r="T1928" s="5" t="s">
        <v>93</v>
      </c>
      <c r="U1928" s="5" t="s">
        <v>105</v>
      </c>
    </row>
    <row r="1929" spans="1:21">
      <c r="A1929" s="6" t="s">
        <v>87</v>
      </c>
      <c r="B1929" s="7">
        <v>1</v>
      </c>
      <c r="C1929" s="5">
        <v>2098</v>
      </c>
      <c r="D1929" s="5">
        <v>42</v>
      </c>
      <c r="E1929" s="8">
        <v>421115</v>
      </c>
      <c r="F1929" s="8">
        <v>421115201</v>
      </c>
      <c r="G1929" s="5" t="s">
        <v>2645</v>
      </c>
      <c r="H1929" s="5" t="s">
        <v>221</v>
      </c>
      <c r="I1929" s="6" t="s">
        <v>91</v>
      </c>
      <c r="J1929" s="6" t="s">
        <v>91</v>
      </c>
      <c r="K1929" s="6" t="s">
        <v>91</v>
      </c>
      <c r="L1929" s="6" t="s">
        <v>91</v>
      </c>
      <c r="M1929" s="5" t="s">
        <v>92</v>
      </c>
      <c r="N1929" s="6" t="s">
        <v>91</v>
      </c>
      <c r="O1929" s="6" t="s">
        <v>91</v>
      </c>
      <c r="P1929" s="6" t="s">
        <v>91</v>
      </c>
      <c r="Q1929" s="6" t="s">
        <v>91</v>
      </c>
      <c r="R1929" s="5">
        <v>1</v>
      </c>
      <c r="S1929" s="5">
        <v>0</v>
      </c>
      <c r="T1929" s="5" t="s">
        <v>93</v>
      </c>
      <c r="U1929" s="5" t="s">
        <v>105</v>
      </c>
    </row>
    <row r="1930" spans="1:21">
      <c r="A1930" s="6" t="s">
        <v>87</v>
      </c>
      <c r="B1930" s="7">
        <v>1</v>
      </c>
      <c r="C1930" s="5">
        <v>2099</v>
      </c>
      <c r="D1930" s="5">
        <v>42</v>
      </c>
      <c r="E1930" s="8">
        <v>421115</v>
      </c>
      <c r="F1930" s="8">
        <v>421115202</v>
      </c>
      <c r="G1930" s="5" t="s">
        <v>2646</v>
      </c>
      <c r="H1930" s="5" t="s">
        <v>223</v>
      </c>
      <c r="I1930" s="6" t="s">
        <v>91</v>
      </c>
      <c r="J1930" s="6" t="s">
        <v>91</v>
      </c>
      <c r="K1930" s="6" t="s">
        <v>91</v>
      </c>
      <c r="L1930" s="6" t="s">
        <v>91</v>
      </c>
      <c r="M1930" s="5" t="s">
        <v>92</v>
      </c>
      <c r="N1930" s="6" t="s">
        <v>91</v>
      </c>
      <c r="O1930" s="6" t="s">
        <v>91</v>
      </c>
      <c r="P1930" s="6" t="s">
        <v>91</v>
      </c>
      <c r="Q1930" s="6" t="s">
        <v>91</v>
      </c>
      <c r="R1930" s="5">
        <v>1</v>
      </c>
      <c r="S1930" s="5">
        <v>0</v>
      </c>
      <c r="T1930" s="5" t="s">
        <v>93</v>
      </c>
      <c r="U1930" s="5" t="s">
        <v>105</v>
      </c>
    </row>
    <row r="1931" spans="1:21">
      <c r="A1931" s="6" t="s">
        <v>87</v>
      </c>
      <c r="B1931" s="7">
        <v>1</v>
      </c>
      <c r="C1931" s="5">
        <v>2100</v>
      </c>
      <c r="D1931" s="5">
        <v>42</v>
      </c>
      <c r="E1931" s="8">
        <v>421115</v>
      </c>
      <c r="F1931" s="8">
        <v>421115203</v>
      </c>
      <c r="G1931" s="5" t="s">
        <v>2647</v>
      </c>
      <c r="H1931" s="5" t="s">
        <v>225</v>
      </c>
      <c r="I1931" s="6" t="s">
        <v>91</v>
      </c>
      <c r="J1931" s="6" t="s">
        <v>91</v>
      </c>
      <c r="K1931" s="6" t="s">
        <v>91</v>
      </c>
      <c r="L1931" s="6" t="s">
        <v>91</v>
      </c>
      <c r="M1931" s="5" t="s">
        <v>92</v>
      </c>
      <c r="N1931" s="6" t="s">
        <v>91</v>
      </c>
      <c r="O1931" s="6" t="s">
        <v>91</v>
      </c>
      <c r="P1931" s="6" t="s">
        <v>91</v>
      </c>
      <c r="Q1931" s="6" t="s">
        <v>91</v>
      </c>
      <c r="R1931" s="5">
        <v>1</v>
      </c>
      <c r="S1931" s="5">
        <v>0</v>
      </c>
      <c r="T1931" s="5" t="s">
        <v>93</v>
      </c>
      <c r="U1931" s="5" t="s">
        <v>105</v>
      </c>
    </row>
    <row r="1932" spans="1:21">
      <c r="A1932" s="6" t="s">
        <v>87</v>
      </c>
      <c r="B1932" s="7">
        <v>1</v>
      </c>
      <c r="C1932" s="5">
        <v>2101</v>
      </c>
      <c r="D1932" s="5">
        <v>42</v>
      </c>
      <c r="E1932" s="8">
        <v>421115</v>
      </c>
      <c r="F1932" s="8">
        <v>421115204</v>
      </c>
      <c r="G1932" s="5" t="s">
        <v>2648</v>
      </c>
      <c r="H1932" s="5" t="s">
        <v>227</v>
      </c>
      <c r="I1932" s="6" t="s">
        <v>91</v>
      </c>
      <c r="J1932" s="6" t="s">
        <v>91</v>
      </c>
      <c r="K1932" s="6" t="s">
        <v>91</v>
      </c>
      <c r="L1932" s="6" t="s">
        <v>91</v>
      </c>
      <c r="M1932" s="5" t="s">
        <v>92</v>
      </c>
      <c r="N1932" s="6" t="s">
        <v>91</v>
      </c>
      <c r="O1932" s="6" t="s">
        <v>91</v>
      </c>
      <c r="P1932" s="6" t="s">
        <v>91</v>
      </c>
      <c r="Q1932" s="6" t="s">
        <v>91</v>
      </c>
      <c r="R1932" s="5">
        <v>1</v>
      </c>
      <c r="S1932" s="5">
        <v>0</v>
      </c>
      <c r="T1932" s="5" t="s">
        <v>93</v>
      </c>
      <c r="U1932" s="5" t="s">
        <v>105</v>
      </c>
    </row>
    <row r="1933" spans="1:21">
      <c r="A1933" s="6" t="s">
        <v>87</v>
      </c>
      <c r="B1933" s="7">
        <v>1</v>
      </c>
      <c r="C1933" s="5">
        <v>2102</v>
      </c>
      <c r="D1933" s="5">
        <v>42</v>
      </c>
      <c r="E1933" s="8" t="s">
        <v>1734</v>
      </c>
      <c r="F1933" s="8">
        <v>4211153</v>
      </c>
      <c r="G1933" s="5" t="s">
        <v>2649</v>
      </c>
      <c r="H1933" s="5" t="s">
        <v>2097</v>
      </c>
      <c r="I1933" s="6" t="s">
        <v>91</v>
      </c>
      <c r="J1933" s="6" t="s">
        <v>91</v>
      </c>
      <c r="K1933" s="6" t="s">
        <v>91</v>
      </c>
      <c r="L1933" s="6" t="s">
        <v>91</v>
      </c>
      <c r="M1933" s="5" t="s">
        <v>92</v>
      </c>
      <c r="N1933" s="6" t="s">
        <v>91</v>
      </c>
      <c r="O1933" s="6" t="s">
        <v>91</v>
      </c>
      <c r="P1933" s="6" t="s">
        <v>91</v>
      </c>
      <c r="Q1933" s="6" t="s">
        <v>91</v>
      </c>
      <c r="R1933" s="5">
        <v>1</v>
      </c>
      <c r="S1933" s="5">
        <v>0</v>
      </c>
      <c r="T1933" s="5" t="s">
        <v>93</v>
      </c>
      <c r="U1933" s="5" t="s">
        <v>105</v>
      </c>
    </row>
    <row r="1934" spans="1:21">
      <c r="A1934" s="6" t="s">
        <v>87</v>
      </c>
      <c r="B1934" s="7">
        <v>1</v>
      </c>
      <c r="C1934" s="5">
        <v>2103</v>
      </c>
      <c r="D1934" s="5">
        <v>42</v>
      </c>
      <c r="E1934" s="8">
        <v>421115</v>
      </c>
      <c r="F1934" s="8">
        <v>421115301</v>
      </c>
      <c r="G1934" s="5" t="s">
        <v>2650</v>
      </c>
      <c r="H1934" s="5" t="s">
        <v>221</v>
      </c>
      <c r="I1934" s="6" t="s">
        <v>91</v>
      </c>
      <c r="J1934" s="6" t="s">
        <v>91</v>
      </c>
      <c r="K1934" s="6" t="s">
        <v>91</v>
      </c>
      <c r="L1934" s="6" t="s">
        <v>91</v>
      </c>
      <c r="M1934" s="5" t="s">
        <v>92</v>
      </c>
      <c r="N1934" s="6" t="s">
        <v>91</v>
      </c>
      <c r="O1934" s="6" t="s">
        <v>91</v>
      </c>
      <c r="P1934" s="6" t="s">
        <v>91</v>
      </c>
      <c r="Q1934" s="6" t="s">
        <v>91</v>
      </c>
      <c r="R1934" s="5">
        <v>1</v>
      </c>
      <c r="S1934" s="5">
        <v>0</v>
      </c>
      <c r="T1934" s="5" t="s">
        <v>93</v>
      </c>
      <c r="U1934" s="5" t="s">
        <v>105</v>
      </c>
    </row>
    <row r="1935" spans="1:21">
      <c r="A1935" s="6" t="s">
        <v>87</v>
      </c>
      <c r="B1935" s="7">
        <v>1</v>
      </c>
      <c r="C1935" s="5">
        <v>2104</v>
      </c>
      <c r="D1935" s="5">
        <v>42</v>
      </c>
      <c r="E1935" s="8">
        <v>421115</v>
      </c>
      <c r="F1935" s="8">
        <v>421115302</v>
      </c>
      <c r="G1935" s="5" t="s">
        <v>2651</v>
      </c>
      <c r="H1935" s="5" t="s">
        <v>223</v>
      </c>
      <c r="I1935" s="6" t="s">
        <v>91</v>
      </c>
      <c r="J1935" s="6" t="s">
        <v>91</v>
      </c>
      <c r="K1935" s="6" t="s">
        <v>91</v>
      </c>
      <c r="L1935" s="6" t="s">
        <v>91</v>
      </c>
      <c r="M1935" s="5" t="s">
        <v>92</v>
      </c>
      <c r="N1935" s="6" t="s">
        <v>91</v>
      </c>
      <c r="O1935" s="6" t="s">
        <v>91</v>
      </c>
      <c r="P1935" s="6" t="s">
        <v>91</v>
      </c>
      <c r="Q1935" s="6" t="s">
        <v>91</v>
      </c>
      <c r="R1935" s="5">
        <v>1</v>
      </c>
      <c r="S1935" s="5">
        <v>0</v>
      </c>
      <c r="T1935" s="5" t="s">
        <v>93</v>
      </c>
      <c r="U1935" s="5" t="s">
        <v>105</v>
      </c>
    </row>
    <row r="1936" spans="1:21">
      <c r="A1936" s="6" t="s">
        <v>87</v>
      </c>
      <c r="B1936" s="7">
        <v>1</v>
      </c>
      <c r="C1936" s="5">
        <v>2105</v>
      </c>
      <c r="D1936" s="5">
        <v>42</v>
      </c>
      <c r="E1936" s="8">
        <v>421115</v>
      </c>
      <c r="F1936" s="8">
        <v>421115303</v>
      </c>
      <c r="G1936" s="5" t="s">
        <v>2652</v>
      </c>
      <c r="H1936" s="5" t="s">
        <v>225</v>
      </c>
      <c r="I1936" s="6" t="s">
        <v>91</v>
      </c>
      <c r="J1936" s="6" t="s">
        <v>91</v>
      </c>
      <c r="K1936" s="6" t="s">
        <v>91</v>
      </c>
      <c r="L1936" s="6" t="s">
        <v>91</v>
      </c>
      <c r="M1936" s="5" t="s">
        <v>92</v>
      </c>
      <c r="N1936" s="6" t="s">
        <v>91</v>
      </c>
      <c r="O1936" s="6" t="s">
        <v>91</v>
      </c>
      <c r="P1936" s="6" t="s">
        <v>91</v>
      </c>
      <c r="Q1936" s="6" t="s">
        <v>91</v>
      </c>
      <c r="R1936" s="5">
        <v>1</v>
      </c>
      <c r="S1936" s="5">
        <v>0</v>
      </c>
      <c r="T1936" s="5" t="s">
        <v>93</v>
      </c>
      <c r="U1936" s="5" t="s">
        <v>105</v>
      </c>
    </row>
    <row r="1937" spans="1:21">
      <c r="A1937" s="6" t="s">
        <v>87</v>
      </c>
      <c r="B1937" s="7">
        <v>1</v>
      </c>
      <c r="C1937" s="5">
        <v>2106</v>
      </c>
      <c r="D1937" s="5">
        <v>42</v>
      </c>
      <c r="E1937" s="8">
        <v>421115</v>
      </c>
      <c r="F1937" s="8">
        <v>421115304</v>
      </c>
      <c r="G1937" s="5" t="s">
        <v>2653</v>
      </c>
      <c r="H1937" s="5" t="s">
        <v>227</v>
      </c>
      <c r="I1937" s="6" t="s">
        <v>91</v>
      </c>
      <c r="J1937" s="6" t="s">
        <v>91</v>
      </c>
      <c r="K1937" s="6" t="s">
        <v>91</v>
      </c>
      <c r="L1937" s="6" t="s">
        <v>91</v>
      </c>
      <c r="M1937" s="5" t="s">
        <v>92</v>
      </c>
      <c r="N1937" s="6" t="s">
        <v>91</v>
      </c>
      <c r="O1937" s="6" t="s">
        <v>91</v>
      </c>
      <c r="P1937" s="6" t="s">
        <v>91</v>
      </c>
      <c r="Q1937" s="6" t="s">
        <v>91</v>
      </c>
      <c r="R1937" s="5">
        <v>1</v>
      </c>
      <c r="S1937" s="5">
        <v>0</v>
      </c>
      <c r="T1937" s="5" t="s">
        <v>93</v>
      </c>
      <c r="U1937" s="5" t="s">
        <v>105</v>
      </c>
    </row>
    <row r="1938" spans="1:21">
      <c r="A1938" s="6" t="s">
        <v>87</v>
      </c>
      <c r="B1938" s="7">
        <v>1</v>
      </c>
      <c r="C1938" s="5">
        <v>2107</v>
      </c>
      <c r="D1938" s="5">
        <v>42</v>
      </c>
      <c r="E1938" s="8" t="s">
        <v>1734</v>
      </c>
      <c r="F1938" s="8">
        <v>4211154</v>
      </c>
      <c r="G1938" s="5" t="s">
        <v>2654</v>
      </c>
      <c r="H1938" s="5" t="s">
        <v>2076</v>
      </c>
      <c r="I1938" s="5">
        <v>10065504589</v>
      </c>
      <c r="J1938" s="6" t="s">
        <v>91</v>
      </c>
      <c r="K1938" s="6" t="s">
        <v>91</v>
      </c>
      <c r="L1938" s="6" t="s">
        <v>91</v>
      </c>
      <c r="M1938" s="5" t="s">
        <v>92</v>
      </c>
      <c r="N1938" s="6" t="s">
        <v>91</v>
      </c>
      <c r="O1938" s="6" t="s">
        <v>91</v>
      </c>
      <c r="P1938" s="6" t="s">
        <v>91</v>
      </c>
      <c r="Q1938" s="6" t="s">
        <v>91</v>
      </c>
      <c r="R1938" s="5">
        <v>1</v>
      </c>
      <c r="S1938" s="5">
        <v>0</v>
      </c>
      <c r="T1938" s="5" t="s">
        <v>93</v>
      </c>
      <c r="U1938" s="5" t="s">
        <v>105</v>
      </c>
    </row>
    <row r="1939" spans="1:21">
      <c r="A1939" s="6" t="s">
        <v>87</v>
      </c>
      <c r="B1939" s="7">
        <v>1</v>
      </c>
      <c r="C1939" s="5">
        <v>2108</v>
      </c>
      <c r="D1939" s="5">
        <v>42</v>
      </c>
      <c r="E1939" s="8">
        <v>421115</v>
      </c>
      <c r="F1939" s="8">
        <v>421115401</v>
      </c>
      <c r="G1939" s="5" t="s">
        <v>2655</v>
      </c>
      <c r="H1939" s="5" t="s">
        <v>221</v>
      </c>
      <c r="I1939" s="6" t="s">
        <v>91</v>
      </c>
      <c r="J1939" s="6" t="s">
        <v>91</v>
      </c>
      <c r="K1939" s="6" t="s">
        <v>91</v>
      </c>
      <c r="L1939" s="6" t="s">
        <v>91</v>
      </c>
      <c r="M1939" s="5" t="s">
        <v>92</v>
      </c>
      <c r="N1939" s="6" t="s">
        <v>91</v>
      </c>
      <c r="O1939" s="6" t="s">
        <v>91</v>
      </c>
      <c r="P1939" s="6" t="s">
        <v>91</v>
      </c>
      <c r="Q1939" s="6" t="s">
        <v>91</v>
      </c>
      <c r="R1939" s="5">
        <v>1</v>
      </c>
      <c r="S1939" s="5">
        <v>0</v>
      </c>
      <c r="T1939" s="5" t="s">
        <v>93</v>
      </c>
      <c r="U1939" s="5" t="s">
        <v>105</v>
      </c>
    </row>
    <row r="1940" spans="1:21">
      <c r="A1940" s="6" t="s">
        <v>87</v>
      </c>
      <c r="B1940" s="7">
        <v>1</v>
      </c>
      <c r="C1940" s="5">
        <v>2109</v>
      </c>
      <c r="D1940" s="5">
        <v>42</v>
      </c>
      <c r="E1940" s="8">
        <v>421115</v>
      </c>
      <c r="F1940" s="8">
        <v>421115402</v>
      </c>
      <c r="G1940" s="5" t="s">
        <v>2656</v>
      </c>
      <c r="H1940" s="5" t="s">
        <v>223</v>
      </c>
      <c r="I1940" s="6" t="s">
        <v>91</v>
      </c>
      <c r="J1940" s="6" t="s">
        <v>91</v>
      </c>
      <c r="K1940" s="6" t="s">
        <v>91</v>
      </c>
      <c r="L1940" s="6" t="s">
        <v>91</v>
      </c>
      <c r="M1940" s="5" t="s">
        <v>92</v>
      </c>
      <c r="N1940" s="6" t="s">
        <v>91</v>
      </c>
      <c r="O1940" s="6" t="s">
        <v>91</v>
      </c>
      <c r="P1940" s="6" t="s">
        <v>91</v>
      </c>
      <c r="Q1940" s="6" t="s">
        <v>91</v>
      </c>
      <c r="R1940" s="5">
        <v>1</v>
      </c>
      <c r="S1940" s="5">
        <v>0</v>
      </c>
      <c r="T1940" s="5" t="s">
        <v>93</v>
      </c>
      <c r="U1940" s="5" t="s">
        <v>105</v>
      </c>
    </row>
    <row r="1941" spans="1:21">
      <c r="A1941" s="6" t="s">
        <v>87</v>
      </c>
      <c r="B1941" s="7">
        <v>1</v>
      </c>
      <c r="C1941" s="5">
        <v>2110</v>
      </c>
      <c r="D1941" s="5">
        <v>42</v>
      </c>
      <c r="E1941" s="8">
        <v>421115</v>
      </c>
      <c r="F1941" s="8">
        <v>421115403</v>
      </c>
      <c r="G1941" s="5" t="s">
        <v>2657</v>
      </c>
      <c r="H1941" s="5" t="s">
        <v>225</v>
      </c>
      <c r="I1941" s="6" t="s">
        <v>91</v>
      </c>
      <c r="J1941" s="6" t="s">
        <v>91</v>
      </c>
      <c r="K1941" s="6" t="s">
        <v>91</v>
      </c>
      <c r="L1941" s="6" t="s">
        <v>91</v>
      </c>
      <c r="M1941" s="5" t="s">
        <v>92</v>
      </c>
      <c r="N1941" s="6" t="s">
        <v>91</v>
      </c>
      <c r="O1941" s="6" t="s">
        <v>91</v>
      </c>
      <c r="P1941" s="6" t="s">
        <v>91</v>
      </c>
      <c r="Q1941" s="6" t="s">
        <v>91</v>
      </c>
      <c r="R1941" s="5">
        <v>1</v>
      </c>
      <c r="S1941" s="5">
        <v>0</v>
      </c>
      <c r="T1941" s="5" t="s">
        <v>93</v>
      </c>
      <c r="U1941" s="5" t="s">
        <v>105</v>
      </c>
    </row>
    <row r="1942" spans="1:21">
      <c r="A1942" s="6" t="s">
        <v>87</v>
      </c>
      <c r="B1942" s="7">
        <v>1</v>
      </c>
      <c r="C1942" s="5">
        <v>2111</v>
      </c>
      <c r="D1942" s="5">
        <v>42</v>
      </c>
      <c r="E1942" s="8">
        <v>421115</v>
      </c>
      <c r="F1942" s="8">
        <v>421115404</v>
      </c>
      <c r="G1942" s="5" t="s">
        <v>2658</v>
      </c>
      <c r="H1942" s="5" t="s">
        <v>227</v>
      </c>
      <c r="I1942" s="6" t="s">
        <v>91</v>
      </c>
      <c r="J1942" s="6" t="s">
        <v>91</v>
      </c>
      <c r="K1942" s="6" t="s">
        <v>91</v>
      </c>
      <c r="L1942" s="6" t="s">
        <v>91</v>
      </c>
      <c r="M1942" s="5" t="s">
        <v>92</v>
      </c>
      <c r="N1942" s="6" t="s">
        <v>91</v>
      </c>
      <c r="O1942" s="6" t="s">
        <v>91</v>
      </c>
      <c r="P1942" s="6" t="s">
        <v>91</v>
      </c>
      <c r="Q1942" s="6" t="s">
        <v>91</v>
      </c>
      <c r="R1942" s="5">
        <v>1</v>
      </c>
      <c r="S1942" s="5">
        <v>0</v>
      </c>
      <c r="T1942" s="5" t="s">
        <v>93</v>
      </c>
      <c r="U1942" s="5" t="s">
        <v>105</v>
      </c>
    </row>
    <row r="1943" spans="1:21">
      <c r="A1943" s="6" t="s">
        <v>87</v>
      </c>
      <c r="B1943" s="7">
        <v>1</v>
      </c>
      <c r="C1943" s="5">
        <v>2112</v>
      </c>
      <c r="D1943" s="5">
        <v>42</v>
      </c>
      <c r="E1943" s="8" t="s">
        <v>1734</v>
      </c>
      <c r="F1943" s="8">
        <v>4211155</v>
      </c>
      <c r="G1943" s="5" t="s">
        <v>2659</v>
      </c>
      <c r="H1943" s="5" t="s">
        <v>2083</v>
      </c>
      <c r="I1943" s="6" t="s">
        <v>91</v>
      </c>
      <c r="J1943" s="6" t="s">
        <v>91</v>
      </c>
      <c r="K1943" s="6" t="s">
        <v>91</v>
      </c>
      <c r="L1943" s="6" t="s">
        <v>91</v>
      </c>
      <c r="M1943" s="5" t="s">
        <v>92</v>
      </c>
      <c r="N1943" s="6" t="s">
        <v>91</v>
      </c>
      <c r="O1943" s="6" t="s">
        <v>91</v>
      </c>
      <c r="P1943" s="6" t="s">
        <v>91</v>
      </c>
      <c r="Q1943" s="6" t="s">
        <v>91</v>
      </c>
      <c r="R1943" s="5">
        <v>1</v>
      </c>
      <c r="S1943" s="5">
        <v>0</v>
      </c>
      <c r="T1943" s="5" t="s">
        <v>93</v>
      </c>
      <c r="U1943" s="5" t="s">
        <v>105</v>
      </c>
    </row>
    <row r="1944" spans="1:21">
      <c r="A1944" s="6" t="s">
        <v>87</v>
      </c>
      <c r="B1944" s="7">
        <v>1</v>
      </c>
      <c r="C1944" s="5">
        <v>2113</v>
      </c>
      <c r="D1944" s="5">
        <v>42</v>
      </c>
      <c r="E1944" s="8">
        <v>421115</v>
      </c>
      <c r="F1944" s="8">
        <v>421115501</v>
      </c>
      <c r="G1944" s="5" t="s">
        <v>2660</v>
      </c>
      <c r="H1944" s="5" t="s">
        <v>221</v>
      </c>
      <c r="I1944" s="6" t="s">
        <v>91</v>
      </c>
      <c r="J1944" s="6" t="s">
        <v>91</v>
      </c>
      <c r="K1944" s="6" t="s">
        <v>91</v>
      </c>
      <c r="L1944" s="6" t="s">
        <v>91</v>
      </c>
      <c r="M1944" s="5" t="s">
        <v>92</v>
      </c>
      <c r="N1944" s="6" t="s">
        <v>91</v>
      </c>
      <c r="O1944" s="6" t="s">
        <v>91</v>
      </c>
      <c r="P1944" s="6" t="s">
        <v>91</v>
      </c>
      <c r="Q1944" s="6" t="s">
        <v>91</v>
      </c>
      <c r="R1944" s="5">
        <v>1</v>
      </c>
      <c r="S1944" s="5">
        <v>0</v>
      </c>
      <c r="T1944" s="5" t="s">
        <v>93</v>
      </c>
      <c r="U1944" s="5" t="s">
        <v>105</v>
      </c>
    </row>
    <row r="1945" spans="1:21">
      <c r="A1945" s="6" t="s">
        <v>87</v>
      </c>
      <c r="B1945" s="7">
        <v>1</v>
      </c>
      <c r="C1945" s="5">
        <v>2114</v>
      </c>
      <c r="D1945" s="5">
        <v>42</v>
      </c>
      <c r="E1945" s="8">
        <v>421115</v>
      </c>
      <c r="F1945" s="8">
        <v>421115502</v>
      </c>
      <c r="G1945" s="5" t="s">
        <v>2661</v>
      </c>
      <c r="H1945" s="5" t="s">
        <v>223</v>
      </c>
      <c r="I1945" s="6" t="s">
        <v>91</v>
      </c>
      <c r="J1945" s="6" t="s">
        <v>91</v>
      </c>
      <c r="K1945" s="6" t="s">
        <v>91</v>
      </c>
      <c r="L1945" s="6" t="s">
        <v>91</v>
      </c>
      <c r="M1945" s="5" t="s">
        <v>92</v>
      </c>
      <c r="N1945" s="6" t="s">
        <v>91</v>
      </c>
      <c r="O1945" s="6" t="s">
        <v>91</v>
      </c>
      <c r="P1945" s="6" t="s">
        <v>91</v>
      </c>
      <c r="Q1945" s="6" t="s">
        <v>91</v>
      </c>
      <c r="R1945" s="5">
        <v>1</v>
      </c>
      <c r="S1945" s="5">
        <v>0</v>
      </c>
      <c r="T1945" s="5" t="s">
        <v>93</v>
      </c>
      <c r="U1945" s="5" t="s">
        <v>105</v>
      </c>
    </row>
    <row r="1946" spans="1:21">
      <c r="A1946" s="6" t="s">
        <v>87</v>
      </c>
      <c r="B1946" s="7">
        <v>1</v>
      </c>
      <c r="C1946" s="5">
        <v>2115</v>
      </c>
      <c r="D1946" s="5">
        <v>42</v>
      </c>
      <c r="E1946" s="8">
        <v>421115</v>
      </c>
      <c r="F1946" s="8">
        <v>421115503</v>
      </c>
      <c r="G1946" s="5" t="s">
        <v>2662</v>
      </c>
      <c r="H1946" s="5" t="s">
        <v>225</v>
      </c>
      <c r="I1946" s="6" t="s">
        <v>91</v>
      </c>
      <c r="J1946" s="6" t="s">
        <v>91</v>
      </c>
      <c r="K1946" s="6" t="s">
        <v>91</v>
      </c>
      <c r="L1946" s="6" t="s">
        <v>91</v>
      </c>
      <c r="M1946" s="5" t="s">
        <v>92</v>
      </c>
      <c r="N1946" s="6" t="s">
        <v>91</v>
      </c>
      <c r="O1946" s="6" t="s">
        <v>91</v>
      </c>
      <c r="P1946" s="6" t="s">
        <v>91</v>
      </c>
      <c r="Q1946" s="6" t="s">
        <v>91</v>
      </c>
      <c r="R1946" s="5">
        <v>1</v>
      </c>
      <c r="S1946" s="5">
        <v>0</v>
      </c>
      <c r="T1946" s="5" t="s">
        <v>93</v>
      </c>
      <c r="U1946" s="5" t="s">
        <v>105</v>
      </c>
    </row>
    <row r="1947" spans="1:21">
      <c r="A1947" s="6" t="s">
        <v>87</v>
      </c>
      <c r="B1947" s="7">
        <v>1</v>
      </c>
      <c r="C1947" s="5">
        <v>2116</v>
      </c>
      <c r="D1947" s="5">
        <v>42</v>
      </c>
      <c r="E1947" s="8">
        <v>421115</v>
      </c>
      <c r="F1947" s="8">
        <v>421115504</v>
      </c>
      <c r="G1947" s="5" t="s">
        <v>2663</v>
      </c>
      <c r="H1947" s="5" t="s">
        <v>227</v>
      </c>
      <c r="I1947" s="6" t="s">
        <v>91</v>
      </c>
      <c r="J1947" s="6" t="s">
        <v>91</v>
      </c>
      <c r="K1947" s="6" t="s">
        <v>91</v>
      </c>
      <c r="L1947" s="6" t="s">
        <v>91</v>
      </c>
      <c r="M1947" s="5" t="s">
        <v>92</v>
      </c>
      <c r="N1947" s="6" t="s">
        <v>91</v>
      </c>
      <c r="O1947" s="6" t="s">
        <v>91</v>
      </c>
      <c r="P1947" s="6" t="s">
        <v>91</v>
      </c>
      <c r="Q1947" s="6" t="s">
        <v>91</v>
      </c>
      <c r="R1947" s="5">
        <v>1</v>
      </c>
      <c r="S1947" s="5">
        <v>0</v>
      </c>
      <c r="T1947" s="5" t="s">
        <v>93</v>
      </c>
      <c r="U1947" s="5" t="s">
        <v>105</v>
      </c>
    </row>
    <row r="1948" spans="1:21">
      <c r="A1948" s="6" t="s">
        <v>87</v>
      </c>
      <c r="B1948" s="7">
        <v>1</v>
      </c>
      <c r="C1948" s="5">
        <v>2117</v>
      </c>
      <c r="D1948" s="5">
        <v>42</v>
      </c>
      <c r="E1948" s="8" t="s">
        <v>1734</v>
      </c>
      <c r="F1948" s="8">
        <v>4211156</v>
      </c>
      <c r="G1948" s="5" t="s">
        <v>2664</v>
      </c>
      <c r="H1948" s="5" t="s">
        <v>2264</v>
      </c>
      <c r="I1948" s="5">
        <v>10065503639</v>
      </c>
      <c r="J1948" s="6" t="s">
        <v>91</v>
      </c>
      <c r="K1948" s="6" t="s">
        <v>91</v>
      </c>
      <c r="L1948" s="6" t="s">
        <v>91</v>
      </c>
      <c r="M1948" s="5" t="s">
        <v>92</v>
      </c>
      <c r="N1948" s="6" t="s">
        <v>91</v>
      </c>
      <c r="O1948" s="6" t="s">
        <v>91</v>
      </c>
      <c r="P1948" s="6" t="s">
        <v>91</v>
      </c>
      <c r="Q1948" s="6" t="s">
        <v>91</v>
      </c>
      <c r="R1948" s="5">
        <v>1</v>
      </c>
      <c r="S1948" s="5">
        <v>0</v>
      </c>
      <c r="T1948" s="5" t="s">
        <v>93</v>
      </c>
      <c r="U1948" s="5" t="s">
        <v>105</v>
      </c>
    </row>
    <row r="1949" spans="1:21">
      <c r="A1949" s="6" t="s">
        <v>87</v>
      </c>
      <c r="B1949" s="7">
        <v>1</v>
      </c>
      <c r="C1949" s="5">
        <v>2118</v>
      </c>
      <c r="D1949" s="5">
        <v>42</v>
      </c>
      <c r="E1949" s="8">
        <v>421115</v>
      </c>
      <c r="F1949" s="8">
        <v>421115601</v>
      </c>
      <c r="G1949" s="5" t="s">
        <v>2665</v>
      </c>
      <c r="H1949" s="5" t="s">
        <v>221</v>
      </c>
      <c r="I1949" s="6" t="s">
        <v>91</v>
      </c>
      <c r="J1949" s="6" t="s">
        <v>91</v>
      </c>
      <c r="K1949" s="6" t="s">
        <v>91</v>
      </c>
      <c r="L1949" s="6" t="s">
        <v>91</v>
      </c>
      <c r="M1949" s="5" t="s">
        <v>92</v>
      </c>
      <c r="N1949" s="6" t="s">
        <v>91</v>
      </c>
      <c r="O1949" s="6" t="s">
        <v>91</v>
      </c>
      <c r="P1949" s="6" t="s">
        <v>91</v>
      </c>
      <c r="Q1949" s="6" t="s">
        <v>91</v>
      </c>
      <c r="R1949" s="5">
        <v>1</v>
      </c>
      <c r="S1949" s="5">
        <v>0</v>
      </c>
      <c r="T1949" s="5" t="s">
        <v>93</v>
      </c>
      <c r="U1949" s="5" t="s">
        <v>105</v>
      </c>
    </row>
    <row r="1950" spans="1:21">
      <c r="A1950" s="6" t="s">
        <v>87</v>
      </c>
      <c r="B1950" s="7">
        <v>1</v>
      </c>
      <c r="C1950" s="5">
        <v>2119</v>
      </c>
      <c r="D1950" s="5">
        <v>42</v>
      </c>
      <c r="E1950" s="8">
        <v>421115</v>
      </c>
      <c r="F1950" s="8">
        <v>421115602</v>
      </c>
      <c r="G1950" s="5" t="s">
        <v>2666</v>
      </c>
      <c r="H1950" s="5" t="s">
        <v>223</v>
      </c>
      <c r="I1950" s="6" t="s">
        <v>91</v>
      </c>
      <c r="J1950" s="6" t="s">
        <v>91</v>
      </c>
      <c r="K1950" s="6" t="s">
        <v>91</v>
      </c>
      <c r="L1950" s="6" t="s">
        <v>91</v>
      </c>
      <c r="M1950" s="5" t="s">
        <v>92</v>
      </c>
      <c r="N1950" s="6" t="s">
        <v>91</v>
      </c>
      <c r="O1950" s="6" t="s">
        <v>91</v>
      </c>
      <c r="P1950" s="6" t="s">
        <v>91</v>
      </c>
      <c r="Q1950" s="6" t="s">
        <v>91</v>
      </c>
      <c r="R1950" s="5">
        <v>1</v>
      </c>
      <c r="S1950" s="5">
        <v>0</v>
      </c>
      <c r="T1950" s="5" t="s">
        <v>93</v>
      </c>
      <c r="U1950" s="5" t="s">
        <v>105</v>
      </c>
    </row>
    <row r="1951" spans="1:21">
      <c r="A1951" s="6" t="s">
        <v>87</v>
      </c>
      <c r="B1951" s="7">
        <v>1</v>
      </c>
      <c r="C1951" s="5">
        <v>2120</v>
      </c>
      <c r="D1951" s="5">
        <v>42</v>
      </c>
      <c r="E1951" s="8">
        <v>421115</v>
      </c>
      <c r="F1951" s="8">
        <v>421115603</v>
      </c>
      <c r="G1951" s="5" t="s">
        <v>2667</v>
      </c>
      <c r="H1951" s="5" t="s">
        <v>225</v>
      </c>
      <c r="I1951" s="6" t="s">
        <v>91</v>
      </c>
      <c r="J1951" s="6" t="s">
        <v>91</v>
      </c>
      <c r="K1951" s="6" t="s">
        <v>91</v>
      </c>
      <c r="L1951" s="6" t="s">
        <v>91</v>
      </c>
      <c r="M1951" s="5" t="s">
        <v>92</v>
      </c>
      <c r="N1951" s="6" t="s">
        <v>91</v>
      </c>
      <c r="O1951" s="6" t="s">
        <v>91</v>
      </c>
      <c r="P1951" s="6" t="s">
        <v>91</v>
      </c>
      <c r="Q1951" s="6" t="s">
        <v>91</v>
      </c>
      <c r="R1951" s="5">
        <v>1</v>
      </c>
      <c r="S1951" s="5">
        <v>0</v>
      </c>
      <c r="T1951" s="5" t="s">
        <v>93</v>
      </c>
      <c r="U1951" s="5" t="s">
        <v>105</v>
      </c>
    </row>
    <row r="1952" spans="1:21">
      <c r="A1952" s="6" t="s">
        <v>87</v>
      </c>
      <c r="B1952" s="7">
        <v>1</v>
      </c>
      <c r="C1952" s="5">
        <v>2121</v>
      </c>
      <c r="D1952" s="5">
        <v>42</v>
      </c>
      <c r="E1952" s="8">
        <v>421115</v>
      </c>
      <c r="F1952" s="8">
        <v>421115604</v>
      </c>
      <c r="G1952" s="5" t="s">
        <v>2668</v>
      </c>
      <c r="H1952" s="5" t="s">
        <v>227</v>
      </c>
      <c r="I1952" s="6" t="s">
        <v>91</v>
      </c>
      <c r="J1952" s="6" t="s">
        <v>91</v>
      </c>
      <c r="K1952" s="6" t="s">
        <v>91</v>
      </c>
      <c r="L1952" s="6" t="s">
        <v>91</v>
      </c>
      <c r="M1952" s="5" t="s">
        <v>92</v>
      </c>
      <c r="N1952" s="6" t="s">
        <v>91</v>
      </c>
      <c r="O1952" s="6" t="s">
        <v>91</v>
      </c>
      <c r="P1952" s="6" t="s">
        <v>91</v>
      </c>
      <c r="Q1952" s="6" t="s">
        <v>91</v>
      </c>
      <c r="R1952" s="5">
        <v>1</v>
      </c>
      <c r="S1952" s="5">
        <v>0</v>
      </c>
      <c r="T1952" s="5" t="s">
        <v>93</v>
      </c>
      <c r="U1952" s="5" t="s">
        <v>105</v>
      </c>
    </row>
    <row r="1953" spans="1:21">
      <c r="A1953" s="6" t="s">
        <v>87</v>
      </c>
      <c r="B1953" s="7">
        <v>1</v>
      </c>
      <c r="C1953" s="5">
        <v>2122</v>
      </c>
      <c r="D1953" s="5">
        <v>42</v>
      </c>
      <c r="E1953" s="8" t="s">
        <v>1734</v>
      </c>
      <c r="F1953" s="8">
        <v>4211157</v>
      </c>
      <c r="G1953" s="5" t="s">
        <v>2669</v>
      </c>
      <c r="H1953" s="5" t="s">
        <v>2138</v>
      </c>
      <c r="I1953" s="5">
        <v>10065505500</v>
      </c>
      <c r="J1953" s="6" t="s">
        <v>91</v>
      </c>
      <c r="K1953" s="6" t="s">
        <v>91</v>
      </c>
      <c r="L1953" s="6" t="s">
        <v>91</v>
      </c>
      <c r="M1953" s="5" t="s">
        <v>92</v>
      </c>
      <c r="N1953" s="6" t="s">
        <v>91</v>
      </c>
      <c r="O1953" s="6" t="s">
        <v>91</v>
      </c>
      <c r="P1953" s="6" t="s">
        <v>91</v>
      </c>
      <c r="Q1953" s="6" t="s">
        <v>91</v>
      </c>
      <c r="R1953" s="5">
        <v>1</v>
      </c>
      <c r="S1953" s="5">
        <v>0</v>
      </c>
      <c r="T1953" s="5" t="s">
        <v>93</v>
      </c>
      <c r="U1953" s="5" t="s">
        <v>105</v>
      </c>
    </row>
    <row r="1954" spans="1:21">
      <c r="A1954" s="6" t="s">
        <v>87</v>
      </c>
      <c r="B1954" s="7">
        <v>1</v>
      </c>
      <c r="C1954" s="5">
        <v>2123</v>
      </c>
      <c r="D1954" s="5">
        <v>42</v>
      </c>
      <c r="E1954" s="8">
        <v>421115</v>
      </c>
      <c r="F1954" s="8">
        <v>421115701</v>
      </c>
      <c r="G1954" s="5" t="s">
        <v>2670</v>
      </c>
      <c r="H1954" s="5" t="s">
        <v>221</v>
      </c>
      <c r="I1954" s="6" t="s">
        <v>91</v>
      </c>
      <c r="J1954" s="6" t="s">
        <v>91</v>
      </c>
      <c r="K1954" s="6" t="s">
        <v>91</v>
      </c>
      <c r="L1954" s="6" t="s">
        <v>91</v>
      </c>
      <c r="M1954" s="5" t="s">
        <v>92</v>
      </c>
      <c r="N1954" s="6" t="s">
        <v>91</v>
      </c>
      <c r="O1954" s="6" t="s">
        <v>91</v>
      </c>
      <c r="P1954" s="6" t="s">
        <v>91</v>
      </c>
      <c r="Q1954" s="6" t="s">
        <v>91</v>
      </c>
      <c r="R1954" s="5">
        <v>1</v>
      </c>
      <c r="S1954" s="5">
        <v>0</v>
      </c>
      <c r="T1954" s="5" t="s">
        <v>93</v>
      </c>
      <c r="U1954" s="5" t="s">
        <v>105</v>
      </c>
    </row>
    <row r="1955" spans="1:21">
      <c r="A1955" s="6" t="s">
        <v>87</v>
      </c>
      <c r="B1955" s="7">
        <v>1</v>
      </c>
      <c r="C1955" s="5">
        <v>2124</v>
      </c>
      <c r="D1955" s="5">
        <v>42</v>
      </c>
      <c r="E1955" s="8">
        <v>421115</v>
      </c>
      <c r="F1955" s="8">
        <v>421115702</v>
      </c>
      <c r="G1955" s="5" t="s">
        <v>2671</v>
      </c>
      <c r="H1955" s="5" t="s">
        <v>223</v>
      </c>
      <c r="I1955" s="6" t="s">
        <v>91</v>
      </c>
      <c r="J1955" s="6" t="s">
        <v>91</v>
      </c>
      <c r="K1955" s="6" t="s">
        <v>91</v>
      </c>
      <c r="L1955" s="6" t="s">
        <v>91</v>
      </c>
      <c r="M1955" s="5" t="s">
        <v>92</v>
      </c>
      <c r="N1955" s="6" t="s">
        <v>91</v>
      </c>
      <c r="O1955" s="6" t="s">
        <v>91</v>
      </c>
      <c r="P1955" s="6" t="s">
        <v>91</v>
      </c>
      <c r="Q1955" s="6" t="s">
        <v>91</v>
      </c>
      <c r="R1955" s="5">
        <v>1</v>
      </c>
      <c r="S1955" s="5">
        <v>0</v>
      </c>
      <c r="T1955" s="5" t="s">
        <v>93</v>
      </c>
      <c r="U1955" s="5" t="s">
        <v>105</v>
      </c>
    </row>
    <row r="1956" spans="1:21">
      <c r="A1956" s="6" t="s">
        <v>87</v>
      </c>
      <c r="B1956" s="7">
        <v>1</v>
      </c>
      <c r="C1956" s="5">
        <v>2125</v>
      </c>
      <c r="D1956" s="5">
        <v>42</v>
      </c>
      <c r="E1956" s="8">
        <v>421115</v>
      </c>
      <c r="F1956" s="8">
        <v>421115703</v>
      </c>
      <c r="G1956" s="5" t="s">
        <v>2672</v>
      </c>
      <c r="H1956" s="5" t="s">
        <v>225</v>
      </c>
      <c r="I1956" s="6" t="s">
        <v>91</v>
      </c>
      <c r="J1956" s="6" t="s">
        <v>91</v>
      </c>
      <c r="K1956" s="6" t="s">
        <v>91</v>
      </c>
      <c r="L1956" s="6" t="s">
        <v>91</v>
      </c>
      <c r="M1956" s="5" t="s">
        <v>92</v>
      </c>
      <c r="N1956" s="6" t="s">
        <v>91</v>
      </c>
      <c r="O1956" s="6" t="s">
        <v>91</v>
      </c>
      <c r="P1956" s="6" t="s">
        <v>91</v>
      </c>
      <c r="Q1956" s="6" t="s">
        <v>91</v>
      </c>
      <c r="R1956" s="5">
        <v>1</v>
      </c>
      <c r="S1956" s="5">
        <v>0</v>
      </c>
      <c r="T1956" s="5" t="s">
        <v>93</v>
      </c>
      <c r="U1956" s="5" t="s">
        <v>105</v>
      </c>
    </row>
    <row r="1957" spans="1:21">
      <c r="A1957" s="6" t="s">
        <v>87</v>
      </c>
      <c r="B1957" s="7">
        <v>1</v>
      </c>
      <c r="C1957" s="5">
        <v>2127</v>
      </c>
      <c r="D1957" s="5">
        <v>42</v>
      </c>
      <c r="E1957" s="8">
        <v>421115</v>
      </c>
      <c r="F1957" s="8">
        <v>421115704</v>
      </c>
      <c r="G1957" s="5" t="s">
        <v>2673</v>
      </c>
      <c r="H1957" s="5" t="s">
        <v>227</v>
      </c>
      <c r="I1957" s="6" t="s">
        <v>91</v>
      </c>
      <c r="J1957" s="6" t="s">
        <v>91</v>
      </c>
      <c r="K1957" s="6" t="s">
        <v>91</v>
      </c>
      <c r="L1957" s="6" t="s">
        <v>91</v>
      </c>
      <c r="M1957" s="5" t="s">
        <v>92</v>
      </c>
      <c r="N1957" s="6" t="s">
        <v>91</v>
      </c>
      <c r="O1957" s="6" t="s">
        <v>91</v>
      </c>
      <c r="P1957" s="6" t="s">
        <v>91</v>
      </c>
      <c r="Q1957" s="6" t="s">
        <v>91</v>
      </c>
      <c r="R1957" s="5">
        <v>1</v>
      </c>
      <c r="S1957" s="5">
        <v>0</v>
      </c>
      <c r="T1957" s="5" t="s">
        <v>93</v>
      </c>
      <c r="U1957" s="5" t="s">
        <v>105</v>
      </c>
    </row>
    <row r="1958" spans="1:21">
      <c r="A1958" s="6" t="s">
        <v>87</v>
      </c>
      <c r="B1958" s="7">
        <v>1</v>
      </c>
      <c r="C1958" s="5">
        <v>2128</v>
      </c>
      <c r="D1958" s="5">
        <v>42</v>
      </c>
      <c r="E1958" s="8" t="s">
        <v>1734</v>
      </c>
      <c r="F1958" s="8">
        <v>4211158</v>
      </c>
      <c r="G1958" s="5" t="s">
        <v>2674</v>
      </c>
      <c r="H1958" s="5" t="s">
        <v>2006</v>
      </c>
      <c r="I1958" s="5">
        <v>10065503678</v>
      </c>
      <c r="J1958" s="6" t="s">
        <v>91</v>
      </c>
      <c r="K1958" s="6" t="s">
        <v>91</v>
      </c>
      <c r="L1958" s="6" t="s">
        <v>91</v>
      </c>
      <c r="M1958" s="5" t="s">
        <v>92</v>
      </c>
      <c r="N1958" s="6" t="s">
        <v>91</v>
      </c>
      <c r="O1958" s="6" t="s">
        <v>91</v>
      </c>
      <c r="P1958" s="6" t="s">
        <v>91</v>
      </c>
      <c r="Q1958" s="6" t="s">
        <v>91</v>
      </c>
      <c r="R1958" s="5">
        <v>1</v>
      </c>
      <c r="S1958" s="5">
        <v>0</v>
      </c>
      <c r="T1958" s="5" t="s">
        <v>93</v>
      </c>
      <c r="U1958" s="5" t="s">
        <v>105</v>
      </c>
    </row>
    <row r="1959" spans="1:21">
      <c r="A1959" s="6" t="s">
        <v>87</v>
      </c>
      <c r="B1959" s="7">
        <v>1</v>
      </c>
      <c r="C1959" s="5">
        <v>2129</v>
      </c>
      <c r="D1959" s="5">
        <v>42</v>
      </c>
      <c r="E1959" s="8">
        <v>421115</v>
      </c>
      <c r="F1959" s="8">
        <v>421115801</v>
      </c>
      <c r="G1959" s="5" t="s">
        <v>2675</v>
      </c>
      <c r="H1959" s="5" t="s">
        <v>221</v>
      </c>
      <c r="I1959" s="6" t="s">
        <v>91</v>
      </c>
      <c r="J1959" s="6" t="s">
        <v>91</v>
      </c>
      <c r="K1959" s="6" t="s">
        <v>91</v>
      </c>
      <c r="L1959" s="6" t="s">
        <v>91</v>
      </c>
      <c r="M1959" s="5" t="s">
        <v>92</v>
      </c>
      <c r="N1959" s="6" t="s">
        <v>91</v>
      </c>
      <c r="O1959" s="6" t="s">
        <v>91</v>
      </c>
      <c r="P1959" s="6" t="s">
        <v>91</v>
      </c>
      <c r="Q1959" s="6" t="s">
        <v>91</v>
      </c>
      <c r="R1959" s="5">
        <v>1</v>
      </c>
      <c r="S1959" s="5">
        <v>0</v>
      </c>
      <c r="T1959" s="5" t="s">
        <v>93</v>
      </c>
      <c r="U1959" s="5" t="s">
        <v>105</v>
      </c>
    </row>
    <row r="1960" spans="1:21">
      <c r="A1960" s="6" t="s">
        <v>87</v>
      </c>
      <c r="B1960" s="7">
        <v>1</v>
      </c>
      <c r="C1960" s="5">
        <v>2130</v>
      </c>
      <c r="D1960" s="5">
        <v>42</v>
      </c>
      <c r="E1960" s="8">
        <v>421115</v>
      </c>
      <c r="F1960" s="8">
        <v>421115802</v>
      </c>
      <c r="G1960" s="5" t="s">
        <v>2676</v>
      </c>
      <c r="H1960" s="5" t="s">
        <v>223</v>
      </c>
      <c r="I1960" s="6" t="s">
        <v>91</v>
      </c>
      <c r="J1960" s="6" t="s">
        <v>91</v>
      </c>
      <c r="K1960" s="6" t="s">
        <v>91</v>
      </c>
      <c r="L1960" s="6" t="s">
        <v>91</v>
      </c>
      <c r="M1960" s="5" t="s">
        <v>92</v>
      </c>
      <c r="N1960" s="6" t="s">
        <v>91</v>
      </c>
      <c r="O1960" s="6" t="s">
        <v>91</v>
      </c>
      <c r="P1960" s="6" t="s">
        <v>91</v>
      </c>
      <c r="Q1960" s="6" t="s">
        <v>91</v>
      </c>
      <c r="R1960" s="5">
        <v>1</v>
      </c>
      <c r="S1960" s="5">
        <v>0</v>
      </c>
      <c r="T1960" s="5" t="s">
        <v>93</v>
      </c>
      <c r="U1960" s="5" t="s">
        <v>105</v>
      </c>
    </row>
    <row r="1961" spans="1:21">
      <c r="A1961" s="6" t="s">
        <v>87</v>
      </c>
      <c r="B1961" s="7">
        <v>1</v>
      </c>
      <c r="C1961" s="5">
        <v>2131</v>
      </c>
      <c r="D1961" s="5">
        <v>42</v>
      </c>
      <c r="E1961" s="8">
        <v>421115</v>
      </c>
      <c r="F1961" s="8">
        <v>421115803</v>
      </c>
      <c r="G1961" s="5" t="s">
        <v>2677</v>
      </c>
      <c r="H1961" s="5" t="s">
        <v>225</v>
      </c>
      <c r="I1961" s="6" t="s">
        <v>91</v>
      </c>
      <c r="J1961" s="6" t="s">
        <v>91</v>
      </c>
      <c r="K1961" s="6" t="s">
        <v>91</v>
      </c>
      <c r="L1961" s="6" t="s">
        <v>91</v>
      </c>
      <c r="M1961" s="5" t="s">
        <v>92</v>
      </c>
      <c r="N1961" s="6" t="s">
        <v>91</v>
      </c>
      <c r="O1961" s="6" t="s">
        <v>91</v>
      </c>
      <c r="P1961" s="6" t="s">
        <v>91</v>
      </c>
      <c r="Q1961" s="6" t="s">
        <v>91</v>
      </c>
      <c r="R1961" s="5">
        <v>1</v>
      </c>
      <c r="S1961" s="5">
        <v>0</v>
      </c>
      <c r="T1961" s="5" t="s">
        <v>93</v>
      </c>
      <c r="U1961" s="5" t="s">
        <v>105</v>
      </c>
    </row>
    <row r="1962" spans="1:21">
      <c r="A1962" s="6" t="s">
        <v>87</v>
      </c>
      <c r="B1962" s="7">
        <v>1</v>
      </c>
      <c r="C1962" s="5">
        <v>2133</v>
      </c>
      <c r="D1962" s="5">
        <v>42</v>
      </c>
      <c r="E1962" s="8">
        <v>421115</v>
      </c>
      <c r="F1962" s="8">
        <v>421115804</v>
      </c>
      <c r="G1962" s="5" t="s">
        <v>2678</v>
      </c>
      <c r="H1962" s="5" t="s">
        <v>227</v>
      </c>
      <c r="I1962" s="6" t="s">
        <v>91</v>
      </c>
      <c r="J1962" s="6" t="s">
        <v>91</v>
      </c>
      <c r="K1962" s="6" t="s">
        <v>91</v>
      </c>
      <c r="L1962" s="6" t="s">
        <v>91</v>
      </c>
      <c r="M1962" s="5" t="s">
        <v>92</v>
      </c>
      <c r="N1962" s="6" t="s">
        <v>91</v>
      </c>
      <c r="O1962" s="6" t="s">
        <v>91</v>
      </c>
      <c r="P1962" s="6" t="s">
        <v>91</v>
      </c>
      <c r="Q1962" s="6" t="s">
        <v>91</v>
      </c>
      <c r="R1962" s="5">
        <v>1</v>
      </c>
      <c r="S1962" s="5">
        <v>0</v>
      </c>
      <c r="T1962" s="5" t="s">
        <v>93</v>
      </c>
      <c r="U1962" s="5" t="s">
        <v>105</v>
      </c>
    </row>
    <row r="1963" spans="1:21">
      <c r="A1963" s="6" t="s">
        <v>87</v>
      </c>
      <c r="B1963" s="7">
        <v>1</v>
      </c>
      <c r="C1963" s="5">
        <v>2134</v>
      </c>
      <c r="D1963" s="5">
        <v>42</v>
      </c>
      <c r="E1963" s="8" t="s">
        <v>1734</v>
      </c>
      <c r="F1963" s="8">
        <v>4211159</v>
      </c>
      <c r="G1963" s="5" t="s">
        <v>2679</v>
      </c>
      <c r="H1963" s="5" t="s">
        <v>2159</v>
      </c>
      <c r="I1963" s="6" t="s">
        <v>91</v>
      </c>
      <c r="J1963" s="6" t="s">
        <v>91</v>
      </c>
      <c r="K1963" s="6" t="s">
        <v>91</v>
      </c>
      <c r="L1963" s="6" t="s">
        <v>91</v>
      </c>
      <c r="M1963" s="5" t="s">
        <v>92</v>
      </c>
      <c r="N1963" s="6" t="s">
        <v>91</v>
      </c>
      <c r="O1963" s="6" t="s">
        <v>91</v>
      </c>
      <c r="P1963" s="6" t="s">
        <v>91</v>
      </c>
      <c r="Q1963" s="6" t="s">
        <v>91</v>
      </c>
      <c r="R1963" s="5">
        <v>1</v>
      </c>
      <c r="S1963" s="5">
        <v>0</v>
      </c>
      <c r="T1963" s="5" t="s">
        <v>93</v>
      </c>
      <c r="U1963" s="5" t="s">
        <v>105</v>
      </c>
    </row>
    <row r="1964" spans="1:21">
      <c r="A1964" s="6" t="s">
        <v>87</v>
      </c>
      <c r="B1964" s="7">
        <v>1</v>
      </c>
      <c r="C1964" s="5">
        <v>2135</v>
      </c>
      <c r="D1964" s="5">
        <v>42</v>
      </c>
      <c r="E1964" s="8">
        <v>421115</v>
      </c>
      <c r="F1964" s="8">
        <v>421115901</v>
      </c>
      <c r="G1964" s="5" t="s">
        <v>2680</v>
      </c>
      <c r="H1964" s="5" t="s">
        <v>221</v>
      </c>
      <c r="I1964" s="6" t="s">
        <v>91</v>
      </c>
      <c r="J1964" s="6" t="s">
        <v>91</v>
      </c>
      <c r="K1964" s="6" t="s">
        <v>91</v>
      </c>
      <c r="L1964" s="6" t="s">
        <v>91</v>
      </c>
      <c r="M1964" s="5" t="s">
        <v>92</v>
      </c>
      <c r="N1964" s="6" t="s">
        <v>91</v>
      </c>
      <c r="O1964" s="6" t="s">
        <v>91</v>
      </c>
      <c r="P1964" s="6" t="s">
        <v>91</v>
      </c>
      <c r="Q1964" s="6" t="s">
        <v>91</v>
      </c>
      <c r="R1964" s="5">
        <v>1</v>
      </c>
      <c r="S1964" s="5">
        <v>0</v>
      </c>
      <c r="T1964" s="5" t="s">
        <v>93</v>
      </c>
      <c r="U1964" s="5" t="s">
        <v>105</v>
      </c>
    </row>
    <row r="1965" spans="1:21">
      <c r="A1965" s="6" t="s">
        <v>87</v>
      </c>
      <c r="B1965" s="7">
        <v>1</v>
      </c>
      <c r="C1965" s="5">
        <v>2136</v>
      </c>
      <c r="D1965" s="5">
        <v>42</v>
      </c>
      <c r="E1965" s="8">
        <v>421115</v>
      </c>
      <c r="F1965" s="8">
        <v>421115902</v>
      </c>
      <c r="G1965" s="5" t="s">
        <v>2681</v>
      </c>
      <c r="H1965" s="5" t="s">
        <v>223</v>
      </c>
      <c r="I1965" s="6" t="s">
        <v>91</v>
      </c>
      <c r="J1965" s="6" t="s">
        <v>91</v>
      </c>
      <c r="K1965" s="6" t="s">
        <v>91</v>
      </c>
      <c r="L1965" s="6" t="s">
        <v>91</v>
      </c>
      <c r="M1965" s="5" t="s">
        <v>92</v>
      </c>
      <c r="N1965" s="6" t="s">
        <v>91</v>
      </c>
      <c r="O1965" s="6" t="s">
        <v>91</v>
      </c>
      <c r="P1965" s="6" t="s">
        <v>91</v>
      </c>
      <c r="Q1965" s="6" t="s">
        <v>91</v>
      </c>
      <c r="R1965" s="5">
        <v>1</v>
      </c>
      <c r="S1965" s="5">
        <v>0</v>
      </c>
      <c r="T1965" s="5" t="s">
        <v>93</v>
      </c>
      <c r="U1965" s="5" t="s">
        <v>105</v>
      </c>
    </row>
    <row r="1966" spans="1:21">
      <c r="A1966" s="6" t="s">
        <v>87</v>
      </c>
      <c r="B1966" s="7">
        <v>1</v>
      </c>
      <c r="C1966" s="5">
        <v>2137</v>
      </c>
      <c r="D1966" s="5">
        <v>42</v>
      </c>
      <c r="E1966" s="8">
        <v>421115</v>
      </c>
      <c r="F1966" s="8">
        <v>421115903</v>
      </c>
      <c r="G1966" s="5" t="s">
        <v>2682</v>
      </c>
      <c r="H1966" s="5" t="s">
        <v>225</v>
      </c>
      <c r="I1966" s="6" t="s">
        <v>91</v>
      </c>
      <c r="J1966" s="6" t="s">
        <v>91</v>
      </c>
      <c r="K1966" s="6" t="s">
        <v>91</v>
      </c>
      <c r="L1966" s="6" t="s">
        <v>91</v>
      </c>
      <c r="M1966" s="5" t="s">
        <v>92</v>
      </c>
      <c r="N1966" s="6" t="s">
        <v>91</v>
      </c>
      <c r="O1966" s="6" t="s">
        <v>91</v>
      </c>
      <c r="P1966" s="6" t="s">
        <v>91</v>
      </c>
      <c r="Q1966" s="6" t="s">
        <v>91</v>
      </c>
      <c r="R1966" s="5">
        <v>1</v>
      </c>
      <c r="S1966" s="5">
        <v>0</v>
      </c>
      <c r="T1966" s="5" t="s">
        <v>93</v>
      </c>
      <c r="U1966" s="5" t="s">
        <v>105</v>
      </c>
    </row>
    <row r="1967" spans="1:21">
      <c r="A1967" s="6" t="s">
        <v>87</v>
      </c>
      <c r="B1967" s="7">
        <v>1</v>
      </c>
      <c r="C1967" s="5">
        <v>2138</v>
      </c>
      <c r="D1967" s="5">
        <v>42</v>
      </c>
      <c r="E1967" s="8">
        <v>421115</v>
      </c>
      <c r="F1967" s="8">
        <v>421115904</v>
      </c>
      <c r="G1967" s="5" t="s">
        <v>2683</v>
      </c>
      <c r="H1967" s="5" t="s">
        <v>227</v>
      </c>
      <c r="I1967" s="6" t="s">
        <v>91</v>
      </c>
      <c r="J1967" s="6" t="s">
        <v>91</v>
      </c>
      <c r="K1967" s="6" t="s">
        <v>91</v>
      </c>
      <c r="L1967" s="6" t="s">
        <v>91</v>
      </c>
      <c r="M1967" s="5" t="s">
        <v>92</v>
      </c>
      <c r="N1967" s="6" t="s">
        <v>91</v>
      </c>
      <c r="O1967" s="6" t="s">
        <v>91</v>
      </c>
      <c r="P1967" s="6" t="s">
        <v>91</v>
      </c>
      <c r="Q1967" s="6" t="s">
        <v>91</v>
      </c>
      <c r="R1967" s="5">
        <v>1</v>
      </c>
      <c r="S1967" s="5">
        <v>0</v>
      </c>
      <c r="T1967" s="5" t="s">
        <v>93</v>
      </c>
      <c r="U1967" s="5" t="s">
        <v>105</v>
      </c>
    </row>
    <row r="1968" spans="1:21">
      <c r="A1968" s="6" t="s">
        <v>87</v>
      </c>
      <c r="B1968" s="7">
        <v>1</v>
      </c>
      <c r="C1968" s="5">
        <v>2139</v>
      </c>
      <c r="D1968" s="5">
        <v>42</v>
      </c>
      <c r="E1968" s="8" t="s">
        <v>1734</v>
      </c>
      <c r="F1968" s="8">
        <v>4211160</v>
      </c>
      <c r="G1968" s="5" t="s">
        <v>2684</v>
      </c>
      <c r="H1968" s="5" t="s">
        <v>2166</v>
      </c>
      <c r="I1968" s="5">
        <v>10065503665</v>
      </c>
      <c r="J1968" s="6" t="s">
        <v>91</v>
      </c>
      <c r="K1968" s="6" t="s">
        <v>91</v>
      </c>
      <c r="L1968" s="6" t="s">
        <v>91</v>
      </c>
      <c r="M1968" s="5" t="s">
        <v>92</v>
      </c>
      <c r="N1968" s="6" t="s">
        <v>91</v>
      </c>
      <c r="O1968" s="6" t="s">
        <v>91</v>
      </c>
      <c r="P1968" s="6" t="s">
        <v>91</v>
      </c>
      <c r="Q1968" s="6" t="s">
        <v>91</v>
      </c>
      <c r="R1968" s="5">
        <v>1</v>
      </c>
      <c r="S1968" s="5">
        <v>0</v>
      </c>
      <c r="T1968" s="5" t="s">
        <v>93</v>
      </c>
      <c r="U1968" s="5" t="s">
        <v>105</v>
      </c>
    </row>
    <row r="1969" spans="1:21">
      <c r="A1969" s="6" t="s">
        <v>87</v>
      </c>
      <c r="B1969" s="7">
        <v>1</v>
      </c>
      <c r="C1969" s="5">
        <v>2140</v>
      </c>
      <c r="D1969" s="5">
        <v>42</v>
      </c>
      <c r="E1969" s="8">
        <v>421116</v>
      </c>
      <c r="F1969" s="8">
        <v>421116001</v>
      </c>
      <c r="G1969" s="5" t="s">
        <v>2685</v>
      </c>
      <c r="H1969" s="5" t="s">
        <v>221</v>
      </c>
      <c r="I1969" s="6" t="s">
        <v>91</v>
      </c>
      <c r="J1969" s="6" t="s">
        <v>91</v>
      </c>
      <c r="K1969" s="6" t="s">
        <v>91</v>
      </c>
      <c r="L1969" s="6" t="s">
        <v>91</v>
      </c>
      <c r="M1969" s="5" t="s">
        <v>92</v>
      </c>
      <c r="N1969" s="6" t="s">
        <v>91</v>
      </c>
      <c r="O1969" s="6" t="s">
        <v>91</v>
      </c>
      <c r="P1969" s="6" t="s">
        <v>91</v>
      </c>
      <c r="Q1969" s="6" t="s">
        <v>91</v>
      </c>
      <c r="R1969" s="5">
        <v>1</v>
      </c>
      <c r="S1969" s="5">
        <v>0</v>
      </c>
      <c r="T1969" s="5" t="s">
        <v>93</v>
      </c>
      <c r="U1969" s="5" t="s">
        <v>105</v>
      </c>
    </row>
    <row r="1970" spans="1:21">
      <c r="A1970" s="6" t="s">
        <v>87</v>
      </c>
      <c r="B1970" s="7">
        <v>1</v>
      </c>
      <c r="C1970" s="5">
        <v>2141</v>
      </c>
      <c r="D1970" s="5">
        <v>42</v>
      </c>
      <c r="E1970" s="8">
        <v>421116</v>
      </c>
      <c r="F1970" s="8">
        <v>421116002</v>
      </c>
      <c r="G1970" s="5" t="s">
        <v>2686</v>
      </c>
      <c r="H1970" s="5" t="s">
        <v>223</v>
      </c>
      <c r="I1970" s="6" t="s">
        <v>91</v>
      </c>
      <c r="J1970" s="6" t="s">
        <v>91</v>
      </c>
      <c r="K1970" s="6" t="s">
        <v>91</v>
      </c>
      <c r="L1970" s="6" t="s">
        <v>91</v>
      </c>
      <c r="M1970" s="5" t="s">
        <v>92</v>
      </c>
      <c r="N1970" s="6" t="s">
        <v>91</v>
      </c>
      <c r="O1970" s="6" t="s">
        <v>91</v>
      </c>
      <c r="P1970" s="6" t="s">
        <v>91</v>
      </c>
      <c r="Q1970" s="6" t="s">
        <v>91</v>
      </c>
      <c r="R1970" s="5">
        <v>1</v>
      </c>
      <c r="S1970" s="5">
        <v>0</v>
      </c>
      <c r="T1970" s="5" t="s">
        <v>93</v>
      </c>
      <c r="U1970" s="5" t="s">
        <v>105</v>
      </c>
    </row>
    <row r="1971" spans="1:21">
      <c r="A1971" s="6" t="s">
        <v>87</v>
      </c>
      <c r="B1971" s="7">
        <v>1</v>
      </c>
      <c r="C1971" s="5">
        <v>2142</v>
      </c>
      <c r="D1971" s="5">
        <v>42</v>
      </c>
      <c r="E1971" s="8">
        <v>421116</v>
      </c>
      <c r="F1971" s="8">
        <v>421116003</v>
      </c>
      <c r="G1971" s="5" t="s">
        <v>2687</v>
      </c>
      <c r="H1971" s="5" t="s">
        <v>225</v>
      </c>
      <c r="I1971" s="6" t="s">
        <v>91</v>
      </c>
      <c r="J1971" s="6" t="s">
        <v>91</v>
      </c>
      <c r="K1971" s="6" t="s">
        <v>91</v>
      </c>
      <c r="L1971" s="6" t="s">
        <v>91</v>
      </c>
      <c r="M1971" s="5" t="s">
        <v>92</v>
      </c>
      <c r="N1971" s="6" t="s">
        <v>91</v>
      </c>
      <c r="O1971" s="6" t="s">
        <v>91</v>
      </c>
      <c r="P1971" s="6" t="s">
        <v>91</v>
      </c>
      <c r="Q1971" s="6" t="s">
        <v>91</v>
      </c>
      <c r="R1971" s="5">
        <v>1</v>
      </c>
      <c r="S1971" s="5">
        <v>0</v>
      </c>
      <c r="T1971" s="5" t="s">
        <v>93</v>
      </c>
      <c r="U1971" s="5" t="s">
        <v>105</v>
      </c>
    </row>
    <row r="1972" spans="1:21">
      <c r="A1972" s="6" t="s">
        <v>87</v>
      </c>
      <c r="B1972" s="7">
        <v>1</v>
      </c>
      <c r="C1972" s="5">
        <v>2144</v>
      </c>
      <c r="D1972" s="5">
        <v>42</v>
      </c>
      <c r="E1972" s="8">
        <v>421116</v>
      </c>
      <c r="F1972" s="8">
        <v>421116004</v>
      </c>
      <c r="G1972" s="5" t="s">
        <v>2688</v>
      </c>
      <c r="H1972" s="5" t="s">
        <v>227</v>
      </c>
      <c r="I1972" s="6" t="s">
        <v>91</v>
      </c>
      <c r="J1972" s="6" t="s">
        <v>91</v>
      </c>
      <c r="K1972" s="6" t="s">
        <v>91</v>
      </c>
      <c r="L1972" s="6" t="s">
        <v>91</v>
      </c>
      <c r="M1972" s="5" t="s">
        <v>92</v>
      </c>
      <c r="N1972" s="6" t="s">
        <v>91</v>
      </c>
      <c r="O1972" s="6" t="s">
        <v>91</v>
      </c>
      <c r="P1972" s="6" t="s">
        <v>91</v>
      </c>
      <c r="Q1972" s="6" t="s">
        <v>91</v>
      </c>
      <c r="R1972" s="5">
        <v>1</v>
      </c>
      <c r="S1972" s="5">
        <v>0</v>
      </c>
      <c r="T1972" s="5" t="s">
        <v>93</v>
      </c>
      <c r="U1972" s="5" t="s">
        <v>105</v>
      </c>
    </row>
    <row r="1973" spans="1:21">
      <c r="A1973" s="6" t="s">
        <v>87</v>
      </c>
      <c r="B1973" s="7">
        <v>1</v>
      </c>
      <c r="C1973" s="5">
        <v>2145</v>
      </c>
      <c r="D1973" s="5">
        <v>42</v>
      </c>
      <c r="E1973" s="8" t="s">
        <v>1734</v>
      </c>
      <c r="F1973" s="8">
        <v>4211161</v>
      </c>
      <c r="G1973" s="5" t="s">
        <v>2689</v>
      </c>
      <c r="H1973" s="5" t="s">
        <v>1903</v>
      </c>
      <c r="I1973" s="5">
        <v>10065506445</v>
      </c>
      <c r="J1973" s="6" t="s">
        <v>91</v>
      </c>
      <c r="K1973" s="6" t="s">
        <v>91</v>
      </c>
      <c r="L1973" s="6" t="s">
        <v>91</v>
      </c>
      <c r="M1973" s="5" t="s">
        <v>92</v>
      </c>
      <c r="N1973" s="6" t="s">
        <v>91</v>
      </c>
      <c r="O1973" s="6" t="s">
        <v>91</v>
      </c>
      <c r="P1973" s="6" t="s">
        <v>91</v>
      </c>
      <c r="Q1973" s="6" t="s">
        <v>91</v>
      </c>
      <c r="R1973" s="5">
        <v>1</v>
      </c>
      <c r="S1973" s="5">
        <v>0</v>
      </c>
      <c r="T1973" s="5" t="s">
        <v>93</v>
      </c>
      <c r="U1973" s="5" t="s">
        <v>105</v>
      </c>
    </row>
    <row r="1974" spans="1:21">
      <c r="A1974" s="6" t="s">
        <v>87</v>
      </c>
      <c r="B1974" s="7">
        <v>1</v>
      </c>
      <c r="C1974" s="5">
        <v>2146</v>
      </c>
      <c r="D1974" s="5">
        <v>42</v>
      </c>
      <c r="E1974" s="8">
        <v>421116</v>
      </c>
      <c r="F1974" s="8">
        <v>421116101</v>
      </c>
      <c r="G1974" s="5" t="s">
        <v>2690</v>
      </c>
      <c r="H1974" s="5" t="s">
        <v>221</v>
      </c>
      <c r="I1974" s="6" t="s">
        <v>91</v>
      </c>
      <c r="J1974" s="6" t="s">
        <v>91</v>
      </c>
      <c r="K1974" s="6" t="s">
        <v>91</v>
      </c>
      <c r="L1974" s="6" t="s">
        <v>91</v>
      </c>
      <c r="M1974" s="5" t="s">
        <v>92</v>
      </c>
      <c r="N1974" s="6" t="s">
        <v>91</v>
      </c>
      <c r="O1974" s="6" t="s">
        <v>91</v>
      </c>
      <c r="P1974" s="6" t="s">
        <v>91</v>
      </c>
      <c r="Q1974" s="6" t="s">
        <v>91</v>
      </c>
      <c r="R1974" s="5">
        <v>1</v>
      </c>
      <c r="S1974" s="5">
        <v>0</v>
      </c>
      <c r="T1974" s="5" t="s">
        <v>93</v>
      </c>
      <c r="U1974" s="5" t="s">
        <v>105</v>
      </c>
    </row>
    <row r="1975" spans="1:21">
      <c r="A1975" s="6" t="s">
        <v>87</v>
      </c>
      <c r="B1975" s="7">
        <v>1</v>
      </c>
      <c r="C1975" s="5">
        <v>2147</v>
      </c>
      <c r="D1975" s="5">
        <v>42</v>
      </c>
      <c r="E1975" s="8">
        <v>421116</v>
      </c>
      <c r="F1975" s="8">
        <v>421116102</v>
      </c>
      <c r="G1975" s="5" t="s">
        <v>2691</v>
      </c>
      <c r="H1975" s="5" t="s">
        <v>223</v>
      </c>
      <c r="I1975" s="6" t="s">
        <v>91</v>
      </c>
      <c r="J1975" s="6" t="s">
        <v>91</v>
      </c>
      <c r="K1975" s="6" t="s">
        <v>91</v>
      </c>
      <c r="L1975" s="6" t="s">
        <v>91</v>
      </c>
      <c r="M1975" s="5" t="s">
        <v>92</v>
      </c>
      <c r="N1975" s="6" t="s">
        <v>91</v>
      </c>
      <c r="O1975" s="6" t="s">
        <v>91</v>
      </c>
      <c r="P1975" s="6" t="s">
        <v>91</v>
      </c>
      <c r="Q1975" s="6" t="s">
        <v>91</v>
      </c>
      <c r="R1975" s="5">
        <v>1</v>
      </c>
      <c r="S1975" s="5">
        <v>0</v>
      </c>
      <c r="T1975" s="5" t="s">
        <v>93</v>
      </c>
      <c r="U1975" s="5" t="s">
        <v>105</v>
      </c>
    </row>
    <row r="1976" spans="1:21">
      <c r="A1976" s="6" t="s">
        <v>87</v>
      </c>
      <c r="B1976" s="7">
        <v>1</v>
      </c>
      <c r="C1976" s="5">
        <v>2148</v>
      </c>
      <c r="D1976" s="5">
        <v>42</v>
      </c>
      <c r="E1976" s="8">
        <v>421116</v>
      </c>
      <c r="F1976" s="8">
        <v>421116103</v>
      </c>
      <c r="G1976" s="5" t="s">
        <v>2692</v>
      </c>
      <c r="H1976" s="5" t="s">
        <v>225</v>
      </c>
      <c r="I1976" s="6" t="s">
        <v>91</v>
      </c>
      <c r="J1976" s="6" t="s">
        <v>91</v>
      </c>
      <c r="K1976" s="6" t="s">
        <v>91</v>
      </c>
      <c r="L1976" s="6" t="s">
        <v>91</v>
      </c>
      <c r="M1976" s="5" t="s">
        <v>92</v>
      </c>
      <c r="N1976" s="6" t="s">
        <v>91</v>
      </c>
      <c r="O1976" s="6" t="s">
        <v>91</v>
      </c>
      <c r="P1976" s="6" t="s">
        <v>91</v>
      </c>
      <c r="Q1976" s="6" t="s">
        <v>91</v>
      </c>
      <c r="R1976" s="5">
        <v>1</v>
      </c>
      <c r="S1976" s="5">
        <v>0</v>
      </c>
      <c r="T1976" s="5" t="s">
        <v>93</v>
      </c>
      <c r="U1976" s="5" t="s">
        <v>105</v>
      </c>
    </row>
    <row r="1977" spans="1:21">
      <c r="A1977" s="6" t="s">
        <v>87</v>
      </c>
      <c r="B1977" s="7">
        <v>1</v>
      </c>
      <c r="C1977" s="5">
        <v>2150</v>
      </c>
      <c r="D1977" s="5">
        <v>42</v>
      </c>
      <c r="E1977" s="8">
        <v>421116</v>
      </c>
      <c r="F1977" s="8">
        <v>421116104</v>
      </c>
      <c r="G1977" s="5" t="s">
        <v>2693</v>
      </c>
      <c r="H1977" s="5" t="s">
        <v>227</v>
      </c>
      <c r="I1977" s="6" t="s">
        <v>91</v>
      </c>
      <c r="J1977" s="6" t="s">
        <v>91</v>
      </c>
      <c r="K1977" s="6" t="s">
        <v>91</v>
      </c>
      <c r="L1977" s="6" t="s">
        <v>91</v>
      </c>
      <c r="M1977" s="5" t="s">
        <v>92</v>
      </c>
      <c r="N1977" s="6" t="s">
        <v>91</v>
      </c>
      <c r="O1977" s="6" t="s">
        <v>91</v>
      </c>
      <c r="P1977" s="6" t="s">
        <v>91</v>
      </c>
      <c r="Q1977" s="6" t="s">
        <v>91</v>
      </c>
      <c r="R1977" s="5">
        <v>1</v>
      </c>
      <c r="S1977" s="5">
        <v>0</v>
      </c>
      <c r="T1977" s="5" t="s">
        <v>93</v>
      </c>
      <c r="U1977" s="5" t="s">
        <v>105</v>
      </c>
    </row>
    <row r="1978" spans="1:21">
      <c r="A1978" s="6" t="s">
        <v>87</v>
      </c>
      <c r="B1978" s="7">
        <v>1</v>
      </c>
      <c r="C1978" s="5">
        <v>2151</v>
      </c>
      <c r="D1978" s="5">
        <v>42</v>
      </c>
      <c r="E1978" s="8" t="s">
        <v>1734</v>
      </c>
      <c r="F1978" s="8">
        <v>4211162</v>
      </c>
      <c r="G1978" s="5" t="s">
        <v>2694</v>
      </c>
      <c r="H1978" s="5" t="s">
        <v>2069</v>
      </c>
      <c r="I1978" s="6" t="s">
        <v>91</v>
      </c>
      <c r="J1978" s="6" t="s">
        <v>91</v>
      </c>
      <c r="K1978" s="6" t="s">
        <v>91</v>
      </c>
      <c r="L1978" s="6" t="s">
        <v>91</v>
      </c>
      <c r="M1978" s="5" t="s">
        <v>92</v>
      </c>
      <c r="N1978" s="6" t="s">
        <v>91</v>
      </c>
      <c r="O1978" s="6" t="s">
        <v>91</v>
      </c>
      <c r="P1978" s="6" t="s">
        <v>91</v>
      </c>
      <c r="Q1978" s="6" t="s">
        <v>91</v>
      </c>
      <c r="R1978" s="5">
        <v>1</v>
      </c>
      <c r="S1978" s="5">
        <v>0</v>
      </c>
      <c r="T1978" s="5" t="s">
        <v>93</v>
      </c>
      <c r="U1978" s="5" t="s">
        <v>105</v>
      </c>
    </row>
    <row r="1979" spans="1:21">
      <c r="A1979" s="6" t="s">
        <v>87</v>
      </c>
      <c r="B1979" s="7">
        <v>1</v>
      </c>
      <c r="C1979" s="5">
        <v>2152</v>
      </c>
      <c r="D1979" s="5">
        <v>42</v>
      </c>
      <c r="E1979" s="8">
        <v>421116</v>
      </c>
      <c r="F1979" s="8">
        <v>421116201</v>
      </c>
      <c r="G1979" s="5" t="s">
        <v>2695</v>
      </c>
      <c r="H1979" s="5" t="s">
        <v>221</v>
      </c>
      <c r="I1979" s="6" t="s">
        <v>91</v>
      </c>
      <c r="J1979" s="6" t="s">
        <v>91</v>
      </c>
      <c r="K1979" s="6" t="s">
        <v>91</v>
      </c>
      <c r="L1979" s="6" t="s">
        <v>91</v>
      </c>
      <c r="M1979" s="5" t="s">
        <v>92</v>
      </c>
      <c r="N1979" s="6" t="s">
        <v>91</v>
      </c>
      <c r="O1979" s="6" t="s">
        <v>91</v>
      </c>
      <c r="P1979" s="6" t="s">
        <v>91</v>
      </c>
      <c r="Q1979" s="6" t="s">
        <v>91</v>
      </c>
      <c r="R1979" s="5">
        <v>1</v>
      </c>
      <c r="S1979" s="5">
        <v>0</v>
      </c>
      <c r="T1979" s="5" t="s">
        <v>93</v>
      </c>
      <c r="U1979" s="5" t="s">
        <v>105</v>
      </c>
    </row>
    <row r="1980" spans="1:21">
      <c r="A1980" s="6" t="s">
        <v>87</v>
      </c>
      <c r="B1980" s="7">
        <v>1</v>
      </c>
      <c r="C1980" s="5">
        <v>2153</v>
      </c>
      <c r="D1980" s="5">
        <v>42</v>
      </c>
      <c r="E1980" s="8">
        <v>421116</v>
      </c>
      <c r="F1980" s="8">
        <v>421116202</v>
      </c>
      <c r="G1980" s="5" t="s">
        <v>2696</v>
      </c>
      <c r="H1980" s="5" t="s">
        <v>223</v>
      </c>
      <c r="I1980" s="6" t="s">
        <v>91</v>
      </c>
      <c r="J1980" s="6" t="s">
        <v>91</v>
      </c>
      <c r="K1980" s="6" t="s">
        <v>91</v>
      </c>
      <c r="L1980" s="6" t="s">
        <v>91</v>
      </c>
      <c r="M1980" s="5" t="s">
        <v>92</v>
      </c>
      <c r="N1980" s="6" t="s">
        <v>91</v>
      </c>
      <c r="O1980" s="6" t="s">
        <v>91</v>
      </c>
      <c r="P1980" s="6" t="s">
        <v>91</v>
      </c>
      <c r="Q1980" s="6" t="s">
        <v>91</v>
      </c>
      <c r="R1980" s="5">
        <v>1</v>
      </c>
      <c r="S1980" s="5">
        <v>0</v>
      </c>
      <c r="T1980" s="5" t="s">
        <v>93</v>
      </c>
      <c r="U1980" s="5" t="s">
        <v>105</v>
      </c>
    </row>
    <row r="1981" spans="1:21">
      <c r="A1981" s="6" t="s">
        <v>87</v>
      </c>
      <c r="B1981" s="7">
        <v>1</v>
      </c>
      <c r="C1981" s="5">
        <v>2154</v>
      </c>
      <c r="D1981" s="5">
        <v>42</v>
      </c>
      <c r="E1981" s="8">
        <v>421116</v>
      </c>
      <c r="F1981" s="8">
        <v>421116203</v>
      </c>
      <c r="G1981" s="5" t="s">
        <v>2697</v>
      </c>
      <c r="H1981" s="5" t="s">
        <v>225</v>
      </c>
      <c r="I1981" s="6" t="s">
        <v>91</v>
      </c>
      <c r="J1981" s="6" t="s">
        <v>91</v>
      </c>
      <c r="K1981" s="6" t="s">
        <v>91</v>
      </c>
      <c r="L1981" s="6" t="s">
        <v>91</v>
      </c>
      <c r="M1981" s="5" t="s">
        <v>92</v>
      </c>
      <c r="N1981" s="6" t="s">
        <v>91</v>
      </c>
      <c r="O1981" s="6" t="s">
        <v>91</v>
      </c>
      <c r="P1981" s="6" t="s">
        <v>91</v>
      </c>
      <c r="Q1981" s="6" t="s">
        <v>91</v>
      </c>
      <c r="R1981" s="5">
        <v>1</v>
      </c>
      <c r="S1981" s="5">
        <v>0</v>
      </c>
      <c r="T1981" s="5" t="s">
        <v>93</v>
      </c>
      <c r="U1981" s="5" t="s">
        <v>105</v>
      </c>
    </row>
    <row r="1982" spans="1:21">
      <c r="A1982" s="6" t="s">
        <v>87</v>
      </c>
      <c r="B1982" s="7">
        <v>1</v>
      </c>
      <c r="C1982" s="5">
        <v>2155</v>
      </c>
      <c r="D1982" s="5">
        <v>42</v>
      </c>
      <c r="E1982" s="8">
        <v>421116</v>
      </c>
      <c r="F1982" s="8">
        <v>421116204</v>
      </c>
      <c r="G1982" s="5" t="s">
        <v>2698</v>
      </c>
      <c r="H1982" s="5" t="s">
        <v>227</v>
      </c>
      <c r="I1982" s="6" t="s">
        <v>91</v>
      </c>
      <c r="J1982" s="6" t="s">
        <v>91</v>
      </c>
      <c r="K1982" s="6" t="s">
        <v>91</v>
      </c>
      <c r="L1982" s="6" t="s">
        <v>91</v>
      </c>
      <c r="M1982" s="5" t="s">
        <v>92</v>
      </c>
      <c r="N1982" s="6" t="s">
        <v>91</v>
      </c>
      <c r="O1982" s="6" t="s">
        <v>91</v>
      </c>
      <c r="P1982" s="6" t="s">
        <v>91</v>
      </c>
      <c r="Q1982" s="6" t="s">
        <v>91</v>
      </c>
      <c r="R1982" s="5">
        <v>1</v>
      </c>
      <c r="S1982" s="5">
        <v>0</v>
      </c>
      <c r="T1982" s="5" t="s">
        <v>93</v>
      </c>
      <c r="U1982" s="5" t="s">
        <v>105</v>
      </c>
    </row>
    <row r="1983" spans="1:21">
      <c r="A1983" s="6" t="s">
        <v>87</v>
      </c>
      <c r="B1983" s="7">
        <v>1</v>
      </c>
      <c r="C1983" s="5">
        <v>2156</v>
      </c>
      <c r="D1983" s="5">
        <v>42</v>
      </c>
      <c r="E1983" s="8" t="s">
        <v>1734</v>
      </c>
      <c r="F1983" s="8">
        <v>4211163</v>
      </c>
      <c r="G1983" s="5" t="s">
        <v>2699</v>
      </c>
      <c r="H1983" s="5" t="s">
        <v>2700</v>
      </c>
      <c r="I1983" s="5">
        <v>10065504591</v>
      </c>
      <c r="J1983" s="6" t="s">
        <v>91</v>
      </c>
      <c r="K1983" s="6" t="s">
        <v>91</v>
      </c>
      <c r="L1983" s="6" t="s">
        <v>91</v>
      </c>
      <c r="M1983" s="5" t="s">
        <v>92</v>
      </c>
      <c r="N1983" s="6" t="s">
        <v>91</v>
      </c>
      <c r="O1983" s="6" t="s">
        <v>91</v>
      </c>
      <c r="P1983" s="6" t="s">
        <v>91</v>
      </c>
      <c r="Q1983" s="6" t="s">
        <v>91</v>
      </c>
      <c r="R1983" s="5">
        <v>1</v>
      </c>
      <c r="S1983" s="5">
        <v>0</v>
      </c>
      <c r="T1983" s="5" t="s">
        <v>93</v>
      </c>
      <c r="U1983" s="5" t="s">
        <v>105</v>
      </c>
    </row>
    <row r="1984" spans="1:21">
      <c r="A1984" s="6" t="s">
        <v>87</v>
      </c>
      <c r="B1984" s="7">
        <v>1</v>
      </c>
      <c r="C1984" s="5">
        <v>2157</v>
      </c>
      <c r="D1984" s="5">
        <v>42</v>
      </c>
      <c r="E1984" s="8">
        <v>421116</v>
      </c>
      <c r="F1984" s="8">
        <v>421116301</v>
      </c>
      <c r="G1984" s="5" t="s">
        <v>2701</v>
      </c>
      <c r="H1984" s="5" t="s">
        <v>221</v>
      </c>
      <c r="I1984" s="6" t="s">
        <v>91</v>
      </c>
      <c r="J1984" s="6" t="s">
        <v>91</v>
      </c>
      <c r="K1984" s="6" t="s">
        <v>91</v>
      </c>
      <c r="L1984" s="6" t="s">
        <v>91</v>
      </c>
      <c r="M1984" s="5" t="s">
        <v>92</v>
      </c>
      <c r="N1984" s="6" t="s">
        <v>91</v>
      </c>
      <c r="O1984" s="6" t="s">
        <v>91</v>
      </c>
      <c r="P1984" s="6" t="s">
        <v>91</v>
      </c>
      <c r="Q1984" s="6" t="s">
        <v>91</v>
      </c>
      <c r="R1984" s="5">
        <v>1</v>
      </c>
      <c r="S1984" s="5">
        <v>0</v>
      </c>
      <c r="T1984" s="5" t="s">
        <v>93</v>
      </c>
      <c r="U1984" s="5" t="s">
        <v>105</v>
      </c>
    </row>
    <row r="1985" spans="1:21">
      <c r="A1985" s="6" t="s">
        <v>87</v>
      </c>
      <c r="B1985" s="7">
        <v>1</v>
      </c>
      <c r="C1985" s="5">
        <v>2158</v>
      </c>
      <c r="D1985" s="5">
        <v>42</v>
      </c>
      <c r="E1985" s="8">
        <v>421116</v>
      </c>
      <c r="F1985" s="8">
        <v>421116302</v>
      </c>
      <c r="G1985" s="5" t="s">
        <v>2702</v>
      </c>
      <c r="H1985" s="5" t="s">
        <v>223</v>
      </c>
      <c r="I1985" s="6" t="s">
        <v>91</v>
      </c>
      <c r="J1985" s="6" t="s">
        <v>91</v>
      </c>
      <c r="K1985" s="6" t="s">
        <v>91</v>
      </c>
      <c r="L1985" s="6" t="s">
        <v>91</v>
      </c>
      <c r="M1985" s="5" t="s">
        <v>92</v>
      </c>
      <c r="N1985" s="6" t="s">
        <v>91</v>
      </c>
      <c r="O1985" s="6" t="s">
        <v>91</v>
      </c>
      <c r="P1985" s="6" t="s">
        <v>91</v>
      </c>
      <c r="Q1985" s="6" t="s">
        <v>91</v>
      </c>
      <c r="R1985" s="5">
        <v>1</v>
      </c>
      <c r="S1985" s="5">
        <v>0</v>
      </c>
      <c r="T1985" s="5" t="s">
        <v>93</v>
      </c>
      <c r="U1985" s="5" t="s">
        <v>105</v>
      </c>
    </row>
    <row r="1986" spans="1:21">
      <c r="A1986" s="6" t="s">
        <v>87</v>
      </c>
      <c r="B1986" s="7">
        <v>1</v>
      </c>
      <c r="C1986" s="5">
        <v>2159</v>
      </c>
      <c r="D1986" s="5">
        <v>42</v>
      </c>
      <c r="E1986" s="8">
        <v>421116</v>
      </c>
      <c r="F1986" s="8">
        <v>421116303</v>
      </c>
      <c r="G1986" s="5" t="s">
        <v>2703</v>
      </c>
      <c r="H1986" s="5" t="s">
        <v>225</v>
      </c>
      <c r="I1986" s="6" t="s">
        <v>91</v>
      </c>
      <c r="J1986" s="6" t="s">
        <v>91</v>
      </c>
      <c r="K1986" s="6" t="s">
        <v>91</v>
      </c>
      <c r="L1986" s="6" t="s">
        <v>91</v>
      </c>
      <c r="M1986" s="5" t="s">
        <v>92</v>
      </c>
      <c r="N1986" s="6" t="s">
        <v>91</v>
      </c>
      <c r="O1986" s="6" t="s">
        <v>91</v>
      </c>
      <c r="P1986" s="6" t="s">
        <v>91</v>
      </c>
      <c r="Q1986" s="6" t="s">
        <v>91</v>
      </c>
      <c r="R1986" s="5">
        <v>1</v>
      </c>
      <c r="S1986" s="5">
        <v>0</v>
      </c>
      <c r="T1986" s="5" t="s">
        <v>93</v>
      </c>
      <c r="U1986" s="5" t="s">
        <v>105</v>
      </c>
    </row>
    <row r="1987" spans="1:21">
      <c r="A1987" s="6" t="s">
        <v>87</v>
      </c>
      <c r="B1987" s="7">
        <v>1</v>
      </c>
      <c r="C1987" s="5">
        <v>2160</v>
      </c>
      <c r="D1987" s="5">
        <v>42</v>
      </c>
      <c r="E1987" s="8">
        <v>421116</v>
      </c>
      <c r="F1987" s="8">
        <v>421116304</v>
      </c>
      <c r="G1987" s="5" t="s">
        <v>2704</v>
      </c>
      <c r="H1987" s="5" t="s">
        <v>227</v>
      </c>
      <c r="I1987" s="6" t="s">
        <v>91</v>
      </c>
      <c r="J1987" s="6" t="s">
        <v>91</v>
      </c>
      <c r="K1987" s="6" t="s">
        <v>91</v>
      </c>
      <c r="L1987" s="6" t="s">
        <v>91</v>
      </c>
      <c r="M1987" s="5" t="s">
        <v>92</v>
      </c>
      <c r="N1987" s="6" t="s">
        <v>91</v>
      </c>
      <c r="O1987" s="6" t="s">
        <v>91</v>
      </c>
      <c r="P1987" s="6" t="s">
        <v>91</v>
      </c>
      <c r="Q1987" s="6" t="s">
        <v>91</v>
      </c>
      <c r="R1987" s="5">
        <v>1</v>
      </c>
      <c r="S1987" s="5">
        <v>0</v>
      </c>
      <c r="T1987" s="5" t="s">
        <v>93</v>
      </c>
      <c r="U1987" s="5" t="s">
        <v>105</v>
      </c>
    </row>
    <row r="1988" spans="1:21">
      <c r="A1988" s="6" t="s">
        <v>87</v>
      </c>
      <c r="B1988" s="7">
        <v>1</v>
      </c>
      <c r="C1988" s="5">
        <v>2161</v>
      </c>
      <c r="D1988" s="5">
        <v>42</v>
      </c>
      <c r="E1988" s="8" t="s">
        <v>1734</v>
      </c>
      <c r="F1988" s="8">
        <v>4211164</v>
      </c>
      <c r="G1988" s="5" t="s">
        <v>2705</v>
      </c>
      <c r="H1988" s="5" t="s">
        <v>2706</v>
      </c>
      <c r="I1988" s="5">
        <v>10065506916</v>
      </c>
      <c r="J1988" s="6" t="s">
        <v>91</v>
      </c>
      <c r="K1988" s="6" t="s">
        <v>91</v>
      </c>
      <c r="L1988" s="6" t="s">
        <v>91</v>
      </c>
      <c r="M1988" s="5" t="s">
        <v>92</v>
      </c>
      <c r="N1988" s="6" t="s">
        <v>91</v>
      </c>
      <c r="O1988" s="6" t="s">
        <v>91</v>
      </c>
      <c r="P1988" s="6" t="s">
        <v>91</v>
      </c>
      <c r="Q1988" s="6" t="s">
        <v>91</v>
      </c>
      <c r="R1988" s="5">
        <v>1</v>
      </c>
      <c r="S1988" s="5">
        <v>0</v>
      </c>
      <c r="T1988" s="5" t="s">
        <v>93</v>
      </c>
      <c r="U1988" s="5" t="s">
        <v>105</v>
      </c>
    </row>
    <row r="1989" spans="1:21">
      <c r="A1989" s="6" t="s">
        <v>87</v>
      </c>
      <c r="B1989" s="7">
        <v>1</v>
      </c>
      <c r="C1989" s="5">
        <v>2162</v>
      </c>
      <c r="D1989" s="5">
        <v>42</v>
      </c>
      <c r="E1989" s="8">
        <v>421116</v>
      </c>
      <c r="F1989" s="8">
        <v>421116401</v>
      </c>
      <c r="G1989" s="5" t="s">
        <v>2707</v>
      </c>
      <c r="H1989" s="5" t="s">
        <v>221</v>
      </c>
      <c r="I1989" s="6" t="s">
        <v>91</v>
      </c>
      <c r="J1989" s="6" t="s">
        <v>91</v>
      </c>
      <c r="K1989" s="6" t="s">
        <v>91</v>
      </c>
      <c r="L1989" s="6" t="s">
        <v>91</v>
      </c>
      <c r="M1989" s="5" t="s">
        <v>92</v>
      </c>
      <c r="N1989" s="6" t="s">
        <v>91</v>
      </c>
      <c r="O1989" s="6" t="s">
        <v>91</v>
      </c>
      <c r="P1989" s="6" t="s">
        <v>91</v>
      </c>
      <c r="Q1989" s="6" t="s">
        <v>91</v>
      </c>
      <c r="R1989" s="5">
        <v>1</v>
      </c>
      <c r="S1989" s="5">
        <v>0</v>
      </c>
      <c r="T1989" s="5" t="s">
        <v>93</v>
      </c>
      <c r="U1989" s="5" t="s">
        <v>105</v>
      </c>
    </row>
    <row r="1990" spans="1:21">
      <c r="A1990" s="6" t="s">
        <v>87</v>
      </c>
      <c r="B1990" s="7">
        <v>1</v>
      </c>
      <c r="C1990" s="5">
        <v>2163</v>
      </c>
      <c r="D1990" s="5">
        <v>42</v>
      </c>
      <c r="E1990" s="8">
        <v>421116</v>
      </c>
      <c r="F1990" s="8">
        <v>421116402</v>
      </c>
      <c r="G1990" s="5" t="s">
        <v>2708</v>
      </c>
      <c r="H1990" s="5" t="s">
        <v>223</v>
      </c>
      <c r="I1990" s="6" t="s">
        <v>91</v>
      </c>
      <c r="J1990" s="6" t="s">
        <v>91</v>
      </c>
      <c r="K1990" s="6" t="s">
        <v>91</v>
      </c>
      <c r="L1990" s="6" t="s">
        <v>91</v>
      </c>
      <c r="M1990" s="5" t="s">
        <v>92</v>
      </c>
      <c r="N1990" s="6" t="s">
        <v>91</v>
      </c>
      <c r="O1990" s="6" t="s">
        <v>91</v>
      </c>
      <c r="P1990" s="6" t="s">
        <v>91</v>
      </c>
      <c r="Q1990" s="6" t="s">
        <v>91</v>
      </c>
      <c r="R1990" s="5">
        <v>1</v>
      </c>
      <c r="S1990" s="5">
        <v>0</v>
      </c>
      <c r="T1990" s="5" t="s">
        <v>93</v>
      </c>
      <c r="U1990" s="5" t="s">
        <v>105</v>
      </c>
    </row>
    <row r="1991" spans="1:21">
      <c r="A1991" s="6" t="s">
        <v>87</v>
      </c>
      <c r="B1991" s="7">
        <v>1</v>
      </c>
      <c r="C1991" s="5">
        <v>2164</v>
      </c>
      <c r="D1991" s="5">
        <v>42</v>
      </c>
      <c r="E1991" s="8">
        <v>421116</v>
      </c>
      <c r="F1991" s="8">
        <v>421116403</v>
      </c>
      <c r="G1991" s="5" t="s">
        <v>2709</v>
      </c>
      <c r="H1991" s="5" t="s">
        <v>225</v>
      </c>
      <c r="I1991" s="6" t="s">
        <v>91</v>
      </c>
      <c r="J1991" s="6" t="s">
        <v>91</v>
      </c>
      <c r="K1991" s="6" t="s">
        <v>91</v>
      </c>
      <c r="L1991" s="6" t="s">
        <v>91</v>
      </c>
      <c r="M1991" s="5" t="s">
        <v>92</v>
      </c>
      <c r="N1991" s="6" t="s">
        <v>91</v>
      </c>
      <c r="O1991" s="6" t="s">
        <v>91</v>
      </c>
      <c r="P1991" s="6" t="s">
        <v>91</v>
      </c>
      <c r="Q1991" s="6" t="s">
        <v>91</v>
      </c>
      <c r="R1991" s="5">
        <v>1</v>
      </c>
      <c r="S1991" s="5">
        <v>0</v>
      </c>
      <c r="T1991" s="5" t="s">
        <v>93</v>
      </c>
      <c r="U1991" s="5" t="s">
        <v>105</v>
      </c>
    </row>
    <row r="1992" spans="1:21">
      <c r="A1992" s="6" t="s">
        <v>87</v>
      </c>
      <c r="B1992" s="7">
        <v>1</v>
      </c>
      <c r="C1992" s="5">
        <v>2166</v>
      </c>
      <c r="D1992" s="5">
        <v>42</v>
      </c>
      <c r="E1992" s="8">
        <v>421116</v>
      </c>
      <c r="F1992" s="8">
        <v>421116404</v>
      </c>
      <c r="G1992" s="5" t="s">
        <v>2710</v>
      </c>
      <c r="H1992" s="5" t="s">
        <v>227</v>
      </c>
      <c r="I1992" s="6" t="s">
        <v>91</v>
      </c>
      <c r="J1992" s="6" t="s">
        <v>91</v>
      </c>
      <c r="K1992" s="6" t="s">
        <v>91</v>
      </c>
      <c r="L1992" s="6" t="s">
        <v>91</v>
      </c>
      <c r="M1992" s="5" t="s">
        <v>92</v>
      </c>
      <c r="N1992" s="6" t="s">
        <v>91</v>
      </c>
      <c r="O1992" s="6" t="s">
        <v>91</v>
      </c>
      <c r="P1992" s="6" t="s">
        <v>91</v>
      </c>
      <c r="Q1992" s="6" t="s">
        <v>91</v>
      </c>
      <c r="R1992" s="5">
        <v>1</v>
      </c>
      <c r="S1992" s="5">
        <v>0</v>
      </c>
      <c r="T1992" s="5" t="s">
        <v>93</v>
      </c>
      <c r="U1992" s="5" t="s">
        <v>105</v>
      </c>
    </row>
    <row r="1993" spans="1:21">
      <c r="A1993" s="6" t="s">
        <v>87</v>
      </c>
      <c r="B1993" s="7">
        <v>1</v>
      </c>
      <c r="C1993" s="5">
        <v>2167</v>
      </c>
      <c r="D1993" s="5">
        <v>42</v>
      </c>
      <c r="E1993" s="8" t="s">
        <v>88</v>
      </c>
      <c r="F1993" s="8">
        <v>4212</v>
      </c>
      <c r="G1993" s="5" t="s">
        <v>2711</v>
      </c>
      <c r="H1993" s="5" t="s">
        <v>2712</v>
      </c>
      <c r="I1993" s="5">
        <v>10056200003</v>
      </c>
      <c r="J1993" s="6" t="s">
        <v>91</v>
      </c>
      <c r="K1993" s="6" t="s">
        <v>91</v>
      </c>
      <c r="L1993" s="6" t="s">
        <v>91</v>
      </c>
      <c r="M1993" s="5" t="s">
        <v>92</v>
      </c>
      <c r="N1993" s="6" t="s">
        <v>91</v>
      </c>
      <c r="O1993" s="6" t="s">
        <v>91</v>
      </c>
      <c r="P1993" s="6" t="s">
        <v>91</v>
      </c>
      <c r="Q1993" s="6" t="s">
        <v>91</v>
      </c>
      <c r="R1993" s="5">
        <v>1</v>
      </c>
      <c r="S1993" s="5">
        <v>0</v>
      </c>
      <c r="T1993" s="5" t="s">
        <v>93</v>
      </c>
      <c r="U1993" s="5" t="s">
        <v>94</v>
      </c>
    </row>
    <row r="1994" spans="1:21">
      <c r="A1994" s="6" t="s">
        <v>87</v>
      </c>
      <c r="B1994" s="7">
        <v>1</v>
      </c>
      <c r="C1994" s="5">
        <v>2168</v>
      </c>
      <c r="D1994" s="5">
        <v>42</v>
      </c>
      <c r="E1994" s="8" t="s">
        <v>2713</v>
      </c>
      <c r="F1994" s="8">
        <v>421201</v>
      </c>
      <c r="G1994" s="5" t="s">
        <v>2714</v>
      </c>
      <c r="H1994" s="5" t="s">
        <v>221</v>
      </c>
      <c r="I1994" s="6" t="s">
        <v>91</v>
      </c>
      <c r="J1994" s="6" t="s">
        <v>91</v>
      </c>
      <c r="K1994" s="6" t="s">
        <v>91</v>
      </c>
      <c r="L1994" s="6" t="s">
        <v>91</v>
      </c>
      <c r="M1994" s="5" t="s">
        <v>92</v>
      </c>
      <c r="N1994" s="6" t="s">
        <v>91</v>
      </c>
      <c r="O1994" s="6" t="s">
        <v>91</v>
      </c>
      <c r="P1994" s="6" t="s">
        <v>91</v>
      </c>
      <c r="Q1994" s="6" t="s">
        <v>91</v>
      </c>
      <c r="R1994" s="5">
        <v>1</v>
      </c>
      <c r="S1994" s="5">
        <v>0</v>
      </c>
      <c r="T1994" s="5" t="s">
        <v>93</v>
      </c>
      <c r="U1994" s="5" t="s">
        <v>105</v>
      </c>
    </row>
    <row r="1995" spans="1:21">
      <c r="A1995" s="6" t="s">
        <v>87</v>
      </c>
      <c r="B1995" s="7">
        <v>1</v>
      </c>
      <c r="C1995" s="5">
        <v>2169</v>
      </c>
      <c r="D1995" s="5">
        <v>42</v>
      </c>
      <c r="E1995" s="8" t="s">
        <v>2713</v>
      </c>
      <c r="F1995" s="8">
        <v>421202</v>
      </c>
      <c r="G1995" s="8" t="s">
        <v>2715</v>
      </c>
      <c r="H1995" s="5" t="s">
        <v>223</v>
      </c>
      <c r="I1995" s="6" t="s">
        <v>91</v>
      </c>
      <c r="J1995" s="6" t="s">
        <v>91</v>
      </c>
      <c r="K1995" s="6" t="s">
        <v>91</v>
      </c>
      <c r="L1995" s="6" t="s">
        <v>91</v>
      </c>
      <c r="M1995" s="5" t="s">
        <v>92</v>
      </c>
      <c r="N1995" s="6" t="s">
        <v>91</v>
      </c>
      <c r="O1995" s="6" t="s">
        <v>91</v>
      </c>
      <c r="P1995" s="6" t="s">
        <v>91</v>
      </c>
      <c r="Q1995" s="6" t="s">
        <v>91</v>
      </c>
      <c r="R1995" s="5">
        <v>1</v>
      </c>
      <c r="S1995" s="5">
        <v>0</v>
      </c>
      <c r="T1995" s="5" t="s">
        <v>93</v>
      </c>
      <c r="U1995" s="5" t="s">
        <v>105</v>
      </c>
    </row>
    <row r="1996" spans="1:21">
      <c r="A1996" s="6" t="s">
        <v>87</v>
      </c>
      <c r="B1996" s="7">
        <v>1</v>
      </c>
      <c r="C1996" s="5">
        <v>2170</v>
      </c>
      <c r="D1996" s="5">
        <v>42</v>
      </c>
      <c r="E1996" s="8" t="s">
        <v>2713</v>
      </c>
      <c r="F1996" s="8">
        <v>421203</v>
      </c>
      <c r="G1996" s="8" t="s">
        <v>2716</v>
      </c>
      <c r="H1996" s="5" t="s">
        <v>225</v>
      </c>
      <c r="I1996" s="6" t="s">
        <v>91</v>
      </c>
      <c r="J1996" s="6" t="s">
        <v>91</v>
      </c>
      <c r="K1996" s="6" t="s">
        <v>91</v>
      </c>
      <c r="L1996" s="6" t="s">
        <v>91</v>
      </c>
      <c r="M1996" s="5" t="s">
        <v>92</v>
      </c>
      <c r="N1996" s="6" t="s">
        <v>91</v>
      </c>
      <c r="O1996" s="6" t="s">
        <v>91</v>
      </c>
      <c r="P1996" s="6" t="s">
        <v>91</v>
      </c>
      <c r="Q1996" s="6" t="s">
        <v>91</v>
      </c>
      <c r="R1996" s="5">
        <v>1</v>
      </c>
      <c r="S1996" s="5">
        <v>0</v>
      </c>
      <c r="T1996" s="5" t="s">
        <v>93</v>
      </c>
      <c r="U1996" s="5" t="s">
        <v>105</v>
      </c>
    </row>
    <row r="1997" spans="1:21">
      <c r="A1997" s="6" t="s">
        <v>87</v>
      </c>
      <c r="B1997" s="7">
        <v>1</v>
      </c>
      <c r="C1997" s="5">
        <v>2171</v>
      </c>
      <c r="D1997" s="5">
        <v>42</v>
      </c>
      <c r="E1997" s="8" t="s">
        <v>2713</v>
      </c>
      <c r="F1997" s="8">
        <v>421204</v>
      </c>
      <c r="G1997" s="5" t="s">
        <v>2717</v>
      </c>
      <c r="H1997" s="5" t="s">
        <v>227</v>
      </c>
      <c r="I1997" s="6" t="s">
        <v>91</v>
      </c>
      <c r="J1997" s="6" t="s">
        <v>91</v>
      </c>
      <c r="K1997" s="6" t="s">
        <v>91</v>
      </c>
      <c r="L1997" s="6" t="s">
        <v>91</v>
      </c>
      <c r="M1997" s="5" t="s">
        <v>92</v>
      </c>
      <c r="N1997" s="6" t="s">
        <v>91</v>
      </c>
      <c r="O1997" s="6" t="s">
        <v>91</v>
      </c>
      <c r="P1997" s="6" t="s">
        <v>91</v>
      </c>
      <c r="Q1997" s="6" t="s">
        <v>91</v>
      </c>
      <c r="R1997" s="5">
        <v>1</v>
      </c>
      <c r="S1997" s="5">
        <v>0</v>
      </c>
      <c r="T1997" s="5" t="s">
        <v>93</v>
      </c>
      <c r="U1997" s="5" t="s">
        <v>105</v>
      </c>
    </row>
    <row r="1998" spans="1:21">
      <c r="A1998" s="6" t="s">
        <v>87</v>
      </c>
      <c r="B1998" s="7">
        <v>1</v>
      </c>
      <c r="C1998" s="5">
        <v>2172</v>
      </c>
      <c r="D1998" s="5">
        <v>42</v>
      </c>
      <c r="E1998" s="8" t="s">
        <v>2713</v>
      </c>
      <c r="F1998" s="8">
        <v>421205</v>
      </c>
      <c r="G1998" s="5" t="s">
        <v>2718</v>
      </c>
      <c r="H1998" s="5" t="s">
        <v>2719</v>
      </c>
      <c r="I1998" s="6" t="s">
        <v>91</v>
      </c>
      <c r="J1998" s="6" t="s">
        <v>91</v>
      </c>
      <c r="K1998" s="6" t="s">
        <v>91</v>
      </c>
      <c r="L1998" s="6" t="s">
        <v>91</v>
      </c>
      <c r="M1998" s="5" t="s">
        <v>92</v>
      </c>
      <c r="N1998" s="6" t="s">
        <v>91</v>
      </c>
      <c r="O1998" s="6" t="s">
        <v>91</v>
      </c>
      <c r="P1998" s="6" t="s">
        <v>91</v>
      </c>
      <c r="Q1998" s="6" t="s">
        <v>91</v>
      </c>
      <c r="R1998" s="5">
        <v>1</v>
      </c>
      <c r="S1998" s="5">
        <v>0</v>
      </c>
      <c r="T1998" s="5" t="s">
        <v>93</v>
      </c>
      <c r="U1998" s="5" t="s">
        <v>105</v>
      </c>
    </row>
    <row r="1999" spans="1:21">
      <c r="A1999" s="6" t="s">
        <v>87</v>
      </c>
      <c r="B1999" s="7">
        <v>1</v>
      </c>
      <c r="C1999" s="5">
        <v>2173</v>
      </c>
      <c r="D1999" s="5">
        <v>42</v>
      </c>
      <c r="E1999" s="8" t="s">
        <v>2720</v>
      </c>
      <c r="F1999" s="8">
        <v>42120501</v>
      </c>
      <c r="G1999" s="5" t="s">
        <v>2721</v>
      </c>
      <c r="H1999" s="5" t="s">
        <v>221</v>
      </c>
      <c r="I1999" s="6" t="s">
        <v>91</v>
      </c>
      <c r="J1999" s="6" t="s">
        <v>91</v>
      </c>
      <c r="K1999" s="6" t="s">
        <v>91</v>
      </c>
      <c r="L1999" s="6" t="s">
        <v>91</v>
      </c>
      <c r="M1999" s="5" t="s">
        <v>92</v>
      </c>
      <c r="N1999" s="6" t="s">
        <v>91</v>
      </c>
      <c r="O1999" s="6" t="s">
        <v>91</v>
      </c>
      <c r="P1999" s="6" t="s">
        <v>91</v>
      </c>
      <c r="Q1999" s="6" t="s">
        <v>91</v>
      </c>
      <c r="R1999" s="5">
        <v>1</v>
      </c>
      <c r="S1999" s="5">
        <v>0</v>
      </c>
      <c r="T1999" s="5" t="s">
        <v>93</v>
      </c>
      <c r="U1999" s="5" t="s">
        <v>105</v>
      </c>
    </row>
    <row r="2000" spans="1:21">
      <c r="A2000" s="6" t="s">
        <v>87</v>
      </c>
      <c r="B2000" s="7">
        <v>1</v>
      </c>
      <c r="C2000" s="5">
        <v>2174</v>
      </c>
      <c r="D2000" s="5">
        <v>42</v>
      </c>
      <c r="E2000" s="8" t="s">
        <v>2720</v>
      </c>
      <c r="F2000" s="8">
        <v>42120502</v>
      </c>
      <c r="G2000" s="5" t="s">
        <v>2722</v>
      </c>
      <c r="H2000" s="5" t="s">
        <v>223</v>
      </c>
      <c r="I2000" s="6" t="s">
        <v>91</v>
      </c>
      <c r="J2000" s="6" t="s">
        <v>91</v>
      </c>
      <c r="K2000" s="6" t="s">
        <v>91</v>
      </c>
      <c r="L2000" s="6" t="s">
        <v>91</v>
      </c>
      <c r="M2000" s="5" t="s">
        <v>92</v>
      </c>
      <c r="N2000" s="6" t="s">
        <v>91</v>
      </c>
      <c r="O2000" s="6" t="s">
        <v>91</v>
      </c>
      <c r="P2000" s="6" t="s">
        <v>91</v>
      </c>
      <c r="Q2000" s="6" t="s">
        <v>91</v>
      </c>
      <c r="R2000" s="5">
        <v>1</v>
      </c>
      <c r="S2000" s="5">
        <v>0</v>
      </c>
      <c r="T2000" s="5" t="s">
        <v>93</v>
      </c>
      <c r="U2000" s="5" t="s">
        <v>105</v>
      </c>
    </row>
    <row r="2001" spans="1:21">
      <c r="A2001" s="6" t="s">
        <v>87</v>
      </c>
      <c r="B2001" s="7">
        <v>1</v>
      </c>
      <c r="C2001" s="5">
        <v>2175</v>
      </c>
      <c r="D2001" s="5">
        <v>42</v>
      </c>
      <c r="E2001" s="8" t="s">
        <v>2720</v>
      </c>
      <c r="F2001" s="8">
        <v>42120503</v>
      </c>
      <c r="G2001" s="5" t="s">
        <v>2723</v>
      </c>
      <c r="H2001" s="5" t="s">
        <v>225</v>
      </c>
      <c r="I2001" s="6" t="s">
        <v>91</v>
      </c>
      <c r="J2001" s="6" t="s">
        <v>91</v>
      </c>
      <c r="K2001" s="6" t="s">
        <v>91</v>
      </c>
      <c r="L2001" s="6" t="s">
        <v>91</v>
      </c>
      <c r="M2001" s="5" t="s">
        <v>92</v>
      </c>
      <c r="N2001" s="6" t="s">
        <v>91</v>
      </c>
      <c r="O2001" s="6" t="s">
        <v>91</v>
      </c>
      <c r="P2001" s="6" t="s">
        <v>91</v>
      </c>
      <c r="Q2001" s="6" t="s">
        <v>91</v>
      </c>
      <c r="R2001" s="5">
        <v>1</v>
      </c>
      <c r="S2001" s="5">
        <v>0</v>
      </c>
      <c r="T2001" s="5" t="s">
        <v>93</v>
      </c>
      <c r="U2001" s="5" t="s">
        <v>105</v>
      </c>
    </row>
    <row r="2002" spans="1:21">
      <c r="A2002" s="6" t="s">
        <v>87</v>
      </c>
      <c r="B2002" s="7">
        <v>1</v>
      </c>
      <c r="C2002" s="5">
        <v>2176</v>
      </c>
      <c r="D2002" s="5">
        <v>42</v>
      </c>
      <c r="E2002" s="8" t="s">
        <v>2720</v>
      </c>
      <c r="F2002" s="8">
        <v>42120504</v>
      </c>
      <c r="G2002" s="5" t="s">
        <v>2724</v>
      </c>
      <c r="H2002" s="5" t="s">
        <v>227</v>
      </c>
      <c r="I2002" s="6" t="s">
        <v>91</v>
      </c>
      <c r="J2002" s="6" t="s">
        <v>91</v>
      </c>
      <c r="K2002" s="6" t="s">
        <v>91</v>
      </c>
      <c r="L2002" s="6" t="s">
        <v>91</v>
      </c>
      <c r="M2002" s="5" t="s">
        <v>92</v>
      </c>
      <c r="N2002" s="6" t="s">
        <v>91</v>
      </c>
      <c r="O2002" s="6" t="s">
        <v>91</v>
      </c>
      <c r="P2002" s="6" t="s">
        <v>91</v>
      </c>
      <c r="Q2002" s="6" t="s">
        <v>91</v>
      </c>
      <c r="R2002" s="5">
        <v>1</v>
      </c>
      <c r="S2002" s="5">
        <v>0</v>
      </c>
      <c r="T2002" s="5" t="s">
        <v>93</v>
      </c>
      <c r="U2002" s="5" t="s">
        <v>105</v>
      </c>
    </row>
    <row r="2003" spans="1:21">
      <c r="A2003" s="6" t="s">
        <v>87</v>
      </c>
      <c r="B2003" s="7">
        <v>1</v>
      </c>
      <c r="C2003" s="5">
        <v>2177</v>
      </c>
      <c r="D2003" s="5">
        <v>42</v>
      </c>
      <c r="E2003" s="8" t="s">
        <v>2713</v>
      </c>
      <c r="F2003" s="8">
        <v>421206</v>
      </c>
      <c r="G2003" s="5" t="s">
        <v>2725</v>
      </c>
      <c r="H2003" s="5" t="s">
        <v>2726</v>
      </c>
      <c r="I2003" s="6" t="s">
        <v>91</v>
      </c>
      <c r="J2003" s="6" t="s">
        <v>91</v>
      </c>
      <c r="K2003" s="6" t="s">
        <v>91</v>
      </c>
      <c r="L2003" s="6" t="s">
        <v>91</v>
      </c>
      <c r="M2003" s="5" t="s">
        <v>92</v>
      </c>
      <c r="N2003" s="6" t="s">
        <v>91</v>
      </c>
      <c r="O2003" s="6" t="s">
        <v>91</v>
      </c>
      <c r="P2003" s="6" t="s">
        <v>91</v>
      </c>
      <c r="Q2003" s="6" t="s">
        <v>91</v>
      </c>
      <c r="R2003" s="5">
        <v>1</v>
      </c>
      <c r="S2003" s="5">
        <v>0</v>
      </c>
      <c r="T2003" s="5" t="s">
        <v>93</v>
      </c>
      <c r="U2003" s="5" t="s">
        <v>105</v>
      </c>
    </row>
    <row r="2004" spans="1:21">
      <c r="A2004" s="6" t="s">
        <v>87</v>
      </c>
      <c r="B2004" s="7">
        <v>1</v>
      </c>
      <c r="C2004" s="5">
        <v>2178</v>
      </c>
      <c r="D2004" s="5">
        <v>42</v>
      </c>
      <c r="E2004" s="8" t="s">
        <v>2727</v>
      </c>
      <c r="F2004" s="8">
        <v>42120601</v>
      </c>
      <c r="G2004" s="5" t="s">
        <v>2728</v>
      </c>
      <c r="H2004" s="5" t="s">
        <v>221</v>
      </c>
      <c r="I2004" s="6" t="s">
        <v>91</v>
      </c>
      <c r="J2004" s="6" t="s">
        <v>91</v>
      </c>
      <c r="K2004" s="6" t="s">
        <v>91</v>
      </c>
      <c r="L2004" s="6" t="s">
        <v>91</v>
      </c>
      <c r="M2004" s="5" t="s">
        <v>92</v>
      </c>
      <c r="N2004" s="6" t="s">
        <v>91</v>
      </c>
      <c r="O2004" s="6" t="s">
        <v>91</v>
      </c>
      <c r="P2004" s="6" t="s">
        <v>91</v>
      </c>
      <c r="Q2004" s="6" t="s">
        <v>91</v>
      </c>
      <c r="R2004" s="5">
        <v>1</v>
      </c>
      <c r="S2004" s="5">
        <v>0</v>
      </c>
      <c r="T2004" s="5" t="s">
        <v>93</v>
      </c>
      <c r="U2004" s="5" t="s">
        <v>105</v>
      </c>
    </row>
    <row r="2005" spans="1:21">
      <c r="A2005" s="6" t="s">
        <v>87</v>
      </c>
      <c r="B2005" s="7">
        <v>1</v>
      </c>
      <c r="C2005" s="5">
        <v>2179</v>
      </c>
      <c r="D2005" s="5">
        <v>42</v>
      </c>
      <c r="E2005" s="8" t="s">
        <v>2727</v>
      </c>
      <c r="F2005" s="8">
        <v>42120602</v>
      </c>
      <c r="G2005" s="5" t="s">
        <v>2729</v>
      </c>
      <c r="H2005" s="5" t="s">
        <v>223</v>
      </c>
      <c r="I2005" s="6" t="s">
        <v>91</v>
      </c>
      <c r="J2005" s="6" t="s">
        <v>91</v>
      </c>
      <c r="K2005" s="6" t="s">
        <v>91</v>
      </c>
      <c r="L2005" s="6" t="s">
        <v>91</v>
      </c>
      <c r="M2005" s="5" t="s">
        <v>92</v>
      </c>
      <c r="N2005" s="6" t="s">
        <v>91</v>
      </c>
      <c r="O2005" s="6" t="s">
        <v>91</v>
      </c>
      <c r="P2005" s="6" t="s">
        <v>91</v>
      </c>
      <c r="Q2005" s="6" t="s">
        <v>91</v>
      </c>
      <c r="R2005" s="5">
        <v>1</v>
      </c>
      <c r="S2005" s="5">
        <v>0</v>
      </c>
      <c r="T2005" s="5" t="s">
        <v>93</v>
      </c>
      <c r="U2005" s="5" t="s">
        <v>105</v>
      </c>
    </row>
    <row r="2006" spans="1:21">
      <c r="A2006" s="6" t="s">
        <v>87</v>
      </c>
      <c r="B2006" s="7">
        <v>1</v>
      </c>
      <c r="C2006" s="5">
        <v>2180</v>
      </c>
      <c r="D2006" s="5">
        <v>42</v>
      </c>
      <c r="E2006" s="8" t="s">
        <v>2727</v>
      </c>
      <c r="F2006" s="8">
        <v>42120603</v>
      </c>
      <c r="G2006" s="5" t="s">
        <v>2730</v>
      </c>
      <c r="H2006" s="5" t="s">
        <v>225</v>
      </c>
      <c r="I2006" s="6" t="s">
        <v>91</v>
      </c>
      <c r="J2006" s="6" t="s">
        <v>91</v>
      </c>
      <c r="K2006" s="6" t="s">
        <v>91</v>
      </c>
      <c r="L2006" s="6" t="s">
        <v>91</v>
      </c>
      <c r="M2006" s="5" t="s">
        <v>92</v>
      </c>
      <c r="N2006" s="6" t="s">
        <v>91</v>
      </c>
      <c r="O2006" s="6" t="s">
        <v>91</v>
      </c>
      <c r="P2006" s="6" t="s">
        <v>91</v>
      </c>
      <c r="Q2006" s="6" t="s">
        <v>91</v>
      </c>
      <c r="R2006" s="5">
        <v>1</v>
      </c>
      <c r="S2006" s="5">
        <v>0</v>
      </c>
      <c r="T2006" s="5" t="s">
        <v>93</v>
      </c>
      <c r="U2006" s="5" t="s">
        <v>105</v>
      </c>
    </row>
    <row r="2007" spans="1:21">
      <c r="A2007" s="6" t="s">
        <v>87</v>
      </c>
      <c r="B2007" s="7">
        <v>1</v>
      </c>
      <c r="C2007" s="5">
        <v>2181</v>
      </c>
      <c r="D2007" s="5">
        <v>42</v>
      </c>
      <c r="E2007" s="8" t="s">
        <v>2727</v>
      </c>
      <c r="F2007" s="8">
        <v>42120604</v>
      </c>
      <c r="G2007" s="5" t="s">
        <v>2731</v>
      </c>
      <c r="H2007" s="5" t="s">
        <v>227</v>
      </c>
      <c r="I2007" s="6" t="s">
        <v>91</v>
      </c>
      <c r="J2007" s="6" t="s">
        <v>91</v>
      </c>
      <c r="K2007" s="6" t="s">
        <v>91</v>
      </c>
      <c r="L2007" s="6" t="s">
        <v>91</v>
      </c>
      <c r="M2007" s="5" t="s">
        <v>92</v>
      </c>
      <c r="N2007" s="6" t="s">
        <v>91</v>
      </c>
      <c r="O2007" s="6" t="s">
        <v>91</v>
      </c>
      <c r="P2007" s="6" t="s">
        <v>91</v>
      </c>
      <c r="Q2007" s="6" t="s">
        <v>91</v>
      </c>
      <c r="R2007" s="5">
        <v>1</v>
      </c>
      <c r="S2007" s="5">
        <v>0</v>
      </c>
      <c r="T2007" s="5" t="s">
        <v>93</v>
      </c>
      <c r="U2007" s="5" t="s">
        <v>105</v>
      </c>
    </row>
    <row r="2008" spans="1:21">
      <c r="A2008" s="6" t="s">
        <v>87</v>
      </c>
      <c r="B2008" s="7">
        <v>1</v>
      </c>
      <c r="C2008" s="5">
        <v>2182</v>
      </c>
      <c r="D2008" s="5">
        <v>42</v>
      </c>
      <c r="E2008" s="8" t="s">
        <v>2713</v>
      </c>
      <c r="F2008" s="8">
        <v>421207</v>
      </c>
      <c r="G2008" s="5" t="s">
        <v>2732</v>
      </c>
      <c r="H2008" s="5" t="s">
        <v>2733</v>
      </c>
      <c r="I2008" s="5">
        <v>10065502218</v>
      </c>
      <c r="J2008" s="6" t="s">
        <v>91</v>
      </c>
      <c r="K2008" s="6" t="s">
        <v>91</v>
      </c>
      <c r="L2008" s="6" t="s">
        <v>91</v>
      </c>
      <c r="M2008" s="5" t="s">
        <v>92</v>
      </c>
      <c r="N2008" s="6" t="s">
        <v>91</v>
      </c>
      <c r="O2008" s="6" t="s">
        <v>91</v>
      </c>
      <c r="P2008" s="6" t="s">
        <v>91</v>
      </c>
      <c r="Q2008" s="6" t="s">
        <v>91</v>
      </c>
      <c r="R2008" s="5">
        <v>1</v>
      </c>
      <c r="S2008" s="5">
        <v>0</v>
      </c>
      <c r="T2008" s="5" t="s">
        <v>93</v>
      </c>
      <c r="U2008" s="5" t="s">
        <v>105</v>
      </c>
    </row>
    <row r="2009" spans="1:21">
      <c r="A2009" s="6" t="s">
        <v>87</v>
      </c>
      <c r="B2009" s="7">
        <v>1</v>
      </c>
      <c r="C2009" s="5">
        <v>2183</v>
      </c>
      <c r="D2009" s="5">
        <v>42</v>
      </c>
      <c r="E2009" s="8" t="s">
        <v>2734</v>
      </c>
      <c r="F2009" s="8">
        <v>42120701</v>
      </c>
      <c r="G2009" s="5" t="s">
        <v>2735</v>
      </c>
      <c r="H2009" s="5" t="s">
        <v>221</v>
      </c>
      <c r="I2009" s="6" t="s">
        <v>91</v>
      </c>
      <c r="J2009" s="6" t="s">
        <v>91</v>
      </c>
      <c r="K2009" s="6" t="s">
        <v>91</v>
      </c>
      <c r="L2009" s="6" t="s">
        <v>91</v>
      </c>
      <c r="M2009" s="5" t="s">
        <v>92</v>
      </c>
      <c r="N2009" s="6" t="s">
        <v>91</v>
      </c>
      <c r="O2009" s="6" t="s">
        <v>91</v>
      </c>
      <c r="P2009" s="6" t="s">
        <v>91</v>
      </c>
      <c r="Q2009" s="6" t="s">
        <v>91</v>
      </c>
      <c r="R2009" s="5">
        <v>1</v>
      </c>
      <c r="S2009" s="5">
        <v>0</v>
      </c>
      <c r="T2009" s="5" t="s">
        <v>93</v>
      </c>
      <c r="U2009" s="5" t="s">
        <v>105</v>
      </c>
    </row>
    <row r="2010" spans="1:21">
      <c r="A2010" s="6" t="s">
        <v>87</v>
      </c>
      <c r="B2010" s="7">
        <v>1</v>
      </c>
      <c r="C2010" s="5">
        <v>2184</v>
      </c>
      <c r="D2010" s="5">
        <v>42</v>
      </c>
      <c r="E2010" s="8" t="s">
        <v>2734</v>
      </c>
      <c r="F2010" s="8">
        <v>42120702</v>
      </c>
      <c r="G2010" s="5" t="s">
        <v>2736</v>
      </c>
      <c r="H2010" s="5" t="s">
        <v>223</v>
      </c>
      <c r="I2010" s="6" t="s">
        <v>91</v>
      </c>
      <c r="J2010" s="6" t="s">
        <v>91</v>
      </c>
      <c r="K2010" s="6" t="s">
        <v>91</v>
      </c>
      <c r="L2010" s="6" t="s">
        <v>91</v>
      </c>
      <c r="M2010" s="5" t="s">
        <v>92</v>
      </c>
      <c r="N2010" s="6" t="s">
        <v>91</v>
      </c>
      <c r="O2010" s="6" t="s">
        <v>91</v>
      </c>
      <c r="P2010" s="6" t="s">
        <v>91</v>
      </c>
      <c r="Q2010" s="6" t="s">
        <v>91</v>
      </c>
      <c r="R2010" s="5">
        <v>1</v>
      </c>
      <c r="S2010" s="5">
        <v>0</v>
      </c>
      <c r="T2010" s="5" t="s">
        <v>93</v>
      </c>
      <c r="U2010" s="5" t="s">
        <v>105</v>
      </c>
    </row>
    <row r="2011" spans="1:21">
      <c r="A2011" s="6" t="s">
        <v>87</v>
      </c>
      <c r="B2011" s="7">
        <v>1</v>
      </c>
      <c r="C2011" s="5">
        <v>2185</v>
      </c>
      <c r="D2011" s="5">
        <v>42</v>
      </c>
      <c r="E2011" s="8" t="s">
        <v>2734</v>
      </c>
      <c r="F2011" s="8">
        <v>42120703</v>
      </c>
      <c r="G2011" s="5" t="s">
        <v>2737</v>
      </c>
      <c r="H2011" s="5" t="s">
        <v>225</v>
      </c>
      <c r="I2011" s="6" t="s">
        <v>91</v>
      </c>
      <c r="J2011" s="6" t="s">
        <v>91</v>
      </c>
      <c r="K2011" s="6" t="s">
        <v>91</v>
      </c>
      <c r="L2011" s="6" t="s">
        <v>91</v>
      </c>
      <c r="M2011" s="5" t="s">
        <v>92</v>
      </c>
      <c r="N2011" s="6" t="s">
        <v>91</v>
      </c>
      <c r="O2011" s="6" t="s">
        <v>91</v>
      </c>
      <c r="P2011" s="6" t="s">
        <v>91</v>
      </c>
      <c r="Q2011" s="6" t="s">
        <v>91</v>
      </c>
      <c r="R2011" s="5">
        <v>1</v>
      </c>
      <c r="S2011" s="5">
        <v>0</v>
      </c>
      <c r="T2011" s="5" t="s">
        <v>93</v>
      </c>
      <c r="U2011" s="5" t="s">
        <v>105</v>
      </c>
    </row>
    <row r="2012" spans="1:21">
      <c r="A2012" s="6" t="s">
        <v>87</v>
      </c>
      <c r="B2012" s="7">
        <v>1</v>
      </c>
      <c r="C2012" s="5">
        <v>2186</v>
      </c>
      <c r="D2012" s="5">
        <v>42</v>
      </c>
      <c r="E2012" s="8" t="s">
        <v>2734</v>
      </c>
      <c r="F2012" s="8">
        <v>42120704</v>
      </c>
      <c r="G2012" s="5" t="s">
        <v>2738</v>
      </c>
      <c r="H2012" s="5" t="s">
        <v>227</v>
      </c>
      <c r="I2012" s="6" t="s">
        <v>91</v>
      </c>
      <c r="J2012" s="6" t="s">
        <v>91</v>
      </c>
      <c r="K2012" s="6" t="s">
        <v>91</v>
      </c>
      <c r="L2012" s="6" t="s">
        <v>91</v>
      </c>
      <c r="M2012" s="5" t="s">
        <v>92</v>
      </c>
      <c r="N2012" s="6" t="s">
        <v>91</v>
      </c>
      <c r="O2012" s="6" t="s">
        <v>91</v>
      </c>
      <c r="P2012" s="6" t="s">
        <v>91</v>
      </c>
      <c r="Q2012" s="6" t="s">
        <v>91</v>
      </c>
      <c r="R2012" s="5">
        <v>1</v>
      </c>
      <c r="S2012" s="5">
        <v>0</v>
      </c>
      <c r="T2012" s="5" t="s">
        <v>93</v>
      </c>
      <c r="U2012" s="5" t="s">
        <v>105</v>
      </c>
    </row>
    <row r="2013" spans="1:21">
      <c r="A2013" s="6" t="s">
        <v>87</v>
      </c>
      <c r="B2013" s="7">
        <v>1</v>
      </c>
      <c r="C2013" s="5">
        <v>2187</v>
      </c>
      <c r="D2013" s="5">
        <v>42</v>
      </c>
      <c r="E2013" s="8" t="s">
        <v>2713</v>
      </c>
      <c r="F2013" s="8">
        <v>421208</v>
      </c>
      <c r="G2013" s="5" t="s">
        <v>2739</v>
      </c>
      <c r="H2013" s="5" t="s">
        <v>2740</v>
      </c>
      <c r="I2013" s="6" t="s">
        <v>91</v>
      </c>
      <c r="J2013" s="6" t="s">
        <v>91</v>
      </c>
      <c r="K2013" s="6" t="s">
        <v>91</v>
      </c>
      <c r="L2013" s="6" t="s">
        <v>91</v>
      </c>
      <c r="M2013" s="5" t="s">
        <v>92</v>
      </c>
      <c r="N2013" s="6" t="s">
        <v>91</v>
      </c>
      <c r="O2013" s="6" t="s">
        <v>91</v>
      </c>
      <c r="P2013" s="6" t="s">
        <v>91</v>
      </c>
      <c r="Q2013" s="6" t="s">
        <v>91</v>
      </c>
      <c r="R2013" s="5">
        <v>1</v>
      </c>
      <c r="S2013" s="5">
        <v>0</v>
      </c>
      <c r="T2013" s="5" t="s">
        <v>93</v>
      </c>
      <c r="U2013" s="5" t="s">
        <v>105</v>
      </c>
    </row>
    <row r="2014" spans="1:21">
      <c r="A2014" s="6" t="s">
        <v>87</v>
      </c>
      <c r="B2014" s="7">
        <v>1</v>
      </c>
      <c r="C2014" s="5">
        <v>2188</v>
      </c>
      <c r="D2014" s="5">
        <v>42</v>
      </c>
      <c r="E2014" s="8" t="s">
        <v>2741</v>
      </c>
      <c r="F2014" s="8">
        <v>42120801</v>
      </c>
      <c r="G2014" s="5" t="s">
        <v>2742</v>
      </c>
      <c r="H2014" s="5" t="s">
        <v>221</v>
      </c>
      <c r="I2014" s="6" t="s">
        <v>91</v>
      </c>
      <c r="J2014" s="6" t="s">
        <v>91</v>
      </c>
      <c r="K2014" s="6" t="s">
        <v>91</v>
      </c>
      <c r="L2014" s="6" t="s">
        <v>91</v>
      </c>
      <c r="M2014" s="5" t="s">
        <v>92</v>
      </c>
      <c r="N2014" s="6" t="s">
        <v>91</v>
      </c>
      <c r="O2014" s="6" t="s">
        <v>91</v>
      </c>
      <c r="P2014" s="6" t="s">
        <v>91</v>
      </c>
      <c r="Q2014" s="6" t="s">
        <v>91</v>
      </c>
      <c r="R2014" s="5">
        <v>1</v>
      </c>
      <c r="S2014" s="5">
        <v>0</v>
      </c>
      <c r="T2014" s="5" t="s">
        <v>93</v>
      </c>
      <c r="U2014" s="5" t="s">
        <v>105</v>
      </c>
    </row>
    <row r="2015" spans="1:21">
      <c r="A2015" s="6" t="s">
        <v>87</v>
      </c>
      <c r="B2015" s="7">
        <v>1</v>
      </c>
      <c r="C2015" s="5">
        <v>2189</v>
      </c>
      <c r="D2015" s="5">
        <v>42</v>
      </c>
      <c r="E2015" s="8" t="s">
        <v>2741</v>
      </c>
      <c r="F2015" s="8">
        <v>42120802</v>
      </c>
      <c r="G2015" s="5" t="s">
        <v>2743</v>
      </c>
      <c r="H2015" s="5" t="s">
        <v>223</v>
      </c>
      <c r="I2015" s="6" t="s">
        <v>91</v>
      </c>
      <c r="J2015" s="6" t="s">
        <v>91</v>
      </c>
      <c r="K2015" s="6" t="s">
        <v>91</v>
      </c>
      <c r="L2015" s="6" t="s">
        <v>91</v>
      </c>
      <c r="M2015" s="5" t="s">
        <v>92</v>
      </c>
      <c r="N2015" s="6" t="s">
        <v>91</v>
      </c>
      <c r="O2015" s="6" t="s">
        <v>91</v>
      </c>
      <c r="P2015" s="6" t="s">
        <v>91</v>
      </c>
      <c r="Q2015" s="6" t="s">
        <v>91</v>
      </c>
      <c r="R2015" s="5">
        <v>1</v>
      </c>
      <c r="S2015" s="5">
        <v>0</v>
      </c>
      <c r="T2015" s="5" t="s">
        <v>93</v>
      </c>
      <c r="U2015" s="5" t="s">
        <v>105</v>
      </c>
    </row>
    <row r="2016" spans="1:21">
      <c r="A2016" s="6" t="s">
        <v>87</v>
      </c>
      <c r="B2016" s="7">
        <v>1</v>
      </c>
      <c r="C2016" s="5">
        <v>2190</v>
      </c>
      <c r="D2016" s="5">
        <v>42</v>
      </c>
      <c r="E2016" s="8" t="s">
        <v>2741</v>
      </c>
      <c r="F2016" s="8">
        <v>42120803</v>
      </c>
      <c r="G2016" s="5" t="s">
        <v>2744</v>
      </c>
      <c r="H2016" s="5" t="s">
        <v>225</v>
      </c>
      <c r="I2016" s="6" t="s">
        <v>91</v>
      </c>
      <c r="J2016" s="6" t="s">
        <v>91</v>
      </c>
      <c r="K2016" s="6" t="s">
        <v>91</v>
      </c>
      <c r="L2016" s="6" t="s">
        <v>91</v>
      </c>
      <c r="M2016" s="5" t="s">
        <v>92</v>
      </c>
      <c r="N2016" s="6" t="s">
        <v>91</v>
      </c>
      <c r="O2016" s="6" t="s">
        <v>91</v>
      </c>
      <c r="P2016" s="6" t="s">
        <v>91</v>
      </c>
      <c r="Q2016" s="6" t="s">
        <v>91</v>
      </c>
      <c r="R2016" s="5">
        <v>1</v>
      </c>
      <c r="S2016" s="5">
        <v>0</v>
      </c>
      <c r="T2016" s="5" t="s">
        <v>93</v>
      </c>
      <c r="U2016" s="5" t="s">
        <v>105</v>
      </c>
    </row>
    <row r="2017" spans="1:21">
      <c r="A2017" s="6" t="s">
        <v>87</v>
      </c>
      <c r="B2017" s="7">
        <v>1</v>
      </c>
      <c r="C2017" s="5">
        <v>2191</v>
      </c>
      <c r="D2017" s="5">
        <v>42</v>
      </c>
      <c r="E2017" s="8" t="s">
        <v>2741</v>
      </c>
      <c r="F2017" s="8">
        <v>42120804</v>
      </c>
      <c r="G2017" s="5" t="s">
        <v>2745</v>
      </c>
      <c r="H2017" s="5" t="s">
        <v>227</v>
      </c>
      <c r="I2017" s="6" t="s">
        <v>91</v>
      </c>
      <c r="J2017" s="6" t="s">
        <v>91</v>
      </c>
      <c r="K2017" s="6" t="s">
        <v>91</v>
      </c>
      <c r="L2017" s="6" t="s">
        <v>91</v>
      </c>
      <c r="M2017" s="5" t="s">
        <v>92</v>
      </c>
      <c r="N2017" s="6" t="s">
        <v>91</v>
      </c>
      <c r="O2017" s="6" t="s">
        <v>91</v>
      </c>
      <c r="P2017" s="6" t="s">
        <v>91</v>
      </c>
      <c r="Q2017" s="6" t="s">
        <v>91</v>
      </c>
      <c r="R2017" s="5">
        <v>1</v>
      </c>
      <c r="S2017" s="5">
        <v>0</v>
      </c>
      <c r="T2017" s="5" t="s">
        <v>93</v>
      </c>
      <c r="U2017" s="5" t="s">
        <v>105</v>
      </c>
    </row>
    <row r="2018" spans="1:21">
      <c r="A2018" s="6" t="s">
        <v>87</v>
      </c>
      <c r="B2018" s="7">
        <v>1</v>
      </c>
      <c r="C2018" s="5">
        <v>2192</v>
      </c>
      <c r="D2018" s="5">
        <v>42</v>
      </c>
      <c r="E2018" s="8" t="s">
        <v>2713</v>
      </c>
      <c r="F2018" s="8">
        <v>421209</v>
      </c>
      <c r="G2018" s="5" t="s">
        <v>2746</v>
      </c>
      <c r="H2018" s="5" t="s">
        <v>2747</v>
      </c>
      <c r="I2018" s="5">
        <v>10065502189</v>
      </c>
      <c r="J2018" s="6" t="s">
        <v>91</v>
      </c>
      <c r="K2018" s="6" t="s">
        <v>91</v>
      </c>
      <c r="L2018" s="6" t="s">
        <v>91</v>
      </c>
      <c r="M2018" s="5" t="s">
        <v>92</v>
      </c>
      <c r="N2018" s="6" t="s">
        <v>91</v>
      </c>
      <c r="O2018" s="6" t="s">
        <v>91</v>
      </c>
      <c r="P2018" s="6" t="s">
        <v>91</v>
      </c>
      <c r="Q2018" s="6" t="s">
        <v>91</v>
      </c>
      <c r="R2018" s="5">
        <v>1</v>
      </c>
      <c r="S2018" s="5">
        <v>0</v>
      </c>
      <c r="T2018" s="5" t="s">
        <v>93</v>
      </c>
      <c r="U2018" s="5" t="s">
        <v>105</v>
      </c>
    </row>
    <row r="2019" spans="1:21">
      <c r="A2019" s="6" t="s">
        <v>87</v>
      </c>
      <c r="B2019" s="7">
        <v>1</v>
      </c>
      <c r="C2019" s="5">
        <v>2193</v>
      </c>
      <c r="D2019" s="5">
        <v>42</v>
      </c>
      <c r="E2019" s="8" t="s">
        <v>2748</v>
      </c>
      <c r="F2019" s="8">
        <v>42120901</v>
      </c>
      <c r="G2019" s="5" t="s">
        <v>2749</v>
      </c>
      <c r="H2019" s="5" t="s">
        <v>221</v>
      </c>
      <c r="I2019" s="6" t="s">
        <v>91</v>
      </c>
      <c r="J2019" s="6" t="s">
        <v>91</v>
      </c>
      <c r="K2019" s="6" t="s">
        <v>91</v>
      </c>
      <c r="L2019" s="6" t="s">
        <v>91</v>
      </c>
      <c r="M2019" s="5" t="s">
        <v>92</v>
      </c>
      <c r="N2019" s="6" t="s">
        <v>91</v>
      </c>
      <c r="O2019" s="6" t="s">
        <v>91</v>
      </c>
      <c r="P2019" s="6" t="s">
        <v>91</v>
      </c>
      <c r="Q2019" s="6" t="s">
        <v>91</v>
      </c>
      <c r="R2019" s="5">
        <v>1</v>
      </c>
      <c r="S2019" s="5">
        <v>0</v>
      </c>
      <c r="T2019" s="5" t="s">
        <v>93</v>
      </c>
      <c r="U2019" s="5" t="s">
        <v>105</v>
      </c>
    </row>
    <row r="2020" spans="1:21">
      <c r="A2020" s="6" t="s">
        <v>87</v>
      </c>
      <c r="B2020" s="7">
        <v>1</v>
      </c>
      <c r="C2020" s="5">
        <v>2194</v>
      </c>
      <c r="D2020" s="5">
        <v>42</v>
      </c>
      <c r="E2020" s="8" t="s">
        <v>2748</v>
      </c>
      <c r="F2020" s="8">
        <v>42120902</v>
      </c>
      <c r="G2020" s="5" t="s">
        <v>2750</v>
      </c>
      <c r="H2020" s="5" t="s">
        <v>223</v>
      </c>
      <c r="I2020" s="6" t="s">
        <v>91</v>
      </c>
      <c r="J2020" s="6" t="s">
        <v>91</v>
      </c>
      <c r="K2020" s="6" t="s">
        <v>91</v>
      </c>
      <c r="L2020" s="6" t="s">
        <v>91</v>
      </c>
      <c r="M2020" s="5" t="s">
        <v>92</v>
      </c>
      <c r="N2020" s="6" t="s">
        <v>91</v>
      </c>
      <c r="O2020" s="6" t="s">
        <v>91</v>
      </c>
      <c r="P2020" s="6" t="s">
        <v>91</v>
      </c>
      <c r="Q2020" s="6" t="s">
        <v>91</v>
      </c>
      <c r="R2020" s="5">
        <v>1</v>
      </c>
      <c r="S2020" s="5">
        <v>0</v>
      </c>
      <c r="T2020" s="5" t="s">
        <v>93</v>
      </c>
      <c r="U2020" s="5" t="s">
        <v>105</v>
      </c>
    </row>
    <row r="2021" spans="1:21">
      <c r="A2021" s="6" t="s">
        <v>87</v>
      </c>
      <c r="B2021" s="7">
        <v>1</v>
      </c>
      <c r="C2021" s="5">
        <v>2195</v>
      </c>
      <c r="D2021" s="5">
        <v>42</v>
      </c>
      <c r="E2021" s="8" t="s">
        <v>2748</v>
      </c>
      <c r="F2021" s="8">
        <v>42120903</v>
      </c>
      <c r="G2021" s="5" t="s">
        <v>2751</v>
      </c>
      <c r="H2021" s="5" t="s">
        <v>225</v>
      </c>
      <c r="I2021" s="6" t="s">
        <v>91</v>
      </c>
      <c r="J2021" s="6" t="s">
        <v>91</v>
      </c>
      <c r="K2021" s="6" t="s">
        <v>91</v>
      </c>
      <c r="L2021" s="6" t="s">
        <v>91</v>
      </c>
      <c r="M2021" s="5" t="s">
        <v>92</v>
      </c>
      <c r="N2021" s="6" t="s">
        <v>91</v>
      </c>
      <c r="O2021" s="6" t="s">
        <v>91</v>
      </c>
      <c r="P2021" s="6" t="s">
        <v>91</v>
      </c>
      <c r="Q2021" s="6" t="s">
        <v>91</v>
      </c>
      <c r="R2021" s="5">
        <v>1</v>
      </c>
      <c r="S2021" s="5">
        <v>0</v>
      </c>
      <c r="T2021" s="5" t="s">
        <v>93</v>
      </c>
      <c r="U2021" s="5" t="s">
        <v>105</v>
      </c>
    </row>
    <row r="2022" spans="1:21">
      <c r="A2022" s="6" t="s">
        <v>87</v>
      </c>
      <c r="B2022" s="7">
        <v>1</v>
      </c>
      <c r="C2022" s="5">
        <v>2196</v>
      </c>
      <c r="D2022" s="5">
        <v>42</v>
      </c>
      <c r="E2022" s="8" t="s">
        <v>2748</v>
      </c>
      <c r="F2022" s="8">
        <v>42120904</v>
      </c>
      <c r="G2022" s="5" t="s">
        <v>2752</v>
      </c>
      <c r="H2022" s="5" t="s">
        <v>227</v>
      </c>
      <c r="I2022" s="6" t="s">
        <v>91</v>
      </c>
      <c r="J2022" s="6" t="s">
        <v>91</v>
      </c>
      <c r="K2022" s="6" t="s">
        <v>91</v>
      </c>
      <c r="L2022" s="6" t="s">
        <v>91</v>
      </c>
      <c r="M2022" s="5" t="s">
        <v>92</v>
      </c>
      <c r="N2022" s="6" t="s">
        <v>91</v>
      </c>
      <c r="O2022" s="6" t="s">
        <v>91</v>
      </c>
      <c r="P2022" s="6" t="s">
        <v>91</v>
      </c>
      <c r="Q2022" s="6" t="s">
        <v>91</v>
      </c>
      <c r="R2022" s="5">
        <v>1</v>
      </c>
      <c r="S2022" s="5">
        <v>0</v>
      </c>
      <c r="T2022" s="5" t="s">
        <v>93</v>
      </c>
      <c r="U2022" s="5" t="s">
        <v>105</v>
      </c>
    </row>
    <row r="2023" spans="1:21">
      <c r="A2023" s="6" t="s">
        <v>87</v>
      </c>
      <c r="B2023" s="7">
        <v>1</v>
      </c>
      <c r="C2023" s="5">
        <v>2197</v>
      </c>
      <c r="D2023" s="5">
        <v>42</v>
      </c>
      <c r="E2023" s="8" t="s">
        <v>2713</v>
      </c>
      <c r="F2023" s="8">
        <v>421210</v>
      </c>
      <c r="G2023" s="5" t="s">
        <v>2753</v>
      </c>
      <c r="H2023" s="5" t="s">
        <v>2754</v>
      </c>
      <c r="I2023" s="5">
        <v>10065505787</v>
      </c>
      <c r="J2023" s="6" t="s">
        <v>91</v>
      </c>
      <c r="K2023" s="6" t="s">
        <v>91</v>
      </c>
      <c r="L2023" s="6" t="s">
        <v>91</v>
      </c>
      <c r="M2023" s="5" t="s">
        <v>92</v>
      </c>
      <c r="N2023" s="6" t="s">
        <v>91</v>
      </c>
      <c r="O2023" s="6" t="s">
        <v>91</v>
      </c>
      <c r="P2023" s="6" t="s">
        <v>91</v>
      </c>
      <c r="Q2023" s="6" t="s">
        <v>91</v>
      </c>
      <c r="R2023" s="5">
        <v>1</v>
      </c>
      <c r="S2023" s="5">
        <v>0</v>
      </c>
      <c r="T2023" s="5" t="s">
        <v>93</v>
      </c>
      <c r="U2023" s="5" t="s">
        <v>105</v>
      </c>
    </row>
    <row r="2024" spans="1:21">
      <c r="A2024" s="6" t="s">
        <v>87</v>
      </c>
      <c r="B2024" s="7">
        <v>1</v>
      </c>
      <c r="C2024" s="5">
        <v>2198</v>
      </c>
      <c r="D2024" s="5">
        <v>42</v>
      </c>
      <c r="E2024" s="8" t="s">
        <v>2755</v>
      </c>
      <c r="F2024" s="8">
        <v>42121001</v>
      </c>
      <c r="G2024" s="5" t="s">
        <v>2756</v>
      </c>
      <c r="H2024" s="5" t="s">
        <v>221</v>
      </c>
      <c r="I2024" s="6" t="s">
        <v>91</v>
      </c>
      <c r="J2024" s="6" t="s">
        <v>91</v>
      </c>
      <c r="K2024" s="6" t="s">
        <v>91</v>
      </c>
      <c r="L2024" s="6" t="s">
        <v>91</v>
      </c>
      <c r="M2024" s="5" t="s">
        <v>92</v>
      </c>
      <c r="N2024" s="6" t="s">
        <v>91</v>
      </c>
      <c r="O2024" s="6" t="s">
        <v>91</v>
      </c>
      <c r="P2024" s="6" t="s">
        <v>91</v>
      </c>
      <c r="Q2024" s="6" t="s">
        <v>91</v>
      </c>
      <c r="R2024" s="5">
        <v>1</v>
      </c>
      <c r="S2024" s="5">
        <v>0</v>
      </c>
      <c r="T2024" s="5" t="s">
        <v>93</v>
      </c>
      <c r="U2024" s="5" t="s">
        <v>105</v>
      </c>
    </row>
    <row r="2025" spans="1:21">
      <c r="A2025" s="6" t="s">
        <v>87</v>
      </c>
      <c r="B2025" s="7">
        <v>1</v>
      </c>
      <c r="C2025" s="5">
        <v>2199</v>
      </c>
      <c r="D2025" s="5">
        <v>42</v>
      </c>
      <c r="E2025" s="8" t="s">
        <v>2755</v>
      </c>
      <c r="F2025" s="8">
        <v>42121002</v>
      </c>
      <c r="G2025" s="5" t="s">
        <v>2757</v>
      </c>
      <c r="H2025" s="5" t="s">
        <v>223</v>
      </c>
      <c r="I2025" s="6" t="s">
        <v>91</v>
      </c>
      <c r="J2025" s="6" t="s">
        <v>91</v>
      </c>
      <c r="K2025" s="6" t="s">
        <v>91</v>
      </c>
      <c r="L2025" s="6" t="s">
        <v>91</v>
      </c>
      <c r="M2025" s="5" t="s">
        <v>92</v>
      </c>
      <c r="N2025" s="6" t="s">
        <v>91</v>
      </c>
      <c r="O2025" s="6" t="s">
        <v>91</v>
      </c>
      <c r="P2025" s="6" t="s">
        <v>91</v>
      </c>
      <c r="Q2025" s="6" t="s">
        <v>91</v>
      </c>
      <c r="R2025" s="5">
        <v>1</v>
      </c>
      <c r="S2025" s="5">
        <v>0</v>
      </c>
      <c r="T2025" s="5" t="s">
        <v>93</v>
      </c>
      <c r="U2025" s="5" t="s">
        <v>105</v>
      </c>
    </row>
    <row r="2026" spans="1:21">
      <c r="A2026" s="6" t="s">
        <v>87</v>
      </c>
      <c r="B2026" s="7">
        <v>1</v>
      </c>
      <c r="C2026" s="5">
        <v>2200</v>
      </c>
      <c r="D2026" s="5">
        <v>42</v>
      </c>
      <c r="E2026" s="8" t="s">
        <v>2755</v>
      </c>
      <c r="F2026" s="8">
        <v>42121003</v>
      </c>
      <c r="G2026" s="5" t="s">
        <v>2758</v>
      </c>
      <c r="H2026" s="5" t="s">
        <v>225</v>
      </c>
      <c r="I2026" s="6" t="s">
        <v>91</v>
      </c>
      <c r="J2026" s="6" t="s">
        <v>91</v>
      </c>
      <c r="K2026" s="6" t="s">
        <v>91</v>
      </c>
      <c r="L2026" s="6" t="s">
        <v>91</v>
      </c>
      <c r="M2026" s="5" t="s">
        <v>92</v>
      </c>
      <c r="N2026" s="6" t="s">
        <v>91</v>
      </c>
      <c r="O2026" s="6" t="s">
        <v>91</v>
      </c>
      <c r="P2026" s="6" t="s">
        <v>91</v>
      </c>
      <c r="Q2026" s="6" t="s">
        <v>91</v>
      </c>
      <c r="R2026" s="5">
        <v>1</v>
      </c>
      <c r="S2026" s="5">
        <v>0</v>
      </c>
      <c r="T2026" s="5" t="s">
        <v>93</v>
      </c>
      <c r="U2026" s="5" t="s">
        <v>105</v>
      </c>
    </row>
    <row r="2027" spans="1:21">
      <c r="A2027" s="6" t="s">
        <v>87</v>
      </c>
      <c r="B2027" s="7">
        <v>1</v>
      </c>
      <c r="C2027" s="5">
        <v>2202</v>
      </c>
      <c r="D2027" s="5">
        <v>42</v>
      </c>
      <c r="E2027" s="8" t="s">
        <v>2755</v>
      </c>
      <c r="F2027" s="8">
        <v>42121004</v>
      </c>
      <c r="G2027" s="5" t="s">
        <v>2759</v>
      </c>
      <c r="H2027" s="5" t="s">
        <v>227</v>
      </c>
      <c r="I2027" s="6" t="s">
        <v>91</v>
      </c>
      <c r="J2027" s="6" t="s">
        <v>91</v>
      </c>
      <c r="K2027" s="6" t="s">
        <v>91</v>
      </c>
      <c r="L2027" s="6" t="s">
        <v>91</v>
      </c>
      <c r="M2027" s="5" t="s">
        <v>92</v>
      </c>
      <c r="N2027" s="6" t="s">
        <v>91</v>
      </c>
      <c r="O2027" s="6" t="s">
        <v>91</v>
      </c>
      <c r="P2027" s="6" t="s">
        <v>91</v>
      </c>
      <c r="Q2027" s="6" t="s">
        <v>91</v>
      </c>
      <c r="R2027" s="5">
        <v>1</v>
      </c>
      <c r="S2027" s="5">
        <v>0</v>
      </c>
      <c r="T2027" s="5" t="s">
        <v>93</v>
      </c>
      <c r="U2027" s="5" t="s">
        <v>105</v>
      </c>
    </row>
    <row r="2028" spans="1:21">
      <c r="A2028" s="6" t="s">
        <v>87</v>
      </c>
      <c r="B2028" s="7">
        <v>1</v>
      </c>
      <c r="C2028" s="5">
        <v>2203</v>
      </c>
      <c r="D2028" s="5">
        <v>42</v>
      </c>
      <c r="E2028" s="8" t="s">
        <v>2713</v>
      </c>
      <c r="F2028" s="8">
        <v>421211</v>
      </c>
      <c r="G2028" s="5" t="s">
        <v>2760</v>
      </c>
      <c r="H2028" s="5" t="s">
        <v>2761</v>
      </c>
      <c r="I2028" s="6" t="s">
        <v>91</v>
      </c>
      <c r="J2028" s="6" t="s">
        <v>91</v>
      </c>
      <c r="K2028" s="6" t="s">
        <v>91</v>
      </c>
      <c r="L2028" s="6" t="s">
        <v>91</v>
      </c>
      <c r="M2028" s="5" t="s">
        <v>92</v>
      </c>
      <c r="N2028" s="6" t="s">
        <v>91</v>
      </c>
      <c r="O2028" s="6" t="s">
        <v>91</v>
      </c>
      <c r="P2028" s="6" t="s">
        <v>91</v>
      </c>
      <c r="Q2028" s="6" t="s">
        <v>91</v>
      </c>
      <c r="R2028" s="5">
        <v>1</v>
      </c>
      <c r="S2028" s="5">
        <v>0</v>
      </c>
      <c r="T2028" s="5" t="s">
        <v>93</v>
      </c>
      <c r="U2028" s="5" t="s">
        <v>105</v>
      </c>
    </row>
    <row r="2029" spans="1:21">
      <c r="A2029" s="6" t="s">
        <v>87</v>
      </c>
      <c r="B2029" s="7">
        <v>1</v>
      </c>
      <c r="C2029" s="5">
        <v>2204</v>
      </c>
      <c r="D2029" s="5">
        <v>42</v>
      </c>
      <c r="E2029" s="8" t="s">
        <v>2762</v>
      </c>
      <c r="F2029" s="8">
        <v>42121101</v>
      </c>
      <c r="G2029" s="5" t="s">
        <v>2763</v>
      </c>
      <c r="H2029" s="5" t="s">
        <v>221</v>
      </c>
      <c r="I2029" s="6" t="s">
        <v>91</v>
      </c>
      <c r="J2029" s="6" t="s">
        <v>91</v>
      </c>
      <c r="K2029" s="6" t="s">
        <v>91</v>
      </c>
      <c r="L2029" s="6" t="s">
        <v>91</v>
      </c>
      <c r="M2029" s="5" t="s">
        <v>92</v>
      </c>
      <c r="N2029" s="6" t="s">
        <v>91</v>
      </c>
      <c r="O2029" s="6" t="s">
        <v>91</v>
      </c>
      <c r="P2029" s="6" t="s">
        <v>91</v>
      </c>
      <c r="Q2029" s="6" t="s">
        <v>91</v>
      </c>
      <c r="R2029" s="5">
        <v>1</v>
      </c>
      <c r="S2029" s="5">
        <v>0</v>
      </c>
      <c r="T2029" s="5" t="s">
        <v>93</v>
      </c>
      <c r="U2029" s="5" t="s">
        <v>105</v>
      </c>
    </row>
    <row r="2030" spans="1:21">
      <c r="A2030" s="6" t="s">
        <v>87</v>
      </c>
      <c r="B2030" s="7">
        <v>1</v>
      </c>
      <c r="C2030" s="5">
        <v>2205</v>
      </c>
      <c r="D2030" s="5">
        <v>42</v>
      </c>
      <c r="E2030" s="8" t="s">
        <v>2762</v>
      </c>
      <c r="F2030" s="8">
        <v>42121102</v>
      </c>
      <c r="G2030" s="5" t="s">
        <v>2764</v>
      </c>
      <c r="H2030" s="5" t="s">
        <v>223</v>
      </c>
      <c r="I2030" s="6" t="s">
        <v>91</v>
      </c>
      <c r="J2030" s="6" t="s">
        <v>91</v>
      </c>
      <c r="K2030" s="6" t="s">
        <v>91</v>
      </c>
      <c r="L2030" s="6" t="s">
        <v>91</v>
      </c>
      <c r="M2030" s="5" t="s">
        <v>92</v>
      </c>
      <c r="N2030" s="6" t="s">
        <v>91</v>
      </c>
      <c r="O2030" s="6" t="s">
        <v>91</v>
      </c>
      <c r="P2030" s="6" t="s">
        <v>91</v>
      </c>
      <c r="Q2030" s="6" t="s">
        <v>91</v>
      </c>
      <c r="R2030" s="5">
        <v>1</v>
      </c>
      <c r="S2030" s="5">
        <v>0</v>
      </c>
      <c r="T2030" s="5" t="s">
        <v>93</v>
      </c>
      <c r="U2030" s="5" t="s">
        <v>105</v>
      </c>
    </row>
    <row r="2031" spans="1:21">
      <c r="A2031" s="6" t="s">
        <v>87</v>
      </c>
      <c r="B2031" s="7">
        <v>1</v>
      </c>
      <c r="C2031" s="5">
        <v>2206</v>
      </c>
      <c r="D2031" s="5">
        <v>42</v>
      </c>
      <c r="E2031" s="8" t="s">
        <v>2762</v>
      </c>
      <c r="F2031" s="8">
        <v>42121103</v>
      </c>
      <c r="G2031" s="5" t="s">
        <v>2765</v>
      </c>
      <c r="H2031" s="5" t="s">
        <v>225</v>
      </c>
      <c r="I2031" s="6" t="s">
        <v>91</v>
      </c>
      <c r="J2031" s="6" t="s">
        <v>91</v>
      </c>
      <c r="K2031" s="6" t="s">
        <v>91</v>
      </c>
      <c r="L2031" s="6" t="s">
        <v>91</v>
      </c>
      <c r="M2031" s="5" t="s">
        <v>92</v>
      </c>
      <c r="N2031" s="6" t="s">
        <v>91</v>
      </c>
      <c r="O2031" s="6" t="s">
        <v>91</v>
      </c>
      <c r="P2031" s="6" t="s">
        <v>91</v>
      </c>
      <c r="Q2031" s="6" t="s">
        <v>91</v>
      </c>
      <c r="R2031" s="5">
        <v>1</v>
      </c>
      <c r="S2031" s="5">
        <v>0</v>
      </c>
      <c r="T2031" s="5" t="s">
        <v>93</v>
      </c>
      <c r="U2031" s="5" t="s">
        <v>105</v>
      </c>
    </row>
    <row r="2032" spans="1:21">
      <c r="A2032" s="6" t="s">
        <v>87</v>
      </c>
      <c r="B2032" s="7">
        <v>1</v>
      </c>
      <c r="C2032" s="5">
        <v>2207</v>
      </c>
      <c r="D2032" s="5">
        <v>42</v>
      </c>
      <c r="E2032" s="8" t="s">
        <v>2762</v>
      </c>
      <c r="F2032" s="8">
        <v>42121104</v>
      </c>
      <c r="G2032" s="5" t="s">
        <v>2766</v>
      </c>
      <c r="H2032" s="5" t="s">
        <v>227</v>
      </c>
      <c r="I2032" s="6" t="s">
        <v>91</v>
      </c>
      <c r="J2032" s="6" t="s">
        <v>91</v>
      </c>
      <c r="K2032" s="6" t="s">
        <v>91</v>
      </c>
      <c r="L2032" s="6" t="s">
        <v>91</v>
      </c>
      <c r="M2032" s="5" t="s">
        <v>92</v>
      </c>
      <c r="N2032" s="6" t="s">
        <v>91</v>
      </c>
      <c r="O2032" s="6" t="s">
        <v>91</v>
      </c>
      <c r="P2032" s="6" t="s">
        <v>91</v>
      </c>
      <c r="Q2032" s="6" t="s">
        <v>91</v>
      </c>
      <c r="R2032" s="5">
        <v>1</v>
      </c>
      <c r="S2032" s="5">
        <v>0</v>
      </c>
      <c r="T2032" s="5" t="s">
        <v>93</v>
      </c>
      <c r="U2032" s="5" t="s">
        <v>105</v>
      </c>
    </row>
    <row r="2033" spans="1:21">
      <c r="A2033" s="6" t="s">
        <v>87</v>
      </c>
      <c r="B2033" s="7">
        <v>1</v>
      </c>
      <c r="C2033" s="5">
        <v>2208</v>
      </c>
      <c r="D2033" s="5">
        <v>42</v>
      </c>
      <c r="E2033" s="8" t="s">
        <v>2713</v>
      </c>
      <c r="F2033" s="8">
        <v>421212</v>
      </c>
      <c r="G2033" s="5" t="s">
        <v>2767</v>
      </c>
      <c r="H2033" s="5" t="s">
        <v>2768</v>
      </c>
      <c r="I2033" s="6" t="s">
        <v>91</v>
      </c>
      <c r="J2033" s="6" t="s">
        <v>91</v>
      </c>
      <c r="K2033" s="6" t="s">
        <v>91</v>
      </c>
      <c r="L2033" s="6" t="s">
        <v>91</v>
      </c>
      <c r="M2033" s="5" t="s">
        <v>92</v>
      </c>
      <c r="N2033" s="6" t="s">
        <v>91</v>
      </c>
      <c r="O2033" s="6" t="s">
        <v>91</v>
      </c>
      <c r="P2033" s="6" t="s">
        <v>91</v>
      </c>
      <c r="Q2033" s="6" t="s">
        <v>91</v>
      </c>
      <c r="R2033" s="5">
        <v>1</v>
      </c>
      <c r="S2033" s="5">
        <v>0</v>
      </c>
      <c r="T2033" s="5" t="s">
        <v>93</v>
      </c>
      <c r="U2033" s="5" t="s">
        <v>105</v>
      </c>
    </row>
    <row r="2034" spans="1:21">
      <c r="A2034" s="6" t="s">
        <v>87</v>
      </c>
      <c r="B2034" s="7">
        <v>1</v>
      </c>
      <c r="C2034" s="5">
        <v>2209</v>
      </c>
      <c r="D2034" s="5">
        <v>42</v>
      </c>
      <c r="E2034" s="8" t="s">
        <v>2769</v>
      </c>
      <c r="F2034" s="8">
        <v>42121201</v>
      </c>
      <c r="G2034" s="5" t="s">
        <v>2770</v>
      </c>
      <c r="H2034" s="5" t="s">
        <v>221</v>
      </c>
      <c r="I2034" s="6" t="s">
        <v>91</v>
      </c>
      <c r="J2034" s="6" t="s">
        <v>91</v>
      </c>
      <c r="K2034" s="6" t="s">
        <v>91</v>
      </c>
      <c r="L2034" s="6" t="s">
        <v>91</v>
      </c>
      <c r="M2034" s="5" t="s">
        <v>92</v>
      </c>
      <c r="N2034" s="6" t="s">
        <v>91</v>
      </c>
      <c r="O2034" s="6" t="s">
        <v>91</v>
      </c>
      <c r="P2034" s="6" t="s">
        <v>91</v>
      </c>
      <c r="Q2034" s="6" t="s">
        <v>91</v>
      </c>
      <c r="R2034" s="5">
        <v>1</v>
      </c>
      <c r="S2034" s="5">
        <v>0</v>
      </c>
      <c r="T2034" s="5" t="s">
        <v>93</v>
      </c>
      <c r="U2034" s="5" t="s">
        <v>105</v>
      </c>
    </row>
    <row r="2035" spans="1:21">
      <c r="A2035" s="6" t="s">
        <v>87</v>
      </c>
      <c r="B2035" s="7">
        <v>1</v>
      </c>
      <c r="C2035" s="5">
        <v>2210</v>
      </c>
      <c r="D2035" s="5">
        <v>42</v>
      </c>
      <c r="E2035" s="8" t="s">
        <v>2769</v>
      </c>
      <c r="F2035" s="8">
        <v>42121202</v>
      </c>
      <c r="G2035" s="5" t="s">
        <v>2771</v>
      </c>
      <c r="H2035" s="5" t="s">
        <v>223</v>
      </c>
      <c r="I2035" s="6" t="s">
        <v>91</v>
      </c>
      <c r="J2035" s="6" t="s">
        <v>91</v>
      </c>
      <c r="K2035" s="6" t="s">
        <v>91</v>
      </c>
      <c r="L2035" s="6" t="s">
        <v>91</v>
      </c>
      <c r="M2035" s="5" t="s">
        <v>92</v>
      </c>
      <c r="N2035" s="6" t="s">
        <v>91</v>
      </c>
      <c r="O2035" s="6" t="s">
        <v>91</v>
      </c>
      <c r="P2035" s="6" t="s">
        <v>91</v>
      </c>
      <c r="Q2035" s="6" t="s">
        <v>91</v>
      </c>
      <c r="R2035" s="5">
        <v>1</v>
      </c>
      <c r="S2035" s="5">
        <v>0</v>
      </c>
      <c r="T2035" s="5" t="s">
        <v>93</v>
      </c>
      <c r="U2035" s="5" t="s">
        <v>105</v>
      </c>
    </row>
    <row r="2036" spans="1:21">
      <c r="A2036" s="6" t="s">
        <v>87</v>
      </c>
      <c r="B2036" s="7">
        <v>1</v>
      </c>
      <c r="C2036" s="5">
        <v>2211</v>
      </c>
      <c r="D2036" s="5">
        <v>42</v>
      </c>
      <c r="E2036" s="8" t="s">
        <v>2769</v>
      </c>
      <c r="F2036" s="8">
        <v>42121203</v>
      </c>
      <c r="G2036" s="5" t="s">
        <v>2772</v>
      </c>
      <c r="H2036" s="5" t="s">
        <v>225</v>
      </c>
      <c r="I2036" s="6" t="s">
        <v>91</v>
      </c>
      <c r="J2036" s="6" t="s">
        <v>91</v>
      </c>
      <c r="K2036" s="6" t="s">
        <v>91</v>
      </c>
      <c r="L2036" s="6" t="s">
        <v>91</v>
      </c>
      <c r="M2036" s="5" t="s">
        <v>92</v>
      </c>
      <c r="N2036" s="6" t="s">
        <v>91</v>
      </c>
      <c r="O2036" s="6" t="s">
        <v>91</v>
      </c>
      <c r="P2036" s="6" t="s">
        <v>91</v>
      </c>
      <c r="Q2036" s="6" t="s">
        <v>91</v>
      </c>
      <c r="R2036" s="5">
        <v>1</v>
      </c>
      <c r="S2036" s="5">
        <v>0</v>
      </c>
      <c r="T2036" s="5" t="s">
        <v>93</v>
      </c>
      <c r="U2036" s="5" t="s">
        <v>105</v>
      </c>
    </row>
    <row r="2037" spans="1:21">
      <c r="A2037" s="6" t="s">
        <v>87</v>
      </c>
      <c r="B2037" s="7">
        <v>1</v>
      </c>
      <c r="C2037" s="5">
        <v>2212</v>
      </c>
      <c r="D2037" s="5">
        <v>42</v>
      </c>
      <c r="E2037" s="8" t="s">
        <v>2769</v>
      </c>
      <c r="F2037" s="8">
        <v>42121204</v>
      </c>
      <c r="G2037" s="5" t="s">
        <v>2773</v>
      </c>
      <c r="H2037" s="5" t="s">
        <v>227</v>
      </c>
      <c r="I2037" s="6" t="s">
        <v>91</v>
      </c>
      <c r="J2037" s="6" t="s">
        <v>91</v>
      </c>
      <c r="K2037" s="6" t="s">
        <v>91</v>
      </c>
      <c r="L2037" s="6" t="s">
        <v>91</v>
      </c>
      <c r="M2037" s="5" t="s">
        <v>92</v>
      </c>
      <c r="N2037" s="6" t="s">
        <v>91</v>
      </c>
      <c r="O2037" s="6" t="s">
        <v>91</v>
      </c>
      <c r="P2037" s="6" t="s">
        <v>91</v>
      </c>
      <c r="Q2037" s="6" t="s">
        <v>91</v>
      </c>
      <c r="R2037" s="5">
        <v>1</v>
      </c>
      <c r="S2037" s="5">
        <v>0</v>
      </c>
      <c r="T2037" s="5" t="s">
        <v>93</v>
      </c>
      <c r="U2037" s="5" t="s">
        <v>105</v>
      </c>
    </row>
    <row r="2038" spans="1:21">
      <c r="A2038" s="6" t="s">
        <v>87</v>
      </c>
      <c r="B2038" s="7">
        <v>1</v>
      </c>
      <c r="C2038" s="5">
        <v>2213</v>
      </c>
      <c r="D2038" s="5">
        <v>42</v>
      </c>
      <c r="E2038" s="8" t="s">
        <v>2713</v>
      </c>
      <c r="F2038" s="8">
        <v>421213</v>
      </c>
      <c r="G2038" s="5" t="s">
        <v>2774</v>
      </c>
      <c r="H2038" s="5" t="s">
        <v>2775</v>
      </c>
      <c r="I2038" s="5">
        <v>10065505786</v>
      </c>
      <c r="J2038" s="6" t="s">
        <v>91</v>
      </c>
      <c r="K2038" s="6" t="s">
        <v>91</v>
      </c>
      <c r="L2038" s="6" t="s">
        <v>91</v>
      </c>
      <c r="M2038" s="5" t="s">
        <v>92</v>
      </c>
      <c r="N2038" s="6" t="s">
        <v>91</v>
      </c>
      <c r="O2038" s="6" t="s">
        <v>91</v>
      </c>
      <c r="P2038" s="6" t="s">
        <v>91</v>
      </c>
      <c r="Q2038" s="6" t="s">
        <v>91</v>
      </c>
      <c r="R2038" s="5">
        <v>1</v>
      </c>
      <c r="S2038" s="5">
        <v>0</v>
      </c>
      <c r="T2038" s="5" t="s">
        <v>93</v>
      </c>
      <c r="U2038" s="5" t="s">
        <v>105</v>
      </c>
    </row>
    <row r="2039" spans="1:21">
      <c r="A2039" s="6" t="s">
        <v>87</v>
      </c>
      <c r="B2039" s="7">
        <v>1</v>
      </c>
      <c r="C2039" s="5">
        <v>2214</v>
      </c>
      <c r="D2039" s="5">
        <v>42</v>
      </c>
      <c r="E2039" s="8" t="s">
        <v>2776</v>
      </c>
      <c r="F2039" s="8">
        <v>42121301</v>
      </c>
      <c r="G2039" s="5" t="s">
        <v>2777</v>
      </c>
      <c r="H2039" s="5" t="s">
        <v>221</v>
      </c>
      <c r="I2039" s="6" t="s">
        <v>91</v>
      </c>
      <c r="J2039" s="6" t="s">
        <v>91</v>
      </c>
      <c r="K2039" s="6" t="s">
        <v>91</v>
      </c>
      <c r="L2039" s="6" t="s">
        <v>91</v>
      </c>
      <c r="M2039" s="5" t="s">
        <v>92</v>
      </c>
      <c r="N2039" s="6" t="s">
        <v>91</v>
      </c>
      <c r="O2039" s="6" t="s">
        <v>91</v>
      </c>
      <c r="P2039" s="6" t="s">
        <v>91</v>
      </c>
      <c r="Q2039" s="6" t="s">
        <v>91</v>
      </c>
      <c r="R2039" s="5">
        <v>1</v>
      </c>
      <c r="S2039" s="5">
        <v>0</v>
      </c>
      <c r="T2039" s="5" t="s">
        <v>93</v>
      </c>
      <c r="U2039" s="5" t="s">
        <v>105</v>
      </c>
    </row>
    <row r="2040" spans="1:21">
      <c r="A2040" s="6" t="s">
        <v>87</v>
      </c>
      <c r="B2040" s="7">
        <v>1</v>
      </c>
      <c r="C2040" s="5">
        <v>2215</v>
      </c>
      <c r="D2040" s="5">
        <v>42</v>
      </c>
      <c r="E2040" s="8" t="s">
        <v>2776</v>
      </c>
      <c r="F2040" s="8">
        <v>42121302</v>
      </c>
      <c r="G2040" s="5" t="s">
        <v>2778</v>
      </c>
      <c r="H2040" s="5" t="s">
        <v>223</v>
      </c>
      <c r="I2040" s="6" t="s">
        <v>91</v>
      </c>
      <c r="J2040" s="6" t="s">
        <v>91</v>
      </c>
      <c r="K2040" s="6" t="s">
        <v>91</v>
      </c>
      <c r="L2040" s="6" t="s">
        <v>91</v>
      </c>
      <c r="M2040" s="5" t="s">
        <v>92</v>
      </c>
      <c r="N2040" s="6" t="s">
        <v>91</v>
      </c>
      <c r="O2040" s="6" t="s">
        <v>91</v>
      </c>
      <c r="P2040" s="6" t="s">
        <v>91</v>
      </c>
      <c r="Q2040" s="6" t="s">
        <v>91</v>
      </c>
      <c r="R2040" s="5">
        <v>1</v>
      </c>
      <c r="S2040" s="5">
        <v>0</v>
      </c>
      <c r="T2040" s="5" t="s">
        <v>93</v>
      </c>
      <c r="U2040" s="5" t="s">
        <v>105</v>
      </c>
    </row>
    <row r="2041" spans="1:21">
      <c r="A2041" s="6" t="s">
        <v>87</v>
      </c>
      <c r="B2041" s="7">
        <v>1</v>
      </c>
      <c r="C2041" s="5">
        <v>2216</v>
      </c>
      <c r="D2041" s="5">
        <v>42</v>
      </c>
      <c r="E2041" s="8" t="s">
        <v>2776</v>
      </c>
      <c r="F2041" s="8">
        <v>42121303</v>
      </c>
      <c r="G2041" s="5" t="s">
        <v>2779</v>
      </c>
      <c r="H2041" s="5" t="s">
        <v>225</v>
      </c>
      <c r="I2041" s="6" t="s">
        <v>91</v>
      </c>
      <c r="J2041" s="6" t="s">
        <v>91</v>
      </c>
      <c r="K2041" s="6" t="s">
        <v>91</v>
      </c>
      <c r="L2041" s="6" t="s">
        <v>91</v>
      </c>
      <c r="M2041" s="5" t="s">
        <v>92</v>
      </c>
      <c r="N2041" s="6" t="s">
        <v>91</v>
      </c>
      <c r="O2041" s="6" t="s">
        <v>91</v>
      </c>
      <c r="P2041" s="6" t="s">
        <v>91</v>
      </c>
      <c r="Q2041" s="6" t="s">
        <v>91</v>
      </c>
      <c r="R2041" s="5">
        <v>1</v>
      </c>
      <c r="S2041" s="5">
        <v>0</v>
      </c>
      <c r="T2041" s="5" t="s">
        <v>93</v>
      </c>
      <c r="U2041" s="5" t="s">
        <v>105</v>
      </c>
    </row>
    <row r="2042" spans="1:21">
      <c r="A2042" s="6" t="s">
        <v>87</v>
      </c>
      <c r="B2042" s="7">
        <v>1</v>
      </c>
      <c r="C2042" s="5">
        <v>2218</v>
      </c>
      <c r="D2042" s="5">
        <v>42</v>
      </c>
      <c r="E2042" s="8" t="s">
        <v>2776</v>
      </c>
      <c r="F2042" s="8">
        <v>42121304</v>
      </c>
      <c r="G2042" s="5" t="s">
        <v>2780</v>
      </c>
      <c r="H2042" s="5" t="s">
        <v>227</v>
      </c>
      <c r="I2042" s="6" t="s">
        <v>91</v>
      </c>
      <c r="J2042" s="6" t="s">
        <v>91</v>
      </c>
      <c r="K2042" s="6" t="s">
        <v>91</v>
      </c>
      <c r="L2042" s="6" t="s">
        <v>91</v>
      </c>
      <c r="M2042" s="5" t="s">
        <v>92</v>
      </c>
      <c r="N2042" s="6" t="s">
        <v>91</v>
      </c>
      <c r="O2042" s="6" t="s">
        <v>91</v>
      </c>
      <c r="P2042" s="6" t="s">
        <v>91</v>
      </c>
      <c r="Q2042" s="6" t="s">
        <v>91</v>
      </c>
      <c r="R2042" s="5">
        <v>1</v>
      </c>
      <c r="S2042" s="5">
        <v>0</v>
      </c>
      <c r="T2042" s="5" t="s">
        <v>93</v>
      </c>
      <c r="U2042" s="5" t="s">
        <v>105</v>
      </c>
    </row>
    <row r="2043" spans="1:21">
      <c r="A2043" s="6" t="s">
        <v>87</v>
      </c>
      <c r="B2043" s="7">
        <v>1</v>
      </c>
      <c r="C2043" s="5">
        <v>2219</v>
      </c>
      <c r="D2043" s="5">
        <v>42</v>
      </c>
      <c r="E2043" s="8" t="s">
        <v>2713</v>
      </c>
      <c r="F2043" s="8">
        <v>421214</v>
      </c>
      <c r="G2043" s="5" t="s">
        <v>2781</v>
      </c>
      <c r="H2043" s="5" t="s">
        <v>2782</v>
      </c>
      <c r="I2043" s="6" t="s">
        <v>91</v>
      </c>
      <c r="J2043" s="6" t="s">
        <v>91</v>
      </c>
      <c r="K2043" s="6" t="s">
        <v>91</v>
      </c>
      <c r="L2043" s="6" t="s">
        <v>91</v>
      </c>
      <c r="M2043" s="5" t="s">
        <v>92</v>
      </c>
      <c r="N2043" s="6" t="s">
        <v>91</v>
      </c>
      <c r="O2043" s="6" t="s">
        <v>91</v>
      </c>
      <c r="P2043" s="6" t="s">
        <v>91</v>
      </c>
      <c r="Q2043" s="6" t="s">
        <v>91</v>
      </c>
      <c r="R2043" s="5">
        <v>1</v>
      </c>
      <c r="S2043" s="5">
        <v>0</v>
      </c>
      <c r="T2043" s="5" t="s">
        <v>93</v>
      </c>
      <c r="U2043" s="5" t="s">
        <v>105</v>
      </c>
    </row>
    <row r="2044" spans="1:21">
      <c r="A2044" s="6" t="s">
        <v>87</v>
      </c>
      <c r="B2044" s="7">
        <v>1</v>
      </c>
      <c r="C2044" s="5">
        <v>2220</v>
      </c>
      <c r="D2044" s="5">
        <v>42</v>
      </c>
      <c r="E2044" s="8" t="s">
        <v>2783</v>
      </c>
      <c r="F2044" s="8">
        <v>42121401</v>
      </c>
      <c r="G2044" s="5" t="s">
        <v>2784</v>
      </c>
      <c r="H2044" s="5" t="s">
        <v>221</v>
      </c>
      <c r="I2044" s="6" t="s">
        <v>91</v>
      </c>
      <c r="J2044" s="6" t="s">
        <v>91</v>
      </c>
      <c r="K2044" s="6" t="s">
        <v>91</v>
      </c>
      <c r="L2044" s="6" t="s">
        <v>91</v>
      </c>
      <c r="M2044" s="5" t="s">
        <v>92</v>
      </c>
      <c r="N2044" s="6" t="s">
        <v>91</v>
      </c>
      <c r="O2044" s="6" t="s">
        <v>91</v>
      </c>
      <c r="P2044" s="6" t="s">
        <v>91</v>
      </c>
      <c r="Q2044" s="6" t="s">
        <v>91</v>
      </c>
      <c r="R2044" s="5">
        <v>1</v>
      </c>
      <c r="S2044" s="5">
        <v>0</v>
      </c>
      <c r="T2044" s="5" t="s">
        <v>93</v>
      </c>
      <c r="U2044" s="5" t="s">
        <v>105</v>
      </c>
    </row>
    <row r="2045" spans="1:21">
      <c r="A2045" s="6" t="s">
        <v>87</v>
      </c>
      <c r="B2045" s="7">
        <v>1</v>
      </c>
      <c r="C2045" s="5">
        <v>2221</v>
      </c>
      <c r="D2045" s="5">
        <v>42</v>
      </c>
      <c r="E2045" s="8" t="s">
        <v>2783</v>
      </c>
      <c r="F2045" s="8">
        <v>42121402</v>
      </c>
      <c r="G2045" s="5" t="s">
        <v>2785</v>
      </c>
      <c r="H2045" s="5" t="s">
        <v>223</v>
      </c>
      <c r="I2045" s="6" t="s">
        <v>91</v>
      </c>
      <c r="J2045" s="6" t="s">
        <v>91</v>
      </c>
      <c r="K2045" s="6" t="s">
        <v>91</v>
      </c>
      <c r="L2045" s="6" t="s">
        <v>91</v>
      </c>
      <c r="M2045" s="5" t="s">
        <v>92</v>
      </c>
      <c r="N2045" s="6" t="s">
        <v>91</v>
      </c>
      <c r="O2045" s="6" t="s">
        <v>91</v>
      </c>
      <c r="P2045" s="6" t="s">
        <v>91</v>
      </c>
      <c r="Q2045" s="6" t="s">
        <v>91</v>
      </c>
      <c r="R2045" s="5">
        <v>1</v>
      </c>
      <c r="S2045" s="5">
        <v>0</v>
      </c>
      <c r="T2045" s="5" t="s">
        <v>93</v>
      </c>
      <c r="U2045" s="5" t="s">
        <v>105</v>
      </c>
    </row>
    <row r="2046" spans="1:21">
      <c r="A2046" s="6" t="s">
        <v>87</v>
      </c>
      <c r="B2046" s="7">
        <v>1</v>
      </c>
      <c r="C2046" s="5">
        <v>2222</v>
      </c>
      <c r="D2046" s="5">
        <v>42</v>
      </c>
      <c r="E2046" s="8" t="s">
        <v>2783</v>
      </c>
      <c r="F2046" s="8">
        <v>42121403</v>
      </c>
      <c r="G2046" s="5" t="s">
        <v>2786</v>
      </c>
      <c r="H2046" s="5" t="s">
        <v>225</v>
      </c>
      <c r="I2046" s="6" t="s">
        <v>91</v>
      </c>
      <c r="J2046" s="6" t="s">
        <v>91</v>
      </c>
      <c r="K2046" s="6" t="s">
        <v>91</v>
      </c>
      <c r="L2046" s="6" t="s">
        <v>91</v>
      </c>
      <c r="M2046" s="5" t="s">
        <v>92</v>
      </c>
      <c r="N2046" s="6" t="s">
        <v>91</v>
      </c>
      <c r="O2046" s="6" t="s">
        <v>91</v>
      </c>
      <c r="P2046" s="6" t="s">
        <v>91</v>
      </c>
      <c r="Q2046" s="6" t="s">
        <v>91</v>
      </c>
      <c r="R2046" s="5">
        <v>1</v>
      </c>
      <c r="S2046" s="5">
        <v>0</v>
      </c>
      <c r="T2046" s="5" t="s">
        <v>93</v>
      </c>
      <c r="U2046" s="5" t="s">
        <v>105</v>
      </c>
    </row>
    <row r="2047" spans="1:21">
      <c r="A2047" s="6" t="s">
        <v>87</v>
      </c>
      <c r="B2047" s="7">
        <v>1</v>
      </c>
      <c r="C2047" s="5">
        <v>2223</v>
      </c>
      <c r="D2047" s="5">
        <v>42</v>
      </c>
      <c r="E2047" s="8" t="s">
        <v>2783</v>
      </c>
      <c r="F2047" s="8">
        <v>42121404</v>
      </c>
      <c r="G2047" s="5" t="s">
        <v>2787</v>
      </c>
      <c r="H2047" s="5" t="s">
        <v>227</v>
      </c>
      <c r="I2047" s="6" t="s">
        <v>91</v>
      </c>
      <c r="J2047" s="6" t="s">
        <v>91</v>
      </c>
      <c r="K2047" s="6" t="s">
        <v>91</v>
      </c>
      <c r="L2047" s="6" t="s">
        <v>91</v>
      </c>
      <c r="M2047" s="5" t="s">
        <v>92</v>
      </c>
      <c r="N2047" s="6" t="s">
        <v>91</v>
      </c>
      <c r="O2047" s="6" t="s">
        <v>91</v>
      </c>
      <c r="P2047" s="6" t="s">
        <v>91</v>
      </c>
      <c r="Q2047" s="6" t="s">
        <v>91</v>
      </c>
      <c r="R2047" s="5">
        <v>1</v>
      </c>
      <c r="S2047" s="5">
        <v>0</v>
      </c>
      <c r="T2047" s="5" t="s">
        <v>93</v>
      </c>
      <c r="U2047" s="5" t="s">
        <v>105</v>
      </c>
    </row>
    <row r="2048" spans="1:21">
      <c r="A2048" s="6" t="s">
        <v>87</v>
      </c>
      <c r="B2048" s="7">
        <v>1</v>
      </c>
      <c r="C2048" s="5">
        <v>2224</v>
      </c>
      <c r="D2048" s="5">
        <v>42</v>
      </c>
      <c r="E2048" s="8" t="s">
        <v>2713</v>
      </c>
      <c r="F2048" s="8">
        <v>421215</v>
      </c>
      <c r="G2048" s="5" t="s">
        <v>2788</v>
      </c>
      <c r="H2048" s="5" t="s">
        <v>2789</v>
      </c>
      <c r="I2048" s="6" t="s">
        <v>91</v>
      </c>
      <c r="J2048" s="6" t="s">
        <v>91</v>
      </c>
      <c r="K2048" s="6" t="s">
        <v>91</v>
      </c>
      <c r="L2048" s="6" t="s">
        <v>91</v>
      </c>
      <c r="M2048" s="5" t="s">
        <v>92</v>
      </c>
      <c r="N2048" s="6" t="s">
        <v>91</v>
      </c>
      <c r="O2048" s="6" t="s">
        <v>91</v>
      </c>
      <c r="P2048" s="6" t="s">
        <v>91</v>
      </c>
      <c r="Q2048" s="6" t="s">
        <v>91</v>
      </c>
      <c r="R2048" s="5">
        <v>1</v>
      </c>
      <c r="S2048" s="5">
        <v>0</v>
      </c>
      <c r="T2048" s="5" t="s">
        <v>93</v>
      </c>
      <c r="U2048" s="5" t="s">
        <v>105</v>
      </c>
    </row>
    <row r="2049" spans="1:21">
      <c r="A2049" s="6" t="s">
        <v>87</v>
      </c>
      <c r="B2049" s="7">
        <v>1</v>
      </c>
      <c r="C2049" s="5">
        <v>2225</v>
      </c>
      <c r="D2049" s="5">
        <v>42</v>
      </c>
      <c r="E2049" s="8" t="s">
        <v>2790</v>
      </c>
      <c r="F2049" s="8">
        <v>42121501</v>
      </c>
      <c r="G2049" s="5" t="s">
        <v>2791</v>
      </c>
      <c r="H2049" s="5" t="s">
        <v>221</v>
      </c>
      <c r="I2049" s="6" t="s">
        <v>91</v>
      </c>
      <c r="J2049" s="6" t="s">
        <v>91</v>
      </c>
      <c r="K2049" s="6" t="s">
        <v>91</v>
      </c>
      <c r="L2049" s="6" t="s">
        <v>91</v>
      </c>
      <c r="M2049" s="5" t="s">
        <v>92</v>
      </c>
      <c r="N2049" s="6" t="s">
        <v>91</v>
      </c>
      <c r="O2049" s="6" t="s">
        <v>91</v>
      </c>
      <c r="P2049" s="6" t="s">
        <v>91</v>
      </c>
      <c r="Q2049" s="6" t="s">
        <v>91</v>
      </c>
      <c r="R2049" s="5">
        <v>1</v>
      </c>
      <c r="S2049" s="5">
        <v>0</v>
      </c>
      <c r="T2049" s="5" t="s">
        <v>93</v>
      </c>
      <c r="U2049" s="5" t="s">
        <v>105</v>
      </c>
    </row>
    <row r="2050" spans="1:21">
      <c r="A2050" s="6" t="s">
        <v>87</v>
      </c>
      <c r="B2050" s="7">
        <v>1</v>
      </c>
      <c r="C2050" s="5">
        <v>2226</v>
      </c>
      <c r="D2050" s="5">
        <v>42</v>
      </c>
      <c r="E2050" s="8" t="s">
        <v>2790</v>
      </c>
      <c r="F2050" s="8">
        <v>42121502</v>
      </c>
      <c r="G2050" s="5" t="s">
        <v>2792</v>
      </c>
      <c r="H2050" s="5" t="s">
        <v>223</v>
      </c>
      <c r="I2050" s="6" t="s">
        <v>91</v>
      </c>
      <c r="J2050" s="6" t="s">
        <v>91</v>
      </c>
      <c r="K2050" s="6" t="s">
        <v>91</v>
      </c>
      <c r="L2050" s="6" t="s">
        <v>91</v>
      </c>
      <c r="M2050" s="5" t="s">
        <v>92</v>
      </c>
      <c r="N2050" s="6" t="s">
        <v>91</v>
      </c>
      <c r="O2050" s="6" t="s">
        <v>91</v>
      </c>
      <c r="P2050" s="6" t="s">
        <v>91</v>
      </c>
      <c r="Q2050" s="6" t="s">
        <v>91</v>
      </c>
      <c r="R2050" s="5">
        <v>1</v>
      </c>
      <c r="S2050" s="5">
        <v>0</v>
      </c>
      <c r="T2050" s="5" t="s">
        <v>93</v>
      </c>
      <c r="U2050" s="5" t="s">
        <v>105</v>
      </c>
    </row>
    <row r="2051" spans="1:21">
      <c r="A2051" s="6" t="s">
        <v>87</v>
      </c>
      <c r="B2051" s="7">
        <v>1</v>
      </c>
      <c r="C2051" s="5">
        <v>2227</v>
      </c>
      <c r="D2051" s="5">
        <v>42</v>
      </c>
      <c r="E2051" s="8" t="s">
        <v>2790</v>
      </c>
      <c r="F2051" s="8">
        <v>42121503</v>
      </c>
      <c r="G2051" s="5" t="s">
        <v>2793</v>
      </c>
      <c r="H2051" s="5" t="s">
        <v>225</v>
      </c>
      <c r="I2051" s="6" t="s">
        <v>91</v>
      </c>
      <c r="J2051" s="6" t="s">
        <v>91</v>
      </c>
      <c r="K2051" s="6" t="s">
        <v>91</v>
      </c>
      <c r="L2051" s="6" t="s">
        <v>91</v>
      </c>
      <c r="M2051" s="5" t="s">
        <v>92</v>
      </c>
      <c r="N2051" s="6" t="s">
        <v>91</v>
      </c>
      <c r="O2051" s="6" t="s">
        <v>91</v>
      </c>
      <c r="P2051" s="6" t="s">
        <v>91</v>
      </c>
      <c r="Q2051" s="6" t="s">
        <v>91</v>
      </c>
      <c r="R2051" s="5">
        <v>1</v>
      </c>
      <c r="S2051" s="5">
        <v>0</v>
      </c>
      <c r="T2051" s="5" t="s">
        <v>93</v>
      </c>
      <c r="U2051" s="5" t="s">
        <v>105</v>
      </c>
    </row>
    <row r="2052" spans="1:21">
      <c r="A2052" s="6" t="s">
        <v>87</v>
      </c>
      <c r="B2052" s="7">
        <v>1</v>
      </c>
      <c r="C2052" s="5">
        <v>2228</v>
      </c>
      <c r="D2052" s="5">
        <v>42</v>
      </c>
      <c r="E2052" s="8" t="s">
        <v>2790</v>
      </c>
      <c r="F2052" s="8">
        <v>42121504</v>
      </c>
      <c r="G2052" s="5" t="s">
        <v>2794</v>
      </c>
      <c r="H2052" s="5" t="s">
        <v>227</v>
      </c>
      <c r="I2052" s="6" t="s">
        <v>91</v>
      </c>
      <c r="J2052" s="6" t="s">
        <v>91</v>
      </c>
      <c r="K2052" s="6" t="s">
        <v>91</v>
      </c>
      <c r="L2052" s="6" t="s">
        <v>91</v>
      </c>
      <c r="M2052" s="5" t="s">
        <v>92</v>
      </c>
      <c r="N2052" s="6" t="s">
        <v>91</v>
      </c>
      <c r="O2052" s="6" t="s">
        <v>91</v>
      </c>
      <c r="P2052" s="6" t="s">
        <v>91</v>
      </c>
      <c r="Q2052" s="6" t="s">
        <v>91</v>
      </c>
      <c r="R2052" s="5">
        <v>1</v>
      </c>
      <c r="S2052" s="5">
        <v>0</v>
      </c>
      <c r="T2052" s="5" t="s">
        <v>93</v>
      </c>
      <c r="U2052" s="5" t="s">
        <v>105</v>
      </c>
    </row>
    <row r="2053" spans="1:21">
      <c r="A2053" s="6" t="s">
        <v>87</v>
      </c>
      <c r="B2053" s="7">
        <v>1</v>
      </c>
      <c r="C2053" s="5">
        <v>2229</v>
      </c>
      <c r="D2053" s="5">
        <v>42</v>
      </c>
      <c r="E2053" s="8" t="s">
        <v>2713</v>
      </c>
      <c r="F2053" s="8">
        <v>421216</v>
      </c>
      <c r="G2053" s="5" t="s">
        <v>2795</v>
      </c>
      <c r="H2053" s="5" t="s">
        <v>2796</v>
      </c>
      <c r="I2053" s="6" t="s">
        <v>91</v>
      </c>
      <c r="J2053" s="6" t="s">
        <v>91</v>
      </c>
      <c r="K2053" s="6" t="s">
        <v>91</v>
      </c>
      <c r="L2053" s="6" t="s">
        <v>91</v>
      </c>
      <c r="M2053" s="5" t="s">
        <v>92</v>
      </c>
      <c r="N2053" s="6" t="s">
        <v>91</v>
      </c>
      <c r="O2053" s="6" t="s">
        <v>91</v>
      </c>
      <c r="P2053" s="6" t="s">
        <v>91</v>
      </c>
      <c r="Q2053" s="6" t="s">
        <v>91</v>
      </c>
      <c r="R2053" s="5">
        <v>1</v>
      </c>
      <c r="S2053" s="5">
        <v>0</v>
      </c>
      <c r="T2053" s="5" t="s">
        <v>93</v>
      </c>
      <c r="U2053" s="5" t="s">
        <v>105</v>
      </c>
    </row>
    <row r="2054" spans="1:21">
      <c r="A2054" s="6" t="s">
        <v>87</v>
      </c>
      <c r="B2054" s="7">
        <v>1</v>
      </c>
      <c r="C2054" s="5">
        <v>2230</v>
      </c>
      <c r="D2054" s="5">
        <v>42</v>
      </c>
      <c r="E2054" s="8" t="s">
        <v>2797</v>
      </c>
      <c r="F2054" s="8">
        <v>42121601</v>
      </c>
      <c r="G2054" s="5" t="s">
        <v>2798</v>
      </c>
      <c r="H2054" s="5" t="s">
        <v>221</v>
      </c>
      <c r="I2054" s="6" t="s">
        <v>91</v>
      </c>
      <c r="J2054" s="6" t="s">
        <v>91</v>
      </c>
      <c r="K2054" s="6" t="s">
        <v>91</v>
      </c>
      <c r="L2054" s="6" t="s">
        <v>91</v>
      </c>
      <c r="M2054" s="5" t="s">
        <v>92</v>
      </c>
      <c r="N2054" s="6" t="s">
        <v>91</v>
      </c>
      <c r="O2054" s="6" t="s">
        <v>91</v>
      </c>
      <c r="P2054" s="6" t="s">
        <v>91</v>
      </c>
      <c r="Q2054" s="6" t="s">
        <v>91</v>
      </c>
      <c r="R2054" s="5">
        <v>1</v>
      </c>
      <c r="S2054" s="5">
        <v>0</v>
      </c>
      <c r="T2054" s="5" t="s">
        <v>93</v>
      </c>
      <c r="U2054" s="5" t="s">
        <v>105</v>
      </c>
    </row>
    <row r="2055" spans="1:21">
      <c r="A2055" s="6" t="s">
        <v>87</v>
      </c>
      <c r="B2055" s="7">
        <v>1</v>
      </c>
      <c r="C2055" s="5">
        <v>2231</v>
      </c>
      <c r="D2055" s="5">
        <v>42</v>
      </c>
      <c r="E2055" s="8" t="s">
        <v>2797</v>
      </c>
      <c r="F2055" s="8">
        <v>42121602</v>
      </c>
      <c r="G2055" s="5" t="s">
        <v>2799</v>
      </c>
      <c r="H2055" s="5" t="s">
        <v>223</v>
      </c>
      <c r="I2055" s="6" t="s">
        <v>91</v>
      </c>
      <c r="J2055" s="6" t="s">
        <v>91</v>
      </c>
      <c r="K2055" s="6" t="s">
        <v>91</v>
      </c>
      <c r="L2055" s="6" t="s">
        <v>91</v>
      </c>
      <c r="M2055" s="5" t="s">
        <v>92</v>
      </c>
      <c r="N2055" s="6" t="s">
        <v>91</v>
      </c>
      <c r="O2055" s="6" t="s">
        <v>91</v>
      </c>
      <c r="P2055" s="6" t="s">
        <v>91</v>
      </c>
      <c r="Q2055" s="6" t="s">
        <v>91</v>
      </c>
      <c r="R2055" s="5">
        <v>1</v>
      </c>
      <c r="S2055" s="5">
        <v>0</v>
      </c>
      <c r="T2055" s="5" t="s">
        <v>93</v>
      </c>
      <c r="U2055" s="5" t="s">
        <v>105</v>
      </c>
    </row>
    <row r="2056" spans="1:21">
      <c r="A2056" s="6" t="s">
        <v>87</v>
      </c>
      <c r="B2056" s="7">
        <v>1</v>
      </c>
      <c r="C2056" s="5">
        <v>2232</v>
      </c>
      <c r="D2056" s="5">
        <v>42</v>
      </c>
      <c r="E2056" s="8" t="s">
        <v>2797</v>
      </c>
      <c r="F2056" s="8">
        <v>42121603</v>
      </c>
      <c r="G2056" s="5" t="s">
        <v>2800</v>
      </c>
      <c r="H2056" s="5" t="s">
        <v>225</v>
      </c>
      <c r="I2056" s="6" t="s">
        <v>91</v>
      </c>
      <c r="J2056" s="6" t="s">
        <v>91</v>
      </c>
      <c r="K2056" s="6" t="s">
        <v>91</v>
      </c>
      <c r="L2056" s="6" t="s">
        <v>91</v>
      </c>
      <c r="M2056" s="5" t="s">
        <v>92</v>
      </c>
      <c r="N2056" s="6" t="s">
        <v>91</v>
      </c>
      <c r="O2056" s="6" t="s">
        <v>91</v>
      </c>
      <c r="P2056" s="6" t="s">
        <v>91</v>
      </c>
      <c r="Q2056" s="6" t="s">
        <v>91</v>
      </c>
      <c r="R2056" s="5">
        <v>1</v>
      </c>
      <c r="S2056" s="5">
        <v>0</v>
      </c>
      <c r="T2056" s="5" t="s">
        <v>93</v>
      </c>
      <c r="U2056" s="5" t="s">
        <v>105</v>
      </c>
    </row>
    <row r="2057" spans="1:21">
      <c r="A2057" s="6" t="s">
        <v>87</v>
      </c>
      <c r="B2057" s="7">
        <v>1</v>
      </c>
      <c r="C2057" s="5">
        <v>2233</v>
      </c>
      <c r="D2057" s="5">
        <v>42</v>
      </c>
      <c r="E2057" s="8" t="s">
        <v>2797</v>
      </c>
      <c r="F2057" s="8">
        <v>42121604</v>
      </c>
      <c r="G2057" s="5" t="s">
        <v>2801</v>
      </c>
      <c r="H2057" s="5" t="s">
        <v>227</v>
      </c>
      <c r="I2057" s="6" t="s">
        <v>91</v>
      </c>
      <c r="J2057" s="6" t="s">
        <v>91</v>
      </c>
      <c r="K2057" s="6" t="s">
        <v>91</v>
      </c>
      <c r="L2057" s="6" t="s">
        <v>91</v>
      </c>
      <c r="M2057" s="5" t="s">
        <v>92</v>
      </c>
      <c r="N2057" s="6" t="s">
        <v>91</v>
      </c>
      <c r="O2057" s="6" t="s">
        <v>91</v>
      </c>
      <c r="P2057" s="6" t="s">
        <v>91</v>
      </c>
      <c r="Q2057" s="6" t="s">
        <v>91</v>
      </c>
      <c r="R2057" s="5">
        <v>1</v>
      </c>
      <c r="S2057" s="5">
        <v>0</v>
      </c>
      <c r="T2057" s="5" t="s">
        <v>93</v>
      </c>
      <c r="U2057" s="5" t="s">
        <v>105</v>
      </c>
    </row>
    <row r="2058" spans="1:21">
      <c r="A2058" s="6" t="s">
        <v>87</v>
      </c>
      <c r="B2058" s="7">
        <v>1</v>
      </c>
      <c r="C2058" s="5">
        <v>2234</v>
      </c>
      <c r="D2058" s="5">
        <v>42</v>
      </c>
      <c r="E2058" s="8" t="s">
        <v>2713</v>
      </c>
      <c r="F2058" s="8">
        <v>421217</v>
      </c>
      <c r="G2058" s="5" t="s">
        <v>2802</v>
      </c>
      <c r="H2058" s="5" t="s">
        <v>2803</v>
      </c>
      <c r="I2058" s="6" t="s">
        <v>91</v>
      </c>
      <c r="J2058" s="6" t="s">
        <v>91</v>
      </c>
      <c r="K2058" s="6" t="s">
        <v>91</v>
      </c>
      <c r="L2058" s="6" t="s">
        <v>91</v>
      </c>
      <c r="M2058" s="5" t="s">
        <v>92</v>
      </c>
      <c r="N2058" s="6" t="s">
        <v>91</v>
      </c>
      <c r="O2058" s="6" t="s">
        <v>91</v>
      </c>
      <c r="P2058" s="6" t="s">
        <v>91</v>
      </c>
      <c r="Q2058" s="6" t="s">
        <v>91</v>
      </c>
      <c r="R2058" s="5">
        <v>1</v>
      </c>
      <c r="S2058" s="5">
        <v>0</v>
      </c>
      <c r="T2058" s="5" t="s">
        <v>93</v>
      </c>
      <c r="U2058" s="5" t="s">
        <v>105</v>
      </c>
    </row>
    <row r="2059" spans="1:21">
      <c r="A2059" s="6" t="s">
        <v>87</v>
      </c>
      <c r="B2059" s="7">
        <v>1</v>
      </c>
      <c r="C2059" s="5">
        <v>2235</v>
      </c>
      <c r="D2059" s="5">
        <v>42</v>
      </c>
      <c r="E2059" s="8" t="s">
        <v>2804</v>
      </c>
      <c r="F2059" s="8">
        <v>42121701</v>
      </c>
      <c r="G2059" s="5" t="s">
        <v>2805</v>
      </c>
      <c r="H2059" s="5" t="s">
        <v>221</v>
      </c>
      <c r="I2059" s="6" t="s">
        <v>91</v>
      </c>
      <c r="J2059" s="6" t="s">
        <v>91</v>
      </c>
      <c r="K2059" s="6" t="s">
        <v>91</v>
      </c>
      <c r="L2059" s="6" t="s">
        <v>91</v>
      </c>
      <c r="M2059" s="5" t="s">
        <v>92</v>
      </c>
      <c r="N2059" s="6" t="s">
        <v>91</v>
      </c>
      <c r="O2059" s="6" t="s">
        <v>91</v>
      </c>
      <c r="P2059" s="6" t="s">
        <v>91</v>
      </c>
      <c r="Q2059" s="6" t="s">
        <v>91</v>
      </c>
      <c r="R2059" s="5">
        <v>1</v>
      </c>
      <c r="S2059" s="5">
        <v>0</v>
      </c>
      <c r="T2059" s="5" t="s">
        <v>93</v>
      </c>
      <c r="U2059" s="5" t="s">
        <v>105</v>
      </c>
    </row>
    <row r="2060" spans="1:21">
      <c r="A2060" s="6" t="s">
        <v>87</v>
      </c>
      <c r="B2060" s="7">
        <v>1</v>
      </c>
      <c r="C2060" s="5">
        <v>2236</v>
      </c>
      <c r="D2060" s="5">
        <v>42</v>
      </c>
      <c r="E2060" s="8" t="s">
        <v>2804</v>
      </c>
      <c r="F2060" s="8">
        <v>42121702</v>
      </c>
      <c r="G2060" s="5" t="s">
        <v>2806</v>
      </c>
      <c r="H2060" s="5" t="s">
        <v>223</v>
      </c>
      <c r="I2060" s="6" t="s">
        <v>91</v>
      </c>
      <c r="J2060" s="6" t="s">
        <v>91</v>
      </c>
      <c r="K2060" s="6" t="s">
        <v>91</v>
      </c>
      <c r="L2060" s="6" t="s">
        <v>91</v>
      </c>
      <c r="M2060" s="5" t="s">
        <v>92</v>
      </c>
      <c r="N2060" s="6" t="s">
        <v>91</v>
      </c>
      <c r="O2060" s="6" t="s">
        <v>91</v>
      </c>
      <c r="P2060" s="6" t="s">
        <v>91</v>
      </c>
      <c r="Q2060" s="6" t="s">
        <v>91</v>
      </c>
      <c r="R2060" s="5">
        <v>1</v>
      </c>
      <c r="S2060" s="5">
        <v>0</v>
      </c>
      <c r="T2060" s="5" t="s">
        <v>93</v>
      </c>
      <c r="U2060" s="5" t="s">
        <v>105</v>
      </c>
    </row>
    <row r="2061" spans="1:21">
      <c r="A2061" s="6" t="s">
        <v>87</v>
      </c>
      <c r="B2061" s="7">
        <v>1</v>
      </c>
      <c r="C2061" s="5">
        <v>2237</v>
      </c>
      <c r="D2061" s="5">
        <v>42</v>
      </c>
      <c r="E2061" s="8" t="s">
        <v>2804</v>
      </c>
      <c r="F2061" s="8">
        <v>42121703</v>
      </c>
      <c r="G2061" s="5" t="s">
        <v>2807</v>
      </c>
      <c r="H2061" s="5" t="s">
        <v>225</v>
      </c>
      <c r="I2061" s="6" t="s">
        <v>91</v>
      </c>
      <c r="J2061" s="6" t="s">
        <v>91</v>
      </c>
      <c r="K2061" s="6" t="s">
        <v>91</v>
      </c>
      <c r="L2061" s="6" t="s">
        <v>91</v>
      </c>
      <c r="M2061" s="5" t="s">
        <v>92</v>
      </c>
      <c r="N2061" s="6" t="s">
        <v>91</v>
      </c>
      <c r="O2061" s="6" t="s">
        <v>91</v>
      </c>
      <c r="P2061" s="6" t="s">
        <v>91</v>
      </c>
      <c r="Q2061" s="6" t="s">
        <v>91</v>
      </c>
      <c r="R2061" s="5">
        <v>1</v>
      </c>
      <c r="S2061" s="5">
        <v>0</v>
      </c>
      <c r="T2061" s="5" t="s">
        <v>93</v>
      </c>
      <c r="U2061" s="5" t="s">
        <v>105</v>
      </c>
    </row>
    <row r="2062" spans="1:21">
      <c r="A2062" s="6" t="s">
        <v>87</v>
      </c>
      <c r="B2062" s="7">
        <v>1</v>
      </c>
      <c r="C2062" s="5">
        <v>2238</v>
      </c>
      <c r="D2062" s="5">
        <v>42</v>
      </c>
      <c r="E2062" s="8" t="s">
        <v>2804</v>
      </c>
      <c r="F2062" s="8">
        <v>42121704</v>
      </c>
      <c r="G2062" s="5" t="s">
        <v>2808</v>
      </c>
      <c r="H2062" s="5" t="s">
        <v>227</v>
      </c>
      <c r="I2062" s="6" t="s">
        <v>91</v>
      </c>
      <c r="J2062" s="6" t="s">
        <v>91</v>
      </c>
      <c r="K2062" s="6" t="s">
        <v>91</v>
      </c>
      <c r="L2062" s="6" t="s">
        <v>91</v>
      </c>
      <c r="M2062" s="5" t="s">
        <v>92</v>
      </c>
      <c r="N2062" s="6" t="s">
        <v>91</v>
      </c>
      <c r="O2062" s="6" t="s">
        <v>91</v>
      </c>
      <c r="P2062" s="6" t="s">
        <v>91</v>
      </c>
      <c r="Q2062" s="6" t="s">
        <v>91</v>
      </c>
      <c r="R2062" s="5">
        <v>1</v>
      </c>
      <c r="S2062" s="5">
        <v>0</v>
      </c>
      <c r="T2062" s="5" t="s">
        <v>93</v>
      </c>
      <c r="U2062" s="5" t="s">
        <v>105</v>
      </c>
    </row>
    <row r="2063" spans="1:21">
      <c r="A2063" s="6" t="s">
        <v>87</v>
      </c>
      <c r="B2063" s="7">
        <v>1</v>
      </c>
      <c r="C2063" s="5">
        <v>2239</v>
      </c>
      <c r="D2063" s="5">
        <v>42</v>
      </c>
      <c r="E2063" s="8" t="s">
        <v>2713</v>
      </c>
      <c r="F2063" s="8">
        <v>421218</v>
      </c>
      <c r="G2063" s="5" t="s">
        <v>2809</v>
      </c>
      <c r="H2063" s="5" t="s">
        <v>2810</v>
      </c>
      <c r="I2063" s="6" t="s">
        <v>91</v>
      </c>
      <c r="J2063" s="6" t="s">
        <v>91</v>
      </c>
      <c r="K2063" s="6" t="s">
        <v>91</v>
      </c>
      <c r="L2063" s="6" t="s">
        <v>91</v>
      </c>
      <c r="M2063" s="5" t="s">
        <v>92</v>
      </c>
      <c r="N2063" s="6" t="s">
        <v>91</v>
      </c>
      <c r="O2063" s="6" t="s">
        <v>91</v>
      </c>
      <c r="P2063" s="6" t="s">
        <v>91</v>
      </c>
      <c r="Q2063" s="6" t="s">
        <v>91</v>
      </c>
      <c r="R2063" s="5">
        <v>1</v>
      </c>
      <c r="S2063" s="5">
        <v>0</v>
      </c>
      <c r="T2063" s="5" t="s">
        <v>93</v>
      </c>
      <c r="U2063" s="5" t="s">
        <v>105</v>
      </c>
    </row>
    <row r="2064" spans="1:21">
      <c r="A2064" s="6" t="s">
        <v>87</v>
      </c>
      <c r="B2064" s="7">
        <v>1</v>
      </c>
      <c r="C2064" s="5">
        <v>2240</v>
      </c>
      <c r="D2064" s="5">
        <v>42</v>
      </c>
      <c r="E2064" s="8" t="s">
        <v>2811</v>
      </c>
      <c r="F2064" s="8">
        <v>42121801</v>
      </c>
      <c r="G2064" s="5" t="s">
        <v>2812</v>
      </c>
      <c r="H2064" s="5" t="s">
        <v>221</v>
      </c>
      <c r="I2064" s="6" t="s">
        <v>91</v>
      </c>
      <c r="J2064" s="6" t="s">
        <v>91</v>
      </c>
      <c r="K2064" s="6" t="s">
        <v>91</v>
      </c>
      <c r="L2064" s="6" t="s">
        <v>91</v>
      </c>
      <c r="M2064" s="5" t="s">
        <v>92</v>
      </c>
      <c r="N2064" s="6" t="s">
        <v>91</v>
      </c>
      <c r="O2064" s="6" t="s">
        <v>91</v>
      </c>
      <c r="P2064" s="6" t="s">
        <v>91</v>
      </c>
      <c r="Q2064" s="6" t="s">
        <v>91</v>
      </c>
      <c r="R2064" s="5">
        <v>1</v>
      </c>
      <c r="S2064" s="5">
        <v>0</v>
      </c>
      <c r="T2064" s="5" t="s">
        <v>93</v>
      </c>
      <c r="U2064" s="5" t="s">
        <v>105</v>
      </c>
    </row>
    <row r="2065" spans="1:21">
      <c r="A2065" s="6" t="s">
        <v>87</v>
      </c>
      <c r="B2065" s="7">
        <v>1</v>
      </c>
      <c r="C2065" s="5">
        <v>2241</v>
      </c>
      <c r="D2065" s="5">
        <v>42</v>
      </c>
      <c r="E2065" s="8" t="s">
        <v>2811</v>
      </c>
      <c r="F2065" s="8">
        <v>42121802</v>
      </c>
      <c r="G2065" s="5" t="s">
        <v>2813</v>
      </c>
      <c r="H2065" s="5" t="s">
        <v>223</v>
      </c>
      <c r="I2065" s="6" t="s">
        <v>91</v>
      </c>
      <c r="J2065" s="6" t="s">
        <v>91</v>
      </c>
      <c r="K2065" s="6" t="s">
        <v>91</v>
      </c>
      <c r="L2065" s="6" t="s">
        <v>91</v>
      </c>
      <c r="M2065" s="5" t="s">
        <v>92</v>
      </c>
      <c r="N2065" s="6" t="s">
        <v>91</v>
      </c>
      <c r="O2065" s="6" t="s">
        <v>91</v>
      </c>
      <c r="P2065" s="6" t="s">
        <v>91</v>
      </c>
      <c r="Q2065" s="6" t="s">
        <v>91</v>
      </c>
      <c r="R2065" s="5">
        <v>1</v>
      </c>
      <c r="S2065" s="5">
        <v>0</v>
      </c>
      <c r="T2065" s="5" t="s">
        <v>93</v>
      </c>
      <c r="U2065" s="5" t="s">
        <v>105</v>
      </c>
    </row>
    <row r="2066" spans="1:21">
      <c r="A2066" s="6" t="s">
        <v>87</v>
      </c>
      <c r="B2066" s="7">
        <v>1</v>
      </c>
      <c r="C2066" s="5">
        <v>2242</v>
      </c>
      <c r="D2066" s="5">
        <v>42</v>
      </c>
      <c r="E2066" s="8" t="s">
        <v>2811</v>
      </c>
      <c r="F2066" s="8">
        <v>42121803</v>
      </c>
      <c r="G2066" s="5" t="s">
        <v>2814</v>
      </c>
      <c r="H2066" s="5" t="s">
        <v>225</v>
      </c>
      <c r="I2066" s="6" t="s">
        <v>91</v>
      </c>
      <c r="J2066" s="6" t="s">
        <v>91</v>
      </c>
      <c r="K2066" s="6" t="s">
        <v>91</v>
      </c>
      <c r="L2066" s="6" t="s">
        <v>91</v>
      </c>
      <c r="M2066" s="5" t="s">
        <v>92</v>
      </c>
      <c r="N2066" s="6" t="s">
        <v>91</v>
      </c>
      <c r="O2066" s="6" t="s">
        <v>91</v>
      </c>
      <c r="P2066" s="6" t="s">
        <v>91</v>
      </c>
      <c r="Q2066" s="6" t="s">
        <v>91</v>
      </c>
      <c r="R2066" s="5">
        <v>1</v>
      </c>
      <c r="S2066" s="5">
        <v>0</v>
      </c>
      <c r="T2066" s="5" t="s">
        <v>93</v>
      </c>
      <c r="U2066" s="5" t="s">
        <v>105</v>
      </c>
    </row>
    <row r="2067" spans="1:21">
      <c r="A2067" s="6" t="s">
        <v>87</v>
      </c>
      <c r="B2067" s="7">
        <v>1</v>
      </c>
      <c r="C2067" s="5">
        <v>2243</v>
      </c>
      <c r="D2067" s="5">
        <v>42</v>
      </c>
      <c r="E2067" s="8" t="s">
        <v>2811</v>
      </c>
      <c r="F2067" s="8">
        <v>42121804</v>
      </c>
      <c r="G2067" s="5" t="s">
        <v>2815</v>
      </c>
      <c r="H2067" s="5" t="s">
        <v>227</v>
      </c>
      <c r="I2067" s="6" t="s">
        <v>91</v>
      </c>
      <c r="J2067" s="6" t="s">
        <v>91</v>
      </c>
      <c r="K2067" s="6" t="s">
        <v>91</v>
      </c>
      <c r="L2067" s="6" t="s">
        <v>91</v>
      </c>
      <c r="M2067" s="5" t="s">
        <v>92</v>
      </c>
      <c r="N2067" s="6" t="s">
        <v>91</v>
      </c>
      <c r="O2067" s="6" t="s">
        <v>91</v>
      </c>
      <c r="P2067" s="6" t="s">
        <v>91</v>
      </c>
      <c r="Q2067" s="6" t="s">
        <v>91</v>
      </c>
      <c r="R2067" s="5">
        <v>1</v>
      </c>
      <c r="S2067" s="5">
        <v>0</v>
      </c>
      <c r="T2067" s="5" t="s">
        <v>93</v>
      </c>
      <c r="U2067" s="5" t="s">
        <v>105</v>
      </c>
    </row>
    <row r="2068" spans="1:21">
      <c r="A2068" s="6" t="s">
        <v>87</v>
      </c>
      <c r="B2068" s="7">
        <v>1</v>
      </c>
      <c r="C2068" s="5">
        <v>2244</v>
      </c>
      <c r="D2068" s="5">
        <v>42</v>
      </c>
      <c r="E2068" s="8" t="s">
        <v>2713</v>
      </c>
      <c r="F2068" s="8">
        <v>421219</v>
      </c>
      <c r="G2068" s="5" t="s">
        <v>2816</v>
      </c>
      <c r="H2068" s="5" t="s">
        <v>2817</v>
      </c>
      <c r="I2068" s="6" t="s">
        <v>91</v>
      </c>
      <c r="J2068" s="6" t="s">
        <v>91</v>
      </c>
      <c r="K2068" s="6" t="s">
        <v>91</v>
      </c>
      <c r="L2068" s="6" t="s">
        <v>91</v>
      </c>
      <c r="M2068" s="5" t="s">
        <v>92</v>
      </c>
      <c r="N2068" s="6" t="s">
        <v>91</v>
      </c>
      <c r="O2068" s="6" t="s">
        <v>91</v>
      </c>
      <c r="P2068" s="6" t="s">
        <v>91</v>
      </c>
      <c r="Q2068" s="6" t="s">
        <v>91</v>
      </c>
      <c r="R2068" s="5">
        <v>1</v>
      </c>
      <c r="S2068" s="5">
        <v>0</v>
      </c>
      <c r="T2068" s="5" t="s">
        <v>93</v>
      </c>
      <c r="U2068" s="5" t="s">
        <v>105</v>
      </c>
    </row>
    <row r="2069" spans="1:21">
      <c r="A2069" s="6" t="s">
        <v>87</v>
      </c>
      <c r="B2069" s="7">
        <v>1</v>
      </c>
      <c r="C2069" s="5">
        <v>2245</v>
      </c>
      <c r="D2069" s="5">
        <v>42</v>
      </c>
      <c r="E2069" s="8" t="s">
        <v>2818</v>
      </c>
      <c r="F2069" s="8">
        <v>42121901</v>
      </c>
      <c r="G2069" s="5" t="s">
        <v>2819</v>
      </c>
      <c r="H2069" s="5" t="s">
        <v>221</v>
      </c>
      <c r="I2069" s="6" t="s">
        <v>91</v>
      </c>
      <c r="J2069" s="6" t="s">
        <v>91</v>
      </c>
      <c r="K2069" s="6" t="s">
        <v>91</v>
      </c>
      <c r="L2069" s="6" t="s">
        <v>91</v>
      </c>
      <c r="M2069" s="5" t="s">
        <v>92</v>
      </c>
      <c r="N2069" s="6" t="s">
        <v>91</v>
      </c>
      <c r="O2069" s="6" t="s">
        <v>91</v>
      </c>
      <c r="P2069" s="6" t="s">
        <v>91</v>
      </c>
      <c r="Q2069" s="6" t="s">
        <v>91</v>
      </c>
      <c r="R2069" s="5">
        <v>1</v>
      </c>
      <c r="S2069" s="5">
        <v>0</v>
      </c>
      <c r="T2069" s="5" t="s">
        <v>93</v>
      </c>
      <c r="U2069" s="5" t="s">
        <v>105</v>
      </c>
    </row>
    <row r="2070" spans="1:21">
      <c r="A2070" s="6" t="s">
        <v>87</v>
      </c>
      <c r="B2070" s="7">
        <v>1</v>
      </c>
      <c r="C2070" s="5">
        <v>2246</v>
      </c>
      <c r="D2070" s="5">
        <v>42</v>
      </c>
      <c r="E2070" s="8" t="s">
        <v>2818</v>
      </c>
      <c r="F2070" s="8">
        <v>42121902</v>
      </c>
      <c r="G2070" s="5" t="s">
        <v>2820</v>
      </c>
      <c r="H2070" s="5" t="s">
        <v>223</v>
      </c>
      <c r="I2070" s="6" t="s">
        <v>91</v>
      </c>
      <c r="J2070" s="6" t="s">
        <v>91</v>
      </c>
      <c r="K2070" s="6" t="s">
        <v>91</v>
      </c>
      <c r="L2070" s="6" t="s">
        <v>91</v>
      </c>
      <c r="M2070" s="5" t="s">
        <v>92</v>
      </c>
      <c r="N2070" s="6" t="s">
        <v>91</v>
      </c>
      <c r="O2070" s="6" t="s">
        <v>91</v>
      </c>
      <c r="P2070" s="6" t="s">
        <v>91</v>
      </c>
      <c r="Q2070" s="6" t="s">
        <v>91</v>
      </c>
      <c r="R2070" s="5">
        <v>1</v>
      </c>
      <c r="S2070" s="5">
        <v>0</v>
      </c>
      <c r="T2070" s="5" t="s">
        <v>93</v>
      </c>
      <c r="U2070" s="5" t="s">
        <v>105</v>
      </c>
    </row>
    <row r="2071" spans="1:21">
      <c r="A2071" s="6" t="s">
        <v>87</v>
      </c>
      <c r="B2071" s="7">
        <v>1</v>
      </c>
      <c r="C2071" s="5">
        <v>2247</v>
      </c>
      <c r="D2071" s="5">
        <v>42</v>
      </c>
      <c r="E2071" s="8" t="s">
        <v>2818</v>
      </c>
      <c r="F2071" s="8">
        <v>42121903</v>
      </c>
      <c r="G2071" s="5" t="s">
        <v>2821</v>
      </c>
      <c r="H2071" s="5" t="s">
        <v>225</v>
      </c>
      <c r="I2071" s="6" t="s">
        <v>91</v>
      </c>
      <c r="J2071" s="6" t="s">
        <v>91</v>
      </c>
      <c r="K2071" s="6" t="s">
        <v>91</v>
      </c>
      <c r="L2071" s="6" t="s">
        <v>91</v>
      </c>
      <c r="M2071" s="5" t="s">
        <v>92</v>
      </c>
      <c r="N2071" s="6" t="s">
        <v>91</v>
      </c>
      <c r="O2071" s="6" t="s">
        <v>91</v>
      </c>
      <c r="P2071" s="6" t="s">
        <v>91</v>
      </c>
      <c r="Q2071" s="6" t="s">
        <v>91</v>
      </c>
      <c r="R2071" s="5">
        <v>1</v>
      </c>
      <c r="S2071" s="5">
        <v>0</v>
      </c>
      <c r="T2071" s="5" t="s">
        <v>93</v>
      </c>
      <c r="U2071" s="5" t="s">
        <v>105</v>
      </c>
    </row>
    <row r="2072" spans="1:21">
      <c r="A2072" s="6" t="s">
        <v>87</v>
      </c>
      <c r="B2072" s="7">
        <v>1</v>
      </c>
      <c r="C2072" s="5">
        <v>2248</v>
      </c>
      <c r="D2072" s="5">
        <v>42</v>
      </c>
      <c r="E2072" s="8" t="s">
        <v>2818</v>
      </c>
      <c r="F2072" s="8">
        <v>42121904</v>
      </c>
      <c r="G2072" s="5" t="s">
        <v>2822</v>
      </c>
      <c r="H2072" s="5" t="s">
        <v>227</v>
      </c>
      <c r="I2072" s="6" t="s">
        <v>91</v>
      </c>
      <c r="J2072" s="6" t="s">
        <v>91</v>
      </c>
      <c r="K2072" s="6" t="s">
        <v>91</v>
      </c>
      <c r="L2072" s="6" t="s">
        <v>91</v>
      </c>
      <c r="M2072" s="5" t="s">
        <v>92</v>
      </c>
      <c r="N2072" s="6" t="s">
        <v>91</v>
      </c>
      <c r="O2072" s="6" t="s">
        <v>91</v>
      </c>
      <c r="P2072" s="6" t="s">
        <v>91</v>
      </c>
      <c r="Q2072" s="6" t="s">
        <v>91</v>
      </c>
      <c r="R2072" s="5">
        <v>1</v>
      </c>
      <c r="S2072" s="5">
        <v>0</v>
      </c>
      <c r="T2072" s="5" t="s">
        <v>93</v>
      </c>
      <c r="U2072" s="5" t="s">
        <v>105</v>
      </c>
    </row>
    <row r="2073" spans="1:21">
      <c r="A2073" s="6" t="s">
        <v>87</v>
      </c>
      <c r="B2073" s="7">
        <v>1</v>
      </c>
      <c r="C2073" s="5">
        <v>2249</v>
      </c>
      <c r="D2073" s="5">
        <v>42</v>
      </c>
      <c r="E2073" s="8" t="s">
        <v>2713</v>
      </c>
      <c r="F2073" s="8">
        <v>421220</v>
      </c>
      <c r="G2073" s="5" t="s">
        <v>2823</v>
      </c>
      <c r="H2073" s="5" t="s">
        <v>2824</v>
      </c>
      <c r="I2073" s="5">
        <v>10065502217</v>
      </c>
      <c r="J2073" s="6" t="s">
        <v>91</v>
      </c>
      <c r="K2073" s="6" t="s">
        <v>91</v>
      </c>
      <c r="L2073" s="6" t="s">
        <v>91</v>
      </c>
      <c r="M2073" s="5" t="s">
        <v>92</v>
      </c>
      <c r="N2073" s="6" t="s">
        <v>91</v>
      </c>
      <c r="O2073" s="6" t="s">
        <v>91</v>
      </c>
      <c r="P2073" s="6" t="s">
        <v>91</v>
      </c>
      <c r="Q2073" s="6" t="s">
        <v>91</v>
      </c>
      <c r="R2073" s="5">
        <v>1</v>
      </c>
      <c r="S2073" s="5">
        <v>0</v>
      </c>
      <c r="T2073" s="5" t="s">
        <v>93</v>
      </c>
      <c r="U2073" s="5" t="s">
        <v>105</v>
      </c>
    </row>
    <row r="2074" spans="1:21">
      <c r="A2074" s="6" t="s">
        <v>87</v>
      </c>
      <c r="B2074" s="7">
        <v>1</v>
      </c>
      <c r="C2074" s="5">
        <v>2250</v>
      </c>
      <c r="D2074" s="5">
        <v>42</v>
      </c>
      <c r="E2074" s="8" t="s">
        <v>2825</v>
      </c>
      <c r="F2074" s="8">
        <v>42122001</v>
      </c>
      <c r="G2074" s="5" t="s">
        <v>2826</v>
      </c>
      <c r="H2074" s="5" t="s">
        <v>221</v>
      </c>
      <c r="I2074" s="6" t="s">
        <v>91</v>
      </c>
      <c r="J2074" s="6" t="s">
        <v>91</v>
      </c>
      <c r="K2074" s="6" t="s">
        <v>91</v>
      </c>
      <c r="L2074" s="6" t="s">
        <v>91</v>
      </c>
      <c r="M2074" s="5" t="s">
        <v>92</v>
      </c>
      <c r="N2074" s="6" t="s">
        <v>91</v>
      </c>
      <c r="O2074" s="6" t="s">
        <v>91</v>
      </c>
      <c r="P2074" s="6" t="s">
        <v>91</v>
      </c>
      <c r="Q2074" s="6" t="s">
        <v>91</v>
      </c>
      <c r="R2074" s="5">
        <v>1</v>
      </c>
      <c r="S2074" s="5">
        <v>0</v>
      </c>
      <c r="T2074" s="5" t="s">
        <v>93</v>
      </c>
      <c r="U2074" s="5" t="s">
        <v>105</v>
      </c>
    </row>
    <row r="2075" spans="1:21">
      <c r="A2075" s="6" t="s">
        <v>87</v>
      </c>
      <c r="B2075" s="7">
        <v>1</v>
      </c>
      <c r="C2075" s="5">
        <v>2251</v>
      </c>
      <c r="D2075" s="5">
        <v>42</v>
      </c>
      <c r="E2075" s="8" t="s">
        <v>2825</v>
      </c>
      <c r="F2075" s="8">
        <v>42122002</v>
      </c>
      <c r="G2075" s="5" t="s">
        <v>2827</v>
      </c>
      <c r="H2075" s="5" t="s">
        <v>223</v>
      </c>
      <c r="I2075" s="6" t="s">
        <v>91</v>
      </c>
      <c r="J2075" s="6" t="s">
        <v>91</v>
      </c>
      <c r="K2075" s="6" t="s">
        <v>91</v>
      </c>
      <c r="L2075" s="6" t="s">
        <v>91</v>
      </c>
      <c r="M2075" s="5" t="s">
        <v>92</v>
      </c>
      <c r="N2075" s="6" t="s">
        <v>91</v>
      </c>
      <c r="O2075" s="6" t="s">
        <v>91</v>
      </c>
      <c r="P2075" s="6" t="s">
        <v>91</v>
      </c>
      <c r="Q2075" s="6" t="s">
        <v>91</v>
      </c>
      <c r="R2075" s="5">
        <v>1</v>
      </c>
      <c r="S2075" s="5">
        <v>0</v>
      </c>
      <c r="T2075" s="5" t="s">
        <v>93</v>
      </c>
      <c r="U2075" s="5" t="s">
        <v>105</v>
      </c>
    </row>
    <row r="2076" spans="1:21">
      <c r="A2076" s="6" t="s">
        <v>87</v>
      </c>
      <c r="B2076" s="7">
        <v>1</v>
      </c>
      <c r="C2076" s="5">
        <v>2252</v>
      </c>
      <c r="D2076" s="5">
        <v>42</v>
      </c>
      <c r="E2076" s="8" t="s">
        <v>2825</v>
      </c>
      <c r="F2076" s="8">
        <v>42122003</v>
      </c>
      <c r="G2076" s="5" t="s">
        <v>2828</v>
      </c>
      <c r="H2076" s="5" t="s">
        <v>225</v>
      </c>
      <c r="I2076" s="6" t="s">
        <v>91</v>
      </c>
      <c r="J2076" s="6" t="s">
        <v>91</v>
      </c>
      <c r="K2076" s="6" t="s">
        <v>91</v>
      </c>
      <c r="L2076" s="6" t="s">
        <v>91</v>
      </c>
      <c r="M2076" s="5" t="s">
        <v>92</v>
      </c>
      <c r="N2076" s="6" t="s">
        <v>91</v>
      </c>
      <c r="O2076" s="6" t="s">
        <v>91</v>
      </c>
      <c r="P2076" s="6" t="s">
        <v>91</v>
      </c>
      <c r="Q2076" s="6" t="s">
        <v>91</v>
      </c>
      <c r="R2076" s="5">
        <v>1</v>
      </c>
      <c r="S2076" s="5">
        <v>0</v>
      </c>
      <c r="T2076" s="5" t="s">
        <v>93</v>
      </c>
      <c r="U2076" s="5" t="s">
        <v>105</v>
      </c>
    </row>
    <row r="2077" spans="1:21">
      <c r="A2077" s="6" t="s">
        <v>87</v>
      </c>
      <c r="B2077" s="7">
        <v>1</v>
      </c>
      <c r="C2077" s="5">
        <v>2254</v>
      </c>
      <c r="D2077" s="5">
        <v>42</v>
      </c>
      <c r="E2077" s="8" t="s">
        <v>2825</v>
      </c>
      <c r="F2077" s="8">
        <v>42122004</v>
      </c>
      <c r="G2077" s="5" t="s">
        <v>2829</v>
      </c>
      <c r="H2077" s="5" t="s">
        <v>227</v>
      </c>
      <c r="I2077" s="6" t="s">
        <v>91</v>
      </c>
      <c r="J2077" s="6" t="s">
        <v>91</v>
      </c>
      <c r="K2077" s="6" t="s">
        <v>91</v>
      </c>
      <c r="L2077" s="6" t="s">
        <v>91</v>
      </c>
      <c r="M2077" s="5" t="s">
        <v>92</v>
      </c>
      <c r="N2077" s="6" t="s">
        <v>91</v>
      </c>
      <c r="O2077" s="6" t="s">
        <v>91</v>
      </c>
      <c r="P2077" s="6" t="s">
        <v>91</v>
      </c>
      <c r="Q2077" s="6" t="s">
        <v>91</v>
      </c>
      <c r="R2077" s="5">
        <v>1</v>
      </c>
      <c r="S2077" s="5">
        <v>0</v>
      </c>
      <c r="T2077" s="5" t="s">
        <v>93</v>
      </c>
      <c r="U2077" s="5" t="s">
        <v>105</v>
      </c>
    </row>
    <row r="2078" spans="1:21">
      <c r="A2078" s="6" t="s">
        <v>87</v>
      </c>
      <c r="B2078" s="7">
        <v>1</v>
      </c>
      <c r="C2078" s="5">
        <v>2255</v>
      </c>
      <c r="D2078" s="5">
        <v>42</v>
      </c>
      <c r="E2078" s="8" t="s">
        <v>2713</v>
      </c>
      <c r="F2078" s="8">
        <v>421221</v>
      </c>
      <c r="G2078" s="5" t="s">
        <v>2830</v>
      </c>
      <c r="H2078" s="5" t="s">
        <v>2831</v>
      </c>
      <c r="I2078" s="5">
        <v>10065505639</v>
      </c>
      <c r="J2078" s="6" t="s">
        <v>91</v>
      </c>
      <c r="K2078" s="6" t="s">
        <v>91</v>
      </c>
      <c r="L2078" s="6" t="s">
        <v>91</v>
      </c>
      <c r="M2078" s="5" t="s">
        <v>92</v>
      </c>
      <c r="N2078" s="6" t="s">
        <v>91</v>
      </c>
      <c r="O2078" s="6" t="s">
        <v>91</v>
      </c>
      <c r="P2078" s="6" t="s">
        <v>91</v>
      </c>
      <c r="Q2078" s="6" t="s">
        <v>91</v>
      </c>
      <c r="R2078" s="5">
        <v>1</v>
      </c>
      <c r="S2078" s="5">
        <v>0</v>
      </c>
      <c r="T2078" s="5" t="s">
        <v>93</v>
      </c>
      <c r="U2078" s="5" t="s">
        <v>105</v>
      </c>
    </row>
    <row r="2079" spans="1:21">
      <c r="A2079" s="6" t="s">
        <v>87</v>
      </c>
      <c r="B2079" s="7">
        <v>1</v>
      </c>
      <c r="C2079" s="5">
        <v>2256</v>
      </c>
      <c r="D2079" s="5">
        <v>42</v>
      </c>
      <c r="E2079" s="8" t="s">
        <v>2832</v>
      </c>
      <c r="F2079" s="8">
        <v>42122101</v>
      </c>
      <c r="G2079" s="5" t="s">
        <v>2833</v>
      </c>
      <c r="H2079" s="5" t="s">
        <v>221</v>
      </c>
      <c r="I2079" s="6" t="s">
        <v>91</v>
      </c>
      <c r="J2079" s="6" t="s">
        <v>91</v>
      </c>
      <c r="K2079" s="6" t="s">
        <v>91</v>
      </c>
      <c r="L2079" s="6" t="s">
        <v>91</v>
      </c>
      <c r="M2079" s="5" t="s">
        <v>92</v>
      </c>
      <c r="N2079" s="6" t="s">
        <v>91</v>
      </c>
      <c r="O2079" s="6" t="s">
        <v>91</v>
      </c>
      <c r="P2079" s="6" t="s">
        <v>91</v>
      </c>
      <c r="Q2079" s="6" t="s">
        <v>91</v>
      </c>
      <c r="R2079" s="5">
        <v>1</v>
      </c>
      <c r="S2079" s="5">
        <v>0</v>
      </c>
      <c r="T2079" s="5" t="s">
        <v>93</v>
      </c>
      <c r="U2079" s="5" t="s">
        <v>105</v>
      </c>
    </row>
    <row r="2080" spans="1:21">
      <c r="A2080" s="6" t="s">
        <v>87</v>
      </c>
      <c r="B2080" s="7">
        <v>1</v>
      </c>
      <c r="C2080" s="5">
        <v>2257</v>
      </c>
      <c r="D2080" s="5">
        <v>42</v>
      </c>
      <c r="E2080" s="8" t="s">
        <v>2832</v>
      </c>
      <c r="F2080" s="8">
        <v>42122102</v>
      </c>
      <c r="G2080" s="5" t="s">
        <v>2834</v>
      </c>
      <c r="H2080" s="5" t="s">
        <v>223</v>
      </c>
      <c r="I2080" s="6" t="s">
        <v>91</v>
      </c>
      <c r="J2080" s="6" t="s">
        <v>91</v>
      </c>
      <c r="K2080" s="6" t="s">
        <v>91</v>
      </c>
      <c r="L2080" s="6" t="s">
        <v>91</v>
      </c>
      <c r="M2080" s="5" t="s">
        <v>92</v>
      </c>
      <c r="N2080" s="6" t="s">
        <v>91</v>
      </c>
      <c r="O2080" s="6" t="s">
        <v>91</v>
      </c>
      <c r="P2080" s="6" t="s">
        <v>91</v>
      </c>
      <c r="Q2080" s="6" t="s">
        <v>91</v>
      </c>
      <c r="R2080" s="5">
        <v>1</v>
      </c>
      <c r="S2080" s="5">
        <v>0</v>
      </c>
      <c r="T2080" s="5" t="s">
        <v>93</v>
      </c>
      <c r="U2080" s="5" t="s">
        <v>105</v>
      </c>
    </row>
    <row r="2081" spans="1:21">
      <c r="A2081" s="6" t="s">
        <v>87</v>
      </c>
      <c r="B2081" s="7">
        <v>1</v>
      </c>
      <c r="C2081" s="5">
        <v>2258</v>
      </c>
      <c r="D2081" s="5">
        <v>42</v>
      </c>
      <c r="E2081" s="8" t="s">
        <v>2832</v>
      </c>
      <c r="F2081" s="8">
        <v>42122103</v>
      </c>
      <c r="G2081" s="5" t="s">
        <v>2835</v>
      </c>
      <c r="H2081" s="5" t="s">
        <v>225</v>
      </c>
      <c r="I2081" s="6" t="s">
        <v>91</v>
      </c>
      <c r="J2081" s="6" t="s">
        <v>91</v>
      </c>
      <c r="K2081" s="6" t="s">
        <v>91</v>
      </c>
      <c r="L2081" s="6" t="s">
        <v>91</v>
      </c>
      <c r="M2081" s="5" t="s">
        <v>92</v>
      </c>
      <c r="N2081" s="6" t="s">
        <v>91</v>
      </c>
      <c r="O2081" s="6" t="s">
        <v>91</v>
      </c>
      <c r="P2081" s="6" t="s">
        <v>91</v>
      </c>
      <c r="Q2081" s="6" t="s">
        <v>91</v>
      </c>
      <c r="R2081" s="5">
        <v>1</v>
      </c>
      <c r="S2081" s="5">
        <v>0</v>
      </c>
      <c r="T2081" s="5" t="s">
        <v>93</v>
      </c>
      <c r="U2081" s="5" t="s">
        <v>105</v>
      </c>
    </row>
    <row r="2082" spans="1:21">
      <c r="A2082" s="6" t="s">
        <v>87</v>
      </c>
      <c r="B2082" s="7">
        <v>1</v>
      </c>
      <c r="C2082" s="5">
        <v>2259</v>
      </c>
      <c r="D2082" s="5">
        <v>42</v>
      </c>
      <c r="E2082" s="8" t="s">
        <v>2832</v>
      </c>
      <c r="F2082" s="8">
        <v>42122104</v>
      </c>
      <c r="G2082" s="5" t="s">
        <v>2836</v>
      </c>
      <c r="H2082" s="5" t="s">
        <v>227</v>
      </c>
      <c r="I2082" s="6" t="s">
        <v>91</v>
      </c>
      <c r="J2082" s="6" t="s">
        <v>91</v>
      </c>
      <c r="K2082" s="6" t="s">
        <v>91</v>
      </c>
      <c r="L2082" s="6" t="s">
        <v>91</v>
      </c>
      <c r="M2082" s="5" t="s">
        <v>92</v>
      </c>
      <c r="N2082" s="6" t="s">
        <v>91</v>
      </c>
      <c r="O2082" s="6" t="s">
        <v>91</v>
      </c>
      <c r="P2082" s="6" t="s">
        <v>91</v>
      </c>
      <c r="Q2082" s="6" t="s">
        <v>91</v>
      </c>
      <c r="R2082" s="5">
        <v>1</v>
      </c>
      <c r="S2082" s="5">
        <v>0</v>
      </c>
      <c r="T2082" s="5" t="s">
        <v>93</v>
      </c>
      <c r="U2082" s="5" t="s">
        <v>105</v>
      </c>
    </row>
    <row r="2083" spans="1:21">
      <c r="A2083" s="6" t="s">
        <v>87</v>
      </c>
      <c r="B2083" s="7">
        <v>1</v>
      </c>
      <c r="C2083" s="5">
        <v>2260</v>
      </c>
      <c r="D2083" s="5">
        <v>42</v>
      </c>
      <c r="E2083" s="8" t="s">
        <v>2713</v>
      </c>
      <c r="F2083" s="8">
        <v>421222</v>
      </c>
      <c r="G2083" s="5" t="s">
        <v>2837</v>
      </c>
      <c r="H2083" s="5" t="s">
        <v>2838</v>
      </c>
      <c r="I2083" s="5">
        <v>10065502216</v>
      </c>
      <c r="J2083" s="6" t="s">
        <v>91</v>
      </c>
      <c r="K2083" s="6" t="s">
        <v>91</v>
      </c>
      <c r="L2083" s="6" t="s">
        <v>91</v>
      </c>
      <c r="M2083" s="5" t="s">
        <v>92</v>
      </c>
      <c r="N2083" s="6" t="s">
        <v>91</v>
      </c>
      <c r="O2083" s="6" t="s">
        <v>91</v>
      </c>
      <c r="P2083" s="6" t="s">
        <v>91</v>
      </c>
      <c r="Q2083" s="6" t="s">
        <v>91</v>
      </c>
      <c r="R2083" s="5">
        <v>1</v>
      </c>
      <c r="S2083" s="5">
        <v>0</v>
      </c>
      <c r="T2083" s="5" t="s">
        <v>93</v>
      </c>
      <c r="U2083" s="5" t="s">
        <v>105</v>
      </c>
    </row>
    <row r="2084" spans="1:21">
      <c r="A2084" s="6" t="s">
        <v>87</v>
      </c>
      <c r="B2084" s="7">
        <v>1</v>
      </c>
      <c r="C2084" s="5">
        <v>2261</v>
      </c>
      <c r="D2084" s="5">
        <v>42</v>
      </c>
      <c r="E2084" s="8" t="s">
        <v>2839</v>
      </c>
      <c r="F2084" s="8">
        <v>42122201</v>
      </c>
      <c r="G2084" s="5" t="s">
        <v>2840</v>
      </c>
      <c r="H2084" s="5" t="s">
        <v>221</v>
      </c>
      <c r="I2084" s="6" t="s">
        <v>91</v>
      </c>
      <c r="J2084" s="6" t="s">
        <v>91</v>
      </c>
      <c r="K2084" s="6" t="s">
        <v>91</v>
      </c>
      <c r="L2084" s="6" t="s">
        <v>91</v>
      </c>
      <c r="M2084" s="5" t="s">
        <v>92</v>
      </c>
      <c r="N2084" s="6" t="s">
        <v>91</v>
      </c>
      <c r="O2084" s="6" t="s">
        <v>91</v>
      </c>
      <c r="P2084" s="6" t="s">
        <v>91</v>
      </c>
      <c r="Q2084" s="6" t="s">
        <v>91</v>
      </c>
      <c r="R2084" s="5">
        <v>1</v>
      </c>
      <c r="S2084" s="5">
        <v>0</v>
      </c>
      <c r="T2084" s="5" t="s">
        <v>93</v>
      </c>
      <c r="U2084" s="5" t="s">
        <v>105</v>
      </c>
    </row>
    <row r="2085" spans="1:21">
      <c r="A2085" s="6" t="s">
        <v>87</v>
      </c>
      <c r="B2085" s="7">
        <v>1</v>
      </c>
      <c r="C2085" s="5">
        <v>2262</v>
      </c>
      <c r="D2085" s="5">
        <v>42</v>
      </c>
      <c r="E2085" s="8" t="s">
        <v>2839</v>
      </c>
      <c r="F2085" s="8">
        <v>42122202</v>
      </c>
      <c r="G2085" s="5" t="s">
        <v>2841</v>
      </c>
      <c r="H2085" s="5" t="s">
        <v>223</v>
      </c>
      <c r="I2085" s="6" t="s">
        <v>91</v>
      </c>
      <c r="J2085" s="6" t="s">
        <v>91</v>
      </c>
      <c r="K2085" s="6" t="s">
        <v>91</v>
      </c>
      <c r="L2085" s="6" t="s">
        <v>91</v>
      </c>
      <c r="M2085" s="5" t="s">
        <v>92</v>
      </c>
      <c r="N2085" s="6" t="s">
        <v>91</v>
      </c>
      <c r="O2085" s="6" t="s">
        <v>91</v>
      </c>
      <c r="P2085" s="6" t="s">
        <v>91</v>
      </c>
      <c r="Q2085" s="6" t="s">
        <v>91</v>
      </c>
      <c r="R2085" s="5">
        <v>1</v>
      </c>
      <c r="S2085" s="5">
        <v>0</v>
      </c>
      <c r="T2085" s="5" t="s">
        <v>93</v>
      </c>
      <c r="U2085" s="5" t="s">
        <v>105</v>
      </c>
    </row>
    <row r="2086" spans="1:21">
      <c r="A2086" s="6" t="s">
        <v>87</v>
      </c>
      <c r="B2086" s="7">
        <v>1</v>
      </c>
      <c r="C2086" s="5">
        <v>2263</v>
      </c>
      <c r="D2086" s="5">
        <v>42</v>
      </c>
      <c r="E2086" s="8" t="s">
        <v>2839</v>
      </c>
      <c r="F2086" s="8">
        <v>42122203</v>
      </c>
      <c r="G2086" s="5" t="s">
        <v>2842</v>
      </c>
      <c r="H2086" s="5" t="s">
        <v>225</v>
      </c>
      <c r="I2086" s="6" t="s">
        <v>91</v>
      </c>
      <c r="J2086" s="6" t="s">
        <v>91</v>
      </c>
      <c r="K2086" s="6" t="s">
        <v>91</v>
      </c>
      <c r="L2086" s="6" t="s">
        <v>91</v>
      </c>
      <c r="M2086" s="5" t="s">
        <v>92</v>
      </c>
      <c r="N2086" s="6" t="s">
        <v>91</v>
      </c>
      <c r="O2086" s="6" t="s">
        <v>91</v>
      </c>
      <c r="P2086" s="6" t="s">
        <v>91</v>
      </c>
      <c r="Q2086" s="6" t="s">
        <v>91</v>
      </c>
      <c r="R2086" s="5">
        <v>1</v>
      </c>
      <c r="S2086" s="5">
        <v>0</v>
      </c>
      <c r="T2086" s="5" t="s">
        <v>93</v>
      </c>
      <c r="U2086" s="5" t="s">
        <v>105</v>
      </c>
    </row>
    <row r="2087" spans="1:21">
      <c r="A2087" s="6" t="s">
        <v>87</v>
      </c>
      <c r="B2087" s="7">
        <v>1</v>
      </c>
      <c r="C2087" s="5">
        <v>2264</v>
      </c>
      <c r="D2087" s="5">
        <v>42</v>
      </c>
      <c r="E2087" s="8" t="s">
        <v>2839</v>
      </c>
      <c r="F2087" s="8">
        <v>42122204</v>
      </c>
      <c r="G2087" s="5" t="s">
        <v>2843</v>
      </c>
      <c r="H2087" s="5" t="s">
        <v>227</v>
      </c>
      <c r="I2087" s="6" t="s">
        <v>91</v>
      </c>
      <c r="J2087" s="6" t="s">
        <v>91</v>
      </c>
      <c r="K2087" s="6" t="s">
        <v>91</v>
      </c>
      <c r="L2087" s="6" t="s">
        <v>91</v>
      </c>
      <c r="M2087" s="5" t="s">
        <v>92</v>
      </c>
      <c r="N2087" s="6" t="s">
        <v>91</v>
      </c>
      <c r="O2087" s="6" t="s">
        <v>91</v>
      </c>
      <c r="P2087" s="6" t="s">
        <v>91</v>
      </c>
      <c r="Q2087" s="6" t="s">
        <v>91</v>
      </c>
      <c r="R2087" s="5">
        <v>1</v>
      </c>
      <c r="S2087" s="5">
        <v>0</v>
      </c>
      <c r="T2087" s="5" t="s">
        <v>93</v>
      </c>
      <c r="U2087" s="5" t="s">
        <v>105</v>
      </c>
    </row>
    <row r="2088" spans="1:21">
      <c r="A2088" s="6" t="s">
        <v>87</v>
      </c>
      <c r="B2088" s="7">
        <v>1</v>
      </c>
      <c r="C2088" s="5">
        <v>2265</v>
      </c>
      <c r="D2088" s="5">
        <v>42</v>
      </c>
      <c r="E2088" s="8" t="s">
        <v>2713</v>
      </c>
      <c r="F2088" s="8">
        <v>421223</v>
      </c>
      <c r="G2088" s="5" t="s">
        <v>2844</v>
      </c>
      <c r="H2088" s="5" t="s">
        <v>2845</v>
      </c>
      <c r="I2088" s="5">
        <v>10065502215</v>
      </c>
      <c r="J2088" s="6" t="s">
        <v>91</v>
      </c>
      <c r="K2088" s="6" t="s">
        <v>91</v>
      </c>
      <c r="L2088" s="6" t="s">
        <v>91</v>
      </c>
      <c r="M2088" s="5" t="s">
        <v>92</v>
      </c>
      <c r="N2088" s="6" t="s">
        <v>91</v>
      </c>
      <c r="O2088" s="6" t="s">
        <v>91</v>
      </c>
      <c r="P2088" s="6" t="s">
        <v>91</v>
      </c>
      <c r="Q2088" s="6" t="s">
        <v>91</v>
      </c>
      <c r="R2088" s="5">
        <v>1</v>
      </c>
      <c r="S2088" s="5">
        <v>0</v>
      </c>
      <c r="T2088" s="5" t="s">
        <v>93</v>
      </c>
      <c r="U2088" s="5" t="s">
        <v>105</v>
      </c>
    </row>
    <row r="2089" spans="1:21">
      <c r="A2089" s="6" t="s">
        <v>87</v>
      </c>
      <c r="B2089" s="7">
        <v>1</v>
      </c>
      <c r="C2089" s="5">
        <v>2266</v>
      </c>
      <c r="D2089" s="5">
        <v>42</v>
      </c>
      <c r="E2089" s="8" t="s">
        <v>2846</v>
      </c>
      <c r="F2089" s="8">
        <v>42122301</v>
      </c>
      <c r="G2089" s="5" t="s">
        <v>2847</v>
      </c>
      <c r="H2089" s="5" t="s">
        <v>221</v>
      </c>
      <c r="I2089" s="6" t="s">
        <v>91</v>
      </c>
      <c r="J2089" s="6" t="s">
        <v>91</v>
      </c>
      <c r="K2089" s="6" t="s">
        <v>91</v>
      </c>
      <c r="L2089" s="6" t="s">
        <v>91</v>
      </c>
      <c r="M2089" s="5" t="s">
        <v>92</v>
      </c>
      <c r="N2089" s="6" t="s">
        <v>91</v>
      </c>
      <c r="O2089" s="6" t="s">
        <v>91</v>
      </c>
      <c r="P2089" s="6" t="s">
        <v>91</v>
      </c>
      <c r="Q2089" s="6" t="s">
        <v>91</v>
      </c>
      <c r="R2089" s="5">
        <v>1</v>
      </c>
      <c r="S2089" s="5">
        <v>0</v>
      </c>
      <c r="T2089" s="5" t="s">
        <v>93</v>
      </c>
      <c r="U2089" s="5" t="s">
        <v>105</v>
      </c>
    </row>
    <row r="2090" spans="1:21">
      <c r="A2090" s="6" t="s">
        <v>87</v>
      </c>
      <c r="B2090" s="7">
        <v>1</v>
      </c>
      <c r="C2090" s="5">
        <v>2267</v>
      </c>
      <c r="D2090" s="5">
        <v>42</v>
      </c>
      <c r="E2090" s="8" t="s">
        <v>2846</v>
      </c>
      <c r="F2090" s="8">
        <v>42122302</v>
      </c>
      <c r="G2090" s="5" t="s">
        <v>2848</v>
      </c>
      <c r="H2090" s="5" t="s">
        <v>223</v>
      </c>
      <c r="I2090" s="6" t="s">
        <v>91</v>
      </c>
      <c r="J2090" s="6" t="s">
        <v>91</v>
      </c>
      <c r="K2090" s="6" t="s">
        <v>91</v>
      </c>
      <c r="L2090" s="6" t="s">
        <v>91</v>
      </c>
      <c r="M2090" s="5" t="s">
        <v>92</v>
      </c>
      <c r="N2090" s="6" t="s">
        <v>91</v>
      </c>
      <c r="O2090" s="6" t="s">
        <v>91</v>
      </c>
      <c r="P2090" s="6" t="s">
        <v>91</v>
      </c>
      <c r="Q2090" s="6" t="s">
        <v>91</v>
      </c>
      <c r="R2090" s="5">
        <v>1</v>
      </c>
      <c r="S2090" s="5">
        <v>0</v>
      </c>
      <c r="T2090" s="5" t="s">
        <v>93</v>
      </c>
      <c r="U2090" s="5" t="s">
        <v>105</v>
      </c>
    </row>
    <row r="2091" spans="1:21">
      <c r="A2091" s="6" t="s">
        <v>87</v>
      </c>
      <c r="B2091" s="7">
        <v>1</v>
      </c>
      <c r="C2091" s="5">
        <v>2268</v>
      </c>
      <c r="D2091" s="5">
        <v>42</v>
      </c>
      <c r="E2091" s="8" t="s">
        <v>2846</v>
      </c>
      <c r="F2091" s="8">
        <v>42122303</v>
      </c>
      <c r="G2091" s="5" t="s">
        <v>2849</v>
      </c>
      <c r="H2091" s="5" t="s">
        <v>225</v>
      </c>
      <c r="I2091" s="6" t="s">
        <v>91</v>
      </c>
      <c r="J2091" s="6" t="s">
        <v>91</v>
      </c>
      <c r="K2091" s="6" t="s">
        <v>91</v>
      </c>
      <c r="L2091" s="6" t="s">
        <v>91</v>
      </c>
      <c r="M2091" s="5" t="s">
        <v>92</v>
      </c>
      <c r="N2091" s="6" t="s">
        <v>91</v>
      </c>
      <c r="O2091" s="6" t="s">
        <v>91</v>
      </c>
      <c r="P2091" s="6" t="s">
        <v>91</v>
      </c>
      <c r="Q2091" s="6" t="s">
        <v>91</v>
      </c>
      <c r="R2091" s="5">
        <v>1</v>
      </c>
      <c r="S2091" s="5">
        <v>0</v>
      </c>
      <c r="T2091" s="5" t="s">
        <v>93</v>
      </c>
      <c r="U2091" s="5" t="s">
        <v>105</v>
      </c>
    </row>
    <row r="2092" spans="1:21">
      <c r="A2092" s="6" t="s">
        <v>87</v>
      </c>
      <c r="B2092" s="7">
        <v>1</v>
      </c>
      <c r="C2092" s="5">
        <v>2270</v>
      </c>
      <c r="D2092" s="5">
        <v>42</v>
      </c>
      <c r="E2092" s="8" t="s">
        <v>2846</v>
      </c>
      <c r="F2092" s="8">
        <v>42122304</v>
      </c>
      <c r="G2092" s="5" t="s">
        <v>2850</v>
      </c>
      <c r="H2092" s="5" t="s">
        <v>227</v>
      </c>
      <c r="I2092" s="6" t="s">
        <v>91</v>
      </c>
      <c r="J2092" s="6" t="s">
        <v>91</v>
      </c>
      <c r="K2092" s="6" t="s">
        <v>91</v>
      </c>
      <c r="L2092" s="6" t="s">
        <v>91</v>
      </c>
      <c r="M2092" s="5" t="s">
        <v>92</v>
      </c>
      <c r="N2092" s="6" t="s">
        <v>91</v>
      </c>
      <c r="O2092" s="6" t="s">
        <v>91</v>
      </c>
      <c r="P2092" s="6" t="s">
        <v>91</v>
      </c>
      <c r="Q2092" s="6" t="s">
        <v>91</v>
      </c>
      <c r="R2092" s="5">
        <v>1</v>
      </c>
      <c r="S2092" s="5">
        <v>0</v>
      </c>
      <c r="T2092" s="5" t="s">
        <v>93</v>
      </c>
      <c r="U2092" s="5" t="s">
        <v>105</v>
      </c>
    </row>
    <row r="2093" spans="1:21">
      <c r="A2093" s="6" t="s">
        <v>87</v>
      </c>
      <c r="B2093" s="7">
        <v>1</v>
      </c>
      <c r="C2093" s="5">
        <v>2271</v>
      </c>
      <c r="D2093" s="5">
        <v>42</v>
      </c>
      <c r="E2093" s="8" t="s">
        <v>2713</v>
      </c>
      <c r="F2093" s="8">
        <v>421224</v>
      </c>
      <c r="G2093" s="5" t="s">
        <v>2851</v>
      </c>
      <c r="H2093" s="5" t="s">
        <v>2852</v>
      </c>
      <c r="I2093" s="6" t="s">
        <v>91</v>
      </c>
      <c r="J2093" s="6" t="s">
        <v>91</v>
      </c>
      <c r="K2093" s="6" t="s">
        <v>91</v>
      </c>
      <c r="L2093" s="6" t="s">
        <v>91</v>
      </c>
      <c r="M2093" s="5" t="s">
        <v>92</v>
      </c>
      <c r="N2093" s="6" t="s">
        <v>91</v>
      </c>
      <c r="O2093" s="6" t="s">
        <v>91</v>
      </c>
      <c r="P2093" s="6" t="s">
        <v>91</v>
      </c>
      <c r="Q2093" s="6" t="s">
        <v>91</v>
      </c>
      <c r="R2093" s="5">
        <v>1</v>
      </c>
      <c r="S2093" s="5">
        <v>0</v>
      </c>
      <c r="T2093" s="5" t="s">
        <v>93</v>
      </c>
      <c r="U2093" s="5" t="s">
        <v>105</v>
      </c>
    </row>
    <row r="2094" spans="1:21">
      <c r="A2094" s="6" t="s">
        <v>87</v>
      </c>
      <c r="B2094" s="7">
        <v>1</v>
      </c>
      <c r="C2094" s="5">
        <v>2272</v>
      </c>
      <c r="D2094" s="5">
        <v>42</v>
      </c>
      <c r="E2094" s="8" t="s">
        <v>2853</v>
      </c>
      <c r="F2094" s="8">
        <v>42122401</v>
      </c>
      <c r="G2094" s="5" t="s">
        <v>2854</v>
      </c>
      <c r="H2094" s="5" t="s">
        <v>221</v>
      </c>
      <c r="I2094" s="6" t="s">
        <v>91</v>
      </c>
      <c r="J2094" s="6" t="s">
        <v>91</v>
      </c>
      <c r="K2094" s="6" t="s">
        <v>91</v>
      </c>
      <c r="L2094" s="6" t="s">
        <v>91</v>
      </c>
      <c r="M2094" s="5" t="s">
        <v>92</v>
      </c>
      <c r="N2094" s="6" t="s">
        <v>91</v>
      </c>
      <c r="O2094" s="6" t="s">
        <v>91</v>
      </c>
      <c r="P2094" s="6" t="s">
        <v>91</v>
      </c>
      <c r="Q2094" s="6" t="s">
        <v>91</v>
      </c>
      <c r="R2094" s="5">
        <v>1</v>
      </c>
      <c r="S2094" s="5">
        <v>0</v>
      </c>
      <c r="T2094" s="5" t="s">
        <v>93</v>
      </c>
      <c r="U2094" s="5" t="s">
        <v>105</v>
      </c>
    </row>
    <row r="2095" spans="1:21">
      <c r="A2095" s="6" t="s">
        <v>87</v>
      </c>
      <c r="B2095" s="7">
        <v>1</v>
      </c>
      <c r="C2095" s="5">
        <v>2273</v>
      </c>
      <c r="D2095" s="5">
        <v>42</v>
      </c>
      <c r="E2095" s="8" t="s">
        <v>2853</v>
      </c>
      <c r="F2095" s="8">
        <v>42122402</v>
      </c>
      <c r="G2095" s="5" t="s">
        <v>2855</v>
      </c>
      <c r="H2095" s="5" t="s">
        <v>223</v>
      </c>
      <c r="I2095" s="6" t="s">
        <v>91</v>
      </c>
      <c r="J2095" s="6" t="s">
        <v>91</v>
      </c>
      <c r="K2095" s="6" t="s">
        <v>91</v>
      </c>
      <c r="L2095" s="6" t="s">
        <v>91</v>
      </c>
      <c r="M2095" s="5" t="s">
        <v>92</v>
      </c>
      <c r="N2095" s="6" t="s">
        <v>91</v>
      </c>
      <c r="O2095" s="6" t="s">
        <v>91</v>
      </c>
      <c r="P2095" s="6" t="s">
        <v>91</v>
      </c>
      <c r="Q2095" s="6" t="s">
        <v>91</v>
      </c>
      <c r="R2095" s="5">
        <v>1</v>
      </c>
      <c r="S2095" s="5">
        <v>0</v>
      </c>
      <c r="T2095" s="5" t="s">
        <v>93</v>
      </c>
      <c r="U2095" s="5" t="s">
        <v>105</v>
      </c>
    </row>
    <row r="2096" spans="1:21">
      <c r="A2096" s="6" t="s">
        <v>87</v>
      </c>
      <c r="B2096" s="7">
        <v>1</v>
      </c>
      <c r="C2096" s="5">
        <v>2274</v>
      </c>
      <c r="D2096" s="5">
        <v>42</v>
      </c>
      <c r="E2096" s="8" t="s">
        <v>2853</v>
      </c>
      <c r="F2096" s="8">
        <v>42122403</v>
      </c>
      <c r="G2096" s="5" t="s">
        <v>2856</v>
      </c>
      <c r="H2096" s="5" t="s">
        <v>225</v>
      </c>
      <c r="I2096" s="6" t="s">
        <v>91</v>
      </c>
      <c r="J2096" s="6" t="s">
        <v>91</v>
      </c>
      <c r="K2096" s="6" t="s">
        <v>91</v>
      </c>
      <c r="L2096" s="6" t="s">
        <v>91</v>
      </c>
      <c r="M2096" s="5" t="s">
        <v>92</v>
      </c>
      <c r="N2096" s="6" t="s">
        <v>91</v>
      </c>
      <c r="O2096" s="6" t="s">
        <v>91</v>
      </c>
      <c r="P2096" s="6" t="s">
        <v>91</v>
      </c>
      <c r="Q2096" s="6" t="s">
        <v>91</v>
      </c>
      <c r="R2096" s="5">
        <v>1</v>
      </c>
      <c r="S2096" s="5">
        <v>0</v>
      </c>
      <c r="T2096" s="5" t="s">
        <v>93</v>
      </c>
      <c r="U2096" s="5" t="s">
        <v>105</v>
      </c>
    </row>
    <row r="2097" spans="1:21">
      <c r="A2097" s="6" t="s">
        <v>87</v>
      </c>
      <c r="B2097" s="7">
        <v>1</v>
      </c>
      <c r="C2097" s="5">
        <v>2275</v>
      </c>
      <c r="D2097" s="5">
        <v>42</v>
      </c>
      <c r="E2097" s="8" t="s">
        <v>2853</v>
      </c>
      <c r="F2097" s="8">
        <v>42122404</v>
      </c>
      <c r="G2097" s="5" t="s">
        <v>2857</v>
      </c>
      <c r="H2097" s="5" t="s">
        <v>227</v>
      </c>
      <c r="I2097" s="6" t="s">
        <v>91</v>
      </c>
      <c r="J2097" s="6" t="s">
        <v>91</v>
      </c>
      <c r="K2097" s="6" t="s">
        <v>91</v>
      </c>
      <c r="L2097" s="6" t="s">
        <v>91</v>
      </c>
      <c r="M2097" s="5" t="s">
        <v>92</v>
      </c>
      <c r="N2097" s="6" t="s">
        <v>91</v>
      </c>
      <c r="O2097" s="6" t="s">
        <v>91</v>
      </c>
      <c r="P2097" s="6" t="s">
        <v>91</v>
      </c>
      <c r="Q2097" s="6" t="s">
        <v>91</v>
      </c>
      <c r="R2097" s="5">
        <v>1</v>
      </c>
      <c r="S2097" s="5">
        <v>0</v>
      </c>
      <c r="T2097" s="5" t="s">
        <v>93</v>
      </c>
      <c r="U2097" s="5" t="s">
        <v>105</v>
      </c>
    </row>
    <row r="2098" spans="1:21">
      <c r="A2098" s="6" t="s">
        <v>87</v>
      </c>
      <c r="B2098" s="7">
        <v>1</v>
      </c>
      <c r="C2098" s="5">
        <v>2276</v>
      </c>
      <c r="D2098" s="5">
        <v>42</v>
      </c>
      <c r="E2098" s="8" t="s">
        <v>2713</v>
      </c>
      <c r="F2098" s="8">
        <v>421225</v>
      </c>
      <c r="G2098" s="5" t="s">
        <v>2858</v>
      </c>
      <c r="H2098" s="5" t="s">
        <v>2859</v>
      </c>
      <c r="I2098" s="6" t="s">
        <v>91</v>
      </c>
      <c r="J2098" s="6" t="s">
        <v>91</v>
      </c>
      <c r="K2098" s="6" t="s">
        <v>91</v>
      </c>
      <c r="L2098" s="6" t="s">
        <v>91</v>
      </c>
      <c r="M2098" s="5" t="s">
        <v>92</v>
      </c>
      <c r="N2098" s="6" t="s">
        <v>91</v>
      </c>
      <c r="O2098" s="6" t="s">
        <v>91</v>
      </c>
      <c r="P2098" s="6" t="s">
        <v>91</v>
      </c>
      <c r="Q2098" s="6" t="s">
        <v>91</v>
      </c>
      <c r="R2098" s="5">
        <v>1</v>
      </c>
      <c r="S2098" s="5">
        <v>0</v>
      </c>
      <c r="T2098" s="5" t="s">
        <v>93</v>
      </c>
      <c r="U2098" s="5" t="s">
        <v>105</v>
      </c>
    </row>
    <row r="2099" spans="1:21">
      <c r="A2099" s="6" t="s">
        <v>87</v>
      </c>
      <c r="B2099" s="7">
        <v>1</v>
      </c>
      <c r="C2099" s="5">
        <v>2277</v>
      </c>
      <c r="D2099" s="5">
        <v>42</v>
      </c>
      <c r="E2099" s="8" t="s">
        <v>2860</v>
      </c>
      <c r="F2099" s="8">
        <v>42122501</v>
      </c>
      <c r="G2099" s="5" t="s">
        <v>2861</v>
      </c>
      <c r="H2099" s="5" t="s">
        <v>221</v>
      </c>
      <c r="I2099" s="6" t="s">
        <v>91</v>
      </c>
      <c r="J2099" s="6" t="s">
        <v>91</v>
      </c>
      <c r="K2099" s="6" t="s">
        <v>91</v>
      </c>
      <c r="L2099" s="6" t="s">
        <v>91</v>
      </c>
      <c r="M2099" s="5" t="s">
        <v>92</v>
      </c>
      <c r="N2099" s="6" t="s">
        <v>91</v>
      </c>
      <c r="O2099" s="6" t="s">
        <v>91</v>
      </c>
      <c r="P2099" s="6" t="s">
        <v>91</v>
      </c>
      <c r="Q2099" s="6" t="s">
        <v>91</v>
      </c>
      <c r="R2099" s="5">
        <v>1</v>
      </c>
      <c r="S2099" s="5">
        <v>0</v>
      </c>
      <c r="T2099" s="5" t="s">
        <v>93</v>
      </c>
      <c r="U2099" s="5" t="s">
        <v>105</v>
      </c>
    </row>
    <row r="2100" spans="1:21">
      <c r="A2100" s="6" t="s">
        <v>87</v>
      </c>
      <c r="B2100" s="7">
        <v>1</v>
      </c>
      <c r="C2100" s="5">
        <v>2278</v>
      </c>
      <c r="D2100" s="5">
        <v>42</v>
      </c>
      <c r="E2100" s="8" t="s">
        <v>2860</v>
      </c>
      <c r="F2100" s="8">
        <v>42122502</v>
      </c>
      <c r="G2100" s="5" t="s">
        <v>2862</v>
      </c>
      <c r="H2100" s="5" t="s">
        <v>223</v>
      </c>
      <c r="I2100" s="6" t="s">
        <v>91</v>
      </c>
      <c r="J2100" s="6" t="s">
        <v>91</v>
      </c>
      <c r="K2100" s="6" t="s">
        <v>91</v>
      </c>
      <c r="L2100" s="6" t="s">
        <v>91</v>
      </c>
      <c r="M2100" s="5" t="s">
        <v>92</v>
      </c>
      <c r="N2100" s="6" t="s">
        <v>91</v>
      </c>
      <c r="O2100" s="6" t="s">
        <v>91</v>
      </c>
      <c r="P2100" s="6" t="s">
        <v>91</v>
      </c>
      <c r="Q2100" s="6" t="s">
        <v>91</v>
      </c>
      <c r="R2100" s="5">
        <v>1</v>
      </c>
      <c r="S2100" s="5">
        <v>0</v>
      </c>
      <c r="T2100" s="5" t="s">
        <v>93</v>
      </c>
      <c r="U2100" s="5" t="s">
        <v>105</v>
      </c>
    </row>
    <row r="2101" spans="1:21">
      <c r="A2101" s="6" t="s">
        <v>87</v>
      </c>
      <c r="B2101" s="7">
        <v>1</v>
      </c>
      <c r="C2101" s="5">
        <v>2279</v>
      </c>
      <c r="D2101" s="5">
        <v>42</v>
      </c>
      <c r="E2101" s="8" t="s">
        <v>2860</v>
      </c>
      <c r="F2101" s="8">
        <v>42122503</v>
      </c>
      <c r="G2101" s="5" t="s">
        <v>2863</v>
      </c>
      <c r="H2101" s="5" t="s">
        <v>225</v>
      </c>
      <c r="I2101" s="6" t="s">
        <v>91</v>
      </c>
      <c r="J2101" s="6" t="s">
        <v>91</v>
      </c>
      <c r="K2101" s="6" t="s">
        <v>91</v>
      </c>
      <c r="L2101" s="6" t="s">
        <v>91</v>
      </c>
      <c r="M2101" s="5" t="s">
        <v>92</v>
      </c>
      <c r="N2101" s="6" t="s">
        <v>91</v>
      </c>
      <c r="O2101" s="6" t="s">
        <v>91</v>
      </c>
      <c r="P2101" s="6" t="s">
        <v>91</v>
      </c>
      <c r="Q2101" s="6" t="s">
        <v>91</v>
      </c>
      <c r="R2101" s="5">
        <v>1</v>
      </c>
      <c r="S2101" s="5">
        <v>0</v>
      </c>
      <c r="T2101" s="5" t="s">
        <v>93</v>
      </c>
      <c r="U2101" s="5" t="s">
        <v>105</v>
      </c>
    </row>
    <row r="2102" spans="1:21">
      <c r="A2102" s="6" t="s">
        <v>87</v>
      </c>
      <c r="B2102" s="7">
        <v>1</v>
      </c>
      <c r="C2102" s="5">
        <v>2280</v>
      </c>
      <c r="D2102" s="5">
        <v>42</v>
      </c>
      <c r="E2102" s="8" t="s">
        <v>2860</v>
      </c>
      <c r="F2102" s="8">
        <v>42122504</v>
      </c>
      <c r="G2102" s="5" t="s">
        <v>2864</v>
      </c>
      <c r="H2102" s="5" t="s">
        <v>227</v>
      </c>
      <c r="I2102" s="6" t="s">
        <v>91</v>
      </c>
      <c r="J2102" s="6" t="s">
        <v>91</v>
      </c>
      <c r="K2102" s="6" t="s">
        <v>91</v>
      </c>
      <c r="L2102" s="6" t="s">
        <v>91</v>
      </c>
      <c r="M2102" s="5" t="s">
        <v>92</v>
      </c>
      <c r="N2102" s="6" t="s">
        <v>91</v>
      </c>
      <c r="O2102" s="6" t="s">
        <v>91</v>
      </c>
      <c r="P2102" s="6" t="s">
        <v>91</v>
      </c>
      <c r="Q2102" s="6" t="s">
        <v>91</v>
      </c>
      <c r="R2102" s="5">
        <v>1</v>
      </c>
      <c r="S2102" s="5">
        <v>0</v>
      </c>
      <c r="T2102" s="5" t="s">
        <v>93</v>
      </c>
      <c r="U2102" s="5" t="s">
        <v>105</v>
      </c>
    </row>
    <row r="2103" spans="1:21">
      <c r="A2103" s="6" t="s">
        <v>87</v>
      </c>
      <c r="B2103" s="7">
        <v>1</v>
      </c>
      <c r="C2103" s="5">
        <v>2281</v>
      </c>
      <c r="D2103" s="5">
        <v>42</v>
      </c>
      <c r="E2103" s="8" t="s">
        <v>2713</v>
      </c>
      <c r="F2103" s="8">
        <v>421226</v>
      </c>
      <c r="G2103" s="5" t="s">
        <v>2865</v>
      </c>
      <c r="H2103" s="5" t="s">
        <v>2866</v>
      </c>
      <c r="I2103" s="5">
        <v>10065502147</v>
      </c>
      <c r="J2103" s="6" t="s">
        <v>91</v>
      </c>
      <c r="K2103" s="6" t="s">
        <v>91</v>
      </c>
      <c r="L2103" s="6" t="s">
        <v>91</v>
      </c>
      <c r="M2103" s="5" t="s">
        <v>92</v>
      </c>
      <c r="N2103" s="6" t="s">
        <v>91</v>
      </c>
      <c r="O2103" s="6" t="s">
        <v>91</v>
      </c>
      <c r="P2103" s="6" t="s">
        <v>91</v>
      </c>
      <c r="Q2103" s="6" t="s">
        <v>91</v>
      </c>
      <c r="R2103" s="5">
        <v>1</v>
      </c>
      <c r="S2103" s="5">
        <v>0</v>
      </c>
      <c r="T2103" s="5" t="s">
        <v>93</v>
      </c>
      <c r="U2103" s="5" t="s">
        <v>105</v>
      </c>
    </row>
    <row r="2104" spans="1:21">
      <c r="A2104" s="6" t="s">
        <v>87</v>
      </c>
      <c r="B2104" s="7">
        <v>1</v>
      </c>
      <c r="C2104" s="5">
        <v>2282</v>
      </c>
      <c r="D2104" s="5">
        <v>42</v>
      </c>
      <c r="E2104" s="8" t="s">
        <v>2867</v>
      </c>
      <c r="F2104" s="8">
        <v>42122601</v>
      </c>
      <c r="G2104" s="5" t="s">
        <v>2868</v>
      </c>
      <c r="H2104" s="5" t="s">
        <v>221</v>
      </c>
      <c r="I2104" s="6" t="s">
        <v>91</v>
      </c>
      <c r="J2104" s="6" t="s">
        <v>91</v>
      </c>
      <c r="K2104" s="6" t="s">
        <v>91</v>
      </c>
      <c r="L2104" s="6" t="s">
        <v>91</v>
      </c>
      <c r="M2104" s="5" t="s">
        <v>92</v>
      </c>
      <c r="N2104" s="6" t="s">
        <v>91</v>
      </c>
      <c r="O2104" s="6" t="s">
        <v>91</v>
      </c>
      <c r="P2104" s="6" t="s">
        <v>91</v>
      </c>
      <c r="Q2104" s="6" t="s">
        <v>91</v>
      </c>
      <c r="R2104" s="5">
        <v>1</v>
      </c>
      <c r="S2104" s="5">
        <v>0</v>
      </c>
      <c r="T2104" s="5" t="s">
        <v>93</v>
      </c>
      <c r="U2104" s="5" t="s">
        <v>105</v>
      </c>
    </row>
    <row r="2105" spans="1:21">
      <c r="A2105" s="6" t="s">
        <v>87</v>
      </c>
      <c r="B2105" s="7">
        <v>1</v>
      </c>
      <c r="C2105" s="5">
        <v>2283</v>
      </c>
      <c r="D2105" s="5">
        <v>42</v>
      </c>
      <c r="E2105" s="8" t="s">
        <v>2867</v>
      </c>
      <c r="F2105" s="8">
        <v>42122602</v>
      </c>
      <c r="G2105" s="5" t="s">
        <v>2869</v>
      </c>
      <c r="H2105" s="5" t="s">
        <v>223</v>
      </c>
      <c r="I2105" s="6" t="s">
        <v>91</v>
      </c>
      <c r="J2105" s="6" t="s">
        <v>91</v>
      </c>
      <c r="K2105" s="6" t="s">
        <v>91</v>
      </c>
      <c r="L2105" s="6" t="s">
        <v>91</v>
      </c>
      <c r="M2105" s="5" t="s">
        <v>92</v>
      </c>
      <c r="N2105" s="6" t="s">
        <v>91</v>
      </c>
      <c r="O2105" s="6" t="s">
        <v>91</v>
      </c>
      <c r="P2105" s="6" t="s">
        <v>91</v>
      </c>
      <c r="Q2105" s="6" t="s">
        <v>91</v>
      </c>
      <c r="R2105" s="5">
        <v>1</v>
      </c>
      <c r="S2105" s="5">
        <v>0</v>
      </c>
      <c r="T2105" s="5" t="s">
        <v>93</v>
      </c>
      <c r="U2105" s="5" t="s">
        <v>105</v>
      </c>
    </row>
    <row r="2106" spans="1:21">
      <c r="A2106" s="6" t="s">
        <v>87</v>
      </c>
      <c r="B2106" s="7">
        <v>1</v>
      </c>
      <c r="C2106" s="5">
        <v>2284</v>
      </c>
      <c r="D2106" s="5">
        <v>42</v>
      </c>
      <c r="E2106" s="8" t="s">
        <v>2867</v>
      </c>
      <c r="F2106" s="8">
        <v>42122603</v>
      </c>
      <c r="G2106" s="5" t="s">
        <v>2870</v>
      </c>
      <c r="H2106" s="5" t="s">
        <v>225</v>
      </c>
      <c r="I2106" s="6" t="s">
        <v>91</v>
      </c>
      <c r="J2106" s="6" t="s">
        <v>91</v>
      </c>
      <c r="K2106" s="6" t="s">
        <v>91</v>
      </c>
      <c r="L2106" s="6" t="s">
        <v>91</v>
      </c>
      <c r="M2106" s="5" t="s">
        <v>92</v>
      </c>
      <c r="N2106" s="6" t="s">
        <v>91</v>
      </c>
      <c r="O2106" s="6" t="s">
        <v>91</v>
      </c>
      <c r="P2106" s="6" t="s">
        <v>91</v>
      </c>
      <c r="Q2106" s="6" t="s">
        <v>91</v>
      </c>
      <c r="R2106" s="5">
        <v>1</v>
      </c>
      <c r="S2106" s="5">
        <v>0</v>
      </c>
      <c r="T2106" s="5" t="s">
        <v>93</v>
      </c>
      <c r="U2106" s="5" t="s">
        <v>105</v>
      </c>
    </row>
    <row r="2107" spans="1:21">
      <c r="A2107" s="6" t="s">
        <v>87</v>
      </c>
      <c r="B2107" s="7">
        <v>1</v>
      </c>
      <c r="C2107" s="5">
        <v>2286</v>
      </c>
      <c r="D2107" s="5">
        <v>42</v>
      </c>
      <c r="E2107" s="8" t="s">
        <v>2867</v>
      </c>
      <c r="F2107" s="8">
        <v>42122604</v>
      </c>
      <c r="G2107" s="5" t="s">
        <v>2871</v>
      </c>
      <c r="H2107" s="5" t="s">
        <v>227</v>
      </c>
      <c r="I2107" s="6" t="s">
        <v>91</v>
      </c>
      <c r="J2107" s="6" t="s">
        <v>91</v>
      </c>
      <c r="K2107" s="6" t="s">
        <v>91</v>
      </c>
      <c r="L2107" s="6" t="s">
        <v>91</v>
      </c>
      <c r="M2107" s="5" t="s">
        <v>92</v>
      </c>
      <c r="N2107" s="6" t="s">
        <v>91</v>
      </c>
      <c r="O2107" s="6" t="s">
        <v>91</v>
      </c>
      <c r="P2107" s="6" t="s">
        <v>91</v>
      </c>
      <c r="Q2107" s="6" t="s">
        <v>91</v>
      </c>
      <c r="R2107" s="5">
        <v>1</v>
      </c>
      <c r="S2107" s="5">
        <v>0</v>
      </c>
      <c r="T2107" s="5" t="s">
        <v>93</v>
      </c>
      <c r="U2107" s="5" t="s">
        <v>105</v>
      </c>
    </row>
    <row r="2108" spans="1:21">
      <c r="A2108" s="6" t="s">
        <v>87</v>
      </c>
      <c r="B2108" s="7">
        <v>1</v>
      </c>
      <c r="C2108" s="5">
        <v>2287</v>
      </c>
      <c r="D2108" s="5">
        <v>42</v>
      </c>
      <c r="E2108" s="8" t="s">
        <v>2713</v>
      </c>
      <c r="F2108" s="8">
        <v>421227</v>
      </c>
      <c r="G2108" s="5" t="s">
        <v>2872</v>
      </c>
      <c r="H2108" s="5" t="s">
        <v>2873</v>
      </c>
      <c r="I2108" s="6" t="s">
        <v>91</v>
      </c>
      <c r="J2108" s="6" t="s">
        <v>91</v>
      </c>
      <c r="K2108" s="6" t="s">
        <v>91</v>
      </c>
      <c r="L2108" s="6" t="s">
        <v>91</v>
      </c>
      <c r="M2108" s="5" t="s">
        <v>92</v>
      </c>
      <c r="N2108" s="6" t="s">
        <v>91</v>
      </c>
      <c r="O2108" s="6" t="s">
        <v>91</v>
      </c>
      <c r="P2108" s="6" t="s">
        <v>91</v>
      </c>
      <c r="Q2108" s="6" t="s">
        <v>91</v>
      </c>
      <c r="R2108" s="5">
        <v>1</v>
      </c>
      <c r="S2108" s="5">
        <v>0</v>
      </c>
      <c r="T2108" s="5" t="s">
        <v>93</v>
      </c>
      <c r="U2108" s="5" t="s">
        <v>105</v>
      </c>
    </row>
    <row r="2109" spans="1:21">
      <c r="A2109" s="6" t="s">
        <v>87</v>
      </c>
      <c r="B2109" s="7">
        <v>1</v>
      </c>
      <c r="C2109" s="5">
        <v>2288</v>
      </c>
      <c r="D2109" s="5">
        <v>42</v>
      </c>
      <c r="E2109" s="8" t="s">
        <v>2874</v>
      </c>
      <c r="F2109" s="8">
        <v>42122701</v>
      </c>
      <c r="G2109" s="5" t="s">
        <v>2875</v>
      </c>
      <c r="H2109" s="5" t="s">
        <v>221</v>
      </c>
      <c r="I2109" s="6" t="s">
        <v>91</v>
      </c>
      <c r="J2109" s="6" t="s">
        <v>91</v>
      </c>
      <c r="K2109" s="6" t="s">
        <v>91</v>
      </c>
      <c r="L2109" s="6" t="s">
        <v>91</v>
      </c>
      <c r="M2109" s="5" t="s">
        <v>92</v>
      </c>
      <c r="N2109" s="6" t="s">
        <v>91</v>
      </c>
      <c r="O2109" s="6" t="s">
        <v>91</v>
      </c>
      <c r="P2109" s="6" t="s">
        <v>91</v>
      </c>
      <c r="Q2109" s="6" t="s">
        <v>91</v>
      </c>
      <c r="R2109" s="5">
        <v>1</v>
      </c>
      <c r="S2109" s="5">
        <v>0</v>
      </c>
      <c r="T2109" s="5" t="s">
        <v>93</v>
      </c>
      <c r="U2109" s="5" t="s">
        <v>105</v>
      </c>
    </row>
    <row r="2110" spans="1:21">
      <c r="A2110" s="6" t="s">
        <v>87</v>
      </c>
      <c r="B2110" s="7">
        <v>1</v>
      </c>
      <c r="C2110" s="5">
        <v>2289</v>
      </c>
      <c r="D2110" s="5">
        <v>42</v>
      </c>
      <c r="E2110" s="8" t="s">
        <v>2874</v>
      </c>
      <c r="F2110" s="8">
        <v>42122702</v>
      </c>
      <c r="G2110" s="5" t="s">
        <v>2876</v>
      </c>
      <c r="H2110" s="5" t="s">
        <v>223</v>
      </c>
      <c r="I2110" s="6" t="s">
        <v>91</v>
      </c>
      <c r="J2110" s="6" t="s">
        <v>91</v>
      </c>
      <c r="K2110" s="6" t="s">
        <v>91</v>
      </c>
      <c r="L2110" s="6" t="s">
        <v>91</v>
      </c>
      <c r="M2110" s="5" t="s">
        <v>92</v>
      </c>
      <c r="N2110" s="6" t="s">
        <v>91</v>
      </c>
      <c r="O2110" s="6" t="s">
        <v>91</v>
      </c>
      <c r="P2110" s="6" t="s">
        <v>91</v>
      </c>
      <c r="Q2110" s="6" t="s">
        <v>91</v>
      </c>
      <c r="R2110" s="5">
        <v>1</v>
      </c>
      <c r="S2110" s="5">
        <v>0</v>
      </c>
      <c r="T2110" s="5" t="s">
        <v>93</v>
      </c>
      <c r="U2110" s="5" t="s">
        <v>105</v>
      </c>
    </row>
    <row r="2111" spans="1:21">
      <c r="A2111" s="6" t="s">
        <v>87</v>
      </c>
      <c r="B2111" s="7">
        <v>1</v>
      </c>
      <c r="C2111" s="5">
        <v>2290</v>
      </c>
      <c r="D2111" s="5">
        <v>42</v>
      </c>
      <c r="E2111" s="8" t="s">
        <v>2874</v>
      </c>
      <c r="F2111" s="8">
        <v>42122703</v>
      </c>
      <c r="G2111" s="5" t="s">
        <v>2877</v>
      </c>
      <c r="H2111" s="5" t="s">
        <v>225</v>
      </c>
      <c r="I2111" s="6" t="s">
        <v>91</v>
      </c>
      <c r="J2111" s="6" t="s">
        <v>91</v>
      </c>
      <c r="K2111" s="6" t="s">
        <v>91</v>
      </c>
      <c r="L2111" s="6" t="s">
        <v>91</v>
      </c>
      <c r="M2111" s="5" t="s">
        <v>92</v>
      </c>
      <c r="N2111" s="6" t="s">
        <v>91</v>
      </c>
      <c r="O2111" s="6" t="s">
        <v>91</v>
      </c>
      <c r="P2111" s="6" t="s">
        <v>91</v>
      </c>
      <c r="Q2111" s="6" t="s">
        <v>91</v>
      </c>
      <c r="R2111" s="5">
        <v>1</v>
      </c>
      <c r="S2111" s="5">
        <v>0</v>
      </c>
      <c r="T2111" s="5" t="s">
        <v>93</v>
      </c>
      <c r="U2111" s="5" t="s">
        <v>105</v>
      </c>
    </row>
    <row r="2112" spans="1:21">
      <c r="A2112" s="6" t="s">
        <v>87</v>
      </c>
      <c r="B2112" s="7">
        <v>1</v>
      </c>
      <c r="C2112" s="5">
        <v>2291</v>
      </c>
      <c r="D2112" s="5">
        <v>42</v>
      </c>
      <c r="E2112" s="8" t="s">
        <v>2874</v>
      </c>
      <c r="F2112" s="8">
        <v>42122704</v>
      </c>
      <c r="G2112" s="5" t="s">
        <v>2878</v>
      </c>
      <c r="H2112" s="5" t="s">
        <v>227</v>
      </c>
      <c r="I2112" s="6" t="s">
        <v>91</v>
      </c>
      <c r="J2112" s="6" t="s">
        <v>91</v>
      </c>
      <c r="K2112" s="6" t="s">
        <v>91</v>
      </c>
      <c r="L2112" s="6" t="s">
        <v>91</v>
      </c>
      <c r="M2112" s="5" t="s">
        <v>92</v>
      </c>
      <c r="N2112" s="6" t="s">
        <v>91</v>
      </c>
      <c r="O2112" s="6" t="s">
        <v>91</v>
      </c>
      <c r="P2112" s="6" t="s">
        <v>91</v>
      </c>
      <c r="Q2112" s="6" t="s">
        <v>91</v>
      </c>
      <c r="R2112" s="5">
        <v>1</v>
      </c>
      <c r="S2112" s="5">
        <v>0</v>
      </c>
      <c r="T2112" s="5" t="s">
        <v>93</v>
      </c>
      <c r="U2112" s="5" t="s">
        <v>105</v>
      </c>
    </row>
    <row r="2113" spans="1:21">
      <c r="A2113" s="6" t="s">
        <v>87</v>
      </c>
      <c r="B2113" s="7">
        <v>1</v>
      </c>
      <c r="C2113" s="5">
        <v>2292</v>
      </c>
      <c r="D2113" s="5">
        <v>42</v>
      </c>
      <c r="E2113" s="8" t="s">
        <v>2713</v>
      </c>
      <c r="F2113" s="8">
        <v>421228</v>
      </c>
      <c r="G2113" s="5" t="s">
        <v>2879</v>
      </c>
      <c r="H2113" s="5" t="s">
        <v>2880</v>
      </c>
      <c r="I2113" s="6" t="s">
        <v>91</v>
      </c>
      <c r="J2113" s="6" t="s">
        <v>91</v>
      </c>
      <c r="K2113" s="6" t="s">
        <v>91</v>
      </c>
      <c r="L2113" s="6" t="s">
        <v>91</v>
      </c>
      <c r="M2113" s="5" t="s">
        <v>92</v>
      </c>
      <c r="N2113" s="6" t="s">
        <v>91</v>
      </c>
      <c r="O2113" s="6" t="s">
        <v>91</v>
      </c>
      <c r="P2113" s="6" t="s">
        <v>91</v>
      </c>
      <c r="Q2113" s="6" t="s">
        <v>91</v>
      </c>
      <c r="R2113" s="5">
        <v>1</v>
      </c>
      <c r="S2113" s="5">
        <v>0</v>
      </c>
      <c r="T2113" s="5" t="s">
        <v>93</v>
      </c>
      <c r="U2113" s="5" t="s">
        <v>105</v>
      </c>
    </row>
    <row r="2114" spans="1:21">
      <c r="A2114" s="6" t="s">
        <v>87</v>
      </c>
      <c r="B2114" s="7">
        <v>1</v>
      </c>
      <c r="C2114" s="5">
        <v>2293</v>
      </c>
      <c r="D2114" s="5">
        <v>42</v>
      </c>
      <c r="E2114" s="8" t="s">
        <v>2881</v>
      </c>
      <c r="F2114" s="8">
        <v>42122801</v>
      </c>
      <c r="G2114" s="5" t="s">
        <v>2882</v>
      </c>
      <c r="H2114" s="5" t="s">
        <v>221</v>
      </c>
      <c r="I2114" s="6" t="s">
        <v>91</v>
      </c>
      <c r="J2114" s="6" t="s">
        <v>91</v>
      </c>
      <c r="K2114" s="6" t="s">
        <v>91</v>
      </c>
      <c r="L2114" s="6" t="s">
        <v>91</v>
      </c>
      <c r="M2114" s="5" t="s">
        <v>92</v>
      </c>
      <c r="N2114" s="6" t="s">
        <v>91</v>
      </c>
      <c r="O2114" s="6" t="s">
        <v>91</v>
      </c>
      <c r="P2114" s="6" t="s">
        <v>91</v>
      </c>
      <c r="Q2114" s="6" t="s">
        <v>91</v>
      </c>
      <c r="R2114" s="5">
        <v>1</v>
      </c>
      <c r="S2114" s="5">
        <v>0</v>
      </c>
      <c r="T2114" s="5" t="s">
        <v>93</v>
      </c>
      <c r="U2114" s="5" t="s">
        <v>105</v>
      </c>
    </row>
    <row r="2115" spans="1:21">
      <c r="A2115" s="6" t="s">
        <v>87</v>
      </c>
      <c r="B2115" s="7">
        <v>1</v>
      </c>
      <c r="C2115" s="5">
        <v>2294</v>
      </c>
      <c r="D2115" s="5">
        <v>42</v>
      </c>
      <c r="E2115" s="8" t="s">
        <v>2881</v>
      </c>
      <c r="F2115" s="8">
        <v>42122802</v>
      </c>
      <c r="G2115" s="5" t="s">
        <v>2883</v>
      </c>
      <c r="H2115" s="5" t="s">
        <v>223</v>
      </c>
      <c r="I2115" s="6" t="s">
        <v>91</v>
      </c>
      <c r="J2115" s="6" t="s">
        <v>91</v>
      </c>
      <c r="K2115" s="6" t="s">
        <v>91</v>
      </c>
      <c r="L2115" s="6" t="s">
        <v>91</v>
      </c>
      <c r="M2115" s="5" t="s">
        <v>92</v>
      </c>
      <c r="N2115" s="6" t="s">
        <v>91</v>
      </c>
      <c r="O2115" s="6" t="s">
        <v>91</v>
      </c>
      <c r="P2115" s="6" t="s">
        <v>91</v>
      </c>
      <c r="Q2115" s="6" t="s">
        <v>91</v>
      </c>
      <c r="R2115" s="5">
        <v>1</v>
      </c>
      <c r="S2115" s="5">
        <v>0</v>
      </c>
      <c r="T2115" s="5" t="s">
        <v>93</v>
      </c>
      <c r="U2115" s="5" t="s">
        <v>105</v>
      </c>
    </row>
    <row r="2116" spans="1:21">
      <c r="A2116" s="6" t="s">
        <v>87</v>
      </c>
      <c r="B2116" s="7">
        <v>1</v>
      </c>
      <c r="C2116" s="5">
        <v>2295</v>
      </c>
      <c r="D2116" s="5">
        <v>42</v>
      </c>
      <c r="E2116" s="8" t="s">
        <v>2881</v>
      </c>
      <c r="F2116" s="8">
        <v>42122803</v>
      </c>
      <c r="G2116" s="5" t="s">
        <v>2884</v>
      </c>
      <c r="H2116" s="5" t="s">
        <v>225</v>
      </c>
      <c r="I2116" s="6" t="s">
        <v>91</v>
      </c>
      <c r="J2116" s="6" t="s">
        <v>91</v>
      </c>
      <c r="K2116" s="6" t="s">
        <v>91</v>
      </c>
      <c r="L2116" s="6" t="s">
        <v>91</v>
      </c>
      <c r="M2116" s="5" t="s">
        <v>92</v>
      </c>
      <c r="N2116" s="6" t="s">
        <v>91</v>
      </c>
      <c r="O2116" s="6" t="s">
        <v>91</v>
      </c>
      <c r="P2116" s="6" t="s">
        <v>91</v>
      </c>
      <c r="Q2116" s="6" t="s">
        <v>91</v>
      </c>
      <c r="R2116" s="5">
        <v>1</v>
      </c>
      <c r="S2116" s="5">
        <v>0</v>
      </c>
      <c r="T2116" s="5" t="s">
        <v>93</v>
      </c>
      <c r="U2116" s="5" t="s">
        <v>105</v>
      </c>
    </row>
    <row r="2117" spans="1:21">
      <c r="A2117" s="6" t="s">
        <v>87</v>
      </c>
      <c r="B2117" s="7">
        <v>1</v>
      </c>
      <c r="C2117" s="5">
        <v>2296</v>
      </c>
      <c r="D2117" s="5">
        <v>42</v>
      </c>
      <c r="E2117" s="8" t="s">
        <v>2881</v>
      </c>
      <c r="F2117" s="8">
        <v>42122804</v>
      </c>
      <c r="G2117" s="5" t="s">
        <v>2885</v>
      </c>
      <c r="H2117" s="5" t="s">
        <v>227</v>
      </c>
      <c r="I2117" s="6" t="s">
        <v>91</v>
      </c>
      <c r="J2117" s="6" t="s">
        <v>91</v>
      </c>
      <c r="K2117" s="6" t="s">
        <v>91</v>
      </c>
      <c r="L2117" s="6" t="s">
        <v>91</v>
      </c>
      <c r="M2117" s="5" t="s">
        <v>92</v>
      </c>
      <c r="N2117" s="6" t="s">
        <v>91</v>
      </c>
      <c r="O2117" s="6" t="s">
        <v>91</v>
      </c>
      <c r="P2117" s="6" t="s">
        <v>91</v>
      </c>
      <c r="Q2117" s="6" t="s">
        <v>91</v>
      </c>
      <c r="R2117" s="5">
        <v>1</v>
      </c>
      <c r="S2117" s="5">
        <v>0</v>
      </c>
      <c r="T2117" s="5" t="s">
        <v>93</v>
      </c>
      <c r="U2117" s="5" t="s">
        <v>105</v>
      </c>
    </row>
    <row r="2118" spans="1:21">
      <c r="A2118" s="6" t="s">
        <v>87</v>
      </c>
      <c r="B2118" s="7">
        <v>1</v>
      </c>
      <c r="C2118" s="5">
        <v>2297</v>
      </c>
      <c r="D2118" s="5">
        <v>42</v>
      </c>
      <c r="E2118" s="8" t="s">
        <v>2713</v>
      </c>
      <c r="F2118" s="8">
        <v>421229</v>
      </c>
      <c r="G2118" s="5" t="s">
        <v>2886</v>
      </c>
      <c r="H2118" s="5" t="s">
        <v>2887</v>
      </c>
      <c r="I2118" s="5">
        <v>10065500063</v>
      </c>
      <c r="J2118" s="6" t="s">
        <v>91</v>
      </c>
      <c r="K2118" s="6" t="s">
        <v>91</v>
      </c>
      <c r="L2118" s="6" t="s">
        <v>91</v>
      </c>
      <c r="M2118" s="5" t="s">
        <v>92</v>
      </c>
      <c r="N2118" s="6" t="s">
        <v>91</v>
      </c>
      <c r="O2118" s="6" t="s">
        <v>91</v>
      </c>
      <c r="P2118" s="6" t="s">
        <v>91</v>
      </c>
      <c r="Q2118" s="6" t="s">
        <v>91</v>
      </c>
      <c r="R2118" s="5">
        <v>1</v>
      </c>
      <c r="S2118" s="5">
        <v>0</v>
      </c>
      <c r="T2118" s="5" t="s">
        <v>93</v>
      </c>
      <c r="U2118" s="5" t="s">
        <v>105</v>
      </c>
    </row>
    <row r="2119" spans="1:21">
      <c r="A2119" s="6" t="s">
        <v>87</v>
      </c>
      <c r="B2119" s="7">
        <v>1</v>
      </c>
      <c r="C2119" s="5">
        <v>2298</v>
      </c>
      <c r="D2119" s="5">
        <v>42</v>
      </c>
      <c r="E2119" s="8" t="s">
        <v>2888</v>
      </c>
      <c r="F2119" s="8">
        <v>42122901</v>
      </c>
      <c r="G2119" s="5" t="s">
        <v>2889</v>
      </c>
      <c r="H2119" s="5" t="s">
        <v>221</v>
      </c>
      <c r="I2119" s="6" t="s">
        <v>91</v>
      </c>
      <c r="J2119" s="6" t="s">
        <v>91</v>
      </c>
      <c r="K2119" s="6" t="s">
        <v>91</v>
      </c>
      <c r="L2119" s="6" t="s">
        <v>91</v>
      </c>
      <c r="M2119" s="5" t="s">
        <v>92</v>
      </c>
      <c r="N2119" s="6" t="s">
        <v>91</v>
      </c>
      <c r="O2119" s="6" t="s">
        <v>91</v>
      </c>
      <c r="P2119" s="6" t="s">
        <v>91</v>
      </c>
      <c r="Q2119" s="6" t="s">
        <v>91</v>
      </c>
      <c r="R2119" s="5">
        <v>1</v>
      </c>
      <c r="S2119" s="5">
        <v>0</v>
      </c>
      <c r="T2119" s="5" t="s">
        <v>93</v>
      </c>
      <c r="U2119" s="5" t="s">
        <v>105</v>
      </c>
    </row>
    <row r="2120" spans="1:21">
      <c r="A2120" s="6" t="s">
        <v>87</v>
      </c>
      <c r="B2120" s="7">
        <v>1</v>
      </c>
      <c r="C2120" s="5">
        <v>2299</v>
      </c>
      <c r="D2120" s="5">
        <v>42</v>
      </c>
      <c r="E2120" s="8" t="s">
        <v>2888</v>
      </c>
      <c r="F2120" s="8">
        <v>42122902</v>
      </c>
      <c r="G2120" s="5" t="s">
        <v>2890</v>
      </c>
      <c r="H2120" s="5" t="s">
        <v>223</v>
      </c>
      <c r="I2120" s="6" t="s">
        <v>91</v>
      </c>
      <c r="J2120" s="6" t="s">
        <v>91</v>
      </c>
      <c r="K2120" s="6" t="s">
        <v>91</v>
      </c>
      <c r="L2120" s="6" t="s">
        <v>91</v>
      </c>
      <c r="M2120" s="5" t="s">
        <v>92</v>
      </c>
      <c r="N2120" s="6" t="s">
        <v>91</v>
      </c>
      <c r="O2120" s="6" t="s">
        <v>91</v>
      </c>
      <c r="P2120" s="6" t="s">
        <v>91</v>
      </c>
      <c r="Q2120" s="6" t="s">
        <v>91</v>
      </c>
      <c r="R2120" s="5">
        <v>1</v>
      </c>
      <c r="S2120" s="5">
        <v>0</v>
      </c>
      <c r="T2120" s="5" t="s">
        <v>93</v>
      </c>
      <c r="U2120" s="5" t="s">
        <v>105</v>
      </c>
    </row>
    <row r="2121" spans="1:21">
      <c r="A2121" s="6" t="s">
        <v>87</v>
      </c>
      <c r="B2121" s="7">
        <v>1</v>
      </c>
      <c r="C2121" s="5">
        <v>2300</v>
      </c>
      <c r="D2121" s="5">
        <v>42</v>
      </c>
      <c r="E2121" s="8" t="s">
        <v>2888</v>
      </c>
      <c r="F2121" s="8">
        <v>42122903</v>
      </c>
      <c r="G2121" s="5" t="s">
        <v>2891</v>
      </c>
      <c r="H2121" s="5" t="s">
        <v>225</v>
      </c>
      <c r="I2121" s="6" t="s">
        <v>91</v>
      </c>
      <c r="J2121" s="6" t="s">
        <v>91</v>
      </c>
      <c r="K2121" s="6" t="s">
        <v>91</v>
      </c>
      <c r="L2121" s="6" t="s">
        <v>91</v>
      </c>
      <c r="M2121" s="5" t="s">
        <v>92</v>
      </c>
      <c r="N2121" s="6" t="s">
        <v>91</v>
      </c>
      <c r="O2121" s="6" t="s">
        <v>91</v>
      </c>
      <c r="P2121" s="6" t="s">
        <v>91</v>
      </c>
      <c r="Q2121" s="6" t="s">
        <v>91</v>
      </c>
      <c r="R2121" s="5">
        <v>1</v>
      </c>
      <c r="S2121" s="5">
        <v>0</v>
      </c>
      <c r="T2121" s="5" t="s">
        <v>93</v>
      </c>
      <c r="U2121" s="5" t="s">
        <v>105</v>
      </c>
    </row>
    <row r="2122" spans="1:21">
      <c r="A2122" s="6" t="s">
        <v>87</v>
      </c>
      <c r="B2122" s="7">
        <v>1</v>
      </c>
      <c r="C2122" s="5">
        <v>2302</v>
      </c>
      <c r="D2122" s="5">
        <v>42</v>
      </c>
      <c r="E2122" s="8" t="s">
        <v>2888</v>
      </c>
      <c r="F2122" s="8">
        <v>42122904</v>
      </c>
      <c r="G2122" s="5" t="s">
        <v>2892</v>
      </c>
      <c r="H2122" s="5" t="s">
        <v>227</v>
      </c>
      <c r="I2122" s="6" t="s">
        <v>91</v>
      </c>
      <c r="J2122" s="6" t="s">
        <v>91</v>
      </c>
      <c r="K2122" s="6" t="s">
        <v>91</v>
      </c>
      <c r="L2122" s="6" t="s">
        <v>91</v>
      </c>
      <c r="M2122" s="5" t="s">
        <v>92</v>
      </c>
      <c r="N2122" s="6" t="s">
        <v>91</v>
      </c>
      <c r="O2122" s="6" t="s">
        <v>91</v>
      </c>
      <c r="P2122" s="6" t="s">
        <v>91</v>
      </c>
      <c r="Q2122" s="6" t="s">
        <v>91</v>
      </c>
      <c r="R2122" s="5">
        <v>1</v>
      </c>
      <c r="S2122" s="5">
        <v>0</v>
      </c>
      <c r="T2122" s="5" t="s">
        <v>93</v>
      </c>
      <c r="U2122" s="5" t="s">
        <v>105</v>
      </c>
    </row>
    <row r="2123" spans="1:21">
      <c r="A2123" s="6" t="s">
        <v>87</v>
      </c>
      <c r="B2123" s="7">
        <v>1</v>
      </c>
      <c r="C2123" s="5">
        <v>2303</v>
      </c>
      <c r="D2123" s="5">
        <v>42</v>
      </c>
      <c r="E2123" s="8" t="s">
        <v>2713</v>
      </c>
      <c r="F2123" s="8">
        <v>421230</v>
      </c>
      <c r="G2123" s="5" t="s">
        <v>2893</v>
      </c>
      <c r="H2123" s="5" t="s">
        <v>2894</v>
      </c>
      <c r="I2123" s="5">
        <v>10065506344</v>
      </c>
      <c r="J2123" s="6" t="s">
        <v>91</v>
      </c>
      <c r="K2123" s="6" t="s">
        <v>91</v>
      </c>
      <c r="L2123" s="6" t="s">
        <v>91</v>
      </c>
      <c r="M2123" s="5" t="s">
        <v>92</v>
      </c>
      <c r="N2123" s="6" t="s">
        <v>91</v>
      </c>
      <c r="O2123" s="6" t="s">
        <v>91</v>
      </c>
      <c r="P2123" s="6" t="s">
        <v>91</v>
      </c>
      <c r="Q2123" s="6" t="s">
        <v>91</v>
      </c>
      <c r="R2123" s="5">
        <v>1</v>
      </c>
      <c r="S2123" s="5">
        <v>0</v>
      </c>
      <c r="T2123" s="5" t="s">
        <v>93</v>
      </c>
      <c r="U2123" s="5" t="s">
        <v>105</v>
      </c>
    </row>
    <row r="2124" spans="1:21">
      <c r="A2124" s="6" t="s">
        <v>87</v>
      </c>
      <c r="B2124" s="7">
        <v>1</v>
      </c>
      <c r="C2124" s="5">
        <v>2304</v>
      </c>
      <c r="D2124" s="5">
        <v>42</v>
      </c>
      <c r="E2124" s="8" t="s">
        <v>2895</v>
      </c>
      <c r="F2124" s="8">
        <v>42123001</v>
      </c>
      <c r="G2124" s="5" t="s">
        <v>2896</v>
      </c>
      <c r="H2124" s="5" t="s">
        <v>221</v>
      </c>
      <c r="I2124" s="6" t="s">
        <v>91</v>
      </c>
      <c r="J2124" s="6" t="s">
        <v>91</v>
      </c>
      <c r="K2124" s="6" t="s">
        <v>91</v>
      </c>
      <c r="L2124" s="6" t="s">
        <v>91</v>
      </c>
      <c r="M2124" s="5" t="s">
        <v>92</v>
      </c>
      <c r="N2124" s="6" t="s">
        <v>91</v>
      </c>
      <c r="O2124" s="6" t="s">
        <v>91</v>
      </c>
      <c r="P2124" s="6" t="s">
        <v>91</v>
      </c>
      <c r="Q2124" s="6" t="s">
        <v>91</v>
      </c>
      <c r="R2124" s="5">
        <v>1</v>
      </c>
      <c r="S2124" s="5">
        <v>0</v>
      </c>
      <c r="T2124" s="5" t="s">
        <v>93</v>
      </c>
      <c r="U2124" s="5" t="s">
        <v>105</v>
      </c>
    </row>
    <row r="2125" spans="1:21">
      <c r="A2125" s="6" t="s">
        <v>87</v>
      </c>
      <c r="B2125" s="7">
        <v>1</v>
      </c>
      <c r="C2125" s="5">
        <v>2305</v>
      </c>
      <c r="D2125" s="5">
        <v>42</v>
      </c>
      <c r="E2125" s="8" t="s">
        <v>2895</v>
      </c>
      <c r="F2125" s="8">
        <v>42123002</v>
      </c>
      <c r="G2125" s="5" t="s">
        <v>2897</v>
      </c>
      <c r="H2125" s="5" t="s">
        <v>223</v>
      </c>
      <c r="I2125" s="6" t="s">
        <v>91</v>
      </c>
      <c r="J2125" s="6" t="s">
        <v>91</v>
      </c>
      <c r="K2125" s="6" t="s">
        <v>91</v>
      </c>
      <c r="L2125" s="6" t="s">
        <v>91</v>
      </c>
      <c r="M2125" s="5" t="s">
        <v>92</v>
      </c>
      <c r="N2125" s="6" t="s">
        <v>91</v>
      </c>
      <c r="O2125" s="6" t="s">
        <v>91</v>
      </c>
      <c r="P2125" s="6" t="s">
        <v>91</v>
      </c>
      <c r="Q2125" s="6" t="s">
        <v>91</v>
      </c>
      <c r="R2125" s="5">
        <v>1</v>
      </c>
      <c r="S2125" s="5">
        <v>0</v>
      </c>
      <c r="T2125" s="5" t="s">
        <v>93</v>
      </c>
      <c r="U2125" s="5" t="s">
        <v>105</v>
      </c>
    </row>
    <row r="2126" spans="1:21">
      <c r="A2126" s="6" t="s">
        <v>87</v>
      </c>
      <c r="B2126" s="7">
        <v>1</v>
      </c>
      <c r="C2126" s="5">
        <v>2306</v>
      </c>
      <c r="D2126" s="5">
        <v>42</v>
      </c>
      <c r="E2126" s="8" t="s">
        <v>2895</v>
      </c>
      <c r="F2126" s="8">
        <v>42123003</v>
      </c>
      <c r="G2126" s="5" t="s">
        <v>2898</v>
      </c>
      <c r="H2126" s="5" t="s">
        <v>225</v>
      </c>
      <c r="I2126" s="6" t="s">
        <v>91</v>
      </c>
      <c r="J2126" s="6" t="s">
        <v>91</v>
      </c>
      <c r="K2126" s="6" t="s">
        <v>91</v>
      </c>
      <c r="L2126" s="6" t="s">
        <v>91</v>
      </c>
      <c r="M2126" s="5" t="s">
        <v>92</v>
      </c>
      <c r="N2126" s="6" t="s">
        <v>91</v>
      </c>
      <c r="O2126" s="6" t="s">
        <v>91</v>
      </c>
      <c r="P2126" s="6" t="s">
        <v>91</v>
      </c>
      <c r="Q2126" s="6" t="s">
        <v>91</v>
      </c>
      <c r="R2126" s="5">
        <v>1</v>
      </c>
      <c r="S2126" s="5">
        <v>0</v>
      </c>
      <c r="T2126" s="5" t="s">
        <v>93</v>
      </c>
      <c r="U2126" s="5" t="s">
        <v>105</v>
      </c>
    </row>
    <row r="2127" spans="1:21">
      <c r="A2127" s="6" t="s">
        <v>87</v>
      </c>
      <c r="B2127" s="7">
        <v>1</v>
      </c>
      <c r="C2127" s="5">
        <v>2308</v>
      </c>
      <c r="D2127" s="5">
        <v>42</v>
      </c>
      <c r="E2127" s="8" t="s">
        <v>2895</v>
      </c>
      <c r="F2127" s="8">
        <v>42123004</v>
      </c>
      <c r="G2127" s="5" t="s">
        <v>2899</v>
      </c>
      <c r="H2127" s="5" t="s">
        <v>227</v>
      </c>
      <c r="I2127" s="6" t="s">
        <v>91</v>
      </c>
      <c r="J2127" s="6" t="s">
        <v>91</v>
      </c>
      <c r="K2127" s="6" t="s">
        <v>91</v>
      </c>
      <c r="L2127" s="6" t="s">
        <v>91</v>
      </c>
      <c r="M2127" s="5" t="s">
        <v>92</v>
      </c>
      <c r="N2127" s="6" t="s">
        <v>91</v>
      </c>
      <c r="O2127" s="6" t="s">
        <v>91</v>
      </c>
      <c r="P2127" s="6" t="s">
        <v>91</v>
      </c>
      <c r="Q2127" s="6" t="s">
        <v>91</v>
      </c>
      <c r="R2127" s="5">
        <v>1</v>
      </c>
      <c r="S2127" s="5">
        <v>0</v>
      </c>
      <c r="T2127" s="5" t="s">
        <v>93</v>
      </c>
      <c r="U2127" s="5" t="s">
        <v>105</v>
      </c>
    </row>
    <row r="2128" spans="1:21">
      <c r="A2128" s="6" t="s">
        <v>87</v>
      </c>
      <c r="B2128" s="7">
        <v>1</v>
      </c>
      <c r="C2128" s="5">
        <v>2309</v>
      </c>
      <c r="D2128" s="5">
        <v>42</v>
      </c>
      <c r="E2128" s="8" t="s">
        <v>2713</v>
      </c>
      <c r="F2128" s="8">
        <v>421231</v>
      </c>
      <c r="G2128" s="5" t="s">
        <v>2900</v>
      </c>
      <c r="H2128" s="5" t="s">
        <v>2901</v>
      </c>
      <c r="I2128" s="5">
        <v>10065506444</v>
      </c>
      <c r="J2128" s="6" t="s">
        <v>91</v>
      </c>
      <c r="K2128" s="6" t="s">
        <v>91</v>
      </c>
      <c r="L2128" s="6" t="s">
        <v>91</v>
      </c>
      <c r="M2128" s="5" t="s">
        <v>92</v>
      </c>
      <c r="N2128" s="6" t="s">
        <v>91</v>
      </c>
      <c r="O2128" s="6" t="s">
        <v>91</v>
      </c>
      <c r="P2128" s="6" t="s">
        <v>91</v>
      </c>
      <c r="Q2128" s="6" t="s">
        <v>91</v>
      </c>
      <c r="R2128" s="5">
        <v>1</v>
      </c>
      <c r="S2128" s="5">
        <v>0</v>
      </c>
      <c r="T2128" s="5" t="s">
        <v>93</v>
      </c>
      <c r="U2128" s="5" t="s">
        <v>105</v>
      </c>
    </row>
    <row r="2129" spans="1:21">
      <c r="A2129" s="6" t="s">
        <v>87</v>
      </c>
      <c r="B2129" s="7">
        <v>1</v>
      </c>
      <c r="C2129" s="5">
        <v>2310</v>
      </c>
      <c r="D2129" s="5">
        <v>42</v>
      </c>
      <c r="E2129" s="8" t="s">
        <v>2902</v>
      </c>
      <c r="F2129" s="8">
        <v>42123101</v>
      </c>
      <c r="G2129" s="5" t="s">
        <v>2903</v>
      </c>
      <c r="H2129" s="5" t="s">
        <v>221</v>
      </c>
      <c r="I2129" s="6" t="s">
        <v>91</v>
      </c>
      <c r="J2129" s="6" t="s">
        <v>91</v>
      </c>
      <c r="K2129" s="6" t="s">
        <v>91</v>
      </c>
      <c r="L2129" s="6" t="s">
        <v>91</v>
      </c>
      <c r="M2129" s="5" t="s">
        <v>92</v>
      </c>
      <c r="N2129" s="6" t="s">
        <v>91</v>
      </c>
      <c r="O2129" s="6" t="s">
        <v>91</v>
      </c>
      <c r="P2129" s="6" t="s">
        <v>91</v>
      </c>
      <c r="Q2129" s="6" t="s">
        <v>91</v>
      </c>
      <c r="R2129" s="5">
        <v>1</v>
      </c>
      <c r="S2129" s="5">
        <v>0</v>
      </c>
      <c r="T2129" s="5" t="s">
        <v>93</v>
      </c>
      <c r="U2129" s="5" t="s">
        <v>105</v>
      </c>
    </row>
    <row r="2130" spans="1:21">
      <c r="A2130" s="6" t="s">
        <v>87</v>
      </c>
      <c r="B2130" s="7">
        <v>1</v>
      </c>
      <c r="C2130" s="5">
        <v>2311</v>
      </c>
      <c r="D2130" s="5">
        <v>42</v>
      </c>
      <c r="E2130" s="8" t="s">
        <v>2902</v>
      </c>
      <c r="F2130" s="8">
        <v>42123102</v>
      </c>
      <c r="G2130" s="5" t="s">
        <v>2904</v>
      </c>
      <c r="H2130" s="5" t="s">
        <v>223</v>
      </c>
      <c r="I2130" s="6" t="s">
        <v>91</v>
      </c>
      <c r="J2130" s="6" t="s">
        <v>91</v>
      </c>
      <c r="K2130" s="6" t="s">
        <v>91</v>
      </c>
      <c r="L2130" s="6" t="s">
        <v>91</v>
      </c>
      <c r="M2130" s="5" t="s">
        <v>92</v>
      </c>
      <c r="N2130" s="6" t="s">
        <v>91</v>
      </c>
      <c r="O2130" s="6" t="s">
        <v>91</v>
      </c>
      <c r="P2130" s="6" t="s">
        <v>91</v>
      </c>
      <c r="Q2130" s="6" t="s">
        <v>91</v>
      </c>
      <c r="R2130" s="5">
        <v>1</v>
      </c>
      <c r="S2130" s="5">
        <v>0</v>
      </c>
      <c r="T2130" s="5" t="s">
        <v>93</v>
      </c>
      <c r="U2130" s="5" t="s">
        <v>105</v>
      </c>
    </row>
    <row r="2131" spans="1:21">
      <c r="A2131" s="6" t="s">
        <v>87</v>
      </c>
      <c r="B2131" s="7">
        <v>1</v>
      </c>
      <c r="C2131" s="5">
        <v>2312</v>
      </c>
      <c r="D2131" s="5">
        <v>42</v>
      </c>
      <c r="E2131" s="8" t="s">
        <v>2902</v>
      </c>
      <c r="F2131" s="8">
        <v>42123103</v>
      </c>
      <c r="G2131" s="5" t="s">
        <v>2905</v>
      </c>
      <c r="H2131" s="5" t="s">
        <v>225</v>
      </c>
      <c r="I2131" s="6" t="s">
        <v>91</v>
      </c>
      <c r="J2131" s="6" t="s">
        <v>91</v>
      </c>
      <c r="K2131" s="6" t="s">
        <v>91</v>
      </c>
      <c r="L2131" s="6" t="s">
        <v>91</v>
      </c>
      <c r="M2131" s="5" t="s">
        <v>92</v>
      </c>
      <c r="N2131" s="6" t="s">
        <v>91</v>
      </c>
      <c r="O2131" s="6" t="s">
        <v>91</v>
      </c>
      <c r="P2131" s="6" t="s">
        <v>91</v>
      </c>
      <c r="Q2131" s="6" t="s">
        <v>91</v>
      </c>
      <c r="R2131" s="5">
        <v>1</v>
      </c>
      <c r="S2131" s="5">
        <v>0</v>
      </c>
      <c r="T2131" s="5" t="s">
        <v>93</v>
      </c>
      <c r="U2131" s="5" t="s">
        <v>105</v>
      </c>
    </row>
    <row r="2132" spans="1:21">
      <c r="A2132" s="6" t="s">
        <v>87</v>
      </c>
      <c r="B2132" s="7">
        <v>1</v>
      </c>
      <c r="C2132" s="5">
        <v>2314</v>
      </c>
      <c r="D2132" s="5">
        <v>42</v>
      </c>
      <c r="E2132" s="8" t="s">
        <v>2902</v>
      </c>
      <c r="F2132" s="8">
        <v>42123104</v>
      </c>
      <c r="G2132" s="5" t="s">
        <v>2906</v>
      </c>
      <c r="H2132" s="5" t="s">
        <v>227</v>
      </c>
      <c r="I2132" s="6" t="s">
        <v>91</v>
      </c>
      <c r="J2132" s="6" t="s">
        <v>91</v>
      </c>
      <c r="K2132" s="6" t="s">
        <v>91</v>
      </c>
      <c r="L2132" s="6" t="s">
        <v>91</v>
      </c>
      <c r="M2132" s="5" t="s">
        <v>92</v>
      </c>
      <c r="N2132" s="6" t="s">
        <v>91</v>
      </c>
      <c r="O2132" s="6" t="s">
        <v>91</v>
      </c>
      <c r="P2132" s="6" t="s">
        <v>91</v>
      </c>
      <c r="Q2132" s="6" t="s">
        <v>91</v>
      </c>
      <c r="R2132" s="5">
        <v>1</v>
      </c>
      <c r="S2132" s="5">
        <v>0</v>
      </c>
      <c r="T2132" s="5" t="s">
        <v>93</v>
      </c>
      <c r="U2132" s="5" t="s">
        <v>105</v>
      </c>
    </row>
    <row r="2133" spans="1:21">
      <c r="A2133" s="6" t="s">
        <v>87</v>
      </c>
      <c r="B2133" s="7">
        <v>1</v>
      </c>
      <c r="C2133" s="5">
        <v>2315</v>
      </c>
      <c r="D2133" s="5">
        <v>42</v>
      </c>
      <c r="E2133" s="8" t="s">
        <v>2713</v>
      </c>
      <c r="F2133" s="8">
        <v>421232</v>
      </c>
      <c r="G2133" s="5" t="s">
        <v>2907</v>
      </c>
      <c r="H2133" s="5" t="s">
        <v>2908</v>
      </c>
      <c r="I2133" s="5">
        <v>10065502143</v>
      </c>
      <c r="J2133" s="6" t="s">
        <v>91</v>
      </c>
      <c r="K2133" s="6" t="s">
        <v>91</v>
      </c>
      <c r="L2133" s="6" t="s">
        <v>91</v>
      </c>
      <c r="M2133" s="5" t="s">
        <v>92</v>
      </c>
      <c r="N2133" s="6" t="s">
        <v>91</v>
      </c>
      <c r="O2133" s="6" t="s">
        <v>91</v>
      </c>
      <c r="P2133" s="6" t="s">
        <v>91</v>
      </c>
      <c r="Q2133" s="6" t="s">
        <v>91</v>
      </c>
      <c r="R2133" s="5">
        <v>1</v>
      </c>
      <c r="S2133" s="5">
        <v>0</v>
      </c>
      <c r="T2133" s="5" t="s">
        <v>93</v>
      </c>
      <c r="U2133" s="5" t="s">
        <v>105</v>
      </c>
    </row>
    <row r="2134" spans="1:21">
      <c r="A2134" s="6" t="s">
        <v>87</v>
      </c>
      <c r="B2134" s="7">
        <v>1</v>
      </c>
      <c r="C2134" s="5">
        <v>2316</v>
      </c>
      <c r="D2134" s="5">
        <v>42</v>
      </c>
      <c r="E2134" s="8" t="s">
        <v>2909</v>
      </c>
      <c r="F2134" s="8">
        <v>42123201</v>
      </c>
      <c r="G2134" s="5" t="s">
        <v>2910</v>
      </c>
      <c r="H2134" s="5" t="s">
        <v>221</v>
      </c>
      <c r="I2134" s="6" t="s">
        <v>91</v>
      </c>
      <c r="J2134" s="6" t="s">
        <v>91</v>
      </c>
      <c r="K2134" s="6" t="s">
        <v>91</v>
      </c>
      <c r="L2134" s="6" t="s">
        <v>91</v>
      </c>
      <c r="M2134" s="5" t="s">
        <v>92</v>
      </c>
      <c r="N2134" s="6" t="s">
        <v>91</v>
      </c>
      <c r="O2134" s="6" t="s">
        <v>91</v>
      </c>
      <c r="P2134" s="6" t="s">
        <v>91</v>
      </c>
      <c r="Q2134" s="6" t="s">
        <v>91</v>
      </c>
      <c r="R2134" s="5">
        <v>1</v>
      </c>
      <c r="S2134" s="5">
        <v>0</v>
      </c>
      <c r="T2134" s="5" t="s">
        <v>93</v>
      </c>
      <c r="U2134" s="5" t="s">
        <v>105</v>
      </c>
    </row>
    <row r="2135" spans="1:21">
      <c r="A2135" s="6" t="s">
        <v>87</v>
      </c>
      <c r="B2135" s="7">
        <v>1</v>
      </c>
      <c r="C2135" s="5">
        <v>2317</v>
      </c>
      <c r="D2135" s="5">
        <v>42</v>
      </c>
      <c r="E2135" s="8" t="s">
        <v>2909</v>
      </c>
      <c r="F2135" s="8">
        <v>42123202</v>
      </c>
      <c r="G2135" s="5" t="s">
        <v>2911</v>
      </c>
      <c r="H2135" s="5" t="s">
        <v>223</v>
      </c>
      <c r="I2135" s="6" t="s">
        <v>91</v>
      </c>
      <c r="J2135" s="6" t="s">
        <v>91</v>
      </c>
      <c r="K2135" s="6" t="s">
        <v>91</v>
      </c>
      <c r="L2135" s="6" t="s">
        <v>91</v>
      </c>
      <c r="M2135" s="5" t="s">
        <v>92</v>
      </c>
      <c r="N2135" s="6" t="s">
        <v>91</v>
      </c>
      <c r="O2135" s="6" t="s">
        <v>91</v>
      </c>
      <c r="P2135" s="6" t="s">
        <v>91</v>
      </c>
      <c r="Q2135" s="6" t="s">
        <v>91</v>
      </c>
      <c r="R2135" s="5">
        <v>1</v>
      </c>
      <c r="S2135" s="5">
        <v>0</v>
      </c>
      <c r="T2135" s="5" t="s">
        <v>93</v>
      </c>
      <c r="U2135" s="5" t="s">
        <v>105</v>
      </c>
    </row>
    <row r="2136" spans="1:21">
      <c r="A2136" s="6" t="s">
        <v>87</v>
      </c>
      <c r="B2136" s="7">
        <v>1</v>
      </c>
      <c r="C2136" s="5">
        <v>2318</v>
      </c>
      <c r="D2136" s="5">
        <v>42</v>
      </c>
      <c r="E2136" s="8" t="s">
        <v>2909</v>
      </c>
      <c r="F2136" s="8">
        <v>42123203</v>
      </c>
      <c r="G2136" s="5" t="s">
        <v>2912</v>
      </c>
      <c r="H2136" s="5" t="s">
        <v>225</v>
      </c>
      <c r="I2136" s="6" t="s">
        <v>91</v>
      </c>
      <c r="J2136" s="6" t="s">
        <v>91</v>
      </c>
      <c r="K2136" s="6" t="s">
        <v>91</v>
      </c>
      <c r="L2136" s="6" t="s">
        <v>91</v>
      </c>
      <c r="M2136" s="5" t="s">
        <v>92</v>
      </c>
      <c r="N2136" s="6" t="s">
        <v>91</v>
      </c>
      <c r="O2136" s="6" t="s">
        <v>91</v>
      </c>
      <c r="P2136" s="6" t="s">
        <v>91</v>
      </c>
      <c r="Q2136" s="6" t="s">
        <v>91</v>
      </c>
      <c r="R2136" s="5">
        <v>1</v>
      </c>
      <c r="S2136" s="5">
        <v>0</v>
      </c>
      <c r="T2136" s="5" t="s">
        <v>93</v>
      </c>
      <c r="U2136" s="5" t="s">
        <v>105</v>
      </c>
    </row>
    <row r="2137" spans="1:21">
      <c r="A2137" s="6" t="s">
        <v>87</v>
      </c>
      <c r="B2137" s="7">
        <v>1</v>
      </c>
      <c r="C2137" s="5">
        <v>2319</v>
      </c>
      <c r="D2137" s="5">
        <v>42</v>
      </c>
      <c r="E2137" s="8" t="s">
        <v>2909</v>
      </c>
      <c r="F2137" s="8">
        <v>42123204</v>
      </c>
      <c r="G2137" s="5" t="s">
        <v>2913</v>
      </c>
      <c r="H2137" s="5" t="s">
        <v>227</v>
      </c>
      <c r="I2137" s="6" t="s">
        <v>91</v>
      </c>
      <c r="J2137" s="6" t="s">
        <v>91</v>
      </c>
      <c r="K2137" s="6" t="s">
        <v>91</v>
      </c>
      <c r="L2137" s="6" t="s">
        <v>91</v>
      </c>
      <c r="M2137" s="5" t="s">
        <v>92</v>
      </c>
      <c r="N2137" s="6" t="s">
        <v>91</v>
      </c>
      <c r="O2137" s="6" t="s">
        <v>91</v>
      </c>
      <c r="P2137" s="6" t="s">
        <v>91</v>
      </c>
      <c r="Q2137" s="6" t="s">
        <v>91</v>
      </c>
      <c r="R2137" s="5">
        <v>1</v>
      </c>
      <c r="S2137" s="5">
        <v>0</v>
      </c>
      <c r="T2137" s="5" t="s">
        <v>93</v>
      </c>
      <c r="U2137" s="5" t="s">
        <v>105</v>
      </c>
    </row>
    <row r="2138" spans="1:21">
      <c r="A2138" s="6" t="s">
        <v>87</v>
      </c>
      <c r="B2138" s="7">
        <v>1</v>
      </c>
      <c r="C2138" s="5">
        <v>2320</v>
      </c>
      <c r="D2138" s="5">
        <v>42</v>
      </c>
      <c r="E2138" s="8" t="s">
        <v>2713</v>
      </c>
      <c r="F2138" s="8">
        <v>421233</v>
      </c>
      <c r="G2138" s="5" t="s">
        <v>2914</v>
      </c>
      <c r="H2138" s="5" t="s">
        <v>2915</v>
      </c>
      <c r="I2138" s="5">
        <v>10065505790</v>
      </c>
      <c r="J2138" s="6" t="s">
        <v>91</v>
      </c>
      <c r="K2138" s="6" t="s">
        <v>91</v>
      </c>
      <c r="L2138" s="6" t="s">
        <v>91</v>
      </c>
      <c r="M2138" s="5" t="s">
        <v>92</v>
      </c>
      <c r="N2138" s="6" t="s">
        <v>91</v>
      </c>
      <c r="O2138" s="6" t="s">
        <v>91</v>
      </c>
      <c r="P2138" s="6" t="s">
        <v>91</v>
      </c>
      <c r="Q2138" s="6" t="s">
        <v>91</v>
      </c>
      <c r="R2138" s="5">
        <v>1</v>
      </c>
      <c r="S2138" s="5">
        <v>0</v>
      </c>
      <c r="T2138" s="5" t="s">
        <v>93</v>
      </c>
      <c r="U2138" s="5" t="s">
        <v>105</v>
      </c>
    </row>
    <row r="2139" spans="1:21">
      <c r="A2139" s="6" t="s">
        <v>87</v>
      </c>
      <c r="B2139" s="7">
        <v>1</v>
      </c>
      <c r="C2139" s="5">
        <v>2321</v>
      </c>
      <c r="D2139" s="5">
        <v>42</v>
      </c>
      <c r="E2139" s="8" t="s">
        <v>2916</v>
      </c>
      <c r="F2139" s="8">
        <v>42123301</v>
      </c>
      <c r="G2139" s="5" t="s">
        <v>2917</v>
      </c>
      <c r="H2139" s="5" t="s">
        <v>221</v>
      </c>
      <c r="I2139" s="6" t="s">
        <v>91</v>
      </c>
      <c r="J2139" s="6" t="s">
        <v>91</v>
      </c>
      <c r="K2139" s="6" t="s">
        <v>91</v>
      </c>
      <c r="L2139" s="6" t="s">
        <v>91</v>
      </c>
      <c r="M2139" s="5" t="s">
        <v>92</v>
      </c>
      <c r="N2139" s="6" t="s">
        <v>91</v>
      </c>
      <c r="O2139" s="6" t="s">
        <v>91</v>
      </c>
      <c r="P2139" s="6" t="s">
        <v>91</v>
      </c>
      <c r="Q2139" s="6" t="s">
        <v>91</v>
      </c>
      <c r="R2139" s="5">
        <v>1</v>
      </c>
      <c r="S2139" s="5">
        <v>0</v>
      </c>
      <c r="T2139" s="5" t="s">
        <v>93</v>
      </c>
      <c r="U2139" s="5" t="s">
        <v>105</v>
      </c>
    </row>
    <row r="2140" spans="1:21">
      <c r="A2140" s="6" t="s">
        <v>87</v>
      </c>
      <c r="B2140" s="7">
        <v>1</v>
      </c>
      <c r="C2140" s="5">
        <v>2322</v>
      </c>
      <c r="D2140" s="5">
        <v>42</v>
      </c>
      <c r="E2140" s="8" t="s">
        <v>2916</v>
      </c>
      <c r="F2140" s="8">
        <v>42123302</v>
      </c>
      <c r="G2140" s="5" t="s">
        <v>2918</v>
      </c>
      <c r="H2140" s="5" t="s">
        <v>223</v>
      </c>
      <c r="I2140" s="6" t="s">
        <v>91</v>
      </c>
      <c r="J2140" s="6" t="s">
        <v>91</v>
      </c>
      <c r="K2140" s="6" t="s">
        <v>91</v>
      </c>
      <c r="L2140" s="6" t="s">
        <v>91</v>
      </c>
      <c r="M2140" s="5" t="s">
        <v>92</v>
      </c>
      <c r="N2140" s="6" t="s">
        <v>91</v>
      </c>
      <c r="O2140" s="6" t="s">
        <v>91</v>
      </c>
      <c r="P2140" s="6" t="s">
        <v>91</v>
      </c>
      <c r="Q2140" s="6" t="s">
        <v>91</v>
      </c>
      <c r="R2140" s="5">
        <v>1</v>
      </c>
      <c r="S2140" s="5">
        <v>0</v>
      </c>
      <c r="T2140" s="5" t="s">
        <v>93</v>
      </c>
      <c r="U2140" s="5" t="s">
        <v>105</v>
      </c>
    </row>
    <row r="2141" spans="1:21">
      <c r="A2141" s="6" t="s">
        <v>87</v>
      </c>
      <c r="B2141" s="7">
        <v>1</v>
      </c>
      <c r="C2141" s="5">
        <v>2323</v>
      </c>
      <c r="D2141" s="5">
        <v>42</v>
      </c>
      <c r="E2141" s="8" t="s">
        <v>2916</v>
      </c>
      <c r="F2141" s="8">
        <v>42123303</v>
      </c>
      <c r="G2141" s="5" t="s">
        <v>2919</v>
      </c>
      <c r="H2141" s="5" t="s">
        <v>225</v>
      </c>
      <c r="I2141" s="6" t="s">
        <v>91</v>
      </c>
      <c r="J2141" s="6" t="s">
        <v>91</v>
      </c>
      <c r="K2141" s="6" t="s">
        <v>91</v>
      </c>
      <c r="L2141" s="6" t="s">
        <v>91</v>
      </c>
      <c r="M2141" s="5" t="s">
        <v>92</v>
      </c>
      <c r="N2141" s="6" t="s">
        <v>91</v>
      </c>
      <c r="O2141" s="6" t="s">
        <v>91</v>
      </c>
      <c r="P2141" s="6" t="s">
        <v>91</v>
      </c>
      <c r="Q2141" s="6" t="s">
        <v>91</v>
      </c>
      <c r="R2141" s="5">
        <v>1</v>
      </c>
      <c r="S2141" s="5">
        <v>0</v>
      </c>
      <c r="T2141" s="5" t="s">
        <v>93</v>
      </c>
      <c r="U2141" s="5" t="s">
        <v>105</v>
      </c>
    </row>
    <row r="2142" spans="1:21">
      <c r="A2142" s="6" t="s">
        <v>87</v>
      </c>
      <c r="B2142" s="7">
        <v>1</v>
      </c>
      <c r="C2142" s="5">
        <v>2325</v>
      </c>
      <c r="D2142" s="5">
        <v>42</v>
      </c>
      <c r="E2142" s="8" t="s">
        <v>2916</v>
      </c>
      <c r="F2142" s="8">
        <v>42123304</v>
      </c>
      <c r="G2142" s="5" t="s">
        <v>2920</v>
      </c>
      <c r="H2142" s="5" t="s">
        <v>227</v>
      </c>
      <c r="I2142" s="6" t="s">
        <v>91</v>
      </c>
      <c r="J2142" s="6" t="s">
        <v>91</v>
      </c>
      <c r="K2142" s="6" t="s">
        <v>91</v>
      </c>
      <c r="L2142" s="6" t="s">
        <v>91</v>
      </c>
      <c r="M2142" s="5" t="s">
        <v>92</v>
      </c>
      <c r="N2142" s="6" t="s">
        <v>91</v>
      </c>
      <c r="O2142" s="6" t="s">
        <v>91</v>
      </c>
      <c r="P2142" s="6" t="s">
        <v>91</v>
      </c>
      <c r="Q2142" s="6" t="s">
        <v>91</v>
      </c>
      <c r="R2142" s="5">
        <v>1</v>
      </c>
      <c r="S2142" s="5">
        <v>0</v>
      </c>
      <c r="T2142" s="5" t="s">
        <v>93</v>
      </c>
      <c r="U2142" s="5" t="s">
        <v>105</v>
      </c>
    </row>
    <row r="2143" spans="1:21">
      <c r="A2143" s="6" t="s">
        <v>87</v>
      </c>
      <c r="B2143" s="7">
        <v>1</v>
      </c>
      <c r="C2143" s="5">
        <v>2326</v>
      </c>
      <c r="D2143" s="5">
        <v>42</v>
      </c>
      <c r="E2143" s="8" t="s">
        <v>2713</v>
      </c>
      <c r="F2143" s="8">
        <v>421234</v>
      </c>
      <c r="G2143" s="5" t="s">
        <v>2921</v>
      </c>
      <c r="H2143" s="5" t="s">
        <v>2922</v>
      </c>
      <c r="I2143" s="6" t="s">
        <v>91</v>
      </c>
      <c r="J2143" s="6" t="s">
        <v>91</v>
      </c>
      <c r="K2143" s="6" t="s">
        <v>91</v>
      </c>
      <c r="L2143" s="6" t="s">
        <v>91</v>
      </c>
      <c r="M2143" s="5" t="s">
        <v>92</v>
      </c>
      <c r="N2143" s="6" t="s">
        <v>91</v>
      </c>
      <c r="O2143" s="6" t="s">
        <v>91</v>
      </c>
      <c r="P2143" s="6" t="s">
        <v>91</v>
      </c>
      <c r="Q2143" s="6" t="s">
        <v>91</v>
      </c>
      <c r="R2143" s="5">
        <v>1</v>
      </c>
      <c r="S2143" s="5">
        <v>0</v>
      </c>
      <c r="T2143" s="5" t="s">
        <v>93</v>
      </c>
      <c r="U2143" s="5" t="s">
        <v>105</v>
      </c>
    </row>
    <row r="2144" spans="1:21">
      <c r="A2144" s="6" t="s">
        <v>87</v>
      </c>
      <c r="B2144" s="7">
        <v>1</v>
      </c>
      <c r="C2144" s="5">
        <v>2327</v>
      </c>
      <c r="D2144" s="5">
        <v>42</v>
      </c>
      <c r="E2144" s="8" t="s">
        <v>2923</v>
      </c>
      <c r="F2144" s="8">
        <v>42123401</v>
      </c>
      <c r="G2144" s="5" t="s">
        <v>2924</v>
      </c>
      <c r="H2144" s="5" t="s">
        <v>221</v>
      </c>
      <c r="I2144" s="6" t="s">
        <v>91</v>
      </c>
      <c r="J2144" s="6" t="s">
        <v>91</v>
      </c>
      <c r="K2144" s="6" t="s">
        <v>91</v>
      </c>
      <c r="L2144" s="6" t="s">
        <v>91</v>
      </c>
      <c r="M2144" s="5" t="s">
        <v>92</v>
      </c>
      <c r="N2144" s="6" t="s">
        <v>91</v>
      </c>
      <c r="O2144" s="6" t="s">
        <v>91</v>
      </c>
      <c r="P2144" s="6" t="s">
        <v>91</v>
      </c>
      <c r="Q2144" s="6" t="s">
        <v>91</v>
      </c>
      <c r="R2144" s="5">
        <v>1</v>
      </c>
      <c r="S2144" s="5">
        <v>0</v>
      </c>
      <c r="T2144" s="5" t="s">
        <v>93</v>
      </c>
      <c r="U2144" s="5" t="s">
        <v>105</v>
      </c>
    </row>
    <row r="2145" spans="1:21">
      <c r="A2145" s="6" t="s">
        <v>87</v>
      </c>
      <c r="B2145" s="7">
        <v>1</v>
      </c>
      <c r="C2145" s="5">
        <v>2328</v>
      </c>
      <c r="D2145" s="5">
        <v>42</v>
      </c>
      <c r="E2145" s="8" t="s">
        <v>2923</v>
      </c>
      <c r="F2145" s="8">
        <v>42123402</v>
      </c>
      <c r="G2145" s="5" t="s">
        <v>2925</v>
      </c>
      <c r="H2145" s="5" t="s">
        <v>223</v>
      </c>
      <c r="I2145" s="6" t="s">
        <v>91</v>
      </c>
      <c r="J2145" s="6" t="s">
        <v>91</v>
      </c>
      <c r="K2145" s="6" t="s">
        <v>91</v>
      </c>
      <c r="L2145" s="6" t="s">
        <v>91</v>
      </c>
      <c r="M2145" s="5" t="s">
        <v>92</v>
      </c>
      <c r="N2145" s="6" t="s">
        <v>91</v>
      </c>
      <c r="O2145" s="6" t="s">
        <v>91</v>
      </c>
      <c r="P2145" s="6" t="s">
        <v>91</v>
      </c>
      <c r="Q2145" s="6" t="s">
        <v>91</v>
      </c>
      <c r="R2145" s="5">
        <v>1</v>
      </c>
      <c r="S2145" s="5">
        <v>0</v>
      </c>
      <c r="T2145" s="5" t="s">
        <v>93</v>
      </c>
      <c r="U2145" s="5" t="s">
        <v>105</v>
      </c>
    </row>
    <row r="2146" spans="1:21">
      <c r="A2146" s="6" t="s">
        <v>87</v>
      </c>
      <c r="B2146" s="7">
        <v>1</v>
      </c>
      <c r="C2146" s="5">
        <v>2329</v>
      </c>
      <c r="D2146" s="5">
        <v>42</v>
      </c>
      <c r="E2146" s="8" t="s">
        <v>2923</v>
      </c>
      <c r="F2146" s="8">
        <v>42123403</v>
      </c>
      <c r="G2146" s="5" t="s">
        <v>2926</v>
      </c>
      <c r="H2146" s="5" t="s">
        <v>225</v>
      </c>
      <c r="I2146" s="6" t="s">
        <v>91</v>
      </c>
      <c r="J2146" s="6" t="s">
        <v>91</v>
      </c>
      <c r="K2146" s="6" t="s">
        <v>91</v>
      </c>
      <c r="L2146" s="6" t="s">
        <v>91</v>
      </c>
      <c r="M2146" s="5" t="s">
        <v>92</v>
      </c>
      <c r="N2146" s="6" t="s">
        <v>91</v>
      </c>
      <c r="O2146" s="6" t="s">
        <v>91</v>
      </c>
      <c r="P2146" s="6" t="s">
        <v>91</v>
      </c>
      <c r="Q2146" s="6" t="s">
        <v>91</v>
      </c>
      <c r="R2146" s="5">
        <v>1</v>
      </c>
      <c r="S2146" s="5">
        <v>0</v>
      </c>
      <c r="T2146" s="5" t="s">
        <v>93</v>
      </c>
      <c r="U2146" s="5" t="s">
        <v>105</v>
      </c>
    </row>
    <row r="2147" spans="1:21">
      <c r="A2147" s="6" t="s">
        <v>87</v>
      </c>
      <c r="B2147" s="7">
        <v>1</v>
      </c>
      <c r="C2147" s="5">
        <v>2330</v>
      </c>
      <c r="D2147" s="5">
        <v>42</v>
      </c>
      <c r="E2147" s="8" t="s">
        <v>2923</v>
      </c>
      <c r="F2147" s="8">
        <v>42123404</v>
      </c>
      <c r="G2147" s="5" t="s">
        <v>2927</v>
      </c>
      <c r="H2147" s="5" t="s">
        <v>227</v>
      </c>
      <c r="I2147" s="6" t="s">
        <v>91</v>
      </c>
      <c r="J2147" s="6" t="s">
        <v>91</v>
      </c>
      <c r="K2147" s="6" t="s">
        <v>91</v>
      </c>
      <c r="L2147" s="6" t="s">
        <v>91</v>
      </c>
      <c r="M2147" s="5" t="s">
        <v>92</v>
      </c>
      <c r="N2147" s="6" t="s">
        <v>91</v>
      </c>
      <c r="O2147" s="6" t="s">
        <v>91</v>
      </c>
      <c r="P2147" s="6" t="s">
        <v>91</v>
      </c>
      <c r="Q2147" s="6" t="s">
        <v>91</v>
      </c>
      <c r="R2147" s="5">
        <v>1</v>
      </c>
      <c r="S2147" s="5">
        <v>0</v>
      </c>
      <c r="T2147" s="5" t="s">
        <v>93</v>
      </c>
      <c r="U2147" s="5" t="s">
        <v>105</v>
      </c>
    </row>
    <row r="2148" spans="1:21">
      <c r="A2148" s="6" t="s">
        <v>87</v>
      </c>
      <c r="B2148" s="7">
        <v>1</v>
      </c>
      <c r="C2148" s="5">
        <v>2331</v>
      </c>
      <c r="D2148" s="5">
        <v>42</v>
      </c>
      <c r="E2148" s="8" t="s">
        <v>2713</v>
      </c>
      <c r="F2148" s="8">
        <v>421235</v>
      </c>
      <c r="G2148" s="5" t="s">
        <v>2928</v>
      </c>
      <c r="H2148" s="5" t="s">
        <v>2929</v>
      </c>
      <c r="I2148" s="5">
        <v>10065506414</v>
      </c>
      <c r="J2148" s="6" t="s">
        <v>91</v>
      </c>
      <c r="K2148" s="6" t="s">
        <v>91</v>
      </c>
      <c r="L2148" s="6" t="s">
        <v>91</v>
      </c>
      <c r="M2148" s="5" t="s">
        <v>92</v>
      </c>
      <c r="N2148" s="6" t="s">
        <v>91</v>
      </c>
      <c r="O2148" s="6" t="s">
        <v>91</v>
      </c>
      <c r="P2148" s="6" t="s">
        <v>91</v>
      </c>
      <c r="Q2148" s="6" t="s">
        <v>91</v>
      </c>
      <c r="R2148" s="5">
        <v>1</v>
      </c>
      <c r="S2148" s="5">
        <v>0</v>
      </c>
      <c r="T2148" s="5" t="s">
        <v>93</v>
      </c>
      <c r="U2148" s="5" t="s">
        <v>105</v>
      </c>
    </row>
    <row r="2149" spans="1:21">
      <c r="A2149" s="6" t="s">
        <v>87</v>
      </c>
      <c r="B2149" s="7">
        <v>1</v>
      </c>
      <c r="C2149" s="5">
        <v>2332</v>
      </c>
      <c r="D2149" s="5">
        <v>42</v>
      </c>
      <c r="E2149" s="8" t="s">
        <v>2930</v>
      </c>
      <c r="F2149" s="8">
        <v>42123501</v>
      </c>
      <c r="G2149" s="5" t="s">
        <v>2931</v>
      </c>
      <c r="H2149" s="5" t="s">
        <v>221</v>
      </c>
      <c r="I2149" s="6" t="s">
        <v>91</v>
      </c>
      <c r="J2149" s="6" t="s">
        <v>91</v>
      </c>
      <c r="K2149" s="6" t="s">
        <v>91</v>
      </c>
      <c r="L2149" s="6" t="s">
        <v>91</v>
      </c>
      <c r="M2149" s="5" t="s">
        <v>92</v>
      </c>
      <c r="N2149" s="6" t="s">
        <v>91</v>
      </c>
      <c r="O2149" s="6" t="s">
        <v>91</v>
      </c>
      <c r="P2149" s="6" t="s">
        <v>91</v>
      </c>
      <c r="Q2149" s="6" t="s">
        <v>91</v>
      </c>
      <c r="R2149" s="5">
        <v>1</v>
      </c>
      <c r="S2149" s="5">
        <v>0</v>
      </c>
      <c r="T2149" s="5" t="s">
        <v>93</v>
      </c>
      <c r="U2149" s="5" t="s">
        <v>105</v>
      </c>
    </row>
    <row r="2150" spans="1:21">
      <c r="A2150" s="6" t="s">
        <v>87</v>
      </c>
      <c r="B2150" s="7">
        <v>1</v>
      </c>
      <c r="C2150" s="5">
        <v>2333</v>
      </c>
      <c r="D2150" s="5">
        <v>42</v>
      </c>
      <c r="E2150" s="8" t="s">
        <v>2930</v>
      </c>
      <c r="F2150" s="8">
        <v>42123502</v>
      </c>
      <c r="G2150" s="5" t="s">
        <v>2932</v>
      </c>
      <c r="H2150" s="5" t="s">
        <v>223</v>
      </c>
      <c r="I2150" s="6" t="s">
        <v>91</v>
      </c>
      <c r="J2150" s="6" t="s">
        <v>91</v>
      </c>
      <c r="K2150" s="6" t="s">
        <v>91</v>
      </c>
      <c r="L2150" s="6" t="s">
        <v>91</v>
      </c>
      <c r="M2150" s="5" t="s">
        <v>92</v>
      </c>
      <c r="N2150" s="6" t="s">
        <v>91</v>
      </c>
      <c r="O2150" s="6" t="s">
        <v>91</v>
      </c>
      <c r="P2150" s="6" t="s">
        <v>91</v>
      </c>
      <c r="Q2150" s="6" t="s">
        <v>91</v>
      </c>
      <c r="R2150" s="5">
        <v>1</v>
      </c>
      <c r="S2150" s="5">
        <v>0</v>
      </c>
      <c r="T2150" s="5" t="s">
        <v>93</v>
      </c>
      <c r="U2150" s="5" t="s">
        <v>105</v>
      </c>
    </row>
    <row r="2151" spans="1:21">
      <c r="A2151" s="6" t="s">
        <v>87</v>
      </c>
      <c r="B2151" s="7">
        <v>1</v>
      </c>
      <c r="C2151" s="5">
        <v>2334</v>
      </c>
      <c r="D2151" s="5">
        <v>42</v>
      </c>
      <c r="E2151" s="8" t="s">
        <v>2930</v>
      </c>
      <c r="F2151" s="8">
        <v>42123503</v>
      </c>
      <c r="G2151" s="5" t="s">
        <v>2933</v>
      </c>
      <c r="H2151" s="5" t="s">
        <v>225</v>
      </c>
      <c r="I2151" s="6" t="s">
        <v>91</v>
      </c>
      <c r="J2151" s="6" t="s">
        <v>91</v>
      </c>
      <c r="K2151" s="6" t="s">
        <v>91</v>
      </c>
      <c r="L2151" s="6" t="s">
        <v>91</v>
      </c>
      <c r="M2151" s="5" t="s">
        <v>92</v>
      </c>
      <c r="N2151" s="6" t="s">
        <v>91</v>
      </c>
      <c r="O2151" s="6" t="s">
        <v>91</v>
      </c>
      <c r="P2151" s="6" t="s">
        <v>91</v>
      </c>
      <c r="Q2151" s="6" t="s">
        <v>91</v>
      </c>
      <c r="R2151" s="5">
        <v>1</v>
      </c>
      <c r="S2151" s="5">
        <v>0</v>
      </c>
      <c r="T2151" s="5" t="s">
        <v>93</v>
      </c>
      <c r="U2151" s="5" t="s">
        <v>105</v>
      </c>
    </row>
    <row r="2152" spans="1:21">
      <c r="A2152" s="6" t="s">
        <v>87</v>
      </c>
      <c r="B2152" s="7">
        <v>1</v>
      </c>
      <c r="C2152" s="5">
        <v>2336</v>
      </c>
      <c r="D2152" s="5">
        <v>42</v>
      </c>
      <c r="E2152" s="8" t="s">
        <v>2930</v>
      </c>
      <c r="F2152" s="8">
        <v>42123504</v>
      </c>
      <c r="G2152" s="5" t="s">
        <v>2934</v>
      </c>
      <c r="H2152" s="5" t="s">
        <v>227</v>
      </c>
      <c r="I2152" s="6" t="s">
        <v>91</v>
      </c>
      <c r="J2152" s="6" t="s">
        <v>91</v>
      </c>
      <c r="K2152" s="6" t="s">
        <v>91</v>
      </c>
      <c r="L2152" s="6" t="s">
        <v>91</v>
      </c>
      <c r="M2152" s="5" t="s">
        <v>92</v>
      </c>
      <c r="N2152" s="6" t="s">
        <v>91</v>
      </c>
      <c r="O2152" s="6" t="s">
        <v>91</v>
      </c>
      <c r="P2152" s="6" t="s">
        <v>91</v>
      </c>
      <c r="Q2152" s="6" t="s">
        <v>91</v>
      </c>
      <c r="R2152" s="5">
        <v>1</v>
      </c>
      <c r="S2152" s="5">
        <v>0</v>
      </c>
      <c r="T2152" s="5" t="s">
        <v>93</v>
      </c>
      <c r="U2152" s="5" t="s">
        <v>105</v>
      </c>
    </row>
    <row r="2153" spans="1:21">
      <c r="A2153" s="6" t="s">
        <v>87</v>
      </c>
      <c r="B2153" s="7">
        <v>1</v>
      </c>
      <c r="C2153" s="5">
        <v>2337</v>
      </c>
      <c r="D2153" s="5">
        <v>42</v>
      </c>
      <c r="E2153" s="8" t="s">
        <v>2713</v>
      </c>
      <c r="F2153" s="8">
        <v>421236</v>
      </c>
      <c r="G2153" s="5" t="s">
        <v>2935</v>
      </c>
      <c r="H2153" s="5" t="s">
        <v>2936</v>
      </c>
      <c r="I2153" s="5">
        <v>10065505576</v>
      </c>
      <c r="J2153" s="6" t="s">
        <v>91</v>
      </c>
      <c r="K2153" s="6" t="s">
        <v>91</v>
      </c>
      <c r="L2153" s="6" t="s">
        <v>91</v>
      </c>
      <c r="M2153" s="5" t="s">
        <v>92</v>
      </c>
      <c r="N2153" s="6" t="s">
        <v>91</v>
      </c>
      <c r="O2153" s="6" t="s">
        <v>91</v>
      </c>
      <c r="P2153" s="6" t="s">
        <v>91</v>
      </c>
      <c r="Q2153" s="6" t="s">
        <v>91</v>
      </c>
      <c r="R2153" s="5">
        <v>1</v>
      </c>
      <c r="S2153" s="5">
        <v>0</v>
      </c>
      <c r="T2153" s="5" t="s">
        <v>93</v>
      </c>
      <c r="U2153" s="5" t="s">
        <v>105</v>
      </c>
    </row>
    <row r="2154" spans="1:21">
      <c r="A2154" s="6" t="s">
        <v>87</v>
      </c>
      <c r="B2154" s="7">
        <v>1</v>
      </c>
      <c r="C2154" s="5">
        <v>2338</v>
      </c>
      <c r="D2154" s="5">
        <v>42</v>
      </c>
      <c r="E2154" s="8" t="s">
        <v>2937</v>
      </c>
      <c r="F2154" s="8">
        <v>42123601</v>
      </c>
      <c r="G2154" s="5" t="s">
        <v>2938</v>
      </c>
      <c r="H2154" s="5" t="s">
        <v>221</v>
      </c>
      <c r="I2154" s="6" t="s">
        <v>91</v>
      </c>
      <c r="J2154" s="6" t="s">
        <v>91</v>
      </c>
      <c r="K2154" s="6" t="s">
        <v>91</v>
      </c>
      <c r="L2154" s="6" t="s">
        <v>91</v>
      </c>
      <c r="M2154" s="5" t="s">
        <v>92</v>
      </c>
      <c r="N2154" s="6" t="s">
        <v>91</v>
      </c>
      <c r="O2154" s="6" t="s">
        <v>91</v>
      </c>
      <c r="P2154" s="6" t="s">
        <v>91</v>
      </c>
      <c r="Q2154" s="6" t="s">
        <v>91</v>
      </c>
      <c r="R2154" s="5">
        <v>1</v>
      </c>
      <c r="S2154" s="5">
        <v>0</v>
      </c>
      <c r="T2154" s="5" t="s">
        <v>93</v>
      </c>
      <c r="U2154" s="5" t="s">
        <v>105</v>
      </c>
    </row>
    <row r="2155" spans="1:21">
      <c r="A2155" s="6" t="s">
        <v>87</v>
      </c>
      <c r="B2155" s="7">
        <v>1</v>
      </c>
      <c r="C2155" s="5">
        <v>2339</v>
      </c>
      <c r="D2155" s="5">
        <v>42</v>
      </c>
      <c r="E2155" s="8" t="s">
        <v>2937</v>
      </c>
      <c r="F2155" s="8">
        <v>42123602</v>
      </c>
      <c r="G2155" s="5" t="s">
        <v>2939</v>
      </c>
      <c r="H2155" s="5" t="s">
        <v>223</v>
      </c>
      <c r="I2155" s="6" t="s">
        <v>91</v>
      </c>
      <c r="J2155" s="6" t="s">
        <v>91</v>
      </c>
      <c r="K2155" s="6" t="s">
        <v>91</v>
      </c>
      <c r="L2155" s="6" t="s">
        <v>91</v>
      </c>
      <c r="M2155" s="5" t="s">
        <v>92</v>
      </c>
      <c r="N2155" s="6" t="s">
        <v>91</v>
      </c>
      <c r="O2155" s="6" t="s">
        <v>91</v>
      </c>
      <c r="P2155" s="6" t="s">
        <v>91</v>
      </c>
      <c r="Q2155" s="6" t="s">
        <v>91</v>
      </c>
      <c r="R2155" s="5">
        <v>1</v>
      </c>
      <c r="S2155" s="5">
        <v>0</v>
      </c>
      <c r="T2155" s="5" t="s">
        <v>93</v>
      </c>
      <c r="U2155" s="5" t="s">
        <v>105</v>
      </c>
    </row>
    <row r="2156" spans="1:21">
      <c r="A2156" s="6" t="s">
        <v>87</v>
      </c>
      <c r="B2156" s="7">
        <v>1</v>
      </c>
      <c r="C2156" s="5">
        <v>2340</v>
      </c>
      <c r="D2156" s="5">
        <v>42</v>
      </c>
      <c r="E2156" s="8" t="s">
        <v>2937</v>
      </c>
      <c r="F2156" s="8">
        <v>42123603</v>
      </c>
      <c r="G2156" s="5" t="s">
        <v>2940</v>
      </c>
      <c r="H2156" s="5" t="s">
        <v>225</v>
      </c>
      <c r="I2156" s="6" t="s">
        <v>91</v>
      </c>
      <c r="J2156" s="6" t="s">
        <v>91</v>
      </c>
      <c r="K2156" s="6" t="s">
        <v>91</v>
      </c>
      <c r="L2156" s="6" t="s">
        <v>91</v>
      </c>
      <c r="M2156" s="5" t="s">
        <v>92</v>
      </c>
      <c r="N2156" s="6" t="s">
        <v>91</v>
      </c>
      <c r="O2156" s="6" t="s">
        <v>91</v>
      </c>
      <c r="P2156" s="6" t="s">
        <v>91</v>
      </c>
      <c r="Q2156" s="6" t="s">
        <v>91</v>
      </c>
      <c r="R2156" s="5">
        <v>1</v>
      </c>
      <c r="S2156" s="5">
        <v>0</v>
      </c>
      <c r="T2156" s="5" t="s">
        <v>93</v>
      </c>
      <c r="U2156" s="5" t="s">
        <v>105</v>
      </c>
    </row>
    <row r="2157" spans="1:21">
      <c r="A2157" s="6" t="s">
        <v>87</v>
      </c>
      <c r="B2157" s="7">
        <v>1</v>
      </c>
      <c r="C2157" s="5">
        <v>2342</v>
      </c>
      <c r="D2157" s="5">
        <v>42</v>
      </c>
      <c r="E2157" s="8" t="s">
        <v>2937</v>
      </c>
      <c r="F2157" s="8">
        <v>42123604</v>
      </c>
      <c r="G2157" s="5" t="s">
        <v>2941</v>
      </c>
      <c r="H2157" s="5" t="s">
        <v>227</v>
      </c>
      <c r="I2157" s="6" t="s">
        <v>91</v>
      </c>
      <c r="J2157" s="6" t="s">
        <v>91</v>
      </c>
      <c r="K2157" s="6" t="s">
        <v>91</v>
      </c>
      <c r="L2157" s="6" t="s">
        <v>91</v>
      </c>
      <c r="M2157" s="5" t="s">
        <v>92</v>
      </c>
      <c r="N2157" s="6" t="s">
        <v>91</v>
      </c>
      <c r="O2157" s="6" t="s">
        <v>91</v>
      </c>
      <c r="P2157" s="6" t="s">
        <v>91</v>
      </c>
      <c r="Q2157" s="6" t="s">
        <v>91</v>
      </c>
      <c r="R2157" s="5">
        <v>1</v>
      </c>
      <c r="S2157" s="5">
        <v>0</v>
      </c>
      <c r="T2157" s="5" t="s">
        <v>93</v>
      </c>
      <c r="U2157" s="5" t="s">
        <v>105</v>
      </c>
    </row>
    <row r="2158" spans="1:21">
      <c r="A2158" s="6" t="s">
        <v>87</v>
      </c>
      <c r="B2158" s="7">
        <v>1</v>
      </c>
      <c r="C2158" s="5">
        <v>2343</v>
      </c>
      <c r="D2158" s="5">
        <v>42</v>
      </c>
      <c r="E2158" s="8" t="s">
        <v>2713</v>
      </c>
      <c r="F2158" s="8">
        <v>421237</v>
      </c>
      <c r="G2158" s="5" t="s">
        <v>2942</v>
      </c>
      <c r="H2158" s="5" t="s">
        <v>2943</v>
      </c>
      <c r="I2158" s="5">
        <v>10065502181</v>
      </c>
      <c r="J2158" s="6" t="s">
        <v>91</v>
      </c>
      <c r="K2158" s="6" t="s">
        <v>91</v>
      </c>
      <c r="L2158" s="6" t="s">
        <v>91</v>
      </c>
      <c r="M2158" s="5" t="s">
        <v>92</v>
      </c>
      <c r="N2158" s="6" t="s">
        <v>91</v>
      </c>
      <c r="O2158" s="6" t="s">
        <v>91</v>
      </c>
      <c r="P2158" s="6" t="s">
        <v>91</v>
      </c>
      <c r="Q2158" s="6" t="s">
        <v>91</v>
      </c>
      <c r="R2158" s="5">
        <v>1</v>
      </c>
      <c r="S2158" s="5">
        <v>0</v>
      </c>
      <c r="T2158" s="5" t="s">
        <v>93</v>
      </c>
      <c r="U2158" s="5" t="s">
        <v>105</v>
      </c>
    </row>
    <row r="2159" spans="1:21">
      <c r="A2159" s="6" t="s">
        <v>87</v>
      </c>
      <c r="B2159" s="7">
        <v>1</v>
      </c>
      <c r="C2159" s="5">
        <v>2344</v>
      </c>
      <c r="D2159" s="5">
        <v>42</v>
      </c>
      <c r="E2159" s="8" t="s">
        <v>2944</v>
      </c>
      <c r="F2159" s="8">
        <v>42123701</v>
      </c>
      <c r="G2159" s="5" t="s">
        <v>2945</v>
      </c>
      <c r="H2159" s="5" t="s">
        <v>221</v>
      </c>
      <c r="I2159" s="6" t="s">
        <v>91</v>
      </c>
      <c r="J2159" s="6" t="s">
        <v>91</v>
      </c>
      <c r="K2159" s="6" t="s">
        <v>91</v>
      </c>
      <c r="L2159" s="6" t="s">
        <v>91</v>
      </c>
      <c r="M2159" s="5" t="s">
        <v>92</v>
      </c>
      <c r="N2159" s="6" t="s">
        <v>91</v>
      </c>
      <c r="O2159" s="6" t="s">
        <v>91</v>
      </c>
      <c r="P2159" s="6" t="s">
        <v>91</v>
      </c>
      <c r="Q2159" s="6" t="s">
        <v>91</v>
      </c>
      <c r="R2159" s="5">
        <v>1</v>
      </c>
      <c r="S2159" s="5">
        <v>0</v>
      </c>
      <c r="T2159" s="5" t="s">
        <v>93</v>
      </c>
      <c r="U2159" s="5" t="s">
        <v>105</v>
      </c>
    </row>
    <row r="2160" spans="1:21">
      <c r="A2160" s="6" t="s">
        <v>87</v>
      </c>
      <c r="B2160" s="7">
        <v>1</v>
      </c>
      <c r="C2160" s="5">
        <v>2345</v>
      </c>
      <c r="D2160" s="5">
        <v>42</v>
      </c>
      <c r="E2160" s="8" t="s">
        <v>2944</v>
      </c>
      <c r="F2160" s="8">
        <v>42123702</v>
      </c>
      <c r="G2160" s="5" t="s">
        <v>2946</v>
      </c>
      <c r="H2160" s="5" t="s">
        <v>223</v>
      </c>
      <c r="I2160" s="6" t="s">
        <v>91</v>
      </c>
      <c r="J2160" s="6" t="s">
        <v>91</v>
      </c>
      <c r="K2160" s="6" t="s">
        <v>91</v>
      </c>
      <c r="L2160" s="6" t="s">
        <v>91</v>
      </c>
      <c r="M2160" s="5" t="s">
        <v>92</v>
      </c>
      <c r="N2160" s="6" t="s">
        <v>91</v>
      </c>
      <c r="O2160" s="6" t="s">
        <v>91</v>
      </c>
      <c r="P2160" s="6" t="s">
        <v>91</v>
      </c>
      <c r="Q2160" s="6" t="s">
        <v>91</v>
      </c>
      <c r="R2160" s="5">
        <v>1</v>
      </c>
      <c r="S2160" s="5">
        <v>0</v>
      </c>
      <c r="T2160" s="5" t="s">
        <v>93</v>
      </c>
      <c r="U2160" s="5" t="s">
        <v>105</v>
      </c>
    </row>
    <row r="2161" spans="1:21">
      <c r="A2161" s="6" t="s">
        <v>87</v>
      </c>
      <c r="B2161" s="7">
        <v>1</v>
      </c>
      <c r="C2161" s="5">
        <v>2346</v>
      </c>
      <c r="D2161" s="5">
        <v>42</v>
      </c>
      <c r="E2161" s="8" t="s">
        <v>2944</v>
      </c>
      <c r="F2161" s="8">
        <v>42123703</v>
      </c>
      <c r="G2161" s="5" t="s">
        <v>2947</v>
      </c>
      <c r="H2161" s="5" t="s">
        <v>225</v>
      </c>
      <c r="I2161" s="6" t="s">
        <v>91</v>
      </c>
      <c r="J2161" s="6" t="s">
        <v>91</v>
      </c>
      <c r="K2161" s="6" t="s">
        <v>91</v>
      </c>
      <c r="L2161" s="6" t="s">
        <v>91</v>
      </c>
      <c r="M2161" s="5" t="s">
        <v>92</v>
      </c>
      <c r="N2161" s="6" t="s">
        <v>91</v>
      </c>
      <c r="O2161" s="6" t="s">
        <v>91</v>
      </c>
      <c r="P2161" s="6" t="s">
        <v>91</v>
      </c>
      <c r="Q2161" s="6" t="s">
        <v>91</v>
      </c>
      <c r="R2161" s="5">
        <v>1</v>
      </c>
      <c r="S2161" s="5">
        <v>0</v>
      </c>
      <c r="T2161" s="5" t="s">
        <v>93</v>
      </c>
      <c r="U2161" s="5" t="s">
        <v>105</v>
      </c>
    </row>
    <row r="2162" spans="1:21">
      <c r="A2162" s="6" t="s">
        <v>87</v>
      </c>
      <c r="B2162" s="7">
        <v>1</v>
      </c>
      <c r="C2162" s="5">
        <v>2347</v>
      </c>
      <c r="D2162" s="5">
        <v>42</v>
      </c>
      <c r="E2162" s="8" t="s">
        <v>2944</v>
      </c>
      <c r="F2162" s="8">
        <v>42123704</v>
      </c>
      <c r="G2162" s="5" t="s">
        <v>2948</v>
      </c>
      <c r="H2162" s="5" t="s">
        <v>227</v>
      </c>
      <c r="I2162" s="6" t="s">
        <v>91</v>
      </c>
      <c r="J2162" s="6" t="s">
        <v>91</v>
      </c>
      <c r="K2162" s="6" t="s">
        <v>91</v>
      </c>
      <c r="L2162" s="6" t="s">
        <v>91</v>
      </c>
      <c r="M2162" s="5" t="s">
        <v>92</v>
      </c>
      <c r="N2162" s="6" t="s">
        <v>91</v>
      </c>
      <c r="O2162" s="6" t="s">
        <v>91</v>
      </c>
      <c r="P2162" s="6" t="s">
        <v>91</v>
      </c>
      <c r="Q2162" s="6" t="s">
        <v>91</v>
      </c>
      <c r="R2162" s="5">
        <v>1</v>
      </c>
      <c r="S2162" s="5">
        <v>0</v>
      </c>
      <c r="T2162" s="5" t="s">
        <v>93</v>
      </c>
      <c r="U2162" s="5" t="s">
        <v>105</v>
      </c>
    </row>
    <row r="2163" spans="1:21">
      <c r="A2163" s="6" t="s">
        <v>87</v>
      </c>
      <c r="B2163" s="7">
        <v>1</v>
      </c>
      <c r="C2163" s="5">
        <v>2348</v>
      </c>
      <c r="D2163" s="5">
        <v>42</v>
      </c>
      <c r="E2163" s="8" t="s">
        <v>2713</v>
      </c>
      <c r="F2163" s="8">
        <v>421238</v>
      </c>
      <c r="G2163" s="5" t="s">
        <v>2949</v>
      </c>
      <c r="H2163" s="5" t="s">
        <v>2950</v>
      </c>
      <c r="I2163" s="6" t="s">
        <v>91</v>
      </c>
      <c r="J2163" s="6" t="s">
        <v>91</v>
      </c>
      <c r="K2163" s="6" t="s">
        <v>91</v>
      </c>
      <c r="L2163" s="6" t="s">
        <v>91</v>
      </c>
      <c r="M2163" s="5" t="s">
        <v>92</v>
      </c>
      <c r="N2163" s="6" t="s">
        <v>91</v>
      </c>
      <c r="O2163" s="6" t="s">
        <v>91</v>
      </c>
      <c r="P2163" s="6" t="s">
        <v>91</v>
      </c>
      <c r="Q2163" s="6" t="s">
        <v>91</v>
      </c>
      <c r="R2163" s="5">
        <v>1</v>
      </c>
      <c r="S2163" s="5">
        <v>0</v>
      </c>
      <c r="T2163" s="5" t="s">
        <v>93</v>
      </c>
      <c r="U2163" s="5" t="s">
        <v>105</v>
      </c>
    </row>
    <row r="2164" spans="1:21">
      <c r="A2164" s="6" t="s">
        <v>87</v>
      </c>
      <c r="B2164" s="7">
        <v>1</v>
      </c>
      <c r="C2164" s="5">
        <v>2349</v>
      </c>
      <c r="D2164" s="5">
        <v>42</v>
      </c>
      <c r="E2164" s="8" t="s">
        <v>2951</v>
      </c>
      <c r="F2164" s="8">
        <v>42123801</v>
      </c>
      <c r="G2164" s="5" t="s">
        <v>2952</v>
      </c>
      <c r="H2164" s="5" t="s">
        <v>221</v>
      </c>
      <c r="I2164" s="6" t="s">
        <v>91</v>
      </c>
      <c r="J2164" s="6" t="s">
        <v>91</v>
      </c>
      <c r="K2164" s="6" t="s">
        <v>91</v>
      </c>
      <c r="L2164" s="6" t="s">
        <v>91</v>
      </c>
      <c r="M2164" s="5" t="s">
        <v>92</v>
      </c>
      <c r="N2164" s="6" t="s">
        <v>91</v>
      </c>
      <c r="O2164" s="6" t="s">
        <v>91</v>
      </c>
      <c r="P2164" s="6" t="s">
        <v>91</v>
      </c>
      <c r="Q2164" s="6" t="s">
        <v>91</v>
      </c>
      <c r="R2164" s="5">
        <v>1</v>
      </c>
      <c r="S2164" s="5">
        <v>0</v>
      </c>
      <c r="T2164" s="5" t="s">
        <v>93</v>
      </c>
      <c r="U2164" s="5" t="s">
        <v>105</v>
      </c>
    </row>
    <row r="2165" spans="1:21">
      <c r="A2165" s="6" t="s">
        <v>87</v>
      </c>
      <c r="B2165" s="7">
        <v>1</v>
      </c>
      <c r="C2165" s="5">
        <v>2350</v>
      </c>
      <c r="D2165" s="5">
        <v>42</v>
      </c>
      <c r="E2165" s="8" t="s">
        <v>2951</v>
      </c>
      <c r="F2165" s="8">
        <v>42123802</v>
      </c>
      <c r="G2165" s="5" t="s">
        <v>2953</v>
      </c>
      <c r="H2165" s="5" t="s">
        <v>223</v>
      </c>
      <c r="I2165" s="6" t="s">
        <v>91</v>
      </c>
      <c r="J2165" s="6" t="s">
        <v>91</v>
      </c>
      <c r="K2165" s="6" t="s">
        <v>91</v>
      </c>
      <c r="L2165" s="6" t="s">
        <v>91</v>
      </c>
      <c r="M2165" s="5" t="s">
        <v>92</v>
      </c>
      <c r="N2165" s="6" t="s">
        <v>91</v>
      </c>
      <c r="O2165" s="6" t="s">
        <v>91</v>
      </c>
      <c r="P2165" s="6" t="s">
        <v>91</v>
      </c>
      <c r="Q2165" s="6" t="s">
        <v>91</v>
      </c>
      <c r="R2165" s="5">
        <v>1</v>
      </c>
      <c r="S2165" s="5">
        <v>0</v>
      </c>
      <c r="T2165" s="5" t="s">
        <v>93</v>
      </c>
      <c r="U2165" s="5" t="s">
        <v>105</v>
      </c>
    </row>
    <row r="2166" spans="1:21">
      <c r="A2166" s="6" t="s">
        <v>87</v>
      </c>
      <c r="B2166" s="7">
        <v>1</v>
      </c>
      <c r="C2166" s="5">
        <v>2351</v>
      </c>
      <c r="D2166" s="5">
        <v>42</v>
      </c>
      <c r="E2166" s="8" t="s">
        <v>2951</v>
      </c>
      <c r="F2166" s="8">
        <v>42123803</v>
      </c>
      <c r="G2166" s="5" t="s">
        <v>2954</v>
      </c>
      <c r="H2166" s="5" t="s">
        <v>225</v>
      </c>
      <c r="I2166" s="6" t="s">
        <v>91</v>
      </c>
      <c r="J2166" s="6" t="s">
        <v>91</v>
      </c>
      <c r="K2166" s="6" t="s">
        <v>91</v>
      </c>
      <c r="L2166" s="6" t="s">
        <v>91</v>
      </c>
      <c r="M2166" s="5" t="s">
        <v>92</v>
      </c>
      <c r="N2166" s="6" t="s">
        <v>91</v>
      </c>
      <c r="O2166" s="6" t="s">
        <v>91</v>
      </c>
      <c r="P2166" s="6" t="s">
        <v>91</v>
      </c>
      <c r="Q2166" s="6" t="s">
        <v>91</v>
      </c>
      <c r="R2166" s="5">
        <v>1</v>
      </c>
      <c r="S2166" s="5">
        <v>0</v>
      </c>
      <c r="T2166" s="5" t="s">
        <v>93</v>
      </c>
      <c r="U2166" s="5" t="s">
        <v>105</v>
      </c>
    </row>
    <row r="2167" spans="1:21">
      <c r="A2167" s="6" t="s">
        <v>87</v>
      </c>
      <c r="B2167" s="7">
        <v>1</v>
      </c>
      <c r="C2167" s="5">
        <v>2352</v>
      </c>
      <c r="D2167" s="5">
        <v>42</v>
      </c>
      <c r="E2167" s="8" t="s">
        <v>2951</v>
      </c>
      <c r="F2167" s="8">
        <v>42123804</v>
      </c>
      <c r="G2167" s="5" t="s">
        <v>2955</v>
      </c>
      <c r="H2167" s="5" t="s">
        <v>227</v>
      </c>
      <c r="I2167" s="6" t="s">
        <v>91</v>
      </c>
      <c r="J2167" s="6" t="s">
        <v>91</v>
      </c>
      <c r="K2167" s="6" t="s">
        <v>91</v>
      </c>
      <c r="L2167" s="6" t="s">
        <v>91</v>
      </c>
      <c r="M2167" s="5" t="s">
        <v>92</v>
      </c>
      <c r="N2167" s="6" t="s">
        <v>91</v>
      </c>
      <c r="O2167" s="6" t="s">
        <v>91</v>
      </c>
      <c r="P2167" s="6" t="s">
        <v>91</v>
      </c>
      <c r="Q2167" s="6" t="s">
        <v>91</v>
      </c>
      <c r="R2167" s="5">
        <v>1</v>
      </c>
      <c r="S2167" s="5">
        <v>0</v>
      </c>
      <c r="T2167" s="5" t="s">
        <v>93</v>
      </c>
      <c r="U2167" s="5" t="s">
        <v>105</v>
      </c>
    </row>
    <row r="2168" spans="1:21">
      <c r="A2168" s="6" t="s">
        <v>87</v>
      </c>
      <c r="B2168" s="7">
        <v>1</v>
      </c>
      <c r="C2168" s="5">
        <v>2353</v>
      </c>
      <c r="D2168" s="5">
        <v>42</v>
      </c>
      <c r="E2168" s="8" t="s">
        <v>2713</v>
      </c>
      <c r="F2168" s="8">
        <v>421239</v>
      </c>
      <c r="G2168" s="5" t="s">
        <v>2956</v>
      </c>
      <c r="H2168" s="5" t="s">
        <v>2957</v>
      </c>
      <c r="I2168" s="5">
        <v>10065502188</v>
      </c>
      <c r="J2168" s="6" t="s">
        <v>91</v>
      </c>
      <c r="K2168" s="6" t="s">
        <v>91</v>
      </c>
      <c r="L2168" s="6" t="s">
        <v>91</v>
      </c>
      <c r="M2168" s="5" t="s">
        <v>92</v>
      </c>
      <c r="N2168" s="6" t="s">
        <v>91</v>
      </c>
      <c r="O2168" s="6" t="s">
        <v>91</v>
      </c>
      <c r="P2168" s="6" t="s">
        <v>91</v>
      </c>
      <c r="Q2168" s="6" t="s">
        <v>91</v>
      </c>
      <c r="R2168" s="5">
        <v>1</v>
      </c>
      <c r="S2168" s="5">
        <v>0</v>
      </c>
      <c r="T2168" s="5" t="s">
        <v>93</v>
      </c>
      <c r="U2168" s="5" t="s">
        <v>105</v>
      </c>
    </row>
    <row r="2169" spans="1:21">
      <c r="A2169" s="6" t="s">
        <v>87</v>
      </c>
      <c r="B2169" s="7">
        <v>1</v>
      </c>
      <c r="C2169" s="5">
        <v>2354</v>
      </c>
      <c r="D2169" s="5">
        <v>42</v>
      </c>
      <c r="E2169" s="8" t="s">
        <v>2958</v>
      </c>
      <c r="F2169" s="8">
        <v>42123901</v>
      </c>
      <c r="G2169" s="5" t="s">
        <v>2959</v>
      </c>
      <c r="H2169" s="5" t="s">
        <v>221</v>
      </c>
      <c r="I2169" s="6" t="s">
        <v>91</v>
      </c>
      <c r="J2169" s="6" t="s">
        <v>91</v>
      </c>
      <c r="K2169" s="6" t="s">
        <v>91</v>
      </c>
      <c r="L2169" s="6" t="s">
        <v>91</v>
      </c>
      <c r="M2169" s="5" t="s">
        <v>92</v>
      </c>
      <c r="N2169" s="6" t="s">
        <v>91</v>
      </c>
      <c r="O2169" s="6" t="s">
        <v>91</v>
      </c>
      <c r="P2169" s="6" t="s">
        <v>91</v>
      </c>
      <c r="Q2169" s="6" t="s">
        <v>91</v>
      </c>
      <c r="R2169" s="5">
        <v>1</v>
      </c>
      <c r="S2169" s="5">
        <v>0</v>
      </c>
      <c r="T2169" s="5" t="s">
        <v>93</v>
      </c>
      <c r="U2169" s="5" t="s">
        <v>105</v>
      </c>
    </row>
    <row r="2170" spans="1:21">
      <c r="A2170" s="6" t="s">
        <v>87</v>
      </c>
      <c r="B2170" s="7">
        <v>1</v>
      </c>
      <c r="C2170" s="5">
        <v>2355</v>
      </c>
      <c r="D2170" s="5">
        <v>42</v>
      </c>
      <c r="E2170" s="8" t="s">
        <v>2958</v>
      </c>
      <c r="F2170" s="8">
        <v>42123902</v>
      </c>
      <c r="G2170" s="5" t="s">
        <v>2960</v>
      </c>
      <c r="H2170" s="5" t="s">
        <v>223</v>
      </c>
      <c r="I2170" s="6" t="s">
        <v>91</v>
      </c>
      <c r="J2170" s="6" t="s">
        <v>91</v>
      </c>
      <c r="K2170" s="6" t="s">
        <v>91</v>
      </c>
      <c r="L2170" s="6" t="s">
        <v>91</v>
      </c>
      <c r="M2170" s="5" t="s">
        <v>92</v>
      </c>
      <c r="N2170" s="6" t="s">
        <v>91</v>
      </c>
      <c r="O2170" s="6" t="s">
        <v>91</v>
      </c>
      <c r="P2170" s="6" t="s">
        <v>91</v>
      </c>
      <c r="Q2170" s="6" t="s">
        <v>91</v>
      </c>
      <c r="R2170" s="5">
        <v>1</v>
      </c>
      <c r="S2170" s="5">
        <v>0</v>
      </c>
      <c r="T2170" s="5" t="s">
        <v>93</v>
      </c>
      <c r="U2170" s="5" t="s">
        <v>105</v>
      </c>
    </row>
    <row r="2171" spans="1:21">
      <c r="A2171" s="6" t="s">
        <v>87</v>
      </c>
      <c r="B2171" s="7">
        <v>1</v>
      </c>
      <c r="C2171" s="5">
        <v>2356</v>
      </c>
      <c r="D2171" s="5">
        <v>42</v>
      </c>
      <c r="E2171" s="8" t="s">
        <v>2958</v>
      </c>
      <c r="F2171" s="8">
        <v>42123903</v>
      </c>
      <c r="G2171" s="5" t="s">
        <v>2961</v>
      </c>
      <c r="H2171" s="5" t="s">
        <v>225</v>
      </c>
      <c r="I2171" s="6" t="s">
        <v>91</v>
      </c>
      <c r="J2171" s="6" t="s">
        <v>91</v>
      </c>
      <c r="K2171" s="6" t="s">
        <v>91</v>
      </c>
      <c r="L2171" s="6" t="s">
        <v>91</v>
      </c>
      <c r="M2171" s="5" t="s">
        <v>92</v>
      </c>
      <c r="N2171" s="6" t="s">
        <v>91</v>
      </c>
      <c r="O2171" s="6" t="s">
        <v>91</v>
      </c>
      <c r="P2171" s="6" t="s">
        <v>91</v>
      </c>
      <c r="Q2171" s="6" t="s">
        <v>91</v>
      </c>
      <c r="R2171" s="5">
        <v>1</v>
      </c>
      <c r="S2171" s="5">
        <v>0</v>
      </c>
      <c r="T2171" s="5" t="s">
        <v>93</v>
      </c>
      <c r="U2171" s="5" t="s">
        <v>105</v>
      </c>
    </row>
    <row r="2172" spans="1:21">
      <c r="A2172" s="6" t="s">
        <v>87</v>
      </c>
      <c r="B2172" s="7">
        <v>1</v>
      </c>
      <c r="C2172" s="5">
        <v>2357</v>
      </c>
      <c r="D2172" s="5">
        <v>42</v>
      </c>
      <c r="E2172" s="8" t="s">
        <v>2958</v>
      </c>
      <c r="F2172" s="8">
        <v>42123904</v>
      </c>
      <c r="G2172" s="5" t="s">
        <v>2962</v>
      </c>
      <c r="H2172" s="5" t="s">
        <v>227</v>
      </c>
      <c r="I2172" s="6" t="s">
        <v>91</v>
      </c>
      <c r="J2172" s="6" t="s">
        <v>91</v>
      </c>
      <c r="K2172" s="6" t="s">
        <v>91</v>
      </c>
      <c r="L2172" s="6" t="s">
        <v>91</v>
      </c>
      <c r="M2172" s="5" t="s">
        <v>92</v>
      </c>
      <c r="N2172" s="6" t="s">
        <v>91</v>
      </c>
      <c r="O2172" s="6" t="s">
        <v>91</v>
      </c>
      <c r="P2172" s="6" t="s">
        <v>91</v>
      </c>
      <c r="Q2172" s="6" t="s">
        <v>91</v>
      </c>
      <c r="R2172" s="5">
        <v>1</v>
      </c>
      <c r="S2172" s="5">
        <v>0</v>
      </c>
      <c r="T2172" s="5" t="s">
        <v>93</v>
      </c>
      <c r="U2172" s="5" t="s">
        <v>105</v>
      </c>
    </row>
    <row r="2173" spans="1:21">
      <c r="A2173" s="6" t="s">
        <v>87</v>
      </c>
      <c r="B2173" s="7">
        <v>1</v>
      </c>
      <c r="C2173" s="5">
        <v>2358</v>
      </c>
      <c r="D2173" s="5">
        <v>42</v>
      </c>
      <c r="E2173" s="8" t="s">
        <v>2713</v>
      </c>
      <c r="F2173" s="8">
        <v>421240</v>
      </c>
      <c r="G2173" s="5" t="s">
        <v>2963</v>
      </c>
      <c r="H2173" s="5" t="s">
        <v>2964</v>
      </c>
      <c r="I2173" s="5">
        <v>10065502186</v>
      </c>
      <c r="J2173" s="6" t="s">
        <v>91</v>
      </c>
      <c r="K2173" s="6" t="s">
        <v>91</v>
      </c>
      <c r="L2173" s="6" t="s">
        <v>91</v>
      </c>
      <c r="M2173" s="5" t="s">
        <v>92</v>
      </c>
      <c r="N2173" s="6" t="s">
        <v>91</v>
      </c>
      <c r="O2173" s="6" t="s">
        <v>91</v>
      </c>
      <c r="P2173" s="6" t="s">
        <v>91</v>
      </c>
      <c r="Q2173" s="6" t="s">
        <v>91</v>
      </c>
      <c r="R2173" s="5">
        <v>1</v>
      </c>
      <c r="S2173" s="5">
        <v>0</v>
      </c>
      <c r="T2173" s="5" t="s">
        <v>93</v>
      </c>
      <c r="U2173" s="5" t="s">
        <v>105</v>
      </c>
    </row>
    <row r="2174" spans="1:21">
      <c r="A2174" s="6" t="s">
        <v>87</v>
      </c>
      <c r="B2174" s="7">
        <v>1</v>
      </c>
      <c r="C2174" s="5">
        <v>2359</v>
      </c>
      <c r="D2174" s="5">
        <v>42</v>
      </c>
      <c r="E2174" s="8" t="s">
        <v>2965</v>
      </c>
      <c r="F2174" s="8">
        <v>42124001</v>
      </c>
      <c r="G2174" s="5" t="s">
        <v>2966</v>
      </c>
      <c r="H2174" s="5" t="s">
        <v>221</v>
      </c>
      <c r="I2174" s="6" t="s">
        <v>91</v>
      </c>
      <c r="J2174" s="6" t="s">
        <v>91</v>
      </c>
      <c r="K2174" s="6" t="s">
        <v>91</v>
      </c>
      <c r="L2174" s="6" t="s">
        <v>91</v>
      </c>
      <c r="M2174" s="5" t="s">
        <v>92</v>
      </c>
      <c r="N2174" s="6" t="s">
        <v>91</v>
      </c>
      <c r="O2174" s="6" t="s">
        <v>91</v>
      </c>
      <c r="P2174" s="6" t="s">
        <v>91</v>
      </c>
      <c r="Q2174" s="6" t="s">
        <v>91</v>
      </c>
      <c r="R2174" s="5">
        <v>1</v>
      </c>
      <c r="S2174" s="5">
        <v>0</v>
      </c>
      <c r="T2174" s="5" t="s">
        <v>93</v>
      </c>
      <c r="U2174" s="5" t="s">
        <v>105</v>
      </c>
    </row>
    <row r="2175" spans="1:21">
      <c r="A2175" s="6" t="s">
        <v>87</v>
      </c>
      <c r="B2175" s="7">
        <v>1</v>
      </c>
      <c r="C2175" s="5">
        <v>2360</v>
      </c>
      <c r="D2175" s="5">
        <v>42</v>
      </c>
      <c r="E2175" s="8" t="s">
        <v>2965</v>
      </c>
      <c r="F2175" s="8">
        <v>42124002</v>
      </c>
      <c r="G2175" s="5" t="s">
        <v>2967</v>
      </c>
      <c r="H2175" s="5" t="s">
        <v>223</v>
      </c>
      <c r="I2175" s="6" t="s">
        <v>91</v>
      </c>
      <c r="J2175" s="6" t="s">
        <v>91</v>
      </c>
      <c r="K2175" s="6" t="s">
        <v>91</v>
      </c>
      <c r="L2175" s="6" t="s">
        <v>91</v>
      </c>
      <c r="M2175" s="5" t="s">
        <v>92</v>
      </c>
      <c r="N2175" s="6" t="s">
        <v>91</v>
      </c>
      <c r="O2175" s="6" t="s">
        <v>91</v>
      </c>
      <c r="P2175" s="6" t="s">
        <v>91</v>
      </c>
      <c r="Q2175" s="6" t="s">
        <v>91</v>
      </c>
      <c r="R2175" s="5">
        <v>1</v>
      </c>
      <c r="S2175" s="5">
        <v>0</v>
      </c>
      <c r="T2175" s="5" t="s">
        <v>93</v>
      </c>
      <c r="U2175" s="5" t="s">
        <v>105</v>
      </c>
    </row>
    <row r="2176" spans="1:21">
      <c r="A2176" s="6" t="s">
        <v>87</v>
      </c>
      <c r="B2176" s="7">
        <v>1</v>
      </c>
      <c r="C2176" s="5">
        <v>2361</v>
      </c>
      <c r="D2176" s="5">
        <v>42</v>
      </c>
      <c r="E2176" s="8" t="s">
        <v>2965</v>
      </c>
      <c r="F2176" s="8">
        <v>42124003</v>
      </c>
      <c r="G2176" s="5" t="s">
        <v>2968</v>
      </c>
      <c r="H2176" s="5" t="s">
        <v>225</v>
      </c>
      <c r="I2176" s="6" t="s">
        <v>91</v>
      </c>
      <c r="J2176" s="6" t="s">
        <v>91</v>
      </c>
      <c r="K2176" s="6" t="s">
        <v>91</v>
      </c>
      <c r="L2176" s="6" t="s">
        <v>91</v>
      </c>
      <c r="M2176" s="5" t="s">
        <v>92</v>
      </c>
      <c r="N2176" s="6" t="s">
        <v>91</v>
      </c>
      <c r="O2176" s="6" t="s">
        <v>91</v>
      </c>
      <c r="P2176" s="6" t="s">
        <v>91</v>
      </c>
      <c r="Q2176" s="6" t="s">
        <v>91</v>
      </c>
      <c r="R2176" s="5">
        <v>1</v>
      </c>
      <c r="S2176" s="5">
        <v>0</v>
      </c>
      <c r="T2176" s="5" t="s">
        <v>93</v>
      </c>
      <c r="U2176" s="5" t="s">
        <v>105</v>
      </c>
    </row>
    <row r="2177" spans="1:21">
      <c r="A2177" s="6" t="s">
        <v>87</v>
      </c>
      <c r="B2177" s="7">
        <v>1</v>
      </c>
      <c r="C2177" s="5">
        <v>2363</v>
      </c>
      <c r="D2177" s="5">
        <v>42</v>
      </c>
      <c r="E2177" s="8" t="s">
        <v>2965</v>
      </c>
      <c r="F2177" s="8">
        <v>42124004</v>
      </c>
      <c r="G2177" s="5" t="s">
        <v>2969</v>
      </c>
      <c r="H2177" s="5" t="s">
        <v>227</v>
      </c>
      <c r="I2177" s="6" t="s">
        <v>91</v>
      </c>
      <c r="J2177" s="6" t="s">
        <v>91</v>
      </c>
      <c r="K2177" s="6" t="s">
        <v>91</v>
      </c>
      <c r="L2177" s="6" t="s">
        <v>91</v>
      </c>
      <c r="M2177" s="5" t="s">
        <v>92</v>
      </c>
      <c r="N2177" s="6" t="s">
        <v>91</v>
      </c>
      <c r="O2177" s="6" t="s">
        <v>91</v>
      </c>
      <c r="P2177" s="6" t="s">
        <v>91</v>
      </c>
      <c r="Q2177" s="6" t="s">
        <v>91</v>
      </c>
      <c r="R2177" s="5">
        <v>1</v>
      </c>
      <c r="S2177" s="5">
        <v>0</v>
      </c>
      <c r="T2177" s="5" t="s">
        <v>93</v>
      </c>
      <c r="U2177" s="5" t="s">
        <v>105</v>
      </c>
    </row>
    <row r="2178" spans="1:21">
      <c r="A2178" s="6" t="s">
        <v>87</v>
      </c>
      <c r="B2178" s="7">
        <v>1</v>
      </c>
      <c r="C2178" s="5">
        <v>2364</v>
      </c>
      <c r="D2178" s="5">
        <v>42</v>
      </c>
      <c r="E2178" s="8" t="s">
        <v>2713</v>
      </c>
      <c r="F2178" s="8">
        <v>421241</v>
      </c>
      <c r="G2178" s="5" t="s">
        <v>2970</v>
      </c>
      <c r="H2178" s="5" t="s">
        <v>2971</v>
      </c>
      <c r="I2178" s="5">
        <v>10065504110</v>
      </c>
      <c r="J2178" s="6" t="s">
        <v>91</v>
      </c>
      <c r="K2178" s="6" t="s">
        <v>91</v>
      </c>
      <c r="L2178" s="6" t="s">
        <v>91</v>
      </c>
      <c r="M2178" s="5" t="s">
        <v>92</v>
      </c>
      <c r="N2178" s="6" t="s">
        <v>91</v>
      </c>
      <c r="O2178" s="6" t="s">
        <v>91</v>
      </c>
      <c r="P2178" s="6" t="s">
        <v>91</v>
      </c>
      <c r="Q2178" s="6" t="s">
        <v>91</v>
      </c>
      <c r="R2178" s="5">
        <v>1</v>
      </c>
      <c r="S2178" s="5">
        <v>0</v>
      </c>
      <c r="T2178" s="5" t="s">
        <v>93</v>
      </c>
      <c r="U2178" s="5" t="s">
        <v>105</v>
      </c>
    </row>
    <row r="2179" spans="1:21">
      <c r="A2179" s="6" t="s">
        <v>87</v>
      </c>
      <c r="B2179" s="7">
        <v>1</v>
      </c>
      <c r="C2179" s="5">
        <v>2365</v>
      </c>
      <c r="D2179" s="5">
        <v>42</v>
      </c>
      <c r="E2179" s="8" t="s">
        <v>2972</v>
      </c>
      <c r="F2179" s="8">
        <v>42124101</v>
      </c>
      <c r="G2179" s="5" t="s">
        <v>2973</v>
      </c>
      <c r="H2179" s="5" t="s">
        <v>221</v>
      </c>
      <c r="I2179" s="6" t="s">
        <v>91</v>
      </c>
      <c r="J2179" s="6" t="s">
        <v>91</v>
      </c>
      <c r="K2179" s="6" t="s">
        <v>91</v>
      </c>
      <c r="L2179" s="6" t="s">
        <v>91</v>
      </c>
      <c r="M2179" s="5" t="s">
        <v>92</v>
      </c>
      <c r="N2179" s="6" t="s">
        <v>91</v>
      </c>
      <c r="O2179" s="6" t="s">
        <v>91</v>
      </c>
      <c r="P2179" s="6" t="s">
        <v>91</v>
      </c>
      <c r="Q2179" s="6" t="s">
        <v>91</v>
      </c>
      <c r="R2179" s="5">
        <v>1</v>
      </c>
      <c r="S2179" s="5">
        <v>0</v>
      </c>
      <c r="T2179" s="5" t="s">
        <v>93</v>
      </c>
      <c r="U2179" s="5" t="s">
        <v>105</v>
      </c>
    </row>
    <row r="2180" spans="1:21">
      <c r="A2180" s="6" t="s">
        <v>87</v>
      </c>
      <c r="B2180" s="7">
        <v>1</v>
      </c>
      <c r="C2180" s="5">
        <v>2366</v>
      </c>
      <c r="D2180" s="5">
        <v>42</v>
      </c>
      <c r="E2180" s="8" t="s">
        <v>2972</v>
      </c>
      <c r="F2180" s="8">
        <v>42124102</v>
      </c>
      <c r="G2180" s="5" t="s">
        <v>2974</v>
      </c>
      <c r="H2180" s="5" t="s">
        <v>223</v>
      </c>
      <c r="I2180" s="6" t="s">
        <v>91</v>
      </c>
      <c r="J2180" s="6" t="s">
        <v>91</v>
      </c>
      <c r="K2180" s="6" t="s">
        <v>91</v>
      </c>
      <c r="L2180" s="6" t="s">
        <v>91</v>
      </c>
      <c r="M2180" s="5" t="s">
        <v>92</v>
      </c>
      <c r="N2180" s="6" t="s">
        <v>91</v>
      </c>
      <c r="O2180" s="6" t="s">
        <v>91</v>
      </c>
      <c r="P2180" s="6" t="s">
        <v>91</v>
      </c>
      <c r="Q2180" s="6" t="s">
        <v>91</v>
      </c>
      <c r="R2180" s="5">
        <v>1</v>
      </c>
      <c r="S2180" s="5">
        <v>0</v>
      </c>
      <c r="T2180" s="5" t="s">
        <v>93</v>
      </c>
      <c r="U2180" s="5" t="s">
        <v>105</v>
      </c>
    </row>
    <row r="2181" spans="1:21">
      <c r="A2181" s="6" t="s">
        <v>87</v>
      </c>
      <c r="B2181" s="7">
        <v>1</v>
      </c>
      <c r="C2181" s="5">
        <v>2367</v>
      </c>
      <c r="D2181" s="5">
        <v>42</v>
      </c>
      <c r="E2181" s="8" t="s">
        <v>2972</v>
      </c>
      <c r="F2181" s="8">
        <v>42124103</v>
      </c>
      <c r="G2181" s="5" t="s">
        <v>2975</v>
      </c>
      <c r="H2181" s="5" t="s">
        <v>225</v>
      </c>
      <c r="I2181" s="6" t="s">
        <v>91</v>
      </c>
      <c r="J2181" s="6" t="s">
        <v>91</v>
      </c>
      <c r="K2181" s="6" t="s">
        <v>91</v>
      </c>
      <c r="L2181" s="6" t="s">
        <v>91</v>
      </c>
      <c r="M2181" s="5" t="s">
        <v>92</v>
      </c>
      <c r="N2181" s="6" t="s">
        <v>91</v>
      </c>
      <c r="O2181" s="6" t="s">
        <v>91</v>
      </c>
      <c r="P2181" s="6" t="s">
        <v>91</v>
      </c>
      <c r="Q2181" s="6" t="s">
        <v>91</v>
      </c>
      <c r="R2181" s="5">
        <v>1</v>
      </c>
      <c r="S2181" s="5">
        <v>0</v>
      </c>
      <c r="T2181" s="5" t="s">
        <v>93</v>
      </c>
      <c r="U2181" s="5" t="s">
        <v>105</v>
      </c>
    </row>
    <row r="2182" spans="1:21">
      <c r="A2182" s="6" t="s">
        <v>87</v>
      </c>
      <c r="B2182" s="7">
        <v>1</v>
      </c>
      <c r="C2182" s="5">
        <v>2368</v>
      </c>
      <c r="D2182" s="5">
        <v>42</v>
      </c>
      <c r="E2182" s="8" t="s">
        <v>2972</v>
      </c>
      <c r="F2182" s="8">
        <v>42124104</v>
      </c>
      <c r="G2182" s="5" t="s">
        <v>2976</v>
      </c>
      <c r="H2182" s="5" t="s">
        <v>227</v>
      </c>
      <c r="I2182" s="6" t="s">
        <v>91</v>
      </c>
      <c r="J2182" s="6" t="s">
        <v>91</v>
      </c>
      <c r="K2182" s="6" t="s">
        <v>91</v>
      </c>
      <c r="L2182" s="6" t="s">
        <v>91</v>
      </c>
      <c r="M2182" s="5" t="s">
        <v>92</v>
      </c>
      <c r="N2182" s="6" t="s">
        <v>91</v>
      </c>
      <c r="O2182" s="6" t="s">
        <v>91</v>
      </c>
      <c r="P2182" s="6" t="s">
        <v>91</v>
      </c>
      <c r="Q2182" s="6" t="s">
        <v>91</v>
      </c>
      <c r="R2182" s="5">
        <v>1</v>
      </c>
      <c r="S2182" s="5">
        <v>0</v>
      </c>
      <c r="T2182" s="5" t="s">
        <v>93</v>
      </c>
      <c r="U2182" s="5" t="s">
        <v>105</v>
      </c>
    </row>
    <row r="2183" spans="1:21">
      <c r="A2183" s="6" t="s">
        <v>87</v>
      </c>
      <c r="B2183" s="7">
        <v>1</v>
      </c>
      <c r="C2183" s="5">
        <v>2369</v>
      </c>
      <c r="D2183" s="5">
        <v>42</v>
      </c>
      <c r="E2183" s="8" t="s">
        <v>2713</v>
      </c>
      <c r="F2183" s="8">
        <v>421242</v>
      </c>
      <c r="G2183" s="5" t="s">
        <v>2977</v>
      </c>
      <c r="H2183" s="5" t="s">
        <v>2978</v>
      </c>
      <c r="I2183" s="6" t="s">
        <v>91</v>
      </c>
      <c r="J2183" s="6" t="s">
        <v>91</v>
      </c>
      <c r="K2183" s="6" t="s">
        <v>91</v>
      </c>
      <c r="L2183" s="6" t="s">
        <v>91</v>
      </c>
      <c r="M2183" s="5" t="s">
        <v>92</v>
      </c>
      <c r="N2183" s="6" t="s">
        <v>91</v>
      </c>
      <c r="O2183" s="6" t="s">
        <v>91</v>
      </c>
      <c r="P2183" s="6" t="s">
        <v>91</v>
      </c>
      <c r="Q2183" s="6" t="s">
        <v>91</v>
      </c>
      <c r="R2183" s="5">
        <v>1</v>
      </c>
      <c r="S2183" s="5">
        <v>0</v>
      </c>
      <c r="T2183" s="5" t="s">
        <v>93</v>
      </c>
      <c r="U2183" s="5" t="s">
        <v>105</v>
      </c>
    </row>
    <row r="2184" spans="1:21">
      <c r="A2184" s="6" t="s">
        <v>87</v>
      </c>
      <c r="B2184" s="7">
        <v>1</v>
      </c>
      <c r="C2184" s="5">
        <v>2370</v>
      </c>
      <c r="D2184" s="5">
        <v>42</v>
      </c>
      <c r="E2184" s="8" t="s">
        <v>2979</v>
      </c>
      <c r="F2184" s="8">
        <v>42124201</v>
      </c>
      <c r="G2184" s="5" t="s">
        <v>2980</v>
      </c>
      <c r="H2184" s="5" t="s">
        <v>221</v>
      </c>
      <c r="I2184" s="6" t="s">
        <v>91</v>
      </c>
      <c r="J2184" s="6" t="s">
        <v>91</v>
      </c>
      <c r="K2184" s="6" t="s">
        <v>91</v>
      </c>
      <c r="L2184" s="6" t="s">
        <v>91</v>
      </c>
      <c r="M2184" s="5" t="s">
        <v>92</v>
      </c>
      <c r="N2184" s="6" t="s">
        <v>91</v>
      </c>
      <c r="O2184" s="6" t="s">
        <v>91</v>
      </c>
      <c r="P2184" s="6" t="s">
        <v>91</v>
      </c>
      <c r="Q2184" s="6" t="s">
        <v>91</v>
      </c>
      <c r="R2184" s="5">
        <v>1</v>
      </c>
      <c r="S2184" s="5">
        <v>0</v>
      </c>
      <c r="T2184" s="5" t="s">
        <v>93</v>
      </c>
      <c r="U2184" s="5" t="s">
        <v>105</v>
      </c>
    </row>
    <row r="2185" spans="1:21">
      <c r="A2185" s="6" t="s">
        <v>87</v>
      </c>
      <c r="B2185" s="7">
        <v>1</v>
      </c>
      <c r="C2185" s="5">
        <v>2371</v>
      </c>
      <c r="D2185" s="5">
        <v>42</v>
      </c>
      <c r="E2185" s="8" t="s">
        <v>2979</v>
      </c>
      <c r="F2185" s="8">
        <v>42124202</v>
      </c>
      <c r="G2185" s="5" t="s">
        <v>2981</v>
      </c>
      <c r="H2185" s="5" t="s">
        <v>223</v>
      </c>
      <c r="I2185" s="6" t="s">
        <v>91</v>
      </c>
      <c r="J2185" s="6" t="s">
        <v>91</v>
      </c>
      <c r="K2185" s="6" t="s">
        <v>91</v>
      </c>
      <c r="L2185" s="6" t="s">
        <v>91</v>
      </c>
      <c r="M2185" s="5" t="s">
        <v>92</v>
      </c>
      <c r="N2185" s="6" t="s">
        <v>91</v>
      </c>
      <c r="O2185" s="6" t="s">
        <v>91</v>
      </c>
      <c r="P2185" s="6" t="s">
        <v>91</v>
      </c>
      <c r="Q2185" s="6" t="s">
        <v>91</v>
      </c>
      <c r="R2185" s="5">
        <v>1</v>
      </c>
      <c r="S2185" s="5">
        <v>0</v>
      </c>
      <c r="T2185" s="5" t="s">
        <v>93</v>
      </c>
      <c r="U2185" s="5" t="s">
        <v>105</v>
      </c>
    </row>
    <row r="2186" spans="1:21">
      <c r="A2186" s="6" t="s">
        <v>87</v>
      </c>
      <c r="B2186" s="7">
        <v>1</v>
      </c>
      <c r="C2186" s="5">
        <v>2372</v>
      </c>
      <c r="D2186" s="5">
        <v>42</v>
      </c>
      <c r="E2186" s="8" t="s">
        <v>2979</v>
      </c>
      <c r="F2186" s="8">
        <v>42124203</v>
      </c>
      <c r="G2186" s="5" t="s">
        <v>2982</v>
      </c>
      <c r="H2186" s="5" t="s">
        <v>225</v>
      </c>
      <c r="I2186" s="6" t="s">
        <v>91</v>
      </c>
      <c r="J2186" s="6" t="s">
        <v>91</v>
      </c>
      <c r="K2186" s="6" t="s">
        <v>91</v>
      </c>
      <c r="L2186" s="6" t="s">
        <v>91</v>
      </c>
      <c r="M2186" s="5" t="s">
        <v>92</v>
      </c>
      <c r="N2186" s="6" t="s">
        <v>91</v>
      </c>
      <c r="O2186" s="6" t="s">
        <v>91</v>
      </c>
      <c r="P2186" s="6" t="s">
        <v>91</v>
      </c>
      <c r="Q2186" s="6" t="s">
        <v>91</v>
      </c>
      <c r="R2186" s="5">
        <v>1</v>
      </c>
      <c r="S2186" s="5">
        <v>0</v>
      </c>
      <c r="T2186" s="5" t="s">
        <v>93</v>
      </c>
      <c r="U2186" s="5" t="s">
        <v>105</v>
      </c>
    </row>
    <row r="2187" spans="1:21">
      <c r="A2187" s="6" t="s">
        <v>87</v>
      </c>
      <c r="B2187" s="7">
        <v>1</v>
      </c>
      <c r="C2187" s="5">
        <v>2373</v>
      </c>
      <c r="D2187" s="5">
        <v>42</v>
      </c>
      <c r="E2187" s="8" t="s">
        <v>2979</v>
      </c>
      <c r="F2187" s="8">
        <v>42124204</v>
      </c>
      <c r="G2187" s="5" t="s">
        <v>2983</v>
      </c>
      <c r="H2187" s="5" t="s">
        <v>227</v>
      </c>
      <c r="I2187" s="6" t="s">
        <v>91</v>
      </c>
      <c r="J2187" s="6" t="s">
        <v>91</v>
      </c>
      <c r="K2187" s="6" t="s">
        <v>91</v>
      </c>
      <c r="L2187" s="6" t="s">
        <v>91</v>
      </c>
      <c r="M2187" s="5" t="s">
        <v>92</v>
      </c>
      <c r="N2187" s="6" t="s">
        <v>91</v>
      </c>
      <c r="O2187" s="6" t="s">
        <v>91</v>
      </c>
      <c r="P2187" s="6" t="s">
        <v>91</v>
      </c>
      <c r="Q2187" s="6" t="s">
        <v>91</v>
      </c>
      <c r="R2187" s="5">
        <v>1</v>
      </c>
      <c r="S2187" s="5">
        <v>0</v>
      </c>
      <c r="T2187" s="5" t="s">
        <v>93</v>
      </c>
      <c r="U2187" s="5" t="s">
        <v>105</v>
      </c>
    </row>
    <row r="2188" spans="1:21">
      <c r="A2188" s="6" t="s">
        <v>87</v>
      </c>
      <c r="B2188" s="7">
        <v>1</v>
      </c>
      <c r="C2188" s="5">
        <v>2374</v>
      </c>
      <c r="D2188" s="5">
        <v>42</v>
      </c>
      <c r="E2188" s="8" t="s">
        <v>2713</v>
      </c>
      <c r="F2188" s="8">
        <v>421243</v>
      </c>
      <c r="G2188" s="5" t="s">
        <v>2984</v>
      </c>
      <c r="H2188" s="5" t="s">
        <v>2985</v>
      </c>
      <c r="I2188" s="5">
        <v>10065502219</v>
      </c>
      <c r="J2188" s="6" t="s">
        <v>91</v>
      </c>
      <c r="K2188" s="6" t="s">
        <v>91</v>
      </c>
      <c r="L2188" s="6" t="s">
        <v>91</v>
      </c>
      <c r="M2188" s="5" t="s">
        <v>92</v>
      </c>
      <c r="N2188" s="6" t="s">
        <v>91</v>
      </c>
      <c r="O2188" s="6" t="s">
        <v>91</v>
      </c>
      <c r="P2188" s="6" t="s">
        <v>91</v>
      </c>
      <c r="Q2188" s="6" t="s">
        <v>91</v>
      </c>
      <c r="R2188" s="5">
        <v>1</v>
      </c>
      <c r="S2188" s="5">
        <v>0</v>
      </c>
      <c r="T2188" s="5" t="s">
        <v>93</v>
      </c>
      <c r="U2188" s="5" t="s">
        <v>105</v>
      </c>
    </row>
    <row r="2189" spans="1:21">
      <c r="A2189" s="6" t="s">
        <v>87</v>
      </c>
      <c r="B2189" s="7">
        <v>1</v>
      </c>
      <c r="C2189" s="5">
        <v>2375</v>
      </c>
      <c r="D2189" s="5">
        <v>42</v>
      </c>
      <c r="E2189" s="8" t="s">
        <v>2986</v>
      </c>
      <c r="F2189" s="8">
        <v>42124301</v>
      </c>
      <c r="G2189" s="5" t="s">
        <v>2987</v>
      </c>
      <c r="H2189" s="5" t="s">
        <v>221</v>
      </c>
      <c r="I2189" s="6" t="s">
        <v>91</v>
      </c>
      <c r="J2189" s="6" t="s">
        <v>91</v>
      </c>
      <c r="K2189" s="6" t="s">
        <v>91</v>
      </c>
      <c r="L2189" s="6" t="s">
        <v>91</v>
      </c>
      <c r="M2189" s="5" t="s">
        <v>92</v>
      </c>
      <c r="N2189" s="6" t="s">
        <v>91</v>
      </c>
      <c r="O2189" s="6" t="s">
        <v>91</v>
      </c>
      <c r="P2189" s="6" t="s">
        <v>91</v>
      </c>
      <c r="Q2189" s="6" t="s">
        <v>91</v>
      </c>
      <c r="R2189" s="5">
        <v>1</v>
      </c>
      <c r="S2189" s="5">
        <v>0</v>
      </c>
      <c r="T2189" s="5" t="s">
        <v>93</v>
      </c>
      <c r="U2189" s="5" t="s">
        <v>105</v>
      </c>
    </row>
    <row r="2190" spans="1:21">
      <c r="A2190" s="6" t="s">
        <v>87</v>
      </c>
      <c r="B2190" s="7">
        <v>1</v>
      </c>
      <c r="C2190" s="5">
        <v>2376</v>
      </c>
      <c r="D2190" s="5">
        <v>42</v>
      </c>
      <c r="E2190" s="8" t="s">
        <v>2986</v>
      </c>
      <c r="F2190" s="8">
        <v>42124302</v>
      </c>
      <c r="G2190" s="5" t="s">
        <v>2988</v>
      </c>
      <c r="H2190" s="5" t="s">
        <v>223</v>
      </c>
      <c r="I2190" s="6" t="s">
        <v>91</v>
      </c>
      <c r="J2190" s="6" t="s">
        <v>91</v>
      </c>
      <c r="K2190" s="6" t="s">
        <v>91</v>
      </c>
      <c r="L2190" s="6" t="s">
        <v>91</v>
      </c>
      <c r="M2190" s="5" t="s">
        <v>92</v>
      </c>
      <c r="N2190" s="6" t="s">
        <v>91</v>
      </c>
      <c r="O2190" s="6" t="s">
        <v>91</v>
      </c>
      <c r="P2190" s="6" t="s">
        <v>91</v>
      </c>
      <c r="Q2190" s="6" t="s">
        <v>91</v>
      </c>
      <c r="R2190" s="5">
        <v>1</v>
      </c>
      <c r="S2190" s="5">
        <v>0</v>
      </c>
      <c r="T2190" s="5" t="s">
        <v>93</v>
      </c>
      <c r="U2190" s="5" t="s">
        <v>105</v>
      </c>
    </row>
    <row r="2191" spans="1:21">
      <c r="A2191" s="6" t="s">
        <v>87</v>
      </c>
      <c r="B2191" s="7">
        <v>1</v>
      </c>
      <c r="C2191" s="5">
        <v>2377</v>
      </c>
      <c r="D2191" s="5">
        <v>42</v>
      </c>
      <c r="E2191" s="8" t="s">
        <v>2986</v>
      </c>
      <c r="F2191" s="8">
        <v>42124303</v>
      </c>
      <c r="G2191" s="5" t="s">
        <v>2989</v>
      </c>
      <c r="H2191" s="5" t="s">
        <v>225</v>
      </c>
      <c r="I2191" s="6" t="s">
        <v>91</v>
      </c>
      <c r="J2191" s="6" t="s">
        <v>91</v>
      </c>
      <c r="K2191" s="6" t="s">
        <v>91</v>
      </c>
      <c r="L2191" s="6" t="s">
        <v>91</v>
      </c>
      <c r="M2191" s="5" t="s">
        <v>92</v>
      </c>
      <c r="N2191" s="6" t="s">
        <v>91</v>
      </c>
      <c r="O2191" s="6" t="s">
        <v>91</v>
      </c>
      <c r="P2191" s="6" t="s">
        <v>91</v>
      </c>
      <c r="Q2191" s="6" t="s">
        <v>91</v>
      </c>
      <c r="R2191" s="5">
        <v>1</v>
      </c>
      <c r="S2191" s="5">
        <v>0</v>
      </c>
      <c r="T2191" s="5" t="s">
        <v>93</v>
      </c>
      <c r="U2191" s="5" t="s">
        <v>105</v>
      </c>
    </row>
    <row r="2192" spans="1:21">
      <c r="A2192" s="6" t="s">
        <v>87</v>
      </c>
      <c r="B2192" s="7">
        <v>1</v>
      </c>
      <c r="C2192" s="5">
        <v>2379</v>
      </c>
      <c r="D2192" s="5">
        <v>42</v>
      </c>
      <c r="E2192" s="8" t="s">
        <v>2986</v>
      </c>
      <c r="F2192" s="8">
        <v>42124304</v>
      </c>
      <c r="G2192" s="5" t="s">
        <v>2990</v>
      </c>
      <c r="H2192" s="5" t="s">
        <v>227</v>
      </c>
      <c r="I2192" s="6" t="s">
        <v>91</v>
      </c>
      <c r="J2192" s="6" t="s">
        <v>91</v>
      </c>
      <c r="K2192" s="6" t="s">
        <v>91</v>
      </c>
      <c r="L2192" s="6" t="s">
        <v>91</v>
      </c>
      <c r="M2192" s="5" t="s">
        <v>92</v>
      </c>
      <c r="N2192" s="6" t="s">
        <v>91</v>
      </c>
      <c r="O2192" s="6" t="s">
        <v>91</v>
      </c>
      <c r="P2192" s="6" t="s">
        <v>91</v>
      </c>
      <c r="Q2192" s="6" t="s">
        <v>91</v>
      </c>
      <c r="R2192" s="5">
        <v>1</v>
      </c>
      <c r="S2192" s="5">
        <v>0</v>
      </c>
      <c r="T2192" s="5" t="s">
        <v>93</v>
      </c>
      <c r="U2192" s="5" t="s">
        <v>105</v>
      </c>
    </row>
    <row r="2193" spans="1:21">
      <c r="A2193" s="6" t="s">
        <v>87</v>
      </c>
      <c r="B2193" s="7">
        <v>1</v>
      </c>
      <c r="C2193" s="5">
        <v>2380</v>
      </c>
      <c r="D2193" s="5">
        <v>42</v>
      </c>
      <c r="E2193" s="8" t="s">
        <v>2713</v>
      </c>
      <c r="F2193" s="8">
        <v>421244</v>
      </c>
      <c r="G2193" s="5" t="s">
        <v>2991</v>
      </c>
      <c r="H2193" s="5" t="s">
        <v>2992</v>
      </c>
      <c r="I2193" s="6" t="s">
        <v>91</v>
      </c>
      <c r="J2193" s="6" t="s">
        <v>91</v>
      </c>
      <c r="K2193" s="6" t="s">
        <v>91</v>
      </c>
      <c r="L2193" s="6" t="s">
        <v>91</v>
      </c>
      <c r="M2193" s="5" t="s">
        <v>92</v>
      </c>
      <c r="N2193" s="6" t="s">
        <v>91</v>
      </c>
      <c r="O2193" s="6" t="s">
        <v>91</v>
      </c>
      <c r="P2193" s="6" t="s">
        <v>91</v>
      </c>
      <c r="Q2193" s="6" t="s">
        <v>91</v>
      </c>
      <c r="R2193" s="5">
        <v>1</v>
      </c>
      <c r="S2193" s="5">
        <v>0</v>
      </c>
      <c r="T2193" s="5" t="s">
        <v>93</v>
      </c>
      <c r="U2193" s="5" t="s">
        <v>105</v>
      </c>
    </row>
    <row r="2194" spans="1:21">
      <c r="A2194" s="6" t="s">
        <v>87</v>
      </c>
      <c r="B2194" s="7">
        <v>1</v>
      </c>
      <c r="C2194" s="5">
        <v>2381</v>
      </c>
      <c r="D2194" s="5">
        <v>42</v>
      </c>
      <c r="E2194" s="8" t="s">
        <v>2993</v>
      </c>
      <c r="F2194" s="8">
        <v>42124401</v>
      </c>
      <c r="G2194" s="5" t="s">
        <v>2994</v>
      </c>
      <c r="H2194" s="5" t="s">
        <v>221</v>
      </c>
      <c r="I2194" s="6" t="s">
        <v>91</v>
      </c>
      <c r="J2194" s="6" t="s">
        <v>91</v>
      </c>
      <c r="K2194" s="6" t="s">
        <v>91</v>
      </c>
      <c r="L2194" s="6" t="s">
        <v>91</v>
      </c>
      <c r="M2194" s="5" t="s">
        <v>92</v>
      </c>
      <c r="N2194" s="6" t="s">
        <v>91</v>
      </c>
      <c r="O2194" s="6" t="s">
        <v>91</v>
      </c>
      <c r="P2194" s="6" t="s">
        <v>91</v>
      </c>
      <c r="Q2194" s="6" t="s">
        <v>91</v>
      </c>
      <c r="R2194" s="5">
        <v>1</v>
      </c>
      <c r="S2194" s="5">
        <v>0</v>
      </c>
      <c r="T2194" s="5" t="s">
        <v>93</v>
      </c>
      <c r="U2194" s="5" t="s">
        <v>105</v>
      </c>
    </row>
    <row r="2195" spans="1:21">
      <c r="A2195" s="6" t="s">
        <v>87</v>
      </c>
      <c r="B2195" s="7">
        <v>1</v>
      </c>
      <c r="C2195" s="5">
        <v>2382</v>
      </c>
      <c r="D2195" s="5">
        <v>42</v>
      </c>
      <c r="E2195" s="8" t="s">
        <v>2993</v>
      </c>
      <c r="F2195" s="8">
        <v>42124402</v>
      </c>
      <c r="G2195" s="5" t="s">
        <v>2995</v>
      </c>
      <c r="H2195" s="5" t="s">
        <v>223</v>
      </c>
      <c r="I2195" s="6" t="s">
        <v>91</v>
      </c>
      <c r="J2195" s="6" t="s">
        <v>91</v>
      </c>
      <c r="K2195" s="6" t="s">
        <v>91</v>
      </c>
      <c r="L2195" s="6" t="s">
        <v>91</v>
      </c>
      <c r="M2195" s="5" t="s">
        <v>92</v>
      </c>
      <c r="N2195" s="6" t="s">
        <v>91</v>
      </c>
      <c r="O2195" s="6" t="s">
        <v>91</v>
      </c>
      <c r="P2195" s="6" t="s">
        <v>91</v>
      </c>
      <c r="Q2195" s="6" t="s">
        <v>91</v>
      </c>
      <c r="R2195" s="5">
        <v>1</v>
      </c>
      <c r="S2195" s="5">
        <v>0</v>
      </c>
      <c r="T2195" s="5" t="s">
        <v>93</v>
      </c>
      <c r="U2195" s="5" t="s">
        <v>105</v>
      </c>
    </row>
    <row r="2196" spans="1:21">
      <c r="A2196" s="6" t="s">
        <v>87</v>
      </c>
      <c r="B2196" s="7">
        <v>1</v>
      </c>
      <c r="C2196" s="5">
        <v>2383</v>
      </c>
      <c r="D2196" s="5">
        <v>42</v>
      </c>
      <c r="E2196" s="8" t="s">
        <v>2993</v>
      </c>
      <c r="F2196" s="8">
        <v>42124403</v>
      </c>
      <c r="G2196" s="5" t="s">
        <v>2996</v>
      </c>
      <c r="H2196" s="5" t="s">
        <v>225</v>
      </c>
      <c r="I2196" s="6" t="s">
        <v>91</v>
      </c>
      <c r="J2196" s="6" t="s">
        <v>91</v>
      </c>
      <c r="K2196" s="6" t="s">
        <v>91</v>
      </c>
      <c r="L2196" s="6" t="s">
        <v>91</v>
      </c>
      <c r="M2196" s="5" t="s">
        <v>92</v>
      </c>
      <c r="N2196" s="6" t="s">
        <v>91</v>
      </c>
      <c r="O2196" s="6" t="s">
        <v>91</v>
      </c>
      <c r="P2196" s="6" t="s">
        <v>91</v>
      </c>
      <c r="Q2196" s="6" t="s">
        <v>91</v>
      </c>
      <c r="R2196" s="5">
        <v>1</v>
      </c>
      <c r="S2196" s="5">
        <v>0</v>
      </c>
      <c r="T2196" s="5" t="s">
        <v>93</v>
      </c>
      <c r="U2196" s="5" t="s">
        <v>105</v>
      </c>
    </row>
    <row r="2197" spans="1:21">
      <c r="A2197" s="6" t="s">
        <v>87</v>
      </c>
      <c r="B2197" s="7">
        <v>1</v>
      </c>
      <c r="C2197" s="5">
        <v>2384</v>
      </c>
      <c r="D2197" s="5">
        <v>42</v>
      </c>
      <c r="E2197" s="8" t="s">
        <v>2993</v>
      </c>
      <c r="F2197" s="8">
        <v>42124404</v>
      </c>
      <c r="G2197" s="5" t="s">
        <v>2997</v>
      </c>
      <c r="H2197" s="5" t="s">
        <v>227</v>
      </c>
      <c r="I2197" s="6" t="s">
        <v>91</v>
      </c>
      <c r="J2197" s="6" t="s">
        <v>91</v>
      </c>
      <c r="K2197" s="6" t="s">
        <v>91</v>
      </c>
      <c r="L2197" s="6" t="s">
        <v>91</v>
      </c>
      <c r="M2197" s="5" t="s">
        <v>92</v>
      </c>
      <c r="N2197" s="6" t="s">
        <v>91</v>
      </c>
      <c r="O2197" s="6" t="s">
        <v>91</v>
      </c>
      <c r="P2197" s="6" t="s">
        <v>91</v>
      </c>
      <c r="Q2197" s="6" t="s">
        <v>91</v>
      </c>
      <c r="R2197" s="5">
        <v>1</v>
      </c>
      <c r="S2197" s="5">
        <v>0</v>
      </c>
      <c r="T2197" s="5" t="s">
        <v>93</v>
      </c>
      <c r="U2197" s="5" t="s">
        <v>105</v>
      </c>
    </row>
    <row r="2198" spans="1:21">
      <c r="A2198" s="6" t="s">
        <v>87</v>
      </c>
      <c r="B2198" s="7">
        <v>1</v>
      </c>
      <c r="C2198" s="5">
        <v>2385</v>
      </c>
      <c r="D2198" s="5">
        <v>42</v>
      </c>
      <c r="E2198" s="8" t="s">
        <v>2713</v>
      </c>
      <c r="F2198" s="8">
        <v>421245</v>
      </c>
      <c r="G2198" s="5" t="s">
        <v>2998</v>
      </c>
      <c r="H2198" s="5" t="s">
        <v>2999</v>
      </c>
      <c r="I2198" s="6" t="s">
        <v>91</v>
      </c>
      <c r="J2198" s="6" t="s">
        <v>91</v>
      </c>
      <c r="K2198" s="6" t="s">
        <v>91</v>
      </c>
      <c r="L2198" s="6" t="s">
        <v>91</v>
      </c>
      <c r="M2198" s="5" t="s">
        <v>92</v>
      </c>
      <c r="N2198" s="6" t="s">
        <v>91</v>
      </c>
      <c r="O2198" s="6" t="s">
        <v>91</v>
      </c>
      <c r="P2198" s="6" t="s">
        <v>91</v>
      </c>
      <c r="Q2198" s="6" t="s">
        <v>91</v>
      </c>
      <c r="R2198" s="5">
        <v>1</v>
      </c>
      <c r="S2198" s="5">
        <v>0</v>
      </c>
      <c r="T2198" s="5" t="s">
        <v>93</v>
      </c>
      <c r="U2198" s="5" t="s">
        <v>105</v>
      </c>
    </row>
    <row r="2199" spans="1:21">
      <c r="A2199" s="6" t="s">
        <v>87</v>
      </c>
      <c r="B2199" s="7">
        <v>1</v>
      </c>
      <c r="C2199" s="5">
        <v>2386</v>
      </c>
      <c r="D2199" s="5">
        <v>42</v>
      </c>
      <c r="E2199" s="8" t="s">
        <v>3000</v>
      </c>
      <c r="F2199" s="8">
        <v>42124501</v>
      </c>
      <c r="G2199" s="5" t="s">
        <v>3001</v>
      </c>
      <c r="H2199" s="5" t="s">
        <v>221</v>
      </c>
      <c r="I2199" s="6" t="s">
        <v>91</v>
      </c>
      <c r="J2199" s="6" t="s">
        <v>91</v>
      </c>
      <c r="K2199" s="6" t="s">
        <v>91</v>
      </c>
      <c r="L2199" s="6" t="s">
        <v>91</v>
      </c>
      <c r="M2199" s="5" t="s">
        <v>92</v>
      </c>
      <c r="N2199" s="6" t="s">
        <v>91</v>
      </c>
      <c r="O2199" s="6" t="s">
        <v>91</v>
      </c>
      <c r="P2199" s="6" t="s">
        <v>91</v>
      </c>
      <c r="Q2199" s="6" t="s">
        <v>91</v>
      </c>
      <c r="R2199" s="5">
        <v>1</v>
      </c>
      <c r="S2199" s="5">
        <v>0</v>
      </c>
      <c r="T2199" s="5" t="s">
        <v>93</v>
      </c>
      <c r="U2199" s="5" t="s">
        <v>105</v>
      </c>
    </row>
    <row r="2200" spans="1:21">
      <c r="A2200" s="6" t="s">
        <v>87</v>
      </c>
      <c r="B2200" s="7">
        <v>1</v>
      </c>
      <c r="C2200" s="5">
        <v>2387</v>
      </c>
      <c r="D2200" s="5">
        <v>42</v>
      </c>
      <c r="E2200" s="8" t="s">
        <v>3000</v>
      </c>
      <c r="F2200" s="8">
        <v>42124502</v>
      </c>
      <c r="G2200" s="5" t="s">
        <v>3002</v>
      </c>
      <c r="H2200" s="5" t="s">
        <v>223</v>
      </c>
      <c r="I2200" s="6" t="s">
        <v>91</v>
      </c>
      <c r="J2200" s="6" t="s">
        <v>91</v>
      </c>
      <c r="K2200" s="6" t="s">
        <v>91</v>
      </c>
      <c r="L2200" s="6" t="s">
        <v>91</v>
      </c>
      <c r="M2200" s="5" t="s">
        <v>92</v>
      </c>
      <c r="N2200" s="6" t="s">
        <v>91</v>
      </c>
      <c r="O2200" s="6" t="s">
        <v>91</v>
      </c>
      <c r="P2200" s="6" t="s">
        <v>91</v>
      </c>
      <c r="Q2200" s="6" t="s">
        <v>91</v>
      </c>
      <c r="R2200" s="5">
        <v>1</v>
      </c>
      <c r="S2200" s="5">
        <v>0</v>
      </c>
      <c r="T2200" s="5" t="s">
        <v>93</v>
      </c>
      <c r="U2200" s="5" t="s">
        <v>105</v>
      </c>
    </row>
    <row r="2201" spans="1:21">
      <c r="A2201" s="6" t="s">
        <v>87</v>
      </c>
      <c r="B2201" s="7">
        <v>1</v>
      </c>
      <c r="C2201" s="5">
        <v>2388</v>
      </c>
      <c r="D2201" s="5">
        <v>42</v>
      </c>
      <c r="E2201" s="8" t="s">
        <v>3000</v>
      </c>
      <c r="F2201" s="8">
        <v>42124503</v>
      </c>
      <c r="G2201" s="5" t="s">
        <v>3003</v>
      </c>
      <c r="H2201" s="5" t="s">
        <v>225</v>
      </c>
      <c r="I2201" s="6" t="s">
        <v>91</v>
      </c>
      <c r="J2201" s="6" t="s">
        <v>91</v>
      </c>
      <c r="K2201" s="6" t="s">
        <v>91</v>
      </c>
      <c r="L2201" s="6" t="s">
        <v>91</v>
      </c>
      <c r="M2201" s="5" t="s">
        <v>92</v>
      </c>
      <c r="N2201" s="6" t="s">
        <v>91</v>
      </c>
      <c r="O2201" s="6" t="s">
        <v>91</v>
      </c>
      <c r="P2201" s="6" t="s">
        <v>91</v>
      </c>
      <c r="Q2201" s="6" t="s">
        <v>91</v>
      </c>
      <c r="R2201" s="5">
        <v>1</v>
      </c>
      <c r="S2201" s="5">
        <v>0</v>
      </c>
      <c r="T2201" s="5" t="s">
        <v>93</v>
      </c>
      <c r="U2201" s="5" t="s">
        <v>105</v>
      </c>
    </row>
    <row r="2202" spans="1:21">
      <c r="A2202" s="6" t="s">
        <v>87</v>
      </c>
      <c r="B2202" s="7">
        <v>1</v>
      </c>
      <c r="C2202" s="5">
        <v>2389</v>
      </c>
      <c r="D2202" s="5">
        <v>42</v>
      </c>
      <c r="E2202" s="8" t="s">
        <v>3000</v>
      </c>
      <c r="F2202" s="8">
        <v>42124504</v>
      </c>
      <c r="G2202" s="5" t="s">
        <v>3004</v>
      </c>
      <c r="H2202" s="5" t="s">
        <v>227</v>
      </c>
      <c r="I2202" s="6" t="s">
        <v>91</v>
      </c>
      <c r="J2202" s="6" t="s">
        <v>91</v>
      </c>
      <c r="K2202" s="6" t="s">
        <v>91</v>
      </c>
      <c r="L2202" s="6" t="s">
        <v>91</v>
      </c>
      <c r="M2202" s="5" t="s">
        <v>92</v>
      </c>
      <c r="N2202" s="6" t="s">
        <v>91</v>
      </c>
      <c r="O2202" s="6" t="s">
        <v>91</v>
      </c>
      <c r="P2202" s="6" t="s">
        <v>91</v>
      </c>
      <c r="Q2202" s="6" t="s">
        <v>91</v>
      </c>
      <c r="R2202" s="5">
        <v>1</v>
      </c>
      <c r="S2202" s="5">
        <v>0</v>
      </c>
      <c r="T2202" s="5" t="s">
        <v>93</v>
      </c>
      <c r="U2202" s="5" t="s">
        <v>105</v>
      </c>
    </row>
    <row r="2203" spans="1:21">
      <c r="A2203" s="6" t="s">
        <v>87</v>
      </c>
      <c r="B2203" s="7">
        <v>1</v>
      </c>
      <c r="C2203" s="5">
        <v>2390</v>
      </c>
      <c r="D2203" s="5">
        <v>42</v>
      </c>
      <c r="E2203" s="8" t="s">
        <v>2713</v>
      </c>
      <c r="F2203" s="8">
        <v>421246</v>
      </c>
      <c r="G2203" s="5" t="s">
        <v>3005</v>
      </c>
      <c r="H2203" s="5" t="s">
        <v>3006</v>
      </c>
      <c r="I2203" s="6" t="s">
        <v>91</v>
      </c>
      <c r="J2203" s="6" t="s">
        <v>91</v>
      </c>
      <c r="K2203" s="6" t="s">
        <v>91</v>
      </c>
      <c r="L2203" s="6" t="s">
        <v>91</v>
      </c>
      <c r="M2203" s="5" t="s">
        <v>92</v>
      </c>
      <c r="N2203" s="6" t="s">
        <v>91</v>
      </c>
      <c r="O2203" s="6" t="s">
        <v>91</v>
      </c>
      <c r="P2203" s="6" t="s">
        <v>91</v>
      </c>
      <c r="Q2203" s="6" t="s">
        <v>91</v>
      </c>
      <c r="R2203" s="5">
        <v>1</v>
      </c>
      <c r="S2203" s="5">
        <v>0</v>
      </c>
      <c r="T2203" s="5" t="s">
        <v>93</v>
      </c>
      <c r="U2203" s="5" t="s">
        <v>105</v>
      </c>
    </row>
    <row r="2204" spans="1:21">
      <c r="A2204" s="6" t="s">
        <v>87</v>
      </c>
      <c r="B2204" s="7">
        <v>1</v>
      </c>
      <c r="C2204" s="5">
        <v>2391</v>
      </c>
      <c r="D2204" s="5">
        <v>42</v>
      </c>
      <c r="E2204" s="8" t="s">
        <v>3007</v>
      </c>
      <c r="F2204" s="8">
        <v>42124601</v>
      </c>
      <c r="G2204" s="5" t="s">
        <v>3008</v>
      </c>
      <c r="H2204" s="5" t="s">
        <v>221</v>
      </c>
      <c r="I2204" s="6" t="s">
        <v>91</v>
      </c>
      <c r="J2204" s="6" t="s">
        <v>91</v>
      </c>
      <c r="K2204" s="6" t="s">
        <v>91</v>
      </c>
      <c r="L2204" s="6" t="s">
        <v>91</v>
      </c>
      <c r="M2204" s="5" t="s">
        <v>92</v>
      </c>
      <c r="N2204" s="6" t="s">
        <v>91</v>
      </c>
      <c r="O2204" s="6" t="s">
        <v>91</v>
      </c>
      <c r="P2204" s="6" t="s">
        <v>91</v>
      </c>
      <c r="Q2204" s="6" t="s">
        <v>91</v>
      </c>
      <c r="R2204" s="5">
        <v>1</v>
      </c>
      <c r="S2204" s="5">
        <v>0</v>
      </c>
      <c r="T2204" s="5" t="s">
        <v>93</v>
      </c>
      <c r="U2204" s="5" t="s">
        <v>105</v>
      </c>
    </row>
    <row r="2205" spans="1:21">
      <c r="A2205" s="6" t="s">
        <v>87</v>
      </c>
      <c r="B2205" s="7">
        <v>1</v>
      </c>
      <c r="C2205" s="5">
        <v>2392</v>
      </c>
      <c r="D2205" s="5">
        <v>42</v>
      </c>
      <c r="E2205" s="8" t="s">
        <v>3007</v>
      </c>
      <c r="F2205" s="8">
        <v>42124602</v>
      </c>
      <c r="G2205" s="5" t="s">
        <v>3009</v>
      </c>
      <c r="H2205" s="5" t="s">
        <v>223</v>
      </c>
      <c r="I2205" s="6" t="s">
        <v>91</v>
      </c>
      <c r="J2205" s="6" t="s">
        <v>91</v>
      </c>
      <c r="K2205" s="6" t="s">
        <v>91</v>
      </c>
      <c r="L2205" s="6" t="s">
        <v>91</v>
      </c>
      <c r="M2205" s="5" t="s">
        <v>92</v>
      </c>
      <c r="N2205" s="6" t="s">
        <v>91</v>
      </c>
      <c r="O2205" s="6" t="s">
        <v>91</v>
      </c>
      <c r="P2205" s="6" t="s">
        <v>91</v>
      </c>
      <c r="Q2205" s="6" t="s">
        <v>91</v>
      </c>
      <c r="R2205" s="5">
        <v>1</v>
      </c>
      <c r="S2205" s="5">
        <v>0</v>
      </c>
      <c r="T2205" s="5" t="s">
        <v>93</v>
      </c>
      <c r="U2205" s="5" t="s">
        <v>105</v>
      </c>
    </row>
    <row r="2206" spans="1:21">
      <c r="A2206" s="6" t="s">
        <v>87</v>
      </c>
      <c r="B2206" s="7">
        <v>1</v>
      </c>
      <c r="C2206" s="5">
        <v>2393</v>
      </c>
      <c r="D2206" s="5">
        <v>42</v>
      </c>
      <c r="E2206" s="8" t="s">
        <v>3007</v>
      </c>
      <c r="F2206" s="8">
        <v>42124603</v>
      </c>
      <c r="G2206" s="5" t="s">
        <v>3010</v>
      </c>
      <c r="H2206" s="5" t="s">
        <v>225</v>
      </c>
      <c r="I2206" s="6" t="s">
        <v>91</v>
      </c>
      <c r="J2206" s="6" t="s">
        <v>91</v>
      </c>
      <c r="K2206" s="6" t="s">
        <v>91</v>
      </c>
      <c r="L2206" s="6" t="s">
        <v>91</v>
      </c>
      <c r="M2206" s="5" t="s">
        <v>92</v>
      </c>
      <c r="N2206" s="6" t="s">
        <v>91</v>
      </c>
      <c r="O2206" s="6" t="s">
        <v>91</v>
      </c>
      <c r="P2206" s="6" t="s">
        <v>91</v>
      </c>
      <c r="Q2206" s="6" t="s">
        <v>91</v>
      </c>
      <c r="R2206" s="5">
        <v>1</v>
      </c>
      <c r="S2206" s="5">
        <v>0</v>
      </c>
      <c r="T2206" s="5" t="s">
        <v>93</v>
      </c>
      <c r="U2206" s="5" t="s">
        <v>105</v>
      </c>
    </row>
    <row r="2207" spans="1:21">
      <c r="A2207" s="6" t="s">
        <v>87</v>
      </c>
      <c r="B2207" s="7">
        <v>1</v>
      </c>
      <c r="C2207" s="5">
        <v>2394</v>
      </c>
      <c r="D2207" s="5">
        <v>42</v>
      </c>
      <c r="E2207" s="8" t="s">
        <v>3007</v>
      </c>
      <c r="F2207" s="8">
        <v>42124604</v>
      </c>
      <c r="G2207" s="5" t="s">
        <v>3011</v>
      </c>
      <c r="H2207" s="5" t="s">
        <v>227</v>
      </c>
      <c r="I2207" s="6" t="s">
        <v>91</v>
      </c>
      <c r="J2207" s="6" t="s">
        <v>91</v>
      </c>
      <c r="K2207" s="6" t="s">
        <v>91</v>
      </c>
      <c r="L2207" s="6" t="s">
        <v>91</v>
      </c>
      <c r="M2207" s="5" t="s">
        <v>92</v>
      </c>
      <c r="N2207" s="6" t="s">
        <v>91</v>
      </c>
      <c r="O2207" s="6" t="s">
        <v>91</v>
      </c>
      <c r="P2207" s="6" t="s">
        <v>91</v>
      </c>
      <c r="Q2207" s="6" t="s">
        <v>91</v>
      </c>
      <c r="R2207" s="5">
        <v>1</v>
      </c>
      <c r="S2207" s="5">
        <v>0</v>
      </c>
      <c r="T2207" s="5" t="s">
        <v>93</v>
      </c>
      <c r="U2207" s="5" t="s">
        <v>105</v>
      </c>
    </row>
    <row r="2208" spans="1:21">
      <c r="A2208" s="6" t="s">
        <v>87</v>
      </c>
      <c r="B2208" s="7">
        <v>1</v>
      </c>
      <c r="C2208" s="5">
        <v>2395</v>
      </c>
      <c r="D2208" s="5">
        <v>42</v>
      </c>
      <c r="E2208" s="8" t="s">
        <v>2713</v>
      </c>
      <c r="F2208" s="8">
        <v>421247</v>
      </c>
      <c r="G2208" s="5" t="s">
        <v>3012</v>
      </c>
      <c r="H2208" s="5" t="s">
        <v>3013</v>
      </c>
      <c r="I2208" s="6" t="s">
        <v>91</v>
      </c>
      <c r="J2208" s="6" t="s">
        <v>91</v>
      </c>
      <c r="K2208" s="6" t="s">
        <v>91</v>
      </c>
      <c r="L2208" s="6" t="s">
        <v>91</v>
      </c>
      <c r="M2208" s="5" t="s">
        <v>92</v>
      </c>
      <c r="N2208" s="6" t="s">
        <v>91</v>
      </c>
      <c r="O2208" s="6" t="s">
        <v>91</v>
      </c>
      <c r="P2208" s="6" t="s">
        <v>91</v>
      </c>
      <c r="Q2208" s="6" t="s">
        <v>91</v>
      </c>
      <c r="R2208" s="5">
        <v>1</v>
      </c>
      <c r="S2208" s="5">
        <v>0</v>
      </c>
      <c r="T2208" s="5" t="s">
        <v>93</v>
      </c>
      <c r="U2208" s="5" t="s">
        <v>105</v>
      </c>
    </row>
    <row r="2209" spans="1:21">
      <c r="A2209" s="6" t="s">
        <v>87</v>
      </c>
      <c r="B2209" s="7">
        <v>1</v>
      </c>
      <c r="C2209" s="5">
        <v>2396</v>
      </c>
      <c r="D2209" s="5">
        <v>42</v>
      </c>
      <c r="E2209" s="8" t="s">
        <v>3014</v>
      </c>
      <c r="F2209" s="8">
        <v>42124701</v>
      </c>
      <c r="G2209" s="5" t="s">
        <v>3015</v>
      </c>
      <c r="H2209" s="5" t="s">
        <v>221</v>
      </c>
      <c r="I2209" s="6" t="s">
        <v>91</v>
      </c>
      <c r="J2209" s="6" t="s">
        <v>91</v>
      </c>
      <c r="K2209" s="6" t="s">
        <v>91</v>
      </c>
      <c r="L2209" s="6" t="s">
        <v>91</v>
      </c>
      <c r="M2209" s="5" t="s">
        <v>92</v>
      </c>
      <c r="N2209" s="6" t="s">
        <v>91</v>
      </c>
      <c r="O2209" s="6" t="s">
        <v>91</v>
      </c>
      <c r="P2209" s="6" t="s">
        <v>91</v>
      </c>
      <c r="Q2209" s="6" t="s">
        <v>91</v>
      </c>
      <c r="R2209" s="5">
        <v>1</v>
      </c>
      <c r="S2209" s="5">
        <v>0</v>
      </c>
      <c r="T2209" s="5" t="s">
        <v>93</v>
      </c>
      <c r="U2209" s="5" t="s">
        <v>105</v>
      </c>
    </row>
    <row r="2210" spans="1:21">
      <c r="A2210" s="6" t="s">
        <v>87</v>
      </c>
      <c r="B2210" s="7">
        <v>1</v>
      </c>
      <c r="C2210" s="5">
        <v>2397</v>
      </c>
      <c r="D2210" s="5">
        <v>42</v>
      </c>
      <c r="E2210" s="8" t="s">
        <v>3014</v>
      </c>
      <c r="F2210" s="8">
        <v>42124702</v>
      </c>
      <c r="G2210" s="5" t="s">
        <v>3016</v>
      </c>
      <c r="H2210" s="5" t="s">
        <v>223</v>
      </c>
      <c r="I2210" s="6" t="s">
        <v>91</v>
      </c>
      <c r="J2210" s="6" t="s">
        <v>91</v>
      </c>
      <c r="K2210" s="6" t="s">
        <v>91</v>
      </c>
      <c r="L2210" s="6" t="s">
        <v>91</v>
      </c>
      <c r="M2210" s="5" t="s">
        <v>92</v>
      </c>
      <c r="N2210" s="6" t="s">
        <v>91</v>
      </c>
      <c r="O2210" s="6" t="s">
        <v>91</v>
      </c>
      <c r="P2210" s="6" t="s">
        <v>91</v>
      </c>
      <c r="Q2210" s="6" t="s">
        <v>91</v>
      </c>
      <c r="R2210" s="5">
        <v>1</v>
      </c>
      <c r="S2210" s="5">
        <v>0</v>
      </c>
      <c r="T2210" s="5" t="s">
        <v>93</v>
      </c>
      <c r="U2210" s="5" t="s">
        <v>105</v>
      </c>
    </row>
    <row r="2211" spans="1:21">
      <c r="A2211" s="6" t="s">
        <v>87</v>
      </c>
      <c r="B2211" s="7">
        <v>1</v>
      </c>
      <c r="C2211" s="5">
        <v>2398</v>
      </c>
      <c r="D2211" s="5">
        <v>42</v>
      </c>
      <c r="E2211" s="8" t="s">
        <v>3014</v>
      </c>
      <c r="F2211" s="8">
        <v>42124703</v>
      </c>
      <c r="G2211" s="5" t="s">
        <v>3017</v>
      </c>
      <c r="H2211" s="5" t="s">
        <v>225</v>
      </c>
      <c r="I2211" s="6" t="s">
        <v>91</v>
      </c>
      <c r="J2211" s="6" t="s">
        <v>91</v>
      </c>
      <c r="K2211" s="6" t="s">
        <v>91</v>
      </c>
      <c r="L2211" s="6" t="s">
        <v>91</v>
      </c>
      <c r="M2211" s="5" t="s">
        <v>92</v>
      </c>
      <c r="N2211" s="6" t="s">
        <v>91</v>
      </c>
      <c r="O2211" s="6" t="s">
        <v>91</v>
      </c>
      <c r="P2211" s="6" t="s">
        <v>91</v>
      </c>
      <c r="Q2211" s="6" t="s">
        <v>91</v>
      </c>
      <c r="R2211" s="5">
        <v>1</v>
      </c>
      <c r="S2211" s="5">
        <v>0</v>
      </c>
      <c r="T2211" s="5" t="s">
        <v>93</v>
      </c>
      <c r="U2211" s="5" t="s">
        <v>105</v>
      </c>
    </row>
    <row r="2212" spans="1:21">
      <c r="A2212" s="6" t="s">
        <v>87</v>
      </c>
      <c r="B2212" s="7">
        <v>1</v>
      </c>
      <c r="C2212" s="5">
        <v>2399</v>
      </c>
      <c r="D2212" s="5">
        <v>42</v>
      </c>
      <c r="E2212" s="8" t="s">
        <v>3014</v>
      </c>
      <c r="F2212" s="8">
        <v>42124704</v>
      </c>
      <c r="G2212" s="5" t="s">
        <v>3018</v>
      </c>
      <c r="H2212" s="5" t="s">
        <v>227</v>
      </c>
      <c r="I2212" s="6" t="s">
        <v>91</v>
      </c>
      <c r="J2212" s="6" t="s">
        <v>91</v>
      </c>
      <c r="K2212" s="6" t="s">
        <v>91</v>
      </c>
      <c r="L2212" s="6" t="s">
        <v>91</v>
      </c>
      <c r="M2212" s="5" t="s">
        <v>92</v>
      </c>
      <c r="N2212" s="6" t="s">
        <v>91</v>
      </c>
      <c r="O2212" s="6" t="s">
        <v>91</v>
      </c>
      <c r="P2212" s="6" t="s">
        <v>91</v>
      </c>
      <c r="Q2212" s="6" t="s">
        <v>91</v>
      </c>
      <c r="R2212" s="5">
        <v>1</v>
      </c>
      <c r="S2212" s="5">
        <v>0</v>
      </c>
      <c r="T2212" s="5" t="s">
        <v>93</v>
      </c>
      <c r="U2212" s="5" t="s">
        <v>105</v>
      </c>
    </row>
    <row r="2213" spans="1:21">
      <c r="A2213" s="6" t="s">
        <v>87</v>
      </c>
      <c r="B2213" s="7">
        <v>1</v>
      </c>
      <c r="C2213" s="5">
        <v>2400</v>
      </c>
      <c r="D2213" s="5">
        <v>42</v>
      </c>
      <c r="E2213" s="8" t="s">
        <v>2713</v>
      </c>
      <c r="F2213" s="8">
        <v>421248</v>
      </c>
      <c r="G2213" s="5" t="s">
        <v>3019</v>
      </c>
      <c r="H2213" s="5" t="s">
        <v>3020</v>
      </c>
      <c r="I2213" s="5">
        <v>10065505767</v>
      </c>
      <c r="J2213" s="6" t="s">
        <v>91</v>
      </c>
      <c r="K2213" s="6" t="s">
        <v>91</v>
      </c>
      <c r="L2213" s="6" t="s">
        <v>91</v>
      </c>
      <c r="M2213" s="5" t="s">
        <v>92</v>
      </c>
      <c r="N2213" s="6" t="s">
        <v>91</v>
      </c>
      <c r="O2213" s="6" t="s">
        <v>91</v>
      </c>
      <c r="P2213" s="6" t="s">
        <v>91</v>
      </c>
      <c r="Q2213" s="6" t="s">
        <v>91</v>
      </c>
      <c r="R2213" s="5">
        <v>1</v>
      </c>
      <c r="S2213" s="5">
        <v>0</v>
      </c>
      <c r="T2213" s="5" t="s">
        <v>93</v>
      </c>
      <c r="U2213" s="5" t="s">
        <v>105</v>
      </c>
    </row>
    <row r="2214" spans="1:21">
      <c r="A2214" s="6" t="s">
        <v>87</v>
      </c>
      <c r="B2214" s="7">
        <v>1</v>
      </c>
      <c r="C2214" s="5">
        <v>2401</v>
      </c>
      <c r="D2214" s="5">
        <v>42</v>
      </c>
      <c r="E2214" s="8" t="s">
        <v>3021</v>
      </c>
      <c r="F2214" s="8">
        <v>42124801</v>
      </c>
      <c r="G2214" s="5" t="s">
        <v>3022</v>
      </c>
      <c r="H2214" s="5" t="s">
        <v>221</v>
      </c>
      <c r="I2214" s="6" t="s">
        <v>91</v>
      </c>
      <c r="J2214" s="6" t="s">
        <v>91</v>
      </c>
      <c r="K2214" s="6" t="s">
        <v>91</v>
      </c>
      <c r="L2214" s="6" t="s">
        <v>91</v>
      </c>
      <c r="M2214" s="5" t="s">
        <v>92</v>
      </c>
      <c r="N2214" s="6" t="s">
        <v>91</v>
      </c>
      <c r="O2214" s="6" t="s">
        <v>91</v>
      </c>
      <c r="P2214" s="6" t="s">
        <v>91</v>
      </c>
      <c r="Q2214" s="6" t="s">
        <v>91</v>
      </c>
      <c r="R2214" s="5">
        <v>1</v>
      </c>
      <c r="S2214" s="5">
        <v>0</v>
      </c>
      <c r="T2214" s="5" t="s">
        <v>93</v>
      </c>
      <c r="U2214" s="5" t="s">
        <v>105</v>
      </c>
    </row>
    <row r="2215" spans="1:21">
      <c r="A2215" s="6" t="s">
        <v>87</v>
      </c>
      <c r="B2215" s="7">
        <v>1</v>
      </c>
      <c r="C2215" s="5">
        <v>2402</v>
      </c>
      <c r="D2215" s="5">
        <v>42</v>
      </c>
      <c r="E2215" s="8" t="s">
        <v>3021</v>
      </c>
      <c r="F2215" s="8">
        <v>42124802</v>
      </c>
      <c r="G2215" s="5" t="s">
        <v>3023</v>
      </c>
      <c r="H2215" s="5" t="s">
        <v>223</v>
      </c>
      <c r="I2215" s="6" t="s">
        <v>91</v>
      </c>
      <c r="J2215" s="6" t="s">
        <v>91</v>
      </c>
      <c r="K2215" s="6" t="s">
        <v>91</v>
      </c>
      <c r="L2215" s="6" t="s">
        <v>91</v>
      </c>
      <c r="M2215" s="5" t="s">
        <v>92</v>
      </c>
      <c r="N2215" s="6" t="s">
        <v>91</v>
      </c>
      <c r="O2215" s="6" t="s">
        <v>91</v>
      </c>
      <c r="P2215" s="6" t="s">
        <v>91</v>
      </c>
      <c r="Q2215" s="6" t="s">
        <v>91</v>
      </c>
      <c r="R2215" s="5">
        <v>1</v>
      </c>
      <c r="S2215" s="5">
        <v>0</v>
      </c>
      <c r="T2215" s="5" t="s">
        <v>93</v>
      </c>
      <c r="U2215" s="5" t="s">
        <v>105</v>
      </c>
    </row>
    <row r="2216" spans="1:21">
      <c r="A2216" s="6" t="s">
        <v>87</v>
      </c>
      <c r="B2216" s="7">
        <v>1</v>
      </c>
      <c r="C2216" s="5">
        <v>2403</v>
      </c>
      <c r="D2216" s="5">
        <v>42</v>
      </c>
      <c r="E2216" s="8" t="s">
        <v>3021</v>
      </c>
      <c r="F2216" s="8">
        <v>42124803</v>
      </c>
      <c r="G2216" s="5" t="s">
        <v>3024</v>
      </c>
      <c r="H2216" s="5" t="s">
        <v>225</v>
      </c>
      <c r="I2216" s="6" t="s">
        <v>91</v>
      </c>
      <c r="J2216" s="6" t="s">
        <v>91</v>
      </c>
      <c r="K2216" s="6" t="s">
        <v>91</v>
      </c>
      <c r="L2216" s="6" t="s">
        <v>91</v>
      </c>
      <c r="M2216" s="5" t="s">
        <v>92</v>
      </c>
      <c r="N2216" s="6" t="s">
        <v>91</v>
      </c>
      <c r="O2216" s="6" t="s">
        <v>91</v>
      </c>
      <c r="P2216" s="6" t="s">
        <v>91</v>
      </c>
      <c r="Q2216" s="6" t="s">
        <v>91</v>
      </c>
      <c r="R2216" s="5">
        <v>1</v>
      </c>
      <c r="S2216" s="5">
        <v>0</v>
      </c>
      <c r="T2216" s="5" t="s">
        <v>93</v>
      </c>
      <c r="U2216" s="5" t="s">
        <v>105</v>
      </c>
    </row>
    <row r="2217" spans="1:21">
      <c r="A2217" s="6" t="s">
        <v>87</v>
      </c>
      <c r="B2217" s="7">
        <v>1</v>
      </c>
      <c r="C2217" s="5">
        <v>2405</v>
      </c>
      <c r="D2217" s="5">
        <v>42</v>
      </c>
      <c r="E2217" s="8" t="s">
        <v>3021</v>
      </c>
      <c r="F2217" s="8">
        <v>42124804</v>
      </c>
      <c r="G2217" s="5" t="s">
        <v>3025</v>
      </c>
      <c r="H2217" s="5" t="s">
        <v>227</v>
      </c>
      <c r="I2217" s="6" t="s">
        <v>91</v>
      </c>
      <c r="J2217" s="6" t="s">
        <v>91</v>
      </c>
      <c r="K2217" s="6" t="s">
        <v>91</v>
      </c>
      <c r="L2217" s="6" t="s">
        <v>91</v>
      </c>
      <c r="M2217" s="5" t="s">
        <v>92</v>
      </c>
      <c r="N2217" s="6" t="s">
        <v>91</v>
      </c>
      <c r="O2217" s="6" t="s">
        <v>91</v>
      </c>
      <c r="P2217" s="6" t="s">
        <v>91</v>
      </c>
      <c r="Q2217" s="6" t="s">
        <v>91</v>
      </c>
      <c r="R2217" s="5">
        <v>1</v>
      </c>
      <c r="S2217" s="5">
        <v>0</v>
      </c>
      <c r="T2217" s="5" t="s">
        <v>93</v>
      </c>
      <c r="U2217" s="5" t="s">
        <v>105</v>
      </c>
    </row>
    <row r="2218" spans="1:21">
      <c r="A2218" s="6" t="s">
        <v>87</v>
      </c>
      <c r="B2218" s="7">
        <v>1</v>
      </c>
      <c r="C2218" s="5">
        <v>2406</v>
      </c>
      <c r="D2218" s="5">
        <v>42</v>
      </c>
      <c r="E2218" s="8" t="s">
        <v>2713</v>
      </c>
      <c r="F2218" s="8">
        <v>421249</v>
      </c>
      <c r="G2218" s="5" t="s">
        <v>3026</v>
      </c>
      <c r="H2218" s="5" t="s">
        <v>3027</v>
      </c>
      <c r="I2218" s="5">
        <v>10065506451</v>
      </c>
      <c r="J2218" s="6" t="s">
        <v>91</v>
      </c>
      <c r="K2218" s="6" t="s">
        <v>91</v>
      </c>
      <c r="L2218" s="6" t="s">
        <v>91</v>
      </c>
      <c r="M2218" s="5" t="s">
        <v>92</v>
      </c>
      <c r="N2218" s="6" t="s">
        <v>91</v>
      </c>
      <c r="O2218" s="6" t="s">
        <v>91</v>
      </c>
      <c r="P2218" s="6" t="s">
        <v>91</v>
      </c>
      <c r="Q2218" s="6" t="s">
        <v>91</v>
      </c>
      <c r="R2218" s="5">
        <v>1</v>
      </c>
      <c r="S2218" s="5">
        <v>0</v>
      </c>
      <c r="T2218" s="5" t="s">
        <v>93</v>
      </c>
      <c r="U2218" s="5" t="s">
        <v>105</v>
      </c>
    </row>
    <row r="2219" spans="1:21">
      <c r="A2219" s="6" t="s">
        <v>87</v>
      </c>
      <c r="B2219" s="7">
        <v>1</v>
      </c>
      <c r="C2219" s="5">
        <v>2407</v>
      </c>
      <c r="D2219" s="5">
        <v>42</v>
      </c>
      <c r="E2219" s="8" t="s">
        <v>3028</v>
      </c>
      <c r="F2219" s="8">
        <v>42124901</v>
      </c>
      <c r="G2219" s="5" t="s">
        <v>3029</v>
      </c>
      <c r="H2219" s="5" t="s">
        <v>221</v>
      </c>
      <c r="I2219" s="6" t="s">
        <v>91</v>
      </c>
      <c r="J2219" s="6" t="s">
        <v>91</v>
      </c>
      <c r="K2219" s="6" t="s">
        <v>91</v>
      </c>
      <c r="L2219" s="6" t="s">
        <v>91</v>
      </c>
      <c r="M2219" s="5" t="s">
        <v>92</v>
      </c>
      <c r="N2219" s="6" t="s">
        <v>91</v>
      </c>
      <c r="O2219" s="6" t="s">
        <v>91</v>
      </c>
      <c r="P2219" s="6" t="s">
        <v>91</v>
      </c>
      <c r="Q2219" s="6" t="s">
        <v>91</v>
      </c>
      <c r="R2219" s="5">
        <v>1</v>
      </c>
      <c r="S2219" s="5">
        <v>0</v>
      </c>
      <c r="T2219" s="5" t="s">
        <v>93</v>
      </c>
      <c r="U2219" s="5" t="s">
        <v>105</v>
      </c>
    </row>
    <row r="2220" spans="1:21">
      <c r="A2220" s="6" t="s">
        <v>87</v>
      </c>
      <c r="B2220" s="7">
        <v>1</v>
      </c>
      <c r="C2220" s="5">
        <v>2408</v>
      </c>
      <c r="D2220" s="5">
        <v>42</v>
      </c>
      <c r="E2220" s="8" t="s">
        <v>3028</v>
      </c>
      <c r="F2220" s="8">
        <v>42124902</v>
      </c>
      <c r="G2220" s="5" t="s">
        <v>3030</v>
      </c>
      <c r="H2220" s="5" t="s">
        <v>223</v>
      </c>
      <c r="I2220" s="6" t="s">
        <v>91</v>
      </c>
      <c r="J2220" s="6" t="s">
        <v>91</v>
      </c>
      <c r="K2220" s="6" t="s">
        <v>91</v>
      </c>
      <c r="L2220" s="6" t="s">
        <v>91</v>
      </c>
      <c r="M2220" s="5" t="s">
        <v>92</v>
      </c>
      <c r="N2220" s="6" t="s">
        <v>91</v>
      </c>
      <c r="O2220" s="6" t="s">
        <v>91</v>
      </c>
      <c r="P2220" s="6" t="s">
        <v>91</v>
      </c>
      <c r="Q2220" s="6" t="s">
        <v>91</v>
      </c>
      <c r="R2220" s="5">
        <v>1</v>
      </c>
      <c r="S2220" s="5">
        <v>0</v>
      </c>
      <c r="T2220" s="5" t="s">
        <v>93</v>
      </c>
      <c r="U2220" s="5" t="s">
        <v>105</v>
      </c>
    </row>
    <row r="2221" spans="1:21">
      <c r="A2221" s="6" t="s">
        <v>87</v>
      </c>
      <c r="B2221" s="7">
        <v>1</v>
      </c>
      <c r="C2221" s="5">
        <v>2409</v>
      </c>
      <c r="D2221" s="5">
        <v>42</v>
      </c>
      <c r="E2221" s="8" t="s">
        <v>3028</v>
      </c>
      <c r="F2221" s="8">
        <v>42124903</v>
      </c>
      <c r="G2221" s="5" t="s">
        <v>3031</v>
      </c>
      <c r="H2221" s="5" t="s">
        <v>225</v>
      </c>
      <c r="I2221" s="6" t="s">
        <v>91</v>
      </c>
      <c r="J2221" s="6" t="s">
        <v>91</v>
      </c>
      <c r="K2221" s="6" t="s">
        <v>91</v>
      </c>
      <c r="L2221" s="6" t="s">
        <v>91</v>
      </c>
      <c r="M2221" s="5" t="s">
        <v>92</v>
      </c>
      <c r="N2221" s="6" t="s">
        <v>91</v>
      </c>
      <c r="O2221" s="6" t="s">
        <v>91</v>
      </c>
      <c r="P2221" s="6" t="s">
        <v>91</v>
      </c>
      <c r="Q2221" s="6" t="s">
        <v>91</v>
      </c>
      <c r="R2221" s="5">
        <v>1</v>
      </c>
      <c r="S2221" s="5">
        <v>0</v>
      </c>
      <c r="T2221" s="5" t="s">
        <v>93</v>
      </c>
      <c r="U2221" s="5" t="s">
        <v>105</v>
      </c>
    </row>
    <row r="2222" spans="1:21">
      <c r="A2222" s="6" t="s">
        <v>87</v>
      </c>
      <c r="B2222" s="7">
        <v>1</v>
      </c>
      <c r="C2222" s="5">
        <v>2410</v>
      </c>
      <c r="D2222" s="5">
        <v>42</v>
      </c>
      <c r="E2222" s="8" t="s">
        <v>3028</v>
      </c>
      <c r="F2222" s="8">
        <v>42124904</v>
      </c>
      <c r="G2222" s="5" t="s">
        <v>3032</v>
      </c>
      <c r="H2222" s="5" t="s">
        <v>227</v>
      </c>
      <c r="I2222" s="6" t="s">
        <v>91</v>
      </c>
      <c r="J2222" s="6" t="s">
        <v>91</v>
      </c>
      <c r="K2222" s="6" t="s">
        <v>91</v>
      </c>
      <c r="L2222" s="6" t="s">
        <v>91</v>
      </c>
      <c r="M2222" s="5" t="s">
        <v>92</v>
      </c>
      <c r="N2222" s="6" t="s">
        <v>91</v>
      </c>
      <c r="O2222" s="6" t="s">
        <v>91</v>
      </c>
      <c r="P2222" s="6" t="s">
        <v>91</v>
      </c>
      <c r="Q2222" s="6" t="s">
        <v>91</v>
      </c>
      <c r="R2222" s="5">
        <v>1</v>
      </c>
      <c r="S2222" s="5">
        <v>0</v>
      </c>
      <c r="T2222" s="5" t="s">
        <v>93</v>
      </c>
      <c r="U2222" s="5" t="s">
        <v>105</v>
      </c>
    </row>
    <row r="2223" spans="1:21">
      <c r="A2223" s="6" t="s">
        <v>87</v>
      </c>
      <c r="B2223" s="7">
        <v>1</v>
      </c>
      <c r="C2223" s="5">
        <v>2411</v>
      </c>
      <c r="D2223" s="5">
        <v>42</v>
      </c>
      <c r="E2223" s="8" t="s">
        <v>2713</v>
      </c>
      <c r="F2223" s="8">
        <v>421250</v>
      </c>
      <c r="G2223" s="5" t="s">
        <v>3033</v>
      </c>
      <c r="H2223" s="5" t="s">
        <v>3034</v>
      </c>
      <c r="I2223" s="6" t="s">
        <v>91</v>
      </c>
      <c r="J2223" s="6" t="s">
        <v>91</v>
      </c>
      <c r="K2223" s="6" t="s">
        <v>91</v>
      </c>
      <c r="L2223" s="6" t="s">
        <v>91</v>
      </c>
      <c r="M2223" s="5" t="s">
        <v>92</v>
      </c>
      <c r="N2223" s="6" t="s">
        <v>91</v>
      </c>
      <c r="O2223" s="6" t="s">
        <v>91</v>
      </c>
      <c r="P2223" s="6" t="s">
        <v>91</v>
      </c>
      <c r="Q2223" s="6" t="s">
        <v>91</v>
      </c>
      <c r="R2223" s="5">
        <v>1</v>
      </c>
      <c r="S2223" s="5">
        <v>0</v>
      </c>
      <c r="T2223" s="5" t="s">
        <v>93</v>
      </c>
      <c r="U2223" s="5" t="s">
        <v>105</v>
      </c>
    </row>
    <row r="2224" spans="1:21">
      <c r="A2224" s="6" t="s">
        <v>87</v>
      </c>
      <c r="B2224" s="7">
        <v>1</v>
      </c>
      <c r="C2224" s="5">
        <v>2412</v>
      </c>
      <c r="D2224" s="5">
        <v>42</v>
      </c>
      <c r="E2224" s="8" t="s">
        <v>3035</v>
      </c>
      <c r="F2224" s="8">
        <v>42125001</v>
      </c>
      <c r="G2224" s="5" t="s">
        <v>3036</v>
      </c>
      <c r="H2224" s="5" t="s">
        <v>221</v>
      </c>
      <c r="I2224" s="6" t="s">
        <v>91</v>
      </c>
      <c r="J2224" s="6" t="s">
        <v>91</v>
      </c>
      <c r="K2224" s="6" t="s">
        <v>91</v>
      </c>
      <c r="L2224" s="6" t="s">
        <v>91</v>
      </c>
      <c r="M2224" s="5" t="s">
        <v>92</v>
      </c>
      <c r="N2224" s="6" t="s">
        <v>91</v>
      </c>
      <c r="O2224" s="6" t="s">
        <v>91</v>
      </c>
      <c r="P2224" s="6" t="s">
        <v>91</v>
      </c>
      <c r="Q2224" s="6" t="s">
        <v>91</v>
      </c>
      <c r="R2224" s="5">
        <v>1</v>
      </c>
      <c r="S2224" s="5">
        <v>0</v>
      </c>
      <c r="T2224" s="5" t="s">
        <v>93</v>
      </c>
      <c r="U2224" s="5" t="s">
        <v>105</v>
      </c>
    </row>
    <row r="2225" spans="1:21">
      <c r="A2225" s="6" t="s">
        <v>87</v>
      </c>
      <c r="B2225" s="7">
        <v>1</v>
      </c>
      <c r="C2225" s="5">
        <v>2413</v>
      </c>
      <c r="D2225" s="5">
        <v>42</v>
      </c>
      <c r="E2225" s="8" t="s">
        <v>3035</v>
      </c>
      <c r="F2225" s="8">
        <v>42125002</v>
      </c>
      <c r="G2225" s="5" t="s">
        <v>3037</v>
      </c>
      <c r="H2225" s="5" t="s">
        <v>223</v>
      </c>
      <c r="I2225" s="6" t="s">
        <v>91</v>
      </c>
      <c r="J2225" s="6" t="s">
        <v>91</v>
      </c>
      <c r="K2225" s="6" t="s">
        <v>91</v>
      </c>
      <c r="L2225" s="6" t="s">
        <v>91</v>
      </c>
      <c r="M2225" s="5" t="s">
        <v>92</v>
      </c>
      <c r="N2225" s="6" t="s">
        <v>91</v>
      </c>
      <c r="O2225" s="6" t="s">
        <v>91</v>
      </c>
      <c r="P2225" s="6" t="s">
        <v>91</v>
      </c>
      <c r="Q2225" s="6" t="s">
        <v>91</v>
      </c>
      <c r="R2225" s="5">
        <v>1</v>
      </c>
      <c r="S2225" s="5">
        <v>0</v>
      </c>
      <c r="T2225" s="5" t="s">
        <v>93</v>
      </c>
      <c r="U2225" s="5" t="s">
        <v>105</v>
      </c>
    </row>
    <row r="2226" spans="1:21">
      <c r="A2226" s="6" t="s">
        <v>87</v>
      </c>
      <c r="B2226" s="7">
        <v>1</v>
      </c>
      <c r="C2226" s="5">
        <v>2414</v>
      </c>
      <c r="D2226" s="5">
        <v>42</v>
      </c>
      <c r="E2226" s="8" t="s">
        <v>3035</v>
      </c>
      <c r="F2226" s="8">
        <v>42125003</v>
      </c>
      <c r="G2226" s="5" t="s">
        <v>3038</v>
      </c>
      <c r="H2226" s="5" t="s">
        <v>225</v>
      </c>
      <c r="I2226" s="6" t="s">
        <v>91</v>
      </c>
      <c r="J2226" s="6" t="s">
        <v>91</v>
      </c>
      <c r="K2226" s="6" t="s">
        <v>91</v>
      </c>
      <c r="L2226" s="6" t="s">
        <v>91</v>
      </c>
      <c r="M2226" s="5" t="s">
        <v>92</v>
      </c>
      <c r="N2226" s="6" t="s">
        <v>91</v>
      </c>
      <c r="O2226" s="6" t="s">
        <v>91</v>
      </c>
      <c r="P2226" s="6" t="s">
        <v>91</v>
      </c>
      <c r="Q2226" s="6" t="s">
        <v>91</v>
      </c>
      <c r="R2226" s="5">
        <v>1</v>
      </c>
      <c r="S2226" s="5">
        <v>0</v>
      </c>
      <c r="T2226" s="5" t="s">
        <v>93</v>
      </c>
      <c r="U2226" s="5" t="s">
        <v>105</v>
      </c>
    </row>
    <row r="2227" spans="1:21">
      <c r="A2227" s="6" t="s">
        <v>87</v>
      </c>
      <c r="B2227" s="7">
        <v>1</v>
      </c>
      <c r="C2227" s="5">
        <v>2415</v>
      </c>
      <c r="D2227" s="5">
        <v>42</v>
      </c>
      <c r="E2227" s="8" t="s">
        <v>3035</v>
      </c>
      <c r="F2227" s="8">
        <v>42125004</v>
      </c>
      <c r="G2227" s="5" t="s">
        <v>3039</v>
      </c>
      <c r="H2227" s="5" t="s">
        <v>227</v>
      </c>
      <c r="I2227" s="6" t="s">
        <v>91</v>
      </c>
      <c r="J2227" s="6" t="s">
        <v>91</v>
      </c>
      <c r="K2227" s="6" t="s">
        <v>91</v>
      </c>
      <c r="L2227" s="6" t="s">
        <v>91</v>
      </c>
      <c r="M2227" s="5" t="s">
        <v>92</v>
      </c>
      <c r="N2227" s="6" t="s">
        <v>91</v>
      </c>
      <c r="O2227" s="6" t="s">
        <v>91</v>
      </c>
      <c r="P2227" s="6" t="s">
        <v>91</v>
      </c>
      <c r="Q2227" s="6" t="s">
        <v>91</v>
      </c>
      <c r="R2227" s="5">
        <v>1</v>
      </c>
      <c r="S2227" s="5">
        <v>0</v>
      </c>
      <c r="T2227" s="5" t="s">
        <v>93</v>
      </c>
      <c r="U2227" s="5" t="s">
        <v>105</v>
      </c>
    </row>
    <row r="2228" spans="1:21">
      <c r="A2228" s="6" t="s">
        <v>87</v>
      </c>
      <c r="B2228" s="7">
        <v>1</v>
      </c>
      <c r="C2228" s="5">
        <v>2416</v>
      </c>
      <c r="D2228" s="5">
        <v>42</v>
      </c>
      <c r="E2228" s="8" t="s">
        <v>2713</v>
      </c>
      <c r="F2228" s="8">
        <v>421251</v>
      </c>
      <c r="G2228" s="5" t="s">
        <v>3040</v>
      </c>
      <c r="H2228" s="5" t="s">
        <v>3041</v>
      </c>
      <c r="I2228" s="5">
        <v>10065502190</v>
      </c>
      <c r="J2228" s="6" t="s">
        <v>91</v>
      </c>
      <c r="K2228" s="6" t="s">
        <v>91</v>
      </c>
      <c r="L2228" s="6" t="s">
        <v>91</v>
      </c>
      <c r="M2228" s="5" t="s">
        <v>92</v>
      </c>
      <c r="N2228" s="6" t="s">
        <v>91</v>
      </c>
      <c r="O2228" s="6" t="s">
        <v>91</v>
      </c>
      <c r="P2228" s="6" t="s">
        <v>91</v>
      </c>
      <c r="Q2228" s="6" t="s">
        <v>91</v>
      </c>
      <c r="R2228" s="5">
        <v>1</v>
      </c>
      <c r="S2228" s="5">
        <v>0</v>
      </c>
      <c r="T2228" s="5" t="s">
        <v>93</v>
      </c>
      <c r="U2228" s="5" t="s">
        <v>105</v>
      </c>
    </row>
    <row r="2229" spans="1:21">
      <c r="A2229" s="6" t="s">
        <v>87</v>
      </c>
      <c r="B2229" s="7">
        <v>1</v>
      </c>
      <c r="C2229" s="5">
        <v>2417</v>
      </c>
      <c r="D2229" s="5">
        <v>42</v>
      </c>
      <c r="E2229" s="8" t="s">
        <v>3042</v>
      </c>
      <c r="F2229" s="8">
        <v>42125101</v>
      </c>
      <c r="G2229" s="5" t="s">
        <v>3043</v>
      </c>
      <c r="H2229" s="5" t="s">
        <v>221</v>
      </c>
      <c r="I2229" s="6" t="s">
        <v>91</v>
      </c>
      <c r="J2229" s="6" t="s">
        <v>91</v>
      </c>
      <c r="K2229" s="6" t="s">
        <v>91</v>
      </c>
      <c r="L2229" s="6" t="s">
        <v>91</v>
      </c>
      <c r="M2229" s="5" t="s">
        <v>92</v>
      </c>
      <c r="N2229" s="6" t="s">
        <v>91</v>
      </c>
      <c r="O2229" s="6" t="s">
        <v>91</v>
      </c>
      <c r="P2229" s="6" t="s">
        <v>91</v>
      </c>
      <c r="Q2229" s="6" t="s">
        <v>91</v>
      </c>
      <c r="R2229" s="5">
        <v>1</v>
      </c>
      <c r="S2229" s="5">
        <v>0</v>
      </c>
      <c r="T2229" s="5" t="s">
        <v>93</v>
      </c>
      <c r="U2229" s="5" t="s">
        <v>105</v>
      </c>
    </row>
    <row r="2230" spans="1:21">
      <c r="A2230" s="6" t="s">
        <v>87</v>
      </c>
      <c r="B2230" s="7">
        <v>1</v>
      </c>
      <c r="C2230" s="5">
        <v>2418</v>
      </c>
      <c r="D2230" s="5">
        <v>42</v>
      </c>
      <c r="E2230" s="8" t="s">
        <v>3042</v>
      </c>
      <c r="F2230" s="8">
        <v>42125102</v>
      </c>
      <c r="G2230" s="5" t="s">
        <v>3044</v>
      </c>
      <c r="H2230" s="5" t="s">
        <v>223</v>
      </c>
      <c r="I2230" s="6" t="s">
        <v>91</v>
      </c>
      <c r="J2230" s="6" t="s">
        <v>91</v>
      </c>
      <c r="K2230" s="6" t="s">
        <v>91</v>
      </c>
      <c r="L2230" s="6" t="s">
        <v>91</v>
      </c>
      <c r="M2230" s="5" t="s">
        <v>92</v>
      </c>
      <c r="N2230" s="6" t="s">
        <v>91</v>
      </c>
      <c r="O2230" s="6" t="s">
        <v>91</v>
      </c>
      <c r="P2230" s="6" t="s">
        <v>91</v>
      </c>
      <c r="Q2230" s="6" t="s">
        <v>91</v>
      </c>
      <c r="R2230" s="5">
        <v>1</v>
      </c>
      <c r="S2230" s="5">
        <v>0</v>
      </c>
      <c r="T2230" s="5" t="s">
        <v>93</v>
      </c>
      <c r="U2230" s="5" t="s">
        <v>105</v>
      </c>
    </row>
    <row r="2231" spans="1:21">
      <c r="A2231" s="6" t="s">
        <v>87</v>
      </c>
      <c r="B2231" s="7">
        <v>1</v>
      </c>
      <c r="C2231" s="5">
        <v>2419</v>
      </c>
      <c r="D2231" s="5">
        <v>42</v>
      </c>
      <c r="E2231" s="8" t="s">
        <v>3042</v>
      </c>
      <c r="F2231" s="8">
        <v>42125103</v>
      </c>
      <c r="G2231" s="5" t="s">
        <v>3045</v>
      </c>
      <c r="H2231" s="5" t="s">
        <v>225</v>
      </c>
      <c r="I2231" s="6" t="s">
        <v>91</v>
      </c>
      <c r="J2231" s="6" t="s">
        <v>91</v>
      </c>
      <c r="K2231" s="6" t="s">
        <v>91</v>
      </c>
      <c r="L2231" s="6" t="s">
        <v>91</v>
      </c>
      <c r="M2231" s="5" t="s">
        <v>92</v>
      </c>
      <c r="N2231" s="6" t="s">
        <v>91</v>
      </c>
      <c r="O2231" s="6" t="s">
        <v>91</v>
      </c>
      <c r="P2231" s="6" t="s">
        <v>91</v>
      </c>
      <c r="Q2231" s="6" t="s">
        <v>91</v>
      </c>
      <c r="R2231" s="5">
        <v>1</v>
      </c>
      <c r="S2231" s="5">
        <v>0</v>
      </c>
      <c r="T2231" s="5" t="s">
        <v>93</v>
      </c>
      <c r="U2231" s="5" t="s">
        <v>105</v>
      </c>
    </row>
    <row r="2232" spans="1:21">
      <c r="A2232" s="6" t="s">
        <v>87</v>
      </c>
      <c r="B2232" s="7">
        <v>1</v>
      </c>
      <c r="C2232" s="5">
        <v>2421</v>
      </c>
      <c r="D2232" s="5">
        <v>42</v>
      </c>
      <c r="E2232" s="8" t="s">
        <v>3042</v>
      </c>
      <c r="F2232" s="8">
        <v>42125104</v>
      </c>
      <c r="G2232" s="5" t="s">
        <v>3046</v>
      </c>
      <c r="H2232" s="5" t="s">
        <v>227</v>
      </c>
      <c r="I2232" s="6" t="s">
        <v>91</v>
      </c>
      <c r="J2232" s="6" t="s">
        <v>91</v>
      </c>
      <c r="K2232" s="6" t="s">
        <v>91</v>
      </c>
      <c r="L2232" s="6" t="s">
        <v>91</v>
      </c>
      <c r="M2232" s="5" t="s">
        <v>92</v>
      </c>
      <c r="N2232" s="6" t="s">
        <v>91</v>
      </c>
      <c r="O2232" s="6" t="s">
        <v>91</v>
      </c>
      <c r="P2232" s="6" t="s">
        <v>91</v>
      </c>
      <c r="Q2232" s="6" t="s">
        <v>91</v>
      </c>
      <c r="R2232" s="5">
        <v>1</v>
      </c>
      <c r="S2232" s="5">
        <v>0</v>
      </c>
      <c r="T2232" s="5" t="s">
        <v>93</v>
      </c>
      <c r="U2232" s="5" t="s">
        <v>105</v>
      </c>
    </row>
    <row r="2233" spans="1:21">
      <c r="A2233" s="6" t="s">
        <v>87</v>
      </c>
      <c r="B2233" s="7">
        <v>1</v>
      </c>
      <c r="C2233" s="5">
        <v>2422</v>
      </c>
      <c r="D2233" s="5">
        <v>42</v>
      </c>
      <c r="E2233" s="8" t="s">
        <v>2713</v>
      </c>
      <c r="F2233" s="8">
        <v>421252</v>
      </c>
      <c r="G2233" s="5" t="s">
        <v>3047</v>
      </c>
      <c r="H2233" s="5" t="s">
        <v>3048</v>
      </c>
      <c r="I2233" s="5">
        <v>10065500057</v>
      </c>
      <c r="J2233" s="6" t="s">
        <v>91</v>
      </c>
      <c r="K2233" s="6" t="s">
        <v>91</v>
      </c>
      <c r="L2233" s="6" t="s">
        <v>91</v>
      </c>
      <c r="M2233" s="5" t="s">
        <v>92</v>
      </c>
      <c r="N2233" s="6" t="s">
        <v>91</v>
      </c>
      <c r="O2233" s="6" t="s">
        <v>91</v>
      </c>
      <c r="P2233" s="6" t="s">
        <v>91</v>
      </c>
      <c r="Q2233" s="6" t="s">
        <v>91</v>
      </c>
      <c r="R2233" s="5">
        <v>1</v>
      </c>
      <c r="S2233" s="5">
        <v>0</v>
      </c>
      <c r="T2233" s="5" t="s">
        <v>93</v>
      </c>
      <c r="U2233" s="5" t="s">
        <v>105</v>
      </c>
    </row>
    <row r="2234" spans="1:21">
      <c r="A2234" s="6" t="s">
        <v>87</v>
      </c>
      <c r="B2234" s="7">
        <v>1</v>
      </c>
      <c r="C2234" s="5">
        <v>2423</v>
      </c>
      <c r="D2234" s="5">
        <v>42</v>
      </c>
      <c r="E2234" s="8" t="s">
        <v>3049</v>
      </c>
      <c r="F2234" s="8">
        <v>42125201</v>
      </c>
      <c r="G2234" s="5" t="s">
        <v>3050</v>
      </c>
      <c r="H2234" s="5" t="s">
        <v>221</v>
      </c>
      <c r="I2234" s="6" t="s">
        <v>91</v>
      </c>
      <c r="J2234" s="6" t="s">
        <v>91</v>
      </c>
      <c r="K2234" s="6" t="s">
        <v>91</v>
      </c>
      <c r="L2234" s="6" t="s">
        <v>91</v>
      </c>
      <c r="M2234" s="5" t="s">
        <v>92</v>
      </c>
      <c r="N2234" s="6" t="s">
        <v>91</v>
      </c>
      <c r="O2234" s="6" t="s">
        <v>91</v>
      </c>
      <c r="P2234" s="6" t="s">
        <v>91</v>
      </c>
      <c r="Q2234" s="6" t="s">
        <v>91</v>
      </c>
      <c r="R2234" s="5">
        <v>1</v>
      </c>
      <c r="S2234" s="5">
        <v>0</v>
      </c>
      <c r="T2234" s="5" t="s">
        <v>93</v>
      </c>
      <c r="U2234" s="5" t="s">
        <v>105</v>
      </c>
    </row>
    <row r="2235" spans="1:21">
      <c r="A2235" s="6" t="s">
        <v>87</v>
      </c>
      <c r="B2235" s="7">
        <v>1</v>
      </c>
      <c r="C2235" s="5">
        <v>2424</v>
      </c>
      <c r="D2235" s="5">
        <v>42</v>
      </c>
      <c r="E2235" s="8" t="s">
        <v>3049</v>
      </c>
      <c r="F2235" s="8">
        <v>42125202</v>
      </c>
      <c r="G2235" s="5" t="s">
        <v>3051</v>
      </c>
      <c r="H2235" s="5" t="s">
        <v>223</v>
      </c>
      <c r="I2235" s="6" t="s">
        <v>91</v>
      </c>
      <c r="J2235" s="6" t="s">
        <v>91</v>
      </c>
      <c r="K2235" s="6" t="s">
        <v>91</v>
      </c>
      <c r="L2235" s="6" t="s">
        <v>91</v>
      </c>
      <c r="M2235" s="5" t="s">
        <v>92</v>
      </c>
      <c r="N2235" s="6" t="s">
        <v>91</v>
      </c>
      <c r="O2235" s="6" t="s">
        <v>91</v>
      </c>
      <c r="P2235" s="6" t="s">
        <v>91</v>
      </c>
      <c r="Q2235" s="6" t="s">
        <v>91</v>
      </c>
      <c r="R2235" s="5">
        <v>1</v>
      </c>
      <c r="S2235" s="5">
        <v>0</v>
      </c>
      <c r="T2235" s="5" t="s">
        <v>93</v>
      </c>
      <c r="U2235" s="5" t="s">
        <v>105</v>
      </c>
    </row>
    <row r="2236" spans="1:21">
      <c r="A2236" s="6" t="s">
        <v>87</v>
      </c>
      <c r="B2236" s="7">
        <v>1</v>
      </c>
      <c r="C2236" s="5">
        <v>2425</v>
      </c>
      <c r="D2236" s="5">
        <v>42</v>
      </c>
      <c r="E2236" s="8" t="s">
        <v>3049</v>
      </c>
      <c r="F2236" s="8">
        <v>42125203</v>
      </c>
      <c r="G2236" s="5" t="s">
        <v>3052</v>
      </c>
      <c r="H2236" s="5" t="s">
        <v>225</v>
      </c>
      <c r="I2236" s="6" t="s">
        <v>91</v>
      </c>
      <c r="J2236" s="6" t="s">
        <v>91</v>
      </c>
      <c r="K2236" s="6" t="s">
        <v>91</v>
      </c>
      <c r="L2236" s="6" t="s">
        <v>91</v>
      </c>
      <c r="M2236" s="5" t="s">
        <v>92</v>
      </c>
      <c r="N2236" s="6" t="s">
        <v>91</v>
      </c>
      <c r="O2236" s="6" t="s">
        <v>91</v>
      </c>
      <c r="P2236" s="6" t="s">
        <v>91</v>
      </c>
      <c r="Q2236" s="6" t="s">
        <v>91</v>
      </c>
      <c r="R2236" s="5">
        <v>1</v>
      </c>
      <c r="S2236" s="5">
        <v>0</v>
      </c>
      <c r="T2236" s="5" t="s">
        <v>93</v>
      </c>
      <c r="U2236" s="5" t="s">
        <v>105</v>
      </c>
    </row>
    <row r="2237" spans="1:21">
      <c r="A2237" s="6" t="s">
        <v>87</v>
      </c>
      <c r="B2237" s="7">
        <v>1</v>
      </c>
      <c r="C2237" s="5">
        <v>2427</v>
      </c>
      <c r="D2237" s="5">
        <v>42</v>
      </c>
      <c r="E2237" s="8" t="s">
        <v>3049</v>
      </c>
      <c r="F2237" s="8">
        <v>42125204</v>
      </c>
      <c r="G2237" s="5" t="s">
        <v>3053</v>
      </c>
      <c r="H2237" s="5" t="s">
        <v>227</v>
      </c>
      <c r="I2237" s="6" t="s">
        <v>91</v>
      </c>
      <c r="J2237" s="6" t="s">
        <v>91</v>
      </c>
      <c r="K2237" s="6" t="s">
        <v>91</v>
      </c>
      <c r="L2237" s="6" t="s">
        <v>91</v>
      </c>
      <c r="M2237" s="5" t="s">
        <v>92</v>
      </c>
      <c r="N2237" s="6" t="s">
        <v>91</v>
      </c>
      <c r="O2237" s="6" t="s">
        <v>91</v>
      </c>
      <c r="P2237" s="6" t="s">
        <v>91</v>
      </c>
      <c r="Q2237" s="6" t="s">
        <v>91</v>
      </c>
      <c r="R2237" s="5">
        <v>1</v>
      </c>
      <c r="S2237" s="5">
        <v>0</v>
      </c>
      <c r="T2237" s="5" t="s">
        <v>93</v>
      </c>
      <c r="U2237" s="5" t="s">
        <v>105</v>
      </c>
    </row>
    <row r="2238" spans="1:21">
      <c r="A2238" s="6" t="s">
        <v>87</v>
      </c>
      <c r="B2238" s="7">
        <v>1</v>
      </c>
      <c r="C2238" s="5">
        <v>2428</v>
      </c>
      <c r="D2238" s="5">
        <v>42</v>
      </c>
      <c r="E2238" s="8" t="s">
        <v>2713</v>
      </c>
      <c r="F2238" s="8">
        <v>421253</v>
      </c>
      <c r="G2238" s="5" t="s">
        <v>3054</v>
      </c>
      <c r="H2238" s="5" t="s">
        <v>3055</v>
      </c>
      <c r="I2238" s="6" t="s">
        <v>91</v>
      </c>
      <c r="J2238" s="6" t="s">
        <v>91</v>
      </c>
      <c r="K2238" s="6" t="s">
        <v>91</v>
      </c>
      <c r="L2238" s="6" t="s">
        <v>91</v>
      </c>
      <c r="M2238" s="5" t="s">
        <v>92</v>
      </c>
      <c r="N2238" s="6" t="s">
        <v>91</v>
      </c>
      <c r="O2238" s="6" t="s">
        <v>91</v>
      </c>
      <c r="P2238" s="6" t="s">
        <v>91</v>
      </c>
      <c r="Q2238" s="6" t="s">
        <v>91</v>
      </c>
      <c r="R2238" s="5">
        <v>1</v>
      </c>
      <c r="S2238" s="5">
        <v>0</v>
      </c>
      <c r="T2238" s="5" t="s">
        <v>93</v>
      </c>
      <c r="U2238" s="5" t="s">
        <v>105</v>
      </c>
    </row>
    <row r="2239" spans="1:21">
      <c r="A2239" s="6" t="s">
        <v>87</v>
      </c>
      <c r="B2239" s="7">
        <v>1</v>
      </c>
      <c r="C2239" s="5">
        <v>2429</v>
      </c>
      <c r="D2239" s="5">
        <v>42</v>
      </c>
      <c r="E2239" s="8" t="s">
        <v>3056</v>
      </c>
      <c r="F2239" s="8">
        <v>42125301</v>
      </c>
      <c r="G2239" s="5" t="s">
        <v>3057</v>
      </c>
      <c r="H2239" s="5" t="s">
        <v>221</v>
      </c>
      <c r="I2239" s="6" t="s">
        <v>91</v>
      </c>
      <c r="J2239" s="6" t="s">
        <v>91</v>
      </c>
      <c r="K2239" s="6" t="s">
        <v>91</v>
      </c>
      <c r="L2239" s="6" t="s">
        <v>91</v>
      </c>
      <c r="M2239" s="5" t="s">
        <v>92</v>
      </c>
      <c r="N2239" s="6" t="s">
        <v>91</v>
      </c>
      <c r="O2239" s="6" t="s">
        <v>91</v>
      </c>
      <c r="P2239" s="6" t="s">
        <v>91</v>
      </c>
      <c r="Q2239" s="6" t="s">
        <v>91</v>
      </c>
      <c r="R2239" s="5">
        <v>1</v>
      </c>
      <c r="S2239" s="5">
        <v>0</v>
      </c>
      <c r="T2239" s="5" t="s">
        <v>93</v>
      </c>
      <c r="U2239" s="5" t="s">
        <v>105</v>
      </c>
    </row>
    <row r="2240" spans="1:21">
      <c r="A2240" s="6" t="s">
        <v>87</v>
      </c>
      <c r="B2240" s="7">
        <v>1</v>
      </c>
      <c r="C2240" s="5">
        <v>2430</v>
      </c>
      <c r="D2240" s="5">
        <v>42</v>
      </c>
      <c r="E2240" s="8" t="s">
        <v>3056</v>
      </c>
      <c r="F2240" s="8">
        <v>42125302</v>
      </c>
      <c r="G2240" s="5" t="s">
        <v>3058</v>
      </c>
      <c r="H2240" s="5" t="s">
        <v>223</v>
      </c>
      <c r="I2240" s="6" t="s">
        <v>91</v>
      </c>
      <c r="J2240" s="6" t="s">
        <v>91</v>
      </c>
      <c r="K2240" s="6" t="s">
        <v>91</v>
      </c>
      <c r="L2240" s="6" t="s">
        <v>91</v>
      </c>
      <c r="M2240" s="5" t="s">
        <v>92</v>
      </c>
      <c r="N2240" s="6" t="s">
        <v>91</v>
      </c>
      <c r="O2240" s="6" t="s">
        <v>91</v>
      </c>
      <c r="P2240" s="6" t="s">
        <v>91</v>
      </c>
      <c r="Q2240" s="6" t="s">
        <v>91</v>
      </c>
      <c r="R2240" s="5">
        <v>1</v>
      </c>
      <c r="S2240" s="5">
        <v>0</v>
      </c>
      <c r="T2240" s="5" t="s">
        <v>93</v>
      </c>
      <c r="U2240" s="5" t="s">
        <v>105</v>
      </c>
    </row>
    <row r="2241" spans="1:21">
      <c r="A2241" s="6" t="s">
        <v>87</v>
      </c>
      <c r="B2241" s="7">
        <v>1</v>
      </c>
      <c r="C2241" s="5">
        <v>2431</v>
      </c>
      <c r="D2241" s="5">
        <v>42</v>
      </c>
      <c r="E2241" s="8" t="s">
        <v>3056</v>
      </c>
      <c r="F2241" s="8">
        <v>42125303</v>
      </c>
      <c r="G2241" s="5" t="s">
        <v>3059</v>
      </c>
      <c r="H2241" s="5" t="s">
        <v>225</v>
      </c>
      <c r="I2241" s="6" t="s">
        <v>91</v>
      </c>
      <c r="J2241" s="6" t="s">
        <v>91</v>
      </c>
      <c r="K2241" s="6" t="s">
        <v>91</v>
      </c>
      <c r="L2241" s="6" t="s">
        <v>91</v>
      </c>
      <c r="M2241" s="5" t="s">
        <v>92</v>
      </c>
      <c r="N2241" s="6" t="s">
        <v>91</v>
      </c>
      <c r="O2241" s="6" t="s">
        <v>91</v>
      </c>
      <c r="P2241" s="6" t="s">
        <v>91</v>
      </c>
      <c r="Q2241" s="6" t="s">
        <v>91</v>
      </c>
      <c r="R2241" s="5">
        <v>1</v>
      </c>
      <c r="S2241" s="5">
        <v>0</v>
      </c>
      <c r="T2241" s="5" t="s">
        <v>93</v>
      </c>
      <c r="U2241" s="5" t="s">
        <v>105</v>
      </c>
    </row>
    <row r="2242" spans="1:21">
      <c r="A2242" s="6" t="s">
        <v>87</v>
      </c>
      <c r="B2242" s="7">
        <v>1</v>
      </c>
      <c r="C2242" s="5">
        <v>2432</v>
      </c>
      <c r="D2242" s="5">
        <v>42</v>
      </c>
      <c r="E2242" s="8" t="s">
        <v>3056</v>
      </c>
      <c r="F2242" s="8">
        <v>42125304</v>
      </c>
      <c r="G2242" s="5" t="s">
        <v>3060</v>
      </c>
      <c r="H2242" s="5" t="s">
        <v>227</v>
      </c>
      <c r="I2242" s="6" t="s">
        <v>91</v>
      </c>
      <c r="J2242" s="6" t="s">
        <v>91</v>
      </c>
      <c r="K2242" s="6" t="s">
        <v>91</v>
      </c>
      <c r="L2242" s="6" t="s">
        <v>91</v>
      </c>
      <c r="M2242" s="5" t="s">
        <v>92</v>
      </c>
      <c r="N2242" s="6" t="s">
        <v>91</v>
      </c>
      <c r="O2242" s="6" t="s">
        <v>91</v>
      </c>
      <c r="P2242" s="6" t="s">
        <v>91</v>
      </c>
      <c r="Q2242" s="6" t="s">
        <v>91</v>
      </c>
      <c r="R2242" s="5">
        <v>1</v>
      </c>
      <c r="S2242" s="5">
        <v>0</v>
      </c>
      <c r="T2242" s="5" t="s">
        <v>93</v>
      </c>
      <c r="U2242" s="5" t="s">
        <v>105</v>
      </c>
    </row>
    <row r="2243" spans="1:21">
      <c r="A2243" s="6" t="s">
        <v>87</v>
      </c>
      <c r="B2243" s="7">
        <v>1</v>
      </c>
      <c r="C2243" s="5">
        <v>2433</v>
      </c>
      <c r="D2243" s="5">
        <v>42</v>
      </c>
      <c r="E2243" s="8" t="s">
        <v>2713</v>
      </c>
      <c r="F2243" s="8">
        <v>421254</v>
      </c>
      <c r="G2243" s="5" t="s">
        <v>3061</v>
      </c>
      <c r="H2243" s="5" t="s">
        <v>3062</v>
      </c>
      <c r="I2243" s="5">
        <v>10065505295</v>
      </c>
      <c r="J2243" s="6" t="s">
        <v>91</v>
      </c>
      <c r="K2243" s="6" t="s">
        <v>91</v>
      </c>
      <c r="L2243" s="6" t="s">
        <v>91</v>
      </c>
      <c r="M2243" s="5" t="s">
        <v>92</v>
      </c>
      <c r="N2243" s="6" t="s">
        <v>91</v>
      </c>
      <c r="O2243" s="6" t="s">
        <v>91</v>
      </c>
      <c r="P2243" s="6" t="s">
        <v>91</v>
      </c>
      <c r="Q2243" s="6" t="s">
        <v>91</v>
      </c>
      <c r="R2243" s="5">
        <v>1</v>
      </c>
      <c r="S2243" s="5">
        <v>0</v>
      </c>
      <c r="T2243" s="5" t="s">
        <v>93</v>
      </c>
      <c r="U2243" s="5" t="s">
        <v>105</v>
      </c>
    </row>
    <row r="2244" spans="1:21">
      <c r="A2244" s="6" t="s">
        <v>87</v>
      </c>
      <c r="B2244" s="7">
        <v>1</v>
      </c>
      <c r="C2244" s="5">
        <v>2434</v>
      </c>
      <c r="D2244" s="5">
        <v>42</v>
      </c>
      <c r="E2244" s="8" t="s">
        <v>3063</v>
      </c>
      <c r="F2244" s="8">
        <v>42125401</v>
      </c>
      <c r="G2244" s="5" t="s">
        <v>3064</v>
      </c>
      <c r="H2244" s="5" t="s">
        <v>221</v>
      </c>
      <c r="I2244" s="6" t="s">
        <v>91</v>
      </c>
      <c r="J2244" s="6" t="s">
        <v>91</v>
      </c>
      <c r="K2244" s="6" t="s">
        <v>91</v>
      </c>
      <c r="L2244" s="6" t="s">
        <v>91</v>
      </c>
      <c r="M2244" s="5" t="s">
        <v>92</v>
      </c>
      <c r="N2244" s="6" t="s">
        <v>91</v>
      </c>
      <c r="O2244" s="6" t="s">
        <v>91</v>
      </c>
      <c r="P2244" s="6" t="s">
        <v>91</v>
      </c>
      <c r="Q2244" s="6" t="s">
        <v>91</v>
      </c>
      <c r="R2244" s="5">
        <v>1</v>
      </c>
      <c r="S2244" s="5">
        <v>0</v>
      </c>
      <c r="T2244" s="5" t="s">
        <v>93</v>
      </c>
      <c r="U2244" s="5" t="s">
        <v>105</v>
      </c>
    </row>
    <row r="2245" spans="1:21">
      <c r="A2245" s="6" t="s">
        <v>87</v>
      </c>
      <c r="B2245" s="7">
        <v>1</v>
      </c>
      <c r="C2245" s="5">
        <v>2435</v>
      </c>
      <c r="D2245" s="5">
        <v>42</v>
      </c>
      <c r="E2245" s="8" t="s">
        <v>3063</v>
      </c>
      <c r="F2245" s="8">
        <v>42125402</v>
      </c>
      <c r="G2245" s="5" t="s">
        <v>3065</v>
      </c>
      <c r="H2245" s="5" t="s">
        <v>223</v>
      </c>
      <c r="I2245" s="6" t="s">
        <v>91</v>
      </c>
      <c r="J2245" s="6" t="s">
        <v>91</v>
      </c>
      <c r="K2245" s="6" t="s">
        <v>91</v>
      </c>
      <c r="L2245" s="6" t="s">
        <v>91</v>
      </c>
      <c r="M2245" s="5" t="s">
        <v>92</v>
      </c>
      <c r="N2245" s="6" t="s">
        <v>91</v>
      </c>
      <c r="O2245" s="6" t="s">
        <v>91</v>
      </c>
      <c r="P2245" s="6" t="s">
        <v>91</v>
      </c>
      <c r="Q2245" s="6" t="s">
        <v>91</v>
      </c>
      <c r="R2245" s="5">
        <v>1</v>
      </c>
      <c r="S2245" s="5">
        <v>0</v>
      </c>
      <c r="T2245" s="5" t="s">
        <v>93</v>
      </c>
      <c r="U2245" s="5" t="s">
        <v>105</v>
      </c>
    </row>
    <row r="2246" spans="1:21">
      <c r="A2246" s="6" t="s">
        <v>87</v>
      </c>
      <c r="B2246" s="7">
        <v>1</v>
      </c>
      <c r="C2246" s="5">
        <v>2436</v>
      </c>
      <c r="D2246" s="5">
        <v>42</v>
      </c>
      <c r="E2246" s="8" t="s">
        <v>3063</v>
      </c>
      <c r="F2246" s="8">
        <v>42125403</v>
      </c>
      <c r="G2246" s="5" t="s">
        <v>3066</v>
      </c>
      <c r="H2246" s="5" t="s">
        <v>225</v>
      </c>
      <c r="I2246" s="6" t="s">
        <v>91</v>
      </c>
      <c r="J2246" s="6" t="s">
        <v>91</v>
      </c>
      <c r="K2246" s="6" t="s">
        <v>91</v>
      </c>
      <c r="L2246" s="6" t="s">
        <v>91</v>
      </c>
      <c r="M2246" s="5" t="s">
        <v>92</v>
      </c>
      <c r="N2246" s="6" t="s">
        <v>91</v>
      </c>
      <c r="O2246" s="6" t="s">
        <v>91</v>
      </c>
      <c r="P2246" s="6" t="s">
        <v>91</v>
      </c>
      <c r="Q2246" s="6" t="s">
        <v>91</v>
      </c>
      <c r="R2246" s="5">
        <v>1</v>
      </c>
      <c r="S2246" s="5">
        <v>0</v>
      </c>
      <c r="T2246" s="5" t="s">
        <v>93</v>
      </c>
      <c r="U2246" s="5" t="s">
        <v>105</v>
      </c>
    </row>
    <row r="2247" spans="1:21">
      <c r="A2247" s="6" t="s">
        <v>87</v>
      </c>
      <c r="B2247" s="7">
        <v>1</v>
      </c>
      <c r="C2247" s="5">
        <v>2438</v>
      </c>
      <c r="D2247" s="5">
        <v>42</v>
      </c>
      <c r="E2247" s="8" t="s">
        <v>3063</v>
      </c>
      <c r="F2247" s="8">
        <v>42125404</v>
      </c>
      <c r="G2247" s="5" t="s">
        <v>3067</v>
      </c>
      <c r="H2247" s="5" t="s">
        <v>227</v>
      </c>
      <c r="I2247" s="6" t="s">
        <v>91</v>
      </c>
      <c r="J2247" s="6" t="s">
        <v>91</v>
      </c>
      <c r="K2247" s="6" t="s">
        <v>91</v>
      </c>
      <c r="L2247" s="6" t="s">
        <v>91</v>
      </c>
      <c r="M2247" s="5" t="s">
        <v>92</v>
      </c>
      <c r="N2247" s="6" t="s">
        <v>91</v>
      </c>
      <c r="O2247" s="6" t="s">
        <v>91</v>
      </c>
      <c r="P2247" s="6" t="s">
        <v>91</v>
      </c>
      <c r="Q2247" s="6" t="s">
        <v>91</v>
      </c>
      <c r="R2247" s="5">
        <v>1</v>
      </c>
      <c r="S2247" s="5">
        <v>0</v>
      </c>
      <c r="T2247" s="5" t="s">
        <v>93</v>
      </c>
      <c r="U2247" s="5" t="s">
        <v>105</v>
      </c>
    </row>
    <row r="2248" spans="1:21">
      <c r="A2248" s="6" t="s">
        <v>87</v>
      </c>
      <c r="B2248" s="7">
        <v>1</v>
      </c>
      <c r="C2248" s="5">
        <v>2439</v>
      </c>
      <c r="D2248" s="5">
        <v>42</v>
      </c>
      <c r="E2248" s="8" t="s">
        <v>2713</v>
      </c>
      <c r="F2248" s="8">
        <v>421255</v>
      </c>
      <c r="G2248" s="5" t="s">
        <v>3068</v>
      </c>
      <c r="H2248" s="5" t="s">
        <v>3069</v>
      </c>
      <c r="I2248" s="5">
        <v>10065506334</v>
      </c>
      <c r="J2248" s="6" t="s">
        <v>91</v>
      </c>
      <c r="K2248" s="6" t="s">
        <v>91</v>
      </c>
      <c r="L2248" s="6" t="s">
        <v>91</v>
      </c>
      <c r="M2248" s="5" t="s">
        <v>92</v>
      </c>
      <c r="N2248" s="6" t="s">
        <v>91</v>
      </c>
      <c r="O2248" s="6" t="s">
        <v>91</v>
      </c>
      <c r="P2248" s="6" t="s">
        <v>91</v>
      </c>
      <c r="Q2248" s="6" t="s">
        <v>91</v>
      </c>
      <c r="R2248" s="5">
        <v>1</v>
      </c>
      <c r="S2248" s="5">
        <v>0</v>
      </c>
      <c r="T2248" s="5" t="s">
        <v>93</v>
      </c>
      <c r="U2248" s="5" t="s">
        <v>105</v>
      </c>
    </row>
    <row r="2249" spans="1:21">
      <c r="A2249" s="6" t="s">
        <v>87</v>
      </c>
      <c r="B2249" s="7">
        <v>1</v>
      </c>
      <c r="C2249" s="5">
        <v>2440</v>
      </c>
      <c r="D2249" s="5">
        <v>42</v>
      </c>
      <c r="E2249" s="8" t="s">
        <v>3070</v>
      </c>
      <c r="F2249" s="8">
        <v>42125501</v>
      </c>
      <c r="G2249" s="5" t="s">
        <v>3071</v>
      </c>
      <c r="H2249" s="5" t="s">
        <v>221</v>
      </c>
      <c r="I2249" s="6" t="s">
        <v>91</v>
      </c>
      <c r="J2249" s="6" t="s">
        <v>91</v>
      </c>
      <c r="K2249" s="6" t="s">
        <v>91</v>
      </c>
      <c r="L2249" s="6" t="s">
        <v>91</v>
      </c>
      <c r="M2249" s="5" t="s">
        <v>92</v>
      </c>
      <c r="N2249" s="6" t="s">
        <v>91</v>
      </c>
      <c r="O2249" s="6" t="s">
        <v>91</v>
      </c>
      <c r="P2249" s="6" t="s">
        <v>91</v>
      </c>
      <c r="Q2249" s="6" t="s">
        <v>91</v>
      </c>
      <c r="R2249" s="5">
        <v>1</v>
      </c>
      <c r="S2249" s="5">
        <v>0</v>
      </c>
      <c r="T2249" s="5" t="s">
        <v>93</v>
      </c>
      <c r="U2249" s="5" t="s">
        <v>105</v>
      </c>
    </row>
    <row r="2250" spans="1:21">
      <c r="A2250" s="6" t="s">
        <v>87</v>
      </c>
      <c r="B2250" s="7">
        <v>1</v>
      </c>
      <c r="C2250" s="5">
        <v>2441</v>
      </c>
      <c r="D2250" s="5">
        <v>42</v>
      </c>
      <c r="E2250" s="8" t="s">
        <v>3070</v>
      </c>
      <c r="F2250" s="8">
        <v>42125502</v>
      </c>
      <c r="G2250" s="5" t="s">
        <v>3072</v>
      </c>
      <c r="H2250" s="5" t="s">
        <v>223</v>
      </c>
      <c r="I2250" s="6" t="s">
        <v>91</v>
      </c>
      <c r="J2250" s="6" t="s">
        <v>91</v>
      </c>
      <c r="K2250" s="6" t="s">
        <v>91</v>
      </c>
      <c r="L2250" s="6" t="s">
        <v>91</v>
      </c>
      <c r="M2250" s="5" t="s">
        <v>92</v>
      </c>
      <c r="N2250" s="6" t="s">
        <v>91</v>
      </c>
      <c r="O2250" s="6" t="s">
        <v>91</v>
      </c>
      <c r="P2250" s="6" t="s">
        <v>91</v>
      </c>
      <c r="Q2250" s="6" t="s">
        <v>91</v>
      </c>
      <c r="R2250" s="5">
        <v>1</v>
      </c>
      <c r="S2250" s="5">
        <v>0</v>
      </c>
      <c r="T2250" s="5" t="s">
        <v>93</v>
      </c>
      <c r="U2250" s="5" t="s">
        <v>105</v>
      </c>
    </row>
    <row r="2251" spans="1:21">
      <c r="A2251" s="6" t="s">
        <v>87</v>
      </c>
      <c r="B2251" s="7">
        <v>1</v>
      </c>
      <c r="C2251" s="5">
        <v>2442</v>
      </c>
      <c r="D2251" s="5">
        <v>42</v>
      </c>
      <c r="E2251" s="8" t="s">
        <v>3070</v>
      </c>
      <c r="F2251" s="8">
        <v>42125503</v>
      </c>
      <c r="G2251" s="5" t="s">
        <v>3073</v>
      </c>
      <c r="H2251" s="5" t="s">
        <v>225</v>
      </c>
      <c r="I2251" s="6" t="s">
        <v>91</v>
      </c>
      <c r="J2251" s="6" t="s">
        <v>91</v>
      </c>
      <c r="K2251" s="6" t="s">
        <v>91</v>
      </c>
      <c r="L2251" s="6" t="s">
        <v>91</v>
      </c>
      <c r="M2251" s="5" t="s">
        <v>92</v>
      </c>
      <c r="N2251" s="6" t="s">
        <v>91</v>
      </c>
      <c r="O2251" s="6" t="s">
        <v>91</v>
      </c>
      <c r="P2251" s="6" t="s">
        <v>91</v>
      </c>
      <c r="Q2251" s="6" t="s">
        <v>91</v>
      </c>
      <c r="R2251" s="5">
        <v>1</v>
      </c>
      <c r="S2251" s="5">
        <v>0</v>
      </c>
      <c r="T2251" s="5" t="s">
        <v>93</v>
      </c>
      <c r="U2251" s="5" t="s">
        <v>105</v>
      </c>
    </row>
    <row r="2252" spans="1:21">
      <c r="A2252" s="6" t="s">
        <v>87</v>
      </c>
      <c r="B2252" s="7">
        <v>1</v>
      </c>
      <c r="C2252" s="5">
        <v>2443</v>
      </c>
      <c r="D2252" s="5">
        <v>42</v>
      </c>
      <c r="E2252" s="8" t="s">
        <v>3070</v>
      </c>
      <c r="F2252" s="8">
        <v>42125504</v>
      </c>
      <c r="G2252" s="5" t="s">
        <v>3074</v>
      </c>
      <c r="H2252" s="5" t="s">
        <v>227</v>
      </c>
      <c r="I2252" s="6" t="s">
        <v>91</v>
      </c>
      <c r="J2252" s="6" t="s">
        <v>91</v>
      </c>
      <c r="K2252" s="6" t="s">
        <v>91</v>
      </c>
      <c r="L2252" s="6" t="s">
        <v>91</v>
      </c>
      <c r="M2252" s="5" t="s">
        <v>92</v>
      </c>
      <c r="N2252" s="6" t="s">
        <v>91</v>
      </c>
      <c r="O2252" s="6" t="s">
        <v>91</v>
      </c>
      <c r="P2252" s="6" t="s">
        <v>91</v>
      </c>
      <c r="Q2252" s="6" t="s">
        <v>91</v>
      </c>
      <c r="R2252" s="5">
        <v>1</v>
      </c>
      <c r="S2252" s="5">
        <v>0</v>
      </c>
      <c r="T2252" s="5" t="s">
        <v>93</v>
      </c>
      <c r="U2252" s="5" t="s">
        <v>105</v>
      </c>
    </row>
    <row r="2253" spans="1:21">
      <c r="A2253" s="6" t="s">
        <v>87</v>
      </c>
      <c r="B2253" s="7">
        <v>1</v>
      </c>
      <c r="C2253" s="5">
        <v>2444</v>
      </c>
      <c r="D2253" s="5">
        <v>42</v>
      </c>
      <c r="E2253" s="8" t="s">
        <v>2713</v>
      </c>
      <c r="F2253" s="8">
        <v>421256</v>
      </c>
      <c r="G2253" s="5" t="s">
        <v>3075</v>
      </c>
      <c r="H2253" s="5" t="s">
        <v>3076</v>
      </c>
      <c r="I2253" s="6" t="s">
        <v>91</v>
      </c>
      <c r="J2253" s="6" t="s">
        <v>91</v>
      </c>
      <c r="K2253" s="6" t="s">
        <v>91</v>
      </c>
      <c r="L2253" s="6" t="s">
        <v>91</v>
      </c>
      <c r="M2253" s="5" t="s">
        <v>92</v>
      </c>
      <c r="N2253" s="6" t="s">
        <v>91</v>
      </c>
      <c r="O2253" s="6" t="s">
        <v>91</v>
      </c>
      <c r="P2253" s="6" t="s">
        <v>91</v>
      </c>
      <c r="Q2253" s="6" t="s">
        <v>91</v>
      </c>
      <c r="R2253" s="5">
        <v>1</v>
      </c>
      <c r="S2253" s="5">
        <v>0</v>
      </c>
      <c r="T2253" s="5" t="s">
        <v>93</v>
      </c>
      <c r="U2253" s="5" t="s">
        <v>105</v>
      </c>
    </row>
    <row r="2254" spans="1:21">
      <c r="A2254" s="6" t="s">
        <v>87</v>
      </c>
      <c r="B2254" s="7">
        <v>1</v>
      </c>
      <c r="C2254" s="5">
        <v>2445</v>
      </c>
      <c r="D2254" s="5">
        <v>42</v>
      </c>
      <c r="E2254" s="8" t="s">
        <v>3077</v>
      </c>
      <c r="F2254" s="8">
        <v>42125601</v>
      </c>
      <c r="G2254" s="5" t="s">
        <v>3078</v>
      </c>
      <c r="H2254" s="5" t="s">
        <v>221</v>
      </c>
      <c r="I2254" s="6" t="s">
        <v>91</v>
      </c>
      <c r="J2254" s="6" t="s">
        <v>91</v>
      </c>
      <c r="K2254" s="6" t="s">
        <v>91</v>
      </c>
      <c r="L2254" s="6" t="s">
        <v>91</v>
      </c>
      <c r="M2254" s="5" t="s">
        <v>92</v>
      </c>
      <c r="N2254" s="6" t="s">
        <v>91</v>
      </c>
      <c r="O2254" s="6" t="s">
        <v>91</v>
      </c>
      <c r="P2254" s="6" t="s">
        <v>91</v>
      </c>
      <c r="Q2254" s="6" t="s">
        <v>91</v>
      </c>
      <c r="R2254" s="5">
        <v>1</v>
      </c>
      <c r="S2254" s="5">
        <v>0</v>
      </c>
      <c r="T2254" s="5" t="s">
        <v>93</v>
      </c>
      <c r="U2254" s="5" t="s">
        <v>105</v>
      </c>
    </row>
    <row r="2255" spans="1:21">
      <c r="A2255" s="6" t="s">
        <v>87</v>
      </c>
      <c r="B2255" s="7">
        <v>1</v>
      </c>
      <c r="C2255" s="5">
        <v>2446</v>
      </c>
      <c r="D2255" s="5">
        <v>42</v>
      </c>
      <c r="E2255" s="8" t="s">
        <v>3077</v>
      </c>
      <c r="F2255" s="8">
        <v>42125602</v>
      </c>
      <c r="G2255" s="5" t="s">
        <v>3079</v>
      </c>
      <c r="H2255" s="5" t="s">
        <v>223</v>
      </c>
      <c r="I2255" s="6" t="s">
        <v>91</v>
      </c>
      <c r="J2255" s="6" t="s">
        <v>91</v>
      </c>
      <c r="K2255" s="6" t="s">
        <v>91</v>
      </c>
      <c r="L2255" s="6" t="s">
        <v>91</v>
      </c>
      <c r="M2255" s="5" t="s">
        <v>92</v>
      </c>
      <c r="N2255" s="6" t="s">
        <v>91</v>
      </c>
      <c r="O2255" s="6" t="s">
        <v>91</v>
      </c>
      <c r="P2255" s="6" t="s">
        <v>91</v>
      </c>
      <c r="Q2255" s="6" t="s">
        <v>91</v>
      </c>
      <c r="R2255" s="5">
        <v>1</v>
      </c>
      <c r="S2255" s="5">
        <v>0</v>
      </c>
      <c r="T2255" s="5" t="s">
        <v>93</v>
      </c>
      <c r="U2255" s="5" t="s">
        <v>105</v>
      </c>
    </row>
    <row r="2256" spans="1:21">
      <c r="A2256" s="6" t="s">
        <v>87</v>
      </c>
      <c r="B2256" s="7">
        <v>1</v>
      </c>
      <c r="C2256" s="5">
        <v>2447</v>
      </c>
      <c r="D2256" s="5">
        <v>42</v>
      </c>
      <c r="E2256" s="8" t="s">
        <v>3077</v>
      </c>
      <c r="F2256" s="8">
        <v>42125603</v>
      </c>
      <c r="G2256" s="5" t="s">
        <v>3080</v>
      </c>
      <c r="H2256" s="5" t="s">
        <v>225</v>
      </c>
      <c r="I2256" s="6" t="s">
        <v>91</v>
      </c>
      <c r="J2256" s="6" t="s">
        <v>91</v>
      </c>
      <c r="K2256" s="6" t="s">
        <v>91</v>
      </c>
      <c r="L2256" s="6" t="s">
        <v>91</v>
      </c>
      <c r="M2256" s="5" t="s">
        <v>92</v>
      </c>
      <c r="N2256" s="6" t="s">
        <v>91</v>
      </c>
      <c r="O2256" s="6" t="s">
        <v>91</v>
      </c>
      <c r="P2256" s="6" t="s">
        <v>91</v>
      </c>
      <c r="Q2256" s="6" t="s">
        <v>91</v>
      </c>
      <c r="R2256" s="5">
        <v>1</v>
      </c>
      <c r="S2256" s="5">
        <v>0</v>
      </c>
      <c r="T2256" s="5" t="s">
        <v>93</v>
      </c>
      <c r="U2256" s="5" t="s">
        <v>105</v>
      </c>
    </row>
    <row r="2257" spans="1:21">
      <c r="A2257" s="6" t="s">
        <v>87</v>
      </c>
      <c r="B2257" s="7">
        <v>1</v>
      </c>
      <c r="C2257" s="5">
        <v>2448</v>
      </c>
      <c r="D2257" s="5">
        <v>42</v>
      </c>
      <c r="E2257" s="8" t="s">
        <v>3077</v>
      </c>
      <c r="F2257" s="8">
        <v>42125604</v>
      </c>
      <c r="G2257" s="5" t="s">
        <v>3081</v>
      </c>
      <c r="H2257" s="5" t="s">
        <v>227</v>
      </c>
      <c r="I2257" s="6" t="s">
        <v>91</v>
      </c>
      <c r="J2257" s="6" t="s">
        <v>91</v>
      </c>
      <c r="K2257" s="6" t="s">
        <v>91</v>
      </c>
      <c r="L2257" s="6" t="s">
        <v>91</v>
      </c>
      <c r="M2257" s="5" t="s">
        <v>92</v>
      </c>
      <c r="N2257" s="6" t="s">
        <v>91</v>
      </c>
      <c r="O2257" s="6" t="s">
        <v>91</v>
      </c>
      <c r="P2257" s="6" t="s">
        <v>91</v>
      </c>
      <c r="Q2257" s="6" t="s">
        <v>91</v>
      </c>
      <c r="R2257" s="5">
        <v>1</v>
      </c>
      <c r="S2257" s="5">
        <v>0</v>
      </c>
      <c r="T2257" s="5" t="s">
        <v>93</v>
      </c>
      <c r="U2257" s="5" t="s">
        <v>105</v>
      </c>
    </row>
    <row r="2258" spans="1:21">
      <c r="A2258" s="6" t="s">
        <v>87</v>
      </c>
      <c r="B2258" s="7">
        <v>1</v>
      </c>
      <c r="C2258" s="5">
        <v>2449</v>
      </c>
      <c r="D2258" s="5">
        <v>42</v>
      </c>
      <c r="E2258" s="8" t="s">
        <v>2713</v>
      </c>
      <c r="F2258" s="8">
        <v>421257</v>
      </c>
      <c r="G2258" s="5" t="s">
        <v>3082</v>
      </c>
      <c r="H2258" s="5" t="s">
        <v>3083</v>
      </c>
      <c r="I2258" s="6" t="s">
        <v>91</v>
      </c>
      <c r="J2258" s="6" t="s">
        <v>91</v>
      </c>
      <c r="K2258" s="6" t="s">
        <v>91</v>
      </c>
      <c r="L2258" s="6" t="s">
        <v>91</v>
      </c>
      <c r="M2258" s="5" t="s">
        <v>92</v>
      </c>
      <c r="N2258" s="6" t="s">
        <v>91</v>
      </c>
      <c r="O2258" s="6" t="s">
        <v>91</v>
      </c>
      <c r="P2258" s="6" t="s">
        <v>91</v>
      </c>
      <c r="Q2258" s="6" t="s">
        <v>91</v>
      </c>
      <c r="R2258" s="5">
        <v>1</v>
      </c>
      <c r="S2258" s="5">
        <v>0</v>
      </c>
      <c r="T2258" s="5" t="s">
        <v>93</v>
      </c>
      <c r="U2258" s="5" t="s">
        <v>105</v>
      </c>
    </row>
    <row r="2259" spans="1:21">
      <c r="A2259" s="6" t="s">
        <v>87</v>
      </c>
      <c r="B2259" s="7">
        <v>1</v>
      </c>
      <c r="C2259" s="5">
        <v>2450</v>
      </c>
      <c r="D2259" s="5">
        <v>42</v>
      </c>
      <c r="E2259" s="8" t="s">
        <v>3084</v>
      </c>
      <c r="F2259" s="8">
        <v>42125701</v>
      </c>
      <c r="G2259" s="5" t="s">
        <v>3085</v>
      </c>
      <c r="H2259" s="5" t="s">
        <v>221</v>
      </c>
      <c r="I2259" s="6" t="s">
        <v>91</v>
      </c>
      <c r="J2259" s="6" t="s">
        <v>91</v>
      </c>
      <c r="K2259" s="6" t="s">
        <v>91</v>
      </c>
      <c r="L2259" s="6" t="s">
        <v>91</v>
      </c>
      <c r="M2259" s="5" t="s">
        <v>92</v>
      </c>
      <c r="N2259" s="6" t="s">
        <v>91</v>
      </c>
      <c r="O2259" s="6" t="s">
        <v>91</v>
      </c>
      <c r="P2259" s="6" t="s">
        <v>91</v>
      </c>
      <c r="Q2259" s="6" t="s">
        <v>91</v>
      </c>
      <c r="R2259" s="5">
        <v>1</v>
      </c>
      <c r="S2259" s="5">
        <v>0</v>
      </c>
      <c r="T2259" s="5" t="s">
        <v>93</v>
      </c>
      <c r="U2259" s="5" t="s">
        <v>105</v>
      </c>
    </row>
    <row r="2260" spans="1:21">
      <c r="A2260" s="6" t="s">
        <v>87</v>
      </c>
      <c r="B2260" s="7">
        <v>1</v>
      </c>
      <c r="C2260" s="5">
        <v>2451</v>
      </c>
      <c r="D2260" s="5">
        <v>42</v>
      </c>
      <c r="E2260" s="8" t="s">
        <v>3084</v>
      </c>
      <c r="F2260" s="8">
        <v>42125702</v>
      </c>
      <c r="G2260" s="5" t="s">
        <v>3086</v>
      </c>
      <c r="H2260" s="5" t="s">
        <v>223</v>
      </c>
      <c r="I2260" s="6" t="s">
        <v>91</v>
      </c>
      <c r="J2260" s="6" t="s">
        <v>91</v>
      </c>
      <c r="K2260" s="6" t="s">
        <v>91</v>
      </c>
      <c r="L2260" s="6" t="s">
        <v>91</v>
      </c>
      <c r="M2260" s="5" t="s">
        <v>92</v>
      </c>
      <c r="N2260" s="6" t="s">
        <v>91</v>
      </c>
      <c r="O2260" s="6" t="s">
        <v>91</v>
      </c>
      <c r="P2260" s="6" t="s">
        <v>91</v>
      </c>
      <c r="Q2260" s="6" t="s">
        <v>91</v>
      </c>
      <c r="R2260" s="5">
        <v>1</v>
      </c>
      <c r="S2260" s="5">
        <v>0</v>
      </c>
      <c r="T2260" s="5" t="s">
        <v>93</v>
      </c>
      <c r="U2260" s="5" t="s">
        <v>105</v>
      </c>
    </row>
    <row r="2261" spans="1:21">
      <c r="A2261" s="6" t="s">
        <v>87</v>
      </c>
      <c r="B2261" s="7">
        <v>1</v>
      </c>
      <c r="C2261" s="5">
        <v>2452</v>
      </c>
      <c r="D2261" s="5">
        <v>42</v>
      </c>
      <c r="E2261" s="8" t="s">
        <v>3084</v>
      </c>
      <c r="F2261" s="8">
        <v>42125703</v>
      </c>
      <c r="G2261" s="5" t="s">
        <v>3087</v>
      </c>
      <c r="H2261" s="5" t="s">
        <v>225</v>
      </c>
      <c r="I2261" s="6" t="s">
        <v>91</v>
      </c>
      <c r="J2261" s="6" t="s">
        <v>91</v>
      </c>
      <c r="K2261" s="6" t="s">
        <v>91</v>
      </c>
      <c r="L2261" s="6" t="s">
        <v>91</v>
      </c>
      <c r="M2261" s="5" t="s">
        <v>92</v>
      </c>
      <c r="N2261" s="6" t="s">
        <v>91</v>
      </c>
      <c r="O2261" s="6" t="s">
        <v>91</v>
      </c>
      <c r="P2261" s="6" t="s">
        <v>91</v>
      </c>
      <c r="Q2261" s="6" t="s">
        <v>91</v>
      </c>
      <c r="R2261" s="5">
        <v>1</v>
      </c>
      <c r="S2261" s="5">
        <v>0</v>
      </c>
      <c r="T2261" s="5" t="s">
        <v>93</v>
      </c>
      <c r="U2261" s="5" t="s">
        <v>105</v>
      </c>
    </row>
    <row r="2262" spans="1:21">
      <c r="A2262" s="6" t="s">
        <v>87</v>
      </c>
      <c r="B2262" s="7">
        <v>1</v>
      </c>
      <c r="C2262" s="5">
        <v>2453</v>
      </c>
      <c r="D2262" s="5">
        <v>42</v>
      </c>
      <c r="E2262" s="8" t="s">
        <v>3084</v>
      </c>
      <c r="F2262" s="8">
        <v>42125704</v>
      </c>
      <c r="G2262" s="5" t="s">
        <v>3088</v>
      </c>
      <c r="H2262" s="5" t="s">
        <v>227</v>
      </c>
      <c r="I2262" s="6" t="s">
        <v>91</v>
      </c>
      <c r="J2262" s="6" t="s">
        <v>91</v>
      </c>
      <c r="K2262" s="6" t="s">
        <v>91</v>
      </c>
      <c r="L2262" s="6" t="s">
        <v>91</v>
      </c>
      <c r="M2262" s="5" t="s">
        <v>92</v>
      </c>
      <c r="N2262" s="6" t="s">
        <v>91</v>
      </c>
      <c r="O2262" s="6" t="s">
        <v>91</v>
      </c>
      <c r="P2262" s="6" t="s">
        <v>91</v>
      </c>
      <c r="Q2262" s="6" t="s">
        <v>91</v>
      </c>
      <c r="R2262" s="5">
        <v>1</v>
      </c>
      <c r="S2262" s="5">
        <v>0</v>
      </c>
      <c r="T2262" s="5" t="s">
        <v>93</v>
      </c>
      <c r="U2262" s="5" t="s">
        <v>105</v>
      </c>
    </row>
    <row r="2263" spans="1:21">
      <c r="A2263" s="6" t="s">
        <v>87</v>
      </c>
      <c r="B2263" s="7">
        <v>1</v>
      </c>
      <c r="C2263" s="5">
        <v>2454</v>
      </c>
      <c r="D2263" s="5">
        <v>42</v>
      </c>
      <c r="E2263" s="8" t="s">
        <v>2713</v>
      </c>
      <c r="F2263" s="8">
        <v>421258</v>
      </c>
      <c r="G2263" s="5" t="s">
        <v>3089</v>
      </c>
      <c r="H2263" s="5" t="s">
        <v>3090</v>
      </c>
      <c r="I2263" s="6" t="s">
        <v>91</v>
      </c>
      <c r="J2263" s="6" t="s">
        <v>91</v>
      </c>
      <c r="K2263" s="6" t="s">
        <v>91</v>
      </c>
      <c r="L2263" s="6" t="s">
        <v>91</v>
      </c>
      <c r="M2263" s="5" t="s">
        <v>92</v>
      </c>
      <c r="N2263" s="6" t="s">
        <v>91</v>
      </c>
      <c r="O2263" s="6" t="s">
        <v>91</v>
      </c>
      <c r="P2263" s="6" t="s">
        <v>91</v>
      </c>
      <c r="Q2263" s="6" t="s">
        <v>91</v>
      </c>
      <c r="R2263" s="5">
        <v>1</v>
      </c>
      <c r="S2263" s="5">
        <v>0</v>
      </c>
      <c r="T2263" s="5" t="s">
        <v>93</v>
      </c>
      <c r="U2263" s="5" t="s">
        <v>105</v>
      </c>
    </row>
    <row r="2264" spans="1:21">
      <c r="A2264" s="6" t="s">
        <v>87</v>
      </c>
      <c r="B2264" s="7">
        <v>1</v>
      </c>
      <c r="C2264" s="5">
        <v>2455</v>
      </c>
      <c r="D2264" s="5">
        <v>42</v>
      </c>
      <c r="E2264" s="8" t="s">
        <v>3091</v>
      </c>
      <c r="F2264" s="8">
        <v>42125801</v>
      </c>
      <c r="G2264" s="5" t="s">
        <v>3092</v>
      </c>
      <c r="H2264" s="5" t="s">
        <v>221</v>
      </c>
      <c r="I2264" s="6" t="s">
        <v>91</v>
      </c>
      <c r="J2264" s="6" t="s">
        <v>91</v>
      </c>
      <c r="K2264" s="6" t="s">
        <v>91</v>
      </c>
      <c r="L2264" s="6" t="s">
        <v>91</v>
      </c>
      <c r="M2264" s="5" t="s">
        <v>92</v>
      </c>
      <c r="N2264" s="6" t="s">
        <v>91</v>
      </c>
      <c r="O2264" s="6" t="s">
        <v>91</v>
      </c>
      <c r="P2264" s="6" t="s">
        <v>91</v>
      </c>
      <c r="Q2264" s="6" t="s">
        <v>91</v>
      </c>
      <c r="R2264" s="5">
        <v>1</v>
      </c>
      <c r="S2264" s="5">
        <v>0</v>
      </c>
      <c r="T2264" s="5" t="s">
        <v>93</v>
      </c>
      <c r="U2264" s="5" t="s">
        <v>105</v>
      </c>
    </row>
    <row r="2265" spans="1:21">
      <c r="A2265" s="6" t="s">
        <v>87</v>
      </c>
      <c r="B2265" s="7">
        <v>1</v>
      </c>
      <c r="C2265" s="5">
        <v>2456</v>
      </c>
      <c r="D2265" s="5">
        <v>42</v>
      </c>
      <c r="E2265" s="8" t="s">
        <v>3091</v>
      </c>
      <c r="F2265" s="8">
        <v>42125802</v>
      </c>
      <c r="G2265" s="5" t="s">
        <v>3093</v>
      </c>
      <c r="H2265" s="5" t="s">
        <v>223</v>
      </c>
      <c r="I2265" s="6" t="s">
        <v>91</v>
      </c>
      <c r="J2265" s="6" t="s">
        <v>91</v>
      </c>
      <c r="K2265" s="6" t="s">
        <v>91</v>
      </c>
      <c r="L2265" s="6" t="s">
        <v>91</v>
      </c>
      <c r="M2265" s="5" t="s">
        <v>92</v>
      </c>
      <c r="N2265" s="6" t="s">
        <v>91</v>
      </c>
      <c r="O2265" s="6" t="s">
        <v>91</v>
      </c>
      <c r="P2265" s="6" t="s">
        <v>91</v>
      </c>
      <c r="Q2265" s="6" t="s">
        <v>91</v>
      </c>
      <c r="R2265" s="5">
        <v>1</v>
      </c>
      <c r="S2265" s="5">
        <v>0</v>
      </c>
      <c r="T2265" s="5" t="s">
        <v>93</v>
      </c>
      <c r="U2265" s="5" t="s">
        <v>105</v>
      </c>
    </row>
    <row r="2266" spans="1:21">
      <c r="A2266" s="6" t="s">
        <v>87</v>
      </c>
      <c r="B2266" s="7">
        <v>1</v>
      </c>
      <c r="C2266" s="5">
        <v>2457</v>
      </c>
      <c r="D2266" s="5">
        <v>42</v>
      </c>
      <c r="E2266" s="8" t="s">
        <v>3091</v>
      </c>
      <c r="F2266" s="8">
        <v>42125803</v>
      </c>
      <c r="G2266" s="5" t="s">
        <v>3094</v>
      </c>
      <c r="H2266" s="5" t="s">
        <v>225</v>
      </c>
      <c r="I2266" s="6" t="s">
        <v>91</v>
      </c>
      <c r="J2266" s="6" t="s">
        <v>91</v>
      </c>
      <c r="K2266" s="6" t="s">
        <v>91</v>
      </c>
      <c r="L2266" s="6" t="s">
        <v>91</v>
      </c>
      <c r="M2266" s="5" t="s">
        <v>92</v>
      </c>
      <c r="N2266" s="6" t="s">
        <v>91</v>
      </c>
      <c r="O2266" s="6" t="s">
        <v>91</v>
      </c>
      <c r="P2266" s="6" t="s">
        <v>91</v>
      </c>
      <c r="Q2266" s="6" t="s">
        <v>91</v>
      </c>
      <c r="R2266" s="5">
        <v>1</v>
      </c>
      <c r="S2266" s="5">
        <v>0</v>
      </c>
      <c r="T2266" s="5" t="s">
        <v>93</v>
      </c>
      <c r="U2266" s="5" t="s">
        <v>105</v>
      </c>
    </row>
    <row r="2267" spans="1:21">
      <c r="A2267" s="6" t="s">
        <v>87</v>
      </c>
      <c r="B2267" s="7">
        <v>1</v>
      </c>
      <c r="C2267" s="5">
        <v>2458</v>
      </c>
      <c r="D2267" s="5">
        <v>42</v>
      </c>
      <c r="E2267" s="8" t="s">
        <v>3091</v>
      </c>
      <c r="F2267" s="8">
        <v>42125804</v>
      </c>
      <c r="G2267" s="5" t="s">
        <v>3095</v>
      </c>
      <c r="H2267" s="5" t="s">
        <v>227</v>
      </c>
      <c r="I2267" s="6" t="s">
        <v>91</v>
      </c>
      <c r="J2267" s="6" t="s">
        <v>91</v>
      </c>
      <c r="K2267" s="6" t="s">
        <v>91</v>
      </c>
      <c r="L2267" s="6" t="s">
        <v>91</v>
      </c>
      <c r="M2267" s="5" t="s">
        <v>92</v>
      </c>
      <c r="N2267" s="6" t="s">
        <v>91</v>
      </c>
      <c r="O2267" s="6" t="s">
        <v>91</v>
      </c>
      <c r="P2267" s="6" t="s">
        <v>91</v>
      </c>
      <c r="Q2267" s="6" t="s">
        <v>91</v>
      </c>
      <c r="R2267" s="5">
        <v>1</v>
      </c>
      <c r="S2267" s="5">
        <v>0</v>
      </c>
      <c r="T2267" s="5" t="s">
        <v>93</v>
      </c>
      <c r="U2267" s="5" t="s">
        <v>105</v>
      </c>
    </row>
    <row r="2268" spans="1:21">
      <c r="A2268" s="6" t="s">
        <v>87</v>
      </c>
      <c r="B2268" s="7">
        <v>1</v>
      </c>
      <c r="C2268" s="5">
        <v>2459</v>
      </c>
      <c r="D2268" s="5">
        <v>42</v>
      </c>
      <c r="E2268" s="8" t="s">
        <v>2713</v>
      </c>
      <c r="F2268" s="8">
        <v>421259</v>
      </c>
      <c r="G2268" s="5" t="s">
        <v>3096</v>
      </c>
      <c r="H2268" s="5" t="s">
        <v>3097</v>
      </c>
      <c r="I2268" s="5">
        <v>10065506029</v>
      </c>
      <c r="J2268" s="6" t="s">
        <v>91</v>
      </c>
      <c r="K2268" s="6" t="s">
        <v>91</v>
      </c>
      <c r="L2268" s="6" t="s">
        <v>91</v>
      </c>
      <c r="M2268" s="5" t="s">
        <v>92</v>
      </c>
      <c r="N2268" s="6" t="s">
        <v>91</v>
      </c>
      <c r="O2268" s="6" t="s">
        <v>91</v>
      </c>
      <c r="P2268" s="6" t="s">
        <v>91</v>
      </c>
      <c r="Q2268" s="6" t="s">
        <v>91</v>
      </c>
      <c r="R2268" s="5">
        <v>1</v>
      </c>
      <c r="S2268" s="5">
        <v>0</v>
      </c>
      <c r="T2268" s="5" t="s">
        <v>93</v>
      </c>
      <c r="U2268" s="5" t="s">
        <v>105</v>
      </c>
    </row>
    <row r="2269" spans="1:21">
      <c r="A2269" s="6" t="s">
        <v>87</v>
      </c>
      <c r="B2269" s="7">
        <v>1</v>
      </c>
      <c r="C2269" s="5">
        <v>2460</v>
      </c>
      <c r="D2269" s="5">
        <v>42</v>
      </c>
      <c r="E2269" s="8" t="s">
        <v>3098</v>
      </c>
      <c r="F2269" s="8">
        <v>42125901</v>
      </c>
      <c r="G2269" s="5" t="s">
        <v>3099</v>
      </c>
      <c r="H2269" s="5" t="s">
        <v>221</v>
      </c>
      <c r="I2269" s="6" t="s">
        <v>91</v>
      </c>
      <c r="J2269" s="6" t="s">
        <v>91</v>
      </c>
      <c r="K2269" s="6" t="s">
        <v>91</v>
      </c>
      <c r="L2269" s="6" t="s">
        <v>91</v>
      </c>
      <c r="M2269" s="5" t="s">
        <v>92</v>
      </c>
      <c r="N2269" s="6" t="s">
        <v>91</v>
      </c>
      <c r="O2269" s="6" t="s">
        <v>91</v>
      </c>
      <c r="P2269" s="6" t="s">
        <v>91</v>
      </c>
      <c r="Q2269" s="6" t="s">
        <v>91</v>
      </c>
      <c r="R2269" s="5">
        <v>1</v>
      </c>
      <c r="S2269" s="5">
        <v>0</v>
      </c>
      <c r="T2269" s="5" t="s">
        <v>93</v>
      </c>
      <c r="U2269" s="5" t="s">
        <v>105</v>
      </c>
    </row>
    <row r="2270" spans="1:21">
      <c r="A2270" s="6" t="s">
        <v>87</v>
      </c>
      <c r="B2270" s="7">
        <v>1</v>
      </c>
      <c r="C2270" s="5">
        <v>2461</v>
      </c>
      <c r="D2270" s="5">
        <v>42</v>
      </c>
      <c r="E2270" s="8" t="s">
        <v>3098</v>
      </c>
      <c r="F2270" s="8">
        <v>42125902</v>
      </c>
      <c r="G2270" s="5" t="s">
        <v>3100</v>
      </c>
      <c r="H2270" s="5" t="s">
        <v>223</v>
      </c>
      <c r="I2270" s="6" t="s">
        <v>91</v>
      </c>
      <c r="J2270" s="6" t="s">
        <v>91</v>
      </c>
      <c r="K2270" s="6" t="s">
        <v>91</v>
      </c>
      <c r="L2270" s="6" t="s">
        <v>91</v>
      </c>
      <c r="M2270" s="5" t="s">
        <v>92</v>
      </c>
      <c r="N2270" s="6" t="s">
        <v>91</v>
      </c>
      <c r="O2270" s="6" t="s">
        <v>91</v>
      </c>
      <c r="P2270" s="6" t="s">
        <v>91</v>
      </c>
      <c r="Q2270" s="6" t="s">
        <v>91</v>
      </c>
      <c r="R2270" s="5">
        <v>1</v>
      </c>
      <c r="S2270" s="5">
        <v>0</v>
      </c>
      <c r="T2270" s="5" t="s">
        <v>93</v>
      </c>
      <c r="U2270" s="5" t="s">
        <v>105</v>
      </c>
    </row>
    <row r="2271" spans="1:21">
      <c r="A2271" s="6" t="s">
        <v>87</v>
      </c>
      <c r="B2271" s="7">
        <v>1</v>
      </c>
      <c r="C2271" s="5">
        <v>2462</v>
      </c>
      <c r="D2271" s="5">
        <v>42</v>
      </c>
      <c r="E2271" s="8" t="s">
        <v>3098</v>
      </c>
      <c r="F2271" s="8">
        <v>42125903</v>
      </c>
      <c r="G2271" s="5" t="s">
        <v>3101</v>
      </c>
      <c r="H2271" s="5" t="s">
        <v>225</v>
      </c>
      <c r="I2271" s="6" t="s">
        <v>91</v>
      </c>
      <c r="J2271" s="6" t="s">
        <v>91</v>
      </c>
      <c r="K2271" s="6" t="s">
        <v>91</v>
      </c>
      <c r="L2271" s="6" t="s">
        <v>91</v>
      </c>
      <c r="M2271" s="5" t="s">
        <v>92</v>
      </c>
      <c r="N2271" s="6" t="s">
        <v>91</v>
      </c>
      <c r="O2271" s="6" t="s">
        <v>91</v>
      </c>
      <c r="P2271" s="6" t="s">
        <v>91</v>
      </c>
      <c r="Q2271" s="6" t="s">
        <v>91</v>
      </c>
      <c r="R2271" s="5">
        <v>1</v>
      </c>
      <c r="S2271" s="5">
        <v>0</v>
      </c>
      <c r="T2271" s="5" t="s">
        <v>93</v>
      </c>
      <c r="U2271" s="5" t="s">
        <v>105</v>
      </c>
    </row>
    <row r="2272" spans="1:21">
      <c r="A2272" s="6" t="s">
        <v>87</v>
      </c>
      <c r="B2272" s="7">
        <v>1</v>
      </c>
      <c r="C2272" s="5">
        <v>2464</v>
      </c>
      <c r="D2272" s="5">
        <v>42</v>
      </c>
      <c r="E2272" s="8" t="s">
        <v>3098</v>
      </c>
      <c r="F2272" s="8">
        <v>42125904</v>
      </c>
      <c r="G2272" s="5" t="s">
        <v>3102</v>
      </c>
      <c r="H2272" s="5" t="s">
        <v>227</v>
      </c>
      <c r="I2272" s="6" t="s">
        <v>91</v>
      </c>
      <c r="J2272" s="6" t="s">
        <v>91</v>
      </c>
      <c r="K2272" s="6" t="s">
        <v>91</v>
      </c>
      <c r="L2272" s="6" t="s">
        <v>91</v>
      </c>
      <c r="M2272" s="5" t="s">
        <v>92</v>
      </c>
      <c r="N2272" s="6" t="s">
        <v>91</v>
      </c>
      <c r="O2272" s="6" t="s">
        <v>91</v>
      </c>
      <c r="P2272" s="6" t="s">
        <v>91</v>
      </c>
      <c r="Q2272" s="6" t="s">
        <v>91</v>
      </c>
      <c r="R2272" s="5">
        <v>1</v>
      </c>
      <c r="S2272" s="5">
        <v>0</v>
      </c>
      <c r="T2272" s="5" t="s">
        <v>93</v>
      </c>
      <c r="U2272" s="5" t="s">
        <v>105</v>
      </c>
    </row>
    <row r="2273" spans="1:21">
      <c r="A2273" s="6" t="s">
        <v>87</v>
      </c>
      <c r="B2273" s="7">
        <v>1</v>
      </c>
      <c r="C2273" s="5">
        <v>2465</v>
      </c>
      <c r="D2273" s="5">
        <v>42</v>
      </c>
      <c r="E2273" s="8" t="s">
        <v>2713</v>
      </c>
      <c r="F2273" s="8">
        <v>421260</v>
      </c>
      <c r="G2273" s="5" t="s">
        <v>3103</v>
      </c>
      <c r="H2273" s="5" t="s">
        <v>3104</v>
      </c>
      <c r="I2273" s="5">
        <v>10065506412</v>
      </c>
      <c r="J2273" s="6" t="s">
        <v>91</v>
      </c>
      <c r="K2273" s="6" t="s">
        <v>91</v>
      </c>
      <c r="L2273" s="6" t="s">
        <v>91</v>
      </c>
      <c r="M2273" s="5" t="s">
        <v>92</v>
      </c>
      <c r="N2273" s="6" t="s">
        <v>91</v>
      </c>
      <c r="O2273" s="6" t="s">
        <v>91</v>
      </c>
      <c r="P2273" s="6" t="s">
        <v>91</v>
      </c>
      <c r="Q2273" s="6" t="s">
        <v>91</v>
      </c>
      <c r="R2273" s="5">
        <v>1</v>
      </c>
      <c r="S2273" s="5">
        <v>0</v>
      </c>
      <c r="T2273" s="5" t="s">
        <v>93</v>
      </c>
      <c r="U2273" s="5" t="s">
        <v>105</v>
      </c>
    </row>
    <row r="2274" spans="1:21">
      <c r="A2274" s="6" t="s">
        <v>87</v>
      </c>
      <c r="B2274" s="7">
        <v>1</v>
      </c>
      <c r="C2274" s="5">
        <v>2466</v>
      </c>
      <c r="D2274" s="5">
        <v>42</v>
      </c>
      <c r="E2274" s="8" t="s">
        <v>3105</v>
      </c>
      <c r="F2274" s="8">
        <v>42126001</v>
      </c>
      <c r="G2274" s="5" t="s">
        <v>3106</v>
      </c>
      <c r="H2274" s="5" t="s">
        <v>221</v>
      </c>
      <c r="I2274" s="6" t="s">
        <v>91</v>
      </c>
      <c r="J2274" s="6" t="s">
        <v>91</v>
      </c>
      <c r="K2274" s="6" t="s">
        <v>91</v>
      </c>
      <c r="L2274" s="6" t="s">
        <v>91</v>
      </c>
      <c r="M2274" s="5" t="s">
        <v>92</v>
      </c>
      <c r="N2274" s="6" t="s">
        <v>91</v>
      </c>
      <c r="O2274" s="6" t="s">
        <v>91</v>
      </c>
      <c r="P2274" s="6" t="s">
        <v>91</v>
      </c>
      <c r="Q2274" s="6" t="s">
        <v>91</v>
      </c>
      <c r="R2274" s="5">
        <v>1</v>
      </c>
      <c r="S2274" s="5">
        <v>0</v>
      </c>
      <c r="T2274" s="5" t="s">
        <v>93</v>
      </c>
      <c r="U2274" s="5" t="s">
        <v>105</v>
      </c>
    </row>
    <row r="2275" spans="1:21">
      <c r="A2275" s="6" t="s">
        <v>87</v>
      </c>
      <c r="B2275" s="7">
        <v>1</v>
      </c>
      <c r="C2275" s="5">
        <v>2467</v>
      </c>
      <c r="D2275" s="5">
        <v>42</v>
      </c>
      <c r="E2275" s="8" t="s">
        <v>3105</v>
      </c>
      <c r="F2275" s="8">
        <v>42126002</v>
      </c>
      <c r="G2275" s="5" t="s">
        <v>3107</v>
      </c>
      <c r="H2275" s="5" t="s">
        <v>223</v>
      </c>
      <c r="I2275" s="6" t="s">
        <v>91</v>
      </c>
      <c r="J2275" s="6" t="s">
        <v>91</v>
      </c>
      <c r="K2275" s="6" t="s">
        <v>91</v>
      </c>
      <c r="L2275" s="6" t="s">
        <v>91</v>
      </c>
      <c r="M2275" s="5" t="s">
        <v>92</v>
      </c>
      <c r="N2275" s="6" t="s">
        <v>91</v>
      </c>
      <c r="O2275" s="6" t="s">
        <v>91</v>
      </c>
      <c r="P2275" s="6" t="s">
        <v>91</v>
      </c>
      <c r="Q2275" s="6" t="s">
        <v>91</v>
      </c>
      <c r="R2275" s="5">
        <v>1</v>
      </c>
      <c r="S2275" s="5">
        <v>0</v>
      </c>
      <c r="T2275" s="5" t="s">
        <v>93</v>
      </c>
      <c r="U2275" s="5" t="s">
        <v>105</v>
      </c>
    </row>
    <row r="2276" spans="1:21">
      <c r="A2276" s="6" t="s">
        <v>87</v>
      </c>
      <c r="B2276" s="7">
        <v>1</v>
      </c>
      <c r="C2276" s="5">
        <v>2468</v>
      </c>
      <c r="D2276" s="5">
        <v>42</v>
      </c>
      <c r="E2276" s="8" t="s">
        <v>3105</v>
      </c>
      <c r="F2276" s="8">
        <v>42126003</v>
      </c>
      <c r="G2276" s="5" t="s">
        <v>3108</v>
      </c>
      <c r="H2276" s="5" t="s">
        <v>225</v>
      </c>
      <c r="I2276" s="6" t="s">
        <v>91</v>
      </c>
      <c r="J2276" s="6" t="s">
        <v>91</v>
      </c>
      <c r="K2276" s="6" t="s">
        <v>91</v>
      </c>
      <c r="L2276" s="6" t="s">
        <v>91</v>
      </c>
      <c r="M2276" s="5" t="s">
        <v>92</v>
      </c>
      <c r="N2276" s="6" t="s">
        <v>91</v>
      </c>
      <c r="O2276" s="6" t="s">
        <v>91</v>
      </c>
      <c r="P2276" s="6" t="s">
        <v>91</v>
      </c>
      <c r="Q2276" s="6" t="s">
        <v>91</v>
      </c>
      <c r="R2276" s="5">
        <v>1</v>
      </c>
      <c r="S2276" s="5">
        <v>0</v>
      </c>
      <c r="T2276" s="5" t="s">
        <v>93</v>
      </c>
      <c r="U2276" s="5" t="s">
        <v>105</v>
      </c>
    </row>
    <row r="2277" spans="1:21">
      <c r="A2277" s="6" t="s">
        <v>87</v>
      </c>
      <c r="B2277" s="7">
        <v>1</v>
      </c>
      <c r="C2277" s="5">
        <v>2469</v>
      </c>
      <c r="D2277" s="5">
        <v>42</v>
      </c>
      <c r="E2277" s="8" t="s">
        <v>3105</v>
      </c>
      <c r="F2277" s="8">
        <v>42126004</v>
      </c>
      <c r="G2277" s="5" t="s">
        <v>3109</v>
      </c>
      <c r="H2277" s="5" t="s">
        <v>227</v>
      </c>
      <c r="I2277" s="6" t="s">
        <v>91</v>
      </c>
      <c r="J2277" s="6" t="s">
        <v>91</v>
      </c>
      <c r="K2277" s="6" t="s">
        <v>91</v>
      </c>
      <c r="L2277" s="6" t="s">
        <v>91</v>
      </c>
      <c r="M2277" s="5" t="s">
        <v>92</v>
      </c>
      <c r="N2277" s="6" t="s">
        <v>91</v>
      </c>
      <c r="O2277" s="6" t="s">
        <v>91</v>
      </c>
      <c r="P2277" s="6" t="s">
        <v>91</v>
      </c>
      <c r="Q2277" s="6" t="s">
        <v>91</v>
      </c>
      <c r="R2277" s="5">
        <v>1</v>
      </c>
      <c r="S2277" s="5">
        <v>0</v>
      </c>
      <c r="T2277" s="5" t="s">
        <v>93</v>
      </c>
      <c r="U2277" s="5" t="s">
        <v>105</v>
      </c>
    </row>
    <row r="2278" spans="1:21">
      <c r="A2278" s="6" t="s">
        <v>87</v>
      </c>
      <c r="B2278" s="7">
        <v>1</v>
      </c>
      <c r="C2278" s="5">
        <v>2470</v>
      </c>
      <c r="D2278" s="5">
        <v>42</v>
      </c>
      <c r="E2278" s="8" t="s">
        <v>2713</v>
      </c>
      <c r="F2278" s="8">
        <v>421261</v>
      </c>
      <c r="G2278" s="5" t="s">
        <v>3110</v>
      </c>
      <c r="H2278" s="5" t="s">
        <v>3111</v>
      </c>
      <c r="I2278" s="6" t="s">
        <v>91</v>
      </c>
      <c r="J2278" s="6" t="s">
        <v>91</v>
      </c>
      <c r="K2278" s="6" t="s">
        <v>91</v>
      </c>
      <c r="L2278" s="6" t="s">
        <v>91</v>
      </c>
      <c r="M2278" s="5" t="s">
        <v>92</v>
      </c>
      <c r="N2278" s="6" t="s">
        <v>91</v>
      </c>
      <c r="O2278" s="6" t="s">
        <v>91</v>
      </c>
      <c r="P2278" s="6" t="s">
        <v>91</v>
      </c>
      <c r="Q2278" s="6" t="s">
        <v>91</v>
      </c>
      <c r="R2278" s="5">
        <v>1</v>
      </c>
      <c r="S2278" s="5">
        <v>0</v>
      </c>
      <c r="T2278" s="5" t="s">
        <v>93</v>
      </c>
      <c r="U2278" s="5" t="s">
        <v>105</v>
      </c>
    </row>
    <row r="2279" spans="1:21">
      <c r="A2279" s="6" t="s">
        <v>87</v>
      </c>
      <c r="B2279" s="7">
        <v>1</v>
      </c>
      <c r="C2279" s="5">
        <v>2471</v>
      </c>
      <c r="D2279" s="5">
        <v>42</v>
      </c>
      <c r="E2279" s="8" t="s">
        <v>3112</v>
      </c>
      <c r="F2279" s="8">
        <v>42126101</v>
      </c>
      <c r="G2279" s="5" t="s">
        <v>3113</v>
      </c>
      <c r="H2279" s="5" t="s">
        <v>221</v>
      </c>
      <c r="I2279" s="6" t="s">
        <v>91</v>
      </c>
      <c r="J2279" s="6" t="s">
        <v>91</v>
      </c>
      <c r="K2279" s="6" t="s">
        <v>91</v>
      </c>
      <c r="L2279" s="6" t="s">
        <v>91</v>
      </c>
      <c r="M2279" s="5" t="s">
        <v>92</v>
      </c>
      <c r="N2279" s="6" t="s">
        <v>91</v>
      </c>
      <c r="O2279" s="6" t="s">
        <v>91</v>
      </c>
      <c r="P2279" s="6" t="s">
        <v>91</v>
      </c>
      <c r="Q2279" s="6" t="s">
        <v>91</v>
      </c>
      <c r="R2279" s="5">
        <v>1</v>
      </c>
      <c r="S2279" s="5">
        <v>0</v>
      </c>
      <c r="T2279" s="5" t="s">
        <v>93</v>
      </c>
      <c r="U2279" s="5" t="s">
        <v>105</v>
      </c>
    </row>
    <row r="2280" spans="1:21">
      <c r="A2280" s="6" t="s">
        <v>87</v>
      </c>
      <c r="B2280" s="7">
        <v>1</v>
      </c>
      <c r="C2280" s="5">
        <v>2472</v>
      </c>
      <c r="D2280" s="5">
        <v>42</v>
      </c>
      <c r="E2280" s="8" t="s">
        <v>3112</v>
      </c>
      <c r="F2280" s="8">
        <v>42126102</v>
      </c>
      <c r="G2280" s="5" t="s">
        <v>3114</v>
      </c>
      <c r="H2280" s="5" t="s">
        <v>223</v>
      </c>
      <c r="I2280" s="6" t="s">
        <v>91</v>
      </c>
      <c r="J2280" s="6" t="s">
        <v>91</v>
      </c>
      <c r="K2280" s="6" t="s">
        <v>91</v>
      </c>
      <c r="L2280" s="6" t="s">
        <v>91</v>
      </c>
      <c r="M2280" s="5" t="s">
        <v>92</v>
      </c>
      <c r="N2280" s="6" t="s">
        <v>91</v>
      </c>
      <c r="O2280" s="6" t="s">
        <v>91</v>
      </c>
      <c r="P2280" s="6" t="s">
        <v>91</v>
      </c>
      <c r="Q2280" s="6" t="s">
        <v>91</v>
      </c>
      <c r="R2280" s="5">
        <v>1</v>
      </c>
      <c r="S2280" s="5">
        <v>0</v>
      </c>
      <c r="T2280" s="5" t="s">
        <v>93</v>
      </c>
      <c r="U2280" s="5" t="s">
        <v>105</v>
      </c>
    </row>
    <row r="2281" spans="1:21">
      <c r="A2281" s="6" t="s">
        <v>87</v>
      </c>
      <c r="B2281" s="7">
        <v>1</v>
      </c>
      <c r="C2281" s="5">
        <v>2473</v>
      </c>
      <c r="D2281" s="5">
        <v>42</v>
      </c>
      <c r="E2281" s="8" t="s">
        <v>3112</v>
      </c>
      <c r="F2281" s="8">
        <v>42126103</v>
      </c>
      <c r="G2281" s="5" t="s">
        <v>3115</v>
      </c>
      <c r="H2281" s="5" t="s">
        <v>225</v>
      </c>
      <c r="I2281" s="6" t="s">
        <v>91</v>
      </c>
      <c r="J2281" s="6" t="s">
        <v>91</v>
      </c>
      <c r="K2281" s="6" t="s">
        <v>91</v>
      </c>
      <c r="L2281" s="6" t="s">
        <v>91</v>
      </c>
      <c r="M2281" s="5" t="s">
        <v>92</v>
      </c>
      <c r="N2281" s="6" t="s">
        <v>91</v>
      </c>
      <c r="O2281" s="6" t="s">
        <v>91</v>
      </c>
      <c r="P2281" s="6" t="s">
        <v>91</v>
      </c>
      <c r="Q2281" s="6" t="s">
        <v>91</v>
      </c>
      <c r="R2281" s="5">
        <v>1</v>
      </c>
      <c r="S2281" s="5">
        <v>0</v>
      </c>
      <c r="T2281" s="5" t="s">
        <v>93</v>
      </c>
      <c r="U2281" s="5" t="s">
        <v>105</v>
      </c>
    </row>
    <row r="2282" spans="1:21">
      <c r="A2282" s="6" t="s">
        <v>87</v>
      </c>
      <c r="B2282" s="7">
        <v>1</v>
      </c>
      <c r="C2282" s="5">
        <v>2474</v>
      </c>
      <c r="D2282" s="5">
        <v>42</v>
      </c>
      <c r="E2282" s="8" t="s">
        <v>3112</v>
      </c>
      <c r="F2282" s="8">
        <v>42126104</v>
      </c>
      <c r="G2282" s="5" t="s">
        <v>3116</v>
      </c>
      <c r="H2282" s="5" t="s">
        <v>227</v>
      </c>
      <c r="I2282" s="6" t="s">
        <v>91</v>
      </c>
      <c r="J2282" s="6" t="s">
        <v>91</v>
      </c>
      <c r="K2282" s="6" t="s">
        <v>91</v>
      </c>
      <c r="L2282" s="6" t="s">
        <v>91</v>
      </c>
      <c r="M2282" s="5" t="s">
        <v>92</v>
      </c>
      <c r="N2282" s="6" t="s">
        <v>91</v>
      </c>
      <c r="O2282" s="6" t="s">
        <v>91</v>
      </c>
      <c r="P2282" s="6" t="s">
        <v>91</v>
      </c>
      <c r="Q2282" s="6" t="s">
        <v>91</v>
      </c>
      <c r="R2282" s="5">
        <v>1</v>
      </c>
      <c r="S2282" s="5">
        <v>0</v>
      </c>
      <c r="T2282" s="5" t="s">
        <v>93</v>
      </c>
      <c r="U2282" s="5" t="s">
        <v>105</v>
      </c>
    </row>
    <row r="2283" spans="1:21">
      <c r="A2283" s="6" t="s">
        <v>87</v>
      </c>
      <c r="B2283" s="7">
        <v>1</v>
      </c>
      <c r="C2283" s="5">
        <v>2475</v>
      </c>
      <c r="D2283" s="5">
        <v>42</v>
      </c>
      <c r="E2283" s="8" t="s">
        <v>2713</v>
      </c>
      <c r="F2283" s="8">
        <v>421262</v>
      </c>
      <c r="G2283" s="5" t="s">
        <v>3117</v>
      </c>
      <c r="H2283" s="5" t="s">
        <v>3118</v>
      </c>
      <c r="I2283" s="6" t="s">
        <v>91</v>
      </c>
      <c r="J2283" s="6" t="s">
        <v>91</v>
      </c>
      <c r="K2283" s="6" t="s">
        <v>91</v>
      </c>
      <c r="L2283" s="6" t="s">
        <v>91</v>
      </c>
      <c r="M2283" s="5" t="s">
        <v>92</v>
      </c>
      <c r="N2283" s="6" t="s">
        <v>91</v>
      </c>
      <c r="O2283" s="6" t="s">
        <v>91</v>
      </c>
      <c r="P2283" s="6" t="s">
        <v>91</v>
      </c>
      <c r="Q2283" s="6" t="s">
        <v>91</v>
      </c>
      <c r="R2283" s="5">
        <v>1</v>
      </c>
      <c r="S2283" s="5">
        <v>0</v>
      </c>
      <c r="T2283" s="5" t="s">
        <v>93</v>
      </c>
      <c r="U2283" s="5" t="s">
        <v>105</v>
      </c>
    </row>
    <row r="2284" spans="1:21">
      <c r="A2284" s="6" t="s">
        <v>87</v>
      </c>
      <c r="B2284" s="7">
        <v>1</v>
      </c>
      <c r="C2284" s="5">
        <v>2476</v>
      </c>
      <c r="D2284" s="5">
        <v>42</v>
      </c>
      <c r="E2284" s="8" t="s">
        <v>3119</v>
      </c>
      <c r="F2284" s="8">
        <v>42126201</v>
      </c>
      <c r="G2284" s="5" t="s">
        <v>3120</v>
      </c>
      <c r="H2284" s="5" t="s">
        <v>221</v>
      </c>
      <c r="I2284" s="6" t="s">
        <v>91</v>
      </c>
      <c r="J2284" s="6" t="s">
        <v>91</v>
      </c>
      <c r="K2284" s="6" t="s">
        <v>91</v>
      </c>
      <c r="L2284" s="6" t="s">
        <v>91</v>
      </c>
      <c r="M2284" s="5" t="s">
        <v>92</v>
      </c>
      <c r="N2284" s="6" t="s">
        <v>91</v>
      </c>
      <c r="O2284" s="6" t="s">
        <v>91</v>
      </c>
      <c r="P2284" s="6" t="s">
        <v>91</v>
      </c>
      <c r="Q2284" s="6" t="s">
        <v>91</v>
      </c>
      <c r="R2284" s="5">
        <v>1</v>
      </c>
      <c r="S2284" s="5">
        <v>0</v>
      </c>
      <c r="T2284" s="5" t="s">
        <v>93</v>
      </c>
      <c r="U2284" s="5" t="s">
        <v>105</v>
      </c>
    </row>
    <row r="2285" spans="1:21">
      <c r="A2285" s="6" t="s">
        <v>87</v>
      </c>
      <c r="B2285" s="7">
        <v>1</v>
      </c>
      <c r="C2285" s="5">
        <v>2477</v>
      </c>
      <c r="D2285" s="5">
        <v>42</v>
      </c>
      <c r="E2285" s="8" t="s">
        <v>3119</v>
      </c>
      <c r="F2285" s="8">
        <v>42126202</v>
      </c>
      <c r="G2285" s="5" t="s">
        <v>3121</v>
      </c>
      <c r="H2285" s="5" t="s">
        <v>223</v>
      </c>
      <c r="I2285" s="6" t="s">
        <v>91</v>
      </c>
      <c r="J2285" s="6" t="s">
        <v>91</v>
      </c>
      <c r="K2285" s="6" t="s">
        <v>91</v>
      </c>
      <c r="L2285" s="6" t="s">
        <v>91</v>
      </c>
      <c r="M2285" s="5" t="s">
        <v>92</v>
      </c>
      <c r="N2285" s="6" t="s">
        <v>91</v>
      </c>
      <c r="O2285" s="6" t="s">
        <v>91</v>
      </c>
      <c r="P2285" s="6" t="s">
        <v>91</v>
      </c>
      <c r="Q2285" s="6" t="s">
        <v>91</v>
      </c>
      <c r="R2285" s="5">
        <v>1</v>
      </c>
      <c r="S2285" s="5">
        <v>0</v>
      </c>
      <c r="T2285" s="5" t="s">
        <v>93</v>
      </c>
      <c r="U2285" s="5" t="s">
        <v>105</v>
      </c>
    </row>
    <row r="2286" spans="1:21">
      <c r="A2286" s="6" t="s">
        <v>87</v>
      </c>
      <c r="B2286" s="7">
        <v>1</v>
      </c>
      <c r="C2286" s="5">
        <v>2478</v>
      </c>
      <c r="D2286" s="5">
        <v>42</v>
      </c>
      <c r="E2286" s="8" t="s">
        <v>3119</v>
      </c>
      <c r="F2286" s="8">
        <v>42126203</v>
      </c>
      <c r="G2286" s="5" t="s">
        <v>3122</v>
      </c>
      <c r="H2286" s="5" t="s">
        <v>225</v>
      </c>
      <c r="I2286" s="6" t="s">
        <v>91</v>
      </c>
      <c r="J2286" s="6" t="s">
        <v>91</v>
      </c>
      <c r="K2286" s="6" t="s">
        <v>91</v>
      </c>
      <c r="L2286" s="6" t="s">
        <v>91</v>
      </c>
      <c r="M2286" s="5" t="s">
        <v>92</v>
      </c>
      <c r="N2286" s="6" t="s">
        <v>91</v>
      </c>
      <c r="O2286" s="6" t="s">
        <v>91</v>
      </c>
      <c r="P2286" s="6" t="s">
        <v>91</v>
      </c>
      <c r="Q2286" s="6" t="s">
        <v>91</v>
      </c>
      <c r="R2286" s="5">
        <v>1</v>
      </c>
      <c r="S2286" s="5">
        <v>0</v>
      </c>
      <c r="T2286" s="5" t="s">
        <v>93</v>
      </c>
      <c r="U2286" s="5" t="s">
        <v>105</v>
      </c>
    </row>
    <row r="2287" spans="1:21">
      <c r="A2287" s="6" t="s">
        <v>87</v>
      </c>
      <c r="B2287" s="7">
        <v>1</v>
      </c>
      <c r="C2287" s="5">
        <v>2479</v>
      </c>
      <c r="D2287" s="5">
        <v>42</v>
      </c>
      <c r="E2287" s="8" t="s">
        <v>3119</v>
      </c>
      <c r="F2287" s="8">
        <v>42126204</v>
      </c>
      <c r="G2287" s="5" t="s">
        <v>3123</v>
      </c>
      <c r="H2287" s="5" t="s">
        <v>227</v>
      </c>
      <c r="I2287" s="6" t="s">
        <v>91</v>
      </c>
      <c r="J2287" s="6" t="s">
        <v>91</v>
      </c>
      <c r="K2287" s="6" t="s">
        <v>91</v>
      </c>
      <c r="L2287" s="6" t="s">
        <v>91</v>
      </c>
      <c r="M2287" s="5" t="s">
        <v>92</v>
      </c>
      <c r="N2287" s="6" t="s">
        <v>91</v>
      </c>
      <c r="O2287" s="6" t="s">
        <v>91</v>
      </c>
      <c r="P2287" s="6" t="s">
        <v>91</v>
      </c>
      <c r="Q2287" s="6" t="s">
        <v>91</v>
      </c>
      <c r="R2287" s="5">
        <v>1</v>
      </c>
      <c r="S2287" s="5">
        <v>0</v>
      </c>
      <c r="T2287" s="5" t="s">
        <v>93</v>
      </c>
      <c r="U2287" s="5" t="s">
        <v>105</v>
      </c>
    </row>
    <row r="2288" spans="1:21">
      <c r="A2288" s="6" t="s">
        <v>87</v>
      </c>
      <c r="B2288" s="7">
        <v>1</v>
      </c>
      <c r="C2288" s="5">
        <v>2480</v>
      </c>
      <c r="D2288" s="5">
        <v>42</v>
      </c>
      <c r="E2288" s="8" t="s">
        <v>2713</v>
      </c>
      <c r="F2288" s="8">
        <v>421263</v>
      </c>
      <c r="G2288" s="5" t="s">
        <v>3124</v>
      </c>
      <c r="H2288" s="5" t="s">
        <v>3125</v>
      </c>
      <c r="I2288" s="5">
        <v>10065502207</v>
      </c>
      <c r="J2288" s="6" t="s">
        <v>91</v>
      </c>
      <c r="K2288" s="6" t="s">
        <v>91</v>
      </c>
      <c r="L2288" s="6" t="s">
        <v>91</v>
      </c>
      <c r="M2288" s="5" t="s">
        <v>92</v>
      </c>
      <c r="N2288" s="6" t="s">
        <v>91</v>
      </c>
      <c r="O2288" s="6" t="s">
        <v>91</v>
      </c>
      <c r="P2288" s="6" t="s">
        <v>91</v>
      </c>
      <c r="Q2288" s="6" t="s">
        <v>91</v>
      </c>
      <c r="R2288" s="5">
        <v>1</v>
      </c>
      <c r="S2288" s="5">
        <v>0</v>
      </c>
      <c r="T2288" s="5" t="s">
        <v>93</v>
      </c>
      <c r="U2288" s="5" t="s">
        <v>105</v>
      </c>
    </row>
    <row r="2289" spans="1:21">
      <c r="A2289" s="6" t="s">
        <v>87</v>
      </c>
      <c r="B2289" s="7">
        <v>1</v>
      </c>
      <c r="C2289" s="5">
        <v>2481</v>
      </c>
      <c r="D2289" s="5">
        <v>42</v>
      </c>
      <c r="E2289" s="8" t="s">
        <v>3126</v>
      </c>
      <c r="F2289" s="8">
        <v>42126301</v>
      </c>
      <c r="G2289" s="5" t="s">
        <v>3127</v>
      </c>
      <c r="H2289" s="5" t="s">
        <v>221</v>
      </c>
      <c r="I2289" s="6" t="s">
        <v>91</v>
      </c>
      <c r="J2289" s="6" t="s">
        <v>91</v>
      </c>
      <c r="K2289" s="6" t="s">
        <v>91</v>
      </c>
      <c r="L2289" s="6" t="s">
        <v>91</v>
      </c>
      <c r="M2289" s="5" t="s">
        <v>92</v>
      </c>
      <c r="N2289" s="6" t="s">
        <v>91</v>
      </c>
      <c r="O2289" s="6" t="s">
        <v>91</v>
      </c>
      <c r="P2289" s="6" t="s">
        <v>91</v>
      </c>
      <c r="Q2289" s="6" t="s">
        <v>91</v>
      </c>
      <c r="R2289" s="5">
        <v>1</v>
      </c>
      <c r="S2289" s="5">
        <v>0</v>
      </c>
      <c r="T2289" s="5" t="s">
        <v>93</v>
      </c>
      <c r="U2289" s="5" t="s">
        <v>105</v>
      </c>
    </row>
    <row r="2290" spans="1:21">
      <c r="A2290" s="6" t="s">
        <v>87</v>
      </c>
      <c r="B2290" s="7">
        <v>1</v>
      </c>
      <c r="C2290" s="5">
        <v>2482</v>
      </c>
      <c r="D2290" s="5">
        <v>42</v>
      </c>
      <c r="E2290" s="8" t="s">
        <v>3126</v>
      </c>
      <c r="F2290" s="8">
        <v>42126302</v>
      </c>
      <c r="G2290" s="5" t="s">
        <v>3128</v>
      </c>
      <c r="H2290" s="5" t="s">
        <v>223</v>
      </c>
      <c r="I2290" s="6" t="s">
        <v>91</v>
      </c>
      <c r="J2290" s="6" t="s">
        <v>91</v>
      </c>
      <c r="K2290" s="6" t="s">
        <v>91</v>
      </c>
      <c r="L2290" s="6" t="s">
        <v>91</v>
      </c>
      <c r="M2290" s="5" t="s">
        <v>92</v>
      </c>
      <c r="N2290" s="6" t="s">
        <v>91</v>
      </c>
      <c r="O2290" s="6" t="s">
        <v>91</v>
      </c>
      <c r="P2290" s="6" t="s">
        <v>91</v>
      </c>
      <c r="Q2290" s="6" t="s">
        <v>91</v>
      </c>
      <c r="R2290" s="5">
        <v>1</v>
      </c>
      <c r="S2290" s="5">
        <v>0</v>
      </c>
      <c r="T2290" s="5" t="s">
        <v>93</v>
      </c>
      <c r="U2290" s="5" t="s">
        <v>105</v>
      </c>
    </row>
    <row r="2291" spans="1:21">
      <c r="A2291" s="6" t="s">
        <v>87</v>
      </c>
      <c r="B2291" s="7">
        <v>1</v>
      </c>
      <c r="C2291" s="5">
        <v>2483</v>
      </c>
      <c r="D2291" s="5">
        <v>42</v>
      </c>
      <c r="E2291" s="8" t="s">
        <v>3126</v>
      </c>
      <c r="F2291" s="8">
        <v>42126303</v>
      </c>
      <c r="G2291" s="5" t="s">
        <v>3129</v>
      </c>
      <c r="H2291" s="5" t="s">
        <v>225</v>
      </c>
      <c r="I2291" s="6" t="s">
        <v>91</v>
      </c>
      <c r="J2291" s="6" t="s">
        <v>91</v>
      </c>
      <c r="K2291" s="6" t="s">
        <v>91</v>
      </c>
      <c r="L2291" s="6" t="s">
        <v>91</v>
      </c>
      <c r="M2291" s="5" t="s">
        <v>92</v>
      </c>
      <c r="N2291" s="6" t="s">
        <v>91</v>
      </c>
      <c r="O2291" s="6" t="s">
        <v>91</v>
      </c>
      <c r="P2291" s="6" t="s">
        <v>91</v>
      </c>
      <c r="Q2291" s="6" t="s">
        <v>91</v>
      </c>
      <c r="R2291" s="5">
        <v>1</v>
      </c>
      <c r="S2291" s="5">
        <v>0</v>
      </c>
      <c r="T2291" s="5" t="s">
        <v>93</v>
      </c>
      <c r="U2291" s="5" t="s">
        <v>105</v>
      </c>
    </row>
    <row r="2292" spans="1:21">
      <c r="A2292" s="6" t="s">
        <v>87</v>
      </c>
      <c r="B2292" s="7">
        <v>1</v>
      </c>
      <c r="C2292" s="5">
        <v>2484</v>
      </c>
      <c r="D2292" s="5">
        <v>42</v>
      </c>
      <c r="E2292" s="8" t="s">
        <v>3126</v>
      </c>
      <c r="F2292" s="8">
        <v>42126304</v>
      </c>
      <c r="G2292" s="5" t="s">
        <v>3130</v>
      </c>
      <c r="H2292" s="5" t="s">
        <v>227</v>
      </c>
      <c r="I2292" s="6" t="s">
        <v>91</v>
      </c>
      <c r="J2292" s="6" t="s">
        <v>91</v>
      </c>
      <c r="K2292" s="6" t="s">
        <v>91</v>
      </c>
      <c r="L2292" s="6" t="s">
        <v>91</v>
      </c>
      <c r="M2292" s="5" t="s">
        <v>92</v>
      </c>
      <c r="N2292" s="6" t="s">
        <v>91</v>
      </c>
      <c r="O2292" s="6" t="s">
        <v>91</v>
      </c>
      <c r="P2292" s="6" t="s">
        <v>91</v>
      </c>
      <c r="Q2292" s="6" t="s">
        <v>91</v>
      </c>
      <c r="R2292" s="5">
        <v>1</v>
      </c>
      <c r="S2292" s="5">
        <v>0</v>
      </c>
      <c r="T2292" s="5" t="s">
        <v>93</v>
      </c>
      <c r="U2292" s="5" t="s">
        <v>105</v>
      </c>
    </row>
    <row r="2293" spans="1:21">
      <c r="A2293" s="6" t="s">
        <v>87</v>
      </c>
      <c r="B2293" s="7">
        <v>1</v>
      </c>
      <c r="C2293" s="5">
        <v>2485</v>
      </c>
      <c r="D2293" s="5">
        <v>42</v>
      </c>
      <c r="E2293" s="8" t="s">
        <v>2713</v>
      </c>
      <c r="F2293" s="8">
        <v>421264</v>
      </c>
      <c r="G2293" s="5" t="s">
        <v>3131</v>
      </c>
      <c r="H2293" s="5" t="s">
        <v>3132</v>
      </c>
      <c r="I2293" s="6" t="s">
        <v>91</v>
      </c>
      <c r="J2293" s="6" t="s">
        <v>91</v>
      </c>
      <c r="K2293" s="6" t="s">
        <v>91</v>
      </c>
      <c r="L2293" s="6" t="s">
        <v>91</v>
      </c>
      <c r="M2293" s="5" t="s">
        <v>92</v>
      </c>
      <c r="N2293" s="6" t="s">
        <v>91</v>
      </c>
      <c r="O2293" s="6" t="s">
        <v>91</v>
      </c>
      <c r="P2293" s="6" t="s">
        <v>91</v>
      </c>
      <c r="Q2293" s="6" t="s">
        <v>91</v>
      </c>
      <c r="R2293" s="5">
        <v>1</v>
      </c>
      <c r="S2293" s="5">
        <v>0</v>
      </c>
      <c r="T2293" s="5" t="s">
        <v>93</v>
      </c>
      <c r="U2293" s="5" t="s">
        <v>105</v>
      </c>
    </row>
    <row r="2294" spans="1:21">
      <c r="A2294" s="6" t="s">
        <v>87</v>
      </c>
      <c r="B2294" s="7">
        <v>1</v>
      </c>
      <c r="C2294" s="5">
        <v>2486</v>
      </c>
      <c r="D2294" s="5">
        <v>42</v>
      </c>
      <c r="E2294" s="8" t="s">
        <v>3133</v>
      </c>
      <c r="F2294" s="8">
        <v>42126401</v>
      </c>
      <c r="G2294" s="5" t="s">
        <v>3134</v>
      </c>
      <c r="H2294" s="5" t="s">
        <v>221</v>
      </c>
      <c r="I2294" s="6" t="s">
        <v>91</v>
      </c>
      <c r="J2294" s="6" t="s">
        <v>91</v>
      </c>
      <c r="K2294" s="6" t="s">
        <v>91</v>
      </c>
      <c r="L2294" s="6" t="s">
        <v>91</v>
      </c>
      <c r="M2294" s="5" t="s">
        <v>92</v>
      </c>
      <c r="N2294" s="6" t="s">
        <v>91</v>
      </c>
      <c r="O2294" s="6" t="s">
        <v>91</v>
      </c>
      <c r="P2294" s="6" t="s">
        <v>91</v>
      </c>
      <c r="Q2294" s="6" t="s">
        <v>91</v>
      </c>
      <c r="R2294" s="5">
        <v>1</v>
      </c>
      <c r="S2294" s="5">
        <v>0</v>
      </c>
      <c r="T2294" s="5" t="s">
        <v>93</v>
      </c>
      <c r="U2294" s="5" t="s">
        <v>105</v>
      </c>
    </row>
    <row r="2295" spans="1:21">
      <c r="A2295" s="6" t="s">
        <v>87</v>
      </c>
      <c r="B2295" s="7">
        <v>1</v>
      </c>
      <c r="C2295" s="5">
        <v>2487</v>
      </c>
      <c r="D2295" s="5">
        <v>42</v>
      </c>
      <c r="E2295" s="8" t="s">
        <v>3133</v>
      </c>
      <c r="F2295" s="8">
        <v>42126402</v>
      </c>
      <c r="G2295" s="5" t="s">
        <v>3135</v>
      </c>
      <c r="H2295" s="5" t="s">
        <v>223</v>
      </c>
      <c r="I2295" s="6" t="s">
        <v>91</v>
      </c>
      <c r="J2295" s="6" t="s">
        <v>91</v>
      </c>
      <c r="K2295" s="6" t="s">
        <v>91</v>
      </c>
      <c r="L2295" s="6" t="s">
        <v>91</v>
      </c>
      <c r="M2295" s="5" t="s">
        <v>92</v>
      </c>
      <c r="N2295" s="6" t="s">
        <v>91</v>
      </c>
      <c r="O2295" s="6" t="s">
        <v>91</v>
      </c>
      <c r="P2295" s="6" t="s">
        <v>91</v>
      </c>
      <c r="Q2295" s="6" t="s">
        <v>91</v>
      </c>
      <c r="R2295" s="5">
        <v>1</v>
      </c>
      <c r="S2295" s="5">
        <v>0</v>
      </c>
      <c r="T2295" s="5" t="s">
        <v>93</v>
      </c>
      <c r="U2295" s="5" t="s">
        <v>105</v>
      </c>
    </row>
    <row r="2296" spans="1:21">
      <c r="A2296" s="6" t="s">
        <v>87</v>
      </c>
      <c r="B2296" s="7">
        <v>1</v>
      </c>
      <c r="C2296" s="5">
        <v>2488</v>
      </c>
      <c r="D2296" s="5">
        <v>42</v>
      </c>
      <c r="E2296" s="8" t="s">
        <v>3133</v>
      </c>
      <c r="F2296" s="8">
        <v>42126403</v>
      </c>
      <c r="G2296" s="5" t="s">
        <v>3136</v>
      </c>
      <c r="H2296" s="5" t="s">
        <v>225</v>
      </c>
      <c r="I2296" s="6" t="s">
        <v>91</v>
      </c>
      <c r="J2296" s="6" t="s">
        <v>91</v>
      </c>
      <c r="K2296" s="6" t="s">
        <v>91</v>
      </c>
      <c r="L2296" s="6" t="s">
        <v>91</v>
      </c>
      <c r="M2296" s="5" t="s">
        <v>92</v>
      </c>
      <c r="N2296" s="6" t="s">
        <v>91</v>
      </c>
      <c r="O2296" s="6" t="s">
        <v>91</v>
      </c>
      <c r="P2296" s="6" t="s">
        <v>91</v>
      </c>
      <c r="Q2296" s="6" t="s">
        <v>91</v>
      </c>
      <c r="R2296" s="5">
        <v>1</v>
      </c>
      <c r="S2296" s="5">
        <v>0</v>
      </c>
      <c r="T2296" s="5" t="s">
        <v>93</v>
      </c>
      <c r="U2296" s="5" t="s">
        <v>105</v>
      </c>
    </row>
    <row r="2297" spans="1:21">
      <c r="A2297" s="6" t="s">
        <v>87</v>
      </c>
      <c r="B2297" s="7">
        <v>1</v>
      </c>
      <c r="C2297" s="5">
        <v>2489</v>
      </c>
      <c r="D2297" s="5">
        <v>42</v>
      </c>
      <c r="E2297" s="8" t="s">
        <v>3133</v>
      </c>
      <c r="F2297" s="8">
        <v>42126404</v>
      </c>
      <c r="G2297" s="5" t="s">
        <v>3137</v>
      </c>
      <c r="H2297" s="5" t="s">
        <v>227</v>
      </c>
      <c r="I2297" s="6" t="s">
        <v>91</v>
      </c>
      <c r="J2297" s="6" t="s">
        <v>91</v>
      </c>
      <c r="K2297" s="6" t="s">
        <v>91</v>
      </c>
      <c r="L2297" s="6" t="s">
        <v>91</v>
      </c>
      <c r="M2297" s="5" t="s">
        <v>92</v>
      </c>
      <c r="N2297" s="6" t="s">
        <v>91</v>
      </c>
      <c r="O2297" s="6" t="s">
        <v>91</v>
      </c>
      <c r="P2297" s="6" t="s">
        <v>91</v>
      </c>
      <c r="Q2297" s="6" t="s">
        <v>91</v>
      </c>
      <c r="R2297" s="5">
        <v>1</v>
      </c>
      <c r="S2297" s="5">
        <v>0</v>
      </c>
      <c r="T2297" s="5" t="s">
        <v>93</v>
      </c>
      <c r="U2297" s="5" t="s">
        <v>105</v>
      </c>
    </row>
    <row r="2298" spans="1:21">
      <c r="A2298" s="6" t="s">
        <v>87</v>
      </c>
      <c r="B2298" s="7">
        <v>1</v>
      </c>
      <c r="C2298" s="5">
        <v>2490</v>
      </c>
      <c r="D2298" s="5">
        <v>42</v>
      </c>
      <c r="E2298" s="8" t="s">
        <v>2713</v>
      </c>
      <c r="F2298" s="8">
        <v>421265</v>
      </c>
      <c r="G2298" s="5" t="s">
        <v>3138</v>
      </c>
      <c r="H2298" s="5" t="s">
        <v>3139</v>
      </c>
      <c r="I2298" s="6" t="s">
        <v>91</v>
      </c>
      <c r="J2298" s="6" t="s">
        <v>91</v>
      </c>
      <c r="K2298" s="6" t="s">
        <v>91</v>
      </c>
      <c r="L2298" s="6" t="s">
        <v>91</v>
      </c>
      <c r="M2298" s="5" t="s">
        <v>92</v>
      </c>
      <c r="N2298" s="6" t="s">
        <v>91</v>
      </c>
      <c r="O2298" s="6" t="s">
        <v>91</v>
      </c>
      <c r="P2298" s="6" t="s">
        <v>91</v>
      </c>
      <c r="Q2298" s="6" t="s">
        <v>91</v>
      </c>
      <c r="R2298" s="5">
        <v>1</v>
      </c>
      <c r="S2298" s="5">
        <v>0</v>
      </c>
      <c r="T2298" s="5" t="s">
        <v>93</v>
      </c>
      <c r="U2298" s="5" t="s">
        <v>105</v>
      </c>
    </row>
    <row r="2299" spans="1:21">
      <c r="A2299" s="6" t="s">
        <v>87</v>
      </c>
      <c r="B2299" s="7">
        <v>1</v>
      </c>
      <c r="C2299" s="5">
        <v>2491</v>
      </c>
      <c r="D2299" s="5">
        <v>42</v>
      </c>
      <c r="E2299" s="8" t="s">
        <v>3140</v>
      </c>
      <c r="F2299" s="8">
        <v>42126501</v>
      </c>
      <c r="G2299" s="5" t="s">
        <v>3141</v>
      </c>
      <c r="H2299" s="5" t="s">
        <v>221</v>
      </c>
      <c r="I2299" s="6" t="s">
        <v>91</v>
      </c>
      <c r="J2299" s="6" t="s">
        <v>91</v>
      </c>
      <c r="K2299" s="6" t="s">
        <v>91</v>
      </c>
      <c r="L2299" s="6" t="s">
        <v>91</v>
      </c>
      <c r="M2299" s="5" t="s">
        <v>92</v>
      </c>
      <c r="N2299" s="6" t="s">
        <v>91</v>
      </c>
      <c r="O2299" s="6" t="s">
        <v>91</v>
      </c>
      <c r="P2299" s="6" t="s">
        <v>91</v>
      </c>
      <c r="Q2299" s="6" t="s">
        <v>91</v>
      </c>
      <c r="R2299" s="5">
        <v>1</v>
      </c>
      <c r="S2299" s="5">
        <v>0</v>
      </c>
      <c r="T2299" s="5" t="s">
        <v>93</v>
      </c>
      <c r="U2299" s="5" t="s">
        <v>105</v>
      </c>
    </row>
    <row r="2300" spans="1:21">
      <c r="A2300" s="6" t="s">
        <v>87</v>
      </c>
      <c r="B2300" s="7">
        <v>1</v>
      </c>
      <c r="C2300" s="5">
        <v>2492</v>
      </c>
      <c r="D2300" s="5">
        <v>42</v>
      </c>
      <c r="E2300" s="8" t="s">
        <v>3140</v>
      </c>
      <c r="F2300" s="8">
        <v>42126502</v>
      </c>
      <c r="G2300" s="5" t="s">
        <v>3142</v>
      </c>
      <c r="H2300" s="5" t="s">
        <v>223</v>
      </c>
      <c r="I2300" s="6" t="s">
        <v>91</v>
      </c>
      <c r="J2300" s="6" t="s">
        <v>91</v>
      </c>
      <c r="K2300" s="6" t="s">
        <v>91</v>
      </c>
      <c r="L2300" s="6" t="s">
        <v>91</v>
      </c>
      <c r="M2300" s="5" t="s">
        <v>92</v>
      </c>
      <c r="N2300" s="6" t="s">
        <v>91</v>
      </c>
      <c r="O2300" s="6" t="s">
        <v>91</v>
      </c>
      <c r="P2300" s="6" t="s">
        <v>91</v>
      </c>
      <c r="Q2300" s="6" t="s">
        <v>91</v>
      </c>
      <c r="R2300" s="5">
        <v>1</v>
      </c>
      <c r="S2300" s="5">
        <v>0</v>
      </c>
      <c r="T2300" s="5" t="s">
        <v>93</v>
      </c>
      <c r="U2300" s="5" t="s">
        <v>105</v>
      </c>
    </row>
    <row r="2301" spans="1:21">
      <c r="A2301" s="6" t="s">
        <v>87</v>
      </c>
      <c r="B2301" s="7">
        <v>1</v>
      </c>
      <c r="C2301" s="5">
        <v>2493</v>
      </c>
      <c r="D2301" s="5">
        <v>42</v>
      </c>
      <c r="E2301" s="8" t="s">
        <v>3140</v>
      </c>
      <c r="F2301" s="8">
        <v>42126503</v>
      </c>
      <c r="G2301" s="5" t="s">
        <v>3143</v>
      </c>
      <c r="H2301" s="5" t="s">
        <v>225</v>
      </c>
      <c r="I2301" s="6" t="s">
        <v>91</v>
      </c>
      <c r="J2301" s="6" t="s">
        <v>91</v>
      </c>
      <c r="K2301" s="6" t="s">
        <v>91</v>
      </c>
      <c r="L2301" s="6" t="s">
        <v>91</v>
      </c>
      <c r="M2301" s="5" t="s">
        <v>92</v>
      </c>
      <c r="N2301" s="6" t="s">
        <v>91</v>
      </c>
      <c r="O2301" s="6" t="s">
        <v>91</v>
      </c>
      <c r="P2301" s="6" t="s">
        <v>91</v>
      </c>
      <c r="Q2301" s="6" t="s">
        <v>91</v>
      </c>
      <c r="R2301" s="5">
        <v>1</v>
      </c>
      <c r="S2301" s="5">
        <v>0</v>
      </c>
      <c r="T2301" s="5" t="s">
        <v>93</v>
      </c>
      <c r="U2301" s="5" t="s">
        <v>105</v>
      </c>
    </row>
    <row r="2302" spans="1:21">
      <c r="A2302" s="6" t="s">
        <v>87</v>
      </c>
      <c r="B2302" s="7">
        <v>1</v>
      </c>
      <c r="C2302" s="5">
        <v>2494</v>
      </c>
      <c r="D2302" s="5">
        <v>42</v>
      </c>
      <c r="E2302" s="8" t="s">
        <v>3140</v>
      </c>
      <c r="F2302" s="8">
        <v>42126504</v>
      </c>
      <c r="G2302" s="5" t="s">
        <v>3144</v>
      </c>
      <c r="H2302" s="5" t="s">
        <v>227</v>
      </c>
      <c r="I2302" s="6" t="s">
        <v>91</v>
      </c>
      <c r="J2302" s="6" t="s">
        <v>91</v>
      </c>
      <c r="K2302" s="6" t="s">
        <v>91</v>
      </c>
      <c r="L2302" s="6" t="s">
        <v>91</v>
      </c>
      <c r="M2302" s="5" t="s">
        <v>92</v>
      </c>
      <c r="N2302" s="6" t="s">
        <v>91</v>
      </c>
      <c r="O2302" s="6" t="s">
        <v>91</v>
      </c>
      <c r="P2302" s="6" t="s">
        <v>91</v>
      </c>
      <c r="Q2302" s="6" t="s">
        <v>91</v>
      </c>
      <c r="R2302" s="5">
        <v>1</v>
      </c>
      <c r="S2302" s="5">
        <v>0</v>
      </c>
      <c r="T2302" s="5" t="s">
        <v>93</v>
      </c>
      <c r="U2302" s="5" t="s">
        <v>105</v>
      </c>
    </row>
    <row r="2303" spans="1:21">
      <c r="A2303" s="6" t="s">
        <v>87</v>
      </c>
      <c r="B2303" s="7">
        <v>1</v>
      </c>
      <c r="C2303" s="5">
        <v>2495</v>
      </c>
      <c r="D2303" s="5">
        <v>42</v>
      </c>
      <c r="E2303" s="8" t="s">
        <v>2713</v>
      </c>
      <c r="F2303" s="8">
        <v>421266</v>
      </c>
      <c r="G2303" s="5" t="s">
        <v>3145</v>
      </c>
      <c r="H2303" s="5" t="s">
        <v>3146</v>
      </c>
      <c r="I2303" s="5">
        <v>10065506907</v>
      </c>
      <c r="J2303" s="6" t="s">
        <v>91</v>
      </c>
      <c r="K2303" s="6" t="s">
        <v>91</v>
      </c>
      <c r="L2303" s="6" t="s">
        <v>91</v>
      </c>
      <c r="M2303" s="5" t="s">
        <v>92</v>
      </c>
      <c r="N2303" s="6" t="s">
        <v>91</v>
      </c>
      <c r="O2303" s="6" t="s">
        <v>91</v>
      </c>
      <c r="P2303" s="6" t="s">
        <v>91</v>
      </c>
      <c r="Q2303" s="6" t="s">
        <v>91</v>
      </c>
      <c r="R2303" s="5">
        <v>1</v>
      </c>
      <c r="S2303" s="5">
        <v>0</v>
      </c>
      <c r="T2303" s="5" t="s">
        <v>93</v>
      </c>
      <c r="U2303" s="5" t="s">
        <v>105</v>
      </c>
    </row>
    <row r="2304" spans="1:21">
      <c r="A2304" s="6" t="s">
        <v>87</v>
      </c>
      <c r="B2304" s="7">
        <v>1</v>
      </c>
      <c r="C2304" s="5">
        <v>2496</v>
      </c>
      <c r="D2304" s="5">
        <v>42</v>
      </c>
      <c r="E2304" s="8" t="s">
        <v>3147</v>
      </c>
      <c r="F2304" s="8">
        <v>42126601</v>
      </c>
      <c r="G2304" s="5" t="s">
        <v>3148</v>
      </c>
      <c r="H2304" s="5" t="s">
        <v>221</v>
      </c>
      <c r="I2304" s="6" t="s">
        <v>91</v>
      </c>
      <c r="J2304" s="6" t="s">
        <v>91</v>
      </c>
      <c r="K2304" s="6" t="s">
        <v>91</v>
      </c>
      <c r="L2304" s="6" t="s">
        <v>91</v>
      </c>
      <c r="M2304" s="5" t="s">
        <v>92</v>
      </c>
      <c r="N2304" s="6" t="s">
        <v>91</v>
      </c>
      <c r="O2304" s="6" t="s">
        <v>91</v>
      </c>
      <c r="P2304" s="6" t="s">
        <v>91</v>
      </c>
      <c r="Q2304" s="6" t="s">
        <v>91</v>
      </c>
      <c r="R2304" s="5">
        <v>1</v>
      </c>
      <c r="S2304" s="5">
        <v>0</v>
      </c>
      <c r="T2304" s="5" t="s">
        <v>93</v>
      </c>
      <c r="U2304" s="5" t="s">
        <v>105</v>
      </c>
    </row>
    <row r="2305" spans="1:21">
      <c r="A2305" s="6" t="s">
        <v>87</v>
      </c>
      <c r="B2305" s="7">
        <v>1</v>
      </c>
      <c r="C2305" s="5">
        <v>2497</v>
      </c>
      <c r="D2305" s="5">
        <v>42</v>
      </c>
      <c r="E2305" s="8" t="s">
        <v>3147</v>
      </c>
      <c r="F2305" s="8">
        <v>42126602</v>
      </c>
      <c r="G2305" s="5" t="s">
        <v>3149</v>
      </c>
      <c r="H2305" s="5" t="s">
        <v>223</v>
      </c>
      <c r="I2305" s="6" t="s">
        <v>91</v>
      </c>
      <c r="J2305" s="6" t="s">
        <v>91</v>
      </c>
      <c r="K2305" s="6" t="s">
        <v>91</v>
      </c>
      <c r="L2305" s="6" t="s">
        <v>91</v>
      </c>
      <c r="M2305" s="5" t="s">
        <v>92</v>
      </c>
      <c r="N2305" s="6" t="s">
        <v>91</v>
      </c>
      <c r="O2305" s="6" t="s">
        <v>91</v>
      </c>
      <c r="P2305" s="6" t="s">
        <v>91</v>
      </c>
      <c r="Q2305" s="6" t="s">
        <v>91</v>
      </c>
      <c r="R2305" s="5">
        <v>1</v>
      </c>
      <c r="S2305" s="5">
        <v>0</v>
      </c>
      <c r="T2305" s="5" t="s">
        <v>93</v>
      </c>
      <c r="U2305" s="5" t="s">
        <v>105</v>
      </c>
    </row>
    <row r="2306" spans="1:21">
      <c r="A2306" s="6" t="s">
        <v>87</v>
      </c>
      <c r="B2306" s="7">
        <v>1</v>
      </c>
      <c r="C2306" s="5">
        <v>2498</v>
      </c>
      <c r="D2306" s="5">
        <v>42</v>
      </c>
      <c r="E2306" s="8" t="s">
        <v>3147</v>
      </c>
      <c r="F2306" s="8">
        <v>42126603</v>
      </c>
      <c r="G2306" s="5" t="s">
        <v>3150</v>
      </c>
      <c r="H2306" s="5" t="s">
        <v>225</v>
      </c>
      <c r="I2306" s="6" t="s">
        <v>91</v>
      </c>
      <c r="J2306" s="6" t="s">
        <v>91</v>
      </c>
      <c r="K2306" s="6" t="s">
        <v>91</v>
      </c>
      <c r="L2306" s="6" t="s">
        <v>91</v>
      </c>
      <c r="M2306" s="5" t="s">
        <v>92</v>
      </c>
      <c r="N2306" s="6" t="s">
        <v>91</v>
      </c>
      <c r="O2306" s="6" t="s">
        <v>91</v>
      </c>
      <c r="P2306" s="6" t="s">
        <v>91</v>
      </c>
      <c r="Q2306" s="6" t="s">
        <v>91</v>
      </c>
      <c r="R2306" s="5">
        <v>1</v>
      </c>
      <c r="S2306" s="5">
        <v>0</v>
      </c>
      <c r="T2306" s="5" t="s">
        <v>93</v>
      </c>
      <c r="U2306" s="5" t="s">
        <v>105</v>
      </c>
    </row>
    <row r="2307" spans="1:21">
      <c r="A2307" s="6" t="s">
        <v>87</v>
      </c>
      <c r="B2307" s="7">
        <v>1</v>
      </c>
      <c r="C2307" s="5">
        <v>2500</v>
      </c>
      <c r="D2307" s="5">
        <v>42</v>
      </c>
      <c r="E2307" s="8" t="s">
        <v>3147</v>
      </c>
      <c r="F2307" s="8">
        <v>42126604</v>
      </c>
      <c r="G2307" s="5" t="s">
        <v>3151</v>
      </c>
      <c r="H2307" s="5" t="s">
        <v>227</v>
      </c>
      <c r="I2307" s="6" t="s">
        <v>91</v>
      </c>
      <c r="J2307" s="6" t="s">
        <v>91</v>
      </c>
      <c r="K2307" s="6" t="s">
        <v>91</v>
      </c>
      <c r="L2307" s="6" t="s">
        <v>91</v>
      </c>
      <c r="M2307" s="5" t="s">
        <v>92</v>
      </c>
      <c r="N2307" s="6" t="s">
        <v>91</v>
      </c>
      <c r="O2307" s="6" t="s">
        <v>91</v>
      </c>
      <c r="P2307" s="6" t="s">
        <v>91</v>
      </c>
      <c r="Q2307" s="6" t="s">
        <v>91</v>
      </c>
      <c r="R2307" s="5">
        <v>1</v>
      </c>
      <c r="S2307" s="5">
        <v>0</v>
      </c>
      <c r="T2307" s="5" t="s">
        <v>93</v>
      </c>
      <c r="U2307" s="5" t="s">
        <v>105</v>
      </c>
    </row>
    <row r="2308" spans="1:21">
      <c r="A2308" s="6" t="s">
        <v>87</v>
      </c>
      <c r="B2308" s="7">
        <v>1</v>
      </c>
      <c r="C2308" s="5">
        <v>2501</v>
      </c>
      <c r="D2308" s="5">
        <v>42</v>
      </c>
      <c r="E2308" s="8" t="s">
        <v>2713</v>
      </c>
      <c r="F2308" s="8">
        <v>421267</v>
      </c>
      <c r="G2308" s="5" t="s">
        <v>3152</v>
      </c>
      <c r="H2308" s="5" t="s">
        <v>3153</v>
      </c>
      <c r="I2308" s="5">
        <v>10065502213</v>
      </c>
      <c r="J2308" s="6" t="s">
        <v>91</v>
      </c>
      <c r="K2308" s="6" t="s">
        <v>91</v>
      </c>
      <c r="L2308" s="6" t="s">
        <v>91</v>
      </c>
      <c r="M2308" s="5" t="s">
        <v>92</v>
      </c>
      <c r="N2308" s="6" t="s">
        <v>91</v>
      </c>
      <c r="O2308" s="6" t="s">
        <v>91</v>
      </c>
      <c r="P2308" s="6" t="s">
        <v>91</v>
      </c>
      <c r="Q2308" s="6" t="s">
        <v>91</v>
      </c>
      <c r="R2308" s="5">
        <v>1</v>
      </c>
      <c r="S2308" s="5">
        <v>0</v>
      </c>
      <c r="T2308" s="5" t="s">
        <v>93</v>
      </c>
      <c r="U2308" s="5" t="s">
        <v>105</v>
      </c>
    </row>
    <row r="2309" spans="1:21">
      <c r="A2309" s="6" t="s">
        <v>87</v>
      </c>
      <c r="B2309" s="7">
        <v>1</v>
      </c>
      <c r="C2309" s="5">
        <v>2502</v>
      </c>
      <c r="D2309" s="5">
        <v>42</v>
      </c>
      <c r="E2309" s="8" t="s">
        <v>3154</v>
      </c>
      <c r="F2309" s="8">
        <v>42126701</v>
      </c>
      <c r="G2309" s="5" t="s">
        <v>3155</v>
      </c>
      <c r="H2309" s="5" t="s">
        <v>221</v>
      </c>
      <c r="I2309" s="6" t="s">
        <v>91</v>
      </c>
      <c r="J2309" s="6" t="s">
        <v>91</v>
      </c>
      <c r="K2309" s="6" t="s">
        <v>91</v>
      </c>
      <c r="L2309" s="6" t="s">
        <v>91</v>
      </c>
      <c r="M2309" s="5" t="s">
        <v>92</v>
      </c>
      <c r="N2309" s="6" t="s">
        <v>91</v>
      </c>
      <c r="O2309" s="6" t="s">
        <v>91</v>
      </c>
      <c r="P2309" s="6" t="s">
        <v>91</v>
      </c>
      <c r="Q2309" s="6" t="s">
        <v>91</v>
      </c>
      <c r="R2309" s="5">
        <v>1</v>
      </c>
      <c r="S2309" s="5">
        <v>0</v>
      </c>
      <c r="T2309" s="5" t="s">
        <v>93</v>
      </c>
      <c r="U2309" s="5" t="s">
        <v>105</v>
      </c>
    </row>
    <row r="2310" spans="1:21">
      <c r="A2310" s="6" t="s">
        <v>87</v>
      </c>
      <c r="B2310" s="7">
        <v>1</v>
      </c>
      <c r="C2310" s="5">
        <v>2503</v>
      </c>
      <c r="D2310" s="5">
        <v>42</v>
      </c>
      <c r="E2310" s="8" t="s">
        <v>3154</v>
      </c>
      <c r="F2310" s="8">
        <v>42126702</v>
      </c>
      <c r="G2310" s="5" t="s">
        <v>3156</v>
      </c>
      <c r="H2310" s="5" t="s">
        <v>223</v>
      </c>
      <c r="I2310" s="6" t="s">
        <v>91</v>
      </c>
      <c r="J2310" s="6" t="s">
        <v>91</v>
      </c>
      <c r="K2310" s="6" t="s">
        <v>91</v>
      </c>
      <c r="L2310" s="6" t="s">
        <v>91</v>
      </c>
      <c r="M2310" s="5" t="s">
        <v>92</v>
      </c>
      <c r="N2310" s="6" t="s">
        <v>91</v>
      </c>
      <c r="O2310" s="6" t="s">
        <v>91</v>
      </c>
      <c r="P2310" s="6" t="s">
        <v>91</v>
      </c>
      <c r="Q2310" s="6" t="s">
        <v>91</v>
      </c>
      <c r="R2310" s="5">
        <v>1</v>
      </c>
      <c r="S2310" s="5">
        <v>0</v>
      </c>
      <c r="T2310" s="5" t="s">
        <v>93</v>
      </c>
      <c r="U2310" s="5" t="s">
        <v>105</v>
      </c>
    </row>
    <row r="2311" spans="1:21">
      <c r="A2311" s="6" t="s">
        <v>87</v>
      </c>
      <c r="B2311" s="7">
        <v>1</v>
      </c>
      <c r="C2311" s="5">
        <v>2504</v>
      </c>
      <c r="D2311" s="5">
        <v>42</v>
      </c>
      <c r="E2311" s="8" t="s">
        <v>3154</v>
      </c>
      <c r="F2311" s="8">
        <v>42126703</v>
      </c>
      <c r="G2311" s="5" t="s">
        <v>3157</v>
      </c>
      <c r="H2311" s="5" t="s">
        <v>225</v>
      </c>
      <c r="I2311" s="6" t="s">
        <v>91</v>
      </c>
      <c r="J2311" s="6" t="s">
        <v>91</v>
      </c>
      <c r="K2311" s="6" t="s">
        <v>91</v>
      </c>
      <c r="L2311" s="6" t="s">
        <v>91</v>
      </c>
      <c r="M2311" s="5" t="s">
        <v>92</v>
      </c>
      <c r="N2311" s="6" t="s">
        <v>91</v>
      </c>
      <c r="O2311" s="6" t="s">
        <v>91</v>
      </c>
      <c r="P2311" s="6" t="s">
        <v>91</v>
      </c>
      <c r="Q2311" s="6" t="s">
        <v>91</v>
      </c>
      <c r="R2311" s="5">
        <v>1</v>
      </c>
      <c r="S2311" s="5">
        <v>0</v>
      </c>
      <c r="T2311" s="5" t="s">
        <v>93</v>
      </c>
      <c r="U2311" s="5" t="s">
        <v>105</v>
      </c>
    </row>
    <row r="2312" spans="1:21">
      <c r="A2312" s="6" t="s">
        <v>87</v>
      </c>
      <c r="B2312" s="7">
        <v>1</v>
      </c>
      <c r="C2312" s="5">
        <v>2505</v>
      </c>
      <c r="D2312" s="5">
        <v>42</v>
      </c>
      <c r="E2312" s="8" t="s">
        <v>3154</v>
      </c>
      <c r="F2312" s="8">
        <v>42126704</v>
      </c>
      <c r="G2312" s="5" t="s">
        <v>3158</v>
      </c>
      <c r="H2312" s="5" t="s">
        <v>227</v>
      </c>
      <c r="I2312" s="6" t="s">
        <v>91</v>
      </c>
      <c r="J2312" s="6" t="s">
        <v>91</v>
      </c>
      <c r="K2312" s="6" t="s">
        <v>91</v>
      </c>
      <c r="L2312" s="6" t="s">
        <v>91</v>
      </c>
      <c r="M2312" s="5" t="s">
        <v>92</v>
      </c>
      <c r="N2312" s="6" t="s">
        <v>91</v>
      </c>
      <c r="O2312" s="6" t="s">
        <v>91</v>
      </c>
      <c r="P2312" s="6" t="s">
        <v>91</v>
      </c>
      <c r="Q2312" s="6" t="s">
        <v>91</v>
      </c>
      <c r="R2312" s="5">
        <v>1</v>
      </c>
      <c r="S2312" s="5">
        <v>0</v>
      </c>
      <c r="T2312" s="5" t="s">
        <v>93</v>
      </c>
      <c r="U2312" s="5" t="s">
        <v>105</v>
      </c>
    </row>
    <row r="2313" spans="1:21">
      <c r="A2313" s="6" t="s">
        <v>87</v>
      </c>
      <c r="B2313" s="7">
        <v>1</v>
      </c>
      <c r="C2313" s="5">
        <v>2506</v>
      </c>
      <c r="D2313" s="5">
        <v>42</v>
      </c>
      <c r="E2313" s="8" t="s">
        <v>2713</v>
      </c>
      <c r="F2313" s="8">
        <v>421268</v>
      </c>
      <c r="G2313" s="5" t="s">
        <v>3159</v>
      </c>
      <c r="H2313" s="5" t="s">
        <v>3160</v>
      </c>
      <c r="I2313" s="6" t="s">
        <v>91</v>
      </c>
      <c r="J2313" s="6" t="s">
        <v>91</v>
      </c>
      <c r="K2313" s="6" t="s">
        <v>91</v>
      </c>
      <c r="L2313" s="6" t="s">
        <v>91</v>
      </c>
      <c r="M2313" s="5" t="s">
        <v>92</v>
      </c>
      <c r="N2313" s="6" t="s">
        <v>91</v>
      </c>
      <c r="O2313" s="6" t="s">
        <v>91</v>
      </c>
      <c r="P2313" s="6" t="s">
        <v>91</v>
      </c>
      <c r="Q2313" s="6" t="s">
        <v>91</v>
      </c>
      <c r="R2313" s="5">
        <v>1</v>
      </c>
      <c r="S2313" s="5">
        <v>0</v>
      </c>
      <c r="T2313" s="5" t="s">
        <v>93</v>
      </c>
      <c r="U2313" s="5" t="s">
        <v>105</v>
      </c>
    </row>
    <row r="2314" spans="1:21">
      <c r="A2314" s="6" t="s">
        <v>87</v>
      </c>
      <c r="B2314" s="7">
        <v>1</v>
      </c>
      <c r="C2314" s="5">
        <v>2507</v>
      </c>
      <c r="D2314" s="5">
        <v>42</v>
      </c>
      <c r="E2314" s="8" t="s">
        <v>3161</v>
      </c>
      <c r="F2314" s="8">
        <v>42126801</v>
      </c>
      <c r="G2314" s="5" t="s">
        <v>3162</v>
      </c>
      <c r="H2314" s="5" t="s">
        <v>221</v>
      </c>
      <c r="I2314" s="6" t="s">
        <v>91</v>
      </c>
      <c r="J2314" s="6" t="s">
        <v>91</v>
      </c>
      <c r="K2314" s="6" t="s">
        <v>91</v>
      </c>
      <c r="L2314" s="6" t="s">
        <v>91</v>
      </c>
      <c r="M2314" s="5" t="s">
        <v>92</v>
      </c>
      <c r="N2314" s="6" t="s">
        <v>91</v>
      </c>
      <c r="O2314" s="6" t="s">
        <v>91</v>
      </c>
      <c r="P2314" s="6" t="s">
        <v>91</v>
      </c>
      <c r="Q2314" s="6" t="s">
        <v>91</v>
      </c>
      <c r="R2314" s="5">
        <v>1</v>
      </c>
      <c r="S2314" s="5">
        <v>0</v>
      </c>
      <c r="T2314" s="5" t="s">
        <v>93</v>
      </c>
      <c r="U2314" s="5" t="s">
        <v>105</v>
      </c>
    </row>
    <row r="2315" spans="1:21">
      <c r="A2315" s="6" t="s">
        <v>87</v>
      </c>
      <c r="B2315" s="7">
        <v>1</v>
      </c>
      <c r="C2315" s="5">
        <v>2508</v>
      </c>
      <c r="D2315" s="5">
        <v>42</v>
      </c>
      <c r="E2315" s="8" t="s">
        <v>3161</v>
      </c>
      <c r="F2315" s="8">
        <v>42126802</v>
      </c>
      <c r="G2315" s="5" t="s">
        <v>3163</v>
      </c>
      <c r="H2315" s="5" t="s">
        <v>223</v>
      </c>
      <c r="I2315" s="6" t="s">
        <v>91</v>
      </c>
      <c r="J2315" s="6" t="s">
        <v>91</v>
      </c>
      <c r="K2315" s="6" t="s">
        <v>91</v>
      </c>
      <c r="L2315" s="6" t="s">
        <v>91</v>
      </c>
      <c r="M2315" s="5" t="s">
        <v>92</v>
      </c>
      <c r="N2315" s="6" t="s">
        <v>91</v>
      </c>
      <c r="O2315" s="6" t="s">
        <v>91</v>
      </c>
      <c r="P2315" s="6" t="s">
        <v>91</v>
      </c>
      <c r="Q2315" s="6" t="s">
        <v>91</v>
      </c>
      <c r="R2315" s="5">
        <v>1</v>
      </c>
      <c r="S2315" s="5">
        <v>0</v>
      </c>
      <c r="T2315" s="5" t="s">
        <v>93</v>
      </c>
      <c r="U2315" s="5" t="s">
        <v>105</v>
      </c>
    </row>
    <row r="2316" spans="1:21">
      <c r="A2316" s="6" t="s">
        <v>87</v>
      </c>
      <c r="B2316" s="7">
        <v>1</v>
      </c>
      <c r="C2316" s="5">
        <v>2509</v>
      </c>
      <c r="D2316" s="5">
        <v>42</v>
      </c>
      <c r="E2316" s="8" t="s">
        <v>3161</v>
      </c>
      <c r="F2316" s="8">
        <v>42126803</v>
      </c>
      <c r="G2316" s="5" t="s">
        <v>3164</v>
      </c>
      <c r="H2316" s="5" t="s">
        <v>225</v>
      </c>
      <c r="I2316" s="6" t="s">
        <v>91</v>
      </c>
      <c r="J2316" s="6" t="s">
        <v>91</v>
      </c>
      <c r="K2316" s="6" t="s">
        <v>91</v>
      </c>
      <c r="L2316" s="6" t="s">
        <v>91</v>
      </c>
      <c r="M2316" s="5" t="s">
        <v>92</v>
      </c>
      <c r="N2316" s="6" t="s">
        <v>91</v>
      </c>
      <c r="O2316" s="6" t="s">
        <v>91</v>
      </c>
      <c r="P2316" s="6" t="s">
        <v>91</v>
      </c>
      <c r="Q2316" s="6" t="s">
        <v>91</v>
      </c>
      <c r="R2316" s="5">
        <v>1</v>
      </c>
      <c r="S2316" s="5">
        <v>0</v>
      </c>
      <c r="T2316" s="5" t="s">
        <v>93</v>
      </c>
      <c r="U2316" s="5" t="s">
        <v>105</v>
      </c>
    </row>
    <row r="2317" spans="1:21">
      <c r="A2317" s="6" t="s">
        <v>87</v>
      </c>
      <c r="B2317" s="7">
        <v>1</v>
      </c>
      <c r="C2317" s="5">
        <v>2510</v>
      </c>
      <c r="D2317" s="5">
        <v>42</v>
      </c>
      <c r="E2317" s="8" t="s">
        <v>3161</v>
      </c>
      <c r="F2317" s="8">
        <v>42126804</v>
      </c>
      <c r="G2317" s="5" t="s">
        <v>3165</v>
      </c>
      <c r="H2317" s="5" t="s">
        <v>227</v>
      </c>
      <c r="I2317" s="6" t="s">
        <v>91</v>
      </c>
      <c r="J2317" s="6" t="s">
        <v>91</v>
      </c>
      <c r="K2317" s="6" t="s">
        <v>91</v>
      </c>
      <c r="L2317" s="6" t="s">
        <v>91</v>
      </c>
      <c r="M2317" s="5" t="s">
        <v>92</v>
      </c>
      <c r="N2317" s="6" t="s">
        <v>91</v>
      </c>
      <c r="O2317" s="6" t="s">
        <v>91</v>
      </c>
      <c r="P2317" s="6" t="s">
        <v>91</v>
      </c>
      <c r="Q2317" s="6" t="s">
        <v>91</v>
      </c>
      <c r="R2317" s="5">
        <v>1</v>
      </c>
      <c r="S2317" s="5">
        <v>0</v>
      </c>
      <c r="T2317" s="5" t="s">
        <v>93</v>
      </c>
      <c r="U2317" s="5" t="s">
        <v>105</v>
      </c>
    </row>
    <row r="2318" spans="1:21">
      <c r="A2318" s="6" t="s">
        <v>87</v>
      </c>
      <c r="B2318" s="7">
        <v>1</v>
      </c>
      <c r="C2318" s="5">
        <v>2511</v>
      </c>
      <c r="D2318" s="5">
        <v>42</v>
      </c>
      <c r="E2318" s="8" t="s">
        <v>2713</v>
      </c>
      <c r="F2318" s="8">
        <v>421269</v>
      </c>
      <c r="G2318" s="5" t="s">
        <v>3166</v>
      </c>
      <c r="H2318" s="5" t="s">
        <v>3167</v>
      </c>
      <c r="I2318" s="5">
        <v>10065505577</v>
      </c>
      <c r="J2318" s="6" t="s">
        <v>91</v>
      </c>
      <c r="K2318" s="6" t="s">
        <v>91</v>
      </c>
      <c r="L2318" s="6" t="s">
        <v>91</v>
      </c>
      <c r="M2318" s="5" t="s">
        <v>92</v>
      </c>
      <c r="N2318" s="6" t="s">
        <v>91</v>
      </c>
      <c r="O2318" s="6" t="s">
        <v>91</v>
      </c>
      <c r="P2318" s="6" t="s">
        <v>91</v>
      </c>
      <c r="Q2318" s="6" t="s">
        <v>91</v>
      </c>
      <c r="R2318" s="5">
        <v>1</v>
      </c>
      <c r="S2318" s="5">
        <v>0</v>
      </c>
      <c r="T2318" s="5" t="s">
        <v>93</v>
      </c>
      <c r="U2318" s="5" t="s">
        <v>105</v>
      </c>
    </row>
    <row r="2319" spans="1:21">
      <c r="A2319" s="6" t="s">
        <v>87</v>
      </c>
      <c r="B2319" s="7">
        <v>1</v>
      </c>
      <c r="C2319" s="5">
        <v>2512</v>
      </c>
      <c r="D2319" s="5">
        <v>42</v>
      </c>
      <c r="E2319" s="8" t="s">
        <v>3168</v>
      </c>
      <c r="F2319" s="8">
        <v>42126901</v>
      </c>
      <c r="G2319" s="5" t="s">
        <v>3169</v>
      </c>
      <c r="H2319" s="5" t="s">
        <v>221</v>
      </c>
      <c r="I2319" s="6" t="s">
        <v>91</v>
      </c>
      <c r="J2319" s="6" t="s">
        <v>91</v>
      </c>
      <c r="K2319" s="6" t="s">
        <v>91</v>
      </c>
      <c r="L2319" s="6" t="s">
        <v>91</v>
      </c>
      <c r="M2319" s="5" t="s">
        <v>92</v>
      </c>
      <c r="N2319" s="6" t="s">
        <v>91</v>
      </c>
      <c r="O2319" s="6" t="s">
        <v>91</v>
      </c>
      <c r="P2319" s="6" t="s">
        <v>91</v>
      </c>
      <c r="Q2319" s="6" t="s">
        <v>91</v>
      </c>
      <c r="R2319" s="5">
        <v>1</v>
      </c>
      <c r="S2319" s="5">
        <v>0</v>
      </c>
      <c r="T2319" s="5" t="s">
        <v>93</v>
      </c>
      <c r="U2319" s="5" t="s">
        <v>105</v>
      </c>
    </row>
    <row r="2320" spans="1:21">
      <c r="A2320" s="6" t="s">
        <v>87</v>
      </c>
      <c r="B2320" s="7">
        <v>1</v>
      </c>
      <c r="C2320" s="5">
        <v>2513</v>
      </c>
      <c r="D2320" s="5">
        <v>42</v>
      </c>
      <c r="E2320" s="8" t="s">
        <v>3168</v>
      </c>
      <c r="F2320" s="8">
        <v>42126902</v>
      </c>
      <c r="G2320" s="5" t="s">
        <v>3170</v>
      </c>
      <c r="H2320" s="5" t="s">
        <v>223</v>
      </c>
      <c r="I2320" s="6" t="s">
        <v>91</v>
      </c>
      <c r="J2320" s="6" t="s">
        <v>91</v>
      </c>
      <c r="K2320" s="6" t="s">
        <v>91</v>
      </c>
      <c r="L2320" s="6" t="s">
        <v>91</v>
      </c>
      <c r="M2320" s="5" t="s">
        <v>92</v>
      </c>
      <c r="N2320" s="6" t="s">
        <v>91</v>
      </c>
      <c r="O2320" s="6" t="s">
        <v>91</v>
      </c>
      <c r="P2320" s="6" t="s">
        <v>91</v>
      </c>
      <c r="Q2320" s="6" t="s">
        <v>91</v>
      </c>
      <c r="R2320" s="5">
        <v>1</v>
      </c>
      <c r="S2320" s="5">
        <v>0</v>
      </c>
      <c r="T2320" s="5" t="s">
        <v>93</v>
      </c>
      <c r="U2320" s="5" t="s">
        <v>105</v>
      </c>
    </row>
    <row r="2321" spans="1:21">
      <c r="A2321" s="6" t="s">
        <v>87</v>
      </c>
      <c r="B2321" s="7">
        <v>1</v>
      </c>
      <c r="C2321" s="5">
        <v>2514</v>
      </c>
      <c r="D2321" s="5">
        <v>42</v>
      </c>
      <c r="E2321" s="8" t="s">
        <v>3168</v>
      </c>
      <c r="F2321" s="8">
        <v>42126903</v>
      </c>
      <c r="G2321" s="5" t="s">
        <v>3171</v>
      </c>
      <c r="H2321" s="5" t="s">
        <v>225</v>
      </c>
      <c r="I2321" s="6" t="s">
        <v>91</v>
      </c>
      <c r="J2321" s="6" t="s">
        <v>91</v>
      </c>
      <c r="K2321" s="6" t="s">
        <v>91</v>
      </c>
      <c r="L2321" s="6" t="s">
        <v>91</v>
      </c>
      <c r="M2321" s="5" t="s">
        <v>92</v>
      </c>
      <c r="N2321" s="6" t="s">
        <v>91</v>
      </c>
      <c r="O2321" s="6" t="s">
        <v>91</v>
      </c>
      <c r="P2321" s="6" t="s">
        <v>91</v>
      </c>
      <c r="Q2321" s="6" t="s">
        <v>91</v>
      </c>
      <c r="R2321" s="5">
        <v>1</v>
      </c>
      <c r="S2321" s="5">
        <v>0</v>
      </c>
      <c r="T2321" s="5" t="s">
        <v>93</v>
      </c>
      <c r="U2321" s="5" t="s">
        <v>105</v>
      </c>
    </row>
    <row r="2322" spans="1:21">
      <c r="A2322" s="6" t="s">
        <v>87</v>
      </c>
      <c r="B2322" s="7">
        <v>1</v>
      </c>
      <c r="C2322" s="5">
        <v>2516</v>
      </c>
      <c r="D2322" s="5">
        <v>42</v>
      </c>
      <c r="E2322" s="8" t="s">
        <v>3168</v>
      </c>
      <c r="F2322" s="8">
        <v>42126904</v>
      </c>
      <c r="G2322" s="5" t="s">
        <v>3172</v>
      </c>
      <c r="H2322" s="5" t="s">
        <v>227</v>
      </c>
      <c r="I2322" s="6" t="s">
        <v>91</v>
      </c>
      <c r="J2322" s="6" t="s">
        <v>91</v>
      </c>
      <c r="K2322" s="6" t="s">
        <v>91</v>
      </c>
      <c r="L2322" s="6" t="s">
        <v>91</v>
      </c>
      <c r="M2322" s="5" t="s">
        <v>92</v>
      </c>
      <c r="N2322" s="6" t="s">
        <v>91</v>
      </c>
      <c r="O2322" s="6" t="s">
        <v>91</v>
      </c>
      <c r="P2322" s="6" t="s">
        <v>91</v>
      </c>
      <c r="Q2322" s="6" t="s">
        <v>91</v>
      </c>
      <c r="R2322" s="5">
        <v>1</v>
      </c>
      <c r="S2322" s="5">
        <v>0</v>
      </c>
      <c r="T2322" s="5" t="s">
        <v>93</v>
      </c>
      <c r="U2322" s="5" t="s">
        <v>105</v>
      </c>
    </row>
    <row r="2323" spans="1:21">
      <c r="A2323" s="6" t="s">
        <v>87</v>
      </c>
      <c r="B2323" s="7">
        <v>1</v>
      </c>
      <c r="C2323" s="5">
        <v>2517</v>
      </c>
      <c r="D2323" s="5">
        <v>42</v>
      </c>
      <c r="E2323" s="8" t="s">
        <v>2713</v>
      </c>
      <c r="F2323" s="8">
        <v>421270</v>
      </c>
      <c r="G2323" s="5" t="s">
        <v>3173</v>
      </c>
      <c r="H2323" s="5" t="s">
        <v>3174</v>
      </c>
      <c r="I2323" s="5">
        <v>10065502212</v>
      </c>
      <c r="J2323" s="6" t="s">
        <v>91</v>
      </c>
      <c r="K2323" s="6" t="s">
        <v>91</v>
      </c>
      <c r="L2323" s="6" t="s">
        <v>91</v>
      </c>
      <c r="M2323" s="5" t="s">
        <v>92</v>
      </c>
      <c r="N2323" s="6" t="s">
        <v>91</v>
      </c>
      <c r="O2323" s="6" t="s">
        <v>91</v>
      </c>
      <c r="P2323" s="6" t="s">
        <v>91</v>
      </c>
      <c r="Q2323" s="6" t="s">
        <v>91</v>
      </c>
      <c r="R2323" s="5">
        <v>1</v>
      </c>
      <c r="S2323" s="5">
        <v>0</v>
      </c>
      <c r="T2323" s="5" t="s">
        <v>93</v>
      </c>
      <c r="U2323" s="5" t="s">
        <v>105</v>
      </c>
    </row>
    <row r="2324" spans="1:21">
      <c r="A2324" s="6" t="s">
        <v>87</v>
      </c>
      <c r="B2324" s="7">
        <v>1</v>
      </c>
      <c r="C2324" s="5">
        <v>2518</v>
      </c>
      <c r="D2324" s="5">
        <v>42</v>
      </c>
      <c r="E2324" s="8" t="s">
        <v>3175</v>
      </c>
      <c r="F2324" s="8">
        <v>42127001</v>
      </c>
      <c r="G2324" s="5" t="s">
        <v>3176</v>
      </c>
      <c r="H2324" s="5" t="s">
        <v>221</v>
      </c>
      <c r="I2324" s="6" t="s">
        <v>91</v>
      </c>
      <c r="J2324" s="6" t="s">
        <v>91</v>
      </c>
      <c r="K2324" s="6" t="s">
        <v>91</v>
      </c>
      <c r="L2324" s="6" t="s">
        <v>91</v>
      </c>
      <c r="M2324" s="5" t="s">
        <v>92</v>
      </c>
      <c r="N2324" s="6" t="s">
        <v>91</v>
      </c>
      <c r="O2324" s="6" t="s">
        <v>91</v>
      </c>
      <c r="P2324" s="6" t="s">
        <v>91</v>
      </c>
      <c r="Q2324" s="6" t="s">
        <v>91</v>
      </c>
      <c r="R2324" s="5">
        <v>1</v>
      </c>
      <c r="S2324" s="5">
        <v>0</v>
      </c>
      <c r="T2324" s="5" t="s">
        <v>93</v>
      </c>
      <c r="U2324" s="5" t="s">
        <v>105</v>
      </c>
    </row>
    <row r="2325" spans="1:21">
      <c r="A2325" s="6" t="s">
        <v>87</v>
      </c>
      <c r="B2325" s="7">
        <v>1</v>
      </c>
      <c r="C2325" s="5">
        <v>2519</v>
      </c>
      <c r="D2325" s="5">
        <v>42</v>
      </c>
      <c r="E2325" s="8" t="s">
        <v>3175</v>
      </c>
      <c r="F2325" s="8">
        <v>42127002</v>
      </c>
      <c r="G2325" s="5" t="s">
        <v>3177</v>
      </c>
      <c r="H2325" s="5" t="s">
        <v>223</v>
      </c>
      <c r="I2325" s="6" t="s">
        <v>91</v>
      </c>
      <c r="J2325" s="6" t="s">
        <v>91</v>
      </c>
      <c r="K2325" s="6" t="s">
        <v>91</v>
      </c>
      <c r="L2325" s="6" t="s">
        <v>91</v>
      </c>
      <c r="M2325" s="5" t="s">
        <v>92</v>
      </c>
      <c r="N2325" s="6" t="s">
        <v>91</v>
      </c>
      <c r="O2325" s="6" t="s">
        <v>91</v>
      </c>
      <c r="P2325" s="6" t="s">
        <v>91</v>
      </c>
      <c r="Q2325" s="6" t="s">
        <v>91</v>
      </c>
      <c r="R2325" s="5">
        <v>1</v>
      </c>
      <c r="S2325" s="5">
        <v>0</v>
      </c>
      <c r="T2325" s="5" t="s">
        <v>93</v>
      </c>
      <c r="U2325" s="5" t="s">
        <v>105</v>
      </c>
    </row>
    <row r="2326" spans="1:21">
      <c r="A2326" s="6" t="s">
        <v>87</v>
      </c>
      <c r="B2326" s="7">
        <v>1</v>
      </c>
      <c r="C2326" s="5">
        <v>2520</v>
      </c>
      <c r="D2326" s="5">
        <v>42</v>
      </c>
      <c r="E2326" s="8" t="s">
        <v>3175</v>
      </c>
      <c r="F2326" s="8">
        <v>42127003</v>
      </c>
      <c r="G2326" s="5" t="s">
        <v>3178</v>
      </c>
      <c r="H2326" s="5" t="s">
        <v>225</v>
      </c>
      <c r="I2326" s="6" t="s">
        <v>91</v>
      </c>
      <c r="J2326" s="6" t="s">
        <v>91</v>
      </c>
      <c r="K2326" s="6" t="s">
        <v>91</v>
      </c>
      <c r="L2326" s="6" t="s">
        <v>91</v>
      </c>
      <c r="M2326" s="5" t="s">
        <v>92</v>
      </c>
      <c r="N2326" s="6" t="s">
        <v>91</v>
      </c>
      <c r="O2326" s="6" t="s">
        <v>91</v>
      </c>
      <c r="P2326" s="6" t="s">
        <v>91</v>
      </c>
      <c r="Q2326" s="6" t="s">
        <v>91</v>
      </c>
      <c r="R2326" s="5">
        <v>1</v>
      </c>
      <c r="S2326" s="5">
        <v>0</v>
      </c>
      <c r="T2326" s="5" t="s">
        <v>93</v>
      </c>
      <c r="U2326" s="5" t="s">
        <v>105</v>
      </c>
    </row>
    <row r="2327" spans="1:21">
      <c r="A2327" s="6" t="s">
        <v>87</v>
      </c>
      <c r="B2327" s="7">
        <v>1</v>
      </c>
      <c r="C2327" s="5">
        <v>2522</v>
      </c>
      <c r="D2327" s="5">
        <v>42</v>
      </c>
      <c r="E2327" s="8" t="s">
        <v>3175</v>
      </c>
      <c r="F2327" s="8">
        <v>42127004</v>
      </c>
      <c r="G2327" s="5" t="s">
        <v>3179</v>
      </c>
      <c r="H2327" s="5" t="s">
        <v>227</v>
      </c>
      <c r="I2327" s="6" t="s">
        <v>91</v>
      </c>
      <c r="J2327" s="6" t="s">
        <v>91</v>
      </c>
      <c r="K2327" s="6" t="s">
        <v>91</v>
      </c>
      <c r="L2327" s="6" t="s">
        <v>91</v>
      </c>
      <c r="M2327" s="5" t="s">
        <v>92</v>
      </c>
      <c r="N2327" s="6" t="s">
        <v>91</v>
      </c>
      <c r="O2327" s="6" t="s">
        <v>91</v>
      </c>
      <c r="P2327" s="6" t="s">
        <v>91</v>
      </c>
      <c r="Q2327" s="6" t="s">
        <v>91</v>
      </c>
      <c r="R2327" s="5">
        <v>1</v>
      </c>
      <c r="S2327" s="5">
        <v>0</v>
      </c>
      <c r="T2327" s="5" t="s">
        <v>93</v>
      </c>
      <c r="U2327" s="5" t="s">
        <v>105</v>
      </c>
    </row>
    <row r="2328" spans="1:21">
      <c r="A2328" s="6" t="s">
        <v>87</v>
      </c>
      <c r="B2328" s="7">
        <v>1</v>
      </c>
      <c r="C2328" s="5">
        <v>2523</v>
      </c>
      <c r="D2328" s="5">
        <v>42</v>
      </c>
      <c r="E2328" s="8" t="s">
        <v>2713</v>
      </c>
      <c r="F2328" s="8">
        <v>421271</v>
      </c>
      <c r="G2328" s="5" t="s">
        <v>3180</v>
      </c>
      <c r="H2328" s="5" t="s">
        <v>3181</v>
      </c>
      <c r="I2328" s="5">
        <v>10065502221</v>
      </c>
      <c r="J2328" s="6" t="s">
        <v>91</v>
      </c>
      <c r="K2328" s="6" t="s">
        <v>91</v>
      </c>
      <c r="L2328" s="6" t="s">
        <v>91</v>
      </c>
      <c r="M2328" s="5" t="s">
        <v>92</v>
      </c>
      <c r="N2328" s="6" t="s">
        <v>91</v>
      </c>
      <c r="O2328" s="6" t="s">
        <v>91</v>
      </c>
      <c r="P2328" s="6" t="s">
        <v>91</v>
      </c>
      <c r="Q2328" s="6" t="s">
        <v>91</v>
      </c>
      <c r="R2328" s="5">
        <v>1</v>
      </c>
      <c r="S2328" s="5">
        <v>0</v>
      </c>
      <c r="T2328" s="5" t="s">
        <v>93</v>
      </c>
      <c r="U2328" s="5" t="s">
        <v>105</v>
      </c>
    </row>
    <row r="2329" spans="1:21">
      <c r="A2329" s="6" t="s">
        <v>87</v>
      </c>
      <c r="B2329" s="7">
        <v>1</v>
      </c>
      <c r="C2329" s="5">
        <v>2524</v>
      </c>
      <c r="D2329" s="5">
        <v>42</v>
      </c>
      <c r="E2329" s="8" t="s">
        <v>3182</v>
      </c>
      <c r="F2329" s="8">
        <v>42127101</v>
      </c>
      <c r="G2329" s="5" t="s">
        <v>3183</v>
      </c>
      <c r="H2329" s="5" t="s">
        <v>221</v>
      </c>
      <c r="I2329" s="6" t="s">
        <v>91</v>
      </c>
      <c r="J2329" s="6" t="s">
        <v>91</v>
      </c>
      <c r="K2329" s="6" t="s">
        <v>91</v>
      </c>
      <c r="L2329" s="6" t="s">
        <v>91</v>
      </c>
      <c r="M2329" s="5" t="s">
        <v>92</v>
      </c>
      <c r="N2329" s="6" t="s">
        <v>91</v>
      </c>
      <c r="O2329" s="6" t="s">
        <v>91</v>
      </c>
      <c r="P2329" s="6" t="s">
        <v>91</v>
      </c>
      <c r="Q2329" s="6" t="s">
        <v>91</v>
      </c>
      <c r="R2329" s="5">
        <v>1</v>
      </c>
      <c r="S2329" s="5">
        <v>0</v>
      </c>
      <c r="T2329" s="5" t="s">
        <v>93</v>
      </c>
      <c r="U2329" s="5" t="s">
        <v>105</v>
      </c>
    </row>
    <row r="2330" spans="1:21">
      <c r="A2330" s="6" t="s">
        <v>87</v>
      </c>
      <c r="B2330" s="7">
        <v>1</v>
      </c>
      <c r="C2330" s="5">
        <v>2525</v>
      </c>
      <c r="D2330" s="5">
        <v>42</v>
      </c>
      <c r="E2330" s="8" t="s">
        <v>3182</v>
      </c>
      <c r="F2330" s="8">
        <v>42127102</v>
      </c>
      <c r="G2330" s="5" t="s">
        <v>3184</v>
      </c>
      <c r="H2330" s="5" t="s">
        <v>223</v>
      </c>
      <c r="I2330" s="6" t="s">
        <v>91</v>
      </c>
      <c r="J2330" s="6" t="s">
        <v>91</v>
      </c>
      <c r="K2330" s="6" t="s">
        <v>91</v>
      </c>
      <c r="L2330" s="6" t="s">
        <v>91</v>
      </c>
      <c r="M2330" s="5" t="s">
        <v>92</v>
      </c>
      <c r="N2330" s="6" t="s">
        <v>91</v>
      </c>
      <c r="O2330" s="6" t="s">
        <v>91</v>
      </c>
      <c r="P2330" s="6" t="s">
        <v>91</v>
      </c>
      <c r="Q2330" s="6" t="s">
        <v>91</v>
      </c>
      <c r="R2330" s="5">
        <v>1</v>
      </c>
      <c r="S2330" s="5">
        <v>0</v>
      </c>
      <c r="T2330" s="5" t="s">
        <v>93</v>
      </c>
      <c r="U2330" s="5" t="s">
        <v>105</v>
      </c>
    </row>
    <row r="2331" spans="1:21">
      <c r="A2331" s="6" t="s">
        <v>87</v>
      </c>
      <c r="B2331" s="7">
        <v>1</v>
      </c>
      <c r="C2331" s="5">
        <v>2526</v>
      </c>
      <c r="D2331" s="5">
        <v>42</v>
      </c>
      <c r="E2331" s="8" t="s">
        <v>3182</v>
      </c>
      <c r="F2331" s="8">
        <v>42127103</v>
      </c>
      <c r="G2331" s="5" t="s">
        <v>3185</v>
      </c>
      <c r="H2331" s="5" t="s">
        <v>225</v>
      </c>
      <c r="I2331" s="6" t="s">
        <v>91</v>
      </c>
      <c r="J2331" s="6" t="s">
        <v>91</v>
      </c>
      <c r="K2331" s="6" t="s">
        <v>91</v>
      </c>
      <c r="L2331" s="6" t="s">
        <v>91</v>
      </c>
      <c r="M2331" s="5" t="s">
        <v>92</v>
      </c>
      <c r="N2331" s="6" t="s">
        <v>91</v>
      </c>
      <c r="O2331" s="6" t="s">
        <v>91</v>
      </c>
      <c r="P2331" s="6" t="s">
        <v>91</v>
      </c>
      <c r="Q2331" s="6" t="s">
        <v>91</v>
      </c>
      <c r="R2331" s="5">
        <v>1</v>
      </c>
      <c r="S2331" s="5">
        <v>0</v>
      </c>
      <c r="T2331" s="5" t="s">
        <v>93</v>
      </c>
      <c r="U2331" s="5" t="s">
        <v>105</v>
      </c>
    </row>
    <row r="2332" spans="1:21">
      <c r="A2332" s="6" t="s">
        <v>87</v>
      </c>
      <c r="B2332" s="7">
        <v>1</v>
      </c>
      <c r="C2332" s="5">
        <v>2527</v>
      </c>
      <c r="D2332" s="5">
        <v>42</v>
      </c>
      <c r="E2332" s="8" t="s">
        <v>3182</v>
      </c>
      <c r="F2332" s="8">
        <v>42127104</v>
      </c>
      <c r="G2332" s="5" t="s">
        <v>3186</v>
      </c>
      <c r="H2332" s="5" t="s">
        <v>227</v>
      </c>
      <c r="I2332" s="6" t="s">
        <v>91</v>
      </c>
      <c r="J2332" s="6" t="s">
        <v>91</v>
      </c>
      <c r="K2332" s="6" t="s">
        <v>91</v>
      </c>
      <c r="L2332" s="6" t="s">
        <v>91</v>
      </c>
      <c r="M2332" s="5" t="s">
        <v>92</v>
      </c>
      <c r="N2332" s="6" t="s">
        <v>91</v>
      </c>
      <c r="O2332" s="6" t="s">
        <v>91</v>
      </c>
      <c r="P2332" s="6" t="s">
        <v>91</v>
      </c>
      <c r="Q2332" s="6" t="s">
        <v>91</v>
      </c>
      <c r="R2332" s="5">
        <v>1</v>
      </c>
      <c r="S2332" s="5">
        <v>0</v>
      </c>
      <c r="T2332" s="5" t="s">
        <v>93</v>
      </c>
      <c r="U2332" s="5" t="s">
        <v>105</v>
      </c>
    </row>
    <row r="2333" spans="1:21">
      <c r="A2333" s="6" t="s">
        <v>87</v>
      </c>
      <c r="B2333" s="7">
        <v>1</v>
      </c>
      <c r="C2333" s="5">
        <v>2528</v>
      </c>
      <c r="D2333" s="5">
        <v>42</v>
      </c>
      <c r="E2333" s="8" t="s">
        <v>2713</v>
      </c>
      <c r="F2333" s="8">
        <v>421272</v>
      </c>
      <c r="G2333" s="5" t="s">
        <v>3187</v>
      </c>
      <c r="H2333" s="5" t="s">
        <v>3188</v>
      </c>
      <c r="I2333" s="5">
        <v>10065502214</v>
      </c>
      <c r="J2333" s="6" t="s">
        <v>91</v>
      </c>
      <c r="K2333" s="6" t="s">
        <v>91</v>
      </c>
      <c r="L2333" s="6" t="s">
        <v>91</v>
      </c>
      <c r="M2333" s="5" t="s">
        <v>92</v>
      </c>
      <c r="N2333" s="6" t="s">
        <v>91</v>
      </c>
      <c r="O2333" s="6" t="s">
        <v>91</v>
      </c>
      <c r="P2333" s="6" t="s">
        <v>91</v>
      </c>
      <c r="Q2333" s="6" t="s">
        <v>91</v>
      </c>
      <c r="R2333" s="5">
        <v>1</v>
      </c>
      <c r="S2333" s="5">
        <v>0</v>
      </c>
      <c r="T2333" s="5" t="s">
        <v>93</v>
      </c>
      <c r="U2333" s="5" t="s">
        <v>105</v>
      </c>
    </row>
    <row r="2334" spans="1:21">
      <c r="A2334" s="6" t="s">
        <v>87</v>
      </c>
      <c r="B2334" s="7">
        <v>1</v>
      </c>
      <c r="C2334" s="5">
        <v>2529</v>
      </c>
      <c r="D2334" s="5">
        <v>42</v>
      </c>
      <c r="E2334" s="8" t="s">
        <v>3189</v>
      </c>
      <c r="F2334" s="8">
        <v>42127201</v>
      </c>
      <c r="G2334" s="5" t="s">
        <v>3190</v>
      </c>
      <c r="H2334" s="5" t="s">
        <v>221</v>
      </c>
      <c r="I2334" s="6" t="s">
        <v>91</v>
      </c>
      <c r="J2334" s="6" t="s">
        <v>91</v>
      </c>
      <c r="K2334" s="6" t="s">
        <v>91</v>
      </c>
      <c r="L2334" s="6" t="s">
        <v>91</v>
      </c>
      <c r="M2334" s="5" t="s">
        <v>92</v>
      </c>
      <c r="N2334" s="6" t="s">
        <v>91</v>
      </c>
      <c r="O2334" s="6" t="s">
        <v>91</v>
      </c>
      <c r="P2334" s="6" t="s">
        <v>91</v>
      </c>
      <c r="Q2334" s="6" t="s">
        <v>91</v>
      </c>
      <c r="R2334" s="5">
        <v>1</v>
      </c>
      <c r="S2334" s="5">
        <v>0</v>
      </c>
      <c r="T2334" s="5" t="s">
        <v>93</v>
      </c>
      <c r="U2334" s="5" t="s">
        <v>105</v>
      </c>
    </row>
    <row r="2335" spans="1:21">
      <c r="A2335" s="6" t="s">
        <v>87</v>
      </c>
      <c r="B2335" s="7">
        <v>1</v>
      </c>
      <c r="C2335" s="5">
        <v>2530</v>
      </c>
      <c r="D2335" s="5">
        <v>42</v>
      </c>
      <c r="E2335" s="8" t="s">
        <v>3189</v>
      </c>
      <c r="F2335" s="8">
        <v>42127202</v>
      </c>
      <c r="G2335" s="5" t="s">
        <v>3191</v>
      </c>
      <c r="H2335" s="5" t="s">
        <v>223</v>
      </c>
      <c r="I2335" s="6" t="s">
        <v>91</v>
      </c>
      <c r="J2335" s="6" t="s">
        <v>91</v>
      </c>
      <c r="K2335" s="6" t="s">
        <v>91</v>
      </c>
      <c r="L2335" s="6" t="s">
        <v>91</v>
      </c>
      <c r="M2335" s="5" t="s">
        <v>92</v>
      </c>
      <c r="N2335" s="6" t="s">
        <v>91</v>
      </c>
      <c r="O2335" s="6" t="s">
        <v>91</v>
      </c>
      <c r="P2335" s="6" t="s">
        <v>91</v>
      </c>
      <c r="Q2335" s="6" t="s">
        <v>91</v>
      </c>
      <c r="R2335" s="5">
        <v>1</v>
      </c>
      <c r="S2335" s="5">
        <v>0</v>
      </c>
      <c r="T2335" s="5" t="s">
        <v>93</v>
      </c>
      <c r="U2335" s="5" t="s">
        <v>105</v>
      </c>
    </row>
    <row r="2336" spans="1:21">
      <c r="A2336" s="6" t="s">
        <v>87</v>
      </c>
      <c r="B2336" s="7">
        <v>1</v>
      </c>
      <c r="C2336" s="5">
        <v>2531</v>
      </c>
      <c r="D2336" s="5">
        <v>42</v>
      </c>
      <c r="E2336" s="8" t="s">
        <v>3189</v>
      </c>
      <c r="F2336" s="8">
        <v>42127203</v>
      </c>
      <c r="G2336" s="5" t="s">
        <v>3192</v>
      </c>
      <c r="H2336" s="5" t="s">
        <v>225</v>
      </c>
      <c r="I2336" s="6" t="s">
        <v>91</v>
      </c>
      <c r="J2336" s="6" t="s">
        <v>91</v>
      </c>
      <c r="K2336" s="6" t="s">
        <v>91</v>
      </c>
      <c r="L2336" s="6" t="s">
        <v>91</v>
      </c>
      <c r="M2336" s="5" t="s">
        <v>92</v>
      </c>
      <c r="N2336" s="6" t="s">
        <v>91</v>
      </c>
      <c r="O2336" s="6" t="s">
        <v>91</v>
      </c>
      <c r="P2336" s="6" t="s">
        <v>91</v>
      </c>
      <c r="Q2336" s="6" t="s">
        <v>91</v>
      </c>
      <c r="R2336" s="5">
        <v>1</v>
      </c>
      <c r="S2336" s="5">
        <v>0</v>
      </c>
      <c r="T2336" s="5" t="s">
        <v>93</v>
      </c>
      <c r="U2336" s="5" t="s">
        <v>105</v>
      </c>
    </row>
    <row r="2337" spans="1:21">
      <c r="A2337" s="6" t="s">
        <v>87</v>
      </c>
      <c r="B2337" s="7">
        <v>1</v>
      </c>
      <c r="C2337" s="5">
        <v>2532</v>
      </c>
      <c r="D2337" s="5">
        <v>42</v>
      </c>
      <c r="E2337" s="8" t="s">
        <v>3189</v>
      </c>
      <c r="F2337" s="8">
        <v>42127204</v>
      </c>
      <c r="G2337" s="5" t="s">
        <v>3193</v>
      </c>
      <c r="H2337" s="5" t="s">
        <v>227</v>
      </c>
      <c r="I2337" s="6" t="s">
        <v>91</v>
      </c>
      <c r="J2337" s="6" t="s">
        <v>91</v>
      </c>
      <c r="K2337" s="6" t="s">
        <v>91</v>
      </c>
      <c r="L2337" s="6" t="s">
        <v>91</v>
      </c>
      <c r="M2337" s="5" t="s">
        <v>92</v>
      </c>
      <c r="N2337" s="6" t="s">
        <v>91</v>
      </c>
      <c r="O2337" s="6" t="s">
        <v>91</v>
      </c>
      <c r="P2337" s="6" t="s">
        <v>91</v>
      </c>
      <c r="Q2337" s="6" t="s">
        <v>91</v>
      </c>
      <c r="R2337" s="5">
        <v>1</v>
      </c>
      <c r="S2337" s="5">
        <v>0</v>
      </c>
      <c r="T2337" s="5" t="s">
        <v>93</v>
      </c>
      <c r="U2337" s="5" t="s">
        <v>105</v>
      </c>
    </row>
    <row r="2338" spans="1:21">
      <c r="A2338" s="6" t="s">
        <v>87</v>
      </c>
      <c r="B2338" s="7">
        <v>1</v>
      </c>
      <c r="C2338" s="5">
        <v>2533</v>
      </c>
      <c r="D2338" s="5">
        <v>42</v>
      </c>
      <c r="E2338" s="8" t="s">
        <v>2713</v>
      </c>
      <c r="F2338" s="8">
        <v>421273</v>
      </c>
      <c r="G2338" s="5" t="s">
        <v>3194</v>
      </c>
      <c r="H2338" s="5" t="s">
        <v>3195</v>
      </c>
      <c r="I2338" s="6" t="s">
        <v>91</v>
      </c>
      <c r="J2338" s="6" t="s">
        <v>91</v>
      </c>
      <c r="K2338" s="6" t="s">
        <v>91</v>
      </c>
      <c r="L2338" s="6" t="s">
        <v>91</v>
      </c>
      <c r="M2338" s="5" t="s">
        <v>92</v>
      </c>
      <c r="N2338" s="6" t="s">
        <v>91</v>
      </c>
      <c r="O2338" s="6" t="s">
        <v>91</v>
      </c>
      <c r="P2338" s="6" t="s">
        <v>91</v>
      </c>
      <c r="Q2338" s="6" t="s">
        <v>91</v>
      </c>
      <c r="R2338" s="5">
        <v>1</v>
      </c>
      <c r="S2338" s="5">
        <v>0</v>
      </c>
      <c r="T2338" s="5" t="s">
        <v>93</v>
      </c>
      <c r="U2338" s="5" t="s">
        <v>105</v>
      </c>
    </row>
    <row r="2339" spans="1:21">
      <c r="A2339" s="6" t="s">
        <v>87</v>
      </c>
      <c r="B2339" s="7">
        <v>1</v>
      </c>
      <c r="C2339" s="5">
        <v>2534</v>
      </c>
      <c r="D2339" s="5">
        <v>42</v>
      </c>
      <c r="E2339" s="8" t="s">
        <v>3196</v>
      </c>
      <c r="F2339" s="8">
        <v>42127301</v>
      </c>
      <c r="G2339" s="5" t="s">
        <v>3197</v>
      </c>
      <c r="H2339" s="5" t="s">
        <v>221</v>
      </c>
      <c r="I2339" s="6" t="s">
        <v>91</v>
      </c>
      <c r="J2339" s="6" t="s">
        <v>91</v>
      </c>
      <c r="K2339" s="6" t="s">
        <v>91</v>
      </c>
      <c r="L2339" s="6" t="s">
        <v>91</v>
      </c>
      <c r="M2339" s="5" t="s">
        <v>92</v>
      </c>
      <c r="N2339" s="6" t="s">
        <v>91</v>
      </c>
      <c r="O2339" s="6" t="s">
        <v>91</v>
      </c>
      <c r="P2339" s="6" t="s">
        <v>91</v>
      </c>
      <c r="Q2339" s="6" t="s">
        <v>91</v>
      </c>
      <c r="R2339" s="5">
        <v>1</v>
      </c>
      <c r="S2339" s="5">
        <v>0</v>
      </c>
      <c r="T2339" s="5" t="s">
        <v>93</v>
      </c>
      <c r="U2339" s="5" t="s">
        <v>105</v>
      </c>
    </row>
    <row r="2340" spans="1:21">
      <c r="A2340" s="6" t="s">
        <v>87</v>
      </c>
      <c r="B2340" s="7">
        <v>1</v>
      </c>
      <c r="C2340" s="5">
        <v>2535</v>
      </c>
      <c r="D2340" s="5">
        <v>42</v>
      </c>
      <c r="E2340" s="8" t="s">
        <v>3196</v>
      </c>
      <c r="F2340" s="8">
        <v>42127302</v>
      </c>
      <c r="G2340" s="5" t="s">
        <v>3198</v>
      </c>
      <c r="H2340" s="5" t="s">
        <v>223</v>
      </c>
      <c r="I2340" s="6" t="s">
        <v>91</v>
      </c>
      <c r="J2340" s="6" t="s">
        <v>91</v>
      </c>
      <c r="K2340" s="6" t="s">
        <v>91</v>
      </c>
      <c r="L2340" s="6" t="s">
        <v>91</v>
      </c>
      <c r="M2340" s="5" t="s">
        <v>92</v>
      </c>
      <c r="N2340" s="6" t="s">
        <v>91</v>
      </c>
      <c r="O2340" s="6" t="s">
        <v>91</v>
      </c>
      <c r="P2340" s="6" t="s">
        <v>91</v>
      </c>
      <c r="Q2340" s="6" t="s">
        <v>91</v>
      </c>
      <c r="R2340" s="5">
        <v>1</v>
      </c>
      <c r="S2340" s="5">
        <v>0</v>
      </c>
      <c r="T2340" s="5" t="s">
        <v>93</v>
      </c>
      <c r="U2340" s="5" t="s">
        <v>105</v>
      </c>
    </row>
    <row r="2341" spans="1:21">
      <c r="A2341" s="6" t="s">
        <v>87</v>
      </c>
      <c r="B2341" s="7">
        <v>1</v>
      </c>
      <c r="C2341" s="5">
        <v>2536</v>
      </c>
      <c r="D2341" s="5">
        <v>42</v>
      </c>
      <c r="E2341" s="8" t="s">
        <v>3196</v>
      </c>
      <c r="F2341" s="8">
        <v>42127303</v>
      </c>
      <c r="G2341" s="5" t="s">
        <v>3199</v>
      </c>
      <c r="H2341" s="5" t="s">
        <v>225</v>
      </c>
      <c r="I2341" s="6" t="s">
        <v>91</v>
      </c>
      <c r="J2341" s="6" t="s">
        <v>91</v>
      </c>
      <c r="K2341" s="6" t="s">
        <v>91</v>
      </c>
      <c r="L2341" s="6" t="s">
        <v>91</v>
      </c>
      <c r="M2341" s="5" t="s">
        <v>92</v>
      </c>
      <c r="N2341" s="6" t="s">
        <v>91</v>
      </c>
      <c r="O2341" s="6" t="s">
        <v>91</v>
      </c>
      <c r="P2341" s="6" t="s">
        <v>91</v>
      </c>
      <c r="Q2341" s="6" t="s">
        <v>91</v>
      </c>
      <c r="R2341" s="5">
        <v>1</v>
      </c>
      <c r="S2341" s="5">
        <v>0</v>
      </c>
      <c r="T2341" s="5" t="s">
        <v>93</v>
      </c>
      <c r="U2341" s="5" t="s">
        <v>105</v>
      </c>
    </row>
    <row r="2342" spans="1:21">
      <c r="A2342" s="6" t="s">
        <v>87</v>
      </c>
      <c r="B2342" s="7">
        <v>1</v>
      </c>
      <c r="C2342" s="5">
        <v>2537</v>
      </c>
      <c r="D2342" s="5">
        <v>42</v>
      </c>
      <c r="E2342" s="8" t="s">
        <v>3196</v>
      </c>
      <c r="F2342" s="8">
        <v>42127304</v>
      </c>
      <c r="G2342" s="5" t="s">
        <v>3200</v>
      </c>
      <c r="H2342" s="5" t="s">
        <v>227</v>
      </c>
      <c r="I2342" s="6" t="s">
        <v>91</v>
      </c>
      <c r="J2342" s="6" t="s">
        <v>91</v>
      </c>
      <c r="K2342" s="6" t="s">
        <v>91</v>
      </c>
      <c r="L2342" s="6" t="s">
        <v>91</v>
      </c>
      <c r="M2342" s="5" t="s">
        <v>92</v>
      </c>
      <c r="N2342" s="6" t="s">
        <v>91</v>
      </c>
      <c r="O2342" s="6" t="s">
        <v>91</v>
      </c>
      <c r="P2342" s="6" t="s">
        <v>91</v>
      </c>
      <c r="Q2342" s="6" t="s">
        <v>91</v>
      </c>
      <c r="R2342" s="5">
        <v>1</v>
      </c>
      <c r="S2342" s="5">
        <v>0</v>
      </c>
      <c r="T2342" s="5" t="s">
        <v>93</v>
      </c>
      <c r="U2342" s="5" t="s">
        <v>105</v>
      </c>
    </row>
    <row r="2343" spans="1:21">
      <c r="A2343" s="6" t="s">
        <v>87</v>
      </c>
      <c r="B2343" s="7">
        <v>1</v>
      </c>
      <c r="C2343" s="5">
        <v>2538</v>
      </c>
      <c r="D2343" s="5">
        <v>42</v>
      </c>
      <c r="E2343" s="8" t="s">
        <v>2713</v>
      </c>
      <c r="F2343" s="8">
        <v>421274</v>
      </c>
      <c r="G2343" s="5" t="s">
        <v>3201</v>
      </c>
      <c r="H2343" s="5" t="s">
        <v>3202</v>
      </c>
      <c r="I2343" s="5">
        <v>10065505762</v>
      </c>
      <c r="J2343" s="6" t="s">
        <v>91</v>
      </c>
      <c r="K2343" s="6" t="s">
        <v>91</v>
      </c>
      <c r="L2343" s="6" t="s">
        <v>91</v>
      </c>
      <c r="M2343" s="5" t="s">
        <v>92</v>
      </c>
      <c r="N2343" s="6" t="s">
        <v>91</v>
      </c>
      <c r="O2343" s="6" t="s">
        <v>91</v>
      </c>
      <c r="P2343" s="6" t="s">
        <v>91</v>
      </c>
      <c r="Q2343" s="6" t="s">
        <v>91</v>
      </c>
      <c r="R2343" s="5">
        <v>1</v>
      </c>
      <c r="S2343" s="5">
        <v>0</v>
      </c>
      <c r="T2343" s="5" t="s">
        <v>93</v>
      </c>
      <c r="U2343" s="5" t="s">
        <v>105</v>
      </c>
    </row>
    <row r="2344" spans="1:21">
      <c r="A2344" s="6" t="s">
        <v>87</v>
      </c>
      <c r="B2344" s="7">
        <v>1</v>
      </c>
      <c r="C2344" s="5">
        <v>2539</v>
      </c>
      <c r="D2344" s="5">
        <v>42</v>
      </c>
      <c r="E2344" s="8" t="s">
        <v>3203</v>
      </c>
      <c r="F2344" s="8">
        <v>42127401</v>
      </c>
      <c r="G2344" s="5" t="s">
        <v>3204</v>
      </c>
      <c r="H2344" s="5" t="s">
        <v>221</v>
      </c>
      <c r="I2344" s="6" t="s">
        <v>91</v>
      </c>
      <c r="J2344" s="6" t="s">
        <v>91</v>
      </c>
      <c r="K2344" s="6" t="s">
        <v>91</v>
      </c>
      <c r="L2344" s="6" t="s">
        <v>91</v>
      </c>
      <c r="M2344" s="5" t="s">
        <v>92</v>
      </c>
      <c r="N2344" s="6" t="s">
        <v>91</v>
      </c>
      <c r="O2344" s="6" t="s">
        <v>91</v>
      </c>
      <c r="P2344" s="6" t="s">
        <v>91</v>
      </c>
      <c r="Q2344" s="6" t="s">
        <v>91</v>
      </c>
      <c r="R2344" s="5">
        <v>1</v>
      </c>
      <c r="S2344" s="5">
        <v>0</v>
      </c>
      <c r="T2344" s="5" t="s">
        <v>93</v>
      </c>
      <c r="U2344" s="5" t="s">
        <v>105</v>
      </c>
    </row>
    <row r="2345" spans="1:21">
      <c r="A2345" s="6" t="s">
        <v>87</v>
      </c>
      <c r="B2345" s="7">
        <v>1</v>
      </c>
      <c r="C2345" s="5">
        <v>2540</v>
      </c>
      <c r="D2345" s="5">
        <v>42</v>
      </c>
      <c r="E2345" s="8" t="s">
        <v>3203</v>
      </c>
      <c r="F2345" s="8">
        <v>42127402</v>
      </c>
      <c r="G2345" s="5" t="s">
        <v>3205</v>
      </c>
      <c r="H2345" s="5" t="s">
        <v>223</v>
      </c>
      <c r="I2345" s="6" t="s">
        <v>91</v>
      </c>
      <c r="J2345" s="6" t="s">
        <v>91</v>
      </c>
      <c r="K2345" s="6" t="s">
        <v>91</v>
      </c>
      <c r="L2345" s="6" t="s">
        <v>91</v>
      </c>
      <c r="M2345" s="5" t="s">
        <v>92</v>
      </c>
      <c r="N2345" s="6" t="s">
        <v>91</v>
      </c>
      <c r="O2345" s="6" t="s">
        <v>91</v>
      </c>
      <c r="P2345" s="6" t="s">
        <v>91</v>
      </c>
      <c r="Q2345" s="6" t="s">
        <v>91</v>
      </c>
      <c r="R2345" s="5">
        <v>1</v>
      </c>
      <c r="S2345" s="5">
        <v>0</v>
      </c>
      <c r="T2345" s="5" t="s">
        <v>93</v>
      </c>
      <c r="U2345" s="5" t="s">
        <v>105</v>
      </c>
    </row>
    <row r="2346" spans="1:21">
      <c r="A2346" s="6" t="s">
        <v>87</v>
      </c>
      <c r="B2346" s="7">
        <v>1</v>
      </c>
      <c r="C2346" s="5">
        <v>2541</v>
      </c>
      <c r="D2346" s="5">
        <v>42</v>
      </c>
      <c r="E2346" s="8" t="s">
        <v>3203</v>
      </c>
      <c r="F2346" s="8">
        <v>42127403</v>
      </c>
      <c r="G2346" s="5" t="s">
        <v>3206</v>
      </c>
      <c r="H2346" s="5" t="s">
        <v>225</v>
      </c>
      <c r="I2346" s="6" t="s">
        <v>91</v>
      </c>
      <c r="J2346" s="6" t="s">
        <v>91</v>
      </c>
      <c r="K2346" s="6" t="s">
        <v>91</v>
      </c>
      <c r="L2346" s="6" t="s">
        <v>91</v>
      </c>
      <c r="M2346" s="5" t="s">
        <v>92</v>
      </c>
      <c r="N2346" s="6" t="s">
        <v>91</v>
      </c>
      <c r="O2346" s="6" t="s">
        <v>91</v>
      </c>
      <c r="P2346" s="6" t="s">
        <v>91</v>
      </c>
      <c r="Q2346" s="6" t="s">
        <v>91</v>
      </c>
      <c r="R2346" s="5">
        <v>1</v>
      </c>
      <c r="S2346" s="5">
        <v>0</v>
      </c>
      <c r="T2346" s="5" t="s">
        <v>93</v>
      </c>
      <c r="U2346" s="5" t="s">
        <v>105</v>
      </c>
    </row>
    <row r="2347" spans="1:21">
      <c r="A2347" s="6" t="s">
        <v>87</v>
      </c>
      <c r="B2347" s="7">
        <v>1</v>
      </c>
      <c r="C2347" s="5">
        <v>2542</v>
      </c>
      <c r="D2347" s="5">
        <v>42</v>
      </c>
      <c r="E2347" s="8" t="s">
        <v>3203</v>
      </c>
      <c r="F2347" s="8">
        <v>42127404</v>
      </c>
      <c r="G2347" s="5" t="s">
        <v>3207</v>
      </c>
      <c r="H2347" s="5" t="s">
        <v>227</v>
      </c>
      <c r="I2347" s="6" t="s">
        <v>91</v>
      </c>
      <c r="J2347" s="6" t="s">
        <v>91</v>
      </c>
      <c r="K2347" s="6" t="s">
        <v>91</v>
      </c>
      <c r="L2347" s="6" t="s">
        <v>91</v>
      </c>
      <c r="M2347" s="5" t="s">
        <v>92</v>
      </c>
      <c r="N2347" s="6" t="s">
        <v>91</v>
      </c>
      <c r="O2347" s="6" t="s">
        <v>91</v>
      </c>
      <c r="P2347" s="6" t="s">
        <v>91</v>
      </c>
      <c r="Q2347" s="6" t="s">
        <v>91</v>
      </c>
      <c r="R2347" s="5">
        <v>1</v>
      </c>
      <c r="S2347" s="5">
        <v>0</v>
      </c>
      <c r="T2347" s="5" t="s">
        <v>93</v>
      </c>
      <c r="U2347" s="5" t="s">
        <v>105</v>
      </c>
    </row>
    <row r="2348" spans="1:21">
      <c r="A2348" s="6" t="s">
        <v>87</v>
      </c>
      <c r="B2348" s="7">
        <v>1</v>
      </c>
      <c r="C2348" s="5">
        <v>2543</v>
      </c>
      <c r="D2348" s="5">
        <v>42</v>
      </c>
      <c r="E2348" s="8" t="s">
        <v>2713</v>
      </c>
      <c r="F2348" s="8">
        <v>421275</v>
      </c>
      <c r="G2348" s="5" t="s">
        <v>3208</v>
      </c>
      <c r="H2348" s="5" t="s">
        <v>3209</v>
      </c>
      <c r="I2348" s="5">
        <v>10065506283</v>
      </c>
      <c r="J2348" s="6" t="s">
        <v>91</v>
      </c>
      <c r="K2348" s="6" t="s">
        <v>91</v>
      </c>
      <c r="L2348" s="6" t="s">
        <v>91</v>
      </c>
      <c r="M2348" s="5" t="s">
        <v>92</v>
      </c>
      <c r="N2348" s="6" t="s">
        <v>91</v>
      </c>
      <c r="O2348" s="6" t="s">
        <v>91</v>
      </c>
      <c r="P2348" s="6" t="s">
        <v>91</v>
      </c>
      <c r="Q2348" s="6" t="s">
        <v>91</v>
      </c>
      <c r="R2348" s="5">
        <v>1</v>
      </c>
      <c r="S2348" s="5">
        <v>0</v>
      </c>
      <c r="T2348" s="5" t="s">
        <v>93</v>
      </c>
      <c r="U2348" s="5" t="s">
        <v>105</v>
      </c>
    </row>
    <row r="2349" spans="1:21">
      <c r="A2349" s="6" t="s">
        <v>87</v>
      </c>
      <c r="B2349" s="7">
        <v>1</v>
      </c>
      <c r="C2349" s="5">
        <v>2544</v>
      </c>
      <c r="D2349" s="5">
        <v>42</v>
      </c>
      <c r="E2349" s="8" t="s">
        <v>3210</v>
      </c>
      <c r="F2349" s="8">
        <v>42127501</v>
      </c>
      <c r="G2349" s="5" t="s">
        <v>3211</v>
      </c>
      <c r="H2349" s="5" t="s">
        <v>221</v>
      </c>
      <c r="I2349" s="6" t="s">
        <v>91</v>
      </c>
      <c r="J2349" s="6" t="s">
        <v>91</v>
      </c>
      <c r="K2349" s="6" t="s">
        <v>91</v>
      </c>
      <c r="L2349" s="6" t="s">
        <v>91</v>
      </c>
      <c r="M2349" s="5" t="s">
        <v>92</v>
      </c>
      <c r="N2349" s="6" t="s">
        <v>91</v>
      </c>
      <c r="O2349" s="6" t="s">
        <v>91</v>
      </c>
      <c r="P2349" s="6" t="s">
        <v>91</v>
      </c>
      <c r="Q2349" s="6" t="s">
        <v>91</v>
      </c>
      <c r="R2349" s="5">
        <v>1</v>
      </c>
      <c r="S2349" s="5">
        <v>0</v>
      </c>
      <c r="T2349" s="5" t="s">
        <v>93</v>
      </c>
      <c r="U2349" s="5" t="s">
        <v>105</v>
      </c>
    </row>
    <row r="2350" spans="1:21">
      <c r="A2350" s="6" t="s">
        <v>87</v>
      </c>
      <c r="B2350" s="7">
        <v>1</v>
      </c>
      <c r="C2350" s="5">
        <v>2545</v>
      </c>
      <c r="D2350" s="5">
        <v>42</v>
      </c>
      <c r="E2350" s="8" t="s">
        <v>3210</v>
      </c>
      <c r="F2350" s="8">
        <v>42127502</v>
      </c>
      <c r="G2350" s="5" t="s">
        <v>3212</v>
      </c>
      <c r="H2350" s="5" t="s">
        <v>223</v>
      </c>
      <c r="I2350" s="6" t="s">
        <v>91</v>
      </c>
      <c r="J2350" s="6" t="s">
        <v>91</v>
      </c>
      <c r="K2350" s="6" t="s">
        <v>91</v>
      </c>
      <c r="L2350" s="6" t="s">
        <v>91</v>
      </c>
      <c r="M2350" s="5" t="s">
        <v>92</v>
      </c>
      <c r="N2350" s="6" t="s">
        <v>91</v>
      </c>
      <c r="O2350" s="6" t="s">
        <v>91</v>
      </c>
      <c r="P2350" s="6" t="s">
        <v>91</v>
      </c>
      <c r="Q2350" s="6" t="s">
        <v>91</v>
      </c>
      <c r="R2350" s="5">
        <v>1</v>
      </c>
      <c r="S2350" s="5">
        <v>0</v>
      </c>
      <c r="T2350" s="5" t="s">
        <v>93</v>
      </c>
      <c r="U2350" s="5" t="s">
        <v>105</v>
      </c>
    </row>
    <row r="2351" spans="1:21">
      <c r="A2351" s="6" t="s">
        <v>87</v>
      </c>
      <c r="B2351" s="7">
        <v>1</v>
      </c>
      <c r="C2351" s="5">
        <v>2546</v>
      </c>
      <c r="D2351" s="5">
        <v>42</v>
      </c>
      <c r="E2351" s="8" t="s">
        <v>3210</v>
      </c>
      <c r="F2351" s="8">
        <v>42127503</v>
      </c>
      <c r="G2351" s="5" t="s">
        <v>3213</v>
      </c>
      <c r="H2351" s="5" t="s">
        <v>225</v>
      </c>
      <c r="I2351" s="6" t="s">
        <v>91</v>
      </c>
      <c r="J2351" s="6" t="s">
        <v>91</v>
      </c>
      <c r="K2351" s="6" t="s">
        <v>91</v>
      </c>
      <c r="L2351" s="6" t="s">
        <v>91</v>
      </c>
      <c r="M2351" s="5" t="s">
        <v>92</v>
      </c>
      <c r="N2351" s="6" t="s">
        <v>91</v>
      </c>
      <c r="O2351" s="6" t="s">
        <v>91</v>
      </c>
      <c r="P2351" s="6" t="s">
        <v>91</v>
      </c>
      <c r="Q2351" s="6" t="s">
        <v>91</v>
      </c>
      <c r="R2351" s="5">
        <v>1</v>
      </c>
      <c r="S2351" s="5">
        <v>0</v>
      </c>
      <c r="T2351" s="5" t="s">
        <v>93</v>
      </c>
      <c r="U2351" s="5" t="s">
        <v>105</v>
      </c>
    </row>
    <row r="2352" spans="1:21">
      <c r="A2352" s="6" t="s">
        <v>87</v>
      </c>
      <c r="B2352" s="7">
        <v>1</v>
      </c>
      <c r="C2352" s="5">
        <v>2547</v>
      </c>
      <c r="D2352" s="5">
        <v>42</v>
      </c>
      <c r="E2352" s="8" t="s">
        <v>3210</v>
      </c>
      <c r="F2352" s="8">
        <v>42127504</v>
      </c>
      <c r="G2352" s="5" t="s">
        <v>3214</v>
      </c>
      <c r="H2352" s="5" t="s">
        <v>227</v>
      </c>
      <c r="I2352" s="6" t="s">
        <v>91</v>
      </c>
      <c r="J2352" s="6" t="s">
        <v>91</v>
      </c>
      <c r="K2352" s="6" t="s">
        <v>91</v>
      </c>
      <c r="L2352" s="6" t="s">
        <v>91</v>
      </c>
      <c r="M2352" s="5" t="s">
        <v>92</v>
      </c>
      <c r="N2352" s="6" t="s">
        <v>91</v>
      </c>
      <c r="O2352" s="6" t="s">
        <v>91</v>
      </c>
      <c r="P2352" s="6" t="s">
        <v>91</v>
      </c>
      <c r="Q2352" s="6" t="s">
        <v>91</v>
      </c>
      <c r="R2352" s="5">
        <v>1</v>
      </c>
      <c r="S2352" s="5">
        <v>0</v>
      </c>
      <c r="T2352" s="5" t="s">
        <v>93</v>
      </c>
      <c r="U2352" s="5" t="s">
        <v>105</v>
      </c>
    </row>
    <row r="2353" spans="1:21">
      <c r="A2353" s="6" t="s">
        <v>87</v>
      </c>
      <c r="B2353" s="7">
        <v>1</v>
      </c>
      <c r="C2353" s="5">
        <v>2548</v>
      </c>
      <c r="D2353" s="5">
        <v>42</v>
      </c>
      <c r="E2353" s="8" t="s">
        <v>2713</v>
      </c>
      <c r="F2353" s="8">
        <v>421276</v>
      </c>
      <c r="G2353" s="5" t="s">
        <v>3215</v>
      </c>
      <c r="H2353" s="5" t="s">
        <v>3216</v>
      </c>
      <c r="I2353" s="5">
        <v>10065506278</v>
      </c>
      <c r="J2353" s="6" t="s">
        <v>91</v>
      </c>
      <c r="K2353" s="6" t="s">
        <v>91</v>
      </c>
      <c r="L2353" s="6" t="s">
        <v>91</v>
      </c>
      <c r="M2353" s="5" t="s">
        <v>92</v>
      </c>
      <c r="N2353" s="6" t="s">
        <v>91</v>
      </c>
      <c r="O2353" s="6" t="s">
        <v>91</v>
      </c>
      <c r="P2353" s="6" t="s">
        <v>91</v>
      </c>
      <c r="Q2353" s="6" t="s">
        <v>91</v>
      </c>
      <c r="R2353" s="5">
        <v>1</v>
      </c>
      <c r="S2353" s="5">
        <v>0</v>
      </c>
      <c r="T2353" s="5" t="s">
        <v>93</v>
      </c>
      <c r="U2353" s="5" t="s">
        <v>105</v>
      </c>
    </row>
    <row r="2354" spans="1:21">
      <c r="A2354" s="6" t="s">
        <v>87</v>
      </c>
      <c r="B2354" s="7">
        <v>1</v>
      </c>
      <c r="C2354" s="5">
        <v>2549</v>
      </c>
      <c r="D2354" s="5">
        <v>42</v>
      </c>
      <c r="E2354" s="8" t="s">
        <v>3217</v>
      </c>
      <c r="F2354" s="8">
        <v>42127601</v>
      </c>
      <c r="G2354" s="5" t="s">
        <v>3218</v>
      </c>
      <c r="H2354" s="5" t="s">
        <v>221</v>
      </c>
      <c r="I2354" s="6" t="s">
        <v>91</v>
      </c>
      <c r="J2354" s="6" t="s">
        <v>91</v>
      </c>
      <c r="K2354" s="6" t="s">
        <v>91</v>
      </c>
      <c r="L2354" s="6" t="s">
        <v>91</v>
      </c>
      <c r="M2354" s="5" t="s">
        <v>92</v>
      </c>
      <c r="N2354" s="6" t="s">
        <v>91</v>
      </c>
      <c r="O2354" s="6" t="s">
        <v>91</v>
      </c>
      <c r="P2354" s="6" t="s">
        <v>91</v>
      </c>
      <c r="Q2354" s="6" t="s">
        <v>91</v>
      </c>
      <c r="R2354" s="5">
        <v>1</v>
      </c>
      <c r="S2354" s="5">
        <v>0</v>
      </c>
      <c r="T2354" s="5" t="s">
        <v>93</v>
      </c>
      <c r="U2354" s="5" t="s">
        <v>105</v>
      </c>
    </row>
    <row r="2355" spans="1:21">
      <c r="A2355" s="6" t="s">
        <v>87</v>
      </c>
      <c r="B2355" s="7">
        <v>1</v>
      </c>
      <c r="C2355" s="5">
        <v>2550</v>
      </c>
      <c r="D2355" s="5">
        <v>42</v>
      </c>
      <c r="E2355" s="8" t="s">
        <v>3217</v>
      </c>
      <c r="F2355" s="8">
        <v>42127602</v>
      </c>
      <c r="G2355" s="5" t="s">
        <v>3219</v>
      </c>
      <c r="H2355" s="5" t="s">
        <v>223</v>
      </c>
      <c r="I2355" s="6" t="s">
        <v>91</v>
      </c>
      <c r="J2355" s="6" t="s">
        <v>91</v>
      </c>
      <c r="K2355" s="6" t="s">
        <v>91</v>
      </c>
      <c r="L2355" s="6" t="s">
        <v>91</v>
      </c>
      <c r="M2355" s="5" t="s">
        <v>92</v>
      </c>
      <c r="N2355" s="6" t="s">
        <v>91</v>
      </c>
      <c r="O2355" s="6" t="s">
        <v>91</v>
      </c>
      <c r="P2355" s="6" t="s">
        <v>91</v>
      </c>
      <c r="Q2355" s="6" t="s">
        <v>91</v>
      </c>
      <c r="R2355" s="5">
        <v>1</v>
      </c>
      <c r="S2355" s="5">
        <v>0</v>
      </c>
      <c r="T2355" s="5" t="s">
        <v>93</v>
      </c>
      <c r="U2355" s="5" t="s">
        <v>105</v>
      </c>
    </row>
    <row r="2356" spans="1:21">
      <c r="A2356" s="6" t="s">
        <v>87</v>
      </c>
      <c r="B2356" s="7">
        <v>1</v>
      </c>
      <c r="C2356" s="5">
        <v>2551</v>
      </c>
      <c r="D2356" s="5">
        <v>42</v>
      </c>
      <c r="E2356" s="8" t="s">
        <v>3217</v>
      </c>
      <c r="F2356" s="8">
        <v>42127603</v>
      </c>
      <c r="G2356" s="5" t="s">
        <v>3220</v>
      </c>
      <c r="H2356" s="5" t="s">
        <v>225</v>
      </c>
      <c r="I2356" s="6" t="s">
        <v>91</v>
      </c>
      <c r="J2356" s="6" t="s">
        <v>91</v>
      </c>
      <c r="K2356" s="6" t="s">
        <v>91</v>
      </c>
      <c r="L2356" s="6" t="s">
        <v>91</v>
      </c>
      <c r="M2356" s="5" t="s">
        <v>92</v>
      </c>
      <c r="N2356" s="6" t="s">
        <v>91</v>
      </c>
      <c r="O2356" s="6" t="s">
        <v>91</v>
      </c>
      <c r="P2356" s="6" t="s">
        <v>91</v>
      </c>
      <c r="Q2356" s="6" t="s">
        <v>91</v>
      </c>
      <c r="R2356" s="5">
        <v>1</v>
      </c>
      <c r="S2356" s="5">
        <v>0</v>
      </c>
      <c r="T2356" s="5" t="s">
        <v>93</v>
      </c>
      <c r="U2356" s="5" t="s">
        <v>105</v>
      </c>
    </row>
    <row r="2357" spans="1:21">
      <c r="A2357" s="6" t="s">
        <v>87</v>
      </c>
      <c r="B2357" s="7">
        <v>1</v>
      </c>
      <c r="C2357" s="5">
        <v>2552</v>
      </c>
      <c r="D2357" s="5">
        <v>42</v>
      </c>
      <c r="E2357" s="8" t="s">
        <v>3217</v>
      </c>
      <c r="F2357" s="8">
        <v>42127604</v>
      </c>
      <c r="G2357" s="5" t="s">
        <v>3221</v>
      </c>
      <c r="H2357" s="5" t="s">
        <v>227</v>
      </c>
      <c r="I2357" s="6" t="s">
        <v>91</v>
      </c>
      <c r="J2357" s="6" t="s">
        <v>91</v>
      </c>
      <c r="K2357" s="6" t="s">
        <v>91</v>
      </c>
      <c r="L2357" s="6" t="s">
        <v>91</v>
      </c>
      <c r="M2357" s="5" t="s">
        <v>92</v>
      </c>
      <c r="N2357" s="6" t="s">
        <v>91</v>
      </c>
      <c r="O2357" s="6" t="s">
        <v>91</v>
      </c>
      <c r="P2357" s="6" t="s">
        <v>91</v>
      </c>
      <c r="Q2357" s="6" t="s">
        <v>91</v>
      </c>
      <c r="R2357" s="5">
        <v>1</v>
      </c>
      <c r="S2357" s="5">
        <v>0</v>
      </c>
      <c r="T2357" s="5" t="s">
        <v>93</v>
      </c>
      <c r="U2357" s="5" t="s">
        <v>105</v>
      </c>
    </row>
    <row r="2358" spans="1:21">
      <c r="A2358" s="6" t="s">
        <v>87</v>
      </c>
      <c r="B2358" s="7">
        <v>1</v>
      </c>
      <c r="C2358" s="5">
        <v>2553</v>
      </c>
      <c r="D2358" s="5">
        <v>42</v>
      </c>
      <c r="E2358" s="8" t="s">
        <v>2713</v>
      </c>
      <c r="F2358" s="8">
        <v>421277</v>
      </c>
      <c r="G2358" s="5" t="s">
        <v>3222</v>
      </c>
      <c r="H2358" s="5" t="s">
        <v>3223</v>
      </c>
      <c r="I2358" s="5">
        <v>10065506027</v>
      </c>
      <c r="J2358" s="6" t="s">
        <v>91</v>
      </c>
      <c r="K2358" s="6" t="s">
        <v>91</v>
      </c>
      <c r="L2358" s="6" t="s">
        <v>91</v>
      </c>
      <c r="M2358" s="5" t="s">
        <v>92</v>
      </c>
      <c r="N2358" s="6" t="s">
        <v>91</v>
      </c>
      <c r="O2358" s="6" t="s">
        <v>91</v>
      </c>
      <c r="P2358" s="6" t="s">
        <v>91</v>
      </c>
      <c r="Q2358" s="6" t="s">
        <v>91</v>
      </c>
      <c r="R2358" s="5">
        <v>1</v>
      </c>
      <c r="S2358" s="5">
        <v>0</v>
      </c>
      <c r="T2358" s="5" t="s">
        <v>93</v>
      </c>
      <c r="U2358" s="5" t="s">
        <v>105</v>
      </c>
    </row>
    <row r="2359" spans="1:21">
      <c r="A2359" s="6" t="s">
        <v>87</v>
      </c>
      <c r="B2359" s="7">
        <v>1</v>
      </c>
      <c r="C2359" s="5">
        <v>2554</v>
      </c>
      <c r="D2359" s="5">
        <v>42</v>
      </c>
      <c r="E2359" s="8" t="s">
        <v>3224</v>
      </c>
      <c r="F2359" s="8">
        <v>42127701</v>
      </c>
      <c r="G2359" s="5" t="s">
        <v>3225</v>
      </c>
      <c r="H2359" s="5" t="s">
        <v>221</v>
      </c>
      <c r="I2359" s="6" t="s">
        <v>91</v>
      </c>
      <c r="J2359" s="6" t="s">
        <v>91</v>
      </c>
      <c r="K2359" s="6" t="s">
        <v>91</v>
      </c>
      <c r="L2359" s="6" t="s">
        <v>91</v>
      </c>
      <c r="M2359" s="5" t="s">
        <v>92</v>
      </c>
      <c r="N2359" s="6" t="s">
        <v>91</v>
      </c>
      <c r="O2359" s="6" t="s">
        <v>91</v>
      </c>
      <c r="P2359" s="6" t="s">
        <v>91</v>
      </c>
      <c r="Q2359" s="6" t="s">
        <v>91</v>
      </c>
      <c r="R2359" s="5">
        <v>1</v>
      </c>
      <c r="S2359" s="5">
        <v>0</v>
      </c>
      <c r="T2359" s="5" t="s">
        <v>93</v>
      </c>
      <c r="U2359" s="5" t="s">
        <v>105</v>
      </c>
    </row>
    <row r="2360" spans="1:21">
      <c r="A2360" s="6" t="s">
        <v>87</v>
      </c>
      <c r="B2360" s="7">
        <v>1</v>
      </c>
      <c r="C2360" s="5">
        <v>2555</v>
      </c>
      <c r="D2360" s="5">
        <v>42</v>
      </c>
      <c r="E2360" s="8" t="s">
        <v>3224</v>
      </c>
      <c r="F2360" s="8">
        <v>42127702</v>
      </c>
      <c r="G2360" s="5" t="s">
        <v>3226</v>
      </c>
      <c r="H2360" s="5" t="s">
        <v>223</v>
      </c>
      <c r="I2360" s="6" t="s">
        <v>91</v>
      </c>
      <c r="J2360" s="6" t="s">
        <v>91</v>
      </c>
      <c r="K2360" s="6" t="s">
        <v>91</v>
      </c>
      <c r="L2360" s="6" t="s">
        <v>91</v>
      </c>
      <c r="M2360" s="5" t="s">
        <v>92</v>
      </c>
      <c r="N2360" s="6" t="s">
        <v>91</v>
      </c>
      <c r="O2360" s="6" t="s">
        <v>91</v>
      </c>
      <c r="P2360" s="6" t="s">
        <v>91</v>
      </c>
      <c r="Q2360" s="6" t="s">
        <v>91</v>
      </c>
      <c r="R2360" s="5">
        <v>1</v>
      </c>
      <c r="S2360" s="5">
        <v>0</v>
      </c>
      <c r="T2360" s="5" t="s">
        <v>93</v>
      </c>
      <c r="U2360" s="5" t="s">
        <v>105</v>
      </c>
    </row>
    <row r="2361" spans="1:21">
      <c r="A2361" s="6" t="s">
        <v>87</v>
      </c>
      <c r="B2361" s="7">
        <v>1</v>
      </c>
      <c r="C2361" s="5">
        <v>2556</v>
      </c>
      <c r="D2361" s="5">
        <v>42</v>
      </c>
      <c r="E2361" s="8" t="s">
        <v>3224</v>
      </c>
      <c r="F2361" s="8">
        <v>42127703</v>
      </c>
      <c r="G2361" s="5" t="s">
        <v>3227</v>
      </c>
      <c r="H2361" s="5" t="s">
        <v>225</v>
      </c>
      <c r="I2361" s="6" t="s">
        <v>91</v>
      </c>
      <c r="J2361" s="6" t="s">
        <v>91</v>
      </c>
      <c r="K2361" s="6" t="s">
        <v>91</v>
      </c>
      <c r="L2361" s="6" t="s">
        <v>91</v>
      </c>
      <c r="M2361" s="5" t="s">
        <v>92</v>
      </c>
      <c r="N2361" s="6" t="s">
        <v>91</v>
      </c>
      <c r="O2361" s="6" t="s">
        <v>91</v>
      </c>
      <c r="P2361" s="6" t="s">
        <v>91</v>
      </c>
      <c r="Q2361" s="6" t="s">
        <v>91</v>
      </c>
      <c r="R2361" s="5">
        <v>1</v>
      </c>
      <c r="S2361" s="5">
        <v>0</v>
      </c>
      <c r="T2361" s="5" t="s">
        <v>93</v>
      </c>
      <c r="U2361" s="5" t="s">
        <v>105</v>
      </c>
    </row>
    <row r="2362" spans="1:21">
      <c r="A2362" s="6" t="s">
        <v>87</v>
      </c>
      <c r="B2362" s="7">
        <v>1</v>
      </c>
      <c r="C2362" s="5">
        <v>2557</v>
      </c>
      <c r="D2362" s="5">
        <v>42</v>
      </c>
      <c r="E2362" s="8" t="s">
        <v>3224</v>
      </c>
      <c r="F2362" s="8">
        <v>42127704</v>
      </c>
      <c r="G2362" s="5" t="s">
        <v>3228</v>
      </c>
      <c r="H2362" s="5" t="s">
        <v>227</v>
      </c>
      <c r="I2362" s="6" t="s">
        <v>91</v>
      </c>
      <c r="J2362" s="6" t="s">
        <v>91</v>
      </c>
      <c r="K2362" s="6" t="s">
        <v>91</v>
      </c>
      <c r="L2362" s="6" t="s">
        <v>91</v>
      </c>
      <c r="M2362" s="5" t="s">
        <v>92</v>
      </c>
      <c r="N2362" s="6" t="s">
        <v>91</v>
      </c>
      <c r="O2362" s="6" t="s">
        <v>91</v>
      </c>
      <c r="P2362" s="6" t="s">
        <v>91</v>
      </c>
      <c r="Q2362" s="6" t="s">
        <v>91</v>
      </c>
      <c r="R2362" s="5">
        <v>1</v>
      </c>
      <c r="S2362" s="5">
        <v>0</v>
      </c>
      <c r="T2362" s="5" t="s">
        <v>93</v>
      </c>
      <c r="U2362" s="5" t="s">
        <v>105</v>
      </c>
    </row>
    <row r="2363" spans="1:21">
      <c r="A2363" s="6" t="s">
        <v>87</v>
      </c>
      <c r="B2363" s="7">
        <v>1</v>
      </c>
      <c r="C2363" s="5">
        <v>2558</v>
      </c>
      <c r="D2363" s="5">
        <v>42</v>
      </c>
      <c r="E2363" s="8" t="s">
        <v>2713</v>
      </c>
      <c r="F2363" s="8">
        <v>421278</v>
      </c>
      <c r="G2363" s="5" t="s">
        <v>3229</v>
      </c>
      <c r="H2363" s="5" t="s">
        <v>3230</v>
      </c>
      <c r="I2363" s="6" t="s">
        <v>91</v>
      </c>
      <c r="J2363" s="6" t="s">
        <v>91</v>
      </c>
      <c r="K2363" s="6" t="s">
        <v>91</v>
      </c>
      <c r="L2363" s="6" t="s">
        <v>91</v>
      </c>
      <c r="M2363" s="5" t="s">
        <v>92</v>
      </c>
      <c r="N2363" s="6" t="s">
        <v>91</v>
      </c>
      <c r="O2363" s="6" t="s">
        <v>91</v>
      </c>
      <c r="P2363" s="6" t="s">
        <v>91</v>
      </c>
      <c r="Q2363" s="6" t="s">
        <v>91</v>
      </c>
      <c r="R2363" s="5">
        <v>1</v>
      </c>
      <c r="S2363" s="5">
        <v>0</v>
      </c>
      <c r="T2363" s="5" t="s">
        <v>93</v>
      </c>
      <c r="U2363" s="5" t="s">
        <v>105</v>
      </c>
    </row>
    <row r="2364" spans="1:21">
      <c r="A2364" s="6" t="s">
        <v>87</v>
      </c>
      <c r="B2364" s="7">
        <v>1</v>
      </c>
      <c r="C2364" s="5">
        <v>2559</v>
      </c>
      <c r="D2364" s="5">
        <v>42</v>
      </c>
      <c r="E2364" s="8" t="s">
        <v>3231</v>
      </c>
      <c r="F2364" s="8">
        <v>42127801</v>
      </c>
      <c r="G2364" s="5" t="s">
        <v>3232</v>
      </c>
      <c r="H2364" s="5" t="s">
        <v>221</v>
      </c>
      <c r="I2364" s="6" t="s">
        <v>91</v>
      </c>
      <c r="J2364" s="6" t="s">
        <v>91</v>
      </c>
      <c r="K2364" s="6" t="s">
        <v>91</v>
      </c>
      <c r="L2364" s="6" t="s">
        <v>91</v>
      </c>
      <c r="M2364" s="5" t="s">
        <v>92</v>
      </c>
      <c r="N2364" s="6" t="s">
        <v>91</v>
      </c>
      <c r="O2364" s="6" t="s">
        <v>91</v>
      </c>
      <c r="P2364" s="6" t="s">
        <v>91</v>
      </c>
      <c r="Q2364" s="6" t="s">
        <v>91</v>
      </c>
      <c r="R2364" s="5">
        <v>1</v>
      </c>
      <c r="S2364" s="5">
        <v>0</v>
      </c>
      <c r="T2364" s="5" t="s">
        <v>93</v>
      </c>
      <c r="U2364" s="5" t="s">
        <v>105</v>
      </c>
    </row>
    <row r="2365" spans="1:21">
      <c r="A2365" s="6" t="s">
        <v>87</v>
      </c>
      <c r="B2365" s="7">
        <v>1</v>
      </c>
      <c r="C2365" s="5">
        <v>2560</v>
      </c>
      <c r="D2365" s="5">
        <v>42</v>
      </c>
      <c r="E2365" s="8" t="s">
        <v>3231</v>
      </c>
      <c r="F2365" s="8">
        <v>42127802</v>
      </c>
      <c r="G2365" s="5" t="s">
        <v>3233</v>
      </c>
      <c r="H2365" s="5" t="s">
        <v>223</v>
      </c>
      <c r="I2365" s="6" t="s">
        <v>91</v>
      </c>
      <c r="J2365" s="6" t="s">
        <v>91</v>
      </c>
      <c r="K2365" s="6" t="s">
        <v>91</v>
      </c>
      <c r="L2365" s="6" t="s">
        <v>91</v>
      </c>
      <c r="M2365" s="5" t="s">
        <v>92</v>
      </c>
      <c r="N2365" s="6" t="s">
        <v>91</v>
      </c>
      <c r="O2365" s="6" t="s">
        <v>91</v>
      </c>
      <c r="P2365" s="6" t="s">
        <v>91</v>
      </c>
      <c r="Q2365" s="6" t="s">
        <v>91</v>
      </c>
      <c r="R2365" s="5">
        <v>1</v>
      </c>
      <c r="S2365" s="5">
        <v>0</v>
      </c>
      <c r="T2365" s="5" t="s">
        <v>93</v>
      </c>
      <c r="U2365" s="5" t="s">
        <v>105</v>
      </c>
    </row>
    <row r="2366" spans="1:21">
      <c r="A2366" s="6" t="s">
        <v>87</v>
      </c>
      <c r="B2366" s="7">
        <v>1</v>
      </c>
      <c r="C2366" s="5">
        <v>2561</v>
      </c>
      <c r="D2366" s="5">
        <v>42</v>
      </c>
      <c r="E2366" s="8" t="s">
        <v>3231</v>
      </c>
      <c r="F2366" s="8">
        <v>42127803</v>
      </c>
      <c r="G2366" s="5" t="s">
        <v>3234</v>
      </c>
      <c r="H2366" s="5" t="s">
        <v>225</v>
      </c>
      <c r="I2366" s="6" t="s">
        <v>91</v>
      </c>
      <c r="J2366" s="6" t="s">
        <v>91</v>
      </c>
      <c r="K2366" s="6" t="s">
        <v>91</v>
      </c>
      <c r="L2366" s="6" t="s">
        <v>91</v>
      </c>
      <c r="M2366" s="5" t="s">
        <v>92</v>
      </c>
      <c r="N2366" s="6" t="s">
        <v>91</v>
      </c>
      <c r="O2366" s="6" t="s">
        <v>91</v>
      </c>
      <c r="P2366" s="6" t="s">
        <v>91</v>
      </c>
      <c r="Q2366" s="6" t="s">
        <v>91</v>
      </c>
      <c r="R2366" s="5">
        <v>1</v>
      </c>
      <c r="S2366" s="5">
        <v>0</v>
      </c>
      <c r="T2366" s="5" t="s">
        <v>93</v>
      </c>
      <c r="U2366" s="5" t="s">
        <v>105</v>
      </c>
    </row>
    <row r="2367" spans="1:21">
      <c r="A2367" s="6" t="s">
        <v>87</v>
      </c>
      <c r="B2367" s="7">
        <v>1</v>
      </c>
      <c r="C2367" s="5">
        <v>2562</v>
      </c>
      <c r="D2367" s="5">
        <v>42</v>
      </c>
      <c r="E2367" s="8" t="s">
        <v>3231</v>
      </c>
      <c r="F2367" s="8">
        <v>42127804</v>
      </c>
      <c r="G2367" s="5" t="s">
        <v>3235</v>
      </c>
      <c r="H2367" s="5" t="s">
        <v>227</v>
      </c>
      <c r="I2367" s="6" t="s">
        <v>91</v>
      </c>
      <c r="J2367" s="6" t="s">
        <v>91</v>
      </c>
      <c r="K2367" s="6" t="s">
        <v>91</v>
      </c>
      <c r="L2367" s="6" t="s">
        <v>91</v>
      </c>
      <c r="M2367" s="5" t="s">
        <v>92</v>
      </c>
      <c r="N2367" s="6" t="s">
        <v>91</v>
      </c>
      <c r="O2367" s="6" t="s">
        <v>91</v>
      </c>
      <c r="P2367" s="6" t="s">
        <v>91</v>
      </c>
      <c r="Q2367" s="6" t="s">
        <v>91</v>
      </c>
      <c r="R2367" s="5">
        <v>1</v>
      </c>
      <c r="S2367" s="5">
        <v>0</v>
      </c>
      <c r="T2367" s="5" t="s">
        <v>93</v>
      </c>
      <c r="U2367" s="5" t="s">
        <v>105</v>
      </c>
    </row>
    <row r="2368" spans="1:21">
      <c r="A2368" s="6" t="s">
        <v>87</v>
      </c>
      <c r="B2368" s="7">
        <v>1</v>
      </c>
      <c r="C2368" s="5">
        <v>2563</v>
      </c>
      <c r="D2368" s="5">
        <v>42</v>
      </c>
      <c r="E2368" s="8" t="s">
        <v>2713</v>
      </c>
      <c r="F2368" s="8">
        <v>421279</v>
      </c>
      <c r="G2368" s="5" t="s">
        <v>3236</v>
      </c>
      <c r="H2368" s="5" t="s">
        <v>3237</v>
      </c>
      <c r="I2368" s="5">
        <v>10065506026</v>
      </c>
      <c r="J2368" s="6" t="s">
        <v>91</v>
      </c>
      <c r="K2368" s="6" t="s">
        <v>91</v>
      </c>
      <c r="L2368" s="6" t="s">
        <v>91</v>
      </c>
      <c r="M2368" s="5" t="s">
        <v>92</v>
      </c>
      <c r="N2368" s="6" t="s">
        <v>91</v>
      </c>
      <c r="O2368" s="6" t="s">
        <v>91</v>
      </c>
      <c r="P2368" s="6" t="s">
        <v>91</v>
      </c>
      <c r="Q2368" s="6" t="s">
        <v>91</v>
      </c>
      <c r="R2368" s="5">
        <v>1</v>
      </c>
      <c r="S2368" s="5">
        <v>0</v>
      </c>
      <c r="T2368" s="5" t="s">
        <v>93</v>
      </c>
      <c r="U2368" s="5" t="s">
        <v>105</v>
      </c>
    </row>
    <row r="2369" spans="1:21">
      <c r="A2369" s="6" t="s">
        <v>87</v>
      </c>
      <c r="B2369" s="7">
        <v>1</v>
      </c>
      <c r="C2369" s="5">
        <v>2564</v>
      </c>
      <c r="D2369" s="5">
        <v>42</v>
      </c>
      <c r="E2369" s="8" t="s">
        <v>3238</v>
      </c>
      <c r="F2369" s="8">
        <v>42127901</v>
      </c>
      <c r="G2369" s="5" t="s">
        <v>3239</v>
      </c>
      <c r="H2369" s="5" t="s">
        <v>221</v>
      </c>
      <c r="I2369" s="6" t="s">
        <v>91</v>
      </c>
      <c r="J2369" s="6" t="s">
        <v>91</v>
      </c>
      <c r="K2369" s="6" t="s">
        <v>91</v>
      </c>
      <c r="L2369" s="6" t="s">
        <v>91</v>
      </c>
      <c r="M2369" s="5" t="s">
        <v>92</v>
      </c>
      <c r="N2369" s="6" t="s">
        <v>91</v>
      </c>
      <c r="O2369" s="6" t="s">
        <v>91</v>
      </c>
      <c r="P2369" s="6" t="s">
        <v>91</v>
      </c>
      <c r="Q2369" s="6" t="s">
        <v>91</v>
      </c>
      <c r="R2369" s="5">
        <v>1</v>
      </c>
      <c r="S2369" s="5">
        <v>0</v>
      </c>
      <c r="T2369" s="5" t="s">
        <v>93</v>
      </c>
      <c r="U2369" s="5" t="s">
        <v>105</v>
      </c>
    </row>
    <row r="2370" spans="1:21">
      <c r="A2370" s="6" t="s">
        <v>87</v>
      </c>
      <c r="B2370" s="7">
        <v>1</v>
      </c>
      <c r="C2370" s="5">
        <v>2565</v>
      </c>
      <c r="D2370" s="5">
        <v>42</v>
      </c>
      <c r="E2370" s="8" t="s">
        <v>3238</v>
      </c>
      <c r="F2370" s="8">
        <v>42127902</v>
      </c>
      <c r="G2370" s="5" t="s">
        <v>3240</v>
      </c>
      <c r="H2370" s="5" t="s">
        <v>223</v>
      </c>
      <c r="I2370" s="6" t="s">
        <v>91</v>
      </c>
      <c r="J2370" s="6" t="s">
        <v>91</v>
      </c>
      <c r="K2370" s="6" t="s">
        <v>91</v>
      </c>
      <c r="L2370" s="6" t="s">
        <v>91</v>
      </c>
      <c r="M2370" s="5" t="s">
        <v>92</v>
      </c>
      <c r="N2370" s="6" t="s">
        <v>91</v>
      </c>
      <c r="O2370" s="6" t="s">
        <v>91</v>
      </c>
      <c r="P2370" s="6" t="s">
        <v>91</v>
      </c>
      <c r="Q2370" s="6" t="s">
        <v>91</v>
      </c>
      <c r="R2370" s="5">
        <v>1</v>
      </c>
      <c r="S2370" s="5">
        <v>0</v>
      </c>
      <c r="T2370" s="5" t="s">
        <v>93</v>
      </c>
      <c r="U2370" s="5" t="s">
        <v>105</v>
      </c>
    </row>
    <row r="2371" spans="1:21">
      <c r="A2371" s="6" t="s">
        <v>87</v>
      </c>
      <c r="B2371" s="7">
        <v>1</v>
      </c>
      <c r="C2371" s="5">
        <v>2566</v>
      </c>
      <c r="D2371" s="5">
        <v>42</v>
      </c>
      <c r="E2371" s="8" t="s">
        <v>3238</v>
      </c>
      <c r="F2371" s="8">
        <v>42127903</v>
      </c>
      <c r="G2371" s="5" t="s">
        <v>3241</v>
      </c>
      <c r="H2371" s="5" t="s">
        <v>225</v>
      </c>
      <c r="I2371" s="6" t="s">
        <v>91</v>
      </c>
      <c r="J2371" s="6" t="s">
        <v>91</v>
      </c>
      <c r="K2371" s="6" t="s">
        <v>91</v>
      </c>
      <c r="L2371" s="6" t="s">
        <v>91</v>
      </c>
      <c r="M2371" s="5" t="s">
        <v>92</v>
      </c>
      <c r="N2371" s="6" t="s">
        <v>91</v>
      </c>
      <c r="O2371" s="6" t="s">
        <v>91</v>
      </c>
      <c r="P2371" s="6" t="s">
        <v>91</v>
      </c>
      <c r="Q2371" s="6" t="s">
        <v>91</v>
      </c>
      <c r="R2371" s="5">
        <v>1</v>
      </c>
      <c r="S2371" s="5">
        <v>0</v>
      </c>
      <c r="T2371" s="5" t="s">
        <v>93</v>
      </c>
      <c r="U2371" s="5" t="s">
        <v>105</v>
      </c>
    </row>
    <row r="2372" spans="1:21">
      <c r="A2372" s="6" t="s">
        <v>87</v>
      </c>
      <c r="B2372" s="7">
        <v>1</v>
      </c>
      <c r="C2372" s="5">
        <v>2568</v>
      </c>
      <c r="D2372" s="5">
        <v>42</v>
      </c>
      <c r="E2372" s="8" t="s">
        <v>3238</v>
      </c>
      <c r="F2372" s="8">
        <v>42127904</v>
      </c>
      <c r="G2372" s="5" t="s">
        <v>3242</v>
      </c>
      <c r="H2372" s="5" t="s">
        <v>227</v>
      </c>
      <c r="I2372" s="6" t="s">
        <v>91</v>
      </c>
      <c r="J2372" s="6" t="s">
        <v>91</v>
      </c>
      <c r="K2372" s="6" t="s">
        <v>91</v>
      </c>
      <c r="L2372" s="6" t="s">
        <v>91</v>
      </c>
      <c r="M2372" s="5" t="s">
        <v>92</v>
      </c>
      <c r="N2372" s="6" t="s">
        <v>91</v>
      </c>
      <c r="O2372" s="6" t="s">
        <v>91</v>
      </c>
      <c r="P2372" s="6" t="s">
        <v>91</v>
      </c>
      <c r="Q2372" s="6" t="s">
        <v>91</v>
      </c>
      <c r="R2372" s="5">
        <v>1</v>
      </c>
      <c r="S2372" s="5">
        <v>0</v>
      </c>
      <c r="T2372" s="5" t="s">
        <v>93</v>
      </c>
      <c r="U2372" s="5" t="s">
        <v>105</v>
      </c>
    </row>
    <row r="2373" spans="1:21">
      <c r="A2373" s="6" t="s">
        <v>87</v>
      </c>
      <c r="B2373" s="7">
        <v>1</v>
      </c>
      <c r="C2373" s="5">
        <v>2569</v>
      </c>
      <c r="D2373" s="5">
        <v>42</v>
      </c>
      <c r="E2373" s="8" t="s">
        <v>2713</v>
      </c>
      <c r="F2373" s="8">
        <v>421280</v>
      </c>
      <c r="G2373" s="5" t="s">
        <v>3243</v>
      </c>
      <c r="H2373" s="5" t="s">
        <v>3244</v>
      </c>
      <c r="I2373" s="5">
        <v>10065505902</v>
      </c>
      <c r="J2373" s="6" t="s">
        <v>91</v>
      </c>
      <c r="K2373" s="6" t="s">
        <v>91</v>
      </c>
      <c r="L2373" s="6" t="s">
        <v>91</v>
      </c>
      <c r="M2373" s="5" t="s">
        <v>92</v>
      </c>
      <c r="N2373" s="6" t="s">
        <v>91</v>
      </c>
      <c r="O2373" s="6" t="s">
        <v>91</v>
      </c>
      <c r="P2373" s="6" t="s">
        <v>91</v>
      </c>
      <c r="Q2373" s="6" t="s">
        <v>91</v>
      </c>
      <c r="R2373" s="5">
        <v>1</v>
      </c>
      <c r="S2373" s="5">
        <v>0</v>
      </c>
      <c r="T2373" s="5" t="s">
        <v>93</v>
      </c>
      <c r="U2373" s="5" t="s">
        <v>105</v>
      </c>
    </row>
    <row r="2374" spans="1:21">
      <c r="A2374" s="6" t="s">
        <v>87</v>
      </c>
      <c r="B2374" s="7">
        <v>1</v>
      </c>
      <c r="C2374" s="5">
        <v>2570</v>
      </c>
      <c r="D2374" s="5">
        <v>42</v>
      </c>
      <c r="E2374" s="8" t="s">
        <v>3245</v>
      </c>
      <c r="F2374" s="8">
        <v>42128001</v>
      </c>
      <c r="G2374" s="5" t="s">
        <v>3246</v>
      </c>
      <c r="H2374" s="5" t="s">
        <v>221</v>
      </c>
      <c r="I2374" s="6" t="s">
        <v>91</v>
      </c>
      <c r="J2374" s="6" t="s">
        <v>91</v>
      </c>
      <c r="K2374" s="6" t="s">
        <v>91</v>
      </c>
      <c r="L2374" s="6" t="s">
        <v>91</v>
      </c>
      <c r="M2374" s="5" t="s">
        <v>92</v>
      </c>
      <c r="N2374" s="6" t="s">
        <v>91</v>
      </c>
      <c r="O2374" s="6" t="s">
        <v>91</v>
      </c>
      <c r="P2374" s="6" t="s">
        <v>91</v>
      </c>
      <c r="Q2374" s="6" t="s">
        <v>91</v>
      </c>
      <c r="R2374" s="5">
        <v>1</v>
      </c>
      <c r="S2374" s="5">
        <v>0</v>
      </c>
      <c r="T2374" s="5" t="s">
        <v>93</v>
      </c>
      <c r="U2374" s="5" t="s">
        <v>105</v>
      </c>
    </row>
    <row r="2375" spans="1:21">
      <c r="A2375" s="6" t="s">
        <v>87</v>
      </c>
      <c r="B2375" s="7">
        <v>1</v>
      </c>
      <c r="C2375" s="5">
        <v>2571</v>
      </c>
      <c r="D2375" s="5">
        <v>42</v>
      </c>
      <c r="E2375" s="8" t="s">
        <v>3245</v>
      </c>
      <c r="F2375" s="8">
        <v>42128002</v>
      </c>
      <c r="G2375" s="5" t="s">
        <v>3247</v>
      </c>
      <c r="H2375" s="5" t="s">
        <v>223</v>
      </c>
      <c r="I2375" s="6" t="s">
        <v>91</v>
      </c>
      <c r="J2375" s="6" t="s">
        <v>91</v>
      </c>
      <c r="K2375" s="6" t="s">
        <v>91</v>
      </c>
      <c r="L2375" s="6" t="s">
        <v>91</v>
      </c>
      <c r="M2375" s="5" t="s">
        <v>92</v>
      </c>
      <c r="N2375" s="6" t="s">
        <v>91</v>
      </c>
      <c r="O2375" s="6" t="s">
        <v>91</v>
      </c>
      <c r="P2375" s="6" t="s">
        <v>91</v>
      </c>
      <c r="Q2375" s="6" t="s">
        <v>91</v>
      </c>
      <c r="R2375" s="5">
        <v>1</v>
      </c>
      <c r="S2375" s="5">
        <v>0</v>
      </c>
      <c r="T2375" s="5" t="s">
        <v>93</v>
      </c>
      <c r="U2375" s="5" t="s">
        <v>105</v>
      </c>
    </row>
    <row r="2376" spans="1:21">
      <c r="A2376" s="6" t="s">
        <v>87</v>
      </c>
      <c r="B2376" s="7">
        <v>1</v>
      </c>
      <c r="C2376" s="5">
        <v>2572</v>
      </c>
      <c r="D2376" s="5">
        <v>42</v>
      </c>
      <c r="E2376" s="8" t="s">
        <v>3245</v>
      </c>
      <c r="F2376" s="8">
        <v>42128003</v>
      </c>
      <c r="G2376" s="5" t="s">
        <v>3248</v>
      </c>
      <c r="H2376" s="5" t="s">
        <v>225</v>
      </c>
      <c r="I2376" s="6" t="s">
        <v>91</v>
      </c>
      <c r="J2376" s="6" t="s">
        <v>91</v>
      </c>
      <c r="K2376" s="6" t="s">
        <v>91</v>
      </c>
      <c r="L2376" s="6" t="s">
        <v>91</v>
      </c>
      <c r="M2376" s="5" t="s">
        <v>92</v>
      </c>
      <c r="N2376" s="6" t="s">
        <v>91</v>
      </c>
      <c r="O2376" s="6" t="s">
        <v>91</v>
      </c>
      <c r="P2376" s="6" t="s">
        <v>91</v>
      </c>
      <c r="Q2376" s="6" t="s">
        <v>91</v>
      </c>
      <c r="R2376" s="5">
        <v>1</v>
      </c>
      <c r="S2376" s="5">
        <v>0</v>
      </c>
      <c r="T2376" s="5" t="s">
        <v>93</v>
      </c>
      <c r="U2376" s="5" t="s">
        <v>105</v>
      </c>
    </row>
    <row r="2377" spans="1:21">
      <c r="A2377" s="6" t="s">
        <v>87</v>
      </c>
      <c r="B2377" s="7">
        <v>1</v>
      </c>
      <c r="C2377" s="5">
        <v>2573</v>
      </c>
      <c r="D2377" s="5">
        <v>42</v>
      </c>
      <c r="E2377" s="8" t="s">
        <v>3245</v>
      </c>
      <c r="F2377" s="8">
        <v>42128004</v>
      </c>
      <c r="G2377" s="5" t="s">
        <v>3249</v>
      </c>
      <c r="H2377" s="5" t="s">
        <v>227</v>
      </c>
      <c r="I2377" s="6" t="s">
        <v>91</v>
      </c>
      <c r="J2377" s="6" t="s">
        <v>91</v>
      </c>
      <c r="K2377" s="6" t="s">
        <v>91</v>
      </c>
      <c r="L2377" s="6" t="s">
        <v>91</v>
      </c>
      <c r="M2377" s="5" t="s">
        <v>92</v>
      </c>
      <c r="N2377" s="6" t="s">
        <v>91</v>
      </c>
      <c r="O2377" s="6" t="s">
        <v>91</v>
      </c>
      <c r="P2377" s="6" t="s">
        <v>91</v>
      </c>
      <c r="Q2377" s="6" t="s">
        <v>91</v>
      </c>
      <c r="R2377" s="5">
        <v>1</v>
      </c>
      <c r="S2377" s="5">
        <v>0</v>
      </c>
      <c r="T2377" s="5" t="s">
        <v>93</v>
      </c>
      <c r="U2377" s="5" t="s">
        <v>105</v>
      </c>
    </row>
    <row r="2378" spans="1:21">
      <c r="A2378" s="6" t="s">
        <v>87</v>
      </c>
      <c r="B2378" s="7">
        <v>1</v>
      </c>
      <c r="C2378" s="5">
        <v>2574</v>
      </c>
      <c r="D2378" s="5">
        <v>42</v>
      </c>
      <c r="E2378" s="8" t="s">
        <v>2713</v>
      </c>
      <c r="F2378" s="8">
        <v>421281</v>
      </c>
      <c r="G2378" s="5" t="s">
        <v>3250</v>
      </c>
      <c r="H2378" s="5" t="s">
        <v>3251</v>
      </c>
      <c r="I2378" s="5">
        <v>10065503882</v>
      </c>
      <c r="J2378" s="6" t="s">
        <v>91</v>
      </c>
      <c r="K2378" s="6" t="s">
        <v>91</v>
      </c>
      <c r="L2378" s="6" t="s">
        <v>91</v>
      </c>
      <c r="M2378" s="5" t="s">
        <v>92</v>
      </c>
      <c r="N2378" s="6" t="s">
        <v>91</v>
      </c>
      <c r="O2378" s="6" t="s">
        <v>91</v>
      </c>
      <c r="P2378" s="6" t="s">
        <v>91</v>
      </c>
      <c r="Q2378" s="6" t="s">
        <v>91</v>
      </c>
      <c r="R2378" s="5">
        <v>1</v>
      </c>
      <c r="S2378" s="5">
        <v>0</v>
      </c>
      <c r="T2378" s="5" t="s">
        <v>93</v>
      </c>
      <c r="U2378" s="5" t="s">
        <v>105</v>
      </c>
    </row>
    <row r="2379" spans="1:21">
      <c r="A2379" s="6" t="s">
        <v>87</v>
      </c>
      <c r="B2379" s="7">
        <v>1</v>
      </c>
      <c r="C2379" s="5">
        <v>2575</v>
      </c>
      <c r="D2379" s="5">
        <v>42</v>
      </c>
      <c r="E2379" s="8" t="s">
        <v>3252</v>
      </c>
      <c r="F2379" s="8">
        <v>42128101</v>
      </c>
      <c r="G2379" s="5" t="s">
        <v>3253</v>
      </c>
      <c r="H2379" s="5" t="s">
        <v>221</v>
      </c>
      <c r="I2379" s="6" t="s">
        <v>91</v>
      </c>
      <c r="J2379" s="6" t="s">
        <v>91</v>
      </c>
      <c r="K2379" s="6" t="s">
        <v>91</v>
      </c>
      <c r="L2379" s="6" t="s">
        <v>91</v>
      </c>
      <c r="M2379" s="5" t="s">
        <v>92</v>
      </c>
      <c r="N2379" s="6" t="s">
        <v>91</v>
      </c>
      <c r="O2379" s="6" t="s">
        <v>91</v>
      </c>
      <c r="P2379" s="6" t="s">
        <v>91</v>
      </c>
      <c r="Q2379" s="6" t="s">
        <v>91</v>
      </c>
      <c r="R2379" s="5">
        <v>1</v>
      </c>
      <c r="S2379" s="5">
        <v>0</v>
      </c>
      <c r="T2379" s="5" t="s">
        <v>93</v>
      </c>
      <c r="U2379" s="5" t="s">
        <v>105</v>
      </c>
    </row>
    <row r="2380" spans="1:21">
      <c r="A2380" s="6" t="s">
        <v>87</v>
      </c>
      <c r="B2380" s="7">
        <v>1</v>
      </c>
      <c r="C2380" s="5">
        <v>2576</v>
      </c>
      <c r="D2380" s="5">
        <v>42</v>
      </c>
      <c r="E2380" s="8" t="s">
        <v>3252</v>
      </c>
      <c r="F2380" s="8">
        <v>42128102</v>
      </c>
      <c r="G2380" s="5" t="s">
        <v>3254</v>
      </c>
      <c r="H2380" s="5" t="s">
        <v>223</v>
      </c>
      <c r="I2380" s="6" t="s">
        <v>91</v>
      </c>
      <c r="J2380" s="6" t="s">
        <v>91</v>
      </c>
      <c r="K2380" s="6" t="s">
        <v>91</v>
      </c>
      <c r="L2380" s="6" t="s">
        <v>91</v>
      </c>
      <c r="M2380" s="5" t="s">
        <v>92</v>
      </c>
      <c r="N2380" s="6" t="s">
        <v>91</v>
      </c>
      <c r="O2380" s="6" t="s">
        <v>91</v>
      </c>
      <c r="P2380" s="6" t="s">
        <v>91</v>
      </c>
      <c r="Q2380" s="6" t="s">
        <v>91</v>
      </c>
      <c r="R2380" s="5">
        <v>1</v>
      </c>
      <c r="S2380" s="5">
        <v>0</v>
      </c>
      <c r="T2380" s="5" t="s">
        <v>93</v>
      </c>
      <c r="U2380" s="5" t="s">
        <v>105</v>
      </c>
    </row>
    <row r="2381" spans="1:21">
      <c r="A2381" s="6" t="s">
        <v>87</v>
      </c>
      <c r="B2381" s="7">
        <v>1</v>
      </c>
      <c r="C2381" s="5">
        <v>2577</v>
      </c>
      <c r="D2381" s="5">
        <v>42</v>
      </c>
      <c r="E2381" s="8" t="s">
        <v>3252</v>
      </c>
      <c r="F2381" s="8">
        <v>42128103</v>
      </c>
      <c r="G2381" s="5" t="s">
        <v>3255</v>
      </c>
      <c r="H2381" s="5" t="s">
        <v>225</v>
      </c>
      <c r="I2381" s="6" t="s">
        <v>91</v>
      </c>
      <c r="J2381" s="6" t="s">
        <v>91</v>
      </c>
      <c r="K2381" s="6" t="s">
        <v>91</v>
      </c>
      <c r="L2381" s="6" t="s">
        <v>91</v>
      </c>
      <c r="M2381" s="5" t="s">
        <v>92</v>
      </c>
      <c r="N2381" s="6" t="s">
        <v>91</v>
      </c>
      <c r="O2381" s="6" t="s">
        <v>91</v>
      </c>
      <c r="P2381" s="6" t="s">
        <v>91</v>
      </c>
      <c r="Q2381" s="6" t="s">
        <v>91</v>
      </c>
      <c r="R2381" s="5">
        <v>1</v>
      </c>
      <c r="S2381" s="5">
        <v>0</v>
      </c>
      <c r="T2381" s="5" t="s">
        <v>93</v>
      </c>
      <c r="U2381" s="5" t="s">
        <v>105</v>
      </c>
    </row>
    <row r="2382" spans="1:21">
      <c r="A2382" s="6" t="s">
        <v>87</v>
      </c>
      <c r="B2382" s="7">
        <v>1</v>
      </c>
      <c r="C2382" s="5">
        <v>2579</v>
      </c>
      <c r="D2382" s="5">
        <v>42</v>
      </c>
      <c r="E2382" s="8" t="s">
        <v>3252</v>
      </c>
      <c r="F2382" s="8">
        <v>42128104</v>
      </c>
      <c r="G2382" s="5" t="s">
        <v>3256</v>
      </c>
      <c r="H2382" s="5" t="s">
        <v>227</v>
      </c>
      <c r="I2382" s="6" t="s">
        <v>91</v>
      </c>
      <c r="J2382" s="6" t="s">
        <v>91</v>
      </c>
      <c r="K2382" s="6" t="s">
        <v>91</v>
      </c>
      <c r="L2382" s="6" t="s">
        <v>91</v>
      </c>
      <c r="M2382" s="5" t="s">
        <v>92</v>
      </c>
      <c r="N2382" s="6" t="s">
        <v>91</v>
      </c>
      <c r="O2382" s="6" t="s">
        <v>91</v>
      </c>
      <c r="P2382" s="6" t="s">
        <v>91</v>
      </c>
      <c r="Q2382" s="6" t="s">
        <v>91</v>
      </c>
      <c r="R2382" s="5">
        <v>1</v>
      </c>
      <c r="S2382" s="5">
        <v>0</v>
      </c>
      <c r="T2382" s="5" t="s">
        <v>93</v>
      </c>
      <c r="U2382" s="5" t="s">
        <v>105</v>
      </c>
    </row>
    <row r="2383" spans="1:21">
      <c r="A2383" s="6" t="s">
        <v>87</v>
      </c>
      <c r="B2383" s="7">
        <v>1</v>
      </c>
      <c r="C2383" s="5">
        <v>2580</v>
      </c>
      <c r="D2383" s="5">
        <v>42</v>
      </c>
      <c r="E2383" s="8" t="s">
        <v>2713</v>
      </c>
      <c r="F2383" s="8">
        <v>421282</v>
      </c>
      <c r="G2383" s="5" t="s">
        <v>3257</v>
      </c>
      <c r="H2383" s="5" t="s">
        <v>3258</v>
      </c>
      <c r="I2383" s="5">
        <v>10065502203</v>
      </c>
      <c r="J2383" s="6" t="s">
        <v>91</v>
      </c>
      <c r="K2383" s="6" t="s">
        <v>91</v>
      </c>
      <c r="L2383" s="6" t="s">
        <v>91</v>
      </c>
      <c r="M2383" s="5" t="s">
        <v>92</v>
      </c>
      <c r="N2383" s="6" t="s">
        <v>91</v>
      </c>
      <c r="O2383" s="6" t="s">
        <v>91</v>
      </c>
      <c r="P2383" s="6" t="s">
        <v>91</v>
      </c>
      <c r="Q2383" s="6" t="s">
        <v>91</v>
      </c>
      <c r="R2383" s="5">
        <v>1</v>
      </c>
      <c r="S2383" s="5">
        <v>0</v>
      </c>
      <c r="T2383" s="5" t="s">
        <v>93</v>
      </c>
      <c r="U2383" s="5" t="s">
        <v>105</v>
      </c>
    </row>
    <row r="2384" spans="1:21">
      <c r="A2384" s="6" t="s">
        <v>87</v>
      </c>
      <c r="B2384" s="7">
        <v>1</v>
      </c>
      <c r="C2384" s="5">
        <v>2581</v>
      </c>
      <c r="D2384" s="5">
        <v>42</v>
      </c>
      <c r="E2384" s="8" t="s">
        <v>3259</v>
      </c>
      <c r="F2384" s="8">
        <v>42128201</v>
      </c>
      <c r="G2384" s="5" t="s">
        <v>3260</v>
      </c>
      <c r="H2384" s="5" t="s">
        <v>221</v>
      </c>
      <c r="I2384" s="6" t="s">
        <v>91</v>
      </c>
      <c r="J2384" s="6" t="s">
        <v>91</v>
      </c>
      <c r="K2384" s="6" t="s">
        <v>91</v>
      </c>
      <c r="L2384" s="6" t="s">
        <v>91</v>
      </c>
      <c r="M2384" s="5" t="s">
        <v>92</v>
      </c>
      <c r="N2384" s="6" t="s">
        <v>91</v>
      </c>
      <c r="O2384" s="6" t="s">
        <v>91</v>
      </c>
      <c r="P2384" s="6" t="s">
        <v>91</v>
      </c>
      <c r="Q2384" s="6" t="s">
        <v>91</v>
      </c>
      <c r="R2384" s="5">
        <v>1</v>
      </c>
      <c r="S2384" s="5">
        <v>0</v>
      </c>
      <c r="T2384" s="5" t="s">
        <v>93</v>
      </c>
      <c r="U2384" s="5" t="s">
        <v>105</v>
      </c>
    </row>
    <row r="2385" spans="1:21">
      <c r="A2385" s="6" t="s">
        <v>87</v>
      </c>
      <c r="B2385" s="7">
        <v>1</v>
      </c>
      <c r="C2385" s="5">
        <v>2582</v>
      </c>
      <c r="D2385" s="5">
        <v>42</v>
      </c>
      <c r="E2385" s="8" t="s">
        <v>3259</v>
      </c>
      <c r="F2385" s="8">
        <v>42128202</v>
      </c>
      <c r="G2385" s="5" t="s">
        <v>3261</v>
      </c>
      <c r="H2385" s="5" t="s">
        <v>223</v>
      </c>
      <c r="I2385" s="6" t="s">
        <v>91</v>
      </c>
      <c r="J2385" s="6" t="s">
        <v>91</v>
      </c>
      <c r="K2385" s="6" t="s">
        <v>91</v>
      </c>
      <c r="L2385" s="6" t="s">
        <v>91</v>
      </c>
      <c r="M2385" s="5" t="s">
        <v>92</v>
      </c>
      <c r="N2385" s="6" t="s">
        <v>91</v>
      </c>
      <c r="O2385" s="6" t="s">
        <v>91</v>
      </c>
      <c r="P2385" s="6" t="s">
        <v>91</v>
      </c>
      <c r="Q2385" s="6" t="s">
        <v>91</v>
      </c>
      <c r="R2385" s="5">
        <v>1</v>
      </c>
      <c r="S2385" s="5">
        <v>0</v>
      </c>
      <c r="T2385" s="5" t="s">
        <v>93</v>
      </c>
      <c r="U2385" s="5" t="s">
        <v>105</v>
      </c>
    </row>
    <row r="2386" spans="1:21">
      <c r="A2386" s="6" t="s">
        <v>87</v>
      </c>
      <c r="B2386" s="7">
        <v>1</v>
      </c>
      <c r="C2386" s="5">
        <v>2583</v>
      </c>
      <c r="D2386" s="5">
        <v>42</v>
      </c>
      <c r="E2386" s="8" t="s">
        <v>3259</v>
      </c>
      <c r="F2386" s="8">
        <v>42128203</v>
      </c>
      <c r="G2386" s="5" t="s">
        <v>3262</v>
      </c>
      <c r="H2386" s="5" t="s">
        <v>225</v>
      </c>
      <c r="I2386" s="6" t="s">
        <v>91</v>
      </c>
      <c r="J2386" s="6" t="s">
        <v>91</v>
      </c>
      <c r="K2386" s="6" t="s">
        <v>91</v>
      </c>
      <c r="L2386" s="6" t="s">
        <v>91</v>
      </c>
      <c r="M2386" s="5" t="s">
        <v>92</v>
      </c>
      <c r="N2386" s="6" t="s">
        <v>91</v>
      </c>
      <c r="O2386" s="6" t="s">
        <v>91</v>
      </c>
      <c r="P2386" s="6" t="s">
        <v>91</v>
      </c>
      <c r="Q2386" s="6" t="s">
        <v>91</v>
      </c>
      <c r="R2386" s="5">
        <v>1</v>
      </c>
      <c r="S2386" s="5">
        <v>0</v>
      </c>
      <c r="T2386" s="5" t="s">
        <v>93</v>
      </c>
      <c r="U2386" s="5" t="s">
        <v>105</v>
      </c>
    </row>
    <row r="2387" spans="1:21">
      <c r="A2387" s="6" t="s">
        <v>87</v>
      </c>
      <c r="B2387" s="7">
        <v>1</v>
      </c>
      <c r="C2387" s="5">
        <v>2585</v>
      </c>
      <c r="D2387" s="5">
        <v>42</v>
      </c>
      <c r="E2387" s="8" t="s">
        <v>3259</v>
      </c>
      <c r="F2387" s="8">
        <v>42128204</v>
      </c>
      <c r="G2387" s="5" t="s">
        <v>3263</v>
      </c>
      <c r="H2387" s="5" t="s">
        <v>227</v>
      </c>
      <c r="I2387" s="6" t="s">
        <v>91</v>
      </c>
      <c r="J2387" s="6" t="s">
        <v>91</v>
      </c>
      <c r="K2387" s="6" t="s">
        <v>91</v>
      </c>
      <c r="L2387" s="6" t="s">
        <v>91</v>
      </c>
      <c r="M2387" s="5" t="s">
        <v>92</v>
      </c>
      <c r="N2387" s="6" t="s">
        <v>91</v>
      </c>
      <c r="O2387" s="6" t="s">
        <v>91</v>
      </c>
      <c r="P2387" s="6" t="s">
        <v>91</v>
      </c>
      <c r="Q2387" s="6" t="s">
        <v>91</v>
      </c>
      <c r="R2387" s="5">
        <v>1</v>
      </c>
      <c r="S2387" s="5">
        <v>0</v>
      </c>
      <c r="T2387" s="5" t="s">
        <v>93</v>
      </c>
      <c r="U2387" s="5" t="s">
        <v>105</v>
      </c>
    </row>
    <row r="2388" spans="1:21">
      <c r="A2388" s="6" t="s">
        <v>87</v>
      </c>
      <c r="B2388" s="7">
        <v>1</v>
      </c>
      <c r="C2388" s="5">
        <v>2586</v>
      </c>
      <c r="D2388" s="5">
        <v>42</v>
      </c>
      <c r="E2388" s="8" t="s">
        <v>2713</v>
      </c>
      <c r="F2388" s="8">
        <v>421283</v>
      </c>
      <c r="G2388" s="5" t="s">
        <v>3264</v>
      </c>
      <c r="H2388" s="5" t="s">
        <v>3265</v>
      </c>
      <c r="I2388" s="5">
        <v>10065502192</v>
      </c>
      <c r="J2388" s="6" t="s">
        <v>91</v>
      </c>
      <c r="K2388" s="6" t="s">
        <v>91</v>
      </c>
      <c r="L2388" s="6" t="s">
        <v>91</v>
      </c>
      <c r="M2388" s="5" t="s">
        <v>92</v>
      </c>
      <c r="N2388" s="6" t="s">
        <v>91</v>
      </c>
      <c r="O2388" s="6" t="s">
        <v>91</v>
      </c>
      <c r="P2388" s="6" t="s">
        <v>91</v>
      </c>
      <c r="Q2388" s="6" t="s">
        <v>91</v>
      </c>
      <c r="R2388" s="5">
        <v>1</v>
      </c>
      <c r="S2388" s="5">
        <v>0</v>
      </c>
      <c r="T2388" s="5" t="s">
        <v>93</v>
      </c>
      <c r="U2388" s="5" t="s">
        <v>105</v>
      </c>
    </row>
    <row r="2389" spans="1:21">
      <c r="A2389" s="6" t="s">
        <v>87</v>
      </c>
      <c r="B2389" s="7">
        <v>1</v>
      </c>
      <c r="C2389" s="5">
        <v>2587</v>
      </c>
      <c r="D2389" s="5">
        <v>42</v>
      </c>
      <c r="E2389" s="8" t="s">
        <v>3266</v>
      </c>
      <c r="F2389" s="8">
        <v>42128301</v>
      </c>
      <c r="G2389" s="5" t="s">
        <v>3267</v>
      </c>
      <c r="H2389" s="5" t="s">
        <v>221</v>
      </c>
      <c r="I2389" s="6" t="s">
        <v>91</v>
      </c>
      <c r="J2389" s="6" t="s">
        <v>91</v>
      </c>
      <c r="K2389" s="6" t="s">
        <v>91</v>
      </c>
      <c r="L2389" s="6" t="s">
        <v>91</v>
      </c>
      <c r="M2389" s="5" t="s">
        <v>92</v>
      </c>
      <c r="N2389" s="6" t="s">
        <v>91</v>
      </c>
      <c r="O2389" s="6" t="s">
        <v>91</v>
      </c>
      <c r="P2389" s="6" t="s">
        <v>91</v>
      </c>
      <c r="Q2389" s="6" t="s">
        <v>91</v>
      </c>
      <c r="R2389" s="5">
        <v>1</v>
      </c>
      <c r="S2389" s="5">
        <v>0</v>
      </c>
      <c r="T2389" s="5" t="s">
        <v>93</v>
      </c>
      <c r="U2389" s="5" t="s">
        <v>105</v>
      </c>
    </row>
    <row r="2390" spans="1:21">
      <c r="A2390" s="6" t="s">
        <v>87</v>
      </c>
      <c r="B2390" s="7">
        <v>1</v>
      </c>
      <c r="C2390" s="5">
        <v>2588</v>
      </c>
      <c r="D2390" s="5">
        <v>42</v>
      </c>
      <c r="E2390" s="8" t="s">
        <v>3266</v>
      </c>
      <c r="F2390" s="8">
        <v>42128302</v>
      </c>
      <c r="G2390" s="5" t="s">
        <v>3268</v>
      </c>
      <c r="H2390" s="5" t="s">
        <v>223</v>
      </c>
      <c r="I2390" s="6" t="s">
        <v>91</v>
      </c>
      <c r="J2390" s="6" t="s">
        <v>91</v>
      </c>
      <c r="K2390" s="6" t="s">
        <v>91</v>
      </c>
      <c r="L2390" s="6" t="s">
        <v>91</v>
      </c>
      <c r="M2390" s="5" t="s">
        <v>92</v>
      </c>
      <c r="N2390" s="6" t="s">
        <v>91</v>
      </c>
      <c r="O2390" s="6" t="s">
        <v>91</v>
      </c>
      <c r="P2390" s="6" t="s">
        <v>91</v>
      </c>
      <c r="Q2390" s="6" t="s">
        <v>91</v>
      </c>
      <c r="R2390" s="5">
        <v>1</v>
      </c>
      <c r="S2390" s="5">
        <v>0</v>
      </c>
      <c r="T2390" s="5" t="s">
        <v>93</v>
      </c>
      <c r="U2390" s="5" t="s">
        <v>105</v>
      </c>
    </row>
    <row r="2391" spans="1:21">
      <c r="A2391" s="6" t="s">
        <v>87</v>
      </c>
      <c r="B2391" s="7">
        <v>1</v>
      </c>
      <c r="C2391" s="5">
        <v>2589</v>
      </c>
      <c r="D2391" s="5">
        <v>42</v>
      </c>
      <c r="E2391" s="8" t="s">
        <v>3266</v>
      </c>
      <c r="F2391" s="8">
        <v>42128303</v>
      </c>
      <c r="G2391" s="5" t="s">
        <v>3269</v>
      </c>
      <c r="H2391" s="5" t="s">
        <v>225</v>
      </c>
      <c r="I2391" s="6" t="s">
        <v>91</v>
      </c>
      <c r="J2391" s="6" t="s">
        <v>91</v>
      </c>
      <c r="K2391" s="6" t="s">
        <v>91</v>
      </c>
      <c r="L2391" s="6" t="s">
        <v>91</v>
      </c>
      <c r="M2391" s="5" t="s">
        <v>92</v>
      </c>
      <c r="N2391" s="6" t="s">
        <v>91</v>
      </c>
      <c r="O2391" s="6" t="s">
        <v>91</v>
      </c>
      <c r="P2391" s="6" t="s">
        <v>91</v>
      </c>
      <c r="Q2391" s="6" t="s">
        <v>91</v>
      </c>
      <c r="R2391" s="5">
        <v>1</v>
      </c>
      <c r="S2391" s="5">
        <v>0</v>
      </c>
      <c r="T2391" s="5" t="s">
        <v>93</v>
      </c>
      <c r="U2391" s="5" t="s">
        <v>105</v>
      </c>
    </row>
    <row r="2392" spans="1:21">
      <c r="A2392" s="6" t="s">
        <v>87</v>
      </c>
      <c r="B2392" s="7">
        <v>1</v>
      </c>
      <c r="C2392" s="5">
        <v>2591</v>
      </c>
      <c r="D2392" s="5">
        <v>42</v>
      </c>
      <c r="E2392" s="8" t="s">
        <v>3266</v>
      </c>
      <c r="F2392" s="8">
        <v>42128304</v>
      </c>
      <c r="G2392" s="5" t="s">
        <v>3270</v>
      </c>
      <c r="H2392" s="5" t="s">
        <v>227</v>
      </c>
      <c r="I2392" s="6" t="s">
        <v>91</v>
      </c>
      <c r="J2392" s="6" t="s">
        <v>91</v>
      </c>
      <c r="K2392" s="6" t="s">
        <v>91</v>
      </c>
      <c r="L2392" s="6" t="s">
        <v>91</v>
      </c>
      <c r="M2392" s="5" t="s">
        <v>92</v>
      </c>
      <c r="N2392" s="6" t="s">
        <v>91</v>
      </c>
      <c r="O2392" s="6" t="s">
        <v>91</v>
      </c>
      <c r="P2392" s="6" t="s">
        <v>91</v>
      </c>
      <c r="Q2392" s="6" t="s">
        <v>91</v>
      </c>
      <c r="R2392" s="5">
        <v>1</v>
      </c>
      <c r="S2392" s="5">
        <v>0</v>
      </c>
      <c r="T2392" s="5" t="s">
        <v>93</v>
      </c>
      <c r="U2392" s="5" t="s">
        <v>105</v>
      </c>
    </row>
    <row r="2393" spans="1:21">
      <c r="A2393" s="6" t="s">
        <v>87</v>
      </c>
      <c r="B2393" s="7">
        <v>1</v>
      </c>
      <c r="C2393" s="5">
        <v>2592</v>
      </c>
      <c r="D2393" s="5">
        <v>42</v>
      </c>
      <c r="E2393" s="8" t="s">
        <v>2713</v>
      </c>
      <c r="F2393" s="8">
        <v>421284</v>
      </c>
      <c r="G2393" s="5" t="s">
        <v>3271</v>
      </c>
      <c r="H2393" s="5" t="s">
        <v>3272</v>
      </c>
      <c r="I2393" s="5">
        <v>10065502146</v>
      </c>
      <c r="J2393" s="6" t="s">
        <v>91</v>
      </c>
      <c r="K2393" s="6" t="s">
        <v>91</v>
      </c>
      <c r="L2393" s="6" t="s">
        <v>91</v>
      </c>
      <c r="M2393" s="5" t="s">
        <v>92</v>
      </c>
      <c r="N2393" s="6" t="s">
        <v>91</v>
      </c>
      <c r="O2393" s="6" t="s">
        <v>91</v>
      </c>
      <c r="P2393" s="6" t="s">
        <v>91</v>
      </c>
      <c r="Q2393" s="6" t="s">
        <v>91</v>
      </c>
      <c r="R2393" s="5">
        <v>1</v>
      </c>
      <c r="S2393" s="5">
        <v>0</v>
      </c>
      <c r="T2393" s="5" t="s">
        <v>93</v>
      </c>
      <c r="U2393" s="5" t="s">
        <v>105</v>
      </c>
    </row>
    <row r="2394" spans="1:21">
      <c r="A2394" s="6" t="s">
        <v>87</v>
      </c>
      <c r="B2394" s="7">
        <v>1</v>
      </c>
      <c r="C2394" s="5">
        <v>2593</v>
      </c>
      <c r="D2394" s="5">
        <v>42</v>
      </c>
      <c r="E2394" s="8" t="s">
        <v>3273</v>
      </c>
      <c r="F2394" s="8">
        <v>42128401</v>
      </c>
      <c r="G2394" s="5" t="s">
        <v>3274</v>
      </c>
      <c r="H2394" s="5" t="s">
        <v>221</v>
      </c>
      <c r="I2394" s="6" t="s">
        <v>91</v>
      </c>
      <c r="J2394" s="6" t="s">
        <v>91</v>
      </c>
      <c r="K2394" s="6" t="s">
        <v>91</v>
      </c>
      <c r="L2394" s="6" t="s">
        <v>91</v>
      </c>
      <c r="M2394" s="5" t="s">
        <v>92</v>
      </c>
      <c r="N2394" s="6" t="s">
        <v>91</v>
      </c>
      <c r="O2394" s="6" t="s">
        <v>91</v>
      </c>
      <c r="P2394" s="6" t="s">
        <v>91</v>
      </c>
      <c r="Q2394" s="6" t="s">
        <v>91</v>
      </c>
      <c r="R2394" s="5">
        <v>1</v>
      </c>
      <c r="S2394" s="5">
        <v>0</v>
      </c>
      <c r="T2394" s="5" t="s">
        <v>93</v>
      </c>
      <c r="U2394" s="5" t="s">
        <v>105</v>
      </c>
    </row>
    <row r="2395" spans="1:21">
      <c r="A2395" s="6" t="s">
        <v>87</v>
      </c>
      <c r="B2395" s="7">
        <v>1</v>
      </c>
      <c r="C2395" s="5">
        <v>2594</v>
      </c>
      <c r="D2395" s="5">
        <v>42</v>
      </c>
      <c r="E2395" s="8" t="s">
        <v>3273</v>
      </c>
      <c r="F2395" s="8">
        <v>42128402</v>
      </c>
      <c r="G2395" s="5" t="s">
        <v>3275</v>
      </c>
      <c r="H2395" s="5" t="s">
        <v>223</v>
      </c>
      <c r="I2395" s="6" t="s">
        <v>91</v>
      </c>
      <c r="J2395" s="6" t="s">
        <v>91</v>
      </c>
      <c r="K2395" s="6" t="s">
        <v>91</v>
      </c>
      <c r="L2395" s="6" t="s">
        <v>91</v>
      </c>
      <c r="M2395" s="5" t="s">
        <v>92</v>
      </c>
      <c r="N2395" s="6" t="s">
        <v>91</v>
      </c>
      <c r="O2395" s="6" t="s">
        <v>91</v>
      </c>
      <c r="P2395" s="6" t="s">
        <v>91</v>
      </c>
      <c r="Q2395" s="6" t="s">
        <v>91</v>
      </c>
      <c r="R2395" s="5">
        <v>1</v>
      </c>
      <c r="S2395" s="5">
        <v>0</v>
      </c>
      <c r="T2395" s="5" t="s">
        <v>93</v>
      </c>
      <c r="U2395" s="5" t="s">
        <v>105</v>
      </c>
    </row>
    <row r="2396" spans="1:21">
      <c r="A2396" s="6" t="s">
        <v>87</v>
      </c>
      <c r="B2396" s="7">
        <v>1</v>
      </c>
      <c r="C2396" s="5">
        <v>2595</v>
      </c>
      <c r="D2396" s="5">
        <v>42</v>
      </c>
      <c r="E2396" s="8" t="s">
        <v>3273</v>
      </c>
      <c r="F2396" s="8">
        <v>42128403</v>
      </c>
      <c r="G2396" s="5" t="s">
        <v>3276</v>
      </c>
      <c r="H2396" s="5" t="s">
        <v>225</v>
      </c>
      <c r="I2396" s="6" t="s">
        <v>91</v>
      </c>
      <c r="J2396" s="6" t="s">
        <v>91</v>
      </c>
      <c r="K2396" s="6" t="s">
        <v>91</v>
      </c>
      <c r="L2396" s="6" t="s">
        <v>91</v>
      </c>
      <c r="M2396" s="5" t="s">
        <v>92</v>
      </c>
      <c r="N2396" s="6" t="s">
        <v>91</v>
      </c>
      <c r="O2396" s="6" t="s">
        <v>91</v>
      </c>
      <c r="P2396" s="6" t="s">
        <v>91</v>
      </c>
      <c r="Q2396" s="6" t="s">
        <v>91</v>
      </c>
      <c r="R2396" s="5">
        <v>1</v>
      </c>
      <c r="S2396" s="5">
        <v>0</v>
      </c>
      <c r="T2396" s="5" t="s">
        <v>93</v>
      </c>
      <c r="U2396" s="5" t="s">
        <v>105</v>
      </c>
    </row>
    <row r="2397" spans="1:21">
      <c r="A2397" s="6" t="s">
        <v>87</v>
      </c>
      <c r="B2397" s="7">
        <v>1</v>
      </c>
      <c r="C2397" s="5">
        <v>2596</v>
      </c>
      <c r="D2397" s="5">
        <v>42</v>
      </c>
      <c r="E2397" s="8" t="s">
        <v>3273</v>
      </c>
      <c r="F2397" s="8">
        <v>42128404</v>
      </c>
      <c r="G2397" s="5" t="s">
        <v>3277</v>
      </c>
      <c r="H2397" s="5" t="s">
        <v>227</v>
      </c>
      <c r="I2397" s="6" t="s">
        <v>91</v>
      </c>
      <c r="J2397" s="6" t="s">
        <v>91</v>
      </c>
      <c r="K2397" s="6" t="s">
        <v>91</v>
      </c>
      <c r="L2397" s="6" t="s">
        <v>91</v>
      </c>
      <c r="M2397" s="5" t="s">
        <v>92</v>
      </c>
      <c r="N2397" s="6" t="s">
        <v>91</v>
      </c>
      <c r="O2397" s="6" t="s">
        <v>91</v>
      </c>
      <c r="P2397" s="6" t="s">
        <v>91</v>
      </c>
      <c r="Q2397" s="6" t="s">
        <v>91</v>
      </c>
      <c r="R2397" s="5">
        <v>1</v>
      </c>
      <c r="S2397" s="5">
        <v>0</v>
      </c>
      <c r="T2397" s="5" t="s">
        <v>93</v>
      </c>
      <c r="U2397" s="5" t="s">
        <v>105</v>
      </c>
    </row>
    <row r="2398" spans="1:21">
      <c r="A2398" s="6" t="s">
        <v>87</v>
      </c>
      <c r="B2398" s="7">
        <v>1</v>
      </c>
      <c r="C2398" s="5">
        <v>2597</v>
      </c>
      <c r="D2398" s="5">
        <v>42</v>
      </c>
      <c r="E2398" s="8" t="s">
        <v>2713</v>
      </c>
      <c r="F2398" s="8">
        <v>421285</v>
      </c>
      <c r="G2398" s="5" t="s">
        <v>3278</v>
      </c>
      <c r="H2398" s="5" t="s">
        <v>2782</v>
      </c>
      <c r="I2398" s="6" t="s">
        <v>91</v>
      </c>
      <c r="J2398" s="6" t="s">
        <v>91</v>
      </c>
      <c r="K2398" s="6" t="s">
        <v>91</v>
      </c>
      <c r="L2398" s="6" t="s">
        <v>91</v>
      </c>
      <c r="M2398" s="5" t="s">
        <v>92</v>
      </c>
      <c r="N2398" s="6" t="s">
        <v>91</v>
      </c>
      <c r="O2398" s="6" t="s">
        <v>91</v>
      </c>
      <c r="P2398" s="6" t="s">
        <v>91</v>
      </c>
      <c r="Q2398" s="6" t="s">
        <v>91</v>
      </c>
      <c r="R2398" s="5">
        <v>1</v>
      </c>
      <c r="S2398" s="5">
        <v>0</v>
      </c>
      <c r="T2398" s="5" t="s">
        <v>93</v>
      </c>
      <c r="U2398" s="5" t="s">
        <v>105</v>
      </c>
    </row>
    <row r="2399" spans="1:21">
      <c r="A2399" s="6" t="s">
        <v>87</v>
      </c>
      <c r="B2399" s="7">
        <v>1</v>
      </c>
      <c r="C2399" s="5">
        <v>2598</v>
      </c>
      <c r="D2399" s="5">
        <v>42</v>
      </c>
      <c r="E2399" s="8" t="s">
        <v>3279</v>
      </c>
      <c r="F2399" s="8">
        <v>42128501</v>
      </c>
      <c r="G2399" s="5" t="s">
        <v>3280</v>
      </c>
      <c r="H2399" s="5" t="s">
        <v>221</v>
      </c>
      <c r="I2399" s="6" t="s">
        <v>91</v>
      </c>
      <c r="J2399" s="6" t="s">
        <v>91</v>
      </c>
      <c r="K2399" s="6" t="s">
        <v>91</v>
      </c>
      <c r="L2399" s="6" t="s">
        <v>91</v>
      </c>
      <c r="M2399" s="5" t="s">
        <v>92</v>
      </c>
      <c r="N2399" s="6" t="s">
        <v>91</v>
      </c>
      <c r="O2399" s="6" t="s">
        <v>91</v>
      </c>
      <c r="P2399" s="6" t="s">
        <v>91</v>
      </c>
      <c r="Q2399" s="6" t="s">
        <v>91</v>
      </c>
      <c r="R2399" s="5">
        <v>1</v>
      </c>
      <c r="S2399" s="5">
        <v>0</v>
      </c>
      <c r="T2399" s="5" t="s">
        <v>93</v>
      </c>
      <c r="U2399" s="5" t="s">
        <v>105</v>
      </c>
    </row>
    <row r="2400" spans="1:21">
      <c r="A2400" s="6" t="s">
        <v>87</v>
      </c>
      <c r="B2400" s="7">
        <v>1</v>
      </c>
      <c r="C2400" s="5">
        <v>2599</v>
      </c>
      <c r="D2400" s="5">
        <v>42</v>
      </c>
      <c r="E2400" s="8" t="s">
        <v>3279</v>
      </c>
      <c r="F2400" s="8">
        <v>42128502</v>
      </c>
      <c r="G2400" s="5" t="s">
        <v>3281</v>
      </c>
      <c r="H2400" s="5" t="s">
        <v>223</v>
      </c>
      <c r="I2400" s="6" t="s">
        <v>91</v>
      </c>
      <c r="J2400" s="6" t="s">
        <v>91</v>
      </c>
      <c r="K2400" s="6" t="s">
        <v>91</v>
      </c>
      <c r="L2400" s="6" t="s">
        <v>91</v>
      </c>
      <c r="M2400" s="5" t="s">
        <v>92</v>
      </c>
      <c r="N2400" s="6" t="s">
        <v>91</v>
      </c>
      <c r="O2400" s="6" t="s">
        <v>91</v>
      </c>
      <c r="P2400" s="6" t="s">
        <v>91</v>
      </c>
      <c r="Q2400" s="6" t="s">
        <v>91</v>
      </c>
      <c r="R2400" s="5">
        <v>1</v>
      </c>
      <c r="S2400" s="5">
        <v>0</v>
      </c>
      <c r="T2400" s="5" t="s">
        <v>93</v>
      </c>
      <c r="U2400" s="5" t="s">
        <v>105</v>
      </c>
    </row>
    <row r="2401" spans="1:21">
      <c r="A2401" s="6" t="s">
        <v>87</v>
      </c>
      <c r="B2401" s="7">
        <v>1</v>
      </c>
      <c r="C2401" s="5">
        <v>2600</v>
      </c>
      <c r="D2401" s="5">
        <v>42</v>
      </c>
      <c r="E2401" s="8" t="s">
        <v>3279</v>
      </c>
      <c r="F2401" s="8">
        <v>42128503</v>
      </c>
      <c r="G2401" s="5" t="s">
        <v>3282</v>
      </c>
      <c r="H2401" s="5" t="s">
        <v>225</v>
      </c>
      <c r="I2401" s="6" t="s">
        <v>91</v>
      </c>
      <c r="J2401" s="6" t="s">
        <v>91</v>
      </c>
      <c r="K2401" s="6" t="s">
        <v>91</v>
      </c>
      <c r="L2401" s="6" t="s">
        <v>91</v>
      </c>
      <c r="M2401" s="5" t="s">
        <v>92</v>
      </c>
      <c r="N2401" s="6" t="s">
        <v>91</v>
      </c>
      <c r="O2401" s="6" t="s">
        <v>91</v>
      </c>
      <c r="P2401" s="6" t="s">
        <v>91</v>
      </c>
      <c r="Q2401" s="6" t="s">
        <v>91</v>
      </c>
      <c r="R2401" s="5">
        <v>1</v>
      </c>
      <c r="S2401" s="5">
        <v>0</v>
      </c>
      <c r="T2401" s="5" t="s">
        <v>93</v>
      </c>
      <c r="U2401" s="5" t="s">
        <v>105</v>
      </c>
    </row>
    <row r="2402" spans="1:21">
      <c r="A2402" s="6" t="s">
        <v>87</v>
      </c>
      <c r="B2402" s="7">
        <v>1</v>
      </c>
      <c r="C2402" s="5">
        <v>2601</v>
      </c>
      <c r="D2402" s="5">
        <v>42</v>
      </c>
      <c r="E2402" s="8" t="s">
        <v>3279</v>
      </c>
      <c r="F2402" s="8">
        <v>42128504</v>
      </c>
      <c r="G2402" s="5" t="s">
        <v>3283</v>
      </c>
      <c r="H2402" s="5" t="s">
        <v>227</v>
      </c>
      <c r="I2402" s="6" t="s">
        <v>91</v>
      </c>
      <c r="J2402" s="6" t="s">
        <v>91</v>
      </c>
      <c r="K2402" s="6" t="s">
        <v>91</v>
      </c>
      <c r="L2402" s="6" t="s">
        <v>91</v>
      </c>
      <c r="M2402" s="5" t="s">
        <v>92</v>
      </c>
      <c r="N2402" s="6" t="s">
        <v>91</v>
      </c>
      <c r="O2402" s="6" t="s">
        <v>91</v>
      </c>
      <c r="P2402" s="6" t="s">
        <v>91</v>
      </c>
      <c r="Q2402" s="6" t="s">
        <v>91</v>
      </c>
      <c r="R2402" s="5">
        <v>1</v>
      </c>
      <c r="S2402" s="5">
        <v>0</v>
      </c>
      <c r="T2402" s="5" t="s">
        <v>93</v>
      </c>
      <c r="U2402" s="5" t="s">
        <v>105</v>
      </c>
    </row>
    <row r="2403" spans="1:21">
      <c r="A2403" s="6" t="s">
        <v>87</v>
      </c>
      <c r="B2403" s="7">
        <v>1</v>
      </c>
      <c r="C2403" s="5">
        <v>2602</v>
      </c>
      <c r="D2403" s="5">
        <v>42</v>
      </c>
      <c r="E2403" s="8" t="s">
        <v>2713</v>
      </c>
      <c r="F2403" s="8">
        <v>421286</v>
      </c>
      <c r="G2403" s="5" t="s">
        <v>3284</v>
      </c>
      <c r="H2403" s="5" t="s">
        <v>2894</v>
      </c>
      <c r="I2403" s="5">
        <v>10065506344</v>
      </c>
      <c r="J2403" s="6" t="s">
        <v>91</v>
      </c>
      <c r="K2403" s="6" t="s">
        <v>91</v>
      </c>
      <c r="L2403" s="6" t="s">
        <v>91</v>
      </c>
      <c r="M2403" s="5" t="s">
        <v>92</v>
      </c>
      <c r="N2403" s="6" t="s">
        <v>91</v>
      </c>
      <c r="O2403" s="6" t="s">
        <v>91</v>
      </c>
      <c r="P2403" s="6" t="s">
        <v>91</v>
      </c>
      <c r="Q2403" s="6" t="s">
        <v>91</v>
      </c>
      <c r="R2403" s="5">
        <v>1</v>
      </c>
      <c r="S2403" s="5">
        <v>0</v>
      </c>
      <c r="T2403" s="5" t="s">
        <v>93</v>
      </c>
      <c r="U2403" s="5" t="s">
        <v>105</v>
      </c>
    </row>
    <row r="2404" spans="1:21">
      <c r="A2404" s="6" t="s">
        <v>87</v>
      </c>
      <c r="B2404" s="7">
        <v>1</v>
      </c>
      <c r="C2404" s="5">
        <v>2603</v>
      </c>
      <c r="D2404" s="5">
        <v>42</v>
      </c>
      <c r="E2404" s="8" t="s">
        <v>3285</v>
      </c>
      <c r="F2404" s="8">
        <v>42128601</v>
      </c>
      <c r="G2404" s="5" t="s">
        <v>3286</v>
      </c>
      <c r="H2404" s="5" t="s">
        <v>221</v>
      </c>
      <c r="I2404" s="6" t="s">
        <v>91</v>
      </c>
      <c r="J2404" s="6" t="s">
        <v>91</v>
      </c>
      <c r="K2404" s="6" t="s">
        <v>91</v>
      </c>
      <c r="L2404" s="6" t="s">
        <v>91</v>
      </c>
      <c r="M2404" s="5" t="s">
        <v>92</v>
      </c>
      <c r="N2404" s="6" t="s">
        <v>91</v>
      </c>
      <c r="O2404" s="6" t="s">
        <v>91</v>
      </c>
      <c r="P2404" s="6" t="s">
        <v>91</v>
      </c>
      <c r="Q2404" s="6" t="s">
        <v>91</v>
      </c>
      <c r="R2404" s="5">
        <v>1</v>
      </c>
      <c r="S2404" s="5">
        <v>0</v>
      </c>
      <c r="T2404" s="5" t="s">
        <v>93</v>
      </c>
      <c r="U2404" s="5" t="s">
        <v>105</v>
      </c>
    </row>
    <row r="2405" spans="1:21">
      <c r="A2405" s="6" t="s">
        <v>87</v>
      </c>
      <c r="B2405" s="7">
        <v>1</v>
      </c>
      <c r="C2405" s="5">
        <v>2604</v>
      </c>
      <c r="D2405" s="5">
        <v>42</v>
      </c>
      <c r="E2405" s="8" t="s">
        <v>3285</v>
      </c>
      <c r="F2405" s="8">
        <v>42128602</v>
      </c>
      <c r="G2405" s="5" t="s">
        <v>3287</v>
      </c>
      <c r="H2405" s="5" t="s">
        <v>223</v>
      </c>
      <c r="I2405" s="6" t="s">
        <v>91</v>
      </c>
      <c r="J2405" s="6" t="s">
        <v>91</v>
      </c>
      <c r="K2405" s="6" t="s">
        <v>91</v>
      </c>
      <c r="L2405" s="6" t="s">
        <v>91</v>
      </c>
      <c r="M2405" s="5" t="s">
        <v>92</v>
      </c>
      <c r="N2405" s="6" t="s">
        <v>91</v>
      </c>
      <c r="O2405" s="6" t="s">
        <v>91</v>
      </c>
      <c r="P2405" s="6" t="s">
        <v>91</v>
      </c>
      <c r="Q2405" s="6" t="s">
        <v>91</v>
      </c>
      <c r="R2405" s="5">
        <v>1</v>
      </c>
      <c r="S2405" s="5">
        <v>0</v>
      </c>
      <c r="T2405" s="5" t="s">
        <v>93</v>
      </c>
      <c r="U2405" s="5" t="s">
        <v>105</v>
      </c>
    </row>
    <row r="2406" spans="1:21">
      <c r="A2406" s="6" t="s">
        <v>87</v>
      </c>
      <c r="B2406" s="7">
        <v>1</v>
      </c>
      <c r="C2406" s="5">
        <v>2605</v>
      </c>
      <c r="D2406" s="5">
        <v>42</v>
      </c>
      <c r="E2406" s="8" t="s">
        <v>3285</v>
      </c>
      <c r="F2406" s="8">
        <v>42128603</v>
      </c>
      <c r="G2406" s="5" t="s">
        <v>3288</v>
      </c>
      <c r="H2406" s="5" t="s">
        <v>225</v>
      </c>
      <c r="I2406" s="6" t="s">
        <v>91</v>
      </c>
      <c r="J2406" s="6" t="s">
        <v>91</v>
      </c>
      <c r="K2406" s="6" t="s">
        <v>91</v>
      </c>
      <c r="L2406" s="6" t="s">
        <v>91</v>
      </c>
      <c r="M2406" s="5" t="s">
        <v>92</v>
      </c>
      <c r="N2406" s="6" t="s">
        <v>91</v>
      </c>
      <c r="O2406" s="6" t="s">
        <v>91</v>
      </c>
      <c r="P2406" s="6" t="s">
        <v>91</v>
      </c>
      <c r="Q2406" s="6" t="s">
        <v>91</v>
      </c>
      <c r="R2406" s="5">
        <v>1</v>
      </c>
      <c r="S2406" s="5">
        <v>0</v>
      </c>
      <c r="T2406" s="5" t="s">
        <v>93</v>
      </c>
      <c r="U2406" s="5" t="s">
        <v>105</v>
      </c>
    </row>
    <row r="2407" spans="1:21">
      <c r="A2407" s="6" t="s">
        <v>87</v>
      </c>
      <c r="B2407" s="7">
        <v>1</v>
      </c>
      <c r="C2407" s="5">
        <v>2607</v>
      </c>
      <c r="D2407" s="5">
        <v>42</v>
      </c>
      <c r="E2407" s="8" t="s">
        <v>3285</v>
      </c>
      <c r="F2407" s="8">
        <v>42128604</v>
      </c>
      <c r="G2407" s="5" t="s">
        <v>3289</v>
      </c>
      <c r="H2407" s="5" t="s">
        <v>227</v>
      </c>
      <c r="I2407" s="6" t="s">
        <v>91</v>
      </c>
      <c r="J2407" s="6" t="s">
        <v>91</v>
      </c>
      <c r="K2407" s="6" t="s">
        <v>91</v>
      </c>
      <c r="L2407" s="6" t="s">
        <v>91</v>
      </c>
      <c r="M2407" s="5" t="s">
        <v>92</v>
      </c>
      <c r="N2407" s="6" t="s">
        <v>91</v>
      </c>
      <c r="O2407" s="6" t="s">
        <v>91</v>
      </c>
      <c r="P2407" s="6" t="s">
        <v>91</v>
      </c>
      <c r="Q2407" s="6" t="s">
        <v>91</v>
      </c>
      <c r="R2407" s="5">
        <v>1</v>
      </c>
      <c r="S2407" s="5">
        <v>0</v>
      </c>
      <c r="T2407" s="5" t="s">
        <v>93</v>
      </c>
      <c r="U2407" s="5" t="s">
        <v>105</v>
      </c>
    </row>
    <row r="2408" spans="1:21">
      <c r="A2408" s="6" t="s">
        <v>87</v>
      </c>
      <c r="B2408" s="7">
        <v>1</v>
      </c>
      <c r="C2408" s="5">
        <v>2608</v>
      </c>
      <c r="D2408" s="5">
        <v>42</v>
      </c>
      <c r="E2408" s="8" t="s">
        <v>2713</v>
      </c>
      <c r="F2408" s="8">
        <v>421287</v>
      </c>
      <c r="G2408" s="5" t="s">
        <v>3290</v>
      </c>
      <c r="H2408" s="5" t="s">
        <v>2922</v>
      </c>
      <c r="I2408" s="6" t="s">
        <v>91</v>
      </c>
      <c r="J2408" s="6" t="s">
        <v>91</v>
      </c>
      <c r="K2408" s="6" t="s">
        <v>91</v>
      </c>
      <c r="L2408" s="6" t="s">
        <v>91</v>
      </c>
      <c r="M2408" s="5" t="s">
        <v>92</v>
      </c>
      <c r="N2408" s="6" t="s">
        <v>91</v>
      </c>
      <c r="O2408" s="6" t="s">
        <v>91</v>
      </c>
      <c r="P2408" s="6" t="s">
        <v>91</v>
      </c>
      <c r="Q2408" s="6" t="s">
        <v>91</v>
      </c>
      <c r="R2408" s="5">
        <v>1</v>
      </c>
      <c r="S2408" s="5">
        <v>0</v>
      </c>
      <c r="T2408" s="5" t="s">
        <v>93</v>
      </c>
      <c r="U2408" s="5" t="s">
        <v>105</v>
      </c>
    </row>
    <row r="2409" spans="1:21">
      <c r="A2409" s="6" t="s">
        <v>87</v>
      </c>
      <c r="B2409" s="7">
        <v>1</v>
      </c>
      <c r="C2409" s="5">
        <v>2609</v>
      </c>
      <c r="D2409" s="5">
        <v>42</v>
      </c>
      <c r="E2409" s="8" t="s">
        <v>3291</v>
      </c>
      <c r="F2409" s="8">
        <v>42128701</v>
      </c>
      <c r="G2409" s="5" t="s">
        <v>3292</v>
      </c>
      <c r="H2409" s="5" t="s">
        <v>221</v>
      </c>
      <c r="I2409" s="6" t="s">
        <v>91</v>
      </c>
      <c r="J2409" s="6" t="s">
        <v>91</v>
      </c>
      <c r="K2409" s="6" t="s">
        <v>91</v>
      </c>
      <c r="L2409" s="6" t="s">
        <v>91</v>
      </c>
      <c r="M2409" s="5" t="s">
        <v>92</v>
      </c>
      <c r="N2409" s="6" t="s">
        <v>91</v>
      </c>
      <c r="O2409" s="6" t="s">
        <v>91</v>
      </c>
      <c r="P2409" s="6" t="s">
        <v>91</v>
      </c>
      <c r="Q2409" s="6" t="s">
        <v>91</v>
      </c>
      <c r="R2409" s="5">
        <v>1</v>
      </c>
      <c r="S2409" s="5">
        <v>0</v>
      </c>
      <c r="T2409" s="5" t="s">
        <v>93</v>
      </c>
      <c r="U2409" s="5" t="s">
        <v>105</v>
      </c>
    </row>
    <row r="2410" spans="1:21">
      <c r="A2410" s="6" t="s">
        <v>87</v>
      </c>
      <c r="B2410" s="7">
        <v>1</v>
      </c>
      <c r="C2410" s="5">
        <v>2610</v>
      </c>
      <c r="D2410" s="5">
        <v>42</v>
      </c>
      <c r="E2410" s="8" t="s">
        <v>3291</v>
      </c>
      <c r="F2410" s="8">
        <v>42128702</v>
      </c>
      <c r="G2410" s="5" t="s">
        <v>3293</v>
      </c>
      <c r="H2410" s="5" t="s">
        <v>223</v>
      </c>
      <c r="I2410" s="6" t="s">
        <v>91</v>
      </c>
      <c r="J2410" s="6" t="s">
        <v>91</v>
      </c>
      <c r="K2410" s="6" t="s">
        <v>91</v>
      </c>
      <c r="L2410" s="6" t="s">
        <v>91</v>
      </c>
      <c r="M2410" s="5" t="s">
        <v>92</v>
      </c>
      <c r="N2410" s="6" t="s">
        <v>91</v>
      </c>
      <c r="O2410" s="6" t="s">
        <v>91</v>
      </c>
      <c r="P2410" s="6" t="s">
        <v>91</v>
      </c>
      <c r="Q2410" s="6" t="s">
        <v>91</v>
      </c>
      <c r="R2410" s="5">
        <v>1</v>
      </c>
      <c r="S2410" s="5">
        <v>0</v>
      </c>
      <c r="T2410" s="5" t="s">
        <v>93</v>
      </c>
      <c r="U2410" s="5" t="s">
        <v>105</v>
      </c>
    </row>
    <row r="2411" spans="1:21">
      <c r="A2411" s="6" t="s">
        <v>87</v>
      </c>
      <c r="B2411" s="7">
        <v>1</v>
      </c>
      <c r="C2411" s="5">
        <v>2611</v>
      </c>
      <c r="D2411" s="5">
        <v>42</v>
      </c>
      <c r="E2411" s="8" t="s">
        <v>3291</v>
      </c>
      <c r="F2411" s="8">
        <v>42128703</v>
      </c>
      <c r="G2411" s="5" t="s">
        <v>3294</v>
      </c>
      <c r="H2411" s="5" t="s">
        <v>225</v>
      </c>
      <c r="I2411" s="6" t="s">
        <v>91</v>
      </c>
      <c r="J2411" s="6" t="s">
        <v>91</v>
      </c>
      <c r="K2411" s="6" t="s">
        <v>91</v>
      </c>
      <c r="L2411" s="6" t="s">
        <v>91</v>
      </c>
      <c r="M2411" s="5" t="s">
        <v>92</v>
      </c>
      <c r="N2411" s="6" t="s">
        <v>91</v>
      </c>
      <c r="O2411" s="6" t="s">
        <v>91</v>
      </c>
      <c r="P2411" s="6" t="s">
        <v>91</v>
      </c>
      <c r="Q2411" s="6" t="s">
        <v>91</v>
      </c>
      <c r="R2411" s="5">
        <v>1</v>
      </c>
      <c r="S2411" s="5">
        <v>0</v>
      </c>
      <c r="T2411" s="5" t="s">
        <v>93</v>
      </c>
      <c r="U2411" s="5" t="s">
        <v>105</v>
      </c>
    </row>
    <row r="2412" spans="1:21">
      <c r="A2412" s="6" t="s">
        <v>87</v>
      </c>
      <c r="B2412" s="7">
        <v>1</v>
      </c>
      <c r="C2412" s="5">
        <v>2612</v>
      </c>
      <c r="D2412" s="5">
        <v>42</v>
      </c>
      <c r="E2412" s="8" t="s">
        <v>3291</v>
      </c>
      <c r="F2412" s="8">
        <v>42128704</v>
      </c>
      <c r="G2412" s="5" t="s">
        <v>3295</v>
      </c>
      <c r="H2412" s="5" t="s">
        <v>227</v>
      </c>
      <c r="I2412" s="6" t="s">
        <v>91</v>
      </c>
      <c r="J2412" s="6" t="s">
        <v>91</v>
      </c>
      <c r="K2412" s="6" t="s">
        <v>91</v>
      </c>
      <c r="L2412" s="6" t="s">
        <v>91</v>
      </c>
      <c r="M2412" s="5" t="s">
        <v>92</v>
      </c>
      <c r="N2412" s="6" t="s">
        <v>91</v>
      </c>
      <c r="O2412" s="6" t="s">
        <v>91</v>
      </c>
      <c r="P2412" s="6" t="s">
        <v>91</v>
      </c>
      <c r="Q2412" s="6" t="s">
        <v>91</v>
      </c>
      <c r="R2412" s="5">
        <v>1</v>
      </c>
      <c r="S2412" s="5">
        <v>0</v>
      </c>
      <c r="T2412" s="5" t="s">
        <v>93</v>
      </c>
      <c r="U2412" s="5" t="s">
        <v>105</v>
      </c>
    </row>
    <row r="2413" spans="1:21">
      <c r="A2413" s="6" t="s">
        <v>87</v>
      </c>
      <c r="B2413" s="7">
        <v>1</v>
      </c>
      <c r="C2413" s="5">
        <v>2613</v>
      </c>
      <c r="D2413" s="5">
        <v>42</v>
      </c>
      <c r="E2413" s="8" t="s">
        <v>2713</v>
      </c>
      <c r="F2413" s="8">
        <v>421288</v>
      </c>
      <c r="G2413" s="5" t="s">
        <v>3296</v>
      </c>
      <c r="H2413" s="5" t="s">
        <v>2831</v>
      </c>
      <c r="I2413" s="5">
        <v>10065505639</v>
      </c>
      <c r="J2413" s="6" t="s">
        <v>91</v>
      </c>
      <c r="K2413" s="6" t="s">
        <v>91</v>
      </c>
      <c r="L2413" s="6" t="s">
        <v>91</v>
      </c>
      <c r="M2413" s="5" t="s">
        <v>92</v>
      </c>
      <c r="N2413" s="6" t="s">
        <v>91</v>
      </c>
      <c r="O2413" s="6" t="s">
        <v>91</v>
      </c>
      <c r="P2413" s="6" t="s">
        <v>91</v>
      </c>
      <c r="Q2413" s="6" t="s">
        <v>91</v>
      </c>
      <c r="R2413" s="5">
        <v>1</v>
      </c>
      <c r="S2413" s="5">
        <v>0</v>
      </c>
      <c r="T2413" s="5" t="s">
        <v>93</v>
      </c>
      <c r="U2413" s="5" t="s">
        <v>105</v>
      </c>
    </row>
    <row r="2414" spans="1:21">
      <c r="A2414" s="6" t="s">
        <v>87</v>
      </c>
      <c r="B2414" s="7">
        <v>1</v>
      </c>
      <c r="C2414" s="5">
        <v>2614</v>
      </c>
      <c r="D2414" s="5">
        <v>42</v>
      </c>
      <c r="E2414" s="8" t="s">
        <v>3297</v>
      </c>
      <c r="F2414" s="8">
        <v>42128801</v>
      </c>
      <c r="G2414" s="5" t="s">
        <v>3298</v>
      </c>
      <c r="H2414" s="5" t="s">
        <v>221</v>
      </c>
      <c r="I2414" s="6" t="s">
        <v>91</v>
      </c>
      <c r="J2414" s="6" t="s">
        <v>91</v>
      </c>
      <c r="K2414" s="6" t="s">
        <v>91</v>
      </c>
      <c r="L2414" s="6" t="s">
        <v>91</v>
      </c>
      <c r="M2414" s="5" t="s">
        <v>92</v>
      </c>
      <c r="N2414" s="6" t="s">
        <v>91</v>
      </c>
      <c r="O2414" s="6" t="s">
        <v>91</v>
      </c>
      <c r="P2414" s="6" t="s">
        <v>91</v>
      </c>
      <c r="Q2414" s="6" t="s">
        <v>91</v>
      </c>
      <c r="R2414" s="5">
        <v>1</v>
      </c>
      <c r="S2414" s="5">
        <v>0</v>
      </c>
      <c r="T2414" s="5" t="s">
        <v>93</v>
      </c>
      <c r="U2414" s="5" t="s">
        <v>105</v>
      </c>
    </row>
    <row r="2415" spans="1:21">
      <c r="A2415" s="6" t="s">
        <v>87</v>
      </c>
      <c r="B2415" s="7">
        <v>1</v>
      </c>
      <c r="C2415" s="5">
        <v>2615</v>
      </c>
      <c r="D2415" s="5">
        <v>42</v>
      </c>
      <c r="E2415" s="8" t="s">
        <v>3297</v>
      </c>
      <c r="F2415" s="8">
        <v>42128802</v>
      </c>
      <c r="G2415" s="5" t="s">
        <v>3299</v>
      </c>
      <c r="H2415" s="5" t="s">
        <v>223</v>
      </c>
      <c r="I2415" s="6" t="s">
        <v>91</v>
      </c>
      <c r="J2415" s="6" t="s">
        <v>91</v>
      </c>
      <c r="K2415" s="6" t="s">
        <v>91</v>
      </c>
      <c r="L2415" s="6" t="s">
        <v>91</v>
      </c>
      <c r="M2415" s="5" t="s">
        <v>92</v>
      </c>
      <c r="N2415" s="6" t="s">
        <v>91</v>
      </c>
      <c r="O2415" s="6" t="s">
        <v>91</v>
      </c>
      <c r="P2415" s="6" t="s">
        <v>91</v>
      </c>
      <c r="Q2415" s="6" t="s">
        <v>91</v>
      </c>
      <c r="R2415" s="5">
        <v>1</v>
      </c>
      <c r="S2415" s="5">
        <v>0</v>
      </c>
      <c r="T2415" s="5" t="s">
        <v>93</v>
      </c>
      <c r="U2415" s="5" t="s">
        <v>105</v>
      </c>
    </row>
    <row r="2416" spans="1:21">
      <c r="A2416" s="6" t="s">
        <v>87</v>
      </c>
      <c r="B2416" s="7">
        <v>1</v>
      </c>
      <c r="C2416" s="5">
        <v>2616</v>
      </c>
      <c r="D2416" s="5">
        <v>42</v>
      </c>
      <c r="E2416" s="8" t="s">
        <v>3297</v>
      </c>
      <c r="F2416" s="8">
        <v>42128803</v>
      </c>
      <c r="G2416" s="5" t="s">
        <v>3300</v>
      </c>
      <c r="H2416" s="5" t="s">
        <v>225</v>
      </c>
      <c r="I2416" s="6" t="s">
        <v>91</v>
      </c>
      <c r="J2416" s="6" t="s">
        <v>91</v>
      </c>
      <c r="K2416" s="6" t="s">
        <v>91</v>
      </c>
      <c r="L2416" s="6" t="s">
        <v>91</v>
      </c>
      <c r="M2416" s="5" t="s">
        <v>92</v>
      </c>
      <c r="N2416" s="6" t="s">
        <v>91</v>
      </c>
      <c r="O2416" s="6" t="s">
        <v>91</v>
      </c>
      <c r="P2416" s="6" t="s">
        <v>91</v>
      </c>
      <c r="Q2416" s="6" t="s">
        <v>91</v>
      </c>
      <c r="R2416" s="5">
        <v>1</v>
      </c>
      <c r="S2416" s="5">
        <v>0</v>
      </c>
      <c r="T2416" s="5" t="s">
        <v>93</v>
      </c>
      <c r="U2416" s="5" t="s">
        <v>105</v>
      </c>
    </row>
    <row r="2417" spans="1:21">
      <c r="A2417" s="6" t="s">
        <v>87</v>
      </c>
      <c r="B2417" s="7">
        <v>1</v>
      </c>
      <c r="C2417" s="5">
        <v>2617</v>
      </c>
      <c r="D2417" s="5">
        <v>42</v>
      </c>
      <c r="E2417" s="8" t="s">
        <v>3297</v>
      </c>
      <c r="F2417" s="8">
        <v>42128804</v>
      </c>
      <c r="G2417" s="5" t="s">
        <v>3301</v>
      </c>
      <c r="H2417" s="5" t="s">
        <v>227</v>
      </c>
      <c r="I2417" s="6" t="s">
        <v>91</v>
      </c>
      <c r="J2417" s="6" t="s">
        <v>91</v>
      </c>
      <c r="K2417" s="6" t="s">
        <v>91</v>
      </c>
      <c r="L2417" s="6" t="s">
        <v>91</v>
      </c>
      <c r="M2417" s="5" t="s">
        <v>92</v>
      </c>
      <c r="N2417" s="6" t="s">
        <v>91</v>
      </c>
      <c r="O2417" s="6" t="s">
        <v>91</v>
      </c>
      <c r="P2417" s="6" t="s">
        <v>91</v>
      </c>
      <c r="Q2417" s="6" t="s">
        <v>91</v>
      </c>
      <c r="R2417" s="5">
        <v>1</v>
      </c>
      <c r="S2417" s="5">
        <v>0</v>
      </c>
      <c r="T2417" s="5" t="s">
        <v>93</v>
      </c>
      <c r="U2417" s="5" t="s">
        <v>105</v>
      </c>
    </row>
    <row r="2418" spans="1:21">
      <c r="A2418" s="6" t="s">
        <v>87</v>
      </c>
      <c r="B2418" s="7">
        <v>1</v>
      </c>
      <c r="C2418" s="5">
        <v>2618</v>
      </c>
      <c r="D2418" s="5">
        <v>42</v>
      </c>
      <c r="E2418" s="8" t="s">
        <v>2713</v>
      </c>
      <c r="F2418" s="8">
        <v>421289</v>
      </c>
      <c r="G2418" s="5" t="s">
        <v>3302</v>
      </c>
      <c r="H2418" s="5" t="s">
        <v>2964</v>
      </c>
      <c r="I2418" s="5">
        <v>10065502186</v>
      </c>
      <c r="J2418" s="6" t="s">
        <v>91</v>
      </c>
      <c r="K2418" s="6" t="s">
        <v>91</v>
      </c>
      <c r="L2418" s="6" t="s">
        <v>91</v>
      </c>
      <c r="M2418" s="5" t="s">
        <v>92</v>
      </c>
      <c r="N2418" s="6" t="s">
        <v>91</v>
      </c>
      <c r="O2418" s="6" t="s">
        <v>91</v>
      </c>
      <c r="P2418" s="6" t="s">
        <v>91</v>
      </c>
      <c r="Q2418" s="6" t="s">
        <v>91</v>
      </c>
      <c r="R2418" s="5">
        <v>1</v>
      </c>
      <c r="S2418" s="5">
        <v>0</v>
      </c>
      <c r="T2418" s="5" t="s">
        <v>93</v>
      </c>
      <c r="U2418" s="5" t="s">
        <v>105</v>
      </c>
    </row>
    <row r="2419" spans="1:21">
      <c r="A2419" s="6" t="s">
        <v>87</v>
      </c>
      <c r="B2419" s="7">
        <v>1</v>
      </c>
      <c r="C2419" s="5">
        <v>2619</v>
      </c>
      <c r="D2419" s="5">
        <v>42</v>
      </c>
      <c r="E2419" s="8" t="s">
        <v>3303</v>
      </c>
      <c r="F2419" s="8">
        <v>42128901</v>
      </c>
      <c r="G2419" s="5" t="s">
        <v>3304</v>
      </c>
      <c r="H2419" s="5" t="s">
        <v>221</v>
      </c>
      <c r="I2419" s="6" t="s">
        <v>91</v>
      </c>
      <c r="J2419" s="6" t="s">
        <v>91</v>
      </c>
      <c r="K2419" s="6" t="s">
        <v>91</v>
      </c>
      <c r="L2419" s="6" t="s">
        <v>91</v>
      </c>
      <c r="M2419" s="5" t="s">
        <v>92</v>
      </c>
      <c r="N2419" s="6" t="s">
        <v>91</v>
      </c>
      <c r="O2419" s="6" t="s">
        <v>91</v>
      </c>
      <c r="P2419" s="6" t="s">
        <v>91</v>
      </c>
      <c r="Q2419" s="6" t="s">
        <v>91</v>
      </c>
      <c r="R2419" s="5">
        <v>1</v>
      </c>
      <c r="S2419" s="5">
        <v>0</v>
      </c>
      <c r="T2419" s="5" t="s">
        <v>93</v>
      </c>
      <c r="U2419" s="5" t="s">
        <v>105</v>
      </c>
    </row>
    <row r="2420" spans="1:21">
      <c r="A2420" s="6" t="s">
        <v>87</v>
      </c>
      <c r="B2420" s="7">
        <v>1</v>
      </c>
      <c r="C2420" s="5">
        <v>2620</v>
      </c>
      <c r="D2420" s="5">
        <v>42</v>
      </c>
      <c r="E2420" s="8" t="s">
        <v>3303</v>
      </c>
      <c r="F2420" s="8">
        <v>42128902</v>
      </c>
      <c r="G2420" s="5" t="s">
        <v>3305</v>
      </c>
      <c r="H2420" s="5" t="s">
        <v>223</v>
      </c>
      <c r="I2420" s="6" t="s">
        <v>91</v>
      </c>
      <c r="J2420" s="6" t="s">
        <v>91</v>
      </c>
      <c r="K2420" s="6" t="s">
        <v>91</v>
      </c>
      <c r="L2420" s="6" t="s">
        <v>91</v>
      </c>
      <c r="M2420" s="5" t="s">
        <v>92</v>
      </c>
      <c r="N2420" s="6" t="s">
        <v>91</v>
      </c>
      <c r="O2420" s="6" t="s">
        <v>91</v>
      </c>
      <c r="P2420" s="6" t="s">
        <v>91</v>
      </c>
      <c r="Q2420" s="6" t="s">
        <v>91</v>
      </c>
      <c r="R2420" s="5">
        <v>1</v>
      </c>
      <c r="S2420" s="5">
        <v>0</v>
      </c>
      <c r="T2420" s="5" t="s">
        <v>93</v>
      </c>
      <c r="U2420" s="5" t="s">
        <v>105</v>
      </c>
    </row>
    <row r="2421" spans="1:21">
      <c r="A2421" s="6" t="s">
        <v>87</v>
      </c>
      <c r="B2421" s="7">
        <v>1</v>
      </c>
      <c r="C2421" s="5">
        <v>2621</v>
      </c>
      <c r="D2421" s="5">
        <v>42</v>
      </c>
      <c r="E2421" s="8" t="s">
        <v>3303</v>
      </c>
      <c r="F2421" s="8">
        <v>42128903</v>
      </c>
      <c r="G2421" s="5" t="s">
        <v>3306</v>
      </c>
      <c r="H2421" s="5" t="s">
        <v>225</v>
      </c>
      <c r="I2421" s="6" t="s">
        <v>91</v>
      </c>
      <c r="J2421" s="6" t="s">
        <v>91</v>
      </c>
      <c r="K2421" s="6" t="s">
        <v>91</v>
      </c>
      <c r="L2421" s="6" t="s">
        <v>91</v>
      </c>
      <c r="M2421" s="5" t="s">
        <v>92</v>
      </c>
      <c r="N2421" s="6" t="s">
        <v>91</v>
      </c>
      <c r="O2421" s="6" t="s">
        <v>91</v>
      </c>
      <c r="P2421" s="6" t="s">
        <v>91</v>
      </c>
      <c r="Q2421" s="6" t="s">
        <v>91</v>
      </c>
      <c r="R2421" s="5">
        <v>1</v>
      </c>
      <c r="S2421" s="5">
        <v>0</v>
      </c>
      <c r="T2421" s="5" t="s">
        <v>93</v>
      </c>
      <c r="U2421" s="5" t="s">
        <v>105</v>
      </c>
    </row>
    <row r="2422" spans="1:21">
      <c r="A2422" s="6" t="s">
        <v>87</v>
      </c>
      <c r="B2422" s="7">
        <v>1</v>
      </c>
      <c r="C2422" s="5">
        <v>2623</v>
      </c>
      <c r="D2422" s="5">
        <v>42</v>
      </c>
      <c r="E2422" s="8" t="s">
        <v>3303</v>
      </c>
      <c r="F2422" s="8">
        <v>42128904</v>
      </c>
      <c r="G2422" s="5" t="s">
        <v>3307</v>
      </c>
      <c r="H2422" s="5" t="s">
        <v>227</v>
      </c>
      <c r="I2422" s="6" t="s">
        <v>91</v>
      </c>
      <c r="J2422" s="6" t="s">
        <v>91</v>
      </c>
      <c r="K2422" s="6" t="s">
        <v>91</v>
      </c>
      <c r="L2422" s="6" t="s">
        <v>91</v>
      </c>
      <c r="M2422" s="5" t="s">
        <v>92</v>
      </c>
      <c r="N2422" s="6" t="s">
        <v>91</v>
      </c>
      <c r="O2422" s="6" t="s">
        <v>91</v>
      </c>
      <c r="P2422" s="6" t="s">
        <v>91</v>
      </c>
      <c r="Q2422" s="6" t="s">
        <v>91</v>
      </c>
      <c r="R2422" s="5">
        <v>1</v>
      </c>
      <c r="S2422" s="5">
        <v>0</v>
      </c>
      <c r="T2422" s="5" t="s">
        <v>93</v>
      </c>
      <c r="U2422" s="5" t="s">
        <v>105</v>
      </c>
    </row>
    <row r="2423" spans="1:21">
      <c r="A2423" s="6" t="s">
        <v>87</v>
      </c>
      <c r="B2423" s="7">
        <v>1</v>
      </c>
      <c r="C2423" s="5">
        <v>2624</v>
      </c>
      <c r="D2423" s="5">
        <v>42</v>
      </c>
      <c r="E2423" s="8" t="s">
        <v>2713</v>
      </c>
      <c r="F2423" s="8">
        <v>421290</v>
      </c>
      <c r="G2423" s="5" t="s">
        <v>3308</v>
      </c>
      <c r="H2423" s="5" t="s">
        <v>2936</v>
      </c>
      <c r="I2423" s="5">
        <v>10065505576</v>
      </c>
      <c r="J2423" s="6" t="s">
        <v>91</v>
      </c>
      <c r="K2423" s="6" t="s">
        <v>91</v>
      </c>
      <c r="L2423" s="6" t="s">
        <v>91</v>
      </c>
      <c r="M2423" s="5" t="s">
        <v>92</v>
      </c>
      <c r="N2423" s="6" t="s">
        <v>91</v>
      </c>
      <c r="O2423" s="6" t="s">
        <v>91</v>
      </c>
      <c r="P2423" s="6" t="s">
        <v>91</v>
      </c>
      <c r="Q2423" s="6" t="s">
        <v>91</v>
      </c>
      <c r="R2423" s="5">
        <v>1</v>
      </c>
      <c r="S2423" s="5">
        <v>0</v>
      </c>
      <c r="T2423" s="5" t="s">
        <v>93</v>
      </c>
      <c r="U2423" s="5" t="s">
        <v>105</v>
      </c>
    </row>
    <row r="2424" spans="1:21">
      <c r="A2424" s="6" t="s">
        <v>87</v>
      </c>
      <c r="B2424" s="7">
        <v>1</v>
      </c>
      <c r="C2424" s="5">
        <v>2625</v>
      </c>
      <c r="D2424" s="5">
        <v>42</v>
      </c>
      <c r="E2424" s="8" t="s">
        <v>3309</v>
      </c>
      <c r="F2424" s="8">
        <v>42129001</v>
      </c>
      <c r="G2424" s="5" t="s">
        <v>3310</v>
      </c>
      <c r="H2424" s="5" t="s">
        <v>221</v>
      </c>
      <c r="I2424" s="6" t="s">
        <v>91</v>
      </c>
      <c r="J2424" s="6" t="s">
        <v>91</v>
      </c>
      <c r="K2424" s="6" t="s">
        <v>91</v>
      </c>
      <c r="L2424" s="6" t="s">
        <v>91</v>
      </c>
      <c r="M2424" s="5" t="s">
        <v>92</v>
      </c>
      <c r="N2424" s="6" t="s">
        <v>91</v>
      </c>
      <c r="O2424" s="6" t="s">
        <v>91</v>
      </c>
      <c r="P2424" s="6" t="s">
        <v>91</v>
      </c>
      <c r="Q2424" s="6" t="s">
        <v>91</v>
      </c>
      <c r="R2424" s="5">
        <v>1</v>
      </c>
      <c r="S2424" s="5">
        <v>0</v>
      </c>
      <c r="T2424" s="5" t="s">
        <v>93</v>
      </c>
      <c r="U2424" s="5" t="s">
        <v>105</v>
      </c>
    </row>
    <row r="2425" spans="1:21">
      <c r="A2425" s="6" t="s">
        <v>87</v>
      </c>
      <c r="B2425" s="7">
        <v>1</v>
      </c>
      <c r="C2425" s="5">
        <v>2626</v>
      </c>
      <c r="D2425" s="5">
        <v>42</v>
      </c>
      <c r="E2425" s="8" t="s">
        <v>3309</v>
      </c>
      <c r="F2425" s="8">
        <v>42129002</v>
      </c>
      <c r="G2425" s="5" t="s">
        <v>3311</v>
      </c>
      <c r="H2425" s="5" t="s">
        <v>223</v>
      </c>
      <c r="I2425" s="6" t="s">
        <v>91</v>
      </c>
      <c r="J2425" s="6" t="s">
        <v>91</v>
      </c>
      <c r="K2425" s="6" t="s">
        <v>91</v>
      </c>
      <c r="L2425" s="6" t="s">
        <v>91</v>
      </c>
      <c r="M2425" s="5" t="s">
        <v>92</v>
      </c>
      <c r="N2425" s="6" t="s">
        <v>91</v>
      </c>
      <c r="O2425" s="6" t="s">
        <v>91</v>
      </c>
      <c r="P2425" s="6" t="s">
        <v>91</v>
      </c>
      <c r="Q2425" s="6" t="s">
        <v>91</v>
      </c>
      <c r="R2425" s="5">
        <v>1</v>
      </c>
      <c r="S2425" s="5">
        <v>0</v>
      </c>
      <c r="T2425" s="5" t="s">
        <v>93</v>
      </c>
      <c r="U2425" s="5" t="s">
        <v>105</v>
      </c>
    </row>
    <row r="2426" spans="1:21">
      <c r="A2426" s="6" t="s">
        <v>87</v>
      </c>
      <c r="B2426" s="7">
        <v>1</v>
      </c>
      <c r="C2426" s="5">
        <v>2627</v>
      </c>
      <c r="D2426" s="5">
        <v>42</v>
      </c>
      <c r="E2426" s="8" t="s">
        <v>3309</v>
      </c>
      <c r="F2426" s="8">
        <v>42129003</v>
      </c>
      <c r="G2426" s="5" t="s">
        <v>3312</v>
      </c>
      <c r="H2426" s="5" t="s">
        <v>225</v>
      </c>
      <c r="I2426" s="6" t="s">
        <v>91</v>
      </c>
      <c r="J2426" s="6" t="s">
        <v>91</v>
      </c>
      <c r="K2426" s="6" t="s">
        <v>91</v>
      </c>
      <c r="L2426" s="6" t="s">
        <v>91</v>
      </c>
      <c r="M2426" s="5" t="s">
        <v>92</v>
      </c>
      <c r="N2426" s="6" t="s">
        <v>91</v>
      </c>
      <c r="O2426" s="6" t="s">
        <v>91</v>
      </c>
      <c r="P2426" s="6" t="s">
        <v>91</v>
      </c>
      <c r="Q2426" s="6" t="s">
        <v>91</v>
      </c>
      <c r="R2426" s="5">
        <v>1</v>
      </c>
      <c r="S2426" s="5">
        <v>0</v>
      </c>
      <c r="T2426" s="5" t="s">
        <v>93</v>
      </c>
      <c r="U2426" s="5" t="s">
        <v>105</v>
      </c>
    </row>
    <row r="2427" spans="1:21">
      <c r="A2427" s="6" t="s">
        <v>87</v>
      </c>
      <c r="B2427" s="7">
        <v>1</v>
      </c>
      <c r="C2427" s="5">
        <v>2629</v>
      </c>
      <c r="D2427" s="5">
        <v>42</v>
      </c>
      <c r="E2427" s="8" t="s">
        <v>3309</v>
      </c>
      <c r="F2427" s="8">
        <v>42129004</v>
      </c>
      <c r="G2427" s="5" t="s">
        <v>3313</v>
      </c>
      <c r="H2427" s="5" t="s">
        <v>227</v>
      </c>
      <c r="I2427" s="6" t="s">
        <v>91</v>
      </c>
      <c r="J2427" s="6" t="s">
        <v>91</v>
      </c>
      <c r="K2427" s="6" t="s">
        <v>91</v>
      </c>
      <c r="L2427" s="6" t="s">
        <v>91</v>
      </c>
      <c r="M2427" s="5" t="s">
        <v>92</v>
      </c>
      <c r="N2427" s="6" t="s">
        <v>91</v>
      </c>
      <c r="O2427" s="6" t="s">
        <v>91</v>
      </c>
      <c r="P2427" s="6" t="s">
        <v>91</v>
      </c>
      <c r="Q2427" s="6" t="s">
        <v>91</v>
      </c>
      <c r="R2427" s="5">
        <v>1</v>
      </c>
      <c r="S2427" s="5">
        <v>0</v>
      </c>
      <c r="T2427" s="5" t="s">
        <v>93</v>
      </c>
      <c r="U2427" s="5" t="s">
        <v>105</v>
      </c>
    </row>
    <row r="2428" spans="1:21">
      <c r="A2428" s="6" t="s">
        <v>87</v>
      </c>
      <c r="B2428" s="7">
        <v>1</v>
      </c>
      <c r="C2428" s="5">
        <v>2630</v>
      </c>
      <c r="D2428" s="5">
        <v>42</v>
      </c>
      <c r="E2428" s="8" t="s">
        <v>2713</v>
      </c>
      <c r="F2428" s="8">
        <v>421291</v>
      </c>
      <c r="G2428" s="5" t="s">
        <v>3314</v>
      </c>
      <c r="H2428" s="5" t="s">
        <v>2866</v>
      </c>
      <c r="I2428" s="5">
        <v>10065502147</v>
      </c>
      <c r="J2428" s="6" t="s">
        <v>91</v>
      </c>
      <c r="K2428" s="6" t="s">
        <v>91</v>
      </c>
      <c r="L2428" s="6" t="s">
        <v>91</v>
      </c>
      <c r="M2428" s="5" t="s">
        <v>92</v>
      </c>
      <c r="N2428" s="6" t="s">
        <v>91</v>
      </c>
      <c r="O2428" s="6" t="s">
        <v>91</v>
      </c>
      <c r="P2428" s="6" t="s">
        <v>91</v>
      </c>
      <c r="Q2428" s="6" t="s">
        <v>91</v>
      </c>
      <c r="R2428" s="5">
        <v>1</v>
      </c>
      <c r="S2428" s="5">
        <v>0</v>
      </c>
      <c r="T2428" s="5" t="s">
        <v>93</v>
      </c>
      <c r="U2428" s="5" t="s">
        <v>105</v>
      </c>
    </row>
    <row r="2429" spans="1:21">
      <c r="A2429" s="6" t="s">
        <v>87</v>
      </c>
      <c r="B2429" s="7">
        <v>1</v>
      </c>
      <c r="C2429" s="5">
        <v>2631</v>
      </c>
      <c r="D2429" s="5">
        <v>42</v>
      </c>
      <c r="E2429" s="8" t="s">
        <v>3315</v>
      </c>
      <c r="F2429" s="8">
        <v>42129101</v>
      </c>
      <c r="G2429" s="5" t="s">
        <v>3316</v>
      </c>
      <c r="H2429" s="5" t="s">
        <v>221</v>
      </c>
      <c r="I2429" s="6" t="s">
        <v>91</v>
      </c>
      <c r="J2429" s="6" t="s">
        <v>91</v>
      </c>
      <c r="K2429" s="6" t="s">
        <v>91</v>
      </c>
      <c r="L2429" s="6" t="s">
        <v>91</v>
      </c>
      <c r="M2429" s="5" t="s">
        <v>92</v>
      </c>
      <c r="N2429" s="6" t="s">
        <v>91</v>
      </c>
      <c r="O2429" s="6" t="s">
        <v>91</v>
      </c>
      <c r="P2429" s="6" t="s">
        <v>91</v>
      </c>
      <c r="Q2429" s="6" t="s">
        <v>91</v>
      </c>
      <c r="R2429" s="5">
        <v>1</v>
      </c>
      <c r="S2429" s="5">
        <v>0</v>
      </c>
      <c r="T2429" s="5" t="s">
        <v>93</v>
      </c>
      <c r="U2429" s="5" t="s">
        <v>105</v>
      </c>
    </row>
    <row r="2430" spans="1:21">
      <c r="A2430" s="6" t="s">
        <v>87</v>
      </c>
      <c r="B2430" s="7">
        <v>1</v>
      </c>
      <c r="C2430" s="5">
        <v>2632</v>
      </c>
      <c r="D2430" s="5">
        <v>42</v>
      </c>
      <c r="E2430" s="8" t="s">
        <v>3315</v>
      </c>
      <c r="F2430" s="8">
        <v>42129102</v>
      </c>
      <c r="G2430" s="5" t="s">
        <v>3317</v>
      </c>
      <c r="H2430" s="5" t="s">
        <v>223</v>
      </c>
      <c r="I2430" s="6" t="s">
        <v>91</v>
      </c>
      <c r="J2430" s="6" t="s">
        <v>91</v>
      </c>
      <c r="K2430" s="6" t="s">
        <v>91</v>
      </c>
      <c r="L2430" s="6" t="s">
        <v>91</v>
      </c>
      <c r="M2430" s="5" t="s">
        <v>92</v>
      </c>
      <c r="N2430" s="6" t="s">
        <v>91</v>
      </c>
      <c r="O2430" s="6" t="s">
        <v>91</v>
      </c>
      <c r="P2430" s="6" t="s">
        <v>91</v>
      </c>
      <c r="Q2430" s="6" t="s">
        <v>91</v>
      </c>
      <c r="R2430" s="5">
        <v>1</v>
      </c>
      <c r="S2430" s="5">
        <v>0</v>
      </c>
      <c r="T2430" s="5" t="s">
        <v>93</v>
      </c>
      <c r="U2430" s="5" t="s">
        <v>105</v>
      </c>
    </row>
    <row r="2431" spans="1:21">
      <c r="A2431" s="6" t="s">
        <v>87</v>
      </c>
      <c r="B2431" s="7">
        <v>1</v>
      </c>
      <c r="C2431" s="5">
        <v>2633</v>
      </c>
      <c r="D2431" s="5">
        <v>42</v>
      </c>
      <c r="E2431" s="8" t="s">
        <v>3315</v>
      </c>
      <c r="F2431" s="8">
        <v>42129103</v>
      </c>
      <c r="G2431" s="5" t="s">
        <v>3318</v>
      </c>
      <c r="H2431" s="5" t="s">
        <v>225</v>
      </c>
      <c r="I2431" s="6" t="s">
        <v>91</v>
      </c>
      <c r="J2431" s="6" t="s">
        <v>91</v>
      </c>
      <c r="K2431" s="6" t="s">
        <v>91</v>
      </c>
      <c r="L2431" s="6" t="s">
        <v>91</v>
      </c>
      <c r="M2431" s="5" t="s">
        <v>92</v>
      </c>
      <c r="N2431" s="6" t="s">
        <v>91</v>
      </c>
      <c r="O2431" s="6" t="s">
        <v>91</v>
      </c>
      <c r="P2431" s="6" t="s">
        <v>91</v>
      </c>
      <c r="Q2431" s="6" t="s">
        <v>91</v>
      </c>
      <c r="R2431" s="5">
        <v>1</v>
      </c>
      <c r="S2431" s="5">
        <v>0</v>
      </c>
      <c r="T2431" s="5" t="s">
        <v>93</v>
      </c>
      <c r="U2431" s="5" t="s">
        <v>105</v>
      </c>
    </row>
    <row r="2432" spans="1:21">
      <c r="A2432" s="6" t="s">
        <v>87</v>
      </c>
      <c r="B2432" s="7">
        <v>1</v>
      </c>
      <c r="C2432" s="5">
        <v>2635</v>
      </c>
      <c r="D2432" s="5">
        <v>42</v>
      </c>
      <c r="E2432" s="8" t="s">
        <v>3315</v>
      </c>
      <c r="F2432" s="8">
        <v>42129104</v>
      </c>
      <c r="G2432" s="5" t="s">
        <v>3319</v>
      </c>
      <c r="H2432" s="5" t="s">
        <v>227</v>
      </c>
      <c r="I2432" s="6" t="s">
        <v>91</v>
      </c>
      <c r="J2432" s="6" t="s">
        <v>91</v>
      </c>
      <c r="K2432" s="6" t="s">
        <v>91</v>
      </c>
      <c r="L2432" s="6" t="s">
        <v>91</v>
      </c>
      <c r="M2432" s="5" t="s">
        <v>92</v>
      </c>
      <c r="N2432" s="6" t="s">
        <v>91</v>
      </c>
      <c r="O2432" s="6" t="s">
        <v>91</v>
      </c>
      <c r="P2432" s="6" t="s">
        <v>91</v>
      </c>
      <c r="Q2432" s="6" t="s">
        <v>91</v>
      </c>
      <c r="R2432" s="5">
        <v>1</v>
      </c>
      <c r="S2432" s="5">
        <v>0</v>
      </c>
      <c r="T2432" s="5" t="s">
        <v>93</v>
      </c>
      <c r="U2432" s="5" t="s">
        <v>105</v>
      </c>
    </row>
    <row r="2433" spans="1:21">
      <c r="A2433" s="6" t="s">
        <v>87</v>
      </c>
      <c r="B2433" s="7">
        <v>1</v>
      </c>
      <c r="C2433" s="5">
        <v>2636</v>
      </c>
      <c r="D2433" s="5">
        <v>42</v>
      </c>
      <c r="E2433" s="8" t="s">
        <v>2713</v>
      </c>
      <c r="F2433" s="8">
        <v>421292</v>
      </c>
      <c r="G2433" s="5" t="s">
        <v>3320</v>
      </c>
      <c r="H2433" s="5" t="s">
        <v>3069</v>
      </c>
      <c r="I2433" s="5">
        <v>10065506334</v>
      </c>
      <c r="J2433" s="6" t="s">
        <v>91</v>
      </c>
      <c r="K2433" s="6" t="s">
        <v>91</v>
      </c>
      <c r="L2433" s="6" t="s">
        <v>91</v>
      </c>
      <c r="M2433" s="5" t="s">
        <v>92</v>
      </c>
      <c r="N2433" s="6" t="s">
        <v>91</v>
      </c>
      <c r="O2433" s="6" t="s">
        <v>91</v>
      </c>
      <c r="P2433" s="6" t="s">
        <v>91</v>
      </c>
      <c r="Q2433" s="6" t="s">
        <v>91</v>
      </c>
      <c r="R2433" s="5">
        <v>1</v>
      </c>
      <c r="S2433" s="5">
        <v>0</v>
      </c>
      <c r="T2433" s="5" t="s">
        <v>93</v>
      </c>
      <c r="U2433" s="5" t="s">
        <v>105</v>
      </c>
    </row>
    <row r="2434" spans="1:21">
      <c r="A2434" s="6" t="s">
        <v>87</v>
      </c>
      <c r="B2434" s="7">
        <v>1</v>
      </c>
      <c r="C2434" s="5">
        <v>2637</v>
      </c>
      <c r="D2434" s="5">
        <v>42</v>
      </c>
      <c r="E2434" s="8" t="s">
        <v>3321</v>
      </c>
      <c r="F2434" s="8">
        <v>42129201</v>
      </c>
      <c r="G2434" s="5" t="s">
        <v>3322</v>
      </c>
      <c r="H2434" s="5" t="s">
        <v>221</v>
      </c>
      <c r="I2434" s="6" t="s">
        <v>91</v>
      </c>
      <c r="J2434" s="6" t="s">
        <v>91</v>
      </c>
      <c r="K2434" s="6" t="s">
        <v>91</v>
      </c>
      <c r="L2434" s="6" t="s">
        <v>91</v>
      </c>
      <c r="M2434" s="5" t="s">
        <v>92</v>
      </c>
      <c r="N2434" s="6" t="s">
        <v>91</v>
      </c>
      <c r="O2434" s="6" t="s">
        <v>91</v>
      </c>
      <c r="P2434" s="6" t="s">
        <v>91</v>
      </c>
      <c r="Q2434" s="6" t="s">
        <v>91</v>
      </c>
      <c r="R2434" s="5">
        <v>1</v>
      </c>
      <c r="S2434" s="5">
        <v>0</v>
      </c>
      <c r="T2434" s="5" t="s">
        <v>93</v>
      </c>
      <c r="U2434" s="5" t="s">
        <v>105</v>
      </c>
    </row>
    <row r="2435" spans="1:21">
      <c r="A2435" s="6" t="s">
        <v>87</v>
      </c>
      <c r="B2435" s="7">
        <v>1</v>
      </c>
      <c r="C2435" s="5">
        <v>2638</v>
      </c>
      <c r="D2435" s="5">
        <v>42</v>
      </c>
      <c r="E2435" s="8" t="s">
        <v>3321</v>
      </c>
      <c r="F2435" s="8">
        <v>42129202</v>
      </c>
      <c r="G2435" s="5" t="s">
        <v>3323</v>
      </c>
      <c r="H2435" s="5" t="s">
        <v>223</v>
      </c>
      <c r="I2435" s="6" t="s">
        <v>91</v>
      </c>
      <c r="J2435" s="6" t="s">
        <v>91</v>
      </c>
      <c r="K2435" s="6" t="s">
        <v>91</v>
      </c>
      <c r="L2435" s="6" t="s">
        <v>91</v>
      </c>
      <c r="M2435" s="5" t="s">
        <v>92</v>
      </c>
      <c r="N2435" s="6" t="s">
        <v>91</v>
      </c>
      <c r="O2435" s="6" t="s">
        <v>91</v>
      </c>
      <c r="P2435" s="6" t="s">
        <v>91</v>
      </c>
      <c r="Q2435" s="6" t="s">
        <v>91</v>
      </c>
      <c r="R2435" s="5">
        <v>1</v>
      </c>
      <c r="S2435" s="5">
        <v>0</v>
      </c>
      <c r="T2435" s="5" t="s">
        <v>93</v>
      </c>
      <c r="U2435" s="5" t="s">
        <v>105</v>
      </c>
    </row>
    <row r="2436" spans="1:21">
      <c r="A2436" s="6" t="s">
        <v>87</v>
      </c>
      <c r="B2436" s="7">
        <v>1</v>
      </c>
      <c r="C2436" s="5">
        <v>2639</v>
      </c>
      <c r="D2436" s="5">
        <v>42</v>
      </c>
      <c r="E2436" s="8" t="s">
        <v>3321</v>
      </c>
      <c r="F2436" s="8">
        <v>42129203</v>
      </c>
      <c r="G2436" s="5" t="s">
        <v>3324</v>
      </c>
      <c r="H2436" s="5" t="s">
        <v>225</v>
      </c>
      <c r="I2436" s="6" t="s">
        <v>91</v>
      </c>
      <c r="J2436" s="6" t="s">
        <v>91</v>
      </c>
      <c r="K2436" s="6" t="s">
        <v>91</v>
      </c>
      <c r="L2436" s="6" t="s">
        <v>91</v>
      </c>
      <c r="M2436" s="5" t="s">
        <v>92</v>
      </c>
      <c r="N2436" s="6" t="s">
        <v>91</v>
      </c>
      <c r="O2436" s="6" t="s">
        <v>91</v>
      </c>
      <c r="P2436" s="6" t="s">
        <v>91</v>
      </c>
      <c r="Q2436" s="6" t="s">
        <v>91</v>
      </c>
      <c r="R2436" s="5">
        <v>1</v>
      </c>
      <c r="S2436" s="5">
        <v>0</v>
      </c>
      <c r="T2436" s="5" t="s">
        <v>93</v>
      </c>
      <c r="U2436" s="5" t="s">
        <v>105</v>
      </c>
    </row>
    <row r="2437" spans="1:21">
      <c r="A2437" s="6" t="s">
        <v>87</v>
      </c>
      <c r="B2437" s="7">
        <v>1</v>
      </c>
      <c r="C2437" s="5">
        <v>2640</v>
      </c>
      <c r="D2437" s="5">
        <v>42</v>
      </c>
      <c r="E2437" s="8" t="s">
        <v>3321</v>
      </c>
      <c r="F2437" s="8">
        <v>42129204</v>
      </c>
      <c r="G2437" s="5" t="s">
        <v>3325</v>
      </c>
      <c r="H2437" s="5" t="s">
        <v>227</v>
      </c>
      <c r="I2437" s="6" t="s">
        <v>91</v>
      </c>
      <c r="J2437" s="6" t="s">
        <v>91</v>
      </c>
      <c r="K2437" s="6" t="s">
        <v>91</v>
      </c>
      <c r="L2437" s="6" t="s">
        <v>91</v>
      </c>
      <c r="M2437" s="5" t="s">
        <v>92</v>
      </c>
      <c r="N2437" s="6" t="s">
        <v>91</v>
      </c>
      <c r="O2437" s="6" t="s">
        <v>91</v>
      </c>
      <c r="P2437" s="6" t="s">
        <v>91</v>
      </c>
      <c r="Q2437" s="6" t="s">
        <v>91</v>
      </c>
      <c r="R2437" s="5">
        <v>1</v>
      </c>
      <c r="S2437" s="5">
        <v>0</v>
      </c>
      <c r="T2437" s="5" t="s">
        <v>93</v>
      </c>
      <c r="U2437" s="5" t="s">
        <v>105</v>
      </c>
    </row>
    <row r="2438" spans="1:21">
      <c r="A2438" s="6" t="s">
        <v>87</v>
      </c>
      <c r="B2438" s="7">
        <v>1</v>
      </c>
      <c r="C2438" s="5">
        <v>2641</v>
      </c>
      <c r="D2438" s="5">
        <v>42</v>
      </c>
      <c r="E2438" s="8" t="s">
        <v>2713</v>
      </c>
      <c r="F2438" s="8">
        <v>421293</v>
      </c>
      <c r="G2438" s="5" t="s">
        <v>3326</v>
      </c>
      <c r="H2438" s="5" t="s">
        <v>3083</v>
      </c>
      <c r="I2438" s="6" t="s">
        <v>91</v>
      </c>
      <c r="J2438" s="6" t="s">
        <v>91</v>
      </c>
      <c r="K2438" s="6" t="s">
        <v>91</v>
      </c>
      <c r="L2438" s="6" t="s">
        <v>91</v>
      </c>
      <c r="M2438" s="5" t="s">
        <v>92</v>
      </c>
      <c r="N2438" s="6" t="s">
        <v>91</v>
      </c>
      <c r="O2438" s="6" t="s">
        <v>91</v>
      </c>
      <c r="P2438" s="6" t="s">
        <v>91</v>
      </c>
      <c r="Q2438" s="6" t="s">
        <v>91</v>
      </c>
      <c r="R2438" s="5">
        <v>1</v>
      </c>
      <c r="S2438" s="5">
        <v>0</v>
      </c>
      <c r="T2438" s="5" t="s">
        <v>93</v>
      </c>
      <c r="U2438" s="5" t="s">
        <v>105</v>
      </c>
    </row>
    <row r="2439" spans="1:21">
      <c r="A2439" s="6" t="s">
        <v>87</v>
      </c>
      <c r="B2439" s="7">
        <v>1</v>
      </c>
      <c r="C2439" s="5">
        <v>2642</v>
      </c>
      <c r="D2439" s="5">
        <v>42</v>
      </c>
      <c r="E2439" s="8" t="s">
        <v>3327</v>
      </c>
      <c r="F2439" s="8">
        <v>42129301</v>
      </c>
      <c r="G2439" s="5" t="s">
        <v>3328</v>
      </c>
      <c r="H2439" s="5" t="s">
        <v>221</v>
      </c>
      <c r="I2439" s="6" t="s">
        <v>91</v>
      </c>
      <c r="J2439" s="6" t="s">
        <v>91</v>
      </c>
      <c r="K2439" s="6" t="s">
        <v>91</v>
      </c>
      <c r="L2439" s="6" t="s">
        <v>91</v>
      </c>
      <c r="M2439" s="5" t="s">
        <v>92</v>
      </c>
      <c r="N2439" s="6" t="s">
        <v>91</v>
      </c>
      <c r="O2439" s="6" t="s">
        <v>91</v>
      </c>
      <c r="P2439" s="6" t="s">
        <v>91</v>
      </c>
      <c r="Q2439" s="6" t="s">
        <v>91</v>
      </c>
      <c r="R2439" s="5">
        <v>1</v>
      </c>
      <c r="S2439" s="5">
        <v>0</v>
      </c>
      <c r="T2439" s="5" t="s">
        <v>93</v>
      </c>
      <c r="U2439" s="5" t="s">
        <v>105</v>
      </c>
    </row>
    <row r="2440" spans="1:21">
      <c r="A2440" s="6" t="s">
        <v>87</v>
      </c>
      <c r="B2440" s="7">
        <v>1</v>
      </c>
      <c r="C2440" s="5">
        <v>2643</v>
      </c>
      <c r="D2440" s="5">
        <v>42</v>
      </c>
      <c r="E2440" s="8" t="s">
        <v>3327</v>
      </c>
      <c r="F2440" s="8">
        <v>42129302</v>
      </c>
      <c r="G2440" s="5" t="s">
        <v>3329</v>
      </c>
      <c r="H2440" s="5" t="s">
        <v>223</v>
      </c>
      <c r="I2440" s="6" t="s">
        <v>91</v>
      </c>
      <c r="J2440" s="6" t="s">
        <v>91</v>
      </c>
      <c r="K2440" s="6" t="s">
        <v>91</v>
      </c>
      <c r="L2440" s="6" t="s">
        <v>91</v>
      </c>
      <c r="M2440" s="5" t="s">
        <v>92</v>
      </c>
      <c r="N2440" s="6" t="s">
        <v>91</v>
      </c>
      <c r="O2440" s="6" t="s">
        <v>91</v>
      </c>
      <c r="P2440" s="6" t="s">
        <v>91</v>
      </c>
      <c r="Q2440" s="6" t="s">
        <v>91</v>
      </c>
      <c r="R2440" s="5">
        <v>1</v>
      </c>
      <c r="S2440" s="5">
        <v>0</v>
      </c>
      <c r="T2440" s="5" t="s">
        <v>93</v>
      </c>
      <c r="U2440" s="5" t="s">
        <v>105</v>
      </c>
    </row>
    <row r="2441" spans="1:21">
      <c r="A2441" s="6" t="s">
        <v>87</v>
      </c>
      <c r="B2441" s="7">
        <v>1</v>
      </c>
      <c r="C2441" s="5">
        <v>2644</v>
      </c>
      <c r="D2441" s="5">
        <v>42</v>
      </c>
      <c r="E2441" s="8" t="s">
        <v>3327</v>
      </c>
      <c r="F2441" s="8">
        <v>42129303</v>
      </c>
      <c r="G2441" s="5" t="s">
        <v>3330</v>
      </c>
      <c r="H2441" s="5" t="s">
        <v>225</v>
      </c>
      <c r="I2441" s="6" t="s">
        <v>91</v>
      </c>
      <c r="J2441" s="6" t="s">
        <v>91</v>
      </c>
      <c r="K2441" s="6" t="s">
        <v>91</v>
      </c>
      <c r="L2441" s="6" t="s">
        <v>91</v>
      </c>
      <c r="M2441" s="5" t="s">
        <v>92</v>
      </c>
      <c r="N2441" s="6" t="s">
        <v>91</v>
      </c>
      <c r="O2441" s="6" t="s">
        <v>91</v>
      </c>
      <c r="P2441" s="6" t="s">
        <v>91</v>
      </c>
      <c r="Q2441" s="6" t="s">
        <v>91</v>
      </c>
      <c r="R2441" s="5">
        <v>1</v>
      </c>
      <c r="S2441" s="5">
        <v>0</v>
      </c>
      <c r="T2441" s="5" t="s">
        <v>93</v>
      </c>
      <c r="U2441" s="5" t="s">
        <v>105</v>
      </c>
    </row>
    <row r="2442" spans="1:21">
      <c r="A2442" s="6" t="s">
        <v>87</v>
      </c>
      <c r="B2442" s="7">
        <v>1</v>
      </c>
      <c r="C2442" s="5">
        <v>2645</v>
      </c>
      <c r="D2442" s="5">
        <v>42</v>
      </c>
      <c r="E2442" s="8" t="s">
        <v>3327</v>
      </c>
      <c r="F2442" s="8">
        <v>42129304</v>
      </c>
      <c r="G2442" s="5" t="s">
        <v>3331</v>
      </c>
      <c r="H2442" s="5" t="s">
        <v>227</v>
      </c>
      <c r="I2442" s="6" t="s">
        <v>91</v>
      </c>
      <c r="J2442" s="6" t="s">
        <v>91</v>
      </c>
      <c r="K2442" s="6" t="s">
        <v>91</v>
      </c>
      <c r="L2442" s="6" t="s">
        <v>91</v>
      </c>
      <c r="M2442" s="5" t="s">
        <v>92</v>
      </c>
      <c r="N2442" s="6" t="s">
        <v>91</v>
      </c>
      <c r="O2442" s="6" t="s">
        <v>91</v>
      </c>
      <c r="P2442" s="6" t="s">
        <v>91</v>
      </c>
      <c r="Q2442" s="6" t="s">
        <v>91</v>
      </c>
      <c r="R2442" s="5">
        <v>1</v>
      </c>
      <c r="S2442" s="5">
        <v>0</v>
      </c>
      <c r="T2442" s="5" t="s">
        <v>93</v>
      </c>
      <c r="U2442" s="5" t="s">
        <v>105</v>
      </c>
    </row>
    <row r="2443" spans="1:21">
      <c r="A2443" s="6" t="s">
        <v>87</v>
      </c>
      <c r="B2443" s="7">
        <v>1</v>
      </c>
      <c r="C2443" s="5">
        <v>2646</v>
      </c>
      <c r="D2443" s="5">
        <v>42</v>
      </c>
      <c r="E2443" s="8" t="s">
        <v>2713</v>
      </c>
      <c r="F2443" s="8">
        <v>421294</v>
      </c>
      <c r="G2443" s="5" t="s">
        <v>3332</v>
      </c>
      <c r="H2443" s="5" t="s">
        <v>2859</v>
      </c>
      <c r="I2443" s="6" t="s">
        <v>91</v>
      </c>
      <c r="J2443" s="6" t="s">
        <v>91</v>
      </c>
      <c r="K2443" s="6" t="s">
        <v>91</v>
      </c>
      <c r="L2443" s="6" t="s">
        <v>91</v>
      </c>
      <c r="M2443" s="5" t="s">
        <v>92</v>
      </c>
      <c r="N2443" s="6" t="s">
        <v>91</v>
      </c>
      <c r="O2443" s="6" t="s">
        <v>91</v>
      </c>
      <c r="P2443" s="6" t="s">
        <v>91</v>
      </c>
      <c r="Q2443" s="6" t="s">
        <v>91</v>
      </c>
      <c r="R2443" s="5">
        <v>1</v>
      </c>
      <c r="S2443" s="5">
        <v>0</v>
      </c>
      <c r="T2443" s="5" t="s">
        <v>93</v>
      </c>
      <c r="U2443" s="5" t="s">
        <v>105</v>
      </c>
    </row>
    <row r="2444" spans="1:21">
      <c r="A2444" s="6" t="s">
        <v>87</v>
      </c>
      <c r="B2444" s="7">
        <v>1</v>
      </c>
      <c r="C2444" s="5">
        <v>2647</v>
      </c>
      <c r="D2444" s="5">
        <v>42</v>
      </c>
      <c r="E2444" s="8" t="s">
        <v>3333</v>
      </c>
      <c r="F2444" s="8">
        <v>42129401</v>
      </c>
      <c r="G2444" s="5" t="s">
        <v>3334</v>
      </c>
      <c r="H2444" s="5" t="s">
        <v>221</v>
      </c>
      <c r="I2444" s="6" t="s">
        <v>91</v>
      </c>
      <c r="J2444" s="6" t="s">
        <v>91</v>
      </c>
      <c r="K2444" s="6" t="s">
        <v>91</v>
      </c>
      <c r="L2444" s="6" t="s">
        <v>91</v>
      </c>
      <c r="M2444" s="5" t="s">
        <v>92</v>
      </c>
      <c r="N2444" s="6" t="s">
        <v>91</v>
      </c>
      <c r="O2444" s="6" t="s">
        <v>91</v>
      </c>
      <c r="P2444" s="6" t="s">
        <v>91</v>
      </c>
      <c r="Q2444" s="6" t="s">
        <v>91</v>
      </c>
      <c r="R2444" s="5">
        <v>1</v>
      </c>
      <c r="S2444" s="5">
        <v>0</v>
      </c>
      <c r="T2444" s="5" t="s">
        <v>93</v>
      </c>
      <c r="U2444" s="5" t="s">
        <v>105</v>
      </c>
    </row>
    <row r="2445" spans="1:21">
      <c r="A2445" s="6" t="s">
        <v>87</v>
      </c>
      <c r="B2445" s="7">
        <v>1</v>
      </c>
      <c r="C2445" s="5">
        <v>2648</v>
      </c>
      <c r="D2445" s="5">
        <v>42</v>
      </c>
      <c r="E2445" s="8" t="s">
        <v>3333</v>
      </c>
      <c r="F2445" s="8">
        <v>42129402</v>
      </c>
      <c r="G2445" s="5" t="s">
        <v>3335</v>
      </c>
      <c r="H2445" s="5" t="s">
        <v>223</v>
      </c>
      <c r="I2445" s="6" t="s">
        <v>91</v>
      </c>
      <c r="J2445" s="6" t="s">
        <v>91</v>
      </c>
      <c r="K2445" s="6" t="s">
        <v>91</v>
      </c>
      <c r="L2445" s="6" t="s">
        <v>91</v>
      </c>
      <c r="M2445" s="5" t="s">
        <v>92</v>
      </c>
      <c r="N2445" s="6" t="s">
        <v>91</v>
      </c>
      <c r="O2445" s="6" t="s">
        <v>91</v>
      </c>
      <c r="P2445" s="6" t="s">
        <v>91</v>
      </c>
      <c r="Q2445" s="6" t="s">
        <v>91</v>
      </c>
      <c r="R2445" s="5">
        <v>1</v>
      </c>
      <c r="S2445" s="5">
        <v>0</v>
      </c>
      <c r="T2445" s="5" t="s">
        <v>93</v>
      </c>
      <c r="U2445" s="5" t="s">
        <v>105</v>
      </c>
    </row>
    <row r="2446" spans="1:21">
      <c r="A2446" s="6" t="s">
        <v>87</v>
      </c>
      <c r="B2446" s="7">
        <v>1</v>
      </c>
      <c r="C2446" s="5">
        <v>2649</v>
      </c>
      <c r="D2446" s="5">
        <v>42</v>
      </c>
      <c r="E2446" s="8" t="s">
        <v>3333</v>
      </c>
      <c r="F2446" s="8">
        <v>42129403</v>
      </c>
      <c r="G2446" s="5" t="s">
        <v>3336</v>
      </c>
      <c r="H2446" s="5" t="s">
        <v>225</v>
      </c>
      <c r="I2446" s="6" t="s">
        <v>91</v>
      </c>
      <c r="J2446" s="6" t="s">
        <v>91</v>
      </c>
      <c r="K2446" s="6" t="s">
        <v>91</v>
      </c>
      <c r="L2446" s="6" t="s">
        <v>91</v>
      </c>
      <c r="M2446" s="5" t="s">
        <v>92</v>
      </c>
      <c r="N2446" s="6" t="s">
        <v>91</v>
      </c>
      <c r="O2446" s="6" t="s">
        <v>91</v>
      </c>
      <c r="P2446" s="6" t="s">
        <v>91</v>
      </c>
      <c r="Q2446" s="6" t="s">
        <v>91</v>
      </c>
      <c r="R2446" s="5">
        <v>1</v>
      </c>
      <c r="S2446" s="5">
        <v>0</v>
      </c>
      <c r="T2446" s="5" t="s">
        <v>93</v>
      </c>
      <c r="U2446" s="5" t="s">
        <v>105</v>
      </c>
    </row>
    <row r="2447" spans="1:21">
      <c r="A2447" s="6" t="s">
        <v>87</v>
      </c>
      <c r="B2447" s="7">
        <v>1</v>
      </c>
      <c r="C2447" s="5">
        <v>2650</v>
      </c>
      <c r="D2447" s="5">
        <v>42</v>
      </c>
      <c r="E2447" s="8" t="s">
        <v>3333</v>
      </c>
      <c r="F2447" s="8">
        <v>42129404</v>
      </c>
      <c r="G2447" s="5" t="s">
        <v>3337</v>
      </c>
      <c r="H2447" s="5" t="s">
        <v>227</v>
      </c>
      <c r="I2447" s="6" t="s">
        <v>91</v>
      </c>
      <c r="J2447" s="6" t="s">
        <v>91</v>
      </c>
      <c r="K2447" s="6" t="s">
        <v>91</v>
      </c>
      <c r="L2447" s="6" t="s">
        <v>91</v>
      </c>
      <c r="M2447" s="5" t="s">
        <v>92</v>
      </c>
      <c r="N2447" s="6" t="s">
        <v>91</v>
      </c>
      <c r="O2447" s="6" t="s">
        <v>91</v>
      </c>
      <c r="P2447" s="6" t="s">
        <v>91</v>
      </c>
      <c r="Q2447" s="6" t="s">
        <v>91</v>
      </c>
      <c r="R2447" s="5">
        <v>1</v>
      </c>
      <c r="S2447" s="5">
        <v>0</v>
      </c>
      <c r="T2447" s="5" t="s">
        <v>93</v>
      </c>
      <c r="U2447" s="5" t="s">
        <v>105</v>
      </c>
    </row>
    <row r="2448" spans="1:21">
      <c r="A2448" s="6" t="s">
        <v>87</v>
      </c>
      <c r="B2448" s="7">
        <v>1</v>
      </c>
      <c r="C2448" s="5">
        <v>2651</v>
      </c>
      <c r="D2448" s="5">
        <v>42</v>
      </c>
      <c r="E2448" s="8" t="s">
        <v>2713</v>
      </c>
      <c r="F2448" s="8">
        <v>421295</v>
      </c>
      <c r="G2448" s="5" t="s">
        <v>3338</v>
      </c>
      <c r="H2448" s="5" t="s">
        <v>2754</v>
      </c>
      <c r="I2448" s="5">
        <v>10065505787</v>
      </c>
      <c r="J2448" s="6" t="s">
        <v>91</v>
      </c>
      <c r="K2448" s="6" t="s">
        <v>91</v>
      </c>
      <c r="L2448" s="6" t="s">
        <v>91</v>
      </c>
      <c r="M2448" s="5" t="s">
        <v>92</v>
      </c>
      <c r="N2448" s="6" t="s">
        <v>91</v>
      </c>
      <c r="O2448" s="6" t="s">
        <v>91</v>
      </c>
      <c r="P2448" s="6" t="s">
        <v>91</v>
      </c>
      <c r="Q2448" s="6" t="s">
        <v>91</v>
      </c>
      <c r="R2448" s="5">
        <v>1</v>
      </c>
      <c r="S2448" s="5">
        <v>0</v>
      </c>
      <c r="T2448" s="5" t="s">
        <v>93</v>
      </c>
      <c r="U2448" s="5" t="s">
        <v>105</v>
      </c>
    </row>
    <row r="2449" spans="1:21">
      <c r="A2449" s="6" t="s">
        <v>87</v>
      </c>
      <c r="B2449" s="7">
        <v>1</v>
      </c>
      <c r="C2449" s="5">
        <v>2652</v>
      </c>
      <c r="D2449" s="5">
        <v>42</v>
      </c>
      <c r="E2449" s="8" t="s">
        <v>3339</v>
      </c>
      <c r="F2449" s="8">
        <v>42129501</v>
      </c>
      <c r="G2449" s="5" t="s">
        <v>3340</v>
      </c>
      <c r="H2449" s="5" t="s">
        <v>221</v>
      </c>
      <c r="I2449" s="6" t="s">
        <v>91</v>
      </c>
      <c r="J2449" s="6" t="s">
        <v>91</v>
      </c>
      <c r="K2449" s="6" t="s">
        <v>91</v>
      </c>
      <c r="L2449" s="6" t="s">
        <v>91</v>
      </c>
      <c r="M2449" s="5" t="s">
        <v>92</v>
      </c>
      <c r="N2449" s="6" t="s">
        <v>91</v>
      </c>
      <c r="O2449" s="6" t="s">
        <v>91</v>
      </c>
      <c r="P2449" s="6" t="s">
        <v>91</v>
      </c>
      <c r="Q2449" s="6" t="s">
        <v>91</v>
      </c>
      <c r="R2449" s="5">
        <v>1</v>
      </c>
      <c r="S2449" s="5">
        <v>0</v>
      </c>
      <c r="T2449" s="5" t="s">
        <v>93</v>
      </c>
      <c r="U2449" s="5" t="s">
        <v>105</v>
      </c>
    </row>
    <row r="2450" spans="1:21">
      <c r="A2450" s="6" t="s">
        <v>87</v>
      </c>
      <c r="B2450" s="7">
        <v>1</v>
      </c>
      <c r="C2450" s="5">
        <v>2653</v>
      </c>
      <c r="D2450" s="5">
        <v>42</v>
      </c>
      <c r="E2450" s="8" t="s">
        <v>3339</v>
      </c>
      <c r="F2450" s="8">
        <v>42129502</v>
      </c>
      <c r="G2450" s="5" t="s">
        <v>3341</v>
      </c>
      <c r="H2450" s="5" t="s">
        <v>223</v>
      </c>
      <c r="I2450" s="6" t="s">
        <v>91</v>
      </c>
      <c r="J2450" s="6" t="s">
        <v>91</v>
      </c>
      <c r="K2450" s="6" t="s">
        <v>91</v>
      </c>
      <c r="L2450" s="6" t="s">
        <v>91</v>
      </c>
      <c r="M2450" s="5" t="s">
        <v>92</v>
      </c>
      <c r="N2450" s="6" t="s">
        <v>91</v>
      </c>
      <c r="O2450" s="6" t="s">
        <v>91</v>
      </c>
      <c r="P2450" s="6" t="s">
        <v>91</v>
      </c>
      <c r="Q2450" s="6" t="s">
        <v>91</v>
      </c>
      <c r="R2450" s="5">
        <v>1</v>
      </c>
      <c r="S2450" s="5">
        <v>0</v>
      </c>
      <c r="T2450" s="5" t="s">
        <v>93</v>
      </c>
      <c r="U2450" s="5" t="s">
        <v>105</v>
      </c>
    </row>
    <row r="2451" spans="1:21">
      <c r="A2451" s="6" t="s">
        <v>87</v>
      </c>
      <c r="B2451" s="7">
        <v>1</v>
      </c>
      <c r="C2451" s="5">
        <v>2654</v>
      </c>
      <c r="D2451" s="5">
        <v>42</v>
      </c>
      <c r="E2451" s="8" t="s">
        <v>3339</v>
      </c>
      <c r="F2451" s="8">
        <v>42129503</v>
      </c>
      <c r="G2451" s="5" t="s">
        <v>3342</v>
      </c>
      <c r="H2451" s="5" t="s">
        <v>225</v>
      </c>
      <c r="I2451" s="6" t="s">
        <v>91</v>
      </c>
      <c r="J2451" s="6" t="s">
        <v>91</v>
      </c>
      <c r="K2451" s="6" t="s">
        <v>91</v>
      </c>
      <c r="L2451" s="6" t="s">
        <v>91</v>
      </c>
      <c r="M2451" s="5" t="s">
        <v>92</v>
      </c>
      <c r="N2451" s="6" t="s">
        <v>91</v>
      </c>
      <c r="O2451" s="6" t="s">
        <v>91</v>
      </c>
      <c r="P2451" s="6" t="s">
        <v>91</v>
      </c>
      <c r="Q2451" s="6" t="s">
        <v>91</v>
      </c>
      <c r="R2451" s="5">
        <v>1</v>
      </c>
      <c r="S2451" s="5">
        <v>0</v>
      </c>
      <c r="T2451" s="5" t="s">
        <v>93</v>
      </c>
      <c r="U2451" s="5" t="s">
        <v>105</v>
      </c>
    </row>
    <row r="2452" spans="1:21">
      <c r="A2452" s="6" t="s">
        <v>87</v>
      </c>
      <c r="B2452" s="7">
        <v>1</v>
      </c>
      <c r="C2452" s="5">
        <v>2656</v>
      </c>
      <c r="D2452" s="5">
        <v>42</v>
      </c>
      <c r="E2452" s="8" t="s">
        <v>3339</v>
      </c>
      <c r="F2452" s="8">
        <v>42129504</v>
      </c>
      <c r="G2452" s="5" t="s">
        <v>3343</v>
      </c>
      <c r="H2452" s="5" t="s">
        <v>227</v>
      </c>
      <c r="I2452" s="6" t="s">
        <v>91</v>
      </c>
      <c r="J2452" s="6" t="s">
        <v>91</v>
      </c>
      <c r="K2452" s="6" t="s">
        <v>91</v>
      </c>
      <c r="L2452" s="6" t="s">
        <v>91</v>
      </c>
      <c r="M2452" s="5" t="s">
        <v>92</v>
      </c>
      <c r="N2452" s="6" t="s">
        <v>91</v>
      </c>
      <c r="O2452" s="6" t="s">
        <v>91</v>
      </c>
      <c r="P2452" s="6" t="s">
        <v>91</v>
      </c>
      <c r="Q2452" s="6" t="s">
        <v>91</v>
      </c>
      <c r="R2452" s="5">
        <v>1</v>
      </c>
      <c r="S2452" s="5">
        <v>0</v>
      </c>
      <c r="T2452" s="5" t="s">
        <v>93</v>
      </c>
      <c r="U2452" s="5" t="s">
        <v>105</v>
      </c>
    </row>
    <row r="2453" spans="1:21">
      <c r="A2453" s="6" t="s">
        <v>87</v>
      </c>
      <c r="B2453" s="7">
        <v>1</v>
      </c>
      <c r="C2453" s="5">
        <v>2657</v>
      </c>
      <c r="D2453" s="5">
        <v>42</v>
      </c>
      <c r="E2453" s="8" t="s">
        <v>2713</v>
      </c>
      <c r="F2453" s="8">
        <v>421296</v>
      </c>
      <c r="G2453" s="5" t="s">
        <v>3344</v>
      </c>
      <c r="H2453" s="5" t="s">
        <v>2915</v>
      </c>
      <c r="I2453" s="5">
        <v>10065505790</v>
      </c>
      <c r="J2453" s="6" t="s">
        <v>91</v>
      </c>
      <c r="K2453" s="6" t="s">
        <v>91</v>
      </c>
      <c r="L2453" s="6" t="s">
        <v>91</v>
      </c>
      <c r="M2453" s="5" t="s">
        <v>92</v>
      </c>
      <c r="N2453" s="6" t="s">
        <v>91</v>
      </c>
      <c r="O2453" s="6" t="s">
        <v>91</v>
      </c>
      <c r="P2453" s="6" t="s">
        <v>91</v>
      </c>
      <c r="Q2453" s="6" t="s">
        <v>91</v>
      </c>
      <c r="R2453" s="5">
        <v>1</v>
      </c>
      <c r="S2453" s="5">
        <v>0</v>
      </c>
      <c r="T2453" s="5" t="s">
        <v>93</v>
      </c>
      <c r="U2453" s="5" t="s">
        <v>105</v>
      </c>
    </row>
    <row r="2454" spans="1:21">
      <c r="A2454" s="6" t="s">
        <v>87</v>
      </c>
      <c r="B2454" s="7">
        <v>1</v>
      </c>
      <c r="C2454" s="5">
        <v>2658</v>
      </c>
      <c r="D2454" s="5">
        <v>42</v>
      </c>
      <c r="E2454" s="8" t="s">
        <v>3345</v>
      </c>
      <c r="F2454" s="8">
        <v>42129601</v>
      </c>
      <c r="G2454" s="5" t="s">
        <v>3346</v>
      </c>
      <c r="H2454" s="5" t="s">
        <v>221</v>
      </c>
      <c r="I2454" s="6" t="s">
        <v>91</v>
      </c>
      <c r="J2454" s="6" t="s">
        <v>91</v>
      </c>
      <c r="K2454" s="6" t="s">
        <v>91</v>
      </c>
      <c r="L2454" s="6" t="s">
        <v>91</v>
      </c>
      <c r="M2454" s="5" t="s">
        <v>92</v>
      </c>
      <c r="N2454" s="6" t="s">
        <v>91</v>
      </c>
      <c r="O2454" s="6" t="s">
        <v>91</v>
      </c>
      <c r="P2454" s="6" t="s">
        <v>91</v>
      </c>
      <c r="Q2454" s="6" t="s">
        <v>91</v>
      </c>
      <c r="R2454" s="5">
        <v>1</v>
      </c>
      <c r="S2454" s="5">
        <v>0</v>
      </c>
      <c r="T2454" s="5" t="s">
        <v>93</v>
      </c>
      <c r="U2454" s="5" t="s">
        <v>105</v>
      </c>
    </row>
    <row r="2455" spans="1:21">
      <c r="A2455" s="6" t="s">
        <v>87</v>
      </c>
      <c r="B2455" s="7">
        <v>1</v>
      </c>
      <c r="C2455" s="5">
        <v>2659</v>
      </c>
      <c r="D2455" s="5">
        <v>42</v>
      </c>
      <c r="E2455" s="8" t="s">
        <v>3345</v>
      </c>
      <c r="F2455" s="8">
        <v>42129602</v>
      </c>
      <c r="G2455" s="5" t="s">
        <v>3347</v>
      </c>
      <c r="H2455" s="5" t="s">
        <v>223</v>
      </c>
      <c r="I2455" s="6" t="s">
        <v>91</v>
      </c>
      <c r="J2455" s="6" t="s">
        <v>91</v>
      </c>
      <c r="K2455" s="6" t="s">
        <v>91</v>
      </c>
      <c r="L2455" s="6" t="s">
        <v>91</v>
      </c>
      <c r="M2455" s="5" t="s">
        <v>92</v>
      </c>
      <c r="N2455" s="6" t="s">
        <v>91</v>
      </c>
      <c r="O2455" s="6" t="s">
        <v>91</v>
      </c>
      <c r="P2455" s="6" t="s">
        <v>91</v>
      </c>
      <c r="Q2455" s="6" t="s">
        <v>91</v>
      </c>
      <c r="R2455" s="5">
        <v>1</v>
      </c>
      <c r="S2455" s="5">
        <v>0</v>
      </c>
      <c r="T2455" s="5" t="s">
        <v>93</v>
      </c>
      <c r="U2455" s="5" t="s">
        <v>105</v>
      </c>
    </row>
    <row r="2456" spans="1:21">
      <c r="A2456" s="6" t="s">
        <v>87</v>
      </c>
      <c r="B2456" s="7">
        <v>1</v>
      </c>
      <c r="C2456" s="5">
        <v>2660</v>
      </c>
      <c r="D2456" s="5">
        <v>42</v>
      </c>
      <c r="E2456" s="8" t="s">
        <v>3345</v>
      </c>
      <c r="F2456" s="8">
        <v>42129603</v>
      </c>
      <c r="G2456" s="5" t="s">
        <v>3348</v>
      </c>
      <c r="H2456" s="5" t="s">
        <v>225</v>
      </c>
      <c r="I2456" s="6" t="s">
        <v>91</v>
      </c>
      <c r="J2456" s="6" t="s">
        <v>91</v>
      </c>
      <c r="K2456" s="6" t="s">
        <v>91</v>
      </c>
      <c r="L2456" s="6" t="s">
        <v>91</v>
      </c>
      <c r="M2456" s="5" t="s">
        <v>92</v>
      </c>
      <c r="N2456" s="6" t="s">
        <v>91</v>
      </c>
      <c r="O2456" s="6" t="s">
        <v>91</v>
      </c>
      <c r="P2456" s="6" t="s">
        <v>91</v>
      </c>
      <c r="Q2456" s="6" t="s">
        <v>91</v>
      </c>
      <c r="R2456" s="5">
        <v>1</v>
      </c>
      <c r="S2456" s="5">
        <v>0</v>
      </c>
      <c r="T2456" s="5" t="s">
        <v>93</v>
      </c>
      <c r="U2456" s="5" t="s">
        <v>105</v>
      </c>
    </row>
    <row r="2457" spans="1:21">
      <c r="A2457" s="6" t="s">
        <v>87</v>
      </c>
      <c r="B2457" s="7">
        <v>1</v>
      </c>
      <c r="C2457" s="5">
        <v>2662</v>
      </c>
      <c r="D2457" s="5">
        <v>42</v>
      </c>
      <c r="E2457" s="8" t="s">
        <v>3345</v>
      </c>
      <c r="F2457" s="8">
        <v>42129604</v>
      </c>
      <c r="G2457" s="5" t="s">
        <v>3349</v>
      </c>
      <c r="H2457" s="5" t="s">
        <v>227</v>
      </c>
      <c r="I2457" s="6" t="s">
        <v>91</v>
      </c>
      <c r="J2457" s="6" t="s">
        <v>91</v>
      </c>
      <c r="K2457" s="6" t="s">
        <v>91</v>
      </c>
      <c r="L2457" s="6" t="s">
        <v>91</v>
      </c>
      <c r="M2457" s="5" t="s">
        <v>92</v>
      </c>
      <c r="N2457" s="6" t="s">
        <v>91</v>
      </c>
      <c r="O2457" s="6" t="s">
        <v>91</v>
      </c>
      <c r="P2457" s="6" t="s">
        <v>91</v>
      </c>
      <c r="Q2457" s="6" t="s">
        <v>91</v>
      </c>
      <c r="R2457" s="5">
        <v>1</v>
      </c>
      <c r="S2457" s="5">
        <v>0</v>
      </c>
      <c r="T2457" s="5" t="s">
        <v>93</v>
      </c>
      <c r="U2457" s="5" t="s">
        <v>105</v>
      </c>
    </row>
    <row r="2458" spans="1:21">
      <c r="A2458" s="6" t="s">
        <v>87</v>
      </c>
      <c r="B2458" s="7">
        <v>1</v>
      </c>
      <c r="C2458" s="5">
        <v>2663</v>
      </c>
      <c r="D2458" s="5">
        <v>42</v>
      </c>
      <c r="E2458" s="8" t="s">
        <v>2713</v>
      </c>
      <c r="F2458" s="8">
        <v>421297</v>
      </c>
      <c r="G2458" s="5" t="s">
        <v>3350</v>
      </c>
      <c r="H2458" s="5" t="s">
        <v>3041</v>
      </c>
      <c r="I2458" s="5">
        <v>10065502190</v>
      </c>
      <c r="J2458" s="6" t="s">
        <v>91</v>
      </c>
      <c r="K2458" s="6" t="s">
        <v>91</v>
      </c>
      <c r="L2458" s="6" t="s">
        <v>91</v>
      </c>
      <c r="M2458" s="5" t="s">
        <v>92</v>
      </c>
      <c r="N2458" s="6" t="s">
        <v>91</v>
      </c>
      <c r="O2458" s="6" t="s">
        <v>91</v>
      </c>
      <c r="P2458" s="6" t="s">
        <v>91</v>
      </c>
      <c r="Q2458" s="6" t="s">
        <v>91</v>
      </c>
      <c r="R2458" s="5">
        <v>1</v>
      </c>
      <c r="S2458" s="5">
        <v>0</v>
      </c>
      <c r="T2458" s="5" t="s">
        <v>93</v>
      </c>
      <c r="U2458" s="5" t="s">
        <v>105</v>
      </c>
    </row>
    <row r="2459" spans="1:21">
      <c r="A2459" s="6" t="s">
        <v>87</v>
      </c>
      <c r="B2459" s="7">
        <v>1</v>
      </c>
      <c r="C2459" s="5">
        <v>2664</v>
      </c>
      <c r="D2459" s="5">
        <v>42</v>
      </c>
      <c r="E2459" s="8" t="s">
        <v>3351</v>
      </c>
      <c r="F2459" s="8">
        <v>42129701</v>
      </c>
      <c r="G2459" s="5" t="s">
        <v>3352</v>
      </c>
      <c r="H2459" s="5" t="s">
        <v>221</v>
      </c>
      <c r="I2459" s="6" t="s">
        <v>91</v>
      </c>
      <c r="J2459" s="6" t="s">
        <v>91</v>
      </c>
      <c r="K2459" s="6" t="s">
        <v>91</v>
      </c>
      <c r="L2459" s="6" t="s">
        <v>91</v>
      </c>
      <c r="M2459" s="5" t="s">
        <v>92</v>
      </c>
      <c r="N2459" s="6" t="s">
        <v>91</v>
      </c>
      <c r="O2459" s="6" t="s">
        <v>91</v>
      </c>
      <c r="P2459" s="6" t="s">
        <v>91</v>
      </c>
      <c r="Q2459" s="6" t="s">
        <v>91</v>
      </c>
      <c r="R2459" s="5">
        <v>1</v>
      </c>
      <c r="S2459" s="5">
        <v>0</v>
      </c>
      <c r="T2459" s="5" t="s">
        <v>93</v>
      </c>
      <c r="U2459" s="5" t="s">
        <v>105</v>
      </c>
    </row>
    <row r="2460" spans="1:21">
      <c r="A2460" s="6" t="s">
        <v>87</v>
      </c>
      <c r="B2460" s="7">
        <v>1</v>
      </c>
      <c r="C2460" s="5">
        <v>2665</v>
      </c>
      <c r="D2460" s="5">
        <v>42</v>
      </c>
      <c r="E2460" s="8" t="s">
        <v>3351</v>
      </c>
      <c r="F2460" s="8">
        <v>42129702</v>
      </c>
      <c r="G2460" s="5" t="s">
        <v>3353</v>
      </c>
      <c r="H2460" s="5" t="s">
        <v>223</v>
      </c>
      <c r="I2460" s="6" t="s">
        <v>91</v>
      </c>
      <c r="J2460" s="6" t="s">
        <v>91</v>
      </c>
      <c r="K2460" s="6" t="s">
        <v>91</v>
      </c>
      <c r="L2460" s="6" t="s">
        <v>91</v>
      </c>
      <c r="M2460" s="5" t="s">
        <v>92</v>
      </c>
      <c r="N2460" s="6" t="s">
        <v>91</v>
      </c>
      <c r="O2460" s="6" t="s">
        <v>91</v>
      </c>
      <c r="P2460" s="6" t="s">
        <v>91</v>
      </c>
      <c r="Q2460" s="6" t="s">
        <v>91</v>
      </c>
      <c r="R2460" s="5">
        <v>1</v>
      </c>
      <c r="S2460" s="5">
        <v>0</v>
      </c>
      <c r="T2460" s="5" t="s">
        <v>93</v>
      </c>
      <c r="U2460" s="5" t="s">
        <v>105</v>
      </c>
    </row>
    <row r="2461" spans="1:21">
      <c r="A2461" s="6" t="s">
        <v>87</v>
      </c>
      <c r="B2461" s="7">
        <v>1</v>
      </c>
      <c r="C2461" s="5">
        <v>2666</v>
      </c>
      <c r="D2461" s="5">
        <v>42</v>
      </c>
      <c r="E2461" s="8" t="s">
        <v>3351</v>
      </c>
      <c r="F2461" s="8">
        <v>42129703</v>
      </c>
      <c r="G2461" s="5" t="s">
        <v>3354</v>
      </c>
      <c r="H2461" s="5" t="s">
        <v>225</v>
      </c>
      <c r="I2461" s="6" t="s">
        <v>91</v>
      </c>
      <c r="J2461" s="6" t="s">
        <v>91</v>
      </c>
      <c r="K2461" s="6" t="s">
        <v>91</v>
      </c>
      <c r="L2461" s="6" t="s">
        <v>91</v>
      </c>
      <c r="M2461" s="5" t="s">
        <v>92</v>
      </c>
      <c r="N2461" s="6" t="s">
        <v>91</v>
      </c>
      <c r="O2461" s="6" t="s">
        <v>91</v>
      </c>
      <c r="P2461" s="6" t="s">
        <v>91</v>
      </c>
      <c r="Q2461" s="6" t="s">
        <v>91</v>
      </c>
      <c r="R2461" s="5">
        <v>1</v>
      </c>
      <c r="S2461" s="5">
        <v>0</v>
      </c>
      <c r="T2461" s="5" t="s">
        <v>93</v>
      </c>
      <c r="U2461" s="5" t="s">
        <v>105</v>
      </c>
    </row>
    <row r="2462" spans="1:21">
      <c r="A2462" s="6" t="s">
        <v>87</v>
      </c>
      <c r="B2462" s="7">
        <v>1</v>
      </c>
      <c r="C2462" s="5">
        <v>2668</v>
      </c>
      <c r="D2462" s="5">
        <v>42</v>
      </c>
      <c r="E2462" s="8" t="s">
        <v>3351</v>
      </c>
      <c r="F2462" s="8">
        <v>42129704</v>
      </c>
      <c r="G2462" s="5" t="s">
        <v>3355</v>
      </c>
      <c r="H2462" s="5" t="s">
        <v>227</v>
      </c>
      <c r="I2462" s="6" t="s">
        <v>91</v>
      </c>
      <c r="J2462" s="6" t="s">
        <v>91</v>
      </c>
      <c r="K2462" s="6" t="s">
        <v>91</v>
      </c>
      <c r="L2462" s="6" t="s">
        <v>91</v>
      </c>
      <c r="M2462" s="5" t="s">
        <v>92</v>
      </c>
      <c r="N2462" s="6" t="s">
        <v>91</v>
      </c>
      <c r="O2462" s="6" t="s">
        <v>91</v>
      </c>
      <c r="P2462" s="6" t="s">
        <v>91</v>
      </c>
      <c r="Q2462" s="6" t="s">
        <v>91</v>
      </c>
      <c r="R2462" s="5">
        <v>1</v>
      </c>
      <c r="S2462" s="5">
        <v>0</v>
      </c>
      <c r="T2462" s="5" t="s">
        <v>93</v>
      </c>
      <c r="U2462" s="5" t="s">
        <v>105</v>
      </c>
    </row>
    <row r="2463" spans="1:21">
      <c r="A2463" s="6" t="s">
        <v>87</v>
      </c>
      <c r="B2463" s="7">
        <v>1</v>
      </c>
      <c r="C2463" s="5">
        <v>2669</v>
      </c>
      <c r="D2463" s="5">
        <v>42</v>
      </c>
      <c r="E2463" s="8" t="s">
        <v>2713</v>
      </c>
      <c r="F2463" s="8">
        <v>421298</v>
      </c>
      <c r="G2463" s="5" t="s">
        <v>3356</v>
      </c>
      <c r="H2463" s="5" t="s">
        <v>2929</v>
      </c>
      <c r="I2463" s="5">
        <v>10065506414</v>
      </c>
      <c r="J2463" s="6" t="s">
        <v>91</v>
      </c>
      <c r="K2463" s="6" t="s">
        <v>91</v>
      </c>
      <c r="L2463" s="6" t="s">
        <v>91</v>
      </c>
      <c r="M2463" s="5" t="s">
        <v>92</v>
      </c>
      <c r="N2463" s="6" t="s">
        <v>91</v>
      </c>
      <c r="O2463" s="6" t="s">
        <v>91</v>
      </c>
      <c r="P2463" s="6" t="s">
        <v>91</v>
      </c>
      <c r="Q2463" s="6" t="s">
        <v>91</v>
      </c>
      <c r="R2463" s="5">
        <v>1</v>
      </c>
      <c r="S2463" s="5">
        <v>0</v>
      </c>
      <c r="T2463" s="5" t="s">
        <v>93</v>
      </c>
      <c r="U2463" s="5" t="s">
        <v>105</v>
      </c>
    </row>
    <row r="2464" spans="1:21">
      <c r="A2464" s="6" t="s">
        <v>87</v>
      </c>
      <c r="B2464" s="7">
        <v>1</v>
      </c>
      <c r="C2464" s="5">
        <v>2670</v>
      </c>
      <c r="D2464" s="5">
        <v>42</v>
      </c>
      <c r="E2464" s="8" t="s">
        <v>3357</v>
      </c>
      <c r="F2464" s="8">
        <v>42129801</v>
      </c>
      <c r="G2464" s="5" t="s">
        <v>3358</v>
      </c>
      <c r="H2464" s="5" t="s">
        <v>221</v>
      </c>
      <c r="I2464" s="6" t="s">
        <v>91</v>
      </c>
      <c r="J2464" s="6" t="s">
        <v>91</v>
      </c>
      <c r="K2464" s="6" t="s">
        <v>91</v>
      </c>
      <c r="L2464" s="6" t="s">
        <v>91</v>
      </c>
      <c r="M2464" s="5" t="s">
        <v>92</v>
      </c>
      <c r="N2464" s="6" t="s">
        <v>91</v>
      </c>
      <c r="O2464" s="6" t="s">
        <v>91</v>
      </c>
      <c r="P2464" s="6" t="s">
        <v>91</v>
      </c>
      <c r="Q2464" s="6" t="s">
        <v>91</v>
      </c>
      <c r="R2464" s="5">
        <v>1</v>
      </c>
      <c r="S2464" s="5">
        <v>0</v>
      </c>
      <c r="T2464" s="5" t="s">
        <v>93</v>
      </c>
      <c r="U2464" s="5" t="s">
        <v>105</v>
      </c>
    </row>
    <row r="2465" spans="1:21">
      <c r="A2465" s="6" t="s">
        <v>87</v>
      </c>
      <c r="B2465" s="7">
        <v>1</v>
      </c>
      <c r="C2465" s="5">
        <v>2671</v>
      </c>
      <c r="D2465" s="5">
        <v>42</v>
      </c>
      <c r="E2465" s="8" t="s">
        <v>3357</v>
      </c>
      <c r="F2465" s="8">
        <v>42129802</v>
      </c>
      <c r="G2465" s="5" t="s">
        <v>3359</v>
      </c>
      <c r="H2465" s="5" t="s">
        <v>223</v>
      </c>
      <c r="I2465" s="6" t="s">
        <v>91</v>
      </c>
      <c r="J2465" s="6" t="s">
        <v>91</v>
      </c>
      <c r="K2465" s="6" t="s">
        <v>91</v>
      </c>
      <c r="L2465" s="6" t="s">
        <v>91</v>
      </c>
      <c r="M2465" s="5" t="s">
        <v>92</v>
      </c>
      <c r="N2465" s="6" t="s">
        <v>91</v>
      </c>
      <c r="O2465" s="6" t="s">
        <v>91</v>
      </c>
      <c r="P2465" s="6" t="s">
        <v>91</v>
      </c>
      <c r="Q2465" s="6" t="s">
        <v>91</v>
      </c>
      <c r="R2465" s="5">
        <v>1</v>
      </c>
      <c r="S2465" s="5">
        <v>0</v>
      </c>
      <c r="T2465" s="5" t="s">
        <v>93</v>
      </c>
      <c r="U2465" s="5" t="s">
        <v>105</v>
      </c>
    </row>
    <row r="2466" spans="1:21">
      <c r="A2466" s="6" t="s">
        <v>87</v>
      </c>
      <c r="B2466" s="7">
        <v>1</v>
      </c>
      <c r="C2466" s="5">
        <v>2672</v>
      </c>
      <c r="D2466" s="5">
        <v>42</v>
      </c>
      <c r="E2466" s="8" t="s">
        <v>3357</v>
      </c>
      <c r="F2466" s="8">
        <v>42129803</v>
      </c>
      <c r="G2466" s="5" t="s">
        <v>3360</v>
      </c>
      <c r="H2466" s="5" t="s">
        <v>225</v>
      </c>
      <c r="I2466" s="6" t="s">
        <v>91</v>
      </c>
      <c r="J2466" s="6" t="s">
        <v>91</v>
      </c>
      <c r="K2466" s="6" t="s">
        <v>91</v>
      </c>
      <c r="L2466" s="6" t="s">
        <v>91</v>
      </c>
      <c r="M2466" s="5" t="s">
        <v>92</v>
      </c>
      <c r="N2466" s="6" t="s">
        <v>91</v>
      </c>
      <c r="O2466" s="6" t="s">
        <v>91</v>
      </c>
      <c r="P2466" s="6" t="s">
        <v>91</v>
      </c>
      <c r="Q2466" s="6" t="s">
        <v>91</v>
      </c>
      <c r="R2466" s="5">
        <v>1</v>
      </c>
      <c r="S2466" s="5">
        <v>0</v>
      </c>
      <c r="T2466" s="5" t="s">
        <v>93</v>
      </c>
      <c r="U2466" s="5" t="s">
        <v>105</v>
      </c>
    </row>
    <row r="2467" spans="1:21">
      <c r="A2467" s="6" t="s">
        <v>87</v>
      </c>
      <c r="B2467" s="7">
        <v>1</v>
      </c>
      <c r="C2467" s="5">
        <v>2674</v>
      </c>
      <c r="D2467" s="5">
        <v>42</v>
      </c>
      <c r="E2467" s="8" t="s">
        <v>3357</v>
      </c>
      <c r="F2467" s="8">
        <v>42129804</v>
      </c>
      <c r="G2467" s="5" t="s">
        <v>3361</v>
      </c>
      <c r="H2467" s="5" t="s">
        <v>227</v>
      </c>
      <c r="I2467" s="6" t="s">
        <v>91</v>
      </c>
      <c r="J2467" s="6" t="s">
        <v>91</v>
      </c>
      <c r="K2467" s="6" t="s">
        <v>91</v>
      </c>
      <c r="L2467" s="6" t="s">
        <v>91</v>
      </c>
      <c r="M2467" s="5" t="s">
        <v>92</v>
      </c>
      <c r="N2467" s="6" t="s">
        <v>91</v>
      </c>
      <c r="O2467" s="6" t="s">
        <v>91</v>
      </c>
      <c r="P2467" s="6" t="s">
        <v>91</v>
      </c>
      <c r="Q2467" s="6" t="s">
        <v>91</v>
      </c>
      <c r="R2467" s="5">
        <v>1</v>
      </c>
      <c r="S2467" s="5">
        <v>0</v>
      </c>
      <c r="T2467" s="5" t="s">
        <v>93</v>
      </c>
      <c r="U2467" s="5" t="s">
        <v>105</v>
      </c>
    </row>
    <row r="2468" spans="1:21">
      <c r="A2468" s="6" t="s">
        <v>87</v>
      </c>
      <c r="B2468" s="7">
        <v>1</v>
      </c>
      <c r="C2468" s="5">
        <v>2675</v>
      </c>
      <c r="D2468" s="5">
        <v>42</v>
      </c>
      <c r="E2468" s="8" t="s">
        <v>2713</v>
      </c>
      <c r="F2468" s="8">
        <v>421299</v>
      </c>
      <c r="G2468" s="5" t="s">
        <v>3362</v>
      </c>
      <c r="H2468" s="5" t="s">
        <v>3006</v>
      </c>
      <c r="I2468" s="6" t="s">
        <v>91</v>
      </c>
      <c r="J2468" s="6" t="s">
        <v>91</v>
      </c>
      <c r="K2468" s="6" t="s">
        <v>91</v>
      </c>
      <c r="L2468" s="6" t="s">
        <v>91</v>
      </c>
      <c r="M2468" s="5" t="s">
        <v>92</v>
      </c>
      <c r="N2468" s="6" t="s">
        <v>91</v>
      </c>
      <c r="O2468" s="6" t="s">
        <v>91</v>
      </c>
      <c r="P2468" s="6" t="s">
        <v>91</v>
      </c>
      <c r="Q2468" s="6" t="s">
        <v>91</v>
      </c>
      <c r="R2468" s="5">
        <v>1</v>
      </c>
      <c r="S2468" s="5">
        <v>0</v>
      </c>
      <c r="T2468" s="5" t="s">
        <v>93</v>
      </c>
      <c r="U2468" s="5" t="s">
        <v>105</v>
      </c>
    </row>
    <row r="2469" spans="1:21">
      <c r="A2469" s="6" t="s">
        <v>87</v>
      </c>
      <c r="B2469" s="7">
        <v>1</v>
      </c>
      <c r="C2469" s="5">
        <v>2676</v>
      </c>
      <c r="D2469" s="5">
        <v>42</v>
      </c>
      <c r="E2469" s="8" t="s">
        <v>3363</v>
      </c>
      <c r="F2469" s="8">
        <v>42129901</v>
      </c>
      <c r="G2469" s="5" t="s">
        <v>3364</v>
      </c>
      <c r="H2469" s="5" t="s">
        <v>221</v>
      </c>
      <c r="I2469" s="6" t="s">
        <v>91</v>
      </c>
      <c r="J2469" s="6" t="s">
        <v>91</v>
      </c>
      <c r="K2469" s="6" t="s">
        <v>91</v>
      </c>
      <c r="L2469" s="6" t="s">
        <v>91</v>
      </c>
      <c r="M2469" s="5" t="s">
        <v>92</v>
      </c>
      <c r="N2469" s="6" t="s">
        <v>91</v>
      </c>
      <c r="O2469" s="6" t="s">
        <v>91</v>
      </c>
      <c r="P2469" s="6" t="s">
        <v>91</v>
      </c>
      <c r="Q2469" s="6" t="s">
        <v>91</v>
      </c>
      <c r="R2469" s="5">
        <v>1</v>
      </c>
      <c r="S2469" s="5">
        <v>0</v>
      </c>
      <c r="T2469" s="5" t="s">
        <v>93</v>
      </c>
      <c r="U2469" s="5" t="s">
        <v>105</v>
      </c>
    </row>
    <row r="2470" spans="1:21">
      <c r="A2470" s="6" t="s">
        <v>87</v>
      </c>
      <c r="B2470" s="7">
        <v>1</v>
      </c>
      <c r="C2470" s="5">
        <v>2677</v>
      </c>
      <c r="D2470" s="5">
        <v>42</v>
      </c>
      <c r="E2470" s="8" t="s">
        <v>3363</v>
      </c>
      <c r="F2470" s="8">
        <v>42129902</v>
      </c>
      <c r="G2470" s="5" t="s">
        <v>3365</v>
      </c>
      <c r="H2470" s="5" t="s">
        <v>223</v>
      </c>
      <c r="I2470" s="6" t="s">
        <v>91</v>
      </c>
      <c r="J2470" s="6" t="s">
        <v>91</v>
      </c>
      <c r="K2470" s="6" t="s">
        <v>91</v>
      </c>
      <c r="L2470" s="6" t="s">
        <v>91</v>
      </c>
      <c r="M2470" s="5" t="s">
        <v>92</v>
      </c>
      <c r="N2470" s="6" t="s">
        <v>91</v>
      </c>
      <c r="O2470" s="6" t="s">
        <v>91</v>
      </c>
      <c r="P2470" s="6" t="s">
        <v>91</v>
      </c>
      <c r="Q2470" s="6" t="s">
        <v>91</v>
      </c>
      <c r="R2470" s="5">
        <v>1</v>
      </c>
      <c r="S2470" s="5">
        <v>0</v>
      </c>
      <c r="T2470" s="5" t="s">
        <v>93</v>
      </c>
      <c r="U2470" s="5" t="s">
        <v>105</v>
      </c>
    </row>
    <row r="2471" spans="1:21">
      <c r="A2471" s="6" t="s">
        <v>87</v>
      </c>
      <c r="B2471" s="7">
        <v>1</v>
      </c>
      <c r="C2471" s="5">
        <v>2678</v>
      </c>
      <c r="D2471" s="5">
        <v>42</v>
      </c>
      <c r="E2471" s="8" t="s">
        <v>3363</v>
      </c>
      <c r="F2471" s="8">
        <v>42129903</v>
      </c>
      <c r="G2471" s="5" t="s">
        <v>3366</v>
      </c>
      <c r="H2471" s="5" t="s">
        <v>225</v>
      </c>
      <c r="I2471" s="6" t="s">
        <v>91</v>
      </c>
      <c r="J2471" s="6" t="s">
        <v>91</v>
      </c>
      <c r="K2471" s="6" t="s">
        <v>91</v>
      </c>
      <c r="L2471" s="6" t="s">
        <v>91</v>
      </c>
      <c r="M2471" s="5" t="s">
        <v>92</v>
      </c>
      <c r="N2471" s="6" t="s">
        <v>91</v>
      </c>
      <c r="O2471" s="6" t="s">
        <v>91</v>
      </c>
      <c r="P2471" s="6" t="s">
        <v>91</v>
      </c>
      <c r="Q2471" s="6" t="s">
        <v>91</v>
      </c>
      <c r="R2471" s="5">
        <v>1</v>
      </c>
      <c r="S2471" s="5">
        <v>0</v>
      </c>
      <c r="T2471" s="5" t="s">
        <v>93</v>
      </c>
      <c r="U2471" s="5" t="s">
        <v>105</v>
      </c>
    </row>
    <row r="2472" spans="1:21">
      <c r="A2472" s="6" t="s">
        <v>87</v>
      </c>
      <c r="B2472" s="7">
        <v>1</v>
      </c>
      <c r="C2472" s="5">
        <v>2679</v>
      </c>
      <c r="D2472" s="5">
        <v>42</v>
      </c>
      <c r="E2472" s="8" t="s">
        <v>3363</v>
      </c>
      <c r="F2472" s="8">
        <v>42129904</v>
      </c>
      <c r="G2472" s="5" t="s">
        <v>3367</v>
      </c>
      <c r="H2472" s="5" t="s">
        <v>227</v>
      </c>
      <c r="I2472" s="6" t="s">
        <v>91</v>
      </c>
      <c r="J2472" s="6" t="s">
        <v>91</v>
      </c>
      <c r="K2472" s="6" t="s">
        <v>91</v>
      </c>
      <c r="L2472" s="6" t="s">
        <v>91</v>
      </c>
      <c r="M2472" s="5" t="s">
        <v>92</v>
      </c>
      <c r="N2472" s="6" t="s">
        <v>91</v>
      </c>
      <c r="O2472" s="6" t="s">
        <v>91</v>
      </c>
      <c r="P2472" s="6" t="s">
        <v>91</v>
      </c>
      <c r="Q2472" s="6" t="s">
        <v>91</v>
      </c>
      <c r="R2472" s="5">
        <v>1</v>
      </c>
      <c r="S2472" s="5">
        <v>0</v>
      </c>
      <c r="T2472" s="5" t="s">
        <v>93</v>
      </c>
      <c r="U2472" s="5" t="s">
        <v>105</v>
      </c>
    </row>
    <row r="2473" spans="1:21">
      <c r="A2473" s="6" t="s">
        <v>87</v>
      </c>
      <c r="B2473" s="7">
        <v>1</v>
      </c>
      <c r="C2473" s="5">
        <v>2680</v>
      </c>
      <c r="D2473" s="5">
        <v>42</v>
      </c>
      <c r="E2473" s="8" t="s">
        <v>2713</v>
      </c>
      <c r="F2473" s="8">
        <v>4212100</v>
      </c>
      <c r="G2473" s="5" t="s">
        <v>3368</v>
      </c>
      <c r="H2473" s="5" t="s">
        <v>2971</v>
      </c>
      <c r="I2473" s="5">
        <v>10065504110</v>
      </c>
      <c r="J2473" s="6" t="s">
        <v>91</v>
      </c>
      <c r="K2473" s="6" t="s">
        <v>91</v>
      </c>
      <c r="L2473" s="6" t="s">
        <v>91</v>
      </c>
      <c r="M2473" s="5" t="s">
        <v>92</v>
      </c>
      <c r="N2473" s="6" t="s">
        <v>91</v>
      </c>
      <c r="O2473" s="6" t="s">
        <v>91</v>
      </c>
      <c r="P2473" s="6" t="s">
        <v>91</v>
      </c>
      <c r="Q2473" s="6" t="s">
        <v>91</v>
      </c>
      <c r="R2473" s="5">
        <v>1</v>
      </c>
      <c r="S2473" s="5">
        <v>0</v>
      </c>
      <c r="T2473" s="5" t="s">
        <v>93</v>
      </c>
      <c r="U2473" s="5" t="s">
        <v>105</v>
      </c>
    </row>
    <row r="2474" spans="1:21">
      <c r="A2474" s="6" t="s">
        <v>87</v>
      </c>
      <c r="B2474" s="7">
        <v>1</v>
      </c>
      <c r="C2474" s="5">
        <v>2681</v>
      </c>
      <c r="D2474" s="5">
        <v>42</v>
      </c>
      <c r="E2474" s="8">
        <v>421210</v>
      </c>
      <c r="F2474" s="8">
        <v>421210001</v>
      </c>
      <c r="G2474" s="5" t="s">
        <v>3369</v>
      </c>
      <c r="H2474" s="5" t="s">
        <v>221</v>
      </c>
      <c r="I2474" s="6" t="s">
        <v>91</v>
      </c>
      <c r="J2474" s="6" t="s">
        <v>91</v>
      </c>
      <c r="K2474" s="6" t="s">
        <v>91</v>
      </c>
      <c r="L2474" s="6" t="s">
        <v>91</v>
      </c>
      <c r="M2474" s="5" t="s">
        <v>92</v>
      </c>
      <c r="N2474" s="6" t="s">
        <v>91</v>
      </c>
      <c r="O2474" s="6" t="s">
        <v>91</v>
      </c>
      <c r="P2474" s="6" t="s">
        <v>91</v>
      </c>
      <c r="Q2474" s="6" t="s">
        <v>91</v>
      </c>
      <c r="R2474" s="5">
        <v>1</v>
      </c>
      <c r="S2474" s="5">
        <v>0</v>
      </c>
      <c r="T2474" s="5" t="s">
        <v>93</v>
      </c>
      <c r="U2474" s="5" t="s">
        <v>105</v>
      </c>
    </row>
    <row r="2475" spans="1:21">
      <c r="A2475" s="6" t="s">
        <v>87</v>
      </c>
      <c r="B2475" s="7">
        <v>1</v>
      </c>
      <c r="C2475" s="5">
        <v>2682</v>
      </c>
      <c r="D2475" s="5">
        <v>42</v>
      </c>
      <c r="E2475" s="8">
        <v>421210</v>
      </c>
      <c r="F2475" s="8">
        <v>421210002</v>
      </c>
      <c r="G2475" s="5" t="s">
        <v>3370</v>
      </c>
      <c r="H2475" s="5" t="s">
        <v>223</v>
      </c>
      <c r="I2475" s="6" t="s">
        <v>91</v>
      </c>
      <c r="J2475" s="6" t="s">
        <v>91</v>
      </c>
      <c r="K2475" s="6" t="s">
        <v>91</v>
      </c>
      <c r="L2475" s="6" t="s">
        <v>91</v>
      </c>
      <c r="M2475" s="5" t="s">
        <v>92</v>
      </c>
      <c r="N2475" s="6" t="s">
        <v>91</v>
      </c>
      <c r="O2475" s="6" t="s">
        <v>91</v>
      </c>
      <c r="P2475" s="6" t="s">
        <v>91</v>
      </c>
      <c r="Q2475" s="6" t="s">
        <v>91</v>
      </c>
      <c r="R2475" s="5">
        <v>1</v>
      </c>
      <c r="S2475" s="5">
        <v>0</v>
      </c>
      <c r="T2475" s="5" t="s">
        <v>93</v>
      </c>
      <c r="U2475" s="5" t="s">
        <v>105</v>
      </c>
    </row>
    <row r="2476" spans="1:21">
      <c r="A2476" s="6" t="s">
        <v>87</v>
      </c>
      <c r="B2476" s="7">
        <v>1</v>
      </c>
      <c r="C2476" s="5">
        <v>2683</v>
      </c>
      <c r="D2476" s="5">
        <v>42</v>
      </c>
      <c r="E2476" s="8">
        <v>421210</v>
      </c>
      <c r="F2476" s="8">
        <v>421210003</v>
      </c>
      <c r="G2476" s="5" t="s">
        <v>3371</v>
      </c>
      <c r="H2476" s="5" t="s">
        <v>225</v>
      </c>
      <c r="I2476" s="6" t="s">
        <v>91</v>
      </c>
      <c r="J2476" s="6" t="s">
        <v>91</v>
      </c>
      <c r="K2476" s="6" t="s">
        <v>91</v>
      </c>
      <c r="L2476" s="6" t="s">
        <v>91</v>
      </c>
      <c r="M2476" s="5" t="s">
        <v>92</v>
      </c>
      <c r="N2476" s="6" t="s">
        <v>91</v>
      </c>
      <c r="O2476" s="6" t="s">
        <v>91</v>
      </c>
      <c r="P2476" s="6" t="s">
        <v>91</v>
      </c>
      <c r="Q2476" s="6" t="s">
        <v>91</v>
      </c>
      <c r="R2476" s="5">
        <v>1</v>
      </c>
      <c r="S2476" s="5">
        <v>0</v>
      </c>
      <c r="T2476" s="5" t="s">
        <v>93</v>
      </c>
      <c r="U2476" s="5" t="s">
        <v>105</v>
      </c>
    </row>
    <row r="2477" spans="1:21">
      <c r="A2477" s="6" t="s">
        <v>87</v>
      </c>
      <c r="B2477" s="7">
        <v>1</v>
      </c>
      <c r="C2477" s="5">
        <v>2684</v>
      </c>
      <c r="D2477" s="5">
        <v>42</v>
      </c>
      <c r="E2477" s="8">
        <v>421210</v>
      </c>
      <c r="F2477" s="8">
        <v>421210004</v>
      </c>
      <c r="G2477" s="5" t="s">
        <v>3372</v>
      </c>
      <c r="H2477" s="5" t="s">
        <v>227</v>
      </c>
      <c r="I2477" s="6" t="s">
        <v>91</v>
      </c>
      <c r="J2477" s="6" t="s">
        <v>91</v>
      </c>
      <c r="K2477" s="6" t="s">
        <v>91</v>
      </c>
      <c r="L2477" s="6" t="s">
        <v>91</v>
      </c>
      <c r="M2477" s="5" t="s">
        <v>92</v>
      </c>
      <c r="N2477" s="6" t="s">
        <v>91</v>
      </c>
      <c r="O2477" s="6" t="s">
        <v>91</v>
      </c>
      <c r="P2477" s="6" t="s">
        <v>91</v>
      </c>
      <c r="Q2477" s="6" t="s">
        <v>91</v>
      </c>
      <c r="R2477" s="5">
        <v>1</v>
      </c>
      <c r="S2477" s="5">
        <v>0</v>
      </c>
      <c r="T2477" s="5" t="s">
        <v>93</v>
      </c>
      <c r="U2477" s="5" t="s">
        <v>105</v>
      </c>
    </row>
    <row r="2478" spans="1:21">
      <c r="A2478" s="6" t="s">
        <v>87</v>
      </c>
      <c r="B2478" s="7">
        <v>1</v>
      </c>
      <c r="C2478" s="5">
        <v>2685</v>
      </c>
      <c r="D2478" s="5">
        <v>42</v>
      </c>
      <c r="E2478" s="8" t="s">
        <v>2713</v>
      </c>
      <c r="F2478" s="8">
        <v>4212101</v>
      </c>
      <c r="G2478" s="5" t="s">
        <v>3373</v>
      </c>
      <c r="H2478" s="5" t="s">
        <v>3048</v>
      </c>
      <c r="I2478" s="5">
        <v>10065500057</v>
      </c>
      <c r="J2478" s="6" t="s">
        <v>91</v>
      </c>
      <c r="K2478" s="6" t="s">
        <v>91</v>
      </c>
      <c r="L2478" s="6" t="s">
        <v>91</v>
      </c>
      <c r="M2478" s="5" t="s">
        <v>92</v>
      </c>
      <c r="N2478" s="6" t="s">
        <v>91</v>
      </c>
      <c r="O2478" s="6" t="s">
        <v>91</v>
      </c>
      <c r="P2478" s="6" t="s">
        <v>91</v>
      </c>
      <c r="Q2478" s="6" t="s">
        <v>91</v>
      </c>
      <c r="R2478" s="5">
        <v>1</v>
      </c>
      <c r="S2478" s="5">
        <v>0</v>
      </c>
      <c r="T2478" s="5" t="s">
        <v>93</v>
      </c>
      <c r="U2478" s="5" t="s">
        <v>105</v>
      </c>
    </row>
    <row r="2479" spans="1:21">
      <c r="A2479" s="6" t="s">
        <v>87</v>
      </c>
      <c r="B2479" s="7">
        <v>1</v>
      </c>
      <c r="C2479" s="5">
        <v>2686</v>
      </c>
      <c r="D2479" s="5">
        <v>42</v>
      </c>
      <c r="E2479" s="8">
        <v>421210</v>
      </c>
      <c r="F2479" s="8">
        <v>421210101</v>
      </c>
      <c r="G2479" s="5" t="s">
        <v>3374</v>
      </c>
      <c r="H2479" s="5" t="s">
        <v>221</v>
      </c>
      <c r="I2479" s="6" t="s">
        <v>91</v>
      </c>
      <c r="J2479" s="6" t="s">
        <v>91</v>
      </c>
      <c r="K2479" s="6" t="s">
        <v>91</v>
      </c>
      <c r="L2479" s="6" t="s">
        <v>91</v>
      </c>
      <c r="M2479" s="5" t="s">
        <v>92</v>
      </c>
      <c r="N2479" s="6" t="s">
        <v>91</v>
      </c>
      <c r="O2479" s="6" t="s">
        <v>91</v>
      </c>
      <c r="P2479" s="6" t="s">
        <v>91</v>
      </c>
      <c r="Q2479" s="6" t="s">
        <v>91</v>
      </c>
      <c r="R2479" s="5">
        <v>1</v>
      </c>
      <c r="S2479" s="5">
        <v>0</v>
      </c>
      <c r="T2479" s="5" t="s">
        <v>93</v>
      </c>
      <c r="U2479" s="5" t="s">
        <v>105</v>
      </c>
    </row>
    <row r="2480" spans="1:21">
      <c r="A2480" s="6" t="s">
        <v>87</v>
      </c>
      <c r="B2480" s="7">
        <v>1</v>
      </c>
      <c r="C2480" s="5">
        <v>2687</v>
      </c>
      <c r="D2480" s="5">
        <v>42</v>
      </c>
      <c r="E2480" s="8">
        <v>421210</v>
      </c>
      <c r="F2480" s="8">
        <v>421210102</v>
      </c>
      <c r="G2480" s="5" t="s">
        <v>3375</v>
      </c>
      <c r="H2480" s="5" t="s">
        <v>223</v>
      </c>
      <c r="I2480" s="6" t="s">
        <v>91</v>
      </c>
      <c r="J2480" s="6" t="s">
        <v>91</v>
      </c>
      <c r="K2480" s="6" t="s">
        <v>91</v>
      </c>
      <c r="L2480" s="6" t="s">
        <v>91</v>
      </c>
      <c r="M2480" s="5" t="s">
        <v>92</v>
      </c>
      <c r="N2480" s="6" t="s">
        <v>91</v>
      </c>
      <c r="O2480" s="6" t="s">
        <v>91</v>
      </c>
      <c r="P2480" s="6" t="s">
        <v>91</v>
      </c>
      <c r="Q2480" s="6" t="s">
        <v>91</v>
      </c>
      <c r="R2480" s="5">
        <v>1</v>
      </c>
      <c r="S2480" s="5">
        <v>0</v>
      </c>
      <c r="T2480" s="5" t="s">
        <v>93</v>
      </c>
      <c r="U2480" s="5" t="s">
        <v>105</v>
      </c>
    </row>
    <row r="2481" spans="1:21">
      <c r="A2481" s="6" t="s">
        <v>87</v>
      </c>
      <c r="B2481" s="7">
        <v>1</v>
      </c>
      <c r="C2481" s="5">
        <v>2688</v>
      </c>
      <c r="D2481" s="5">
        <v>42</v>
      </c>
      <c r="E2481" s="8">
        <v>421210</v>
      </c>
      <c r="F2481" s="8">
        <v>421210103</v>
      </c>
      <c r="G2481" s="5" t="s">
        <v>3376</v>
      </c>
      <c r="H2481" s="5" t="s">
        <v>225</v>
      </c>
      <c r="I2481" s="6" t="s">
        <v>91</v>
      </c>
      <c r="J2481" s="6" t="s">
        <v>91</v>
      </c>
      <c r="K2481" s="6" t="s">
        <v>91</v>
      </c>
      <c r="L2481" s="6" t="s">
        <v>91</v>
      </c>
      <c r="M2481" s="5" t="s">
        <v>92</v>
      </c>
      <c r="N2481" s="6" t="s">
        <v>91</v>
      </c>
      <c r="O2481" s="6" t="s">
        <v>91</v>
      </c>
      <c r="P2481" s="6" t="s">
        <v>91</v>
      </c>
      <c r="Q2481" s="6" t="s">
        <v>91</v>
      </c>
      <c r="R2481" s="5">
        <v>1</v>
      </c>
      <c r="S2481" s="5">
        <v>0</v>
      </c>
      <c r="T2481" s="5" t="s">
        <v>93</v>
      </c>
      <c r="U2481" s="5" t="s">
        <v>105</v>
      </c>
    </row>
    <row r="2482" spans="1:21">
      <c r="A2482" s="6" t="s">
        <v>87</v>
      </c>
      <c r="B2482" s="7">
        <v>1</v>
      </c>
      <c r="C2482" s="5">
        <v>2690</v>
      </c>
      <c r="D2482" s="5">
        <v>42</v>
      </c>
      <c r="E2482" s="8">
        <v>421210</v>
      </c>
      <c r="F2482" s="8">
        <v>421210104</v>
      </c>
      <c r="G2482" s="5" t="s">
        <v>3377</v>
      </c>
      <c r="H2482" s="5" t="s">
        <v>227</v>
      </c>
      <c r="I2482" s="6" t="s">
        <v>91</v>
      </c>
      <c r="J2482" s="6" t="s">
        <v>91</v>
      </c>
      <c r="K2482" s="6" t="s">
        <v>91</v>
      </c>
      <c r="L2482" s="6" t="s">
        <v>91</v>
      </c>
      <c r="M2482" s="5" t="s">
        <v>92</v>
      </c>
      <c r="N2482" s="6" t="s">
        <v>91</v>
      </c>
      <c r="O2482" s="6" t="s">
        <v>91</v>
      </c>
      <c r="P2482" s="6" t="s">
        <v>91</v>
      </c>
      <c r="Q2482" s="6" t="s">
        <v>91</v>
      </c>
      <c r="R2482" s="5">
        <v>1</v>
      </c>
      <c r="S2482" s="5">
        <v>0</v>
      </c>
      <c r="T2482" s="5" t="s">
        <v>93</v>
      </c>
      <c r="U2482" s="5" t="s">
        <v>105</v>
      </c>
    </row>
    <row r="2483" spans="1:21">
      <c r="A2483" s="6" t="s">
        <v>87</v>
      </c>
      <c r="B2483" s="7">
        <v>1</v>
      </c>
      <c r="C2483" s="5">
        <v>2691</v>
      </c>
      <c r="D2483" s="5">
        <v>42</v>
      </c>
      <c r="E2483" s="8" t="s">
        <v>2713</v>
      </c>
      <c r="F2483" s="8">
        <v>4212102</v>
      </c>
      <c r="G2483" s="5" t="s">
        <v>3378</v>
      </c>
      <c r="H2483" s="5" t="s">
        <v>2803</v>
      </c>
      <c r="I2483" s="6" t="s">
        <v>91</v>
      </c>
      <c r="J2483" s="6" t="s">
        <v>91</v>
      </c>
      <c r="K2483" s="6" t="s">
        <v>91</v>
      </c>
      <c r="L2483" s="6" t="s">
        <v>91</v>
      </c>
      <c r="M2483" s="5" t="s">
        <v>92</v>
      </c>
      <c r="N2483" s="6" t="s">
        <v>91</v>
      </c>
      <c r="O2483" s="6" t="s">
        <v>91</v>
      </c>
      <c r="P2483" s="6" t="s">
        <v>91</v>
      </c>
      <c r="Q2483" s="6" t="s">
        <v>91</v>
      </c>
      <c r="R2483" s="5">
        <v>1</v>
      </c>
      <c r="S2483" s="5">
        <v>0</v>
      </c>
      <c r="T2483" s="5" t="s">
        <v>93</v>
      </c>
      <c r="U2483" s="5" t="s">
        <v>105</v>
      </c>
    </row>
    <row r="2484" spans="1:21">
      <c r="A2484" s="6" t="s">
        <v>87</v>
      </c>
      <c r="B2484" s="7">
        <v>1</v>
      </c>
      <c r="C2484" s="5">
        <v>2692</v>
      </c>
      <c r="D2484" s="5">
        <v>42</v>
      </c>
      <c r="E2484" s="8">
        <v>421210</v>
      </c>
      <c r="F2484" s="8">
        <v>421210201</v>
      </c>
      <c r="G2484" s="5" t="s">
        <v>3379</v>
      </c>
      <c r="H2484" s="5" t="s">
        <v>221</v>
      </c>
      <c r="I2484" s="6" t="s">
        <v>91</v>
      </c>
      <c r="J2484" s="6" t="s">
        <v>91</v>
      </c>
      <c r="K2484" s="6" t="s">
        <v>91</v>
      </c>
      <c r="L2484" s="6" t="s">
        <v>91</v>
      </c>
      <c r="M2484" s="5" t="s">
        <v>92</v>
      </c>
      <c r="N2484" s="6" t="s">
        <v>91</v>
      </c>
      <c r="O2484" s="6" t="s">
        <v>91</v>
      </c>
      <c r="P2484" s="6" t="s">
        <v>91</v>
      </c>
      <c r="Q2484" s="6" t="s">
        <v>91</v>
      </c>
      <c r="R2484" s="5">
        <v>1</v>
      </c>
      <c r="S2484" s="5">
        <v>0</v>
      </c>
      <c r="T2484" s="5" t="s">
        <v>93</v>
      </c>
      <c r="U2484" s="5" t="s">
        <v>105</v>
      </c>
    </row>
    <row r="2485" spans="1:21">
      <c r="A2485" s="6" t="s">
        <v>87</v>
      </c>
      <c r="B2485" s="7">
        <v>1</v>
      </c>
      <c r="C2485" s="5">
        <v>2693</v>
      </c>
      <c r="D2485" s="5">
        <v>42</v>
      </c>
      <c r="E2485" s="8">
        <v>421210</v>
      </c>
      <c r="F2485" s="8">
        <v>421210202</v>
      </c>
      <c r="G2485" s="5" t="s">
        <v>3380</v>
      </c>
      <c r="H2485" s="5" t="s">
        <v>223</v>
      </c>
      <c r="I2485" s="6" t="s">
        <v>91</v>
      </c>
      <c r="J2485" s="6" t="s">
        <v>91</v>
      </c>
      <c r="K2485" s="6" t="s">
        <v>91</v>
      </c>
      <c r="L2485" s="6" t="s">
        <v>91</v>
      </c>
      <c r="M2485" s="5" t="s">
        <v>92</v>
      </c>
      <c r="N2485" s="6" t="s">
        <v>91</v>
      </c>
      <c r="O2485" s="6" t="s">
        <v>91</v>
      </c>
      <c r="P2485" s="6" t="s">
        <v>91</v>
      </c>
      <c r="Q2485" s="6" t="s">
        <v>91</v>
      </c>
      <c r="R2485" s="5">
        <v>1</v>
      </c>
      <c r="S2485" s="5">
        <v>0</v>
      </c>
      <c r="T2485" s="5" t="s">
        <v>93</v>
      </c>
      <c r="U2485" s="5" t="s">
        <v>105</v>
      </c>
    </row>
    <row r="2486" spans="1:21">
      <c r="A2486" s="6" t="s">
        <v>87</v>
      </c>
      <c r="B2486" s="7">
        <v>1</v>
      </c>
      <c r="C2486" s="5">
        <v>2694</v>
      </c>
      <c r="D2486" s="5">
        <v>42</v>
      </c>
      <c r="E2486" s="8">
        <v>421210</v>
      </c>
      <c r="F2486" s="8">
        <v>421210203</v>
      </c>
      <c r="G2486" s="5" t="s">
        <v>3381</v>
      </c>
      <c r="H2486" s="5" t="s">
        <v>225</v>
      </c>
      <c r="I2486" s="6" t="s">
        <v>91</v>
      </c>
      <c r="J2486" s="6" t="s">
        <v>91</v>
      </c>
      <c r="K2486" s="6" t="s">
        <v>91</v>
      </c>
      <c r="L2486" s="6" t="s">
        <v>91</v>
      </c>
      <c r="M2486" s="5" t="s">
        <v>92</v>
      </c>
      <c r="N2486" s="6" t="s">
        <v>91</v>
      </c>
      <c r="O2486" s="6" t="s">
        <v>91</v>
      </c>
      <c r="P2486" s="6" t="s">
        <v>91</v>
      </c>
      <c r="Q2486" s="6" t="s">
        <v>91</v>
      </c>
      <c r="R2486" s="5">
        <v>1</v>
      </c>
      <c r="S2486" s="5">
        <v>0</v>
      </c>
      <c r="T2486" s="5" t="s">
        <v>93</v>
      </c>
      <c r="U2486" s="5" t="s">
        <v>105</v>
      </c>
    </row>
    <row r="2487" spans="1:21">
      <c r="A2487" s="6" t="s">
        <v>87</v>
      </c>
      <c r="B2487" s="7">
        <v>1</v>
      </c>
      <c r="C2487" s="5">
        <v>2695</v>
      </c>
      <c r="D2487" s="5">
        <v>42</v>
      </c>
      <c r="E2487" s="8">
        <v>421210</v>
      </c>
      <c r="F2487" s="8">
        <v>421210204</v>
      </c>
      <c r="G2487" s="5" t="s">
        <v>3382</v>
      </c>
      <c r="H2487" s="5" t="s">
        <v>227</v>
      </c>
      <c r="I2487" s="6" t="s">
        <v>91</v>
      </c>
      <c r="J2487" s="6" t="s">
        <v>91</v>
      </c>
      <c r="K2487" s="6" t="s">
        <v>91</v>
      </c>
      <c r="L2487" s="6" t="s">
        <v>91</v>
      </c>
      <c r="M2487" s="5" t="s">
        <v>92</v>
      </c>
      <c r="N2487" s="6" t="s">
        <v>91</v>
      </c>
      <c r="O2487" s="6" t="s">
        <v>91</v>
      </c>
      <c r="P2487" s="6" t="s">
        <v>91</v>
      </c>
      <c r="Q2487" s="6" t="s">
        <v>91</v>
      </c>
      <c r="R2487" s="5">
        <v>1</v>
      </c>
      <c r="S2487" s="5">
        <v>0</v>
      </c>
      <c r="T2487" s="5" t="s">
        <v>93</v>
      </c>
      <c r="U2487" s="5" t="s">
        <v>105</v>
      </c>
    </row>
    <row r="2488" spans="1:21">
      <c r="A2488" s="6" t="s">
        <v>87</v>
      </c>
      <c r="B2488" s="7">
        <v>1</v>
      </c>
      <c r="C2488" s="5">
        <v>2696</v>
      </c>
      <c r="D2488" s="5">
        <v>42</v>
      </c>
      <c r="E2488" s="8" t="s">
        <v>2713</v>
      </c>
      <c r="F2488" s="8">
        <v>4212103</v>
      </c>
      <c r="G2488" s="5" t="s">
        <v>3383</v>
      </c>
      <c r="H2488" s="5" t="s">
        <v>3020</v>
      </c>
      <c r="I2488" s="5">
        <v>10065505767</v>
      </c>
      <c r="J2488" s="6" t="s">
        <v>91</v>
      </c>
      <c r="K2488" s="6" t="s">
        <v>91</v>
      </c>
      <c r="L2488" s="6" t="s">
        <v>91</v>
      </c>
      <c r="M2488" s="5" t="s">
        <v>92</v>
      </c>
      <c r="N2488" s="6" t="s">
        <v>91</v>
      </c>
      <c r="O2488" s="6" t="s">
        <v>91</v>
      </c>
      <c r="P2488" s="6" t="s">
        <v>91</v>
      </c>
      <c r="Q2488" s="6" t="s">
        <v>91</v>
      </c>
      <c r="R2488" s="5">
        <v>1</v>
      </c>
      <c r="S2488" s="5">
        <v>0</v>
      </c>
      <c r="T2488" s="5" t="s">
        <v>93</v>
      </c>
      <c r="U2488" s="5" t="s">
        <v>105</v>
      </c>
    </row>
    <row r="2489" spans="1:21">
      <c r="A2489" s="6" t="s">
        <v>87</v>
      </c>
      <c r="B2489" s="7">
        <v>1</v>
      </c>
      <c r="C2489" s="5">
        <v>2697</v>
      </c>
      <c r="D2489" s="5">
        <v>42</v>
      </c>
      <c r="E2489" s="8">
        <v>421210</v>
      </c>
      <c r="F2489" s="8">
        <v>421210301</v>
      </c>
      <c r="G2489" s="5" t="s">
        <v>3384</v>
      </c>
      <c r="H2489" s="5" t="s">
        <v>221</v>
      </c>
      <c r="I2489" s="6" t="s">
        <v>91</v>
      </c>
      <c r="J2489" s="6" t="s">
        <v>91</v>
      </c>
      <c r="K2489" s="6" t="s">
        <v>91</v>
      </c>
      <c r="L2489" s="6" t="s">
        <v>91</v>
      </c>
      <c r="M2489" s="5" t="s">
        <v>92</v>
      </c>
      <c r="N2489" s="6" t="s">
        <v>91</v>
      </c>
      <c r="O2489" s="6" t="s">
        <v>91</v>
      </c>
      <c r="P2489" s="6" t="s">
        <v>91</v>
      </c>
      <c r="Q2489" s="6" t="s">
        <v>91</v>
      </c>
      <c r="R2489" s="5">
        <v>1</v>
      </c>
      <c r="S2489" s="5">
        <v>0</v>
      </c>
      <c r="T2489" s="5" t="s">
        <v>93</v>
      </c>
      <c r="U2489" s="5" t="s">
        <v>105</v>
      </c>
    </row>
    <row r="2490" spans="1:21">
      <c r="A2490" s="6" t="s">
        <v>87</v>
      </c>
      <c r="B2490" s="7">
        <v>1</v>
      </c>
      <c r="C2490" s="5">
        <v>2698</v>
      </c>
      <c r="D2490" s="5">
        <v>42</v>
      </c>
      <c r="E2490" s="8">
        <v>421210</v>
      </c>
      <c r="F2490" s="8">
        <v>421210302</v>
      </c>
      <c r="G2490" s="5" t="s">
        <v>3385</v>
      </c>
      <c r="H2490" s="5" t="s">
        <v>223</v>
      </c>
      <c r="I2490" s="6" t="s">
        <v>91</v>
      </c>
      <c r="J2490" s="6" t="s">
        <v>91</v>
      </c>
      <c r="K2490" s="6" t="s">
        <v>91</v>
      </c>
      <c r="L2490" s="6" t="s">
        <v>91</v>
      </c>
      <c r="M2490" s="5" t="s">
        <v>92</v>
      </c>
      <c r="N2490" s="6" t="s">
        <v>91</v>
      </c>
      <c r="O2490" s="6" t="s">
        <v>91</v>
      </c>
      <c r="P2490" s="6" t="s">
        <v>91</v>
      </c>
      <c r="Q2490" s="6" t="s">
        <v>91</v>
      </c>
      <c r="R2490" s="5">
        <v>1</v>
      </c>
      <c r="S2490" s="5">
        <v>0</v>
      </c>
      <c r="T2490" s="5" t="s">
        <v>93</v>
      </c>
      <c r="U2490" s="5" t="s">
        <v>105</v>
      </c>
    </row>
    <row r="2491" spans="1:21">
      <c r="A2491" s="6" t="s">
        <v>87</v>
      </c>
      <c r="B2491" s="7">
        <v>1</v>
      </c>
      <c r="C2491" s="5">
        <v>2699</v>
      </c>
      <c r="D2491" s="5">
        <v>42</v>
      </c>
      <c r="E2491" s="8">
        <v>421210</v>
      </c>
      <c r="F2491" s="8">
        <v>421210303</v>
      </c>
      <c r="G2491" s="5" t="s">
        <v>3386</v>
      </c>
      <c r="H2491" s="5" t="s">
        <v>225</v>
      </c>
      <c r="I2491" s="6" t="s">
        <v>91</v>
      </c>
      <c r="J2491" s="6" t="s">
        <v>91</v>
      </c>
      <c r="K2491" s="6" t="s">
        <v>91</v>
      </c>
      <c r="L2491" s="6" t="s">
        <v>91</v>
      </c>
      <c r="M2491" s="5" t="s">
        <v>92</v>
      </c>
      <c r="N2491" s="6" t="s">
        <v>91</v>
      </c>
      <c r="O2491" s="6" t="s">
        <v>91</v>
      </c>
      <c r="P2491" s="6" t="s">
        <v>91</v>
      </c>
      <c r="Q2491" s="6" t="s">
        <v>91</v>
      </c>
      <c r="R2491" s="5">
        <v>1</v>
      </c>
      <c r="S2491" s="5">
        <v>0</v>
      </c>
      <c r="T2491" s="5" t="s">
        <v>93</v>
      </c>
      <c r="U2491" s="5" t="s">
        <v>105</v>
      </c>
    </row>
    <row r="2492" spans="1:21">
      <c r="A2492" s="6" t="s">
        <v>87</v>
      </c>
      <c r="B2492" s="7">
        <v>1</v>
      </c>
      <c r="C2492" s="5">
        <v>2701</v>
      </c>
      <c r="D2492" s="5">
        <v>42</v>
      </c>
      <c r="E2492" s="8">
        <v>421210</v>
      </c>
      <c r="F2492" s="8">
        <v>421210304</v>
      </c>
      <c r="G2492" s="5" t="s">
        <v>3387</v>
      </c>
      <c r="H2492" s="5" t="s">
        <v>227</v>
      </c>
      <c r="I2492" s="6" t="s">
        <v>91</v>
      </c>
      <c r="J2492" s="6" t="s">
        <v>91</v>
      </c>
      <c r="K2492" s="6" t="s">
        <v>91</v>
      </c>
      <c r="L2492" s="6" t="s">
        <v>91</v>
      </c>
      <c r="M2492" s="5" t="s">
        <v>92</v>
      </c>
      <c r="N2492" s="6" t="s">
        <v>91</v>
      </c>
      <c r="O2492" s="6" t="s">
        <v>91</v>
      </c>
      <c r="P2492" s="6" t="s">
        <v>91</v>
      </c>
      <c r="Q2492" s="6" t="s">
        <v>91</v>
      </c>
      <c r="R2492" s="5">
        <v>1</v>
      </c>
      <c r="S2492" s="5">
        <v>0</v>
      </c>
      <c r="T2492" s="5" t="s">
        <v>93</v>
      </c>
      <c r="U2492" s="5" t="s">
        <v>105</v>
      </c>
    </row>
    <row r="2493" spans="1:21">
      <c r="A2493" s="6" t="s">
        <v>87</v>
      </c>
      <c r="B2493" s="7">
        <v>1</v>
      </c>
      <c r="C2493" s="5">
        <v>2702</v>
      </c>
      <c r="D2493" s="5">
        <v>42</v>
      </c>
      <c r="E2493" s="8" t="s">
        <v>2713</v>
      </c>
      <c r="F2493" s="8">
        <v>4212104</v>
      </c>
      <c r="G2493" s="5" t="s">
        <v>3388</v>
      </c>
      <c r="H2493" s="5" t="s">
        <v>3111</v>
      </c>
      <c r="I2493" s="6" t="s">
        <v>91</v>
      </c>
      <c r="J2493" s="6" t="s">
        <v>91</v>
      </c>
      <c r="K2493" s="6" t="s">
        <v>91</v>
      </c>
      <c r="L2493" s="6" t="s">
        <v>91</v>
      </c>
      <c r="M2493" s="5" t="s">
        <v>92</v>
      </c>
      <c r="N2493" s="6" t="s">
        <v>91</v>
      </c>
      <c r="O2493" s="6" t="s">
        <v>91</v>
      </c>
      <c r="P2493" s="6" t="s">
        <v>91</v>
      </c>
      <c r="Q2493" s="6" t="s">
        <v>91</v>
      </c>
      <c r="R2493" s="5">
        <v>1</v>
      </c>
      <c r="S2493" s="5">
        <v>0</v>
      </c>
      <c r="T2493" s="5" t="s">
        <v>93</v>
      </c>
      <c r="U2493" s="5" t="s">
        <v>105</v>
      </c>
    </row>
    <row r="2494" spans="1:21">
      <c r="A2494" s="6" t="s">
        <v>87</v>
      </c>
      <c r="B2494" s="7">
        <v>1</v>
      </c>
      <c r="C2494" s="5">
        <v>2703</v>
      </c>
      <c r="D2494" s="5">
        <v>42</v>
      </c>
      <c r="E2494" s="8">
        <v>421210</v>
      </c>
      <c r="F2494" s="8">
        <v>421210401</v>
      </c>
      <c r="G2494" s="5" t="s">
        <v>3389</v>
      </c>
      <c r="H2494" s="5" t="s">
        <v>221</v>
      </c>
      <c r="I2494" s="6" t="s">
        <v>91</v>
      </c>
      <c r="J2494" s="6" t="s">
        <v>91</v>
      </c>
      <c r="K2494" s="6" t="s">
        <v>91</v>
      </c>
      <c r="L2494" s="6" t="s">
        <v>91</v>
      </c>
      <c r="M2494" s="5" t="s">
        <v>92</v>
      </c>
      <c r="N2494" s="6" t="s">
        <v>91</v>
      </c>
      <c r="O2494" s="6" t="s">
        <v>91</v>
      </c>
      <c r="P2494" s="6" t="s">
        <v>91</v>
      </c>
      <c r="Q2494" s="6" t="s">
        <v>91</v>
      </c>
      <c r="R2494" s="5">
        <v>1</v>
      </c>
      <c r="S2494" s="5">
        <v>0</v>
      </c>
      <c r="T2494" s="5" t="s">
        <v>93</v>
      </c>
      <c r="U2494" s="5" t="s">
        <v>105</v>
      </c>
    </row>
    <row r="2495" spans="1:21">
      <c r="A2495" s="6" t="s">
        <v>87</v>
      </c>
      <c r="B2495" s="7">
        <v>1</v>
      </c>
      <c r="C2495" s="5">
        <v>2704</v>
      </c>
      <c r="D2495" s="5">
        <v>42</v>
      </c>
      <c r="E2495" s="8">
        <v>421210</v>
      </c>
      <c r="F2495" s="8">
        <v>421210402</v>
      </c>
      <c r="G2495" s="5" t="s">
        <v>3390</v>
      </c>
      <c r="H2495" s="5" t="s">
        <v>223</v>
      </c>
      <c r="I2495" s="6" t="s">
        <v>91</v>
      </c>
      <c r="J2495" s="6" t="s">
        <v>91</v>
      </c>
      <c r="K2495" s="6" t="s">
        <v>91</v>
      </c>
      <c r="L2495" s="6" t="s">
        <v>91</v>
      </c>
      <c r="M2495" s="5" t="s">
        <v>92</v>
      </c>
      <c r="N2495" s="6" t="s">
        <v>91</v>
      </c>
      <c r="O2495" s="6" t="s">
        <v>91</v>
      </c>
      <c r="P2495" s="6" t="s">
        <v>91</v>
      </c>
      <c r="Q2495" s="6" t="s">
        <v>91</v>
      </c>
      <c r="R2495" s="5">
        <v>1</v>
      </c>
      <c r="S2495" s="5">
        <v>0</v>
      </c>
      <c r="T2495" s="5" t="s">
        <v>93</v>
      </c>
      <c r="U2495" s="5" t="s">
        <v>105</v>
      </c>
    </row>
    <row r="2496" spans="1:21">
      <c r="A2496" s="6" t="s">
        <v>87</v>
      </c>
      <c r="B2496" s="7">
        <v>1</v>
      </c>
      <c r="C2496" s="5">
        <v>2705</v>
      </c>
      <c r="D2496" s="5">
        <v>42</v>
      </c>
      <c r="E2496" s="8">
        <v>421210</v>
      </c>
      <c r="F2496" s="8">
        <v>421210403</v>
      </c>
      <c r="G2496" s="5" t="s">
        <v>3391</v>
      </c>
      <c r="H2496" s="5" t="s">
        <v>225</v>
      </c>
      <c r="I2496" s="6" t="s">
        <v>91</v>
      </c>
      <c r="J2496" s="6" t="s">
        <v>91</v>
      </c>
      <c r="K2496" s="6" t="s">
        <v>91</v>
      </c>
      <c r="L2496" s="6" t="s">
        <v>91</v>
      </c>
      <c r="M2496" s="5" t="s">
        <v>92</v>
      </c>
      <c r="N2496" s="6" t="s">
        <v>91</v>
      </c>
      <c r="O2496" s="6" t="s">
        <v>91</v>
      </c>
      <c r="P2496" s="6" t="s">
        <v>91</v>
      </c>
      <c r="Q2496" s="6" t="s">
        <v>91</v>
      </c>
      <c r="R2496" s="5">
        <v>1</v>
      </c>
      <c r="S2496" s="5">
        <v>0</v>
      </c>
      <c r="T2496" s="5" t="s">
        <v>93</v>
      </c>
      <c r="U2496" s="5" t="s">
        <v>105</v>
      </c>
    </row>
    <row r="2497" spans="1:21">
      <c r="A2497" s="6" t="s">
        <v>87</v>
      </c>
      <c r="B2497" s="7">
        <v>1</v>
      </c>
      <c r="C2497" s="5">
        <v>2706</v>
      </c>
      <c r="D2497" s="5">
        <v>42</v>
      </c>
      <c r="E2497" s="8">
        <v>421210</v>
      </c>
      <c r="F2497" s="8">
        <v>421210404</v>
      </c>
      <c r="G2497" s="5" t="s">
        <v>3392</v>
      </c>
      <c r="H2497" s="5" t="s">
        <v>227</v>
      </c>
      <c r="I2497" s="6" t="s">
        <v>91</v>
      </c>
      <c r="J2497" s="6" t="s">
        <v>91</v>
      </c>
      <c r="K2497" s="6" t="s">
        <v>91</v>
      </c>
      <c r="L2497" s="6" t="s">
        <v>91</v>
      </c>
      <c r="M2497" s="5" t="s">
        <v>92</v>
      </c>
      <c r="N2497" s="6" t="s">
        <v>91</v>
      </c>
      <c r="O2497" s="6" t="s">
        <v>91</v>
      </c>
      <c r="P2497" s="6" t="s">
        <v>91</v>
      </c>
      <c r="Q2497" s="6" t="s">
        <v>91</v>
      </c>
      <c r="R2497" s="5">
        <v>1</v>
      </c>
      <c r="S2497" s="5">
        <v>0</v>
      </c>
      <c r="T2497" s="5" t="s">
        <v>93</v>
      </c>
      <c r="U2497" s="5" t="s">
        <v>105</v>
      </c>
    </row>
    <row r="2498" spans="1:21">
      <c r="A2498" s="6" t="s">
        <v>87</v>
      </c>
      <c r="B2498" s="7">
        <v>1</v>
      </c>
      <c r="C2498" s="5">
        <v>2707</v>
      </c>
      <c r="D2498" s="5">
        <v>42</v>
      </c>
      <c r="E2498" s="8" t="s">
        <v>2713</v>
      </c>
      <c r="F2498" s="8">
        <v>4212105</v>
      </c>
      <c r="G2498" s="5" t="s">
        <v>3393</v>
      </c>
      <c r="H2498" s="5" t="s">
        <v>2901</v>
      </c>
      <c r="I2498" s="5">
        <v>10065506444</v>
      </c>
      <c r="J2498" s="6" t="s">
        <v>91</v>
      </c>
      <c r="K2498" s="6" t="s">
        <v>91</v>
      </c>
      <c r="L2498" s="6" t="s">
        <v>91</v>
      </c>
      <c r="M2498" s="5" t="s">
        <v>92</v>
      </c>
      <c r="N2498" s="6" t="s">
        <v>91</v>
      </c>
      <c r="O2498" s="6" t="s">
        <v>91</v>
      </c>
      <c r="P2498" s="6" t="s">
        <v>91</v>
      </c>
      <c r="Q2498" s="6" t="s">
        <v>91</v>
      </c>
      <c r="R2498" s="5">
        <v>1</v>
      </c>
      <c r="S2498" s="5">
        <v>0</v>
      </c>
      <c r="T2498" s="5" t="s">
        <v>93</v>
      </c>
      <c r="U2498" s="5" t="s">
        <v>105</v>
      </c>
    </row>
    <row r="2499" spans="1:21">
      <c r="A2499" s="6" t="s">
        <v>87</v>
      </c>
      <c r="B2499" s="7">
        <v>1</v>
      </c>
      <c r="C2499" s="5">
        <v>2708</v>
      </c>
      <c r="D2499" s="5">
        <v>42</v>
      </c>
      <c r="E2499" s="8">
        <v>421210</v>
      </c>
      <c r="F2499" s="8">
        <v>421210501</v>
      </c>
      <c r="G2499" s="5" t="s">
        <v>3394</v>
      </c>
      <c r="H2499" s="5" t="s">
        <v>221</v>
      </c>
      <c r="I2499" s="6" t="s">
        <v>91</v>
      </c>
      <c r="J2499" s="6" t="s">
        <v>91</v>
      </c>
      <c r="K2499" s="6" t="s">
        <v>91</v>
      </c>
      <c r="L2499" s="6" t="s">
        <v>91</v>
      </c>
      <c r="M2499" s="5" t="s">
        <v>92</v>
      </c>
      <c r="N2499" s="6" t="s">
        <v>91</v>
      </c>
      <c r="O2499" s="6" t="s">
        <v>91</v>
      </c>
      <c r="P2499" s="6" t="s">
        <v>91</v>
      </c>
      <c r="Q2499" s="6" t="s">
        <v>91</v>
      </c>
      <c r="R2499" s="5">
        <v>1</v>
      </c>
      <c r="S2499" s="5">
        <v>0</v>
      </c>
      <c r="T2499" s="5" t="s">
        <v>93</v>
      </c>
      <c r="U2499" s="5" t="s">
        <v>105</v>
      </c>
    </row>
    <row r="2500" spans="1:21">
      <c r="A2500" s="6" t="s">
        <v>87</v>
      </c>
      <c r="B2500" s="7">
        <v>1</v>
      </c>
      <c r="C2500" s="5">
        <v>2709</v>
      </c>
      <c r="D2500" s="5">
        <v>42</v>
      </c>
      <c r="E2500" s="8">
        <v>421210</v>
      </c>
      <c r="F2500" s="8">
        <v>421210502</v>
      </c>
      <c r="G2500" s="5" t="s">
        <v>3395</v>
      </c>
      <c r="H2500" s="5" t="s">
        <v>223</v>
      </c>
      <c r="I2500" s="6" t="s">
        <v>91</v>
      </c>
      <c r="J2500" s="6" t="s">
        <v>91</v>
      </c>
      <c r="K2500" s="6" t="s">
        <v>91</v>
      </c>
      <c r="L2500" s="6" t="s">
        <v>91</v>
      </c>
      <c r="M2500" s="5" t="s">
        <v>92</v>
      </c>
      <c r="N2500" s="6" t="s">
        <v>91</v>
      </c>
      <c r="O2500" s="6" t="s">
        <v>91</v>
      </c>
      <c r="P2500" s="6" t="s">
        <v>91</v>
      </c>
      <c r="Q2500" s="6" t="s">
        <v>91</v>
      </c>
      <c r="R2500" s="5">
        <v>1</v>
      </c>
      <c r="S2500" s="5">
        <v>0</v>
      </c>
      <c r="T2500" s="5" t="s">
        <v>93</v>
      </c>
      <c r="U2500" s="5" t="s">
        <v>105</v>
      </c>
    </row>
    <row r="2501" spans="1:21">
      <c r="A2501" s="6" t="s">
        <v>87</v>
      </c>
      <c r="B2501" s="7">
        <v>1</v>
      </c>
      <c r="C2501" s="5">
        <v>2710</v>
      </c>
      <c r="D2501" s="5">
        <v>42</v>
      </c>
      <c r="E2501" s="8">
        <v>421210</v>
      </c>
      <c r="F2501" s="8">
        <v>421210503</v>
      </c>
      <c r="G2501" s="5" t="s">
        <v>3396</v>
      </c>
      <c r="H2501" s="5" t="s">
        <v>225</v>
      </c>
      <c r="I2501" s="6" t="s">
        <v>91</v>
      </c>
      <c r="J2501" s="6" t="s">
        <v>91</v>
      </c>
      <c r="K2501" s="6" t="s">
        <v>91</v>
      </c>
      <c r="L2501" s="6" t="s">
        <v>91</v>
      </c>
      <c r="M2501" s="5" t="s">
        <v>92</v>
      </c>
      <c r="N2501" s="6" t="s">
        <v>91</v>
      </c>
      <c r="O2501" s="6" t="s">
        <v>91</v>
      </c>
      <c r="P2501" s="6" t="s">
        <v>91</v>
      </c>
      <c r="Q2501" s="6" t="s">
        <v>91</v>
      </c>
      <c r="R2501" s="5">
        <v>1</v>
      </c>
      <c r="S2501" s="5">
        <v>0</v>
      </c>
      <c r="T2501" s="5" t="s">
        <v>93</v>
      </c>
      <c r="U2501" s="5" t="s">
        <v>105</v>
      </c>
    </row>
    <row r="2502" spans="1:21">
      <c r="A2502" s="6" t="s">
        <v>87</v>
      </c>
      <c r="B2502" s="7">
        <v>1</v>
      </c>
      <c r="C2502" s="5">
        <v>2712</v>
      </c>
      <c r="D2502" s="5">
        <v>42</v>
      </c>
      <c r="E2502" s="8">
        <v>421210</v>
      </c>
      <c r="F2502" s="8">
        <v>421210504</v>
      </c>
      <c r="G2502" s="5" t="s">
        <v>3397</v>
      </c>
      <c r="H2502" s="5" t="s">
        <v>227</v>
      </c>
      <c r="I2502" s="6" t="s">
        <v>91</v>
      </c>
      <c r="J2502" s="6" t="s">
        <v>91</v>
      </c>
      <c r="K2502" s="6" t="s">
        <v>91</v>
      </c>
      <c r="L2502" s="6" t="s">
        <v>91</v>
      </c>
      <c r="M2502" s="5" t="s">
        <v>92</v>
      </c>
      <c r="N2502" s="6" t="s">
        <v>91</v>
      </c>
      <c r="O2502" s="6" t="s">
        <v>91</v>
      </c>
      <c r="P2502" s="6" t="s">
        <v>91</v>
      </c>
      <c r="Q2502" s="6" t="s">
        <v>91</v>
      </c>
      <c r="R2502" s="5">
        <v>1</v>
      </c>
      <c r="S2502" s="5">
        <v>0</v>
      </c>
      <c r="T2502" s="5" t="s">
        <v>93</v>
      </c>
      <c r="U2502" s="5" t="s">
        <v>105</v>
      </c>
    </row>
    <row r="2503" spans="1:21">
      <c r="A2503" s="6" t="s">
        <v>87</v>
      </c>
      <c r="B2503" s="7">
        <v>1</v>
      </c>
      <c r="C2503" s="5">
        <v>2713</v>
      </c>
      <c r="D2503" s="5">
        <v>42</v>
      </c>
      <c r="E2503" s="8" t="s">
        <v>2713</v>
      </c>
      <c r="F2503" s="8">
        <v>4212106</v>
      </c>
      <c r="G2503" s="5" t="s">
        <v>3398</v>
      </c>
      <c r="H2503" s="5" t="s">
        <v>2999</v>
      </c>
      <c r="I2503" s="6" t="s">
        <v>91</v>
      </c>
      <c r="J2503" s="6" t="s">
        <v>91</v>
      </c>
      <c r="K2503" s="6" t="s">
        <v>91</v>
      </c>
      <c r="L2503" s="6" t="s">
        <v>91</v>
      </c>
      <c r="M2503" s="5" t="s">
        <v>92</v>
      </c>
      <c r="N2503" s="6" t="s">
        <v>91</v>
      </c>
      <c r="O2503" s="6" t="s">
        <v>91</v>
      </c>
      <c r="P2503" s="6" t="s">
        <v>91</v>
      </c>
      <c r="Q2503" s="6" t="s">
        <v>91</v>
      </c>
      <c r="R2503" s="5">
        <v>1</v>
      </c>
      <c r="S2503" s="5">
        <v>0</v>
      </c>
      <c r="T2503" s="5" t="s">
        <v>93</v>
      </c>
      <c r="U2503" s="5" t="s">
        <v>105</v>
      </c>
    </row>
    <row r="2504" spans="1:21">
      <c r="A2504" s="6" t="s">
        <v>87</v>
      </c>
      <c r="B2504" s="7">
        <v>1</v>
      </c>
      <c r="C2504" s="5">
        <v>2714</v>
      </c>
      <c r="D2504" s="5">
        <v>42</v>
      </c>
      <c r="E2504" s="8">
        <v>421210</v>
      </c>
      <c r="F2504" s="8">
        <v>421210601</v>
      </c>
      <c r="G2504" s="5" t="s">
        <v>3399</v>
      </c>
      <c r="H2504" s="5" t="s">
        <v>221</v>
      </c>
      <c r="I2504" s="6" t="s">
        <v>91</v>
      </c>
      <c r="J2504" s="6" t="s">
        <v>91</v>
      </c>
      <c r="K2504" s="6" t="s">
        <v>91</v>
      </c>
      <c r="L2504" s="6" t="s">
        <v>91</v>
      </c>
      <c r="M2504" s="5" t="s">
        <v>92</v>
      </c>
      <c r="N2504" s="6" t="s">
        <v>91</v>
      </c>
      <c r="O2504" s="6" t="s">
        <v>91</v>
      </c>
      <c r="P2504" s="6" t="s">
        <v>91</v>
      </c>
      <c r="Q2504" s="6" t="s">
        <v>91</v>
      </c>
      <c r="R2504" s="5">
        <v>1</v>
      </c>
      <c r="S2504" s="5">
        <v>0</v>
      </c>
      <c r="T2504" s="5" t="s">
        <v>93</v>
      </c>
      <c r="U2504" s="5" t="s">
        <v>105</v>
      </c>
    </row>
    <row r="2505" spans="1:21">
      <c r="A2505" s="6" t="s">
        <v>87</v>
      </c>
      <c r="B2505" s="7">
        <v>1</v>
      </c>
      <c r="C2505" s="5">
        <v>2715</v>
      </c>
      <c r="D2505" s="5">
        <v>42</v>
      </c>
      <c r="E2505" s="8">
        <v>421210</v>
      </c>
      <c r="F2505" s="8">
        <v>421210602</v>
      </c>
      <c r="G2505" s="5" t="s">
        <v>3400</v>
      </c>
      <c r="H2505" s="5" t="s">
        <v>223</v>
      </c>
      <c r="I2505" s="6" t="s">
        <v>91</v>
      </c>
      <c r="J2505" s="6" t="s">
        <v>91</v>
      </c>
      <c r="K2505" s="6" t="s">
        <v>91</v>
      </c>
      <c r="L2505" s="6" t="s">
        <v>91</v>
      </c>
      <c r="M2505" s="5" t="s">
        <v>92</v>
      </c>
      <c r="N2505" s="6" t="s">
        <v>91</v>
      </c>
      <c r="O2505" s="6" t="s">
        <v>91</v>
      </c>
      <c r="P2505" s="6" t="s">
        <v>91</v>
      </c>
      <c r="Q2505" s="6" t="s">
        <v>91</v>
      </c>
      <c r="R2505" s="5">
        <v>1</v>
      </c>
      <c r="S2505" s="5">
        <v>0</v>
      </c>
      <c r="T2505" s="5" t="s">
        <v>93</v>
      </c>
      <c r="U2505" s="5" t="s">
        <v>105</v>
      </c>
    </row>
    <row r="2506" spans="1:21">
      <c r="A2506" s="6" t="s">
        <v>87</v>
      </c>
      <c r="B2506" s="7">
        <v>1</v>
      </c>
      <c r="C2506" s="5">
        <v>2716</v>
      </c>
      <c r="D2506" s="5">
        <v>42</v>
      </c>
      <c r="E2506" s="8">
        <v>421210</v>
      </c>
      <c r="F2506" s="8">
        <v>421210603</v>
      </c>
      <c r="G2506" s="5" t="s">
        <v>3401</v>
      </c>
      <c r="H2506" s="5" t="s">
        <v>225</v>
      </c>
      <c r="I2506" s="6" t="s">
        <v>91</v>
      </c>
      <c r="J2506" s="6" t="s">
        <v>91</v>
      </c>
      <c r="K2506" s="6" t="s">
        <v>91</v>
      </c>
      <c r="L2506" s="6" t="s">
        <v>91</v>
      </c>
      <c r="M2506" s="5" t="s">
        <v>92</v>
      </c>
      <c r="N2506" s="6" t="s">
        <v>91</v>
      </c>
      <c r="O2506" s="6" t="s">
        <v>91</v>
      </c>
      <c r="P2506" s="6" t="s">
        <v>91</v>
      </c>
      <c r="Q2506" s="6" t="s">
        <v>91</v>
      </c>
      <c r="R2506" s="5">
        <v>1</v>
      </c>
      <c r="S2506" s="5">
        <v>0</v>
      </c>
      <c r="T2506" s="5" t="s">
        <v>93</v>
      </c>
      <c r="U2506" s="5" t="s">
        <v>105</v>
      </c>
    </row>
    <row r="2507" spans="1:21">
      <c r="A2507" s="6" t="s">
        <v>87</v>
      </c>
      <c r="B2507" s="7">
        <v>1</v>
      </c>
      <c r="C2507" s="5">
        <v>2717</v>
      </c>
      <c r="D2507" s="5">
        <v>42</v>
      </c>
      <c r="E2507" s="8">
        <v>421210</v>
      </c>
      <c r="F2507" s="8">
        <v>421210604</v>
      </c>
      <c r="G2507" s="5" t="s">
        <v>3402</v>
      </c>
      <c r="H2507" s="5" t="s">
        <v>227</v>
      </c>
      <c r="I2507" s="6" t="s">
        <v>91</v>
      </c>
      <c r="J2507" s="6" t="s">
        <v>91</v>
      </c>
      <c r="K2507" s="6" t="s">
        <v>91</v>
      </c>
      <c r="L2507" s="6" t="s">
        <v>91</v>
      </c>
      <c r="M2507" s="5" t="s">
        <v>92</v>
      </c>
      <c r="N2507" s="6" t="s">
        <v>91</v>
      </c>
      <c r="O2507" s="6" t="s">
        <v>91</v>
      </c>
      <c r="P2507" s="6" t="s">
        <v>91</v>
      </c>
      <c r="Q2507" s="6" t="s">
        <v>91</v>
      </c>
      <c r="R2507" s="5">
        <v>1</v>
      </c>
      <c r="S2507" s="5">
        <v>0</v>
      </c>
      <c r="T2507" s="5" t="s">
        <v>93</v>
      </c>
      <c r="U2507" s="5" t="s">
        <v>105</v>
      </c>
    </row>
    <row r="2508" spans="1:21">
      <c r="A2508" s="6" t="s">
        <v>87</v>
      </c>
      <c r="B2508" s="7">
        <v>1</v>
      </c>
      <c r="C2508" s="5">
        <v>2718</v>
      </c>
      <c r="D2508" s="5">
        <v>42</v>
      </c>
      <c r="E2508" s="8" t="s">
        <v>2713</v>
      </c>
      <c r="F2508" s="8">
        <v>4212107</v>
      </c>
      <c r="G2508" s="5" t="s">
        <v>3403</v>
      </c>
      <c r="H2508" s="5" t="s">
        <v>2726</v>
      </c>
      <c r="I2508" s="6" t="s">
        <v>91</v>
      </c>
      <c r="J2508" s="6" t="s">
        <v>91</v>
      </c>
      <c r="K2508" s="6" t="s">
        <v>91</v>
      </c>
      <c r="L2508" s="6" t="s">
        <v>91</v>
      </c>
      <c r="M2508" s="5" t="s">
        <v>92</v>
      </c>
      <c r="N2508" s="6" t="s">
        <v>91</v>
      </c>
      <c r="O2508" s="6" t="s">
        <v>91</v>
      </c>
      <c r="P2508" s="6" t="s">
        <v>91</v>
      </c>
      <c r="Q2508" s="6" t="s">
        <v>91</v>
      </c>
      <c r="R2508" s="5">
        <v>1</v>
      </c>
      <c r="S2508" s="5">
        <v>0</v>
      </c>
      <c r="T2508" s="5" t="s">
        <v>93</v>
      </c>
      <c r="U2508" s="5" t="s">
        <v>105</v>
      </c>
    </row>
    <row r="2509" spans="1:21">
      <c r="A2509" s="6" t="s">
        <v>87</v>
      </c>
      <c r="B2509" s="7">
        <v>1</v>
      </c>
      <c r="C2509" s="5">
        <v>2719</v>
      </c>
      <c r="D2509" s="5">
        <v>42</v>
      </c>
      <c r="E2509" s="8">
        <v>421210</v>
      </c>
      <c r="F2509" s="8">
        <v>421210701</v>
      </c>
      <c r="G2509" s="5" t="s">
        <v>3404</v>
      </c>
      <c r="H2509" s="5" t="s">
        <v>221</v>
      </c>
      <c r="I2509" s="6" t="s">
        <v>91</v>
      </c>
      <c r="J2509" s="6" t="s">
        <v>91</v>
      </c>
      <c r="K2509" s="6" t="s">
        <v>91</v>
      </c>
      <c r="L2509" s="6" t="s">
        <v>91</v>
      </c>
      <c r="M2509" s="5" t="s">
        <v>92</v>
      </c>
      <c r="N2509" s="6" t="s">
        <v>91</v>
      </c>
      <c r="O2509" s="6" t="s">
        <v>91</v>
      </c>
      <c r="P2509" s="6" t="s">
        <v>91</v>
      </c>
      <c r="Q2509" s="6" t="s">
        <v>91</v>
      </c>
      <c r="R2509" s="5">
        <v>1</v>
      </c>
      <c r="S2509" s="5">
        <v>0</v>
      </c>
      <c r="T2509" s="5" t="s">
        <v>93</v>
      </c>
      <c r="U2509" s="5" t="s">
        <v>105</v>
      </c>
    </row>
    <row r="2510" spans="1:21">
      <c r="A2510" s="6" t="s">
        <v>87</v>
      </c>
      <c r="B2510" s="7">
        <v>1</v>
      </c>
      <c r="C2510" s="5">
        <v>2720</v>
      </c>
      <c r="D2510" s="5">
        <v>42</v>
      </c>
      <c r="E2510" s="8">
        <v>421210</v>
      </c>
      <c r="F2510" s="8">
        <v>421210702</v>
      </c>
      <c r="G2510" s="5" t="s">
        <v>3405</v>
      </c>
      <c r="H2510" s="5" t="s">
        <v>223</v>
      </c>
      <c r="I2510" s="6" t="s">
        <v>91</v>
      </c>
      <c r="J2510" s="6" t="s">
        <v>91</v>
      </c>
      <c r="K2510" s="6" t="s">
        <v>91</v>
      </c>
      <c r="L2510" s="6" t="s">
        <v>91</v>
      </c>
      <c r="M2510" s="5" t="s">
        <v>92</v>
      </c>
      <c r="N2510" s="6" t="s">
        <v>91</v>
      </c>
      <c r="O2510" s="6" t="s">
        <v>91</v>
      </c>
      <c r="P2510" s="6" t="s">
        <v>91</v>
      </c>
      <c r="Q2510" s="6" t="s">
        <v>91</v>
      </c>
      <c r="R2510" s="5">
        <v>1</v>
      </c>
      <c r="S2510" s="5">
        <v>0</v>
      </c>
      <c r="T2510" s="5" t="s">
        <v>93</v>
      </c>
      <c r="U2510" s="5" t="s">
        <v>105</v>
      </c>
    </row>
    <row r="2511" spans="1:21">
      <c r="A2511" s="6" t="s">
        <v>87</v>
      </c>
      <c r="B2511" s="7">
        <v>1</v>
      </c>
      <c r="C2511" s="5">
        <v>2721</v>
      </c>
      <c r="D2511" s="5">
        <v>42</v>
      </c>
      <c r="E2511" s="8">
        <v>421210</v>
      </c>
      <c r="F2511" s="8">
        <v>421210703</v>
      </c>
      <c r="G2511" s="5" t="s">
        <v>3406</v>
      </c>
      <c r="H2511" s="5" t="s">
        <v>225</v>
      </c>
      <c r="I2511" s="6" t="s">
        <v>91</v>
      </c>
      <c r="J2511" s="6" t="s">
        <v>91</v>
      </c>
      <c r="K2511" s="6" t="s">
        <v>91</v>
      </c>
      <c r="L2511" s="6" t="s">
        <v>91</v>
      </c>
      <c r="M2511" s="5" t="s">
        <v>92</v>
      </c>
      <c r="N2511" s="6" t="s">
        <v>91</v>
      </c>
      <c r="O2511" s="6" t="s">
        <v>91</v>
      </c>
      <c r="P2511" s="6" t="s">
        <v>91</v>
      </c>
      <c r="Q2511" s="6" t="s">
        <v>91</v>
      </c>
      <c r="R2511" s="5">
        <v>1</v>
      </c>
      <c r="S2511" s="5">
        <v>0</v>
      </c>
      <c r="T2511" s="5" t="s">
        <v>93</v>
      </c>
      <c r="U2511" s="5" t="s">
        <v>105</v>
      </c>
    </row>
    <row r="2512" spans="1:21">
      <c r="A2512" s="6" t="s">
        <v>87</v>
      </c>
      <c r="B2512" s="7">
        <v>1</v>
      </c>
      <c r="C2512" s="5">
        <v>2722</v>
      </c>
      <c r="D2512" s="5">
        <v>42</v>
      </c>
      <c r="E2512" s="8">
        <v>421210</v>
      </c>
      <c r="F2512" s="8">
        <v>421210704</v>
      </c>
      <c r="G2512" s="5" t="s">
        <v>3407</v>
      </c>
      <c r="H2512" s="5" t="s">
        <v>227</v>
      </c>
      <c r="I2512" s="6" t="s">
        <v>91</v>
      </c>
      <c r="J2512" s="6" t="s">
        <v>91</v>
      </c>
      <c r="K2512" s="6" t="s">
        <v>91</v>
      </c>
      <c r="L2512" s="6" t="s">
        <v>91</v>
      </c>
      <c r="M2512" s="5" t="s">
        <v>92</v>
      </c>
      <c r="N2512" s="6" t="s">
        <v>91</v>
      </c>
      <c r="O2512" s="6" t="s">
        <v>91</v>
      </c>
      <c r="P2512" s="6" t="s">
        <v>91</v>
      </c>
      <c r="Q2512" s="6" t="s">
        <v>91</v>
      </c>
      <c r="R2512" s="5">
        <v>1</v>
      </c>
      <c r="S2512" s="5">
        <v>0</v>
      </c>
      <c r="T2512" s="5" t="s">
        <v>93</v>
      </c>
      <c r="U2512" s="5" t="s">
        <v>105</v>
      </c>
    </row>
    <row r="2513" spans="1:21">
      <c r="A2513" s="6" t="s">
        <v>87</v>
      </c>
      <c r="B2513" s="7">
        <v>1</v>
      </c>
      <c r="C2513" s="5">
        <v>2723</v>
      </c>
      <c r="D2513" s="5">
        <v>42</v>
      </c>
      <c r="E2513" s="8" t="s">
        <v>2713</v>
      </c>
      <c r="F2513" s="8">
        <v>4212108</v>
      </c>
      <c r="G2513" s="5" t="s">
        <v>3408</v>
      </c>
      <c r="H2513" s="5" t="s">
        <v>3090</v>
      </c>
      <c r="I2513" s="6" t="s">
        <v>91</v>
      </c>
      <c r="J2513" s="6" t="s">
        <v>91</v>
      </c>
      <c r="K2513" s="6" t="s">
        <v>91</v>
      </c>
      <c r="L2513" s="6" t="s">
        <v>91</v>
      </c>
      <c r="M2513" s="5" t="s">
        <v>92</v>
      </c>
      <c r="N2513" s="6" t="s">
        <v>91</v>
      </c>
      <c r="O2513" s="6" t="s">
        <v>91</v>
      </c>
      <c r="P2513" s="6" t="s">
        <v>91</v>
      </c>
      <c r="Q2513" s="6" t="s">
        <v>91</v>
      </c>
      <c r="R2513" s="5">
        <v>1</v>
      </c>
      <c r="S2513" s="5">
        <v>0</v>
      </c>
      <c r="T2513" s="5" t="s">
        <v>93</v>
      </c>
      <c r="U2513" s="5" t="s">
        <v>105</v>
      </c>
    </row>
    <row r="2514" spans="1:21">
      <c r="A2514" s="6" t="s">
        <v>87</v>
      </c>
      <c r="B2514" s="7">
        <v>1</v>
      </c>
      <c r="C2514" s="5">
        <v>2724</v>
      </c>
      <c r="D2514" s="5">
        <v>42</v>
      </c>
      <c r="E2514" s="8">
        <v>421210</v>
      </c>
      <c r="F2514" s="8">
        <v>421210801</v>
      </c>
      <c r="G2514" s="5" t="s">
        <v>3409</v>
      </c>
      <c r="H2514" s="5" t="s">
        <v>221</v>
      </c>
      <c r="I2514" s="6" t="s">
        <v>91</v>
      </c>
      <c r="J2514" s="6" t="s">
        <v>91</v>
      </c>
      <c r="K2514" s="6" t="s">
        <v>91</v>
      </c>
      <c r="L2514" s="6" t="s">
        <v>91</v>
      </c>
      <c r="M2514" s="5" t="s">
        <v>92</v>
      </c>
      <c r="N2514" s="6" t="s">
        <v>91</v>
      </c>
      <c r="O2514" s="6" t="s">
        <v>91</v>
      </c>
      <c r="P2514" s="6" t="s">
        <v>91</v>
      </c>
      <c r="Q2514" s="6" t="s">
        <v>91</v>
      </c>
      <c r="R2514" s="5">
        <v>1</v>
      </c>
      <c r="S2514" s="5">
        <v>0</v>
      </c>
      <c r="T2514" s="5" t="s">
        <v>93</v>
      </c>
      <c r="U2514" s="5" t="s">
        <v>105</v>
      </c>
    </row>
    <row r="2515" spans="1:21">
      <c r="A2515" s="6" t="s">
        <v>87</v>
      </c>
      <c r="B2515" s="7">
        <v>1</v>
      </c>
      <c r="C2515" s="5">
        <v>2725</v>
      </c>
      <c r="D2515" s="5">
        <v>42</v>
      </c>
      <c r="E2515" s="8">
        <v>421210</v>
      </c>
      <c r="F2515" s="8">
        <v>421210802</v>
      </c>
      <c r="G2515" s="5" t="s">
        <v>3410</v>
      </c>
      <c r="H2515" s="5" t="s">
        <v>223</v>
      </c>
      <c r="I2515" s="6" t="s">
        <v>91</v>
      </c>
      <c r="J2515" s="6" t="s">
        <v>91</v>
      </c>
      <c r="K2515" s="6" t="s">
        <v>91</v>
      </c>
      <c r="L2515" s="6" t="s">
        <v>91</v>
      </c>
      <c r="M2515" s="5" t="s">
        <v>92</v>
      </c>
      <c r="N2515" s="6" t="s">
        <v>91</v>
      </c>
      <c r="O2515" s="6" t="s">
        <v>91</v>
      </c>
      <c r="P2515" s="6" t="s">
        <v>91</v>
      </c>
      <c r="Q2515" s="6" t="s">
        <v>91</v>
      </c>
      <c r="R2515" s="5">
        <v>1</v>
      </c>
      <c r="S2515" s="5">
        <v>0</v>
      </c>
      <c r="T2515" s="5" t="s">
        <v>93</v>
      </c>
      <c r="U2515" s="5" t="s">
        <v>105</v>
      </c>
    </row>
    <row r="2516" spans="1:21">
      <c r="A2516" s="6" t="s">
        <v>87</v>
      </c>
      <c r="B2516" s="7">
        <v>1</v>
      </c>
      <c r="C2516" s="5">
        <v>2726</v>
      </c>
      <c r="D2516" s="5">
        <v>42</v>
      </c>
      <c r="E2516" s="8">
        <v>421210</v>
      </c>
      <c r="F2516" s="8">
        <v>421210803</v>
      </c>
      <c r="G2516" s="5" t="s">
        <v>3411</v>
      </c>
      <c r="H2516" s="5" t="s">
        <v>225</v>
      </c>
      <c r="I2516" s="6" t="s">
        <v>91</v>
      </c>
      <c r="J2516" s="6" t="s">
        <v>91</v>
      </c>
      <c r="K2516" s="6" t="s">
        <v>91</v>
      </c>
      <c r="L2516" s="6" t="s">
        <v>91</v>
      </c>
      <c r="M2516" s="5" t="s">
        <v>92</v>
      </c>
      <c r="N2516" s="6" t="s">
        <v>91</v>
      </c>
      <c r="O2516" s="6" t="s">
        <v>91</v>
      </c>
      <c r="P2516" s="6" t="s">
        <v>91</v>
      </c>
      <c r="Q2516" s="6" t="s">
        <v>91</v>
      </c>
      <c r="R2516" s="5">
        <v>1</v>
      </c>
      <c r="S2516" s="5">
        <v>0</v>
      </c>
      <c r="T2516" s="5" t="s">
        <v>93</v>
      </c>
      <c r="U2516" s="5" t="s">
        <v>105</v>
      </c>
    </row>
    <row r="2517" spans="1:21">
      <c r="A2517" s="6" t="s">
        <v>87</v>
      </c>
      <c r="B2517" s="7">
        <v>1</v>
      </c>
      <c r="C2517" s="5">
        <v>2727</v>
      </c>
      <c r="D2517" s="5">
        <v>42</v>
      </c>
      <c r="E2517" s="8">
        <v>421210</v>
      </c>
      <c r="F2517" s="8">
        <v>421210804</v>
      </c>
      <c r="G2517" s="5" t="s">
        <v>3412</v>
      </c>
      <c r="H2517" s="5" t="s">
        <v>227</v>
      </c>
      <c r="I2517" s="6" t="s">
        <v>91</v>
      </c>
      <c r="J2517" s="6" t="s">
        <v>91</v>
      </c>
      <c r="K2517" s="6" t="s">
        <v>91</v>
      </c>
      <c r="L2517" s="6" t="s">
        <v>91</v>
      </c>
      <c r="M2517" s="5" t="s">
        <v>92</v>
      </c>
      <c r="N2517" s="6" t="s">
        <v>91</v>
      </c>
      <c r="O2517" s="6" t="s">
        <v>91</v>
      </c>
      <c r="P2517" s="6" t="s">
        <v>91</v>
      </c>
      <c r="Q2517" s="6" t="s">
        <v>91</v>
      </c>
      <c r="R2517" s="5">
        <v>1</v>
      </c>
      <c r="S2517" s="5">
        <v>0</v>
      </c>
      <c r="T2517" s="5" t="s">
        <v>93</v>
      </c>
      <c r="U2517" s="5" t="s">
        <v>105</v>
      </c>
    </row>
    <row r="2518" spans="1:21">
      <c r="A2518" s="6" t="s">
        <v>87</v>
      </c>
      <c r="B2518" s="7">
        <v>1</v>
      </c>
      <c r="C2518" s="5">
        <v>2728</v>
      </c>
      <c r="D2518" s="5">
        <v>42</v>
      </c>
      <c r="E2518" s="8" t="s">
        <v>2713</v>
      </c>
      <c r="F2518" s="8">
        <v>4212109</v>
      </c>
      <c r="G2518" s="5" t="s">
        <v>3413</v>
      </c>
      <c r="H2518" s="5" t="s">
        <v>2740</v>
      </c>
      <c r="I2518" s="6" t="s">
        <v>91</v>
      </c>
      <c r="J2518" s="6" t="s">
        <v>91</v>
      </c>
      <c r="K2518" s="6" t="s">
        <v>91</v>
      </c>
      <c r="L2518" s="6" t="s">
        <v>91</v>
      </c>
      <c r="M2518" s="5" t="s">
        <v>92</v>
      </c>
      <c r="N2518" s="6" t="s">
        <v>91</v>
      </c>
      <c r="O2518" s="6" t="s">
        <v>91</v>
      </c>
      <c r="P2518" s="6" t="s">
        <v>91</v>
      </c>
      <c r="Q2518" s="6" t="s">
        <v>91</v>
      </c>
      <c r="R2518" s="5">
        <v>1</v>
      </c>
      <c r="S2518" s="5">
        <v>0</v>
      </c>
      <c r="T2518" s="5" t="s">
        <v>93</v>
      </c>
      <c r="U2518" s="5" t="s">
        <v>105</v>
      </c>
    </row>
    <row r="2519" spans="1:21">
      <c r="A2519" s="6" t="s">
        <v>87</v>
      </c>
      <c r="B2519" s="7">
        <v>1</v>
      </c>
      <c r="C2519" s="5">
        <v>2729</v>
      </c>
      <c r="D2519" s="5">
        <v>42</v>
      </c>
      <c r="E2519" s="8">
        <v>421210</v>
      </c>
      <c r="F2519" s="8">
        <v>421210901</v>
      </c>
      <c r="G2519" s="5" t="s">
        <v>3414</v>
      </c>
      <c r="H2519" s="5" t="s">
        <v>221</v>
      </c>
      <c r="I2519" s="6" t="s">
        <v>91</v>
      </c>
      <c r="J2519" s="6" t="s">
        <v>91</v>
      </c>
      <c r="K2519" s="6" t="s">
        <v>91</v>
      </c>
      <c r="L2519" s="6" t="s">
        <v>91</v>
      </c>
      <c r="M2519" s="5" t="s">
        <v>92</v>
      </c>
      <c r="N2519" s="6" t="s">
        <v>91</v>
      </c>
      <c r="O2519" s="6" t="s">
        <v>91</v>
      </c>
      <c r="P2519" s="6" t="s">
        <v>91</v>
      </c>
      <c r="Q2519" s="6" t="s">
        <v>91</v>
      </c>
      <c r="R2519" s="5">
        <v>1</v>
      </c>
      <c r="S2519" s="5">
        <v>0</v>
      </c>
      <c r="T2519" s="5" t="s">
        <v>93</v>
      </c>
      <c r="U2519" s="5" t="s">
        <v>105</v>
      </c>
    </row>
    <row r="2520" spans="1:21">
      <c r="A2520" s="6" t="s">
        <v>87</v>
      </c>
      <c r="B2520" s="7">
        <v>1</v>
      </c>
      <c r="C2520" s="5">
        <v>2730</v>
      </c>
      <c r="D2520" s="5">
        <v>42</v>
      </c>
      <c r="E2520" s="8">
        <v>421210</v>
      </c>
      <c r="F2520" s="8">
        <v>421210902</v>
      </c>
      <c r="G2520" s="5" t="s">
        <v>3415</v>
      </c>
      <c r="H2520" s="5" t="s">
        <v>223</v>
      </c>
      <c r="I2520" s="6" t="s">
        <v>91</v>
      </c>
      <c r="J2520" s="6" t="s">
        <v>91</v>
      </c>
      <c r="K2520" s="6" t="s">
        <v>91</v>
      </c>
      <c r="L2520" s="6" t="s">
        <v>91</v>
      </c>
      <c r="M2520" s="5" t="s">
        <v>92</v>
      </c>
      <c r="N2520" s="6" t="s">
        <v>91</v>
      </c>
      <c r="O2520" s="6" t="s">
        <v>91</v>
      </c>
      <c r="P2520" s="6" t="s">
        <v>91</v>
      </c>
      <c r="Q2520" s="6" t="s">
        <v>91</v>
      </c>
      <c r="R2520" s="5">
        <v>1</v>
      </c>
      <c r="S2520" s="5">
        <v>0</v>
      </c>
      <c r="T2520" s="5" t="s">
        <v>93</v>
      </c>
      <c r="U2520" s="5" t="s">
        <v>105</v>
      </c>
    </row>
    <row r="2521" spans="1:21">
      <c r="A2521" s="6" t="s">
        <v>87</v>
      </c>
      <c r="B2521" s="7">
        <v>1</v>
      </c>
      <c r="C2521" s="5">
        <v>2731</v>
      </c>
      <c r="D2521" s="5">
        <v>42</v>
      </c>
      <c r="E2521" s="8">
        <v>421210</v>
      </c>
      <c r="F2521" s="8">
        <v>421210903</v>
      </c>
      <c r="G2521" s="5" t="s">
        <v>3416</v>
      </c>
      <c r="H2521" s="5" t="s">
        <v>225</v>
      </c>
      <c r="I2521" s="6" t="s">
        <v>91</v>
      </c>
      <c r="J2521" s="6" t="s">
        <v>91</v>
      </c>
      <c r="K2521" s="6" t="s">
        <v>91</v>
      </c>
      <c r="L2521" s="6" t="s">
        <v>91</v>
      </c>
      <c r="M2521" s="5" t="s">
        <v>92</v>
      </c>
      <c r="N2521" s="6" t="s">
        <v>91</v>
      </c>
      <c r="O2521" s="6" t="s">
        <v>91</v>
      </c>
      <c r="P2521" s="6" t="s">
        <v>91</v>
      </c>
      <c r="Q2521" s="6" t="s">
        <v>91</v>
      </c>
      <c r="R2521" s="5">
        <v>1</v>
      </c>
      <c r="S2521" s="5">
        <v>0</v>
      </c>
      <c r="T2521" s="5" t="s">
        <v>93</v>
      </c>
      <c r="U2521" s="5" t="s">
        <v>105</v>
      </c>
    </row>
    <row r="2522" spans="1:21">
      <c r="A2522" s="6" t="s">
        <v>87</v>
      </c>
      <c r="B2522" s="7">
        <v>1</v>
      </c>
      <c r="C2522" s="5">
        <v>2732</v>
      </c>
      <c r="D2522" s="5">
        <v>42</v>
      </c>
      <c r="E2522" s="8">
        <v>421210</v>
      </c>
      <c r="F2522" s="8">
        <v>421210904</v>
      </c>
      <c r="G2522" s="5" t="s">
        <v>3417</v>
      </c>
      <c r="H2522" s="5" t="s">
        <v>227</v>
      </c>
      <c r="I2522" s="6" t="s">
        <v>91</v>
      </c>
      <c r="J2522" s="6" t="s">
        <v>91</v>
      </c>
      <c r="K2522" s="6" t="s">
        <v>91</v>
      </c>
      <c r="L2522" s="6" t="s">
        <v>91</v>
      </c>
      <c r="M2522" s="5" t="s">
        <v>92</v>
      </c>
      <c r="N2522" s="6" t="s">
        <v>91</v>
      </c>
      <c r="O2522" s="6" t="s">
        <v>91</v>
      </c>
      <c r="P2522" s="6" t="s">
        <v>91</v>
      </c>
      <c r="Q2522" s="6" t="s">
        <v>91</v>
      </c>
      <c r="R2522" s="5">
        <v>1</v>
      </c>
      <c r="S2522" s="5">
        <v>0</v>
      </c>
      <c r="T2522" s="5" t="s">
        <v>93</v>
      </c>
      <c r="U2522" s="5" t="s">
        <v>105</v>
      </c>
    </row>
    <row r="2523" spans="1:21">
      <c r="A2523" s="6" t="s">
        <v>87</v>
      </c>
      <c r="B2523" s="7">
        <v>1</v>
      </c>
      <c r="C2523" s="5">
        <v>2733</v>
      </c>
      <c r="D2523" s="5">
        <v>42</v>
      </c>
      <c r="E2523" s="8" t="s">
        <v>2713</v>
      </c>
      <c r="F2523" s="8">
        <v>4212110</v>
      </c>
      <c r="G2523" s="5" t="s">
        <v>3418</v>
      </c>
      <c r="H2523" s="5" t="s">
        <v>2985</v>
      </c>
      <c r="I2523" s="5">
        <v>10065502219</v>
      </c>
      <c r="J2523" s="6" t="s">
        <v>91</v>
      </c>
      <c r="K2523" s="6" t="s">
        <v>91</v>
      </c>
      <c r="L2523" s="6" t="s">
        <v>91</v>
      </c>
      <c r="M2523" s="5" t="s">
        <v>92</v>
      </c>
      <c r="N2523" s="6" t="s">
        <v>91</v>
      </c>
      <c r="O2523" s="6" t="s">
        <v>91</v>
      </c>
      <c r="P2523" s="6" t="s">
        <v>91</v>
      </c>
      <c r="Q2523" s="6" t="s">
        <v>91</v>
      </c>
      <c r="R2523" s="5">
        <v>1</v>
      </c>
      <c r="S2523" s="5">
        <v>0</v>
      </c>
      <c r="T2523" s="5" t="s">
        <v>93</v>
      </c>
      <c r="U2523" s="5" t="s">
        <v>105</v>
      </c>
    </row>
    <row r="2524" spans="1:21">
      <c r="A2524" s="6" t="s">
        <v>87</v>
      </c>
      <c r="B2524" s="7">
        <v>1</v>
      </c>
      <c r="C2524" s="5">
        <v>2734</v>
      </c>
      <c r="D2524" s="5">
        <v>42</v>
      </c>
      <c r="E2524" s="8">
        <v>421211</v>
      </c>
      <c r="F2524" s="8">
        <v>421211001</v>
      </c>
      <c r="G2524" s="5" t="s">
        <v>3419</v>
      </c>
      <c r="H2524" s="5" t="s">
        <v>221</v>
      </c>
      <c r="I2524" s="6" t="s">
        <v>91</v>
      </c>
      <c r="J2524" s="6" t="s">
        <v>91</v>
      </c>
      <c r="K2524" s="6" t="s">
        <v>91</v>
      </c>
      <c r="L2524" s="6" t="s">
        <v>91</v>
      </c>
      <c r="M2524" s="5" t="s">
        <v>92</v>
      </c>
      <c r="N2524" s="6" t="s">
        <v>91</v>
      </c>
      <c r="O2524" s="6" t="s">
        <v>91</v>
      </c>
      <c r="P2524" s="6" t="s">
        <v>91</v>
      </c>
      <c r="Q2524" s="6" t="s">
        <v>91</v>
      </c>
      <c r="R2524" s="5">
        <v>1</v>
      </c>
      <c r="S2524" s="5">
        <v>0</v>
      </c>
      <c r="T2524" s="5" t="s">
        <v>93</v>
      </c>
      <c r="U2524" s="5" t="s">
        <v>105</v>
      </c>
    </row>
    <row r="2525" spans="1:21">
      <c r="A2525" s="6" t="s">
        <v>87</v>
      </c>
      <c r="B2525" s="7">
        <v>1</v>
      </c>
      <c r="C2525" s="5">
        <v>2735</v>
      </c>
      <c r="D2525" s="5">
        <v>42</v>
      </c>
      <c r="E2525" s="8">
        <v>421211</v>
      </c>
      <c r="F2525" s="8">
        <v>421211002</v>
      </c>
      <c r="G2525" s="5" t="s">
        <v>3420</v>
      </c>
      <c r="H2525" s="5" t="s">
        <v>223</v>
      </c>
      <c r="I2525" s="6" t="s">
        <v>91</v>
      </c>
      <c r="J2525" s="6" t="s">
        <v>91</v>
      </c>
      <c r="K2525" s="6" t="s">
        <v>91</v>
      </c>
      <c r="L2525" s="6" t="s">
        <v>91</v>
      </c>
      <c r="M2525" s="5" t="s">
        <v>92</v>
      </c>
      <c r="N2525" s="6" t="s">
        <v>91</v>
      </c>
      <c r="O2525" s="6" t="s">
        <v>91</v>
      </c>
      <c r="P2525" s="6" t="s">
        <v>91</v>
      </c>
      <c r="Q2525" s="6" t="s">
        <v>91</v>
      </c>
      <c r="R2525" s="5">
        <v>1</v>
      </c>
      <c r="S2525" s="5">
        <v>0</v>
      </c>
      <c r="T2525" s="5" t="s">
        <v>93</v>
      </c>
      <c r="U2525" s="5" t="s">
        <v>105</v>
      </c>
    </row>
    <row r="2526" spans="1:21">
      <c r="A2526" s="6" t="s">
        <v>87</v>
      </c>
      <c r="B2526" s="7">
        <v>1</v>
      </c>
      <c r="C2526" s="5">
        <v>2736</v>
      </c>
      <c r="D2526" s="5">
        <v>42</v>
      </c>
      <c r="E2526" s="8">
        <v>421211</v>
      </c>
      <c r="F2526" s="8">
        <v>421211003</v>
      </c>
      <c r="G2526" s="5" t="s">
        <v>3421</v>
      </c>
      <c r="H2526" s="5" t="s">
        <v>225</v>
      </c>
      <c r="I2526" s="6" t="s">
        <v>91</v>
      </c>
      <c r="J2526" s="6" t="s">
        <v>91</v>
      </c>
      <c r="K2526" s="6" t="s">
        <v>91</v>
      </c>
      <c r="L2526" s="6" t="s">
        <v>91</v>
      </c>
      <c r="M2526" s="5" t="s">
        <v>92</v>
      </c>
      <c r="N2526" s="6" t="s">
        <v>91</v>
      </c>
      <c r="O2526" s="6" t="s">
        <v>91</v>
      </c>
      <c r="P2526" s="6" t="s">
        <v>91</v>
      </c>
      <c r="Q2526" s="6" t="s">
        <v>91</v>
      </c>
      <c r="R2526" s="5">
        <v>1</v>
      </c>
      <c r="S2526" s="5">
        <v>0</v>
      </c>
      <c r="T2526" s="5" t="s">
        <v>93</v>
      </c>
      <c r="U2526" s="5" t="s">
        <v>105</v>
      </c>
    </row>
    <row r="2527" spans="1:21">
      <c r="A2527" s="6" t="s">
        <v>87</v>
      </c>
      <c r="B2527" s="7">
        <v>1</v>
      </c>
      <c r="C2527" s="5">
        <v>2738</v>
      </c>
      <c r="D2527" s="5">
        <v>42</v>
      </c>
      <c r="E2527" s="8">
        <v>421211</v>
      </c>
      <c r="F2527" s="8" t="s">
        <v>3422</v>
      </c>
      <c r="G2527" s="5" t="s">
        <v>3423</v>
      </c>
      <c r="H2527" s="5" t="s">
        <v>227</v>
      </c>
      <c r="I2527" s="6" t="s">
        <v>91</v>
      </c>
      <c r="J2527" s="6" t="s">
        <v>91</v>
      </c>
      <c r="K2527" s="6" t="s">
        <v>91</v>
      </c>
      <c r="L2527" s="6" t="s">
        <v>91</v>
      </c>
      <c r="M2527" s="5" t="s">
        <v>92</v>
      </c>
      <c r="N2527" s="6" t="s">
        <v>91</v>
      </c>
      <c r="O2527" s="6" t="s">
        <v>91</v>
      </c>
      <c r="P2527" s="6" t="s">
        <v>91</v>
      </c>
      <c r="Q2527" s="6" t="s">
        <v>91</v>
      </c>
      <c r="R2527" s="5">
        <v>1</v>
      </c>
      <c r="S2527" s="5">
        <v>0</v>
      </c>
      <c r="T2527" s="5" t="s">
        <v>93</v>
      </c>
      <c r="U2527" s="5" t="s">
        <v>105</v>
      </c>
    </row>
    <row r="2528" spans="1:21">
      <c r="A2528" s="6" t="s">
        <v>87</v>
      </c>
      <c r="B2528" s="7">
        <v>1</v>
      </c>
      <c r="C2528" s="5">
        <v>2739</v>
      </c>
      <c r="D2528" s="5">
        <v>42</v>
      </c>
      <c r="E2528" s="8" t="s">
        <v>2713</v>
      </c>
      <c r="F2528" s="8">
        <v>4212111</v>
      </c>
      <c r="G2528" s="5" t="s">
        <v>3424</v>
      </c>
      <c r="H2528" s="5" t="s">
        <v>2887</v>
      </c>
      <c r="I2528" s="5">
        <v>10065500063</v>
      </c>
      <c r="J2528" s="6" t="s">
        <v>91</v>
      </c>
      <c r="K2528" s="6" t="s">
        <v>91</v>
      </c>
      <c r="L2528" s="6" t="s">
        <v>91</v>
      </c>
      <c r="M2528" s="5" t="s">
        <v>92</v>
      </c>
      <c r="N2528" s="6" t="s">
        <v>91</v>
      </c>
      <c r="O2528" s="6" t="s">
        <v>91</v>
      </c>
      <c r="P2528" s="6" t="s">
        <v>91</v>
      </c>
      <c r="Q2528" s="6" t="s">
        <v>91</v>
      </c>
      <c r="R2528" s="5">
        <v>1</v>
      </c>
      <c r="S2528" s="5">
        <v>0</v>
      </c>
      <c r="T2528" s="5" t="s">
        <v>93</v>
      </c>
      <c r="U2528" s="5" t="s">
        <v>105</v>
      </c>
    </row>
    <row r="2529" spans="1:21">
      <c r="A2529" s="6" t="s">
        <v>87</v>
      </c>
      <c r="B2529" s="7">
        <v>1</v>
      </c>
      <c r="C2529" s="5">
        <v>2740</v>
      </c>
      <c r="D2529" s="5">
        <v>42</v>
      </c>
      <c r="E2529" s="8">
        <v>421211</v>
      </c>
      <c r="F2529" s="8">
        <v>421211101</v>
      </c>
      <c r="G2529" s="5" t="s">
        <v>3425</v>
      </c>
      <c r="H2529" s="5" t="s">
        <v>221</v>
      </c>
      <c r="I2529" s="6" t="s">
        <v>91</v>
      </c>
      <c r="J2529" s="6" t="s">
        <v>91</v>
      </c>
      <c r="K2529" s="6" t="s">
        <v>91</v>
      </c>
      <c r="L2529" s="6" t="s">
        <v>91</v>
      </c>
      <c r="M2529" s="5" t="s">
        <v>92</v>
      </c>
      <c r="N2529" s="6" t="s">
        <v>91</v>
      </c>
      <c r="O2529" s="6" t="s">
        <v>91</v>
      </c>
      <c r="P2529" s="6" t="s">
        <v>91</v>
      </c>
      <c r="Q2529" s="6" t="s">
        <v>91</v>
      </c>
      <c r="R2529" s="5">
        <v>1</v>
      </c>
      <c r="S2529" s="5">
        <v>0</v>
      </c>
      <c r="T2529" s="5" t="s">
        <v>93</v>
      </c>
      <c r="U2529" s="5" t="s">
        <v>105</v>
      </c>
    </row>
    <row r="2530" spans="1:21">
      <c r="A2530" s="6" t="s">
        <v>87</v>
      </c>
      <c r="B2530" s="7">
        <v>1</v>
      </c>
      <c r="C2530" s="5">
        <v>2741</v>
      </c>
      <c r="D2530" s="5">
        <v>42</v>
      </c>
      <c r="E2530" s="8">
        <v>421211</v>
      </c>
      <c r="F2530" s="8">
        <v>421211102</v>
      </c>
      <c r="G2530" s="5" t="s">
        <v>3426</v>
      </c>
      <c r="H2530" s="5" t="s">
        <v>223</v>
      </c>
      <c r="I2530" s="6" t="s">
        <v>91</v>
      </c>
      <c r="J2530" s="6" t="s">
        <v>91</v>
      </c>
      <c r="K2530" s="6" t="s">
        <v>91</v>
      </c>
      <c r="L2530" s="6" t="s">
        <v>91</v>
      </c>
      <c r="M2530" s="5" t="s">
        <v>92</v>
      </c>
      <c r="N2530" s="6" t="s">
        <v>91</v>
      </c>
      <c r="O2530" s="6" t="s">
        <v>91</v>
      </c>
      <c r="P2530" s="6" t="s">
        <v>91</v>
      </c>
      <c r="Q2530" s="6" t="s">
        <v>91</v>
      </c>
      <c r="R2530" s="5">
        <v>1</v>
      </c>
      <c r="S2530" s="5">
        <v>0</v>
      </c>
      <c r="T2530" s="5" t="s">
        <v>93</v>
      </c>
      <c r="U2530" s="5" t="s">
        <v>105</v>
      </c>
    </row>
    <row r="2531" spans="1:21">
      <c r="A2531" s="6" t="s">
        <v>87</v>
      </c>
      <c r="B2531" s="7">
        <v>1</v>
      </c>
      <c r="C2531" s="5">
        <v>2742</v>
      </c>
      <c r="D2531" s="5">
        <v>42</v>
      </c>
      <c r="E2531" s="8">
        <v>421211</v>
      </c>
      <c r="F2531" s="8">
        <v>421211103</v>
      </c>
      <c r="G2531" s="5" t="s">
        <v>3427</v>
      </c>
      <c r="H2531" s="5" t="s">
        <v>225</v>
      </c>
      <c r="I2531" s="6" t="s">
        <v>91</v>
      </c>
      <c r="J2531" s="6" t="s">
        <v>91</v>
      </c>
      <c r="K2531" s="6" t="s">
        <v>91</v>
      </c>
      <c r="L2531" s="6" t="s">
        <v>91</v>
      </c>
      <c r="M2531" s="5" t="s">
        <v>92</v>
      </c>
      <c r="N2531" s="6" t="s">
        <v>91</v>
      </c>
      <c r="O2531" s="6" t="s">
        <v>91</v>
      </c>
      <c r="P2531" s="6" t="s">
        <v>91</v>
      </c>
      <c r="Q2531" s="6" t="s">
        <v>91</v>
      </c>
      <c r="R2531" s="5">
        <v>1</v>
      </c>
      <c r="S2531" s="5">
        <v>0</v>
      </c>
      <c r="T2531" s="5" t="s">
        <v>93</v>
      </c>
      <c r="U2531" s="5" t="s">
        <v>105</v>
      </c>
    </row>
    <row r="2532" spans="1:21">
      <c r="A2532" s="6" t="s">
        <v>87</v>
      </c>
      <c r="B2532" s="7">
        <v>1</v>
      </c>
      <c r="C2532" s="5">
        <v>2744</v>
      </c>
      <c r="D2532" s="5">
        <v>42</v>
      </c>
      <c r="E2532" s="8">
        <v>421211</v>
      </c>
      <c r="F2532" s="8">
        <v>421211104</v>
      </c>
      <c r="G2532" s="5" t="s">
        <v>3428</v>
      </c>
      <c r="H2532" s="5" t="s">
        <v>227</v>
      </c>
      <c r="I2532" s="6" t="s">
        <v>91</v>
      </c>
      <c r="J2532" s="6" t="s">
        <v>91</v>
      </c>
      <c r="K2532" s="6" t="s">
        <v>91</v>
      </c>
      <c r="L2532" s="6" t="s">
        <v>91</v>
      </c>
      <c r="M2532" s="5" t="s">
        <v>92</v>
      </c>
      <c r="N2532" s="6" t="s">
        <v>91</v>
      </c>
      <c r="O2532" s="6" t="s">
        <v>91</v>
      </c>
      <c r="P2532" s="6" t="s">
        <v>91</v>
      </c>
      <c r="Q2532" s="6" t="s">
        <v>91</v>
      </c>
      <c r="R2532" s="5">
        <v>1</v>
      </c>
      <c r="S2532" s="5">
        <v>0</v>
      </c>
      <c r="T2532" s="5" t="s">
        <v>93</v>
      </c>
      <c r="U2532" s="5" t="s">
        <v>105</v>
      </c>
    </row>
    <row r="2533" spans="1:21">
      <c r="A2533" s="6" t="s">
        <v>87</v>
      </c>
      <c r="B2533" s="7">
        <v>1</v>
      </c>
      <c r="C2533" s="5">
        <v>2745</v>
      </c>
      <c r="D2533" s="5">
        <v>42</v>
      </c>
      <c r="E2533" s="8" t="s">
        <v>2713</v>
      </c>
      <c r="F2533" s="8">
        <v>4212112</v>
      </c>
      <c r="G2533" s="5" t="s">
        <v>3429</v>
      </c>
      <c r="H2533" s="5" t="s">
        <v>2845</v>
      </c>
      <c r="I2533" s="5">
        <v>10065502215</v>
      </c>
      <c r="J2533" s="6" t="s">
        <v>91</v>
      </c>
      <c r="K2533" s="6" t="s">
        <v>91</v>
      </c>
      <c r="L2533" s="6" t="s">
        <v>91</v>
      </c>
      <c r="M2533" s="5" t="s">
        <v>92</v>
      </c>
      <c r="N2533" s="6" t="s">
        <v>91</v>
      </c>
      <c r="O2533" s="6" t="s">
        <v>91</v>
      </c>
      <c r="P2533" s="6" t="s">
        <v>91</v>
      </c>
      <c r="Q2533" s="6" t="s">
        <v>91</v>
      </c>
      <c r="R2533" s="5">
        <v>1</v>
      </c>
      <c r="S2533" s="5">
        <v>0</v>
      </c>
      <c r="T2533" s="5" t="s">
        <v>93</v>
      </c>
      <c r="U2533" s="5" t="s">
        <v>105</v>
      </c>
    </row>
    <row r="2534" spans="1:21">
      <c r="A2534" s="6" t="s">
        <v>87</v>
      </c>
      <c r="B2534" s="7">
        <v>1</v>
      </c>
      <c r="C2534" s="5">
        <v>2746</v>
      </c>
      <c r="D2534" s="5">
        <v>42</v>
      </c>
      <c r="E2534" s="8">
        <v>421211</v>
      </c>
      <c r="F2534" s="8">
        <v>421211201</v>
      </c>
      <c r="G2534" s="5" t="s">
        <v>3430</v>
      </c>
      <c r="H2534" s="5" t="s">
        <v>221</v>
      </c>
      <c r="I2534" s="6" t="s">
        <v>91</v>
      </c>
      <c r="J2534" s="6" t="s">
        <v>91</v>
      </c>
      <c r="K2534" s="6" t="s">
        <v>91</v>
      </c>
      <c r="L2534" s="6" t="s">
        <v>91</v>
      </c>
      <c r="M2534" s="5" t="s">
        <v>92</v>
      </c>
      <c r="N2534" s="6" t="s">
        <v>91</v>
      </c>
      <c r="O2534" s="6" t="s">
        <v>91</v>
      </c>
      <c r="P2534" s="6" t="s">
        <v>91</v>
      </c>
      <c r="Q2534" s="6" t="s">
        <v>91</v>
      </c>
      <c r="R2534" s="5">
        <v>1</v>
      </c>
      <c r="S2534" s="5">
        <v>0</v>
      </c>
      <c r="T2534" s="5" t="s">
        <v>93</v>
      </c>
      <c r="U2534" s="5" t="s">
        <v>105</v>
      </c>
    </row>
    <row r="2535" spans="1:21">
      <c r="A2535" s="6" t="s">
        <v>87</v>
      </c>
      <c r="B2535" s="7">
        <v>1</v>
      </c>
      <c r="C2535" s="5">
        <v>2747</v>
      </c>
      <c r="D2535" s="5">
        <v>42</v>
      </c>
      <c r="E2535" s="8">
        <v>421211</v>
      </c>
      <c r="F2535" s="8">
        <v>421211202</v>
      </c>
      <c r="G2535" s="5" t="s">
        <v>3431</v>
      </c>
      <c r="H2535" s="5" t="s">
        <v>223</v>
      </c>
      <c r="I2535" s="6" t="s">
        <v>91</v>
      </c>
      <c r="J2535" s="6" t="s">
        <v>91</v>
      </c>
      <c r="K2535" s="6" t="s">
        <v>91</v>
      </c>
      <c r="L2535" s="6" t="s">
        <v>91</v>
      </c>
      <c r="M2535" s="5" t="s">
        <v>92</v>
      </c>
      <c r="N2535" s="6" t="s">
        <v>91</v>
      </c>
      <c r="O2535" s="6" t="s">
        <v>91</v>
      </c>
      <c r="P2535" s="6" t="s">
        <v>91</v>
      </c>
      <c r="Q2535" s="6" t="s">
        <v>91</v>
      </c>
      <c r="R2535" s="5">
        <v>1</v>
      </c>
      <c r="S2535" s="5">
        <v>0</v>
      </c>
      <c r="T2535" s="5" t="s">
        <v>93</v>
      </c>
      <c r="U2535" s="5" t="s">
        <v>105</v>
      </c>
    </row>
    <row r="2536" spans="1:21">
      <c r="A2536" s="6" t="s">
        <v>87</v>
      </c>
      <c r="B2536" s="7">
        <v>1</v>
      </c>
      <c r="C2536" s="5">
        <v>2748</v>
      </c>
      <c r="D2536" s="5">
        <v>42</v>
      </c>
      <c r="E2536" s="8">
        <v>421211</v>
      </c>
      <c r="F2536" s="8">
        <v>421211203</v>
      </c>
      <c r="G2536" s="5" t="s">
        <v>3432</v>
      </c>
      <c r="H2536" s="5" t="s">
        <v>225</v>
      </c>
      <c r="I2536" s="6" t="s">
        <v>91</v>
      </c>
      <c r="J2536" s="6" t="s">
        <v>91</v>
      </c>
      <c r="K2536" s="6" t="s">
        <v>91</v>
      </c>
      <c r="L2536" s="6" t="s">
        <v>91</v>
      </c>
      <c r="M2536" s="5" t="s">
        <v>92</v>
      </c>
      <c r="N2536" s="6" t="s">
        <v>91</v>
      </c>
      <c r="O2536" s="6" t="s">
        <v>91</v>
      </c>
      <c r="P2536" s="6" t="s">
        <v>91</v>
      </c>
      <c r="Q2536" s="6" t="s">
        <v>91</v>
      </c>
      <c r="R2536" s="5">
        <v>1</v>
      </c>
      <c r="S2536" s="5">
        <v>0</v>
      </c>
      <c r="T2536" s="5" t="s">
        <v>93</v>
      </c>
      <c r="U2536" s="5" t="s">
        <v>105</v>
      </c>
    </row>
    <row r="2537" spans="1:21">
      <c r="A2537" s="6" t="s">
        <v>87</v>
      </c>
      <c r="B2537" s="7">
        <v>1</v>
      </c>
      <c r="C2537" s="5">
        <v>2750</v>
      </c>
      <c r="D2537" s="5">
        <v>42</v>
      </c>
      <c r="E2537" s="8">
        <v>421211</v>
      </c>
      <c r="F2537" s="8">
        <v>421211204</v>
      </c>
      <c r="G2537" s="5" t="s">
        <v>3433</v>
      </c>
      <c r="H2537" s="5" t="s">
        <v>227</v>
      </c>
      <c r="I2537" s="6" t="s">
        <v>91</v>
      </c>
      <c r="J2537" s="6" t="s">
        <v>91</v>
      </c>
      <c r="K2537" s="6" t="s">
        <v>91</v>
      </c>
      <c r="L2537" s="6" t="s">
        <v>91</v>
      </c>
      <c r="M2537" s="5" t="s">
        <v>92</v>
      </c>
      <c r="N2537" s="6" t="s">
        <v>91</v>
      </c>
      <c r="O2537" s="6" t="s">
        <v>91</v>
      </c>
      <c r="P2537" s="6" t="s">
        <v>91</v>
      </c>
      <c r="Q2537" s="6" t="s">
        <v>91</v>
      </c>
      <c r="R2537" s="5">
        <v>1</v>
      </c>
      <c r="S2537" s="5">
        <v>0</v>
      </c>
      <c r="T2537" s="5" t="s">
        <v>93</v>
      </c>
      <c r="U2537" s="5" t="s">
        <v>105</v>
      </c>
    </row>
    <row r="2538" spans="1:21">
      <c r="A2538" s="6" t="s">
        <v>87</v>
      </c>
      <c r="B2538" s="7">
        <v>1</v>
      </c>
      <c r="C2538" s="5">
        <v>2751</v>
      </c>
      <c r="D2538" s="5">
        <v>42</v>
      </c>
      <c r="E2538" s="8" t="s">
        <v>2713</v>
      </c>
      <c r="F2538" s="8">
        <v>4212113</v>
      </c>
      <c r="G2538" s="5" t="s">
        <v>3434</v>
      </c>
      <c r="H2538" s="5" t="s">
        <v>2950</v>
      </c>
      <c r="I2538" s="6" t="s">
        <v>91</v>
      </c>
      <c r="J2538" s="6" t="s">
        <v>91</v>
      </c>
      <c r="K2538" s="6" t="s">
        <v>91</v>
      </c>
      <c r="L2538" s="6" t="s">
        <v>91</v>
      </c>
      <c r="M2538" s="5" t="s">
        <v>92</v>
      </c>
      <c r="N2538" s="6" t="s">
        <v>91</v>
      </c>
      <c r="O2538" s="6" t="s">
        <v>91</v>
      </c>
      <c r="P2538" s="6" t="s">
        <v>91</v>
      </c>
      <c r="Q2538" s="6" t="s">
        <v>91</v>
      </c>
      <c r="R2538" s="5">
        <v>1</v>
      </c>
      <c r="S2538" s="5">
        <v>0</v>
      </c>
      <c r="T2538" s="5" t="s">
        <v>93</v>
      </c>
      <c r="U2538" s="5" t="s">
        <v>105</v>
      </c>
    </row>
    <row r="2539" spans="1:21">
      <c r="A2539" s="6" t="s">
        <v>87</v>
      </c>
      <c r="B2539" s="7">
        <v>1</v>
      </c>
      <c r="C2539" s="5">
        <v>2752</v>
      </c>
      <c r="D2539" s="5">
        <v>42</v>
      </c>
      <c r="E2539" s="8">
        <v>421211</v>
      </c>
      <c r="F2539" s="8">
        <v>421211301</v>
      </c>
      <c r="G2539" s="5" t="s">
        <v>3435</v>
      </c>
      <c r="H2539" s="5" t="s">
        <v>221</v>
      </c>
      <c r="I2539" s="6" t="s">
        <v>91</v>
      </c>
      <c r="J2539" s="6" t="s">
        <v>91</v>
      </c>
      <c r="K2539" s="6" t="s">
        <v>91</v>
      </c>
      <c r="L2539" s="6" t="s">
        <v>91</v>
      </c>
      <c r="M2539" s="5" t="s">
        <v>92</v>
      </c>
      <c r="N2539" s="6" t="s">
        <v>91</v>
      </c>
      <c r="O2539" s="6" t="s">
        <v>91</v>
      </c>
      <c r="P2539" s="6" t="s">
        <v>91</v>
      </c>
      <c r="Q2539" s="6" t="s">
        <v>91</v>
      </c>
      <c r="R2539" s="5">
        <v>1</v>
      </c>
      <c r="S2539" s="5">
        <v>0</v>
      </c>
      <c r="T2539" s="5" t="s">
        <v>93</v>
      </c>
      <c r="U2539" s="5" t="s">
        <v>105</v>
      </c>
    </row>
    <row r="2540" spans="1:21">
      <c r="A2540" s="6" t="s">
        <v>87</v>
      </c>
      <c r="B2540" s="7">
        <v>1</v>
      </c>
      <c r="C2540" s="5">
        <v>2753</v>
      </c>
      <c r="D2540" s="5">
        <v>42</v>
      </c>
      <c r="E2540" s="8">
        <v>421211</v>
      </c>
      <c r="F2540" s="8">
        <v>421211302</v>
      </c>
      <c r="G2540" s="5" t="s">
        <v>3436</v>
      </c>
      <c r="H2540" s="5" t="s">
        <v>223</v>
      </c>
      <c r="I2540" s="6" t="s">
        <v>91</v>
      </c>
      <c r="J2540" s="6" t="s">
        <v>91</v>
      </c>
      <c r="K2540" s="6" t="s">
        <v>91</v>
      </c>
      <c r="L2540" s="6" t="s">
        <v>91</v>
      </c>
      <c r="M2540" s="5" t="s">
        <v>92</v>
      </c>
      <c r="N2540" s="6" t="s">
        <v>91</v>
      </c>
      <c r="O2540" s="6" t="s">
        <v>91</v>
      </c>
      <c r="P2540" s="6" t="s">
        <v>91</v>
      </c>
      <c r="Q2540" s="6" t="s">
        <v>91</v>
      </c>
      <c r="R2540" s="5">
        <v>1</v>
      </c>
      <c r="S2540" s="5">
        <v>0</v>
      </c>
      <c r="T2540" s="5" t="s">
        <v>93</v>
      </c>
      <c r="U2540" s="5" t="s">
        <v>105</v>
      </c>
    </row>
    <row r="2541" spans="1:21">
      <c r="A2541" s="6" t="s">
        <v>87</v>
      </c>
      <c r="B2541" s="7">
        <v>1</v>
      </c>
      <c r="C2541" s="5">
        <v>2754</v>
      </c>
      <c r="D2541" s="5">
        <v>42</v>
      </c>
      <c r="E2541" s="8">
        <v>421211</v>
      </c>
      <c r="F2541" s="8">
        <v>421211303</v>
      </c>
      <c r="G2541" s="5" t="s">
        <v>3437</v>
      </c>
      <c r="H2541" s="5" t="s">
        <v>225</v>
      </c>
      <c r="I2541" s="6" t="s">
        <v>91</v>
      </c>
      <c r="J2541" s="6" t="s">
        <v>91</v>
      </c>
      <c r="K2541" s="6" t="s">
        <v>91</v>
      </c>
      <c r="L2541" s="6" t="s">
        <v>91</v>
      </c>
      <c r="M2541" s="5" t="s">
        <v>92</v>
      </c>
      <c r="N2541" s="6" t="s">
        <v>91</v>
      </c>
      <c r="O2541" s="6" t="s">
        <v>91</v>
      </c>
      <c r="P2541" s="6" t="s">
        <v>91</v>
      </c>
      <c r="Q2541" s="6" t="s">
        <v>91</v>
      </c>
      <c r="R2541" s="5">
        <v>1</v>
      </c>
      <c r="S2541" s="5">
        <v>0</v>
      </c>
      <c r="T2541" s="5" t="s">
        <v>93</v>
      </c>
      <c r="U2541" s="5" t="s">
        <v>105</v>
      </c>
    </row>
    <row r="2542" spans="1:21">
      <c r="A2542" s="6" t="s">
        <v>87</v>
      </c>
      <c r="B2542" s="7">
        <v>1</v>
      </c>
      <c r="C2542" s="5">
        <v>2755</v>
      </c>
      <c r="D2542" s="5">
        <v>42</v>
      </c>
      <c r="E2542" s="8">
        <v>421211</v>
      </c>
      <c r="F2542" s="8">
        <v>421211304</v>
      </c>
      <c r="G2542" s="5" t="s">
        <v>3438</v>
      </c>
      <c r="H2542" s="5" t="s">
        <v>227</v>
      </c>
      <c r="I2542" s="6" t="s">
        <v>91</v>
      </c>
      <c r="J2542" s="6" t="s">
        <v>91</v>
      </c>
      <c r="K2542" s="6" t="s">
        <v>91</v>
      </c>
      <c r="L2542" s="6" t="s">
        <v>91</v>
      </c>
      <c r="M2542" s="5" t="s">
        <v>92</v>
      </c>
      <c r="N2542" s="6" t="s">
        <v>91</v>
      </c>
      <c r="O2542" s="6" t="s">
        <v>91</v>
      </c>
      <c r="P2542" s="6" t="s">
        <v>91</v>
      </c>
      <c r="Q2542" s="6" t="s">
        <v>91</v>
      </c>
      <c r="R2542" s="5">
        <v>1</v>
      </c>
      <c r="S2542" s="5">
        <v>0</v>
      </c>
      <c r="T2542" s="5" t="s">
        <v>93</v>
      </c>
      <c r="U2542" s="5" t="s">
        <v>105</v>
      </c>
    </row>
    <row r="2543" spans="1:21">
      <c r="A2543" s="6" t="s">
        <v>87</v>
      </c>
      <c r="B2543" s="7">
        <v>1</v>
      </c>
      <c r="C2543" s="5">
        <v>2756</v>
      </c>
      <c r="D2543" s="5">
        <v>42</v>
      </c>
      <c r="E2543" s="8" t="s">
        <v>2713</v>
      </c>
      <c r="F2543" s="8">
        <v>4212114</v>
      </c>
      <c r="G2543" s="5" t="s">
        <v>3439</v>
      </c>
      <c r="H2543" s="5" t="s">
        <v>3055</v>
      </c>
      <c r="I2543" s="6" t="s">
        <v>91</v>
      </c>
      <c r="J2543" s="6" t="s">
        <v>91</v>
      </c>
      <c r="K2543" s="6" t="s">
        <v>91</v>
      </c>
      <c r="L2543" s="6" t="s">
        <v>91</v>
      </c>
      <c r="M2543" s="5" t="s">
        <v>92</v>
      </c>
      <c r="N2543" s="6" t="s">
        <v>91</v>
      </c>
      <c r="O2543" s="6" t="s">
        <v>91</v>
      </c>
      <c r="P2543" s="6" t="s">
        <v>91</v>
      </c>
      <c r="Q2543" s="6" t="s">
        <v>91</v>
      </c>
      <c r="R2543" s="5">
        <v>1</v>
      </c>
      <c r="S2543" s="5">
        <v>0</v>
      </c>
      <c r="T2543" s="5" t="s">
        <v>93</v>
      </c>
      <c r="U2543" s="5" t="s">
        <v>105</v>
      </c>
    </row>
    <row r="2544" spans="1:21">
      <c r="A2544" s="6" t="s">
        <v>87</v>
      </c>
      <c r="B2544" s="7">
        <v>1</v>
      </c>
      <c r="C2544" s="5">
        <v>2757</v>
      </c>
      <c r="D2544" s="5">
        <v>42</v>
      </c>
      <c r="E2544" s="8">
        <v>421211</v>
      </c>
      <c r="F2544" s="8">
        <v>421211401</v>
      </c>
      <c r="G2544" s="5" t="s">
        <v>3440</v>
      </c>
      <c r="H2544" s="5" t="s">
        <v>221</v>
      </c>
      <c r="I2544" s="6" t="s">
        <v>91</v>
      </c>
      <c r="J2544" s="6" t="s">
        <v>91</v>
      </c>
      <c r="K2544" s="6" t="s">
        <v>91</v>
      </c>
      <c r="L2544" s="6" t="s">
        <v>91</v>
      </c>
      <c r="M2544" s="5" t="s">
        <v>92</v>
      </c>
      <c r="N2544" s="6" t="s">
        <v>91</v>
      </c>
      <c r="O2544" s="6" t="s">
        <v>91</v>
      </c>
      <c r="P2544" s="6" t="s">
        <v>91</v>
      </c>
      <c r="Q2544" s="6" t="s">
        <v>91</v>
      </c>
      <c r="R2544" s="5">
        <v>1</v>
      </c>
      <c r="S2544" s="5">
        <v>0</v>
      </c>
      <c r="T2544" s="5" t="s">
        <v>93</v>
      </c>
      <c r="U2544" s="5" t="s">
        <v>105</v>
      </c>
    </row>
    <row r="2545" spans="1:21">
      <c r="A2545" s="6" t="s">
        <v>87</v>
      </c>
      <c r="B2545" s="7">
        <v>1</v>
      </c>
      <c r="C2545" s="5">
        <v>2758</v>
      </c>
      <c r="D2545" s="5">
        <v>42</v>
      </c>
      <c r="E2545" s="8">
        <v>421211</v>
      </c>
      <c r="F2545" s="8">
        <v>421211402</v>
      </c>
      <c r="G2545" s="5" t="s">
        <v>3441</v>
      </c>
      <c r="H2545" s="5" t="s">
        <v>223</v>
      </c>
      <c r="I2545" s="6" t="s">
        <v>91</v>
      </c>
      <c r="J2545" s="6" t="s">
        <v>91</v>
      </c>
      <c r="K2545" s="6" t="s">
        <v>91</v>
      </c>
      <c r="L2545" s="6" t="s">
        <v>91</v>
      </c>
      <c r="M2545" s="5" t="s">
        <v>92</v>
      </c>
      <c r="N2545" s="6" t="s">
        <v>91</v>
      </c>
      <c r="O2545" s="6" t="s">
        <v>91</v>
      </c>
      <c r="P2545" s="6" t="s">
        <v>91</v>
      </c>
      <c r="Q2545" s="6" t="s">
        <v>91</v>
      </c>
      <c r="R2545" s="5">
        <v>1</v>
      </c>
      <c r="S2545" s="5">
        <v>0</v>
      </c>
      <c r="T2545" s="5" t="s">
        <v>93</v>
      </c>
      <c r="U2545" s="5" t="s">
        <v>105</v>
      </c>
    </row>
    <row r="2546" spans="1:21">
      <c r="A2546" s="6" t="s">
        <v>87</v>
      </c>
      <c r="B2546" s="7">
        <v>1</v>
      </c>
      <c r="C2546" s="5">
        <v>2759</v>
      </c>
      <c r="D2546" s="5">
        <v>42</v>
      </c>
      <c r="E2546" s="8">
        <v>421211</v>
      </c>
      <c r="F2546" s="8">
        <v>421211403</v>
      </c>
      <c r="G2546" s="5" t="s">
        <v>3442</v>
      </c>
      <c r="H2546" s="5" t="s">
        <v>225</v>
      </c>
      <c r="I2546" s="6" t="s">
        <v>91</v>
      </c>
      <c r="J2546" s="6" t="s">
        <v>91</v>
      </c>
      <c r="K2546" s="6" t="s">
        <v>91</v>
      </c>
      <c r="L2546" s="6" t="s">
        <v>91</v>
      </c>
      <c r="M2546" s="5" t="s">
        <v>92</v>
      </c>
      <c r="N2546" s="6" t="s">
        <v>91</v>
      </c>
      <c r="O2546" s="6" t="s">
        <v>91</v>
      </c>
      <c r="P2546" s="6" t="s">
        <v>91</v>
      </c>
      <c r="Q2546" s="6" t="s">
        <v>91</v>
      </c>
      <c r="R2546" s="5">
        <v>1</v>
      </c>
      <c r="S2546" s="5">
        <v>0</v>
      </c>
      <c r="T2546" s="5" t="s">
        <v>93</v>
      </c>
      <c r="U2546" s="5" t="s">
        <v>105</v>
      </c>
    </row>
    <row r="2547" spans="1:21">
      <c r="A2547" s="6" t="s">
        <v>87</v>
      </c>
      <c r="B2547" s="7">
        <v>1</v>
      </c>
      <c r="C2547" s="5">
        <v>2760</v>
      </c>
      <c r="D2547" s="5">
        <v>42</v>
      </c>
      <c r="E2547" s="8">
        <v>421211</v>
      </c>
      <c r="F2547" s="8">
        <v>421211404</v>
      </c>
      <c r="G2547" s="5" t="s">
        <v>3443</v>
      </c>
      <c r="H2547" s="5" t="s">
        <v>227</v>
      </c>
      <c r="I2547" s="6" t="s">
        <v>91</v>
      </c>
      <c r="J2547" s="6" t="s">
        <v>91</v>
      </c>
      <c r="K2547" s="6" t="s">
        <v>91</v>
      </c>
      <c r="L2547" s="6" t="s">
        <v>91</v>
      </c>
      <c r="M2547" s="5" t="s">
        <v>92</v>
      </c>
      <c r="N2547" s="6" t="s">
        <v>91</v>
      </c>
      <c r="O2547" s="6" t="s">
        <v>91</v>
      </c>
      <c r="P2547" s="6" t="s">
        <v>91</v>
      </c>
      <c r="Q2547" s="6" t="s">
        <v>91</v>
      </c>
      <c r="R2547" s="5">
        <v>1</v>
      </c>
      <c r="S2547" s="5">
        <v>0</v>
      </c>
      <c r="T2547" s="5" t="s">
        <v>93</v>
      </c>
      <c r="U2547" s="5" t="s">
        <v>105</v>
      </c>
    </row>
    <row r="2548" spans="1:21">
      <c r="A2548" s="6" t="s">
        <v>87</v>
      </c>
      <c r="B2548" s="7">
        <v>1</v>
      </c>
      <c r="C2548" s="5">
        <v>2761</v>
      </c>
      <c r="D2548" s="5">
        <v>42</v>
      </c>
      <c r="E2548" s="8" t="s">
        <v>2713</v>
      </c>
      <c r="F2548" s="8">
        <v>4212115</v>
      </c>
      <c r="G2548" s="5" t="s">
        <v>3444</v>
      </c>
      <c r="H2548" s="5" t="s">
        <v>2824</v>
      </c>
      <c r="I2548" s="5">
        <v>10065502217</v>
      </c>
      <c r="J2548" s="6" t="s">
        <v>91</v>
      </c>
      <c r="K2548" s="6" t="s">
        <v>91</v>
      </c>
      <c r="L2548" s="6" t="s">
        <v>91</v>
      </c>
      <c r="M2548" s="5" t="s">
        <v>92</v>
      </c>
      <c r="N2548" s="6" t="s">
        <v>91</v>
      </c>
      <c r="O2548" s="6" t="s">
        <v>91</v>
      </c>
      <c r="P2548" s="6" t="s">
        <v>91</v>
      </c>
      <c r="Q2548" s="6" t="s">
        <v>91</v>
      </c>
      <c r="R2548" s="5">
        <v>1</v>
      </c>
      <c r="S2548" s="5">
        <v>0</v>
      </c>
      <c r="T2548" s="5" t="s">
        <v>93</v>
      </c>
      <c r="U2548" s="5" t="s">
        <v>105</v>
      </c>
    </row>
    <row r="2549" spans="1:21">
      <c r="A2549" s="6" t="s">
        <v>87</v>
      </c>
      <c r="B2549" s="7">
        <v>1</v>
      </c>
      <c r="C2549" s="5">
        <v>2762</v>
      </c>
      <c r="D2549" s="5">
        <v>42</v>
      </c>
      <c r="E2549" s="8">
        <v>421211</v>
      </c>
      <c r="F2549" s="8">
        <v>421211501</v>
      </c>
      <c r="G2549" s="5" t="s">
        <v>3445</v>
      </c>
      <c r="H2549" s="5" t="s">
        <v>221</v>
      </c>
      <c r="I2549" s="6" t="s">
        <v>91</v>
      </c>
      <c r="J2549" s="6" t="s">
        <v>91</v>
      </c>
      <c r="K2549" s="6" t="s">
        <v>91</v>
      </c>
      <c r="L2549" s="6" t="s">
        <v>91</v>
      </c>
      <c r="M2549" s="5" t="s">
        <v>92</v>
      </c>
      <c r="N2549" s="6" t="s">
        <v>91</v>
      </c>
      <c r="O2549" s="6" t="s">
        <v>91</v>
      </c>
      <c r="P2549" s="6" t="s">
        <v>91</v>
      </c>
      <c r="Q2549" s="6" t="s">
        <v>91</v>
      </c>
      <c r="R2549" s="5">
        <v>1</v>
      </c>
      <c r="S2549" s="5">
        <v>0</v>
      </c>
      <c r="T2549" s="5" t="s">
        <v>93</v>
      </c>
      <c r="U2549" s="5" t="s">
        <v>105</v>
      </c>
    </row>
    <row r="2550" spans="1:21">
      <c r="A2550" s="6" t="s">
        <v>87</v>
      </c>
      <c r="B2550" s="7">
        <v>1</v>
      </c>
      <c r="C2550" s="5">
        <v>2763</v>
      </c>
      <c r="D2550" s="5">
        <v>42</v>
      </c>
      <c r="E2550" s="8">
        <v>421211</v>
      </c>
      <c r="F2550" s="8">
        <v>421211502</v>
      </c>
      <c r="G2550" s="5" t="s">
        <v>3446</v>
      </c>
      <c r="H2550" s="5" t="s">
        <v>223</v>
      </c>
      <c r="I2550" s="6" t="s">
        <v>91</v>
      </c>
      <c r="J2550" s="6" t="s">
        <v>91</v>
      </c>
      <c r="K2550" s="6" t="s">
        <v>91</v>
      </c>
      <c r="L2550" s="6" t="s">
        <v>91</v>
      </c>
      <c r="M2550" s="5" t="s">
        <v>92</v>
      </c>
      <c r="N2550" s="6" t="s">
        <v>91</v>
      </c>
      <c r="O2550" s="6" t="s">
        <v>91</v>
      </c>
      <c r="P2550" s="6" t="s">
        <v>91</v>
      </c>
      <c r="Q2550" s="6" t="s">
        <v>91</v>
      </c>
      <c r="R2550" s="5">
        <v>1</v>
      </c>
      <c r="S2550" s="5">
        <v>0</v>
      </c>
      <c r="T2550" s="5" t="s">
        <v>93</v>
      </c>
      <c r="U2550" s="5" t="s">
        <v>105</v>
      </c>
    </row>
    <row r="2551" spans="1:21">
      <c r="A2551" s="6" t="s">
        <v>87</v>
      </c>
      <c r="B2551" s="7">
        <v>1</v>
      </c>
      <c r="C2551" s="5">
        <v>2764</v>
      </c>
      <c r="D2551" s="5">
        <v>42</v>
      </c>
      <c r="E2551" s="8">
        <v>421211</v>
      </c>
      <c r="F2551" s="8">
        <v>421211503</v>
      </c>
      <c r="G2551" s="5" t="s">
        <v>3447</v>
      </c>
      <c r="H2551" s="5" t="s">
        <v>225</v>
      </c>
      <c r="I2551" s="6" t="s">
        <v>91</v>
      </c>
      <c r="J2551" s="6" t="s">
        <v>91</v>
      </c>
      <c r="K2551" s="6" t="s">
        <v>91</v>
      </c>
      <c r="L2551" s="6" t="s">
        <v>91</v>
      </c>
      <c r="M2551" s="5" t="s">
        <v>92</v>
      </c>
      <c r="N2551" s="6" t="s">
        <v>91</v>
      </c>
      <c r="O2551" s="6" t="s">
        <v>91</v>
      </c>
      <c r="P2551" s="6" t="s">
        <v>91</v>
      </c>
      <c r="Q2551" s="6" t="s">
        <v>91</v>
      </c>
      <c r="R2551" s="5">
        <v>1</v>
      </c>
      <c r="S2551" s="5">
        <v>0</v>
      </c>
      <c r="T2551" s="5" t="s">
        <v>93</v>
      </c>
      <c r="U2551" s="5" t="s">
        <v>105</v>
      </c>
    </row>
    <row r="2552" spans="1:21">
      <c r="A2552" s="6" t="s">
        <v>87</v>
      </c>
      <c r="B2552" s="7">
        <v>1</v>
      </c>
      <c r="C2552" s="5">
        <v>2766</v>
      </c>
      <c r="D2552" s="5">
        <v>42</v>
      </c>
      <c r="E2552" s="8">
        <v>421211</v>
      </c>
      <c r="F2552" s="8">
        <v>421211504</v>
      </c>
      <c r="G2552" s="5" t="s">
        <v>3448</v>
      </c>
      <c r="H2552" s="5" t="s">
        <v>227</v>
      </c>
      <c r="I2552" s="6" t="s">
        <v>91</v>
      </c>
      <c r="J2552" s="6" t="s">
        <v>91</v>
      </c>
      <c r="K2552" s="6" t="s">
        <v>91</v>
      </c>
      <c r="L2552" s="6" t="s">
        <v>91</v>
      </c>
      <c r="M2552" s="5" t="s">
        <v>92</v>
      </c>
      <c r="N2552" s="6" t="s">
        <v>91</v>
      </c>
      <c r="O2552" s="6" t="s">
        <v>91</v>
      </c>
      <c r="P2552" s="6" t="s">
        <v>91</v>
      </c>
      <c r="Q2552" s="6" t="s">
        <v>91</v>
      </c>
      <c r="R2552" s="5">
        <v>1</v>
      </c>
      <c r="S2552" s="5">
        <v>0</v>
      </c>
      <c r="T2552" s="5" t="s">
        <v>93</v>
      </c>
      <c r="U2552" s="5" t="s">
        <v>105</v>
      </c>
    </row>
    <row r="2553" spans="1:21">
      <c r="A2553" s="6" t="s">
        <v>87</v>
      </c>
      <c r="B2553" s="7">
        <v>1</v>
      </c>
      <c r="C2553" s="5">
        <v>2767</v>
      </c>
      <c r="D2553" s="5">
        <v>42</v>
      </c>
      <c r="E2553" s="8" t="s">
        <v>2713</v>
      </c>
      <c r="F2553" s="8">
        <v>4212116</v>
      </c>
      <c r="G2553" s="5" t="s">
        <v>3449</v>
      </c>
      <c r="H2553" s="5" t="s">
        <v>3034</v>
      </c>
      <c r="I2553" s="6" t="s">
        <v>91</v>
      </c>
      <c r="J2553" s="6" t="s">
        <v>91</v>
      </c>
      <c r="K2553" s="6" t="s">
        <v>91</v>
      </c>
      <c r="L2553" s="6" t="s">
        <v>91</v>
      </c>
      <c r="M2553" s="5" t="s">
        <v>92</v>
      </c>
      <c r="N2553" s="6" t="s">
        <v>91</v>
      </c>
      <c r="O2553" s="6" t="s">
        <v>91</v>
      </c>
      <c r="P2553" s="6" t="s">
        <v>91</v>
      </c>
      <c r="Q2553" s="6" t="s">
        <v>91</v>
      </c>
      <c r="R2553" s="5">
        <v>1</v>
      </c>
      <c r="S2553" s="5">
        <v>0</v>
      </c>
      <c r="T2553" s="5" t="s">
        <v>93</v>
      </c>
      <c r="U2553" s="5" t="s">
        <v>105</v>
      </c>
    </row>
    <row r="2554" spans="1:21">
      <c r="A2554" s="6" t="s">
        <v>87</v>
      </c>
      <c r="B2554" s="7">
        <v>1</v>
      </c>
      <c r="C2554" s="5">
        <v>2768</v>
      </c>
      <c r="D2554" s="5">
        <v>42</v>
      </c>
      <c r="E2554" s="8">
        <v>421211</v>
      </c>
      <c r="F2554" s="8">
        <v>421211601</v>
      </c>
      <c r="G2554" s="5" t="s">
        <v>3450</v>
      </c>
      <c r="H2554" s="5" t="s">
        <v>221</v>
      </c>
      <c r="I2554" s="6" t="s">
        <v>91</v>
      </c>
      <c r="J2554" s="6" t="s">
        <v>91</v>
      </c>
      <c r="K2554" s="6" t="s">
        <v>91</v>
      </c>
      <c r="L2554" s="6" t="s">
        <v>91</v>
      </c>
      <c r="M2554" s="5" t="s">
        <v>92</v>
      </c>
      <c r="N2554" s="6" t="s">
        <v>91</v>
      </c>
      <c r="O2554" s="6" t="s">
        <v>91</v>
      </c>
      <c r="P2554" s="6" t="s">
        <v>91</v>
      </c>
      <c r="Q2554" s="6" t="s">
        <v>91</v>
      </c>
      <c r="R2554" s="5">
        <v>1</v>
      </c>
      <c r="S2554" s="5">
        <v>0</v>
      </c>
      <c r="T2554" s="5" t="s">
        <v>93</v>
      </c>
      <c r="U2554" s="5" t="s">
        <v>105</v>
      </c>
    </row>
    <row r="2555" spans="1:21">
      <c r="A2555" s="6" t="s">
        <v>87</v>
      </c>
      <c r="B2555" s="7">
        <v>1</v>
      </c>
      <c r="C2555" s="5">
        <v>2769</v>
      </c>
      <c r="D2555" s="5">
        <v>42</v>
      </c>
      <c r="E2555" s="8">
        <v>421211</v>
      </c>
      <c r="F2555" s="8">
        <v>421211602</v>
      </c>
      <c r="G2555" s="5" t="s">
        <v>3451</v>
      </c>
      <c r="H2555" s="5" t="s">
        <v>223</v>
      </c>
      <c r="I2555" s="6" t="s">
        <v>91</v>
      </c>
      <c r="J2555" s="6" t="s">
        <v>91</v>
      </c>
      <c r="K2555" s="6" t="s">
        <v>91</v>
      </c>
      <c r="L2555" s="6" t="s">
        <v>91</v>
      </c>
      <c r="M2555" s="5" t="s">
        <v>92</v>
      </c>
      <c r="N2555" s="6" t="s">
        <v>91</v>
      </c>
      <c r="O2555" s="6" t="s">
        <v>91</v>
      </c>
      <c r="P2555" s="6" t="s">
        <v>91</v>
      </c>
      <c r="Q2555" s="6" t="s">
        <v>91</v>
      </c>
      <c r="R2555" s="5">
        <v>1</v>
      </c>
      <c r="S2555" s="5">
        <v>0</v>
      </c>
      <c r="T2555" s="5" t="s">
        <v>93</v>
      </c>
      <c r="U2555" s="5" t="s">
        <v>105</v>
      </c>
    </row>
    <row r="2556" spans="1:21">
      <c r="A2556" s="6" t="s">
        <v>87</v>
      </c>
      <c r="B2556" s="7">
        <v>1</v>
      </c>
      <c r="C2556" s="5">
        <v>2770</v>
      </c>
      <c r="D2556" s="5">
        <v>42</v>
      </c>
      <c r="E2556" s="8">
        <v>421211</v>
      </c>
      <c r="F2556" s="8">
        <v>421211603</v>
      </c>
      <c r="G2556" s="5" t="s">
        <v>3452</v>
      </c>
      <c r="H2556" s="5" t="s">
        <v>225</v>
      </c>
      <c r="I2556" s="6" t="s">
        <v>91</v>
      </c>
      <c r="J2556" s="6" t="s">
        <v>91</v>
      </c>
      <c r="K2556" s="6" t="s">
        <v>91</v>
      </c>
      <c r="L2556" s="6" t="s">
        <v>91</v>
      </c>
      <c r="M2556" s="5" t="s">
        <v>92</v>
      </c>
      <c r="N2556" s="6" t="s">
        <v>91</v>
      </c>
      <c r="O2556" s="6" t="s">
        <v>91</v>
      </c>
      <c r="P2556" s="6" t="s">
        <v>91</v>
      </c>
      <c r="Q2556" s="6" t="s">
        <v>91</v>
      </c>
      <c r="R2556" s="5">
        <v>1</v>
      </c>
      <c r="S2556" s="5">
        <v>0</v>
      </c>
      <c r="T2556" s="5" t="s">
        <v>93</v>
      </c>
      <c r="U2556" s="5" t="s">
        <v>105</v>
      </c>
    </row>
    <row r="2557" spans="1:21">
      <c r="A2557" s="6" t="s">
        <v>87</v>
      </c>
      <c r="B2557" s="7">
        <v>1</v>
      </c>
      <c r="C2557" s="5">
        <v>2771</v>
      </c>
      <c r="D2557" s="5">
        <v>42</v>
      </c>
      <c r="E2557" s="8">
        <v>421211</v>
      </c>
      <c r="F2557" s="8">
        <v>421211604</v>
      </c>
      <c r="G2557" s="5" t="s">
        <v>3453</v>
      </c>
      <c r="H2557" s="5" t="s">
        <v>227</v>
      </c>
      <c r="I2557" s="6" t="s">
        <v>91</v>
      </c>
      <c r="J2557" s="6" t="s">
        <v>91</v>
      </c>
      <c r="K2557" s="6" t="s">
        <v>91</v>
      </c>
      <c r="L2557" s="6" t="s">
        <v>91</v>
      </c>
      <c r="M2557" s="5" t="s">
        <v>92</v>
      </c>
      <c r="N2557" s="6" t="s">
        <v>91</v>
      </c>
      <c r="O2557" s="6" t="s">
        <v>91</v>
      </c>
      <c r="P2557" s="6" t="s">
        <v>91</v>
      </c>
      <c r="Q2557" s="6" t="s">
        <v>91</v>
      </c>
      <c r="R2557" s="5">
        <v>1</v>
      </c>
      <c r="S2557" s="5">
        <v>0</v>
      </c>
      <c r="T2557" s="5" t="s">
        <v>93</v>
      </c>
      <c r="U2557" s="5" t="s">
        <v>105</v>
      </c>
    </row>
    <row r="2558" spans="1:21">
      <c r="A2558" s="6" t="s">
        <v>87</v>
      </c>
      <c r="B2558" s="7">
        <v>1</v>
      </c>
      <c r="C2558" s="5">
        <v>2772</v>
      </c>
      <c r="D2558" s="5">
        <v>42</v>
      </c>
      <c r="E2558" s="8" t="s">
        <v>2713</v>
      </c>
      <c r="F2558" s="8">
        <v>4212117</v>
      </c>
      <c r="G2558" s="5" t="s">
        <v>3454</v>
      </c>
      <c r="H2558" s="5" t="s">
        <v>2775</v>
      </c>
      <c r="I2558" s="5">
        <v>10065505786</v>
      </c>
      <c r="J2558" s="6" t="s">
        <v>91</v>
      </c>
      <c r="K2558" s="6" t="s">
        <v>91</v>
      </c>
      <c r="L2558" s="6" t="s">
        <v>91</v>
      </c>
      <c r="M2558" s="5" t="s">
        <v>92</v>
      </c>
      <c r="N2558" s="6" t="s">
        <v>91</v>
      </c>
      <c r="O2558" s="6" t="s">
        <v>91</v>
      </c>
      <c r="P2558" s="6" t="s">
        <v>91</v>
      </c>
      <c r="Q2558" s="6" t="s">
        <v>91</v>
      </c>
      <c r="R2558" s="5">
        <v>1</v>
      </c>
      <c r="S2558" s="5">
        <v>0</v>
      </c>
      <c r="T2558" s="5" t="s">
        <v>93</v>
      </c>
      <c r="U2558" s="5" t="s">
        <v>105</v>
      </c>
    </row>
    <row r="2559" spans="1:21">
      <c r="A2559" s="6" t="s">
        <v>87</v>
      </c>
      <c r="B2559" s="7">
        <v>1</v>
      </c>
      <c r="C2559" s="5">
        <v>2773</v>
      </c>
      <c r="D2559" s="5">
        <v>42</v>
      </c>
      <c r="E2559" s="8">
        <v>421211</v>
      </c>
      <c r="F2559" s="8">
        <v>421211701</v>
      </c>
      <c r="G2559" s="5" t="s">
        <v>3455</v>
      </c>
      <c r="H2559" s="5" t="s">
        <v>221</v>
      </c>
      <c r="I2559" s="6" t="s">
        <v>91</v>
      </c>
      <c r="J2559" s="6" t="s">
        <v>91</v>
      </c>
      <c r="K2559" s="6" t="s">
        <v>91</v>
      </c>
      <c r="L2559" s="6" t="s">
        <v>91</v>
      </c>
      <c r="M2559" s="5" t="s">
        <v>92</v>
      </c>
      <c r="N2559" s="6" t="s">
        <v>91</v>
      </c>
      <c r="O2559" s="6" t="s">
        <v>91</v>
      </c>
      <c r="P2559" s="6" t="s">
        <v>91</v>
      </c>
      <c r="Q2559" s="6" t="s">
        <v>91</v>
      </c>
      <c r="R2559" s="5">
        <v>1</v>
      </c>
      <c r="S2559" s="5">
        <v>0</v>
      </c>
      <c r="T2559" s="5" t="s">
        <v>93</v>
      </c>
      <c r="U2559" s="5" t="s">
        <v>105</v>
      </c>
    </row>
    <row r="2560" spans="1:21">
      <c r="A2560" s="6" t="s">
        <v>87</v>
      </c>
      <c r="B2560" s="7">
        <v>1</v>
      </c>
      <c r="C2560" s="5">
        <v>2774</v>
      </c>
      <c r="D2560" s="5">
        <v>42</v>
      </c>
      <c r="E2560" s="8">
        <v>421211</v>
      </c>
      <c r="F2560" s="8">
        <v>421211702</v>
      </c>
      <c r="G2560" s="5" t="s">
        <v>3456</v>
      </c>
      <c r="H2560" s="5" t="s">
        <v>223</v>
      </c>
      <c r="I2560" s="6" t="s">
        <v>91</v>
      </c>
      <c r="J2560" s="6" t="s">
        <v>91</v>
      </c>
      <c r="K2560" s="6" t="s">
        <v>91</v>
      </c>
      <c r="L2560" s="6" t="s">
        <v>91</v>
      </c>
      <c r="M2560" s="5" t="s">
        <v>92</v>
      </c>
      <c r="N2560" s="6" t="s">
        <v>91</v>
      </c>
      <c r="O2560" s="6" t="s">
        <v>91</v>
      </c>
      <c r="P2560" s="6" t="s">
        <v>91</v>
      </c>
      <c r="Q2560" s="6" t="s">
        <v>91</v>
      </c>
      <c r="R2560" s="5">
        <v>1</v>
      </c>
      <c r="S2560" s="5">
        <v>0</v>
      </c>
      <c r="T2560" s="5" t="s">
        <v>93</v>
      </c>
      <c r="U2560" s="5" t="s">
        <v>105</v>
      </c>
    </row>
    <row r="2561" spans="1:21">
      <c r="A2561" s="6" t="s">
        <v>87</v>
      </c>
      <c r="B2561" s="7">
        <v>1</v>
      </c>
      <c r="C2561" s="5">
        <v>2775</v>
      </c>
      <c r="D2561" s="5">
        <v>42</v>
      </c>
      <c r="E2561" s="8">
        <v>421211</v>
      </c>
      <c r="F2561" s="8">
        <v>421211703</v>
      </c>
      <c r="G2561" s="5" t="s">
        <v>3457</v>
      </c>
      <c r="H2561" s="5" t="s">
        <v>225</v>
      </c>
      <c r="I2561" s="6" t="s">
        <v>91</v>
      </c>
      <c r="J2561" s="6" t="s">
        <v>91</v>
      </c>
      <c r="K2561" s="6" t="s">
        <v>91</v>
      </c>
      <c r="L2561" s="6" t="s">
        <v>91</v>
      </c>
      <c r="M2561" s="5" t="s">
        <v>92</v>
      </c>
      <c r="N2561" s="6" t="s">
        <v>91</v>
      </c>
      <c r="O2561" s="6" t="s">
        <v>91</v>
      </c>
      <c r="P2561" s="6" t="s">
        <v>91</v>
      </c>
      <c r="Q2561" s="6" t="s">
        <v>91</v>
      </c>
      <c r="R2561" s="5">
        <v>1</v>
      </c>
      <c r="S2561" s="5">
        <v>0</v>
      </c>
      <c r="T2561" s="5" t="s">
        <v>93</v>
      </c>
      <c r="U2561" s="5" t="s">
        <v>105</v>
      </c>
    </row>
    <row r="2562" spans="1:21">
      <c r="A2562" s="6" t="s">
        <v>87</v>
      </c>
      <c r="B2562" s="7">
        <v>1</v>
      </c>
      <c r="C2562" s="5">
        <v>2777</v>
      </c>
      <c r="D2562" s="5">
        <v>42</v>
      </c>
      <c r="E2562" s="8">
        <v>421211</v>
      </c>
      <c r="F2562" s="8">
        <v>421211704</v>
      </c>
      <c r="G2562" s="5" t="s">
        <v>3458</v>
      </c>
      <c r="H2562" s="5" t="s">
        <v>227</v>
      </c>
      <c r="I2562" s="6" t="s">
        <v>91</v>
      </c>
      <c r="J2562" s="6" t="s">
        <v>91</v>
      </c>
      <c r="K2562" s="6" t="s">
        <v>91</v>
      </c>
      <c r="L2562" s="6" t="s">
        <v>91</v>
      </c>
      <c r="M2562" s="5" t="s">
        <v>92</v>
      </c>
      <c r="N2562" s="6" t="s">
        <v>91</v>
      </c>
      <c r="O2562" s="6" t="s">
        <v>91</v>
      </c>
      <c r="P2562" s="6" t="s">
        <v>91</v>
      </c>
      <c r="Q2562" s="6" t="s">
        <v>91</v>
      </c>
      <c r="R2562" s="5">
        <v>1</v>
      </c>
      <c r="S2562" s="5">
        <v>0</v>
      </c>
      <c r="T2562" s="5" t="s">
        <v>93</v>
      </c>
      <c r="U2562" s="5" t="s">
        <v>105</v>
      </c>
    </row>
    <row r="2563" spans="1:21">
      <c r="A2563" s="6" t="s">
        <v>87</v>
      </c>
      <c r="B2563" s="7">
        <v>1</v>
      </c>
      <c r="C2563" s="5">
        <v>2778</v>
      </c>
      <c r="D2563" s="5">
        <v>42</v>
      </c>
      <c r="E2563" s="8" t="s">
        <v>2713</v>
      </c>
      <c r="F2563" s="8">
        <v>4212118</v>
      </c>
      <c r="G2563" s="5" t="s">
        <v>3459</v>
      </c>
      <c r="H2563" s="5" t="s">
        <v>3013</v>
      </c>
      <c r="I2563" s="6" t="s">
        <v>91</v>
      </c>
      <c r="J2563" s="6" t="s">
        <v>91</v>
      </c>
      <c r="K2563" s="6" t="s">
        <v>91</v>
      </c>
      <c r="L2563" s="6" t="s">
        <v>91</v>
      </c>
      <c r="M2563" s="5" t="s">
        <v>92</v>
      </c>
      <c r="N2563" s="6" t="s">
        <v>91</v>
      </c>
      <c r="O2563" s="6" t="s">
        <v>91</v>
      </c>
      <c r="P2563" s="6" t="s">
        <v>91</v>
      </c>
      <c r="Q2563" s="6" t="s">
        <v>91</v>
      </c>
      <c r="R2563" s="5">
        <v>1</v>
      </c>
      <c r="S2563" s="5">
        <v>0</v>
      </c>
      <c r="T2563" s="5" t="s">
        <v>93</v>
      </c>
      <c r="U2563" s="5" t="s">
        <v>105</v>
      </c>
    </row>
    <row r="2564" spans="1:21">
      <c r="A2564" s="6" t="s">
        <v>87</v>
      </c>
      <c r="B2564" s="7">
        <v>1</v>
      </c>
      <c r="C2564" s="5">
        <v>2779</v>
      </c>
      <c r="D2564" s="5">
        <v>42</v>
      </c>
      <c r="E2564" s="8">
        <v>421211</v>
      </c>
      <c r="F2564" s="8">
        <v>421211801</v>
      </c>
      <c r="G2564" s="5" t="s">
        <v>3460</v>
      </c>
      <c r="H2564" s="5" t="s">
        <v>221</v>
      </c>
      <c r="I2564" s="6" t="s">
        <v>91</v>
      </c>
      <c r="J2564" s="6" t="s">
        <v>91</v>
      </c>
      <c r="K2564" s="6" t="s">
        <v>91</v>
      </c>
      <c r="L2564" s="6" t="s">
        <v>91</v>
      </c>
      <c r="M2564" s="5" t="s">
        <v>92</v>
      </c>
      <c r="N2564" s="6" t="s">
        <v>91</v>
      </c>
      <c r="O2564" s="6" t="s">
        <v>91</v>
      </c>
      <c r="P2564" s="6" t="s">
        <v>91</v>
      </c>
      <c r="Q2564" s="6" t="s">
        <v>91</v>
      </c>
      <c r="R2564" s="5">
        <v>1</v>
      </c>
      <c r="S2564" s="5">
        <v>0</v>
      </c>
      <c r="T2564" s="5" t="s">
        <v>93</v>
      </c>
      <c r="U2564" s="5" t="s">
        <v>105</v>
      </c>
    </row>
    <row r="2565" spans="1:21">
      <c r="A2565" s="6" t="s">
        <v>87</v>
      </c>
      <c r="B2565" s="7">
        <v>1</v>
      </c>
      <c r="C2565" s="5">
        <v>2780</v>
      </c>
      <c r="D2565" s="5">
        <v>42</v>
      </c>
      <c r="E2565" s="8">
        <v>421211</v>
      </c>
      <c r="F2565" s="8">
        <v>421211802</v>
      </c>
      <c r="G2565" s="5" t="s">
        <v>3461</v>
      </c>
      <c r="H2565" s="5" t="s">
        <v>223</v>
      </c>
      <c r="I2565" s="6" t="s">
        <v>91</v>
      </c>
      <c r="J2565" s="6" t="s">
        <v>91</v>
      </c>
      <c r="K2565" s="6" t="s">
        <v>91</v>
      </c>
      <c r="L2565" s="6" t="s">
        <v>91</v>
      </c>
      <c r="M2565" s="5" t="s">
        <v>92</v>
      </c>
      <c r="N2565" s="6" t="s">
        <v>91</v>
      </c>
      <c r="O2565" s="6" t="s">
        <v>91</v>
      </c>
      <c r="P2565" s="6" t="s">
        <v>91</v>
      </c>
      <c r="Q2565" s="6" t="s">
        <v>91</v>
      </c>
      <c r="R2565" s="5">
        <v>1</v>
      </c>
      <c r="S2565" s="5">
        <v>0</v>
      </c>
      <c r="T2565" s="5" t="s">
        <v>93</v>
      </c>
      <c r="U2565" s="5" t="s">
        <v>105</v>
      </c>
    </row>
    <row r="2566" spans="1:21">
      <c r="A2566" s="6" t="s">
        <v>87</v>
      </c>
      <c r="B2566" s="7">
        <v>1</v>
      </c>
      <c r="C2566" s="5">
        <v>2781</v>
      </c>
      <c r="D2566" s="5">
        <v>42</v>
      </c>
      <c r="E2566" s="8">
        <v>421211</v>
      </c>
      <c r="F2566" s="8">
        <v>421211803</v>
      </c>
      <c r="G2566" s="5" t="s">
        <v>3462</v>
      </c>
      <c r="H2566" s="5" t="s">
        <v>225</v>
      </c>
      <c r="I2566" s="6" t="s">
        <v>91</v>
      </c>
      <c r="J2566" s="6" t="s">
        <v>91</v>
      </c>
      <c r="K2566" s="6" t="s">
        <v>91</v>
      </c>
      <c r="L2566" s="6" t="s">
        <v>91</v>
      </c>
      <c r="M2566" s="5" t="s">
        <v>92</v>
      </c>
      <c r="N2566" s="6" t="s">
        <v>91</v>
      </c>
      <c r="O2566" s="6" t="s">
        <v>91</v>
      </c>
      <c r="P2566" s="6" t="s">
        <v>91</v>
      </c>
      <c r="Q2566" s="6" t="s">
        <v>91</v>
      </c>
      <c r="R2566" s="5">
        <v>1</v>
      </c>
      <c r="S2566" s="5">
        <v>0</v>
      </c>
      <c r="T2566" s="5" t="s">
        <v>93</v>
      </c>
      <c r="U2566" s="5" t="s">
        <v>105</v>
      </c>
    </row>
    <row r="2567" spans="1:21">
      <c r="A2567" s="6" t="s">
        <v>87</v>
      </c>
      <c r="B2567" s="7">
        <v>1</v>
      </c>
      <c r="C2567" s="5">
        <v>2782</v>
      </c>
      <c r="D2567" s="5">
        <v>42</v>
      </c>
      <c r="E2567" s="8">
        <v>421211</v>
      </c>
      <c r="F2567" s="8">
        <v>421211804</v>
      </c>
      <c r="G2567" s="5" t="s">
        <v>3463</v>
      </c>
      <c r="H2567" s="5" t="s">
        <v>227</v>
      </c>
      <c r="I2567" s="6" t="s">
        <v>91</v>
      </c>
      <c r="J2567" s="6" t="s">
        <v>91</v>
      </c>
      <c r="K2567" s="6" t="s">
        <v>91</v>
      </c>
      <c r="L2567" s="6" t="s">
        <v>91</v>
      </c>
      <c r="M2567" s="5" t="s">
        <v>92</v>
      </c>
      <c r="N2567" s="6" t="s">
        <v>91</v>
      </c>
      <c r="O2567" s="6" t="s">
        <v>91</v>
      </c>
      <c r="P2567" s="6" t="s">
        <v>91</v>
      </c>
      <c r="Q2567" s="6" t="s">
        <v>91</v>
      </c>
      <c r="R2567" s="5">
        <v>1</v>
      </c>
      <c r="S2567" s="5">
        <v>0</v>
      </c>
      <c r="T2567" s="5" t="s">
        <v>93</v>
      </c>
      <c r="U2567" s="5" t="s">
        <v>105</v>
      </c>
    </row>
    <row r="2568" spans="1:21">
      <c r="A2568" s="6" t="s">
        <v>87</v>
      </c>
      <c r="B2568" s="7">
        <v>1</v>
      </c>
      <c r="C2568" s="5">
        <v>2783</v>
      </c>
      <c r="D2568" s="5">
        <v>42</v>
      </c>
      <c r="E2568" s="8" t="s">
        <v>2713</v>
      </c>
      <c r="F2568" s="8">
        <v>4212119</v>
      </c>
      <c r="G2568" s="5" t="s">
        <v>3464</v>
      </c>
      <c r="H2568" s="5" t="s">
        <v>2733</v>
      </c>
      <c r="I2568" s="5">
        <v>10065502218</v>
      </c>
      <c r="J2568" s="6" t="s">
        <v>91</v>
      </c>
      <c r="K2568" s="6" t="s">
        <v>91</v>
      </c>
      <c r="L2568" s="6" t="s">
        <v>91</v>
      </c>
      <c r="M2568" s="5" t="s">
        <v>92</v>
      </c>
      <c r="N2568" s="6" t="s">
        <v>91</v>
      </c>
      <c r="O2568" s="6" t="s">
        <v>91</v>
      </c>
      <c r="P2568" s="6" t="s">
        <v>91</v>
      </c>
      <c r="Q2568" s="6" t="s">
        <v>91</v>
      </c>
      <c r="R2568" s="5">
        <v>1</v>
      </c>
      <c r="S2568" s="5">
        <v>0</v>
      </c>
      <c r="T2568" s="5" t="s">
        <v>93</v>
      </c>
      <c r="U2568" s="5" t="s">
        <v>105</v>
      </c>
    </row>
    <row r="2569" spans="1:21">
      <c r="A2569" s="6" t="s">
        <v>87</v>
      </c>
      <c r="B2569" s="7">
        <v>1</v>
      </c>
      <c r="C2569" s="5">
        <v>2784</v>
      </c>
      <c r="D2569" s="5">
        <v>42</v>
      </c>
      <c r="E2569" s="8">
        <v>421211</v>
      </c>
      <c r="F2569" s="8">
        <v>421211901</v>
      </c>
      <c r="G2569" s="5" t="s">
        <v>3465</v>
      </c>
      <c r="H2569" s="5" t="s">
        <v>221</v>
      </c>
      <c r="I2569" s="6" t="s">
        <v>91</v>
      </c>
      <c r="J2569" s="6" t="s">
        <v>91</v>
      </c>
      <c r="K2569" s="6" t="s">
        <v>91</v>
      </c>
      <c r="L2569" s="6" t="s">
        <v>91</v>
      </c>
      <c r="M2569" s="5" t="s">
        <v>92</v>
      </c>
      <c r="N2569" s="6" t="s">
        <v>91</v>
      </c>
      <c r="O2569" s="6" t="s">
        <v>91</v>
      </c>
      <c r="P2569" s="6" t="s">
        <v>91</v>
      </c>
      <c r="Q2569" s="6" t="s">
        <v>91</v>
      </c>
      <c r="R2569" s="5">
        <v>1</v>
      </c>
      <c r="S2569" s="5">
        <v>0</v>
      </c>
      <c r="T2569" s="5" t="s">
        <v>93</v>
      </c>
      <c r="U2569" s="5" t="s">
        <v>105</v>
      </c>
    </row>
    <row r="2570" spans="1:21">
      <c r="A2570" s="6" t="s">
        <v>87</v>
      </c>
      <c r="B2570" s="7">
        <v>1</v>
      </c>
      <c r="C2570" s="5">
        <v>2785</v>
      </c>
      <c r="D2570" s="5">
        <v>42</v>
      </c>
      <c r="E2570" s="8">
        <v>421211</v>
      </c>
      <c r="F2570" s="8">
        <v>421211902</v>
      </c>
      <c r="G2570" s="5" t="s">
        <v>3466</v>
      </c>
      <c r="H2570" s="5" t="s">
        <v>223</v>
      </c>
      <c r="I2570" s="6" t="s">
        <v>91</v>
      </c>
      <c r="J2570" s="6" t="s">
        <v>91</v>
      </c>
      <c r="K2570" s="6" t="s">
        <v>91</v>
      </c>
      <c r="L2570" s="6" t="s">
        <v>91</v>
      </c>
      <c r="M2570" s="5" t="s">
        <v>92</v>
      </c>
      <c r="N2570" s="6" t="s">
        <v>91</v>
      </c>
      <c r="O2570" s="6" t="s">
        <v>91</v>
      </c>
      <c r="P2570" s="6" t="s">
        <v>91</v>
      </c>
      <c r="Q2570" s="6" t="s">
        <v>91</v>
      </c>
      <c r="R2570" s="5">
        <v>1</v>
      </c>
      <c r="S2570" s="5">
        <v>0</v>
      </c>
      <c r="T2570" s="5" t="s">
        <v>93</v>
      </c>
      <c r="U2570" s="5" t="s">
        <v>105</v>
      </c>
    </row>
    <row r="2571" spans="1:21">
      <c r="A2571" s="6" t="s">
        <v>87</v>
      </c>
      <c r="B2571" s="7">
        <v>1</v>
      </c>
      <c r="C2571" s="5">
        <v>2786</v>
      </c>
      <c r="D2571" s="5">
        <v>42</v>
      </c>
      <c r="E2571" s="8">
        <v>421211</v>
      </c>
      <c r="F2571" s="8">
        <v>421211903</v>
      </c>
      <c r="G2571" s="5" t="s">
        <v>3467</v>
      </c>
      <c r="H2571" s="5" t="s">
        <v>225</v>
      </c>
      <c r="I2571" s="6" t="s">
        <v>91</v>
      </c>
      <c r="J2571" s="6" t="s">
        <v>91</v>
      </c>
      <c r="K2571" s="6" t="s">
        <v>91</v>
      </c>
      <c r="L2571" s="6" t="s">
        <v>91</v>
      </c>
      <c r="M2571" s="5" t="s">
        <v>92</v>
      </c>
      <c r="N2571" s="6" t="s">
        <v>91</v>
      </c>
      <c r="O2571" s="6" t="s">
        <v>91</v>
      </c>
      <c r="P2571" s="6" t="s">
        <v>91</v>
      </c>
      <c r="Q2571" s="6" t="s">
        <v>91</v>
      </c>
      <c r="R2571" s="5">
        <v>1</v>
      </c>
      <c r="S2571" s="5">
        <v>0</v>
      </c>
      <c r="T2571" s="5" t="s">
        <v>93</v>
      </c>
      <c r="U2571" s="5" t="s">
        <v>105</v>
      </c>
    </row>
    <row r="2572" spans="1:21">
      <c r="A2572" s="6" t="s">
        <v>87</v>
      </c>
      <c r="B2572" s="7">
        <v>1</v>
      </c>
      <c r="C2572" s="5">
        <v>2787</v>
      </c>
      <c r="D2572" s="5">
        <v>42</v>
      </c>
      <c r="E2572" s="8">
        <v>421211</v>
      </c>
      <c r="F2572" s="8">
        <v>421211904</v>
      </c>
      <c r="G2572" s="5" t="s">
        <v>3468</v>
      </c>
      <c r="H2572" s="5" t="s">
        <v>227</v>
      </c>
      <c r="I2572" s="6" t="s">
        <v>91</v>
      </c>
      <c r="J2572" s="6" t="s">
        <v>91</v>
      </c>
      <c r="K2572" s="6" t="s">
        <v>91</v>
      </c>
      <c r="L2572" s="6" t="s">
        <v>91</v>
      </c>
      <c r="M2572" s="5" t="s">
        <v>92</v>
      </c>
      <c r="N2572" s="6" t="s">
        <v>91</v>
      </c>
      <c r="O2572" s="6" t="s">
        <v>91</v>
      </c>
      <c r="P2572" s="6" t="s">
        <v>91</v>
      </c>
      <c r="Q2572" s="6" t="s">
        <v>91</v>
      </c>
      <c r="R2572" s="5">
        <v>1</v>
      </c>
      <c r="S2572" s="5">
        <v>0</v>
      </c>
      <c r="T2572" s="5" t="s">
        <v>93</v>
      </c>
      <c r="U2572" s="5" t="s">
        <v>105</v>
      </c>
    </row>
    <row r="2573" spans="1:21">
      <c r="A2573" s="6" t="s">
        <v>87</v>
      </c>
      <c r="B2573" s="7">
        <v>1</v>
      </c>
      <c r="C2573" s="5">
        <v>2788</v>
      </c>
      <c r="D2573" s="5">
        <v>42</v>
      </c>
      <c r="E2573" s="8" t="s">
        <v>2713</v>
      </c>
      <c r="F2573" s="8">
        <v>4212120</v>
      </c>
      <c r="G2573" s="5" t="s">
        <v>3469</v>
      </c>
      <c r="H2573" s="5" t="s">
        <v>2747</v>
      </c>
      <c r="I2573" s="5">
        <v>10065502189</v>
      </c>
      <c r="J2573" s="6" t="s">
        <v>91</v>
      </c>
      <c r="K2573" s="6" t="s">
        <v>91</v>
      </c>
      <c r="L2573" s="6" t="s">
        <v>91</v>
      </c>
      <c r="M2573" s="5" t="s">
        <v>92</v>
      </c>
      <c r="N2573" s="6" t="s">
        <v>91</v>
      </c>
      <c r="O2573" s="6" t="s">
        <v>91</v>
      </c>
      <c r="P2573" s="6" t="s">
        <v>91</v>
      </c>
      <c r="Q2573" s="6" t="s">
        <v>91</v>
      </c>
      <c r="R2573" s="5">
        <v>1</v>
      </c>
      <c r="S2573" s="5">
        <v>0</v>
      </c>
      <c r="T2573" s="5" t="s">
        <v>93</v>
      </c>
      <c r="U2573" s="5" t="s">
        <v>105</v>
      </c>
    </row>
    <row r="2574" spans="1:21">
      <c r="A2574" s="6" t="s">
        <v>87</v>
      </c>
      <c r="B2574" s="7">
        <v>1</v>
      </c>
      <c r="C2574" s="5">
        <v>2789</v>
      </c>
      <c r="D2574" s="5">
        <v>42</v>
      </c>
      <c r="E2574" s="8">
        <v>421212</v>
      </c>
      <c r="F2574" s="8">
        <v>421212001</v>
      </c>
      <c r="G2574" s="5" t="s">
        <v>3470</v>
      </c>
      <c r="H2574" s="5" t="s">
        <v>221</v>
      </c>
      <c r="I2574" s="6" t="s">
        <v>91</v>
      </c>
      <c r="J2574" s="6" t="s">
        <v>91</v>
      </c>
      <c r="K2574" s="6" t="s">
        <v>91</v>
      </c>
      <c r="L2574" s="6" t="s">
        <v>91</v>
      </c>
      <c r="M2574" s="5" t="s">
        <v>92</v>
      </c>
      <c r="N2574" s="6" t="s">
        <v>91</v>
      </c>
      <c r="O2574" s="6" t="s">
        <v>91</v>
      </c>
      <c r="P2574" s="6" t="s">
        <v>91</v>
      </c>
      <c r="Q2574" s="6" t="s">
        <v>91</v>
      </c>
      <c r="R2574" s="5">
        <v>1</v>
      </c>
      <c r="S2574" s="5">
        <v>0</v>
      </c>
      <c r="T2574" s="5" t="s">
        <v>93</v>
      </c>
      <c r="U2574" s="5" t="s">
        <v>105</v>
      </c>
    </row>
    <row r="2575" spans="1:21">
      <c r="A2575" s="6" t="s">
        <v>87</v>
      </c>
      <c r="B2575" s="7">
        <v>1</v>
      </c>
      <c r="C2575" s="5">
        <v>2790</v>
      </c>
      <c r="D2575" s="5">
        <v>42</v>
      </c>
      <c r="E2575" s="8">
        <v>421212</v>
      </c>
      <c r="F2575" s="8">
        <v>421212002</v>
      </c>
      <c r="G2575" s="5" t="s">
        <v>3471</v>
      </c>
      <c r="H2575" s="5" t="s">
        <v>223</v>
      </c>
      <c r="I2575" s="6" t="s">
        <v>91</v>
      </c>
      <c r="J2575" s="6" t="s">
        <v>91</v>
      </c>
      <c r="K2575" s="6" t="s">
        <v>91</v>
      </c>
      <c r="L2575" s="6" t="s">
        <v>91</v>
      </c>
      <c r="M2575" s="5" t="s">
        <v>92</v>
      </c>
      <c r="N2575" s="6" t="s">
        <v>91</v>
      </c>
      <c r="O2575" s="6" t="s">
        <v>91</v>
      </c>
      <c r="P2575" s="6" t="s">
        <v>91</v>
      </c>
      <c r="Q2575" s="6" t="s">
        <v>91</v>
      </c>
      <c r="R2575" s="5">
        <v>1</v>
      </c>
      <c r="S2575" s="5">
        <v>0</v>
      </c>
      <c r="T2575" s="5" t="s">
        <v>93</v>
      </c>
      <c r="U2575" s="5" t="s">
        <v>105</v>
      </c>
    </row>
    <row r="2576" spans="1:21">
      <c r="A2576" s="6" t="s">
        <v>87</v>
      </c>
      <c r="B2576" s="7">
        <v>1</v>
      </c>
      <c r="C2576" s="5">
        <v>2791</v>
      </c>
      <c r="D2576" s="5">
        <v>42</v>
      </c>
      <c r="E2576" s="8">
        <v>421212</v>
      </c>
      <c r="F2576" s="8">
        <v>421212003</v>
      </c>
      <c r="G2576" s="5" t="s">
        <v>3472</v>
      </c>
      <c r="H2576" s="5" t="s">
        <v>225</v>
      </c>
      <c r="I2576" s="6" t="s">
        <v>91</v>
      </c>
      <c r="J2576" s="6" t="s">
        <v>91</v>
      </c>
      <c r="K2576" s="6" t="s">
        <v>91</v>
      </c>
      <c r="L2576" s="6" t="s">
        <v>91</v>
      </c>
      <c r="M2576" s="5" t="s">
        <v>92</v>
      </c>
      <c r="N2576" s="6" t="s">
        <v>91</v>
      </c>
      <c r="O2576" s="6" t="s">
        <v>91</v>
      </c>
      <c r="P2576" s="6" t="s">
        <v>91</v>
      </c>
      <c r="Q2576" s="6" t="s">
        <v>91</v>
      </c>
      <c r="R2576" s="5">
        <v>1</v>
      </c>
      <c r="S2576" s="5">
        <v>0</v>
      </c>
      <c r="T2576" s="5" t="s">
        <v>93</v>
      </c>
      <c r="U2576" s="5" t="s">
        <v>105</v>
      </c>
    </row>
    <row r="2577" spans="1:21">
      <c r="A2577" s="6" t="s">
        <v>87</v>
      </c>
      <c r="B2577" s="7">
        <v>1</v>
      </c>
      <c r="C2577" s="5">
        <v>2792</v>
      </c>
      <c r="D2577" s="5">
        <v>42</v>
      </c>
      <c r="E2577" s="8">
        <v>421212</v>
      </c>
      <c r="F2577" s="8">
        <v>421212004</v>
      </c>
      <c r="G2577" s="5" t="s">
        <v>3473</v>
      </c>
      <c r="H2577" s="5" t="s">
        <v>227</v>
      </c>
      <c r="I2577" s="6" t="s">
        <v>91</v>
      </c>
      <c r="J2577" s="6" t="s">
        <v>91</v>
      </c>
      <c r="K2577" s="6" t="s">
        <v>91</v>
      </c>
      <c r="L2577" s="6" t="s">
        <v>91</v>
      </c>
      <c r="M2577" s="5" t="s">
        <v>92</v>
      </c>
      <c r="N2577" s="6" t="s">
        <v>91</v>
      </c>
      <c r="O2577" s="6" t="s">
        <v>91</v>
      </c>
      <c r="P2577" s="6" t="s">
        <v>91</v>
      </c>
      <c r="Q2577" s="6" t="s">
        <v>91</v>
      </c>
      <c r="R2577" s="5">
        <v>1</v>
      </c>
      <c r="S2577" s="5">
        <v>0</v>
      </c>
      <c r="T2577" s="5" t="s">
        <v>93</v>
      </c>
      <c r="U2577" s="5" t="s">
        <v>105</v>
      </c>
    </row>
    <row r="2578" spans="1:21">
      <c r="A2578" s="6" t="s">
        <v>87</v>
      </c>
      <c r="B2578" s="7">
        <v>1</v>
      </c>
      <c r="C2578" s="5">
        <v>2793</v>
      </c>
      <c r="D2578" s="5">
        <v>42</v>
      </c>
      <c r="E2578" s="8" t="s">
        <v>2713</v>
      </c>
      <c r="F2578" s="8">
        <v>4212121</v>
      </c>
      <c r="G2578" s="5" t="s">
        <v>3474</v>
      </c>
      <c r="H2578" s="5" t="s">
        <v>3097</v>
      </c>
      <c r="I2578" s="5">
        <v>10065506029</v>
      </c>
      <c r="J2578" s="6" t="s">
        <v>91</v>
      </c>
      <c r="K2578" s="6" t="s">
        <v>91</v>
      </c>
      <c r="L2578" s="6" t="s">
        <v>91</v>
      </c>
      <c r="M2578" s="5" t="s">
        <v>92</v>
      </c>
      <c r="N2578" s="6" t="s">
        <v>91</v>
      </c>
      <c r="O2578" s="6" t="s">
        <v>91</v>
      </c>
      <c r="P2578" s="6" t="s">
        <v>91</v>
      </c>
      <c r="Q2578" s="6" t="s">
        <v>91</v>
      </c>
      <c r="R2578" s="5">
        <v>1</v>
      </c>
      <c r="S2578" s="5">
        <v>0</v>
      </c>
      <c r="T2578" s="5" t="s">
        <v>93</v>
      </c>
      <c r="U2578" s="5" t="s">
        <v>105</v>
      </c>
    </row>
    <row r="2579" spans="1:21">
      <c r="A2579" s="6" t="s">
        <v>87</v>
      </c>
      <c r="B2579" s="7">
        <v>1</v>
      </c>
      <c r="C2579" s="5">
        <v>2794</v>
      </c>
      <c r="D2579" s="5">
        <v>42</v>
      </c>
      <c r="E2579" s="8">
        <v>421212</v>
      </c>
      <c r="F2579" s="8">
        <v>421212101</v>
      </c>
      <c r="G2579" s="5" t="s">
        <v>3475</v>
      </c>
      <c r="H2579" s="5" t="s">
        <v>221</v>
      </c>
      <c r="I2579" s="6" t="s">
        <v>91</v>
      </c>
      <c r="J2579" s="6" t="s">
        <v>91</v>
      </c>
      <c r="K2579" s="6" t="s">
        <v>91</v>
      </c>
      <c r="L2579" s="6" t="s">
        <v>91</v>
      </c>
      <c r="M2579" s="5" t="s">
        <v>92</v>
      </c>
      <c r="N2579" s="6" t="s">
        <v>91</v>
      </c>
      <c r="O2579" s="6" t="s">
        <v>91</v>
      </c>
      <c r="P2579" s="6" t="s">
        <v>91</v>
      </c>
      <c r="Q2579" s="6" t="s">
        <v>91</v>
      </c>
      <c r="R2579" s="5">
        <v>1</v>
      </c>
      <c r="S2579" s="5">
        <v>0</v>
      </c>
      <c r="T2579" s="5" t="s">
        <v>93</v>
      </c>
      <c r="U2579" s="5" t="s">
        <v>105</v>
      </c>
    </row>
    <row r="2580" spans="1:21">
      <c r="A2580" s="6" t="s">
        <v>87</v>
      </c>
      <c r="B2580" s="7">
        <v>1</v>
      </c>
      <c r="C2580" s="5">
        <v>2795</v>
      </c>
      <c r="D2580" s="5">
        <v>42</v>
      </c>
      <c r="E2580" s="8">
        <v>421212</v>
      </c>
      <c r="F2580" s="8">
        <v>421212102</v>
      </c>
      <c r="G2580" s="5" t="s">
        <v>3476</v>
      </c>
      <c r="H2580" s="5" t="s">
        <v>223</v>
      </c>
      <c r="I2580" s="6" t="s">
        <v>91</v>
      </c>
      <c r="J2580" s="6" t="s">
        <v>91</v>
      </c>
      <c r="K2580" s="6" t="s">
        <v>91</v>
      </c>
      <c r="L2580" s="6" t="s">
        <v>91</v>
      </c>
      <c r="M2580" s="5" t="s">
        <v>92</v>
      </c>
      <c r="N2580" s="6" t="s">
        <v>91</v>
      </c>
      <c r="O2580" s="6" t="s">
        <v>91</v>
      </c>
      <c r="P2580" s="6" t="s">
        <v>91</v>
      </c>
      <c r="Q2580" s="6" t="s">
        <v>91</v>
      </c>
      <c r="R2580" s="5">
        <v>1</v>
      </c>
      <c r="S2580" s="5">
        <v>0</v>
      </c>
      <c r="T2580" s="5" t="s">
        <v>93</v>
      </c>
      <c r="U2580" s="5" t="s">
        <v>105</v>
      </c>
    </row>
    <row r="2581" spans="1:21">
      <c r="A2581" s="6" t="s">
        <v>87</v>
      </c>
      <c r="B2581" s="7">
        <v>1</v>
      </c>
      <c r="C2581" s="5">
        <v>2796</v>
      </c>
      <c r="D2581" s="5">
        <v>42</v>
      </c>
      <c r="E2581" s="8">
        <v>421212</v>
      </c>
      <c r="F2581" s="8">
        <v>421212103</v>
      </c>
      <c r="G2581" s="5" t="s">
        <v>3477</v>
      </c>
      <c r="H2581" s="5" t="s">
        <v>225</v>
      </c>
      <c r="I2581" s="6" t="s">
        <v>91</v>
      </c>
      <c r="J2581" s="6" t="s">
        <v>91</v>
      </c>
      <c r="K2581" s="6" t="s">
        <v>91</v>
      </c>
      <c r="L2581" s="6" t="s">
        <v>91</v>
      </c>
      <c r="M2581" s="5" t="s">
        <v>92</v>
      </c>
      <c r="N2581" s="6" t="s">
        <v>91</v>
      </c>
      <c r="O2581" s="6" t="s">
        <v>91</v>
      </c>
      <c r="P2581" s="6" t="s">
        <v>91</v>
      </c>
      <c r="Q2581" s="6" t="s">
        <v>91</v>
      </c>
      <c r="R2581" s="5">
        <v>1</v>
      </c>
      <c r="S2581" s="5">
        <v>0</v>
      </c>
      <c r="T2581" s="5" t="s">
        <v>93</v>
      </c>
      <c r="U2581" s="5" t="s">
        <v>105</v>
      </c>
    </row>
    <row r="2582" spans="1:21">
      <c r="A2582" s="6" t="s">
        <v>87</v>
      </c>
      <c r="B2582" s="7">
        <v>1</v>
      </c>
      <c r="C2582" s="5">
        <v>2798</v>
      </c>
      <c r="D2582" s="5">
        <v>42</v>
      </c>
      <c r="E2582" s="8">
        <v>421212</v>
      </c>
      <c r="F2582" s="8">
        <v>421212104</v>
      </c>
      <c r="G2582" s="5" t="s">
        <v>3478</v>
      </c>
      <c r="H2582" s="5" t="s">
        <v>227</v>
      </c>
      <c r="I2582" s="6" t="s">
        <v>91</v>
      </c>
      <c r="J2582" s="6" t="s">
        <v>91</v>
      </c>
      <c r="K2582" s="6" t="s">
        <v>91</v>
      </c>
      <c r="L2582" s="6" t="s">
        <v>91</v>
      </c>
      <c r="M2582" s="5" t="s">
        <v>92</v>
      </c>
      <c r="N2582" s="6" t="s">
        <v>91</v>
      </c>
      <c r="O2582" s="6" t="s">
        <v>91</v>
      </c>
      <c r="P2582" s="6" t="s">
        <v>91</v>
      </c>
      <c r="Q2582" s="6" t="s">
        <v>91</v>
      </c>
      <c r="R2582" s="5">
        <v>1</v>
      </c>
      <c r="S2582" s="5">
        <v>0</v>
      </c>
      <c r="T2582" s="5" t="s">
        <v>93</v>
      </c>
      <c r="U2582" s="5" t="s">
        <v>105</v>
      </c>
    </row>
    <row r="2583" spans="1:21">
      <c r="A2583" s="6" t="s">
        <v>87</v>
      </c>
      <c r="B2583" s="7">
        <v>1</v>
      </c>
      <c r="C2583" s="5">
        <v>2799</v>
      </c>
      <c r="D2583" s="5">
        <v>42</v>
      </c>
      <c r="E2583" s="8" t="s">
        <v>2713</v>
      </c>
      <c r="F2583" s="8">
        <v>4212122</v>
      </c>
      <c r="G2583" s="5" t="s">
        <v>3479</v>
      </c>
      <c r="H2583" s="5" t="s">
        <v>2943</v>
      </c>
      <c r="I2583" s="5">
        <v>10065502181</v>
      </c>
      <c r="J2583" s="6" t="s">
        <v>91</v>
      </c>
      <c r="K2583" s="6" t="s">
        <v>91</v>
      </c>
      <c r="L2583" s="6" t="s">
        <v>91</v>
      </c>
      <c r="M2583" s="5" t="s">
        <v>92</v>
      </c>
      <c r="N2583" s="6" t="s">
        <v>91</v>
      </c>
      <c r="O2583" s="6" t="s">
        <v>91</v>
      </c>
      <c r="P2583" s="6" t="s">
        <v>91</v>
      </c>
      <c r="Q2583" s="6" t="s">
        <v>91</v>
      </c>
      <c r="R2583" s="5">
        <v>1</v>
      </c>
      <c r="S2583" s="5">
        <v>0</v>
      </c>
      <c r="T2583" s="5" t="s">
        <v>93</v>
      </c>
      <c r="U2583" s="5" t="s">
        <v>105</v>
      </c>
    </row>
    <row r="2584" spans="1:21">
      <c r="A2584" s="6" t="s">
        <v>87</v>
      </c>
      <c r="B2584" s="7">
        <v>1</v>
      </c>
      <c r="C2584" s="5">
        <v>2800</v>
      </c>
      <c r="D2584" s="5">
        <v>42</v>
      </c>
      <c r="E2584" s="8">
        <v>421212</v>
      </c>
      <c r="F2584" s="8">
        <v>421212201</v>
      </c>
      <c r="G2584" s="5" t="s">
        <v>3480</v>
      </c>
      <c r="H2584" s="5" t="s">
        <v>221</v>
      </c>
      <c r="I2584" s="6" t="s">
        <v>91</v>
      </c>
      <c r="J2584" s="6" t="s">
        <v>91</v>
      </c>
      <c r="K2584" s="6" t="s">
        <v>91</v>
      </c>
      <c r="L2584" s="6" t="s">
        <v>91</v>
      </c>
      <c r="M2584" s="5" t="s">
        <v>92</v>
      </c>
      <c r="N2584" s="6" t="s">
        <v>91</v>
      </c>
      <c r="O2584" s="6" t="s">
        <v>91</v>
      </c>
      <c r="P2584" s="6" t="s">
        <v>91</v>
      </c>
      <c r="Q2584" s="6" t="s">
        <v>91</v>
      </c>
      <c r="R2584" s="5">
        <v>1</v>
      </c>
      <c r="S2584" s="5">
        <v>0</v>
      </c>
      <c r="T2584" s="5" t="s">
        <v>93</v>
      </c>
      <c r="U2584" s="5" t="s">
        <v>105</v>
      </c>
    </row>
    <row r="2585" spans="1:21">
      <c r="A2585" s="6" t="s">
        <v>87</v>
      </c>
      <c r="B2585" s="7">
        <v>1</v>
      </c>
      <c r="C2585" s="5">
        <v>2801</v>
      </c>
      <c r="D2585" s="5">
        <v>42</v>
      </c>
      <c r="E2585" s="8">
        <v>421212</v>
      </c>
      <c r="F2585" s="8">
        <v>421212202</v>
      </c>
      <c r="G2585" s="5" t="s">
        <v>3481</v>
      </c>
      <c r="H2585" s="5" t="s">
        <v>223</v>
      </c>
      <c r="I2585" s="6" t="s">
        <v>91</v>
      </c>
      <c r="J2585" s="6" t="s">
        <v>91</v>
      </c>
      <c r="K2585" s="6" t="s">
        <v>91</v>
      </c>
      <c r="L2585" s="6" t="s">
        <v>91</v>
      </c>
      <c r="M2585" s="5" t="s">
        <v>92</v>
      </c>
      <c r="N2585" s="6" t="s">
        <v>91</v>
      </c>
      <c r="O2585" s="6" t="s">
        <v>91</v>
      </c>
      <c r="P2585" s="6" t="s">
        <v>91</v>
      </c>
      <c r="Q2585" s="6" t="s">
        <v>91</v>
      </c>
      <c r="R2585" s="5">
        <v>1</v>
      </c>
      <c r="S2585" s="5">
        <v>0</v>
      </c>
      <c r="T2585" s="5" t="s">
        <v>93</v>
      </c>
      <c r="U2585" s="5" t="s">
        <v>105</v>
      </c>
    </row>
    <row r="2586" spans="1:21">
      <c r="A2586" s="6" t="s">
        <v>87</v>
      </c>
      <c r="B2586" s="7">
        <v>1</v>
      </c>
      <c r="C2586" s="5">
        <v>2802</v>
      </c>
      <c r="D2586" s="5">
        <v>42</v>
      </c>
      <c r="E2586" s="8">
        <v>421212</v>
      </c>
      <c r="F2586" s="8">
        <v>421212203</v>
      </c>
      <c r="G2586" s="5" t="s">
        <v>3482</v>
      </c>
      <c r="H2586" s="5" t="s">
        <v>225</v>
      </c>
      <c r="I2586" s="6" t="s">
        <v>91</v>
      </c>
      <c r="J2586" s="6" t="s">
        <v>91</v>
      </c>
      <c r="K2586" s="6" t="s">
        <v>91</v>
      </c>
      <c r="L2586" s="6" t="s">
        <v>91</v>
      </c>
      <c r="M2586" s="5" t="s">
        <v>92</v>
      </c>
      <c r="N2586" s="6" t="s">
        <v>91</v>
      </c>
      <c r="O2586" s="6" t="s">
        <v>91</v>
      </c>
      <c r="P2586" s="6" t="s">
        <v>91</v>
      </c>
      <c r="Q2586" s="6" t="s">
        <v>91</v>
      </c>
      <c r="R2586" s="5">
        <v>1</v>
      </c>
      <c r="S2586" s="5">
        <v>0</v>
      </c>
      <c r="T2586" s="5" t="s">
        <v>93</v>
      </c>
      <c r="U2586" s="5" t="s">
        <v>105</v>
      </c>
    </row>
    <row r="2587" spans="1:21">
      <c r="A2587" s="6" t="s">
        <v>87</v>
      </c>
      <c r="B2587" s="7">
        <v>1</v>
      </c>
      <c r="C2587" s="5">
        <v>2803</v>
      </c>
      <c r="D2587" s="5">
        <v>42</v>
      </c>
      <c r="E2587" s="8">
        <v>421212</v>
      </c>
      <c r="F2587" s="8">
        <v>421212204</v>
      </c>
      <c r="G2587" s="5" t="s">
        <v>3483</v>
      </c>
      <c r="H2587" s="5" t="s">
        <v>227</v>
      </c>
      <c r="I2587" s="6" t="s">
        <v>91</v>
      </c>
      <c r="J2587" s="6" t="s">
        <v>91</v>
      </c>
      <c r="K2587" s="6" t="s">
        <v>91</v>
      </c>
      <c r="L2587" s="6" t="s">
        <v>91</v>
      </c>
      <c r="M2587" s="5" t="s">
        <v>92</v>
      </c>
      <c r="N2587" s="6" t="s">
        <v>91</v>
      </c>
      <c r="O2587" s="6" t="s">
        <v>91</v>
      </c>
      <c r="P2587" s="6" t="s">
        <v>91</v>
      </c>
      <c r="Q2587" s="6" t="s">
        <v>91</v>
      </c>
      <c r="R2587" s="5">
        <v>1</v>
      </c>
      <c r="S2587" s="5">
        <v>0</v>
      </c>
      <c r="T2587" s="5" t="s">
        <v>93</v>
      </c>
      <c r="U2587" s="5" t="s">
        <v>105</v>
      </c>
    </row>
    <row r="2588" spans="1:21">
      <c r="A2588" s="6" t="s">
        <v>87</v>
      </c>
      <c r="B2588" s="7">
        <v>1</v>
      </c>
      <c r="C2588" s="5">
        <v>2804</v>
      </c>
      <c r="D2588" s="5">
        <v>42</v>
      </c>
      <c r="E2588" s="8" t="s">
        <v>2713</v>
      </c>
      <c r="F2588" s="8">
        <v>4212123</v>
      </c>
      <c r="G2588" s="5" t="s">
        <v>3484</v>
      </c>
      <c r="H2588" s="5" t="s">
        <v>2957</v>
      </c>
      <c r="I2588" s="5">
        <v>10065502188</v>
      </c>
      <c r="J2588" s="6" t="s">
        <v>91</v>
      </c>
      <c r="K2588" s="6" t="s">
        <v>91</v>
      </c>
      <c r="L2588" s="6" t="s">
        <v>91</v>
      </c>
      <c r="M2588" s="5" t="s">
        <v>92</v>
      </c>
      <c r="N2588" s="6" t="s">
        <v>91</v>
      </c>
      <c r="O2588" s="6" t="s">
        <v>91</v>
      </c>
      <c r="P2588" s="6" t="s">
        <v>91</v>
      </c>
      <c r="Q2588" s="6" t="s">
        <v>91</v>
      </c>
      <c r="R2588" s="5">
        <v>1</v>
      </c>
      <c r="S2588" s="5">
        <v>0</v>
      </c>
      <c r="T2588" s="5" t="s">
        <v>93</v>
      </c>
      <c r="U2588" s="5" t="s">
        <v>105</v>
      </c>
    </row>
    <row r="2589" spans="1:21">
      <c r="A2589" s="6" t="s">
        <v>87</v>
      </c>
      <c r="B2589" s="7">
        <v>1</v>
      </c>
      <c r="C2589" s="5">
        <v>2805</v>
      </c>
      <c r="D2589" s="5">
        <v>42</v>
      </c>
      <c r="E2589" s="8">
        <v>421212</v>
      </c>
      <c r="F2589" s="8">
        <v>421212301</v>
      </c>
      <c r="G2589" s="5" t="s">
        <v>3485</v>
      </c>
      <c r="H2589" s="5" t="s">
        <v>221</v>
      </c>
      <c r="I2589" s="6" t="s">
        <v>91</v>
      </c>
      <c r="J2589" s="6" t="s">
        <v>91</v>
      </c>
      <c r="K2589" s="6" t="s">
        <v>91</v>
      </c>
      <c r="L2589" s="6" t="s">
        <v>91</v>
      </c>
      <c r="M2589" s="5" t="s">
        <v>92</v>
      </c>
      <c r="N2589" s="6" t="s">
        <v>91</v>
      </c>
      <c r="O2589" s="6" t="s">
        <v>91</v>
      </c>
      <c r="P2589" s="6" t="s">
        <v>91</v>
      </c>
      <c r="Q2589" s="6" t="s">
        <v>91</v>
      </c>
      <c r="R2589" s="5">
        <v>1</v>
      </c>
      <c r="S2589" s="5">
        <v>0</v>
      </c>
      <c r="T2589" s="5" t="s">
        <v>93</v>
      </c>
      <c r="U2589" s="5" t="s">
        <v>105</v>
      </c>
    </row>
    <row r="2590" spans="1:21">
      <c r="A2590" s="6" t="s">
        <v>87</v>
      </c>
      <c r="B2590" s="7">
        <v>1</v>
      </c>
      <c r="C2590" s="5">
        <v>2806</v>
      </c>
      <c r="D2590" s="5">
        <v>42</v>
      </c>
      <c r="E2590" s="8">
        <v>421212</v>
      </c>
      <c r="F2590" s="8">
        <v>421212302</v>
      </c>
      <c r="G2590" s="5" t="s">
        <v>3486</v>
      </c>
      <c r="H2590" s="5" t="s">
        <v>223</v>
      </c>
      <c r="I2590" s="6" t="s">
        <v>91</v>
      </c>
      <c r="J2590" s="6" t="s">
        <v>91</v>
      </c>
      <c r="K2590" s="6" t="s">
        <v>91</v>
      </c>
      <c r="L2590" s="6" t="s">
        <v>91</v>
      </c>
      <c r="M2590" s="5" t="s">
        <v>92</v>
      </c>
      <c r="N2590" s="6" t="s">
        <v>91</v>
      </c>
      <c r="O2590" s="6" t="s">
        <v>91</v>
      </c>
      <c r="P2590" s="6" t="s">
        <v>91</v>
      </c>
      <c r="Q2590" s="6" t="s">
        <v>91</v>
      </c>
      <c r="R2590" s="5">
        <v>1</v>
      </c>
      <c r="S2590" s="5">
        <v>0</v>
      </c>
      <c r="T2590" s="5" t="s">
        <v>93</v>
      </c>
      <c r="U2590" s="5" t="s">
        <v>105</v>
      </c>
    </row>
    <row r="2591" spans="1:21">
      <c r="A2591" s="6" t="s">
        <v>87</v>
      </c>
      <c r="B2591" s="7">
        <v>1</v>
      </c>
      <c r="C2591" s="5">
        <v>2807</v>
      </c>
      <c r="D2591" s="5">
        <v>42</v>
      </c>
      <c r="E2591" s="8">
        <v>421212</v>
      </c>
      <c r="F2591" s="8">
        <v>421212303</v>
      </c>
      <c r="G2591" s="5" t="s">
        <v>3487</v>
      </c>
      <c r="H2591" s="5" t="s">
        <v>225</v>
      </c>
      <c r="I2591" s="6" t="s">
        <v>91</v>
      </c>
      <c r="J2591" s="6" t="s">
        <v>91</v>
      </c>
      <c r="K2591" s="6" t="s">
        <v>91</v>
      </c>
      <c r="L2591" s="6" t="s">
        <v>91</v>
      </c>
      <c r="M2591" s="5" t="s">
        <v>92</v>
      </c>
      <c r="N2591" s="6" t="s">
        <v>91</v>
      </c>
      <c r="O2591" s="6" t="s">
        <v>91</v>
      </c>
      <c r="P2591" s="6" t="s">
        <v>91</v>
      </c>
      <c r="Q2591" s="6" t="s">
        <v>91</v>
      </c>
      <c r="R2591" s="5">
        <v>1</v>
      </c>
      <c r="S2591" s="5">
        <v>0</v>
      </c>
      <c r="T2591" s="5" t="s">
        <v>93</v>
      </c>
      <c r="U2591" s="5" t="s">
        <v>105</v>
      </c>
    </row>
    <row r="2592" spans="1:21">
      <c r="A2592" s="6" t="s">
        <v>87</v>
      </c>
      <c r="B2592" s="7">
        <v>1</v>
      </c>
      <c r="C2592" s="5">
        <v>2808</v>
      </c>
      <c r="D2592" s="5">
        <v>42</v>
      </c>
      <c r="E2592" s="8">
        <v>421212</v>
      </c>
      <c r="F2592" s="8">
        <v>421212304</v>
      </c>
      <c r="G2592" s="5" t="s">
        <v>3488</v>
      </c>
      <c r="H2592" s="5" t="s">
        <v>227</v>
      </c>
      <c r="I2592" s="6" t="s">
        <v>91</v>
      </c>
      <c r="J2592" s="6" t="s">
        <v>91</v>
      </c>
      <c r="K2592" s="6" t="s">
        <v>91</v>
      </c>
      <c r="L2592" s="6" t="s">
        <v>91</v>
      </c>
      <c r="M2592" s="5" t="s">
        <v>92</v>
      </c>
      <c r="N2592" s="6" t="s">
        <v>91</v>
      </c>
      <c r="O2592" s="6" t="s">
        <v>91</v>
      </c>
      <c r="P2592" s="6" t="s">
        <v>91</v>
      </c>
      <c r="Q2592" s="6" t="s">
        <v>91</v>
      </c>
      <c r="R2592" s="5">
        <v>1</v>
      </c>
      <c r="S2592" s="5">
        <v>0</v>
      </c>
      <c r="T2592" s="5" t="s">
        <v>93</v>
      </c>
      <c r="U2592" s="5" t="s">
        <v>105</v>
      </c>
    </row>
    <row r="2593" spans="1:21">
      <c r="A2593" s="6" t="s">
        <v>87</v>
      </c>
      <c r="B2593" s="7">
        <v>1</v>
      </c>
      <c r="C2593" s="5">
        <v>2809</v>
      </c>
      <c r="D2593" s="5">
        <v>42</v>
      </c>
      <c r="E2593" s="8" t="s">
        <v>2713</v>
      </c>
      <c r="F2593" s="8">
        <v>4212124</v>
      </c>
      <c r="G2593" s="5" t="s">
        <v>3489</v>
      </c>
      <c r="H2593" s="5" t="s">
        <v>2992</v>
      </c>
      <c r="I2593" s="6" t="s">
        <v>91</v>
      </c>
      <c r="J2593" s="6" t="s">
        <v>91</v>
      </c>
      <c r="K2593" s="6" t="s">
        <v>91</v>
      </c>
      <c r="L2593" s="6" t="s">
        <v>91</v>
      </c>
      <c r="M2593" s="5" t="s">
        <v>92</v>
      </c>
      <c r="N2593" s="6" t="s">
        <v>91</v>
      </c>
      <c r="O2593" s="6" t="s">
        <v>91</v>
      </c>
      <c r="P2593" s="6" t="s">
        <v>91</v>
      </c>
      <c r="Q2593" s="6" t="s">
        <v>91</v>
      </c>
      <c r="R2593" s="5">
        <v>1</v>
      </c>
      <c r="S2593" s="5">
        <v>0</v>
      </c>
      <c r="T2593" s="5" t="s">
        <v>93</v>
      </c>
      <c r="U2593" s="5" t="s">
        <v>105</v>
      </c>
    </row>
    <row r="2594" spans="1:21">
      <c r="A2594" s="6" t="s">
        <v>87</v>
      </c>
      <c r="B2594" s="7">
        <v>1</v>
      </c>
      <c r="C2594" s="5">
        <v>2810</v>
      </c>
      <c r="D2594" s="5">
        <v>42</v>
      </c>
      <c r="E2594" s="8">
        <v>421212</v>
      </c>
      <c r="F2594" s="8">
        <v>421212401</v>
      </c>
      <c r="G2594" s="5" t="s">
        <v>3490</v>
      </c>
      <c r="H2594" s="5" t="s">
        <v>221</v>
      </c>
      <c r="I2594" s="6" t="s">
        <v>91</v>
      </c>
      <c r="J2594" s="6" t="s">
        <v>91</v>
      </c>
      <c r="K2594" s="6" t="s">
        <v>91</v>
      </c>
      <c r="L2594" s="6" t="s">
        <v>91</v>
      </c>
      <c r="M2594" s="5" t="s">
        <v>92</v>
      </c>
      <c r="N2594" s="6" t="s">
        <v>91</v>
      </c>
      <c r="O2594" s="6" t="s">
        <v>91</v>
      </c>
      <c r="P2594" s="6" t="s">
        <v>91</v>
      </c>
      <c r="Q2594" s="6" t="s">
        <v>91</v>
      </c>
      <c r="R2594" s="5">
        <v>1</v>
      </c>
      <c r="S2594" s="5">
        <v>0</v>
      </c>
      <c r="T2594" s="5" t="s">
        <v>93</v>
      </c>
      <c r="U2594" s="5" t="s">
        <v>105</v>
      </c>
    </row>
    <row r="2595" spans="1:21">
      <c r="A2595" s="6" t="s">
        <v>87</v>
      </c>
      <c r="B2595" s="7">
        <v>1</v>
      </c>
      <c r="C2595" s="5">
        <v>2811</v>
      </c>
      <c r="D2595" s="5">
        <v>42</v>
      </c>
      <c r="E2595" s="8">
        <v>421212</v>
      </c>
      <c r="F2595" s="8">
        <v>421212402</v>
      </c>
      <c r="G2595" s="5" t="s">
        <v>3491</v>
      </c>
      <c r="H2595" s="5" t="s">
        <v>223</v>
      </c>
      <c r="I2595" s="6" t="s">
        <v>91</v>
      </c>
      <c r="J2595" s="6" t="s">
        <v>91</v>
      </c>
      <c r="K2595" s="6" t="s">
        <v>91</v>
      </c>
      <c r="L2595" s="6" t="s">
        <v>91</v>
      </c>
      <c r="M2595" s="5" t="s">
        <v>92</v>
      </c>
      <c r="N2595" s="6" t="s">
        <v>91</v>
      </c>
      <c r="O2595" s="6" t="s">
        <v>91</v>
      </c>
      <c r="P2595" s="6" t="s">
        <v>91</v>
      </c>
      <c r="Q2595" s="6" t="s">
        <v>91</v>
      </c>
      <c r="R2595" s="5">
        <v>1</v>
      </c>
      <c r="S2595" s="5">
        <v>0</v>
      </c>
      <c r="T2595" s="5" t="s">
        <v>93</v>
      </c>
      <c r="U2595" s="5" t="s">
        <v>105</v>
      </c>
    </row>
    <row r="2596" spans="1:21">
      <c r="A2596" s="6" t="s">
        <v>87</v>
      </c>
      <c r="B2596" s="7">
        <v>1</v>
      </c>
      <c r="C2596" s="5">
        <v>2812</v>
      </c>
      <c r="D2596" s="5">
        <v>42</v>
      </c>
      <c r="E2596" s="8">
        <v>421212</v>
      </c>
      <c r="F2596" s="8">
        <v>421212403</v>
      </c>
      <c r="G2596" s="5" t="s">
        <v>3492</v>
      </c>
      <c r="H2596" s="5" t="s">
        <v>225</v>
      </c>
      <c r="I2596" s="6" t="s">
        <v>91</v>
      </c>
      <c r="J2596" s="6" t="s">
        <v>91</v>
      </c>
      <c r="K2596" s="6" t="s">
        <v>91</v>
      </c>
      <c r="L2596" s="6" t="s">
        <v>91</v>
      </c>
      <c r="M2596" s="5" t="s">
        <v>92</v>
      </c>
      <c r="N2596" s="6" t="s">
        <v>91</v>
      </c>
      <c r="O2596" s="6" t="s">
        <v>91</v>
      </c>
      <c r="P2596" s="6" t="s">
        <v>91</v>
      </c>
      <c r="Q2596" s="6" t="s">
        <v>91</v>
      </c>
      <c r="R2596" s="5">
        <v>1</v>
      </c>
      <c r="S2596" s="5">
        <v>0</v>
      </c>
      <c r="T2596" s="5" t="s">
        <v>93</v>
      </c>
      <c r="U2596" s="5" t="s">
        <v>105</v>
      </c>
    </row>
    <row r="2597" spans="1:21">
      <c r="A2597" s="6" t="s">
        <v>87</v>
      </c>
      <c r="B2597" s="7">
        <v>1</v>
      </c>
      <c r="C2597" s="5">
        <v>2813</v>
      </c>
      <c r="D2597" s="5">
        <v>42</v>
      </c>
      <c r="E2597" s="8">
        <v>421212</v>
      </c>
      <c r="F2597" s="8">
        <v>421212404</v>
      </c>
      <c r="G2597" s="5" t="s">
        <v>3493</v>
      </c>
      <c r="H2597" s="5" t="s">
        <v>227</v>
      </c>
      <c r="I2597" s="6" t="s">
        <v>91</v>
      </c>
      <c r="J2597" s="6" t="s">
        <v>91</v>
      </c>
      <c r="K2597" s="6" t="s">
        <v>91</v>
      </c>
      <c r="L2597" s="6" t="s">
        <v>91</v>
      </c>
      <c r="M2597" s="5" t="s">
        <v>92</v>
      </c>
      <c r="N2597" s="6" t="s">
        <v>91</v>
      </c>
      <c r="O2597" s="6" t="s">
        <v>91</v>
      </c>
      <c r="P2597" s="6" t="s">
        <v>91</v>
      </c>
      <c r="Q2597" s="6" t="s">
        <v>91</v>
      </c>
      <c r="R2597" s="5">
        <v>1</v>
      </c>
      <c r="S2597" s="5">
        <v>0</v>
      </c>
      <c r="T2597" s="5" t="s">
        <v>93</v>
      </c>
      <c r="U2597" s="5" t="s">
        <v>105</v>
      </c>
    </row>
    <row r="2598" spans="1:21">
      <c r="A2598" s="6" t="s">
        <v>87</v>
      </c>
      <c r="B2598" s="7">
        <v>1</v>
      </c>
      <c r="C2598" s="5">
        <v>2814</v>
      </c>
      <c r="D2598" s="5">
        <v>42</v>
      </c>
      <c r="E2598" s="8" t="s">
        <v>2713</v>
      </c>
      <c r="F2598" s="8">
        <v>4212125</v>
      </c>
      <c r="G2598" s="5" t="s">
        <v>3494</v>
      </c>
      <c r="H2598" s="5" t="s">
        <v>2838</v>
      </c>
      <c r="I2598" s="5">
        <v>10065502216</v>
      </c>
      <c r="J2598" s="6" t="s">
        <v>91</v>
      </c>
      <c r="K2598" s="6" t="s">
        <v>91</v>
      </c>
      <c r="L2598" s="6" t="s">
        <v>91</v>
      </c>
      <c r="M2598" s="5" t="s">
        <v>92</v>
      </c>
      <c r="N2598" s="6" t="s">
        <v>91</v>
      </c>
      <c r="O2598" s="6" t="s">
        <v>91</v>
      </c>
      <c r="P2598" s="6" t="s">
        <v>91</v>
      </c>
      <c r="Q2598" s="6" t="s">
        <v>91</v>
      </c>
      <c r="R2598" s="5">
        <v>1</v>
      </c>
      <c r="S2598" s="5">
        <v>0</v>
      </c>
      <c r="T2598" s="5" t="s">
        <v>93</v>
      </c>
      <c r="U2598" s="5" t="s">
        <v>105</v>
      </c>
    </row>
    <row r="2599" spans="1:21">
      <c r="A2599" s="6" t="s">
        <v>87</v>
      </c>
      <c r="B2599" s="7">
        <v>1</v>
      </c>
      <c r="C2599" s="5">
        <v>2815</v>
      </c>
      <c r="D2599" s="5">
        <v>42</v>
      </c>
      <c r="E2599" s="8">
        <v>421212</v>
      </c>
      <c r="F2599" s="8">
        <v>421212501</v>
      </c>
      <c r="G2599" s="5" t="s">
        <v>3495</v>
      </c>
      <c r="H2599" s="5" t="s">
        <v>221</v>
      </c>
      <c r="I2599" s="6" t="s">
        <v>91</v>
      </c>
      <c r="J2599" s="6" t="s">
        <v>91</v>
      </c>
      <c r="K2599" s="6" t="s">
        <v>91</v>
      </c>
      <c r="L2599" s="6" t="s">
        <v>91</v>
      </c>
      <c r="M2599" s="5" t="s">
        <v>92</v>
      </c>
      <c r="N2599" s="6" t="s">
        <v>91</v>
      </c>
      <c r="O2599" s="6" t="s">
        <v>91</v>
      </c>
      <c r="P2599" s="6" t="s">
        <v>91</v>
      </c>
      <c r="Q2599" s="6" t="s">
        <v>91</v>
      </c>
      <c r="R2599" s="5">
        <v>1</v>
      </c>
      <c r="S2599" s="5">
        <v>0</v>
      </c>
      <c r="T2599" s="5" t="s">
        <v>93</v>
      </c>
      <c r="U2599" s="5" t="s">
        <v>105</v>
      </c>
    </row>
    <row r="2600" spans="1:21">
      <c r="A2600" s="6" t="s">
        <v>87</v>
      </c>
      <c r="B2600" s="7">
        <v>1</v>
      </c>
      <c r="C2600" s="5">
        <v>2816</v>
      </c>
      <c r="D2600" s="5">
        <v>42</v>
      </c>
      <c r="E2600" s="8">
        <v>421212</v>
      </c>
      <c r="F2600" s="8">
        <v>421212502</v>
      </c>
      <c r="G2600" s="5" t="s">
        <v>3496</v>
      </c>
      <c r="H2600" s="5" t="s">
        <v>223</v>
      </c>
      <c r="I2600" s="6" t="s">
        <v>91</v>
      </c>
      <c r="J2600" s="6" t="s">
        <v>91</v>
      </c>
      <c r="K2600" s="6" t="s">
        <v>91</v>
      </c>
      <c r="L2600" s="6" t="s">
        <v>91</v>
      </c>
      <c r="M2600" s="5" t="s">
        <v>92</v>
      </c>
      <c r="N2600" s="6" t="s">
        <v>91</v>
      </c>
      <c r="O2600" s="6" t="s">
        <v>91</v>
      </c>
      <c r="P2600" s="6" t="s">
        <v>91</v>
      </c>
      <c r="Q2600" s="6" t="s">
        <v>91</v>
      </c>
      <c r="R2600" s="5">
        <v>1</v>
      </c>
      <c r="S2600" s="5">
        <v>0</v>
      </c>
      <c r="T2600" s="5" t="s">
        <v>93</v>
      </c>
      <c r="U2600" s="5" t="s">
        <v>105</v>
      </c>
    </row>
    <row r="2601" spans="1:21">
      <c r="A2601" s="6" t="s">
        <v>87</v>
      </c>
      <c r="B2601" s="7">
        <v>1</v>
      </c>
      <c r="C2601" s="5">
        <v>2817</v>
      </c>
      <c r="D2601" s="5">
        <v>42</v>
      </c>
      <c r="E2601" s="8">
        <v>421212</v>
      </c>
      <c r="F2601" s="8">
        <v>421212503</v>
      </c>
      <c r="G2601" s="5" t="s">
        <v>3497</v>
      </c>
      <c r="H2601" s="5" t="s">
        <v>225</v>
      </c>
      <c r="I2601" s="6" t="s">
        <v>91</v>
      </c>
      <c r="J2601" s="6" t="s">
        <v>91</v>
      </c>
      <c r="K2601" s="6" t="s">
        <v>91</v>
      </c>
      <c r="L2601" s="6" t="s">
        <v>91</v>
      </c>
      <c r="M2601" s="5" t="s">
        <v>92</v>
      </c>
      <c r="N2601" s="6" t="s">
        <v>91</v>
      </c>
      <c r="O2601" s="6" t="s">
        <v>91</v>
      </c>
      <c r="P2601" s="6" t="s">
        <v>91</v>
      </c>
      <c r="Q2601" s="6" t="s">
        <v>91</v>
      </c>
      <c r="R2601" s="5">
        <v>1</v>
      </c>
      <c r="S2601" s="5">
        <v>0</v>
      </c>
      <c r="T2601" s="5" t="s">
        <v>93</v>
      </c>
      <c r="U2601" s="5" t="s">
        <v>105</v>
      </c>
    </row>
    <row r="2602" spans="1:21">
      <c r="A2602" s="6" t="s">
        <v>87</v>
      </c>
      <c r="B2602" s="7">
        <v>1</v>
      </c>
      <c r="C2602" s="5">
        <v>2818</v>
      </c>
      <c r="D2602" s="5">
        <v>42</v>
      </c>
      <c r="E2602" s="8">
        <v>421212</v>
      </c>
      <c r="F2602" s="8">
        <v>421212504</v>
      </c>
      <c r="G2602" s="5" t="s">
        <v>3498</v>
      </c>
      <c r="H2602" s="5" t="s">
        <v>227</v>
      </c>
      <c r="I2602" s="6" t="s">
        <v>91</v>
      </c>
      <c r="J2602" s="6" t="s">
        <v>91</v>
      </c>
      <c r="K2602" s="6" t="s">
        <v>91</v>
      </c>
      <c r="L2602" s="6" t="s">
        <v>91</v>
      </c>
      <c r="M2602" s="5" t="s">
        <v>92</v>
      </c>
      <c r="N2602" s="6" t="s">
        <v>91</v>
      </c>
      <c r="O2602" s="6" t="s">
        <v>91</v>
      </c>
      <c r="P2602" s="6" t="s">
        <v>91</v>
      </c>
      <c r="Q2602" s="6" t="s">
        <v>91</v>
      </c>
      <c r="R2602" s="5">
        <v>1</v>
      </c>
      <c r="S2602" s="5">
        <v>0</v>
      </c>
      <c r="T2602" s="5" t="s">
        <v>93</v>
      </c>
      <c r="U2602" s="5" t="s">
        <v>105</v>
      </c>
    </row>
    <row r="2603" spans="1:21">
      <c r="A2603" s="6" t="s">
        <v>87</v>
      </c>
      <c r="B2603" s="7">
        <v>1</v>
      </c>
      <c r="C2603" s="5">
        <v>2819</v>
      </c>
      <c r="D2603" s="5">
        <v>42</v>
      </c>
      <c r="E2603" s="8" t="s">
        <v>2713</v>
      </c>
      <c r="F2603" s="8">
        <v>4212126</v>
      </c>
      <c r="G2603" s="5" t="s">
        <v>3499</v>
      </c>
      <c r="H2603" s="5" t="s">
        <v>2789</v>
      </c>
      <c r="I2603" s="6" t="s">
        <v>91</v>
      </c>
      <c r="J2603" s="6" t="s">
        <v>91</v>
      </c>
      <c r="K2603" s="6" t="s">
        <v>91</v>
      </c>
      <c r="L2603" s="6" t="s">
        <v>91</v>
      </c>
      <c r="M2603" s="5" t="s">
        <v>92</v>
      </c>
      <c r="N2603" s="6" t="s">
        <v>91</v>
      </c>
      <c r="O2603" s="6" t="s">
        <v>91</v>
      </c>
      <c r="P2603" s="6" t="s">
        <v>91</v>
      </c>
      <c r="Q2603" s="6" t="s">
        <v>91</v>
      </c>
      <c r="R2603" s="5">
        <v>1</v>
      </c>
      <c r="S2603" s="5">
        <v>0</v>
      </c>
      <c r="T2603" s="5" t="s">
        <v>93</v>
      </c>
      <c r="U2603" s="5" t="s">
        <v>105</v>
      </c>
    </row>
    <row r="2604" spans="1:21">
      <c r="A2604" s="6" t="s">
        <v>87</v>
      </c>
      <c r="B2604" s="7">
        <v>1</v>
      </c>
      <c r="C2604" s="5">
        <v>2820</v>
      </c>
      <c r="D2604" s="5">
        <v>42</v>
      </c>
      <c r="E2604" s="8">
        <v>421212</v>
      </c>
      <c r="F2604" s="8">
        <v>421212601</v>
      </c>
      <c r="G2604" s="5" t="s">
        <v>3500</v>
      </c>
      <c r="H2604" s="5" t="s">
        <v>221</v>
      </c>
      <c r="I2604" s="6" t="s">
        <v>91</v>
      </c>
      <c r="J2604" s="6" t="s">
        <v>91</v>
      </c>
      <c r="K2604" s="6" t="s">
        <v>91</v>
      </c>
      <c r="L2604" s="6" t="s">
        <v>91</v>
      </c>
      <c r="M2604" s="5" t="s">
        <v>92</v>
      </c>
      <c r="N2604" s="6" t="s">
        <v>91</v>
      </c>
      <c r="O2604" s="6" t="s">
        <v>91</v>
      </c>
      <c r="P2604" s="6" t="s">
        <v>91</v>
      </c>
      <c r="Q2604" s="6" t="s">
        <v>91</v>
      </c>
      <c r="R2604" s="5">
        <v>1</v>
      </c>
      <c r="S2604" s="5">
        <v>0</v>
      </c>
      <c r="T2604" s="5" t="s">
        <v>93</v>
      </c>
      <c r="U2604" s="5" t="s">
        <v>105</v>
      </c>
    </row>
    <row r="2605" spans="1:21">
      <c r="A2605" s="6" t="s">
        <v>87</v>
      </c>
      <c r="B2605" s="7">
        <v>1</v>
      </c>
      <c r="C2605" s="5">
        <v>2821</v>
      </c>
      <c r="D2605" s="5">
        <v>42</v>
      </c>
      <c r="E2605" s="8">
        <v>421212</v>
      </c>
      <c r="F2605" s="8">
        <v>421212602</v>
      </c>
      <c r="G2605" s="5" t="s">
        <v>3501</v>
      </c>
      <c r="H2605" s="5" t="s">
        <v>223</v>
      </c>
      <c r="I2605" s="6" t="s">
        <v>91</v>
      </c>
      <c r="J2605" s="6" t="s">
        <v>91</v>
      </c>
      <c r="K2605" s="6" t="s">
        <v>91</v>
      </c>
      <c r="L2605" s="6" t="s">
        <v>91</v>
      </c>
      <c r="M2605" s="5" t="s">
        <v>92</v>
      </c>
      <c r="N2605" s="6" t="s">
        <v>91</v>
      </c>
      <c r="O2605" s="6" t="s">
        <v>91</v>
      </c>
      <c r="P2605" s="6" t="s">
        <v>91</v>
      </c>
      <c r="Q2605" s="6" t="s">
        <v>91</v>
      </c>
      <c r="R2605" s="5">
        <v>1</v>
      </c>
      <c r="S2605" s="5">
        <v>0</v>
      </c>
      <c r="T2605" s="5" t="s">
        <v>93</v>
      </c>
      <c r="U2605" s="5" t="s">
        <v>105</v>
      </c>
    </row>
    <row r="2606" spans="1:21">
      <c r="A2606" s="6" t="s">
        <v>87</v>
      </c>
      <c r="B2606" s="7">
        <v>1</v>
      </c>
      <c r="C2606" s="5">
        <v>2822</v>
      </c>
      <c r="D2606" s="5">
        <v>42</v>
      </c>
      <c r="E2606" s="8">
        <v>421212</v>
      </c>
      <c r="F2606" s="8">
        <v>421212603</v>
      </c>
      <c r="G2606" s="5" t="s">
        <v>3502</v>
      </c>
      <c r="H2606" s="5" t="s">
        <v>225</v>
      </c>
      <c r="I2606" s="6" t="s">
        <v>91</v>
      </c>
      <c r="J2606" s="6" t="s">
        <v>91</v>
      </c>
      <c r="K2606" s="6" t="s">
        <v>91</v>
      </c>
      <c r="L2606" s="6" t="s">
        <v>91</v>
      </c>
      <c r="M2606" s="5" t="s">
        <v>92</v>
      </c>
      <c r="N2606" s="6" t="s">
        <v>91</v>
      </c>
      <c r="O2606" s="6" t="s">
        <v>91</v>
      </c>
      <c r="P2606" s="6" t="s">
        <v>91</v>
      </c>
      <c r="Q2606" s="6" t="s">
        <v>91</v>
      </c>
      <c r="R2606" s="5">
        <v>1</v>
      </c>
      <c r="S2606" s="5">
        <v>0</v>
      </c>
      <c r="T2606" s="5" t="s">
        <v>93</v>
      </c>
      <c r="U2606" s="5" t="s">
        <v>105</v>
      </c>
    </row>
    <row r="2607" spans="1:21">
      <c r="A2607" s="6" t="s">
        <v>87</v>
      </c>
      <c r="B2607" s="7">
        <v>1</v>
      </c>
      <c r="C2607" s="5">
        <v>2823</v>
      </c>
      <c r="D2607" s="5">
        <v>42</v>
      </c>
      <c r="E2607" s="8">
        <v>421212</v>
      </c>
      <c r="F2607" s="8">
        <v>421212604</v>
      </c>
      <c r="G2607" s="5" t="s">
        <v>3503</v>
      </c>
      <c r="H2607" s="5" t="s">
        <v>227</v>
      </c>
      <c r="I2607" s="6" t="s">
        <v>91</v>
      </c>
      <c r="J2607" s="6" t="s">
        <v>91</v>
      </c>
      <c r="K2607" s="6" t="s">
        <v>91</v>
      </c>
      <c r="L2607" s="6" t="s">
        <v>91</v>
      </c>
      <c r="M2607" s="5" t="s">
        <v>92</v>
      </c>
      <c r="N2607" s="6" t="s">
        <v>91</v>
      </c>
      <c r="O2607" s="6" t="s">
        <v>91</v>
      </c>
      <c r="P2607" s="6" t="s">
        <v>91</v>
      </c>
      <c r="Q2607" s="6" t="s">
        <v>91</v>
      </c>
      <c r="R2607" s="5">
        <v>1</v>
      </c>
      <c r="S2607" s="5">
        <v>0</v>
      </c>
      <c r="T2607" s="5" t="s">
        <v>93</v>
      </c>
      <c r="U2607" s="5" t="s">
        <v>105</v>
      </c>
    </row>
    <row r="2608" spans="1:21">
      <c r="A2608" s="6" t="s">
        <v>87</v>
      </c>
      <c r="B2608" s="7">
        <v>1</v>
      </c>
      <c r="C2608" s="5">
        <v>2824</v>
      </c>
      <c r="D2608" s="5">
        <v>42</v>
      </c>
      <c r="E2608" s="8" t="s">
        <v>2713</v>
      </c>
      <c r="F2608" s="8">
        <v>4212127</v>
      </c>
      <c r="G2608" s="5" t="s">
        <v>3504</v>
      </c>
      <c r="H2608" s="5" t="s">
        <v>3062</v>
      </c>
      <c r="I2608" s="5">
        <v>10065505295</v>
      </c>
      <c r="J2608" s="6" t="s">
        <v>91</v>
      </c>
      <c r="K2608" s="6" t="s">
        <v>91</v>
      </c>
      <c r="L2608" s="6" t="s">
        <v>91</v>
      </c>
      <c r="M2608" s="5" t="s">
        <v>92</v>
      </c>
      <c r="N2608" s="6" t="s">
        <v>91</v>
      </c>
      <c r="O2608" s="6" t="s">
        <v>91</v>
      </c>
      <c r="P2608" s="6" t="s">
        <v>91</v>
      </c>
      <c r="Q2608" s="6" t="s">
        <v>91</v>
      </c>
      <c r="R2608" s="5">
        <v>1</v>
      </c>
      <c r="S2608" s="5">
        <v>0</v>
      </c>
      <c r="T2608" s="5" t="s">
        <v>93</v>
      </c>
      <c r="U2608" s="5" t="s">
        <v>105</v>
      </c>
    </row>
    <row r="2609" spans="1:21">
      <c r="A2609" s="6" t="s">
        <v>87</v>
      </c>
      <c r="B2609" s="7">
        <v>1</v>
      </c>
      <c r="C2609" s="5">
        <v>2825</v>
      </c>
      <c r="D2609" s="5">
        <v>42</v>
      </c>
      <c r="E2609" s="8">
        <v>421212</v>
      </c>
      <c r="F2609" s="8">
        <v>421212701</v>
      </c>
      <c r="G2609" s="5" t="s">
        <v>3505</v>
      </c>
      <c r="H2609" s="5" t="s">
        <v>221</v>
      </c>
      <c r="I2609" s="6" t="s">
        <v>91</v>
      </c>
      <c r="J2609" s="6" t="s">
        <v>91</v>
      </c>
      <c r="K2609" s="6" t="s">
        <v>91</v>
      </c>
      <c r="L2609" s="6" t="s">
        <v>91</v>
      </c>
      <c r="M2609" s="5" t="s">
        <v>92</v>
      </c>
      <c r="N2609" s="6" t="s">
        <v>91</v>
      </c>
      <c r="O2609" s="6" t="s">
        <v>91</v>
      </c>
      <c r="P2609" s="6" t="s">
        <v>91</v>
      </c>
      <c r="Q2609" s="6" t="s">
        <v>91</v>
      </c>
      <c r="R2609" s="5">
        <v>1</v>
      </c>
      <c r="S2609" s="5">
        <v>0</v>
      </c>
      <c r="T2609" s="5" t="s">
        <v>93</v>
      </c>
      <c r="U2609" s="5" t="s">
        <v>105</v>
      </c>
    </row>
    <row r="2610" spans="1:21">
      <c r="A2610" s="6" t="s">
        <v>87</v>
      </c>
      <c r="B2610" s="7">
        <v>1</v>
      </c>
      <c r="C2610" s="5">
        <v>2826</v>
      </c>
      <c r="D2610" s="5">
        <v>42</v>
      </c>
      <c r="E2610" s="8">
        <v>421212</v>
      </c>
      <c r="F2610" s="8">
        <v>421212702</v>
      </c>
      <c r="G2610" s="5" t="s">
        <v>3506</v>
      </c>
      <c r="H2610" s="5" t="s">
        <v>223</v>
      </c>
      <c r="I2610" s="6" t="s">
        <v>91</v>
      </c>
      <c r="J2610" s="6" t="s">
        <v>91</v>
      </c>
      <c r="K2610" s="6" t="s">
        <v>91</v>
      </c>
      <c r="L2610" s="6" t="s">
        <v>91</v>
      </c>
      <c r="M2610" s="5" t="s">
        <v>92</v>
      </c>
      <c r="N2610" s="6" t="s">
        <v>91</v>
      </c>
      <c r="O2610" s="6" t="s">
        <v>91</v>
      </c>
      <c r="P2610" s="6" t="s">
        <v>91</v>
      </c>
      <c r="Q2610" s="6" t="s">
        <v>91</v>
      </c>
      <c r="R2610" s="5">
        <v>1</v>
      </c>
      <c r="S2610" s="5">
        <v>0</v>
      </c>
      <c r="T2610" s="5" t="s">
        <v>93</v>
      </c>
      <c r="U2610" s="5" t="s">
        <v>105</v>
      </c>
    </row>
    <row r="2611" spans="1:21">
      <c r="A2611" s="6" t="s">
        <v>87</v>
      </c>
      <c r="B2611" s="7">
        <v>1</v>
      </c>
      <c r="C2611" s="5">
        <v>2827</v>
      </c>
      <c r="D2611" s="5">
        <v>42</v>
      </c>
      <c r="E2611" s="8">
        <v>421212</v>
      </c>
      <c r="F2611" s="8">
        <v>421212703</v>
      </c>
      <c r="G2611" s="5" t="s">
        <v>3507</v>
      </c>
      <c r="H2611" s="5" t="s">
        <v>225</v>
      </c>
      <c r="I2611" s="6" t="s">
        <v>91</v>
      </c>
      <c r="J2611" s="6" t="s">
        <v>91</v>
      </c>
      <c r="K2611" s="6" t="s">
        <v>91</v>
      </c>
      <c r="L2611" s="6" t="s">
        <v>91</v>
      </c>
      <c r="M2611" s="5" t="s">
        <v>92</v>
      </c>
      <c r="N2611" s="6" t="s">
        <v>91</v>
      </c>
      <c r="O2611" s="6" t="s">
        <v>91</v>
      </c>
      <c r="P2611" s="6" t="s">
        <v>91</v>
      </c>
      <c r="Q2611" s="6" t="s">
        <v>91</v>
      </c>
      <c r="R2611" s="5">
        <v>1</v>
      </c>
      <c r="S2611" s="5">
        <v>0</v>
      </c>
      <c r="T2611" s="5" t="s">
        <v>93</v>
      </c>
      <c r="U2611" s="5" t="s">
        <v>105</v>
      </c>
    </row>
    <row r="2612" spans="1:21">
      <c r="A2612" s="6" t="s">
        <v>87</v>
      </c>
      <c r="B2612" s="7">
        <v>1</v>
      </c>
      <c r="C2612" s="5">
        <v>2829</v>
      </c>
      <c r="D2612" s="5">
        <v>42</v>
      </c>
      <c r="E2612" s="8">
        <v>421212</v>
      </c>
      <c r="F2612" s="8">
        <v>421212704</v>
      </c>
      <c r="G2612" s="5" t="s">
        <v>3508</v>
      </c>
      <c r="H2612" s="5" t="s">
        <v>227</v>
      </c>
      <c r="I2612" s="6" t="s">
        <v>91</v>
      </c>
      <c r="J2612" s="6" t="s">
        <v>91</v>
      </c>
      <c r="K2612" s="6" t="s">
        <v>91</v>
      </c>
      <c r="L2612" s="6" t="s">
        <v>91</v>
      </c>
      <c r="M2612" s="5" t="s">
        <v>92</v>
      </c>
      <c r="N2612" s="6" t="s">
        <v>91</v>
      </c>
      <c r="O2612" s="6" t="s">
        <v>91</v>
      </c>
      <c r="P2612" s="6" t="s">
        <v>91</v>
      </c>
      <c r="Q2612" s="6" t="s">
        <v>91</v>
      </c>
      <c r="R2612" s="5">
        <v>1</v>
      </c>
      <c r="S2612" s="5">
        <v>0</v>
      </c>
      <c r="T2612" s="5" t="s">
        <v>93</v>
      </c>
      <c r="U2612" s="5" t="s">
        <v>105</v>
      </c>
    </row>
    <row r="2613" spans="1:21">
      <c r="A2613" s="6" t="s">
        <v>87</v>
      </c>
      <c r="B2613" s="7">
        <v>1</v>
      </c>
      <c r="C2613" s="5">
        <v>2830</v>
      </c>
      <c r="D2613" s="5">
        <v>42</v>
      </c>
      <c r="E2613" s="8" t="s">
        <v>2713</v>
      </c>
      <c r="F2613" s="8">
        <v>4212128</v>
      </c>
      <c r="G2613" s="5" t="s">
        <v>3509</v>
      </c>
      <c r="H2613" s="5" t="s">
        <v>2866</v>
      </c>
      <c r="I2613" s="5">
        <v>10065502147</v>
      </c>
      <c r="J2613" s="6" t="s">
        <v>91</v>
      </c>
      <c r="K2613" s="6" t="s">
        <v>91</v>
      </c>
      <c r="L2613" s="6" t="s">
        <v>91</v>
      </c>
      <c r="M2613" s="5" t="s">
        <v>92</v>
      </c>
      <c r="N2613" s="6" t="s">
        <v>91</v>
      </c>
      <c r="O2613" s="6" t="s">
        <v>91</v>
      </c>
      <c r="P2613" s="6" t="s">
        <v>91</v>
      </c>
      <c r="Q2613" s="6" t="s">
        <v>91</v>
      </c>
      <c r="R2613" s="5">
        <v>1</v>
      </c>
      <c r="S2613" s="5">
        <v>0</v>
      </c>
      <c r="T2613" s="5" t="s">
        <v>93</v>
      </c>
      <c r="U2613" s="5" t="s">
        <v>105</v>
      </c>
    </row>
    <row r="2614" spans="1:21">
      <c r="A2614" s="6" t="s">
        <v>87</v>
      </c>
      <c r="B2614" s="7">
        <v>1</v>
      </c>
      <c r="C2614" s="5">
        <v>2831</v>
      </c>
      <c r="D2614" s="5">
        <v>42</v>
      </c>
      <c r="E2614" s="8">
        <v>421212</v>
      </c>
      <c r="F2614" s="8">
        <v>421212801</v>
      </c>
      <c r="G2614" s="5" t="s">
        <v>3510</v>
      </c>
      <c r="H2614" s="5" t="s">
        <v>221</v>
      </c>
      <c r="I2614" s="6" t="s">
        <v>91</v>
      </c>
      <c r="J2614" s="6" t="s">
        <v>91</v>
      </c>
      <c r="K2614" s="6" t="s">
        <v>91</v>
      </c>
      <c r="L2614" s="6" t="s">
        <v>91</v>
      </c>
      <c r="M2614" s="5" t="s">
        <v>92</v>
      </c>
      <c r="N2614" s="6" t="s">
        <v>91</v>
      </c>
      <c r="O2614" s="6" t="s">
        <v>91</v>
      </c>
      <c r="P2614" s="6" t="s">
        <v>91</v>
      </c>
      <c r="Q2614" s="6" t="s">
        <v>91</v>
      </c>
      <c r="R2614" s="5">
        <v>1</v>
      </c>
      <c r="S2614" s="5">
        <v>0</v>
      </c>
      <c r="T2614" s="5" t="s">
        <v>93</v>
      </c>
      <c r="U2614" s="5" t="s">
        <v>105</v>
      </c>
    </row>
    <row r="2615" spans="1:21">
      <c r="A2615" s="6" t="s">
        <v>87</v>
      </c>
      <c r="B2615" s="7">
        <v>1</v>
      </c>
      <c r="C2615" s="5">
        <v>2832</v>
      </c>
      <c r="D2615" s="5">
        <v>42</v>
      </c>
      <c r="E2615" s="8">
        <v>421212</v>
      </c>
      <c r="F2615" s="8">
        <v>421212802</v>
      </c>
      <c r="G2615" s="5" t="s">
        <v>3511</v>
      </c>
      <c r="H2615" s="5" t="s">
        <v>223</v>
      </c>
      <c r="I2615" s="6" t="s">
        <v>91</v>
      </c>
      <c r="J2615" s="6" t="s">
        <v>91</v>
      </c>
      <c r="K2615" s="6" t="s">
        <v>91</v>
      </c>
      <c r="L2615" s="6" t="s">
        <v>91</v>
      </c>
      <c r="M2615" s="5" t="s">
        <v>92</v>
      </c>
      <c r="N2615" s="6" t="s">
        <v>91</v>
      </c>
      <c r="O2615" s="6" t="s">
        <v>91</v>
      </c>
      <c r="P2615" s="6" t="s">
        <v>91</v>
      </c>
      <c r="Q2615" s="6" t="s">
        <v>91</v>
      </c>
      <c r="R2615" s="5">
        <v>1</v>
      </c>
      <c r="S2615" s="5">
        <v>0</v>
      </c>
      <c r="T2615" s="5" t="s">
        <v>93</v>
      </c>
      <c r="U2615" s="5" t="s">
        <v>105</v>
      </c>
    </row>
    <row r="2616" spans="1:21">
      <c r="A2616" s="6" t="s">
        <v>87</v>
      </c>
      <c r="B2616" s="7">
        <v>1</v>
      </c>
      <c r="C2616" s="5">
        <v>2833</v>
      </c>
      <c r="D2616" s="5">
        <v>42</v>
      </c>
      <c r="E2616" s="8">
        <v>421212</v>
      </c>
      <c r="F2616" s="8">
        <v>421212803</v>
      </c>
      <c r="G2616" s="5" t="s">
        <v>3512</v>
      </c>
      <c r="H2616" s="5" t="s">
        <v>225</v>
      </c>
      <c r="I2616" s="6" t="s">
        <v>91</v>
      </c>
      <c r="J2616" s="6" t="s">
        <v>91</v>
      </c>
      <c r="K2616" s="6" t="s">
        <v>91</v>
      </c>
      <c r="L2616" s="6" t="s">
        <v>91</v>
      </c>
      <c r="M2616" s="5" t="s">
        <v>92</v>
      </c>
      <c r="N2616" s="6" t="s">
        <v>91</v>
      </c>
      <c r="O2616" s="6" t="s">
        <v>91</v>
      </c>
      <c r="P2616" s="6" t="s">
        <v>91</v>
      </c>
      <c r="Q2616" s="6" t="s">
        <v>91</v>
      </c>
      <c r="R2616" s="5">
        <v>1</v>
      </c>
      <c r="S2616" s="5">
        <v>0</v>
      </c>
      <c r="T2616" s="5" t="s">
        <v>93</v>
      </c>
      <c r="U2616" s="5" t="s">
        <v>105</v>
      </c>
    </row>
    <row r="2617" spans="1:21">
      <c r="A2617" s="6" t="s">
        <v>87</v>
      </c>
      <c r="B2617" s="7">
        <v>1</v>
      </c>
      <c r="C2617" s="5">
        <v>2835</v>
      </c>
      <c r="D2617" s="5">
        <v>42</v>
      </c>
      <c r="E2617" s="8">
        <v>421212</v>
      </c>
      <c r="F2617" s="8">
        <v>421212804</v>
      </c>
      <c r="G2617" s="5" t="s">
        <v>3513</v>
      </c>
      <c r="H2617" s="5" t="s">
        <v>227</v>
      </c>
      <c r="I2617" s="6" t="s">
        <v>91</v>
      </c>
      <c r="J2617" s="6" t="s">
        <v>91</v>
      </c>
      <c r="K2617" s="6" t="s">
        <v>91</v>
      </c>
      <c r="L2617" s="6" t="s">
        <v>91</v>
      </c>
      <c r="M2617" s="5" t="s">
        <v>92</v>
      </c>
      <c r="N2617" s="6" t="s">
        <v>91</v>
      </c>
      <c r="O2617" s="6" t="s">
        <v>91</v>
      </c>
      <c r="P2617" s="6" t="s">
        <v>91</v>
      </c>
      <c r="Q2617" s="6" t="s">
        <v>91</v>
      </c>
      <c r="R2617" s="5">
        <v>1</v>
      </c>
      <c r="S2617" s="5">
        <v>0</v>
      </c>
      <c r="T2617" s="5" t="s">
        <v>93</v>
      </c>
      <c r="U2617" s="5" t="s">
        <v>105</v>
      </c>
    </row>
    <row r="2618" spans="1:21">
      <c r="A2618" s="6" t="s">
        <v>87</v>
      </c>
      <c r="B2618" s="7">
        <v>1</v>
      </c>
      <c r="C2618" s="5">
        <v>2836</v>
      </c>
      <c r="D2618" s="5">
        <v>42</v>
      </c>
      <c r="E2618" s="8" t="s">
        <v>2713</v>
      </c>
      <c r="F2618" s="8">
        <v>4212129</v>
      </c>
      <c r="G2618" s="5" t="s">
        <v>3514</v>
      </c>
      <c r="H2618" s="5" t="s">
        <v>2992</v>
      </c>
      <c r="I2618" s="6" t="s">
        <v>91</v>
      </c>
      <c r="J2618" s="6" t="s">
        <v>91</v>
      </c>
      <c r="K2618" s="6" t="s">
        <v>91</v>
      </c>
      <c r="L2618" s="6" t="s">
        <v>91</v>
      </c>
      <c r="M2618" s="5" t="s">
        <v>92</v>
      </c>
      <c r="N2618" s="6" t="s">
        <v>91</v>
      </c>
      <c r="O2618" s="6" t="s">
        <v>91</v>
      </c>
      <c r="P2618" s="6" t="s">
        <v>91</v>
      </c>
      <c r="Q2618" s="6" t="s">
        <v>91</v>
      </c>
      <c r="R2618" s="5">
        <v>1</v>
      </c>
      <c r="S2618" s="5">
        <v>0</v>
      </c>
      <c r="T2618" s="5" t="s">
        <v>93</v>
      </c>
      <c r="U2618" s="5" t="s">
        <v>105</v>
      </c>
    </row>
    <row r="2619" spans="1:21">
      <c r="A2619" s="6" t="s">
        <v>87</v>
      </c>
      <c r="B2619" s="7">
        <v>1</v>
      </c>
      <c r="C2619" s="5">
        <v>2837</v>
      </c>
      <c r="D2619" s="5">
        <v>42</v>
      </c>
      <c r="E2619" s="8">
        <v>421212</v>
      </c>
      <c r="F2619" s="8">
        <v>421212901</v>
      </c>
      <c r="G2619" s="5" t="s">
        <v>3515</v>
      </c>
      <c r="H2619" s="5" t="s">
        <v>221</v>
      </c>
      <c r="I2619" s="6" t="s">
        <v>91</v>
      </c>
      <c r="J2619" s="6" t="s">
        <v>91</v>
      </c>
      <c r="K2619" s="6" t="s">
        <v>91</v>
      </c>
      <c r="L2619" s="6" t="s">
        <v>91</v>
      </c>
      <c r="M2619" s="5" t="s">
        <v>92</v>
      </c>
      <c r="N2619" s="6" t="s">
        <v>91</v>
      </c>
      <c r="O2619" s="6" t="s">
        <v>91</v>
      </c>
      <c r="P2619" s="6" t="s">
        <v>91</v>
      </c>
      <c r="Q2619" s="6" t="s">
        <v>91</v>
      </c>
      <c r="R2619" s="5">
        <v>1</v>
      </c>
      <c r="S2619" s="5">
        <v>0</v>
      </c>
      <c r="T2619" s="5" t="s">
        <v>93</v>
      </c>
      <c r="U2619" s="5" t="s">
        <v>105</v>
      </c>
    </row>
    <row r="2620" spans="1:21">
      <c r="A2620" s="6" t="s">
        <v>87</v>
      </c>
      <c r="B2620" s="7">
        <v>1</v>
      </c>
      <c r="C2620" s="5">
        <v>2838</v>
      </c>
      <c r="D2620" s="5">
        <v>42</v>
      </c>
      <c r="E2620" s="8">
        <v>421212</v>
      </c>
      <c r="F2620" s="8">
        <v>421212902</v>
      </c>
      <c r="G2620" s="5" t="s">
        <v>3516</v>
      </c>
      <c r="H2620" s="5" t="s">
        <v>223</v>
      </c>
      <c r="I2620" s="6" t="s">
        <v>91</v>
      </c>
      <c r="J2620" s="6" t="s">
        <v>91</v>
      </c>
      <c r="K2620" s="6" t="s">
        <v>91</v>
      </c>
      <c r="L2620" s="6" t="s">
        <v>91</v>
      </c>
      <c r="M2620" s="5" t="s">
        <v>92</v>
      </c>
      <c r="N2620" s="6" t="s">
        <v>91</v>
      </c>
      <c r="O2620" s="6" t="s">
        <v>91</v>
      </c>
      <c r="P2620" s="6" t="s">
        <v>91</v>
      </c>
      <c r="Q2620" s="6" t="s">
        <v>91</v>
      </c>
      <c r="R2620" s="5">
        <v>1</v>
      </c>
      <c r="S2620" s="5">
        <v>0</v>
      </c>
      <c r="T2620" s="5" t="s">
        <v>93</v>
      </c>
      <c r="U2620" s="5" t="s">
        <v>105</v>
      </c>
    </row>
    <row r="2621" spans="1:21">
      <c r="A2621" s="6" t="s">
        <v>87</v>
      </c>
      <c r="B2621" s="7">
        <v>1</v>
      </c>
      <c r="C2621" s="5">
        <v>2839</v>
      </c>
      <c r="D2621" s="5">
        <v>42</v>
      </c>
      <c r="E2621" s="8">
        <v>421212</v>
      </c>
      <c r="F2621" s="8">
        <v>421212903</v>
      </c>
      <c r="G2621" s="5" t="s">
        <v>3517</v>
      </c>
      <c r="H2621" s="5" t="s">
        <v>225</v>
      </c>
      <c r="I2621" s="6" t="s">
        <v>91</v>
      </c>
      <c r="J2621" s="6" t="s">
        <v>91</v>
      </c>
      <c r="K2621" s="6" t="s">
        <v>91</v>
      </c>
      <c r="L2621" s="6" t="s">
        <v>91</v>
      </c>
      <c r="M2621" s="5" t="s">
        <v>92</v>
      </c>
      <c r="N2621" s="6" t="s">
        <v>91</v>
      </c>
      <c r="O2621" s="6" t="s">
        <v>91</v>
      </c>
      <c r="P2621" s="6" t="s">
        <v>91</v>
      </c>
      <c r="Q2621" s="6" t="s">
        <v>91</v>
      </c>
      <c r="R2621" s="5">
        <v>1</v>
      </c>
      <c r="S2621" s="5">
        <v>0</v>
      </c>
      <c r="T2621" s="5" t="s">
        <v>93</v>
      </c>
      <c r="U2621" s="5" t="s">
        <v>105</v>
      </c>
    </row>
    <row r="2622" spans="1:21">
      <c r="A2622" s="6" t="s">
        <v>87</v>
      </c>
      <c r="B2622" s="7">
        <v>1</v>
      </c>
      <c r="C2622" s="5">
        <v>2840</v>
      </c>
      <c r="D2622" s="5">
        <v>42</v>
      </c>
      <c r="E2622" s="8">
        <v>421212</v>
      </c>
      <c r="F2622" s="8">
        <v>421212904</v>
      </c>
      <c r="G2622" s="5" t="s">
        <v>3518</v>
      </c>
      <c r="H2622" s="5" t="s">
        <v>227</v>
      </c>
      <c r="I2622" s="6" t="s">
        <v>91</v>
      </c>
      <c r="J2622" s="6" t="s">
        <v>91</v>
      </c>
      <c r="K2622" s="6" t="s">
        <v>91</v>
      </c>
      <c r="L2622" s="6" t="s">
        <v>91</v>
      </c>
      <c r="M2622" s="5" t="s">
        <v>92</v>
      </c>
      <c r="N2622" s="6" t="s">
        <v>91</v>
      </c>
      <c r="O2622" s="6" t="s">
        <v>91</v>
      </c>
      <c r="P2622" s="6" t="s">
        <v>91</v>
      </c>
      <c r="Q2622" s="6" t="s">
        <v>91</v>
      </c>
      <c r="R2622" s="5">
        <v>1</v>
      </c>
      <c r="S2622" s="5">
        <v>0</v>
      </c>
      <c r="T2622" s="5" t="s">
        <v>93</v>
      </c>
      <c r="U2622" s="5" t="s">
        <v>105</v>
      </c>
    </row>
    <row r="2623" spans="1:21">
      <c r="A2623" s="6" t="s">
        <v>87</v>
      </c>
      <c r="B2623" s="7">
        <v>1</v>
      </c>
      <c r="C2623" s="5">
        <v>2841</v>
      </c>
      <c r="D2623" s="5">
        <v>42</v>
      </c>
      <c r="E2623" s="8" t="s">
        <v>2713</v>
      </c>
      <c r="F2623" s="8">
        <v>4212130</v>
      </c>
      <c r="G2623" s="5" t="s">
        <v>3519</v>
      </c>
      <c r="H2623" s="5" t="s">
        <v>3174</v>
      </c>
      <c r="I2623" s="5">
        <v>10065502212</v>
      </c>
      <c r="J2623" s="6" t="s">
        <v>91</v>
      </c>
      <c r="K2623" s="6" t="s">
        <v>91</v>
      </c>
      <c r="L2623" s="6" t="s">
        <v>91</v>
      </c>
      <c r="M2623" s="5" t="s">
        <v>92</v>
      </c>
      <c r="N2623" s="6" t="s">
        <v>91</v>
      </c>
      <c r="O2623" s="6" t="s">
        <v>91</v>
      </c>
      <c r="P2623" s="6" t="s">
        <v>91</v>
      </c>
      <c r="Q2623" s="6" t="s">
        <v>91</v>
      </c>
      <c r="R2623" s="5">
        <v>1</v>
      </c>
      <c r="S2623" s="5">
        <v>0</v>
      </c>
      <c r="T2623" s="5" t="s">
        <v>93</v>
      </c>
      <c r="U2623" s="5" t="s">
        <v>105</v>
      </c>
    </row>
    <row r="2624" spans="1:21">
      <c r="A2624" s="6" t="s">
        <v>87</v>
      </c>
      <c r="B2624" s="7">
        <v>1</v>
      </c>
      <c r="C2624" s="5">
        <v>2842</v>
      </c>
      <c r="D2624" s="5">
        <v>42</v>
      </c>
      <c r="E2624" s="8">
        <v>421213</v>
      </c>
      <c r="F2624" s="8">
        <v>421213001</v>
      </c>
      <c r="G2624" s="5" t="s">
        <v>3520</v>
      </c>
      <c r="H2624" s="5" t="s">
        <v>221</v>
      </c>
      <c r="I2624" s="6" t="s">
        <v>91</v>
      </c>
      <c r="J2624" s="6" t="s">
        <v>91</v>
      </c>
      <c r="K2624" s="6" t="s">
        <v>91</v>
      </c>
      <c r="L2624" s="6" t="s">
        <v>91</v>
      </c>
      <c r="M2624" s="5" t="s">
        <v>92</v>
      </c>
      <c r="N2624" s="6" t="s">
        <v>91</v>
      </c>
      <c r="O2624" s="6" t="s">
        <v>91</v>
      </c>
      <c r="P2624" s="6" t="s">
        <v>91</v>
      </c>
      <c r="Q2624" s="6" t="s">
        <v>91</v>
      </c>
      <c r="R2624" s="5">
        <v>1</v>
      </c>
      <c r="S2624" s="5">
        <v>0</v>
      </c>
      <c r="T2624" s="5" t="s">
        <v>93</v>
      </c>
      <c r="U2624" s="5" t="s">
        <v>105</v>
      </c>
    </row>
    <row r="2625" spans="1:21">
      <c r="A2625" s="6" t="s">
        <v>87</v>
      </c>
      <c r="B2625" s="7">
        <v>1</v>
      </c>
      <c r="C2625" s="5">
        <v>2843</v>
      </c>
      <c r="D2625" s="5">
        <v>42</v>
      </c>
      <c r="E2625" s="8">
        <v>421213</v>
      </c>
      <c r="F2625" s="8">
        <v>421213002</v>
      </c>
      <c r="G2625" s="5" t="s">
        <v>3521</v>
      </c>
      <c r="H2625" s="5" t="s">
        <v>223</v>
      </c>
      <c r="I2625" s="6" t="s">
        <v>91</v>
      </c>
      <c r="J2625" s="6" t="s">
        <v>91</v>
      </c>
      <c r="K2625" s="6" t="s">
        <v>91</v>
      </c>
      <c r="L2625" s="6" t="s">
        <v>91</v>
      </c>
      <c r="M2625" s="5" t="s">
        <v>92</v>
      </c>
      <c r="N2625" s="6" t="s">
        <v>91</v>
      </c>
      <c r="O2625" s="6" t="s">
        <v>91</v>
      </c>
      <c r="P2625" s="6" t="s">
        <v>91</v>
      </c>
      <c r="Q2625" s="6" t="s">
        <v>91</v>
      </c>
      <c r="R2625" s="5">
        <v>1</v>
      </c>
      <c r="S2625" s="5">
        <v>0</v>
      </c>
      <c r="T2625" s="5" t="s">
        <v>93</v>
      </c>
      <c r="U2625" s="5" t="s">
        <v>105</v>
      </c>
    </row>
    <row r="2626" spans="1:21">
      <c r="A2626" s="6" t="s">
        <v>87</v>
      </c>
      <c r="B2626" s="7">
        <v>1</v>
      </c>
      <c r="C2626" s="5">
        <v>2844</v>
      </c>
      <c r="D2626" s="5">
        <v>42</v>
      </c>
      <c r="E2626" s="8">
        <v>421213</v>
      </c>
      <c r="F2626" s="8">
        <v>421213003</v>
      </c>
      <c r="G2626" s="5" t="s">
        <v>3522</v>
      </c>
      <c r="H2626" s="5" t="s">
        <v>225</v>
      </c>
      <c r="I2626" s="6" t="s">
        <v>91</v>
      </c>
      <c r="J2626" s="6" t="s">
        <v>91</v>
      </c>
      <c r="K2626" s="6" t="s">
        <v>91</v>
      </c>
      <c r="L2626" s="6" t="s">
        <v>91</v>
      </c>
      <c r="M2626" s="5" t="s">
        <v>92</v>
      </c>
      <c r="N2626" s="6" t="s">
        <v>91</v>
      </c>
      <c r="O2626" s="6" t="s">
        <v>91</v>
      </c>
      <c r="P2626" s="6" t="s">
        <v>91</v>
      </c>
      <c r="Q2626" s="6" t="s">
        <v>91</v>
      </c>
      <c r="R2626" s="5">
        <v>1</v>
      </c>
      <c r="S2626" s="5">
        <v>0</v>
      </c>
      <c r="T2626" s="5" t="s">
        <v>93</v>
      </c>
      <c r="U2626" s="5" t="s">
        <v>105</v>
      </c>
    </row>
    <row r="2627" spans="1:21">
      <c r="A2627" s="6" t="s">
        <v>87</v>
      </c>
      <c r="B2627" s="7">
        <v>1</v>
      </c>
      <c r="C2627" s="5">
        <v>2846</v>
      </c>
      <c r="D2627" s="5">
        <v>42</v>
      </c>
      <c r="E2627" s="8">
        <v>421213</v>
      </c>
      <c r="F2627" s="8">
        <v>421213004</v>
      </c>
      <c r="G2627" s="5" t="s">
        <v>3523</v>
      </c>
      <c r="H2627" s="5" t="s">
        <v>227</v>
      </c>
      <c r="I2627" s="6" t="s">
        <v>91</v>
      </c>
      <c r="J2627" s="6" t="s">
        <v>91</v>
      </c>
      <c r="K2627" s="6" t="s">
        <v>91</v>
      </c>
      <c r="L2627" s="6" t="s">
        <v>91</v>
      </c>
      <c r="M2627" s="5" t="s">
        <v>92</v>
      </c>
      <c r="N2627" s="6" t="s">
        <v>91</v>
      </c>
      <c r="O2627" s="6" t="s">
        <v>91</v>
      </c>
      <c r="P2627" s="6" t="s">
        <v>91</v>
      </c>
      <c r="Q2627" s="6" t="s">
        <v>91</v>
      </c>
      <c r="R2627" s="5">
        <v>1</v>
      </c>
      <c r="S2627" s="5">
        <v>0</v>
      </c>
      <c r="T2627" s="5" t="s">
        <v>93</v>
      </c>
      <c r="U2627" s="5" t="s">
        <v>105</v>
      </c>
    </row>
    <row r="2628" spans="1:21">
      <c r="A2628" s="6" t="s">
        <v>87</v>
      </c>
      <c r="B2628" s="7">
        <v>1</v>
      </c>
      <c r="C2628" s="5">
        <v>2847</v>
      </c>
      <c r="D2628" s="5">
        <v>42</v>
      </c>
      <c r="E2628" s="8" t="s">
        <v>2713</v>
      </c>
      <c r="F2628" s="8">
        <v>4212131</v>
      </c>
      <c r="G2628" s="5" t="s">
        <v>3524</v>
      </c>
      <c r="H2628" s="5" t="s">
        <v>3062</v>
      </c>
      <c r="I2628" s="5">
        <v>10065505295</v>
      </c>
      <c r="J2628" s="6" t="s">
        <v>91</v>
      </c>
      <c r="K2628" s="6" t="s">
        <v>91</v>
      </c>
      <c r="L2628" s="6" t="s">
        <v>91</v>
      </c>
      <c r="M2628" s="5" t="s">
        <v>92</v>
      </c>
      <c r="N2628" s="6" t="s">
        <v>91</v>
      </c>
      <c r="O2628" s="6" t="s">
        <v>91</v>
      </c>
      <c r="P2628" s="6" t="s">
        <v>91</v>
      </c>
      <c r="Q2628" s="6" t="s">
        <v>91</v>
      </c>
      <c r="R2628" s="5">
        <v>1</v>
      </c>
      <c r="S2628" s="5">
        <v>0</v>
      </c>
      <c r="T2628" s="5" t="s">
        <v>93</v>
      </c>
      <c r="U2628" s="5" t="s">
        <v>105</v>
      </c>
    </row>
    <row r="2629" spans="1:21">
      <c r="A2629" s="6" t="s">
        <v>87</v>
      </c>
      <c r="B2629" s="7">
        <v>1</v>
      </c>
      <c r="C2629" s="5">
        <v>2848</v>
      </c>
      <c r="D2629" s="5">
        <v>42</v>
      </c>
      <c r="E2629" s="8">
        <v>421213</v>
      </c>
      <c r="F2629" s="8">
        <v>421213101</v>
      </c>
      <c r="G2629" s="5" t="s">
        <v>3525</v>
      </c>
      <c r="H2629" s="5" t="s">
        <v>221</v>
      </c>
      <c r="I2629" s="6" t="s">
        <v>91</v>
      </c>
      <c r="J2629" s="6" t="s">
        <v>91</v>
      </c>
      <c r="K2629" s="6" t="s">
        <v>91</v>
      </c>
      <c r="L2629" s="6" t="s">
        <v>91</v>
      </c>
      <c r="M2629" s="5" t="s">
        <v>92</v>
      </c>
      <c r="N2629" s="6" t="s">
        <v>91</v>
      </c>
      <c r="O2629" s="6" t="s">
        <v>91</v>
      </c>
      <c r="P2629" s="6" t="s">
        <v>91</v>
      </c>
      <c r="Q2629" s="6" t="s">
        <v>91</v>
      </c>
      <c r="R2629" s="5">
        <v>1</v>
      </c>
      <c r="S2629" s="5">
        <v>0</v>
      </c>
      <c r="T2629" s="5" t="s">
        <v>93</v>
      </c>
      <c r="U2629" s="5" t="s">
        <v>105</v>
      </c>
    </row>
    <row r="2630" spans="1:21">
      <c r="A2630" s="6" t="s">
        <v>87</v>
      </c>
      <c r="B2630" s="7">
        <v>1</v>
      </c>
      <c r="C2630" s="5">
        <v>2849</v>
      </c>
      <c r="D2630" s="5">
        <v>42</v>
      </c>
      <c r="E2630" s="8">
        <v>421213</v>
      </c>
      <c r="F2630" s="8">
        <v>421213102</v>
      </c>
      <c r="G2630" s="5" t="s">
        <v>3526</v>
      </c>
      <c r="H2630" s="5" t="s">
        <v>223</v>
      </c>
      <c r="I2630" s="6" t="s">
        <v>91</v>
      </c>
      <c r="J2630" s="6" t="s">
        <v>91</v>
      </c>
      <c r="K2630" s="6" t="s">
        <v>91</v>
      </c>
      <c r="L2630" s="6" t="s">
        <v>91</v>
      </c>
      <c r="M2630" s="5" t="s">
        <v>92</v>
      </c>
      <c r="N2630" s="6" t="s">
        <v>91</v>
      </c>
      <c r="O2630" s="6" t="s">
        <v>91</v>
      </c>
      <c r="P2630" s="6" t="s">
        <v>91</v>
      </c>
      <c r="Q2630" s="6" t="s">
        <v>91</v>
      </c>
      <c r="R2630" s="5">
        <v>1</v>
      </c>
      <c r="S2630" s="5">
        <v>0</v>
      </c>
      <c r="T2630" s="5" t="s">
        <v>93</v>
      </c>
      <c r="U2630" s="5" t="s">
        <v>105</v>
      </c>
    </row>
    <row r="2631" spans="1:21">
      <c r="A2631" s="6" t="s">
        <v>87</v>
      </c>
      <c r="B2631" s="7">
        <v>1</v>
      </c>
      <c r="C2631" s="5">
        <v>2850</v>
      </c>
      <c r="D2631" s="5">
        <v>42</v>
      </c>
      <c r="E2631" s="8">
        <v>421213</v>
      </c>
      <c r="F2631" s="8">
        <v>421213103</v>
      </c>
      <c r="G2631" s="5" t="s">
        <v>3527</v>
      </c>
      <c r="H2631" s="5" t="s">
        <v>225</v>
      </c>
      <c r="I2631" s="6" t="s">
        <v>91</v>
      </c>
      <c r="J2631" s="6" t="s">
        <v>91</v>
      </c>
      <c r="K2631" s="6" t="s">
        <v>91</v>
      </c>
      <c r="L2631" s="6" t="s">
        <v>91</v>
      </c>
      <c r="M2631" s="5" t="s">
        <v>92</v>
      </c>
      <c r="N2631" s="6" t="s">
        <v>91</v>
      </c>
      <c r="O2631" s="6" t="s">
        <v>91</v>
      </c>
      <c r="P2631" s="6" t="s">
        <v>91</v>
      </c>
      <c r="Q2631" s="6" t="s">
        <v>91</v>
      </c>
      <c r="R2631" s="5">
        <v>1</v>
      </c>
      <c r="S2631" s="5">
        <v>0</v>
      </c>
      <c r="T2631" s="5" t="s">
        <v>93</v>
      </c>
      <c r="U2631" s="5" t="s">
        <v>105</v>
      </c>
    </row>
    <row r="2632" spans="1:21">
      <c r="A2632" s="6" t="s">
        <v>87</v>
      </c>
      <c r="B2632" s="7">
        <v>1</v>
      </c>
      <c r="C2632" s="5">
        <v>2852</v>
      </c>
      <c r="D2632" s="5">
        <v>42</v>
      </c>
      <c r="E2632" s="8">
        <v>421213</v>
      </c>
      <c r="F2632" s="8">
        <v>421213104</v>
      </c>
      <c r="G2632" s="5" t="s">
        <v>3528</v>
      </c>
      <c r="H2632" s="5" t="s">
        <v>227</v>
      </c>
      <c r="I2632" s="6" t="s">
        <v>91</v>
      </c>
      <c r="J2632" s="6" t="s">
        <v>91</v>
      </c>
      <c r="K2632" s="6" t="s">
        <v>91</v>
      </c>
      <c r="L2632" s="6" t="s">
        <v>91</v>
      </c>
      <c r="M2632" s="5" t="s">
        <v>92</v>
      </c>
      <c r="N2632" s="6" t="s">
        <v>91</v>
      </c>
      <c r="O2632" s="6" t="s">
        <v>91</v>
      </c>
      <c r="P2632" s="6" t="s">
        <v>91</v>
      </c>
      <c r="Q2632" s="6" t="s">
        <v>91</v>
      </c>
      <c r="R2632" s="5">
        <v>1</v>
      </c>
      <c r="S2632" s="5">
        <v>0</v>
      </c>
      <c r="T2632" s="5" t="s">
        <v>93</v>
      </c>
      <c r="U2632" s="5" t="s">
        <v>105</v>
      </c>
    </row>
    <row r="2633" spans="1:21">
      <c r="A2633" s="6" t="s">
        <v>87</v>
      </c>
      <c r="B2633" s="7">
        <v>1</v>
      </c>
      <c r="C2633" s="5">
        <v>2853</v>
      </c>
      <c r="D2633" s="5">
        <v>42</v>
      </c>
      <c r="E2633" s="8" t="s">
        <v>2713</v>
      </c>
      <c r="F2633" s="8">
        <v>4212132</v>
      </c>
      <c r="G2633" s="5" t="s">
        <v>3529</v>
      </c>
      <c r="H2633" s="5" t="s">
        <v>3530</v>
      </c>
      <c r="I2633" s="6" t="s">
        <v>91</v>
      </c>
      <c r="J2633" s="6" t="s">
        <v>91</v>
      </c>
      <c r="K2633" s="6" t="s">
        <v>91</v>
      </c>
      <c r="L2633" s="6" t="s">
        <v>91</v>
      </c>
      <c r="M2633" s="5" t="s">
        <v>92</v>
      </c>
      <c r="N2633" s="6" t="s">
        <v>91</v>
      </c>
      <c r="O2633" s="6" t="s">
        <v>91</v>
      </c>
      <c r="P2633" s="6" t="s">
        <v>91</v>
      </c>
      <c r="Q2633" s="6" t="s">
        <v>91</v>
      </c>
      <c r="R2633" s="5">
        <v>1</v>
      </c>
      <c r="S2633" s="5">
        <v>0</v>
      </c>
      <c r="T2633" s="5" t="s">
        <v>93</v>
      </c>
      <c r="U2633" s="5" t="s">
        <v>105</v>
      </c>
    </row>
    <row r="2634" spans="1:21">
      <c r="A2634" s="6" t="s">
        <v>87</v>
      </c>
      <c r="B2634" s="7">
        <v>1</v>
      </c>
      <c r="C2634" s="5">
        <v>2854</v>
      </c>
      <c r="D2634" s="5">
        <v>42</v>
      </c>
      <c r="E2634" s="8">
        <v>421213</v>
      </c>
      <c r="F2634" s="8">
        <v>421213201</v>
      </c>
      <c r="G2634" s="5" t="s">
        <v>3531</v>
      </c>
      <c r="H2634" s="5" t="s">
        <v>221</v>
      </c>
      <c r="I2634" s="6" t="s">
        <v>91</v>
      </c>
      <c r="J2634" s="6" t="s">
        <v>91</v>
      </c>
      <c r="K2634" s="6" t="s">
        <v>91</v>
      </c>
      <c r="L2634" s="6" t="s">
        <v>91</v>
      </c>
      <c r="M2634" s="5" t="s">
        <v>92</v>
      </c>
      <c r="N2634" s="6" t="s">
        <v>91</v>
      </c>
      <c r="O2634" s="6" t="s">
        <v>91</v>
      </c>
      <c r="P2634" s="6" t="s">
        <v>91</v>
      </c>
      <c r="Q2634" s="6" t="s">
        <v>91</v>
      </c>
      <c r="R2634" s="5">
        <v>1</v>
      </c>
      <c r="S2634" s="5">
        <v>0</v>
      </c>
      <c r="T2634" s="5" t="s">
        <v>93</v>
      </c>
      <c r="U2634" s="5" t="s">
        <v>105</v>
      </c>
    </row>
    <row r="2635" spans="1:21">
      <c r="A2635" s="6" t="s">
        <v>87</v>
      </c>
      <c r="B2635" s="7">
        <v>1</v>
      </c>
      <c r="C2635" s="5">
        <v>2855</v>
      </c>
      <c r="D2635" s="5">
        <v>42</v>
      </c>
      <c r="E2635" s="8">
        <v>421213</v>
      </c>
      <c r="F2635" s="8">
        <v>421213202</v>
      </c>
      <c r="G2635" s="5" t="s">
        <v>3532</v>
      </c>
      <c r="H2635" s="5" t="s">
        <v>223</v>
      </c>
      <c r="I2635" s="6" t="s">
        <v>91</v>
      </c>
      <c r="J2635" s="6" t="s">
        <v>91</v>
      </c>
      <c r="K2635" s="6" t="s">
        <v>91</v>
      </c>
      <c r="L2635" s="6" t="s">
        <v>91</v>
      </c>
      <c r="M2635" s="5" t="s">
        <v>92</v>
      </c>
      <c r="N2635" s="6" t="s">
        <v>91</v>
      </c>
      <c r="O2635" s="6" t="s">
        <v>91</v>
      </c>
      <c r="P2635" s="6" t="s">
        <v>91</v>
      </c>
      <c r="Q2635" s="6" t="s">
        <v>91</v>
      </c>
      <c r="R2635" s="5">
        <v>1</v>
      </c>
      <c r="S2635" s="5">
        <v>0</v>
      </c>
      <c r="T2635" s="5" t="s">
        <v>93</v>
      </c>
      <c r="U2635" s="5" t="s">
        <v>105</v>
      </c>
    </row>
    <row r="2636" spans="1:21">
      <c r="A2636" s="6" t="s">
        <v>87</v>
      </c>
      <c r="B2636" s="7">
        <v>1</v>
      </c>
      <c r="C2636" s="5">
        <v>2856</v>
      </c>
      <c r="D2636" s="5">
        <v>42</v>
      </c>
      <c r="E2636" s="8">
        <v>421213</v>
      </c>
      <c r="F2636" s="8">
        <v>421213203</v>
      </c>
      <c r="G2636" s="5" t="s">
        <v>3533</v>
      </c>
      <c r="H2636" s="5" t="s">
        <v>225</v>
      </c>
      <c r="I2636" s="6" t="s">
        <v>91</v>
      </c>
      <c r="J2636" s="6" t="s">
        <v>91</v>
      </c>
      <c r="K2636" s="6" t="s">
        <v>91</v>
      </c>
      <c r="L2636" s="6" t="s">
        <v>91</v>
      </c>
      <c r="M2636" s="5" t="s">
        <v>92</v>
      </c>
      <c r="N2636" s="6" t="s">
        <v>91</v>
      </c>
      <c r="O2636" s="6" t="s">
        <v>91</v>
      </c>
      <c r="P2636" s="6" t="s">
        <v>91</v>
      </c>
      <c r="Q2636" s="6" t="s">
        <v>91</v>
      </c>
      <c r="R2636" s="5">
        <v>1</v>
      </c>
      <c r="S2636" s="5">
        <v>0</v>
      </c>
      <c r="T2636" s="5" t="s">
        <v>93</v>
      </c>
      <c r="U2636" s="5" t="s">
        <v>105</v>
      </c>
    </row>
    <row r="2637" spans="1:21">
      <c r="A2637" s="6" t="s">
        <v>87</v>
      </c>
      <c r="B2637" s="7">
        <v>1</v>
      </c>
      <c r="C2637" s="5">
        <v>2857</v>
      </c>
      <c r="D2637" s="5">
        <v>42</v>
      </c>
      <c r="E2637" s="8">
        <v>421213</v>
      </c>
      <c r="F2637" s="8">
        <v>421213204</v>
      </c>
      <c r="G2637" s="5" t="s">
        <v>3534</v>
      </c>
      <c r="H2637" s="5" t="s">
        <v>227</v>
      </c>
      <c r="I2637" s="6" t="s">
        <v>91</v>
      </c>
      <c r="J2637" s="6" t="s">
        <v>91</v>
      </c>
      <c r="K2637" s="6" t="s">
        <v>91</v>
      </c>
      <c r="L2637" s="6" t="s">
        <v>91</v>
      </c>
      <c r="M2637" s="5" t="s">
        <v>92</v>
      </c>
      <c r="N2637" s="6" t="s">
        <v>91</v>
      </c>
      <c r="O2637" s="6" t="s">
        <v>91</v>
      </c>
      <c r="P2637" s="6" t="s">
        <v>91</v>
      </c>
      <c r="Q2637" s="6" t="s">
        <v>91</v>
      </c>
      <c r="R2637" s="5">
        <v>1</v>
      </c>
      <c r="S2637" s="5">
        <v>0</v>
      </c>
      <c r="T2637" s="5" t="s">
        <v>93</v>
      </c>
      <c r="U2637" s="5" t="s">
        <v>105</v>
      </c>
    </row>
    <row r="2638" spans="1:21">
      <c r="A2638" s="6" t="s">
        <v>87</v>
      </c>
      <c r="B2638" s="7">
        <v>1</v>
      </c>
      <c r="C2638" s="5">
        <v>2858</v>
      </c>
      <c r="D2638" s="5">
        <v>42</v>
      </c>
      <c r="E2638" s="8" t="s">
        <v>2713</v>
      </c>
      <c r="F2638" s="8">
        <v>4212133</v>
      </c>
      <c r="G2638" s="5" t="s">
        <v>3535</v>
      </c>
      <c r="H2638" s="5" t="s">
        <v>3076</v>
      </c>
      <c r="I2638" s="6" t="s">
        <v>91</v>
      </c>
      <c r="J2638" s="6" t="s">
        <v>91</v>
      </c>
      <c r="K2638" s="6" t="s">
        <v>91</v>
      </c>
      <c r="L2638" s="6" t="s">
        <v>91</v>
      </c>
      <c r="M2638" s="5" t="s">
        <v>92</v>
      </c>
      <c r="N2638" s="6" t="s">
        <v>91</v>
      </c>
      <c r="O2638" s="6" t="s">
        <v>91</v>
      </c>
      <c r="P2638" s="6" t="s">
        <v>91</v>
      </c>
      <c r="Q2638" s="6" t="s">
        <v>91</v>
      </c>
      <c r="R2638" s="5">
        <v>1</v>
      </c>
      <c r="S2638" s="5">
        <v>0</v>
      </c>
      <c r="T2638" s="5" t="s">
        <v>93</v>
      </c>
      <c r="U2638" s="5" t="s">
        <v>105</v>
      </c>
    </row>
    <row r="2639" spans="1:21">
      <c r="A2639" s="6" t="s">
        <v>87</v>
      </c>
      <c r="B2639" s="7">
        <v>1</v>
      </c>
      <c r="C2639" s="5">
        <v>2859</v>
      </c>
      <c r="D2639" s="5">
        <v>42</v>
      </c>
      <c r="E2639" s="8">
        <v>421213</v>
      </c>
      <c r="F2639" s="8">
        <v>421213301</v>
      </c>
      <c r="G2639" s="5" t="s">
        <v>3536</v>
      </c>
      <c r="H2639" s="5" t="s">
        <v>221</v>
      </c>
      <c r="I2639" s="6" t="s">
        <v>91</v>
      </c>
      <c r="J2639" s="6" t="s">
        <v>91</v>
      </c>
      <c r="K2639" s="6" t="s">
        <v>91</v>
      </c>
      <c r="L2639" s="6" t="s">
        <v>91</v>
      </c>
      <c r="M2639" s="5" t="s">
        <v>92</v>
      </c>
      <c r="N2639" s="6" t="s">
        <v>91</v>
      </c>
      <c r="O2639" s="6" t="s">
        <v>91</v>
      </c>
      <c r="P2639" s="6" t="s">
        <v>91</v>
      </c>
      <c r="Q2639" s="6" t="s">
        <v>91</v>
      </c>
      <c r="R2639" s="5">
        <v>1</v>
      </c>
      <c r="S2639" s="5">
        <v>0</v>
      </c>
      <c r="T2639" s="5" t="s">
        <v>93</v>
      </c>
      <c r="U2639" s="5" t="s">
        <v>105</v>
      </c>
    </row>
    <row r="2640" spans="1:21">
      <c r="A2640" s="6" t="s">
        <v>87</v>
      </c>
      <c r="B2640" s="7">
        <v>1</v>
      </c>
      <c r="C2640" s="5">
        <v>2860</v>
      </c>
      <c r="D2640" s="5">
        <v>42</v>
      </c>
      <c r="E2640" s="8">
        <v>421213</v>
      </c>
      <c r="F2640" s="8">
        <v>421213302</v>
      </c>
      <c r="G2640" s="5" t="s">
        <v>3537</v>
      </c>
      <c r="H2640" s="5" t="s">
        <v>223</v>
      </c>
      <c r="I2640" s="6" t="s">
        <v>91</v>
      </c>
      <c r="J2640" s="6" t="s">
        <v>91</v>
      </c>
      <c r="K2640" s="6" t="s">
        <v>91</v>
      </c>
      <c r="L2640" s="6" t="s">
        <v>91</v>
      </c>
      <c r="M2640" s="5" t="s">
        <v>92</v>
      </c>
      <c r="N2640" s="6" t="s">
        <v>91</v>
      </c>
      <c r="O2640" s="6" t="s">
        <v>91</v>
      </c>
      <c r="P2640" s="6" t="s">
        <v>91</v>
      </c>
      <c r="Q2640" s="6" t="s">
        <v>91</v>
      </c>
      <c r="R2640" s="5">
        <v>1</v>
      </c>
      <c r="S2640" s="5">
        <v>0</v>
      </c>
      <c r="T2640" s="5" t="s">
        <v>93</v>
      </c>
      <c r="U2640" s="5" t="s">
        <v>105</v>
      </c>
    </row>
    <row r="2641" spans="1:21">
      <c r="A2641" s="6" t="s">
        <v>87</v>
      </c>
      <c r="B2641" s="7">
        <v>1</v>
      </c>
      <c r="C2641" s="5">
        <v>2861</v>
      </c>
      <c r="D2641" s="5">
        <v>42</v>
      </c>
      <c r="E2641" s="8">
        <v>421213</v>
      </c>
      <c r="F2641" s="8">
        <v>421213303</v>
      </c>
      <c r="G2641" s="5" t="s">
        <v>3538</v>
      </c>
      <c r="H2641" s="5" t="s">
        <v>225</v>
      </c>
      <c r="I2641" s="6" t="s">
        <v>91</v>
      </c>
      <c r="J2641" s="6" t="s">
        <v>91</v>
      </c>
      <c r="K2641" s="6" t="s">
        <v>91</v>
      </c>
      <c r="L2641" s="6" t="s">
        <v>91</v>
      </c>
      <c r="M2641" s="5" t="s">
        <v>92</v>
      </c>
      <c r="N2641" s="6" t="s">
        <v>91</v>
      </c>
      <c r="O2641" s="6" t="s">
        <v>91</v>
      </c>
      <c r="P2641" s="6" t="s">
        <v>91</v>
      </c>
      <c r="Q2641" s="6" t="s">
        <v>91</v>
      </c>
      <c r="R2641" s="5">
        <v>1</v>
      </c>
      <c r="S2641" s="5">
        <v>0</v>
      </c>
      <c r="T2641" s="5" t="s">
        <v>93</v>
      </c>
      <c r="U2641" s="5" t="s">
        <v>105</v>
      </c>
    </row>
    <row r="2642" spans="1:21">
      <c r="A2642" s="6" t="s">
        <v>87</v>
      </c>
      <c r="B2642" s="7">
        <v>1</v>
      </c>
      <c r="C2642" s="5">
        <v>2862</v>
      </c>
      <c r="D2642" s="5">
        <v>42</v>
      </c>
      <c r="E2642" s="8">
        <v>421213</v>
      </c>
      <c r="F2642" s="8">
        <v>421213304</v>
      </c>
      <c r="G2642" s="5" t="s">
        <v>3539</v>
      </c>
      <c r="H2642" s="5" t="s">
        <v>227</v>
      </c>
      <c r="I2642" s="6" t="s">
        <v>91</v>
      </c>
      <c r="J2642" s="6" t="s">
        <v>91</v>
      </c>
      <c r="K2642" s="6" t="s">
        <v>91</v>
      </c>
      <c r="L2642" s="6" t="s">
        <v>91</v>
      </c>
      <c r="M2642" s="5" t="s">
        <v>92</v>
      </c>
      <c r="N2642" s="6" t="s">
        <v>91</v>
      </c>
      <c r="O2642" s="6" t="s">
        <v>91</v>
      </c>
      <c r="P2642" s="6" t="s">
        <v>91</v>
      </c>
      <c r="Q2642" s="6" t="s">
        <v>91</v>
      </c>
      <c r="R2642" s="5">
        <v>1</v>
      </c>
      <c r="S2642" s="5">
        <v>0</v>
      </c>
      <c r="T2642" s="5" t="s">
        <v>93</v>
      </c>
      <c r="U2642" s="5" t="s">
        <v>105</v>
      </c>
    </row>
    <row r="2643" spans="1:21">
      <c r="A2643" s="6" t="s">
        <v>87</v>
      </c>
      <c r="B2643" s="7">
        <v>1</v>
      </c>
      <c r="C2643" s="5">
        <v>2868</v>
      </c>
      <c r="D2643" s="5">
        <v>42</v>
      </c>
      <c r="E2643" s="8" t="s">
        <v>2713</v>
      </c>
      <c r="F2643" s="8">
        <v>4212134</v>
      </c>
      <c r="G2643" s="5" t="s">
        <v>3540</v>
      </c>
      <c r="H2643" s="5" t="s">
        <v>3541</v>
      </c>
      <c r="I2643" s="5">
        <v>10065502195</v>
      </c>
      <c r="J2643" s="6" t="s">
        <v>91</v>
      </c>
      <c r="K2643" s="6" t="s">
        <v>91</v>
      </c>
      <c r="L2643" s="6" t="s">
        <v>91</v>
      </c>
      <c r="M2643" s="5" t="s">
        <v>92</v>
      </c>
      <c r="N2643" s="6" t="s">
        <v>91</v>
      </c>
      <c r="O2643" s="6" t="s">
        <v>91</v>
      </c>
      <c r="P2643" s="6" t="s">
        <v>91</v>
      </c>
      <c r="Q2643" s="6" t="s">
        <v>91</v>
      </c>
      <c r="R2643" s="5">
        <v>1</v>
      </c>
      <c r="S2643" s="5">
        <v>0</v>
      </c>
      <c r="T2643" s="5" t="s">
        <v>93</v>
      </c>
      <c r="U2643" s="5" t="s">
        <v>105</v>
      </c>
    </row>
    <row r="2644" spans="1:21">
      <c r="A2644" s="6" t="s">
        <v>87</v>
      </c>
      <c r="B2644" s="7">
        <v>1</v>
      </c>
      <c r="C2644" s="5">
        <v>2869</v>
      </c>
      <c r="D2644" s="5">
        <v>42</v>
      </c>
      <c r="E2644" s="8">
        <v>421213</v>
      </c>
      <c r="F2644" s="8">
        <v>421213401</v>
      </c>
      <c r="G2644" s="5" t="s">
        <v>3542</v>
      </c>
      <c r="H2644" s="5" t="s">
        <v>221</v>
      </c>
      <c r="I2644" s="6" t="s">
        <v>91</v>
      </c>
      <c r="J2644" s="6" t="s">
        <v>91</v>
      </c>
      <c r="K2644" s="6" t="s">
        <v>91</v>
      </c>
      <c r="L2644" s="6" t="s">
        <v>91</v>
      </c>
      <c r="M2644" s="5" t="s">
        <v>92</v>
      </c>
      <c r="N2644" s="6" t="s">
        <v>91</v>
      </c>
      <c r="O2644" s="6" t="s">
        <v>91</v>
      </c>
      <c r="P2644" s="6" t="s">
        <v>91</v>
      </c>
      <c r="Q2644" s="6" t="s">
        <v>91</v>
      </c>
      <c r="R2644" s="5">
        <v>1</v>
      </c>
      <c r="S2644" s="5">
        <v>0</v>
      </c>
      <c r="T2644" s="5" t="s">
        <v>93</v>
      </c>
      <c r="U2644" s="5" t="s">
        <v>105</v>
      </c>
    </row>
    <row r="2645" spans="1:21">
      <c r="A2645" s="6" t="s">
        <v>87</v>
      </c>
      <c r="B2645" s="7">
        <v>1</v>
      </c>
      <c r="C2645" s="5">
        <v>2870</v>
      </c>
      <c r="D2645" s="5">
        <v>42</v>
      </c>
      <c r="E2645" s="8">
        <v>421213</v>
      </c>
      <c r="F2645" s="8">
        <v>421213402</v>
      </c>
      <c r="G2645" s="5" t="s">
        <v>3543</v>
      </c>
      <c r="H2645" s="5" t="s">
        <v>223</v>
      </c>
      <c r="I2645" s="6" t="s">
        <v>91</v>
      </c>
      <c r="J2645" s="6" t="s">
        <v>91</v>
      </c>
      <c r="K2645" s="6" t="s">
        <v>91</v>
      </c>
      <c r="L2645" s="6" t="s">
        <v>91</v>
      </c>
      <c r="M2645" s="5" t="s">
        <v>92</v>
      </c>
      <c r="N2645" s="6" t="s">
        <v>91</v>
      </c>
      <c r="O2645" s="6" t="s">
        <v>91</v>
      </c>
      <c r="P2645" s="6" t="s">
        <v>91</v>
      </c>
      <c r="Q2645" s="6" t="s">
        <v>91</v>
      </c>
      <c r="R2645" s="5">
        <v>1</v>
      </c>
      <c r="S2645" s="5">
        <v>0</v>
      </c>
      <c r="T2645" s="5" t="s">
        <v>93</v>
      </c>
      <c r="U2645" s="5" t="s">
        <v>105</v>
      </c>
    </row>
    <row r="2646" spans="1:21">
      <c r="A2646" s="6" t="s">
        <v>87</v>
      </c>
      <c r="B2646" s="7">
        <v>1</v>
      </c>
      <c r="C2646" s="5">
        <v>2871</v>
      </c>
      <c r="D2646" s="5">
        <v>42</v>
      </c>
      <c r="E2646" s="8">
        <v>421213</v>
      </c>
      <c r="F2646" s="8">
        <v>421213403</v>
      </c>
      <c r="G2646" s="5" t="s">
        <v>3544</v>
      </c>
      <c r="H2646" s="5" t="s">
        <v>225</v>
      </c>
      <c r="I2646" s="6" t="s">
        <v>91</v>
      </c>
      <c r="J2646" s="6" t="s">
        <v>91</v>
      </c>
      <c r="K2646" s="6" t="s">
        <v>91</v>
      </c>
      <c r="L2646" s="6" t="s">
        <v>91</v>
      </c>
      <c r="M2646" s="5" t="s">
        <v>92</v>
      </c>
      <c r="N2646" s="6" t="s">
        <v>91</v>
      </c>
      <c r="O2646" s="6" t="s">
        <v>91</v>
      </c>
      <c r="P2646" s="6" t="s">
        <v>91</v>
      </c>
      <c r="Q2646" s="6" t="s">
        <v>91</v>
      </c>
      <c r="R2646" s="5">
        <v>1</v>
      </c>
      <c r="S2646" s="5">
        <v>0</v>
      </c>
      <c r="T2646" s="5" t="s">
        <v>93</v>
      </c>
      <c r="U2646" s="5" t="s">
        <v>105</v>
      </c>
    </row>
    <row r="2647" spans="1:21">
      <c r="A2647" s="6" t="s">
        <v>87</v>
      </c>
      <c r="B2647" s="7">
        <v>1</v>
      </c>
      <c r="C2647" s="5">
        <v>2872</v>
      </c>
      <c r="D2647" s="5">
        <v>42</v>
      </c>
      <c r="E2647" s="8">
        <v>421213</v>
      </c>
      <c r="F2647" s="8">
        <v>421213404</v>
      </c>
      <c r="G2647" s="5" t="s">
        <v>3545</v>
      </c>
      <c r="H2647" s="5" t="s">
        <v>227</v>
      </c>
      <c r="I2647" s="6" t="s">
        <v>91</v>
      </c>
      <c r="J2647" s="6" t="s">
        <v>91</v>
      </c>
      <c r="K2647" s="6" t="s">
        <v>91</v>
      </c>
      <c r="L2647" s="6" t="s">
        <v>91</v>
      </c>
      <c r="M2647" s="5" t="s">
        <v>92</v>
      </c>
      <c r="N2647" s="6" t="s">
        <v>91</v>
      </c>
      <c r="O2647" s="6" t="s">
        <v>91</v>
      </c>
      <c r="P2647" s="6" t="s">
        <v>91</v>
      </c>
      <c r="Q2647" s="6" t="s">
        <v>91</v>
      </c>
      <c r="R2647" s="5">
        <v>1</v>
      </c>
      <c r="S2647" s="5">
        <v>0</v>
      </c>
      <c r="T2647" s="5" t="s">
        <v>93</v>
      </c>
      <c r="U2647" s="5" t="s">
        <v>105</v>
      </c>
    </row>
    <row r="2648" spans="1:21">
      <c r="A2648" s="6" t="s">
        <v>87</v>
      </c>
      <c r="B2648" s="7">
        <v>1</v>
      </c>
      <c r="C2648" s="5">
        <v>2873</v>
      </c>
      <c r="D2648" s="5">
        <v>42</v>
      </c>
      <c r="E2648" s="8" t="s">
        <v>2713</v>
      </c>
      <c r="F2648" s="8">
        <v>4212135</v>
      </c>
      <c r="G2648" s="5" t="s">
        <v>3546</v>
      </c>
      <c r="H2648" s="5" t="s">
        <v>3547</v>
      </c>
      <c r="I2648" s="5">
        <v>10065502166</v>
      </c>
      <c r="J2648" s="6" t="s">
        <v>91</v>
      </c>
      <c r="K2648" s="6" t="s">
        <v>91</v>
      </c>
      <c r="L2648" s="6" t="s">
        <v>91</v>
      </c>
      <c r="M2648" s="5" t="s">
        <v>92</v>
      </c>
      <c r="N2648" s="6" t="s">
        <v>91</v>
      </c>
      <c r="O2648" s="6" t="s">
        <v>91</v>
      </c>
      <c r="P2648" s="6" t="s">
        <v>91</v>
      </c>
      <c r="Q2648" s="6" t="s">
        <v>91</v>
      </c>
      <c r="R2648" s="5">
        <v>1</v>
      </c>
      <c r="S2648" s="5">
        <v>0</v>
      </c>
      <c r="T2648" s="5" t="s">
        <v>93</v>
      </c>
      <c r="U2648" s="5" t="s">
        <v>105</v>
      </c>
    </row>
    <row r="2649" spans="1:21">
      <c r="A2649" s="6" t="s">
        <v>87</v>
      </c>
      <c r="B2649" s="7">
        <v>1</v>
      </c>
      <c r="C2649" s="5">
        <v>2874</v>
      </c>
      <c r="D2649" s="5">
        <v>42</v>
      </c>
      <c r="E2649" s="8">
        <v>421213</v>
      </c>
      <c r="F2649" s="8">
        <v>421213501</v>
      </c>
      <c r="G2649" s="5" t="s">
        <v>3548</v>
      </c>
      <c r="H2649" s="5" t="s">
        <v>221</v>
      </c>
      <c r="I2649" s="6" t="s">
        <v>91</v>
      </c>
      <c r="J2649" s="6" t="s">
        <v>91</v>
      </c>
      <c r="K2649" s="6" t="s">
        <v>91</v>
      </c>
      <c r="L2649" s="6" t="s">
        <v>91</v>
      </c>
      <c r="M2649" s="5" t="s">
        <v>92</v>
      </c>
      <c r="N2649" s="6" t="s">
        <v>91</v>
      </c>
      <c r="O2649" s="6" t="s">
        <v>91</v>
      </c>
      <c r="P2649" s="6" t="s">
        <v>91</v>
      </c>
      <c r="Q2649" s="6" t="s">
        <v>91</v>
      </c>
      <c r="R2649" s="5">
        <v>1</v>
      </c>
      <c r="S2649" s="5">
        <v>0</v>
      </c>
      <c r="T2649" s="5" t="s">
        <v>93</v>
      </c>
      <c r="U2649" s="5" t="s">
        <v>105</v>
      </c>
    </row>
    <row r="2650" spans="1:21">
      <c r="A2650" s="6" t="s">
        <v>87</v>
      </c>
      <c r="B2650" s="7">
        <v>1</v>
      </c>
      <c r="C2650" s="5">
        <v>2875</v>
      </c>
      <c r="D2650" s="5">
        <v>42</v>
      </c>
      <c r="E2650" s="8">
        <v>421213</v>
      </c>
      <c r="F2650" s="8">
        <v>421213502</v>
      </c>
      <c r="G2650" s="5" t="s">
        <v>3549</v>
      </c>
      <c r="H2650" s="5" t="s">
        <v>223</v>
      </c>
      <c r="I2650" s="6" t="s">
        <v>91</v>
      </c>
      <c r="J2650" s="6" t="s">
        <v>91</v>
      </c>
      <c r="K2650" s="6" t="s">
        <v>91</v>
      </c>
      <c r="L2650" s="6" t="s">
        <v>91</v>
      </c>
      <c r="M2650" s="5" t="s">
        <v>92</v>
      </c>
      <c r="N2650" s="6" t="s">
        <v>91</v>
      </c>
      <c r="O2650" s="6" t="s">
        <v>91</v>
      </c>
      <c r="P2650" s="6" t="s">
        <v>91</v>
      </c>
      <c r="Q2650" s="6" t="s">
        <v>91</v>
      </c>
      <c r="R2650" s="5">
        <v>1</v>
      </c>
      <c r="S2650" s="5">
        <v>0</v>
      </c>
      <c r="T2650" s="5" t="s">
        <v>93</v>
      </c>
      <c r="U2650" s="5" t="s">
        <v>105</v>
      </c>
    </row>
    <row r="2651" spans="1:21">
      <c r="A2651" s="6" t="s">
        <v>87</v>
      </c>
      <c r="B2651" s="7">
        <v>1</v>
      </c>
      <c r="C2651" s="5">
        <v>2876</v>
      </c>
      <c r="D2651" s="5">
        <v>42</v>
      </c>
      <c r="E2651" s="8">
        <v>421213</v>
      </c>
      <c r="F2651" s="8">
        <v>421213503</v>
      </c>
      <c r="G2651" s="5" t="s">
        <v>3550</v>
      </c>
      <c r="H2651" s="5" t="s">
        <v>225</v>
      </c>
      <c r="I2651" s="6" t="s">
        <v>91</v>
      </c>
      <c r="J2651" s="6" t="s">
        <v>91</v>
      </c>
      <c r="K2651" s="6" t="s">
        <v>91</v>
      </c>
      <c r="L2651" s="6" t="s">
        <v>91</v>
      </c>
      <c r="M2651" s="5" t="s">
        <v>92</v>
      </c>
      <c r="N2651" s="6" t="s">
        <v>91</v>
      </c>
      <c r="O2651" s="6" t="s">
        <v>91</v>
      </c>
      <c r="P2651" s="6" t="s">
        <v>91</v>
      </c>
      <c r="Q2651" s="6" t="s">
        <v>91</v>
      </c>
      <c r="R2651" s="5">
        <v>1</v>
      </c>
      <c r="S2651" s="5">
        <v>0</v>
      </c>
      <c r="T2651" s="5" t="s">
        <v>93</v>
      </c>
      <c r="U2651" s="5" t="s">
        <v>105</v>
      </c>
    </row>
    <row r="2652" spans="1:21">
      <c r="A2652" s="6" t="s">
        <v>87</v>
      </c>
      <c r="B2652" s="7">
        <v>1</v>
      </c>
      <c r="C2652" s="5">
        <v>2877</v>
      </c>
      <c r="D2652" s="5">
        <v>42</v>
      </c>
      <c r="E2652" s="8">
        <v>421213</v>
      </c>
      <c r="F2652" s="8">
        <v>421213504</v>
      </c>
      <c r="G2652" s="5" t="s">
        <v>3551</v>
      </c>
      <c r="H2652" s="5" t="s">
        <v>227</v>
      </c>
      <c r="I2652" s="6" t="s">
        <v>91</v>
      </c>
      <c r="J2652" s="6" t="s">
        <v>91</v>
      </c>
      <c r="K2652" s="6" t="s">
        <v>91</v>
      </c>
      <c r="L2652" s="6" t="s">
        <v>91</v>
      </c>
      <c r="M2652" s="5" t="s">
        <v>92</v>
      </c>
      <c r="N2652" s="6" t="s">
        <v>91</v>
      </c>
      <c r="O2652" s="6" t="s">
        <v>91</v>
      </c>
      <c r="P2652" s="6" t="s">
        <v>91</v>
      </c>
      <c r="Q2652" s="6" t="s">
        <v>91</v>
      </c>
      <c r="R2652" s="5">
        <v>1</v>
      </c>
      <c r="S2652" s="5">
        <v>0</v>
      </c>
      <c r="T2652" s="5" t="s">
        <v>93</v>
      </c>
      <c r="U2652" s="5" t="s">
        <v>105</v>
      </c>
    </row>
    <row r="2653" spans="1:21">
      <c r="A2653" s="6" t="s">
        <v>87</v>
      </c>
      <c r="B2653" s="7">
        <v>1</v>
      </c>
      <c r="C2653" s="5">
        <v>2878</v>
      </c>
      <c r="D2653" s="5">
        <v>42</v>
      </c>
      <c r="E2653" s="8" t="s">
        <v>2713</v>
      </c>
      <c r="F2653" s="8">
        <v>4212136</v>
      </c>
      <c r="G2653" s="5" t="s">
        <v>3552</v>
      </c>
      <c r="H2653" s="5" t="s">
        <v>3553</v>
      </c>
      <c r="I2653" s="5">
        <v>10065502191</v>
      </c>
      <c r="J2653" s="6" t="s">
        <v>91</v>
      </c>
      <c r="K2653" s="6" t="s">
        <v>91</v>
      </c>
      <c r="L2653" s="6" t="s">
        <v>91</v>
      </c>
      <c r="M2653" s="5" t="s">
        <v>92</v>
      </c>
      <c r="N2653" s="6" t="s">
        <v>91</v>
      </c>
      <c r="O2653" s="6" t="s">
        <v>91</v>
      </c>
      <c r="P2653" s="6" t="s">
        <v>91</v>
      </c>
      <c r="Q2653" s="6" t="s">
        <v>91</v>
      </c>
      <c r="R2653" s="5">
        <v>1</v>
      </c>
      <c r="S2653" s="5">
        <v>0</v>
      </c>
      <c r="T2653" s="5" t="s">
        <v>93</v>
      </c>
      <c r="U2653" s="5" t="s">
        <v>105</v>
      </c>
    </row>
    <row r="2654" spans="1:21">
      <c r="A2654" s="6" t="s">
        <v>87</v>
      </c>
      <c r="B2654" s="7">
        <v>1</v>
      </c>
      <c r="C2654" s="5">
        <v>2879</v>
      </c>
      <c r="D2654" s="5">
        <v>42</v>
      </c>
      <c r="E2654" s="8">
        <v>421213</v>
      </c>
      <c r="F2654" s="8">
        <v>421213601</v>
      </c>
      <c r="G2654" s="5" t="s">
        <v>3554</v>
      </c>
      <c r="H2654" s="5" t="s">
        <v>221</v>
      </c>
      <c r="I2654" s="6" t="s">
        <v>91</v>
      </c>
      <c r="J2654" s="6" t="s">
        <v>91</v>
      </c>
      <c r="K2654" s="6" t="s">
        <v>91</v>
      </c>
      <c r="L2654" s="6" t="s">
        <v>91</v>
      </c>
      <c r="M2654" s="5" t="s">
        <v>92</v>
      </c>
      <c r="N2654" s="6" t="s">
        <v>91</v>
      </c>
      <c r="O2654" s="6" t="s">
        <v>91</v>
      </c>
      <c r="P2654" s="6" t="s">
        <v>91</v>
      </c>
      <c r="Q2654" s="6" t="s">
        <v>91</v>
      </c>
      <c r="R2654" s="5">
        <v>1</v>
      </c>
      <c r="S2654" s="5">
        <v>0</v>
      </c>
      <c r="T2654" s="5" t="s">
        <v>93</v>
      </c>
      <c r="U2654" s="5" t="s">
        <v>105</v>
      </c>
    </row>
    <row r="2655" spans="1:21">
      <c r="A2655" s="6" t="s">
        <v>87</v>
      </c>
      <c r="B2655" s="7">
        <v>1</v>
      </c>
      <c r="C2655" s="5">
        <v>2880</v>
      </c>
      <c r="D2655" s="5">
        <v>42</v>
      </c>
      <c r="E2655" s="8">
        <v>421213</v>
      </c>
      <c r="F2655" s="8">
        <v>421213602</v>
      </c>
      <c r="G2655" s="5" t="s">
        <v>3555</v>
      </c>
      <c r="H2655" s="5" t="s">
        <v>223</v>
      </c>
      <c r="I2655" s="6" t="s">
        <v>91</v>
      </c>
      <c r="J2655" s="6" t="s">
        <v>91</v>
      </c>
      <c r="K2655" s="6" t="s">
        <v>91</v>
      </c>
      <c r="L2655" s="6" t="s">
        <v>91</v>
      </c>
      <c r="M2655" s="5" t="s">
        <v>92</v>
      </c>
      <c r="N2655" s="6" t="s">
        <v>91</v>
      </c>
      <c r="O2655" s="6" t="s">
        <v>91</v>
      </c>
      <c r="P2655" s="6" t="s">
        <v>91</v>
      </c>
      <c r="Q2655" s="6" t="s">
        <v>91</v>
      </c>
      <c r="R2655" s="5">
        <v>1</v>
      </c>
      <c r="S2655" s="5">
        <v>0</v>
      </c>
      <c r="T2655" s="5" t="s">
        <v>93</v>
      </c>
      <c r="U2655" s="5" t="s">
        <v>105</v>
      </c>
    </row>
    <row r="2656" spans="1:21">
      <c r="A2656" s="6" t="s">
        <v>87</v>
      </c>
      <c r="B2656" s="7">
        <v>1</v>
      </c>
      <c r="C2656" s="5">
        <v>2881</v>
      </c>
      <c r="D2656" s="5">
        <v>42</v>
      </c>
      <c r="E2656" s="8">
        <v>421213</v>
      </c>
      <c r="F2656" s="8" t="s">
        <v>3556</v>
      </c>
      <c r="G2656" s="5" t="s">
        <v>3557</v>
      </c>
      <c r="H2656" s="5" t="s">
        <v>225</v>
      </c>
      <c r="I2656" s="6" t="s">
        <v>91</v>
      </c>
      <c r="J2656" s="6" t="s">
        <v>91</v>
      </c>
      <c r="K2656" s="6" t="s">
        <v>91</v>
      </c>
      <c r="L2656" s="6" t="s">
        <v>91</v>
      </c>
      <c r="M2656" s="5" t="s">
        <v>92</v>
      </c>
      <c r="N2656" s="6" t="s">
        <v>91</v>
      </c>
      <c r="O2656" s="6" t="s">
        <v>91</v>
      </c>
      <c r="P2656" s="6" t="s">
        <v>91</v>
      </c>
      <c r="Q2656" s="6" t="s">
        <v>91</v>
      </c>
      <c r="R2656" s="5">
        <v>1</v>
      </c>
      <c r="S2656" s="5">
        <v>0</v>
      </c>
      <c r="T2656" s="5" t="s">
        <v>93</v>
      </c>
      <c r="U2656" s="5" t="s">
        <v>105</v>
      </c>
    </row>
    <row r="2657" spans="1:21">
      <c r="A2657" s="6" t="s">
        <v>87</v>
      </c>
      <c r="B2657" s="7">
        <v>1</v>
      </c>
      <c r="C2657" s="5">
        <v>2883</v>
      </c>
      <c r="D2657" s="5">
        <v>42</v>
      </c>
      <c r="E2657" s="8">
        <v>421213</v>
      </c>
      <c r="F2657" s="8">
        <v>421213604</v>
      </c>
      <c r="G2657" s="5" t="s">
        <v>3558</v>
      </c>
      <c r="H2657" s="5" t="s">
        <v>227</v>
      </c>
      <c r="I2657" s="6" t="s">
        <v>91</v>
      </c>
      <c r="J2657" s="6" t="s">
        <v>91</v>
      </c>
      <c r="K2657" s="6" t="s">
        <v>91</v>
      </c>
      <c r="L2657" s="6" t="s">
        <v>91</v>
      </c>
      <c r="M2657" s="5" t="s">
        <v>92</v>
      </c>
      <c r="N2657" s="6" t="s">
        <v>91</v>
      </c>
      <c r="O2657" s="6" t="s">
        <v>91</v>
      </c>
      <c r="P2657" s="6" t="s">
        <v>91</v>
      </c>
      <c r="Q2657" s="6" t="s">
        <v>91</v>
      </c>
      <c r="R2657" s="5">
        <v>1</v>
      </c>
      <c r="S2657" s="5">
        <v>0</v>
      </c>
      <c r="T2657" s="5" t="s">
        <v>93</v>
      </c>
      <c r="U2657" s="5" t="s">
        <v>105</v>
      </c>
    </row>
    <row r="2658" spans="1:21">
      <c r="A2658" s="6" t="s">
        <v>87</v>
      </c>
      <c r="B2658" s="7">
        <v>1</v>
      </c>
      <c r="C2658" s="5">
        <v>2884</v>
      </c>
      <c r="D2658" s="5">
        <v>42</v>
      </c>
      <c r="E2658" s="8" t="s">
        <v>88</v>
      </c>
      <c r="F2658" s="8">
        <v>4213</v>
      </c>
      <c r="G2658" s="5" t="s">
        <v>3559</v>
      </c>
      <c r="H2658" s="5" t="s">
        <v>3560</v>
      </c>
      <c r="I2658" s="5">
        <v>10056200008</v>
      </c>
      <c r="J2658" s="6" t="s">
        <v>91</v>
      </c>
      <c r="K2658" s="6" t="s">
        <v>91</v>
      </c>
      <c r="L2658" s="6" t="s">
        <v>91</v>
      </c>
      <c r="M2658" s="5" t="s">
        <v>92</v>
      </c>
      <c r="N2658" s="6" t="s">
        <v>91</v>
      </c>
      <c r="O2658" s="6" t="s">
        <v>91</v>
      </c>
      <c r="P2658" s="6" t="s">
        <v>91</v>
      </c>
      <c r="Q2658" s="6" t="s">
        <v>91</v>
      </c>
      <c r="R2658" s="5">
        <v>1</v>
      </c>
      <c r="S2658" s="5">
        <v>0</v>
      </c>
      <c r="T2658" s="5" t="s">
        <v>93</v>
      </c>
      <c r="U2658" s="5" t="s">
        <v>94</v>
      </c>
    </row>
    <row r="2659" spans="1:21">
      <c r="A2659" s="6" t="s">
        <v>87</v>
      </c>
      <c r="B2659" s="7">
        <v>1</v>
      </c>
      <c r="C2659" s="5">
        <v>2885</v>
      </c>
      <c r="D2659" s="5">
        <v>42</v>
      </c>
      <c r="E2659" s="8" t="s">
        <v>3561</v>
      </c>
      <c r="F2659" s="8">
        <v>421301</v>
      </c>
      <c r="G2659" s="5" t="s">
        <v>3562</v>
      </c>
      <c r="H2659" s="5" t="s">
        <v>221</v>
      </c>
      <c r="I2659" s="6" t="s">
        <v>91</v>
      </c>
      <c r="J2659" s="6" t="s">
        <v>91</v>
      </c>
      <c r="K2659" s="6" t="s">
        <v>91</v>
      </c>
      <c r="L2659" s="6" t="s">
        <v>91</v>
      </c>
      <c r="M2659" s="5" t="s">
        <v>92</v>
      </c>
      <c r="N2659" s="6" t="s">
        <v>91</v>
      </c>
      <c r="O2659" s="6" t="s">
        <v>91</v>
      </c>
      <c r="P2659" s="6" t="s">
        <v>91</v>
      </c>
      <c r="Q2659" s="6" t="s">
        <v>91</v>
      </c>
      <c r="R2659" s="5">
        <v>1</v>
      </c>
      <c r="S2659" s="5">
        <v>0</v>
      </c>
      <c r="T2659" s="5" t="s">
        <v>93</v>
      </c>
      <c r="U2659" s="5" t="s">
        <v>105</v>
      </c>
    </row>
    <row r="2660" spans="1:21">
      <c r="A2660" s="6" t="s">
        <v>87</v>
      </c>
      <c r="B2660" s="7">
        <v>1</v>
      </c>
      <c r="C2660" s="5">
        <v>2886</v>
      </c>
      <c r="D2660" s="5">
        <v>42</v>
      </c>
      <c r="E2660" s="8" t="s">
        <v>3561</v>
      </c>
      <c r="F2660" s="8">
        <v>421302</v>
      </c>
      <c r="G2660" s="8" t="s">
        <v>3563</v>
      </c>
      <c r="H2660" s="5" t="s">
        <v>223</v>
      </c>
      <c r="I2660" s="6" t="s">
        <v>91</v>
      </c>
      <c r="J2660" s="6" t="s">
        <v>91</v>
      </c>
      <c r="K2660" s="6" t="s">
        <v>91</v>
      </c>
      <c r="L2660" s="6" t="s">
        <v>91</v>
      </c>
      <c r="M2660" s="5" t="s">
        <v>92</v>
      </c>
      <c r="N2660" s="6" t="s">
        <v>91</v>
      </c>
      <c r="O2660" s="6" t="s">
        <v>91</v>
      </c>
      <c r="P2660" s="6" t="s">
        <v>91</v>
      </c>
      <c r="Q2660" s="6" t="s">
        <v>91</v>
      </c>
      <c r="R2660" s="5">
        <v>1</v>
      </c>
      <c r="S2660" s="5">
        <v>0</v>
      </c>
      <c r="T2660" s="5" t="s">
        <v>93</v>
      </c>
      <c r="U2660" s="5" t="s">
        <v>105</v>
      </c>
    </row>
    <row r="2661" spans="1:21">
      <c r="A2661" s="6" t="s">
        <v>87</v>
      </c>
      <c r="B2661" s="7">
        <v>1</v>
      </c>
      <c r="C2661" s="5">
        <v>2887</v>
      </c>
      <c r="D2661" s="5">
        <v>42</v>
      </c>
      <c r="E2661" s="8" t="s">
        <v>3561</v>
      </c>
      <c r="F2661" s="8">
        <v>421303</v>
      </c>
      <c r="G2661" s="8" t="s">
        <v>3564</v>
      </c>
      <c r="H2661" s="5" t="s">
        <v>225</v>
      </c>
      <c r="I2661" s="6" t="s">
        <v>91</v>
      </c>
      <c r="J2661" s="6" t="s">
        <v>91</v>
      </c>
      <c r="K2661" s="6" t="s">
        <v>91</v>
      </c>
      <c r="L2661" s="6" t="s">
        <v>91</v>
      </c>
      <c r="M2661" s="5" t="s">
        <v>92</v>
      </c>
      <c r="N2661" s="6" t="s">
        <v>91</v>
      </c>
      <c r="O2661" s="6" t="s">
        <v>91</v>
      </c>
      <c r="P2661" s="6" t="s">
        <v>91</v>
      </c>
      <c r="Q2661" s="6" t="s">
        <v>91</v>
      </c>
      <c r="R2661" s="5">
        <v>1</v>
      </c>
      <c r="S2661" s="5">
        <v>0</v>
      </c>
      <c r="T2661" s="5" t="s">
        <v>93</v>
      </c>
      <c r="U2661" s="5" t="s">
        <v>105</v>
      </c>
    </row>
    <row r="2662" spans="1:21">
      <c r="A2662" s="6" t="s">
        <v>87</v>
      </c>
      <c r="B2662" s="7">
        <v>1</v>
      </c>
      <c r="C2662" s="5">
        <v>2888</v>
      </c>
      <c r="D2662" s="5">
        <v>42</v>
      </c>
      <c r="E2662" s="8" t="s">
        <v>3561</v>
      </c>
      <c r="F2662" s="8">
        <v>421304</v>
      </c>
      <c r="G2662" s="5" t="s">
        <v>3565</v>
      </c>
      <c r="H2662" s="5" t="s">
        <v>227</v>
      </c>
      <c r="I2662" s="6" t="s">
        <v>91</v>
      </c>
      <c r="J2662" s="6" t="s">
        <v>91</v>
      </c>
      <c r="K2662" s="6" t="s">
        <v>91</v>
      </c>
      <c r="L2662" s="6" t="s">
        <v>91</v>
      </c>
      <c r="M2662" s="5" t="s">
        <v>92</v>
      </c>
      <c r="N2662" s="6" t="s">
        <v>91</v>
      </c>
      <c r="O2662" s="6" t="s">
        <v>91</v>
      </c>
      <c r="P2662" s="6" t="s">
        <v>91</v>
      </c>
      <c r="Q2662" s="6" t="s">
        <v>91</v>
      </c>
      <c r="R2662" s="5">
        <v>1</v>
      </c>
      <c r="S2662" s="5">
        <v>0</v>
      </c>
      <c r="T2662" s="5" t="s">
        <v>93</v>
      </c>
      <c r="U2662" s="5" t="s">
        <v>105</v>
      </c>
    </row>
    <row r="2663" spans="1:21">
      <c r="A2663" s="6" t="s">
        <v>87</v>
      </c>
      <c r="B2663" s="7">
        <v>1</v>
      </c>
      <c r="C2663" s="5">
        <v>2889</v>
      </c>
      <c r="D2663" s="5">
        <v>42</v>
      </c>
      <c r="E2663" s="8" t="s">
        <v>3561</v>
      </c>
      <c r="F2663" s="8">
        <v>421305</v>
      </c>
      <c r="G2663" s="5" t="s">
        <v>3566</v>
      </c>
      <c r="H2663" s="5" t="s">
        <v>3567</v>
      </c>
      <c r="I2663" s="5">
        <v>10065502250</v>
      </c>
      <c r="J2663" s="6" t="s">
        <v>91</v>
      </c>
      <c r="K2663" s="6" t="s">
        <v>91</v>
      </c>
      <c r="L2663" s="6" t="s">
        <v>91</v>
      </c>
      <c r="M2663" s="5" t="s">
        <v>92</v>
      </c>
      <c r="N2663" s="6" t="s">
        <v>91</v>
      </c>
      <c r="O2663" s="6" t="s">
        <v>91</v>
      </c>
      <c r="P2663" s="6" t="s">
        <v>91</v>
      </c>
      <c r="Q2663" s="6" t="s">
        <v>91</v>
      </c>
      <c r="R2663" s="5">
        <v>1</v>
      </c>
      <c r="S2663" s="5">
        <v>0</v>
      </c>
      <c r="T2663" s="5" t="s">
        <v>93</v>
      </c>
      <c r="U2663" s="5" t="s">
        <v>105</v>
      </c>
    </row>
    <row r="2664" spans="1:21">
      <c r="A2664" s="6" t="s">
        <v>87</v>
      </c>
      <c r="B2664" s="7">
        <v>1</v>
      </c>
      <c r="C2664" s="5">
        <v>2890</v>
      </c>
      <c r="D2664" s="5">
        <v>42</v>
      </c>
      <c r="E2664" s="8" t="s">
        <v>3568</v>
      </c>
      <c r="F2664" s="8">
        <v>42130501</v>
      </c>
      <c r="G2664" s="5" t="s">
        <v>3569</v>
      </c>
      <c r="H2664" s="5" t="s">
        <v>221</v>
      </c>
      <c r="I2664" s="6" t="s">
        <v>91</v>
      </c>
      <c r="J2664" s="6" t="s">
        <v>91</v>
      </c>
      <c r="K2664" s="6" t="s">
        <v>91</v>
      </c>
      <c r="L2664" s="6" t="s">
        <v>91</v>
      </c>
      <c r="M2664" s="5" t="s">
        <v>92</v>
      </c>
      <c r="N2664" s="6" t="s">
        <v>91</v>
      </c>
      <c r="O2664" s="6" t="s">
        <v>91</v>
      </c>
      <c r="P2664" s="6" t="s">
        <v>91</v>
      </c>
      <c r="Q2664" s="6" t="s">
        <v>91</v>
      </c>
      <c r="R2664" s="5">
        <v>1</v>
      </c>
      <c r="S2664" s="5">
        <v>0</v>
      </c>
      <c r="T2664" s="5" t="s">
        <v>93</v>
      </c>
      <c r="U2664" s="5" t="s">
        <v>105</v>
      </c>
    </row>
    <row r="2665" spans="1:21">
      <c r="A2665" s="6" t="s">
        <v>87</v>
      </c>
      <c r="B2665" s="7">
        <v>1</v>
      </c>
      <c r="C2665" s="5">
        <v>2891</v>
      </c>
      <c r="D2665" s="5">
        <v>42</v>
      </c>
      <c r="E2665" s="8" t="s">
        <v>3568</v>
      </c>
      <c r="F2665" s="8">
        <v>42130502</v>
      </c>
      <c r="G2665" s="5" t="s">
        <v>3570</v>
      </c>
      <c r="H2665" s="5" t="s">
        <v>223</v>
      </c>
      <c r="I2665" s="6" t="s">
        <v>91</v>
      </c>
      <c r="J2665" s="6" t="s">
        <v>91</v>
      </c>
      <c r="K2665" s="6" t="s">
        <v>91</v>
      </c>
      <c r="L2665" s="6" t="s">
        <v>91</v>
      </c>
      <c r="M2665" s="5" t="s">
        <v>92</v>
      </c>
      <c r="N2665" s="6" t="s">
        <v>91</v>
      </c>
      <c r="O2665" s="6" t="s">
        <v>91</v>
      </c>
      <c r="P2665" s="6" t="s">
        <v>91</v>
      </c>
      <c r="Q2665" s="6" t="s">
        <v>91</v>
      </c>
      <c r="R2665" s="5">
        <v>1</v>
      </c>
      <c r="S2665" s="5">
        <v>0</v>
      </c>
      <c r="T2665" s="5" t="s">
        <v>93</v>
      </c>
      <c r="U2665" s="5" t="s">
        <v>105</v>
      </c>
    </row>
    <row r="2666" spans="1:21">
      <c r="A2666" s="6" t="s">
        <v>87</v>
      </c>
      <c r="B2666" s="7">
        <v>1</v>
      </c>
      <c r="C2666" s="5">
        <v>2892</v>
      </c>
      <c r="D2666" s="5">
        <v>42</v>
      </c>
      <c r="E2666" s="8" t="s">
        <v>3568</v>
      </c>
      <c r="F2666" s="8">
        <v>42130503</v>
      </c>
      <c r="G2666" s="5" t="s">
        <v>3571</v>
      </c>
      <c r="H2666" s="5" t="s">
        <v>225</v>
      </c>
      <c r="I2666" s="6" t="s">
        <v>91</v>
      </c>
      <c r="J2666" s="6" t="s">
        <v>91</v>
      </c>
      <c r="K2666" s="6" t="s">
        <v>91</v>
      </c>
      <c r="L2666" s="6" t="s">
        <v>91</v>
      </c>
      <c r="M2666" s="5" t="s">
        <v>92</v>
      </c>
      <c r="N2666" s="6" t="s">
        <v>91</v>
      </c>
      <c r="O2666" s="6" t="s">
        <v>91</v>
      </c>
      <c r="P2666" s="6" t="s">
        <v>91</v>
      </c>
      <c r="Q2666" s="6" t="s">
        <v>91</v>
      </c>
      <c r="R2666" s="5">
        <v>1</v>
      </c>
      <c r="S2666" s="5">
        <v>0</v>
      </c>
      <c r="T2666" s="5" t="s">
        <v>93</v>
      </c>
      <c r="U2666" s="5" t="s">
        <v>105</v>
      </c>
    </row>
    <row r="2667" spans="1:21">
      <c r="A2667" s="6" t="s">
        <v>87</v>
      </c>
      <c r="B2667" s="7">
        <v>1</v>
      </c>
      <c r="C2667" s="5">
        <v>2894</v>
      </c>
      <c r="D2667" s="5">
        <v>42</v>
      </c>
      <c r="E2667" s="8" t="s">
        <v>3568</v>
      </c>
      <c r="F2667" s="8">
        <v>42130504</v>
      </c>
      <c r="G2667" s="5" t="s">
        <v>3572</v>
      </c>
      <c r="H2667" s="5" t="s">
        <v>227</v>
      </c>
      <c r="I2667" s="6" t="s">
        <v>91</v>
      </c>
      <c r="J2667" s="6" t="s">
        <v>91</v>
      </c>
      <c r="K2667" s="6" t="s">
        <v>91</v>
      </c>
      <c r="L2667" s="6" t="s">
        <v>91</v>
      </c>
      <c r="M2667" s="5" t="s">
        <v>92</v>
      </c>
      <c r="N2667" s="6" t="s">
        <v>91</v>
      </c>
      <c r="O2667" s="6" t="s">
        <v>91</v>
      </c>
      <c r="P2667" s="6" t="s">
        <v>91</v>
      </c>
      <c r="Q2667" s="6" t="s">
        <v>91</v>
      </c>
      <c r="R2667" s="5">
        <v>1</v>
      </c>
      <c r="S2667" s="5">
        <v>0</v>
      </c>
      <c r="T2667" s="5" t="s">
        <v>93</v>
      </c>
      <c r="U2667" s="5" t="s">
        <v>105</v>
      </c>
    </row>
    <row r="2668" spans="1:21">
      <c r="A2668" s="6" t="s">
        <v>87</v>
      </c>
      <c r="B2668" s="7">
        <v>1</v>
      </c>
      <c r="C2668" s="5">
        <v>2895</v>
      </c>
      <c r="D2668" s="5">
        <v>42</v>
      </c>
      <c r="E2668" s="8" t="s">
        <v>3561</v>
      </c>
      <c r="F2668" s="8">
        <v>421306</v>
      </c>
      <c r="G2668" s="5" t="s">
        <v>3573</v>
      </c>
      <c r="H2668" s="5" t="s">
        <v>3574</v>
      </c>
      <c r="I2668" s="6" t="s">
        <v>91</v>
      </c>
      <c r="J2668" s="6" t="s">
        <v>91</v>
      </c>
      <c r="K2668" s="6" t="s">
        <v>91</v>
      </c>
      <c r="L2668" s="6" t="s">
        <v>91</v>
      </c>
      <c r="M2668" s="5" t="s">
        <v>92</v>
      </c>
      <c r="N2668" s="6" t="s">
        <v>91</v>
      </c>
      <c r="O2668" s="6" t="s">
        <v>91</v>
      </c>
      <c r="P2668" s="6" t="s">
        <v>91</v>
      </c>
      <c r="Q2668" s="6" t="s">
        <v>91</v>
      </c>
      <c r="R2668" s="5">
        <v>1</v>
      </c>
      <c r="S2668" s="5">
        <v>0</v>
      </c>
      <c r="T2668" s="5" t="s">
        <v>93</v>
      </c>
      <c r="U2668" s="5" t="s">
        <v>105</v>
      </c>
    </row>
    <row r="2669" spans="1:21">
      <c r="A2669" s="6" t="s">
        <v>87</v>
      </c>
      <c r="B2669" s="7">
        <v>1</v>
      </c>
      <c r="C2669" s="5">
        <v>2896</v>
      </c>
      <c r="D2669" s="5">
        <v>42</v>
      </c>
      <c r="E2669" s="8" t="s">
        <v>3575</v>
      </c>
      <c r="F2669" s="8">
        <v>42130601</v>
      </c>
      <c r="G2669" s="5" t="s">
        <v>3576</v>
      </c>
      <c r="H2669" s="5" t="s">
        <v>221</v>
      </c>
      <c r="I2669" s="6" t="s">
        <v>91</v>
      </c>
      <c r="J2669" s="6" t="s">
        <v>91</v>
      </c>
      <c r="K2669" s="6" t="s">
        <v>91</v>
      </c>
      <c r="L2669" s="6" t="s">
        <v>91</v>
      </c>
      <c r="M2669" s="5" t="s">
        <v>92</v>
      </c>
      <c r="N2669" s="6" t="s">
        <v>91</v>
      </c>
      <c r="O2669" s="6" t="s">
        <v>91</v>
      </c>
      <c r="P2669" s="6" t="s">
        <v>91</v>
      </c>
      <c r="Q2669" s="6" t="s">
        <v>91</v>
      </c>
      <c r="R2669" s="5">
        <v>1</v>
      </c>
      <c r="S2669" s="5">
        <v>0</v>
      </c>
      <c r="T2669" s="5" t="s">
        <v>93</v>
      </c>
      <c r="U2669" s="5" t="s">
        <v>105</v>
      </c>
    </row>
    <row r="2670" spans="1:21">
      <c r="A2670" s="6" t="s">
        <v>87</v>
      </c>
      <c r="B2670" s="7">
        <v>1</v>
      </c>
      <c r="C2670" s="5">
        <v>2897</v>
      </c>
      <c r="D2670" s="5">
        <v>42</v>
      </c>
      <c r="E2670" s="8" t="s">
        <v>3575</v>
      </c>
      <c r="F2670" s="8">
        <v>42130602</v>
      </c>
      <c r="G2670" s="5" t="s">
        <v>3577</v>
      </c>
      <c r="H2670" s="5" t="s">
        <v>223</v>
      </c>
      <c r="I2670" s="6" t="s">
        <v>91</v>
      </c>
      <c r="J2670" s="6" t="s">
        <v>91</v>
      </c>
      <c r="K2670" s="6" t="s">
        <v>91</v>
      </c>
      <c r="L2670" s="6" t="s">
        <v>91</v>
      </c>
      <c r="M2670" s="5" t="s">
        <v>92</v>
      </c>
      <c r="N2670" s="6" t="s">
        <v>91</v>
      </c>
      <c r="O2670" s="6" t="s">
        <v>91</v>
      </c>
      <c r="P2670" s="6" t="s">
        <v>91</v>
      </c>
      <c r="Q2670" s="6" t="s">
        <v>91</v>
      </c>
      <c r="R2670" s="5">
        <v>1</v>
      </c>
      <c r="S2670" s="5">
        <v>0</v>
      </c>
      <c r="T2670" s="5" t="s">
        <v>93</v>
      </c>
      <c r="U2670" s="5" t="s">
        <v>105</v>
      </c>
    </row>
    <row r="2671" spans="1:21">
      <c r="A2671" s="6" t="s">
        <v>87</v>
      </c>
      <c r="B2671" s="7">
        <v>1</v>
      </c>
      <c r="C2671" s="5">
        <v>2898</v>
      </c>
      <c r="D2671" s="5">
        <v>42</v>
      </c>
      <c r="E2671" s="8" t="s">
        <v>3575</v>
      </c>
      <c r="F2671" s="8">
        <v>42130603</v>
      </c>
      <c r="G2671" s="5" t="s">
        <v>3578</v>
      </c>
      <c r="H2671" s="5" t="s">
        <v>225</v>
      </c>
      <c r="I2671" s="6" t="s">
        <v>91</v>
      </c>
      <c r="J2671" s="6" t="s">
        <v>91</v>
      </c>
      <c r="K2671" s="6" t="s">
        <v>91</v>
      </c>
      <c r="L2671" s="6" t="s">
        <v>91</v>
      </c>
      <c r="M2671" s="5" t="s">
        <v>92</v>
      </c>
      <c r="N2671" s="6" t="s">
        <v>91</v>
      </c>
      <c r="O2671" s="6" t="s">
        <v>91</v>
      </c>
      <c r="P2671" s="6" t="s">
        <v>91</v>
      </c>
      <c r="Q2671" s="6" t="s">
        <v>91</v>
      </c>
      <c r="R2671" s="5">
        <v>1</v>
      </c>
      <c r="S2671" s="5">
        <v>0</v>
      </c>
      <c r="T2671" s="5" t="s">
        <v>93</v>
      </c>
      <c r="U2671" s="5" t="s">
        <v>105</v>
      </c>
    </row>
    <row r="2672" spans="1:21">
      <c r="A2672" s="6" t="s">
        <v>87</v>
      </c>
      <c r="B2672" s="7">
        <v>1</v>
      </c>
      <c r="C2672" s="5">
        <v>2899</v>
      </c>
      <c r="D2672" s="5">
        <v>42</v>
      </c>
      <c r="E2672" s="8" t="s">
        <v>3575</v>
      </c>
      <c r="F2672" s="8">
        <v>42130604</v>
      </c>
      <c r="G2672" s="5" t="s">
        <v>3579</v>
      </c>
      <c r="H2672" s="5" t="s">
        <v>227</v>
      </c>
      <c r="I2672" s="6" t="s">
        <v>91</v>
      </c>
      <c r="J2672" s="6" t="s">
        <v>91</v>
      </c>
      <c r="K2672" s="6" t="s">
        <v>91</v>
      </c>
      <c r="L2672" s="6" t="s">
        <v>91</v>
      </c>
      <c r="M2672" s="5" t="s">
        <v>92</v>
      </c>
      <c r="N2672" s="6" t="s">
        <v>91</v>
      </c>
      <c r="O2672" s="6" t="s">
        <v>91</v>
      </c>
      <c r="P2672" s="6" t="s">
        <v>91</v>
      </c>
      <c r="Q2672" s="6" t="s">
        <v>91</v>
      </c>
      <c r="R2672" s="5">
        <v>1</v>
      </c>
      <c r="S2672" s="5">
        <v>0</v>
      </c>
      <c r="T2672" s="5" t="s">
        <v>93</v>
      </c>
      <c r="U2672" s="5" t="s">
        <v>105</v>
      </c>
    </row>
    <row r="2673" spans="1:21">
      <c r="A2673" s="6" t="s">
        <v>87</v>
      </c>
      <c r="B2673" s="7">
        <v>1</v>
      </c>
      <c r="C2673" s="5">
        <v>2900</v>
      </c>
      <c r="D2673" s="5">
        <v>42</v>
      </c>
      <c r="E2673" s="8" t="s">
        <v>3561</v>
      </c>
      <c r="F2673" s="8">
        <v>421307</v>
      </c>
      <c r="G2673" s="5" t="s">
        <v>3580</v>
      </c>
      <c r="H2673" s="5" t="s">
        <v>3581</v>
      </c>
      <c r="I2673" s="5">
        <v>10065500368</v>
      </c>
      <c r="J2673" s="6" t="s">
        <v>91</v>
      </c>
      <c r="K2673" s="6" t="s">
        <v>91</v>
      </c>
      <c r="L2673" s="6" t="s">
        <v>91</v>
      </c>
      <c r="M2673" s="5" t="s">
        <v>92</v>
      </c>
      <c r="N2673" s="6" t="s">
        <v>91</v>
      </c>
      <c r="O2673" s="6" t="s">
        <v>91</v>
      </c>
      <c r="P2673" s="6" t="s">
        <v>91</v>
      </c>
      <c r="Q2673" s="6" t="s">
        <v>91</v>
      </c>
      <c r="R2673" s="5">
        <v>1</v>
      </c>
      <c r="S2673" s="5">
        <v>0</v>
      </c>
      <c r="T2673" s="5" t="s">
        <v>93</v>
      </c>
      <c r="U2673" s="5" t="s">
        <v>105</v>
      </c>
    </row>
    <row r="2674" spans="1:21">
      <c r="A2674" s="6" t="s">
        <v>87</v>
      </c>
      <c r="B2674" s="7">
        <v>1</v>
      </c>
      <c r="C2674" s="5">
        <v>2901</v>
      </c>
      <c r="D2674" s="5">
        <v>42</v>
      </c>
      <c r="E2674" s="8" t="s">
        <v>3582</v>
      </c>
      <c r="F2674" s="8">
        <v>42130701</v>
      </c>
      <c r="G2674" s="5" t="s">
        <v>3583</v>
      </c>
      <c r="H2674" s="5" t="s">
        <v>221</v>
      </c>
      <c r="I2674" s="6" t="s">
        <v>91</v>
      </c>
      <c r="J2674" s="6" t="s">
        <v>91</v>
      </c>
      <c r="K2674" s="6" t="s">
        <v>91</v>
      </c>
      <c r="L2674" s="6" t="s">
        <v>91</v>
      </c>
      <c r="M2674" s="5" t="s">
        <v>92</v>
      </c>
      <c r="N2674" s="6" t="s">
        <v>91</v>
      </c>
      <c r="O2674" s="6" t="s">
        <v>91</v>
      </c>
      <c r="P2674" s="6" t="s">
        <v>91</v>
      </c>
      <c r="Q2674" s="6" t="s">
        <v>91</v>
      </c>
      <c r="R2674" s="5">
        <v>1</v>
      </c>
      <c r="S2674" s="5">
        <v>0</v>
      </c>
      <c r="T2674" s="5" t="s">
        <v>93</v>
      </c>
      <c r="U2674" s="5" t="s">
        <v>105</v>
      </c>
    </row>
    <row r="2675" spans="1:21">
      <c r="A2675" s="6" t="s">
        <v>87</v>
      </c>
      <c r="B2675" s="7">
        <v>1</v>
      </c>
      <c r="C2675" s="5">
        <v>2902</v>
      </c>
      <c r="D2675" s="5">
        <v>42</v>
      </c>
      <c r="E2675" s="8" t="s">
        <v>3582</v>
      </c>
      <c r="F2675" s="8">
        <v>42130702</v>
      </c>
      <c r="G2675" s="5" t="s">
        <v>3584</v>
      </c>
      <c r="H2675" s="5" t="s">
        <v>223</v>
      </c>
      <c r="I2675" s="6" t="s">
        <v>91</v>
      </c>
      <c r="J2675" s="6" t="s">
        <v>91</v>
      </c>
      <c r="K2675" s="6" t="s">
        <v>91</v>
      </c>
      <c r="L2675" s="6" t="s">
        <v>91</v>
      </c>
      <c r="M2675" s="5" t="s">
        <v>92</v>
      </c>
      <c r="N2675" s="6" t="s">
        <v>91</v>
      </c>
      <c r="O2675" s="6" t="s">
        <v>91</v>
      </c>
      <c r="P2675" s="6" t="s">
        <v>91</v>
      </c>
      <c r="Q2675" s="6" t="s">
        <v>91</v>
      </c>
      <c r="R2675" s="5">
        <v>1</v>
      </c>
      <c r="S2675" s="5">
        <v>0</v>
      </c>
      <c r="T2675" s="5" t="s">
        <v>93</v>
      </c>
      <c r="U2675" s="5" t="s">
        <v>105</v>
      </c>
    </row>
    <row r="2676" spans="1:21">
      <c r="A2676" s="6" t="s">
        <v>87</v>
      </c>
      <c r="B2676" s="7">
        <v>1</v>
      </c>
      <c r="C2676" s="5">
        <v>2903</v>
      </c>
      <c r="D2676" s="5">
        <v>42</v>
      </c>
      <c r="E2676" s="8" t="s">
        <v>3582</v>
      </c>
      <c r="F2676" s="8">
        <v>42130703</v>
      </c>
      <c r="G2676" s="5" t="s">
        <v>3585</v>
      </c>
      <c r="H2676" s="5" t="s">
        <v>225</v>
      </c>
      <c r="I2676" s="6" t="s">
        <v>91</v>
      </c>
      <c r="J2676" s="6" t="s">
        <v>91</v>
      </c>
      <c r="K2676" s="6" t="s">
        <v>91</v>
      </c>
      <c r="L2676" s="6" t="s">
        <v>91</v>
      </c>
      <c r="M2676" s="5" t="s">
        <v>92</v>
      </c>
      <c r="N2676" s="6" t="s">
        <v>91</v>
      </c>
      <c r="O2676" s="6" t="s">
        <v>91</v>
      </c>
      <c r="P2676" s="6" t="s">
        <v>91</v>
      </c>
      <c r="Q2676" s="6" t="s">
        <v>91</v>
      </c>
      <c r="R2676" s="5">
        <v>1</v>
      </c>
      <c r="S2676" s="5">
        <v>0</v>
      </c>
      <c r="T2676" s="5" t="s">
        <v>93</v>
      </c>
      <c r="U2676" s="5" t="s">
        <v>105</v>
      </c>
    </row>
    <row r="2677" spans="1:21">
      <c r="A2677" s="6" t="s">
        <v>87</v>
      </c>
      <c r="B2677" s="7">
        <v>1</v>
      </c>
      <c r="C2677" s="5">
        <v>2905</v>
      </c>
      <c r="D2677" s="5">
        <v>42</v>
      </c>
      <c r="E2677" s="8" t="s">
        <v>3582</v>
      </c>
      <c r="F2677" s="8">
        <v>42130704</v>
      </c>
      <c r="G2677" s="5" t="s">
        <v>3586</v>
      </c>
      <c r="H2677" s="5" t="s">
        <v>227</v>
      </c>
      <c r="I2677" s="6" t="s">
        <v>91</v>
      </c>
      <c r="J2677" s="6" t="s">
        <v>91</v>
      </c>
      <c r="K2677" s="6" t="s">
        <v>91</v>
      </c>
      <c r="L2677" s="6" t="s">
        <v>91</v>
      </c>
      <c r="M2677" s="5" t="s">
        <v>92</v>
      </c>
      <c r="N2677" s="6" t="s">
        <v>91</v>
      </c>
      <c r="O2677" s="6" t="s">
        <v>91</v>
      </c>
      <c r="P2677" s="6" t="s">
        <v>91</v>
      </c>
      <c r="Q2677" s="6" t="s">
        <v>91</v>
      </c>
      <c r="R2677" s="5">
        <v>1</v>
      </c>
      <c r="S2677" s="5">
        <v>0</v>
      </c>
      <c r="T2677" s="5" t="s">
        <v>93</v>
      </c>
      <c r="U2677" s="5" t="s">
        <v>105</v>
      </c>
    </row>
    <row r="2678" spans="1:21">
      <c r="A2678" s="6" t="s">
        <v>87</v>
      </c>
      <c r="B2678" s="7">
        <v>1</v>
      </c>
      <c r="C2678" s="5">
        <v>2906</v>
      </c>
      <c r="D2678" s="5">
        <v>42</v>
      </c>
      <c r="E2678" s="8" t="s">
        <v>3561</v>
      </c>
      <c r="F2678" s="8">
        <v>421308</v>
      </c>
      <c r="G2678" s="5" t="s">
        <v>3587</v>
      </c>
      <c r="H2678" s="5" t="s">
        <v>3588</v>
      </c>
      <c r="I2678" s="5">
        <v>10065503573</v>
      </c>
      <c r="J2678" s="6" t="s">
        <v>91</v>
      </c>
      <c r="K2678" s="6" t="s">
        <v>91</v>
      </c>
      <c r="L2678" s="6" t="s">
        <v>91</v>
      </c>
      <c r="M2678" s="5" t="s">
        <v>92</v>
      </c>
      <c r="N2678" s="6" t="s">
        <v>91</v>
      </c>
      <c r="O2678" s="6" t="s">
        <v>91</v>
      </c>
      <c r="P2678" s="6" t="s">
        <v>91</v>
      </c>
      <c r="Q2678" s="6" t="s">
        <v>91</v>
      </c>
      <c r="R2678" s="5">
        <v>1</v>
      </c>
      <c r="S2678" s="5">
        <v>0</v>
      </c>
      <c r="T2678" s="5" t="s">
        <v>93</v>
      </c>
      <c r="U2678" s="5" t="s">
        <v>105</v>
      </c>
    </row>
    <row r="2679" spans="1:21">
      <c r="A2679" s="6" t="s">
        <v>87</v>
      </c>
      <c r="B2679" s="7">
        <v>1</v>
      </c>
      <c r="C2679" s="5">
        <v>2907</v>
      </c>
      <c r="D2679" s="5">
        <v>42</v>
      </c>
      <c r="E2679" s="8" t="s">
        <v>3589</v>
      </c>
      <c r="F2679" s="8">
        <v>42130801</v>
      </c>
      <c r="G2679" s="5" t="s">
        <v>3590</v>
      </c>
      <c r="H2679" s="5" t="s">
        <v>221</v>
      </c>
      <c r="I2679" s="6" t="s">
        <v>91</v>
      </c>
      <c r="J2679" s="6" t="s">
        <v>91</v>
      </c>
      <c r="K2679" s="6" t="s">
        <v>91</v>
      </c>
      <c r="L2679" s="6" t="s">
        <v>91</v>
      </c>
      <c r="M2679" s="5" t="s">
        <v>92</v>
      </c>
      <c r="N2679" s="6" t="s">
        <v>91</v>
      </c>
      <c r="O2679" s="6" t="s">
        <v>91</v>
      </c>
      <c r="P2679" s="6" t="s">
        <v>91</v>
      </c>
      <c r="Q2679" s="6" t="s">
        <v>91</v>
      </c>
      <c r="R2679" s="5">
        <v>1</v>
      </c>
      <c r="S2679" s="5">
        <v>0</v>
      </c>
      <c r="T2679" s="5" t="s">
        <v>93</v>
      </c>
      <c r="U2679" s="5" t="s">
        <v>105</v>
      </c>
    </row>
    <row r="2680" spans="1:21">
      <c r="A2680" s="6" t="s">
        <v>87</v>
      </c>
      <c r="B2680" s="7">
        <v>1</v>
      </c>
      <c r="C2680" s="5">
        <v>2908</v>
      </c>
      <c r="D2680" s="5">
        <v>42</v>
      </c>
      <c r="E2680" s="8" t="s">
        <v>3589</v>
      </c>
      <c r="F2680" s="8">
        <v>42130802</v>
      </c>
      <c r="G2680" s="5" t="s">
        <v>3591</v>
      </c>
      <c r="H2680" s="5" t="s">
        <v>223</v>
      </c>
      <c r="I2680" s="6" t="s">
        <v>91</v>
      </c>
      <c r="J2680" s="6" t="s">
        <v>91</v>
      </c>
      <c r="K2680" s="6" t="s">
        <v>91</v>
      </c>
      <c r="L2680" s="6" t="s">
        <v>91</v>
      </c>
      <c r="M2680" s="5" t="s">
        <v>92</v>
      </c>
      <c r="N2680" s="6" t="s">
        <v>91</v>
      </c>
      <c r="O2680" s="6" t="s">
        <v>91</v>
      </c>
      <c r="P2680" s="6" t="s">
        <v>91</v>
      </c>
      <c r="Q2680" s="6" t="s">
        <v>91</v>
      </c>
      <c r="R2680" s="5">
        <v>1</v>
      </c>
      <c r="S2680" s="5">
        <v>0</v>
      </c>
      <c r="T2680" s="5" t="s">
        <v>93</v>
      </c>
      <c r="U2680" s="5" t="s">
        <v>105</v>
      </c>
    </row>
    <row r="2681" spans="1:21">
      <c r="A2681" s="6" t="s">
        <v>87</v>
      </c>
      <c r="B2681" s="7">
        <v>1</v>
      </c>
      <c r="C2681" s="5">
        <v>2909</v>
      </c>
      <c r="D2681" s="5">
        <v>42</v>
      </c>
      <c r="E2681" s="8" t="s">
        <v>3589</v>
      </c>
      <c r="F2681" s="8">
        <v>42130803</v>
      </c>
      <c r="G2681" s="5" t="s">
        <v>3592</v>
      </c>
      <c r="H2681" s="5" t="s">
        <v>225</v>
      </c>
      <c r="I2681" s="6" t="s">
        <v>91</v>
      </c>
      <c r="J2681" s="6" t="s">
        <v>91</v>
      </c>
      <c r="K2681" s="6" t="s">
        <v>91</v>
      </c>
      <c r="L2681" s="6" t="s">
        <v>91</v>
      </c>
      <c r="M2681" s="5" t="s">
        <v>92</v>
      </c>
      <c r="N2681" s="6" t="s">
        <v>91</v>
      </c>
      <c r="O2681" s="6" t="s">
        <v>91</v>
      </c>
      <c r="P2681" s="6" t="s">
        <v>91</v>
      </c>
      <c r="Q2681" s="6" t="s">
        <v>91</v>
      </c>
      <c r="R2681" s="5">
        <v>1</v>
      </c>
      <c r="S2681" s="5">
        <v>0</v>
      </c>
      <c r="T2681" s="5" t="s">
        <v>93</v>
      </c>
      <c r="U2681" s="5" t="s">
        <v>105</v>
      </c>
    </row>
    <row r="2682" spans="1:21">
      <c r="A2682" s="6" t="s">
        <v>87</v>
      </c>
      <c r="B2682" s="7">
        <v>1</v>
      </c>
      <c r="C2682" s="5">
        <v>2910</v>
      </c>
      <c r="D2682" s="5">
        <v>42</v>
      </c>
      <c r="E2682" s="8" t="s">
        <v>3589</v>
      </c>
      <c r="F2682" s="8">
        <v>42130804</v>
      </c>
      <c r="G2682" s="5" t="s">
        <v>3593</v>
      </c>
      <c r="H2682" s="5" t="s">
        <v>227</v>
      </c>
      <c r="I2682" s="6" t="s">
        <v>91</v>
      </c>
      <c r="J2682" s="6" t="s">
        <v>91</v>
      </c>
      <c r="K2682" s="6" t="s">
        <v>91</v>
      </c>
      <c r="L2682" s="6" t="s">
        <v>91</v>
      </c>
      <c r="M2682" s="5" t="s">
        <v>92</v>
      </c>
      <c r="N2682" s="6" t="s">
        <v>91</v>
      </c>
      <c r="O2682" s="6" t="s">
        <v>91</v>
      </c>
      <c r="P2682" s="6" t="s">
        <v>91</v>
      </c>
      <c r="Q2682" s="6" t="s">
        <v>91</v>
      </c>
      <c r="R2682" s="5">
        <v>1</v>
      </c>
      <c r="S2682" s="5">
        <v>0</v>
      </c>
      <c r="T2682" s="5" t="s">
        <v>93</v>
      </c>
      <c r="U2682" s="5" t="s">
        <v>105</v>
      </c>
    </row>
    <row r="2683" spans="1:21">
      <c r="A2683" s="6" t="s">
        <v>87</v>
      </c>
      <c r="B2683" s="7">
        <v>1</v>
      </c>
      <c r="C2683" s="5">
        <v>2911</v>
      </c>
      <c r="D2683" s="5">
        <v>42</v>
      </c>
      <c r="E2683" s="8" t="s">
        <v>3561</v>
      </c>
      <c r="F2683" s="8">
        <v>421309</v>
      </c>
      <c r="G2683" s="5" t="s">
        <v>3594</v>
      </c>
      <c r="H2683" s="5" t="s">
        <v>3595</v>
      </c>
      <c r="I2683" s="5">
        <v>10065506345</v>
      </c>
      <c r="J2683" s="6" t="s">
        <v>91</v>
      </c>
      <c r="K2683" s="6" t="s">
        <v>91</v>
      </c>
      <c r="L2683" s="6" t="s">
        <v>91</v>
      </c>
      <c r="M2683" s="5" t="s">
        <v>92</v>
      </c>
      <c r="N2683" s="6" t="s">
        <v>91</v>
      </c>
      <c r="O2683" s="6" t="s">
        <v>91</v>
      </c>
      <c r="P2683" s="6" t="s">
        <v>91</v>
      </c>
      <c r="Q2683" s="6" t="s">
        <v>91</v>
      </c>
      <c r="R2683" s="5">
        <v>1</v>
      </c>
      <c r="S2683" s="5">
        <v>0</v>
      </c>
      <c r="T2683" s="5" t="s">
        <v>93</v>
      </c>
      <c r="U2683" s="5" t="s">
        <v>105</v>
      </c>
    </row>
    <row r="2684" spans="1:21">
      <c r="A2684" s="6" t="s">
        <v>87</v>
      </c>
      <c r="B2684" s="7">
        <v>1</v>
      </c>
      <c r="C2684" s="5">
        <v>2912</v>
      </c>
      <c r="D2684" s="5">
        <v>42</v>
      </c>
      <c r="E2684" s="8" t="s">
        <v>3596</v>
      </c>
      <c r="F2684" s="8">
        <v>42130901</v>
      </c>
      <c r="G2684" s="5" t="s">
        <v>3597</v>
      </c>
      <c r="H2684" s="5" t="s">
        <v>221</v>
      </c>
      <c r="I2684" s="6" t="s">
        <v>91</v>
      </c>
      <c r="J2684" s="6" t="s">
        <v>91</v>
      </c>
      <c r="K2684" s="6" t="s">
        <v>91</v>
      </c>
      <c r="L2684" s="6" t="s">
        <v>91</v>
      </c>
      <c r="M2684" s="5" t="s">
        <v>92</v>
      </c>
      <c r="N2684" s="6" t="s">
        <v>91</v>
      </c>
      <c r="O2684" s="6" t="s">
        <v>91</v>
      </c>
      <c r="P2684" s="6" t="s">
        <v>91</v>
      </c>
      <c r="Q2684" s="6" t="s">
        <v>91</v>
      </c>
      <c r="R2684" s="5">
        <v>1</v>
      </c>
      <c r="S2684" s="5">
        <v>0</v>
      </c>
      <c r="T2684" s="5" t="s">
        <v>93</v>
      </c>
      <c r="U2684" s="5" t="s">
        <v>105</v>
      </c>
    </row>
    <row r="2685" spans="1:21">
      <c r="A2685" s="6" t="s">
        <v>87</v>
      </c>
      <c r="B2685" s="7">
        <v>1</v>
      </c>
      <c r="C2685" s="5">
        <v>2913</v>
      </c>
      <c r="D2685" s="5">
        <v>42</v>
      </c>
      <c r="E2685" s="8" t="s">
        <v>3596</v>
      </c>
      <c r="F2685" s="8">
        <v>42130902</v>
      </c>
      <c r="G2685" s="5" t="s">
        <v>3598</v>
      </c>
      <c r="H2685" s="5" t="s">
        <v>223</v>
      </c>
      <c r="I2685" s="6" t="s">
        <v>91</v>
      </c>
      <c r="J2685" s="6" t="s">
        <v>91</v>
      </c>
      <c r="K2685" s="6" t="s">
        <v>91</v>
      </c>
      <c r="L2685" s="6" t="s">
        <v>91</v>
      </c>
      <c r="M2685" s="5" t="s">
        <v>92</v>
      </c>
      <c r="N2685" s="6" t="s">
        <v>91</v>
      </c>
      <c r="O2685" s="6" t="s">
        <v>91</v>
      </c>
      <c r="P2685" s="6" t="s">
        <v>91</v>
      </c>
      <c r="Q2685" s="6" t="s">
        <v>91</v>
      </c>
      <c r="R2685" s="5">
        <v>1</v>
      </c>
      <c r="S2685" s="5">
        <v>0</v>
      </c>
      <c r="T2685" s="5" t="s">
        <v>93</v>
      </c>
      <c r="U2685" s="5" t="s">
        <v>105</v>
      </c>
    </row>
    <row r="2686" spans="1:21">
      <c r="A2686" s="6" t="s">
        <v>87</v>
      </c>
      <c r="B2686" s="7">
        <v>1</v>
      </c>
      <c r="C2686" s="5">
        <v>2914</v>
      </c>
      <c r="D2686" s="5">
        <v>42</v>
      </c>
      <c r="E2686" s="8" t="s">
        <v>3596</v>
      </c>
      <c r="F2686" s="8">
        <v>42130903</v>
      </c>
      <c r="G2686" s="5" t="s">
        <v>3599</v>
      </c>
      <c r="H2686" s="5" t="s">
        <v>225</v>
      </c>
      <c r="I2686" s="6" t="s">
        <v>91</v>
      </c>
      <c r="J2686" s="6" t="s">
        <v>91</v>
      </c>
      <c r="K2686" s="6" t="s">
        <v>91</v>
      </c>
      <c r="L2686" s="6" t="s">
        <v>91</v>
      </c>
      <c r="M2686" s="5" t="s">
        <v>92</v>
      </c>
      <c r="N2686" s="6" t="s">
        <v>91</v>
      </c>
      <c r="O2686" s="6" t="s">
        <v>91</v>
      </c>
      <c r="P2686" s="6" t="s">
        <v>91</v>
      </c>
      <c r="Q2686" s="6" t="s">
        <v>91</v>
      </c>
      <c r="R2686" s="5">
        <v>1</v>
      </c>
      <c r="S2686" s="5">
        <v>0</v>
      </c>
      <c r="T2686" s="5" t="s">
        <v>93</v>
      </c>
      <c r="U2686" s="5" t="s">
        <v>105</v>
      </c>
    </row>
    <row r="2687" spans="1:21">
      <c r="A2687" s="6" t="s">
        <v>87</v>
      </c>
      <c r="B2687" s="7">
        <v>1</v>
      </c>
      <c r="C2687" s="5">
        <v>2915</v>
      </c>
      <c r="D2687" s="5">
        <v>42</v>
      </c>
      <c r="E2687" s="8" t="s">
        <v>3596</v>
      </c>
      <c r="F2687" s="8">
        <v>42130904</v>
      </c>
      <c r="G2687" s="5" t="s">
        <v>3600</v>
      </c>
      <c r="H2687" s="5" t="s">
        <v>227</v>
      </c>
      <c r="I2687" s="6" t="s">
        <v>91</v>
      </c>
      <c r="J2687" s="6" t="s">
        <v>91</v>
      </c>
      <c r="K2687" s="6" t="s">
        <v>91</v>
      </c>
      <c r="L2687" s="6" t="s">
        <v>91</v>
      </c>
      <c r="M2687" s="5" t="s">
        <v>92</v>
      </c>
      <c r="N2687" s="6" t="s">
        <v>91</v>
      </c>
      <c r="O2687" s="6" t="s">
        <v>91</v>
      </c>
      <c r="P2687" s="6" t="s">
        <v>91</v>
      </c>
      <c r="Q2687" s="6" t="s">
        <v>91</v>
      </c>
      <c r="R2687" s="5">
        <v>1</v>
      </c>
      <c r="S2687" s="5">
        <v>0</v>
      </c>
      <c r="T2687" s="5" t="s">
        <v>93</v>
      </c>
      <c r="U2687" s="5" t="s">
        <v>105</v>
      </c>
    </row>
    <row r="2688" spans="1:21">
      <c r="A2688" s="6" t="s">
        <v>87</v>
      </c>
      <c r="B2688" s="7">
        <v>1</v>
      </c>
      <c r="C2688" s="5">
        <v>2916</v>
      </c>
      <c r="D2688" s="5">
        <v>42</v>
      </c>
      <c r="E2688" s="8" t="s">
        <v>3561</v>
      </c>
      <c r="F2688" s="8">
        <v>421310</v>
      </c>
      <c r="G2688" s="5" t="s">
        <v>3601</v>
      </c>
      <c r="H2688" s="5" t="s">
        <v>3602</v>
      </c>
      <c r="I2688" s="5">
        <v>10065500919</v>
      </c>
      <c r="J2688" s="6" t="s">
        <v>91</v>
      </c>
      <c r="K2688" s="6" t="s">
        <v>91</v>
      </c>
      <c r="L2688" s="6" t="s">
        <v>91</v>
      </c>
      <c r="M2688" s="5" t="s">
        <v>92</v>
      </c>
      <c r="N2688" s="6" t="s">
        <v>91</v>
      </c>
      <c r="O2688" s="6" t="s">
        <v>91</v>
      </c>
      <c r="P2688" s="6" t="s">
        <v>91</v>
      </c>
      <c r="Q2688" s="6" t="s">
        <v>91</v>
      </c>
      <c r="R2688" s="5">
        <v>1</v>
      </c>
      <c r="S2688" s="5">
        <v>0</v>
      </c>
      <c r="T2688" s="5" t="s">
        <v>93</v>
      </c>
      <c r="U2688" s="5" t="s">
        <v>105</v>
      </c>
    </row>
    <row r="2689" spans="1:21">
      <c r="A2689" s="6" t="s">
        <v>87</v>
      </c>
      <c r="B2689" s="7">
        <v>1</v>
      </c>
      <c r="C2689" s="5">
        <v>2917</v>
      </c>
      <c r="D2689" s="5">
        <v>42</v>
      </c>
      <c r="E2689" s="8" t="s">
        <v>3603</v>
      </c>
      <c r="F2689" s="8">
        <v>42131001</v>
      </c>
      <c r="G2689" s="5" t="s">
        <v>3604</v>
      </c>
      <c r="H2689" s="5" t="s">
        <v>221</v>
      </c>
      <c r="I2689" s="6" t="s">
        <v>91</v>
      </c>
      <c r="J2689" s="6" t="s">
        <v>91</v>
      </c>
      <c r="K2689" s="6" t="s">
        <v>91</v>
      </c>
      <c r="L2689" s="6" t="s">
        <v>91</v>
      </c>
      <c r="M2689" s="5" t="s">
        <v>92</v>
      </c>
      <c r="N2689" s="6" t="s">
        <v>91</v>
      </c>
      <c r="O2689" s="6" t="s">
        <v>91</v>
      </c>
      <c r="P2689" s="6" t="s">
        <v>91</v>
      </c>
      <c r="Q2689" s="6" t="s">
        <v>91</v>
      </c>
      <c r="R2689" s="5">
        <v>1</v>
      </c>
      <c r="S2689" s="5">
        <v>0</v>
      </c>
      <c r="T2689" s="5" t="s">
        <v>93</v>
      </c>
      <c r="U2689" s="5" t="s">
        <v>105</v>
      </c>
    </row>
    <row r="2690" spans="1:21">
      <c r="A2690" s="6" t="s">
        <v>87</v>
      </c>
      <c r="B2690" s="7">
        <v>1</v>
      </c>
      <c r="C2690" s="5">
        <v>2918</v>
      </c>
      <c r="D2690" s="5">
        <v>42</v>
      </c>
      <c r="E2690" s="8" t="s">
        <v>3603</v>
      </c>
      <c r="F2690" s="8">
        <v>42131002</v>
      </c>
      <c r="G2690" s="5" t="s">
        <v>3605</v>
      </c>
      <c r="H2690" s="5" t="s">
        <v>223</v>
      </c>
      <c r="I2690" s="6" t="s">
        <v>91</v>
      </c>
      <c r="J2690" s="6" t="s">
        <v>91</v>
      </c>
      <c r="K2690" s="6" t="s">
        <v>91</v>
      </c>
      <c r="L2690" s="6" t="s">
        <v>91</v>
      </c>
      <c r="M2690" s="5" t="s">
        <v>92</v>
      </c>
      <c r="N2690" s="6" t="s">
        <v>91</v>
      </c>
      <c r="O2690" s="6" t="s">
        <v>91</v>
      </c>
      <c r="P2690" s="6" t="s">
        <v>91</v>
      </c>
      <c r="Q2690" s="6" t="s">
        <v>91</v>
      </c>
      <c r="R2690" s="5">
        <v>1</v>
      </c>
      <c r="S2690" s="5">
        <v>0</v>
      </c>
      <c r="T2690" s="5" t="s">
        <v>93</v>
      </c>
      <c r="U2690" s="5" t="s">
        <v>105</v>
      </c>
    </row>
    <row r="2691" spans="1:21">
      <c r="A2691" s="6" t="s">
        <v>87</v>
      </c>
      <c r="B2691" s="7">
        <v>1</v>
      </c>
      <c r="C2691" s="5">
        <v>2919</v>
      </c>
      <c r="D2691" s="5">
        <v>42</v>
      </c>
      <c r="E2691" s="8" t="s">
        <v>3603</v>
      </c>
      <c r="F2691" s="8">
        <v>42131003</v>
      </c>
      <c r="G2691" s="5" t="s">
        <v>3606</v>
      </c>
      <c r="H2691" s="5" t="s">
        <v>225</v>
      </c>
      <c r="I2691" s="6" t="s">
        <v>91</v>
      </c>
      <c r="J2691" s="6" t="s">
        <v>91</v>
      </c>
      <c r="K2691" s="6" t="s">
        <v>91</v>
      </c>
      <c r="L2691" s="6" t="s">
        <v>91</v>
      </c>
      <c r="M2691" s="5" t="s">
        <v>92</v>
      </c>
      <c r="N2691" s="6" t="s">
        <v>91</v>
      </c>
      <c r="O2691" s="6" t="s">
        <v>91</v>
      </c>
      <c r="P2691" s="6" t="s">
        <v>91</v>
      </c>
      <c r="Q2691" s="6" t="s">
        <v>91</v>
      </c>
      <c r="R2691" s="5">
        <v>1</v>
      </c>
      <c r="S2691" s="5">
        <v>0</v>
      </c>
      <c r="T2691" s="5" t="s">
        <v>93</v>
      </c>
      <c r="U2691" s="5" t="s">
        <v>105</v>
      </c>
    </row>
    <row r="2692" spans="1:21">
      <c r="A2692" s="6" t="s">
        <v>87</v>
      </c>
      <c r="B2692" s="7">
        <v>1</v>
      </c>
      <c r="C2692" s="5">
        <v>2920</v>
      </c>
      <c r="D2692" s="5">
        <v>42</v>
      </c>
      <c r="E2692" s="8" t="s">
        <v>3603</v>
      </c>
      <c r="F2692" s="8">
        <v>42131004</v>
      </c>
      <c r="G2692" s="5" t="s">
        <v>3607</v>
      </c>
      <c r="H2692" s="5" t="s">
        <v>227</v>
      </c>
      <c r="I2692" s="6" t="s">
        <v>91</v>
      </c>
      <c r="J2692" s="6" t="s">
        <v>91</v>
      </c>
      <c r="K2692" s="6" t="s">
        <v>91</v>
      </c>
      <c r="L2692" s="6" t="s">
        <v>91</v>
      </c>
      <c r="M2692" s="5" t="s">
        <v>92</v>
      </c>
      <c r="N2692" s="6" t="s">
        <v>91</v>
      </c>
      <c r="O2692" s="6" t="s">
        <v>91</v>
      </c>
      <c r="P2692" s="6" t="s">
        <v>91</v>
      </c>
      <c r="Q2692" s="6" t="s">
        <v>91</v>
      </c>
      <c r="R2692" s="5">
        <v>1</v>
      </c>
      <c r="S2692" s="5">
        <v>0</v>
      </c>
      <c r="T2692" s="5" t="s">
        <v>93</v>
      </c>
      <c r="U2692" s="5" t="s">
        <v>105</v>
      </c>
    </row>
    <row r="2693" spans="1:21">
      <c r="A2693" s="6" t="s">
        <v>87</v>
      </c>
      <c r="B2693" s="7">
        <v>1</v>
      </c>
      <c r="C2693" s="5">
        <v>2921</v>
      </c>
      <c r="D2693" s="5">
        <v>42</v>
      </c>
      <c r="E2693" s="8" t="s">
        <v>3561</v>
      </c>
      <c r="F2693" s="8">
        <v>421311</v>
      </c>
      <c r="G2693" s="5" t="s">
        <v>3608</v>
      </c>
      <c r="H2693" s="5" t="s">
        <v>3609</v>
      </c>
      <c r="I2693" s="6" t="s">
        <v>91</v>
      </c>
      <c r="J2693" s="6" t="s">
        <v>91</v>
      </c>
      <c r="K2693" s="6" t="s">
        <v>91</v>
      </c>
      <c r="L2693" s="6" t="s">
        <v>91</v>
      </c>
      <c r="M2693" s="5" t="s">
        <v>92</v>
      </c>
      <c r="N2693" s="6" t="s">
        <v>91</v>
      </c>
      <c r="O2693" s="6" t="s">
        <v>91</v>
      </c>
      <c r="P2693" s="6" t="s">
        <v>91</v>
      </c>
      <c r="Q2693" s="6" t="s">
        <v>91</v>
      </c>
      <c r="R2693" s="5">
        <v>1</v>
      </c>
      <c r="S2693" s="5">
        <v>0</v>
      </c>
      <c r="T2693" s="5" t="s">
        <v>93</v>
      </c>
      <c r="U2693" s="5" t="s">
        <v>105</v>
      </c>
    </row>
    <row r="2694" spans="1:21">
      <c r="A2694" s="6" t="s">
        <v>87</v>
      </c>
      <c r="B2694" s="7">
        <v>1</v>
      </c>
      <c r="C2694" s="5">
        <v>2922</v>
      </c>
      <c r="D2694" s="5">
        <v>42</v>
      </c>
      <c r="E2694" s="8" t="s">
        <v>3610</v>
      </c>
      <c r="F2694" s="8">
        <v>42131101</v>
      </c>
      <c r="G2694" s="5" t="s">
        <v>3611</v>
      </c>
      <c r="H2694" s="5" t="s">
        <v>221</v>
      </c>
      <c r="I2694" s="6" t="s">
        <v>91</v>
      </c>
      <c r="J2694" s="6" t="s">
        <v>91</v>
      </c>
      <c r="K2694" s="6" t="s">
        <v>91</v>
      </c>
      <c r="L2694" s="6" t="s">
        <v>91</v>
      </c>
      <c r="M2694" s="5" t="s">
        <v>92</v>
      </c>
      <c r="N2694" s="6" t="s">
        <v>91</v>
      </c>
      <c r="O2694" s="6" t="s">
        <v>91</v>
      </c>
      <c r="P2694" s="6" t="s">
        <v>91</v>
      </c>
      <c r="Q2694" s="6" t="s">
        <v>91</v>
      </c>
      <c r="R2694" s="5">
        <v>1</v>
      </c>
      <c r="S2694" s="5">
        <v>0</v>
      </c>
      <c r="T2694" s="5" t="s">
        <v>93</v>
      </c>
      <c r="U2694" s="5" t="s">
        <v>105</v>
      </c>
    </row>
    <row r="2695" spans="1:21">
      <c r="A2695" s="6" t="s">
        <v>87</v>
      </c>
      <c r="B2695" s="7">
        <v>1</v>
      </c>
      <c r="C2695" s="5">
        <v>2923</v>
      </c>
      <c r="D2695" s="5">
        <v>42</v>
      </c>
      <c r="E2695" s="8" t="s">
        <v>3610</v>
      </c>
      <c r="F2695" s="8">
        <v>42131102</v>
      </c>
      <c r="G2695" s="5" t="s">
        <v>3612</v>
      </c>
      <c r="H2695" s="5" t="s">
        <v>223</v>
      </c>
      <c r="I2695" s="6" t="s">
        <v>91</v>
      </c>
      <c r="J2695" s="6" t="s">
        <v>91</v>
      </c>
      <c r="K2695" s="6" t="s">
        <v>91</v>
      </c>
      <c r="L2695" s="6" t="s">
        <v>91</v>
      </c>
      <c r="M2695" s="5" t="s">
        <v>92</v>
      </c>
      <c r="N2695" s="6" t="s">
        <v>91</v>
      </c>
      <c r="O2695" s="6" t="s">
        <v>91</v>
      </c>
      <c r="P2695" s="6" t="s">
        <v>91</v>
      </c>
      <c r="Q2695" s="6" t="s">
        <v>91</v>
      </c>
      <c r="R2695" s="5">
        <v>1</v>
      </c>
      <c r="S2695" s="5">
        <v>0</v>
      </c>
      <c r="T2695" s="5" t="s">
        <v>93</v>
      </c>
      <c r="U2695" s="5" t="s">
        <v>105</v>
      </c>
    </row>
    <row r="2696" spans="1:21">
      <c r="A2696" s="6" t="s">
        <v>87</v>
      </c>
      <c r="B2696" s="7">
        <v>1</v>
      </c>
      <c r="C2696" s="5">
        <v>2924</v>
      </c>
      <c r="D2696" s="5">
        <v>42</v>
      </c>
      <c r="E2696" s="8" t="s">
        <v>3610</v>
      </c>
      <c r="F2696" s="8">
        <v>42131103</v>
      </c>
      <c r="G2696" s="5" t="s">
        <v>3613</v>
      </c>
      <c r="H2696" s="5" t="s">
        <v>225</v>
      </c>
      <c r="I2696" s="6" t="s">
        <v>91</v>
      </c>
      <c r="J2696" s="6" t="s">
        <v>91</v>
      </c>
      <c r="K2696" s="6" t="s">
        <v>91</v>
      </c>
      <c r="L2696" s="6" t="s">
        <v>91</v>
      </c>
      <c r="M2696" s="5" t="s">
        <v>92</v>
      </c>
      <c r="N2696" s="6" t="s">
        <v>91</v>
      </c>
      <c r="O2696" s="6" t="s">
        <v>91</v>
      </c>
      <c r="P2696" s="6" t="s">
        <v>91</v>
      </c>
      <c r="Q2696" s="6" t="s">
        <v>91</v>
      </c>
      <c r="R2696" s="5">
        <v>1</v>
      </c>
      <c r="S2696" s="5">
        <v>0</v>
      </c>
      <c r="T2696" s="5" t="s">
        <v>93</v>
      </c>
      <c r="U2696" s="5" t="s">
        <v>105</v>
      </c>
    </row>
    <row r="2697" spans="1:21">
      <c r="A2697" s="6" t="s">
        <v>87</v>
      </c>
      <c r="B2697" s="7">
        <v>1</v>
      </c>
      <c r="C2697" s="5">
        <v>2925</v>
      </c>
      <c r="D2697" s="5">
        <v>42</v>
      </c>
      <c r="E2697" s="8" t="s">
        <v>3610</v>
      </c>
      <c r="F2697" s="8">
        <v>42131104</v>
      </c>
      <c r="G2697" s="5" t="s">
        <v>3614</v>
      </c>
      <c r="H2697" s="5" t="s">
        <v>227</v>
      </c>
      <c r="I2697" s="6" t="s">
        <v>91</v>
      </c>
      <c r="J2697" s="6" t="s">
        <v>91</v>
      </c>
      <c r="K2697" s="6" t="s">
        <v>91</v>
      </c>
      <c r="L2697" s="6" t="s">
        <v>91</v>
      </c>
      <c r="M2697" s="5" t="s">
        <v>92</v>
      </c>
      <c r="N2697" s="6" t="s">
        <v>91</v>
      </c>
      <c r="O2697" s="6" t="s">
        <v>91</v>
      </c>
      <c r="P2697" s="6" t="s">
        <v>91</v>
      </c>
      <c r="Q2697" s="6" t="s">
        <v>91</v>
      </c>
      <c r="R2697" s="5">
        <v>1</v>
      </c>
      <c r="S2697" s="5">
        <v>0</v>
      </c>
      <c r="T2697" s="5" t="s">
        <v>93</v>
      </c>
      <c r="U2697" s="5" t="s">
        <v>105</v>
      </c>
    </row>
    <row r="2698" spans="1:21">
      <c r="A2698" s="6" t="s">
        <v>87</v>
      </c>
      <c r="B2698" s="7">
        <v>1</v>
      </c>
      <c r="C2698" s="5">
        <v>2926</v>
      </c>
      <c r="D2698" s="5">
        <v>42</v>
      </c>
      <c r="E2698" s="8" t="s">
        <v>3561</v>
      </c>
      <c r="F2698" s="8">
        <v>421312</v>
      </c>
      <c r="G2698" s="5" t="s">
        <v>3615</v>
      </c>
      <c r="H2698" s="5" t="s">
        <v>3616</v>
      </c>
      <c r="I2698" s="5">
        <v>10065501027</v>
      </c>
      <c r="J2698" s="6" t="s">
        <v>91</v>
      </c>
      <c r="K2698" s="6" t="s">
        <v>91</v>
      </c>
      <c r="L2698" s="6" t="s">
        <v>91</v>
      </c>
      <c r="M2698" s="5" t="s">
        <v>92</v>
      </c>
      <c r="N2698" s="6" t="s">
        <v>91</v>
      </c>
      <c r="O2698" s="6" t="s">
        <v>91</v>
      </c>
      <c r="P2698" s="6" t="s">
        <v>91</v>
      </c>
      <c r="Q2698" s="6" t="s">
        <v>91</v>
      </c>
      <c r="R2698" s="5">
        <v>1</v>
      </c>
      <c r="S2698" s="5">
        <v>0</v>
      </c>
      <c r="T2698" s="5" t="s">
        <v>93</v>
      </c>
      <c r="U2698" s="5" t="s">
        <v>105</v>
      </c>
    </row>
    <row r="2699" spans="1:21">
      <c r="A2699" s="6" t="s">
        <v>87</v>
      </c>
      <c r="B2699" s="7">
        <v>1</v>
      </c>
      <c r="C2699" s="5">
        <v>2927</v>
      </c>
      <c r="D2699" s="5">
        <v>42</v>
      </c>
      <c r="E2699" s="8" t="s">
        <v>3617</v>
      </c>
      <c r="F2699" s="8">
        <v>42131201</v>
      </c>
      <c r="G2699" s="5" t="s">
        <v>3618</v>
      </c>
      <c r="H2699" s="5" t="s">
        <v>221</v>
      </c>
      <c r="I2699" s="6" t="s">
        <v>91</v>
      </c>
      <c r="J2699" s="6" t="s">
        <v>91</v>
      </c>
      <c r="K2699" s="6" t="s">
        <v>91</v>
      </c>
      <c r="L2699" s="6" t="s">
        <v>91</v>
      </c>
      <c r="M2699" s="5" t="s">
        <v>92</v>
      </c>
      <c r="N2699" s="6" t="s">
        <v>91</v>
      </c>
      <c r="O2699" s="6" t="s">
        <v>91</v>
      </c>
      <c r="P2699" s="6" t="s">
        <v>91</v>
      </c>
      <c r="Q2699" s="6" t="s">
        <v>91</v>
      </c>
      <c r="R2699" s="5">
        <v>1</v>
      </c>
      <c r="S2699" s="5">
        <v>0</v>
      </c>
      <c r="T2699" s="5" t="s">
        <v>93</v>
      </c>
      <c r="U2699" s="5" t="s">
        <v>105</v>
      </c>
    </row>
    <row r="2700" spans="1:21">
      <c r="A2700" s="6" t="s">
        <v>87</v>
      </c>
      <c r="B2700" s="7">
        <v>1</v>
      </c>
      <c r="C2700" s="5">
        <v>2928</v>
      </c>
      <c r="D2700" s="5">
        <v>42</v>
      </c>
      <c r="E2700" s="8" t="s">
        <v>3617</v>
      </c>
      <c r="F2700" s="8">
        <v>42131202</v>
      </c>
      <c r="G2700" s="5" t="s">
        <v>3619</v>
      </c>
      <c r="H2700" s="5" t="s">
        <v>223</v>
      </c>
      <c r="I2700" s="6" t="s">
        <v>91</v>
      </c>
      <c r="J2700" s="6" t="s">
        <v>91</v>
      </c>
      <c r="K2700" s="6" t="s">
        <v>91</v>
      </c>
      <c r="L2700" s="6" t="s">
        <v>91</v>
      </c>
      <c r="M2700" s="5" t="s">
        <v>92</v>
      </c>
      <c r="N2700" s="6" t="s">
        <v>91</v>
      </c>
      <c r="O2700" s="6" t="s">
        <v>91</v>
      </c>
      <c r="P2700" s="6" t="s">
        <v>91</v>
      </c>
      <c r="Q2700" s="6" t="s">
        <v>91</v>
      </c>
      <c r="R2700" s="5">
        <v>1</v>
      </c>
      <c r="S2700" s="5">
        <v>0</v>
      </c>
      <c r="T2700" s="5" t="s">
        <v>93</v>
      </c>
      <c r="U2700" s="5" t="s">
        <v>105</v>
      </c>
    </row>
    <row r="2701" spans="1:21">
      <c r="A2701" s="6" t="s">
        <v>87</v>
      </c>
      <c r="B2701" s="7">
        <v>1</v>
      </c>
      <c r="C2701" s="5">
        <v>2929</v>
      </c>
      <c r="D2701" s="5">
        <v>42</v>
      </c>
      <c r="E2701" s="8" t="s">
        <v>3617</v>
      </c>
      <c r="F2701" s="8">
        <v>42131203</v>
      </c>
      <c r="G2701" s="5" t="s">
        <v>3620</v>
      </c>
      <c r="H2701" s="5" t="s">
        <v>225</v>
      </c>
      <c r="I2701" s="6" t="s">
        <v>91</v>
      </c>
      <c r="J2701" s="6" t="s">
        <v>91</v>
      </c>
      <c r="K2701" s="6" t="s">
        <v>91</v>
      </c>
      <c r="L2701" s="6" t="s">
        <v>91</v>
      </c>
      <c r="M2701" s="5" t="s">
        <v>92</v>
      </c>
      <c r="N2701" s="6" t="s">
        <v>91</v>
      </c>
      <c r="O2701" s="6" t="s">
        <v>91</v>
      </c>
      <c r="P2701" s="6" t="s">
        <v>91</v>
      </c>
      <c r="Q2701" s="6" t="s">
        <v>91</v>
      </c>
      <c r="R2701" s="5">
        <v>1</v>
      </c>
      <c r="S2701" s="5">
        <v>0</v>
      </c>
      <c r="T2701" s="5" t="s">
        <v>93</v>
      </c>
      <c r="U2701" s="5" t="s">
        <v>105</v>
      </c>
    </row>
    <row r="2702" spans="1:21">
      <c r="A2702" s="6" t="s">
        <v>87</v>
      </c>
      <c r="B2702" s="7">
        <v>1</v>
      </c>
      <c r="C2702" s="5">
        <v>2930</v>
      </c>
      <c r="D2702" s="5">
        <v>42</v>
      </c>
      <c r="E2702" s="8" t="s">
        <v>3617</v>
      </c>
      <c r="F2702" s="8">
        <v>42131204</v>
      </c>
      <c r="G2702" s="5" t="s">
        <v>3621</v>
      </c>
      <c r="H2702" s="5" t="s">
        <v>227</v>
      </c>
      <c r="I2702" s="6" t="s">
        <v>91</v>
      </c>
      <c r="J2702" s="6" t="s">
        <v>91</v>
      </c>
      <c r="K2702" s="6" t="s">
        <v>91</v>
      </c>
      <c r="L2702" s="6" t="s">
        <v>91</v>
      </c>
      <c r="M2702" s="5" t="s">
        <v>92</v>
      </c>
      <c r="N2702" s="6" t="s">
        <v>91</v>
      </c>
      <c r="O2702" s="6" t="s">
        <v>91</v>
      </c>
      <c r="P2702" s="6" t="s">
        <v>91</v>
      </c>
      <c r="Q2702" s="6" t="s">
        <v>91</v>
      </c>
      <c r="R2702" s="5">
        <v>1</v>
      </c>
      <c r="S2702" s="5">
        <v>0</v>
      </c>
      <c r="T2702" s="5" t="s">
        <v>93</v>
      </c>
      <c r="U2702" s="5" t="s">
        <v>105</v>
      </c>
    </row>
    <row r="2703" spans="1:21">
      <c r="A2703" s="6" t="s">
        <v>87</v>
      </c>
      <c r="B2703" s="7">
        <v>1</v>
      </c>
      <c r="C2703" s="5">
        <v>2931</v>
      </c>
      <c r="D2703" s="5">
        <v>42</v>
      </c>
      <c r="E2703" s="8" t="s">
        <v>3561</v>
      </c>
      <c r="F2703" s="8">
        <v>421313</v>
      </c>
      <c r="G2703" s="5" t="s">
        <v>3622</v>
      </c>
      <c r="H2703" s="5" t="s">
        <v>3623</v>
      </c>
      <c r="I2703" s="5">
        <v>10065502371</v>
      </c>
      <c r="J2703" s="6" t="s">
        <v>91</v>
      </c>
      <c r="K2703" s="6" t="s">
        <v>91</v>
      </c>
      <c r="L2703" s="6" t="s">
        <v>91</v>
      </c>
      <c r="M2703" s="5" t="s">
        <v>92</v>
      </c>
      <c r="N2703" s="6" t="s">
        <v>91</v>
      </c>
      <c r="O2703" s="6" t="s">
        <v>91</v>
      </c>
      <c r="P2703" s="6" t="s">
        <v>91</v>
      </c>
      <c r="Q2703" s="6" t="s">
        <v>91</v>
      </c>
      <c r="R2703" s="5">
        <v>1</v>
      </c>
      <c r="S2703" s="5">
        <v>0</v>
      </c>
      <c r="T2703" s="5" t="s">
        <v>93</v>
      </c>
      <c r="U2703" s="5" t="s">
        <v>105</v>
      </c>
    </row>
    <row r="2704" spans="1:21">
      <c r="A2704" s="6" t="s">
        <v>87</v>
      </c>
      <c r="B2704" s="7">
        <v>1</v>
      </c>
      <c r="C2704" s="5">
        <v>2932</v>
      </c>
      <c r="D2704" s="5">
        <v>42</v>
      </c>
      <c r="E2704" s="8" t="s">
        <v>3624</v>
      </c>
      <c r="F2704" s="8">
        <v>42131301</v>
      </c>
      <c r="G2704" s="5" t="s">
        <v>3625</v>
      </c>
      <c r="H2704" s="5" t="s">
        <v>221</v>
      </c>
      <c r="I2704" s="6" t="s">
        <v>91</v>
      </c>
      <c r="J2704" s="6" t="s">
        <v>91</v>
      </c>
      <c r="K2704" s="6" t="s">
        <v>91</v>
      </c>
      <c r="L2704" s="6" t="s">
        <v>91</v>
      </c>
      <c r="M2704" s="5" t="s">
        <v>92</v>
      </c>
      <c r="N2704" s="6" t="s">
        <v>91</v>
      </c>
      <c r="O2704" s="6" t="s">
        <v>91</v>
      </c>
      <c r="P2704" s="6" t="s">
        <v>91</v>
      </c>
      <c r="Q2704" s="6" t="s">
        <v>91</v>
      </c>
      <c r="R2704" s="5">
        <v>1</v>
      </c>
      <c r="S2704" s="5">
        <v>0</v>
      </c>
      <c r="T2704" s="5" t="s">
        <v>93</v>
      </c>
      <c r="U2704" s="5" t="s">
        <v>105</v>
      </c>
    </row>
    <row r="2705" spans="1:21">
      <c r="A2705" s="6" t="s">
        <v>87</v>
      </c>
      <c r="B2705" s="7">
        <v>1</v>
      </c>
      <c r="C2705" s="5">
        <v>2933</v>
      </c>
      <c r="D2705" s="5">
        <v>42</v>
      </c>
      <c r="E2705" s="8" t="s">
        <v>3624</v>
      </c>
      <c r="F2705" s="8">
        <v>42131302</v>
      </c>
      <c r="G2705" s="5" t="s">
        <v>3626</v>
      </c>
      <c r="H2705" s="5" t="s">
        <v>223</v>
      </c>
      <c r="I2705" s="6" t="s">
        <v>91</v>
      </c>
      <c r="J2705" s="6" t="s">
        <v>91</v>
      </c>
      <c r="K2705" s="6" t="s">
        <v>91</v>
      </c>
      <c r="L2705" s="6" t="s">
        <v>91</v>
      </c>
      <c r="M2705" s="5" t="s">
        <v>92</v>
      </c>
      <c r="N2705" s="6" t="s">
        <v>91</v>
      </c>
      <c r="O2705" s="6" t="s">
        <v>91</v>
      </c>
      <c r="P2705" s="6" t="s">
        <v>91</v>
      </c>
      <c r="Q2705" s="6" t="s">
        <v>91</v>
      </c>
      <c r="R2705" s="5">
        <v>1</v>
      </c>
      <c r="S2705" s="5">
        <v>0</v>
      </c>
      <c r="T2705" s="5" t="s">
        <v>93</v>
      </c>
      <c r="U2705" s="5" t="s">
        <v>105</v>
      </c>
    </row>
    <row r="2706" spans="1:21">
      <c r="A2706" s="6" t="s">
        <v>87</v>
      </c>
      <c r="B2706" s="7">
        <v>1</v>
      </c>
      <c r="C2706" s="5">
        <v>2934</v>
      </c>
      <c r="D2706" s="5">
        <v>42</v>
      </c>
      <c r="E2706" s="8" t="s">
        <v>3624</v>
      </c>
      <c r="F2706" s="8">
        <v>42131303</v>
      </c>
      <c r="G2706" s="5" t="s">
        <v>3627</v>
      </c>
      <c r="H2706" s="5" t="s">
        <v>225</v>
      </c>
      <c r="I2706" s="6" t="s">
        <v>91</v>
      </c>
      <c r="J2706" s="6" t="s">
        <v>91</v>
      </c>
      <c r="K2706" s="6" t="s">
        <v>91</v>
      </c>
      <c r="L2706" s="6" t="s">
        <v>91</v>
      </c>
      <c r="M2706" s="5" t="s">
        <v>92</v>
      </c>
      <c r="N2706" s="6" t="s">
        <v>91</v>
      </c>
      <c r="O2706" s="6" t="s">
        <v>91</v>
      </c>
      <c r="P2706" s="6" t="s">
        <v>91</v>
      </c>
      <c r="Q2706" s="6" t="s">
        <v>91</v>
      </c>
      <c r="R2706" s="5">
        <v>1</v>
      </c>
      <c r="S2706" s="5">
        <v>0</v>
      </c>
      <c r="T2706" s="5" t="s">
        <v>93</v>
      </c>
      <c r="U2706" s="5" t="s">
        <v>105</v>
      </c>
    </row>
    <row r="2707" spans="1:21">
      <c r="A2707" s="6" t="s">
        <v>87</v>
      </c>
      <c r="B2707" s="7">
        <v>1</v>
      </c>
      <c r="C2707" s="5">
        <v>2935</v>
      </c>
      <c r="D2707" s="5">
        <v>42</v>
      </c>
      <c r="E2707" s="8" t="s">
        <v>3624</v>
      </c>
      <c r="F2707" s="8">
        <v>42131304</v>
      </c>
      <c r="G2707" s="5" t="s">
        <v>3628</v>
      </c>
      <c r="H2707" s="5" t="s">
        <v>227</v>
      </c>
      <c r="I2707" s="6" t="s">
        <v>91</v>
      </c>
      <c r="J2707" s="6" t="s">
        <v>91</v>
      </c>
      <c r="K2707" s="6" t="s">
        <v>91</v>
      </c>
      <c r="L2707" s="6" t="s">
        <v>91</v>
      </c>
      <c r="M2707" s="5" t="s">
        <v>92</v>
      </c>
      <c r="N2707" s="6" t="s">
        <v>91</v>
      </c>
      <c r="O2707" s="6" t="s">
        <v>91</v>
      </c>
      <c r="P2707" s="6" t="s">
        <v>91</v>
      </c>
      <c r="Q2707" s="6" t="s">
        <v>91</v>
      </c>
      <c r="R2707" s="5">
        <v>1</v>
      </c>
      <c r="S2707" s="5">
        <v>0</v>
      </c>
      <c r="T2707" s="5" t="s">
        <v>93</v>
      </c>
      <c r="U2707" s="5" t="s">
        <v>105</v>
      </c>
    </row>
    <row r="2708" spans="1:21">
      <c r="A2708" s="6" t="s">
        <v>87</v>
      </c>
      <c r="B2708" s="7">
        <v>1</v>
      </c>
      <c r="C2708" s="5">
        <v>2936</v>
      </c>
      <c r="D2708" s="5">
        <v>42</v>
      </c>
      <c r="E2708" s="8" t="s">
        <v>3561</v>
      </c>
      <c r="F2708" s="8">
        <v>421314</v>
      </c>
      <c r="G2708" s="5" t="s">
        <v>3629</v>
      </c>
      <c r="H2708" s="5" t="s">
        <v>3630</v>
      </c>
      <c r="I2708" s="6" t="s">
        <v>91</v>
      </c>
      <c r="J2708" s="6" t="s">
        <v>91</v>
      </c>
      <c r="K2708" s="6" t="s">
        <v>91</v>
      </c>
      <c r="L2708" s="6" t="s">
        <v>91</v>
      </c>
      <c r="M2708" s="5" t="s">
        <v>92</v>
      </c>
      <c r="N2708" s="6" t="s">
        <v>91</v>
      </c>
      <c r="O2708" s="6" t="s">
        <v>91</v>
      </c>
      <c r="P2708" s="6" t="s">
        <v>91</v>
      </c>
      <c r="Q2708" s="6" t="s">
        <v>91</v>
      </c>
      <c r="R2708" s="5">
        <v>1</v>
      </c>
      <c r="S2708" s="5">
        <v>0</v>
      </c>
      <c r="T2708" s="5" t="s">
        <v>93</v>
      </c>
      <c r="U2708" s="5" t="s">
        <v>105</v>
      </c>
    </row>
    <row r="2709" spans="1:21">
      <c r="A2709" s="6" t="s">
        <v>87</v>
      </c>
      <c r="B2709" s="7">
        <v>1</v>
      </c>
      <c r="C2709" s="5">
        <v>2937</v>
      </c>
      <c r="D2709" s="5">
        <v>42</v>
      </c>
      <c r="E2709" s="8" t="s">
        <v>3631</v>
      </c>
      <c r="F2709" s="8">
        <v>42131401</v>
      </c>
      <c r="G2709" s="5" t="s">
        <v>3632</v>
      </c>
      <c r="H2709" s="5" t="s">
        <v>221</v>
      </c>
      <c r="I2709" s="6" t="s">
        <v>91</v>
      </c>
      <c r="J2709" s="6" t="s">
        <v>91</v>
      </c>
      <c r="K2709" s="6" t="s">
        <v>91</v>
      </c>
      <c r="L2709" s="6" t="s">
        <v>91</v>
      </c>
      <c r="M2709" s="5" t="s">
        <v>92</v>
      </c>
      <c r="N2709" s="6" t="s">
        <v>91</v>
      </c>
      <c r="O2709" s="6" t="s">
        <v>91</v>
      </c>
      <c r="P2709" s="6" t="s">
        <v>91</v>
      </c>
      <c r="Q2709" s="6" t="s">
        <v>91</v>
      </c>
      <c r="R2709" s="5">
        <v>1</v>
      </c>
      <c r="S2709" s="5">
        <v>0</v>
      </c>
      <c r="T2709" s="5" t="s">
        <v>93</v>
      </c>
      <c r="U2709" s="5" t="s">
        <v>105</v>
      </c>
    </row>
    <row r="2710" spans="1:21">
      <c r="A2710" s="6" t="s">
        <v>87</v>
      </c>
      <c r="B2710" s="7">
        <v>1</v>
      </c>
      <c r="C2710" s="5">
        <v>2938</v>
      </c>
      <c r="D2710" s="5">
        <v>42</v>
      </c>
      <c r="E2710" s="8" t="s">
        <v>3631</v>
      </c>
      <c r="F2710" s="8">
        <v>42131402</v>
      </c>
      <c r="G2710" s="5" t="s">
        <v>3633</v>
      </c>
      <c r="H2710" s="5" t="s">
        <v>223</v>
      </c>
      <c r="I2710" s="6" t="s">
        <v>91</v>
      </c>
      <c r="J2710" s="6" t="s">
        <v>91</v>
      </c>
      <c r="K2710" s="6" t="s">
        <v>91</v>
      </c>
      <c r="L2710" s="6" t="s">
        <v>91</v>
      </c>
      <c r="M2710" s="5" t="s">
        <v>92</v>
      </c>
      <c r="N2710" s="6" t="s">
        <v>91</v>
      </c>
      <c r="O2710" s="6" t="s">
        <v>91</v>
      </c>
      <c r="P2710" s="6" t="s">
        <v>91</v>
      </c>
      <c r="Q2710" s="6" t="s">
        <v>91</v>
      </c>
      <c r="R2710" s="5">
        <v>1</v>
      </c>
      <c r="S2710" s="5">
        <v>0</v>
      </c>
      <c r="T2710" s="5" t="s">
        <v>93</v>
      </c>
      <c r="U2710" s="5" t="s">
        <v>105</v>
      </c>
    </row>
    <row r="2711" spans="1:21">
      <c r="A2711" s="6" t="s">
        <v>87</v>
      </c>
      <c r="B2711" s="7">
        <v>1</v>
      </c>
      <c r="C2711" s="5">
        <v>2939</v>
      </c>
      <c r="D2711" s="5">
        <v>42</v>
      </c>
      <c r="E2711" s="8" t="s">
        <v>3631</v>
      </c>
      <c r="F2711" s="8">
        <v>42131403</v>
      </c>
      <c r="G2711" s="5" t="s">
        <v>3634</v>
      </c>
      <c r="H2711" s="5" t="s">
        <v>225</v>
      </c>
      <c r="I2711" s="6" t="s">
        <v>91</v>
      </c>
      <c r="J2711" s="6" t="s">
        <v>91</v>
      </c>
      <c r="K2711" s="6" t="s">
        <v>91</v>
      </c>
      <c r="L2711" s="6" t="s">
        <v>91</v>
      </c>
      <c r="M2711" s="5" t="s">
        <v>92</v>
      </c>
      <c r="N2711" s="6" t="s">
        <v>91</v>
      </c>
      <c r="O2711" s="6" t="s">
        <v>91</v>
      </c>
      <c r="P2711" s="6" t="s">
        <v>91</v>
      </c>
      <c r="Q2711" s="6" t="s">
        <v>91</v>
      </c>
      <c r="R2711" s="5">
        <v>1</v>
      </c>
      <c r="S2711" s="5">
        <v>0</v>
      </c>
      <c r="T2711" s="5" t="s">
        <v>93</v>
      </c>
      <c r="U2711" s="5" t="s">
        <v>105</v>
      </c>
    </row>
    <row r="2712" spans="1:21">
      <c r="A2712" s="6" t="s">
        <v>87</v>
      </c>
      <c r="B2712" s="7">
        <v>1</v>
      </c>
      <c r="C2712" s="5">
        <v>2940</v>
      </c>
      <c r="D2712" s="5">
        <v>42</v>
      </c>
      <c r="E2712" s="8" t="s">
        <v>3631</v>
      </c>
      <c r="F2712" s="8">
        <v>42131404</v>
      </c>
      <c r="G2712" s="5" t="s">
        <v>3635</v>
      </c>
      <c r="H2712" s="5" t="s">
        <v>227</v>
      </c>
      <c r="I2712" s="6" t="s">
        <v>91</v>
      </c>
      <c r="J2712" s="6" t="s">
        <v>91</v>
      </c>
      <c r="K2712" s="6" t="s">
        <v>91</v>
      </c>
      <c r="L2712" s="6" t="s">
        <v>91</v>
      </c>
      <c r="M2712" s="5" t="s">
        <v>92</v>
      </c>
      <c r="N2712" s="6" t="s">
        <v>91</v>
      </c>
      <c r="O2712" s="6" t="s">
        <v>91</v>
      </c>
      <c r="P2712" s="6" t="s">
        <v>91</v>
      </c>
      <c r="Q2712" s="6" t="s">
        <v>91</v>
      </c>
      <c r="R2712" s="5">
        <v>1</v>
      </c>
      <c r="S2712" s="5">
        <v>0</v>
      </c>
      <c r="T2712" s="5" t="s">
        <v>93</v>
      </c>
      <c r="U2712" s="5" t="s">
        <v>105</v>
      </c>
    </row>
    <row r="2713" spans="1:21">
      <c r="A2713" s="6" t="s">
        <v>87</v>
      </c>
      <c r="B2713" s="7">
        <v>1</v>
      </c>
      <c r="C2713" s="5">
        <v>2941</v>
      </c>
      <c r="D2713" s="5">
        <v>42</v>
      </c>
      <c r="E2713" s="8" t="s">
        <v>3561</v>
      </c>
      <c r="F2713" s="8">
        <v>421315</v>
      </c>
      <c r="G2713" s="5" t="s">
        <v>3636</v>
      </c>
      <c r="H2713" s="5" t="s">
        <v>3637</v>
      </c>
      <c r="I2713" s="6" t="s">
        <v>91</v>
      </c>
      <c r="J2713" s="6" t="s">
        <v>91</v>
      </c>
      <c r="K2713" s="6" t="s">
        <v>91</v>
      </c>
      <c r="L2713" s="6" t="s">
        <v>91</v>
      </c>
      <c r="M2713" s="5" t="s">
        <v>92</v>
      </c>
      <c r="N2713" s="6" t="s">
        <v>91</v>
      </c>
      <c r="O2713" s="6" t="s">
        <v>91</v>
      </c>
      <c r="P2713" s="6" t="s">
        <v>91</v>
      </c>
      <c r="Q2713" s="6" t="s">
        <v>91</v>
      </c>
      <c r="R2713" s="5">
        <v>1</v>
      </c>
      <c r="S2713" s="5">
        <v>0</v>
      </c>
      <c r="T2713" s="5" t="s">
        <v>93</v>
      </c>
      <c r="U2713" s="5" t="s">
        <v>105</v>
      </c>
    </row>
    <row r="2714" spans="1:21">
      <c r="A2714" s="6" t="s">
        <v>87</v>
      </c>
      <c r="B2714" s="7">
        <v>1</v>
      </c>
      <c r="C2714" s="5">
        <v>2942</v>
      </c>
      <c r="D2714" s="5">
        <v>42</v>
      </c>
      <c r="E2714" s="8" t="s">
        <v>3638</v>
      </c>
      <c r="F2714" s="8">
        <v>42131501</v>
      </c>
      <c r="G2714" s="5" t="s">
        <v>3639</v>
      </c>
      <c r="H2714" s="5" t="s">
        <v>221</v>
      </c>
      <c r="I2714" s="6" t="s">
        <v>91</v>
      </c>
      <c r="J2714" s="6" t="s">
        <v>91</v>
      </c>
      <c r="K2714" s="6" t="s">
        <v>91</v>
      </c>
      <c r="L2714" s="6" t="s">
        <v>91</v>
      </c>
      <c r="M2714" s="5" t="s">
        <v>92</v>
      </c>
      <c r="N2714" s="6" t="s">
        <v>91</v>
      </c>
      <c r="O2714" s="6" t="s">
        <v>91</v>
      </c>
      <c r="P2714" s="6" t="s">
        <v>91</v>
      </c>
      <c r="Q2714" s="6" t="s">
        <v>91</v>
      </c>
      <c r="R2714" s="5">
        <v>1</v>
      </c>
      <c r="S2714" s="5">
        <v>0</v>
      </c>
      <c r="T2714" s="5" t="s">
        <v>93</v>
      </c>
      <c r="U2714" s="5" t="s">
        <v>105</v>
      </c>
    </row>
    <row r="2715" spans="1:21">
      <c r="A2715" s="6" t="s">
        <v>87</v>
      </c>
      <c r="B2715" s="7">
        <v>1</v>
      </c>
      <c r="C2715" s="5">
        <v>2943</v>
      </c>
      <c r="D2715" s="5">
        <v>42</v>
      </c>
      <c r="E2715" s="8" t="s">
        <v>3638</v>
      </c>
      <c r="F2715" s="8">
        <v>42131502</v>
      </c>
      <c r="G2715" s="5" t="s">
        <v>3640</v>
      </c>
      <c r="H2715" s="5" t="s">
        <v>223</v>
      </c>
      <c r="I2715" s="6" t="s">
        <v>91</v>
      </c>
      <c r="J2715" s="6" t="s">
        <v>91</v>
      </c>
      <c r="K2715" s="6" t="s">
        <v>91</v>
      </c>
      <c r="L2715" s="6" t="s">
        <v>91</v>
      </c>
      <c r="M2715" s="5" t="s">
        <v>92</v>
      </c>
      <c r="N2715" s="6" t="s">
        <v>91</v>
      </c>
      <c r="O2715" s="6" t="s">
        <v>91</v>
      </c>
      <c r="P2715" s="6" t="s">
        <v>91</v>
      </c>
      <c r="Q2715" s="6" t="s">
        <v>91</v>
      </c>
      <c r="R2715" s="5">
        <v>1</v>
      </c>
      <c r="S2715" s="5">
        <v>0</v>
      </c>
      <c r="T2715" s="5" t="s">
        <v>93</v>
      </c>
      <c r="U2715" s="5" t="s">
        <v>105</v>
      </c>
    </row>
    <row r="2716" spans="1:21">
      <c r="A2716" s="6" t="s">
        <v>87</v>
      </c>
      <c r="B2716" s="7">
        <v>1</v>
      </c>
      <c r="C2716" s="5">
        <v>2944</v>
      </c>
      <c r="D2716" s="5">
        <v>42</v>
      </c>
      <c r="E2716" s="8" t="s">
        <v>3638</v>
      </c>
      <c r="F2716" s="8">
        <v>42131503</v>
      </c>
      <c r="G2716" s="5" t="s">
        <v>3641</v>
      </c>
      <c r="H2716" s="5" t="s">
        <v>225</v>
      </c>
      <c r="I2716" s="6" t="s">
        <v>91</v>
      </c>
      <c r="J2716" s="6" t="s">
        <v>91</v>
      </c>
      <c r="K2716" s="6" t="s">
        <v>91</v>
      </c>
      <c r="L2716" s="6" t="s">
        <v>91</v>
      </c>
      <c r="M2716" s="5" t="s">
        <v>92</v>
      </c>
      <c r="N2716" s="6" t="s">
        <v>91</v>
      </c>
      <c r="O2716" s="6" t="s">
        <v>91</v>
      </c>
      <c r="P2716" s="6" t="s">
        <v>91</v>
      </c>
      <c r="Q2716" s="6" t="s">
        <v>91</v>
      </c>
      <c r="R2716" s="5">
        <v>1</v>
      </c>
      <c r="S2716" s="5">
        <v>0</v>
      </c>
      <c r="T2716" s="5" t="s">
        <v>93</v>
      </c>
      <c r="U2716" s="5" t="s">
        <v>105</v>
      </c>
    </row>
    <row r="2717" spans="1:21">
      <c r="A2717" s="6" t="s">
        <v>87</v>
      </c>
      <c r="B2717" s="7">
        <v>1</v>
      </c>
      <c r="C2717" s="5">
        <v>2945</v>
      </c>
      <c r="D2717" s="5">
        <v>42</v>
      </c>
      <c r="E2717" s="8" t="s">
        <v>3638</v>
      </c>
      <c r="F2717" s="8">
        <v>42131504</v>
      </c>
      <c r="G2717" s="5" t="s">
        <v>3642</v>
      </c>
      <c r="H2717" s="5" t="s">
        <v>227</v>
      </c>
      <c r="I2717" s="6" t="s">
        <v>91</v>
      </c>
      <c r="J2717" s="6" t="s">
        <v>91</v>
      </c>
      <c r="K2717" s="6" t="s">
        <v>91</v>
      </c>
      <c r="L2717" s="6" t="s">
        <v>91</v>
      </c>
      <c r="M2717" s="5" t="s">
        <v>92</v>
      </c>
      <c r="N2717" s="6" t="s">
        <v>91</v>
      </c>
      <c r="O2717" s="6" t="s">
        <v>91</v>
      </c>
      <c r="P2717" s="6" t="s">
        <v>91</v>
      </c>
      <c r="Q2717" s="6" t="s">
        <v>91</v>
      </c>
      <c r="R2717" s="5">
        <v>1</v>
      </c>
      <c r="S2717" s="5">
        <v>0</v>
      </c>
      <c r="T2717" s="5" t="s">
        <v>93</v>
      </c>
      <c r="U2717" s="5" t="s">
        <v>105</v>
      </c>
    </row>
    <row r="2718" spans="1:21">
      <c r="A2718" s="6" t="s">
        <v>87</v>
      </c>
      <c r="B2718" s="7">
        <v>1</v>
      </c>
      <c r="C2718" s="5">
        <v>2946</v>
      </c>
      <c r="D2718" s="5">
        <v>42</v>
      </c>
      <c r="E2718" s="8" t="s">
        <v>3561</v>
      </c>
      <c r="F2718" s="8">
        <v>421316</v>
      </c>
      <c r="G2718" s="5" t="s">
        <v>3643</v>
      </c>
      <c r="H2718" s="5" t="s">
        <v>3644</v>
      </c>
      <c r="I2718" s="5">
        <v>10065506331</v>
      </c>
      <c r="J2718" s="6" t="s">
        <v>91</v>
      </c>
      <c r="K2718" s="6" t="s">
        <v>91</v>
      </c>
      <c r="L2718" s="6" t="s">
        <v>91</v>
      </c>
      <c r="M2718" s="5" t="s">
        <v>92</v>
      </c>
      <c r="N2718" s="6" t="s">
        <v>91</v>
      </c>
      <c r="O2718" s="6" t="s">
        <v>91</v>
      </c>
      <c r="P2718" s="6" t="s">
        <v>91</v>
      </c>
      <c r="Q2718" s="6" t="s">
        <v>91</v>
      </c>
      <c r="R2718" s="5">
        <v>1</v>
      </c>
      <c r="S2718" s="5">
        <v>0</v>
      </c>
      <c r="T2718" s="5" t="s">
        <v>93</v>
      </c>
      <c r="U2718" s="5" t="s">
        <v>105</v>
      </c>
    </row>
    <row r="2719" spans="1:21">
      <c r="A2719" s="6" t="s">
        <v>87</v>
      </c>
      <c r="B2719" s="7">
        <v>1</v>
      </c>
      <c r="C2719" s="5">
        <v>2947</v>
      </c>
      <c r="D2719" s="5">
        <v>42</v>
      </c>
      <c r="E2719" s="8" t="s">
        <v>3645</v>
      </c>
      <c r="F2719" s="8">
        <v>42131601</v>
      </c>
      <c r="G2719" s="5" t="s">
        <v>3646</v>
      </c>
      <c r="H2719" s="5" t="s">
        <v>221</v>
      </c>
      <c r="I2719" s="6" t="s">
        <v>91</v>
      </c>
      <c r="J2719" s="6" t="s">
        <v>91</v>
      </c>
      <c r="K2719" s="6" t="s">
        <v>91</v>
      </c>
      <c r="L2719" s="6" t="s">
        <v>91</v>
      </c>
      <c r="M2719" s="5" t="s">
        <v>92</v>
      </c>
      <c r="N2719" s="6" t="s">
        <v>91</v>
      </c>
      <c r="O2719" s="6" t="s">
        <v>91</v>
      </c>
      <c r="P2719" s="6" t="s">
        <v>91</v>
      </c>
      <c r="Q2719" s="6" t="s">
        <v>91</v>
      </c>
      <c r="R2719" s="5">
        <v>1</v>
      </c>
      <c r="S2719" s="5">
        <v>0</v>
      </c>
      <c r="T2719" s="5" t="s">
        <v>93</v>
      </c>
      <c r="U2719" s="5" t="s">
        <v>105</v>
      </c>
    </row>
    <row r="2720" spans="1:21">
      <c r="A2720" s="6" t="s">
        <v>87</v>
      </c>
      <c r="B2720" s="7">
        <v>1</v>
      </c>
      <c r="C2720" s="5">
        <v>2948</v>
      </c>
      <c r="D2720" s="5">
        <v>42</v>
      </c>
      <c r="E2720" s="8" t="s">
        <v>3645</v>
      </c>
      <c r="F2720" s="8">
        <v>42131602</v>
      </c>
      <c r="G2720" s="5" t="s">
        <v>3647</v>
      </c>
      <c r="H2720" s="5" t="s">
        <v>223</v>
      </c>
      <c r="I2720" s="6" t="s">
        <v>91</v>
      </c>
      <c r="J2720" s="6" t="s">
        <v>91</v>
      </c>
      <c r="K2720" s="6" t="s">
        <v>91</v>
      </c>
      <c r="L2720" s="6" t="s">
        <v>91</v>
      </c>
      <c r="M2720" s="5" t="s">
        <v>92</v>
      </c>
      <c r="N2720" s="6" t="s">
        <v>91</v>
      </c>
      <c r="O2720" s="6" t="s">
        <v>91</v>
      </c>
      <c r="P2720" s="6" t="s">
        <v>91</v>
      </c>
      <c r="Q2720" s="6" t="s">
        <v>91</v>
      </c>
      <c r="R2720" s="5">
        <v>1</v>
      </c>
      <c r="S2720" s="5">
        <v>0</v>
      </c>
      <c r="T2720" s="5" t="s">
        <v>93</v>
      </c>
      <c r="U2720" s="5" t="s">
        <v>105</v>
      </c>
    </row>
    <row r="2721" spans="1:21">
      <c r="A2721" s="6" t="s">
        <v>87</v>
      </c>
      <c r="B2721" s="7">
        <v>1</v>
      </c>
      <c r="C2721" s="5">
        <v>2949</v>
      </c>
      <c r="D2721" s="5">
        <v>42</v>
      </c>
      <c r="E2721" s="8" t="s">
        <v>3645</v>
      </c>
      <c r="F2721" s="8">
        <v>42131603</v>
      </c>
      <c r="G2721" s="5" t="s">
        <v>3648</v>
      </c>
      <c r="H2721" s="5" t="s">
        <v>225</v>
      </c>
      <c r="I2721" s="6" t="s">
        <v>91</v>
      </c>
      <c r="J2721" s="6" t="s">
        <v>91</v>
      </c>
      <c r="K2721" s="6" t="s">
        <v>91</v>
      </c>
      <c r="L2721" s="6" t="s">
        <v>91</v>
      </c>
      <c r="M2721" s="5" t="s">
        <v>92</v>
      </c>
      <c r="N2721" s="6" t="s">
        <v>91</v>
      </c>
      <c r="O2721" s="6" t="s">
        <v>91</v>
      </c>
      <c r="P2721" s="6" t="s">
        <v>91</v>
      </c>
      <c r="Q2721" s="6" t="s">
        <v>91</v>
      </c>
      <c r="R2721" s="5">
        <v>1</v>
      </c>
      <c r="S2721" s="5">
        <v>0</v>
      </c>
      <c r="T2721" s="5" t="s">
        <v>93</v>
      </c>
      <c r="U2721" s="5" t="s">
        <v>105</v>
      </c>
    </row>
    <row r="2722" spans="1:21">
      <c r="A2722" s="6" t="s">
        <v>87</v>
      </c>
      <c r="B2722" s="7">
        <v>1</v>
      </c>
      <c r="C2722" s="5">
        <v>2950</v>
      </c>
      <c r="D2722" s="5">
        <v>42</v>
      </c>
      <c r="E2722" s="8" t="s">
        <v>3645</v>
      </c>
      <c r="F2722" s="8">
        <v>42131604</v>
      </c>
      <c r="G2722" s="5" t="s">
        <v>3649</v>
      </c>
      <c r="H2722" s="5" t="s">
        <v>227</v>
      </c>
      <c r="I2722" s="6" t="s">
        <v>91</v>
      </c>
      <c r="J2722" s="6" t="s">
        <v>91</v>
      </c>
      <c r="K2722" s="6" t="s">
        <v>91</v>
      </c>
      <c r="L2722" s="6" t="s">
        <v>91</v>
      </c>
      <c r="M2722" s="5" t="s">
        <v>92</v>
      </c>
      <c r="N2722" s="6" t="s">
        <v>91</v>
      </c>
      <c r="O2722" s="6" t="s">
        <v>91</v>
      </c>
      <c r="P2722" s="6" t="s">
        <v>91</v>
      </c>
      <c r="Q2722" s="6" t="s">
        <v>91</v>
      </c>
      <c r="R2722" s="5">
        <v>1</v>
      </c>
      <c r="S2722" s="5">
        <v>0</v>
      </c>
      <c r="T2722" s="5" t="s">
        <v>93</v>
      </c>
      <c r="U2722" s="5" t="s">
        <v>105</v>
      </c>
    </row>
    <row r="2723" spans="1:21">
      <c r="A2723" s="6" t="s">
        <v>87</v>
      </c>
      <c r="B2723" s="7">
        <v>1</v>
      </c>
      <c r="C2723" s="5">
        <v>2951</v>
      </c>
      <c r="D2723" s="5">
        <v>42</v>
      </c>
      <c r="E2723" s="8" t="s">
        <v>3561</v>
      </c>
      <c r="F2723" s="8">
        <v>421317</v>
      </c>
      <c r="G2723" s="5" t="s">
        <v>3650</v>
      </c>
      <c r="H2723" s="5" t="s">
        <v>3651</v>
      </c>
      <c r="I2723" s="5">
        <v>10065506407</v>
      </c>
      <c r="J2723" s="6" t="s">
        <v>91</v>
      </c>
      <c r="K2723" s="6" t="s">
        <v>91</v>
      </c>
      <c r="L2723" s="6" t="s">
        <v>91</v>
      </c>
      <c r="M2723" s="5" t="s">
        <v>92</v>
      </c>
      <c r="N2723" s="6" t="s">
        <v>91</v>
      </c>
      <c r="O2723" s="6" t="s">
        <v>91</v>
      </c>
      <c r="P2723" s="6" t="s">
        <v>91</v>
      </c>
      <c r="Q2723" s="6" t="s">
        <v>91</v>
      </c>
      <c r="R2723" s="5">
        <v>1</v>
      </c>
      <c r="S2723" s="5">
        <v>0</v>
      </c>
      <c r="T2723" s="5" t="s">
        <v>93</v>
      </c>
      <c r="U2723" s="5" t="s">
        <v>105</v>
      </c>
    </row>
    <row r="2724" spans="1:21">
      <c r="A2724" s="6" t="s">
        <v>87</v>
      </c>
      <c r="B2724" s="7">
        <v>1</v>
      </c>
      <c r="C2724" s="5">
        <v>2952</v>
      </c>
      <c r="D2724" s="5">
        <v>42</v>
      </c>
      <c r="E2724" s="8" t="s">
        <v>3652</v>
      </c>
      <c r="F2724" s="8">
        <v>42131701</v>
      </c>
      <c r="G2724" s="5" t="s">
        <v>3653</v>
      </c>
      <c r="H2724" s="5" t="s">
        <v>221</v>
      </c>
      <c r="I2724" s="6" t="s">
        <v>91</v>
      </c>
      <c r="J2724" s="6" t="s">
        <v>91</v>
      </c>
      <c r="K2724" s="6" t="s">
        <v>91</v>
      </c>
      <c r="L2724" s="6" t="s">
        <v>91</v>
      </c>
      <c r="M2724" s="5" t="s">
        <v>92</v>
      </c>
      <c r="N2724" s="6" t="s">
        <v>91</v>
      </c>
      <c r="O2724" s="6" t="s">
        <v>91</v>
      </c>
      <c r="P2724" s="6" t="s">
        <v>91</v>
      </c>
      <c r="Q2724" s="6" t="s">
        <v>91</v>
      </c>
      <c r="R2724" s="5">
        <v>1</v>
      </c>
      <c r="S2724" s="5">
        <v>0</v>
      </c>
      <c r="T2724" s="5" t="s">
        <v>93</v>
      </c>
      <c r="U2724" s="5" t="s">
        <v>105</v>
      </c>
    </row>
    <row r="2725" spans="1:21">
      <c r="A2725" s="6" t="s">
        <v>87</v>
      </c>
      <c r="B2725" s="7">
        <v>1</v>
      </c>
      <c r="C2725" s="5">
        <v>2953</v>
      </c>
      <c r="D2725" s="5">
        <v>42</v>
      </c>
      <c r="E2725" s="8" t="s">
        <v>3652</v>
      </c>
      <c r="F2725" s="8">
        <v>42131702</v>
      </c>
      <c r="G2725" s="5" t="s">
        <v>3654</v>
      </c>
      <c r="H2725" s="5" t="s">
        <v>223</v>
      </c>
      <c r="I2725" s="6" t="s">
        <v>91</v>
      </c>
      <c r="J2725" s="6" t="s">
        <v>91</v>
      </c>
      <c r="K2725" s="6" t="s">
        <v>91</v>
      </c>
      <c r="L2725" s="6" t="s">
        <v>91</v>
      </c>
      <c r="M2725" s="5" t="s">
        <v>92</v>
      </c>
      <c r="N2725" s="6" t="s">
        <v>91</v>
      </c>
      <c r="O2725" s="6" t="s">
        <v>91</v>
      </c>
      <c r="P2725" s="6" t="s">
        <v>91</v>
      </c>
      <c r="Q2725" s="6" t="s">
        <v>91</v>
      </c>
      <c r="R2725" s="5">
        <v>1</v>
      </c>
      <c r="S2725" s="5">
        <v>0</v>
      </c>
      <c r="T2725" s="5" t="s">
        <v>93</v>
      </c>
      <c r="U2725" s="5" t="s">
        <v>105</v>
      </c>
    </row>
    <row r="2726" spans="1:21">
      <c r="A2726" s="6" t="s">
        <v>87</v>
      </c>
      <c r="B2726" s="7">
        <v>1</v>
      </c>
      <c r="C2726" s="5">
        <v>2954</v>
      </c>
      <c r="D2726" s="5">
        <v>42</v>
      </c>
      <c r="E2726" s="8" t="s">
        <v>3652</v>
      </c>
      <c r="F2726" s="8">
        <v>42131703</v>
      </c>
      <c r="G2726" s="5" t="s">
        <v>3655</v>
      </c>
      <c r="H2726" s="5" t="s">
        <v>225</v>
      </c>
      <c r="I2726" s="6" t="s">
        <v>91</v>
      </c>
      <c r="J2726" s="6" t="s">
        <v>91</v>
      </c>
      <c r="K2726" s="6" t="s">
        <v>91</v>
      </c>
      <c r="L2726" s="6" t="s">
        <v>91</v>
      </c>
      <c r="M2726" s="5" t="s">
        <v>92</v>
      </c>
      <c r="N2726" s="6" t="s">
        <v>91</v>
      </c>
      <c r="O2726" s="6" t="s">
        <v>91</v>
      </c>
      <c r="P2726" s="6" t="s">
        <v>91</v>
      </c>
      <c r="Q2726" s="6" t="s">
        <v>91</v>
      </c>
      <c r="R2726" s="5">
        <v>1</v>
      </c>
      <c r="S2726" s="5">
        <v>0</v>
      </c>
      <c r="T2726" s="5" t="s">
        <v>93</v>
      </c>
      <c r="U2726" s="5" t="s">
        <v>105</v>
      </c>
    </row>
    <row r="2727" spans="1:21">
      <c r="A2727" s="6" t="s">
        <v>87</v>
      </c>
      <c r="B2727" s="7">
        <v>1</v>
      </c>
      <c r="C2727" s="5">
        <v>2955</v>
      </c>
      <c r="D2727" s="5">
        <v>42</v>
      </c>
      <c r="E2727" s="8" t="s">
        <v>3652</v>
      </c>
      <c r="F2727" s="8">
        <v>42131704</v>
      </c>
      <c r="G2727" s="5" t="s">
        <v>3656</v>
      </c>
      <c r="H2727" s="5" t="s">
        <v>227</v>
      </c>
      <c r="I2727" s="6" t="s">
        <v>91</v>
      </c>
      <c r="J2727" s="6" t="s">
        <v>91</v>
      </c>
      <c r="K2727" s="6" t="s">
        <v>91</v>
      </c>
      <c r="L2727" s="6" t="s">
        <v>91</v>
      </c>
      <c r="M2727" s="5" t="s">
        <v>92</v>
      </c>
      <c r="N2727" s="6" t="s">
        <v>91</v>
      </c>
      <c r="O2727" s="6" t="s">
        <v>91</v>
      </c>
      <c r="P2727" s="6" t="s">
        <v>91</v>
      </c>
      <c r="Q2727" s="6" t="s">
        <v>91</v>
      </c>
      <c r="R2727" s="5">
        <v>1</v>
      </c>
      <c r="S2727" s="5">
        <v>0</v>
      </c>
      <c r="T2727" s="5" t="s">
        <v>93</v>
      </c>
      <c r="U2727" s="5" t="s">
        <v>105</v>
      </c>
    </row>
    <row r="2728" spans="1:21">
      <c r="A2728" s="6" t="s">
        <v>87</v>
      </c>
      <c r="B2728" s="7">
        <v>1</v>
      </c>
      <c r="C2728" s="5">
        <v>2956</v>
      </c>
      <c r="D2728" s="5">
        <v>42</v>
      </c>
      <c r="E2728" s="8" t="s">
        <v>3561</v>
      </c>
      <c r="F2728" s="8">
        <v>421318</v>
      </c>
      <c r="G2728" s="5" t="s">
        <v>3657</v>
      </c>
      <c r="H2728" s="5" t="s">
        <v>3658</v>
      </c>
      <c r="I2728" s="6" t="s">
        <v>91</v>
      </c>
      <c r="J2728" s="6" t="s">
        <v>91</v>
      </c>
      <c r="K2728" s="6" t="s">
        <v>91</v>
      </c>
      <c r="L2728" s="6" t="s">
        <v>91</v>
      </c>
      <c r="M2728" s="5" t="s">
        <v>92</v>
      </c>
      <c r="N2728" s="6" t="s">
        <v>91</v>
      </c>
      <c r="O2728" s="6" t="s">
        <v>91</v>
      </c>
      <c r="P2728" s="6" t="s">
        <v>91</v>
      </c>
      <c r="Q2728" s="6" t="s">
        <v>91</v>
      </c>
      <c r="R2728" s="5">
        <v>1</v>
      </c>
      <c r="S2728" s="5">
        <v>0</v>
      </c>
      <c r="T2728" s="5" t="s">
        <v>93</v>
      </c>
      <c r="U2728" s="5" t="s">
        <v>105</v>
      </c>
    </row>
    <row r="2729" spans="1:21">
      <c r="A2729" s="6" t="s">
        <v>87</v>
      </c>
      <c r="B2729" s="7">
        <v>1</v>
      </c>
      <c r="C2729" s="5">
        <v>2957</v>
      </c>
      <c r="D2729" s="5">
        <v>42</v>
      </c>
      <c r="E2729" s="8" t="s">
        <v>3659</v>
      </c>
      <c r="F2729" s="8">
        <v>42131801</v>
      </c>
      <c r="G2729" s="5" t="s">
        <v>3660</v>
      </c>
      <c r="H2729" s="5" t="s">
        <v>221</v>
      </c>
      <c r="I2729" s="6" t="s">
        <v>91</v>
      </c>
      <c r="J2729" s="6" t="s">
        <v>91</v>
      </c>
      <c r="K2729" s="6" t="s">
        <v>91</v>
      </c>
      <c r="L2729" s="6" t="s">
        <v>91</v>
      </c>
      <c r="M2729" s="5" t="s">
        <v>92</v>
      </c>
      <c r="N2729" s="6" t="s">
        <v>91</v>
      </c>
      <c r="O2729" s="6" t="s">
        <v>91</v>
      </c>
      <c r="P2729" s="6" t="s">
        <v>91</v>
      </c>
      <c r="Q2729" s="6" t="s">
        <v>91</v>
      </c>
      <c r="R2729" s="5">
        <v>1</v>
      </c>
      <c r="S2729" s="5">
        <v>0</v>
      </c>
      <c r="T2729" s="5" t="s">
        <v>93</v>
      </c>
      <c r="U2729" s="5" t="s">
        <v>105</v>
      </c>
    </row>
    <row r="2730" spans="1:21">
      <c r="A2730" s="6" t="s">
        <v>87</v>
      </c>
      <c r="B2730" s="7">
        <v>1</v>
      </c>
      <c r="C2730" s="5">
        <v>2958</v>
      </c>
      <c r="D2730" s="5">
        <v>42</v>
      </c>
      <c r="E2730" s="8" t="s">
        <v>3659</v>
      </c>
      <c r="F2730" s="8">
        <v>42131802</v>
      </c>
      <c r="G2730" s="5" t="s">
        <v>3661</v>
      </c>
      <c r="H2730" s="5" t="s">
        <v>223</v>
      </c>
      <c r="I2730" s="6" t="s">
        <v>91</v>
      </c>
      <c r="J2730" s="6" t="s">
        <v>91</v>
      </c>
      <c r="K2730" s="6" t="s">
        <v>91</v>
      </c>
      <c r="L2730" s="6" t="s">
        <v>91</v>
      </c>
      <c r="M2730" s="5" t="s">
        <v>92</v>
      </c>
      <c r="N2730" s="6" t="s">
        <v>91</v>
      </c>
      <c r="O2730" s="6" t="s">
        <v>91</v>
      </c>
      <c r="P2730" s="6" t="s">
        <v>91</v>
      </c>
      <c r="Q2730" s="6" t="s">
        <v>91</v>
      </c>
      <c r="R2730" s="5">
        <v>1</v>
      </c>
      <c r="S2730" s="5">
        <v>0</v>
      </c>
      <c r="T2730" s="5" t="s">
        <v>93</v>
      </c>
      <c r="U2730" s="5" t="s">
        <v>105</v>
      </c>
    </row>
    <row r="2731" spans="1:21">
      <c r="A2731" s="6" t="s">
        <v>87</v>
      </c>
      <c r="B2731" s="7">
        <v>1</v>
      </c>
      <c r="C2731" s="5">
        <v>2959</v>
      </c>
      <c r="D2731" s="5">
        <v>42</v>
      </c>
      <c r="E2731" s="8" t="s">
        <v>3659</v>
      </c>
      <c r="F2731" s="8">
        <v>42131803</v>
      </c>
      <c r="G2731" s="5" t="s">
        <v>3662</v>
      </c>
      <c r="H2731" s="5" t="s">
        <v>225</v>
      </c>
      <c r="I2731" s="6" t="s">
        <v>91</v>
      </c>
      <c r="J2731" s="6" t="s">
        <v>91</v>
      </c>
      <c r="K2731" s="6" t="s">
        <v>91</v>
      </c>
      <c r="L2731" s="6" t="s">
        <v>91</v>
      </c>
      <c r="M2731" s="5" t="s">
        <v>92</v>
      </c>
      <c r="N2731" s="6" t="s">
        <v>91</v>
      </c>
      <c r="O2731" s="6" t="s">
        <v>91</v>
      </c>
      <c r="P2731" s="6" t="s">
        <v>91</v>
      </c>
      <c r="Q2731" s="6" t="s">
        <v>91</v>
      </c>
      <c r="R2731" s="5">
        <v>1</v>
      </c>
      <c r="S2731" s="5">
        <v>0</v>
      </c>
      <c r="T2731" s="5" t="s">
        <v>93</v>
      </c>
      <c r="U2731" s="5" t="s">
        <v>105</v>
      </c>
    </row>
    <row r="2732" spans="1:21">
      <c r="A2732" s="6" t="s">
        <v>87</v>
      </c>
      <c r="B2732" s="7">
        <v>1</v>
      </c>
      <c r="C2732" s="5">
        <v>2960</v>
      </c>
      <c r="D2732" s="5">
        <v>42</v>
      </c>
      <c r="E2732" s="8" t="s">
        <v>3659</v>
      </c>
      <c r="F2732" s="8">
        <v>42131804</v>
      </c>
      <c r="G2732" s="5" t="s">
        <v>3663</v>
      </c>
      <c r="H2732" s="5" t="s">
        <v>227</v>
      </c>
      <c r="I2732" s="6" t="s">
        <v>91</v>
      </c>
      <c r="J2732" s="6" t="s">
        <v>91</v>
      </c>
      <c r="K2732" s="6" t="s">
        <v>91</v>
      </c>
      <c r="L2732" s="6" t="s">
        <v>91</v>
      </c>
      <c r="M2732" s="5" t="s">
        <v>92</v>
      </c>
      <c r="N2732" s="6" t="s">
        <v>91</v>
      </c>
      <c r="O2732" s="6" t="s">
        <v>91</v>
      </c>
      <c r="P2732" s="6" t="s">
        <v>91</v>
      </c>
      <c r="Q2732" s="6" t="s">
        <v>91</v>
      </c>
      <c r="R2732" s="5">
        <v>1</v>
      </c>
      <c r="S2732" s="5">
        <v>0</v>
      </c>
      <c r="T2732" s="5" t="s">
        <v>93</v>
      </c>
      <c r="U2732" s="5" t="s">
        <v>105</v>
      </c>
    </row>
    <row r="2733" spans="1:21">
      <c r="A2733" s="6" t="s">
        <v>87</v>
      </c>
      <c r="B2733" s="7">
        <v>1</v>
      </c>
      <c r="C2733" s="5">
        <v>2961</v>
      </c>
      <c r="D2733" s="5">
        <v>42</v>
      </c>
      <c r="E2733" s="8" t="s">
        <v>3561</v>
      </c>
      <c r="F2733" s="8">
        <v>421319</v>
      </c>
      <c r="G2733" s="5" t="s">
        <v>3664</v>
      </c>
      <c r="H2733" s="5" t="s">
        <v>3665</v>
      </c>
      <c r="I2733" s="6" t="s">
        <v>91</v>
      </c>
      <c r="J2733" s="6" t="s">
        <v>91</v>
      </c>
      <c r="K2733" s="6" t="s">
        <v>91</v>
      </c>
      <c r="L2733" s="6" t="s">
        <v>91</v>
      </c>
      <c r="M2733" s="5" t="s">
        <v>92</v>
      </c>
      <c r="N2733" s="6" t="s">
        <v>91</v>
      </c>
      <c r="O2733" s="6" t="s">
        <v>91</v>
      </c>
      <c r="P2733" s="6" t="s">
        <v>91</v>
      </c>
      <c r="Q2733" s="6" t="s">
        <v>91</v>
      </c>
      <c r="R2733" s="5">
        <v>1</v>
      </c>
      <c r="S2733" s="5">
        <v>0</v>
      </c>
      <c r="T2733" s="5" t="s">
        <v>93</v>
      </c>
      <c r="U2733" s="5" t="s">
        <v>105</v>
      </c>
    </row>
    <row r="2734" spans="1:21">
      <c r="A2734" s="6" t="s">
        <v>87</v>
      </c>
      <c r="B2734" s="7">
        <v>1</v>
      </c>
      <c r="C2734" s="5">
        <v>2962</v>
      </c>
      <c r="D2734" s="5">
        <v>42</v>
      </c>
      <c r="E2734" s="8" t="s">
        <v>3666</v>
      </c>
      <c r="F2734" s="8">
        <v>42131901</v>
      </c>
      <c r="G2734" s="5" t="s">
        <v>3667</v>
      </c>
      <c r="H2734" s="5" t="s">
        <v>221</v>
      </c>
      <c r="I2734" s="6" t="s">
        <v>91</v>
      </c>
      <c r="J2734" s="6" t="s">
        <v>91</v>
      </c>
      <c r="K2734" s="6" t="s">
        <v>91</v>
      </c>
      <c r="L2734" s="6" t="s">
        <v>91</v>
      </c>
      <c r="M2734" s="5" t="s">
        <v>92</v>
      </c>
      <c r="N2734" s="6" t="s">
        <v>91</v>
      </c>
      <c r="O2734" s="6" t="s">
        <v>91</v>
      </c>
      <c r="P2734" s="6" t="s">
        <v>91</v>
      </c>
      <c r="Q2734" s="6" t="s">
        <v>91</v>
      </c>
      <c r="R2734" s="5">
        <v>1</v>
      </c>
      <c r="S2734" s="5">
        <v>0</v>
      </c>
      <c r="T2734" s="5" t="s">
        <v>93</v>
      </c>
      <c r="U2734" s="5" t="s">
        <v>105</v>
      </c>
    </row>
    <row r="2735" spans="1:21">
      <c r="A2735" s="6" t="s">
        <v>87</v>
      </c>
      <c r="B2735" s="7">
        <v>1</v>
      </c>
      <c r="C2735" s="5">
        <v>2963</v>
      </c>
      <c r="D2735" s="5">
        <v>42</v>
      </c>
      <c r="E2735" s="8" t="s">
        <v>3666</v>
      </c>
      <c r="F2735" s="8">
        <v>42131902</v>
      </c>
      <c r="G2735" s="5" t="s">
        <v>3668</v>
      </c>
      <c r="H2735" s="5" t="s">
        <v>223</v>
      </c>
      <c r="I2735" s="6" t="s">
        <v>91</v>
      </c>
      <c r="J2735" s="6" t="s">
        <v>91</v>
      </c>
      <c r="K2735" s="6" t="s">
        <v>91</v>
      </c>
      <c r="L2735" s="6" t="s">
        <v>91</v>
      </c>
      <c r="M2735" s="5" t="s">
        <v>92</v>
      </c>
      <c r="N2735" s="6" t="s">
        <v>91</v>
      </c>
      <c r="O2735" s="6" t="s">
        <v>91</v>
      </c>
      <c r="P2735" s="6" t="s">
        <v>91</v>
      </c>
      <c r="Q2735" s="6" t="s">
        <v>91</v>
      </c>
      <c r="R2735" s="5">
        <v>1</v>
      </c>
      <c r="S2735" s="5">
        <v>0</v>
      </c>
      <c r="T2735" s="5" t="s">
        <v>93</v>
      </c>
      <c r="U2735" s="5" t="s">
        <v>105</v>
      </c>
    </row>
    <row r="2736" spans="1:21">
      <c r="A2736" s="6" t="s">
        <v>87</v>
      </c>
      <c r="B2736" s="7">
        <v>1</v>
      </c>
      <c r="C2736" s="5">
        <v>2964</v>
      </c>
      <c r="D2736" s="5">
        <v>42</v>
      </c>
      <c r="E2736" s="8" t="s">
        <v>3666</v>
      </c>
      <c r="F2736" s="8">
        <v>42131903</v>
      </c>
      <c r="G2736" s="5" t="s">
        <v>3669</v>
      </c>
      <c r="H2736" s="5" t="s">
        <v>225</v>
      </c>
      <c r="I2736" s="6" t="s">
        <v>91</v>
      </c>
      <c r="J2736" s="6" t="s">
        <v>91</v>
      </c>
      <c r="K2736" s="6" t="s">
        <v>91</v>
      </c>
      <c r="L2736" s="6" t="s">
        <v>91</v>
      </c>
      <c r="M2736" s="5" t="s">
        <v>92</v>
      </c>
      <c r="N2736" s="6" t="s">
        <v>91</v>
      </c>
      <c r="O2736" s="6" t="s">
        <v>91</v>
      </c>
      <c r="P2736" s="6" t="s">
        <v>91</v>
      </c>
      <c r="Q2736" s="6" t="s">
        <v>91</v>
      </c>
      <c r="R2736" s="5">
        <v>1</v>
      </c>
      <c r="S2736" s="5">
        <v>0</v>
      </c>
      <c r="T2736" s="5" t="s">
        <v>93</v>
      </c>
      <c r="U2736" s="5" t="s">
        <v>105</v>
      </c>
    </row>
    <row r="2737" spans="1:21">
      <c r="A2737" s="6" t="s">
        <v>87</v>
      </c>
      <c r="B2737" s="7">
        <v>1</v>
      </c>
      <c r="C2737" s="5">
        <v>2965</v>
      </c>
      <c r="D2737" s="5">
        <v>42</v>
      </c>
      <c r="E2737" s="8" t="s">
        <v>3666</v>
      </c>
      <c r="F2737" s="8">
        <v>42131904</v>
      </c>
      <c r="G2737" s="5" t="s">
        <v>3670</v>
      </c>
      <c r="H2737" s="5" t="s">
        <v>227</v>
      </c>
      <c r="I2737" s="6" t="s">
        <v>91</v>
      </c>
      <c r="J2737" s="6" t="s">
        <v>91</v>
      </c>
      <c r="K2737" s="6" t="s">
        <v>91</v>
      </c>
      <c r="L2737" s="6" t="s">
        <v>91</v>
      </c>
      <c r="M2737" s="5" t="s">
        <v>92</v>
      </c>
      <c r="N2737" s="6" t="s">
        <v>91</v>
      </c>
      <c r="O2737" s="6" t="s">
        <v>91</v>
      </c>
      <c r="P2737" s="6" t="s">
        <v>91</v>
      </c>
      <c r="Q2737" s="6" t="s">
        <v>91</v>
      </c>
      <c r="R2737" s="5">
        <v>1</v>
      </c>
      <c r="S2737" s="5">
        <v>0</v>
      </c>
      <c r="T2737" s="5" t="s">
        <v>93</v>
      </c>
      <c r="U2737" s="5" t="s">
        <v>105</v>
      </c>
    </row>
    <row r="2738" spans="1:21">
      <c r="A2738" s="6" t="s">
        <v>87</v>
      </c>
      <c r="B2738" s="7">
        <v>1</v>
      </c>
      <c r="C2738" s="5">
        <v>2966</v>
      </c>
      <c r="D2738" s="5">
        <v>42</v>
      </c>
      <c r="E2738" s="8" t="s">
        <v>3561</v>
      </c>
      <c r="F2738" s="8">
        <v>421320</v>
      </c>
      <c r="G2738" s="5" t="s">
        <v>3671</v>
      </c>
      <c r="H2738" s="5" t="s">
        <v>3672</v>
      </c>
      <c r="I2738" s="6" t="s">
        <v>91</v>
      </c>
      <c r="J2738" s="6" t="s">
        <v>91</v>
      </c>
      <c r="K2738" s="6" t="s">
        <v>91</v>
      </c>
      <c r="L2738" s="6" t="s">
        <v>91</v>
      </c>
      <c r="M2738" s="5" t="s">
        <v>92</v>
      </c>
      <c r="N2738" s="6" t="s">
        <v>91</v>
      </c>
      <c r="O2738" s="6" t="s">
        <v>91</v>
      </c>
      <c r="P2738" s="6" t="s">
        <v>91</v>
      </c>
      <c r="Q2738" s="6" t="s">
        <v>91</v>
      </c>
      <c r="R2738" s="5">
        <v>1</v>
      </c>
      <c r="S2738" s="5">
        <v>0</v>
      </c>
      <c r="T2738" s="5" t="s">
        <v>93</v>
      </c>
      <c r="U2738" s="5" t="s">
        <v>105</v>
      </c>
    </row>
    <row r="2739" spans="1:21">
      <c r="A2739" s="6" t="s">
        <v>87</v>
      </c>
      <c r="B2739" s="7">
        <v>1</v>
      </c>
      <c r="C2739" s="5">
        <v>2967</v>
      </c>
      <c r="D2739" s="5">
        <v>42</v>
      </c>
      <c r="E2739" s="8" t="s">
        <v>3673</v>
      </c>
      <c r="F2739" s="8">
        <v>42132001</v>
      </c>
      <c r="G2739" s="5" t="s">
        <v>3674</v>
      </c>
      <c r="H2739" s="5" t="s">
        <v>221</v>
      </c>
      <c r="I2739" s="6" t="s">
        <v>91</v>
      </c>
      <c r="J2739" s="6" t="s">
        <v>91</v>
      </c>
      <c r="K2739" s="6" t="s">
        <v>91</v>
      </c>
      <c r="L2739" s="6" t="s">
        <v>91</v>
      </c>
      <c r="M2739" s="5" t="s">
        <v>92</v>
      </c>
      <c r="N2739" s="6" t="s">
        <v>91</v>
      </c>
      <c r="O2739" s="6" t="s">
        <v>91</v>
      </c>
      <c r="P2739" s="6" t="s">
        <v>91</v>
      </c>
      <c r="Q2739" s="6" t="s">
        <v>91</v>
      </c>
      <c r="R2739" s="5">
        <v>1</v>
      </c>
      <c r="S2739" s="5">
        <v>0</v>
      </c>
      <c r="T2739" s="5" t="s">
        <v>93</v>
      </c>
      <c r="U2739" s="5" t="s">
        <v>105</v>
      </c>
    </row>
    <row r="2740" spans="1:21">
      <c r="A2740" s="6" t="s">
        <v>87</v>
      </c>
      <c r="B2740" s="7">
        <v>1</v>
      </c>
      <c r="C2740" s="5">
        <v>2968</v>
      </c>
      <c r="D2740" s="5">
        <v>42</v>
      </c>
      <c r="E2740" s="8" t="s">
        <v>3673</v>
      </c>
      <c r="F2740" s="8">
        <v>42132002</v>
      </c>
      <c r="G2740" s="5" t="s">
        <v>3675</v>
      </c>
      <c r="H2740" s="5" t="s">
        <v>223</v>
      </c>
      <c r="I2740" s="6" t="s">
        <v>91</v>
      </c>
      <c r="J2740" s="6" t="s">
        <v>91</v>
      </c>
      <c r="K2740" s="6" t="s">
        <v>91</v>
      </c>
      <c r="L2740" s="6" t="s">
        <v>91</v>
      </c>
      <c r="M2740" s="5" t="s">
        <v>92</v>
      </c>
      <c r="N2740" s="6" t="s">
        <v>91</v>
      </c>
      <c r="O2740" s="6" t="s">
        <v>91</v>
      </c>
      <c r="P2740" s="6" t="s">
        <v>91</v>
      </c>
      <c r="Q2740" s="6" t="s">
        <v>91</v>
      </c>
      <c r="R2740" s="5">
        <v>1</v>
      </c>
      <c r="S2740" s="5">
        <v>0</v>
      </c>
      <c r="T2740" s="5" t="s">
        <v>93</v>
      </c>
      <c r="U2740" s="5" t="s">
        <v>105</v>
      </c>
    </row>
    <row r="2741" spans="1:21">
      <c r="A2741" s="6" t="s">
        <v>87</v>
      </c>
      <c r="B2741" s="7">
        <v>1</v>
      </c>
      <c r="C2741" s="5">
        <v>2969</v>
      </c>
      <c r="D2741" s="5">
        <v>42</v>
      </c>
      <c r="E2741" s="8" t="s">
        <v>3673</v>
      </c>
      <c r="F2741" s="8">
        <v>42132003</v>
      </c>
      <c r="G2741" s="5" t="s">
        <v>3676</v>
      </c>
      <c r="H2741" s="5" t="s">
        <v>225</v>
      </c>
      <c r="I2741" s="6" t="s">
        <v>91</v>
      </c>
      <c r="J2741" s="6" t="s">
        <v>91</v>
      </c>
      <c r="K2741" s="6" t="s">
        <v>91</v>
      </c>
      <c r="L2741" s="6" t="s">
        <v>91</v>
      </c>
      <c r="M2741" s="5" t="s">
        <v>92</v>
      </c>
      <c r="N2741" s="6" t="s">
        <v>91</v>
      </c>
      <c r="O2741" s="6" t="s">
        <v>91</v>
      </c>
      <c r="P2741" s="6" t="s">
        <v>91</v>
      </c>
      <c r="Q2741" s="6" t="s">
        <v>91</v>
      </c>
      <c r="R2741" s="5">
        <v>1</v>
      </c>
      <c r="S2741" s="5">
        <v>0</v>
      </c>
      <c r="T2741" s="5" t="s">
        <v>93</v>
      </c>
      <c r="U2741" s="5" t="s">
        <v>105</v>
      </c>
    </row>
    <row r="2742" spans="1:21">
      <c r="A2742" s="6" t="s">
        <v>87</v>
      </c>
      <c r="B2742" s="7">
        <v>1</v>
      </c>
      <c r="C2742" s="5">
        <v>2970</v>
      </c>
      <c r="D2742" s="5">
        <v>42</v>
      </c>
      <c r="E2742" s="8" t="s">
        <v>3673</v>
      </c>
      <c r="F2742" s="8">
        <v>42132004</v>
      </c>
      <c r="G2742" s="5" t="s">
        <v>3677</v>
      </c>
      <c r="H2742" s="5" t="s">
        <v>227</v>
      </c>
      <c r="I2742" s="6" t="s">
        <v>91</v>
      </c>
      <c r="J2742" s="6" t="s">
        <v>91</v>
      </c>
      <c r="K2742" s="6" t="s">
        <v>91</v>
      </c>
      <c r="L2742" s="6" t="s">
        <v>91</v>
      </c>
      <c r="M2742" s="5" t="s">
        <v>92</v>
      </c>
      <c r="N2742" s="6" t="s">
        <v>91</v>
      </c>
      <c r="O2742" s="6" t="s">
        <v>91</v>
      </c>
      <c r="P2742" s="6" t="s">
        <v>91</v>
      </c>
      <c r="Q2742" s="6" t="s">
        <v>91</v>
      </c>
      <c r="R2742" s="5">
        <v>1</v>
      </c>
      <c r="S2742" s="5">
        <v>0</v>
      </c>
      <c r="T2742" s="5" t="s">
        <v>93</v>
      </c>
      <c r="U2742" s="5" t="s">
        <v>105</v>
      </c>
    </row>
    <row r="2743" spans="1:21">
      <c r="A2743" s="6" t="s">
        <v>87</v>
      </c>
      <c r="B2743" s="7">
        <v>1</v>
      </c>
      <c r="C2743" s="5">
        <v>2971</v>
      </c>
      <c r="D2743" s="5">
        <v>42</v>
      </c>
      <c r="E2743" s="8" t="s">
        <v>3561</v>
      </c>
      <c r="F2743" s="8">
        <v>421321</v>
      </c>
      <c r="G2743" s="5" t="s">
        <v>3678</v>
      </c>
      <c r="H2743" s="5" t="s">
        <v>3679</v>
      </c>
      <c r="I2743" s="6" t="s">
        <v>91</v>
      </c>
      <c r="J2743" s="6" t="s">
        <v>91</v>
      </c>
      <c r="K2743" s="6" t="s">
        <v>91</v>
      </c>
      <c r="L2743" s="6" t="s">
        <v>91</v>
      </c>
      <c r="M2743" s="5" t="s">
        <v>92</v>
      </c>
      <c r="N2743" s="6" t="s">
        <v>91</v>
      </c>
      <c r="O2743" s="6" t="s">
        <v>91</v>
      </c>
      <c r="P2743" s="6" t="s">
        <v>91</v>
      </c>
      <c r="Q2743" s="6" t="s">
        <v>91</v>
      </c>
      <c r="R2743" s="5">
        <v>1</v>
      </c>
      <c r="S2743" s="5">
        <v>0</v>
      </c>
      <c r="T2743" s="5" t="s">
        <v>93</v>
      </c>
      <c r="U2743" s="5" t="s">
        <v>105</v>
      </c>
    </row>
    <row r="2744" spans="1:21">
      <c r="A2744" s="6" t="s">
        <v>87</v>
      </c>
      <c r="B2744" s="7">
        <v>1</v>
      </c>
      <c r="C2744" s="5">
        <v>2972</v>
      </c>
      <c r="D2744" s="5">
        <v>42</v>
      </c>
      <c r="E2744" s="8" t="s">
        <v>3680</v>
      </c>
      <c r="F2744" s="8">
        <v>42132101</v>
      </c>
      <c r="G2744" s="5" t="s">
        <v>3681</v>
      </c>
      <c r="H2744" s="5" t="s">
        <v>221</v>
      </c>
      <c r="I2744" s="6" t="s">
        <v>91</v>
      </c>
      <c r="J2744" s="6" t="s">
        <v>91</v>
      </c>
      <c r="K2744" s="6" t="s">
        <v>91</v>
      </c>
      <c r="L2744" s="6" t="s">
        <v>91</v>
      </c>
      <c r="M2744" s="5" t="s">
        <v>92</v>
      </c>
      <c r="N2744" s="6" t="s">
        <v>91</v>
      </c>
      <c r="O2744" s="6" t="s">
        <v>91</v>
      </c>
      <c r="P2744" s="6" t="s">
        <v>91</v>
      </c>
      <c r="Q2744" s="6" t="s">
        <v>91</v>
      </c>
      <c r="R2744" s="5">
        <v>1</v>
      </c>
      <c r="S2744" s="5">
        <v>0</v>
      </c>
      <c r="T2744" s="5" t="s">
        <v>93</v>
      </c>
      <c r="U2744" s="5" t="s">
        <v>105</v>
      </c>
    </row>
    <row r="2745" spans="1:21">
      <c r="A2745" s="6" t="s">
        <v>87</v>
      </c>
      <c r="B2745" s="7">
        <v>1</v>
      </c>
      <c r="C2745" s="5">
        <v>2973</v>
      </c>
      <c r="D2745" s="5">
        <v>42</v>
      </c>
      <c r="E2745" s="8" t="s">
        <v>3680</v>
      </c>
      <c r="F2745" s="8">
        <v>42132102</v>
      </c>
      <c r="G2745" s="5" t="s">
        <v>3682</v>
      </c>
      <c r="H2745" s="5" t="s">
        <v>223</v>
      </c>
      <c r="I2745" s="6" t="s">
        <v>91</v>
      </c>
      <c r="J2745" s="6" t="s">
        <v>91</v>
      </c>
      <c r="K2745" s="6" t="s">
        <v>91</v>
      </c>
      <c r="L2745" s="6" t="s">
        <v>91</v>
      </c>
      <c r="M2745" s="5" t="s">
        <v>92</v>
      </c>
      <c r="N2745" s="6" t="s">
        <v>91</v>
      </c>
      <c r="O2745" s="6" t="s">
        <v>91</v>
      </c>
      <c r="P2745" s="6" t="s">
        <v>91</v>
      </c>
      <c r="Q2745" s="6" t="s">
        <v>91</v>
      </c>
      <c r="R2745" s="5">
        <v>1</v>
      </c>
      <c r="S2745" s="5">
        <v>0</v>
      </c>
      <c r="T2745" s="5" t="s">
        <v>93</v>
      </c>
      <c r="U2745" s="5" t="s">
        <v>105</v>
      </c>
    </row>
    <row r="2746" spans="1:21">
      <c r="A2746" s="6" t="s">
        <v>87</v>
      </c>
      <c r="B2746" s="7">
        <v>1</v>
      </c>
      <c r="C2746" s="5">
        <v>2974</v>
      </c>
      <c r="D2746" s="5">
        <v>42</v>
      </c>
      <c r="E2746" s="8" t="s">
        <v>3680</v>
      </c>
      <c r="F2746" s="8">
        <v>42132103</v>
      </c>
      <c r="G2746" s="5" t="s">
        <v>3683</v>
      </c>
      <c r="H2746" s="5" t="s">
        <v>225</v>
      </c>
      <c r="I2746" s="6" t="s">
        <v>91</v>
      </c>
      <c r="J2746" s="6" t="s">
        <v>91</v>
      </c>
      <c r="K2746" s="6" t="s">
        <v>91</v>
      </c>
      <c r="L2746" s="6" t="s">
        <v>91</v>
      </c>
      <c r="M2746" s="5" t="s">
        <v>92</v>
      </c>
      <c r="N2746" s="6" t="s">
        <v>91</v>
      </c>
      <c r="O2746" s="6" t="s">
        <v>91</v>
      </c>
      <c r="P2746" s="6" t="s">
        <v>91</v>
      </c>
      <c r="Q2746" s="6" t="s">
        <v>91</v>
      </c>
      <c r="R2746" s="5">
        <v>1</v>
      </c>
      <c r="S2746" s="5">
        <v>0</v>
      </c>
      <c r="T2746" s="5" t="s">
        <v>93</v>
      </c>
      <c r="U2746" s="5" t="s">
        <v>105</v>
      </c>
    </row>
    <row r="2747" spans="1:21">
      <c r="A2747" s="6" t="s">
        <v>87</v>
      </c>
      <c r="B2747" s="7">
        <v>1</v>
      </c>
      <c r="C2747" s="5">
        <v>2975</v>
      </c>
      <c r="D2747" s="5">
        <v>42</v>
      </c>
      <c r="E2747" s="8" t="s">
        <v>3680</v>
      </c>
      <c r="F2747" s="8">
        <v>42132104</v>
      </c>
      <c r="G2747" s="5" t="s">
        <v>3684</v>
      </c>
      <c r="H2747" s="5" t="s">
        <v>227</v>
      </c>
      <c r="I2747" s="6" t="s">
        <v>91</v>
      </c>
      <c r="J2747" s="6" t="s">
        <v>91</v>
      </c>
      <c r="K2747" s="6" t="s">
        <v>91</v>
      </c>
      <c r="L2747" s="6" t="s">
        <v>91</v>
      </c>
      <c r="M2747" s="5" t="s">
        <v>92</v>
      </c>
      <c r="N2747" s="6" t="s">
        <v>91</v>
      </c>
      <c r="O2747" s="6" t="s">
        <v>91</v>
      </c>
      <c r="P2747" s="6" t="s">
        <v>91</v>
      </c>
      <c r="Q2747" s="6" t="s">
        <v>91</v>
      </c>
      <c r="R2747" s="5">
        <v>1</v>
      </c>
      <c r="S2747" s="5">
        <v>0</v>
      </c>
      <c r="T2747" s="5" t="s">
        <v>93</v>
      </c>
      <c r="U2747" s="5" t="s">
        <v>105</v>
      </c>
    </row>
    <row r="2748" spans="1:21">
      <c r="A2748" s="6" t="s">
        <v>87</v>
      </c>
      <c r="B2748" s="7">
        <v>1</v>
      </c>
      <c r="C2748" s="5">
        <v>2976</v>
      </c>
      <c r="D2748" s="5">
        <v>42</v>
      </c>
      <c r="E2748" s="8" t="s">
        <v>3561</v>
      </c>
      <c r="F2748" s="8">
        <v>421322</v>
      </c>
      <c r="G2748" s="5" t="s">
        <v>3685</v>
      </c>
      <c r="H2748" s="5" t="s">
        <v>3686</v>
      </c>
      <c r="I2748" s="5">
        <v>10065502379</v>
      </c>
      <c r="J2748" s="6" t="s">
        <v>91</v>
      </c>
      <c r="K2748" s="6" t="s">
        <v>91</v>
      </c>
      <c r="L2748" s="6" t="s">
        <v>91</v>
      </c>
      <c r="M2748" s="5" t="s">
        <v>92</v>
      </c>
      <c r="N2748" s="6" t="s">
        <v>91</v>
      </c>
      <c r="O2748" s="6" t="s">
        <v>91</v>
      </c>
      <c r="P2748" s="6" t="s">
        <v>91</v>
      </c>
      <c r="Q2748" s="6" t="s">
        <v>91</v>
      </c>
      <c r="R2748" s="5">
        <v>1</v>
      </c>
      <c r="S2748" s="5">
        <v>0</v>
      </c>
      <c r="T2748" s="5" t="s">
        <v>93</v>
      </c>
      <c r="U2748" s="5" t="s">
        <v>105</v>
      </c>
    </row>
    <row r="2749" spans="1:21">
      <c r="A2749" s="6" t="s">
        <v>87</v>
      </c>
      <c r="B2749" s="7">
        <v>1</v>
      </c>
      <c r="C2749" s="5">
        <v>2977</v>
      </c>
      <c r="D2749" s="5">
        <v>42</v>
      </c>
      <c r="E2749" s="8" t="s">
        <v>3687</v>
      </c>
      <c r="F2749" s="8">
        <v>42132201</v>
      </c>
      <c r="G2749" s="5" t="s">
        <v>3688</v>
      </c>
      <c r="H2749" s="5" t="s">
        <v>221</v>
      </c>
      <c r="I2749" s="6" t="s">
        <v>91</v>
      </c>
      <c r="J2749" s="6" t="s">
        <v>91</v>
      </c>
      <c r="K2749" s="6" t="s">
        <v>91</v>
      </c>
      <c r="L2749" s="6" t="s">
        <v>91</v>
      </c>
      <c r="M2749" s="5" t="s">
        <v>92</v>
      </c>
      <c r="N2749" s="6" t="s">
        <v>91</v>
      </c>
      <c r="O2749" s="6" t="s">
        <v>91</v>
      </c>
      <c r="P2749" s="6" t="s">
        <v>91</v>
      </c>
      <c r="Q2749" s="6" t="s">
        <v>91</v>
      </c>
      <c r="R2749" s="5">
        <v>1</v>
      </c>
      <c r="S2749" s="5">
        <v>0</v>
      </c>
      <c r="T2749" s="5" t="s">
        <v>93</v>
      </c>
      <c r="U2749" s="5" t="s">
        <v>105</v>
      </c>
    </row>
    <row r="2750" spans="1:21">
      <c r="A2750" s="6" t="s">
        <v>87</v>
      </c>
      <c r="B2750" s="7">
        <v>1</v>
      </c>
      <c r="C2750" s="5">
        <v>2978</v>
      </c>
      <c r="D2750" s="5">
        <v>42</v>
      </c>
      <c r="E2750" s="8" t="s">
        <v>3687</v>
      </c>
      <c r="F2750" s="8">
        <v>42132202</v>
      </c>
      <c r="G2750" s="5" t="s">
        <v>3689</v>
      </c>
      <c r="H2750" s="5" t="s">
        <v>223</v>
      </c>
      <c r="I2750" s="6" t="s">
        <v>91</v>
      </c>
      <c r="J2750" s="6" t="s">
        <v>91</v>
      </c>
      <c r="K2750" s="6" t="s">
        <v>91</v>
      </c>
      <c r="L2750" s="6" t="s">
        <v>91</v>
      </c>
      <c r="M2750" s="5" t="s">
        <v>92</v>
      </c>
      <c r="N2750" s="6" t="s">
        <v>91</v>
      </c>
      <c r="O2750" s="6" t="s">
        <v>91</v>
      </c>
      <c r="P2750" s="6" t="s">
        <v>91</v>
      </c>
      <c r="Q2750" s="6" t="s">
        <v>91</v>
      </c>
      <c r="R2750" s="5">
        <v>1</v>
      </c>
      <c r="S2750" s="5">
        <v>0</v>
      </c>
      <c r="T2750" s="5" t="s">
        <v>93</v>
      </c>
      <c r="U2750" s="5" t="s">
        <v>105</v>
      </c>
    </row>
    <row r="2751" spans="1:21">
      <c r="A2751" s="6" t="s">
        <v>87</v>
      </c>
      <c r="B2751" s="7">
        <v>1</v>
      </c>
      <c r="C2751" s="5">
        <v>2979</v>
      </c>
      <c r="D2751" s="5">
        <v>42</v>
      </c>
      <c r="E2751" s="8" t="s">
        <v>3687</v>
      </c>
      <c r="F2751" s="8">
        <v>42132203</v>
      </c>
      <c r="G2751" s="5" t="s">
        <v>3690</v>
      </c>
      <c r="H2751" s="5" t="s">
        <v>225</v>
      </c>
      <c r="I2751" s="6" t="s">
        <v>91</v>
      </c>
      <c r="J2751" s="6" t="s">
        <v>91</v>
      </c>
      <c r="K2751" s="6" t="s">
        <v>91</v>
      </c>
      <c r="L2751" s="6" t="s">
        <v>91</v>
      </c>
      <c r="M2751" s="5" t="s">
        <v>92</v>
      </c>
      <c r="N2751" s="6" t="s">
        <v>91</v>
      </c>
      <c r="O2751" s="6" t="s">
        <v>91</v>
      </c>
      <c r="P2751" s="6" t="s">
        <v>91</v>
      </c>
      <c r="Q2751" s="6" t="s">
        <v>91</v>
      </c>
      <c r="R2751" s="5">
        <v>1</v>
      </c>
      <c r="S2751" s="5">
        <v>0</v>
      </c>
      <c r="T2751" s="5" t="s">
        <v>93</v>
      </c>
      <c r="U2751" s="5" t="s">
        <v>105</v>
      </c>
    </row>
    <row r="2752" spans="1:21">
      <c r="A2752" s="6" t="s">
        <v>87</v>
      </c>
      <c r="B2752" s="7">
        <v>1</v>
      </c>
      <c r="C2752" s="5">
        <v>2981</v>
      </c>
      <c r="D2752" s="5">
        <v>42</v>
      </c>
      <c r="E2752" s="8" t="s">
        <v>3687</v>
      </c>
      <c r="F2752" s="8">
        <v>42132204</v>
      </c>
      <c r="G2752" s="5" t="s">
        <v>3691</v>
      </c>
      <c r="H2752" s="5" t="s">
        <v>227</v>
      </c>
      <c r="I2752" s="6" t="s">
        <v>91</v>
      </c>
      <c r="J2752" s="6" t="s">
        <v>91</v>
      </c>
      <c r="K2752" s="6" t="s">
        <v>91</v>
      </c>
      <c r="L2752" s="6" t="s">
        <v>91</v>
      </c>
      <c r="M2752" s="5" t="s">
        <v>92</v>
      </c>
      <c r="N2752" s="6" t="s">
        <v>91</v>
      </c>
      <c r="O2752" s="6" t="s">
        <v>91</v>
      </c>
      <c r="P2752" s="6" t="s">
        <v>91</v>
      </c>
      <c r="Q2752" s="6" t="s">
        <v>91</v>
      </c>
      <c r="R2752" s="5">
        <v>1</v>
      </c>
      <c r="S2752" s="5">
        <v>0</v>
      </c>
      <c r="T2752" s="5" t="s">
        <v>93</v>
      </c>
      <c r="U2752" s="5" t="s">
        <v>105</v>
      </c>
    </row>
    <row r="2753" spans="1:21">
      <c r="A2753" s="6" t="s">
        <v>87</v>
      </c>
      <c r="B2753" s="7">
        <v>1</v>
      </c>
      <c r="C2753" s="5">
        <v>2982</v>
      </c>
      <c r="D2753" s="5">
        <v>42</v>
      </c>
      <c r="E2753" s="8" t="s">
        <v>3561</v>
      </c>
      <c r="F2753" s="8">
        <v>421323</v>
      </c>
      <c r="G2753" s="5" t="s">
        <v>3692</v>
      </c>
      <c r="H2753" s="5" t="s">
        <v>3693</v>
      </c>
      <c r="I2753" s="5">
        <v>10065506347</v>
      </c>
      <c r="J2753" s="6" t="s">
        <v>91</v>
      </c>
      <c r="K2753" s="6" t="s">
        <v>91</v>
      </c>
      <c r="L2753" s="6" t="s">
        <v>91</v>
      </c>
      <c r="M2753" s="5" t="s">
        <v>92</v>
      </c>
      <c r="N2753" s="6" t="s">
        <v>91</v>
      </c>
      <c r="O2753" s="6" t="s">
        <v>91</v>
      </c>
      <c r="P2753" s="6" t="s">
        <v>91</v>
      </c>
      <c r="Q2753" s="6" t="s">
        <v>91</v>
      </c>
      <c r="R2753" s="5">
        <v>1</v>
      </c>
      <c r="S2753" s="5">
        <v>0</v>
      </c>
      <c r="T2753" s="5" t="s">
        <v>93</v>
      </c>
      <c r="U2753" s="5" t="s">
        <v>105</v>
      </c>
    </row>
    <row r="2754" spans="1:21">
      <c r="A2754" s="6" t="s">
        <v>87</v>
      </c>
      <c r="B2754" s="7">
        <v>1</v>
      </c>
      <c r="C2754" s="5">
        <v>2983</v>
      </c>
      <c r="D2754" s="5">
        <v>42</v>
      </c>
      <c r="E2754" s="8" t="s">
        <v>3694</v>
      </c>
      <c r="F2754" s="8">
        <v>42132301</v>
      </c>
      <c r="G2754" s="5" t="s">
        <v>3695</v>
      </c>
      <c r="H2754" s="5" t="s">
        <v>221</v>
      </c>
      <c r="I2754" s="6" t="s">
        <v>91</v>
      </c>
      <c r="J2754" s="6" t="s">
        <v>91</v>
      </c>
      <c r="K2754" s="6" t="s">
        <v>91</v>
      </c>
      <c r="L2754" s="6" t="s">
        <v>91</v>
      </c>
      <c r="M2754" s="5" t="s">
        <v>92</v>
      </c>
      <c r="N2754" s="6" t="s">
        <v>91</v>
      </c>
      <c r="O2754" s="6" t="s">
        <v>91</v>
      </c>
      <c r="P2754" s="6" t="s">
        <v>91</v>
      </c>
      <c r="Q2754" s="6" t="s">
        <v>91</v>
      </c>
      <c r="R2754" s="5">
        <v>1</v>
      </c>
      <c r="S2754" s="5">
        <v>0</v>
      </c>
      <c r="T2754" s="5" t="s">
        <v>93</v>
      </c>
      <c r="U2754" s="5" t="s">
        <v>105</v>
      </c>
    </row>
    <row r="2755" spans="1:21">
      <c r="A2755" s="6" t="s">
        <v>87</v>
      </c>
      <c r="B2755" s="7">
        <v>1</v>
      </c>
      <c r="C2755" s="5">
        <v>2984</v>
      </c>
      <c r="D2755" s="5">
        <v>42</v>
      </c>
      <c r="E2755" s="8" t="s">
        <v>3694</v>
      </c>
      <c r="F2755" s="8">
        <v>42132302</v>
      </c>
      <c r="G2755" s="5" t="s">
        <v>3696</v>
      </c>
      <c r="H2755" s="5" t="s">
        <v>223</v>
      </c>
      <c r="I2755" s="6" t="s">
        <v>91</v>
      </c>
      <c r="J2755" s="6" t="s">
        <v>91</v>
      </c>
      <c r="K2755" s="6" t="s">
        <v>91</v>
      </c>
      <c r="L2755" s="6" t="s">
        <v>91</v>
      </c>
      <c r="M2755" s="5" t="s">
        <v>92</v>
      </c>
      <c r="N2755" s="6" t="s">
        <v>91</v>
      </c>
      <c r="O2755" s="6" t="s">
        <v>91</v>
      </c>
      <c r="P2755" s="6" t="s">
        <v>91</v>
      </c>
      <c r="Q2755" s="6" t="s">
        <v>91</v>
      </c>
      <c r="R2755" s="5">
        <v>1</v>
      </c>
      <c r="S2755" s="5">
        <v>0</v>
      </c>
      <c r="T2755" s="5" t="s">
        <v>93</v>
      </c>
      <c r="U2755" s="5" t="s">
        <v>105</v>
      </c>
    </row>
    <row r="2756" spans="1:21">
      <c r="A2756" s="6" t="s">
        <v>87</v>
      </c>
      <c r="B2756" s="7">
        <v>1</v>
      </c>
      <c r="C2756" s="5">
        <v>2985</v>
      </c>
      <c r="D2756" s="5">
        <v>42</v>
      </c>
      <c r="E2756" s="8" t="s">
        <v>3694</v>
      </c>
      <c r="F2756" s="8">
        <v>42132303</v>
      </c>
      <c r="G2756" s="5" t="s">
        <v>3697</v>
      </c>
      <c r="H2756" s="5" t="s">
        <v>225</v>
      </c>
      <c r="I2756" s="6" t="s">
        <v>91</v>
      </c>
      <c r="J2756" s="6" t="s">
        <v>91</v>
      </c>
      <c r="K2756" s="6" t="s">
        <v>91</v>
      </c>
      <c r="L2756" s="6" t="s">
        <v>91</v>
      </c>
      <c r="M2756" s="5" t="s">
        <v>92</v>
      </c>
      <c r="N2756" s="6" t="s">
        <v>91</v>
      </c>
      <c r="O2756" s="6" t="s">
        <v>91</v>
      </c>
      <c r="P2756" s="6" t="s">
        <v>91</v>
      </c>
      <c r="Q2756" s="6" t="s">
        <v>91</v>
      </c>
      <c r="R2756" s="5">
        <v>1</v>
      </c>
      <c r="S2756" s="5">
        <v>0</v>
      </c>
      <c r="T2756" s="5" t="s">
        <v>93</v>
      </c>
      <c r="U2756" s="5" t="s">
        <v>105</v>
      </c>
    </row>
    <row r="2757" spans="1:21">
      <c r="A2757" s="6" t="s">
        <v>87</v>
      </c>
      <c r="B2757" s="7">
        <v>1</v>
      </c>
      <c r="C2757" s="5">
        <v>2986</v>
      </c>
      <c r="D2757" s="5">
        <v>42</v>
      </c>
      <c r="E2757" s="8" t="s">
        <v>3694</v>
      </c>
      <c r="F2757" s="8">
        <v>42132304</v>
      </c>
      <c r="G2757" s="5" t="s">
        <v>3698</v>
      </c>
      <c r="H2757" s="5" t="s">
        <v>227</v>
      </c>
      <c r="I2757" s="6" t="s">
        <v>91</v>
      </c>
      <c r="J2757" s="6" t="s">
        <v>91</v>
      </c>
      <c r="K2757" s="6" t="s">
        <v>91</v>
      </c>
      <c r="L2757" s="6" t="s">
        <v>91</v>
      </c>
      <c r="M2757" s="5" t="s">
        <v>92</v>
      </c>
      <c r="N2757" s="6" t="s">
        <v>91</v>
      </c>
      <c r="O2757" s="6" t="s">
        <v>91</v>
      </c>
      <c r="P2757" s="6" t="s">
        <v>91</v>
      </c>
      <c r="Q2757" s="6" t="s">
        <v>91</v>
      </c>
      <c r="R2757" s="5">
        <v>1</v>
      </c>
      <c r="S2757" s="5">
        <v>0</v>
      </c>
      <c r="T2757" s="5" t="s">
        <v>93</v>
      </c>
      <c r="U2757" s="5" t="s">
        <v>105</v>
      </c>
    </row>
    <row r="2758" spans="1:21">
      <c r="A2758" s="6" t="s">
        <v>87</v>
      </c>
      <c r="B2758" s="7">
        <v>1</v>
      </c>
      <c r="C2758" s="5">
        <v>2987</v>
      </c>
      <c r="D2758" s="5">
        <v>42</v>
      </c>
      <c r="E2758" s="8" t="s">
        <v>3561</v>
      </c>
      <c r="F2758" s="8">
        <v>421324</v>
      </c>
      <c r="G2758" s="5" t="s">
        <v>3699</v>
      </c>
      <c r="H2758" s="5" t="s">
        <v>3700</v>
      </c>
      <c r="I2758" s="5">
        <v>10065500808</v>
      </c>
      <c r="J2758" s="6" t="s">
        <v>91</v>
      </c>
      <c r="K2758" s="6" t="s">
        <v>91</v>
      </c>
      <c r="L2758" s="6" t="s">
        <v>91</v>
      </c>
      <c r="M2758" s="5" t="s">
        <v>92</v>
      </c>
      <c r="N2758" s="6" t="s">
        <v>91</v>
      </c>
      <c r="O2758" s="6" t="s">
        <v>91</v>
      </c>
      <c r="P2758" s="6" t="s">
        <v>91</v>
      </c>
      <c r="Q2758" s="6" t="s">
        <v>91</v>
      </c>
      <c r="R2758" s="5">
        <v>1</v>
      </c>
      <c r="S2758" s="5">
        <v>0</v>
      </c>
      <c r="T2758" s="5" t="s">
        <v>93</v>
      </c>
      <c r="U2758" s="5" t="s">
        <v>105</v>
      </c>
    </row>
    <row r="2759" spans="1:21">
      <c r="A2759" s="6" t="s">
        <v>87</v>
      </c>
      <c r="B2759" s="7">
        <v>1</v>
      </c>
      <c r="C2759" s="5">
        <v>2988</v>
      </c>
      <c r="D2759" s="5">
        <v>42</v>
      </c>
      <c r="E2759" s="8" t="s">
        <v>3701</v>
      </c>
      <c r="F2759" s="8">
        <v>42132401</v>
      </c>
      <c r="G2759" s="5" t="s">
        <v>3702</v>
      </c>
      <c r="H2759" s="5" t="s">
        <v>221</v>
      </c>
      <c r="I2759" s="6" t="s">
        <v>91</v>
      </c>
      <c r="J2759" s="6" t="s">
        <v>91</v>
      </c>
      <c r="K2759" s="6" t="s">
        <v>91</v>
      </c>
      <c r="L2759" s="6" t="s">
        <v>91</v>
      </c>
      <c r="M2759" s="5" t="s">
        <v>92</v>
      </c>
      <c r="N2759" s="6" t="s">
        <v>91</v>
      </c>
      <c r="O2759" s="6" t="s">
        <v>91</v>
      </c>
      <c r="P2759" s="6" t="s">
        <v>91</v>
      </c>
      <c r="Q2759" s="6" t="s">
        <v>91</v>
      </c>
      <c r="R2759" s="5">
        <v>1</v>
      </c>
      <c r="S2759" s="5">
        <v>0</v>
      </c>
      <c r="T2759" s="5" t="s">
        <v>93</v>
      </c>
      <c r="U2759" s="5" t="s">
        <v>105</v>
      </c>
    </row>
    <row r="2760" spans="1:21">
      <c r="A2760" s="6" t="s">
        <v>87</v>
      </c>
      <c r="B2760" s="7">
        <v>1</v>
      </c>
      <c r="C2760" s="5">
        <v>2989</v>
      </c>
      <c r="D2760" s="5">
        <v>42</v>
      </c>
      <c r="E2760" s="8" t="s">
        <v>3701</v>
      </c>
      <c r="F2760" s="8">
        <v>42132402</v>
      </c>
      <c r="G2760" s="5" t="s">
        <v>3703</v>
      </c>
      <c r="H2760" s="5" t="s">
        <v>223</v>
      </c>
      <c r="I2760" s="6" t="s">
        <v>91</v>
      </c>
      <c r="J2760" s="6" t="s">
        <v>91</v>
      </c>
      <c r="K2760" s="6" t="s">
        <v>91</v>
      </c>
      <c r="L2760" s="6" t="s">
        <v>91</v>
      </c>
      <c r="M2760" s="5" t="s">
        <v>92</v>
      </c>
      <c r="N2760" s="6" t="s">
        <v>91</v>
      </c>
      <c r="O2760" s="6" t="s">
        <v>91</v>
      </c>
      <c r="P2760" s="6" t="s">
        <v>91</v>
      </c>
      <c r="Q2760" s="6" t="s">
        <v>91</v>
      </c>
      <c r="R2760" s="5">
        <v>1</v>
      </c>
      <c r="S2760" s="5">
        <v>0</v>
      </c>
      <c r="T2760" s="5" t="s">
        <v>93</v>
      </c>
      <c r="U2760" s="5" t="s">
        <v>105</v>
      </c>
    </row>
    <row r="2761" spans="1:21">
      <c r="A2761" s="6" t="s">
        <v>87</v>
      </c>
      <c r="B2761" s="7">
        <v>1</v>
      </c>
      <c r="C2761" s="5">
        <v>2990</v>
      </c>
      <c r="D2761" s="5">
        <v>42</v>
      </c>
      <c r="E2761" s="8" t="s">
        <v>3701</v>
      </c>
      <c r="F2761" s="8">
        <v>42132403</v>
      </c>
      <c r="G2761" s="5" t="s">
        <v>3704</v>
      </c>
      <c r="H2761" s="5" t="s">
        <v>225</v>
      </c>
      <c r="I2761" s="6" t="s">
        <v>91</v>
      </c>
      <c r="J2761" s="6" t="s">
        <v>91</v>
      </c>
      <c r="K2761" s="6" t="s">
        <v>91</v>
      </c>
      <c r="L2761" s="6" t="s">
        <v>91</v>
      </c>
      <c r="M2761" s="5" t="s">
        <v>92</v>
      </c>
      <c r="N2761" s="6" t="s">
        <v>91</v>
      </c>
      <c r="O2761" s="6" t="s">
        <v>91</v>
      </c>
      <c r="P2761" s="6" t="s">
        <v>91</v>
      </c>
      <c r="Q2761" s="6" t="s">
        <v>91</v>
      </c>
      <c r="R2761" s="5">
        <v>1</v>
      </c>
      <c r="S2761" s="5">
        <v>0</v>
      </c>
      <c r="T2761" s="5" t="s">
        <v>93</v>
      </c>
      <c r="U2761" s="5" t="s">
        <v>105</v>
      </c>
    </row>
    <row r="2762" spans="1:21">
      <c r="A2762" s="6" t="s">
        <v>87</v>
      </c>
      <c r="B2762" s="7">
        <v>1</v>
      </c>
      <c r="C2762" s="5">
        <v>2992</v>
      </c>
      <c r="D2762" s="5">
        <v>42</v>
      </c>
      <c r="E2762" s="8" t="s">
        <v>3701</v>
      </c>
      <c r="F2762" s="8">
        <v>42132404</v>
      </c>
      <c r="G2762" s="5" t="s">
        <v>3705</v>
      </c>
      <c r="H2762" s="5" t="s">
        <v>227</v>
      </c>
      <c r="I2762" s="6" t="s">
        <v>91</v>
      </c>
      <c r="J2762" s="6" t="s">
        <v>91</v>
      </c>
      <c r="K2762" s="6" t="s">
        <v>91</v>
      </c>
      <c r="L2762" s="6" t="s">
        <v>91</v>
      </c>
      <c r="M2762" s="5" t="s">
        <v>92</v>
      </c>
      <c r="N2762" s="6" t="s">
        <v>91</v>
      </c>
      <c r="O2762" s="6" t="s">
        <v>91</v>
      </c>
      <c r="P2762" s="6" t="s">
        <v>91</v>
      </c>
      <c r="Q2762" s="6" t="s">
        <v>91</v>
      </c>
      <c r="R2762" s="5">
        <v>1</v>
      </c>
      <c r="S2762" s="5">
        <v>0</v>
      </c>
      <c r="T2762" s="5" t="s">
        <v>93</v>
      </c>
      <c r="U2762" s="5" t="s">
        <v>105</v>
      </c>
    </row>
    <row r="2763" spans="1:21">
      <c r="A2763" s="6" t="s">
        <v>87</v>
      </c>
      <c r="B2763" s="7">
        <v>1</v>
      </c>
      <c r="C2763" s="5">
        <v>2993</v>
      </c>
      <c r="D2763" s="5">
        <v>42</v>
      </c>
      <c r="E2763" s="8" t="s">
        <v>3561</v>
      </c>
      <c r="F2763" s="8">
        <v>421325</v>
      </c>
      <c r="G2763" s="5" t="s">
        <v>3706</v>
      </c>
      <c r="H2763" s="5" t="s">
        <v>3707</v>
      </c>
      <c r="I2763" s="6" t="s">
        <v>91</v>
      </c>
      <c r="J2763" s="6" t="s">
        <v>91</v>
      </c>
      <c r="K2763" s="6" t="s">
        <v>91</v>
      </c>
      <c r="L2763" s="6" t="s">
        <v>91</v>
      </c>
      <c r="M2763" s="5" t="s">
        <v>92</v>
      </c>
      <c r="N2763" s="6" t="s">
        <v>91</v>
      </c>
      <c r="O2763" s="6" t="s">
        <v>91</v>
      </c>
      <c r="P2763" s="6" t="s">
        <v>91</v>
      </c>
      <c r="Q2763" s="6" t="s">
        <v>91</v>
      </c>
      <c r="R2763" s="5">
        <v>1</v>
      </c>
      <c r="S2763" s="5">
        <v>0</v>
      </c>
      <c r="T2763" s="5" t="s">
        <v>93</v>
      </c>
      <c r="U2763" s="5" t="s">
        <v>105</v>
      </c>
    </row>
    <row r="2764" spans="1:21">
      <c r="A2764" s="6" t="s">
        <v>87</v>
      </c>
      <c r="B2764" s="7">
        <v>1</v>
      </c>
      <c r="C2764" s="5">
        <v>2994</v>
      </c>
      <c r="D2764" s="5">
        <v>42</v>
      </c>
      <c r="E2764" s="8" t="s">
        <v>3708</v>
      </c>
      <c r="F2764" s="8">
        <v>42132501</v>
      </c>
      <c r="G2764" s="5" t="s">
        <v>3709</v>
      </c>
      <c r="H2764" s="5" t="s">
        <v>221</v>
      </c>
      <c r="I2764" s="6" t="s">
        <v>91</v>
      </c>
      <c r="J2764" s="6" t="s">
        <v>91</v>
      </c>
      <c r="K2764" s="6" t="s">
        <v>91</v>
      </c>
      <c r="L2764" s="6" t="s">
        <v>91</v>
      </c>
      <c r="M2764" s="5" t="s">
        <v>92</v>
      </c>
      <c r="N2764" s="6" t="s">
        <v>91</v>
      </c>
      <c r="O2764" s="6" t="s">
        <v>91</v>
      </c>
      <c r="P2764" s="6" t="s">
        <v>91</v>
      </c>
      <c r="Q2764" s="6" t="s">
        <v>91</v>
      </c>
      <c r="R2764" s="5">
        <v>1</v>
      </c>
      <c r="S2764" s="5">
        <v>0</v>
      </c>
      <c r="T2764" s="5" t="s">
        <v>93</v>
      </c>
      <c r="U2764" s="5" t="s">
        <v>105</v>
      </c>
    </row>
    <row r="2765" spans="1:21">
      <c r="A2765" s="6" t="s">
        <v>87</v>
      </c>
      <c r="B2765" s="7">
        <v>1</v>
      </c>
      <c r="C2765" s="5">
        <v>2995</v>
      </c>
      <c r="D2765" s="5">
        <v>42</v>
      </c>
      <c r="E2765" s="8" t="s">
        <v>3708</v>
      </c>
      <c r="F2765" s="8">
        <v>42132502</v>
      </c>
      <c r="G2765" s="5" t="s">
        <v>3710</v>
      </c>
      <c r="H2765" s="5" t="s">
        <v>223</v>
      </c>
      <c r="I2765" s="6" t="s">
        <v>91</v>
      </c>
      <c r="J2765" s="6" t="s">
        <v>91</v>
      </c>
      <c r="K2765" s="6" t="s">
        <v>91</v>
      </c>
      <c r="L2765" s="6" t="s">
        <v>91</v>
      </c>
      <c r="M2765" s="5" t="s">
        <v>92</v>
      </c>
      <c r="N2765" s="6" t="s">
        <v>91</v>
      </c>
      <c r="O2765" s="6" t="s">
        <v>91</v>
      </c>
      <c r="P2765" s="6" t="s">
        <v>91</v>
      </c>
      <c r="Q2765" s="6" t="s">
        <v>91</v>
      </c>
      <c r="R2765" s="5">
        <v>1</v>
      </c>
      <c r="S2765" s="5">
        <v>0</v>
      </c>
      <c r="T2765" s="5" t="s">
        <v>93</v>
      </c>
      <c r="U2765" s="5" t="s">
        <v>105</v>
      </c>
    </row>
    <row r="2766" spans="1:21">
      <c r="A2766" s="6" t="s">
        <v>87</v>
      </c>
      <c r="B2766" s="7">
        <v>1</v>
      </c>
      <c r="C2766" s="5">
        <v>2996</v>
      </c>
      <c r="D2766" s="5">
        <v>42</v>
      </c>
      <c r="E2766" s="8" t="s">
        <v>3708</v>
      </c>
      <c r="F2766" s="8">
        <v>42132503</v>
      </c>
      <c r="G2766" s="5" t="s">
        <v>3711</v>
      </c>
      <c r="H2766" s="5" t="s">
        <v>225</v>
      </c>
      <c r="I2766" s="6" t="s">
        <v>91</v>
      </c>
      <c r="J2766" s="6" t="s">
        <v>91</v>
      </c>
      <c r="K2766" s="6" t="s">
        <v>91</v>
      </c>
      <c r="L2766" s="6" t="s">
        <v>91</v>
      </c>
      <c r="M2766" s="5" t="s">
        <v>92</v>
      </c>
      <c r="N2766" s="6" t="s">
        <v>91</v>
      </c>
      <c r="O2766" s="6" t="s">
        <v>91</v>
      </c>
      <c r="P2766" s="6" t="s">
        <v>91</v>
      </c>
      <c r="Q2766" s="6" t="s">
        <v>91</v>
      </c>
      <c r="R2766" s="5">
        <v>1</v>
      </c>
      <c r="S2766" s="5">
        <v>0</v>
      </c>
      <c r="T2766" s="5" t="s">
        <v>93</v>
      </c>
      <c r="U2766" s="5" t="s">
        <v>105</v>
      </c>
    </row>
    <row r="2767" spans="1:21">
      <c r="A2767" s="6" t="s">
        <v>87</v>
      </c>
      <c r="B2767" s="7">
        <v>1</v>
      </c>
      <c r="C2767" s="5">
        <v>2997</v>
      </c>
      <c r="D2767" s="5">
        <v>42</v>
      </c>
      <c r="E2767" s="8" t="s">
        <v>3708</v>
      </c>
      <c r="F2767" s="8">
        <v>42132504</v>
      </c>
      <c r="G2767" s="5" t="s">
        <v>3712</v>
      </c>
      <c r="H2767" s="5" t="s">
        <v>227</v>
      </c>
      <c r="I2767" s="6" t="s">
        <v>91</v>
      </c>
      <c r="J2767" s="6" t="s">
        <v>91</v>
      </c>
      <c r="K2767" s="6" t="s">
        <v>91</v>
      </c>
      <c r="L2767" s="6" t="s">
        <v>91</v>
      </c>
      <c r="M2767" s="5" t="s">
        <v>92</v>
      </c>
      <c r="N2767" s="6" t="s">
        <v>91</v>
      </c>
      <c r="O2767" s="6" t="s">
        <v>91</v>
      </c>
      <c r="P2767" s="6" t="s">
        <v>91</v>
      </c>
      <c r="Q2767" s="6" t="s">
        <v>91</v>
      </c>
      <c r="R2767" s="5">
        <v>1</v>
      </c>
      <c r="S2767" s="5">
        <v>0</v>
      </c>
      <c r="T2767" s="5" t="s">
        <v>93</v>
      </c>
      <c r="U2767" s="5" t="s">
        <v>105</v>
      </c>
    </row>
    <row r="2768" spans="1:21">
      <c r="A2768" s="6" t="s">
        <v>87</v>
      </c>
      <c r="B2768" s="7">
        <v>1</v>
      </c>
      <c r="C2768" s="5">
        <v>2998</v>
      </c>
      <c r="D2768" s="5">
        <v>42</v>
      </c>
      <c r="E2768" s="8" t="s">
        <v>3561</v>
      </c>
      <c r="F2768" s="8">
        <v>421326</v>
      </c>
      <c r="G2768" s="5" t="s">
        <v>3713</v>
      </c>
      <c r="H2768" s="5" t="s">
        <v>3714</v>
      </c>
      <c r="I2768" s="5">
        <v>10065502374</v>
      </c>
      <c r="J2768" s="6" t="s">
        <v>91</v>
      </c>
      <c r="K2768" s="6" t="s">
        <v>91</v>
      </c>
      <c r="L2768" s="6" t="s">
        <v>91</v>
      </c>
      <c r="M2768" s="5" t="s">
        <v>92</v>
      </c>
      <c r="N2768" s="6" t="s">
        <v>91</v>
      </c>
      <c r="O2768" s="6" t="s">
        <v>91</v>
      </c>
      <c r="P2768" s="6" t="s">
        <v>91</v>
      </c>
      <c r="Q2768" s="6" t="s">
        <v>91</v>
      </c>
      <c r="R2768" s="5">
        <v>1</v>
      </c>
      <c r="S2768" s="5">
        <v>0</v>
      </c>
      <c r="T2768" s="5" t="s">
        <v>93</v>
      </c>
      <c r="U2768" s="5" t="s">
        <v>105</v>
      </c>
    </row>
    <row r="2769" spans="1:21">
      <c r="A2769" s="6" t="s">
        <v>87</v>
      </c>
      <c r="B2769" s="7">
        <v>1</v>
      </c>
      <c r="C2769" s="5">
        <v>2999</v>
      </c>
      <c r="D2769" s="5">
        <v>42</v>
      </c>
      <c r="E2769" s="8" t="s">
        <v>3715</v>
      </c>
      <c r="F2769" s="8">
        <v>42132601</v>
      </c>
      <c r="G2769" s="5" t="s">
        <v>3716</v>
      </c>
      <c r="H2769" s="5" t="s">
        <v>221</v>
      </c>
      <c r="I2769" s="6" t="s">
        <v>91</v>
      </c>
      <c r="J2769" s="6" t="s">
        <v>91</v>
      </c>
      <c r="K2769" s="6" t="s">
        <v>91</v>
      </c>
      <c r="L2769" s="6" t="s">
        <v>91</v>
      </c>
      <c r="M2769" s="5" t="s">
        <v>92</v>
      </c>
      <c r="N2769" s="6" t="s">
        <v>91</v>
      </c>
      <c r="O2769" s="6" t="s">
        <v>91</v>
      </c>
      <c r="P2769" s="6" t="s">
        <v>91</v>
      </c>
      <c r="Q2769" s="6" t="s">
        <v>91</v>
      </c>
      <c r="R2769" s="5">
        <v>1</v>
      </c>
      <c r="S2769" s="5">
        <v>0</v>
      </c>
      <c r="T2769" s="5" t="s">
        <v>93</v>
      </c>
      <c r="U2769" s="5" t="s">
        <v>105</v>
      </c>
    </row>
    <row r="2770" spans="1:21">
      <c r="A2770" s="6" t="s">
        <v>87</v>
      </c>
      <c r="B2770" s="7">
        <v>1</v>
      </c>
      <c r="C2770" s="5">
        <v>3000</v>
      </c>
      <c r="D2770" s="5">
        <v>42</v>
      </c>
      <c r="E2770" s="8" t="s">
        <v>3715</v>
      </c>
      <c r="F2770" s="8">
        <v>42132602</v>
      </c>
      <c r="G2770" s="5" t="s">
        <v>3717</v>
      </c>
      <c r="H2770" s="5" t="s">
        <v>223</v>
      </c>
      <c r="I2770" s="6" t="s">
        <v>91</v>
      </c>
      <c r="J2770" s="6" t="s">
        <v>91</v>
      </c>
      <c r="K2770" s="6" t="s">
        <v>91</v>
      </c>
      <c r="L2770" s="6" t="s">
        <v>91</v>
      </c>
      <c r="M2770" s="5" t="s">
        <v>92</v>
      </c>
      <c r="N2770" s="6" t="s">
        <v>91</v>
      </c>
      <c r="O2770" s="6" t="s">
        <v>91</v>
      </c>
      <c r="P2770" s="6" t="s">
        <v>91</v>
      </c>
      <c r="Q2770" s="6" t="s">
        <v>91</v>
      </c>
      <c r="R2770" s="5">
        <v>1</v>
      </c>
      <c r="S2770" s="5">
        <v>0</v>
      </c>
      <c r="T2770" s="5" t="s">
        <v>93</v>
      </c>
      <c r="U2770" s="5" t="s">
        <v>105</v>
      </c>
    </row>
    <row r="2771" spans="1:21">
      <c r="A2771" s="6" t="s">
        <v>87</v>
      </c>
      <c r="B2771" s="7">
        <v>1</v>
      </c>
      <c r="C2771" s="5">
        <v>3001</v>
      </c>
      <c r="D2771" s="5">
        <v>42</v>
      </c>
      <c r="E2771" s="8" t="s">
        <v>3715</v>
      </c>
      <c r="F2771" s="8">
        <v>42132603</v>
      </c>
      <c r="G2771" s="5" t="s">
        <v>3718</v>
      </c>
      <c r="H2771" s="5" t="s">
        <v>225</v>
      </c>
      <c r="I2771" s="6" t="s">
        <v>91</v>
      </c>
      <c r="J2771" s="6" t="s">
        <v>91</v>
      </c>
      <c r="K2771" s="6" t="s">
        <v>91</v>
      </c>
      <c r="L2771" s="6" t="s">
        <v>91</v>
      </c>
      <c r="M2771" s="5" t="s">
        <v>92</v>
      </c>
      <c r="N2771" s="6" t="s">
        <v>91</v>
      </c>
      <c r="O2771" s="6" t="s">
        <v>91</v>
      </c>
      <c r="P2771" s="6" t="s">
        <v>91</v>
      </c>
      <c r="Q2771" s="6" t="s">
        <v>91</v>
      </c>
      <c r="R2771" s="5">
        <v>1</v>
      </c>
      <c r="S2771" s="5">
        <v>0</v>
      </c>
      <c r="T2771" s="5" t="s">
        <v>93</v>
      </c>
      <c r="U2771" s="5" t="s">
        <v>105</v>
      </c>
    </row>
    <row r="2772" spans="1:21">
      <c r="A2772" s="6" t="s">
        <v>87</v>
      </c>
      <c r="B2772" s="7">
        <v>1</v>
      </c>
      <c r="C2772" s="5">
        <v>3003</v>
      </c>
      <c r="D2772" s="5">
        <v>42</v>
      </c>
      <c r="E2772" s="8" t="s">
        <v>3715</v>
      </c>
      <c r="F2772" s="8">
        <v>42132604</v>
      </c>
      <c r="G2772" s="5" t="s">
        <v>3719</v>
      </c>
      <c r="H2772" s="5" t="s">
        <v>227</v>
      </c>
      <c r="I2772" s="6" t="s">
        <v>91</v>
      </c>
      <c r="J2772" s="6" t="s">
        <v>91</v>
      </c>
      <c r="K2772" s="6" t="s">
        <v>91</v>
      </c>
      <c r="L2772" s="6" t="s">
        <v>91</v>
      </c>
      <c r="M2772" s="5" t="s">
        <v>92</v>
      </c>
      <c r="N2772" s="6" t="s">
        <v>91</v>
      </c>
      <c r="O2772" s="6" t="s">
        <v>91</v>
      </c>
      <c r="P2772" s="6" t="s">
        <v>91</v>
      </c>
      <c r="Q2772" s="6" t="s">
        <v>91</v>
      </c>
      <c r="R2772" s="5">
        <v>1</v>
      </c>
      <c r="S2772" s="5">
        <v>0</v>
      </c>
      <c r="T2772" s="5" t="s">
        <v>93</v>
      </c>
      <c r="U2772" s="5" t="s">
        <v>105</v>
      </c>
    </row>
    <row r="2773" spans="1:21">
      <c r="A2773" s="6" t="s">
        <v>87</v>
      </c>
      <c r="B2773" s="7">
        <v>1</v>
      </c>
      <c r="C2773" s="5">
        <v>3004</v>
      </c>
      <c r="D2773" s="5">
        <v>42</v>
      </c>
      <c r="E2773" s="8" t="s">
        <v>3561</v>
      </c>
      <c r="F2773" s="8">
        <v>421327</v>
      </c>
      <c r="G2773" s="5" t="s">
        <v>3720</v>
      </c>
      <c r="H2773" s="5" t="s">
        <v>3721</v>
      </c>
      <c r="I2773" s="6" t="s">
        <v>91</v>
      </c>
      <c r="J2773" s="6" t="s">
        <v>91</v>
      </c>
      <c r="K2773" s="6" t="s">
        <v>91</v>
      </c>
      <c r="L2773" s="6" t="s">
        <v>91</v>
      </c>
      <c r="M2773" s="5" t="s">
        <v>92</v>
      </c>
      <c r="N2773" s="6" t="s">
        <v>91</v>
      </c>
      <c r="O2773" s="6" t="s">
        <v>91</v>
      </c>
      <c r="P2773" s="6" t="s">
        <v>91</v>
      </c>
      <c r="Q2773" s="6" t="s">
        <v>91</v>
      </c>
      <c r="R2773" s="5">
        <v>1</v>
      </c>
      <c r="S2773" s="5">
        <v>0</v>
      </c>
      <c r="T2773" s="5" t="s">
        <v>93</v>
      </c>
      <c r="U2773" s="5" t="s">
        <v>105</v>
      </c>
    </row>
    <row r="2774" spans="1:21">
      <c r="A2774" s="6" t="s">
        <v>87</v>
      </c>
      <c r="B2774" s="7">
        <v>1</v>
      </c>
      <c r="C2774" s="5">
        <v>3005</v>
      </c>
      <c r="D2774" s="5">
        <v>42</v>
      </c>
      <c r="E2774" s="8" t="s">
        <v>3722</v>
      </c>
      <c r="F2774" s="8">
        <v>42132701</v>
      </c>
      <c r="G2774" s="5" t="s">
        <v>3723</v>
      </c>
      <c r="H2774" s="5" t="s">
        <v>221</v>
      </c>
      <c r="I2774" s="6" t="s">
        <v>91</v>
      </c>
      <c r="J2774" s="6" t="s">
        <v>91</v>
      </c>
      <c r="K2774" s="6" t="s">
        <v>91</v>
      </c>
      <c r="L2774" s="6" t="s">
        <v>91</v>
      </c>
      <c r="M2774" s="5" t="s">
        <v>92</v>
      </c>
      <c r="N2774" s="6" t="s">
        <v>91</v>
      </c>
      <c r="O2774" s="6" t="s">
        <v>91</v>
      </c>
      <c r="P2774" s="6" t="s">
        <v>91</v>
      </c>
      <c r="Q2774" s="6" t="s">
        <v>91</v>
      </c>
      <c r="R2774" s="5">
        <v>1</v>
      </c>
      <c r="S2774" s="5">
        <v>0</v>
      </c>
      <c r="T2774" s="5" t="s">
        <v>93</v>
      </c>
      <c r="U2774" s="5" t="s">
        <v>105</v>
      </c>
    </row>
    <row r="2775" spans="1:21">
      <c r="A2775" s="6" t="s">
        <v>87</v>
      </c>
      <c r="B2775" s="7">
        <v>1</v>
      </c>
      <c r="C2775" s="5">
        <v>3006</v>
      </c>
      <c r="D2775" s="5">
        <v>42</v>
      </c>
      <c r="E2775" s="8" t="s">
        <v>3722</v>
      </c>
      <c r="F2775" s="8">
        <v>42132702</v>
      </c>
      <c r="G2775" s="5" t="s">
        <v>3724</v>
      </c>
      <c r="H2775" s="5" t="s">
        <v>223</v>
      </c>
      <c r="I2775" s="6" t="s">
        <v>91</v>
      </c>
      <c r="J2775" s="6" t="s">
        <v>91</v>
      </c>
      <c r="K2775" s="6" t="s">
        <v>91</v>
      </c>
      <c r="L2775" s="6" t="s">
        <v>91</v>
      </c>
      <c r="M2775" s="5" t="s">
        <v>92</v>
      </c>
      <c r="N2775" s="6" t="s">
        <v>91</v>
      </c>
      <c r="O2775" s="6" t="s">
        <v>91</v>
      </c>
      <c r="P2775" s="6" t="s">
        <v>91</v>
      </c>
      <c r="Q2775" s="6" t="s">
        <v>91</v>
      </c>
      <c r="R2775" s="5">
        <v>1</v>
      </c>
      <c r="S2775" s="5">
        <v>0</v>
      </c>
      <c r="T2775" s="5" t="s">
        <v>93</v>
      </c>
      <c r="U2775" s="5" t="s">
        <v>105</v>
      </c>
    </row>
    <row r="2776" spans="1:21">
      <c r="A2776" s="6" t="s">
        <v>87</v>
      </c>
      <c r="B2776" s="7">
        <v>1</v>
      </c>
      <c r="C2776" s="5">
        <v>3007</v>
      </c>
      <c r="D2776" s="5">
        <v>42</v>
      </c>
      <c r="E2776" s="8" t="s">
        <v>3722</v>
      </c>
      <c r="F2776" s="8">
        <v>42132703</v>
      </c>
      <c r="G2776" s="5" t="s">
        <v>3725</v>
      </c>
      <c r="H2776" s="5" t="s">
        <v>225</v>
      </c>
      <c r="I2776" s="6" t="s">
        <v>91</v>
      </c>
      <c r="J2776" s="6" t="s">
        <v>91</v>
      </c>
      <c r="K2776" s="6" t="s">
        <v>91</v>
      </c>
      <c r="L2776" s="6" t="s">
        <v>91</v>
      </c>
      <c r="M2776" s="5" t="s">
        <v>92</v>
      </c>
      <c r="N2776" s="6" t="s">
        <v>91</v>
      </c>
      <c r="O2776" s="6" t="s">
        <v>91</v>
      </c>
      <c r="P2776" s="6" t="s">
        <v>91</v>
      </c>
      <c r="Q2776" s="6" t="s">
        <v>91</v>
      </c>
      <c r="R2776" s="5">
        <v>1</v>
      </c>
      <c r="S2776" s="5">
        <v>0</v>
      </c>
      <c r="T2776" s="5" t="s">
        <v>93</v>
      </c>
      <c r="U2776" s="5" t="s">
        <v>105</v>
      </c>
    </row>
    <row r="2777" spans="1:21">
      <c r="A2777" s="6" t="s">
        <v>87</v>
      </c>
      <c r="B2777" s="7">
        <v>1</v>
      </c>
      <c r="C2777" s="5">
        <v>3008</v>
      </c>
      <c r="D2777" s="5">
        <v>42</v>
      </c>
      <c r="E2777" s="8" t="s">
        <v>3722</v>
      </c>
      <c r="F2777" s="8">
        <v>42132704</v>
      </c>
      <c r="G2777" s="5" t="s">
        <v>3726</v>
      </c>
      <c r="H2777" s="5" t="s">
        <v>227</v>
      </c>
      <c r="I2777" s="6" t="s">
        <v>91</v>
      </c>
      <c r="J2777" s="6" t="s">
        <v>91</v>
      </c>
      <c r="K2777" s="6" t="s">
        <v>91</v>
      </c>
      <c r="L2777" s="6" t="s">
        <v>91</v>
      </c>
      <c r="M2777" s="5" t="s">
        <v>92</v>
      </c>
      <c r="N2777" s="6" t="s">
        <v>91</v>
      </c>
      <c r="O2777" s="6" t="s">
        <v>91</v>
      </c>
      <c r="P2777" s="6" t="s">
        <v>91</v>
      </c>
      <c r="Q2777" s="6" t="s">
        <v>91</v>
      </c>
      <c r="R2777" s="5">
        <v>1</v>
      </c>
      <c r="S2777" s="5">
        <v>0</v>
      </c>
      <c r="T2777" s="5" t="s">
        <v>93</v>
      </c>
      <c r="U2777" s="5" t="s">
        <v>105</v>
      </c>
    </row>
    <row r="2778" spans="1:21">
      <c r="A2778" s="6" t="s">
        <v>87</v>
      </c>
      <c r="B2778" s="7">
        <v>1</v>
      </c>
      <c r="C2778" s="5">
        <v>3009</v>
      </c>
      <c r="D2778" s="5">
        <v>42</v>
      </c>
      <c r="E2778" s="8" t="s">
        <v>3561</v>
      </c>
      <c r="F2778" s="8">
        <v>421328</v>
      </c>
      <c r="G2778" s="5" t="s">
        <v>3727</v>
      </c>
      <c r="H2778" s="5" t="s">
        <v>3728</v>
      </c>
      <c r="I2778" s="6" t="s">
        <v>91</v>
      </c>
      <c r="J2778" s="6" t="s">
        <v>91</v>
      </c>
      <c r="K2778" s="6" t="s">
        <v>91</v>
      </c>
      <c r="L2778" s="6" t="s">
        <v>91</v>
      </c>
      <c r="M2778" s="5" t="s">
        <v>92</v>
      </c>
      <c r="N2778" s="6" t="s">
        <v>91</v>
      </c>
      <c r="O2778" s="6" t="s">
        <v>91</v>
      </c>
      <c r="P2778" s="6" t="s">
        <v>91</v>
      </c>
      <c r="Q2778" s="6" t="s">
        <v>91</v>
      </c>
      <c r="R2778" s="5">
        <v>1</v>
      </c>
      <c r="S2778" s="5">
        <v>0</v>
      </c>
      <c r="T2778" s="5" t="s">
        <v>93</v>
      </c>
      <c r="U2778" s="5" t="s">
        <v>105</v>
      </c>
    </row>
    <row r="2779" spans="1:21">
      <c r="A2779" s="6" t="s">
        <v>87</v>
      </c>
      <c r="B2779" s="7">
        <v>1</v>
      </c>
      <c r="C2779" s="5">
        <v>3010</v>
      </c>
      <c r="D2779" s="5">
        <v>42</v>
      </c>
      <c r="E2779" s="8" t="s">
        <v>3729</v>
      </c>
      <c r="F2779" s="8">
        <v>42132801</v>
      </c>
      <c r="G2779" s="5" t="s">
        <v>3730</v>
      </c>
      <c r="H2779" s="5" t="s">
        <v>221</v>
      </c>
      <c r="I2779" s="6" t="s">
        <v>91</v>
      </c>
      <c r="J2779" s="6" t="s">
        <v>91</v>
      </c>
      <c r="K2779" s="6" t="s">
        <v>91</v>
      </c>
      <c r="L2779" s="6" t="s">
        <v>91</v>
      </c>
      <c r="M2779" s="5" t="s">
        <v>92</v>
      </c>
      <c r="N2779" s="6" t="s">
        <v>91</v>
      </c>
      <c r="O2779" s="6" t="s">
        <v>91</v>
      </c>
      <c r="P2779" s="6" t="s">
        <v>91</v>
      </c>
      <c r="Q2779" s="6" t="s">
        <v>91</v>
      </c>
      <c r="R2779" s="5">
        <v>1</v>
      </c>
      <c r="S2779" s="5">
        <v>0</v>
      </c>
      <c r="T2779" s="5" t="s">
        <v>93</v>
      </c>
      <c r="U2779" s="5" t="s">
        <v>105</v>
      </c>
    </row>
    <row r="2780" spans="1:21">
      <c r="A2780" s="6" t="s">
        <v>87</v>
      </c>
      <c r="B2780" s="7">
        <v>1</v>
      </c>
      <c r="C2780" s="5">
        <v>3011</v>
      </c>
      <c r="D2780" s="5">
        <v>42</v>
      </c>
      <c r="E2780" s="8" t="s">
        <v>3729</v>
      </c>
      <c r="F2780" s="8">
        <v>42132802</v>
      </c>
      <c r="G2780" s="5" t="s">
        <v>3731</v>
      </c>
      <c r="H2780" s="5" t="s">
        <v>223</v>
      </c>
      <c r="I2780" s="6" t="s">
        <v>91</v>
      </c>
      <c r="J2780" s="6" t="s">
        <v>91</v>
      </c>
      <c r="K2780" s="6" t="s">
        <v>91</v>
      </c>
      <c r="L2780" s="6" t="s">
        <v>91</v>
      </c>
      <c r="M2780" s="5" t="s">
        <v>92</v>
      </c>
      <c r="N2780" s="6" t="s">
        <v>91</v>
      </c>
      <c r="O2780" s="6" t="s">
        <v>91</v>
      </c>
      <c r="P2780" s="6" t="s">
        <v>91</v>
      </c>
      <c r="Q2780" s="6" t="s">
        <v>91</v>
      </c>
      <c r="R2780" s="5">
        <v>1</v>
      </c>
      <c r="S2780" s="5">
        <v>0</v>
      </c>
      <c r="T2780" s="5" t="s">
        <v>93</v>
      </c>
      <c r="U2780" s="5" t="s">
        <v>105</v>
      </c>
    </row>
    <row r="2781" spans="1:21">
      <c r="A2781" s="6" t="s">
        <v>87</v>
      </c>
      <c r="B2781" s="7">
        <v>1</v>
      </c>
      <c r="C2781" s="5">
        <v>3012</v>
      </c>
      <c r="D2781" s="5">
        <v>42</v>
      </c>
      <c r="E2781" s="8" t="s">
        <v>3729</v>
      </c>
      <c r="F2781" s="8">
        <v>42132803</v>
      </c>
      <c r="G2781" s="5" t="s">
        <v>3732</v>
      </c>
      <c r="H2781" s="5" t="s">
        <v>225</v>
      </c>
      <c r="I2781" s="6" t="s">
        <v>91</v>
      </c>
      <c r="J2781" s="6" t="s">
        <v>91</v>
      </c>
      <c r="K2781" s="6" t="s">
        <v>91</v>
      </c>
      <c r="L2781" s="6" t="s">
        <v>91</v>
      </c>
      <c r="M2781" s="5" t="s">
        <v>92</v>
      </c>
      <c r="N2781" s="6" t="s">
        <v>91</v>
      </c>
      <c r="O2781" s="6" t="s">
        <v>91</v>
      </c>
      <c r="P2781" s="6" t="s">
        <v>91</v>
      </c>
      <c r="Q2781" s="6" t="s">
        <v>91</v>
      </c>
      <c r="R2781" s="5">
        <v>1</v>
      </c>
      <c r="S2781" s="5">
        <v>0</v>
      </c>
      <c r="T2781" s="5" t="s">
        <v>93</v>
      </c>
      <c r="U2781" s="5" t="s">
        <v>105</v>
      </c>
    </row>
    <row r="2782" spans="1:21">
      <c r="A2782" s="6" t="s">
        <v>87</v>
      </c>
      <c r="B2782" s="7">
        <v>1</v>
      </c>
      <c r="C2782" s="5">
        <v>3013</v>
      </c>
      <c r="D2782" s="5">
        <v>42</v>
      </c>
      <c r="E2782" s="8" t="s">
        <v>3729</v>
      </c>
      <c r="F2782" s="8">
        <v>42132804</v>
      </c>
      <c r="G2782" s="5" t="s">
        <v>3733</v>
      </c>
      <c r="H2782" s="5" t="s">
        <v>227</v>
      </c>
      <c r="I2782" s="6" t="s">
        <v>91</v>
      </c>
      <c r="J2782" s="6" t="s">
        <v>91</v>
      </c>
      <c r="K2782" s="6" t="s">
        <v>91</v>
      </c>
      <c r="L2782" s="6" t="s">
        <v>91</v>
      </c>
      <c r="M2782" s="5" t="s">
        <v>92</v>
      </c>
      <c r="N2782" s="6" t="s">
        <v>91</v>
      </c>
      <c r="O2782" s="6" t="s">
        <v>91</v>
      </c>
      <c r="P2782" s="6" t="s">
        <v>91</v>
      </c>
      <c r="Q2782" s="6" t="s">
        <v>91</v>
      </c>
      <c r="R2782" s="5">
        <v>1</v>
      </c>
      <c r="S2782" s="5">
        <v>0</v>
      </c>
      <c r="T2782" s="5" t="s">
        <v>93</v>
      </c>
      <c r="U2782" s="5" t="s">
        <v>105</v>
      </c>
    </row>
    <row r="2783" spans="1:21">
      <c r="A2783" s="6" t="s">
        <v>87</v>
      </c>
      <c r="B2783" s="7">
        <v>1</v>
      </c>
      <c r="C2783" s="5">
        <v>3014</v>
      </c>
      <c r="D2783" s="5">
        <v>42</v>
      </c>
      <c r="E2783" s="8" t="s">
        <v>3561</v>
      </c>
      <c r="F2783" s="8">
        <v>421329</v>
      </c>
      <c r="G2783" s="5" t="s">
        <v>3734</v>
      </c>
      <c r="H2783" s="5" t="s">
        <v>3735</v>
      </c>
      <c r="I2783" s="5">
        <v>10065502350</v>
      </c>
      <c r="J2783" s="6" t="s">
        <v>91</v>
      </c>
      <c r="K2783" s="6" t="s">
        <v>91</v>
      </c>
      <c r="L2783" s="6" t="s">
        <v>91</v>
      </c>
      <c r="M2783" s="5" t="s">
        <v>92</v>
      </c>
      <c r="N2783" s="6" t="s">
        <v>91</v>
      </c>
      <c r="O2783" s="6" t="s">
        <v>91</v>
      </c>
      <c r="P2783" s="6" t="s">
        <v>91</v>
      </c>
      <c r="Q2783" s="6" t="s">
        <v>91</v>
      </c>
      <c r="R2783" s="5">
        <v>1</v>
      </c>
      <c r="S2783" s="5">
        <v>0</v>
      </c>
      <c r="T2783" s="5" t="s">
        <v>93</v>
      </c>
      <c r="U2783" s="5" t="s">
        <v>105</v>
      </c>
    </row>
    <row r="2784" spans="1:21">
      <c r="A2784" s="6" t="s">
        <v>87</v>
      </c>
      <c r="B2784" s="7">
        <v>1</v>
      </c>
      <c r="C2784" s="5">
        <v>3015</v>
      </c>
      <c r="D2784" s="5">
        <v>42</v>
      </c>
      <c r="E2784" s="8" t="s">
        <v>3736</v>
      </c>
      <c r="F2784" s="8">
        <v>42132901</v>
      </c>
      <c r="G2784" s="5" t="s">
        <v>3737</v>
      </c>
      <c r="H2784" s="5" t="s">
        <v>221</v>
      </c>
      <c r="I2784" s="6" t="s">
        <v>91</v>
      </c>
      <c r="J2784" s="6" t="s">
        <v>91</v>
      </c>
      <c r="K2784" s="6" t="s">
        <v>91</v>
      </c>
      <c r="L2784" s="6" t="s">
        <v>91</v>
      </c>
      <c r="M2784" s="5" t="s">
        <v>92</v>
      </c>
      <c r="N2784" s="6" t="s">
        <v>91</v>
      </c>
      <c r="O2784" s="6" t="s">
        <v>91</v>
      </c>
      <c r="P2784" s="6" t="s">
        <v>91</v>
      </c>
      <c r="Q2784" s="6" t="s">
        <v>91</v>
      </c>
      <c r="R2784" s="5">
        <v>1</v>
      </c>
      <c r="S2784" s="5">
        <v>0</v>
      </c>
      <c r="T2784" s="5" t="s">
        <v>93</v>
      </c>
      <c r="U2784" s="5" t="s">
        <v>105</v>
      </c>
    </row>
    <row r="2785" spans="1:21">
      <c r="A2785" s="6" t="s">
        <v>87</v>
      </c>
      <c r="B2785" s="7">
        <v>1</v>
      </c>
      <c r="C2785" s="5">
        <v>3016</v>
      </c>
      <c r="D2785" s="5">
        <v>42</v>
      </c>
      <c r="E2785" s="8" t="s">
        <v>3736</v>
      </c>
      <c r="F2785" s="8">
        <v>42132902</v>
      </c>
      <c r="G2785" s="5" t="s">
        <v>3738</v>
      </c>
      <c r="H2785" s="5" t="s">
        <v>223</v>
      </c>
      <c r="I2785" s="6" t="s">
        <v>91</v>
      </c>
      <c r="J2785" s="6" t="s">
        <v>91</v>
      </c>
      <c r="K2785" s="6" t="s">
        <v>91</v>
      </c>
      <c r="L2785" s="6" t="s">
        <v>91</v>
      </c>
      <c r="M2785" s="5" t="s">
        <v>92</v>
      </c>
      <c r="N2785" s="6" t="s">
        <v>91</v>
      </c>
      <c r="O2785" s="6" t="s">
        <v>91</v>
      </c>
      <c r="P2785" s="6" t="s">
        <v>91</v>
      </c>
      <c r="Q2785" s="6" t="s">
        <v>91</v>
      </c>
      <c r="R2785" s="5">
        <v>1</v>
      </c>
      <c r="S2785" s="5">
        <v>0</v>
      </c>
      <c r="T2785" s="5" t="s">
        <v>93</v>
      </c>
      <c r="U2785" s="5" t="s">
        <v>105</v>
      </c>
    </row>
    <row r="2786" spans="1:21">
      <c r="A2786" s="6" t="s">
        <v>87</v>
      </c>
      <c r="B2786" s="7">
        <v>1</v>
      </c>
      <c r="C2786" s="5">
        <v>3017</v>
      </c>
      <c r="D2786" s="5">
        <v>42</v>
      </c>
      <c r="E2786" s="8" t="s">
        <v>3736</v>
      </c>
      <c r="F2786" s="8">
        <v>42132903</v>
      </c>
      <c r="G2786" s="5" t="s">
        <v>3739</v>
      </c>
      <c r="H2786" s="5" t="s">
        <v>3740</v>
      </c>
      <c r="I2786" s="6" t="s">
        <v>91</v>
      </c>
      <c r="J2786" s="6" t="s">
        <v>91</v>
      </c>
      <c r="K2786" s="6" t="s">
        <v>91</v>
      </c>
      <c r="L2786" s="6" t="s">
        <v>91</v>
      </c>
      <c r="M2786" s="5" t="s">
        <v>92</v>
      </c>
      <c r="N2786" s="6" t="s">
        <v>91</v>
      </c>
      <c r="O2786" s="6" t="s">
        <v>91</v>
      </c>
      <c r="P2786" s="6" t="s">
        <v>91</v>
      </c>
      <c r="Q2786" s="6" t="s">
        <v>91</v>
      </c>
      <c r="R2786" s="5">
        <v>1</v>
      </c>
      <c r="S2786" s="5">
        <v>0</v>
      </c>
      <c r="T2786" s="5" t="s">
        <v>93</v>
      </c>
      <c r="U2786" s="5" t="s">
        <v>105</v>
      </c>
    </row>
    <row r="2787" spans="1:21">
      <c r="A2787" s="6" t="s">
        <v>87</v>
      </c>
      <c r="B2787" s="7">
        <v>1</v>
      </c>
      <c r="C2787" s="5">
        <v>3019</v>
      </c>
      <c r="D2787" s="5">
        <v>42</v>
      </c>
      <c r="E2787" s="8" t="s">
        <v>3736</v>
      </c>
      <c r="F2787" s="8">
        <v>42132904</v>
      </c>
      <c r="G2787" s="5" t="s">
        <v>3741</v>
      </c>
      <c r="H2787" s="5" t="s">
        <v>227</v>
      </c>
      <c r="I2787" s="6" t="s">
        <v>91</v>
      </c>
      <c r="J2787" s="6" t="s">
        <v>91</v>
      </c>
      <c r="K2787" s="6" t="s">
        <v>91</v>
      </c>
      <c r="L2787" s="6" t="s">
        <v>91</v>
      </c>
      <c r="M2787" s="5" t="s">
        <v>92</v>
      </c>
      <c r="N2787" s="6" t="s">
        <v>91</v>
      </c>
      <c r="O2787" s="6" t="s">
        <v>91</v>
      </c>
      <c r="P2787" s="6" t="s">
        <v>91</v>
      </c>
      <c r="Q2787" s="6" t="s">
        <v>91</v>
      </c>
      <c r="R2787" s="5">
        <v>1</v>
      </c>
      <c r="S2787" s="5">
        <v>0</v>
      </c>
      <c r="T2787" s="5" t="s">
        <v>93</v>
      </c>
      <c r="U2787" s="5" t="s">
        <v>105</v>
      </c>
    </row>
    <row r="2788" spans="1:21">
      <c r="A2788" s="6" t="s">
        <v>87</v>
      </c>
      <c r="B2788" s="7">
        <v>1</v>
      </c>
      <c r="C2788" s="5">
        <v>3020</v>
      </c>
      <c r="D2788" s="5">
        <v>42</v>
      </c>
      <c r="E2788" s="8" t="s">
        <v>3561</v>
      </c>
      <c r="F2788" s="8">
        <v>421330</v>
      </c>
      <c r="G2788" s="5" t="s">
        <v>3742</v>
      </c>
      <c r="H2788" s="5" t="s">
        <v>3743</v>
      </c>
      <c r="I2788" s="5">
        <v>10065506434</v>
      </c>
      <c r="J2788" s="6" t="s">
        <v>91</v>
      </c>
      <c r="K2788" s="6" t="s">
        <v>91</v>
      </c>
      <c r="L2788" s="6" t="s">
        <v>91</v>
      </c>
      <c r="M2788" s="5" t="s">
        <v>92</v>
      </c>
      <c r="N2788" s="6" t="s">
        <v>91</v>
      </c>
      <c r="O2788" s="6" t="s">
        <v>91</v>
      </c>
      <c r="P2788" s="6" t="s">
        <v>91</v>
      </c>
      <c r="Q2788" s="6" t="s">
        <v>91</v>
      </c>
      <c r="R2788" s="5">
        <v>1</v>
      </c>
      <c r="S2788" s="5">
        <v>0</v>
      </c>
      <c r="T2788" s="5" t="s">
        <v>93</v>
      </c>
      <c r="U2788" s="5" t="s">
        <v>105</v>
      </c>
    </row>
    <row r="2789" spans="1:21">
      <c r="A2789" s="6" t="s">
        <v>87</v>
      </c>
      <c r="B2789" s="7">
        <v>1</v>
      </c>
      <c r="C2789" s="5">
        <v>3021</v>
      </c>
      <c r="D2789" s="5">
        <v>42</v>
      </c>
      <c r="E2789" s="8" t="s">
        <v>3744</v>
      </c>
      <c r="F2789" s="8">
        <v>42133001</v>
      </c>
      <c r="G2789" s="5" t="s">
        <v>3745</v>
      </c>
      <c r="H2789" s="5" t="s">
        <v>221</v>
      </c>
      <c r="I2789" s="6" t="s">
        <v>91</v>
      </c>
      <c r="J2789" s="6" t="s">
        <v>91</v>
      </c>
      <c r="K2789" s="6" t="s">
        <v>91</v>
      </c>
      <c r="L2789" s="6" t="s">
        <v>91</v>
      </c>
      <c r="M2789" s="5" t="s">
        <v>92</v>
      </c>
      <c r="N2789" s="6" t="s">
        <v>91</v>
      </c>
      <c r="O2789" s="6" t="s">
        <v>91</v>
      </c>
      <c r="P2789" s="6" t="s">
        <v>91</v>
      </c>
      <c r="Q2789" s="6" t="s">
        <v>91</v>
      </c>
      <c r="R2789" s="5">
        <v>1</v>
      </c>
      <c r="S2789" s="5">
        <v>0</v>
      </c>
      <c r="T2789" s="5" t="s">
        <v>93</v>
      </c>
      <c r="U2789" s="5" t="s">
        <v>105</v>
      </c>
    </row>
    <row r="2790" spans="1:21">
      <c r="A2790" s="6" t="s">
        <v>87</v>
      </c>
      <c r="B2790" s="7">
        <v>1</v>
      </c>
      <c r="C2790" s="5">
        <v>3022</v>
      </c>
      <c r="D2790" s="5">
        <v>42</v>
      </c>
      <c r="E2790" s="8" t="s">
        <v>3744</v>
      </c>
      <c r="F2790" s="8">
        <v>42133002</v>
      </c>
      <c r="G2790" s="5" t="s">
        <v>3746</v>
      </c>
      <c r="H2790" s="5" t="s">
        <v>223</v>
      </c>
      <c r="I2790" s="6" t="s">
        <v>91</v>
      </c>
      <c r="J2790" s="6" t="s">
        <v>91</v>
      </c>
      <c r="K2790" s="6" t="s">
        <v>91</v>
      </c>
      <c r="L2790" s="6" t="s">
        <v>91</v>
      </c>
      <c r="M2790" s="5" t="s">
        <v>92</v>
      </c>
      <c r="N2790" s="6" t="s">
        <v>91</v>
      </c>
      <c r="O2790" s="6" t="s">
        <v>91</v>
      </c>
      <c r="P2790" s="6" t="s">
        <v>91</v>
      </c>
      <c r="Q2790" s="6" t="s">
        <v>91</v>
      </c>
      <c r="R2790" s="5">
        <v>1</v>
      </c>
      <c r="S2790" s="5">
        <v>0</v>
      </c>
      <c r="T2790" s="5" t="s">
        <v>93</v>
      </c>
      <c r="U2790" s="5" t="s">
        <v>105</v>
      </c>
    </row>
    <row r="2791" spans="1:21">
      <c r="A2791" s="6" t="s">
        <v>87</v>
      </c>
      <c r="B2791" s="7">
        <v>1</v>
      </c>
      <c r="C2791" s="5">
        <v>3023</v>
      </c>
      <c r="D2791" s="5">
        <v>42</v>
      </c>
      <c r="E2791" s="8" t="s">
        <v>3744</v>
      </c>
      <c r="F2791" s="8">
        <v>42133003</v>
      </c>
      <c r="G2791" s="5" t="s">
        <v>3747</v>
      </c>
      <c r="H2791" s="5" t="s">
        <v>225</v>
      </c>
      <c r="I2791" s="6" t="s">
        <v>91</v>
      </c>
      <c r="J2791" s="6" t="s">
        <v>91</v>
      </c>
      <c r="K2791" s="6" t="s">
        <v>91</v>
      </c>
      <c r="L2791" s="6" t="s">
        <v>91</v>
      </c>
      <c r="M2791" s="5" t="s">
        <v>92</v>
      </c>
      <c r="N2791" s="6" t="s">
        <v>91</v>
      </c>
      <c r="O2791" s="6" t="s">
        <v>91</v>
      </c>
      <c r="P2791" s="6" t="s">
        <v>91</v>
      </c>
      <c r="Q2791" s="6" t="s">
        <v>91</v>
      </c>
      <c r="R2791" s="5">
        <v>1</v>
      </c>
      <c r="S2791" s="5">
        <v>0</v>
      </c>
      <c r="T2791" s="5" t="s">
        <v>93</v>
      </c>
      <c r="U2791" s="5" t="s">
        <v>105</v>
      </c>
    </row>
    <row r="2792" spans="1:21">
      <c r="A2792" s="6" t="s">
        <v>87</v>
      </c>
      <c r="B2792" s="7">
        <v>1</v>
      </c>
      <c r="C2792" s="5">
        <v>3025</v>
      </c>
      <c r="D2792" s="5">
        <v>42</v>
      </c>
      <c r="E2792" s="8" t="s">
        <v>3744</v>
      </c>
      <c r="F2792" s="8">
        <v>42133004</v>
      </c>
      <c r="G2792" s="5" t="s">
        <v>3748</v>
      </c>
      <c r="H2792" s="5" t="s">
        <v>227</v>
      </c>
      <c r="I2792" s="6" t="s">
        <v>91</v>
      </c>
      <c r="J2792" s="6" t="s">
        <v>91</v>
      </c>
      <c r="K2792" s="6" t="s">
        <v>91</v>
      </c>
      <c r="L2792" s="6" t="s">
        <v>91</v>
      </c>
      <c r="M2792" s="5" t="s">
        <v>92</v>
      </c>
      <c r="N2792" s="6" t="s">
        <v>91</v>
      </c>
      <c r="O2792" s="6" t="s">
        <v>91</v>
      </c>
      <c r="P2792" s="6" t="s">
        <v>91</v>
      </c>
      <c r="Q2792" s="6" t="s">
        <v>91</v>
      </c>
      <c r="R2792" s="5">
        <v>1</v>
      </c>
      <c r="S2792" s="5">
        <v>0</v>
      </c>
      <c r="T2792" s="5" t="s">
        <v>93</v>
      </c>
      <c r="U2792" s="5" t="s">
        <v>105</v>
      </c>
    </row>
    <row r="2793" spans="1:21">
      <c r="A2793" s="6" t="s">
        <v>87</v>
      </c>
      <c r="B2793" s="7">
        <v>1</v>
      </c>
      <c r="C2793" s="5">
        <v>3026</v>
      </c>
      <c r="D2793" s="5">
        <v>42</v>
      </c>
      <c r="E2793" s="8" t="s">
        <v>3561</v>
      </c>
      <c r="F2793" s="8">
        <v>421331</v>
      </c>
      <c r="G2793" s="5" t="s">
        <v>3749</v>
      </c>
      <c r="H2793" s="5" t="s">
        <v>3750</v>
      </c>
      <c r="I2793" s="5">
        <v>10065506105</v>
      </c>
      <c r="J2793" s="6" t="s">
        <v>91</v>
      </c>
      <c r="K2793" s="6" t="s">
        <v>91</v>
      </c>
      <c r="L2793" s="6" t="s">
        <v>91</v>
      </c>
      <c r="M2793" s="5" t="s">
        <v>92</v>
      </c>
      <c r="N2793" s="6" t="s">
        <v>91</v>
      </c>
      <c r="O2793" s="6" t="s">
        <v>91</v>
      </c>
      <c r="P2793" s="6" t="s">
        <v>91</v>
      </c>
      <c r="Q2793" s="6" t="s">
        <v>91</v>
      </c>
      <c r="R2793" s="5">
        <v>1</v>
      </c>
      <c r="S2793" s="5">
        <v>0</v>
      </c>
      <c r="T2793" s="5" t="s">
        <v>93</v>
      </c>
      <c r="U2793" s="5" t="s">
        <v>105</v>
      </c>
    </row>
    <row r="2794" spans="1:21">
      <c r="A2794" s="6" t="s">
        <v>87</v>
      </c>
      <c r="B2794" s="7">
        <v>1</v>
      </c>
      <c r="C2794" s="5">
        <v>3027</v>
      </c>
      <c r="D2794" s="5">
        <v>42</v>
      </c>
      <c r="E2794" s="8" t="s">
        <v>3751</v>
      </c>
      <c r="F2794" s="8">
        <v>42133101</v>
      </c>
      <c r="G2794" s="5" t="s">
        <v>3752</v>
      </c>
      <c r="H2794" s="5" t="s">
        <v>221</v>
      </c>
      <c r="I2794" s="6" t="s">
        <v>91</v>
      </c>
      <c r="J2794" s="6" t="s">
        <v>91</v>
      </c>
      <c r="K2794" s="6" t="s">
        <v>91</v>
      </c>
      <c r="L2794" s="6" t="s">
        <v>91</v>
      </c>
      <c r="M2794" s="5" t="s">
        <v>92</v>
      </c>
      <c r="N2794" s="6" t="s">
        <v>91</v>
      </c>
      <c r="O2794" s="6" t="s">
        <v>91</v>
      </c>
      <c r="P2794" s="6" t="s">
        <v>91</v>
      </c>
      <c r="Q2794" s="6" t="s">
        <v>91</v>
      </c>
      <c r="R2794" s="5">
        <v>1</v>
      </c>
      <c r="S2794" s="5">
        <v>0</v>
      </c>
      <c r="T2794" s="5" t="s">
        <v>93</v>
      </c>
      <c r="U2794" s="5" t="s">
        <v>105</v>
      </c>
    </row>
    <row r="2795" spans="1:21">
      <c r="A2795" s="6" t="s">
        <v>87</v>
      </c>
      <c r="B2795" s="7">
        <v>1</v>
      </c>
      <c r="C2795" s="5">
        <v>3028</v>
      </c>
      <c r="D2795" s="5">
        <v>42</v>
      </c>
      <c r="E2795" s="8" t="s">
        <v>3751</v>
      </c>
      <c r="F2795" s="8">
        <v>42133102</v>
      </c>
      <c r="G2795" s="5" t="s">
        <v>3753</v>
      </c>
      <c r="H2795" s="5" t="s">
        <v>223</v>
      </c>
      <c r="I2795" s="6" t="s">
        <v>91</v>
      </c>
      <c r="J2795" s="6" t="s">
        <v>91</v>
      </c>
      <c r="K2795" s="6" t="s">
        <v>91</v>
      </c>
      <c r="L2795" s="6" t="s">
        <v>91</v>
      </c>
      <c r="M2795" s="5" t="s">
        <v>92</v>
      </c>
      <c r="N2795" s="6" t="s">
        <v>91</v>
      </c>
      <c r="O2795" s="6" t="s">
        <v>91</v>
      </c>
      <c r="P2795" s="6" t="s">
        <v>91</v>
      </c>
      <c r="Q2795" s="6" t="s">
        <v>91</v>
      </c>
      <c r="R2795" s="5">
        <v>1</v>
      </c>
      <c r="S2795" s="5">
        <v>0</v>
      </c>
      <c r="T2795" s="5" t="s">
        <v>93</v>
      </c>
      <c r="U2795" s="5" t="s">
        <v>105</v>
      </c>
    </row>
    <row r="2796" spans="1:21">
      <c r="A2796" s="6" t="s">
        <v>87</v>
      </c>
      <c r="B2796" s="7">
        <v>1</v>
      </c>
      <c r="C2796" s="5">
        <v>3029</v>
      </c>
      <c r="D2796" s="5">
        <v>42</v>
      </c>
      <c r="E2796" s="8" t="s">
        <v>3751</v>
      </c>
      <c r="F2796" s="8">
        <v>42133103</v>
      </c>
      <c r="G2796" s="5" t="s">
        <v>3754</v>
      </c>
      <c r="H2796" s="5" t="s">
        <v>225</v>
      </c>
      <c r="I2796" s="6" t="s">
        <v>91</v>
      </c>
      <c r="J2796" s="6" t="s">
        <v>91</v>
      </c>
      <c r="K2796" s="6" t="s">
        <v>91</v>
      </c>
      <c r="L2796" s="6" t="s">
        <v>91</v>
      </c>
      <c r="M2796" s="5" t="s">
        <v>92</v>
      </c>
      <c r="N2796" s="6" t="s">
        <v>91</v>
      </c>
      <c r="O2796" s="6" t="s">
        <v>91</v>
      </c>
      <c r="P2796" s="6" t="s">
        <v>91</v>
      </c>
      <c r="Q2796" s="6" t="s">
        <v>91</v>
      </c>
      <c r="R2796" s="5">
        <v>1</v>
      </c>
      <c r="S2796" s="5">
        <v>0</v>
      </c>
      <c r="T2796" s="5" t="s">
        <v>93</v>
      </c>
      <c r="U2796" s="5" t="s">
        <v>105</v>
      </c>
    </row>
    <row r="2797" spans="1:21">
      <c r="A2797" s="6" t="s">
        <v>87</v>
      </c>
      <c r="B2797" s="7">
        <v>1</v>
      </c>
      <c r="C2797" s="5">
        <v>3030</v>
      </c>
      <c r="D2797" s="5">
        <v>42</v>
      </c>
      <c r="E2797" s="8" t="s">
        <v>3751</v>
      </c>
      <c r="F2797" s="8">
        <v>42133104</v>
      </c>
      <c r="G2797" s="5" t="s">
        <v>3755</v>
      </c>
      <c r="H2797" s="5" t="s">
        <v>227</v>
      </c>
      <c r="I2797" s="6" t="s">
        <v>91</v>
      </c>
      <c r="J2797" s="6" t="s">
        <v>91</v>
      </c>
      <c r="K2797" s="6" t="s">
        <v>91</v>
      </c>
      <c r="L2797" s="6" t="s">
        <v>91</v>
      </c>
      <c r="M2797" s="5" t="s">
        <v>92</v>
      </c>
      <c r="N2797" s="6" t="s">
        <v>91</v>
      </c>
      <c r="O2797" s="6" t="s">
        <v>91</v>
      </c>
      <c r="P2797" s="6" t="s">
        <v>91</v>
      </c>
      <c r="Q2797" s="6" t="s">
        <v>91</v>
      </c>
      <c r="R2797" s="5">
        <v>1</v>
      </c>
      <c r="S2797" s="5">
        <v>0</v>
      </c>
      <c r="T2797" s="5" t="s">
        <v>93</v>
      </c>
      <c r="U2797" s="5" t="s">
        <v>105</v>
      </c>
    </row>
    <row r="2798" spans="1:21">
      <c r="A2798" s="6" t="s">
        <v>87</v>
      </c>
      <c r="B2798" s="7">
        <v>1</v>
      </c>
      <c r="C2798" s="5">
        <v>3031</v>
      </c>
      <c r="D2798" s="5">
        <v>42</v>
      </c>
      <c r="E2798" s="8" t="s">
        <v>3561</v>
      </c>
      <c r="F2798" s="8">
        <v>421332</v>
      </c>
      <c r="G2798" s="5" t="s">
        <v>3756</v>
      </c>
      <c r="H2798" s="5" t="s">
        <v>3757</v>
      </c>
      <c r="I2798" s="5">
        <v>10065501366</v>
      </c>
      <c r="J2798" s="6" t="s">
        <v>91</v>
      </c>
      <c r="K2798" s="6" t="s">
        <v>91</v>
      </c>
      <c r="L2798" s="6" t="s">
        <v>91</v>
      </c>
      <c r="M2798" s="5" t="s">
        <v>92</v>
      </c>
      <c r="N2798" s="6" t="s">
        <v>91</v>
      </c>
      <c r="O2798" s="6" t="s">
        <v>91</v>
      </c>
      <c r="P2798" s="6" t="s">
        <v>91</v>
      </c>
      <c r="Q2798" s="6" t="s">
        <v>91</v>
      </c>
      <c r="R2798" s="5">
        <v>1</v>
      </c>
      <c r="S2798" s="5">
        <v>0</v>
      </c>
      <c r="T2798" s="5" t="s">
        <v>93</v>
      </c>
      <c r="U2798" s="5" t="s">
        <v>105</v>
      </c>
    </row>
    <row r="2799" spans="1:21">
      <c r="A2799" s="6" t="s">
        <v>87</v>
      </c>
      <c r="B2799" s="7">
        <v>1</v>
      </c>
      <c r="C2799" s="5">
        <v>3032</v>
      </c>
      <c r="D2799" s="5">
        <v>42</v>
      </c>
      <c r="E2799" s="8" t="s">
        <v>3758</v>
      </c>
      <c r="F2799" s="8">
        <v>42133201</v>
      </c>
      <c r="G2799" s="5" t="s">
        <v>3759</v>
      </c>
      <c r="H2799" s="5" t="s">
        <v>221</v>
      </c>
      <c r="I2799" s="6" t="s">
        <v>91</v>
      </c>
      <c r="J2799" s="6" t="s">
        <v>91</v>
      </c>
      <c r="K2799" s="6" t="s">
        <v>91</v>
      </c>
      <c r="L2799" s="6" t="s">
        <v>91</v>
      </c>
      <c r="M2799" s="5" t="s">
        <v>92</v>
      </c>
      <c r="N2799" s="6" t="s">
        <v>91</v>
      </c>
      <c r="O2799" s="6" t="s">
        <v>91</v>
      </c>
      <c r="P2799" s="6" t="s">
        <v>91</v>
      </c>
      <c r="Q2799" s="6" t="s">
        <v>91</v>
      </c>
      <c r="R2799" s="5">
        <v>1</v>
      </c>
      <c r="S2799" s="5">
        <v>0</v>
      </c>
      <c r="T2799" s="5" t="s">
        <v>93</v>
      </c>
      <c r="U2799" s="5" t="s">
        <v>105</v>
      </c>
    </row>
    <row r="2800" spans="1:21">
      <c r="A2800" s="6" t="s">
        <v>87</v>
      </c>
      <c r="B2800" s="7">
        <v>1</v>
      </c>
      <c r="C2800" s="5">
        <v>3033</v>
      </c>
      <c r="D2800" s="5">
        <v>42</v>
      </c>
      <c r="E2800" s="8" t="s">
        <v>3758</v>
      </c>
      <c r="F2800" s="8">
        <v>42133202</v>
      </c>
      <c r="G2800" s="5" t="s">
        <v>3760</v>
      </c>
      <c r="H2800" s="5" t="s">
        <v>223</v>
      </c>
      <c r="I2800" s="6" t="s">
        <v>91</v>
      </c>
      <c r="J2800" s="6" t="s">
        <v>91</v>
      </c>
      <c r="K2800" s="6" t="s">
        <v>91</v>
      </c>
      <c r="L2800" s="6" t="s">
        <v>91</v>
      </c>
      <c r="M2800" s="5" t="s">
        <v>92</v>
      </c>
      <c r="N2800" s="6" t="s">
        <v>91</v>
      </c>
      <c r="O2800" s="6" t="s">
        <v>91</v>
      </c>
      <c r="P2800" s="6" t="s">
        <v>91</v>
      </c>
      <c r="Q2800" s="6" t="s">
        <v>91</v>
      </c>
      <c r="R2800" s="5">
        <v>1</v>
      </c>
      <c r="S2800" s="5">
        <v>0</v>
      </c>
      <c r="T2800" s="5" t="s">
        <v>93</v>
      </c>
      <c r="U2800" s="5" t="s">
        <v>105</v>
      </c>
    </row>
    <row r="2801" spans="1:21">
      <c r="A2801" s="6" t="s">
        <v>87</v>
      </c>
      <c r="B2801" s="7">
        <v>1</v>
      </c>
      <c r="C2801" s="5">
        <v>3034</v>
      </c>
      <c r="D2801" s="5">
        <v>42</v>
      </c>
      <c r="E2801" s="8" t="s">
        <v>3758</v>
      </c>
      <c r="F2801" s="8">
        <v>42133203</v>
      </c>
      <c r="G2801" s="5" t="s">
        <v>3761</v>
      </c>
      <c r="H2801" s="5" t="s">
        <v>225</v>
      </c>
      <c r="I2801" s="6" t="s">
        <v>91</v>
      </c>
      <c r="J2801" s="6" t="s">
        <v>91</v>
      </c>
      <c r="K2801" s="6" t="s">
        <v>91</v>
      </c>
      <c r="L2801" s="6" t="s">
        <v>91</v>
      </c>
      <c r="M2801" s="5" t="s">
        <v>92</v>
      </c>
      <c r="N2801" s="6" t="s">
        <v>91</v>
      </c>
      <c r="O2801" s="6" t="s">
        <v>91</v>
      </c>
      <c r="P2801" s="6" t="s">
        <v>91</v>
      </c>
      <c r="Q2801" s="6" t="s">
        <v>91</v>
      </c>
      <c r="R2801" s="5">
        <v>1</v>
      </c>
      <c r="S2801" s="5">
        <v>0</v>
      </c>
      <c r="T2801" s="5" t="s">
        <v>93</v>
      </c>
      <c r="U2801" s="5" t="s">
        <v>105</v>
      </c>
    </row>
    <row r="2802" spans="1:21">
      <c r="A2802" s="6" t="s">
        <v>87</v>
      </c>
      <c r="B2802" s="7">
        <v>1</v>
      </c>
      <c r="C2802" s="5">
        <v>3035</v>
      </c>
      <c r="D2802" s="5">
        <v>42</v>
      </c>
      <c r="E2802" s="8" t="s">
        <v>3758</v>
      </c>
      <c r="F2802" s="8">
        <v>42133204</v>
      </c>
      <c r="G2802" s="5" t="s">
        <v>3762</v>
      </c>
      <c r="H2802" s="5" t="s">
        <v>227</v>
      </c>
      <c r="I2802" s="6" t="s">
        <v>91</v>
      </c>
      <c r="J2802" s="6" t="s">
        <v>91</v>
      </c>
      <c r="K2802" s="6" t="s">
        <v>91</v>
      </c>
      <c r="L2802" s="6" t="s">
        <v>91</v>
      </c>
      <c r="M2802" s="5" t="s">
        <v>92</v>
      </c>
      <c r="N2802" s="6" t="s">
        <v>91</v>
      </c>
      <c r="O2802" s="6" t="s">
        <v>91</v>
      </c>
      <c r="P2802" s="6" t="s">
        <v>91</v>
      </c>
      <c r="Q2802" s="6" t="s">
        <v>91</v>
      </c>
      <c r="R2802" s="5">
        <v>1</v>
      </c>
      <c r="S2802" s="5">
        <v>0</v>
      </c>
      <c r="T2802" s="5" t="s">
        <v>93</v>
      </c>
      <c r="U2802" s="5" t="s">
        <v>105</v>
      </c>
    </row>
    <row r="2803" spans="1:21">
      <c r="A2803" s="6" t="s">
        <v>87</v>
      </c>
      <c r="B2803" s="7">
        <v>1</v>
      </c>
      <c r="C2803" s="5">
        <v>3036</v>
      </c>
      <c r="D2803" s="5">
        <v>42</v>
      </c>
      <c r="E2803" s="8" t="s">
        <v>3561</v>
      </c>
      <c r="F2803" s="8">
        <v>421333</v>
      </c>
      <c r="G2803" s="5" t="s">
        <v>3763</v>
      </c>
      <c r="H2803" s="5" t="s">
        <v>3764</v>
      </c>
      <c r="I2803" s="5">
        <v>10065506406</v>
      </c>
      <c r="J2803" s="6" t="s">
        <v>91</v>
      </c>
      <c r="K2803" s="6" t="s">
        <v>91</v>
      </c>
      <c r="L2803" s="6" t="s">
        <v>91</v>
      </c>
      <c r="M2803" s="5" t="s">
        <v>92</v>
      </c>
      <c r="N2803" s="6" t="s">
        <v>91</v>
      </c>
      <c r="O2803" s="6" t="s">
        <v>91</v>
      </c>
      <c r="P2803" s="6" t="s">
        <v>91</v>
      </c>
      <c r="Q2803" s="6" t="s">
        <v>91</v>
      </c>
      <c r="R2803" s="5">
        <v>1</v>
      </c>
      <c r="S2803" s="5">
        <v>0</v>
      </c>
      <c r="T2803" s="5" t="s">
        <v>93</v>
      </c>
      <c r="U2803" s="5" t="s">
        <v>105</v>
      </c>
    </row>
    <row r="2804" spans="1:21">
      <c r="A2804" s="6" t="s">
        <v>87</v>
      </c>
      <c r="B2804" s="7">
        <v>1</v>
      </c>
      <c r="C2804" s="5">
        <v>3037</v>
      </c>
      <c r="D2804" s="5">
        <v>42</v>
      </c>
      <c r="E2804" s="8" t="s">
        <v>3765</v>
      </c>
      <c r="F2804" s="8">
        <v>42133301</v>
      </c>
      <c r="G2804" s="5" t="s">
        <v>3766</v>
      </c>
      <c r="H2804" s="5" t="s">
        <v>221</v>
      </c>
      <c r="I2804" s="6" t="s">
        <v>91</v>
      </c>
      <c r="J2804" s="6" t="s">
        <v>91</v>
      </c>
      <c r="K2804" s="6" t="s">
        <v>91</v>
      </c>
      <c r="L2804" s="6" t="s">
        <v>91</v>
      </c>
      <c r="M2804" s="5" t="s">
        <v>92</v>
      </c>
      <c r="N2804" s="6" t="s">
        <v>91</v>
      </c>
      <c r="O2804" s="6" t="s">
        <v>91</v>
      </c>
      <c r="P2804" s="6" t="s">
        <v>91</v>
      </c>
      <c r="Q2804" s="6" t="s">
        <v>91</v>
      </c>
      <c r="R2804" s="5">
        <v>1</v>
      </c>
      <c r="S2804" s="5">
        <v>0</v>
      </c>
      <c r="T2804" s="5" t="s">
        <v>93</v>
      </c>
      <c r="U2804" s="5" t="s">
        <v>105</v>
      </c>
    </row>
    <row r="2805" spans="1:21">
      <c r="A2805" s="6" t="s">
        <v>87</v>
      </c>
      <c r="B2805" s="7">
        <v>1</v>
      </c>
      <c r="C2805" s="5">
        <v>3038</v>
      </c>
      <c r="D2805" s="5">
        <v>42</v>
      </c>
      <c r="E2805" s="8" t="s">
        <v>3765</v>
      </c>
      <c r="F2805" s="8">
        <v>42133302</v>
      </c>
      <c r="G2805" s="5" t="s">
        <v>3767</v>
      </c>
      <c r="H2805" s="5" t="s">
        <v>223</v>
      </c>
      <c r="I2805" s="6" t="s">
        <v>91</v>
      </c>
      <c r="J2805" s="6" t="s">
        <v>91</v>
      </c>
      <c r="K2805" s="6" t="s">
        <v>91</v>
      </c>
      <c r="L2805" s="6" t="s">
        <v>91</v>
      </c>
      <c r="M2805" s="5" t="s">
        <v>92</v>
      </c>
      <c r="N2805" s="6" t="s">
        <v>91</v>
      </c>
      <c r="O2805" s="6" t="s">
        <v>91</v>
      </c>
      <c r="P2805" s="6" t="s">
        <v>91</v>
      </c>
      <c r="Q2805" s="6" t="s">
        <v>91</v>
      </c>
      <c r="R2805" s="5">
        <v>1</v>
      </c>
      <c r="S2805" s="5">
        <v>0</v>
      </c>
      <c r="T2805" s="5" t="s">
        <v>93</v>
      </c>
      <c r="U2805" s="5" t="s">
        <v>105</v>
      </c>
    </row>
    <row r="2806" spans="1:21">
      <c r="A2806" s="6" t="s">
        <v>87</v>
      </c>
      <c r="B2806" s="7">
        <v>1</v>
      </c>
      <c r="C2806" s="5">
        <v>3039</v>
      </c>
      <c r="D2806" s="5">
        <v>42</v>
      </c>
      <c r="E2806" s="8" t="s">
        <v>3765</v>
      </c>
      <c r="F2806" s="8">
        <v>42133303</v>
      </c>
      <c r="G2806" s="5" t="s">
        <v>3768</v>
      </c>
      <c r="H2806" s="5" t="s">
        <v>225</v>
      </c>
      <c r="I2806" s="6" t="s">
        <v>91</v>
      </c>
      <c r="J2806" s="6" t="s">
        <v>91</v>
      </c>
      <c r="K2806" s="6" t="s">
        <v>91</v>
      </c>
      <c r="L2806" s="6" t="s">
        <v>91</v>
      </c>
      <c r="M2806" s="5" t="s">
        <v>92</v>
      </c>
      <c r="N2806" s="6" t="s">
        <v>91</v>
      </c>
      <c r="O2806" s="6" t="s">
        <v>91</v>
      </c>
      <c r="P2806" s="6" t="s">
        <v>91</v>
      </c>
      <c r="Q2806" s="6" t="s">
        <v>91</v>
      </c>
      <c r="R2806" s="5">
        <v>1</v>
      </c>
      <c r="S2806" s="5">
        <v>0</v>
      </c>
      <c r="T2806" s="5" t="s">
        <v>93</v>
      </c>
      <c r="U2806" s="5" t="s">
        <v>105</v>
      </c>
    </row>
    <row r="2807" spans="1:21">
      <c r="A2807" s="6" t="s">
        <v>87</v>
      </c>
      <c r="B2807" s="7">
        <v>1</v>
      </c>
      <c r="C2807" s="5">
        <v>3040</v>
      </c>
      <c r="D2807" s="5">
        <v>42</v>
      </c>
      <c r="E2807" s="8" t="s">
        <v>3765</v>
      </c>
      <c r="F2807" s="8">
        <v>42133304</v>
      </c>
      <c r="G2807" s="5" t="s">
        <v>3769</v>
      </c>
      <c r="H2807" s="5" t="s">
        <v>227</v>
      </c>
      <c r="I2807" s="6" t="s">
        <v>91</v>
      </c>
      <c r="J2807" s="6" t="s">
        <v>91</v>
      </c>
      <c r="K2807" s="6" t="s">
        <v>91</v>
      </c>
      <c r="L2807" s="6" t="s">
        <v>91</v>
      </c>
      <c r="M2807" s="5" t="s">
        <v>92</v>
      </c>
      <c r="N2807" s="6" t="s">
        <v>91</v>
      </c>
      <c r="O2807" s="6" t="s">
        <v>91</v>
      </c>
      <c r="P2807" s="6" t="s">
        <v>91</v>
      </c>
      <c r="Q2807" s="6" t="s">
        <v>91</v>
      </c>
      <c r="R2807" s="5">
        <v>1</v>
      </c>
      <c r="S2807" s="5">
        <v>0</v>
      </c>
      <c r="T2807" s="5" t="s">
        <v>93</v>
      </c>
      <c r="U2807" s="5" t="s">
        <v>105</v>
      </c>
    </row>
    <row r="2808" spans="1:21">
      <c r="A2808" s="6" t="s">
        <v>87</v>
      </c>
      <c r="B2808" s="7">
        <v>1</v>
      </c>
      <c r="C2808" s="5">
        <v>3041</v>
      </c>
      <c r="D2808" s="5">
        <v>42</v>
      </c>
      <c r="E2808" s="8" t="s">
        <v>3561</v>
      </c>
      <c r="F2808" s="8">
        <v>421334</v>
      </c>
      <c r="G2808" s="5" t="s">
        <v>3770</v>
      </c>
      <c r="H2808" s="5" t="s">
        <v>3771</v>
      </c>
      <c r="I2808" s="6" t="s">
        <v>91</v>
      </c>
      <c r="J2808" s="6" t="s">
        <v>91</v>
      </c>
      <c r="K2808" s="6" t="s">
        <v>91</v>
      </c>
      <c r="L2808" s="6" t="s">
        <v>91</v>
      </c>
      <c r="M2808" s="5" t="s">
        <v>92</v>
      </c>
      <c r="N2808" s="6" t="s">
        <v>91</v>
      </c>
      <c r="O2808" s="6" t="s">
        <v>91</v>
      </c>
      <c r="P2808" s="6" t="s">
        <v>91</v>
      </c>
      <c r="Q2808" s="6" t="s">
        <v>91</v>
      </c>
      <c r="R2808" s="5">
        <v>1</v>
      </c>
      <c r="S2808" s="5">
        <v>0</v>
      </c>
      <c r="T2808" s="5" t="s">
        <v>93</v>
      </c>
      <c r="U2808" s="5" t="s">
        <v>105</v>
      </c>
    </row>
    <row r="2809" spans="1:21">
      <c r="A2809" s="6" t="s">
        <v>87</v>
      </c>
      <c r="B2809" s="7">
        <v>1</v>
      </c>
      <c r="C2809" s="5">
        <v>3042</v>
      </c>
      <c r="D2809" s="5">
        <v>42</v>
      </c>
      <c r="E2809" s="8" t="s">
        <v>3772</v>
      </c>
      <c r="F2809" s="8">
        <v>42133401</v>
      </c>
      <c r="G2809" s="5" t="s">
        <v>3773</v>
      </c>
      <c r="H2809" s="5" t="s">
        <v>221</v>
      </c>
      <c r="I2809" s="6" t="s">
        <v>91</v>
      </c>
      <c r="J2809" s="6" t="s">
        <v>91</v>
      </c>
      <c r="K2809" s="6" t="s">
        <v>91</v>
      </c>
      <c r="L2809" s="6" t="s">
        <v>91</v>
      </c>
      <c r="M2809" s="5" t="s">
        <v>92</v>
      </c>
      <c r="N2809" s="6" t="s">
        <v>91</v>
      </c>
      <c r="O2809" s="6" t="s">
        <v>91</v>
      </c>
      <c r="P2809" s="6" t="s">
        <v>91</v>
      </c>
      <c r="Q2809" s="6" t="s">
        <v>91</v>
      </c>
      <c r="R2809" s="5">
        <v>1</v>
      </c>
      <c r="S2809" s="5">
        <v>0</v>
      </c>
      <c r="T2809" s="5" t="s">
        <v>93</v>
      </c>
      <c r="U2809" s="5" t="s">
        <v>105</v>
      </c>
    </row>
    <row r="2810" spans="1:21">
      <c r="A2810" s="6" t="s">
        <v>87</v>
      </c>
      <c r="B2810" s="7">
        <v>1</v>
      </c>
      <c r="C2810" s="5">
        <v>3043</v>
      </c>
      <c r="D2810" s="5">
        <v>42</v>
      </c>
      <c r="E2810" s="8" t="s">
        <v>3772</v>
      </c>
      <c r="F2810" s="8">
        <v>42133402</v>
      </c>
      <c r="G2810" s="5" t="s">
        <v>3774</v>
      </c>
      <c r="H2810" s="5" t="s">
        <v>223</v>
      </c>
      <c r="I2810" s="6" t="s">
        <v>91</v>
      </c>
      <c r="J2810" s="6" t="s">
        <v>91</v>
      </c>
      <c r="K2810" s="6" t="s">
        <v>91</v>
      </c>
      <c r="L2810" s="6" t="s">
        <v>91</v>
      </c>
      <c r="M2810" s="5" t="s">
        <v>92</v>
      </c>
      <c r="N2810" s="6" t="s">
        <v>91</v>
      </c>
      <c r="O2810" s="6" t="s">
        <v>91</v>
      </c>
      <c r="P2810" s="6" t="s">
        <v>91</v>
      </c>
      <c r="Q2810" s="6" t="s">
        <v>91</v>
      </c>
      <c r="R2810" s="5">
        <v>1</v>
      </c>
      <c r="S2810" s="5">
        <v>0</v>
      </c>
      <c r="T2810" s="5" t="s">
        <v>93</v>
      </c>
      <c r="U2810" s="5" t="s">
        <v>105</v>
      </c>
    </row>
    <row r="2811" spans="1:21">
      <c r="A2811" s="6" t="s">
        <v>87</v>
      </c>
      <c r="B2811" s="7">
        <v>1</v>
      </c>
      <c r="C2811" s="5">
        <v>3044</v>
      </c>
      <c r="D2811" s="5">
        <v>42</v>
      </c>
      <c r="E2811" s="8" t="s">
        <v>3772</v>
      </c>
      <c r="F2811" s="8">
        <v>42133403</v>
      </c>
      <c r="G2811" s="5" t="s">
        <v>3775</v>
      </c>
      <c r="H2811" s="5" t="s">
        <v>225</v>
      </c>
      <c r="I2811" s="6" t="s">
        <v>91</v>
      </c>
      <c r="J2811" s="6" t="s">
        <v>91</v>
      </c>
      <c r="K2811" s="6" t="s">
        <v>91</v>
      </c>
      <c r="L2811" s="6" t="s">
        <v>91</v>
      </c>
      <c r="M2811" s="5" t="s">
        <v>92</v>
      </c>
      <c r="N2811" s="6" t="s">
        <v>91</v>
      </c>
      <c r="O2811" s="6" t="s">
        <v>91</v>
      </c>
      <c r="P2811" s="6" t="s">
        <v>91</v>
      </c>
      <c r="Q2811" s="6" t="s">
        <v>91</v>
      </c>
      <c r="R2811" s="5">
        <v>1</v>
      </c>
      <c r="S2811" s="5">
        <v>0</v>
      </c>
      <c r="T2811" s="5" t="s">
        <v>93</v>
      </c>
      <c r="U2811" s="5" t="s">
        <v>105</v>
      </c>
    </row>
    <row r="2812" spans="1:21">
      <c r="A2812" s="6" t="s">
        <v>87</v>
      </c>
      <c r="B2812" s="7">
        <v>1</v>
      </c>
      <c r="C2812" s="5">
        <v>3045</v>
      </c>
      <c r="D2812" s="5">
        <v>42</v>
      </c>
      <c r="E2812" s="8" t="s">
        <v>3772</v>
      </c>
      <c r="F2812" s="8">
        <v>42133404</v>
      </c>
      <c r="G2812" s="5" t="s">
        <v>3776</v>
      </c>
      <c r="H2812" s="5" t="s">
        <v>227</v>
      </c>
      <c r="I2812" s="6" t="s">
        <v>91</v>
      </c>
      <c r="J2812" s="6" t="s">
        <v>91</v>
      </c>
      <c r="K2812" s="6" t="s">
        <v>91</v>
      </c>
      <c r="L2812" s="6" t="s">
        <v>91</v>
      </c>
      <c r="M2812" s="5" t="s">
        <v>92</v>
      </c>
      <c r="N2812" s="6" t="s">
        <v>91</v>
      </c>
      <c r="O2812" s="6" t="s">
        <v>91</v>
      </c>
      <c r="P2812" s="6" t="s">
        <v>91</v>
      </c>
      <c r="Q2812" s="6" t="s">
        <v>91</v>
      </c>
      <c r="R2812" s="5">
        <v>1</v>
      </c>
      <c r="S2812" s="5">
        <v>0</v>
      </c>
      <c r="T2812" s="5" t="s">
        <v>93</v>
      </c>
      <c r="U2812" s="5" t="s">
        <v>105</v>
      </c>
    </row>
    <row r="2813" spans="1:21">
      <c r="A2813" s="6" t="s">
        <v>87</v>
      </c>
      <c r="B2813" s="7">
        <v>1</v>
      </c>
      <c r="C2813" s="5">
        <v>3046</v>
      </c>
      <c r="D2813" s="5">
        <v>42</v>
      </c>
      <c r="E2813" s="8" t="s">
        <v>3561</v>
      </c>
      <c r="F2813" s="8">
        <v>421335</v>
      </c>
      <c r="G2813" s="5" t="s">
        <v>3777</v>
      </c>
      <c r="H2813" s="5" t="s">
        <v>3778</v>
      </c>
      <c r="I2813" s="6" t="s">
        <v>91</v>
      </c>
      <c r="J2813" s="6" t="s">
        <v>91</v>
      </c>
      <c r="K2813" s="6" t="s">
        <v>91</v>
      </c>
      <c r="L2813" s="6" t="s">
        <v>91</v>
      </c>
      <c r="M2813" s="5" t="s">
        <v>92</v>
      </c>
      <c r="N2813" s="6" t="s">
        <v>91</v>
      </c>
      <c r="O2813" s="6" t="s">
        <v>91</v>
      </c>
      <c r="P2813" s="6" t="s">
        <v>91</v>
      </c>
      <c r="Q2813" s="6" t="s">
        <v>91</v>
      </c>
      <c r="R2813" s="5">
        <v>1</v>
      </c>
      <c r="S2813" s="5">
        <v>0</v>
      </c>
      <c r="T2813" s="5" t="s">
        <v>93</v>
      </c>
      <c r="U2813" s="5" t="s">
        <v>105</v>
      </c>
    </row>
    <row r="2814" spans="1:21">
      <c r="A2814" s="6" t="s">
        <v>87</v>
      </c>
      <c r="B2814" s="7">
        <v>1</v>
      </c>
      <c r="C2814" s="5">
        <v>3047</v>
      </c>
      <c r="D2814" s="5">
        <v>42</v>
      </c>
      <c r="E2814" s="8" t="s">
        <v>3779</v>
      </c>
      <c r="F2814" s="8">
        <v>42133501</v>
      </c>
      <c r="G2814" s="5" t="s">
        <v>3780</v>
      </c>
      <c r="H2814" s="5" t="s">
        <v>221</v>
      </c>
      <c r="I2814" s="6" t="s">
        <v>91</v>
      </c>
      <c r="J2814" s="6" t="s">
        <v>91</v>
      </c>
      <c r="K2814" s="6" t="s">
        <v>91</v>
      </c>
      <c r="L2814" s="6" t="s">
        <v>91</v>
      </c>
      <c r="M2814" s="5" t="s">
        <v>92</v>
      </c>
      <c r="N2814" s="6" t="s">
        <v>91</v>
      </c>
      <c r="O2814" s="6" t="s">
        <v>91</v>
      </c>
      <c r="P2814" s="6" t="s">
        <v>91</v>
      </c>
      <c r="Q2814" s="6" t="s">
        <v>91</v>
      </c>
      <c r="R2814" s="5">
        <v>1</v>
      </c>
      <c r="S2814" s="5">
        <v>0</v>
      </c>
      <c r="T2814" s="5" t="s">
        <v>93</v>
      </c>
      <c r="U2814" s="5" t="s">
        <v>105</v>
      </c>
    </row>
    <row r="2815" spans="1:21">
      <c r="A2815" s="6" t="s">
        <v>87</v>
      </c>
      <c r="B2815" s="7">
        <v>1</v>
      </c>
      <c r="C2815" s="5">
        <v>3048</v>
      </c>
      <c r="D2815" s="5">
        <v>42</v>
      </c>
      <c r="E2815" s="8" t="s">
        <v>3779</v>
      </c>
      <c r="F2815" s="8">
        <v>42133502</v>
      </c>
      <c r="G2815" s="5" t="s">
        <v>3781</v>
      </c>
      <c r="H2815" s="5" t="s">
        <v>223</v>
      </c>
      <c r="I2815" s="6" t="s">
        <v>91</v>
      </c>
      <c r="J2815" s="6" t="s">
        <v>91</v>
      </c>
      <c r="K2815" s="6" t="s">
        <v>91</v>
      </c>
      <c r="L2815" s="6" t="s">
        <v>91</v>
      </c>
      <c r="M2815" s="5" t="s">
        <v>92</v>
      </c>
      <c r="N2815" s="6" t="s">
        <v>91</v>
      </c>
      <c r="O2815" s="6" t="s">
        <v>91</v>
      </c>
      <c r="P2815" s="6" t="s">
        <v>91</v>
      </c>
      <c r="Q2815" s="6" t="s">
        <v>91</v>
      </c>
      <c r="R2815" s="5">
        <v>1</v>
      </c>
      <c r="S2815" s="5">
        <v>0</v>
      </c>
      <c r="T2815" s="5" t="s">
        <v>93</v>
      </c>
      <c r="U2815" s="5" t="s">
        <v>105</v>
      </c>
    </row>
    <row r="2816" spans="1:21">
      <c r="A2816" s="6" t="s">
        <v>87</v>
      </c>
      <c r="B2816" s="7">
        <v>1</v>
      </c>
      <c r="C2816" s="5">
        <v>3049</v>
      </c>
      <c r="D2816" s="5">
        <v>42</v>
      </c>
      <c r="E2816" s="8" t="s">
        <v>3779</v>
      </c>
      <c r="F2816" s="8">
        <v>42133503</v>
      </c>
      <c r="G2816" s="5" t="s">
        <v>3782</v>
      </c>
      <c r="H2816" s="5" t="s">
        <v>225</v>
      </c>
      <c r="I2816" s="6" t="s">
        <v>91</v>
      </c>
      <c r="J2816" s="6" t="s">
        <v>91</v>
      </c>
      <c r="K2816" s="6" t="s">
        <v>91</v>
      </c>
      <c r="L2816" s="6" t="s">
        <v>91</v>
      </c>
      <c r="M2816" s="5" t="s">
        <v>92</v>
      </c>
      <c r="N2816" s="6" t="s">
        <v>91</v>
      </c>
      <c r="O2816" s="6" t="s">
        <v>91</v>
      </c>
      <c r="P2816" s="6" t="s">
        <v>91</v>
      </c>
      <c r="Q2816" s="6" t="s">
        <v>91</v>
      </c>
      <c r="R2816" s="5">
        <v>1</v>
      </c>
      <c r="S2816" s="5">
        <v>0</v>
      </c>
      <c r="T2816" s="5" t="s">
        <v>93</v>
      </c>
      <c r="U2816" s="5" t="s">
        <v>105</v>
      </c>
    </row>
    <row r="2817" spans="1:21">
      <c r="A2817" s="6" t="s">
        <v>87</v>
      </c>
      <c r="B2817" s="7">
        <v>1</v>
      </c>
      <c r="C2817" s="5">
        <v>3050</v>
      </c>
      <c r="D2817" s="5">
        <v>42</v>
      </c>
      <c r="E2817" s="8" t="s">
        <v>3779</v>
      </c>
      <c r="F2817" s="8">
        <v>42133504</v>
      </c>
      <c r="G2817" s="5" t="s">
        <v>3783</v>
      </c>
      <c r="H2817" s="5" t="s">
        <v>227</v>
      </c>
      <c r="I2817" s="6" t="s">
        <v>91</v>
      </c>
      <c r="J2817" s="6" t="s">
        <v>91</v>
      </c>
      <c r="K2817" s="6" t="s">
        <v>91</v>
      </c>
      <c r="L2817" s="6" t="s">
        <v>91</v>
      </c>
      <c r="M2817" s="5" t="s">
        <v>92</v>
      </c>
      <c r="N2817" s="6" t="s">
        <v>91</v>
      </c>
      <c r="O2817" s="6" t="s">
        <v>91</v>
      </c>
      <c r="P2817" s="6" t="s">
        <v>91</v>
      </c>
      <c r="Q2817" s="6" t="s">
        <v>91</v>
      </c>
      <c r="R2817" s="5">
        <v>1</v>
      </c>
      <c r="S2817" s="5">
        <v>0</v>
      </c>
      <c r="T2817" s="5" t="s">
        <v>93</v>
      </c>
      <c r="U2817" s="5" t="s">
        <v>105</v>
      </c>
    </row>
    <row r="2818" spans="1:21">
      <c r="A2818" s="6" t="s">
        <v>87</v>
      </c>
      <c r="B2818" s="7">
        <v>1</v>
      </c>
      <c r="C2818" s="5">
        <v>3051</v>
      </c>
      <c r="D2818" s="5">
        <v>42</v>
      </c>
      <c r="E2818" s="8" t="s">
        <v>3561</v>
      </c>
      <c r="F2818" s="8">
        <v>421336</v>
      </c>
      <c r="G2818" s="5" t="s">
        <v>3784</v>
      </c>
      <c r="H2818" s="5" t="s">
        <v>3785</v>
      </c>
      <c r="I2818" s="6" t="s">
        <v>91</v>
      </c>
      <c r="J2818" s="6" t="s">
        <v>91</v>
      </c>
      <c r="K2818" s="6" t="s">
        <v>91</v>
      </c>
      <c r="L2818" s="6" t="s">
        <v>91</v>
      </c>
      <c r="M2818" s="5" t="s">
        <v>92</v>
      </c>
      <c r="N2818" s="6" t="s">
        <v>91</v>
      </c>
      <c r="O2818" s="6" t="s">
        <v>91</v>
      </c>
      <c r="P2818" s="6" t="s">
        <v>91</v>
      </c>
      <c r="Q2818" s="6" t="s">
        <v>91</v>
      </c>
      <c r="R2818" s="5">
        <v>1</v>
      </c>
      <c r="S2818" s="5">
        <v>0</v>
      </c>
      <c r="T2818" s="5" t="s">
        <v>93</v>
      </c>
      <c r="U2818" s="5" t="s">
        <v>105</v>
      </c>
    </row>
    <row r="2819" spans="1:21">
      <c r="A2819" s="6" t="s">
        <v>87</v>
      </c>
      <c r="B2819" s="7">
        <v>1</v>
      </c>
      <c r="C2819" s="5">
        <v>3052</v>
      </c>
      <c r="D2819" s="5">
        <v>42</v>
      </c>
      <c r="E2819" s="8" t="s">
        <v>3786</v>
      </c>
      <c r="F2819" s="8">
        <v>42133601</v>
      </c>
      <c r="G2819" s="5" t="s">
        <v>3787</v>
      </c>
      <c r="H2819" s="5" t="s">
        <v>221</v>
      </c>
      <c r="I2819" s="6" t="s">
        <v>91</v>
      </c>
      <c r="J2819" s="6" t="s">
        <v>91</v>
      </c>
      <c r="K2819" s="6" t="s">
        <v>91</v>
      </c>
      <c r="L2819" s="6" t="s">
        <v>91</v>
      </c>
      <c r="M2819" s="5" t="s">
        <v>92</v>
      </c>
      <c r="N2819" s="6" t="s">
        <v>91</v>
      </c>
      <c r="O2819" s="6" t="s">
        <v>91</v>
      </c>
      <c r="P2819" s="6" t="s">
        <v>91</v>
      </c>
      <c r="Q2819" s="6" t="s">
        <v>91</v>
      </c>
      <c r="R2819" s="5">
        <v>1</v>
      </c>
      <c r="S2819" s="5">
        <v>0</v>
      </c>
      <c r="T2819" s="5" t="s">
        <v>93</v>
      </c>
      <c r="U2819" s="5" t="s">
        <v>105</v>
      </c>
    </row>
    <row r="2820" spans="1:21">
      <c r="A2820" s="6" t="s">
        <v>87</v>
      </c>
      <c r="B2820" s="7">
        <v>1</v>
      </c>
      <c r="C2820" s="5">
        <v>3053</v>
      </c>
      <c r="D2820" s="5">
        <v>42</v>
      </c>
      <c r="E2820" s="8" t="s">
        <v>3786</v>
      </c>
      <c r="F2820" s="8">
        <v>42133602</v>
      </c>
      <c r="G2820" s="5" t="s">
        <v>3788</v>
      </c>
      <c r="H2820" s="5" t="s">
        <v>223</v>
      </c>
      <c r="I2820" s="6" t="s">
        <v>91</v>
      </c>
      <c r="J2820" s="6" t="s">
        <v>91</v>
      </c>
      <c r="K2820" s="6" t="s">
        <v>91</v>
      </c>
      <c r="L2820" s="6" t="s">
        <v>91</v>
      </c>
      <c r="M2820" s="5" t="s">
        <v>92</v>
      </c>
      <c r="N2820" s="6" t="s">
        <v>91</v>
      </c>
      <c r="O2820" s="6" t="s">
        <v>91</v>
      </c>
      <c r="P2820" s="6" t="s">
        <v>91</v>
      </c>
      <c r="Q2820" s="6" t="s">
        <v>91</v>
      </c>
      <c r="R2820" s="5">
        <v>1</v>
      </c>
      <c r="S2820" s="5">
        <v>0</v>
      </c>
      <c r="T2820" s="5" t="s">
        <v>93</v>
      </c>
      <c r="U2820" s="5" t="s">
        <v>105</v>
      </c>
    </row>
    <row r="2821" spans="1:21">
      <c r="A2821" s="6" t="s">
        <v>87</v>
      </c>
      <c r="B2821" s="7">
        <v>1</v>
      </c>
      <c r="C2821" s="5">
        <v>3054</v>
      </c>
      <c r="D2821" s="5">
        <v>42</v>
      </c>
      <c r="E2821" s="8" t="s">
        <v>3786</v>
      </c>
      <c r="F2821" s="8">
        <v>42133603</v>
      </c>
      <c r="G2821" s="5" t="s">
        <v>3789</v>
      </c>
      <c r="H2821" s="5" t="s">
        <v>225</v>
      </c>
      <c r="I2821" s="6" t="s">
        <v>91</v>
      </c>
      <c r="J2821" s="6" t="s">
        <v>91</v>
      </c>
      <c r="K2821" s="6" t="s">
        <v>91</v>
      </c>
      <c r="L2821" s="6" t="s">
        <v>91</v>
      </c>
      <c r="M2821" s="5" t="s">
        <v>92</v>
      </c>
      <c r="N2821" s="6" t="s">
        <v>91</v>
      </c>
      <c r="O2821" s="6" t="s">
        <v>91</v>
      </c>
      <c r="P2821" s="6" t="s">
        <v>91</v>
      </c>
      <c r="Q2821" s="6" t="s">
        <v>91</v>
      </c>
      <c r="R2821" s="5">
        <v>1</v>
      </c>
      <c r="S2821" s="5">
        <v>0</v>
      </c>
      <c r="T2821" s="5" t="s">
        <v>93</v>
      </c>
      <c r="U2821" s="5" t="s">
        <v>105</v>
      </c>
    </row>
    <row r="2822" spans="1:21">
      <c r="A2822" s="6" t="s">
        <v>87</v>
      </c>
      <c r="B2822" s="7">
        <v>1</v>
      </c>
      <c r="C2822" s="5">
        <v>3055</v>
      </c>
      <c r="D2822" s="5">
        <v>42</v>
      </c>
      <c r="E2822" s="8" t="s">
        <v>3786</v>
      </c>
      <c r="F2822" s="8">
        <v>42133604</v>
      </c>
      <c r="G2822" s="5" t="s">
        <v>3790</v>
      </c>
      <c r="H2822" s="5" t="s">
        <v>227</v>
      </c>
      <c r="I2822" s="6" t="s">
        <v>91</v>
      </c>
      <c r="J2822" s="6" t="s">
        <v>91</v>
      </c>
      <c r="K2822" s="6" t="s">
        <v>91</v>
      </c>
      <c r="L2822" s="6" t="s">
        <v>91</v>
      </c>
      <c r="M2822" s="5" t="s">
        <v>92</v>
      </c>
      <c r="N2822" s="6" t="s">
        <v>91</v>
      </c>
      <c r="O2822" s="6" t="s">
        <v>91</v>
      </c>
      <c r="P2822" s="6" t="s">
        <v>91</v>
      </c>
      <c r="Q2822" s="6" t="s">
        <v>91</v>
      </c>
      <c r="R2822" s="5">
        <v>1</v>
      </c>
      <c r="S2822" s="5">
        <v>0</v>
      </c>
      <c r="T2822" s="5" t="s">
        <v>93</v>
      </c>
      <c r="U2822" s="5" t="s">
        <v>105</v>
      </c>
    </row>
    <row r="2823" spans="1:21">
      <c r="A2823" s="6" t="s">
        <v>87</v>
      </c>
      <c r="B2823" s="7">
        <v>1</v>
      </c>
      <c r="C2823" s="5">
        <v>3056</v>
      </c>
      <c r="D2823" s="5">
        <v>42</v>
      </c>
      <c r="E2823" s="8" t="s">
        <v>3561</v>
      </c>
      <c r="F2823" s="8">
        <v>421337</v>
      </c>
      <c r="G2823" s="5" t="s">
        <v>3791</v>
      </c>
      <c r="H2823" s="5" t="s">
        <v>3792</v>
      </c>
      <c r="I2823" s="6" t="s">
        <v>91</v>
      </c>
      <c r="J2823" s="6" t="s">
        <v>91</v>
      </c>
      <c r="K2823" s="6" t="s">
        <v>91</v>
      </c>
      <c r="L2823" s="6" t="s">
        <v>91</v>
      </c>
      <c r="M2823" s="5" t="s">
        <v>92</v>
      </c>
      <c r="N2823" s="6" t="s">
        <v>91</v>
      </c>
      <c r="O2823" s="6" t="s">
        <v>91</v>
      </c>
      <c r="P2823" s="6" t="s">
        <v>91</v>
      </c>
      <c r="Q2823" s="6" t="s">
        <v>91</v>
      </c>
      <c r="R2823" s="5">
        <v>1</v>
      </c>
      <c r="S2823" s="5">
        <v>0</v>
      </c>
      <c r="T2823" s="5" t="s">
        <v>93</v>
      </c>
      <c r="U2823" s="5" t="s">
        <v>105</v>
      </c>
    </row>
    <row r="2824" spans="1:21">
      <c r="A2824" s="6" t="s">
        <v>87</v>
      </c>
      <c r="B2824" s="7">
        <v>1</v>
      </c>
      <c r="C2824" s="5">
        <v>3057</v>
      </c>
      <c r="D2824" s="5">
        <v>42</v>
      </c>
      <c r="E2824" s="8" t="s">
        <v>3793</v>
      </c>
      <c r="F2824" s="8">
        <v>42133701</v>
      </c>
      <c r="G2824" s="5" t="s">
        <v>3794</v>
      </c>
      <c r="H2824" s="5" t="s">
        <v>221</v>
      </c>
      <c r="I2824" s="6" t="s">
        <v>91</v>
      </c>
      <c r="J2824" s="6" t="s">
        <v>91</v>
      </c>
      <c r="K2824" s="6" t="s">
        <v>91</v>
      </c>
      <c r="L2824" s="6" t="s">
        <v>91</v>
      </c>
      <c r="M2824" s="5" t="s">
        <v>92</v>
      </c>
      <c r="N2824" s="6" t="s">
        <v>91</v>
      </c>
      <c r="O2824" s="6" t="s">
        <v>91</v>
      </c>
      <c r="P2824" s="6" t="s">
        <v>91</v>
      </c>
      <c r="Q2824" s="6" t="s">
        <v>91</v>
      </c>
      <c r="R2824" s="5">
        <v>1</v>
      </c>
      <c r="S2824" s="5">
        <v>0</v>
      </c>
      <c r="T2824" s="5" t="s">
        <v>93</v>
      </c>
      <c r="U2824" s="5" t="s">
        <v>105</v>
      </c>
    </row>
    <row r="2825" spans="1:21">
      <c r="A2825" s="6" t="s">
        <v>87</v>
      </c>
      <c r="B2825" s="7">
        <v>1</v>
      </c>
      <c r="C2825" s="5">
        <v>3058</v>
      </c>
      <c r="D2825" s="5">
        <v>42</v>
      </c>
      <c r="E2825" s="8" t="s">
        <v>3793</v>
      </c>
      <c r="F2825" s="8">
        <v>42133702</v>
      </c>
      <c r="G2825" s="5" t="s">
        <v>3795</v>
      </c>
      <c r="H2825" s="5" t="s">
        <v>223</v>
      </c>
      <c r="I2825" s="6" t="s">
        <v>91</v>
      </c>
      <c r="J2825" s="6" t="s">
        <v>91</v>
      </c>
      <c r="K2825" s="6" t="s">
        <v>91</v>
      </c>
      <c r="L2825" s="6" t="s">
        <v>91</v>
      </c>
      <c r="M2825" s="5" t="s">
        <v>92</v>
      </c>
      <c r="N2825" s="6" t="s">
        <v>91</v>
      </c>
      <c r="O2825" s="6" t="s">
        <v>91</v>
      </c>
      <c r="P2825" s="6" t="s">
        <v>91</v>
      </c>
      <c r="Q2825" s="6" t="s">
        <v>91</v>
      </c>
      <c r="R2825" s="5">
        <v>1</v>
      </c>
      <c r="S2825" s="5">
        <v>0</v>
      </c>
      <c r="T2825" s="5" t="s">
        <v>93</v>
      </c>
      <c r="U2825" s="5" t="s">
        <v>105</v>
      </c>
    </row>
    <row r="2826" spans="1:21">
      <c r="A2826" s="6" t="s">
        <v>87</v>
      </c>
      <c r="B2826" s="7">
        <v>1</v>
      </c>
      <c r="C2826" s="5">
        <v>3059</v>
      </c>
      <c r="D2826" s="5">
        <v>42</v>
      </c>
      <c r="E2826" s="8" t="s">
        <v>3793</v>
      </c>
      <c r="F2826" s="8">
        <v>42133703</v>
      </c>
      <c r="G2826" s="5" t="s">
        <v>3796</v>
      </c>
      <c r="H2826" s="5" t="s">
        <v>225</v>
      </c>
      <c r="I2826" s="6" t="s">
        <v>91</v>
      </c>
      <c r="J2826" s="6" t="s">
        <v>91</v>
      </c>
      <c r="K2826" s="6" t="s">
        <v>91</v>
      </c>
      <c r="L2826" s="6" t="s">
        <v>91</v>
      </c>
      <c r="M2826" s="5" t="s">
        <v>92</v>
      </c>
      <c r="N2826" s="6" t="s">
        <v>91</v>
      </c>
      <c r="O2826" s="6" t="s">
        <v>91</v>
      </c>
      <c r="P2826" s="6" t="s">
        <v>91</v>
      </c>
      <c r="Q2826" s="6" t="s">
        <v>91</v>
      </c>
      <c r="R2826" s="5">
        <v>1</v>
      </c>
      <c r="S2826" s="5">
        <v>0</v>
      </c>
      <c r="T2826" s="5" t="s">
        <v>93</v>
      </c>
      <c r="U2826" s="5" t="s">
        <v>105</v>
      </c>
    </row>
    <row r="2827" spans="1:21">
      <c r="A2827" s="6" t="s">
        <v>87</v>
      </c>
      <c r="B2827" s="7">
        <v>1</v>
      </c>
      <c r="C2827" s="5">
        <v>3060</v>
      </c>
      <c r="D2827" s="5">
        <v>42</v>
      </c>
      <c r="E2827" s="8" t="s">
        <v>3793</v>
      </c>
      <c r="F2827" s="8">
        <v>42133704</v>
      </c>
      <c r="G2827" s="5" t="s">
        <v>3797</v>
      </c>
      <c r="H2827" s="5" t="s">
        <v>227</v>
      </c>
      <c r="I2827" s="6" t="s">
        <v>91</v>
      </c>
      <c r="J2827" s="6" t="s">
        <v>91</v>
      </c>
      <c r="K2827" s="6" t="s">
        <v>91</v>
      </c>
      <c r="L2827" s="6" t="s">
        <v>91</v>
      </c>
      <c r="M2827" s="5" t="s">
        <v>92</v>
      </c>
      <c r="N2827" s="6" t="s">
        <v>91</v>
      </c>
      <c r="O2827" s="6" t="s">
        <v>91</v>
      </c>
      <c r="P2827" s="6" t="s">
        <v>91</v>
      </c>
      <c r="Q2827" s="6" t="s">
        <v>91</v>
      </c>
      <c r="R2827" s="5">
        <v>1</v>
      </c>
      <c r="S2827" s="5">
        <v>0</v>
      </c>
      <c r="T2827" s="5" t="s">
        <v>93</v>
      </c>
      <c r="U2827" s="5" t="s">
        <v>105</v>
      </c>
    </row>
    <row r="2828" spans="1:21">
      <c r="A2828" s="6" t="s">
        <v>87</v>
      </c>
      <c r="B2828" s="7">
        <v>1</v>
      </c>
      <c r="C2828" s="5">
        <v>3061</v>
      </c>
      <c r="D2828" s="5">
        <v>42</v>
      </c>
      <c r="E2828" s="8" t="s">
        <v>3561</v>
      </c>
      <c r="F2828" s="8">
        <v>421338</v>
      </c>
      <c r="G2828" s="5" t="s">
        <v>3798</v>
      </c>
      <c r="H2828" s="5" t="s">
        <v>3799</v>
      </c>
      <c r="I2828" s="6" t="s">
        <v>91</v>
      </c>
      <c r="J2828" s="6" t="s">
        <v>91</v>
      </c>
      <c r="K2828" s="6" t="s">
        <v>91</v>
      </c>
      <c r="L2828" s="6" t="s">
        <v>91</v>
      </c>
      <c r="M2828" s="5" t="s">
        <v>92</v>
      </c>
      <c r="N2828" s="6" t="s">
        <v>91</v>
      </c>
      <c r="O2828" s="6" t="s">
        <v>91</v>
      </c>
      <c r="P2828" s="6" t="s">
        <v>91</v>
      </c>
      <c r="Q2828" s="6" t="s">
        <v>91</v>
      </c>
      <c r="R2828" s="5">
        <v>1</v>
      </c>
      <c r="S2828" s="5">
        <v>0</v>
      </c>
      <c r="T2828" s="5" t="s">
        <v>93</v>
      </c>
      <c r="U2828" s="5" t="s">
        <v>105</v>
      </c>
    </row>
    <row r="2829" spans="1:21">
      <c r="A2829" s="6" t="s">
        <v>87</v>
      </c>
      <c r="B2829" s="7">
        <v>1</v>
      </c>
      <c r="C2829" s="5">
        <v>3062</v>
      </c>
      <c r="D2829" s="5">
        <v>42</v>
      </c>
      <c r="E2829" s="8" t="s">
        <v>3800</v>
      </c>
      <c r="F2829" s="8">
        <v>42133801</v>
      </c>
      <c r="G2829" s="5" t="s">
        <v>3801</v>
      </c>
      <c r="H2829" s="5" t="s">
        <v>221</v>
      </c>
      <c r="I2829" s="6" t="s">
        <v>91</v>
      </c>
      <c r="J2829" s="6" t="s">
        <v>91</v>
      </c>
      <c r="K2829" s="6" t="s">
        <v>91</v>
      </c>
      <c r="L2829" s="6" t="s">
        <v>91</v>
      </c>
      <c r="M2829" s="5" t="s">
        <v>92</v>
      </c>
      <c r="N2829" s="6" t="s">
        <v>91</v>
      </c>
      <c r="O2829" s="6" t="s">
        <v>91</v>
      </c>
      <c r="P2829" s="6" t="s">
        <v>91</v>
      </c>
      <c r="Q2829" s="6" t="s">
        <v>91</v>
      </c>
      <c r="R2829" s="5">
        <v>1</v>
      </c>
      <c r="S2829" s="5">
        <v>0</v>
      </c>
      <c r="T2829" s="5" t="s">
        <v>93</v>
      </c>
      <c r="U2829" s="5" t="s">
        <v>105</v>
      </c>
    </row>
    <row r="2830" spans="1:21">
      <c r="A2830" s="6" t="s">
        <v>87</v>
      </c>
      <c r="B2830" s="7">
        <v>1</v>
      </c>
      <c r="C2830" s="5">
        <v>3063</v>
      </c>
      <c r="D2830" s="5">
        <v>42</v>
      </c>
      <c r="E2830" s="8" t="s">
        <v>3800</v>
      </c>
      <c r="F2830" s="8">
        <v>42133802</v>
      </c>
      <c r="G2830" s="5" t="s">
        <v>3802</v>
      </c>
      <c r="H2830" s="5" t="s">
        <v>223</v>
      </c>
      <c r="I2830" s="6" t="s">
        <v>91</v>
      </c>
      <c r="J2830" s="6" t="s">
        <v>91</v>
      </c>
      <c r="K2830" s="6" t="s">
        <v>91</v>
      </c>
      <c r="L2830" s="6" t="s">
        <v>91</v>
      </c>
      <c r="M2830" s="5" t="s">
        <v>92</v>
      </c>
      <c r="N2830" s="6" t="s">
        <v>91</v>
      </c>
      <c r="O2830" s="6" t="s">
        <v>91</v>
      </c>
      <c r="P2830" s="6" t="s">
        <v>91</v>
      </c>
      <c r="Q2830" s="6" t="s">
        <v>91</v>
      </c>
      <c r="R2830" s="5">
        <v>1</v>
      </c>
      <c r="S2830" s="5">
        <v>0</v>
      </c>
      <c r="T2830" s="5" t="s">
        <v>93</v>
      </c>
      <c r="U2830" s="5" t="s">
        <v>105</v>
      </c>
    </row>
    <row r="2831" spans="1:21">
      <c r="A2831" s="6" t="s">
        <v>87</v>
      </c>
      <c r="B2831" s="7">
        <v>1</v>
      </c>
      <c r="C2831" s="5">
        <v>3064</v>
      </c>
      <c r="D2831" s="5">
        <v>42</v>
      </c>
      <c r="E2831" s="8" t="s">
        <v>3800</v>
      </c>
      <c r="F2831" s="8">
        <v>42133803</v>
      </c>
      <c r="G2831" s="5" t="s">
        <v>3803</v>
      </c>
      <c r="H2831" s="5" t="s">
        <v>225</v>
      </c>
      <c r="I2831" s="6" t="s">
        <v>91</v>
      </c>
      <c r="J2831" s="6" t="s">
        <v>91</v>
      </c>
      <c r="K2831" s="6" t="s">
        <v>91</v>
      </c>
      <c r="L2831" s="6" t="s">
        <v>91</v>
      </c>
      <c r="M2831" s="5" t="s">
        <v>92</v>
      </c>
      <c r="N2831" s="6" t="s">
        <v>91</v>
      </c>
      <c r="O2831" s="6" t="s">
        <v>91</v>
      </c>
      <c r="P2831" s="6" t="s">
        <v>91</v>
      </c>
      <c r="Q2831" s="6" t="s">
        <v>91</v>
      </c>
      <c r="R2831" s="5">
        <v>1</v>
      </c>
      <c r="S2831" s="5">
        <v>0</v>
      </c>
      <c r="T2831" s="5" t="s">
        <v>93</v>
      </c>
      <c r="U2831" s="5" t="s">
        <v>105</v>
      </c>
    </row>
    <row r="2832" spans="1:21">
      <c r="A2832" s="6" t="s">
        <v>87</v>
      </c>
      <c r="B2832" s="7">
        <v>1</v>
      </c>
      <c r="C2832" s="5">
        <v>3065</v>
      </c>
      <c r="D2832" s="5">
        <v>42</v>
      </c>
      <c r="E2832" s="8" t="s">
        <v>3800</v>
      </c>
      <c r="F2832" s="8">
        <v>42133804</v>
      </c>
      <c r="G2832" s="5" t="s">
        <v>3804</v>
      </c>
      <c r="H2832" s="5" t="s">
        <v>227</v>
      </c>
      <c r="I2832" s="6" t="s">
        <v>91</v>
      </c>
      <c r="J2832" s="6" t="s">
        <v>91</v>
      </c>
      <c r="K2832" s="6" t="s">
        <v>91</v>
      </c>
      <c r="L2832" s="6" t="s">
        <v>91</v>
      </c>
      <c r="M2832" s="5" t="s">
        <v>92</v>
      </c>
      <c r="N2832" s="6" t="s">
        <v>91</v>
      </c>
      <c r="O2832" s="6" t="s">
        <v>91</v>
      </c>
      <c r="P2832" s="6" t="s">
        <v>91</v>
      </c>
      <c r="Q2832" s="6" t="s">
        <v>91</v>
      </c>
      <c r="R2832" s="5">
        <v>1</v>
      </c>
      <c r="S2832" s="5">
        <v>0</v>
      </c>
      <c r="T2832" s="5" t="s">
        <v>93</v>
      </c>
      <c r="U2832" s="5" t="s">
        <v>105</v>
      </c>
    </row>
    <row r="2833" spans="1:21">
      <c r="A2833" s="6" t="s">
        <v>87</v>
      </c>
      <c r="B2833" s="7">
        <v>1</v>
      </c>
      <c r="C2833" s="5">
        <v>3066</v>
      </c>
      <c r="D2833" s="5">
        <v>42</v>
      </c>
      <c r="E2833" s="8" t="s">
        <v>3561</v>
      </c>
      <c r="F2833" s="8">
        <v>421339</v>
      </c>
      <c r="G2833" s="5" t="s">
        <v>3805</v>
      </c>
      <c r="H2833" s="5" t="s">
        <v>3806</v>
      </c>
      <c r="I2833" s="6" t="s">
        <v>91</v>
      </c>
      <c r="J2833" s="6" t="s">
        <v>91</v>
      </c>
      <c r="K2833" s="6" t="s">
        <v>91</v>
      </c>
      <c r="L2833" s="6" t="s">
        <v>91</v>
      </c>
      <c r="M2833" s="5" t="s">
        <v>92</v>
      </c>
      <c r="N2833" s="6" t="s">
        <v>91</v>
      </c>
      <c r="O2833" s="6" t="s">
        <v>91</v>
      </c>
      <c r="P2833" s="6" t="s">
        <v>91</v>
      </c>
      <c r="Q2833" s="6" t="s">
        <v>91</v>
      </c>
      <c r="R2833" s="5">
        <v>1</v>
      </c>
      <c r="S2833" s="5">
        <v>0</v>
      </c>
      <c r="T2833" s="5" t="s">
        <v>93</v>
      </c>
      <c r="U2833" s="5" t="s">
        <v>105</v>
      </c>
    </row>
    <row r="2834" spans="1:21">
      <c r="A2834" s="6" t="s">
        <v>87</v>
      </c>
      <c r="B2834" s="7">
        <v>1</v>
      </c>
      <c r="C2834" s="5">
        <v>3067</v>
      </c>
      <c r="D2834" s="5">
        <v>42</v>
      </c>
      <c r="E2834" s="8" t="s">
        <v>3807</v>
      </c>
      <c r="F2834" s="8">
        <v>42133901</v>
      </c>
      <c r="G2834" s="5" t="s">
        <v>3808</v>
      </c>
      <c r="H2834" s="5" t="s">
        <v>221</v>
      </c>
      <c r="I2834" s="6" t="s">
        <v>91</v>
      </c>
      <c r="J2834" s="6" t="s">
        <v>91</v>
      </c>
      <c r="K2834" s="6" t="s">
        <v>91</v>
      </c>
      <c r="L2834" s="6" t="s">
        <v>91</v>
      </c>
      <c r="M2834" s="5" t="s">
        <v>92</v>
      </c>
      <c r="N2834" s="6" t="s">
        <v>91</v>
      </c>
      <c r="O2834" s="6" t="s">
        <v>91</v>
      </c>
      <c r="P2834" s="6" t="s">
        <v>91</v>
      </c>
      <c r="Q2834" s="6" t="s">
        <v>91</v>
      </c>
      <c r="R2834" s="5">
        <v>1</v>
      </c>
      <c r="S2834" s="5">
        <v>0</v>
      </c>
      <c r="T2834" s="5" t="s">
        <v>93</v>
      </c>
      <c r="U2834" s="5" t="s">
        <v>105</v>
      </c>
    </row>
    <row r="2835" spans="1:21">
      <c r="A2835" s="6" t="s">
        <v>87</v>
      </c>
      <c r="B2835" s="7">
        <v>1</v>
      </c>
      <c r="C2835" s="5">
        <v>3068</v>
      </c>
      <c r="D2835" s="5">
        <v>42</v>
      </c>
      <c r="E2835" s="8" t="s">
        <v>3807</v>
      </c>
      <c r="F2835" s="8">
        <v>42133902</v>
      </c>
      <c r="G2835" s="5" t="s">
        <v>3809</v>
      </c>
      <c r="H2835" s="5" t="s">
        <v>223</v>
      </c>
      <c r="I2835" s="6" t="s">
        <v>91</v>
      </c>
      <c r="J2835" s="6" t="s">
        <v>91</v>
      </c>
      <c r="K2835" s="6" t="s">
        <v>91</v>
      </c>
      <c r="L2835" s="6" t="s">
        <v>91</v>
      </c>
      <c r="M2835" s="5" t="s">
        <v>92</v>
      </c>
      <c r="N2835" s="6" t="s">
        <v>91</v>
      </c>
      <c r="O2835" s="6" t="s">
        <v>91</v>
      </c>
      <c r="P2835" s="6" t="s">
        <v>91</v>
      </c>
      <c r="Q2835" s="6" t="s">
        <v>91</v>
      </c>
      <c r="R2835" s="5">
        <v>1</v>
      </c>
      <c r="S2835" s="5">
        <v>0</v>
      </c>
      <c r="T2835" s="5" t="s">
        <v>93</v>
      </c>
      <c r="U2835" s="5" t="s">
        <v>105</v>
      </c>
    </row>
    <row r="2836" spans="1:21">
      <c r="A2836" s="6" t="s">
        <v>87</v>
      </c>
      <c r="B2836" s="7">
        <v>1</v>
      </c>
      <c r="C2836" s="5">
        <v>3069</v>
      </c>
      <c r="D2836" s="5">
        <v>42</v>
      </c>
      <c r="E2836" s="8" t="s">
        <v>3807</v>
      </c>
      <c r="F2836" s="8">
        <v>42133903</v>
      </c>
      <c r="G2836" s="5" t="s">
        <v>3810</v>
      </c>
      <c r="H2836" s="5" t="s">
        <v>225</v>
      </c>
      <c r="I2836" s="6" t="s">
        <v>91</v>
      </c>
      <c r="J2836" s="6" t="s">
        <v>91</v>
      </c>
      <c r="K2836" s="6" t="s">
        <v>91</v>
      </c>
      <c r="L2836" s="6" t="s">
        <v>91</v>
      </c>
      <c r="M2836" s="5" t="s">
        <v>92</v>
      </c>
      <c r="N2836" s="6" t="s">
        <v>91</v>
      </c>
      <c r="O2836" s="6" t="s">
        <v>91</v>
      </c>
      <c r="P2836" s="6" t="s">
        <v>91</v>
      </c>
      <c r="Q2836" s="6" t="s">
        <v>91</v>
      </c>
      <c r="R2836" s="5">
        <v>1</v>
      </c>
      <c r="S2836" s="5">
        <v>0</v>
      </c>
      <c r="T2836" s="5" t="s">
        <v>93</v>
      </c>
      <c r="U2836" s="5" t="s">
        <v>105</v>
      </c>
    </row>
    <row r="2837" spans="1:21">
      <c r="A2837" s="6" t="s">
        <v>87</v>
      </c>
      <c r="B2837" s="7">
        <v>1</v>
      </c>
      <c r="C2837" s="5">
        <v>3070</v>
      </c>
      <c r="D2837" s="5">
        <v>42</v>
      </c>
      <c r="E2837" s="8" t="s">
        <v>3807</v>
      </c>
      <c r="F2837" s="8">
        <v>42133904</v>
      </c>
      <c r="G2837" s="5" t="s">
        <v>3811</v>
      </c>
      <c r="H2837" s="5" t="s">
        <v>227</v>
      </c>
      <c r="I2837" s="6" t="s">
        <v>91</v>
      </c>
      <c r="J2837" s="6" t="s">
        <v>91</v>
      </c>
      <c r="K2837" s="6" t="s">
        <v>91</v>
      </c>
      <c r="L2837" s="6" t="s">
        <v>91</v>
      </c>
      <c r="M2837" s="5" t="s">
        <v>92</v>
      </c>
      <c r="N2837" s="6" t="s">
        <v>91</v>
      </c>
      <c r="O2837" s="6" t="s">
        <v>91</v>
      </c>
      <c r="P2837" s="6" t="s">
        <v>91</v>
      </c>
      <c r="Q2837" s="6" t="s">
        <v>91</v>
      </c>
      <c r="R2837" s="5">
        <v>1</v>
      </c>
      <c r="S2837" s="5">
        <v>0</v>
      </c>
      <c r="T2837" s="5" t="s">
        <v>93</v>
      </c>
      <c r="U2837" s="5" t="s">
        <v>105</v>
      </c>
    </row>
    <row r="2838" spans="1:21">
      <c r="A2838" s="6" t="s">
        <v>87</v>
      </c>
      <c r="B2838" s="7">
        <v>1</v>
      </c>
      <c r="C2838" s="5">
        <v>3071</v>
      </c>
      <c r="D2838" s="5">
        <v>42</v>
      </c>
      <c r="E2838" s="8" t="s">
        <v>3561</v>
      </c>
      <c r="F2838" s="8">
        <v>421340</v>
      </c>
      <c r="G2838" s="5" t="s">
        <v>3812</v>
      </c>
      <c r="H2838" s="5" t="s">
        <v>3813</v>
      </c>
      <c r="I2838" s="6" t="s">
        <v>91</v>
      </c>
      <c r="J2838" s="6" t="s">
        <v>91</v>
      </c>
      <c r="K2838" s="6" t="s">
        <v>91</v>
      </c>
      <c r="L2838" s="6" t="s">
        <v>91</v>
      </c>
      <c r="M2838" s="5" t="s">
        <v>92</v>
      </c>
      <c r="N2838" s="6" t="s">
        <v>91</v>
      </c>
      <c r="O2838" s="6" t="s">
        <v>91</v>
      </c>
      <c r="P2838" s="6" t="s">
        <v>91</v>
      </c>
      <c r="Q2838" s="6" t="s">
        <v>91</v>
      </c>
      <c r="R2838" s="5">
        <v>1</v>
      </c>
      <c r="S2838" s="5">
        <v>0</v>
      </c>
      <c r="T2838" s="5" t="s">
        <v>93</v>
      </c>
      <c r="U2838" s="5" t="s">
        <v>105</v>
      </c>
    </row>
    <row r="2839" spans="1:21">
      <c r="A2839" s="6" t="s">
        <v>87</v>
      </c>
      <c r="B2839" s="7">
        <v>1</v>
      </c>
      <c r="C2839" s="5">
        <v>3072</v>
      </c>
      <c r="D2839" s="5">
        <v>42</v>
      </c>
      <c r="E2839" s="8" t="s">
        <v>3814</v>
      </c>
      <c r="F2839" s="8">
        <v>42134001</v>
      </c>
      <c r="G2839" s="5" t="s">
        <v>3815</v>
      </c>
      <c r="H2839" s="5" t="s">
        <v>221</v>
      </c>
      <c r="I2839" s="6" t="s">
        <v>91</v>
      </c>
      <c r="J2839" s="6" t="s">
        <v>91</v>
      </c>
      <c r="K2839" s="6" t="s">
        <v>91</v>
      </c>
      <c r="L2839" s="6" t="s">
        <v>91</v>
      </c>
      <c r="M2839" s="5" t="s">
        <v>92</v>
      </c>
      <c r="N2839" s="6" t="s">
        <v>91</v>
      </c>
      <c r="O2839" s="6" t="s">
        <v>91</v>
      </c>
      <c r="P2839" s="6" t="s">
        <v>91</v>
      </c>
      <c r="Q2839" s="6" t="s">
        <v>91</v>
      </c>
      <c r="R2839" s="5">
        <v>1</v>
      </c>
      <c r="S2839" s="5">
        <v>0</v>
      </c>
      <c r="T2839" s="5" t="s">
        <v>93</v>
      </c>
      <c r="U2839" s="5" t="s">
        <v>105</v>
      </c>
    </row>
    <row r="2840" spans="1:21">
      <c r="A2840" s="6" t="s">
        <v>87</v>
      </c>
      <c r="B2840" s="7">
        <v>1</v>
      </c>
      <c r="C2840" s="5">
        <v>3073</v>
      </c>
      <c r="D2840" s="5">
        <v>42</v>
      </c>
      <c r="E2840" s="8" t="s">
        <v>3814</v>
      </c>
      <c r="F2840" s="8">
        <v>42134002</v>
      </c>
      <c r="G2840" s="5" t="s">
        <v>3816</v>
      </c>
      <c r="H2840" s="5" t="s">
        <v>223</v>
      </c>
      <c r="I2840" s="6" t="s">
        <v>91</v>
      </c>
      <c r="J2840" s="6" t="s">
        <v>91</v>
      </c>
      <c r="K2840" s="6" t="s">
        <v>91</v>
      </c>
      <c r="L2840" s="6" t="s">
        <v>91</v>
      </c>
      <c r="M2840" s="5" t="s">
        <v>92</v>
      </c>
      <c r="N2840" s="6" t="s">
        <v>91</v>
      </c>
      <c r="O2840" s="6" t="s">
        <v>91</v>
      </c>
      <c r="P2840" s="6" t="s">
        <v>91</v>
      </c>
      <c r="Q2840" s="6" t="s">
        <v>91</v>
      </c>
      <c r="R2840" s="5">
        <v>1</v>
      </c>
      <c r="S2840" s="5">
        <v>0</v>
      </c>
      <c r="T2840" s="5" t="s">
        <v>93</v>
      </c>
      <c r="U2840" s="5" t="s">
        <v>105</v>
      </c>
    </row>
    <row r="2841" spans="1:21">
      <c r="A2841" s="6" t="s">
        <v>87</v>
      </c>
      <c r="B2841" s="7">
        <v>1</v>
      </c>
      <c r="C2841" s="5">
        <v>3074</v>
      </c>
      <c r="D2841" s="5">
        <v>42</v>
      </c>
      <c r="E2841" s="8" t="s">
        <v>3814</v>
      </c>
      <c r="F2841" s="8">
        <v>42134003</v>
      </c>
      <c r="G2841" s="5" t="s">
        <v>3817</v>
      </c>
      <c r="H2841" s="5" t="s">
        <v>225</v>
      </c>
      <c r="I2841" s="6" t="s">
        <v>91</v>
      </c>
      <c r="J2841" s="6" t="s">
        <v>91</v>
      </c>
      <c r="K2841" s="6" t="s">
        <v>91</v>
      </c>
      <c r="L2841" s="6" t="s">
        <v>91</v>
      </c>
      <c r="M2841" s="5" t="s">
        <v>92</v>
      </c>
      <c r="N2841" s="6" t="s">
        <v>91</v>
      </c>
      <c r="O2841" s="6" t="s">
        <v>91</v>
      </c>
      <c r="P2841" s="6" t="s">
        <v>91</v>
      </c>
      <c r="Q2841" s="6" t="s">
        <v>91</v>
      </c>
      <c r="R2841" s="5">
        <v>1</v>
      </c>
      <c r="S2841" s="5">
        <v>0</v>
      </c>
      <c r="T2841" s="5" t="s">
        <v>93</v>
      </c>
      <c r="U2841" s="5" t="s">
        <v>105</v>
      </c>
    </row>
    <row r="2842" spans="1:21">
      <c r="A2842" s="6" t="s">
        <v>87</v>
      </c>
      <c r="B2842" s="7">
        <v>1</v>
      </c>
      <c r="C2842" s="5">
        <v>3075</v>
      </c>
      <c r="D2842" s="5">
        <v>42</v>
      </c>
      <c r="E2842" s="8" t="s">
        <v>3814</v>
      </c>
      <c r="F2842" s="8">
        <v>42134004</v>
      </c>
      <c r="G2842" s="5" t="s">
        <v>3818</v>
      </c>
      <c r="H2842" s="5" t="s">
        <v>227</v>
      </c>
      <c r="I2842" s="6" t="s">
        <v>91</v>
      </c>
      <c r="J2842" s="6" t="s">
        <v>91</v>
      </c>
      <c r="K2842" s="6" t="s">
        <v>91</v>
      </c>
      <c r="L2842" s="6" t="s">
        <v>91</v>
      </c>
      <c r="M2842" s="5" t="s">
        <v>92</v>
      </c>
      <c r="N2842" s="6" t="s">
        <v>91</v>
      </c>
      <c r="O2842" s="6" t="s">
        <v>91</v>
      </c>
      <c r="P2842" s="6" t="s">
        <v>91</v>
      </c>
      <c r="Q2842" s="6" t="s">
        <v>91</v>
      </c>
      <c r="R2842" s="5">
        <v>1</v>
      </c>
      <c r="S2842" s="5">
        <v>0</v>
      </c>
      <c r="T2842" s="5" t="s">
        <v>93</v>
      </c>
      <c r="U2842" s="5" t="s">
        <v>105</v>
      </c>
    </row>
    <row r="2843" spans="1:21">
      <c r="A2843" s="6" t="s">
        <v>87</v>
      </c>
      <c r="B2843" s="7">
        <v>1</v>
      </c>
      <c r="C2843" s="5">
        <v>3076</v>
      </c>
      <c r="D2843" s="5">
        <v>42</v>
      </c>
      <c r="E2843" s="8" t="s">
        <v>3561</v>
      </c>
      <c r="F2843" s="8">
        <v>421341</v>
      </c>
      <c r="G2843" s="5" t="s">
        <v>3819</v>
      </c>
      <c r="H2843" s="5" t="s">
        <v>3820</v>
      </c>
      <c r="I2843" s="6" t="s">
        <v>91</v>
      </c>
      <c r="J2843" s="6" t="s">
        <v>91</v>
      </c>
      <c r="K2843" s="6" t="s">
        <v>91</v>
      </c>
      <c r="L2843" s="6" t="s">
        <v>91</v>
      </c>
      <c r="M2843" s="5" t="s">
        <v>92</v>
      </c>
      <c r="N2843" s="6" t="s">
        <v>91</v>
      </c>
      <c r="O2843" s="6" t="s">
        <v>91</v>
      </c>
      <c r="P2843" s="6" t="s">
        <v>91</v>
      </c>
      <c r="Q2843" s="6" t="s">
        <v>91</v>
      </c>
      <c r="R2843" s="5">
        <v>1</v>
      </c>
      <c r="S2843" s="5">
        <v>0</v>
      </c>
      <c r="T2843" s="5" t="s">
        <v>93</v>
      </c>
      <c r="U2843" s="5" t="s">
        <v>105</v>
      </c>
    </row>
    <row r="2844" spans="1:21">
      <c r="A2844" s="6" t="s">
        <v>87</v>
      </c>
      <c r="B2844" s="7">
        <v>1</v>
      </c>
      <c r="C2844" s="5">
        <v>3077</v>
      </c>
      <c r="D2844" s="5">
        <v>42</v>
      </c>
      <c r="E2844" s="8" t="s">
        <v>3821</v>
      </c>
      <c r="F2844" s="8">
        <v>42134101</v>
      </c>
      <c r="G2844" s="5" t="s">
        <v>3822</v>
      </c>
      <c r="H2844" s="5" t="s">
        <v>221</v>
      </c>
      <c r="I2844" s="6" t="s">
        <v>91</v>
      </c>
      <c r="J2844" s="6" t="s">
        <v>91</v>
      </c>
      <c r="K2844" s="6" t="s">
        <v>91</v>
      </c>
      <c r="L2844" s="6" t="s">
        <v>91</v>
      </c>
      <c r="M2844" s="5" t="s">
        <v>92</v>
      </c>
      <c r="N2844" s="6" t="s">
        <v>91</v>
      </c>
      <c r="O2844" s="6" t="s">
        <v>91</v>
      </c>
      <c r="P2844" s="6" t="s">
        <v>91</v>
      </c>
      <c r="Q2844" s="6" t="s">
        <v>91</v>
      </c>
      <c r="R2844" s="5">
        <v>1</v>
      </c>
      <c r="S2844" s="5">
        <v>0</v>
      </c>
      <c r="T2844" s="5" t="s">
        <v>93</v>
      </c>
      <c r="U2844" s="5" t="s">
        <v>105</v>
      </c>
    </row>
    <row r="2845" spans="1:21">
      <c r="A2845" s="6" t="s">
        <v>87</v>
      </c>
      <c r="B2845" s="7">
        <v>1</v>
      </c>
      <c r="C2845" s="5">
        <v>3078</v>
      </c>
      <c r="D2845" s="5">
        <v>42</v>
      </c>
      <c r="E2845" s="8" t="s">
        <v>3821</v>
      </c>
      <c r="F2845" s="8">
        <v>42134102</v>
      </c>
      <c r="G2845" s="5" t="s">
        <v>3823</v>
      </c>
      <c r="H2845" s="5" t="s">
        <v>223</v>
      </c>
      <c r="I2845" s="6" t="s">
        <v>91</v>
      </c>
      <c r="J2845" s="6" t="s">
        <v>91</v>
      </c>
      <c r="K2845" s="6" t="s">
        <v>91</v>
      </c>
      <c r="L2845" s="6" t="s">
        <v>91</v>
      </c>
      <c r="M2845" s="5" t="s">
        <v>92</v>
      </c>
      <c r="N2845" s="6" t="s">
        <v>91</v>
      </c>
      <c r="O2845" s="6" t="s">
        <v>91</v>
      </c>
      <c r="P2845" s="6" t="s">
        <v>91</v>
      </c>
      <c r="Q2845" s="6" t="s">
        <v>91</v>
      </c>
      <c r="R2845" s="5">
        <v>1</v>
      </c>
      <c r="S2845" s="5">
        <v>0</v>
      </c>
      <c r="T2845" s="5" t="s">
        <v>93</v>
      </c>
      <c r="U2845" s="5" t="s">
        <v>105</v>
      </c>
    </row>
    <row r="2846" spans="1:21">
      <c r="A2846" s="6" t="s">
        <v>87</v>
      </c>
      <c r="B2846" s="7">
        <v>1</v>
      </c>
      <c r="C2846" s="5">
        <v>3079</v>
      </c>
      <c r="D2846" s="5">
        <v>42</v>
      </c>
      <c r="E2846" s="8" t="s">
        <v>3821</v>
      </c>
      <c r="F2846" s="8">
        <v>42134103</v>
      </c>
      <c r="G2846" s="5" t="s">
        <v>3824</v>
      </c>
      <c r="H2846" s="5" t="s">
        <v>225</v>
      </c>
      <c r="I2846" s="6" t="s">
        <v>91</v>
      </c>
      <c r="J2846" s="6" t="s">
        <v>91</v>
      </c>
      <c r="K2846" s="6" t="s">
        <v>91</v>
      </c>
      <c r="L2846" s="6" t="s">
        <v>91</v>
      </c>
      <c r="M2846" s="5" t="s">
        <v>92</v>
      </c>
      <c r="N2846" s="6" t="s">
        <v>91</v>
      </c>
      <c r="O2846" s="6" t="s">
        <v>91</v>
      </c>
      <c r="P2846" s="6" t="s">
        <v>91</v>
      </c>
      <c r="Q2846" s="6" t="s">
        <v>91</v>
      </c>
      <c r="R2846" s="5">
        <v>1</v>
      </c>
      <c r="S2846" s="5">
        <v>0</v>
      </c>
      <c r="T2846" s="5" t="s">
        <v>93</v>
      </c>
      <c r="U2846" s="5" t="s">
        <v>105</v>
      </c>
    </row>
    <row r="2847" spans="1:21">
      <c r="A2847" s="6" t="s">
        <v>87</v>
      </c>
      <c r="B2847" s="7">
        <v>1</v>
      </c>
      <c r="C2847" s="5">
        <v>3080</v>
      </c>
      <c r="D2847" s="5">
        <v>42</v>
      </c>
      <c r="E2847" s="8" t="s">
        <v>3821</v>
      </c>
      <c r="F2847" s="8">
        <v>42134104</v>
      </c>
      <c r="G2847" s="5" t="s">
        <v>3825</v>
      </c>
      <c r="H2847" s="5" t="s">
        <v>227</v>
      </c>
      <c r="I2847" s="6" t="s">
        <v>91</v>
      </c>
      <c r="J2847" s="6" t="s">
        <v>91</v>
      </c>
      <c r="K2847" s="6" t="s">
        <v>91</v>
      </c>
      <c r="L2847" s="6" t="s">
        <v>91</v>
      </c>
      <c r="M2847" s="5" t="s">
        <v>92</v>
      </c>
      <c r="N2847" s="6" t="s">
        <v>91</v>
      </c>
      <c r="O2847" s="6" t="s">
        <v>91</v>
      </c>
      <c r="P2847" s="6" t="s">
        <v>91</v>
      </c>
      <c r="Q2847" s="6" t="s">
        <v>91</v>
      </c>
      <c r="R2847" s="5">
        <v>1</v>
      </c>
      <c r="S2847" s="5">
        <v>0</v>
      </c>
      <c r="T2847" s="5" t="s">
        <v>93</v>
      </c>
      <c r="U2847" s="5" t="s">
        <v>105</v>
      </c>
    </row>
    <row r="2848" spans="1:21">
      <c r="A2848" s="6" t="s">
        <v>87</v>
      </c>
      <c r="B2848" s="7">
        <v>1</v>
      </c>
      <c r="C2848" s="5">
        <v>3081</v>
      </c>
      <c r="D2848" s="5">
        <v>42</v>
      </c>
      <c r="E2848" s="8" t="s">
        <v>3561</v>
      </c>
      <c r="F2848" s="8">
        <v>421342</v>
      </c>
      <c r="G2848" s="5" t="s">
        <v>3826</v>
      </c>
      <c r="H2848" s="5" t="s">
        <v>3827</v>
      </c>
      <c r="I2848" s="6" t="s">
        <v>91</v>
      </c>
      <c r="J2848" s="6" t="s">
        <v>91</v>
      </c>
      <c r="K2848" s="6" t="s">
        <v>91</v>
      </c>
      <c r="L2848" s="6" t="s">
        <v>91</v>
      </c>
      <c r="M2848" s="5" t="s">
        <v>92</v>
      </c>
      <c r="N2848" s="6" t="s">
        <v>91</v>
      </c>
      <c r="O2848" s="6" t="s">
        <v>91</v>
      </c>
      <c r="P2848" s="6" t="s">
        <v>91</v>
      </c>
      <c r="Q2848" s="6" t="s">
        <v>91</v>
      </c>
      <c r="R2848" s="5">
        <v>1</v>
      </c>
      <c r="S2848" s="5">
        <v>0</v>
      </c>
      <c r="T2848" s="5" t="s">
        <v>93</v>
      </c>
      <c r="U2848" s="5" t="s">
        <v>105</v>
      </c>
    </row>
    <row r="2849" spans="1:21">
      <c r="A2849" s="6" t="s">
        <v>87</v>
      </c>
      <c r="B2849" s="7">
        <v>1</v>
      </c>
      <c r="C2849" s="5">
        <v>3082</v>
      </c>
      <c r="D2849" s="5">
        <v>42</v>
      </c>
      <c r="E2849" s="8" t="s">
        <v>3828</v>
      </c>
      <c r="F2849" s="8">
        <v>42134201</v>
      </c>
      <c r="G2849" s="5" t="s">
        <v>3829</v>
      </c>
      <c r="H2849" s="5" t="s">
        <v>221</v>
      </c>
      <c r="I2849" s="6" t="s">
        <v>91</v>
      </c>
      <c r="J2849" s="6" t="s">
        <v>91</v>
      </c>
      <c r="K2849" s="6" t="s">
        <v>91</v>
      </c>
      <c r="L2849" s="6" t="s">
        <v>91</v>
      </c>
      <c r="M2849" s="5" t="s">
        <v>92</v>
      </c>
      <c r="N2849" s="6" t="s">
        <v>91</v>
      </c>
      <c r="O2849" s="6" t="s">
        <v>91</v>
      </c>
      <c r="P2849" s="6" t="s">
        <v>91</v>
      </c>
      <c r="Q2849" s="6" t="s">
        <v>91</v>
      </c>
      <c r="R2849" s="5">
        <v>1</v>
      </c>
      <c r="S2849" s="5">
        <v>0</v>
      </c>
      <c r="T2849" s="5" t="s">
        <v>93</v>
      </c>
      <c r="U2849" s="5" t="s">
        <v>105</v>
      </c>
    </row>
    <row r="2850" spans="1:21">
      <c r="A2850" s="6" t="s">
        <v>87</v>
      </c>
      <c r="B2850" s="7">
        <v>1</v>
      </c>
      <c r="C2850" s="5">
        <v>3083</v>
      </c>
      <c r="D2850" s="5">
        <v>42</v>
      </c>
      <c r="E2850" s="8" t="s">
        <v>3828</v>
      </c>
      <c r="F2850" s="8">
        <v>42134202</v>
      </c>
      <c r="G2850" s="5" t="s">
        <v>3830</v>
      </c>
      <c r="H2850" s="5" t="s">
        <v>223</v>
      </c>
      <c r="I2850" s="6" t="s">
        <v>91</v>
      </c>
      <c r="J2850" s="6" t="s">
        <v>91</v>
      </c>
      <c r="K2850" s="6" t="s">
        <v>91</v>
      </c>
      <c r="L2850" s="6" t="s">
        <v>91</v>
      </c>
      <c r="M2850" s="5" t="s">
        <v>92</v>
      </c>
      <c r="N2850" s="6" t="s">
        <v>91</v>
      </c>
      <c r="O2850" s="6" t="s">
        <v>91</v>
      </c>
      <c r="P2850" s="6" t="s">
        <v>91</v>
      </c>
      <c r="Q2850" s="6" t="s">
        <v>91</v>
      </c>
      <c r="R2850" s="5">
        <v>1</v>
      </c>
      <c r="S2850" s="5">
        <v>0</v>
      </c>
      <c r="T2850" s="5" t="s">
        <v>93</v>
      </c>
      <c r="U2850" s="5" t="s">
        <v>105</v>
      </c>
    </row>
    <row r="2851" spans="1:21">
      <c r="A2851" s="6" t="s">
        <v>87</v>
      </c>
      <c r="B2851" s="7">
        <v>1</v>
      </c>
      <c r="C2851" s="5">
        <v>3084</v>
      </c>
      <c r="D2851" s="5">
        <v>42</v>
      </c>
      <c r="E2851" s="8" t="s">
        <v>3828</v>
      </c>
      <c r="F2851" s="8">
        <v>42134203</v>
      </c>
      <c r="G2851" s="5" t="s">
        <v>3831</v>
      </c>
      <c r="H2851" s="5" t="s">
        <v>225</v>
      </c>
      <c r="I2851" s="6" t="s">
        <v>91</v>
      </c>
      <c r="J2851" s="6" t="s">
        <v>91</v>
      </c>
      <c r="K2851" s="6" t="s">
        <v>91</v>
      </c>
      <c r="L2851" s="6" t="s">
        <v>91</v>
      </c>
      <c r="M2851" s="5" t="s">
        <v>92</v>
      </c>
      <c r="N2851" s="6" t="s">
        <v>91</v>
      </c>
      <c r="O2851" s="6" t="s">
        <v>91</v>
      </c>
      <c r="P2851" s="6" t="s">
        <v>91</v>
      </c>
      <c r="Q2851" s="6" t="s">
        <v>91</v>
      </c>
      <c r="R2851" s="5">
        <v>1</v>
      </c>
      <c r="S2851" s="5">
        <v>0</v>
      </c>
      <c r="T2851" s="5" t="s">
        <v>93</v>
      </c>
      <c r="U2851" s="5" t="s">
        <v>105</v>
      </c>
    </row>
    <row r="2852" spans="1:21">
      <c r="A2852" s="6" t="s">
        <v>87</v>
      </c>
      <c r="B2852" s="7">
        <v>1</v>
      </c>
      <c r="C2852" s="5">
        <v>3085</v>
      </c>
      <c r="D2852" s="5">
        <v>42</v>
      </c>
      <c r="E2852" s="8" t="s">
        <v>3828</v>
      </c>
      <c r="F2852" s="8">
        <v>42134204</v>
      </c>
      <c r="G2852" s="5" t="s">
        <v>3832</v>
      </c>
      <c r="H2852" s="5" t="s">
        <v>227</v>
      </c>
      <c r="I2852" s="6" t="s">
        <v>91</v>
      </c>
      <c r="J2852" s="6" t="s">
        <v>91</v>
      </c>
      <c r="K2852" s="6" t="s">
        <v>91</v>
      </c>
      <c r="L2852" s="6" t="s">
        <v>91</v>
      </c>
      <c r="M2852" s="5" t="s">
        <v>92</v>
      </c>
      <c r="N2852" s="6" t="s">
        <v>91</v>
      </c>
      <c r="O2852" s="6" t="s">
        <v>91</v>
      </c>
      <c r="P2852" s="6" t="s">
        <v>91</v>
      </c>
      <c r="Q2852" s="6" t="s">
        <v>91</v>
      </c>
      <c r="R2852" s="5">
        <v>1</v>
      </c>
      <c r="S2852" s="5">
        <v>0</v>
      </c>
      <c r="T2852" s="5" t="s">
        <v>93</v>
      </c>
      <c r="U2852" s="5" t="s">
        <v>105</v>
      </c>
    </row>
    <row r="2853" spans="1:21">
      <c r="A2853" s="6" t="s">
        <v>87</v>
      </c>
      <c r="B2853" s="7">
        <v>1</v>
      </c>
      <c r="C2853" s="5">
        <v>3086</v>
      </c>
      <c r="D2853" s="5">
        <v>42</v>
      </c>
      <c r="E2853" s="8" t="s">
        <v>3561</v>
      </c>
      <c r="F2853" s="8">
        <v>421343</v>
      </c>
      <c r="G2853" s="5" t="s">
        <v>3833</v>
      </c>
      <c r="H2853" s="5" t="s">
        <v>3834</v>
      </c>
      <c r="I2853" s="6" t="s">
        <v>91</v>
      </c>
      <c r="J2853" s="6" t="s">
        <v>91</v>
      </c>
      <c r="K2853" s="6" t="s">
        <v>91</v>
      </c>
      <c r="L2853" s="6" t="s">
        <v>91</v>
      </c>
      <c r="M2853" s="5" t="s">
        <v>92</v>
      </c>
      <c r="N2853" s="6" t="s">
        <v>91</v>
      </c>
      <c r="O2853" s="6" t="s">
        <v>91</v>
      </c>
      <c r="P2853" s="6" t="s">
        <v>91</v>
      </c>
      <c r="Q2853" s="6" t="s">
        <v>91</v>
      </c>
      <c r="R2853" s="5">
        <v>1</v>
      </c>
      <c r="S2853" s="5">
        <v>0</v>
      </c>
      <c r="T2853" s="5" t="s">
        <v>93</v>
      </c>
      <c r="U2853" s="5" t="s">
        <v>105</v>
      </c>
    </row>
    <row r="2854" spans="1:21">
      <c r="A2854" s="6" t="s">
        <v>87</v>
      </c>
      <c r="B2854" s="7">
        <v>1</v>
      </c>
      <c r="C2854" s="5">
        <v>3087</v>
      </c>
      <c r="D2854" s="5">
        <v>42</v>
      </c>
      <c r="E2854" s="8" t="s">
        <v>3835</v>
      </c>
      <c r="F2854" s="8">
        <v>42134301</v>
      </c>
      <c r="G2854" s="5" t="s">
        <v>3836</v>
      </c>
      <c r="H2854" s="5" t="s">
        <v>221</v>
      </c>
      <c r="I2854" s="6" t="s">
        <v>91</v>
      </c>
      <c r="J2854" s="6" t="s">
        <v>91</v>
      </c>
      <c r="K2854" s="6" t="s">
        <v>91</v>
      </c>
      <c r="L2854" s="6" t="s">
        <v>91</v>
      </c>
      <c r="M2854" s="5" t="s">
        <v>92</v>
      </c>
      <c r="N2854" s="6" t="s">
        <v>91</v>
      </c>
      <c r="O2854" s="6" t="s">
        <v>91</v>
      </c>
      <c r="P2854" s="6" t="s">
        <v>91</v>
      </c>
      <c r="Q2854" s="6" t="s">
        <v>91</v>
      </c>
      <c r="R2854" s="5">
        <v>1</v>
      </c>
      <c r="S2854" s="5">
        <v>0</v>
      </c>
      <c r="T2854" s="5" t="s">
        <v>93</v>
      </c>
      <c r="U2854" s="5" t="s">
        <v>105</v>
      </c>
    </row>
    <row r="2855" spans="1:21">
      <c r="A2855" s="6" t="s">
        <v>87</v>
      </c>
      <c r="B2855" s="7">
        <v>1</v>
      </c>
      <c r="C2855" s="5">
        <v>3088</v>
      </c>
      <c r="D2855" s="5">
        <v>42</v>
      </c>
      <c r="E2855" s="8" t="s">
        <v>3835</v>
      </c>
      <c r="F2855" s="8">
        <v>42134302</v>
      </c>
      <c r="G2855" s="5" t="s">
        <v>3837</v>
      </c>
      <c r="H2855" s="5" t="s">
        <v>223</v>
      </c>
      <c r="I2855" s="6" t="s">
        <v>91</v>
      </c>
      <c r="J2855" s="6" t="s">
        <v>91</v>
      </c>
      <c r="K2855" s="6" t="s">
        <v>91</v>
      </c>
      <c r="L2855" s="6" t="s">
        <v>91</v>
      </c>
      <c r="M2855" s="5" t="s">
        <v>92</v>
      </c>
      <c r="N2855" s="6" t="s">
        <v>91</v>
      </c>
      <c r="O2855" s="6" t="s">
        <v>91</v>
      </c>
      <c r="P2855" s="6" t="s">
        <v>91</v>
      </c>
      <c r="Q2855" s="6" t="s">
        <v>91</v>
      </c>
      <c r="R2855" s="5">
        <v>1</v>
      </c>
      <c r="S2855" s="5">
        <v>0</v>
      </c>
      <c r="T2855" s="5" t="s">
        <v>93</v>
      </c>
      <c r="U2855" s="5" t="s">
        <v>105</v>
      </c>
    </row>
    <row r="2856" spans="1:21">
      <c r="A2856" s="6" t="s">
        <v>87</v>
      </c>
      <c r="B2856" s="7">
        <v>1</v>
      </c>
      <c r="C2856" s="5">
        <v>3089</v>
      </c>
      <c r="D2856" s="5">
        <v>42</v>
      </c>
      <c r="E2856" s="8" t="s">
        <v>3835</v>
      </c>
      <c r="F2856" s="8">
        <v>42134303</v>
      </c>
      <c r="G2856" s="5" t="s">
        <v>3838</v>
      </c>
      <c r="H2856" s="5" t="s">
        <v>225</v>
      </c>
      <c r="I2856" s="6" t="s">
        <v>91</v>
      </c>
      <c r="J2856" s="6" t="s">
        <v>91</v>
      </c>
      <c r="K2856" s="6" t="s">
        <v>91</v>
      </c>
      <c r="L2856" s="6" t="s">
        <v>91</v>
      </c>
      <c r="M2856" s="5" t="s">
        <v>92</v>
      </c>
      <c r="N2856" s="6" t="s">
        <v>91</v>
      </c>
      <c r="O2856" s="6" t="s">
        <v>91</v>
      </c>
      <c r="P2856" s="6" t="s">
        <v>91</v>
      </c>
      <c r="Q2856" s="6" t="s">
        <v>91</v>
      </c>
      <c r="R2856" s="5">
        <v>1</v>
      </c>
      <c r="S2856" s="5">
        <v>0</v>
      </c>
      <c r="T2856" s="5" t="s">
        <v>93</v>
      </c>
      <c r="U2856" s="5" t="s">
        <v>105</v>
      </c>
    </row>
    <row r="2857" spans="1:21">
      <c r="A2857" s="6" t="s">
        <v>87</v>
      </c>
      <c r="B2857" s="7">
        <v>1</v>
      </c>
      <c r="C2857" s="5">
        <v>3090</v>
      </c>
      <c r="D2857" s="5">
        <v>42</v>
      </c>
      <c r="E2857" s="8" t="s">
        <v>3835</v>
      </c>
      <c r="F2857" s="8">
        <v>42134304</v>
      </c>
      <c r="G2857" s="5" t="s">
        <v>3839</v>
      </c>
      <c r="H2857" s="5" t="s">
        <v>227</v>
      </c>
      <c r="I2857" s="6" t="s">
        <v>91</v>
      </c>
      <c r="J2857" s="6" t="s">
        <v>91</v>
      </c>
      <c r="K2857" s="6" t="s">
        <v>91</v>
      </c>
      <c r="L2857" s="6" t="s">
        <v>91</v>
      </c>
      <c r="M2857" s="5" t="s">
        <v>92</v>
      </c>
      <c r="N2857" s="6" t="s">
        <v>91</v>
      </c>
      <c r="O2857" s="6" t="s">
        <v>91</v>
      </c>
      <c r="P2857" s="6" t="s">
        <v>91</v>
      </c>
      <c r="Q2857" s="6" t="s">
        <v>91</v>
      </c>
      <c r="R2857" s="5">
        <v>1</v>
      </c>
      <c r="S2857" s="5">
        <v>0</v>
      </c>
      <c r="T2857" s="5" t="s">
        <v>93</v>
      </c>
      <c r="U2857" s="5" t="s">
        <v>105</v>
      </c>
    </row>
    <row r="2858" spans="1:21">
      <c r="A2858" s="6" t="s">
        <v>87</v>
      </c>
      <c r="B2858" s="7">
        <v>1</v>
      </c>
      <c r="C2858" s="5">
        <v>3091</v>
      </c>
      <c r="D2858" s="5">
        <v>42</v>
      </c>
      <c r="E2858" s="8" t="s">
        <v>3561</v>
      </c>
      <c r="F2858" s="8">
        <v>421344</v>
      </c>
      <c r="G2858" s="5" t="s">
        <v>3840</v>
      </c>
      <c r="H2858" s="5" t="s">
        <v>3841</v>
      </c>
      <c r="I2858" s="5">
        <v>10065506462</v>
      </c>
      <c r="J2858" s="6" t="s">
        <v>91</v>
      </c>
      <c r="K2858" s="6" t="s">
        <v>91</v>
      </c>
      <c r="L2858" s="6" t="s">
        <v>91</v>
      </c>
      <c r="M2858" s="5" t="s">
        <v>92</v>
      </c>
      <c r="N2858" s="6" t="s">
        <v>91</v>
      </c>
      <c r="O2858" s="6" t="s">
        <v>91</v>
      </c>
      <c r="P2858" s="6" t="s">
        <v>91</v>
      </c>
      <c r="Q2858" s="6" t="s">
        <v>91</v>
      </c>
      <c r="R2858" s="5">
        <v>1</v>
      </c>
      <c r="S2858" s="5">
        <v>0</v>
      </c>
      <c r="T2858" s="5" t="s">
        <v>93</v>
      </c>
      <c r="U2858" s="5" t="s">
        <v>105</v>
      </c>
    </row>
    <row r="2859" spans="1:21">
      <c r="A2859" s="6" t="s">
        <v>87</v>
      </c>
      <c r="B2859" s="7">
        <v>1</v>
      </c>
      <c r="C2859" s="5">
        <v>3092</v>
      </c>
      <c r="D2859" s="5">
        <v>42</v>
      </c>
      <c r="E2859" s="8" t="s">
        <v>3842</v>
      </c>
      <c r="F2859" s="8">
        <v>42134401</v>
      </c>
      <c r="G2859" s="5" t="s">
        <v>3843</v>
      </c>
      <c r="H2859" s="5" t="s">
        <v>221</v>
      </c>
      <c r="I2859" s="6" t="s">
        <v>91</v>
      </c>
      <c r="J2859" s="6" t="s">
        <v>91</v>
      </c>
      <c r="K2859" s="6" t="s">
        <v>91</v>
      </c>
      <c r="L2859" s="6" t="s">
        <v>91</v>
      </c>
      <c r="M2859" s="5" t="s">
        <v>92</v>
      </c>
      <c r="N2859" s="6" t="s">
        <v>91</v>
      </c>
      <c r="O2859" s="6" t="s">
        <v>91</v>
      </c>
      <c r="P2859" s="6" t="s">
        <v>91</v>
      </c>
      <c r="Q2859" s="6" t="s">
        <v>91</v>
      </c>
      <c r="R2859" s="5">
        <v>1</v>
      </c>
      <c r="S2859" s="5">
        <v>0</v>
      </c>
      <c r="T2859" s="5" t="s">
        <v>93</v>
      </c>
      <c r="U2859" s="5" t="s">
        <v>105</v>
      </c>
    </row>
    <row r="2860" spans="1:21">
      <c r="A2860" s="6" t="s">
        <v>87</v>
      </c>
      <c r="B2860" s="7">
        <v>1</v>
      </c>
      <c r="C2860" s="5">
        <v>3093</v>
      </c>
      <c r="D2860" s="5">
        <v>42</v>
      </c>
      <c r="E2860" s="8" t="s">
        <v>3842</v>
      </c>
      <c r="F2860" s="8">
        <v>42134402</v>
      </c>
      <c r="G2860" s="5" t="s">
        <v>3844</v>
      </c>
      <c r="H2860" s="5" t="s">
        <v>223</v>
      </c>
      <c r="I2860" s="6" t="s">
        <v>91</v>
      </c>
      <c r="J2860" s="6" t="s">
        <v>91</v>
      </c>
      <c r="K2860" s="6" t="s">
        <v>91</v>
      </c>
      <c r="L2860" s="6" t="s">
        <v>91</v>
      </c>
      <c r="M2860" s="5" t="s">
        <v>92</v>
      </c>
      <c r="N2860" s="6" t="s">
        <v>91</v>
      </c>
      <c r="O2860" s="6" t="s">
        <v>91</v>
      </c>
      <c r="P2860" s="6" t="s">
        <v>91</v>
      </c>
      <c r="Q2860" s="6" t="s">
        <v>91</v>
      </c>
      <c r="R2860" s="5">
        <v>1</v>
      </c>
      <c r="S2860" s="5">
        <v>0</v>
      </c>
      <c r="T2860" s="5" t="s">
        <v>93</v>
      </c>
      <c r="U2860" s="5" t="s">
        <v>105</v>
      </c>
    </row>
    <row r="2861" spans="1:21">
      <c r="A2861" s="6" t="s">
        <v>87</v>
      </c>
      <c r="B2861" s="7">
        <v>1</v>
      </c>
      <c r="C2861" s="5">
        <v>3094</v>
      </c>
      <c r="D2861" s="5">
        <v>42</v>
      </c>
      <c r="E2861" s="8" t="s">
        <v>3842</v>
      </c>
      <c r="F2861" s="8">
        <v>42134403</v>
      </c>
      <c r="G2861" s="5" t="s">
        <v>3845</v>
      </c>
      <c r="H2861" s="5" t="s">
        <v>225</v>
      </c>
      <c r="I2861" s="6" t="s">
        <v>91</v>
      </c>
      <c r="J2861" s="6" t="s">
        <v>91</v>
      </c>
      <c r="K2861" s="6" t="s">
        <v>91</v>
      </c>
      <c r="L2861" s="6" t="s">
        <v>91</v>
      </c>
      <c r="M2861" s="5" t="s">
        <v>92</v>
      </c>
      <c r="N2861" s="6" t="s">
        <v>91</v>
      </c>
      <c r="O2861" s="6" t="s">
        <v>91</v>
      </c>
      <c r="P2861" s="6" t="s">
        <v>91</v>
      </c>
      <c r="Q2861" s="6" t="s">
        <v>91</v>
      </c>
      <c r="R2861" s="5">
        <v>1</v>
      </c>
      <c r="S2861" s="5">
        <v>0</v>
      </c>
      <c r="T2861" s="5" t="s">
        <v>93</v>
      </c>
      <c r="U2861" s="5" t="s">
        <v>105</v>
      </c>
    </row>
    <row r="2862" spans="1:21">
      <c r="A2862" s="6" t="s">
        <v>87</v>
      </c>
      <c r="B2862" s="7">
        <v>1</v>
      </c>
      <c r="C2862" s="5">
        <v>3095</v>
      </c>
      <c r="D2862" s="5">
        <v>42</v>
      </c>
      <c r="E2862" s="8" t="s">
        <v>3842</v>
      </c>
      <c r="F2862" s="8">
        <v>42134404</v>
      </c>
      <c r="G2862" s="5" t="s">
        <v>3846</v>
      </c>
      <c r="H2862" s="5" t="s">
        <v>227</v>
      </c>
      <c r="I2862" s="6" t="s">
        <v>91</v>
      </c>
      <c r="J2862" s="6" t="s">
        <v>91</v>
      </c>
      <c r="K2862" s="6" t="s">
        <v>91</v>
      </c>
      <c r="L2862" s="6" t="s">
        <v>91</v>
      </c>
      <c r="M2862" s="5" t="s">
        <v>92</v>
      </c>
      <c r="N2862" s="6" t="s">
        <v>91</v>
      </c>
      <c r="O2862" s="6" t="s">
        <v>91</v>
      </c>
      <c r="P2862" s="6" t="s">
        <v>91</v>
      </c>
      <c r="Q2862" s="6" t="s">
        <v>91</v>
      </c>
      <c r="R2862" s="5">
        <v>1</v>
      </c>
      <c r="S2862" s="5">
        <v>0</v>
      </c>
      <c r="T2862" s="5" t="s">
        <v>93</v>
      </c>
      <c r="U2862" s="5" t="s">
        <v>105</v>
      </c>
    </row>
    <row r="2863" spans="1:21">
      <c r="A2863" s="6" t="s">
        <v>87</v>
      </c>
      <c r="B2863" s="7">
        <v>1</v>
      </c>
      <c r="C2863" s="5">
        <v>3096</v>
      </c>
      <c r="D2863" s="5">
        <v>42</v>
      </c>
      <c r="E2863" s="8" t="s">
        <v>3561</v>
      </c>
      <c r="F2863" s="8">
        <v>421345</v>
      </c>
      <c r="G2863" s="5" t="s">
        <v>3847</v>
      </c>
      <c r="H2863" s="5" t="s">
        <v>3848</v>
      </c>
      <c r="I2863" s="5">
        <v>10065502380</v>
      </c>
      <c r="J2863" s="6" t="s">
        <v>91</v>
      </c>
      <c r="K2863" s="6" t="s">
        <v>91</v>
      </c>
      <c r="L2863" s="6" t="s">
        <v>91</v>
      </c>
      <c r="M2863" s="5" t="s">
        <v>92</v>
      </c>
      <c r="N2863" s="6" t="s">
        <v>91</v>
      </c>
      <c r="O2863" s="6" t="s">
        <v>91</v>
      </c>
      <c r="P2863" s="6" t="s">
        <v>91</v>
      </c>
      <c r="Q2863" s="6" t="s">
        <v>91</v>
      </c>
      <c r="R2863" s="5">
        <v>1</v>
      </c>
      <c r="S2863" s="5">
        <v>0</v>
      </c>
      <c r="T2863" s="5" t="s">
        <v>93</v>
      </c>
      <c r="U2863" s="5" t="s">
        <v>105</v>
      </c>
    </row>
    <row r="2864" spans="1:21">
      <c r="A2864" s="6" t="s">
        <v>87</v>
      </c>
      <c r="B2864" s="7">
        <v>1</v>
      </c>
      <c r="C2864" s="5">
        <v>3097</v>
      </c>
      <c r="D2864" s="5">
        <v>42</v>
      </c>
      <c r="E2864" s="8" t="s">
        <v>3849</v>
      </c>
      <c r="F2864" s="8">
        <v>42134501</v>
      </c>
      <c r="G2864" s="5" t="s">
        <v>3850</v>
      </c>
      <c r="H2864" s="5" t="s">
        <v>221</v>
      </c>
      <c r="I2864" s="6" t="s">
        <v>91</v>
      </c>
      <c r="J2864" s="6" t="s">
        <v>91</v>
      </c>
      <c r="K2864" s="6" t="s">
        <v>91</v>
      </c>
      <c r="L2864" s="6" t="s">
        <v>91</v>
      </c>
      <c r="M2864" s="5" t="s">
        <v>92</v>
      </c>
      <c r="N2864" s="6" t="s">
        <v>91</v>
      </c>
      <c r="O2864" s="6" t="s">
        <v>91</v>
      </c>
      <c r="P2864" s="6" t="s">
        <v>91</v>
      </c>
      <c r="Q2864" s="6" t="s">
        <v>91</v>
      </c>
      <c r="R2864" s="5">
        <v>1</v>
      </c>
      <c r="S2864" s="5">
        <v>0</v>
      </c>
      <c r="T2864" s="5" t="s">
        <v>93</v>
      </c>
      <c r="U2864" s="5" t="s">
        <v>105</v>
      </c>
    </row>
    <row r="2865" spans="1:21">
      <c r="A2865" s="6" t="s">
        <v>87</v>
      </c>
      <c r="B2865" s="7">
        <v>1</v>
      </c>
      <c r="C2865" s="5">
        <v>3098</v>
      </c>
      <c r="D2865" s="5">
        <v>42</v>
      </c>
      <c r="E2865" s="8" t="s">
        <v>3849</v>
      </c>
      <c r="F2865" s="8">
        <v>42134502</v>
      </c>
      <c r="G2865" s="5" t="s">
        <v>3851</v>
      </c>
      <c r="H2865" s="5" t="s">
        <v>223</v>
      </c>
      <c r="I2865" s="6" t="s">
        <v>91</v>
      </c>
      <c r="J2865" s="6" t="s">
        <v>91</v>
      </c>
      <c r="K2865" s="6" t="s">
        <v>91</v>
      </c>
      <c r="L2865" s="6" t="s">
        <v>91</v>
      </c>
      <c r="M2865" s="5" t="s">
        <v>92</v>
      </c>
      <c r="N2865" s="6" t="s">
        <v>91</v>
      </c>
      <c r="O2865" s="6" t="s">
        <v>91</v>
      </c>
      <c r="P2865" s="6" t="s">
        <v>91</v>
      </c>
      <c r="Q2865" s="6" t="s">
        <v>91</v>
      </c>
      <c r="R2865" s="5">
        <v>1</v>
      </c>
      <c r="S2865" s="5">
        <v>0</v>
      </c>
      <c r="T2865" s="5" t="s">
        <v>93</v>
      </c>
      <c r="U2865" s="5" t="s">
        <v>105</v>
      </c>
    </row>
    <row r="2866" spans="1:21">
      <c r="A2866" s="6" t="s">
        <v>87</v>
      </c>
      <c r="B2866" s="7">
        <v>1</v>
      </c>
      <c r="C2866" s="5">
        <v>3099</v>
      </c>
      <c r="D2866" s="5">
        <v>42</v>
      </c>
      <c r="E2866" s="8" t="s">
        <v>3849</v>
      </c>
      <c r="F2866" s="8">
        <v>42134503</v>
      </c>
      <c r="G2866" s="5" t="s">
        <v>3852</v>
      </c>
      <c r="H2866" s="5" t="s">
        <v>225</v>
      </c>
      <c r="I2866" s="6" t="s">
        <v>91</v>
      </c>
      <c r="J2866" s="6" t="s">
        <v>91</v>
      </c>
      <c r="K2866" s="6" t="s">
        <v>91</v>
      </c>
      <c r="L2866" s="6" t="s">
        <v>91</v>
      </c>
      <c r="M2866" s="5" t="s">
        <v>92</v>
      </c>
      <c r="N2866" s="6" t="s">
        <v>91</v>
      </c>
      <c r="O2866" s="6" t="s">
        <v>91</v>
      </c>
      <c r="P2866" s="6" t="s">
        <v>91</v>
      </c>
      <c r="Q2866" s="6" t="s">
        <v>91</v>
      </c>
      <c r="R2866" s="5">
        <v>1</v>
      </c>
      <c r="S2866" s="5">
        <v>0</v>
      </c>
      <c r="T2866" s="5" t="s">
        <v>93</v>
      </c>
      <c r="U2866" s="5" t="s">
        <v>105</v>
      </c>
    </row>
    <row r="2867" spans="1:21">
      <c r="A2867" s="6" t="s">
        <v>87</v>
      </c>
      <c r="B2867" s="7">
        <v>1</v>
      </c>
      <c r="C2867" s="5">
        <v>3100</v>
      </c>
      <c r="D2867" s="5">
        <v>42</v>
      </c>
      <c r="E2867" s="8" t="s">
        <v>3849</v>
      </c>
      <c r="F2867" s="8">
        <v>42134504</v>
      </c>
      <c r="G2867" s="5" t="s">
        <v>3853</v>
      </c>
      <c r="H2867" s="5" t="s">
        <v>227</v>
      </c>
      <c r="I2867" s="6" t="s">
        <v>91</v>
      </c>
      <c r="J2867" s="6" t="s">
        <v>91</v>
      </c>
      <c r="K2867" s="6" t="s">
        <v>91</v>
      </c>
      <c r="L2867" s="6" t="s">
        <v>91</v>
      </c>
      <c r="M2867" s="5" t="s">
        <v>92</v>
      </c>
      <c r="N2867" s="6" t="s">
        <v>91</v>
      </c>
      <c r="O2867" s="6" t="s">
        <v>91</v>
      </c>
      <c r="P2867" s="6" t="s">
        <v>91</v>
      </c>
      <c r="Q2867" s="6" t="s">
        <v>91</v>
      </c>
      <c r="R2867" s="5">
        <v>1</v>
      </c>
      <c r="S2867" s="5">
        <v>0</v>
      </c>
      <c r="T2867" s="5" t="s">
        <v>93</v>
      </c>
      <c r="U2867" s="5" t="s">
        <v>105</v>
      </c>
    </row>
    <row r="2868" spans="1:21">
      <c r="A2868" s="6" t="s">
        <v>87</v>
      </c>
      <c r="B2868" s="7">
        <v>1</v>
      </c>
      <c r="C2868" s="5">
        <v>3101</v>
      </c>
      <c r="D2868" s="5">
        <v>42</v>
      </c>
      <c r="E2868" s="8" t="s">
        <v>3561</v>
      </c>
      <c r="F2868" s="8">
        <v>421346</v>
      </c>
      <c r="G2868" s="5" t="s">
        <v>3854</v>
      </c>
      <c r="H2868" s="5" t="s">
        <v>3567</v>
      </c>
      <c r="I2868" s="5">
        <v>10065502250</v>
      </c>
      <c r="J2868" s="6" t="s">
        <v>91</v>
      </c>
      <c r="K2868" s="6" t="s">
        <v>91</v>
      </c>
      <c r="L2868" s="6" t="s">
        <v>91</v>
      </c>
      <c r="M2868" s="5" t="s">
        <v>92</v>
      </c>
      <c r="N2868" s="6" t="s">
        <v>91</v>
      </c>
      <c r="O2868" s="6" t="s">
        <v>91</v>
      </c>
      <c r="P2868" s="6" t="s">
        <v>91</v>
      </c>
      <c r="Q2868" s="6" t="s">
        <v>91</v>
      </c>
      <c r="R2868" s="5">
        <v>1</v>
      </c>
      <c r="S2868" s="5">
        <v>0</v>
      </c>
      <c r="T2868" s="5" t="s">
        <v>93</v>
      </c>
      <c r="U2868" s="5" t="s">
        <v>105</v>
      </c>
    </row>
    <row r="2869" spans="1:21">
      <c r="A2869" s="6" t="s">
        <v>87</v>
      </c>
      <c r="B2869" s="7">
        <v>1</v>
      </c>
      <c r="C2869" s="5">
        <v>3102</v>
      </c>
      <c r="D2869" s="5">
        <v>42</v>
      </c>
      <c r="E2869" s="8" t="s">
        <v>3855</v>
      </c>
      <c r="F2869" s="8">
        <v>42134601</v>
      </c>
      <c r="G2869" s="5" t="s">
        <v>3856</v>
      </c>
      <c r="H2869" s="5" t="s">
        <v>221</v>
      </c>
      <c r="I2869" s="6" t="s">
        <v>91</v>
      </c>
      <c r="J2869" s="6" t="s">
        <v>91</v>
      </c>
      <c r="K2869" s="6" t="s">
        <v>91</v>
      </c>
      <c r="L2869" s="6" t="s">
        <v>91</v>
      </c>
      <c r="M2869" s="5" t="s">
        <v>92</v>
      </c>
      <c r="N2869" s="6" t="s">
        <v>91</v>
      </c>
      <c r="O2869" s="6" t="s">
        <v>91</v>
      </c>
      <c r="P2869" s="6" t="s">
        <v>91</v>
      </c>
      <c r="Q2869" s="6" t="s">
        <v>91</v>
      </c>
      <c r="R2869" s="5">
        <v>1</v>
      </c>
      <c r="S2869" s="5">
        <v>0</v>
      </c>
      <c r="T2869" s="5" t="s">
        <v>93</v>
      </c>
      <c r="U2869" s="5" t="s">
        <v>105</v>
      </c>
    </row>
    <row r="2870" spans="1:21">
      <c r="A2870" s="6" t="s">
        <v>87</v>
      </c>
      <c r="B2870" s="7">
        <v>1</v>
      </c>
      <c r="C2870" s="5">
        <v>3103</v>
      </c>
      <c r="D2870" s="5">
        <v>42</v>
      </c>
      <c r="E2870" s="8" t="s">
        <v>3855</v>
      </c>
      <c r="F2870" s="8">
        <v>42134602</v>
      </c>
      <c r="G2870" s="5" t="s">
        <v>3857</v>
      </c>
      <c r="H2870" s="5" t="s">
        <v>223</v>
      </c>
      <c r="I2870" s="6" t="s">
        <v>91</v>
      </c>
      <c r="J2870" s="6" t="s">
        <v>91</v>
      </c>
      <c r="K2870" s="6" t="s">
        <v>91</v>
      </c>
      <c r="L2870" s="6" t="s">
        <v>91</v>
      </c>
      <c r="M2870" s="5" t="s">
        <v>92</v>
      </c>
      <c r="N2870" s="6" t="s">
        <v>91</v>
      </c>
      <c r="O2870" s="6" t="s">
        <v>91</v>
      </c>
      <c r="P2870" s="6" t="s">
        <v>91</v>
      </c>
      <c r="Q2870" s="6" t="s">
        <v>91</v>
      </c>
      <c r="R2870" s="5">
        <v>1</v>
      </c>
      <c r="S2870" s="5">
        <v>0</v>
      </c>
      <c r="T2870" s="5" t="s">
        <v>93</v>
      </c>
      <c r="U2870" s="5" t="s">
        <v>105</v>
      </c>
    </row>
    <row r="2871" spans="1:21">
      <c r="A2871" s="6" t="s">
        <v>87</v>
      </c>
      <c r="B2871" s="7">
        <v>1</v>
      </c>
      <c r="C2871" s="5">
        <v>3104</v>
      </c>
      <c r="D2871" s="5">
        <v>42</v>
      </c>
      <c r="E2871" s="8" t="s">
        <v>3855</v>
      </c>
      <c r="F2871" s="8">
        <v>42134603</v>
      </c>
      <c r="G2871" s="5" t="s">
        <v>3858</v>
      </c>
      <c r="H2871" s="5" t="s">
        <v>225</v>
      </c>
      <c r="I2871" s="6" t="s">
        <v>91</v>
      </c>
      <c r="J2871" s="6" t="s">
        <v>91</v>
      </c>
      <c r="K2871" s="6" t="s">
        <v>91</v>
      </c>
      <c r="L2871" s="6" t="s">
        <v>91</v>
      </c>
      <c r="M2871" s="5" t="s">
        <v>92</v>
      </c>
      <c r="N2871" s="6" t="s">
        <v>91</v>
      </c>
      <c r="O2871" s="6" t="s">
        <v>91</v>
      </c>
      <c r="P2871" s="6" t="s">
        <v>91</v>
      </c>
      <c r="Q2871" s="6" t="s">
        <v>91</v>
      </c>
      <c r="R2871" s="5">
        <v>1</v>
      </c>
      <c r="S2871" s="5">
        <v>0</v>
      </c>
      <c r="T2871" s="5" t="s">
        <v>93</v>
      </c>
      <c r="U2871" s="5" t="s">
        <v>105</v>
      </c>
    </row>
    <row r="2872" spans="1:21">
      <c r="A2872" s="6" t="s">
        <v>87</v>
      </c>
      <c r="B2872" s="7">
        <v>1</v>
      </c>
      <c r="C2872" s="5">
        <v>3106</v>
      </c>
      <c r="D2872" s="5">
        <v>42</v>
      </c>
      <c r="E2872" s="8" t="s">
        <v>3855</v>
      </c>
      <c r="F2872" s="8">
        <v>42134604</v>
      </c>
      <c r="G2872" s="5" t="s">
        <v>3859</v>
      </c>
      <c r="H2872" s="5" t="s">
        <v>227</v>
      </c>
      <c r="I2872" s="6" t="s">
        <v>91</v>
      </c>
      <c r="J2872" s="6" t="s">
        <v>91</v>
      </c>
      <c r="K2872" s="6" t="s">
        <v>91</v>
      </c>
      <c r="L2872" s="6" t="s">
        <v>91</v>
      </c>
      <c r="M2872" s="5" t="s">
        <v>92</v>
      </c>
      <c r="N2872" s="6" t="s">
        <v>91</v>
      </c>
      <c r="O2872" s="6" t="s">
        <v>91</v>
      </c>
      <c r="P2872" s="6" t="s">
        <v>91</v>
      </c>
      <c r="Q2872" s="6" t="s">
        <v>91</v>
      </c>
      <c r="R2872" s="5">
        <v>1</v>
      </c>
      <c r="S2872" s="5">
        <v>0</v>
      </c>
      <c r="T2872" s="5" t="s">
        <v>93</v>
      </c>
      <c r="U2872" s="5" t="s">
        <v>105</v>
      </c>
    </row>
    <row r="2873" spans="1:21">
      <c r="A2873" s="6" t="s">
        <v>87</v>
      </c>
      <c r="B2873" s="7">
        <v>1</v>
      </c>
      <c r="C2873" s="5">
        <v>3107</v>
      </c>
      <c r="D2873" s="5">
        <v>42</v>
      </c>
      <c r="E2873" s="8" t="s">
        <v>3561</v>
      </c>
      <c r="F2873" s="8">
        <v>421347</v>
      </c>
      <c r="G2873" s="5" t="s">
        <v>3860</v>
      </c>
      <c r="H2873" s="5" t="s">
        <v>3861</v>
      </c>
      <c r="I2873" s="5">
        <v>10065502684</v>
      </c>
      <c r="J2873" s="6" t="s">
        <v>91</v>
      </c>
      <c r="K2873" s="6" t="s">
        <v>91</v>
      </c>
      <c r="L2873" s="6" t="s">
        <v>91</v>
      </c>
      <c r="M2873" s="5" t="s">
        <v>92</v>
      </c>
      <c r="N2873" s="6" t="s">
        <v>91</v>
      </c>
      <c r="O2873" s="6" t="s">
        <v>91</v>
      </c>
      <c r="P2873" s="6" t="s">
        <v>91</v>
      </c>
      <c r="Q2873" s="6" t="s">
        <v>91</v>
      </c>
      <c r="R2873" s="5">
        <v>1</v>
      </c>
      <c r="S2873" s="5">
        <v>0</v>
      </c>
      <c r="T2873" s="5" t="s">
        <v>93</v>
      </c>
      <c r="U2873" s="5" t="s">
        <v>105</v>
      </c>
    </row>
    <row r="2874" spans="1:21">
      <c r="A2874" s="6" t="s">
        <v>87</v>
      </c>
      <c r="B2874" s="7">
        <v>1</v>
      </c>
      <c r="C2874" s="5">
        <v>3108</v>
      </c>
      <c r="D2874" s="5">
        <v>42</v>
      </c>
      <c r="E2874" s="8" t="s">
        <v>3862</v>
      </c>
      <c r="F2874" s="8">
        <v>42134701</v>
      </c>
      <c r="G2874" s="5" t="s">
        <v>3863</v>
      </c>
      <c r="H2874" s="5" t="s">
        <v>221</v>
      </c>
      <c r="I2874" s="6" t="s">
        <v>91</v>
      </c>
      <c r="J2874" s="6" t="s">
        <v>91</v>
      </c>
      <c r="K2874" s="6" t="s">
        <v>91</v>
      </c>
      <c r="L2874" s="6" t="s">
        <v>91</v>
      </c>
      <c r="M2874" s="5" t="s">
        <v>92</v>
      </c>
      <c r="N2874" s="6" t="s">
        <v>91</v>
      </c>
      <c r="O2874" s="6" t="s">
        <v>91</v>
      </c>
      <c r="P2874" s="6" t="s">
        <v>91</v>
      </c>
      <c r="Q2874" s="6" t="s">
        <v>91</v>
      </c>
      <c r="R2874" s="5">
        <v>1</v>
      </c>
      <c r="S2874" s="5">
        <v>0</v>
      </c>
      <c r="T2874" s="5" t="s">
        <v>93</v>
      </c>
      <c r="U2874" s="5" t="s">
        <v>105</v>
      </c>
    </row>
    <row r="2875" spans="1:21">
      <c r="A2875" s="6" t="s">
        <v>87</v>
      </c>
      <c r="B2875" s="7">
        <v>1</v>
      </c>
      <c r="C2875" s="5">
        <v>3109</v>
      </c>
      <c r="D2875" s="5">
        <v>42</v>
      </c>
      <c r="E2875" s="8" t="s">
        <v>3862</v>
      </c>
      <c r="F2875" s="8">
        <v>42134702</v>
      </c>
      <c r="G2875" s="5" t="s">
        <v>3864</v>
      </c>
      <c r="H2875" s="5" t="s">
        <v>223</v>
      </c>
      <c r="I2875" s="6" t="s">
        <v>91</v>
      </c>
      <c r="J2875" s="6" t="s">
        <v>91</v>
      </c>
      <c r="K2875" s="6" t="s">
        <v>91</v>
      </c>
      <c r="L2875" s="6" t="s">
        <v>91</v>
      </c>
      <c r="M2875" s="5" t="s">
        <v>92</v>
      </c>
      <c r="N2875" s="6" t="s">
        <v>91</v>
      </c>
      <c r="O2875" s="6" t="s">
        <v>91</v>
      </c>
      <c r="P2875" s="6" t="s">
        <v>91</v>
      </c>
      <c r="Q2875" s="6" t="s">
        <v>91</v>
      </c>
      <c r="R2875" s="5">
        <v>1</v>
      </c>
      <c r="S2875" s="5">
        <v>0</v>
      </c>
      <c r="T2875" s="5" t="s">
        <v>93</v>
      </c>
      <c r="U2875" s="5" t="s">
        <v>105</v>
      </c>
    </row>
    <row r="2876" spans="1:21">
      <c r="A2876" s="6" t="s">
        <v>87</v>
      </c>
      <c r="B2876" s="7">
        <v>1</v>
      </c>
      <c r="C2876" s="5">
        <v>3110</v>
      </c>
      <c r="D2876" s="5">
        <v>42</v>
      </c>
      <c r="E2876" s="8" t="s">
        <v>3862</v>
      </c>
      <c r="F2876" s="8">
        <v>42134703</v>
      </c>
      <c r="G2876" s="5" t="s">
        <v>3865</v>
      </c>
      <c r="H2876" s="5" t="s">
        <v>225</v>
      </c>
      <c r="I2876" s="6" t="s">
        <v>91</v>
      </c>
      <c r="J2876" s="6" t="s">
        <v>91</v>
      </c>
      <c r="K2876" s="6" t="s">
        <v>91</v>
      </c>
      <c r="L2876" s="6" t="s">
        <v>91</v>
      </c>
      <c r="M2876" s="5" t="s">
        <v>92</v>
      </c>
      <c r="N2876" s="6" t="s">
        <v>91</v>
      </c>
      <c r="O2876" s="6" t="s">
        <v>91</v>
      </c>
      <c r="P2876" s="6" t="s">
        <v>91</v>
      </c>
      <c r="Q2876" s="6" t="s">
        <v>91</v>
      </c>
      <c r="R2876" s="5">
        <v>1</v>
      </c>
      <c r="S2876" s="5">
        <v>0</v>
      </c>
      <c r="T2876" s="5" t="s">
        <v>93</v>
      </c>
      <c r="U2876" s="5" t="s">
        <v>105</v>
      </c>
    </row>
    <row r="2877" spans="1:21">
      <c r="A2877" s="6" t="s">
        <v>87</v>
      </c>
      <c r="B2877" s="7">
        <v>1</v>
      </c>
      <c r="C2877" s="5">
        <v>3112</v>
      </c>
      <c r="D2877" s="5">
        <v>42</v>
      </c>
      <c r="E2877" s="8" t="s">
        <v>3862</v>
      </c>
      <c r="F2877" s="8">
        <v>42134704</v>
      </c>
      <c r="G2877" s="5" t="s">
        <v>3866</v>
      </c>
      <c r="H2877" s="5" t="s">
        <v>227</v>
      </c>
      <c r="I2877" s="6" t="s">
        <v>91</v>
      </c>
      <c r="J2877" s="6" t="s">
        <v>91</v>
      </c>
      <c r="K2877" s="6" t="s">
        <v>91</v>
      </c>
      <c r="L2877" s="6" t="s">
        <v>91</v>
      </c>
      <c r="M2877" s="5" t="s">
        <v>92</v>
      </c>
      <c r="N2877" s="6" t="s">
        <v>91</v>
      </c>
      <c r="O2877" s="6" t="s">
        <v>91</v>
      </c>
      <c r="P2877" s="6" t="s">
        <v>91</v>
      </c>
      <c r="Q2877" s="6" t="s">
        <v>91</v>
      </c>
      <c r="R2877" s="5">
        <v>1</v>
      </c>
      <c r="S2877" s="5">
        <v>0</v>
      </c>
      <c r="T2877" s="5" t="s">
        <v>93</v>
      </c>
      <c r="U2877" s="5" t="s">
        <v>105</v>
      </c>
    </row>
    <row r="2878" spans="1:21">
      <c r="A2878" s="6" t="s">
        <v>87</v>
      </c>
      <c r="B2878" s="7">
        <v>1</v>
      </c>
      <c r="C2878" s="5">
        <v>3113</v>
      </c>
      <c r="D2878" s="5">
        <v>42</v>
      </c>
      <c r="E2878" s="8" t="s">
        <v>3561</v>
      </c>
      <c r="F2878" s="8">
        <v>421348</v>
      </c>
      <c r="G2878" s="5" t="s">
        <v>3867</v>
      </c>
      <c r="H2878" s="5" t="s">
        <v>3868</v>
      </c>
      <c r="I2878" s="5">
        <v>10065502375</v>
      </c>
      <c r="J2878" s="6" t="s">
        <v>91</v>
      </c>
      <c r="K2878" s="6" t="s">
        <v>91</v>
      </c>
      <c r="L2878" s="6" t="s">
        <v>91</v>
      </c>
      <c r="M2878" s="5" t="s">
        <v>92</v>
      </c>
      <c r="N2878" s="6" t="s">
        <v>91</v>
      </c>
      <c r="O2878" s="6" t="s">
        <v>91</v>
      </c>
      <c r="P2878" s="6" t="s">
        <v>91</v>
      </c>
      <c r="Q2878" s="6" t="s">
        <v>91</v>
      </c>
      <c r="R2878" s="5">
        <v>1</v>
      </c>
      <c r="S2878" s="5">
        <v>0</v>
      </c>
      <c r="T2878" s="5" t="s">
        <v>93</v>
      </c>
      <c r="U2878" s="5" t="s">
        <v>105</v>
      </c>
    </row>
    <row r="2879" spans="1:21">
      <c r="A2879" s="6" t="s">
        <v>87</v>
      </c>
      <c r="B2879" s="7">
        <v>1</v>
      </c>
      <c r="C2879" s="5">
        <v>3114</v>
      </c>
      <c r="D2879" s="5">
        <v>42</v>
      </c>
      <c r="E2879" s="8" t="s">
        <v>3869</v>
      </c>
      <c r="F2879" s="8">
        <v>42134801</v>
      </c>
      <c r="G2879" s="5" t="s">
        <v>3870</v>
      </c>
      <c r="H2879" s="5" t="s">
        <v>221</v>
      </c>
      <c r="I2879" s="6" t="s">
        <v>91</v>
      </c>
      <c r="J2879" s="6" t="s">
        <v>91</v>
      </c>
      <c r="K2879" s="6" t="s">
        <v>91</v>
      </c>
      <c r="L2879" s="6" t="s">
        <v>91</v>
      </c>
      <c r="M2879" s="5" t="s">
        <v>92</v>
      </c>
      <c r="N2879" s="6" t="s">
        <v>91</v>
      </c>
      <c r="O2879" s="6" t="s">
        <v>91</v>
      </c>
      <c r="P2879" s="6" t="s">
        <v>91</v>
      </c>
      <c r="Q2879" s="6" t="s">
        <v>91</v>
      </c>
      <c r="R2879" s="5">
        <v>1</v>
      </c>
      <c r="S2879" s="5">
        <v>0</v>
      </c>
      <c r="T2879" s="5" t="s">
        <v>93</v>
      </c>
      <c r="U2879" s="5" t="s">
        <v>105</v>
      </c>
    </row>
    <row r="2880" spans="1:21">
      <c r="A2880" s="6" t="s">
        <v>87</v>
      </c>
      <c r="B2880" s="7">
        <v>1</v>
      </c>
      <c r="C2880" s="5">
        <v>3115</v>
      </c>
      <c r="D2880" s="5">
        <v>42</v>
      </c>
      <c r="E2880" s="8" t="s">
        <v>3869</v>
      </c>
      <c r="F2880" s="8">
        <v>42134802</v>
      </c>
      <c r="G2880" s="5" t="s">
        <v>3871</v>
      </c>
      <c r="H2880" s="5" t="s">
        <v>223</v>
      </c>
      <c r="I2880" s="6" t="s">
        <v>91</v>
      </c>
      <c r="J2880" s="6" t="s">
        <v>91</v>
      </c>
      <c r="K2880" s="6" t="s">
        <v>91</v>
      </c>
      <c r="L2880" s="6" t="s">
        <v>91</v>
      </c>
      <c r="M2880" s="5" t="s">
        <v>92</v>
      </c>
      <c r="N2880" s="6" t="s">
        <v>91</v>
      </c>
      <c r="O2880" s="6" t="s">
        <v>91</v>
      </c>
      <c r="P2880" s="6" t="s">
        <v>91</v>
      </c>
      <c r="Q2880" s="6" t="s">
        <v>91</v>
      </c>
      <c r="R2880" s="5">
        <v>1</v>
      </c>
      <c r="S2880" s="5">
        <v>0</v>
      </c>
      <c r="T2880" s="5" t="s">
        <v>93</v>
      </c>
      <c r="U2880" s="5" t="s">
        <v>105</v>
      </c>
    </row>
    <row r="2881" spans="1:21">
      <c r="A2881" s="6" t="s">
        <v>87</v>
      </c>
      <c r="B2881" s="7">
        <v>1</v>
      </c>
      <c r="C2881" s="5">
        <v>3116</v>
      </c>
      <c r="D2881" s="5">
        <v>42</v>
      </c>
      <c r="E2881" s="8" t="s">
        <v>3869</v>
      </c>
      <c r="F2881" s="8">
        <v>42134803</v>
      </c>
      <c r="G2881" s="5" t="s">
        <v>3872</v>
      </c>
      <c r="H2881" s="5" t="s">
        <v>225</v>
      </c>
      <c r="I2881" s="6" t="s">
        <v>91</v>
      </c>
      <c r="J2881" s="6" t="s">
        <v>91</v>
      </c>
      <c r="K2881" s="6" t="s">
        <v>91</v>
      </c>
      <c r="L2881" s="6" t="s">
        <v>91</v>
      </c>
      <c r="M2881" s="5" t="s">
        <v>92</v>
      </c>
      <c r="N2881" s="6" t="s">
        <v>91</v>
      </c>
      <c r="O2881" s="6" t="s">
        <v>91</v>
      </c>
      <c r="P2881" s="6" t="s">
        <v>91</v>
      </c>
      <c r="Q2881" s="6" t="s">
        <v>91</v>
      </c>
      <c r="R2881" s="5">
        <v>1</v>
      </c>
      <c r="S2881" s="5">
        <v>0</v>
      </c>
      <c r="T2881" s="5" t="s">
        <v>93</v>
      </c>
      <c r="U2881" s="5" t="s">
        <v>105</v>
      </c>
    </row>
    <row r="2882" spans="1:21">
      <c r="A2882" s="6" t="s">
        <v>87</v>
      </c>
      <c r="B2882" s="7">
        <v>1</v>
      </c>
      <c r="C2882" s="5">
        <v>3117</v>
      </c>
      <c r="D2882" s="5">
        <v>42</v>
      </c>
      <c r="E2882" s="8" t="s">
        <v>3869</v>
      </c>
      <c r="F2882" s="8">
        <v>42134804</v>
      </c>
      <c r="G2882" s="5" t="s">
        <v>3873</v>
      </c>
      <c r="H2882" s="5" t="s">
        <v>227</v>
      </c>
      <c r="I2882" s="6" t="s">
        <v>91</v>
      </c>
      <c r="J2882" s="6" t="s">
        <v>91</v>
      </c>
      <c r="K2882" s="6" t="s">
        <v>91</v>
      </c>
      <c r="L2882" s="6" t="s">
        <v>91</v>
      </c>
      <c r="M2882" s="5" t="s">
        <v>92</v>
      </c>
      <c r="N2882" s="6" t="s">
        <v>91</v>
      </c>
      <c r="O2882" s="6" t="s">
        <v>91</v>
      </c>
      <c r="P2882" s="6" t="s">
        <v>91</v>
      </c>
      <c r="Q2882" s="6" t="s">
        <v>91</v>
      </c>
      <c r="R2882" s="5">
        <v>1</v>
      </c>
      <c r="S2882" s="5">
        <v>0</v>
      </c>
      <c r="T2882" s="5" t="s">
        <v>93</v>
      </c>
      <c r="U2882" s="5" t="s">
        <v>105</v>
      </c>
    </row>
    <row r="2883" spans="1:21">
      <c r="A2883" s="6" t="s">
        <v>87</v>
      </c>
      <c r="B2883" s="7">
        <v>1</v>
      </c>
      <c r="C2883" s="5">
        <v>3118</v>
      </c>
      <c r="D2883" s="5">
        <v>42</v>
      </c>
      <c r="E2883" s="8" t="s">
        <v>3561</v>
      </c>
      <c r="F2883" s="8">
        <v>421349</v>
      </c>
      <c r="G2883" s="5" t="s">
        <v>3874</v>
      </c>
      <c r="H2883" s="5" t="s">
        <v>3875</v>
      </c>
      <c r="I2883" s="5">
        <v>10065500896</v>
      </c>
      <c r="J2883" s="6" t="s">
        <v>91</v>
      </c>
      <c r="K2883" s="6" t="s">
        <v>91</v>
      </c>
      <c r="L2883" s="6" t="s">
        <v>91</v>
      </c>
      <c r="M2883" s="5" t="s">
        <v>92</v>
      </c>
      <c r="N2883" s="6" t="s">
        <v>91</v>
      </c>
      <c r="O2883" s="6" t="s">
        <v>91</v>
      </c>
      <c r="P2883" s="6" t="s">
        <v>91</v>
      </c>
      <c r="Q2883" s="6" t="s">
        <v>91</v>
      </c>
      <c r="R2883" s="5">
        <v>1</v>
      </c>
      <c r="S2883" s="5">
        <v>0</v>
      </c>
      <c r="T2883" s="5" t="s">
        <v>93</v>
      </c>
      <c r="U2883" s="5" t="s">
        <v>105</v>
      </c>
    </row>
    <row r="2884" spans="1:21">
      <c r="A2884" s="6" t="s">
        <v>87</v>
      </c>
      <c r="B2884" s="7">
        <v>1</v>
      </c>
      <c r="C2884" s="5">
        <v>3119</v>
      </c>
      <c r="D2884" s="5">
        <v>42</v>
      </c>
      <c r="E2884" s="8" t="s">
        <v>3876</v>
      </c>
      <c r="F2884" s="8">
        <v>42134901</v>
      </c>
      <c r="G2884" s="5" t="s">
        <v>3877</v>
      </c>
      <c r="H2884" s="5" t="s">
        <v>221</v>
      </c>
      <c r="I2884" s="6" t="s">
        <v>91</v>
      </c>
      <c r="J2884" s="6" t="s">
        <v>91</v>
      </c>
      <c r="K2884" s="6" t="s">
        <v>91</v>
      </c>
      <c r="L2884" s="6" t="s">
        <v>91</v>
      </c>
      <c r="M2884" s="5" t="s">
        <v>92</v>
      </c>
      <c r="N2884" s="6" t="s">
        <v>91</v>
      </c>
      <c r="O2884" s="6" t="s">
        <v>91</v>
      </c>
      <c r="P2884" s="6" t="s">
        <v>91</v>
      </c>
      <c r="Q2884" s="6" t="s">
        <v>91</v>
      </c>
      <c r="R2884" s="5">
        <v>1</v>
      </c>
      <c r="S2884" s="5">
        <v>0</v>
      </c>
      <c r="T2884" s="5" t="s">
        <v>93</v>
      </c>
      <c r="U2884" s="5" t="s">
        <v>105</v>
      </c>
    </row>
    <row r="2885" spans="1:21">
      <c r="A2885" s="6" t="s">
        <v>87</v>
      </c>
      <c r="B2885" s="7">
        <v>1</v>
      </c>
      <c r="C2885" s="5">
        <v>3120</v>
      </c>
      <c r="D2885" s="5">
        <v>42</v>
      </c>
      <c r="E2885" s="8" t="s">
        <v>3876</v>
      </c>
      <c r="F2885" s="8">
        <v>42134902</v>
      </c>
      <c r="G2885" s="5" t="s">
        <v>3878</v>
      </c>
      <c r="H2885" s="5" t="s">
        <v>223</v>
      </c>
      <c r="I2885" s="6" t="s">
        <v>91</v>
      </c>
      <c r="J2885" s="6" t="s">
        <v>91</v>
      </c>
      <c r="K2885" s="6" t="s">
        <v>91</v>
      </c>
      <c r="L2885" s="6" t="s">
        <v>91</v>
      </c>
      <c r="M2885" s="5" t="s">
        <v>92</v>
      </c>
      <c r="N2885" s="6" t="s">
        <v>91</v>
      </c>
      <c r="O2885" s="6" t="s">
        <v>91</v>
      </c>
      <c r="P2885" s="6" t="s">
        <v>91</v>
      </c>
      <c r="Q2885" s="6" t="s">
        <v>91</v>
      </c>
      <c r="R2885" s="5">
        <v>1</v>
      </c>
      <c r="S2885" s="5">
        <v>0</v>
      </c>
      <c r="T2885" s="5" t="s">
        <v>93</v>
      </c>
      <c r="U2885" s="5" t="s">
        <v>105</v>
      </c>
    </row>
    <row r="2886" spans="1:21">
      <c r="A2886" s="6" t="s">
        <v>87</v>
      </c>
      <c r="B2886" s="7">
        <v>1</v>
      </c>
      <c r="C2886" s="5">
        <v>3121</v>
      </c>
      <c r="D2886" s="5">
        <v>42</v>
      </c>
      <c r="E2886" s="8" t="s">
        <v>3876</v>
      </c>
      <c r="F2886" s="8">
        <v>42134903</v>
      </c>
      <c r="G2886" s="5" t="s">
        <v>3879</v>
      </c>
      <c r="H2886" s="5" t="s">
        <v>225</v>
      </c>
      <c r="I2886" s="6" t="s">
        <v>91</v>
      </c>
      <c r="J2886" s="6" t="s">
        <v>91</v>
      </c>
      <c r="K2886" s="6" t="s">
        <v>91</v>
      </c>
      <c r="L2886" s="6" t="s">
        <v>91</v>
      </c>
      <c r="M2886" s="5" t="s">
        <v>92</v>
      </c>
      <c r="N2886" s="6" t="s">
        <v>91</v>
      </c>
      <c r="O2886" s="6" t="s">
        <v>91</v>
      </c>
      <c r="P2886" s="6" t="s">
        <v>91</v>
      </c>
      <c r="Q2886" s="6" t="s">
        <v>91</v>
      </c>
      <c r="R2886" s="5">
        <v>1</v>
      </c>
      <c r="S2886" s="5">
        <v>0</v>
      </c>
      <c r="T2886" s="5" t="s">
        <v>93</v>
      </c>
      <c r="U2886" s="5" t="s">
        <v>105</v>
      </c>
    </row>
    <row r="2887" spans="1:21">
      <c r="A2887" s="6" t="s">
        <v>87</v>
      </c>
      <c r="B2887" s="7">
        <v>1</v>
      </c>
      <c r="C2887" s="5">
        <v>3122</v>
      </c>
      <c r="D2887" s="5">
        <v>42</v>
      </c>
      <c r="E2887" s="8" t="s">
        <v>3876</v>
      </c>
      <c r="F2887" s="8">
        <v>42134904</v>
      </c>
      <c r="G2887" s="5" t="s">
        <v>3880</v>
      </c>
      <c r="H2887" s="5" t="s">
        <v>227</v>
      </c>
      <c r="I2887" s="6" t="s">
        <v>91</v>
      </c>
      <c r="J2887" s="6" t="s">
        <v>91</v>
      </c>
      <c r="K2887" s="6" t="s">
        <v>91</v>
      </c>
      <c r="L2887" s="6" t="s">
        <v>91</v>
      </c>
      <c r="M2887" s="5" t="s">
        <v>92</v>
      </c>
      <c r="N2887" s="6" t="s">
        <v>91</v>
      </c>
      <c r="O2887" s="6" t="s">
        <v>91</v>
      </c>
      <c r="P2887" s="6" t="s">
        <v>91</v>
      </c>
      <c r="Q2887" s="6" t="s">
        <v>91</v>
      </c>
      <c r="R2887" s="5">
        <v>1</v>
      </c>
      <c r="S2887" s="5">
        <v>0</v>
      </c>
      <c r="T2887" s="5" t="s">
        <v>93</v>
      </c>
      <c r="U2887" s="5" t="s">
        <v>105</v>
      </c>
    </row>
    <row r="2888" spans="1:21">
      <c r="A2888" s="6" t="s">
        <v>87</v>
      </c>
      <c r="B2888" s="7">
        <v>1</v>
      </c>
      <c r="C2888" s="5">
        <v>3123</v>
      </c>
      <c r="D2888" s="5">
        <v>42</v>
      </c>
      <c r="E2888" s="8" t="s">
        <v>3561</v>
      </c>
      <c r="F2888" s="8">
        <v>421350</v>
      </c>
      <c r="G2888" s="5" t="s">
        <v>3881</v>
      </c>
      <c r="H2888" s="5" t="s">
        <v>3882</v>
      </c>
      <c r="I2888" s="5">
        <v>10065506346</v>
      </c>
      <c r="J2888" s="6" t="s">
        <v>91</v>
      </c>
      <c r="K2888" s="6" t="s">
        <v>91</v>
      </c>
      <c r="L2888" s="6" t="s">
        <v>91</v>
      </c>
      <c r="M2888" s="5" t="s">
        <v>92</v>
      </c>
      <c r="N2888" s="6" t="s">
        <v>91</v>
      </c>
      <c r="O2888" s="6" t="s">
        <v>91</v>
      </c>
      <c r="P2888" s="6" t="s">
        <v>91</v>
      </c>
      <c r="Q2888" s="6" t="s">
        <v>91</v>
      </c>
      <c r="R2888" s="5">
        <v>1</v>
      </c>
      <c r="S2888" s="5">
        <v>0</v>
      </c>
      <c r="T2888" s="5" t="s">
        <v>93</v>
      </c>
      <c r="U2888" s="5" t="s">
        <v>105</v>
      </c>
    </row>
    <row r="2889" spans="1:21">
      <c r="A2889" s="6" t="s">
        <v>87</v>
      </c>
      <c r="B2889" s="7">
        <v>1</v>
      </c>
      <c r="C2889" s="5">
        <v>3124</v>
      </c>
      <c r="D2889" s="5">
        <v>42</v>
      </c>
      <c r="E2889" s="8" t="s">
        <v>3883</v>
      </c>
      <c r="F2889" s="8">
        <v>42135001</v>
      </c>
      <c r="G2889" s="5" t="s">
        <v>3884</v>
      </c>
      <c r="H2889" s="5" t="s">
        <v>221</v>
      </c>
      <c r="I2889" s="6" t="s">
        <v>91</v>
      </c>
      <c r="J2889" s="6" t="s">
        <v>91</v>
      </c>
      <c r="K2889" s="6" t="s">
        <v>91</v>
      </c>
      <c r="L2889" s="6" t="s">
        <v>91</v>
      </c>
      <c r="M2889" s="5" t="s">
        <v>92</v>
      </c>
      <c r="N2889" s="6" t="s">
        <v>91</v>
      </c>
      <c r="O2889" s="6" t="s">
        <v>91</v>
      </c>
      <c r="P2889" s="6" t="s">
        <v>91</v>
      </c>
      <c r="Q2889" s="6" t="s">
        <v>91</v>
      </c>
      <c r="R2889" s="5">
        <v>1</v>
      </c>
      <c r="S2889" s="5">
        <v>0</v>
      </c>
      <c r="T2889" s="5" t="s">
        <v>93</v>
      </c>
      <c r="U2889" s="5" t="s">
        <v>105</v>
      </c>
    </row>
    <row r="2890" spans="1:21">
      <c r="A2890" s="6" t="s">
        <v>87</v>
      </c>
      <c r="B2890" s="7">
        <v>1</v>
      </c>
      <c r="C2890" s="5">
        <v>3125</v>
      </c>
      <c r="D2890" s="5">
        <v>42</v>
      </c>
      <c r="E2890" s="8" t="s">
        <v>3883</v>
      </c>
      <c r="F2890" s="8">
        <v>42135002</v>
      </c>
      <c r="G2890" s="5" t="s">
        <v>3885</v>
      </c>
      <c r="H2890" s="5" t="s">
        <v>223</v>
      </c>
      <c r="I2890" s="6" t="s">
        <v>91</v>
      </c>
      <c r="J2890" s="6" t="s">
        <v>91</v>
      </c>
      <c r="K2890" s="6" t="s">
        <v>91</v>
      </c>
      <c r="L2890" s="6" t="s">
        <v>91</v>
      </c>
      <c r="M2890" s="5" t="s">
        <v>92</v>
      </c>
      <c r="N2890" s="6" t="s">
        <v>91</v>
      </c>
      <c r="O2890" s="6" t="s">
        <v>91</v>
      </c>
      <c r="P2890" s="6" t="s">
        <v>91</v>
      </c>
      <c r="Q2890" s="6" t="s">
        <v>91</v>
      </c>
      <c r="R2890" s="5">
        <v>1</v>
      </c>
      <c r="S2890" s="5">
        <v>0</v>
      </c>
      <c r="T2890" s="5" t="s">
        <v>93</v>
      </c>
      <c r="U2890" s="5" t="s">
        <v>105</v>
      </c>
    </row>
    <row r="2891" spans="1:21">
      <c r="A2891" s="6" t="s">
        <v>87</v>
      </c>
      <c r="B2891" s="7">
        <v>1</v>
      </c>
      <c r="C2891" s="5">
        <v>3126</v>
      </c>
      <c r="D2891" s="5">
        <v>42</v>
      </c>
      <c r="E2891" s="8" t="s">
        <v>3883</v>
      </c>
      <c r="F2891" s="8">
        <v>42135003</v>
      </c>
      <c r="G2891" s="5" t="s">
        <v>3886</v>
      </c>
      <c r="H2891" s="5" t="s">
        <v>225</v>
      </c>
      <c r="I2891" s="6" t="s">
        <v>91</v>
      </c>
      <c r="J2891" s="6" t="s">
        <v>91</v>
      </c>
      <c r="K2891" s="6" t="s">
        <v>91</v>
      </c>
      <c r="L2891" s="6" t="s">
        <v>91</v>
      </c>
      <c r="M2891" s="5" t="s">
        <v>92</v>
      </c>
      <c r="N2891" s="6" t="s">
        <v>91</v>
      </c>
      <c r="O2891" s="6" t="s">
        <v>91</v>
      </c>
      <c r="P2891" s="6" t="s">
        <v>91</v>
      </c>
      <c r="Q2891" s="6" t="s">
        <v>91</v>
      </c>
      <c r="R2891" s="5">
        <v>1</v>
      </c>
      <c r="S2891" s="5">
        <v>0</v>
      </c>
      <c r="T2891" s="5" t="s">
        <v>93</v>
      </c>
      <c r="U2891" s="5" t="s">
        <v>105</v>
      </c>
    </row>
    <row r="2892" spans="1:21">
      <c r="A2892" s="6" t="s">
        <v>87</v>
      </c>
      <c r="B2892" s="7">
        <v>1</v>
      </c>
      <c r="C2892" s="5">
        <v>3128</v>
      </c>
      <c r="D2892" s="5">
        <v>42</v>
      </c>
      <c r="E2892" s="8" t="s">
        <v>3883</v>
      </c>
      <c r="F2892" s="8">
        <v>42135004</v>
      </c>
      <c r="G2892" s="5" t="s">
        <v>3887</v>
      </c>
      <c r="H2892" s="5" t="s">
        <v>227</v>
      </c>
      <c r="I2892" s="6" t="s">
        <v>91</v>
      </c>
      <c r="J2892" s="6" t="s">
        <v>91</v>
      </c>
      <c r="K2892" s="6" t="s">
        <v>91</v>
      </c>
      <c r="L2892" s="6" t="s">
        <v>91</v>
      </c>
      <c r="M2892" s="5" t="s">
        <v>92</v>
      </c>
      <c r="N2892" s="6" t="s">
        <v>91</v>
      </c>
      <c r="O2892" s="6" t="s">
        <v>91</v>
      </c>
      <c r="P2892" s="6" t="s">
        <v>91</v>
      </c>
      <c r="Q2892" s="6" t="s">
        <v>91</v>
      </c>
      <c r="R2892" s="5">
        <v>1</v>
      </c>
      <c r="S2892" s="5">
        <v>0</v>
      </c>
      <c r="T2892" s="5" t="s">
        <v>93</v>
      </c>
      <c r="U2892" s="5" t="s">
        <v>105</v>
      </c>
    </row>
    <row r="2893" spans="1:21">
      <c r="A2893" s="6" t="s">
        <v>87</v>
      </c>
      <c r="B2893" s="7">
        <v>1</v>
      </c>
      <c r="C2893" s="5">
        <v>3129</v>
      </c>
      <c r="D2893" s="5">
        <v>42</v>
      </c>
      <c r="E2893" s="8" t="s">
        <v>3561</v>
      </c>
      <c r="F2893" s="8">
        <v>421351</v>
      </c>
      <c r="G2893" s="5" t="s">
        <v>3888</v>
      </c>
      <c r="H2893" s="5" t="s">
        <v>3889</v>
      </c>
      <c r="I2893" s="5">
        <v>10065504628</v>
      </c>
      <c r="J2893" s="6" t="s">
        <v>91</v>
      </c>
      <c r="K2893" s="6" t="s">
        <v>91</v>
      </c>
      <c r="L2893" s="6" t="s">
        <v>91</v>
      </c>
      <c r="M2893" s="5" t="s">
        <v>92</v>
      </c>
      <c r="N2893" s="6" t="s">
        <v>91</v>
      </c>
      <c r="O2893" s="6" t="s">
        <v>91</v>
      </c>
      <c r="P2893" s="6" t="s">
        <v>91</v>
      </c>
      <c r="Q2893" s="6" t="s">
        <v>91</v>
      </c>
      <c r="R2893" s="5">
        <v>1</v>
      </c>
      <c r="S2893" s="5">
        <v>0</v>
      </c>
      <c r="T2893" s="5" t="s">
        <v>93</v>
      </c>
      <c r="U2893" s="5" t="s">
        <v>105</v>
      </c>
    </row>
    <row r="2894" spans="1:21">
      <c r="A2894" s="6" t="s">
        <v>87</v>
      </c>
      <c r="B2894" s="7">
        <v>1</v>
      </c>
      <c r="C2894" s="5">
        <v>3130</v>
      </c>
      <c r="D2894" s="5">
        <v>42</v>
      </c>
      <c r="E2894" s="8" t="s">
        <v>3890</v>
      </c>
      <c r="F2894" s="8">
        <v>42135101</v>
      </c>
      <c r="G2894" s="5" t="s">
        <v>3891</v>
      </c>
      <c r="H2894" s="5" t="s">
        <v>221</v>
      </c>
      <c r="I2894" s="6" t="s">
        <v>91</v>
      </c>
      <c r="J2894" s="6" t="s">
        <v>91</v>
      </c>
      <c r="K2894" s="6" t="s">
        <v>91</v>
      </c>
      <c r="L2894" s="6" t="s">
        <v>91</v>
      </c>
      <c r="M2894" s="5" t="s">
        <v>92</v>
      </c>
      <c r="N2894" s="6" t="s">
        <v>91</v>
      </c>
      <c r="O2894" s="6" t="s">
        <v>91</v>
      </c>
      <c r="P2894" s="6" t="s">
        <v>91</v>
      </c>
      <c r="Q2894" s="6" t="s">
        <v>91</v>
      </c>
      <c r="R2894" s="5">
        <v>1</v>
      </c>
      <c r="S2894" s="5">
        <v>0</v>
      </c>
      <c r="T2894" s="5" t="s">
        <v>93</v>
      </c>
      <c r="U2894" s="5" t="s">
        <v>105</v>
      </c>
    </row>
    <row r="2895" spans="1:21">
      <c r="A2895" s="6" t="s">
        <v>87</v>
      </c>
      <c r="B2895" s="7">
        <v>1</v>
      </c>
      <c r="C2895" s="5">
        <v>3131</v>
      </c>
      <c r="D2895" s="5">
        <v>42</v>
      </c>
      <c r="E2895" s="8" t="s">
        <v>3890</v>
      </c>
      <c r="F2895" s="8">
        <v>42135102</v>
      </c>
      <c r="G2895" s="5" t="s">
        <v>3892</v>
      </c>
      <c r="H2895" s="5" t="s">
        <v>223</v>
      </c>
      <c r="I2895" s="6" t="s">
        <v>91</v>
      </c>
      <c r="J2895" s="6" t="s">
        <v>91</v>
      </c>
      <c r="K2895" s="6" t="s">
        <v>91</v>
      </c>
      <c r="L2895" s="6" t="s">
        <v>91</v>
      </c>
      <c r="M2895" s="5" t="s">
        <v>92</v>
      </c>
      <c r="N2895" s="6" t="s">
        <v>91</v>
      </c>
      <c r="O2895" s="6" t="s">
        <v>91</v>
      </c>
      <c r="P2895" s="6" t="s">
        <v>91</v>
      </c>
      <c r="Q2895" s="6" t="s">
        <v>91</v>
      </c>
      <c r="R2895" s="5">
        <v>1</v>
      </c>
      <c r="S2895" s="5">
        <v>0</v>
      </c>
      <c r="T2895" s="5" t="s">
        <v>93</v>
      </c>
      <c r="U2895" s="5" t="s">
        <v>105</v>
      </c>
    </row>
    <row r="2896" spans="1:21">
      <c r="A2896" s="6" t="s">
        <v>87</v>
      </c>
      <c r="B2896" s="7">
        <v>1</v>
      </c>
      <c r="C2896" s="5">
        <v>3132</v>
      </c>
      <c r="D2896" s="5">
        <v>42</v>
      </c>
      <c r="E2896" s="8" t="s">
        <v>3890</v>
      </c>
      <c r="F2896" s="8">
        <v>42135103</v>
      </c>
      <c r="G2896" s="5" t="s">
        <v>3893</v>
      </c>
      <c r="H2896" s="5" t="s">
        <v>225</v>
      </c>
      <c r="I2896" s="6" t="s">
        <v>91</v>
      </c>
      <c r="J2896" s="6" t="s">
        <v>91</v>
      </c>
      <c r="K2896" s="6" t="s">
        <v>91</v>
      </c>
      <c r="L2896" s="6" t="s">
        <v>91</v>
      </c>
      <c r="M2896" s="5" t="s">
        <v>92</v>
      </c>
      <c r="N2896" s="6" t="s">
        <v>91</v>
      </c>
      <c r="O2896" s="6" t="s">
        <v>91</v>
      </c>
      <c r="P2896" s="6" t="s">
        <v>91</v>
      </c>
      <c r="Q2896" s="6" t="s">
        <v>91</v>
      </c>
      <c r="R2896" s="5">
        <v>1</v>
      </c>
      <c r="S2896" s="5">
        <v>0</v>
      </c>
      <c r="T2896" s="5" t="s">
        <v>93</v>
      </c>
      <c r="U2896" s="5" t="s">
        <v>105</v>
      </c>
    </row>
    <row r="2897" spans="1:21">
      <c r="A2897" s="6" t="s">
        <v>87</v>
      </c>
      <c r="B2897" s="7">
        <v>1</v>
      </c>
      <c r="C2897" s="5">
        <v>3133</v>
      </c>
      <c r="D2897" s="5">
        <v>42</v>
      </c>
      <c r="E2897" s="8" t="s">
        <v>3890</v>
      </c>
      <c r="F2897" s="8">
        <v>42135104</v>
      </c>
      <c r="G2897" s="5" t="s">
        <v>3894</v>
      </c>
      <c r="H2897" s="5" t="s">
        <v>227</v>
      </c>
      <c r="I2897" s="6" t="s">
        <v>91</v>
      </c>
      <c r="J2897" s="6" t="s">
        <v>91</v>
      </c>
      <c r="K2897" s="6" t="s">
        <v>91</v>
      </c>
      <c r="L2897" s="6" t="s">
        <v>91</v>
      </c>
      <c r="M2897" s="5" t="s">
        <v>92</v>
      </c>
      <c r="N2897" s="6" t="s">
        <v>91</v>
      </c>
      <c r="O2897" s="6" t="s">
        <v>91</v>
      </c>
      <c r="P2897" s="6" t="s">
        <v>91</v>
      </c>
      <c r="Q2897" s="6" t="s">
        <v>91</v>
      </c>
      <c r="R2897" s="5">
        <v>1</v>
      </c>
      <c r="S2897" s="5">
        <v>0</v>
      </c>
      <c r="T2897" s="5" t="s">
        <v>93</v>
      </c>
      <c r="U2897" s="5" t="s">
        <v>105</v>
      </c>
    </row>
    <row r="2898" spans="1:21">
      <c r="A2898" s="6" t="s">
        <v>87</v>
      </c>
      <c r="B2898" s="7">
        <v>1</v>
      </c>
      <c r="C2898" s="5">
        <v>3134</v>
      </c>
      <c r="D2898" s="5">
        <v>42</v>
      </c>
      <c r="E2898" s="8" t="s">
        <v>3561</v>
      </c>
      <c r="F2898" s="8">
        <v>421352</v>
      </c>
      <c r="G2898" s="5" t="s">
        <v>3895</v>
      </c>
      <c r="H2898" s="5" t="s">
        <v>3896</v>
      </c>
      <c r="I2898" s="5">
        <v>10065506386</v>
      </c>
      <c r="J2898" s="6" t="s">
        <v>91</v>
      </c>
      <c r="K2898" s="6" t="s">
        <v>91</v>
      </c>
      <c r="L2898" s="6" t="s">
        <v>91</v>
      </c>
      <c r="M2898" s="5" t="s">
        <v>92</v>
      </c>
      <c r="N2898" s="6" t="s">
        <v>91</v>
      </c>
      <c r="O2898" s="6" t="s">
        <v>91</v>
      </c>
      <c r="P2898" s="6" t="s">
        <v>91</v>
      </c>
      <c r="Q2898" s="6" t="s">
        <v>91</v>
      </c>
      <c r="R2898" s="5">
        <v>1</v>
      </c>
      <c r="S2898" s="5">
        <v>0</v>
      </c>
      <c r="T2898" s="5" t="s">
        <v>93</v>
      </c>
      <c r="U2898" s="5" t="s">
        <v>105</v>
      </c>
    </row>
    <row r="2899" spans="1:21">
      <c r="A2899" s="6" t="s">
        <v>87</v>
      </c>
      <c r="B2899" s="7">
        <v>1</v>
      </c>
      <c r="C2899" s="5">
        <v>3135</v>
      </c>
      <c r="D2899" s="5">
        <v>42</v>
      </c>
      <c r="E2899" s="8" t="s">
        <v>3897</v>
      </c>
      <c r="F2899" s="8">
        <v>42135201</v>
      </c>
      <c r="G2899" s="5" t="s">
        <v>3898</v>
      </c>
      <c r="H2899" s="5" t="s">
        <v>221</v>
      </c>
      <c r="I2899" s="6" t="s">
        <v>91</v>
      </c>
      <c r="J2899" s="6" t="s">
        <v>91</v>
      </c>
      <c r="K2899" s="6" t="s">
        <v>91</v>
      </c>
      <c r="L2899" s="6" t="s">
        <v>91</v>
      </c>
      <c r="M2899" s="5" t="s">
        <v>92</v>
      </c>
      <c r="N2899" s="6" t="s">
        <v>91</v>
      </c>
      <c r="O2899" s="6" t="s">
        <v>91</v>
      </c>
      <c r="P2899" s="6" t="s">
        <v>91</v>
      </c>
      <c r="Q2899" s="6" t="s">
        <v>91</v>
      </c>
      <c r="R2899" s="5">
        <v>1</v>
      </c>
      <c r="S2899" s="5">
        <v>0</v>
      </c>
      <c r="T2899" s="5" t="s">
        <v>93</v>
      </c>
      <c r="U2899" s="5" t="s">
        <v>105</v>
      </c>
    </row>
    <row r="2900" spans="1:21">
      <c r="A2900" s="6" t="s">
        <v>87</v>
      </c>
      <c r="B2900" s="7">
        <v>1</v>
      </c>
      <c r="C2900" s="5">
        <v>3136</v>
      </c>
      <c r="D2900" s="5">
        <v>42</v>
      </c>
      <c r="E2900" s="8" t="s">
        <v>3897</v>
      </c>
      <c r="F2900" s="8">
        <v>42135202</v>
      </c>
      <c r="G2900" s="5" t="s">
        <v>3899</v>
      </c>
      <c r="H2900" s="5" t="s">
        <v>223</v>
      </c>
      <c r="I2900" s="6" t="s">
        <v>91</v>
      </c>
      <c r="J2900" s="6" t="s">
        <v>91</v>
      </c>
      <c r="K2900" s="6" t="s">
        <v>91</v>
      </c>
      <c r="L2900" s="6" t="s">
        <v>91</v>
      </c>
      <c r="M2900" s="5" t="s">
        <v>92</v>
      </c>
      <c r="N2900" s="6" t="s">
        <v>91</v>
      </c>
      <c r="O2900" s="6" t="s">
        <v>91</v>
      </c>
      <c r="P2900" s="6" t="s">
        <v>91</v>
      </c>
      <c r="Q2900" s="6" t="s">
        <v>91</v>
      </c>
      <c r="R2900" s="5">
        <v>1</v>
      </c>
      <c r="S2900" s="5">
        <v>0</v>
      </c>
      <c r="T2900" s="5" t="s">
        <v>93</v>
      </c>
      <c r="U2900" s="5" t="s">
        <v>105</v>
      </c>
    </row>
    <row r="2901" spans="1:21">
      <c r="A2901" s="6" t="s">
        <v>87</v>
      </c>
      <c r="B2901" s="7">
        <v>1</v>
      </c>
      <c r="C2901" s="5">
        <v>3137</v>
      </c>
      <c r="D2901" s="5">
        <v>42</v>
      </c>
      <c r="E2901" s="8" t="s">
        <v>3897</v>
      </c>
      <c r="F2901" s="8">
        <v>42135203</v>
      </c>
      <c r="G2901" s="5" t="s">
        <v>3900</v>
      </c>
      <c r="H2901" s="5" t="s">
        <v>225</v>
      </c>
      <c r="I2901" s="6" t="s">
        <v>91</v>
      </c>
      <c r="J2901" s="6" t="s">
        <v>91</v>
      </c>
      <c r="K2901" s="6" t="s">
        <v>91</v>
      </c>
      <c r="L2901" s="6" t="s">
        <v>91</v>
      </c>
      <c r="M2901" s="5" t="s">
        <v>92</v>
      </c>
      <c r="N2901" s="6" t="s">
        <v>91</v>
      </c>
      <c r="O2901" s="6" t="s">
        <v>91</v>
      </c>
      <c r="P2901" s="6" t="s">
        <v>91</v>
      </c>
      <c r="Q2901" s="6" t="s">
        <v>91</v>
      </c>
      <c r="R2901" s="5">
        <v>1</v>
      </c>
      <c r="S2901" s="5">
        <v>0</v>
      </c>
      <c r="T2901" s="5" t="s">
        <v>93</v>
      </c>
      <c r="U2901" s="5" t="s">
        <v>105</v>
      </c>
    </row>
    <row r="2902" spans="1:21">
      <c r="A2902" s="6" t="s">
        <v>87</v>
      </c>
      <c r="B2902" s="7">
        <v>1</v>
      </c>
      <c r="C2902" s="5">
        <v>3138</v>
      </c>
      <c r="D2902" s="5">
        <v>42</v>
      </c>
      <c r="E2902" s="8" t="s">
        <v>3897</v>
      </c>
      <c r="F2902" s="8">
        <v>42135204</v>
      </c>
      <c r="G2902" s="5" t="s">
        <v>3901</v>
      </c>
      <c r="H2902" s="5" t="s">
        <v>227</v>
      </c>
      <c r="I2902" s="6" t="s">
        <v>91</v>
      </c>
      <c r="J2902" s="6" t="s">
        <v>91</v>
      </c>
      <c r="K2902" s="6" t="s">
        <v>91</v>
      </c>
      <c r="L2902" s="6" t="s">
        <v>91</v>
      </c>
      <c r="M2902" s="5" t="s">
        <v>92</v>
      </c>
      <c r="N2902" s="6" t="s">
        <v>91</v>
      </c>
      <c r="O2902" s="6" t="s">
        <v>91</v>
      </c>
      <c r="P2902" s="6" t="s">
        <v>91</v>
      </c>
      <c r="Q2902" s="6" t="s">
        <v>91</v>
      </c>
      <c r="R2902" s="5">
        <v>1</v>
      </c>
      <c r="S2902" s="5">
        <v>0</v>
      </c>
      <c r="T2902" s="5" t="s">
        <v>93</v>
      </c>
      <c r="U2902" s="5" t="s">
        <v>105</v>
      </c>
    </row>
    <row r="2903" spans="1:21">
      <c r="A2903" s="6" t="s">
        <v>87</v>
      </c>
      <c r="B2903" s="7">
        <v>1</v>
      </c>
      <c r="C2903" s="5">
        <v>3139</v>
      </c>
      <c r="D2903" s="5">
        <v>42</v>
      </c>
      <c r="E2903" s="8" t="s">
        <v>3561</v>
      </c>
      <c r="F2903" s="8">
        <v>421353</v>
      </c>
      <c r="G2903" s="5" t="s">
        <v>3902</v>
      </c>
      <c r="H2903" s="5" t="s">
        <v>3903</v>
      </c>
      <c r="I2903" s="6" t="s">
        <v>91</v>
      </c>
      <c r="J2903" s="6" t="s">
        <v>91</v>
      </c>
      <c r="K2903" s="6" t="s">
        <v>91</v>
      </c>
      <c r="L2903" s="6" t="s">
        <v>91</v>
      </c>
      <c r="M2903" s="5" t="s">
        <v>92</v>
      </c>
      <c r="N2903" s="6" t="s">
        <v>91</v>
      </c>
      <c r="O2903" s="6" t="s">
        <v>91</v>
      </c>
      <c r="P2903" s="6" t="s">
        <v>91</v>
      </c>
      <c r="Q2903" s="6" t="s">
        <v>91</v>
      </c>
      <c r="R2903" s="5">
        <v>1</v>
      </c>
      <c r="S2903" s="5">
        <v>0</v>
      </c>
      <c r="T2903" s="5" t="s">
        <v>93</v>
      </c>
      <c r="U2903" s="5" t="s">
        <v>105</v>
      </c>
    </row>
    <row r="2904" spans="1:21">
      <c r="A2904" s="6" t="s">
        <v>87</v>
      </c>
      <c r="B2904" s="7">
        <v>1</v>
      </c>
      <c r="C2904" s="5">
        <v>3140</v>
      </c>
      <c r="D2904" s="5">
        <v>42</v>
      </c>
      <c r="E2904" s="8" t="s">
        <v>3904</v>
      </c>
      <c r="F2904" s="8">
        <v>42135301</v>
      </c>
      <c r="G2904" s="5" t="s">
        <v>3905</v>
      </c>
      <c r="H2904" s="5" t="s">
        <v>221</v>
      </c>
      <c r="I2904" s="6" t="s">
        <v>91</v>
      </c>
      <c r="J2904" s="6" t="s">
        <v>91</v>
      </c>
      <c r="K2904" s="6" t="s">
        <v>91</v>
      </c>
      <c r="L2904" s="6" t="s">
        <v>91</v>
      </c>
      <c r="M2904" s="5" t="s">
        <v>92</v>
      </c>
      <c r="N2904" s="6" t="s">
        <v>91</v>
      </c>
      <c r="O2904" s="6" t="s">
        <v>91</v>
      </c>
      <c r="P2904" s="6" t="s">
        <v>91</v>
      </c>
      <c r="Q2904" s="6" t="s">
        <v>91</v>
      </c>
      <c r="R2904" s="5">
        <v>1</v>
      </c>
      <c r="S2904" s="5">
        <v>0</v>
      </c>
      <c r="T2904" s="5" t="s">
        <v>93</v>
      </c>
      <c r="U2904" s="5" t="s">
        <v>105</v>
      </c>
    </row>
    <row r="2905" spans="1:21">
      <c r="A2905" s="6" t="s">
        <v>87</v>
      </c>
      <c r="B2905" s="7">
        <v>1</v>
      </c>
      <c r="C2905" s="5">
        <v>3141</v>
      </c>
      <c r="D2905" s="5">
        <v>42</v>
      </c>
      <c r="E2905" s="8" t="s">
        <v>3904</v>
      </c>
      <c r="F2905" s="8">
        <v>42135302</v>
      </c>
      <c r="G2905" s="5" t="s">
        <v>3906</v>
      </c>
      <c r="H2905" s="5" t="s">
        <v>223</v>
      </c>
      <c r="I2905" s="6" t="s">
        <v>91</v>
      </c>
      <c r="J2905" s="6" t="s">
        <v>91</v>
      </c>
      <c r="K2905" s="6" t="s">
        <v>91</v>
      </c>
      <c r="L2905" s="6" t="s">
        <v>91</v>
      </c>
      <c r="M2905" s="5" t="s">
        <v>92</v>
      </c>
      <c r="N2905" s="6" t="s">
        <v>91</v>
      </c>
      <c r="O2905" s="6" t="s">
        <v>91</v>
      </c>
      <c r="P2905" s="6" t="s">
        <v>91</v>
      </c>
      <c r="Q2905" s="6" t="s">
        <v>91</v>
      </c>
      <c r="R2905" s="5">
        <v>1</v>
      </c>
      <c r="S2905" s="5">
        <v>0</v>
      </c>
      <c r="T2905" s="5" t="s">
        <v>93</v>
      </c>
      <c r="U2905" s="5" t="s">
        <v>105</v>
      </c>
    </row>
    <row r="2906" spans="1:21">
      <c r="A2906" s="6" t="s">
        <v>87</v>
      </c>
      <c r="B2906" s="7">
        <v>1</v>
      </c>
      <c r="C2906" s="5">
        <v>3142</v>
      </c>
      <c r="D2906" s="5">
        <v>42</v>
      </c>
      <c r="E2906" s="8" t="s">
        <v>3904</v>
      </c>
      <c r="F2906" s="8">
        <v>42135303</v>
      </c>
      <c r="G2906" s="5" t="s">
        <v>3907</v>
      </c>
      <c r="H2906" s="5" t="s">
        <v>225</v>
      </c>
      <c r="I2906" s="6" t="s">
        <v>91</v>
      </c>
      <c r="J2906" s="6" t="s">
        <v>91</v>
      </c>
      <c r="K2906" s="6" t="s">
        <v>91</v>
      </c>
      <c r="L2906" s="6" t="s">
        <v>91</v>
      </c>
      <c r="M2906" s="5" t="s">
        <v>92</v>
      </c>
      <c r="N2906" s="6" t="s">
        <v>91</v>
      </c>
      <c r="O2906" s="6" t="s">
        <v>91</v>
      </c>
      <c r="P2906" s="6" t="s">
        <v>91</v>
      </c>
      <c r="Q2906" s="6" t="s">
        <v>91</v>
      </c>
      <c r="R2906" s="5">
        <v>1</v>
      </c>
      <c r="S2906" s="5">
        <v>0</v>
      </c>
      <c r="T2906" s="5" t="s">
        <v>93</v>
      </c>
      <c r="U2906" s="5" t="s">
        <v>105</v>
      </c>
    </row>
    <row r="2907" spans="1:21">
      <c r="A2907" s="6" t="s">
        <v>87</v>
      </c>
      <c r="B2907" s="7">
        <v>1</v>
      </c>
      <c r="C2907" s="5">
        <v>3143</v>
      </c>
      <c r="D2907" s="5">
        <v>42</v>
      </c>
      <c r="E2907" s="8" t="s">
        <v>3904</v>
      </c>
      <c r="F2907" s="8">
        <v>42135304</v>
      </c>
      <c r="G2907" s="5" t="s">
        <v>3908</v>
      </c>
      <c r="H2907" s="5" t="s">
        <v>227</v>
      </c>
      <c r="I2907" s="6" t="s">
        <v>91</v>
      </c>
      <c r="J2907" s="6" t="s">
        <v>91</v>
      </c>
      <c r="K2907" s="6" t="s">
        <v>91</v>
      </c>
      <c r="L2907" s="6" t="s">
        <v>91</v>
      </c>
      <c r="M2907" s="5" t="s">
        <v>92</v>
      </c>
      <c r="N2907" s="6" t="s">
        <v>91</v>
      </c>
      <c r="O2907" s="6" t="s">
        <v>91</v>
      </c>
      <c r="P2907" s="6" t="s">
        <v>91</v>
      </c>
      <c r="Q2907" s="6" t="s">
        <v>91</v>
      </c>
      <c r="R2907" s="5">
        <v>1</v>
      </c>
      <c r="S2907" s="5">
        <v>0</v>
      </c>
      <c r="T2907" s="5" t="s">
        <v>93</v>
      </c>
      <c r="U2907" s="5" t="s">
        <v>105</v>
      </c>
    </row>
    <row r="2908" spans="1:21">
      <c r="A2908" s="6" t="s">
        <v>87</v>
      </c>
      <c r="B2908" s="7">
        <v>1</v>
      </c>
      <c r="C2908" s="5">
        <v>3144</v>
      </c>
      <c r="D2908" s="5">
        <v>42</v>
      </c>
      <c r="E2908" s="8" t="s">
        <v>3561</v>
      </c>
      <c r="F2908" s="8">
        <v>421354</v>
      </c>
      <c r="G2908" s="5" t="s">
        <v>3909</v>
      </c>
      <c r="H2908" s="5" t="s">
        <v>3910</v>
      </c>
      <c r="I2908" s="5">
        <v>10065506364</v>
      </c>
      <c r="J2908" s="6" t="s">
        <v>91</v>
      </c>
      <c r="K2908" s="6" t="s">
        <v>91</v>
      </c>
      <c r="L2908" s="6" t="s">
        <v>91</v>
      </c>
      <c r="M2908" s="5" t="s">
        <v>92</v>
      </c>
      <c r="N2908" s="6" t="s">
        <v>91</v>
      </c>
      <c r="O2908" s="6" t="s">
        <v>91</v>
      </c>
      <c r="P2908" s="6" t="s">
        <v>91</v>
      </c>
      <c r="Q2908" s="6" t="s">
        <v>91</v>
      </c>
      <c r="R2908" s="5">
        <v>1</v>
      </c>
      <c r="S2908" s="5">
        <v>0</v>
      </c>
      <c r="T2908" s="5" t="s">
        <v>93</v>
      </c>
      <c r="U2908" s="5" t="s">
        <v>105</v>
      </c>
    </row>
    <row r="2909" spans="1:21">
      <c r="A2909" s="6" t="s">
        <v>87</v>
      </c>
      <c r="B2909" s="7">
        <v>1</v>
      </c>
      <c r="C2909" s="5">
        <v>3145</v>
      </c>
      <c r="D2909" s="5">
        <v>42</v>
      </c>
      <c r="E2909" s="8" t="s">
        <v>3911</v>
      </c>
      <c r="F2909" s="8">
        <v>42135401</v>
      </c>
      <c r="G2909" s="5" t="s">
        <v>3912</v>
      </c>
      <c r="H2909" s="5" t="s">
        <v>221</v>
      </c>
      <c r="I2909" s="6" t="s">
        <v>91</v>
      </c>
      <c r="J2909" s="6" t="s">
        <v>91</v>
      </c>
      <c r="K2909" s="6" t="s">
        <v>91</v>
      </c>
      <c r="L2909" s="6" t="s">
        <v>91</v>
      </c>
      <c r="M2909" s="5" t="s">
        <v>92</v>
      </c>
      <c r="N2909" s="6" t="s">
        <v>91</v>
      </c>
      <c r="O2909" s="6" t="s">
        <v>91</v>
      </c>
      <c r="P2909" s="6" t="s">
        <v>91</v>
      </c>
      <c r="Q2909" s="6" t="s">
        <v>91</v>
      </c>
      <c r="R2909" s="5">
        <v>1</v>
      </c>
      <c r="S2909" s="5">
        <v>0</v>
      </c>
      <c r="T2909" s="5" t="s">
        <v>93</v>
      </c>
      <c r="U2909" s="5" t="s">
        <v>105</v>
      </c>
    </row>
    <row r="2910" spans="1:21">
      <c r="A2910" s="6" t="s">
        <v>87</v>
      </c>
      <c r="B2910" s="7">
        <v>1</v>
      </c>
      <c r="C2910" s="5">
        <v>3146</v>
      </c>
      <c r="D2910" s="5">
        <v>42</v>
      </c>
      <c r="E2910" s="8" t="s">
        <v>3911</v>
      </c>
      <c r="F2910" s="8">
        <v>42135402</v>
      </c>
      <c r="G2910" s="5" t="s">
        <v>3913</v>
      </c>
      <c r="H2910" s="5" t="s">
        <v>223</v>
      </c>
      <c r="I2910" s="6" t="s">
        <v>91</v>
      </c>
      <c r="J2910" s="6" t="s">
        <v>91</v>
      </c>
      <c r="K2910" s="6" t="s">
        <v>91</v>
      </c>
      <c r="L2910" s="6" t="s">
        <v>91</v>
      </c>
      <c r="M2910" s="5" t="s">
        <v>92</v>
      </c>
      <c r="N2910" s="6" t="s">
        <v>91</v>
      </c>
      <c r="O2910" s="6" t="s">
        <v>91</v>
      </c>
      <c r="P2910" s="6" t="s">
        <v>91</v>
      </c>
      <c r="Q2910" s="6" t="s">
        <v>91</v>
      </c>
      <c r="R2910" s="5">
        <v>1</v>
      </c>
      <c r="S2910" s="5">
        <v>0</v>
      </c>
      <c r="T2910" s="5" t="s">
        <v>93</v>
      </c>
      <c r="U2910" s="5" t="s">
        <v>105</v>
      </c>
    </row>
    <row r="2911" spans="1:21">
      <c r="A2911" s="6" t="s">
        <v>87</v>
      </c>
      <c r="B2911" s="7">
        <v>1</v>
      </c>
      <c r="C2911" s="5">
        <v>3147</v>
      </c>
      <c r="D2911" s="5">
        <v>42</v>
      </c>
      <c r="E2911" s="8" t="s">
        <v>3911</v>
      </c>
      <c r="F2911" s="8">
        <v>42135403</v>
      </c>
      <c r="G2911" s="5" t="s">
        <v>3914</v>
      </c>
      <c r="H2911" s="5" t="s">
        <v>225</v>
      </c>
      <c r="I2911" s="6" t="s">
        <v>91</v>
      </c>
      <c r="J2911" s="6" t="s">
        <v>91</v>
      </c>
      <c r="K2911" s="6" t="s">
        <v>91</v>
      </c>
      <c r="L2911" s="6" t="s">
        <v>91</v>
      </c>
      <c r="M2911" s="5" t="s">
        <v>92</v>
      </c>
      <c r="N2911" s="6" t="s">
        <v>91</v>
      </c>
      <c r="O2911" s="6" t="s">
        <v>91</v>
      </c>
      <c r="P2911" s="6" t="s">
        <v>91</v>
      </c>
      <c r="Q2911" s="6" t="s">
        <v>91</v>
      </c>
      <c r="R2911" s="5">
        <v>1</v>
      </c>
      <c r="S2911" s="5">
        <v>0</v>
      </c>
      <c r="T2911" s="5" t="s">
        <v>93</v>
      </c>
      <c r="U2911" s="5" t="s">
        <v>105</v>
      </c>
    </row>
    <row r="2912" spans="1:21">
      <c r="A2912" s="6" t="s">
        <v>87</v>
      </c>
      <c r="B2912" s="7">
        <v>1</v>
      </c>
      <c r="C2912" s="5">
        <v>3148</v>
      </c>
      <c r="D2912" s="5">
        <v>42</v>
      </c>
      <c r="E2912" s="8" t="s">
        <v>3911</v>
      </c>
      <c r="F2912" s="8">
        <v>42135404</v>
      </c>
      <c r="G2912" s="5" t="s">
        <v>3915</v>
      </c>
      <c r="H2912" s="5" t="s">
        <v>227</v>
      </c>
      <c r="I2912" s="6" t="s">
        <v>91</v>
      </c>
      <c r="J2912" s="6" t="s">
        <v>91</v>
      </c>
      <c r="K2912" s="6" t="s">
        <v>91</v>
      </c>
      <c r="L2912" s="6" t="s">
        <v>91</v>
      </c>
      <c r="M2912" s="5" t="s">
        <v>92</v>
      </c>
      <c r="N2912" s="6" t="s">
        <v>91</v>
      </c>
      <c r="O2912" s="6" t="s">
        <v>91</v>
      </c>
      <c r="P2912" s="6" t="s">
        <v>91</v>
      </c>
      <c r="Q2912" s="6" t="s">
        <v>91</v>
      </c>
      <c r="R2912" s="5">
        <v>1</v>
      </c>
      <c r="S2912" s="5">
        <v>0</v>
      </c>
      <c r="T2912" s="5" t="s">
        <v>93</v>
      </c>
      <c r="U2912" s="5" t="s">
        <v>105</v>
      </c>
    </row>
    <row r="2913" spans="1:21">
      <c r="A2913" s="6" t="s">
        <v>87</v>
      </c>
      <c r="B2913" s="7">
        <v>1</v>
      </c>
      <c r="C2913" s="5">
        <v>3149</v>
      </c>
      <c r="D2913" s="5">
        <v>42</v>
      </c>
      <c r="E2913" s="8" t="s">
        <v>3561</v>
      </c>
      <c r="F2913" s="8">
        <v>421355</v>
      </c>
      <c r="G2913" s="5" t="s">
        <v>3916</v>
      </c>
      <c r="H2913" s="5" t="s">
        <v>3917</v>
      </c>
      <c r="I2913" s="5">
        <v>10065502330</v>
      </c>
      <c r="J2913" s="6" t="s">
        <v>91</v>
      </c>
      <c r="K2913" s="6" t="s">
        <v>91</v>
      </c>
      <c r="L2913" s="6" t="s">
        <v>91</v>
      </c>
      <c r="M2913" s="5" t="s">
        <v>92</v>
      </c>
      <c r="N2913" s="6" t="s">
        <v>91</v>
      </c>
      <c r="O2913" s="6" t="s">
        <v>91</v>
      </c>
      <c r="P2913" s="6" t="s">
        <v>91</v>
      </c>
      <c r="Q2913" s="6" t="s">
        <v>91</v>
      </c>
      <c r="R2913" s="5">
        <v>1</v>
      </c>
      <c r="S2913" s="5">
        <v>0</v>
      </c>
      <c r="T2913" s="5" t="s">
        <v>93</v>
      </c>
      <c r="U2913" s="5" t="s">
        <v>105</v>
      </c>
    </row>
    <row r="2914" spans="1:21">
      <c r="A2914" s="6" t="s">
        <v>87</v>
      </c>
      <c r="B2914" s="7">
        <v>1</v>
      </c>
      <c r="C2914" s="5">
        <v>3150</v>
      </c>
      <c r="D2914" s="5">
        <v>42</v>
      </c>
      <c r="E2914" s="8" t="s">
        <v>3918</v>
      </c>
      <c r="F2914" s="8">
        <v>42135501</v>
      </c>
      <c r="G2914" s="5" t="s">
        <v>3919</v>
      </c>
      <c r="H2914" s="5" t="s">
        <v>221</v>
      </c>
      <c r="I2914" s="6" t="s">
        <v>91</v>
      </c>
      <c r="J2914" s="6" t="s">
        <v>91</v>
      </c>
      <c r="K2914" s="6" t="s">
        <v>91</v>
      </c>
      <c r="L2914" s="6" t="s">
        <v>91</v>
      </c>
      <c r="M2914" s="5" t="s">
        <v>92</v>
      </c>
      <c r="N2914" s="6" t="s">
        <v>91</v>
      </c>
      <c r="O2914" s="6" t="s">
        <v>91</v>
      </c>
      <c r="P2914" s="6" t="s">
        <v>91</v>
      </c>
      <c r="Q2914" s="6" t="s">
        <v>91</v>
      </c>
      <c r="R2914" s="5">
        <v>1</v>
      </c>
      <c r="S2914" s="5">
        <v>0</v>
      </c>
      <c r="T2914" s="5" t="s">
        <v>93</v>
      </c>
      <c r="U2914" s="5" t="s">
        <v>105</v>
      </c>
    </row>
    <row r="2915" spans="1:21">
      <c r="A2915" s="6" t="s">
        <v>87</v>
      </c>
      <c r="B2915" s="7">
        <v>1</v>
      </c>
      <c r="C2915" s="5">
        <v>3151</v>
      </c>
      <c r="D2915" s="5">
        <v>42</v>
      </c>
      <c r="E2915" s="8" t="s">
        <v>3918</v>
      </c>
      <c r="F2915" s="8">
        <v>42135502</v>
      </c>
      <c r="G2915" s="5" t="s">
        <v>3920</v>
      </c>
      <c r="H2915" s="5" t="s">
        <v>223</v>
      </c>
      <c r="I2915" s="6" t="s">
        <v>91</v>
      </c>
      <c r="J2915" s="6" t="s">
        <v>91</v>
      </c>
      <c r="K2915" s="6" t="s">
        <v>91</v>
      </c>
      <c r="L2915" s="6" t="s">
        <v>91</v>
      </c>
      <c r="M2915" s="5" t="s">
        <v>92</v>
      </c>
      <c r="N2915" s="6" t="s">
        <v>91</v>
      </c>
      <c r="O2915" s="6" t="s">
        <v>91</v>
      </c>
      <c r="P2915" s="6" t="s">
        <v>91</v>
      </c>
      <c r="Q2915" s="6" t="s">
        <v>91</v>
      </c>
      <c r="R2915" s="5">
        <v>1</v>
      </c>
      <c r="S2915" s="5">
        <v>0</v>
      </c>
      <c r="T2915" s="5" t="s">
        <v>93</v>
      </c>
      <c r="U2915" s="5" t="s">
        <v>105</v>
      </c>
    </row>
    <row r="2916" spans="1:21">
      <c r="A2916" s="6" t="s">
        <v>87</v>
      </c>
      <c r="B2916" s="7">
        <v>1</v>
      </c>
      <c r="C2916" s="5">
        <v>3152</v>
      </c>
      <c r="D2916" s="5">
        <v>42</v>
      </c>
      <c r="E2916" s="8" t="s">
        <v>3918</v>
      </c>
      <c r="F2916" s="8">
        <v>42135503</v>
      </c>
      <c r="G2916" s="5" t="s">
        <v>3921</v>
      </c>
      <c r="H2916" s="5" t="s">
        <v>225</v>
      </c>
      <c r="I2916" s="6" t="s">
        <v>91</v>
      </c>
      <c r="J2916" s="6" t="s">
        <v>91</v>
      </c>
      <c r="K2916" s="6" t="s">
        <v>91</v>
      </c>
      <c r="L2916" s="6" t="s">
        <v>91</v>
      </c>
      <c r="M2916" s="5" t="s">
        <v>92</v>
      </c>
      <c r="N2916" s="6" t="s">
        <v>91</v>
      </c>
      <c r="O2916" s="6" t="s">
        <v>91</v>
      </c>
      <c r="P2916" s="6" t="s">
        <v>91</v>
      </c>
      <c r="Q2916" s="6" t="s">
        <v>91</v>
      </c>
      <c r="R2916" s="5">
        <v>1</v>
      </c>
      <c r="S2916" s="5">
        <v>0</v>
      </c>
      <c r="T2916" s="5" t="s">
        <v>93</v>
      </c>
      <c r="U2916" s="5" t="s">
        <v>105</v>
      </c>
    </row>
    <row r="2917" spans="1:21">
      <c r="A2917" s="6" t="s">
        <v>87</v>
      </c>
      <c r="B2917" s="7">
        <v>1</v>
      </c>
      <c r="C2917" s="5">
        <v>3153</v>
      </c>
      <c r="D2917" s="5">
        <v>42</v>
      </c>
      <c r="E2917" s="8" t="s">
        <v>3918</v>
      </c>
      <c r="F2917" s="8">
        <v>42135504</v>
      </c>
      <c r="G2917" s="5" t="s">
        <v>3922</v>
      </c>
      <c r="H2917" s="5" t="s">
        <v>227</v>
      </c>
      <c r="I2917" s="6" t="s">
        <v>91</v>
      </c>
      <c r="J2917" s="6" t="s">
        <v>91</v>
      </c>
      <c r="K2917" s="6" t="s">
        <v>91</v>
      </c>
      <c r="L2917" s="6" t="s">
        <v>91</v>
      </c>
      <c r="M2917" s="5" t="s">
        <v>92</v>
      </c>
      <c r="N2917" s="6" t="s">
        <v>91</v>
      </c>
      <c r="O2917" s="6" t="s">
        <v>91</v>
      </c>
      <c r="P2917" s="6" t="s">
        <v>91</v>
      </c>
      <c r="Q2917" s="6" t="s">
        <v>91</v>
      </c>
      <c r="R2917" s="5">
        <v>1</v>
      </c>
      <c r="S2917" s="5">
        <v>0</v>
      </c>
      <c r="T2917" s="5" t="s">
        <v>93</v>
      </c>
      <c r="U2917" s="5" t="s">
        <v>105</v>
      </c>
    </row>
    <row r="2918" spans="1:21">
      <c r="A2918" s="6" t="s">
        <v>87</v>
      </c>
      <c r="B2918" s="7">
        <v>1</v>
      </c>
      <c r="C2918" s="5">
        <v>3154</v>
      </c>
      <c r="D2918" s="5">
        <v>42</v>
      </c>
      <c r="E2918" s="8" t="s">
        <v>3561</v>
      </c>
      <c r="F2918" s="8">
        <v>421356</v>
      </c>
      <c r="G2918" s="5" t="s">
        <v>3923</v>
      </c>
      <c r="H2918" s="5" t="s">
        <v>3924</v>
      </c>
      <c r="I2918" s="5">
        <v>10065502381</v>
      </c>
      <c r="J2918" s="6" t="s">
        <v>91</v>
      </c>
      <c r="K2918" s="6" t="s">
        <v>91</v>
      </c>
      <c r="L2918" s="6" t="s">
        <v>91</v>
      </c>
      <c r="M2918" s="5" t="s">
        <v>92</v>
      </c>
      <c r="N2918" s="6" t="s">
        <v>91</v>
      </c>
      <c r="O2918" s="6" t="s">
        <v>91</v>
      </c>
      <c r="P2918" s="6" t="s">
        <v>91</v>
      </c>
      <c r="Q2918" s="6" t="s">
        <v>91</v>
      </c>
      <c r="R2918" s="5">
        <v>1</v>
      </c>
      <c r="S2918" s="5">
        <v>0</v>
      </c>
      <c r="T2918" s="5" t="s">
        <v>93</v>
      </c>
      <c r="U2918" s="5" t="s">
        <v>105</v>
      </c>
    </row>
    <row r="2919" spans="1:21">
      <c r="A2919" s="6" t="s">
        <v>87</v>
      </c>
      <c r="B2919" s="7">
        <v>1</v>
      </c>
      <c r="C2919" s="5">
        <v>3155</v>
      </c>
      <c r="D2919" s="5">
        <v>42</v>
      </c>
      <c r="E2919" s="8" t="s">
        <v>3925</v>
      </c>
      <c r="F2919" s="8">
        <v>42135601</v>
      </c>
      <c r="G2919" s="5" t="s">
        <v>3926</v>
      </c>
      <c r="H2919" s="5" t="s">
        <v>221</v>
      </c>
      <c r="I2919" s="6" t="s">
        <v>91</v>
      </c>
      <c r="J2919" s="6" t="s">
        <v>91</v>
      </c>
      <c r="K2919" s="6" t="s">
        <v>91</v>
      </c>
      <c r="L2919" s="6" t="s">
        <v>91</v>
      </c>
      <c r="M2919" s="5" t="s">
        <v>92</v>
      </c>
      <c r="N2919" s="6" t="s">
        <v>91</v>
      </c>
      <c r="O2919" s="6" t="s">
        <v>91</v>
      </c>
      <c r="P2919" s="6" t="s">
        <v>91</v>
      </c>
      <c r="Q2919" s="6" t="s">
        <v>91</v>
      </c>
      <c r="R2919" s="5">
        <v>1</v>
      </c>
      <c r="S2919" s="5">
        <v>0</v>
      </c>
      <c r="T2919" s="5" t="s">
        <v>93</v>
      </c>
      <c r="U2919" s="5" t="s">
        <v>105</v>
      </c>
    </row>
    <row r="2920" spans="1:21">
      <c r="A2920" s="6" t="s">
        <v>87</v>
      </c>
      <c r="B2920" s="7">
        <v>1</v>
      </c>
      <c r="C2920" s="5">
        <v>3156</v>
      </c>
      <c r="D2920" s="5">
        <v>42</v>
      </c>
      <c r="E2920" s="8" t="s">
        <v>3925</v>
      </c>
      <c r="F2920" s="8">
        <v>42135602</v>
      </c>
      <c r="G2920" s="5" t="s">
        <v>3927</v>
      </c>
      <c r="H2920" s="5" t="s">
        <v>223</v>
      </c>
      <c r="I2920" s="6" t="s">
        <v>91</v>
      </c>
      <c r="J2920" s="6" t="s">
        <v>91</v>
      </c>
      <c r="K2920" s="6" t="s">
        <v>91</v>
      </c>
      <c r="L2920" s="6" t="s">
        <v>91</v>
      </c>
      <c r="M2920" s="5" t="s">
        <v>92</v>
      </c>
      <c r="N2920" s="6" t="s">
        <v>91</v>
      </c>
      <c r="O2920" s="6" t="s">
        <v>91</v>
      </c>
      <c r="P2920" s="6" t="s">
        <v>91</v>
      </c>
      <c r="Q2920" s="6" t="s">
        <v>91</v>
      </c>
      <c r="R2920" s="5">
        <v>1</v>
      </c>
      <c r="S2920" s="5">
        <v>0</v>
      </c>
      <c r="T2920" s="5" t="s">
        <v>93</v>
      </c>
      <c r="U2920" s="5" t="s">
        <v>105</v>
      </c>
    </row>
    <row r="2921" spans="1:21">
      <c r="A2921" s="6" t="s">
        <v>87</v>
      </c>
      <c r="B2921" s="7">
        <v>1</v>
      </c>
      <c r="C2921" s="5">
        <v>3157</v>
      </c>
      <c r="D2921" s="5">
        <v>42</v>
      </c>
      <c r="E2921" s="8" t="s">
        <v>3925</v>
      </c>
      <c r="F2921" s="8">
        <v>42135603</v>
      </c>
      <c r="G2921" s="5" t="s">
        <v>3928</v>
      </c>
      <c r="H2921" s="5" t="s">
        <v>225</v>
      </c>
      <c r="I2921" s="6" t="s">
        <v>91</v>
      </c>
      <c r="J2921" s="6" t="s">
        <v>91</v>
      </c>
      <c r="K2921" s="6" t="s">
        <v>91</v>
      </c>
      <c r="L2921" s="6" t="s">
        <v>91</v>
      </c>
      <c r="M2921" s="5" t="s">
        <v>92</v>
      </c>
      <c r="N2921" s="6" t="s">
        <v>91</v>
      </c>
      <c r="O2921" s="6" t="s">
        <v>91</v>
      </c>
      <c r="P2921" s="6" t="s">
        <v>91</v>
      </c>
      <c r="Q2921" s="6" t="s">
        <v>91</v>
      </c>
      <c r="R2921" s="5">
        <v>1</v>
      </c>
      <c r="S2921" s="5">
        <v>0</v>
      </c>
      <c r="T2921" s="5" t="s">
        <v>93</v>
      </c>
      <c r="U2921" s="5" t="s">
        <v>105</v>
      </c>
    </row>
    <row r="2922" spans="1:21">
      <c r="A2922" s="6" t="s">
        <v>87</v>
      </c>
      <c r="B2922" s="7">
        <v>1</v>
      </c>
      <c r="C2922" s="5">
        <v>3158</v>
      </c>
      <c r="D2922" s="5">
        <v>42</v>
      </c>
      <c r="E2922" s="8" t="s">
        <v>3925</v>
      </c>
      <c r="F2922" s="8">
        <v>42135604</v>
      </c>
      <c r="G2922" s="5" t="s">
        <v>3929</v>
      </c>
      <c r="H2922" s="5" t="s">
        <v>227</v>
      </c>
      <c r="I2922" s="6" t="s">
        <v>91</v>
      </c>
      <c r="J2922" s="6" t="s">
        <v>91</v>
      </c>
      <c r="K2922" s="6" t="s">
        <v>91</v>
      </c>
      <c r="L2922" s="6" t="s">
        <v>91</v>
      </c>
      <c r="M2922" s="5" t="s">
        <v>92</v>
      </c>
      <c r="N2922" s="6" t="s">
        <v>91</v>
      </c>
      <c r="O2922" s="6" t="s">
        <v>91</v>
      </c>
      <c r="P2922" s="6" t="s">
        <v>91</v>
      </c>
      <c r="Q2922" s="6" t="s">
        <v>91</v>
      </c>
      <c r="R2922" s="5">
        <v>1</v>
      </c>
      <c r="S2922" s="5">
        <v>0</v>
      </c>
      <c r="T2922" s="5" t="s">
        <v>93</v>
      </c>
      <c r="U2922" s="5" t="s">
        <v>105</v>
      </c>
    </row>
    <row r="2923" spans="1:21">
      <c r="A2923" s="6" t="s">
        <v>87</v>
      </c>
      <c r="B2923" s="7">
        <v>1</v>
      </c>
      <c r="C2923" s="5">
        <v>3159</v>
      </c>
      <c r="D2923" s="5">
        <v>42</v>
      </c>
      <c r="E2923" s="8" t="s">
        <v>3561</v>
      </c>
      <c r="F2923" s="8">
        <v>421357</v>
      </c>
      <c r="G2923" s="5" t="s">
        <v>3930</v>
      </c>
      <c r="H2923" s="5" t="s">
        <v>3567</v>
      </c>
      <c r="I2923" s="5">
        <v>10065502250</v>
      </c>
      <c r="J2923" s="6" t="s">
        <v>91</v>
      </c>
      <c r="K2923" s="6" t="s">
        <v>91</v>
      </c>
      <c r="L2923" s="6" t="s">
        <v>91</v>
      </c>
      <c r="M2923" s="5" t="s">
        <v>92</v>
      </c>
      <c r="N2923" s="6" t="s">
        <v>91</v>
      </c>
      <c r="O2923" s="6" t="s">
        <v>91</v>
      </c>
      <c r="P2923" s="6" t="s">
        <v>91</v>
      </c>
      <c r="Q2923" s="6" t="s">
        <v>91</v>
      </c>
      <c r="R2923" s="5">
        <v>1</v>
      </c>
      <c r="S2923" s="5">
        <v>0</v>
      </c>
      <c r="T2923" s="5" t="s">
        <v>93</v>
      </c>
      <c r="U2923" s="5" t="s">
        <v>105</v>
      </c>
    </row>
    <row r="2924" spans="1:21">
      <c r="A2924" s="6" t="s">
        <v>87</v>
      </c>
      <c r="B2924" s="7">
        <v>1</v>
      </c>
      <c r="C2924" s="5">
        <v>3160</v>
      </c>
      <c r="D2924" s="5">
        <v>42</v>
      </c>
      <c r="E2924" s="8" t="s">
        <v>3931</v>
      </c>
      <c r="F2924" s="8">
        <v>42135701</v>
      </c>
      <c r="G2924" s="5" t="s">
        <v>3932</v>
      </c>
      <c r="H2924" s="5" t="s">
        <v>221</v>
      </c>
      <c r="I2924" s="6" t="s">
        <v>91</v>
      </c>
      <c r="J2924" s="6" t="s">
        <v>91</v>
      </c>
      <c r="K2924" s="6" t="s">
        <v>91</v>
      </c>
      <c r="L2924" s="6" t="s">
        <v>91</v>
      </c>
      <c r="M2924" s="5" t="s">
        <v>92</v>
      </c>
      <c r="N2924" s="6" t="s">
        <v>91</v>
      </c>
      <c r="O2924" s="6" t="s">
        <v>91</v>
      </c>
      <c r="P2924" s="6" t="s">
        <v>91</v>
      </c>
      <c r="Q2924" s="6" t="s">
        <v>91</v>
      </c>
      <c r="R2924" s="5">
        <v>1</v>
      </c>
      <c r="S2924" s="5">
        <v>0</v>
      </c>
      <c r="T2924" s="5" t="s">
        <v>93</v>
      </c>
      <c r="U2924" s="5" t="s">
        <v>105</v>
      </c>
    </row>
    <row r="2925" spans="1:21">
      <c r="A2925" s="6" t="s">
        <v>87</v>
      </c>
      <c r="B2925" s="7">
        <v>1</v>
      </c>
      <c r="C2925" s="5">
        <v>3161</v>
      </c>
      <c r="D2925" s="5">
        <v>42</v>
      </c>
      <c r="E2925" s="8" t="s">
        <v>3931</v>
      </c>
      <c r="F2925" s="8">
        <v>42135702</v>
      </c>
      <c r="G2925" s="5" t="s">
        <v>3933</v>
      </c>
      <c r="H2925" s="5" t="s">
        <v>223</v>
      </c>
      <c r="I2925" s="6" t="s">
        <v>91</v>
      </c>
      <c r="J2925" s="6" t="s">
        <v>91</v>
      </c>
      <c r="K2925" s="6" t="s">
        <v>91</v>
      </c>
      <c r="L2925" s="6" t="s">
        <v>91</v>
      </c>
      <c r="M2925" s="5" t="s">
        <v>92</v>
      </c>
      <c r="N2925" s="6" t="s">
        <v>91</v>
      </c>
      <c r="O2925" s="6" t="s">
        <v>91</v>
      </c>
      <c r="P2925" s="6" t="s">
        <v>91</v>
      </c>
      <c r="Q2925" s="6" t="s">
        <v>91</v>
      </c>
      <c r="R2925" s="5">
        <v>1</v>
      </c>
      <c r="S2925" s="5">
        <v>0</v>
      </c>
      <c r="T2925" s="5" t="s">
        <v>93</v>
      </c>
      <c r="U2925" s="5" t="s">
        <v>105</v>
      </c>
    </row>
    <row r="2926" spans="1:21">
      <c r="A2926" s="6" t="s">
        <v>87</v>
      </c>
      <c r="B2926" s="7">
        <v>1</v>
      </c>
      <c r="C2926" s="5">
        <v>3162</v>
      </c>
      <c r="D2926" s="5">
        <v>42</v>
      </c>
      <c r="E2926" s="8" t="s">
        <v>3931</v>
      </c>
      <c r="F2926" s="8">
        <v>42135703</v>
      </c>
      <c r="G2926" s="5" t="s">
        <v>3934</v>
      </c>
      <c r="H2926" s="5" t="s">
        <v>225</v>
      </c>
      <c r="I2926" s="6" t="s">
        <v>91</v>
      </c>
      <c r="J2926" s="6" t="s">
        <v>91</v>
      </c>
      <c r="K2926" s="6" t="s">
        <v>91</v>
      </c>
      <c r="L2926" s="6" t="s">
        <v>91</v>
      </c>
      <c r="M2926" s="5" t="s">
        <v>92</v>
      </c>
      <c r="N2926" s="6" t="s">
        <v>91</v>
      </c>
      <c r="O2926" s="6" t="s">
        <v>91</v>
      </c>
      <c r="P2926" s="6" t="s">
        <v>91</v>
      </c>
      <c r="Q2926" s="6" t="s">
        <v>91</v>
      </c>
      <c r="R2926" s="5">
        <v>1</v>
      </c>
      <c r="S2926" s="5">
        <v>0</v>
      </c>
      <c r="T2926" s="5" t="s">
        <v>93</v>
      </c>
      <c r="U2926" s="5" t="s">
        <v>105</v>
      </c>
    </row>
    <row r="2927" spans="1:21">
      <c r="A2927" s="6" t="s">
        <v>87</v>
      </c>
      <c r="B2927" s="7">
        <v>1</v>
      </c>
      <c r="C2927" s="5">
        <v>3164</v>
      </c>
      <c r="D2927" s="5">
        <v>42</v>
      </c>
      <c r="E2927" s="8" t="s">
        <v>3931</v>
      </c>
      <c r="F2927" s="8">
        <v>42135704</v>
      </c>
      <c r="G2927" s="5" t="s">
        <v>3935</v>
      </c>
      <c r="H2927" s="5" t="s">
        <v>227</v>
      </c>
      <c r="I2927" s="6" t="s">
        <v>91</v>
      </c>
      <c r="J2927" s="6" t="s">
        <v>91</v>
      </c>
      <c r="K2927" s="6" t="s">
        <v>91</v>
      </c>
      <c r="L2927" s="6" t="s">
        <v>91</v>
      </c>
      <c r="M2927" s="5" t="s">
        <v>92</v>
      </c>
      <c r="N2927" s="6" t="s">
        <v>91</v>
      </c>
      <c r="O2927" s="6" t="s">
        <v>91</v>
      </c>
      <c r="P2927" s="6" t="s">
        <v>91</v>
      </c>
      <c r="Q2927" s="6" t="s">
        <v>91</v>
      </c>
      <c r="R2927" s="5">
        <v>1</v>
      </c>
      <c r="S2927" s="5">
        <v>0</v>
      </c>
      <c r="T2927" s="5" t="s">
        <v>93</v>
      </c>
      <c r="U2927" s="5" t="s">
        <v>105</v>
      </c>
    </row>
    <row r="2928" spans="1:21">
      <c r="A2928" s="6" t="s">
        <v>87</v>
      </c>
      <c r="B2928" s="7">
        <v>1</v>
      </c>
      <c r="C2928" s="5">
        <v>3165</v>
      </c>
      <c r="D2928" s="5">
        <v>42</v>
      </c>
      <c r="E2928" s="8" t="s">
        <v>3561</v>
      </c>
      <c r="F2928" s="8">
        <v>421358</v>
      </c>
      <c r="G2928" s="5" t="s">
        <v>3936</v>
      </c>
      <c r="H2928" s="5" t="s">
        <v>3714</v>
      </c>
      <c r="I2928" s="5">
        <v>10065502374</v>
      </c>
      <c r="J2928" s="6" t="s">
        <v>91</v>
      </c>
      <c r="K2928" s="6" t="s">
        <v>91</v>
      </c>
      <c r="L2928" s="6" t="s">
        <v>91</v>
      </c>
      <c r="M2928" s="5" t="s">
        <v>92</v>
      </c>
      <c r="N2928" s="6" t="s">
        <v>91</v>
      </c>
      <c r="O2928" s="6" t="s">
        <v>91</v>
      </c>
      <c r="P2928" s="6" t="s">
        <v>91</v>
      </c>
      <c r="Q2928" s="6" t="s">
        <v>91</v>
      </c>
      <c r="R2928" s="5">
        <v>1</v>
      </c>
      <c r="S2928" s="5">
        <v>0</v>
      </c>
      <c r="T2928" s="5" t="s">
        <v>93</v>
      </c>
      <c r="U2928" s="5" t="s">
        <v>105</v>
      </c>
    </row>
    <row r="2929" spans="1:21">
      <c r="A2929" s="6" t="s">
        <v>87</v>
      </c>
      <c r="B2929" s="7">
        <v>1</v>
      </c>
      <c r="C2929" s="5">
        <v>3166</v>
      </c>
      <c r="D2929" s="5">
        <v>42</v>
      </c>
      <c r="E2929" s="8" t="s">
        <v>3937</v>
      </c>
      <c r="F2929" s="8">
        <v>42135801</v>
      </c>
      <c r="G2929" s="5" t="s">
        <v>3938</v>
      </c>
      <c r="H2929" s="5" t="s">
        <v>221</v>
      </c>
      <c r="I2929" s="6" t="s">
        <v>91</v>
      </c>
      <c r="J2929" s="6" t="s">
        <v>91</v>
      </c>
      <c r="K2929" s="6" t="s">
        <v>91</v>
      </c>
      <c r="L2929" s="6" t="s">
        <v>91</v>
      </c>
      <c r="M2929" s="5" t="s">
        <v>92</v>
      </c>
      <c r="N2929" s="6" t="s">
        <v>91</v>
      </c>
      <c r="O2929" s="6" t="s">
        <v>91</v>
      </c>
      <c r="P2929" s="6" t="s">
        <v>91</v>
      </c>
      <c r="Q2929" s="6" t="s">
        <v>91</v>
      </c>
      <c r="R2929" s="5">
        <v>1</v>
      </c>
      <c r="S2929" s="5">
        <v>0</v>
      </c>
      <c r="T2929" s="5" t="s">
        <v>93</v>
      </c>
      <c r="U2929" s="5" t="s">
        <v>105</v>
      </c>
    </row>
    <row r="2930" spans="1:21">
      <c r="A2930" s="6" t="s">
        <v>87</v>
      </c>
      <c r="B2930" s="7">
        <v>1</v>
      </c>
      <c r="C2930" s="5">
        <v>3167</v>
      </c>
      <c r="D2930" s="5">
        <v>42</v>
      </c>
      <c r="E2930" s="8" t="s">
        <v>3937</v>
      </c>
      <c r="F2930" s="8">
        <v>42135802</v>
      </c>
      <c r="G2930" s="5" t="s">
        <v>3939</v>
      </c>
      <c r="H2930" s="5" t="s">
        <v>223</v>
      </c>
      <c r="I2930" s="6" t="s">
        <v>91</v>
      </c>
      <c r="J2930" s="6" t="s">
        <v>91</v>
      </c>
      <c r="K2930" s="6" t="s">
        <v>91</v>
      </c>
      <c r="L2930" s="6" t="s">
        <v>91</v>
      </c>
      <c r="M2930" s="5" t="s">
        <v>92</v>
      </c>
      <c r="N2930" s="6" t="s">
        <v>91</v>
      </c>
      <c r="O2930" s="6" t="s">
        <v>91</v>
      </c>
      <c r="P2930" s="6" t="s">
        <v>91</v>
      </c>
      <c r="Q2930" s="6" t="s">
        <v>91</v>
      </c>
      <c r="R2930" s="5">
        <v>1</v>
      </c>
      <c r="S2930" s="5">
        <v>0</v>
      </c>
      <c r="T2930" s="5" t="s">
        <v>93</v>
      </c>
      <c r="U2930" s="5" t="s">
        <v>105</v>
      </c>
    </row>
    <row r="2931" spans="1:21">
      <c r="A2931" s="6" t="s">
        <v>87</v>
      </c>
      <c r="B2931" s="7">
        <v>1</v>
      </c>
      <c r="C2931" s="5">
        <v>3168</v>
      </c>
      <c r="D2931" s="5">
        <v>42</v>
      </c>
      <c r="E2931" s="8" t="s">
        <v>3937</v>
      </c>
      <c r="F2931" s="8">
        <v>42135803</v>
      </c>
      <c r="G2931" s="5" t="s">
        <v>3940</v>
      </c>
      <c r="H2931" s="5" t="s">
        <v>225</v>
      </c>
      <c r="I2931" s="6" t="s">
        <v>91</v>
      </c>
      <c r="J2931" s="6" t="s">
        <v>91</v>
      </c>
      <c r="K2931" s="6" t="s">
        <v>91</v>
      </c>
      <c r="L2931" s="6" t="s">
        <v>91</v>
      </c>
      <c r="M2931" s="5" t="s">
        <v>92</v>
      </c>
      <c r="N2931" s="6" t="s">
        <v>91</v>
      </c>
      <c r="O2931" s="6" t="s">
        <v>91</v>
      </c>
      <c r="P2931" s="6" t="s">
        <v>91</v>
      </c>
      <c r="Q2931" s="6" t="s">
        <v>91</v>
      </c>
      <c r="R2931" s="5">
        <v>1</v>
      </c>
      <c r="S2931" s="5">
        <v>0</v>
      </c>
      <c r="T2931" s="5" t="s">
        <v>93</v>
      </c>
      <c r="U2931" s="5" t="s">
        <v>105</v>
      </c>
    </row>
    <row r="2932" spans="1:21">
      <c r="A2932" s="6" t="s">
        <v>87</v>
      </c>
      <c r="B2932" s="7">
        <v>1</v>
      </c>
      <c r="C2932" s="5">
        <v>3170</v>
      </c>
      <c r="D2932" s="5">
        <v>42</v>
      </c>
      <c r="E2932" s="8" t="s">
        <v>3937</v>
      </c>
      <c r="F2932" s="8">
        <v>42135804</v>
      </c>
      <c r="G2932" s="5" t="s">
        <v>3941</v>
      </c>
      <c r="H2932" s="5" t="s">
        <v>227</v>
      </c>
      <c r="I2932" s="6" t="s">
        <v>91</v>
      </c>
      <c r="J2932" s="6" t="s">
        <v>91</v>
      </c>
      <c r="K2932" s="6" t="s">
        <v>91</v>
      </c>
      <c r="L2932" s="6" t="s">
        <v>91</v>
      </c>
      <c r="M2932" s="5" t="s">
        <v>92</v>
      </c>
      <c r="N2932" s="6" t="s">
        <v>91</v>
      </c>
      <c r="O2932" s="6" t="s">
        <v>91</v>
      </c>
      <c r="P2932" s="6" t="s">
        <v>91</v>
      </c>
      <c r="Q2932" s="6" t="s">
        <v>91</v>
      </c>
      <c r="R2932" s="5">
        <v>1</v>
      </c>
      <c r="S2932" s="5">
        <v>0</v>
      </c>
      <c r="T2932" s="5" t="s">
        <v>93</v>
      </c>
      <c r="U2932" s="5" t="s">
        <v>105</v>
      </c>
    </row>
    <row r="2933" spans="1:21">
      <c r="A2933" s="6" t="s">
        <v>87</v>
      </c>
      <c r="B2933" s="7">
        <v>1</v>
      </c>
      <c r="C2933" s="5">
        <v>3171</v>
      </c>
      <c r="D2933" s="5">
        <v>42</v>
      </c>
      <c r="E2933" s="8" t="s">
        <v>3561</v>
      </c>
      <c r="F2933" s="8">
        <v>421359</v>
      </c>
      <c r="G2933" s="5" t="s">
        <v>3942</v>
      </c>
      <c r="H2933" s="5" t="s">
        <v>3728</v>
      </c>
      <c r="I2933" s="6" t="s">
        <v>91</v>
      </c>
      <c r="J2933" s="6" t="s">
        <v>91</v>
      </c>
      <c r="K2933" s="6" t="s">
        <v>91</v>
      </c>
      <c r="L2933" s="6" t="s">
        <v>91</v>
      </c>
      <c r="M2933" s="5" t="s">
        <v>92</v>
      </c>
      <c r="N2933" s="6" t="s">
        <v>91</v>
      </c>
      <c r="O2933" s="6" t="s">
        <v>91</v>
      </c>
      <c r="P2933" s="6" t="s">
        <v>91</v>
      </c>
      <c r="Q2933" s="6" t="s">
        <v>91</v>
      </c>
      <c r="R2933" s="5">
        <v>1</v>
      </c>
      <c r="S2933" s="5">
        <v>0</v>
      </c>
      <c r="T2933" s="5" t="s">
        <v>93</v>
      </c>
      <c r="U2933" s="5" t="s">
        <v>105</v>
      </c>
    </row>
    <row r="2934" spans="1:21">
      <c r="A2934" s="6" t="s">
        <v>87</v>
      </c>
      <c r="B2934" s="7">
        <v>1</v>
      </c>
      <c r="C2934" s="5">
        <v>3172</v>
      </c>
      <c r="D2934" s="5">
        <v>42</v>
      </c>
      <c r="E2934" s="8" t="s">
        <v>3943</v>
      </c>
      <c r="F2934" s="8">
        <v>42135901</v>
      </c>
      <c r="G2934" s="5" t="s">
        <v>3944</v>
      </c>
      <c r="H2934" s="5" t="s">
        <v>221</v>
      </c>
      <c r="I2934" s="6" t="s">
        <v>91</v>
      </c>
      <c r="J2934" s="6" t="s">
        <v>91</v>
      </c>
      <c r="K2934" s="6" t="s">
        <v>91</v>
      </c>
      <c r="L2934" s="6" t="s">
        <v>91</v>
      </c>
      <c r="M2934" s="5" t="s">
        <v>92</v>
      </c>
      <c r="N2934" s="6" t="s">
        <v>91</v>
      </c>
      <c r="O2934" s="6" t="s">
        <v>91</v>
      </c>
      <c r="P2934" s="6" t="s">
        <v>91</v>
      </c>
      <c r="Q2934" s="6" t="s">
        <v>91</v>
      </c>
      <c r="R2934" s="5">
        <v>1</v>
      </c>
      <c r="S2934" s="5">
        <v>0</v>
      </c>
      <c r="T2934" s="5" t="s">
        <v>93</v>
      </c>
      <c r="U2934" s="5" t="s">
        <v>105</v>
      </c>
    </row>
    <row r="2935" spans="1:21">
      <c r="A2935" s="6" t="s">
        <v>87</v>
      </c>
      <c r="B2935" s="7">
        <v>1</v>
      </c>
      <c r="C2935" s="5">
        <v>3173</v>
      </c>
      <c r="D2935" s="5">
        <v>42</v>
      </c>
      <c r="E2935" s="8" t="s">
        <v>3943</v>
      </c>
      <c r="F2935" s="8">
        <v>42135902</v>
      </c>
      <c r="G2935" s="5" t="s">
        <v>3945</v>
      </c>
      <c r="H2935" s="5" t="s">
        <v>223</v>
      </c>
      <c r="I2935" s="6" t="s">
        <v>91</v>
      </c>
      <c r="J2935" s="6" t="s">
        <v>91</v>
      </c>
      <c r="K2935" s="6" t="s">
        <v>91</v>
      </c>
      <c r="L2935" s="6" t="s">
        <v>91</v>
      </c>
      <c r="M2935" s="5" t="s">
        <v>92</v>
      </c>
      <c r="N2935" s="6" t="s">
        <v>91</v>
      </c>
      <c r="O2935" s="6" t="s">
        <v>91</v>
      </c>
      <c r="P2935" s="6" t="s">
        <v>91</v>
      </c>
      <c r="Q2935" s="6" t="s">
        <v>91</v>
      </c>
      <c r="R2935" s="5">
        <v>1</v>
      </c>
      <c r="S2935" s="5">
        <v>0</v>
      </c>
      <c r="T2935" s="5" t="s">
        <v>93</v>
      </c>
      <c r="U2935" s="5" t="s">
        <v>105</v>
      </c>
    </row>
    <row r="2936" spans="1:21">
      <c r="A2936" s="6" t="s">
        <v>87</v>
      </c>
      <c r="B2936" s="7">
        <v>1</v>
      </c>
      <c r="C2936" s="5">
        <v>3174</v>
      </c>
      <c r="D2936" s="5">
        <v>42</v>
      </c>
      <c r="E2936" s="8" t="s">
        <v>3943</v>
      </c>
      <c r="F2936" s="8">
        <v>42135903</v>
      </c>
      <c r="G2936" s="5" t="s">
        <v>3946</v>
      </c>
      <c r="H2936" s="5" t="s">
        <v>225</v>
      </c>
      <c r="I2936" s="6" t="s">
        <v>91</v>
      </c>
      <c r="J2936" s="6" t="s">
        <v>91</v>
      </c>
      <c r="K2936" s="6" t="s">
        <v>91</v>
      </c>
      <c r="L2936" s="6" t="s">
        <v>91</v>
      </c>
      <c r="M2936" s="5" t="s">
        <v>92</v>
      </c>
      <c r="N2936" s="6" t="s">
        <v>91</v>
      </c>
      <c r="O2936" s="6" t="s">
        <v>91</v>
      </c>
      <c r="P2936" s="6" t="s">
        <v>91</v>
      </c>
      <c r="Q2936" s="6" t="s">
        <v>91</v>
      </c>
      <c r="R2936" s="5">
        <v>1</v>
      </c>
      <c r="S2936" s="5">
        <v>0</v>
      </c>
      <c r="T2936" s="5" t="s">
        <v>93</v>
      </c>
      <c r="U2936" s="5" t="s">
        <v>105</v>
      </c>
    </row>
    <row r="2937" spans="1:21">
      <c r="A2937" s="6" t="s">
        <v>87</v>
      </c>
      <c r="B2937" s="7">
        <v>1</v>
      </c>
      <c r="C2937" s="5">
        <v>3175</v>
      </c>
      <c r="D2937" s="5">
        <v>42</v>
      </c>
      <c r="E2937" s="8" t="s">
        <v>3943</v>
      </c>
      <c r="F2937" s="8">
        <v>42135904</v>
      </c>
      <c r="G2937" s="5" t="s">
        <v>3947</v>
      </c>
      <c r="H2937" s="5" t="s">
        <v>227</v>
      </c>
      <c r="I2937" s="6" t="s">
        <v>91</v>
      </c>
      <c r="J2937" s="6" t="s">
        <v>91</v>
      </c>
      <c r="K2937" s="6" t="s">
        <v>91</v>
      </c>
      <c r="L2937" s="6" t="s">
        <v>91</v>
      </c>
      <c r="M2937" s="5" t="s">
        <v>92</v>
      </c>
      <c r="N2937" s="6" t="s">
        <v>91</v>
      </c>
      <c r="O2937" s="6" t="s">
        <v>91</v>
      </c>
      <c r="P2937" s="6" t="s">
        <v>91</v>
      </c>
      <c r="Q2937" s="6" t="s">
        <v>91</v>
      </c>
      <c r="R2937" s="5">
        <v>1</v>
      </c>
      <c r="S2937" s="5">
        <v>0</v>
      </c>
      <c r="T2937" s="5" t="s">
        <v>93</v>
      </c>
      <c r="U2937" s="5" t="s">
        <v>105</v>
      </c>
    </row>
    <row r="2938" spans="1:21">
      <c r="A2938" s="6" t="s">
        <v>87</v>
      </c>
      <c r="B2938" s="7">
        <v>1</v>
      </c>
      <c r="C2938" s="5">
        <v>3176</v>
      </c>
      <c r="D2938" s="5">
        <v>42</v>
      </c>
      <c r="E2938" s="8" t="s">
        <v>3561</v>
      </c>
      <c r="F2938" s="8">
        <v>421360</v>
      </c>
      <c r="G2938" s="5" t="s">
        <v>3948</v>
      </c>
      <c r="H2938" s="5" t="s">
        <v>3623</v>
      </c>
      <c r="I2938" s="5">
        <v>10065502371</v>
      </c>
      <c r="J2938" s="6" t="s">
        <v>91</v>
      </c>
      <c r="K2938" s="6" t="s">
        <v>91</v>
      </c>
      <c r="L2938" s="6" t="s">
        <v>91</v>
      </c>
      <c r="M2938" s="5" t="s">
        <v>92</v>
      </c>
      <c r="N2938" s="6" t="s">
        <v>91</v>
      </c>
      <c r="O2938" s="6" t="s">
        <v>91</v>
      </c>
      <c r="P2938" s="6" t="s">
        <v>91</v>
      </c>
      <c r="Q2938" s="6" t="s">
        <v>91</v>
      </c>
      <c r="R2938" s="5">
        <v>1</v>
      </c>
      <c r="S2938" s="5">
        <v>0</v>
      </c>
      <c r="T2938" s="5" t="s">
        <v>93</v>
      </c>
      <c r="U2938" s="5" t="s">
        <v>105</v>
      </c>
    </row>
    <row r="2939" spans="1:21">
      <c r="A2939" s="6" t="s">
        <v>87</v>
      </c>
      <c r="B2939" s="7">
        <v>1</v>
      </c>
      <c r="C2939" s="5">
        <v>3177</v>
      </c>
      <c r="D2939" s="5">
        <v>42</v>
      </c>
      <c r="E2939" s="8" t="s">
        <v>3949</v>
      </c>
      <c r="F2939" s="8">
        <v>42136001</v>
      </c>
      <c r="G2939" s="5" t="s">
        <v>3950</v>
      </c>
      <c r="H2939" s="5" t="s">
        <v>221</v>
      </c>
      <c r="I2939" s="6" t="s">
        <v>91</v>
      </c>
      <c r="J2939" s="6" t="s">
        <v>91</v>
      </c>
      <c r="K2939" s="6" t="s">
        <v>91</v>
      </c>
      <c r="L2939" s="6" t="s">
        <v>91</v>
      </c>
      <c r="M2939" s="5" t="s">
        <v>92</v>
      </c>
      <c r="N2939" s="6" t="s">
        <v>91</v>
      </c>
      <c r="O2939" s="6" t="s">
        <v>91</v>
      </c>
      <c r="P2939" s="6" t="s">
        <v>91</v>
      </c>
      <c r="Q2939" s="6" t="s">
        <v>91</v>
      </c>
      <c r="R2939" s="5">
        <v>1</v>
      </c>
      <c r="S2939" s="5">
        <v>0</v>
      </c>
      <c r="T2939" s="5" t="s">
        <v>93</v>
      </c>
      <c r="U2939" s="5" t="s">
        <v>105</v>
      </c>
    </row>
    <row r="2940" spans="1:21">
      <c r="A2940" s="6" t="s">
        <v>87</v>
      </c>
      <c r="B2940" s="7">
        <v>1</v>
      </c>
      <c r="C2940" s="5">
        <v>3178</v>
      </c>
      <c r="D2940" s="5">
        <v>42</v>
      </c>
      <c r="E2940" s="8" t="s">
        <v>3949</v>
      </c>
      <c r="F2940" s="8">
        <v>42136002</v>
      </c>
      <c r="G2940" s="5" t="s">
        <v>3951</v>
      </c>
      <c r="H2940" s="5" t="s">
        <v>223</v>
      </c>
      <c r="I2940" s="6" t="s">
        <v>91</v>
      </c>
      <c r="J2940" s="6" t="s">
        <v>91</v>
      </c>
      <c r="K2940" s="6" t="s">
        <v>91</v>
      </c>
      <c r="L2940" s="6" t="s">
        <v>91</v>
      </c>
      <c r="M2940" s="5" t="s">
        <v>92</v>
      </c>
      <c r="N2940" s="6" t="s">
        <v>91</v>
      </c>
      <c r="O2940" s="6" t="s">
        <v>91</v>
      </c>
      <c r="P2940" s="6" t="s">
        <v>91</v>
      </c>
      <c r="Q2940" s="6" t="s">
        <v>91</v>
      </c>
      <c r="R2940" s="5">
        <v>1</v>
      </c>
      <c r="S2940" s="5">
        <v>0</v>
      </c>
      <c r="T2940" s="5" t="s">
        <v>93</v>
      </c>
      <c r="U2940" s="5" t="s">
        <v>105</v>
      </c>
    </row>
    <row r="2941" spans="1:21">
      <c r="A2941" s="6" t="s">
        <v>87</v>
      </c>
      <c r="B2941" s="7">
        <v>1</v>
      </c>
      <c r="C2941" s="5">
        <v>3179</v>
      </c>
      <c r="D2941" s="5">
        <v>42</v>
      </c>
      <c r="E2941" s="8" t="s">
        <v>3949</v>
      </c>
      <c r="F2941" s="8">
        <v>42136003</v>
      </c>
      <c r="G2941" s="5" t="s">
        <v>3952</v>
      </c>
      <c r="H2941" s="5" t="s">
        <v>225</v>
      </c>
      <c r="I2941" s="6" t="s">
        <v>91</v>
      </c>
      <c r="J2941" s="6" t="s">
        <v>91</v>
      </c>
      <c r="K2941" s="6" t="s">
        <v>91</v>
      </c>
      <c r="L2941" s="6" t="s">
        <v>91</v>
      </c>
      <c r="M2941" s="5" t="s">
        <v>92</v>
      </c>
      <c r="N2941" s="6" t="s">
        <v>91</v>
      </c>
      <c r="O2941" s="6" t="s">
        <v>91</v>
      </c>
      <c r="P2941" s="6" t="s">
        <v>91</v>
      </c>
      <c r="Q2941" s="6" t="s">
        <v>91</v>
      </c>
      <c r="R2941" s="5">
        <v>1</v>
      </c>
      <c r="S2941" s="5">
        <v>0</v>
      </c>
      <c r="T2941" s="5" t="s">
        <v>93</v>
      </c>
      <c r="U2941" s="5" t="s">
        <v>105</v>
      </c>
    </row>
    <row r="2942" spans="1:21">
      <c r="A2942" s="6" t="s">
        <v>87</v>
      </c>
      <c r="B2942" s="7">
        <v>1</v>
      </c>
      <c r="C2942" s="5">
        <v>3180</v>
      </c>
      <c r="D2942" s="5">
        <v>42</v>
      </c>
      <c r="E2942" s="8" t="s">
        <v>3949</v>
      </c>
      <c r="F2942" s="8">
        <v>42136004</v>
      </c>
      <c r="G2942" s="5" t="s">
        <v>3953</v>
      </c>
      <c r="H2942" s="5" t="s">
        <v>227</v>
      </c>
      <c r="I2942" s="6" t="s">
        <v>91</v>
      </c>
      <c r="J2942" s="6" t="s">
        <v>91</v>
      </c>
      <c r="K2942" s="6" t="s">
        <v>91</v>
      </c>
      <c r="L2942" s="6" t="s">
        <v>91</v>
      </c>
      <c r="M2942" s="5" t="s">
        <v>92</v>
      </c>
      <c r="N2942" s="6" t="s">
        <v>91</v>
      </c>
      <c r="O2942" s="6" t="s">
        <v>91</v>
      </c>
      <c r="P2942" s="6" t="s">
        <v>91</v>
      </c>
      <c r="Q2942" s="6" t="s">
        <v>91</v>
      </c>
      <c r="R2942" s="5">
        <v>1</v>
      </c>
      <c r="S2942" s="5">
        <v>0</v>
      </c>
      <c r="T2942" s="5" t="s">
        <v>93</v>
      </c>
      <c r="U2942" s="5" t="s">
        <v>105</v>
      </c>
    </row>
    <row r="2943" spans="1:21">
      <c r="A2943" s="6" t="s">
        <v>87</v>
      </c>
      <c r="B2943" s="7">
        <v>1</v>
      </c>
      <c r="C2943" s="5">
        <v>3181</v>
      </c>
      <c r="D2943" s="5">
        <v>42</v>
      </c>
      <c r="E2943" s="8" t="s">
        <v>3561</v>
      </c>
      <c r="F2943" s="8">
        <v>421361</v>
      </c>
      <c r="G2943" s="5" t="s">
        <v>3954</v>
      </c>
      <c r="H2943" s="5" t="s">
        <v>3609</v>
      </c>
      <c r="I2943" s="6" t="s">
        <v>91</v>
      </c>
      <c r="J2943" s="6" t="s">
        <v>91</v>
      </c>
      <c r="K2943" s="6" t="s">
        <v>91</v>
      </c>
      <c r="L2943" s="6" t="s">
        <v>91</v>
      </c>
      <c r="M2943" s="5" t="s">
        <v>92</v>
      </c>
      <c r="N2943" s="6" t="s">
        <v>91</v>
      </c>
      <c r="O2943" s="6" t="s">
        <v>91</v>
      </c>
      <c r="P2943" s="6" t="s">
        <v>91</v>
      </c>
      <c r="Q2943" s="6" t="s">
        <v>91</v>
      </c>
      <c r="R2943" s="5">
        <v>1</v>
      </c>
      <c r="S2943" s="5">
        <v>0</v>
      </c>
      <c r="T2943" s="5" t="s">
        <v>93</v>
      </c>
      <c r="U2943" s="5" t="s">
        <v>105</v>
      </c>
    </row>
    <row r="2944" spans="1:21">
      <c r="A2944" s="6" t="s">
        <v>87</v>
      </c>
      <c r="B2944" s="7">
        <v>1</v>
      </c>
      <c r="C2944" s="5">
        <v>3182</v>
      </c>
      <c r="D2944" s="5">
        <v>42</v>
      </c>
      <c r="E2944" s="8" t="s">
        <v>3955</v>
      </c>
      <c r="F2944" s="8">
        <v>42136101</v>
      </c>
      <c r="G2944" s="5" t="s">
        <v>3956</v>
      </c>
      <c r="H2944" s="5" t="s">
        <v>221</v>
      </c>
      <c r="I2944" s="6" t="s">
        <v>91</v>
      </c>
      <c r="J2944" s="6" t="s">
        <v>91</v>
      </c>
      <c r="K2944" s="6" t="s">
        <v>91</v>
      </c>
      <c r="L2944" s="6" t="s">
        <v>91</v>
      </c>
      <c r="M2944" s="5" t="s">
        <v>92</v>
      </c>
      <c r="N2944" s="6" t="s">
        <v>91</v>
      </c>
      <c r="O2944" s="6" t="s">
        <v>91</v>
      </c>
      <c r="P2944" s="6" t="s">
        <v>91</v>
      </c>
      <c r="Q2944" s="6" t="s">
        <v>91</v>
      </c>
      <c r="R2944" s="5">
        <v>1</v>
      </c>
      <c r="S2944" s="5">
        <v>0</v>
      </c>
      <c r="T2944" s="5" t="s">
        <v>93</v>
      </c>
      <c r="U2944" s="5" t="s">
        <v>105</v>
      </c>
    </row>
    <row r="2945" spans="1:21">
      <c r="A2945" s="6" t="s">
        <v>87</v>
      </c>
      <c r="B2945" s="7">
        <v>1</v>
      </c>
      <c r="C2945" s="5">
        <v>3183</v>
      </c>
      <c r="D2945" s="5">
        <v>42</v>
      </c>
      <c r="E2945" s="8" t="s">
        <v>3955</v>
      </c>
      <c r="F2945" s="8">
        <v>42136102</v>
      </c>
      <c r="G2945" s="5" t="s">
        <v>3957</v>
      </c>
      <c r="H2945" s="5" t="s">
        <v>223</v>
      </c>
      <c r="I2945" s="6" t="s">
        <v>91</v>
      </c>
      <c r="J2945" s="6" t="s">
        <v>91</v>
      </c>
      <c r="K2945" s="6" t="s">
        <v>91</v>
      </c>
      <c r="L2945" s="6" t="s">
        <v>91</v>
      </c>
      <c r="M2945" s="5" t="s">
        <v>92</v>
      </c>
      <c r="N2945" s="6" t="s">
        <v>91</v>
      </c>
      <c r="O2945" s="6" t="s">
        <v>91</v>
      </c>
      <c r="P2945" s="6" t="s">
        <v>91</v>
      </c>
      <c r="Q2945" s="6" t="s">
        <v>91</v>
      </c>
      <c r="R2945" s="5">
        <v>1</v>
      </c>
      <c r="S2945" s="5">
        <v>0</v>
      </c>
      <c r="T2945" s="5" t="s">
        <v>93</v>
      </c>
      <c r="U2945" s="5" t="s">
        <v>105</v>
      </c>
    </row>
    <row r="2946" spans="1:21">
      <c r="A2946" s="6" t="s">
        <v>87</v>
      </c>
      <c r="B2946" s="7">
        <v>1</v>
      </c>
      <c r="C2946" s="5">
        <v>3184</v>
      </c>
      <c r="D2946" s="5">
        <v>42</v>
      </c>
      <c r="E2946" s="8" t="s">
        <v>3955</v>
      </c>
      <c r="F2946" s="8">
        <v>42136103</v>
      </c>
      <c r="G2946" s="5" t="s">
        <v>3958</v>
      </c>
      <c r="H2946" s="5" t="s">
        <v>225</v>
      </c>
      <c r="I2946" s="6" t="s">
        <v>91</v>
      </c>
      <c r="J2946" s="6" t="s">
        <v>91</v>
      </c>
      <c r="K2946" s="6" t="s">
        <v>91</v>
      </c>
      <c r="L2946" s="6" t="s">
        <v>91</v>
      </c>
      <c r="M2946" s="5" t="s">
        <v>92</v>
      </c>
      <c r="N2946" s="6" t="s">
        <v>91</v>
      </c>
      <c r="O2946" s="6" t="s">
        <v>91</v>
      </c>
      <c r="P2946" s="6" t="s">
        <v>91</v>
      </c>
      <c r="Q2946" s="6" t="s">
        <v>91</v>
      </c>
      <c r="R2946" s="5">
        <v>1</v>
      </c>
      <c r="S2946" s="5">
        <v>0</v>
      </c>
      <c r="T2946" s="5" t="s">
        <v>93</v>
      </c>
      <c r="U2946" s="5" t="s">
        <v>105</v>
      </c>
    </row>
    <row r="2947" spans="1:21">
      <c r="A2947" s="6" t="s">
        <v>87</v>
      </c>
      <c r="B2947" s="7">
        <v>1</v>
      </c>
      <c r="C2947" s="5">
        <v>3185</v>
      </c>
      <c r="D2947" s="5">
        <v>42</v>
      </c>
      <c r="E2947" s="8" t="s">
        <v>3955</v>
      </c>
      <c r="F2947" s="8">
        <v>42136104</v>
      </c>
      <c r="G2947" s="5" t="s">
        <v>3959</v>
      </c>
      <c r="H2947" s="5" t="s">
        <v>227</v>
      </c>
      <c r="I2947" s="6" t="s">
        <v>91</v>
      </c>
      <c r="J2947" s="6" t="s">
        <v>91</v>
      </c>
      <c r="K2947" s="6" t="s">
        <v>91</v>
      </c>
      <c r="L2947" s="6" t="s">
        <v>91</v>
      </c>
      <c r="M2947" s="5" t="s">
        <v>92</v>
      </c>
      <c r="N2947" s="6" t="s">
        <v>91</v>
      </c>
      <c r="O2947" s="6" t="s">
        <v>91</v>
      </c>
      <c r="P2947" s="6" t="s">
        <v>91</v>
      </c>
      <c r="Q2947" s="6" t="s">
        <v>91</v>
      </c>
      <c r="R2947" s="5">
        <v>1</v>
      </c>
      <c r="S2947" s="5">
        <v>0</v>
      </c>
      <c r="T2947" s="5" t="s">
        <v>93</v>
      </c>
      <c r="U2947" s="5" t="s">
        <v>105</v>
      </c>
    </row>
    <row r="2948" spans="1:21">
      <c r="A2948" s="6" t="s">
        <v>87</v>
      </c>
      <c r="B2948" s="7">
        <v>1</v>
      </c>
      <c r="C2948" s="5">
        <v>3186</v>
      </c>
      <c r="D2948" s="5">
        <v>42</v>
      </c>
      <c r="E2948" s="8" t="s">
        <v>3561</v>
      </c>
      <c r="F2948" s="8">
        <v>421362</v>
      </c>
      <c r="G2948" s="5" t="s">
        <v>3960</v>
      </c>
      <c r="H2948" s="5" t="s">
        <v>3658</v>
      </c>
      <c r="I2948" s="6" t="s">
        <v>91</v>
      </c>
      <c r="J2948" s="6" t="s">
        <v>91</v>
      </c>
      <c r="K2948" s="6" t="s">
        <v>91</v>
      </c>
      <c r="L2948" s="6" t="s">
        <v>91</v>
      </c>
      <c r="M2948" s="5" t="s">
        <v>92</v>
      </c>
      <c r="N2948" s="6" t="s">
        <v>91</v>
      </c>
      <c r="O2948" s="6" t="s">
        <v>91</v>
      </c>
      <c r="P2948" s="6" t="s">
        <v>91</v>
      </c>
      <c r="Q2948" s="6" t="s">
        <v>91</v>
      </c>
      <c r="R2948" s="5">
        <v>1</v>
      </c>
      <c r="S2948" s="5">
        <v>0</v>
      </c>
      <c r="T2948" s="5" t="s">
        <v>93</v>
      </c>
      <c r="U2948" s="5" t="s">
        <v>105</v>
      </c>
    </row>
    <row r="2949" spans="1:21">
      <c r="A2949" s="6" t="s">
        <v>87</v>
      </c>
      <c r="B2949" s="7">
        <v>1</v>
      </c>
      <c r="C2949" s="5">
        <v>3187</v>
      </c>
      <c r="D2949" s="5">
        <v>42</v>
      </c>
      <c r="E2949" s="8" t="s">
        <v>3961</v>
      </c>
      <c r="F2949" s="8">
        <v>42136201</v>
      </c>
      <c r="G2949" s="5" t="s">
        <v>3962</v>
      </c>
      <c r="H2949" s="5" t="s">
        <v>221</v>
      </c>
      <c r="I2949" s="6" t="s">
        <v>91</v>
      </c>
      <c r="J2949" s="6" t="s">
        <v>91</v>
      </c>
      <c r="K2949" s="6" t="s">
        <v>91</v>
      </c>
      <c r="L2949" s="6" t="s">
        <v>91</v>
      </c>
      <c r="M2949" s="5" t="s">
        <v>92</v>
      </c>
      <c r="N2949" s="6" t="s">
        <v>91</v>
      </c>
      <c r="O2949" s="6" t="s">
        <v>91</v>
      </c>
      <c r="P2949" s="6" t="s">
        <v>91</v>
      </c>
      <c r="Q2949" s="6" t="s">
        <v>91</v>
      </c>
      <c r="R2949" s="5">
        <v>1</v>
      </c>
      <c r="S2949" s="5">
        <v>0</v>
      </c>
      <c r="T2949" s="5" t="s">
        <v>93</v>
      </c>
      <c r="U2949" s="5" t="s">
        <v>105</v>
      </c>
    </row>
    <row r="2950" spans="1:21">
      <c r="A2950" s="6" t="s">
        <v>87</v>
      </c>
      <c r="B2950" s="7">
        <v>1</v>
      </c>
      <c r="C2950" s="5">
        <v>3188</v>
      </c>
      <c r="D2950" s="5">
        <v>42</v>
      </c>
      <c r="E2950" s="8" t="s">
        <v>3961</v>
      </c>
      <c r="F2950" s="8">
        <v>42136202</v>
      </c>
      <c r="G2950" s="5" t="s">
        <v>3963</v>
      </c>
      <c r="H2950" s="5" t="s">
        <v>223</v>
      </c>
      <c r="I2950" s="6" t="s">
        <v>91</v>
      </c>
      <c r="J2950" s="6" t="s">
        <v>91</v>
      </c>
      <c r="K2950" s="6" t="s">
        <v>91</v>
      </c>
      <c r="L2950" s="6" t="s">
        <v>91</v>
      </c>
      <c r="M2950" s="5" t="s">
        <v>92</v>
      </c>
      <c r="N2950" s="6" t="s">
        <v>91</v>
      </c>
      <c r="O2950" s="6" t="s">
        <v>91</v>
      </c>
      <c r="P2950" s="6" t="s">
        <v>91</v>
      </c>
      <c r="Q2950" s="6" t="s">
        <v>91</v>
      </c>
      <c r="R2950" s="5">
        <v>1</v>
      </c>
      <c r="S2950" s="5">
        <v>0</v>
      </c>
      <c r="T2950" s="5" t="s">
        <v>93</v>
      </c>
      <c r="U2950" s="5" t="s">
        <v>105</v>
      </c>
    </row>
    <row r="2951" spans="1:21">
      <c r="A2951" s="6" t="s">
        <v>87</v>
      </c>
      <c r="B2951" s="7">
        <v>1</v>
      </c>
      <c r="C2951" s="5">
        <v>3189</v>
      </c>
      <c r="D2951" s="5">
        <v>42</v>
      </c>
      <c r="E2951" s="8" t="s">
        <v>3961</v>
      </c>
      <c r="F2951" s="8">
        <v>42136203</v>
      </c>
      <c r="G2951" s="5" t="s">
        <v>3964</v>
      </c>
      <c r="H2951" s="5" t="s">
        <v>225</v>
      </c>
      <c r="I2951" s="6" t="s">
        <v>91</v>
      </c>
      <c r="J2951" s="6" t="s">
        <v>91</v>
      </c>
      <c r="K2951" s="6" t="s">
        <v>91</v>
      </c>
      <c r="L2951" s="6" t="s">
        <v>91</v>
      </c>
      <c r="M2951" s="5" t="s">
        <v>92</v>
      </c>
      <c r="N2951" s="6" t="s">
        <v>91</v>
      </c>
      <c r="O2951" s="6" t="s">
        <v>91</v>
      </c>
      <c r="P2951" s="6" t="s">
        <v>91</v>
      </c>
      <c r="Q2951" s="6" t="s">
        <v>91</v>
      </c>
      <c r="R2951" s="5">
        <v>1</v>
      </c>
      <c r="S2951" s="5">
        <v>0</v>
      </c>
      <c r="T2951" s="5" t="s">
        <v>93</v>
      </c>
      <c r="U2951" s="5" t="s">
        <v>105</v>
      </c>
    </row>
    <row r="2952" spans="1:21">
      <c r="A2952" s="6" t="s">
        <v>87</v>
      </c>
      <c r="B2952" s="7">
        <v>1</v>
      </c>
      <c r="C2952" s="5">
        <v>3190</v>
      </c>
      <c r="D2952" s="5">
        <v>42</v>
      </c>
      <c r="E2952" s="8" t="s">
        <v>3961</v>
      </c>
      <c r="F2952" s="8">
        <v>42136204</v>
      </c>
      <c r="G2952" s="5" t="s">
        <v>3965</v>
      </c>
      <c r="H2952" s="5" t="s">
        <v>227</v>
      </c>
      <c r="I2952" s="6" t="s">
        <v>91</v>
      </c>
      <c r="J2952" s="6" t="s">
        <v>91</v>
      </c>
      <c r="K2952" s="6" t="s">
        <v>91</v>
      </c>
      <c r="L2952" s="6" t="s">
        <v>91</v>
      </c>
      <c r="M2952" s="5" t="s">
        <v>92</v>
      </c>
      <c r="N2952" s="6" t="s">
        <v>91</v>
      </c>
      <c r="O2952" s="6" t="s">
        <v>91</v>
      </c>
      <c r="P2952" s="6" t="s">
        <v>91</v>
      </c>
      <c r="Q2952" s="6" t="s">
        <v>91</v>
      </c>
      <c r="R2952" s="5">
        <v>1</v>
      </c>
      <c r="S2952" s="5">
        <v>0</v>
      </c>
      <c r="T2952" s="5" t="s">
        <v>93</v>
      </c>
      <c r="U2952" s="5" t="s">
        <v>105</v>
      </c>
    </row>
    <row r="2953" spans="1:21">
      <c r="A2953" s="6" t="s">
        <v>87</v>
      </c>
      <c r="B2953" s="7">
        <v>1</v>
      </c>
      <c r="C2953" s="5">
        <v>3191</v>
      </c>
      <c r="D2953" s="5">
        <v>42</v>
      </c>
      <c r="E2953" s="8" t="s">
        <v>3561</v>
      </c>
      <c r="F2953" s="8">
        <v>421363</v>
      </c>
      <c r="G2953" s="5" t="s">
        <v>3966</v>
      </c>
      <c r="H2953" s="5" t="s">
        <v>3588</v>
      </c>
      <c r="I2953" s="5">
        <v>10065503573</v>
      </c>
      <c r="J2953" s="6" t="s">
        <v>91</v>
      </c>
      <c r="K2953" s="6" t="s">
        <v>91</v>
      </c>
      <c r="L2953" s="6" t="s">
        <v>91</v>
      </c>
      <c r="M2953" s="5" t="s">
        <v>92</v>
      </c>
      <c r="N2953" s="6" t="s">
        <v>91</v>
      </c>
      <c r="O2953" s="6" t="s">
        <v>91</v>
      </c>
      <c r="P2953" s="6" t="s">
        <v>91</v>
      </c>
      <c r="Q2953" s="6" t="s">
        <v>91</v>
      </c>
      <c r="R2953" s="5">
        <v>1</v>
      </c>
      <c r="S2953" s="5">
        <v>0</v>
      </c>
      <c r="T2953" s="5" t="s">
        <v>93</v>
      </c>
      <c r="U2953" s="5" t="s">
        <v>105</v>
      </c>
    </row>
    <row r="2954" spans="1:21">
      <c r="A2954" s="6" t="s">
        <v>87</v>
      </c>
      <c r="B2954" s="7">
        <v>1</v>
      </c>
      <c r="C2954" s="5">
        <v>3192</v>
      </c>
      <c r="D2954" s="5">
        <v>42</v>
      </c>
      <c r="E2954" s="8" t="s">
        <v>3967</v>
      </c>
      <c r="F2954" s="8">
        <v>42136301</v>
      </c>
      <c r="G2954" s="5" t="s">
        <v>3968</v>
      </c>
      <c r="H2954" s="5" t="s">
        <v>221</v>
      </c>
      <c r="I2954" s="6" t="s">
        <v>91</v>
      </c>
      <c r="J2954" s="6" t="s">
        <v>91</v>
      </c>
      <c r="K2954" s="6" t="s">
        <v>91</v>
      </c>
      <c r="L2954" s="6" t="s">
        <v>91</v>
      </c>
      <c r="M2954" s="5" t="s">
        <v>92</v>
      </c>
      <c r="N2954" s="6" t="s">
        <v>91</v>
      </c>
      <c r="O2954" s="6" t="s">
        <v>91</v>
      </c>
      <c r="P2954" s="6" t="s">
        <v>91</v>
      </c>
      <c r="Q2954" s="6" t="s">
        <v>91</v>
      </c>
      <c r="R2954" s="5">
        <v>1</v>
      </c>
      <c r="S2954" s="5">
        <v>0</v>
      </c>
      <c r="T2954" s="5" t="s">
        <v>93</v>
      </c>
      <c r="U2954" s="5" t="s">
        <v>105</v>
      </c>
    </row>
    <row r="2955" spans="1:21">
      <c r="A2955" s="6" t="s">
        <v>87</v>
      </c>
      <c r="B2955" s="7">
        <v>1</v>
      </c>
      <c r="C2955" s="5">
        <v>3193</v>
      </c>
      <c r="D2955" s="5">
        <v>42</v>
      </c>
      <c r="E2955" s="8" t="s">
        <v>3967</v>
      </c>
      <c r="F2955" s="8">
        <v>42136302</v>
      </c>
      <c r="G2955" s="5" t="s">
        <v>3969</v>
      </c>
      <c r="H2955" s="5" t="s">
        <v>223</v>
      </c>
      <c r="I2955" s="6" t="s">
        <v>91</v>
      </c>
      <c r="J2955" s="6" t="s">
        <v>91</v>
      </c>
      <c r="K2955" s="6" t="s">
        <v>91</v>
      </c>
      <c r="L2955" s="6" t="s">
        <v>91</v>
      </c>
      <c r="M2955" s="5" t="s">
        <v>92</v>
      </c>
      <c r="N2955" s="6" t="s">
        <v>91</v>
      </c>
      <c r="O2955" s="6" t="s">
        <v>91</v>
      </c>
      <c r="P2955" s="6" t="s">
        <v>91</v>
      </c>
      <c r="Q2955" s="6" t="s">
        <v>91</v>
      </c>
      <c r="R2955" s="5">
        <v>1</v>
      </c>
      <c r="S2955" s="5">
        <v>0</v>
      </c>
      <c r="T2955" s="5" t="s">
        <v>93</v>
      </c>
      <c r="U2955" s="5" t="s">
        <v>105</v>
      </c>
    </row>
    <row r="2956" spans="1:21">
      <c r="A2956" s="6" t="s">
        <v>87</v>
      </c>
      <c r="B2956" s="7">
        <v>1</v>
      </c>
      <c r="C2956" s="5">
        <v>3194</v>
      </c>
      <c r="D2956" s="5">
        <v>42</v>
      </c>
      <c r="E2956" s="8" t="s">
        <v>3967</v>
      </c>
      <c r="F2956" s="8">
        <v>42136303</v>
      </c>
      <c r="G2956" s="5" t="s">
        <v>3970</v>
      </c>
      <c r="H2956" s="5" t="s">
        <v>225</v>
      </c>
      <c r="I2956" s="6" t="s">
        <v>91</v>
      </c>
      <c r="J2956" s="6" t="s">
        <v>91</v>
      </c>
      <c r="K2956" s="6" t="s">
        <v>91</v>
      </c>
      <c r="L2956" s="6" t="s">
        <v>91</v>
      </c>
      <c r="M2956" s="5" t="s">
        <v>92</v>
      </c>
      <c r="N2956" s="6" t="s">
        <v>91</v>
      </c>
      <c r="O2956" s="6" t="s">
        <v>91</v>
      </c>
      <c r="P2956" s="6" t="s">
        <v>91</v>
      </c>
      <c r="Q2956" s="6" t="s">
        <v>91</v>
      </c>
      <c r="R2956" s="5">
        <v>1</v>
      </c>
      <c r="S2956" s="5">
        <v>0</v>
      </c>
      <c r="T2956" s="5" t="s">
        <v>93</v>
      </c>
      <c r="U2956" s="5" t="s">
        <v>105</v>
      </c>
    </row>
    <row r="2957" spans="1:21">
      <c r="A2957" s="6" t="s">
        <v>87</v>
      </c>
      <c r="B2957" s="7">
        <v>1</v>
      </c>
      <c r="C2957" s="5">
        <v>3195</v>
      </c>
      <c r="D2957" s="5">
        <v>42</v>
      </c>
      <c r="E2957" s="8" t="s">
        <v>3967</v>
      </c>
      <c r="F2957" s="8">
        <v>42136304</v>
      </c>
      <c r="G2957" s="5" t="s">
        <v>3971</v>
      </c>
      <c r="H2957" s="5" t="s">
        <v>227</v>
      </c>
      <c r="I2957" s="6" t="s">
        <v>91</v>
      </c>
      <c r="J2957" s="6" t="s">
        <v>91</v>
      </c>
      <c r="K2957" s="6" t="s">
        <v>91</v>
      </c>
      <c r="L2957" s="6" t="s">
        <v>91</v>
      </c>
      <c r="M2957" s="5" t="s">
        <v>92</v>
      </c>
      <c r="N2957" s="6" t="s">
        <v>91</v>
      </c>
      <c r="O2957" s="6" t="s">
        <v>91</v>
      </c>
      <c r="P2957" s="6" t="s">
        <v>91</v>
      </c>
      <c r="Q2957" s="6" t="s">
        <v>91</v>
      </c>
      <c r="R2957" s="5">
        <v>1</v>
      </c>
      <c r="S2957" s="5">
        <v>0</v>
      </c>
      <c r="T2957" s="5" t="s">
        <v>93</v>
      </c>
      <c r="U2957" s="5" t="s">
        <v>105</v>
      </c>
    </row>
    <row r="2958" spans="1:21">
      <c r="A2958" s="6" t="s">
        <v>87</v>
      </c>
      <c r="B2958" s="7">
        <v>1</v>
      </c>
      <c r="C2958" s="5">
        <v>3196</v>
      </c>
      <c r="D2958" s="5">
        <v>42</v>
      </c>
      <c r="E2958" s="8" t="s">
        <v>3561</v>
      </c>
      <c r="F2958" s="8">
        <v>421364</v>
      </c>
      <c r="G2958" s="5" t="s">
        <v>3972</v>
      </c>
      <c r="H2958" s="5" t="s">
        <v>3750</v>
      </c>
      <c r="I2958" s="5">
        <v>10065506105</v>
      </c>
      <c r="J2958" s="6" t="s">
        <v>91</v>
      </c>
      <c r="K2958" s="6" t="s">
        <v>91</v>
      </c>
      <c r="L2958" s="6" t="s">
        <v>91</v>
      </c>
      <c r="M2958" s="5" t="s">
        <v>92</v>
      </c>
      <c r="N2958" s="6" t="s">
        <v>91</v>
      </c>
      <c r="O2958" s="6" t="s">
        <v>91</v>
      </c>
      <c r="P2958" s="6" t="s">
        <v>91</v>
      </c>
      <c r="Q2958" s="6" t="s">
        <v>91</v>
      </c>
      <c r="R2958" s="5">
        <v>1</v>
      </c>
      <c r="S2958" s="5">
        <v>0</v>
      </c>
      <c r="T2958" s="5" t="s">
        <v>93</v>
      </c>
      <c r="U2958" s="5" t="s">
        <v>105</v>
      </c>
    </row>
    <row r="2959" spans="1:21">
      <c r="A2959" s="6" t="s">
        <v>87</v>
      </c>
      <c r="B2959" s="7">
        <v>1</v>
      </c>
      <c r="C2959" s="5">
        <v>3197</v>
      </c>
      <c r="D2959" s="5">
        <v>42</v>
      </c>
      <c r="E2959" s="8" t="s">
        <v>3973</v>
      </c>
      <c r="F2959" s="8">
        <v>42136401</v>
      </c>
      <c r="G2959" s="5" t="s">
        <v>3974</v>
      </c>
      <c r="H2959" s="5" t="s">
        <v>221</v>
      </c>
      <c r="I2959" s="6" t="s">
        <v>91</v>
      </c>
      <c r="J2959" s="6" t="s">
        <v>91</v>
      </c>
      <c r="K2959" s="6" t="s">
        <v>91</v>
      </c>
      <c r="L2959" s="6" t="s">
        <v>91</v>
      </c>
      <c r="M2959" s="5" t="s">
        <v>92</v>
      </c>
      <c r="N2959" s="6" t="s">
        <v>91</v>
      </c>
      <c r="O2959" s="6" t="s">
        <v>91</v>
      </c>
      <c r="P2959" s="6" t="s">
        <v>91</v>
      </c>
      <c r="Q2959" s="6" t="s">
        <v>91</v>
      </c>
      <c r="R2959" s="5">
        <v>1</v>
      </c>
      <c r="S2959" s="5">
        <v>0</v>
      </c>
      <c r="T2959" s="5" t="s">
        <v>93</v>
      </c>
      <c r="U2959" s="5" t="s">
        <v>105</v>
      </c>
    </row>
    <row r="2960" spans="1:21">
      <c r="A2960" s="6" t="s">
        <v>87</v>
      </c>
      <c r="B2960" s="7">
        <v>1</v>
      </c>
      <c r="C2960" s="5">
        <v>3198</v>
      </c>
      <c r="D2960" s="5">
        <v>42</v>
      </c>
      <c r="E2960" s="8" t="s">
        <v>3973</v>
      </c>
      <c r="F2960" s="8">
        <v>42136402</v>
      </c>
      <c r="G2960" s="5" t="s">
        <v>3975</v>
      </c>
      <c r="H2960" s="5" t="s">
        <v>223</v>
      </c>
      <c r="I2960" s="6" t="s">
        <v>91</v>
      </c>
      <c r="J2960" s="6" t="s">
        <v>91</v>
      </c>
      <c r="K2960" s="6" t="s">
        <v>91</v>
      </c>
      <c r="L2960" s="6" t="s">
        <v>91</v>
      </c>
      <c r="M2960" s="5" t="s">
        <v>92</v>
      </c>
      <c r="N2960" s="6" t="s">
        <v>91</v>
      </c>
      <c r="O2960" s="6" t="s">
        <v>91</v>
      </c>
      <c r="P2960" s="6" t="s">
        <v>91</v>
      </c>
      <c r="Q2960" s="6" t="s">
        <v>91</v>
      </c>
      <c r="R2960" s="5">
        <v>1</v>
      </c>
      <c r="S2960" s="5">
        <v>0</v>
      </c>
      <c r="T2960" s="5" t="s">
        <v>93</v>
      </c>
      <c r="U2960" s="5" t="s">
        <v>105</v>
      </c>
    </row>
    <row r="2961" spans="1:21">
      <c r="A2961" s="6" t="s">
        <v>87</v>
      </c>
      <c r="B2961" s="7">
        <v>1</v>
      </c>
      <c r="C2961" s="5">
        <v>3199</v>
      </c>
      <c r="D2961" s="5">
        <v>42</v>
      </c>
      <c r="E2961" s="8" t="s">
        <v>3973</v>
      </c>
      <c r="F2961" s="8">
        <v>42136403</v>
      </c>
      <c r="G2961" s="5" t="s">
        <v>3976</v>
      </c>
      <c r="H2961" s="5" t="s">
        <v>225</v>
      </c>
      <c r="I2961" s="6" t="s">
        <v>91</v>
      </c>
      <c r="J2961" s="6" t="s">
        <v>91</v>
      </c>
      <c r="K2961" s="6" t="s">
        <v>91</v>
      </c>
      <c r="L2961" s="6" t="s">
        <v>91</v>
      </c>
      <c r="M2961" s="5" t="s">
        <v>92</v>
      </c>
      <c r="N2961" s="6" t="s">
        <v>91</v>
      </c>
      <c r="O2961" s="6" t="s">
        <v>91</v>
      </c>
      <c r="P2961" s="6" t="s">
        <v>91</v>
      </c>
      <c r="Q2961" s="6" t="s">
        <v>91</v>
      </c>
      <c r="R2961" s="5">
        <v>1</v>
      </c>
      <c r="S2961" s="5">
        <v>0</v>
      </c>
      <c r="T2961" s="5" t="s">
        <v>93</v>
      </c>
      <c r="U2961" s="5" t="s">
        <v>105</v>
      </c>
    </row>
    <row r="2962" spans="1:21">
      <c r="A2962" s="6" t="s">
        <v>87</v>
      </c>
      <c r="B2962" s="7">
        <v>1</v>
      </c>
      <c r="C2962" s="5">
        <v>3200</v>
      </c>
      <c r="D2962" s="5">
        <v>42</v>
      </c>
      <c r="E2962" s="8" t="s">
        <v>3973</v>
      </c>
      <c r="F2962" s="8">
        <v>42136404</v>
      </c>
      <c r="G2962" s="5" t="s">
        <v>3977</v>
      </c>
      <c r="H2962" s="5" t="s">
        <v>227</v>
      </c>
      <c r="I2962" s="6" t="s">
        <v>91</v>
      </c>
      <c r="J2962" s="6" t="s">
        <v>91</v>
      </c>
      <c r="K2962" s="6" t="s">
        <v>91</v>
      </c>
      <c r="L2962" s="6" t="s">
        <v>91</v>
      </c>
      <c r="M2962" s="5" t="s">
        <v>92</v>
      </c>
      <c r="N2962" s="6" t="s">
        <v>91</v>
      </c>
      <c r="O2962" s="6" t="s">
        <v>91</v>
      </c>
      <c r="P2962" s="6" t="s">
        <v>91</v>
      </c>
      <c r="Q2962" s="6" t="s">
        <v>91</v>
      </c>
      <c r="R2962" s="5">
        <v>1</v>
      </c>
      <c r="S2962" s="5">
        <v>0</v>
      </c>
      <c r="T2962" s="5" t="s">
        <v>93</v>
      </c>
      <c r="U2962" s="5" t="s">
        <v>105</v>
      </c>
    </row>
    <row r="2963" spans="1:21">
      <c r="A2963" s="6" t="s">
        <v>87</v>
      </c>
      <c r="B2963" s="7">
        <v>1</v>
      </c>
      <c r="C2963" s="5">
        <v>3201</v>
      </c>
      <c r="D2963" s="5">
        <v>42</v>
      </c>
      <c r="E2963" s="8" t="s">
        <v>3561</v>
      </c>
      <c r="F2963" s="8">
        <v>421365</v>
      </c>
      <c r="G2963" s="5" t="s">
        <v>3978</v>
      </c>
      <c r="H2963" s="5" t="s">
        <v>3672</v>
      </c>
      <c r="I2963" s="6" t="s">
        <v>91</v>
      </c>
      <c r="J2963" s="6" t="s">
        <v>91</v>
      </c>
      <c r="K2963" s="6" t="s">
        <v>91</v>
      </c>
      <c r="L2963" s="6" t="s">
        <v>91</v>
      </c>
      <c r="M2963" s="5" t="s">
        <v>92</v>
      </c>
      <c r="N2963" s="6" t="s">
        <v>91</v>
      </c>
      <c r="O2963" s="6" t="s">
        <v>91</v>
      </c>
      <c r="P2963" s="6" t="s">
        <v>91</v>
      </c>
      <c r="Q2963" s="6" t="s">
        <v>91</v>
      </c>
      <c r="R2963" s="5">
        <v>1</v>
      </c>
      <c r="S2963" s="5">
        <v>0</v>
      </c>
      <c r="T2963" s="5" t="s">
        <v>93</v>
      </c>
      <c r="U2963" s="5" t="s">
        <v>105</v>
      </c>
    </row>
    <row r="2964" spans="1:21">
      <c r="A2964" s="6" t="s">
        <v>87</v>
      </c>
      <c r="B2964" s="7">
        <v>1</v>
      </c>
      <c r="C2964" s="5">
        <v>3202</v>
      </c>
      <c r="D2964" s="5">
        <v>42</v>
      </c>
      <c r="E2964" s="8" t="s">
        <v>3979</v>
      </c>
      <c r="F2964" s="8">
        <v>42136501</v>
      </c>
      <c r="G2964" s="5" t="s">
        <v>3980</v>
      </c>
      <c r="H2964" s="5" t="s">
        <v>221</v>
      </c>
      <c r="I2964" s="6" t="s">
        <v>91</v>
      </c>
      <c r="J2964" s="6" t="s">
        <v>91</v>
      </c>
      <c r="K2964" s="6" t="s">
        <v>91</v>
      </c>
      <c r="L2964" s="6" t="s">
        <v>91</v>
      </c>
      <c r="M2964" s="5" t="s">
        <v>92</v>
      </c>
      <c r="N2964" s="6" t="s">
        <v>91</v>
      </c>
      <c r="O2964" s="6" t="s">
        <v>91</v>
      </c>
      <c r="P2964" s="6" t="s">
        <v>91</v>
      </c>
      <c r="Q2964" s="6" t="s">
        <v>91</v>
      </c>
      <c r="R2964" s="5">
        <v>1</v>
      </c>
      <c r="S2964" s="5">
        <v>0</v>
      </c>
      <c r="T2964" s="5" t="s">
        <v>93</v>
      </c>
      <c r="U2964" s="5" t="s">
        <v>105</v>
      </c>
    </row>
    <row r="2965" spans="1:21">
      <c r="A2965" s="6" t="s">
        <v>87</v>
      </c>
      <c r="B2965" s="7">
        <v>1</v>
      </c>
      <c r="C2965" s="5">
        <v>3203</v>
      </c>
      <c r="D2965" s="5">
        <v>42</v>
      </c>
      <c r="E2965" s="8" t="s">
        <v>3979</v>
      </c>
      <c r="F2965" s="8">
        <v>42136502</v>
      </c>
      <c r="G2965" s="5" t="s">
        <v>3981</v>
      </c>
      <c r="H2965" s="5" t="s">
        <v>223</v>
      </c>
      <c r="I2965" s="6" t="s">
        <v>91</v>
      </c>
      <c r="J2965" s="6" t="s">
        <v>91</v>
      </c>
      <c r="K2965" s="6" t="s">
        <v>91</v>
      </c>
      <c r="L2965" s="6" t="s">
        <v>91</v>
      </c>
      <c r="M2965" s="5" t="s">
        <v>92</v>
      </c>
      <c r="N2965" s="6" t="s">
        <v>91</v>
      </c>
      <c r="O2965" s="6" t="s">
        <v>91</v>
      </c>
      <c r="P2965" s="6" t="s">
        <v>91</v>
      </c>
      <c r="Q2965" s="6" t="s">
        <v>91</v>
      </c>
      <c r="R2965" s="5">
        <v>1</v>
      </c>
      <c r="S2965" s="5">
        <v>0</v>
      </c>
      <c r="T2965" s="5" t="s">
        <v>93</v>
      </c>
      <c r="U2965" s="5" t="s">
        <v>105</v>
      </c>
    </row>
    <row r="2966" spans="1:21">
      <c r="A2966" s="6" t="s">
        <v>87</v>
      </c>
      <c r="B2966" s="7">
        <v>1</v>
      </c>
      <c r="C2966" s="5">
        <v>3204</v>
      </c>
      <c r="D2966" s="5">
        <v>42</v>
      </c>
      <c r="E2966" s="8" t="s">
        <v>3979</v>
      </c>
      <c r="F2966" s="8">
        <v>42136503</v>
      </c>
      <c r="G2966" s="5" t="s">
        <v>3982</v>
      </c>
      <c r="H2966" s="5" t="s">
        <v>225</v>
      </c>
      <c r="I2966" s="6" t="s">
        <v>91</v>
      </c>
      <c r="J2966" s="6" t="s">
        <v>91</v>
      </c>
      <c r="K2966" s="6" t="s">
        <v>91</v>
      </c>
      <c r="L2966" s="6" t="s">
        <v>91</v>
      </c>
      <c r="M2966" s="5" t="s">
        <v>92</v>
      </c>
      <c r="N2966" s="6" t="s">
        <v>91</v>
      </c>
      <c r="O2966" s="6" t="s">
        <v>91</v>
      </c>
      <c r="P2966" s="6" t="s">
        <v>91</v>
      </c>
      <c r="Q2966" s="6" t="s">
        <v>91</v>
      </c>
      <c r="R2966" s="5">
        <v>1</v>
      </c>
      <c r="S2966" s="5">
        <v>0</v>
      </c>
      <c r="T2966" s="5" t="s">
        <v>93</v>
      </c>
      <c r="U2966" s="5" t="s">
        <v>105</v>
      </c>
    </row>
    <row r="2967" spans="1:21">
      <c r="A2967" s="6" t="s">
        <v>87</v>
      </c>
      <c r="B2967" s="7">
        <v>1</v>
      </c>
      <c r="C2967" s="5">
        <v>3205</v>
      </c>
      <c r="D2967" s="5">
        <v>42</v>
      </c>
      <c r="E2967" s="8" t="s">
        <v>3979</v>
      </c>
      <c r="F2967" s="8">
        <v>42136504</v>
      </c>
      <c r="G2967" s="5" t="s">
        <v>3983</v>
      </c>
      <c r="H2967" s="5" t="s">
        <v>227</v>
      </c>
      <c r="I2967" s="6" t="s">
        <v>91</v>
      </c>
      <c r="J2967" s="6" t="s">
        <v>91</v>
      </c>
      <c r="K2967" s="6" t="s">
        <v>91</v>
      </c>
      <c r="L2967" s="6" t="s">
        <v>91</v>
      </c>
      <c r="M2967" s="5" t="s">
        <v>92</v>
      </c>
      <c r="N2967" s="6" t="s">
        <v>91</v>
      </c>
      <c r="O2967" s="6" t="s">
        <v>91</v>
      </c>
      <c r="P2967" s="6" t="s">
        <v>91</v>
      </c>
      <c r="Q2967" s="6" t="s">
        <v>91</v>
      </c>
      <c r="R2967" s="5">
        <v>1</v>
      </c>
      <c r="S2967" s="5">
        <v>0</v>
      </c>
      <c r="T2967" s="5" t="s">
        <v>93</v>
      </c>
      <c r="U2967" s="5" t="s">
        <v>105</v>
      </c>
    </row>
    <row r="2968" spans="1:21">
      <c r="A2968" s="6" t="s">
        <v>87</v>
      </c>
      <c r="B2968" s="7">
        <v>1</v>
      </c>
      <c r="C2968" s="5">
        <v>3206</v>
      </c>
      <c r="D2968" s="5">
        <v>42</v>
      </c>
      <c r="E2968" s="8" t="s">
        <v>3561</v>
      </c>
      <c r="F2968" s="8">
        <v>421366</v>
      </c>
      <c r="G2968" s="5" t="s">
        <v>3984</v>
      </c>
      <c r="H2968" s="5" t="s">
        <v>3679</v>
      </c>
      <c r="I2968" s="6" t="s">
        <v>91</v>
      </c>
      <c r="J2968" s="6" t="s">
        <v>91</v>
      </c>
      <c r="K2968" s="6" t="s">
        <v>91</v>
      </c>
      <c r="L2968" s="6" t="s">
        <v>91</v>
      </c>
      <c r="M2968" s="5" t="s">
        <v>92</v>
      </c>
      <c r="N2968" s="6" t="s">
        <v>91</v>
      </c>
      <c r="O2968" s="6" t="s">
        <v>91</v>
      </c>
      <c r="P2968" s="6" t="s">
        <v>91</v>
      </c>
      <c r="Q2968" s="6" t="s">
        <v>91</v>
      </c>
      <c r="R2968" s="5">
        <v>1</v>
      </c>
      <c r="S2968" s="5">
        <v>0</v>
      </c>
      <c r="T2968" s="5" t="s">
        <v>93</v>
      </c>
      <c r="U2968" s="5" t="s">
        <v>105</v>
      </c>
    </row>
    <row r="2969" spans="1:21">
      <c r="A2969" s="6" t="s">
        <v>87</v>
      </c>
      <c r="B2969" s="7">
        <v>1</v>
      </c>
      <c r="C2969" s="5">
        <v>3207</v>
      </c>
      <c r="D2969" s="5">
        <v>42</v>
      </c>
      <c r="E2969" s="8" t="s">
        <v>3985</v>
      </c>
      <c r="F2969" s="8">
        <v>42136601</v>
      </c>
      <c r="G2969" s="5" t="s">
        <v>3986</v>
      </c>
      <c r="H2969" s="5" t="s">
        <v>221</v>
      </c>
      <c r="I2969" s="6" t="s">
        <v>91</v>
      </c>
      <c r="J2969" s="6" t="s">
        <v>91</v>
      </c>
      <c r="K2969" s="6" t="s">
        <v>91</v>
      </c>
      <c r="L2969" s="6" t="s">
        <v>91</v>
      </c>
      <c r="M2969" s="5" t="s">
        <v>92</v>
      </c>
      <c r="N2969" s="6" t="s">
        <v>91</v>
      </c>
      <c r="O2969" s="6" t="s">
        <v>91</v>
      </c>
      <c r="P2969" s="6" t="s">
        <v>91</v>
      </c>
      <c r="Q2969" s="6" t="s">
        <v>91</v>
      </c>
      <c r="R2969" s="5">
        <v>1</v>
      </c>
      <c r="S2969" s="5">
        <v>0</v>
      </c>
      <c r="T2969" s="5" t="s">
        <v>93</v>
      </c>
      <c r="U2969" s="5" t="s">
        <v>105</v>
      </c>
    </row>
    <row r="2970" spans="1:21">
      <c r="A2970" s="6" t="s">
        <v>87</v>
      </c>
      <c r="B2970" s="7">
        <v>1</v>
      </c>
      <c r="C2970" s="5">
        <v>3208</v>
      </c>
      <c r="D2970" s="5">
        <v>42</v>
      </c>
      <c r="E2970" s="8" t="s">
        <v>3985</v>
      </c>
      <c r="F2970" s="8">
        <v>42136602</v>
      </c>
      <c r="G2970" s="5" t="s">
        <v>3987</v>
      </c>
      <c r="H2970" s="5" t="s">
        <v>223</v>
      </c>
      <c r="I2970" s="6" t="s">
        <v>91</v>
      </c>
      <c r="J2970" s="6" t="s">
        <v>91</v>
      </c>
      <c r="K2970" s="6" t="s">
        <v>91</v>
      </c>
      <c r="L2970" s="6" t="s">
        <v>91</v>
      </c>
      <c r="M2970" s="5" t="s">
        <v>92</v>
      </c>
      <c r="N2970" s="6" t="s">
        <v>91</v>
      </c>
      <c r="O2970" s="6" t="s">
        <v>91</v>
      </c>
      <c r="P2970" s="6" t="s">
        <v>91</v>
      </c>
      <c r="Q2970" s="6" t="s">
        <v>91</v>
      </c>
      <c r="R2970" s="5">
        <v>1</v>
      </c>
      <c r="S2970" s="5">
        <v>0</v>
      </c>
      <c r="T2970" s="5" t="s">
        <v>93</v>
      </c>
      <c r="U2970" s="5" t="s">
        <v>105</v>
      </c>
    </row>
    <row r="2971" spans="1:21">
      <c r="A2971" s="6" t="s">
        <v>87</v>
      </c>
      <c r="B2971" s="7">
        <v>1</v>
      </c>
      <c r="C2971" s="5">
        <v>3209</v>
      </c>
      <c r="D2971" s="5">
        <v>42</v>
      </c>
      <c r="E2971" s="8" t="s">
        <v>3985</v>
      </c>
      <c r="F2971" s="8">
        <v>42136603</v>
      </c>
      <c r="G2971" s="5" t="s">
        <v>3988</v>
      </c>
      <c r="H2971" s="5" t="s">
        <v>225</v>
      </c>
      <c r="I2971" s="6" t="s">
        <v>91</v>
      </c>
      <c r="J2971" s="6" t="s">
        <v>91</v>
      </c>
      <c r="K2971" s="6" t="s">
        <v>91</v>
      </c>
      <c r="L2971" s="6" t="s">
        <v>91</v>
      </c>
      <c r="M2971" s="5" t="s">
        <v>92</v>
      </c>
      <c r="N2971" s="6" t="s">
        <v>91</v>
      </c>
      <c r="O2971" s="6" t="s">
        <v>91</v>
      </c>
      <c r="P2971" s="6" t="s">
        <v>91</v>
      </c>
      <c r="Q2971" s="6" t="s">
        <v>91</v>
      </c>
      <c r="R2971" s="5">
        <v>1</v>
      </c>
      <c r="S2971" s="5">
        <v>0</v>
      </c>
      <c r="T2971" s="5" t="s">
        <v>93</v>
      </c>
      <c r="U2971" s="5" t="s">
        <v>105</v>
      </c>
    </row>
    <row r="2972" spans="1:21">
      <c r="A2972" s="6" t="s">
        <v>87</v>
      </c>
      <c r="B2972" s="7">
        <v>1</v>
      </c>
      <c r="C2972" s="5">
        <v>3210</v>
      </c>
      <c r="D2972" s="5">
        <v>42</v>
      </c>
      <c r="E2972" s="8" t="s">
        <v>3985</v>
      </c>
      <c r="F2972" s="8">
        <v>42136604</v>
      </c>
      <c r="G2972" s="5" t="s">
        <v>3989</v>
      </c>
      <c r="H2972" s="5" t="s">
        <v>227</v>
      </c>
      <c r="I2972" s="6" t="s">
        <v>91</v>
      </c>
      <c r="J2972" s="6" t="s">
        <v>91</v>
      </c>
      <c r="K2972" s="6" t="s">
        <v>91</v>
      </c>
      <c r="L2972" s="6" t="s">
        <v>91</v>
      </c>
      <c r="M2972" s="5" t="s">
        <v>92</v>
      </c>
      <c r="N2972" s="6" t="s">
        <v>91</v>
      </c>
      <c r="O2972" s="6" t="s">
        <v>91</v>
      </c>
      <c r="P2972" s="6" t="s">
        <v>91</v>
      </c>
      <c r="Q2972" s="6" t="s">
        <v>91</v>
      </c>
      <c r="R2972" s="5">
        <v>1</v>
      </c>
      <c r="S2972" s="5">
        <v>0</v>
      </c>
      <c r="T2972" s="5" t="s">
        <v>93</v>
      </c>
      <c r="U2972" s="5" t="s">
        <v>105</v>
      </c>
    </row>
    <row r="2973" spans="1:21">
      <c r="A2973" s="6" t="s">
        <v>87</v>
      </c>
      <c r="B2973" s="7">
        <v>1</v>
      </c>
      <c r="C2973" s="5">
        <v>3211</v>
      </c>
      <c r="D2973" s="5">
        <v>42</v>
      </c>
      <c r="E2973" s="8" t="s">
        <v>3561</v>
      </c>
      <c r="F2973" s="8">
        <v>421367</v>
      </c>
      <c r="G2973" s="5" t="s">
        <v>3990</v>
      </c>
      <c r="H2973" s="5" t="s">
        <v>3616</v>
      </c>
      <c r="I2973" s="5">
        <v>10065501027</v>
      </c>
      <c r="J2973" s="6" t="s">
        <v>91</v>
      </c>
      <c r="K2973" s="6" t="s">
        <v>91</v>
      </c>
      <c r="L2973" s="6" t="s">
        <v>91</v>
      </c>
      <c r="M2973" s="5" t="s">
        <v>92</v>
      </c>
      <c r="N2973" s="6" t="s">
        <v>91</v>
      </c>
      <c r="O2973" s="6" t="s">
        <v>91</v>
      </c>
      <c r="P2973" s="6" t="s">
        <v>91</v>
      </c>
      <c r="Q2973" s="6" t="s">
        <v>91</v>
      </c>
      <c r="R2973" s="5">
        <v>1</v>
      </c>
      <c r="S2973" s="5">
        <v>0</v>
      </c>
      <c r="T2973" s="5" t="s">
        <v>93</v>
      </c>
      <c r="U2973" s="5" t="s">
        <v>105</v>
      </c>
    </row>
    <row r="2974" spans="1:21">
      <c r="A2974" s="6" t="s">
        <v>87</v>
      </c>
      <c r="B2974" s="7">
        <v>1</v>
      </c>
      <c r="C2974" s="5">
        <v>3212</v>
      </c>
      <c r="D2974" s="5">
        <v>42</v>
      </c>
      <c r="E2974" s="8" t="s">
        <v>3991</v>
      </c>
      <c r="F2974" s="8">
        <v>42136701</v>
      </c>
      <c r="G2974" s="5" t="s">
        <v>3992</v>
      </c>
      <c r="H2974" s="5" t="s">
        <v>221</v>
      </c>
      <c r="I2974" s="6" t="s">
        <v>91</v>
      </c>
      <c r="J2974" s="6" t="s">
        <v>91</v>
      </c>
      <c r="K2974" s="6" t="s">
        <v>91</v>
      </c>
      <c r="L2974" s="6" t="s">
        <v>91</v>
      </c>
      <c r="M2974" s="5" t="s">
        <v>92</v>
      </c>
      <c r="N2974" s="6" t="s">
        <v>91</v>
      </c>
      <c r="O2974" s="6" t="s">
        <v>91</v>
      </c>
      <c r="P2974" s="6" t="s">
        <v>91</v>
      </c>
      <c r="Q2974" s="6" t="s">
        <v>91</v>
      </c>
      <c r="R2974" s="5">
        <v>1</v>
      </c>
      <c r="S2974" s="5">
        <v>0</v>
      </c>
      <c r="T2974" s="5" t="s">
        <v>93</v>
      </c>
      <c r="U2974" s="5" t="s">
        <v>105</v>
      </c>
    </row>
    <row r="2975" spans="1:21">
      <c r="A2975" s="6" t="s">
        <v>87</v>
      </c>
      <c r="B2975" s="7">
        <v>1</v>
      </c>
      <c r="C2975" s="5">
        <v>3213</v>
      </c>
      <c r="D2975" s="5">
        <v>42</v>
      </c>
      <c r="E2975" s="8" t="s">
        <v>3991</v>
      </c>
      <c r="F2975" s="8">
        <v>42136702</v>
      </c>
      <c r="G2975" s="5" t="s">
        <v>3993</v>
      </c>
      <c r="H2975" s="5" t="s">
        <v>223</v>
      </c>
      <c r="I2975" s="6" t="s">
        <v>91</v>
      </c>
      <c r="J2975" s="6" t="s">
        <v>91</v>
      </c>
      <c r="K2975" s="6" t="s">
        <v>91</v>
      </c>
      <c r="L2975" s="6" t="s">
        <v>91</v>
      </c>
      <c r="M2975" s="5" t="s">
        <v>92</v>
      </c>
      <c r="N2975" s="6" t="s">
        <v>91</v>
      </c>
      <c r="O2975" s="6" t="s">
        <v>91</v>
      </c>
      <c r="P2975" s="6" t="s">
        <v>91</v>
      </c>
      <c r="Q2975" s="6" t="s">
        <v>91</v>
      </c>
      <c r="R2975" s="5">
        <v>1</v>
      </c>
      <c r="S2975" s="5">
        <v>0</v>
      </c>
      <c r="T2975" s="5" t="s">
        <v>93</v>
      </c>
      <c r="U2975" s="5" t="s">
        <v>105</v>
      </c>
    </row>
    <row r="2976" spans="1:21">
      <c r="A2976" s="6" t="s">
        <v>87</v>
      </c>
      <c r="B2976" s="7">
        <v>1</v>
      </c>
      <c r="C2976" s="5">
        <v>3214</v>
      </c>
      <c r="D2976" s="5">
        <v>42</v>
      </c>
      <c r="E2976" s="8" t="s">
        <v>3991</v>
      </c>
      <c r="F2976" s="8">
        <v>42136703</v>
      </c>
      <c r="G2976" s="5" t="s">
        <v>3994</v>
      </c>
      <c r="H2976" s="5" t="s">
        <v>225</v>
      </c>
      <c r="I2976" s="6" t="s">
        <v>91</v>
      </c>
      <c r="J2976" s="6" t="s">
        <v>91</v>
      </c>
      <c r="K2976" s="6" t="s">
        <v>91</v>
      </c>
      <c r="L2976" s="6" t="s">
        <v>91</v>
      </c>
      <c r="M2976" s="5" t="s">
        <v>92</v>
      </c>
      <c r="N2976" s="6" t="s">
        <v>91</v>
      </c>
      <c r="O2976" s="6" t="s">
        <v>91</v>
      </c>
      <c r="P2976" s="6" t="s">
        <v>91</v>
      </c>
      <c r="Q2976" s="6" t="s">
        <v>91</v>
      </c>
      <c r="R2976" s="5">
        <v>1</v>
      </c>
      <c r="S2976" s="5">
        <v>0</v>
      </c>
      <c r="T2976" s="5" t="s">
        <v>93</v>
      </c>
      <c r="U2976" s="5" t="s">
        <v>105</v>
      </c>
    </row>
    <row r="2977" spans="1:21">
      <c r="A2977" s="6" t="s">
        <v>87</v>
      </c>
      <c r="B2977" s="7">
        <v>1</v>
      </c>
      <c r="C2977" s="5">
        <v>3215</v>
      </c>
      <c r="D2977" s="5">
        <v>42</v>
      </c>
      <c r="E2977" s="8" t="s">
        <v>3991</v>
      </c>
      <c r="F2977" s="8">
        <v>42136704</v>
      </c>
      <c r="G2977" s="5" t="s">
        <v>3995</v>
      </c>
      <c r="H2977" s="5" t="s">
        <v>227</v>
      </c>
      <c r="I2977" s="6" t="s">
        <v>91</v>
      </c>
      <c r="J2977" s="6" t="s">
        <v>91</v>
      </c>
      <c r="K2977" s="6" t="s">
        <v>91</v>
      </c>
      <c r="L2977" s="6" t="s">
        <v>91</v>
      </c>
      <c r="M2977" s="5" t="s">
        <v>92</v>
      </c>
      <c r="N2977" s="6" t="s">
        <v>91</v>
      </c>
      <c r="O2977" s="6" t="s">
        <v>91</v>
      </c>
      <c r="P2977" s="6" t="s">
        <v>91</v>
      </c>
      <c r="Q2977" s="6" t="s">
        <v>91</v>
      </c>
      <c r="R2977" s="5">
        <v>1</v>
      </c>
      <c r="S2977" s="5">
        <v>0</v>
      </c>
      <c r="T2977" s="5" t="s">
        <v>93</v>
      </c>
      <c r="U2977" s="5" t="s">
        <v>105</v>
      </c>
    </row>
    <row r="2978" spans="1:21">
      <c r="A2978" s="6" t="s">
        <v>87</v>
      </c>
      <c r="B2978" s="7">
        <v>1</v>
      </c>
      <c r="C2978" s="5">
        <v>3216</v>
      </c>
      <c r="D2978" s="5">
        <v>42</v>
      </c>
      <c r="E2978" s="8" t="s">
        <v>3561</v>
      </c>
      <c r="F2978" s="8">
        <v>421368</v>
      </c>
      <c r="G2978" s="5" t="s">
        <v>3996</v>
      </c>
      <c r="H2978" s="5" t="s">
        <v>3651</v>
      </c>
      <c r="I2978" s="5">
        <v>10065506407</v>
      </c>
      <c r="J2978" s="6" t="s">
        <v>91</v>
      </c>
      <c r="K2978" s="6" t="s">
        <v>91</v>
      </c>
      <c r="L2978" s="6" t="s">
        <v>91</v>
      </c>
      <c r="M2978" s="5" t="s">
        <v>92</v>
      </c>
      <c r="N2978" s="6" t="s">
        <v>91</v>
      </c>
      <c r="O2978" s="6" t="s">
        <v>91</v>
      </c>
      <c r="P2978" s="6" t="s">
        <v>91</v>
      </c>
      <c r="Q2978" s="6" t="s">
        <v>91</v>
      </c>
      <c r="R2978" s="5">
        <v>1</v>
      </c>
      <c r="S2978" s="5">
        <v>0</v>
      </c>
      <c r="T2978" s="5" t="s">
        <v>93</v>
      </c>
      <c r="U2978" s="5" t="s">
        <v>105</v>
      </c>
    </row>
    <row r="2979" spans="1:21">
      <c r="A2979" s="6" t="s">
        <v>87</v>
      </c>
      <c r="B2979" s="7">
        <v>1</v>
      </c>
      <c r="C2979" s="5">
        <v>3217</v>
      </c>
      <c r="D2979" s="5">
        <v>42</v>
      </c>
      <c r="E2979" s="8" t="s">
        <v>3997</v>
      </c>
      <c r="F2979" s="8">
        <v>42136801</v>
      </c>
      <c r="G2979" s="5" t="s">
        <v>3998</v>
      </c>
      <c r="H2979" s="5" t="s">
        <v>221</v>
      </c>
      <c r="I2979" s="6" t="s">
        <v>91</v>
      </c>
      <c r="J2979" s="6" t="s">
        <v>91</v>
      </c>
      <c r="K2979" s="6" t="s">
        <v>91</v>
      </c>
      <c r="L2979" s="6" t="s">
        <v>91</v>
      </c>
      <c r="M2979" s="5" t="s">
        <v>92</v>
      </c>
      <c r="N2979" s="6" t="s">
        <v>91</v>
      </c>
      <c r="O2979" s="6" t="s">
        <v>91</v>
      </c>
      <c r="P2979" s="6" t="s">
        <v>91</v>
      </c>
      <c r="Q2979" s="6" t="s">
        <v>91</v>
      </c>
      <c r="R2979" s="5">
        <v>1</v>
      </c>
      <c r="S2979" s="5">
        <v>0</v>
      </c>
      <c r="T2979" s="5" t="s">
        <v>93</v>
      </c>
      <c r="U2979" s="5" t="s">
        <v>105</v>
      </c>
    </row>
    <row r="2980" spans="1:21">
      <c r="A2980" s="6" t="s">
        <v>87</v>
      </c>
      <c r="B2980" s="7">
        <v>1</v>
      </c>
      <c r="C2980" s="5">
        <v>3218</v>
      </c>
      <c r="D2980" s="5">
        <v>42</v>
      </c>
      <c r="E2980" s="8" t="s">
        <v>3997</v>
      </c>
      <c r="F2980" s="8">
        <v>42136802</v>
      </c>
      <c r="G2980" s="5" t="s">
        <v>3999</v>
      </c>
      <c r="H2980" s="5" t="s">
        <v>223</v>
      </c>
      <c r="I2980" s="6" t="s">
        <v>91</v>
      </c>
      <c r="J2980" s="6" t="s">
        <v>91</v>
      </c>
      <c r="K2980" s="6" t="s">
        <v>91</v>
      </c>
      <c r="L2980" s="6" t="s">
        <v>91</v>
      </c>
      <c r="M2980" s="5" t="s">
        <v>92</v>
      </c>
      <c r="N2980" s="6" t="s">
        <v>91</v>
      </c>
      <c r="O2980" s="6" t="s">
        <v>91</v>
      </c>
      <c r="P2980" s="6" t="s">
        <v>91</v>
      </c>
      <c r="Q2980" s="6" t="s">
        <v>91</v>
      </c>
      <c r="R2980" s="5">
        <v>1</v>
      </c>
      <c r="S2980" s="5">
        <v>0</v>
      </c>
      <c r="T2980" s="5" t="s">
        <v>93</v>
      </c>
      <c r="U2980" s="5" t="s">
        <v>105</v>
      </c>
    </row>
    <row r="2981" spans="1:21">
      <c r="A2981" s="6" t="s">
        <v>87</v>
      </c>
      <c r="B2981" s="7">
        <v>1</v>
      </c>
      <c r="C2981" s="5">
        <v>3219</v>
      </c>
      <c r="D2981" s="5">
        <v>42</v>
      </c>
      <c r="E2981" s="8" t="s">
        <v>3997</v>
      </c>
      <c r="F2981" s="8">
        <v>42136803</v>
      </c>
      <c r="G2981" s="5" t="s">
        <v>4000</v>
      </c>
      <c r="H2981" s="5" t="s">
        <v>225</v>
      </c>
      <c r="I2981" s="6" t="s">
        <v>91</v>
      </c>
      <c r="J2981" s="6" t="s">
        <v>91</v>
      </c>
      <c r="K2981" s="6" t="s">
        <v>91</v>
      </c>
      <c r="L2981" s="6" t="s">
        <v>91</v>
      </c>
      <c r="M2981" s="5" t="s">
        <v>92</v>
      </c>
      <c r="N2981" s="6" t="s">
        <v>91</v>
      </c>
      <c r="O2981" s="6" t="s">
        <v>91</v>
      </c>
      <c r="P2981" s="6" t="s">
        <v>91</v>
      </c>
      <c r="Q2981" s="6" t="s">
        <v>91</v>
      </c>
      <c r="R2981" s="5">
        <v>1</v>
      </c>
      <c r="S2981" s="5">
        <v>0</v>
      </c>
      <c r="T2981" s="5" t="s">
        <v>93</v>
      </c>
      <c r="U2981" s="5" t="s">
        <v>105</v>
      </c>
    </row>
    <row r="2982" spans="1:21">
      <c r="A2982" s="6" t="s">
        <v>87</v>
      </c>
      <c r="B2982" s="7">
        <v>1</v>
      </c>
      <c r="C2982" s="5">
        <v>3220</v>
      </c>
      <c r="D2982" s="5">
        <v>42</v>
      </c>
      <c r="E2982" s="8" t="s">
        <v>3997</v>
      </c>
      <c r="F2982" s="8">
        <v>42136804</v>
      </c>
      <c r="G2982" s="5" t="s">
        <v>4001</v>
      </c>
      <c r="H2982" s="5" t="s">
        <v>227</v>
      </c>
      <c r="I2982" s="6" t="s">
        <v>91</v>
      </c>
      <c r="J2982" s="6" t="s">
        <v>91</v>
      </c>
      <c r="K2982" s="6" t="s">
        <v>91</v>
      </c>
      <c r="L2982" s="6" t="s">
        <v>91</v>
      </c>
      <c r="M2982" s="5" t="s">
        <v>92</v>
      </c>
      <c r="N2982" s="6" t="s">
        <v>91</v>
      </c>
      <c r="O2982" s="6" t="s">
        <v>91</v>
      </c>
      <c r="P2982" s="6" t="s">
        <v>91</v>
      </c>
      <c r="Q2982" s="6" t="s">
        <v>91</v>
      </c>
      <c r="R2982" s="5">
        <v>1</v>
      </c>
      <c r="S2982" s="5">
        <v>0</v>
      </c>
      <c r="T2982" s="5" t="s">
        <v>93</v>
      </c>
      <c r="U2982" s="5" t="s">
        <v>105</v>
      </c>
    </row>
    <row r="2983" spans="1:21">
      <c r="A2983" s="6" t="s">
        <v>87</v>
      </c>
      <c r="B2983" s="7">
        <v>1</v>
      </c>
      <c r="C2983" s="5">
        <v>3221</v>
      </c>
      <c r="D2983" s="5">
        <v>42</v>
      </c>
      <c r="E2983" s="8" t="s">
        <v>3561</v>
      </c>
      <c r="F2983" s="8">
        <v>421369</v>
      </c>
      <c r="G2983" s="5" t="s">
        <v>4002</v>
      </c>
      <c r="H2983" s="5" t="s">
        <v>3637</v>
      </c>
      <c r="I2983" s="6" t="s">
        <v>91</v>
      </c>
      <c r="J2983" s="6" t="s">
        <v>91</v>
      </c>
      <c r="K2983" s="6" t="s">
        <v>91</v>
      </c>
      <c r="L2983" s="6" t="s">
        <v>91</v>
      </c>
      <c r="M2983" s="5" t="s">
        <v>92</v>
      </c>
      <c r="N2983" s="6" t="s">
        <v>91</v>
      </c>
      <c r="O2983" s="6" t="s">
        <v>91</v>
      </c>
      <c r="P2983" s="6" t="s">
        <v>91</v>
      </c>
      <c r="Q2983" s="6" t="s">
        <v>91</v>
      </c>
      <c r="R2983" s="5">
        <v>1</v>
      </c>
      <c r="S2983" s="5">
        <v>0</v>
      </c>
      <c r="T2983" s="5" t="s">
        <v>93</v>
      </c>
      <c r="U2983" s="5" t="s">
        <v>105</v>
      </c>
    </row>
    <row r="2984" spans="1:21">
      <c r="A2984" s="6" t="s">
        <v>87</v>
      </c>
      <c r="B2984" s="7">
        <v>1</v>
      </c>
      <c r="C2984" s="5">
        <v>3222</v>
      </c>
      <c r="D2984" s="5">
        <v>42</v>
      </c>
      <c r="E2984" s="8" t="s">
        <v>4003</v>
      </c>
      <c r="F2984" s="8">
        <v>42136901</v>
      </c>
      <c r="G2984" s="5" t="s">
        <v>4004</v>
      </c>
      <c r="H2984" s="5" t="s">
        <v>221</v>
      </c>
      <c r="I2984" s="6" t="s">
        <v>91</v>
      </c>
      <c r="J2984" s="6" t="s">
        <v>91</v>
      </c>
      <c r="K2984" s="6" t="s">
        <v>91</v>
      </c>
      <c r="L2984" s="6" t="s">
        <v>91</v>
      </c>
      <c r="M2984" s="5" t="s">
        <v>92</v>
      </c>
      <c r="N2984" s="6" t="s">
        <v>91</v>
      </c>
      <c r="O2984" s="6" t="s">
        <v>91</v>
      </c>
      <c r="P2984" s="6" t="s">
        <v>91</v>
      </c>
      <c r="Q2984" s="6" t="s">
        <v>91</v>
      </c>
      <c r="R2984" s="5">
        <v>1</v>
      </c>
      <c r="S2984" s="5">
        <v>0</v>
      </c>
      <c r="T2984" s="5" t="s">
        <v>93</v>
      </c>
      <c r="U2984" s="5" t="s">
        <v>105</v>
      </c>
    </row>
    <row r="2985" spans="1:21">
      <c r="A2985" s="6" t="s">
        <v>87</v>
      </c>
      <c r="B2985" s="7">
        <v>1</v>
      </c>
      <c r="C2985" s="5">
        <v>3223</v>
      </c>
      <c r="D2985" s="5">
        <v>42</v>
      </c>
      <c r="E2985" s="8" t="s">
        <v>4003</v>
      </c>
      <c r="F2985" s="8">
        <v>42136902</v>
      </c>
      <c r="G2985" s="5" t="s">
        <v>4005</v>
      </c>
      <c r="H2985" s="5" t="s">
        <v>223</v>
      </c>
      <c r="I2985" s="6" t="s">
        <v>91</v>
      </c>
      <c r="J2985" s="6" t="s">
        <v>91</v>
      </c>
      <c r="K2985" s="6" t="s">
        <v>91</v>
      </c>
      <c r="L2985" s="6" t="s">
        <v>91</v>
      </c>
      <c r="M2985" s="5" t="s">
        <v>92</v>
      </c>
      <c r="N2985" s="6" t="s">
        <v>91</v>
      </c>
      <c r="O2985" s="6" t="s">
        <v>91</v>
      </c>
      <c r="P2985" s="6" t="s">
        <v>91</v>
      </c>
      <c r="Q2985" s="6" t="s">
        <v>91</v>
      </c>
      <c r="R2985" s="5">
        <v>1</v>
      </c>
      <c r="S2985" s="5">
        <v>0</v>
      </c>
      <c r="T2985" s="5" t="s">
        <v>93</v>
      </c>
      <c r="U2985" s="5" t="s">
        <v>105</v>
      </c>
    </row>
    <row r="2986" spans="1:21">
      <c r="A2986" s="6" t="s">
        <v>87</v>
      </c>
      <c r="B2986" s="7">
        <v>1</v>
      </c>
      <c r="C2986" s="5">
        <v>3224</v>
      </c>
      <c r="D2986" s="5">
        <v>42</v>
      </c>
      <c r="E2986" s="8" t="s">
        <v>4003</v>
      </c>
      <c r="F2986" s="8">
        <v>42136903</v>
      </c>
      <c r="G2986" s="5" t="s">
        <v>4006</v>
      </c>
      <c r="H2986" s="5" t="s">
        <v>225</v>
      </c>
      <c r="I2986" s="6" t="s">
        <v>91</v>
      </c>
      <c r="J2986" s="6" t="s">
        <v>91</v>
      </c>
      <c r="K2986" s="6" t="s">
        <v>91</v>
      </c>
      <c r="L2986" s="6" t="s">
        <v>91</v>
      </c>
      <c r="M2986" s="5" t="s">
        <v>92</v>
      </c>
      <c r="N2986" s="6" t="s">
        <v>91</v>
      </c>
      <c r="O2986" s="6" t="s">
        <v>91</v>
      </c>
      <c r="P2986" s="6" t="s">
        <v>91</v>
      </c>
      <c r="Q2986" s="6" t="s">
        <v>91</v>
      </c>
      <c r="R2986" s="5">
        <v>1</v>
      </c>
      <c r="S2986" s="5">
        <v>0</v>
      </c>
      <c r="T2986" s="5" t="s">
        <v>93</v>
      </c>
      <c r="U2986" s="5" t="s">
        <v>105</v>
      </c>
    </row>
    <row r="2987" spans="1:21">
      <c r="A2987" s="6" t="s">
        <v>87</v>
      </c>
      <c r="B2987" s="7">
        <v>1</v>
      </c>
      <c r="C2987" s="5">
        <v>3225</v>
      </c>
      <c r="D2987" s="5">
        <v>42</v>
      </c>
      <c r="E2987" s="8" t="s">
        <v>4003</v>
      </c>
      <c r="F2987" s="8">
        <v>42136904</v>
      </c>
      <c r="G2987" s="5" t="s">
        <v>4007</v>
      </c>
      <c r="H2987" s="5" t="s">
        <v>227</v>
      </c>
      <c r="I2987" s="6" t="s">
        <v>91</v>
      </c>
      <c r="J2987" s="6" t="s">
        <v>91</v>
      </c>
      <c r="K2987" s="6" t="s">
        <v>91</v>
      </c>
      <c r="L2987" s="6" t="s">
        <v>91</v>
      </c>
      <c r="M2987" s="5" t="s">
        <v>92</v>
      </c>
      <c r="N2987" s="6" t="s">
        <v>91</v>
      </c>
      <c r="O2987" s="6" t="s">
        <v>91</v>
      </c>
      <c r="P2987" s="6" t="s">
        <v>91</v>
      </c>
      <c r="Q2987" s="6" t="s">
        <v>91</v>
      </c>
      <c r="R2987" s="5">
        <v>1</v>
      </c>
      <c r="S2987" s="5">
        <v>0</v>
      </c>
      <c r="T2987" s="5" t="s">
        <v>93</v>
      </c>
      <c r="U2987" s="5" t="s">
        <v>105</v>
      </c>
    </row>
    <row r="2988" spans="1:21">
      <c r="A2988" s="6" t="s">
        <v>87</v>
      </c>
      <c r="B2988" s="7">
        <v>1</v>
      </c>
      <c r="C2988" s="5">
        <v>3226</v>
      </c>
      <c r="D2988" s="5">
        <v>42</v>
      </c>
      <c r="E2988" s="8" t="s">
        <v>3561</v>
      </c>
      <c r="F2988" s="8">
        <v>421370</v>
      </c>
      <c r="G2988" s="5" t="s">
        <v>4008</v>
      </c>
      <c r="H2988" s="5" t="s">
        <v>3707</v>
      </c>
      <c r="I2988" s="6" t="s">
        <v>91</v>
      </c>
      <c r="J2988" s="6" t="s">
        <v>91</v>
      </c>
      <c r="K2988" s="6" t="s">
        <v>91</v>
      </c>
      <c r="L2988" s="6" t="s">
        <v>91</v>
      </c>
      <c r="M2988" s="5" t="s">
        <v>92</v>
      </c>
      <c r="N2988" s="6" t="s">
        <v>91</v>
      </c>
      <c r="O2988" s="6" t="s">
        <v>91</v>
      </c>
      <c r="P2988" s="6" t="s">
        <v>91</v>
      </c>
      <c r="Q2988" s="6" t="s">
        <v>91</v>
      </c>
      <c r="R2988" s="5">
        <v>1</v>
      </c>
      <c r="S2988" s="5">
        <v>0</v>
      </c>
      <c r="T2988" s="5" t="s">
        <v>93</v>
      </c>
      <c r="U2988" s="5" t="s">
        <v>105</v>
      </c>
    </row>
    <row r="2989" spans="1:21">
      <c r="A2989" s="6" t="s">
        <v>87</v>
      </c>
      <c r="B2989" s="7">
        <v>1</v>
      </c>
      <c r="C2989" s="5">
        <v>3227</v>
      </c>
      <c r="D2989" s="5">
        <v>42</v>
      </c>
      <c r="E2989" s="8" t="s">
        <v>4009</v>
      </c>
      <c r="F2989" s="8">
        <v>42137001</v>
      </c>
      <c r="G2989" s="5" t="s">
        <v>4010</v>
      </c>
      <c r="H2989" s="5" t="s">
        <v>221</v>
      </c>
      <c r="I2989" s="6" t="s">
        <v>91</v>
      </c>
      <c r="J2989" s="6" t="s">
        <v>91</v>
      </c>
      <c r="K2989" s="6" t="s">
        <v>91</v>
      </c>
      <c r="L2989" s="6" t="s">
        <v>91</v>
      </c>
      <c r="M2989" s="5" t="s">
        <v>92</v>
      </c>
      <c r="N2989" s="6" t="s">
        <v>91</v>
      </c>
      <c r="O2989" s="6" t="s">
        <v>91</v>
      </c>
      <c r="P2989" s="6" t="s">
        <v>91</v>
      </c>
      <c r="Q2989" s="6" t="s">
        <v>91</v>
      </c>
      <c r="R2989" s="5">
        <v>1</v>
      </c>
      <c r="S2989" s="5">
        <v>0</v>
      </c>
      <c r="T2989" s="5" t="s">
        <v>93</v>
      </c>
      <c r="U2989" s="5" t="s">
        <v>105</v>
      </c>
    </row>
    <row r="2990" spans="1:21">
      <c r="A2990" s="6" t="s">
        <v>87</v>
      </c>
      <c r="B2990" s="7">
        <v>1</v>
      </c>
      <c r="C2990" s="5">
        <v>3228</v>
      </c>
      <c r="D2990" s="5">
        <v>42</v>
      </c>
      <c r="E2990" s="8" t="s">
        <v>4009</v>
      </c>
      <c r="F2990" s="8">
        <v>42137002</v>
      </c>
      <c r="G2990" s="5" t="s">
        <v>4011</v>
      </c>
      <c r="H2990" s="5" t="s">
        <v>223</v>
      </c>
      <c r="I2990" s="6" t="s">
        <v>91</v>
      </c>
      <c r="J2990" s="6" t="s">
        <v>91</v>
      </c>
      <c r="K2990" s="6" t="s">
        <v>91</v>
      </c>
      <c r="L2990" s="6" t="s">
        <v>91</v>
      </c>
      <c r="M2990" s="5" t="s">
        <v>92</v>
      </c>
      <c r="N2990" s="6" t="s">
        <v>91</v>
      </c>
      <c r="O2990" s="6" t="s">
        <v>91</v>
      </c>
      <c r="P2990" s="6" t="s">
        <v>91</v>
      </c>
      <c r="Q2990" s="6" t="s">
        <v>91</v>
      </c>
      <c r="R2990" s="5">
        <v>1</v>
      </c>
      <c r="S2990" s="5">
        <v>0</v>
      </c>
      <c r="T2990" s="5" t="s">
        <v>93</v>
      </c>
      <c r="U2990" s="5" t="s">
        <v>105</v>
      </c>
    </row>
    <row r="2991" spans="1:21">
      <c r="A2991" s="6" t="s">
        <v>87</v>
      </c>
      <c r="B2991" s="7">
        <v>1</v>
      </c>
      <c r="C2991" s="5">
        <v>3229</v>
      </c>
      <c r="D2991" s="5">
        <v>42</v>
      </c>
      <c r="E2991" s="8" t="s">
        <v>4009</v>
      </c>
      <c r="F2991" s="8">
        <v>42137003</v>
      </c>
      <c r="G2991" s="5" t="s">
        <v>4012</v>
      </c>
      <c r="H2991" s="5" t="s">
        <v>225</v>
      </c>
      <c r="I2991" s="6" t="s">
        <v>91</v>
      </c>
      <c r="J2991" s="6" t="s">
        <v>91</v>
      </c>
      <c r="K2991" s="6" t="s">
        <v>91</v>
      </c>
      <c r="L2991" s="6" t="s">
        <v>91</v>
      </c>
      <c r="M2991" s="5" t="s">
        <v>92</v>
      </c>
      <c r="N2991" s="6" t="s">
        <v>91</v>
      </c>
      <c r="O2991" s="6" t="s">
        <v>91</v>
      </c>
      <c r="P2991" s="6" t="s">
        <v>91</v>
      </c>
      <c r="Q2991" s="6" t="s">
        <v>91</v>
      </c>
      <c r="R2991" s="5">
        <v>1</v>
      </c>
      <c r="S2991" s="5">
        <v>0</v>
      </c>
      <c r="T2991" s="5" t="s">
        <v>93</v>
      </c>
      <c r="U2991" s="5" t="s">
        <v>105</v>
      </c>
    </row>
    <row r="2992" spans="1:21">
      <c r="A2992" s="6" t="s">
        <v>87</v>
      </c>
      <c r="B2992" s="7">
        <v>1</v>
      </c>
      <c r="C2992" s="5">
        <v>3230</v>
      </c>
      <c r="D2992" s="5">
        <v>42</v>
      </c>
      <c r="E2992" s="8" t="s">
        <v>4009</v>
      </c>
      <c r="F2992" s="8">
        <v>42137004</v>
      </c>
      <c r="G2992" s="5" t="s">
        <v>4013</v>
      </c>
      <c r="H2992" s="5" t="s">
        <v>227</v>
      </c>
      <c r="I2992" s="6" t="s">
        <v>91</v>
      </c>
      <c r="J2992" s="6" t="s">
        <v>91</v>
      </c>
      <c r="K2992" s="6" t="s">
        <v>91</v>
      </c>
      <c r="L2992" s="6" t="s">
        <v>91</v>
      </c>
      <c r="M2992" s="5" t="s">
        <v>92</v>
      </c>
      <c r="N2992" s="6" t="s">
        <v>91</v>
      </c>
      <c r="O2992" s="6" t="s">
        <v>91</v>
      </c>
      <c r="P2992" s="6" t="s">
        <v>91</v>
      </c>
      <c r="Q2992" s="6" t="s">
        <v>91</v>
      </c>
      <c r="R2992" s="5">
        <v>1</v>
      </c>
      <c r="S2992" s="5">
        <v>0</v>
      </c>
      <c r="T2992" s="5" t="s">
        <v>93</v>
      </c>
      <c r="U2992" s="5" t="s">
        <v>105</v>
      </c>
    </row>
    <row r="2993" spans="1:21">
      <c r="A2993" s="6" t="s">
        <v>87</v>
      </c>
      <c r="B2993" s="7">
        <v>1</v>
      </c>
      <c r="C2993" s="5">
        <v>3231</v>
      </c>
      <c r="D2993" s="5">
        <v>42</v>
      </c>
      <c r="E2993" s="8" t="s">
        <v>3561</v>
      </c>
      <c r="F2993" s="8">
        <v>421371</v>
      </c>
      <c r="G2993" s="5" t="s">
        <v>4014</v>
      </c>
      <c r="H2993" s="5" t="s">
        <v>3686</v>
      </c>
      <c r="I2993" s="5">
        <v>10065502379</v>
      </c>
      <c r="J2993" s="6" t="s">
        <v>91</v>
      </c>
      <c r="K2993" s="6" t="s">
        <v>91</v>
      </c>
      <c r="L2993" s="6" t="s">
        <v>91</v>
      </c>
      <c r="M2993" s="5" t="s">
        <v>92</v>
      </c>
      <c r="N2993" s="6" t="s">
        <v>91</v>
      </c>
      <c r="O2993" s="6" t="s">
        <v>91</v>
      </c>
      <c r="P2993" s="6" t="s">
        <v>91</v>
      </c>
      <c r="Q2993" s="6" t="s">
        <v>91</v>
      </c>
      <c r="R2993" s="5">
        <v>1</v>
      </c>
      <c r="S2993" s="5">
        <v>0</v>
      </c>
      <c r="T2993" s="5" t="s">
        <v>93</v>
      </c>
      <c r="U2993" s="5" t="s">
        <v>105</v>
      </c>
    </row>
    <row r="2994" spans="1:21">
      <c r="A2994" s="6" t="s">
        <v>87</v>
      </c>
      <c r="B2994" s="7">
        <v>1</v>
      </c>
      <c r="C2994" s="5">
        <v>3232</v>
      </c>
      <c r="D2994" s="5">
        <v>42</v>
      </c>
      <c r="E2994" s="8" t="s">
        <v>4015</v>
      </c>
      <c r="F2994" s="8">
        <v>42137101</v>
      </c>
      <c r="G2994" s="5" t="s">
        <v>4016</v>
      </c>
      <c r="H2994" s="5" t="s">
        <v>221</v>
      </c>
      <c r="I2994" s="6" t="s">
        <v>91</v>
      </c>
      <c r="J2994" s="6" t="s">
        <v>91</v>
      </c>
      <c r="K2994" s="6" t="s">
        <v>91</v>
      </c>
      <c r="L2994" s="6" t="s">
        <v>91</v>
      </c>
      <c r="M2994" s="5" t="s">
        <v>92</v>
      </c>
      <c r="N2994" s="6" t="s">
        <v>91</v>
      </c>
      <c r="O2994" s="6" t="s">
        <v>91</v>
      </c>
      <c r="P2994" s="6" t="s">
        <v>91</v>
      </c>
      <c r="Q2994" s="6" t="s">
        <v>91</v>
      </c>
      <c r="R2994" s="5">
        <v>1</v>
      </c>
      <c r="S2994" s="5">
        <v>0</v>
      </c>
      <c r="T2994" s="5" t="s">
        <v>93</v>
      </c>
      <c r="U2994" s="5" t="s">
        <v>105</v>
      </c>
    </row>
    <row r="2995" spans="1:21">
      <c r="A2995" s="6" t="s">
        <v>87</v>
      </c>
      <c r="B2995" s="7">
        <v>1</v>
      </c>
      <c r="C2995" s="5">
        <v>3233</v>
      </c>
      <c r="D2995" s="5">
        <v>42</v>
      </c>
      <c r="E2995" s="8" t="s">
        <v>4015</v>
      </c>
      <c r="F2995" s="8">
        <v>42137102</v>
      </c>
      <c r="G2995" s="5" t="s">
        <v>4017</v>
      </c>
      <c r="H2995" s="5" t="s">
        <v>223</v>
      </c>
      <c r="I2995" s="6" t="s">
        <v>91</v>
      </c>
      <c r="J2995" s="6" t="s">
        <v>91</v>
      </c>
      <c r="K2995" s="6" t="s">
        <v>91</v>
      </c>
      <c r="L2995" s="6" t="s">
        <v>91</v>
      </c>
      <c r="M2995" s="5" t="s">
        <v>92</v>
      </c>
      <c r="N2995" s="6" t="s">
        <v>91</v>
      </c>
      <c r="O2995" s="6" t="s">
        <v>91</v>
      </c>
      <c r="P2995" s="6" t="s">
        <v>91</v>
      </c>
      <c r="Q2995" s="6" t="s">
        <v>91</v>
      </c>
      <c r="R2995" s="5">
        <v>1</v>
      </c>
      <c r="S2995" s="5">
        <v>0</v>
      </c>
      <c r="T2995" s="5" t="s">
        <v>93</v>
      </c>
      <c r="U2995" s="5" t="s">
        <v>105</v>
      </c>
    </row>
    <row r="2996" spans="1:21">
      <c r="A2996" s="6" t="s">
        <v>87</v>
      </c>
      <c r="B2996" s="7">
        <v>1</v>
      </c>
      <c r="C2996" s="5">
        <v>3234</v>
      </c>
      <c r="D2996" s="5">
        <v>42</v>
      </c>
      <c r="E2996" s="8" t="s">
        <v>4015</v>
      </c>
      <c r="F2996" s="8">
        <v>42137103</v>
      </c>
      <c r="G2996" s="5" t="s">
        <v>4018</v>
      </c>
      <c r="H2996" s="5" t="s">
        <v>225</v>
      </c>
      <c r="I2996" s="6" t="s">
        <v>91</v>
      </c>
      <c r="J2996" s="6" t="s">
        <v>91</v>
      </c>
      <c r="K2996" s="6" t="s">
        <v>91</v>
      </c>
      <c r="L2996" s="6" t="s">
        <v>91</v>
      </c>
      <c r="M2996" s="5" t="s">
        <v>92</v>
      </c>
      <c r="N2996" s="6" t="s">
        <v>91</v>
      </c>
      <c r="O2996" s="6" t="s">
        <v>91</v>
      </c>
      <c r="P2996" s="6" t="s">
        <v>91</v>
      </c>
      <c r="Q2996" s="6" t="s">
        <v>91</v>
      </c>
      <c r="R2996" s="5">
        <v>1</v>
      </c>
      <c r="S2996" s="5">
        <v>0</v>
      </c>
      <c r="T2996" s="5" t="s">
        <v>93</v>
      </c>
      <c r="U2996" s="5" t="s">
        <v>105</v>
      </c>
    </row>
    <row r="2997" spans="1:21">
      <c r="A2997" s="6" t="s">
        <v>87</v>
      </c>
      <c r="B2997" s="7">
        <v>1</v>
      </c>
      <c r="C2997" s="5">
        <v>3236</v>
      </c>
      <c r="D2997" s="5">
        <v>42</v>
      </c>
      <c r="E2997" s="8" t="s">
        <v>4015</v>
      </c>
      <c r="F2997" s="8">
        <v>42137104</v>
      </c>
      <c r="G2997" s="5" t="s">
        <v>4019</v>
      </c>
      <c r="H2997" s="5" t="s">
        <v>227</v>
      </c>
      <c r="I2997" s="6" t="s">
        <v>91</v>
      </c>
      <c r="J2997" s="6" t="s">
        <v>91</v>
      </c>
      <c r="K2997" s="6" t="s">
        <v>91</v>
      </c>
      <c r="L2997" s="6" t="s">
        <v>91</v>
      </c>
      <c r="M2997" s="5" t="s">
        <v>92</v>
      </c>
      <c r="N2997" s="6" t="s">
        <v>91</v>
      </c>
      <c r="O2997" s="6" t="s">
        <v>91</v>
      </c>
      <c r="P2997" s="6" t="s">
        <v>91</v>
      </c>
      <c r="Q2997" s="6" t="s">
        <v>91</v>
      </c>
      <c r="R2997" s="5">
        <v>1</v>
      </c>
      <c r="S2997" s="5">
        <v>0</v>
      </c>
      <c r="T2997" s="5" t="s">
        <v>93</v>
      </c>
      <c r="U2997" s="5" t="s">
        <v>105</v>
      </c>
    </row>
    <row r="2998" spans="1:21">
      <c r="A2998" s="6" t="s">
        <v>87</v>
      </c>
      <c r="B2998" s="7">
        <v>1</v>
      </c>
      <c r="C2998" s="5">
        <v>3237</v>
      </c>
      <c r="D2998" s="5">
        <v>42</v>
      </c>
      <c r="E2998" s="8" t="s">
        <v>3561</v>
      </c>
      <c r="F2998" s="8">
        <v>421372</v>
      </c>
      <c r="G2998" s="5" t="s">
        <v>4020</v>
      </c>
      <c r="H2998" s="5" t="s">
        <v>3581</v>
      </c>
      <c r="I2998" s="5">
        <v>10065500368</v>
      </c>
      <c r="J2998" s="6" t="s">
        <v>91</v>
      </c>
      <c r="K2998" s="6" t="s">
        <v>91</v>
      </c>
      <c r="L2998" s="6" t="s">
        <v>91</v>
      </c>
      <c r="M2998" s="5" t="s">
        <v>92</v>
      </c>
      <c r="N2998" s="6" t="s">
        <v>91</v>
      </c>
      <c r="O2998" s="6" t="s">
        <v>91</v>
      </c>
      <c r="P2998" s="6" t="s">
        <v>91</v>
      </c>
      <c r="Q2998" s="6" t="s">
        <v>91</v>
      </c>
      <c r="R2998" s="5">
        <v>1</v>
      </c>
      <c r="S2998" s="5">
        <v>0</v>
      </c>
      <c r="T2998" s="5" t="s">
        <v>93</v>
      </c>
      <c r="U2998" s="5" t="s">
        <v>105</v>
      </c>
    </row>
    <row r="2999" spans="1:21">
      <c r="A2999" s="6" t="s">
        <v>87</v>
      </c>
      <c r="B2999" s="7">
        <v>1</v>
      </c>
      <c r="C2999" s="5">
        <v>3238</v>
      </c>
      <c r="D2999" s="5">
        <v>42</v>
      </c>
      <c r="E2999" s="8" t="s">
        <v>4021</v>
      </c>
      <c r="F2999" s="8">
        <v>42137201</v>
      </c>
      <c r="G2999" s="5" t="s">
        <v>4022</v>
      </c>
      <c r="H2999" s="5" t="s">
        <v>221</v>
      </c>
      <c r="I2999" s="6" t="s">
        <v>91</v>
      </c>
      <c r="J2999" s="6" t="s">
        <v>91</v>
      </c>
      <c r="K2999" s="6" t="s">
        <v>91</v>
      </c>
      <c r="L2999" s="6" t="s">
        <v>91</v>
      </c>
      <c r="M2999" s="5" t="s">
        <v>92</v>
      </c>
      <c r="N2999" s="6" t="s">
        <v>91</v>
      </c>
      <c r="O2999" s="6" t="s">
        <v>91</v>
      </c>
      <c r="P2999" s="6" t="s">
        <v>91</v>
      </c>
      <c r="Q2999" s="6" t="s">
        <v>91</v>
      </c>
      <c r="R2999" s="5">
        <v>1</v>
      </c>
      <c r="S2999" s="5">
        <v>0</v>
      </c>
      <c r="T2999" s="5" t="s">
        <v>93</v>
      </c>
      <c r="U2999" s="5" t="s">
        <v>105</v>
      </c>
    </row>
    <row r="3000" spans="1:21">
      <c r="A3000" s="6" t="s">
        <v>87</v>
      </c>
      <c r="B3000" s="7">
        <v>1</v>
      </c>
      <c r="C3000" s="5">
        <v>3239</v>
      </c>
      <c r="D3000" s="5">
        <v>42</v>
      </c>
      <c r="E3000" s="8" t="s">
        <v>4021</v>
      </c>
      <c r="F3000" s="8">
        <v>42137202</v>
      </c>
      <c r="G3000" s="5" t="s">
        <v>4023</v>
      </c>
      <c r="H3000" s="5" t="s">
        <v>223</v>
      </c>
      <c r="I3000" s="6" t="s">
        <v>91</v>
      </c>
      <c r="J3000" s="6" t="s">
        <v>91</v>
      </c>
      <c r="K3000" s="6" t="s">
        <v>91</v>
      </c>
      <c r="L3000" s="6" t="s">
        <v>91</v>
      </c>
      <c r="M3000" s="5" t="s">
        <v>92</v>
      </c>
      <c r="N3000" s="6" t="s">
        <v>91</v>
      </c>
      <c r="O3000" s="6" t="s">
        <v>91</v>
      </c>
      <c r="P3000" s="6" t="s">
        <v>91</v>
      </c>
      <c r="Q3000" s="6" t="s">
        <v>91</v>
      </c>
      <c r="R3000" s="5">
        <v>1</v>
      </c>
      <c r="S3000" s="5">
        <v>0</v>
      </c>
      <c r="T3000" s="5" t="s">
        <v>93</v>
      </c>
      <c r="U3000" s="5" t="s">
        <v>105</v>
      </c>
    </row>
    <row r="3001" spans="1:21">
      <c r="A3001" s="6" t="s">
        <v>87</v>
      </c>
      <c r="B3001" s="7">
        <v>1</v>
      </c>
      <c r="C3001" s="5">
        <v>3240</v>
      </c>
      <c r="D3001" s="5">
        <v>42</v>
      </c>
      <c r="E3001" s="8" t="s">
        <v>4021</v>
      </c>
      <c r="F3001" s="8">
        <v>42137203</v>
      </c>
      <c r="G3001" s="5" t="s">
        <v>4024</v>
      </c>
      <c r="H3001" s="5" t="s">
        <v>225</v>
      </c>
      <c r="I3001" s="6" t="s">
        <v>91</v>
      </c>
      <c r="J3001" s="6" t="s">
        <v>91</v>
      </c>
      <c r="K3001" s="6" t="s">
        <v>91</v>
      </c>
      <c r="L3001" s="6" t="s">
        <v>91</v>
      </c>
      <c r="M3001" s="5" t="s">
        <v>92</v>
      </c>
      <c r="N3001" s="6" t="s">
        <v>91</v>
      </c>
      <c r="O3001" s="6" t="s">
        <v>91</v>
      </c>
      <c r="P3001" s="6" t="s">
        <v>91</v>
      </c>
      <c r="Q3001" s="6" t="s">
        <v>91</v>
      </c>
      <c r="R3001" s="5">
        <v>1</v>
      </c>
      <c r="S3001" s="5">
        <v>0</v>
      </c>
      <c r="T3001" s="5" t="s">
        <v>93</v>
      </c>
      <c r="U3001" s="5" t="s">
        <v>105</v>
      </c>
    </row>
    <row r="3002" spans="1:21">
      <c r="A3002" s="6" t="s">
        <v>87</v>
      </c>
      <c r="B3002" s="7">
        <v>1</v>
      </c>
      <c r="C3002" s="5">
        <v>3242</v>
      </c>
      <c r="D3002" s="5">
        <v>42</v>
      </c>
      <c r="E3002" s="8" t="s">
        <v>4021</v>
      </c>
      <c r="F3002" s="8">
        <v>42137204</v>
      </c>
      <c r="G3002" s="5" t="s">
        <v>4025</v>
      </c>
      <c r="H3002" s="5" t="s">
        <v>227</v>
      </c>
      <c r="I3002" s="6" t="s">
        <v>91</v>
      </c>
      <c r="J3002" s="6" t="s">
        <v>91</v>
      </c>
      <c r="K3002" s="6" t="s">
        <v>91</v>
      </c>
      <c r="L3002" s="6" t="s">
        <v>91</v>
      </c>
      <c r="M3002" s="5" t="s">
        <v>92</v>
      </c>
      <c r="N3002" s="6" t="s">
        <v>91</v>
      </c>
      <c r="O3002" s="6" t="s">
        <v>91</v>
      </c>
      <c r="P3002" s="6" t="s">
        <v>91</v>
      </c>
      <c r="Q3002" s="6" t="s">
        <v>91</v>
      </c>
      <c r="R3002" s="5">
        <v>1</v>
      </c>
      <c r="S3002" s="5">
        <v>0</v>
      </c>
      <c r="T3002" s="5" t="s">
        <v>93</v>
      </c>
      <c r="U3002" s="5" t="s">
        <v>105</v>
      </c>
    </row>
    <row r="3003" spans="1:21">
      <c r="A3003" s="6" t="s">
        <v>87</v>
      </c>
      <c r="B3003" s="7">
        <v>1</v>
      </c>
      <c r="C3003" s="5">
        <v>3243</v>
      </c>
      <c r="D3003" s="5">
        <v>42</v>
      </c>
      <c r="E3003" s="8" t="s">
        <v>3561</v>
      </c>
      <c r="F3003" s="8">
        <v>421373</v>
      </c>
      <c r="G3003" s="5" t="s">
        <v>4026</v>
      </c>
      <c r="H3003" s="5" t="s">
        <v>3735</v>
      </c>
      <c r="I3003" s="5">
        <v>10065502350</v>
      </c>
      <c r="J3003" s="6" t="s">
        <v>91</v>
      </c>
      <c r="K3003" s="6" t="s">
        <v>91</v>
      </c>
      <c r="L3003" s="6" t="s">
        <v>91</v>
      </c>
      <c r="M3003" s="5" t="s">
        <v>92</v>
      </c>
      <c r="N3003" s="6" t="s">
        <v>91</v>
      </c>
      <c r="O3003" s="6" t="s">
        <v>91</v>
      </c>
      <c r="P3003" s="6" t="s">
        <v>91</v>
      </c>
      <c r="Q3003" s="6" t="s">
        <v>91</v>
      </c>
      <c r="R3003" s="5">
        <v>1</v>
      </c>
      <c r="S3003" s="5">
        <v>0</v>
      </c>
      <c r="T3003" s="5" t="s">
        <v>93</v>
      </c>
      <c r="U3003" s="5" t="s">
        <v>105</v>
      </c>
    </row>
    <row r="3004" spans="1:21">
      <c r="A3004" s="6" t="s">
        <v>87</v>
      </c>
      <c r="B3004" s="7">
        <v>1</v>
      </c>
      <c r="C3004" s="5">
        <v>3244</v>
      </c>
      <c r="D3004" s="5">
        <v>42</v>
      </c>
      <c r="E3004" s="8" t="s">
        <v>4027</v>
      </c>
      <c r="F3004" s="8">
        <v>42137301</v>
      </c>
      <c r="G3004" s="5" t="s">
        <v>4028</v>
      </c>
      <c r="H3004" s="5" t="s">
        <v>221</v>
      </c>
      <c r="I3004" s="6" t="s">
        <v>91</v>
      </c>
      <c r="J3004" s="6" t="s">
        <v>91</v>
      </c>
      <c r="K3004" s="6" t="s">
        <v>91</v>
      </c>
      <c r="L3004" s="6" t="s">
        <v>91</v>
      </c>
      <c r="M3004" s="5" t="s">
        <v>92</v>
      </c>
      <c r="N3004" s="6" t="s">
        <v>91</v>
      </c>
      <c r="O3004" s="6" t="s">
        <v>91</v>
      </c>
      <c r="P3004" s="6" t="s">
        <v>91</v>
      </c>
      <c r="Q3004" s="6" t="s">
        <v>91</v>
      </c>
      <c r="R3004" s="5">
        <v>1</v>
      </c>
      <c r="S3004" s="5">
        <v>0</v>
      </c>
      <c r="T3004" s="5" t="s">
        <v>93</v>
      </c>
      <c r="U3004" s="5" t="s">
        <v>105</v>
      </c>
    </row>
    <row r="3005" spans="1:21">
      <c r="A3005" s="6" t="s">
        <v>87</v>
      </c>
      <c r="B3005" s="7">
        <v>1</v>
      </c>
      <c r="C3005" s="5">
        <v>3245</v>
      </c>
      <c r="D3005" s="5">
        <v>42</v>
      </c>
      <c r="E3005" s="8" t="s">
        <v>4027</v>
      </c>
      <c r="F3005" s="8">
        <v>42137302</v>
      </c>
      <c r="G3005" s="5" t="s">
        <v>4029</v>
      </c>
      <c r="H3005" s="5" t="s">
        <v>223</v>
      </c>
      <c r="I3005" s="6" t="s">
        <v>91</v>
      </c>
      <c r="J3005" s="6" t="s">
        <v>91</v>
      </c>
      <c r="K3005" s="6" t="s">
        <v>91</v>
      </c>
      <c r="L3005" s="6" t="s">
        <v>91</v>
      </c>
      <c r="M3005" s="5" t="s">
        <v>92</v>
      </c>
      <c r="N3005" s="6" t="s">
        <v>91</v>
      </c>
      <c r="O3005" s="6" t="s">
        <v>91</v>
      </c>
      <c r="P3005" s="6" t="s">
        <v>91</v>
      </c>
      <c r="Q3005" s="6" t="s">
        <v>91</v>
      </c>
      <c r="R3005" s="5">
        <v>1</v>
      </c>
      <c r="S3005" s="5">
        <v>0</v>
      </c>
      <c r="T3005" s="5" t="s">
        <v>93</v>
      </c>
      <c r="U3005" s="5" t="s">
        <v>105</v>
      </c>
    </row>
    <row r="3006" spans="1:21">
      <c r="A3006" s="6" t="s">
        <v>87</v>
      </c>
      <c r="B3006" s="7">
        <v>1</v>
      </c>
      <c r="C3006" s="5">
        <v>3246</v>
      </c>
      <c r="D3006" s="5">
        <v>42</v>
      </c>
      <c r="E3006" s="8" t="s">
        <v>4027</v>
      </c>
      <c r="F3006" s="8">
        <v>42137303</v>
      </c>
      <c r="G3006" s="5" t="s">
        <v>4030</v>
      </c>
      <c r="H3006" s="5" t="s">
        <v>225</v>
      </c>
      <c r="I3006" s="6" t="s">
        <v>91</v>
      </c>
      <c r="J3006" s="6" t="s">
        <v>91</v>
      </c>
      <c r="K3006" s="6" t="s">
        <v>91</v>
      </c>
      <c r="L3006" s="6" t="s">
        <v>91</v>
      </c>
      <c r="M3006" s="5" t="s">
        <v>92</v>
      </c>
      <c r="N3006" s="6" t="s">
        <v>91</v>
      </c>
      <c r="O3006" s="6" t="s">
        <v>91</v>
      </c>
      <c r="P3006" s="6" t="s">
        <v>91</v>
      </c>
      <c r="Q3006" s="6" t="s">
        <v>91</v>
      </c>
      <c r="R3006" s="5">
        <v>1</v>
      </c>
      <c r="S3006" s="5">
        <v>0</v>
      </c>
      <c r="T3006" s="5" t="s">
        <v>93</v>
      </c>
      <c r="U3006" s="5" t="s">
        <v>105</v>
      </c>
    </row>
    <row r="3007" spans="1:21">
      <c r="A3007" s="6" t="s">
        <v>87</v>
      </c>
      <c r="B3007" s="7">
        <v>1</v>
      </c>
      <c r="C3007" s="5">
        <v>3248</v>
      </c>
      <c r="D3007" s="5">
        <v>42</v>
      </c>
      <c r="E3007" s="8" t="s">
        <v>4027</v>
      </c>
      <c r="F3007" s="8">
        <v>42137304</v>
      </c>
      <c r="G3007" s="5" t="s">
        <v>4031</v>
      </c>
      <c r="H3007" s="5" t="s">
        <v>227</v>
      </c>
      <c r="I3007" s="6" t="s">
        <v>91</v>
      </c>
      <c r="J3007" s="6" t="s">
        <v>91</v>
      </c>
      <c r="K3007" s="6" t="s">
        <v>91</v>
      </c>
      <c r="L3007" s="6" t="s">
        <v>91</v>
      </c>
      <c r="M3007" s="5" t="s">
        <v>92</v>
      </c>
      <c r="N3007" s="6" t="s">
        <v>91</v>
      </c>
      <c r="O3007" s="6" t="s">
        <v>91</v>
      </c>
      <c r="P3007" s="6" t="s">
        <v>91</v>
      </c>
      <c r="Q3007" s="6" t="s">
        <v>91</v>
      </c>
      <c r="R3007" s="5">
        <v>1</v>
      </c>
      <c r="S3007" s="5">
        <v>0</v>
      </c>
      <c r="T3007" s="5" t="s">
        <v>93</v>
      </c>
      <c r="U3007" s="5" t="s">
        <v>105</v>
      </c>
    </row>
    <row r="3008" spans="1:21">
      <c r="A3008" s="6" t="s">
        <v>87</v>
      </c>
      <c r="B3008" s="7">
        <v>1</v>
      </c>
      <c r="C3008" s="5">
        <v>3249</v>
      </c>
      <c r="D3008" s="5">
        <v>42</v>
      </c>
      <c r="E3008" s="8" t="s">
        <v>3561</v>
      </c>
      <c r="F3008" s="8">
        <v>421374</v>
      </c>
      <c r="G3008" s="5" t="s">
        <v>4032</v>
      </c>
      <c r="H3008" s="5" t="s">
        <v>3743</v>
      </c>
      <c r="I3008" s="5">
        <v>10065506434</v>
      </c>
      <c r="J3008" s="6" t="s">
        <v>91</v>
      </c>
      <c r="K3008" s="6" t="s">
        <v>91</v>
      </c>
      <c r="L3008" s="6" t="s">
        <v>91</v>
      </c>
      <c r="M3008" s="5" t="s">
        <v>92</v>
      </c>
      <c r="N3008" s="6" t="s">
        <v>91</v>
      </c>
      <c r="O3008" s="6" t="s">
        <v>91</v>
      </c>
      <c r="P3008" s="6" t="s">
        <v>91</v>
      </c>
      <c r="Q3008" s="6" t="s">
        <v>91</v>
      </c>
      <c r="R3008" s="5">
        <v>1</v>
      </c>
      <c r="S3008" s="5">
        <v>0</v>
      </c>
      <c r="T3008" s="5" t="s">
        <v>93</v>
      </c>
      <c r="U3008" s="5" t="s">
        <v>105</v>
      </c>
    </row>
    <row r="3009" spans="1:21">
      <c r="A3009" s="6" t="s">
        <v>87</v>
      </c>
      <c r="B3009" s="7">
        <v>1</v>
      </c>
      <c r="C3009" s="5">
        <v>3250</v>
      </c>
      <c r="D3009" s="5">
        <v>42</v>
      </c>
      <c r="E3009" s="8" t="s">
        <v>4033</v>
      </c>
      <c r="F3009" s="8">
        <v>42137401</v>
      </c>
      <c r="G3009" s="5" t="s">
        <v>4034</v>
      </c>
      <c r="H3009" s="5" t="s">
        <v>221</v>
      </c>
      <c r="I3009" s="6" t="s">
        <v>91</v>
      </c>
      <c r="J3009" s="6" t="s">
        <v>91</v>
      </c>
      <c r="K3009" s="6" t="s">
        <v>91</v>
      </c>
      <c r="L3009" s="6" t="s">
        <v>91</v>
      </c>
      <c r="M3009" s="5" t="s">
        <v>92</v>
      </c>
      <c r="N3009" s="6" t="s">
        <v>91</v>
      </c>
      <c r="O3009" s="6" t="s">
        <v>91</v>
      </c>
      <c r="P3009" s="6" t="s">
        <v>91</v>
      </c>
      <c r="Q3009" s="6" t="s">
        <v>91</v>
      </c>
      <c r="R3009" s="5">
        <v>1</v>
      </c>
      <c r="S3009" s="5">
        <v>0</v>
      </c>
      <c r="T3009" s="5" t="s">
        <v>93</v>
      </c>
      <c r="U3009" s="5" t="s">
        <v>105</v>
      </c>
    </row>
    <row r="3010" spans="1:21">
      <c r="A3010" s="6" t="s">
        <v>87</v>
      </c>
      <c r="B3010" s="7">
        <v>1</v>
      </c>
      <c r="C3010" s="5">
        <v>3251</v>
      </c>
      <c r="D3010" s="5">
        <v>42</v>
      </c>
      <c r="E3010" s="8" t="s">
        <v>4033</v>
      </c>
      <c r="F3010" s="8">
        <v>42137402</v>
      </c>
      <c r="G3010" s="5" t="s">
        <v>4035</v>
      </c>
      <c r="H3010" s="5" t="s">
        <v>223</v>
      </c>
      <c r="I3010" s="6" t="s">
        <v>91</v>
      </c>
      <c r="J3010" s="6" t="s">
        <v>91</v>
      </c>
      <c r="K3010" s="6" t="s">
        <v>91</v>
      </c>
      <c r="L3010" s="6" t="s">
        <v>91</v>
      </c>
      <c r="M3010" s="5" t="s">
        <v>92</v>
      </c>
      <c r="N3010" s="6" t="s">
        <v>91</v>
      </c>
      <c r="O3010" s="6" t="s">
        <v>91</v>
      </c>
      <c r="P3010" s="6" t="s">
        <v>91</v>
      </c>
      <c r="Q3010" s="6" t="s">
        <v>91</v>
      </c>
      <c r="R3010" s="5">
        <v>1</v>
      </c>
      <c r="S3010" s="5">
        <v>0</v>
      </c>
      <c r="T3010" s="5" t="s">
        <v>93</v>
      </c>
      <c r="U3010" s="5" t="s">
        <v>105</v>
      </c>
    </row>
    <row r="3011" spans="1:21">
      <c r="A3011" s="6" t="s">
        <v>87</v>
      </c>
      <c r="B3011" s="7">
        <v>1</v>
      </c>
      <c r="C3011" s="5">
        <v>3252</v>
      </c>
      <c r="D3011" s="5">
        <v>42</v>
      </c>
      <c r="E3011" s="8" t="s">
        <v>4033</v>
      </c>
      <c r="F3011" s="8">
        <v>42137403</v>
      </c>
      <c r="G3011" s="5" t="s">
        <v>4036</v>
      </c>
      <c r="H3011" s="5" t="s">
        <v>225</v>
      </c>
      <c r="I3011" s="6" t="s">
        <v>91</v>
      </c>
      <c r="J3011" s="6" t="s">
        <v>91</v>
      </c>
      <c r="K3011" s="6" t="s">
        <v>91</v>
      </c>
      <c r="L3011" s="6" t="s">
        <v>91</v>
      </c>
      <c r="M3011" s="5" t="s">
        <v>92</v>
      </c>
      <c r="N3011" s="6" t="s">
        <v>91</v>
      </c>
      <c r="O3011" s="6" t="s">
        <v>91</v>
      </c>
      <c r="P3011" s="6" t="s">
        <v>91</v>
      </c>
      <c r="Q3011" s="6" t="s">
        <v>91</v>
      </c>
      <c r="R3011" s="5">
        <v>1</v>
      </c>
      <c r="S3011" s="5">
        <v>0</v>
      </c>
      <c r="T3011" s="5" t="s">
        <v>93</v>
      </c>
      <c r="U3011" s="5" t="s">
        <v>105</v>
      </c>
    </row>
    <row r="3012" spans="1:21">
      <c r="A3012" s="6" t="s">
        <v>87</v>
      </c>
      <c r="B3012" s="7">
        <v>1</v>
      </c>
      <c r="C3012" s="5">
        <v>3254</v>
      </c>
      <c r="D3012" s="5">
        <v>42</v>
      </c>
      <c r="E3012" s="8" t="s">
        <v>4033</v>
      </c>
      <c r="F3012" s="8">
        <v>42137404</v>
      </c>
      <c r="G3012" s="5" t="s">
        <v>4037</v>
      </c>
      <c r="H3012" s="5" t="s">
        <v>227</v>
      </c>
      <c r="I3012" s="6" t="s">
        <v>91</v>
      </c>
      <c r="J3012" s="6" t="s">
        <v>91</v>
      </c>
      <c r="K3012" s="6" t="s">
        <v>91</v>
      </c>
      <c r="L3012" s="6" t="s">
        <v>91</v>
      </c>
      <c r="M3012" s="5" t="s">
        <v>92</v>
      </c>
      <c r="N3012" s="6" t="s">
        <v>91</v>
      </c>
      <c r="O3012" s="6" t="s">
        <v>91</v>
      </c>
      <c r="P3012" s="6" t="s">
        <v>91</v>
      </c>
      <c r="Q3012" s="6" t="s">
        <v>91</v>
      </c>
      <c r="R3012" s="5">
        <v>1</v>
      </c>
      <c r="S3012" s="5">
        <v>0</v>
      </c>
      <c r="T3012" s="5" t="s">
        <v>93</v>
      </c>
      <c r="U3012" s="5" t="s">
        <v>105</v>
      </c>
    </row>
    <row r="3013" spans="1:21">
      <c r="A3013" s="6" t="s">
        <v>87</v>
      </c>
      <c r="B3013" s="7">
        <v>1</v>
      </c>
      <c r="C3013" s="5">
        <v>3255</v>
      </c>
      <c r="D3013" s="5">
        <v>42</v>
      </c>
      <c r="E3013" s="8" t="s">
        <v>3561</v>
      </c>
      <c r="F3013" s="8">
        <v>421375</v>
      </c>
      <c r="G3013" s="5" t="s">
        <v>4038</v>
      </c>
      <c r="H3013" s="5" t="s">
        <v>3595</v>
      </c>
      <c r="I3013" s="5">
        <v>10065506345</v>
      </c>
      <c r="J3013" s="6" t="s">
        <v>91</v>
      </c>
      <c r="K3013" s="6" t="s">
        <v>91</v>
      </c>
      <c r="L3013" s="6" t="s">
        <v>91</v>
      </c>
      <c r="M3013" s="5" t="s">
        <v>92</v>
      </c>
      <c r="N3013" s="6" t="s">
        <v>91</v>
      </c>
      <c r="O3013" s="6" t="s">
        <v>91</v>
      </c>
      <c r="P3013" s="6" t="s">
        <v>91</v>
      </c>
      <c r="Q3013" s="6" t="s">
        <v>91</v>
      </c>
      <c r="R3013" s="5">
        <v>1</v>
      </c>
      <c r="S3013" s="5">
        <v>0</v>
      </c>
      <c r="T3013" s="5" t="s">
        <v>93</v>
      </c>
      <c r="U3013" s="5" t="s">
        <v>105</v>
      </c>
    </row>
    <row r="3014" spans="1:21">
      <c r="A3014" s="6" t="s">
        <v>87</v>
      </c>
      <c r="B3014" s="7">
        <v>1</v>
      </c>
      <c r="C3014" s="5">
        <v>3256</v>
      </c>
      <c r="D3014" s="5">
        <v>42</v>
      </c>
      <c r="E3014" s="8" t="s">
        <v>4039</v>
      </c>
      <c r="F3014" s="8">
        <v>42137501</v>
      </c>
      <c r="G3014" s="5" t="s">
        <v>4040</v>
      </c>
      <c r="H3014" s="5" t="s">
        <v>221</v>
      </c>
      <c r="I3014" s="6" t="s">
        <v>91</v>
      </c>
      <c r="J3014" s="6" t="s">
        <v>91</v>
      </c>
      <c r="K3014" s="6" t="s">
        <v>91</v>
      </c>
      <c r="L3014" s="6" t="s">
        <v>91</v>
      </c>
      <c r="M3014" s="5" t="s">
        <v>92</v>
      </c>
      <c r="N3014" s="6" t="s">
        <v>91</v>
      </c>
      <c r="O3014" s="6" t="s">
        <v>91</v>
      </c>
      <c r="P3014" s="6" t="s">
        <v>91</v>
      </c>
      <c r="Q3014" s="6" t="s">
        <v>91</v>
      </c>
      <c r="R3014" s="5">
        <v>1</v>
      </c>
      <c r="S3014" s="5">
        <v>0</v>
      </c>
      <c r="T3014" s="5" t="s">
        <v>93</v>
      </c>
      <c r="U3014" s="5" t="s">
        <v>105</v>
      </c>
    </row>
    <row r="3015" spans="1:21">
      <c r="A3015" s="6" t="s">
        <v>87</v>
      </c>
      <c r="B3015" s="7">
        <v>1</v>
      </c>
      <c r="C3015" s="5">
        <v>3257</v>
      </c>
      <c r="D3015" s="5">
        <v>42</v>
      </c>
      <c r="E3015" s="8" t="s">
        <v>4039</v>
      </c>
      <c r="F3015" s="8">
        <v>42137502</v>
      </c>
      <c r="G3015" s="5" t="s">
        <v>4041</v>
      </c>
      <c r="H3015" s="5" t="s">
        <v>223</v>
      </c>
      <c r="I3015" s="6" t="s">
        <v>91</v>
      </c>
      <c r="J3015" s="6" t="s">
        <v>91</v>
      </c>
      <c r="K3015" s="6" t="s">
        <v>91</v>
      </c>
      <c r="L3015" s="6" t="s">
        <v>91</v>
      </c>
      <c r="M3015" s="5" t="s">
        <v>92</v>
      </c>
      <c r="N3015" s="6" t="s">
        <v>91</v>
      </c>
      <c r="O3015" s="6" t="s">
        <v>91</v>
      </c>
      <c r="P3015" s="6" t="s">
        <v>91</v>
      </c>
      <c r="Q3015" s="6" t="s">
        <v>91</v>
      </c>
      <c r="R3015" s="5">
        <v>1</v>
      </c>
      <c r="S3015" s="5">
        <v>0</v>
      </c>
      <c r="T3015" s="5" t="s">
        <v>93</v>
      </c>
      <c r="U3015" s="5" t="s">
        <v>105</v>
      </c>
    </row>
    <row r="3016" spans="1:21">
      <c r="A3016" s="6" t="s">
        <v>87</v>
      </c>
      <c r="B3016" s="7">
        <v>1</v>
      </c>
      <c r="C3016" s="5">
        <v>3258</v>
      </c>
      <c r="D3016" s="5">
        <v>42</v>
      </c>
      <c r="E3016" s="8" t="s">
        <v>4039</v>
      </c>
      <c r="F3016" s="8">
        <v>42137503</v>
      </c>
      <c r="G3016" s="5" t="s">
        <v>4042</v>
      </c>
      <c r="H3016" s="5" t="s">
        <v>225</v>
      </c>
      <c r="I3016" s="6" t="s">
        <v>91</v>
      </c>
      <c r="J3016" s="6" t="s">
        <v>91</v>
      </c>
      <c r="K3016" s="6" t="s">
        <v>91</v>
      </c>
      <c r="L3016" s="6" t="s">
        <v>91</v>
      </c>
      <c r="M3016" s="5" t="s">
        <v>92</v>
      </c>
      <c r="N3016" s="6" t="s">
        <v>91</v>
      </c>
      <c r="O3016" s="6" t="s">
        <v>91</v>
      </c>
      <c r="P3016" s="6" t="s">
        <v>91</v>
      </c>
      <c r="Q3016" s="6" t="s">
        <v>91</v>
      </c>
      <c r="R3016" s="5">
        <v>1</v>
      </c>
      <c r="S3016" s="5">
        <v>0</v>
      </c>
      <c r="T3016" s="5" t="s">
        <v>93</v>
      </c>
      <c r="U3016" s="5" t="s">
        <v>105</v>
      </c>
    </row>
    <row r="3017" spans="1:21">
      <c r="A3017" s="6" t="s">
        <v>87</v>
      </c>
      <c r="B3017" s="7">
        <v>1</v>
      </c>
      <c r="C3017" s="5">
        <v>3259</v>
      </c>
      <c r="D3017" s="5">
        <v>42</v>
      </c>
      <c r="E3017" s="8" t="s">
        <v>4039</v>
      </c>
      <c r="F3017" s="8">
        <v>42137504</v>
      </c>
      <c r="G3017" s="5" t="s">
        <v>4043</v>
      </c>
      <c r="H3017" s="5" t="s">
        <v>227</v>
      </c>
      <c r="I3017" s="6" t="s">
        <v>91</v>
      </c>
      <c r="J3017" s="6" t="s">
        <v>91</v>
      </c>
      <c r="K3017" s="6" t="s">
        <v>91</v>
      </c>
      <c r="L3017" s="6" t="s">
        <v>91</v>
      </c>
      <c r="M3017" s="5" t="s">
        <v>92</v>
      </c>
      <c r="N3017" s="6" t="s">
        <v>91</v>
      </c>
      <c r="O3017" s="6" t="s">
        <v>91</v>
      </c>
      <c r="P3017" s="6" t="s">
        <v>91</v>
      </c>
      <c r="Q3017" s="6" t="s">
        <v>91</v>
      </c>
      <c r="R3017" s="5">
        <v>1</v>
      </c>
      <c r="S3017" s="5">
        <v>0</v>
      </c>
      <c r="T3017" s="5" t="s">
        <v>93</v>
      </c>
      <c r="U3017" s="5" t="s">
        <v>105</v>
      </c>
    </row>
    <row r="3018" spans="1:21">
      <c r="A3018" s="6" t="s">
        <v>87</v>
      </c>
      <c r="B3018" s="7">
        <v>1</v>
      </c>
      <c r="C3018" s="5">
        <v>3260</v>
      </c>
      <c r="D3018" s="5">
        <v>42</v>
      </c>
      <c r="E3018" s="8" t="s">
        <v>3561</v>
      </c>
      <c r="F3018" s="8">
        <v>421376</v>
      </c>
      <c r="G3018" s="5" t="s">
        <v>4044</v>
      </c>
      <c r="H3018" s="5" t="s">
        <v>3700</v>
      </c>
      <c r="I3018" s="5">
        <v>10065500808</v>
      </c>
      <c r="J3018" s="6" t="s">
        <v>91</v>
      </c>
      <c r="K3018" s="6" t="s">
        <v>91</v>
      </c>
      <c r="L3018" s="6" t="s">
        <v>91</v>
      </c>
      <c r="M3018" s="5" t="s">
        <v>92</v>
      </c>
      <c r="N3018" s="6" t="s">
        <v>91</v>
      </c>
      <c r="O3018" s="6" t="s">
        <v>91</v>
      </c>
      <c r="P3018" s="6" t="s">
        <v>91</v>
      </c>
      <c r="Q3018" s="6" t="s">
        <v>91</v>
      </c>
      <c r="R3018" s="5">
        <v>1</v>
      </c>
      <c r="S3018" s="5">
        <v>0</v>
      </c>
      <c r="T3018" s="5" t="s">
        <v>93</v>
      </c>
      <c r="U3018" s="5" t="s">
        <v>105</v>
      </c>
    </row>
    <row r="3019" spans="1:21">
      <c r="A3019" s="6" t="s">
        <v>87</v>
      </c>
      <c r="B3019" s="7">
        <v>1</v>
      </c>
      <c r="C3019" s="5">
        <v>3261</v>
      </c>
      <c r="D3019" s="5">
        <v>42</v>
      </c>
      <c r="E3019" s="8" t="s">
        <v>4045</v>
      </c>
      <c r="F3019" s="8">
        <v>42137601</v>
      </c>
      <c r="G3019" s="5" t="s">
        <v>4046</v>
      </c>
      <c r="H3019" s="5" t="s">
        <v>221</v>
      </c>
      <c r="I3019" s="6" t="s">
        <v>91</v>
      </c>
      <c r="J3019" s="6" t="s">
        <v>91</v>
      </c>
      <c r="K3019" s="6" t="s">
        <v>91</v>
      </c>
      <c r="L3019" s="6" t="s">
        <v>91</v>
      </c>
      <c r="M3019" s="5" t="s">
        <v>92</v>
      </c>
      <c r="N3019" s="6" t="s">
        <v>91</v>
      </c>
      <c r="O3019" s="6" t="s">
        <v>91</v>
      </c>
      <c r="P3019" s="6" t="s">
        <v>91</v>
      </c>
      <c r="Q3019" s="6" t="s">
        <v>91</v>
      </c>
      <c r="R3019" s="5">
        <v>1</v>
      </c>
      <c r="S3019" s="5">
        <v>0</v>
      </c>
      <c r="T3019" s="5" t="s">
        <v>93</v>
      </c>
      <c r="U3019" s="5" t="s">
        <v>105</v>
      </c>
    </row>
    <row r="3020" spans="1:21">
      <c r="A3020" s="6" t="s">
        <v>87</v>
      </c>
      <c r="B3020" s="7">
        <v>1</v>
      </c>
      <c r="C3020" s="5">
        <v>3262</v>
      </c>
      <c r="D3020" s="5">
        <v>42</v>
      </c>
      <c r="E3020" s="8" t="s">
        <v>4045</v>
      </c>
      <c r="F3020" s="8">
        <v>42137602</v>
      </c>
      <c r="G3020" s="5" t="s">
        <v>4047</v>
      </c>
      <c r="H3020" s="5" t="s">
        <v>223</v>
      </c>
      <c r="I3020" s="6" t="s">
        <v>91</v>
      </c>
      <c r="J3020" s="6" t="s">
        <v>91</v>
      </c>
      <c r="K3020" s="6" t="s">
        <v>91</v>
      </c>
      <c r="L3020" s="6" t="s">
        <v>91</v>
      </c>
      <c r="M3020" s="5" t="s">
        <v>92</v>
      </c>
      <c r="N3020" s="6" t="s">
        <v>91</v>
      </c>
      <c r="O3020" s="6" t="s">
        <v>91</v>
      </c>
      <c r="P3020" s="6" t="s">
        <v>91</v>
      </c>
      <c r="Q3020" s="6" t="s">
        <v>91</v>
      </c>
      <c r="R3020" s="5">
        <v>1</v>
      </c>
      <c r="S3020" s="5">
        <v>0</v>
      </c>
      <c r="T3020" s="5" t="s">
        <v>93</v>
      </c>
      <c r="U3020" s="5" t="s">
        <v>105</v>
      </c>
    </row>
    <row r="3021" spans="1:21">
      <c r="A3021" s="6" t="s">
        <v>87</v>
      </c>
      <c r="B3021" s="7">
        <v>1</v>
      </c>
      <c r="C3021" s="5">
        <v>3263</v>
      </c>
      <c r="D3021" s="5">
        <v>42</v>
      </c>
      <c r="E3021" s="8" t="s">
        <v>4045</v>
      </c>
      <c r="F3021" s="8">
        <v>42137603</v>
      </c>
      <c r="G3021" s="5" t="s">
        <v>4048</v>
      </c>
      <c r="H3021" s="5" t="s">
        <v>225</v>
      </c>
      <c r="I3021" s="6" t="s">
        <v>91</v>
      </c>
      <c r="J3021" s="6" t="s">
        <v>91</v>
      </c>
      <c r="K3021" s="6" t="s">
        <v>91</v>
      </c>
      <c r="L3021" s="6" t="s">
        <v>91</v>
      </c>
      <c r="M3021" s="5" t="s">
        <v>92</v>
      </c>
      <c r="N3021" s="6" t="s">
        <v>91</v>
      </c>
      <c r="O3021" s="6" t="s">
        <v>91</v>
      </c>
      <c r="P3021" s="6" t="s">
        <v>91</v>
      </c>
      <c r="Q3021" s="6" t="s">
        <v>91</v>
      </c>
      <c r="R3021" s="5">
        <v>1</v>
      </c>
      <c r="S3021" s="5">
        <v>0</v>
      </c>
      <c r="T3021" s="5" t="s">
        <v>93</v>
      </c>
      <c r="U3021" s="5" t="s">
        <v>105</v>
      </c>
    </row>
    <row r="3022" spans="1:21">
      <c r="A3022" s="6" t="s">
        <v>87</v>
      </c>
      <c r="B3022" s="7">
        <v>1</v>
      </c>
      <c r="C3022" s="5">
        <v>3265</v>
      </c>
      <c r="D3022" s="5">
        <v>42</v>
      </c>
      <c r="E3022" s="8" t="s">
        <v>4045</v>
      </c>
      <c r="F3022" s="8">
        <v>42137604</v>
      </c>
      <c r="G3022" s="5" t="s">
        <v>4049</v>
      </c>
      <c r="H3022" s="5" t="s">
        <v>227</v>
      </c>
      <c r="I3022" s="6" t="s">
        <v>91</v>
      </c>
      <c r="J3022" s="6" t="s">
        <v>91</v>
      </c>
      <c r="K3022" s="6" t="s">
        <v>91</v>
      </c>
      <c r="L3022" s="6" t="s">
        <v>91</v>
      </c>
      <c r="M3022" s="5" t="s">
        <v>92</v>
      </c>
      <c r="N3022" s="6" t="s">
        <v>91</v>
      </c>
      <c r="O3022" s="6" t="s">
        <v>91</v>
      </c>
      <c r="P3022" s="6" t="s">
        <v>91</v>
      </c>
      <c r="Q3022" s="6" t="s">
        <v>91</v>
      </c>
      <c r="R3022" s="5">
        <v>1</v>
      </c>
      <c r="S3022" s="5">
        <v>0</v>
      </c>
      <c r="T3022" s="5" t="s">
        <v>93</v>
      </c>
      <c r="U3022" s="5" t="s">
        <v>105</v>
      </c>
    </row>
    <row r="3023" spans="1:21">
      <c r="A3023" s="6" t="s">
        <v>87</v>
      </c>
      <c r="B3023" s="7">
        <v>1</v>
      </c>
      <c r="C3023" s="5">
        <v>3266</v>
      </c>
      <c r="D3023" s="5">
        <v>42</v>
      </c>
      <c r="E3023" s="8" t="s">
        <v>3561</v>
      </c>
      <c r="F3023" s="8">
        <v>421377</v>
      </c>
      <c r="G3023" s="5" t="s">
        <v>4050</v>
      </c>
      <c r="H3023" s="5" t="s">
        <v>3665</v>
      </c>
      <c r="I3023" s="6" t="s">
        <v>91</v>
      </c>
      <c r="J3023" s="6" t="s">
        <v>91</v>
      </c>
      <c r="K3023" s="6" t="s">
        <v>91</v>
      </c>
      <c r="L3023" s="6" t="s">
        <v>91</v>
      </c>
      <c r="M3023" s="5" t="s">
        <v>92</v>
      </c>
      <c r="N3023" s="6" t="s">
        <v>91</v>
      </c>
      <c r="O3023" s="6" t="s">
        <v>91</v>
      </c>
      <c r="P3023" s="6" t="s">
        <v>91</v>
      </c>
      <c r="Q3023" s="6" t="s">
        <v>91</v>
      </c>
      <c r="R3023" s="5">
        <v>1</v>
      </c>
      <c r="S3023" s="5">
        <v>0</v>
      </c>
      <c r="T3023" s="5" t="s">
        <v>93</v>
      </c>
      <c r="U3023" s="5" t="s">
        <v>105</v>
      </c>
    </row>
    <row r="3024" spans="1:21">
      <c r="A3024" s="6" t="s">
        <v>87</v>
      </c>
      <c r="B3024" s="7">
        <v>1</v>
      </c>
      <c r="C3024" s="5">
        <v>3267</v>
      </c>
      <c r="D3024" s="5">
        <v>42</v>
      </c>
      <c r="E3024" s="8" t="s">
        <v>4051</v>
      </c>
      <c r="F3024" s="8">
        <v>42137701</v>
      </c>
      <c r="G3024" s="5" t="s">
        <v>4052</v>
      </c>
      <c r="H3024" s="5" t="s">
        <v>221</v>
      </c>
      <c r="I3024" s="6" t="s">
        <v>91</v>
      </c>
      <c r="J3024" s="6" t="s">
        <v>91</v>
      </c>
      <c r="K3024" s="6" t="s">
        <v>91</v>
      </c>
      <c r="L3024" s="6" t="s">
        <v>91</v>
      </c>
      <c r="M3024" s="5" t="s">
        <v>92</v>
      </c>
      <c r="N3024" s="6" t="s">
        <v>91</v>
      </c>
      <c r="O3024" s="6" t="s">
        <v>91</v>
      </c>
      <c r="P3024" s="6" t="s">
        <v>91</v>
      </c>
      <c r="Q3024" s="6" t="s">
        <v>91</v>
      </c>
      <c r="R3024" s="5">
        <v>1</v>
      </c>
      <c r="S3024" s="5">
        <v>0</v>
      </c>
      <c r="T3024" s="5" t="s">
        <v>93</v>
      </c>
      <c r="U3024" s="5" t="s">
        <v>105</v>
      </c>
    </row>
    <row r="3025" spans="1:21">
      <c r="A3025" s="6" t="s">
        <v>87</v>
      </c>
      <c r="B3025" s="7">
        <v>1</v>
      </c>
      <c r="C3025" s="5">
        <v>3268</v>
      </c>
      <c r="D3025" s="5">
        <v>42</v>
      </c>
      <c r="E3025" s="8" t="s">
        <v>4051</v>
      </c>
      <c r="F3025" s="8">
        <v>42137702</v>
      </c>
      <c r="G3025" s="5" t="s">
        <v>4053</v>
      </c>
      <c r="H3025" s="5" t="s">
        <v>223</v>
      </c>
      <c r="I3025" s="6" t="s">
        <v>91</v>
      </c>
      <c r="J3025" s="6" t="s">
        <v>91</v>
      </c>
      <c r="K3025" s="6" t="s">
        <v>91</v>
      </c>
      <c r="L3025" s="6" t="s">
        <v>91</v>
      </c>
      <c r="M3025" s="5" t="s">
        <v>92</v>
      </c>
      <c r="N3025" s="6" t="s">
        <v>91</v>
      </c>
      <c r="O3025" s="6" t="s">
        <v>91</v>
      </c>
      <c r="P3025" s="6" t="s">
        <v>91</v>
      </c>
      <c r="Q3025" s="6" t="s">
        <v>91</v>
      </c>
      <c r="R3025" s="5">
        <v>1</v>
      </c>
      <c r="S3025" s="5">
        <v>0</v>
      </c>
      <c r="T3025" s="5" t="s">
        <v>93</v>
      </c>
      <c r="U3025" s="5" t="s">
        <v>105</v>
      </c>
    </row>
    <row r="3026" spans="1:21">
      <c r="A3026" s="6" t="s">
        <v>87</v>
      </c>
      <c r="B3026" s="7">
        <v>1</v>
      </c>
      <c r="C3026" s="5">
        <v>3269</v>
      </c>
      <c r="D3026" s="5">
        <v>42</v>
      </c>
      <c r="E3026" s="8" t="s">
        <v>4051</v>
      </c>
      <c r="F3026" s="8">
        <v>42137703</v>
      </c>
      <c r="G3026" s="5" t="s">
        <v>4054</v>
      </c>
      <c r="H3026" s="5" t="s">
        <v>225</v>
      </c>
      <c r="I3026" s="6" t="s">
        <v>91</v>
      </c>
      <c r="J3026" s="6" t="s">
        <v>91</v>
      </c>
      <c r="K3026" s="6" t="s">
        <v>91</v>
      </c>
      <c r="L3026" s="6" t="s">
        <v>91</v>
      </c>
      <c r="M3026" s="5" t="s">
        <v>92</v>
      </c>
      <c r="N3026" s="6" t="s">
        <v>91</v>
      </c>
      <c r="O3026" s="6" t="s">
        <v>91</v>
      </c>
      <c r="P3026" s="6" t="s">
        <v>91</v>
      </c>
      <c r="Q3026" s="6" t="s">
        <v>91</v>
      </c>
      <c r="R3026" s="5">
        <v>1</v>
      </c>
      <c r="S3026" s="5">
        <v>0</v>
      </c>
      <c r="T3026" s="5" t="s">
        <v>93</v>
      </c>
      <c r="U3026" s="5" t="s">
        <v>105</v>
      </c>
    </row>
    <row r="3027" spans="1:21">
      <c r="A3027" s="6" t="s">
        <v>87</v>
      </c>
      <c r="B3027" s="7">
        <v>1</v>
      </c>
      <c r="C3027" s="5">
        <v>3270</v>
      </c>
      <c r="D3027" s="5">
        <v>42</v>
      </c>
      <c r="E3027" s="8" t="s">
        <v>4051</v>
      </c>
      <c r="F3027" s="8">
        <v>42137704</v>
      </c>
      <c r="G3027" s="5" t="s">
        <v>4055</v>
      </c>
      <c r="H3027" s="5" t="s">
        <v>227</v>
      </c>
      <c r="I3027" s="6" t="s">
        <v>91</v>
      </c>
      <c r="J3027" s="6" t="s">
        <v>91</v>
      </c>
      <c r="K3027" s="6" t="s">
        <v>91</v>
      </c>
      <c r="L3027" s="6" t="s">
        <v>91</v>
      </c>
      <c r="M3027" s="5" t="s">
        <v>92</v>
      </c>
      <c r="N3027" s="6" t="s">
        <v>91</v>
      </c>
      <c r="O3027" s="6" t="s">
        <v>91</v>
      </c>
      <c r="P3027" s="6" t="s">
        <v>91</v>
      </c>
      <c r="Q3027" s="6" t="s">
        <v>91</v>
      </c>
      <c r="R3027" s="5">
        <v>1</v>
      </c>
      <c r="S3027" s="5">
        <v>0</v>
      </c>
      <c r="T3027" s="5" t="s">
        <v>93</v>
      </c>
      <c r="U3027" s="5" t="s">
        <v>105</v>
      </c>
    </row>
    <row r="3028" spans="1:21">
      <c r="A3028" s="6" t="s">
        <v>87</v>
      </c>
      <c r="B3028" s="7">
        <v>1</v>
      </c>
      <c r="C3028" s="5">
        <v>3271</v>
      </c>
      <c r="D3028" s="5">
        <v>42</v>
      </c>
      <c r="E3028" s="8" t="s">
        <v>3561</v>
      </c>
      <c r="F3028" s="8">
        <v>421378</v>
      </c>
      <c r="G3028" s="5" t="s">
        <v>4056</v>
      </c>
      <c r="H3028" s="5" t="s">
        <v>3630</v>
      </c>
      <c r="I3028" s="6" t="s">
        <v>91</v>
      </c>
      <c r="J3028" s="6" t="s">
        <v>91</v>
      </c>
      <c r="K3028" s="6" t="s">
        <v>91</v>
      </c>
      <c r="L3028" s="6" t="s">
        <v>91</v>
      </c>
      <c r="M3028" s="5" t="s">
        <v>92</v>
      </c>
      <c r="N3028" s="6" t="s">
        <v>91</v>
      </c>
      <c r="O3028" s="6" t="s">
        <v>91</v>
      </c>
      <c r="P3028" s="6" t="s">
        <v>91</v>
      </c>
      <c r="Q3028" s="6" t="s">
        <v>91</v>
      </c>
      <c r="R3028" s="5">
        <v>1</v>
      </c>
      <c r="S3028" s="5">
        <v>0</v>
      </c>
      <c r="T3028" s="5" t="s">
        <v>93</v>
      </c>
      <c r="U3028" s="5" t="s">
        <v>105</v>
      </c>
    </row>
    <row r="3029" spans="1:21">
      <c r="A3029" s="6" t="s">
        <v>87</v>
      </c>
      <c r="B3029" s="7">
        <v>1</v>
      </c>
      <c r="C3029" s="5">
        <v>3272</v>
      </c>
      <c r="D3029" s="5">
        <v>42</v>
      </c>
      <c r="E3029" s="8" t="s">
        <v>4057</v>
      </c>
      <c r="F3029" s="8">
        <v>42137801</v>
      </c>
      <c r="G3029" s="5" t="s">
        <v>4058</v>
      </c>
      <c r="H3029" s="5" t="s">
        <v>221</v>
      </c>
      <c r="I3029" s="6" t="s">
        <v>91</v>
      </c>
      <c r="J3029" s="6" t="s">
        <v>91</v>
      </c>
      <c r="K3029" s="6" t="s">
        <v>91</v>
      </c>
      <c r="L3029" s="6" t="s">
        <v>91</v>
      </c>
      <c r="M3029" s="5" t="s">
        <v>92</v>
      </c>
      <c r="N3029" s="6" t="s">
        <v>91</v>
      </c>
      <c r="O3029" s="6" t="s">
        <v>91</v>
      </c>
      <c r="P3029" s="6" t="s">
        <v>91</v>
      </c>
      <c r="Q3029" s="6" t="s">
        <v>91</v>
      </c>
      <c r="R3029" s="5">
        <v>1</v>
      </c>
      <c r="S3029" s="5">
        <v>0</v>
      </c>
      <c r="T3029" s="5" t="s">
        <v>93</v>
      </c>
      <c r="U3029" s="5" t="s">
        <v>105</v>
      </c>
    </row>
    <row r="3030" spans="1:21">
      <c r="A3030" s="6" t="s">
        <v>87</v>
      </c>
      <c r="B3030" s="7">
        <v>1</v>
      </c>
      <c r="C3030" s="5">
        <v>3273</v>
      </c>
      <c r="D3030" s="5">
        <v>42</v>
      </c>
      <c r="E3030" s="8" t="s">
        <v>4057</v>
      </c>
      <c r="F3030" s="8">
        <v>42137802</v>
      </c>
      <c r="G3030" s="5" t="s">
        <v>4059</v>
      </c>
      <c r="H3030" s="5" t="s">
        <v>223</v>
      </c>
      <c r="I3030" s="6" t="s">
        <v>91</v>
      </c>
      <c r="J3030" s="6" t="s">
        <v>91</v>
      </c>
      <c r="K3030" s="6" t="s">
        <v>91</v>
      </c>
      <c r="L3030" s="6" t="s">
        <v>91</v>
      </c>
      <c r="M3030" s="5" t="s">
        <v>92</v>
      </c>
      <c r="N3030" s="6" t="s">
        <v>91</v>
      </c>
      <c r="O3030" s="6" t="s">
        <v>91</v>
      </c>
      <c r="P3030" s="6" t="s">
        <v>91</v>
      </c>
      <c r="Q3030" s="6" t="s">
        <v>91</v>
      </c>
      <c r="R3030" s="5">
        <v>1</v>
      </c>
      <c r="S3030" s="5">
        <v>0</v>
      </c>
      <c r="T3030" s="5" t="s">
        <v>93</v>
      </c>
      <c r="U3030" s="5" t="s">
        <v>105</v>
      </c>
    </row>
    <row r="3031" spans="1:21">
      <c r="A3031" s="6" t="s">
        <v>87</v>
      </c>
      <c r="B3031" s="7">
        <v>1</v>
      </c>
      <c r="C3031" s="5">
        <v>3274</v>
      </c>
      <c r="D3031" s="5">
        <v>42</v>
      </c>
      <c r="E3031" s="8" t="s">
        <v>4057</v>
      </c>
      <c r="F3031" s="8">
        <v>42137803</v>
      </c>
      <c r="G3031" s="5" t="s">
        <v>4060</v>
      </c>
      <c r="H3031" s="5" t="s">
        <v>225</v>
      </c>
      <c r="I3031" s="6" t="s">
        <v>91</v>
      </c>
      <c r="J3031" s="6" t="s">
        <v>91</v>
      </c>
      <c r="K3031" s="6" t="s">
        <v>91</v>
      </c>
      <c r="L3031" s="6" t="s">
        <v>91</v>
      </c>
      <c r="M3031" s="5" t="s">
        <v>92</v>
      </c>
      <c r="N3031" s="6" t="s">
        <v>91</v>
      </c>
      <c r="O3031" s="6" t="s">
        <v>91</v>
      </c>
      <c r="P3031" s="6" t="s">
        <v>91</v>
      </c>
      <c r="Q3031" s="6" t="s">
        <v>91</v>
      </c>
      <c r="R3031" s="5">
        <v>1</v>
      </c>
      <c r="S3031" s="5">
        <v>0</v>
      </c>
      <c r="T3031" s="5" t="s">
        <v>93</v>
      </c>
      <c r="U3031" s="5" t="s">
        <v>105</v>
      </c>
    </row>
    <row r="3032" spans="1:21">
      <c r="A3032" s="6" t="s">
        <v>87</v>
      </c>
      <c r="B3032" s="7">
        <v>1</v>
      </c>
      <c r="C3032" s="5">
        <v>3275</v>
      </c>
      <c r="D3032" s="5">
        <v>42</v>
      </c>
      <c r="E3032" s="8" t="s">
        <v>4057</v>
      </c>
      <c r="F3032" s="8">
        <v>42137804</v>
      </c>
      <c r="G3032" s="5" t="s">
        <v>4061</v>
      </c>
      <c r="H3032" s="5" t="s">
        <v>227</v>
      </c>
      <c r="I3032" s="6" t="s">
        <v>91</v>
      </c>
      <c r="J3032" s="6" t="s">
        <v>91</v>
      </c>
      <c r="K3032" s="6" t="s">
        <v>91</v>
      </c>
      <c r="L3032" s="6" t="s">
        <v>91</v>
      </c>
      <c r="M3032" s="5" t="s">
        <v>92</v>
      </c>
      <c r="N3032" s="6" t="s">
        <v>91</v>
      </c>
      <c r="O3032" s="6" t="s">
        <v>91</v>
      </c>
      <c r="P3032" s="6" t="s">
        <v>91</v>
      </c>
      <c r="Q3032" s="6" t="s">
        <v>91</v>
      </c>
      <c r="R3032" s="5">
        <v>1</v>
      </c>
      <c r="S3032" s="5">
        <v>0</v>
      </c>
      <c r="T3032" s="5" t="s">
        <v>93</v>
      </c>
      <c r="U3032" s="5" t="s">
        <v>105</v>
      </c>
    </row>
    <row r="3033" spans="1:21">
      <c r="A3033" s="6" t="s">
        <v>87</v>
      </c>
      <c r="B3033" s="7">
        <v>1</v>
      </c>
      <c r="C3033" s="5">
        <v>3276</v>
      </c>
      <c r="D3033" s="5">
        <v>42</v>
      </c>
      <c r="E3033" s="8" t="s">
        <v>3561</v>
      </c>
      <c r="F3033" s="8">
        <v>421379</v>
      </c>
      <c r="G3033" s="5" t="s">
        <v>4062</v>
      </c>
      <c r="H3033" s="5" t="s">
        <v>3693</v>
      </c>
      <c r="I3033" s="5">
        <v>10065506347</v>
      </c>
      <c r="J3033" s="6" t="s">
        <v>91</v>
      </c>
      <c r="K3033" s="6" t="s">
        <v>91</v>
      </c>
      <c r="L3033" s="6" t="s">
        <v>91</v>
      </c>
      <c r="M3033" s="5" t="s">
        <v>92</v>
      </c>
      <c r="N3033" s="6" t="s">
        <v>91</v>
      </c>
      <c r="O3033" s="6" t="s">
        <v>91</v>
      </c>
      <c r="P3033" s="6" t="s">
        <v>91</v>
      </c>
      <c r="Q3033" s="6" t="s">
        <v>91</v>
      </c>
      <c r="R3033" s="5">
        <v>1</v>
      </c>
      <c r="S3033" s="5">
        <v>0</v>
      </c>
      <c r="T3033" s="5" t="s">
        <v>93</v>
      </c>
      <c r="U3033" s="5" t="s">
        <v>105</v>
      </c>
    </row>
    <row r="3034" spans="1:21">
      <c r="A3034" s="6" t="s">
        <v>87</v>
      </c>
      <c r="B3034" s="7">
        <v>1</v>
      </c>
      <c r="C3034" s="5">
        <v>3277</v>
      </c>
      <c r="D3034" s="5">
        <v>42</v>
      </c>
      <c r="E3034" s="8" t="s">
        <v>4063</v>
      </c>
      <c r="F3034" s="8">
        <v>42137901</v>
      </c>
      <c r="G3034" s="5" t="s">
        <v>4064</v>
      </c>
      <c r="H3034" s="5" t="s">
        <v>221</v>
      </c>
      <c r="I3034" s="6" t="s">
        <v>91</v>
      </c>
      <c r="J3034" s="6" t="s">
        <v>91</v>
      </c>
      <c r="K3034" s="6" t="s">
        <v>91</v>
      </c>
      <c r="L3034" s="6" t="s">
        <v>91</v>
      </c>
      <c r="M3034" s="5" t="s">
        <v>92</v>
      </c>
      <c r="N3034" s="6" t="s">
        <v>91</v>
      </c>
      <c r="O3034" s="6" t="s">
        <v>91</v>
      </c>
      <c r="P3034" s="6" t="s">
        <v>91</v>
      </c>
      <c r="Q3034" s="6" t="s">
        <v>91</v>
      </c>
      <c r="R3034" s="5">
        <v>1</v>
      </c>
      <c r="S3034" s="5">
        <v>0</v>
      </c>
      <c r="T3034" s="5" t="s">
        <v>93</v>
      </c>
      <c r="U3034" s="5" t="s">
        <v>105</v>
      </c>
    </row>
    <row r="3035" spans="1:21">
      <c r="A3035" s="6" t="s">
        <v>87</v>
      </c>
      <c r="B3035" s="7">
        <v>1</v>
      </c>
      <c r="C3035" s="5">
        <v>3278</v>
      </c>
      <c r="D3035" s="5">
        <v>42</v>
      </c>
      <c r="E3035" s="8" t="s">
        <v>4063</v>
      </c>
      <c r="F3035" s="8">
        <v>42137902</v>
      </c>
      <c r="G3035" s="5" t="s">
        <v>4065</v>
      </c>
      <c r="H3035" s="5" t="s">
        <v>223</v>
      </c>
      <c r="I3035" s="6" t="s">
        <v>91</v>
      </c>
      <c r="J3035" s="6" t="s">
        <v>91</v>
      </c>
      <c r="K3035" s="6" t="s">
        <v>91</v>
      </c>
      <c r="L3035" s="6" t="s">
        <v>91</v>
      </c>
      <c r="M3035" s="5" t="s">
        <v>92</v>
      </c>
      <c r="N3035" s="6" t="s">
        <v>91</v>
      </c>
      <c r="O3035" s="6" t="s">
        <v>91</v>
      </c>
      <c r="P3035" s="6" t="s">
        <v>91</v>
      </c>
      <c r="Q3035" s="6" t="s">
        <v>91</v>
      </c>
      <c r="R3035" s="5">
        <v>1</v>
      </c>
      <c r="S3035" s="5">
        <v>0</v>
      </c>
      <c r="T3035" s="5" t="s">
        <v>93</v>
      </c>
      <c r="U3035" s="5" t="s">
        <v>105</v>
      </c>
    </row>
    <row r="3036" spans="1:21">
      <c r="A3036" s="6" t="s">
        <v>87</v>
      </c>
      <c r="B3036" s="7">
        <v>1</v>
      </c>
      <c r="C3036" s="5">
        <v>3279</v>
      </c>
      <c r="D3036" s="5">
        <v>42</v>
      </c>
      <c r="E3036" s="8" t="s">
        <v>4063</v>
      </c>
      <c r="F3036" s="8">
        <v>42137903</v>
      </c>
      <c r="G3036" s="5" t="s">
        <v>4066</v>
      </c>
      <c r="H3036" s="5" t="s">
        <v>225</v>
      </c>
      <c r="I3036" s="6" t="s">
        <v>91</v>
      </c>
      <c r="J3036" s="6" t="s">
        <v>91</v>
      </c>
      <c r="K3036" s="6" t="s">
        <v>91</v>
      </c>
      <c r="L3036" s="6" t="s">
        <v>91</v>
      </c>
      <c r="M3036" s="5" t="s">
        <v>92</v>
      </c>
      <c r="N3036" s="6" t="s">
        <v>91</v>
      </c>
      <c r="O3036" s="6" t="s">
        <v>91</v>
      </c>
      <c r="P3036" s="6" t="s">
        <v>91</v>
      </c>
      <c r="Q3036" s="6" t="s">
        <v>91</v>
      </c>
      <c r="R3036" s="5">
        <v>1</v>
      </c>
      <c r="S3036" s="5">
        <v>0</v>
      </c>
      <c r="T3036" s="5" t="s">
        <v>93</v>
      </c>
      <c r="U3036" s="5" t="s">
        <v>105</v>
      </c>
    </row>
    <row r="3037" spans="1:21">
      <c r="A3037" s="6" t="s">
        <v>87</v>
      </c>
      <c r="B3037" s="7">
        <v>1</v>
      </c>
      <c r="C3037" s="5">
        <v>3280</v>
      </c>
      <c r="D3037" s="5">
        <v>42</v>
      </c>
      <c r="E3037" s="8" t="s">
        <v>4063</v>
      </c>
      <c r="F3037" s="8">
        <v>42137904</v>
      </c>
      <c r="G3037" s="5" t="s">
        <v>4067</v>
      </c>
      <c r="H3037" s="5" t="s">
        <v>227</v>
      </c>
      <c r="I3037" s="6" t="s">
        <v>91</v>
      </c>
      <c r="J3037" s="6" t="s">
        <v>91</v>
      </c>
      <c r="K3037" s="6" t="s">
        <v>91</v>
      </c>
      <c r="L3037" s="6" t="s">
        <v>91</v>
      </c>
      <c r="M3037" s="5" t="s">
        <v>92</v>
      </c>
      <c r="N3037" s="6" t="s">
        <v>91</v>
      </c>
      <c r="O3037" s="6" t="s">
        <v>91</v>
      </c>
      <c r="P3037" s="6" t="s">
        <v>91</v>
      </c>
      <c r="Q3037" s="6" t="s">
        <v>91</v>
      </c>
      <c r="R3037" s="5">
        <v>1</v>
      </c>
      <c r="S3037" s="5">
        <v>0</v>
      </c>
      <c r="T3037" s="5" t="s">
        <v>93</v>
      </c>
      <c r="U3037" s="5" t="s">
        <v>105</v>
      </c>
    </row>
    <row r="3038" spans="1:21">
      <c r="A3038" s="6" t="s">
        <v>87</v>
      </c>
      <c r="B3038" s="7">
        <v>1</v>
      </c>
      <c r="C3038" s="5">
        <v>3281</v>
      </c>
      <c r="D3038" s="5">
        <v>42</v>
      </c>
      <c r="E3038" s="8" t="s">
        <v>3561</v>
      </c>
      <c r="F3038" s="8">
        <v>421380</v>
      </c>
      <c r="G3038" s="5" t="s">
        <v>4068</v>
      </c>
      <c r="H3038" s="5" t="s">
        <v>3602</v>
      </c>
      <c r="I3038" s="5">
        <v>10065500919</v>
      </c>
      <c r="J3038" s="6" t="s">
        <v>91</v>
      </c>
      <c r="K3038" s="6" t="s">
        <v>91</v>
      </c>
      <c r="L3038" s="6" t="s">
        <v>91</v>
      </c>
      <c r="M3038" s="5" t="s">
        <v>92</v>
      </c>
      <c r="N3038" s="6" t="s">
        <v>91</v>
      </c>
      <c r="O3038" s="6" t="s">
        <v>91</v>
      </c>
      <c r="P3038" s="6" t="s">
        <v>91</v>
      </c>
      <c r="Q3038" s="6" t="s">
        <v>91</v>
      </c>
      <c r="R3038" s="5">
        <v>1</v>
      </c>
      <c r="S3038" s="5">
        <v>0</v>
      </c>
      <c r="T3038" s="5" t="s">
        <v>93</v>
      </c>
      <c r="U3038" s="5" t="s">
        <v>105</v>
      </c>
    </row>
    <row r="3039" spans="1:21">
      <c r="A3039" s="6" t="s">
        <v>87</v>
      </c>
      <c r="B3039" s="7">
        <v>1</v>
      </c>
      <c r="C3039" s="5">
        <v>3282</v>
      </c>
      <c r="D3039" s="5">
        <v>42</v>
      </c>
      <c r="E3039" s="8" t="s">
        <v>4069</v>
      </c>
      <c r="F3039" s="8">
        <v>42138001</v>
      </c>
      <c r="G3039" s="5" t="s">
        <v>4070</v>
      </c>
      <c r="H3039" s="5" t="s">
        <v>221</v>
      </c>
      <c r="I3039" s="6" t="s">
        <v>91</v>
      </c>
      <c r="J3039" s="6" t="s">
        <v>91</v>
      </c>
      <c r="K3039" s="6" t="s">
        <v>91</v>
      </c>
      <c r="L3039" s="6" t="s">
        <v>91</v>
      </c>
      <c r="M3039" s="5" t="s">
        <v>92</v>
      </c>
      <c r="N3039" s="6" t="s">
        <v>91</v>
      </c>
      <c r="O3039" s="6" t="s">
        <v>91</v>
      </c>
      <c r="P3039" s="6" t="s">
        <v>91</v>
      </c>
      <c r="Q3039" s="6" t="s">
        <v>91</v>
      </c>
      <c r="R3039" s="5">
        <v>1</v>
      </c>
      <c r="S3039" s="5">
        <v>0</v>
      </c>
      <c r="T3039" s="5" t="s">
        <v>93</v>
      </c>
      <c r="U3039" s="5" t="s">
        <v>105</v>
      </c>
    </row>
    <row r="3040" spans="1:21">
      <c r="A3040" s="6" t="s">
        <v>87</v>
      </c>
      <c r="B3040" s="7">
        <v>1</v>
      </c>
      <c r="C3040" s="5">
        <v>3283</v>
      </c>
      <c r="D3040" s="5">
        <v>42</v>
      </c>
      <c r="E3040" s="8" t="s">
        <v>4069</v>
      </c>
      <c r="F3040" s="8">
        <v>42138002</v>
      </c>
      <c r="G3040" s="5" t="s">
        <v>4071</v>
      </c>
      <c r="H3040" s="5" t="s">
        <v>223</v>
      </c>
      <c r="I3040" s="6" t="s">
        <v>91</v>
      </c>
      <c r="J3040" s="6" t="s">
        <v>91</v>
      </c>
      <c r="K3040" s="6" t="s">
        <v>91</v>
      </c>
      <c r="L3040" s="6" t="s">
        <v>91</v>
      </c>
      <c r="M3040" s="5" t="s">
        <v>92</v>
      </c>
      <c r="N3040" s="6" t="s">
        <v>91</v>
      </c>
      <c r="O3040" s="6" t="s">
        <v>91</v>
      </c>
      <c r="P3040" s="6" t="s">
        <v>91</v>
      </c>
      <c r="Q3040" s="6" t="s">
        <v>91</v>
      </c>
      <c r="R3040" s="5">
        <v>1</v>
      </c>
      <c r="S3040" s="5">
        <v>0</v>
      </c>
      <c r="T3040" s="5" t="s">
        <v>93</v>
      </c>
      <c r="U3040" s="5" t="s">
        <v>105</v>
      </c>
    </row>
    <row r="3041" spans="1:21">
      <c r="A3041" s="6" t="s">
        <v>87</v>
      </c>
      <c r="B3041" s="7">
        <v>1</v>
      </c>
      <c r="C3041" s="5">
        <v>3284</v>
      </c>
      <c r="D3041" s="5">
        <v>42</v>
      </c>
      <c r="E3041" s="8" t="s">
        <v>4069</v>
      </c>
      <c r="F3041" s="8">
        <v>42138003</v>
      </c>
      <c r="G3041" s="5" t="s">
        <v>4072</v>
      </c>
      <c r="H3041" s="5" t="s">
        <v>225</v>
      </c>
      <c r="I3041" s="6" t="s">
        <v>91</v>
      </c>
      <c r="J3041" s="6" t="s">
        <v>91</v>
      </c>
      <c r="K3041" s="6" t="s">
        <v>91</v>
      </c>
      <c r="L3041" s="6" t="s">
        <v>91</v>
      </c>
      <c r="M3041" s="5" t="s">
        <v>92</v>
      </c>
      <c r="N3041" s="6" t="s">
        <v>91</v>
      </c>
      <c r="O3041" s="6" t="s">
        <v>91</v>
      </c>
      <c r="P3041" s="6" t="s">
        <v>91</v>
      </c>
      <c r="Q3041" s="6" t="s">
        <v>91</v>
      </c>
      <c r="R3041" s="5">
        <v>1</v>
      </c>
      <c r="S3041" s="5">
        <v>0</v>
      </c>
      <c r="T3041" s="5" t="s">
        <v>93</v>
      </c>
      <c r="U3041" s="5" t="s">
        <v>105</v>
      </c>
    </row>
    <row r="3042" spans="1:21">
      <c r="A3042" s="6" t="s">
        <v>87</v>
      </c>
      <c r="B3042" s="7">
        <v>1</v>
      </c>
      <c r="C3042" s="5">
        <v>3285</v>
      </c>
      <c r="D3042" s="5">
        <v>42</v>
      </c>
      <c r="E3042" s="8" t="s">
        <v>4069</v>
      </c>
      <c r="F3042" s="8">
        <v>42138004</v>
      </c>
      <c r="G3042" s="5" t="s">
        <v>4073</v>
      </c>
      <c r="H3042" s="5" t="s">
        <v>227</v>
      </c>
      <c r="I3042" s="6" t="s">
        <v>91</v>
      </c>
      <c r="J3042" s="6" t="s">
        <v>91</v>
      </c>
      <c r="K3042" s="6" t="s">
        <v>91</v>
      </c>
      <c r="L3042" s="6" t="s">
        <v>91</v>
      </c>
      <c r="M3042" s="5" t="s">
        <v>92</v>
      </c>
      <c r="N3042" s="6" t="s">
        <v>91</v>
      </c>
      <c r="O3042" s="6" t="s">
        <v>91</v>
      </c>
      <c r="P3042" s="6" t="s">
        <v>91</v>
      </c>
      <c r="Q3042" s="6" t="s">
        <v>91</v>
      </c>
      <c r="R3042" s="5">
        <v>1</v>
      </c>
      <c r="S3042" s="5">
        <v>0</v>
      </c>
      <c r="T3042" s="5" t="s">
        <v>93</v>
      </c>
      <c r="U3042" s="5" t="s">
        <v>105</v>
      </c>
    </row>
    <row r="3043" spans="1:21">
      <c r="A3043" s="6" t="s">
        <v>87</v>
      </c>
      <c r="B3043" s="7">
        <v>1</v>
      </c>
      <c r="C3043" s="5">
        <v>3286</v>
      </c>
      <c r="D3043" s="5">
        <v>42</v>
      </c>
      <c r="E3043" s="8" t="s">
        <v>3561</v>
      </c>
      <c r="F3043" s="8">
        <v>421381</v>
      </c>
      <c r="G3043" s="5" t="s">
        <v>4074</v>
      </c>
      <c r="H3043" s="5" t="s">
        <v>3644</v>
      </c>
      <c r="I3043" s="5">
        <v>10065506331</v>
      </c>
      <c r="J3043" s="6" t="s">
        <v>91</v>
      </c>
      <c r="K3043" s="6" t="s">
        <v>91</v>
      </c>
      <c r="L3043" s="6" t="s">
        <v>91</v>
      </c>
      <c r="M3043" s="5" t="s">
        <v>92</v>
      </c>
      <c r="N3043" s="6" t="s">
        <v>91</v>
      </c>
      <c r="O3043" s="6" t="s">
        <v>91</v>
      </c>
      <c r="P3043" s="6" t="s">
        <v>91</v>
      </c>
      <c r="Q3043" s="6" t="s">
        <v>91</v>
      </c>
      <c r="R3043" s="5">
        <v>1</v>
      </c>
      <c r="S3043" s="5">
        <v>0</v>
      </c>
      <c r="T3043" s="5" t="s">
        <v>93</v>
      </c>
      <c r="U3043" s="5" t="s">
        <v>105</v>
      </c>
    </row>
    <row r="3044" spans="1:21">
      <c r="A3044" s="6" t="s">
        <v>87</v>
      </c>
      <c r="B3044" s="7">
        <v>1</v>
      </c>
      <c r="C3044" s="5">
        <v>3287</v>
      </c>
      <c r="D3044" s="5">
        <v>42</v>
      </c>
      <c r="E3044" s="8" t="s">
        <v>4075</v>
      </c>
      <c r="F3044" s="8">
        <v>42138101</v>
      </c>
      <c r="G3044" s="5" t="s">
        <v>4076</v>
      </c>
      <c r="H3044" s="5" t="s">
        <v>221</v>
      </c>
      <c r="I3044" s="6" t="s">
        <v>91</v>
      </c>
      <c r="J3044" s="6" t="s">
        <v>91</v>
      </c>
      <c r="K3044" s="6" t="s">
        <v>91</v>
      </c>
      <c r="L3044" s="6" t="s">
        <v>91</v>
      </c>
      <c r="M3044" s="5" t="s">
        <v>92</v>
      </c>
      <c r="N3044" s="6" t="s">
        <v>91</v>
      </c>
      <c r="O3044" s="6" t="s">
        <v>91</v>
      </c>
      <c r="P3044" s="6" t="s">
        <v>91</v>
      </c>
      <c r="Q3044" s="6" t="s">
        <v>91</v>
      </c>
      <c r="R3044" s="5">
        <v>1</v>
      </c>
      <c r="S3044" s="5">
        <v>0</v>
      </c>
      <c r="T3044" s="5" t="s">
        <v>93</v>
      </c>
      <c r="U3044" s="5" t="s">
        <v>105</v>
      </c>
    </row>
    <row r="3045" spans="1:21">
      <c r="A3045" s="6" t="s">
        <v>87</v>
      </c>
      <c r="B3045" s="7">
        <v>1</v>
      </c>
      <c r="C3045" s="5">
        <v>3288</v>
      </c>
      <c r="D3045" s="5">
        <v>42</v>
      </c>
      <c r="E3045" s="8" t="s">
        <v>4075</v>
      </c>
      <c r="F3045" s="8">
        <v>42138102</v>
      </c>
      <c r="G3045" s="5" t="s">
        <v>4077</v>
      </c>
      <c r="H3045" s="5" t="s">
        <v>223</v>
      </c>
      <c r="I3045" s="6" t="s">
        <v>91</v>
      </c>
      <c r="J3045" s="6" t="s">
        <v>91</v>
      </c>
      <c r="K3045" s="6" t="s">
        <v>91</v>
      </c>
      <c r="L3045" s="6" t="s">
        <v>91</v>
      </c>
      <c r="M3045" s="5" t="s">
        <v>92</v>
      </c>
      <c r="N3045" s="6" t="s">
        <v>91</v>
      </c>
      <c r="O3045" s="6" t="s">
        <v>91</v>
      </c>
      <c r="P3045" s="6" t="s">
        <v>91</v>
      </c>
      <c r="Q3045" s="6" t="s">
        <v>91</v>
      </c>
      <c r="R3045" s="5">
        <v>1</v>
      </c>
      <c r="S3045" s="5">
        <v>0</v>
      </c>
      <c r="T3045" s="5" t="s">
        <v>93</v>
      </c>
      <c r="U3045" s="5" t="s">
        <v>105</v>
      </c>
    </row>
    <row r="3046" spans="1:21">
      <c r="A3046" s="6" t="s">
        <v>87</v>
      </c>
      <c r="B3046" s="7">
        <v>1</v>
      </c>
      <c r="C3046" s="5">
        <v>3289</v>
      </c>
      <c r="D3046" s="5">
        <v>42</v>
      </c>
      <c r="E3046" s="8" t="s">
        <v>4075</v>
      </c>
      <c r="F3046" s="8">
        <v>42138103</v>
      </c>
      <c r="G3046" s="5" t="s">
        <v>4078</v>
      </c>
      <c r="H3046" s="5" t="s">
        <v>225</v>
      </c>
      <c r="I3046" s="6" t="s">
        <v>91</v>
      </c>
      <c r="J3046" s="6" t="s">
        <v>91</v>
      </c>
      <c r="K3046" s="6" t="s">
        <v>91</v>
      </c>
      <c r="L3046" s="6" t="s">
        <v>91</v>
      </c>
      <c r="M3046" s="5" t="s">
        <v>92</v>
      </c>
      <c r="N3046" s="6" t="s">
        <v>91</v>
      </c>
      <c r="O3046" s="6" t="s">
        <v>91</v>
      </c>
      <c r="P3046" s="6" t="s">
        <v>91</v>
      </c>
      <c r="Q3046" s="6" t="s">
        <v>91</v>
      </c>
      <c r="R3046" s="5">
        <v>1</v>
      </c>
      <c r="S3046" s="5">
        <v>0</v>
      </c>
      <c r="T3046" s="5" t="s">
        <v>93</v>
      </c>
      <c r="U3046" s="5" t="s">
        <v>105</v>
      </c>
    </row>
    <row r="3047" spans="1:21">
      <c r="A3047" s="6" t="s">
        <v>87</v>
      </c>
      <c r="B3047" s="7">
        <v>1</v>
      </c>
      <c r="C3047" s="5">
        <v>3290</v>
      </c>
      <c r="D3047" s="5">
        <v>42</v>
      </c>
      <c r="E3047" s="8" t="s">
        <v>4075</v>
      </c>
      <c r="F3047" s="8">
        <v>42138104</v>
      </c>
      <c r="G3047" s="5" t="s">
        <v>4079</v>
      </c>
      <c r="H3047" s="5" t="s">
        <v>227</v>
      </c>
      <c r="I3047" s="6" t="s">
        <v>91</v>
      </c>
      <c r="J3047" s="6" t="s">
        <v>91</v>
      </c>
      <c r="K3047" s="6" t="s">
        <v>91</v>
      </c>
      <c r="L3047" s="6" t="s">
        <v>91</v>
      </c>
      <c r="M3047" s="5" t="s">
        <v>92</v>
      </c>
      <c r="N3047" s="6" t="s">
        <v>91</v>
      </c>
      <c r="O3047" s="6" t="s">
        <v>91</v>
      </c>
      <c r="P3047" s="6" t="s">
        <v>91</v>
      </c>
      <c r="Q3047" s="6" t="s">
        <v>91</v>
      </c>
      <c r="R3047" s="5">
        <v>1</v>
      </c>
      <c r="S3047" s="5">
        <v>0</v>
      </c>
      <c r="T3047" s="5" t="s">
        <v>93</v>
      </c>
      <c r="U3047" s="5" t="s">
        <v>105</v>
      </c>
    </row>
    <row r="3048" spans="1:21">
      <c r="A3048" s="6" t="s">
        <v>87</v>
      </c>
      <c r="B3048" s="7">
        <v>1</v>
      </c>
      <c r="C3048" s="5">
        <v>3291</v>
      </c>
      <c r="D3048" s="5">
        <v>42</v>
      </c>
      <c r="E3048" s="8" t="s">
        <v>3561</v>
      </c>
      <c r="F3048" s="8">
        <v>421382</v>
      </c>
      <c r="G3048" s="5" t="s">
        <v>4080</v>
      </c>
      <c r="H3048" s="5" t="s">
        <v>3757</v>
      </c>
      <c r="I3048" s="5">
        <v>10065501366</v>
      </c>
      <c r="J3048" s="6" t="s">
        <v>91</v>
      </c>
      <c r="K3048" s="6" t="s">
        <v>91</v>
      </c>
      <c r="L3048" s="6" t="s">
        <v>91</v>
      </c>
      <c r="M3048" s="5" t="s">
        <v>92</v>
      </c>
      <c r="N3048" s="6" t="s">
        <v>91</v>
      </c>
      <c r="O3048" s="6" t="s">
        <v>91</v>
      </c>
      <c r="P3048" s="6" t="s">
        <v>91</v>
      </c>
      <c r="Q3048" s="6" t="s">
        <v>91</v>
      </c>
      <c r="R3048" s="5">
        <v>1</v>
      </c>
      <c r="S3048" s="5">
        <v>0</v>
      </c>
      <c r="T3048" s="5" t="s">
        <v>93</v>
      </c>
      <c r="U3048" s="5" t="s">
        <v>105</v>
      </c>
    </row>
    <row r="3049" spans="1:21">
      <c r="A3049" s="6" t="s">
        <v>87</v>
      </c>
      <c r="B3049" s="7">
        <v>1</v>
      </c>
      <c r="C3049" s="5">
        <v>3292</v>
      </c>
      <c r="D3049" s="5">
        <v>42</v>
      </c>
      <c r="E3049" s="8" t="s">
        <v>4081</v>
      </c>
      <c r="F3049" s="8">
        <v>42138201</v>
      </c>
      <c r="G3049" s="5" t="s">
        <v>4082</v>
      </c>
      <c r="H3049" s="5" t="s">
        <v>221</v>
      </c>
      <c r="I3049" s="6" t="s">
        <v>91</v>
      </c>
      <c r="J3049" s="6" t="s">
        <v>91</v>
      </c>
      <c r="K3049" s="6" t="s">
        <v>91</v>
      </c>
      <c r="L3049" s="6" t="s">
        <v>91</v>
      </c>
      <c r="M3049" s="5" t="s">
        <v>92</v>
      </c>
      <c r="N3049" s="6" t="s">
        <v>91</v>
      </c>
      <c r="O3049" s="6" t="s">
        <v>91</v>
      </c>
      <c r="P3049" s="6" t="s">
        <v>91</v>
      </c>
      <c r="Q3049" s="6" t="s">
        <v>91</v>
      </c>
      <c r="R3049" s="5">
        <v>1</v>
      </c>
      <c r="S3049" s="5">
        <v>0</v>
      </c>
      <c r="T3049" s="5" t="s">
        <v>93</v>
      </c>
      <c r="U3049" s="5" t="s">
        <v>105</v>
      </c>
    </row>
    <row r="3050" spans="1:21">
      <c r="A3050" s="6" t="s">
        <v>87</v>
      </c>
      <c r="B3050" s="7">
        <v>1</v>
      </c>
      <c r="C3050" s="5">
        <v>3293</v>
      </c>
      <c r="D3050" s="5">
        <v>42</v>
      </c>
      <c r="E3050" s="8" t="s">
        <v>4081</v>
      </c>
      <c r="F3050" s="8">
        <v>42138202</v>
      </c>
      <c r="G3050" s="5" t="s">
        <v>4083</v>
      </c>
      <c r="H3050" s="5" t="s">
        <v>223</v>
      </c>
      <c r="I3050" s="6" t="s">
        <v>91</v>
      </c>
      <c r="J3050" s="6" t="s">
        <v>91</v>
      </c>
      <c r="K3050" s="6" t="s">
        <v>91</v>
      </c>
      <c r="L3050" s="6" t="s">
        <v>91</v>
      </c>
      <c r="M3050" s="5" t="s">
        <v>92</v>
      </c>
      <c r="N3050" s="6" t="s">
        <v>91</v>
      </c>
      <c r="O3050" s="6" t="s">
        <v>91</v>
      </c>
      <c r="P3050" s="6" t="s">
        <v>91</v>
      </c>
      <c r="Q3050" s="6" t="s">
        <v>91</v>
      </c>
      <c r="R3050" s="5">
        <v>1</v>
      </c>
      <c r="S3050" s="5">
        <v>0</v>
      </c>
      <c r="T3050" s="5" t="s">
        <v>93</v>
      </c>
      <c r="U3050" s="5" t="s">
        <v>105</v>
      </c>
    </row>
    <row r="3051" spans="1:21">
      <c r="A3051" s="6" t="s">
        <v>87</v>
      </c>
      <c r="B3051" s="7">
        <v>1</v>
      </c>
      <c r="C3051" s="5">
        <v>3294</v>
      </c>
      <c r="D3051" s="5">
        <v>42</v>
      </c>
      <c r="E3051" s="8" t="s">
        <v>4081</v>
      </c>
      <c r="F3051" s="8">
        <v>42138203</v>
      </c>
      <c r="G3051" s="5" t="s">
        <v>4084</v>
      </c>
      <c r="H3051" s="5" t="s">
        <v>225</v>
      </c>
      <c r="I3051" s="6" t="s">
        <v>91</v>
      </c>
      <c r="J3051" s="6" t="s">
        <v>91</v>
      </c>
      <c r="K3051" s="6" t="s">
        <v>91</v>
      </c>
      <c r="L3051" s="6" t="s">
        <v>91</v>
      </c>
      <c r="M3051" s="5" t="s">
        <v>92</v>
      </c>
      <c r="N3051" s="6" t="s">
        <v>91</v>
      </c>
      <c r="O3051" s="6" t="s">
        <v>91</v>
      </c>
      <c r="P3051" s="6" t="s">
        <v>91</v>
      </c>
      <c r="Q3051" s="6" t="s">
        <v>91</v>
      </c>
      <c r="R3051" s="5">
        <v>1</v>
      </c>
      <c r="S3051" s="5">
        <v>0</v>
      </c>
      <c r="T3051" s="5" t="s">
        <v>93</v>
      </c>
      <c r="U3051" s="5" t="s">
        <v>105</v>
      </c>
    </row>
    <row r="3052" spans="1:21">
      <c r="A3052" s="6" t="s">
        <v>87</v>
      </c>
      <c r="B3052" s="7">
        <v>1</v>
      </c>
      <c r="C3052" s="5">
        <v>3295</v>
      </c>
      <c r="D3052" s="5">
        <v>42</v>
      </c>
      <c r="E3052" s="8" t="s">
        <v>4081</v>
      </c>
      <c r="F3052" s="8">
        <v>42138204</v>
      </c>
      <c r="G3052" s="5" t="s">
        <v>4085</v>
      </c>
      <c r="H3052" s="5" t="s">
        <v>227</v>
      </c>
      <c r="I3052" s="6" t="s">
        <v>91</v>
      </c>
      <c r="J3052" s="6" t="s">
        <v>91</v>
      </c>
      <c r="K3052" s="6" t="s">
        <v>91</v>
      </c>
      <c r="L3052" s="6" t="s">
        <v>91</v>
      </c>
      <c r="M3052" s="5" t="s">
        <v>92</v>
      </c>
      <c r="N3052" s="6" t="s">
        <v>91</v>
      </c>
      <c r="O3052" s="6" t="s">
        <v>91</v>
      </c>
      <c r="P3052" s="6" t="s">
        <v>91</v>
      </c>
      <c r="Q3052" s="6" t="s">
        <v>91</v>
      </c>
      <c r="R3052" s="5">
        <v>1</v>
      </c>
      <c r="S3052" s="5">
        <v>0</v>
      </c>
      <c r="T3052" s="5" t="s">
        <v>93</v>
      </c>
      <c r="U3052" s="5" t="s">
        <v>105</v>
      </c>
    </row>
    <row r="3053" spans="1:21">
      <c r="A3053" s="6" t="s">
        <v>87</v>
      </c>
      <c r="B3053" s="7">
        <v>1</v>
      </c>
      <c r="C3053" s="5">
        <v>3296</v>
      </c>
      <c r="D3053" s="5">
        <v>42</v>
      </c>
      <c r="E3053" s="8" t="s">
        <v>88</v>
      </c>
      <c r="F3053" s="8">
        <v>4214</v>
      </c>
      <c r="G3053" s="5" t="s">
        <v>4086</v>
      </c>
      <c r="H3053" s="5" t="s">
        <v>4087</v>
      </c>
      <c r="I3053" s="5">
        <v>10056200010</v>
      </c>
      <c r="J3053" s="6" t="s">
        <v>91</v>
      </c>
      <c r="K3053" s="6" t="s">
        <v>91</v>
      </c>
      <c r="L3053" s="6" t="s">
        <v>91</v>
      </c>
      <c r="M3053" s="5" t="s">
        <v>92</v>
      </c>
      <c r="N3053" s="6" t="s">
        <v>91</v>
      </c>
      <c r="O3053" s="6" t="s">
        <v>91</v>
      </c>
      <c r="P3053" s="6" t="s">
        <v>91</v>
      </c>
      <c r="Q3053" s="6" t="s">
        <v>91</v>
      </c>
      <c r="R3053" s="5">
        <v>1</v>
      </c>
      <c r="S3053" s="5">
        <v>0</v>
      </c>
      <c r="T3053" s="5" t="s">
        <v>93</v>
      </c>
      <c r="U3053" s="5" t="s">
        <v>94</v>
      </c>
    </row>
    <row r="3054" spans="1:21">
      <c r="A3054" s="6" t="s">
        <v>87</v>
      </c>
      <c r="B3054" s="7">
        <v>1</v>
      </c>
      <c r="C3054" s="5">
        <v>3297</v>
      </c>
      <c r="D3054" s="5">
        <v>42</v>
      </c>
      <c r="E3054" s="8" t="s">
        <v>4088</v>
      </c>
      <c r="F3054" s="8">
        <v>421401</v>
      </c>
      <c r="G3054" s="5" t="s">
        <v>4089</v>
      </c>
      <c r="H3054" s="5" t="s">
        <v>221</v>
      </c>
      <c r="I3054" s="6" t="s">
        <v>91</v>
      </c>
      <c r="J3054" s="6" t="s">
        <v>91</v>
      </c>
      <c r="K3054" s="6" t="s">
        <v>91</v>
      </c>
      <c r="L3054" s="6" t="s">
        <v>91</v>
      </c>
      <c r="M3054" s="5" t="s">
        <v>92</v>
      </c>
      <c r="N3054" s="6" t="s">
        <v>91</v>
      </c>
      <c r="O3054" s="6" t="s">
        <v>91</v>
      </c>
      <c r="P3054" s="6" t="s">
        <v>91</v>
      </c>
      <c r="Q3054" s="6" t="s">
        <v>91</v>
      </c>
      <c r="R3054" s="5">
        <v>1</v>
      </c>
      <c r="S3054" s="5">
        <v>0</v>
      </c>
      <c r="T3054" s="5" t="s">
        <v>93</v>
      </c>
      <c r="U3054" s="5" t="s">
        <v>105</v>
      </c>
    </row>
    <row r="3055" spans="1:21">
      <c r="A3055" s="6" t="s">
        <v>87</v>
      </c>
      <c r="B3055" s="7">
        <v>1</v>
      </c>
      <c r="C3055" s="5">
        <v>3298</v>
      </c>
      <c r="D3055" s="5">
        <v>42</v>
      </c>
      <c r="E3055" s="8" t="s">
        <v>4088</v>
      </c>
      <c r="F3055" s="8">
        <v>421402</v>
      </c>
      <c r="G3055" s="8" t="s">
        <v>4090</v>
      </c>
      <c r="H3055" s="5" t="s">
        <v>223</v>
      </c>
      <c r="I3055" s="6" t="s">
        <v>91</v>
      </c>
      <c r="J3055" s="6" t="s">
        <v>91</v>
      </c>
      <c r="K3055" s="6" t="s">
        <v>91</v>
      </c>
      <c r="L3055" s="6" t="s">
        <v>91</v>
      </c>
      <c r="M3055" s="5" t="s">
        <v>92</v>
      </c>
      <c r="N3055" s="6" t="s">
        <v>91</v>
      </c>
      <c r="O3055" s="6" t="s">
        <v>91</v>
      </c>
      <c r="P3055" s="6" t="s">
        <v>91</v>
      </c>
      <c r="Q3055" s="6" t="s">
        <v>91</v>
      </c>
      <c r="R3055" s="5">
        <v>1</v>
      </c>
      <c r="S3055" s="5">
        <v>0</v>
      </c>
      <c r="T3055" s="5" t="s">
        <v>93</v>
      </c>
      <c r="U3055" s="5" t="s">
        <v>105</v>
      </c>
    </row>
    <row r="3056" spans="1:21">
      <c r="A3056" s="6" t="s">
        <v>87</v>
      </c>
      <c r="B3056" s="7">
        <v>1</v>
      </c>
      <c r="C3056" s="5">
        <v>3299</v>
      </c>
      <c r="D3056" s="5">
        <v>42</v>
      </c>
      <c r="E3056" s="8" t="s">
        <v>4088</v>
      </c>
      <c r="F3056" s="8">
        <v>421403</v>
      </c>
      <c r="G3056" s="8" t="s">
        <v>4091</v>
      </c>
      <c r="H3056" s="5" t="s">
        <v>225</v>
      </c>
      <c r="I3056" s="6" t="s">
        <v>91</v>
      </c>
      <c r="J3056" s="6" t="s">
        <v>91</v>
      </c>
      <c r="K3056" s="6" t="s">
        <v>91</v>
      </c>
      <c r="L3056" s="6" t="s">
        <v>91</v>
      </c>
      <c r="M3056" s="5" t="s">
        <v>92</v>
      </c>
      <c r="N3056" s="6" t="s">
        <v>91</v>
      </c>
      <c r="O3056" s="6" t="s">
        <v>91</v>
      </c>
      <c r="P3056" s="6" t="s">
        <v>91</v>
      </c>
      <c r="Q3056" s="6" t="s">
        <v>91</v>
      </c>
      <c r="R3056" s="5">
        <v>1</v>
      </c>
      <c r="S3056" s="5">
        <v>0</v>
      </c>
      <c r="T3056" s="5" t="s">
        <v>93</v>
      </c>
      <c r="U3056" s="5" t="s">
        <v>105</v>
      </c>
    </row>
    <row r="3057" spans="1:21">
      <c r="A3057" s="6" t="s">
        <v>87</v>
      </c>
      <c r="B3057" s="7">
        <v>1</v>
      </c>
      <c r="C3057" s="5">
        <v>3300</v>
      </c>
      <c r="D3057" s="5">
        <v>42</v>
      </c>
      <c r="E3057" s="8" t="s">
        <v>4088</v>
      </c>
      <c r="F3057" s="8">
        <v>421404</v>
      </c>
      <c r="G3057" s="5" t="s">
        <v>4092</v>
      </c>
      <c r="H3057" s="5" t="s">
        <v>227</v>
      </c>
      <c r="I3057" s="6" t="s">
        <v>91</v>
      </c>
      <c r="J3057" s="6" t="s">
        <v>91</v>
      </c>
      <c r="K3057" s="6" t="s">
        <v>91</v>
      </c>
      <c r="L3057" s="6" t="s">
        <v>91</v>
      </c>
      <c r="M3057" s="5" t="s">
        <v>92</v>
      </c>
      <c r="N3057" s="6" t="s">
        <v>91</v>
      </c>
      <c r="O3057" s="6" t="s">
        <v>91</v>
      </c>
      <c r="P3057" s="6" t="s">
        <v>91</v>
      </c>
      <c r="Q3057" s="6" t="s">
        <v>91</v>
      </c>
      <c r="R3057" s="5">
        <v>1</v>
      </c>
      <c r="S3057" s="5">
        <v>0</v>
      </c>
      <c r="T3057" s="5" t="s">
        <v>93</v>
      </c>
      <c r="U3057" s="5" t="s">
        <v>105</v>
      </c>
    </row>
    <row r="3058" spans="1:21">
      <c r="A3058" s="6" t="s">
        <v>87</v>
      </c>
      <c r="B3058" s="7">
        <v>1</v>
      </c>
      <c r="C3058" s="5">
        <v>3301</v>
      </c>
      <c r="D3058" s="5">
        <v>42</v>
      </c>
      <c r="E3058" s="8" t="s">
        <v>4088</v>
      </c>
      <c r="F3058" s="8">
        <v>421405</v>
      </c>
      <c r="G3058" s="5" t="s">
        <v>4093</v>
      </c>
      <c r="H3058" s="5" t="s">
        <v>4094</v>
      </c>
      <c r="I3058" s="5">
        <v>10065502891</v>
      </c>
      <c r="J3058" s="6" t="s">
        <v>91</v>
      </c>
      <c r="K3058" s="6" t="s">
        <v>91</v>
      </c>
      <c r="L3058" s="6" t="s">
        <v>91</v>
      </c>
      <c r="M3058" s="5" t="s">
        <v>92</v>
      </c>
      <c r="N3058" s="6" t="s">
        <v>91</v>
      </c>
      <c r="O3058" s="6" t="s">
        <v>91</v>
      </c>
      <c r="P3058" s="6" t="s">
        <v>91</v>
      </c>
      <c r="Q3058" s="6" t="s">
        <v>91</v>
      </c>
      <c r="R3058" s="5">
        <v>1</v>
      </c>
      <c r="S3058" s="5">
        <v>0</v>
      </c>
      <c r="T3058" s="5" t="s">
        <v>93</v>
      </c>
      <c r="U3058" s="5" t="s">
        <v>105</v>
      </c>
    </row>
    <row r="3059" spans="1:21">
      <c r="A3059" s="6" t="s">
        <v>87</v>
      </c>
      <c r="B3059" s="7">
        <v>1</v>
      </c>
      <c r="C3059" s="5">
        <v>3302</v>
      </c>
      <c r="D3059" s="5">
        <v>42</v>
      </c>
      <c r="E3059" s="8" t="s">
        <v>4095</v>
      </c>
      <c r="F3059" s="8">
        <v>42140501</v>
      </c>
      <c r="G3059" s="5" t="s">
        <v>4096</v>
      </c>
      <c r="H3059" s="5" t="s">
        <v>221</v>
      </c>
      <c r="I3059" s="6" t="s">
        <v>91</v>
      </c>
      <c r="J3059" s="6" t="s">
        <v>91</v>
      </c>
      <c r="K3059" s="6" t="s">
        <v>91</v>
      </c>
      <c r="L3059" s="6" t="s">
        <v>91</v>
      </c>
      <c r="M3059" s="5" t="s">
        <v>92</v>
      </c>
      <c r="N3059" s="6" t="s">
        <v>91</v>
      </c>
      <c r="O3059" s="6" t="s">
        <v>91</v>
      </c>
      <c r="P3059" s="6" t="s">
        <v>91</v>
      </c>
      <c r="Q3059" s="6" t="s">
        <v>91</v>
      </c>
      <c r="R3059" s="5">
        <v>1</v>
      </c>
      <c r="S3059" s="5">
        <v>0</v>
      </c>
      <c r="T3059" s="5" t="s">
        <v>93</v>
      </c>
      <c r="U3059" s="5" t="s">
        <v>105</v>
      </c>
    </row>
    <row r="3060" spans="1:21">
      <c r="A3060" s="6" t="s">
        <v>87</v>
      </c>
      <c r="B3060" s="7">
        <v>1</v>
      </c>
      <c r="C3060" s="5">
        <v>3303</v>
      </c>
      <c r="D3060" s="5">
        <v>42</v>
      </c>
      <c r="E3060" s="8" t="s">
        <v>4095</v>
      </c>
      <c r="F3060" s="8">
        <v>42140502</v>
      </c>
      <c r="G3060" s="5" t="s">
        <v>4097</v>
      </c>
      <c r="H3060" s="5" t="s">
        <v>223</v>
      </c>
      <c r="I3060" s="6" t="s">
        <v>91</v>
      </c>
      <c r="J3060" s="6" t="s">
        <v>91</v>
      </c>
      <c r="K3060" s="6" t="s">
        <v>91</v>
      </c>
      <c r="L3060" s="6" t="s">
        <v>91</v>
      </c>
      <c r="M3060" s="5" t="s">
        <v>92</v>
      </c>
      <c r="N3060" s="6" t="s">
        <v>91</v>
      </c>
      <c r="O3060" s="6" t="s">
        <v>91</v>
      </c>
      <c r="P3060" s="6" t="s">
        <v>91</v>
      </c>
      <c r="Q3060" s="6" t="s">
        <v>91</v>
      </c>
      <c r="R3060" s="5">
        <v>1</v>
      </c>
      <c r="S3060" s="5">
        <v>0</v>
      </c>
      <c r="T3060" s="5" t="s">
        <v>93</v>
      </c>
      <c r="U3060" s="5" t="s">
        <v>105</v>
      </c>
    </row>
    <row r="3061" spans="1:21">
      <c r="A3061" s="6" t="s">
        <v>87</v>
      </c>
      <c r="B3061" s="7">
        <v>1</v>
      </c>
      <c r="C3061" s="5">
        <v>3304</v>
      </c>
      <c r="D3061" s="5">
        <v>42</v>
      </c>
      <c r="E3061" s="8" t="s">
        <v>4095</v>
      </c>
      <c r="F3061" s="8">
        <v>42140503</v>
      </c>
      <c r="G3061" s="5" t="s">
        <v>4098</v>
      </c>
      <c r="H3061" s="5" t="s">
        <v>225</v>
      </c>
      <c r="I3061" s="6" t="s">
        <v>91</v>
      </c>
      <c r="J3061" s="6" t="s">
        <v>91</v>
      </c>
      <c r="K3061" s="6" t="s">
        <v>91</v>
      </c>
      <c r="L3061" s="6" t="s">
        <v>91</v>
      </c>
      <c r="M3061" s="5" t="s">
        <v>92</v>
      </c>
      <c r="N3061" s="6" t="s">
        <v>91</v>
      </c>
      <c r="O3061" s="6" t="s">
        <v>91</v>
      </c>
      <c r="P3061" s="6" t="s">
        <v>91</v>
      </c>
      <c r="Q3061" s="6" t="s">
        <v>91</v>
      </c>
      <c r="R3061" s="5">
        <v>1</v>
      </c>
      <c r="S3061" s="5">
        <v>0</v>
      </c>
      <c r="T3061" s="5" t="s">
        <v>93</v>
      </c>
      <c r="U3061" s="5" t="s">
        <v>105</v>
      </c>
    </row>
    <row r="3062" spans="1:21">
      <c r="A3062" s="6" t="s">
        <v>87</v>
      </c>
      <c r="B3062" s="7">
        <v>1</v>
      </c>
      <c r="C3062" s="5">
        <v>3305</v>
      </c>
      <c r="D3062" s="5">
        <v>42</v>
      </c>
      <c r="E3062" s="8" t="s">
        <v>4095</v>
      </c>
      <c r="F3062" s="8">
        <v>42140504</v>
      </c>
      <c r="G3062" s="5" t="s">
        <v>4099</v>
      </c>
      <c r="H3062" s="5" t="s">
        <v>227</v>
      </c>
      <c r="I3062" s="6" t="s">
        <v>91</v>
      </c>
      <c r="J3062" s="6" t="s">
        <v>91</v>
      </c>
      <c r="K3062" s="6" t="s">
        <v>91</v>
      </c>
      <c r="L3062" s="6" t="s">
        <v>91</v>
      </c>
      <c r="M3062" s="5" t="s">
        <v>92</v>
      </c>
      <c r="N3062" s="6" t="s">
        <v>91</v>
      </c>
      <c r="O3062" s="6" t="s">
        <v>91</v>
      </c>
      <c r="P3062" s="6" t="s">
        <v>91</v>
      </c>
      <c r="Q3062" s="6" t="s">
        <v>91</v>
      </c>
      <c r="R3062" s="5">
        <v>1</v>
      </c>
      <c r="S3062" s="5">
        <v>0</v>
      </c>
      <c r="T3062" s="5" t="s">
        <v>93</v>
      </c>
      <c r="U3062" s="5" t="s">
        <v>105</v>
      </c>
    </row>
    <row r="3063" spans="1:21">
      <c r="A3063" s="6" t="s">
        <v>87</v>
      </c>
      <c r="B3063" s="7">
        <v>1</v>
      </c>
      <c r="C3063" s="5">
        <v>3306</v>
      </c>
      <c r="D3063" s="5">
        <v>42</v>
      </c>
      <c r="E3063" s="8" t="s">
        <v>4088</v>
      </c>
      <c r="F3063" s="8">
        <v>421406</v>
      </c>
      <c r="G3063" s="5" t="s">
        <v>4100</v>
      </c>
      <c r="H3063" s="5" t="s">
        <v>4101</v>
      </c>
      <c r="I3063" s="5">
        <v>10065506379</v>
      </c>
      <c r="J3063" s="6" t="s">
        <v>91</v>
      </c>
      <c r="K3063" s="6" t="s">
        <v>91</v>
      </c>
      <c r="L3063" s="6" t="s">
        <v>91</v>
      </c>
      <c r="M3063" s="5" t="s">
        <v>92</v>
      </c>
      <c r="N3063" s="6" t="s">
        <v>91</v>
      </c>
      <c r="O3063" s="6" t="s">
        <v>91</v>
      </c>
      <c r="P3063" s="6" t="s">
        <v>91</v>
      </c>
      <c r="Q3063" s="6" t="s">
        <v>91</v>
      </c>
      <c r="R3063" s="5">
        <v>1</v>
      </c>
      <c r="S3063" s="5">
        <v>0</v>
      </c>
      <c r="T3063" s="5" t="s">
        <v>93</v>
      </c>
      <c r="U3063" s="5" t="s">
        <v>105</v>
      </c>
    </row>
    <row r="3064" spans="1:21">
      <c r="A3064" s="6" t="s">
        <v>87</v>
      </c>
      <c r="B3064" s="7">
        <v>1</v>
      </c>
      <c r="C3064" s="5">
        <v>3307</v>
      </c>
      <c r="D3064" s="5">
        <v>42</v>
      </c>
      <c r="E3064" s="8" t="s">
        <v>4102</v>
      </c>
      <c r="F3064" s="8">
        <v>42140601</v>
      </c>
      <c r="G3064" s="5" t="s">
        <v>4103</v>
      </c>
      <c r="H3064" s="5" t="s">
        <v>221</v>
      </c>
      <c r="I3064" s="6" t="s">
        <v>91</v>
      </c>
      <c r="J3064" s="6" t="s">
        <v>91</v>
      </c>
      <c r="K3064" s="6" t="s">
        <v>91</v>
      </c>
      <c r="L3064" s="6" t="s">
        <v>91</v>
      </c>
      <c r="M3064" s="5" t="s">
        <v>92</v>
      </c>
      <c r="N3064" s="6" t="s">
        <v>91</v>
      </c>
      <c r="O3064" s="6" t="s">
        <v>91</v>
      </c>
      <c r="P3064" s="6" t="s">
        <v>91</v>
      </c>
      <c r="Q3064" s="6" t="s">
        <v>91</v>
      </c>
      <c r="R3064" s="5">
        <v>1</v>
      </c>
      <c r="S3064" s="5">
        <v>0</v>
      </c>
      <c r="T3064" s="5" t="s">
        <v>93</v>
      </c>
      <c r="U3064" s="5" t="s">
        <v>105</v>
      </c>
    </row>
    <row r="3065" spans="1:21">
      <c r="A3065" s="6" t="s">
        <v>87</v>
      </c>
      <c r="B3065" s="7">
        <v>1</v>
      </c>
      <c r="C3065" s="5">
        <v>3308</v>
      </c>
      <c r="D3065" s="5">
        <v>42</v>
      </c>
      <c r="E3065" s="8" t="s">
        <v>4102</v>
      </c>
      <c r="F3065" s="8">
        <v>42140602</v>
      </c>
      <c r="G3065" s="5" t="s">
        <v>4104</v>
      </c>
      <c r="H3065" s="5" t="s">
        <v>223</v>
      </c>
      <c r="I3065" s="6" t="s">
        <v>91</v>
      </c>
      <c r="J3065" s="6" t="s">
        <v>91</v>
      </c>
      <c r="K3065" s="6" t="s">
        <v>91</v>
      </c>
      <c r="L3065" s="6" t="s">
        <v>91</v>
      </c>
      <c r="M3065" s="5" t="s">
        <v>92</v>
      </c>
      <c r="N3065" s="6" t="s">
        <v>91</v>
      </c>
      <c r="O3065" s="6" t="s">
        <v>91</v>
      </c>
      <c r="P3065" s="6" t="s">
        <v>91</v>
      </c>
      <c r="Q3065" s="6" t="s">
        <v>91</v>
      </c>
      <c r="R3065" s="5">
        <v>1</v>
      </c>
      <c r="S3065" s="5">
        <v>0</v>
      </c>
      <c r="T3065" s="5" t="s">
        <v>93</v>
      </c>
      <c r="U3065" s="5" t="s">
        <v>105</v>
      </c>
    </row>
    <row r="3066" spans="1:21">
      <c r="A3066" s="6" t="s">
        <v>87</v>
      </c>
      <c r="B3066" s="7">
        <v>1</v>
      </c>
      <c r="C3066" s="5">
        <v>3309</v>
      </c>
      <c r="D3066" s="5">
        <v>42</v>
      </c>
      <c r="E3066" s="8" t="s">
        <v>4102</v>
      </c>
      <c r="F3066" s="8">
        <v>42140603</v>
      </c>
      <c r="G3066" s="5" t="s">
        <v>4105</v>
      </c>
      <c r="H3066" s="5" t="s">
        <v>225</v>
      </c>
      <c r="I3066" s="6" t="s">
        <v>91</v>
      </c>
      <c r="J3066" s="6" t="s">
        <v>91</v>
      </c>
      <c r="K3066" s="6" t="s">
        <v>91</v>
      </c>
      <c r="L3066" s="6" t="s">
        <v>91</v>
      </c>
      <c r="M3066" s="5" t="s">
        <v>92</v>
      </c>
      <c r="N3066" s="6" t="s">
        <v>91</v>
      </c>
      <c r="O3066" s="6" t="s">
        <v>91</v>
      </c>
      <c r="P3066" s="6" t="s">
        <v>91</v>
      </c>
      <c r="Q3066" s="6" t="s">
        <v>91</v>
      </c>
      <c r="R3066" s="5">
        <v>1</v>
      </c>
      <c r="S3066" s="5">
        <v>0</v>
      </c>
      <c r="T3066" s="5" t="s">
        <v>93</v>
      </c>
      <c r="U3066" s="5" t="s">
        <v>105</v>
      </c>
    </row>
    <row r="3067" spans="1:21">
      <c r="A3067" s="6" t="s">
        <v>87</v>
      </c>
      <c r="B3067" s="7">
        <v>1</v>
      </c>
      <c r="C3067" s="5">
        <v>3310</v>
      </c>
      <c r="D3067" s="5">
        <v>42</v>
      </c>
      <c r="E3067" s="8" t="s">
        <v>4102</v>
      </c>
      <c r="F3067" s="8">
        <v>42140604</v>
      </c>
      <c r="G3067" s="5" t="s">
        <v>4106</v>
      </c>
      <c r="H3067" s="5" t="s">
        <v>227</v>
      </c>
      <c r="I3067" s="6" t="s">
        <v>91</v>
      </c>
      <c r="J3067" s="6" t="s">
        <v>91</v>
      </c>
      <c r="K3067" s="6" t="s">
        <v>91</v>
      </c>
      <c r="L3067" s="6" t="s">
        <v>91</v>
      </c>
      <c r="M3067" s="5" t="s">
        <v>92</v>
      </c>
      <c r="N3067" s="6" t="s">
        <v>91</v>
      </c>
      <c r="O3067" s="6" t="s">
        <v>91</v>
      </c>
      <c r="P3067" s="6" t="s">
        <v>91</v>
      </c>
      <c r="Q3067" s="6" t="s">
        <v>91</v>
      </c>
      <c r="R3067" s="5">
        <v>1</v>
      </c>
      <c r="S3067" s="5">
        <v>0</v>
      </c>
      <c r="T3067" s="5" t="s">
        <v>93</v>
      </c>
      <c r="U3067" s="5" t="s">
        <v>105</v>
      </c>
    </row>
    <row r="3068" spans="1:21">
      <c r="A3068" s="6" t="s">
        <v>87</v>
      </c>
      <c r="B3068" s="7">
        <v>1</v>
      </c>
      <c r="C3068" s="5">
        <v>3311</v>
      </c>
      <c r="D3068" s="5">
        <v>42</v>
      </c>
      <c r="E3068" s="8" t="s">
        <v>4088</v>
      </c>
      <c r="F3068" s="8">
        <v>421407</v>
      </c>
      <c r="G3068" s="5" t="s">
        <v>4107</v>
      </c>
      <c r="H3068" s="5" t="s">
        <v>4108</v>
      </c>
      <c r="I3068" s="5">
        <v>10065505804</v>
      </c>
      <c r="J3068" s="6" t="s">
        <v>91</v>
      </c>
      <c r="K3068" s="6" t="s">
        <v>91</v>
      </c>
      <c r="L3068" s="6" t="s">
        <v>91</v>
      </c>
      <c r="M3068" s="5" t="s">
        <v>92</v>
      </c>
      <c r="N3068" s="6" t="s">
        <v>91</v>
      </c>
      <c r="O3068" s="6" t="s">
        <v>91</v>
      </c>
      <c r="P3068" s="6" t="s">
        <v>91</v>
      </c>
      <c r="Q3068" s="6" t="s">
        <v>91</v>
      </c>
      <c r="R3068" s="5">
        <v>1</v>
      </c>
      <c r="S3068" s="5">
        <v>0</v>
      </c>
      <c r="T3068" s="5" t="s">
        <v>93</v>
      </c>
      <c r="U3068" s="5" t="s">
        <v>105</v>
      </c>
    </row>
    <row r="3069" spans="1:21">
      <c r="A3069" s="6" t="s">
        <v>87</v>
      </c>
      <c r="B3069" s="7">
        <v>1</v>
      </c>
      <c r="C3069" s="5">
        <v>3312</v>
      </c>
      <c r="D3069" s="5">
        <v>42</v>
      </c>
      <c r="E3069" s="8" t="s">
        <v>4109</v>
      </c>
      <c r="F3069" s="8">
        <v>42140701</v>
      </c>
      <c r="G3069" s="5" t="s">
        <v>4110</v>
      </c>
      <c r="H3069" s="5" t="s">
        <v>221</v>
      </c>
      <c r="I3069" s="6" t="s">
        <v>91</v>
      </c>
      <c r="J3069" s="6" t="s">
        <v>91</v>
      </c>
      <c r="K3069" s="6" t="s">
        <v>91</v>
      </c>
      <c r="L3069" s="6" t="s">
        <v>91</v>
      </c>
      <c r="M3069" s="5" t="s">
        <v>92</v>
      </c>
      <c r="N3069" s="6" t="s">
        <v>91</v>
      </c>
      <c r="O3069" s="6" t="s">
        <v>91</v>
      </c>
      <c r="P3069" s="6" t="s">
        <v>91</v>
      </c>
      <c r="Q3069" s="6" t="s">
        <v>91</v>
      </c>
      <c r="R3069" s="5">
        <v>1</v>
      </c>
      <c r="S3069" s="5">
        <v>0</v>
      </c>
      <c r="T3069" s="5" t="s">
        <v>93</v>
      </c>
      <c r="U3069" s="5" t="s">
        <v>105</v>
      </c>
    </row>
    <row r="3070" spans="1:21">
      <c r="A3070" s="6" t="s">
        <v>87</v>
      </c>
      <c r="B3070" s="7">
        <v>1</v>
      </c>
      <c r="C3070" s="5">
        <v>3313</v>
      </c>
      <c r="D3070" s="5">
        <v>42</v>
      </c>
      <c r="E3070" s="8" t="s">
        <v>4109</v>
      </c>
      <c r="F3070" s="8">
        <v>42140702</v>
      </c>
      <c r="G3070" s="5" t="s">
        <v>4111</v>
      </c>
      <c r="H3070" s="5" t="s">
        <v>223</v>
      </c>
      <c r="I3070" s="6" t="s">
        <v>91</v>
      </c>
      <c r="J3070" s="6" t="s">
        <v>91</v>
      </c>
      <c r="K3070" s="6" t="s">
        <v>91</v>
      </c>
      <c r="L3070" s="6" t="s">
        <v>91</v>
      </c>
      <c r="M3070" s="5" t="s">
        <v>92</v>
      </c>
      <c r="N3070" s="6" t="s">
        <v>91</v>
      </c>
      <c r="O3070" s="6" t="s">
        <v>91</v>
      </c>
      <c r="P3070" s="6" t="s">
        <v>91</v>
      </c>
      <c r="Q3070" s="6" t="s">
        <v>91</v>
      </c>
      <c r="R3070" s="5">
        <v>1</v>
      </c>
      <c r="S3070" s="5">
        <v>0</v>
      </c>
      <c r="T3070" s="5" t="s">
        <v>93</v>
      </c>
      <c r="U3070" s="5" t="s">
        <v>105</v>
      </c>
    </row>
    <row r="3071" spans="1:21">
      <c r="A3071" s="6" t="s">
        <v>87</v>
      </c>
      <c r="B3071" s="7">
        <v>1</v>
      </c>
      <c r="C3071" s="5">
        <v>3314</v>
      </c>
      <c r="D3071" s="5">
        <v>42</v>
      </c>
      <c r="E3071" s="8" t="s">
        <v>4109</v>
      </c>
      <c r="F3071" s="8">
        <v>42140703</v>
      </c>
      <c r="G3071" s="5" t="s">
        <v>4112</v>
      </c>
      <c r="H3071" s="5" t="s">
        <v>225</v>
      </c>
      <c r="I3071" s="6" t="s">
        <v>91</v>
      </c>
      <c r="J3071" s="6" t="s">
        <v>91</v>
      </c>
      <c r="K3071" s="6" t="s">
        <v>91</v>
      </c>
      <c r="L3071" s="6" t="s">
        <v>91</v>
      </c>
      <c r="M3071" s="5" t="s">
        <v>92</v>
      </c>
      <c r="N3071" s="6" t="s">
        <v>91</v>
      </c>
      <c r="O3071" s="6" t="s">
        <v>91</v>
      </c>
      <c r="P3071" s="6" t="s">
        <v>91</v>
      </c>
      <c r="Q3071" s="6" t="s">
        <v>91</v>
      </c>
      <c r="R3071" s="5">
        <v>1</v>
      </c>
      <c r="S3071" s="5">
        <v>0</v>
      </c>
      <c r="T3071" s="5" t="s">
        <v>93</v>
      </c>
      <c r="U3071" s="5" t="s">
        <v>105</v>
      </c>
    </row>
    <row r="3072" spans="1:21">
      <c r="A3072" s="6" t="s">
        <v>87</v>
      </c>
      <c r="B3072" s="7">
        <v>1</v>
      </c>
      <c r="C3072" s="5">
        <v>3316</v>
      </c>
      <c r="D3072" s="5">
        <v>42</v>
      </c>
      <c r="E3072" s="8" t="s">
        <v>4109</v>
      </c>
      <c r="F3072" s="8">
        <v>42140704</v>
      </c>
      <c r="G3072" s="5" t="s">
        <v>4113</v>
      </c>
      <c r="H3072" s="5" t="s">
        <v>227</v>
      </c>
      <c r="I3072" s="6" t="s">
        <v>91</v>
      </c>
      <c r="J3072" s="6" t="s">
        <v>91</v>
      </c>
      <c r="K3072" s="6" t="s">
        <v>91</v>
      </c>
      <c r="L3072" s="6" t="s">
        <v>91</v>
      </c>
      <c r="M3072" s="5" t="s">
        <v>92</v>
      </c>
      <c r="N3072" s="6" t="s">
        <v>91</v>
      </c>
      <c r="O3072" s="6" t="s">
        <v>91</v>
      </c>
      <c r="P3072" s="6" t="s">
        <v>91</v>
      </c>
      <c r="Q3072" s="6" t="s">
        <v>91</v>
      </c>
      <c r="R3072" s="5">
        <v>1</v>
      </c>
      <c r="S3072" s="5">
        <v>0</v>
      </c>
      <c r="T3072" s="5" t="s">
        <v>93</v>
      </c>
      <c r="U3072" s="5" t="s">
        <v>105</v>
      </c>
    </row>
    <row r="3073" spans="1:21">
      <c r="A3073" s="6" t="s">
        <v>87</v>
      </c>
      <c r="B3073" s="7">
        <v>1</v>
      </c>
      <c r="C3073" s="5">
        <v>3317</v>
      </c>
      <c r="D3073" s="5">
        <v>42</v>
      </c>
      <c r="E3073" s="8" t="s">
        <v>4088</v>
      </c>
      <c r="F3073" s="8">
        <v>421408</v>
      </c>
      <c r="G3073" s="5" t="s">
        <v>4114</v>
      </c>
      <c r="H3073" s="5" t="s">
        <v>4115</v>
      </c>
      <c r="I3073" s="6" t="s">
        <v>91</v>
      </c>
      <c r="J3073" s="6" t="s">
        <v>91</v>
      </c>
      <c r="K3073" s="6" t="s">
        <v>91</v>
      </c>
      <c r="L3073" s="6" t="s">
        <v>91</v>
      </c>
      <c r="M3073" s="5" t="s">
        <v>92</v>
      </c>
      <c r="N3073" s="6" t="s">
        <v>91</v>
      </c>
      <c r="O3073" s="6" t="s">
        <v>91</v>
      </c>
      <c r="P3073" s="6" t="s">
        <v>91</v>
      </c>
      <c r="Q3073" s="6" t="s">
        <v>91</v>
      </c>
      <c r="R3073" s="5">
        <v>1</v>
      </c>
      <c r="S3073" s="5">
        <v>0</v>
      </c>
      <c r="T3073" s="5" t="s">
        <v>93</v>
      </c>
      <c r="U3073" s="5" t="s">
        <v>105</v>
      </c>
    </row>
    <row r="3074" spans="1:21">
      <c r="A3074" s="6" t="s">
        <v>87</v>
      </c>
      <c r="B3074" s="7">
        <v>1</v>
      </c>
      <c r="C3074" s="5">
        <v>3318</v>
      </c>
      <c r="D3074" s="5">
        <v>42</v>
      </c>
      <c r="E3074" s="8" t="s">
        <v>4116</v>
      </c>
      <c r="F3074" s="8">
        <v>42140801</v>
      </c>
      <c r="G3074" s="5" t="s">
        <v>4117</v>
      </c>
      <c r="H3074" s="5" t="s">
        <v>221</v>
      </c>
      <c r="I3074" s="6" t="s">
        <v>91</v>
      </c>
      <c r="J3074" s="6" t="s">
        <v>91</v>
      </c>
      <c r="K3074" s="6" t="s">
        <v>91</v>
      </c>
      <c r="L3074" s="6" t="s">
        <v>91</v>
      </c>
      <c r="M3074" s="5" t="s">
        <v>92</v>
      </c>
      <c r="N3074" s="6" t="s">
        <v>91</v>
      </c>
      <c r="O3074" s="6" t="s">
        <v>91</v>
      </c>
      <c r="P3074" s="6" t="s">
        <v>91</v>
      </c>
      <c r="Q3074" s="6" t="s">
        <v>91</v>
      </c>
      <c r="R3074" s="5">
        <v>1</v>
      </c>
      <c r="S3074" s="5">
        <v>0</v>
      </c>
      <c r="T3074" s="5" t="s">
        <v>93</v>
      </c>
      <c r="U3074" s="5" t="s">
        <v>105</v>
      </c>
    </row>
    <row r="3075" spans="1:21">
      <c r="A3075" s="6" t="s">
        <v>87</v>
      </c>
      <c r="B3075" s="7">
        <v>1</v>
      </c>
      <c r="C3075" s="5">
        <v>3319</v>
      </c>
      <c r="D3075" s="5">
        <v>42</v>
      </c>
      <c r="E3075" s="8" t="s">
        <v>4116</v>
      </c>
      <c r="F3075" s="8">
        <v>42140802</v>
      </c>
      <c r="G3075" s="5" t="s">
        <v>4118</v>
      </c>
      <c r="H3075" s="5" t="s">
        <v>223</v>
      </c>
      <c r="I3075" s="6" t="s">
        <v>91</v>
      </c>
      <c r="J3075" s="6" t="s">
        <v>91</v>
      </c>
      <c r="K3075" s="6" t="s">
        <v>91</v>
      </c>
      <c r="L3075" s="6" t="s">
        <v>91</v>
      </c>
      <c r="M3075" s="5" t="s">
        <v>92</v>
      </c>
      <c r="N3075" s="6" t="s">
        <v>91</v>
      </c>
      <c r="O3075" s="6" t="s">
        <v>91</v>
      </c>
      <c r="P3075" s="6" t="s">
        <v>91</v>
      </c>
      <c r="Q3075" s="6" t="s">
        <v>91</v>
      </c>
      <c r="R3075" s="5">
        <v>1</v>
      </c>
      <c r="S3075" s="5">
        <v>0</v>
      </c>
      <c r="T3075" s="5" t="s">
        <v>93</v>
      </c>
      <c r="U3075" s="5" t="s">
        <v>105</v>
      </c>
    </row>
    <row r="3076" spans="1:21">
      <c r="A3076" s="6" t="s">
        <v>87</v>
      </c>
      <c r="B3076" s="7">
        <v>1</v>
      </c>
      <c r="C3076" s="5">
        <v>3320</v>
      </c>
      <c r="D3076" s="5">
        <v>42</v>
      </c>
      <c r="E3076" s="8" t="s">
        <v>4116</v>
      </c>
      <c r="F3076" s="8">
        <v>42140803</v>
      </c>
      <c r="G3076" s="5" t="s">
        <v>4119</v>
      </c>
      <c r="H3076" s="5" t="s">
        <v>225</v>
      </c>
      <c r="I3076" s="6" t="s">
        <v>91</v>
      </c>
      <c r="J3076" s="6" t="s">
        <v>91</v>
      </c>
      <c r="K3076" s="6" t="s">
        <v>91</v>
      </c>
      <c r="L3076" s="6" t="s">
        <v>91</v>
      </c>
      <c r="M3076" s="5" t="s">
        <v>92</v>
      </c>
      <c r="N3076" s="6" t="s">
        <v>91</v>
      </c>
      <c r="O3076" s="6" t="s">
        <v>91</v>
      </c>
      <c r="P3076" s="6" t="s">
        <v>91</v>
      </c>
      <c r="Q3076" s="6" t="s">
        <v>91</v>
      </c>
      <c r="R3076" s="5">
        <v>1</v>
      </c>
      <c r="S3076" s="5">
        <v>0</v>
      </c>
      <c r="T3076" s="5" t="s">
        <v>93</v>
      </c>
      <c r="U3076" s="5" t="s">
        <v>105</v>
      </c>
    </row>
    <row r="3077" spans="1:21">
      <c r="A3077" s="6" t="s">
        <v>87</v>
      </c>
      <c r="B3077" s="7">
        <v>1</v>
      </c>
      <c r="C3077" s="5">
        <v>3321</v>
      </c>
      <c r="D3077" s="5">
        <v>42</v>
      </c>
      <c r="E3077" s="8" t="s">
        <v>4116</v>
      </c>
      <c r="F3077" s="8">
        <v>42140804</v>
      </c>
      <c r="G3077" s="5" t="s">
        <v>4120</v>
      </c>
      <c r="H3077" s="5" t="s">
        <v>227</v>
      </c>
      <c r="I3077" s="6" t="s">
        <v>91</v>
      </c>
      <c r="J3077" s="6" t="s">
        <v>91</v>
      </c>
      <c r="K3077" s="6" t="s">
        <v>91</v>
      </c>
      <c r="L3077" s="6" t="s">
        <v>91</v>
      </c>
      <c r="M3077" s="5" t="s">
        <v>92</v>
      </c>
      <c r="N3077" s="6" t="s">
        <v>91</v>
      </c>
      <c r="O3077" s="6" t="s">
        <v>91</v>
      </c>
      <c r="P3077" s="6" t="s">
        <v>91</v>
      </c>
      <c r="Q3077" s="6" t="s">
        <v>91</v>
      </c>
      <c r="R3077" s="5">
        <v>1</v>
      </c>
      <c r="S3077" s="5">
        <v>0</v>
      </c>
      <c r="T3077" s="5" t="s">
        <v>93</v>
      </c>
      <c r="U3077" s="5" t="s">
        <v>105</v>
      </c>
    </row>
    <row r="3078" spans="1:21">
      <c r="A3078" s="6" t="s">
        <v>87</v>
      </c>
      <c r="B3078" s="7">
        <v>1</v>
      </c>
      <c r="C3078" s="5">
        <v>3322</v>
      </c>
      <c r="D3078" s="5">
        <v>42</v>
      </c>
      <c r="E3078" s="8" t="s">
        <v>4088</v>
      </c>
      <c r="F3078" s="8">
        <v>421409</v>
      </c>
      <c r="G3078" s="5" t="s">
        <v>4121</v>
      </c>
      <c r="H3078" s="5" t="s">
        <v>4122</v>
      </c>
      <c r="I3078" s="6" t="s">
        <v>91</v>
      </c>
      <c r="J3078" s="6" t="s">
        <v>91</v>
      </c>
      <c r="K3078" s="6" t="s">
        <v>91</v>
      </c>
      <c r="L3078" s="6" t="s">
        <v>91</v>
      </c>
      <c r="M3078" s="5" t="s">
        <v>92</v>
      </c>
      <c r="N3078" s="6" t="s">
        <v>91</v>
      </c>
      <c r="O3078" s="6" t="s">
        <v>91</v>
      </c>
      <c r="P3078" s="6" t="s">
        <v>91</v>
      </c>
      <c r="Q3078" s="6" t="s">
        <v>91</v>
      </c>
      <c r="R3078" s="5">
        <v>1</v>
      </c>
      <c r="S3078" s="5">
        <v>0</v>
      </c>
      <c r="T3078" s="5" t="s">
        <v>93</v>
      </c>
      <c r="U3078" s="5" t="s">
        <v>105</v>
      </c>
    </row>
    <row r="3079" spans="1:21">
      <c r="A3079" s="6" t="s">
        <v>87</v>
      </c>
      <c r="B3079" s="7">
        <v>1</v>
      </c>
      <c r="C3079" s="5">
        <v>3323</v>
      </c>
      <c r="D3079" s="5">
        <v>42</v>
      </c>
      <c r="E3079" s="8" t="s">
        <v>4123</v>
      </c>
      <c r="F3079" s="8">
        <v>42140901</v>
      </c>
      <c r="G3079" s="5" t="s">
        <v>4124</v>
      </c>
      <c r="H3079" s="5" t="s">
        <v>221</v>
      </c>
      <c r="I3079" s="6" t="s">
        <v>91</v>
      </c>
      <c r="J3079" s="6" t="s">
        <v>91</v>
      </c>
      <c r="K3079" s="6" t="s">
        <v>91</v>
      </c>
      <c r="L3079" s="6" t="s">
        <v>91</v>
      </c>
      <c r="M3079" s="5" t="s">
        <v>92</v>
      </c>
      <c r="N3079" s="6" t="s">
        <v>91</v>
      </c>
      <c r="O3079" s="6" t="s">
        <v>91</v>
      </c>
      <c r="P3079" s="6" t="s">
        <v>91</v>
      </c>
      <c r="Q3079" s="6" t="s">
        <v>91</v>
      </c>
      <c r="R3079" s="5">
        <v>1</v>
      </c>
      <c r="S3079" s="5">
        <v>0</v>
      </c>
      <c r="T3079" s="5" t="s">
        <v>93</v>
      </c>
      <c r="U3079" s="5" t="s">
        <v>105</v>
      </c>
    </row>
    <row r="3080" spans="1:21">
      <c r="A3080" s="6" t="s">
        <v>87</v>
      </c>
      <c r="B3080" s="7">
        <v>1</v>
      </c>
      <c r="C3080" s="5">
        <v>3324</v>
      </c>
      <c r="D3080" s="5">
        <v>42</v>
      </c>
      <c r="E3080" s="8" t="s">
        <v>4123</v>
      </c>
      <c r="F3080" s="8">
        <v>42140902</v>
      </c>
      <c r="G3080" s="5" t="s">
        <v>4125</v>
      </c>
      <c r="H3080" s="5" t="s">
        <v>223</v>
      </c>
      <c r="I3080" s="6" t="s">
        <v>91</v>
      </c>
      <c r="J3080" s="6" t="s">
        <v>91</v>
      </c>
      <c r="K3080" s="6" t="s">
        <v>91</v>
      </c>
      <c r="L3080" s="6" t="s">
        <v>91</v>
      </c>
      <c r="M3080" s="5" t="s">
        <v>92</v>
      </c>
      <c r="N3080" s="6" t="s">
        <v>91</v>
      </c>
      <c r="O3080" s="6" t="s">
        <v>91</v>
      </c>
      <c r="P3080" s="6" t="s">
        <v>91</v>
      </c>
      <c r="Q3080" s="6" t="s">
        <v>91</v>
      </c>
      <c r="R3080" s="5">
        <v>1</v>
      </c>
      <c r="S3080" s="5">
        <v>0</v>
      </c>
      <c r="T3080" s="5" t="s">
        <v>93</v>
      </c>
      <c r="U3080" s="5" t="s">
        <v>105</v>
      </c>
    </row>
    <row r="3081" spans="1:21">
      <c r="A3081" s="6" t="s">
        <v>87</v>
      </c>
      <c r="B3081" s="7">
        <v>1</v>
      </c>
      <c r="C3081" s="5">
        <v>3325</v>
      </c>
      <c r="D3081" s="5">
        <v>42</v>
      </c>
      <c r="E3081" s="8" t="s">
        <v>4123</v>
      </c>
      <c r="F3081" s="8">
        <v>42140903</v>
      </c>
      <c r="G3081" s="5" t="s">
        <v>4126</v>
      </c>
      <c r="H3081" s="5" t="s">
        <v>225</v>
      </c>
      <c r="I3081" s="6" t="s">
        <v>91</v>
      </c>
      <c r="J3081" s="6" t="s">
        <v>91</v>
      </c>
      <c r="K3081" s="6" t="s">
        <v>91</v>
      </c>
      <c r="L3081" s="6" t="s">
        <v>91</v>
      </c>
      <c r="M3081" s="5" t="s">
        <v>92</v>
      </c>
      <c r="N3081" s="6" t="s">
        <v>91</v>
      </c>
      <c r="O3081" s="6" t="s">
        <v>91</v>
      </c>
      <c r="P3081" s="6" t="s">
        <v>91</v>
      </c>
      <c r="Q3081" s="6" t="s">
        <v>91</v>
      </c>
      <c r="R3081" s="5">
        <v>1</v>
      </c>
      <c r="S3081" s="5">
        <v>0</v>
      </c>
      <c r="T3081" s="5" t="s">
        <v>93</v>
      </c>
      <c r="U3081" s="5" t="s">
        <v>105</v>
      </c>
    </row>
    <row r="3082" spans="1:21">
      <c r="A3082" s="6" t="s">
        <v>87</v>
      </c>
      <c r="B3082" s="7">
        <v>1</v>
      </c>
      <c r="C3082" s="5">
        <v>3326</v>
      </c>
      <c r="D3082" s="5">
        <v>42</v>
      </c>
      <c r="E3082" s="8" t="s">
        <v>4123</v>
      </c>
      <c r="F3082" s="8">
        <v>42140904</v>
      </c>
      <c r="G3082" s="5" t="s">
        <v>4127</v>
      </c>
      <c r="H3082" s="5" t="s">
        <v>227</v>
      </c>
      <c r="I3082" s="6" t="s">
        <v>91</v>
      </c>
      <c r="J3082" s="6" t="s">
        <v>91</v>
      </c>
      <c r="K3082" s="6" t="s">
        <v>91</v>
      </c>
      <c r="L3082" s="6" t="s">
        <v>91</v>
      </c>
      <c r="M3082" s="5" t="s">
        <v>92</v>
      </c>
      <c r="N3082" s="6" t="s">
        <v>91</v>
      </c>
      <c r="O3082" s="6" t="s">
        <v>91</v>
      </c>
      <c r="P3082" s="6" t="s">
        <v>91</v>
      </c>
      <c r="Q3082" s="6" t="s">
        <v>91</v>
      </c>
      <c r="R3082" s="5">
        <v>1</v>
      </c>
      <c r="S3082" s="5">
        <v>0</v>
      </c>
      <c r="T3082" s="5" t="s">
        <v>93</v>
      </c>
      <c r="U3082" s="5" t="s">
        <v>105</v>
      </c>
    </row>
    <row r="3083" spans="1:21">
      <c r="A3083" s="6" t="s">
        <v>87</v>
      </c>
      <c r="B3083" s="7">
        <v>1</v>
      </c>
      <c r="C3083" s="5">
        <v>3327</v>
      </c>
      <c r="D3083" s="5">
        <v>42</v>
      </c>
      <c r="E3083" s="8" t="s">
        <v>4088</v>
      </c>
      <c r="F3083" s="8">
        <v>421410</v>
      </c>
      <c r="G3083" s="5" t="s">
        <v>4128</v>
      </c>
      <c r="H3083" s="5" t="s">
        <v>4129</v>
      </c>
      <c r="I3083" s="6" t="s">
        <v>91</v>
      </c>
      <c r="J3083" s="6" t="s">
        <v>91</v>
      </c>
      <c r="K3083" s="6" t="s">
        <v>91</v>
      </c>
      <c r="L3083" s="6" t="s">
        <v>91</v>
      </c>
      <c r="M3083" s="5" t="s">
        <v>92</v>
      </c>
      <c r="N3083" s="6" t="s">
        <v>91</v>
      </c>
      <c r="O3083" s="6" t="s">
        <v>91</v>
      </c>
      <c r="P3083" s="6" t="s">
        <v>91</v>
      </c>
      <c r="Q3083" s="6" t="s">
        <v>91</v>
      </c>
      <c r="R3083" s="5">
        <v>1</v>
      </c>
      <c r="S3083" s="5">
        <v>0</v>
      </c>
      <c r="T3083" s="5" t="s">
        <v>93</v>
      </c>
      <c r="U3083" s="5" t="s">
        <v>105</v>
      </c>
    </row>
    <row r="3084" spans="1:21">
      <c r="A3084" s="6" t="s">
        <v>87</v>
      </c>
      <c r="B3084" s="7">
        <v>1</v>
      </c>
      <c r="C3084" s="5">
        <v>3328</v>
      </c>
      <c r="D3084" s="5">
        <v>42</v>
      </c>
      <c r="E3084" s="8" t="s">
        <v>4130</v>
      </c>
      <c r="F3084" s="8">
        <v>42141001</v>
      </c>
      <c r="G3084" s="5" t="s">
        <v>4131</v>
      </c>
      <c r="H3084" s="5" t="s">
        <v>221</v>
      </c>
      <c r="I3084" s="6" t="s">
        <v>91</v>
      </c>
      <c r="J3084" s="6" t="s">
        <v>91</v>
      </c>
      <c r="K3084" s="6" t="s">
        <v>91</v>
      </c>
      <c r="L3084" s="6" t="s">
        <v>91</v>
      </c>
      <c r="M3084" s="5" t="s">
        <v>92</v>
      </c>
      <c r="N3084" s="6" t="s">
        <v>91</v>
      </c>
      <c r="O3084" s="6" t="s">
        <v>91</v>
      </c>
      <c r="P3084" s="6" t="s">
        <v>91</v>
      </c>
      <c r="Q3084" s="6" t="s">
        <v>91</v>
      </c>
      <c r="R3084" s="5">
        <v>1</v>
      </c>
      <c r="S3084" s="5">
        <v>0</v>
      </c>
      <c r="T3084" s="5" t="s">
        <v>93</v>
      </c>
      <c r="U3084" s="5" t="s">
        <v>105</v>
      </c>
    </row>
    <row r="3085" spans="1:21">
      <c r="A3085" s="6" t="s">
        <v>87</v>
      </c>
      <c r="B3085" s="7">
        <v>1</v>
      </c>
      <c r="C3085" s="5">
        <v>3329</v>
      </c>
      <c r="D3085" s="5">
        <v>42</v>
      </c>
      <c r="E3085" s="8" t="s">
        <v>4130</v>
      </c>
      <c r="F3085" s="8">
        <v>42141002</v>
      </c>
      <c r="G3085" s="5" t="s">
        <v>4132</v>
      </c>
      <c r="H3085" s="5" t="s">
        <v>223</v>
      </c>
      <c r="I3085" s="6" t="s">
        <v>91</v>
      </c>
      <c r="J3085" s="6" t="s">
        <v>91</v>
      </c>
      <c r="K3085" s="6" t="s">
        <v>91</v>
      </c>
      <c r="L3085" s="6" t="s">
        <v>91</v>
      </c>
      <c r="M3085" s="5" t="s">
        <v>92</v>
      </c>
      <c r="N3085" s="6" t="s">
        <v>91</v>
      </c>
      <c r="O3085" s="6" t="s">
        <v>91</v>
      </c>
      <c r="P3085" s="6" t="s">
        <v>91</v>
      </c>
      <c r="Q3085" s="6" t="s">
        <v>91</v>
      </c>
      <c r="R3085" s="5">
        <v>1</v>
      </c>
      <c r="S3085" s="5">
        <v>0</v>
      </c>
      <c r="T3085" s="5" t="s">
        <v>93</v>
      </c>
      <c r="U3085" s="5" t="s">
        <v>105</v>
      </c>
    </row>
    <row r="3086" spans="1:21">
      <c r="A3086" s="6" t="s">
        <v>87</v>
      </c>
      <c r="B3086" s="7">
        <v>1</v>
      </c>
      <c r="C3086" s="5">
        <v>3330</v>
      </c>
      <c r="D3086" s="5">
        <v>42</v>
      </c>
      <c r="E3086" s="8" t="s">
        <v>4130</v>
      </c>
      <c r="F3086" s="8">
        <v>42141003</v>
      </c>
      <c r="G3086" s="5" t="s">
        <v>4133</v>
      </c>
      <c r="H3086" s="5" t="s">
        <v>225</v>
      </c>
      <c r="I3086" s="6" t="s">
        <v>91</v>
      </c>
      <c r="J3086" s="6" t="s">
        <v>91</v>
      </c>
      <c r="K3086" s="6" t="s">
        <v>91</v>
      </c>
      <c r="L3086" s="6" t="s">
        <v>91</v>
      </c>
      <c r="M3086" s="5" t="s">
        <v>92</v>
      </c>
      <c r="N3086" s="6" t="s">
        <v>91</v>
      </c>
      <c r="O3086" s="6" t="s">
        <v>91</v>
      </c>
      <c r="P3086" s="6" t="s">
        <v>91</v>
      </c>
      <c r="Q3086" s="6" t="s">
        <v>91</v>
      </c>
      <c r="R3086" s="5">
        <v>1</v>
      </c>
      <c r="S3086" s="5">
        <v>0</v>
      </c>
      <c r="T3086" s="5" t="s">
        <v>93</v>
      </c>
      <c r="U3086" s="5" t="s">
        <v>105</v>
      </c>
    </row>
    <row r="3087" spans="1:21">
      <c r="A3087" s="6" t="s">
        <v>87</v>
      </c>
      <c r="B3087" s="7">
        <v>1</v>
      </c>
      <c r="C3087" s="5">
        <v>3331</v>
      </c>
      <c r="D3087" s="5">
        <v>42</v>
      </c>
      <c r="E3087" s="8" t="s">
        <v>4130</v>
      </c>
      <c r="F3087" s="8">
        <v>42141004</v>
      </c>
      <c r="G3087" s="5" t="s">
        <v>4134</v>
      </c>
      <c r="H3087" s="5" t="s">
        <v>227</v>
      </c>
      <c r="I3087" s="6" t="s">
        <v>91</v>
      </c>
      <c r="J3087" s="6" t="s">
        <v>91</v>
      </c>
      <c r="K3087" s="6" t="s">
        <v>91</v>
      </c>
      <c r="L3087" s="6" t="s">
        <v>91</v>
      </c>
      <c r="M3087" s="5" t="s">
        <v>92</v>
      </c>
      <c r="N3087" s="6" t="s">
        <v>91</v>
      </c>
      <c r="O3087" s="6" t="s">
        <v>91</v>
      </c>
      <c r="P3087" s="6" t="s">
        <v>91</v>
      </c>
      <c r="Q3087" s="6" t="s">
        <v>91</v>
      </c>
      <c r="R3087" s="5">
        <v>1</v>
      </c>
      <c r="S3087" s="5">
        <v>0</v>
      </c>
      <c r="T3087" s="5" t="s">
        <v>93</v>
      </c>
      <c r="U3087" s="5" t="s">
        <v>105</v>
      </c>
    </row>
    <row r="3088" spans="1:21">
      <c r="A3088" s="6" t="s">
        <v>87</v>
      </c>
      <c r="B3088" s="7">
        <v>1</v>
      </c>
      <c r="C3088" s="5">
        <v>3332</v>
      </c>
      <c r="D3088" s="5">
        <v>42</v>
      </c>
      <c r="E3088" s="8" t="s">
        <v>4088</v>
      </c>
      <c r="F3088" s="8">
        <v>421411</v>
      </c>
      <c r="G3088" s="5" t="s">
        <v>4135</v>
      </c>
      <c r="H3088" s="5" t="s">
        <v>4136</v>
      </c>
      <c r="I3088" s="5">
        <v>10065504152</v>
      </c>
      <c r="J3088" s="6" t="s">
        <v>91</v>
      </c>
      <c r="K3088" s="6" t="s">
        <v>91</v>
      </c>
      <c r="L3088" s="6" t="s">
        <v>91</v>
      </c>
      <c r="M3088" s="5" t="s">
        <v>92</v>
      </c>
      <c r="N3088" s="6" t="s">
        <v>91</v>
      </c>
      <c r="O3088" s="6" t="s">
        <v>91</v>
      </c>
      <c r="P3088" s="6" t="s">
        <v>91</v>
      </c>
      <c r="Q3088" s="6" t="s">
        <v>91</v>
      </c>
      <c r="R3088" s="5">
        <v>1</v>
      </c>
      <c r="S3088" s="5">
        <v>0</v>
      </c>
      <c r="T3088" s="5" t="s">
        <v>93</v>
      </c>
      <c r="U3088" s="5" t="s">
        <v>105</v>
      </c>
    </row>
    <row r="3089" spans="1:21">
      <c r="A3089" s="6" t="s">
        <v>87</v>
      </c>
      <c r="B3089" s="7">
        <v>1</v>
      </c>
      <c r="C3089" s="5">
        <v>3333</v>
      </c>
      <c r="D3089" s="5">
        <v>42</v>
      </c>
      <c r="E3089" s="8" t="s">
        <v>4137</v>
      </c>
      <c r="F3089" s="8">
        <v>42141101</v>
      </c>
      <c r="G3089" s="5" t="s">
        <v>4138</v>
      </c>
      <c r="H3089" s="5" t="s">
        <v>221</v>
      </c>
      <c r="I3089" s="6" t="s">
        <v>91</v>
      </c>
      <c r="J3089" s="6" t="s">
        <v>91</v>
      </c>
      <c r="K3089" s="6" t="s">
        <v>91</v>
      </c>
      <c r="L3089" s="6" t="s">
        <v>91</v>
      </c>
      <c r="M3089" s="5" t="s">
        <v>92</v>
      </c>
      <c r="N3089" s="6" t="s">
        <v>91</v>
      </c>
      <c r="O3089" s="6" t="s">
        <v>91</v>
      </c>
      <c r="P3089" s="6" t="s">
        <v>91</v>
      </c>
      <c r="Q3089" s="6" t="s">
        <v>91</v>
      </c>
      <c r="R3089" s="5">
        <v>1</v>
      </c>
      <c r="S3089" s="5">
        <v>0</v>
      </c>
      <c r="T3089" s="5" t="s">
        <v>93</v>
      </c>
      <c r="U3089" s="5" t="s">
        <v>105</v>
      </c>
    </row>
    <row r="3090" spans="1:21">
      <c r="A3090" s="6" t="s">
        <v>87</v>
      </c>
      <c r="B3090" s="7">
        <v>1</v>
      </c>
      <c r="C3090" s="5">
        <v>3334</v>
      </c>
      <c r="D3090" s="5">
        <v>42</v>
      </c>
      <c r="E3090" s="8" t="s">
        <v>4137</v>
      </c>
      <c r="F3090" s="8">
        <v>42141102</v>
      </c>
      <c r="G3090" s="5" t="s">
        <v>4139</v>
      </c>
      <c r="H3090" s="5" t="s">
        <v>223</v>
      </c>
      <c r="I3090" s="6" t="s">
        <v>91</v>
      </c>
      <c r="J3090" s="6" t="s">
        <v>91</v>
      </c>
      <c r="K3090" s="6" t="s">
        <v>91</v>
      </c>
      <c r="L3090" s="6" t="s">
        <v>91</v>
      </c>
      <c r="M3090" s="5" t="s">
        <v>92</v>
      </c>
      <c r="N3090" s="6" t="s">
        <v>91</v>
      </c>
      <c r="O3090" s="6" t="s">
        <v>91</v>
      </c>
      <c r="P3090" s="6" t="s">
        <v>91</v>
      </c>
      <c r="Q3090" s="6" t="s">
        <v>91</v>
      </c>
      <c r="R3090" s="5">
        <v>1</v>
      </c>
      <c r="S3090" s="5">
        <v>0</v>
      </c>
      <c r="T3090" s="5" t="s">
        <v>93</v>
      </c>
      <c r="U3090" s="5" t="s">
        <v>105</v>
      </c>
    </row>
    <row r="3091" spans="1:21">
      <c r="A3091" s="6" t="s">
        <v>87</v>
      </c>
      <c r="B3091" s="7">
        <v>1</v>
      </c>
      <c r="C3091" s="5">
        <v>3335</v>
      </c>
      <c r="D3091" s="5">
        <v>42</v>
      </c>
      <c r="E3091" s="8" t="s">
        <v>4137</v>
      </c>
      <c r="F3091" s="8">
        <v>42141103</v>
      </c>
      <c r="G3091" s="5" t="s">
        <v>4140</v>
      </c>
      <c r="H3091" s="5" t="s">
        <v>225</v>
      </c>
      <c r="I3091" s="6" t="s">
        <v>91</v>
      </c>
      <c r="J3091" s="6" t="s">
        <v>91</v>
      </c>
      <c r="K3091" s="6" t="s">
        <v>91</v>
      </c>
      <c r="L3091" s="6" t="s">
        <v>91</v>
      </c>
      <c r="M3091" s="5" t="s">
        <v>92</v>
      </c>
      <c r="N3091" s="6" t="s">
        <v>91</v>
      </c>
      <c r="O3091" s="6" t="s">
        <v>91</v>
      </c>
      <c r="P3091" s="6" t="s">
        <v>91</v>
      </c>
      <c r="Q3091" s="6" t="s">
        <v>91</v>
      </c>
      <c r="R3091" s="5">
        <v>1</v>
      </c>
      <c r="S3091" s="5">
        <v>0</v>
      </c>
      <c r="T3091" s="5" t="s">
        <v>93</v>
      </c>
      <c r="U3091" s="5" t="s">
        <v>105</v>
      </c>
    </row>
    <row r="3092" spans="1:21">
      <c r="A3092" s="6" t="s">
        <v>87</v>
      </c>
      <c r="B3092" s="7">
        <v>1</v>
      </c>
      <c r="C3092" s="5">
        <v>3336</v>
      </c>
      <c r="D3092" s="5">
        <v>42</v>
      </c>
      <c r="E3092" s="8" t="s">
        <v>4137</v>
      </c>
      <c r="F3092" s="8">
        <v>42141104</v>
      </c>
      <c r="G3092" s="5" t="s">
        <v>4141</v>
      </c>
      <c r="H3092" s="5" t="s">
        <v>227</v>
      </c>
      <c r="I3092" s="6" t="s">
        <v>91</v>
      </c>
      <c r="J3092" s="6" t="s">
        <v>91</v>
      </c>
      <c r="K3092" s="6" t="s">
        <v>91</v>
      </c>
      <c r="L3092" s="6" t="s">
        <v>91</v>
      </c>
      <c r="M3092" s="5" t="s">
        <v>92</v>
      </c>
      <c r="N3092" s="6" t="s">
        <v>91</v>
      </c>
      <c r="O3092" s="6" t="s">
        <v>91</v>
      </c>
      <c r="P3092" s="6" t="s">
        <v>91</v>
      </c>
      <c r="Q3092" s="6" t="s">
        <v>91</v>
      </c>
      <c r="R3092" s="5">
        <v>1</v>
      </c>
      <c r="S3092" s="5">
        <v>0</v>
      </c>
      <c r="T3092" s="5" t="s">
        <v>93</v>
      </c>
      <c r="U3092" s="5" t="s">
        <v>105</v>
      </c>
    </row>
    <row r="3093" spans="1:21">
      <c r="A3093" s="6" t="s">
        <v>87</v>
      </c>
      <c r="B3093" s="7">
        <v>1</v>
      </c>
      <c r="C3093" s="5">
        <v>3337</v>
      </c>
      <c r="D3093" s="5">
        <v>42</v>
      </c>
      <c r="E3093" s="8" t="s">
        <v>4088</v>
      </c>
      <c r="F3093" s="8">
        <v>421412</v>
      </c>
      <c r="G3093" s="5" t="s">
        <v>4142</v>
      </c>
      <c r="H3093" s="5" t="s">
        <v>4143</v>
      </c>
      <c r="I3093" s="6" t="s">
        <v>91</v>
      </c>
      <c r="J3093" s="6" t="s">
        <v>91</v>
      </c>
      <c r="K3093" s="6" t="s">
        <v>91</v>
      </c>
      <c r="L3093" s="6" t="s">
        <v>91</v>
      </c>
      <c r="M3093" s="5" t="s">
        <v>92</v>
      </c>
      <c r="N3093" s="6" t="s">
        <v>91</v>
      </c>
      <c r="O3093" s="6" t="s">
        <v>91</v>
      </c>
      <c r="P3093" s="6" t="s">
        <v>91</v>
      </c>
      <c r="Q3093" s="6" t="s">
        <v>91</v>
      </c>
      <c r="R3093" s="5">
        <v>1</v>
      </c>
      <c r="S3093" s="5">
        <v>0</v>
      </c>
      <c r="T3093" s="5" t="s">
        <v>93</v>
      </c>
      <c r="U3093" s="5" t="s">
        <v>105</v>
      </c>
    </row>
    <row r="3094" spans="1:21">
      <c r="A3094" s="6" t="s">
        <v>87</v>
      </c>
      <c r="B3094" s="7">
        <v>1</v>
      </c>
      <c r="C3094" s="5">
        <v>3338</v>
      </c>
      <c r="D3094" s="5">
        <v>42</v>
      </c>
      <c r="E3094" s="8" t="s">
        <v>4144</v>
      </c>
      <c r="F3094" s="8">
        <v>42141201</v>
      </c>
      <c r="G3094" s="5" t="s">
        <v>4145</v>
      </c>
      <c r="H3094" s="5" t="s">
        <v>221</v>
      </c>
      <c r="I3094" s="6" t="s">
        <v>91</v>
      </c>
      <c r="J3094" s="6" t="s">
        <v>91</v>
      </c>
      <c r="K3094" s="6" t="s">
        <v>91</v>
      </c>
      <c r="L3094" s="6" t="s">
        <v>91</v>
      </c>
      <c r="M3094" s="5" t="s">
        <v>92</v>
      </c>
      <c r="N3094" s="6" t="s">
        <v>91</v>
      </c>
      <c r="O3094" s="6" t="s">
        <v>91</v>
      </c>
      <c r="P3094" s="6" t="s">
        <v>91</v>
      </c>
      <c r="Q3094" s="6" t="s">
        <v>91</v>
      </c>
      <c r="R3094" s="5">
        <v>1</v>
      </c>
      <c r="S3094" s="5">
        <v>0</v>
      </c>
      <c r="T3094" s="5" t="s">
        <v>93</v>
      </c>
      <c r="U3094" s="5" t="s">
        <v>105</v>
      </c>
    </row>
    <row r="3095" spans="1:21">
      <c r="A3095" s="6" t="s">
        <v>87</v>
      </c>
      <c r="B3095" s="7">
        <v>1</v>
      </c>
      <c r="C3095" s="5">
        <v>3339</v>
      </c>
      <c r="D3095" s="5">
        <v>42</v>
      </c>
      <c r="E3095" s="8" t="s">
        <v>4144</v>
      </c>
      <c r="F3095" s="8">
        <v>42141202</v>
      </c>
      <c r="G3095" s="5" t="s">
        <v>4146</v>
      </c>
      <c r="H3095" s="5" t="s">
        <v>223</v>
      </c>
      <c r="I3095" s="6" t="s">
        <v>91</v>
      </c>
      <c r="J3095" s="6" t="s">
        <v>91</v>
      </c>
      <c r="K3095" s="6" t="s">
        <v>91</v>
      </c>
      <c r="L3095" s="6" t="s">
        <v>91</v>
      </c>
      <c r="M3095" s="5" t="s">
        <v>92</v>
      </c>
      <c r="N3095" s="6" t="s">
        <v>91</v>
      </c>
      <c r="O3095" s="6" t="s">
        <v>91</v>
      </c>
      <c r="P3095" s="6" t="s">
        <v>91</v>
      </c>
      <c r="Q3095" s="6" t="s">
        <v>91</v>
      </c>
      <c r="R3095" s="5">
        <v>1</v>
      </c>
      <c r="S3095" s="5">
        <v>0</v>
      </c>
      <c r="T3095" s="5" t="s">
        <v>93</v>
      </c>
      <c r="U3095" s="5" t="s">
        <v>105</v>
      </c>
    </row>
    <row r="3096" spans="1:21">
      <c r="A3096" s="6" t="s">
        <v>87</v>
      </c>
      <c r="B3096" s="7">
        <v>1</v>
      </c>
      <c r="C3096" s="5">
        <v>3340</v>
      </c>
      <c r="D3096" s="5">
        <v>42</v>
      </c>
      <c r="E3096" s="8" t="s">
        <v>4144</v>
      </c>
      <c r="F3096" s="8">
        <v>42141203</v>
      </c>
      <c r="G3096" s="5" t="s">
        <v>4147</v>
      </c>
      <c r="H3096" s="5" t="s">
        <v>225</v>
      </c>
      <c r="I3096" s="6" t="s">
        <v>91</v>
      </c>
      <c r="J3096" s="6" t="s">
        <v>91</v>
      </c>
      <c r="K3096" s="6" t="s">
        <v>91</v>
      </c>
      <c r="L3096" s="6" t="s">
        <v>91</v>
      </c>
      <c r="M3096" s="5" t="s">
        <v>92</v>
      </c>
      <c r="N3096" s="6" t="s">
        <v>91</v>
      </c>
      <c r="O3096" s="6" t="s">
        <v>91</v>
      </c>
      <c r="P3096" s="6" t="s">
        <v>91</v>
      </c>
      <c r="Q3096" s="6" t="s">
        <v>91</v>
      </c>
      <c r="R3096" s="5">
        <v>1</v>
      </c>
      <c r="S3096" s="5">
        <v>0</v>
      </c>
      <c r="T3096" s="5" t="s">
        <v>93</v>
      </c>
      <c r="U3096" s="5" t="s">
        <v>105</v>
      </c>
    </row>
    <row r="3097" spans="1:21">
      <c r="A3097" s="6" t="s">
        <v>87</v>
      </c>
      <c r="B3097" s="7">
        <v>1</v>
      </c>
      <c r="C3097" s="5">
        <v>3341</v>
      </c>
      <c r="D3097" s="5">
        <v>42</v>
      </c>
      <c r="E3097" s="8" t="s">
        <v>4144</v>
      </c>
      <c r="F3097" s="8">
        <v>42141204</v>
      </c>
      <c r="G3097" s="5" t="s">
        <v>4148</v>
      </c>
      <c r="H3097" s="5" t="s">
        <v>227</v>
      </c>
      <c r="I3097" s="6" t="s">
        <v>91</v>
      </c>
      <c r="J3097" s="6" t="s">
        <v>91</v>
      </c>
      <c r="K3097" s="6" t="s">
        <v>91</v>
      </c>
      <c r="L3097" s="6" t="s">
        <v>91</v>
      </c>
      <c r="M3097" s="5" t="s">
        <v>92</v>
      </c>
      <c r="N3097" s="6" t="s">
        <v>91</v>
      </c>
      <c r="O3097" s="6" t="s">
        <v>91</v>
      </c>
      <c r="P3097" s="6" t="s">
        <v>91</v>
      </c>
      <c r="Q3097" s="6" t="s">
        <v>91</v>
      </c>
      <c r="R3097" s="5">
        <v>1</v>
      </c>
      <c r="S3097" s="5">
        <v>0</v>
      </c>
      <c r="T3097" s="5" t="s">
        <v>93</v>
      </c>
      <c r="U3097" s="5" t="s">
        <v>105</v>
      </c>
    </row>
    <row r="3098" spans="1:21">
      <c r="A3098" s="6" t="s">
        <v>87</v>
      </c>
      <c r="B3098" s="7">
        <v>1</v>
      </c>
      <c r="C3098" s="5">
        <v>3342</v>
      </c>
      <c r="D3098" s="5">
        <v>42</v>
      </c>
      <c r="E3098" s="8" t="s">
        <v>4088</v>
      </c>
      <c r="F3098" s="8">
        <v>421413</v>
      </c>
      <c r="G3098" s="5" t="s">
        <v>4149</v>
      </c>
      <c r="H3098" s="5" t="s">
        <v>4150</v>
      </c>
      <c r="I3098" s="5">
        <v>10065506383</v>
      </c>
      <c r="J3098" s="6" t="s">
        <v>91</v>
      </c>
      <c r="K3098" s="6" t="s">
        <v>91</v>
      </c>
      <c r="L3098" s="6" t="s">
        <v>91</v>
      </c>
      <c r="M3098" s="5" t="s">
        <v>92</v>
      </c>
      <c r="N3098" s="6" t="s">
        <v>91</v>
      </c>
      <c r="O3098" s="6" t="s">
        <v>91</v>
      </c>
      <c r="P3098" s="6" t="s">
        <v>91</v>
      </c>
      <c r="Q3098" s="6" t="s">
        <v>91</v>
      </c>
      <c r="R3098" s="5">
        <v>1</v>
      </c>
      <c r="S3098" s="5">
        <v>0</v>
      </c>
      <c r="T3098" s="5" t="s">
        <v>93</v>
      </c>
      <c r="U3098" s="5" t="s">
        <v>105</v>
      </c>
    </row>
    <row r="3099" spans="1:21">
      <c r="A3099" s="6" t="s">
        <v>87</v>
      </c>
      <c r="B3099" s="7">
        <v>1</v>
      </c>
      <c r="C3099" s="5">
        <v>3343</v>
      </c>
      <c r="D3099" s="5">
        <v>42</v>
      </c>
      <c r="E3099" s="8" t="s">
        <v>4151</v>
      </c>
      <c r="F3099" s="8">
        <v>42141301</v>
      </c>
      <c r="G3099" s="5" t="s">
        <v>4152</v>
      </c>
      <c r="H3099" s="5" t="s">
        <v>221</v>
      </c>
      <c r="I3099" s="6" t="s">
        <v>91</v>
      </c>
      <c r="J3099" s="6" t="s">
        <v>91</v>
      </c>
      <c r="K3099" s="6" t="s">
        <v>91</v>
      </c>
      <c r="L3099" s="6" t="s">
        <v>91</v>
      </c>
      <c r="M3099" s="5" t="s">
        <v>92</v>
      </c>
      <c r="N3099" s="6" t="s">
        <v>91</v>
      </c>
      <c r="O3099" s="6" t="s">
        <v>91</v>
      </c>
      <c r="P3099" s="6" t="s">
        <v>91</v>
      </c>
      <c r="Q3099" s="6" t="s">
        <v>91</v>
      </c>
      <c r="R3099" s="5">
        <v>1</v>
      </c>
      <c r="S3099" s="5">
        <v>0</v>
      </c>
      <c r="T3099" s="5" t="s">
        <v>93</v>
      </c>
      <c r="U3099" s="5" t="s">
        <v>105</v>
      </c>
    </row>
    <row r="3100" spans="1:21">
      <c r="A3100" s="6" t="s">
        <v>87</v>
      </c>
      <c r="B3100" s="7">
        <v>1</v>
      </c>
      <c r="C3100" s="5">
        <v>3344</v>
      </c>
      <c r="D3100" s="5">
        <v>42</v>
      </c>
      <c r="E3100" s="8" t="s">
        <v>4151</v>
      </c>
      <c r="F3100" s="8">
        <v>42141302</v>
      </c>
      <c r="G3100" s="5" t="s">
        <v>4153</v>
      </c>
      <c r="H3100" s="5" t="s">
        <v>223</v>
      </c>
      <c r="I3100" s="6" t="s">
        <v>91</v>
      </c>
      <c r="J3100" s="6" t="s">
        <v>91</v>
      </c>
      <c r="K3100" s="6" t="s">
        <v>91</v>
      </c>
      <c r="L3100" s="6" t="s">
        <v>91</v>
      </c>
      <c r="M3100" s="5" t="s">
        <v>92</v>
      </c>
      <c r="N3100" s="6" t="s">
        <v>91</v>
      </c>
      <c r="O3100" s="6" t="s">
        <v>91</v>
      </c>
      <c r="P3100" s="6" t="s">
        <v>91</v>
      </c>
      <c r="Q3100" s="6" t="s">
        <v>91</v>
      </c>
      <c r="R3100" s="5">
        <v>1</v>
      </c>
      <c r="S3100" s="5">
        <v>0</v>
      </c>
      <c r="T3100" s="5" t="s">
        <v>93</v>
      </c>
      <c r="U3100" s="5" t="s">
        <v>105</v>
      </c>
    </row>
    <row r="3101" spans="1:21">
      <c r="A3101" s="6" t="s">
        <v>87</v>
      </c>
      <c r="B3101" s="7">
        <v>1</v>
      </c>
      <c r="C3101" s="5">
        <v>3345</v>
      </c>
      <c r="D3101" s="5">
        <v>42</v>
      </c>
      <c r="E3101" s="8" t="s">
        <v>4151</v>
      </c>
      <c r="F3101" s="8">
        <v>42141303</v>
      </c>
      <c r="G3101" s="5" t="s">
        <v>4154</v>
      </c>
      <c r="H3101" s="5" t="s">
        <v>225</v>
      </c>
      <c r="I3101" s="6" t="s">
        <v>91</v>
      </c>
      <c r="J3101" s="6" t="s">
        <v>91</v>
      </c>
      <c r="K3101" s="6" t="s">
        <v>91</v>
      </c>
      <c r="L3101" s="6" t="s">
        <v>91</v>
      </c>
      <c r="M3101" s="5" t="s">
        <v>92</v>
      </c>
      <c r="N3101" s="6" t="s">
        <v>91</v>
      </c>
      <c r="O3101" s="6" t="s">
        <v>91</v>
      </c>
      <c r="P3101" s="6" t="s">
        <v>91</v>
      </c>
      <c r="Q3101" s="6" t="s">
        <v>91</v>
      </c>
      <c r="R3101" s="5">
        <v>1</v>
      </c>
      <c r="S3101" s="5">
        <v>0</v>
      </c>
      <c r="T3101" s="5" t="s">
        <v>93</v>
      </c>
      <c r="U3101" s="5" t="s">
        <v>105</v>
      </c>
    </row>
    <row r="3102" spans="1:21">
      <c r="A3102" s="6" t="s">
        <v>87</v>
      </c>
      <c r="B3102" s="7">
        <v>1</v>
      </c>
      <c r="C3102" s="5">
        <v>3346</v>
      </c>
      <c r="D3102" s="5">
        <v>42</v>
      </c>
      <c r="E3102" s="8" t="s">
        <v>4151</v>
      </c>
      <c r="F3102" s="8">
        <v>42141304</v>
      </c>
      <c r="G3102" s="5" t="s">
        <v>4155</v>
      </c>
      <c r="H3102" s="5" t="s">
        <v>227</v>
      </c>
      <c r="I3102" s="6" t="s">
        <v>91</v>
      </c>
      <c r="J3102" s="6" t="s">
        <v>91</v>
      </c>
      <c r="K3102" s="6" t="s">
        <v>91</v>
      </c>
      <c r="L3102" s="6" t="s">
        <v>91</v>
      </c>
      <c r="M3102" s="5" t="s">
        <v>92</v>
      </c>
      <c r="N3102" s="6" t="s">
        <v>91</v>
      </c>
      <c r="O3102" s="6" t="s">
        <v>91</v>
      </c>
      <c r="P3102" s="6" t="s">
        <v>91</v>
      </c>
      <c r="Q3102" s="6" t="s">
        <v>91</v>
      </c>
      <c r="R3102" s="5">
        <v>1</v>
      </c>
      <c r="S3102" s="5">
        <v>0</v>
      </c>
      <c r="T3102" s="5" t="s">
        <v>93</v>
      </c>
      <c r="U3102" s="5" t="s">
        <v>105</v>
      </c>
    </row>
    <row r="3103" spans="1:21">
      <c r="A3103" s="6" t="s">
        <v>87</v>
      </c>
      <c r="B3103" s="7">
        <v>1</v>
      </c>
      <c r="C3103" s="5">
        <v>3347</v>
      </c>
      <c r="D3103" s="5">
        <v>42</v>
      </c>
      <c r="E3103" s="8" t="s">
        <v>4088</v>
      </c>
      <c r="F3103" s="8">
        <v>421414</v>
      </c>
      <c r="G3103" s="5" t="s">
        <v>4156</v>
      </c>
      <c r="H3103" s="5" t="s">
        <v>4157</v>
      </c>
      <c r="I3103" s="5">
        <v>10065506404</v>
      </c>
      <c r="J3103" s="6" t="s">
        <v>91</v>
      </c>
      <c r="K3103" s="6" t="s">
        <v>91</v>
      </c>
      <c r="L3103" s="6" t="s">
        <v>91</v>
      </c>
      <c r="M3103" s="5" t="s">
        <v>92</v>
      </c>
      <c r="N3103" s="6" t="s">
        <v>91</v>
      </c>
      <c r="O3103" s="6" t="s">
        <v>91</v>
      </c>
      <c r="P3103" s="6" t="s">
        <v>91</v>
      </c>
      <c r="Q3103" s="6" t="s">
        <v>91</v>
      </c>
      <c r="R3103" s="5">
        <v>1</v>
      </c>
      <c r="S3103" s="5">
        <v>0</v>
      </c>
      <c r="T3103" s="5" t="s">
        <v>93</v>
      </c>
      <c r="U3103" s="5" t="s">
        <v>105</v>
      </c>
    </row>
    <row r="3104" spans="1:21">
      <c r="A3104" s="6" t="s">
        <v>87</v>
      </c>
      <c r="B3104" s="7">
        <v>1</v>
      </c>
      <c r="C3104" s="5">
        <v>3348</v>
      </c>
      <c r="D3104" s="5">
        <v>42</v>
      </c>
      <c r="E3104" s="8" t="s">
        <v>4158</v>
      </c>
      <c r="F3104" s="8">
        <v>42141401</v>
      </c>
      <c r="G3104" s="5" t="s">
        <v>4159</v>
      </c>
      <c r="H3104" s="5" t="s">
        <v>221</v>
      </c>
      <c r="I3104" s="6" t="s">
        <v>91</v>
      </c>
      <c r="J3104" s="6" t="s">
        <v>91</v>
      </c>
      <c r="K3104" s="6" t="s">
        <v>91</v>
      </c>
      <c r="L3104" s="6" t="s">
        <v>91</v>
      </c>
      <c r="M3104" s="5" t="s">
        <v>92</v>
      </c>
      <c r="N3104" s="6" t="s">
        <v>91</v>
      </c>
      <c r="O3104" s="6" t="s">
        <v>91</v>
      </c>
      <c r="P3104" s="6" t="s">
        <v>91</v>
      </c>
      <c r="Q3104" s="6" t="s">
        <v>91</v>
      </c>
      <c r="R3104" s="5">
        <v>1</v>
      </c>
      <c r="S3104" s="5">
        <v>0</v>
      </c>
      <c r="T3104" s="5" t="s">
        <v>93</v>
      </c>
      <c r="U3104" s="5" t="s">
        <v>105</v>
      </c>
    </row>
    <row r="3105" spans="1:21">
      <c r="A3105" s="6" t="s">
        <v>87</v>
      </c>
      <c r="B3105" s="7">
        <v>1</v>
      </c>
      <c r="C3105" s="5">
        <v>3349</v>
      </c>
      <c r="D3105" s="5">
        <v>42</v>
      </c>
      <c r="E3105" s="8" t="s">
        <v>4158</v>
      </c>
      <c r="F3105" s="8">
        <v>42141402</v>
      </c>
      <c r="G3105" s="5" t="s">
        <v>4160</v>
      </c>
      <c r="H3105" s="5" t="s">
        <v>223</v>
      </c>
      <c r="I3105" s="6" t="s">
        <v>91</v>
      </c>
      <c r="J3105" s="6" t="s">
        <v>91</v>
      </c>
      <c r="K3105" s="6" t="s">
        <v>91</v>
      </c>
      <c r="L3105" s="6" t="s">
        <v>91</v>
      </c>
      <c r="M3105" s="5" t="s">
        <v>92</v>
      </c>
      <c r="N3105" s="6" t="s">
        <v>91</v>
      </c>
      <c r="O3105" s="6" t="s">
        <v>91</v>
      </c>
      <c r="P3105" s="6" t="s">
        <v>91</v>
      </c>
      <c r="Q3105" s="6" t="s">
        <v>91</v>
      </c>
      <c r="R3105" s="5">
        <v>1</v>
      </c>
      <c r="S3105" s="5">
        <v>0</v>
      </c>
      <c r="T3105" s="5" t="s">
        <v>93</v>
      </c>
      <c r="U3105" s="5" t="s">
        <v>105</v>
      </c>
    </row>
    <row r="3106" spans="1:21">
      <c r="A3106" s="6" t="s">
        <v>87</v>
      </c>
      <c r="B3106" s="7">
        <v>1</v>
      </c>
      <c r="C3106" s="5">
        <v>3350</v>
      </c>
      <c r="D3106" s="5">
        <v>42</v>
      </c>
      <c r="E3106" s="8" t="s">
        <v>4158</v>
      </c>
      <c r="F3106" s="8">
        <v>42141403</v>
      </c>
      <c r="G3106" s="5" t="s">
        <v>4161</v>
      </c>
      <c r="H3106" s="5" t="s">
        <v>225</v>
      </c>
      <c r="I3106" s="6" t="s">
        <v>91</v>
      </c>
      <c r="J3106" s="6" t="s">
        <v>91</v>
      </c>
      <c r="K3106" s="6" t="s">
        <v>91</v>
      </c>
      <c r="L3106" s="6" t="s">
        <v>91</v>
      </c>
      <c r="M3106" s="5" t="s">
        <v>92</v>
      </c>
      <c r="N3106" s="6" t="s">
        <v>91</v>
      </c>
      <c r="O3106" s="6" t="s">
        <v>91</v>
      </c>
      <c r="P3106" s="6" t="s">
        <v>91</v>
      </c>
      <c r="Q3106" s="6" t="s">
        <v>91</v>
      </c>
      <c r="R3106" s="5">
        <v>1</v>
      </c>
      <c r="S3106" s="5">
        <v>0</v>
      </c>
      <c r="T3106" s="5" t="s">
        <v>93</v>
      </c>
      <c r="U3106" s="5" t="s">
        <v>105</v>
      </c>
    </row>
    <row r="3107" spans="1:21">
      <c r="A3107" s="6" t="s">
        <v>87</v>
      </c>
      <c r="B3107" s="7">
        <v>1</v>
      </c>
      <c r="C3107" s="5">
        <v>3351</v>
      </c>
      <c r="D3107" s="5">
        <v>42</v>
      </c>
      <c r="E3107" s="8" t="s">
        <v>4158</v>
      </c>
      <c r="F3107" s="8">
        <v>42141404</v>
      </c>
      <c r="G3107" s="5" t="s">
        <v>4162</v>
      </c>
      <c r="H3107" s="5" t="s">
        <v>227</v>
      </c>
      <c r="I3107" s="6" t="s">
        <v>91</v>
      </c>
      <c r="J3107" s="6" t="s">
        <v>91</v>
      </c>
      <c r="K3107" s="6" t="s">
        <v>91</v>
      </c>
      <c r="L3107" s="6" t="s">
        <v>91</v>
      </c>
      <c r="M3107" s="5" t="s">
        <v>92</v>
      </c>
      <c r="N3107" s="6" t="s">
        <v>91</v>
      </c>
      <c r="O3107" s="6" t="s">
        <v>91</v>
      </c>
      <c r="P3107" s="6" t="s">
        <v>91</v>
      </c>
      <c r="Q3107" s="6" t="s">
        <v>91</v>
      </c>
      <c r="R3107" s="5">
        <v>1</v>
      </c>
      <c r="S3107" s="5">
        <v>0</v>
      </c>
      <c r="T3107" s="5" t="s">
        <v>93</v>
      </c>
      <c r="U3107" s="5" t="s">
        <v>105</v>
      </c>
    </row>
    <row r="3108" spans="1:21">
      <c r="A3108" s="6" t="s">
        <v>87</v>
      </c>
      <c r="B3108" s="7">
        <v>1</v>
      </c>
      <c r="C3108" s="5">
        <v>3352</v>
      </c>
      <c r="D3108" s="5">
        <v>42</v>
      </c>
      <c r="E3108" s="8" t="s">
        <v>4088</v>
      </c>
      <c r="F3108" s="8">
        <v>421415</v>
      </c>
      <c r="G3108" s="5" t="s">
        <v>4163</v>
      </c>
      <c r="H3108" s="5" t="s">
        <v>4164</v>
      </c>
      <c r="I3108" s="5">
        <v>10065501047</v>
      </c>
      <c r="J3108" s="6" t="s">
        <v>91</v>
      </c>
      <c r="K3108" s="6" t="s">
        <v>91</v>
      </c>
      <c r="L3108" s="6" t="s">
        <v>91</v>
      </c>
      <c r="M3108" s="5" t="s">
        <v>92</v>
      </c>
      <c r="N3108" s="6" t="s">
        <v>91</v>
      </c>
      <c r="O3108" s="6" t="s">
        <v>91</v>
      </c>
      <c r="P3108" s="6" t="s">
        <v>91</v>
      </c>
      <c r="Q3108" s="6" t="s">
        <v>91</v>
      </c>
      <c r="R3108" s="5">
        <v>1</v>
      </c>
      <c r="S3108" s="5">
        <v>0</v>
      </c>
      <c r="T3108" s="5" t="s">
        <v>93</v>
      </c>
      <c r="U3108" s="5" t="s">
        <v>105</v>
      </c>
    </row>
    <row r="3109" spans="1:21">
      <c r="A3109" s="6" t="s">
        <v>87</v>
      </c>
      <c r="B3109" s="7">
        <v>1</v>
      </c>
      <c r="C3109" s="5">
        <v>3353</v>
      </c>
      <c r="D3109" s="5">
        <v>42</v>
      </c>
      <c r="E3109" s="8" t="s">
        <v>4165</v>
      </c>
      <c r="F3109" s="8">
        <v>42141501</v>
      </c>
      <c r="G3109" s="5" t="s">
        <v>4166</v>
      </c>
      <c r="H3109" s="5" t="s">
        <v>221</v>
      </c>
      <c r="I3109" s="6" t="s">
        <v>91</v>
      </c>
      <c r="J3109" s="6" t="s">
        <v>91</v>
      </c>
      <c r="K3109" s="6" t="s">
        <v>91</v>
      </c>
      <c r="L3109" s="6" t="s">
        <v>91</v>
      </c>
      <c r="M3109" s="5" t="s">
        <v>92</v>
      </c>
      <c r="N3109" s="6" t="s">
        <v>91</v>
      </c>
      <c r="O3109" s="6" t="s">
        <v>91</v>
      </c>
      <c r="P3109" s="6" t="s">
        <v>91</v>
      </c>
      <c r="Q3109" s="6" t="s">
        <v>91</v>
      </c>
      <c r="R3109" s="5">
        <v>1</v>
      </c>
      <c r="S3109" s="5">
        <v>0</v>
      </c>
      <c r="T3109" s="5" t="s">
        <v>93</v>
      </c>
      <c r="U3109" s="5" t="s">
        <v>105</v>
      </c>
    </row>
    <row r="3110" spans="1:21">
      <c r="A3110" s="6" t="s">
        <v>87</v>
      </c>
      <c r="B3110" s="7">
        <v>1</v>
      </c>
      <c r="C3110" s="5">
        <v>3354</v>
      </c>
      <c r="D3110" s="5">
        <v>42</v>
      </c>
      <c r="E3110" s="8" t="s">
        <v>4165</v>
      </c>
      <c r="F3110" s="8">
        <v>42141502</v>
      </c>
      <c r="G3110" s="5" t="s">
        <v>4167</v>
      </c>
      <c r="H3110" s="5" t="s">
        <v>223</v>
      </c>
      <c r="I3110" s="6" t="s">
        <v>91</v>
      </c>
      <c r="J3110" s="6" t="s">
        <v>91</v>
      </c>
      <c r="K3110" s="6" t="s">
        <v>91</v>
      </c>
      <c r="L3110" s="6" t="s">
        <v>91</v>
      </c>
      <c r="M3110" s="5" t="s">
        <v>92</v>
      </c>
      <c r="N3110" s="6" t="s">
        <v>91</v>
      </c>
      <c r="O3110" s="6" t="s">
        <v>91</v>
      </c>
      <c r="P3110" s="6" t="s">
        <v>91</v>
      </c>
      <c r="Q3110" s="6" t="s">
        <v>91</v>
      </c>
      <c r="R3110" s="5">
        <v>1</v>
      </c>
      <c r="S3110" s="5">
        <v>0</v>
      </c>
      <c r="T3110" s="5" t="s">
        <v>93</v>
      </c>
      <c r="U3110" s="5" t="s">
        <v>105</v>
      </c>
    </row>
    <row r="3111" spans="1:21">
      <c r="A3111" s="6" t="s">
        <v>87</v>
      </c>
      <c r="B3111" s="7">
        <v>1</v>
      </c>
      <c r="C3111" s="5">
        <v>3355</v>
      </c>
      <c r="D3111" s="5">
        <v>42</v>
      </c>
      <c r="E3111" s="8" t="s">
        <v>4165</v>
      </c>
      <c r="F3111" s="8">
        <v>42141503</v>
      </c>
      <c r="G3111" s="5" t="s">
        <v>4168</v>
      </c>
      <c r="H3111" s="5" t="s">
        <v>225</v>
      </c>
      <c r="I3111" s="6" t="s">
        <v>91</v>
      </c>
      <c r="J3111" s="6" t="s">
        <v>91</v>
      </c>
      <c r="K3111" s="6" t="s">
        <v>91</v>
      </c>
      <c r="L3111" s="6" t="s">
        <v>91</v>
      </c>
      <c r="M3111" s="5" t="s">
        <v>92</v>
      </c>
      <c r="N3111" s="6" t="s">
        <v>91</v>
      </c>
      <c r="O3111" s="6" t="s">
        <v>91</v>
      </c>
      <c r="P3111" s="6" t="s">
        <v>91</v>
      </c>
      <c r="Q3111" s="6" t="s">
        <v>91</v>
      </c>
      <c r="R3111" s="5">
        <v>1</v>
      </c>
      <c r="S3111" s="5">
        <v>0</v>
      </c>
      <c r="T3111" s="5" t="s">
        <v>93</v>
      </c>
      <c r="U3111" s="5" t="s">
        <v>105</v>
      </c>
    </row>
    <row r="3112" spans="1:21">
      <c r="A3112" s="6" t="s">
        <v>87</v>
      </c>
      <c r="B3112" s="7">
        <v>1</v>
      </c>
      <c r="C3112" s="5">
        <v>3357</v>
      </c>
      <c r="D3112" s="5">
        <v>42</v>
      </c>
      <c r="E3112" s="8" t="s">
        <v>4165</v>
      </c>
      <c r="F3112" s="8">
        <v>42141504</v>
      </c>
      <c r="G3112" s="5" t="s">
        <v>4169</v>
      </c>
      <c r="H3112" s="5" t="s">
        <v>227</v>
      </c>
      <c r="I3112" s="6" t="s">
        <v>91</v>
      </c>
      <c r="J3112" s="6" t="s">
        <v>91</v>
      </c>
      <c r="K3112" s="6" t="s">
        <v>91</v>
      </c>
      <c r="L3112" s="6" t="s">
        <v>91</v>
      </c>
      <c r="M3112" s="5" t="s">
        <v>92</v>
      </c>
      <c r="N3112" s="6" t="s">
        <v>91</v>
      </c>
      <c r="O3112" s="6" t="s">
        <v>91</v>
      </c>
      <c r="P3112" s="6" t="s">
        <v>91</v>
      </c>
      <c r="Q3112" s="6" t="s">
        <v>91</v>
      </c>
      <c r="R3112" s="5">
        <v>1</v>
      </c>
      <c r="S3112" s="5">
        <v>0</v>
      </c>
      <c r="T3112" s="5" t="s">
        <v>93</v>
      </c>
      <c r="U3112" s="5" t="s">
        <v>105</v>
      </c>
    </row>
    <row r="3113" spans="1:21">
      <c r="A3113" s="6" t="s">
        <v>87</v>
      </c>
      <c r="B3113" s="7">
        <v>1</v>
      </c>
      <c r="C3113" s="5">
        <v>3358</v>
      </c>
      <c r="D3113" s="5">
        <v>42</v>
      </c>
      <c r="E3113" s="8" t="s">
        <v>4088</v>
      </c>
      <c r="F3113" s="8">
        <v>421416</v>
      </c>
      <c r="G3113" s="5" t="s">
        <v>4170</v>
      </c>
      <c r="H3113" s="5" t="s">
        <v>4171</v>
      </c>
      <c r="I3113" s="5">
        <v>10065503708</v>
      </c>
      <c r="J3113" s="6" t="s">
        <v>91</v>
      </c>
      <c r="K3113" s="6" t="s">
        <v>91</v>
      </c>
      <c r="L3113" s="6" t="s">
        <v>91</v>
      </c>
      <c r="M3113" s="5" t="s">
        <v>92</v>
      </c>
      <c r="N3113" s="6" t="s">
        <v>91</v>
      </c>
      <c r="O3113" s="6" t="s">
        <v>91</v>
      </c>
      <c r="P3113" s="6" t="s">
        <v>91</v>
      </c>
      <c r="Q3113" s="6" t="s">
        <v>91</v>
      </c>
      <c r="R3113" s="5">
        <v>1</v>
      </c>
      <c r="S3113" s="5">
        <v>0</v>
      </c>
      <c r="T3113" s="5" t="s">
        <v>93</v>
      </c>
      <c r="U3113" s="5" t="s">
        <v>105</v>
      </c>
    </row>
    <row r="3114" spans="1:21">
      <c r="A3114" s="6" t="s">
        <v>87</v>
      </c>
      <c r="B3114" s="7">
        <v>1</v>
      </c>
      <c r="C3114" s="5">
        <v>3359</v>
      </c>
      <c r="D3114" s="5">
        <v>42</v>
      </c>
      <c r="E3114" s="8" t="s">
        <v>4172</v>
      </c>
      <c r="F3114" s="8">
        <v>42141601</v>
      </c>
      <c r="G3114" s="5" t="s">
        <v>4173</v>
      </c>
      <c r="H3114" s="5" t="s">
        <v>221</v>
      </c>
      <c r="I3114" s="6" t="s">
        <v>91</v>
      </c>
      <c r="J3114" s="6" t="s">
        <v>91</v>
      </c>
      <c r="K3114" s="6" t="s">
        <v>91</v>
      </c>
      <c r="L3114" s="6" t="s">
        <v>91</v>
      </c>
      <c r="M3114" s="5" t="s">
        <v>92</v>
      </c>
      <c r="N3114" s="6" t="s">
        <v>91</v>
      </c>
      <c r="O3114" s="6" t="s">
        <v>91</v>
      </c>
      <c r="P3114" s="6" t="s">
        <v>91</v>
      </c>
      <c r="Q3114" s="6" t="s">
        <v>91</v>
      </c>
      <c r="R3114" s="5">
        <v>1</v>
      </c>
      <c r="S3114" s="5">
        <v>0</v>
      </c>
      <c r="T3114" s="5" t="s">
        <v>93</v>
      </c>
      <c r="U3114" s="5" t="s">
        <v>105</v>
      </c>
    </row>
    <row r="3115" spans="1:21">
      <c r="A3115" s="6" t="s">
        <v>87</v>
      </c>
      <c r="B3115" s="7">
        <v>1</v>
      </c>
      <c r="C3115" s="5">
        <v>3360</v>
      </c>
      <c r="D3115" s="5">
        <v>42</v>
      </c>
      <c r="E3115" s="8" t="s">
        <v>4172</v>
      </c>
      <c r="F3115" s="8">
        <v>42141602</v>
      </c>
      <c r="G3115" s="5" t="s">
        <v>4174</v>
      </c>
      <c r="H3115" s="5" t="s">
        <v>223</v>
      </c>
      <c r="I3115" s="6" t="s">
        <v>91</v>
      </c>
      <c r="J3115" s="6" t="s">
        <v>91</v>
      </c>
      <c r="K3115" s="6" t="s">
        <v>91</v>
      </c>
      <c r="L3115" s="6" t="s">
        <v>91</v>
      </c>
      <c r="M3115" s="5" t="s">
        <v>92</v>
      </c>
      <c r="N3115" s="6" t="s">
        <v>91</v>
      </c>
      <c r="O3115" s="6" t="s">
        <v>91</v>
      </c>
      <c r="P3115" s="6" t="s">
        <v>91</v>
      </c>
      <c r="Q3115" s="6" t="s">
        <v>91</v>
      </c>
      <c r="R3115" s="5">
        <v>1</v>
      </c>
      <c r="S3115" s="5">
        <v>0</v>
      </c>
      <c r="T3115" s="5" t="s">
        <v>93</v>
      </c>
      <c r="U3115" s="5" t="s">
        <v>105</v>
      </c>
    </row>
    <row r="3116" spans="1:21">
      <c r="A3116" s="6" t="s">
        <v>87</v>
      </c>
      <c r="B3116" s="7">
        <v>1</v>
      </c>
      <c r="C3116" s="5">
        <v>3361</v>
      </c>
      <c r="D3116" s="5">
        <v>42</v>
      </c>
      <c r="E3116" s="8" t="s">
        <v>4172</v>
      </c>
      <c r="F3116" s="8">
        <v>42141603</v>
      </c>
      <c r="G3116" s="5" t="s">
        <v>4175</v>
      </c>
      <c r="H3116" s="5" t="s">
        <v>225</v>
      </c>
      <c r="I3116" s="6" t="s">
        <v>91</v>
      </c>
      <c r="J3116" s="6" t="s">
        <v>91</v>
      </c>
      <c r="K3116" s="6" t="s">
        <v>91</v>
      </c>
      <c r="L3116" s="6" t="s">
        <v>91</v>
      </c>
      <c r="M3116" s="5" t="s">
        <v>92</v>
      </c>
      <c r="N3116" s="6" t="s">
        <v>91</v>
      </c>
      <c r="O3116" s="6" t="s">
        <v>91</v>
      </c>
      <c r="P3116" s="6" t="s">
        <v>91</v>
      </c>
      <c r="Q3116" s="6" t="s">
        <v>91</v>
      </c>
      <c r="R3116" s="5">
        <v>1</v>
      </c>
      <c r="S3116" s="5">
        <v>0</v>
      </c>
      <c r="T3116" s="5" t="s">
        <v>93</v>
      </c>
      <c r="U3116" s="5" t="s">
        <v>105</v>
      </c>
    </row>
    <row r="3117" spans="1:21">
      <c r="A3117" s="6" t="s">
        <v>87</v>
      </c>
      <c r="B3117" s="7">
        <v>1</v>
      </c>
      <c r="C3117" s="5">
        <v>3362</v>
      </c>
      <c r="D3117" s="5">
        <v>42</v>
      </c>
      <c r="E3117" s="8" t="s">
        <v>4172</v>
      </c>
      <c r="F3117" s="8">
        <v>42141604</v>
      </c>
      <c r="G3117" s="5" t="s">
        <v>4176</v>
      </c>
      <c r="H3117" s="5" t="s">
        <v>227</v>
      </c>
      <c r="I3117" s="6" t="s">
        <v>91</v>
      </c>
      <c r="J3117" s="6" t="s">
        <v>91</v>
      </c>
      <c r="K3117" s="6" t="s">
        <v>91</v>
      </c>
      <c r="L3117" s="6" t="s">
        <v>91</v>
      </c>
      <c r="M3117" s="5" t="s">
        <v>92</v>
      </c>
      <c r="N3117" s="6" t="s">
        <v>91</v>
      </c>
      <c r="O3117" s="6" t="s">
        <v>91</v>
      </c>
      <c r="P3117" s="6" t="s">
        <v>91</v>
      </c>
      <c r="Q3117" s="6" t="s">
        <v>91</v>
      </c>
      <c r="R3117" s="5">
        <v>1</v>
      </c>
      <c r="S3117" s="5">
        <v>0</v>
      </c>
      <c r="T3117" s="5" t="s">
        <v>93</v>
      </c>
      <c r="U3117" s="5" t="s">
        <v>105</v>
      </c>
    </row>
    <row r="3118" spans="1:21">
      <c r="A3118" s="6" t="s">
        <v>87</v>
      </c>
      <c r="B3118" s="7">
        <v>1</v>
      </c>
      <c r="C3118" s="5">
        <v>3363</v>
      </c>
      <c r="D3118" s="5">
        <v>42</v>
      </c>
      <c r="E3118" s="8" t="s">
        <v>4088</v>
      </c>
      <c r="F3118" s="8">
        <v>421417</v>
      </c>
      <c r="G3118" s="5" t="s">
        <v>4177</v>
      </c>
      <c r="H3118" s="5" t="s">
        <v>4178</v>
      </c>
      <c r="I3118" s="5">
        <v>10065506352</v>
      </c>
      <c r="J3118" s="6" t="s">
        <v>91</v>
      </c>
      <c r="K3118" s="6" t="s">
        <v>91</v>
      </c>
      <c r="L3118" s="6" t="s">
        <v>91</v>
      </c>
      <c r="M3118" s="5" t="s">
        <v>92</v>
      </c>
      <c r="N3118" s="6" t="s">
        <v>91</v>
      </c>
      <c r="O3118" s="6" t="s">
        <v>91</v>
      </c>
      <c r="P3118" s="6" t="s">
        <v>91</v>
      </c>
      <c r="Q3118" s="6" t="s">
        <v>91</v>
      </c>
      <c r="R3118" s="5">
        <v>1</v>
      </c>
      <c r="S3118" s="5">
        <v>0</v>
      </c>
      <c r="T3118" s="5" t="s">
        <v>93</v>
      </c>
      <c r="U3118" s="5" t="s">
        <v>105</v>
      </c>
    </row>
    <row r="3119" spans="1:21">
      <c r="A3119" s="6" t="s">
        <v>87</v>
      </c>
      <c r="B3119" s="7">
        <v>1</v>
      </c>
      <c r="C3119" s="5">
        <v>3364</v>
      </c>
      <c r="D3119" s="5">
        <v>42</v>
      </c>
      <c r="E3119" s="8" t="s">
        <v>4179</v>
      </c>
      <c r="F3119" s="8">
        <v>42141701</v>
      </c>
      <c r="G3119" s="5" t="s">
        <v>4180</v>
      </c>
      <c r="H3119" s="5" t="s">
        <v>221</v>
      </c>
      <c r="I3119" s="6" t="s">
        <v>91</v>
      </c>
      <c r="J3119" s="6" t="s">
        <v>91</v>
      </c>
      <c r="K3119" s="6" t="s">
        <v>91</v>
      </c>
      <c r="L3119" s="6" t="s">
        <v>91</v>
      </c>
      <c r="M3119" s="5" t="s">
        <v>92</v>
      </c>
      <c r="N3119" s="6" t="s">
        <v>91</v>
      </c>
      <c r="O3119" s="6" t="s">
        <v>91</v>
      </c>
      <c r="P3119" s="6" t="s">
        <v>91</v>
      </c>
      <c r="Q3119" s="6" t="s">
        <v>91</v>
      </c>
      <c r="R3119" s="5">
        <v>1</v>
      </c>
      <c r="S3119" s="5">
        <v>0</v>
      </c>
      <c r="T3119" s="5" t="s">
        <v>93</v>
      </c>
      <c r="U3119" s="5" t="s">
        <v>105</v>
      </c>
    </row>
    <row r="3120" spans="1:21">
      <c r="A3120" s="6" t="s">
        <v>87</v>
      </c>
      <c r="B3120" s="7">
        <v>1</v>
      </c>
      <c r="C3120" s="5">
        <v>3365</v>
      </c>
      <c r="D3120" s="5">
        <v>42</v>
      </c>
      <c r="E3120" s="8" t="s">
        <v>4179</v>
      </c>
      <c r="F3120" s="8">
        <v>42141702</v>
      </c>
      <c r="G3120" s="5" t="s">
        <v>4181</v>
      </c>
      <c r="H3120" s="5" t="s">
        <v>223</v>
      </c>
      <c r="I3120" s="6" t="s">
        <v>91</v>
      </c>
      <c r="J3120" s="6" t="s">
        <v>91</v>
      </c>
      <c r="K3120" s="6" t="s">
        <v>91</v>
      </c>
      <c r="L3120" s="6" t="s">
        <v>91</v>
      </c>
      <c r="M3120" s="5" t="s">
        <v>92</v>
      </c>
      <c r="N3120" s="6" t="s">
        <v>91</v>
      </c>
      <c r="O3120" s="6" t="s">
        <v>91</v>
      </c>
      <c r="P3120" s="6" t="s">
        <v>91</v>
      </c>
      <c r="Q3120" s="6" t="s">
        <v>91</v>
      </c>
      <c r="R3120" s="5">
        <v>1</v>
      </c>
      <c r="S3120" s="5">
        <v>0</v>
      </c>
      <c r="T3120" s="5" t="s">
        <v>93</v>
      </c>
      <c r="U3120" s="5" t="s">
        <v>105</v>
      </c>
    </row>
    <row r="3121" spans="1:21">
      <c r="A3121" s="6" t="s">
        <v>87</v>
      </c>
      <c r="B3121" s="7">
        <v>1</v>
      </c>
      <c r="C3121" s="5">
        <v>3366</v>
      </c>
      <c r="D3121" s="5">
        <v>42</v>
      </c>
      <c r="E3121" s="8" t="s">
        <v>4179</v>
      </c>
      <c r="F3121" s="8">
        <v>42141703</v>
      </c>
      <c r="G3121" s="5" t="s">
        <v>4182</v>
      </c>
      <c r="H3121" s="5" t="s">
        <v>225</v>
      </c>
      <c r="I3121" s="6" t="s">
        <v>91</v>
      </c>
      <c r="J3121" s="6" t="s">
        <v>91</v>
      </c>
      <c r="K3121" s="6" t="s">
        <v>91</v>
      </c>
      <c r="L3121" s="6" t="s">
        <v>91</v>
      </c>
      <c r="M3121" s="5" t="s">
        <v>92</v>
      </c>
      <c r="N3121" s="6" t="s">
        <v>91</v>
      </c>
      <c r="O3121" s="6" t="s">
        <v>91</v>
      </c>
      <c r="P3121" s="6" t="s">
        <v>91</v>
      </c>
      <c r="Q3121" s="6" t="s">
        <v>91</v>
      </c>
      <c r="R3121" s="5">
        <v>1</v>
      </c>
      <c r="S3121" s="5">
        <v>0</v>
      </c>
      <c r="T3121" s="5" t="s">
        <v>93</v>
      </c>
      <c r="U3121" s="5" t="s">
        <v>105</v>
      </c>
    </row>
    <row r="3122" spans="1:21">
      <c r="A3122" s="6" t="s">
        <v>87</v>
      </c>
      <c r="B3122" s="7">
        <v>1</v>
      </c>
      <c r="C3122" s="5">
        <v>3368</v>
      </c>
      <c r="D3122" s="5">
        <v>42</v>
      </c>
      <c r="E3122" s="8" t="s">
        <v>4179</v>
      </c>
      <c r="F3122" s="8">
        <v>42141704</v>
      </c>
      <c r="G3122" s="5" t="s">
        <v>4183</v>
      </c>
      <c r="H3122" s="5" t="s">
        <v>227</v>
      </c>
      <c r="I3122" s="6" t="s">
        <v>91</v>
      </c>
      <c r="J3122" s="6" t="s">
        <v>91</v>
      </c>
      <c r="K3122" s="6" t="s">
        <v>91</v>
      </c>
      <c r="L3122" s="6" t="s">
        <v>91</v>
      </c>
      <c r="M3122" s="5" t="s">
        <v>92</v>
      </c>
      <c r="N3122" s="6" t="s">
        <v>91</v>
      </c>
      <c r="O3122" s="6" t="s">
        <v>91</v>
      </c>
      <c r="P3122" s="6" t="s">
        <v>91</v>
      </c>
      <c r="Q3122" s="6" t="s">
        <v>91</v>
      </c>
      <c r="R3122" s="5">
        <v>1</v>
      </c>
      <c r="S3122" s="5">
        <v>0</v>
      </c>
      <c r="T3122" s="5" t="s">
        <v>93</v>
      </c>
      <c r="U3122" s="5" t="s">
        <v>105</v>
      </c>
    </row>
    <row r="3123" spans="1:21">
      <c r="A3123" s="6" t="s">
        <v>87</v>
      </c>
      <c r="B3123" s="7">
        <v>1</v>
      </c>
      <c r="C3123" s="5">
        <v>3369</v>
      </c>
      <c r="D3123" s="5">
        <v>42</v>
      </c>
      <c r="E3123" s="8" t="s">
        <v>4088</v>
      </c>
      <c r="F3123" s="8">
        <v>421418</v>
      </c>
      <c r="G3123" s="5" t="s">
        <v>4184</v>
      </c>
      <c r="H3123" s="5" t="s">
        <v>4185</v>
      </c>
      <c r="I3123" s="5">
        <v>10065503723</v>
      </c>
      <c r="J3123" s="6" t="s">
        <v>91</v>
      </c>
      <c r="K3123" s="6" t="s">
        <v>91</v>
      </c>
      <c r="L3123" s="6" t="s">
        <v>91</v>
      </c>
      <c r="M3123" s="5" t="s">
        <v>92</v>
      </c>
      <c r="N3123" s="6" t="s">
        <v>91</v>
      </c>
      <c r="O3123" s="6" t="s">
        <v>91</v>
      </c>
      <c r="P3123" s="6" t="s">
        <v>91</v>
      </c>
      <c r="Q3123" s="6" t="s">
        <v>91</v>
      </c>
      <c r="R3123" s="5">
        <v>1</v>
      </c>
      <c r="S3123" s="5">
        <v>0</v>
      </c>
      <c r="T3123" s="5" t="s">
        <v>93</v>
      </c>
      <c r="U3123" s="5" t="s">
        <v>105</v>
      </c>
    </row>
    <row r="3124" spans="1:21">
      <c r="A3124" s="6" t="s">
        <v>87</v>
      </c>
      <c r="B3124" s="7">
        <v>1</v>
      </c>
      <c r="C3124" s="5">
        <v>3370</v>
      </c>
      <c r="D3124" s="5">
        <v>42</v>
      </c>
      <c r="E3124" s="8" t="s">
        <v>4186</v>
      </c>
      <c r="F3124" s="8">
        <v>42141801</v>
      </c>
      <c r="G3124" s="5" t="s">
        <v>4187</v>
      </c>
      <c r="H3124" s="5" t="s">
        <v>221</v>
      </c>
      <c r="I3124" s="6" t="s">
        <v>91</v>
      </c>
      <c r="J3124" s="6" t="s">
        <v>91</v>
      </c>
      <c r="K3124" s="6" t="s">
        <v>91</v>
      </c>
      <c r="L3124" s="6" t="s">
        <v>91</v>
      </c>
      <c r="M3124" s="5" t="s">
        <v>92</v>
      </c>
      <c r="N3124" s="6" t="s">
        <v>91</v>
      </c>
      <c r="O3124" s="6" t="s">
        <v>91</v>
      </c>
      <c r="P3124" s="6" t="s">
        <v>91</v>
      </c>
      <c r="Q3124" s="6" t="s">
        <v>91</v>
      </c>
      <c r="R3124" s="5">
        <v>1</v>
      </c>
      <c r="S3124" s="5">
        <v>0</v>
      </c>
      <c r="T3124" s="5" t="s">
        <v>93</v>
      </c>
      <c r="U3124" s="5" t="s">
        <v>105</v>
      </c>
    </row>
    <row r="3125" spans="1:21">
      <c r="A3125" s="6" t="s">
        <v>87</v>
      </c>
      <c r="B3125" s="7">
        <v>1</v>
      </c>
      <c r="C3125" s="5">
        <v>3371</v>
      </c>
      <c r="D3125" s="5">
        <v>42</v>
      </c>
      <c r="E3125" s="8" t="s">
        <v>4186</v>
      </c>
      <c r="F3125" s="8">
        <v>42141802</v>
      </c>
      <c r="G3125" s="5" t="s">
        <v>4188</v>
      </c>
      <c r="H3125" s="5" t="s">
        <v>223</v>
      </c>
      <c r="I3125" s="6" t="s">
        <v>91</v>
      </c>
      <c r="J3125" s="6" t="s">
        <v>91</v>
      </c>
      <c r="K3125" s="6" t="s">
        <v>91</v>
      </c>
      <c r="L3125" s="6" t="s">
        <v>91</v>
      </c>
      <c r="M3125" s="5" t="s">
        <v>92</v>
      </c>
      <c r="N3125" s="6" t="s">
        <v>91</v>
      </c>
      <c r="O3125" s="6" t="s">
        <v>91</v>
      </c>
      <c r="P3125" s="6" t="s">
        <v>91</v>
      </c>
      <c r="Q3125" s="6" t="s">
        <v>91</v>
      </c>
      <c r="R3125" s="5">
        <v>1</v>
      </c>
      <c r="S3125" s="5">
        <v>0</v>
      </c>
      <c r="T3125" s="5" t="s">
        <v>93</v>
      </c>
      <c r="U3125" s="5" t="s">
        <v>105</v>
      </c>
    </row>
    <row r="3126" spans="1:21">
      <c r="A3126" s="6" t="s">
        <v>87</v>
      </c>
      <c r="B3126" s="7">
        <v>1</v>
      </c>
      <c r="C3126" s="5">
        <v>3372</v>
      </c>
      <c r="D3126" s="5">
        <v>42</v>
      </c>
      <c r="E3126" s="8" t="s">
        <v>4186</v>
      </c>
      <c r="F3126" s="8">
        <v>42141803</v>
      </c>
      <c r="G3126" s="5" t="s">
        <v>4189</v>
      </c>
      <c r="H3126" s="5" t="s">
        <v>225</v>
      </c>
      <c r="I3126" s="6" t="s">
        <v>91</v>
      </c>
      <c r="J3126" s="6" t="s">
        <v>91</v>
      </c>
      <c r="K3126" s="6" t="s">
        <v>91</v>
      </c>
      <c r="L3126" s="6" t="s">
        <v>91</v>
      </c>
      <c r="M3126" s="5" t="s">
        <v>92</v>
      </c>
      <c r="N3126" s="6" t="s">
        <v>91</v>
      </c>
      <c r="O3126" s="6" t="s">
        <v>91</v>
      </c>
      <c r="P3126" s="6" t="s">
        <v>91</v>
      </c>
      <c r="Q3126" s="6" t="s">
        <v>91</v>
      </c>
      <c r="R3126" s="5">
        <v>1</v>
      </c>
      <c r="S3126" s="5">
        <v>0</v>
      </c>
      <c r="T3126" s="5" t="s">
        <v>93</v>
      </c>
      <c r="U3126" s="5" t="s">
        <v>105</v>
      </c>
    </row>
    <row r="3127" spans="1:21">
      <c r="A3127" s="6" t="s">
        <v>87</v>
      </c>
      <c r="B3127" s="7">
        <v>1</v>
      </c>
      <c r="C3127" s="5">
        <v>3373</v>
      </c>
      <c r="D3127" s="5">
        <v>42</v>
      </c>
      <c r="E3127" s="8" t="s">
        <v>4186</v>
      </c>
      <c r="F3127" s="8">
        <v>42141804</v>
      </c>
      <c r="G3127" s="5" t="s">
        <v>4190</v>
      </c>
      <c r="H3127" s="5" t="s">
        <v>227</v>
      </c>
      <c r="I3127" s="6" t="s">
        <v>91</v>
      </c>
      <c r="J3127" s="6" t="s">
        <v>91</v>
      </c>
      <c r="K3127" s="6" t="s">
        <v>91</v>
      </c>
      <c r="L3127" s="6" t="s">
        <v>91</v>
      </c>
      <c r="M3127" s="5" t="s">
        <v>92</v>
      </c>
      <c r="N3127" s="6" t="s">
        <v>91</v>
      </c>
      <c r="O3127" s="6" t="s">
        <v>91</v>
      </c>
      <c r="P3127" s="6" t="s">
        <v>91</v>
      </c>
      <c r="Q3127" s="6" t="s">
        <v>91</v>
      </c>
      <c r="R3127" s="5">
        <v>1</v>
      </c>
      <c r="S3127" s="5">
        <v>0</v>
      </c>
      <c r="T3127" s="5" t="s">
        <v>93</v>
      </c>
      <c r="U3127" s="5" t="s">
        <v>105</v>
      </c>
    </row>
    <row r="3128" spans="1:21">
      <c r="A3128" s="6" t="s">
        <v>87</v>
      </c>
      <c r="B3128" s="7">
        <v>1</v>
      </c>
      <c r="C3128" s="5">
        <v>3374</v>
      </c>
      <c r="D3128" s="5">
        <v>42</v>
      </c>
      <c r="E3128" s="8" t="s">
        <v>4088</v>
      </c>
      <c r="F3128" s="8">
        <v>421419</v>
      </c>
      <c r="G3128" s="5" t="s">
        <v>4191</v>
      </c>
      <c r="H3128" s="5" t="s">
        <v>4192</v>
      </c>
      <c r="I3128" s="6" t="s">
        <v>91</v>
      </c>
      <c r="J3128" s="6" t="s">
        <v>91</v>
      </c>
      <c r="K3128" s="6" t="s">
        <v>91</v>
      </c>
      <c r="L3128" s="6" t="s">
        <v>91</v>
      </c>
      <c r="M3128" s="5" t="s">
        <v>92</v>
      </c>
      <c r="N3128" s="6" t="s">
        <v>91</v>
      </c>
      <c r="O3128" s="6" t="s">
        <v>91</v>
      </c>
      <c r="P3128" s="6" t="s">
        <v>91</v>
      </c>
      <c r="Q3128" s="6" t="s">
        <v>91</v>
      </c>
      <c r="R3128" s="5">
        <v>1</v>
      </c>
      <c r="S3128" s="5">
        <v>0</v>
      </c>
      <c r="T3128" s="5" t="s">
        <v>93</v>
      </c>
      <c r="U3128" s="5" t="s">
        <v>105</v>
      </c>
    </row>
    <row r="3129" spans="1:21">
      <c r="A3129" s="6" t="s">
        <v>87</v>
      </c>
      <c r="B3129" s="7">
        <v>1</v>
      </c>
      <c r="C3129" s="5">
        <v>3375</v>
      </c>
      <c r="D3129" s="5">
        <v>42</v>
      </c>
      <c r="E3129" s="8" t="s">
        <v>4193</v>
      </c>
      <c r="F3129" s="8">
        <v>42141901</v>
      </c>
      <c r="G3129" s="5" t="s">
        <v>4194</v>
      </c>
      <c r="H3129" s="5" t="s">
        <v>221</v>
      </c>
      <c r="I3129" s="6" t="s">
        <v>91</v>
      </c>
      <c r="J3129" s="6" t="s">
        <v>91</v>
      </c>
      <c r="K3129" s="6" t="s">
        <v>91</v>
      </c>
      <c r="L3129" s="6" t="s">
        <v>91</v>
      </c>
      <c r="M3129" s="5" t="s">
        <v>92</v>
      </c>
      <c r="N3129" s="6" t="s">
        <v>91</v>
      </c>
      <c r="O3129" s="6" t="s">
        <v>91</v>
      </c>
      <c r="P3129" s="6" t="s">
        <v>91</v>
      </c>
      <c r="Q3129" s="6" t="s">
        <v>91</v>
      </c>
      <c r="R3129" s="5">
        <v>1</v>
      </c>
      <c r="S3129" s="5">
        <v>0</v>
      </c>
      <c r="T3129" s="5" t="s">
        <v>93</v>
      </c>
      <c r="U3129" s="5" t="s">
        <v>105</v>
      </c>
    </row>
    <row r="3130" spans="1:21">
      <c r="A3130" s="6" t="s">
        <v>87</v>
      </c>
      <c r="B3130" s="7">
        <v>1</v>
      </c>
      <c r="C3130" s="5">
        <v>3376</v>
      </c>
      <c r="D3130" s="5">
        <v>42</v>
      </c>
      <c r="E3130" s="8" t="s">
        <v>4193</v>
      </c>
      <c r="F3130" s="8">
        <v>42141902</v>
      </c>
      <c r="G3130" s="5" t="s">
        <v>4195</v>
      </c>
      <c r="H3130" s="5" t="s">
        <v>223</v>
      </c>
      <c r="I3130" s="6" t="s">
        <v>91</v>
      </c>
      <c r="J3130" s="6" t="s">
        <v>91</v>
      </c>
      <c r="K3130" s="6" t="s">
        <v>91</v>
      </c>
      <c r="L3130" s="6" t="s">
        <v>91</v>
      </c>
      <c r="M3130" s="5" t="s">
        <v>92</v>
      </c>
      <c r="N3130" s="6" t="s">
        <v>91</v>
      </c>
      <c r="O3130" s="6" t="s">
        <v>91</v>
      </c>
      <c r="P3130" s="6" t="s">
        <v>91</v>
      </c>
      <c r="Q3130" s="6" t="s">
        <v>91</v>
      </c>
      <c r="R3130" s="5">
        <v>1</v>
      </c>
      <c r="S3130" s="5">
        <v>0</v>
      </c>
      <c r="T3130" s="5" t="s">
        <v>93</v>
      </c>
      <c r="U3130" s="5" t="s">
        <v>105</v>
      </c>
    </row>
    <row r="3131" spans="1:21">
      <c r="A3131" s="6" t="s">
        <v>87</v>
      </c>
      <c r="B3131" s="7">
        <v>1</v>
      </c>
      <c r="C3131" s="5">
        <v>3377</v>
      </c>
      <c r="D3131" s="5">
        <v>42</v>
      </c>
      <c r="E3131" s="8" t="s">
        <v>4193</v>
      </c>
      <c r="F3131" s="8">
        <v>42141903</v>
      </c>
      <c r="G3131" s="5" t="s">
        <v>4196</v>
      </c>
      <c r="H3131" s="5" t="s">
        <v>225</v>
      </c>
      <c r="I3131" s="6" t="s">
        <v>91</v>
      </c>
      <c r="J3131" s="6" t="s">
        <v>91</v>
      </c>
      <c r="K3131" s="6" t="s">
        <v>91</v>
      </c>
      <c r="L3131" s="6" t="s">
        <v>91</v>
      </c>
      <c r="M3131" s="5" t="s">
        <v>92</v>
      </c>
      <c r="N3131" s="6" t="s">
        <v>91</v>
      </c>
      <c r="O3131" s="6" t="s">
        <v>91</v>
      </c>
      <c r="P3131" s="6" t="s">
        <v>91</v>
      </c>
      <c r="Q3131" s="6" t="s">
        <v>91</v>
      </c>
      <c r="R3131" s="5">
        <v>1</v>
      </c>
      <c r="S3131" s="5">
        <v>0</v>
      </c>
      <c r="T3131" s="5" t="s">
        <v>93</v>
      </c>
      <c r="U3131" s="5" t="s">
        <v>105</v>
      </c>
    </row>
    <row r="3132" spans="1:21">
      <c r="A3132" s="6" t="s">
        <v>87</v>
      </c>
      <c r="B3132" s="7">
        <v>1</v>
      </c>
      <c r="C3132" s="5">
        <v>3378</v>
      </c>
      <c r="D3132" s="5">
        <v>42</v>
      </c>
      <c r="E3132" s="8" t="s">
        <v>4193</v>
      </c>
      <c r="F3132" s="8">
        <v>42141904</v>
      </c>
      <c r="G3132" s="5" t="s">
        <v>4197</v>
      </c>
      <c r="H3132" s="5" t="s">
        <v>227</v>
      </c>
      <c r="I3132" s="6" t="s">
        <v>91</v>
      </c>
      <c r="J3132" s="6" t="s">
        <v>91</v>
      </c>
      <c r="K3132" s="6" t="s">
        <v>91</v>
      </c>
      <c r="L3132" s="6" t="s">
        <v>91</v>
      </c>
      <c r="M3132" s="5" t="s">
        <v>92</v>
      </c>
      <c r="N3132" s="6" t="s">
        <v>91</v>
      </c>
      <c r="O3132" s="6" t="s">
        <v>91</v>
      </c>
      <c r="P3132" s="6" t="s">
        <v>91</v>
      </c>
      <c r="Q3132" s="6" t="s">
        <v>91</v>
      </c>
      <c r="R3132" s="5">
        <v>1</v>
      </c>
      <c r="S3132" s="5">
        <v>0</v>
      </c>
      <c r="T3132" s="5" t="s">
        <v>93</v>
      </c>
      <c r="U3132" s="5" t="s">
        <v>105</v>
      </c>
    </row>
    <row r="3133" spans="1:21">
      <c r="A3133" s="6" t="s">
        <v>87</v>
      </c>
      <c r="B3133" s="7">
        <v>1</v>
      </c>
      <c r="C3133" s="5">
        <v>3379</v>
      </c>
      <c r="D3133" s="5">
        <v>42</v>
      </c>
      <c r="E3133" s="8" t="s">
        <v>4088</v>
      </c>
      <c r="F3133" s="8">
        <v>421420</v>
      </c>
      <c r="G3133" s="5" t="s">
        <v>4198</v>
      </c>
      <c r="H3133" s="5" t="s">
        <v>4199</v>
      </c>
      <c r="I3133" s="5">
        <v>10065500749</v>
      </c>
      <c r="J3133" s="6" t="s">
        <v>91</v>
      </c>
      <c r="K3133" s="6" t="s">
        <v>91</v>
      </c>
      <c r="L3133" s="6" t="s">
        <v>91</v>
      </c>
      <c r="M3133" s="5" t="s">
        <v>92</v>
      </c>
      <c r="N3133" s="6" t="s">
        <v>91</v>
      </c>
      <c r="O3133" s="6" t="s">
        <v>91</v>
      </c>
      <c r="P3133" s="6" t="s">
        <v>91</v>
      </c>
      <c r="Q3133" s="6" t="s">
        <v>91</v>
      </c>
      <c r="R3133" s="5">
        <v>1</v>
      </c>
      <c r="S3133" s="5">
        <v>0</v>
      </c>
      <c r="T3133" s="5" t="s">
        <v>93</v>
      </c>
      <c r="U3133" s="5" t="s">
        <v>105</v>
      </c>
    </row>
    <row r="3134" spans="1:21">
      <c r="A3134" s="6" t="s">
        <v>87</v>
      </c>
      <c r="B3134" s="7">
        <v>1</v>
      </c>
      <c r="C3134" s="5">
        <v>3380</v>
      </c>
      <c r="D3134" s="5">
        <v>42</v>
      </c>
      <c r="E3134" s="8" t="s">
        <v>4200</v>
      </c>
      <c r="F3134" s="8">
        <v>42142001</v>
      </c>
      <c r="G3134" s="5" t="s">
        <v>4201</v>
      </c>
      <c r="H3134" s="5" t="s">
        <v>221</v>
      </c>
      <c r="I3134" s="6" t="s">
        <v>91</v>
      </c>
      <c r="J3134" s="6" t="s">
        <v>91</v>
      </c>
      <c r="K3134" s="6" t="s">
        <v>91</v>
      </c>
      <c r="L3134" s="6" t="s">
        <v>91</v>
      </c>
      <c r="M3134" s="5" t="s">
        <v>92</v>
      </c>
      <c r="N3134" s="6" t="s">
        <v>91</v>
      </c>
      <c r="O3134" s="6" t="s">
        <v>91</v>
      </c>
      <c r="P3134" s="6" t="s">
        <v>91</v>
      </c>
      <c r="Q3134" s="6" t="s">
        <v>91</v>
      </c>
      <c r="R3134" s="5">
        <v>1</v>
      </c>
      <c r="S3134" s="5">
        <v>0</v>
      </c>
      <c r="T3134" s="5" t="s">
        <v>93</v>
      </c>
      <c r="U3134" s="5" t="s">
        <v>105</v>
      </c>
    </row>
    <row r="3135" spans="1:21">
      <c r="A3135" s="6" t="s">
        <v>87</v>
      </c>
      <c r="B3135" s="7">
        <v>1</v>
      </c>
      <c r="C3135" s="5">
        <v>3381</v>
      </c>
      <c r="D3135" s="5">
        <v>42</v>
      </c>
      <c r="E3135" s="8" t="s">
        <v>4200</v>
      </c>
      <c r="F3135" s="8">
        <v>42142002</v>
      </c>
      <c r="G3135" s="5" t="s">
        <v>4202</v>
      </c>
      <c r="H3135" s="5" t="s">
        <v>223</v>
      </c>
      <c r="I3135" s="6" t="s">
        <v>91</v>
      </c>
      <c r="J3135" s="6" t="s">
        <v>91</v>
      </c>
      <c r="K3135" s="6" t="s">
        <v>91</v>
      </c>
      <c r="L3135" s="6" t="s">
        <v>91</v>
      </c>
      <c r="M3135" s="5" t="s">
        <v>92</v>
      </c>
      <c r="N3135" s="6" t="s">
        <v>91</v>
      </c>
      <c r="O3135" s="6" t="s">
        <v>91</v>
      </c>
      <c r="P3135" s="6" t="s">
        <v>91</v>
      </c>
      <c r="Q3135" s="6" t="s">
        <v>91</v>
      </c>
      <c r="R3135" s="5">
        <v>1</v>
      </c>
      <c r="S3135" s="5">
        <v>0</v>
      </c>
      <c r="T3135" s="5" t="s">
        <v>93</v>
      </c>
      <c r="U3135" s="5" t="s">
        <v>105</v>
      </c>
    </row>
    <row r="3136" spans="1:21">
      <c r="A3136" s="6" t="s">
        <v>87</v>
      </c>
      <c r="B3136" s="7">
        <v>1</v>
      </c>
      <c r="C3136" s="5">
        <v>3382</v>
      </c>
      <c r="D3136" s="5">
        <v>42</v>
      </c>
      <c r="E3136" s="8" t="s">
        <v>4200</v>
      </c>
      <c r="F3136" s="8">
        <v>42142003</v>
      </c>
      <c r="G3136" s="5" t="s">
        <v>4203</v>
      </c>
      <c r="H3136" s="5" t="s">
        <v>225</v>
      </c>
      <c r="I3136" s="6" t="s">
        <v>91</v>
      </c>
      <c r="J3136" s="6" t="s">
        <v>91</v>
      </c>
      <c r="K3136" s="6" t="s">
        <v>91</v>
      </c>
      <c r="L3136" s="6" t="s">
        <v>91</v>
      </c>
      <c r="M3136" s="5" t="s">
        <v>92</v>
      </c>
      <c r="N3136" s="6" t="s">
        <v>91</v>
      </c>
      <c r="O3136" s="6" t="s">
        <v>91</v>
      </c>
      <c r="P3136" s="6" t="s">
        <v>91</v>
      </c>
      <c r="Q3136" s="6" t="s">
        <v>91</v>
      </c>
      <c r="R3136" s="5">
        <v>1</v>
      </c>
      <c r="S3136" s="5">
        <v>0</v>
      </c>
      <c r="T3136" s="5" t="s">
        <v>93</v>
      </c>
      <c r="U3136" s="5" t="s">
        <v>105</v>
      </c>
    </row>
    <row r="3137" spans="1:21">
      <c r="A3137" s="6" t="s">
        <v>87</v>
      </c>
      <c r="B3137" s="7">
        <v>1</v>
      </c>
      <c r="C3137" s="5">
        <v>3383</v>
      </c>
      <c r="D3137" s="5">
        <v>42</v>
      </c>
      <c r="E3137" s="8" t="s">
        <v>4200</v>
      </c>
      <c r="F3137" s="8">
        <v>42142004</v>
      </c>
      <c r="G3137" s="5" t="s">
        <v>4204</v>
      </c>
      <c r="H3137" s="5" t="s">
        <v>227</v>
      </c>
      <c r="I3137" s="6" t="s">
        <v>91</v>
      </c>
      <c r="J3137" s="6" t="s">
        <v>91</v>
      </c>
      <c r="K3137" s="6" t="s">
        <v>91</v>
      </c>
      <c r="L3137" s="6" t="s">
        <v>91</v>
      </c>
      <c r="M3137" s="5" t="s">
        <v>92</v>
      </c>
      <c r="N3137" s="6" t="s">
        <v>91</v>
      </c>
      <c r="O3137" s="6" t="s">
        <v>91</v>
      </c>
      <c r="P3137" s="6" t="s">
        <v>91</v>
      </c>
      <c r="Q3137" s="6" t="s">
        <v>91</v>
      </c>
      <c r="R3137" s="5">
        <v>1</v>
      </c>
      <c r="S3137" s="5">
        <v>0</v>
      </c>
      <c r="T3137" s="5" t="s">
        <v>93</v>
      </c>
      <c r="U3137" s="5" t="s">
        <v>105</v>
      </c>
    </row>
    <row r="3138" spans="1:21">
      <c r="A3138" s="6" t="s">
        <v>87</v>
      </c>
      <c r="B3138" s="7">
        <v>1</v>
      </c>
      <c r="C3138" s="5">
        <v>3384</v>
      </c>
      <c r="D3138" s="5">
        <v>42</v>
      </c>
      <c r="E3138" s="8" t="s">
        <v>4088</v>
      </c>
      <c r="F3138" s="8">
        <v>421421</v>
      </c>
      <c r="G3138" s="5" t="s">
        <v>4205</v>
      </c>
      <c r="H3138" s="5" t="s">
        <v>4206</v>
      </c>
      <c r="I3138" s="5">
        <v>10065503706</v>
      </c>
      <c r="J3138" s="6" t="s">
        <v>91</v>
      </c>
      <c r="K3138" s="6" t="s">
        <v>91</v>
      </c>
      <c r="L3138" s="6" t="s">
        <v>91</v>
      </c>
      <c r="M3138" s="5" t="s">
        <v>92</v>
      </c>
      <c r="N3138" s="6" t="s">
        <v>91</v>
      </c>
      <c r="O3138" s="6" t="s">
        <v>91</v>
      </c>
      <c r="P3138" s="6" t="s">
        <v>91</v>
      </c>
      <c r="Q3138" s="6" t="s">
        <v>91</v>
      </c>
      <c r="R3138" s="5">
        <v>1</v>
      </c>
      <c r="S3138" s="5">
        <v>0</v>
      </c>
      <c r="T3138" s="5" t="s">
        <v>93</v>
      </c>
      <c r="U3138" s="5" t="s">
        <v>105</v>
      </c>
    </row>
    <row r="3139" spans="1:21">
      <c r="A3139" s="6" t="s">
        <v>87</v>
      </c>
      <c r="B3139" s="7">
        <v>1</v>
      </c>
      <c r="C3139" s="5">
        <v>3385</v>
      </c>
      <c r="D3139" s="5">
        <v>42</v>
      </c>
      <c r="E3139" s="8" t="s">
        <v>4207</v>
      </c>
      <c r="F3139" s="8">
        <v>42142101</v>
      </c>
      <c r="G3139" s="5" t="s">
        <v>4208</v>
      </c>
      <c r="H3139" s="5" t="s">
        <v>221</v>
      </c>
      <c r="I3139" s="6" t="s">
        <v>91</v>
      </c>
      <c r="J3139" s="6" t="s">
        <v>91</v>
      </c>
      <c r="K3139" s="6" t="s">
        <v>91</v>
      </c>
      <c r="L3139" s="6" t="s">
        <v>91</v>
      </c>
      <c r="M3139" s="5" t="s">
        <v>92</v>
      </c>
      <c r="N3139" s="6" t="s">
        <v>91</v>
      </c>
      <c r="O3139" s="6" t="s">
        <v>91</v>
      </c>
      <c r="P3139" s="6" t="s">
        <v>91</v>
      </c>
      <c r="Q3139" s="6" t="s">
        <v>91</v>
      </c>
      <c r="R3139" s="5">
        <v>1</v>
      </c>
      <c r="S3139" s="5">
        <v>0</v>
      </c>
      <c r="T3139" s="5" t="s">
        <v>93</v>
      </c>
      <c r="U3139" s="5" t="s">
        <v>105</v>
      </c>
    </row>
    <row r="3140" spans="1:21">
      <c r="A3140" s="6" t="s">
        <v>87</v>
      </c>
      <c r="B3140" s="7">
        <v>1</v>
      </c>
      <c r="C3140" s="5">
        <v>3386</v>
      </c>
      <c r="D3140" s="5">
        <v>42</v>
      </c>
      <c r="E3140" s="8" t="s">
        <v>4207</v>
      </c>
      <c r="F3140" s="8">
        <v>42142102</v>
      </c>
      <c r="G3140" s="5" t="s">
        <v>4209</v>
      </c>
      <c r="H3140" s="5" t="s">
        <v>223</v>
      </c>
      <c r="I3140" s="6" t="s">
        <v>91</v>
      </c>
      <c r="J3140" s="6" t="s">
        <v>91</v>
      </c>
      <c r="K3140" s="6" t="s">
        <v>91</v>
      </c>
      <c r="L3140" s="6" t="s">
        <v>91</v>
      </c>
      <c r="M3140" s="5" t="s">
        <v>92</v>
      </c>
      <c r="N3140" s="6" t="s">
        <v>91</v>
      </c>
      <c r="O3140" s="6" t="s">
        <v>91</v>
      </c>
      <c r="P3140" s="6" t="s">
        <v>91</v>
      </c>
      <c r="Q3140" s="6" t="s">
        <v>91</v>
      </c>
      <c r="R3140" s="5">
        <v>1</v>
      </c>
      <c r="S3140" s="5">
        <v>0</v>
      </c>
      <c r="T3140" s="5" t="s">
        <v>93</v>
      </c>
      <c r="U3140" s="5" t="s">
        <v>105</v>
      </c>
    </row>
    <row r="3141" spans="1:21">
      <c r="A3141" s="6" t="s">
        <v>87</v>
      </c>
      <c r="B3141" s="7">
        <v>1</v>
      </c>
      <c r="C3141" s="5">
        <v>3387</v>
      </c>
      <c r="D3141" s="5">
        <v>42</v>
      </c>
      <c r="E3141" s="8" t="s">
        <v>4207</v>
      </c>
      <c r="F3141" s="8">
        <v>42142103</v>
      </c>
      <c r="G3141" s="5" t="s">
        <v>4210</v>
      </c>
      <c r="H3141" s="5" t="s">
        <v>225</v>
      </c>
      <c r="I3141" s="6" t="s">
        <v>91</v>
      </c>
      <c r="J3141" s="6" t="s">
        <v>91</v>
      </c>
      <c r="K3141" s="6" t="s">
        <v>91</v>
      </c>
      <c r="L3141" s="6" t="s">
        <v>91</v>
      </c>
      <c r="M3141" s="5" t="s">
        <v>92</v>
      </c>
      <c r="N3141" s="6" t="s">
        <v>91</v>
      </c>
      <c r="O3141" s="6" t="s">
        <v>91</v>
      </c>
      <c r="P3141" s="6" t="s">
        <v>91</v>
      </c>
      <c r="Q3141" s="6" t="s">
        <v>91</v>
      </c>
      <c r="R3141" s="5">
        <v>1</v>
      </c>
      <c r="S3141" s="5">
        <v>0</v>
      </c>
      <c r="T3141" s="5" t="s">
        <v>93</v>
      </c>
      <c r="U3141" s="5" t="s">
        <v>105</v>
      </c>
    </row>
    <row r="3142" spans="1:21">
      <c r="A3142" s="6" t="s">
        <v>87</v>
      </c>
      <c r="B3142" s="7">
        <v>1</v>
      </c>
      <c r="C3142" s="5">
        <v>3388</v>
      </c>
      <c r="D3142" s="5">
        <v>42</v>
      </c>
      <c r="E3142" s="8" t="s">
        <v>4207</v>
      </c>
      <c r="F3142" s="8">
        <v>42142104</v>
      </c>
      <c r="G3142" s="5" t="s">
        <v>4211</v>
      </c>
      <c r="H3142" s="5" t="s">
        <v>227</v>
      </c>
      <c r="I3142" s="6" t="s">
        <v>91</v>
      </c>
      <c r="J3142" s="6" t="s">
        <v>91</v>
      </c>
      <c r="K3142" s="6" t="s">
        <v>91</v>
      </c>
      <c r="L3142" s="6" t="s">
        <v>91</v>
      </c>
      <c r="M3142" s="5" t="s">
        <v>92</v>
      </c>
      <c r="N3142" s="6" t="s">
        <v>91</v>
      </c>
      <c r="O3142" s="6" t="s">
        <v>91</v>
      </c>
      <c r="P3142" s="6" t="s">
        <v>91</v>
      </c>
      <c r="Q3142" s="6" t="s">
        <v>91</v>
      </c>
      <c r="R3142" s="5">
        <v>1</v>
      </c>
      <c r="S3142" s="5">
        <v>0</v>
      </c>
      <c r="T3142" s="5" t="s">
        <v>93</v>
      </c>
      <c r="U3142" s="5" t="s">
        <v>105</v>
      </c>
    </row>
    <row r="3143" spans="1:21">
      <c r="A3143" s="6" t="s">
        <v>87</v>
      </c>
      <c r="B3143" s="7">
        <v>1</v>
      </c>
      <c r="C3143" s="5">
        <v>3389</v>
      </c>
      <c r="D3143" s="5">
        <v>42</v>
      </c>
      <c r="E3143" s="8" t="s">
        <v>4088</v>
      </c>
      <c r="F3143" s="8">
        <v>421422</v>
      </c>
      <c r="G3143" s="5" t="s">
        <v>4212</v>
      </c>
      <c r="H3143" s="5" t="s">
        <v>4213</v>
      </c>
      <c r="I3143" s="6" t="s">
        <v>91</v>
      </c>
      <c r="J3143" s="6" t="s">
        <v>91</v>
      </c>
      <c r="K3143" s="6" t="s">
        <v>91</v>
      </c>
      <c r="L3143" s="6" t="s">
        <v>91</v>
      </c>
      <c r="M3143" s="5" t="s">
        <v>92</v>
      </c>
      <c r="N3143" s="6" t="s">
        <v>91</v>
      </c>
      <c r="O3143" s="6" t="s">
        <v>91</v>
      </c>
      <c r="P3143" s="6" t="s">
        <v>91</v>
      </c>
      <c r="Q3143" s="6" t="s">
        <v>91</v>
      </c>
      <c r="R3143" s="5">
        <v>1</v>
      </c>
      <c r="S3143" s="5">
        <v>0</v>
      </c>
      <c r="T3143" s="5" t="s">
        <v>93</v>
      </c>
      <c r="U3143" s="5" t="s">
        <v>105</v>
      </c>
    </row>
    <row r="3144" spans="1:21">
      <c r="A3144" s="6" t="s">
        <v>87</v>
      </c>
      <c r="B3144" s="7">
        <v>1</v>
      </c>
      <c r="C3144" s="5">
        <v>3390</v>
      </c>
      <c r="D3144" s="5">
        <v>42</v>
      </c>
      <c r="E3144" s="8" t="s">
        <v>4214</v>
      </c>
      <c r="F3144" s="8">
        <v>42142201</v>
      </c>
      <c r="G3144" s="5" t="s">
        <v>4215</v>
      </c>
      <c r="H3144" s="5" t="s">
        <v>221</v>
      </c>
      <c r="I3144" s="6" t="s">
        <v>91</v>
      </c>
      <c r="J3144" s="6" t="s">
        <v>91</v>
      </c>
      <c r="K3144" s="6" t="s">
        <v>91</v>
      </c>
      <c r="L3144" s="6" t="s">
        <v>91</v>
      </c>
      <c r="M3144" s="5" t="s">
        <v>92</v>
      </c>
      <c r="N3144" s="6" t="s">
        <v>91</v>
      </c>
      <c r="O3144" s="6" t="s">
        <v>91</v>
      </c>
      <c r="P3144" s="6" t="s">
        <v>91</v>
      </c>
      <c r="Q3144" s="6" t="s">
        <v>91</v>
      </c>
      <c r="R3144" s="5">
        <v>1</v>
      </c>
      <c r="S3144" s="5">
        <v>0</v>
      </c>
      <c r="T3144" s="5" t="s">
        <v>93</v>
      </c>
      <c r="U3144" s="5" t="s">
        <v>105</v>
      </c>
    </row>
    <row r="3145" spans="1:21">
      <c r="A3145" s="6" t="s">
        <v>87</v>
      </c>
      <c r="B3145" s="7">
        <v>1</v>
      </c>
      <c r="C3145" s="5">
        <v>3391</v>
      </c>
      <c r="D3145" s="5">
        <v>42</v>
      </c>
      <c r="E3145" s="8" t="s">
        <v>4214</v>
      </c>
      <c r="F3145" s="8">
        <v>42142202</v>
      </c>
      <c r="G3145" s="5" t="s">
        <v>4216</v>
      </c>
      <c r="H3145" s="5" t="s">
        <v>223</v>
      </c>
      <c r="I3145" s="6" t="s">
        <v>91</v>
      </c>
      <c r="J3145" s="6" t="s">
        <v>91</v>
      </c>
      <c r="K3145" s="6" t="s">
        <v>91</v>
      </c>
      <c r="L3145" s="6" t="s">
        <v>91</v>
      </c>
      <c r="M3145" s="5" t="s">
        <v>92</v>
      </c>
      <c r="N3145" s="6" t="s">
        <v>91</v>
      </c>
      <c r="O3145" s="6" t="s">
        <v>91</v>
      </c>
      <c r="P3145" s="6" t="s">
        <v>91</v>
      </c>
      <c r="Q3145" s="6" t="s">
        <v>91</v>
      </c>
      <c r="R3145" s="5">
        <v>1</v>
      </c>
      <c r="S3145" s="5">
        <v>0</v>
      </c>
      <c r="T3145" s="5" t="s">
        <v>93</v>
      </c>
      <c r="U3145" s="5" t="s">
        <v>105</v>
      </c>
    </row>
    <row r="3146" spans="1:21">
      <c r="A3146" s="6" t="s">
        <v>87</v>
      </c>
      <c r="B3146" s="7">
        <v>1</v>
      </c>
      <c r="C3146" s="5">
        <v>3392</v>
      </c>
      <c r="D3146" s="5">
        <v>42</v>
      </c>
      <c r="E3146" s="8" t="s">
        <v>4214</v>
      </c>
      <c r="F3146" s="8">
        <v>42142203</v>
      </c>
      <c r="G3146" s="5" t="s">
        <v>4217</v>
      </c>
      <c r="H3146" s="5" t="s">
        <v>225</v>
      </c>
      <c r="I3146" s="6" t="s">
        <v>91</v>
      </c>
      <c r="J3146" s="6" t="s">
        <v>91</v>
      </c>
      <c r="K3146" s="6" t="s">
        <v>91</v>
      </c>
      <c r="L3146" s="6" t="s">
        <v>91</v>
      </c>
      <c r="M3146" s="5" t="s">
        <v>92</v>
      </c>
      <c r="N3146" s="6" t="s">
        <v>91</v>
      </c>
      <c r="O3146" s="6" t="s">
        <v>91</v>
      </c>
      <c r="P3146" s="6" t="s">
        <v>91</v>
      </c>
      <c r="Q3146" s="6" t="s">
        <v>91</v>
      </c>
      <c r="R3146" s="5">
        <v>1</v>
      </c>
      <c r="S3146" s="5">
        <v>0</v>
      </c>
      <c r="T3146" s="5" t="s">
        <v>93</v>
      </c>
      <c r="U3146" s="5" t="s">
        <v>105</v>
      </c>
    </row>
    <row r="3147" spans="1:21">
      <c r="A3147" s="6" t="s">
        <v>87</v>
      </c>
      <c r="B3147" s="7">
        <v>1</v>
      </c>
      <c r="C3147" s="5">
        <v>3393</v>
      </c>
      <c r="D3147" s="5">
        <v>42</v>
      </c>
      <c r="E3147" s="8" t="s">
        <v>4214</v>
      </c>
      <c r="F3147" s="8">
        <v>42142204</v>
      </c>
      <c r="G3147" s="5" t="s">
        <v>4218</v>
      </c>
      <c r="H3147" s="5" t="s">
        <v>227</v>
      </c>
      <c r="I3147" s="6" t="s">
        <v>91</v>
      </c>
      <c r="J3147" s="6" t="s">
        <v>91</v>
      </c>
      <c r="K3147" s="6" t="s">
        <v>91</v>
      </c>
      <c r="L3147" s="6" t="s">
        <v>91</v>
      </c>
      <c r="M3147" s="5" t="s">
        <v>92</v>
      </c>
      <c r="N3147" s="6" t="s">
        <v>91</v>
      </c>
      <c r="O3147" s="6" t="s">
        <v>91</v>
      </c>
      <c r="P3147" s="6" t="s">
        <v>91</v>
      </c>
      <c r="Q3147" s="6" t="s">
        <v>91</v>
      </c>
      <c r="R3147" s="5">
        <v>1</v>
      </c>
      <c r="S3147" s="5">
        <v>0</v>
      </c>
      <c r="T3147" s="5" t="s">
        <v>93</v>
      </c>
      <c r="U3147" s="5" t="s">
        <v>105</v>
      </c>
    </row>
    <row r="3148" spans="1:21">
      <c r="A3148" s="6" t="s">
        <v>87</v>
      </c>
      <c r="B3148" s="7">
        <v>1</v>
      </c>
      <c r="C3148" s="5">
        <v>3394</v>
      </c>
      <c r="D3148" s="5">
        <v>42</v>
      </c>
      <c r="E3148" s="8" t="s">
        <v>4088</v>
      </c>
      <c r="F3148" s="8">
        <v>421423</v>
      </c>
      <c r="G3148" s="5" t="s">
        <v>4219</v>
      </c>
      <c r="H3148" s="5" t="s">
        <v>4220</v>
      </c>
      <c r="I3148" s="5">
        <v>10065506382</v>
      </c>
      <c r="J3148" s="6" t="s">
        <v>91</v>
      </c>
      <c r="K3148" s="6" t="s">
        <v>91</v>
      </c>
      <c r="L3148" s="6" t="s">
        <v>91</v>
      </c>
      <c r="M3148" s="5" t="s">
        <v>92</v>
      </c>
      <c r="N3148" s="6" t="s">
        <v>91</v>
      </c>
      <c r="O3148" s="6" t="s">
        <v>91</v>
      </c>
      <c r="P3148" s="6" t="s">
        <v>91</v>
      </c>
      <c r="Q3148" s="6" t="s">
        <v>91</v>
      </c>
      <c r="R3148" s="5">
        <v>1</v>
      </c>
      <c r="S3148" s="5">
        <v>0</v>
      </c>
      <c r="T3148" s="5" t="s">
        <v>93</v>
      </c>
      <c r="U3148" s="5" t="s">
        <v>105</v>
      </c>
    </row>
    <row r="3149" spans="1:21">
      <c r="A3149" s="6" t="s">
        <v>87</v>
      </c>
      <c r="B3149" s="7">
        <v>1</v>
      </c>
      <c r="C3149" s="5">
        <v>3395</v>
      </c>
      <c r="D3149" s="5">
        <v>42</v>
      </c>
      <c r="E3149" s="8" t="s">
        <v>4221</v>
      </c>
      <c r="F3149" s="8">
        <v>42142301</v>
      </c>
      <c r="G3149" s="5" t="s">
        <v>4222</v>
      </c>
      <c r="H3149" s="5" t="s">
        <v>221</v>
      </c>
      <c r="I3149" s="6" t="s">
        <v>91</v>
      </c>
      <c r="J3149" s="6" t="s">
        <v>91</v>
      </c>
      <c r="K3149" s="6" t="s">
        <v>91</v>
      </c>
      <c r="L3149" s="6" t="s">
        <v>91</v>
      </c>
      <c r="M3149" s="5" t="s">
        <v>92</v>
      </c>
      <c r="N3149" s="6" t="s">
        <v>91</v>
      </c>
      <c r="O3149" s="6" t="s">
        <v>91</v>
      </c>
      <c r="P3149" s="6" t="s">
        <v>91</v>
      </c>
      <c r="Q3149" s="6" t="s">
        <v>91</v>
      </c>
      <c r="R3149" s="5">
        <v>1</v>
      </c>
      <c r="S3149" s="5">
        <v>0</v>
      </c>
      <c r="T3149" s="5" t="s">
        <v>93</v>
      </c>
      <c r="U3149" s="5" t="s">
        <v>105</v>
      </c>
    </row>
    <row r="3150" spans="1:21">
      <c r="A3150" s="6" t="s">
        <v>87</v>
      </c>
      <c r="B3150" s="7">
        <v>1</v>
      </c>
      <c r="C3150" s="5">
        <v>3396</v>
      </c>
      <c r="D3150" s="5">
        <v>42</v>
      </c>
      <c r="E3150" s="8" t="s">
        <v>4221</v>
      </c>
      <c r="F3150" s="8">
        <v>42142302</v>
      </c>
      <c r="G3150" s="5" t="s">
        <v>4223</v>
      </c>
      <c r="H3150" s="5" t="s">
        <v>223</v>
      </c>
      <c r="I3150" s="6" t="s">
        <v>91</v>
      </c>
      <c r="J3150" s="6" t="s">
        <v>91</v>
      </c>
      <c r="K3150" s="6" t="s">
        <v>91</v>
      </c>
      <c r="L3150" s="6" t="s">
        <v>91</v>
      </c>
      <c r="M3150" s="5" t="s">
        <v>92</v>
      </c>
      <c r="N3150" s="6" t="s">
        <v>91</v>
      </c>
      <c r="O3150" s="6" t="s">
        <v>91</v>
      </c>
      <c r="P3150" s="6" t="s">
        <v>91</v>
      </c>
      <c r="Q3150" s="6" t="s">
        <v>91</v>
      </c>
      <c r="R3150" s="5">
        <v>1</v>
      </c>
      <c r="S3150" s="5">
        <v>0</v>
      </c>
      <c r="T3150" s="5" t="s">
        <v>93</v>
      </c>
      <c r="U3150" s="5" t="s">
        <v>105</v>
      </c>
    </row>
    <row r="3151" spans="1:21">
      <c r="A3151" s="6" t="s">
        <v>87</v>
      </c>
      <c r="B3151" s="7">
        <v>1</v>
      </c>
      <c r="C3151" s="5">
        <v>3397</v>
      </c>
      <c r="D3151" s="5">
        <v>42</v>
      </c>
      <c r="E3151" s="8" t="s">
        <v>4221</v>
      </c>
      <c r="F3151" s="8">
        <v>42142303</v>
      </c>
      <c r="G3151" s="5" t="s">
        <v>4224</v>
      </c>
      <c r="H3151" s="5" t="s">
        <v>225</v>
      </c>
      <c r="I3151" s="6" t="s">
        <v>91</v>
      </c>
      <c r="J3151" s="6" t="s">
        <v>91</v>
      </c>
      <c r="K3151" s="6" t="s">
        <v>91</v>
      </c>
      <c r="L3151" s="6" t="s">
        <v>91</v>
      </c>
      <c r="M3151" s="5" t="s">
        <v>92</v>
      </c>
      <c r="N3151" s="6" t="s">
        <v>91</v>
      </c>
      <c r="O3151" s="6" t="s">
        <v>91</v>
      </c>
      <c r="P3151" s="6" t="s">
        <v>91</v>
      </c>
      <c r="Q3151" s="6" t="s">
        <v>91</v>
      </c>
      <c r="R3151" s="5">
        <v>1</v>
      </c>
      <c r="S3151" s="5">
        <v>0</v>
      </c>
      <c r="T3151" s="5" t="s">
        <v>93</v>
      </c>
      <c r="U3151" s="5" t="s">
        <v>105</v>
      </c>
    </row>
    <row r="3152" spans="1:21">
      <c r="A3152" s="6" t="s">
        <v>87</v>
      </c>
      <c r="B3152" s="7">
        <v>1</v>
      </c>
      <c r="C3152" s="5">
        <v>3398</v>
      </c>
      <c r="D3152" s="5">
        <v>42</v>
      </c>
      <c r="E3152" s="8" t="s">
        <v>4221</v>
      </c>
      <c r="F3152" s="8">
        <v>42142304</v>
      </c>
      <c r="G3152" s="5" t="s">
        <v>4225</v>
      </c>
      <c r="H3152" s="5" t="s">
        <v>227</v>
      </c>
      <c r="I3152" s="6" t="s">
        <v>91</v>
      </c>
      <c r="J3152" s="6" t="s">
        <v>91</v>
      </c>
      <c r="K3152" s="6" t="s">
        <v>91</v>
      </c>
      <c r="L3152" s="6" t="s">
        <v>91</v>
      </c>
      <c r="M3152" s="5" t="s">
        <v>92</v>
      </c>
      <c r="N3152" s="6" t="s">
        <v>91</v>
      </c>
      <c r="O3152" s="6" t="s">
        <v>91</v>
      </c>
      <c r="P3152" s="6" t="s">
        <v>91</v>
      </c>
      <c r="Q3152" s="6" t="s">
        <v>91</v>
      </c>
      <c r="R3152" s="5">
        <v>1</v>
      </c>
      <c r="S3152" s="5">
        <v>0</v>
      </c>
      <c r="T3152" s="5" t="s">
        <v>93</v>
      </c>
      <c r="U3152" s="5" t="s">
        <v>105</v>
      </c>
    </row>
    <row r="3153" spans="1:21">
      <c r="A3153" s="6" t="s">
        <v>87</v>
      </c>
      <c r="B3153" s="7">
        <v>1</v>
      </c>
      <c r="C3153" s="5">
        <v>3399</v>
      </c>
      <c r="D3153" s="5">
        <v>42</v>
      </c>
      <c r="E3153" s="8" t="s">
        <v>4088</v>
      </c>
      <c r="F3153" s="8">
        <v>421424</v>
      </c>
      <c r="G3153" s="5" t="s">
        <v>4226</v>
      </c>
      <c r="H3153" s="5" t="s">
        <v>4227</v>
      </c>
      <c r="I3153" s="5">
        <v>10065500141</v>
      </c>
      <c r="J3153" s="6" t="s">
        <v>91</v>
      </c>
      <c r="K3153" s="6" t="s">
        <v>91</v>
      </c>
      <c r="L3153" s="6" t="s">
        <v>91</v>
      </c>
      <c r="M3153" s="5" t="s">
        <v>92</v>
      </c>
      <c r="N3153" s="6" t="s">
        <v>91</v>
      </c>
      <c r="O3153" s="6" t="s">
        <v>91</v>
      </c>
      <c r="P3153" s="6" t="s">
        <v>91</v>
      </c>
      <c r="Q3153" s="6" t="s">
        <v>91</v>
      </c>
      <c r="R3153" s="5">
        <v>1</v>
      </c>
      <c r="S3153" s="5">
        <v>0</v>
      </c>
      <c r="T3153" s="5" t="s">
        <v>93</v>
      </c>
      <c r="U3153" s="5" t="s">
        <v>105</v>
      </c>
    </row>
    <row r="3154" spans="1:21">
      <c r="A3154" s="6" t="s">
        <v>87</v>
      </c>
      <c r="B3154" s="7">
        <v>1</v>
      </c>
      <c r="C3154" s="5">
        <v>3400</v>
      </c>
      <c r="D3154" s="5">
        <v>42</v>
      </c>
      <c r="E3154" s="8" t="s">
        <v>4228</v>
      </c>
      <c r="F3154" s="8">
        <v>42142401</v>
      </c>
      <c r="G3154" s="5" t="s">
        <v>4229</v>
      </c>
      <c r="H3154" s="5" t="s">
        <v>221</v>
      </c>
      <c r="I3154" s="6" t="s">
        <v>91</v>
      </c>
      <c r="J3154" s="6" t="s">
        <v>91</v>
      </c>
      <c r="K3154" s="6" t="s">
        <v>91</v>
      </c>
      <c r="L3154" s="6" t="s">
        <v>91</v>
      </c>
      <c r="M3154" s="5" t="s">
        <v>92</v>
      </c>
      <c r="N3154" s="6" t="s">
        <v>91</v>
      </c>
      <c r="O3154" s="6" t="s">
        <v>91</v>
      </c>
      <c r="P3154" s="6" t="s">
        <v>91</v>
      </c>
      <c r="Q3154" s="6" t="s">
        <v>91</v>
      </c>
      <c r="R3154" s="5">
        <v>1</v>
      </c>
      <c r="S3154" s="5">
        <v>0</v>
      </c>
      <c r="T3154" s="5" t="s">
        <v>93</v>
      </c>
      <c r="U3154" s="5" t="s">
        <v>105</v>
      </c>
    </row>
    <row r="3155" spans="1:21">
      <c r="A3155" s="6" t="s">
        <v>87</v>
      </c>
      <c r="B3155" s="7">
        <v>1</v>
      </c>
      <c r="C3155" s="5">
        <v>3401</v>
      </c>
      <c r="D3155" s="5">
        <v>42</v>
      </c>
      <c r="E3155" s="8" t="s">
        <v>4228</v>
      </c>
      <c r="F3155" s="8">
        <v>42142402</v>
      </c>
      <c r="G3155" s="5" t="s">
        <v>4230</v>
      </c>
      <c r="H3155" s="5" t="s">
        <v>223</v>
      </c>
      <c r="I3155" s="6" t="s">
        <v>91</v>
      </c>
      <c r="J3155" s="6" t="s">
        <v>91</v>
      </c>
      <c r="K3155" s="6" t="s">
        <v>91</v>
      </c>
      <c r="L3155" s="6" t="s">
        <v>91</v>
      </c>
      <c r="M3155" s="5" t="s">
        <v>92</v>
      </c>
      <c r="N3155" s="6" t="s">
        <v>91</v>
      </c>
      <c r="O3155" s="6" t="s">
        <v>91</v>
      </c>
      <c r="P3155" s="6" t="s">
        <v>91</v>
      </c>
      <c r="Q3155" s="6" t="s">
        <v>91</v>
      </c>
      <c r="R3155" s="5">
        <v>1</v>
      </c>
      <c r="S3155" s="5">
        <v>0</v>
      </c>
      <c r="T3155" s="5" t="s">
        <v>93</v>
      </c>
      <c r="U3155" s="5" t="s">
        <v>105</v>
      </c>
    </row>
    <row r="3156" spans="1:21">
      <c r="A3156" s="6" t="s">
        <v>87</v>
      </c>
      <c r="B3156" s="7">
        <v>1</v>
      </c>
      <c r="C3156" s="5">
        <v>3402</v>
      </c>
      <c r="D3156" s="5">
        <v>42</v>
      </c>
      <c r="E3156" s="8" t="s">
        <v>4228</v>
      </c>
      <c r="F3156" s="8">
        <v>42142403</v>
      </c>
      <c r="G3156" s="5" t="s">
        <v>4231</v>
      </c>
      <c r="H3156" s="5" t="s">
        <v>225</v>
      </c>
      <c r="I3156" s="6" t="s">
        <v>91</v>
      </c>
      <c r="J3156" s="6" t="s">
        <v>91</v>
      </c>
      <c r="K3156" s="6" t="s">
        <v>91</v>
      </c>
      <c r="L3156" s="6" t="s">
        <v>91</v>
      </c>
      <c r="M3156" s="5" t="s">
        <v>92</v>
      </c>
      <c r="N3156" s="6" t="s">
        <v>91</v>
      </c>
      <c r="O3156" s="6" t="s">
        <v>91</v>
      </c>
      <c r="P3156" s="6" t="s">
        <v>91</v>
      </c>
      <c r="Q3156" s="6" t="s">
        <v>91</v>
      </c>
      <c r="R3156" s="5">
        <v>1</v>
      </c>
      <c r="S3156" s="5">
        <v>0</v>
      </c>
      <c r="T3156" s="5" t="s">
        <v>93</v>
      </c>
      <c r="U3156" s="5" t="s">
        <v>105</v>
      </c>
    </row>
    <row r="3157" spans="1:21">
      <c r="A3157" s="6" t="s">
        <v>87</v>
      </c>
      <c r="B3157" s="7">
        <v>1</v>
      </c>
      <c r="C3157" s="5">
        <v>3404</v>
      </c>
      <c r="D3157" s="5">
        <v>42</v>
      </c>
      <c r="E3157" s="8" t="s">
        <v>4228</v>
      </c>
      <c r="F3157" s="8">
        <v>42142404</v>
      </c>
      <c r="G3157" s="5" t="s">
        <v>4232</v>
      </c>
      <c r="H3157" s="5" t="s">
        <v>227</v>
      </c>
      <c r="I3157" s="6" t="s">
        <v>91</v>
      </c>
      <c r="J3157" s="6" t="s">
        <v>91</v>
      </c>
      <c r="K3157" s="6" t="s">
        <v>91</v>
      </c>
      <c r="L3157" s="6" t="s">
        <v>91</v>
      </c>
      <c r="M3157" s="5" t="s">
        <v>92</v>
      </c>
      <c r="N3157" s="6" t="s">
        <v>91</v>
      </c>
      <c r="O3157" s="6" t="s">
        <v>91</v>
      </c>
      <c r="P3157" s="6" t="s">
        <v>91</v>
      </c>
      <c r="Q3157" s="6" t="s">
        <v>91</v>
      </c>
      <c r="R3157" s="5">
        <v>1</v>
      </c>
      <c r="S3157" s="5">
        <v>0</v>
      </c>
      <c r="T3157" s="5" t="s">
        <v>93</v>
      </c>
      <c r="U3157" s="5" t="s">
        <v>105</v>
      </c>
    </row>
    <row r="3158" spans="1:21">
      <c r="A3158" s="6" t="s">
        <v>87</v>
      </c>
      <c r="B3158" s="7">
        <v>1</v>
      </c>
      <c r="C3158" s="5">
        <v>3405</v>
      </c>
      <c r="D3158" s="5">
        <v>42</v>
      </c>
      <c r="E3158" s="8" t="s">
        <v>4088</v>
      </c>
      <c r="F3158" s="8">
        <v>421425</v>
      </c>
      <c r="G3158" s="5" t="s">
        <v>4233</v>
      </c>
      <c r="H3158" s="5" t="s">
        <v>4234</v>
      </c>
      <c r="I3158" s="5">
        <v>10065506380</v>
      </c>
      <c r="J3158" s="6" t="s">
        <v>91</v>
      </c>
      <c r="K3158" s="6" t="s">
        <v>91</v>
      </c>
      <c r="L3158" s="6" t="s">
        <v>91</v>
      </c>
      <c r="M3158" s="5" t="s">
        <v>92</v>
      </c>
      <c r="N3158" s="6" t="s">
        <v>91</v>
      </c>
      <c r="O3158" s="6" t="s">
        <v>91</v>
      </c>
      <c r="P3158" s="6" t="s">
        <v>91</v>
      </c>
      <c r="Q3158" s="6" t="s">
        <v>91</v>
      </c>
      <c r="R3158" s="5">
        <v>1</v>
      </c>
      <c r="S3158" s="5">
        <v>0</v>
      </c>
      <c r="T3158" s="5" t="s">
        <v>93</v>
      </c>
      <c r="U3158" s="5" t="s">
        <v>105</v>
      </c>
    </row>
    <row r="3159" spans="1:21">
      <c r="A3159" s="6" t="s">
        <v>87</v>
      </c>
      <c r="B3159" s="7">
        <v>1</v>
      </c>
      <c r="C3159" s="5">
        <v>3406</v>
      </c>
      <c r="D3159" s="5">
        <v>42</v>
      </c>
      <c r="E3159" s="8" t="s">
        <v>4235</v>
      </c>
      <c r="F3159" s="8">
        <v>42142501</v>
      </c>
      <c r="G3159" s="5" t="s">
        <v>4236</v>
      </c>
      <c r="H3159" s="5" t="s">
        <v>221</v>
      </c>
      <c r="I3159" s="6" t="s">
        <v>91</v>
      </c>
      <c r="J3159" s="6" t="s">
        <v>91</v>
      </c>
      <c r="K3159" s="6" t="s">
        <v>91</v>
      </c>
      <c r="L3159" s="6" t="s">
        <v>91</v>
      </c>
      <c r="M3159" s="5" t="s">
        <v>92</v>
      </c>
      <c r="N3159" s="6" t="s">
        <v>91</v>
      </c>
      <c r="O3159" s="6" t="s">
        <v>91</v>
      </c>
      <c r="P3159" s="6" t="s">
        <v>91</v>
      </c>
      <c r="Q3159" s="6" t="s">
        <v>91</v>
      </c>
      <c r="R3159" s="5">
        <v>1</v>
      </c>
      <c r="S3159" s="5">
        <v>0</v>
      </c>
      <c r="T3159" s="5" t="s">
        <v>93</v>
      </c>
      <c r="U3159" s="5" t="s">
        <v>105</v>
      </c>
    </row>
    <row r="3160" spans="1:21">
      <c r="A3160" s="6" t="s">
        <v>87</v>
      </c>
      <c r="B3160" s="7">
        <v>1</v>
      </c>
      <c r="C3160" s="5">
        <v>3407</v>
      </c>
      <c r="D3160" s="5">
        <v>42</v>
      </c>
      <c r="E3160" s="8" t="s">
        <v>4235</v>
      </c>
      <c r="F3160" s="8">
        <v>42142502</v>
      </c>
      <c r="G3160" s="5" t="s">
        <v>4237</v>
      </c>
      <c r="H3160" s="5" t="s">
        <v>223</v>
      </c>
      <c r="I3160" s="6" t="s">
        <v>91</v>
      </c>
      <c r="J3160" s="6" t="s">
        <v>91</v>
      </c>
      <c r="K3160" s="6" t="s">
        <v>91</v>
      </c>
      <c r="L3160" s="6" t="s">
        <v>91</v>
      </c>
      <c r="M3160" s="5" t="s">
        <v>92</v>
      </c>
      <c r="N3160" s="6" t="s">
        <v>91</v>
      </c>
      <c r="O3160" s="6" t="s">
        <v>91</v>
      </c>
      <c r="P3160" s="6" t="s">
        <v>91</v>
      </c>
      <c r="Q3160" s="6" t="s">
        <v>91</v>
      </c>
      <c r="R3160" s="5">
        <v>1</v>
      </c>
      <c r="S3160" s="5">
        <v>0</v>
      </c>
      <c r="T3160" s="5" t="s">
        <v>93</v>
      </c>
      <c r="U3160" s="5" t="s">
        <v>105</v>
      </c>
    </row>
    <row r="3161" spans="1:21">
      <c r="A3161" s="6" t="s">
        <v>87</v>
      </c>
      <c r="B3161" s="7">
        <v>1</v>
      </c>
      <c r="C3161" s="5">
        <v>3408</v>
      </c>
      <c r="D3161" s="5">
        <v>42</v>
      </c>
      <c r="E3161" s="8" t="s">
        <v>4235</v>
      </c>
      <c r="F3161" s="8">
        <v>42142503</v>
      </c>
      <c r="G3161" s="5" t="s">
        <v>4238</v>
      </c>
      <c r="H3161" s="5" t="s">
        <v>225</v>
      </c>
      <c r="I3161" s="6" t="s">
        <v>91</v>
      </c>
      <c r="J3161" s="6" t="s">
        <v>91</v>
      </c>
      <c r="K3161" s="6" t="s">
        <v>91</v>
      </c>
      <c r="L3161" s="6" t="s">
        <v>91</v>
      </c>
      <c r="M3161" s="5" t="s">
        <v>92</v>
      </c>
      <c r="N3161" s="6" t="s">
        <v>91</v>
      </c>
      <c r="O3161" s="6" t="s">
        <v>91</v>
      </c>
      <c r="P3161" s="6" t="s">
        <v>91</v>
      </c>
      <c r="Q3161" s="6" t="s">
        <v>91</v>
      </c>
      <c r="R3161" s="5">
        <v>1</v>
      </c>
      <c r="S3161" s="5">
        <v>0</v>
      </c>
      <c r="T3161" s="5" t="s">
        <v>93</v>
      </c>
      <c r="U3161" s="5" t="s">
        <v>105</v>
      </c>
    </row>
    <row r="3162" spans="1:21">
      <c r="A3162" s="6" t="s">
        <v>87</v>
      </c>
      <c r="B3162" s="7">
        <v>1</v>
      </c>
      <c r="C3162" s="5">
        <v>3409</v>
      </c>
      <c r="D3162" s="5">
        <v>42</v>
      </c>
      <c r="E3162" s="8" t="s">
        <v>4235</v>
      </c>
      <c r="F3162" s="8">
        <v>42142504</v>
      </c>
      <c r="G3162" s="5" t="s">
        <v>4239</v>
      </c>
      <c r="H3162" s="5" t="s">
        <v>227</v>
      </c>
      <c r="I3162" s="6" t="s">
        <v>91</v>
      </c>
      <c r="J3162" s="6" t="s">
        <v>91</v>
      </c>
      <c r="K3162" s="6" t="s">
        <v>91</v>
      </c>
      <c r="L3162" s="6" t="s">
        <v>91</v>
      </c>
      <c r="M3162" s="5" t="s">
        <v>92</v>
      </c>
      <c r="N3162" s="6" t="s">
        <v>91</v>
      </c>
      <c r="O3162" s="6" t="s">
        <v>91</v>
      </c>
      <c r="P3162" s="6" t="s">
        <v>91</v>
      </c>
      <c r="Q3162" s="6" t="s">
        <v>91</v>
      </c>
      <c r="R3162" s="5">
        <v>1</v>
      </c>
      <c r="S3162" s="5">
        <v>0</v>
      </c>
      <c r="T3162" s="5" t="s">
        <v>93</v>
      </c>
      <c r="U3162" s="5" t="s">
        <v>105</v>
      </c>
    </row>
    <row r="3163" spans="1:21">
      <c r="A3163" s="6" t="s">
        <v>87</v>
      </c>
      <c r="B3163" s="7">
        <v>1</v>
      </c>
      <c r="C3163" s="5">
        <v>3410</v>
      </c>
      <c r="D3163" s="5">
        <v>42</v>
      </c>
      <c r="E3163" s="8" t="s">
        <v>4088</v>
      </c>
      <c r="F3163" s="8">
        <v>421426</v>
      </c>
      <c r="G3163" s="5" t="s">
        <v>4240</v>
      </c>
      <c r="H3163" s="5" t="s">
        <v>4241</v>
      </c>
      <c r="I3163" s="6" t="s">
        <v>91</v>
      </c>
      <c r="J3163" s="6" t="s">
        <v>91</v>
      </c>
      <c r="K3163" s="6" t="s">
        <v>91</v>
      </c>
      <c r="L3163" s="6" t="s">
        <v>91</v>
      </c>
      <c r="M3163" s="5" t="s">
        <v>92</v>
      </c>
      <c r="N3163" s="6" t="s">
        <v>91</v>
      </c>
      <c r="O3163" s="6" t="s">
        <v>91</v>
      </c>
      <c r="P3163" s="6" t="s">
        <v>91</v>
      </c>
      <c r="Q3163" s="6" t="s">
        <v>91</v>
      </c>
      <c r="R3163" s="5">
        <v>1</v>
      </c>
      <c r="S3163" s="5">
        <v>0</v>
      </c>
      <c r="T3163" s="5" t="s">
        <v>93</v>
      </c>
      <c r="U3163" s="5" t="s">
        <v>105</v>
      </c>
    </row>
    <row r="3164" spans="1:21">
      <c r="A3164" s="6" t="s">
        <v>87</v>
      </c>
      <c r="B3164" s="7">
        <v>1</v>
      </c>
      <c r="C3164" s="5">
        <v>3411</v>
      </c>
      <c r="D3164" s="5">
        <v>42</v>
      </c>
      <c r="E3164" s="8" t="s">
        <v>4242</v>
      </c>
      <c r="F3164" s="8">
        <v>42142601</v>
      </c>
      <c r="G3164" s="5" t="s">
        <v>4243</v>
      </c>
      <c r="H3164" s="5" t="s">
        <v>221</v>
      </c>
      <c r="I3164" s="6" t="s">
        <v>91</v>
      </c>
      <c r="J3164" s="6" t="s">
        <v>91</v>
      </c>
      <c r="K3164" s="6" t="s">
        <v>91</v>
      </c>
      <c r="L3164" s="6" t="s">
        <v>91</v>
      </c>
      <c r="M3164" s="5" t="s">
        <v>92</v>
      </c>
      <c r="N3164" s="6" t="s">
        <v>91</v>
      </c>
      <c r="O3164" s="6" t="s">
        <v>91</v>
      </c>
      <c r="P3164" s="6" t="s">
        <v>91</v>
      </c>
      <c r="Q3164" s="6" t="s">
        <v>91</v>
      </c>
      <c r="R3164" s="5">
        <v>1</v>
      </c>
      <c r="S3164" s="5">
        <v>0</v>
      </c>
      <c r="T3164" s="5" t="s">
        <v>93</v>
      </c>
      <c r="U3164" s="5" t="s">
        <v>105</v>
      </c>
    </row>
    <row r="3165" spans="1:21">
      <c r="A3165" s="6" t="s">
        <v>87</v>
      </c>
      <c r="B3165" s="7">
        <v>1</v>
      </c>
      <c r="C3165" s="5">
        <v>3412</v>
      </c>
      <c r="D3165" s="5">
        <v>42</v>
      </c>
      <c r="E3165" s="8" t="s">
        <v>4242</v>
      </c>
      <c r="F3165" s="8">
        <v>42142602</v>
      </c>
      <c r="G3165" s="5" t="s">
        <v>4244</v>
      </c>
      <c r="H3165" s="5" t="s">
        <v>223</v>
      </c>
      <c r="I3165" s="6" t="s">
        <v>91</v>
      </c>
      <c r="J3165" s="6" t="s">
        <v>91</v>
      </c>
      <c r="K3165" s="6" t="s">
        <v>91</v>
      </c>
      <c r="L3165" s="6" t="s">
        <v>91</v>
      </c>
      <c r="M3165" s="5" t="s">
        <v>92</v>
      </c>
      <c r="N3165" s="6" t="s">
        <v>91</v>
      </c>
      <c r="O3165" s="6" t="s">
        <v>91</v>
      </c>
      <c r="P3165" s="6" t="s">
        <v>91</v>
      </c>
      <c r="Q3165" s="6" t="s">
        <v>91</v>
      </c>
      <c r="R3165" s="5">
        <v>1</v>
      </c>
      <c r="S3165" s="5">
        <v>0</v>
      </c>
      <c r="T3165" s="5" t="s">
        <v>93</v>
      </c>
      <c r="U3165" s="5" t="s">
        <v>105</v>
      </c>
    </row>
    <row r="3166" spans="1:21">
      <c r="A3166" s="6" t="s">
        <v>87</v>
      </c>
      <c r="B3166" s="7">
        <v>1</v>
      </c>
      <c r="C3166" s="5">
        <v>3413</v>
      </c>
      <c r="D3166" s="5">
        <v>42</v>
      </c>
      <c r="E3166" s="8" t="s">
        <v>4242</v>
      </c>
      <c r="F3166" s="8">
        <v>42142603</v>
      </c>
      <c r="G3166" s="5" t="s">
        <v>4245</v>
      </c>
      <c r="H3166" s="5" t="s">
        <v>225</v>
      </c>
      <c r="I3166" s="6" t="s">
        <v>91</v>
      </c>
      <c r="J3166" s="6" t="s">
        <v>91</v>
      </c>
      <c r="K3166" s="6" t="s">
        <v>91</v>
      </c>
      <c r="L3166" s="6" t="s">
        <v>91</v>
      </c>
      <c r="M3166" s="5" t="s">
        <v>92</v>
      </c>
      <c r="N3166" s="6" t="s">
        <v>91</v>
      </c>
      <c r="O3166" s="6" t="s">
        <v>91</v>
      </c>
      <c r="P3166" s="6" t="s">
        <v>91</v>
      </c>
      <c r="Q3166" s="6" t="s">
        <v>91</v>
      </c>
      <c r="R3166" s="5">
        <v>1</v>
      </c>
      <c r="S3166" s="5">
        <v>0</v>
      </c>
      <c r="T3166" s="5" t="s">
        <v>93</v>
      </c>
      <c r="U3166" s="5" t="s">
        <v>105</v>
      </c>
    </row>
    <row r="3167" spans="1:21">
      <c r="A3167" s="6" t="s">
        <v>87</v>
      </c>
      <c r="B3167" s="7">
        <v>1</v>
      </c>
      <c r="C3167" s="5">
        <v>3414</v>
      </c>
      <c r="D3167" s="5">
        <v>42</v>
      </c>
      <c r="E3167" s="8" t="s">
        <v>4242</v>
      </c>
      <c r="F3167" s="8">
        <v>42142604</v>
      </c>
      <c r="G3167" s="5" t="s">
        <v>4246</v>
      </c>
      <c r="H3167" s="5" t="s">
        <v>227</v>
      </c>
      <c r="I3167" s="6" t="s">
        <v>91</v>
      </c>
      <c r="J3167" s="6" t="s">
        <v>91</v>
      </c>
      <c r="K3167" s="6" t="s">
        <v>91</v>
      </c>
      <c r="L3167" s="6" t="s">
        <v>91</v>
      </c>
      <c r="M3167" s="5" t="s">
        <v>92</v>
      </c>
      <c r="N3167" s="6" t="s">
        <v>91</v>
      </c>
      <c r="O3167" s="6" t="s">
        <v>91</v>
      </c>
      <c r="P3167" s="6" t="s">
        <v>91</v>
      </c>
      <c r="Q3167" s="6" t="s">
        <v>91</v>
      </c>
      <c r="R3167" s="5">
        <v>1</v>
      </c>
      <c r="S3167" s="5">
        <v>0</v>
      </c>
      <c r="T3167" s="5" t="s">
        <v>93</v>
      </c>
      <c r="U3167" s="5" t="s">
        <v>105</v>
      </c>
    </row>
    <row r="3168" spans="1:21">
      <c r="A3168" s="6" t="s">
        <v>87</v>
      </c>
      <c r="B3168" s="7">
        <v>1</v>
      </c>
      <c r="C3168" s="5">
        <v>3415</v>
      </c>
      <c r="D3168" s="5">
        <v>42</v>
      </c>
      <c r="E3168" s="8" t="s">
        <v>4088</v>
      </c>
      <c r="F3168" s="8">
        <v>421427</v>
      </c>
      <c r="G3168" s="5" t="s">
        <v>4247</v>
      </c>
      <c r="H3168" s="5" t="s">
        <v>4248</v>
      </c>
      <c r="I3168" s="6" t="s">
        <v>91</v>
      </c>
      <c r="J3168" s="6" t="s">
        <v>91</v>
      </c>
      <c r="K3168" s="6" t="s">
        <v>91</v>
      </c>
      <c r="L3168" s="6" t="s">
        <v>91</v>
      </c>
      <c r="M3168" s="5" t="s">
        <v>92</v>
      </c>
      <c r="N3168" s="6" t="s">
        <v>91</v>
      </c>
      <c r="O3168" s="6" t="s">
        <v>91</v>
      </c>
      <c r="P3168" s="6" t="s">
        <v>91</v>
      </c>
      <c r="Q3168" s="6" t="s">
        <v>91</v>
      </c>
      <c r="R3168" s="5">
        <v>1</v>
      </c>
      <c r="S3168" s="5">
        <v>0</v>
      </c>
      <c r="T3168" s="5" t="s">
        <v>93</v>
      </c>
      <c r="U3168" s="5" t="s">
        <v>105</v>
      </c>
    </row>
    <row r="3169" spans="1:21">
      <c r="A3169" s="6" t="s">
        <v>87</v>
      </c>
      <c r="B3169" s="7">
        <v>1</v>
      </c>
      <c r="C3169" s="5">
        <v>3416</v>
      </c>
      <c r="D3169" s="5">
        <v>42</v>
      </c>
      <c r="E3169" s="8" t="s">
        <v>4249</v>
      </c>
      <c r="F3169" s="8">
        <v>42142701</v>
      </c>
      <c r="G3169" s="5" t="s">
        <v>4250</v>
      </c>
      <c r="H3169" s="5" t="s">
        <v>221</v>
      </c>
      <c r="I3169" s="6" t="s">
        <v>91</v>
      </c>
      <c r="J3169" s="6" t="s">
        <v>91</v>
      </c>
      <c r="K3169" s="6" t="s">
        <v>91</v>
      </c>
      <c r="L3169" s="6" t="s">
        <v>91</v>
      </c>
      <c r="M3169" s="5" t="s">
        <v>92</v>
      </c>
      <c r="N3169" s="6" t="s">
        <v>91</v>
      </c>
      <c r="O3169" s="6" t="s">
        <v>91</v>
      </c>
      <c r="P3169" s="6" t="s">
        <v>91</v>
      </c>
      <c r="Q3169" s="6" t="s">
        <v>91</v>
      </c>
      <c r="R3169" s="5">
        <v>1</v>
      </c>
      <c r="S3169" s="5">
        <v>0</v>
      </c>
      <c r="T3169" s="5" t="s">
        <v>93</v>
      </c>
      <c r="U3169" s="5" t="s">
        <v>105</v>
      </c>
    </row>
    <row r="3170" spans="1:21">
      <c r="A3170" s="6" t="s">
        <v>87</v>
      </c>
      <c r="B3170" s="7">
        <v>1</v>
      </c>
      <c r="C3170" s="5">
        <v>3417</v>
      </c>
      <c r="D3170" s="5">
        <v>42</v>
      </c>
      <c r="E3170" s="8" t="s">
        <v>4249</v>
      </c>
      <c r="F3170" s="8">
        <v>42142702</v>
      </c>
      <c r="G3170" s="5" t="s">
        <v>4251</v>
      </c>
      <c r="H3170" s="5" t="s">
        <v>223</v>
      </c>
      <c r="I3170" s="6" t="s">
        <v>91</v>
      </c>
      <c r="J3170" s="6" t="s">
        <v>91</v>
      </c>
      <c r="K3170" s="6" t="s">
        <v>91</v>
      </c>
      <c r="L3170" s="6" t="s">
        <v>91</v>
      </c>
      <c r="M3170" s="5" t="s">
        <v>92</v>
      </c>
      <c r="N3170" s="6" t="s">
        <v>91</v>
      </c>
      <c r="O3170" s="6" t="s">
        <v>91</v>
      </c>
      <c r="P3170" s="6" t="s">
        <v>91</v>
      </c>
      <c r="Q3170" s="6" t="s">
        <v>91</v>
      </c>
      <c r="R3170" s="5">
        <v>1</v>
      </c>
      <c r="S3170" s="5">
        <v>0</v>
      </c>
      <c r="T3170" s="5" t="s">
        <v>93</v>
      </c>
      <c r="U3170" s="5" t="s">
        <v>105</v>
      </c>
    </row>
    <row r="3171" spans="1:21">
      <c r="A3171" s="6" t="s">
        <v>87</v>
      </c>
      <c r="B3171" s="7">
        <v>1</v>
      </c>
      <c r="C3171" s="5">
        <v>3418</v>
      </c>
      <c r="D3171" s="5">
        <v>42</v>
      </c>
      <c r="E3171" s="8" t="s">
        <v>4249</v>
      </c>
      <c r="F3171" s="8">
        <v>42142703</v>
      </c>
      <c r="G3171" s="5" t="s">
        <v>4252</v>
      </c>
      <c r="H3171" s="5" t="s">
        <v>225</v>
      </c>
      <c r="I3171" s="6" t="s">
        <v>91</v>
      </c>
      <c r="J3171" s="6" t="s">
        <v>91</v>
      </c>
      <c r="K3171" s="6" t="s">
        <v>91</v>
      </c>
      <c r="L3171" s="6" t="s">
        <v>91</v>
      </c>
      <c r="M3171" s="5" t="s">
        <v>92</v>
      </c>
      <c r="N3171" s="6" t="s">
        <v>91</v>
      </c>
      <c r="O3171" s="6" t="s">
        <v>91</v>
      </c>
      <c r="P3171" s="6" t="s">
        <v>91</v>
      </c>
      <c r="Q3171" s="6" t="s">
        <v>91</v>
      </c>
      <c r="R3171" s="5">
        <v>1</v>
      </c>
      <c r="S3171" s="5">
        <v>0</v>
      </c>
      <c r="T3171" s="5" t="s">
        <v>93</v>
      </c>
      <c r="U3171" s="5" t="s">
        <v>105</v>
      </c>
    </row>
    <row r="3172" spans="1:21">
      <c r="A3172" s="6" t="s">
        <v>87</v>
      </c>
      <c r="B3172" s="7">
        <v>1</v>
      </c>
      <c r="C3172" s="5">
        <v>3419</v>
      </c>
      <c r="D3172" s="5">
        <v>42</v>
      </c>
      <c r="E3172" s="8" t="s">
        <v>4249</v>
      </c>
      <c r="F3172" s="8">
        <v>42142704</v>
      </c>
      <c r="G3172" s="5" t="s">
        <v>4253</v>
      </c>
      <c r="H3172" s="5" t="s">
        <v>227</v>
      </c>
      <c r="I3172" s="6" t="s">
        <v>91</v>
      </c>
      <c r="J3172" s="6" t="s">
        <v>91</v>
      </c>
      <c r="K3172" s="6" t="s">
        <v>91</v>
      </c>
      <c r="L3172" s="6" t="s">
        <v>91</v>
      </c>
      <c r="M3172" s="5" t="s">
        <v>92</v>
      </c>
      <c r="N3172" s="6" t="s">
        <v>91</v>
      </c>
      <c r="O3172" s="6" t="s">
        <v>91</v>
      </c>
      <c r="P3172" s="6" t="s">
        <v>91</v>
      </c>
      <c r="Q3172" s="6" t="s">
        <v>91</v>
      </c>
      <c r="R3172" s="5">
        <v>1</v>
      </c>
      <c r="S3172" s="5">
        <v>0</v>
      </c>
      <c r="T3172" s="5" t="s">
        <v>93</v>
      </c>
      <c r="U3172" s="5" t="s">
        <v>105</v>
      </c>
    </row>
    <row r="3173" spans="1:21">
      <c r="A3173" s="6" t="s">
        <v>87</v>
      </c>
      <c r="B3173" s="7">
        <v>1</v>
      </c>
      <c r="C3173" s="5">
        <v>3420</v>
      </c>
      <c r="D3173" s="5">
        <v>42</v>
      </c>
      <c r="E3173" s="8" t="s">
        <v>4088</v>
      </c>
      <c r="F3173" s="8">
        <v>421428</v>
      </c>
      <c r="G3173" s="5" t="s">
        <v>4254</v>
      </c>
      <c r="H3173" s="5" t="s">
        <v>4255</v>
      </c>
      <c r="I3173" s="5">
        <v>10065506399</v>
      </c>
      <c r="J3173" s="6" t="s">
        <v>91</v>
      </c>
      <c r="K3173" s="6" t="s">
        <v>91</v>
      </c>
      <c r="L3173" s="6" t="s">
        <v>91</v>
      </c>
      <c r="M3173" s="5" t="s">
        <v>92</v>
      </c>
      <c r="N3173" s="6" t="s">
        <v>91</v>
      </c>
      <c r="O3173" s="6" t="s">
        <v>91</v>
      </c>
      <c r="P3173" s="6" t="s">
        <v>91</v>
      </c>
      <c r="Q3173" s="6" t="s">
        <v>91</v>
      </c>
      <c r="R3173" s="5">
        <v>1</v>
      </c>
      <c r="S3173" s="5">
        <v>0</v>
      </c>
      <c r="T3173" s="5" t="s">
        <v>93</v>
      </c>
      <c r="U3173" s="5" t="s">
        <v>105</v>
      </c>
    </row>
    <row r="3174" spans="1:21">
      <c r="A3174" s="6" t="s">
        <v>87</v>
      </c>
      <c r="B3174" s="7">
        <v>1</v>
      </c>
      <c r="C3174" s="5">
        <v>3421</v>
      </c>
      <c r="D3174" s="5">
        <v>42</v>
      </c>
      <c r="E3174" s="8" t="s">
        <v>4256</v>
      </c>
      <c r="F3174" s="8">
        <v>42142801</v>
      </c>
      <c r="G3174" s="5" t="s">
        <v>4257</v>
      </c>
      <c r="H3174" s="5" t="s">
        <v>221</v>
      </c>
      <c r="I3174" s="6" t="s">
        <v>91</v>
      </c>
      <c r="J3174" s="6" t="s">
        <v>91</v>
      </c>
      <c r="K3174" s="6" t="s">
        <v>91</v>
      </c>
      <c r="L3174" s="6" t="s">
        <v>91</v>
      </c>
      <c r="M3174" s="5" t="s">
        <v>92</v>
      </c>
      <c r="N3174" s="6" t="s">
        <v>91</v>
      </c>
      <c r="O3174" s="6" t="s">
        <v>91</v>
      </c>
      <c r="P3174" s="6" t="s">
        <v>91</v>
      </c>
      <c r="Q3174" s="6" t="s">
        <v>91</v>
      </c>
      <c r="R3174" s="5">
        <v>1</v>
      </c>
      <c r="S3174" s="5">
        <v>0</v>
      </c>
      <c r="T3174" s="5" t="s">
        <v>93</v>
      </c>
      <c r="U3174" s="5" t="s">
        <v>105</v>
      </c>
    </row>
    <row r="3175" spans="1:21">
      <c r="A3175" s="6" t="s">
        <v>87</v>
      </c>
      <c r="B3175" s="7">
        <v>1</v>
      </c>
      <c r="C3175" s="5">
        <v>3422</v>
      </c>
      <c r="D3175" s="5">
        <v>42</v>
      </c>
      <c r="E3175" s="8" t="s">
        <v>4256</v>
      </c>
      <c r="F3175" s="8">
        <v>42142802</v>
      </c>
      <c r="G3175" s="5" t="s">
        <v>4258</v>
      </c>
      <c r="H3175" s="5" t="s">
        <v>223</v>
      </c>
      <c r="I3175" s="6" t="s">
        <v>91</v>
      </c>
      <c r="J3175" s="6" t="s">
        <v>91</v>
      </c>
      <c r="K3175" s="6" t="s">
        <v>91</v>
      </c>
      <c r="L3175" s="6" t="s">
        <v>91</v>
      </c>
      <c r="M3175" s="5" t="s">
        <v>92</v>
      </c>
      <c r="N3175" s="6" t="s">
        <v>91</v>
      </c>
      <c r="O3175" s="6" t="s">
        <v>91</v>
      </c>
      <c r="P3175" s="6" t="s">
        <v>91</v>
      </c>
      <c r="Q3175" s="6" t="s">
        <v>91</v>
      </c>
      <c r="R3175" s="5">
        <v>1</v>
      </c>
      <c r="S3175" s="5">
        <v>0</v>
      </c>
      <c r="T3175" s="5" t="s">
        <v>93</v>
      </c>
      <c r="U3175" s="5" t="s">
        <v>105</v>
      </c>
    </row>
    <row r="3176" spans="1:21">
      <c r="A3176" s="6" t="s">
        <v>87</v>
      </c>
      <c r="B3176" s="7">
        <v>1</v>
      </c>
      <c r="C3176" s="5">
        <v>3423</v>
      </c>
      <c r="D3176" s="5">
        <v>42</v>
      </c>
      <c r="E3176" s="8" t="s">
        <v>4256</v>
      </c>
      <c r="F3176" s="8">
        <v>42142803</v>
      </c>
      <c r="G3176" s="5" t="s">
        <v>4259</v>
      </c>
      <c r="H3176" s="5" t="s">
        <v>225</v>
      </c>
      <c r="I3176" s="6" t="s">
        <v>91</v>
      </c>
      <c r="J3176" s="6" t="s">
        <v>91</v>
      </c>
      <c r="K3176" s="6" t="s">
        <v>91</v>
      </c>
      <c r="L3176" s="6" t="s">
        <v>91</v>
      </c>
      <c r="M3176" s="5" t="s">
        <v>92</v>
      </c>
      <c r="N3176" s="6" t="s">
        <v>91</v>
      </c>
      <c r="O3176" s="6" t="s">
        <v>91</v>
      </c>
      <c r="P3176" s="6" t="s">
        <v>91</v>
      </c>
      <c r="Q3176" s="6" t="s">
        <v>91</v>
      </c>
      <c r="R3176" s="5">
        <v>1</v>
      </c>
      <c r="S3176" s="5">
        <v>0</v>
      </c>
      <c r="T3176" s="5" t="s">
        <v>93</v>
      </c>
      <c r="U3176" s="5" t="s">
        <v>105</v>
      </c>
    </row>
    <row r="3177" spans="1:21">
      <c r="A3177" s="6" t="s">
        <v>87</v>
      </c>
      <c r="B3177" s="7">
        <v>1</v>
      </c>
      <c r="C3177" s="5">
        <v>3424</v>
      </c>
      <c r="D3177" s="5">
        <v>42</v>
      </c>
      <c r="E3177" s="8" t="s">
        <v>4256</v>
      </c>
      <c r="F3177" s="8">
        <v>42142804</v>
      </c>
      <c r="G3177" s="5" t="s">
        <v>4260</v>
      </c>
      <c r="H3177" s="5" t="s">
        <v>227</v>
      </c>
      <c r="I3177" s="6" t="s">
        <v>91</v>
      </c>
      <c r="J3177" s="6" t="s">
        <v>91</v>
      </c>
      <c r="K3177" s="6" t="s">
        <v>91</v>
      </c>
      <c r="L3177" s="6" t="s">
        <v>91</v>
      </c>
      <c r="M3177" s="5" t="s">
        <v>92</v>
      </c>
      <c r="N3177" s="6" t="s">
        <v>91</v>
      </c>
      <c r="O3177" s="6" t="s">
        <v>91</v>
      </c>
      <c r="P3177" s="6" t="s">
        <v>91</v>
      </c>
      <c r="Q3177" s="6" t="s">
        <v>91</v>
      </c>
      <c r="R3177" s="5">
        <v>1</v>
      </c>
      <c r="S3177" s="5">
        <v>0</v>
      </c>
      <c r="T3177" s="5" t="s">
        <v>93</v>
      </c>
      <c r="U3177" s="5" t="s">
        <v>105</v>
      </c>
    </row>
    <row r="3178" spans="1:21">
      <c r="A3178" s="6" t="s">
        <v>87</v>
      </c>
      <c r="B3178" s="7">
        <v>1</v>
      </c>
      <c r="C3178" s="5">
        <v>3425</v>
      </c>
      <c r="D3178" s="5">
        <v>42</v>
      </c>
      <c r="E3178" s="8" t="s">
        <v>4088</v>
      </c>
      <c r="F3178" s="8">
        <v>421429</v>
      </c>
      <c r="G3178" s="5" t="s">
        <v>4261</v>
      </c>
      <c r="H3178" s="5" t="s">
        <v>4262</v>
      </c>
      <c r="I3178" s="6" t="s">
        <v>91</v>
      </c>
      <c r="J3178" s="6" t="s">
        <v>91</v>
      </c>
      <c r="K3178" s="6" t="s">
        <v>91</v>
      </c>
      <c r="L3178" s="6" t="s">
        <v>91</v>
      </c>
      <c r="M3178" s="5" t="s">
        <v>92</v>
      </c>
      <c r="N3178" s="6" t="s">
        <v>91</v>
      </c>
      <c r="O3178" s="6" t="s">
        <v>91</v>
      </c>
      <c r="P3178" s="6" t="s">
        <v>91</v>
      </c>
      <c r="Q3178" s="6" t="s">
        <v>91</v>
      </c>
      <c r="R3178" s="5">
        <v>1</v>
      </c>
      <c r="S3178" s="5">
        <v>0</v>
      </c>
      <c r="T3178" s="5" t="s">
        <v>93</v>
      </c>
      <c r="U3178" s="5" t="s">
        <v>105</v>
      </c>
    </row>
    <row r="3179" spans="1:21">
      <c r="A3179" s="6" t="s">
        <v>87</v>
      </c>
      <c r="B3179" s="7">
        <v>1</v>
      </c>
      <c r="C3179" s="5">
        <v>3426</v>
      </c>
      <c r="D3179" s="5">
        <v>42</v>
      </c>
      <c r="E3179" s="8" t="s">
        <v>4263</v>
      </c>
      <c r="F3179" s="8">
        <v>42142901</v>
      </c>
      <c r="G3179" s="5" t="s">
        <v>4264</v>
      </c>
      <c r="H3179" s="5" t="s">
        <v>221</v>
      </c>
      <c r="I3179" s="6" t="s">
        <v>91</v>
      </c>
      <c r="J3179" s="6" t="s">
        <v>91</v>
      </c>
      <c r="K3179" s="6" t="s">
        <v>91</v>
      </c>
      <c r="L3179" s="6" t="s">
        <v>91</v>
      </c>
      <c r="M3179" s="5" t="s">
        <v>92</v>
      </c>
      <c r="N3179" s="6" t="s">
        <v>91</v>
      </c>
      <c r="O3179" s="6" t="s">
        <v>91</v>
      </c>
      <c r="P3179" s="6" t="s">
        <v>91</v>
      </c>
      <c r="Q3179" s="6" t="s">
        <v>91</v>
      </c>
      <c r="R3179" s="5">
        <v>1</v>
      </c>
      <c r="S3179" s="5">
        <v>0</v>
      </c>
      <c r="T3179" s="5" t="s">
        <v>93</v>
      </c>
      <c r="U3179" s="5" t="s">
        <v>105</v>
      </c>
    </row>
    <row r="3180" spans="1:21">
      <c r="A3180" s="6" t="s">
        <v>87</v>
      </c>
      <c r="B3180" s="7">
        <v>1</v>
      </c>
      <c r="C3180" s="5">
        <v>3427</v>
      </c>
      <c r="D3180" s="5">
        <v>42</v>
      </c>
      <c r="E3180" s="8" t="s">
        <v>4263</v>
      </c>
      <c r="F3180" s="8">
        <v>42142902</v>
      </c>
      <c r="G3180" s="5" t="s">
        <v>4265</v>
      </c>
      <c r="H3180" s="5" t="s">
        <v>223</v>
      </c>
      <c r="I3180" s="6" t="s">
        <v>91</v>
      </c>
      <c r="J3180" s="6" t="s">
        <v>91</v>
      </c>
      <c r="K3180" s="6" t="s">
        <v>91</v>
      </c>
      <c r="L3180" s="6" t="s">
        <v>91</v>
      </c>
      <c r="M3180" s="5" t="s">
        <v>92</v>
      </c>
      <c r="N3180" s="6" t="s">
        <v>91</v>
      </c>
      <c r="O3180" s="6" t="s">
        <v>91</v>
      </c>
      <c r="P3180" s="6" t="s">
        <v>91</v>
      </c>
      <c r="Q3180" s="6" t="s">
        <v>91</v>
      </c>
      <c r="R3180" s="5">
        <v>1</v>
      </c>
      <c r="S3180" s="5">
        <v>0</v>
      </c>
      <c r="T3180" s="5" t="s">
        <v>93</v>
      </c>
      <c r="U3180" s="5" t="s">
        <v>105</v>
      </c>
    </row>
    <row r="3181" spans="1:21">
      <c r="A3181" s="6" t="s">
        <v>87</v>
      </c>
      <c r="B3181" s="7">
        <v>1</v>
      </c>
      <c r="C3181" s="5">
        <v>3428</v>
      </c>
      <c r="D3181" s="5">
        <v>42</v>
      </c>
      <c r="E3181" s="8" t="s">
        <v>4263</v>
      </c>
      <c r="F3181" s="8">
        <v>42142903</v>
      </c>
      <c r="G3181" s="5" t="s">
        <v>4266</v>
      </c>
      <c r="H3181" s="5" t="s">
        <v>225</v>
      </c>
      <c r="I3181" s="6" t="s">
        <v>91</v>
      </c>
      <c r="J3181" s="6" t="s">
        <v>91</v>
      </c>
      <c r="K3181" s="6" t="s">
        <v>91</v>
      </c>
      <c r="L3181" s="6" t="s">
        <v>91</v>
      </c>
      <c r="M3181" s="5" t="s">
        <v>92</v>
      </c>
      <c r="N3181" s="6" t="s">
        <v>91</v>
      </c>
      <c r="O3181" s="6" t="s">
        <v>91</v>
      </c>
      <c r="P3181" s="6" t="s">
        <v>91</v>
      </c>
      <c r="Q3181" s="6" t="s">
        <v>91</v>
      </c>
      <c r="R3181" s="5">
        <v>1</v>
      </c>
      <c r="S3181" s="5">
        <v>0</v>
      </c>
      <c r="T3181" s="5" t="s">
        <v>93</v>
      </c>
      <c r="U3181" s="5" t="s">
        <v>105</v>
      </c>
    </row>
    <row r="3182" spans="1:21">
      <c r="A3182" s="6" t="s">
        <v>87</v>
      </c>
      <c r="B3182" s="7">
        <v>1</v>
      </c>
      <c r="C3182" s="5">
        <v>3429</v>
      </c>
      <c r="D3182" s="5">
        <v>42</v>
      </c>
      <c r="E3182" s="8" t="s">
        <v>4263</v>
      </c>
      <c r="F3182" s="8">
        <v>42142904</v>
      </c>
      <c r="G3182" s="5" t="s">
        <v>4267</v>
      </c>
      <c r="H3182" s="5" t="s">
        <v>227</v>
      </c>
      <c r="I3182" s="6" t="s">
        <v>91</v>
      </c>
      <c r="J3182" s="6" t="s">
        <v>91</v>
      </c>
      <c r="K3182" s="6" t="s">
        <v>91</v>
      </c>
      <c r="L3182" s="6" t="s">
        <v>91</v>
      </c>
      <c r="M3182" s="5" t="s">
        <v>92</v>
      </c>
      <c r="N3182" s="6" t="s">
        <v>91</v>
      </c>
      <c r="O3182" s="6" t="s">
        <v>91</v>
      </c>
      <c r="P3182" s="6" t="s">
        <v>91</v>
      </c>
      <c r="Q3182" s="6" t="s">
        <v>91</v>
      </c>
      <c r="R3182" s="5">
        <v>1</v>
      </c>
      <c r="S3182" s="5">
        <v>0</v>
      </c>
      <c r="T3182" s="5" t="s">
        <v>93</v>
      </c>
      <c r="U3182" s="5" t="s">
        <v>105</v>
      </c>
    </row>
    <row r="3183" spans="1:21">
      <c r="A3183" s="6" t="s">
        <v>87</v>
      </c>
      <c r="B3183" s="7">
        <v>1</v>
      </c>
      <c r="C3183" s="5">
        <v>3430</v>
      </c>
      <c r="D3183" s="5">
        <v>42</v>
      </c>
      <c r="E3183" s="8" t="s">
        <v>4088</v>
      </c>
      <c r="F3183" s="8">
        <v>421430</v>
      </c>
      <c r="G3183" s="5" t="s">
        <v>4268</v>
      </c>
      <c r="H3183" s="5" t="s">
        <v>4269</v>
      </c>
      <c r="I3183" s="6" t="s">
        <v>91</v>
      </c>
      <c r="J3183" s="6" t="s">
        <v>91</v>
      </c>
      <c r="K3183" s="6" t="s">
        <v>91</v>
      </c>
      <c r="L3183" s="6" t="s">
        <v>91</v>
      </c>
      <c r="M3183" s="5" t="s">
        <v>92</v>
      </c>
      <c r="N3183" s="6" t="s">
        <v>91</v>
      </c>
      <c r="O3183" s="6" t="s">
        <v>91</v>
      </c>
      <c r="P3183" s="6" t="s">
        <v>91</v>
      </c>
      <c r="Q3183" s="6" t="s">
        <v>91</v>
      </c>
      <c r="R3183" s="5">
        <v>1</v>
      </c>
      <c r="S3183" s="5">
        <v>0</v>
      </c>
      <c r="T3183" s="5" t="s">
        <v>93</v>
      </c>
      <c r="U3183" s="5" t="s">
        <v>105</v>
      </c>
    </row>
    <row r="3184" spans="1:21">
      <c r="A3184" s="6" t="s">
        <v>87</v>
      </c>
      <c r="B3184" s="7">
        <v>1</v>
      </c>
      <c r="C3184" s="5">
        <v>3431</v>
      </c>
      <c r="D3184" s="5">
        <v>42</v>
      </c>
      <c r="E3184" s="8" t="s">
        <v>4270</v>
      </c>
      <c r="F3184" s="8">
        <v>42143001</v>
      </c>
      <c r="G3184" s="5" t="s">
        <v>4271</v>
      </c>
      <c r="H3184" s="5" t="s">
        <v>221</v>
      </c>
      <c r="I3184" s="6" t="s">
        <v>91</v>
      </c>
      <c r="J3184" s="6" t="s">
        <v>91</v>
      </c>
      <c r="K3184" s="6" t="s">
        <v>91</v>
      </c>
      <c r="L3184" s="6" t="s">
        <v>91</v>
      </c>
      <c r="M3184" s="5" t="s">
        <v>92</v>
      </c>
      <c r="N3184" s="6" t="s">
        <v>91</v>
      </c>
      <c r="O3184" s="6" t="s">
        <v>91</v>
      </c>
      <c r="P3184" s="6" t="s">
        <v>91</v>
      </c>
      <c r="Q3184" s="6" t="s">
        <v>91</v>
      </c>
      <c r="R3184" s="5">
        <v>1</v>
      </c>
      <c r="S3184" s="5">
        <v>0</v>
      </c>
      <c r="T3184" s="5" t="s">
        <v>93</v>
      </c>
      <c r="U3184" s="5" t="s">
        <v>105</v>
      </c>
    </row>
    <row r="3185" spans="1:21">
      <c r="A3185" s="6" t="s">
        <v>87</v>
      </c>
      <c r="B3185" s="7">
        <v>1</v>
      </c>
      <c r="C3185" s="5">
        <v>3432</v>
      </c>
      <c r="D3185" s="5">
        <v>42</v>
      </c>
      <c r="E3185" s="8" t="s">
        <v>4270</v>
      </c>
      <c r="F3185" s="8">
        <v>42143002</v>
      </c>
      <c r="G3185" s="5" t="s">
        <v>4272</v>
      </c>
      <c r="H3185" s="5" t="s">
        <v>223</v>
      </c>
      <c r="I3185" s="6" t="s">
        <v>91</v>
      </c>
      <c r="J3185" s="6" t="s">
        <v>91</v>
      </c>
      <c r="K3185" s="6" t="s">
        <v>91</v>
      </c>
      <c r="L3185" s="6" t="s">
        <v>91</v>
      </c>
      <c r="M3185" s="5" t="s">
        <v>92</v>
      </c>
      <c r="N3185" s="6" t="s">
        <v>91</v>
      </c>
      <c r="O3185" s="6" t="s">
        <v>91</v>
      </c>
      <c r="P3185" s="6" t="s">
        <v>91</v>
      </c>
      <c r="Q3185" s="6" t="s">
        <v>91</v>
      </c>
      <c r="R3185" s="5">
        <v>1</v>
      </c>
      <c r="S3185" s="5">
        <v>0</v>
      </c>
      <c r="T3185" s="5" t="s">
        <v>93</v>
      </c>
      <c r="U3185" s="5" t="s">
        <v>105</v>
      </c>
    </row>
    <row r="3186" spans="1:21">
      <c r="A3186" s="6" t="s">
        <v>87</v>
      </c>
      <c r="B3186" s="7">
        <v>1</v>
      </c>
      <c r="C3186" s="5">
        <v>3433</v>
      </c>
      <c r="D3186" s="5">
        <v>42</v>
      </c>
      <c r="E3186" s="8" t="s">
        <v>4270</v>
      </c>
      <c r="F3186" s="8">
        <v>42143003</v>
      </c>
      <c r="G3186" s="5" t="s">
        <v>4273</v>
      </c>
      <c r="H3186" s="5" t="s">
        <v>225</v>
      </c>
      <c r="I3186" s="6" t="s">
        <v>91</v>
      </c>
      <c r="J3186" s="6" t="s">
        <v>91</v>
      </c>
      <c r="K3186" s="6" t="s">
        <v>91</v>
      </c>
      <c r="L3186" s="6" t="s">
        <v>91</v>
      </c>
      <c r="M3186" s="5" t="s">
        <v>92</v>
      </c>
      <c r="N3186" s="6" t="s">
        <v>91</v>
      </c>
      <c r="O3186" s="6" t="s">
        <v>91</v>
      </c>
      <c r="P3186" s="6" t="s">
        <v>91</v>
      </c>
      <c r="Q3186" s="6" t="s">
        <v>91</v>
      </c>
      <c r="R3186" s="5">
        <v>1</v>
      </c>
      <c r="S3186" s="5">
        <v>0</v>
      </c>
      <c r="T3186" s="5" t="s">
        <v>93</v>
      </c>
      <c r="U3186" s="5" t="s">
        <v>105</v>
      </c>
    </row>
    <row r="3187" spans="1:21">
      <c r="A3187" s="6" t="s">
        <v>87</v>
      </c>
      <c r="B3187" s="7">
        <v>1</v>
      </c>
      <c r="C3187" s="5">
        <v>3434</v>
      </c>
      <c r="D3187" s="5">
        <v>42</v>
      </c>
      <c r="E3187" s="8" t="s">
        <v>4270</v>
      </c>
      <c r="F3187" s="8">
        <v>42143004</v>
      </c>
      <c r="G3187" s="5" t="s">
        <v>4274</v>
      </c>
      <c r="H3187" s="5" t="s">
        <v>227</v>
      </c>
      <c r="I3187" s="6" t="s">
        <v>91</v>
      </c>
      <c r="J3187" s="6" t="s">
        <v>91</v>
      </c>
      <c r="K3187" s="6" t="s">
        <v>91</v>
      </c>
      <c r="L3187" s="6" t="s">
        <v>91</v>
      </c>
      <c r="M3187" s="5" t="s">
        <v>92</v>
      </c>
      <c r="N3187" s="6" t="s">
        <v>91</v>
      </c>
      <c r="O3187" s="6" t="s">
        <v>91</v>
      </c>
      <c r="P3187" s="6" t="s">
        <v>91</v>
      </c>
      <c r="Q3187" s="6" t="s">
        <v>91</v>
      </c>
      <c r="R3187" s="5">
        <v>1</v>
      </c>
      <c r="S3187" s="5">
        <v>0</v>
      </c>
      <c r="T3187" s="5" t="s">
        <v>93</v>
      </c>
      <c r="U3187" s="5" t="s">
        <v>105</v>
      </c>
    </row>
    <row r="3188" spans="1:21">
      <c r="A3188" s="6" t="s">
        <v>87</v>
      </c>
      <c r="B3188" s="7">
        <v>1</v>
      </c>
      <c r="C3188" s="5">
        <v>3435</v>
      </c>
      <c r="D3188" s="5">
        <v>42</v>
      </c>
      <c r="E3188" s="8" t="s">
        <v>4088</v>
      </c>
      <c r="F3188" s="8">
        <v>421431</v>
      </c>
      <c r="G3188" s="5" t="s">
        <v>4275</v>
      </c>
      <c r="H3188" s="5" t="s">
        <v>4276</v>
      </c>
      <c r="I3188" s="5">
        <v>10065506402</v>
      </c>
      <c r="J3188" s="6" t="s">
        <v>91</v>
      </c>
      <c r="K3188" s="6" t="s">
        <v>91</v>
      </c>
      <c r="L3188" s="6" t="s">
        <v>91</v>
      </c>
      <c r="M3188" s="5" t="s">
        <v>92</v>
      </c>
      <c r="N3188" s="6" t="s">
        <v>91</v>
      </c>
      <c r="O3188" s="6" t="s">
        <v>91</v>
      </c>
      <c r="P3188" s="6" t="s">
        <v>91</v>
      </c>
      <c r="Q3188" s="6" t="s">
        <v>91</v>
      </c>
      <c r="R3188" s="5">
        <v>1</v>
      </c>
      <c r="S3188" s="5">
        <v>0</v>
      </c>
      <c r="T3188" s="5" t="s">
        <v>93</v>
      </c>
      <c r="U3188" s="5" t="s">
        <v>105</v>
      </c>
    </row>
    <row r="3189" spans="1:21">
      <c r="A3189" s="6" t="s">
        <v>87</v>
      </c>
      <c r="B3189" s="7">
        <v>1</v>
      </c>
      <c r="C3189" s="5">
        <v>3436</v>
      </c>
      <c r="D3189" s="5">
        <v>42</v>
      </c>
      <c r="E3189" s="8" t="s">
        <v>4277</v>
      </c>
      <c r="F3189" s="8">
        <v>42143101</v>
      </c>
      <c r="G3189" s="5" t="s">
        <v>4278</v>
      </c>
      <c r="H3189" s="5" t="s">
        <v>221</v>
      </c>
      <c r="I3189" s="6" t="s">
        <v>91</v>
      </c>
      <c r="J3189" s="6" t="s">
        <v>91</v>
      </c>
      <c r="K3189" s="6" t="s">
        <v>91</v>
      </c>
      <c r="L3189" s="6" t="s">
        <v>91</v>
      </c>
      <c r="M3189" s="5" t="s">
        <v>92</v>
      </c>
      <c r="N3189" s="6" t="s">
        <v>91</v>
      </c>
      <c r="O3189" s="6" t="s">
        <v>91</v>
      </c>
      <c r="P3189" s="6" t="s">
        <v>91</v>
      </c>
      <c r="Q3189" s="6" t="s">
        <v>91</v>
      </c>
      <c r="R3189" s="5">
        <v>1</v>
      </c>
      <c r="S3189" s="5">
        <v>0</v>
      </c>
      <c r="T3189" s="5" t="s">
        <v>93</v>
      </c>
      <c r="U3189" s="5" t="s">
        <v>105</v>
      </c>
    </row>
    <row r="3190" spans="1:21">
      <c r="A3190" s="6" t="s">
        <v>87</v>
      </c>
      <c r="B3190" s="7">
        <v>1</v>
      </c>
      <c r="C3190" s="5">
        <v>3437</v>
      </c>
      <c r="D3190" s="5">
        <v>42</v>
      </c>
      <c r="E3190" s="8" t="s">
        <v>4277</v>
      </c>
      <c r="F3190" s="8">
        <v>42143102</v>
      </c>
      <c r="G3190" s="5" t="s">
        <v>4279</v>
      </c>
      <c r="H3190" s="5" t="s">
        <v>223</v>
      </c>
      <c r="I3190" s="6" t="s">
        <v>91</v>
      </c>
      <c r="J3190" s="6" t="s">
        <v>91</v>
      </c>
      <c r="K3190" s="6" t="s">
        <v>91</v>
      </c>
      <c r="L3190" s="6" t="s">
        <v>91</v>
      </c>
      <c r="M3190" s="5" t="s">
        <v>92</v>
      </c>
      <c r="N3190" s="6" t="s">
        <v>91</v>
      </c>
      <c r="O3190" s="6" t="s">
        <v>91</v>
      </c>
      <c r="P3190" s="6" t="s">
        <v>91</v>
      </c>
      <c r="Q3190" s="6" t="s">
        <v>91</v>
      </c>
      <c r="R3190" s="5">
        <v>1</v>
      </c>
      <c r="S3190" s="5">
        <v>0</v>
      </c>
      <c r="T3190" s="5" t="s">
        <v>93</v>
      </c>
      <c r="U3190" s="5" t="s">
        <v>105</v>
      </c>
    </row>
    <row r="3191" spans="1:21">
      <c r="A3191" s="6" t="s">
        <v>87</v>
      </c>
      <c r="B3191" s="7">
        <v>1</v>
      </c>
      <c r="C3191" s="5">
        <v>3438</v>
      </c>
      <c r="D3191" s="5">
        <v>42</v>
      </c>
      <c r="E3191" s="8" t="s">
        <v>4277</v>
      </c>
      <c r="F3191" s="8">
        <v>42143103</v>
      </c>
      <c r="G3191" s="5" t="s">
        <v>4280</v>
      </c>
      <c r="H3191" s="5" t="s">
        <v>225</v>
      </c>
      <c r="I3191" s="6" t="s">
        <v>91</v>
      </c>
      <c r="J3191" s="6" t="s">
        <v>91</v>
      </c>
      <c r="K3191" s="6" t="s">
        <v>91</v>
      </c>
      <c r="L3191" s="6" t="s">
        <v>91</v>
      </c>
      <c r="M3191" s="5" t="s">
        <v>92</v>
      </c>
      <c r="N3191" s="6" t="s">
        <v>91</v>
      </c>
      <c r="O3191" s="6" t="s">
        <v>91</v>
      </c>
      <c r="P3191" s="6" t="s">
        <v>91</v>
      </c>
      <c r="Q3191" s="6" t="s">
        <v>91</v>
      </c>
      <c r="R3191" s="5">
        <v>1</v>
      </c>
      <c r="S3191" s="5">
        <v>0</v>
      </c>
      <c r="T3191" s="5" t="s">
        <v>93</v>
      </c>
      <c r="U3191" s="5" t="s">
        <v>105</v>
      </c>
    </row>
    <row r="3192" spans="1:21">
      <c r="A3192" s="6" t="s">
        <v>87</v>
      </c>
      <c r="B3192" s="7">
        <v>1</v>
      </c>
      <c r="C3192" s="5">
        <v>3440</v>
      </c>
      <c r="D3192" s="5">
        <v>42</v>
      </c>
      <c r="E3192" s="8" t="s">
        <v>4277</v>
      </c>
      <c r="F3192" s="8">
        <v>42143104</v>
      </c>
      <c r="G3192" s="5" t="s">
        <v>4281</v>
      </c>
      <c r="H3192" s="5" t="s">
        <v>227</v>
      </c>
      <c r="I3192" s="6" t="s">
        <v>91</v>
      </c>
      <c r="J3192" s="6" t="s">
        <v>91</v>
      </c>
      <c r="K3192" s="6" t="s">
        <v>91</v>
      </c>
      <c r="L3192" s="6" t="s">
        <v>91</v>
      </c>
      <c r="M3192" s="5" t="s">
        <v>92</v>
      </c>
      <c r="N3192" s="6" t="s">
        <v>91</v>
      </c>
      <c r="O3192" s="6" t="s">
        <v>91</v>
      </c>
      <c r="P3192" s="6" t="s">
        <v>91</v>
      </c>
      <c r="Q3192" s="6" t="s">
        <v>91</v>
      </c>
      <c r="R3192" s="5">
        <v>1</v>
      </c>
      <c r="S3192" s="5">
        <v>0</v>
      </c>
      <c r="T3192" s="5" t="s">
        <v>93</v>
      </c>
      <c r="U3192" s="5" t="s">
        <v>105</v>
      </c>
    </row>
    <row r="3193" spans="1:21">
      <c r="A3193" s="6" t="s">
        <v>87</v>
      </c>
      <c r="B3193" s="7">
        <v>1</v>
      </c>
      <c r="C3193" s="5">
        <v>3441</v>
      </c>
      <c r="D3193" s="5">
        <v>42</v>
      </c>
      <c r="E3193" s="8" t="s">
        <v>4088</v>
      </c>
      <c r="F3193" s="8">
        <v>421432</v>
      </c>
      <c r="G3193" s="5" t="s">
        <v>4282</v>
      </c>
      <c r="H3193" s="5" t="s">
        <v>4283</v>
      </c>
      <c r="I3193" s="6" t="s">
        <v>91</v>
      </c>
      <c r="J3193" s="6" t="s">
        <v>91</v>
      </c>
      <c r="K3193" s="6" t="s">
        <v>91</v>
      </c>
      <c r="L3193" s="6" t="s">
        <v>91</v>
      </c>
      <c r="M3193" s="5" t="s">
        <v>92</v>
      </c>
      <c r="N3193" s="6" t="s">
        <v>91</v>
      </c>
      <c r="O3193" s="6" t="s">
        <v>91</v>
      </c>
      <c r="P3193" s="6" t="s">
        <v>91</v>
      </c>
      <c r="Q3193" s="6" t="s">
        <v>91</v>
      </c>
      <c r="R3193" s="5">
        <v>1</v>
      </c>
      <c r="S3193" s="5">
        <v>0</v>
      </c>
      <c r="T3193" s="5" t="s">
        <v>93</v>
      </c>
      <c r="U3193" s="5" t="s">
        <v>105</v>
      </c>
    </row>
    <row r="3194" spans="1:21">
      <c r="A3194" s="6" t="s">
        <v>87</v>
      </c>
      <c r="B3194" s="7">
        <v>1</v>
      </c>
      <c r="C3194" s="5">
        <v>3442</v>
      </c>
      <c r="D3194" s="5">
        <v>42</v>
      </c>
      <c r="E3194" s="8" t="s">
        <v>4284</v>
      </c>
      <c r="F3194" s="8">
        <v>42143201</v>
      </c>
      <c r="G3194" s="5" t="s">
        <v>4285</v>
      </c>
      <c r="H3194" s="5" t="s">
        <v>221</v>
      </c>
      <c r="I3194" s="6" t="s">
        <v>91</v>
      </c>
      <c r="J3194" s="6" t="s">
        <v>91</v>
      </c>
      <c r="K3194" s="6" t="s">
        <v>91</v>
      </c>
      <c r="L3194" s="6" t="s">
        <v>91</v>
      </c>
      <c r="M3194" s="5" t="s">
        <v>92</v>
      </c>
      <c r="N3194" s="6" t="s">
        <v>91</v>
      </c>
      <c r="O3194" s="6" t="s">
        <v>91</v>
      </c>
      <c r="P3194" s="6" t="s">
        <v>91</v>
      </c>
      <c r="Q3194" s="6" t="s">
        <v>91</v>
      </c>
      <c r="R3194" s="5">
        <v>1</v>
      </c>
      <c r="S3194" s="5">
        <v>0</v>
      </c>
      <c r="T3194" s="5" t="s">
        <v>93</v>
      </c>
      <c r="U3194" s="5" t="s">
        <v>105</v>
      </c>
    </row>
    <row r="3195" spans="1:21">
      <c r="A3195" s="6" t="s">
        <v>87</v>
      </c>
      <c r="B3195" s="7">
        <v>1</v>
      </c>
      <c r="C3195" s="5">
        <v>3443</v>
      </c>
      <c r="D3195" s="5">
        <v>42</v>
      </c>
      <c r="E3195" s="8" t="s">
        <v>4284</v>
      </c>
      <c r="F3195" s="8">
        <v>42143202</v>
      </c>
      <c r="G3195" s="5" t="s">
        <v>4286</v>
      </c>
      <c r="H3195" s="5" t="s">
        <v>223</v>
      </c>
      <c r="I3195" s="6" t="s">
        <v>91</v>
      </c>
      <c r="J3195" s="6" t="s">
        <v>91</v>
      </c>
      <c r="K3195" s="6" t="s">
        <v>91</v>
      </c>
      <c r="L3195" s="6" t="s">
        <v>91</v>
      </c>
      <c r="M3195" s="5" t="s">
        <v>92</v>
      </c>
      <c r="N3195" s="6" t="s">
        <v>91</v>
      </c>
      <c r="O3195" s="6" t="s">
        <v>91</v>
      </c>
      <c r="P3195" s="6" t="s">
        <v>91</v>
      </c>
      <c r="Q3195" s="6" t="s">
        <v>91</v>
      </c>
      <c r="R3195" s="5">
        <v>1</v>
      </c>
      <c r="S3195" s="5">
        <v>0</v>
      </c>
      <c r="T3195" s="5" t="s">
        <v>93</v>
      </c>
      <c r="U3195" s="5" t="s">
        <v>105</v>
      </c>
    </row>
    <row r="3196" spans="1:21">
      <c r="A3196" s="6" t="s">
        <v>87</v>
      </c>
      <c r="B3196" s="7">
        <v>1</v>
      </c>
      <c r="C3196" s="5">
        <v>3444</v>
      </c>
      <c r="D3196" s="5">
        <v>42</v>
      </c>
      <c r="E3196" s="8" t="s">
        <v>4284</v>
      </c>
      <c r="F3196" s="8">
        <v>42143203</v>
      </c>
      <c r="G3196" s="5" t="s">
        <v>4287</v>
      </c>
      <c r="H3196" s="5" t="s">
        <v>225</v>
      </c>
      <c r="I3196" s="6" t="s">
        <v>91</v>
      </c>
      <c r="J3196" s="6" t="s">
        <v>91</v>
      </c>
      <c r="K3196" s="6" t="s">
        <v>91</v>
      </c>
      <c r="L3196" s="6" t="s">
        <v>91</v>
      </c>
      <c r="M3196" s="5" t="s">
        <v>92</v>
      </c>
      <c r="N3196" s="6" t="s">
        <v>91</v>
      </c>
      <c r="O3196" s="6" t="s">
        <v>91</v>
      </c>
      <c r="P3196" s="6" t="s">
        <v>91</v>
      </c>
      <c r="Q3196" s="6" t="s">
        <v>91</v>
      </c>
      <c r="R3196" s="5">
        <v>1</v>
      </c>
      <c r="S3196" s="5">
        <v>0</v>
      </c>
      <c r="T3196" s="5" t="s">
        <v>93</v>
      </c>
      <c r="U3196" s="5" t="s">
        <v>105</v>
      </c>
    </row>
    <row r="3197" spans="1:21">
      <c r="A3197" s="6" t="s">
        <v>87</v>
      </c>
      <c r="B3197" s="7">
        <v>1</v>
      </c>
      <c r="C3197" s="5">
        <v>3445</v>
      </c>
      <c r="D3197" s="5">
        <v>42</v>
      </c>
      <c r="E3197" s="8" t="s">
        <v>4284</v>
      </c>
      <c r="F3197" s="8">
        <v>42143204</v>
      </c>
      <c r="G3197" s="5" t="s">
        <v>4288</v>
      </c>
      <c r="H3197" s="5" t="s">
        <v>227</v>
      </c>
      <c r="I3197" s="6" t="s">
        <v>91</v>
      </c>
      <c r="J3197" s="6" t="s">
        <v>91</v>
      </c>
      <c r="K3197" s="6" t="s">
        <v>91</v>
      </c>
      <c r="L3197" s="6" t="s">
        <v>91</v>
      </c>
      <c r="M3197" s="5" t="s">
        <v>92</v>
      </c>
      <c r="N3197" s="6" t="s">
        <v>91</v>
      </c>
      <c r="O3197" s="6" t="s">
        <v>91</v>
      </c>
      <c r="P3197" s="6" t="s">
        <v>91</v>
      </c>
      <c r="Q3197" s="6" t="s">
        <v>91</v>
      </c>
      <c r="R3197" s="5">
        <v>1</v>
      </c>
      <c r="S3197" s="5">
        <v>0</v>
      </c>
      <c r="T3197" s="5" t="s">
        <v>93</v>
      </c>
      <c r="U3197" s="5" t="s">
        <v>105</v>
      </c>
    </row>
    <row r="3198" spans="1:21">
      <c r="A3198" s="6" t="s">
        <v>87</v>
      </c>
      <c r="B3198" s="7">
        <v>1</v>
      </c>
      <c r="C3198" s="5">
        <v>3446</v>
      </c>
      <c r="D3198" s="5">
        <v>42</v>
      </c>
      <c r="E3198" s="8" t="s">
        <v>4088</v>
      </c>
      <c r="F3198" s="8">
        <v>421433</v>
      </c>
      <c r="G3198" s="5" t="s">
        <v>4289</v>
      </c>
      <c r="H3198" s="5" t="s">
        <v>4290</v>
      </c>
      <c r="I3198" s="6" t="s">
        <v>91</v>
      </c>
      <c r="J3198" s="6" t="s">
        <v>91</v>
      </c>
      <c r="K3198" s="6" t="s">
        <v>91</v>
      </c>
      <c r="L3198" s="6" t="s">
        <v>91</v>
      </c>
      <c r="M3198" s="5" t="s">
        <v>92</v>
      </c>
      <c r="N3198" s="6" t="s">
        <v>91</v>
      </c>
      <c r="O3198" s="6" t="s">
        <v>91</v>
      </c>
      <c r="P3198" s="6" t="s">
        <v>91</v>
      </c>
      <c r="Q3198" s="6" t="s">
        <v>91</v>
      </c>
      <c r="R3198" s="5">
        <v>1</v>
      </c>
      <c r="S3198" s="5">
        <v>0</v>
      </c>
      <c r="T3198" s="5" t="s">
        <v>93</v>
      </c>
      <c r="U3198" s="5" t="s">
        <v>105</v>
      </c>
    </row>
    <row r="3199" spans="1:21">
      <c r="A3199" s="6" t="s">
        <v>87</v>
      </c>
      <c r="B3199" s="7">
        <v>1</v>
      </c>
      <c r="C3199" s="5">
        <v>3447</v>
      </c>
      <c r="D3199" s="5">
        <v>42</v>
      </c>
      <c r="E3199" s="8" t="s">
        <v>4291</v>
      </c>
      <c r="F3199" s="8">
        <v>42143301</v>
      </c>
      <c r="G3199" s="5" t="s">
        <v>4292</v>
      </c>
      <c r="H3199" s="5" t="s">
        <v>221</v>
      </c>
      <c r="I3199" s="6" t="s">
        <v>91</v>
      </c>
      <c r="J3199" s="6" t="s">
        <v>91</v>
      </c>
      <c r="K3199" s="6" t="s">
        <v>91</v>
      </c>
      <c r="L3199" s="6" t="s">
        <v>91</v>
      </c>
      <c r="M3199" s="5" t="s">
        <v>92</v>
      </c>
      <c r="N3199" s="6" t="s">
        <v>91</v>
      </c>
      <c r="O3199" s="6" t="s">
        <v>91</v>
      </c>
      <c r="P3199" s="6" t="s">
        <v>91</v>
      </c>
      <c r="Q3199" s="6" t="s">
        <v>91</v>
      </c>
      <c r="R3199" s="5">
        <v>1</v>
      </c>
      <c r="S3199" s="5">
        <v>0</v>
      </c>
      <c r="T3199" s="5" t="s">
        <v>93</v>
      </c>
      <c r="U3199" s="5" t="s">
        <v>105</v>
      </c>
    </row>
    <row r="3200" spans="1:21">
      <c r="A3200" s="6" t="s">
        <v>87</v>
      </c>
      <c r="B3200" s="7">
        <v>1</v>
      </c>
      <c r="C3200" s="5">
        <v>3448</v>
      </c>
      <c r="D3200" s="5">
        <v>42</v>
      </c>
      <c r="E3200" s="8" t="s">
        <v>4291</v>
      </c>
      <c r="F3200" s="8">
        <v>42143302</v>
      </c>
      <c r="G3200" s="5" t="s">
        <v>4293</v>
      </c>
      <c r="H3200" s="5" t="s">
        <v>223</v>
      </c>
      <c r="I3200" s="6" t="s">
        <v>91</v>
      </c>
      <c r="J3200" s="6" t="s">
        <v>91</v>
      </c>
      <c r="K3200" s="6" t="s">
        <v>91</v>
      </c>
      <c r="L3200" s="6" t="s">
        <v>91</v>
      </c>
      <c r="M3200" s="5" t="s">
        <v>92</v>
      </c>
      <c r="N3200" s="6" t="s">
        <v>91</v>
      </c>
      <c r="O3200" s="6" t="s">
        <v>91</v>
      </c>
      <c r="P3200" s="6" t="s">
        <v>91</v>
      </c>
      <c r="Q3200" s="6" t="s">
        <v>91</v>
      </c>
      <c r="R3200" s="5">
        <v>1</v>
      </c>
      <c r="S3200" s="5">
        <v>0</v>
      </c>
      <c r="T3200" s="5" t="s">
        <v>93</v>
      </c>
      <c r="U3200" s="5" t="s">
        <v>105</v>
      </c>
    </row>
    <row r="3201" spans="1:21">
      <c r="A3201" s="6" t="s">
        <v>87</v>
      </c>
      <c r="B3201" s="7">
        <v>1</v>
      </c>
      <c r="C3201" s="5">
        <v>3449</v>
      </c>
      <c r="D3201" s="5">
        <v>42</v>
      </c>
      <c r="E3201" s="8" t="s">
        <v>4291</v>
      </c>
      <c r="F3201" s="8">
        <v>42143303</v>
      </c>
      <c r="G3201" s="5" t="s">
        <v>4294</v>
      </c>
      <c r="H3201" s="5" t="s">
        <v>225</v>
      </c>
      <c r="I3201" s="6" t="s">
        <v>91</v>
      </c>
      <c r="J3201" s="6" t="s">
        <v>91</v>
      </c>
      <c r="K3201" s="6" t="s">
        <v>91</v>
      </c>
      <c r="L3201" s="6" t="s">
        <v>91</v>
      </c>
      <c r="M3201" s="5" t="s">
        <v>92</v>
      </c>
      <c r="N3201" s="6" t="s">
        <v>91</v>
      </c>
      <c r="O3201" s="6" t="s">
        <v>91</v>
      </c>
      <c r="P3201" s="6" t="s">
        <v>91</v>
      </c>
      <c r="Q3201" s="6" t="s">
        <v>91</v>
      </c>
      <c r="R3201" s="5">
        <v>1</v>
      </c>
      <c r="S3201" s="5">
        <v>0</v>
      </c>
      <c r="T3201" s="5" t="s">
        <v>93</v>
      </c>
      <c r="U3201" s="5" t="s">
        <v>105</v>
      </c>
    </row>
    <row r="3202" spans="1:21">
      <c r="A3202" s="6" t="s">
        <v>87</v>
      </c>
      <c r="B3202" s="7">
        <v>1</v>
      </c>
      <c r="C3202" s="5">
        <v>3450</v>
      </c>
      <c r="D3202" s="5">
        <v>42</v>
      </c>
      <c r="E3202" s="8" t="s">
        <v>4291</v>
      </c>
      <c r="F3202" s="8">
        <v>42143304</v>
      </c>
      <c r="G3202" s="5" t="s">
        <v>4295</v>
      </c>
      <c r="H3202" s="5" t="s">
        <v>227</v>
      </c>
      <c r="I3202" s="6" t="s">
        <v>91</v>
      </c>
      <c r="J3202" s="6" t="s">
        <v>91</v>
      </c>
      <c r="K3202" s="6" t="s">
        <v>91</v>
      </c>
      <c r="L3202" s="6" t="s">
        <v>91</v>
      </c>
      <c r="M3202" s="5" t="s">
        <v>92</v>
      </c>
      <c r="N3202" s="6" t="s">
        <v>91</v>
      </c>
      <c r="O3202" s="6" t="s">
        <v>91</v>
      </c>
      <c r="P3202" s="6" t="s">
        <v>91</v>
      </c>
      <c r="Q3202" s="6" t="s">
        <v>91</v>
      </c>
      <c r="R3202" s="5">
        <v>1</v>
      </c>
      <c r="S3202" s="5">
        <v>0</v>
      </c>
      <c r="T3202" s="5" t="s">
        <v>93</v>
      </c>
      <c r="U3202" s="5" t="s">
        <v>105</v>
      </c>
    </row>
    <row r="3203" spans="1:21">
      <c r="A3203" s="6" t="s">
        <v>87</v>
      </c>
      <c r="B3203" s="7">
        <v>1</v>
      </c>
      <c r="C3203" s="5">
        <v>3451</v>
      </c>
      <c r="D3203" s="5">
        <v>42</v>
      </c>
      <c r="E3203" s="8" t="s">
        <v>4088</v>
      </c>
      <c r="F3203" s="8">
        <v>421434</v>
      </c>
      <c r="G3203" s="5" t="s">
        <v>4296</v>
      </c>
      <c r="H3203" s="5" t="s">
        <v>4297</v>
      </c>
      <c r="I3203" s="6" t="s">
        <v>91</v>
      </c>
      <c r="J3203" s="6" t="s">
        <v>91</v>
      </c>
      <c r="K3203" s="6" t="s">
        <v>91</v>
      </c>
      <c r="L3203" s="6" t="s">
        <v>91</v>
      </c>
      <c r="M3203" s="5" t="s">
        <v>92</v>
      </c>
      <c r="N3203" s="6" t="s">
        <v>91</v>
      </c>
      <c r="O3203" s="6" t="s">
        <v>91</v>
      </c>
      <c r="P3203" s="6" t="s">
        <v>91</v>
      </c>
      <c r="Q3203" s="6" t="s">
        <v>91</v>
      </c>
      <c r="R3203" s="5">
        <v>1</v>
      </c>
      <c r="S3203" s="5">
        <v>0</v>
      </c>
      <c r="T3203" s="5" t="s">
        <v>93</v>
      </c>
      <c r="U3203" s="5" t="s">
        <v>105</v>
      </c>
    </row>
    <row r="3204" spans="1:21">
      <c r="A3204" s="6" t="s">
        <v>87</v>
      </c>
      <c r="B3204" s="7">
        <v>1</v>
      </c>
      <c r="C3204" s="5">
        <v>3452</v>
      </c>
      <c r="D3204" s="5">
        <v>42</v>
      </c>
      <c r="E3204" s="8" t="s">
        <v>4298</v>
      </c>
      <c r="F3204" s="8">
        <v>42143401</v>
      </c>
      <c r="G3204" s="5" t="s">
        <v>4299</v>
      </c>
      <c r="H3204" s="5" t="s">
        <v>221</v>
      </c>
      <c r="I3204" s="6" t="s">
        <v>91</v>
      </c>
      <c r="J3204" s="6" t="s">
        <v>91</v>
      </c>
      <c r="K3204" s="6" t="s">
        <v>91</v>
      </c>
      <c r="L3204" s="6" t="s">
        <v>91</v>
      </c>
      <c r="M3204" s="5" t="s">
        <v>92</v>
      </c>
      <c r="N3204" s="6" t="s">
        <v>91</v>
      </c>
      <c r="O3204" s="6" t="s">
        <v>91</v>
      </c>
      <c r="P3204" s="6" t="s">
        <v>91</v>
      </c>
      <c r="Q3204" s="6" t="s">
        <v>91</v>
      </c>
      <c r="R3204" s="5">
        <v>1</v>
      </c>
      <c r="S3204" s="5">
        <v>0</v>
      </c>
      <c r="T3204" s="5" t="s">
        <v>93</v>
      </c>
      <c r="U3204" s="5" t="s">
        <v>105</v>
      </c>
    </row>
    <row r="3205" spans="1:21">
      <c r="A3205" s="6" t="s">
        <v>87</v>
      </c>
      <c r="B3205" s="7">
        <v>1</v>
      </c>
      <c r="C3205" s="5">
        <v>3453</v>
      </c>
      <c r="D3205" s="5">
        <v>42</v>
      </c>
      <c r="E3205" s="8" t="s">
        <v>4298</v>
      </c>
      <c r="F3205" s="8">
        <v>42143402</v>
      </c>
      <c r="G3205" s="5" t="s">
        <v>4300</v>
      </c>
      <c r="H3205" s="5" t="s">
        <v>223</v>
      </c>
      <c r="I3205" s="6" t="s">
        <v>91</v>
      </c>
      <c r="J3205" s="6" t="s">
        <v>91</v>
      </c>
      <c r="K3205" s="6" t="s">
        <v>91</v>
      </c>
      <c r="L3205" s="6" t="s">
        <v>91</v>
      </c>
      <c r="M3205" s="5" t="s">
        <v>92</v>
      </c>
      <c r="N3205" s="6" t="s">
        <v>91</v>
      </c>
      <c r="O3205" s="6" t="s">
        <v>91</v>
      </c>
      <c r="P3205" s="6" t="s">
        <v>91</v>
      </c>
      <c r="Q3205" s="6" t="s">
        <v>91</v>
      </c>
      <c r="R3205" s="5">
        <v>1</v>
      </c>
      <c r="S3205" s="5">
        <v>0</v>
      </c>
      <c r="T3205" s="5" t="s">
        <v>93</v>
      </c>
      <c r="U3205" s="5" t="s">
        <v>105</v>
      </c>
    </row>
    <row r="3206" spans="1:21">
      <c r="A3206" s="6" t="s">
        <v>87</v>
      </c>
      <c r="B3206" s="7">
        <v>1</v>
      </c>
      <c r="C3206" s="5">
        <v>3454</v>
      </c>
      <c r="D3206" s="5">
        <v>42</v>
      </c>
      <c r="E3206" s="8" t="s">
        <v>4298</v>
      </c>
      <c r="F3206" s="8">
        <v>42143403</v>
      </c>
      <c r="G3206" s="5" t="s">
        <v>4301</v>
      </c>
      <c r="H3206" s="5" t="s">
        <v>225</v>
      </c>
      <c r="I3206" s="6" t="s">
        <v>91</v>
      </c>
      <c r="J3206" s="6" t="s">
        <v>91</v>
      </c>
      <c r="K3206" s="6" t="s">
        <v>91</v>
      </c>
      <c r="L3206" s="6" t="s">
        <v>91</v>
      </c>
      <c r="M3206" s="5" t="s">
        <v>92</v>
      </c>
      <c r="N3206" s="6" t="s">
        <v>91</v>
      </c>
      <c r="O3206" s="6" t="s">
        <v>91</v>
      </c>
      <c r="P3206" s="6" t="s">
        <v>91</v>
      </c>
      <c r="Q3206" s="6" t="s">
        <v>91</v>
      </c>
      <c r="R3206" s="5">
        <v>1</v>
      </c>
      <c r="S3206" s="5">
        <v>0</v>
      </c>
      <c r="T3206" s="5" t="s">
        <v>93</v>
      </c>
      <c r="U3206" s="5" t="s">
        <v>105</v>
      </c>
    </row>
    <row r="3207" spans="1:21">
      <c r="A3207" s="6" t="s">
        <v>87</v>
      </c>
      <c r="B3207" s="7">
        <v>1</v>
      </c>
      <c r="C3207" s="5">
        <v>3455</v>
      </c>
      <c r="D3207" s="5">
        <v>42</v>
      </c>
      <c r="E3207" s="8" t="s">
        <v>4298</v>
      </c>
      <c r="F3207" s="8">
        <v>42143404</v>
      </c>
      <c r="G3207" s="5" t="s">
        <v>4302</v>
      </c>
      <c r="H3207" s="5" t="s">
        <v>227</v>
      </c>
      <c r="I3207" s="6" t="s">
        <v>91</v>
      </c>
      <c r="J3207" s="6" t="s">
        <v>91</v>
      </c>
      <c r="K3207" s="6" t="s">
        <v>91</v>
      </c>
      <c r="L3207" s="6" t="s">
        <v>91</v>
      </c>
      <c r="M3207" s="5" t="s">
        <v>92</v>
      </c>
      <c r="N3207" s="6" t="s">
        <v>91</v>
      </c>
      <c r="O3207" s="6" t="s">
        <v>91</v>
      </c>
      <c r="P3207" s="6" t="s">
        <v>91</v>
      </c>
      <c r="Q3207" s="6" t="s">
        <v>91</v>
      </c>
      <c r="R3207" s="5">
        <v>1</v>
      </c>
      <c r="S3207" s="5">
        <v>0</v>
      </c>
      <c r="T3207" s="5" t="s">
        <v>93</v>
      </c>
      <c r="U3207" s="5" t="s">
        <v>105</v>
      </c>
    </row>
    <row r="3208" spans="1:21">
      <c r="A3208" s="6" t="s">
        <v>87</v>
      </c>
      <c r="B3208" s="7">
        <v>1</v>
      </c>
      <c r="C3208" s="5">
        <v>3456</v>
      </c>
      <c r="D3208" s="5">
        <v>42</v>
      </c>
      <c r="E3208" s="8" t="s">
        <v>4088</v>
      </c>
      <c r="F3208" s="8">
        <v>421435</v>
      </c>
      <c r="G3208" s="5" t="s">
        <v>4303</v>
      </c>
      <c r="H3208" s="5" t="s">
        <v>4304</v>
      </c>
      <c r="I3208" s="5">
        <v>10065500105</v>
      </c>
      <c r="J3208" s="6" t="s">
        <v>91</v>
      </c>
      <c r="K3208" s="6" t="s">
        <v>91</v>
      </c>
      <c r="L3208" s="6" t="s">
        <v>91</v>
      </c>
      <c r="M3208" s="5" t="s">
        <v>92</v>
      </c>
      <c r="N3208" s="6" t="s">
        <v>91</v>
      </c>
      <c r="O3208" s="6" t="s">
        <v>91</v>
      </c>
      <c r="P3208" s="6" t="s">
        <v>91</v>
      </c>
      <c r="Q3208" s="6" t="s">
        <v>91</v>
      </c>
      <c r="R3208" s="5">
        <v>1</v>
      </c>
      <c r="S3208" s="5">
        <v>0</v>
      </c>
      <c r="T3208" s="5" t="s">
        <v>93</v>
      </c>
      <c r="U3208" s="5" t="s">
        <v>105</v>
      </c>
    </row>
    <row r="3209" spans="1:21">
      <c r="A3209" s="6" t="s">
        <v>87</v>
      </c>
      <c r="B3209" s="7">
        <v>1</v>
      </c>
      <c r="C3209" s="5">
        <v>3457</v>
      </c>
      <c r="D3209" s="5">
        <v>42</v>
      </c>
      <c r="E3209" s="8" t="s">
        <v>4305</v>
      </c>
      <c r="F3209" s="8">
        <v>42143501</v>
      </c>
      <c r="G3209" s="5" t="s">
        <v>4306</v>
      </c>
      <c r="H3209" s="5" t="s">
        <v>221</v>
      </c>
      <c r="I3209" s="6" t="s">
        <v>91</v>
      </c>
      <c r="J3209" s="6" t="s">
        <v>91</v>
      </c>
      <c r="K3209" s="6" t="s">
        <v>91</v>
      </c>
      <c r="L3209" s="6" t="s">
        <v>91</v>
      </c>
      <c r="M3209" s="5" t="s">
        <v>92</v>
      </c>
      <c r="N3209" s="6" t="s">
        <v>91</v>
      </c>
      <c r="O3209" s="6" t="s">
        <v>91</v>
      </c>
      <c r="P3209" s="6" t="s">
        <v>91</v>
      </c>
      <c r="Q3209" s="6" t="s">
        <v>91</v>
      </c>
      <c r="R3209" s="5">
        <v>1</v>
      </c>
      <c r="S3209" s="5">
        <v>0</v>
      </c>
      <c r="T3209" s="5" t="s">
        <v>93</v>
      </c>
      <c r="U3209" s="5" t="s">
        <v>105</v>
      </c>
    </row>
    <row r="3210" spans="1:21">
      <c r="A3210" s="6" t="s">
        <v>87</v>
      </c>
      <c r="B3210" s="7">
        <v>1</v>
      </c>
      <c r="C3210" s="5">
        <v>3458</v>
      </c>
      <c r="D3210" s="5">
        <v>42</v>
      </c>
      <c r="E3210" s="8" t="s">
        <v>4305</v>
      </c>
      <c r="F3210" s="8">
        <v>42143502</v>
      </c>
      <c r="G3210" s="5" t="s">
        <v>4307</v>
      </c>
      <c r="H3210" s="5" t="s">
        <v>223</v>
      </c>
      <c r="I3210" s="6" t="s">
        <v>91</v>
      </c>
      <c r="J3210" s="6" t="s">
        <v>91</v>
      </c>
      <c r="K3210" s="6" t="s">
        <v>91</v>
      </c>
      <c r="L3210" s="6" t="s">
        <v>91</v>
      </c>
      <c r="M3210" s="5" t="s">
        <v>92</v>
      </c>
      <c r="N3210" s="6" t="s">
        <v>91</v>
      </c>
      <c r="O3210" s="6" t="s">
        <v>91</v>
      </c>
      <c r="P3210" s="6" t="s">
        <v>91</v>
      </c>
      <c r="Q3210" s="6" t="s">
        <v>91</v>
      </c>
      <c r="R3210" s="5">
        <v>1</v>
      </c>
      <c r="S3210" s="5">
        <v>0</v>
      </c>
      <c r="T3210" s="5" t="s">
        <v>93</v>
      </c>
      <c r="U3210" s="5" t="s">
        <v>105</v>
      </c>
    </row>
    <row r="3211" spans="1:21">
      <c r="A3211" s="6" t="s">
        <v>87</v>
      </c>
      <c r="B3211" s="7">
        <v>1</v>
      </c>
      <c r="C3211" s="5">
        <v>3459</v>
      </c>
      <c r="D3211" s="5">
        <v>42</v>
      </c>
      <c r="E3211" s="8" t="s">
        <v>4305</v>
      </c>
      <c r="F3211" s="8">
        <v>42143503</v>
      </c>
      <c r="G3211" s="5" t="s">
        <v>4308</v>
      </c>
      <c r="H3211" s="5" t="s">
        <v>225</v>
      </c>
      <c r="I3211" s="6" t="s">
        <v>91</v>
      </c>
      <c r="J3211" s="6" t="s">
        <v>91</v>
      </c>
      <c r="K3211" s="6" t="s">
        <v>91</v>
      </c>
      <c r="L3211" s="6" t="s">
        <v>91</v>
      </c>
      <c r="M3211" s="5" t="s">
        <v>92</v>
      </c>
      <c r="N3211" s="6" t="s">
        <v>91</v>
      </c>
      <c r="O3211" s="6" t="s">
        <v>91</v>
      </c>
      <c r="P3211" s="6" t="s">
        <v>91</v>
      </c>
      <c r="Q3211" s="6" t="s">
        <v>91</v>
      </c>
      <c r="R3211" s="5">
        <v>1</v>
      </c>
      <c r="S3211" s="5">
        <v>0</v>
      </c>
      <c r="T3211" s="5" t="s">
        <v>93</v>
      </c>
      <c r="U3211" s="5" t="s">
        <v>105</v>
      </c>
    </row>
    <row r="3212" spans="1:21">
      <c r="A3212" s="6" t="s">
        <v>87</v>
      </c>
      <c r="B3212" s="7">
        <v>1</v>
      </c>
      <c r="C3212" s="5">
        <v>3460</v>
      </c>
      <c r="D3212" s="5">
        <v>42</v>
      </c>
      <c r="E3212" s="8" t="s">
        <v>4305</v>
      </c>
      <c r="F3212" s="8">
        <v>42143504</v>
      </c>
      <c r="G3212" s="5" t="s">
        <v>4309</v>
      </c>
      <c r="H3212" s="5" t="s">
        <v>227</v>
      </c>
      <c r="I3212" s="6" t="s">
        <v>91</v>
      </c>
      <c r="J3212" s="6" t="s">
        <v>91</v>
      </c>
      <c r="K3212" s="6" t="s">
        <v>91</v>
      </c>
      <c r="L3212" s="6" t="s">
        <v>91</v>
      </c>
      <c r="M3212" s="5" t="s">
        <v>92</v>
      </c>
      <c r="N3212" s="6" t="s">
        <v>91</v>
      </c>
      <c r="O3212" s="6" t="s">
        <v>91</v>
      </c>
      <c r="P3212" s="6" t="s">
        <v>91</v>
      </c>
      <c r="Q3212" s="6" t="s">
        <v>91</v>
      </c>
      <c r="R3212" s="5">
        <v>1</v>
      </c>
      <c r="S3212" s="5">
        <v>0</v>
      </c>
      <c r="T3212" s="5" t="s">
        <v>93</v>
      </c>
      <c r="U3212" s="5" t="s">
        <v>105</v>
      </c>
    </row>
    <row r="3213" spans="1:21">
      <c r="A3213" s="6" t="s">
        <v>87</v>
      </c>
      <c r="B3213" s="7">
        <v>1</v>
      </c>
      <c r="C3213" s="5">
        <v>3461</v>
      </c>
      <c r="D3213" s="5">
        <v>42</v>
      </c>
      <c r="E3213" s="8" t="s">
        <v>4088</v>
      </c>
      <c r="F3213" s="8">
        <v>421436</v>
      </c>
      <c r="G3213" s="5" t="s">
        <v>4310</v>
      </c>
      <c r="H3213" s="5" t="s">
        <v>4311</v>
      </c>
      <c r="I3213" s="6" t="s">
        <v>91</v>
      </c>
      <c r="J3213" s="6" t="s">
        <v>91</v>
      </c>
      <c r="K3213" s="6" t="s">
        <v>91</v>
      </c>
      <c r="L3213" s="6" t="s">
        <v>91</v>
      </c>
      <c r="M3213" s="5" t="s">
        <v>92</v>
      </c>
      <c r="N3213" s="6" t="s">
        <v>91</v>
      </c>
      <c r="O3213" s="6" t="s">
        <v>91</v>
      </c>
      <c r="P3213" s="6" t="s">
        <v>91</v>
      </c>
      <c r="Q3213" s="6" t="s">
        <v>91</v>
      </c>
      <c r="R3213" s="5">
        <v>1</v>
      </c>
      <c r="S3213" s="5">
        <v>0</v>
      </c>
      <c r="T3213" s="5" t="s">
        <v>93</v>
      </c>
      <c r="U3213" s="5" t="s">
        <v>105</v>
      </c>
    </row>
    <row r="3214" spans="1:21">
      <c r="A3214" s="6" t="s">
        <v>87</v>
      </c>
      <c r="B3214" s="7">
        <v>1</v>
      </c>
      <c r="C3214" s="5">
        <v>3462</v>
      </c>
      <c r="D3214" s="5">
        <v>42</v>
      </c>
      <c r="E3214" s="8" t="s">
        <v>4312</v>
      </c>
      <c r="F3214" s="8">
        <v>42143601</v>
      </c>
      <c r="G3214" s="5" t="s">
        <v>4313</v>
      </c>
      <c r="H3214" s="5" t="s">
        <v>221</v>
      </c>
      <c r="I3214" s="6" t="s">
        <v>91</v>
      </c>
      <c r="J3214" s="6" t="s">
        <v>91</v>
      </c>
      <c r="K3214" s="6" t="s">
        <v>91</v>
      </c>
      <c r="L3214" s="6" t="s">
        <v>91</v>
      </c>
      <c r="M3214" s="5" t="s">
        <v>92</v>
      </c>
      <c r="N3214" s="6" t="s">
        <v>91</v>
      </c>
      <c r="O3214" s="6" t="s">
        <v>91</v>
      </c>
      <c r="P3214" s="6" t="s">
        <v>91</v>
      </c>
      <c r="Q3214" s="6" t="s">
        <v>91</v>
      </c>
      <c r="R3214" s="5">
        <v>1</v>
      </c>
      <c r="S3214" s="5">
        <v>0</v>
      </c>
      <c r="T3214" s="5" t="s">
        <v>93</v>
      </c>
      <c r="U3214" s="5" t="s">
        <v>105</v>
      </c>
    </row>
    <row r="3215" spans="1:21">
      <c r="A3215" s="6" t="s">
        <v>87</v>
      </c>
      <c r="B3215" s="7">
        <v>1</v>
      </c>
      <c r="C3215" s="5">
        <v>3463</v>
      </c>
      <c r="D3215" s="5">
        <v>42</v>
      </c>
      <c r="E3215" s="8" t="s">
        <v>4312</v>
      </c>
      <c r="F3215" s="8">
        <v>42143602</v>
      </c>
      <c r="G3215" s="5" t="s">
        <v>4314</v>
      </c>
      <c r="H3215" s="5" t="s">
        <v>223</v>
      </c>
      <c r="I3215" s="6" t="s">
        <v>91</v>
      </c>
      <c r="J3215" s="6" t="s">
        <v>91</v>
      </c>
      <c r="K3215" s="6" t="s">
        <v>91</v>
      </c>
      <c r="L3215" s="6" t="s">
        <v>91</v>
      </c>
      <c r="M3215" s="5" t="s">
        <v>92</v>
      </c>
      <c r="N3215" s="6" t="s">
        <v>91</v>
      </c>
      <c r="O3215" s="6" t="s">
        <v>91</v>
      </c>
      <c r="P3215" s="6" t="s">
        <v>91</v>
      </c>
      <c r="Q3215" s="6" t="s">
        <v>91</v>
      </c>
      <c r="R3215" s="5">
        <v>1</v>
      </c>
      <c r="S3215" s="5">
        <v>0</v>
      </c>
      <c r="T3215" s="5" t="s">
        <v>93</v>
      </c>
      <c r="U3215" s="5" t="s">
        <v>105</v>
      </c>
    </row>
    <row r="3216" spans="1:21">
      <c r="A3216" s="6" t="s">
        <v>87</v>
      </c>
      <c r="B3216" s="7">
        <v>1</v>
      </c>
      <c r="C3216" s="5">
        <v>3464</v>
      </c>
      <c r="D3216" s="5">
        <v>42</v>
      </c>
      <c r="E3216" s="8" t="s">
        <v>4312</v>
      </c>
      <c r="F3216" s="8">
        <v>42143603</v>
      </c>
      <c r="G3216" s="5" t="s">
        <v>4315</v>
      </c>
      <c r="H3216" s="5" t="s">
        <v>225</v>
      </c>
      <c r="I3216" s="6" t="s">
        <v>91</v>
      </c>
      <c r="J3216" s="6" t="s">
        <v>91</v>
      </c>
      <c r="K3216" s="6" t="s">
        <v>91</v>
      </c>
      <c r="L3216" s="6" t="s">
        <v>91</v>
      </c>
      <c r="M3216" s="5" t="s">
        <v>92</v>
      </c>
      <c r="N3216" s="6" t="s">
        <v>91</v>
      </c>
      <c r="O3216" s="6" t="s">
        <v>91</v>
      </c>
      <c r="P3216" s="6" t="s">
        <v>91</v>
      </c>
      <c r="Q3216" s="6" t="s">
        <v>91</v>
      </c>
      <c r="R3216" s="5">
        <v>1</v>
      </c>
      <c r="S3216" s="5">
        <v>0</v>
      </c>
      <c r="T3216" s="5" t="s">
        <v>93</v>
      </c>
      <c r="U3216" s="5" t="s">
        <v>105</v>
      </c>
    </row>
    <row r="3217" spans="1:21">
      <c r="A3217" s="6" t="s">
        <v>87</v>
      </c>
      <c r="B3217" s="7">
        <v>1</v>
      </c>
      <c r="C3217" s="5">
        <v>3465</v>
      </c>
      <c r="D3217" s="5">
        <v>42</v>
      </c>
      <c r="E3217" s="8" t="s">
        <v>4312</v>
      </c>
      <c r="F3217" s="8">
        <v>42143604</v>
      </c>
      <c r="G3217" s="5" t="s">
        <v>4316</v>
      </c>
      <c r="H3217" s="5" t="s">
        <v>227</v>
      </c>
      <c r="I3217" s="6" t="s">
        <v>91</v>
      </c>
      <c r="J3217" s="6" t="s">
        <v>91</v>
      </c>
      <c r="K3217" s="6" t="s">
        <v>91</v>
      </c>
      <c r="L3217" s="6" t="s">
        <v>91</v>
      </c>
      <c r="M3217" s="5" t="s">
        <v>92</v>
      </c>
      <c r="N3217" s="6" t="s">
        <v>91</v>
      </c>
      <c r="O3217" s="6" t="s">
        <v>91</v>
      </c>
      <c r="P3217" s="6" t="s">
        <v>91</v>
      </c>
      <c r="Q3217" s="6" t="s">
        <v>91</v>
      </c>
      <c r="R3217" s="5">
        <v>1</v>
      </c>
      <c r="S3217" s="5">
        <v>0</v>
      </c>
      <c r="T3217" s="5" t="s">
        <v>93</v>
      </c>
      <c r="U3217" s="5" t="s">
        <v>105</v>
      </c>
    </row>
    <row r="3218" spans="1:21">
      <c r="A3218" s="6" t="s">
        <v>87</v>
      </c>
      <c r="B3218" s="7">
        <v>1</v>
      </c>
      <c r="C3218" s="5">
        <v>3466</v>
      </c>
      <c r="D3218" s="5">
        <v>42</v>
      </c>
      <c r="E3218" s="8" t="s">
        <v>4088</v>
      </c>
      <c r="F3218" s="8">
        <v>421437</v>
      </c>
      <c r="G3218" s="5" t="s">
        <v>4317</v>
      </c>
      <c r="H3218" s="5" t="s">
        <v>4318</v>
      </c>
      <c r="I3218" s="5">
        <v>10065500148</v>
      </c>
      <c r="J3218" s="6" t="s">
        <v>91</v>
      </c>
      <c r="K3218" s="6" t="s">
        <v>91</v>
      </c>
      <c r="L3218" s="6" t="s">
        <v>91</v>
      </c>
      <c r="M3218" s="5" t="s">
        <v>92</v>
      </c>
      <c r="N3218" s="6" t="s">
        <v>91</v>
      </c>
      <c r="O3218" s="6" t="s">
        <v>91</v>
      </c>
      <c r="P3218" s="6" t="s">
        <v>91</v>
      </c>
      <c r="Q3218" s="6" t="s">
        <v>91</v>
      </c>
      <c r="R3218" s="5">
        <v>1</v>
      </c>
      <c r="S3218" s="5">
        <v>0</v>
      </c>
      <c r="T3218" s="5" t="s">
        <v>93</v>
      </c>
      <c r="U3218" s="5" t="s">
        <v>105</v>
      </c>
    </row>
    <row r="3219" spans="1:21">
      <c r="A3219" s="6" t="s">
        <v>87</v>
      </c>
      <c r="B3219" s="7">
        <v>1</v>
      </c>
      <c r="C3219" s="5">
        <v>3467</v>
      </c>
      <c r="D3219" s="5">
        <v>42</v>
      </c>
      <c r="E3219" s="8" t="s">
        <v>4319</v>
      </c>
      <c r="F3219" s="8">
        <v>42143701</v>
      </c>
      <c r="G3219" s="5" t="s">
        <v>4320</v>
      </c>
      <c r="H3219" s="5" t="s">
        <v>221</v>
      </c>
      <c r="I3219" s="6" t="s">
        <v>91</v>
      </c>
      <c r="J3219" s="6" t="s">
        <v>91</v>
      </c>
      <c r="K3219" s="6" t="s">
        <v>91</v>
      </c>
      <c r="L3219" s="6" t="s">
        <v>91</v>
      </c>
      <c r="M3219" s="5" t="s">
        <v>92</v>
      </c>
      <c r="N3219" s="6" t="s">
        <v>91</v>
      </c>
      <c r="O3219" s="6" t="s">
        <v>91</v>
      </c>
      <c r="P3219" s="6" t="s">
        <v>91</v>
      </c>
      <c r="Q3219" s="6" t="s">
        <v>91</v>
      </c>
      <c r="R3219" s="5">
        <v>1</v>
      </c>
      <c r="S3219" s="5">
        <v>0</v>
      </c>
      <c r="T3219" s="5" t="s">
        <v>93</v>
      </c>
      <c r="U3219" s="5" t="s">
        <v>105</v>
      </c>
    </row>
    <row r="3220" spans="1:21">
      <c r="A3220" s="6" t="s">
        <v>87</v>
      </c>
      <c r="B3220" s="7">
        <v>1</v>
      </c>
      <c r="C3220" s="5">
        <v>3468</v>
      </c>
      <c r="D3220" s="5">
        <v>42</v>
      </c>
      <c r="E3220" s="8" t="s">
        <v>4319</v>
      </c>
      <c r="F3220" s="8">
        <v>42143702</v>
      </c>
      <c r="G3220" s="5" t="s">
        <v>4321</v>
      </c>
      <c r="H3220" s="5" t="s">
        <v>223</v>
      </c>
      <c r="I3220" s="6" t="s">
        <v>91</v>
      </c>
      <c r="J3220" s="6" t="s">
        <v>91</v>
      </c>
      <c r="K3220" s="6" t="s">
        <v>91</v>
      </c>
      <c r="L3220" s="6" t="s">
        <v>91</v>
      </c>
      <c r="M3220" s="5" t="s">
        <v>92</v>
      </c>
      <c r="N3220" s="6" t="s">
        <v>91</v>
      </c>
      <c r="O3220" s="6" t="s">
        <v>91</v>
      </c>
      <c r="P3220" s="6" t="s">
        <v>91</v>
      </c>
      <c r="Q3220" s="6" t="s">
        <v>91</v>
      </c>
      <c r="R3220" s="5">
        <v>1</v>
      </c>
      <c r="S3220" s="5">
        <v>0</v>
      </c>
      <c r="T3220" s="5" t="s">
        <v>93</v>
      </c>
      <c r="U3220" s="5" t="s">
        <v>105</v>
      </c>
    </row>
    <row r="3221" spans="1:21">
      <c r="A3221" s="6" t="s">
        <v>87</v>
      </c>
      <c r="B3221" s="7">
        <v>1</v>
      </c>
      <c r="C3221" s="5">
        <v>3469</v>
      </c>
      <c r="D3221" s="5">
        <v>42</v>
      </c>
      <c r="E3221" s="8" t="s">
        <v>4319</v>
      </c>
      <c r="F3221" s="8">
        <v>42143703</v>
      </c>
      <c r="G3221" s="5" t="s">
        <v>4322</v>
      </c>
      <c r="H3221" s="5" t="s">
        <v>225</v>
      </c>
      <c r="I3221" s="6" t="s">
        <v>91</v>
      </c>
      <c r="J3221" s="6" t="s">
        <v>91</v>
      </c>
      <c r="K3221" s="6" t="s">
        <v>91</v>
      </c>
      <c r="L3221" s="6" t="s">
        <v>91</v>
      </c>
      <c r="M3221" s="5" t="s">
        <v>92</v>
      </c>
      <c r="N3221" s="6" t="s">
        <v>91</v>
      </c>
      <c r="O3221" s="6" t="s">
        <v>91</v>
      </c>
      <c r="P3221" s="6" t="s">
        <v>91</v>
      </c>
      <c r="Q3221" s="6" t="s">
        <v>91</v>
      </c>
      <c r="R3221" s="5">
        <v>1</v>
      </c>
      <c r="S3221" s="5">
        <v>0</v>
      </c>
      <c r="T3221" s="5" t="s">
        <v>93</v>
      </c>
      <c r="U3221" s="5" t="s">
        <v>105</v>
      </c>
    </row>
    <row r="3222" spans="1:21">
      <c r="A3222" s="6" t="s">
        <v>87</v>
      </c>
      <c r="B3222" s="7">
        <v>1</v>
      </c>
      <c r="C3222" s="5">
        <v>3470</v>
      </c>
      <c r="D3222" s="5">
        <v>42</v>
      </c>
      <c r="E3222" s="8" t="s">
        <v>4319</v>
      </c>
      <c r="F3222" s="8">
        <v>42143704</v>
      </c>
      <c r="G3222" s="5" t="s">
        <v>4323</v>
      </c>
      <c r="H3222" s="5" t="s">
        <v>227</v>
      </c>
      <c r="I3222" s="6" t="s">
        <v>91</v>
      </c>
      <c r="J3222" s="6" t="s">
        <v>91</v>
      </c>
      <c r="K3222" s="6" t="s">
        <v>91</v>
      </c>
      <c r="L3222" s="6" t="s">
        <v>91</v>
      </c>
      <c r="M3222" s="5" t="s">
        <v>92</v>
      </c>
      <c r="N3222" s="6" t="s">
        <v>91</v>
      </c>
      <c r="O3222" s="6" t="s">
        <v>91</v>
      </c>
      <c r="P3222" s="6" t="s">
        <v>91</v>
      </c>
      <c r="Q3222" s="6" t="s">
        <v>91</v>
      </c>
      <c r="R3222" s="5">
        <v>1</v>
      </c>
      <c r="S3222" s="5">
        <v>0</v>
      </c>
      <c r="T3222" s="5" t="s">
        <v>93</v>
      </c>
      <c r="U3222" s="5" t="s">
        <v>105</v>
      </c>
    </row>
    <row r="3223" spans="1:21">
      <c r="A3223" s="6" t="s">
        <v>87</v>
      </c>
      <c r="B3223" s="7">
        <v>1</v>
      </c>
      <c r="C3223" s="5">
        <v>3471</v>
      </c>
      <c r="D3223" s="5">
        <v>42</v>
      </c>
      <c r="E3223" s="8" t="s">
        <v>4088</v>
      </c>
      <c r="F3223" s="8">
        <v>421438</v>
      </c>
      <c r="G3223" s="5" t="s">
        <v>4324</v>
      </c>
      <c r="H3223" s="5" t="s">
        <v>4325</v>
      </c>
      <c r="I3223" s="5">
        <v>10065503798</v>
      </c>
      <c r="J3223" s="6" t="s">
        <v>91</v>
      </c>
      <c r="K3223" s="6" t="s">
        <v>91</v>
      </c>
      <c r="L3223" s="6" t="s">
        <v>91</v>
      </c>
      <c r="M3223" s="5" t="s">
        <v>92</v>
      </c>
      <c r="N3223" s="6" t="s">
        <v>91</v>
      </c>
      <c r="O3223" s="6" t="s">
        <v>91</v>
      </c>
      <c r="P3223" s="6" t="s">
        <v>91</v>
      </c>
      <c r="Q3223" s="6" t="s">
        <v>91</v>
      </c>
      <c r="R3223" s="5">
        <v>1</v>
      </c>
      <c r="S3223" s="5">
        <v>0</v>
      </c>
      <c r="T3223" s="5" t="s">
        <v>93</v>
      </c>
      <c r="U3223" s="5" t="s">
        <v>105</v>
      </c>
    </row>
    <row r="3224" spans="1:21">
      <c r="A3224" s="6" t="s">
        <v>87</v>
      </c>
      <c r="B3224" s="7">
        <v>1</v>
      </c>
      <c r="C3224" s="5">
        <v>3472</v>
      </c>
      <c r="D3224" s="5">
        <v>42</v>
      </c>
      <c r="E3224" s="8" t="s">
        <v>4326</v>
      </c>
      <c r="F3224" s="8">
        <v>42143801</v>
      </c>
      <c r="G3224" s="5" t="s">
        <v>4327</v>
      </c>
      <c r="H3224" s="5" t="s">
        <v>221</v>
      </c>
      <c r="I3224" s="6" t="s">
        <v>91</v>
      </c>
      <c r="J3224" s="6" t="s">
        <v>91</v>
      </c>
      <c r="K3224" s="6" t="s">
        <v>91</v>
      </c>
      <c r="L3224" s="6" t="s">
        <v>91</v>
      </c>
      <c r="M3224" s="5" t="s">
        <v>92</v>
      </c>
      <c r="N3224" s="6" t="s">
        <v>91</v>
      </c>
      <c r="O3224" s="6" t="s">
        <v>91</v>
      </c>
      <c r="P3224" s="6" t="s">
        <v>91</v>
      </c>
      <c r="Q3224" s="6" t="s">
        <v>91</v>
      </c>
      <c r="R3224" s="5">
        <v>1</v>
      </c>
      <c r="S3224" s="5">
        <v>0</v>
      </c>
      <c r="T3224" s="5" t="s">
        <v>93</v>
      </c>
      <c r="U3224" s="5" t="s">
        <v>105</v>
      </c>
    </row>
    <row r="3225" spans="1:21">
      <c r="A3225" s="6" t="s">
        <v>87</v>
      </c>
      <c r="B3225" s="7">
        <v>1</v>
      </c>
      <c r="C3225" s="5">
        <v>3473</v>
      </c>
      <c r="D3225" s="5">
        <v>42</v>
      </c>
      <c r="E3225" s="8" t="s">
        <v>4326</v>
      </c>
      <c r="F3225" s="8">
        <v>42143802</v>
      </c>
      <c r="G3225" s="5" t="s">
        <v>4328</v>
      </c>
      <c r="H3225" s="5" t="s">
        <v>223</v>
      </c>
      <c r="I3225" s="6" t="s">
        <v>91</v>
      </c>
      <c r="J3225" s="6" t="s">
        <v>91</v>
      </c>
      <c r="K3225" s="6" t="s">
        <v>91</v>
      </c>
      <c r="L3225" s="6" t="s">
        <v>91</v>
      </c>
      <c r="M3225" s="5" t="s">
        <v>92</v>
      </c>
      <c r="N3225" s="6" t="s">
        <v>91</v>
      </c>
      <c r="O3225" s="6" t="s">
        <v>91</v>
      </c>
      <c r="P3225" s="6" t="s">
        <v>91</v>
      </c>
      <c r="Q3225" s="6" t="s">
        <v>91</v>
      </c>
      <c r="R3225" s="5">
        <v>1</v>
      </c>
      <c r="S3225" s="5">
        <v>0</v>
      </c>
      <c r="T3225" s="5" t="s">
        <v>93</v>
      </c>
      <c r="U3225" s="5" t="s">
        <v>105</v>
      </c>
    </row>
    <row r="3226" spans="1:21">
      <c r="A3226" s="6" t="s">
        <v>87</v>
      </c>
      <c r="B3226" s="7">
        <v>1</v>
      </c>
      <c r="C3226" s="5">
        <v>3474</v>
      </c>
      <c r="D3226" s="5">
        <v>42</v>
      </c>
      <c r="E3226" s="8" t="s">
        <v>4326</v>
      </c>
      <c r="F3226" s="8">
        <v>42143803</v>
      </c>
      <c r="G3226" s="5" t="s">
        <v>4329</v>
      </c>
      <c r="H3226" s="5" t="s">
        <v>225</v>
      </c>
      <c r="I3226" s="6" t="s">
        <v>91</v>
      </c>
      <c r="J3226" s="6" t="s">
        <v>91</v>
      </c>
      <c r="K3226" s="6" t="s">
        <v>91</v>
      </c>
      <c r="L3226" s="6" t="s">
        <v>91</v>
      </c>
      <c r="M3226" s="5" t="s">
        <v>92</v>
      </c>
      <c r="N3226" s="6" t="s">
        <v>91</v>
      </c>
      <c r="O3226" s="6" t="s">
        <v>91</v>
      </c>
      <c r="P3226" s="6" t="s">
        <v>91</v>
      </c>
      <c r="Q3226" s="6" t="s">
        <v>91</v>
      </c>
      <c r="R3226" s="5">
        <v>1</v>
      </c>
      <c r="S3226" s="5">
        <v>0</v>
      </c>
      <c r="T3226" s="5" t="s">
        <v>93</v>
      </c>
      <c r="U3226" s="5" t="s">
        <v>105</v>
      </c>
    </row>
    <row r="3227" spans="1:21">
      <c r="A3227" s="6" t="s">
        <v>87</v>
      </c>
      <c r="B3227" s="7">
        <v>1</v>
      </c>
      <c r="C3227" s="5">
        <v>3475</v>
      </c>
      <c r="D3227" s="5">
        <v>42</v>
      </c>
      <c r="E3227" s="8" t="s">
        <v>4326</v>
      </c>
      <c r="F3227" s="8">
        <v>42143804</v>
      </c>
      <c r="G3227" s="5" t="s">
        <v>4330</v>
      </c>
      <c r="H3227" s="5" t="s">
        <v>227</v>
      </c>
      <c r="I3227" s="6" t="s">
        <v>91</v>
      </c>
      <c r="J3227" s="6" t="s">
        <v>91</v>
      </c>
      <c r="K3227" s="6" t="s">
        <v>91</v>
      </c>
      <c r="L3227" s="6" t="s">
        <v>91</v>
      </c>
      <c r="M3227" s="5" t="s">
        <v>92</v>
      </c>
      <c r="N3227" s="6" t="s">
        <v>91</v>
      </c>
      <c r="O3227" s="6" t="s">
        <v>91</v>
      </c>
      <c r="P3227" s="6" t="s">
        <v>91</v>
      </c>
      <c r="Q3227" s="6" t="s">
        <v>91</v>
      </c>
      <c r="R3227" s="5">
        <v>1</v>
      </c>
      <c r="S3227" s="5">
        <v>0</v>
      </c>
      <c r="T3227" s="5" t="s">
        <v>93</v>
      </c>
      <c r="U3227" s="5" t="s">
        <v>105</v>
      </c>
    </row>
    <row r="3228" spans="1:21">
      <c r="A3228" s="6" t="s">
        <v>87</v>
      </c>
      <c r="B3228" s="7">
        <v>1</v>
      </c>
      <c r="C3228" s="5">
        <v>3476</v>
      </c>
      <c r="D3228" s="5">
        <v>42</v>
      </c>
      <c r="E3228" s="8" t="s">
        <v>4088</v>
      </c>
      <c r="F3228" s="8">
        <v>421439</v>
      </c>
      <c r="G3228" s="5" t="s">
        <v>4331</v>
      </c>
      <c r="H3228" s="5" t="s">
        <v>4332</v>
      </c>
      <c r="I3228" s="5">
        <v>10065504194</v>
      </c>
      <c r="J3228" s="6" t="s">
        <v>91</v>
      </c>
      <c r="K3228" s="6" t="s">
        <v>91</v>
      </c>
      <c r="L3228" s="6" t="s">
        <v>91</v>
      </c>
      <c r="M3228" s="5" t="s">
        <v>92</v>
      </c>
      <c r="N3228" s="6" t="s">
        <v>91</v>
      </c>
      <c r="O3228" s="6" t="s">
        <v>91</v>
      </c>
      <c r="P3228" s="6" t="s">
        <v>91</v>
      </c>
      <c r="Q3228" s="6" t="s">
        <v>91</v>
      </c>
      <c r="R3228" s="5">
        <v>1</v>
      </c>
      <c r="S3228" s="5">
        <v>0</v>
      </c>
      <c r="T3228" s="5" t="s">
        <v>93</v>
      </c>
      <c r="U3228" s="5" t="s">
        <v>105</v>
      </c>
    </row>
    <row r="3229" spans="1:21">
      <c r="A3229" s="6" t="s">
        <v>87</v>
      </c>
      <c r="B3229" s="7">
        <v>1</v>
      </c>
      <c r="C3229" s="5">
        <v>3477</v>
      </c>
      <c r="D3229" s="5">
        <v>42</v>
      </c>
      <c r="E3229" s="8" t="s">
        <v>4333</v>
      </c>
      <c r="F3229" s="8">
        <v>42143901</v>
      </c>
      <c r="G3229" s="5" t="s">
        <v>4334</v>
      </c>
      <c r="H3229" s="5" t="s">
        <v>221</v>
      </c>
      <c r="I3229" s="6" t="s">
        <v>91</v>
      </c>
      <c r="J3229" s="6" t="s">
        <v>91</v>
      </c>
      <c r="K3229" s="6" t="s">
        <v>91</v>
      </c>
      <c r="L3229" s="6" t="s">
        <v>91</v>
      </c>
      <c r="M3229" s="5" t="s">
        <v>92</v>
      </c>
      <c r="N3229" s="6" t="s">
        <v>91</v>
      </c>
      <c r="O3229" s="6" t="s">
        <v>91</v>
      </c>
      <c r="P3229" s="6" t="s">
        <v>91</v>
      </c>
      <c r="Q3229" s="6" t="s">
        <v>91</v>
      </c>
      <c r="R3229" s="5">
        <v>1</v>
      </c>
      <c r="S3229" s="5">
        <v>0</v>
      </c>
      <c r="T3229" s="5" t="s">
        <v>93</v>
      </c>
      <c r="U3229" s="5" t="s">
        <v>105</v>
      </c>
    </row>
    <row r="3230" spans="1:21">
      <c r="A3230" s="6" t="s">
        <v>87</v>
      </c>
      <c r="B3230" s="7">
        <v>1</v>
      </c>
      <c r="C3230" s="5">
        <v>3478</v>
      </c>
      <c r="D3230" s="5">
        <v>42</v>
      </c>
      <c r="E3230" s="8" t="s">
        <v>4333</v>
      </c>
      <c r="F3230" s="8">
        <v>42143902</v>
      </c>
      <c r="G3230" s="5" t="s">
        <v>4335</v>
      </c>
      <c r="H3230" s="5" t="s">
        <v>223</v>
      </c>
      <c r="I3230" s="6" t="s">
        <v>91</v>
      </c>
      <c r="J3230" s="6" t="s">
        <v>91</v>
      </c>
      <c r="K3230" s="6" t="s">
        <v>91</v>
      </c>
      <c r="L3230" s="6" t="s">
        <v>91</v>
      </c>
      <c r="M3230" s="5" t="s">
        <v>92</v>
      </c>
      <c r="N3230" s="6" t="s">
        <v>91</v>
      </c>
      <c r="O3230" s="6" t="s">
        <v>91</v>
      </c>
      <c r="P3230" s="6" t="s">
        <v>91</v>
      </c>
      <c r="Q3230" s="6" t="s">
        <v>91</v>
      </c>
      <c r="R3230" s="5">
        <v>1</v>
      </c>
      <c r="S3230" s="5">
        <v>0</v>
      </c>
      <c r="T3230" s="5" t="s">
        <v>93</v>
      </c>
      <c r="U3230" s="5" t="s">
        <v>105</v>
      </c>
    </row>
    <row r="3231" spans="1:21">
      <c r="A3231" s="6" t="s">
        <v>87</v>
      </c>
      <c r="B3231" s="7">
        <v>1</v>
      </c>
      <c r="C3231" s="5">
        <v>3479</v>
      </c>
      <c r="D3231" s="5">
        <v>42</v>
      </c>
      <c r="E3231" s="8" t="s">
        <v>4333</v>
      </c>
      <c r="F3231" s="8">
        <v>42143903</v>
      </c>
      <c r="G3231" s="5" t="s">
        <v>4336</v>
      </c>
      <c r="H3231" s="5" t="s">
        <v>225</v>
      </c>
      <c r="I3231" s="6" t="s">
        <v>91</v>
      </c>
      <c r="J3231" s="6" t="s">
        <v>91</v>
      </c>
      <c r="K3231" s="6" t="s">
        <v>91</v>
      </c>
      <c r="L3231" s="6" t="s">
        <v>91</v>
      </c>
      <c r="M3231" s="5" t="s">
        <v>92</v>
      </c>
      <c r="N3231" s="6" t="s">
        <v>91</v>
      </c>
      <c r="O3231" s="6" t="s">
        <v>91</v>
      </c>
      <c r="P3231" s="6" t="s">
        <v>91</v>
      </c>
      <c r="Q3231" s="6" t="s">
        <v>91</v>
      </c>
      <c r="R3231" s="5">
        <v>1</v>
      </c>
      <c r="S3231" s="5">
        <v>0</v>
      </c>
      <c r="T3231" s="5" t="s">
        <v>93</v>
      </c>
      <c r="U3231" s="5" t="s">
        <v>105</v>
      </c>
    </row>
    <row r="3232" spans="1:21">
      <c r="A3232" s="6" t="s">
        <v>87</v>
      </c>
      <c r="B3232" s="7">
        <v>1</v>
      </c>
      <c r="C3232" s="5">
        <v>3480</v>
      </c>
      <c r="D3232" s="5">
        <v>42</v>
      </c>
      <c r="E3232" s="8" t="s">
        <v>4333</v>
      </c>
      <c r="F3232" s="8">
        <v>42143904</v>
      </c>
      <c r="G3232" s="5" t="s">
        <v>4337</v>
      </c>
      <c r="H3232" s="5" t="s">
        <v>227</v>
      </c>
      <c r="I3232" s="6" t="s">
        <v>91</v>
      </c>
      <c r="J3232" s="6" t="s">
        <v>91</v>
      </c>
      <c r="K3232" s="6" t="s">
        <v>91</v>
      </c>
      <c r="L3232" s="6" t="s">
        <v>91</v>
      </c>
      <c r="M3232" s="5" t="s">
        <v>92</v>
      </c>
      <c r="N3232" s="6" t="s">
        <v>91</v>
      </c>
      <c r="O3232" s="6" t="s">
        <v>91</v>
      </c>
      <c r="P3232" s="6" t="s">
        <v>91</v>
      </c>
      <c r="Q3232" s="6" t="s">
        <v>91</v>
      </c>
      <c r="R3232" s="5">
        <v>1</v>
      </c>
      <c r="S3232" s="5">
        <v>0</v>
      </c>
      <c r="T3232" s="5" t="s">
        <v>93</v>
      </c>
      <c r="U3232" s="5" t="s">
        <v>105</v>
      </c>
    </row>
    <row r="3233" spans="1:21">
      <c r="A3233" s="6" t="s">
        <v>87</v>
      </c>
      <c r="B3233" s="7">
        <v>1</v>
      </c>
      <c r="C3233" s="5">
        <v>3481</v>
      </c>
      <c r="D3233" s="5">
        <v>42</v>
      </c>
      <c r="E3233" s="8" t="s">
        <v>4088</v>
      </c>
      <c r="F3233" s="8">
        <v>421440</v>
      </c>
      <c r="G3233" s="5" t="s">
        <v>4338</v>
      </c>
      <c r="H3233" s="5" t="s">
        <v>4339</v>
      </c>
      <c r="I3233" s="5">
        <v>10065504182</v>
      </c>
      <c r="J3233" s="6" t="s">
        <v>91</v>
      </c>
      <c r="K3233" s="6" t="s">
        <v>91</v>
      </c>
      <c r="L3233" s="6" t="s">
        <v>91</v>
      </c>
      <c r="M3233" s="5" t="s">
        <v>92</v>
      </c>
      <c r="N3233" s="6" t="s">
        <v>91</v>
      </c>
      <c r="O3233" s="6" t="s">
        <v>91</v>
      </c>
      <c r="P3233" s="6" t="s">
        <v>91</v>
      </c>
      <c r="Q3233" s="6" t="s">
        <v>91</v>
      </c>
      <c r="R3233" s="5">
        <v>1</v>
      </c>
      <c r="S3233" s="5">
        <v>0</v>
      </c>
      <c r="T3233" s="5" t="s">
        <v>93</v>
      </c>
      <c r="U3233" s="5" t="s">
        <v>105</v>
      </c>
    </row>
    <row r="3234" spans="1:21">
      <c r="A3234" s="6" t="s">
        <v>87</v>
      </c>
      <c r="B3234" s="7">
        <v>1</v>
      </c>
      <c r="C3234" s="5">
        <v>3482</v>
      </c>
      <c r="D3234" s="5">
        <v>42</v>
      </c>
      <c r="E3234" s="8" t="s">
        <v>4340</v>
      </c>
      <c r="F3234" s="8">
        <v>42144001</v>
      </c>
      <c r="G3234" s="5" t="s">
        <v>4341</v>
      </c>
      <c r="H3234" s="5" t="s">
        <v>221</v>
      </c>
      <c r="I3234" s="6" t="s">
        <v>91</v>
      </c>
      <c r="J3234" s="6" t="s">
        <v>91</v>
      </c>
      <c r="K3234" s="6" t="s">
        <v>91</v>
      </c>
      <c r="L3234" s="6" t="s">
        <v>91</v>
      </c>
      <c r="M3234" s="5" t="s">
        <v>92</v>
      </c>
      <c r="N3234" s="6" t="s">
        <v>91</v>
      </c>
      <c r="O3234" s="6" t="s">
        <v>91</v>
      </c>
      <c r="P3234" s="6" t="s">
        <v>91</v>
      </c>
      <c r="Q3234" s="6" t="s">
        <v>91</v>
      </c>
      <c r="R3234" s="5">
        <v>1</v>
      </c>
      <c r="S3234" s="5">
        <v>0</v>
      </c>
      <c r="T3234" s="5" t="s">
        <v>93</v>
      </c>
      <c r="U3234" s="5" t="s">
        <v>105</v>
      </c>
    </row>
    <row r="3235" spans="1:21">
      <c r="A3235" s="6" t="s">
        <v>87</v>
      </c>
      <c r="B3235" s="7">
        <v>1</v>
      </c>
      <c r="C3235" s="5">
        <v>3483</v>
      </c>
      <c r="D3235" s="5">
        <v>42</v>
      </c>
      <c r="E3235" s="8" t="s">
        <v>4340</v>
      </c>
      <c r="F3235" s="8">
        <v>42144002</v>
      </c>
      <c r="G3235" s="5" t="s">
        <v>4342</v>
      </c>
      <c r="H3235" s="5" t="s">
        <v>223</v>
      </c>
      <c r="I3235" s="6" t="s">
        <v>91</v>
      </c>
      <c r="J3235" s="6" t="s">
        <v>91</v>
      </c>
      <c r="K3235" s="6" t="s">
        <v>91</v>
      </c>
      <c r="L3235" s="6" t="s">
        <v>91</v>
      </c>
      <c r="M3235" s="5" t="s">
        <v>92</v>
      </c>
      <c r="N3235" s="6" t="s">
        <v>91</v>
      </c>
      <c r="O3235" s="6" t="s">
        <v>91</v>
      </c>
      <c r="P3235" s="6" t="s">
        <v>91</v>
      </c>
      <c r="Q3235" s="6" t="s">
        <v>91</v>
      </c>
      <c r="R3235" s="5">
        <v>1</v>
      </c>
      <c r="S3235" s="5">
        <v>0</v>
      </c>
      <c r="T3235" s="5" t="s">
        <v>93</v>
      </c>
      <c r="U3235" s="5" t="s">
        <v>105</v>
      </c>
    </row>
    <row r="3236" spans="1:21">
      <c r="A3236" s="6" t="s">
        <v>87</v>
      </c>
      <c r="B3236" s="7">
        <v>1</v>
      </c>
      <c r="C3236" s="5">
        <v>3484</v>
      </c>
      <c r="D3236" s="5">
        <v>42</v>
      </c>
      <c r="E3236" s="8" t="s">
        <v>4340</v>
      </c>
      <c r="F3236" s="8">
        <v>42144003</v>
      </c>
      <c r="G3236" s="5" t="s">
        <v>4343</v>
      </c>
      <c r="H3236" s="5" t="s">
        <v>225</v>
      </c>
      <c r="I3236" s="6" t="s">
        <v>91</v>
      </c>
      <c r="J3236" s="6" t="s">
        <v>91</v>
      </c>
      <c r="K3236" s="6" t="s">
        <v>91</v>
      </c>
      <c r="L3236" s="6" t="s">
        <v>91</v>
      </c>
      <c r="M3236" s="5" t="s">
        <v>92</v>
      </c>
      <c r="N3236" s="6" t="s">
        <v>91</v>
      </c>
      <c r="O3236" s="6" t="s">
        <v>91</v>
      </c>
      <c r="P3236" s="6" t="s">
        <v>91</v>
      </c>
      <c r="Q3236" s="6" t="s">
        <v>91</v>
      </c>
      <c r="R3236" s="5">
        <v>1</v>
      </c>
      <c r="S3236" s="5">
        <v>0</v>
      </c>
      <c r="T3236" s="5" t="s">
        <v>93</v>
      </c>
      <c r="U3236" s="5" t="s">
        <v>105</v>
      </c>
    </row>
    <row r="3237" spans="1:21">
      <c r="A3237" s="6" t="s">
        <v>87</v>
      </c>
      <c r="B3237" s="7">
        <v>1</v>
      </c>
      <c r="C3237" s="5">
        <v>3485</v>
      </c>
      <c r="D3237" s="5">
        <v>42</v>
      </c>
      <c r="E3237" s="8" t="s">
        <v>4340</v>
      </c>
      <c r="F3237" s="8">
        <v>42144004</v>
      </c>
      <c r="G3237" s="5" t="s">
        <v>4344</v>
      </c>
      <c r="H3237" s="5" t="s">
        <v>227</v>
      </c>
      <c r="I3237" s="6" t="s">
        <v>91</v>
      </c>
      <c r="J3237" s="6" t="s">
        <v>91</v>
      </c>
      <c r="K3237" s="6" t="s">
        <v>91</v>
      </c>
      <c r="L3237" s="6" t="s">
        <v>91</v>
      </c>
      <c r="M3237" s="5" t="s">
        <v>92</v>
      </c>
      <c r="N3237" s="6" t="s">
        <v>91</v>
      </c>
      <c r="O3237" s="6" t="s">
        <v>91</v>
      </c>
      <c r="P3237" s="6" t="s">
        <v>91</v>
      </c>
      <c r="Q3237" s="6" t="s">
        <v>91</v>
      </c>
      <c r="R3237" s="5">
        <v>1</v>
      </c>
      <c r="S3237" s="5">
        <v>0</v>
      </c>
      <c r="T3237" s="5" t="s">
        <v>93</v>
      </c>
      <c r="U3237" s="5" t="s">
        <v>105</v>
      </c>
    </row>
    <row r="3238" spans="1:21">
      <c r="A3238" s="6" t="s">
        <v>87</v>
      </c>
      <c r="B3238" s="7">
        <v>1</v>
      </c>
      <c r="C3238" s="5">
        <v>3486</v>
      </c>
      <c r="D3238" s="5">
        <v>42</v>
      </c>
      <c r="E3238" s="8" t="s">
        <v>4088</v>
      </c>
      <c r="F3238" s="8">
        <v>421441</v>
      </c>
      <c r="G3238" s="5" t="s">
        <v>4345</v>
      </c>
      <c r="H3238" s="5" t="s">
        <v>4346</v>
      </c>
      <c r="I3238" s="5">
        <v>10065501809</v>
      </c>
      <c r="J3238" s="6" t="s">
        <v>91</v>
      </c>
      <c r="K3238" s="6" t="s">
        <v>91</v>
      </c>
      <c r="L3238" s="6" t="s">
        <v>91</v>
      </c>
      <c r="M3238" s="5" t="s">
        <v>92</v>
      </c>
      <c r="N3238" s="6" t="s">
        <v>91</v>
      </c>
      <c r="O3238" s="6" t="s">
        <v>91</v>
      </c>
      <c r="P3238" s="6" t="s">
        <v>91</v>
      </c>
      <c r="Q3238" s="6" t="s">
        <v>91</v>
      </c>
      <c r="R3238" s="5">
        <v>1</v>
      </c>
      <c r="S3238" s="5">
        <v>0</v>
      </c>
      <c r="T3238" s="5" t="s">
        <v>93</v>
      </c>
      <c r="U3238" s="5" t="s">
        <v>105</v>
      </c>
    </row>
    <row r="3239" spans="1:21">
      <c r="A3239" s="6" t="s">
        <v>87</v>
      </c>
      <c r="B3239" s="7">
        <v>1</v>
      </c>
      <c r="C3239" s="5">
        <v>3487</v>
      </c>
      <c r="D3239" s="5">
        <v>42</v>
      </c>
      <c r="E3239" s="8" t="s">
        <v>4347</v>
      </c>
      <c r="F3239" s="8">
        <v>42144101</v>
      </c>
      <c r="G3239" s="5" t="s">
        <v>4348</v>
      </c>
      <c r="H3239" s="5" t="s">
        <v>221</v>
      </c>
      <c r="I3239" s="6" t="s">
        <v>91</v>
      </c>
      <c r="J3239" s="6" t="s">
        <v>91</v>
      </c>
      <c r="K3239" s="6" t="s">
        <v>91</v>
      </c>
      <c r="L3239" s="6" t="s">
        <v>91</v>
      </c>
      <c r="M3239" s="5" t="s">
        <v>92</v>
      </c>
      <c r="N3239" s="6" t="s">
        <v>91</v>
      </c>
      <c r="O3239" s="6" t="s">
        <v>91</v>
      </c>
      <c r="P3239" s="6" t="s">
        <v>91</v>
      </c>
      <c r="Q3239" s="6" t="s">
        <v>91</v>
      </c>
      <c r="R3239" s="5">
        <v>1</v>
      </c>
      <c r="S3239" s="5">
        <v>0</v>
      </c>
      <c r="T3239" s="5" t="s">
        <v>93</v>
      </c>
      <c r="U3239" s="5" t="s">
        <v>105</v>
      </c>
    </row>
    <row r="3240" spans="1:21">
      <c r="A3240" s="6" t="s">
        <v>87</v>
      </c>
      <c r="B3240" s="7">
        <v>1</v>
      </c>
      <c r="C3240" s="5">
        <v>3488</v>
      </c>
      <c r="D3240" s="5">
        <v>42</v>
      </c>
      <c r="E3240" s="8" t="s">
        <v>4347</v>
      </c>
      <c r="F3240" s="8">
        <v>42144102</v>
      </c>
      <c r="G3240" s="5" t="s">
        <v>4349</v>
      </c>
      <c r="H3240" s="5" t="s">
        <v>223</v>
      </c>
      <c r="I3240" s="6" t="s">
        <v>91</v>
      </c>
      <c r="J3240" s="6" t="s">
        <v>91</v>
      </c>
      <c r="K3240" s="6" t="s">
        <v>91</v>
      </c>
      <c r="L3240" s="6" t="s">
        <v>91</v>
      </c>
      <c r="M3240" s="5" t="s">
        <v>92</v>
      </c>
      <c r="N3240" s="6" t="s">
        <v>91</v>
      </c>
      <c r="O3240" s="6" t="s">
        <v>91</v>
      </c>
      <c r="P3240" s="6" t="s">
        <v>91</v>
      </c>
      <c r="Q3240" s="6" t="s">
        <v>91</v>
      </c>
      <c r="R3240" s="5">
        <v>1</v>
      </c>
      <c r="S3240" s="5">
        <v>0</v>
      </c>
      <c r="T3240" s="5" t="s">
        <v>93</v>
      </c>
      <c r="U3240" s="5" t="s">
        <v>105</v>
      </c>
    </row>
    <row r="3241" spans="1:21">
      <c r="A3241" s="6" t="s">
        <v>87</v>
      </c>
      <c r="B3241" s="7">
        <v>1</v>
      </c>
      <c r="C3241" s="5">
        <v>3489</v>
      </c>
      <c r="D3241" s="5">
        <v>42</v>
      </c>
      <c r="E3241" s="8" t="s">
        <v>4347</v>
      </c>
      <c r="F3241" s="8">
        <v>42144103</v>
      </c>
      <c r="G3241" s="5" t="s">
        <v>4350</v>
      </c>
      <c r="H3241" s="5" t="s">
        <v>225</v>
      </c>
      <c r="I3241" s="6" t="s">
        <v>91</v>
      </c>
      <c r="J3241" s="6" t="s">
        <v>91</v>
      </c>
      <c r="K3241" s="6" t="s">
        <v>91</v>
      </c>
      <c r="L3241" s="6" t="s">
        <v>91</v>
      </c>
      <c r="M3241" s="5" t="s">
        <v>92</v>
      </c>
      <c r="N3241" s="6" t="s">
        <v>91</v>
      </c>
      <c r="O3241" s="6" t="s">
        <v>91</v>
      </c>
      <c r="P3241" s="6" t="s">
        <v>91</v>
      </c>
      <c r="Q3241" s="6" t="s">
        <v>91</v>
      </c>
      <c r="R3241" s="5">
        <v>1</v>
      </c>
      <c r="S3241" s="5">
        <v>0</v>
      </c>
      <c r="T3241" s="5" t="s">
        <v>93</v>
      </c>
      <c r="U3241" s="5" t="s">
        <v>105</v>
      </c>
    </row>
    <row r="3242" spans="1:21">
      <c r="A3242" s="6" t="s">
        <v>87</v>
      </c>
      <c r="B3242" s="7">
        <v>1</v>
      </c>
      <c r="C3242" s="5">
        <v>3490</v>
      </c>
      <c r="D3242" s="5">
        <v>42</v>
      </c>
      <c r="E3242" s="8" t="s">
        <v>4347</v>
      </c>
      <c r="F3242" s="8">
        <v>42144104</v>
      </c>
      <c r="G3242" s="5" t="s">
        <v>4351</v>
      </c>
      <c r="H3242" s="5" t="s">
        <v>227</v>
      </c>
      <c r="I3242" s="6" t="s">
        <v>91</v>
      </c>
      <c r="J3242" s="6" t="s">
        <v>91</v>
      </c>
      <c r="K3242" s="6" t="s">
        <v>91</v>
      </c>
      <c r="L3242" s="6" t="s">
        <v>91</v>
      </c>
      <c r="M3242" s="5" t="s">
        <v>92</v>
      </c>
      <c r="N3242" s="6" t="s">
        <v>91</v>
      </c>
      <c r="O3242" s="6" t="s">
        <v>91</v>
      </c>
      <c r="P3242" s="6" t="s">
        <v>91</v>
      </c>
      <c r="Q3242" s="6" t="s">
        <v>91</v>
      </c>
      <c r="R3242" s="5">
        <v>1</v>
      </c>
      <c r="S3242" s="5">
        <v>0</v>
      </c>
      <c r="T3242" s="5" t="s">
        <v>93</v>
      </c>
      <c r="U3242" s="5" t="s">
        <v>105</v>
      </c>
    </row>
    <row r="3243" spans="1:21">
      <c r="A3243" s="6" t="s">
        <v>87</v>
      </c>
      <c r="B3243" s="7">
        <v>1</v>
      </c>
      <c r="C3243" s="5">
        <v>3491</v>
      </c>
      <c r="D3243" s="5">
        <v>42</v>
      </c>
      <c r="E3243" s="8" t="s">
        <v>4088</v>
      </c>
      <c r="F3243" s="8">
        <v>421442</v>
      </c>
      <c r="G3243" s="5" t="s">
        <v>4352</v>
      </c>
      <c r="H3243" s="5" t="s">
        <v>4353</v>
      </c>
      <c r="I3243" s="5">
        <v>10065501808</v>
      </c>
      <c r="J3243" s="6" t="s">
        <v>91</v>
      </c>
      <c r="K3243" s="6" t="s">
        <v>91</v>
      </c>
      <c r="L3243" s="6" t="s">
        <v>91</v>
      </c>
      <c r="M3243" s="5" t="s">
        <v>92</v>
      </c>
      <c r="N3243" s="6" t="s">
        <v>91</v>
      </c>
      <c r="O3243" s="6" t="s">
        <v>91</v>
      </c>
      <c r="P3243" s="6" t="s">
        <v>91</v>
      </c>
      <c r="Q3243" s="6" t="s">
        <v>91</v>
      </c>
      <c r="R3243" s="5">
        <v>1</v>
      </c>
      <c r="S3243" s="5">
        <v>0</v>
      </c>
      <c r="T3243" s="5" t="s">
        <v>93</v>
      </c>
      <c r="U3243" s="5" t="s">
        <v>105</v>
      </c>
    </row>
    <row r="3244" spans="1:21">
      <c r="A3244" s="6" t="s">
        <v>87</v>
      </c>
      <c r="B3244" s="7">
        <v>1</v>
      </c>
      <c r="C3244" s="5">
        <v>3492</v>
      </c>
      <c r="D3244" s="5">
        <v>42</v>
      </c>
      <c r="E3244" s="8" t="s">
        <v>4354</v>
      </c>
      <c r="F3244" s="8">
        <v>42144201</v>
      </c>
      <c r="G3244" s="5" t="s">
        <v>4355</v>
      </c>
      <c r="H3244" s="5" t="s">
        <v>221</v>
      </c>
      <c r="I3244" s="6" t="s">
        <v>91</v>
      </c>
      <c r="J3244" s="6" t="s">
        <v>91</v>
      </c>
      <c r="K3244" s="6" t="s">
        <v>91</v>
      </c>
      <c r="L3244" s="6" t="s">
        <v>91</v>
      </c>
      <c r="M3244" s="5" t="s">
        <v>92</v>
      </c>
      <c r="N3244" s="6" t="s">
        <v>91</v>
      </c>
      <c r="O3244" s="6" t="s">
        <v>91</v>
      </c>
      <c r="P3244" s="6" t="s">
        <v>91</v>
      </c>
      <c r="Q3244" s="6" t="s">
        <v>91</v>
      </c>
      <c r="R3244" s="5">
        <v>1</v>
      </c>
      <c r="S3244" s="5">
        <v>0</v>
      </c>
      <c r="T3244" s="5" t="s">
        <v>93</v>
      </c>
      <c r="U3244" s="5" t="s">
        <v>105</v>
      </c>
    </row>
    <row r="3245" spans="1:21">
      <c r="A3245" s="6" t="s">
        <v>87</v>
      </c>
      <c r="B3245" s="7">
        <v>1</v>
      </c>
      <c r="C3245" s="5">
        <v>3493</v>
      </c>
      <c r="D3245" s="5">
        <v>42</v>
      </c>
      <c r="E3245" s="8" t="s">
        <v>4354</v>
      </c>
      <c r="F3245" s="8">
        <v>42144202</v>
      </c>
      <c r="G3245" s="5" t="s">
        <v>4356</v>
      </c>
      <c r="H3245" s="5" t="s">
        <v>223</v>
      </c>
      <c r="I3245" s="6" t="s">
        <v>91</v>
      </c>
      <c r="J3245" s="6" t="s">
        <v>91</v>
      </c>
      <c r="K3245" s="6" t="s">
        <v>91</v>
      </c>
      <c r="L3245" s="6" t="s">
        <v>91</v>
      </c>
      <c r="M3245" s="5" t="s">
        <v>92</v>
      </c>
      <c r="N3245" s="6" t="s">
        <v>91</v>
      </c>
      <c r="O3245" s="6" t="s">
        <v>91</v>
      </c>
      <c r="P3245" s="6" t="s">
        <v>91</v>
      </c>
      <c r="Q3245" s="6" t="s">
        <v>91</v>
      </c>
      <c r="R3245" s="5">
        <v>1</v>
      </c>
      <c r="S3245" s="5">
        <v>0</v>
      </c>
      <c r="T3245" s="5" t="s">
        <v>93</v>
      </c>
      <c r="U3245" s="5" t="s">
        <v>105</v>
      </c>
    </row>
    <row r="3246" spans="1:21">
      <c r="A3246" s="6" t="s">
        <v>87</v>
      </c>
      <c r="B3246" s="7">
        <v>1</v>
      </c>
      <c r="C3246" s="5">
        <v>3494</v>
      </c>
      <c r="D3246" s="5">
        <v>42</v>
      </c>
      <c r="E3246" s="8" t="s">
        <v>4354</v>
      </c>
      <c r="F3246" s="8">
        <v>42144203</v>
      </c>
      <c r="G3246" s="5" t="s">
        <v>4357</v>
      </c>
      <c r="H3246" s="5" t="s">
        <v>225</v>
      </c>
      <c r="I3246" s="6" t="s">
        <v>91</v>
      </c>
      <c r="J3246" s="6" t="s">
        <v>91</v>
      </c>
      <c r="K3246" s="6" t="s">
        <v>91</v>
      </c>
      <c r="L3246" s="6" t="s">
        <v>91</v>
      </c>
      <c r="M3246" s="5" t="s">
        <v>92</v>
      </c>
      <c r="N3246" s="6" t="s">
        <v>91</v>
      </c>
      <c r="O3246" s="6" t="s">
        <v>91</v>
      </c>
      <c r="P3246" s="6" t="s">
        <v>91</v>
      </c>
      <c r="Q3246" s="6" t="s">
        <v>91</v>
      </c>
      <c r="R3246" s="5">
        <v>1</v>
      </c>
      <c r="S3246" s="5">
        <v>0</v>
      </c>
      <c r="T3246" s="5" t="s">
        <v>93</v>
      </c>
      <c r="U3246" s="5" t="s">
        <v>105</v>
      </c>
    </row>
    <row r="3247" spans="1:21">
      <c r="A3247" s="6" t="s">
        <v>87</v>
      </c>
      <c r="B3247" s="7">
        <v>1</v>
      </c>
      <c r="C3247" s="5">
        <v>3496</v>
      </c>
      <c r="D3247" s="5">
        <v>42</v>
      </c>
      <c r="E3247" s="8" t="s">
        <v>4354</v>
      </c>
      <c r="F3247" s="8">
        <v>42144204</v>
      </c>
      <c r="G3247" s="5" t="s">
        <v>4358</v>
      </c>
      <c r="H3247" s="5" t="s">
        <v>227</v>
      </c>
      <c r="I3247" s="6" t="s">
        <v>91</v>
      </c>
      <c r="J3247" s="6" t="s">
        <v>91</v>
      </c>
      <c r="K3247" s="6" t="s">
        <v>91</v>
      </c>
      <c r="L3247" s="6" t="s">
        <v>91</v>
      </c>
      <c r="M3247" s="5" t="s">
        <v>92</v>
      </c>
      <c r="N3247" s="6" t="s">
        <v>91</v>
      </c>
      <c r="O3247" s="6" t="s">
        <v>91</v>
      </c>
      <c r="P3247" s="6" t="s">
        <v>91</v>
      </c>
      <c r="Q3247" s="6" t="s">
        <v>91</v>
      </c>
      <c r="R3247" s="5">
        <v>1</v>
      </c>
      <c r="S3247" s="5">
        <v>0</v>
      </c>
      <c r="T3247" s="5" t="s">
        <v>93</v>
      </c>
      <c r="U3247" s="5" t="s">
        <v>105</v>
      </c>
    </row>
    <row r="3248" spans="1:21">
      <c r="A3248" s="6" t="s">
        <v>87</v>
      </c>
      <c r="B3248" s="7">
        <v>1</v>
      </c>
      <c r="C3248" s="5">
        <v>3497</v>
      </c>
      <c r="D3248" s="5">
        <v>42</v>
      </c>
      <c r="E3248" s="8" t="s">
        <v>4088</v>
      </c>
      <c r="F3248" s="8">
        <v>421443</v>
      </c>
      <c r="G3248" s="5" t="s">
        <v>4359</v>
      </c>
      <c r="H3248" s="5" t="s">
        <v>4360</v>
      </c>
      <c r="I3248" s="5">
        <v>10065506429</v>
      </c>
      <c r="J3248" s="6" t="s">
        <v>91</v>
      </c>
      <c r="K3248" s="6" t="s">
        <v>91</v>
      </c>
      <c r="L3248" s="6" t="s">
        <v>91</v>
      </c>
      <c r="M3248" s="5" t="s">
        <v>92</v>
      </c>
      <c r="N3248" s="6" t="s">
        <v>91</v>
      </c>
      <c r="O3248" s="6" t="s">
        <v>91</v>
      </c>
      <c r="P3248" s="6" t="s">
        <v>91</v>
      </c>
      <c r="Q3248" s="6" t="s">
        <v>91</v>
      </c>
      <c r="R3248" s="5">
        <v>1</v>
      </c>
      <c r="S3248" s="5">
        <v>0</v>
      </c>
      <c r="T3248" s="5" t="s">
        <v>93</v>
      </c>
      <c r="U3248" s="5" t="s">
        <v>105</v>
      </c>
    </row>
    <row r="3249" spans="1:21">
      <c r="A3249" s="6" t="s">
        <v>87</v>
      </c>
      <c r="B3249" s="7">
        <v>1</v>
      </c>
      <c r="C3249" s="5">
        <v>3498</v>
      </c>
      <c r="D3249" s="5">
        <v>42</v>
      </c>
      <c r="E3249" s="8" t="s">
        <v>4361</v>
      </c>
      <c r="F3249" s="8">
        <v>42144301</v>
      </c>
      <c r="G3249" s="5" t="s">
        <v>4362</v>
      </c>
      <c r="H3249" s="5" t="s">
        <v>221</v>
      </c>
      <c r="I3249" s="6" t="s">
        <v>91</v>
      </c>
      <c r="J3249" s="6" t="s">
        <v>91</v>
      </c>
      <c r="K3249" s="6" t="s">
        <v>91</v>
      </c>
      <c r="L3249" s="6" t="s">
        <v>91</v>
      </c>
      <c r="M3249" s="5" t="s">
        <v>92</v>
      </c>
      <c r="N3249" s="6" t="s">
        <v>91</v>
      </c>
      <c r="O3249" s="6" t="s">
        <v>91</v>
      </c>
      <c r="P3249" s="6" t="s">
        <v>91</v>
      </c>
      <c r="Q3249" s="6" t="s">
        <v>91</v>
      </c>
      <c r="R3249" s="5">
        <v>1</v>
      </c>
      <c r="S3249" s="5">
        <v>0</v>
      </c>
      <c r="T3249" s="5" t="s">
        <v>93</v>
      </c>
      <c r="U3249" s="5" t="s">
        <v>105</v>
      </c>
    </row>
    <row r="3250" spans="1:21">
      <c r="A3250" s="6" t="s">
        <v>87</v>
      </c>
      <c r="B3250" s="7">
        <v>1</v>
      </c>
      <c r="C3250" s="5">
        <v>3499</v>
      </c>
      <c r="D3250" s="5">
        <v>42</v>
      </c>
      <c r="E3250" s="8" t="s">
        <v>4361</v>
      </c>
      <c r="F3250" s="8">
        <v>42144302</v>
      </c>
      <c r="G3250" s="5" t="s">
        <v>4363</v>
      </c>
      <c r="H3250" s="5" t="s">
        <v>223</v>
      </c>
      <c r="I3250" s="6" t="s">
        <v>91</v>
      </c>
      <c r="J3250" s="6" t="s">
        <v>91</v>
      </c>
      <c r="K3250" s="6" t="s">
        <v>91</v>
      </c>
      <c r="L3250" s="6" t="s">
        <v>91</v>
      </c>
      <c r="M3250" s="5" t="s">
        <v>92</v>
      </c>
      <c r="N3250" s="6" t="s">
        <v>91</v>
      </c>
      <c r="O3250" s="6" t="s">
        <v>91</v>
      </c>
      <c r="P3250" s="6" t="s">
        <v>91</v>
      </c>
      <c r="Q3250" s="6" t="s">
        <v>91</v>
      </c>
      <c r="R3250" s="5">
        <v>1</v>
      </c>
      <c r="S3250" s="5">
        <v>0</v>
      </c>
      <c r="T3250" s="5" t="s">
        <v>93</v>
      </c>
      <c r="U3250" s="5" t="s">
        <v>105</v>
      </c>
    </row>
    <row r="3251" spans="1:21">
      <c r="A3251" s="6" t="s">
        <v>87</v>
      </c>
      <c r="B3251" s="7">
        <v>1</v>
      </c>
      <c r="C3251" s="5">
        <v>3500</v>
      </c>
      <c r="D3251" s="5">
        <v>42</v>
      </c>
      <c r="E3251" s="8" t="s">
        <v>4361</v>
      </c>
      <c r="F3251" s="8">
        <v>42144303</v>
      </c>
      <c r="G3251" s="5" t="s">
        <v>4364</v>
      </c>
      <c r="H3251" s="5" t="s">
        <v>225</v>
      </c>
      <c r="I3251" s="6" t="s">
        <v>91</v>
      </c>
      <c r="J3251" s="6" t="s">
        <v>91</v>
      </c>
      <c r="K3251" s="6" t="s">
        <v>91</v>
      </c>
      <c r="L3251" s="6" t="s">
        <v>91</v>
      </c>
      <c r="M3251" s="5" t="s">
        <v>92</v>
      </c>
      <c r="N3251" s="6" t="s">
        <v>91</v>
      </c>
      <c r="O3251" s="6" t="s">
        <v>91</v>
      </c>
      <c r="P3251" s="6" t="s">
        <v>91</v>
      </c>
      <c r="Q3251" s="6" t="s">
        <v>91</v>
      </c>
      <c r="R3251" s="5">
        <v>1</v>
      </c>
      <c r="S3251" s="5">
        <v>0</v>
      </c>
      <c r="T3251" s="5" t="s">
        <v>93</v>
      </c>
      <c r="U3251" s="5" t="s">
        <v>105</v>
      </c>
    </row>
    <row r="3252" spans="1:21">
      <c r="A3252" s="6" t="s">
        <v>87</v>
      </c>
      <c r="B3252" s="7">
        <v>1</v>
      </c>
      <c r="C3252" s="5">
        <v>3501</v>
      </c>
      <c r="D3252" s="5">
        <v>42</v>
      </c>
      <c r="E3252" s="8" t="s">
        <v>4361</v>
      </c>
      <c r="F3252" s="8">
        <v>42144304</v>
      </c>
      <c r="G3252" s="5" t="s">
        <v>4365</v>
      </c>
      <c r="H3252" s="5" t="s">
        <v>227</v>
      </c>
      <c r="I3252" s="6" t="s">
        <v>91</v>
      </c>
      <c r="J3252" s="6" t="s">
        <v>91</v>
      </c>
      <c r="K3252" s="6" t="s">
        <v>91</v>
      </c>
      <c r="L3252" s="6" t="s">
        <v>91</v>
      </c>
      <c r="M3252" s="5" t="s">
        <v>92</v>
      </c>
      <c r="N3252" s="6" t="s">
        <v>91</v>
      </c>
      <c r="O3252" s="6" t="s">
        <v>91</v>
      </c>
      <c r="P3252" s="6" t="s">
        <v>91</v>
      </c>
      <c r="Q3252" s="6" t="s">
        <v>91</v>
      </c>
      <c r="R3252" s="5">
        <v>1</v>
      </c>
      <c r="S3252" s="5">
        <v>0</v>
      </c>
      <c r="T3252" s="5" t="s">
        <v>93</v>
      </c>
      <c r="U3252" s="5" t="s">
        <v>105</v>
      </c>
    </row>
    <row r="3253" spans="1:21">
      <c r="A3253" s="6" t="s">
        <v>87</v>
      </c>
      <c r="B3253" s="7">
        <v>1</v>
      </c>
      <c r="C3253" s="5">
        <v>3502</v>
      </c>
      <c r="D3253" s="5">
        <v>42</v>
      </c>
      <c r="E3253" s="8" t="s">
        <v>4088</v>
      </c>
      <c r="F3253" s="8">
        <v>421444</v>
      </c>
      <c r="G3253" s="5" t="s">
        <v>4366</v>
      </c>
      <c r="H3253" s="5" t="s">
        <v>4129</v>
      </c>
      <c r="I3253" s="6" t="s">
        <v>91</v>
      </c>
      <c r="J3253" s="6" t="s">
        <v>91</v>
      </c>
      <c r="K3253" s="6" t="s">
        <v>91</v>
      </c>
      <c r="L3253" s="6" t="s">
        <v>91</v>
      </c>
      <c r="M3253" s="5" t="s">
        <v>92</v>
      </c>
      <c r="N3253" s="6" t="s">
        <v>91</v>
      </c>
      <c r="O3253" s="6" t="s">
        <v>91</v>
      </c>
      <c r="P3253" s="6" t="s">
        <v>91</v>
      </c>
      <c r="Q3253" s="6" t="s">
        <v>91</v>
      </c>
      <c r="R3253" s="5">
        <v>1</v>
      </c>
      <c r="S3253" s="5">
        <v>0</v>
      </c>
      <c r="T3253" s="5" t="s">
        <v>93</v>
      </c>
      <c r="U3253" s="5" t="s">
        <v>105</v>
      </c>
    </row>
    <row r="3254" spans="1:21">
      <c r="A3254" s="6" t="s">
        <v>87</v>
      </c>
      <c r="B3254" s="7">
        <v>1</v>
      </c>
      <c r="C3254" s="5">
        <v>3503</v>
      </c>
      <c r="D3254" s="5">
        <v>42</v>
      </c>
      <c r="E3254" s="8" t="s">
        <v>4367</v>
      </c>
      <c r="F3254" s="8">
        <v>42144401</v>
      </c>
      <c r="G3254" s="5" t="s">
        <v>4368</v>
      </c>
      <c r="H3254" s="5" t="s">
        <v>221</v>
      </c>
      <c r="I3254" s="6" t="s">
        <v>91</v>
      </c>
      <c r="J3254" s="6" t="s">
        <v>91</v>
      </c>
      <c r="K3254" s="6" t="s">
        <v>91</v>
      </c>
      <c r="L3254" s="6" t="s">
        <v>91</v>
      </c>
      <c r="M3254" s="5" t="s">
        <v>92</v>
      </c>
      <c r="N3254" s="6" t="s">
        <v>91</v>
      </c>
      <c r="O3254" s="6" t="s">
        <v>91</v>
      </c>
      <c r="P3254" s="6" t="s">
        <v>91</v>
      </c>
      <c r="Q3254" s="6" t="s">
        <v>91</v>
      </c>
      <c r="R3254" s="5">
        <v>1</v>
      </c>
      <c r="S3254" s="5">
        <v>0</v>
      </c>
      <c r="T3254" s="5" t="s">
        <v>93</v>
      </c>
      <c r="U3254" s="5" t="s">
        <v>105</v>
      </c>
    </row>
    <row r="3255" spans="1:21">
      <c r="A3255" s="6" t="s">
        <v>87</v>
      </c>
      <c r="B3255" s="7">
        <v>1</v>
      </c>
      <c r="C3255" s="5">
        <v>3504</v>
      </c>
      <c r="D3255" s="5">
        <v>42</v>
      </c>
      <c r="E3255" s="8" t="s">
        <v>4367</v>
      </c>
      <c r="F3255" s="8">
        <v>42144402</v>
      </c>
      <c r="G3255" s="5" t="s">
        <v>4369</v>
      </c>
      <c r="H3255" s="5" t="s">
        <v>223</v>
      </c>
      <c r="I3255" s="6" t="s">
        <v>91</v>
      </c>
      <c r="J3255" s="6" t="s">
        <v>91</v>
      </c>
      <c r="K3255" s="6" t="s">
        <v>91</v>
      </c>
      <c r="L3255" s="6" t="s">
        <v>91</v>
      </c>
      <c r="M3255" s="5" t="s">
        <v>92</v>
      </c>
      <c r="N3255" s="6" t="s">
        <v>91</v>
      </c>
      <c r="O3255" s="6" t="s">
        <v>91</v>
      </c>
      <c r="P3255" s="6" t="s">
        <v>91</v>
      </c>
      <c r="Q3255" s="6" t="s">
        <v>91</v>
      </c>
      <c r="R3255" s="5">
        <v>1</v>
      </c>
      <c r="S3255" s="5">
        <v>0</v>
      </c>
      <c r="T3255" s="5" t="s">
        <v>93</v>
      </c>
      <c r="U3255" s="5" t="s">
        <v>105</v>
      </c>
    </row>
    <row r="3256" spans="1:21">
      <c r="A3256" s="6" t="s">
        <v>87</v>
      </c>
      <c r="B3256" s="7">
        <v>1</v>
      </c>
      <c r="C3256" s="5">
        <v>3505</v>
      </c>
      <c r="D3256" s="5">
        <v>42</v>
      </c>
      <c r="E3256" s="8" t="s">
        <v>4367</v>
      </c>
      <c r="F3256" s="8">
        <v>42144403</v>
      </c>
      <c r="G3256" s="5" t="s">
        <v>4370</v>
      </c>
      <c r="H3256" s="5" t="s">
        <v>225</v>
      </c>
      <c r="I3256" s="6" t="s">
        <v>91</v>
      </c>
      <c r="J3256" s="6" t="s">
        <v>91</v>
      </c>
      <c r="K3256" s="6" t="s">
        <v>91</v>
      </c>
      <c r="L3256" s="6" t="s">
        <v>91</v>
      </c>
      <c r="M3256" s="5" t="s">
        <v>92</v>
      </c>
      <c r="N3256" s="6" t="s">
        <v>91</v>
      </c>
      <c r="O3256" s="6" t="s">
        <v>91</v>
      </c>
      <c r="P3256" s="6" t="s">
        <v>91</v>
      </c>
      <c r="Q3256" s="6" t="s">
        <v>91</v>
      </c>
      <c r="R3256" s="5">
        <v>1</v>
      </c>
      <c r="S3256" s="5">
        <v>0</v>
      </c>
      <c r="T3256" s="5" t="s">
        <v>93</v>
      </c>
      <c r="U3256" s="5" t="s">
        <v>105</v>
      </c>
    </row>
    <row r="3257" spans="1:21">
      <c r="A3257" s="6" t="s">
        <v>87</v>
      </c>
      <c r="B3257" s="7">
        <v>1</v>
      </c>
      <c r="C3257" s="5">
        <v>3506</v>
      </c>
      <c r="D3257" s="5">
        <v>42</v>
      </c>
      <c r="E3257" s="8" t="s">
        <v>4367</v>
      </c>
      <c r="F3257" s="8">
        <v>42144404</v>
      </c>
      <c r="G3257" s="5" t="s">
        <v>4371</v>
      </c>
      <c r="H3257" s="5" t="s">
        <v>227</v>
      </c>
      <c r="I3257" s="6" t="s">
        <v>91</v>
      </c>
      <c r="J3257" s="6" t="s">
        <v>91</v>
      </c>
      <c r="K3257" s="6" t="s">
        <v>91</v>
      </c>
      <c r="L3257" s="6" t="s">
        <v>91</v>
      </c>
      <c r="M3257" s="5" t="s">
        <v>92</v>
      </c>
      <c r="N3257" s="6" t="s">
        <v>91</v>
      </c>
      <c r="O3257" s="6" t="s">
        <v>91</v>
      </c>
      <c r="P3257" s="6" t="s">
        <v>91</v>
      </c>
      <c r="Q3257" s="6" t="s">
        <v>91</v>
      </c>
      <c r="R3257" s="5">
        <v>1</v>
      </c>
      <c r="S3257" s="5">
        <v>0</v>
      </c>
      <c r="T3257" s="5" t="s">
        <v>93</v>
      </c>
      <c r="U3257" s="5" t="s">
        <v>105</v>
      </c>
    </row>
    <row r="3258" spans="1:21">
      <c r="A3258" s="6" t="s">
        <v>87</v>
      </c>
      <c r="B3258" s="7">
        <v>1</v>
      </c>
      <c r="C3258" s="5">
        <v>3507</v>
      </c>
      <c r="D3258" s="5">
        <v>42</v>
      </c>
      <c r="E3258" s="8" t="s">
        <v>4088</v>
      </c>
      <c r="F3258" s="8">
        <v>421445</v>
      </c>
      <c r="G3258" s="5" t="s">
        <v>4372</v>
      </c>
      <c r="H3258" s="5" t="s">
        <v>4269</v>
      </c>
      <c r="I3258" s="6" t="s">
        <v>91</v>
      </c>
      <c r="J3258" s="6" t="s">
        <v>91</v>
      </c>
      <c r="K3258" s="6" t="s">
        <v>91</v>
      </c>
      <c r="L3258" s="6" t="s">
        <v>91</v>
      </c>
      <c r="M3258" s="5" t="s">
        <v>92</v>
      </c>
      <c r="N3258" s="6" t="s">
        <v>91</v>
      </c>
      <c r="O3258" s="6" t="s">
        <v>91</v>
      </c>
      <c r="P3258" s="6" t="s">
        <v>91</v>
      </c>
      <c r="Q3258" s="6" t="s">
        <v>91</v>
      </c>
      <c r="R3258" s="5">
        <v>1</v>
      </c>
      <c r="S3258" s="5">
        <v>0</v>
      </c>
      <c r="T3258" s="5" t="s">
        <v>93</v>
      </c>
      <c r="U3258" s="5" t="s">
        <v>105</v>
      </c>
    </row>
    <row r="3259" spans="1:21">
      <c r="A3259" s="6" t="s">
        <v>87</v>
      </c>
      <c r="B3259" s="7">
        <v>1</v>
      </c>
      <c r="C3259" s="5">
        <v>3508</v>
      </c>
      <c r="D3259" s="5">
        <v>42</v>
      </c>
      <c r="E3259" s="8" t="s">
        <v>4373</v>
      </c>
      <c r="F3259" s="8">
        <v>42144501</v>
      </c>
      <c r="G3259" s="5" t="s">
        <v>4374</v>
      </c>
      <c r="H3259" s="5" t="s">
        <v>221</v>
      </c>
      <c r="I3259" s="6" t="s">
        <v>91</v>
      </c>
      <c r="J3259" s="6" t="s">
        <v>91</v>
      </c>
      <c r="K3259" s="6" t="s">
        <v>91</v>
      </c>
      <c r="L3259" s="6" t="s">
        <v>91</v>
      </c>
      <c r="M3259" s="5" t="s">
        <v>92</v>
      </c>
      <c r="N3259" s="6" t="s">
        <v>91</v>
      </c>
      <c r="O3259" s="6" t="s">
        <v>91</v>
      </c>
      <c r="P3259" s="6" t="s">
        <v>91</v>
      </c>
      <c r="Q3259" s="6" t="s">
        <v>91</v>
      </c>
      <c r="R3259" s="5">
        <v>1</v>
      </c>
      <c r="S3259" s="5">
        <v>0</v>
      </c>
      <c r="T3259" s="5" t="s">
        <v>93</v>
      </c>
      <c r="U3259" s="5" t="s">
        <v>105</v>
      </c>
    </row>
    <row r="3260" spans="1:21">
      <c r="A3260" s="6" t="s">
        <v>87</v>
      </c>
      <c r="B3260" s="7">
        <v>1</v>
      </c>
      <c r="C3260" s="5">
        <v>3509</v>
      </c>
      <c r="D3260" s="5">
        <v>42</v>
      </c>
      <c r="E3260" s="8" t="s">
        <v>4373</v>
      </c>
      <c r="F3260" s="8">
        <v>42144502</v>
      </c>
      <c r="G3260" s="5" t="s">
        <v>4375</v>
      </c>
      <c r="H3260" s="5" t="s">
        <v>223</v>
      </c>
      <c r="I3260" s="6" t="s">
        <v>91</v>
      </c>
      <c r="J3260" s="6" t="s">
        <v>91</v>
      </c>
      <c r="K3260" s="6" t="s">
        <v>91</v>
      </c>
      <c r="L3260" s="6" t="s">
        <v>91</v>
      </c>
      <c r="M3260" s="5" t="s">
        <v>92</v>
      </c>
      <c r="N3260" s="6" t="s">
        <v>91</v>
      </c>
      <c r="O3260" s="6" t="s">
        <v>91</v>
      </c>
      <c r="P3260" s="6" t="s">
        <v>91</v>
      </c>
      <c r="Q3260" s="6" t="s">
        <v>91</v>
      </c>
      <c r="R3260" s="5">
        <v>1</v>
      </c>
      <c r="S3260" s="5">
        <v>0</v>
      </c>
      <c r="T3260" s="5" t="s">
        <v>93</v>
      </c>
      <c r="U3260" s="5" t="s">
        <v>105</v>
      </c>
    </row>
    <row r="3261" spans="1:21">
      <c r="A3261" s="6" t="s">
        <v>87</v>
      </c>
      <c r="B3261" s="7">
        <v>1</v>
      </c>
      <c r="C3261" s="5">
        <v>3510</v>
      </c>
      <c r="D3261" s="5">
        <v>42</v>
      </c>
      <c r="E3261" s="8" t="s">
        <v>4373</v>
      </c>
      <c r="F3261" s="8">
        <v>42144503</v>
      </c>
      <c r="G3261" s="5" t="s">
        <v>4376</v>
      </c>
      <c r="H3261" s="5" t="s">
        <v>225</v>
      </c>
      <c r="I3261" s="6" t="s">
        <v>91</v>
      </c>
      <c r="J3261" s="6" t="s">
        <v>91</v>
      </c>
      <c r="K3261" s="6" t="s">
        <v>91</v>
      </c>
      <c r="L3261" s="6" t="s">
        <v>91</v>
      </c>
      <c r="M3261" s="5" t="s">
        <v>92</v>
      </c>
      <c r="N3261" s="6" t="s">
        <v>91</v>
      </c>
      <c r="O3261" s="6" t="s">
        <v>91</v>
      </c>
      <c r="P3261" s="6" t="s">
        <v>91</v>
      </c>
      <c r="Q3261" s="6" t="s">
        <v>91</v>
      </c>
      <c r="R3261" s="5">
        <v>1</v>
      </c>
      <c r="S3261" s="5">
        <v>0</v>
      </c>
      <c r="T3261" s="5" t="s">
        <v>93</v>
      </c>
      <c r="U3261" s="5" t="s">
        <v>105</v>
      </c>
    </row>
    <row r="3262" spans="1:21">
      <c r="A3262" s="6" t="s">
        <v>87</v>
      </c>
      <c r="B3262" s="7">
        <v>1</v>
      </c>
      <c r="C3262" s="5">
        <v>3511</v>
      </c>
      <c r="D3262" s="5">
        <v>42</v>
      </c>
      <c r="E3262" s="8" t="s">
        <v>4373</v>
      </c>
      <c r="F3262" s="8">
        <v>42144504</v>
      </c>
      <c r="G3262" s="5" t="s">
        <v>4377</v>
      </c>
      <c r="H3262" s="5" t="s">
        <v>227</v>
      </c>
      <c r="I3262" s="6" t="s">
        <v>91</v>
      </c>
      <c r="J3262" s="6" t="s">
        <v>91</v>
      </c>
      <c r="K3262" s="6" t="s">
        <v>91</v>
      </c>
      <c r="L3262" s="6" t="s">
        <v>91</v>
      </c>
      <c r="M3262" s="5" t="s">
        <v>92</v>
      </c>
      <c r="N3262" s="6" t="s">
        <v>91</v>
      </c>
      <c r="O3262" s="6" t="s">
        <v>91</v>
      </c>
      <c r="P3262" s="6" t="s">
        <v>91</v>
      </c>
      <c r="Q3262" s="6" t="s">
        <v>91</v>
      </c>
      <c r="R3262" s="5">
        <v>1</v>
      </c>
      <c r="S3262" s="5">
        <v>0</v>
      </c>
      <c r="T3262" s="5" t="s">
        <v>93</v>
      </c>
      <c r="U3262" s="5" t="s">
        <v>105</v>
      </c>
    </row>
    <row r="3263" spans="1:21">
      <c r="A3263" s="6" t="s">
        <v>87</v>
      </c>
      <c r="B3263" s="7">
        <v>1</v>
      </c>
      <c r="C3263" s="5">
        <v>3512</v>
      </c>
      <c r="D3263" s="5">
        <v>42</v>
      </c>
      <c r="E3263" s="8" t="s">
        <v>4088</v>
      </c>
      <c r="F3263" s="8">
        <v>421446</v>
      </c>
      <c r="G3263" s="5" t="s">
        <v>4378</v>
      </c>
      <c r="H3263" s="5" t="s">
        <v>4136</v>
      </c>
      <c r="I3263" s="5">
        <v>10065504152</v>
      </c>
      <c r="J3263" s="6" t="s">
        <v>91</v>
      </c>
      <c r="K3263" s="6" t="s">
        <v>91</v>
      </c>
      <c r="L3263" s="6" t="s">
        <v>91</v>
      </c>
      <c r="M3263" s="5" t="s">
        <v>92</v>
      </c>
      <c r="N3263" s="6" t="s">
        <v>91</v>
      </c>
      <c r="O3263" s="6" t="s">
        <v>91</v>
      </c>
      <c r="P3263" s="6" t="s">
        <v>91</v>
      </c>
      <c r="Q3263" s="6" t="s">
        <v>91</v>
      </c>
      <c r="R3263" s="5">
        <v>1</v>
      </c>
      <c r="S3263" s="5">
        <v>0</v>
      </c>
      <c r="T3263" s="5" t="s">
        <v>93</v>
      </c>
      <c r="U3263" s="5" t="s">
        <v>105</v>
      </c>
    </row>
    <row r="3264" spans="1:21">
      <c r="A3264" s="6" t="s">
        <v>87</v>
      </c>
      <c r="B3264" s="7">
        <v>1</v>
      </c>
      <c r="C3264" s="5">
        <v>3513</v>
      </c>
      <c r="D3264" s="5">
        <v>42</v>
      </c>
      <c r="E3264" s="8" t="s">
        <v>4379</v>
      </c>
      <c r="F3264" s="8">
        <v>42144601</v>
      </c>
      <c r="G3264" s="5" t="s">
        <v>4380</v>
      </c>
      <c r="H3264" s="5" t="s">
        <v>221</v>
      </c>
      <c r="I3264" s="6" t="s">
        <v>91</v>
      </c>
      <c r="J3264" s="6" t="s">
        <v>91</v>
      </c>
      <c r="K3264" s="6" t="s">
        <v>91</v>
      </c>
      <c r="L3264" s="6" t="s">
        <v>91</v>
      </c>
      <c r="M3264" s="5" t="s">
        <v>92</v>
      </c>
      <c r="N3264" s="6" t="s">
        <v>91</v>
      </c>
      <c r="O3264" s="6" t="s">
        <v>91</v>
      </c>
      <c r="P3264" s="6" t="s">
        <v>91</v>
      </c>
      <c r="Q3264" s="6" t="s">
        <v>91</v>
      </c>
      <c r="R3264" s="5">
        <v>1</v>
      </c>
      <c r="S3264" s="5">
        <v>0</v>
      </c>
      <c r="T3264" s="5" t="s">
        <v>93</v>
      </c>
      <c r="U3264" s="5" t="s">
        <v>105</v>
      </c>
    </row>
    <row r="3265" spans="1:21">
      <c r="A3265" s="6" t="s">
        <v>87</v>
      </c>
      <c r="B3265" s="7">
        <v>1</v>
      </c>
      <c r="C3265" s="5">
        <v>3514</v>
      </c>
      <c r="D3265" s="5">
        <v>42</v>
      </c>
      <c r="E3265" s="8" t="s">
        <v>4379</v>
      </c>
      <c r="F3265" s="8">
        <v>42144602</v>
      </c>
      <c r="G3265" s="5" t="s">
        <v>4381</v>
      </c>
      <c r="H3265" s="5" t="s">
        <v>223</v>
      </c>
      <c r="I3265" s="6" t="s">
        <v>91</v>
      </c>
      <c r="J3265" s="6" t="s">
        <v>91</v>
      </c>
      <c r="K3265" s="6" t="s">
        <v>91</v>
      </c>
      <c r="L3265" s="6" t="s">
        <v>91</v>
      </c>
      <c r="M3265" s="5" t="s">
        <v>92</v>
      </c>
      <c r="N3265" s="6" t="s">
        <v>91</v>
      </c>
      <c r="O3265" s="6" t="s">
        <v>91</v>
      </c>
      <c r="P3265" s="6" t="s">
        <v>91</v>
      </c>
      <c r="Q3265" s="6" t="s">
        <v>91</v>
      </c>
      <c r="R3265" s="5">
        <v>1</v>
      </c>
      <c r="S3265" s="5">
        <v>0</v>
      </c>
      <c r="T3265" s="5" t="s">
        <v>93</v>
      </c>
      <c r="U3265" s="5" t="s">
        <v>105</v>
      </c>
    </row>
    <row r="3266" spans="1:21">
      <c r="A3266" s="6" t="s">
        <v>87</v>
      </c>
      <c r="B3266" s="7">
        <v>1</v>
      </c>
      <c r="C3266" s="5">
        <v>3515</v>
      </c>
      <c r="D3266" s="5">
        <v>42</v>
      </c>
      <c r="E3266" s="8" t="s">
        <v>4379</v>
      </c>
      <c r="F3266" s="8">
        <v>42144603</v>
      </c>
      <c r="G3266" s="5" t="s">
        <v>4382</v>
      </c>
      <c r="H3266" s="5" t="s">
        <v>225</v>
      </c>
      <c r="I3266" s="6" t="s">
        <v>91</v>
      </c>
      <c r="J3266" s="6" t="s">
        <v>91</v>
      </c>
      <c r="K3266" s="6" t="s">
        <v>91</v>
      </c>
      <c r="L3266" s="6" t="s">
        <v>91</v>
      </c>
      <c r="M3266" s="5" t="s">
        <v>92</v>
      </c>
      <c r="N3266" s="6" t="s">
        <v>91</v>
      </c>
      <c r="O3266" s="6" t="s">
        <v>91</v>
      </c>
      <c r="P3266" s="6" t="s">
        <v>91</v>
      </c>
      <c r="Q3266" s="6" t="s">
        <v>91</v>
      </c>
      <c r="R3266" s="5">
        <v>1</v>
      </c>
      <c r="S3266" s="5">
        <v>0</v>
      </c>
      <c r="T3266" s="5" t="s">
        <v>93</v>
      </c>
      <c r="U3266" s="5" t="s">
        <v>105</v>
      </c>
    </row>
    <row r="3267" spans="1:21">
      <c r="A3267" s="6" t="s">
        <v>87</v>
      </c>
      <c r="B3267" s="7">
        <v>1</v>
      </c>
      <c r="C3267" s="5">
        <v>3516</v>
      </c>
      <c r="D3267" s="5">
        <v>42</v>
      </c>
      <c r="E3267" s="8" t="s">
        <v>4379</v>
      </c>
      <c r="F3267" s="8">
        <v>42144604</v>
      </c>
      <c r="G3267" s="5" t="s">
        <v>4383</v>
      </c>
      <c r="H3267" s="5" t="s">
        <v>227</v>
      </c>
      <c r="I3267" s="6" t="s">
        <v>91</v>
      </c>
      <c r="J3267" s="6" t="s">
        <v>91</v>
      </c>
      <c r="K3267" s="6" t="s">
        <v>91</v>
      </c>
      <c r="L3267" s="6" t="s">
        <v>91</v>
      </c>
      <c r="M3267" s="5" t="s">
        <v>92</v>
      </c>
      <c r="N3267" s="6" t="s">
        <v>91</v>
      </c>
      <c r="O3267" s="6" t="s">
        <v>91</v>
      </c>
      <c r="P3267" s="6" t="s">
        <v>91</v>
      </c>
      <c r="Q3267" s="6" t="s">
        <v>91</v>
      </c>
      <c r="R3267" s="5">
        <v>1</v>
      </c>
      <c r="S3267" s="5">
        <v>0</v>
      </c>
      <c r="T3267" s="5" t="s">
        <v>93</v>
      </c>
      <c r="U3267" s="5" t="s">
        <v>105</v>
      </c>
    </row>
    <row r="3268" spans="1:21">
      <c r="A3268" s="6" t="s">
        <v>87</v>
      </c>
      <c r="B3268" s="7">
        <v>1</v>
      </c>
      <c r="C3268" s="5">
        <v>3517</v>
      </c>
      <c r="D3268" s="5">
        <v>42</v>
      </c>
      <c r="E3268" s="8" t="s">
        <v>4088</v>
      </c>
      <c r="F3268" s="8">
        <v>421447</v>
      </c>
      <c r="G3268" s="5" t="s">
        <v>4384</v>
      </c>
      <c r="H3268" s="5" t="s">
        <v>4122</v>
      </c>
      <c r="I3268" s="6" t="s">
        <v>91</v>
      </c>
      <c r="J3268" s="6" t="s">
        <v>91</v>
      </c>
      <c r="K3268" s="6" t="s">
        <v>91</v>
      </c>
      <c r="L3268" s="6" t="s">
        <v>91</v>
      </c>
      <c r="M3268" s="5" t="s">
        <v>92</v>
      </c>
      <c r="N3268" s="6" t="s">
        <v>91</v>
      </c>
      <c r="O3268" s="6" t="s">
        <v>91</v>
      </c>
      <c r="P3268" s="6" t="s">
        <v>91</v>
      </c>
      <c r="Q3268" s="6" t="s">
        <v>91</v>
      </c>
      <c r="R3268" s="5">
        <v>1</v>
      </c>
      <c r="S3268" s="5">
        <v>0</v>
      </c>
      <c r="T3268" s="5" t="s">
        <v>93</v>
      </c>
      <c r="U3268" s="5" t="s">
        <v>105</v>
      </c>
    </row>
    <row r="3269" spans="1:21">
      <c r="A3269" s="6" t="s">
        <v>87</v>
      </c>
      <c r="B3269" s="7">
        <v>1</v>
      </c>
      <c r="C3269" s="5">
        <v>3518</v>
      </c>
      <c r="D3269" s="5">
        <v>42</v>
      </c>
      <c r="E3269" s="8" t="s">
        <v>4385</v>
      </c>
      <c r="F3269" s="8">
        <v>42144701</v>
      </c>
      <c r="G3269" s="5" t="s">
        <v>4386</v>
      </c>
      <c r="H3269" s="5" t="s">
        <v>221</v>
      </c>
      <c r="I3269" s="6" t="s">
        <v>91</v>
      </c>
      <c r="J3269" s="6" t="s">
        <v>91</v>
      </c>
      <c r="K3269" s="6" t="s">
        <v>91</v>
      </c>
      <c r="L3269" s="6" t="s">
        <v>91</v>
      </c>
      <c r="M3269" s="5" t="s">
        <v>92</v>
      </c>
      <c r="N3269" s="6" t="s">
        <v>91</v>
      </c>
      <c r="O3269" s="6" t="s">
        <v>91</v>
      </c>
      <c r="P3269" s="6" t="s">
        <v>91</v>
      </c>
      <c r="Q3269" s="6" t="s">
        <v>91</v>
      </c>
      <c r="R3269" s="5">
        <v>1</v>
      </c>
      <c r="S3269" s="5">
        <v>0</v>
      </c>
      <c r="T3269" s="5" t="s">
        <v>93</v>
      </c>
      <c r="U3269" s="5" t="s">
        <v>105</v>
      </c>
    </row>
    <row r="3270" spans="1:21">
      <c r="A3270" s="6" t="s">
        <v>87</v>
      </c>
      <c r="B3270" s="7">
        <v>1</v>
      </c>
      <c r="C3270" s="5">
        <v>3519</v>
      </c>
      <c r="D3270" s="5">
        <v>42</v>
      </c>
      <c r="E3270" s="8" t="s">
        <v>4385</v>
      </c>
      <c r="F3270" s="8">
        <v>42144702</v>
      </c>
      <c r="G3270" s="5" t="s">
        <v>4387</v>
      </c>
      <c r="H3270" s="5" t="s">
        <v>223</v>
      </c>
      <c r="I3270" s="6" t="s">
        <v>91</v>
      </c>
      <c r="J3270" s="6" t="s">
        <v>91</v>
      </c>
      <c r="K3270" s="6" t="s">
        <v>91</v>
      </c>
      <c r="L3270" s="6" t="s">
        <v>91</v>
      </c>
      <c r="M3270" s="5" t="s">
        <v>92</v>
      </c>
      <c r="N3270" s="6" t="s">
        <v>91</v>
      </c>
      <c r="O3270" s="6" t="s">
        <v>91</v>
      </c>
      <c r="P3270" s="6" t="s">
        <v>91</v>
      </c>
      <c r="Q3270" s="6" t="s">
        <v>91</v>
      </c>
      <c r="R3270" s="5">
        <v>1</v>
      </c>
      <c r="S3270" s="5">
        <v>0</v>
      </c>
      <c r="T3270" s="5" t="s">
        <v>93</v>
      </c>
      <c r="U3270" s="5" t="s">
        <v>105</v>
      </c>
    </row>
    <row r="3271" spans="1:21">
      <c r="A3271" s="6" t="s">
        <v>87</v>
      </c>
      <c r="B3271" s="7">
        <v>1</v>
      </c>
      <c r="C3271" s="5">
        <v>3520</v>
      </c>
      <c r="D3271" s="5">
        <v>42</v>
      </c>
      <c r="E3271" s="8" t="s">
        <v>4385</v>
      </c>
      <c r="F3271" s="8">
        <v>42144703</v>
      </c>
      <c r="G3271" s="5" t="s">
        <v>4388</v>
      </c>
      <c r="H3271" s="5" t="s">
        <v>225</v>
      </c>
      <c r="I3271" s="6" t="s">
        <v>91</v>
      </c>
      <c r="J3271" s="6" t="s">
        <v>91</v>
      </c>
      <c r="K3271" s="6" t="s">
        <v>91</v>
      </c>
      <c r="L3271" s="6" t="s">
        <v>91</v>
      </c>
      <c r="M3271" s="5" t="s">
        <v>92</v>
      </c>
      <c r="N3271" s="6" t="s">
        <v>91</v>
      </c>
      <c r="O3271" s="6" t="s">
        <v>91</v>
      </c>
      <c r="P3271" s="6" t="s">
        <v>91</v>
      </c>
      <c r="Q3271" s="6" t="s">
        <v>91</v>
      </c>
      <c r="R3271" s="5">
        <v>1</v>
      </c>
      <c r="S3271" s="5">
        <v>0</v>
      </c>
      <c r="T3271" s="5" t="s">
        <v>93</v>
      </c>
      <c r="U3271" s="5" t="s">
        <v>105</v>
      </c>
    </row>
    <row r="3272" spans="1:21">
      <c r="A3272" s="6" t="s">
        <v>87</v>
      </c>
      <c r="B3272" s="7">
        <v>1</v>
      </c>
      <c r="C3272" s="5">
        <v>3521</v>
      </c>
      <c r="D3272" s="5">
        <v>42</v>
      </c>
      <c r="E3272" s="8" t="s">
        <v>4385</v>
      </c>
      <c r="F3272" s="8">
        <v>42144704</v>
      </c>
      <c r="G3272" s="5" t="s">
        <v>4389</v>
      </c>
      <c r="H3272" s="5" t="s">
        <v>227</v>
      </c>
      <c r="I3272" s="6" t="s">
        <v>91</v>
      </c>
      <c r="J3272" s="6" t="s">
        <v>91</v>
      </c>
      <c r="K3272" s="6" t="s">
        <v>91</v>
      </c>
      <c r="L3272" s="6" t="s">
        <v>91</v>
      </c>
      <c r="M3272" s="5" t="s">
        <v>92</v>
      </c>
      <c r="N3272" s="6" t="s">
        <v>91</v>
      </c>
      <c r="O3272" s="6" t="s">
        <v>91</v>
      </c>
      <c r="P3272" s="6" t="s">
        <v>91</v>
      </c>
      <c r="Q3272" s="6" t="s">
        <v>91</v>
      </c>
      <c r="R3272" s="5">
        <v>1</v>
      </c>
      <c r="S3272" s="5">
        <v>0</v>
      </c>
      <c r="T3272" s="5" t="s">
        <v>93</v>
      </c>
      <c r="U3272" s="5" t="s">
        <v>105</v>
      </c>
    </row>
    <row r="3273" spans="1:21">
      <c r="A3273" s="6" t="s">
        <v>87</v>
      </c>
      <c r="B3273" s="7">
        <v>1</v>
      </c>
      <c r="C3273" s="5">
        <v>3522</v>
      </c>
      <c r="D3273" s="5">
        <v>42</v>
      </c>
      <c r="E3273" s="8" t="s">
        <v>4088</v>
      </c>
      <c r="F3273" s="8">
        <v>421448</v>
      </c>
      <c r="G3273" s="5" t="s">
        <v>4390</v>
      </c>
      <c r="H3273" s="5" t="s">
        <v>4101</v>
      </c>
      <c r="I3273" s="5">
        <v>10065506379</v>
      </c>
      <c r="J3273" s="6" t="s">
        <v>91</v>
      </c>
      <c r="K3273" s="6" t="s">
        <v>91</v>
      </c>
      <c r="L3273" s="6" t="s">
        <v>91</v>
      </c>
      <c r="M3273" s="5" t="s">
        <v>92</v>
      </c>
      <c r="N3273" s="6" t="s">
        <v>91</v>
      </c>
      <c r="O3273" s="6" t="s">
        <v>91</v>
      </c>
      <c r="P3273" s="6" t="s">
        <v>91</v>
      </c>
      <c r="Q3273" s="6" t="s">
        <v>91</v>
      </c>
      <c r="R3273" s="5">
        <v>1</v>
      </c>
      <c r="S3273" s="5">
        <v>0</v>
      </c>
      <c r="T3273" s="5" t="s">
        <v>93</v>
      </c>
      <c r="U3273" s="5" t="s">
        <v>105</v>
      </c>
    </row>
    <row r="3274" spans="1:21">
      <c r="A3274" s="6" t="s">
        <v>87</v>
      </c>
      <c r="B3274" s="7">
        <v>1</v>
      </c>
      <c r="C3274" s="5">
        <v>3523</v>
      </c>
      <c r="D3274" s="5">
        <v>42</v>
      </c>
      <c r="E3274" s="8" t="s">
        <v>4391</v>
      </c>
      <c r="F3274" s="8">
        <v>42144801</v>
      </c>
      <c r="G3274" s="5" t="s">
        <v>4392</v>
      </c>
      <c r="H3274" s="5" t="s">
        <v>221</v>
      </c>
      <c r="I3274" s="6" t="s">
        <v>91</v>
      </c>
      <c r="J3274" s="6" t="s">
        <v>91</v>
      </c>
      <c r="K3274" s="6" t="s">
        <v>91</v>
      </c>
      <c r="L3274" s="6" t="s">
        <v>91</v>
      </c>
      <c r="M3274" s="5" t="s">
        <v>92</v>
      </c>
      <c r="N3274" s="6" t="s">
        <v>91</v>
      </c>
      <c r="O3274" s="6" t="s">
        <v>91</v>
      </c>
      <c r="P3274" s="6" t="s">
        <v>91</v>
      </c>
      <c r="Q3274" s="6" t="s">
        <v>91</v>
      </c>
      <c r="R3274" s="5">
        <v>1</v>
      </c>
      <c r="S3274" s="5">
        <v>0</v>
      </c>
      <c r="T3274" s="5" t="s">
        <v>93</v>
      </c>
      <c r="U3274" s="5" t="s">
        <v>105</v>
      </c>
    </row>
    <row r="3275" spans="1:21">
      <c r="A3275" s="6" t="s">
        <v>87</v>
      </c>
      <c r="B3275" s="7">
        <v>1</v>
      </c>
      <c r="C3275" s="5">
        <v>3524</v>
      </c>
      <c r="D3275" s="5">
        <v>42</v>
      </c>
      <c r="E3275" s="8" t="s">
        <v>4391</v>
      </c>
      <c r="F3275" s="8">
        <v>42144802</v>
      </c>
      <c r="G3275" s="5" t="s">
        <v>4393</v>
      </c>
      <c r="H3275" s="5" t="s">
        <v>223</v>
      </c>
      <c r="I3275" s="6" t="s">
        <v>91</v>
      </c>
      <c r="J3275" s="6" t="s">
        <v>91</v>
      </c>
      <c r="K3275" s="6" t="s">
        <v>91</v>
      </c>
      <c r="L3275" s="6" t="s">
        <v>91</v>
      </c>
      <c r="M3275" s="5" t="s">
        <v>92</v>
      </c>
      <c r="N3275" s="6" t="s">
        <v>91</v>
      </c>
      <c r="O3275" s="6" t="s">
        <v>91</v>
      </c>
      <c r="P3275" s="6" t="s">
        <v>91</v>
      </c>
      <c r="Q3275" s="6" t="s">
        <v>91</v>
      </c>
      <c r="R3275" s="5">
        <v>1</v>
      </c>
      <c r="S3275" s="5">
        <v>0</v>
      </c>
      <c r="T3275" s="5" t="s">
        <v>93</v>
      </c>
      <c r="U3275" s="5" t="s">
        <v>105</v>
      </c>
    </row>
    <row r="3276" spans="1:21">
      <c r="A3276" s="6" t="s">
        <v>87</v>
      </c>
      <c r="B3276" s="7">
        <v>1</v>
      </c>
      <c r="C3276" s="5">
        <v>3525</v>
      </c>
      <c r="D3276" s="5">
        <v>42</v>
      </c>
      <c r="E3276" s="8" t="s">
        <v>4391</v>
      </c>
      <c r="F3276" s="8">
        <v>42144803</v>
      </c>
      <c r="G3276" s="5" t="s">
        <v>4394</v>
      </c>
      <c r="H3276" s="5" t="s">
        <v>225</v>
      </c>
      <c r="I3276" s="6" t="s">
        <v>91</v>
      </c>
      <c r="J3276" s="6" t="s">
        <v>91</v>
      </c>
      <c r="K3276" s="6" t="s">
        <v>91</v>
      </c>
      <c r="L3276" s="6" t="s">
        <v>91</v>
      </c>
      <c r="M3276" s="5" t="s">
        <v>92</v>
      </c>
      <c r="N3276" s="6" t="s">
        <v>91</v>
      </c>
      <c r="O3276" s="6" t="s">
        <v>91</v>
      </c>
      <c r="P3276" s="6" t="s">
        <v>91</v>
      </c>
      <c r="Q3276" s="6" t="s">
        <v>91</v>
      </c>
      <c r="R3276" s="5">
        <v>1</v>
      </c>
      <c r="S3276" s="5">
        <v>0</v>
      </c>
      <c r="T3276" s="5" t="s">
        <v>93</v>
      </c>
      <c r="U3276" s="5" t="s">
        <v>105</v>
      </c>
    </row>
    <row r="3277" spans="1:21">
      <c r="A3277" s="6" t="s">
        <v>87</v>
      </c>
      <c r="B3277" s="7">
        <v>1</v>
      </c>
      <c r="C3277" s="5">
        <v>3526</v>
      </c>
      <c r="D3277" s="5">
        <v>42</v>
      </c>
      <c r="E3277" s="8" t="s">
        <v>4391</v>
      </c>
      <c r="F3277" s="8">
        <v>42144804</v>
      </c>
      <c r="G3277" s="5" t="s">
        <v>4395</v>
      </c>
      <c r="H3277" s="5" t="s">
        <v>227</v>
      </c>
      <c r="I3277" s="6" t="s">
        <v>91</v>
      </c>
      <c r="J3277" s="6" t="s">
        <v>91</v>
      </c>
      <c r="K3277" s="6" t="s">
        <v>91</v>
      </c>
      <c r="L3277" s="6" t="s">
        <v>91</v>
      </c>
      <c r="M3277" s="5" t="s">
        <v>92</v>
      </c>
      <c r="N3277" s="6" t="s">
        <v>91</v>
      </c>
      <c r="O3277" s="6" t="s">
        <v>91</v>
      </c>
      <c r="P3277" s="6" t="s">
        <v>91</v>
      </c>
      <c r="Q3277" s="6" t="s">
        <v>91</v>
      </c>
      <c r="R3277" s="5">
        <v>1</v>
      </c>
      <c r="S3277" s="5">
        <v>0</v>
      </c>
      <c r="T3277" s="5" t="s">
        <v>93</v>
      </c>
      <c r="U3277" s="5" t="s">
        <v>105</v>
      </c>
    </row>
    <row r="3278" spans="1:21">
      <c r="A3278" s="6" t="s">
        <v>87</v>
      </c>
      <c r="B3278" s="7">
        <v>1</v>
      </c>
      <c r="C3278" s="5">
        <v>3527</v>
      </c>
      <c r="D3278" s="5">
        <v>42</v>
      </c>
      <c r="E3278" s="8" t="s">
        <v>4088</v>
      </c>
      <c r="F3278" s="8">
        <v>421449</v>
      </c>
      <c r="G3278" s="5" t="s">
        <v>4396</v>
      </c>
      <c r="H3278" s="5" t="s">
        <v>4164</v>
      </c>
      <c r="I3278" s="5">
        <v>10065501047</v>
      </c>
      <c r="J3278" s="6" t="s">
        <v>91</v>
      </c>
      <c r="K3278" s="6" t="s">
        <v>91</v>
      </c>
      <c r="L3278" s="6" t="s">
        <v>91</v>
      </c>
      <c r="M3278" s="5" t="s">
        <v>92</v>
      </c>
      <c r="N3278" s="6" t="s">
        <v>91</v>
      </c>
      <c r="O3278" s="6" t="s">
        <v>91</v>
      </c>
      <c r="P3278" s="6" t="s">
        <v>91</v>
      </c>
      <c r="Q3278" s="6" t="s">
        <v>91</v>
      </c>
      <c r="R3278" s="5">
        <v>1</v>
      </c>
      <c r="S3278" s="5">
        <v>0</v>
      </c>
      <c r="T3278" s="5" t="s">
        <v>93</v>
      </c>
      <c r="U3278" s="5" t="s">
        <v>105</v>
      </c>
    </row>
    <row r="3279" spans="1:21">
      <c r="A3279" s="6" t="s">
        <v>87</v>
      </c>
      <c r="B3279" s="7">
        <v>1</v>
      </c>
      <c r="C3279" s="5">
        <v>3528</v>
      </c>
      <c r="D3279" s="5">
        <v>42</v>
      </c>
      <c r="E3279" s="8" t="s">
        <v>4397</v>
      </c>
      <c r="F3279" s="8">
        <v>42144901</v>
      </c>
      <c r="G3279" s="5" t="s">
        <v>4398</v>
      </c>
      <c r="H3279" s="5" t="s">
        <v>221</v>
      </c>
      <c r="I3279" s="6" t="s">
        <v>91</v>
      </c>
      <c r="J3279" s="6" t="s">
        <v>91</v>
      </c>
      <c r="K3279" s="6" t="s">
        <v>91</v>
      </c>
      <c r="L3279" s="6" t="s">
        <v>91</v>
      </c>
      <c r="M3279" s="5" t="s">
        <v>92</v>
      </c>
      <c r="N3279" s="6" t="s">
        <v>91</v>
      </c>
      <c r="O3279" s="6" t="s">
        <v>91</v>
      </c>
      <c r="P3279" s="6" t="s">
        <v>91</v>
      </c>
      <c r="Q3279" s="6" t="s">
        <v>91</v>
      </c>
      <c r="R3279" s="5">
        <v>1</v>
      </c>
      <c r="S3279" s="5">
        <v>0</v>
      </c>
      <c r="T3279" s="5" t="s">
        <v>93</v>
      </c>
      <c r="U3279" s="5" t="s">
        <v>105</v>
      </c>
    </row>
    <row r="3280" spans="1:21">
      <c r="A3280" s="6" t="s">
        <v>87</v>
      </c>
      <c r="B3280" s="7">
        <v>1</v>
      </c>
      <c r="C3280" s="5">
        <v>3529</v>
      </c>
      <c r="D3280" s="5">
        <v>42</v>
      </c>
      <c r="E3280" s="8" t="s">
        <v>4397</v>
      </c>
      <c r="F3280" s="8">
        <v>42144902</v>
      </c>
      <c r="G3280" s="5" t="s">
        <v>4399</v>
      </c>
      <c r="H3280" s="5" t="s">
        <v>223</v>
      </c>
      <c r="I3280" s="6" t="s">
        <v>91</v>
      </c>
      <c r="J3280" s="6" t="s">
        <v>91</v>
      </c>
      <c r="K3280" s="6" t="s">
        <v>91</v>
      </c>
      <c r="L3280" s="6" t="s">
        <v>91</v>
      </c>
      <c r="M3280" s="5" t="s">
        <v>92</v>
      </c>
      <c r="N3280" s="6" t="s">
        <v>91</v>
      </c>
      <c r="O3280" s="6" t="s">
        <v>91</v>
      </c>
      <c r="P3280" s="6" t="s">
        <v>91</v>
      </c>
      <c r="Q3280" s="6" t="s">
        <v>91</v>
      </c>
      <c r="R3280" s="5">
        <v>1</v>
      </c>
      <c r="S3280" s="5">
        <v>0</v>
      </c>
      <c r="T3280" s="5" t="s">
        <v>93</v>
      </c>
      <c r="U3280" s="5" t="s">
        <v>105</v>
      </c>
    </row>
    <row r="3281" spans="1:21">
      <c r="A3281" s="6" t="s">
        <v>87</v>
      </c>
      <c r="B3281" s="7">
        <v>1</v>
      </c>
      <c r="C3281" s="5">
        <v>3530</v>
      </c>
      <c r="D3281" s="5">
        <v>42</v>
      </c>
      <c r="E3281" s="8" t="s">
        <v>4397</v>
      </c>
      <c r="F3281" s="8">
        <v>42144903</v>
      </c>
      <c r="G3281" s="5" t="s">
        <v>4400</v>
      </c>
      <c r="H3281" s="5" t="s">
        <v>225</v>
      </c>
      <c r="I3281" s="6" t="s">
        <v>91</v>
      </c>
      <c r="J3281" s="6" t="s">
        <v>91</v>
      </c>
      <c r="K3281" s="6" t="s">
        <v>91</v>
      </c>
      <c r="L3281" s="6" t="s">
        <v>91</v>
      </c>
      <c r="M3281" s="5" t="s">
        <v>92</v>
      </c>
      <c r="N3281" s="6" t="s">
        <v>91</v>
      </c>
      <c r="O3281" s="6" t="s">
        <v>91</v>
      </c>
      <c r="P3281" s="6" t="s">
        <v>91</v>
      </c>
      <c r="Q3281" s="6" t="s">
        <v>91</v>
      </c>
      <c r="R3281" s="5">
        <v>1</v>
      </c>
      <c r="S3281" s="5">
        <v>0</v>
      </c>
      <c r="T3281" s="5" t="s">
        <v>93</v>
      </c>
      <c r="U3281" s="5" t="s">
        <v>105</v>
      </c>
    </row>
    <row r="3282" spans="1:21">
      <c r="A3282" s="6" t="s">
        <v>87</v>
      </c>
      <c r="B3282" s="7">
        <v>1</v>
      </c>
      <c r="C3282" s="5">
        <v>3532</v>
      </c>
      <c r="D3282" s="5">
        <v>42</v>
      </c>
      <c r="E3282" s="8" t="s">
        <v>4397</v>
      </c>
      <c r="F3282" s="8">
        <v>42144904</v>
      </c>
      <c r="G3282" s="5" t="s">
        <v>4401</v>
      </c>
      <c r="H3282" s="5" t="s">
        <v>227</v>
      </c>
      <c r="I3282" s="6" t="s">
        <v>91</v>
      </c>
      <c r="J3282" s="6" t="s">
        <v>91</v>
      </c>
      <c r="K3282" s="6" t="s">
        <v>91</v>
      </c>
      <c r="L3282" s="6" t="s">
        <v>91</v>
      </c>
      <c r="M3282" s="5" t="s">
        <v>92</v>
      </c>
      <c r="N3282" s="6" t="s">
        <v>91</v>
      </c>
      <c r="O3282" s="6" t="s">
        <v>91</v>
      </c>
      <c r="P3282" s="6" t="s">
        <v>91</v>
      </c>
      <c r="Q3282" s="6" t="s">
        <v>91</v>
      </c>
      <c r="R3282" s="5">
        <v>1</v>
      </c>
      <c r="S3282" s="5">
        <v>0</v>
      </c>
      <c r="T3282" s="5" t="s">
        <v>93</v>
      </c>
      <c r="U3282" s="5" t="s">
        <v>105</v>
      </c>
    </row>
    <row r="3283" spans="1:21">
      <c r="A3283" s="6" t="s">
        <v>87</v>
      </c>
      <c r="B3283" s="7">
        <v>1</v>
      </c>
      <c r="C3283" s="5">
        <v>3533</v>
      </c>
      <c r="D3283" s="5">
        <v>42</v>
      </c>
      <c r="E3283" s="8" t="s">
        <v>4088</v>
      </c>
      <c r="F3283" s="8">
        <v>421450</v>
      </c>
      <c r="G3283" s="5" t="s">
        <v>4402</v>
      </c>
      <c r="H3283" s="5" t="s">
        <v>4150</v>
      </c>
      <c r="I3283" s="5">
        <v>10065506383</v>
      </c>
      <c r="J3283" s="6" t="s">
        <v>91</v>
      </c>
      <c r="K3283" s="6" t="s">
        <v>91</v>
      </c>
      <c r="L3283" s="6" t="s">
        <v>91</v>
      </c>
      <c r="M3283" s="5" t="s">
        <v>92</v>
      </c>
      <c r="N3283" s="6" t="s">
        <v>91</v>
      </c>
      <c r="O3283" s="6" t="s">
        <v>91</v>
      </c>
      <c r="P3283" s="6" t="s">
        <v>91</v>
      </c>
      <c r="Q3283" s="6" t="s">
        <v>91</v>
      </c>
      <c r="R3283" s="5">
        <v>1</v>
      </c>
      <c r="S3283" s="5">
        <v>0</v>
      </c>
      <c r="T3283" s="5" t="s">
        <v>93</v>
      </c>
      <c r="U3283" s="5" t="s">
        <v>105</v>
      </c>
    </row>
    <row r="3284" spans="1:21">
      <c r="A3284" s="6" t="s">
        <v>87</v>
      </c>
      <c r="B3284" s="7">
        <v>1</v>
      </c>
      <c r="C3284" s="5">
        <v>3534</v>
      </c>
      <c r="D3284" s="5">
        <v>42</v>
      </c>
      <c r="E3284" s="8" t="s">
        <v>4403</v>
      </c>
      <c r="F3284" s="8">
        <v>42145001</v>
      </c>
      <c r="G3284" s="5" t="s">
        <v>4404</v>
      </c>
      <c r="H3284" s="5" t="s">
        <v>221</v>
      </c>
      <c r="I3284" s="6" t="s">
        <v>91</v>
      </c>
      <c r="J3284" s="6" t="s">
        <v>91</v>
      </c>
      <c r="K3284" s="6" t="s">
        <v>91</v>
      </c>
      <c r="L3284" s="6" t="s">
        <v>91</v>
      </c>
      <c r="M3284" s="5" t="s">
        <v>92</v>
      </c>
      <c r="N3284" s="6" t="s">
        <v>91</v>
      </c>
      <c r="O3284" s="6" t="s">
        <v>91</v>
      </c>
      <c r="P3284" s="6" t="s">
        <v>91</v>
      </c>
      <c r="Q3284" s="6" t="s">
        <v>91</v>
      </c>
      <c r="R3284" s="5">
        <v>1</v>
      </c>
      <c r="S3284" s="5">
        <v>0</v>
      </c>
      <c r="T3284" s="5" t="s">
        <v>93</v>
      </c>
      <c r="U3284" s="5" t="s">
        <v>105</v>
      </c>
    </row>
    <row r="3285" spans="1:21">
      <c r="A3285" s="6" t="s">
        <v>87</v>
      </c>
      <c r="B3285" s="7">
        <v>1</v>
      </c>
      <c r="C3285" s="5">
        <v>3535</v>
      </c>
      <c r="D3285" s="5">
        <v>42</v>
      </c>
      <c r="E3285" s="8" t="s">
        <v>4403</v>
      </c>
      <c r="F3285" s="8">
        <v>42145002</v>
      </c>
      <c r="G3285" s="5" t="s">
        <v>4405</v>
      </c>
      <c r="H3285" s="5" t="s">
        <v>223</v>
      </c>
      <c r="I3285" s="6" t="s">
        <v>91</v>
      </c>
      <c r="J3285" s="6" t="s">
        <v>91</v>
      </c>
      <c r="K3285" s="6" t="s">
        <v>91</v>
      </c>
      <c r="L3285" s="6" t="s">
        <v>91</v>
      </c>
      <c r="M3285" s="5" t="s">
        <v>92</v>
      </c>
      <c r="N3285" s="6" t="s">
        <v>91</v>
      </c>
      <c r="O3285" s="6" t="s">
        <v>91</v>
      </c>
      <c r="P3285" s="6" t="s">
        <v>91</v>
      </c>
      <c r="Q3285" s="6" t="s">
        <v>91</v>
      </c>
      <c r="R3285" s="5">
        <v>1</v>
      </c>
      <c r="S3285" s="5">
        <v>0</v>
      </c>
      <c r="T3285" s="5" t="s">
        <v>93</v>
      </c>
      <c r="U3285" s="5" t="s">
        <v>105</v>
      </c>
    </row>
    <row r="3286" spans="1:21">
      <c r="A3286" s="6" t="s">
        <v>87</v>
      </c>
      <c r="B3286" s="7">
        <v>1</v>
      </c>
      <c r="C3286" s="5">
        <v>3536</v>
      </c>
      <c r="D3286" s="5">
        <v>42</v>
      </c>
      <c r="E3286" s="8" t="s">
        <v>4403</v>
      </c>
      <c r="F3286" s="8">
        <v>42145003</v>
      </c>
      <c r="G3286" s="5" t="s">
        <v>4406</v>
      </c>
      <c r="H3286" s="5" t="s">
        <v>225</v>
      </c>
      <c r="I3286" s="6" t="s">
        <v>91</v>
      </c>
      <c r="J3286" s="6" t="s">
        <v>91</v>
      </c>
      <c r="K3286" s="6" t="s">
        <v>91</v>
      </c>
      <c r="L3286" s="6" t="s">
        <v>91</v>
      </c>
      <c r="M3286" s="5" t="s">
        <v>92</v>
      </c>
      <c r="N3286" s="6" t="s">
        <v>91</v>
      </c>
      <c r="O3286" s="6" t="s">
        <v>91</v>
      </c>
      <c r="P3286" s="6" t="s">
        <v>91</v>
      </c>
      <c r="Q3286" s="6" t="s">
        <v>91</v>
      </c>
      <c r="R3286" s="5">
        <v>1</v>
      </c>
      <c r="S3286" s="5">
        <v>0</v>
      </c>
      <c r="T3286" s="5" t="s">
        <v>93</v>
      </c>
      <c r="U3286" s="5" t="s">
        <v>105</v>
      </c>
    </row>
    <row r="3287" spans="1:21">
      <c r="A3287" s="6" t="s">
        <v>87</v>
      </c>
      <c r="B3287" s="7">
        <v>1</v>
      </c>
      <c r="C3287" s="5">
        <v>3537</v>
      </c>
      <c r="D3287" s="5">
        <v>42</v>
      </c>
      <c r="E3287" s="8" t="s">
        <v>4403</v>
      </c>
      <c r="F3287" s="8">
        <v>42145004</v>
      </c>
      <c r="G3287" s="5" t="s">
        <v>4407</v>
      </c>
      <c r="H3287" s="5" t="s">
        <v>227</v>
      </c>
      <c r="I3287" s="6" t="s">
        <v>91</v>
      </c>
      <c r="J3287" s="6" t="s">
        <v>91</v>
      </c>
      <c r="K3287" s="6" t="s">
        <v>91</v>
      </c>
      <c r="L3287" s="6" t="s">
        <v>91</v>
      </c>
      <c r="M3287" s="5" t="s">
        <v>92</v>
      </c>
      <c r="N3287" s="6" t="s">
        <v>91</v>
      </c>
      <c r="O3287" s="6" t="s">
        <v>91</v>
      </c>
      <c r="P3287" s="6" t="s">
        <v>91</v>
      </c>
      <c r="Q3287" s="6" t="s">
        <v>91</v>
      </c>
      <c r="R3287" s="5">
        <v>1</v>
      </c>
      <c r="S3287" s="5">
        <v>0</v>
      </c>
      <c r="T3287" s="5" t="s">
        <v>93</v>
      </c>
      <c r="U3287" s="5" t="s">
        <v>105</v>
      </c>
    </row>
    <row r="3288" spans="1:21">
      <c r="A3288" s="6" t="s">
        <v>87</v>
      </c>
      <c r="B3288" s="7">
        <v>1</v>
      </c>
      <c r="C3288" s="5">
        <v>3538</v>
      </c>
      <c r="D3288" s="5">
        <v>42</v>
      </c>
      <c r="E3288" s="8" t="s">
        <v>4088</v>
      </c>
      <c r="F3288" s="8">
        <v>421451</v>
      </c>
      <c r="G3288" s="5" t="s">
        <v>4408</v>
      </c>
      <c r="H3288" s="5" t="s">
        <v>4108</v>
      </c>
      <c r="I3288" s="5">
        <v>10065505804</v>
      </c>
      <c r="J3288" s="6" t="s">
        <v>91</v>
      </c>
      <c r="K3288" s="6" t="s">
        <v>91</v>
      </c>
      <c r="L3288" s="6" t="s">
        <v>91</v>
      </c>
      <c r="M3288" s="5" t="s">
        <v>92</v>
      </c>
      <c r="N3288" s="6" t="s">
        <v>91</v>
      </c>
      <c r="O3288" s="6" t="s">
        <v>91</v>
      </c>
      <c r="P3288" s="6" t="s">
        <v>91</v>
      </c>
      <c r="Q3288" s="6" t="s">
        <v>91</v>
      </c>
      <c r="R3288" s="5">
        <v>1</v>
      </c>
      <c r="S3288" s="5">
        <v>0</v>
      </c>
      <c r="T3288" s="5" t="s">
        <v>93</v>
      </c>
      <c r="U3288" s="5" t="s">
        <v>105</v>
      </c>
    </row>
    <row r="3289" spans="1:21">
      <c r="A3289" s="6" t="s">
        <v>87</v>
      </c>
      <c r="B3289" s="7">
        <v>1</v>
      </c>
      <c r="C3289" s="5">
        <v>3539</v>
      </c>
      <c r="D3289" s="5">
        <v>42</v>
      </c>
      <c r="E3289" s="8" t="s">
        <v>4409</v>
      </c>
      <c r="F3289" s="8">
        <v>42145101</v>
      </c>
      <c r="G3289" s="5" t="s">
        <v>4410</v>
      </c>
      <c r="H3289" s="5" t="s">
        <v>221</v>
      </c>
      <c r="I3289" s="6" t="s">
        <v>91</v>
      </c>
      <c r="J3289" s="6" t="s">
        <v>91</v>
      </c>
      <c r="K3289" s="6" t="s">
        <v>91</v>
      </c>
      <c r="L3289" s="6" t="s">
        <v>91</v>
      </c>
      <c r="M3289" s="5" t="s">
        <v>92</v>
      </c>
      <c r="N3289" s="6" t="s">
        <v>91</v>
      </c>
      <c r="O3289" s="6" t="s">
        <v>91</v>
      </c>
      <c r="P3289" s="6" t="s">
        <v>91</v>
      </c>
      <c r="Q3289" s="6" t="s">
        <v>91</v>
      </c>
      <c r="R3289" s="5">
        <v>1</v>
      </c>
      <c r="S3289" s="5">
        <v>0</v>
      </c>
      <c r="T3289" s="5" t="s">
        <v>93</v>
      </c>
      <c r="U3289" s="5" t="s">
        <v>105</v>
      </c>
    </row>
    <row r="3290" spans="1:21">
      <c r="A3290" s="6" t="s">
        <v>87</v>
      </c>
      <c r="B3290" s="7">
        <v>1</v>
      </c>
      <c r="C3290" s="5">
        <v>3540</v>
      </c>
      <c r="D3290" s="5">
        <v>42</v>
      </c>
      <c r="E3290" s="8" t="s">
        <v>4409</v>
      </c>
      <c r="F3290" s="8">
        <v>42145102</v>
      </c>
      <c r="G3290" s="5" t="s">
        <v>4411</v>
      </c>
      <c r="H3290" s="5" t="s">
        <v>223</v>
      </c>
      <c r="I3290" s="6" t="s">
        <v>91</v>
      </c>
      <c r="J3290" s="6" t="s">
        <v>91</v>
      </c>
      <c r="K3290" s="6" t="s">
        <v>91</v>
      </c>
      <c r="L3290" s="6" t="s">
        <v>91</v>
      </c>
      <c r="M3290" s="5" t="s">
        <v>92</v>
      </c>
      <c r="N3290" s="6" t="s">
        <v>91</v>
      </c>
      <c r="O3290" s="6" t="s">
        <v>91</v>
      </c>
      <c r="P3290" s="6" t="s">
        <v>91</v>
      </c>
      <c r="Q3290" s="6" t="s">
        <v>91</v>
      </c>
      <c r="R3290" s="5">
        <v>1</v>
      </c>
      <c r="S3290" s="5">
        <v>0</v>
      </c>
      <c r="T3290" s="5" t="s">
        <v>93</v>
      </c>
      <c r="U3290" s="5" t="s">
        <v>105</v>
      </c>
    </row>
    <row r="3291" spans="1:21">
      <c r="A3291" s="6" t="s">
        <v>87</v>
      </c>
      <c r="B3291" s="7">
        <v>1</v>
      </c>
      <c r="C3291" s="5">
        <v>3541</v>
      </c>
      <c r="D3291" s="5">
        <v>42</v>
      </c>
      <c r="E3291" s="8" t="s">
        <v>4409</v>
      </c>
      <c r="F3291" s="8">
        <v>42145103</v>
      </c>
      <c r="G3291" s="5" t="s">
        <v>4412</v>
      </c>
      <c r="H3291" s="5" t="s">
        <v>225</v>
      </c>
      <c r="I3291" s="6" t="s">
        <v>91</v>
      </c>
      <c r="J3291" s="6" t="s">
        <v>91</v>
      </c>
      <c r="K3291" s="6" t="s">
        <v>91</v>
      </c>
      <c r="L3291" s="6" t="s">
        <v>91</v>
      </c>
      <c r="M3291" s="5" t="s">
        <v>92</v>
      </c>
      <c r="N3291" s="6" t="s">
        <v>91</v>
      </c>
      <c r="O3291" s="6" t="s">
        <v>91</v>
      </c>
      <c r="P3291" s="6" t="s">
        <v>91</v>
      </c>
      <c r="Q3291" s="6" t="s">
        <v>91</v>
      </c>
      <c r="R3291" s="5">
        <v>1</v>
      </c>
      <c r="S3291" s="5">
        <v>0</v>
      </c>
      <c r="T3291" s="5" t="s">
        <v>93</v>
      </c>
      <c r="U3291" s="5" t="s">
        <v>105</v>
      </c>
    </row>
    <row r="3292" spans="1:21">
      <c r="A3292" s="6" t="s">
        <v>87</v>
      </c>
      <c r="B3292" s="7">
        <v>1</v>
      </c>
      <c r="C3292" s="5">
        <v>3543</v>
      </c>
      <c r="D3292" s="5">
        <v>42</v>
      </c>
      <c r="E3292" s="8" t="s">
        <v>4409</v>
      </c>
      <c r="F3292" s="8">
        <v>42145104</v>
      </c>
      <c r="G3292" s="5" t="s">
        <v>4413</v>
      </c>
      <c r="H3292" s="5" t="s">
        <v>227</v>
      </c>
      <c r="I3292" s="6" t="s">
        <v>91</v>
      </c>
      <c r="J3292" s="6" t="s">
        <v>91</v>
      </c>
      <c r="K3292" s="6" t="s">
        <v>91</v>
      </c>
      <c r="L3292" s="6" t="s">
        <v>91</v>
      </c>
      <c r="M3292" s="5" t="s">
        <v>92</v>
      </c>
      <c r="N3292" s="6" t="s">
        <v>91</v>
      </c>
      <c r="O3292" s="6" t="s">
        <v>91</v>
      </c>
      <c r="P3292" s="6" t="s">
        <v>91</v>
      </c>
      <c r="Q3292" s="6" t="s">
        <v>91</v>
      </c>
      <c r="R3292" s="5">
        <v>1</v>
      </c>
      <c r="S3292" s="5">
        <v>0</v>
      </c>
      <c r="T3292" s="5" t="s">
        <v>93</v>
      </c>
      <c r="U3292" s="5" t="s">
        <v>105</v>
      </c>
    </row>
    <row r="3293" spans="1:21">
      <c r="A3293" s="6" t="s">
        <v>87</v>
      </c>
      <c r="B3293" s="7">
        <v>1</v>
      </c>
      <c r="C3293" s="5">
        <v>3544</v>
      </c>
      <c r="D3293" s="5">
        <v>42</v>
      </c>
      <c r="E3293" s="8" t="s">
        <v>4088</v>
      </c>
      <c r="F3293" s="8">
        <v>421452</v>
      </c>
      <c r="G3293" s="5" t="s">
        <v>4414</v>
      </c>
      <c r="H3293" s="5" t="s">
        <v>4192</v>
      </c>
      <c r="I3293" s="6" t="s">
        <v>91</v>
      </c>
      <c r="J3293" s="6" t="s">
        <v>91</v>
      </c>
      <c r="K3293" s="6" t="s">
        <v>91</v>
      </c>
      <c r="L3293" s="6" t="s">
        <v>91</v>
      </c>
      <c r="M3293" s="5" t="s">
        <v>92</v>
      </c>
      <c r="N3293" s="6" t="s">
        <v>91</v>
      </c>
      <c r="O3293" s="6" t="s">
        <v>91</v>
      </c>
      <c r="P3293" s="6" t="s">
        <v>91</v>
      </c>
      <c r="Q3293" s="6" t="s">
        <v>91</v>
      </c>
      <c r="R3293" s="5">
        <v>1</v>
      </c>
      <c r="S3293" s="5">
        <v>0</v>
      </c>
      <c r="T3293" s="5" t="s">
        <v>93</v>
      </c>
      <c r="U3293" s="5" t="s">
        <v>105</v>
      </c>
    </row>
    <row r="3294" spans="1:21">
      <c r="A3294" s="6" t="s">
        <v>87</v>
      </c>
      <c r="B3294" s="7">
        <v>1</v>
      </c>
      <c r="C3294" s="5">
        <v>3545</v>
      </c>
      <c r="D3294" s="5">
        <v>42</v>
      </c>
      <c r="E3294" s="8" t="s">
        <v>4415</v>
      </c>
      <c r="F3294" s="8">
        <v>42145201</v>
      </c>
      <c r="G3294" s="5" t="s">
        <v>4416</v>
      </c>
      <c r="H3294" s="5" t="s">
        <v>221</v>
      </c>
      <c r="I3294" s="6" t="s">
        <v>91</v>
      </c>
      <c r="J3294" s="6" t="s">
        <v>91</v>
      </c>
      <c r="K3294" s="6" t="s">
        <v>91</v>
      </c>
      <c r="L3294" s="6" t="s">
        <v>91</v>
      </c>
      <c r="M3294" s="5" t="s">
        <v>92</v>
      </c>
      <c r="N3294" s="6" t="s">
        <v>91</v>
      </c>
      <c r="O3294" s="6" t="s">
        <v>91</v>
      </c>
      <c r="P3294" s="6" t="s">
        <v>91</v>
      </c>
      <c r="Q3294" s="6" t="s">
        <v>91</v>
      </c>
      <c r="R3294" s="5">
        <v>1</v>
      </c>
      <c r="S3294" s="5">
        <v>0</v>
      </c>
      <c r="T3294" s="5" t="s">
        <v>93</v>
      </c>
      <c r="U3294" s="5" t="s">
        <v>105</v>
      </c>
    </row>
    <row r="3295" spans="1:21">
      <c r="A3295" s="6" t="s">
        <v>87</v>
      </c>
      <c r="B3295" s="7">
        <v>1</v>
      </c>
      <c r="C3295" s="5">
        <v>3546</v>
      </c>
      <c r="D3295" s="5">
        <v>42</v>
      </c>
      <c r="E3295" s="8" t="s">
        <v>4415</v>
      </c>
      <c r="F3295" s="8">
        <v>42145202</v>
      </c>
      <c r="G3295" s="5" t="s">
        <v>4417</v>
      </c>
      <c r="H3295" s="5" t="s">
        <v>223</v>
      </c>
      <c r="I3295" s="6" t="s">
        <v>91</v>
      </c>
      <c r="J3295" s="6" t="s">
        <v>91</v>
      </c>
      <c r="K3295" s="6" t="s">
        <v>91</v>
      </c>
      <c r="L3295" s="6" t="s">
        <v>91</v>
      </c>
      <c r="M3295" s="5" t="s">
        <v>92</v>
      </c>
      <c r="N3295" s="6" t="s">
        <v>91</v>
      </c>
      <c r="O3295" s="6" t="s">
        <v>91</v>
      </c>
      <c r="P3295" s="6" t="s">
        <v>91</v>
      </c>
      <c r="Q3295" s="6" t="s">
        <v>91</v>
      </c>
      <c r="R3295" s="5">
        <v>1</v>
      </c>
      <c r="S3295" s="5">
        <v>0</v>
      </c>
      <c r="T3295" s="5" t="s">
        <v>93</v>
      </c>
      <c r="U3295" s="5" t="s">
        <v>105</v>
      </c>
    </row>
    <row r="3296" spans="1:21">
      <c r="A3296" s="6" t="s">
        <v>87</v>
      </c>
      <c r="B3296" s="7">
        <v>1</v>
      </c>
      <c r="C3296" s="5">
        <v>3547</v>
      </c>
      <c r="D3296" s="5">
        <v>42</v>
      </c>
      <c r="E3296" s="8" t="s">
        <v>4415</v>
      </c>
      <c r="F3296" s="8">
        <v>42145203</v>
      </c>
      <c r="G3296" s="5" t="s">
        <v>4418</v>
      </c>
      <c r="H3296" s="5" t="s">
        <v>225</v>
      </c>
      <c r="I3296" s="6" t="s">
        <v>91</v>
      </c>
      <c r="J3296" s="6" t="s">
        <v>91</v>
      </c>
      <c r="K3296" s="6" t="s">
        <v>91</v>
      </c>
      <c r="L3296" s="6" t="s">
        <v>91</v>
      </c>
      <c r="M3296" s="5" t="s">
        <v>92</v>
      </c>
      <c r="N3296" s="6" t="s">
        <v>91</v>
      </c>
      <c r="O3296" s="6" t="s">
        <v>91</v>
      </c>
      <c r="P3296" s="6" t="s">
        <v>91</v>
      </c>
      <c r="Q3296" s="6" t="s">
        <v>91</v>
      </c>
      <c r="R3296" s="5">
        <v>1</v>
      </c>
      <c r="S3296" s="5">
        <v>0</v>
      </c>
      <c r="T3296" s="5" t="s">
        <v>93</v>
      </c>
      <c r="U3296" s="5" t="s">
        <v>105</v>
      </c>
    </row>
    <row r="3297" spans="1:21">
      <c r="A3297" s="6" t="s">
        <v>87</v>
      </c>
      <c r="B3297" s="7">
        <v>1</v>
      </c>
      <c r="C3297" s="5">
        <v>3548</v>
      </c>
      <c r="D3297" s="5">
        <v>42</v>
      </c>
      <c r="E3297" s="8" t="s">
        <v>4415</v>
      </c>
      <c r="F3297" s="8">
        <v>42145204</v>
      </c>
      <c r="G3297" s="5" t="s">
        <v>4419</v>
      </c>
      <c r="H3297" s="5" t="s">
        <v>227</v>
      </c>
      <c r="I3297" s="6" t="s">
        <v>91</v>
      </c>
      <c r="J3297" s="6" t="s">
        <v>91</v>
      </c>
      <c r="K3297" s="6" t="s">
        <v>91</v>
      </c>
      <c r="L3297" s="6" t="s">
        <v>91</v>
      </c>
      <c r="M3297" s="5" t="s">
        <v>92</v>
      </c>
      <c r="N3297" s="6" t="s">
        <v>91</v>
      </c>
      <c r="O3297" s="6" t="s">
        <v>91</v>
      </c>
      <c r="P3297" s="6" t="s">
        <v>91</v>
      </c>
      <c r="Q3297" s="6" t="s">
        <v>91</v>
      </c>
      <c r="R3297" s="5">
        <v>1</v>
      </c>
      <c r="S3297" s="5">
        <v>0</v>
      </c>
      <c r="T3297" s="5" t="s">
        <v>93</v>
      </c>
      <c r="U3297" s="5" t="s">
        <v>105</v>
      </c>
    </row>
    <row r="3298" spans="1:21">
      <c r="A3298" s="6" t="s">
        <v>87</v>
      </c>
      <c r="B3298" s="7">
        <v>1</v>
      </c>
      <c r="C3298" s="5">
        <v>3549</v>
      </c>
      <c r="D3298" s="5">
        <v>42</v>
      </c>
      <c r="E3298" s="8" t="s">
        <v>4088</v>
      </c>
      <c r="F3298" s="8">
        <v>421453</v>
      </c>
      <c r="G3298" s="5" t="s">
        <v>4420</v>
      </c>
      <c r="H3298" s="5" t="s">
        <v>4227</v>
      </c>
      <c r="I3298" s="5">
        <v>10065500141</v>
      </c>
      <c r="J3298" s="6" t="s">
        <v>91</v>
      </c>
      <c r="K3298" s="6" t="s">
        <v>91</v>
      </c>
      <c r="L3298" s="6" t="s">
        <v>91</v>
      </c>
      <c r="M3298" s="5" t="s">
        <v>92</v>
      </c>
      <c r="N3298" s="6" t="s">
        <v>91</v>
      </c>
      <c r="O3298" s="6" t="s">
        <v>91</v>
      </c>
      <c r="P3298" s="6" t="s">
        <v>91</v>
      </c>
      <c r="Q3298" s="6" t="s">
        <v>91</v>
      </c>
      <c r="R3298" s="5">
        <v>1</v>
      </c>
      <c r="S3298" s="5">
        <v>0</v>
      </c>
      <c r="T3298" s="5" t="s">
        <v>93</v>
      </c>
      <c r="U3298" s="5" t="s">
        <v>105</v>
      </c>
    </row>
    <row r="3299" spans="1:21">
      <c r="A3299" s="6" t="s">
        <v>87</v>
      </c>
      <c r="B3299" s="7">
        <v>1</v>
      </c>
      <c r="C3299" s="5">
        <v>3550</v>
      </c>
      <c r="D3299" s="5">
        <v>42</v>
      </c>
      <c r="E3299" s="8" t="s">
        <v>4421</v>
      </c>
      <c r="F3299" s="8">
        <v>42145301</v>
      </c>
      <c r="G3299" s="5" t="s">
        <v>4422</v>
      </c>
      <c r="H3299" s="5" t="s">
        <v>221</v>
      </c>
      <c r="I3299" s="6" t="s">
        <v>91</v>
      </c>
      <c r="J3299" s="6" t="s">
        <v>91</v>
      </c>
      <c r="K3299" s="6" t="s">
        <v>91</v>
      </c>
      <c r="L3299" s="6" t="s">
        <v>91</v>
      </c>
      <c r="M3299" s="5" t="s">
        <v>92</v>
      </c>
      <c r="N3299" s="6" t="s">
        <v>91</v>
      </c>
      <c r="O3299" s="6" t="s">
        <v>91</v>
      </c>
      <c r="P3299" s="6" t="s">
        <v>91</v>
      </c>
      <c r="Q3299" s="6" t="s">
        <v>91</v>
      </c>
      <c r="R3299" s="5">
        <v>1</v>
      </c>
      <c r="S3299" s="5">
        <v>0</v>
      </c>
      <c r="T3299" s="5" t="s">
        <v>93</v>
      </c>
      <c r="U3299" s="5" t="s">
        <v>105</v>
      </c>
    </row>
    <row r="3300" spans="1:21">
      <c r="A3300" s="6" t="s">
        <v>87</v>
      </c>
      <c r="B3300" s="7">
        <v>1</v>
      </c>
      <c r="C3300" s="5">
        <v>3551</v>
      </c>
      <c r="D3300" s="5">
        <v>42</v>
      </c>
      <c r="E3300" s="8" t="s">
        <v>4421</v>
      </c>
      <c r="F3300" s="8">
        <v>42145302</v>
      </c>
      <c r="G3300" s="5" t="s">
        <v>4423</v>
      </c>
      <c r="H3300" s="5" t="s">
        <v>223</v>
      </c>
      <c r="I3300" s="6" t="s">
        <v>91</v>
      </c>
      <c r="J3300" s="6" t="s">
        <v>91</v>
      </c>
      <c r="K3300" s="6" t="s">
        <v>91</v>
      </c>
      <c r="L3300" s="6" t="s">
        <v>91</v>
      </c>
      <c r="M3300" s="5" t="s">
        <v>92</v>
      </c>
      <c r="N3300" s="6" t="s">
        <v>91</v>
      </c>
      <c r="O3300" s="6" t="s">
        <v>91</v>
      </c>
      <c r="P3300" s="6" t="s">
        <v>91</v>
      </c>
      <c r="Q3300" s="6" t="s">
        <v>91</v>
      </c>
      <c r="R3300" s="5">
        <v>1</v>
      </c>
      <c r="S3300" s="5">
        <v>0</v>
      </c>
      <c r="T3300" s="5" t="s">
        <v>93</v>
      </c>
      <c r="U3300" s="5" t="s">
        <v>105</v>
      </c>
    </row>
    <row r="3301" spans="1:21">
      <c r="A3301" s="6" t="s">
        <v>87</v>
      </c>
      <c r="B3301" s="7">
        <v>1</v>
      </c>
      <c r="C3301" s="5">
        <v>3552</v>
      </c>
      <c r="D3301" s="5">
        <v>42</v>
      </c>
      <c r="E3301" s="8" t="s">
        <v>4421</v>
      </c>
      <c r="F3301" s="8">
        <v>42145303</v>
      </c>
      <c r="G3301" s="5" t="s">
        <v>4424</v>
      </c>
      <c r="H3301" s="5" t="s">
        <v>225</v>
      </c>
      <c r="I3301" s="6" t="s">
        <v>91</v>
      </c>
      <c r="J3301" s="6" t="s">
        <v>91</v>
      </c>
      <c r="K3301" s="6" t="s">
        <v>91</v>
      </c>
      <c r="L3301" s="6" t="s">
        <v>91</v>
      </c>
      <c r="M3301" s="5" t="s">
        <v>92</v>
      </c>
      <c r="N3301" s="6" t="s">
        <v>91</v>
      </c>
      <c r="O3301" s="6" t="s">
        <v>91</v>
      </c>
      <c r="P3301" s="6" t="s">
        <v>91</v>
      </c>
      <c r="Q3301" s="6" t="s">
        <v>91</v>
      </c>
      <c r="R3301" s="5">
        <v>1</v>
      </c>
      <c r="S3301" s="5">
        <v>0</v>
      </c>
      <c r="T3301" s="5" t="s">
        <v>93</v>
      </c>
      <c r="U3301" s="5" t="s">
        <v>105</v>
      </c>
    </row>
    <row r="3302" spans="1:21">
      <c r="A3302" s="6" t="s">
        <v>87</v>
      </c>
      <c r="B3302" s="7">
        <v>1</v>
      </c>
      <c r="C3302" s="5">
        <v>3554</v>
      </c>
      <c r="D3302" s="5">
        <v>42</v>
      </c>
      <c r="E3302" s="8" t="s">
        <v>4421</v>
      </c>
      <c r="F3302" s="8">
        <v>42145304</v>
      </c>
      <c r="G3302" s="5" t="s">
        <v>4425</v>
      </c>
      <c r="H3302" s="5" t="s">
        <v>227</v>
      </c>
      <c r="I3302" s="6" t="s">
        <v>91</v>
      </c>
      <c r="J3302" s="6" t="s">
        <v>91</v>
      </c>
      <c r="K3302" s="6" t="s">
        <v>91</v>
      </c>
      <c r="L3302" s="6" t="s">
        <v>91</v>
      </c>
      <c r="M3302" s="5" t="s">
        <v>92</v>
      </c>
      <c r="N3302" s="6" t="s">
        <v>91</v>
      </c>
      <c r="O3302" s="6" t="s">
        <v>91</v>
      </c>
      <c r="P3302" s="6" t="s">
        <v>91</v>
      </c>
      <c r="Q3302" s="6" t="s">
        <v>91</v>
      </c>
      <c r="R3302" s="5">
        <v>1</v>
      </c>
      <c r="S3302" s="5">
        <v>0</v>
      </c>
      <c r="T3302" s="5" t="s">
        <v>93</v>
      </c>
      <c r="U3302" s="5" t="s">
        <v>105</v>
      </c>
    </row>
    <row r="3303" spans="1:21">
      <c r="A3303" s="6" t="s">
        <v>87</v>
      </c>
      <c r="B3303" s="7">
        <v>1</v>
      </c>
      <c r="C3303" s="5">
        <v>3555</v>
      </c>
      <c r="D3303" s="5">
        <v>42</v>
      </c>
      <c r="E3303" s="8" t="s">
        <v>4088</v>
      </c>
      <c r="F3303" s="8">
        <v>421454</v>
      </c>
      <c r="G3303" s="5" t="s">
        <v>4426</v>
      </c>
      <c r="H3303" s="5" t="s">
        <v>4199</v>
      </c>
      <c r="I3303" s="5">
        <v>10065500749</v>
      </c>
      <c r="J3303" s="6" t="s">
        <v>91</v>
      </c>
      <c r="K3303" s="6" t="s">
        <v>91</v>
      </c>
      <c r="L3303" s="6" t="s">
        <v>91</v>
      </c>
      <c r="M3303" s="5" t="s">
        <v>92</v>
      </c>
      <c r="N3303" s="6" t="s">
        <v>91</v>
      </c>
      <c r="O3303" s="6" t="s">
        <v>91</v>
      </c>
      <c r="P3303" s="6" t="s">
        <v>91</v>
      </c>
      <c r="Q3303" s="6" t="s">
        <v>91</v>
      </c>
      <c r="R3303" s="5">
        <v>1</v>
      </c>
      <c r="S3303" s="5">
        <v>0</v>
      </c>
      <c r="T3303" s="5" t="s">
        <v>93</v>
      </c>
      <c r="U3303" s="5" t="s">
        <v>105</v>
      </c>
    </row>
    <row r="3304" spans="1:21">
      <c r="A3304" s="6" t="s">
        <v>87</v>
      </c>
      <c r="B3304" s="7">
        <v>1</v>
      </c>
      <c r="C3304" s="5">
        <v>3556</v>
      </c>
      <c r="D3304" s="5">
        <v>42</v>
      </c>
      <c r="E3304" s="8" t="s">
        <v>4427</v>
      </c>
      <c r="F3304" s="8">
        <v>42145401</v>
      </c>
      <c r="G3304" s="5" t="s">
        <v>4428</v>
      </c>
      <c r="H3304" s="5" t="s">
        <v>221</v>
      </c>
      <c r="I3304" s="6" t="s">
        <v>91</v>
      </c>
      <c r="J3304" s="6" t="s">
        <v>91</v>
      </c>
      <c r="K3304" s="6" t="s">
        <v>91</v>
      </c>
      <c r="L3304" s="6" t="s">
        <v>91</v>
      </c>
      <c r="M3304" s="5" t="s">
        <v>92</v>
      </c>
      <c r="N3304" s="6" t="s">
        <v>91</v>
      </c>
      <c r="O3304" s="6" t="s">
        <v>91</v>
      </c>
      <c r="P3304" s="6" t="s">
        <v>91</v>
      </c>
      <c r="Q3304" s="6" t="s">
        <v>91</v>
      </c>
      <c r="R3304" s="5">
        <v>1</v>
      </c>
      <c r="S3304" s="5">
        <v>0</v>
      </c>
      <c r="T3304" s="5" t="s">
        <v>93</v>
      </c>
      <c r="U3304" s="5" t="s">
        <v>105</v>
      </c>
    </row>
    <row r="3305" spans="1:21">
      <c r="A3305" s="6" t="s">
        <v>87</v>
      </c>
      <c r="B3305" s="7">
        <v>1</v>
      </c>
      <c r="C3305" s="5">
        <v>3557</v>
      </c>
      <c r="D3305" s="5">
        <v>42</v>
      </c>
      <c r="E3305" s="8" t="s">
        <v>4427</v>
      </c>
      <c r="F3305" s="8">
        <v>42145402</v>
      </c>
      <c r="G3305" s="5" t="s">
        <v>4429</v>
      </c>
      <c r="H3305" s="5" t="s">
        <v>223</v>
      </c>
      <c r="I3305" s="6" t="s">
        <v>91</v>
      </c>
      <c r="J3305" s="6" t="s">
        <v>91</v>
      </c>
      <c r="K3305" s="6" t="s">
        <v>91</v>
      </c>
      <c r="L3305" s="6" t="s">
        <v>91</v>
      </c>
      <c r="M3305" s="5" t="s">
        <v>92</v>
      </c>
      <c r="N3305" s="6" t="s">
        <v>91</v>
      </c>
      <c r="O3305" s="6" t="s">
        <v>91</v>
      </c>
      <c r="P3305" s="6" t="s">
        <v>91</v>
      </c>
      <c r="Q3305" s="6" t="s">
        <v>91</v>
      </c>
      <c r="R3305" s="5">
        <v>1</v>
      </c>
      <c r="S3305" s="5">
        <v>0</v>
      </c>
      <c r="T3305" s="5" t="s">
        <v>93</v>
      </c>
      <c r="U3305" s="5" t="s">
        <v>105</v>
      </c>
    </row>
    <row r="3306" spans="1:21">
      <c r="A3306" s="6" t="s">
        <v>87</v>
      </c>
      <c r="B3306" s="7">
        <v>1</v>
      </c>
      <c r="C3306" s="5">
        <v>3558</v>
      </c>
      <c r="D3306" s="5">
        <v>42</v>
      </c>
      <c r="E3306" s="8" t="s">
        <v>4427</v>
      </c>
      <c r="F3306" s="8">
        <v>42145403</v>
      </c>
      <c r="G3306" s="5" t="s">
        <v>4430</v>
      </c>
      <c r="H3306" s="5" t="s">
        <v>225</v>
      </c>
      <c r="I3306" s="6" t="s">
        <v>91</v>
      </c>
      <c r="J3306" s="6" t="s">
        <v>91</v>
      </c>
      <c r="K3306" s="6" t="s">
        <v>91</v>
      </c>
      <c r="L3306" s="6" t="s">
        <v>91</v>
      </c>
      <c r="M3306" s="5" t="s">
        <v>92</v>
      </c>
      <c r="N3306" s="6" t="s">
        <v>91</v>
      </c>
      <c r="O3306" s="6" t="s">
        <v>91</v>
      </c>
      <c r="P3306" s="6" t="s">
        <v>91</v>
      </c>
      <c r="Q3306" s="6" t="s">
        <v>91</v>
      </c>
      <c r="R3306" s="5">
        <v>1</v>
      </c>
      <c r="S3306" s="5">
        <v>0</v>
      </c>
      <c r="T3306" s="5" t="s">
        <v>93</v>
      </c>
      <c r="U3306" s="5" t="s">
        <v>105</v>
      </c>
    </row>
    <row r="3307" spans="1:21">
      <c r="A3307" s="6" t="s">
        <v>87</v>
      </c>
      <c r="B3307" s="7">
        <v>1</v>
      </c>
      <c r="C3307" s="5">
        <v>3559</v>
      </c>
      <c r="D3307" s="5">
        <v>42</v>
      </c>
      <c r="E3307" s="8" t="s">
        <v>4427</v>
      </c>
      <c r="F3307" s="8">
        <v>42145404</v>
      </c>
      <c r="G3307" s="5" t="s">
        <v>4431</v>
      </c>
      <c r="H3307" s="5" t="s">
        <v>227</v>
      </c>
      <c r="I3307" s="6" t="s">
        <v>91</v>
      </c>
      <c r="J3307" s="6" t="s">
        <v>91</v>
      </c>
      <c r="K3307" s="6" t="s">
        <v>91</v>
      </c>
      <c r="L3307" s="6" t="s">
        <v>91</v>
      </c>
      <c r="M3307" s="5" t="s">
        <v>92</v>
      </c>
      <c r="N3307" s="6" t="s">
        <v>91</v>
      </c>
      <c r="O3307" s="6" t="s">
        <v>91</v>
      </c>
      <c r="P3307" s="6" t="s">
        <v>91</v>
      </c>
      <c r="Q3307" s="6" t="s">
        <v>91</v>
      </c>
      <c r="R3307" s="5">
        <v>1</v>
      </c>
      <c r="S3307" s="5">
        <v>0</v>
      </c>
      <c r="T3307" s="5" t="s">
        <v>93</v>
      </c>
      <c r="U3307" s="5" t="s">
        <v>105</v>
      </c>
    </row>
    <row r="3308" spans="1:21">
      <c r="A3308" s="6" t="s">
        <v>87</v>
      </c>
      <c r="B3308" s="7">
        <v>1</v>
      </c>
      <c r="C3308" s="5">
        <v>3560</v>
      </c>
      <c r="D3308" s="5">
        <v>42</v>
      </c>
      <c r="E3308" s="8" t="s">
        <v>4088</v>
      </c>
      <c r="F3308" s="8">
        <v>421455</v>
      </c>
      <c r="G3308" s="5" t="s">
        <v>4432</v>
      </c>
      <c r="H3308" s="5" t="s">
        <v>4094</v>
      </c>
      <c r="I3308" s="5">
        <v>10065502891</v>
      </c>
      <c r="J3308" s="6" t="s">
        <v>91</v>
      </c>
      <c r="K3308" s="6" t="s">
        <v>91</v>
      </c>
      <c r="L3308" s="6" t="s">
        <v>91</v>
      </c>
      <c r="M3308" s="5" t="s">
        <v>92</v>
      </c>
      <c r="N3308" s="6" t="s">
        <v>91</v>
      </c>
      <c r="O3308" s="6" t="s">
        <v>91</v>
      </c>
      <c r="P3308" s="6" t="s">
        <v>91</v>
      </c>
      <c r="Q3308" s="6" t="s">
        <v>91</v>
      </c>
      <c r="R3308" s="5">
        <v>1</v>
      </c>
      <c r="S3308" s="5">
        <v>0</v>
      </c>
      <c r="T3308" s="5" t="s">
        <v>93</v>
      </c>
      <c r="U3308" s="5" t="s">
        <v>105</v>
      </c>
    </row>
    <row r="3309" spans="1:21">
      <c r="A3309" s="6" t="s">
        <v>87</v>
      </c>
      <c r="B3309" s="7">
        <v>1</v>
      </c>
      <c r="C3309" s="5">
        <v>3561</v>
      </c>
      <c r="D3309" s="5">
        <v>42</v>
      </c>
      <c r="E3309" s="8" t="s">
        <v>4433</v>
      </c>
      <c r="F3309" s="8">
        <v>42145501</v>
      </c>
      <c r="G3309" s="5" t="s">
        <v>4434</v>
      </c>
      <c r="H3309" s="5" t="s">
        <v>221</v>
      </c>
      <c r="I3309" s="6" t="s">
        <v>91</v>
      </c>
      <c r="J3309" s="6" t="s">
        <v>91</v>
      </c>
      <c r="K3309" s="6" t="s">
        <v>91</v>
      </c>
      <c r="L3309" s="6" t="s">
        <v>91</v>
      </c>
      <c r="M3309" s="5" t="s">
        <v>92</v>
      </c>
      <c r="N3309" s="6" t="s">
        <v>91</v>
      </c>
      <c r="O3309" s="6" t="s">
        <v>91</v>
      </c>
      <c r="P3309" s="6" t="s">
        <v>91</v>
      </c>
      <c r="Q3309" s="6" t="s">
        <v>91</v>
      </c>
      <c r="R3309" s="5">
        <v>1</v>
      </c>
      <c r="S3309" s="5">
        <v>0</v>
      </c>
      <c r="T3309" s="5" t="s">
        <v>93</v>
      </c>
      <c r="U3309" s="5" t="s">
        <v>105</v>
      </c>
    </row>
    <row r="3310" spans="1:21">
      <c r="A3310" s="6" t="s">
        <v>87</v>
      </c>
      <c r="B3310" s="7">
        <v>1</v>
      </c>
      <c r="C3310" s="5">
        <v>3562</v>
      </c>
      <c r="D3310" s="5">
        <v>42</v>
      </c>
      <c r="E3310" s="8" t="s">
        <v>4433</v>
      </c>
      <c r="F3310" s="8">
        <v>42145502</v>
      </c>
      <c r="G3310" s="5" t="s">
        <v>4435</v>
      </c>
      <c r="H3310" s="5" t="s">
        <v>223</v>
      </c>
      <c r="I3310" s="6" t="s">
        <v>91</v>
      </c>
      <c r="J3310" s="6" t="s">
        <v>91</v>
      </c>
      <c r="K3310" s="6" t="s">
        <v>91</v>
      </c>
      <c r="L3310" s="6" t="s">
        <v>91</v>
      </c>
      <c r="M3310" s="5" t="s">
        <v>92</v>
      </c>
      <c r="N3310" s="6" t="s">
        <v>91</v>
      </c>
      <c r="O3310" s="6" t="s">
        <v>91</v>
      </c>
      <c r="P3310" s="6" t="s">
        <v>91</v>
      </c>
      <c r="Q3310" s="6" t="s">
        <v>91</v>
      </c>
      <c r="R3310" s="5">
        <v>1</v>
      </c>
      <c r="S3310" s="5">
        <v>0</v>
      </c>
      <c r="T3310" s="5" t="s">
        <v>93</v>
      </c>
      <c r="U3310" s="5" t="s">
        <v>105</v>
      </c>
    </row>
    <row r="3311" spans="1:21">
      <c r="A3311" s="6" t="s">
        <v>87</v>
      </c>
      <c r="B3311" s="7">
        <v>1</v>
      </c>
      <c r="C3311" s="5">
        <v>3563</v>
      </c>
      <c r="D3311" s="5">
        <v>42</v>
      </c>
      <c r="E3311" s="8" t="s">
        <v>4433</v>
      </c>
      <c r="F3311" s="8">
        <v>42145503</v>
      </c>
      <c r="G3311" s="5" t="s">
        <v>4436</v>
      </c>
      <c r="H3311" s="5" t="s">
        <v>225</v>
      </c>
      <c r="I3311" s="6" t="s">
        <v>91</v>
      </c>
      <c r="J3311" s="6" t="s">
        <v>91</v>
      </c>
      <c r="K3311" s="6" t="s">
        <v>91</v>
      </c>
      <c r="L3311" s="6" t="s">
        <v>91</v>
      </c>
      <c r="M3311" s="5" t="s">
        <v>92</v>
      </c>
      <c r="N3311" s="6" t="s">
        <v>91</v>
      </c>
      <c r="O3311" s="6" t="s">
        <v>91</v>
      </c>
      <c r="P3311" s="6" t="s">
        <v>91</v>
      </c>
      <c r="Q3311" s="6" t="s">
        <v>91</v>
      </c>
      <c r="R3311" s="5">
        <v>1</v>
      </c>
      <c r="S3311" s="5">
        <v>0</v>
      </c>
      <c r="T3311" s="5" t="s">
        <v>93</v>
      </c>
      <c r="U3311" s="5" t="s">
        <v>105</v>
      </c>
    </row>
    <row r="3312" spans="1:21">
      <c r="A3312" s="6" t="s">
        <v>87</v>
      </c>
      <c r="B3312" s="7">
        <v>1</v>
      </c>
      <c r="C3312" s="5">
        <v>3564</v>
      </c>
      <c r="D3312" s="5">
        <v>42</v>
      </c>
      <c r="E3312" s="8" t="s">
        <v>4433</v>
      </c>
      <c r="F3312" s="8">
        <v>42145504</v>
      </c>
      <c r="G3312" s="5" t="s">
        <v>4437</v>
      </c>
      <c r="H3312" s="5" t="s">
        <v>227</v>
      </c>
      <c r="I3312" s="6" t="s">
        <v>91</v>
      </c>
      <c r="J3312" s="6" t="s">
        <v>91</v>
      </c>
      <c r="K3312" s="6" t="s">
        <v>91</v>
      </c>
      <c r="L3312" s="6" t="s">
        <v>91</v>
      </c>
      <c r="M3312" s="5" t="s">
        <v>92</v>
      </c>
      <c r="N3312" s="6" t="s">
        <v>91</v>
      </c>
      <c r="O3312" s="6" t="s">
        <v>91</v>
      </c>
      <c r="P3312" s="6" t="s">
        <v>91</v>
      </c>
      <c r="Q3312" s="6" t="s">
        <v>91</v>
      </c>
      <c r="R3312" s="5">
        <v>1</v>
      </c>
      <c r="S3312" s="5">
        <v>0</v>
      </c>
      <c r="T3312" s="5" t="s">
        <v>93</v>
      </c>
      <c r="U3312" s="5" t="s">
        <v>105</v>
      </c>
    </row>
    <row r="3313" spans="1:21">
      <c r="A3313" s="6" t="s">
        <v>87</v>
      </c>
      <c r="B3313" s="7">
        <v>1</v>
      </c>
      <c r="C3313" s="5">
        <v>3565</v>
      </c>
      <c r="D3313" s="5">
        <v>42</v>
      </c>
      <c r="E3313" s="8" t="s">
        <v>4088</v>
      </c>
      <c r="F3313" s="8">
        <v>421456</v>
      </c>
      <c r="G3313" s="5" t="s">
        <v>4438</v>
      </c>
      <c r="H3313" s="5" t="s">
        <v>4143</v>
      </c>
      <c r="I3313" s="6" t="s">
        <v>91</v>
      </c>
      <c r="J3313" s="6" t="s">
        <v>91</v>
      </c>
      <c r="K3313" s="6" t="s">
        <v>91</v>
      </c>
      <c r="L3313" s="6" t="s">
        <v>91</v>
      </c>
      <c r="M3313" s="5" t="s">
        <v>92</v>
      </c>
      <c r="N3313" s="6" t="s">
        <v>91</v>
      </c>
      <c r="O3313" s="6" t="s">
        <v>91</v>
      </c>
      <c r="P3313" s="6" t="s">
        <v>91</v>
      </c>
      <c r="Q3313" s="6" t="s">
        <v>91</v>
      </c>
      <c r="R3313" s="5">
        <v>1</v>
      </c>
      <c r="S3313" s="5">
        <v>0</v>
      </c>
      <c r="T3313" s="5" t="s">
        <v>93</v>
      </c>
      <c r="U3313" s="5" t="s">
        <v>105</v>
      </c>
    </row>
    <row r="3314" spans="1:21">
      <c r="A3314" s="6" t="s">
        <v>87</v>
      </c>
      <c r="B3314" s="7">
        <v>1</v>
      </c>
      <c r="C3314" s="5">
        <v>3566</v>
      </c>
      <c r="D3314" s="5">
        <v>42</v>
      </c>
      <c r="E3314" s="8" t="s">
        <v>4439</v>
      </c>
      <c r="F3314" s="8">
        <v>42145601</v>
      </c>
      <c r="G3314" s="5" t="s">
        <v>4440</v>
      </c>
      <c r="H3314" s="5" t="s">
        <v>221</v>
      </c>
      <c r="I3314" s="6" t="s">
        <v>91</v>
      </c>
      <c r="J3314" s="6" t="s">
        <v>91</v>
      </c>
      <c r="K3314" s="6" t="s">
        <v>91</v>
      </c>
      <c r="L3314" s="6" t="s">
        <v>91</v>
      </c>
      <c r="M3314" s="5" t="s">
        <v>92</v>
      </c>
      <c r="N3314" s="6" t="s">
        <v>91</v>
      </c>
      <c r="O3314" s="6" t="s">
        <v>91</v>
      </c>
      <c r="P3314" s="6" t="s">
        <v>91</v>
      </c>
      <c r="Q3314" s="6" t="s">
        <v>91</v>
      </c>
      <c r="R3314" s="5">
        <v>1</v>
      </c>
      <c r="S3314" s="5">
        <v>0</v>
      </c>
      <c r="T3314" s="5" t="s">
        <v>93</v>
      </c>
      <c r="U3314" s="5" t="s">
        <v>105</v>
      </c>
    </row>
    <row r="3315" spans="1:21">
      <c r="A3315" s="6" t="s">
        <v>87</v>
      </c>
      <c r="B3315" s="7">
        <v>1</v>
      </c>
      <c r="C3315" s="5">
        <v>3567</v>
      </c>
      <c r="D3315" s="5">
        <v>42</v>
      </c>
      <c r="E3315" s="8" t="s">
        <v>4439</v>
      </c>
      <c r="F3315" s="8">
        <v>42145602</v>
      </c>
      <c r="G3315" s="5" t="s">
        <v>4441</v>
      </c>
      <c r="H3315" s="5" t="s">
        <v>223</v>
      </c>
      <c r="I3315" s="6" t="s">
        <v>91</v>
      </c>
      <c r="J3315" s="6" t="s">
        <v>91</v>
      </c>
      <c r="K3315" s="6" t="s">
        <v>91</v>
      </c>
      <c r="L3315" s="6" t="s">
        <v>91</v>
      </c>
      <c r="M3315" s="5" t="s">
        <v>92</v>
      </c>
      <c r="N3315" s="6" t="s">
        <v>91</v>
      </c>
      <c r="O3315" s="6" t="s">
        <v>91</v>
      </c>
      <c r="P3315" s="6" t="s">
        <v>91</v>
      </c>
      <c r="Q3315" s="6" t="s">
        <v>91</v>
      </c>
      <c r="R3315" s="5">
        <v>1</v>
      </c>
      <c r="S3315" s="5">
        <v>0</v>
      </c>
      <c r="T3315" s="5" t="s">
        <v>93</v>
      </c>
      <c r="U3315" s="5" t="s">
        <v>105</v>
      </c>
    </row>
    <row r="3316" spans="1:21">
      <c r="A3316" s="6" t="s">
        <v>87</v>
      </c>
      <c r="B3316" s="7">
        <v>1</v>
      </c>
      <c r="C3316" s="5">
        <v>3568</v>
      </c>
      <c r="D3316" s="5">
        <v>42</v>
      </c>
      <c r="E3316" s="8" t="s">
        <v>4439</v>
      </c>
      <c r="F3316" s="8">
        <v>42145603</v>
      </c>
      <c r="G3316" s="5" t="s">
        <v>4442</v>
      </c>
      <c r="H3316" s="5" t="s">
        <v>225</v>
      </c>
      <c r="I3316" s="6" t="s">
        <v>91</v>
      </c>
      <c r="J3316" s="6" t="s">
        <v>91</v>
      </c>
      <c r="K3316" s="6" t="s">
        <v>91</v>
      </c>
      <c r="L3316" s="6" t="s">
        <v>91</v>
      </c>
      <c r="M3316" s="5" t="s">
        <v>92</v>
      </c>
      <c r="N3316" s="6" t="s">
        <v>91</v>
      </c>
      <c r="O3316" s="6" t="s">
        <v>91</v>
      </c>
      <c r="P3316" s="6" t="s">
        <v>91</v>
      </c>
      <c r="Q3316" s="6" t="s">
        <v>91</v>
      </c>
      <c r="R3316" s="5">
        <v>1</v>
      </c>
      <c r="S3316" s="5">
        <v>0</v>
      </c>
      <c r="T3316" s="5" t="s">
        <v>93</v>
      </c>
      <c r="U3316" s="5" t="s">
        <v>105</v>
      </c>
    </row>
    <row r="3317" spans="1:21">
      <c r="A3317" s="6" t="s">
        <v>87</v>
      </c>
      <c r="B3317" s="7">
        <v>1</v>
      </c>
      <c r="C3317" s="5">
        <v>3569</v>
      </c>
      <c r="D3317" s="5">
        <v>42</v>
      </c>
      <c r="E3317" s="8" t="s">
        <v>4439</v>
      </c>
      <c r="F3317" s="8">
        <v>42145604</v>
      </c>
      <c r="G3317" s="5" t="s">
        <v>4443</v>
      </c>
      <c r="H3317" s="5" t="s">
        <v>227</v>
      </c>
      <c r="I3317" s="6" t="s">
        <v>91</v>
      </c>
      <c r="J3317" s="6" t="s">
        <v>91</v>
      </c>
      <c r="K3317" s="6" t="s">
        <v>91</v>
      </c>
      <c r="L3317" s="6" t="s">
        <v>91</v>
      </c>
      <c r="M3317" s="5" t="s">
        <v>92</v>
      </c>
      <c r="N3317" s="6" t="s">
        <v>91</v>
      </c>
      <c r="O3317" s="6" t="s">
        <v>91</v>
      </c>
      <c r="P3317" s="6" t="s">
        <v>91</v>
      </c>
      <c r="Q3317" s="6" t="s">
        <v>91</v>
      </c>
      <c r="R3317" s="5">
        <v>1</v>
      </c>
      <c r="S3317" s="5">
        <v>0</v>
      </c>
      <c r="T3317" s="5" t="s">
        <v>93</v>
      </c>
      <c r="U3317" s="5" t="s">
        <v>105</v>
      </c>
    </row>
    <row r="3318" spans="1:21">
      <c r="A3318" s="6" t="s">
        <v>87</v>
      </c>
      <c r="B3318" s="7">
        <v>1</v>
      </c>
      <c r="C3318" s="5">
        <v>3570</v>
      </c>
      <c r="D3318" s="5">
        <v>42</v>
      </c>
      <c r="E3318" s="8" t="s">
        <v>4088</v>
      </c>
      <c r="F3318" s="8">
        <v>421457</v>
      </c>
      <c r="G3318" s="5" t="s">
        <v>4444</v>
      </c>
      <c r="H3318" s="5" t="s">
        <v>4115</v>
      </c>
      <c r="I3318" s="6" t="s">
        <v>91</v>
      </c>
      <c r="J3318" s="6" t="s">
        <v>91</v>
      </c>
      <c r="K3318" s="6" t="s">
        <v>91</v>
      </c>
      <c r="L3318" s="6" t="s">
        <v>91</v>
      </c>
      <c r="M3318" s="5" t="s">
        <v>92</v>
      </c>
      <c r="N3318" s="6" t="s">
        <v>91</v>
      </c>
      <c r="O3318" s="6" t="s">
        <v>91</v>
      </c>
      <c r="P3318" s="6" t="s">
        <v>91</v>
      </c>
      <c r="Q3318" s="6" t="s">
        <v>91</v>
      </c>
      <c r="R3318" s="5">
        <v>1</v>
      </c>
      <c r="S3318" s="5">
        <v>0</v>
      </c>
      <c r="T3318" s="5" t="s">
        <v>93</v>
      </c>
      <c r="U3318" s="5" t="s">
        <v>105</v>
      </c>
    </row>
    <row r="3319" spans="1:21">
      <c r="A3319" s="6" t="s">
        <v>87</v>
      </c>
      <c r="B3319" s="7">
        <v>1</v>
      </c>
      <c r="C3319" s="5">
        <v>3571</v>
      </c>
      <c r="D3319" s="5">
        <v>42</v>
      </c>
      <c r="E3319" s="8" t="s">
        <v>4445</v>
      </c>
      <c r="F3319" s="8">
        <v>42145701</v>
      </c>
      <c r="G3319" s="5" t="s">
        <v>4446</v>
      </c>
      <c r="H3319" s="5" t="s">
        <v>221</v>
      </c>
      <c r="I3319" s="6" t="s">
        <v>91</v>
      </c>
      <c r="J3319" s="6" t="s">
        <v>91</v>
      </c>
      <c r="K3319" s="6" t="s">
        <v>91</v>
      </c>
      <c r="L3319" s="6" t="s">
        <v>91</v>
      </c>
      <c r="M3319" s="5" t="s">
        <v>92</v>
      </c>
      <c r="N3319" s="6" t="s">
        <v>91</v>
      </c>
      <c r="O3319" s="6" t="s">
        <v>91</v>
      </c>
      <c r="P3319" s="6" t="s">
        <v>91</v>
      </c>
      <c r="Q3319" s="6" t="s">
        <v>91</v>
      </c>
      <c r="R3319" s="5">
        <v>1</v>
      </c>
      <c r="S3319" s="5">
        <v>0</v>
      </c>
      <c r="T3319" s="5" t="s">
        <v>93</v>
      </c>
      <c r="U3319" s="5" t="s">
        <v>105</v>
      </c>
    </row>
    <row r="3320" spans="1:21">
      <c r="A3320" s="6" t="s">
        <v>87</v>
      </c>
      <c r="B3320" s="7">
        <v>1</v>
      </c>
      <c r="C3320" s="5">
        <v>3572</v>
      </c>
      <c r="D3320" s="5">
        <v>42</v>
      </c>
      <c r="E3320" s="8" t="s">
        <v>4445</v>
      </c>
      <c r="F3320" s="8">
        <v>42145702</v>
      </c>
      <c r="G3320" s="5" t="s">
        <v>4447</v>
      </c>
      <c r="H3320" s="5" t="s">
        <v>223</v>
      </c>
      <c r="I3320" s="6" t="s">
        <v>91</v>
      </c>
      <c r="J3320" s="6" t="s">
        <v>91</v>
      </c>
      <c r="K3320" s="6" t="s">
        <v>91</v>
      </c>
      <c r="L3320" s="6" t="s">
        <v>91</v>
      </c>
      <c r="M3320" s="5" t="s">
        <v>92</v>
      </c>
      <c r="N3320" s="6" t="s">
        <v>91</v>
      </c>
      <c r="O3320" s="6" t="s">
        <v>91</v>
      </c>
      <c r="P3320" s="6" t="s">
        <v>91</v>
      </c>
      <c r="Q3320" s="6" t="s">
        <v>91</v>
      </c>
      <c r="R3320" s="5">
        <v>1</v>
      </c>
      <c r="S3320" s="5">
        <v>0</v>
      </c>
      <c r="T3320" s="5" t="s">
        <v>93</v>
      </c>
      <c r="U3320" s="5" t="s">
        <v>105</v>
      </c>
    </row>
    <row r="3321" spans="1:21">
      <c r="A3321" s="6" t="s">
        <v>87</v>
      </c>
      <c r="B3321" s="7">
        <v>1</v>
      </c>
      <c r="C3321" s="5">
        <v>3573</v>
      </c>
      <c r="D3321" s="5">
        <v>42</v>
      </c>
      <c r="E3321" s="8" t="s">
        <v>4445</v>
      </c>
      <c r="F3321" s="8">
        <v>42145703</v>
      </c>
      <c r="G3321" s="5" t="s">
        <v>4448</v>
      </c>
      <c r="H3321" s="5" t="s">
        <v>225</v>
      </c>
      <c r="I3321" s="6" t="s">
        <v>91</v>
      </c>
      <c r="J3321" s="6" t="s">
        <v>91</v>
      </c>
      <c r="K3321" s="6" t="s">
        <v>91</v>
      </c>
      <c r="L3321" s="6" t="s">
        <v>91</v>
      </c>
      <c r="M3321" s="5" t="s">
        <v>92</v>
      </c>
      <c r="N3321" s="6" t="s">
        <v>91</v>
      </c>
      <c r="O3321" s="6" t="s">
        <v>91</v>
      </c>
      <c r="P3321" s="6" t="s">
        <v>91</v>
      </c>
      <c r="Q3321" s="6" t="s">
        <v>91</v>
      </c>
      <c r="R3321" s="5">
        <v>1</v>
      </c>
      <c r="S3321" s="5">
        <v>0</v>
      </c>
      <c r="T3321" s="5" t="s">
        <v>93</v>
      </c>
      <c r="U3321" s="5" t="s">
        <v>105</v>
      </c>
    </row>
    <row r="3322" spans="1:21">
      <c r="A3322" s="6" t="s">
        <v>87</v>
      </c>
      <c r="B3322" s="7">
        <v>1</v>
      </c>
      <c r="C3322" s="5">
        <v>3574</v>
      </c>
      <c r="D3322" s="5">
        <v>42</v>
      </c>
      <c r="E3322" s="8" t="s">
        <v>4445</v>
      </c>
      <c r="F3322" s="8">
        <v>42145704</v>
      </c>
      <c r="G3322" s="5" t="s">
        <v>4449</v>
      </c>
      <c r="H3322" s="5" t="s">
        <v>227</v>
      </c>
      <c r="I3322" s="6" t="s">
        <v>91</v>
      </c>
      <c r="J3322" s="6" t="s">
        <v>91</v>
      </c>
      <c r="K3322" s="6" t="s">
        <v>91</v>
      </c>
      <c r="L3322" s="6" t="s">
        <v>91</v>
      </c>
      <c r="M3322" s="5" t="s">
        <v>92</v>
      </c>
      <c r="N3322" s="6" t="s">
        <v>91</v>
      </c>
      <c r="O3322" s="6" t="s">
        <v>91</v>
      </c>
      <c r="P3322" s="6" t="s">
        <v>91</v>
      </c>
      <c r="Q3322" s="6" t="s">
        <v>91</v>
      </c>
      <c r="R3322" s="5">
        <v>1</v>
      </c>
      <c r="S3322" s="5">
        <v>0</v>
      </c>
      <c r="T3322" s="5" t="s">
        <v>93</v>
      </c>
      <c r="U3322" s="5" t="s">
        <v>105</v>
      </c>
    </row>
    <row r="3323" spans="1:21">
      <c r="A3323" s="6" t="s">
        <v>87</v>
      </c>
      <c r="B3323" s="7">
        <v>1</v>
      </c>
      <c r="C3323" s="5">
        <v>3575</v>
      </c>
      <c r="D3323" s="5">
        <v>42</v>
      </c>
      <c r="E3323" s="8" t="s">
        <v>4088</v>
      </c>
      <c r="F3323" s="8">
        <v>421458</v>
      </c>
      <c r="G3323" s="5" t="s">
        <v>4450</v>
      </c>
      <c r="H3323" s="5" t="s">
        <v>4171</v>
      </c>
      <c r="I3323" s="5">
        <v>10065503708</v>
      </c>
      <c r="J3323" s="6" t="s">
        <v>91</v>
      </c>
      <c r="K3323" s="6" t="s">
        <v>91</v>
      </c>
      <c r="L3323" s="6" t="s">
        <v>91</v>
      </c>
      <c r="M3323" s="5" t="s">
        <v>92</v>
      </c>
      <c r="N3323" s="6" t="s">
        <v>91</v>
      </c>
      <c r="O3323" s="6" t="s">
        <v>91</v>
      </c>
      <c r="P3323" s="6" t="s">
        <v>91</v>
      </c>
      <c r="Q3323" s="6" t="s">
        <v>91</v>
      </c>
      <c r="R3323" s="5">
        <v>1</v>
      </c>
      <c r="S3323" s="5">
        <v>0</v>
      </c>
      <c r="T3323" s="5" t="s">
        <v>93</v>
      </c>
      <c r="U3323" s="5" t="s">
        <v>105</v>
      </c>
    </row>
    <row r="3324" spans="1:21">
      <c r="A3324" s="6" t="s">
        <v>87</v>
      </c>
      <c r="B3324" s="7">
        <v>1</v>
      </c>
      <c r="C3324" s="5">
        <v>3576</v>
      </c>
      <c r="D3324" s="5">
        <v>42</v>
      </c>
      <c r="E3324" s="8" t="s">
        <v>4451</v>
      </c>
      <c r="F3324" s="8">
        <v>42145801</v>
      </c>
      <c r="G3324" s="5" t="s">
        <v>4452</v>
      </c>
      <c r="H3324" s="5" t="s">
        <v>221</v>
      </c>
      <c r="I3324" s="6" t="s">
        <v>91</v>
      </c>
      <c r="J3324" s="6" t="s">
        <v>91</v>
      </c>
      <c r="K3324" s="6" t="s">
        <v>91</v>
      </c>
      <c r="L3324" s="6" t="s">
        <v>91</v>
      </c>
      <c r="M3324" s="5" t="s">
        <v>92</v>
      </c>
      <c r="N3324" s="6" t="s">
        <v>91</v>
      </c>
      <c r="O3324" s="6" t="s">
        <v>91</v>
      </c>
      <c r="P3324" s="6" t="s">
        <v>91</v>
      </c>
      <c r="Q3324" s="6" t="s">
        <v>91</v>
      </c>
      <c r="R3324" s="5">
        <v>1</v>
      </c>
      <c r="S3324" s="5">
        <v>0</v>
      </c>
      <c r="T3324" s="5" t="s">
        <v>93</v>
      </c>
      <c r="U3324" s="5" t="s">
        <v>105</v>
      </c>
    </row>
    <row r="3325" spans="1:21">
      <c r="A3325" s="6" t="s">
        <v>87</v>
      </c>
      <c r="B3325" s="7">
        <v>1</v>
      </c>
      <c r="C3325" s="5">
        <v>3577</v>
      </c>
      <c r="D3325" s="5">
        <v>42</v>
      </c>
      <c r="E3325" s="8" t="s">
        <v>4451</v>
      </c>
      <c r="F3325" s="8">
        <v>42145802</v>
      </c>
      <c r="G3325" s="5" t="s">
        <v>4453</v>
      </c>
      <c r="H3325" s="5" t="s">
        <v>223</v>
      </c>
      <c r="I3325" s="6" t="s">
        <v>91</v>
      </c>
      <c r="J3325" s="6" t="s">
        <v>91</v>
      </c>
      <c r="K3325" s="6" t="s">
        <v>91</v>
      </c>
      <c r="L3325" s="6" t="s">
        <v>91</v>
      </c>
      <c r="M3325" s="5" t="s">
        <v>92</v>
      </c>
      <c r="N3325" s="6" t="s">
        <v>91</v>
      </c>
      <c r="O3325" s="6" t="s">
        <v>91</v>
      </c>
      <c r="P3325" s="6" t="s">
        <v>91</v>
      </c>
      <c r="Q3325" s="6" t="s">
        <v>91</v>
      </c>
      <c r="R3325" s="5">
        <v>1</v>
      </c>
      <c r="S3325" s="5">
        <v>0</v>
      </c>
      <c r="T3325" s="5" t="s">
        <v>93</v>
      </c>
      <c r="U3325" s="5" t="s">
        <v>105</v>
      </c>
    </row>
    <row r="3326" spans="1:21">
      <c r="A3326" s="6" t="s">
        <v>87</v>
      </c>
      <c r="B3326" s="7">
        <v>1</v>
      </c>
      <c r="C3326" s="5">
        <v>3578</v>
      </c>
      <c r="D3326" s="5">
        <v>42</v>
      </c>
      <c r="E3326" s="8" t="s">
        <v>4451</v>
      </c>
      <c r="F3326" s="8">
        <v>42145803</v>
      </c>
      <c r="G3326" s="5" t="s">
        <v>4454</v>
      </c>
      <c r="H3326" s="5" t="s">
        <v>225</v>
      </c>
      <c r="I3326" s="6" t="s">
        <v>91</v>
      </c>
      <c r="J3326" s="6" t="s">
        <v>91</v>
      </c>
      <c r="K3326" s="6" t="s">
        <v>91</v>
      </c>
      <c r="L3326" s="6" t="s">
        <v>91</v>
      </c>
      <c r="M3326" s="5" t="s">
        <v>92</v>
      </c>
      <c r="N3326" s="6" t="s">
        <v>91</v>
      </c>
      <c r="O3326" s="6" t="s">
        <v>91</v>
      </c>
      <c r="P3326" s="6" t="s">
        <v>91</v>
      </c>
      <c r="Q3326" s="6" t="s">
        <v>91</v>
      </c>
      <c r="R3326" s="5">
        <v>1</v>
      </c>
      <c r="S3326" s="5">
        <v>0</v>
      </c>
      <c r="T3326" s="5" t="s">
        <v>93</v>
      </c>
      <c r="U3326" s="5" t="s">
        <v>105</v>
      </c>
    </row>
    <row r="3327" spans="1:21">
      <c r="A3327" s="6" t="s">
        <v>87</v>
      </c>
      <c r="B3327" s="7">
        <v>1</v>
      </c>
      <c r="C3327" s="5">
        <v>3579</v>
      </c>
      <c r="D3327" s="5">
        <v>42</v>
      </c>
      <c r="E3327" s="8" t="s">
        <v>4451</v>
      </c>
      <c r="F3327" s="8">
        <v>42145804</v>
      </c>
      <c r="G3327" s="5" t="s">
        <v>4455</v>
      </c>
      <c r="H3327" s="5" t="s">
        <v>227</v>
      </c>
      <c r="I3327" s="6" t="s">
        <v>91</v>
      </c>
      <c r="J3327" s="6" t="s">
        <v>91</v>
      </c>
      <c r="K3327" s="6" t="s">
        <v>91</v>
      </c>
      <c r="L3327" s="6" t="s">
        <v>91</v>
      </c>
      <c r="M3327" s="5" t="s">
        <v>92</v>
      </c>
      <c r="N3327" s="6" t="s">
        <v>91</v>
      </c>
      <c r="O3327" s="6" t="s">
        <v>91</v>
      </c>
      <c r="P3327" s="6" t="s">
        <v>91</v>
      </c>
      <c r="Q3327" s="6" t="s">
        <v>91</v>
      </c>
      <c r="R3327" s="5">
        <v>1</v>
      </c>
      <c r="S3327" s="5">
        <v>0</v>
      </c>
      <c r="T3327" s="5" t="s">
        <v>93</v>
      </c>
      <c r="U3327" s="5" t="s">
        <v>105</v>
      </c>
    </row>
    <row r="3328" spans="1:21">
      <c r="A3328" s="6" t="s">
        <v>87</v>
      </c>
      <c r="B3328" s="7">
        <v>1</v>
      </c>
      <c r="C3328" s="5">
        <v>3580</v>
      </c>
      <c r="D3328" s="5">
        <v>42</v>
      </c>
      <c r="E3328" s="8" t="s">
        <v>4088</v>
      </c>
      <c r="F3328" s="8">
        <v>421459</v>
      </c>
      <c r="G3328" s="5" t="s">
        <v>4456</v>
      </c>
      <c r="H3328" s="5" t="s">
        <v>4213</v>
      </c>
      <c r="I3328" s="6" t="s">
        <v>91</v>
      </c>
      <c r="J3328" s="6" t="s">
        <v>91</v>
      </c>
      <c r="K3328" s="6" t="s">
        <v>91</v>
      </c>
      <c r="L3328" s="6" t="s">
        <v>91</v>
      </c>
      <c r="M3328" s="5" t="s">
        <v>92</v>
      </c>
      <c r="N3328" s="6" t="s">
        <v>91</v>
      </c>
      <c r="O3328" s="6" t="s">
        <v>91</v>
      </c>
      <c r="P3328" s="6" t="s">
        <v>91</v>
      </c>
      <c r="Q3328" s="6" t="s">
        <v>91</v>
      </c>
      <c r="R3328" s="5">
        <v>1</v>
      </c>
      <c r="S3328" s="5">
        <v>0</v>
      </c>
      <c r="T3328" s="5" t="s">
        <v>93</v>
      </c>
      <c r="U3328" s="5" t="s">
        <v>105</v>
      </c>
    </row>
    <row r="3329" spans="1:21">
      <c r="A3329" s="6" t="s">
        <v>87</v>
      </c>
      <c r="B3329" s="7">
        <v>1</v>
      </c>
      <c r="C3329" s="5">
        <v>3581</v>
      </c>
      <c r="D3329" s="5">
        <v>42</v>
      </c>
      <c r="E3329" s="8" t="s">
        <v>4457</v>
      </c>
      <c r="F3329" s="8">
        <v>42145901</v>
      </c>
      <c r="G3329" s="5" t="s">
        <v>4458</v>
      </c>
      <c r="H3329" s="5" t="s">
        <v>221</v>
      </c>
      <c r="I3329" s="6" t="s">
        <v>91</v>
      </c>
      <c r="J3329" s="6" t="s">
        <v>91</v>
      </c>
      <c r="K3329" s="6" t="s">
        <v>91</v>
      </c>
      <c r="L3329" s="6" t="s">
        <v>91</v>
      </c>
      <c r="M3329" s="5" t="s">
        <v>92</v>
      </c>
      <c r="N3329" s="6" t="s">
        <v>91</v>
      </c>
      <c r="O3329" s="6" t="s">
        <v>91</v>
      </c>
      <c r="P3329" s="6" t="s">
        <v>91</v>
      </c>
      <c r="Q3329" s="6" t="s">
        <v>91</v>
      </c>
      <c r="R3329" s="5">
        <v>1</v>
      </c>
      <c r="S3329" s="5">
        <v>0</v>
      </c>
      <c r="T3329" s="5" t="s">
        <v>93</v>
      </c>
      <c r="U3329" s="5" t="s">
        <v>105</v>
      </c>
    </row>
    <row r="3330" spans="1:21">
      <c r="A3330" s="6" t="s">
        <v>87</v>
      </c>
      <c r="B3330" s="7">
        <v>1</v>
      </c>
      <c r="C3330" s="5">
        <v>3582</v>
      </c>
      <c r="D3330" s="5">
        <v>42</v>
      </c>
      <c r="E3330" s="8" t="s">
        <v>4457</v>
      </c>
      <c r="F3330" s="8">
        <v>42145902</v>
      </c>
      <c r="G3330" s="5" t="s">
        <v>4459</v>
      </c>
      <c r="H3330" s="5" t="s">
        <v>223</v>
      </c>
      <c r="I3330" s="6" t="s">
        <v>91</v>
      </c>
      <c r="J3330" s="6" t="s">
        <v>91</v>
      </c>
      <c r="K3330" s="6" t="s">
        <v>91</v>
      </c>
      <c r="L3330" s="6" t="s">
        <v>91</v>
      </c>
      <c r="M3330" s="5" t="s">
        <v>92</v>
      </c>
      <c r="N3330" s="6" t="s">
        <v>91</v>
      </c>
      <c r="O3330" s="6" t="s">
        <v>91</v>
      </c>
      <c r="P3330" s="6" t="s">
        <v>91</v>
      </c>
      <c r="Q3330" s="6" t="s">
        <v>91</v>
      </c>
      <c r="R3330" s="5">
        <v>1</v>
      </c>
      <c r="S3330" s="5">
        <v>0</v>
      </c>
      <c r="T3330" s="5" t="s">
        <v>93</v>
      </c>
      <c r="U3330" s="5" t="s">
        <v>105</v>
      </c>
    </row>
    <row r="3331" spans="1:21">
      <c r="A3331" s="6" t="s">
        <v>87</v>
      </c>
      <c r="B3331" s="7">
        <v>1</v>
      </c>
      <c r="C3331" s="5">
        <v>3583</v>
      </c>
      <c r="D3331" s="5">
        <v>42</v>
      </c>
      <c r="E3331" s="8" t="s">
        <v>4457</v>
      </c>
      <c r="F3331" s="8">
        <v>42145903</v>
      </c>
      <c r="G3331" s="5" t="s">
        <v>4460</v>
      </c>
      <c r="H3331" s="5" t="s">
        <v>225</v>
      </c>
      <c r="I3331" s="6" t="s">
        <v>91</v>
      </c>
      <c r="J3331" s="6" t="s">
        <v>91</v>
      </c>
      <c r="K3331" s="6" t="s">
        <v>91</v>
      </c>
      <c r="L3331" s="6" t="s">
        <v>91</v>
      </c>
      <c r="M3331" s="5" t="s">
        <v>92</v>
      </c>
      <c r="N3331" s="6" t="s">
        <v>91</v>
      </c>
      <c r="O3331" s="6" t="s">
        <v>91</v>
      </c>
      <c r="P3331" s="6" t="s">
        <v>91</v>
      </c>
      <c r="Q3331" s="6" t="s">
        <v>91</v>
      </c>
      <c r="R3331" s="5">
        <v>1</v>
      </c>
      <c r="S3331" s="5">
        <v>0</v>
      </c>
      <c r="T3331" s="5" t="s">
        <v>93</v>
      </c>
      <c r="U3331" s="5" t="s">
        <v>105</v>
      </c>
    </row>
    <row r="3332" spans="1:21">
      <c r="A3332" s="6" t="s">
        <v>87</v>
      </c>
      <c r="B3332" s="7">
        <v>1</v>
      </c>
      <c r="C3332" s="5">
        <v>3584</v>
      </c>
      <c r="D3332" s="5">
        <v>42</v>
      </c>
      <c r="E3332" s="8" t="s">
        <v>4457</v>
      </c>
      <c r="F3332" s="8">
        <v>42145904</v>
      </c>
      <c r="G3332" s="5" t="s">
        <v>4461</v>
      </c>
      <c r="H3332" s="5" t="s">
        <v>227</v>
      </c>
      <c r="I3332" s="6" t="s">
        <v>91</v>
      </c>
      <c r="J3332" s="6" t="s">
        <v>91</v>
      </c>
      <c r="K3332" s="6" t="s">
        <v>91</v>
      </c>
      <c r="L3332" s="6" t="s">
        <v>91</v>
      </c>
      <c r="M3332" s="5" t="s">
        <v>92</v>
      </c>
      <c r="N3332" s="6" t="s">
        <v>91</v>
      </c>
      <c r="O3332" s="6" t="s">
        <v>91</v>
      </c>
      <c r="P3332" s="6" t="s">
        <v>91</v>
      </c>
      <c r="Q3332" s="6" t="s">
        <v>91</v>
      </c>
      <c r="R3332" s="5">
        <v>1</v>
      </c>
      <c r="S3332" s="5">
        <v>0</v>
      </c>
      <c r="T3332" s="5" t="s">
        <v>93</v>
      </c>
      <c r="U3332" s="5" t="s">
        <v>105</v>
      </c>
    </row>
    <row r="3333" spans="1:21">
      <c r="A3333" s="6" t="s">
        <v>87</v>
      </c>
      <c r="B3333" s="7">
        <v>1</v>
      </c>
      <c r="C3333" s="5">
        <v>3585</v>
      </c>
      <c r="D3333" s="5">
        <v>42</v>
      </c>
      <c r="E3333" s="8" t="s">
        <v>4088</v>
      </c>
      <c r="F3333" s="8">
        <v>421460</v>
      </c>
      <c r="G3333" s="5" t="s">
        <v>4462</v>
      </c>
      <c r="H3333" s="5" t="s">
        <v>4178</v>
      </c>
      <c r="I3333" s="5">
        <v>10065506352</v>
      </c>
      <c r="J3333" s="6" t="s">
        <v>91</v>
      </c>
      <c r="K3333" s="6" t="s">
        <v>91</v>
      </c>
      <c r="L3333" s="6" t="s">
        <v>91</v>
      </c>
      <c r="M3333" s="5" t="s">
        <v>92</v>
      </c>
      <c r="N3333" s="6" t="s">
        <v>91</v>
      </c>
      <c r="O3333" s="6" t="s">
        <v>91</v>
      </c>
      <c r="P3333" s="6" t="s">
        <v>91</v>
      </c>
      <c r="Q3333" s="6" t="s">
        <v>91</v>
      </c>
      <c r="R3333" s="5">
        <v>1</v>
      </c>
      <c r="S3333" s="5">
        <v>0</v>
      </c>
      <c r="T3333" s="5" t="s">
        <v>93</v>
      </c>
      <c r="U3333" s="5" t="s">
        <v>105</v>
      </c>
    </row>
    <row r="3334" spans="1:21">
      <c r="A3334" s="6" t="s">
        <v>87</v>
      </c>
      <c r="B3334" s="7">
        <v>1</v>
      </c>
      <c r="C3334" s="5">
        <v>3586</v>
      </c>
      <c r="D3334" s="5">
        <v>42</v>
      </c>
      <c r="E3334" s="8" t="s">
        <v>4463</v>
      </c>
      <c r="F3334" s="8">
        <v>42146001</v>
      </c>
      <c r="G3334" s="5" t="s">
        <v>4464</v>
      </c>
      <c r="H3334" s="5" t="s">
        <v>221</v>
      </c>
      <c r="I3334" s="6" t="s">
        <v>91</v>
      </c>
      <c r="J3334" s="6" t="s">
        <v>91</v>
      </c>
      <c r="K3334" s="6" t="s">
        <v>91</v>
      </c>
      <c r="L3334" s="6" t="s">
        <v>91</v>
      </c>
      <c r="M3334" s="5" t="s">
        <v>92</v>
      </c>
      <c r="N3334" s="6" t="s">
        <v>91</v>
      </c>
      <c r="O3334" s="6" t="s">
        <v>91</v>
      </c>
      <c r="P3334" s="6" t="s">
        <v>91</v>
      </c>
      <c r="Q3334" s="6" t="s">
        <v>91</v>
      </c>
      <c r="R3334" s="5">
        <v>1</v>
      </c>
      <c r="S3334" s="5">
        <v>0</v>
      </c>
      <c r="T3334" s="5" t="s">
        <v>93</v>
      </c>
      <c r="U3334" s="5" t="s">
        <v>105</v>
      </c>
    </row>
    <row r="3335" spans="1:21">
      <c r="A3335" s="6" t="s">
        <v>87</v>
      </c>
      <c r="B3335" s="7">
        <v>1</v>
      </c>
      <c r="C3335" s="5">
        <v>3587</v>
      </c>
      <c r="D3335" s="5">
        <v>42</v>
      </c>
      <c r="E3335" s="8" t="s">
        <v>4463</v>
      </c>
      <c r="F3335" s="8">
        <v>42146002</v>
      </c>
      <c r="G3335" s="5" t="s">
        <v>4465</v>
      </c>
      <c r="H3335" s="5" t="s">
        <v>223</v>
      </c>
      <c r="I3335" s="6" t="s">
        <v>91</v>
      </c>
      <c r="J3335" s="6" t="s">
        <v>91</v>
      </c>
      <c r="K3335" s="6" t="s">
        <v>91</v>
      </c>
      <c r="L3335" s="6" t="s">
        <v>91</v>
      </c>
      <c r="M3335" s="5" t="s">
        <v>92</v>
      </c>
      <c r="N3335" s="6" t="s">
        <v>91</v>
      </c>
      <c r="O3335" s="6" t="s">
        <v>91</v>
      </c>
      <c r="P3335" s="6" t="s">
        <v>91</v>
      </c>
      <c r="Q3335" s="6" t="s">
        <v>91</v>
      </c>
      <c r="R3335" s="5">
        <v>1</v>
      </c>
      <c r="S3335" s="5">
        <v>0</v>
      </c>
      <c r="T3335" s="5" t="s">
        <v>93</v>
      </c>
      <c r="U3335" s="5" t="s">
        <v>105</v>
      </c>
    </row>
    <row r="3336" spans="1:21">
      <c r="A3336" s="6" t="s">
        <v>87</v>
      </c>
      <c r="B3336" s="7">
        <v>1</v>
      </c>
      <c r="C3336" s="5">
        <v>3588</v>
      </c>
      <c r="D3336" s="5">
        <v>42</v>
      </c>
      <c r="E3336" s="8" t="s">
        <v>4463</v>
      </c>
      <c r="F3336" s="8">
        <v>42146003</v>
      </c>
      <c r="G3336" s="5" t="s">
        <v>4466</v>
      </c>
      <c r="H3336" s="5" t="s">
        <v>225</v>
      </c>
      <c r="I3336" s="6" t="s">
        <v>91</v>
      </c>
      <c r="J3336" s="6" t="s">
        <v>91</v>
      </c>
      <c r="K3336" s="6" t="s">
        <v>91</v>
      </c>
      <c r="L3336" s="6" t="s">
        <v>91</v>
      </c>
      <c r="M3336" s="5" t="s">
        <v>92</v>
      </c>
      <c r="N3336" s="6" t="s">
        <v>91</v>
      </c>
      <c r="O3336" s="6" t="s">
        <v>91</v>
      </c>
      <c r="P3336" s="6" t="s">
        <v>91</v>
      </c>
      <c r="Q3336" s="6" t="s">
        <v>91</v>
      </c>
      <c r="R3336" s="5">
        <v>1</v>
      </c>
      <c r="S3336" s="5">
        <v>0</v>
      </c>
      <c r="T3336" s="5" t="s">
        <v>93</v>
      </c>
      <c r="U3336" s="5" t="s">
        <v>105</v>
      </c>
    </row>
    <row r="3337" spans="1:21">
      <c r="A3337" s="6" t="s">
        <v>87</v>
      </c>
      <c r="B3337" s="7">
        <v>1</v>
      </c>
      <c r="C3337" s="5">
        <v>3590</v>
      </c>
      <c r="D3337" s="5">
        <v>42</v>
      </c>
      <c r="E3337" s="8" t="s">
        <v>4463</v>
      </c>
      <c r="F3337" s="8">
        <v>42146004</v>
      </c>
      <c r="G3337" s="5" t="s">
        <v>4467</v>
      </c>
      <c r="H3337" s="5" t="s">
        <v>227</v>
      </c>
      <c r="I3337" s="6" t="s">
        <v>91</v>
      </c>
      <c r="J3337" s="6" t="s">
        <v>91</v>
      </c>
      <c r="K3337" s="6" t="s">
        <v>91</v>
      </c>
      <c r="L3337" s="6" t="s">
        <v>91</v>
      </c>
      <c r="M3337" s="5" t="s">
        <v>92</v>
      </c>
      <c r="N3337" s="6" t="s">
        <v>91</v>
      </c>
      <c r="O3337" s="6" t="s">
        <v>91</v>
      </c>
      <c r="P3337" s="6" t="s">
        <v>91</v>
      </c>
      <c r="Q3337" s="6" t="s">
        <v>91</v>
      </c>
      <c r="R3337" s="5">
        <v>1</v>
      </c>
      <c r="S3337" s="5">
        <v>0</v>
      </c>
      <c r="T3337" s="5" t="s">
        <v>93</v>
      </c>
      <c r="U3337" s="5" t="s">
        <v>105</v>
      </c>
    </row>
    <row r="3338" spans="1:21">
      <c r="A3338" s="6" t="s">
        <v>87</v>
      </c>
      <c r="B3338" s="7">
        <v>1</v>
      </c>
      <c r="C3338" s="5">
        <v>3591</v>
      </c>
      <c r="D3338" s="5">
        <v>42</v>
      </c>
      <c r="E3338" s="8" t="s">
        <v>4088</v>
      </c>
      <c r="F3338" s="8">
        <v>421461</v>
      </c>
      <c r="G3338" s="5" t="s">
        <v>4468</v>
      </c>
      <c r="H3338" s="5" t="s">
        <v>4220</v>
      </c>
      <c r="I3338" s="5">
        <v>10065506382</v>
      </c>
      <c r="J3338" s="6" t="s">
        <v>91</v>
      </c>
      <c r="K3338" s="6" t="s">
        <v>91</v>
      </c>
      <c r="L3338" s="6" t="s">
        <v>91</v>
      </c>
      <c r="M3338" s="5" t="s">
        <v>92</v>
      </c>
      <c r="N3338" s="6" t="s">
        <v>91</v>
      </c>
      <c r="O3338" s="6" t="s">
        <v>91</v>
      </c>
      <c r="P3338" s="6" t="s">
        <v>91</v>
      </c>
      <c r="Q3338" s="6" t="s">
        <v>91</v>
      </c>
      <c r="R3338" s="5">
        <v>1</v>
      </c>
      <c r="S3338" s="5">
        <v>0</v>
      </c>
      <c r="T3338" s="5" t="s">
        <v>93</v>
      </c>
      <c r="U3338" s="5" t="s">
        <v>105</v>
      </c>
    </row>
    <row r="3339" spans="1:21">
      <c r="A3339" s="6" t="s">
        <v>87</v>
      </c>
      <c r="B3339" s="7">
        <v>1</v>
      </c>
      <c r="C3339" s="5">
        <v>3592</v>
      </c>
      <c r="D3339" s="5">
        <v>42</v>
      </c>
      <c r="E3339" s="8" t="s">
        <v>4469</v>
      </c>
      <c r="F3339" s="8">
        <v>42146101</v>
      </c>
      <c r="G3339" s="5" t="s">
        <v>4470</v>
      </c>
      <c r="H3339" s="5" t="s">
        <v>221</v>
      </c>
      <c r="I3339" s="6" t="s">
        <v>91</v>
      </c>
      <c r="J3339" s="6" t="s">
        <v>91</v>
      </c>
      <c r="K3339" s="6" t="s">
        <v>91</v>
      </c>
      <c r="L3339" s="6" t="s">
        <v>91</v>
      </c>
      <c r="M3339" s="5" t="s">
        <v>92</v>
      </c>
      <c r="N3339" s="6" t="s">
        <v>91</v>
      </c>
      <c r="O3339" s="6" t="s">
        <v>91</v>
      </c>
      <c r="P3339" s="6" t="s">
        <v>91</v>
      </c>
      <c r="Q3339" s="6" t="s">
        <v>91</v>
      </c>
      <c r="R3339" s="5">
        <v>1</v>
      </c>
      <c r="S3339" s="5">
        <v>0</v>
      </c>
      <c r="T3339" s="5" t="s">
        <v>93</v>
      </c>
      <c r="U3339" s="5" t="s">
        <v>105</v>
      </c>
    </row>
    <row r="3340" spans="1:21">
      <c r="A3340" s="6" t="s">
        <v>87</v>
      </c>
      <c r="B3340" s="7">
        <v>1</v>
      </c>
      <c r="C3340" s="5">
        <v>3593</v>
      </c>
      <c r="D3340" s="5">
        <v>42</v>
      </c>
      <c r="E3340" s="8" t="s">
        <v>4469</v>
      </c>
      <c r="F3340" s="8">
        <v>42146102</v>
      </c>
      <c r="G3340" s="5" t="s">
        <v>4471</v>
      </c>
      <c r="H3340" s="5" t="s">
        <v>223</v>
      </c>
      <c r="I3340" s="6" t="s">
        <v>91</v>
      </c>
      <c r="J3340" s="6" t="s">
        <v>91</v>
      </c>
      <c r="K3340" s="6" t="s">
        <v>91</v>
      </c>
      <c r="L3340" s="6" t="s">
        <v>91</v>
      </c>
      <c r="M3340" s="5" t="s">
        <v>92</v>
      </c>
      <c r="N3340" s="6" t="s">
        <v>91</v>
      </c>
      <c r="O3340" s="6" t="s">
        <v>91</v>
      </c>
      <c r="P3340" s="6" t="s">
        <v>91</v>
      </c>
      <c r="Q3340" s="6" t="s">
        <v>91</v>
      </c>
      <c r="R3340" s="5">
        <v>1</v>
      </c>
      <c r="S3340" s="5">
        <v>0</v>
      </c>
      <c r="T3340" s="5" t="s">
        <v>93</v>
      </c>
      <c r="U3340" s="5" t="s">
        <v>105</v>
      </c>
    </row>
    <row r="3341" spans="1:21">
      <c r="A3341" s="6" t="s">
        <v>87</v>
      </c>
      <c r="B3341" s="7">
        <v>1</v>
      </c>
      <c r="C3341" s="5">
        <v>3594</v>
      </c>
      <c r="D3341" s="5">
        <v>42</v>
      </c>
      <c r="E3341" s="8" t="s">
        <v>4469</v>
      </c>
      <c r="F3341" s="8">
        <v>42146103</v>
      </c>
      <c r="G3341" s="5" t="s">
        <v>4472</v>
      </c>
      <c r="H3341" s="5" t="s">
        <v>225</v>
      </c>
      <c r="I3341" s="6" t="s">
        <v>91</v>
      </c>
      <c r="J3341" s="6" t="s">
        <v>91</v>
      </c>
      <c r="K3341" s="6" t="s">
        <v>91</v>
      </c>
      <c r="L3341" s="6" t="s">
        <v>91</v>
      </c>
      <c r="M3341" s="5" t="s">
        <v>92</v>
      </c>
      <c r="N3341" s="6" t="s">
        <v>91</v>
      </c>
      <c r="O3341" s="6" t="s">
        <v>91</v>
      </c>
      <c r="P3341" s="6" t="s">
        <v>91</v>
      </c>
      <c r="Q3341" s="6" t="s">
        <v>91</v>
      </c>
      <c r="R3341" s="5">
        <v>1</v>
      </c>
      <c r="S3341" s="5">
        <v>0</v>
      </c>
      <c r="T3341" s="5" t="s">
        <v>93</v>
      </c>
      <c r="U3341" s="5" t="s">
        <v>105</v>
      </c>
    </row>
    <row r="3342" spans="1:21">
      <c r="A3342" s="6" t="s">
        <v>87</v>
      </c>
      <c r="B3342" s="7">
        <v>1</v>
      </c>
      <c r="C3342" s="5">
        <v>3595</v>
      </c>
      <c r="D3342" s="5">
        <v>42</v>
      </c>
      <c r="E3342" s="8" t="s">
        <v>4469</v>
      </c>
      <c r="F3342" s="8">
        <v>42146104</v>
      </c>
      <c r="G3342" s="5" t="s">
        <v>4473</v>
      </c>
      <c r="H3342" s="5" t="s">
        <v>227</v>
      </c>
      <c r="I3342" s="6" t="s">
        <v>91</v>
      </c>
      <c r="J3342" s="6" t="s">
        <v>91</v>
      </c>
      <c r="K3342" s="6" t="s">
        <v>91</v>
      </c>
      <c r="L3342" s="6" t="s">
        <v>91</v>
      </c>
      <c r="M3342" s="5" t="s">
        <v>92</v>
      </c>
      <c r="N3342" s="6" t="s">
        <v>91</v>
      </c>
      <c r="O3342" s="6" t="s">
        <v>91</v>
      </c>
      <c r="P3342" s="6" t="s">
        <v>91</v>
      </c>
      <c r="Q3342" s="6" t="s">
        <v>91</v>
      </c>
      <c r="R3342" s="5">
        <v>1</v>
      </c>
      <c r="S3342" s="5">
        <v>0</v>
      </c>
      <c r="T3342" s="5" t="s">
        <v>93</v>
      </c>
      <c r="U3342" s="5" t="s">
        <v>105</v>
      </c>
    </row>
    <row r="3343" spans="1:21">
      <c r="A3343" s="6" t="s">
        <v>87</v>
      </c>
      <c r="B3343" s="7">
        <v>1</v>
      </c>
      <c r="C3343" s="5">
        <v>3596</v>
      </c>
      <c r="D3343" s="5">
        <v>42</v>
      </c>
      <c r="E3343" s="8" t="s">
        <v>4088</v>
      </c>
      <c r="F3343" s="8">
        <v>421462</v>
      </c>
      <c r="G3343" s="5" t="s">
        <v>4474</v>
      </c>
      <c r="H3343" s="5" t="s">
        <v>4185</v>
      </c>
      <c r="I3343" s="5">
        <v>10065503723</v>
      </c>
      <c r="J3343" s="6" t="s">
        <v>91</v>
      </c>
      <c r="K3343" s="6" t="s">
        <v>91</v>
      </c>
      <c r="L3343" s="6" t="s">
        <v>91</v>
      </c>
      <c r="M3343" s="5" t="s">
        <v>92</v>
      </c>
      <c r="N3343" s="6" t="s">
        <v>91</v>
      </c>
      <c r="O3343" s="6" t="s">
        <v>91</v>
      </c>
      <c r="P3343" s="6" t="s">
        <v>91</v>
      </c>
      <c r="Q3343" s="6" t="s">
        <v>91</v>
      </c>
      <c r="R3343" s="5">
        <v>1</v>
      </c>
      <c r="S3343" s="5">
        <v>0</v>
      </c>
      <c r="T3343" s="5" t="s">
        <v>93</v>
      </c>
      <c r="U3343" s="5" t="s">
        <v>105</v>
      </c>
    </row>
    <row r="3344" spans="1:21">
      <c r="A3344" s="6" t="s">
        <v>87</v>
      </c>
      <c r="B3344" s="7">
        <v>1</v>
      </c>
      <c r="C3344" s="5">
        <v>3597</v>
      </c>
      <c r="D3344" s="5">
        <v>42</v>
      </c>
      <c r="E3344" s="8" t="s">
        <v>4475</v>
      </c>
      <c r="F3344" s="8">
        <v>42146201</v>
      </c>
      <c r="G3344" s="5" t="s">
        <v>4476</v>
      </c>
      <c r="H3344" s="5" t="s">
        <v>221</v>
      </c>
      <c r="I3344" s="6" t="s">
        <v>91</v>
      </c>
      <c r="J3344" s="6" t="s">
        <v>91</v>
      </c>
      <c r="K3344" s="6" t="s">
        <v>91</v>
      </c>
      <c r="L3344" s="6" t="s">
        <v>91</v>
      </c>
      <c r="M3344" s="5" t="s">
        <v>92</v>
      </c>
      <c r="N3344" s="6" t="s">
        <v>91</v>
      </c>
      <c r="O3344" s="6" t="s">
        <v>91</v>
      </c>
      <c r="P3344" s="6" t="s">
        <v>91</v>
      </c>
      <c r="Q3344" s="6" t="s">
        <v>91</v>
      </c>
      <c r="R3344" s="5">
        <v>1</v>
      </c>
      <c r="S3344" s="5">
        <v>0</v>
      </c>
      <c r="T3344" s="5" t="s">
        <v>93</v>
      </c>
      <c r="U3344" s="5" t="s">
        <v>105</v>
      </c>
    </row>
    <row r="3345" spans="1:21">
      <c r="A3345" s="6" t="s">
        <v>87</v>
      </c>
      <c r="B3345" s="7">
        <v>1</v>
      </c>
      <c r="C3345" s="5">
        <v>3598</v>
      </c>
      <c r="D3345" s="5">
        <v>42</v>
      </c>
      <c r="E3345" s="8" t="s">
        <v>4475</v>
      </c>
      <c r="F3345" s="8">
        <v>42146202</v>
      </c>
      <c r="G3345" s="5" t="s">
        <v>4477</v>
      </c>
      <c r="H3345" s="5" t="s">
        <v>223</v>
      </c>
      <c r="I3345" s="6" t="s">
        <v>91</v>
      </c>
      <c r="J3345" s="6" t="s">
        <v>91</v>
      </c>
      <c r="K3345" s="6" t="s">
        <v>91</v>
      </c>
      <c r="L3345" s="6" t="s">
        <v>91</v>
      </c>
      <c r="M3345" s="5" t="s">
        <v>92</v>
      </c>
      <c r="N3345" s="6" t="s">
        <v>91</v>
      </c>
      <c r="O3345" s="6" t="s">
        <v>91</v>
      </c>
      <c r="P3345" s="6" t="s">
        <v>91</v>
      </c>
      <c r="Q3345" s="6" t="s">
        <v>91</v>
      </c>
      <c r="R3345" s="5">
        <v>1</v>
      </c>
      <c r="S3345" s="5">
        <v>0</v>
      </c>
      <c r="T3345" s="5" t="s">
        <v>93</v>
      </c>
      <c r="U3345" s="5" t="s">
        <v>105</v>
      </c>
    </row>
    <row r="3346" spans="1:21">
      <c r="A3346" s="6" t="s">
        <v>87</v>
      </c>
      <c r="B3346" s="7">
        <v>1</v>
      </c>
      <c r="C3346" s="5">
        <v>3599</v>
      </c>
      <c r="D3346" s="5">
        <v>42</v>
      </c>
      <c r="E3346" s="8" t="s">
        <v>4475</v>
      </c>
      <c r="F3346" s="8">
        <v>42146203</v>
      </c>
      <c r="G3346" s="5" t="s">
        <v>4478</v>
      </c>
      <c r="H3346" s="5" t="s">
        <v>225</v>
      </c>
      <c r="I3346" s="6" t="s">
        <v>91</v>
      </c>
      <c r="J3346" s="6" t="s">
        <v>91</v>
      </c>
      <c r="K3346" s="6" t="s">
        <v>91</v>
      </c>
      <c r="L3346" s="6" t="s">
        <v>91</v>
      </c>
      <c r="M3346" s="5" t="s">
        <v>92</v>
      </c>
      <c r="N3346" s="6" t="s">
        <v>91</v>
      </c>
      <c r="O3346" s="6" t="s">
        <v>91</v>
      </c>
      <c r="P3346" s="6" t="s">
        <v>91</v>
      </c>
      <c r="Q3346" s="6" t="s">
        <v>91</v>
      </c>
      <c r="R3346" s="5">
        <v>1</v>
      </c>
      <c r="S3346" s="5">
        <v>0</v>
      </c>
      <c r="T3346" s="5" t="s">
        <v>93</v>
      </c>
      <c r="U3346" s="5" t="s">
        <v>105</v>
      </c>
    </row>
    <row r="3347" spans="1:21">
      <c r="A3347" s="6" t="s">
        <v>87</v>
      </c>
      <c r="B3347" s="7">
        <v>1</v>
      </c>
      <c r="C3347" s="5">
        <v>3600</v>
      </c>
      <c r="D3347" s="5">
        <v>42</v>
      </c>
      <c r="E3347" s="8" t="s">
        <v>4475</v>
      </c>
      <c r="F3347" s="8">
        <v>42146204</v>
      </c>
      <c r="G3347" s="5" t="s">
        <v>4479</v>
      </c>
      <c r="H3347" s="5" t="s">
        <v>227</v>
      </c>
      <c r="I3347" s="6" t="s">
        <v>91</v>
      </c>
      <c r="J3347" s="6" t="s">
        <v>91</v>
      </c>
      <c r="K3347" s="6" t="s">
        <v>91</v>
      </c>
      <c r="L3347" s="6" t="s">
        <v>91</v>
      </c>
      <c r="M3347" s="5" t="s">
        <v>92</v>
      </c>
      <c r="N3347" s="6" t="s">
        <v>91</v>
      </c>
      <c r="O3347" s="6" t="s">
        <v>91</v>
      </c>
      <c r="P3347" s="6" t="s">
        <v>91</v>
      </c>
      <c r="Q3347" s="6" t="s">
        <v>91</v>
      </c>
      <c r="R3347" s="5">
        <v>1</v>
      </c>
      <c r="S3347" s="5">
        <v>0</v>
      </c>
      <c r="T3347" s="5" t="s">
        <v>93</v>
      </c>
      <c r="U3347" s="5" t="s">
        <v>105</v>
      </c>
    </row>
    <row r="3348" spans="1:21">
      <c r="A3348" s="6" t="s">
        <v>87</v>
      </c>
      <c r="B3348" s="7">
        <v>1</v>
      </c>
      <c r="C3348" s="5">
        <v>3601</v>
      </c>
      <c r="D3348" s="5">
        <v>42</v>
      </c>
      <c r="E3348" s="8" t="s">
        <v>4088</v>
      </c>
      <c r="F3348" s="8">
        <v>421463</v>
      </c>
      <c r="G3348" s="5" t="s">
        <v>4480</v>
      </c>
      <c r="H3348" s="5" t="s">
        <v>4481</v>
      </c>
      <c r="I3348" s="5">
        <v>10065503797</v>
      </c>
      <c r="J3348" s="6" t="s">
        <v>91</v>
      </c>
      <c r="K3348" s="6" t="s">
        <v>91</v>
      </c>
      <c r="L3348" s="6" t="s">
        <v>91</v>
      </c>
      <c r="M3348" s="5" t="s">
        <v>92</v>
      </c>
      <c r="N3348" s="6" t="s">
        <v>91</v>
      </c>
      <c r="O3348" s="6" t="s">
        <v>91</v>
      </c>
      <c r="P3348" s="6" t="s">
        <v>91</v>
      </c>
      <c r="Q3348" s="6" t="s">
        <v>91</v>
      </c>
      <c r="R3348" s="5">
        <v>1</v>
      </c>
      <c r="S3348" s="5">
        <v>0</v>
      </c>
      <c r="T3348" s="5" t="s">
        <v>93</v>
      </c>
      <c r="U3348" s="5" t="s">
        <v>105</v>
      </c>
    </row>
    <row r="3349" spans="1:21">
      <c r="A3349" s="6" t="s">
        <v>87</v>
      </c>
      <c r="B3349" s="7">
        <v>1</v>
      </c>
      <c r="C3349" s="5">
        <v>3602</v>
      </c>
      <c r="D3349" s="5">
        <v>42</v>
      </c>
      <c r="E3349" s="8" t="s">
        <v>4482</v>
      </c>
      <c r="F3349" s="8">
        <v>42146301</v>
      </c>
      <c r="G3349" s="5" t="s">
        <v>4483</v>
      </c>
      <c r="H3349" s="5" t="s">
        <v>221</v>
      </c>
      <c r="I3349" s="6" t="s">
        <v>91</v>
      </c>
      <c r="J3349" s="6" t="s">
        <v>91</v>
      </c>
      <c r="K3349" s="6" t="s">
        <v>91</v>
      </c>
      <c r="L3349" s="6" t="s">
        <v>91</v>
      </c>
      <c r="M3349" s="5" t="s">
        <v>92</v>
      </c>
      <c r="N3349" s="6" t="s">
        <v>91</v>
      </c>
      <c r="O3349" s="6" t="s">
        <v>91</v>
      </c>
      <c r="P3349" s="6" t="s">
        <v>91</v>
      </c>
      <c r="Q3349" s="6" t="s">
        <v>91</v>
      </c>
      <c r="R3349" s="5">
        <v>1</v>
      </c>
      <c r="S3349" s="5">
        <v>0</v>
      </c>
      <c r="T3349" s="5" t="s">
        <v>93</v>
      </c>
      <c r="U3349" s="5" t="s">
        <v>105</v>
      </c>
    </row>
    <row r="3350" spans="1:21">
      <c r="A3350" s="6" t="s">
        <v>87</v>
      </c>
      <c r="B3350" s="7">
        <v>1</v>
      </c>
      <c r="C3350" s="5">
        <v>3603</v>
      </c>
      <c r="D3350" s="5">
        <v>42</v>
      </c>
      <c r="E3350" s="8" t="s">
        <v>4482</v>
      </c>
      <c r="F3350" s="8">
        <v>42146302</v>
      </c>
      <c r="G3350" s="5" t="s">
        <v>4484</v>
      </c>
      <c r="H3350" s="5" t="s">
        <v>223</v>
      </c>
      <c r="I3350" s="6" t="s">
        <v>91</v>
      </c>
      <c r="J3350" s="6" t="s">
        <v>91</v>
      </c>
      <c r="K3350" s="6" t="s">
        <v>91</v>
      </c>
      <c r="L3350" s="6" t="s">
        <v>91</v>
      </c>
      <c r="M3350" s="5" t="s">
        <v>92</v>
      </c>
      <c r="N3350" s="6" t="s">
        <v>91</v>
      </c>
      <c r="O3350" s="6" t="s">
        <v>91</v>
      </c>
      <c r="P3350" s="6" t="s">
        <v>91</v>
      </c>
      <c r="Q3350" s="6" t="s">
        <v>91</v>
      </c>
      <c r="R3350" s="5">
        <v>1</v>
      </c>
      <c r="S3350" s="5">
        <v>0</v>
      </c>
      <c r="T3350" s="5" t="s">
        <v>93</v>
      </c>
      <c r="U3350" s="5" t="s">
        <v>105</v>
      </c>
    </row>
    <row r="3351" spans="1:21">
      <c r="A3351" s="6" t="s">
        <v>87</v>
      </c>
      <c r="B3351" s="7">
        <v>1</v>
      </c>
      <c r="C3351" s="5">
        <v>3604</v>
      </c>
      <c r="D3351" s="5">
        <v>42</v>
      </c>
      <c r="E3351" s="8" t="s">
        <v>4482</v>
      </c>
      <c r="F3351" s="8">
        <v>42146303</v>
      </c>
      <c r="G3351" s="5" t="s">
        <v>4485</v>
      </c>
      <c r="H3351" s="5" t="s">
        <v>225</v>
      </c>
      <c r="I3351" s="6" t="s">
        <v>91</v>
      </c>
      <c r="J3351" s="6" t="s">
        <v>91</v>
      </c>
      <c r="K3351" s="6" t="s">
        <v>91</v>
      </c>
      <c r="L3351" s="6" t="s">
        <v>91</v>
      </c>
      <c r="M3351" s="5" t="s">
        <v>92</v>
      </c>
      <c r="N3351" s="6" t="s">
        <v>91</v>
      </c>
      <c r="O3351" s="6" t="s">
        <v>91</v>
      </c>
      <c r="P3351" s="6" t="s">
        <v>91</v>
      </c>
      <c r="Q3351" s="6" t="s">
        <v>91</v>
      </c>
      <c r="R3351" s="5">
        <v>1</v>
      </c>
      <c r="S3351" s="5">
        <v>0</v>
      </c>
      <c r="T3351" s="5" t="s">
        <v>93</v>
      </c>
      <c r="U3351" s="5" t="s">
        <v>105</v>
      </c>
    </row>
    <row r="3352" spans="1:21">
      <c r="A3352" s="6" t="s">
        <v>87</v>
      </c>
      <c r="B3352" s="7">
        <v>1</v>
      </c>
      <c r="C3352" s="5">
        <v>3606</v>
      </c>
      <c r="D3352" s="5">
        <v>42</v>
      </c>
      <c r="E3352" s="8" t="s">
        <v>4482</v>
      </c>
      <c r="F3352" s="8">
        <v>42146304</v>
      </c>
      <c r="G3352" s="5" t="s">
        <v>4486</v>
      </c>
      <c r="H3352" s="5" t="s">
        <v>227</v>
      </c>
      <c r="I3352" s="6" t="s">
        <v>91</v>
      </c>
      <c r="J3352" s="6" t="s">
        <v>91</v>
      </c>
      <c r="K3352" s="6" t="s">
        <v>91</v>
      </c>
      <c r="L3352" s="6" t="s">
        <v>91</v>
      </c>
      <c r="M3352" s="5" t="s">
        <v>92</v>
      </c>
      <c r="N3352" s="6" t="s">
        <v>91</v>
      </c>
      <c r="O3352" s="6" t="s">
        <v>91</v>
      </c>
      <c r="P3352" s="6" t="s">
        <v>91</v>
      </c>
      <c r="Q3352" s="6" t="s">
        <v>91</v>
      </c>
      <c r="R3352" s="5">
        <v>1</v>
      </c>
      <c r="S3352" s="5">
        <v>0</v>
      </c>
      <c r="T3352" s="5" t="s">
        <v>93</v>
      </c>
      <c r="U3352" s="5" t="s">
        <v>105</v>
      </c>
    </row>
    <row r="3353" spans="1:21">
      <c r="A3353" s="6" t="s">
        <v>87</v>
      </c>
      <c r="B3353" s="7">
        <v>1</v>
      </c>
      <c r="C3353" s="5">
        <v>3607</v>
      </c>
      <c r="D3353" s="5">
        <v>42</v>
      </c>
      <c r="E3353" s="8" t="s">
        <v>88</v>
      </c>
      <c r="F3353" s="8">
        <v>4215</v>
      </c>
      <c r="G3353" s="5" t="s">
        <v>4487</v>
      </c>
      <c r="H3353" s="5" t="s">
        <v>4488</v>
      </c>
      <c r="I3353" s="5">
        <v>10056200004</v>
      </c>
      <c r="J3353" s="6" t="s">
        <v>91</v>
      </c>
      <c r="K3353" s="6" t="s">
        <v>91</v>
      </c>
      <c r="L3353" s="6" t="s">
        <v>91</v>
      </c>
      <c r="M3353" s="5" t="s">
        <v>92</v>
      </c>
      <c r="N3353" s="6" t="s">
        <v>91</v>
      </c>
      <c r="O3353" s="6" t="s">
        <v>91</v>
      </c>
      <c r="P3353" s="6" t="s">
        <v>91</v>
      </c>
      <c r="Q3353" s="6" t="s">
        <v>91</v>
      </c>
      <c r="R3353" s="5">
        <v>1</v>
      </c>
      <c r="S3353" s="5">
        <v>0</v>
      </c>
      <c r="T3353" s="5" t="s">
        <v>93</v>
      </c>
      <c r="U3353" s="5" t="s">
        <v>94</v>
      </c>
    </row>
    <row r="3354" spans="1:21">
      <c r="A3354" s="6" t="s">
        <v>87</v>
      </c>
      <c r="B3354" s="7">
        <v>1</v>
      </c>
      <c r="C3354" s="5">
        <v>3608</v>
      </c>
      <c r="D3354" s="5">
        <v>42</v>
      </c>
      <c r="E3354" s="8" t="s">
        <v>4489</v>
      </c>
      <c r="F3354" s="8">
        <v>421501</v>
      </c>
      <c r="G3354" s="5" t="s">
        <v>4490</v>
      </c>
      <c r="H3354" s="5" t="s">
        <v>221</v>
      </c>
      <c r="I3354" s="6" t="s">
        <v>91</v>
      </c>
      <c r="J3354" s="6" t="s">
        <v>91</v>
      </c>
      <c r="K3354" s="6" t="s">
        <v>91</v>
      </c>
      <c r="L3354" s="6" t="s">
        <v>91</v>
      </c>
      <c r="M3354" s="5" t="s">
        <v>92</v>
      </c>
      <c r="N3354" s="6" t="s">
        <v>91</v>
      </c>
      <c r="O3354" s="6" t="s">
        <v>91</v>
      </c>
      <c r="P3354" s="6" t="s">
        <v>91</v>
      </c>
      <c r="Q3354" s="6" t="s">
        <v>91</v>
      </c>
      <c r="R3354" s="5">
        <v>1</v>
      </c>
      <c r="S3354" s="5">
        <v>0</v>
      </c>
      <c r="T3354" s="5" t="s">
        <v>93</v>
      </c>
      <c r="U3354" s="5" t="s">
        <v>105</v>
      </c>
    </row>
    <row r="3355" spans="1:21">
      <c r="A3355" s="6" t="s">
        <v>87</v>
      </c>
      <c r="B3355" s="7">
        <v>1</v>
      </c>
      <c r="C3355" s="5">
        <v>3609</v>
      </c>
      <c r="D3355" s="5">
        <v>42</v>
      </c>
      <c r="E3355" s="8" t="s">
        <v>4489</v>
      </c>
      <c r="F3355" s="8">
        <v>421502</v>
      </c>
      <c r="G3355" s="8" t="s">
        <v>4491</v>
      </c>
      <c r="H3355" s="5" t="s">
        <v>223</v>
      </c>
      <c r="I3355" s="6" t="s">
        <v>91</v>
      </c>
      <c r="J3355" s="6" t="s">
        <v>91</v>
      </c>
      <c r="K3355" s="6" t="s">
        <v>91</v>
      </c>
      <c r="L3355" s="6" t="s">
        <v>91</v>
      </c>
      <c r="M3355" s="5" t="s">
        <v>92</v>
      </c>
      <c r="N3355" s="6" t="s">
        <v>91</v>
      </c>
      <c r="O3355" s="6" t="s">
        <v>91</v>
      </c>
      <c r="P3355" s="6" t="s">
        <v>91</v>
      </c>
      <c r="Q3355" s="6" t="s">
        <v>91</v>
      </c>
      <c r="R3355" s="5">
        <v>1</v>
      </c>
      <c r="S3355" s="5">
        <v>0</v>
      </c>
      <c r="T3355" s="5" t="s">
        <v>93</v>
      </c>
      <c r="U3355" s="5" t="s">
        <v>105</v>
      </c>
    </row>
    <row r="3356" spans="1:21">
      <c r="A3356" s="6" t="s">
        <v>87</v>
      </c>
      <c r="B3356" s="7">
        <v>1</v>
      </c>
      <c r="C3356" s="5">
        <v>3610</v>
      </c>
      <c r="D3356" s="5">
        <v>42</v>
      </c>
      <c r="E3356" s="8" t="s">
        <v>4489</v>
      </c>
      <c r="F3356" s="8">
        <v>421503</v>
      </c>
      <c r="G3356" s="8" t="s">
        <v>4492</v>
      </c>
      <c r="H3356" s="5" t="s">
        <v>225</v>
      </c>
      <c r="I3356" s="6" t="s">
        <v>91</v>
      </c>
      <c r="J3356" s="6" t="s">
        <v>91</v>
      </c>
      <c r="K3356" s="6" t="s">
        <v>91</v>
      </c>
      <c r="L3356" s="6" t="s">
        <v>91</v>
      </c>
      <c r="M3356" s="5" t="s">
        <v>92</v>
      </c>
      <c r="N3356" s="6" t="s">
        <v>91</v>
      </c>
      <c r="O3356" s="6" t="s">
        <v>91</v>
      </c>
      <c r="P3356" s="6" t="s">
        <v>91</v>
      </c>
      <c r="Q3356" s="6" t="s">
        <v>91</v>
      </c>
      <c r="R3356" s="5">
        <v>1</v>
      </c>
      <c r="S3356" s="5">
        <v>0</v>
      </c>
      <c r="T3356" s="5" t="s">
        <v>93</v>
      </c>
      <c r="U3356" s="5" t="s">
        <v>105</v>
      </c>
    </row>
    <row r="3357" spans="1:21">
      <c r="A3357" s="6" t="s">
        <v>87</v>
      </c>
      <c r="B3357" s="7">
        <v>1</v>
      </c>
      <c r="C3357" s="5">
        <v>3611</v>
      </c>
      <c r="D3357" s="5">
        <v>42</v>
      </c>
      <c r="E3357" s="8" t="s">
        <v>4489</v>
      </c>
      <c r="F3357" s="8">
        <v>421504</v>
      </c>
      <c r="G3357" s="5" t="s">
        <v>4493</v>
      </c>
      <c r="H3357" s="5" t="s">
        <v>227</v>
      </c>
      <c r="I3357" s="6" t="s">
        <v>91</v>
      </c>
      <c r="J3357" s="6" t="s">
        <v>91</v>
      </c>
      <c r="K3357" s="6" t="s">
        <v>91</v>
      </c>
      <c r="L3357" s="6" t="s">
        <v>91</v>
      </c>
      <c r="M3357" s="5" t="s">
        <v>92</v>
      </c>
      <c r="N3357" s="6" t="s">
        <v>91</v>
      </c>
      <c r="O3357" s="6" t="s">
        <v>91</v>
      </c>
      <c r="P3357" s="6" t="s">
        <v>91</v>
      </c>
      <c r="Q3357" s="6" t="s">
        <v>91</v>
      </c>
      <c r="R3357" s="5">
        <v>1</v>
      </c>
      <c r="S3357" s="5">
        <v>0</v>
      </c>
      <c r="T3357" s="5" t="s">
        <v>93</v>
      </c>
      <c r="U3357" s="5" t="s">
        <v>105</v>
      </c>
    </row>
    <row r="3358" spans="1:21">
      <c r="A3358" s="6" t="s">
        <v>87</v>
      </c>
      <c r="B3358" s="7">
        <v>1</v>
      </c>
      <c r="C3358" s="5">
        <v>3612</v>
      </c>
      <c r="D3358" s="5">
        <v>42</v>
      </c>
      <c r="E3358" s="8" t="s">
        <v>4489</v>
      </c>
      <c r="F3358" s="8">
        <v>421505</v>
      </c>
      <c r="G3358" s="5" t="s">
        <v>4494</v>
      </c>
      <c r="H3358" s="5" t="s">
        <v>4495</v>
      </c>
      <c r="I3358" s="6" t="s">
        <v>91</v>
      </c>
      <c r="J3358" s="6" t="s">
        <v>91</v>
      </c>
      <c r="K3358" s="6" t="s">
        <v>91</v>
      </c>
      <c r="L3358" s="6" t="s">
        <v>91</v>
      </c>
      <c r="M3358" s="5" t="s">
        <v>92</v>
      </c>
      <c r="N3358" s="6" t="s">
        <v>91</v>
      </c>
      <c r="O3358" s="6" t="s">
        <v>91</v>
      </c>
      <c r="P3358" s="6" t="s">
        <v>91</v>
      </c>
      <c r="Q3358" s="6" t="s">
        <v>91</v>
      </c>
      <c r="R3358" s="5">
        <v>1</v>
      </c>
      <c r="S3358" s="5">
        <v>0</v>
      </c>
      <c r="T3358" s="5" t="s">
        <v>93</v>
      </c>
      <c r="U3358" s="5" t="s">
        <v>105</v>
      </c>
    </row>
    <row r="3359" spans="1:21">
      <c r="A3359" s="6" t="s">
        <v>87</v>
      </c>
      <c r="B3359" s="7">
        <v>1</v>
      </c>
      <c r="C3359" s="5">
        <v>3613</v>
      </c>
      <c r="D3359" s="5">
        <v>42</v>
      </c>
      <c r="E3359" s="8" t="s">
        <v>4496</v>
      </c>
      <c r="F3359" s="8">
        <v>42150501</v>
      </c>
      <c r="G3359" s="5" t="s">
        <v>4497</v>
      </c>
      <c r="H3359" s="5" t="s">
        <v>221</v>
      </c>
      <c r="I3359" s="6" t="s">
        <v>91</v>
      </c>
      <c r="J3359" s="6" t="s">
        <v>91</v>
      </c>
      <c r="K3359" s="6" t="s">
        <v>91</v>
      </c>
      <c r="L3359" s="6" t="s">
        <v>91</v>
      </c>
      <c r="M3359" s="5" t="s">
        <v>92</v>
      </c>
      <c r="N3359" s="6" t="s">
        <v>91</v>
      </c>
      <c r="O3359" s="6" t="s">
        <v>91</v>
      </c>
      <c r="P3359" s="6" t="s">
        <v>91</v>
      </c>
      <c r="Q3359" s="6" t="s">
        <v>91</v>
      </c>
      <c r="R3359" s="5">
        <v>1</v>
      </c>
      <c r="S3359" s="5">
        <v>0</v>
      </c>
      <c r="T3359" s="5" t="s">
        <v>93</v>
      </c>
      <c r="U3359" s="5" t="s">
        <v>105</v>
      </c>
    </row>
    <row r="3360" spans="1:21">
      <c r="A3360" s="6" t="s">
        <v>87</v>
      </c>
      <c r="B3360" s="7">
        <v>1</v>
      </c>
      <c r="C3360" s="5">
        <v>3614</v>
      </c>
      <c r="D3360" s="5">
        <v>42</v>
      </c>
      <c r="E3360" s="8" t="s">
        <v>4496</v>
      </c>
      <c r="F3360" s="8">
        <v>42150502</v>
      </c>
      <c r="G3360" s="5" t="s">
        <v>4498</v>
      </c>
      <c r="H3360" s="5" t="s">
        <v>223</v>
      </c>
      <c r="I3360" s="6" t="s">
        <v>91</v>
      </c>
      <c r="J3360" s="6" t="s">
        <v>91</v>
      </c>
      <c r="K3360" s="6" t="s">
        <v>91</v>
      </c>
      <c r="L3360" s="6" t="s">
        <v>91</v>
      </c>
      <c r="M3360" s="5" t="s">
        <v>92</v>
      </c>
      <c r="N3360" s="6" t="s">
        <v>91</v>
      </c>
      <c r="O3360" s="6" t="s">
        <v>91</v>
      </c>
      <c r="P3360" s="6" t="s">
        <v>91</v>
      </c>
      <c r="Q3360" s="6" t="s">
        <v>91</v>
      </c>
      <c r="R3360" s="5">
        <v>1</v>
      </c>
      <c r="S3360" s="5">
        <v>0</v>
      </c>
      <c r="T3360" s="5" t="s">
        <v>93</v>
      </c>
      <c r="U3360" s="5" t="s">
        <v>105</v>
      </c>
    </row>
    <row r="3361" spans="1:21">
      <c r="A3361" s="6" t="s">
        <v>87</v>
      </c>
      <c r="B3361" s="7">
        <v>1</v>
      </c>
      <c r="C3361" s="5">
        <v>3615</v>
      </c>
      <c r="D3361" s="5">
        <v>42</v>
      </c>
      <c r="E3361" s="8" t="s">
        <v>4496</v>
      </c>
      <c r="F3361" s="8">
        <v>42150503</v>
      </c>
      <c r="G3361" s="5" t="s">
        <v>4499</v>
      </c>
      <c r="H3361" s="5" t="s">
        <v>225</v>
      </c>
      <c r="I3361" s="6" t="s">
        <v>91</v>
      </c>
      <c r="J3361" s="6" t="s">
        <v>91</v>
      </c>
      <c r="K3361" s="6" t="s">
        <v>91</v>
      </c>
      <c r="L3361" s="6" t="s">
        <v>91</v>
      </c>
      <c r="M3361" s="5" t="s">
        <v>92</v>
      </c>
      <c r="N3361" s="6" t="s">
        <v>91</v>
      </c>
      <c r="O3361" s="6" t="s">
        <v>91</v>
      </c>
      <c r="P3361" s="6" t="s">
        <v>91</v>
      </c>
      <c r="Q3361" s="6" t="s">
        <v>91</v>
      </c>
      <c r="R3361" s="5">
        <v>1</v>
      </c>
      <c r="S3361" s="5">
        <v>0</v>
      </c>
      <c r="T3361" s="5" t="s">
        <v>93</v>
      </c>
      <c r="U3361" s="5" t="s">
        <v>105</v>
      </c>
    </row>
    <row r="3362" spans="1:21">
      <c r="A3362" s="6" t="s">
        <v>87</v>
      </c>
      <c r="B3362" s="7">
        <v>1</v>
      </c>
      <c r="C3362" s="5">
        <v>3616</v>
      </c>
      <c r="D3362" s="5">
        <v>42</v>
      </c>
      <c r="E3362" s="8" t="s">
        <v>4496</v>
      </c>
      <c r="F3362" s="8">
        <v>42150504</v>
      </c>
      <c r="G3362" s="5" t="s">
        <v>4500</v>
      </c>
      <c r="H3362" s="5" t="s">
        <v>227</v>
      </c>
      <c r="I3362" s="6" t="s">
        <v>91</v>
      </c>
      <c r="J3362" s="6" t="s">
        <v>91</v>
      </c>
      <c r="K3362" s="6" t="s">
        <v>91</v>
      </c>
      <c r="L3362" s="6" t="s">
        <v>91</v>
      </c>
      <c r="M3362" s="5" t="s">
        <v>92</v>
      </c>
      <c r="N3362" s="6" t="s">
        <v>91</v>
      </c>
      <c r="O3362" s="6" t="s">
        <v>91</v>
      </c>
      <c r="P3362" s="6" t="s">
        <v>91</v>
      </c>
      <c r="Q3362" s="6" t="s">
        <v>91</v>
      </c>
      <c r="R3362" s="5">
        <v>1</v>
      </c>
      <c r="S3362" s="5">
        <v>0</v>
      </c>
      <c r="T3362" s="5" t="s">
        <v>93</v>
      </c>
      <c r="U3362" s="5" t="s">
        <v>105</v>
      </c>
    </row>
    <row r="3363" spans="1:21">
      <c r="A3363" s="6" t="s">
        <v>87</v>
      </c>
      <c r="B3363" s="7">
        <v>1</v>
      </c>
      <c r="C3363" s="5">
        <v>3617</v>
      </c>
      <c r="D3363" s="5">
        <v>42</v>
      </c>
      <c r="E3363" s="8" t="s">
        <v>4489</v>
      </c>
      <c r="F3363" s="8">
        <v>421506</v>
      </c>
      <c r="G3363" s="5" t="s">
        <v>4501</v>
      </c>
      <c r="H3363" s="5" t="s">
        <v>4502</v>
      </c>
      <c r="I3363" s="5">
        <v>10065503081</v>
      </c>
      <c r="J3363" s="6" t="s">
        <v>91</v>
      </c>
      <c r="K3363" s="6" t="s">
        <v>91</v>
      </c>
      <c r="L3363" s="6" t="s">
        <v>91</v>
      </c>
      <c r="M3363" s="5" t="s">
        <v>92</v>
      </c>
      <c r="N3363" s="6" t="s">
        <v>91</v>
      </c>
      <c r="O3363" s="6" t="s">
        <v>91</v>
      </c>
      <c r="P3363" s="6" t="s">
        <v>91</v>
      </c>
      <c r="Q3363" s="6" t="s">
        <v>91</v>
      </c>
      <c r="R3363" s="5">
        <v>1</v>
      </c>
      <c r="S3363" s="5">
        <v>0</v>
      </c>
      <c r="T3363" s="5" t="s">
        <v>93</v>
      </c>
      <c r="U3363" s="5" t="s">
        <v>105</v>
      </c>
    </row>
    <row r="3364" spans="1:21">
      <c r="A3364" s="6" t="s">
        <v>87</v>
      </c>
      <c r="B3364" s="7">
        <v>1</v>
      </c>
      <c r="C3364" s="5">
        <v>3618</v>
      </c>
      <c r="D3364" s="5">
        <v>42</v>
      </c>
      <c r="E3364" s="8" t="s">
        <v>4503</v>
      </c>
      <c r="F3364" s="8">
        <v>42150601</v>
      </c>
      <c r="G3364" s="5" t="s">
        <v>4504</v>
      </c>
      <c r="H3364" s="5" t="s">
        <v>221</v>
      </c>
      <c r="I3364" s="6" t="s">
        <v>91</v>
      </c>
      <c r="J3364" s="6" t="s">
        <v>91</v>
      </c>
      <c r="K3364" s="6" t="s">
        <v>91</v>
      </c>
      <c r="L3364" s="6" t="s">
        <v>91</v>
      </c>
      <c r="M3364" s="5" t="s">
        <v>92</v>
      </c>
      <c r="N3364" s="6" t="s">
        <v>91</v>
      </c>
      <c r="O3364" s="6" t="s">
        <v>91</v>
      </c>
      <c r="P3364" s="6" t="s">
        <v>91</v>
      </c>
      <c r="Q3364" s="6" t="s">
        <v>91</v>
      </c>
      <c r="R3364" s="5">
        <v>1</v>
      </c>
      <c r="S3364" s="5">
        <v>0</v>
      </c>
      <c r="T3364" s="5" t="s">
        <v>93</v>
      </c>
      <c r="U3364" s="5" t="s">
        <v>105</v>
      </c>
    </row>
    <row r="3365" spans="1:21">
      <c r="A3365" s="6" t="s">
        <v>87</v>
      </c>
      <c r="B3365" s="7">
        <v>1</v>
      </c>
      <c r="C3365" s="5">
        <v>3619</v>
      </c>
      <c r="D3365" s="5">
        <v>42</v>
      </c>
      <c r="E3365" s="8" t="s">
        <v>4503</v>
      </c>
      <c r="F3365" s="8">
        <v>42150602</v>
      </c>
      <c r="G3365" s="5" t="s">
        <v>4505</v>
      </c>
      <c r="H3365" s="5" t="s">
        <v>223</v>
      </c>
      <c r="I3365" s="6" t="s">
        <v>91</v>
      </c>
      <c r="J3365" s="6" t="s">
        <v>91</v>
      </c>
      <c r="K3365" s="6" t="s">
        <v>91</v>
      </c>
      <c r="L3365" s="6" t="s">
        <v>91</v>
      </c>
      <c r="M3365" s="5" t="s">
        <v>92</v>
      </c>
      <c r="N3365" s="6" t="s">
        <v>91</v>
      </c>
      <c r="O3365" s="6" t="s">
        <v>91</v>
      </c>
      <c r="P3365" s="6" t="s">
        <v>91</v>
      </c>
      <c r="Q3365" s="6" t="s">
        <v>91</v>
      </c>
      <c r="R3365" s="5">
        <v>1</v>
      </c>
      <c r="S3365" s="5">
        <v>0</v>
      </c>
      <c r="T3365" s="5" t="s">
        <v>93</v>
      </c>
      <c r="U3365" s="5" t="s">
        <v>105</v>
      </c>
    </row>
    <row r="3366" spans="1:21">
      <c r="A3366" s="6" t="s">
        <v>87</v>
      </c>
      <c r="B3366" s="7">
        <v>1</v>
      </c>
      <c r="C3366" s="5">
        <v>3620</v>
      </c>
      <c r="D3366" s="5">
        <v>42</v>
      </c>
      <c r="E3366" s="8" t="s">
        <v>4503</v>
      </c>
      <c r="F3366" s="8">
        <v>42150603</v>
      </c>
      <c r="G3366" s="5" t="s">
        <v>4506</v>
      </c>
      <c r="H3366" s="5" t="s">
        <v>225</v>
      </c>
      <c r="I3366" s="6" t="s">
        <v>91</v>
      </c>
      <c r="J3366" s="6" t="s">
        <v>91</v>
      </c>
      <c r="K3366" s="6" t="s">
        <v>91</v>
      </c>
      <c r="L3366" s="6" t="s">
        <v>91</v>
      </c>
      <c r="M3366" s="5" t="s">
        <v>92</v>
      </c>
      <c r="N3366" s="6" t="s">
        <v>91</v>
      </c>
      <c r="O3366" s="6" t="s">
        <v>91</v>
      </c>
      <c r="P3366" s="6" t="s">
        <v>91</v>
      </c>
      <c r="Q3366" s="6" t="s">
        <v>91</v>
      </c>
      <c r="R3366" s="5">
        <v>1</v>
      </c>
      <c r="S3366" s="5">
        <v>0</v>
      </c>
      <c r="T3366" s="5" t="s">
        <v>93</v>
      </c>
      <c r="U3366" s="5" t="s">
        <v>105</v>
      </c>
    </row>
    <row r="3367" spans="1:21">
      <c r="A3367" s="6" t="s">
        <v>87</v>
      </c>
      <c r="B3367" s="7">
        <v>1</v>
      </c>
      <c r="C3367" s="5">
        <v>3621</v>
      </c>
      <c r="D3367" s="5">
        <v>42</v>
      </c>
      <c r="E3367" s="8" t="s">
        <v>4503</v>
      </c>
      <c r="F3367" s="8">
        <v>42150604</v>
      </c>
      <c r="G3367" s="5" t="s">
        <v>4507</v>
      </c>
      <c r="H3367" s="5" t="s">
        <v>227</v>
      </c>
      <c r="I3367" s="6" t="s">
        <v>91</v>
      </c>
      <c r="J3367" s="6" t="s">
        <v>91</v>
      </c>
      <c r="K3367" s="6" t="s">
        <v>91</v>
      </c>
      <c r="L3367" s="6" t="s">
        <v>91</v>
      </c>
      <c r="M3367" s="5" t="s">
        <v>92</v>
      </c>
      <c r="N3367" s="6" t="s">
        <v>91</v>
      </c>
      <c r="O3367" s="6" t="s">
        <v>91</v>
      </c>
      <c r="P3367" s="6" t="s">
        <v>91</v>
      </c>
      <c r="Q3367" s="6" t="s">
        <v>91</v>
      </c>
      <c r="R3367" s="5">
        <v>1</v>
      </c>
      <c r="S3367" s="5">
        <v>0</v>
      </c>
      <c r="T3367" s="5" t="s">
        <v>93</v>
      </c>
      <c r="U3367" s="5" t="s">
        <v>105</v>
      </c>
    </row>
    <row r="3368" spans="1:21">
      <c r="A3368" s="6" t="s">
        <v>87</v>
      </c>
      <c r="B3368" s="7">
        <v>1</v>
      </c>
      <c r="C3368" s="5">
        <v>3622</v>
      </c>
      <c r="D3368" s="5">
        <v>42</v>
      </c>
      <c r="E3368" s="8" t="s">
        <v>4489</v>
      </c>
      <c r="F3368" s="8">
        <v>421507</v>
      </c>
      <c r="G3368" s="5" t="s">
        <v>4508</v>
      </c>
      <c r="H3368" s="5" t="s">
        <v>4509</v>
      </c>
      <c r="I3368" s="5">
        <v>10065506396</v>
      </c>
      <c r="J3368" s="6" t="s">
        <v>91</v>
      </c>
      <c r="K3368" s="6" t="s">
        <v>91</v>
      </c>
      <c r="L3368" s="6" t="s">
        <v>91</v>
      </c>
      <c r="M3368" s="5" t="s">
        <v>92</v>
      </c>
      <c r="N3368" s="6" t="s">
        <v>91</v>
      </c>
      <c r="O3368" s="6" t="s">
        <v>91</v>
      </c>
      <c r="P3368" s="6" t="s">
        <v>91</v>
      </c>
      <c r="Q3368" s="6" t="s">
        <v>91</v>
      </c>
      <c r="R3368" s="5">
        <v>1</v>
      </c>
      <c r="S3368" s="5">
        <v>0</v>
      </c>
      <c r="T3368" s="5" t="s">
        <v>93</v>
      </c>
      <c r="U3368" s="5" t="s">
        <v>105</v>
      </c>
    </row>
    <row r="3369" spans="1:21">
      <c r="A3369" s="6" t="s">
        <v>87</v>
      </c>
      <c r="B3369" s="7">
        <v>1</v>
      </c>
      <c r="C3369" s="5">
        <v>3623</v>
      </c>
      <c r="D3369" s="5">
        <v>42</v>
      </c>
      <c r="E3369" s="8" t="s">
        <v>4510</v>
      </c>
      <c r="F3369" s="8">
        <v>42150701</v>
      </c>
      <c r="G3369" s="5" t="s">
        <v>4511</v>
      </c>
      <c r="H3369" s="5" t="s">
        <v>221</v>
      </c>
      <c r="I3369" s="6" t="s">
        <v>91</v>
      </c>
      <c r="J3369" s="6" t="s">
        <v>91</v>
      </c>
      <c r="K3369" s="6" t="s">
        <v>91</v>
      </c>
      <c r="L3369" s="6" t="s">
        <v>91</v>
      </c>
      <c r="M3369" s="5" t="s">
        <v>92</v>
      </c>
      <c r="N3369" s="6" t="s">
        <v>91</v>
      </c>
      <c r="O3369" s="6" t="s">
        <v>91</v>
      </c>
      <c r="P3369" s="6" t="s">
        <v>91</v>
      </c>
      <c r="Q3369" s="6" t="s">
        <v>91</v>
      </c>
      <c r="R3369" s="5">
        <v>1</v>
      </c>
      <c r="S3369" s="5">
        <v>0</v>
      </c>
      <c r="T3369" s="5" t="s">
        <v>93</v>
      </c>
      <c r="U3369" s="5" t="s">
        <v>105</v>
      </c>
    </row>
    <row r="3370" spans="1:21">
      <c r="A3370" s="6" t="s">
        <v>87</v>
      </c>
      <c r="B3370" s="7">
        <v>1</v>
      </c>
      <c r="C3370" s="5">
        <v>3624</v>
      </c>
      <c r="D3370" s="5">
        <v>42</v>
      </c>
      <c r="E3370" s="8" t="s">
        <v>4510</v>
      </c>
      <c r="F3370" s="8">
        <v>42150702</v>
      </c>
      <c r="G3370" s="5" t="s">
        <v>4512</v>
      </c>
      <c r="H3370" s="5" t="s">
        <v>223</v>
      </c>
      <c r="I3370" s="6" t="s">
        <v>91</v>
      </c>
      <c r="J3370" s="6" t="s">
        <v>91</v>
      </c>
      <c r="K3370" s="6" t="s">
        <v>91</v>
      </c>
      <c r="L3370" s="6" t="s">
        <v>91</v>
      </c>
      <c r="M3370" s="5" t="s">
        <v>92</v>
      </c>
      <c r="N3370" s="6" t="s">
        <v>91</v>
      </c>
      <c r="O3370" s="6" t="s">
        <v>91</v>
      </c>
      <c r="P3370" s="6" t="s">
        <v>91</v>
      </c>
      <c r="Q3370" s="6" t="s">
        <v>91</v>
      </c>
      <c r="R3370" s="5">
        <v>1</v>
      </c>
      <c r="S3370" s="5">
        <v>0</v>
      </c>
      <c r="T3370" s="5" t="s">
        <v>93</v>
      </c>
      <c r="U3370" s="5" t="s">
        <v>105</v>
      </c>
    </row>
    <row r="3371" spans="1:21">
      <c r="A3371" s="6" t="s">
        <v>87</v>
      </c>
      <c r="B3371" s="7">
        <v>1</v>
      </c>
      <c r="C3371" s="5">
        <v>3625</v>
      </c>
      <c r="D3371" s="5">
        <v>42</v>
      </c>
      <c r="E3371" s="8" t="s">
        <v>4510</v>
      </c>
      <c r="F3371" s="8">
        <v>42150703</v>
      </c>
      <c r="G3371" s="5" t="s">
        <v>4513</v>
      </c>
      <c r="H3371" s="5" t="s">
        <v>225</v>
      </c>
      <c r="I3371" s="6" t="s">
        <v>91</v>
      </c>
      <c r="J3371" s="6" t="s">
        <v>91</v>
      </c>
      <c r="K3371" s="6" t="s">
        <v>91</v>
      </c>
      <c r="L3371" s="6" t="s">
        <v>91</v>
      </c>
      <c r="M3371" s="5" t="s">
        <v>92</v>
      </c>
      <c r="N3371" s="6" t="s">
        <v>91</v>
      </c>
      <c r="O3371" s="6" t="s">
        <v>91</v>
      </c>
      <c r="P3371" s="6" t="s">
        <v>91</v>
      </c>
      <c r="Q3371" s="6" t="s">
        <v>91</v>
      </c>
      <c r="R3371" s="5">
        <v>1</v>
      </c>
      <c r="S3371" s="5">
        <v>0</v>
      </c>
      <c r="T3371" s="5" t="s">
        <v>93</v>
      </c>
      <c r="U3371" s="5" t="s">
        <v>105</v>
      </c>
    </row>
    <row r="3372" spans="1:21">
      <c r="A3372" s="6" t="s">
        <v>87</v>
      </c>
      <c r="B3372" s="7">
        <v>1</v>
      </c>
      <c r="C3372" s="5">
        <v>3626</v>
      </c>
      <c r="D3372" s="5">
        <v>42</v>
      </c>
      <c r="E3372" s="8" t="s">
        <v>4510</v>
      </c>
      <c r="F3372" s="8">
        <v>42150704</v>
      </c>
      <c r="G3372" s="5" t="s">
        <v>4514</v>
      </c>
      <c r="H3372" s="5" t="s">
        <v>227</v>
      </c>
      <c r="I3372" s="6" t="s">
        <v>91</v>
      </c>
      <c r="J3372" s="6" t="s">
        <v>91</v>
      </c>
      <c r="K3372" s="6" t="s">
        <v>91</v>
      </c>
      <c r="L3372" s="6" t="s">
        <v>91</v>
      </c>
      <c r="M3372" s="5" t="s">
        <v>92</v>
      </c>
      <c r="N3372" s="6" t="s">
        <v>91</v>
      </c>
      <c r="O3372" s="6" t="s">
        <v>91</v>
      </c>
      <c r="P3372" s="6" t="s">
        <v>91</v>
      </c>
      <c r="Q3372" s="6" t="s">
        <v>91</v>
      </c>
      <c r="R3372" s="5">
        <v>1</v>
      </c>
      <c r="S3372" s="5">
        <v>0</v>
      </c>
      <c r="T3372" s="5" t="s">
        <v>93</v>
      </c>
      <c r="U3372" s="5" t="s">
        <v>105</v>
      </c>
    </row>
    <row r="3373" spans="1:21">
      <c r="A3373" s="6" t="s">
        <v>87</v>
      </c>
      <c r="B3373" s="7">
        <v>1</v>
      </c>
      <c r="C3373" s="5">
        <v>3627</v>
      </c>
      <c r="D3373" s="5">
        <v>42</v>
      </c>
      <c r="E3373" s="8" t="s">
        <v>4489</v>
      </c>
      <c r="F3373" s="8">
        <v>421508</v>
      </c>
      <c r="G3373" s="5" t="s">
        <v>4515</v>
      </c>
      <c r="H3373" s="5" t="s">
        <v>4516</v>
      </c>
      <c r="I3373" s="5">
        <v>10065503093</v>
      </c>
      <c r="J3373" s="6" t="s">
        <v>91</v>
      </c>
      <c r="K3373" s="6" t="s">
        <v>91</v>
      </c>
      <c r="L3373" s="6" t="s">
        <v>91</v>
      </c>
      <c r="M3373" s="5" t="s">
        <v>92</v>
      </c>
      <c r="N3373" s="6" t="s">
        <v>91</v>
      </c>
      <c r="O3373" s="6" t="s">
        <v>91</v>
      </c>
      <c r="P3373" s="6" t="s">
        <v>91</v>
      </c>
      <c r="Q3373" s="6" t="s">
        <v>91</v>
      </c>
      <c r="R3373" s="5">
        <v>1</v>
      </c>
      <c r="S3373" s="5">
        <v>0</v>
      </c>
      <c r="T3373" s="5" t="s">
        <v>93</v>
      </c>
      <c r="U3373" s="5" t="s">
        <v>105</v>
      </c>
    </row>
    <row r="3374" spans="1:21">
      <c r="A3374" s="6" t="s">
        <v>87</v>
      </c>
      <c r="B3374" s="7">
        <v>1</v>
      </c>
      <c r="C3374" s="5">
        <v>3628</v>
      </c>
      <c r="D3374" s="5">
        <v>42</v>
      </c>
      <c r="E3374" s="8" t="s">
        <v>4517</v>
      </c>
      <c r="F3374" s="8">
        <v>42150801</v>
      </c>
      <c r="G3374" s="5" t="s">
        <v>4518</v>
      </c>
      <c r="H3374" s="5" t="s">
        <v>221</v>
      </c>
      <c r="I3374" s="6" t="s">
        <v>91</v>
      </c>
      <c r="J3374" s="6" t="s">
        <v>91</v>
      </c>
      <c r="K3374" s="6" t="s">
        <v>91</v>
      </c>
      <c r="L3374" s="6" t="s">
        <v>91</v>
      </c>
      <c r="M3374" s="5" t="s">
        <v>92</v>
      </c>
      <c r="N3374" s="6" t="s">
        <v>91</v>
      </c>
      <c r="O3374" s="6" t="s">
        <v>91</v>
      </c>
      <c r="P3374" s="6" t="s">
        <v>91</v>
      </c>
      <c r="Q3374" s="6" t="s">
        <v>91</v>
      </c>
      <c r="R3374" s="5">
        <v>1</v>
      </c>
      <c r="S3374" s="5">
        <v>0</v>
      </c>
      <c r="T3374" s="5" t="s">
        <v>93</v>
      </c>
      <c r="U3374" s="5" t="s">
        <v>105</v>
      </c>
    </row>
    <row r="3375" spans="1:21">
      <c r="A3375" s="6" t="s">
        <v>87</v>
      </c>
      <c r="B3375" s="7">
        <v>1</v>
      </c>
      <c r="C3375" s="5">
        <v>3629</v>
      </c>
      <c r="D3375" s="5">
        <v>42</v>
      </c>
      <c r="E3375" s="8" t="s">
        <v>4517</v>
      </c>
      <c r="F3375" s="8">
        <v>42150802</v>
      </c>
      <c r="G3375" s="5" t="s">
        <v>4519</v>
      </c>
      <c r="H3375" s="5" t="s">
        <v>223</v>
      </c>
      <c r="I3375" s="6" t="s">
        <v>91</v>
      </c>
      <c r="J3375" s="6" t="s">
        <v>91</v>
      </c>
      <c r="K3375" s="6" t="s">
        <v>91</v>
      </c>
      <c r="L3375" s="6" t="s">
        <v>91</v>
      </c>
      <c r="M3375" s="5" t="s">
        <v>92</v>
      </c>
      <c r="N3375" s="6" t="s">
        <v>91</v>
      </c>
      <c r="O3375" s="6" t="s">
        <v>91</v>
      </c>
      <c r="P3375" s="6" t="s">
        <v>91</v>
      </c>
      <c r="Q3375" s="6" t="s">
        <v>91</v>
      </c>
      <c r="R3375" s="5">
        <v>1</v>
      </c>
      <c r="S3375" s="5">
        <v>0</v>
      </c>
      <c r="T3375" s="5" t="s">
        <v>93</v>
      </c>
      <c r="U3375" s="5" t="s">
        <v>105</v>
      </c>
    </row>
    <row r="3376" spans="1:21">
      <c r="A3376" s="6" t="s">
        <v>87</v>
      </c>
      <c r="B3376" s="7">
        <v>1</v>
      </c>
      <c r="C3376" s="5">
        <v>3630</v>
      </c>
      <c r="D3376" s="5">
        <v>42</v>
      </c>
      <c r="E3376" s="8" t="s">
        <v>4517</v>
      </c>
      <c r="F3376" s="8">
        <v>42150803</v>
      </c>
      <c r="G3376" s="5" t="s">
        <v>4520</v>
      </c>
      <c r="H3376" s="5" t="s">
        <v>225</v>
      </c>
      <c r="I3376" s="6" t="s">
        <v>91</v>
      </c>
      <c r="J3376" s="6" t="s">
        <v>91</v>
      </c>
      <c r="K3376" s="6" t="s">
        <v>91</v>
      </c>
      <c r="L3376" s="6" t="s">
        <v>91</v>
      </c>
      <c r="M3376" s="5" t="s">
        <v>92</v>
      </c>
      <c r="N3376" s="6" t="s">
        <v>91</v>
      </c>
      <c r="O3376" s="6" t="s">
        <v>91</v>
      </c>
      <c r="P3376" s="6" t="s">
        <v>91</v>
      </c>
      <c r="Q3376" s="6" t="s">
        <v>91</v>
      </c>
      <c r="R3376" s="5">
        <v>1</v>
      </c>
      <c r="S3376" s="5">
        <v>0</v>
      </c>
      <c r="T3376" s="5" t="s">
        <v>93</v>
      </c>
      <c r="U3376" s="5" t="s">
        <v>105</v>
      </c>
    </row>
    <row r="3377" spans="1:21">
      <c r="A3377" s="6" t="s">
        <v>87</v>
      </c>
      <c r="B3377" s="7">
        <v>1</v>
      </c>
      <c r="C3377" s="5">
        <v>3631</v>
      </c>
      <c r="D3377" s="5">
        <v>42</v>
      </c>
      <c r="E3377" s="8" t="s">
        <v>4517</v>
      </c>
      <c r="F3377" s="8">
        <v>42150804</v>
      </c>
      <c r="G3377" s="5" t="s">
        <v>4521</v>
      </c>
      <c r="H3377" s="5" t="s">
        <v>227</v>
      </c>
      <c r="I3377" s="6" t="s">
        <v>91</v>
      </c>
      <c r="J3377" s="6" t="s">
        <v>91</v>
      </c>
      <c r="K3377" s="6" t="s">
        <v>91</v>
      </c>
      <c r="L3377" s="6" t="s">
        <v>91</v>
      </c>
      <c r="M3377" s="5" t="s">
        <v>92</v>
      </c>
      <c r="N3377" s="6" t="s">
        <v>91</v>
      </c>
      <c r="O3377" s="6" t="s">
        <v>91</v>
      </c>
      <c r="P3377" s="6" t="s">
        <v>91</v>
      </c>
      <c r="Q3377" s="6" t="s">
        <v>91</v>
      </c>
      <c r="R3377" s="5">
        <v>1</v>
      </c>
      <c r="S3377" s="5">
        <v>0</v>
      </c>
      <c r="T3377" s="5" t="s">
        <v>93</v>
      </c>
      <c r="U3377" s="5" t="s">
        <v>105</v>
      </c>
    </row>
    <row r="3378" spans="1:21">
      <c r="A3378" s="6" t="s">
        <v>87</v>
      </c>
      <c r="B3378" s="7">
        <v>1</v>
      </c>
      <c r="C3378" s="5">
        <v>3632</v>
      </c>
      <c r="D3378" s="5">
        <v>42</v>
      </c>
      <c r="E3378" s="8" t="s">
        <v>4489</v>
      </c>
      <c r="F3378" s="8">
        <v>421509</v>
      </c>
      <c r="G3378" s="5" t="s">
        <v>4522</v>
      </c>
      <c r="H3378" s="5" t="s">
        <v>4523</v>
      </c>
      <c r="I3378" s="6" t="s">
        <v>91</v>
      </c>
      <c r="J3378" s="6" t="s">
        <v>91</v>
      </c>
      <c r="K3378" s="6" t="s">
        <v>91</v>
      </c>
      <c r="L3378" s="6" t="s">
        <v>91</v>
      </c>
      <c r="M3378" s="5" t="s">
        <v>92</v>
      </c>
      <c r="N3378" s="6" t="s">
        <v>91</v>
      </c>
      <c r="O3378" s="6" t="s">
        <v>91</v>
      </c>
      <c r="P3378" s="6" t="s">
        <v>91</v>
      </c>
      <c r="Q3378" s="6" t="s">
        <v>91</v>
      </c>
      <c r="R3378" s="5">
        <v>1</v>
      </c>
      <c r="S3378" s="5">
        <v>0</v>
      </c>
      <c r="T3378" s="5" t="s">
        <v>93</v>
      </c>
      <c r="U3378" s="5" t="s">
        <v>105</v>
      </c>
    </row>
    <row r="3379" spans="1:21">
      <c r="A3379" s="6" t="s">
        <v>87</v>
      </c>
      <c r="B3379" s="7">
        <v>1</v>
      </c>
      <c r="C3379" s="5">
        <v>3633</v>
      </c>
      <c r="D3379" s="5">
        <v>42</v>
      </c>
      <c r="E3379" s="8" t="s">
        <v>4524</v>
      </c>
      <c r="F3379" s="8">
        <v>42150901</v>
      </c>
      <c r="G3379" s="5" t="s">
        <v>4525</v>
      </c>
      <c r="H3379" s="5" t="s">
        <v>221</v>
      </c>
      <c r="I3379" s="6" t="s">
        <v>91</v>
      </c>
      <c r="J3379" s="6" t="s">
        <v>91</v>
      </c>
      <c r="K3379" s="6" t="s">
        <v>91</v>
      </c>
      <c r="L3379" s="6" t="s">
        <v>91</v>
      </c>
      <c r="M3379" s="5" t="s">
        <v>92</v>
      </c>
      <c r="N3379" s="6" t="s">
        <v>91</v>
      </c>
      <c r="O3379" s="6" t="s">
        <v>91</v>
      </c>
      <c r="P3379" s="6" t="s">
        <v>91</v>
      </c>
      <c r="Q3379" s="6" t="s">
        <v>91</v>
      </c>
      <c r="R3379" s="5">
        <v>1</v>
      </c>
      <c r="S3379" s="5">
        <v>0</v>
      </c>
      <c r="T3379" s="5" t="s">
        <v>93</v>
      </c>
      <c r="U3379" s="5" t="s">
        <v>105</v>
      </c>
    </row>
    <row r="3380" spans="1:21">
      <c r="A3380" s="6" t="s">
        <v>87</v>
      </c>
      <c r="B3380" s="7">
        <v>1</v>
      </c>
      <c r="C3380" s="5">
        <v>3634</v>
      </c>
      <c r="D3380" s="5">
        <v>42</v>
      </c>
      <c r="E3380" s="8" t="s">
        <v>4524</v>
      </c>
      <c r="F3380" s="8">
        <v>42150902</v>
      </c>
      <c r="G3380" s="5" t="s">
        <v>4526</v>
      </c>
      <c r="H3380" s="5" t="s">
        <v>223</v>
      </c>
      <c r="I3380" s="6" t="s">
        <v>91</v>
      </c>
      <c r="J3380" s="6" t="s">
        <v>91</v>
      </c>
      <c r="K3380" s="6" t="s">
        <v>91</v>
      </c>
      <c r="L3380" s="6" t="s">
        <v>91</v>
      </c>
      <c r="M3380" s="5" t="s">
        <v>92</v>
      </c>
      <c r="N3380" s="6" t="s">
        <v>91</v>
      </c>
      <c r="O3380" s="6" t="s">
        <v>91</v>
      </c>
      <c r="P3380" s="6" t="s">
        <v>91</v>
      </c>
      <c r="Q3380" s="6" t="s">
        <v>91</v>
      </c>
      <c r="R3380" s="5">
        <v>1</v>
      </c>
      <c r="S3380" s="5">
        <v>0</v>
      </c>
      <c r="T3380" s="5" t="s">
        <v>93</v>
      </c>
      <c r="U3380" s="5" t="s">
        <v>105</v>
      </c>
    </row>
    <row r="3381" spans="1:21">
      <c r="A3381" s="6" t="s">
        <v>87</v>
      </c>
      <c r="B3381" s="7">
        <v>1</v>
      </c>
      <c r="C3381" s="5">
        <v>3635</v>
      </c>
      <c r="D3381" s="5">
        <v>42</v>
      </c>
      <c r="E3381" s="8" t="s">
        <v>4524</v>
      </c>
      <c r="F3381" s="8">
        <v>42150903</v>
      </c>
      <c r="G3381" s="5" t="s">
        <v>4527</v>
      </c>
      <c r="H3381" s="5" t="s">
        <v>225</v>
      </c>
      <c r="I3381" s="6" t="s">
        <v>91</v>
      </c>
      <c r="J3381" s="6" t="s">
        <v>91</v>
      </c>
      <c r="K3381" s="6" t="s">
        <v>91</v>
      </c>
      <c r="L3381" s="6" t="s">
        <v>91</v>
      </c>
      <c r="M3381" s="5" t="s">
        <v>92</v>
      </c>
      <c r="N3381" s="6" t="s">
        <v>91</v>
      </c>
      <c r="O3381" s="6" t="s">
        <v>91</v>
      </c>
      <c r="P3381" s="6" t="s">
        <v>91</v>
      </c>
      <c r="Q3381" s="6" t="s">
        <v>91</v>
      </c>
      <c r="R3381" s="5">
        <v>1</v>
      </c>
      <c r="S3381" s="5">
        <v>0</v>
      </c>
      <c r="T3381" s="5" t="s">
        <v>93</v>
      </c>
      <c r="U3381" s="5" t="s">
        <v>105</v>
      </c>
    </row>
    <row r="3382" spans="1:21">
      <c r="A3382" s="6" t="s">
        <v>87</v>
      </c>
      <c r="B3382" s="7">
        <v>1</v>
      </c>
      <c r="C3382" s="5">
        <v>3636</v>
      </c>
      <c r="D3382" s="5">
        <v>42</v>
      </c>
      <c r="E3382" s="8" t="s">
        <v>4524</v>
      </c>
      <c r="F3382" s="8">
        <v>42150904</v>
      </c>
      <c r="G3382" s="5" t="s">
        <v>4528</v>
      </c>
      <c r="H3382" s="5" t="s">
        <v>227</v>
      </c>
      <c r="I3382" s="6" t="s">
        <v>91</v>
      </c>
      <c r="J3382" s="6" t="s">
        <v>91</v>
      </c>
      <c r="K3382" s="6" t="s">
        <v>91</v>
      </c>
      <c r="L3382" s="6" t="s">
        <v>91</v>
      </c>
      <c r="M3382" s="5" t="s">
        <v>92</v>
      </c>
      <c r="N3382" s="6" t="s">
        <v>91</v>
      </c>
      <c r="O3382" s="6" t="s">
        <v>91</v>
      </c>
      <c r="P3382" s="6" t="s">
        <v>91</v>
      </c>
      <c r="Q3382" s="6" t="s">
        <v>91</v>
      </c>
      <c r="R3382" s="5">
        <v>1</v>
      </c>
      <c r="S3382" s="5">
        <v>0</v>
      </c>
      <c r="T3382" s="5" t="s">
        <v>93</v>
      </c>
      <c r="U3382" s="5" t="s">
        <v>105</v>
      </c>
    </row>
    <row r="3383" spans="1:21">
      <c r="A3383" s="6" t="s">
        <v>87</v>
      </c>
      <c r="B3383" s="7">
        <v>1</v>
      </c>
      <c r="C3383" s="5">
        <v>3637</v>
      </c>
      <c r="D3383" s="5">
        <v>42</v>
      </c>
      <c r="E3383" s="8" t="s">
        <v>4489</v>
      </c>
      <c r="F3383" s="8">
        <v>421510</v>
      </c>
      <c r="G3383" s="5" t="s">
        <v>4529</v>
      </c>
      <c r="H3383" s="5" t="s">
        <v>4530</v>
      </c>
      <c r="I3383" s="5">
        <v>10065503021</v>
      </c>
      <c r="J3383" s="6" t="s">
        <v>91</v>
      </c>
      <c r="K3383" s="6" t="s">
        <v>91</v>
      </c>
      <c r="L3383" s="6" t="s">
        <v>91</v>
      </c>
      <c r="M3383" s="5" t="s">
        <v>92</v>
      </c>
      <c r="N3383" s="6" t="s">
        <v>91</v>
      </c>
      <c r="O3383" s="6" t="s">
        <v>91</v>
      </c>
      <c r="P3383" s="6" t="s">
        <v>91</v>
      </c>
      <c r="Q3383" s="6" t="s">
        <v>91</v>
      </c>
      <c r="R3383" s="5">
        <v>1</v>
      </c>
      <c r="S3383" s="5">
        <v>0</v>
      </c>
      <c r="T3383" s="5" t="s">
        <v>93</v>
      </c>
      <c r="U3383" s="5" t="s">
        <v>105</v>
      </c>
    </row>
    <row r="3384" spans="1:21">
      <c r="A3384" s="6" t="s">
        <v>87</v>
      </c>
      <c r="B3384" s="7">
        <v>1</v>
      </c>
      <c r="C3384" s="5">
        <v>3638</v>
      </c>
      <c r="D3384" s="5">
        <v>42</v>
      </c>
      <c r="E3384" s="8" t="s">
        <v>4531</v>
      </c>
      <c r="F3384" s="8">
        <v>42151001</v>
      </c>
      <c r="G3384" s="5" t="s">
        <v>4532</v>
      </c>
      <c r="H3384" s="5" t="s">
        <v>221</v>
      </c>
      <c r="I3384" s="6" t="s">
        <v>91</v>
      </c>
      <c r="J3384" s="6" t="s">
        <v>91</v>
      </c>
      <c r="K3384" s="6" t="s">
        <v>91</v>
      </c>
      <c r="L3384" s="6" t="s">
        <v>91</v>
      </c>
      <c r="M3384" s="5" t="s">
        <v>92</v>
      </c>
      <c r="N3384" s="6" t="s">
        <v>91</v>
      </c>
      <c r="O3384" s="6" t="s">
        <v>91</v>
      </c>
      <c r="P3384" s="6" t="s">
        <v>91</v>
      </c>
      <c r="Q3384" s="6" t="s">
        <v>91</v>
      </c>
      <c r="R3384" s="5">
        <v>1</v>
      </c>
      <c r="S3384" s="5">
        <v>0</v>
      </c>
      <c r="T3384" s="5" t="s">
        <v>93</v>
      </c>
      <c r="U3384" s="5" t="s">
        <v>105</v>
      </c>
    </row>
    <row r="3385" spans="1:21">
      <c r="A3385" s="6" t="s">
        <v>87</v>
      </c>
      <c r="B3385" s="7">
        <v>1</v>
      </c>
      <c r="C3385" s="5">
        <v>3639</v>
      </c>
      <c r="D3385" s="5">
        <v>42</v>
      </c>
      <c r="E3385" s="8" t="s">
        <v>4531</v>
      </c>
      <c r="F3385" s="8">
        <v>42151002</v>
      </c>
      <c r="G3385" s="5" t="s">
        <v>4533</v>
      </c>
      <c r="H3385" s="5" t="s">
        <v>223</v>
      </c>
      <c r="I3385" s="6" t="s">
        <v>91</v>
      </c>
      <c r="J3385" s="6" t="s">
        <v>91</v>
      </c>
      <c r="K3385" s="6" t="s">
        <v>91</v>
      </c>
      <c r="L3385" s="6" t="s">
        <v>91</v>
      </c>
      <c r="M3385" s="5" t="s">
        <v>92</v>
      </c>
      <c r="N3385" s="6" t="s">
        <v>91</v>
      </c>
      <c r="O3385" s="6" t="s">
        <v>91</v>
      </c>
      <c r="P3385" s="6" t="s">
        <v>91</v>
      </c>
      <c r="Q3385" s="6" t="s">
        <v>91</v>
      </c>
      <c r="R3385" s="5">
        <v>1</v>
      </c>
      <c r="S3385" s="5">
        <v>0</v>
      </c>
      <c r="T3385" s="5" t="s">
        <v>93</v>
      </c>
      <c r="U3385" s="5" t="s">
        <v>105</v>
      </c>
    </row>
    <row r="3386" spans="1:21">
      <c r="A3386" s="6" t="s">
        <v>87</v>
      </c>
      <c r="B3386" s="7">
        <v>1</v>
      </c>
      <c r="C3386" s="5">
        <v>3640</v>
      </c>
      <c r="D3386" s="5">
        <v>42</v>
      </c>
      <c r="E3386" s="8" t="s">
        <v>4531</v>
      </c>
      <c r="F3386" s="8">
        <v>42151003</v>
      </c>
      <c r="G3386" s="5" t="s">
        <v>4534</v>
      </c>
      <c r="H3386" s="5" t="s">
        <v>225</v>
      </c>
      <c r="I3386" s="6" t="s">
        <v>91</v>
      </c>
      <c r="J3386" s="6" t="s">
        <v>91</v>
      </c>
      <c r="K3386" s="6" t="s">
        <v>91</v>
      </c>
      <c r="L3386" s="6" t="s">
        <v>91</v>
      </c>
      <c r="M3386" s="5" t="s">
        <v>92</v>
      </c>
      <c r="N3386" s="6" t="s">
        <v>91</v>
      </c>
      <c r="O3386" s="6" t="s">
        <v>91</v>
      </c>
      <c r="P3386" s="6" t="s">
        <v>91</v>
      </c>
      <c r="Q3386" s="6" t="s">
        <v>91</v>
      </c>
      <c r="R3386" s="5">
        <v>1</v>
      </c>
      <c r="S3386" s="5">
        <v>0</v>
      </c>
      <c r="T3386" s="5" t="s">
        <v>93</v>
      </c>
      <c r="U3386" s="5" t="s">
        <v>105</v>
      </c>
    </row>
    <row r="3387" spans="1:21">
      <c r="A3387" s="6" t="s">
        <v>87</v>
      </c>
      <c r="B3387" s="7">
        <v>1</v>
      </c>
      <c r="C3387" s="5">
        <v>3642</v>
      </c>
      <c r="D3387" s="5">
        <v>42</v>
      </c>
      <c r="E3387" s="8" t="s">
        <v>4531</v>
      </c>
      <c r="F3387" s="8">
        <v>42151004</v>
      </c>
      <c r="G3387" s="5" t="s">
        <v>4535</v>
      </c>
      <c r="H3387" s="5" t="s">
        <v>227</v>
      </c>
      <c r="I3387" s="6" t="s">
        <v>91</v>
      </c>
      <c r="J3387" s="6" t="s">
        <v>91</v>
      </c>
      <c r="K3387" s="6" t="s">
        <v>91</v>
      </c>
      <c r="L3387" s="6" t="s">
        <v>91</v>
      </c>
      <c r="M3387" s="5" t="s">
        <v>92</v>
      </c>
      <c r="N3387" s="6" t="s">
        <v>91</v>
      </c>
      <c r="O3387" s="6" t="s">
        <v>91</v>
      </c>
      <c r="P3387" s="6" t="s">
        <v>91</v>
      </c>
      <c r="Q3387" s="6" t="s">
        <v>91</v>
      </c>
      <c r="R3387" s="5">
        <v>1</v>
      </c>
      <c r="S3387" s="5">
        <v>0</v>
      </c>
      <c r="T3387" s="5" t="s">
        <v>93</v>
      </c>
      <c r="U3387" s="5" t="s">
        <v>105</v>
      </c>
    </row>
    <row r="3388" spans="1:21">
      <c r="A3388" s="6" t="s">
        <v>87</v>
      </c>
      <c r="B3388" s="7">
        <v>1</v>
      </c>
      <c r="C3388" s="5">
        <v>3643</v>
      </c>
      <c r="D3388" s="5">
        <v>42</v>
      </c>
      <c r="E3388" s="8" t="s">
        <v>4489</v>
      </c>
      <c r="F3388" s="8">
        <v>421511</v>
      </c>
      <c r="G3388" s="5" t="s">
        <v>4536</v>
      </c>
      <c r="H3388" s="5" t="s">
        <v>4537</v>
      </c>
      <c r="I3388" s="5">
        <v>10065503150</v>
      </c>
      <c r="J3388" s="6" t="s">
        <v>91</v>
      </c>
      <c r="K3388" s="6" t="s">
        <v>91</v>
      </c>
      <c r="L3388" s="6" t="s">
        <v>91</v>
      </c>
      <c r="M3388" s="5" t="s">
        <v>92</v>
      </c>
      <c r="N3388" s="6" t="s">
        <v>91</v>
      </c>
      <c r="O3388" s="6" t="s">
        <v>91</v>
      </c>
      <c r="P3388" s="6" t="s">
        <v>91</v>
      </c>
      <c r="Q3388" s="6" t="s">
        <v>91</v>
      </c>
      <c r="R3388" s="5">
        <v>1</v>
      </c>
      <c r="S3388" s="5">
        <v>0</v>
      </c>
      <c r="T3388" s="5" t="s">
        <v>93</v>
      </c>
      <c r="U3388" s="5" t="s">
        <v>105</v>
      </c>
    </row>
    <row r="3389" spans="1:21">
      <c r="A3389" s="6" t="s">
        <v>87</v>
      </c>
      <c r="B3389" s="7">
        <v>1</v>
      </c>
      <c r="C3389" s="5">
        <v>3644</v>
      </c>
      <c r="D3389" s="5">
        <v>42</v>
      </c>
      <c r="E3389" s="8" t="s">
        <v>4538</v>
      </c>
      <c r="F3389" s="8">
        <v>42151101</v>
      </c>
      <c r="G3389" s="5" t="s">
        <v>4539</v>
      </c>
      <c r="H3389" s="5" t="s">
        <v>221</v>
      </c>
      <c r="I3389" s="6" t="s">
        <v>91</v>
      </c>
      <c r="J3389" s="6" t="s">
        <v>91</v>
      </c>
      <c r="K3389" s="6" t="s">
        <v>91</v>
      </c>
      <c r="L3389" s="6" t="s">
        <v>91</v>
      </c>
      <c r="M3389" s="5" t="s">
        <v>92</v>
      </c>
      <c r="N3389" s="6" t="s">
        <v>91</v>
      </c>
      <c r="O3389" s="6" t="s">
        <v>91</v>
      </c>
      <c r="P3389" s="6" t="s">
        <v>91</v>
      </c>
      <c r="Q3389" s="6" t="s">
        <v>91</v>
      </c>
      <c r="R3389" s="5">
        <v>1</v>
      </c>
      <c r="S3389" s="5">
        <v>0</v>
      </c>
      <c r="T3389" s="5" t="s">
        <v>93</v>
      </c>
      <c r="U3389" s="5" t="s">
        <v>105</v>
      </c>
    </row>
    <row r="3390" spans="1:21">
      <c r="A3390" s="6" t="s">
        <v>87</v>
      </c>
      <c r="B3390" s="7">
        <v>1</v>
      </c>
      <c r="C3390" s="5">
        <v>3645</v>
      </c>
      <c r="D3390" s="5">
        <v>42</v>
      </c>
      <c r="E3390" s="8" t="s">
        <v>4538</v>
      </c>
      <c r="F3390" s="8">
        <v>42151102</v>
      </c>
      <c r="G3390" s="5" t="s">
        <v>4540</v>
      </c>
      <c r="H3390" s="5" t="s">
        <v>223</v>
      </c>
      <c r="I3390" s="6" t="s">
        <v>91</v>
      </c>
      <c r="J3390" s="6" t="s">
        <v>91</v>
      </c>
      <c r="K3390" s="6" t="s">
        <v>91</v>
      </c>
      <c r="L3390" s="6" t="s">
        <v>91</v>
      </c>
      <c r="M3390" s="5" t="s">
        <v>92</v>
      </c>
      <c r="N3390" s="6" t="s">
        <v>91</v>
      </c>
      <c r="O3390" s="6" t="s">
        <v>91</v>
      </c>
      <c r="P3390" s="6" t="s">
        <v>91</v>
      </c>
      <c r="Q3390" s="6" t="s">
        <v>91</v>
      </c>
      <c r="R3390" s="5">
        <v>1</v>
      </c>
      <c r="S3390" s="5">
        <v>0</v>
      </c>
      <c r="T3390" s="5" t="s">
        <v>93</v>
      </c>
      <c r="U3390" s="5" t="s">
        <v>105</v>
      </c>
    </row>
    <row r="3391" spans="1:21">
      <c r="A3391" s="6" t="s">
        <v>87</v>
      </c>
      <c r="B3391" s="7">
        <v>1</v>
      </c>
      <c r="C3391" s="5">
        <v>3646</v>
      </c>
      <c r="D3391" s="5">
        <v>42</v>
      </c>
      <c r="E3391" s="8" t="s">
        <v>4538</v>
      </c>
      <c r="F3391" s="8">
        <v>42151103</v>
      </c>
      <c r="G3391" s="5" t="s">
        <v>4541</v>
      </c>
      <c r="H3391" s="5" t="s">
        <v>225</v>
      </c>
      <c r="I3391" s="6" t="s">
        <v>91</v>
      </c>
      <c r="J3391" s="6" t="s">
        <v>91</v>
      </c>
      <c r="K3391" s="6" t="s">
        <v>91</v>
      </c>
      <c r="L3391" s="6" t="s">
        <v>91</v>
      </c>
      <c r="M3391" s="5" t="s">
        <v>92</v>
      </c>
      <c r="N3391" s="6" t="s">
        <v>91</v>
      </c>
      <c r="O3391" s="6" t="s">
        <v>91</v>
      </c>
      <c r="P3391" s="6" t="s">
        <v>91</v>
      </c>
      <c r="Q3391" s="6" t="s">
        <v>91</v>
      </c>
      <c r="R3391" s="5">
        <v>1</v>
      </c>
      <c r="S3391" s="5">
        <v>0</v>
      </c>
      <c r="T3391" s="5" t="s">
        <v>93</v>
      </c>
      <c r="U3391" s="5" t="s">
        <v>105</v>
      </c>
    </row>
    <row r="3392" spans="1:21">
      <c r="A3392" s="6" t="s">
        <v>87</v>
      </c>
      <c r="B3392" s="7">
        <v>1</v>
      </c>
      <c r="C3392" s="5">
        <v>3648</v>
      </c>
      <c r="D3392" s="5">
        <v>42</v>
      </c>
      <c r="E3392" s="8" t="s">
        <v>4538</v>
      </c>
      <c r="F3392" s="8">
        <v>42151104</v>
      </c>
      <c r="G3392" s="5" t="s">
        <v>4542</v>
      </c>
      <c r="H3392" s="5" t="s">
        <v>227</v>
      </c>
      <c r="I3392" s="6" t="s">
        <v>91</v>
      </c>
      <c r="J3392" s="6" t="s">
        <v>91</v>
      </c>
      <c r="K3392" s="6" t="s">
        <v>91</v>
      </c>
      <c r="L3392" s="6" t="s">
        <v>91</v>
      </c>
      <c r="M3392" s="5" t="s">
        <v>92</v>
      </c>
      <c r="N3392" s="6" t="s">
        <v>91</v>
      </c>
      <c r="O3392" s="6" t="s">
        <v>91</v>
      </c>
      <c r="P3392" s="6" t="s">
        <v>91</v>
      </c>
      <c r="Q3392" s="6" t="s">
        <v>91</v>
      </c>
      <c r="R3392" s="5">
        <v>1</v>
      </c>
      <c r="S3392" s="5">
        <v>0</v>
      </c>
      <c r="T3392" s="5" t="s">
        <v>93</v>
      </c>
      <c r="U3392" s="5" t="s">
        <v>105</v>
      </c>
    </row>
    <row r="3393" spans="1:21">
      <c r="A3393" s="6" t="s">
        <v>87</v>
      </c>
      <c r="B3393" s="7">
        <v>1</v>
      </c>
      <c r="C3393" s="5">
        <v>3649</v>
      </c>
      <c r="D3393" s="5">
        <v>42</v>
      </c>
      <c r="E3393" s="8" t="s">
        <v>4489</v>
      </c>
      <c r="F3393" s="8">
        <v>421512</v>
      </c>
      <c r="G3393" s="5" t="s">
        <v>4543</v>
      </c>
      <c r="H3393" s="5" t="s">
        <v>4544</v>
      </c>
      <c r="I3393" s="5">
        <v>10065506354</v>
      </c>
      <c r="J3393" s="6" t="s">
        <v>91</v>
      </c>
      <c r="K3393" s="6" t="s">
        <v>91</v>
      </c>
      <c r="L3393" s="6" t="s">
        <v>91</v>
      </c>
      <c r="M3393" s="5" t="s">
        <v>92</v>
      </c>
      <c r="N3393" s="6" t="s">
        <v>91</v>
      </c>
      <c r="O3393" s="6" t="s">
        <v>91</v>
      </c>
      <c r="P3393" s="6" t="s">
        <v>91</v>
      </c>
      <c r="Q3393" s="6" t="s">
        <v>91</v>
      </c>
      <c r="R3393" s="5">
        <v>1</v>
      </c>
      <c r="S3393" s="5">
        <v>0</v>
      </c>
      <c r="T3393" s="5" t="s">
        <v>93</v>
      </c>
      <c r="U3393" s="5" t="s">
        <v>105</v>
      </c>
    </row>
    <row r="3394" spans="1:21">
      <c r="A3394" s="6" t="s">
        <v>87</v>
      </c>
      <c r="B3394" s="7">
        <v>1</v>
      </c>
      <c r="C3394" s="5">
        <v>3650</v>
      </c>
      <c r="D3394" s="5">
        <v>42</v>
      </c>
      <c r="E3394" s="8" t="s">
        <v>4545</v>
      </c>
      <c r="F3394" s="8">
        <v>42151201</v>
      </c>
      <c r="G3394" s="5" t="s">
        <v>4546</v>
      </c>
      <c r="H3394" s="5" t="s">
        <v>221</v>
      </c>
      <c r="I3394" s="6" t="s">
        <v>91</v>
      </c>
      <c r="J3394" s="6" t="s">
        <v>91</v>
      </c>
      <c r="K3394" s="6" t="s">
        <v>91</v>
      </c>
      <c r="L3394" s="6" t="s">
        <v>91</v>
      </c>
      <c r="M3394" s="5" t="s">
        <v>92</v>
      </c>
      <c r="N3394" s="6" t="s">
        <v>91</v>
      </c>
      <c r="O3394" s="6" t="s">
        <v>91</v>
      </c>
      <c r="P3394" s="6" t="s">
        <v>91</v>
      </c>
      <c r="Q3394" s="6" t="s">
        <v>91</v>
      </c>
      <c r="R3394" s="5">
        <v>1</v>
      </c>
      <c r="S3394" s="5">
        <v>0</v>
      </c>
      <c r="T3394" s="5" t="s">
        <v>93</v>
      </c>
      <c r="U3394" s="5" t="s">
        <v>105</v>
      </c>
    </row>
    <row r="3395" spans="1:21">
      <c r="A3395" s="6" t="s">
        <v>87</v>
      </c>
      <c r="B3395" s="7">
        <v>1</v>
      </c>
      <c r="C3395" s="5">
        <v>3651</v>
      </c>
      <c r="D3395" s="5">
        <v>42</v>
      </c>
      <c r="E3395" s="8" t="s">
        <v>4545</v>
      </c>
      <c r="F3395" s="8">
        <v>42151202</v>
      </c>
      <c r="G3395" s="5" t="s">
        <v>4547</v>
      </c>
      <c r="H3395" s="5" t="s">
        <v>223</v>
      </c>
      <c r="I3395" s="6" t="s">
        <v>91</v>
      </c>
      <c r="J3395" s="6" t="s">
        <v>91</v>
      </c>
      <c r="K3395" s="6" t="s">
        <v>91</v>
      </c>
      <c r="L3395" s="6" t="s">
        <v>91</v>
      </c>
      <c r="M3395" s="5" t="s">
        <v>92</v>
      </c>
      <c r="N3395" s="6" t="s">
        <v>91</v>
      </c>
      <c r="O3395" s="6" t="s">
        <v>91</v>
      </c>
      <c r="P3395" s="6" t="s">
        <v>91</v>
      </c>
      <c r="Q3395" s="6" t="s">
        <v>91</v>
      </c>
      <c r="R3395" s="5">
        <v>1</v>
      </c>
      <c r="S3395" s="5">
        <v>0</v>
      </c>
      <c r="T3395" s="5" t="s">
        <v>93</v>
      </c>
      <c r="U3395" s="5" t="s">
        <v>105</v>
      </c>
    </row>
    <row r="3396" spans="1:21">
      <c r="A3396" s="6" t="s">
        <v>87</v>
      </c>
      <c r="B3396" s="7">
        <v>1</v>
      </c>
      <c r="C3396" s="5">
        <v>3652</v>
      </c>
      <c r="D3396" s="5">
        <v>42</v>
      </c>
      <c r="E3396" s="8" t="s">
        <v>4545</v>
      </c>
      <c r="F3396" s="8">
        <v>42151203</v>
      </c>
      <c r="G3396" s="5" t="s">
        <v>4548</v>
      </c>
      <c r="H3396" s="5" t="s">
        <v>225</v>
      </c>
      <c r="I3396" s="6" t="s">
        <v>91</v>
      </c>
      <c r="J3396" s="6" t="s">
        <v>91</v>
      </c>
      <c r="K3396" s="6" t="s">
        <v>91</v>
      </c>
      <c r="L3396" s="6" t="s">
        <v>91</v>
      </c>
      <c r="M3396" s="5" t="s">
        <v>92</v>
      </c>
      <c r="N3396" s="6" t="s">
        <v>91</v>
      </c>
      <c r="O3396" s="6" t="s">
        <v>91</v>
      </c>
      <c r="P3396" s="6" t="s">
        <v>91</v>
      </c>
      <c r="Q3396" s="6" t="s">
        <v>91</v>
      </c>
      <c r="R3396" s="5">
        <v>1</v>
      </c>
      <c r="S3396" s="5">
        <v>0</v>
      </c>
      <c r="T3396" s="5" t="s">
        <v>93</v>
      </c>
      <c r="U3396" s="5" t="s">
        <v>105</v>
      </c>
    </row>
    <row r="3397" spans="1:21">
      <c r="A3397" s="6" t="s">
        <v>87</v>
      </c>
      <c r="B3397" s="7">
        <v>1</v>
      </c>
      <c r="C3397" s="5">
        <v>3654</v>
      </c>
      <c r="D3397" s="5">
        <v>42</v>
      </c>
      <c r="E3397" s="8" t="s">
        <v>4545</v>
      </c>
      <c r="F3397" s="8">
        <v>42151204</v>
      </c>
      <c r="G3397" s="5" t="s">
        <v>4549</v>
      </c>
      <c r="H3397" s="5" t="s">
        <v>227</v>
      </c>
      <c r="I3397" s="6" t="s">
        <v>91</v>
      </c>
      <c r="J3397" s="6" t="s">
        <v>91</v>
      </c>
      <c r="K3397" s="6" t="s">
        <v>91</v>
      </c>
      <c r="L3397" s="6" t="s">
        <v>91</v>
      </c>
      <c r="M3397" s="5" t="s">
        <v>92</v>
      </c>
      <c r="N3397" s="6" t="s">
        <v>91</v>
      </c>
      <c r="O3397" s="6" t="s">
        <v>91</v>
      </c>
      <c r="P3397" s="6" t="s">
        <v>91</v>
      </c>
      <c r="Q3397" s="6" t="s">
        <v>91</v>
      </c>
      <c r="R3397" s="5">
        <v>1</v>
      </c>
      <c r="S3397" s="5">
        <v>0</v>
      </c>
      <c r="T3397" s="5" t="s">
        <v>93</v>
      </c>
      <c r="U3397" s="5" t="s">
        <v>105</v>
      </c>
    </row>
    <row r="3398" spans="1:21">
      <c r="A3398" s="6" t="s">
        <v>87</v>
      </c>
      <c r="B3398" s="7">
        <v>1</v>
      </c>
      <c r="C3398" s="5">
        <v>3655</v>
      </c>
      <c r="D3398" s="5">
        <v>42</v>
      </c>
      <c r="E3398" s="8" t="s">
        <v>4489</v>
      </c>
      <c r="F3398" s="8">
        <v>421513</v>
      </c>
      <c r="G3398" s="5" t="s">
        <v>4550</v>
      </c>
      <c r="H3398" s="5" t="s">
        <v>4551</v>
      </c>
      <c r="I3398" s="6" t="s">
        <v>91</v>
      </c>
      <c r="J3398" s="6" t="s">
        <v>91</v>
      </c>
      <c r="K3398" s="6" t="s">
        <v>91</v>
      </c>
      <c r="L3398" s="6" t="s">
        <v>91</v>
      </c>
      <c r="M3398" s="5" t="s">
        <v>92</v>
      </c>
      <c r="N3398" s="6" t="s">
        <v>91</v>
      </c>
      <c r="O3398" s="6" t="s">
        <v>91</v>
      </c>
      <c r="P3398" s="6" t="s">
        <v>91</v>
      </c>
      <c r="Q3398" s="6" t="s">
        <v>91</v>
      </c>
      <c r="R3398" s="5">
        <v>1</v>
      </c>
      <c r="S3398" s="5">
        <v>0</v>
      </c>
      <c r="T3398" s="5" t="s">
        <v>93</v>
      </c>
      <c r="U3398" s="5" t="s">
        <v>105</v>
      </c>
    </row>
    <row r="3399" spans="1:21">
      <c r="A3399" s="6" t="s">
        <v>87</v>
      </c>
      <c r="B3399" s="7">
        <v>1</v>
      </c>
      <c r="C3399" s="5">
        <v>3656</v>
      </c>
      <c r="D3399" s="5">
        <v>42</v>
      </c>
      <c r="E3399" s="8" t="s">
        <v>4552</v>
      </c>
      <c r="F3399" s="8">
        <v>42151301</v>
      </c>
      <c r="G3399" s="5" t="s">
        <v>4553</v>
      </c>
      <c r="H3399" s="5" t="s">
        <v>221</v>
      </c>
      <c r="I3399" s="6" t="s">
        <v>91</v>
      </c>
      <c r="J3399" s="6" t="s">
        <v>91</v>
      </c>
      <c r="K3399" s="6" t="s">
        <v>91</v>
      </c>
      <c r="L3399" s="6" t="s">
        <v>91</v>
      </c>
      <c r="M3399" s="5" t="s">
        <v>92</v>
      </c>
      <c r="N3399" s="6" t="s">
        <v>91</v>
      </c>
      <c r="O3399" s="6" t="s">
        <v>91</v>
      </c>
      <c r="P3399" s="6" t="s">
        <v>91</v>
      </c>
      <c r="Q3399" s="6" t="s">
        <v>91</v>
      </c>
      <c r="R3399" s="5">
        <v>1</v>
      </c>
      <c r="S3399" s="5">
        <v>0</v>
      </c>
      <c r="T3399" s="5" t="s">
        <v>93</v>
      </c>
      <c r="U3399" s="5" t="s">
        <v>105</v>
      </c>
    </row>
    <row r="3400" spans="1:21">
      <c r="A3400" s="6" t="s">
        <v>87</v>
      </c>
      <c r="B3400" s="7">
        <v>1</v>
      </c>
      <c r="C3400" s="5">
        <v>3657</v>
      </c>
      <c r="D3400" s="5">
        <v>42</v>
      </c>
      <c r="E3400" s="8" t="s">
        <v>4552</v>
      </c>
      <c r="F3400" s="8">
        <v>42151302</v>
      </c>
      <c r="G3400" s="5" t="s">
        <v>4554</v>
      </c>
      <c r="H3400" s="5" t="s">
        <v>223</v>
      </c>
      <c r="I3400" s="6" t="s">
        <v>91</v>
      </c>
      <c r="J3400" s="6" t="s">
        <v>91</v>
      </c>
      <c r="K3400" s="6" t="s">
        <v>91</v>
      </c>
      <c r="L3400" s="6" t="s">
        <v>91</v>
      </c>
      <c r="M3400" s="5" t="s">
        <v>92</v>
      </c>
      <c r="N3400" s="6" t="s">
        <v>91</v>
      </c>
      <c r="O3400" s="6" t="s">
        <v>91</v>
      </c>
      <c r="P3400" s="6" t="s">
        <v>91</v>
      </c>
      <c r="Q3400" s="6" t="s">
        <v>91</v>
      </c>
      <c r="R3400" s="5">
        <v>1</v>
      </c>
      <c r="S3400" s="5">
        <v>0</v>
      </c>
      <c r="T3400" s="5" t="s">
        <v>93</v>
      </c>
      <c r="U3400" s="5" t="s">
        <v>105</v>
      </c>
    </row>
    <row r="3401" spans="1:21">
      <c r="A3401" s="6" t="s">
        <v>87</v>
      </c>
      <c r="B3401" s="7">
        <v>1</v>
      </c>
      <c r="C3401" s="5">
        <v>3658</v>
      </c>
      <c r="D3401" s="5">
        <v>42</v>
      </c>
      <c r="E3401" s="8" t="s">
        <v>4552</v>
      </c>
      <c r="F3401" s="8">
        <v>42151303</v>
      </c>
      <c r="G3401" s="5" t="s">
        <v>4555</v>
      </c>
      <c r="H3401" s="5" t="s">
        <v>225</v>
      </c>
      <c r="I3401" s="6" t="s">
        <v>91</v>
      </c>
      <c r="J3401" s="6" t="s">
        <v>91</v>
      </c>
      <c r="K3401" s="6" t="s">
        <v>91</v>
      </c>
      <c r="L3401" s="6" t="s">
        <v>91</v>
      </c>
      <c r="M3401" s="5" t="s">
        <v>92</v>
      </c>
      <c r="N3401" s="6" t="s">
        <v>91</v>
      </c>
      <c r="O3401" s="6" t="s">
        <v>91</v>
      </c>
      <c r="P3401" s="6" t="s">
        <v>91</v>
      </c>
      <c r="Q3401" s="6" t="s">
        <v>91</v>
      </c>
      <c r="R3401" s="5">
        <v>1</v>
      </c>
      <c r="S3401" s="5">
        <v>0</v>
      </c>
      <c r="T3401" s="5" t="s">
        <v>93</v>
      </c>
      <c r="U3401" s="5" t="s">
        <v>105</v>
      </c>
    </row>
    <row r="3402" spans="1:21">
      <c r="A3402" s="6" t="s">
        <v>87</v>
      </c>
      <c r="B3402" s="7">
        <v>1</v>
      </c>
      <c r="C3402" s="5">
        <v>3659</v>
      </c>
      <c r="D3402" s="5">
        <v>42</v>
      </c>
      <c r="E3402" s="8" t="s">
        <v>4552</v>
      </c>
      <c r="F3402" s="8">
        <v>42151304</v>
      </c>
      <c r="G3402" s="5" t="s">
        <v>4556</v>
      </c>
      <c r="H3402" s="5" t="s">
        <v>227</v>
      </c>
      <c r="I3402" s="6" t="s">
        <v>91</v>
      </c>
      <c r="J3402" s="6" t="s">
        <v>91</v>
      </c>
      <c r="K3402" s="6" t="s">
        <v>91</v>
      </c>
      <c r="L3402" s="6" t="s">
        <v>91</v>
      </c>
      <c r="M3402" s="5" t="s">
        <v>92</v>
      </c>
      <c r="N3402" s="6" t="s">
        <v>91</v>
      </c>
      <c r="O3402" s="6" t="s">
        <v>91</v>
      </c>
      <c r="P3402" s="6" t="s">
        <v>91</v>
      </c>
      <c r="Q3402" s="6" t="s">
        <v>91</v>
      </c>
      <c r="R3402" s="5">
        <v>1</v>
      </c>
      <c r="S3402" s="5">
        <v>0</v>
      </c>
      <c r="T3402" s="5" t="s">
        <v>93</v>
      </c>
      <c r="U3402" s="5" t="s">
        <v>105</v>
      </c>
    </row>
    <row r="3403" spans="1:21">
      <c r="A3403" s="6" t="s">
        <v>87</v>
      </c>
      <c r="B3403" s="7">
        <v>1</v>
      </c>
      <c r="C3403" s="5">
        <v>3660</v>
      </c>
      <c r="D3403" s="5">
        <v>42</v>
      </c>
      <c r="E3403" s="8" t="s">
        <v>4489</v>
      </c>
      <c r="F3403" s="8">
        <v>421514</v>
      </c>
      <c r="G3403" s="5" t="s">
        <v>4557</v>
      </c>
      <c r="H3403" s="5" t="s">
        <v>4558</v>
      </c>
      <c r="I3403" s="5">
        <v>10065501310</v>
      </c>
      <c r="J3403" s="6" t="s">
        <v>91</v>
      </c>
      <c r="K3403" s="6" t="s">
        <v>91</v>
      </c>
      <c r="L3403" s="6" t="s">
        <v>91</v>
      </c>
      <c r="M3403" s="5" t="s">
        <v>92</v>
      </c>
      <c r="N3403" s="6" t="s">
        <v>91</v>
      </c>
      <c r="O3403" s="6" t="s">
        <v>91</v>
      </c>
      <c r="P3403" s="6" t="s">
        <v>91</v>
      </c>
      <c r="Q3403" s="6" t="s">
        <v>91</v>
      </c>
      <c r="R3403" s="5">
        <v>1</v>
      </c>
      <c r="S3403" s="5">
        <v>0</v>
      </c>
      <c r="T3403" s="5" t="s">
        <v>93</v>
      </c>
      <c r="U3403" s="5" t="s">
        <v>105</v>
      </c>
    </row>
    <row r="3404" spans="1:21">
      <c r="A3404" s="6" t="s">
        <v>87</v>
      </c>
      <c r="B3404" s="7">
        <v>1</v>
      </c>
      <c r="C3404" s="5">
        <v>3661</v>
      </c>
      <c r="D3404" s="5">
        <v>42</v>
      </c>
      <c r="E3404" s="8" t="s">
        <v>4559</v>
      </c>
      <c r="F3404" s="8">
        <v>42151401</v>
      </c>
      <c r="G3404" s="5" t="s">
        <v>4560</v>
      </c>
      <c r="H3404" s="5" t="s">
        <v>221</v>
      </c>
      <c r="I3404" s="6" t="s">
        <v>91</v>
      </c>
      <c r="J3404" s="6" t="s">
        <v>91</v>
      </c>
      <c r="K3404" s="6" t="s">
        <v>91</v>
      </c>
      <c r="L3404" s="6" t="s">
        <v>91</v>
      </c>
      <c r="M3404" s="5" t="s">
        <v>92</v>
      </c>
      <c r="N3404" s="6" t="s">
        <v>91</v>
      </c>
      <c r="O3404" s="6" t="s">
        <v>91</v>
      </c>
      <c r="P3404" s="6" t="s">
        <v>91</v>
      </c>
      <c r="Q3404" s="6" t="s">
        <v>91</v>
      </c>
      <c r="R3404" s="5">
        <v>1</v>
      </c>
      <c r="S3404" s="5">
        <v>0</v>
      </c>
      <c r="T3404" s="5" t="s">
        <v>93</v>
      </c>
      <c r="U3404" s="5" t="s">
        <v>105</v>
      </c>
    </row>
    <row r="3405" spans="1:21">
      <c r="A3405" s="6" t="s">
        <v>87</v>
      </c>
      <c r="B3405" s="7">
        <v>1</v>
      </c>
      <c r="C3405" s="5">
        <v>3662</v>
      </c>
      <c r="D3405" s="5">
        <v>42</v>
      </c>
      <c r="E3405" s="8" t="s">
        <v>4559</v>
      </c>
      <c r="F3405" s="8">
        <v>42151402</v>
      </c>
      <c r="G3405" s="5" t="s">
        <v>4561</v>
      </c>
      <c r="H3405" s="5" t="s">
        <v>223</v>
      </c>
      <c r="I3405" s="6" t="s">
        <v>91</v>
      </c>
      <c r="J3405" s="6" t="s">
        <v>91</v>
      </c>
      <c r="K3405" s="6" t="s">
        <v>91</v>
      </c>
      <c r="L3405" s="6" t="s">
        <v>91</v>
      </c>
      <c r="M3405" s="5" t="s">
        <v>92</v>
      </c>
      <c r="N3405" s="6" t="s">
        <v>91</v>
      </c>
      <c r="O3405" s="6" t="s">
        <v>91</v>
      </c>
      <c r="P3405" s="6" t="s">
        <v>91</v>
      </c>
      <c r="Q3405" s="6" t="s">
        <v>91</v>
      </c>
      <c r="R3405" s="5">
        <v>1</v>
      </c>
      <c r="S3405" s="5">
        <v>0</v>
      </c>
      <c r="T3405" s="5" t="s">
        <v>93</v>
      </c>
      <c r="U3405" s="5" t="s">
        <v>105</v>
      </c>
    </row>
    <row r="3406" spans="1:21">
      <c r="A3406" s="6" t="s">
        <v>87</v>
      </c>
      <c r="B3406" s="7">
        <v>1</v>
      </c>
      <c r="C3406" s="5">
        <v>3663</v>
      </c>
      <c r="D3406" s="5">
        <v>42</v>
      </c>
      <c r="E3406" s="8" t="s">
        <v>4559</v>
      </c>
      <c r="F3406" s="8">
        <v>42151403</v>
      </c>
      <c r="G3406" s="5" t="s">
        <v>4562</v>
      </c>
      <c r="H3406" s="5" t="s">
        <v>225</v>
      </c>
      <c r="I3406" s="6" t="s">
        <v>91</v>
      </c>
      <c r="J3406" s="6" t="s">
        <v>91</v>
      </c>
      <c r="K3406" s="6" t="s">
        <v>91</v>
      </c>
      <c r="L3406" s="6" t="s">
        <v>91</v>
      </c>
      <c r="M3406" s="5" t="s">
        <v>92</v>
      </c>
      <c r="N3406" s="6" t="s">
        <v>91</v>
      </c>
      <c r="O3406" s="6" t="s">
        <v>91</v>
      </c>
      <c r="P3406" s="6" t="s">
        <v>91</v>
      </c>
      <c r="Q3406" s="6" t="s">
        <v>91</v>
      </c>
      <c r="R3406" s="5">
        <v>1</v>
      </c>
      <c r="S3406" s="5">
        <v>0</v>
      </c>
      <c r="T3406" s="5" t="s">
        <v>93</v>
      </c>
      <c r="U3406" s="5" t="s">
        <v>105</v>
      </c>
    </row>
    <row r="3407" spans="1:21">
      <c r="A3407" s="6" t="s">
        <v>87</v>
      </c>
      <c r="B3407" s="7">
        <v>1</v>
      </c>
      <c r="C3407" s="5">
        <v>3665</v>
      </c>
      <c r="D3407" s="5">
        <v>42</v>
      </c>
      <c r="E3407" s="8" t="s">
        <v>4559</v>
      </c>
      <c r="F3407" s="8">
        <v>42151404</v>
      </c>
      <c r="G3407" s="5" t="s">
        <v>4563</v>
      </c>
      <c r="H3407" s="5" t="s">
        <v>227</v>
      </c>
      <c r="I3407" s="6" t="s">
        <v>91</v>
      </c>
      <c r="J3407" s="6" t="s">
        <v>91</v>
      </c>
      <c r="K3407" s="6" t="s">
        <v>91</v>
      </c>
      <c r="L3407" s="6" t="s">
        <v>91</v>
      </c>
      <c r="M3407" s="5" t="s">
        <v>92</v>
      </c>
      <c r="N3407" s="6" t="s">
        <v>91</v>
      </c>
      <c r="O3407" s="6" t="s">
        <v>91</v>
      </c>
      <c r="P3407" s="6" t="s">
        <v>91</v>
      </c>
      <c r="Q3407" s="6" t="s">
        <v>91</v>
      </c>
      <c r="R3407" s="5">
        <v>1</v>
      </c>
      <c r="S3407" s="5">
        <v>0</v>
      </c>
      <c r="T3407" s="5" t="s">
        <v>93</v>
      </c>
      <c r="U3407" s="5" t="s">
        <v>105</v>
      </c>
    </row>
    <row r="3408" spans="1:21">
      <c r="A3408" s="6" t="s">
        <v>87</v>
      </c>
      <c r="B3408" s="7">
        <v>1</v>
      </c>
      <c r="C3408" s="5">
        <v>3666</v>
      </c>
      <c r="D3408" s="5">
        <v>42</v>
      </c>
      <c r="E3408" s="8" t="s">
        <v>4489</v>
      </c>
      <c r="F3408" s="8">
        <v>421515</v>
      </c>
      <c r="G3408" s="5" t="s">
        <v>4564</v>
      </c>
      <c r="H3408" s="5" t="s">
        <v>4565</v>
      </c>
      <c r="I3408" s="5">
        <v>10065506395</v>
      </c>
      <c r="J3408" s="6" t="s">
        <v>91</v>
      </c>
      <c r="K3408" s="6" t="s">
        <v>91</v>
      </c>
      <c r="L3408" s="6" t="s">
        <v>91</v>
      </c>
      <c r="M3408" s="5" t="s">
        <v>92</v>
      </c>
      <c r="N3408" s="6" t="s">
        <v>91</v>
      </c>
      <c r="O3408" s="6" t="s">
        <v>91</v>
      </c>
      <c r="P3408" s="6" t="s">
        <v>91</v>
      </c>
      <c r="Q3408" s="6" t="s">
        <v>91</v>
      </c>
      <c r="R3408" s="5">
        <v>1</v>
      </c>
      <c r="S3408" s="5">
        <v>0</v>
      </c>
      <c r="T3408" s="5" t="s">
        <v>93</v>
      </c>
      <c r="U3408" s="5" t="s">
        <v>105</v>
      </c>
    </row>
    <row r="3409" spans="1:21">
      <c r="A3409" s="6" t="s">
        <v>87</v>
      </c>
      <c r="B3409" s="7">
        <v>1</v>
      </c>
      <c r="C3409" s="5">
        <v>3667</v>
      </c>
      <c r="D3409" s="5">
        <v>42</v>
      </c>
      <c r="E3409" s="8" t="s">
        <v>4566</v>
      </c>
      <c r="F3409" s="8">
        <v>42151501</v>
      </c>
      <c r="G3409" s="5" t="s">
        <v>4567</v>
      </c>
      <c r="H3409" s="5" t="s">
        <v>221</v>
      </c>
      <c r="I3409" s="6" t="s">
        <v>91</v>
      </c>
      <c r="J3409" s="6" t="s">
        <v>91</v>
      </c>
      <c r="K3409" s="6" t="s">
        <v>91</v>
      </c>
      <c r="L3409" s="6" t="s">
        <v>91</v>
      </c>
      <c r="M3409" s="5" t="s">
        <v>92</v>
      </c>
      <c r="N3409" s="6" t="s">
        <v>91</v>
      </c>
      <c r="O3409" s="6" t="s">
        <v>91</v>
      </c>
      <c r="P3409" s="6" t="s">
        <v>91</v>
      </c>
      <c r="Q3409" s="6" t="s">
        <v>91</v>
      </c>
      <c r="R3409" s="5">
        <v>1</v>
      </c>
      <c r="S3409" s="5">
        <v>0</v>
      </c>
      <c r="T3409" s="5" t="s">
        <v>93</v>
      </c>
      <c r="U3409" s="5" t="s">
        <v>105</v>
      </c>
    </row>
    <row r="3410" spans="1:21">
      <c r="A3410" s="6" t="s">
        <v>87</v>
      </c>
      <c r="B3410" s="7">
        <v>1</v>
      </c>
      <c r="C3410" s="5">
        <v>3668</v>
      </c>
      <c r="D3410" s="5">
        <v>42</v>
      </c>
      <c r="E3410" s="8" t="s">
        <v>4566</v>
      </c>
      <c r="F3410" s="8">
        <v>42151502</v>
      </c>
      <c r="G3410" s="5" t="s">
        <v>4568</v>
      </c>
      <c r="H3410" s="5" t="s">
        <v>223</v>
      </c>
      <c r="I3410" s="6" t="s">
        <v>91</v>
      </c>
      <c r="J3410" s="6" t="s">
        <v>91</v>
      </c>
      <c r="K3410" s="6" t="s">
        <v>91</v>
      </c>
      <c r="L3410" s="6" t="s">
        <v>91</v>
      </c>
      <c r="M3410" s="5" t="s">
        <v>92</v>
      </c>
      <c r="N3410" s="6" t="s">
        <v>91</v>
      </c>
      <c r="O3410" s="6" t="s">
        <v>91</v>
      </c>
      <c r="P3410" s="6" t="s">
        <v>91</v>
      </c>
      <c r="Q3410" s="6" t="s">
        <v>91</v>
      </c>
      <c r="R3410" s="5">
        <v>1</v>
      </c>
      <c r="S3410" s="5">
        <v>0</v>
      </c>
      <c r="T3410" s="5" t="s">
        <v>93</v>
      </c>
      <c r="U3410" s="5" t="s">
        <v>105</v>
      </c>
    </row>
    <row r="3411" spans="1:21">
      <c r="A3411" s="6" t="s">
        <v>87</v>
      </c>
      <c r="B3411" s="7">
        <v>1</v>
      </c>
      <c r="C3411" s="5">
        <v>3669</v>
      </c>
      <c r="D3411" s="5">
        <v>42</v>
      </c>
      <c r="E3411" s="8" t="s">
        <v>4566</v>
      </c>
      <c r="F3411" s="8">
        <v>42151503</v>
      </c>
      <c r="G3411" s="5" t="s">
        <v>4569</v>
      </c>
      <c r="H3411" s="5" t="s">
        <v>225</v>
      </c>
      <c r="I3411" s="6" t="s">
        <v>91</v>
      </c>
      <c r="J3411" s="6" t="s">
        <v>91</v>
      </c>
      <c r="K3411" s="6" t="s">
        <v>91</v>
      </c>
      <c r="L3411" s="6" t="s">
        <v>91</v>
      </c>
      <c r="M3411" s="5" t="s">
        <v>92</v>
      </c>
      <c r="N3411" s="6" t="s">
        <v>91</v>
      </c>
      <c r="O3411" s="6" t="s">
        <v>91</v>
      </c>
      <c r="P3411" s="6" t="s">
        <v>91</v>
      </c>
      <c r="Q3411" s="6" t="s">
        <v>91</v>
      </c>
      <c r="R3411" s="5">
        <v>1</v>
      </c>
      <c r="S3411" s="5">
        <v>0</v>
      </c>
      <c r="T3411" s="5" t="s">
        <v>93</v>
      </c>
      <c r="U3411" s="5" t="s">
        <v>105</v>
      </c>
    </row>
    <row r="3412" spans="1:21">
      <c r="A3412" s="6" t="s">
        <v>87</v>
      </c>
      <c r="B3412" s="7">
        <v>1</v>
      </c>
      <c r="C3412" s="5">
        <v>3671</v>
      </c>
      <c r="D3412" s="5">
        <v>42</v>
      </c>
      <c r="E3412" s="8" t="s">
        <v>4566</v>
      </c>
      <c r="F3412" s="8">
        <v>42151504</v>
      </c>
      <c r="G3412" s="5" t="s">
        <v>4570</v>
      </c>
      <c r="H3412" s="5" t="s">
        <v>227</v>
      </c>
      <c r="I3412" s="6" t="s">
        <v>91</v>
      </c>
      <c r="J3412" s="6" t="s">
        <v>91</v>
      </c>
      <c r="K3412" s="6" t="s">
        <v>91</v>
      </c>
      <c r="L3412" s="6" t="s">
        <v>91</v>
      </c>
      <c r="M3412" s="5" t="s">
        <v>92</v>
      </c>
      <c r="N3412" s="6" t="s">
        <v>91</v>
      </c>
      <c r="O3412" s="6" t="s">
        <v>91</v>
      </c>
      <c r="P3412" s="6" t="s">
        <v>91</v>
      </c>
      <c r="Q3412" s="6" t="s">
        <v>91</v>
      </c>
      <c r="R3412" s="5">
        <v>1</v>
      </c>
      <c r="S3412" s="5">
        <v>0</v>
      </c>
      <c r="T3412" s="5" t="s">
        <v>93</v>
      </c>
      <c r="U3412" s="5" t="s">
        <v>105</v>
      </c>
    </row>
    <row r="3413" spans="1:21">
      <c r="A3413" s="6" t="s">
        <v>87</v>
      </c>
      <c r="B3413" s="7">
        <v>1</v>
      </c>
      <c r="C3413" s="5">
        <v>3672</v>
      </c>
      <c r="D3413" s="5">
        <v>42</v>
      </c>
      <c r="E3413" s="8" t="s">
        <v>4489</v>
      </c>
      <c r="F3413" s="8">
        <v>421516</v>
      </c>
      <c r="G3413" s="5" t="s">
        <v>4571</v>
      </c>
      <c r="H3413" s="5" t="s">
        <v>4572</v>
      </c>
      <c r="I3413" s="6" t="s">
        <v>91</v>
      </c>
      <c r="J3413" s="6" t="s">
        <v>91</v>
      </c>
      <c r="K3413" s="6" t="s">
        <v>91</v>
      </c>
      <c r="L3413" s="6" t="s">
        <v>91</v>
      </c>
      <c r="M3413" s="5" t="s">
        <v>92</v>
      </c>
      <c r="N3413" s="6" t="s">
        <v>91</v>
      </c>
      <c r="O3413" s="6" t="s">
        <v>91</v>
      </c>
      <c r="P3413" s="6" t="s">
        <v>91</v>
      </c>
      <c r="Q3413" s="6" t="s">
        <v>91</v>
      </c>
      <c r="R3413" s="5">
        <v>1</v>
      </c>
      <c r="S3413" s="5">
        <v>0</v>
      </c>
      <c r="T3413" s="5" t="s">
        <v>93</v>
      </c>
      <c r="U3413" s="5" t="s">
        <v>105</v>
      </c>
    </row>
    <row r="3414" spans="1:21">
      <c r="A3414" s="6" t="s">
        <v>87</v>
      </c>
      <c r="B3414" s="7">
        <v>1</v>
      </c>
      <c r="C3414" s="5">
        <v>3673</v>
      </c>
      <c r="D3414" s="5">
        <v>42</v>
      </c>
      <c r="E3414" s="8" t="s">
        <v>4573</v>
      </c>
      <c r="F3414" s="8">
        <v>42151601</v>
      </c>
      <c r="G3414" s="5" t="s">
        <v>4574</v>
      </c>
      <c r="H3414" s="5" t="s">
        <v>221</v>
      </c>
      <c r="I3414" s="6" t="s">
        <v>91</v>
      </c>
      <c r="J3414" s="6" t="s">
        <v>91</v>
      </c>
      <c r="K3414" s="6" t="s">
        <v>91</v>
      </c>
      <c r="L3414" s="6" t="s">
        <v>91</v>
      </c>
      <c r="M3414" s="5" t="s">
        <v>92</v>
      </c>
      <c r="N3414" s="6" t="s">
        <v>91</v>
      </c>
      <c r="O3414" s="6" t="s">
        <v>91</v>
      </c>
      <c r="P3414" s="6" t="s">
        <v>91</v>
      </c>
      <c r="Q3414" s="6" t="s">
        <v>91</v>
      </c>
      <c r="R3414" s="5">
        <v>1</v>
      </c>
      <c r="S3414" s="5">
        <v>0</v>
      </c>
      <c r="T3414" s="5" t="s">
        <v>93</v>
      </c>
      <c r="U3414" s="5" t="s">
        <v>105</v>
      </c>
    </row>
    <row r="3415" spans="1:21">
      <c r="A3415" s="6" t="s">
        <v>87</v>
      </c>
      <c r="B3415" s="7">
        <v>1</v>
      </c>
      <c r="C3415" s="5">
        <v>3674</v>
      </c>
      <c r="D3415" s="5">
        <v>42</v>
      </c>
      <c r="E3415" s="8" t="s">
        <v>4573</v>
      </c>
      <c r="F3415" s="8">
        <v>42151602</v>
      </c>
      <c r="G3415" s="5" t="s">
        <v>4575</v>
      </c>
      <c r="H3415" s="5" t="s">
        <v>223</v>
      </c>
      <c r="I3415" s="6" t="s">
        <v>91</v>
      </c>
      <c r="J3415" s="6" t="s">
        <v>91</v>
      </c>
      <c r="K3415" s="6" t="s">
        <v>91</v>
      </c>
      <c r="L3415" s="6" t="s">
        <v>91</v>
      </c>
      <c r="M3415" s="5" t="s">
        <v>92</v>
      </c>
      <c r="N3415" s="6" t="s">
        <v>91</v>
      </c>
      <c r="O3415" s="6" t="s">
        <v>91</v>
      </c>
      <c r="P3415" s="6" t="s">
        <v>91</v>
      </c>
      <c r="Q3415" s="6" t="s">
        <v>91</v>
      </c>
      <c r="R3415" s="5">
        <v>1</v>
      </c>
      <c r="S3415" s="5">
        <v>0</v>
      </c>
      <c r="T3415" s="5" t="s">
        <v>93</v>
      </c>
      <c r="U3415" s="5" t="s">
        <v>105</v>
      </c>
    </row>
    <row r="3416" spans="1:21">
      <c r="A3416" s="6" t="s">
        <v>87</v>
      </c>
      <c r="B3416" s="7">
        <v>1</v>
      </c>
      <c r="C3416" s="5">
        <v>3675</v>
      </c>
      <c r="D3416" s="5">
        <v>42</v>
      </c>
      <c r="E3416" s="8" t="s">
        <v>4573</v>
      </c>
      <c r="F3416" s="8">
        <v>42151603</v>
      </c>
      <c r="G3416" s="5" t="s">
        <v>4576</v>
      </c>
      <c r="H3416" s="5" t="s">
        <v>225</v>
      </c>
      <c r="I3416" s="6" t="s">
        <v>91</v>
      </c>
      <c r="J3416" s="6" t="s">
        <v>91</v>
      </c>
      <c r="K3416" s="6" t="s">
        <v>91</v>
      </c>
      <c r="L3416" s="6" t="s">
        <v>91</v>
      </c>
      <c r="M3416" s="5" t="s">
        <v>92</v>
      </c>
      <c r="N3416" s="6" t="s">
        <v>91</v>
      </c>
      <c r="O3416" s="6" t="s">
        <v>91</v>
      </c>
      <c r="P3416" s="6" t="s">
        <v>91</v>
      </c>
      <c r="Q3416" s="6" t="s">
        <v>91</v>
      </c>
      <c r="R3416" s="5">
        <v>1</v>
      </c>
      <c r="S3416" s="5">
        <v>0</v>
      </c>
      <c r="T3416" s="5" t="s">
        <v>93</v>
      </c>
      <c r="U3416" s="5" t="s">
        <v>105</v>
      </c>
    </row>
    <row r="3417" spans="1:21">
      <c r="A3417" s="6" t="s">
        <v>87</v>
      </c>
      <c r="B3417" s="7">
        <v>1</v>
      </c>
      <c r="C3417" s="5">
        <v>3676</v>
      </c>
      <c r="D3417" s="5">
        <v>42</v>
      </c>
      <c r="E3417" s="8" t="s">
        <v>4573</v>
      </c>
      <c r="F3417" s="8">
        <v>42151604</v>
      </c>
      <c r="G3417" s="5" t="s">
        <v>4577</v>
      </c>
      <c r="H3417" s="5" t="s">
        <v>227</v>
      </c>
      <c r="I3417" s="6" t="s">
        <v>91</v>
      </c>
      <c r="J3417" s="6" t="s">
        <v>91</v>
      </c>
      <c r="K3417" s="6" t="s">
        <v>91</v>
      </c>
      <c r="L3417" s="6" t="s">
        <v>91</v>
      </c>
      <c r="M3417" s="5" t="s">
        <v>92</v>
      </c>
      <c r="N3417" s="6" t="s">
        <v>91</v>
      </c>
      <c r="O3417" s="6" t="s">
        <v>91</v>
      </c>
      <c r="P3417" s="6" t="s">
        <v>91</v>
      </c>
      <c r="Q3417" s="6" t="s">
        <v>91</v>
      </c>
      <c r="R3417" s="5">
        <v>1</v>
      </c>
      <c r="S3417" s="5">
        <v>0</v>
      </c>
      <c r="T3417" s="5" t="s">
        <v>93</v>
      </c>
      <c r="U3417" s="5" t="s">
        <v>105</v>
      </c>
    </row>
    <row r="3418" spans="1:21">
      <c r="A3418" s="6" t="s">
        <v>87</v>
      </c>
      <c r="B3418" s="7">
        <v>1</v>
      </c>
      <c r="C3418" s="5">
        <v>3677</v>
      </c>
      <c r="D3418" s="5">
        <v>42</v>
      </c>
      <c r="E3418" s="8" t="s">
        <v>4489</v>
      </c>
      <c r="F3418" s="8">
        <v>421517</v>
      </c>
      <c r="G3418" s="5" t="s">
        <v>4578</v>
      </c>
      <c r="H3418" s="5" t="s">
        <v>4579</v>
      </c>
      <c r="I3418" s="6" t="s">
        <v>91</v>
      </c>
      <c r="J3418" s="6" t="s">
        <v>91</v>
      </c>
      <c r="K3418" s="6" t="s">
        <v>91</v>
      </c>
      <c r="L3418" s="6" t="s">
        <v>91</v>
      </c>
      <c r="M3418" s="5" t="s">
        <v>92</v>
      </c>
      <c r="N3418" s="6" t="s">
        <v>91</v>
      </c>
      <c r="O3418" s="6" t="s">
        <v>91</v>
      </c>
      <c r="P3418" s="6" t="s">
        <v>91</v>
      </c>
      <c r="Q3418" s="6" t="s">
        <v>91</v>
      </c>
      <c r="R3418" s="5">
        <v>1</v>
      </c>
      <c r="S3418" s="5">
        <v>0</v>
      </c>
      <c r="T3418" s="5" t="s">
        <v>93</v>
      </c>
      <c r="U3418" s="5" t="s">
        <v>105</v>
      </c>
    </row>
    <row r="3419" spans="1:21">
      <c r="A3419" s="6" t="s">
        <v>87</v>
      </c>
      <c r="B3419" s="7">
        <v>1</v>
      </c>
      <c r="C3419" s="5">
        <v>3678</v>
      </c>
      <c r="D3419" s="5">
        <v>42</v>
      </c>
      <c r="E3419" s="8" t="s">
        <v>4580</v>
      </c>
      <c r="F3419" s="8">
        <v>42151701</v>
      </c>
      <c r="G3419" s="5" t="s">
        <v>4581</v>
      </c>
      <c r="H3419" s="5" t="s">
        <v>221</v>
      </c>
      <c r="I3419" s="6" t="s">
        <v>91</v>
      </c>
      <c r="J3419" s="6" t="s">
        <v>91</v>
      </c>
      <c r="K3419" s="6" t="s">
        <v>91</v>
      </c>
      <c r="L3419" s="6" t="s">
        <v>91</v>
      </c>
      <c r="M3419" s="5" t="s">
        <v>92</v>
      </c>
      <c r="N3419" s="6" t="s">
        <v>91</v>
      </c>
      <c r="O3419" s="6" t="s">
        <v>91</v>
      </c>
      <c r="P3419" s="6" t="s">
        <v>91</v>
      </c>
      <c r="Q3419" s="6" t="s">
        <v>91</v>
      </c>
      <c r="R3419" s="5">
        <v>1</v>
      </c>
      <c r="S3419" s="5">
        <v>0</v>
      </c>
      <c r="T3419" s="5" t="s">
        <v>93</v>
      </c>
      <c r="U3419" s="5" t="s">
        <v>105</v>
      </c>
    </row>
    <row r="3420" spans="1:21">
      <c r="A3420" s="6" t="s">
        <v>87</v>
      </c>
      <c r="B3420" s="7">
        <v>1</v>
      </c>
      <c r="C3420" s="5">
        <v>3679</v>
      </c>
      <c r="D3420" s="5">
        <v>42</v>
      </c>
      <c r="E3420" s="8" t="s">
        <v>4580</v>
      </c>
      <c r="F3420" s="8">
        <v>42151702</v>
      </c>
      <c r="G3420" s="5" t="s">
        <v>4582</v>
      </c>
      <c r="H3420" s="5" t="s">
        <v>223</v>
      </c>
      <c r="I3420" s="6" t="s">
        <v>91</v>
      </c>
      <c r="J3420" s="6" t="s">
        <v>91</v>
      </c>
      <c r="K3420" s="6" t="s">
        <v>91</v>
      </c>
      <c r="L3420" s="6" t="s">
        <v>91</v>
      </c>
      <c r="M3420" s="5" t="s">
        <v>92</v>
      </c>
      <c r="N3420" s="6" t="s">
        <v>91</v>
      </c>
      <c r="O3420" s="6" t="s">
        <v>91</v>
      </c>
      <c r="P3420" s="6" t="s">
        <v>91</v>
      </c>
      <c r="Q3420" s="6" t="s">
        <v>91</v>
      </c>
      <c r="R3420" s="5">
        <v>1</v>
      </c>
      <c r="S3420" s="5">
        <v>0</v>
      </c>
      <c r="T3420" s="5" t="s">
        <v>93</v>
      </c>
      <c r="U3420" s="5" t="s">
        <v>105</v>
      </c>
    </row>
    <row r="3421" spans="1:21">
      <c r="A3421" s="6" t="s">
        <v>87</v>
      </c>
      <c r="B3421" s="7">
        <v>1</v>
      </c>
      <c r="C3421" s="5">
        <v>3680</v>
      </c>
      <c r="D3421" s="5">
        <v>42</v>
      </c>
      <c r="E3421" s="8" t="s">
        <v>4580</v>
      </c>
      <c r="F3421" s="8">
        <v>42151703</v>
      </c>
      <c r="G3421" s="5" t="s">
        <v>4583</v>
      </c>
      <c r="H3421" s="5" t="s">
        <v>225</v>
      </c>
      <c r="I3421" s="6" t="s">
        <v>91</v>
      </c>
      <c r="J3421" s="6" t="s">
        <v>91</v>
      </c>
      <c r="K3421" s="6" t="s">
        <v>91</v>
      </c>
      <c r="L3421" s="6" t="s">
        <v>91</v>
      </c>
      <c r="M3421" s="5" t="s">
        <v>92</v>
      </c>
      <c r="N3421" s="6" t="s">
        <v>91</v>
      </c>
      <c r="O3421" s="6" t="s">
        <v>91</v>
      </c>
      <c r="P3421" s="6" t="s">
        <v>91</v>
      </c>
      <c r="Q3421" s="6" t="s">
        <v>91</v>
      </c>
      <c r="R3421" s="5">
        <v>1</v>
      </c>
      <c r="S3421" s="5">
        <v>0</v>
      </c>
      <c r="T3421" s="5" t="s">
        <v>93</v>
      </c>
      <c r="U3421" s="5" t="s">
        <v>105</v>
      </c>
    </row>
    <row r="3422" spans="1:21">
      <c r="A3422" s="6" t="s">
        <v>87</v>
      </c>
      <c r="B3422" s="7">
        <v>1</v>
      </c>
      <c r="C3422" s="5">
        <v>3681</v>
      </c>
      <c r="D3422" s="5">
        <v>42</v>
      </c>
      <c r="E3422" s="8" t="s">
        <v>4580</v>
      </c>
      <c r="F3422" s="8">
        <v>42151704</v>
      </c>
      <c r="G3422" s="5" t="s">
        <v>4584</v>
      </c>
      <c r="H3422" s="5" t="s">
        <v>227</v>
      </c>
      <c r="I3422" s="6" t="s">
        <v>91</v>
      </c>
      <c r="J3422" s="6" t="s">
        <v>91</v>
      </c>
      <c r="K3422" s="6" t="s">
        <v>91</v>
      </c>
      <c r="L3422" s="6" t="s">
        <v>91</v>
      </c>
      <c r="M3422" s="5" t="s">
        <v>92</v>
      </c>
      <c r="N3422" s="6" t="s">
        <v>91</v>
      </c>
      <c r="O3422" s="6" t="s">
        <v>91</v>
      </c>
      <c r="P3422" s="6" t="s">
        <v>91</v>
      </c>
      <c r="Q3422" s="6" t="s">
        <v>91</v>
      </c>
      <c r="R3422" s="5">
        <v>1</v>
      </c>
      <c r="S3422" s="5">
        <v>0</v>
      </c>
      <c r="T3422" s="5" t="s">
        <v>93</v>
      </c>
      <c r="U3422" s="5" t="s">
        <v>105</v>
      </c>
    </row>
    <row r="3423" spans="1:21">
      <c r="A3423" s="6" t="s">
        <v>87</v>
      </c>
      <c r="B3423" s="7">
        <v>1</v>
      </c>
      <c r="C3423" s="5">
        <v>3682</v>
      </c>
      <c r="D3423" s="5">
        <v>42</v>
      </c>
      <c r="E3423" s="8" t="s">
        <v>4489</v>
      </c>
      <c r="F3423" s="8">
        <v>421518</v>
      </c>
      <c r="G3423" s="5" t="s">
        <v>4585</v>
      </c>
      <c r="H3423" s="5" t="s">
        <v>4586</v>
      </c>
      <c r="I3423" s="5">
        <v>10065506892</v>
      </c>
      <c r="J3423" s="6" t="s">
        <v>91</v>
      </c>
      <c r="K3423" s="6" t="s">
        <v>91</v>
      </c>
      <c r="L3423" s="6" t="s">
        <v>91</v>
      </c>
      <c r="M3423" s="5" t="s">
        <v>92</v>
      </c>
      <c r="N3423" s="6" t="s">
        <v>91</v>
      </c>
      <c r="O3423" s="6" t="s">
        <v>91</v>
      </c>
      <c r="P3423" s="6" t="s">
        <v>91</v>
      </c>
      <c r="Q3423" s="6" t="s">
        <v>91</v>
      </c>
      <c r="R3423" s="5">
        <v>1</v>
      </c>
      <c r="S3423" s="5">
        <v>0</v>
      </c>
      <c r="T3423" s="5" t="s">
        <v>93</v>
      </c>
      <c r="U3423" s="5" t="s">
        <v>105</v>
      </c>
    </row>
    <row r="3424" spans="1:21">
      <c r="A3424" s="6" t="s">
        <v>87</v>
      </c>
      <c r="B3424" s="7">
        <v>1</v>
      </c>
      <c r="C3424" s="5">
        <v>3683</v>
      </c>
      <c r="D3424" s="5">
        <v>42</v>
      </c>
      <c r="E3424" s="8" t="s">
        <v>4587</v>
      </c>
      <c r="F3424" s="8">
        <v>42151801</v>
      </c>
      <c r="G3424" s="5" t="s">
        <v>4588</v>
      </c>
      <c r="H3424" s="5" t="s">
        <v>221</v>
      </c>
      <c r="I3424" s="6" t="s">
        <v>91</v>
      </c>
      <c r="J3424" s="6" t="s">
        <v>91</v>
      </c>
      <c r="K3424" s="6" t="s">
        <v>91</v>
      </c>
      <c r="L3424" s="6" t="s">
        <v>91</v>
      </c>
      <c r="M3424" s="5" t="s">
        <v>92</v>
      </c>
      <c r="N3424" s="6" t="s">
        <v>91</v>
      </c>
      <c r="O3424" s="6" t="s">
        <v>91</v>
      </c>
      <c r="P3424" s="6" t="s">
        <v>91</v>
      </c>
      <c r="Q3424" s="6" t="s">
        <v>91</v>
      </c>
      <c r="R3424" s="5">
        <v>1</v>
      </c>
      <c r="S3424" s="5">
        <v>0</v>
      </c>
      <c r="T3424" s="5" t="s">
        <v>93</v>
      </c>
      <c r="U3424" s="5" t="s">
        <v>105</v>
      </c>
    </row>
    <row r="3425" spans="1:21">
      <c r="A3425" s="6" t="s">
        <v>87</v>
      </c>
      <c r="B3425" s="7">
        <v>1</v>
      </c>
      <c r="C3425" s="5">
        <v>3684</v>
      </c>
      <c r="D3425" s="5">
        <v>42</v>
      </c>
      <c r="E3425" s="8" t="s">
        <v>4587</v>
      </c>
      <c r="F3425" s="8">
        <v>42151802</v>
      </c>
      <c r="G3425" s="5" t="s">
        <v>4589</v>
      </c>
      <c r="H3425" s="5" t="s">
        <v>223</v>
      </c>
      <c r="I3425" s="6" t="s">
        <v>91</v>
      </c>
      <c r="J3425" s="6" t="s">
        <v>91</v>
      </c>
      <c r="K3425" s="6" t="s">
        <v>91</v>
      </c>
      <c r="L3425" s="6" t="s">
        <v>91</v>
      </c>
      <c r="M3425" s="5" t="s">
        <v>92</v>
      </c>
      <c r="N3425" s="6" t="s">
        <v>91</v>
      </c>
      <c r="O3425" s="6" t="s">
        <v>91</v>
      </c>
      <c r="P3425" s="6" t="s">
        <v>91</v>
      </c>
      <c r="Q3425" s="6" t="s">
        <v>91</v>
      </c>
      <c r="R3425" s="5">
        <v>1</v>
      </c>
      <c r="S3425" s="5">
        <v>0</v>
      </c>
      <c r="T3425" s="5" t="s">
        <v>93</v>
      </c>
      <c r="U3425" s="5" t="s">
        <v>105</v>
      </c>
    </row>
    <row r="3426" spans="1:21">
      <c r="A3426" s="6" t="s">
        <v>87</v>
      </c>
      <c r="B3426" s="7">
        <v>1</v>
      </c>
      <c r="C3426" s="5">
        <v>3685</v>
      </c>
      <c r="D3426" s="5">
        <v>42</v>
      </c>
      <c r="E3426" s="8" t="s">
        <v>4587</v>
      </c>
      <c r="F3426" s="8">
        <v>42151803</v>
      </c>
      <c r="G3426" s="5" t="s">
        <v>4590</v>
      </c>
      <c r="H3426" s="5" t="s">
        <v>225</v>
      </c>
      <c r="I3426" s="6" t="s">
        <v>91</v>
      </c>
      <c r="J3426" s="6" t="s">
        <v>91</v>
      </c>
      <c r="K3426" s="6" t="s">
        <v>91</v>
      </c>
      <c r="L3426" s="6" t="s">
        <v>91</v>
      </c>
      <c r="M3426" s="5" t="s">
        <v>92</v>
      </c>
      <c r="N3426" s="6" t="s">
        <v>91</v>
      </c>
      <c r="O3426" s="6" t="s">
        <v>91</v>
      </c>
      <c r="P3426" s="6" t="s">
        <v>91</v>
      </c>
      <c r="Q3426" s="6" t="s">
        <v>91</v>
      </c>
      <c r="R3426" s="5">
        <v>1</v>
      </c>
      <c r="S3426" s="5">
        <v>0</v>
      </c>
      <c r="T3426" s="5" t="s">
        <v>93</v>
      </c>
      <c r="U3426" s="5" t="s">
        <v>105</v>
      </c>
    </row>
    <row r="3427" spans="1:21">
      <c r="A3427" s="6" t="s">
        <v>87</v>
      </c>
      <c r="B3427" s="7">
        <v>1</v>
      </c>
      <c r="C3427" s="5">
        <v>3686</v>
      </c>
      <c r="D3427" s="5">
        <v>42</v>
      </c>
      <c r="E3427" s="8" t="s">
        <v>4587</v>
      </c>
      <c r="F3427" s="8">
        <v>42151804</v>
      </c>
      <c r="G3427" s="5" t="s">
        <v>4591</v>
      </c>
      <c r="H3427" s="5" t="s">
        <v>227</v>
      </c>
      <c r="I3427" s="6" t="s">
        <v>91</v>
      </c>
      <c r="J3427" s="6" t="s">
        <v>91</v>
      </c>
      <c r="K3427" s="6" t="s">
        <v>91</v>
      </c>
      <c r="L3427" s="6" t="s">
        <v>91</v>
      </c>
      <c r="M3427" s="5" t="s">
        <v>92</v>
      </c>
      <c r="N3427" s="6" t="s">
        <v>91</v>
      </c>
      <c r="O3427" s="6" t="s">
        <v>91</v>
      </c>
      <c r="P3427" s="6" t="s">
        <v>91</v>
      </c>
      <c r="Q3427" s="6" t="s">
        <v>91</v>
      </c>
      <c r="R3427" s="5">
        <v>1</v>
      </c>
      <c r="S3427" s="5">
        <v>0</v>
      </c>
      <c r="T3427" s="5" t="s">
        <v>93</v>
      </c>
      <c r="U3427" s="5" t="s">
        <v>105</v>
      </c>
    </row>
    <row r="3428" spans="1:21">
      <c r="A3428" s="6" t="s">
        <v>87</v>
      </c>
      <c r="B3428" s="7">
        <v>1</v>
      </c>
      <c r="C3428" s="5">
        <v>3687</v>
      </c>
      <c r="D3428" s="5">
        <v>42</v>
      </c>
      <c r="E3428" s="8" t="s">
        <v>4489</v>
      </c>
      <c r="F3428" s="8">
        <v>421519</v>
      </c>
      <c r="G3428" s="5" t="s">
        <v>4592</v>
      </c>
      <c r="H3428" s="5" t="s">
        <v>4593</v>
      </c>
      <c r="I3428" s="5">
        <v>10065500411</v>
      </c>
      <c r="J3428" s="6" t="s">
        <v>91</v>
      </c>
      <c r="K3428" s="6" t="s">
        <v>91</v>
      </c>
      <c r="L3428" s="6" t="s">
        <v>91</v>
      </c>
      <c r="M3428" s="5" t="s">
        <v>92</v>
      </c>
      <c r="N3428" s="6" t="s">
        <v>91</v>
      </c>
      <c r="O3428" s="6" t="s">
        <v>91</v>
      </c>
      <c r="P3428" s="6" t="s">
        <v>91</v>
      </c>
      <c r="Q3428" s="6" t="s">
        <v>91</v>
      </c>
      <c r="R3428" s="5">
        <v>1</v>
      </c>
      <c r="S3428" s="5">
        <v>0</v>
      </c>
      <c r="T3428" s="5" t="s">
        <v>93</v>
      </c>
      <c r="U3428" s="5" t="s">
        <v>105</v>
      </c>
    </row>
    <row r="3429" spans="1:21">
      <c r="A3429" s="6" t="s">
        <v>87</v>
      </c>
      <c r="B3429" s="7">
        <v>1</v>
      </c>
      <c r="C3429" s="5">
        <v>3688</v>
      </c>
      <c r="D3429" s="5">
        <v>42</v>
      </c>
      <c r="E3429" s="8" t="s">
        <v>4594</v>
      </c>
      <c r="F3429" s="8">
        <v>42151901</v>
      </c>
      <c r="G3429" s="5" t="s">
        <v>4595</v>
      </c>
      <c r="H3429" s="5" t="s">
        <v>221</v>
      </c>
      <c r="I3429" s="6" t="s">
        <v>91</v>
      </c>
      <c r="J3429" s="6" t="s">
        <v>91</v>
      </c>
      <c r="K3429" s="6" t="s">
        <v>91</v>
      </c>
      <c r="L3429" s="6" t="s">
        <v>91</v>
      </c>
      <c r="M3429" s="5" t="s">
        <v>92</v>
      </c>
      <c r="N3429" s="6" t="s">
        <v>91</v>
      </c>
      <c r="O3429" s="6" t="s">
        <v>91</v>
      </c>
      <c r="P3429" s="6" t="s">
        <v>91</v>
      </c>
      <c r="Q3429" s="6" t="s">
        <v>91</v>
      </c>
      <c r="R3429" s="5">
        <v>1</v>
      </c>
      <c r="S3429" s="5">
        <v>0</v>
      </c>
      <c r="T3429" s="5" t="s">
        <v>93</v>
      </c>
      <c r="U3429" s="5" t="s">
        <v>105</v>
      </c>
    </row>
    <row r="3430" spans="1:21">
      <c r="A3430" s="6" t="s">
        <v>87</v>
      </c>
      <c r="B3430" s="7">
        <v>1</v>
      </c>
      <c r="C3430" s="5">
        <v>3689</v>
      </c>
      <c r="D3430" s="5">
        <v>42</v>
      </c>
      <c r="E3430" s="8" t="s">
        <v>4594</v>
      </c>
      <c r="F3430" s="8">
        <v>42151902</v>
      </c>
      <c r="G3430" s="5" t="s">
        <v>4596</v>
      </c>
      <c r="H3430" s="5" t="s">
        <v>223</v>
      </c>
      <c r="I3430" s="6" t="s">
        <v>91</v>
      </c>
      <c r="J3430" s="6" t="s">
        <v>91</v>
      </c>
      <c r="K3430" s="6" t="s">
        <v>91</v>
      </c>
      <c r="L3430" s="6" t="s">
        <v>91</v>
      </c>
      <c r="M3430" s="5" t="s">
        <v>92</v>
      </c>
      <c r="N3430" s="6" t="s">
        <v>91</v>
      </c>
      <c r="O3430" s="6" t="s">
        <v>91</v>
      </c>
      <c r="P3430" s="6" t="s">
        <v>91</v>
      </c>
      <c r="Q3430" s="6" t="s">
        <v>91</v>
      </c>
      <c r="R3430" s="5">
        <v>1</v>
      </c>
      <c r="S3430" s="5">
        <v>0</v>
      </c>
      <c r="T3430" s="5" t="s">
        <v>93</v>
      </c>
      <c r="U3430" s="5" t="s">
        <v>105</v>
      </c>
    </row>
    <row r="3431" spans="1:21">
      <c r="A3431" s="6" t="s">
        <v>87</v>
      </c>
      <c r="B3431" s="7">
        <v>1</v>
      </c>
      <c r="C3431" s="5">
        <v>3690</v>
      </c>
      <c r="D3431" s="5">
        <v>42</v>
      </c>
      <c r="E3431" s="8" t="s">
        <v>4594</v>
      </c>
      <c r="F3431" s="8">
        <v>42151903</v>
      </c>
      <c r="G3431" s="5" t="s">
        <v>4597</v>
      </c>
      <c r="H3431" s="5" t="s">
        <v>225</v>
      </c>
      <c r="I3431" s="6" t="s">
        <v>91</v>
      </c>
      <c r="J3431" s="6" t="s">
        <v>91</v>
      </c>
      <c r="K3431" s="6" t="s">
        <v>91</v>
      </c>
      <c r="L3431" s="6" t="s">
        <v>91</v>
      </c>
      <c r="M3431" s="5" t="s">
        <v>92</v>
      </c>
      <c r="N3431" s="6" t="s">
        <v>91</v>
      </c>
      <c r="O3431" s="6" t="s">
        <v>91</v>
      </c>
      <c r="P3431" s="6" t="s">
        <v>91</v>
      </c>
      <c r="Q3431" s="6" t="s">
        <v>91</v>
      </c>
      <c r="R3431" s="5">
        <v>1</v>
      </c>
      <c r="S3431" s="5">
        <v>0</v>
      </c>
      <c r="T3431" s="5" t="s">
        <v>93</v>
      </c>
      <c r="U3431" s="5" t="s">
        <v>105</v>
      </c>
    </row>
    <row r="3432" spans="1:21">
      <c r="A3432" s="6" t="s">
        <v>87</v>
      </c>
      <c r="B3432" s="7">
        <v>1</v>
      </c>
      <c r="C3432" s="5">
        <v>3692</v>
      </c>
      <c r="D3432" s="5">
        <v>42</v>
      </c>
      <c r="E3432" s="8" t="s">
        <v>4594</v>
      </c>
      <c r="F3432" s="8">
        <v>42151904</v>
      </c>
      <c r="G3432" s="5" t="s">
        <v>4598</v>
      </c>
      <c r="H3432" s="5" t="s">
        <v>227</v>
      </c>
      <c r="I3432" s="6" t="s">
        <v>91</v>
      </c>
      <c r="J3432" s="6" t="s">
        <v>91</v>
      </c>
      <c r="K3432" s="6" t="s">
        <v>91</v>
      </c>
      <c r="L3432" s="6" t="s">
        <v>91</v>
      </c>
      <c r="M3432" s="5" t="s">
        <v>92</v>
      </c>
      <c r="N3432" s="6" t="s">
        <v>91</v>
      </c>
      <c r="O3432" s="6" t="s">
        <v>91</v>
      </c>
      <c r="P3432" s="6" t="s">
        <v>91</v>
      </c>
      <c r="Q3432" s="6" t="s">
        <v>91</v>
      </c>
      <c r="R3432" s="5">
        <v>1</v>
      </c>
      <c r="S3432" s="5">
        <v>0</v>
      </c>
      <c r="T3432" s="5" t="s">
        <v>93</v>
      </c>
      <c r="U3432" s="5" t="s">
        <v>105</v>
      </c>
    </row>
    <row r="3433" spans="1:21">
      <c r="A3433" s="6" t="s">
        <v>87</v>
      </c>
      <c r="B3433" s="7">
        <v>1</v>
      </c>
      <c r="C3433" s="5">
        <v>3693</v>
      </c>
      <c r="D3433" s="5">
        <v>42</v>
      </c>
      <c r="E3433" s="8" t="s">
        <v>4489</v>
      </c>
      <c r="F3433" s="8">
        <v>421520</v>
      </c>
      <c r="G3433" s="5" t="s">
        <v>4599</v>
      </c>
      <c r="H3433" s="5" t="s">
        <v>4600</v>
      </c>
      <c r="I3433" s="5">
        <v>10065506311</v>
      </c>
      <c r="J3433" s="6" t="s">
        <v>91</v>
      </c>
      <c r="K3433" s="6" t="s">
        <v>91</v>
      </c>
      <c r="L3433" s="6" t="s">
        <v>91</v>
      </c>
      <c r="M3433" s="5" t="s">
        <v>92</v>
      </c>
      <c r="N3433" s="6" t="s">
        <v>91</v>
      </c>
      <c r="O3433" s="6" t="s">
        <v>91</v>
      </c>
      <c r="P3433" s="6" t="s">
        <v>91</v>
      </c>
      <c r="Q3433" s="6" t="s">
        <v>91</v>
      </c>
      <c r="R3433" s="5">
        <v>1</v>
      </c>
      <c r="S3433" s="5">
        <v>0</v>
      </c>
      <c r="T3433" s="5" t="s">
        <v>93</v>
      </c>
      <c r="U3433" s="5" t="s">
        <v>105</v>
      </c>
    </row>
    <row r="3434" spans="1:21">
      <c r="A3434" s="6" t="s">
        <v>87</v>
      </c>
      <c r="B3434" s="7">
        <v>1</v>
      </c>
      <c r="C3434" s="5">
        <v>3694</v>
      </c>
      <c r="D3434" s="5">
        <v>42</v>
      </c>
      <c r="E3434" s="8" t="s">
        <v>4601</v>
      </c>
      <c r="F3434" s="8">
        <v>42152001</v>
      </c>
      <c r="G3434" s="5" t="s">
        <v>4602</v>
      </c>
      <c r="H3434" s="5" t="s">
        <v>221</v>
      </c>
      <c r="I3434" s="6" t="s">
        <v>91</v>
      </c>
      <c r="J3434" s="6" t="s">
        <v>91</v>
      </c>
      <c r="K3434" s="6" t="s">
        <v>91</v>
      </c>
      <c r="L3434" s="6" t="s">
        <v>91</v>
      </c>
      <c r="M3434" s="5" t="s">
        <v>92</v>
      </c>
      <c r="N3434" s="6" t="s">
        <v>91</v>
      </c>
      <c r="O3434" s="6" t="s">
        <v>91</v>
      </c>
      <c r="P3434" s="6" t="s">
        <v>91</v>
      </c>
      <c r="Q3434" s="6" t="s">
        <v>91</v>
      </c>
      <c r="R3434" s="5">
        <v>1</v>
      </c>
      <c r="S3434" s="5">
        <v>0</v>
      </c>
      <c r="T3434" s="5" t="s">
        <v>93</v>
      </c>
      <c r="U3434" s="5" t="s">
        <v>105</v>
      </c>
    </row>
    <row r="3435" spans="1:21">
      <c r="A3435" s="6" t="s">
        <v>87</v>
      </c>
      <c r="B3435" s="7">
        <v>1</v>
      </c>
      <c r="C3435" s="5">
        <v>3695</v>
      </c>
      <c r="D3435" s="5">
        <v>42</v>
      </c>
      <c r="E3435" s="8" t="s">
        <v>4601</v>
      </c>
      <c r="F3435" s="8">
        <v>42152002</v>
      </c>
      <c r="G3435" s="5" t="s">
        <v>4603</v>
      </c>
      <c r="H3435" s="5" t="s">
        <v>223</v>
      </c>
      <c r="I3435" s="6" t="s">
        <v>91</v>
      </c>
      <c r="J3435" s="6" t="s">
        <v>91</v>
      </c>
      <c r="K3435" s="6" t="s">
        <v>91</v>
      </c>
      <c r="L3435" s="6" t="s">
        <v>91</v>
      </c>
      <c r="M3435" s="5" t="s">
        <v>92</v>
      </c>
      <c r="N3435" s="6" t="s">
        <v>91</v>
      </c>
      <c r="O3435" s="6" t="s">
        <v>91</v>
      </c>
      <c r="P3435" s="6" t="s">
        <v>91</v>
      </c>
      <c r="Q3435" s="6" t="s">
        <v>91</v>
      </c>
      <c r="R3435" s="5">
        <v>1</v>
      </c>
      <c r="S3435" s="5">
        <v>0</v>
      </c>
      <c r="T3435" s="5" t="s">
        <v>93</v>
      </c>
      <c r="U3435" s="5" t="s">
        <v>105</v>
      </c>
    </row>
    <row r="3436" spans="1:21">
      <c r="A3436" s="6" t="s">
        <v>87</v>
      </c>
      <c r="B3436" s="7">
        <v>1</v>
      </c>
      <c r="C3436" s="5">
        <v>3696</v>
      </c>
      <c r="D3436" s="5">
        <v>42</v>
      </c>
      <c r="E3436" s="8" t="s">
        <v>4601</v>
      </c>
      <c r="F3436" s="8">
        <v>42152003</v>
      </c>
      <c r="G3436" s="5" t="s">
        <v>4604</v>
      </c>
      <c r="H3436" s="5" t="s">
        <v>225</v>
      </c>
      <c r="I3436" s="6" t="s">
        <v>91</v>
      </c>
      <c r="J3436" s="6" t="s">
        <v>91</v>
      </c>
      <c r="K3436" s="6" t="s">
        <v>91</v>
      </c>
      <c r="L3436" s="6" t="s">
        <v>91</v>
      </c>
      <c r="M3436" s="5" t="s">
        <v>92</v>
      </c>
      <c r="N3436" s="6" t="s">
        <v>91</v>
      </c>
      <c r="O3436" s="6" t="s">
        <v>91</v>
      </c>
      <c r="P3436" s="6" t="s">
        <v>91</v>
      </c>
      <c r="Q3436" s="6" t="s">
        <v>91</v>
      </c>
      <c r="R3436" s="5">
        <v>1</v>
      </c>
      <c r="S3436" s="5">
        <v>0</v>
      </c>
      <c r="T3436" s="5" t="s">
        <v>93</v>
      </c>
      <c r="U3436" s="5" t="s">
        <v>105</v>
      </c>
    </row>
    <row r="3437" spans="1:21">
      <c r="A3437" s="6" t="s">
        <v>87</v>
      </c>
      <c r="B3437" s="7">
        <v>1</v>
      </c>
      <c r="C3437" s="5">
        <v>3698</v>
      </c>
      <c r="D3437" s="5">
        <v>42</v>
      </c>
      <c r="E3437" s="8" t="s">
        <v>4601</v>
      </c>
      <c r="F3437" s="8">
        <v>42152004</v>
      </c>
      <c r="G3437" s="5" t="s">
        <v>4605</v>
      </c>
      <c r="H3437" s="5" t="s">
        <v>227</v>
      </c>
      <c r="I3437" s="6" t="s">
        <v>91</v>
      </c>
      <c r="J3437" s="6" t="s">
        <v>91</v>
      </c>
      <c r="K3437" s="6" t="s">
        <v>91</v>
      </c>
      <c r="L3437" s="6" t="s">
        <v>91</v>
      </c>
      <c r="M3437" s="5" t="s">
        <v>92</v>
      </c>
      <c r="N3437" s="6" t="s">
        <v>91</v>
      </c>
      <c r="O3437" s="6" t="s">
        <v>91</v>
      </c>
      <c r="P3437" s="6" t="s">
        <v>91</v>
      </c>
      <c r="Q3437" s="6" t="s">
        <v>91</v>
      </c>
      <c r="R3437" s="5">
        <v>1</v>
      </c>
      <c r="S3437" s="5">
        <v>0</v>
      </c>
      <c r="T3437" s="5" t="s">
        <v>93</v>
      </c>
      <c r="U3437" s="5" t="s">
        <v>105</v>
      </c>
    </row>
    <row r="3438" spans="1:21">
      <c r="A3438" s="6" t="s">
        <v>87</v>
      </c>
      <c r="B3438" s="7">
        <v>1</v>
      </c>
      <c r="C3438" s="5">
        <v>3699</v>
      </c>
      <c r="D3438" s="5">
        <v>42</v>
      </c>
      <c r="E3438" s="8" t="s">
        <v>4489</v>
      </c>
      <c r="F3438" s="8">
        <v>421521</v>
      </c>
      <c r="G3438" s="5" t="s">
        <v>4606</v>
      </c>
      <c r="H3438" s="5" t="s">
        <v>4607</v>
      </c>
      <c r="I3438" s="5">
        <v>10065502815</v>
      </c>
      <c r="J3438" s="6" t="s">
        <v>91</v>
      </c>
      <c r="K3438" s="6" t="s">
        <v>91</v>
      </c>
      <c r="L3438" s="6" t="s">
        <v>91</v>
      </c>
      <c r="M3438" s="5" t="s">
        <v>92</v>
      </c>
      <c r="N3438" s="6" t="s">
        <v>91</v>
      </c>
      <c r="O3438" s="6" t="s">
        <v>91</v>
      </c>
      <c r="P3438" s="6" t="s">
        <v>91</v>
      </c>
      <c r="Q3438" s="6" t="s">
        <v>91</v>
      </c>
      <c r="R3438" s="5">
        <v>1</v>
      </c>
      <c r="S3438" s="5">
        <v>0</v>
      </c>
      <c r="T3438" s="5" t="s">
        <v>93</v>
      </c>
      <c r="U3438" s="5" t="s">
        <v>105</v>
      </c>
    </row>
    <row r="3439" spans="1:21">
      <c r="A3439" s="6" t="s">
        <v>87</v>
      </c>
      <c r="B3439" s="7">
        <v>1</v>
      </c>
      <c r="C3439" s="5">
        <v>3700</v>
      </c>
      <c r="D3439" s="5">
        <v>42</v>
      </c>
      <c r="E3439" s="8" t="s">
        <v>4608</v>
      </c>
      <c r="F3439" s="8">
        <v>42152101</v>
      </c>
      <c r="G3439" s="5" t="s">
        <v>4609</v>
      </c>
      <c r="H3439" s="5" t="s">
        <v>221</v>
      </c>
      <c r="I3439" s="6" t="s">
        <v>91</v>
      </c>
      <c r="J3439" s="6" t="s">
        <v>91</v>
      </c>
      <c r="K3439" s="6" t="s">
        <v>91</v>
      </c>
      <c r="L3439" s="6" t="s">
        <v>91</v>
      </c>
      <c r="M3439" s="5" t="s">
        <v>92</v>
      </c>
      <c r="N3439" s="6" t="s">
        <v>91</v>
      </c>
      <c r="O3439" s="6" t="s">
        <v>91</v>
      </c>
      <c r="P3439" s="6" t="s">
        <v>91</v>
      </c>
      <c r="Q3439" s="6" t="s">
        <v>91</v>
      </c>
      <c r="R3439" s="5">
        <v>1</v>
      </c>
      <c r="S3439" s="5">
        <v>0</v>
      </c>
      <c r="T3439" s="5" t="s">
        <v>93</v>
      </c>
      <c r="U3439" s="5" t="s">
        <v>105</v>
      </c>
    </row>
    <row r="3440" spans="1:21">
      <c r="A3440" s="6" t="s">
        <v>87</v>
      </c>
      <c r="B3440" s="7">
        <v>1</v>
      </c>
      <c r="C3440" s="5">
        <v>3701</v>
      </c>
      <c r="D3440" s="5">
        <v>42</v>
      </c>
      <c r="E3440" s="8" t="s">
        <v>4608</v>
      </c>
      <c r="F3440" s="8">
        <v>42152102</v>
      </c>
      <c r="G3440" s="5" t="s">
        <v>4610</v>
      </c>
      <c r="H3440" s="5" t="s">
        <v>223</v>
      </c>
      <c r="I3440" s="6" t="s">
        <v>91</v>
      </c>
      <c r="J3440" s="6" t="s">
        <v>91</v>
      </c>
      <c r="K3440" s="6" t="s">
        <v>91</v>
      </c>
      <c r="L3440" s="6" t="s">
        <v>91</v>
      </c>
      <c r="M3440" s="5" t="s">
        <v>92</v>
      </c>
      <c r="N3440" s="6" t="s">
        <v>91</v>
      </c>
      <c r="O3440" s="6" t="s">
        <v>91</v>
      </c>
      <c r="P3440" s="6" t="s">
        <v>91</v>
      </c>
      <c r="Q3440" s="6" t="s">
        <v>91</v>
      </c>
      <c r="R3440" s="5">
        <v>1</v>
      </c>
      <c r="S3440" s="5">
        <v>0</v>
      </c>
      <c r="T3440" s="5" t="s">
        <v>93</v>
      </c>
      <c r="U3440" s="5" t="s">
        <v>105</v>
      </c>
    </row>
    <row r="3441" spans="1:21">
      <c r="A3441" s="6" t="s">
        <v>87</v>
      </c>
      <c r="B3441" s="7">
        <v>1</v>
      </c>
      <c r="C3441" s="5">
        <v>3702</v>
      </c>
      <c r="D3441" s="5">
        <v>42</v>
      </c>
      <c r="E3441" s="8" t="s">
        <v>4608</v>
      </c>
      <c r="F3441" s="8">
        <v>42152103</v>
      </c>
      <c r="G3441" s="5" t="s">
        <v>4611</v>
      </c>
      <c r="H3441" s="5" t="s">
        <v>225</v>
      </c>
      <c r="I3441" s="6" t="s">
        <v>91</v>
      </c>
      <c r="J3441" s="6" t="s">
        <v>91</v>
      </c>
      <c r="K3441" s="6" t="s">
        <v>91</v>
      </c>
      <c r="L3441" s="6" t="s">
        <v>91</v>
      </c>
      <c r="M3441" s="5" t="s">
        <v>92</v>
      </c>
      <c r="N3441" s="6" t="s">
        <v>91</v>
      </c>
      <c r="O3441" s="6" t="s">
        <v>91</v>
      </c>
      <c r="P3441" s="6" t="s">
        <v>91</v>
      </c>
      <c r="Q3441" s="6" t="s">
        <v>91</v>
      </c>
      <c r="R3441" s="5">
        <v>1</v>
      </c>
      <c r="S3441" s="5">
        <v>0</v>
      </c>
      <c r="T3441" s="5" t="s">
        <v>93</v>
      </c>
      <c r="U3441" s="5" t="s">
        <v>105</v>
      </c>
    </row>
    <row r="3442" spans="1:21">
      <c r="A3442" s="6" t="s">
        <v>87</v>
      </c>
      <c r="B3442" s="7">
        <v>1</v>
      </c>
      <c r="C3442" s="5">
        <v>3704</v>
      </c>
      <c r="D3442" s="5">
        <v>42</v>
      </c>
      <c r="E3442" s="8" t="s">
        <v>4608</v>
      </c>
      <c r="F3442" s="8">
        <v>42152104</v>
      </c>
      <c r="G3442" s="5" t="s">
        <v>4612</v>
      </c>
      <c r="H3442" s="5" t="s">
        <v>227</v>
      </c>
      <c r="I3442" s="6" t="s">
        <v>91</v>
      </c>
      <c r="J3442" s="6" t="s">
        <v>91</v>
      </c>
      <c r="K3442" s="6" t="s">
        <v>91</v>
      </c>
      <c r="L3442" s="6" t="s">
        <v>91</v>
      </c>
      <c r="M3442" s="5" t="s">
        <v>92</v>
      </c>
      <c r="N3442" s="6" t="s">
        <v>91</v>
      </c>
      <c r="O3442" s="6" t="s">
        <v>91</v>
      </c>
      <c r="P3442" s="6" t="s">
        <v>91</v>
      </c>
      <c r="Q3442" s="6" t="s">
        <v>91</v>
      </c>
      <c r="R3442" s="5">
        <v>1</v>
      </c>
      <c r="S3442" s="5">
        <v>0</v>
      </c>
      <c r="T3442" s="5" t="s">
        <v>93</v>
      </c>
      <c r="U3442" s="5" t="s">
        <v>105</v>
      </c>
    </row>
    <row r="3443" spans="1:21">
      <c r="A3443" s="6" t="s">
        <v>87</v>
      </c>
      <c r="B3443" s="7">
        <v>1</v>
      </c>
      <c r="C3443" s="5">
        <v>3705</v>
      </c>
      <c r="D3443" s="5">
        <v>42</v>
      </c>
      <c r="E3443" s="8" t="s">
        <v>4489</v>
      </c>
      <c r="F3443" s="8">
        <v>421522</v>
      </c>
      <c r="G3443" s="5" t="s">
        <v>4613</v>
      </c>
      <c r="H3443" s="5" t="s">
        <v>4614</v>
      </c>
      <c r="I3443" s="5">
        <v>10065505144</v>
      </c>
      <c r="J3443" s="6" t="s">
        <v>91</v>
      </c>
      <c r="K3443" s="6" t="s">
        <v>91</v>
      </c>
      <c r="L3443" s="6" t="s">
        <v>91</v>
      </c>
      <c r="M3443" s="5" t="s">
        <v>92</v>
      </c>
      <c r="N3443" s="6" t="s">
        <v>91</v>
      </c>
      <c r="O3443" s="6" t="s">
        <v>91</v>
      </c>
      <c r="P3443" s="6" t="s">
        <v>91</v>
      </c>
      <c r="Q3443" s="6" t="s">
        <v>91</v>
      </c>
      <c r="R3443" s="5">
        <v>1</v>
      </c>
      <c r="S3443" s="5">
        <v>0</v>
      </c>
      <c r="T3443" s="5" t="s">
        <v>93</v>
      </c>
      <c r="U3443" s="5" t="s">
        <v>105</v>
      </c>
    </row>
    <row r="3444" spans="1:21">
      <c r="A3444" s="6" t="s">
        <v>87</v>
      </c>
      <c r="B3444" s="7">
        <v>1</v>
      </c>
      <c r="C3444" s="5">
        <v>3706</v>
      </c>
      <c r="D3444" s="5">
        <v>42</v>
      </c>
      <c r="E3444" s="8" t="s">
        <v>4615</v>
      </c>
      <c r="F3444" s="8">
        <v>42152201</v>
      </c>
      <c r="G3444" s="5" t="s">
        <v>4616</v>
      </c>
      <c r="H3444" s="5" t="s">
        <v>221</v>
      </c>
      <c r="I3444" s="6" t="s">
        <v>91</v>
      </c>
      <c r="J3444" s="6" t="s">
        <v>91</v>
      </c>
      <c r="K3444" s="6" t="s">
        <v>91</v>
      </c>
      <c r="L3444" s="6" t="s">
        <v>91</v>
      </c>
      <c r="M3444" s="5" t="s">
        <v>92</v>
      </c>
      <c r="N3444" s="6" t="s">
        <v>91</v>
      </c>
      <c r="O3444" s="6" t="s">
        <v>91</v>
      </c>
      <c r="P3444" s="6" t="s">
        <v>91</v>
      </c>
      <c r="Q3444" s="6" t="s">
        <v>91</v>
      </c>
      <c r="R3444" s="5">
        <v>1</v>
      </c>
      <c r="S3444" s="5">
        <v>0</v>
      </c>
      <c r="T3444" s="5" t="s">
        <v>93</v>
      </c>
      <c r="U3444" s="5" t="s">
        <v>105</v>
      </c>
    </row>
    <row r="3445" spans="1:21">
      <c r="A3445" s="6" t="s">
        <v>87</v>
      </c>
      <c r="B3445" s="7">
        <v>1</v>
      </c>
      <c r="C3445" s="5">
        <v>3707</v>
      </c>
      <c r="D3445" s="5">
        <v>42</v>
      </c>
      <c r="E3445" s="8" t="s">
        <v>4615</v>
      </c>
      <c r="F3445" s="8">
        <v>42152202</v>
      </c>
      <c r="G3445" s="5" t="s">
        <v>4617</v>
      </c>
      <c r="H3445" s="5" t="s">
        <v>223</v>
      </c>
      <c r="I3445" s="6" t="s">
        <v>91</v>
      </c>
      <c r="J3445" s="6" t="s">
        <v>91</v>
      </c>
      <c r="K3445" s="6" t="s">
        <v>91</v>
      </c>
      <c r="L3445" s="6" t="s">
        <v>91</v>
      </c>
      <c r="M3445" s="5" t="s">
        <v>92</v>
      </c>
      <c r="N3445" s="6" t="s">
        <v>91</v>
      </c>
      <c r="O3445" s="6" t="s">
        <v>91</v>
      </c>
      <c r="P3445" s="6" t="s">
        <v>91</v>
      </c>
      <c r="Q3445" s="6" t="s">
        <v>91</v>
      </c>
      <c r="R3445" s="5">
        <v>1</v>
      </c>
      <c r="S3445" s="5">
        <v>0</v>
      </c>
      <c r="T3445" s="5" t="s">
        <v>93</v>
      </c>
      <c r="U3445" s="5" t="s">
        <v>105</v>
      </c>
    </row>
    <row r="3446" spans="1:21">
      <c r="A3446" s="6" t="s">
        <v>87</v>
      </c>
      <c r="B3446" s="7">
        <v>1</v>
      </c>
      <c r="C3446" s="5">
        <v>3708</v>
      </c>
      <c r="D3446" s="5">
        <v>42</v>
      </c>
      <c r="E3446" s="8" t="s">
        <v>4615</v>
      </c>
      <c r="F3446" s="8">
        <v>42152203</v>
      </c>
      <c r="G3446" s="5" t="s">
        <v>4618</v>
      </c>
      <c r="H3446" s="5" t="s">
        <v>225</v>
      </c>
      <c r="I3446" s="6" t="s">
        <v>91</v>
      </c>
      <c r="J3446" s="6" t="s">
        <v>91</v>
      </c>
      <c r="K3446" s="6" t="s">
        <v>91</v>
      </c>
      <c r="L3446" s="6" t="s">
        <v>91</v>
      </c>
      <c r="M3446" s="5" t="s">
        <v>92</v>
      </c>
      <c r="N3446" s="6" t="s">
        <v>91</v>
      </c>
      <c r="O3446" s="6" t="s">
        <v>91</v>
      </c>
      <c r="P3446" s="6" t="s">
        <v>91</v>
      </c>
      <c r="Q3446" s="6" t="s">
        <v>91</v>
      </c>
      <c r="R3446" s="5">
        <v>1</v>
      </c>
      <c r="S3446" s="5">
        <v>0</v>
      </c>
      <c r="T3446" s="5" t="s">
        <v>93</v>
      </c>
      <c r="U3446" s="5" t="s">
        <v>105</v>
      </c>
    </row>
    <row r="3447" spans="1:21">
      <c r="A3447" s="6" t="s">
        <v>87</v>
      </c>
      <c r="B3447" s="7">
        <v>1</v>
      </c>
      <c r="C3447" s="5">
        <v>3710</v>
      </c>
      <c r="D3447" s="5">
        <v>42</v>
      </c>
      <c r="E3447" s="8" t="s">
        <v>4615</v>
      </c>
      <c r="F3447" s="8">
        <v>42152204</v>
      </c>
      <c r="G3447" s="5" t="s">
        <v>4619</v>
      </c>
      <c r="H3447" s="5" t="s">
        <v>227</v>
      </c>
      <c r="I3447" s="6" t="s">
        <v>91</v>
      </c>
      <c r="J3447" s="6" t="s">
        <v>91</v>
      </c>
      <c r="K3447" s="6" t="s">
        <v>91</v>
      </c>
      <c r="L3447" s="6" t="s">
        <v>91</v>
      </c>
      <c r="M3447" s="5" t="s">
        <v>92</v>
      </c>
      <c r="N3447" s="6" t="s">
        <v>91</v>
      </c>
      <c r="O3447" s="6" t="s">
        <v>91</v>
      </c>
      <c r="P3447" s="6" t="s">
        <v>91</v>
      </c>
      <c r="Q3447" s="6" t="s">
        <v>91</v>
      </c>
      <c r="R3447" s="5">
        <v>1</v>
      </c>
      <c r="S3447" s="5">
        <v>0</v>
      </c>
      <c r="T3447" s="5" t="s">
        <v>93</v>
      </c>
      <c r="U3447" s="5" t="s">
        <v>105</v>
      </c>
    </row>
    <row r="3448" spans="1:21">
      <c r="A3448" s="6" t="s">
        <v>87</v>
      </c>
      <c r="B3448" s="7">
        <v>1</v>
      </c>
      <c r="C3448" s="5">
        <v>3711</v>
      </c>
      <c r="D3448" s="5">
        <v>42</v>
      </c>
      <c r="E3448" s="8" t="s">
        <v>4489</v>
      </c>
      <c r="F3448" s="8">
        <v>421523</v>
      </c>
      <c r="G3448" s="5" t="s">
        <v>4620</v>
      </c>
      <c r="H3448" s="5" t="s">
        <v>4621</v>
      </c>
      <c r="I3448" s="6" t="s">
        <v>91</v>
      </c>
      <c r="J3448" s="6" t="s">
        <v>91</v>
      </c>
      <c r="K3448" s="6" t="s">
        <v>91</v>
      </c>
      <c r="L3448" s="6" t="s">
        <v>91</v>
      </c>
      <c r="M3448" s="5" t="s">
        <v>92</v>
      </c>
      <c r="N3448" s="6" t="s">
        <v>91</v>
      </c>
      <c r="O3448" s="6" t="s">
        <v>91</v>
      </c>
      <c r="P3448" s="6" t="s">
        <v>91</v>
      </c>
      <c r="Q3448" s="6" t="s">
        <v>91</v>
      </c>
      <c r="R3448" s="5">
        <v>1</v>
      </c>
      <c r="S3448" s="5">
        <v>0</v>
      </c>
      <c r="T3448" s="5" t="s">
        <v>93</v>
      </c>
      <c r="U3448" s="5" t="s">
        <v>105</v>
      </c>
    </row>
    <row r="3449" spans="1:21">
      <c r="A3449" s="6" t="s">
        <v>87</v>
      </c>
      <c r="B3449" s="7">
        <v>1</v>
      </c>
      <c r="C3449" s="5">
        <v>3712</v>
      </c>
      <c r="D3449" s="5">
        <v>42</v>
      </c>
      <c r="E3449" s="8" t="s">
        <v>4622</v>
      </c>
      <c r="F3449" s="8">
        <v>42152301</v>
      </c>
      <c r="G3449" s="5" t="s">
        <v>4623</v>
      </c>
      <c r="H3449" s="5" t="s">
        <v>221</v>
      </c>
      <c r="I3449" s="6" t="s">
        <v>91</v>
      </c>
      <c r="J3449" s="6" t="s">
        <v>91</v>
      </c>
      <c r="K3449" s="6" t="s">
        <v>91</v>
      </c>
      <c r="L3449" s="6" t="s">
        <v>91</v>
      </c>
      <c r="M3449" s="5" t="s">
        <v>92</v>
      </c>
      <c r="N3449" s="6" t="s">
        <v>91</v>
      </c>
      <c r="O3449" s="6" t="s">
        <v>91</v>
      </c>
      <c r="P3449" s="6" t="s">
        <v>91</v>
      </c>
      <c r="Q3449" s="6" t="s">
        <v>91</v>
      </c>
      <c r="R3449" s="5">
        <v>1</v>
      </c>
      <c r="S3449" s="5">
        <v>0</v>
      </c>
      <c r="T3449" s="5" t="s">
        <v>93</v>
      </c>
      <c r="U3449" s="5" t="s">
        <v>105</v>
      </c>
    </row>
    <row r="3450" spans="1:21">
      <c r="A3450" s="6" t="s">
        <v>87</v>
      </c>
      <c r="B3450" s="7">
        <v>1</v>
      </c>
      <c r="C3450" s="5">
        <v>3713</v>
      </c>
      <c r="D3450" s="5">
        <v>42</v>
      </c>
      <c r="E3450" s="8" t="s">
        <v>4622</v>
      </c>
      <c r="F3450" s="8">
        <v>42152302</v>
      </c>
      <c r="G3450" s="5" t="s">
        <v>4624</v>
      </c>
      <c r="H3450" s="5" t="s">
        <v>223</v>
      </c>
      <c r="I3450" s="6" t="s">
        <v>91</v>
      </c>
      <c r="J3450" s="6" t="s">
        <v>91</v>
      </c>
      <c r="K3450" s="6" t="s">
        <v>91</v>
      </c>
      <c r="L3450" s="6" t="s">
        <v>91</v>
      </c>
      <c r="M3450" s="5" t="s">
        <v>92</v>
      </c>
      <c r="N3450" s="6" t="s">
        <v>91</v>
      </c>
      <c r="O3450" s="6" t="s">
        <v>91</v>
      </c>
      <c r="P3450" s="6" t="s">
        <v>91</v>
      </c>
      <c r="Q3450" s="6" t="s">
        <v>91</v>
      </c>
      <c r="R3450" s="5">
        <v>1</v>
      </c>
      <c r="S3450" s="5">
        <v>0</v>
      </c>
      <c r="T3450" s="5" t="s">
        <v>93</v>
      </c>
      <c r="U3450" s="5" t="s">
        <v>105</v>
      </c>
    </row>
    <row r="3451" spans="1:21">
      <c r="A3451" s="6" t="s">
        <v>87</v>
      </c>
      <c r="B3451" s="7">
        <v>1</v>
      </c>
      <c r="C3451" s="5">
        <v>3714</v>
      </c>
      <c r="D3451" s="5">
        <v>42</v>
      </c>
      <c r="E3451" s="8" t="s">
        <v>4622</v>
      </c>
      <c r="F3451" s="8">
        <v>42152303</v>
      </c>
      <c r="G3451" s="5" t="s">
        <v>4625</v>
      </c>
      <c r="H3451" s="5" t="s">
        <v>225</v>
      </c>
      <c r="I3451" s="6" t="s">
        <v>91</v>
      </c>
      <c r="J3451" s="6" t="s">
        <v>91</v>
      </c>
      <c r="K3451" s="6" t="s">
        <v>91</v>
      </c>
      <c r="L3451" s="6" t="s">
        <v>91</v>
      </c>
      <c r="M3451" s="5" t="s">
        <v>92</v>
      </c>
      <c r="N3451" s="6" t="s">
        <v>91</v>
      </c>
      <c r="O3451" s="6" t="s">
        <v>91</v>
      </c>
      <c r="P3451" s="6" t="s">
        <v>91</v>
      </c>
      <c r="Q3451" s="6" t="s">
        <v>91</v>
      </c>
      <c r="R3451" s="5">
        <v>1</v>
      </c>
      <c r="S3451" s="5">
        <v>0</v>
      </c>
      <c r="T3451" s="5" t="s">
        <v>93</v>
      </c>
      <c r="U3451" s="5" t="s">
        <v>105</v>
      </c>
    </row>
    <row r="3452" spans="1:21">
      <c r="A3452" s="6" t="s">
        <v>87</v>
      </c>
      <c r="B3452" s="7">
        <v>1</v>
      </c>
      <c r="C3452" s="5">
        <v>3715</v>
      </c>
      <c r="D3452" s="5">
        <v>42</v>
      </c>
      <c r="E3452" s="8" t="s">
        <v>4622</v>
      </c>
      <c r="F3452" s="8">
        <v>42152304</v>
      </c>
      <c r="G3452" s="5" t="s">
        <v>4626</v>
      </c>
      <c r="H3452" s="5" t="s">
        <v>227</v>
      </c>
      <c r="I3452" s="6" t="s">
        <v>91</v>
      </c>
      <c r="J3452" s="6" t="s">
        <v>91</v>
      </c>
      <c r="K3452" s="6" t="s">
        <v>91</v>
      </c>
      <c r="L3452" s="6" t="s">
        <v>91</v>
      </c>
      <c r="M3452" s="5" t="s">
        <v>92</v>
      </c>
      <c r="N3452" s="6" t="s">
        <v>91</v>
      </c>
      <c r="O3452" s="6" t="s">
        <v>91</v>
      </c>
      <c r="P3452" s="6" t="s">
        <v>91</v>
      </c>
      <c r="Q3452" s="6" t="s">
        <v>91</v>
      </c>
      <c r="R3452" s="5">
        <v>1</v>
      </c>
      <c r="S3452" s="5">
        <v>0</v>
      </c>
      <c r="T3452" s="5" t="s">
        <v>93</v>
      </c>
      <c r="U3452" s="5" t="s">
        <v>105</v>
      </c>
    </row>
    <row r="3453" spans="1:21">
      <c r="A3453" s="6" t="s">
        <v>87</v>
      </c>
      <c r="B3453" s="7">
        <v>1</v>
      </c>
      <c r="C3453" s="5">
        <v>3716</v>
      </c>
      <c r="D3453" s="5">
        <v>42</v>
      </c>
      <c r="E3453" s="8" t="s">
        <v>4489</v>
      </c>
      <c r="F3453" s="8">
        <v>421524</v>
      </c>
      <c r="G3453" s="5" t="s">
        <v>4627</v>
      </c>
      <c r="H3453" s="5" t="s">
        <v>4628</v>
      </c>
      <c r="I3453" s="6" t="s">
        <v>91</v>
      </c>
      <c r="J3453" s="6" t="s">
        <v>91</v>
      </c>
      <c r="K3453" s="6" t="s">
        <v>91</v>
      </c>
      <c r="L3453" s="6" t="s">
        <v>91</v>
      </c>
      <c r="M3453" s="5" t="s">
        <v>92</v>
      </c>
      <c r="N3453" s="6" t="s">
        <v>91</v>
      </c>
      <c r="O3453" s="6" t="s">
        <v>91</v>
      </c>
      <c r="P3453" s="6" t="s">
        <v>91</v>
      </c>
      <c r="Q3453" s="6" t="s">
        <v>91</v>
      </c>
      <c r="R3453" s="5">
        <v>1</v>
      </c>
      <c r="S3453" s="5">
        <v>0</v>
      </c>
      <c r="T3453" s="5" t="s">
        <v>93</v>
      </c>
      <c r="U3453" s="5" t="s">
        <v>105</v>
      </c>
    </row>
    <row r="3454" spans="1:21">
      <c r="A3454" s="6" t="s">
        <v>87</v>
      </c>
      <c r="B3454" s="7">
        <v>1</v>
      </c>
      <c r="C3454" s="5">
        <v>3717</v>
      </c>
      <c r="D3454" s="5">
        <v>42</v>
      </c>
      <c r="E3454" s="8" t="s">
        <v>4629</v>
      </c>
      <c r="F3454" s="8">
        <v>42152401</v>
      </c>
      <c r="G3454" s="5" t="s">
        <v>4630</v>
      </c>
      <c r="H3454" s="5" t="s">
        <v>221</v>
      </c>
      <c r="I3454" s="6" t="s">
        <v>91</v>
      </c>
      <c r="J3454" s="6" t="s">
        <v>91</v>
      </c>
      <c r="K3454" s="6" t="s">
        <v>91</v>
      </c>
      <c r="L3454" s="6" t="s">
        <v>91</v>
      </c>
      <c r="M3454" s="5" t="s">
        <v>92</v>
      </c>
      <c r="N3454" s="6" t="s">
        <v>91</v>
      </c>
      <c r="O3454" s="6" t="s">
        <v>91</v>
      </c>
      <c r="P3454" s="6" t="s">
        <v>91</v>
      </c>
      <c r="Q3454" s="6" t="s">
        <v>91</v>
      </c>
      <c r="R3454" s="5">
        <v>1</v>
      </c>
      <c r="S3454" s="5">
        <v>0</v>
      </c>
      <c r="T3454" s="5" t="s">
        <v>93</v>
      </c>
      <c r="U3454" s="5" t="s">
        <v>105</v>
      </c>
    </row>
    <row r="3455" spans="1:21">
      <c r="A3455" s="6" t="s">
        <v>87</v>
      </c>
      <c r="B3455" s="7">
        <v>1</v>
      </c>
      <c r="C3455" s="5">
        <v>3718</v>
      </c>
      <c r="D3455" s="5">
        <v>42</v>
      </c>
      <c r="E3455" s="8" t="s">
        <v>4629</v>
      </c>
      <c r="F3455" s="8">
        <v>42152402</v>
      </c>
      <c r="G3455" s="5" t="s">
        <v>4631</v>
      </c>
      <c r="H3455" s="5" t="s">
        <v>223</v>
      </c>
      <c r="I3455" s="6" t="s">
        <v>91</v>
      </c>
      <c r="J3455" s="6" t="s">
        <v>91</v>
      </c>
      <c r="K3455" s="6" t="s">
        <v>91</v>
      </c>
      <c r="L3455" s="6" t="s">
        <v>91</v>
      </c>
      <c r="M3455" s="5" t="s">
        <v>92</v>
      </c>
      <c r="N3455" s="6" t="s">
        <v>91</v>
      </c>
      <c r="O3455" s="6" t="s">
        <v>91</v>
      </c>
      <c r="P3455" s="6" t="s">
        <v>91</v>
      </c>
      <c r="Q3455" s="6" t="s">
        <v>91</v>
      </c>
      <c r="R3455" s="5">
        <v>1</v>
      </c>
      <c r="S3455" s="5">
        <v>0</v>
      </c>
      <c r="T3455" s="5" t="s">
        <v>93</v>
      </c>
      <c r="U3455" s="5" t="s">
        <v>105</v>
      </c>
    </row>
    <row r="3456" spans="1:21">
      <c r="A3456" s="6" t="s">
        <v>87</v>
      </c>
      <c r="B3456" s="7">
        <v>1</v>
      </c>
      <c r="C3456" s="5">
        <v>3719</v>
      </c>
      <c r="D3456" s="5">
        <v>42</v>
      </c>
      <c r="E3456" s="8" t="s">
        <v>4629</v>
      </c>
      <c r="F3456" s="8">
        <v>42152403</v>
      </c>
      <c r="G3456" s="5" t="s">
        <v>4632</v>
      </c>
      <c r="H3456" s="5" t="s">
        <v>225</v>
      </c>
      <c r="I3456" s="6" t="s">
        <v>91</v>
      </c>
      <c r="J3456" s="6" t="s">
        <v>91</v>
      </c>
      <c r="K3456" s="6" t="s">
        <v>91</v>
      </c>
      <c r="L3456" s="6" t="s">
        <v>91</v>
      </c>
      <c r="M3456" s="5" t="s">
        <v>92</v>
      </c>
      <c r="N3456" s="6" t="s">
        <v>91</v>
      </c>
      <c r="O3456" s="6" t="s">
        <v>91</v>
      </c>
      <c r="P3456" s="6" t="s">
        <v>91</v>
      </c>
      <c r="Q3456" s="6" t="s">
        <v>91</v>
      </c>
      <c r="R3456" s="5">
        <v>1</v>
      </c>
      <c r="S3456" s="5">
        <v>0</v>
      </c>
      <c r="T3456" s="5" t="s">
        <v>93</v>
      </c>
      <c r="U3456" s="5" t="s">
        <v>105</v>
      </c>
    </row>
    <row r="3457" spans="1:21">
      <c r="A3457" s="6" t="s">
        <v>87</v>
      </c>
      <c r="B3457" s="7">
        <v>1</v>
      </c>
      <c r="C3457" s="5">
        <v>3720</v>
      </c>
      <c r="D3457" s="5">
        <v>42</v>
      </c>
      <c r="E3457" s="8" t="s">
        <v>4629</v>
      </c>
      <c r="F3457" s="8">
        <v>42152404</v>
      </c>
      <c r="G3457" s="5" t="s">
        <v>4633</v>
      </c>
      <c r="H3457" s="5" t="s">
        <v>227</v>
      </c>
      <c r="I3457" s="6" t="s">
        <v>91</v>
      </c>
      <c r="J3457" s="6" t="s">
        <v>91</v>
      </c>
      <c r="K3457" s="6" t="s">
        <v>91</v>
      </c>
      <c r="L3457" s="6" t="s">
        <v>91</v>
      </c>
      <c r="M3457" s="5" t="s">
        <v>92</v>
      </c>
      <c r="N3457" s="6" t="s">
        <v>91</v>
      </c>
      <c r="O3457" s="6" t="s">
        <v>91</v>
      </c>
      <c r="P3457" s="6" t="s">
        <v>91</v>
      </c>
      <c r="Q3457" s="6" t="s">
        <v>91</v>
      </c>
      <c r="R3457" s="5">
        <v>1</v>
      </c>
      <c r="S3457" s="5">
        <v>0</v>
      </c>
      <c r="T3457" s="5" t="s">
        <v>93</v>
      </c>
      <c r="U3457" s="5" t="s">
        <v>105</v>
      </c>
    </row>
    <row r="3458" spans="1:21">
      <c r="A3458" s="6" t="s">
        <v>87</v>
      </c>
      <c r="B3458" s="7">
        <v>1</v>
      </c>
      <c r="C3458" s="5">
        <v>3721</v>
      </c>
      <c r="D3458" s="5">
        <v>42</v>
      </c>
      <c r="E3458" s="8" t="s">
        <v>4489</v>
      </c>
      <c r="F3458" s="8">
        <v>421525</v>
      </c>
      <c r="G3458" s="5" t="s">
        <v>4634</v>
      </c>
      <c r="H3458" s="5" t="s">
        <v>4635</v>
      </c>
      <c r="I3458" s="5">
        <v>10065506349</v>
      </c>
      <c r="J3458" s="6" t="s">
        <v>91</v>
      </c>
      <c r="K3458" s="6" t="s">
        <v>91</v>
      </c>
      <c r="L3458" s="6" t="s">
        <v>91</v>
      </c>
      <c r="M3458" s="5" t="s">
        <v>92</v>
      </c>
      <c r="N3458" s="6" t="s">
        <v>91</v>
      </c>
      <c r="O3458" s="6" t="s">
        <v>91</v>
      </c>
      <c r="P3458" s="6" t="s">
        <v>91</v>
      </c>
      <c r="Q3458" s="6" t="s">
        <v>91</v>
      </c>
      <c r="R3458" s="5">
        <v>1</v>
      </c>
      <c r="S3458" s="5">
        <v>0</v>
      </c>
      <c r="T3458" s="5" t="s">
        <v>93</v>
      </c>
      <c r="U3458" s="5" t="s">
        <v>105</v>
      </c>
    </row>
    <row r="3459" spans="1:21">
      <c r="A3459" s="6" t="s">
        <v>87</v>
      </c>
      <c r="B3459" s="7">
        <v>1</v>
      </c>
      <c r="C3459" s="5">
        <v>3722</v>
      </c>
      <c r="D3459" s="5">
        <v>42</v>
      </c>
      <c r="E3459" s="8" t="s">
        <v>4636</v>
      </c>
      <c r="F3459" s="8">
        <v>42152501</v>
      </c>
      <c r="G3459" s="5" t="s">
        <v>4637</v>
      </c>
      <c r="H3459" s="5" t="s">
        <v>221</v>
      </c>
      <c r="I3459" s="6" t="s">
        <v>91</v>
      </c>
      <c r="J3459" s="6" t="s">
        <v>91</v>
      </c>
      <c r="K3459" s="6" t="s">
        <v>91</v>
      </c>
      <c r="L3459" s="6" t="s">
        <v>91</v>
      </c>
      <c r="M3459" s="5" t="s">
        <v>92</v>
      </c>
      <c r="N3459" s="6" t="s">
        <v>91</v>
      </c>
      <c r="O3459" s="6" t="s">
        <v>91</v>
      </c>
      <c r="P3459" s="6" t="s">
        <v>91</v>
      </c>
      <c r="Q3459" s="6" t="s">
        <v>91</v>
      </c>
      <c r="R3459" s="5">
        <v>1</v>
      </c>
      <c r="S3459" s="5">
        <v>0</v>
      </c>
      <c r="T3459" s="5" t="s">
        <v>93</v>
      </c>
      <c r="U3459" s="5" t="s">
        <v>105</v>
      </c>
    </row>
    <row r="3460" spans="1:21">
      <c r="A3460" s="6" t="s">
        <v>87</v>
      </c>
      <c r="B3460" s="7">
        <v>1</v>
      </c>
      <c r="C3460" s="5">
        <v>3723</v>
      </c>
      <c r="D3460" s="5">
        <v>42</v>
      </c>
      <c r="E3460" s="8" t="s">
        <v>4636</v>
      </c>
      <c r="F3460" s="8">
        <v>42152502</v>
      </c>
      <c r="G3460" s="5" t="s">
        <v>4638</v>
      </c>
      <c r="H3460" s="5" t="s">
        <v>223</v>
      </c>
      <c r="I3460" s="6" t="s">
        <v>91</v>
      </c>
      <c r="J3460" s="6" t="s">
        <v>91</v>
      </c>
      <c r="K3460" s="6" t="s">
        <v>91</v>
      </c>
      <c r="L3460" s="6" t="s">
        <v>91</v>
      </c>
      <c r="M3460" s="5" t="s">
        <v>92</v>
      </c>
      <c r="N3460" s="6" t="s">
        <v>91</v>
      </c>
      <c r="O3460" s="6" t="s">
        <v>91</v>
      </c>
      <c r="P3460" s="6" t="s">
        <v>91</v>
      </c>
      <c r="Q3460" s="6" t="s">
        <v>91</v>
      </c>
      <c r="R3460" s="5">
        <v>1</v>
      </c>
      <c r="S3460" s="5">
        <v>0</v>
      </c>
      <c r="T3460" s="5" t="s">
        <v>93</v>
      </c>
      <c r="U3460" s="5" t="s">
        <v>105</v>
      </c>
    </row>
    <row r="3461" spans="1:21">
      <c r="A3461" s="6" t="s">
        <v>87</v>
      </c>
      <c r="B3461" s="7">
        <v>1</v>
      </c>
      <c r="C3461" s="5">
        <v>3724</v>
      </c>
      <c r="D3461" s="5">
        <v>42</v>
      </c>
      <c r="E3461" s="8" t="s">
        <v>4636</v>
      </c>
      <c r="F3461" s="8">
        <v>42152503</v>
      </c>
      <c r="G3461" s="5" t="s">
        <v>4639</v>
      </c>
      <c r="H3461" s="5" t="s">
        <v>225</v>
      </c>
      <c r="I3461" s="6" t="s">
        <v>91</v>
      </c>
      <c r="J3461" s="6" t="s">
        <v>91</v>
      </c>
      <c r="K3461" s="6" t="s">
        <v>91</v>
      </c>
      <c r="L3461" s="6" t="s">
        <v>91</v>
      </c>
      <c r="M3461" s="5" t="s">
        <v>92</v>
      </c>
      <c r="N3461" s="6" t="s">
        <v>91</v>
      </c>
      <c r="O3461" s="6" t="s">
        <v>91</v>
      </c>
      <c r="P3461" s="6" t="s">
        <v>91</v>
      </c>
      <c r="Q3461" s="6" t="s">
        <v>91</v>
      </c>
      <c r="R3461" s="5">
        <v>1</v>
      </c>
      <c r="S3461" s="5">
        <v>0</v>
      </c>
      <c r="T3461" s="5" t="s">
        <v>93</v>
      </c>
      <c r="U3461" s="5" t="s">
        <v>105</v>
      </c>
    </row>
    <row r="3462" spans="1:21">
      <c r="A3462" s="6" t="s">
        <v>87</v>
      </c>
      <c r="B3462" s="7">
        <v>1</v>
      </c>
      <c r="C3462" s="5">
        <v>3726</v>
      </c>
      <c r="D3462" s="5">
        <v>42</v>
      </c>
      <c r="E3462" s="8" t="s">
        <v>4636</v>
      </c>
      <c r="F3462" s="8">
        <v>42152504</v>
      </c>
      <c r="G3462" s="5" t="s">
        <v>4640</v>
      </c>
      <c r="H3462" s="5" t="s">
        <v>227</v>
      </c>
      <c r="I3462" s="6" t="s">
        <v>91</v>
      </c>
      <c r="J3462" s="6" t="s">
        <v>91</v>
      </c>
      <c r="K3462" s="6" t="s">
        <v>91</v>
      </c>
      <c r="L3462" s="6" t="s">
        <v>91</v>
      </c>
      <c r="M3462" s="5" t="s">
        <v>92</v>
      </c>
      <c r="N3462" s="6" t="s">
        <v>91</v>
      </c>
      <c r="O3462" s="6" t="s">
        <v>91</v>
      </c>
      <c r="P3462" s="6" t="s">
        <v>91</v>
      </c>
      <c r="Q3462" s="6" t="s">
        <v>91</v>
      </c>
      <c r="R3462" s="5">
        <v>1</v>
      </c>
      <c r="S3462" s="5">
        <v>0</v>
      </c>
      <c r="T3462" s="5" t="s">
        <v>93</v>
      </c>
      <c r="U3462" s="5" t="s">
        <v>105</v>
      </c>
    </row>
    <row r="3463" spans="1:21">
      <c r="A3463" s="6" t="s">
        <v>87</v>
      </c>
      <c r="B3463" s="7">
        <v>1</v>
      </c>
      <c r="C3463" s="5">
        <v>3727</v>
      </c>
      <c r="D3463" s="5">
        <v>42</v>
      </c>
      <c r="E3463" s="8" t="s">
        <v>4489</v>
      </c>
      <c r="F3463" s="8">
        <v>421526</v>
      </c>
      <c r="G3463" s="5" t="s">
        <v>4641</v>
      </c>
      <c r="H3463" s="5" t="s">
        <v>4642</v>
      </c>
      <c r="I3463" s="5">
        <v>10065503111</v>
      </c>
      <c r="J3463" s="6" t="s">
        <v>91</v>
      </c>
      <c r="K3463" s="6" t="s">
        <v>91</v>
      </c>
      <c r="L3463" s="6" t="s">
        <v>91</v>
      </c>
      <c r="M3463" s="5" t="s">
        <v>92</v>
      </c>
      <c r="N3463" s="6" t="s">
        <v>91</v>
      </c>
      <c r="O3463" s="6" t="s">
        <v>91</v>
      </c>
      <c r="P3463" s="6" t="s">
        <v>91</v>
      </c>
      <c r="Q3463" s="6" t="s">
        <v>91</v>
      </c>
      <c r="R3463" s="5">
        <v>1</v>
      </c>
      <c r="S3463" s="5">
        <v>0</v>
      </c>
      <c r="T3463" s="5" t="s">
        <v>93</v>
      </c>
      <c r="U3463" s="5" t="s">
        <v>105</v>
      </c>
    </row>
    <row r="3464" spans="1:21">
      <c r="A3464" s="6" t="s">
        <v>87</v>
      </c>
      <c r="B3464" s="7">
        <v>1</v>
      </c>
      <c r="C3464" s="5">
        <v>3728</v>
      </c>
      <c r="D3464" s="5">
        <v>42</v>
      </c>
      <c r="E3464" s="8" t="s">
        <v>4643</v>
      </c>
      <c r="F3464" s="8">
        <v>42152601</v>
      </c>
      <c r="G3464" s="5" t="s">
        <v>4644</v>
      </c>
      <c r="H3464" s="5" t="s">
        <v>221</v>
      </c>
      <c r="I3464" s="6" t="s">
        <v>91</v>
      </c>
      <c r="J3464" s="6" t="s">
        <v>91</v>
      </c>
      <c r="K3464" s="6" t="s">
        <v>91</v>
      </c>
      <c r="L3464" s="6" t="s">
        <v>91</v>
      </c>
      <c r="M3464" s="5" t="s">
        <v>92</v>
      </c>
      <c r="N3464" s="6" t="s">
        <v>91</v>
      </c>
      <c r="O3464" s="6" t="s">
        <v>91</v>
      </c>
      <c r="P3464" s="6" t="s">
        <v>91</v>
      </c>
      <c r="Q3464" s="6" t="s">
        <v>91</v>
      </c>
      <c r="R3464" s="5">
        <v>1</v>
      </c>
      <c r="S3464" s="5">
        <v>0</v>
      </c>
      <c r="T3464" s="5" t="s">
        <v>93</v>
      </c>
      <c r="U3464" s="5" t="s">
        <v>105</v>
      </c>
    </row>
    <row r="3465" spans="1:21">
      <c r="A3465" s="6" t="s">
        <v>87</v>
      </c>
      <c r="B3465" s="7">
        <v>1</v>
      </c>
      <c r="C3465" s="5">
        <v>3729</v>
      </c>
      <c r="D3465" s="5">
        <v>42</v>
      </c>
      <c r="E3465" s="8" t="s">
        <v>4643</v>
      </c>
      <c r="F3465" s="8">
        <v>42152602</v>
      </c>
      <c r="G3465" s="5" t="s">
        <v>4645</v>
      </c>
      <c r="H3465" s="5" t="s">
        <v>223</v>
      </c>
      <c r="I3465" s="6" t="s">
        <v>91</v>
      </c>
      <c r="J3465" s="6" t="s">
        <v>91</v>
      </c>
      <c r="K3465" s="6" t="s">
        <v>91</v>
      </c>
      <c r="L3465" s="6" t="s">
        <v>91</v>
      </c>
      <c r="M3465" s="5" t="s">
        <v>92</v>
      </c>
      <c r="N3465" s="6" t="s">
        <v>91</v>
      </c>
      <c r="O3465" s="6" t="s">
        <v>91</v>
      </c>
      <c r="P3465" s="6" t="s">
        <v>91</v>
      </c>
      <c r="Q3465" s="6" t="s">
        <v>91</v>
      </c>
      <c r="R3465" s="5">
        <v>1</v>
      </c>
      <c r="S3465" s="5">
        <v>0</v>
      </c>
      <c r="T3465" s="5" t="s">
        <v>93</v>
      </c>
      <c r="U3465" s="5" t="s">
        <v>105</v>
      </c>
    </row>
    <row r="3466" spans="1:21">
      <c r="A3466" s="6" t="s">
        <v>87</v>
      </c>
      <c r="B3466" s="7">
        <v>1</v>
      </c>
      <c r="C3466" s="5">
        <v>3730</v>
      </c>
      <c r="D3466" s="5">
        <v>42</v>
      </c>
      <c r="E3466" s="8" t="s">
        <v>4643</v>
      </c>
      <c r="F3466" s="8">
        <v>42152603</v>
      </c>
      <c r="G3466" s="5" t="s">
        <v>4646</v>
      </c>
      <c r="H3466" s="5" t="s">
        <v>225</v>
      </c>
      <c r="I3466" s="6" t="s">
        <v>91</v>
      </c>
      <c r="J3466" s="6" t="s">
        <v>91</v>
      </c>
      <c r="K3466" s="6" t="s">
        <v>91</v>
      </c>
      <c r="L3466" s="6" t="s">
        <v>91</v>
      </c>
      <c r="M3466" s="5" t="s">
        <v>92</v>
      </c>
      <c r="N3466" s="6" t="s">
        <v>91</v>
      </c>
      <c r="O3466" s="6" t="s">
        <v>91</v>
      </c>
      <c r="P3466" s="6" t="s">
        <v>91</v>
      </c>
      <c r="Q3466" s="6" t="s">
        <v>91</v>
      </c>
      <c r="R3466" s="5">
        <v>1</v>
      </c>
      <c r="S3466" s="5">
        <v>0</v>
      </c>
      <c r="T3466" s="5" t="s">
        <v>93</v>
      </c>
      <c r="U3466" s="5" t="s">
        <v>105</v>
      </c>
    </row>
    <row r="3467" spans="1:21">
      <c r="A3467" s="6" t="s">
        <v>87</v>
      </c>
      <c r="B3467" s="7">
        <v>1</v>
      </c>
      <c r="C3467" s="5">
        <v>3732</v>
      </c>
      <c r="D3467" s="5">
        <v>42</v>
      </c>
      <c r="E3467" s="8" t="s">
        <v>4643</v>
      </c>
      <c r="F3467" s="8">
        <v>42152604</v>
      </c>
      <c r="G3467" s="5" t="s">
        <v>4647</v>
      </c>
      <c r="H3467" s="5" t="s">
        <v>227</v>
      </c>
      <c r="I3467" s="6" t="s">
        <v>91</v>
      </c>
      <c r="J3467" s="6" t="s">
        <v>91</v>
      </c>
      <c r="K3467" s="6" t="s">
        <v>91</v>
      </c>
      <c r="L3467" s="6" t="s">
        <v>91</v>
      </c>
      <c r="M3467" s="5" t="s">
        <v>92</v>
      </c>
      <c r="N3467" s="6" t="s">
        <v>91</v>
      </c>
      <c r="O3467" s="6" t="s">
        <v>91</v>
      </c>
      <c r="P3467" s="6" t="s">
        <v>91</v>
      </c>
      <c r="Q3467" s="6" t="s">
        <v>91</v>
      </c>
      <c r="R3467" s="5">
        <v>1</v>
      </c>
      <c r="S3467" s="5">
        <v>0</v>
      </c>
      <c r="T3467" s="5" t="s">
        <v>93</v>
      </c>
      <c r="U3467" s="5" t="s">
        <v>105</v>
      </c>
    </row>
    <row r="3468" spans="1:21">
      <c r="A3468" s="6" t="s">
        <v>87</v>
      </c>
      <c r="B3468" s="7">
        <v>1</v>
      </c>
      <c r="C3468" s="5">
        <v>3733</v>
      </c>
      <c r="D3468" s="5">
        <v>42</v>
      </c>
      <c r="E3468" s="8" t="s">
        <v>4489</v>
      </c>
      <c r="F3468" s="8">
        <v>421527</v>
      </c>
      <c r="G3468" s="5" t="s">
        <v>4648</v>
      </c>
      <c r="H3468" s="5" t="s">
        <v>4649</v>
      </c>
      <c r="I3468" s="5">
        <v>10065506900</v>
      </c>
      <c r="J3468" s="6" t="s">
        <v>91</v>
      </c>
      <c r="K3468" s="6" t="s">
        <v>91</v>
      </c>
      <c r="L3468" s="6" t="s">
        <v>91</v>
      </c>
      <c r="M3468" s="5" t="s">
        <v>92</v>
      </c>
      <c r="N3468" s="6" t="s">
        <v>91</v>
      </c>
      <c r="O3468" s="6" t="s">
        <v>91</v>
      </c>
      <c r="P3468" s="6" t="s">
        <v>91</v>
      </c>
      <c r="Q3468" s="6" t="s">
        <v>91</v>
      </c>
      <c r="R3468" s="5">
        <v>1</v>
      </c>
      <c r="S3468" s="5">
        <v>0</v>
      </c>
      <c r="T3468" s="5" t="s">
        <v>93</v>
      </c>
      <c r="U3468" s="5" t="s">
        <v>105</v>
      </c>
    </row>
    <row r="3469" spans="1:21">
      <c r="A3469" s="6" t="s">
        <v>87</v>
      </c>
      <c r="B3469" s="7">
        <v>1</v>
      </c>
      <c r="C3469" s="5">
        <v>3734</v>
      </c>
      <c r="D3469" s="5">
        <v>42</v>
      </c>
      <c r="E3469" s="8" t="s">
        <v>4650</v>
      </c>
      <c r="F3469" s="8">
        <v>42152701</v>
      </c>
      <c r="G3469" s="5" t="s">
        <v>4651</v>
      </c>
      <c r="H3469" s="5" t="s">
        <v>221</v>
      </c>
      <c r="I3469" s="6" t="s">
        <v>91</v>
      </c>
      <c r="J3469" s="6" t="s">
        <v>91</v>
      </c>
      <c r="K3469" s="6" t="s">
        <v>91</v>
      </c>
      <c r="L3469" s="6" t="s">
        <v>91</v>
      </c>
      <c r="M3469" s="5" t="s">
        <v>92</v>
      </c>
      <c r="N3469" s="6" t="s">
        <v>91</v>
      </c>
      <c r="O3469" s="6" t="s">
        <v>91</v>
      </c>
      <c r="P3469" s="6" t="s">
        <v>91</v>
      </c>
      <c r="Q3469" s="6" t="s">
        <v>91</v>
      </c>
      <c r="R3469" s="5">
        <v>1</v>
      </c>
      <c r="S3469" s="5">
        <v>0</v>
      </c>
      <c r="T3469" s="5" t="s">
        <v>93</v>
      </c>
      <c r="U3469" s="5" t="s">
        <v>105</v>
      </c>
    </row>
    <row r="3470" spans="1:21">
      <c r="A3470" s="6" t="s">
        <v>87</v>
      </c>
      <c r="B3470" s="7">
        <v>1</v>
      </c>
      <c r="C3470" s="5">
        <v>3735</v>
      </c>
      <c r="D3470" s="5">
        <v>42</v>
      </c>
      <c r="E3470" s="8" t="s">
        <v>4650</v>
      </c>
      <c r="F3470" s="8">
        <v>42152702</v>
      </c>
      <c r="G3470" s="5" t="s">
        <v>4652</v>
      </c>
      <c r="H3470" s="5" t="s">
        <v>223</v>
      </c>
      <c r="I3470" s="6" t="s">
        <v>91</v>
      </c>
      <c r="J3470" s="6" t="s">
        <v>91</v>
      </c>
      <c r="K3470" s="6" t="s">
        <v>91</v>
      </c>
      <c r="L3470" s="6" t="s">
        <v>91</v>
      </c>
      <c r="M3470" s="5" t="s">
        <v>92</v>
      </c>
      <c r="N3470" s="6" t="s">
        <v>91</v>
      </c>
      <c r="O3470" s="6" t="s">
        <v>91</v>
      </c>
      <c r="P3470" s="6" t="s">
        <v>91</v>
      </c>
      <c r="Q3470" s="6" t="s">
        <v>91</v>
      </c>
      <c r="R3470" s="5">
        <v>1</v>
      </c>
      <c r="S3470" s="5">
        <v>0</v>
      </c>
      <c r="T3470" s="5" t="s">
        <v>93</v>
      </c>
      <c r="U3470" s="5" t="s">
        <v>105</v>
      </c>
    </row>
    <row r="3471" spans="1:21">
      <c r="A3471" s="6" t="s">
        <v>87</v>
      </c>
      <c r="B3471" s="7">
        <v>1</v>
      </c>
      <c r="C3471" s="5">
        <v>3736</v>
      </c>
      <c r="D3471" s="5">
        <v>42</v>
      </c>
      <c r="E3471" s="8" t="s">
        <v>4650</v>
      </c>
      <c r="F3471" s="8">
        <v>42152703</v>
      </c>
      <c r="G3471" s="5" t="s">
        <v>4653</v>
      </c>
      <c r="H3471" s="5" t="s">
        <v>225</v>
      </c>
      <c r="I3471" s="6" t="s">
        <v>91</v>
      </c>
      <c r="J3471" s="6" t="s">
        <v>91</v>
      </c>
      <c r="K3471" s="6" t="s">
        <v>91</v>
      </c>
      <c r="L3471" s="6" t="s">
        <v>91</v>
      </c>
      <c r="M3471" s="5" t="s">
        <v>92</v>
      </c>
      <c r="N3471" s="6" t="s">
        <v>91</v>
      </c>
      <c r="O3471" s="6" t="s">
        <v>91</v>
      </c>
      <c r="P3471" s="6" t="s">
        <v>91</v>
      </c>
      <c r="Q3471" s="6" t="s">
        <v>91</v>
      </c>
      <c r="R3471" s="5">
        <v>1</v>
      </c>
      <c r="S3471" s="5">
        <v>0</v>
      </c>
      <c r="T3471" s="5" t="s">
        <v>93</v>
      </c>
      <c r="U3471" s="5" t="s">
        <v>105</v>
      </c>
    </row>
    <row r="3472" spans="1:21">
      <c r="A3472" s="6" t="s">
        <v>87</v>
      </c>
      <c r="B3472" s="7">
        <v>1</v>
      </c>
      <c r="C3472" s="5">
        <v>3738</v>
      </c>
      <c r="D3472" s="5">
        <v>42</v>
      </c>
      <c r="E3472" s="8" t="s">
        <v>4650</v>
      </c>
      <c r="F3472" s="8">
        <v>42152704</v>
      </c>
      <c r="G3472" s="5" t="s">
        <v>4654</v>
      </c>
      <c r="H3472" s="5" t="s">
        <v>227</v>
      </c>
      <c r="I3472" s="6" t="s">
        <v>91</v>
      </c>
      <c r="J3472" s="6" t="s">
        <v>91</v>
      </c>
      <c r="K3472" s="6" t="s">
        <v>91</v>
      </c>
      <c r="L3472" s="6" t="s">
        <v>91</v>
      </c>
      <c r="M3472" s="5" t="s">
        <v>92</v>
      </c>
      <c r="N3472" s="6" t="s">
        <v>91</v>
      </c>
      <c r="O3472" s="6" t="s">
        <v>91</v>
      </c>
      <c r="P3472" s="6" t="s">
        <v>91</v>
      </c>
      <c r="Q3472" s="6" t="s">
        <v>91</v>
      </c>
      <c r="R3472" s="5">
        <v>1</v>
      </c>
      <c r="S3472" s="5">
        <v>0</v>
      </c>
      <c r="T3472" s="5" t="s">
        <v>93</v>
      </c>
      <c r="U3472" s="5" t="s">
        <v>105</v>
      </c>
    </row>
    <row r="3473" spans="1:21">
      <c r="A3473" s="6" t="s">
        <v>87</v>
      </c>
      <c r="B3473" s="7">
        <v>1</v>
      </c>
      <c r="C3473" s="5">
        <v>3739</v>
      </c>
      <c r="D3473" s="5">
        <v>42</v>
      </c>
      <c r="E3473" s="8" t="s">
        <v>4489</v>
      </c>
      <c r="F3473" s="8">
        <v>421528</v>
      </c>
      <c r="G3473" s="5" t="s">
        <v>4655</v>
      </c>
      <c r="H3473" s="5" t="s">
        <v>4656</v>
      </c>
      <c r="I3473" s="6" t="s">
        <v>91</v>
      </c>
      <c r="J3473" s="6" t="s">
        <v>91</v>
      </c>
      <c r="K3473" s="6" t="s">
        <v>91</v>
      </c>
      <c r="L3473" s="6" t="s">
        <v>91</v>
      </c>
      <c r="M3473" s="5" t="s">
        <v>92</v>
      </c>
      <c r="N3473" s="6" t="s">
        <v>91</v>
      </c>
      <c r="O3473" s="6" t="s">
        <v>91</v>
      </c>
      <c r="P3473" s="6" t="s">
        <v>91</v>
      </c>
      <c r="Q3473" s="6" t="s">
        <v>91</v>
      </c>
      <c r="R3473" s="5">
        <v>1</v>
      </c>
      <c r="S3473" s="5">
        <v>0</v>
      </c>
      <c r="T3473" s="5" t="s">
        <v>93</v>
      </c>
      <c r="U3473" s="5" t="s">
        <v>105</v>
      </c>
    </row>
    <row r="3474" spans="1:21">
      <c r="A3474" s="6" t="s">
        <v>87</v>
      </c>
      <c r="B3474" s="7">
        <v>1</v>
      </c>
      <c r="C3474" s="5">
        <v>3740</v>
      </c>
      <c r="D3474" s="5">
        <v>42</v>
      </c>
      <c r="E3474" s="8" t="s">
        <v>4657</v>
      </c>
      <c r="F3474" s="8">
        <v>42152801</v>
      </c>
      <c r="G3474" s="5" t="s">
        <v>4658</v>
      </c>
      <c r="H3474" s="5" t="s">
        <v>221</v>
      </c>
      <c r="I3474" s="6" t="s">
        <v>91</v>
      </c>
      <c r="J3474" s="6" t="s">
        <v>91</v>
      </c>
      <c r="K3474" s="6" t="s">
        <v>91</v>
      </c>
      <c r="L3474" s="6" t="s">
        <v>91</v>
      </c>
      <c r="M3474" s="5" t="s">
        <v>92</v>
      </c>
      <c r="N3474" s="6" t="s">
        <v>91</v>
      </c>
      <c r="O3474" s="6" t="s">
        <v>91</v>
      </c>
      <c r="P3474" s="6" t="s">
        <v>91</v>
      </c>
      <c r="Q3474" s="6" t="s">
        <v>91</v>
      </c>
      <c r="R3474" s="5">
        <v>1</v>
      </c>
      <c r="S3474" s="5">
        <v>0</v>
      </c>
      <c r="T3474" s="5" t="s">
        <v>93</v>
      </c>
      <c r="U3474" s="5" t="s">
        <v>105</v>
      </c>
    </row>
    <row r="3475" spans="1:21">
      <c r="A3475" s="6" t="s">
        <v>87</v>
      </c>
      <c r="B3475" s="7">
        <v>1</v>
      </c>
      <c r="C3475" s="5">
        <v>3741</v>
      </c>
      <c r="D3475" s="5">
        <v>42</v>
      </c>
      <c r="E3475" s="8" t="s">
        <v>4657</v>
      </c>
      <c r="F3475" s="8">
        <v>42152802</v>
      </c>
      <c r="G3475" s="5" t="s">
        <v>4659</v>
      </c>
      <c r="H3475" s="5" t="s">
        <v>223</v>
      </c>
      <c r="I3475" s="6" t="s">
        <v>91</v>
      </c>
      <c r="J3475" s="6" t="s">
        <v>91</v>
      </c>
      <c r="K3475" s="6" t="s">
        <v>91</v>
      </c>
      <c r="L3475" s="6" t="s">
        <v>91</v>
      </c>
      <c r="M3475" s="5" t="s">
        <v>92</v>
      </c>
      <c r="N3475" s="6" t="s">
        <v>91</v>
      </c>
      <c r="O3475" s="6" t="s">
        <v>91</v>
      </c>
      <c r="P3475" s="6" t="s">
        <v>91</v>
      </c>
      <c r="Q3475" s="6" t="s">
        <v>91</v>
      </c>
      <c r="R3475" s="5">
        <v>1</v>
      </c>
      <c r="S3475" s="5">
        <v>0</v>
      </c>
      <c r="T3475" s="5" t="s">
        <v>93</v>
      </c>
      <c r="U3475" s="5" t="s">
        <v>105</v>
      </c>
    </row>
    <row r="3476" spans="1:21">
      <c r="A3476" s="6" t="s">
        <v>87</v>
      </c>
      <c r="B3476" s="7">
        <v>1</v>
      </c>
      <c r="C3476" s="5">
        <v>3742</v>
      </c>
      <c r="D3476" s="5">
        <v>42</v>
      </c>
      <c r="E3476" s="8" t="s">
        <v>4657</v>
      </c>
      <c r="F3476" s="8">
        <v>42152803</v>
      </c>
      <c r="G3476" s="5" t="s">
        <v>4660</v>
      </c>
      <c r="H3476" s="5" t="s">
        <v>225</v>
      </c>
      <c r="I3476" s="6" t="s">
        <v>91</v>
      </c>
      <c r="J3476" s="6" t="s">
        <v>91</v>
      </c>
      <c r="K3476" s="6" t="s">
        <v>91</v>
      </c>
      <c r="L3476" s="6" t="s">
        <v>91</v>
      </c>
      <c r="M3476" s="5" t="s">
        <v>92</v>
      </c>
      <c r="N3476" s="6" t="s">
        <v>91</v>
      </c>
      <c r="O3476" s="6" t="s">
        <v>91</v>
      </c>
      <c r="P3476" s="6" t="s">
        <v>91</v>
      </c>
      <c r="Q3476" s="6" t="s">
        <v>91</v>
      </c>
      <c r="R3476" s="5">
        <v>1</v>
      </c>
      <c r="S3476" s="5">
        <v>0</v>
      </c>
      <c r="T3476" s="5" t="s">
        <v>93</v>
      </c>
      <c r="U3476" s="5" t="s">
        <v>105</v>
      </c>
    </row>
    <row r="3477" spans="1:21">
      <c r="A3477" s="6" t="s">
        <v>87</v>
      </c>
      <c r="B3477" s="7">
        <v>1</v>
      </c>
      <c r="C3477" s="5">
        <v>3743</v>
      </c>
      <c r="D3477" s="5">
        <v>42</v>
      </c>
      <c r="E3477" s="8" t="s">
        <v>4657</v>
      </c>
      <c r="F3477" s="8">
        <v>42152804</v>
      </c>
      <c r="G3477" s="5" t="s">
        <v>4661</v>
      </c>
      <c r="H3477" s="5" t="s">
        <v>227</v>
      </c>
      <c r="I3477" s="6" t="s">
        <v>91</v>
      </c>
      <c r="J3477" s="6" t="s">
        <v>91</v>
      </c>
      <c r="K3477" s="6" t="s">
        <v>91</v>
      </c>
      <c r="L3477" s="6" t="s">
        <v>91</v>
      </c>
      <c r="M3477" s="5" t="s">
        <v>92</v>
      </c>
      <c r="N3477" s="6" t="s">
        <v>91</v>
      </c>
      <c r="O3477" s="6" t="s">
        <v>91</v>
      </c>
      <c r="P3477" s="6" t="s">
        <v>91</v>
      </c>
      <c r="Q3477" s="6" t="s">
        <v>91</v>
      </c>
      <c r="R3477" s="5">
        <v>1</v>
      </c>
      <c r="S3477" s="5">
        <v>0</v>
      </c>
      <c r="T3477" s="5" t="s">
        <v>93</v>
      </c>
      <c r="U3477" s="5" t="s">
        <v>105</v>
      </c>
    </row>
    <row r="3478" spans="1:21">
      <c r="A3478" s="6" t="s">
        <v>87</v>
      </c>
      <c r="B3478" s="7">
        <v>1</v>
      </c>
      <c r="C3478" s="5">
        <v>3744</v>
      </c>
      <c r="D3478" s="5">
        <v>42</v>
      </c>
      <c r="E3478" s="8" t="s">
        <v>4489</v>
      </c>
      <c r="F3478" s="8">
        <v>421529</v>
      </c>
      <c r="G3478" s="5" t="s">
        <v>4662</v>
      </c>
      <c r="H3478" s="5" t="s">
        <v>4663</v>
      </c>
      <c r="I3478" s="5">
        <v>10065500430</v>
      </c>
      <c r="J3478" s="6" t="s">
        <v>91</v>
      </c>
      <c r="K3478" s="6" t="s">
        <v>91</v>
      </c>
      <c r="L3478" s="6" t="s">
        <v>91</v>
      </c>
      <c r="M3478" s="5" t="s">
        <v>92</v>
      </c>
      <c r="N3478" s="6" t="s">
        <v>91</v>
      </c>
      <c r="O3478" s="6" t="s">
        <v>91</v>
      </c>
      <c r="P3478" s="6" t="s">
        <v>91</v>
      </c>
      <c r="Q3478" s="6" t="s">
        <v>91</v>
      </c>
      <c r="R3478" s="5">
        <v>1</v>
      </c>
      <c r="S3478" s="5">
        <v>0</v>
      </c>
      <c r="T3478" s="5" t="s">
        <v>93</v>
      </c>
      <c r="U3478" s="5" t="s">
        <v>105</v>
      </c>
    </row>
    <row r="3479" spans="1:21">
      <c r="A3479" s="6" t="s">
        <v>87</v>
      </c>
      <c r="B3479" s="7">
        <v>1</v>
      </c>
      <c r="C3479" s="5">
        <v>3745</v>
      </c>
      <c r="D3479" s="5">
        <v>42</v>
      </c>
      <c r="E3479" s="8" t="s">
        <v>4664</v>
      </c>
      <c r="F3479" s="8">
        <v>42152901</v>
      </c>
      <c r="G3479" s="5" t="s">
        <v>4665</v>
      </c>
      <c r="H3479" s="5" t="s">
        <v>221</v>
      </c>
      <c r="I3479" s="6" t="s">
        <v>91</v>
      </c>
      <c r="J3479" s="6" t="s">
        <v>91</v>
      </c>
      <c r="K3479" s="6" t="s">
        <v>91</v>
      </c>
      <c r="L3479" s="6" t="s">
        <v>91</v>
      </c>
      <c r="M3479" s="5" t="s">
        <v>92</v>
      </c>
      <c r="N3479" s="6" t="s">
        <v>91</v>
      </c>
      <c r="O3479" s="6" t="s">
        <v>91</v>
      </c>
      <c r="P3479" s="6" t="s">
        <v>91</v>
      </c>
      <c r="Q3479" s="6" t="s">
        <v>91</v>
      </c>
      <c r="R3479" s="5">
        <v>1</v>
      </c>
      <c r="S3479" s="5">
        <v>0</v>
      </c>
      <c r="T3479" s="5" t="s">
        <v>93</v>
      </c>
      <c r="U3479" s="5" t="s">
        <v>105</v>
      </c>
    </row>
    <row r="3480" spans="1:21">
      <c r="A3480" s="6" t="s">
        <v>87</v>
      </c>
      <c r="B3480" s="7">
        <v>1</v>
      </c>
      <c r="C3480" s="5">
        <v>3746</v>
      </c>
      <c r="D3480" s="5">
        <v>42</v>
      </c>
      <c r="E3480" s="8" t="s">
        <v>4664</v>
      </c>
      <c r="F3480" s="8">
        <v>42152902</v>
      </c>
      <c r="G3480" s="5" t="s">
        <v>4666</v>
      </c>
      <c r="H3480" s="5" t="s">
        <v>223</v>
      </c>
      <c r="I3480" s="6" t="s">
        <v>91</v>
      </c>
      <c r="J3480" s="6" t="s">
        <v>91</v>
      </c>
      <c r="K3480" s="6" t="s">
        <v>91</v>
      </c>
      <c r="L3480" s="6" t="s">
        <v>91</v>
      </c>
      <c r="M3480" s="5" t="s">
        <v>92</v>
      </c>
      <c r="N3480" s="6" t="s">
        <v>91</v>
      </c>
      <c r="O3480" s="6" t="s">
        <v>91</v>
      </c>
      <c r="P3480" s="6" t="s">
        <v>91</v>
      </c>
      <c r="Q3480" s="6" t="s">
        <v>91</v>
      </c>
      <c r="R3480" s="5">
        <v>1</v>
      </c>
      <c r="S3480" s="5">
        <v>0</v>
      </c>
      <c r="T3480" s="5" t="s">
        <v>93</v>
      </c>
      <c r="U3480" s="5" t="s">
        <v>105</v>
      </c>
    </row>
    <row r="3481" spans="1:21">
      <c r="A3481" s="6" t="s">
        <v>87</v>
      </c>
      <c r="B3481" s="7">
        <v>1</v>
      </c>
      <c r="C3481" s="5">
        <v>3747</v>
      </c>
      <c r="D3481" s="5">
        <v>42</v>
      </c>
      <c r="E3481" s="8" t="s">
        <v>4664</v>
      </c>
      <c r="F3481" s="8">
        <v>42152903</v>
      </c>
      <c r="G3481" s="5" t="s">
        <v>4667</v>
      </c>
      <c r="H3481" s="5" t="s">
        <v>225</v>
      </c>
      <c r="I3481" s="6" t="s">
        <v>91</v>
      </c>
      <c r="J3481" s="6" t="s">
        <v>91</v>
      </c>
      <c r="K3481" s="6" t="s">
        <v>91</v>
      </c>
      <c r="L3481" s="6" t="s">
        <v>91</v>
      </c>
      <c r="M3481" s="5" t="s">
        <v>92</v>
      </c>
      <c r="N3481" s="6" t="s">
        <v>91</v>
      </c>
      <c r="O3481" s="6" t="s">
        <v>91</v>
      </c>
      <c r="P3481" s="6" t="s">
        <v>91</v>
      </c>
      <c r="Q3481" s="6" t="s">
        <v>91</v>
      </c>
      <c r="R3481" s="5">
        <v>1</v>
      </c>
      <c r="S3481" s="5">
        <v>0</v>
      </c>
      <c r="T3481" s="5" t="s">
        <v>93</v>
      </c>
      <c r="U3481" s="5" t="s">
        <v>105</v>
      </c>
    </row>
    <row r="3482" spans="1:21">
      <c r="A3482" s="6" t="s">
        <v>87</v>
      </c>
      <c r="B3482" s="7">
        <v>1</v>
      </c>
      <c r="C3482" s="5">
        <v>3749</v>
      </c>
      <c r="D3482" s="5">
        <v>42</v>
      </c>
      <c r="E3482" s="8" t="s">
        <v>4664</v>
      </c>
      <c r="F3482" s="8">
        <v>42152904</v>
      </c>
      <c r="G3482" s="5" t="s">
        <v>4668</v>
      </c>
      <c r="H3482" s="5" t="s">
        <v>227</v>
      </c>
      <c r="I3482" s="6" t="s">
        <v>91</v>
      </c>
      <c r="J3482" s="6" t="s">
        <v>91</v>
      </c>
      <c r="K3482" s="6" t="s">
        <v>91</v>
      </c>
      <c r="L3482" s="6" t="s">
        <v>91</v>
      </c>
      <c r="M3482" s="5" t="s">
        <v>92</v>
      </c>
      <c r="N3482" s="6" t="s">
        <v>91</v>
      </c>
      <c r="O3482" s="6" t="s">
        <v>91</v>
      </c>
      <c r="P3482" s="6" t="s">
        <v>91</v>
      </c>
      <c r="Q3482" s="6" t="s">
        <v>91</v>
      </c>
      <c r="R3482" s="5">
        <v>1</v>
      </c>
      <c r="S3482" s="5">
        <v>0</v>
      </c>
      <c r="T3482" s="5" t="s">
        <v>93</v>
      </c>
      <c r="U3482" s="5" t="s">
        <v>105</v>
      </c>
    </row>
    <row r="3483" spans="1:21">
      <c r="A3483" s="6" t="s">
        <v>87</v>
      </c>
      <c r="B3483" s="7">
        <v>1</v>
      </c>
      <c r="C3483" s="5">
        <v>3750</v>
      </c>
      <c r="D3483" s="5">
        <v>42</v>
      </c>
      <c r="E3483" s="8" t="s">
        <v>4489</v>
      </c>
      <c r="F3483" s="8">
        <v>421530</v>
      </c>
      <c r="G3483" s="5" t="s">
        <v>4669</v>
      </c>
      <c r="H3483" s="5" t="s">
        <v>4670</v>
      </c>
      <c r="I3483" s="5">
        <v>10065503098</v>
      </c>
      <c r="J3483" s="6" t="s">
        <v>91</v>
      </c>
      <c r="K3483" s="6" t="s">
        <v>91</v>
      </c>
      <c r="L3483" s="6" t="s">
        <v>91</v>
      </c>
      <c r="M3483" s="5" t="s">
        <v>92</v>
      </c>
      <c r="N3483" s="6" t="s">
        <v>91</v>
      </c>
      <c r="O3483" s="6" t="s">
        <v>91</v>
      </c>
      <c r="P3483" s="6" t="s">
        <v>91</v>
      </c>
      <c r="Q3483" s="6" t="s">
        <v>91</v>
      </c>
      <c r="R3483" s="5">
        <v>1</v>
      </c>
      <c r="S3483" s="5">
        <v>0</v>
      </c>
      <c r="T3483" s="5" t="s">
        <v>93</v>
      </c>
      <c r="U3483" s="5" t="s">
        <v>105</v>
      </c>
    </row>
    <row r="3484" spans="1:21">
      <c r="A3484" s="6" t="s">
        <v>87</v>
      </c>
      <c r="B3484" s="7">
        <v>1</v>
      </c>
      <c r="C3484" s="5">
        <v>3751</v>
      </c>
      <c r="D3484" s="5">
        <v>42</v>
      </c>
      <c r="E3484" s="8" t="s">
        <v>4671</v>
      </c>
      <c r="F3484" s="8">
        <v>42153001</v>
      </c>
      <c r="G3484" s="5" t="s">
        <v>4672</v>
      </c>
      <c r="H3484" s="5" t="s">
        <v>221</v>
      </c>
      <c r="I3484" s="6" t="s">
        <v>91</v>
      </c>
      <c r="J3484" s="6" t="s">
        <v>91</v>
      </c>
      <c r="K3484" s="6" t="s">
        <v>91</v>
      </c>
      <c r="L3484" s="6" t="s">
        <v>91</v>
      </c>
      <c r="M3484" s="5" t="s">
        <v>92</v>
      </c>
      <c r="N3484" s="6" t="s">
        <v>91</v>
      </c>
      <c r="O3484" s="6" t="s">
        <v>91</v>
      </c>
      <c r="P3484" s="6" t="s">
        <v>91</v>
      </c>
      <c r="Q3484" s="6" t="s">
        <v>91</v>
      </c>
      <c r="R3484" s="5">
        <v>1</v>
      </c>
      <c r="S3484" s="5">
        <v>0</v>
      </c>
      <c r="T3484" s="5" t="s">
        <v>93</v>
      </c>
      <c r="U3484" s="5" t="s">
        <v>105</v>
      </c>
    </row>
    <row r="3485" spans="1:21">
      <c r="A3485" s="6" t="s">
        <v>87</v>
      </c>
      <c r="B3485" s="7">
        <v>1</v>
      </c>
      <c r="C3485" s="5">
        <v>3752</v>
      </c>
      <c r="D3485" s="5">
        <v>42</v>
      </c>
      <c r="E3485" s="8" t="s">
        <v>4671</v>
      </c>
      <c r="F3485" s="8">
        <v>42153002</v>
      </c>
      <c r="G3485" s="5" t="s">
        <v>4673</v>
      </c>
      <c r="H3485" s="5" t="s">
        <v>223</v>
      </c>
      <c r="I3485" s="6" t="s">
        <v>91</v>
      </c>
      <c r="J3485" s="6" t="s">
        <v>91</v>
      </c>
      <c r="K3485" s="6" t="s">
        <v>91</v>
      </c>
      <c r="L3485" s="6" t="s">
        <v>91</v>
      </c>
      <c r="M3485" s="5" t="s">
        <v>92</v>
      </c>
      <c r="N3485" s="6" t="s">
        <v>91</v>
      </c>
      <c r="O3485" s="6" t="s">
        <v>91</v>
      </c>
      <c r="P3485" s="6" t="s">
        <v>91</v>
      </c>
      <c r="Q3485" s="6" t="s">
        <v>91</v>
      </c>
      <c r="R3485" s="5">
        <v>1</v>
      </c>
      <c r="S3485" s="5">
        <v>0</v>
      </c>
      <c r="T3485" s="5" t="s">
        <v>93</v>
      </c>
      <c r="U3485" s="5" t="s">
        <v>105</v>
      </c>
    </row>
    <row r="3486" spans="1:21">
      <c r="A3486" s="6" t="s">
        <v>87</v>
      </c>
      <c r="B3486" s="7">
        <v>1</v>
      </c>
      <c r="C3486" s="5">
        <v>3753</v>
      </c>
      <c r="D3486" s="5">
        <v>42</v>
      </c>
      <c r="E3486" s="8" t="s">
        <v>4671</v>
      </c>
      <c r="F3486" s="8">
        <v>42153003</v>
      </c>
      <c r="G3486" s="5" t="s">
        <v>4674</v>
      </c>
      <c r="H3486" s="5" t="s">
        <v>225</v>
      </c>
      <c r="I3486" s="6" t="s">
        <v>91</v>
      </c>
      <c r="J3486" s="6" t="s">
        <v>91</v>
      </c>
      <c r="K3486" s="6" t="s">
        <v>91</v>
      </c>
      <c r="L3486" s="6" t="s">
        <v>91</v>
      </c>
      <c r="M3486" s="5" t="s">
        <v>92</v>
      </c>
      <c r="N3486" s="6" t="s">
        <v>91</v>
      </c>
      <c r="O3486" s="6" t="s">
        <v>91</v>
      </c>
      <c r="P3486" s="6" t="s">
        <v>91</v>
      </c>
      <c r="Q3486" s="6" t="s">
        <v>91</v>
      </c>
      <c r="R3486" s="5">
        <v>1</v>
      </c>
      <c r="S3486" s="5">
        <v>0</v>
      </c>
      <c r="T3486" s="5" t="s">
        <v>93</v>
      </c>
      <c r="U3486" s="5" t="s">
        <v>105</v>
      </c>
    </row>
    <row r="3487" spans="1:21">
      <c r="A3487" s="6" t="s">
        <v>87</v>
      </c>
      <c r="B3487" s="7">
        <v>1</v>
      </c>
      <c r="C3487" s="5">
        <v>3755</v>
      </c>
      <c r="D3487" s="5">
        <v>42</v>
      </c>
      <c r="E3487" s="8" t="s">
        <v>4671</v>
      </c>
      <c r="F3487" s="8">
        <v>42153004</v>
      </c>
      <c r="G3487" s="5" t="s">
        <v>4675</v>
      </c>
      <c r="H3487" s="5" t="s">
        <v>227</v>
      </c>
      <c r="I3487" s="6" t="s">
        <v>91</v>
      </c>
      <c r="J3487" s="6" t="s">
        <v>91</v>
      </c>
      <c r="K3487" s="6" t="s">
        <v>91</v>
      </c>
      <c r="L3487" s="6" t="s">
        <v>91</v>
      </c>
      <c r="M3487" s="5" t="s">
        <v>92</v>
      </c>
      <c r="N3487" s="6" t="s">
        <v>91</v>
      </c>
      <c r="O3487" s="6" t="s">
        <v>91</v>
      </c>
      <c r="P3487" s="6" t="s">
        <v>91</v>
      </c>
      <c r="Q3487" s="6" t="s">
        <v>91</v>
      </c>
      <c r="R3487" s="5">
        <v>1</v>
      </c>
      <c r="S3487" s="5">
        <v>0</v>
      </c>
      <c r="T3487" s="5" t="s">
        <v>93</v>
      </c>
      <c r="U3487" s="5" t="s">
        <v>105</v>
      </c>
    </row>
    <row r="3488" spans="1:21">
      <c r="A3488" s="6" t="s">
        <v>87</v>
      </c>
      <c r="B3488" s="7">
        <v>1</v>
      </c>
      <c r="C3488" s="5">
        <v>3756</v>
      </c>
      <c r="D3488" s="5">
        <v>42</v>
      </c>
      <c r="E3488" s="8" t="s">
        <v>4489</v>
      </c>
      <c r="F3488" s="8">
        <v>421531</v>
      </c>
      <c r="G3488" s="5" t="s">
        <v>4676</v>
      </c>
      <c r="H3488" s="5" t="s">
        <v>4677</v>
      </c>
      <c r="I3488" s="6" t="s">
        <v>91</v>
      </c>
      <c r="J3488" s="6" t="s">
        <v>91</v>
      </c>
      <c r="K3488" s="6" t="s">
        <v>91</v>
      </c>
      <c r="L3488" s="6" t="s">
        <v>91</v>
      </c>
      <c r="M3488" s="5" t="s">
        <v>92</v>
      </c>
      <c r="N3488" s="6" t="s">
        <v>91</v>
      </c>
      <c r="O3488" s="6" t="s">
        <v>91</v>
      </c>
      <c r="P3488" s="6" t="s">
        <v>91</v>
      </c>
      <c r="Q3488" s="6" t="s">
        <v>91</v>
      </c>
      <c r="R3488" s="5">
        <v>1</v>
      </c>
      <c r="S3488" s="5">
        <v>0</v>
      </c>
      <c r="T3488" s="5" t="s">
        <v>93</v>
      </c>
      <c r="U3488" s="5" t="s">
        <v>105</v>
      </c>
    </row>
    <row r="3489" spans="1:21">
      <c r="A3489" s="6" t="s">
        <v>87</v>
      </c>
      <c r="B3489" s="7">
        <v>1</v>
      </c>
      <c r="C3489" s="5">
        <v>3757</v>
      </c>
      <c r="D3489" s="5">
        <v>42</v>
      </c>
      <c r="E3489" s="8" t="s">
        <v>4678</v>
      </c>
      <c r="F3489" s="8">
        <v>42153101</v>
      </c>
      <c r="G3489" s="5" t="s">
        <v>4679</v>
      </c>
      <c r="H3489" s="5" t="s">
        <v>221</v>
      </c>
      <c r="I3489" s="6" t="s">
        <v>91</v>
      </c>
      <c r="J3489" s="6" t="s">
        <v>91</v>
      </c>
      <c r="K3489" s="6" t="s">
        <v>91</v>
      </c>
      <c r="L3489" s="6" t="s">
        <v>91</v>
      </c>
      <c r="M3489" s="5" t="s">
        <v>92</v>
      </c>
      <c r="N3489" s="6" t="s">
        <v>91</v>
      </c>
      <c r="O3489" s="6" t="s">
        <v>91</v>
      </c>
      <c r="P3489" s="6" t="s">
        <v>91</v>
      </c>
      <c r="Q3489" s="6" t="s">
        <v>91</v>
      </c>
      <c r="R3489" s="5">
        <v>1</v>
      </c>
      <c r="S3489" s="5">
        <v>0</v>
      </c>
      <c r="T3489" s="5" t="s">
        <v>93</v>
      </c>
      <c r="U3489" s="5" t="s">
        <v>105</v>
      </c>
    </row>
    <row r="3490" spans="1:21">
      <c r="A3490" s="6" t="s">
        <v>87</v>
      </c>
      <c r="B3490" s="7">
        <v>1</v>
      </c>
      <c r="C3490" s="5">
        <v>3758</v>
      </c>
      <c r="D3490" s="5">
        <v>42</v>
      </c>
      <c r="E3490" s="8" t="s">
        <v>4678</v>
      </c>
      <c r="F3490" s="8">
        <v>42153102</v>
      </c>
      <c r="G3490" s="5" t="s">
        <v>4680</v>
      </c>
      <c r="H3490" s="5" t="s">
        <v>223</v>
      </c>
      <c r="I3490" s="6" t="s">
        <v>91</v>
      </c>
      <c r="J3490" s="6" t="s">
        <v>91</v>
      </c>
      <c r="K3490" s="6" t="s">
        <v>91</v>
      </c>
      <c r="L3490" s="6" t="s">
        <v>91</v>
      </c>
      <c r="M3490" s="5" t="s">
        <v>92</v>
      </c>
      <c r="N3490" s="6" t="s">
        <v>91</v>
      </c>
      <c r="O3490" s="6" t="s">
        <v>91</v>
      </c>
      <c r="P3490" s="6" t="s">
        <v>91</v>
      </c>
      <c r="Q3490" s="6" t="s">
        <v>91</v>
      </c>
      <c r="R3490" s="5">
        <v>1</v>
      </c>
      <c r="S3490" s="5">
        <v>0</v>
      </c>
      <c r="T3490" s="5" t="s">
        <v>93</v>
      </c>
      <c r="U3490" s="5" t="s">
        <v>105</v>
      </c>
    </row>
    <row r="3491" spans="1:21">
      <c r="A3491" s="6" t="s">
        <v>87</v>
      </c>
      <c r="B3491" s="7">
        <v>1</v>
      </c>
      <c r="C3491" s="5">
        <v>3759</v>
      </c>
      <c r="D3491" s="5">
        <v>42</v>
      </c>
      <c r="E3491" s="8" t="s">
        <v>4678</v>
      </c>
      <c r="F3491" s="8">
        <v>42153103</v>
      </c>
      <c r="G3491" s="5" t="s">
        <v>4681</v>
      </c>
      <c r="H3491" s="5" t="s">
        <v>225</v>
      </c>
      <c r="I3491" s="6" t="s">
        <v>91</v>
      </c>
      <c r="J3491" s="6" t="s">
        <v>91</v>
      </c>
      <c r="K3491" s="6" t="s">
        <v>91</v>
      </c>
      <c r="L3491" s="6" t="s">
        <v>91</v>
      </c>
      <c r="M3491" s="5" t="s">
        <v>92</v>
      </c>
      <c r="N3491" s="6" t="s">
        <v>91</v>
      </c>
      <c r="O3491" s="6" t="s">
        <v>91</v>
      </c>
      <c r="P3491" s="6" t="s">
        <v>91</v>
      </c>
      <c r="Q3491" s="6" t="s">
        <v>91</v>
      </c>
      <c r="R3491" s="5">
        <v>1</v>
      </c>
      <c r="S3491" s="5">
        <v>0</v>
      </c>
      <c r="T3491" s="5" t="s">
        <v>93</v>
      </c>
      <c r="U3491" s="5" t="s">
        <v>105</v>
      </c>
    </row>
    <row r="3492" spans="1:21">
      <c r="A3492" s="6" t="s">
        <v>87</v>
      </c>
      <c r="B3492" s="7">
        <v>1</v>
      </c>
      <c r="C3492" s="5">
        <v>3760</v>
      </c>
      <c r="D3492" s="5">
        <v>42</v>
      </c>
      <c r="E3492" s="8" t="s">
        <v>4678</v>
      </c>
      <c r="F3492" s="8">
        <v>42153104</v>
      </c>
      <c r="G3492" s="5" t="s">
        <v>4682</v>
      </c>
      <c r="H3492" s="5" t="s">
        <v>227</v>
      </c>
      <c r="I3492" s="6" t="s">
        <v>91</v>
      </c>
      <c r="J3492" s="6" t="s">
        <v>91</v>
      </c>
      <c r="K3492" s="6" t="s">
        <v>91</v>
      </c>
      <c r="L3492" s="6" t="s">
        <v>91</v>
      </c>
      <c r="M3492" s="5" t="s">
        <v>92</v>
      </c>
      <c r="N3492" s="6" t="s">
        <v>91</v>
      </c>
      <c r="O3492" s="6" t="s">
        <v>91</v>
      </c>
      <c r="P3492" s="6" t="s">
        <v>91</v>
      </c>
      <c r="Q3492" s="6" t="s">
        <v>91</v>
      </c>
      <c r="R3492" s="5">
        <v>1</v>
      </c>
      <c r="S3492" s="5">
        <v>0</v>
      </c>
      <c r="T3492" s="5" t="s">
        <v>93</v>
      </c>
      <c r="U3492" s="5" t="s">
        <v>105</v>
      </c>
    </row>
    <row r="3493" spans="1:21">
      <c r="A3493" s="6" t="s">
        <v>87</v>
      </c>
      <c r="B3493" s="7">
        <v>1</v>
      </c>
      <c r="C3493" s="5">
        <v>3761</v>
      </c>
      <c r="D3493" s="5">
        <v>42</v>
      </c>
      <c r="E3493" s="8" t="s">
        <v>4489</v>
      </c>
      <c r="F3493" s="8">
        <v>421532</v>
      </c>
      <c r="G3493" s="5" t="s">
        <v>4683</v>
      </c>
      <c r="H3493" s="5" t="s">
        <v>4684</v>
      </c>
      <c r="I3493" s="6" t="s">
        <v>91</v>
      </c>
      <c r="J3493" s="6" t="s">
        <v>91</v>
      </c>
      <c r="K3493" s="6" t="s">
        <v>91</v>
      </c>
      <c r="L3493" s="6" t="s">
        <v>91</v>
      </c>
      <c r="M3493" s="5" t="s">
        <v>92</v>
      </c>
      <c r="N3493" s="6" t="s">
        <v>91</v>
      </c>
      <c r="O3493" s="6" t="s">
        <v>91</v>
      </c>
      <c r="P3493" s="6" t="s">
        <v>91</v>
      </c>
      <c r="Q3493" s="6" t="s">
        <v>91</v>
      </c>
      <c r="R3493" s="5">
        <v>1</v>
      </c>
      <c r="S3493" s="5">
        <v>0</v>
      </c>
      <c r="T3493" s="5" t="s">
        <v>93</v>
      </c>
      <c r="U3493" s="5" t="s">
        <v>105</v>
      </c>
    </row>
    <row r="3494" spans="1:21">
      <c r="A3494" s="6" t="s">
        <v>87</v>
      </c>
      <c r="B3494" s="7">
        <v>1</v>
      </c>
      <c r="C3494" s="5">
        <v>3762</v>
      </c>
      <c r="D3494" s="5">
        <v>42</v>
      </c>
      <c r="E3494" s="8" t="s">
        <v>4685</v>
      </c>
      <c r="F3494" s="8">
        <v>42153201</v>
      </c>
      <c r="G3494" s="5" t="s">
        <v>4686</v>
      </c>
      <c r="H3494" s="5" t="s">
        <v>221</v>
      </c>
      <c r="I3494" s="6" t="s">
        <v>91</v>
      </c>
      <c r="J3494" s="6" t="s">
        <v>91</v>
      </c>
      <c r="K3494" s="6" t="s">
        <v>91</v>
      </c>
      <c r="L3494" s="6" t="s">
        <v>91</v>
      </c>
      <c r="M3494" s="5" t="s">
        <v>92</v>
      </c>
      <c r="N3494" s="6" t="s">
        <v>91</v>
      </c>
      <c r="O3494" s="6" t="s">
        <v>91</v>
      </c>
      <c r="P3494" s="6" t="s">
        <v>91</v>
      </c>
      <c r="Q3494" s="6" t="s">
        <v>91</v>
      </c>
      <c r="R3494" s="5">
        <v>1</v>
      </c>
      <c r="S3494" s="5">
        <v>0</v>
      </c>
      <c r="T3494" s="5" t="s">
        <v>93</v>
      </c>
      <c r="U3494" s="5" t="s">
        <v>105</v>
      </c>
    </row>
    <row r="3495" spans="1:21">
      <c r="A3495" s="6" t="s">
        <v>87</v>
      </c>
      <c r="B3495" s="7">
        <v>1</v>
      </c>
      <c r="C3495" s="5">
        <v>3763</v>
      </c>
      <c r="D3495" s="5">
        <v>42</v>
      </c>
      <c r="E3495" s="8" t="s">
        <v>4685</v>
      </c>
      <c r="F3495" s="8">
        <v>42153202</v>
      </c>
      <c r="G3495" s="5" t="s">
        <v>4687</v>
      </c>
      <c r="H3495" s="5" t="s">
        <v>223</v>
      </c>
      <c r="I3495" s="6" t="s">
        <v>91</v>
      </c>
      <c r="J3495" s="6" t="s">
        <v>91</v>
      </c>
      <c r="K3495" s="6" t="s">
        <v>91</v>
      </c>
      <c r="L3495" s="6" t="s">
        <v>91</v>
      </c>
      <c r="M3495" s="5" t="s">
        <v>92</v>
      </c>
      <c r="N3495" s="6" t="s">
        <v>91</v>
      </c>
      <c r="O3495" s="6" t="s">
        <v>91</v>
      </c>
      <c r="P3495" s="6" t="s">
        <v>91</v>
      </c>
      <c r="Q3495" s="6" t="s">
        <v>91</v>
      </c>
      <c r="R3495" s="5">
        <v>1</v>
      </c>
      <c r="S3495" s="5">
        <v>0</v>
      </c>
      <c r="T3495" s="5" t="s">
        <v>93</v>
      </c>
      <c r="U3495" s="5" t="s">
        <v>105</v>
      </c>
    </row>
    <row r="3496" spans="1:21">
      <c r="A3496" s="6" t="s">
        <v>87</v>
      </c>
      <c r="B3496" s="7">
        <v>1</v>
      </c>
      <c r="C3496" s="5">
        <v>3764</v>
      </c>
      <c r="D3496" s="5">
        <v>42</v>
      </c>
      <c r="E3496" s="8" t="s">
        <v>4685</v>
      </c>
      <c r="F3496" s="8">
        <v>42153203</v>
      </c>
      <c r="G3496" s="5" t="s">
        <v>4688</v>
      </c>
      <c r="H3496" s="5" t="s">
        <v>225</v>
      </c>
      <c r="I3496" s="6" t="s">
        <v>91</v>
      </c>
      <c r="J3496" s="6" t="s">
        <v>91</v>
      </c>
      <c r="K3496" s="6" t="s">
        <v>91</v>
      </c>
      <c r="L3496" s="6" t="s">
        <v>91</v>
      </c>
      <c r="M3496" s="5" t="s">
        <v>92</v>
      </c>
      <c r="N3496" s="6" t="s">
        <v>91</v>
      </c>
      <c r="O3496" s="6" t="s">
        <v>91</v>
      </c>
      <c r="P3496" s="6" t="s">
        <v>91</v>
      </c>
      <c r="Q3496" s="6" t="s">
        <v>91</v>
      </c>
      <c r="R3496" s="5">
        <v>1</v>
      </c>
      <c r="S3496" s="5">
        <v>0</v>
      </c>
      <c r="T3496" s="5" t="s">
        <v>93</v>
      </c>
      <c r="U3496" s="5" t="s">
        <v>105</v>
      </c>
    </row>
    <row r="3497" spans="1:21">
      <c r="A3497" s="6" t="s">
        <v>87</v>
      </c>
      <c r="B3497" s="7">
        <v>1</v>
      </c>
      <c r="C3497" s="5">
        <v>3765</v>
      </c>
      <c r="D3497" s="5">
        <v>42</v>
      </c>
      <c r="E3497" s="8" t="s">
        <v>4685</v>
      </c>
      <c r="F3497" s="8">
        <v>42153204</v>
      </c>
      <c r="G3497" s="5" t="s">
        <v>4689</v>
      </c>
      <c r="H3497" s="5" t="s">
        <v>227</v>
      </c>
      <c r="I3497" s="6" t="s">
        <v>91</v>
      </c>
      <c r="J3497" s="6" t="s">
        <v>91</v>
      </c>
      <c r="K3497" s="6" t="s">
        <v>91</v>
      </c>
      <c r="L3497" s="6" t="s">
        <v>91</v>
      </c>
      <c r="M3497" s="5" t="s">
        <v>92</v>
      </c>
      <c r="N3497" s="6" t="s">
        <v>91</v>
      </c>
      <c r="O3497" s="6" t="s">
        <v>91</v>
      </c>
      <c r="P3497" s="6" t="s">
        <v>91</v>
      </c>
      <c r="Q3497" s="6" t="s">
        <v>91</v>
      </c>
      <c r="R3497" s="5">
        <v>1</v>
      </c>
      <c r="S3497" s="5">
        <v>0</v>
      </c>
      <c r="T3497" s="5" t="s">
        <v>93</v>
      </c>
      <c r="U3497" s="5" t="s">
        <v>105</v>
      </c>
    </row>
    <row r="3498" spans="1:21">
      <c r="A3498" s="6" t="s">
        <v>87</v>
      </c>
      <c r="B3498" s="7">
        <v>1</v>
      </c>
      <c r="C3498" s="5">
        <v>3766</v>
      </c>
      <c r="D3498" s="5">
        <v>42</v>
      </c>
      <c r="E3498" s="8" t="s">
        <v>4489</v>
      </c>
      <c r="F3498" s="8">
        <v>421533</v>
      </c>
      <c r="G3498" s="5" t="s">
        <v>4690</v>
      </c>
      <c r="H3498" s="5" t="s">
        <v>4691</v>
      </c>
      <c r="I3498" s="6" t="s">
        <v>91</v>
      </c>
      <c r="J3498" s="6" t="s">
        <v>91</v>
      </c>
      <c r="K3498" s="6" t="s">
        <v>91</v>
      </c>
      <c r="L3498" s="6" t="s">
        <v>91</v>
      </c>
      <c r="M3498" s="5" t="s">
        <v>92</v>
      </c>
      <c r="N3498" s="6" t="s">
        <v>91</v>
      </c>
      <c r="O3498" s="6" t="s">
        <v>91</v>
      </c>
      <c r="P3498" s="6" t="s">
        <v>91</v>
      </c>
      <c r="Q3498" s="6" t="s">
        <v>91</v>
      </c>
      <c r="R3498" s="5">
        <v>1</v>
      </c>
      <c r="S3498" s="5">
        <v>0</v>
      </c>
      <c r="T3498" s="5" t="s">
        <v>93</v>
      </c>
      <c r="U3498" s="5" t="s">
        <v>105</v>
      </c>
    </row>
    <row r="3499" spans="1:21">
      <c r="A3499" s="6" t="s">
        <v>87</v>
      </c>
      <c r="B3499" s="7">
        <v>1</v>
      </c>
      <c r="C3499" s="5">
        <v>3767</v>
      </c>
      <c r="D3499" s="5">
        <v>42</v>
      </c>
      <c r="E3499" s="8" t="s">
        <v>4692</v>
      </c>
      <c r="F3499" s="8">
        <v>42153301</v>
      </c>
      <c r="G3499" s="5" t="s">
        <v>4693</v>
      </c>
      <c r="H3499" s="5" t="s">
        <v>221</v>
      </c>
      <c r="I3499" s="6" t="s">
        <v>91</v>
      </c>
      <c r="J3499" s="6" t="s">
        <v>91</v>
      </c>
      <c r="K3499" s="6" t="s">
        <v>91</v>
      </c>
      <c r="L3499" s="6" t="s">
        <v>91</v>
      </c>
      <c r="M3499" s="5" t="s">
        <v>92</v>
      </c>
      <c r="N3499" s="6" t="s">
        <v>91</v>
      </c>
      <c r="O3499" s="6" t="s">
        <v>91</v>
      </c>
      <c r="P3499" s="6" t="s">
        <v>91</v>
      </c>
      <c r="Q3499" s="6" t="s">
        <v>91</v>
      </c>
      <c r="R3499" s="5">
        <v>1</v>
      </c>
      <c r="S3499" s="5">
        <v>0</v>
      </c>
      <c r="T3499" s="5" t="s">
        <v>93</v>
      </c>
      <c r="U3499" s="5" t="s">
        <v>105</v>
      </c>
    </row>
    <row r="3500" spans="1:21">
      <c r="A3500" s="6" t="s">
        <v>87</v>
      </c>
      <c r="B3500" s="7">
        <v>1</v>
      </c>
      <c r="C3500" s="5">
        <v>3768</v>
      </c>
      <c r="D3500" s="5">
        <v>42</v>
      </c>
      <c r="E3500" s="8" t="s">
        <v>4692</v>
      </c>
      <c r="F3500" s="8">
        <v>42153302</v>
      </c>
      <c r="G3500" s="5" t="s">
        <v>4694</v>
      </c>
      <c r="H3500" s="5" t="s">
        <v>223</v>
      </c>
      <c r="I3500" s="6" t="s">
        <v>91</v>
      </c>
      <c r="J3500" s="6" t="s">
        <v>91</v>
      </c>
      <c r="K3500" s="6" t="s">
        <v>91</v>
      </c>
      <c r="L3500" s="6" t="s">
        <v>91</v>
      </c>
      <c r="M3500" s="5" t="s">
        <v>92</v>
      </c>
      <c r="N3500" s="6" t="s">
        <v>91</v>
      </c>
      <c r="O3500" s="6" t="s">
        <v>91</v>
      </c>
      <c r="P3500" s="6" t="s">
        <v>91</v>
      </c>
      <c r="Q3500" s="6" t="s">
        <v>91</v>
      </c>
      <c r="R3500" s="5">
        <v>1</v>
      </c>
      <c r="S3500" s="5">
        <v>0</v>
      </c>
      <c r="T3500" s="5" t="s">
        <v>93</v>
      </c>
      <c r="U3500" s="5" t="s">
        <v>105</v>
      </c>
    </row>
    <row r="3501" spans="1:21">
      <c r="A3501" s="6" t="s">
        <v>87</v>
      </c>
      <c r="B3501" s="7">
        <v>1</v>
      </c>
      <c r="C3501" s="5">
        <v>3769</v>
      </c>
      <c r="D3501" s="5">
        <v>42</v>
      </c>
      <c r="E3501" s="8" t="s">
        <v>4692</v>
      </c>
      <c r="F3501" s="8">
        <v>42153303</v>
      </c>
      <c r="G3501" s="5" t="s">
        <v>4695</v>
      </c>
      <c r="H3501" s="5" t="s">
        <v>225</v>
      </c>
      <c r="I3501" s="6" t="s">
        <v>91</v>
      </c>
      <c r="J3501" s="6" t="s">
        <v>91</v>
      </c>
      <c r="K3501" s="6" t="s">
        <v>91</v>
      </c>
      <c r="L3501" s="6" t="s">
        <v>91</v>
      </c>
      <c r="M3501" s="5" t="s">
        <v>92</v>
      </c>
      <c r="N3501" s="6" t="s">
        <v>91</v>
      </c>
      <c r="O3501" s="6" t="s">
        <v>91</v>
      </c>
      <c r="P3501" s="6" t="s">
        <v>91</v>
      </c>
      <c r="Q3501" s="6" t="s">
        <v>91</v>
      </c>
      <c r="R3501" s="5">
        <v>1</v>
      </c>
      <c r="S3501" s="5">
        <v>0</v>
      </c>
      <c r="T3501" s="5" t="s">
        <v>93</v>
      </c>
      <c r="U3501" s="5" t="s">
        <v>105</v>
      </c>
    </row>
    <row r="3502" spans="1:21">
      <c r="A3502" s="6" t="s">
        <v>87</v>
      </c>
      <c r="B3502" s="7">
        <v>1</v>
      </c>
      <c r="C3502" s="5">
        <v>3770</v>
      </c>
      <c r="D3502" s="5">
        <v>42</v>
      </c>
      <c r="E3502" s="8" t="s">
        <v>4692</v>
      </c>
      <c r="F3502" s="8">
        <v>42153304</v>
      </c>
      <c r="G3502" s="5" t="s">
        <v>4696</v>
      </c>
      <c r="H3502" s="5" t="s">
        <v>227</v>
      </c>
      <c r="I3502" s="6" t="s">
        <v>91</v>
      </c>
      <c r="J3502" s="6" t="s">
        <v>91</v>
      </c>
      <c r="K3502" s="6" t="s">
        <v>91</v>
      </c>
      <c r="L3502" s="6" t="s">
        <v>91</v>
      </c>
      <c r="M3502" s="5" t="s">
        <v>92</v>
      </c>
      <c r="N3502" s="6" t="s">
        <v>91</v>
      </c>
      <c r="O3502" s="6" t="s">
        <v>91</v>
      </c>
      <c r="P3502" s="6" t="s">
        <v>91</v>
      </c>
      <c r="Q3502" s="6" t="s">
        <v>91</v>
      </c>
      <c r="R3502" s="5">
        <v>1</v>
      </c>
      <c r="S3502" s="5">
        <v>0</v>
      </c>
      <c r="T3502" s="5" t="s">
        <v>93</v>
      </c>
      <c r="U3502" s="5" t="s">
        <v>105</v>
      </c>
    </row>
    <row r="3503" spans="1:21">
      <c r="A3503" s="6" t="s">
        <v>87</v>
      </c>
      <c r="B3503" s="7">
        <v>1</v>
      </c>
      <c r="C3503" s="5">
        <v>3771</v>
      </c>
      <c r="D3503" s="5">
        <v>42</v>
      </c>
      <c r="E3503" s="8" t="s">
        <v>4489</v>
      </c>
      <c r="F3503" s="8">
        <v>421534</v>
      </c>
      <c r="G3503" s="5" t="s">
        <v>4697</v>
      </c>
      <c r="H3503" s="5" t="s">
        <v>4698</v>
      </c>
      <c r="I3503" s="5">
        <v>10065501318</v>
      </c>
      <c r="J3503" s="6" t="s">
        <v>91</v>
      </c>
      <c r="K3503" s="6" t="s">
        <v>91</v>
      </c>
      <c r="L3503" s="6" t="s">
        <v>91</v>
      </c>
      <c r="M3503" s="5" t="s">
        <v>92</v>
      </c>
      <c r="N3503" s="6" t="s">
        <v>91</v>
      </c>
      <c r="O3503" s="6" t="s">
        <v>91</v>
      </c>
      <c r="P3503" s="6" t="s">
        <v>91</v>
      </c>
      <c r="Q3503" s="6" t="s">
        <v>91</v>
      </c>
      <c r="R3503" s="5">
        <v>1</v>
      </c>
      <c r="S3503" s="5">
        <v>0</v>
      </c>
      <c r="T3503" s="5" t="s">
        <v>93</v>
      </c>
      <c r="U3503" s="5" t="s">
        <v>105</v>
      </c>
    </row>
    <row r="3504" spans="1:21">
      <c r="A3504" s="6" t="s">
        <v>87</v>
      </c>
      <c r="B3504" s="7">
        <v>1</v>
      </c>
      <c r="C3504" s="5">
        <v>3772</v>
      </c>
      <c r="D3504" s="5">
        <v>42</v>
      </c>
      <c r="E3504" s="8" t="s">
        <v>4699</v>
      </c>
      <c r="F3504" s="8">
        <v>42153401</v>
      </c>
      <c r="G3504" s="5" t="s">
        <v>4700</v>
      </c>
      <c r="H3504" s="5" t="s">
        <v>221</v>
      </c>
      <c r="I3504" s="6" t="s">
        <v>91</v>
      </c>
      <c r="J3504" s="6" t="s">
        <v>91</v>
      </c>
      <c r="K3504" s="6" t="s">
        <v>91</v>
      </c>
      <c r="L3504" s="6" t="s">
        <v>91</v>
      </c>
      <c r="M3504" s="5" t="s">
        <v>92</v>
      </c>
      <c r="N3504" s="6" t="s">
        <v>91</v>
      </c>
      <c r="O3504" s="6" t="s">
        <v>91</v>
      </c>
      <c r="P3504" s="6" t="s">
        <v>91</v>
      </c>
      <c r="Q3504" s="6" t="s">
        <v>91</v>
      </c>
      <c r="R3504" s="5">
        <v>1</v>
      </c>
      <c r="S3504" s="5">
        <v>0</v>
      </c>
      <c r="T3504" s="5" t="s">
        <v>93</v>
      </c>
      <c r="U3504" s="5" t="s">
        <v>105</v>
      </c>
    </row>
    <row r="3505" spans="1:21">
      <c r="A3505" s="6" t="s">
        <v>87</v>
      </c>
      <c r="B3505" s="7">
        <v>1</v>
      </c>
      <c r="C3505" s="5">
        <v>3773</v>
      </c>
      <c r="D3505" s="5">
        <v>42</v>
      </c>
      <c r="E3505" s="8" t="s">
        <v>4699</v>
      </c>
      <c r="F3505" s="8">
        <v>42153402</v>
      </c>
      <c r="G3505" s="5" t="s">
        <v>4701</v>
      </c>
      <c r="H3505" s="5" t="s">
        <v>223</v>
      </c>
      <c r="I3505" s="6" t="s">
        <v>91</v>
      </c>
      <c r="J3505" s="6" t="s">
        <v>91</v>
      </c>
      <c r="K3505" s="6" t="s">
        <v>91</v>
      </c>
      <c r="L3505" s="6" t="s">
        <v>91</v>
      </c>
      <c r="M3505" s="5" t="s">
        <v>92</v>
      </c>
      <c r="N3505" s="6" t="s">
        <v>91</v>
      </c>
      <c r="O3505" s="6" t="s">
        <v>91</v>
      </c>
      <c r="P3505" s="6" t="s">
        <v>91</v>
      </c>
      <c r="Q3505" s="6" t="s">
        <v>91</v>
      </c>
      <c r="R3505" s="5">
        <v>1</v>
      </c>
      <c r="S3505" s="5">
        <v>0</v>
      </c>
      <c r="T3505" s="5" t="s">
        <v>93</v>
      </c>
      <c r="U3505" s="5" t="s">
        <v>105</v>
      </c>
    </row>
    <row r="3506" spans="1:21">
      <c r="A3506" s="6" t="s">
        <v>87</v>
      </c>
      <c r="B3506" s="7">
        <v>1</v>
      </c>
      <c r="C3506" s="5">
        <v>3774</v>
      </c>
      <c r="D3506" s="5">
        <v>42</v>
      </c>
      <c r="E3506" s="8" t="s">
        <v>4699</v>
      </c>
      <c r="F3506" s="8">
        <v>42153403</v>
      </c>
      <c r="G3506" s="5" t="s">
        <v>4702</v>
      </c>
      <c r="H3506" s="5" t="s">
        <v>225</v>
      </c>
      <c r="I3506" s="6" t="s">
        <v>91</v>
      </c>
      <c r="J3506" s="6" t="s">
        <v>91</v>
      </c>
      <c r="K3506" s="6" t="s">
        <v>91</v>
      </c>
      <c r="L3506" s="6" t="s">
        <v>91</v>
      </c>
      <c r="M3506" s="5" t="s">
        <v>92</v>
      </c>
      <c r="N3506" s="6" t="s">
        <v>91</v>
      </c>
      <c r="O3506" s="6" t="s">
        <v>91</v>
      </c>
      <c r="P3506" s="6" t="s">
        <v>91</v>
      </c>
      <c r="Q3506" s="6" t="s">
        <v>91</v>
      </c>
      <c r="R3506" s="5">
        <v>1</v>
      </c>
      <c r="S3506" s="5">
        <v>0</v>
      </c>
      <c r="T3506" s="5" t="s">
        <v>93</v>
      </c>
      <c r="U3506" s="5" t="s">
        <v>105</v>
      </c>
    </row>
    <row r="3507" spans="1:21">
      <c r="A3507" s="6" t="s">
        <v>87</v>
      </c>
      <c r="B3507" s="7">
        <v>1</v>
      </c>
      <c r="C3507" s="5">
        <v>3776</v>
      </c>
      <c r="D3507" s="5">
        <v>42</v>
      </c>
      <c r="E3507" s="8" t="s">
        <v>4699</v>
      </c>
      <c r="F3507" s="8">
        <v>42153404</v>
      </c>
      <c r="G3507" s="5" t="s">
        <v>4703</v>
      </c>
      <c r="H3507" s="5" t="s">
        <v>227</v>
      </c>
      <c r="I3507" s="6" t="s">
        <v>91</v>
      </c>
      <c r="J3507" s="6" t="s">
        <v>91</v>
      </c>
      <c r="K3507" s="6" t="s">
        <v>91</v>
      </c>
      <c r="L3507" s="6" t="s">
        <v>91</v>
      </c>
      <c r="M3507" s="5" t="s">
        <v>92</v>
      </c>
      <c r="N3507" s="6" t="s">
        <v>91</v>
      </c>
      <c r="O3507" s="6" t="s">
        <v>91</v>
      </c>
      <c r="P3507" s="6" t="s">
        <v>91</v>
      </c>
      <c r="Q3507" s="6" t="s">
        <v>91</v>
      </c>
      <c r="R3507" s="5">
        <v>1</v>
      </c>
      <c r="S3507" s="5">
        <v>0</v>
      </c>
      <c r="T3507" s="5" t="s">
        <v>93</v>
      </c>
      <c r="U3507" s="5" t="s">
        <v>105</v>
      </c>
    </row>
    <row r="3508" spans="1:21">
      <c r="A3508" s="6" t="s">
        <v>87</v>
      </c>
      <c r="B3508" s="7">
        <v>1</v>
      </c>
      <c r="C3508" s="5">
        <v>3777</v>
      </c>
      <c r="D3508" s="5">
        <v>42</v>
      </c>
      <c r="E3508" s="8" t="s">
        <v>4489</v>
      </c>
      <c r="F3508" s="8">
        <v>421535</v>
      </c>
      <c r="G3508" s="5" t="s">
        <v>4704</v>
      </c>
      <c r="H3508" s="5" t="s">
        <v>4705</v>
      </c>
      <c r="I3508" s="5">
        <v>10065506905</v>
      </c>
      <c r="J3508" s="6" t="s">
        <v>91</v>
      </c>
      <c r="K3508" s="6" t="s">
        <v>91</v>
      </c>
      <c r="L3508" s="6" t="s">
        <v>91</v>
      </c>
      <c r="M3508" s="5" t="s">
        <v>92</v>
      </c>
      <c r="N3508" s="6" t="s">
        <v>91</v>
      </c>
      <c r="O3508" s="6" t="s">
        <v>91</v>
      </c>
      <c r="P3508" s="6" t="s">
        <v>91</v>
      </c>
      <c r="Q3508" s="6" t="s">
        <v>91</v>
      </c>
      <c r="R3508" s="5">
        <v>1</v>
      </c>
      <c r="S3508" s="5">
        <v>0</v>
      </c>
      <c r="T3508" s="5" t="s">
        <v>93</v>
      </c>
      <c r="U3508" s="5" t="s">
        <v>105</v>
      </c>
    </row>
    <row r="3509" spans="1:21">
      <c r="A3509" s="6" t="s">
        <v>87</v>
      </c>
      <c r="B3509" s="7">
        <v>1</v>
      </c>
      <c r="C3509" s="5">
        <v>3778</v>
      </c>
      <c r="D3509" s="5">
        <v>42</v>
      </c>
      <c r="E3509" s="8" t="s">
        <v>4706</v>
      </c>
      <c r="F3509" s="8">
        <v>42153501</v>
      </c>
      <c r="G3509" s="5" t="s">
        <v>4707</v>
      </c>
      <c r="H3509" s="5" t="s">
        <v>221</v>
      </c>
      <c r="I3509" s="6" t="s">
        <v>91</v>
      </c>
      <c r="J3509" s="6" t="s">
        <v>91</v>
      </c>
      <c r="K3509" s="6" t="s">
        <v>91</v>
      </c>
      <c r="L3509" s="6" t="s">
        <v>91</v>
      </c>
      <c r="M3509" s="5" t="s">
        <v>92</v>
      </c>
      <c r="N3509" s="6" t="s">
        <v>91</v>
      </c>
      <c r="O3509" s="6" t="s">
        <v>91</v>
      </c>
      <c r="P3509" s="6" t="s">
        <v>91</v>
      </c>
      <c r="Q3509" s="6" t="s">
        <v>91</v>
      </c>
      <c r="R3509" s="5">
        <v>1</v>
      </c>
      <c r="S3509" s="5">
        <v>0</v>
      </c>
      <c r="T3509" s="5" t="s">
        <v>93</v>
      </c>
      <c r="U3509" s="5" t="s">
        <v>105</v>
      </c>
    </row>
    <row r="3510" spans="1:21">
      <c r="A3510" s="6" t="s">
        <v>87</v>
      </c>
      <c r="B3510" s="7">
        <v>1</v>
      </c>
      <c r="C3510" s="5">
        <v>3779</v>
      </c>
      <c r="D3510" s="5">
        <v>42</v>
      </c>
      <c r="E3510" s="8" t="s">
        <v>4706</v>
      </c>
      <c r="F3510" s="8">
        <v>42153502</v>
      </c>
      <c r="G3510" s="5" t="s">
        <v>4708</v>
      </c>
      <c r="H3510" s="5" t="s">
        <v>223</v>
      </c>
      <c r="I3510" s="6" t="s">
        <v>91</v>
      </c>
      <c r="J3510" s="6" t="s">
        <v>91</v>
      </c>
      <c r="K3510" s="6" t="s">
        <v>91</v>
      </c>
      <c r="L3510" s="6" t="s">
        <v>91</v>
      </c>
      <c r="M3510" s="5" t="s">
        <v>92</v>
      </c>
      <c r="N3510" s="6" t="s">
        <v>91</v>
      </c>
      <c r="O3510" s="6" t="s">
        <v>91</v>
      </c>
      <c r="P3510" s="6" t="s">
        <v>91</v>
      </c>
      <c r="Q3510" s="6" t="s">
        <v>91</v>
      </c>
      <c r="R3510" s="5">
        <v>1</v>
      </c>
      <c r="S3510" s="5">
        <v>0</v>
      </c>
      <c r="T3510" s="5" t="s">
        <v>93</v>
      </c>
      <c r="U3510" s="5" t="s">
        <v>105</v>
      </c>
    </row>
    <row r="3511" spans="1:21">
      <c r="A3511" s="6" t="s">
        <v>87</v>
      </c>
      <c r="B3511" s="7">
        <v>1</v>
      </c>
      <c r="C3511" s="5">
        <v>3780</v>
      </c>
      <c r="D3511" s="5">
        <v>42</v>
      </c>
      <c r="E3511" s="8" t="s">
        <v>4706</v>
      </c>
      <c r="F3511" s="8">
        <v>42153503</v>
      </c>
      <c r="G3511" s="5" t="s">
        <v>4709</v>
      </c>
      <c r="H3511" s="5" t="s">
        <v>225</v>
      </c>
      <c r="I3511" s="6" t="s">
        <v>91</v>
      </c>
      <c r="J3511" s="6" t="s">
        <v>91</v>
      </c>
      <c r="K3511" s="6" t="s">
        <v>91</v>
      </c>
      <c r="L3511" s="6" t="s">
        <v>91</v>
      </c>
      <c r="M3511" s="5" t="s">
        <v>92</v>
      </c>
      <c r="N3511" s="6" t="s">
        <v>91</v>
      </c>
      <c r="O3511" s="6" t="s">
        <v>91</v>
      </c>
      <c r="P3511" s="6" t="s">
        <v>91</v>
      </c>
      <c r="Q3511" s="6" t="s">
        <v>91</v>
      </c>
      <c r="R3511" s="5">
        <v>1</v>
      </c>
      <c r="S3511" s="5">
        <v>0</v>
      </c>
      <c r="T3511" s="5" t="s">
        <v>93</v>
      </c>
      <c r="U3511" s="5" t="s">
        <v>105</v>
      </c>
    </row>
    <row r="3512" spans="1:21">
      <c r="A3512" s="6" t="s">
        <v>87</v>
      </c>
      <c r="B3512" s="7">
        <v>1</v>
      </c>
      <c r="C3512" s="5">
        <v>3782</v>
      </c>
      <c r="D3512" s="5">
        <v>42</v>
      </c>
      <c r="E3512" s="8" t="s">
        <v>4706</v>
      </c>
      <c r="F3512" s="8">
        <v>42153504</v>
      </c>
      <c r="G3512" s="5" t="s">
        <v>4710</v>
      </c>
      <c r="H3512" s="5" t="s">
        <v>227</v>
      </c>
      <c r="I3512" s="6" t="s">
        <v>91</v>
      </c>
      <c r="J3512" s="6" t="s">
        <v>91</v>
      </c>
      <c r="K3512" s="6" t="s">
        <v>91</v>
      </c>
      <c r="L3512" s="6" t="s">
        <v>91</v>
      </c>
      <c r="M3512" s="5" t="s">
        <v>92</v>
      </c>
      <c r="N3512" s="6" t="s">
        <v>91</v>
      </c>
      <c r="O3512" s="6" t="s">
        <v>91</v>
      </c>
      <c r="P3512" s="6" t="s">
        <v>91</v>
      </c>
      <c r="Q3512" s="6" t="s">
        <v>91</v>
      </c>
      <c r="R3512" s="5">
        <v>1</v>
      </c>
      <c r="S3512" s="5">
        <v>0</v>
      </c>
      <c r="T3512" s="5" t="s">
        <v>93</v>
      </c>
      <c r="U3512" s="5" t="s">
        <v>105</v>
      </c>
    </row>
    <row r="3513" spans="1:21">
      <c r="A3513" s="6" t="s">
        <v>87</v>
      </c>
      <c r="B3513" s="7">
        <v>1</v>
      </c>
      <c r="C3513" s="5">
        <v>3783</v>
      </c>
      <c r="D3513" s="5">
        <v>42</v>
      </c>
      <c r="E3513" s="8" t="s">
        <v>4489</v>
      </c>
      <c r="F3513" s="8">
        <v>421536</v>
      </c>
      <c r="G3513" s="5" t="s">
        <v>4711</v>
      </c>
      <c r="H3513" s="5" t="s">
        <v>4712</v>
      </c>
      <c r="I3513" s="5">
        <v>10065505149</v>
      </c>
      <c r="J3513" s="6" t="s">
        <v>91</v>
      </c>
      <c r="K3513" s="6" t="s">
        <v>91</v>
      </c>
      <c r="L3513" s="6" t="s">
        <v>91</v>
      </c>
      <c r="M3513" s="5" t="s">
        <v>92</v>
      </c>
      <c r="N3513" s="6" t="s">
        <v>91</v>
      </c>
      <c r="O3513" s="6" t="s">
        <v>91</v>
      </c>
      <c r="P3513" s="6" t="s">
        <v>91</v>
      </c>
      <c r="Q3513" s="6" t="s">
        <v>91</v>
      </c>
      <c r="R3513" s="5">
        <v>1</v>
      </c>
      <c r="S3513" s="5">
        <v>0</v>
      </c>
      <c r="T3513" s="5" t="s">
        <v>93</v>
      </c>
      <c r="U3513" s="5" t="s">
        <v>105</v>
      </c>
    </row>
    <row r="3514" spans="1:21">
      <c r="A3514" s="6" t="s">
        <v>87</v>
      </c>
      <c r="B3514" s="7">
        <v>1</v>
      </c>
      <c r="C3514" s="5">
        <v>3784</v>
      </c>
      <c r="D3514" s="5">
        <v>42</v>
      </c>
      <c r="E3514" s="8" t="s">
        <v>4713</v>
      </c>
      <c r="F3514" s="8">
        <v>42153601</v>
      </c>
      <c r="G3514" s="5" t="s">
        <v>4714</v>
      </c>
      <c r="H3514" s="5" t="s">
        <v>221</v>
      </c>
      <c r="I3514" s="6" t="s">
        <v>91</v>
      </c>
      <c r="J3514" s="6" t="s">
        <v>91</v>
      </c>
      <c r="K3514" s="6" t="s">
        <v>91</v>
      </c>
      <c r="L3514" s="6" t="s">
        <v>91</v>
      </c>
      <c r="M3514" s="5" t="s">
        <v>92</v>
      </c>
      <c r="N3514" s="6" t="s">
        <v>91</v>
      </c>
      <c r="O3514" s="6" t="s">
        <v>91</v>
      </c>
      <c r="P3514" s="6" t="s">
        <v>91</v>
      </c>
      <c r="Q3514" s="6" t="s">
        <v>91</v>
      </c>
      <c r="R3514" s="5">
        <v>1</v>
      </c>
      <c r="S3514" s="5">
        <v>0</v>
      </c>
      <c r="T3514" s="5" t="s">
        <v>93</v>
      </c>
      <c r="U3514" s="5" t="s">
        <v>105</v>
      </c>
    </row>
    <row r="3515" spans="1:21">
      <c r="A3515" s="6" t="s">
        <v>87</v>
      </c>
      <c r="B3515" s="7">
        <v>1</v>
      </c>
      <c r="C3515" s="5">
        <v>3785</v>
      </c>
      <c r="D3515" s="5">
        <v>42</v>
      </c>
      <c r="E3515" s="8" t="s">
        <v>4713</v>
      </c>
      <c r="F3515" s="8">
        <v>42153602</v>
      </c>
      <c r="G3515" s="5" t="s">
        <v>4715</v>
      </c>
      <c r="H3515" s="5" t="s">
        <v>223</v>
      </c>
      <c r="I3515" s="6" t="s">
        <v>91</v>
      </c>
      <c r="J3515" s="6" t="s">
        <v>91</v>
      </c>
      <c r="K3515" s="6" t="s">
        <v>91</v>
      </c>
      <c r="L3515" s="6" t="s">
        <v>91</v>
      </c>
      <c r="M3515" s="5" t="s">
        <v>92</v>
      </c>
      <c r="N3515" s="6" t="s">
        <v>91</v>
      </c>
      <c r="O3515" s="6" t="s">
        <v>91</v>
      </c>
      <c r="P3515" s="6" t="s">
        <v>91</v>
      </c>
      <c r="Q3515" s="6" t="s">
        <v>91</v>
      </c>
      <c r="R3515" s="5">
        <v>1</v>
      </c>
      <c r="S3515" s="5">
        <v>0</v>
      </c>
      <c r="T3515" s="5" t="s">
        <v>93</v>
      </c>
      <c r="U3515" s="5" t="s">
        <v>105</v>
      </c>
    </row>
    <row r="3516" spans="1:21">
      <c r="A3516" s="6" t="s">
        <v>87</v>
      </c>
      <c r="B3516" s="7">
        <v>1</v>
      </c>
      <c r="C3516" s="5">
        <v>3786</v>
      </c>
      <c r="D3516" s="5">
        <v>42</v>
      </c>
      <c r="E3516" s="8" t="s">
        <v>4713</v>
      </c>
      <c r="F3516" s="8">
        <v>42153603</v>
      </c>
      <c r="G3516" s="5" t="s">
        <v>4716</v>
      </c>
      <c r="H3516" s="5" t="s">
        <v>225</v>
      </c>
      <c r="I3516" s="6" t="s">
        <v>91</v>
      </c>
      <c r="J3516" s="6" t="s">
        <v>91</v>
      </c>
      <c r="K3516" s="6" t="s">
        <v>91</v>
      </c>
      <c r="L3516" s="6" t="s">
        <v>91</v>
      </c>
      <c r="M3516" s="5" t="s">
        <v>92</v>
      </c>
      <c r="N3516" s="6" t="s">
        <v>91</v>
      </c>
      <c r="O3516" s="6" t="s">
        <v>91</v>
      </c>
      <c r="P3516" s="6" t="s">
        <v>91</v>
      </c>
      <c r="Q3516" s="6" t="s">
        <v>91</v>
      </c>
      <c r="R3516" s="5">
        <v>1</v>
      </c>
      <c r="S3516" s="5">
        <v>0</v>
      </c>
      <c r="T3516" s="5" t="s">
        <v>93</v>
      </c>
      <c r="U3516" s="5" t="s">
        <v>105</v>
      </c>
    </row>
    <row r="3517" spans="1:21">
      <c r="A3517" s="6" t="s">
        <v>87</v>
      </c>
      <c r="B3517" s="7">
        <v>1</v>
      </c>
      <c r="C3517" s="5">
        <v>3787</v>
      </c>
      <c r="D3517" s="5">
        <v>42</v>
      </c>
      <c r="E3517" s="8" t="s">
        <v>4713</v>
      </c>
      <c r="F3517" s="8">
        <v>42153604</v>
      </c>
      <c r="G3517" s="5" t="s">
        <v>4717</v>
      </c>
      <c r="H3517" s="5" t="s">
        <v>227</v>
      </c>
      <c r="I3517" s="6" t="s">
        <v>91</v>
      </c>
      <c r="J3517" s="6" t="s">
        <v>91</v>
      </c>
      <c r="K3517" s="6" t="s">
        <v>91</v>
      </c>
      <c r="L3517" s="6" t="s">
        <v>91</v>
      </c>
      <c r="M3517" s="5" t="s">
        <v>92</v>
      </c>
      <c r="N3517" s="6" t="s">
        <v>91</v>
      </c>
      <c r="O3517" s="6" t="s">
        <v>91</v>
      </c>
      <c r="P3517" s="6" t="s">
        <v>91</v>
      </c>
      <c r="Q3517" s="6" t="s">
        <v>91</v>
      </c>
      <c r="R3517" s="5">
        <v>1</v>
      </c>
      <c r="S3517" s="5">
        <v>0</v>
      </c>
      <c r="T3517" s="5" t="s">
        <v>93</v>
      </c>
      <c r="U3517" s="5" t="s">
        <v>105</v>
      </c>
    </row>
    <row r="3518" spans="1:21">
      <c r="A3518" s="6" t="s">
        <v>87</v>
      </c>
      <c r="B3518" s="7">
        <v>1</v>
      </c>
      <c r="C3518" s="5">
        <v>3788</v>
      </c>
      <c r="D3518" s="5">
        <v>42</v>
      </c>
      <c r="E3518" s="8" t="s">
        <v>4489</v>
      </c>
      <c r="F3518" s="8">
        <v>421537</v>
      </c>
      <c r="G3518" s="5" t="s">
        <v>4718</v>
      </c>
      <c r="H3518" s="5" t="s">
        <v>4719</v>
      </c>
      <c r="I3518" s="5">
        <v>10065505132</v>
      </c>
      <c r="J3518" s="6" t="s">
        <v>91</v>
      </c>
      <c r="K3518" s="6" t="s">
        <v>91</v>
      </c>
      <c r="L3518" s="6" t="s">
        <v>91</v>
      </c>
      <c r="M3518" s="5" t="s">
        <v>92</v>
      </c>
      <c r="N3518" s="6" t="s">
        <v>91</v>
      </c>
      <c r="O3518" s="6" t="s">
        <v>91</v>
      </c>
      <c r="P3518" s="6" t="s">
        <v>91</v>
      </c>
      <c r="Q3518" s="6" t="s">
        <v>91</v>
      </c>
      <c r="R3518" s="5">
        <v>1</v>
      </c>
      <c r="S3518" s="5">
        <v>0</v>
      </c>
      <c r="T3518" s="5" t="s">
        <v>93</v>
      </c>
      <c r="U3518" s="5" t="s">
        <v>105</v>
      </c>
    </row>
    <row r="3519" spans="1:21">
      <c r="A3519" s="6" t="s">
        <v>87</v>
      </c>
      <c r="B3519" s="7">
        <v>1</v>
      </c>
      <c r="C3519" s="5">
        <v>3789</v>
      </c>
      <c r="D3519" s="5">
        <v>42</v>
      </c>
      <c r="E3519" s="8" t="s">
        <v>4720</v>
      </c>
      <c r="F3519" s="8">
        <v>42153701</v>
      </c>
      <c r="G3519" s="5" t="s">
        <v>4721</v>
      </c>
      <c r="H3519" s="5" t="s">
        <v>221</v>
      </c>
      <c r="I3519" s="6" t="s">
        <v>91</v>
      </c>
      <c r="J3519" s="6" t="s">
        <v>91</v>
      </c>
      <c r="K3519" s="6" t="s">
        <v>91</v>
      </c>
      <c r="L3519" s="6" t="s">
        <v>91</v>
      </c>
      <c r="M3519" s="5" t="s">
        <v>92</v>
      </c>
      <c r="N3519" s="6" t="s">
        <v>91</v>
      </c>
      <c r="O3519" s="6" t="s">
        <v>91</v>
      </c>
      <c r="P3519" s="6" t="s">
        <v>91</v>
      </c>
      <c r="Q3519" s="6" t="s">
        <v>91</v>
      </c>
      <c r="R3519" s="5">
        <v>1</v>
      </c>
      <c r="S3519" s="5">
        <v>0</v>
      </c>
      <c r="T3519" s="5" t="s">
        <v>93</v>
      </c>
      <c r="U3519" s="5" t="s">
        <v>105</v>
      </c>
    </row>
    <row r="3520" spans="1:21">
      <c r="A3520" s="6" t="s">
        <v>87</v>
      </c>
      <c r="B3520" s="7">
        <v>1</v>
      </c>
      <c r="C3520" s="5">
        <v>3790</v>
      </c>
      <c r="D3520" s="5">
        <v>42</v>
      </c>
      <c r="E3520" s="8" t="s">
        <v>4720</v>
      </c>
      <c r="F3520" s="8">
        <v>42153702</v>
      </c>
      <c r="G3520" s="5" t="s">
        <v>4722</v>
      </c>
      <c r="H3520" s="5" t="s">
        <v>223</v>
      </c>
      <c r="I3520" s="6" t="s">
        <v>91</v>
      </c>
      <c r="J3520" s="6" t="s">
        <v>91</v>
      </c>
      <c r="K3520" s="6" t="s">
        <v>91</v>
      </c>
      <c r="L3520" s="6" t="s">
        <v>91</v>
      </c>
      <c r="M3520" s="5" t="s">
        <v>92</v>
      </c>
      <c r="N3520" s="6" t="s">
        <v>91</v>
      </c>
      <c r="O3520" s="6" t="s">
        <v>91</v>
      </c>
      <c r="P3520" s="6" t="s">
        <v>91</v>
      </c>
      <c r="Q3520" s="6" t="s">
        <v>91</v>
      </c>
      <c r="R3520" s="5">
        <v>1</v>
      </c>
      <c r="S3520" s="5">
        <v>0</v>
      </c>
      <c r="T3520" s="5" t="s">
        <v>93</v>
      </c>
      <c r="U3520" s="5" t="s">
        <v>105</v>
      </c>
    </row>
    <row r="3521" spans="1:21">
      <c r="A3521" s="6" t="s">
        <v>87</v>
      </c>
      <c r="B3521" s="7">
        <v>1</v>
      </c>
      <c r="C3521" s="5">
        <v>3791</v>
      </c>
      <c r="D3521" s="5">
        <v>42</v>
      </c>
      <c r="E3521" s="8" t="s">
        <v>4720</v>
      </c>
      <c r="F3521" s="8">
        <v>42153703</v>
      </c>
      <c r="G3521" s="5" t="s">
        <v>4723</v>
      </c>
      <c r="H3521" s="5" t="s">
        <v>225</v>
      </c>
      <c r="I3521" s="6" t="s">
        <v>91</v>
      </c>
      <c r="J3521" s="6" t="s">
        <v>91</v>
      </c>
      <c r="K3521" s="6" t="s">
        <v>91</v>
      </c>
      <c r="L3521" s="6" t="s">
        <v>91</v>
      </c>
      <c r="M3521" s="5" t="s">
        <v>92</v>
      </c>
      <c r="N3521" s="6" t="s">
        <v>91</v>
      </c>
      <c r="O3521" s="6" t="s">
        <v>91</v>
      </c>
      <c r="P3521" s="6" t="s">
        <v>91</v>
      </c>
      <c r="Q3521" s="6" t="s">
        <v>91</v>
      </c>
      <c r="R3521" s="5">
        <v>1</v>
      </c>
      <c r="S3521" s="5">
        <v>0</v>
      </c>
      <c r="T3521" s="5" t="s">
        <v>93</v>
      </c>
      <c r="U3521" s="5" t="s">
        <v>105</v>
      </c>
    </row>
    <row r="3522" spans="1:21">
      <c r="A3522" s="6" t="s">
        <v>87</v>
      </c>
      <c r="B3522" s="7">
        <v>1</v>
      </c>
      <c r="C3522" s="5">
        <v>3792</v>
      </c>
      <c r="D3522" s="5">
        <v>42</v>
      </c>
      <c r="E3522" s="8" t="s">
        <v>4720</v>
      </c>
      <c r="F3522" s="8">
        <v>42153704</v>
      </c>
      <c r="G3522" s="5" t="s">
        <v>4724</v>
      </c>
      <c r="H3522" s="5" t="s">
        <v>227</v>
      </c>
      <c r="I3522" s="6" t="s">
        <v>91</v>
      </c>
      <c r="J3522" s="6" t="s">
        <v>91</v>
      </c>
      <c r="K3522" s="6" t="s">
        <v>91</v>
      </c>
      <c r="L3522" s="6" t="s">
        <v>91</v>
      </c>
      <c r="M3522" s="5" t="s">
        <v>92</v>
      </c>
      <c r="N3522" s="6" t="s">
        <v>91</v>
      </c>
      <c r="O3522" s="6" t="s">
        <v>91</v>
      </c>
      <c r="P3522" s="6" t="s">
        <v>91</v>
      </c>
      <c r="Q3522" s="6" t="s">
        <v>91</v>
      </c>
      <c r="R3522" s="5">
        <v>1</v>
      </c>
      <c r="S3522" s="5">
        <v>0</v>
      </c>
      <c r="T3522" s="5" t="s">
        <v>93</v>
      </c>
      <c r="U3522" s="5" t="s">
        <v>105</v>
      </c>
    </row>
    <row r="3523" spans="1:21">
      <c r="A3523" s="6" t="s">
        <v>87</v>
      </c>
      <c r="B3523" s="7">
        <v>1</v>
      </c>
      <c r="C3523" s="5">
        <v>3793</v>
      </c>
      <c r="D3523" s="5">
        <v>42</v>
      </c>
      <c r="E3523" s="8" t="s">
        <v>4489</v>
      </c>
      <c r="F3523" s="8">
        <v>421538</v>
      </c>
      <c r="G3523" s="5" t="s">
        <v>4725</v>
      </c>
      <c r="H3523" s="5" t="s">
        <v>4726</v>
      </c>
      <c r="I3523" s="6" t="s">
        <v>91</v>
      </c>
      <c r="J3523" s="6" t="s">
        <v>91</v>
      </c>
      <c r="K3523" s="6" t="s">
        <v>91</v>
      </c>
      <c r="L3523" s="6" t="s">
        <v>91</v>
      </c>
      <c r="M3523" s="5" t="s">
        <v>92</v>
      </c>
      <c r="N3523" s="6" t="s">
        <v>91</v>
      </c>
      <c r="O3523" s="6" t="s">
        <v>91</v>
      </c>
      <c r="P3523" s="6" t="s">
        <v>91</v>
      </c>
      <c r="Q3523" s="6" t="s">
        <v>91</v>
      </c>
      <c r="R3523" s="5">
        <v>1</v>
      </c>
      <c r="S3523" s="5">
        <v>0</v>
      </c>
      <c r="T3523" s="5" t="s">
        <v>93</v>
      </c>
      <c r="U3523" s="5" t="s">
        <v>105</v>
      </c>
    </row>
    <row r="3524" spans="1:21">
      <c r="A3524" s="6" t="s">
        <v>87</v>
      </c>
      <c r="B3524" s="7">
        <v>1</v>
      </c>
      <c r="C3524" s="5">
        <v>3794</v>
      </c>
      <c r="D3524" s="5">
        <v>42</v>
      </c>
      <c r="E3524" s="8" t="s">
        <v>4727</v>
      </c>
      <c r="F3524" s="8">
        <v>42153801</v>
      </c>
      <c r="G3524" s="5" t="s">
        <v>4728</v>
      </c>
      <c r="H3524" s="5" t="s">
        <v>221</v>
      </c>
      <c r="I3524" s="6" t="s">
        <v>91</v>
      </c>
      <c r="J3524" s="6" t="s">
        <v>91</v>
      </c>
      <c r="K3524" s="6" t="s">
        <v>91</v>
      </c>
      <c r="L3524" s="6" t="s">
        <v>91</v>
      </c>
      <c r="M3524" s="5" t="s">
        <v>92</v>
      </c>
      <c r="N3524" s="6" t="s">
        <v>91</v>
      </c>
      <c r="O3524" s="6" t="s">
        <v>91</v>
      </c>
      <c r="P3524" s="6" t="s">
        <v>91</v>
      </c>
      <c r="Q3524" s="6" t="s">
        <v>91</v>
      </c>
      <c r="R3524" s="5">
        <v>1</v>
      </c>
      <c r="S3524" s="5">
        <v>0</v>
      </c>
      <c r="T3524" s="5" t="s">
        <v>93</v>
      </c>
      <c r="U3524" s="5" t="s">
        <v>105</v>
      </c>
    </row>
    <row r="3525" spans="1:21">
      <c r="A3525" s="6" t="s">
        <v>87</v>
      </c>
      <c r="B3525" s="7">
        <v>1</v>
      </c>
      <c r="C3525" s="5">
        <v>3795</v>
      </c>
      <c r="D3525" s="5">
        <v>42</v>
      </c>
      <c r="E3525" s="8" t="s">
        <v>4727</v>
      </c>
      <c r="F3525" s="8">
        <v>42153802</v>
      </c>
      <c r="G3525" s="5" t="s">
        <v>4729</v>
      </c>
      <c r="H3525" s="5" t="s">
        <v>223</v>
      </c>
      <c r="I3525" s="6" t="s">
        <v>91</v>
      </c>
      <c r="J3525" s="6" t="s">
        <v>91</v>
      </c>
      <c r="K3525" s="6" t="s">
        <v>91</v>
      </c>
      <c r="L3525" s="6" t="s">
        <v>91</v>
      </c>
      <c r="M3525" s="5" t="s">
        <v>92</v>
      </c>
      <c r="N3525" s="6" t="s">
        <v>91</v>
      </c>
      <c r="O3525" s="6" t="s">
        <v>91</v>
      </c>
      <c r="P3525" s="6" t="s">
        <v>91</v>
      </c>
      <c r="Q3525" s="6" t="s">
        <v>91</v>
      </c>
      <c r="R3525" s="5">
        <v>1</v>
      </c>
      <c r="S3525" s="5">
        <v>0</v>
      </c>
      <c r="T3525" s="5" t="s">
        <v>93</v>
      </c>
      <c r="U3525" s="5" t="s">
        <v>105</v>
      </c>
    </row>
    <row r="3526" spans="1:21">
      <c r="A3526" s="6" t="s">
        <v>87</v>
      </c>
      <c r="B3526" s="7">
        <v>1</v>
      </c>
      <c r="C3526" s="5">
        <v>3796</v>
      </c>
      <c r="D3526" s="5">
        <v>42</v>
      </c>
      <c r="E3526" s="8" t="s">
        <v>4727</v>
      </c>
      <c r="F3526" s="8">
        <v>42153803</v>
      </c>
      <c r="G3526" s="5" t="s">
        <v>4730</v>
      </c>
      <c r="H3526" s="5" t="s">
        <v>225</v>
      </c>
      <c r="I3526" s="6" t="s">
        <v>91</v>
      </c>
      <c r="J3526" s="6" t="s">
        <v>91</v>
      </c>
      <c r="K3526" s="6" t="s">
        <v>91</v>
      </c>
      <c r="L3526" s="6" t="s">
        <v>91</v>
      </c>
      <c r="M3526" s="5" t="s">
        <v>92</v>
      </c>
      <c r="N3526" s="6" t="s">
        <v>91</v>
      </c>
      <c r="O3526" s="6" t="s">
        <v>91</v>
      </c>
      <c r="P3526" s="6" t="s">
        <v>91</v>
      </c>
      <c r="Q3526" s="6" t="s">
        <v>91</v>
      </c>
      <c r="R3526" s="5">
        <v>1</v>
      </c>
      <c r="S3526" s="5">
        <v>0</v>
      </c>
      <c r="T3526" s="5" t="s">
        <v>93</v>
      </c>
      <c r="U3526" s="5" t="s">
        <v>105</v>
      </c>
    </row>
    <row r="3527" spans="1:21">
      <c r="A3527" s="6" t="s">
        <v>87</v>
      </c>
      <c r="B3527" s="7">
        <v>1</v>
      </c>
      <c r="C3527" s="5">
        <v>3797</v>
      </c>
      <c r="D3527" s="5">
        <v>42</v>
      </c>
      <c r="E3527" s="8" t="s">
        <v>4727</v>
      </c>
      <c r="F3527" s="8">
        <v>42153804</v>
      </c>
      <c r="G3527" s="5" t="s">
        <v>4731</v>
      </c>
      <c r="H3527" s="5" t="s">
        <v>227</v>
      </c>
      <c r="I3527" s="6" t="s">
        <v>91</v>
      </c>
      <c r="J3527" s="6" t="s">
        <v>91</v>
      </c>
      <c r="K3527" s="6" t="s">
        <v>91</v>
      </c>
      <c r="L3527" s="6" t="s">
        <v>91</v>
      </c>
      <c r="M3527" s="5" t="s">
        <v>92</v>
      </c>
      <c r="N3527" s="6" t="s">
        <v>91</v>
      </c>
      <c r="O3527" s="6" t="s">
        <v>91</v>
      </c>
      <c r="P3527" s="6" t="s">
        <v>91</v>
      </c>
      <c r="Q3527" s="6" t="s">
        <v>91</v>
      </c>
      <c r="R3527" s="5">
        <v>1</v>
      </c>
      <c r="S3527" s="5">
        <v>0</v>
      </c>
      <c r="T3527" s="5" t="s">
        <v>93</v>
      </c>
      <c r="U3527" s="5" t="s">
        <v>105</v>
      </c>
    </row>
    <row r="3528" spans="1:21">
      <c r="A3528" s="6" t="s">
        <v>87</v>
      </c>
      <c r="B3528" s="7">
        <v>1</v>
      </c>
      <c r="C3528" s="5">
        <v>3798</v>
      </c>
      <c r="D3528" s="5">
        <v>42</v>
      </c>
      <c r="E3528" s="8" t="s">
        <v>4489</v>
      </c>
      <c r="F3528" s="8">
        <v>421539</v>
      </c>
      <c r="G3528" s="5" t="s">
        <v>4732</v>
      </c>
      <c r="H3528" s="5" t="s">
        <v>4733</v>
      </c>
      <c r="I3528" s="5">
        <v>10065503177</v>
      </c>
      <c r="J3528" s="6" t="s">
        <v>91</v>
      </c>
      <c r="K3528" s="6" t="s">
        <v>91</v>
      </c>
      <c r="L3528" s="6" t="s">
        <v>91</v>
      </c>
      <c r="M3528" s="5" t="s">
        <v>92</v>
      </c>
      <c r="N3528" s="6" t="s">
        <v>91</v>
      </c>
      <c r="O3528" s="6" t="s">
        <v>91</v>
      </c>
      <c r="P3528" s="6" t="s">
        <v>91</v>
      </c>
      <c r="Q3528" s="6" t="s">
        <v>91</v>
      </c>
      <c r="R3528" s="5">
        <v>1</v>
      </c>
      <c r="S3528" s="5">
        <v>0</v>
      </c>
      <c r="T3528" s="5" t="s">
        <v>93</v>
      </c>
      <c r="U3528" s="5" t="s">
        <v>105</v>
      </c>
    </row>
    <row r="3529" spans="1:21">
      <c r="A3529" s="6" t="s">
        <v>87</v>
      </c>
      <c r="B3529" s="7">
        <v>1</v>
      </c>
      <c r="C3529" s="5">
        <v>3799</v>
      </c>
      <c r="D3529" s="5">
        <v>42</v>
      </c>
      <c r="E3529" s="8" t="s">
        <v>4734</v>
      </c>
      <c r="F3529" s="8">
        <v>42153901</v>
      </c>
      <c r="G3529" s="5" t="s">
        <v>4735</v>
      </c>
      <c r="H3529" s="5" t="s">
        <v>221</v>
      </c>
      <c r="I3529" s="6" t="s">
        <v>91</v>
      </c>
      <c r="J3529" s="6" t="s">
        <v>91</v>
      </c>
      <c r="K3529" s="6" t="s">
        <v>91</v>
      </c>
      <c r="L3529" s="6" t="s">
        <v>91</v>
      </c>
      <c r="M3529" s="5" t="s">
        <v>92</v>
      </c>
      <c r="N3529" s="6" t="s">
        <v>91</v>
      </c>
      <c r="O3529" s="6" t="s">
        <v>91</v>
      </c>
      <c r="P3529" s="6" t="s">
        <v>91</v>
      </c>
      <c r="Q3529" s="6" t="s">
        <v>91</v>
      </c>
      <c r="R3529" s="5">
        <v>1</v>
      </c>
      <c r="S3529" s="5">
        <v>0</v>
      </c>
      <c r="T3529" s="5" t="s">
        <v>93</v>
      </c>
      <c r="U3529" s="5" t="s">
        <v>105</v>
      </c>
    </row>
    <row r="3530" spans="1:21">
      <c r="A3530" s="6" t="s">
        <v>87</v>
      </c>
      <c r="B3530" s="7">
        <v>1</v>
      </c>
      <c r="C3530" s="5">
        <v>3800</v>
      </c>
      <c r="D3530" s="5">
        <v>42</v>
      </c>
      <c r="E3530" s="8" t="s">
        <v>4734</v>
      </c>
      <c r="F3530" s="8">
        <v>42153902</v>
      </c>
      <c r="G3530" s="5" t="s">
        <v>4736</v>
      </c>
      <c r="H3530" s="5" t="s">
        <v>223</v>
      </c>
      <c r="I3530" s="6" t="s">
        <v>91</v>
      </c>
      <c r="J3530" s="6" t="s">
        <v>91</v>
      </c>
      <c r="K3530" s="6" t="s">
        <v>91</v>
      </c>
      <c r="L3530" s="6" t="s">
        <v>91</v>
      </c>
      <c r="M3530" s="5" t="s">
        <v>92</v>
      </c>
      <c r="N3530" s="6" t="s">
        <v>91</v>
      </c>
      <c r="O3530" s="6" t="s">
        <v>91</v>
      </c>
      <c r="P3530" s="6" t="s">
        <v>91</v>
      </c>
      <c r="Q3530" s="6" t="s">
        <v>91</v>
      </c>
      <c r="R3530" s="5">
        <v>1</v>
      </c>
      <c r="S3530" s="5">
        <v>0</v>
      </c>
      <c r="T3530" s="5" t="s">
        <v>93</v>
      </c>
      <c r="U3530" s="5" t="s">
        <v>105</v>
      </c>
    </row>
    <row r="3531" spans="1:21">
      <c r="A3531" s="6" t="s">
        <v>87</v>
      </c>
      <c r="B3531" s="7">
        <v>1</v>
      </c>
      <c r="C3531" s="5">
        <v>3801</v>
      </c>
      <c r="D3531" s="5">
        <v>42</v>
      </c>
      <c r="E3531" s="8" t="s">
        <v>4734</v>
      </c>
      <c r="F3531" s="8">
        <v>42153903</v>
      </c>
      <c r="G3531" s="5" t="s">
        <v>4737</v>
      </c>
      <c r="H3531" s="5" t="s">
        <v>225</v>
      </c>
      <c r="I3531" s="6" t="s">
        <v>91</v>
      </c>
      <c r="J3531" s="6" t="s">
        <v>91</v>
      </c>
      <c r="K3531" s="6" t="s">
        <v>91</v>
      </c>
      <c r="L3531" s="6" t="s">
        <v>91</v>
      </c>
      <c r="M3531" s="5" t="s">
        <v>92</v>
      </c>
      <c r="N3531" s="6" t="s">
        <v>91</v>
      </c>
      <c r="O3531" s="6" t="s">
        <v>91</v>
      </c>
      <c r="P3531" s="6" t="s">
        <v>91</v>
      </c>
      <c r="Q3531" s="6" t="s">
        <v>91</v>
      </c>
      <c r="R3531" s="5">
        <v>1</v>
      </c>
      <c r="S3531" s="5">
        <v>0</v>
      </c>
      <c r="T3531" s="5" t="s">
        <v>93</v>
      </c>
      <c r="U3531" s="5" t="s">
        <v>105</v>
      </c>
    </row>
    <row r="3532" spans="1:21">
      <c r="A3532" s="6" t="s">
        <v>87</v>
      </c>
      <c r="B3532" s="7">
        <v>1</v>
      </c>
      <c r="C3532" s="5">
        <v>3803</v>
      </c>
      <c r="D3532" s="5">
        <v>42</v>
      </c>
      <c r="E3532" s="8" t="s">
        <v>4734</v>
      </c>
      <c r="F3532" s="8">
        <v>42153904</v>
      </c>
      <c r="G3532" s="5" t="s">
        <v>4738</v>
      </c>
      <c r="H3532" s="5" t="s">
        <v>227</v>
      </c>
      <c r="I3532" s="6" t="s">
        <v>91</v>
      </c>
      <c r="J3532" s="6" t="s">
        <v>91</v>
      </c>
      <c r="K3532" s="6" t="s">
        <v>91</v>
      </c>
      <c r="L3532" s="6" t="s">
        <v>91</v>
      </c>
      <c r="M3532" s="5" t="s">
        <v>92</v>
      </c>
      <c r="N3532" s="6" t="s">
        <v>91</v>
      </c>
      <c r="O3532" s="6" t="s">
        <v>91</v>
      </c>
      <c r="P3532" s="6" t="s">
        <v>91</v>
      </c>
      <c r="Q3532" s="6" t="s">
        <v>91</v>
      </c>
      <c r="R3532" s="5">
        <v>1</v>
      </c>
      <c r="S3532" s="5">
        <v>0</v>
      </c>
      <c r="T3532" s="5" t="s">
        <v>93</v>
      </c>
      <c r="U3532" s="5" t="s">
        <v>105</v>
      </c>
    </row>
    <row r="3533" spans="1:21">
      <c r="A3533" s="6" t="s">
        <v>87</v>
      </c>
      <c r="B3533" s="7">
        <v>1</v>
      </c>
      <c r="C3533" s="5">
        <v>3804</v>
      </c>
      <c r="D3533" s="5">
        <v>42</v>
      </c>
      <c r="E3533" s="8" t="s">
        <v>4489</v>
      </c>
      <c r="F3533" s="8">
        <v>421540</v>
      </c>
      <c r="G3533" s="5" t="s">
        <v>4739</v>
      </c>
      <c r="H3533" s="5" t="s">
        <v>4740</v>
      </c>
      <c r="I3533" s="5">
        <v>10065505134</v>
      </c>
      <c r="J3533" s="6" t="s">
        <v>91</v>
      </c>
      <c r="K3533" s="6" t="s">
        <v>91</v>
      </c>
      <c r="L3533" s="6" t="s">
        <v>91</v>
      </c>
      <c r="M3533" s="5" t="s">
        <v>92</v>
      </c>
      <c r="N3533" s="6" t="s">
        <v>91</v>
      </c>
      <c r="O3533" s="6" t="s">
        <v>91</v>
      </c>
      <c r="P3533" s="6" t="s">
        <v>91</v>
      </c>
      <c r="Q3533" s="6" t="s">
        <v>91</v>
      </c>
      <c r="R3533" s="5">
        <v>1</v>
      </c>
      <c r="S3533" s="5">
        <v>0</v>
      </c>
      <c r="T3533" s="5" t="s">
        <v>93</v>
      </c>
      <c r="U3533" s="5" t="s">
        <v>105</v>
      </c>
    </row>
    <row r="3534" spans="1:21">
      <c r="A3534" s="6" t="s">
        <v>87</v>
      </c>
      <c r="B3534" s="7">
        <v>1</v>
      </c>
      <c r="C3534" s="5">
        <v>3805</v>
      </c>
      <c r="D3534" s="5">
        <v>42</v>
      </c>
      <c r="E3534" s="8" t="s">
        <v>4741</v>
      </c>
      <c r="F3534" s="8">
        <v>42154001</v>
      </c>
      <c r="G3534" s="5" t="s">
        <v>4742</v>
      </c>
      <c r="H3534" s="5" t="s">
        <v>221</v>
      </c>
      <c r="I3534" s="6" t="s">
        <v>91</v>
      </c>
      <c r="J3534" s="6" t="s">
        <v>91</v>
      </c>
      <c r="K3534" s="6" t="s">
        <v>91</v>
      </c>
      <c r="L3534" s="6" t="s">
        <v>91</v>
      </c>
      <c r="M3534" s="5" t="s">
        <v>92</v>
      </c>
      <c r="N3534" s="6" t="s">
        <v>91</v>
      </c>
      <c r="O3534" s="6" t="s">
        <v>91</v>
      </c>
      <c r="P3534" s="6" t="s">
        <v>91</v>
      </c>
      <c r="Q3534" s="6" t="s">
        <v>91</v>
      </c>
      <c r="R3534" s="5">
        <v>1</v>
      </c>
      <c r="S3534" s="5">
        <v>0</v>
      </c>
      <c r="T3534" s="5" t="s">
        <v>93</v>
      </c>
      <c r="U3534" s="5" t="s">
        <v>105</v>
      </c>
    </row>
    <row r="3535" spans="1:21">
      <c r="A3535" s="6" t="s">
        <v>87</v>
      </c>
      <c r="B3535" s="7">
        <v>1</v>
      </c>
      <c r="C3535" s="5">
        <v>3806</v>
      </c>
      <c r="D3535" s="5">
        <v>42</v>
      </c>
      <c r="E3535" s="8" t="s">
        <v>4741</v>
      </c>
      <c r="F3535" s="8">
        <v>42154002</v>
      </c>
      <c r="G3535" s="5" t="s">
        <v>4743</v>
      </c>
      <c r="H3535" s="5" t="s">
        <v>223</v>
      </c>
      <c r="I3535" s="6" t="s">
        <v>91</v>
      </c>
      <c r="J3535" s="6" t="s">
        <v>91</v>
      </c>
      <c r="K3535" s="6" t="s">
        <v>91</v>
      </c>
      <c r="L3535" s="6" t="s">
        <v>91</v>
      </c>
      <c r="M3535" s="5" t="s">
        <v>92</v>
      </c>
      <c r="N3535" s="6" t="s">
        <v>91</v>
      </c>
      <c r="O3535" s="6" t="s">
        <v>91</v>
      </c>
      <c r="P3535" s="6" t="s">
        <v>91</v>
      </c>
      <c r="Q3535" s="6" t="s">
        <v>91</v>
      </c>
      <c r="R3535" s="5">
        <v>1</v>
      </c>
      <c r="S3535" s="5">
        <v>0</v>
      </c>
      <c r="T3535" s="5" t="s">
        <v>93</v>
      </c>
      <c r="U3535" s="5" t="s">
        <v>105</v>
      </c>
    </row>
    <row r="3536" spans="1:21">
      <c r="A3536" s="6" t="s">
        <v>87</v>
      </c>
      <c r="B3536" s="7">
        <v>1</v>
      </c>
      <c r="C3536" s="5">
        <v>3807</v>
      </c>
      <c r="D3536" s="5">
        <v>42</v>
      </c>
      <c r="E3536" s="8" t="s">
        <v>4741</v>
      </c>
      <c r="F3536" s="8">
        <v>42154003</v>
      </c>
      <c r="G3536" s="5" t="s">
        <v>4744</v>
      </c>
      <c r="H3536" s="5" t="s">
        <v>225</v>
      </c>
      <c r="I3536" s="6" t="s">
        <v>91</v>
      </c>
      <c r="J3536" s="6" t="s">
        <v>91</v>
      </c>
      <c r="K3536" s="6" t="s">
        <v>91</v>
      </c>
      <c r="L3536" s="6" t="s">
        <v>91</v>
      </c>
      <c r="M3536" s="5" t="s">
        <v>92</v>
      </c>
      <c r="N3536" s="6" t="s">
        <v>91</v>
      </c>
      <c r="O3536" s="6" t="s">
        <v>91</v>
      </c>
      <c r="P3536" s="6" t="s">
        <v>91</v>
      </c>
      <c r="Q3536" s="6" t="s">
        <v>91</v>
      </c>
      <c r="R3536" s="5">
        <v>1</v>
      </c>
      <c r="S3536" s="5">
        <v>0</v>
      </c>
      <c r="T3536" s="5" t="s">
        <v>93</v>
      </c>
      <c r="U3536" s="5" t="s">
        <v>105</v>
      </c>
    </row>
    <row r="3537" spans="1:21">
      <c r="A3537" s="6" t="s">
        <v>87</v>
      </c>
      <c r="B3537" s="7">
        <v>1</v>
      </c>
      <c r="C3537" s="5">
        <v>3808</v>
      </c>
      <c r="D3537" s="5">
        <v>42</v>
      </c>
      <c r="E3537" s="8" t="s">
        <v>4741</v>
      </c>
      <c r="F3537" s="8">
        <v>42154004</v>
      </c>
      <c r="G3537" s="5" t="s">
        <v>4745</v>
      </c>
      <c r="H3537" s="5" t="s">
        <v>227</v>
      </c>
      <c r="I3537" s="6" t="s">
        <v>91</v>
      </c>
      <c r="J3537" s="6" t="s">
        <v>91</v>
      </c>
      <c r="K3537" s="6" t="s">
        <v>91</v>
      </c>
      <c r="L3537" s="6" t="s">
        <v>91</v>
      </c>
      <c r="M3537" s="5" t="s">
        <v>92</v>
      </c>
      <c r="N3537" s="6" t="s">
        <v>91</v>
      </c>
      <c r="O3537" s="6" t="s">
        <v>91</v>
      </c>
      <c r="P3537" s="6" t="s">
        <v>91</v>
      </c>
      <c r="Q3537" s="6" t="s">
        <v>91</v>
      </c>
      <c r="R3537" s="5">
        <v>1</v>
      </c>
      <c r="S3537" s="5">
        <v>0</v>
      </c>
      <c r="T3537" s="5" t="s">
        <v>93</v>
      </c>
      <c r="U3537" s="5" t="s">
        <v>105</v>
      </c>
    </row>
    <row r="3538" spans="1:21">
      <c r="A3538" s="6" t="s">
        <v>87</v>
      </c>
      <c r="B3538" s="7">
        <v>1</v>
      </c>
      <c r="C3538" s="5">
        <v>3809</v>
      </c>
      <c r="D3538" s="5">
        <v>42</v>
      </c>
      <c r="E3538" s="8" t="s">
        <v>4489</v>
      </c>
      <c r="F3538" s="8">
        <v>421541</v>
      </c>
      <c r="G3538" s="5" t="s">
        <v>4746</v>
      </c>
      <c r="H3538" s="5" t="s">
        <v>4747</v>
      </c>
      <c r="I3538" s="6" t="s">
        <v>91</v>
      </c>
      <c r="J3538" s="6" t="s">
        <v>91</v>
      </c>
      <c r="K3538" s="6" t="s">
        <v>91</v>
      </c>
      <c r="L3538" s="6" t="s">
        <v>91</v>
      </c>
      <c r="M3538" s="5" t="s">
        <v>92</v>
      </c>
      <c r="N3538" s="6" t="s">
        <v>91</v>
      </c>
      <c r="O3538" s="6" t="s">
        <v>91</v>
      </c>
      <c r="P3538" s="6" t="s">
        <v>91</v>
      </c>
      <c r="Q3538" s="6" t="s">
        <v>91</v>
      </c>
      <c r="R3538" s="5">
        <v>1</v>
      </c>
      <c r="S3538" s="5">
        <v>0</v>
      </c>
      <c r="T3538" s="5" t="s">
        <v>93</v>
      </c>
      <c r="U3538" s="5" t="s">
        <v>105</v>
      </c>
    </row>
    <row r="3539" spans="1:21">
      <c r="A3539" s="6" t="s">
        <v>87</v>
      </c>
      <c r="B3539" s="7">
        <v>1</v>
      </c>
      <c r="C3539" s="5">
        <v>3810</v>
      </c>
      <c r="D3539" s="5">
        <v>42</v>
      </c>
      <c r="E3539" s="8" t="s">
        <v>4748</v>
      </c>
      <c r="F3539" s="8">
        <v>42154101</v>
      </c>
      <c r="G3539" s="5" t="s">
        <v>4749</v>
      </c>
      <c r="H3539" s="5" t="s">
        <v>221</v>
      </c>
      <c r="I3539" s="6" t="s">
        <v>91</v>
      </c>
      <c r="J3539" s="6" t="s">
        <v>91</v>
      </c>
      <c r="K3539" s="6" t="s">
        <v>91</v>
      </c>
      <c r="L3539" s="6" t="s">
        <v>91</v>
      </c>
      <c r="M3539" s="5" t="s">
        <v>92</v>
      </c>
      <c r="N3539" s="6" t="s">
        <v>91</v>
      </c>
      <c r="O3539" s="6" t="s">
        <v>91</v>
      </c>
      <c r="P3539" s="6" t="s">
        <v>91</v>
      </c>
      <c r="Q3539" s="6" t="s">
        <v>91</v>
      </c>
      <c r="R3539" s="5">
        <v>1</v>
      </c>
      <c r="S3539" s="5">
        <v>0</v>
      </c>
      <c r="T3539" s="5" t="s">
        <v>93</v>
      </c>
      <c r="U3539" s="5" t="s">
        <v>105</v>
      </c>
    </row>
    <row r="3540" spans="1:21">
      <c r="A3540" s="6" t="s">
        <v>87</v>
      </c>
      <c r="B3540" s="7">
        <v>1</v>
      </c>
      <c r="C3540" s="5">
        <v>3811</v>
      </c>
      <c r="D3540" s="5">
        <v>42</v>
      </c>
      <c r="E3540" s="8" t="s">
        <v>4748</v>
      </c>
      <c r="F3540" s="8">
        <v>42154102</v>
      </c>
      <c r="G3540" s="5" t="s">
        <v>4750</v>
      </c>
      <c r="H3540" s="5" t="s">
        <v>223</v>
      </c>
      <c r="I3540" s="6" t="s">
        <v>91</v>
      </c>
      <c r="J3540" s="6" t="s">
        <v>91</v>
      </c>
      <c r="K3540" s="6" t="s">
        <v>91</v>
      </c>
      <c r="L3540" s="6" t="s">
        <v>91</v>
      </c>
      <c r="M3540" s="5" t="s">
        <v>92</v>
      </c>
      <c r="N3540" s="6" t="s">
        <v>91</v>
      </c>
      <c r="O3540" s="6" t="s">
        <v>91</v>
      </c>
      <c r="P3540" s="6" t="s">
        <v>91</v>
      </c>
      <c r="Q3540" s="6" t="s">
        <v>91</v>
      </c>
      <c r="R3540" s="5">
        <v>1</v>
      </c>
      <c r="S3540" s="5">
        <v>0</v>
      </c>
      <c r="T3540" s="5" t="s">
        <v>93</v>
      </c>
      <c r="U3540" s="5" t="s">
        <v>105</v>
      </c>
    </row>
    <row r="3541" spans="1:21">
      <c r="A3541" s="6" t="s">
        <v>87</v>
      </c>
      <c r="B3541" s="7">
        <v>1</v>
      </c>
      <c r="C3541" s="5">
        <v>3812</v>
      </c>
      <c r="D3541" s="5">
        <v>42</v>
      </c>
      <c r="E3541" s="8" t="s">
        <v>4748</v>
      </c>
      <c r="F3541" s="8">
        <v>42154103</v>
      </c>
      <c r="G3541" s="5" t="s">
        <v>4751</v>
      </c>
      <c r="H3541" s="5" t="s">
        <v>225</v>
      </c>
      <c r="I3541" s="6" t="s">
        <v>91</v>
      </c>
      <c r="J3541" s="6" t="s">
        <v>91</v>
      </c>
      <c r="K3541" s="6" t="s">
        <v>91</v>
      </c>
      <c r="L3541" s="6" t="s">
        <v>91</v>
      </c>
      <c r="M3541" s="5" t="s">
        <v>92</v>
      </c>
      <c r="N3541" s="6" t="s">
        <v>91</v>
      </c>
      <c r="O3541" s="6" t="s">
        <v>91</v>
      </c>
      <c r="P3541" s="6" t="s">
        <v>91</v>
      </c>
      <c r="Q3541" s="6" t="s">
        <v>91</v>
      </c>
      <c r="R3541" s="5">
        <v>1</v>
      </c>
      <c r="S3541" s="5">
        <v>0</v>
      </c>
      <c r="T3541" s="5" t="s">
        <v>93</v>
      </c>
      <c r="U3541" s="5" t="s">
        <v>105</v>
      </c>
    </row>
    <row r="3542" spans="1:21">
      <c r="A3542" s="6" t="s">
        <v>87</v>
      </c>
      <c r="B3542" s="7">
        <v>1</v>
      </c>
      <c r="C3542" s="5">
        <v>3813</v>
      </c>
      <c r="D3542" s="5">
        <v>42</v>
      </c>
      <c r="E3542" s="8" t="s">
        <v>4748</v>
      </c>
      <c r="F3542" s="8">
        <v>42154104</v>
      </c>
      <c r="G3542" s="5" t="s">
        <v>4752</v>
      </c>
      <c r="H3542" s="5" t="s">
        <v>227</v>
      </c>
      <c r="I3542" s="6" t="s">
        <v>91</v>
      </c>
      <c r="J3542" s="6" t="s">
        <v>91</v>
      </c>
      <c r="K3542" s="6" t="s">
        <v>91</v>
      </c>
      <c r="L3542" s="6" t="s">
        <v>91</v>
      </c>
      <c r="M3542" s="5" t="s">
        <v>92</v>
      </c>
      <c r="N3542" s="6" t="s">
        <v>91</v>
      </c>
      <c r="O3542" s="6" t="s">
        <v>91</v>
      </c>
      <c r="P3542" s="6" t="s">
        <v>91</v>
      </c>
      <c r="Q3542" s="6" t="s">
        <v>91</v>
      </c>
      <c r="R3542" s="5">
        <v>1</v>
      </c>
      <c r="S3542" s="5">
        <v>0</v>
      </c>
      <c r="T3542" s="5" t="s">
        <v>93</v>
      </c>
      <c r="U3542" s="5" t="s">
        <v>105</v>
      </c>
    </row>
    <row r="3543" spans="1:21">
      <c r="A3543" s="6" t="s">
        <v>87</v>
      </c>
      <c r="B3543" s="7">
        <v>1</v>
      </c>
      <c r="C3543" s="5">
        <v>3814</v>
      </c>
      <c r="D3543" s="5">
        <v>42</v>
      </c>
      <c r="E3543" s="8" t="s">
        <v>4489</v>
      </c>
      <c r="F3543" s="8">
        <v>421542</v>
      </c>
      <c r="G3543" s="5" t="s">
        <v>4753</v>
      </c>
      <c r="H3543" s="5" t="s">
        <v>4754</v>
      </c>
      <c r="I3543" s="5">
        <v>10065505131</v>
      </c>
      <c r="J3543" s="6" t="s">
        <v>91</v>
      </c>
      <c r="K3543" s="6" t="s">
        <v>91</v>
      </c>
      <c r="L3543" s="6" t="s">
        <v>91</v>
      </c>
      <c r="M3543" s="5" t="s">
        <v>92</v>
      </c>
      <c r="N3543" s="6" t="s">
        <v>91</v>
      </c>
      <c r="O3543" s="6" t="s">
        <v>91</v>
      </c>
      <c r="P3543" s="6" t="s">
        <v>91</v>
      </c>
      <c r="Q3543" s="6" t="s">
        <v>91</v>
      </c>
      <c r="R3543" s="5">
        <v>1</v>
      </c>
      <c r="S3543" s="5">
        <v>0</v>
      </c>
      <c r="T3543" s="5" t="s">
        <v>93</v>
      </c>
      <c r="U3543" s="5" t="s">
        <v>105</v>
      </c>
    </row>
    <row r="3544" spans="1:21">
      <c r="A3544" s="6" t="s">
        <v>87</v>
      </c>
      <c r="B3544" s="7">
        <v>1</v>
      </c>
      <c r="C3544" s="5">
        <v>3815</v>
      </c>
      <c r="D3544" s="5">
        <v>42</v>
      </c>
      <c r="E3544" s="8" t="s">
        <v>4755</v>
      </c>
      <c r="F3544" s="8">
        <v>42154201</v>
      </c>
      <c r="G3544" s="5" t="s">
        <v>4756</v>
      </c>
      <c r="H3544" s="5" t="s">
        <v>221</v>
      </c>
      <c r="I3544" s="6" t="s">
        <v>91</v>
      </c>
      <c r="J3544" s="6" t="s">
        <v>91</v>
      </c>
      <c r="K3544" s="6" t="s">
        <v>91</v>
      </c>
      <c r="L3544" s="6" t="s">
        <v>91</v>
      </c>
      <c r="M3544" s="5" t="s">
        <v>92</v>
      </c>
      <c r="N3544" s="6" t="s">
        <v>91</v>
      </c>
      <c r="O3544" s="6" t="s">
        <v>91</v>
      </c>
      <c r="P3544" s="6" t="s">
        <v>91</v>
      </c>
      <c r="Q3544" s="6" t="s">
        <v>91</v>
      </c>
      <c r="R3544" s="5">
        <v>1</v>
      </c>
      <c r="S3544" s="5">
        <v>0</v>
      </c>
      <c r="T3544" s="5" t="s">
        <v>93</v>
      </c>
      <c r="U3544" s="5" t="s">
        <v>105</v>
      </c>
    </row>
    <row r="3545" spans="1:21">
      <c r="A3545" s="6" t="s">
        <v>87</v>
      </c>
      <c r="B3545" s="7">
        <v>1</v>
      </c>
      <c r="C3545" s="5">
        <v>3816</v>
      </c>
      <c r="D3545" s="5">
        <v>42</v>
      </c>
      <c r="E3545" s="8" t="s">
        <v>4755</v>
      </c>
      <c r="F3545" s="8">
        <v>42154202</v>
      </c>
      <c r="G3545" s="5" t="s">
        <v>4757</v>
      </c>
      <c r="H3545" s="5" t="s">
        <v>223</v>
      </c>
      <c r="I3545" s="6" t="s">
        <v>91</v>
      </c>
      <c r="J3545" s="6" t="s">
        <v>91</v>
      </c>
      <c r="K3545" s="6" t="s">
        <v>91</v>
      </c>
      <c r="L3545" s="6" t="s">
        <v>91</v>
      </c>
      <c r="M3545" s="5" t="s">
        <v>92</v>
      </c>
      <c r="N3545" s="6" t="s">
        <v>91</v>
      </c>
      <c r="O3545" s="6" t="s">
        <v>91</v>
      </c>
      <c r="P3545" s="6" t="s">
        <v>91</v>
      </c>
      <c r="Q3545" s="6" t="s">
        <v>91</v>
      </c>
      <c r="R3545" s="5">
        <v>1</v>
      </c>
      <c r="S3545" s="5">
        <v>0</v>
      </c>
      <c r="T3545" s="5" t="s">
        <v>93</v>
      </c>
      <c r="U3545" s="5" t="s">
        <v>105</v>
      </c>
    </row>
    <row r="3546" spans="1:21">
      <c r="A3546" s="6" t="s">
        <v>87</v>
      </c>
      <c r="B3546" s="7">
        <v>1</v>
      </c>
      <c r="C3546" s="5">
        <v>3817</v>
      </c>
      <c r="D3546" s="5">
        <v>42</v>
      </c>
      <c r="E3546" s="8" t="s">
        <v>4755</v>
      </c>
      <c r="F3546" s="8">
        <v>42154203</v>
      </c>
      <c r="G3546" s="5" t="s">
        <v>4758</v>
      </c>
      <c r="H3546" s="5" t="s">
        <v>225</v>
      </c>
      <c r="I3546" s="6" t="s">
        <v>91</v>
      </c>
      <c r="J3546" s="6" t="s">
        <v>91</v>
      </c>
      <c r="K3546" s="6" t="s">
        <v>91</v>
      </c>
      <c r="L3546" s="6" t="s">
        <v>91</v>
      </c>
      <c r="M3546" s="5" t="s">
        <v>92</v>
      </c>
      <c r="N3546" s="6" t="s">
        <v>91</v>
      </c>
      <c r="O3546" s="6" t="s">
        <v>91</v>
      </c>
      <c r="P3546" s="6" t="s">
        <v>91</v>
      </c>
      <c r="Q3546" s="6" t="s">
        <v>91</v>
      </c>
      <c r="R3546" s="5">
        <v>1</v>
      </c>
      <c r="S3546" s="5">
        <v>0</v>
      </c>
      <c r="T3546" s="5" t="s">
        <v>93</v>
      </c>
      <c r="U3546" s="5" t="s">
        <v>105</v>
      </c>
    </row>
    <row r="3547" spans="1:21">
      <c r="A3547" s="6" t="s">
        <v>87</v>
      </c>
      <c r="B3547" s="7">
        <v>1</v>
      </c>
      <c r="C3547" s="5">
        <v>3818</v>
      </c>
      <c r="D3547" s="5">
        <v>42</v>
      </c>
      <c r="E3547" s="8" t="s">
        <v>4755</v>
      </c>
      <c r="F3547" s="8">
        <v>42154204</v>
      </c>
      <c r="G3547" s="5" t="s">
        <v>4759</v>
      </c>
      <c r="H3547" s="5" t="s">
        <v>227</v>
      </c>
      <c r="I3547" s="6" t="s">
        <v>91</v>
      </c>
      <c r="J3547" s="6" t="s">
        <v>91</v>
      </c>
      <c r="K3547" s="6" t="s">
        <v>91</v>
      </c>
      <c r="L3547" s="6" t="s">
        <v>91</v>
      </c>
      <c r="M3547" s="5" t="s">
        <v>92</v>
      </c>
      <c r="N3547" s="6" t="s">
        <v>91</v>
      </c>
      <c r="O3547" s="6" t="s">
        <v>91</v>
      </c>
      <c r="P3547" s="6" t="s">
        <v>91</v>
      </c>
      <c r="Q3547" s="6" t="s">
        <v>91</v>
      </c>
      <c r="R3547" s="5">
        <v>1</v>
      </c>
      <c r="S3547" s="5">
        <v>0</v>
      </c>
      <c r="T3547" s="5" t="s">
        <v>93</v>
      </c>
      <c r="U3547" s="5" t="s">
        <v>105</v>
      </c>
    </row>
    <row r="3548" spans="1:21">
      <c r="A3548" s="6" t="s">
        <v>87</v>
      </c>
      <c r="B3548" s="7">
        <v>1</v>
      </c>
      <c r="C3548" s="5">
        <v>3819</v>
      </c>
      <c r="D3548" s="5">
        <v>42</v>
      </c>
      <c r="E3548" s="8" t="s">
        <v>4489</v>
      </c>
      <c r="F3548" s="8">
        <v>421543</v>
      </c>
      <c r="G3548" s="5" t="s">
        <v>4760</v>
      </c>
      <c r="H3548" s="5" t="s">
        <v>4761</v>
      </c>
      <c r="I3548" s="5">
        <v>10065506332</v>
      </c>
      <c r="J3548" s="6" t="s">
        <v>91</v>
      </c>
      <c r="K3548" s="6" t="s">
        <v>91</v>
      </c>
      <c r="L3548" s="6" t="s">
        <v>91</v>
      </c>
      <c r="M3548" s="5" t="s">
        <v>92</v>
      </c>
      <c r="N3548" s="6" t="s">
        <v>91</v>
      </c>
      <c r="O3548" s="6" t="s">
        <v>91</v>
      </c>
      <c r="P3548" s="6" t="s">
        <v>91</v>
      </c>
      <c r="Q3548" s="6" t="s">
        <v>91</v>
      </c>
      <c r="R3548" s="5">
        <v>1</v>
      </c>
      <c r="S3548" s="5">
        <v>0</v>
      </c>
      <c r="T3548" s="5" t="s">
        <v>93</v>
      </c>
      <c r="U3548" s="5" t="s">
        <v>105</v>
      </c>
    </row>
    <row r="3549" spans="1:21">
      <c r="A3549" s="6" t="s">
        <v>87</v>
      </c>
      <c r="B3549" s="7">
        <v>1</v>
      </c>
      <c r="C3549" s="5">
        <v>3820</v>
      </c>
      <c r="D3549" s="5">
        <v>42</v>
      </c>
      <c r="E3549" s="8" t="s">
        <v>4762</v>
      </c>
      <c r="F3549" s="8">
        <v>42154301</v>
      </c>
      <c r="G3549" s="5" t="s">
        <v>4763</v>
      </c>
      <c r="H3549" s="5" t="s">
        <v>221</v>
      </c>
      <c r="I3549" s="6" t="s">
        <v>91</v>
      </c>
      <c r="J3549" s="6" t="s">
        <v>91</v>
      </c>
      <c r="K3549" s="6" t="s">
        <v>91</v>
      </c>
      <c r="L3549" s="6" t="s">
        <v>91</v>
      </c>
      <c r="M3549" s="5" t="s">
        <v>92</v>
      </c>
      <c r="N3549" s="6" t="s">
        <v>91</v>
      </c>
      <c r="O3549" s="6" t="s">
        <v>91</v>
      </c>
      <c r="P3549" s="6" t="s">
        <v>91</v>
      </c>
      <c r="Q3549" s="6" t="s">
        <v>91</v>
      </c>
      <c r="R3549" s="5">
        <v>1</v>
      </c>
      <c r="S3549" s="5">
        <v>0</v>
      </c>
      <c r="T3549" s="5" t="s">
        <v>93</v>
      </c>
      <c r="U3549" s="5" t="s">
        <v>105</v>
      </c>
    </row>
    <row r="3550" spans="1:21">
      <c r="A3550" s="6" t="s">
        <v>87</v>
      </c>
      <c r="B3550" s="7">
        <v>1</v>
      </c>
      <c r="C3550" s="5">
        <v>3821</v>
      </c>
      <c r="D3550" s="5">
        <v>42</v>
      </c>
      <c r="E3550" s="8" t="s">
        <v>4762</v>
      </c>
      <c r="F3550" s="8">
        <v>42154302</v>
      </c>
      <c r="G3550" s="5" t="s">
        <v>4764</v>
      </c>
      <c r="H3550" s="5" t="s">
        <v>223</v>
      </c>
      <c r="I3550" s="6" t="s">
        <v>91</v>
      </c>
      <c r="J3550" s="6" t="s">
        <v>91</v>
      </c>
      <c r="K3550" s="6" t="s">
        <v>91</v>
      </c>
      <c r="L3550" s="6" t="s">
        <v>91</v>
      </c>
      <c r="M3550" s="5" t="s">
        <v>92</v>
      </c>
      <c r="N3550" s="6" t="s">
        <v>91</v>
      </c>
      <c r="O3550" s="6" t="s">
        <v>91</v>
      </c>
      <c r="P3550" s="6" t="s">
        <v>91</v>
      </c>
      <c r="Q3550" s="6" t="s">
        <v>91</v>
      </c>
      <c r="R3550" s="5">
        <v>1</v>
      </c>
      <c r="S3550" s="5">
        <v>0</v>
      </c>
      <c r="T3550" s="5" t="s">
        <v>93</v>
      </c>
      <c r="U3550" s="5" t="s">
        <v>105</v>
      </c>
    </row>
    <row r="3551" spans="1:21">
      <c r="A3551" s="6" t="s">
        <v>87</v>
      </c>
      <c r="B3551" s="7">
        <v>1</v>
      </c>
      <c r="C3551" s="5">
        <v>3822</v>
      </c>
      <c r="D3551" s="5">
        <v>42</v>
      </c>
      <c r="E3551" s="8" t="s">
        <v>4762</v>
      </c>
      <c r="F3551" s="8">
        <v>42154303</v>
      </c>
      <c r="G3551" s="5" t="s">
        <v>4765</v>
      </c>
      <c r="H3551" s="5" t="s">
        <v>225</v>
      </c>
      <c r="I3551" s="6" t="s">
        <v>91</v>
      </c>
      <c r="J3551" s="6" t="s">
        <v>91</v>
      </c>
      <c r="K3551" s="6" t="s">
        <v>91</v>
      </c>
      <c r="L3551" s="6" t="s">
        <v>91</v>
      </c>
      <c r="M3551" s="5" t="s">
        <v>92</v>
      </c>
      <c r="N3551" s="6" t="s">
        <v>91</v>
      </c>
      <c r="O3551" s="6" t="s">
        <v>91</v>
      </c>
      <c r="P3551" s="6" t="s">
        <v>91</v>
      </c>
      <c r="Q3551" s="6" t="s">
        <v>91</v>
      </c>
      <c r="R3551" s="5">
        <v>1</v>
      </c>
      <c r="S3551" s="5">
        <v>0</v>
      </c>
      <c r="T3551" s="5" t="s">
        <v>93</v>
      </c>
      <c r="U3551" s="5" t="s">
        <v>105</v>
      </c>
    </row>
    <row r="3552" spans="1:21">
      <c r="A3552" s="6" t="s">
        <v>87</v>
      </c>
      <c r="B3552" s="7">
        <v>1</v>
      </c>
      <c r="C3552" s="5">
        <v>3824</v>
      </c>
      <c r="D3552" s="5">
        <v>42</v>
      </c>
      <c r="E3552" s="8" t="s">
        <v>4762</v>
      </c>
      <c r="F3552" s="8">
        <v>42154304</v>
      </c>
      <c r="G3552" s="5" t="s">
        <v>4766</v>
      </c>
      <c r="H3552" s="5" t="s">
        <v>227</v>
      </c>
      <c r="I3552" s="6" t="s">
        <v>91</v>
      </c>
      <c r="J3552" s="6" t="s">
        <v>91</v>
      </c>
      <c r="K3552" s="6" t="s">
        <v>91</v>
      </c>
      <c r="L3552" s="6" t="s">
        <v>91</v>
      </c>
      <c r="M3552" s="5" t="s">
        <v>92</v>
      </c>
      <c r="N3552" s="6" t="s">
        <v>91</v>
      </c>
      <c r="O3552" s="6" t="s">
        <v>91</v>
      </c>
      <c r="P3552" s="6" t="s">
        <v>91</v>
      </c>
      <c r="Q3552" s="6" t="s">
        <v>91</v>
      </c>
      <c r="R3552" s="5">
        <v>1</v>
      </c>
      <c r="S3552" s="5">
        <v>0</v>
      </c>
      <c r="T3552" s="5" t="s">
        <v>93</v>
      </c>
      <c r="U3552" s="5" t="s">
        <v>105</v>
      </c>
    </row>
    <row r="3553" spans="1:21">
      <c r="A3553" s="6" t="s">
        <v>87</v>
      </c>
      <c r="B3553" s="7">
        <v>1</v>
      </c>
      <c r="C3553" s="5">
        <v>3825</v>
      </c>
      <c r="D3553" s="5">
        <v>42</v>
      </c>
      <c r="E3553" s="8" t="s">
        <v>4489</v>
      </c>
      <c r="F3553" s="8">
        <v>421544</v>
      </c>
      <c r="G3553" s="5" t="s">
        <v>4767</v>
      </c>
      <c r="H3553" s="5" t="s">
        <v>4768</v>
      </c>
      <c r="I3553" s="5">
        <v>10065505114</v>
      </c>
      <c r="J3553" s="6" t="s">
        <v>91</v>
      </c>
      <c r="K3553" s="6" t="s">
        <v>91</v>
      </c>
      <c r="L3553" s="6" t="s">
        <v>91</v>
      </c>
      <c r="M3553" s="5" t="s">
        <v>92</v>
      </c>
      <c r="N3553" s="6" t="s">
        <v>91</v>
      </c>
      <c r="O3553" s="6" t="s">
        <v>91</v>
      </c>
      <c r="P3553" s="6" t="s">
        <v>91</v>
      </c>
      <c r="Q3553" s="6" t="s">
        <v>91</v>
      </c>
      <c r="R3553" s="5">
        <v>1</v>
      </c>
      <c r="S3553" s="5">
        <v>0</v>
      </c>
      <c r="T3553" s="5" t="s">
        <v>93</v>
      </c>
      <c r="U3553" s="5" t="s">
        <v>105</v>
      </c>
    </row>
    <row r="3554" spans="1:21">
      <c r="A3554" s="6" t="s">
        <v>87</v>
      </c>
      <c r="B3554" s="7">
        <v>1</v>
      </c>
      <c r="C3554" s="5">
        <v>3826</v>
      </c>
      <c r="D3554" s="5">
        <v>42</v>
      </c>
      <c r="E3554" s="8" t="s">
        <v>4769</v>
      </c>
      <c r="F3554" s="8">
        <v>42154401</v>
      </c>
      <c r="G3554" s="5" t="s">
        <v>4770</v>
      </c>
      <c r="H3554" s="5" t="s">
        <v>221</v>
      </c>
      <c r="I3554" s="6" t="s">
        <v>91</v>
      </c>
      <c r="J3554" s="6" t="s">
        <v>91</v>
      </c>
      <c r="K3554" s="6" t="s">
        <v>91</v>
      </c>
      <c r="L3554" s="6" t="s">
        <v>91</v>
      </c>
      <c r="M3554" s="5" t="s">
        <v>92</v>
      </c>
      <c r="N3554" s="6" t="s">
        <v>91</v>
      </c>
      <c r="O3554" s="6" t="s">
        <v>91</v>
      </c>
      <c r="P3554" s="6" t="s">
        <v>91</v>
      </c>
      <c r="Q3554" s="6" t="s">
        <v>91</v>
      </c>
      <c r="R3554" s="5">
        <v>1</v>
      </c>
      <c r="S3554" s="5">
        <v>0</v>
      </c>
      <c r="T3554" s="5" t="s">
        <v>93</v>
      </c>
      <c r="U3554" s="5" t="s">
        <v>105</v>
      </c>
    </row>
    <row r="3555" spans="1:21">
      <c r="A3555" s="6" t="s">
        <v>87</v>
      </c>
      <c r="B3555" s="7">
        <v>1</v>
      </c>
      <c r="C3555" s="5">
        <v>3827</v>
      </c>
      <c r="D3555" s="5">
        <v>42</v>
      </c>
      <c r="E3555" s="8" t="s">
        <v>4769</v>
      </c>
      <c r="F3555" s="8">
        <v>42154402</v>
      </c>
      <c r="G3555" s="5" t="s">
        <v>4771</v>
      </c>
      <c r="H3555" s="5" t="s">
        <v>223</v>
      </c>
      <c r="I3555" s="6" t="s">
        <v>91</v>
      </c>
      <c r="J3555" s="6" t="s">
        <v>91</v>
      </c>
      <c r="K3555" s="6" t="s">
        <v>91</v>
      </c>
      <c r="L3555" s="6" t="s">
        <v>91</v>
      </c>
      <c r="M3555" s="5" t="s">
        <v>92</v>
      </c>
      <c r="N3555" s="6" t="s">
        <v>91</v>
      </c>
      <c r="O3555" s="6" t="s">
        <v>91</v>
      </c>
      <c r="P3555" s="6" t="s">
        <v>91</v>
      </c>
      <c r="Q3555" s="6" t="s">
        <v>91</v>
      </c>
      <c r="R3555" s="5">
        <v>1</v>
      </c>
      <c r="S3555" s="5">
        <v>0</v>
      </c>
      <c r="T3555" s="5" t="s">
        <v>93</v>
      </c>
      <c r="U3555" s="5" t="s">
        <v>105</v>
      </c>
    </row>
    <row r="3556" spans="1:21">
      <c r="A3556" s="6" t="s">
        <v>87</v>
      </c>
      <c r="B3556" s="7">
        <v>1</v>
      </c>
      <c r="C3556" s="5">
        <v>3828</v>
      </c>
      <c r="D3556" s="5">
        <v>42</v>
      </c>
      <c r="E3556" s="8" t="s">
        <v>4769</v>
      </c>
      <c r="F3556" s="8">
        <v>42154403</v>
      </c>
      <c r="G3556" s="5" t="s">
        <v>4772</v>
      </c>
      <c r="H3556" s="5" t="s">
        <v>225</v>
      </c>
      <c r="I3556" s="6" t="s">
        <v>91</v>
      </c>
      <c r="J3556" s="6" t="s">
        <v>91</v>
      </c>
      <c r="K3556" s="6" t="s">
        <v>91</v>
      </c>
      <c r="L3556" s="6" t="s">
        <v>91</v>
      </c>
      <c r="M3556" s="5" t="s">
        <v>92</v>
      </c>
      <c r="N3556" s="6" t="s">
        <v>91</v>
      </c>
      <c r="O3556" s="6" t="s">
        <v>91</v>
      </c>
      <c r="P3556" s="6" t="s">
        <v>91</v>
      </c>
      <c r="Q3556" s="6" t="s">
        <v>91</v>
      </c>
      <c r="R3556" s="5">
        <v>1</v>
      </c>
      <c r="S3556" s="5">
        <v>0</v>
      </c>
      <c r="T3556" s="5" t="s">
        <v>93</v>
      </c>
      <c r="U3556" s="5" t="s">
        <v>105</v>
      </c>
    </row>
    <row r="3557" spans="1:21">
      <c r="A3557" s="6" t="s">
        <v>87</v>
      </c>
      <c r="B3557" s="7">
        <v>1</v>
      </c>
      <c r="C3557" s="5">
        <v>3830</v>
      </c>
      <c r="D3557" s="5">
        <v>42</v>
      </c>
      <c r="E3557" s="8" t="s">
        <v>4769</v>
      </c>
      <c r="F3557" s="8">
        <v>42154404</v>
      </c>
      <c r="G3557" s="5" t="s">
        <v>4773</v>
      </c>
      <c r="H3557" s="5" t="s">
        <v>227</v>
      </c>
      <c r="I3557" s="6" t="s">
        <v>91</v>
      </c>
      <c r="J3557" s="6" t="s">
        <v>91</v>
      </c>
      <c r="K3557" s="6" t="s">
        <v>91</v>
      </c>
      <c r="L3557" s="6" t="s">
        <v>91</v>
      </c>
      <c r="M3557" s="5" t="s">
        <v>92</v>
      </c>
      <c r="N3557" s="6" t="s">
        <v>91</v>
      </c>
      <c r="O3557" s="6" t="s">
        <v>91</v>
      </c>
      <c r="P3557" s="6" t="s">
        <v>91</v>
      </c>
      <c r="Q3557" s="6" t="s">
        <v>91</v>
      </c>
      <c r="R3557" s="5">
        <v>1</v>
      </c>
      <c r="S3557" s="5">
        <v>0</v>
      </c>
      <c r="T3557" s="5" t="s">
        <v>93</v>
      </c>
      <c r="U3557" s="5" t="s">
        <v>105</v>
      </c>
    </row>
    <row r="3558" spans="1:21">
      <c r="A3558" s="6" t="s">
        <v>87</v>
      </c>
      <c r="B3558" s="7">
        <v>1</v>
      </c>
      <c r="C3558" s="5">
        <v>3831</v>
      </c>
      <c r="D3558" s="5">
        <v>42</v>
      </c>
      <c r="E3558" s="8" t="s">
        <v>4489</v>
      </c>
      <c r="F3558" s="8">
        <v>421545</v>
      </c>
      <c r="G3558" s="5" t="s">
        <v>4774</v>
      </c>
      <c r="H3558" s="5" t="s">
        <v>4775</v>
      </c>
      <c r="I3558" s="6" t="s">
        <v>91</v>
      </c>
      <c r="J3558" s="6" t="s">
        <v>91</v>
      </c>
      <c r="K3558" s="6" t="s">
        <v>91</v>
      </c>
      <c r="L3558" s="6" t="s">
        <v>91</v>
      </c>
      <c r="M3558" s="5" t="s">
        <v>92</v>
      </c>
      <c r="N3558" s="6" t="s">
        <v>91</v>
      </c>
      <c r="O3558" s="6" t="s">
        <v>91</v>
      </c>
      <c r="P3558" s="6" t="s">
        <v>91</v>
      </c>
      <c r="Q3558" s="6" t="s">
        <v>91</v>
      </c>
      <c r="R3558" s="5">
        <v>1</v>
      </c>
      <c r="S3558" s="5">
        <v>0</v>
      </c>
      <c r="T3558" s="5" t="s">
        <v>93</v>
      </c>
      <c r="U3558" s="5" t="s">
        <v>105</v>
      </c>
    </row>
    <row r="3559" spans="1:21">
      <c r="A3559" s="6" t="s">
        <v>87</v>
      </c>
      <c r="B3559" s="7">
        <v>1</v>
      </c>
      <c r="C3559" s="5">
        <v>3832</v>
      </c>
      <c r="D3559" s="5">
        <v>42</v>
      </c>
      <c r="E3559" s="8" t="s">
        <v>4776</v>
      </c>
      <c r="F3559" s="8">
        <v>42154501</v>
      </c>
      <c r="G3559" s="5" t="s">
        <v>4777</v>
      </c>
      <c r="H3559" s="5" t="s">
        <v>221</v>
      </c>
      <c r="I3559" s="6" t="s">
        <v>91</v>
      </c>
      <c r="J3559" s="6" t="s">
        <v>91</v>
      </c>
      <c r="K3559" s="6" t="s">
        <v>91</v>
      </c>
      <c r="L3559" s="6" t="s">
        <v>91</v>
      </c>
      <c r="M3559" s="5" t="s">
        <v>92</v>
      </c>
      <c r="N3559" s="6" t="s">
        <v>91</v>
      </c>
      <c r="O3559" s="6" t="s">
        <v>91</v>
      </c>
      <c r="P3559" s="6" t="s">
        <v>91</v>
      </c>
      <c r="Q3559" s="6" t="s">
        <v>91</v>
      </c>
      <c r="R3559" s="5">
        <v>1</v>
      </c>
      <c r="S3559" s="5">
        <v>0</v>
      </c>
      <c r="T3559" s="5" t="s">
        <v>93</v>
      </c>
      <c r="U3559" s="5" t="s">
        <v>105</v>
      </c>
    </row>
    <row r="3560" spans="1:21">
      <c r="A3560" s="6" t="s">
        <v>87</v>
      </c>
      <c r="B3560" s="7">
        <v>1</v>
      </c>
      <c r="C3560" s="5">
        <v>3833</v>
      </c>
      <c r="D3560" s="5">
        <v>42</v>
      </c>
      <c r="E3560" s="8" t="s">
        <v>4776</v>
      </c>
      <c r="F3560" s="8">
        <v>42154502</v>
      </c>
      <c r="G3560" s="5" t="s">
        <v>4778</v>
      </c>
      <c r="H3560" s="5" t="s">
        <v>223</v>
      </c>
      <c r="I3560" s="6" t="s">
        <v>91</v>
      </c>
      <c r="J3560" s="6" t="s">
        <v>91</v>
      </c>
      <c r="K3560" s="6" t="s">
        <v>91</v>
      </c>
      <c r="L3560" s="6" t="s">
        <v>91</v>
      </c>
      <c r="M3560" s="5" t="s">
        <v>92</v>
      </c>
      <c r="N3560" s="6" t="s">
        <v>91</v>
      </c>
      <c r="O3560" s="6" t="s">
        <v>91</v>
      </c>
      <c r="P3560" s="6" t="s">
        <v>91</v>
      </c>
      <c r="Q3560" s="6" t="s">
        <v>91</v>
      </c>
      <c r="R3560" s="5">
        <v>1</v>
      </c>
      <c r="S3560" s="5">
        <v>0</v>
      </c>
      <c r="T3560" s="5" t="s">
        <v>93</v>
      </c>
      <c r="U3560" s="5" t="s">
        <v>105</v>
      </c>
    </row>
    <row r="3561" spans="1:21">
      <c r="A3561" s="6" t="s">
        <v>87</v>
      </c>
      <c r="B3561" s="7">
        <v>1</v>
      </c>
      <c r="C3561" s="5">
        <v>3834</v>
      </c>
      <c r="D3561" s="5">
        <v>42</v>
      </c>
      <c r="E3561" s="8" t="s">
        <v>4776</v>
      </c>
      <c r="F3561" s="8">
        <v>42154503</v>
      </c>
      <c r="G3561" s="5" t="s">
        <v>4779</v>
      </c>
      <c r="H3561" s="5" t="s">
        <v>225</v>
      </c>
      <c r="I3561" s="6" t="s">
        <v>91</v>
      </c>
      <c r="J3561" s="6" t="s">
        <v>91</v>
      </c>
      <c r="K3561" s="6" t="s">
        <v>91</v>
      </c>
      <c r="L3561" s="6" t="s">
        <v>91</v>
      </c>
      <c r="M3561" s="5" t="s">
        <v>92</v>
      </c>
      <c r="N3561" s="6" t="s">
        <v>91</v>
      </c>
      <c r="O3561" s="6" t="s">
        <v>91</v>
      </c>
      <c r="P3561" s="6" t="s">
        <v>91</v>
      </c>
      <c r="Q3561" s="6" t="s">
        <v>91</v>
      </c>
      <c r="R3561" s="5">
        <v>1</v>
      </c>
      <c r="S3561" s="5">
        <v>0</v>
      </c>
      <c r="T3561" s="5" t="s">
        <v>93</v>
      </c>
      <c r="U3561" s="5" t="s">
        <v>105</v>
      </c>
    </row>
    <row r="3562" spans="1:21">
      <c r="A3562" s="6" t="s">
        <v>87</v>
      </c>
      <c r="B3562" s="7">
        <v>1</v>
      </c>
      <c r="C3562" s="5">
        <v>3835</v>
      </c>
      <c r="D3562" s="5">
        <v>42</v>
      </c>
      <c r="E3562" s="8" t="s">
        <v>4776</v>
      </c>
      <c r="F3562" s="8">
        <v>42154504</v>
      </c>
      <c r="G3562" s="5" t="s">
        <v>4780</v>
      </c>
      <c r="H3562" s="5" t="s">
        <v>227</v>
      </c>
      <c r="I3562" s="6" t="s">
        <v>91</v>
      </c>
      <c r="J3562" s="6" t="s">
        <v>91</v>
      </c>
      <c r="K3562" s="6" t="s">
        <v>91</v>
      </c>
      <c r="L3562" s="6" t="s">
        <v>91</v>
      </c>
      <c r="M3562" s="5" t="s">
        <v>92</v>
      </c>
      <c r="N3562" s="6" t="s">
        <v>91</v>
      </c>
      <c r="O3562" s="6" t="s">
        <v>91</v>
      </c>
      <c r="P3562" s="6" t="s">
        <v>91</v>
      </c>
      <c r="Q3562" s="6" t="s">
        <v>91</v>
      </c>
      <c r="R3562" s="5">
        <v>1</v>
      </c>
      <c r="S3562" s="5">
        <v>0</v>
      </c>
      <c r="T3562" s="5" t="s">
        <v>93</v>
      </c>
      <c r="U3562" s="5" t="s">
        <v>105</v>
      </c>
    </row>
    <row r="3563" spans="1:21">
      <c r="A3563" s="6" t="s">
        <v>87</v>
      </c>
      <c r="B3563" s="7">
        <v>1</v>
      </c>
      <c r="C3563" s="5">
        <v>3836</v>
      </c>
      <c r="D3563" s="5">
        <v>42</v>
      </c>
      <c r="E3563" s="8" t="s">
        <v>4489</v>
      </c>
      <c r="F3563" s="8">
        <v>421546</v>
      </c>
      <c r="G3563" s="5" t="s">
        <v>4781</v>
      </c>
      <c r="H3563" s="5" t="s">
        <v>4782</v>
      </c>
      <c r="I3563" s="5">
        <v>10065506360</v>
      </c>
      <c r="J3563" s="6" t="s">
        <v>91</v>
      </c>
      <c r="K3563" s="6" t="s">
        <v>91</v>
      </c>
      <c r="L3563" s="6" t="s">
        <v>91</v>
      </c>
      <c r="M3563" s="5" t="s">
        <v>92</v>
      </c>
      <c r="N3563" s="6" t="s">
        <v>91</v>
      </c>
      <c r="O3563" s="6" t="s">
        <v>91</v>
      </c>
      <c r="P3563" s="6" t="s">
        <v>91</v>
      </c>
      <c r="Q3563" s="6" t="s">
        <v>91</v>
      </c>
      <c r="R3563" s="5">
        <v>1</v>
      </c>
      <c r="S3563" s="5">
        <v>0</v>
      </c>
      <c r="T3563" s="5" t="s">
        <v>93</v>
      </c>
      <c r="U3563" s="5" t="s">
        <v>105</v>
      </c>
    </row>
    <row r="3564" spans="1:21">
      <c r="A3564" s="6" t="s">
        <v>87</v>
      </c>
      <c r="B3564" s="7">
        <v>1</v>
      </c>
      <c r="C3564" s="5">
        <v>3837</v>
      </c>
      <c r="D3564" s="5">
        <v>42</v>
      </c>
      <c r="E3564" s="8" t="s">
        <v>4783</v>
      </c>
      <c r="F3564" s="8">
        <v>42154601</v>
      </c>
      <c r="G3564" s="5" t="s">
        <v>4784</v>
      </c>
      <c r="H3564" s="5" t="s">
        <v>221</v>
      </c>
      <c r="I3564" s="6" t="s">
        <v>91</v>
      </c>
      <c r="J3564" s="6" t="s">
        <v>91</v>
      </c>
      <c r="K3564" s="6" t="s">
        <v>91</v>
      </c>
      <c r="L3564" s="6" t="s">
        <v>91</v>
      </c>
      <c r="M3564" s="5" t="s">
        <v>92</v>
      </c>
      <c r="N3564" s="6" t="s">
        <v>91</v>
      </c>
      <c r="O3564" s="6" t="s">
        <v>91</v>
      </c>
      <c r="P3564" s="6" t="s">
        <v>91</v>
      </c>
      <c r="Q3564" s="6" t="s">
        <v>91</v>
      </c>
      <c r="R3564" s="5">
        <v>1</v>
      </c>
      <c r="S3564" s="5">
        <v>0</v>
      </c>
      <c r="T3564" s="5" t="s">
        <v>93</v>
      </c>
      <c r="U3564" s="5" t="s">
        <v>105</v>
      </c>
    </row>
    <row r="3565" spans="1:21">
      <c r="A3565" s="6" t="s">
        <v>87</v>
      </c>
      <c r="B3565" s="7">
        <v>1</v>
      </c>
      <c r="C3565" s="5">
        <v>3838</v>
      </c>
      <c r="D3565" s="5">
        <v>42</v>
      </c>
      <c r="E3565" s="8" t="s">
        <v>4783</v>
      </c>
      <c r="F3565" s="8">
        <v>42154602</v>
      </c>
      <c r="G3565" s="5" t="s">
        <v>4785</v>
      </c>
      <c r="H3565" s="5" t="s">
        <v>223</v>
      </c>
      <c r="I3565" s="6" t="s">
        <v>91</v>
      </c>
      <c r="J3565" s="6" t="s">
        <v>91</v>
      </c>
      <c r="K3565" s="6" t="s">
        <v>91</v>
      </c>
      <c r="L3565" s="6" t="s">
        <v>91</v>
      </c>
      <c r="M3565" s="5" t="s">
        <v>92</v>
      </c>
      <c r="N3565" s="6" t="s">
        <v>91</v>
      </c>
      <c r="O3565" s="6" t="s">
        <v>91</v>
      </c>
      <c r="P3565" s="6" t="s">
        <v>91</v>
      </c>
      <c r="Q3565" s="6" t="s">
        <v>91</v>
      </c>
      <c r="R3565" s="5">
        <v>1</v>
      </c>
      <c r="S3565" s="5">
        <v>0</v>
      </c>
      <c r="T3565" s="5" t="s">
        <v>93</v>
      </c>
      <c r="U3565" s="5" t="s">
        <v>105</v>
      </c>
    </row>
    <row r="3566" spans="1:21">
      <c r="A3566" s="6" t="s">
        <v>87</v>
      </c>
      <c r="B3566" s="7">
        <v>1</v>
      </c>
      <c r="C3566" s="5">
        <v>3839</v>
      </c>
      <c r="D3566" s="5">
        <v>42</v>
      </c>
      <c r="E3566" s="8" t="s">
        <v>4783</v>
      </c>
      <c r="F3566" s="8">
        <v>42154603</v>
      </c>
      <c r="G3566" s="5" t="s">
        <v>4786</v>
      </c>
      <c r="H3566" s="5" t="s">
        <v>225</v>
      </c>
      <c r="I3566" s="6" t="s">
        <v>91</v>
      </c>
      <c r="J3566" s="6" t="s">
        <v>91</v>
      </c>
      <c r="K3566" s="6" t="s">
        <v>91</v>
      </c>
      <c r="L3566" s="6" t="s">
        <v>91</v>
      </c>
      <c r="M3566" s="5" t="s">
        <v>92</v>
      </c>
      <c r="N3566" s="6" t="s">
        <v>91</v>
      </c>
      <c r="O3566" s="6" t="s">
        <v>91</v>
      </c>
      <c r="P3566" s="6" t="s">
        <v>91</v>
      </c>
      <c r="Q3566" s="6" t="s">
        <v>91</v>
      </c>
      <c r="R3566" s="5">
        <v>1</v>
      </c>
      <c r="S3566" s="5">
        <v>0</v>
      </c>
      <c r="T3566" s="5" t="s">
        <v>93</v>
      </c>
      <c r="U3566" s="5" t="s">
        <v>105</v>
      </c>
    </row>
    <row r="3567" spans="1:21">
      <c r="A3567" s="6" t="s">
        <v>87</v>
      </c>
      <c r="B3567" s="7">
        <v>1</v>
      </c>
      <c r="C3567" s="5">
        <v>3841</v>
      </c>
      <c r="D3567" s="5">
        <v>42</v>
      </c>
      <c r="E3567" s="8" t="s">
        <v>4783</v>
      </c>
      <c r="F3567" s="8">
        <v>42154604</v>
      </c>
      <c r="G3567" s="5" t="s">
        <v>4787</v>
      </c>
      <c r="H3567" s="5" t="s">
        <v>227</v>
      </c>
      <c r="I3567" s="6" t="s">
        <v>91</v>
      </c>
      <c r="J3567" s="6" t="s">
        <v>91</v>
      </c>
      <c r="K3567" s="6" t="s">
        <v>91</v>
      </c>
      <c r="L3567" s="6" t="s">
        <v>91</v>
      </c>
      <c r="M3567" s="5" t="s">
        <v>92</v>
      </c>
      <c r="N3567" s="6" t="s">
        <v>91</v>
      </c>
      <c r="O3567" s="6" t="s">
        <v>91</v>
      </c>
      <c r="P3567" s="6" t="s">
        <v>91</v>
      </c>
      <c r="Q3567" s="6" t="s">
        <v>91</v>
      </c>
      <c r="R3567" s="5">
        <v>1</v>
      </c>
      <c r="S3567" s="5">
        <v>0</v>
      </c>
      <c r="T3567" s="5" t="s">
        <v>93</v>
      </c>
      <c r="U3567" s="5" t="s">
        <v>105</v>
      </c>
    </row>
    <row r="3568" spans="1:21">
      <c r="A3568" s="6" t="s">
        <v>87</v>
      </c>
      <c r="B3568" s="7">
        <v>1</v>
      </c>
      <c r="C3568" s="5">
        <v>3842</v>
      </c>
      <c r="D3568" s="5">
        <v>42</v>
      </c>
      <c r="E3568" s="8" t="s">
        <v>4489</v>
      </c>
      <c r="F3568" s="8">
        <v>421547</v>
      </c>
      <c r="G3568" s="5" t="s">
        <v>4788</v>
      </c>
      <c r="H3568" s="5" t="s">
        <v>4789</v>
      </c>
      <c r="I3568" s="5">
        <v>10065506314</v>
      </c>
      <c r="J3568" s="6" t="s">
        <v>91</v>
      </c>
      <c r="K3568" s="6" t="s">
        <v>91</v>
      </c>
      <c r="L3568" s="6" t="s">
        <v>91</v>
      </c>
      <c r="M3568" s="5" t="s">
        <v>92</v>
      </c>
      <c r="N3568" s="6" t="s">
        <v>91</v>
      </c>
      <c r="O3568" s="6" t="s">
        <v>91</v>
      </c>
      <c r="P3568" s="6" t="s">
        <v>91</v>
      </c>
      <c r="Q3568" s="6" t="s">
        <v>91</v>
      </c>
      <c r="R3568" s="5">
        <v>1</v>
      </c>
      <c r="S3568" s="5">
        <v>0</v>
      </c>
      <c r="T3568" s="5" t="s">
        <v>93</v>
      </c>
      <c r="U3568" s="5" t="s">
        <v>105</v>
      </c>
    </row>
    <row r="3569" spans="1:21">
      <c r="A3569" s="6" t="s">
        <v>87</v>
      </c>
      <c r="B3569" s="7">
        <v>1</v>
      </c>
      <c r="C3569" s="5">
        <v>3843</v>
      </c>
      <c r="D3569" s="5">
        <v>42</v>
      </c>
      <c r="E3569" s="8" t="s">
        <v>4790</v>
      </c>
      <c r="F3569" s="8">
        <v>42154701</v>
      </c>
      <c r="G3569" s="5" t="s">
        <v>4791</v>
      </c>
      <c r="H3569" s="5" t="s">
        <v>221</v>
      </c>
      <c r="I3569" s="6" t="s">
        <v>91</v>
      </c>
      <c r="J3569" s="6" t="s">
        <v>91</v>
      </c>
      <c r="K3569" s="6" t="s">
        <v>91</v>
      </c>
      <c r="L3569" s="6" t="s">
        <v>91</v>
      </c>
      <c r="M3569" s="5" t="s">
        <v>92</v>
      </c>
      <c r="N3569" s="6" t="s">
        <v>91</v>
      </c>
      <c r="O3569" s="6" t="s">
        <v>91</v>
      </c>
      <c r="P3569" s="6" t="s">
        <v>91</v>
      </c>
      <c r="Q3569" s="6" t="s">
        <v>91</v>
      </c>
      <c r="R3569" s="5">
        <v>1</v>
      </c>
      <c r="S3569" s="5">
        <v>0</v>
      </c>
      <c r="T3569" s="5" t="s">
        <v>93</v>
      </c>
      <c r="U3569" s="5" t="s">
        <v>105</v>
      </c>
    </row>
    <row r="3570" spans="1:21">
      <c r="A3570" s="6" t="s">
        <v>87</v>
      </c>
      <c r="B3570" s="7">
        <v>1</v>
      </c>
      <c r="C3570" s="5">
        <v>3844</v>
      </c>
      <c r="D3570" s="5">
        <v>42</v>
      </c>
      <c r="E3570" s="8" t="s">
        <v>4790</v>
      </c>
      <c r="F3570" s="8">
        <v>42154702</v>
      </c>
      <c r="G3570" s="5" t="s">
        <v>4792</v>
      </c>
      <c r="H3570" s="5" t="s">
        <v>223</v>
      </c>
      <c r="I3570" s="6" t="s">
        <v>91</v>
      </c>
      <c r="J3570" s="6" t="s">
        <v>91</v>
      </c>
      <c r="K3570" s="6" t="s">
        <v>91</v>
      </c>
      <c r="L3570" s="6" t="s">
        <v>91</v>
      </c>
      <c r="M3570" s="5" t="s">
        <v>92</v>
      </c>
      <c r="N3570" s="6" t="s">
        <v>91</v>
      </c>
      <c r="O3570" s="6" t="s">
        <v>91</v>
      </c>
      <c r="P3570" s="6" t="s">
        <v>91</v>
      </c>
      <c r="Q3570" s="6" t="s">
        <v>91</v>
      </c>
      <c r="R3570" s="5">
        <v>1</v>
      </c>
      <c r="S3570" s="5">
        <v>0</v>
      </c>
      <c r="T3570" s="5" t="s">
        <v>93</v>
      </c>
      <c r="U3570" s="5" t="s">
        <v>105</v>
      </c>
    </row>
    <row r="3571" spans="1:21">
      <c r="A3571" s="6" t="s">
        <v>87</v>
      </c>
      <c r="B3571" s="7">
        <v>1</v>
      </c>
      <c r="C3571" s="5">
        <v>3845</v>
      </c>
      <c r="D3571" s="5">
        <v>42</v>
      </c>
      <c r="E3571" s="8" t="s">
        <v>4790</v>
      </c>
      <c r="F3571" s="8">
        <v>42154703</v>
      </c>
      <c r="G3571" s="5" t="s">
        <v>4793</v>
      </c>
      <c r="H3571" s="5" t="s">
        <v>225</v>
      </c>
      <c r="I3571" s="6" t="s">
        <v>91</v>
      </c>
      <c r="J3571" s="6" t="s">
        <v>91</v>
      </c>
      <c r="K3571" s="6" t="s">
        <v>91</v>
      </c>
      <c r="L3571" s="6" t="s">
        <v>91</v>
      </c>
      <c r="M3571" s="5" t="s">
        <v>92</v>
      </c>
      <c r="N3571" s="6" t="s">
        <v>91</v>
      </c>
      <c r="O3571" s="6" t="s">
        <v>91</v>
      </c>
      <c r="P3571" s="6" t="s">
        <v>91</v>
      </c>
      <c r="Q3571" s="6" t="s">
        <v>91</v>
      </c>
      <c r="R3571" s="5">
        <v>1</v>
      </c>
      <c r="S3571" s="5">
        <v>0</v>
      </c>
      <c r="T3571" s="5" t="s">
        <v>93</v>
      </c>
      <c r="U3571" s="5" t="s">
        <v>105</v>
      </c>
    </row>
    <row r="3572" spans="1:21">
      <c r="A3572" s="6" t="s">
        <v>87</v>
      </c>
      <c r="B3572" s="7">
        <v>1</v>
      </c>
      <c r="C3572" s="5">
        <v>3847</v>
      </c>
      <c r="D3572" s="5">
        <v>42</v>
      </c>
      <c r="E3572" s="8" t="s">
        <v>4790</v>
      </c>
      <c r="F3572" s="8">
        <v>42154704</v>
      </c>
      <c r="G3572" s="5" t="s">
        <v>4794</v>
      </c>
      <c r="H3572" s="5" t="s">
        <v>227</v>
      </c>
      <c r="I3572" s="6" t="s">
        <v>91</v>
      </c>
      <c r="J3572" s="6" t="s">
        <v>91</v>
      </c>
      <c r="K3572" s="6" t="s">
        <v>91</v>
      </c>
      <c r="L3572" s="6" t="s">
        <v>91</v>
      </c>
      <c r="M3572" s="5" t="s">
        <v>92</v>
      </c>
      <c r="N3572" s="6" t="s">
        <v>91</v>
      </c>
      <c r="O3572" s="6" t="s">
        <v>91</v>
      </c>
      <c r="P3572" s="6" t="s">
        <v>91</v>
      </c>
      <c r="Q3572" s="6" t="s">
        <v>91</v>
      </c>
      <c r="R3572" s="5">
        <v>1</v>
      </c>
      <c r="S3572" s="5">
        <v>0</v>
      </c>
      <c r="T3572" s="5" t="s">
        <v>93</v>
      </c>
      <c r="U3572" s="5" t="s">
        <v>105</v>
      </c>
    </row>
    <row r="3573" spans="1:21">
      <c r="A3573" s="6" t="s">
        <v>87</v>
      </c>
      <c r="B3573" s="7">
        <v>1</v>
      </c>
      <c r="C3573" s="5">
        <v>3848</v>
      </c>
      <c r="D3573" s="5">
        <v>42</v>
      </c>
      <c r="E3573" s="8" t="s">
        <v>4489</v>
      </c>
      <c r="F3573" s="8">
        <v>421548</v>
      </c>
      <c r="G3573" s="5" t="s">
        <v>4795</v>
      </c>
      <c r="H3573" s="5" t="s">
        <v>4796</v>
      </c>
      <c r="I3573" s="5">
        <v>10065503100</v>
      </c>
      <c r="J3573" s="6" t="s">
        <v>91</v>
      </c>
      <c r="K3573" s="6" t="s">
        <v>91</v>
      </c>
      <c r="L3573" s="6" t="s">
        <v>91</v>
      </c>
      <c r="M3573" s="5" t="s">
        <v>92</v>
      </c>
      <c r="N3573" s="6" t="s">
        <v>91</v>
      </c>
      <c r="O3573" s="6" t="s">
        <v>91</v>
      </c>
      <c r="P3573" s="6" t="s">
        <v>91</v>
      </c>
      <c r="Q3573" s="6" t="s">
        <v>91</v>
      </c>
      <c r="R3573" s="5">
        <v>1</v>
      </c>
      <c r="S3573" s="5">
        <v>0</v>
      </c>
      <c r="T3573" s="5" t="s">
        <v>93</v>
      </c>
      <c r="U3573" s="5" t="s">
        <v>105</v>
      </c>
    </row>
    <row r="3574" spans="1:21">
      <c r="A3574" s="6" t="s">
        <v>87</v>
      </c>
      <c r="B3574" s="7">
        <v>1</v>
      </c>
      <c r="C3574" s="5">
        <v>3849</v>
      </c>
      <c r="D3574" s="5">
        <v>42</v>
      </c>
      <c r="E3574" s="8" t="s">
        <v>4797</v>
      </c>
      <c r="F3574" s="8">
        <v>42154801</v>
      </c>
      <c r="G3574" s="5" t="s">
        <v>4798</v>
      </c>
      <c r="H3574" s="5" t="s">
        <v>221</v>
      </c>
      <c r="I3574" s="6" t="s">
        <v>91</v>
      </c>
      <c r="J3574" s="6" t="s">
        <v>91</v>
      </c>
      <c r="K3574" s="6" t="s">
        <v>91</v>
      </c>
      <c r="L3574" s="6" t="s">
        <v>91</v>
      </c>
      <c r="M3574" s="5" t="s">
        <v>92</v>
      </c>
      <c r="N3574" s="6" t="s">
        <v>91</v>
      </c>
      <c r="O3574" s="6" t="s">
        <v>91</v>
      </c>
      <c r="P3574" s="6" t="s">
        <v>91</v>
      </c>
      <c r="Q3574" s="6" t="s">
        <v>91</v>
      </c>
      <c r="R3574" s="5">
        <v>1</v>
      </c>
      <c r="S3574" s="5">
        <v>0</v>
      </c>
      <c r="T3574" s="5" t="s">
        <v>93</v>
      </c>
      <c r="U3574" s="5" t="s">
        <v>105</v>
      </c>
    </row>
    <row r="3575" spans="1:21">
      <c r="A3575" s="6" t="s">
        <v>87</v>
      </c>
      <c r="B3575" s="7">
        <v>1</v>
      </c>
      <c r="C3575" s="5">
        <v>3850</v>
      </c>
      <c r="D3575" s="5">
        <v>42</v>
      </c>
      <c r="E3575" s="8" t="s">
        <v>4797</v>
      </c>
      <c r="F3575" s="8">
        <v>42154802</v>
      </c>
      <c r="G3575" s="5" t="s">
        <v>4799</v>
      </c>
      <c r="H3575" s="5" t="s">
        <v>223</v>
      </c>
      <c r="I3575" s="6" t="s">
        <v>91</v>
      </c>
      <c r="J3575" s="6" t="s">
        <v>91</v>
      </c>
      <c r="K3575" s="6" t="s">
        <v>91</v>
      </c>
      <c r="L3575" s="6" t="s">
        <v>91</v>
      </c>
      <c r="M3575" s="5" t="s">
        <v>92</v>
      </c>
      <c r="N3575" s="6" t="s">
        <v>91</v>
      </c>
      <c r="O3575" s="6" t="s">
        <v>91</v>
      </c>
      <c r="P3575" s="6" t="s">
        <v>91</v>
      </c>
      <c r="Q3575" s="6" t="s">
        <v>91</v>
      </c>
      <c r="R3575" s="5">
        <v>1</v>
      </c>
      <c r="S3575" s="5">
        <v>0</v>
      </c>
      <c r="T3575" s="5" t="s">
        <v>93</v>
      </c>
      <c r="U3575" s="5" t="s">
        <v>105</v>
      </c>
    </row>
    <row r="3576" spans="1:21">
      <c r="A3576" s="6" t="s">
        <v>87</v>
      </c>
      <c r="B3576" s="7">
        <v>1</v>
      </c>
      <c r="C3576" s="5">
        <v>3851</v>
      </c>
      <c r="D3576" s="5">
        <v>42</v>
      </c>
      <c r="E3576" s="8" t="s">
        <v>4797</v>
      </c>
      <c r="F3576" s="8">
        <v>42154803</v>
      </c>
      <c r="G3576" s="5" t="s">
        <v>4800</v>
      </c>
      <c r="H3576" s="5" t="s">
        <v>225</v>
      </c>
      <c r="I3576" s="6" t="s">
        <v>91</v>
      </c>
      <c r="J3576" s="6" t="s">
        <v>91</v>
      </c>
      <c r="K3576" s="6" t="s">
        <v>91</v>
      </c>
      <c r="L3576" s="6" t="s">
        <v>91</v>
      </c>
      <c r="M3576" s="5" t="s">
        <v>92</v>
      </c>
      <c r="N3576" s="6" t="s">
        <v>91</v>
      </c>
      <c r="O3576" s="6" t="s">
        <v>91</v>
      </c>
      <c r="P3576" s="6" t="s">
        <v>91</v>
      </c>
      <c r="Q3576" s="6" t="s">
        <v>91</v>
      </c>
      <c r="R3576" s="5">
        <v>1</v>
      </c>
      <c r="S3576" s="5">
        <v>0</v>
      </c>
      <c r="T3576" s="5" t="s">
        <v>93</v>
      </c>
      <c r="U3576" s="5" t="s">
        <v>105</v>
      </c>
    </row>
    <row r="3577" spans="1:21">
      <c r="A3577" s="6" t="s">
        <v>87</v>
      </c>
      <c r="B3577" s="7">
        <v>1</v>
      </c>
      <c r="C3577" s="5">
        <v>3853</v>
      </c>
      <c r="D3577" s="5">
        <v>42</v>
      </c>
      <c r="E3577" s="8" t="s">
        <v>4797</v>
      </c>
      <c r="F3577" s="8">
        <v>42154804</v>
      </c>
      <c r="G3577" s="5" t="s">
        <v>4801</v>
      </c>
      <c r="H3577" s="5" t="s">
        <v>227</v>
      </c>
      <c r="I3577" s="6" t="s">
        <v>91</v>
      </c>
      <c r="J3577" s="6" t="s">
        <v>91</v>
      </c>
      <c r="K3577" s="6" t="s">
        <v>91</v>
      </c>
      <c r="L3577" s="6" t="s">
        <v>91</v>
      </c>
      <c r="M3577" s="5" t="s">
        <v>92</v>
      </c>
      <c r="N3577" s="6" t="s">
        <v>91</v>
      </c>
      <c r="O3577" s="6" t="s">
        <v>91</v>
      </c>
      <c r="P3577" s="6" t="s">
        <v>91</v>
      </c>
      <c r="Q3577" s="6" t="s">
        <v>91</v>
      </c>
      <c r="R3577" s="5">
        <v>1</v>
      </c>
      <c r="S3577" s="5">
        <v>0</v>
      </c>
      <c r="T3577" s="5" t="s">
        <v>93</v>
      </c>
      <c r="U3577" s="5" t="s">
        <v>105</v>
      </c>
    </row>
    <row r="3578" spans="1:21">
      <c r="A3578" s="6" t="s">
        <v>87</v>
      </c>
      <c r="B3578" s="7">
        <v>1</v>
      </c>
      <c r="C3578" s="5">
        <v>3854</v>
      </c>
      <c r="D3578" s="5">
        <v>42</v>
      </c>
      <c r="E3578" s="8" t="s">
        <v>4489</v>
      </c>
      <c r="F3578" s="8">
        <v>421549</v>
      </c>
      <c r="G3578" s="5" t="s">
        <v>4802</v>
      </c>
      <c r="H3578" s="5" t="s">
        <v>4803</v>
      </c>
      <c r="I3578" s="5">
        <v>10065503084</v>
      </c>
      <c r="J3578" s="6" t="s">
        <v>91</v>
      </c>
      <c r="K3578" s="6" t="s">
        <v>91</v>
      </c>
      <c r="L3578" s="6" t="s">
        <v>91</v>
      </c>
      <c r="M3578" s="5" t="s">
        <v>92</v>
      </c>
      <c r="N3578" s="6" t="s">
        <v>91</v>
      </c>
      <c r="O3578" s="6" t="s">
        <v>91</v>
      </c>
      <c r="P3578" s="6" t="s">
        <v>91</v>
      </c>
      <c r="Q3578" s="6" t="s">
        <v>91</v>
      </c>
      <c r="R3578" s="5">
        <v>1</v>
      </c>
      <c r="S3578" s="5">
        <v>0</v>
      </c>
      <c r="T3578" s="5" t="s">
        <v>93</v>
      </c>
      <c r="U3578" s="5" t="s">
        <v>105</v>
      </c>
    </row>
    <row r="3579" spans="1:21">
      <c r="A3579" s="6" t="s">
        <v>87</v>
      </c>
      <c r="B3579" s="7">
        <v>1</v>
      </c>
      <c r="C3579" s="5">
        <v>3855</v>
      </c>
      <c r="D3579" s="5">
        <v>42</v>
      </c>
      <c r="E3579" s="8" t="s">
        <v>4804</v>
      </c>
      <c r="F3579" s="8">
        <v>42154901</v>
      </c>
      <c r="G3579" s="5" t="s">
        <v>4805</v>
      </c>
      <c r="H3579" s="5" t="s">
        <v>221</v>
      </c>
      <c r="I3579" s="6" t="s">
        <v>91</v>
      </c>
      <c r="J3579" s="6" t="s">
        <v>91</v>
      </c>
      <c r="K3579" s="6" t="s">
        <v>91</v>
      </c>
      <c r="L3579" s="6" t="s">
        <v>91</v>
      </c>
      <c r="M3579" s="5" t="s">
        <v>92</v>
      </c>
      <c r="N3579" s="6" t="s">
        <v>91</v>
      </c>
      <c r="O3579" s="6" t="s">
        <v>91</v>
      </c>
      <c r="P3579" s="6" t="s">
        <v>91</v>
      </c>
      <c r="Q3579" s="6" t="s">
        <v>91</v>
      </c>
      <c r="R3579" s="5">
        <v>1</v>
      </c>
      <c r="S3579" s="5">
        <v>0</v>
      </c>
      <c r="T3579" s="5" t="s">
        <v>93</v>
      </c>
      <c r="U3579" s="5" t="s">
        <v>105</v>
      </c>
    </row>
    <row r="3580" spans="1:21">
      <c r="A3580" s="6" t="s">
        <v>87</v>
      </c>
      <c r="B3580" s="7">
        <v>1</v>
      </c>
      <c r="C3580" s="5">
        <v>3856</v>
      </c>
      <c r="D3580" s="5">
        <v>42</v>
      </c>
      <c r="E3580" s="8" t="s">
        <v>4804</v>
      </c>
      <c r="F3580" s="8">
        <v>42154902</v>
      </c>
      <c r="G3580" s="5" t="s">
        <v>4806</v>
      </c>
      <c r="H3580" s="5" t="s">
        <v>223</v>
      </c>
      <c r="I3580" s="6" t="s">
        <v>91</v>
      </c>
      <c r="J3580" s="6" t="s">
        <v>91</v>
      </c>
      <c r="K3580" s="6" t="s">
        <v>91</v>
      </c>
      <c r="L3580" s="6" t="s">
        <v>91</v>
      </c>
      <c r="M3580" s="5" t="s">
        <v>92</v>
      </c>
      <c r="N3580" s="6" t="s">
        <v>91</v>
      </c>
      <c r="O3580" s="6" t="s">
        <v>91</v>
      </c>
      <c r="P3580" s="6" t="s">
        <v>91</v>
      </c>
      <c r="Q3580" s="6" t="s">
        <v>91</v>
      </c>
      <c r="R3580" s="5">
        <v>1</v>
      </c>
      <c r="S3580" s="5">
        <v>0</v>
      </c>
      <c r="T3580" s="5" t="s">
        <v>93</v>
      </c>
      <c r="U3580" s="5" t="s">
        <v>105</v>
      </c>
    </row>
    <row r="3581" spans="1:21">
      <c r="A3581" s="6" t="s">
        <v>87</v>
      </c>
      <c r="B3581" s="7">
        <v>1</v>
      </c>
      <c r="C3581" s="5">
        <v>3857</v>
      </c>
      <c r="D3581" s="5">
        <v>42</v>
      </c>
      <c r="E3581" s="8" t="s">
        <v>4804</v>
      </c>
      <c r="F3581" s="8">
        <v>42154903</v>
      </c>
      <c r="G3581" s="5" t="s">
        <v>4807</v>
      </c>
      <c r="H3581" s="5" t="s">
        <v>225</v>
      </c>
      <c r="I3581" s="6" t="s">
        <v>91</v>
      </c>
      <c r="J3581" s="6" t="s">
        <v>91</v>
      </c>
      <c r="K3581" s="6" t="s">
        <v>91</v>
      </c>
      <c r="L3581" s="6" t="s">
        <v>91</v>
      </c>
      <c r="M3581" s="5" t="s">
        <v>92</v>
      </c>
      <c r="N3581" s="6" t="s">
        <v>91</v>
      </c>
      <c r="O3581" s="6" t="s">
        <v>91</v>
      </c>
      <c r="P3581" s="6" t="s">
        <v>91</v>
      </c>
      <c r="Q3581" s="6" t="s">
        <v>91</v>
      </c>
      <c r="R3581" s="5">
        <v>1</v>
      </c>
      <c r="S3581" s="5">
        <v>0</v>
      </c>
      <c r="T3581" s="5" t="s">
        <v>93</v>
      </c>
      <c r="U3581" s="5" t="s">
        <v>105</v>
      </c>
    </row>
    <row r="3582" spans="1:21">
      <c r="A3582" s="6" t="s">
        <v>87</v>
      </c>
      <c r="B3582" s="7">
        <v>1</v>
      </c>
      <c r="C3582" s="5">
        <v>3859</v>
      </c>
      <c r="D3582" s="5">
        <v>42</v>
      </c>
      <c r="E3582" s="8" t="s">
        <v>4804</v>
      </c>
      <c r="F3582" s="8">
        <v>42154904</v>
      </c>
      <c r="G3582" s="5" t="s">
        <v>4808</v>
      </c>
      <c r="H3582" s="5" t="s">
        <v>227</v>
      </c>
      <c r="I3582" s="6" t="s">
        <v>91</v>
      </c>
      <c r="J3582" s="6" t="s">
        <v>91</v>
      </c>
      <c r="K3582" s="6" t="s">
        <v>91</v>
      </c>
      <c r="L3582" s="6" t="s">
        <v>91</v>
      </c>
      <c r="M3582" s="5" t="s">
        <v>92</v>
      </c>
      <c r="N3582" s="6" t="s">
        <v>91</v>
      </c>
      <c r="O3582" s="6" t="s">
        <v>91</v>
      </c>
      <c r="P3582" s="6" t="s">
        <v>91</v>
      </c>
      <c r="Q3582" s="6" t="s">
        <v>91</v>
      </c>
      <c r="R3582" s="5">
        <v>1</v>
      </c>
      <c r="S3582" s="5">
        <v>0</v>
      </c>
      <c r="T3582" s="5" t="s">
        <v>93</v>
      </c>
      <c r="U3582" s="5" t="s">
        <v>105</v>
      </c>
    </row>
    <row r="3583" spans="1:21">
      <c r="A3583" s="6" t="s">
        <v>87</v>
      </c>
      <c r="B3583" s="7">
        <v>1</v>
      </c>
      <c r="C3583" s="5">
        <v>3860</v>
      </c>
      <c r="D3583" s="5">
        <v>42</v>
      </c>
      <c r="E3583" s="8" t="s">
        <v>4489</v>
      </c>
      <c r="F3583" s="8">
        <v>421550</v>
      </c>
      <c r="G3583" s="5" t="s">
        <v>4809</v>
      </c>
      <c r="H3583" s="5" t="s">
        <v>4537</v>
      </c>
      <c r="I3583" s="5">
        <v>10065503150</v>
      </c>
      <c r="J3583" s="6" t="s">
        <v>91</v>
      </c>
      <c r="K3583" s="6" t="s">
        <v>91</v>
      </c>
      <c r="L3583" s="6" t="s">
        <v>91</v>
      </c>
      <c r="M3583" s="5" t="s">
        <v>92</v>
      </c>
      <c r="N3583" s="6" t="s">
        <v>91</v>
      </c>
      <c r="O3583" s="6" t="s">
        <v>91</v>
      </c>
      <c r="P3583" s="6" t="s">
        <v>91</v>
      </c>
      <c r="Q3583" s="6" t="s">
        <v>91</v>
      </c>
      <c r="R3583" s="5">
        <v>1</v>
      </c>
      <c r="S3583" s="5">
        <v>0</v>
      </c>
      <c r="T3583" s="5" t="s">
        <v>93</v>
      </c>
      <c r="U3583" s="5" t="s">
        <v>105</v>
      </c>
    </row>
    <row r="3584" spans="1:21">
      <c r="A3584" s="6" t="s">
        <v>87</v>
      </c>
      <c r="B3584" s="7">
        <v>1</v>
      </c>
      <c r="C3584" s="5">
        <v>3861</v>
      </c>
      <c r="D3584" s="5">
        <v>42</v>
      </c>
      <c r="E3584" s="8" t="s">
        <v>4810</v>
      </c>
      <c r="F3584" s="8">
        <v>42155001</v>
      </c>
      <c r="G3584" s="5" t="s">
        <v>4811</v>
      </c>
      <c r="H3584" s="5" t="s">
        <v>221</v>
      </c>
      <c r="I3584" s="6" t="s">
        <v>91</v>
      </c>
      <c r="J3584" s="6" t="s">
        <v>91</v>
      </c>
      <c r="K3584" s="6" t="s">
        <v>91</v>
      </c>
      <c r="L3584" s="6" t="s">
        <v>91</v>
      </c>
      <c r="M3584" s="5" t="s">
        <v>92</v>
      </c>
      <c r="N3584" s="6" t="s">
        <v>91</v>
      </c>
      <c r="O3584" s="6" t="s">
        <v>91</v>
      </c>
      <c r="P3584" s="6" t="s">
        <v>91</v>
      </c>
      <c r="Q3584" s="6" t="s">
        <v>91</v>
      </c>
      <c r="R3584" s="5">
        <v>1</v>
      </c>
      <c r="S3584" s="5">
        <v>0</v>
      </c>
      <c r="T3584" s="5" t="s">
        <v>93</v>
      </c>
      <c r="U3584" s="5" t="s">
        <v>105</v>
      </c>
    </row>
    <row r="3585" spans="1:21">
      <c r="A3585" s="6" t="s">
        <v>87</v>
      </c>
      <c r="B3585" s="7">
        <v>1</v>
      </c>
      <c r="C3585" s="5">
        <v>3862</v>
      </c>
      <c r="D3585" s="5">
        <v>42</v>
      </c>
      <c r="E3585" s="8" t="s">
        <v>4810</v>
      </c>
      <c r="F3585" s="8">
        <v>42155002</v>
      </c>
      <c r="G3585" s="5" t="s">
        <v>4812</v>
      </c>
      <c r="H3585" s="5" t="s">
        <v>223</v>
      </c>
      <c r="I3585" s="6" t="s">
        <v>91</v>
      </c>
      <c r="J3585" s="6" t="s">
        <v>91</v>
      </c>
      <c r="K3585" s="6" t="s">
        <v>91</v>
      </c>
      <c r="L3585" s="6" t="s">
        <v>91</v>
      </c>
      <c r="M3585" s="5" t="s">
        <v>92</v>
      </c>
      <c r="N3585" s="6" t="s">
        <v>91</v>
      </c>
      <c r="O3585" s="6" t="s">
        <v>91</v>
      </c>
      <c r="P3585" s="6" t="s">
        <v>91</v>
      </c>
      <c r="Q3585" s="6" t="s">
        <v>91</v>
      </c>
      <c r="R3585" s="5">
        <v>1</v>
      </c>
      <c r="S3585" s="5">
        <v>0</v>
      </c>
      <c r="T3585" s="5" t="s">
        <v>93</v>
      </c>
      <c r="U3585" s="5" t="s">
        <v>105</v>
      </c>
    </row>
    <row r="3586" spans="1:21">
      <c r="A3586" s="6" t="s">
        <v>87</v>
      </c>
      <c r="B3586" s="7">
        <v>1</v>
      </c>
      <c r="C3586" s="5">
        <v>3863</v>
      </c>
      <c r="D3586" s="5">
        <v>42</v>
      </c>
      <c r="E3586" s="8" t="s">
        <v>4810</v>
      </c>
      <c r="F3586" s="8">
        <v>42155003</v>
      </c>
      <c r="G3586" s="5" t="s">
        <v>4813</v>
      </c>
      <c r="H3586" s="5" t="s">
        <v>225</v>
      </c>
      <c r="I3586" s="6" t="s">
        <v>91</v>
      </c>
      <c r="J3586" s="6" t="s">
        <v>91</v>
      </c>
      <c r="K3586" s="6" t="s">
        <v>91</v>
      </c>
      <c r="L3586" s="6" t="s">
        <v>91</v>
      </c>
      <c r="M3586" s="5" t="s">
        <v>92</v>
      </c>
      <c r="N3586" s="6" t="s">
        <v>91</v>
      </c>
      <c r="O3586" s="6" t="s">
        <v>91</v>
      </c>
      <c r="P3586" s="6" t="s">
        <v>91</v>
      </c>
      <c r="Q3586" s="6" t="s">
        <v>91</v>
      </c>
      <c r="R3586" s="5">
        <v>1</v>
      </c>
      <c r="S3586" s="5">
        <v>0</v>
      </c>
      <c r="T3586" s="5" t="s">
        <v>93</v>
      </c>
      <c r="U3586" s="5" t="s">
        <v>105</v>
      </c>
    </row>
    <row r="3587" spans="1:21">
      <c r="A3587" s="6" t="s">
        <v>87</v>
      </c>
      <c r="B3587" s="7">
        <v>1</v>
      </c>
      <c r="C3587" s="5">
        <v>3865</v>
      </c>
      <c r="D3587" s="5">
        <v>42</v>
      </c>
      <c r="E3587" s="8" t="s">
        <v>4810</v>
      </c>
      <c r="F3587" s="8">
        <v>42155004</v>
      </c>
      <c r="G3587" s="5" t="s">
        <v>4814</v>
      </c>
      <c r="H3587" s="5" t="s">
        <v>227</v>
      </c>
      <c r="I3587" s="6" t="s">
        <v>91</v>
      </c>
      <c r="J3587" s="6" t="s">
        <v>91</v>
      </c>
      <c r="K3587" s="6" t="s">
        <v>91</v>
      </c>
      <c r="L3587" s="6" t="s">
        <v>91</v>
      </c>
      <c r="M3587" s="5" t="s">
        <v>92</v>
      </c>
      <c r="N3587" s="6" t="s">
        <v>91</v>
      </c>
      <c r="O3587" s="6" t="s">
        <v>91</v>
      </c>
      <c r="P3587" s="6" t="s">
        <v>91</v>
      </c>
      <c r="Q3587" s="6" t="s">
        <v>91</v>
      </c>
      <c r="R3587" s="5">
        <v>1</v>
      </c>
      <c r="S3587" s="5">
        <v>0</v>
      </c>
      <c r="T3587" s="5" t="s">
        <v>93</v>
      </c>
      <c r="U3587" s="5" t="s">
        <v>105</v>
      </c>
    </row>
    <row r="3588" spans="1:21">
      <c r="A3588" s="6" t="s">
        <v>87</v>
      </c>
      <c r="B3588" s="7">
        <v>1</v>
      </c>
      <c r="C3588" s="5">
        <v>3866</v>
      </c>
      <c r="D3588" s="5">
        <v>42</v>
      </c>
      <c r="E3588" s="8" t="s">
        <v>4489</v>
      </c>
      <c r="F3588" s="8">
        <v>421551</v>
      </c>
      <c r="G3588" s="5" t="s">
        <v>4815</v>
      </c>
      <c r="H3588" s="5" t="s">
        <v>4551</v>
      </c>
      <c r="I3588" s="6" t="s">
        <v>91</v>
      </c>
      <c r="J3588" s="6" t="s">
        <v>91</v>
      </c>
      <c r="K3588" s="6" t="s">
        <v>91</v>
      </c>
      <c r="L3588" s="6" t="s">
        <v>91</v>
      </c>
      <c r="M3588" s="5" t="s">
        <v>92</v>
      </c>
      <c r="N3588" s="6" t="s">
        <v>91</v>
      </c>
      <c r="O3588" s="6" t="s">
        <v>91</v>
      </c>
      <c r="P3588" s="6" t="s">
        <v>91</v>
      </c>
      <c r="Q3588" s="6" t="s">
        <v>91</v>
      </c>
      <c r="R3588" s="5">
        <v>1</v>
      </c>
      <c r="S3588" s="5">
        <v>0</v>
      </c>
      <c r="T3588" s="5" t="s">
        <v>93</v>
      </c>
      <c r="U3588" s="5" t="s">
        <v>105</v>
      </c>
    </row>
    <row r="3589" spans="1:21">
      <c r="A3589" s="6" t="s">
        <v>87</v>
      </c>
      <c r="B3589" s="7">
        <v>1</v>
      </c>
      <c r="C3589" s="5">
        <v>3867</v>
      </c>
      <c r="D3589" s="5">
        <v>42</v>
      </c>
      <c r="E3589" s="8" t="s">
        <v>4816</v>
      </c>
      <c r="F3589" s="8">
        <v>42155101</v>
      </c>
      <c r="G3589" s="5" t="s">
        <v>4817</v>
      </c>
      <c r="H3589" s="5" t="s">
        <v>221</v>
      </c>
      <c r="I3589" s="6" t="s">
        <v>91</v>
      </c>
      <c r="J3589" s="6" t="s">
        <v>91</v>
      </c>
      <c r="K3589" s="6" t="s">
        <v>91</v>
      </c>
      <c r="L3589" s="6" t="s">
        <v>91</v>
      </c>
      <c r="M3589" s="5" t="s">
        <v>92</v>
      </c>
      <c r="N3589" s="6" t="s">
        <v>91</v>
      </c>
      <c r="O3589" s="6" t="s">
        <v>91</v>
      </c>
      <c r="P3589" s="6" t="s">
        <v>91</v>
      </c>
      <c r="Q3589" s="6" t="s">
        <v>91</v>
      </c>
      <c r="R3589" s="5">
        <v>1</v>
      </c>
      <c r="S3589" s="5">
        <v>0</v>
      </c>
      <c r="T3589" s="5" t="s">
        <v>93</v>
      </c>
      <c r="U3589" s="5" t="s">
        <v>105</v>
      </c>
    </row>
    <row r="3590" spans="1:21">
      <c r="A3590" s="6" t="s">
        <v>87</v>
      </c>
      <c r="B3590" s="7">
        <v>1</v>
      </c>
      <c r="C3590" s="5">
        <v>3868</v>
      </c>
      <c r="D3590" s="5">
        <v>42</v>
      </c>
      <c r="E3590" s="8" t="s">
        <v>4816</v>
      </c>
      <c r="F3590" s="8">
        <v>42155102</v>
      </c>
      <c r="G3590" s="5" t="s">
        <v>4818</v>
      </c>
      <c r="H3590" s="5" t="s">
        <v>223</v>
      </c>
      <c r="I3590" s="6" t="s">
        <v>91</v>
      </c>
      <c r="J3590" s="6" t="s">
        <v>91</v>
      </c>
      <c r="K3590" s="6" t="s">
        <v>91</v>
      </c>
      <c r="L3590" s="6" t="s">
        <v>91</v>
      </c>
      <c r="M3590" s="5" t="s">
        <v>92</v>
      </c>
      <c r="N3590" s="6" t="s">
        <v>91</v>
      </c>
      <c r="O3590" s="6" t="s">
        <v>91</v>
      </c>
      <c r="P3590" s="6" t="s">
        <v>91</v>
      </c>
      <c r="Q3590" s="6" t="s">
        <v>91</v>
      </c>
      <c r="R3590" s="5">
        <v>1</v>
      </c>
      <c r="S3590" s="5">
        <v>0</v>
      </c>
      <c r="T3590" s="5" t="s">
        <v>93</v>
      </c>
      <c r="U3590" s="5" t="s">
        <v>105</v>
      </c>
    </row>
    <row r="3591" spans="1:21">
      <c r="A3591" s="6" t="s">
        <v>87</v>
      </c>
      <c r="B3591" s="7">
        <v>1</v>
      </c>
      <c r="C3591" s="5">
        <v>3869</v>
      </c>
      <c r="D3591" s="5">
        <v>42</v>
      </c>
      <c r="E3591" s="8" t="s">
        <v>4816</v>
      </c>
      <c r="F3591" s="8">
        <v>42155103</v>
      </c>
      <c r="G3591" s="5" t="s">
        <v>4819</v>
      </c>
      <c r="H3591" s="5" t="s">
        <v>225</v>
      </c>
      <c r="I3591" s="6" t="s">
        <v>91</v>
      </c>
      <c r="J3591" s="6" t="s">
        <v>91</v>
      </c>
      <c r="K3591" s="6" t="s">
        <v>91</v>
      </c>
      <c r="L3591" s="6" t="s">
        <v>91</v>
      </c>
      <c r="M3591" s="5" t="s">
        <v>92</v>
      </c>
      <c r="N3591" s="6" t="s">
        <v>91</v>
      </c>
      <c r="O3591" s="6" t="s">
        <v>91</v>
      </c>
      <c r="P3591" s="6" t="s">
        <v>91</v>
      </c>
      <c r="Q3591" s="6" t="s">
        <v>91</v>
      </c>
      <c r="R3591" s="5">
        <v>1</v>
      </c>
      <c r="S3591" s="5">
        <v>0</v>
      </c>
      <c r="T3591" s="5" t="s">
        <v>93</v>
      </c>
      <c r="U3591" s="5" t="s">
        <v>105</v>
      </c>
    </row>
    <row r="3592" spans="1:21">
      <c r="A3592" s="6" t="s">
        <v>87</v>
      </c>
      <c r="B3592" s="7">
        <v>1</v>
      </c>
      <c r="C3592" s="5">
        <v>3870</v>
      </c>
      <c r="D3592" s="5">
        <v>42</v>
      </c>
      <c r="E3592" s="8" t="s">
        <v>4816</v>
      </c>
      <c r="F3592" s="8">
        <v>42155104</v>
      </c>
      <c r="G3592" s="5" t="s">
        <v>4820</v>
      </c>
      <c r="H3592" s="5" t="s">
        <v>227</v>
      </c>
      <c r="I3592" s="6" t="s">
        <v>91</v>
      </c>
      <c r="J3592" s="6" t="s">
        <v>91</v>
      </c>
      <c r="K3592" s="6" t="s">
        <v>91</v>
      </c>
      <c r="L3592" s="6" t="s">
        <v>91</v>
      </c>
      <c r="M3592" s="5" t="s">
        <v>92</v>
      </c>
      <c r="N3592" s="6" t="s">
        <v>91</v>
      </c>
      <c r="O3592" s="6" t="s">
        <v>91</v>
      </c>
      <c r="P3592" s="6" t="s">
        <v>91</v>
      </c>
      <c r="Q3592" s="6" t="s">
        <v>91</v>
      </c>
      <c r="R3592" s="5">
        <v>1</v>
      </c>
      <c r="S3592" s="5">
        <v>0</v>
      </c>
      <c r="T3592" s="5" t="s">
        <v>93</v>
      </c>
      <c r="U3592" s="5" t="s">
        <v>105</v>
      </c>
    </row>
    <row r="3593" spans="1:21">
      <c r="A3593" s="6" t="s">
        <v>87</v>
      </c>
      <c r="B3593" s="7">
        <v>1</v>
      </c>
      <c r="C3593" s="5">
        <v>3871</v>
      </c>
      <c r="D3593" s="5">
        <v>42</v>
      </c>
      <c r="E3593" s="8" t="s">
        <v>4489</v>
      </c>
      <c r="F3593" s="8">
        <v>421552</v>
      </c>
      <c r="G3593" s="5" t="s">
        <v>4821</v>
      </c>
      <c r="H3593" s="5" t="s">
        <v>2936</v>
      </c>
      <c r="I3593" s="5">
        <v>10065505576</v>
      </c>
      <c r="J3593" s="6" t="s">
        <v>91</v>
      </c>
      <c r="K3593" s="6" t="s">
        <v>91</v>
      </c>
      <c r="L3593" s="6" t="s">
        <v>91</v>
      </c>
      <c r="M3593" s="5" t="s">
        <v>92</v>
      </c>
      <c r="N3593" s="6" t="s">
        <v>91</v>
      </c>
      <c r="O3593" s="6" t="s">
        <v>91</v>
      </c>
      <c r="P3593" s="6" t="s">
        <v>91</v>
      </c>
      <c r="Q3593" s="6" t="s">
        <v>91</v>
      </c>
      <c r="R3593" s="5">
        <v>1</v>
      </c>
      <c r="S3593" s="5">
        <v>0</v>
      </c>
      <c r="T3593" s="5" t="s">
        <v>93</v>
      </c>
      <c r="U3593" s="5" t="s">
        <v>105</v>
      </c>
    </row>
    <row r="3594" spans="1:21">
      <c r="A3594" s="6" t="s">
        <v>87</v>
      </c>
      <c r="B3594" s="7">
        <v>1</v>
      </c>
      <c r="C3594" s="5">
        <v>3872</v>
      </c>
      <c r="D3594" s="5">
        <v>42</v>
      </c>
      <c r="E3594" s="8" t="s">
        <v>4822</v>
      </c>
      <c r="F3594" s="8">
        <v>42155201</v>
      </c>
      <c r="G3594" s="5" t="s">
        <v>4823</v>
      </c>
      <c r="H3594" s="5" t="s">
        <v>221</v>
      </c>
      <c r="I3594" s="6" t="s">
        <v>91</v>
      </c>
      <c r="J3594" s="6" t="s">
        <v>91</v>
      </c>
      <c r="K3594" s="6" t="s">
        <v>91</v>
      </c>
      <c r="L3594" s="6" t="s">
        <v>91</v>
      </c>
      <c r="M3594" s="5" t="s">
        <v>92</v>
      </c>
      <c r="N3594" s="6" t="s">
        <v>91</v>
      </c>
      <c r="O3594" s="6" t="s">
        <v>91</v>
      </c>
      <c r="P3594" s="6" t="s">
        <v>91</v>
      </c>
      <c r="Q3594" s="6" t="s">
        <v>91</v>
      </c>
      <c r="R3594" s="5">
        <v>1</v>
      </c>
      <c r="S3594" s="5">
        <v>0</v>
      </c>
      <c r="T3594" s="5" t="s">
        <v>93</v>
      </c>
      <c r="U3594" s="5" t="s">
        <v>105</v>
      </c>
    </row>
    <row r="3595" spans="1:21">
      <c r="A3595" s="6" t="s">
        <v>87</v>
      </c>
      <c r="B3595" s="7">
        <v>1</v>
      </c>
      <c r="C3595" s="5">
        <v>3873</v>
      </c>
      <c r="D3595" s="5">
        <v>42</v>
      </c>
      <c r="E3595" s="8" t="s">
        <v>4822</v>
      </c>
      <c r="F3595" s="8">
        <v>42155202</v>
      </c>
      <c r="G3595" s="5" t="s">
        <v>4824</v>
      </c>
      <c r="H3595" s="5" t="s">
        <v>223</v>
      </c>
      <c r="I3595" s="6" t="s">
        <v>91</v>
      </c>
      <c r="J3595" s="6" t="s">
        <v>91</v>
      </c>
      <c r="K3595" s="6" t="s">
        <v>91</v>
      </c>
      <c r="L3595" s="6" t="s">
        <v>91</v>
      </c>
      <c r="M3595" s="5" t="s">
        <v>92</v>
      </c>
      <c r="N3595" s="6" t="s">
        <v>91</v>
      </c>
      <c r="O3595" s="6" t="s">
        <v>91</v>
      </c>
      <c r="P3595" s="6" t="s">
        <v>91</v>
      </c>
      <c r="Q3595" s="6" t="s">
        <v>91</v>
      </c>
      <c r="R3595" s="5">
        <v>1</v>
      </c>
      <c r="S3595" s="5">
        <v>0</v>
      </c>
      <c r="T3595" s="5" t="s">
        <v>93</v>
      </c>
      <c r="U3595" s="5" t="s">
        <v>105</v>
      </c>
    </row>
    <row r="3596" spans="1:21">
      <c r="A3596" s="6" t="s">
        <v>87</v>
      </c>
      <c r="B3596" s="7">
        <v>1</v>
      </c>
      <c r="C3596" s="5">
        <v>3874</v>
      </c>
      <c r="D3596" s="5">
        <v>42</v>
      </c>
      <c r="E3596" s="8" t="s">
        <v>4822</v>
      </c>
      <c r="F3596" s="8">
        <v>42155203</v>
      </c>
      <c r="G3596" s="5" t="s">
        <v>4825</v>
      </c>
      <c r="H3596" s="5" t="s">
        <v>225</v>
      </c>
      <c r="I3596" s="6" t="s">
        <v>91</v>
      </c>
      <c r="J3596" s="6" t="s">
        <v>91</v>
      </c>
      <c r="K3596" s="6" t="s">
        <v>91</v>
      </c>
      <c r="L3596" s="6" t="s">
        <v>91</v>
      </c>
      <c r="M3596" s="5" t="s">
        <v>92</v>
      </c>
      <c r="N3596" s="6" t="s">
        <v>91</v>
      </c>
      <c r="O3596" s="6" t="s">
        <v>91</v>
      </c>
      <c r="P3596" s="6" t="s">
        <v>91</v>
      </c>
      <c r="Q3596" s="6" t="s">
        <v>91</v>
      </c>
      <c r="R3596" s="5">
        <v>1</v>
      </c>
      <c r="S3596" s="5">
        <v>0</v>
      </c>
      <c r="T3596" s="5" t="s">
        <v>93</v>
      </c>
      <c r="U3596" s="5" t="s">
        <v>105</v>
      </c>
    </row>
    <row r="3597" spans="1:21">
      <c r="A3597" s="6" t="s">
        <v>87</v>
      </c>
      <c r="B3597" s="7">
        <v>1</v>
      </c>
      <c r="C3597" s="5">
        <v>3876</v>
      </c>
      <c r="D3597" s="5">
        <v>42</v>
      </c>
      <c r="E3597" s="8" t="s">
        <v>4822</v>
      </c>
      <c r="F3597" s="8">
        <v>42155204</v>
      </c>
      <c r="G3597" s="5" t="s">
        <v>4826</v>
      </c>
      <c r="H3597" s="5" t="s">
        <v>227</v>
      </c>
      <c r="I3597" s="6" t="s">
        <v>91</v>
      </c>
      <c r="J3597" s="6" t="s">
        <v>91</v>
      </c>
      <c r="K3597" s="6" t="s">
        <v>91</v>
      </c>
      <c r="L3597" s="6" t="s">
        <v>91</v>
      </c>
      <c r="M3597" s="5" t="s">
        <v>92</v>
      </c>
      <c r="N3597" s="6" t="s">
        <v>91</v>
      </c>
      <c r="O3597" s="6" t="s">
        <v>91</v>
      </c>
      <c r="P3597" s="6" t="s">
        <v>91</v>
      </c>
      <c r="Q3597" s="6" t="s">
        <v>91</v>
      </c>
      <c r="R3597" s="5">
        <v>1</v>
      </c>
      <c r="S3597" s="5">
        <v>0</v>
      </c>
      <c r="T3597" s="5" t="s">
        <v>93</v>
      </c>
      <c r="U3597" s="5" t="s">
        <v>105</v>
      </c>
    </row>
    <row r="3598" spans="1:21">
      <c r="A3598" s="6" t="s">
        <v>87</v>
      </c>
      <c r="B3598" s="7">
        <v>1</v>
      </c>
      <c r="C3598" s="5">
        <v>3877</v>
      </c>
      <c r="D3598" s="5">
        <v>42</v>
      </c>
      <c r="E3598" s="8" t="s">
        <v>4489</v>
      </c>
      <c r="F3598" s="8">
        <v>421553</v>
      </c>
      <c r="G3598" s="5" t="s">
        <v>4827</v>
      </c>
      <c r="H3598" s="5" t="s">
        <v>4530</v>
      </c>
      <c r="I3598" s="5">
        <v>10065503021</v>
      </c>
      <c r="J3598" s="6" t="s">
        <v>91</v>
      </c>
      <c r="K3598" s="6" t="s">
        <v>91</v>
      </c>
      <c r="L3598" s="6" t="s">
        <v>91</v>
      </c>
      <c r="M3598" s="5" t="s">
        <v>92</v>
      </c>
      <c r="N3598" s="6" t="s">
        <v>91</v>
      </c>
      <c r="O3598" s="6" t="s">
        <v>91</v>
      </c>
      <c r="P3598" s="6" t="s">
        <v>91</v>
      </c>
      <c r="Q3598" s="6" t="s">
        <v>91</v>
      </c>
      <c r="R3598" s="5">
        <v>1</v>
      </c>
      <c r="S3598" s="5">
        <v>0</v>
      </c>
      <c r="T3598" s="5" t="s">
        <v>93</v>
      </c>
      <c r="U3598" s="5" t="s">
        <v>105</v>
      </c>
    </row>
    <row r="3599" spans="1:21">
      <c r="A3599" s="6" t="s">
        <v>87</v>
      </c>
      <c r="B3599" s="7">
        <v>1</v>
      </c>
      <c r="C3599" s="5">
        <v>3878</v>
      </c>
      <c r="D3599" s="5">
        <v>42</v>
      </c>
      <c r="E3599" s="8" t="s">
        <v>4828</v>
      </c>
      <c r="F3599" s="8">
        <v>42155301</v>
      </c>
      <c r="G3599" s="5" t="s">
        <v>4829</v>
      </c>
      <c r="H3599" s="5" t="s">
        <v>221</v>
      </c>
      <c r="I3599" s="6" t="s">
        <v>91</v>
      </c>
      <c r="J3599" s="6" t="s">
        <v>91</v>
      </c>
      <c r="K3599" s="6" t="s">
        <v>91</v>
      </c>
      <c r="L3599" s="6" t="s">
        <v>91</v>
      </c>
      <c r="M3599" s="5" t="s">
        <v>92</v>
      </c>
      <c r="N3599" s="6" t="s">
        <v>91</v>
      </c>
      <c r="O3599" s="6" t="s">
        <v>91</v>
      </c>
      <c r="P3599" s="6" t="s">
        <v>91</v>
      </c>
      <c r="Q3599" s="6" t="s">
        <v>91</v>
      </c>
      <c r="R3599" s="5">
        <v>1</v>
      </c>
      <c r="S3599" s="5">
        <v>0</v>
      </c>
      <c r="T3599" s="5" t="s">
        <v>93</v>
      </c>
      <c r="U3599" s="5" t="s">
        <v>105</v>
      </c>
    </row>
    <row r="3600" spans="1:21">
      <c r="A3600" s="6" t="s">
        <v>87</v>
      </c>
      <c r="B3600" s="7">
        <v>1</v>
      </c>
      <c r="C3600" s="5">
        <v>3879</v>
      </c>
      <c r="D3600" s="5">
        <v>42</v>
      </c>
      <c r="E3600" s="8" t="s">
        <v>4828</v>
      </c>
      <c r="F3600" s="8">
        <v>42155302</v>
      </c>
      <c r="G3600" s="5" t="s">
        <v>4830</v>
      </c>
      <c r="H3600" s="5" t="s">
        <v>223</v>
      </c>
      <c r="I3600" s="6" t="s">
        <v>91</v>
      </c>
      <c r="J3600" s="6" t="s">
        <v>91</v>
      </c>
      <c r="K3600" s="6" t="s">
        <v>91</v>
      </c>
      <c r="L3600" s="6" t="s">
        <v>91</v>
      </c>
      <c r="M3600" s="5" t="s">
        <v>92</v>
      </c>
      <c r="N3600" s="6" t="s">
        <v>91</v>
      </c>
      <c r="O3600" s="6" t="s">
        <v>91</v>
      </c>
      <c r="P3600" s="6" t="s">
        <v>91</v>
      </c>
      <c r="Q3600" s="6" t="s">
        <v>91</v>
      </c>
      <c r="R3600" s="5">
        <v>1</v>
      </c>
      <c r="S3600" s="5">
        <v>0</v>
      </c>
      <c r="T3600" s="5" t="s">
        <v>93</v>
      </c>
      <c r="U3600" s="5" t="s">
        <v>105</v>
      </c>
    </row>
    <row r="3601" spans="1:21">
      <c r="A3601" s="6" t="s">
        <v>87</v>
      </c>
      <c r="B3601" s="7">
        <v>1</v>
      </c>
      <c r="C3601" s="5">
        <v>3880</v>
      </c>
      <c r="D3601" s="5">
        <v>42</v>
      </c>
      <c r="E3601" s="8" t="s">
        <v>4828</v>
      </c>
      <c r="F3601" s="8">
        <v>42155303</v>
      </c>
      <c r="G3601" s="5" t="s">
        <v>4831</v>
      </c>
      <c r="H3601" s="5" t="s">
        <v>225</v>
      </c>
      <c r="I3601" s="6" t="s">
        <v>91</v>
      </c>
      <c r="J3601" s="6" t="s">
        <v>91</v>
      </c>
      <c r="K3601" s="6" t="s">
        <v>91</v>
      </c>
      <c r="L3601" s="6" t="s">
        <v>91</v>
      </c>
      <c r="M3601" s="5" t="s">
        <v>92</v>
      </c>
      <c r="N3601" s="6" t="s">
        <v>91</v>
      </c>
      <c r="O3601" s="6" t="s">
        <v>91</v>
      </c>
      <c r="P3601" s="6" t="s">
        <v>91</v>
      </c>
      <c r="Q3601" s="6" t="s">
        <v>91</v>
      </c>
      <c r="R3601" s="5">
        <v>1</v>
      </c>
      <c r="S3601" s="5">
        <v>0</v>
      </c>
      <c r="T3601" s="5" t="s">
        <v>93</v>
      </c>
      <c r="U3601" s="5" t="s">
        <v>105</v>
      </c>
    </row>
    <row r="3602" spans="1:21">
      <c r="A3602" s="6" t="s">
        <v>87</v>
      </c>
      <c r="B3602" s="7">
        <v>1</v>
      </c>
      <c r="C3602" s="5">
        <v>3882</v>
      </c>
      <c r="D3602" s="5">
        <v>42</v>
      </c>
      <c r="E3602" s="8" t="s">
        <v>4828</v>
      </c>
      <c r="F3602" s="8">
        <v>42155304</v>
      </c>
      <c r="G3602" s="5" t="s">
        <v>4832</v>
      </c>
      <c r="H3602" s="5" t="s">
        <v>227</v>
      </c>
      <c r="I3602" s="6" t="s">
        <v>91</v>
      </c>
      <c r="J3602" s="6" t="s">
        <v>91</v>
      </c>
      <c r="K3602" s="6" t="s">
        <v>91</v>
      </c>
      <c r="L3602" s="6" t="s">
        <v>91</v>
      </c>
      <c r="M3602" s="5" t="s">
        <v>92</v>
      </c>
      <c r="N3602" s="6" t="s">
        <v>91</v>
      </c>
      <c r="O3602" s="6" t="s">
        <v>91</v>
      </c>
      <c r="P3602" s="6" t="s">
        <v>91</v>
      </c>
      <c r="Q3602" s="6" t="s">
        <v>91</v>
      </c>
      <c r="R3602" s="5">
        <v>1</v>
      </c>
      <c r="S3602" s="5">
        <v>0</v>
      </c>
      <c r="T3602" s="5" t="s">
        <v>93</v>
      </c>
      <c r="U3602" s="5" t="s">
        <v>105</v>
      </c>
    </row>
    <row r="3603" spans="1:21">
      <c r="A3603" s="6" t="s">
        <v>87</v>
      </c>
      <c r="B3603" s="7">
        <v>1</v>
      </c>
      <c r="C3603" s="5">
        <v>3883</v>
      </c>
      <c r="D3603" s="5">
        <v>42</v>
      </c>
      <c r="E3603" s="8" t="s">
        <v>4489</v>
      </c>
      <c r="F3603" s="8">
        <v>421554</v>
      </c>
      <c r="G3603" s="5" t="s">
        <v>4833</v>
      </c>
      <c r="H3603" s="5" t="s">
        <v>4607</v>
      </c>
      <c r="I3603" s="5">
        <v>10065502815</v>
      </c>
      <c r="J3603" s="6" t="s">
        <v>91</v>
      </c>
      <c r="K3603" s="6" t="s">
        <v>91</v>
      </c>
      <c r="L3603" s="6" t="s">
        <v>91</v>
      </c>
      <c r="M3603" s="5" t="s">
        <v>92</v>
      </c>
      <c r="N3603" s="6" t="s">
        <v>91</v>
      </c>
      <c r="O3603" s="6" t="s">
        <v>91</v>
      </c>
      <c r="P3603" s="6" t="s">
        <v>91</v>
      </c>
      <c r="Q3603" s="6" t="s">
        <v>91</v>
      </c>
      <c r="R3603" s="5">
        <v>1</v>
      </c>
      <c r="S3603" s="5">
        <v>0</v>
      </c>
      <c r="T3603" s="5" t="s">
        <v>93</v>
      </c>
      <c r="U3603" s="5" t="s">
        <v>105</v>
      </c>
    </row>
    <row r="3604" spans="1:21">
      <c r="A3604" s="6" t="s">
        <v>87</v>
      </c>
      <c r="B3604" s="7">
        <v>1</v>
      </c>
      <c r="C3604" s="5">
        <v>3884</v>
      </c>
      <c r="D3604" s="5">
        <v>42</v>
      </c>
      <c r="E3604" s="8" t="s">
        <v>4834</v>
      </c>
      <c r="F3604" s="8">
        <v>42155401</v>
      </c>
      <c r="G3604" s="5" t="s">
        <v>4835</v>
      </c>
      <c r="H3604" s="5" t="s">
        <v>221</v>
      </c>
      <c r="I3604" s="6" t="s">
        <v>91</v>
      </c>
      <c r="J3604" s="6" t="s">
        <v>91</v>
      </c>
      <c r="K3604" s="6" t="s">
        <v>91</v>
      </c>
      <c r="L3604" s="6" t="s">
        <v>91</v>
      </c>
      <c r="M3604" s="5" t="s">
        <v>92</v>
      </c>
      <c r="N3604" s="6" t="s">
        <v>91</v>
      </c>
      <c r="O3604" s="6" t="s">
        <v>91</v>
      </c>
      <c r="P3604" s="6" t="s">
        <v>91</v>
      </c>
      <c r="Q3604" s="6" t="s">
        <v>91</v>
      </c>
      <c r="R3604" s="5">
        <v>1</v>
      </c>
      <c r="S3604" s="5">
        <v>0</v>
      </c>
      <c r="T3604" s="5" t="s">
        <v>93</v>
      </c>
      <c r="U3604" s="5" t="s">
        <v>105</v>
      </c>
    </row>
    <row r="3605" spans="1:21">
      <c r="A3605" s="6" t="s">
        <v>87</v>
      </c>
      <c r="B3605" s="7">
        <v>1</v>
      </c>
      <c r="C3605" s="5">
        <v>3885</v>
      </c>
      <c r="D3605" s="5">
        <v>42</v>
      </c>
      <c r="E3605" s="8" t="s">
        <v>4834</v>
      </c>
      <c r="F3605" s="8">
        <v>42155402</v>
      </c>
      <c r="G3605" s="5" t="s">
        <v>4836</v>
      </c>
      <c r="H3605" s="5" t="s">
        <v>223</v>
      </c>
      <c r="I3605" s="6" t="s">
        <v>91</v>
      </c>
      <c r="J3605" s="6" t="s">
        <v>91</v>
      </c>
      <c r="K3605" s="6" t="s">
        <v>91</v>
      </c>
      <c r="L3605" s="6" t="s">
        <v>91</v>
      </c>
      <c r="M3605" s="5" t="s">
        <v>92</v>
      </c>
      <c r="N3605" s="6" t="s">
        <v>91</v>
      </c>
      <c r="O3605" s="6" t="s">
        <v>91</v>
      </c>
      <c r="P3605" s="6" t="s">
        <v>91</v>
      </c>
      <c r="Q3605" s="6" t="s">
        <v>91</v>
      </c>
      <c r="R3605" s="5">
        <v>1</v>
      </c>
      <c r="S3605" s="5">
        <v>0</v>
      </c>
      <c r="T3605" s="5" t="s">
        <v>93</v>
      </c>
      <c r="U3605" s="5" t="s">
        <v>105</v>
      </c>
    </row>
    <row r="3606" spans="1:21">
      <c r="A3606" s="6" t="s">
        <v>87</v>
      </c>
      <c r="B3606" s="7">
        <v>1</v>
      </c>
      <c r="C3606" s="5">
        <v>3886</v>
      </c>
      <c r="D3606" s="5">
        <v>42</v>
      </c>
      <c r="E3606" s="8" t="s">
        <v>4834</v>
      </c>
      <c r="F3606" s="8">
        <v>42155403</v>
      </c>
      <c r="G3606" s="5" t="s">
        <v>4837</v>
      </c>
      <c r="H3606" s="5" t="s">
        <v>225</v>
      </c>
      <c r="I3606" s="6" t="s">
        <v>91</v>
      </c>
      <c r="J3606" s="6" t="s">
        <v>91</v>
      </c>
      <c r="K3606" s="6" t="s">
        <v>91</v>
      </c>
      <c r="L3606" s="6" t="s">
        <v>91</v>
      </c>
      <c r="M3606" s="5" t="s">
        <v>92</v>
      </c>
      <c r="N3606" s="6" t="s">
        <v>91</v>
      </c>
      <c r="O3606" s="6" t="s">
        <v>91</v>
      </c>
      <c r="P3606" s="6" t="s">
        <v>91</v>
      </c>
      <c r="Q3606" s="6" t="s">
        <v>91</v>
      </c>
      <c r="R3606" s="5">
        <v>1</v>
      </c>
      <c r="S3606" s="5">
        <v>0</v>
      </c>
      <c r="T3606" s="5" t="s">
        <v>93</v>
      </c>
      <c r="U3606" s="5" t="s">
        <v>105</v>
      </c>
    </row>
    <row r="3607" spans="1:21">
      <c r="A3607" s="6" t="s">
        <v>87</v>
      </c>
      <c r="B3607" s="7">
        <v>1</v>
      </c>
      <c r="C3607" s="5">
        <v>3888</v>
      </c>
      <c r="D3607" s="5">
        <v>42</v>
      </c>
      <c r="E3607" s="8" t="s">
        <v>4834</v>
      </c>
      <c r="F3607" s="8">
        <v>42155404</v>
      </c>
      <c r="G3607" s="5" t="s">
        <v>4838</v>
      </c>
      <c r="H3607" s="5" t="s">
        <v>227</v>
      </c>
      <c r="I3607" s="6" t="s">
        <v>91</v>
      </c>
      <c r="J3607" s="6" t="s">
        <v>91</v>
      </c>
      <c r="K3607" s="6" t="s">
        <v>91</v>
      </c>
      <c r="L3607" s="6" t="s">
        <v>91</v>
      </c>
      <c r="M3607" s="5" t="s">
        <v>92</v>
      </c>
      <c r="N3607" s="6" t="s">
        <v>91</v>
      </c>
      <c r="O3607" s="6" t="s">
        <v>91</v>
      </c>
      <c r="P3607" s="6" t="s">
        <v>91</v>
      </c>
      <c r="Q3607" s="6" t="s">
        <v>91</v>
      </c>
      <c r="R3607" s="5">
        <v>1</v>
      </c>
      <c r="S3607" s="5">
        <v>0</v>
      </c>
      <c r="T3607" s="5" t="s">
        <v>93</v>
      </c>
      <c r="U3607" s="5" t="s">
        <v>105</v>
      </c>
    </row>
    <row r="3608" spans="1:21">
      <c r="A3608" s="6" t="s">
        <v>87</v>
      </c>
      <c r="B3608" s="7">
        <v>1</v>
      </c>
      <c r="C3608" s="5">
        <v>3889</v>
      </c>
      <c r="D3608" s="5">
        <v>42</v>
      </c>
      <c r="E3608" s="8" t="s">
        <v>4489</v>
      </c>
      <c r="F3608" s="8">
        <v>421555</v>
      </c>
      <c r="G3608" s="5" t="s">
        <v>4839</v>
      </c>
      <c r="H3608" s="5" t="s">
        <v>4628</v>
      </c>
      <c r="I3608" s="6" t="s">
        <v>91</v>
      </c>
      <c r="J3608" s="6" t="s">
        <v>91</v>
      </c>
      <c r="K3608" s="6" t="s">
        <v>91</v>
      </c>
      <c r="L3608" s="6" t="s">
        <v>91</v>
      </c>
      <c r="M3608" s="5" t="s">
        <v>92</v>
      </c>
      <c r="N3608" s="6" t="s">
        <v>91</v>
      </c>
      <c r="O3608" s="6" t="s">
        <v>91</v>
      </c>
      <c r="P3608" s="6" t="s">
        <v>91</v>
      </c>
      <c r="Q3608" s="6" t="s">
        <v>91</v>
      </c>
      <c r="R3608" s="5">
        <v>1</v>
      </c>
      <c r="S3608" s="5">
        <v>0</v>
      </c>
      <c r="T3608" s="5" t="s">
        <v>93</v>
      </c>
      <c r="U3608" s="5" t="s">
        <v>105</v>
      </c>
    </row>
    <row r="3609" spans="1:21">
      <c r="A3609" s="6" t="s">
        <v>87</v>
      </c>
      <c r="B3609" s="7">
        <v>1</v>
      </c>
      <c r="C3609" s="5">
        <v>3890</v>
      </c>
      <c r="D3609" s="5">
        <v>42</v>
      </c>
      <c r="E3609" s="8" t="s">
        <v>4840</v>
      </c>
      <c r="F3609" s="8">
        <v>42155501</v>
      </c>
      <c r="G3609" s="5" t="s">
        <v>4841</v>
      </c>
      <c r="H3609" s="5" t="s">
        <v>221</v>
      </c>
      <c r="I3609" s="6" t="s">
        <v>91</v>
      </c>
      <c r="J3609" s="6" t="s">
        <v>91</v>
      </c>
      <c r="K3609" s="6" t="s">
        <v>91</v>
      </c>
      <c r="L3609" s="6" t="s">
        <v>91</v>
      </c>
      <c r="M3609" s="5" t="s">
        <v>92</v>
      </c>
      <c r="N3609" s="6" t="s">
        <v>91</v>
      </c>
      <c r="O3609" s="6" t="s">
        <v>91</v>
      </c>
      <c r="P3609" s="6" t="s">
        <v>91</v>
      </c>
      <c r="Q3609" s="6" t="s">
        <v>91</v>
      </c>
      <c r="R3609" s="5">
        <v>1</v>
      </c>
      <c r="S3609" s="5">
        <v>0</v>
      </c>
      <c r="T3609" s="5" t="s">
        <v>93</v>
      </c>
      <c r="U3609" s="5" t="s">
        <v>105</v>
      </c>
    </row>
    <row r="3610" spans="1:21">
      <c r="A3610" s="6" t="s">
        <v>87</v>
      </c>
      <c r="B3610" s="7">
        <v>1</v>
      </c>
      <c r="C3610" s="5">
        <v>3891</v>
      </c>
      <c r="D3610" s="5">
        <v>42</v>
      </c>
      <c r="E3610" s="8" t="s">
        <v>4840</v>
      </c>
      <c r="F3610" s="8">
        <v>42155502</v>
      </c>
      <c r="G3610" s="5" t="s">
        <v>4842</v>
      </c>
      <c r="H3610" s="5" t="s">
        <v>223</v>
      </c>
      <c r="I3610" s="6" t="s">
        <v>91</v>
      </c>
      <c r="J3610" s="6" t="s">
        <v>91</v>
      </c>
      <c r="K3610" s="6" t="s">
        <v>91</v>
      </c>
      <c r="L3610" s="6" t="s">
        <v>91</v>
      </c>
      <c r="M3610" s="5" t="s">
        <v>92</v>
      </c>
      <c r="N3610" s="6" t="s">
        <v>91</v>
      </c>
      <c r="O3610" s="6" t="s">
        <v>91</v>
      </c>
      <c r="P3610" s="6" t="s">
        <v>91</v>
      </c>
      <c r="Q3610" s="6" t="s">
        <v>91</v>
      </c>
      <c r="R3610" s="5">
        <v>1</v>
      </c>
      <c r="S3610" s="5">
        <v>0</v>
      </c>
      <c r="T3610" s="5" t="s">
        <v>93</v>
      </c>
      <c r="U3610" s="5" t="s">
        <v>105</v>
      </c>
    </row>
    <row r="3611" spans="1:21">
      <c r="A3611" s="6" t="s">
        <v>87</v>
      </c>
      <c r="B3611" s="7">
        <v>1</v>
      </c>
      <c r="C3611" s="5">
        <v>3892</v>
      </c>
      <c r="D3611" s="5">
        <v>42</v>
      </c>
      <c r="E3611" s="8" t="s">
        <v>4840</v>
      </c>
      <c r="F3611" s="8">
        <v>42155503</v>
      </c>
      <c r="G3611" s="5" t="s">
        <v>4843</v>
      </c>
      <c r="H3611" s="5" t="s">
        <v>225</v>
      </c>
      <c r="I3611" s="6" t="s">
        <v>91</v>
      </c>
      <c r="J3611" s="6" t="s">
        <v>91</v>
      </c>
      <c r="K3611" s="6" t="s">
        <v>91</v>
      </c>
      <c r="L3611" s="6" t="s">
        <v>91</v>
      </c>
      <c r="M3611" s="5" t="s">
        <v>92</v>
      </c>
      <c r="N3611" s="6" t="s">
        <v>91</v>
      </c>
      <c r="O3611" s="6" t="s">
        <v>91</v>
      </c>
      <c r="P3611" s="6" t="s">
        <v>91</v>
      </c>
      <c r="Q3611" s="6" t="s">
        <v>91</v>
      </c>
      <c r="R3611" s="5">
        <v>1</v>
      </c>
      <c r="S3611" s="5">
        <v>0</v>
      </c>
      <c r="T3611" s="5" t="s">
        <v>93</v>
      </c>
      <c r="U3611" s="5" t="s">
        <v>105</v>
      </c>
    </row>
    <row r="3612" spans="1:21">
      <c r="A3612" s="6" t="s">
        <v>87</v>
      </c>
      <c r="B3612" s="7">
        <v>1</v>
      </c>
      <c r="C3612" s="5">
        <v>3893</v>
      </c>
      <c r="D3612" s="5">
        <v>42</v>
      </c>
      <c r="E3612" s="8" t="s">
        <v>4840</v>
      </c>
      <c r="F3612" s="8">
        <v>42155504</v>
      </c>
      <c r="G3612" s="5" t="s">
        <v>4844</v>
      </c>
      <c r="H3612" s="5" t="s">
        <v>227</v>
      </c>
      <c r="I3612" s="6" t="s">
        <v>91</v>
      </c>
      <c r="J3612" s="6" t="s">
        <v>91</v>
      </c>
      <c r="K3612" s="6" t="s">
        <v>91</v>
      </c>
      <c r="L3612" s="6" t="s">
        <v>91</v>
      </c>
      <c r="M3612" s="5" t="s">
        <v>92</v>
      </c>
      <c r="N3612" s="6" t="s">
        <v>91</v>
      </c>
      <c r="O3612" s="6" t="s">
        <v>91</v>
      </c>
      <c r="P3612" s="6" t="s">
        <v>91</v>
      </c>
      <c r="Q3612" s="6" t="s">
        <v>91</v>
      </c>
      <c r="R3612" s="5">
        <v>1</v>
      </c>
      <c r="S3612" s="5">
        <v>0</v>
      </c>
      <c r="T3612" s="5" t="s">
        <v>93</v>
      </c>
      <c r="U3612" s="5" t="s">
        <v>105</v>
      </c>
    </row>
    <row r="3613" spans="1:21">
      <c r="A3613" s="6" t="s">
        <v>87</v>
      </c>
      <c r="B3613" s="7">
        <v>1</v>
      </c>
      <c r="C3613" s="5">
        <v>3894</v>
      </c>
      <c r="D3613" s="5">
        <v>42</v>
      </c>
      <c r="E3613" s="8" t="s">
        <v>4489</v>
      </c>
      <c r="F3613" s="8">
        <v>421556</v>
      </c>
      <c r="G3613" s="5" t="s">
        <v>4845</v>
      </c>
      <c r="H3613" s="5" t="s">
        <v>4656</v>
      </c>
      <c r="I3613" s="6" t="s">
        <v>91</v>
      </c>
      <c r="J3613" s="6" t="s">
        <v>91</v>
      </c>
      <c r="K3613" s="6" t="s">
        <v>91</v>
      </c>
      <c r="L3613" s="6" t="s">
        <v>91</v>
      </c>
      <c r="M3613" s="5" t="s">
        <v>92</v>
      </c>
      <c r="N3613" s="6" t="s">
        <v>91</v>
      </c>
      <c r="O3613" s="6" t="s">
        <v>91</v>
      </c>
      <c r="P3613" s="6" t="s">
        <v>91</v>
      </c>
      <c r="Q3613" s="6" t="s">
        <v>91</v>
      </c>
      <c r="R3613" s="5">
        <v>1</v>
      </c>
      <c r="S3613" s="5">
        <v>0</v>
      </c>
      <c r="T3613" s="5" t="s">
        <v>93</v>
      </c>
      <c r="U3613" s="5" t="s">
        <v>105</v>
      </c>
    </row>
    <row r="3614" spans="1:21">
      <c r="A3614" s="6" t="s">
        <v>87</v>
      </c>
      <c r="B3614" s="7">
        <v>1</v>
      </c>
      <c r="C3614" s="5">
        <v>3895</v>
      </c>
      <c r="D3614" s="5">
        <v>42</v>
      </c>
      <c r="E3614" s="8" t="s">
        <v>4846</v>
      </c>
      <c r="F3614" s="8">
        <v>42155601</v>
      </c>
      <c r="G3614" s="5" t="s">
        <v>4847</v>
      </c>
      <c r="H3614" s="5" t="s">
        <v>221</v>
      </c>
      <c r="I3614" s="6" t="s">
        <v>91</v>
      </c>
      <c r="J3614" s="6" t="s">
        <v>91</v>
      </c>
      <c r="K3614" s="6" t="s">
        <v>91</v>
      </c>
      <c r="L3614" s="6" t="s">
        <v>91</v>
      </c>
      <c r="M3614" s="5" t="s">
        <v>92</v>
      </c>
      <c r="N3614" s="6" t="s">
        <v>91</v>
      </c>
      <c r="O3614" s="6" t="s">
        <v>91</v>
      </c>
      <c r="P3614" s="6" t="s">
        <v>91</v>
      </c>
      <c r="Q3614" s="6" t="s">
        <v>91</v>
      </c>
      <c r="R3614" s="5">
        <v>1</v>
      </c>
      <c r="S3614" s="5">
        <v>0</v>
      </c>
      <c r="T3614" s="5" t="s">
        <v>93</v>
      </c>
      <c r="U3614" s="5" t="s">
        <v>105</v>
      </c>
    </row>
    <row r="3615" spans="1:21">
      <c r="A3615" s="6" t="s">
        <v>87</v>
      </c>
      <c r="B3615" s="7">
        <v>1</v>
      </c>
      <c r="C3615" s="5">
        <v>3896</v>
      </c>
      <c r="D3615" s="5">
        <v>42</v>
      </c>
      <c r="E3615" s="8" t="s">
        <v>4846</v>
      </c>
      <c r="F3615" s="8">
        <v>42155602</v>
      </c>
      <c r="G3615" s="5" t="s">
        <v>4848</v>
      </c>
      <c r="H3615" s="5" t="s">
        <v>223</v>
      </c>
      <c r="I3615" s="6" t="s">
        <v>91</v>
      </c>
      <c r="J3615" s="6" t="s">
        <v>91</v>
      </c>
      <c r="K3615" s="6" t="s">
        <v>91</v>
      </c>
      <c r="L3615" s="6" t="s">
        <v>91</v>
      </c>
      <c r="M3615" s="5" t="s">
        <v>92</v>
      </c>
      <c r="N3615" s="6" t="s">
        <v>91</v>
      </c>
      <c r="O3615" s="6" t="s">
        <v>91</v>
      </c>
      <c r="P3615" s="6" t="s">
        <v>91</v>
      </c>
      <c r="Q3615" s="6" t="s">
        <v>91</v>
      </c>
      <c r="R3615" s="5">
        <v>1</v>
      </c>
      <c r="S3615" s="5">
        <v>0</v>
      </c>
      <c r="T3615" s="5" t="s">
        <v>93</v>
      </c>
      <c r="U3615" s="5" t="s">
        <v>105</v>
      </c>
    </row>
    <row r="3616" spans="1:21">
      <c r="A3616" s="6" t="s">
        <v>87</v>
      </c>
      <c r="B3616" s="7">
        <v>1</v>
      </c>
      <c r="C3616" s="5">
        <v>3897</v>
      </c>
      <c r="D3616" s="5">
        <v>42</v>
      </c>
      <c r="E3616" s="8" t="s">
        <v>4846</v>
      </c>
      <c r="F3616" s="8">
        <v>42155603</v>
      </c>
      <c r="G3616" s="5" t="s">
        <v>4849</v>
      </c>
      <c r="H3616" s="5" t="s">
        <v>225</v>
      </c>
      <c r="I3616" s="6" t="s">
        <v>91</v>
      </c>
      <c r="J3616" s="6" t="s">
        <v>91</v>
      </c>
      <c r="K3616" s="6" t="s">
        <v>91</v>
      </c>
      <c r="L3616" s="6" t="s">
        <v>91</v>
      </c>
      <c r="M3616" s="5" t="s">
        <v>92</v>
      </c>
      <c r="N3616" s="6" t="s">
        <v>91</v>
      </c>
      <c r="O3616" s="6" t="s">
        <v>91</v>
      </c>
      <c r="P3616" s="6" t="s">
        <v>91</v>
      </c>
      <c r="Q3616" s="6" t="s">
        <v>91</v>
      </c>
      <c r="R3616" s="5">
        <v>1</v>
      </c>
      <c r="S3616" s="5">
        <v>0</v>
      </c>
      <c r="T3616" s="5" t="s">
        <v>93</v>
      </c>
      <c r="U3616" s="5" t="s">
        <v>105</v>
      </c>
    </row>
    <row r="3617" spans="1:21">
      <c r="A3617" s="6" t="s">
        <v>87</v>
      </c>
      <c r="B3617" s="7">
        <v>1</v>
      </c>
      <c r="C3617" s="5">
        <v>3898</v>
      </c>
      <c r="D3617" s="5">
        <v>42</v>
      </c>
      <c r="E3617" s="8" t="s">
        <v>4846</v>
      </c>
      <c r="F3617" s="8">
        <v>42155604</v>
      </c>
      <c r="G3617" s="5" t="s">
        <v>4850</v>
      </c>
      <c r="H3617" s="5" t="s">
        <v>227</v>
      </c>
      <c r="I3617" s="6" t="s">
        <v>91</v>
      </c>
      <c r="J3617" s="6" t="s">
        <v>91</v>
      </c>
      <c r="K3617" s="6" t="s">
        <v>91</v>
      </c>
      <c r="L3617" s="6" t="s">
        <v>91</v>
      </c>
      <c r="M3617" s="5" t="s">
        <v>92</v>
      </c>
      <c r="N3617" s="6" t="s">
        <v>91</v>
      </c>
      <c r="O3617" s="6" t="s">
        <v>91</v>
      </c>
      <c r="P3617" s="6" t="s">
        <v>91</v>
      </c>
      <c r="Q3617" s="6" t="s">
        <v>91</v>
      </c>
      <c r="R3617" s="5">
        <v>1</v>
      </c>
      <c r="S3617" s="5">
        <v>0</v>
      </c>
      <c r="T3617" s="5" t="s">
        <v>93</v>
      </c>
      <c r="U3617" s="5" t="s">
        <v>105</v>
      </c>
    </row>
    <row r="3618" spans="1:21">
      <c r="A3618" s="6" t="s">
        <v>87</v>
      </c>
      <c r="B3618" s="7">
        <v>1</v>
      </c>
      <c r="C3618" s="5">
        <v>3899</v>
      </c>
      <c r="D3618" s="5">
        <v>42</v>
      </c>
      <c r="E3618" s="8" t="s">
        <v>4489</v>
      </c>
      <c r="F3618" s="8">
        <v>421557</v>
      </c>
      <c r="G3618" s="5" t="s">
        <v>4851</v>
      </c>
      <c r="H3618" s="5" t="s">
        <v>4649</v>
      </c>
      <c r="I3618" s="5">
        <v>10065506900</v>
      </c>
      <c r="J3618" s="6" t="s">
        <v>91</v>
      </c>
      <c r="K3618" s="6" t="s">
        <v>91</v>
      </c>
      <c r="L3618" s="6" t="s">
        <v>91</v>
      </c>
      <c r="M3618" s="5" t="s">
        <v>92</v>
      </c>
      <c r="N3618" s="6" t="s">
        <v>91</v>
      </c>
      <c r="O3618" s="6" t="s">
        <v>91</v>
      </c>
      <c r="P3618" s="6" t="s">
        <v>91</v>
      </c>
      <c r="Q3618" s="6" t="s">
        <v>91</v>
      </c>
      <c r="R3618" s="5">
        <v>1</v>
      </c>
      <c r="S3618" s="5">
        <v>0</v>
      </c>
      <c r="T3618" s="5" t="s">
        <v>93</v>
      </c>
      <c r="U3618" s="5" t="s">
        <v>105</v>
      </c>
    </row>
    <row r="3619" spans="1:21">
      <c r="A3619" s="6" t="s">
        <v>87</v>
      </c>
      <c r="B3619" s="7">
        <v>1</v>
      </c>
      <c r="C3619" s="5">
        <v>3900</v>
      </c>
      <c r="D3619" s="5">
        <v>42</v>
      </c>
      <c r="E3619" s="8" t="s">
        <v>4852</v>
      </c>
      <c r="F3619" s="8">
        <v>42155701</v>
      </c>
      <c r="G3619" s="5" t="s">
        <v>4853</v>
      </c>
      <c r="H3619" s="5" t="s">
        <v>221</v>
      </c>
      <c r="I3619" s="6" t="s">
        <v>91</v>
      </c>
      <c r="J3619" s="6" t="s">
        <v>91</v>
      </c>
      <c r="K3619" s="6" t="s">
        <v>91</v>
      </c>
      <c r="L3619" s="6" t="s">
        <v>91</v>
      </c>
      <c r="M3619" s="5" t="s">
        <v>92</v>
      </c>
      <c r="N3619" s="6" t="s">
        <v>91</v>
      </c>
      <c r="O3619" s="6" t="s">
        <v>91</v>
      </c>
      <c r="P3619" s="6" t="s">
        <v>91</v>
      </c>
      <c r="Q3619" s="6" t="s">
        <v>91</v>
      </c>
      <c r="R3619" s="5">
        <v>1</v>
      </c>
      <c r="S3619" s="5">
        <v>0</v>
      </c>
      <c r="T3619" s="5" t="s">
        <v>93</v>
      </c>
      <c r="U3619" s="5" t="s">
        <v>105</v>
      </c>
    </row>
    <row r="3620" spans="1:21">
      <c r="A3620" s="6" t="s">
        <v>87</v>
      </c>
      <c r="B3620" s="7">
        <v>1</v>
      </c>
      <c r="C3620" s="5">
        <v>3901</v>
      </c>
      <c r="D3620" s="5">
        <v>42</v>
      </c>
      <c r="E3620" s="8" t="s">
        <v>4852</v>
      </c>
      <c r="F3620" s="8">
        <v>42155702</v>
      </c>
      <c r="G3620" s="5" t="s">
        <v>4854</v>
      </c>
      <c r="H3620" s="5" t="s">
        <v>223</v>
      </c>
      <c r="I3620" s="6" t="s">
        <v>91</v>
      </c>
      <c r="J3620" s="6" t="s">
        <v>91</v>
      </c>
      <c r="K3620" s="6" t="s">
        <v>91</v>
      </c>
      <c r="L3620" s="6" t="s">
        <v>91</v>
      </c>
      <c r="M3620" s="5" t="s">
        <v>92</v>
      </c>
      <c r="N3620" s="6" t="s">
        <v>91</v>
      </c>
      <c r="O3620" s="6" t="s">
        <v>91</v>
      </c>
      <c r="P3620" s="6" t="s">
        <v>91</v>
      </c>
      <c r="Q3620" s="6" t="s">
        <v>91</v>
      </c>
      <c r="R3620" s="5">
        <v>1</v>
      </c>
      <c r="S3620" s="5">
        <v>0</v>
      </c>
      <c r="T3620" s="5" t="s">
        <v>93</v>
      </c>
      <c r="U3620" s="5" t="s">
        <v>105</v>
      </c>
    </row>
    <row r="3621" spans="1:21">
      <c r="A3621" s="6" t="s">
        <v>87</v>
      </c>
      <c r="B3621" s="7">
        <v>1</v>
      </c>
      <c r="C3621" s="5">
        <v>3902</v>
      </c>
      <c r="D3621" s="5">
        <v>42</v>
      </c>
      <c r="E3621" s="8" t="s">
        <v>4852</v>
      </c>
      <c r="F3621" s="8">
        <v>42155703</v>
      </c>
      <c r="G3621" s="5" t="s">
        <v>4855</v>
      </c>
      <c r="H3621" s="5" t="s">
        <v>225</v>
      </c>
      <c r="I3621" s="6" t="s">
        <v>91</v>
      </c>
      <c r="J3621" s="6" t="s">
        <v>91</v>
      </c>
      <c r="K3621" s="6" t="s">
        <v>91</v>
      </c>
      <c r="L3621" s="6" t="s">
        <v>91</v>
      </c>
      <c r="M3621" s="5" t="s">
        <v>92</v>
      </c>
      <c r="N3621" s="6" t="s">
        <v>91</v>
      </c>
      <c r="O3621" s="6" t="s">
        <v>91</v>
      </c>
      <c r="P3621" s="6" t="s">
        <v>91</v>
      </c>
      <c r="Q3621" s="6" t="s">
        <v>91</v>
      </c>
      <c r="R3621" s="5">
        <v>1</v>
      </c>
      <c r="S3621" s="5">
        <v>0</v>
      </c>
      <c r="T3621" s="5" t="s">
        <v>93</v>
      </c>
      <c r="U3621" s="5" t="s">
        <v>105</v>
      </c>
    </row>
    <row r="3622" spans="1:21">
      <c r="A3622" s="6" t="s">
        <v>87</v>
      </c>
      <c r="B3622" s="7">
        <v>1</v>
      </c>
      <c r="C3622" s="5">
        <v>3904</v>
      </c>
      <c r="D3622" s="5">
        <v>42</v>
      </c>
      <c r="E3622" s="8" t="s">
        <v>4852</v>
      </c>
      <c r="F3622" s="8">
        <v>42155704</v>
      </c>
      <c r="G3622" s="5" t="s">
        <v>4856</v>
      </c>
      <c r="H3622" s="5" t="s">
        <v>227</v>
      </c>
      <c r="I3622" s="6" t="s">
        <v>91</v>
      </c>
      <c r="J3622" s="6" t="s">
        <v>91</v>
      </c>
      <c r="K3622" s="6" t="s">
        <v>91</v>
      </c>
      <c r="L3622" s="6" t="s">
        <v>91</v>
      </c>
      <c r="M3622" s="5" t="s">
        <v>92</v>
      </c>
      <c r="N3622" s="6" t="s">
        <v>91</v>
      </c>
      <c r="O3622" s="6" t="s">
        <v>91</v>
      </c>
      <c r="P3622" s="6" t="s">
        <v>91</v>
      </c>
      <c r="Q3622" s="6" t="s">
        <v>91</v>
      </c>
      <c r="R3622" s="5">
        <v>1</v>
      </c>
      <c r="S3622" s="5">
        <v>0</v>
      </c>
      <c r="T3622" s="5" t="s">
        <v>93</v>
      </c>
      <c r="U3622" s="5" t="s">
        <v>105</v>
      </c>
    </row>
    <row r="3623" spans="1:21">
      <c r="A3623" s="6" t="s">
        <v>87</v>
      </c>
      <c r="B3623" s="7">
        <v>1</v>
      </c>
      <c r="C3623" s="5">
        <v>3905</v>
      </c>
      <c r="D3623" s="5">
        <v>42</v>
      </c>
      <c r="E3623" s="8" t="s">
        <v>4489</v>
      </c>
      <c r="F3623" s="8">
        <v>421558</v>
      </c>
      <c r="G3623" s="5" t="s">
        <v>4857</v>
      </c>
      <c r="H3623" s="5" t="s">
        <v>4663</v>
      </c>
      <c r="I3623" s="5">
        <v>10065500430</v>
      </c>
      <c r="J3623" s="6" t="s">
        <v>91</v>
      </c>
      <c r="K3623" s="6" t="s">
        <v>91</v>
      </c>
      <c r="L3623" s="6" t="s">
        <v>91</v>
      </c>
      <c r="M3623" s="5" t="s">
        <v>92</v>
      </c>
      <c r="N3623" s="6" t="s">
        <v>91</v>
      </c>
      <c r="O3623" s="6" t="s">
        <v>91</v>
      </c>
      <c r="P3623" s="6" t="s">
        <v>91</v>
      </c>
      <c r="Q3623" s="6" t="s">
        <v>91</v>
      </c>
      <c r="R3623" s="5">
        <v>1</v>
      </c>
      <c r="S3623" s="5">
        <v>0</v>
      </c>
      <c r="T3623" s="5" t="s">
        <v>93</v>
      </c>
      <c r="U3623" s="5" t="s">
        <v>105</v>
      </c>
    </row>
    <row r="3624" spans="1:21">
      <c r="A3624" s="6" t="s">
        <v>87</v>
      </c>
      <c r="B3624" s="7">
        <v>1</v>
      </c>
      <c r="C3624" s="5">
        <v>3906</v>
      </c>
      <c r="D3624" s="5">
        <v>42</v>
      </c>
      <c r="E3624" s="8" t="s">
        <v>4858</v>
      </c>
      <c r="F3624" s="8">
        <v>42155801</v>
      </c>
      <c r="G3624" s="5" t="s">
        <v>4859</v>
      </c>
      <c r="H3624" s="5" t="s">
        <v>221</v>
      </c>
      <c r="I3624" s="6" t="s">
        <v>91</v>
      </c>
      <c r="J3624" s="6" t="s">
        <v>91</v>
      </c>
      <c r="K3624" s="6" t="s">
        <v>91</v>
      </c>
      <c r="L3624" s="6" t="s">
        <v>91</v>
      </c>
      <c r="M3624" s="5" t="s">
        <v>92</v>
      </c>
      <c r="N3624" s="6" t="s">
        <v>91</v>
      </c>
      <c r="O3624" s="6" t="s">
        <v>91</v>
      </c>
      <c r="P3624" s="6" t="s">
        <v>91</v>
      </c>
      <c r="Q3624" s="6" t="s">
        <v>91</v>
      </c>
      <c r="R3624" s="5">
        <v>1</v>
      </c>
      <c r="S3624" s="5">
        <v>0</v>
      </c>
      <c r="T3624" s="5" t="s">
        <v>93</v>
      </c>
      <c r="U3624" s="5" t="s">
        <v>105</v>
      </c>
    </row>
    <row r="3625" spans="1:21">
      <c r="A3625" s="6" t="s">
        <v>87</v>
      </c>
      <c r="B3625" s="7">
        <v>1</v>
      </c>
      <c r="C3625" s="5">
        <v>3907</v>
      </c>
      <c r="D3625" s="5">
        <v>42</v>
      </c>
      <c r="E3625" s="8" t="s">
        <v>4858</v>
      </c>
      <c r="F3625" s="8">
        <v>42155802</v>
      </c>
      <c r="G3625" s="5" t="s">
        <v>4860</v>
      </c>
      <c r="H3625" s="5" t="s">
        <v>223</v>
      </c>
      <c r="I3625" s="6" t="s">
        <v>91</v>
      </c>
      <c r="J3625" s="6" t="s">
        <v>91</v>
      </c>
      <c r="K3625" s="6" t="s">
        <v>91</v>
      </c>
      <c r="L3625" s="6" t="s">
        <v>91</v>
      </c>
      <c r="M3625" s="5" t="s">
        <v>92</v>
      </c>
      <c r="N3625" s="6" t="s">
        <v>91</v>
      </c>
      <c r="O3625" s="6" t="s">
        <v>91</v>
      </c>
      <c r="P3625" s="6" t="s">
        <v>91</v>
      </c>
      <c r="Q3625" s="6" t="s">
        <v>91</v>
      </c>
      <c r="R3625" s="5">
        <v>1</v>
      </c>
      <c r="S3625" s="5">
        <v>0</v>
      </c>
      <c r="T3625" s="5" t="s">
        <v>93</v>
      </c>
      <c r="U3625" s="5" t="s">
        <v>105</v>
      </c>
    </row>
    <row r="3626" spans="1:21">
      <c r="A3626" s="6" t="s">
        <v>87</v>
      </c>
      <c r="B3626" s="7">
        <v>1</v>
      </c>
      <c r="C3626" s="5">
        <v>3908</v>
      </c>
      <c r="D3626" s="5">
        <v>42</v>
      </c>
      <c r="E3626" s="8" t="s">
        <v>4858</v>
      </c>
      <c r="F3626" s="8">
        <v>42155803</v>
      </c>
      <c r="G3626" s="5" t="s">
        <v>4861</v>
      </c>
      <c r="H3626" s="5" t="s">
        <v>225</v>
      </c>
      <c r="I3626" s="6" t="s">
        <v>91</v>
      </c>
      <c r="J3626" s="6" t="s">
        <v>91</v>
      </c>
      <c r="K3626" s="6" t="s">
        <v>91</v>
      </c>
      <c r="L3626" s="6" t="s">
        <v>91</v>
      </c>
      <c r="M3626" s="5" t="s">
        <v>92</v>
      </c>
      <c r="N3626" s="6" t="s">
        <v>91</v>
      </c>
      <c r="O3626" s="6" t="s">
        <v>91</v>
      </c>
      <c r="P3626" s="6" t="s">
        <v>91</v>
      </c>
      <c r="Q3626" s="6" t="s">
        <v>91</v>
      </c>
      <c r="R3626" s="5">
        <v>1</v>
      </c>
      <c r="S3626" s="5">
        <v>0</v>
      </c>
      <c r="T3626" s="5" t="s">
        <v>93</v>
      </c>
      <c r="U3626" s="5" t="s">
        <v>105</v>
      </c>
    </row>
    <row r="3627" spans="1:21">
      <c r="A3627" s="6" t="s">
        <v>87</v>
      </c>
      <c r="B3627" s="7">
        <v>1</v>
      </c>
      <c r="C3627" s="5">
        <v>3910</v>
      </c>
      <c r="D3627" s="5">
        <v>42</v>
      </c>
      <c r="E3627" s="8" t="s">
        <v>4858</v>
      </c>
      <c r="F3627" s="8">
        <v>42155804</v>
      </c>
      <c r="G3627" s="5" t="s">
        <v>4862</v>
      </c>
      <c r="H3627" s="5" t="s">
        <v>227</v>
      </c>
      <c r="I3627" s="6" t="s">
        <v>91</v>
      </c>
      <c r="J3627" s="6" t="s">
        <v>91</v>
      </c>
      <c r="K3627" s="6" t="s">
        <v>91</v>
      </c>
      <c r="L3627" s="6" t="s">
        <v>91</v>
      </c>
      <c r="M3627" s="5" t="s">
        <v>92</v>
      </c>
      <c r="N3627" s="6" t="s">
        <v>91</v>
      </c>
      <c r="O3627" s="6" t="s">
        <v>91</v>
      </c>
      <c r="P3627" s="6" t="s">
        <v>91</v>
      </c>
      <c r="Q3627" s="6" t="s">
        <v>91</v>
      </c>
      <c r="R3627" s="5">
        <v>1</v>
      </c>
      <c r="S3627" s="5">
        <v>0</v>
      </c>
      <c r="T3627" s="5" t="s">
        <v>93</v>
      </c>
      <c r="U3627" s="5" t="s">
        <v>105</v>
      </c>
    </row>
    <row r="3628" spans="1:21">
      <c r="A3628" s="6" t="s">
        <v>87</v>
      </c>
      <c r="B3628" s="7">
        <v>1</v>
      </c>
      <c r="C3628" s="5">
        <v>3911</v>
      </c>
      <c r="D3628" s="5">
        <v>42</v>
      </c>
      <c r="E3628" s="8" t="s">
        <v>4489</v>
      </c>
      <c r="F3628" s="8">
        <v>421559</v>
      </c>
      <c r="G3628" s="5" t="s">
        <v>4863</v>
      </c>
      <c r="H3628" s="5" t="s">
        <v>4642</v>
      </c>
      <c r="I3628" s="5">
        <v>10065503111</v>
      </c>
      <c r="J3628" s="6" t="s">
        <v>91</v>
      </c>
      <c r="K3628" s="6" t="s">
        <v>91</v>
      </c>
      <c r="L3628" s="6" t="s">
        <v>91</v>
      </c>
      <c r="M3628" s="5" t="s">
        <v>92</v>
      </c>
      <c r="N3628" s="6" t="s">
        <v>91</v>
      </c>
      <c r="O3628" s="6" t="s">
        <v>91</v>
      </c>
      <c r="P3628" s="6" t="s">
        <v>91</v>
      </c>
      <c r="Q3628" s="6" t="s">
        <v>91</v>
      </c>
      <c r="R3628" s="5">
        <v>1</v>
      </c>
      <c r="S3628" s="5">
        <v>0</v>
      </c>
      <c r="T3628" s="5" t="s">
        <v>93</v>
      </c>
      <c r="U3628" s="5" t="s">
        <v>105</v>
      </c>
    </row>
    <row r="3629" spans="1:21">
      <c r="A3629" s="6" t="s">
        <v>87</v>
      </c>
      <c r="B3629" s="7">
        <v>1</v>
      </c>
      <c r="C3629" s="5">
        <v>3912</v>
      </c>
      <c r="D3629" s="5">
        <v>42</v>
      </c>
      <c r="E3629" s="8" t="s">
        <v>4864</v>
      </c>
      <c r="F3629" s="8">
        <v>42155901</v>
      </c>
      <c r="G3629" s="5" t="s">
        <v>4865</v>
      </c>
      <c r="H3629" s="5" t="s">
        <v>221</v>
      </c>
      <c r="I3629" s="6" t="s">
        <v>91</v>
      </c>
      <c r="J3629" s="6" t="s">
        <v>91</v>
      </c>
      <c r="K3629" s="6" t="s">
        <v>91</v>
      </c>
      <c r="L3629" s="6" t="s">
        <v>91</v>
      </c>
      <c r="M3629" s="5" t="s">
        <v>92</v>
      </c>
      <c r="N3629" s="6" t="s">
        <v>91</v>
      </c>
      <c r="O3629" s="6" t="s">
        <v>91</v>
      </c>
      <c r="P3629" s="6" t="s">
        <v>91</v>
      </c>
      <c r="Q3629" s="6" t="s">
        <v>91</v>
      </c>
      <c r="R3629" s="5">
        <v>1</v>
      </c>
      <c r="S3629" s="5">
        <v>0</v>
      </c>
      <c r="T3629" s="5" t="s">
        <v>93</v>
      </c>
      <c r="U3629" s="5" t="s">
        <v>105</v>
      </c>
    </row>
    <row r="3630" spans="1:21">
      <c r="A3630" s="6" t="s">
        <v>87</v>
      </c>
      <c r="B3630" s="7">
        <v>1</v>
      </c>
      <c r="C3630" s="5">
        <v>3913</v>
      </c>
      <c r="D3630" s="5">
        <v>42</v>
      </c>
      <c r="E3630" s="8" t="s">
        <v>4864</v>
      </c>
      <c r="F3630" s="8">
        <v>42155902</v>
      </c>
      <c r="G3630" s="5" t="s">
        <v>4866</v>
      </c>
      <c r="H3630" s="5" t="s">
        <v>223</v>
      </c>
      <c r="I3630" s="6" t="s">
        <v>91</v>
      </c>
      <c r="J3630" s="6" t="s">
        <v>91</v>
      </c>
      <c r="K3630" s="6" t="s">
        <v>91</v>
      </c>
      <c r="L3630" s="6" t="s">
        <v>91</v>
      </c>
      <c r="M3630" s="5" t="s">
        <v>92</v>
      </c>
      <c r="N3630" s="6" t="s">
        <v>91</v>
      </c>
      <c r="O3630" s="6" t="s">
        <v>91</v>
      </c>
      <c r="P3630" s="6" t="s">
        <v>91</v>
      </c>
      <c r="Q3630" s="6" t="s">
        <v>91</v>
      </c>
      <c r="R3630" s="5">
        <v>1</v>
      </c>
      <c r="S3630" s="5">
        <v>0</v>
      </c>
      <c r="T3630" s="5" t="s">
        <v>93</v>
      </c>
      <c r="U3630" s="5" t="s">
        <v>105</v>
      </c>
    </row>
    <row r="3631" spans="1:21">
      <c r="A3631" s="6" t="s">
        <v>87</v>
      </c>
      <c r="B3631" s="7">
        <v>1</v>
      </c>
      <c r="C3631" s="5">
        <v>3914</v>
      </c>
      <c r="D3631" s="5">
        <v>42</v>
      </c>
      <c r="E3631" s="8" t="s">
        <v>4864</v>
      </c>
      <c r="F3631" s="8">
        <v>42155903</v>
      </c>
      <c r="G3631" s="5" t="s">
        <v>4867</v>
      </c>
      <c r="H3631" s="5" t="s">
        <v>225</v>
      </c>
      <c r="I3631" s="6" t="s">
        <v>91</v>
      </c>
      <c r="J3631" s="6" t="s">
        <v>91</v>
      </c>
      <c r="K3631" s="6" t="s">
        <v>91</v>
      </c>
      <c r="L3631" s="6" t="s">
        <v>91</v>
      </c>
      <c r="M3631" s="5" t="s">
        <v>92</v>
      </c>
      <c r="N3631" s="6" t="s">
        <v>91</v>
      </c>
      <c r="O3631" s="6" t="s">
        <v>91</v>
      </c>
      <c r="P3631" s="6" t="s">
        <v>91</v>
      </c>
      <c r="Q3631" s="6" t="s">
        <v>91</v>
      </c>
      <c r="R3631" s="5">
        <v>1</v>
      </c>
      <c r="S3631" s="5">
        <v>0</v>
      </c>
      <c r="T3631" s="5" t="s">
        <v>93</v>
      </c>
      <c r="U3631" s="5" t="s">
        <v>105</v>
      </c>
    </row>
    <row r="3632" spans="1:21">
      <c r="A3632" s="6" t="s">
        <v>87</v>
      </c>
      <c r="B3632" s="7">
        <v>1</v>
      </c>
      <c r="C3632" s="5">
        <v>3916</v>
      </c>
      <c r="D3632" s="5">
        <v>42</v>
      </c>
      <c r="E3632" s="8" t="s">
        <v>4864</v>
      </c>
      <c r="F3632" s="8">
        <v>42155904</v>
      </c>
      <c r="G3632" s="5" t="s">
        <v>4868</v>
      </c>
      <c r="H3632" s="5" t="s">
        <v>227</v>
      </c>
      <c r="I3632" s="6" t="s">
        <v>91</v>
      </c>
      <c r="J3632" s="6" t="s">
        <v>91</v>
      </c>
      <c r="K3632" s="6" t="s">
        <v>91</v>
      </c>
      <c r="L3632" s="6" t="s">
        <v>91</v>
      </c>
      <c r="M3632" s="5" t="s">
        <v>92</v>
      </c>
      <c r="N3632" s="6" t="s">
        <v>91</v>
      </c>
      <c r="O3632" s="6" t="s">
        <v>91</v>
      </c>
      <c r="P3632" s="6" t="s">
        <v>91</v>
      </c>
      <c r="Q3632" s="6" t="s">
        <v>91</v>
      </c>
      <c r="R3632" s="5">
        <v>1</v>
      </c>
      <c r="S3632" s="5">
        <v>0</v>
      </c>
      <c r="T3632" s="5" t="s">
        <v>93</v>
      </c>
      <c r="U3632" s="5" t="s">
        <v>105</v>
      </c>
    </row>
    <row r="3633" spans="1:21">
      <c r="A3633" s="6" t="s">
        <v>87</v>
      </c>
      <c r="B3633" s="7">
        <v>1</v>
      </c>
      <c r="C3633" s="5">
        <v>3917</v>
      </c>
      <c r="D3633" s="5">
        <v>42</v>
      </c>
      <c r="E3633" s="8" t="s">
        <v>4489</v>
      </c>
      <c r="F3633" s="8">
        <v>421560</v>
      </c>
      <c r="G3633" s="5" t="s">
        <v>4869</v>
      </c>
      <c r="H3633" s="5" t="s">
        <v>4544</v>
      </c>
      <c r="I3633" s="5">
        <v>10065506354</v>
      </c>
      <c r="J3633" s="6" t="s">
        <v>91</v>
      </c>
      <c r="K3633" s="6" t="s">
        <v>91</v>
      </c>
      <c r="L3633" s="6" t="s">
        <v>91</v>
      </c>
      <c r="M3633" s="5" t="s">
        <v>92</v>
      </c>
      <c r="N3633" s="6" t="s">
        <v>91</v>
      </c>
      <c r="O3633" s="6" t="s">
        <v>91</v>
      </c>
      <c r="P3633" s="6" t="s">
        <v>91</v>
      </c>
      <c r="Q3633" s="6" t="s">
        <v>91</v>
      </c>
      <c r="R3633" s="5">
        <v>1</v>
      </c>
      <c r="S3633" s="5">
        <v>0</v>
      </c>
      <c r="T3633" s="5" t="s">
        <v>93</v>
      </c>
      <c r="U3633" s="5" t="s">
        <v>105</v>
      </c>
    </row>
    <row r="3634" spans="1:21">
      <c r="A3634" s="6" t="s">
        <v>87</v>
      </c>
      <c r="B3634" s="7">
        <v>1</v>
      </c>
      <c r="C3634" s="5">
        <v>3918</v>
      </c>
      <c r="D3634" s="5">
        <v>42</v>
      </c>
      <c r="E3634" s="8" t="s">
        <v>4870</v>
      </c>
      <c r="F3634" s="8">
        <v>42156001</v>
      </c>
      <c r="G3634" s="5" t="s">
        <v>4871</v>
      </c>
      <c r="H3634" s="5" t="s">
        <v>221</v>
      </c>
      <c r="I3634" s="6" t="s">
        <v>91</v>
      </c>
      <c r="J3634" s="6" t="s">
        <v>91</v>
      </c>
      <c r="K3634" s="6" t="s">
        <v>91</v>
      </c>
      <c r="L3634" s="6" t="s">
        <v>91</v>
      </c>
      <c r="M3634" s="5" t="s">
        <v>92</v>
      </c>
      <c r="N3634" s="6" t="s">
        <v>91</v>
      </c>
      <c r="O3634" s="6" t="s">
        <v>91</v>
      </c>
      <c r="P3634" s="6" t="s">
        <v>91</v>
      </c>
      <c r="Q3634" s="6" t="s">
        <v>91</v>
      </c>
      <c r="R3634" s="5">
        <v>1</v>
      </c>
      <c r="S3634" s="5">
        <v>0</v>
      </c>
      <c r="T3634" s="5" t="s">
        <v>93</v>
      </c>
      <c r="U3634" s="5" t="s">
        <v>105</v>
      </c>
    </row>
    <row r="3635" spans="1:21">
      <c r="A3635" s="6" t="s">
        <v>87</v>
      </c>
      <c r="B3635" s="7">
        <v>1</v>
      </c>
      <c r="C3635" s="5">
        <v>3919</v>
      </c>
      <c r="D3635" s="5">
        <v>42</v>
      </c>
      <c r="E3635" s="8" t="s">
        <v>4870</v>
      </c>
      <c r="F3635" s="8">
        <v>42156002</v>
      </c>
      <c r="G3635" s="5" t="s">
        <v>4872</v>
      </c>
      <c r="H3635" s="5" t="s">
        <v>223</v>
      </c>
      <c r="I3635" s="6" t="s">
        <v>91</v>
      </c>
      <c r="J3635" s="6" t="s">
        <v>91</v>
      </c>
      <c r="K3635" s="6" t="s">
        <v>91</v>
      </c>
      <c r="L3635" s="6" t="s">
        <v>91</v>
      </c>
      <c r="M3635" s="5" t="s">
        <v>92</v>
      </c>
      <c r="N3635" s="6" t="s">
        <v>91</v>
      </c>
      <c r="O3635" s="6" t="s">
        <v>91</v>
      </c>
      <c r="P3635" s="6" t="s">
        <v>91</v>
      </c>
      <c r="Q3635" s="6" t="s">
        <v>91</v>
      </c>
      <c r="R3635" s="5">
        <v>1</v>
      </c>
      <c r="S3635" s="5">
        <v>0</v>
      </c>
      <c r="T3635" s="5" t="s">
        <v>93</v>
      </c>
      <c r="U3635" s="5" t="s">
        <v>105</v>
      </c>
    </row>
    <row r="3636" spans="1:21">
      <c r="A3636" s="6" t="s">
        <v>87</v>
      </c>
      <c r="B3636" s="7">
        <v>1</v>
      </c>
      <c r="C3636" s="5">
        <v>3920</v>
      </c>
      <c r="D3636" s="5">
        <v>42</v>
      </c>
      <c r="E3636" s="8" t="s">
        <v>4870</v>
      </c>
      <c r="F3636" s="8">
        <v>42156003</v>
      </c>
      <c r="G3636" s="5" t="s">
        <v>4873</v>
      </c>
      <c r="H3636" s="5" t="s">
        <v>225</v>
      </c>
      <c r="I3636" s="6" t="s">
        <v>91</v>
      </c>
      <c r="J3636" s="6" t="s">
        <v>91</v>
      </c>
      <c r="K3636" s="6" t="s">
        <v>91</v>
      </c>
      <c r="L3636" s="6" t="s">
        <v>91</v>
      </c>
      <c r="M3636" s="5" t="s">
        <v>92</v>
      </c>
      <c r="N3636" s="6" t="s">
        <v>91</v>
      </c>
      <c r="O3636" s="6" t="s">
        <v>91</v>
      </c>
      <c r="P3636" s="6" t="s">
        <v>91</v>
      </c>
      <c r="Q3636" s="6" t="s">
        <v>91</v>
      </c>
      <c r="R3636" s="5">
        <v>1</v>
      </c>
      <c r="S3636" s="5">
        <v>0</v>
      </c>
      <c r="T3636" s="5" t="s">
        <v>93</v>
      </c>
      <c r="U3636" s="5" t="s">
        <v>105</v>
      </c>
    </row>
    <row r="3637" spans="1:21">
      <c r="A3637" s="6" t="s">
        <v>87</v>
      </c>
      <c r="B3637" s="7">
        <v>1</v>
      </c>
      <c r="C3637" s="5">
        <v>3922</v>
      </c>
      <c r="D3637" s="5">
        <v>42</v>
      </c>
      <c r="E3637" s="8" t="s">
        <v>4870</v>
      </c>
      <c r="F3637" s="8">
        <v>42156004</v>
      </c>
      <c r="G3637" s="5" t="s">
        <v>4874</v>
      </c>
      <c r="H3637" s="5" t="s">
        <v>227</v>
      </c>
      <c r="I3637" s="6" t="s">
        <v>91</v>
      </c>
      <c r="J3637" s="6" t="s">
        <v>91</v>
      </c>
      <c r="K3637" s="6" t="s">
        <v>91</v>
      </c>
      <c r="L3637" s="6" t="s">
        <v>91</v>
      </c>
      <c r="M3637" s="5" t="s">
        <v>92</v>
      </c>
      <c r="N3637" s="6" t="s">
        <v>91</v>
      </c>
      <c r="O3637" s="6" t="s">
        <v>91</v>
      </c>
      <c r="P3637" s="6" t="s">
        <v>91</v>
      </c>
      <c r="Q3637" s="6" t="s">
        <v>91</v>
      </c>
      <c r="R3637" s="5">
        <v>1</v>
      </c>
      <c r="S3637" s="5">
        <v>0</v>
      </c>
      <c r="T3637" s="5" t="s">
        <v>93</v>
      </c>
      <c r="U3637" s="5" t="s">
        <v>105</v>
      </c>
    </row>
    <row r="3638" spans="1:21">
      <c r="A3638" s="6" t="s">
        <v>87</v>
      </c>
      <c r="B3638" s="7">
        <v>1</v>
      </c>
      <c r="C3638" s="5">
        <v>3923</v>
      </c>
      <c r="D3638" s="5">
        <v>42</v>
      </c>
      <c r="E3638" s="8" t="s">
        <v>4489</v>
      </c>
      <c r="F3638" s="8">
        <v>421561</v>
      </c>
      <c r="G3638" s="5" t="s">
        <v>4875</v>
      </c>
      <c r="H3638" s="5" t="s">
        <v>4635</v>
      </c>
      <c r="I3638" s="5">
        <v>10065506349</v>
      </c>
      <c r="J3638" s="6" t="s">
        <v>91</v>
      </c>
      <c r="K3638" s="6" t="s">
        <v>91</v>
      </c>
      <c r="L3638" s="6" t="s">
        <v>91</v>
      </c>
      <c r="M3638" s="5" t="s">
        <v>92</v>
      </c>
      <c r="N3638" s="6" t="s">
        <v>91</v>
      </c>
      <c r="O3638" s="6" t="s">
        <v>91</v>
      </c>
      <c r="P3638" s="6" t="s">
        <v>91</v>
      </c>
      <c r="Q3638" s="6" t="s">
        <v>91</v>
      </c>
      <c r="R3638" s="5">
        <v>1</v>
      </c>
      <c r="S3638" s="5">
        <v>0</v>
      </c>
      <c r="T3638" s="5" t="s">
        <v>93</v>
      </c>
      <c r="U3638" s="5" t="s">
        <v>105</v>
      </c>
    </row>
    <row r="3639" spans="1:21">
      <c r="A3639" s="6" t="s">
        <v>87</v>
      </c>
      <c r="B3639" s="7">
        <v>1</v>
      </c>
      <c r="C3639" s="5">
        <v>3924</v>
      </c>
      <c r="D3639" s="5">
        <v>42</v>
      </c>
      <c r="E3639" s="8" t="s">
        <v>4876</v>
      </c>
      <c r="F3639" s="8">
        <v>42156101</v>
      </c>
      <c r="G3639" s="5" t="s">
        <v>4877</v>
      </c>
      <c r="H3639" s="5" t="s">
        <v>221</v>
      </c>
      <c r="I3639" s="6" t="s">
        <v>91</v>
      </c>
      <c r="J3639" s="6" t="s">
        <v>91</v>
      </c>
      <c r="K3639" s="6" t="s">
        <v>91</v>
      </c>
      <c r="L3639" s="6" t="s">
        <v>91</v>
      </c>
      <c r="M3639" s="5" t="s">
        <v>92</v>
      </c>
      <c r="N3639" s="6" t="s">
        <v>91</v>
      </c>
      <c r="O3639" s="6" t="s">
        <v>91</v>
      </c>
      <c r="P3639" s="6" t="s">
        <v>91</v>
      </c>
      <c r="Q3639" s="6" t="s">
        <v>91</v>
      </c>
      <c r="R3639" s="5">
        <v>1</v>
      </c>
      <c r="S3639" s="5">
        <v>0</v>
      </c>
      <c r="T3639" s="5" t="s">
        <v>93</v>
      </c>
      <c r="U3639" s="5" t="s">
        <v>105</v>
      </c>
    </row>
    <row r="3640" spans="1:21">
      <c r="A3640" s="6" t="s">
        <v>87</v>
      </c>
      <c r="B3640" s="7">
        <v>1</v>
      </c>
      <c r="C3640" s="5">
        <v>3925</v>
      </c>
      <c r="D3640" s="5">
        <v>42</v>
      </c>
      <c r="E3640" s="8" t="s">
        <v>4876</v>
      </c>
      <c r="F3640" s="8">
        <v>42156102</v>
      </c>
      <c r="G3640" s="5" t="s">
        <v>4878</v>
      </c>
      <c r="H3640" s="5" t="s">
        <v>223</v>
      </c>
      <c r="I3640" s="6" t="s">
        <v>91</v>
      </c>
      <c r="J3640" s="6" t="s">
        <v>91</v>
      </c>
      <c r="K3640" s="6" t="s">
        <v>91</v>
      </c>
      <c r="L3640" s="6" t="s">
        <v>91</v>
      </c>
      <c r="M3640" s="5" t="s">
        <v>92</v>
      </c>
      <c r="N3640" s="6" t="s">
        <v>91</v>
      </c>
      <c r="O3640" s="6" t="s">
        <v>91</v>
      </c>
      <c r="P3640" s="6" t="s">
        <v>91</v>
      </c>
      <c r="Q3640" s="6" t="s">
        <v>91</v>
      </c>
      <c r="R3640" s="5">
        <v>1</v>
      </c>
      <c r="S3640" s="5">
        <v>0</v>
      </c>
      <c r="T3640" s="5" t="s">
        <v>93</v>
      </c>
      <c r="U3640" s="5" t="s">
        <v>105</v>
      </c>
    </row>
    <row r="3641" spans="1:21">
      <c r="A3641" s="6" t="s">
        <v>87</v>
      </c>
      <c r="B3641" s="7">
        <v>1</v>
      </c>
      <c r="C3641" s="5">
        <v>3926</v>
      </c>
      <c r="D3641" s="5">
        <v>42</v>
      </c>
      <c r="E3641" s="8" t="s">
        <v>4876</v>
      </c>
      <c r="F3641" s="8">
        <v>42156103</v>
      </c>
      <c r="G3641" s="5" t="s">
        <v>4879</v>
      </c>
      <c r="H3641" s="5" t="s">
        <v>225</v>
      </c>
      <c r="I3641" s="6" t="s">
        <v>91</v>
      </c>
      <c r="J3641" s="6" t="s">
        <v>91</v>
      </c>
      <c r="K3641" s="6" t="s">
        <v>91</v>
      </c>
      <c r="L3641" s="6" t="s">
        <v>91</v>
      </c>
      <c r="M3641" s="5" t="s">
        <v>92</v>
      </c>
      <c r="N3641" s="6" t="s">
        <v>91</v>
      </c>
      <c r="O3641" s="6" t="s">
        <v>91</v>
      </c>
      <c r="P3641" s="6" t="s">
        <v>91</v>
      </c>
      <c r="Q3641" s="6" t="s">
        <v>91</v>
      </c>
      <c r="R3641" s="5">
        <v>1</v>
      </c>
      <c r="S3641" s="5">
        <v>0</v>
      </c>
      <c r="T3641" s="5" t="s">
        <v>93</v>
      </c>
      <c r="U3641" s="5" t="s">
        <v>105</v>
      </c>
    </row>
    <row r="3642" spans="1:21">
      <c r="A3642" s="6" t="s">
        <v>87</v>
      </c>
      <c r="B3642" s="7">
        <v>1</v>
      </c>
      <c r="C3642" s="5">
        <v>3928</v>
      </c>
      <c r="D3642" s="5">
        <v>42</v>
      </c>
      <c r="E3642" s="8" t="s">
        <v>4876</v>
      </c>
      <c r="F3642" s="8">
        <v>42156104</v>
      </c>
      <c r="G3642" s="5" t="s">
        <v>4880</v>
      </c>
      <c r="H3642" s="5" t="s">
        <v>227</v>
      </c>
      <c r="I3642" s="6" t="s">
        <v>91</v>
      </c>
      <c r="J3642" s="6" t="s">
        <v>91</v>
      </c>
      <c r="K3642" s="6" t="s">
        <v>91</v>
      </c>
      <c r="L3642" s="6" t="s">
        <v>91</v>
      </c>
      <c r="M3642" s="5" t="s">
        <v>92</v>
      </c>
      <c r="N3642" s="6" t="s">
        <v>91</v>
      </c>
      <c r="O3642" s="6" t="s">
        <v>91</v>
      </c>
      <c r="P3642" s="6" t="s">
        <v>91</v>
      </c>
      <c r="Q3642" s="6" t="s">
        <v>91</v>
      </c>
      <c r="R3642" s="5">
        <v>1</v>
      </c>
      <c r="S3642" s="5">
        <v>0</v>
      </c>
      <c r="T3642" s="5" t="s">
        <v>93</v>
      </c>
      <c r="U3642" s="5" t="s">
        <v>105</v>
      </c>
    </row>
    <row r="3643" spans="1:21">
      <c r="A3643" s="6" t="s">
        <v>87</v>
      </c>
      <c r="B3643" s="7">
        <v>1</v>
      </c>
      <c r="C3643" s="5">
        <v>3929</v>
      </c>
      <c r="D3643" s="5">
        <v>42</v>
      </c>
      <c r="E3643" s="8" t="s">
        <v>4489</v>
      </c>
      <c r="F3643" s="8">
        <v>421562</v>
      </c>
      <c r="G3643" s="5" t="s">
        <v>4881</v>
      </c>
      <c r="H3643" s="5" t="s">
        <v>4572</v>
      </c>
      <c r="I3643" s="6" t="s">
        <v>91</v>
      </c>
      <c r="J3643" s="6" t="s">
        <v>91</v>
      </c>
      <c r="K3643" s="6" t="s">
        <v>91</v>
      </c>
      <c r="L3643" s="6" t="s">
        <v>91</v>
      </c>
      <c r="M3643" s="5" t="s">
        <v>92</v>
      </c>
      <c r="N3643" s="6" t="s">
        <v>91</v>
      </c>
      <c r="O3643" s="6" t="s">
        <v>91</v>
      </c>
      <c r="P3643" s="6" t="s">
        <v>91</v>
      </c>
      <c r="Q3643" s="6" t="s">
        <v>91</v>
      </c>
      <c r="R3643" s="5">
        <v>1</v>
      </c>
      <c r="S3643" s="5">
        <v>0</v>
      </c>
      <c r="T3643" s="5" t="s">
        <v>93</v>
      </c>
      <c r="U3643" s="5" t="s">
        <v>105</v>
      </c>
    </row>
    <row r="3644" spans="1:21">
      <c r="A3644" s="6" t="s">
        <v>87</v>
      </c>
      <c r="B3644" s="7">
        <v>1</v>
      </c>
      <c r="C3644" s="5">
        <v>3930</v>
      </c>
      <c r="D3644" s="5">
        <v>42</v>
      </c>
      <c r="E3644" s="8" t="s">
        <v>4882</v>
      </c>
      <c r="F3644" s="8">
        <v>42156201</v>
      </c>
      <c r="G3644" s="5" t="s">
        <v>4883</v>
      </c>
      <c r="H3644" s="5" t="s">
        <v>221</v>
      </c>
      <c r="I3644" s="6" t="s">
        <v>91</v>
      </c>
      <c r="J3644" s="6" t="s">
        <v>91</v>
      </c>
      <c r="K3644" s="6" t="s">
        <v>91</v>
      </c>
      <c r="L3644" s="6" t="s">
        <v>91</v>
      </c>
      <c r="M3644" s="5" t="s">
        <v>92</v>
      </c>
      <c r="N3644" s="6" t="s">
        <v>91</v>
      </c>
      <c r="O3644" s="6" t="s">
        <v>91</v>
      </c>
      <c r="P3644" s="6" t="s">
        <v>91</v>
      </c>
      <c r="Q3644" s="6" t="s">
        <v>91</v>
      </c>
      <c r="R3644" s="5">
        <v>1</v>
      </c>
      <c r="S3644" s="5">
        <v>0</v>
      </c>
      <c r="T3644" s="5" t="s">
        <v>93</v>
      </c>
      <c r="U3644" s="5" t="s">
        <v>105</v>
      </c>
    </row>
    <row r="3645" spans="1:21">
      <c r="A3645" s="6" t="s">
        <v>87</v>
      </c>
      <c r="B3645" s="7">
        <v>1</v>
      </c>
      <c r="C3645" s="5">
        <v>3931</v>
      </c>
      <c r="D3645" s="5">
        <v>42</v>
      </c>
      <c r="E3645" s="8" t="s">
        <v>4882</v>
      </c>
      <c r="F3645" s="8">
        <v>42156202</v>
      </c>
      <c r="G3645" s="5" t="s">
        <v>4884</v>
      </c>
      <c r="H3645" s="5" t="s">
        <v>223</v>
      </c>
      <c r="I3645" s="6" t="s">
        <v>91</v>
      </c>
      <c r="J3645" s="6" t="s">
        <v>91</v>
      </c>
      <c r="K3645" s="6" t="s">
        <v>91</v>
      </c>
      <c r="L3645" s="6" t="s">
        <v>91</v>
      </c>
      <c r="M3645" s="5" t="s">
        <v>92</v>
      </c>
      <c r="N3645" s="6" t="s">
        <v>91</v>
      </c>
      <c r="O3645" s="6" t="s">
        <v>91</v>
      </c>
      <c r="P3645" s="6" t="s">
        <v>91</v>
      </c>
      <c r="Q3645" s="6" t="s">
        <v>91</v>
      </c>
      <c r="R3645" s="5">
        <v>1</v>
      </c>
      <c r="S3645" s="5">
        <v>0</v>
      </c>
      <c r="T3645" s="5" t="s">
        <v>93</v>
      </c>
      <c r="U3645" s="5" t="s">
        <v>105</v>
      </c>
    </row>
    <row r="3646" spans="1:21">
      <c r="A3646" s="6" t="s">
        <v>87</v>
      </c>
      <c r="B3646" s="7">
        <v>1</v>
      </c>
      <c r="C3646" s="5">
        <v>3932</v>
      </c>
      <c r="D3646" s="5">
        <v>42</v>
      </c>
      <c r="E3646" s="8" t="s">
        <v>4882</v>
      </c>
      <c r="F3646" s="8">
        <v>42156203</v>
      </c>
      <c r="G3646" s="5" t="s">
        <v>4885</v>
      </c>
      <c r="H3646" s="5" t="s">
        <v>225</v>
      </c>
      <c r="I3646" s="6" t="s">
        <v>91</v>
      </c>
      <c r="J3646" s="6" t="s">
        <v>91</v>
      </c>
      <c r="K3646" s="6" t="s">
        <v>91</v>
      </c>
      <c r="L3646" s="6" t="s">
        <v>91</v>
      </c>
      <c r="M3646" s="5" t="s">
        <v>92</v>
      </c>
      <c r="N3646" s="6" t="s">
        <v>91</v>
      </c>
      <c r="O3646" s="6" t="s">
        <v>91</v>
      </c>
      <c r="P3646" s="6" t="s">
        <v>91</v>
      </c>
      <c r="Q3646" s="6" t="s">
        <v>91</v>
      </c>
      <c r="R3646" s="5">
        <v>1</v>
      </c>
      <c r="S3646" s="5">
        <v>0</v>
      </c>
      <c r="T3646" s="5" t="s">
        <v>93</v>
      </c>
      <c r="U3646" s="5" t="s">
        <v>105</v>
      </c>
    </row>
    <row r="3647" spans="1:21">
      <c r="A3647" s="6" t="s">
        <v>87</v>
      </c>
      <c r="B3647" s="7">
        <v>1</v>
      </c>
      <c r="C3647" s="5">
        <v>3933</v>
      </c>
      <c r="D3647" s="5">
        <v>42</v>
      </c>
      <c r="E3647" s="8" t="s">
        <v>4882</v>
      </c>
      <c r="F3647" s="8">
        <v>42156204</v>
      </c>
      <c r="G3647" s="5" t="s">
        <v>4886</v>
      </c>
      <c r="H3647" s="5" t="s">
        <v>227</v>
      </c>
      <c r="I3647" s="6" t="s">
        <v>91</v>
      </c>
      <c r="J3647" s="6" t="s">
        <v>91</v>
      </c>
      <c r="K3647" s="6" t="s">
        <v>91</v>
      </c>
      <c r="L3647" s="6" t="s">
        <v>91</v>
      </c>
      <c r="M3647" s="5" t="s">
        <v>92</v>
      </c>
      <c r="N3647" s="6" t="s">
        <v>91</v>
      </c>
      <c r="O3647" s="6" t="s">
        <v>91</v>
      </c>
      <c r="P3647" s="6" t="s">
        <v>91</v>
      </c>
      <c r="Q3647" s="6" t="s">
        <v>91</v>
      </c>
      <c r="R3647" s="5">
        <v>1</v>
      </c>
      <c r="S3647" s="5">
        <v>0</v>
      </c>
      <c r="T3647" s="5" t="s">
        <v>93</v>
      </c>
      <c r="U3647" s="5" t="s">
        <v>105</v>
      </c>
    </row>
    <row r="3648" spans="1:21">
      <c r="A3648" s="6" t="s">
        <v>87</v>
      </c>
      <c r="B3648" s="7">
        <v>1</v>
      </c>
      <c r="C3648" s="5">
        <v>3934</v>
      </c>
      <c r="D3648" s="5">
        <v>42</v>
      </c>
      <c r="E3648" s="8" t="s">
        <v>4489</v>
      </c>
      <c r="F3648" s="8">
        <v>421563</v>
      </c>
      <c r="G3648" s="5" t="s">
        <v>4887</v>
      </c>
      <c r="H3648" s="5" t="s">
        <v>4677</v>
      </c>
      <c r="I3648" s="6" t="s">
        <v>91</v>
      </c>
      <c r="J3648" s="6" t="s">
        <v>91</v>
      </c>
      <c r="K3648" s="6" t="s">
        <v>91</v>
      </c>
      <c r="L3648" s="6" t="s">
        <v>91</v>
      </c>
      <c r="M3648" s="5" t="s">
        <v>92</v>
      </c>
      <c r="N3648" s="6" t="s">
        <v>91</v>
      </c>
      <c r="O3648" s="6" t="s">
        <v>91</v>
      </c>
      <c r="P3648" s="6" t="s">
        <v>91</v>
      </c>
      <c r="Q3648" s="6" t="s">
        <v>91</v>
      </c>
      <c r="R3648" s="5">
        <v>1</v>
      </c>
      <c r="S3648" s="5">
        <v>0</v>
      </c>
      <c r="T3648" s="5" t="s">
        <v>93</v>
      </c>
      <c r="U3648" s="5" t="s">
        <v>105</v>
      </c>
    </row>
    <row r="3649" spans="1:21">
      <c r="A3649" s="6" t="s">
        <v>87</v>
      </c>
      <c r="B3649" s="7">
        <v>1</v>
      </c>
      <c r="C3649" s="5">
        <v>3935</v>
      </c>
      <c r="D3649" s="5">
        <v>42</v>
      </c>
      <c r="E3649" s="8" t="s">
        <v>4888</v>
      </c>
      <c r="F3649" s="8">
        <v>42156301</v>
      </c>
      <c r="G3649" s="5" t="s">
        <v>4889</v>
      </c>
      <c r="H3649" s="5" t="s">
        <v>221</v>
      </c>
      <c r="I3649" s="6" t="s">
        <v>91</v>
      </c>
      <c r="J3649" s="6" t="s">
        <v>91</v>
      </c>
      <c r="K3649" s="6" t="s">
        <v>91</v>
      </c>
      <c r="L3649" s="6" t="s">
        <v>91</v>
      </c>
      <c r="M3649" s="5" t="s">
        <v>92</v>
      </c>
      <c r="N3649" s="6" t="s">
        <v>91</v>
      </c>
      <c r="O3649" s="6" t="s">
        <v>91</v>
      </c>
      <c r="P3649" s="6" t="s">
        <v>91</v>
      </c>
      <c r="Q3649" s="6" t="s">
        <v>91</v>
      </c>
      <c r="R3649" s="5">
        <v>1</v>
      </c>
      <c r="S3649" s="5">
        <v>0</v>
      </c>
      <c r="T3649" s="5" t="s">
        <v>93</v>
      </c>
      <c r="U3649" s="5" t="s">
        <v>105</v>
      </c>
    </row>
    <row r="3650" spans="1:21">
      <c r="A3650" s="6" t="s">
        <v>87</v>
      </c>
      <c r="B3650" s="7">
        <v>1</v>
      </c>
      <c r="C3650" s="5">
        <v>3936</v>
      </c>
      <c r="D3650" s="5">
        <v>42</v>
      </c>
      <c r="E3650" s="8" t="s">
        <v>4888</v>
      </c>
      <c r="F3650" s="8">
        <v>42156302</v>
      </c>
      <c r="G3650" s="5" t="s">
        <v>4890</v>
      </c>
      <c r="H3650" s="5" t="s">
        <v>223</v>
      </c>
      <c r="I3650" s="6" t="s">
        <v>91</v>
      </c>
      <c r="J3650" s="6" t="s">
        <v>91</v>
      </c>
      <c r="K3650" s="6" t="s">
        <v>91</v>
      </c>
      <c r="L3650" s="6" t="s">
        <v>91</v>
      </c>
      <c r="M3650" s="5" t="s">
        <v>92</v>
      </c>
      <c r="N3650" s="6" t="s">
        <v>91</v>
      </c>
      <c r="O3650" s="6" t="s">
        <v>91</v>
      </c>
      <c r="P3650" s="6" t="s">
        <v>91</v>
      </c>
      <c r="Q3650" s="6" t="s">
        <v>91</v>
      </c>
      <c r="R3650" s="5">
        <v>1</v>
      </c>
      <c r="S3650" s="5">
        <v>0</v>
      </c>
      <c r="T3650" s="5" t="s">
        <v>93</v>
      </c>
      <c r="U3650" s="5" t="s">
        <v>105</v>
      </c>
    </row>
    <row r="3651" spans="1:21">
      <c r="A3651" s="6" t="s">
        <v>87</v>
      </c>
      <c r="B3651" s="7">
        <v>1</v>
      </c>
      <c r="C3651" s="5">
        <v>3937</v>
      </c>
      <c r="D3651" s="5">
        <v>42</v>
      </c>
      <c r="E3651" s="8" t="s">
        <v>4888</v>
      </c>
      <c r="F3651" s="8">
        <v>42156303</v>
      </c>
      <c r="G3651" s="5" t="s">
        <v>4891</v>
      </c>
      <c r="H3651" s="5" t="s">
        <v>225</v>
      </c>
      <c r="I3651" s="6" t="s">
        <v>91</v>
      </c>
      <c r="J3651" s="6" t="s">
        <v>91</v>
      </c>
      <c r="K3651" s="6" t="s">
        <v>91</v>
      </c>
      <c r="L3651" s="6" t="s">
        <v>91</v>
      </c>
      <c r="M3651" s="5" t="s">
        <v>92</v>
      </c>
      <c r="N3651" s="6" t="s">
        <v>91</v>
      </c>
      <c r="O3651" s="6" t="s">
        <v>91</v>
      </c>
      <c r="P3651" s="6" t="s">
        <v>91</v>
      </c>
      <c r="Q3651" s="6" t="s">
        <v>91</v>
      </c>
      <c r="R3651" s="5">
        <v>1</v>
      </c>
      <c r="S3651" s="5">
        <v>0</v>
      </c>
      <c r="T3651" s="5" t="s">
        <v>93</v>
      </c>
      <c r="U3651" s="5" t="s">
        <v>105</v>
      </c>
    </row>
    <row r="3652" spans="1:21">
      <c r="A3652" s="6" t="s">
        <v>87</v>
      </c>
      <c r="B3652" s="7">
        <v>1</v>
      </c>
      <c r="C3652" s="5">
        <v>3938</v>
      </c>
      <c r="D3652" s="5">
        <v>42</v>
      </c>
      <c r="E3652" s="8" t="s">
        <v>4888</v>
      </c>
      <c r="F3652" s="8">
        <v>42156304</v>
      </c>
      <c r="G3652" s="5" t="s">
        <v>4892</v>
      </c>
      <c r="H3652" s="5" t="s">
        <v>227</v>
      </c>
      <c r="I3652" s="6" t="s">
        <v>91</v>
      </c>
      <c r="J3652" s="6" t="s">
        <v>91</v>
      </c>
      <c r="K3652" s="6" t="s">
        <v>91</v>
      </c>
      <c r="L3652" s="6" t="s">
        <v>91</v>
      </c>
      <c r="M3652" s="5" t="s">
        <v>92</v>
      </c>
      <c r="N3652" s="6" t="s">
        <v>91</v>
      </c>
      <c r="O3652" s="6" t="s">
        <v>91</v>
      </c>
      <c r="P3652" s="6" t="s">
        <v>91</v>
      </c>
      <c r="Q3652" s="6" t="s">
        <v>91</v>
      </c>
      <c r="R3652" s="5">
        <v>1</v>
      </c>
      <c r="S3652" s="5">
        <v>0</v>
      </c>
      <c r="T3652" s="5" t="s">
        <v>93</v>
      </c>
      <c r="U3652" s="5" t="s">
        <v>105</v>
      </c>
    </row>
    <row r="3653" spans="1:21">
      <c r="A3653" s="6" t="s">
        <v>87</v>
      </c>
      <c r="B3653" s="7">
        <v>1</v>
      </c>
      <c r="C3653" s="5">
        <v>3939</v>
      </c>
      <c r="D3653" s="5">
        <v>42</v>
      </c>
      <c r="E3653" s="8" t="s">
        <v>4489</v>
      </c>
      <c r="F3653" s="8">
        <v>421564</v>
      </c>
      <c r="G3653" s="5" t="s">
        <v>4893</v>
      </c>
      <c r="H3653" s="5" t="s">
        <v>4579</v>
      </c>
      <c r="I3653" s="6" t="s">
        <v>91</v>
      </c>
      <c r="J3653" s="6" t="s">
        <v>91</v>
      </c>
      <c r="K3653" s="6" t="s">
        <v>91</v>
      </c>
      <c r="L3653" s="6" t="s">
        <v>91</v>
      </c>
      <c r="M3653" s="5" t="s">
        <v>92</v>
      </c>
      <c r="N3653" s="6" t="s">
        <v>91</v>
      </c>
      <c r="O3653" s="6" t="s">
        <v>91</v>
      </c>
      <c r="P3653" s="6" t="s">
        <v>91</v>
      </c>
      <c r="Q3653" s="6" t="s">
        <v>91</v>
      </c>
      <c r="R3653" s="5">
        <v>1</v>
      </c>
      <c r="S3653" s="5">
        <v>0</v>
      </c>
      <c r="T3653" s="5" t="s">
        <v>93</v>
      </c>
      <c r="U3653" s="5" t="s">
        <v>105</v>
      </c>
    </row>
    <row r="3654" spans="1:21">
      <c r="A3654" s="6" t="s">
        <v>87</v>
      </c>
      <c r="B3654" s="7">
        <v>1</v>
      </c>
      <c r="C3654" s="5">
        <v>3940</v>
      </c>
      <c r="D3654" s="5">
        <v>42</v>
      </c>
      <c r="E3654" s="8" t="s">
        <v>4894</v>
      </c>
      <c r="F3654" s="8">
        <v>42156401</v>
      </c>
      <c r="G3654" s="5" t="s">
        <v>4895</v>
      </c>
      <c r="H3654" s="5" t="s">
        <v>221</v>
      </c>
      <c r="I3654" s="6" t="s">
        <v>91</v>
      </c>
      <c r="J3654" s="6" t="s">
        <v>91</v>
      </c>
      <c r="K3654" s="6" t="s">
        <v>91</v>
      </c>
      <c r="L3654" s="6" t="s">
        <v>91</v>
      </c>
      <c r="M3654" s="5" t="s">
        <v>92</v>
      </c>
      <c r="N3654" s="6" t="s">
        <v>91</v>
      </c>
      <c r="O3654" s="6" t="s">
        <v>91</v>
      </c>
      <c r="P3654" s="6" t="s">
        <v>91</v>
      </c>
      <c r="Q3654" s="6" t="s">
        <v>91</v>
      </c>
      <c r="R3654" s="5">
        <v>1</v>
      </c>
      <c r="S3654" s="5">
        <v>0</v>
      </c>
      <c r="T3654" s="5" t="s">
        <v>93</v>
      </c>
      <c r="U3654" s="5" t="s">
        <v>105</v>
      </c>
    </row>
    <row r="3655" spans="1:21">
      <c r="A3655" s="6" t="s">
        <v>87</v>
      </c>
      <c r="B3655" s="7">
        <v>1</v>
      </c>
      <c r="C3655" s="5">
        <v>3941</v>
      </c>
      <c r="D3655" s="5">
        <v>42</v>
      </c>
      <c r="E3655" s="8" t="s">
        <v>4894</v>
      </c>
      <c r="F3655" s="8">
        <v>42156402</v>
      </c>
      <c r="G3655" s="5" t="s">
        <v>4896</v>
      </c>
      <c r="H3655" s="5" t="s">
        <v>223</v>
      </c>
      <c r="I3655" s="6" t="s">
        <v>91</v>
      </c>
      <c r="J3655" s="6" t="s">
        <v>91</v>
      </c>
      <c r="K3655" s="6" t="s">
        <v>91</v>
      </c>
      <c r="L3655" s="6" t="s">
        <v>91</v>
      </c>
      <c r="M3655" s="5" t="s">
        <v>92</v>
      </c>
      <c r="N3655" s="6" t="s">
        <v>91</v>
      </c>
      <c r="O3655" s="6" t="s">
        <v>91</v>
      </c>
      <c r="P3655" s="6" t="s">
        <v>91</v>
      </c>
      <c r="Q3655" s="6" t="s">
        <v>91</v>
      </c>
      <c r="R3655" s="5">
        <v>1</v>
      </c>
      <c r="S3655" s="5">
        <v>0</v>
      </c>
      <c r="T3655" s="5" t="s">
        <v>93</v>
      </c>
      <c r="U3655" s="5" t="s">
        <v>105</v>
      </c>
    </row>
    <row r="3656" spans="1:21">
      <c r="A3656" s="6" t="s">
        <v>87</v>
      </c>
      <c r="B3656" s="7">
        <v>1</v>
      </c>
      <c r="C3656" s="5">
        <v>3942</v>
      </c>
      <c r="D3656" s="5">
        <v>42</v>
      </c>
      <c r="E3656" s="8" t="s">
        <v>4894</v>
      </c>
      <c r="F3656" s="8">
        <v>42156403</v>
      </c>
      <c r="G3656" s="5" t="s">
        <v>4897</v>
      </c>
      <c r="H3656" s="5" t="s">
        <v>225</v>
      </c>
      <c r="I3656" s="6" t="s">
        <v>91</v>
      </c>
      <c r="J3656" s="6" t="s">
        <v>91</v>
      </c>
      <c r="K3656" s="6" t="s">
        <v>91</v>
      </c>
      <c r="L3656" s="6" t="s">
        <v>91</v>
      </c>
      <c r="M3656" s="5" t="s">
        <v>92</v>
      </c>
      <c r="N3656" s="6" t="s">
        <v>91</v>
      </c>
      <c r="O3656" s="6" t="s">
        <v>91</v>
      </c>
      <c r="P3656" s="6" t="s">
        <v>91</v>
      </c>
      <c r="Q3656" s="6" t="s">
        <v>91</v>
      </c>
      <c r="R3656" s="5">
        <v>1</v>
      </c>
      <c r="S3656" s="5">
        <v>0</v>
      </c>
      <c r="T3656" s="5" t="s">
        <v>93</v>
      </c>
      <c r="U3656" s="5" t="s">
        <v>105</v>
      </c>
    </row>
    <row r="3657" spans="1:21">
      <c r="A3657" s="6" t="s">
        <v>87</v>
      </c>
      <c r="B3657" s="7">
        <v>1</v>
      </c>
      <c r="C3657" s="5">
        <v>3943</v>
      </c>
      <c r="D3657" s="5">
        <v>42</v>
      </c>
      <c r="E3657" s="8" t="s">
        <v>4894</v>
      </c>
      <c r="F3657" s="8">
        <v>42156404</v>
      </c>
      <c r="G3657" s="5" t="s">
        <v>4898</v>
      </c>
      <c r="H3657" s="5" t="s">
        <v>227</v>
      </c>
      <c r="I3657" s="6" t="s">
        <v>91</v>
      </c>
      <c r="J3657" s="6" t="s">
        <v>91</v>
      </c>
      <c r="K3657" s="6" t="s">
        <v>91</v>
      </c>
      <c r="L3657" s="6" t="s">
        <v>91</v>
      </c>
      <c r="M3657" s="5" t="s">
        <v>92</v>
      </c>
      <c r="N3657" s="6" t="s">
        <v>91</v>
      </c>
      <c r="O3657" s="6" t="s">
        <v>91</v>
      </c>
      <c r="P3657" s="6" t="s">
        <v>91</v>
      </c>
      <c r="Q3657" s="6" t="s">
        <v>91</v>
      </c>
      <c r="R3657" s="5">
        <v>1</v>
      </c>
      <c r="S3657" s="5">
        <v>0</v>
      </c>
      <c r="T3657" s="5" t="s">
        <v>93</v>
      </c>
      <c r="U3657" s="5" t="s">
        <v>105</v>
      </c>
    </row>
    <row r="3658" spans="1:21">
      <c r="A3658" s="6" t="s">
        <v>87</v>
      </c>
      <c r="B3658" s="7">
        <v>1</v>
      </c>
      <c r="C3658" s="5">
        <v>3944</v>
      </c>
      <c r="D3658" s="5">
        <v>42</v>
      </c>
      <c r="E3658" s="8" t="s">
        <v>4489</v>
      </c>
      <c r="F3658" s="8">
        <v>421565</v>
      </c>
      <c r="G3658" s="5" t="s">
        <v>4899</v>
      </c>
      <c r="H3658" s="5" t="s">
        <v>4600</v>
      </c>
      <c r="I3658" s="5">
        <v>10065506311</v>
      </c>
      <c r="J3658" s="6" t="s">
        <v>91</v>
      </c>
      <c r="K3658" s="6" t="s">
        <v>91</v>
      </c>
      <c r="L3658" s="6" t="s">
        <v>91</v>
      </c>
      <c r="M3658" s="5" t="s">
        <v>92</v>
      </c>
      <c r="N3658" s="6" t="s">
        <v>91</v>
      </c>
      <c r="O3658" s="6" t="s">
        <v>91</v>
      </c>
      <c r="P3658" s="6" t="s">
        <v>91</v>
      </c>
      <c r="Q3658" s="6" t="s">
        <v>91</v>
      </c>
      <c r="R3658" s="5">
        <v>1</v>
      </c>
      <c r="S3658" s="5">
        <v>0</v>
      </c>
      <c r="T3658" s="5" t="s">
        <v>93</v>
      </c>
      <c r="U3658" s="5" t="s">
        <v>105</v>
      </c>
    </row>
    <row r="3659" spans="1:21">
      <c r="A3659" s="6" t="s">
        <v>87</v>
      </c>
      <c r="B3659" s="7">
        <v>1</v>
      </c>
      <c r="C3659" s="5">
        <v>3945</v>
      </c>
      <c r="D3659" s="5">
        <v>42</v>
      </c>
      <c r="E3659" s="8" t="s">
        <v>4900</v>
      </c>
      <c r="F3659" s="8">
        <v>42156501</v>
      </c>
      <c r="G3659" s="5" t="s">
        <v>4901</v>
      </c>
      <c r="H3659" s="5" t="s">
        <v>221</v>
      </c>
      <c r="I3659" s="6" t="s">
        <v>91</v>
      </c>
      <c r="J3659" s="6" t="s">
        <v>91</v>
      </c>
      <c r="K3659" s="6" t="s">
        <v>91</v>
      </c>
      <c r="L3659" s="6" t="s">
        <v>91</v>
      </c>
      <c r="M3659" s="5" t="s">
        <v>92</v>
      </c>
      <c r="N3659" s="6" t="s">
        <v>91</v>
      </c>
      <c r="O3659" s="6" t="s">
        <v>91</v>
      </c>
      <c r="P3659" s="6" t="s">
        <v>91</v>
      </c>
      <c r="Q3659" s="6" t="s">
        <v>91</v>
      </c>
      <c r="R3659" s="5">
        <v>1</v>
      </c>
      <c r="S3659" s="5">
        <v>0</v>
      </c>
      <c r="T3659" s="5" t="s">
        <v>93</v>
      </c>
      <c r="U3659" s="5" t="s">
        <v>105</v>
      </c>
    </row>
    <row r="3660" spans="1:21">
      <c r="A3660" s="6" t="s">
        <v>87</v>
      </c>
      <c r="B3660" s="7">
        <v>1</v>
      </c>
      <c r="C3660" s="5">
        <v>3946</v>
      </c>
      <c r="D3660" s="5">
        <v>42</v>
      </c>
      <c r="E3660" s="8" t="s">
        <v>4900</v>
      </c>
      <c r="F3660" s="8">
        <v>42156502</v>
      </c>
      <c r="G3660" s="5" t="s">
        <v>4902</v>
      </c>
      <c r="H3660" s="5" t="s">
        <v>223</v>
      </c>
      <c r="I3660" s="6" t="s">
        <v>91</v>
      </c>
      <c r="J3660" s="6" t="s">
        <v>91</v>
      </c>
      <c r="K3660" s="6" t="s">
        <v>91</v>
      </c>
      <c r="L3660" s="6" t="s">
        <v>91</v>
      </c>
      <c r="M3660" s="5" t="s">
        <v>92</v>
      </c>
      <c r="N3660" s="6" t="s">
        <v>91</v>
      </c>
      <c r="O3660" s="6" t="s">
        <v>91</v>
      </c>
      <c r="P3660" s="6" t="s">
        <v>91</v>
      </c>
      <c r="Q3660" s="6" t="s">
        <v>91</v>
      </c>
      <c r="R3660" s="5">
        <v>1</v>
      </c>
      <c r="S3660" s="5">
        <v>0</v>
      </c>
      <c r="T3660" s="5" t="s">
        <v>93</v>
      </c>
      <c r="U3660" s="5" t="s">
        <v>105</v>
      </c>
    </row>
    <row r="3661" spans="1:21">
      <c r="A3661" s="6" t="s">
        <v>87</v>
      </c>
      <c r="B3661" s="7">
        <v>1</v>
      </c>
      <c r="C3661" s="5">
        <v>3947</v>
      </c>
      <c r="D3661" s="5">
        <v>42</v>
      </c>
      <c r="E3661" s="8" t="s">
        <v>4900</v>
      </c>
      <c r="F3661" s="8">
        <v>42156503</v>
      </c>
      <c r="G3661" s="5" t="s">
        <v>4903</v>
      </c>
      <c r="H3661" s="5" t="s">
        <v>225</v>
      </c>
      <c r="I3661" s="6" t="s">
        <v>91</v>
      </c>
      <c r="J3661" s="6" t="s">
        <v>91</v>
      </c>
      <c r="K3661" s="6" t="s">
        <v>91</v>
      </c>
      <c r="L3661" s="6" t="s">
        <v>91</v>
      </c>
      <c r="M3661" s="5" t="s">
        <v>92</v>
      </c>
      <c r="N3661" s="6" t="s">
        <v>91</v>
      </c>
      <c r="O3661" s="6" t="s">
        <v>91</v>
      </c>
      <c r="P3661" s="6" t="s">
        <v>91</v>
      </c>
      <c r="Q3661" s="6" t="s">
        <v>91</v>
      </c>
      <c r="R3661" s="5">
        <v>1</v>
      </c>
      <c r="S3661" s="5">
        <v>0</v>
      </c>
      <c r="T3661" s="5" t="s">
        <v>93</v>
      </c>
      <c r="U3661" s="5" t="s">
        <v>105</v>
      </c>
    </row>
    <row r="3662" spans="1:21">
      <c r="A3662" s="6" t="s">
        <v>87</v>
      </c>
      <c r="B3662" s="7">
        <v>1</v>
      </c>
      <c r="C3662" s="5">
        <v>3949</v>
      </c>
      <c r="D3662" s="5">
        <v>42</v>
      </c>
      <c r="E3662" s="8" t="s">
        <v>4900</v>
      </c>
      <c r="F3662" s="8">
        <v>42156504</v>
      </c>
      <c r="G3662" s="5" t="s">
        <v>4904</v>
      </c>
      <c r="H3662" s="5" t="s">
        <v>227</v>
      </c>
      <c r="I3662" s="6" t="s">
        <v>91</v>
      </c>
      <c r="J3662" s="6" t="s">
        <v>91</v>
      </c>
      <c r="K3662" s="6" t="s">
        <v>91</v>
      </c>
      <c r="L3662" s="6" t="s">
        <v>91</v>
      </c>
      <c r="M3662" s="5" t="s">
        <v>92</v>
      </c>
      <c r="N3662" s="6" t="s">
        <v>91</v>
      </c>
      <c r="O3662" s="6" t="s">
        <v>91</v>
      </c>
      <c r="P3662" s="6" t="s">
        <v>91</v>
      </c>
      <c r="Q3662" s="6" t="s">
        <v>91</v>
      </c>
      <c r="R3662" s="5">
        <v>1</v>
      </c>
      <c r="S3662" s="5">
        <v>0</v>
      </c>
      <c r="T3662" s="5" t="s">
        <v>93</v>
      </c>
      <c r="U3662" s="5" t="s">
        <v>105</v>
      </c>
    </row>
    <row r="3663" spans="1:21">
      <c r="A3663" s="6" t="s">
        <v>87</v>
      </c>
      <c r="B3663" s="7">
        <v>1</v>
      </c>
      <c r="C3663" s="5">
        <v>3950</v>
      </c>
      <c r="D3663" s="5">
        <v>42</v>
      </c>
      <c r="E3663" s="8" t="s">
        <v>4489</v>
      </c>
      <c r="F3663" s="8">
        <v>421566</v>
      </c>
      <c r="G3663" s="5" t="s">
        <v>4905</v>
      </c>
      <c r="H3663" s="5" t="s">
        <v>4698</v>
      </c>
      <c r="I3663" s="5">
        <v>10065501318</v>
      </c>
      <c r="J3663" s="6" t="s">
        <v>91</v>
      </c>
      <c r="K3663" s="6" t="s">
        <v>91</v>
      </c>
      <c r="L3663" s="6" t="s">
        <v>91</v>
      </c>
      <c r="M3663" s="5" t="s">
        <v>92</v>
      </c>
      <c r="N3663" s="6" t="s">
        <v>91</v>
      </c>
      <c r="O3663" s="6" t="s">
        <v>91</v>
      </c>
      <c r="P3663" s="6" t="s">
        <v>91</v>
      </c>
      <c r="Q3663" s="6" t="s">
        <v>91</v>
      </c>
      <c r="R3663" s="5">
        <v>1</v>
      </c>
      <c r="S3663" s="5">
        <v>0</v>
      </c>
      <c r="T3663" s="5" t="s">
        <v>93</v>
      </c>
      <c r="U3663" s="5" t="s">
        <v>105</v>
      </c>
    </row>
    <row r="3664" spans="1:21">
      <c r="A3664" s="6" t="s">
        <v>87</v>
      </c>
      <c r="B3664" s="7">
        <v>1</v>
      </c>
      <c r="C3664" s="5">
        <v>3951</v>
      </c>
      <c r="D3664" s="5">
        <v>42</v>
      </c>
      <c r="E3664" s="8" t="s">
        <v>4906</v>
      </c>
      <c r="F3664" s="8">
        <v>42156601</v>
      </c>
      <c r="G3664" s="5" t="s">
        <v>4907</v>
      </c>
      <c r="H3664" s="5" t="s">
        <v>221</v>
      </c>
      <c r="I3664" s="6" t="s">
        <v>91</v>
      </c>
      <c r="J3664" s="6" t="s">
        <v>91</v>
      </c>
      <c r="K3664" s="6" t="s">
        <v>91</v>
      </c>
      <c r="L3664" s="6" t="s">
        <v>91</v>
      </c>
      <c r="M3664" s="5" t="s">
        <v>92</v>
      </c>
      <c r="N3664" s="6" t="s">
        <v>91</v>
      </c>
      <c r="O3664" s="6" t="s">
        <v>91</v>
      </c>
      <c r="P3664" s="6" t="s">
        <v>91</v>
      </c>
      <c r="Q3664" s="6" t="s">
        <v>91</v>
      </c>
      <c r="R3664" s="5">
        <v>1</v>
      </c>
      <c r="S3664" s="5">
        <v>0</v>
      </c>
      <c r="T3664" s="5" t="s">
        <v>93</v>
      </c>
      <c r="U3664" s="5" t="s">
        <v>105</v>
      </c>
    </row>
    <row r="3665" spans="1:21">
      <c r="A3665" s="6" t="s">
        <v>87</v>
      </c>
      <c r="B3665" s="7">
        <v>1</v>
      </c>
      <c r="C3665" s="5">
        <v>3952</v>
      </c>
      <c r="D3665" s="5">
        <v>42</v>
      </c>
      <c r="E3665" s="8" t="s">
        <v>4906</v>
      </c>
      <c r="F3665" s="8">
        <v>42156602</v>
      </c>
      <c r="G3665" s="5" t="s">
        <v>4908</v>
      </c>
      <c r="H3665" s="5" t="s">
        <v>223</v>
      </c>
      <c r="I3665" s="6" t="s">
        <v>91</v>
      </c>
      <c r="J3665" s="6" t="s">
        <v>91</v>
      </c>
      <c r="K3665" s="6" t="s">
        <v>91</v>
      </c>
      <c r="L3665" s="6" t="s">
        <v>91</v>
      </c>
      <c r="M3665" s="5" t="s">
        <v>92</v>
      </c>
      <c r="N3665" s="6" t="s">
        <v>91</v>
      </c>
      <c r="O3665" s="6" t="s">
        <v>91</v>
      </c>
      <c r="P3665" s="6" t="s">
        <v>91</v>
      </c>
      <c r="Q3665" s="6" t="s">
        <v>91</v>
      </c>
      <c r="R3665" s="5">
        <v>1</v>
      </c>
      <c r="S3665" s="5">
        <v>0</v>
      </c>
      <c r="T3665" s="5" t="s">
        <v>93</v>
      </c>
      <c r="U3665" s="5" t="s">
        <v>105</v>
      </c>
    </row>
    <row r="3666" spans="1:21">
      <c r="A3666" s="6" t="s">
        <v>87</v>
      </c>
      <c r="B3666" s="7">
        <v>1</v>
      </c>
      <c r="C3666" s="5">
        <v>3953</v>
      </c>
      <c r="D3666" s="5">
        <v>42</v>
      </c>
      <c r="E3666" s="8" t="s">
        <v>4906</v>
      </c>
      <c r="F3666" s="8">
        <v>42156603</v>
      </c>
      <c r="G3666" s="5" t="s">
        <v>4909</v>
      </c>
      <c r="H3666" s="5" t="s">
        <v>225</v>
      </c>
      <c r="I3666" s="6" t="s">
        <v>91</v>
      </c>
      <c r="J3666" s="6" t="s">
        <v>91</v>
      </c>
      <c r="K3666" s="6" t="s">
        <v>91</v>
      </c>
      <c r="L3666" s="6" t="s">
        <v>91</v>
      </c>
      <c r="M3666" s="5" t="s">
        <v>92</v>
      </c>
      <c r="N3666" s="6" t="s">
        <v>91</v>
      </c>
      <c r="O3666" s="6" t="s">
        <v>91</v>
      </c>
      <c r="P3666" s="6" t="s">
        <v>91</v>
      </c>
      <c r="Q3666" s="6" t="s">
        <v>91</v>
      </c>
      <c r="R3666" s="5">
        <v>1</v>
      </c>
      <c r="S3666" s="5">
        <v>0</v>
      </c>
      <c r="T3666" s="5" t="s">
        <v>93</v>
      </c>
      <c r="U3666" s="5" t="s">
        <v>105</v>
      </c>
    </row>
    <row r="3667" spans="1:21">
      <c r="A3667" s="6" t="s">
        <v>87</v>
      </c>
      <c r="B3667" s="7">
        <v>1</v>
      </c>
      <c r="C3667" s="5">
        <v>3955</v>
      </c>
      <c r="D3667" s="5">
        <v>42</v>
      </c>
      <c r="E3667" s="8" t="s">
        <v>4906</v>
      </c>
      <c r="F3667" s="8">
        <v>42156604</v>
      </c>
      <c r="G3667" s="5" t="s">
        <v>4910</v>
      </c>
      <c r="H3667" s="5" t="s">
        <v>227</v>
      </c>
      <c r="I3667" s="6" t="s">
        <v>91</v>
      </c>
      <c r="J3667" s="6" t="s">
        <v>91</v>
      </c>
      <c r="K3667" s="6" t="s">
        <v>91</v>
      </c>
      <c r="L3667" s="6" t="s">
        <v>91</v>
      </c>
      <c r="M3667" s="5" t="s">
        <v>92</v>
      </c>
      <c r="N3667" s="6" t="s">
        <v>91</v>
      </c>
      <c r="O3667" s="6" t="s">
        <v>91</v>
      </c>
      <c r="P3667" s="6" t="s">
        <v>91</v>
      </c>
      <c r="Q3667" s="6" t="s">
        <v>91</v>
      </c>
      <c r="R3667" s="5">
        <v>1</v>
      </c>
      <c r="S3667" s="5">
        <v>0</v>
      </c>
      <c r="T3667" s="5" t="s">
        <v>93</v>
      </c>
      <c r="U3667" s="5" t="s">
        <v>105</v>
      </c>
    </row>
    <row r="3668" spans="1:21">
      <c r="A3668" s="6" t="s">
        <v>87</v>
      </c>
      <c r="B3668" s="7">
        <v>1</v>
      </c>
      <c r="C3668" s="5">
        <v>3956</v>
      </c>
      <c r="D3668" s="5">
        <v>42</v>
      </c>
      <c r="E3668" s="8" t="s">
        <v>4489</v>
      </c>
      <c r="F3668" s="8">
        <v>421567</v>
      </c>
      <c r="G3668" s="5" t="s">
        <v>4911</v>
      </c>
      <c r="H3668" s="5" t="s">
        <v>4558</v>
      </c>
      <c r="I3668" s="5">
        <v>10065501310</v>
      </c>
      <c r="J3668" s="6" t="s">
        <v>91</v>
      </c>
      <c r="K3668" s="6" t="s">
        <v>91</v>
      </c>
      <c r="L3668" s="6" t="s">
        <v>91</v>
      </c>
      <c r="M3668" s="5" t="s">
        <v>92</v>
      </c>
      <c r="N3668" s="6" t="s">
        <v>91</v>
      </c>
      <c r="O3668" s="6" t="s">
        <v>91</v>
      </c>
      <c r="P3668" s="6" t="s">
        <v>91</v>
      </c>
      <c r="Q3668" s="6" t="s">
        <v>91</v>
      </c>
      <c r="R3668" s="5">
        <v>1</v>
      </c>
      <c r="S3668" s="5">
        <v>0</v>
      </c>
      <c r="T3668" s="5" t="s">
        <v>93</v>
      </c>
      <c r="U3668" s="5" t="s">
        <v>105</v>
      </c>
    </row>
    <row r="3669" spans="1:21">
      <c r="A3669" s="6" t="s">
        <v>87</v>
      </c>
      <c r="B3669" s="7">
        <v>1</v>
      </c>
      <c r="C3669" s="5">
        <v>3957</v>
      </c>
      <c r="D3669" s="5">
        <v>42</v>
      </c>
      <c r="E3669" s="8" t="s">
        <v>4912</v>
      </c>
      <c r="F3669" s="8">
        <v>42156701</v>
      </c>
      <c r="G3669" s="5" t="s">
        <v>4913</v>
      </c>
      <c r="H3669" s="5" t="s">
        <v>221</v>
      </c>
      <c r="I3669" s="6" t="s">
        <v>91</v>
      </c>
      <c r="J3669" s="6" t="s">
        <v>91</v>
      </c>
      <c r="K3669" s="6" t="s">
        <v>91</v>
      </c>
      <c r="L3669" s="6" t="s">
        <v>91</v>
      </c>
      <c r="M3669" s="5" t="s">
        <v>92</v>
      </c>
      <c r="N3669" s="6" t="s">
        <v>91</v>
      </c>
      <c r="O3669" s="6" t="s">
        <v>91</v>
      </c>
      <c r="P3669" s="6" t="s">
        <v>91</v>
      </c>
      <c r="Q3669" s="6" t="s">
        <v>91</v>
      </c>
      <c r="R3669" s="5">
        <v>1</v>
      </c>
      <c r="S3669" s="5">
        <v>0</v>
      </c>
      <c r="T3669" s="5" t="s">
        <v>93</v>
      </c>
      <c r="U3669" s="5" t="s">
        <v>105</v>
      </c>
    </row>
    <row r="3670" spans="1:21">
      <c r="A3670" s="6" t="s">
        <v>87</v>
      </c>
      <c r="B3670" s="7">
        <v>1</v>
      </c>
      <c r="C3670" s="5">
        <v>3958</v>
      </c>
      <c r="D3670" s="5">
        <v>42</v>
      </c>
      <c r="E3670" s="8" t="s">
        <v>4912</v>
      </c>
      <c r="F3670" s="8">
        <v>42156702</v>
      </c>
      <c r="G3670" s="5" t="s">
        <v>4914</v>
      </c>
      <c r="H3670" s="5" t="s">
        <v>223</v>
      </c>
      <c r="I3670" s="6" t="s">
        <v>91</v>
      </c>
      <c r="J3670" s="6" t="s">
        <v>91</v>
      </c>
      <c r="K3670" s="6" t="s">
        <v>91</v>
      </c>
      <c r="L3670" s="6" t="s">
        <v>91</v>
      </c>
      <c r="M3670" s="5" t="s">
        <v>92</v>
      </c>
      <c r="N3670" s="6" t="s">
        <v>91</v>
      </c>
      <c r="O3670" s="6" t="s">
        <v>91</v>
      </c>
      <c r="P3670" s="6" t="s">
        <v>91</v>
      </c>
      <c r="Q3670" s="6" t="s">
        <v>91</v>
      </c>
      <c r="R3670" s="5">
        <v>1</v>
      </c>
      <c r="S3670" s="5">
        <v>0</v>
      </c>
      <c r="T3670" s="5" t="s">
        <v>93</v>
      </c>
      <c r="U3670" s="5" t="s">
        <v>105</v>
      </c>
    </row>
    <row r="3671" spans="1:21">
      <c r="A3671" s="6" t="s">
        <v>87</v>
      </c>
      <c r="B3671" s="7">
        <v>1</v>
      </c>
      <c r="C3671" s="5">
        <v>3959</v>
      </c>
      <c r="D3671" s="5">
        <v>42</v>
      </c>
      <c r="E3671" s="8" t="s">
        <v>4912</v>
      </c>
      <c r="F3671" s="8">
        <v>42156703</v>
      </c>
      <c r="G3671" s="5" t="s">
        <v>4915</v>
      </c>
      <c r="H3671" s="5" t="s">
        <v>225</v>
      </c>
      <c r="I3671" s="6" t="s">
        <v>91</v>
      </c>
      <c r="J3671" s="6" t="s">
        <v>91</v>
      </c>
      <c r="K3671" s="6" t="s">
        <v>91</v>
      </c>
      <c r="L3671" s="6" t="s">
        <v>91</v>
      </c>
      <c r="M3671" s="5" t="s">
        <v>92</v>
      </c>
      <c r="N3671" s="6" t="s">
        <v>91</v>
      </c>
      <c r="O3671" s="6" t="s">
        <v>91</v>
      </c>
      <c r="P3671" s="6" t="s">
        <v>91</v>
      </c>
      <c r="Q3671" s="6" t="s">
        <v>91</v>
      </c>
      <c r="R3671" s="5">
        <v>1</v>
      </c>
      <c r="S3671" s="5">
        <v>0</v>
      </c>
      <c r="T3671" s="5" t="s">
        <v>93</v>
      </c>
      <c r="U3671" s="5" t="s">
        <v>105</v>
      </c>
    </row>
    <row r="3672" spans="1:21">
      <c r="A3672" s="6" t="s">
        <v>87</v>
      </c>
      <c r="B3672" s="7">
        <v>1</v>
      </c>
      <c r="C3672" s="5">
        <v>3961</v>
      </c>
      <c r="D3672" s="5">
        <v>42</v>
      </c>
      <c r="E3672" s="8" t="s">
        <v>4912</v>
      </c>
      <c r="F3672" s="8">
        <v>42156704</v>
      </c>
      <c r="G3672" s="5" t="s">
        <v>4916</v>
      </c>
      <c r="H3672" s="5" t="s">
        <v>227</v>
      </c>
      <c r="I3672" s="6" t="s">
        <v>91</v>
      </c>
      <c r="J3672" s="6" t="s">
        <v>91</v>
      </c>
      <c r="K3672" s="6" t="s">
        <v>91</v>
      </c>
      <c r="L3672" s="6" t="s">
        <v>91</v>
      </c>
      <c r="M3672" s="5" t="s">
        <v>92</v>
      </c>
      <c r="N3672" s="6" t="s">
        <v>91</v>
      </c>
      <c r="O3672" s="6" t="s">
        <v>91</v>
      </c>
      <c r="P3672" s="6" t="s">
        <v>91</v>
      </c>
      <c r="Q3672" s="6" t="s">
        <v>91</v>
      </c>
      <c r="R3672" s="5">
        <v>1</v>
      </c>
      <c r="S3672" s="5">
        <v>0</v>
      </c>
      <c r="T3672" s="5" t="s">
        <v>93</v>
      </c>
      <c r="U3672" s="5" t="s">
        <v>105</v>
      </c>
    </row>
    <row r="3673" spans="1:21">
      <c r="A3673" s="6" t="s">
        <v>87</v>
      </c>
      <c r="B3673" s="7">
        <v>1</v>
      </c>
      <c r="C3673" s="5">
        <v>3962</v>
      </c>
      <c r="D3673" s="5">
        <v>42</v>
      </c>
      <c r="E3673" s="8" t="s">
        <v>4489</v>
      </c>
      <c r="F3673" s="8">
        <v>421568</v>
      </c>
      <c r="G3673" s="5" t="s">
        <v>4917</v>
      </c>
      <c r="H3673" s="5" t="s">
        <v>4495</v>
      </c>
      <c r="I3673" s="6" t="s">
        <v>91</v>
      </c>
      <c r="J3673" s="6" t="s">
        <v>91</v>
      </c>
      <c r="K3673" s="6" t="s">
        <v>91</v>
      </c>
      <c r="L3673" s="6" t="s">
        <v>91</v>
      </c>
      <c r="M3673" s="5" t="s">
        <v>92</v>
      </c>
      <c r="N3673" s="6" t="s">
        <v>91</v>
      </c>
      <c r="O3673" s="6" t="s">
        <v>91</v>
      </c>
      <c r="P3673" s="6" t="s">
        <v>91</v>
      </c>
      <c r="Q3673" s="6" t="s">
        <v>91</v>
      </c>
      <c r="R3673" s="5">
        <v>1</v>
      </c>
      <c r="S3673" s="5">
        <v>0</v>
      </c>
      <c r="T3673" s="5" t="s">
        <v>93</v>
      </c>
      <c r="U3673" s="5" t="s">
        <v>105</v>
      </c>
    </row>
    <row r="3674" spans="1:21">
      <c r="A3674" s="6" t="s">
        <v>87</v>
      </c>
      <c r="B3674" s="7">
        <v>1</v>
      </c>
      <c r="C3674" s="5">
        <v>3963</v>
      </c>
      <c r="D3674" s="5">
        <v>42</v>
      </c>
      <c r="E3674" s="8" t="s">
        <v>4918</v>
      </c>
      <c r="F3674" s="8">
        <v>42156801</v>
      </c>
      <c r="G3674" s="5" t="s">
        <v>4919</v>
      </c>
      <c r="H3674" s="5" t="s">
        <v>221</v>
      </c>
      <c r="I3674" s="6" t="s">
        <v>91</v>
      </c>
      <c r="J3674" s="6" t="s">
        <v>91</v>
      </c>
      <c r="K3674" s="6" t="s">
        <v>91</v>
      </c>
      <c r="L3674" s="6" t="s">
        <v>91</v>
      </c>
      <c r="M3674" s="5" t="s">
        <v>92</v>
      </c>
      <c r="N3674" s="6" t="s">
        <v>91</v>
      </c>
      <c r="O3674" s="6" t="s">
        <v>91</v>
      </c>
      <c r="P3674" s="6" t="s">
        <v>91</v>
      </c>
      <c r="Q3674" s="6" t="s">
        <v>91</v>
      </c>
      <c r="R3674" s="5">
        <v>1</v>
      </c>
      <c r="S3674" s="5">
        <v>0</v>
      </c>
      <c r="T3674" s="5" t="s">
        <v>93</v>
      </c>
      <c r="U3674" s="5" t="s">
        <v>105</v>
      </c>
    </row>
    <row r="3675" spans="1:21">
      <c r="A3675" s="6" t="s">
        <v>87</v>
      </c>
      <c r="B3675" s="7">
        <v>1</v>
      </c>
      <c r="C3675" s="5">
        <v>3964</v>
      </c>
      <c r="D3675" s="5">
        <v>42</v>
      </c>
      <c r="E3675" s="8" t="s">
        <v>4918</v>
      </c>
      <c r="F3675" s="8">
        <v>42156802</v>
      </c>
      <c r="G3675" s="5" t="s">
        <v>4920</v>
      </c>
      <c r="H3675" s="5" t="s">
        <v>223</v>
      </c>
      <c r="I3675" s="6" t="s">
        <v>91</v>
      </c>
      <c r="J3675" s="6" t="s">
        <v>91</v>
      </c>
      <c r="K3675" s="6" t="s">
        <v>91</v>
      </c>
      <c r="L3675" s="6" t="s">
        <v>91</v>
      </c>
      <c r="M3675" s="5" t="s">
        <v>92</v>
      </c>
      <c r="N3675" s="6" t="s">
        <v>91</v>
      </c>
      <c r="O3675" s="6" t="s">
        <v>91</v>
      </c>
      <c r="P3675" s="6" t="s">
        <v>91</v>
      </c>
      <c r="Q3675" s="6" t="s">
        <v>91</v>
      </c>
      <c r="R3675" s="5">
        <v>1</v>
      </c>
      <c r="S3675" s="5">
        <v>0</v>
      </c>
      <c r="T3675" s="5" t="s">
        <v>93</v>
      </c>
      <c r="U3675" s="5" t="s">
        <v>105</v>
      </c>
    </row>
    <row r="3676" spans="1:21">
      <c r="A3676" s="6" t="s">
        <v>87</v>
      </c>
      <c r="B3676" s="7">
        <v>1</v>
      </c>
      <c r="C3676" s="5">
        <v>3965</v>
      </c>
      <c r="D3676" s="5">
        <v>42</v>
      </c>
      <c r="E3676" s="8" t="s">
        <v>4918</v>
      </c>
      <c r="F3676" s="8">
        <v>42156803</v>
      </c>
      <c r="G3676" s="5" t="s">
        <v>4921</v>
      </c>
      <c r="H3676" s="5" t="s">
        <v>225</v>
      </c>
      <c r="I3676" s="6" t="s">
        <v>91</v>
      </c>
      <c r="J3676" s="6" t="s">
        <v>91</v>
      </c>
      <c r="K3676" s="6" t="s">
        <v>91</v>
      </c>
      <c r="L3676" s="6" t="s">
        <v>91</v>
      </c>
      <c r="M3676" s="5" t="s">
        <v>92</v>
      </c>
      <c r="N3676" s="6" t="s">
        <v>91</v>
      </c>
      <c r="O3676" s="6" t="s">
        <v>91</v>
      </c>
      <c r="P3676" s="6" t="s">
        <v>91</v>
      </c>
      <c r="Q3676" s="6" t="s">
        <v>91</v>
      </c>
      <c r="R3676" s="5">
        <v>1</v>
      </c>
      <c r="S3676" s="5">
        <v>0</v>
      </c>
      <c r="T3676" s="5" t="s">
        <v>93</v>
      </c>
      <c r="U3676" s="5" t="s">
        <v>105</v>
      </c>
    </row>
    <row r="3677" spans="1:21">
      <c r="A3677" s="6" t="s">
        <v>87</v>
      </c>
      <c r="B3677" s="7">
        <v>1</v>
      </c>
      <c r="C3677" s="5">
        <v>3966</v>
      </c>
      <c r="D3677" s="5">
        <v>42</v>
      </c>
      <c r="E3677" s="8" t="s">
        <v>4918</v>
      </c>
      <c r="F3677" s="8">
        <v>42156804</v>
      </c>
      <c r="G3677" s="5" t="s">
        <v>4922</v>
      </c>
      <c r="H3677" s="5" t="s">
        <v>227</v>
      </c>
      <c r="I3677" s="6" t="s">
        <v>91</v>
      </c>
      <c r="J3677" s="6" t="s">
        <v>91</v>
      </c>
      <c r="K3677" s="6" t="s">
        <v>91</v>
      </c>
      <c r="L3677" s="6" t="s">
        <v>91</v>
      </c>
      <c r="M3677" s="5" t="s">
        <v>92</v>
      </c>
      <c r="N3677" s="6" t="s">
        <v>91</v>
      </c>
      <c r="O3677" s="6" t="s">
        <v>91</v>
      </c>
      <c r="P3677" s="6" t="s">
        <v>91</v>
      </c>
      <c r="Q3677" s="6" t="s">
        <v>91</v>
      </c>
      <c r="R3677" s="5">
        <v>1</v>
      </c>
      <c r="S3677" s="5">
        <v>0</v>
      </c>
      <c r="T3677" s="5" t="s">
        <v>93</v>
      </c>
      <c r="U3677" s="5" t="s">
        <v>105</v>
      </c>
    </row>
    <row r="3678" spans="1:21">
      <c r="A3678" s="6" t="s">
        <v>87</v>
      </c>
      <c r="B3678" s="7">
        <v>1</v>
      </c>
      <c r="C3678" s="5">
        <v>3967</v>
      </c>
      <c r="D3678" s="5">
        <v>42</v>
      </c>
      <c r="E3678" s="8" t="s">
        <v>4489</v>
      </c>
      <c r="F3678" s="8">
        <v>421569</v>
      </c>
      <c r="G3678" s="5" t="s">
        <v>4923</v>
      </c>
      <c r="H3678" s="5" t="s">
        <v>4523</v>
      </c>
      <c r="I3678" s="6" t="s">
        <v>91</v>
      </c>
      <c r="J3678" s="6" t="s">
        <v>91</v>
      </c>
      <c r="K3678" s="6" t="s">
        <v>91</v>
      </c>
      <c r="L3678" s="6" t="s">
        <v>91</v>
      </c>
      <c r="M3678" s="5" t="s">
        <v>92</v>
      </c>
      <c r="N3678" s="6" t="s">
        <v>91</v>
      </c>
      <c r="O3678" s="6" t="s">
        <v>91</v>
      </c>
      <c r="P3678" s="6" t="s">
        <v>91</v>
      </c>
      <c r="Q3678" s="6" t="s">
        <v>91</v>
      </c>
      <c r="R3678" s="5">
        <v>1</v>
      </c>
      <c r="S3678" s="5">
        <v>0</v>
      </c>
      <c r="T3678" s="5" t="s">
        <v>93</v>
      </c>
      <c r="U3678" s="5" t="s">
        <v>105</v>
      </c>
    </row>
    <row r="3679" spans="1:21">
      <c r="A3679" s="6" t="s">
        <v>87</v>
      </c>
      <c r="B3679" s="7">
        <v>1</v>
      </c>
      <c r="C3679" s="5">
        <v>3968</v>
      </c>
      <c r="D3679" s="5">
        <v>42</v>
      </c>
      <c r="E3679" s="8" t="s">
        <v>4924</v>
      </c>
      <c r="F3679" s="8">
        <v>42156901</v>
      </c>
      <c r="G3679" s="5" t="s">
        <v>4925</v>
      </c>
      <c r="H3679" s="5" t="s">
        <v>221</v>
      </c>
      <c r="I3679" s="6" t="s">
        <v>91</v>
      </c>
      <c r="J3679" s="6" t="s">
        <v>91</v>
      </c>
      <c r="K3679" s="6" t="s">
        <v>91</v>
      </c>
      <c r="L3679" s="6" t="s">
        <v>91</v>
      </c>
      <c r="M3679" s="5" t="s">
        <v>92</v>
      </c>
      <c r="N3679" s="6" t="s">
        <v>91</v>
      </c>
      <c r="O3679" s="6" t="s">
        <v>91</v>
      </c>
      <c r="P3679" s="6" t="s">
        <v>91</v>
      </c>
      <c r="Q3679" s="6" t="s">
        <v>91</v>
      </c>
      <c r="R3679" s="5">
        <v>1</v>
      </c>
      <c r="S3679" s="5">
        <v>0</v>
      </c>
      <c r="T3679" s="5" t="s">
        <v>93</v>
      </c>
      <c r="U3679" s="5" t="s">
        <v>105</v>
      </c>
    </row>
    <row r="3680" spans="1:21">
      <c r="A3680" s="6" t="s">
        <v>87</v>
      </c>
      <c r="B3680" s="7">
        <v>1</v>
      </c>
      <c r="C3680" s="5">
        <v>3969</v>
      </c>
      <c r="D3680" s="5">
        <v>42</v>
      </c>
      <c r="E3680" s="8" t="s">
        <v>4924</v>
      </c>
      <c r="F3680" s="8">
        <v>42156902</v>
      </c>
      <c r="G3680" s="5" t="s">
        <v>4926</v>
      </c>
      <c r="H3680" s="5" t="s">
        <v>223</v>
      </c>
      <c r="I3680" s="6" t="s">
        <v>91</v>
      </c>
      <c r="J3680" s="6" t="s">
        <v>91</v>
      </c>
      <c r="K3680" s="6" t="s">
        <v>91</v>
      </c>
      <c r="L3680" s="6" t="s">
        <v>91</v>
      </c>
      <c r="M3680" s="5" t="s">
        <v>92</v>
      </c>
      <c r="N3680" s="6" t="s">
        <v>91</v>
      </c>
      <c r="O3680" s="6" t="s">
        <v>91</v>
      </c>
      <c r="P3680" s="6" t="s">
        <v>91</v>
      </c>
      <c r="Q3680" s="6" t="s">
        <v>91</v>
      </c>
      <c r="R3680" s="5">
        <v>1</v>
      </c>
      <c r="S3680" s="5">
        <v>0</v>
      </c>
      <c r="T3680" s="5" t="s">
        <v>93</v>
      </c>
      <c r="U3680" s="5" t="s">
        <v>105</v>
      </c>
    </row>
    <row r="3681" spans="1:21">
      <c r="A3681" s="6" t="s">
        <v>87</v>
      </c>
      <c r="B3681" s="7">
        <v>1</v>
      </c>
      <c r="C3681" s="5">
        <v>3970</v>
      </c>
      <c r="D3681" s="5">
        <v>42</v>
      </c>
      <c r="E3681" s="8" t="s">
        <v>4924</v>
      </c>
      <c r="F3681" s="8">
        <v>42156903</v>
      </c>
      <c r="G3681" s="5" t="s">
        <v>4927</v>
      </c>
      <c r="H3681" s="5" t="s">
        <v>225</v>
      </c>
      <c r="I3681" s="6" t="s">
        <v>91</v>
      </c>
      <c r="J3681" s="6" t="s">
        <v>91</v>
      </c>
      <c r="K3681" s="6" t="s">
        <v>91</v>
      </c>
      <c r="L3681" s="6" t="s">
        <v>91</v>
      </c>
      <c r="M3681" s="5" t="s">
        <v>92</v>
      </c>
      <c r="N3681" s="6" t="s">
        <v>91</v>
      </c>
      <c r="O3681" s="6" t="s">
        <v>91</v>
      </c>
      <c r="P3681" s="6" t="s">
        <v>91</v>
      </c>
      <c r="Q3681" s="6" t="s">
        <v>91</v>
      </c>
      <c r="R3681" s="5">
        <v>1</v>
      </c>
      <c r="S3681" s="5">
        <v>0</v>
      </c>
      <c r="T3681" s="5" t="s">
        <v>93</v>
      </c>
      <c r="U3681" s="5" t="s">
        <v>105</v>
      </c>
    </row>
    <row r="3682" spans="1:21">
      <c r="A3682" s="6" t="s">
        <v>87</v>
      </c>
      <c r="B3682" s="7">
        <v>1</v>
      </c>
      <c r="C3682" s="5">
        <v>3971</v>
      </c>
      <c r="D3682" s="5">
        <v>42</v>
      </c>
      <c r="E3682" s="8" t="s">
        <v>4924</v>
      </c>
      <c r="F3682" s="8">
        <v>42156904</v>
      </c>
      <c r="G3682" s="5" t="s">
        <v>4928</v>
      </c>
      <c r="H3682" s="5" t="s">
        <v>227</v>
      </c>
      <c r="I3682" s="6" t="s">
        <v>91</v>
      </c>
      <c r="J3682" s="6" t="s">
        <v>91</v>
      </c>
      <c r="K3682" s="6" t="s">
        <v>91</v>
      </c>
      <c r="L3682" s="6" t="s">
        <v>91</v>
      </c>
      <c r="M3682" s="5" t="s">
        <v>92</v>
      </c>
      <c r="N3682" s="6" t="s">
        <v>91</v>
      </c>
      <c r="O3682" s="6" t="s">
        <v>91</v>
      </c>
      <c r="P3682" s="6" t="s">
        <v>91</v>
      </c>
      <c r="Q3682" s="6" t="s">
        <v>91</v>
      </c>
      <c r="R3682" s="5">
        <v>1</v>
      </c>
      <c r="S3682" s="5">
        <v>0</v>
      </c>
      <c r="T3682" s="5" t="s">
        <v>93</v>
      </c>
      <c r="U3682" s="5" t="s">
        <v>105</v>
      </c>
    </row>
    <row r="3683" spans="1:21">
      <c r="A3683" s="6" t="s">
        <v>87</v>
      </c>
      <c r="B3683" s="7">
        <v>1</v>
      </c>
      <c r="C3683" s="5">
        <v>3972</v>
      </c>
      <c r="D3683" s="5">
        <v>42</v>
      </c>
      <c r="E3683" s="8" t="s">
        <v>4489</v>
      </c>
      <c r="F3683" s="8">
        <v>421570</v>
      </c>
      <c r="G3683" s="5" t="s">
        <v>4929</v>
      </c>
      <c r="H3683" s="5" t="s">
        <v>4593</v>
      </c>
      <c r="I3683" s="5">
        <v>10065500411</v>
      </c>
      <c r="J3683" s="6" t="s">
        <v>91</v>
      </c>
      <c r="K3683" s="6" t="s">
        <v>91</v>
      </c>
      <c r="L3683" s="6" t="s">
        <v>91</v>
      </c>
      <c r="M3683" s="5" t="s">
        <v>92</v>
      </c>
      <c r="N3683" s="6" t="s">
        <v>91</v>
      </c>
      <c r="O3683" s="6" t="s">
        <v>91</v>
      </c>
      <c r="P3683" s="6" t="s">
        <v>91</v>
      </c>
      <c r="Q3683" s="6" t="s">
        <v>91</v>
      </c>
      <c r="R3683" s="5">
        <v>1</v>
      </c>
      <c r="S3683" s="5">
        <v>0</v>
      </c>
      <c r="T3683" s="5" t="s">
        <v>93</v>
      </c>
      <c r="U3683" s="5" t="s">
        <v>105</v>
      </c>
    </row>
    <row r="3684" spans="1:21">
      <c r="A3684" s="6" t="s">
        <v>87</v>
      </c>
      <c r="B3684" s="7">
        <v>1</v>
      </c>
      <c r="C3684" s="5">
        <v>3973</v>
      </c>
      <c r="D3684" s="5">
        <v>42</v>
      </c>
      <c r="E3684" s="8" t="s">
        <v>4930</v>
      </c>
      <c r="F3684" s="8">
        <v>42157001</v>
      </c>
      <c r="G3684" s="5" t="s">
        <v>4931</v>
      </c>
      <c r="H3684" s="5" t="s">
        <v>221</v>
      </c>
      <c r="I3684" s="6" t="s">
        <v>91</v>
      </c>
      <c r="J3684" s="6" t="s">
        <v>91</v>
      </c>
      <c r="K3684" s="6" t="s">
        <v>91</v>
      </c>
      <c r="L3684" s="6" t="s">
        <v>91</v>
      </c>
      <c r="M3684" s="5" t="s">
        <v>92</v>
      </c>
      <c r="N3684" s="6" t="s">
        <v>91</v>
      </c>
      <c r="O3684" s="6" t="s">
        <v>91</v>
      </c>
      <c r="P3684" s="6" t="s">
        <v>91</v>
      </c>
      <c r="Q3684" s="6" t="s">
        <v>91</v>
      </c>
      <c r="R3684" s="5">
        <v>1</v>
      </c>
      <c r="S3684" s="5">
        <v>0</v>
      </c>
      <c r="T3684" s="5" t="s">
        <v>93</v>
      </c>
      <c r="U3684" s="5" t="s">
        <v>105</v>
      </c>
    </row>
    <row r="3685" spans="1:21">
      <c r="A3685" s="6" t="s">
        <v>87</v>
      </c>
      <c r="B3685" s="7">
        <v>1</v>
      </c>
      <c r="C3685" s="5">
        <v>3974</v>
      </c>
      <c r="D3685" s="5">
        <v>42</v>
      </c>
      <c r="E3685" s="8" t="s">
        <v>4930</v>
      </c>
      <c r="F3685" s="8">
        <v>42157002</v>
      </c>
      <c r="G3685" s="5" t="s">
        <v>4932</v>
      </c>
      <c r="H3685" s="5" t="s">
        <v>223</v>
      </c>
      <c r="I3685" s="6" t="s">
        <v>91</v>
      </c>
      <c r="J3685" s="6" t="s">
        <v>91</v>
      </c>
      <c r="K3685" s="6" t="s">
        <v>91</v>
      </c>
      <c r="L3685" s="6" t="s">
        <v>91</v>
      </c>
      <c r="M3685" s="5" t="s">
        <v>92</v>
      </c>
      <c r="N3685" s="6" t="s">
        <v>91</v>
      </c>
      <c r="O3685" s="6" t="s">
        <v>91</v>
      </c>
      <c r="P3685" s="6" t="s">
        <v>91</v>
      </c>
      <c r="Q3685" s="6" t="s">
        <v>91</v>
      </c>
      <c r="R3685" s="5">
        <v>1</v>
      </c>
      <c r="S3685" s="5">
        <v>0</v>
      </c>
      <c r="T3685" s="5" t="s">
        <v>93</v>
      </c>
      <c r="U3685" s="5" t="s">
        <v>105</v>
      </c>
    </row>
    <row r="3686" spans="1:21">
      <c r="A3686" s="6" t="s">
        <v>87</v>
      </c>
      <c r="B3686" s="7">
        <v>1</v>
      </c>
      <c r="C3686" s="5">
        <v>3975</v>
      </c>
      <c r="D3686" s="5">
        <v>42</v>
      </c>
      <c r="E3686" s="8" t="s">
        <v>4930</v>
      </c>
      <c r="F3686" s="8">
        <v>42157003</v>
      </c>
      <c r="G3686" s="5" t="s">
        <v>4933</v>
      </c>
      <c r="H3686" s="5" t="s">
        <v>225</v>
      </c>
      <c r="I3686" s="6" t="s">
        <v>91</v>
      </c>
      <c r="J3686" s="6" t="s">
        <v>91</v>
      </c>
      <c r="K3686" s="6" t="s">
        <v>91</v>
      </c>
      <c r="L3686" s="6" t="s">
        <v>91</v>
      </c>
      <c r="M3686" s="5" t="s">
        <v>92</v>
      </c>
      <c r="N3686" s="6" t="s">
        <v>91</v>
      </c>
      <c r="O3686" s="6" t="s">
        <v>91</v>
      </c>
      <c r="P3686" s="6" t="s">
        <v>91</v>
      </c>
      <c r="Q3686" s="6" t="s">
        <v>91</v>
      </c>
      <c r="R3686" s="5">
        <v>1</v>
      </c>
      <c r="S3686" s="5">
        <v>0</v>
      </c>
      <c r="T3686" s="5" t="s">
        <v>93</v>
      </c>
      <c r="U3686" s="5" t="s">
        <v>105</v>
      </c>
    </row>
    <row r="3687" spans="1:21">
      <c r="A3687" s="6" t="s">
        <v>87</v>
      </c>
      <c r="B3687" s="7">
        <v>1</v>
      </c>
      <c r="C3687" s="5">
        <v>3977</v>
      </c>
      <c r="D3687" s="5">
        <v>42</v>
      </c>
      <c r="E3687" s="8" t="s">
        <v>4930</v>
      </c>
      <c r="F3687" s="8">
        <v>42157004</v>
      </c>
      <c r="G3687" s="5" t="s">
        <v>4934</v>
      </c>
      <c r="H3687" s="5" t="s">
        <v>227</v>
      </c>
      <c r="I3687" s="6" t="s">
        <v>91</v>
      </c>
      <c r="J3687" s="6" t="s">
        <v>91</v>
      </c>
      <c r="K3687" s="6" t="s">
        <v>91</v>
      </c>
      <c r="L3687" s="6" t="s">
        <v>91</v>
      </c>
      <c r="M3687" s="5" t="s">
        <v>92</v>
      </c>
      <c r="N3687" s="6" t="s">
        <v>91</v>
      </c>
      <c r="O3687" s="6" t="s">
        <v>91</v>
      </c>
      <c r="P3687" s="6" t="s">
        <v>91</v>
      </c>
      <c r="Q3687" s="6" t="s">
        <v>91</v>
      </c>
      <c r="R3687" s="5">
        <v>1</v>
      </c>
      <c r="S3687" s="5">
        <v>0</v>
      </c>
      <c r="T3687" s="5" t="s">
        <v>93</v>
      </c>
      <c r="U3687" s="5" t="s">
        <v>105</v>
      </c>
    </row>
    <row r="3688" spans="1:21">
      <c r="A3688" s="6" t="s">
        <v>87</v>
      </c>
      <c r="B3688" s="7">
        <v>1</v>
      </c>
      <c r="C3688" s="5">
        <v>3978</v>
      </c>
      <c r="D3688" s="5">
        <v>42</v>
      </c>
      <c r="E3688" s="8" t="s">
        <v>4489</v>
      </c>
      <c r="F3688" s="8">
        <v>421571</v>
      </c>
      <c r="G3688" s="5" t="s">
        <v>4935</v>
      </c>
      <c r="H3688" s="5" t="s">
        <v>4586</v>
      </c>
      <c r="I3688" s="5">
        <v>10065506892</v>
      </c>
      <c r="J3688" s="6" t="s">
        <v>91</v>
      </c>
      <c r="K3688" s="6" t="s">
        <v>91</v>
      </c>
      <c r="L3688" s="6" t="s">
        <v>91</v>
      </c>
      <c r="M3688" s="5" t="s">
        <v>92</v>
      </c>
      <c r="N3688" s="6" t="s">
        <v>91</v>
      </c>
      <c r="O3688" s="6" t="s">
        <v>91</v>
      </c>
      <c r="P3688" s="6" t="s">
        <v>91</v>
      </c>
      <c r="Q3688" s="6" t="s">
        <v>91</v>
      </c>
      <c r="R3688" s="5">
        <v>1</v>
      </c>
      <c r="S3688" s="5">
        <v>0</v>
      </c>
      <c r="T3688" s="5" t="s">
        <v>93</v>
      </c>
      <c r="U3688" s="5" t="s">
        <v>105</v>
      </c>
    </row>
    <row r="3689" spans="1:21">
      <c r="A3689" s="6" t="s">
        <v>87</v>
      </c>
      <c r="B3689" s="7">
        <v>1</v>
      </c>
      <c r="C3689" s="5">
        <v>3979</v>
      </c>
      <c r="D3689" s="5">
        <v>42</v>
      </c>
      <c r="E3689" s="8" t="s">
        <v>4936</v>
      </c>
      <c r="F3689" s="8">
        <v>42157101</v>
      </c>
      <c r="G3689" s="5" t="s">
        <v>4937</v>
      </c>
      <c r="H3689" s="5" t="s">
        <v>221</v>
      </c>
      <c r="I3689" s="6" t="s">
        <v>91</v>
      </c>
      <c r="J3689" s="6" t="s">
        <v>91</v>
      </c>
      <c r="K3689" s="6" t="s">
        <v>91</v>
      </c>
      <c r="L3689" s="6" t="s">
        <v>91</v>
      </c>
      <c r="M3689" s="5" t="s">
        <v>92</v>
      </c>
      <c r="N3689" s="6" t="s">
        <v>91</v>
      </c>
      <c r="O3689" s="6" t="s">
        <v>91</v>
      </c>
      <c r="P3689" s="6" t="s">
        <v>91</v>
      </c>
      <c r="Q3689" s="6" t="s">
        <v>91</v>
      </c>
      <c r="R3689" s="5">
        <v>1</v>
      </c>
      <c r="S3689" s="5">
        <v>0</v>
      </c>
      <c r="T3689" s="5" t="s">
        <v>93</v>
      </c>
      <c r="U3689" s="5" t="s">
        <v>105</v>
      </c>
    </row>
    <row r="3690" spans="1:21">
      <c r="A3690" s="6" t="s">
        <v>87</v>
      </c>
      <c r="B3690" s="7">
        <v>1</v>
      </c>
      <c r="C3690" s="5">
        <v>3980</v>
      </c>
      <c r="D3690" s="5">
        <v>42</v>
      </c>
      <c r="E3690" s="8" t="s">
        <v>4936</v>
      </c>
      <c r="F3690" s="8">
        <v>42157102</v>
      </c>
      <c r="G3690" s="5" t="s">
        <v>4938</v>
      </c>
      <c r="H3690" s="5" t="s">
        <v>223</v>
      </c>
      <c r="I3690" s="6" t="s">
        <v>91</v>
      </c>
      <c r="J3690" s="6" t="s">
        <v>91</v>
      </c>
      <c r="K3690" s="6" t="s">
        <v>91</v>
      </c>
      <c r="L3690" s="6" t="s">
        <v>91</v>
      </c>
      <c r="M3690" s="5" t="s">
        <v>92</v>
      </c>
      <c r="N3690" s="6" t="s">
        <v>91</v>
      </c>
      <c r="O3690" s="6" t="s">
        <v>91</v>
      </c>
      <c r="P3690" s="6" t="s">
        <v>91</v>
      </c>
      <c r="Q3690" s="6" t="s">
        <v>91</v>
      </c>
      <c r="R3690" s="5">
        <v>1</v>
      </c>
      <c r="S3690" s="5">
        <v>0</v>
      </c>
      <c r="T3690" s="5" t="s">
        <v>93</v>
      </c>
      <c r="U3690" s="5" t="s">
        <v>105</v>
      </c>
    </row>
    <row r="3691" spans="1:21">
      <c r="A3691" s="6" t="s">
        <v>87</v>
      </c>
      <c r="B3691" s="7">
        <v>1</v>
      </c>
      <c r="C3691" s="5">
        <v>3981</v>
      </c>
      <c r="D3691" s="5">
        <v>42</v>
      </c>
      <c r="E3691" s="8" t="s">
        <v>4936</v>
      </c>
      <c r="F3691" s="8">
        <v>42157103</v>
      </c>
      <c r="G3691" s="5" t="s">
        <v>4939</v>
      </c>
      <c r="H3691" s="5" t="s">
        <v>225</v>
      </c>
      <c r="I3691" s="6" t="s">
        <v>91</v>
      </c>
      <c r="J3691" s="6" t="s">
        <v>91</v>
      </c>
      <c r="K3691" s="6" t="s">
        <v>91</v>
      </c>
      <c r="L3691" s="6" t="s">
        <v>91</v>
      </c>
      <c r="M3691" s="5" t="s">
        <v>92</v>
      </c>
      <c r="N3691" s="6" t="s">
        <v>91</v>
      </c>
      <c r="O3691" s="6" t="s">
        <v>91</v>
      </c>
      <c r="P3691" s="6" t="s">
        <v>91</v>
      </c>
      <c r="Q3691" s="6" t="s">
        <v>91</v>
      </c>
      <c r="R3691" s="5">
        <v>1</v>
      </c>
      <c r="S3691" s="5">
        <v>0</v>
      </c>
      <c r="T3691" s="5" t="s">
        <v>93</v>
      </c>
      <c r="U3691" s="5" t="s">
        <v>105</v>
      </c>
    </row>
    <row r="3692" spans="1:21">
      <c r="A3692" s="6" t="s">
        <v>87</v>
      </c>
      <c r="B3692" s="7">
        <v>1</v>
      </c>
      <c r="C3692" s="5">
        <v>3982</v>
      </c>
      <c r="D3692" s="5">
        <v>42</v>
      </c>
      <c r="E3692" s="8" t="s">
        <v>4936</v>
      </c>
      <c r="F3692" s="8">
        <v>42157104</v>
      </c>
      <c r="G3692" s="5" t="s">
        <v>4940</v>
      </c>
      <c r="H3692" s="5" t="s">
        <v>227</v>
      </c>
      <c r="I3692" s="6" t="s">
        <v>91</v>
      </c>
      <c r="J3692" s="6" t="s">
        <v>91</v>
      </c>
      <c r="K3692" s="6" t="s">
        <v>91</v>
      </c>
      <c r="L3692" s="6" t="s">
        <v>91</v>
      </c>
      <c r="M3692" s="5" t="s">
        <v>92</v>
      </c>
      <c r="N3692" s="6" t="s">
        <v>91</v>
      </c>
      <c r="O3692" s="6" t="s">
        <v>91</v>
      </c>
      <c r="P3692" s="6" t="s">
        <v>91</v>
      </c>
      <c r="Q3692" s="6" t="s">
        <v>91</v>
      </c>
      <c r="R3692" s="5">
        <v>1</v>
      </c>
      <c r="S3692" s="5">
        <v>0</v>
      </c>
      <c r="T3692" s="5" t="s">
        <v>93</v>
      </c>
      <c r="U3692" s="5" t="s">
        <v>105</v>
      </c>
    </row>
    <row r="3693" spans="1:21">
      <c r="A3693" s="6" t="s">
        <v>87</v>
      </c>
      <c r="B3693" s="7">
        <v>1</v>
      </c>
      <c r="C3693" s="5">
        <v>3983</v>
      </c>
      <c r="D3693" s="5">
        <v>42</v>
      </c>
      <c r="E3693" s="8" t="s">
        <v>4489</v>
      </c>
      <c r="F3693" s="8">
        <v>421572</v>
      </c>
      <c r="G3693" s="5" t="s">
        <v>4941</v>
      </c>
      <c r="H3693" s="5" t="s">
        <v>4565</v>
      </c>
      <c r="I3693" s="5">
        <v>10065506395</v>
      </c>
      <c r="J3693" s="6" t="s">
        <v>91</v>
      </c>
      <c r="K3693" s="6" t="s">
        <v>91</v>
      </c>
      <c r="L3693" s="6" t="s">
        <v>91</v>
      </c>
      <c r="M3693" s="5" t="s">
        <v>92</v>
      </c>
      <c r="N3693" s="6" t="s">
        <v>91</v>
      </c>
      <c r="O3693" s="6" t="s">
        <v>91</v>
      </c>
      <c r="P3693" s="6" t="s">
        <v>91</v>
      </c>
      <c r="Q3693" s="6" t="s">
        <v>91</v>
      </c>
      <c r="R3693" s="5">
        <v>1</v>
      </c>
      <c r="S3693" s="5">
        <v>0</v>
      </c>
      <c r="T3693" s="5" t="s">
        <v>93</v>
      </c>
      <c r="U3693" s="5" t="s">
        <v>105</v>
      </c>
    </row>
    <row r="3694" spans="1:21">
      <c r="A3694" s="6" t="s">
        <v>87</v>
      </c>
      <c r="B3694" s="7">
        <v>1</v>
      </c>
      <c r="C3694" s="5">
        <v>3984</v>
      </c>
      <c r="D3694" s="5">
        <v>42</v>
      </c>
      <c r="E3694" s="8" t="s">
        <v>4942</v>
      </c>
      <c r="F3694" s="8">
        <v>42157201</v>
      </c>
      <c r="G3694" s="5" t="s">
        <v>4943</v>
      </c>
      <c r="H3694" s="5" t="s">
        <v>221</v>
      </c>
      <c r="I3694" s="6" t="s">
        <v>91</v>
      </c>
      <c r="J3694" s="6" t="s">
        <v>91</v>
      </c>
      <c r="K3694" s="6" t="s">
        <v>91</v>
      </c>
      <c r="L3694" s="6" t="s">
        <v>91</v>
      </c>
      <c r="M3694" s="5" t="s">
        <v>92</v>
      </c>
      <c r="N3694" s="6" t="s">
        <v>91</v>
      </c>
      <c r="O3694" s="6" t="s">
        <v>91</v>
      </c>
      <c r="P3694" s="6" t="s">
        <v>91</v>
      </c>
      <c r="Q3694" s="6" t="s">
        <v>91</v>
      </c>
      <c r="R3694" s="5">
        <v>1</v>
      </c>
      <c r="S3694" s="5">
        <v>0</v>
      </c>
      <c r="T3694" s="5" t="s">
        <v>93</v>
      </c>
      <c r="U3694" s="5" t="s">
        <v>105</v>
      </c>
    </row>
    <row r="3695" spans="1:21">
      <c r="A3695" s="6" t="s">
        <v>87</v>
      </c>
      <c r="B3695" s="7">
        <v>1</v>
      </c>
      <c r="C3695" s="5">
        <v>3985</v>
      </c>
      <c r="D3695" s="5">
        <v>42</v>
      </c>
      <c r="E3695" s="8" t="s">
        <v>4942</v>
      </c>
      <c r="F3695" s="8">
        <v>42157202</v>
      </c>
      <c r="G3695" s="5" t="s">
        <v>4944</v>
      </c>
      <c r="H3695" s="5" t="s">
        <v>223</v>
      </c>
      <c r="I3695" s="6" t="s">
        <v>91</v>
      </c>
      <c r="J3695" s="6" t="s">
        <v>91</v>
      </c>
      <c r="K3695" s="6" t="s">
        <v>91</v>
      </c>
      <c r="L3695" s="6" t="s">
        <v>91</v>
      </c>
      <c r="M3695" s="5" t="s">
        <v>92</v>
      </c>
      <c r="N3695" s="6" t="s">
        <v>91</v>
      </c>
      <c r="O3695" s="6" t="s">
        <v>91</v>
      </c>
      <c r="P3695" s="6" t="s">
        <v>91</v>
      </c>
      <c r="Q3695" s="6" t="s">
        <v>91</v>
      </c>
      <c r="R3695" s="5">
        <v>1</v>
      </c>
      <c r="S3695" s="5">
        <v>0</v>
      </c>
      <c r="T3695" s="5" t="s">
        <v>93</v>
      </c>
      <c r="U3695" s="5" t="s">
        <v>105</v>
      </c>
    </row>
    <row r="3696" spans="1:21">
      <c r="A3696" s="6" t="s">
        <v>87</v>
      </c>
      <c r="B3696" s="7">
        <v>1</v>
      </c>
      <c r="C3696" s="5">
        <v>3986</v>
      </c>
      <c r="D3696" s="5">
        <v>42</v>
      </c>
      <c r="E3696" s="8" t="s">
        <v>4942</v>
      </c>
      <c r="F3696" s="8">
        <v>42157203</v>
      </c>
      <c r="G3696" s="5" t="s">
        <v>4945</v>
      </c>
      <c r="H3696" s="5" t="s">
        <v>225</v>
      </c>
      <c r="I3696" s="6" t="s">
        <v>91</v>
      </c>
      <c r="J3696" s="6" t="s">
        <v>91</v>
      </c>
      <c r="K3696" s="6" t="s">
        <v>91</v>
      </c>
      <c r="L3696" s="6" t="s">
        <v>91</v>
      </c>
      <c r="M3696" s="5" t="s">
        <v>92</v>
      </c>
      <c r="N3696" s="6" t="s">
        <v>91</v>
      </c>
      <c r="O3696" s="6" t="s">
        <v>91</v>
      </c>
      <c r="P3696" s="6" t="s">
        <v>91</v>
      </c>
      <c r="Q3696" s="6" t="s">
        <v>91</v>
      </c>
      <c r="R3696" s="5">
        <v>1</v>
      </c>
      <c r="S3696" s="5">
        <v>0</v>
      </c>
      <c r="T3696" s="5" t="s">
        <v>93</v>
      </c>
      <c r="U3696" s="5" t="s">
        <v>105</v>
      </c>
    </row>
    <row r="3697" spans="1:21">
      <c r="A3697" s="6" t="s">
        <v>87</v>
      </c>
      <c r="B3697" s="7">
        <v>1</v>
      </c>
      <c r="C3697" s="5">
        <v>3988</v>
      </c>
      <c r="D3697" s="5">
        <v>42</v>
      </c>
      <c r="E3697" s="8" t="s">
        <v>4942</v>
      </c>
      <c r="F3697" s="8">
        <v>42157204</v>
      </c>
      <c r="G3697" s="5" t="s">
        <v>4946</v>
      </c>
      <c r="H3697" s="5" t="s">
        <v>227</v>
      </c>
      <c r="I3697" s="6" t="s">
        <v>91</v>
      </c>
      <c r="J3697" s="6" t="s">
        <v>91</v>
      </c>
      <c r="K3697" s="6" t="s">
        <v>91</v>
      </c>
      <c r="L3697" s="6" t="s">
        <v>91</v>
      </c>
      <c r="M3697" s="5" t="s">
        <v>92</v>
      </c>
      <c r="N3697" s="6" t="s">
        <v>91</v>
      </c>
      <c r="O3697" s="6" t="s">
        <v>91</v>
      </c>
      <c r="P3697" s="6" t="s">
        <v>91</v>
      </c>
      <c r="Q3697" s="6" t="s">
        <v>91</v>
      </c>
      <c r="R3697" s="5">
        <v>1</v>
      </c>
      <c r="S3697" s="5">
        <v>0</v>
      </c>
      <c r="T3697" s="5" t="s">
        <v>93</v>
      </c>
      <c r="U3697" s="5" t="s">
        <v>105</v>
      </c>
    </row>
    <row r="3698" spans="1:21">
      <c r="A3698" s="6" t="s">
        <v>87</v>
      </c>
      <c r="B3698" s="7">
        <v>1</v>
      </c>
      <c r="C3698" s="5">
        <v>3989</v>
      </c>
      <c r="D3698" s="5">
        <v>42</v>
      </c>
      <c r="E3698" s="8" t="s">
        <v>4489</v>
      </c>
      <c r="F3698" s="8">
        <v>421573</v>
      </c>
      <c r="G3698" s="5" t="s">
        <v>4947</v>
      </c>
      <c r="H3698" s="5" t="s">
        <v>4516</v>
      </c>
      <c r="I3698" s="5">
        <v>10065503093</v>
      </c>
      <c r="J3698" s="6" t="s">
        <v>91</v>
      </c>
      <c r="K3698" s="6" t="s">
        <v>91</v>
      </c>
      <c r="L3698" s="6" t="s">
        <v>91</v>
      </c>
      <c r="M3698" s="5" t="s">
        <v>92</v>
      </c>
      <c r="N3698" s="6" t="s">
        <v>91</v>
      </c>
      <c r="O3698" s="6" t="s">
        <v>91</v>
      </c>
      <c r="P3698" s="6" t="s">
        <v>91</v>
      </c>
      <c r="Q3698" s="6" t="s">
        <v>91</v>
      </c>
      <c r="R3698" s="5">
        <v>1</v>
      </c>
      <c r="S3698" s="5">
        <v>0</v>
      </c>
      <c r="T3698" s="5" t="s">
        <v>93</v>
      </c>
      <c r="U3698" s="5" t="s">
        <v>105</v>
      </c>
    </row>
    <row r="3699" spans="1:21">
      <c r="A3699" s="6" t="s">
        <v>87</v>
      </c>
      <c r="B3699" s="7">
        <v>1</v>
      </c>
      <c r="C3699" s="5">
        <v>3990</v>
      </c>
      <c r="D3699" s="5">
        <v>42</v>
      </c>
      <c r="E3699" s="8" t="s">
        <v>4948</v>
      </c>
      <c r="F3699" s="8">
        <v>42157301</v>
      </c>
      <c r="G3699" s="5" t="s">
        <v>4949</v>
      </c>
      <c r="H3699" s="5" t="s">
        <v>221</v>
      </c>
      <c r="I3699" s="6" t="s">
        <v>91</v>
      </c>
      <c r="J3699" s="6" t="s">
        <v>91</v>
      </c>
      <c r="K3699" s="6" t="s">
        <v>91</v>
      </c>
      <c r="L3699" s="6" t="s">
        <v>91</v>
      </c>
      <c r="M3699" s="5" t="s">
        <v>92</v>
      </c>
      <c r="N3699" s="6" t="s">
        <v>91</v>
      </c>
      <c r="O3699" s="6" t="s">
        <v>91</v>
      </c>
      <c r="P3699" s="6" t="s">
        <v>91</v>
      </c>
      <c r="Q3699" s="6" t="s">
        <v>91</v>
      </c>
      <c r="R3699" s="5">
        <v>1</v>
      </c>
      <c r="S3699" s="5">
        <v>0</v>
      </c>
      <c r="T3699" s="5" t="s">
        <v>93</v>
      </c>
      <c r="U3699" s="5" t="s">
        <v>105</v>
      </c>
    </row>
    <row r="3700" spans="1:21">
      <c r="A3700" s="6" t="s">
        <v>87</v>
      </c>
      <c r="B3700" s="7">
        <v>1</v>
      </c>
      <c r="C3700" s="5">
        <v>3991</v>
      </c>
      <c r="D3700" s="5">
        <v>42</v>
      </c>
      <c r="E3700" s="8" t="s">
        <v>4948</v>
      </c>
      <c r="F3700" s="8">
        <v>42157302</v>
      </c>
      <c r="G3700" s="5" t="s">
        <v>4950</v>
      </c>
      <c r="H3700" s="5" t="s">
        <v>223</v>
      </c>
      <c r="I3700" s="6" t="s">
        <v>91</v>
      </c>
      <c r="J3700" s="6" t="s">
        <v>91</v>
      </c>
      <c r="K3700" s="6" t="s">
        <v>91</v>
      </c>
      <c r="L3700" s="6" t="s">
        <v>91</v>
      </c>
      <c r="M3700" s="5" t="s">
        <v>92</v>
      </c>
      <c r="N3700" s="6" t="s">
        <v>91</v>
      </c>
      <c r="O3700" s="6" t="s">
        <v>91</v>
      </c>
      <c r="P3700" s="6" t="s">
        <v>91</v>
      </c>
      <c r="Q3700" s="6" t="s">
        <v>91</v>
      </c>
      <c r="R3700" s="5">
        <v>1</v>
      </c>
      <c r="S3700" s="5">
        <v>0</v>
      </c>
      <c r="T3700" s="5" t="s">
        <v>93</v>
      </c>
      <c r="U3700" s="5" t="s">
        <v>105</v>
      </c>
    </row>
    <row r="3701" spans="1:21">
      <c r="A3701" s="6" t="s">
        <v>87</v>
      </c>
      <c r="B3701" s="7">
        <v>1</v>
      </c>
      <c r="C3701" s="5">
        <v>3992</v>
      </c>
      <c r="D3701" s="5">
        <v>42</v>
      </c>
      <c r="E3701" s="8" t="s">
        <v>4948</v>
      </c>
      <c r="F3701" s="8">
        <v>42157303</v>
      </c>
      <c r="G3701" s="5" t="s">
        <v>4951</v>
      </c>
      <c r="H3701" s="5" t="s">
        <v>225</v>
      </c>
      <c r="I3701" s="6" t="s">
        <v>91</v>
      </c>
      <c r="J3701" s="6" t="s">
        <v>91</v>
      </c>
      <c r="K3701" s="6" t="s">
        <v>91</v>
      </c>
      <c r="L3701" s="6" t="s">
        <v>91</v>
      </c>
      <c r="M3701" s="5" t="s">
        <v>92</v>
      </c>
      <c r="N3701" s="6" t="s">
        <v>91</v>
      </c>
      <c r="O3701" s="6" t="s">
        <v>91</v>
      </c>
      <c r="P3701" s="6" t="s">
        <v>91</v>
      </c>
      <c r="Q3701" s="6" t="s">
        <v>91</v>
      </c>
      <c r="R3701" s="5">
        <v>1</v>
      </c>
      <c r="S3701" s="5">
        <v>0</v>
      </c>
      <c r="T3701" s="5" t="s">
        <v>93</v>
      </c>
      <c r="U3701" s="5" t="s">
        <v>105</v>
      </c>
    </row>
    <row r="3702" spans="1:21">
      <c r="A3702" s="6" t="s">
        <v>87</v>
      </c>
      <c r="B3702" s="7">
        <v>1</v>
      </c>
      <c r="C3702" s="5">
        <v>3993</v>
      </c>
      <c r="D3702" s="5">
        <v>42</v>
      </c>
      <c r="E3702" s="8" t="s">
        <v>4948</v>
      </c>
      <c r="F3702" s="8">
        <v>42157304</v>
      </c>
      <c r="G3702" s="5" t="s">
        <v>4952</v>
      </c>
      <c r="H3702" s="5" t="s">
        <v>227</v>
      </c>
      <c r="I3702" s="6" t="s">
        <v>91</v>
      </c>
      <c r="J3702" s="6" t="s">
        <v>91</v>
      </c>
      <c r="K3702" s="6" t="s">
        <v>91</v>
      </c>
      <c r="L3702" s="6" t="s">
        <v>91</v>
      </c>
      <c r="M3702" s="5" t="s">
        <v>92</v>
      </c>
      <c r="N3702" s="6" t="s">
        <v>91</v>
      </c>
      <c r="O3702" s="6" t="s">
        <v>91</v>
      </c>
      <c r="P3702" s="6" t="s">
        <v>91</v>
      </c>
      <c r="Q3702" s="6" t="s">
        <v>91</v>
      </c>
      <c r="R3702" s="5">
        <v>1</v>
      </c>
      <c r="S3702" s="5">
        <v>0</v>
      </c>
      <c r="T3702" s="5" t="s">
        <v>93</v>
      </c>
      <c r="U3702" s="5" t="s">
        <v>105</v>
      </c>
    </row>
    <row r="3703" spans="1:21">
      <c r="A3703" s="6" t="s">
        <v>87</v>
      </c>
      <c r="B3703" s="7">
        <v>1</v>
      </c>
      <c r="C3703" s="5">
        <v>3994</v>
      </c>
      <c r="D3703" s="5">
        <v>42</v>
      </c>
      <c r="E3703" s="8" t="s">
        <v>4489</v>
      </c>
      <c r="F3703" s="8">
        <v>421574</v>
      </c>
      <c r="G3703" s="5" t="s">
        <v>4953</v>
      </c>
      <c r="H3703" s="5" t="s">
        <v>4509</v>
      </c>
      <c r="I3703" s="5">
        <v>10065506396</v>
      </c>
      <c r="J3703" s="6" t="s">
        <v>91</v>
      </c>
      <c r="K3703" s="6" t="s">
        <v>91</v>
      </c>
      <c r="L3703" s="6" t="s">
        <v>91</v>
      </c>
      <c r="M3703" s="5" t="s">
        <v>92</v>
      </c>
      <c r="N3703" s="6" t="s">
        <v>91</v>
      </c>
      <c r="O3703" s="6" t="s">
        <v>91</v>
      </c>
      <c r="P3703" s="6" t="s">
        <v>91</v>
      </c>
      <c r="Q3703" s="6" t="s">
        <v>91</v>
      </c>
      <c r="R3703" s="5">
        <v>1</v>
      </c>
      <c r="S3703" s="5">
        <v>0</v>
      </c>
      <c r="T3703" s="5" t="s">
        <v>93</v>
      </c>
      <c r="U3703" s="5" t="s">
        <v>105</v>
      </c>
    </row>
    <row r="3704" spans="1:21">
      <c r="A3704" s="6" t="s">
        <v>87</v>
      </c>
      <c r="B3704" s="7">
        <v>1</v>
      </c>
      <c r="C3704" s="5">
        <v>3995</v>
      </c>
      <c r="D3704" s="5">
        <v>42</v>
      </c>
      <c r="E3704" s="8" t="s">
        <v>4954</v>
      </c>
      <c r="F3704" s="8">
        <v>42157401</v>
      </c>
      <c r="G3704" s="5" t="s">
        <v>4955</v>
      </c>
      <c r="H3704" s="5" t="s">
        <v>221</v>
      </c>
      <c r="I3704" s="6" t="s">
        <v>91</v>
      </c>
      <c r="J3704" s="6" t="s">
        <v>91</v>
      </c>
      <c r="K3704" s="6" t="s">
        <v>91</v>
      </c>
      <c r="L3704" s="6" t="s">
        <v>91</v>
      </c>
      <c r="M3704" s="5" t="s">
        <v>92</v>
      </c>
      <c r="N3704" s="6" t="s">
        <v>91</v>
      </c>
      <c r="O3704" s="6" t="s">
        <v>91</v>
      </c>
      <c r="P3704" s="6" t="s">
        <v>91</v>
      </c>
      <c r="Q3704" s="6" t="s">
        <v>91</v>
      </c>
      <c r="R3704" s="5">
        <v>1</v>
      </c>
      <c r="S3704" s="5">
        <v>0</v>
      </c>
      <c r="T3704" s="5" t="s">
        <v>93</v>
      </c>
      <c r="U3704" s="5" t="s">
        <v>105</v>
      </c>
    </row>
    <row r="3705" spans="1:21">
      <c r="A3705" s="6" t="s">
        <v>87</v>
      </c>
      <c r="B3705" s="7">
        <v>1</v>
      </c>
      <c r="C3705" s="5">
        <v>3996</v>
      </c>
      <c r="D3705" s="5">
        <v>42</v>
      </c>
      <c r="E3705" s="8" t="s">
        <v>4954</v>
      </c>
      <c r="F3705" s="8">
        <v>42157402</v>
      </c>
      <c r="G3705" s="5" t="s">
        <v>4956</v>
      </c>
      <c r="H3705" s="5" t="s">
        <v>223</v>
      </c>
      <c r="I3705" s="6" t="s">
        <v>91</v>
      </c>
      <c r="J3705" s="6" t="s">
        <v>91</v>
      </c>
      <c r="K3705" s="6" t="s">
        <v>91</v>
      </c>
      <c r="L3705" s="6" t="s">
        <v>91</v>
      </c>
      <c r="M3705" s="5" t="s">
        <v>92</v>
      </c>
      <c r="N3705" s="6" t="s">
        <v>91</v>
      </c>
      <c r="O3705" s="6" t="s">
        <v>91</v>
      </c>
      <c r="P3705" s="6" t="s">
        <v>91</v>
      </c>
      <c r="Q3705" s="6" t="s">
        <v>91</v>
      </c>
      <c r="R3705" s="5">
        <v>1</v>
      </c>
      <c r="S3705" s="5">
        <v>0</v>
      </c>
      <c r="T3705" s="5" t="s">
        <v>93</v>
      </c>
      <c r="U3705" s="5" t="s">
        <v>105</v>
      </c>
    </row>
    <row r="3706" spans="1:21">
      <c r="A3706" s="6" t="s">
        <v>87</v>
      </c>
      <c r="B3706" s="7">
        <v>1</v>
      </c>
      <c r="C3706" s="5">
        <v>3997</v>
      </c>
      <c r="D3706" s="5">
        <v>42</v>
      </c>
      <c r="E3706" s="8" t="s">
        <v>4954</v>
      </c>
      <c r="F3706" s="8">
        <v>42157403</v>
      </c>
      <c r="G3706" s="5" t="s">
        <v>4957</v>
      </c>
      <c r="H3706" s="5" t="s">
        <v>225</v>
      </c>
      <c r="I3706" s="6" t="s">
        <v>91</v>
      </c>
      <c r="J3706" s="6" t="s">
        <v>91</v>
      </c>
      <c r="K3706" s="6" t="s">
        <v>91</v>
      </c>
      <c r="L3706" s="6" t="s">
        <v>91</v>
      </c>
      <c r="M3706" s="5" t="s">
        <v>92</v>
      </c>
      <c r="N3706" s="6" t="s">
        <v>91</v>
      </c>
      <c r="O3706" s="6" t="s">
        <v>91</v>
      </c>
      <c r="P3706" s="6" t="s">
        <v>91</v>
      </c>
      <c r="Q3706" s="6" t="s">
        <v>91</v>
      </c>
      <c r="R3706" s="5">
        <v>1</v>
      </c>
      <c r="S3706" s="5">
        <v>0</v>
      </c>
      <c r="T3706" s="5" t="s">
        <v>93</v>
      </c>
      <c r="U3706" s="5" t="s">
        <v>105</v>
      </c>
    </row>
    <row r="3707" spans="1:21">
      <c r="A3707" s="6" t="s">
        <v>87</v>
      </c>
      <c r="B3707" s="7">
        <v>1</v>
      </c>
      <c r="C3707" s="5">
        <v>3998</v>
      </c>
      <c r="D3707" s="5">
        <v>42</v>
      </c>
      <c r="E3707" s="8" t="s">
        <v>4954</v>
      </c>
      <c r="F3707" s="8">
        <v>42157404</v>
      </c>
      <c r="G3707" s="5" t="s">
        <v>4958</v>
      </c>
      <c r="H3707" s="5" t="s">
        <v>227</v>
      </c>
      <c r="I3707" s="6" t="s">
        <v>91</v>
      </c>
      <c r="J3707" s="6" t="s">
        <v>91</v>
      </c>
      <c r="K3707" s="6" t="s">
        <v>91</v>
      </c>
      <c r="L3707" s="6" t="s">
        <v>91</v>
      </c>
      <c r="M3707" s="5" t="s">
        <v>92</v>
      </c>
      <c r="N3707" s="6" t="s">
        <v>91</v>
      </c>
      <c r="O3707" s="6" t="s">
        <v>91</v>
      </c>
      <c r="P3707" s="6" t="s">
        <v>91</v>
      </c>
      <c r="Q3707" s="6" t="s">
        <v>91</v>
      </c>
      <c r="R3707" s="5">
        <v>1</v>
      </c>
      <c r="S3707" s="5">
        <v>0</v>
      </c>
      <c r="T3707" s="5" t="s">
        <v>93</v>
      </c>
      <c r="U3707" s="5" t="s">
        <v>105</v>
      </c>
    </row>
    <row r="3708" spans="1:21">
      <c r="A3708" s="6" t="s">
        <v>87</v>
      </c>
      <c r="B3708" s="7">
        <v>1</v>
      </c>
      <c r="C3708" s="5">
        <v>3999</v>
      </c>
      <c r="D3708" s="5">
        <v>42</v>
      </c>
      <c r="E3708" s="8" t="s">
        <v>4489</v>
      </c>
      <c r="F3708" s="8">
        <v>421575</v>
      </c>
      <c r="G3708" s="5" t="s">
        <v>4959</v>
      </c>
      <c r="H3708" s="5" t="s">
        <v>4747</v>
      </c>
      <c r="I3708" s="6" t="s">
        <v>91</v>
      </c>
      <c r="J3708" s="6" t="s">
        <v>91</v>
      </c>
      <c r="K3708" s="6" t="s">
        <v>91</v>
      </c>
      <c r="L3708" s="6" t="s">
        <v>91</v>
      </c>
      <c r="M3708" s="5" t="s">
        <v>92</v>
      </c>
      <c r="N3708" s="6" t="s">
        <v>91</v>
      </c>
      <c r="O3708" s="6" t="s">
        <v>91</v>
      </c>
      <c r="P3708" s="6" t="s">
        <v>91</v>
      </c>
      <c r="Q3708" s="6" t="s">
        <v>91</v>
      </c>
      <c r="R3708" s="5">
        <v>1</v>
      </c>
      <c r="S3708" s="5">
        <v>0</v>
      </c>
      <c r="T3708" s="5" t="s">
        <v>93</v>
      </c>
      <c r="U3708" s="5" t="s">
        <v>105</v>
      </c>
    </row>
    <row r="3709" spans="1:21">
      <c r="A3709" s="6" t="s">
        <v>87</v>
      </c>
      <c r="B3709" s="7">
        <v>1</v>
      </c>
      <c r="C3709" s="5">
        <v>4000</v>
      </c>
      <c r="D3709" s="5">
        <v>42</v>
      </c>
      <c r="E3709" s="8" t="s">
        <v>4960</v>
      </c>
      <c r="F3709" s="8">
        <v>42157501</v>
      </c>
      <c r="G3709" s="5" t="s">
        <v>4961</v>
      </c>
      <c r="H3709" s="5" t="s">
        <v>221</v>
      </c>
      <c r="I3709" s="6" t="s">
        <v>91</v>
      </c>
      <c r="J3709" s="6" t="s">
        <v>91</v>
      </c>
      <c r="K3709" s="6" t="s">
        <v>91</v>
      </c>
      <c r="L3709" s="6" t="s">
        <v>91</v>
      </c>
      <c r="M3709" s="5" t="s">
        <v>92</v>
      </c>
      <c r="N3709" s="6" t="s">
        <v>91</v>
      </c>
      <c r="O3709" s="6" t="s">
        <v>91</v>
      </c>
      <c r="P3709" s="6" t="s">
        <v>91</v>
      </c>
      <c r="Q3709" s="6" t="s">
        <v>91</v>
      </c>
      <c r="R3709" s="5">
        <v>1</v>
      </c>
      <c r="S3709" s="5">
        <v>0</v>
      </c>
      <c r="T3709" s="5" t="s">
        <v>93</v>
      </c>
      <c r="U3709" s="5" t="s">
        <v>105</v>
      </c>
    </row>
    <row r="3710" spans="1:21">
      <c r="A3710" s="6" t="s">
        <v>87</v>
      </c>
      <c r="B3710" s="7">
        <v>1</v>
      </c>
      <c r="C3710" s="5">
        <v>4001</v>
      </c>
      <c r="D3710" s="5">
        <v>42</v>
      </c>
      <c r="E3710" s="8" t="s">
        <v>4960</v>
      </c>
      <c r="F3710" s="8">
        <v>42157502</v>
      </c>
      <c r="G3710" s="5" t="s">
        <v>4962</v>
      </c>
      <c r="H3710" s="5" t="s">
        <v>223</v>
      </c>
      <c r="I3710" s="6" t="s">
        <v>91</v>
      </c>
      <c r="J3710" s="6" t="s">
        <v>91</v>
      </c>
      <c r="K3710" s="6" t="s">
        <v>91</v>
      </c>
      <c r="L3710" s="6" t="s">
        <v>91</v>
      </c>
      <c r="M3710" s="5" t="s">
        <v>92</v>
      </c>
      <c r="N3710" s="6" t="s">
        <v>91</v>
      </c>
      <c r="O3710" s="6" t="s">
        <v>91</v>
      </c>
      <c r="P3710" s="6" t="s">
        <v>91</v>
      </c>
      <c r="Q3710" s="6" t="s">
        <v>91</v>
      </c>
      <c r="R3710" s="5">
        <v>1</v>
      </c>
      <c r="S3710" s="5">
        <v>0</v>
      </c>
      <c r="T3710" s="5" t="s">
        <v>93</v>
      </c>
      <c r="U3710" s="5" t="s">
        <v>105</v>
      </c>
    </row>
    <row r="3711" spans="1:21">
      <c r="A3711" s="6" t="s">
        <v>87</v>
      </c>
      <c r="B3711" s="7">
        <v>1</v>
      </c>
      <c r="C3711" s="5">
        <v>4002</v>
      </c>
      <c r="D3711" s="5">
        <v>42</v>
      </c>
      <c r="E3711" s="8" t="s">
        <v>4960</v>
      </c>
      <c r="F3711" s="8">
        <v>42157503</v>
      </c>
      <c r="G3711" s="5" t="s">
        <v>4963</v>
      </c>
      <c r="H3711" s="5" t="s">
        <v>225</v>
      </c>
      <c r="I3711" s="6" t="s">
        <v>91</v>
      </c>
      <c r="J3711" s="6" t="s">
        <v>91</v>
      </c>
      <c r="K3711" s="6" t="s">
        <v>91</v>
      </c>
      <c r="L3711" s="6" t="s">
        <v>91</v>
      </c>
      <c r="M3711" s="5" t="s">
        <v>92</v>
      </c>
      <c r="N3711" s="6" t="s">
        <v>91</v>
      </c>
      <c r="O3711" s="6" t="s">
        <v>91</v>
      </c>
      <c r="P3711" s="6" t="s">
        <v>91</v>
      </c>
      <c r="Q3711" s="6" t="s">
        <v>91</v>
      </c>
      <c r="R3711" s="5">
        <v>1</v>
      </c>
      <c r="S3711" s="5">
        <v>0</v>
      </c>
      <c r="T3711" s="5" t="s">
        <v>93</v>
      </c>
      <c r="U3711" s="5" t="s">
        <v>105</v>
      </c>
    </row>
    <row r="3712" spans="1:21">
      <c r="A3712" s="6" t="s">
        <v>87</v>
      </c>
      <c r="B3712" s="7">
        <v>1</v>
      </c>
      <c r="C3712" s="5">
        <v>4003</v>
      </c>
      <c r="D3712" s="5">
        <v>42</v>
      </c>
      <c r="E3712" s="8" t="s">
        <v>4960</v>
      </c>
      <c r="F3712" s="8">
        <v>42157504</v>
      </c>
      <c r="G3712" s="5" t="s">
        <v>4964</v>
      </c>
      <c r="H3712" s="5" t="s">
        <v>227</v>
      </c>
      <c r="I3712" s="6" t="s">
        <v>91</v>
      </c>
      <c r="J3712" s="6" t="s">
        <v>91</v>
      </c>
      <c r="K3712" s="6" t="s">
        <v>91</v>
      </c>
      <c r="L3712" s="6" t="s">
        <v>91</v>
      </c>
      <c r="M3712" s="5" t="s">
        <v>92</v>
      </c>
      <c r="N3712" s="6" t="s">
        <v>91</v>
      </c>
      <c r="O3712" s="6" t="s">
        <v>91</v>
      </c>
      <c r="P3712" s="6" t="s">
        <v>91</v>
      </c>
      <c r="Q3712" s="6" t="s">
        <v>91</v>
      </c>
      <c r="R3712" s="5">
        <v>1</v>
      </c>
      <c r="S3712" s="5">
        <v>0</v>
      </c>
      <c r="T3712" s="5" t="s">
        <v>93</v>
      </c>
      <c r="U3712" s="5" t="s">
        <v>105</v>
      </c>
    </row>
    <row r="3713" spans="1:21">
      <c r="A3713" s="6" t="s">
        <v>87</v>
      </c>
      <c r="B3713" s="7">
        <v>1</v>
      </c>
      <c r="C3713" s="5">
        <v>4004</v>
      </c>
      <c r="D3713" s="5">
        <v>42</v>
      </c>
      <c r="E3713" s="8" t="s">
        <v>4489</v>
      </c>
      <c r="F3713" s="8">
        <v>421576</v>
      </c>
      <c r="G3713" s="5" t="s">
        <v>4965</v>
      </c>
      <c r="H3713" s="5" t="s">
        <v>4966</v>
      </c>
      <c r="I3713" s="5">
        <v>10065506356</v>
      </c>
      <c r="J3713" s="6" t="s">
        <v>91</v>
      </c>
      <c r="K3713" s="6" t="s">
        <v>91</v>
      </c>
      <c r="L3713" s="6" t="s">
        <v>91</v>
      </c>
      <c r="M3713" s="5" t="s">
        <v>92</v>
      </c>
      <c r="N3713" s="6" t="s">
        <v>91</v>
      </c>
      <c r="O3713" s="6" t="s">
        <v>91</v>
      </c>
      <c r="P3713" s="6" t="s">
        <v>91</v>
      </c>
      <c r="Q3713" s="6" t="s">
        <v>91</v>
      </c>
      <c r="R3713" s="5">
        <v>1</v>
      </c>
      <c r="S3713" s="5">
        <v>0</v>
      </c>
      <c r="T3713" s="5" t="s">
        <v>93</v>
      </c>
      <c r="U3713" s="5" t="s">
        <v>105</v>
      </c>
    </row>
    <row r="3714" spans="1:21">
      <c r="A3714" s="6" t="s">
        <v>87</v>
      </c>
      <c r="B3714" s="7">
        <v>1</v>
      </c>
      <c r="C3714" s="5">
        <v>4005</v>
      </c>
      <c r="D3714" s="5">
        <v>42</v>
      </c>
      <c r="E3714" s="8" t="s">
        <v>4967</v>
      </c>
      <c r="F3714" s="8">
        <v>42157601</v>
      </c>
      <c r="G3714" s="5" t="s">
        <v>4968</v>
      </c>
      <c r="H3714" s="5" t="s">
        <v>221</v>
      </c>
      <c r="I3714" s="6" t="s">
        <v>91</v>
      </c>
      <c r="J3714" s="6" t="s">
        <v>91</v>
      </c>
      <c r="K3714" s="6" t="s">
        <v>91</v>
      </c>
      <c r="L3714" s="6" t="s">
        <v>91</v>
      </c>
      <c r="M3714" s="5" t="s">
        <v>92</v>
      </c>
      <c r="N3714" s="6" t="s">
        <v>91</v>
      </c>
      <c r="O3714" s="6" t="s">
        <v>91</v>
      </c>
      <c r="P3714" s="6" t="s">
        <v>91</v>
      </c>
      <c r="Q3714" s="6" t="s">
        <v>91</v>
      </c>
      <c r="R3714" s="5">
        <v>1</v>
      </c>
      <c r="S3714" s="5">
        <v>0</v>
      </c>
      <c r="T3714" s="5" t="s">
        <v>93</v>
      </c>
      <c r="U3714" s="5" t="s">
        <v>105</v>
      </c>
    </row>
    <row r="3715" spans="1:21">
      <c r="A3715" s="6" t="s">
        <v>87</v>
      </c>
      <c r="B3715" s="7">
        <v>1</v>
      </c>
      <c r="C3715" s="5">
        <v>4006</v>
      </c>
      <c r="D3715" s="5">
        <v>42</v>
      </c>
      <c r="E3715" s="8" t="s">
        <v>4967</v>
      </c>
      <c r="F3715" s="8">
        <v>42157602</v>
      </c>
      <c r="G3715" s="5" t="s">
        <v>4969</v>
      </c>
      <c r="H3715" s="5" t="s">
        <v>223</v>
      </c>
      <c r="I3715" s="6" t="s">
        <v>91</v>
      </c>
      <c r="J3715" s="6" t="s">
        <v>91</v>
      </c>
      <c r="K3715" s="6" t="s">
        <v>91</v>
      </c>
      <c r="L3715" s="6" t="s">
        <v>91</v>
      </c>
      <c r="M3715" s="5" t="s">
        <v>92</v>
      </c>
      <c r="N3715" s="6" t="s">
        <v>91</v>
      </c>
      <c r="O3715" s="6" t="s">
        <v>91</v>
      </c>
      <c r="P3715" s="6" t="s">
        <v>91</v>
      </c>
      <c r="Q3715" s="6" t="s">
        <v>91</v>
      </c>
      <c r="R3715" s="5">
        <v>1</v>
      </c>
      <c r="S3715" s="5">
        <v>0</v>
      </c>
      <c r="T3715" s="5" t="s">
        <v>93</v>
      </c>
      <c r="U3715" s="5" t="s">
        <v>105</v>
      </c>
    </row>
    <row r="3716" spans="1:21">
      <c r="A3716" s="6" t="s">
        <v>87</v>
      </c>
      <c r="B3716" s="7">
        <v>1</v>
      </c>
      <c r="C3716" s="5">
        <v>4007</v>
      </c>
      <c r="D3716" s="5">
        <v>42</v>
      </c>
      <c r="E3716" s="8" t="s">
        <v>4967</v>
      </c>
      <c r="F3716" s="8">
        <v>42157603</v>
      </c>
      <c r="G3716" s="5" t="s">
        <v>4970</v>
      </c>
      <c r="H3716" s="5" t="s">
        <v>225</v>
      </c>
      <c r="I3716" s="6" t="s">
        <v>91</v>
      </c>
      <c r="J3716" s="6" t="s">
        <v>91</v>
      </c>
      <c r="K3716" s="6" t="s">
        <v>91</v>
      </c>
      <c r="L3716" s="6" t="s">
        <v>91</v>
      </c>
      <c r="M3716" s="5" t="s">
        <v>92</v>
      </c>
      <c r="N3716" s="6" t="s">
        <v>91</v>
      </c>
      <c r="O3716" s="6" t="s">
        <v>91</v>
      </c>
      <c r="P3716" s="6" t="s">
        <v>91</v>
      </c>
      <c r="Q3716" s="6" t="s">
        <v>91</v>
      </c>
      <c r="R3716" s="5">
        <v>1</v>
      </c>
      <c r="S3716" s="5">
        <v>0</v>
      </c>
      <c r="T3716" s="5" t="s">
        <v>93</v>
      </c>
      <c r="U3716" s="5" t="s">
        <v>105</v>
      </c>
    </row>
    <row r="3717" spans="1:21">
      <c r="A3717" s="6" t="s">
        <v>87</v>
      </c>
      <c r="B3717" s="7">
        <v>1</v>
      </c>
      <c r="C3717" s="5">
        <v>4009</v>
      </c>
      <c r="D3717" s="5">
        <v>42</v>
      </c>
      <c r="E3717" s="8" t="s">
        <v>4967</v>
      </c>
      <c r="F3717" s="8">
        <v>42157604</v>
      </c>
      <c r="G3717" s="5" t="s">
        <v>4971</v>
      </c>
      <c r="H3717" s="5" t="s">
        <v>227</v>
      </c>
      <c r="I3717" s="6" t="s">
        <v>91</v>
      </c>
      <c r="J3717" s="6" t="s">
        <v>91</v>
      </c>
      <c r="K3717" s="6" t="s">
        <v>91</v>
      </c>
      <c r="L3717" s="6" t="s">
        <v>91</v>
      </c>
      <c r="M3717" s="5" t="s">
        <v>92</v>
      </c>
      <c r="N3717" s="6" t="s">
        <v>91</v>
      </c>
      <c r="O3717" s="6" t="s">
        <v>91</v>
      </c>
      <c r="P3717" s="6" t="s">
        <v>91</v>
      </c>
      <c r="Q3717" s="6" t="s">
        <v>91</v>
      </c>
      <c r="R3717" s="5">
        <v>1</v>
      </c>
      <c r="S3717" s="5">
        <v>0</v>
      </c>
      <c r="T3717" s="5" t="s">
        <v>93</v>
      </c>
      <c r="U3717" s="5" t="s">
        <v>105</v>
      </c>
    </row>
    <row r="3718" spans="1:21">
      <c r="A3718" s="6" t="s">
        <v>87</v>
      </c>
      <c r="B3718" s="7">
        <v>1</v>
      </c>
      <c r="C3718" s="5">
        <v>4010</v>
      </c>
      <c r="D3718" s="5">
        <v>42</v>
      </c>
      <c r="E3718" s="8" t="s">
        <v>4489</v>
      </c>
      <c r="F3718" s="8">
        <v>421577</v>
      </c>
      <c r="G3718" s="5" t="s">
        <v>4972</v>
      </c>
      <c r="H3718" s="5" t="s">
        <v>4973</v>
      </c>
      <c r="I3718" s="5">
        <v>10065506909</v>
      </c>
      <c r="J3718" s="6" t="s">
        <v>91</v>
      </c>
      <c r="K3718" s="6" t="s">
        <v>91</v>
      </c>
      <c r="L3718" s="6" t="s">
        <v>91</v>
      </c>
      <c r="M3718" s="5" t="s">
        <v>92</v>
      </c>
      <c r="N3718" s="6" t="s">
        <v>91</v>
      </c>
      <c r="O3718" s="6" t="s">
        <v>91</v>
      </c>
      <c r="P3718" s="6" t="s">
        <v>91</v>
      </c>
      <c r="Q3718" s="6" t="s">
        <v>91</v>
      </c>
      <c r="R3718" s="5">
        <v>1</v>
      </c>
      <c r="S3718" s="5">
        <v>0</v>
      </c>
      <c r="T3718" s="5" t="s">
        <v>93</v>
      </c>
      <c r="U3718" s="5" t="s">
        <v>105</v>
      </c>
    </row>
    <row r="3719" spans="1:21">
      <c r="A3719" s="6" t="s">
        <v>87</v>
      </c>
      <c r="B3719" s="7">
        <v>1</v>
      </c>
      <c r="C3719" s="5">
        <v>4011</v>
      </c>
      <c r="D3719" s="5">
        <v>42</v>
      </c>
      <c r="E3719" s="8" t="s">
        <v>4974</v>
      </c>
      <c r="F3719" s="8">
        <v>42157701</v>
      </c>
      <c r="G3719" s="5" t="s">
        <v>4975</v>
      </c>
      <c r="H3719" s="5" t="s">
        <v>221</v>
      </c>
      <c r="I3719" s="6" t="s">
        <v>91</v>
      </c>
      <c r="J3719" s="6" t="s">
        <v>91</v>
      </c>
      <c r="K3719" s="6" t="s">
        <v>91</v>
      </c>
      <c r="L3719" s="6" t="s">
        <v>91</v>
      </c>
      <c r="M3719" s="5" t="s">
        <v>92</v>
      </c>
      <c r="N3719" s="6" t="s">
        <v>91</v>
      </c>
      <c r="O3719" s="6" t="s">
        <v>91</v>
      </c>
      <c r="P3719" s="6" t="s">
        <v>91</v>
      </c>
      <c r="Q3719" s="6" t="s">
        <v>91</v>
      </c>
      <c r="R3719" s="5">
        <v>1</v>
      </c>
      <c r="S3719" s="5">
        <v>0</v>
      </c>
      <c r="T3719" s="5" t="s">
        <v>93</v>
      </c>
      <c r="U3719" s="5" t="s">
        <v>105</v>
      </c>
    </row>
    <row r="3720" spans="1:21">
      <c r="A3720" s="6" t="s">
        <v>87</v>
      </c>
      <c r="B3720" s="7">
        <v>1</v>
      </c>
      <c r="C3720" s="5">
        <v>4012</v>
      </c>
      <c r="D3720" s="5">
        <v>42</v>
      </c>
      <c r="E3720" s="8" t="s">
        <v>4974</v>
      </c>
      <c r="F3720" s="8">
        <v>42157702</v>
      </c>
      <c r="G3720" s="5" t="s">
        <v>4976</v>
      </c>
      <c r="H3720" s="5" t="s">
        <v>223</v>
      </c>
      <c r="I3720" s="6" t="s">
        <v>91</v>
      </c>
      <c r="J3720" s="6" t="s">
        <v>91</v>
      </c>
      <c r="K3720" s="6" t="s">
        <v>91</v>
      </c>
      <c r="L3720" s="6" t="s">
        <v>91</v>
      </c>
      <c r="M3720" s="5" t="s">
        <v>92</v>
      </c>
      <c r="N3720" s="6" t="s">
        <v>91</v>
      </c>
      <c r="O3720" s="6" t="s">
        <v>91</v>
      </c>
      <c r="P3720" s="6" t="s">
        <v>91</v>
      </c>
      <c r="Q3720" s="6" t="s">
        <v>91</v>
      </c>
      <c r="R3720" s="5">
        <v>1</v>
      </c>
      <c r="S3720" s="5">
        <v>0</v>
      </c>
      <c r="T3720" s="5" t="s">
        <v>93</v>
      </c>
      <c r="U3720" s="5" t="s">
        <v>105</v>
      </c>
    </row>
    <row r="3721" spans="1:21">
      <c r="A3721" s="6" t="s">
        <v>87</v>
      </c>
      <c r="B3721" s="7">
        <v>1</v>
      </c>
      <c r="C3721" s="5">
        <v>4013</v>
      </c>
      <c r="D3721" s="5">
        <v>42</v>
      </c>
      <c r="E3721" s="8" t="s">
        <v>4974</v>
      </c>
      <c r="F3721" s="8">
        <v>42157703</v>
      </c>
      <c r="G3721" s="5" t="s">
        <v>4977</v>
      </c>
      <c r="H3721" s="5" t="s">
        <v>225</v>
      </c>
      <c r="I3721" s="6" t="s">
        <v>91</v>
      </c>
      <c r="J3721" s="6" t="s">
        <v>91</v>
      </c>
      <c r="K3721" s="6" t="s">
        <v>91</v>
      </c>
      <c r="L3721" s="6" t="s">
        <v>91</v>
      </c>
      <c r="M3721" s="5" t="s">
        <v>92</v>
      </c>
      <c r="N3721" s="6" t="s">
        <v>91</v>
      </c>
      <c r="O3721" s="6" t="s">
        <v>91</v>
      </c>
      <c r="P3721" s="6" t="s">
        <v>91</v>
      </c>
      <c r="Q3721" s="6" t="s">
        <v>91</v>
      </c>
      <c r="R3721" s="5">
        <v>1</v>
      </c>
      <c r="S3721" s="5">
        <v>0</v>
      </c>
      <c r="T3721" s="5" t="s">
        <v>93</v>
      </c>
      <c r="U3721" s="5" t="s">
        <v>105</v>
      </c>
    </row>
    <row r="3722" spans="1:21">
      <c r="A3722" s="6" t="s">
        <v>87</v>
      </c>
      <c r="B3722" s="7">
        <v>1</v>
      </c>
      <c r="C3722" s="5">
        <v>4015</v>
      </c>
      <c r="D3722" s="5">
        <v>42</v>
      </c>
      <c r="E3722" s="8" t="s">
        <v>4974</v>
      </c>
      <c r="F3722" s="8">
        <v>42157704</v>
      </c>
      <c r="G3722" s="5" t="s">
        <v>4978</v>
      </c>
      <c r="H3722" s="5" t="s">
        <v>227</v>
      </c>
      <c r="I3722" s="6" t="s">
        <v>91</v>
      </c>
      <c r="J3722" s="6" t="s">
        <v>91</v>
      </c>
      <c r="K3722" s="6" t="s">
        <v>91</v>
      </c>
      <c r="L3722" s="6" t="s">
        <v>91</v>
      </c>
      <c r="M3722" s="5" t="s">
        <v>92</v>
      </c>
      <c r="N3722" s="6" t="s">
        <v>91</v>
      </c>
      <c r="O3722" s="6" t="s">
        <v>91</v>
      </c>
      <c r="P3722" s="6" t="s">
        <v>91</v>
      </c>
      <c r="Q3722" s="6" t="s">
        <v>91</v>
      </c>
      <c r="R3722" s="5">
        <v>1</v>
      </c>
      <c r="S3722" s="5">
        <v>0</v>
      </c>
      <c r="T3722" s="5" t="s">
        <v>93</v>
      </c>
      <c r="U3722" s="5" t="s">
        <v>105</v>
      </c>
    </row>
    <row r="3723" spans="1:21">
      <c r="A3723" s="6" t="s">
        <v>87</v>
      </c>
      <c r="B3723" s="7">
        <v>1</v>
      </c>
      <c r="C3723" s="5">
        <v>4016</v>
      </c>
      <c r="D3723" s="5">
        <v>42</v>
      </c>
      <c r="E3723" s="8" t="s">
        <v>88</v>
      </c>
      <c r="F3723" s="8">
        <v>4216</v>
      </c>
      <c r="G3723" s="5" t="s">
        <v>4979</v>
      </c>
      <c r="H3723" s="5" t="s">
        <v>4980</v>
      </c>
      <c r="I3723" s="5">
        <v>10056200007</v>
      </c>
      <c r="J3723" s="6" t="s">
        <v>91</v>
      </c>
      <c r="K3723" s="6" t="s">
        <v>91</v>
      </c>
      <c r="L3723" s="6" t="s">
        <v>91</v>
      </c>
      <c r="M3723" s="5" t="s">
        <v>92</v>
      </c>
      <c r="N3723" s="6" t="s">
        <v>91</v>
      </c>
      <c r="O3723" s="6" t="s">
        <v>91</v>
      </c>
      <c r="P3723" s="6" t="s">
        <v>91</v>
      </c>
      <c r="Q3723" s="6" t="s">
        <v>91</v>
      </c>
      <c r="R3723" s="5">
        <v>1</v>
      </c>
      <c r="S3723" s="5">
        <v>0</v>
      </c>
      <c r="T3723" s="5" t="s">
        <v>93</v>
      </c>
      <c r="U3723" s="5" t="s">
        <v>94</v>
      </c>
    </row>
    <row r="3724" spans="1:21">
      <c r="A3724" s="6" t="s">
        <v>87</v>
      </c>
      <c r="B3724" s="7">
        <v>1</v>
      </c>
      <c r="C3724" s="5">
        <v>4017</v>
      </c>
      <c r="D3724" s="5">
        <v>42</v>
      </c>
      <c r="E3724" s="8" t="s">
        <v>4981</v>
      </c>
      <c r="F3724" s="8">
        <v>421601</v>
      </c>
      <c r="G3724" s="5" t="s">
        <v>4982</v>
      </c>
      <c r="H3724" s="5" t="s">
        <v>221</v>
      </c>
      <c r="I3724" s="6" t="s">
        <v>91</v>
      </c>
      <c r="J3724" s="6" t="s">
        <v>91</v>
      </c>
      <c r="K3724" s="6" t="s">
        <v>91</v>
      </c>
      <c r="L3724" s="6" t="s">
        <v>91</v>
      </c>
      <c r="M3724" s="5" t="s">
        <v>92</v>
      </c>
      <c r="N3724" s="6" t="s">
        <v>91</v>
      </c>
      <c r="O3724" s="6" t="s">
        <v>91</v>
      </c>
      <c r="P3724" s="6" t="s">
        <v>91</v>
      </c>
      <c r="Q3724" s="6" t="s">
        <v>91</v>
      </c>
      <c r="R3724" s="5">
        <v>1</v>
      </c>
      <c r="S3724" s="5">
        <v>0</v>
      </c>
      <c r="T3724" s="5" t="s">
        <v>93</v>
      </c>
      <c r="U3724" s="5" t="s">
        <v>105</v>
      </c>
    </row>
    <row r="3725" spans="1:21">
      <c r="A3725" s="6" t="s">
        <v>87</v>
      </c>
      <c r="B3725" s="7">
        <v>1</v>
      </c>
      <c r="C3725" s="5">
        <v>4018</v>
      </c>
      <c r="D3725" s="5">
        <v>42</v>
      </c>
      <c r="E3725" s="8" t="s">
        <v>4981</v>
      </c>
      <c r="F3725" s="8">
        <v>421602</v>
      </c>
      <c r="G3725" s="8" t="s">
        <v>4983</v>
      </c>
      <c r="H3725" s="5" t="s">
        <v>223</v>
      </c>
      <c r="I3725" s="6" t="s">
        <v>91</v>
      </c>
      <c r="J3725" s="6" t="s">
        <v>91</v>
      </c>
      <c r="K3725" s="6" t="s">
        <v>91</v>
      </c>
      <c r="L3725" s="6" t="s">
        <v>91</v>
      </c>
      <c r="M3725" s="5" t="s">
        <v>92</v>
      </c>
      <c r="N3725" s="6" t="s">
        <v>91</v>
      </c>
      <c r="O3725" s="6" t="s">
        <v>91</v>
      </c>
      <c r="P3725" s="6" t="s">
        <v>91</v>
      </c>
      <c r="Q3725" s="6" t="s">
        <v>91</v>
      </c>
      <c r="R3725" s="5">
        <v>1</v>
      </c>
      <c r="S3725" s="5">
        <v>0</v>
      </c>
      <c r="T3725" s="5" t="s">
        <v>93</v>
      </c>
      <c r="U3725" s="5" t="s">
        <v>105</v>
      </c>
    </row>
    <row r="3726" spans="1:21">
      <c r="A3726" s="6" t="s">
        <v>87</v>
      </c>
      <c r="B3726" s="7">
        <v>1</v>
      </c>
      <c r="C3726" s="5">
        <v>4019</v>
      </c>
      <c r="D3726" s="5">
        <v>42</v>
      </c>
      <c r="E3726" s="8" t="s">
        <v>4981</v>
      </c>
      <c r="F3726" s="8">
        <v>421603</v>
      </c>
      <c r="G3726" s="8" t="s">
        <v>4984</v>
      </c>
      <c r="H3726" s="5" t="s">
        <v>225</v>
      </c>
      <c r="I3726" s="6" t="s">
        <v>91</v>
      </c>
      <c r="J3726" s="6" t="s">
        <v>91</v>
      </c>
      <c r="K3726" s="6" t="s">
        <v>91</v>
      </c>
      <c r="L3726" s="6" t="s">
        <v>91</v>
      </c>
      <c r="M3726" s="5" t="s">
        <v>92</v>
      </c>
      <c r="N3726" s="6" t="s">
        <v>91</v>
      </c>
      <c r="O3726" s="6" t="s">
        <v>91</v>
      </c>
      <c r="P3726" s="6" t="s">
        <v>91</v>
      </c>
      <c r="Q3726" s="6" t="s">
        <v>91</v>
      </c>
      <c r="R3726" s="5">
        <v>1</v>
      </c>
      <c r="S3726" s="5">
        <v>0</v>
      </c>
      <c r="T3726" s="5" t="s">
        <v>93</v>
      </c>
      <c r="U3726" s="5" t="s">
        <v>105</v>
      </c>
    </row>
    <row r="3727" spans="1:21">
      <c r="A3727" s="6" t="s">
        <v>87</v>
      </c>
      <c r="B3727" s="7">
        <v>1</v>
      </c>
      <c r="C3727" s="5">
        <v>4020</v>
      </c>
      <c r="D3727" s="5">
        <v>42</v>
      </c>
      <c r="E3727" s="8" t="s">
        <v>4981</v>
      </c>
      <c r="F3727" s="8">
        <v>421604</v>
      </c>
      <c r="G3727" s="5" t="s">
        <v>4985</v>
      </c>
      <c r="H3727" s="5" t="s">
        <v>227</v>
      </c>
      <c r="I3727" s="6" t="s">
        <v>91</v>
      </c>
      <c r="J3727" s="6" t="s">
        <v>91</v>
      </c>
      <c r="K3727" s="6" t="s">
        <v>91</v>
      </c>
      <c r="L3727" s="6" t="s">
        <v>91</v>
      </c>
      <c r="M3727" s="5" t="s">
        <v>92</v>
      </c>
      <c r="N3727" s="6" t="s">
        <v>91</v>
      </c>
      <c r="O3727" s="6" t="s">
        <v>91</v>
      </c>
      <c r="P3727" s="6" t="s">
        <v>91</v>
      </c>
      <c r="Q3727" s="6" t="s">
        <v>91</v>
      </c>
      <c r="R3727" s="5">
        <v>1</v>
      </c>
      <c r="S3727" s="5">
        <v>0</v>
      </c>
      <c r="T3727" s="5" t="s">
        <v>93</v>
      </c>
      <c r="U3727" s="5" t="s">
        <v>105</v>
      </c>
    </row>
    <row r="3728" spans="1:21">
      <c r="A3728" s="6" t="s">
        <v>87</v>
      </c>
      <c r="B3728" s="7">
        <v>1</v>
      </c>
      <c r="C3728" s="5">
        <v>4021</v>
      </c>
      <c r="D3728" s="5">
        <v>42</v>
      </c>
      <c r="E3728" s="8" t="s">
        <v>4981</v>
      </c>
      <c r="F3728" s="8">
        <v>421605</v>
      </c>
      <c r="G3728" s="5" t="s">
        <v>4986</v>
      </c>
      <c r="H3728" s="5" t="s">
        <v>4987</v>
      </c>
      <c r="I3728" s="6" t="s">
        <v>91</v>
      </c>
      <c r="J3728" s="6" t="s">
        <v>91</v>
      </c>
      <c r="K3728" s="6" t="s">
        <v>91</v>
      </c>
      <c r="L3728" s="6" t="s">
        <v>91</v>
      </c>
      <c r="M3728" s="5" t="s">
        <v>92</v>
      </c>
      <c r="N3728" s="6" t="s">
        <v>91</v>
      </c>
      <c r="O3728" s="6" t="s">
        <v>91</v>
      </c>
      <c r="P3728" s="6" t="s">
        <v>91</v>
      </c>
      <c r="Q3728" s="6" t="s">
        <v>91</v>
      </c>
      <c r="R3728" s="5">
        <v>1</v>
      </c>
      <c r="S3728" s="5">
        <v>0</v>
      </c>
      <c r="T3728" s="5" t="s">
        <v>93</v>
      </c>
      <c r="U3728" s="5" t="s">
        <v>105</v>
      </c>
    </row>
    <row r="3729" spans="1:21">
      <c r="A3729" s="6" t="s">
        <v>87</v>
      </c>
      <c r="B3729" s="7">
        <v>1</v>
      </c>
      <c r="C3729" s="5">
        <v>4022</v>
      </c>
      <c r="D3729" s="5">
        <v>42</v>
      </c>
      <c r="E3729" s="8" t="s">
        <v>4988</v>
      </c>
      <c r="F3729" s="8">
        <v>42160501</v>
      </c>
      <c r="G3729" s="5" t="s">
        <v>4989</v>
      </c>
      <c r="H3729" s="5" t="s">
        <v>221</v>
      </c>
      <c r="I3729" s="6" t="s">
        <v>91</v>
      </c>
      <c r="J3729" s="6" t="s">
        <v>91</v>
      </c>
      <c r="K3729" s="6" t="s">
        <v>91</v>
      </c>
      <c r="L3729" s="6" t="s">
        <v>91</v>
      </c>
      <c r="M3729" s="5" t="s">
        <v>92</v>
      </c>
      <c r="N3729" s="6" t="s">
        <v>91</v>
      </c>
      <c r="O3729" s="6" t="s">
        <v>91</v>
      </c>
      <c r="P3729" s="6" t="s">
        <v>91</v>
      </c>
      <c r="Q3729" s="6" t="s">
        <v>91</v>
      </c>
      <c r="R3729" s="5">
        <v>1</v>
      </c>
      <c r="S3729" s="5">
        <v>0</v>
      </c>
      <c r="T3729" s="5" t="s">
        <v>93</v>
      </c>
      <c r="U3729" s="5" t="s">
        <v>105</v>
      </c>
    </row>
    <row r="3730" spans="1:21">
      <c r="A3730" s="6" t="s">
        <v>87</v>
      </c>
      <c r="B3730" s="7">
        <v>1</v>
      </c>
      <c r="C3730" s="5">
        <v>4023</v>
      </c>
      <c r="D3730" s="5">
        <v>42</v>
      </c>
      <c r="E3730" s="8" t="s">
        <v>4988</v>
      </c>
      <c r="F3730" s="8">
        <v>42160502</v>
      </c>
      <c r="G3730" s="5" t="s">
        <v>4990</v>
      </c>
      <c r="H3730" s="5" t="s">
        <v>223</v>
      </c>
      <c r="I3730" s="6" t="s">
        <v>91</v>
      </c>
      <c r="J3730" s="6" t="s">
        <v>91</v>
      </c>
      <c r="K3730" s="6" t="s">
        <v>91</v>
      </c>
      <c r="L3730" s="6" t="s">
        <v>91</v>
      </c>
      <c r="M3730" s="5" t="s">
        <v>92</v>
      </c>
      <c r="N3730" s="6" t="s">
        <v>91</v>
      </c>
      <c r="O3730" s="6" t="s">
        <v>91</v>
      </c>
      <c r="P3730" s="6" t="s">
        <v>91</v>
      </c>
      <c r="Q3730" s="6" t="s">
        <v>91</v>
      </c>
      <c r="R3730" s="5">
        <v>1</v>
      </c>
      <c r="S3730" s="5">
        <v>0</v>
      </c>
      <c r="T3730" s="5" t="s">
        <v>93</v>
      </c>
      <c r="U3730" s="5" t="s">
        <v>105</v>
      </c>
    </row>
    <row r="3731" spans="1:21">
      <c r="A3731" s="6" t="s">
        <v>87</v>
      </c>
      <c r="B3731" s="7">
        <v>1</v>
      </c>
      <c r="C3731" s="5">
        <v>4024</v>
      </c>
      <c r="D3731" s="5">
        <v>42</v>
      </c>
      <c r="E3731" s="8" t="s">
        <v>4988</v>
      </c>
      <c r="F3731" s="8">
        <v>42160503</v>
      </c>
      <c r="G3731" s="5" t="s">
        <v>4991</v>
      </c>
      <c r="H3731" s="5" t="s">
        <v>225</v>
      </c>
      <c r="I3731" s="6" t="s">
        <v>91</v>
      </c>
      <c r="J3731" s="6" t="s">
        <v>91</v>
      </c>
      <c r="K3731" s="6" t="s">
        <v>91</v>
      </c>
      <c r="L3731" s="6" t="s">
        <v>91</v>
      </c>
      <c r="M3731" s="5" t="s">
        <v>92</v>
      </c>
      <c r="N3731" s="6" t="s">
        <v>91</v>
      </c>
      <c r="O3731" s="6" t="s">
        <v>91</v>
      </c>
      <c r="P3731" s="6" t="s">
        <v>91</v>
      </c>
      <c r="Q3731" s="6" t="s">
        <v>91</v>
      </c>
      <c r="R3731" s="5">
        <v>1</v>
      </c>
      <c r="S3731" s="5">
        <v>0</v>
      </c>
      <c r="T3731" s="5" t="s">
        <v>93</v>
      </c>
      <c r="U3731" s="5" t="s">
        <v>105</v>
      </c>
    </row>
    <row r="3732" spans="1:21">
      <c r="A3732" s="6" t="s">
        <v>87</v>
      </c>
      <c r="B3732" s="7">
        <v>1</v>
      </c>
      <c r="C3732" s="5">
        <v>4025</v>
      </c>
      <c r="D3732" s="5">
        <v>42</v>
      </c>
      <c r="E3732" s="8" t="s">
        <v>4988</v>
      </c>
      <c r="F3732" s="8">
        <v>42160504</v>
      </c>
      <c r="G3732" s="5" t="s">
        <v>4992</v>
      </c>
      <c r="H3732" s="5" t="s">
        <v>227</v>
      </c>
      <c r="I3732" s="6" t="s">
        <v>91</v>
      </c>
      <c r="J3732" s="6" t="s">
        <v>91</v>
      </c>
      <c r="K3732" s="6" t="s">
        <v>91</v>
      </c>
      <c r="L3732" s="6" t="s">
        <v>91</v>
      </c>
      <c r="M3732" s="5" t="s">
        <v>92</v>
      </c>
      <c r="N3732" s="6" t="s">
        <v>91</v>
      </c>
      <c r="O3732" s="6" t="s">
        <v>91</v>
      </c>
      <c r="P3732" s="6" t="s">
        <v>91</v>
      </c>
      <c r="Q3732" s="6" t="s">
        <v>91</v>
      </c>
      <c r="R3732" s="5">
        <v>1</v>
      </c>
      <c r="S3732" s="5">
        <v>0</v>
      </c>
      <c r="T3732" s="5" t="s">
        <v>93</v>
      </c>
      <c r="U3732" s="5" t="s">
        <v>105</v>
      </c>
    </row>
    <row r="3733" spans="1:21">
      <c r="A3733" s="6" t="s">
        <v>87</v>
      </c>
      <c r="B3733" s="7">
        <v>1</v>
      </c>
      <c r="C3733" s="5">
        <v>4026</v>
      </c>
      <c r="D3733" s="5">
        <v>42</v>
      </c>
      <c r="E3733" s="8" t="s">
        <v>4981</v>
      </c>
      <c r="F3733" s="8">
        <v>421606</v>
      </c>
      <c r="G3733" s="5" t="s">
        <v>4993</v>
      </c>
      <c r="H3733" s="5" t="s">
        <v>4994</v>
      </c>
      <c r="I3733" s="6" t="s">
        <v>91</v>
      </c>
      <c r="J3733" s="6" t="s">
        <v>91</v>
      </c>
      <c r="K3733" s="6" t="s">
        <v>91</v>
      </c>
      <c r="L3733" s="6" t="s">
        <v>91</v>
      </c>
      <c r="M3733" s="5" t="s">
        <v>92</v>
      </c>
      <c r="N3733" s="6" t="s">
        <v>91</v>
      </c>
      <c r="O3733" s="6" t="s">
        <v>91</v>
      </c>
      <c r="P3733" s="6" t="s">
        <v>91</v>
      </c>
      <c r="Q3733" s="6" t="s">
        <v>91</v>
      </c>
      <c r="R3733" s="5">
        <v>1</v>
      </c>
      <c r="S3733" s="5">
        <v>0</v>
      </c>
      <c r="T3733" s="5" t="s">
        <v>93</v>
      </c>
      <c r="U3733" s="5" t="s">
        <v>105</v>
      </c>
    </row>
    <row r="3734" spans="1:21">
      <c r="A3734" s="6" t="s">
        <v>87</v>
      </c>
      <c r="B3734" s="7">
        <v>1</v>
      </c>
      <c r="C3734" s="5">
        <v>4027</v>
      </c>
      <c r="D3734" s="5">
        <v>42</v>
      </c>
      <c r="E3734" s="8" t="s">
        <v>4995</v>
      </c>
      <c r="F3734" s="8">
        <v>42160601</v>
      </c>
      <c r="G3734" s="5" t="s">
        <v>4996</v>
      </c>
      <c r="H3734" s="5" t="s">
        <v>221</v>
      </c>
      <c r="I3734" s="6" t="s">
        <v>91</v>
      </c>
      <c r="J3734" s="6" t="s">
        <v>91</v>
      </c>
      <c r="K3734" s="6" t="s">
        <v>91</v>
      </c>
      <c r="L3734" s="6" t="s">
        <v>91</v>
      </c>
      <c r="M3734" s="5" t="s">
        <v>92</v>
      </c>
      <c r="N3734" s="6" t="s">
        <v>91</v>
      </c>
      <c r="O3734" s="6" t="s">
        <v>91</v>
      </c>
      <c r="P3734" s="6" t="s">
        <v>91</v>
      </c>
      <c r="Q3734" s="6" t="s">
        <v>91</v>
      </c>
      <c r="R3734" s="5">
        <v>1</v>
      </c>
      <c r="S3734" s="5">
        <v>0</v>
      </c>
      <c r="T3734" s="5" t="s">
        <v>93</v>
      </c>
      <c r="U3734" s="5" t="s">
        <v>105</v>
      </c>
    </row>
    <row r="3735" spans="1:21">
      <c r="A3735" s="6" t="s">
        <v>87</v>
      </c>
      <c r="B3735" s="7">
        <v>1</v>
      </c>
      <c r="C3735" s="5">
        <v>4028</v>
      </c>
      <c r="D3735" s="5">
        <v>42</v>
      </c>
      <c r="E3735" s="8" t="s">
        <v>4995</v>
      </c>
      <c r="F3735" s="8">
        <v>42160602</v>
      </c>
      <c r="G3735" s="5" t="s">
        <v>4997</v>
      </c>
      <c r="H3735" s="5" t="s">
        <v>223</v>
      </c>
      <c r="I3735" s="6" t="s">
        <v>91</v>
      </c>
      <c r="J3735" s="6" t="s">
        <v>91</v>
      </c>
      <c r="K3735" s="6" t="s">
        <v>91</v>
      </c>
      <c r="L3735" s="6" t="s">
        <v>91</v>
      </c>
      <c r="M3735" s="5" t="s">
        <v>92</v>
      </c>
      <c r="N3735" s="6" t="s">
        <v>91</v>
      </c>
      <c r="O3735" s="6" t="s">
        <v>91</v>
      </c>
      <c r="P3735" s="6" t="s">
        <v>91</v>
      </c>
      <c r="Q3735" s="6" t="s">
        <v>91</v>
      </c>
      <c r="R3735" s="5">
        <v>1</v>
      </c>
      <c r="S3735" s="5">
        <v>0</v>
      </c>
      <c r="T3735" s="5" t="s">
        <v>93</v>
      </c>
      <c r="U3735" s="5" t="s">
        <v>105</v>
      </c>
    </row>
    <row r="3736" spans="1:21">
      <c r="A3736" s="6" t="s">
        <v>87</v>
      </c>
      <c r="B3736" s="7">
        <v>1</v>
      </c>
      <c r="C3736" s="5">
        <v>4029</v>
      </c>
      <c r="D3736" s="5">
        <v>42</v>
      </c>
      <c r="E3736" s="8" t="s">
        <v>4995</v>
      </c>
      <c r="F3736" s="8">
        <v>42160603</v>
      </c>
      <c r="G3736" s="5" t="s">
        <v>4998</v>
      </c>
      <c r="H3736" s="5" t="s">
        <v>225</v>
      </c>
      <c r="I3736" s="6" t="s">
        <v>91</v>
      </c>
      <c r="J3736" s="6" t="s">
        <v>91</v>
      </c>
      <c r="K3736" s="6" t="s">
        <v>91</v>
      </c>
      <c r="L3736" s="6" t="s">
        <v>91</v>
      </c>
      <c r="M3736" s="5" t="s">
        <v>92</v>
      </c>
      <c r="N3736" s="6" t="s">
        <v>91</v>
      </c>
      <c r="O3736" s="6" t="s">
        <v>91</v>
      </c>
      <c r="P3736" s="6" t="s">
        <v>91</v>
      </c>
      <c r="Q3736" s="6" t="s">
        <v>91</v>
      </c>
      <c r="R3736" s="5">
        <v>1</v>
      </c>
      <c r="S3736" s="5">
        <v>0</v>
      </c>
      <c r="T3736" s="5" t="s">
        <v>93</v>
      </c>
      <c r="U3736" s="5" t="s">
        <v>105</v>
      </c>
    </row>
    <row r="3737" spans="1:21">
      <c r="A3737" s="6" t="s">
        <v>87</v>
      </c>
      <c r="B3737" s="7">
        <v>1</v>
      </c>
      <c r="C3737" s="5">
        <v>4030</v>
      </c>
      <c r="D3737" s="5">
        <v>42</v>
      </c>
      <c r="E3737" s="8" t="s">
        <v>4995</v>
      </c>
      <c r="F3737" s="8">
        <v>42160604</v>
      </c>
      <c r="G3737" s="5" t="s">
        <v>4999</v>
      </c>
      <c r="H3737" s="5" t="s">
        <v>227</v>
      </c>
      <c r="I3737" s="6" t="s">
        <v>91</v>
      </c>
      <c r="J3737" s="6" t="s">
        <v>91</v>
      </c>
      <c r="K3737" s="6" t="s">
        <v>91</v>
      </c>
      <c r="L3737" s="6" t="s">
        <v>91</v>
      </c>
      <c r="M3737" s="5" t="s">
        <v>92</v>
      </c>
      <c r="N3737" s="6" t="s">
        <v>91</v>
      </c>
      <c r="O3737" s="6" t="s">
        <v>91</v>
      </c>
      <c r="P3737" s="6" t="s">
        <v>91</v>
      </c>
      <c r="Q3737" s="6" t="s">
        <v>91</v>
      </c>
      <c r="R3737" s="5">
        <v>1</v>
      </c>
      <c r="S3737" s="5">
        <v>0</v>
      </c>
      <c r="T3737" s="5" t="s">
        <v>93</v>
      </c>
      <c r="U3737" s="5" t="s">
        <v>105</v>
      </c>
    </row>
    <row r="3738" spans="1:21">
      <c r="A3738" s="6" t="s">
        <v>87</v>
      </c>
      <c r="B3738" s="7">
        <v>1</v>
      </c>
      <c r="C3738" s="5">
        <v>4031</v>
      </c>
      <c r="D3738" s="5">
        <v>42</v>
      </c>
      <c r="E3738" s="8" t="s">
        <v>4981</v>
      </c>
      <c r="F3738" s="8">
        <v>421607</v>
      </c>
      <c r="G3738" s="5" t="s">
        <v>5000</v>
      </c>
      <c r="H3738" s="5" t="s">
        <v>5001</v>
      </c>
      <c r="I3738" s="5">
        <v>10065503396</v>
      </c>
      <c r="J3738" s="6" t="s">
        <v>91</v>
      </c>
      <c r="K3738" s="6" t="s">
        <v>91</v>
      </c>
      <c r="L3738" s="6" t="s">
        <v>91</v>
      </c>
      <c r="M3738" s="5" t="s">
        <v>92</v>
      </c>
      <c r="N3738" s="6" t="s">
        <v>91</v>
      </c>
      <c r="O3738" s="6" t="s">
        <v>91</v>
      </c>
      <c r="P3738" s="6" t="s">
        <v>91</v>
      </c>
      <c r="Q3738" s="6" t="s">
        <v>91</v>
      </c>
      <c r="R3738" s="5">
        <v>1</v>
      </c>
      <c r="S3738" s="5">
        <v>0</v>
      </c>
      <c r="T3738" s="5" t="s">
        <v>93</v>
      </c>
      <c r="U3738" s="5" t="s">
        <v>105</v>
      </c>
    </row>
    <row r="3739" spans="1:21">
      <c r="A3739" s="6" t="s">
        <v>87</v>
      </c>
      <c r="B3739" s="7">
        <v>1</v>
      </c>
      <c r="C3739" s="5">
        <v>4032</v>
      </c>
      <c r="D3739" s="5">
        <v>42</v>
      </c>
      <c r="E3739" s="8" t="s">
        <v>5002</v>
      </c>
      <c r="F3739" s="8">
        <v>42160701</v>
      </c>
      <c r="G3739" s="5" t="s">
        <v>5003</v>
      </c>
      <c r="H3739" s="5" t="s">
        <v>221</v>
      </c>
      <c r="I3739" s="6" t="s">
        <v>91</v>
      </c>
      <c r="J3739" s="6" t="s">
        <v>91</v>
      </c>
      <c r="K3739" s="6" t="s">
        <v>91</v>
      </c>
      <c r="L3739" s="6" t="s">
        <v>91</v>
      </c>
      <c r="M3739" s="5" t="s">
        <v>92</v>
      </c>
      <c r="N3739" s="6" t="s">
        <v>91</v>
      </c>
      <c r="O3739" s="6" t="s">
        <v>91</v>
      </c>
      <c r="P3739" s="6" t="s">
        <v>91</v>
      </c>
      <c r="Q3739" s="6" t="s">
        <v>91</v>
      </c>
      <c r="R3739" s="5">
        <v>1</v>
      </c>
      <c r="S3739" s="5">
        <v>0</v>
      </c>
      <c r="T3739" s="5" t="s">
        <v>93</v>
      </c>
      <c r="U3739" s="5" t="s">
        <v>105</v>
      </c>
    </row>
    <row r="3740" spans="1:21">
      <c r="A3740" s="6" t="s">
        <v>87</v>
      </c>
      <c r="B3740" s="7">
        <v>1</v>
      </c>
      <c r="C3740" s="5">
        <v>4033</v>
      </c>
      <c r="D3740" s="5">
        <v>42</v>
      </c>
      <c r="E3740" s="8" t="s">
        <v>5002</v>
      </c>
      <c r="F3740" s="8">
        <v>42160702</v>
      </c>
      <c r="G3740" s="5" t="s">
        <v>5004</v>
      </c>
      <c r="H3740" s="5" t="s">
        <v>223</v>
      </c>
      <c r="I3740" s="6" t="s">
        <v>91</v>
      </c>
      <c r="J3740" s="6" t="s">
        <v>91</v>
      </c>
      <c r="K3740" s="6" t="s">
        <v>91</v>
      </c>
      <c r="L3740" s="6" t="s">
        <v>91</v>
      </c>
      <c r="M3740" s="5" t="s">
        <v>92</v>
      </c>
      <c r="N3740" s="6" t="s">
        <v>91</v>
      </c>
      <c r="O3740" s="6" t="s">
        <v>91</v>
      </c>
      <c r="P3740" s="6" t="s">
        <v>91</v>
      </c>
      <c r="Q3740" s="6" t="s">
        <v>91</v>
      </c>
      <c r="R3740" s="5">
        <v>1</v>
      </c>
      <c r="S3740" s="5">
        <v>0</v>
      </c>
      <c r="T3740" s="5" t="s">
        <v>93</v>
      </c>
      <c r="U3740" s="5" t="s">
        <v>105</v>
      </c>
    </row>
    <row r="3741" spans="1:21">
      <c r="A3741" s="6" t="s">
        <v>87</v>
      </c>
      <c r="B3741" s="7">
        <v>1</v>
      </c>
      <c r="C3741" s="5">
        <v>4034</v>
      </c>
      <c r="D3741" s="5">
        <v>42</v>
      </c>
      <c r="E3741" s="8" t="s">
        <v>5002</v>
      </c>
      <c r="F3741" s="8">
        <v>42160703</v>
      </c>
      <c r="G3741" s="5" t="s">
        <v>5005</v>
      </c>
      <c r="H3741" s="5" t="s">
        <v>225</v>
      </c>
      <c r="I3741" s="6" t="s">
        <v>91</v>
      </c>
      <c r="J3741" s="6" t="s">
        <v>91</v>
      </c>
      <c r="K3741" s="6" t="s">
        <v>91</v>
      </c>
      <c r="L3741" s="6" t="s">
        <v>91</v>
      </c>
      <c r="M3741" s="5" t="s">
        <v>92</v>
      </c>
      <c r="N3741" s="6" t="s">
        <v>91</v>
      </c>
      <c r="O3741" s="6" t="s">
        <v>91</v>
      </c>
      <c r="P3741" s="6" t="s">
        <v>91</v>
      </c>
      <c r="Q3741" s="6" t="s">
        <v>91</v>
      </c>
      <c r="R3741" s="5">
        <v>1</v>
      </c>
      <c r="S3741" s="5">
        <v>0</v>
      </c>
      <c r="T3741" s="5" t="s">
        <v>93</v>
      </c>
      <c r="U3741" s="5" t="s">
        <v>105</v>
      </c>
    </row>
    <row r="3742" spans="1:21">
      <c r="A3742" s="6" t="s">
        <v>87</v>
      </c>
      <c r="B3742" s="7">
        <v>1</v>
      </c>
      <c r="C3742" s="5">
        <v>4035</v>
      </c>
      <c r="D3742" s="5">
        <v>42</v>
      </c>
      <c r="E3742" s="8" t="s">
        <v>5002</v>
      </c>
      <c r="F3742" s="8">
        <v>42160704</v>
      </c>
      <c r="G3742" s="5" t="s">
        <v>5006</v>
      </c>
      <c r="H3742" s="5" t="s">
        <v>227</v>
      </c>
      <c r="I3742" s="6" t="s">
        <v>91</v>
      </c>
      <c r="J3742" s="6" t="s">
        <v>91</v>
      </c>
      <c r="K3742" s="6" t="s">
        <v>91</v>
      </c>
      <c r="L3742" s="6" t="s">
        <v>91</v>
      </c>
      <c r="M3742" s="5" t="s">
        <v>92</v>
      </c>
      <c r="N3742" s="6" t="s">
        <v>91</v>
      </c>
      <c r="O3742" s="6" t="s">
        <v>91</v>
      </c>
      <c r="P3742" s="6" t="s">
        <v>91</v>
      </c>
      <c r="Q3742" s="6" t="s">
        <v>91</v>
      </c>
      <c r="R3742" s="5">
        <v>1</v>
      </c>
      <c r="S3742" s="5">
        <v>0</v>
      </c>
      <c r="T3742" s="5" t="s">
        <v>93</v>
      </c>
      <c r="U3742" s="5" t="s">
        <v>105</v>
      </c>
    </row>
    <row r="3743" spans="1:21">
      <c r="A3743" s="6" t="s">
        <v>87</v>
      </c>
      <c r="B3743" s="7">
        <v>1</v>
      </c>
      <c r="C3743" s="5">
        <v>4036</v>
      </c>
      <c r="D3743" s="5">
        <v>42</v>
      </c>
      <c r="E3743" s="8" t="s">
        <v>4981</v>
      </c>
      <c r="F3743" s="8">
        <v>421608</v>
      </c>
      <c r="G3743" s="5" t="s">
        <v>5007</v>
      </c>
      <c r="H3743" s="5" t="s">
        <v>5008</v>
      </c>
      <c r="I3743" s="6" t="s">
        <v>91</v>
      </c>
      <c r="J3743" s="6" t="s">
        <v>91</v>
      </c>
      <c r="K3743" s="6" t="s">
        <v>91</v>
      </c>
      <c r="L3743" s="6" t="s">
        <v>91</v>
      </c>
      <c r="M3743" s="5" t="s">
        <v>92</v>
      </c>
      <c r="N3743" s="6" t="s">
        <v>91</v>
      </c>
      <c r="O3743" s="6" t="s">
        <v>91</v>
      </c>
      <c r="P3743" s="6" t="s">
        <v>91</v>
      </c>
      <c r="Q3743" s="6" t="s">
        <v>91</v>
      </c>
      <c r="R3743" s="5">
        <v>1</v>
      </c>
      <c r="S3743" s="5">
        <v>0</v>
      </c>
      <c r="T3743" s="5" t="s">
        <v>93</v>
      </c>
      <c r="U3743" s="5" t="s">
        <v>105</v>
      </c>
    </row>
    <row r="3744" spans="1:21">
      <c r="A3744" s="6" t="s">
        <v>87</v>
      </c>
      <c r="B3744" s="7">
        <v>1</v>
      </c>
      <c r="C3744" s="5">
        <v>4037</v>
      </c>
      <c r="D3744" s="5">
        <v>42</v>
      </c>
      <c r="E3744" s="8" t="s">
        <v>5009</v>
      </c>
      <c r="F3744" s="8">
        <v>42160801</v>
      </c>
      <c r="G3744" s="5" t="s">
        <v>5010</v>
      </c>
      <c r="H3744" s="5" t="s">
        <v>221</v>
      </c>
      <c r="I3744" s="6" t="s">
        <v>91</v>
      </c>
      <c r="J3744" s="6" t="s">
        <v>91</v>
      </c>
      <c r="K3744" s="6" t="s">
        <v>91</v>
      </c>
      <c r="L3744" s="6" t="s">
        <v>91</v>
      </c>
      <c r="M3744" s="5" t="s">
        <v>92</v>
      </c>
      <c r="N3744" s="6" t="s">
        <v>91</v>
      </c>
      <c r="O3744" s="6" t="s">
        <v>91</v>
      </c>
      <c r="P3744" s="6" t="s">
        <v>91</v>
      </c>
      <c r="Q3744" s="6" t="s">
        <v>91</v>
      </c>
      <c r="R3744" s="5">
        <v>1</v>
      </c>
      <c r="S3744" s="5">
        <v>0</v>
      </c>
      <c r="T3744" s="5" t="s">
        <v>93</v>
      </c>
      <c r="U3744" s="5" t="s">
        <v>105</v>
      </c>
    </row>
    <row r="3745" spans="1:21">
      <c r="A3745" s="6" t="s">
        <v>87</v>
      </c>
      <c r="B3745" s="7">
        <v>1</v>
      </c>
      <c r="C3745" s="5">
        <v>4038</v>
      </c>
      <c r="D3745" s="5">
        <v>42</v>
      </c>
      <c r="E3745" s="8" t="s">
        <v>5009</v>
      </c>
      <c r="F3745" s="8">
        <v>42160802</v>
      </c>
      <c r="G3745" s="5" t="s">
        <v>5011</v>
      </c>
      <c r="H3745" s="5" t="s">
        <v>223</v>
      </c>
      <c r="I3745" s="6" t="s">
        <v>91</v>
      </c>
      <c r="J3745" s="6" t="s">
        <v>91</v>
      </c>
      <c r="K3745" s="6" t="s">
        <v>91</v>
      </c>
      <c r="L3745" s="6" t="s">
        <v>91</v>
      </c>
      <c r="M3745" s="5" t="s">
        <v>92</v>
      </c>
      <c r="N3745" s="6" t="s">
        <v>91</v>
      </c>
      <c r="O3745" s="6" t="s">
        <v>91</v>
      </c>
      <c r="P3745" s="6" t="s">
        <v>91</v>
      </c>
      <c r="Q3745" s="6" t="s">
        <v>91</v>
      </c>
      <c r="R3745" s="5">
        <v>1</v>
      </c>
      <c r="S3745" s="5">
        <v>0</v>
      </c>
      <c r="T3745" s="5" t="s">
        <v>93</v>
      </c>
      <c r="U3745" s="5" t="s">
        <v>105</v>
      </c>
    </row>
    <row r="3746" spans="1:21">
      <c r="A3746" s="6" t="s">
        <v>87</v>
      </c>
      <c r="B3746" s="7">
        <v>1</v>
      </c>
      <c r="C3746" s="5">
        <v>4039</v>
      </c>
      <c r="D3746" s="5">
        <v>42</v>
      </c>
      <c r="E3746" s="8" t="s">
        <v>5009</v>
      </c>
      <c r="F3746" s="8">
        <v>42160803</v>
      </c>
      <c r="G3746" s="5" t="s">
        <v>5012</v>
      </c>
      <c r="H3746" s="5" t="s">
        <v>225</v>
      </c>
      <c r="I3746" s="6" t="s">
        <v>91</v>
      </c>
      <c r="J3746" s="6" t="s">
        <v>91</v>
      </c>
      <c r="K3746" s="6" t="s">
        <v>91</v>
      </c>
      <c r="L3746" s="6" t="s">
        <v>91</v>
      </c>
      <c r="M3746" s="5" t="s">
        <v>92</v>
      </c>
      <c r="N3746" s="6" t="s">
        <v>91</v>
      </c>
      <c r="O3746" s="6" t="s">
        <v>91</v>
      </c>
      <c r="P3746" s="6" t="s">
        <v>91</v>
      </c>
      <c r="Q3746" s="6" t="s">
        <v>91</v>
      </c>
      <c r="R3746" s="5">
        <v>1</v>
      </c>
      <c r="S3746" s="5">
        <v>0</v>
      </c>
      <c r="T3746" s="5" t="s">
        <v>93</v>
      </c>
      <c r="U3746" s="5" t="s">
        <v>105</v>
      </c>
    </row>
    <row r="3747" spans="1:21">
      <c r="A3747" s="6" t="s">
        <v>87</v>
      </c>
      <c r="B3747" s="7">
        <v>1</v>
      </c>
      <c r="C3747" s="5">
        <v>4040</v>
      </c>
      <c r="D3747" s="5">
        <v>42</v>
      </c>
      <c r="E3747" s="8" t="s">
        <v>5009</v>
      </c>
      <c r="F3747" s="8">
        <v>42160804</v>
      </c>
      <c r="G3747" s="5" t="s">
        <v>5013</v>
      </c>
      <c r="H3747" s="5" t="s">
        <v>227</v>
      </c>
      <c r="I3747" s="6" t="s">
        <v>91</v>
      </c>
      <c r="J3747" s="6" t="s">
        <v>91</v>
      </c>
      <c r="K3747" s="6" t="s">
        <v>91</v>
      </c>
      <c r="L3747" s="6" t="s">
        <v>91</v>
      </c>
      <c r="M3747" s="5" t="s">
        <v>92</v>
      </c>
      <c r="N3747" s="6" t="s">
        <v>91</v>
      </c>
      <c r="O3747" s="6" t="s">
        <v>91</v>
      </c>
      <c r="P3747" s="6" t="s">
        <v>91</v>
      </c>
      <c r="Q3747" s="6" t="s">
        <v>91</v>
      </c>
      <c r="R3747" s="5">
        <v>1</v>
      </c>
      <c r="S3747" s="5">
        <v>0</v>
      </c>
      <c r="T3747" s="5" t="s">
        <v>93</v>
      </c>
      <c r="U3747" s="5" t="s">
        <v>105</v>
      </c>
    </row>
    <row r="3748" spans="1:21">
      <c r="A3748" s="6" t="s">
        <v>87</v>
      </c>
      <c r="B3748" s="7">
        <v>1</v>
      </c>
      <c r="C3748" s="5">
        <v>4041</v>
      </c>
      <c r="D3748" s="5">
        <v>42</v>
      </c>
      <c r="E3748" s="8" t="s">
        <v>4981</v>
      </c>
      <c r="F3748" s="8">
        <v>421609</v>
      </c>
      <c r="G3748" s="5" t="s">
        <v>5014</v>
      </c>
      <c r="H3748" s="5" t="s">
        <v>5015</v>
      </c>
      <c r="I3748" s="5">
        <v>10065506353</v>
      </c>
      <c r="J3748" s="6" t="s">
        <v>91</v>
      </c>
      <c r="K3748" s="6" t="s">
        <v>91</v>
      </c>
      <c r="L3748" s="6" t="s">
        <v>91</v>
      </c>
      <c r="M3748" s="5" t="s">
        <v>92</v>
      </c>
      <c r="N3748" s="6" t="s">
        <v>91</v>
      </c>
      <c r="O3748" s="6" t="s">
        <v>91</v>
      </c>
      <c r="P3748" s="6" t="s">
        <v>91</v>
      </c>
      <c r="Q3748" s="6" t="s">
        <v>91</v>
      </c>
      <c r="R3748" s="5">
        <v>1</v>
      </c>
      <c r="S3748" s="5">
        <v>0</v>
      </c>
      <c r="T3748" s="5" t="s">
        <v>93</v>
      </c>
      <c r="U3748" s="5" t="s">
        <v>105</v>
      </c>
    </row>
    <row r="3749" spans="1:21">
      <c r="A3749" s="6" t="s">
        <v>87</v>
      </c>
      <c r="B3749" s="7">
        <v>1</v>
      </c>
      <c r="C3749" s="5">
        <v>4042</v>
      </c>
      <c r="D3749" s="5">
        <v>42</v>
      </c>
      <c r="E3749" s="8" t="s">
        <v>5016</v>
      </c>
      <c r="F3749" s="8">
        <v>42160901</v>
      </c>
      <c r="G3749" s="5" t="s">
        <v>5017</v>
      </c>
      <c r="H3749" s="5" t="s">
        <v>221</v>
      </c>
      <c r="I3749" s="6" t="s">
        <v>91</v>
      </c>
      <c r="J3749" s="6" t="s">
        <v>91</v>
      </c>
      <c r="K3749" s="6" t="s">
        <v>91</v>
      </c>
      <c r="L3749" s="6" t="s">
        <v>91</v>
      </c>
      <c r="M3749" s="5" t="s">
        <v>92</v>
      </c>
      <c r="N3749" s="6" t="s">
        <v>91</v>
      </c>
      <c r="O3749" s="6" t="s">
        <v>91</v>
      </c>
      <c r="P3749" s="6" t="s">
        <v>91</v>
      </c>
      <c r="Q3749" s="6" t="s">
        <v>91</v>
      </c>
      <c r="R3749" s="5">
        <v>1</v>
      </c>
      <c r="S3749" s="5">
        <v>0</v>
      </c>
      <c r="T3749" s="5" t="s">
        <v>93</v>
      </c>
      <c r="U3749" s="5" t="s">
        <v>105</v>
      </c>
    </row>
    <row r="3750" spans="1:21">
      <c r="A3750" s="6" t="s">
        <v>87</v>
      </c>
      <c r="B3750" s="7">
        <v>1</v>
      </c>
      <c r="C3750" s="5">
        <v>4043</v>
      </c>
      <c r="D3750" s="5">
        <v>42</v>
      </c>
      <c r="E3750" s="8" t="s">
        <v>5016</v>
      </c>
      <c r="F3750" s="8">
        <v>42160902</v>
      </c>
      <c r="G3750" s="5" t="s">
        <v>5018</v>
      </c>
      <c r="H3750" s="5" t="s">
        <v>223</v>
      </c>
      <c r="I3750" s="6" t="s">
        <v>91</v>
      </c>
      <c r="J3750" s="6" t="s">
        <v>91</v>
      </c>
      <c r="K3750" s="6" t="s">
        <v>91</v>
      </c>
      <c r="L3750" s="6" t="s">
        <v>91</v>
      </c>
      <c r="M3750" s="5" t="s">
        <v>92</v>
      </c>
      <c r="N3750" s="6" t="s">
        <v>91</v>
      </c>
      <c r="O3750" s="6" t="s">
        <v>91</v>
      </c>
      <c r="P3750" s="6" t="s">
        <v>91</v>
      </c>
      <c r="Q3750" s="6" t="s">
        <v>91</v>
      </c>
      <c r="R3750" s="5">
        <v>1</v>
      </c>
      <c r="S3750" s="5">
        <v>0</v>
      </c>
      <c r="T3750" s="5" t="s">
        <v>93</v>
      </c>
      <c r="U3750" s="5" t="s">
        <v>105</v>
      </c>
    </row>
    <row r="3751" spans="1:21">
      <c r="A3751" s="6" t="s">
        <v>87</v>
      </c>
      <c r="B3751" s="7">
        <v>1</v>
      </c>
      <c r="C3751" s="5">
        <v>4044</v>
      </c>
      <c r="D3751" s="5">
        <v>42</v>
      </c>
      <c r="E3751" s="8" t="s">
        <v>5016</v>
      </c>
      <c r="F3751" s="8">
        <v>42160903</v>
      </c>
      <c r="G3751" s="5" t="s">
        <v>5019</v>
      </c>
      <c r="H3751" s="5" t="s">
        <v>225</v>
      </c>
      <c r="I3751" s="6" t="s">
        <v>91</v>
      </c>
      <c r="J3751" s="6" t="s">
        <v>91</v>
      </c>
      <c r="K3751" s="6" t="s">
        <v>91</v>
      </c>
      <c r="L3751" s="6" t="s">
        <v>91</v>
      </c>
      <c r="M3751" s="5" t="s">
        <v>92</v>
      </c>
      <c r="N3751" s="6" t="s">
        <v>91</v>
      </c>
      <c r="O3751" s="6" t="s">
        <v>91</v>
      </c>
      <c r="P3751" s="6" t="s">
        <v>91</v>
      </c>
      <c r="Q3751" s="6" t="s">
        <v>91</v>
      </c>
      <c r="R3751" s="5">
        <v>1</v>
      </c>
      <c r="S3751" s="5">
        <v>0</v>
      </c>
      <c r="T3751" s="5" t="s">
        <v>93</v>
      </c>
      <c r="U3751" s="5" t="s">
        <v>105</v>
      </c>
    </row>
    <row r="3752" spans="1:21">
      <c r="A3752" s="6" t="s">
        <v>87</v>
      </c>
      <c r="B3752" s="7">
        <v>1</v>
      </c>
      <c r="C3752" s="5">
        <v>4045</v>
      </c>
      <c r="D3752" s="5">
        <v>42</v>
      </c>
      <c r="E3752" s="8" t="s">
        <v>5016</v>
      </c>
      <c r="F3752" s="8">
        <v>42160904</v>
      </c>
      <c r="G3752" s="5" t="s">
        <v>5020</v>
      </c>
      <c r="H3752" s="5" t="s">
        <v>227</v>
      </c>
      <c r="I3752" s="6" t="s">
        <v>91</v>
      </c>
      <c r="J3752" s="6" t="s">
        <v>91</v>
      </c>
      <c r="K3752" s="6" t="s">
        <v>91</v>
      </c>
      <c r="L3752" s="6" t="s">
        <v>91</v>
      </c>
      <c r="M3752" s="5" t="s">
        <v>92</v>
      </c>
      <c r="N3752" s="6" t="s">
        <v>91</v>
      </c>
      <c r="O3752" s="6" t="s">
        <v>91</v>
      </c>
      <c r="P3752" s="6" t="s">
        <v>91</v>
      </c>
      <c r="Q3752" s="6" t="s">
        <v>91</v>
      </c>
      <c r="R3752" s="5">
        <v>1</v>
      </c>
      <c r="S3752" s="5">
        <v>0</v>
      </c>
      <c r="T3752" s="5" t="s">
        <v>93</v>
      </c>
      <c r="U3752" s="5" t="s">
        <v>105</v>
      </c>
    </row>
    <row r="3753" spans="1:21">
      <c r="A3753" s="6" t="s">
        <v>87</v>
      </c>
      <c r="B3753" s="7">
        <v>1</v>
      </c>
      <c r="C3753" s="5">
        <v>4046</v>
      </c>
      <c r="D3753" s="5">
        <v>42</v>
      </c>
      <c r="E3753" s="8" t="s">
        <v>4981</v>
      </c>
      <c r="F3753" s="8">
        <v>421610</v>
      </c>
      <c r="G3753" s="5" t="s">
        <v>5021</v>
      </c>
      <c r="H3753" s="5" t="s">
        <v>5022</v>
      </c>
      <c r="I3753" s="5">
        <v>10065506391</v>
      </c>
      <c r="J3753" s="6" t="s">
        <v>91</v>
      </c>
      <c r="K3753" s="6" t="s">
        <v>91</v>
      </c>
      <c r="L3753" s="6" t="s">
        <v>91</v>
      </c>
      <c r="M3753" s="5" t="s">
        <v>92</v>
      </c>
      <c r="N3753" s="6" t="s">
        <v>91</v>
      </c>
      <c r="O3753" s="6" t="s">
        <v>91</v>
      </c>
      <c r="P3753" s="6" t="s">
        <v>91</v>
      </c>
      <c r="Q3753" s="6" t="s">
        <v>91</v>
      </c>
      <c r="R3753" s="5">
        <v>1</v>
      </c>
      <c r="S3753" s="5">
        <v>0</v>
      </c>
      <c r="T3753" s="5" t="s">
        <v>93</v>
      </c>
      <c r="U3753" s="5" t="s">
        <v>105</v>
      </c>
    </row>
    <row r="3754" spans="1:21">
      <c r="A3754" s="6" t="s">
        <v>87</v>
      </c>
      <c r="B3754" s="7">
        <v>1</v>
      </c>
      <c r="C3754" s="5">
        <v>4047</v>
      </c>
      <c r="D3754" s="5">
        <v>42</v>
      </c>
      <c r="E3754" s="8" t="s">
        <v>5023</v>
      </c>
      <c r="F3754" s="8">
        <v>42161001</v>
      </c>
      <c r="G3754" s="5" t="s">
        <v>5024</v>
      </c>
      <c r="H3754" s="5" t="s">
        <v>221</v>
      </c>
      <c r="I3754" s="6" t="s">
        <v>91</v>
      </c>
      <c r="J3754" s="6" t="s">
        <v>91</v>
      </c>
      <c r="K3754" s="6" t="s">
        <v>91</v>
      </c>
      <c r="L3754" s="6" t="s">
        <v>91</v>
      </c>
      <c r="M3754" s="5" t="s">
        <v>92</v>
      </c>
      <c r="N3754" s="6" t="s">
        <v>91</v>
      </c>
      <c r="O3754" s="6" t="s">
        <v>91</v>
      </c>
      <c r="P3754" s="6" t="s">
        <v>91</v>
      </c>
      <c r="Q3754" s="6" t="s">
        <v>91</v>
      </c>
      <c r="R3754" s="5">
        <v>1</v>
      </c>
      <c r="S3754" s="5">
        <v>0</v>
      </c>
      <c r="T3754" s="5" t="s">
        <v>93</v>
      </c>
      <c r="U3754" s="5" t="s">
        <v>105</v>
      </c>
    </row>
    <row r="3755" spans="1:21">
      <c r="A3755" s="6" t="s">
        <v>87</v>
      </c>
      <c r="B3755" s="7">
        <v>1</v>
      </c>
      <c r="C3755" s="5">
        <v>4048</v>
      </c>
      <c r="D3755" s="5">
        <v>42</v>
      </c>
      <c r="E3755" s="8" t="s">
        <v>5023</v>
      </c>
      <c r="F3755" s="8">
        <v>42161002</v>
      </c>
      <c r="G3755" s="5" t="s">
        <v>5025</v>
      </c>
      <c r="H3755" s="5" t="s">
        <v>223</v>
      </c>
      <c r="I3755" s="6" t="s">
        <v>91</v>
      </c>
      <c r="J3755" s="6" t="s">
        <v>91</v>
      </c>
      <c r="K3755" s="6" t="s">
        <v>91</v>
      </c>
      <c r="L3755" s="6" t="s">
        <v>91</v>
      </c>
      <c r="M3755" s="5" t="s">
        <v>92</v>
      </c>
      <c r="N3755" s="6" t="s">
        <v>91</v>
      </c>
      <c r="O3755" s="6" t="s">
        <v>91</v>
      </c>
      <c r="P3755" s="6" t="s">
        <v>91</v>
      </c>
      <c r="Q3755" s="6" t="s">
        <v>91</v>
      </c>
      <c r="R3755" s="5">
        <v>1</v>
      </c>
      <c r="S3755" s="5">
        <v>0</v>
      </c>
      <c r="T3755" s="5" t="s">
        <v>93</v>
      </c>
      <c r="U3755" s="5" t="s">
        <v>105</v>
      </c>
    </row>
    <row r="3756" spans="1:21">
      <c r="A3756" s="6" t="s">
        <v>87</v>
      </c>
      <c r="B3756" s="7">
        <v>1</v>
      </c>
      <c r="C3756" s="5">
        <v>4049</v>
      </c>
      <c r="D3756" s="5">
        <v>42</v>
      </c>
      <c r="E3756" s="8" t="s">
        <v>5023</v>
      </c>
      <c r="F3756" s="8">
        <v>42161003</v>
      </c>
      <c r="G3756" s="5" t="s">
        <v>5026</v>
      </c>
      <c r="H3756" s="5" t="s">
        <v>225</v>
      </c>
      <c r="I3756" s="6" t="s">
        <v>91</v>
      </c>
      <c r="J3756" s="6" t="s">
        <v>91</v>
      </c>
      <c r="K3756" s="6" t="s">
        <v>91</v>
      </c>
      <c r="L3756" s="6" t="s">
        <v>91</v>
      </c>
      <c r="M3756" s="5" t="s">
        <v>92</v>
      </c>
      <c r="N3756" s="6" t="s">
        <v>91</v>
      </c>
      <c r="O3756" s="6" t="s">
        <v>91</v>
      </c>
      <c r="P3756" s="6" t="s">
        <v>91</v>
      </c>
      <c r="Q3756" s="6" t="s">
        <v>91</v>
      </c>
      <c r="R3756" s="5">
        <v>1</v>
      </c>
      <c r="S3756" s="5">
        <v>0</v>
      </c>
      <c r="T3756" s="5" t="s">
        <v>93</v>
      </c>
      <c r="U3756" s="5" t="s">
        <v>105</v>
      </c>
    </row>
    <row r="3757" spans="1:21">
      <c r="A3757" s="6" t="s">
        <v>87</v>
      </c>
      <c r="B3757" s="7">
        <v>1</v>
      </c>
      <c r="C3757" s="5">
        <v>4050</v>
      </c>
      <c r="D3757" s="5">
        <v>42</v>
      </c>
      <c r="E3757" s="8" t="s">
        <v>5023</v>
      </c>
      <c r="F3757" s="8">
        <v>42161004</v>
      </c>
      <c r="G3757" s="5" t="s">
        <v>5027</v>
      </c>
      <c r="H3757" s="5" t="s">
        <v>227</v>
      </c>
      <c r="I3757" s="6" t="s">
        <v>91</v>
      </c>
      <c r="J3757" s="6" t="s">
        <v>91</v>
      </c>
      <c r="K3757" s="6" t="s">
        <v>91</v>
      </c>
      <c r="L3757" s="6" t="s">
        <v>91</v>
      </c>
      <c r="M3757" s="5" t="s">
        <v>92</v>
      </c>
      <c r="N3757" s="6" t="s">
        <v>91</v>
      </c>
      <c r="O3757" s="6" t="s">
        <v>91</v>
      </c>
      <c r="P3757" s="6" t="s">
        <v>91</v>
      </c>
      <c r="Q3757" s="6" t="s">
        <v>91</v>
      </c>
      <c r="R3757" s="5">
        <v>1</v>
      </c>
      <c r="S3757" s="5">
        <v>0</v>
      </c>
      <c r="T3757" s="5" t="s">
        <v>93</v>
      </c>
      <c r="U3757" s="5" t="s">
        <v>105</v>
      </c>
    </row>
    <row r="3758" spans="1:21">
      <c r="A3758" s="6" t="s">
        <v>87</v>
      </c>
      <c r="B3758" s="7">
        <v>1</v>
      </c>
      <c r="C3758" s="5">
        <v>4051</v>
      </c>
      <c r="D3758" s="5">
        <v>42</v>
      </c>
      <c r="E3758" s="8" t="s">
        <v>4981</v>
      </c>
      <c r="F3758" s="8">
        <v>421611</v>
      </c>
      <c r="G3758" s="5" t="s">
        <v>5028</v>
      </c>
      <c r="H3758" s="5" t="s">
        <v>5029</v>
      </c>
      <c r="I3758" s="6" t="s">
        <v>91</v>
      </c>
      <c r="J3758" s="6" t="s">
        <v>91</v>
      </c>
      <c r="K3758" s="6" t="s">
        <v>91</v>
      </c>
      <c r="L3758" s="6" t="s">
        <v>91</v>
      </c>
      <c r="M3758" s="5" t="s">
        <v>92</v>
      </c>
      <c r="N3758" s="6" t="s">
        <v>91</v>
      </c>
      <c r="O3758" s="6" t="s">
        <v>91</v>
      </c>
      <c r="P3758" s="6" t="s">
        <v>91</v>
      </c>
      <c r="Q3758" s="6" t="s">
        <v>91</v>
      </c>
      <c r="R3758" s="5">
        <v>1</v>
      </c>
      <c r="S3758" s="5">
        <v>0</v>
      </c>
      <c r="T3758" s="5" t="s">
        <v>93</v>
      </c>
      <c r="U3758" s="5" t="s">
        <v>105</v>
      </c>
    </row>
    <row r="3759" spans="1:21">
      <c r="A3759" s="6" t="s">
        <v>87</v>
      </c>
      <c r="B3759" s="7">
        <v>1</v>
      </c>
      <c r="C3759" s="5">
        <v>4052</v>
      </c>
      <c r="D3759" s="5">
        <v>42</v>
      </c>
      <c r="E3759" s="8" t="s">
        <v>5030</v>
      </c>
      <c r="F3759" s="8">
        <v>42161101</v>
      </c>
      <c r="G3759" s="5" t="s">
        <v>5031</v>
      </c>
      <c r="H3759" s="5" t="s">
        <v>221</v>
      </c>
      <c r="I3759" s="6" t="s">
        <v>91</v>
      </c>
      <c r="J3759" s="6" t="s">
        <v>91</v>
      </c>
      <c r="K3759" s="6" t="s">
        <v>91</v>
      </c>
      <c r="L3759" s="6" t="s">
        <v>91</v>
      </c>
      <c r="M3759" s="5" t="s">
        <v>92</v>
      </c>
      <c r="N3759" s="6" t="s">
        <v>91</v>
      </c>
      <c r="O3759" s="6" t="s">
        <v>91</v>
      </c>
      <c r="P3759" s="6" t="s">
        <v>91</v>
      </c>
      <c r="Q3759" s="6" t="s">
        <v>91</v>
      </c>
      <c r="R3759" s="5">
        <v>1</v>
      </c>
      <c r="S3759" s="5">
        <v>0</v>
      </c>
      <c r="T3759" s="5" t="s">
        <v>93</v>
      </c>
      <c r="U3759" s="5" t="s">
        <v>105</v>
      </c>
    </row>
    <row r="3760" spans="1:21">
      <c r="A3760" s="6" t="s">
        <v>87</v>
      </c>
      <c r="B3760" s="7">
        <v>1</v>
      </c>
      <c r="C3760" s="5">
        <v>4053</v>
      </c>
      <c r="D3760" s="5">
        <v>42</v>
      </c>
      <c r="E3760" s="8" t="s">
        <v>5030</v>
      </c>
      <c r="F3760" s="8">
        <v>42161102</v>
      </c>
      <c r="G3760" s="5" t="s">
        <v>5032</v>
      </c>
      <c r="H3760" s="5" t="s">
        <v>223</v>
      </c>
      <c r="I3760" s="6" t="s">
        <v>91</v>
      </c>
      <c r="J3760" s="6" t="s">
        <v>91</v>
      </c>
      <c r="K3760" s="6" t="s">
        <v>91</v>
      </c>
      <c r="L3760" s="6" t="s">
        <v>91</v>
      </c>
      <c r="M3760" s="5" t="s">
        <v>92</v>
      </c>
      <c r="N3760" s="6" t="s">
        <v>91</v>
      </c>
      <c r="O3760" s="6" t="s">
        <v>91</v>
      </c>
      <c r="P3760" s="6" t="s">
        <v>91</v>
      </c>
      <c r="Q3760" s="6" t="s">
        <v>91</v>
      </c>
      <c r="R3760" s="5">
        <v>1</v>
      </c>
      <c r="S3760" s="5">
        <v>0</v>
      </c>
      <c r="T3760" s="5" t="s">
        <v>93</v>
      </c>
      <c r="U3760" s="5" t="s">
        <v>105</v>
      </c>
    </row>
    <row r="3761" spans="1:21">
      <c r="A3761" s="6" t="s">
        <v>87</v>
      </c>
      <c r="B3761" s="7">
        <v>1</v>
      </c>
      <c r="C3761" s="5">
        <v>4054</v>
      </c>
      <c r="D3761" s="5">
        <v>42</v>
      </c>
      <c r="E3761" s="8" t="s">
        <v>5030</v>
      </c>
      <c r="F3761" s="8">
        <v>42161103</v>
      </c>
      <c r="G3761" s="5" t="s">
        <v>5033</v>
      </c>
      <c r="H3761" s="5" t="s">
        <v>225</v>
      </c>
      <c r="I3761" s="6" t="s">
        <v>91</v>
      </c>
      <c r="J3761" s="6" t="s">
        <v>91</v>
      </c>
      <c r="K3761" s="6" t="s">
        <v>91</v>
      </c>
      <c r="L3761" s="6" t="s">
        <v>91</v>
      </c>
      <c r="M3761" s="5" t="s">
        <v>92</v>
      </c>
      <c r="N3761" s="6" t="s">
        <v>91</v>
      </c>
      <c r="O3761" s="6" t="s">
        <v>91</v>
      </c>
      <c r="P3761" s="6" t="s">
        <v>91</v>
      </c>
      <c r="Q3761" s="6" t="s">
        <v>91</v>
      </c>
      <c r="R3761" s="5">
        <v>1</v>
      </c>
      <c r="S3761" s="5">
        <v>0</v>
      </c>
      <c r="T3761" s="5" t="s">
        <v>93</v>
      </c>
      <c r="U3761" s="5" t="s">
        <v>105</v>
      </c>
    </row>
    <row r="3762" spans="1:21">
      <c r="A3762" s="6" t="s">
        <v>87</v>
      </c>
      <c r="B3762" s="7">
        <v>1</v>
      </c>
      <c r="C3762" s="5">
        <v>4055</v>
      </c>
      <c r="D3762" s="5">
        <v>42</v>
      </c>
      <c r="E3762" s="8" t="s">
        <v>5030</v>
      </c>
      <c r="F3762" s="8">
        <v>42161104</v>
      </c>
      <c r="G3762" s="5" t="s">
        <v>5034</v>
      </c>
      <c r="H3762" s="5" t="s">
        <v>227</v>
      </c>
      <c r="I3762" s="6" t="s">
        <v>91</v>
      </c>
      <c r="J3762" s="6" t="s">
        <v>91</v>
      </c>
      <c r="K3762" s="6" t="s">
        <v>91</v>
      </c>
      <c r="L3762" s="6" t="s">
        <v>91</v>
      </c>
      <c r="M3762" s="5" t="s">
        <v>92</v>
      </c>
      <c r="N3762" s="6" t="s">
        <v>91</v>
      </c>
      <c r="O3762" s="6" t="s">
        <v>91</v>
      </c>
      <c r="P3762" s="6" t="s">
        <v>91</v>
      </c>
      <c r="Q3762" s="6" t="s">
        <v>91</v>
      </c>
      <c r="R3762" s="5">
        <v>1</v>
      </c>
      <c r="S3762" s="5">
        <v>0</v>
      </c>
      <c r="T3762" s="5" t="s">
        <v>93</v>
      </c>
      <c r="U3762" s="5" t="s">
        <v>105</v>
      </c>
    </row>
    <row r="3763" spans="1:21">
      <c r="A3763" s="6" t="s">
        <v>87</v>
      </c>
      <c r="B3763" s="7">
        <v>1</v>
      </c>
      <c r="C3763" s="5">
        <v>4056</v>
      </c>
      <c r="D3763" s="5">
        <v>42</v>
      </c>
      <c r="E3763" s="8" t="s">
        <v>4981</v>
      </c>
      <c r="F3763" s="8">
        <v>421612</v>
      </c>
      <c r="G3763" s="5" t="s">
        <v>5035</v>
      </c>
      <c r="H3763" s="5" t="s">
        <v>5029</v>
      </c>
      <c r="I3763" s="6" t="s">
        <v>91</v>
      </c>
      <c r="J3763" s="6" t="s">
        <v>91</v>
      </c>
      <c r="K3763" s="6" t="s">
        <v>91</v>
      </c>
      <c r="L3763" s="6" t="s">
        <v>91</v>
      </c>
      <c r="M3763" s="5" t="s">
        <v>92</v>
      </c>
      <c r="N3763" s="6" t="s">
        <v>91</v>
      </c>
      <c r="O3763" s="6" t="s">
        <v>91</v>
      </c>
      <c r="P3763" s="6" t="s">
        <v>91</v>
      </c>
      <c r="Q3763" s="6" t="s">
        <v>91</v>
      </c>
      <c r="R3763" s="5">
        <v>1</v>
      </c>
      <c r="S3763" s="5">
        <v>0</v>
      </c>
      <c r="T3763" s="5" t="s">
        <v>93</v>
      </c>
      <c r="U3763" s="5" t="s">
        <v>105</v>
      </c>
    </row>
    <row r="3764" spans="1:21">
      <c r="A3764" s="6" t="s">
        <v>87</v>
      </c>
      <c r="B3764" s="7">
        <v>1</v>
      </c>
      <c r="C3764" s="5">
        <v>4057</v>
      </c>
      <c r="D3764" s="5">
        <v>42</v>
      </c>
      <c r="E3764" s="8" t="s">
        <v>5036</v>
      </c>
      <c r="F3764" s="8">
        <v>42161201</v>
      </c>
      <c r="G3764" s="5" t="s">
        <v>5037</v>
      </c>
      <c r="H3764" s="5" t="s">
        <v>221</v>
      </c>
      <c r="I3764" s="6" t="s">
        <v>91</v>
      </c>
      <c r="J3764" s="6" t="s">
        <v>91</v>
      </c>
      <c r="K3764" s="6" t="s">
        <v>91</v>
      </c>
      <c r="L3764" s="6" t="s">
        <v>91</v>
      </c>
      <c r="M3764" s="5" t="s">
        <v>92</v>
      </c>
      <c r="N3764" s="6" t="s">
        <v>91</v>
      </c>
      <c r="O3764" s="6" t="s">
        <v>91</v>
      </c>
      <c r="P3764" s="6" t="s">
        <v>91</v>
      </c>
      <c r="Q3764" s="6" t="s">
        <v>91</v>
      </c>
      <c r="R3764" s="5">
        <v>1</v>
      </c>
      <c r="S3764" s="5">
        <v>0</v>
      </c>
      <c r="T3764" s="5" t="s">
        <v>93</v>
      </c>
      <c r="U3764" s="5" t="s">
        <v>105</v>
      </c>
    </row>
    <row r="3765" spans="1:21">
      <c r="A3765" s="6" t="s">
        <v>87</v>
      </c>
      <c r="B3765" s="7">
        <v>1</v>
      </c>
      <c r="C3765" s="5">
        <v>4058</v>
      </c>
      <c r="D3765" s="5">
        <v>42</v>
      </c>
      <c r="E3765" s="8" t="s">
        <v>5036</v>
      </c>
      <c r="F3765" s="8">
        <v>42161202</v>
      </c>
      <c r="G3765" s="5" t="s">
        <v>5038</v>
      </c>
      <c r="H3765" s="5" t="s">
        <v>223</v>
      </c>
      <c r="I3765" s="6" t="s">
        <v>91</v>
      </c>
      <c r="J3765" s="6" t="s">
        <v>91</v>
      </c>
      <c r="K3765" s="6" t="s">
        <v>91</v>
      </c>
      <c r="L3765" s="6" t="s">
        <v>91</v>
      </c>
      <c r="M3765" s="5" t="s">
        <v>92</v>
      </c>
      <c r="N3765" s="6" t="s">
        <v>91</v>
      </c>
      <c r="O3765" s="6" t="s">
        <v>91</v>
      </c>
      <c r="P3765" s="6" t="s">
        <v>91</v>
      </c>
      <c r="Q3765" s="6" t="s">
        <v>91</v>
      </c>
      <c r="R3765" s="5">
        <v>1</v>
      </c>
      <c r="S3765" s="5">
        <v>0</v>
      </c>
      <c r="T3765" s="5" t="s">
        <v>93</v>
      </c>
      <c r="U3765" s="5" t="s">
        <v>105</v>
      </c>
    </row>
    <row r="3766" spans="1:21">
      <c r="A3766" s="6" t="s">
        <v>87</v>
      </c>
      <c r="B3766" s="7">
        <v>1</v>
      </c>
      <c r="C3766" s="5">
        <v>4059</v>
      </c>
      <c r="D3766" s="5">
        <v>42</v>
      </c>
      <c r="E3766" s="8" t="s">
        <v>5036</v>
      </c>
      <c r="F3766" s="8">
        <v>42161203</v>
      </c>
      <c r="G3766" s="5" t="s">
        <v>5039</v>
      </c>
      <c r="H3766" s="5" t="s">
        <v>225</v>
      </c>
      <c r="I3766" s="6" t="s">
        <v>91</v>
      </c>
      <c r="J3766" s="6" t="s">
        <v>91</v>
      </c>
      <c r="K3766" s="6" t="s">
        <v>91</v>
      </c>
      <c r="L3766" s="6" t="s">
        <v>91</v>
      </c>
      <c r="M3766" s="5" t="s">
        <v>92</v>
      </c>
      <c r="N3766" s="6" t="s">
        <v>91</v>
      </c>
      <c r="O3766" s="6" t="s">
        <v>91</v>
      </c>
      <c r="P3766" s="6" t="s">
        <v>91</v>
      </c>
      <c r="Q3766" s="6" t="s">
        <v>91</v>
      </c>
      <c r="R3766" s="5">
        <v>1</v>
      </c>
      <c r="S3766" s="5">
        <v>0</v>
      </c>
      <c r="T3766" s="5" t="s">
        <v>93</v>
      </c>
      <c r="U3766" s="5" t="s">
        <v>105</v>
      </c>
    </row>
    <row r="3767" spans="1:21">
      <c r="A3767" s="6" t="s">
        <v>87</v>
      </c>
      <c r="B3767" s="7">
        <v>1</v>
      </c>
      <c r="C3767" s="5">
        <v>4060</v>
      </c>
      <c r="D3767" s="5">
        <v>42</v>
      </c>
      <c r="E3767" s="8" t="s">
        <v>5036</v>
      </c>
      <c r="F3767" s="8">
        <v>42161204</v>
      </c>
      <c r="G3767" s="5" t="s">
        <v>5040</v>
      </c>
      <c r="H3767" s="5" t="s">
        <v>227</v>
      </c>
      <c r="I3767" s="6" t="s">
        <v>91</v>
      </c>
      <c r="J3767" s="6" t="s">
        <v>91</v>
      </c>
      <c r="K3767" s="6" t="s">
        <v>91</v>
      </c>
      <c r="L3767" s="6" t="s">
        <v>91</v>
      </c>
      <c r="M3767" s="5" t="s">
        <v>92</v>
      </c>
      <c r="N3767" s="6" t="s">
        <v>91</v>
      </c>
      <c r="O3767" s="6" t="s">
        <v>91</v>
      </c>
      <c r="P3767" s="6" t="s">
        <v>91</v>
      </c>
      <c r="Q3767" s="6" t="s">
        <v>91</v>
      </c>
      <c r="R3767" s="5">
        <v>1</v>
      </c>
      <c r="S3767" s="5">
        <v>0</v>
      </c>
      <c r="T3767" s="5" t="s">
        <v>93</v>
      </c>
      <c r="U3767" s="5" t="s">
        <v>105</v>
      </c>
    </row>
    <row r="3768" spans="1:21">
      <c r="A3768" s="6" t="s">
        <v>87</v>
      </c>
      <c r="B3768" s="7">
        <v>1</v>
      </c>
      <c r="C3768" s="5">
        <v>4061</v>
      </c>
      <c r="D3768" s="5">
        <v>42</v>
      </c>
      <c r="E3768" s="8" t="s">
        <v>4981</v>
      </c>
      <c r="F3768" s="8">
        <v>421613</v>
      </c>
      <c r="G3768" s="5" t="s">
        <v>5041</v>
      </c>
      <c r="H3768" s="5" t="s">
        <v>5042</v>
      </c>
      <c r="I3768" s="5">
        <v>10065500011</v>
      </c>
      <c r="J3768" s="6" t="s">
        <v>91</v>
      </c>
      <c r="K3768" s="6" t="s">
        <v>91</v>
      </c>
      <c r="L3768" s="6" t="s">
        <v>91</v>
      </c>
      <c r="M3768" s="5" t="s">
        <v>92</v>
      </c>
      <c r="N3768" s="6" t="s">
        <v>91</v>
      </c>
      <c r="O3768" s="6" t="s">
        <v>91</v>
      </c>
      <c r="P3768" s="6" t="s">
        <v>91</v>
      </c>
      <c r="Q3768" s="6" t="s">
        <v>91</v>
      </c>
      <c r="R3768" s="5">
        <v>1</v>
      </c>
      <c r="S3768" s="5">
        <v>0</v>
      </c>
      <c r="T3768" s="5" t="s">
        <v>93</v>
      </c>
      <c r="U3768" s="5" t="s">
        <v>105</v>
      </c>
    </row>
    <row r="3769" spans="1:21">
      <c r="A3769" s="6" t="s">
        <v>87</v>
      </c>
      <c r="B3769" s="7">
        <v>1</v>
      </c>
      <c r="C3769" s="5">
        <v>4062</v>
      </c>
      <c r="D3769" s="5">
        <v>42</v>
      </c>
      <c r="E3769" s="8" t="s">
        <v>5043</v>
      </c>
      <c r="F3769" s="8">
        <v>42161301</v>
      </c>
      <c r="G3769" s="5" t="s">
        <v>5044</v>
      </c>
      <c r="H3769" s="5" t="s">
        <v>221</v>
      </c>
      <c r="I3769" s="6" t="s">
        <v>91</v>
      </c>
      <c r="J3769" s="6" t="s">
        <v>91</v>
      </c>
      <c r="K3769" s="6" t="s">
        <v>91</v>
      </c>
      <c r="L3769" s="6" t="s">
        <v>91</v>
      </c>
      <c r="M3769" s="5" t="s">
        <v>92</v>
      </c>
      <c r="N3769" s="6" t="s">
        <v>91</v>
      </c>
      <c r="O3769" s="6" t="s">
        <v>91</v>
      </c>
      <c r="P3769" s="6" t="s">
        <v>91</v>
      </c>
      <c r="Q3769" s="6" t="s">
        <v>91</v>
      </c>
      <c r="R3769" s="5">
        <v>1</v>
      </c>
      <c r="S3769" s="5">
        <v>0</v>
      </c>
      <c r="T3769" s="5" t="s">
        <v>93</v>
      </c>
      <c r="U3769" s="5" t="s">
        <v>105</v>
      </c>
    </row>
    <row r="3770" spans="1:21">
      <c r="A3770" s="6" t="s">
        <v>87</v>
      </c>
      <c r="B3770" s="7">
        <v>1</v>
      </c>
      <c r="C3770" s="5">
        <v>4063</v>
      </c>
      <c r="D3770" s="5">
        <v>42</v>
      </c>
      <c r="E3770" s="8" t="s">
        <v>5043</v>
      </c>
      <c r="F3770" s="8">
        <v>42161302</v>
      </c>
      <c r="G3770" s="5" t="s">
        <v>5045</v>
      </c>
      <c r="H3770" s="5" t="s">
        <v>223</v>
      </c>
      <c r="I3770" s="6" t="s">
        <v>91</v>
      </c>
      <c r="J3770" s="6" t="s">
        <v>91</v>
      </c>
      <c r="K3770" s="6" t="s">
        <v>91</v>
      </c>
      <c r="L3770" s="6" t="s">
        <v>91</v>
      </c>
      <c r="M3770" s="5" t="s">
        <v>92</v>
      </c>
      <c r="N3770" s="6" t="s">
        <v>91</v>
      </c>
      <c r="O3770" s="6" t="s">
        <v>91</v>
      </c>
      <c r="P3770" s="6" t="s">
        <v>91</v>
      </c>
      <c r="Q3770" s="6" t="s">
        <v>91</v>
      </c>
      <c r="R3770" s="5">
        <v>1</v>
      </c>
      <c r="S3770" s="5">
        <v>0</v>
      </c>
      <c r="T3770" s="5" t="s">
        <v>93</v>
      </c>
      <c r="U3770" s="5" t="s">
        <v>105</v>
      </c>
    </row>
    <row r="3771" spans="1:21">
      <c r="A3771" s="6" t="s">
        <v>87</v>
      </c>
      <c r="B3771" s="7">
        <v>1</v>
      </c>
      <c r="C3771" s="5">
        <v>4064</v>
      </c>
      <c r="D3771" s="5">
        <v>42</v>
      </c>
      <c r="E3771" s="8" t="s">
        <v>5043</v>
      </c>
      <c r="F3771" s="8">
        <v>42161303</v>
      </c>
      <c r="G3771" s="5" t="s">
        <v>5046</v>
      </c>
      <c r="H3771" s="5" t="s">
        <v>225</v>
      </c>
      <c r="I3771" s="6" t="s">
        <v>91</v>
      </c>
      <c r="J3771" s="6" t="s">
        <v>91</v>
      </c>
      <c r="K3771" s="6" t="s">
        <v>91</v>
      </c>
      <c r="L3771" s="6" t="s">
        <v>91</v>
      </c>
      <c r="M3771" s="5" t="s">
        <v>92</v>
      </c>
      <c r="N3771" s="6" t="s">
        <v>91</v>
      </c>
      <c r="O3771" s="6" t="s">
        <v>91</v>
      </c>
      <c r="P3771" s="6" t="s">
        <v>91</v>
      </c>
      <c r="Q3771" s="6" t="s">
        <v>91</v>
      </c>
      <c r="R3771" s="5">
        <v>1</v>
      </c>
      <c r="S3771" s="5">
        <v>0</v>
      </c>
      <c r="T3771" s="5" t="s">
        <v>93</v>
      </c>
      <c r="U3771" s="5" t="s">
        <v>105</v>
      </c>
    </row>
    <row r="3772" spans="1:21">
      <c r="A3772" s="6" t="s">
        <v>87</v>
      </c>
      <c r="B3772" s="7">
        <v>1</v>
      </c>
      <c r="C3772" s="5">
        <v>4065</v>
      </c>
      <c r="D3772" s="5">
        <v>42</v>
      </c>
      <c r="E3772" s="8" t="s">
        <v>5043</v>
      </c>
      <c r="F3772" s="8">
        <v>42161304</v>
      </c>
      <c r="G3772" s="5" t="s">
        <v>5047</v>
      </c>
      <c r="H3772" s="5" t="s">
        <v>227</v>
      </c>
      <c r="I3772" s="6" t="s">
        <v>91</v>
      </c>
      <c r="J3772" s="6" t="s">
        <v>91</v>
      </c>
      <c r="K3772" s="6" t="s">
        <v>91</v>
      </c>
      <c r="L3772" s="6" t="s">
        <v>91</v>
      </c>
      <c r="M3772" s="5" t="s">
        <v>92</v>
      </c>
      <c r="N3772" s="6" t="s">
        <v>91</v>
      </c>
      <c r="O3772" s="6" t="s">
        <v>91</v>
      </c>
      <c r="P3772" s="6" t="s">
        <v>91</v>
      </c>
      <c r="Q3772" s="6" t="s">
        <v>91</v>
      </c>
      <c r="R3772" s="5">
        <v>1</v>
      </c>
      <c r="S3772" s="5">
        <v>0</v>
      </c>
      <c r="T3772" s="5" t="s">
        <v>93</v>
      </c>
      <c r="U3772" s="5" t="s">
        <v>105</v>
      </c>
    </row>
    <row r="3773" spans="1:21">
      <c r="A3773" s="6" t="s">
        <v>87</v>
      </c>
      <c r="B3773" s="7">
        <v>1</v>
      </c>
      <c r="C3773" s="5">
        <v>4066</v>
      </c>
      <c r="D3773" s="5">
        <v>42</v>
      </c>
      <c r="E3773" s="8" t="s">
        <v>4981</v>
      </c>
      <c r="F3773" s="8">
        <v>421614</v>
      </c>
      <c r="G3773" s="5" t="s">
        <v>5048</v>
      </c>
      <c r="H3773" s="5" t="s">
        <v>5049</v>
      </c>
      <c r="I3773" s="5">
        <v>10065501666</v>
      </c>
      <c r="J3773" s="6" t="s">
        <v>91</v>
      </c>
      <c r="K3773" s="6" t="s">
        <v>91</v>
      </c>
      <c r="L3773" s="6" t="s">
        <v>91</v>
      </c>
      <c r="M3773" s="5" t="s">
        <v>92</v>
      </c>
      <c r="N3773" s="6" t="s">
        <v>91</v>
      </c>
      <c r="O3773" s="6" t="s">
        <v>91</v>
      </c>
      <c r="P3773" s="6" t="s">
        <v>91</v>
      </c>
      <c r="Q3773" s="6" t="s">
        <v>91</v>
      </c>
      <c r="R3773" s="5">
        <v>1</v>
      </c>
      <c r="S3773" s="5">
        <v>0</v>
      </c>
      <c r="T3773" s="5" t="s">
        <v>93</v>
      </c>
      <c r="U3773" s="5" t="s">
        <v>105</v>
      </c>
    </row>
    <row r="3774" spans="1:21">
      <c r="A3774" s="6" t="s">
        <v>87</v>
      </c>
      <c r="B3774" s="7">
        <v>1</v>
      </c>
      <c r="C3774" s="5">
        <v>4067</v>
      </c>
      <c r="D3774" s="5">
        <v>42</v>
      </c>
      <c r="E3774" s="8" t="s">
        <v>5050</v>
      </c>
      <c r="F3774" s="8">
        <v>42161401</v>
      </c>
      <c r="G3774" s="5" t="s">
        <v>5051</v>
      </c>
      <c r="H3774" s="5" t="s">
        <v>221</v>
      </c>
      <c r="I3774" s="6" t="s">
        <v>91</v>
      </c>
      <c r="J3774" s="6" t="s">
        <v>91</v>
      </c>
      <c r="K3774" s="6" t="s">
        <v>91</v>
      </c>
      <c r="L3774" s="6" t="s">
        <v>91</v>
      </c>
      <c r="M3774" s="5" t="s">
        <v>92</v>
      </c>
      <c r="N3774" s="6" t="s">
        <v>91</v>
      </c>
      <c r="O3774" s="6" t="s">
        <v>91</v>
      </c>
      <c r="P3774" s="6" t="s">
        <v>91</v>
      </c>
      <c r="Q3774" s="6" t="s">
        <v>91</v>
      </c>
      <c r="R3774" s="5">
        <v>1</v>
      </c>
      <c r="S3774" s="5">
        <v>0</v>
      </c>
      <c r="T3774" s="5" t="s">
        <v>93</v>
      </c>
      <c r="U3774" s="5" t="s">
        <v>105</v>
      </c>
    </row>
    <row r="3775" spans="1:21">
      <c r="A3775" s="6" t="s">
        <v>87</v>
      </c>
      <c r="B3775" s="7">
        <v>1</v>
      </c>
      <c r="C3775" s="5">
        <v>4068</v>
      </c>
      <c r="D3775" s="5">
        <v>42</v>
      </c>
      <c r="E3775" s="8" t="s">
        <v>5050</v>
      </c>
      <c r="F3775" s="8">
        <v>42161402</v>
      </c>
      <c r="G3775" s="5" t="s">
        <v>5052</v>
      </c>
      <c r="H3775" s="5" t="s">
        <v>223</v>
      </c>
      <c r="I3775" s="6" t="s">
        <v>91</v>
      </c>
      <c r="J3775" s="6" t="s">
        <v>91</v>
      </c>
      <c r="K3775" s="6" t="s">
        <v>91</v>
      </c>
      <c r="L3775" s="6" t="s">
        <v>91</v>
      </c>
      <c r="M3775" s="5" t="s">
        <v>92</v>
      </c>
      <c r="N3775" s="6" t="s">
        <v>91</v>
      </c>
      <c r="O3775" s="6" t="s">
        <v>91</v>
      </c>
      <c r="P3775" s="6" t="s">
        <v>91</v>
      </c>
      <c r="Q3775" s="6" t="s">
        <v>91</v>
      </c>
      <c r="R3775" s="5">
        <v>1</v>
      </c>
      <c r="S3775" s="5">
        <v>0</v>
      </c>
      <c r="T3775" s="5" t="s">
        <v>93</v>
      </c>
      <c r="U3775" s="5" t="s">
        <v>105</v>
      </c>
    </row>
    <row r="3776" spans="1:21">
      <c r="A3776" s="6" t="s">
        <v>87</v>
      </c>
      <c r="B3776" s="7">
        <v>1</v>
      </c>
      <c r="C3776" s="5">
        <v>4069</v>
      </c>
      <c r="D3776" s="5">
        <v>42</v>
      </c>
      <c r="E3776" s="8" t="s">
        <v>5050</v>
      </c>
      <c r="F3776" s="8">
        <v>42161403</v>
      </c>
      <c r="G3776" s="5" t="s">
        <v>5053</v>
      </c>
      <c r="H3776" s="5" t="s">
        <v>225</v>
      </c>
      <c r="I3776" s="6" t="s">
        <v>91</v>
      </c>
      <c r="J3776" s="6" t="s">
        <v>91</v>
      </c>
      <c r="K3776" s="6" t="s">
        <v>91</v>
      </c>
      <c r="L3776" s="6" t="s">
        <v>91</v>
      </c>
      <c r="M3776" s="5" t="s">
        <v>92</v>
      </c>
      <c r="N3776" s="6" t="s">
        <v>91</v>
      </c>
      <c r="O3776" s="6" t="s">
        <v>91</v>
      </c>
      <c r="P3776" s="6" t="s">
        <v>91</v>
      </c>
      <c r="Q3776" s="6" t="s">
        <v>91</v>
      </c>
      <c r="R3776" s="5">
        <v>1</v>
      </c>
      <c r="S3776" s="5">
        <v>0</v>
      </c>
      <c r="T3776" s="5" t="s">
        <v>93</v>
      </c>
      <c r="U3776" s="5" t="s">
        <v>105</v>
      </c>
    </row>
    <row r="3777" spans="1:21">
      <c r="A3777" s="6" t="s">
        <v>87</v>
      </c>
      <c r="B3777" s="7">
        <v>1</v>
      </c>
      <c r="C3777" s="5">
        <v>4070</v>
      </c>
      <c r="D3777" s="5">
        <v>42</v>
      </c>
      <c r="E3777" s="8" t="s">
        <v>5050</v>
      </c>
      <c r="F3777" s="8">
        <v>42161404</v>
      </c>
      <c r="G3777" s="5" t="s">
        <v>5054</v>
      </c>
      <c r="H3777" s="5" t="s">
        <v>227</v>
      </c>
      <c r="I3777" s="6" t="s">
        <v>91</v>
      </c>
      <c r="J3777" s="6" t="s">
        <v>91</v>
      </c>
      <c r="K3777" s="6" t="s">
        <v>91</v>
      </c>
      <c r="L3777" s="6" t="s">
        <v>91</v>
      </c>
      <c r="M3777" s="5" t="s">
        <v>92</v>
      </c>
      <c r="N3777" s="6" t="s">
        <v>91</v>
      </c>
      <c r="O3777" s="6" t="s">
        <v>91</v>
      </c>
      <c r="P3777" s="6" t="s">
        <v>91</v>
      </c>
      <c r="Q3777" s="6" t="s">
        <v>91</v>
      </c>
      <c r="R3777" s="5">
        <v>1</v>
      </c>
      <c r="S3777" s="5">
        <v>0</v>
      </c>
      <c r="T3777" s="5" t="s">
        <v>93</v>
      </c>
      <c r="U3777" s="5" t="s">
        <v>105</v>
      </c>
    </row>
    <row r="3778" spans="1:21">
      <c r="A3778" s="6" t="s">
        <v>87</v>
      </c>
      <c r="B3778" s="7">
        <v>1</v>
      </c>
      <c r="C3778" s="5">
        <v>4071</v>
      </c>
      <c r="D3778" s="5">
        <v>42</v>
      </c>
      <c r="E3778" s="8" t="s">
        <v>4981</v>
      </c>
      <c r="F3778" s="8">
        <v>421615</v>
      </c>
      <c r="G3778" s="5" t="s">
        <v>5055</v>
      </c>
      <c r="H3778" s="5" t="s">
        <v>5056</v>
      </c>
      <c r="I3778" s="5">
        <v>10065502921</v>
      </c>
      <c r="J3778" s="6" t="s">
        <v>91</v>
      </c>
      <c r="K3778" s="6" t="s">
        <v>91</v>
      </c>
      <c r="L3778" s="6" t="s">
        <v>91</v>
      </c>
      <c r="M3778" s="5" t="s">
        <v>92</v>
      </c>
      <c r="N3778" s="6" t="s">
        <v>91</v>
      </c>
      <c r="O3778" s="6" t="s">
        <v>91</v>
      </c>
      <c r="P3778" s="6" t="s">
        <v>91</v>
      </c>
      <c r="Q3778" s="6" t="s">
        <v>91</v>
      </c>
      <c r="R3778" s="5">
        <v>1</v>
      </c>
      <c r="S3778" s="5">
        <v>0</v>
      </c>
      <c r="T3778" s="5" t="s">
        <v>93</v>
      </c>
      <c r="U3778" s="5" t="s">
        <v>105</v>
      </c>
    </row>
    <row r="3779" spans="1:21">
      <c r="A3779" s="6" t="s">
        <v>87</v>
      </c>
      <c r="B3779" s="7">
        <v>1</v>
      </c>
      <c r="C3779" s="5">
        <v>4072</v>
      </c>
      <c r="D3779" s="5">
        <v>42</v>
      </c>
      <c r="E3779" s="8" t="s">
        <v>5057</v>
      </c>
      <c r="F3779" s="8">
        <v>42161501</v>
      </c>
      <c r="G3779" s="5" t="s">
        <v>5058</v>
      </c>
      <c r="H3779" s="5" t="s">
        <v>221</v>
      </c>
      <c r="I3779" s="6" t="s">
        <v>91</v>
      </c>
      <c r="J3779" s="6" t="s">
        <v>91</v>
      </c>
      <c r="K3779" s="6" t="s">
        <v>91</v>
      </c>
      <c r="L3779" s="6" t="s">
        <v>91</v>
      </c>
      <c r="M3779" s="5" t="s">
        <v>92</v>
      </c>
      <c r="N3779" s="6" t="s">
        <v>91</v>
      </c>
      <c r="O3779" s="6" t="s">
        <v>91</v>
      </c>
      <c r="P3779" s="6" t="s">
        <v>91</v>
      </c>
      <c r="Q3779" s="6" t="s">
        <v>91</v>
      </c>
      <c r="R3779" s="5">
        <v>1</v>
      </c>
      <c r="S3779" s="5">
        <v>0</v>
      </c>
      <c r="T3779" s="5" t="s">
        <v>93</v>
      </c>
      <c r="U3779" s="5" t="s">
        <v>105</v>
      </c>
    </row>
    <row r="3780" spans="1:21">
      <c r="A3780" s="6" t="s">
        <v>87</v>
      </c>
      <c r="B3780" s="7">
        <v>1</v>
      </c>
      <c r="C3780" s="5">
        <v>4073</v>
      </c>
      <c r="D3780" s="5">
        <v>42</v>
      </c>
      <c r="E3780" s="8" t="s">
        <v>5057</v>
      </c>
      <c r="F3780" s="8">
        <v>42161502</v>
      </c>
      <c r="G3780" s="5" t="s">
        <v>5059</v>
      </c>
      <c r="H3780" s="5" t="s">
        <v>223</v>
      </c>
      <c r="I3780" s="6" t="s">
        <v>91</v>
      </c>
      <c r="J3780" s="6" t="s">
        <v>91</v>
      </c>
      <c r="K3780" s="6" t="s">
        <v>91</v>
      </c>
      <c r="L3780" s="6" t="s">
        <v>91</v>
      </c>
      <c r="M3780" s="5" t="s">
        <v>92</v>
      </c>
      <c r="N3780" s="6" t="s">
        <v>91</v>
      </c>
      <c r="O3780" s="6" t="s">
        <v>91</v>
      </c>
      <c r="P3780" s="6" t="s">
        <v>91</v>
      </c>
      <c r="Q3780" s="6" t="s">
        <v>91</v>
      </c>
      <c r="R3780" s="5">
        <v>1</v>
      </c>
      <c r="S3780" s="5">
        <v>0</v>
      </c>
      <c r="T3780" s="5" t="s">
        <v>93</v>
      </c>
      <c r="U3780" s="5" t="s">
        <v>105</v>
      </c>
    </row>
    <row r="3781" spans="1:21">
      <c r="A3781" s="6" t="s">
        <v>87</v>
      </c>
      <c r="B3781" s="7">
        <v>1</v>
      </c>
      <c r="C3781" s="5">
        <v>4074</v>
      </c>
      <c r="D3781" s="5">
        <v>42</v>
      </c>
      <c r="E3781" s="8" t="s">
        <v>5057</v>
      </c>
      <c r="F3781" s="8">
        <v>42161503</v>
      </c>
      <c r="G3781" s="5" t="s">
        <v>5060</v>
      </c>
      <c r="H3781" s="5" t="s">
        <v>225</v>
      </c>
      <c r="I3781" s="6" t="s">
        <v>91</v>
      </c>
      <c r="J3781" s="6" t="s">
        <v>91</v>
      </c>
      <c r="K3781" s="6" t="s">
        <v>91</v>
      </c>
      <c r="L3781" s="6" t="s">
        <v>91</v>
      </c>
      <c r="M3781" s="5" t="s">
        <v>92</v>
      </c>
      <c r="N3781" s="6" t="s">
        <v>91</v>
      </c>
      <c r="O3781" s="6" t="s">
        <v>91</v>
      </c>
      <c r="P3781" s="6" t="s">
        <v>91</v>
      </c>
      <c r="Q3781" s="6" t="s">
        <v>91</v>
      </c>
      <c r="R3781" s="5">
        <v>1</v>
      </c>
      <c r="S3781" s="5">
        <v>0</v>
      </c>
      <c r="T3781" s="5" t="s">
        <v>93</v>
      </c>
      <c r="U3781" s="5" t="s">
        <v>105</v>
      </c>
    </row>
    <row r="3782" spans="1:21">
      <c r="A3782" s="6" t="s">
        <v>87</v>
      </c>
      <c r="B3782" s="7">
        <v>1</v>
      </c>
      <c r="C3782" s="5">
        <v>4075</v>
      </c>
      <c r="D3782" s="5">
        <v>42</v>
      </c>
      <c r="E3782" s="8" t="s">
        <v>5057</v>
      </c>
      <c r="F3782" s="8">
        <v>42161504</v>
      </c>
      <c r="G3782" s="5" t="s">
        <v>5061</v>
      </c>
      <c r="H3782" s="5" t="s">
        <v>227</v>
      </c>
      <c r="I3782" s="6" t="s">
        <v>91</v>
      </c>
      <c r="J3782" s="6" t="s">
        <v>91</v>
      </c>
      <c r="K3782" s="6" t="s">
        <v>91</v>
      </c>
      <c r="L3782" s="6" t="s">
        <v>91</v>
      </c>
      <c r="M3782" s="5" t="s">
        <v>92</v>
      </c>
      <c r="N3782" s="6" t="s">
        <v>91</v>
      </c>
      <c r="O3782" s="6" t="s">
        <v>91</v>
      </c>
      <c r="P3782" s="6" t="s">
        <v>91</v>
      </c>
      <c r="Q3782" s="6" t="s">
        <v>91</v>
      </c>
      <c r="R3782" s="5">
        <v>1</v>
      </c>
      <c r="S3782" s="5">
        <v>0</v>
      </c>
      <c r="T3782" s="5" t="s">
        <v>93</v>
      </c>
      <c r="U3782" s="5" t="s">
        <v>105</v>
      </c>
    </row>
    <row r="3783" spans="1:21">
      <c r="A3783" s="6" t="s">
        <v>87</v>
      </c>
      <c r="B3783" s="7">
        <v>1</v>
      </c>
      <c r="C3783" s="5">
        <v>4076</v>
      </c>
      <c r="D3783" s="5">
        <v>42</v>
      </c>
      <c r="E3783" s="8" t="s">
        <v>4981</v>
      </c>
      <c r="F3783" s="8">
        <v>421616</v>
      </c>
      <c r="G3783" s="5" t="s">
        <v>5062</v>
      </c>
      <c r="H3783" s="5" t="s">
        <v>5063</v>
      </c>
      <c r="I3783" s="6" t="s">
        <v>91</v>
      </c>
      <c r="J3783" s="6" t="s">
        <v>91</v>
      </c>
      <c r="K3783" s="6" t="s">
        <v>91</v>
      </c>
      <c r="L3783" s="6" t="s">
        <v>91</v>
      </c>
      <c r="M3783" s="5" t="s">
        <v>92</v>
      </c>
      <c r="N3783" s="6" t="s">
        <v>91</v>
      </c>
      <c r="O3783" s="6" t="s">
        <v>91</v>
      </c>
      <c r="P3783" s="6" t="s">
        <v>91</v>
      </c>
      <c r="Q3783" s="6" t="s">
        <v>91</v>
      </c>
      <c r="R3783" s="5">
        <v>1</v>
      </c>
      <c r="S3783" s="5">
        <v>0</v>
      </c>
      <c r="T3783" s="5" t="s">
        <v>93</v>
      </c>
      <c r="U3783" s="5" t="s">
        <v>105</v>
      </c>
    </row>
    <row r="3784" spans="1:21">
      <c r="A3784" s="6" t="s">
        <v>87</v>
      </c>
      <c r="B3784" s="7">
        <v>1</v>
      </c>
      <c r="C3784" s="5">
        <v>4077</v>
      </c>
      <c r="D3784" s="5">
        <v>42</v>
      </c>
      <c r="E3784" s="8" t="s">
        <v>5064</v>
      </c>
      <c r="F3784" s="8">
        <v>42161601</v>
      </c>
      <c r="G3784" s="5" t="s">
        <v>5065</v>
      </c>
      <c r="H3784" s="5" t="s">
        <v>221</v>
      </c>
      <c r="I3784" s="6" t="s">
        <v>91</v>
      </c>
      <c r="J3784" s="6" t="s">
        <v>91</v>
      </c>
      <c r="K3784" s="6" t="s">
        <v>91</v>
      </c>
      <c r="L3784" s="6" t="s">
        <v>91</v>
      </c>
      <c r="M3784" s="5" t="s">
        <v>92</v>
      </c>
      <c r="N3784" s="6" t="s">
        <v>91</v>
      </c>
      <c r="O3784" s="6" t="s">
        <v>91</v>
      </c>
      <c r="P3784" s="6" t="s">
        <v>91</v>
      </c>
      <c r="Q3784" s="6" t="s">
        <v>91</v>
      </c>
      <c r="R3784" s="5">
        <v>1</v>
      </c>
      <c r="S3784" s="5">
        <v>0</v>
      </c>
      <c r="T3784" s="5" t="s">
        <v>93</v>
      </c>
      <c r="U3784" s="5" t="s">
        <v>105</v>
      </c>
    </row>
    <row r="3785" spans="1:21">
      <c r="A3785" s="6" t="s">
        <v>87</v>
      </c>
      <c r="B3785" s="7">
        <v>1</v>
      </c>
      <c r="C3785" s="5">
        <v>4078</v>
      </c>
      <c r="D3785" s="5">
        <v>42</v>
      </c>
      <c r="E3785" s="8" t="s">
        <v>5064</v>
      </c>
      <c r="F3785" s="8">
        <v>42161602</v>
      </c>
      <c r="G3785" s="5" t="s">
        <v>5066</v>
      </c>
      <c r="H3785" s="5" t="s">
        <v>223</v>
      </c>
      <c r="I3785" s="6" t="s">
        <v>91</v>
      </c>
      <c r="J3785" s="6" t="s">
        <v>91</v>
      </c>
      <c r="K3785" s="6" t="s">
        <v>91</v>
      </c>
      <c r="L3785" s="6" t="s">
        <v>91</v>
      </c>
      <c r="M3785" s="5" t="s">
        <v>92</v>
      </c>
      <c r="N3785" s="6" t="s">
        <v>91</v>
      </c>
      <c r="O3785" s="6" t="s">
        <v>91</v>
      </c>
      <c r="P3785" s="6" t="s">
        <v>91</v>
      </c>
      <c r="Q3785" s="6" t="s">
        <v>91</v>
      </c>
      <c r="R3785" s="5">
        <v>1</v>
      </c>
      <c r="S3785" s="5">
        <v>0</v>
      </c>
      <c r="T3785" s="5" t="s">
        <v>93</v>
      </c>
      <c r="U3785" s="5" t="s">
        <v>105</v>
      </c>
    </row>
    <row r="3786" spans="1:21">
      <c r="A3786" s="6" t="s">
        <v>87</v>
      </c>
      <c r="B3786" s="7">
        <v>1</v>
      </c>
      <c r="C3786" s="5">
        <v>4079</v>
      </c>
      <c r="D3786" s="5">
        <v>42</v>
      </c>
      <c r="E3786" s="8" t="s">
        <v>5064</v>
      </c>
      <c r="F3786" s="8">
        <v>42161603</v>
      </c>
      <c r="G3786" s="5" t="s">
        <v>5067</v>
      </c>
      <c r="H3786" s="5" t="s">
        <v>225</v>
      </c>
      <c r="I3786" s="6" t="s">
        <v>91</v>
      </c>
      <c r="J3786" s="6" t="s">
        <v>91</v>
      </c>
      <c r="K3786" s="6" t="s">
        <v>91</v>
      </c>
      <c r="L3786" s="6" t="s">
        <v>91</v>
      </c>
      <c r="M3786" s="5" t="s">
        <v>92</v>
      </c>
      <c r="N3786" s="6" t="s">
        <v>91</v>
      </c>
      <c r="O3786" s="6" t="s">
        <v>91</v>
      </c>
      <c r="P3786" s="6" t="s">
        <v>91</v>
      </c>
      <c r="Q3786" s="6" t="s">
        <v>91</v>
      </c>
      <c r="R3786" s="5">
        <v>1</v>
      </c>
      <c r="S3786" s="5">
        <v>0</v>
      </c>
      <c r="T3786" s="5" t="s">
        <v>93</v>
      </c>
      <c r="U3786" s="5" t="s">
        <v>105</v>
      </c>
    </row>
    <row r="3787" spans="1:21">
      <c r="A3787" s="6" t="s">
        <v>87</v>
      </c>
      <c r="B3787" s="7">
        <v>1</v>
      </c>
      <c r="C3787" s="5">
        <v>4080</v>
      </c>
      <c r="D3787" s="5">
        <v>42</v>
      </c>
      <c r="E3787" s="8" t="s">
        <v>5064</v>
      </c>
      <c r="F3787" s="8">
        <v>42161604</v>
      </c>
      <c r="G3787" s="5" t="s">
        <v>5068</v>
      </c>
      <c r="H3787" s="5" t="s">
        <v>227</v>
      </c>
      <c r="I3787" s="6" t="s">
        <v>91</v>
      </c>
      <c r="J3787" s="6" t="s">
        <v>91</v>
      </c>
      <c r="K3787" s="6" t="s">
        <v>91</v>
      </c>
      <c r="L3787" s="6" t="s">
        <v>91</v>
      </c>
      <c r="M3787" s="5" t="s">
        <v>92</v>
      </c>
      <c r="N3787" s="6" t="s">
        <v>91</v>
      </c>
      <c r="O3787" s="6" t="s">
        <v>91</v>
      </c>
      <c r="P3787" s="6" t="s">
        <v>91</v>
      </c>
      <c r="Q3787" s="6" t="s">
        <v>91</v>
      </c>
      <c r="R3787" s="5">
        <v>1</v>
      </c>
      <c r="S3787" s="5">
        <v>0</v>
      </c>
      <c r="T3787" s="5" t="s">
        <v>93</v>
      </c>
      <c r="U3787" s="5" t="s">
        <v>105</v>
      </c>
    </row>
    <row r="3788" spans="1:21">
      <c r="A3788" s="6" t="s">
        <v>87</v>
      </c>
      <c r="B3788" s="7">
        <v>1</v>
      </c>
      <c r="C3788" s="5">
        <v>4081</v>
      </c>
      <c r="D3788" s="5">
        <v>42</v>
      </c>
      <c r="E3788" s="8" t="s">
        <v>4981</v>
      </c>
      <c r="F3788" s="8">
        <v>421617</v>
      </c>
      <c r="G3788" s="5" t="s">
        <v>5069</v>
      </c>
      <c r="H3788" s="5" t="s">
        <v>5070</v>
      </c>
      <c r="I3788" s="5">
        <v>10065506390</v>
      </c>
      <c r="J3788" s="6" t="s">
        <v>91</v>
      </c>
      <c r="K3788" s="6" t="s">
        <v>91</v>
      </c>
      <c r="L3788" s="6" t="s">
        <v>91</v>
      </c>
      <c r="M3788" s="5" t="s">
        <v>92</v>
      </c>
      <c r="N3788" s="6" t="s">
        <v>91</v>
      </c>
      <c r="O3788" s="6" t="s">
        <v>91</v>
      </c>
      <c r="P3788" s="6" t="s">
        <v>91</v>
      </c>
      <c r="Q3788" s="6" t="s">
        <v>91</v>
      </c>
      <c r="R3788" s="5">
        <v>1</v>
      </c>
      <c r="S3788" s="5">
        <v>0</v>
      </c>
      <c r="T3788" s="5" t="s">
        <v>93</v>
      </c>
      <c r="U3788" s="5" t="s">
        <v>105</v>
      </c>
    </row>
    <row r="3789" spans="1:21">
      <c r="A3789" s="6" t="s">
        <v>87</v>
      </c>
      <c r="B3789" s="7">
        <v>1</v>
      </c>
      <c r="C3789" s="5">
        <v>4082</v>
      </c>
      <c r="D3789" s="5">
        <v>42</v>
      </c>
      <c r="E3789" s="8" t="s">
        <v>5071</v>
      </c>
      <c r="F3789" s="8">
        <v>42161701</v>
      </c>
      <c r="G3789" s="5" t="s">
        <v>5072</v>
      </c>
      <c r="H3789" s="5" t="s">
        <v>221</v>
      </c>
      <c r="I3789" s="6" t="s">
        <v>91</v>
      </c>
      <c r="J3789" s="6" t="s">
        <v>91</v>
      </c>
      <c r="K3789" s="6" t="s">
        <v>91</v>
      </c>
      <c r="L3789" s="6" t="s">
        <v>91</v>
      </c>
      <c r="M3789" s="5" t="s">
        <v>92</v>
      </c>
      <c r="N3789" s="6" t="s">
        <v>91</v>
      </c>
      <c r="O3789" s="6" t="s">
        <v>91</v>
      </c>
      <c r="P3789" s="6" t="s">
        <v>91</v>
      </c>
      <c r="Q3789" s="6" t="s">
        <v>91</v>
      </c>
      <c r="R3789" s="5">
        <v>1</v>
      </c>
      <c r="S3789" s="5">
        <v>0</v>
      </c>
      <c r="T3789" s="5" t="s">
        <v>93</v>
      </c>
      <c r="U3789" s="5" t="s">
        <v>105</v>
      </c>
    </row>
    <row r="3790" spans="1:21">
      <c r="A3790" s="6" t="s">
        <v>87</v>
      </c>
      <c r="B3790" s="7">
        <v>1</v>
      </c>
      <c r="C3790" s="5">
        <v>4083</v>
      </c>
      <c r="D3790" s="5">
        <v>42</v>
      </c>
      <c r="E3790" s="8" t="s">
        <v>5071</v>
      </c>
      <c r="F3790" s="8">
        <v>42161702</v>
      </c>
      <c r="G3790" s="5" t="s">
        <v>5073</v>
      </c>
      <c r="H3790" s="5" t="s">
        <v>223</v>
      </c>
      <c r="I3790" s="6" t="s">
        <v>91</v>
      </c>
      <c r="J3790" s="6" t="s">
        <v>91</v>
      </c>
      <c r="K3790" s="6" t="s">
        <v>91</v>
      </c>
      <c r="L3790" s="6" t="s">
        <v>91</v>
      </c>
      <c r="M3790" s="5" t="s">
        <v>92</v>
      </c>
      <c r="N3790" s="6" t="s">
        <v>91</v>
      </c>
      <c r="O3790" s="6" t="s">
        <v>91</v>
      </c>
      <c r="P3790" s="6" t="s">
        <v>91</v>
      </c>
      <c r="Q3790" s="6" t="s">
        <v>91</v>
      </c>
      <c r="R3790" s="5">
        <v>1</v>
      </c>
      <c r="S3790" s="5">
        <v>0</v>
      </c>
      <c r="T3790" s="5" t="s">
        <v>93</v>
      </c>
      <c r="U3790" s="5" t="s">
        <v>105</v>
      </c>
    </row>
    <row r="3791" spans="1:21">
      <c r="A3791" s="6" t="s">
        <v>87</v>
      </c>
      <c r="B3791" s="7">
        <v>1</v>
      </c>
      <c r="C3791" s="5">
        <v>4084</v>
      </c>
      <c r="D3791" s="5">
        <v>42</v>
      </c>
      <c r="E3791" s="8" t="s">
        <v>5071</v>
      </c>
      <c r="F3791" s="8">
        <v>42161703</v>
      </c>
      <c r="G3791" s="5" t="s">
        <v>5074</v>
      </c>
      <c r="H3791" s="5" t="s">
        <v>225</v>
      </c>
      <c r="I3791" s="6" t="s">
        <v>91</v>
      </c>
      <c r="J3791" s="6" t="s">
        <v>91</v>
      </c>
      <c r="K3791" s="6" t="s">
        <v>91</v>
      </c>
      <c r="L3791" s="6" t="s">
        <v>91</v>
      </c>
      <c r="M3791" s="5" t="s">
        <v>92</v>
      </c>
      <c r="N3791" s="6" t="s">
        <v>91</v>
      </c>
      <c r="O3791" s="6" t="s">
        <v>91</v>
      </c>
      <c r="P3791" s="6" t="s">
        <v>91</v>
      </c>
      <c r="Q3791" s="6" t="s">
        <v>91</v>
      </c>
      <c r="R3791" s="5">
        <v>1</v>
      </c>
      <c r="S3791" s="5">
        <v>0</v>
      </c>
      <c r="T3791" s="5" t="s">
        <v>93</v>
      </c>
      <c r="U3791" s="5" t="s">
        <v>105</v>
      </c>
    </row>
    <row r="3792" spans="1:21">
      <c r="A3792" s="6" t="s">
        <v>87</v>
      </c>
      <c r="B3792" s="7">
        <v>1</v>
      </c>
      <c r="C3792" s="5">
        <v>4085</v>
      </c>
      <c r="D3792" s="5">
        <v>42</v>
      </c>
      <c r="E3792" s="8" t="s">
        <v>5071</v>
      </c>
      <c r="F3792" s="8">
        <v>42161704</v>
      </c>
      <c r="G3792" s="5" t="s">
        <v>5075</v>
      </c>
      <c r="H3792" s="5" t="s">
        <v>227</v>
      </c>
      <c r="I3792" s="6" t="s">
        <v>91</v>
      </c>
      <c r="J3792" s="6" t="s">
        <v>91</v>
      </c>
      <c r="K3792" s="6" t="s">
        <v>91</v>
      </c>
      <c r="L3792" s="6" t="s">
        <v>91</v>
      </c>
      <c r="M3792" s="5" t="s">
        <v>92</v>
      </c>
      <c r="N3792" s="6" t="s">
        <v>91</v>
      </c>
      <c r="O3792" s="6" t="s">
        <v>91</v>
      </c>
      <c r="P3792" s="6" t="s">
        <v>91</v>
      </c>
      <c r="Q3792" s="6" t="s">
        <v>91</v>
      </c>
      <c r="R3792" s="5">
        <v>1</v>
      </c>
      <c r="S3792" s="5">
        <v>0</v>
      </c>
      <c r="T3792" s="5" t="s">
        <v>93</v>
      </c>
      <c r="U3792" s="5" t="s">
        <v>105</v>
      </c>
    </row>
    <row r="3793" spans="1:21">
      <c r="A3793" s="6" t="s">
        <v>87</v>
      </c>
      <c r="B3793" s="7">
        <v>1</v>
      </c>
      <c r="C3793" s="5">
        <v>4086</v>
      </c>
      <c r="D3793" s="5">
        <v>42</v>
      </c>
      <c r="E3793" s="8" t="s">
        <v>4981</v>
      </c>
      <c r="F3793" s="8">
        <v>421618</v>
      </c>
      <c r="G3793" s="5" t="s">
        <v>5076</v>
      </c>
      <c r="H3793" s="5" t="s">
        <v>5077</v>
      </c>
      <c r="I3793" s="5">
        <v>10065506446</v>
      </c>
      <c r="J3793" s="6" t="s">
        <v>91</v>
      </c>
      <c r="K3793" s="6" t="s">
        <v>91</v>
      </c>
      <c r="L3793" s="6" t="s">
        <v>91</v>
      </c>
      <c r="M3793" s="5" t="s">
        <v>92</v>
      </c>
      <c r="N3793" s="6" t="s">
        <v>91</v>
      </c>
      <c r="O3793" s="6" t="s">
        <v>91</v>
      </c>
      <c r="P3793" s="6" t="s">
        <v>91</v>
      </c>
      <c r="Q3793" s="6" t="s">
        <v>91</v>
      </c>
      <c r="R3793" s="5">
        <v>1</v>
      </c>
      <c r="S3793" s="5">
        <v>0</v>
      </c>
      <c r="T3793" s="5" t="s">
        <v>93</v>
      </c>
      <c r="U3793" s="5" t="s">
        <v>105</v>
      </c>
    </row>
    <row r="3794" spans="1:21">
      <c r="A3794" s="6" t="s">
        <v>87</v>
      </c>
      <c r="B3794" s="7">
        <v>1</v>
      </c>
      <c r="C3794" s="5">
        <v>4087</v>
      </c>
      <c r="D3794" s="5">
        <v>42</v>
      </c>
      <c r="E3794" s="8" t="s">
        <v>5078</v>
      </c>
      <c r="F3794" s="8">
        <v>42161801</v>
      </c>
      <c r="G3794" s="5" t="s">
        <v>5079</v>
      </c>
      <c r="H3794" s="5" t="s">
        <v>221</v>
      </c>
      <c r="I3794" s="6" t="s">
        <v>91</v>
      </c>
      <c r="J3794" s="6" t="s">
        <v>91</v>
      </c>
      <c r="K3794" s="6" t="s">
        <v>91</v>
      </c>
      <c r="L3794" s="6" t="s">
        <v>91</v>
      </c>
      <c r="M3794" s="5" t="s">
        <v>92</v>
      </c>
      <c r="N3794" s="6" t="s">
        <v>91</v>
      </c>
      <c r="O3794" s="6" t="s">
        <v>91</v>
      </c>
      <c r="P3794" s="6" t="s">
        <v>91</v>
      </c>
      <c r="Q3794" s="6" t="s">
        <v>91</v>
      </c>
      <c r="R3794" s="5">
        <v>1</v>
      </c>
      <c r="S3794" s="5">
        <v>0</v>
      </c>
      <c r="T3794" s="5" t="s">
        <v>93</v>
      </c>
      <c r="U3794" s="5" t="s">
        <v>105</v>
      </c>
    </row>
    <row r="3795" spans="1:21">
      <c r="A3795" s="6" t="s">
        <v>87</v>
      </c>
      <c r="B3795" s="7">
        <v>1</v>
      </c>
      <c r="C3795" s="5">
        <v>4088</v>
      </c>
      <c r="D3795" s="5">
        <v>42</v>
      </c>
      <c r="E3795" s="8" t="s">
        <v>5078</v>
      </c>
      <c r="F3795" s="8">
        <v>42161802</v>
      </c>
      <c r="G3795" s="5" t="s">
        <v>5080</v>
      </c>
      <c r="H3795" s="5" t="s">
        <v>223</v>
      </c>
      <c r="I3795" s="6" t="s">
        <v>91</v>
      </c>
      <c r="J3795" s="6" t="s">
        <v>91</v>
      </c>
      <c r="K3795" s="6" t="s">
        <v>91</v>
      </c>
      <c r="L3795" s="6" t="s">
        <v>91</v>
      </c>
      <c r="M3795" s="5" t="s">
        <v>92</v>
      </c>
      <c r="N3795" s="6" t="s">
        <v>91</v>
      </c>
      <c r="O3795" s="6" t="s">
        <v>91</v>
      </c>
      <c r="P3795" s="6" t="s">
        <v>91</v>
      </c>
      <c r="Q3795" s="6" t="s">
        <v>91</v>
      </c>
      <c r="R3795" s="5">
        <v>1</v>
      </c>
      <c r="S3795" s="5">
        <v>0</v>
      </c>
      <c r="T3795" s="5" t="s">
        <v>93</v>
      </c>
      <c r="U3795" s="5" t="s">
        <v>105</v>
      </c>
    </row>
    <row r="3796" spans="1:21">
      <c r="A3796" s="6" t="s">
        <v>87</v>
      </c>
      <c r="B3796" s="7">
        <v>1</v>
      </c>
      <c r="C3796" s="5">
        <v>4089</v>
      </c>
      <c r="D3796" s="5">
        <v>42</v>
      </c>
      <c r="E3796" s="8" t="s">
        <v>5078</v>
      </c>
      <c r="F3796" s="8">
        <v>42161803</v>
      </c>
      <c r="G3796" s="5" t="s">
        <v>5081</v>
      </c>
      <c r="H3796" s="5" t="s">
        <v>225</v>
      </c>
      <c r="I3796" s="6" t="s">
        <v>91</v>
      </c>
      <c r="J3796" s="6" t="s">
        <v>91</v>
      </c>
      <c r="K3796" s="6" t="s">
        <v>91</v>
      </c>
      <c r="L3796" s="6" t="s">
        <v>91</v>
      </c>
      <c r="M3796" s="5" t="s">
        <v>92</v>
      </c>
      <c r="N3796" s="6" t="s">
        <v>91</v>
      </c>
      <c r="O3796" s="6" t="s">
        <v>91</v>
      </c>
      <c r="P3796" s="6" t="s">
        <v>91</v>
      </c>
      <c r="Q3796" s="6" t="s">
        <v>91</v>
      </c>
      <c r="R3796" s="5">
        <v>1</v>
      </c>
      <c r="S3796" s="5">
        <v>0</v>
      </c>
      <c r="T3796" s="5" t="s">
        <v>93</v>
      </c>
      <c r="U3796" s="5" t="s">
        <v>105</v>
      </c>
    </row>
    <row r="3797" spans="1:21">
      <c r="A3797" s="6" t="s">
        <v>87</v>
      </c>
      <c r="B3797" s="7">
        <v>1</v>
      </c>
      <c r="C3797" s="5">
        <v>4090</v>
      </c>
      <c r="D3797" s="5">
        <v>42</v>
      </c>
      <c r="E3797" s="8" t="s">
        <v>5078</v>
      </c>
      <c r="F3797" s="8">
        <v>42161804</v>
      </c>
      <c r="G3797" s="5" t="s">
        <v>5082</v>
      </c>
      <c r="H3797" s="5" t="s">
        <v>227</v>
      </c>
      <c r="I3797" s="6" t="s">
        <v>91</v>
      </c>
      <c r="J3797" s="6" t="s">
        <v>91</v>
      </c>
      <c r="K3797" s="6" t="s">
        <v>91</v>
      </c>
      <c r="L3797" s="6" t="s">
        <v>91</v>
      </c>
      <c r="M3797" s="5" t="s">
        <v>92</v>
      </c>
      <c r="N3797" s="6" t="s">
        <v>91</v>
      </c>
      <c r="O3797" s="6" t="s">
        <v>91</v>
      </c>
      <c r="P3797" s="6" t="s">
        <v>91</v>
      </c>
      <c r="Q3797" s="6" t="s">
        <v>91</v>
      </c>
      <c r="R3797" s="5">
        <v>1</v>
      </c>
      <c r="S3797" s="5">
        <v>0</v>
      </c>
      <c r="T3797" s="5" t="s">
        <v>93</v>
      </c>
      <c r="U3797" s="5" t="s">
        <v>105</v>
      </c>
    </row>
    <row r="3798" spans="1:21">
      <c r="A3798" s="6" t="s">
        <v>87</v>
      </c>
      <c r="B3798" s="7">
        <v>1</v>
      </c>
      <c r="C3798" s="5">
        <v>4091</v>
      </c>
      <c r="D3798" s="5">
        <v>42</v>
      </c>
      <c r="E3798" s="8" t="s">
        <v>4981</v>
      </c>
      <c r="F3798" s="8">
        <v>421619</v>
      </c>
      <c r="G3798" s="5" t="s">
        <v>5083</v>
      </c>
      <c r="H3798" s="5" t="s">
        <v>5084</v>
      </c>
      <c r="I3798" s="5">
        <v>10065501681</v>
      </c>
      <c r="J3798" s="6" t="s">
        <v>91</v>
      </c>
      <c r="K3798" s="6" t="s">
        <v>91</v>
      </c>
      <c r="L3798" s="6" t="s">
        <v>91</v>
      </c>
      <c r="M3798" s="5" t="s">
        <v>92</v>
      </c>
      <c r="N3798" s="6" t="s">
        <v>91</v>
      </c>
      <c r="O3798" s="6" t="s">
        <v>91</v>
      </c>
      <c r="P3798" s="6" t="s">
        <v>91</v>
      </c>
      <c r="Q3798" s="6" t="s">
        <v>91</v>
      </c>
      <c r="R3798" s="5">
        <v>1</v>
      </c>
      <c r="S3798" s="5">
        <v>0</v>
      </c>
      <c r="T3798" s="5" t="s">
        <v>93</v>
      </c>
      <c r="U3798" s="5" t="s">
        <v>105</v>
      </c>
    </row>
    <row r="3799" spans="1:21">
      <c r="A3799" s="6" t="s">
        <v>87</v>
      </c>
      <c r="B3799" s="7">
        <v>1</v>
      </c>
      <c r="C3799" s="5">
        <v>4092</v>
      </c>
      <c r="D3799" s="5">
        <v>42</v>
      </c>
      <c r="E3799" s="8" t="s">
        <v>5085</v>
      </c>
      <c r="F3799" s="8">
        <v>42161901</v>
      </c>
      <c r="G3799" s="5" t="s">
        <v>5086</v>
      </c>
      <c r="H3799" s="5" t="s">
        <v>221</v>
      </c>
      <c r="I3799" s="6" t="s">
        <v>91</v>
      </c>
      <c r="J3799" s="6" t="s">
        <v>91</v>
      </c>
      <c r="K3799" s="6" t="s">
        <v>91</v>
      </c>
      <c r="L3799" s="6" t="s">
        <v>91</v>
      </c>
      <c r="M3799" s="5" t="s">
        <v>92</v>
      </c>
      <c r="N3799" s="6" t="s">
        <v>91</v>
      </c>
      <c r="O3799" s="6" t="s">
        <v>91</v>
      </c>
      <c r="P3799" s="6" t="s">
        <v>91</v>
      </c>
      <c r="Q3799" s="6" t="s">
        <v>91</v>
      </c>
      <c r="R3799" s="5">
        <v>1</v>
      </c>
      <c r="S3799" s="5">
        <v>0</v>
      </c>
      <c r="T3799" s="5" t="s">
        <v>93</v>
      </c>
      <c r="U3799" s="5" t="s">
        <v>105</v>
      </c>
    </row>
    <row r="3800" spans="1:21">
      <c r="A3800" s="6" t="s">
        <v>87</v>
      </c>
      <c r="B3800" s="7">
        <v>1</v>
      </c>
      <c r="C3800" s="5">
        <v>4093</v>
      </c>
      <c r="D3800" s="5">
        <v>42</v>
      </c>
      <c r="E3800" s="8" t="s">
        <v>5085</v>
      </c>
      <c r="F3800" s="8">
        <v>42161902</v>
      </c>
      <c r="G3800" s="5" t="s">
        <v>5087</v>
      </c>
      <c r="H3800" s="5" t="s">
        <v>223</v>
      </c>
      <c r="I3800" s="6" t="s">
        <v>91</v>
      </c>
      <c r="J3800" s="6" t="s">
        <v>91</v>
      </c>
      <c r="K3800" s="6" t="s">
        <v>91</v>
      </c>
      <c r="L3800" s="6" t="s">
        <v>91</v>
      </c>
      <c r="M3800" s="5" t="s">
        <v>92</v>
      </c>
      <c r="N3800" s="6" t="s">
        <v>91</v>
      </c>
      <c r="O3800" s="6" t="s">
        <v>91</v>
      </c>
      <c r="P3800" s="6" t="s">
        <v>91</v>
      </c>
      <c r="Q3800" s="6" t="s">
        <v>91</v>
      </c>
      <c r="R3800" s="5">
        <v>1</v>
      </c>
      <c r="S3800" s="5">
        <v>0</v>
      </c>
      <c r="T3800" s="5" t="s">
        <v>93</v>
      </c>
      <c r="U3800" s="5" t="s">
        <v>105</v>
      </c>
    </row>
    <row r="3801" spans="1:21">
      <c r="A3801" s="6" t="s">
        <v>87</v>
      </c>
      <c r="B3801" s="7">
        <v>1</v>
      </c>
      <c r="C3801" s="5">
        <v>4094</v>
      </c>
      <c r="D3801" s="5">
        <v>42</v>
      </c>
      <c r="E3801" s="8" t="s">
        <v>5085</v>
      </c>
      <c r="F3801" s="8">
        <v>42161903</v>
      </c>
      <c r="G3801" s="5" t="s">
        <v>5088</v>
      </c>
      <c r="H3801" s="5" t="s">
        <v>225</v>
      </c>
      <c r="I3801" s="6" t="s">
        <v>91</v>
      </c>
      <c r="J3801" s="6" t="s">
        <v>91</v>
      </c>
      <c r="K3801" s="6" t="s">
        <v>91</v>
      </c>
      <c r="L3801" s="6" t="s">
        <v>91</v>
      </c>
      <c r="M3801" s="5" t="s">
        <v>92</v>
      </c>
      <c r="N3801" s="6" t="s">
        <v>91</v>
      </c>
      <c r="O3801" s="6" t="s">
        <v>91</v>
      </c>
      <c r="P3801" s="6" t="s">
        <v>91</v>
      </c>
      <c r="Q3801" s="6" t="s">
        <v>91</v>
      </c>
      <c r="R3801" s="5">
        <v>1</v>
      </c>
      <c r="S3801" s="5">
        <v>0</v>
      </c>
      <c r="T3801" s="5" t="s">
        <v>93</v>
      </c>
      <c r="U3801" s="5" t="s">
        <v>105</v>
      </c>
    </row>
    <row r="3802" spans="1:21">
      <c r="A3802" s="6" t="s">
        <v>87</v>
      </c>
      <c r="B3802" s="7">
        <v>1</v>
      </c>
      <c r="C3802" s="5">
        <v>4095</v>
      </c>
      <c r="D3802" s="5">
        <v>42</v>
      </c>
      <c r="E3802" s="8" t="s">
        <v>5085</v>
      </c>
      <c r="F3802" s="8">
        <v>42161904</v>
      </c>
      <c r="G3802" s="5" t="s">
        <v>5089</v>
      </c>
      <c r="H3802" s="5" t="s">
        <v>227</v>
      </c>
      <c r="I3802" s="6" t="s">
        <v>91</v>
      </c>
      <c r="J3802" s="6" t="s">
        <v>91</v>
      </c>
      <c r="K3802" s="6" t="s">
        <v>91</v>
      </c>
      <c r="L3802" s="6" t="s">
        <v>91</v>
      </c>
      <c r="M3802" s="5" t="s">
        <v>92</v>
      </c>
      <c r="N3802" s="6" t="s">
        <v>91</v>
      </c>
      <c r="O3802" s="6" t="s">
        <v>91</v>
      </c>
      <c r="P3802" s="6" t="s">
        <v>91</v>
      </c>
      <c r="Q3802" s="6" t="s">
        <v>91</v>
      </c>
      <c r="R3802" s="5">
        <v>1</v>
      </c>
      <c r="S3802" s="5">
        <v>0</v>
      </c>
      <c r="T3802" s="5" t="s">
        <v>93</v>
      </c>
      <c r="U3802" s="5" t="s">
        <v>105</v>
      </c>
    </row>
    <row r="3803" spans="1:21">
      <c r="A3803" s="6" t="s">
        <v>87</v>
      </c>
      <c r="B3803" s="7">
        <v>1</v>
      </c>
      <c r="C3803" s="5">
        <v>4096</v>
      </c>
      <c r="D3803" s="5">
        <v>42</v>
      </c>
      <c r="E3803" s="8" t="s">
        <v>4981</v>
      </c>
      <c r="F3803" s="8">
        <v>421620</v>
      </c>
      <c r="G3803" s="5" t="s">
        <v>5090</v>
      </c>
      <c r="H3803" s="5" t="s">
        <v>5091</v>
      </c>
      <c r="I3803" s="6" t="s">
        <v>91</v>
      </c>
      <c r="J3803" s="6" t="s">
        <v>91</v>
      </c>
      <c r="K3803" s="6" t="s">
        <v>91</v>
      </c>
      <c r="L3803" s="6" t="s">
        <v>91</v>
      </c>
      <c r="M3803" s="5" t="s">
        <v>92</v>
      </c>
      <c r="N3803" s="6" t="s">
        <v>91</v>
      </c>
      <c r="O3803" s="6" t="s">
        <v>91</v>
      </c>
      <c r="P3803" s="6" t="s">
        <v>91</v>
      </c>
      <c r="Q3803" s="6" t="s">
        <v>91</v>
      </c>
      <c r="R3803" s="5">
        <v>1</v>
      </c>
      <c r="S3803" s="5">
        <v>0</v>
      </c>
      <c r="T3803" s="5" t="s">
        <v>93</v>
      </c>
      <c r="U3803" s="5" t="s">
        <v>105</v>
      </c>
    </row>
    <row r="3804" spans="1:21">
      <c r="A3804" s="6" t="s">
        <v>87</v>
      </c>
      <c r="B3804" s="7">
        <v>1</v>
      </c>
      <c r="C3804" s="5">
        <v>4097</v>
      </c>
      <c r="D3804" s="5">
        <v>42</v>
      </c>
      <c r="E3804" s="8" t="s">
        <v>5092</v>
      </c>
      <c r="F3804" s="8">
        <v>42162001</v>
      </c>
      <c r="G3804" s="5" t="s">
        <v>5093</v>
      </c>
      <c r="H3804" s="5" t="s">
        <v>221</v>
      </c>
      <c r="I3804" s="6" t="s">
        <v>91</v>
      </c>
      <c r="J3804" s="6" t="s">
        <v>91</v>
      </c>
      <c r="K3804" s="6" t="s">
        <v>91</v>
      </c>
      <c r="L3804" s="6" t="s">
        <v>91</v>
      </c>
      <c r="M3804" s="5" t="s">
        <v>92</v>
      </c>
      <c r="N3804" s="6" t="s">
        <v>91</v>
      </c>
      <c r="O3804" s="6" t="s">
        <v>91</v>
      </c>
      <c r="P3804" s="6" t="s">
        <v>91</v>
      </c>
      <c r="Q3804" s="6" t="s">
        <v>91</v>
      </c>
      <c r="R3804" s="5">
        <v>1</v>
      </c>
      <c r="S3804" s="5">
        <v>0</v>
      </c>
      <c r="T3804" s="5" t="s">
        <v>93</v>
      </c>
      <c r="U3804" s="5" t="s">
        <v>105</v>
      </c>
    </row>
    <row r="3805" spans="1:21">
      <c r="A3805" s="6" t="s">
        <v>87</v>
      </c>
      <c r="B3805" s="7">
        <v>1</v>
      </c>
      <c r="C3805" s="5">
        <v>4098</v>
      </c>
      <c r="D3805" s="5">
        <v>42</v>
      </c>
      <c r="E3805" s="8" t="s">
        <v>5092</v>
      </c>
      <c r="F3805" s="8">
        <v>42162002</v>
      </c>
      <c r="G3805" s="5" t="s">
        <v>5094</v>
      </c>
      <c r="H3805" s="5" t="s">
        <v>223</v>
      </c>
      <c r="I3805" s="6" t="s">
        <v>91</v>
      </c>
      <c r="J3805" s="6" t="s">
        <v>91</v>
      </c>
      <c r="K3805" s="6" t="s">
        <v>91</v>
      </c>
      <c r="L3805" s="6" t="s">
        <v>91</v>
      </c>
      <c r="M3805" s="5" t="s">
        <v>92</v>
      </c>
      <c r="N3805" s="6" t="s">
        <v>91</v>
      </c>
      <c r="O3805" s="6" t="s">
        <v>91</v>
      </c>
      <c r="P3805" s="6" t="s">
        <v>91</v>
      </c>
      <c r="Q3805" s="6" t="s">
        <v>91</v>
      </c>
      <c r="R3805" s="5">
        <v>1</v>
      </c>
      <c r="S3805" s="5">
        <v>0</v>
      </c>
      <c r="T3805" s="5" t="s">
        <v>93</v>
      </c>
      <c r="U3805" s="5" t="s">
        <v>105</v>
      </c>
    </row>
    <row r="3806" spans="1:21">
      <c r="A3806" s="6" t="s">
        <v>87</v>
      </c>
      <c r="B3806" s="7">
        <v>1</v>
      </c>
      <c r="C3806" s="5">
        <v>4099</v>
      </c>
      <c r="D3806" s="5">
        <v>42</v>
      </c>
      <c r="E3806" s="8" t="s">
        <v>5092</v>
      </c>
      <c r="F3806" s="8">
        <v>42162003</v>
      </c>
      <c r="G3806" s="5" t="s">
        <v>5095</v>
      </c>
      <c r="H3806" s="5" t="s">
        <v>225</v>
      </c>
      <c r="I3806" s="6" t="s">
        <v>91</v>
      </c>
      <c r="J3806" s="6" t="s">
        <v>91</v>
      </c>
      <c r="K3806" s="6" t="s">
        <v>91</v>
      </c>
      <c r="L3806" s="6" t="s">
        <v>91</v>
      </c>
      <c r="M3806" s="5" t="s">
        <v>92</v>
      </c>
      <c r="N3806" s="6" t="s">
        <v>91</v>
      </c>
      <c r="O3806" s="6" t="s">
        <v>91</v>
      </c>
      <c r="P3806" s="6" t="s">
        <v>91</v>
      </c>
      <c r="Q3806" s="6" t="s">
        <v>91</v>
      </c>
      <c r="R3806" s="5">
        <v>1</v>
      </c>
      <c r="S3806" s="5">
        <v>0</v>
      </c>
      <c r="T3806" s="5" t="s">
        <v>93</v>
      </c>
      <c r="U3806" s="5" t="s">
        <v>105</v>
      </c>
    </row>
    <row r="3807" spans="1:21">
      <c r="A3807" s="6" t="s">
        <v>87</v>
      </c>
      <c r="B3807" s="7">
        <v>1</v>
      </c>
      <c r="C3807" s="5">
        <v>4100</v>
      </c>
      <c r="D3807" s="5">
        <v>42</v>
      </c>
      <c r="E3807" s="8" t="s">
        <v>5092</v>
      </c>
      <c r="F3807" s="8">
        <v>42162004</v>
      </c>
      <c r="G3807" s="5" t="s">
        <v>5096</v>
      </c>
      <c r="H3807" s="5" t="s">
        <v>227</v>
      </c>
      <c r="I3807" s="6" t="s">
        <v>91</v>
      </c>
      <c r="J3807" s="6" t="s">
        <v>91</v>
      </c>
      <c r="K3807" s="6" t="s">
        <v>91</v>
      </c>
      <c r="L3807" s="6" t="s">
        <v>91</v>
      </c>
      <c r="M3807" s="5" t="s">
        <v>92</v>
      </c>
      <c r="N3807" s="6" t="s">
        <v>91</v>
      </c>
      <c r="O3807" s="6" t="s">
        <v>91</v>
      </c>
      <c r="P3807" s="6" t="s">
        <v>91</v>
      </c>
      <c r="Q3807" s="6" t="s">
        <v>91</v>
      </c>
      <c r="R3807" s="5">
        <v>1</v>
      </c>
      <c r="S3807" s="5">
        <v>0</v>
      </c>
      <c r="T3807" s="5" t="s">
        <v>93</v>
      </c>
      <c r="U3807" s="5" t="s">
        <v>105</v>
      </c>
    </row>
    <row r="3808" spans="1:21">
      <c r="A3808" s="6" t="s">
        <v>87</v>
      </c>
      <c r="B3808" s="7">
        <v>1</v>
      </c>
      <c r="C3808" s="5">
        <v>4101</v>
      </c>
      <c r="D3808" s="5">
        <v>42</v>
      </c>
      <c r="E3808" s="8" t="s">
        <v>4981</v>
      </c>
      <c r="F3808" s="8">
        <v>421621</v>
      </c>
      <c r="G3808" s="5" t="s">
        <v>5097</v>
      </c>
      <c r="H3808" s="5" t="s">
        <v>5098</v>
      </c>
      <c r="I3808" s="5">
        <v>10065503271</v>
      </c>
      <c r="J3808" s="6" t="s">
        <v>91</v>
      </c>
      <c r="K3808" s="6" t="s">
        <v>91</v>
      </c>
      <c r="L3808" s="6" t="s">
        <v>91</v>
      </c>
      <c r="M3808" s="5" t="s">
        <v>92</v>
      </c>
      <c r="N3808" s="6" t="s">
        <v>91</v>
      </c>
      <c r="O3808" s="6" t="s">
        <v>91</v>
      </c>
      <c r="P3808" s="6" t="s">
        <v>91</v>
      </c>
      <c r="Q3808" s="6" t="s">
        <v>91</v>
      </c>
      <c r="R3808" s="5">
        <v>1</v>
      </c>
      <c r="S3808" s="5">
        <v>0</v>
      </c>
      <c r="T3808" s="5" t="s">
        <v>93</v>
      </c>
      <c r="U3808" s="5" t="s">
        <v>105</v>
      </c>
    </row>
    <row r="3809" spans="1:21">
      <c r="A3809" s="6" t="s">
        <v>87</v>
      </c>
      <c r="B3809" s="7">
        <v>1</v>
      </c>
      <c r="C3809" s="5">
        <v>4102</v>
      </c>
      <c r="D3809" s="5">
        <v>42</v>
      </c>
      <c r="E3809" s="8" t="s">
        <v>5099</v>
      </c>
      <c r="F3809" s="8">
        <v>42162101</v>
      </c>
      <c r="G3809" s="5" t="s">
        <v>5100</v>
      </c>
      <c r="H3809" s="5" t="s">
        <v>221</v>
      </c>
      <c r="I3809" s="6" t="s">
        <v>91</v>
      </c>
      <c r="J3809" s="6" t="s">
        <v>91</v>
      </c>
      <c r="K3809" s="6" t="s">
        <v>91</v>
      </c>
      <c r="L3809" s="6" t="s">
        <v>91</v>
      </c>
      <c r="M3809" s="5" t="s">
        <v>92</v>
      </c>
      <c r="N3809" s="6" t="s">
        <v>91</v>
      </c>
      <c r="O3809" s="6" t="s">
        <v>91</v>
      </c>
      <c r="P3809" s="6" t="s">
        <v>91</v>
      </c>
      <c r="Q3809" s="6" t="s">
        <v>91</v>
      </c>
      <c r="R3809" s="5">
        <v>1</v>
      </c>
      <c r="S3809" s="5">
        <v>0</v>
      </c>
      <c r="T3809" s="5" t="s">
        <v>93</v>
      </c>
      <c r="U3809" s="5" t="s">
        <v>105</v>
      </c>
    </row>
    <row r="3810" spans="1:21">
      <c r="A3810" s="6" t="s">
        <v>87</v>
      </c>
      <c r="B3810" s="7">
        <v>1</v>
      </c>
      <c r="C3810" s="5">
        <v>4103</v>
      </c>
      <c r="D3810" s="5">
        <v>42</v>
      </c>
      <c r="E3810" s="8" t="s">
        <v>5099</v>
      </c>
      <c r="F3810" s="8">
        <v>42162102</v>
      </c>
      <c r="G3810" s="5" t="s">
        <v>5101</v>
      </c>
      <c r="H3810" s="5" t="s">
        <v>223</v>
      </c>
      <c r="I3810" s="6" t="s">
        <v>91</v>
      </c>
      <c r="J3810" s="6" t="s">
        <v>91</v>
      </c>
      <c r="K3810" s="6" t="s">
        <v>91</v>
      </c>
      <c r="L3810" s="6" t="s">
        <v>91</v>
      </c>
      <c r="M3810" s="5" t="s">
        <v>92</v>
      </c>
      <c r="N3810" s="6" t="s">
        <v>91</v>
      </c>
      <c r="O3810" s="6" t="s">
        <v>91</v>
      </c>
      <c r="P3810" s="6" t="s">
        <v>91</v>
      </c>
      <c r="Q3810" s="6" t="s">
        <v>91</v>
      </c>
      <c r="R3810" s="5">
        <v>1</v>
      </c>
      <c r="S3810" s="5">
        <v>0</v>
      </c>
      <c r="T3810" s="5" t="s">
        <v>93</v>
      </c>
      <c r="U3810" s="5" t="s">
        <v>105</v>
      </c>
    </row>
    <row r="3811" spans="1:21">
      <c r="A3811" s="6" t="s">
        <v>87</v>
      </c>
      <c r="B3811" s="7">
        <v>1</v>
      </c>
      <c r="C3811" s="5">
        <v>4104</v>
      </c>
      <c r="D3811" s="5">
        <v>42</v>
      </c>
      <c r="E3811" s="8" t="s">
        <v>5099</v>
      </c>
      <c r="F3811" s="8">
        <v>42162103</v>
      </c>
      <c r="G3811" s="5" t="s">
        <v>5102</v>
      </c>
      <c r="H3811" s="5" t="s">
        <v>225</v>
      </c>
      <c r="I3811" s="6" t="s">
        <v>91</v>
      </c>
      <c r="J3811" s="6" t="s">
        <v>91</v>
      </c>
      <c r="K3811" s="6" t="s">
        <v>91</v>
      </c>
      <c r="L3811" s="6" t="s">
        <v>91</v>
      </c>
      <c r="M3811" s="5" t="s">
        <v>92</v>
      </c>
      <c r="N3811" s="6" t="s">
        <v>91</v>
      </c>
      <c r="O3811" s="6" t="s">
        <v>91</v>
      </c>
      <c r="P3811" s="6" t="s">
        <v>91</v>
      </c>
      <c r="Q3811" s="6" t="s">
        <v>91</v>
      </c>
      <c r="R3811" s="5">
        <v>1</v>
      </c>
      <c r="S3811" s="5">
        <v>0</v>
      </c>
      <c r="T3811" s="5" t="s">
        <v>93</v>
      </c>
      <c r="U3811" s="5" t="s">
        <v>105</v>
      </c>
    </row>
    <row r="3812" spans="1:21">
      <c r="A3812" s="6" t="s">
        <v>87</v>
      </c>
      <c r="B3812" s="7">
        <v>1</v>
      </c>
      <c r="C3812" s="5">
        <v>4106</v>
      </c>
      <c r="D3812" s="5">
        <v>42</v>
      </c>
      <c r="E3812" s="8" t="s">
        <v>5099</v>
      </c>
      <c r="F3812" s="8">
        <v>42162104</v>
      </c>
      <c r="G3812" s="5" t="s">
        <v>5103</v>
      </c>
      <c r="H3812" s="5" t="s">
        <v>227</v>
      </c>
      <c r="I3812" s="6" t="s">
        <v>91</v>
      </c>
      <c r="J3812" s="6" t="s">
        <v>91</v>
      </c>
      <c r="K3812" s="6" t="s">
        <v>91</v>
      </c>
      <c r="L3812" s="6" t="s">
        <v>91</v>
      </c>
      <c r="M3812" s="5" t="s">
        <v>92</v>
      </c>
      <c r="N3812" s="6" t="s">
        <v>91</v>
      </c>
      <c r="O3812" s="6" t="s">
        <v>91</v>
      </c>
      <c r="P3812" s="6" t="s">
        <v>91</v>
      </c>
      <c r="Q3812" s="6" t="s">
        <v>91</v>
      </c>
      <c r="R3812" s="5">
        <v>1</v>
      </c>
      <c r="S3812" s="5">
        <v>0</v>
      </c>
      <c r="T3812" s="5" t="s">
        <v>93</v>
      </c>
      <c r="U3812" s="5" t="s">
        <v>105</v>
      </c>
    </row>
    <row r="3813" spans="1:21">
      <c r="A3813" s="6" t="s">
        <v>87</v>
      </c>
      <c r="B3813" s="7">
        <v>1</v>
      </c>
      <c r="C3813" s="5">
        <v>4107</v>
      </c>
      <c r="D3813" s="5">
        <v>42</v>
      </c>
      <c r="E3813" s="8" t="s">
        <v>4981</v>
      </c>
      <c r="F3813" s="8">
        <v>421622</v>
      </c>
      <c r="G3813" s="5" t="s">
        <v>5104</v>
      </c>
      <c r="H3813" s="5" t="s">
        <v>5105</v>
      </c>
      <c r="I3813" s="5">
        <v>10065503341</v>
      </c>
      <c r="J3813" s="6" t="s">
        <v>91</v>
      </c>
      <c r="K3813" s="6" t="s">
        <v>91</v>
      </c>
      <c r="L3813" s="6" t="s">
        <v>91</v>
      </c>
      <c r="M3813" s="5" t="s">
        <v>92</v>
      </c>
      <c r="N3813" s="6" t="s">
        <v>91</v>
      </c>
      <c r="O3813" s="6" t="s">
        <v>91</v>
      </c>
      <c r="P3813" s="6" t="s">
        <v>91</v>
      </c>
      <c r="Q3813" s="6" t="s">
        <v>91</v>
      </c>
      <c r="R3813" s="5">
        <v>1</v>
      </c>
      <c r="S3813" s="5">
        <v>0</v>
      </c>
      <c r="T3813" s="5" t="s">
        <v>93</v>
      </c>
      <c r="U3813" s="5" t="s">
        <v>105</v>
      </c>
    </row>
    <row r="3814" spans="1:21">
      <c r="A3814" s="6" t="s">
        <v>87</v>
      </c>
      <c r="B3814" s="7">
        <v>1</v>
      </c>
      <c r="C3814" s="5">
        <v>4108</v>
      </c>
      <c r="D3814" s="5">
        <v>42</v>
      </c>
      <c r="E3814" s="8" t="s">
        <v>5106</v>
      </c>
      <c r="F3814" s="8">
        <v>42162201</v>
      </c>
      <c r="G3814" s="5" t="s">
        <v>5107</v>
      </c>
      <c r="H3814" s="5" t="s">
        <v>221</v>
      </c>
      <c r="I3814" s="6" t="s">
        <v>91</v>
      </c>
      <c r="J3814" s="6" t="s">
        <v>91</v>
      </c>
      <c r="K3814" s="6" t="s">
        <v>91</v>
      </c>
      <c r="L3814" s="6" t="s">
        <v>91</v>
      </c>
      <c r="M3814" s="5" t="s">
        <v>92</v>
      </c>
      <c r="N3814" s="6" t="s">
        <v>91</v>
      </c>
      <c r="O3814" s="6" t="s">
        <v>91</v>
      </c>
      <c r="P3814" s="6" t="s">
        <v>91</v>
      </c>
      <c r="Q3814" s="6" t="s">
        <v>91</v>
      </c>
      <c r="R3814" s="5">
        <v>1</v>
      </c>
      <c r="S3814" s="5">
        <v>0</v>
      </c>
      <c r="T3814" s="5" t="s">
        <v>93</v>
      </c>
      <c r="U3814" s="5" t="s">
        <v>105</v>
      </c>
    </row>
    <row r="3815" spans="1:21">
      <c r="A3815" s="6" t="s">
        <v>87</v>
      </c>
      <c r="B3815" s="7">
        <v>1</v>
      </c>
      <c r="C3815" s="5">
        <v>4109</v>
      </c>
      <c r="D3815" s="5">
        <v>42</v>
      </c>
      <c r="E3815" s="8" t="s">
        <v>5106</v>
      </c>
      <c r="F3815" s="8">
        <v>42162202</v>
      </c>
      <c r="G3815" s="5" t="s">
        <v>5108</v>
      </c>
      <c r="H3815" s="5" t="s">
        <v>223</v>
      </c>
      <c r="I3815" s="6" t="s">
        <v>91</v>
      </c>
      <c r="J3815" s="6" t="s">
        <v>91</v>
      </c>
      <c r="K3815" s="6" t="s">
        <v>91</v>
      </c>
      <c r="L3815" s="6" t="s">
        <v>91</v>
      </c>
      <c r="M3815" s="5" t="s">
        <v>92</v>
      </c>
      <c r="N3815" s="6" t="s">
        <v>91</v>
      </c>
      <c r="O3815" s="6" t="s">
        <v>91</v>
      </c>
      <c r="P3815" s="6" t="s">
        <v>91</v>
      </c>
      <c r="Q3815" s="6" t="s">
        <v>91</v>
      </c>
      <c r="R3815" s="5">
        <v>1</v>
      </c>
      <c r="S3815" s="5">
        <v>0</v>
      </c>
      <c r="T3815" s="5" t="s">
        <v>93</v>
      </c>
      <c r="U3815" s="5" t="s">
        <v>105</v>
      </c>
    </row>
    <row r="3816" spans="1:21">
      <c r="A3816" s="6" t="s">
        <v>87</v>
      </c>
      <c r="B3816" s="7">
        <v>1</v>
      </c>
      <c r="C3816" s="5">
        <v>4110</v>
      </c>
      <c r="D3816" s="5">
        <v>42</v>
      </c>
      <c r="E3816" s="8" t="s">
        <v>5106</v>
      </c>
      <c r="F3816" s="8">
        <v>42162203</v>
      </c>
      <c r="G3816" s="5" t="s">
        <v>5109</v>
      </c>
      <c r="H3816" s="5" t="s">
        <v>225</v>
      </c>
      <c r="I3816" s="6" t="s">
        <v>91</v>
      </c>
      <c r="J3816" s="6" t="s">
        <v>91</v>
      </c>
      <c r="K3816" s="6" t="s">
        <v>91</v>
      </c>
      <c r="L3816" s="6" t="s">
        <v>91</v>
      </c>
      <c r="M3816" s="5" t="s">
        <v>92</v>
      </c>
      <c r="N3816" s="6" t="s">
        <v>91</v>
      </c>
      <c r="O3816" s="6" t="s">
        <v>91</v>
      </c>
      <c r="P3816" s="6" t="s">
        <v>91</v>
      </c>
      <c r="Q3816" s="6" t="s">
        <v>91</v>
      </c>
      <c r="R3816" s="5">
        <v>1</v>
      </c>
      <c r="S3816" s="5">
        <v>0</v>
      </c>
      <c r="T3816" s="5" t="s">
        <v>93</v>
      </c>
      <c r="U3816" s="5" t="s">
        <v>105</v>
      </c>
    </row>
    <row r="3817" spans="1:21">
      <c r="A3817" s="6" t="s">
        <v>87</v>
      </c>
      <c r="B3817" s="7">
        <v>1</v>
      </c>
      <c r="C3817" s="5">
        <v>4111</v>
      </c>
      <c r="D3817" s="5">
        <v>42</v>
      </c>
      <c r="E3817" s="8" t="s">
        <v>5106</v>
      </c>
      <c r="F3817" s="8">
        <v>42162204</v>
      </c>
      <c r="G3817" s="5" t="s">
        <v>5110</v>
      </c>
      <c r="H3817" s="5" t="s">
        <v>227</v>
      </c>
      <c r="I3817" s="6" t="s">
        <v>91</v>
      </c>
      <c r="J3817" s="6" t="s">
        <v>91</v>
      </c>
      <c r="K3817" s="6" t="s">
        <v>91</v>
      </c>
      <c r="L3817" s="6" t="s">
        <v>91</v>
      </c>
      <c r="M3817" s="5" t="s">
        <v>92</v>
      </c>
      <c r="N3817" s="6" t="s">
        <v>91</v>
      </c>
      <c r="O3817" s="6" t="s">
        <v>91</v>
      </c>
      <c r="P3817" s="6" t="s">
        <v>91</v>
      </c>
      <c r="Q3817" s="6" t="s">
        <v>91</v>
      </c>
      <c r="R3817" s="5">
        <v>1</v>
      </c>
      <c r="S3817" s="5">
        <v>0</v>
      </c>
      <c r="T3817" s="5" t="s">
        <v>93</v>
      </c>
      <c r="U3817" s="5" t="s">
        <v>105</v>
      </c>
    </row>
    <row r="3818" spans="1:21">
      <c r="A3818" s="6" t="s">
        <v>87</v>
      </c>
      <c r="B3818" s="7">
        <v>1</v>
      </c>
      <c r="C3818" s="5">
        <v>4112</v>
      </c>
      <c r="D3818" s="5">
        <v>42</v>
      </c>
      <c r="E3818" s="8" t="s">
        <v>4981</v>
      </c>
      <c r="F3818" s="8">
        <v>421623</v>
      </c>
      <c r="G3818" s="5" t="s">
        <v>5111</v>
      </c>
      <c r="H3818" s="5" t="s">
        <v>5112</v>
      </c>
      <c r="I3818" s="5">
        <v>10065506302</v>
      </c>
      <c r="J3818" s="6" t="s">
        <v>91</v>
      </c>
      <c r="K3818" s="6" t="s">
        <v>91</v>
      </c>
      <c r="L3818" s="6" t="s">
        <v>91</v>
      </c>
      <c r="M3818" s="5" t="s">
        <v>92</v>
      </c>
      <c r="N3818" s="6" t="s">
        <v>91</v>
      </c>
      <c r="O3818" s="6" t="s">
        <v>91</v>
      </c>
      <c r="P3818" s="6" t="s">
        <v>91</v>
      </c>
      <c r="Q3818" s="6" t="s">
        <v>91</v>
      </c>
      <c r="R3818" s="5">
        <v>1</v>
      </c>
      <c r="S3818" s="5">
        <v>0</v>
      </c>
      <c r="T3818" s="5" t="s">
        <v>93</v>
      </c>
      <c r="U3818" s="5" t="s">
        <v>105</v>
      </c>
    </row>
    <row r="3819" spans="1:21">
      <c r="A3819" s="6" t="s">
        <v>87</v>
      </c>
      <c r="B3819" s="7">
        <v>1</v>
      </c>
      <c r="C3819" s="5">
        <v>4113</v>
      </c>
      <c r="D3819" s="5">
        <v>42</v>
      </c>
      <c r="E3819" s="8" t="s">
        <v>5113</v>
      </c>
      <c r="F3819" s="8">
        <v>42162301</v>
      </c>
      <c r="G3819" s="5" t="s">
        <v>5114</v>
      </c>
      <c r="H3819" s="5" t="s">
        <v>221</v>
      </c>
      <c r="I3819" s="6" t="s">
        <v>91</v>
      </c>
      <c r="J3819" s="6" t="s">
        <v>91</v>
      </c>
      <c r="K3819" s="6" t="s">
        <v>91</v>
      </c>
      <c r="L3819" s="6" t="s">
        <v>91</v>
      </c>
      <c r="M3819" s="5" t="s">
        <v>92</v>
      </c>
      <c r="N3819" s="6" t="s">
        <v>91</v>
      </c>
      <c r="O3819" s="6" t="s">
        <v>91</v>
      </c>
      <c r="P3819" s="6" t="s">
        <v>91</v>
      </c>
      <c r="Q3819" s="6" t="s">
        <v>91</v>
      </c>
      <c r="R3819" s="5">
        <v>1</v>
      </c>
      <c r="S3819" s="5">
        <v>0</v>
      </c>
      <c r="T3819" s="5" t="s">
        <v>93</v>
      </c>
      <c r="U3819" s="5" t="s">
        <v>105</v>
      </c>
    </row>
    <row r="3820" spans="1:21">
      <c r="A3820" s="6" t="s">
        <v>87</v>
      </c>
      <c r="B3820" s="7">
        <v>1</v>
      </c>
      <c r="C3820" s="5">
        <v>4114</v>
      </c>
      <c r="D3820" s="5">
        <v>42</v>
      </c>
      <c r="E3820" s="8" t="s">
        <v>5113</v>
      </c>
      <c r="F3820" s="8">
        <v>42162302</v>
      </c>
      <c r="G3820" s="5" t="s">
        <v>5115</v>
      </c>
      <c r="H3820" s="5" t="s">
        <v>223</v>
      </c>
      <c r="I3820" s="6" t="s">
        <v>91</v>
      </c>
      <c r="J3820" s="6" t="s">
        <v>91</v>
      </c>
      <c r="K3820" s="6" t="s">
        <v>91</v>
      </c>
      <c r="L3820" s="6" t="s">
        <v>91</v>
      </c>
      <c r="M3820" s="5" t="s">
        <v>92</v>
      </c>
      <c r="N3820" s="6" t="s">
        <v>91</v>
      </c>
      <c r="O3820" s="6" t="s">
        <v>91</v>
      </c>
      <c r="P3820" s="6" t="s">
        <v>91</v>
      </c>
      <c r="Q3820" s="6" t="s">
        <v>91</v>
      </c>
      <c r="R3820" s="5">
        <v>1</v>
      </c>
      <c r="S3820" s="5">
        <v>0</v>
      </c>
      <c r="T3820" s="5" t="s">
        <v>93</v>
      </c>
      <c r="U3820" s="5" t="s">
        <v>105</v>
      </c>
    </row>
    <row r="3821" spans="1:21">
      <c r="A3821" s="6" t="s">
        <v>87</v>
      </c>
      <c r="B3821" s="7">
        <v>1</v>
      </c>
      <c r="C3821" s="5">
        <v>4115</v>
      </c>
      <c r="D3821" s="5">
        <v>42</v>
      </c>
      <c r="E3821" s="8" t="s">
        <v>5113</v>
      </c>
      <c r="F3821" s="8">
        <v>42162303</v>
      </c>
      <c r="G3821" s="5" t="s">
        <v>5116</v>
      </c>
      <c r="H3821" s="5" t="s">
        <v>225</v>
      </c>
      <c r="I3821" s="6" t="s">
        <v>91</v>
      </c>
      <c r="J3821" s="6" t="s">
        <v>91</v>
      </c>
      <c r="K3821" s="6" t="s">
        <v>91</v>
      </c>
      <c r="L3821" s="6" t="s">
        <v>91</v>
      </c>
      <c r="M3821" s="5" t="s">
        <v>92</v>
      </c>
      <c r="N3821" s="6" t="s">
        <v>91</v>
      </c>
      <c r="O3821" s="6" t="s">
        <v>91</v>
      </c>
      <c r="P3821" s="6" t="s">
        <v>91</v>
      </c>
      <c r="Q3821" s="6" t="s">
        <v>91</v>
      </c>
      <c r="R3821" s="5">
        <v>1</v>
      </c>
      <c r="S3821" s="5">
        <v>0</v>
      </c>
      <c r="T3821" s="5" t="s">
        <v>93</v>
      </c>
      <c r="U3821" s="5" t="s">
        <v>105</v>
      </c>
    </row>
    <row r="3822" spans="1:21">
      <c r="A3822" s="6" t="s">
        <v>87</v>
      </c>
      <c r="B3822" s="7">
        <v>1</v>
      </c>
      <c r="C3822" s="5">
        <v>4116</v>
      </c>
      <c r="D3822" s="5">
        <v>42</v>
      </c>
      <c r="E3822" s="8" t="s">
        <v>5113</v>
      </c>
      <c r="F3822" s="8">
        <v>42162304</v>
      </c>
      <c r="G3822" s="5" t="s">
        <v>5117</v>
      </c>
      <c r="H3822" s="5" t="s">
        <v>227</v>
      </c>
      <c r="I3822" s="6" t="s">
        <v>91</v>
      </c>
      <c r="J3822" s="6" t="s">
        <v>91</v>
      </c>
      <c r="K3822" s="6" t="s">
        <v>91</v>
      </c>
      <c r="L3822" s="6" t="s">
        <v>91</v>
      </c>
      <c r="M3822" s="5" t="s">
        <v>92</v>
      </c>
      <c r="N3822" s="6" t="s">
        <v>91</v>
      </c>
      <c r="O3822" s="6" t="s">
        <v>91</v>
      </c>
      <c r="P3822" s="6" t="s">
        <v>91</v>
      </c>
      <c r="Q3822" s="6" t="s">
        <v>91</v>
      </c>
      <c r="R3822" s="5">
        <v>1</v>
      </c>
      <c r="S3822" s="5">
        <v>0</v>
      </c>
      <c r="T3822" s="5" t="s">
        <v>93</v>
      </c>
      <c r="U3822" s="5" t="s">
        <v>105</v>
      </c>
    </row>
    <row r="3823" spans="1:21">
      <c r="A3823" s="6" t="s">
        <v>87</v>
      </c>
      <c r="B3823" s="7">
        <v>1</v>
      </c>
      <c r="C3823" s="5">
        <v>4117</v>
      </c>
      <c r="D3823" s="5">
        <v>42</v>
      </c>
      <c r="E3823" s="8" t="s">
        <v>4981</v>
      </c>
      <c r="F3823" s="8">
        <v>421624</v>
      </c>
      <c r="G3823" s="5" t="s">
        <v>5118</v>
      </c>
      <c r="H3823" s="5" t="s">
        <v>5119</v>
      </c>
      <c r="I3823" s="5">
        <v>10065505859</v>
      </c>
      <c r="J3823" s="6" t="s">
        <v>91</v>
      </c>
      <c r="K3823" s="6" t="s">
        <v>91</v>
      </c>
      <c r="L3823" s="6" t="s">
        <v>91</v>
      </c>
      <c r="M3823" s="5" t="s">
        <v>92</v>
      </c>
      <c r="N3823" s="6" t="s">
        <v>91</v>
      </c>
      <c r="O3823" s="6" t="s">
        <v>91</v>
      </c>
      <c r="P3823" s="6" t="s">
        <v>91</v>
      </c>
      <c r="Q3823" s="6" t="s">
        <v>91</v>
      </c>
      <c r="R3823" s="5">
        <v>1</v>
      </c>
      <c r="S3823" s="5">
        <v>0</v>
      </c>
      <c r="T3823" s="5" t="s">
        <v>93</v>
      </c>
      <c r="U3823" s="5" t="s">
        <v>105</v>
      </c>
    </row>
    <row r="3824" spans="1:21">
      <c r="A3824" s="6" t="s">
        <v>87</v>
      </c>
      <c r="B3824" s="7">
        <v>1</v>
      </c>
      <c r="C3824" s="5">
        <v>4118</v>
      </c>
      <c r="D3824" s="5">
        <v>42</v>
      </c>
      <c r="E3824" s="8" t="s">
        <v>5120</v>
      </c>
      <c r="F3824" s="8">
        <v>42162401</v>
      </c>
      <c r="G3824" s="5" t="s">
        <v>5121</v>
      </c>
      <c r="H3824" s="5" t="s">
        <v>221</v>
      </c>
      <c r="I3824" s="6" t="s">
        <v>91</v>
      </c>
      <c r="J3824" s="6" t="s">
        <v>91</v>
      </c>
      <c r="K3824" s="6" t="s">
        <v>91</v>
      </c>
      <c r="L3824" s="6" t="s">
        <v>91</v>
      </c>
      <c r="M3824" s="5" t="s">
        <v>92</v>
      </c>
      <c r="N3824" s="6" t="s">
        <v>91</v>
      </c>
      <c r="O3824" s="6" t="s">
        <v>91</v>
      </c>
      <c r="P3824" s="6" t="s">
        <v>91</v>
      </c>
      <c r="Q3824" s="6" t="s">
        <v>91</v>
      </c>
      <c r="R3824" s="5">
        <v>1</v>
      </c>
      <c r="S3824" s="5">
        <v>0</v>
      </c>
      <c r="T3824" s="5" t="s">
        <v>93</v>
      </c>
      <c r="U3824" s="5" t="s">
        <v>105</v>
      </c>
    </row>
    <row r="3825" spans="1:21">
      <c r="A3825" s="6" t="s">
        <v>87</v>
      </c>
      <c r="B3825" s="7">
        <v>1</v>
      </c>
      <c r="C3825" s="5">
        <v>4119</v>
      </c>
      <c r="D3825" s="5">
        <v>42</v>
      </c>
      <c r="E3825" s="8" t="s">
        <v>5120</v>
      </c>
      <c r="F3825" s="8">
        <v>42162402</v>
      </c>
      <c r="G3825" s="5" t="s">
        <v>5122</v>
      </c>
      <c r="H3825" s="5" t="s">
        <v>223</v>
      </c>
      <c r="I3825" s="6" t="s">
        <v>91</v>
      </c>
      <c r="J3825" s="6" t="s">
        <v>91</v>
      </c>
      <c r="K3825" s="6" t="s">
        <v>91</v>
      </c>
      <c r="L3825" s="6" t="s">
        <v>91</v>
      </c>
      <c r="M3825" s="5" t="s">
        <v>92</v>
      </c>
      <c r="N3825" s="6" t="s">
        <v>91</v>
      </c>
      <c r="O3825" s="6" t="s">
        <v>91</v>
      </c>
      <c r="P3825" s="6" t="s">
        <v>91</v>
      </c>
      <c r="Q3825" s="6" t="s">
        <v>91</v>
      </c>
      <c r="R3825" s="5">
        <v>1</v>
      </c>
      <c r="S3825" s="5">
        <v>0</v>
      </c>
      <c r="T3825" s="5" t="s">
        <v>93</v>
      </c>
      <c r="U3825" s="5" t="s">
        <v>105</v>
      </c>
    </row>
    <row r="3826" spans="1:21">
      <c r="A3826" s="6" t="s">
        <v>87</v>
      </c>
      <c r="B3826" s="7">
        <v>1</v>
      </c>
      <c r="C3826" s="5">
        <v>4120</v>
      </c>
      <c r="D3826" s="5">
        <v>42</v>
      </c>
      <c r="E3826" s="8" t="s">
        <v>5120</v>
      </c>
      <c r="F3826" s="8">
        <v>42162403</v>
      </c>
      <c r="G3826" s="5" t="s">
        <v>5123</v>
      </c>
      <c r="H3826" s="5" t="s">
        <v>225</v>
      </c>
      <c r="I3826" s="6" t="s">
        <v>91</v>
      </c>
      <c r="J3826" s="6" t="s">
        <v>91</v>
      </c>
      <c r="K3826" s="6" t="s">
        <v>91</v>
      </c>
      <c r="L3826" s="6" t="s">
        <v>91</v>
      </c>
      <c r="M3826" s="5" t="s">
        <v>92</v>
      </c>
      <c r="N3826" s="6" t="s">
        <v>91</v>
      </c>
      <c r="O3826" s="6" t="s">
        <v>91</v>
      </c>
      <c r="P3826" s="6" t="s">
        <v>91</v>
      </c>
      <c r="Q3826" s="6" t="s">
        <v>91</v>
      </c>
      <c r="R3826" s="5">
        <v>1</v>
      </c>
      <c r="S3826" s="5">
        <v>0</v>
      </c>
      <c r="T3826" s="5" t="s">
        <v>93</v>
      </c>
      <c r="U3826" s="5" t="s">
        <v>105</v>
      </c>
    </row>
    <row r="3827" spans="1:21">
      <c r="A3827" s="6" t="s">
        <v>87</v>
      </c>
      <c r="B3827" s="7">
        <v>1</v>
      </c>
      <c r="C3827" s="5">
        <v>4121</v>
      </c>
      <c r="D3827" s="5">
        <v>42</v>
      </c>
      <c r="E3827" s="8" t="s">
        <v>5120</v>
      </c>
      <c r="F3827" s="8">
        <v>42162404</v>
      </c>
      <c r="G3827" s="5" t="s">
        <v>5124</v>
      </c>
      <c r="H3827" s="5" t="s">
        <v>227</v>
      </c>
      <c r="I3827" s="6" t="s">
        <v>91</v>
      </c>
      <c r="J3827" s="6" t="s">
        <v>91</v>
      </c>
      <c r="K3827" s="6" t="s">
        <v>91</v>
      </c>
      <c r="L3827" s="6" t="s">
        <v>91</v>
      </c>
      <c r="M3827" s="5" t="s">
        <v>92</v>
      </c>
      <c r="N3827" s="6" t="s">
        <v>91</v>
      </c>
      <c r="O3827" s="6" t="s">
        <v>91</v>
      </c>
      <c r="P3827" s="6" t="s">
        <v>91</v>
      </c>
      <c r="Q3827" s="6" t="s">
        <v>91</v>
      </c>
      <c r="R3827" s="5">
        <v>1</v>
      </c>
      <c r="S3827" s="5">
        <v>0</v>
      </c>
      <c r="T3827" s="5" t="s">
        <v>93</v>
      </c>
      <c r="U3827" s="5" t="s">
        <v>105</v>
      </c>
    </row>
    <row r="3828" spans="1:21">
      <c r="A3828" s="6" t="s">
        <v>87</v>
      </c>
      <c r="B3828" s="7">
        <v>1</v>
      </c>
      <c r="C3828" s="5">
        <v>4122</v>
      </c>
      <c r="D3828" s="5">
        <v>42</v>
      </c>
      <c r="E3828" s="8" t="s">
        <v>4981</v>
      </c>
      <c r="F3828" s="8">
        <v>421625</v>
      </c>
      <c r="G3828" s="5" t="s">
        <v>5125</v>
      </c>
      <c r="H3828" s="5" t="s">
        <v>5126</v>
      </c>
      <c r="I3828" s="6" t="s">
        <v>91</v>
      </c>
      <c r="J3828" s="6" t="s">
        <v>91</v>
      </c>
      <c r="K3828" s="6" t="s">
        <v>91</v>
      </c>
      <c r="L3828" s="6" t="s">
        <v>91</v>
      </c>
      <c r="M3828" s="5" t="s">
        <v>92</v>
      </c>
      <c r="N3828" s="6" t="s">
        <v>91</v>
      </c>
      <c r="O3828" s="6" t="s">
        <v>91</v>
      </c>
      <c r="P3828" s="6" t="s">
        <v>91</v>
      </c>
      <c r="Q3828" s="6" t="s">
        <v>91</v>
      </c>
      <c r="R3828" s="5">
        <v>1</v>
      </c>
      <c r="S3828" s="5">
        <v>0</v>
      </c>
      <c r="T3828" s="5" t="s">
        <v>93</v>
      </c>
      <c r="U3828" s="5" t="s">
        <v>105</v>
      </c>
    </row>
    <row r="3829" spans="1:21">
      <c r="A3829" s="6" t="s">
        <v>87</v>
      </c>
      <c r="B3829" s="7">
        <v>1</v>
      </c>
      <c r="C3829" s="5">
        <v>4123</v>
      </c>
      <c r="D3829" s="5">
        <v>42</v>
      </c>
      <c r="E3829" s="8" t="s">
        <v>5127</v>
      </c>
      <c r="F3829" s="8">
        <v>42162501</v>
      </c>
      <c r="G3829" s="5" t="s">
        <v>5128</v>
      </c>
      <c r="H3829" s="5" t="s">
        <v>221</v>
      </c>
      <c r="I3829" s="6" t="s">
        <v>91</v>
      </c>
      <c r="J3829" s="6" t="s">
        <v>91</v>
      </c>
      <c r="K3829" s="6" t="s">
        <v>91</v>
      </c>
      <c r="L3829" s="6" t="s">
        <v>91</v>
      </c>
      <c r="M3829" s="5" t="s">
        <v>92</v>
      </c>
      <c r="N3829" s="6" t="s">
        <v>91</v>
      </c>
      <c r="O3829" s="6" t="s">
        <v>91</v>
      </c>
      <c r="P3829" s="6" t="s">
        <v>91</v>
      </c>
      <c r="Q3829" s="6" t="s">
        <v>91</v>
      </c>
      <c r="R3829" s="5">
        <v>1</v>
      </c>
      <c r="S3829" s="5">
        <v>0</v>
      </c>
      <c r="T3829" s="5" t="s">
        <v>93</v>
      </c>
      <c r="U3829" s="5" t="s">
        <v>105</v>
      </c>
    </row>
    <row r="3830" spans="1:21">
      <c r="A3830" s="6" t="s">
        <v>87</v>
      </c>
      <c r="B3830" s="7">
        <v>1</v>
      </c>
      <c r="C3830" s="5">
        <v>4124</v>
      </c>
      <c r="D3830" s="5">
        <v>42</v>
      </c>
      <c r="E3830" s="8" t="s">
        <v>5127</v>
      </c>
      <c r="F3830" s="8">
        <v>42162502</v>
      </c>
      <c r="G3830" s="5" t="s">
        <v>5129</v>
      </c>
      <c r="H3830" s="5" t="s">
        <v>223</v>
      </c>
      <c r="I3830" s="6" t="s">
        <v>91</v>
      </c>
      <c r="J3830" s="6" t="s">
        <v>91</v>
      </c>
      <c r="K3830" s="6" t="s">
        <v>91</v>
      </c>
      <c r="L3830" s="6" t="s">
        <v>91</v>
      </c>
      <c r="M3830" s="5" t="s">
        <v>92</v>
      </c>
      <c r="N3830" s="6" t="s">
        <v>91</v>
      </c>
      <c r="O3830" s="6" t="s">
        <v>91</v>
      </c>
      <c r="P3830" s="6" t="s">
        <v>91</v>
      </c>
      <c r="Q3830" s="6" t="s">
        <v>91</v>
      </c>
      <c r="R3830" s="5">
        <v>1</v>
      </c>
      <c r="S3830" s="5">
        <v>0</v>
      </c>
      <c r="T3830" s="5" t="s">
        <v>93</v>
      </c>
      <c r="U3830" s="5" t="s">
        <v>105</v>
      </c>
    </row>
    <row r="3831" spans="1:21">
      <c r="A3831" s="6" t="s">
        <v>87</v>
      </c>
      <c r="B3831" s="7">
        <v>1</v>
      </c>
      <c r="C3831" s="5">
        <v>4125</v>
      </c>
      <c r="D3831" s="5">
        <v>42</v>
      </c>
      <c r="E3831" s="8" t="s">
        <v>5127</v>
      </c>
      <c r="F3831" s="8">
        <v>42162503</v>
      </c>
      <c r="G3831" s="5" t="s">
        <v>5130</v>
      </c>
      <c r="H3831" s="5" t="s">
        <v>225</v>
      </c>
      <c r="I3831" s="6" t="s">
        <v>91</v>
      </c>
      <c r="J3831" s="6" t="s">
        <v>91</v>
      </c>
      <c r="K3831" s="6" t="s">
        <v>91</v>
      </c>
      <c r="L3831" s="6" t="s">
        <v>91</v>
      </c>
      <c r="M3831" s="5" t="s">
        <v>92</v>
      </c>
      <c r="N3831" s="6" t="s">
        <v>91</v>
      </c>
      <c r="O3831" s="6" t="s">
        <v>91</v>
      </c>
      <c r="P3831" s="6" t="s">
        <v>91</v>
      </c>
      <c r="Q3831" s="6" t="s">
        <v>91</v>
      </c>
      <c r="R3831" s="5">
        <v>1</v>
      </c>
      <c r="S3831" s="5">
        <v>0</v>
      </c>
      <c r="T3831" s="5" t="s">
        <v>93</v>
      </c>
      <c r="U3831" s="5" t="s">
        <v>105</v>
      </c>
    </row>
    <row r="3832" spans="1:21">
      <c r="A3832" s="6" t="s">
        <v>87</v>
      </c>
      <c r="B3832" s="7">
        <v>1</v>
      </c>
      <c r="C3832" s="5">
        <v>4126</v>
      </c>
      <c r="D3832" s="5">
        <v>42</v>
      </c>
      <c r="E3832" s="8" t="s">
        <v>5127</v>
      </c>
      <c r="F3832" s="8">
        <v>42162504</v>
      </c>
      <c r="G3832" s="5" t="s">
        <v>5131</v>
      </c>
      <c r="H3832" s="5" t="s">
        <v>227</v>
      </c>
      <c r="I3832" s="6" t="s">
        <v>91</v>
      </c>
      <c r="J3832" s="6" t="s">
        <v>91</v>
      </c>
      <c r="K3832" s="6" t="s">
        <v>91</v>
      </c>
      <c r="L3832" s="6" t="s">
        <v>91</v>
      </c>
      <c r="M3832" s="5" t="s">
        <v>92</v>
      </c>
      <c r="N3832" s="6" t="s">
        <v>91</v>
      </c>
      <c r="O3832" s="6" t="s">
        <v>91</v>
      </c>
      <c r="P3832" s="6" t="s">
        <v>91</v>
      </c>
      <c r="Q3832" s="6" t="s">
        <v>91</v>
      </c>
      <c r="R3832" s="5">
        <v>1</v>
      </c>
      <c r="S3832" s="5">
        <v>0</v>
      </c>
      <c r="T3832" s="5" t="s">
        <v>93</v>
      </c>
      <c r="U3832" s="5" t="s">
        <v>105</v>
      </c>
    </row>
    <row r="3833" spans="1:21">
      <c r="A3833" s="6" t="s">
        <v>87</v>
      </c>
      <c r="B3833" s="7">
        <v>1</v>
      </c>
      <c r="C3833" s="5">
        <v>4127</v>
      </c>
      <c r="D3833" s="5">
        <v>42</v>
      </c>
      <c r="E3833" s="8" t="s">
        <v>4981</v>
      </c>
      <c r="F3833" s="8">
        <v>421626</v>
      </c>
      <c r="G3833" s="5" t="s">
        <v>5132</v>
      </c>
      <c r="H3833" s="5" t="s">
        <v>5133</v>
      </c>
      <c r="I3833" s="6" t="s">
        <v>91</v>
      </c>
      <c r="J3833" s="6" t="s">
        <v>91</v>
      </c>
      <c r="K3833" s="6" t="s">
        <v>91</v>
      </c>
      <c r="L3833" s="6" t="s">
        <v>91</v>
      </c>
      <c r="M3833" s="5" t="s">
        <v>92</v>
      </c>
      <c r="N3833" s="6" t="s">
        <v>91</v>
      </c>
      <c r="O3833" s="6" t="s">
        <v>91</v>
      </c>
      <c r="P3833" s="6" t="s">
        <v>91</v>
      </c>
      <c r="Q3833" s="6" t="s">
        <v>91</v>
      </c>
      <c r="R3833" s="5">
        <v>1</v>
      </c>
      <c r="S3833" s="5">
        <v>0</v>
      </c>
      <c r="T3833" s="5" t="s">
        <v>93</v>
      </c>
      <c r="U3833" s="5" t="s">
        <v>105</v>
      </c>
    </row>
    <row r="3834" spans="1:21">
      <c r="A3834" s="6" t="s">
        <v>87</v>
      </c>
      <c r="B3834" s="7">
        <v>1</v>
      </c>
      <c r="C3834" s="5">
        <v>4128</v>
      </c>
      <c r="D3834" s="5">
        <v>42</v>
      </c>
      <c r="E3834" s="8" t="s">
        <v>5134</v>
      </c>
      <c r="F3834" s="8">
        <v>42162601</v>
      </c>
      <c r="G3834" s="5" t="s">
        <v>5135</v>
      </c>
      <c r="H3834" s="5" t="s">
        <v>221</v>
      </c>
      <c r="I3834" s="6" t="s">
        <v>91</v>
      </c>
      <c r="J3834" s="6" t="s">
        <v>91</v>
      </c>
      <c r="K3834" s="6" t="s">
        <v>91</v>
      </c>
      <c r="L3834" s="6" t="s">
        <v>91</v>
      </c>
      <c r="M3834" s="5" t="s">
        <v>92</v>
      </c>
      <c r="N3834" s="6" t="s">
        <v>91</v>
      </c>
      <c r="O3834" s="6" t="s">
        <v>91</v>
      </c>
      <c r="P3834" s="6" t="s">
        <v>91</v>
      </c>
      <c r="Q3834" s="6" t="s">
        <v>91</v>
      </c>
      <c r="R3834" s="5">
        <v>1</v>
      </c>
      <c r="S3834" s="5">
        <v>0</v>
      </c>
      <c r="T3834" s="5" t="s">
        <v>93</v>
      </c>
      <c r="U3834" s="5" t="s">
        <v>105</v>
      </c>
    </row>
    <row r="3835" spans="1:21">
      <c r="A3835" s="6" t="s">
        <v>87</v>
      </c>
      <c r="B3835" s="7">
        <v>1</v>
      </c>
      <c r="C3835" s="5">
        <v>4129</v>
      </c>
      <c r="D3835" s="5">
        <v>42</v>
      </c>
      <c r="E3835" s="8" t="s">
        <v>5134</v>
      </c>
      <c r="F3835" s="8">
        <v>42162602</v>
      </c>
      <c r="G3835" s="5" t="s">
        <v>5136</v>
      </c>
      <c r="H3835" s="5" t="s">
        <v>223</v>
      </c>
      <c r="I3835" s="6" t="s">
        <v>91</v>
      </c>
      <c r="J3835" s="6" t="s">
        <v>91</v>
      </c>
      <c r="K3835" s="6" t="s">
        <v>91</v>
      </c>
      <c r="L3835" s="6" t="s">
        <v>91</v>
      </c>
      <c r="M3835" s="5" t="s">
        <v>92</v>
      </c>
      <c r="N3835" s="6" t="s">
        <v>91</v>
      </c>
      <c r="O3835" s="6" t="s">
        <v>91</v>
      </c>
      <c r="P3835" s="6" t="s">
        <v>91</v>
      </c>
      <c r="Q3835" s="6" t="s">
        <v>91</v>
      </c>
      <c r="R3835" s="5">
        <v>1</v>
      </c>
      <c r="S3835" s="5">
        <v>0</v>
      </c>
      <c r="T3835" s="5" t="s">
        <v>93</v>
      </c>
      <c r="U3835" s="5" t="s">
        <v>105</v>
      </c>
    </row>
    <row r="3836" spans="1:21">
      <c r="A3836" s="6" t="s">
        <v>87</v>
      </c>
      <c r="B3836" s="7">
        <v>1</v>
      </c>
      <c r="C3836" s="5">
        <v>4130</v>
      </c>
      <c r="D3836" s="5">
        <v>42</v>
      </c>
      <c r="E3836" s="8" t="s">
        <v>5134</v>
      </c>
      <c r="F3836" s="8">
        <v>42162603</v>
      </c>
      <c r="G3836" s="5" t="s">
        <v>5137</v>
      </c>
      <c r="H3836" s="5" t="s">
        <v>225</v>
      </c>
      <c r="I3836" s="6" t="s">
        <v>91</v>
      </c>
      <c r="J3836" s="6" t="s">
        <v>91</v>
      </c>
      <c r="K3836" s="6" t="s">
        <v>91</v>
      </c>
      <c r="L3836" s="6" t="s">
        <v>91</v>
      </c>
      <c r="M3836" s="5" t="s">
        <v>92</v>
      </c>
      <c r="N3836" s="6" t="s">
        <v>91</v>
      </c>
      <c r="O3836" s="6" t="s">
        <v>91</v>
      </c>
      <c r="P3836" s="6" t="s">
        <v>91</v>
      </c>
      <c r="Q3836" s="6" t="s">
        <v>91</v>
      </c>
      <c r="R3836" s="5">
        <v>1</v>
      </c>
      <c r="S3836" s="5">
        <v>0</v>
      </c>
      <c r="T3836" s="5" t="s">
        <v>93</v>
      </c>
      <c r="U3836" s="5" t="s">
        <v>105</v>
      </c>
    </row>
    <row r="3837" spans="1:21">
      <c r="A3837" s="6" t="s">
        <v>87</v>
      </c>
      <c r="B3837" s="7">
        <v>1</v>
      </c>
      <c r="C3837" s="5">
        <v>4131</v>
      </c>
      <c r="D3837" s="5">
        <v>42</v>
      </c>
      <c r="E3837" s="8" t="s">
        <v>5134</v>
      </c>
      <c r="F3837" s="8">
        <v>42162604</v>
      </c>
      <c r="G3837" s="5" t="s">
        <v>5138</v>
      </c>
      <c r="H3837" s="5" t="s">
        <v>227</v>
      </c>
      <c r="I3837" s="6" t="s">
        <v>91</v>
      </c>
      <c r="J3837" s="6" t="s">
        <v>91</v>
      </c>
      <c r="K3837" s="6" t="s">
        <v>91</v>
      </c>
      <c r="L3837" s="6" t="s">
        <v>91</v>
      </c>
      <c r="M3837" s="5" t="s">
        <v>92</v>
      </c>
      <c r="N3837" s="6" t="s">
        <v>91</v>
      </c>
      <c r="O3837" s="6" t="s">
        <v>91</v>
      </c>
      <c r="P3837" s="6" t="s">
        <v>91</v>
      </c>
      <c r="Q3837" s="6" t="s">
        <v>91</v>
      </c>
      <c r="R3837" s="5">
        <v>1</v>
      </c>
      <c r="S3837" s="5">
        <v>0</v>
      </c>
      <c r="T3837" s="5" t="s">
        <v>93</v>
      </c>
      <c r="U3837" s="5" t="s">
        <v>105</v>
      </c>
    </row>
    <row r="3838" spans="1:21">
      <c r="A3838" s="6" t="s">
        <v>87</v>
      </c>
      <c r="B3838" s="7">
        <v>1</v>
      </c>
      <c r="C3838" s="5">
        <v>4132</v>
      </c>
      <c r="D3838" s="5">
        <v>42</v>
      </c>
      <c r="E3838" s="8" t="s">
        <v>4981</v>
      </c>
      <c r="F3838" s="8">
        <v>421627</v>
      </c>
      <c r="G3838" s="5" t="s">
        <v>5139</v>
      </c>
      <c r="H3838" s="5" t="s">
        <v>5140</v>
      </c>
      <c r="I3838" s="5">
        <v>10065506392</v>
      </c>
      <c r="J3838" s="6" t="s">
        <v>91</v>
      </c>
      <c r="K3838" s="6" t="s">
        <v>91</v>
      </c>
      <c r="L3838" s="6" t="s">
        <v>91</v>
      </c>
      <c r="M3838" s="5" t="s">
        <v>92</v>
      </c>
      <c r="N3838" s="6" t="s">
        <v>91</v>
      </c>
      <c r="O3838" s="6" t="s">
        <v>91</v>
      </c>
      <c r="P3838" s="6" t="s">
        <v>91</v>
      </c>
      <c r="Q3838" s="6" t="s">
        <v>91</v>
      </c>
      <c r="R3838" s="5">
        <v>1</v>
      </c>
      <c r="S3838" s="5">
        <v>0</v>
      </c>
      <c r="T3838" s="5" t="s">
        <v>93</v>
      </c>
      <c r="U3838" s="5" t="s">
        <v>105</v>
      </c>
    </row>
    <row r="3839" spans="1:21">
      <c r="A3839" s="6" t="s">
        <v>87</v>
      </c>
      <c r="B3839" s="7">
        <v>1</v>
      </c>
      <c r="C3839" s="5">
        <v>4133</v>
      </c>
      <c r="D3839" s="5">
        <v>42</v>
      </c>
      <c r="E3839" s="8" t="s">
        <v>5141</v>
      </c>
      <c r="F3839" s="8">
        <v>42162701</v>
      </c>
      <c r="G3839" s="5" t="s">
        <v>5142</v>
      </c>
      <c r="H3839" s="5" t="s">
        <v>221</v>
      </c>
      <c r="I3839" s="6" t="s">
        <v>91</v>
      </c>
      <c r="J3839" s="6" t="s">
        <v>91</v>
      </c>
      <c r="K3839" s="6" t="s">
        <v>91</v>
      </c>
      <c r="L3839" s="6" t="s">
        <v>91</v>
      </c>
      <c r="M3839" s="5" t="s">
        <v>92</v>
      </c>
      <c r="N3839" s="6" t="s">
        <v>91</v>
      </c>
      <c r="O3839" s="6" t="s">
        <v>91</v>
      </c>
      <c r="P3839" s="6" t="s">
        <v>91</v>
      </c>
      <c r="Q3839" s="6" t="s">
        <v>91</v>
      </c>
      <c r="R3839" s="5">
        <v>1</v>
      </c>
      <c r="S3839" s="5">
        <v>0</v>
      </c>
      <c r="T3839" s="5" t="s">
        <v>93</v>
      </c>
      <c r="U3839" s="5" t="s">
        <v>105</v>
      </c>
    </row>
    <row r="3840" spans="1:21">
      <c r="A3840" s="6" t="s">
        <v>87</v>
      </c>
      <c r="B3840" s="7">
        <v>1</v>
      </c>
      <c r="C3840" s="5">
        <v>4134</v>
      </c>
      <c r="D3840" s="5">
        <v>42</v>
      </c>
      <c r="E3840" s="8" t="s">
        <v>5141</v>
      </c>
      <c r="F3840" s="8">
        <v>42162702</v>
      </c>
      <c r="G3840" s="5" t="s">
        <v>5143</v>
      </c>
      <c r="H3840" s="5" t="s">
        <v>223</v>
      </c>
      <c r="I3840" s="6" t="s">
        <v>91</v>
      </c>
      <c r="J3840" s="6" t="s">
        <v>91</v>
      </c>
      <c r="K3840" s="6" t="s">
        <v>91</v>
      </c>
      <c r="L3840" s="6" t="s">
        <v>91</v>
      </c>
      <c r="M3840" s="5" t="s">
        <v>92</v>
      </c>
      <c r="N3840" s="6" t="s">
        <v>91</v>
      </c>
      <c r="O3840" s="6" t="s">
        <v>91</v>
      </c>
      <c r="P3840" s="6" t="s">
        <v>91</v>
      </c>
      <c r="Q3840" s="6" t="s">
        <v>91</v>
      </c>
      <c r="R3840" s="5">
        <v>1</v>
      </c>
      <c r="S3840" s="5">
        <v>0</v>
      </c>
      <c r="T3840" s="5" t="s">
        <v>93</v>
      </c>
      <c r="U3840" s="5" t="s">
        <v>105</v>
      </c>
    </row>
    <row r="3841" spans="1:21">
      <c r="A3841" s="6" t="s">
        <v>87</v>
      </c>
      <c r="B3841" s="7">
        <v>1</v>
      </c>
      <c r="C3841" s="5">
        <v>4135</v>
      </c>
      <c r="D3841" s="5">
        <v>42</v>
      </c>
      <c r="E3841" s="8" t="s">
        <v>5141</v>
      </c>
      <c r="F3841" s="8">
        <v>42162703</v>
      </c>
      <c r="G3841" s="5" t="s">
        <v>5144</v>
      </c>
      <c r="H3841" s="5" t="s">
        <v>225</v>
      </c>
      <c r="I3841" s="6" t="s">
        <v>91</v>
      </c>
      <c r="J3841" s="6" t="s">
        <v>91</v>
      </c>
      <c r="K3841" s="6" t="s">
        <v>91</v>
      </c>
      <c r="L3841" s="6" t="s">
        <v>91</v>
      </c>
      <c r="M3841" s="5" t="s">
        <v>92</v>
      </c>
      <c r="N3841" s="6" t="s">
        <v>91</v>
      </c>
      <c r="O3841" s="6" t="s">
        <v>91</v>
      </c>
      <c r="P3841" s="6" t="s">
        <v>91</v>
      </c>
      <c r="Q3841" s="6" t="s">
        <v>91</v>
      </c>
      <c r="R3841" s="5">
        <v>1</v>
      </c>
      <c r="S3841" s="5">
        <v>0</v>
      </c>
      <c r="T3841" s="5" t="s">
        <v>93</v>
      </c>
      <c r="U3841" s="5" t="s">
        <v>105</v>
      </c>
    </row>
    <row r="3842" spans="1:21">
      <c r="A3842" s="6" t="s">
        <v>87</v>
      </c>
      <c r="B3842" s="7">
        <v>1</v>
      </c>
      <c r="C3842" s="5">
        <v>4136</v>
      </c>
      <c r="D3842" s="5">
        <v>42</v>
      </c>
      <c r="E3842" s="8" t="s">
        <v>5141</v>
      </c>
      <c r="F3842" s="8">
        <v>42162704</v>
      </c>
      <c r="G3842" s="5" t="s">
        <v>5145</v>
      </c>
      <c r="H3842" s="5" t="s">
        <v>227</v>
      </c>
      <c r="I3842" s="6" t="s">
        <v>91</v>
      </c>
      <c r="J3842" s="6" t="s">
        <v>91</v>
      </c>
      <c r="K3842" s="6" t="s">
        <v>91</v>
      </c>
      <c r="L3842" s="6" t="s">
        <v>91</v>
      </c>
      <c r="M3842" s="5" t="s">
        <v>92</v>
      </c>
      <c r="N3842" s="6" t="s">
        <v>91</v>
      </c>
      <c r="O3842" s="6" t="s">
        <v>91</v>
      </c>
      <c r="P3842" s="6" t="s">
        <v>91</v>
      </c>
      <c r="Q3842" s="6" t="s">
        <v>91</v>
      </c>
      <c r="R3842" s="5">
        <v>1</v>
      </c>
      <c r="S3842" s="5">
        <v>0</v>
      </c>
      <c r="T3842" s="5" t="s">
        <v>93</v>
      </c>
      <c r="U3842" s="5" t="s">
        <v>105</v>
      </c>
    </row>
    <row r="3843" spans="1:21">
      <c r="A3843" s="6" t="s">
        <v>87</v>
      </c>
      <c r="B3843" s="7">
        <v>1</v>
      </c>
      <c r="C3843" s="5">
        <v>4137</v>
      </c>
      <c r="D3843" s="5">
        <v>42</v>
      </c>
      <c r="E3843" s="8" t="s">
        <v>4981</v>
      </c>
      <c r="F3843" s="8">
        <v>421628</v>
      </c>
      <c r="G3843" s="5" t="s">
        <v>5146</v>
      </c>
      <c r="H3843" s="5" t="s">
        <v>5147</v>
      </c>
      <c r="I3843" s="5">
        <v>10065502920</v>
      </c>
      <c r="J3843" s="6" t="s">
        <v>91</v>
      </c>
      <c r="K3843" s="6" t="s">
        <v>91</v>
      </c>
      <c r="L3843" s="6" t="s">
        <v>91</v>
      </c>
      <c r="M3843" s="5" t="s">
        <v>92</v>
      </c>
      <c r="N3843" s="6" t="s">
        <v>91</v>
      </c>
      <c r="O3843" s="6" t="s">
        <v>91</v>
      </c>
      <c r="P3843" s="6" t="s">
        <v>91</v>
      </c>
      <c r="Q3843" s="6" t="s">
        <v>91</v>
      </c>
      <c r="R3843" s="5">
        <v>1</v>
      </c>
      <c r="S3843" s="5">
        <v>0</v>
      </c>
      <c r="T3843" s="5" t="s">
        <v>93</v>
      </c>
      <c r="U3843" s="5" t="s">
        <v>105</v>
      </c>
    </row>
    <row r="3844" spans="1:21">
      <c r="A3844" s="6" t="s">
        <v>87</v>
      </c>
      <c r="B3844" s="7">
        <v>1</v>
      </c>
      <c r="C3844" s="5">
        <v>4138</v>
      </c>
      <c r="D3844" s="5">
        <v>42</v>
      </c>
      <c r="E3844" s="8" t="s">
        <v>5148</v>
      </c>
      <c r="F3844" s="8">
        <v>42162801</v>
      </c>
      <c r="G3844" s="5" t="s">
        <v>5149</v>
      </c>
      <c r="H3844" s="5" t="s">
        <v>221</v>
      </c>
      <c r="I3844" s="6" t="s">
        <v>91</v>
      </c>
      <c r="J3844" s="6" t="s">
        <v>91</v>
      </c>
      <c r="K3844" s="6" t="s">
        <v>91</v>
      </c>
      <c r="L3844" s="6" t="s">
        <v>91</v>
      </c>
      <c r="M3844" s="5" t="s">
        <v>92</v>
      </c>
      <c r="N3844" s="6" t="s">
        <v>91</v>
      </c>
      <c r="O3844" s="6" t="s">
        <v>91</v>
      </c>
      <c r="P3844" s="6" t="s">
        <v>91</v>
      </c>
      <c r="Q3844" s="6" t="s">
        <v>91</v>
      </c>
      <c r="R3844" s="5">
        <v>1</v>
      </c>
      <c r="S3844" s="5">
        <v>0</v>
      </c>
      <c r="T3844" s="5" t="s">
        <v>93</v>
      </c>
      <c r="U3844" s="5" t="s">
        <v>105</v>
      </c>
    </row>
    <row r="3845" spans="1:21">
      <c r="A3845" s="6" t="s">
        <v>87</v>
      </c>
      <c r="B3845" s="7">
        <v>1</v>
      </c>
      <c r="C3845" s="5">
        <v>4139</v>
      </c>
      <c r="D3845" s="5">
        <v>42</v>
      </c>
      <c r="E3845" s="8" t="s">
        <v>5148</v>
      </c>
      <c r="F3845" s="8">
        <v>42162802</v>
      </c>
      <c r="G3845" s="5" t="s">
        <v>5150</v>
      </c>
      <c r="H3845" s="5" t="s">
        <v>223</v>
      </c>
      <c r="I3845" s="6" t="s">
        <v>91</v>
      </c>
      <c r="J3845" s="6" t="s">
        <v>91</v>
      </c>
      <c r="K3845" s="6" t="s">
        <v>91</v>
      </c>
      <c r="L3845" s="6" t="s">
        <v>91</v>
      </c>
      <c r="M3845" s="5" t="s">
        <v>92</v>
      </c>
      <c r="N3845" s="6" t="s">
        <v>91</v>
      </c>
      <c r="O3845" s="6" t="s">
        <v>91</v>
      </c>
      <c r="P3845" s="6" t="s">
        <v>91</v>
      </c>
      <c r="Q3845" s="6" t="s">
        <v>91</v>
      </c>
      <c r="R3845" s="5">
        <v>1</v>
      </c>
      <c r="S3845" s="5">
        <v>0</v>
      </c>
      <c r="T3845" s="5" t="s">
        <v>93</v>
      </c>
      <c r="U3845" s="5" t="s">
        <v>105</v>
      </c>
    </row>
    <row r="3846" spans="1:21">
      <c r="A3846" s="6" t="s">
        <v>87</v>
      </c>
      <c r="B3846" s="7">
        <v>1</v>
      </c>
      <c r="C3846" s="5">
        <v>4140</v>
      </c>
      <c r="D3846" s="5">
        <v>42</v>
      </c>
      <c r="E3846" s="8" t="s">
        <v>5148</v>
      </c>
      <c r="F3846" s="8">
        <v>42162803</v>
      </c>
      <c r="G3846" s="5" t="s">
        <v>5151</v>
      </c>
      <c r="H3846" s="5" t="s">
        <v>225</v>
      </c>
      <c r="I3846" s="6" t="s">
        <v>91</v>
      </c>
      <c r="J3846" s="6" t="s">
        <v>91</v>
      </c>
      <c r="K3846" s="6" t="s">
        <v>91</v>
      </c>
      <c r="L3846" s="6" t="s">
        <v>91</v>
      </c>
      <c r="M3846" s="5" t="s">
        <v>92</v>
      </c>
      <c r="N3846" s="6" t="s">
        <v>91</v>
      </c>
      <c r="O3846" s="6" t="s">
        <v>91</v>
      </c>
      <c r="P3846" s="6" t="s">
        <v>91</v>
      </c>
      <c r="Q3846" s="6" t="s">
        <v>91</v>
      </c>
      <c r="R3846" s="5">
        <v>1</v>
      </c>
      <c r="S3846" s="5">
        <v>0</v>
      </c>
      <c r="T3846" s="5" t="s">
        <v>93</v>
      </c>
      <c r="U3846" s="5" t="s">
        <v>105</v>
      </c>
    </row>
    <row r="3847" spans="1:21">
      <c r="A3847" s="6" t="s">
        <v>87</v>
      </c>
      <c r="B3847" s="7">
        <v>1</v>
      </c>
      <c r="C3847" s="5">
        <v>4141</v>
      </c>
      <c r="D3847" s="5">
        <v>42</v>
      </c>
      <c r="E3847" s="8" t="s">
        <v>5148</v>
      </c>
      <c r="F3847" s="8">
        <v>42162804</v>
      </c>
      <c r="G3847" s="5" t="s">
        <v>5152</v>
      </c>
      <c r="H3847" s="5" t="s">
        <v>227</v>
      </c>
      <c r="I3847" s="6" t="s">
        <v>91</v>
      </c>
      <c r="J3847" s="6" t="s">
        <v>91</v>
      </c>
      <c r="K3847" s="6" t="s">
        <v>91</v>
      </c>
      <c r="L3847" s="6" t="s">
        <v>91</v>
      </c>
      <c r="M3847" s="5" t="s">
        <v>92</v>
      </c>
      <c r="N3847" s="6" t="s">
        <v>91</v>
      </c>
      <c r="O3847" s="6" t="s">
        <v>91</v>
      </c>
      <c r="P3847" s="6" t="s">
        <v>91</v>
      </c>
      <c r="Q3847" s="6" t="s">
        <v>91</v>
      </c>
      <c r="R3847" s="5">
        <v>1</v>
      </c>
      <c r="S3847" s="5">
        <v>0</v>
      </c>
      <c r="T3847" s="5" t="s">
        <v>93</v>
      </c>
      <c r="U3847" s="5" t="s">
        <v>105</v>
      </c>
    </row>
    <row r="3848" spans="1:21">
      <c r="A3848" s="6" t="s">
        <v>87</v>
      </c>
      <c r="B3848" s="7">
        <v>1</v>
      </c>
      <c r="C3848" s="5">
        <v>4142</v>
      </c>
      <c r="D3848" s="5">
        <v>42</v>
      </c>
      <c r="E3848" s="8" t="s">
        <v>4981</v>
      </c>
      <c r="F3848" s="8">
        <v>421629</v>
      </c>
      <c r="G3848" s="5" t="s">
        <v>5153</v>
      </c>
      <c r="H3848" s="5" t="s">
        <v>5154</v>
      </c>
      <c r="I3848" s="5">
        <v>10065501755</v>
      </c>
      <c r="J3848" s="6" t="s">
        <v>91</v>
      </c>
      <c r="K3848" s="6" t="s">
        <v>91</v>
      </c>
      <c r="L3848" s="6" t="s">
        <v>91</v>
      </c>
      <c r="M3848" s="5" t="s">
        <v>92</v>
      </c>
      <c r="N3848" s="6" t="s">
        <v>91</v>
      </c>
      <c r="O3848" s="6" t="s">
        <v>91</v>
      </c>
      <c r="P3848" s="6" t="s">
        <v>91</v>
      </c>
      <c r="Q3848" s="6" t="s">
        <v>91</v>
      </c>
      <c r="R3848" s="5">
        <v>1</v>
      </c>
      <c r="S3848" s="5">
        <v>0</v>
      </c>
      <c r="T3848" s="5" t="s">
        <v>93</v>
      </c>
      <c r="U3848" s="5" t="s">
        <v>105</v>
      </c>
    </row>
    <row r="3849" spans="1:21">
      <c r="A3849" s="6" t="s">
        <v>87</v>
      </c>
      <c r="B3849" s="7">
        <v>1</v>
      </c>
      <c r="C3849" s="5">
        <v>4143</v>
      </c>
      <c r="D3849" s="5">
        <v>42</v>
      </c>
      <c r="E3849" s="8" t="s">
        <v>5155</v>
      </c>
      <c r="F3849" s="8">
        <v>42162901</v>
      </c>
      <c r="G3849" s="5" t="s">
        <v>5156</v>
      </c>
      <c r="H3849" s="5" t="s">
        <v>221</v>
      </c>
      <c r="I3849" s="6" t="s">
        <v>91</v>
      </c>
      <c r="J3849" s="6" t="s">
        <v>91</v>
      </c>
      <c r="K3849" s="6" t="s">
        <v>91</v>
      </c>
      <c r="L3849" s="6" t="s">
        <v>91</v>
      </c>
      <c r="M3849" s="5" t="s">
        <v>92</v>
      </c>
      <c r="N3849" s="6" t="s">
        <v>91</v>
      </c>
      <c r="O3849" s="6" t="s">
        <v>91</v>
      </c>
      <c r="P3849" s="6" t="s">
        <v>91</v>
      </c>
      <c r="Q3849" s="6" t="s">
        <v>91</v>
      </c>
      <c r="R3849" s="5">
        <v>1</v>
      </c>
      <c r="S3849" s="5">
        <v>0</v>
      </c>
      <c r="T3849" s="5" t="s">
        <v>93</v>
      </c>
      <c r="U3849" s="5" t="s">
        <v>105</v>
      </c>
    </row>
    <row r="3850" spans="1:21">
      <c r="A3850" s="6" t="s">
        <v>87</v>
      </c>
      <c r="B3850" s="7">
        <v>1</v>
      </c>
      <c r="C3850" s="5">
        <v>4144</v>
      </c>
      <c r="D3850" s="5">
        <v>42</v>
      </c>
      <c r="E3850" s="8" t="s">
        <v>5155</v>
      </c>
      <c r="F3850" s="8">
        <v>42162902</v>
      </c>
      <c r="G3850" s="5" t="s">
        <v>5157</v>
      </c>
      <c r="H3850" s="5" t="s">
        <v>223</v>
      </c>
      <c r="I3850" s="6" t="s">
        <v>91</v>
      </c>
      <c r="J3850" s="6" t="s">
        <v>91</v>
      </c>
      <c r="K3850" s="6" t="s">
        <v>91</v>
      </c>
      <c r="L3850" s="6" t="s">
        <v>91</v>
      </c>
      <c r="M3850" s="5" t="s">
        <v>92</v>
      </c>
      <c r="N3850" s="6" t="s">
        <v>91</v>
      </c>
      <c r="O3850" s="6" t="s">
        <v>91</v>
      </c>
      <c r="P3850" s="6" t="s">
        <v>91</v>
      </c>
      <c r="Q3850" s="6" t="s">
        <v>91</v>
      </c>
      <c r="R3850" s="5">
        <v>1</v>
      </c>
      <c r="S3850" s="5">
        <v>0</v>
      </c>
      <c r="T3850" s="5" t="s">
        <v>93</v>
      </c>
      <c r="U3850" s="5" t="s">
        <v>105</v>
      </c>
    </row>
    <row r="3851" spans="1:21">
      <c r="A3851" s="6" t="s">
        <v>87</v>
      </c>
      <c r="B3851" s="7">
        <v>1</v>
      </c>
      <c r="C3851" s="5">
        <v>4145</v>
      </c>
      <c r="D3851" s="5">
        <v>42</v>
      </c>
      <c r="E3851" s="8" t="s">
        <v>5155</v>
      </c>
      <c r="F3851" s="8">
        <v>42162903</v>
      </c>
      <c r="G3851" s="5" t="s">
        <v>5158</v>
      </c>
      <c r="H3851" s="5" t="s">
        <v>225</v>
      </c>
      <c r="I3851" s="6" t="s">
        <v>91</v>
      </c>
      <c r="J3851" s="6" t="s">
        <v>91</v>
      </c>
      <c r="K3851" s="6" t="s">
        <v>91</v>
      </c>
      <c r="L3851" s="6" t="s">
        <v>91</v>
      </c>
      <c r="M3851" s="5" t="s">
        <v>92</v>
      </c>
      <c r="N3851" s="6" t="s">
        <v>91</v>
      </c>
      <c r="O3851" s="6" t="s">
        <v>91</v>
      </c>
      <c r="P3851" s="6" t="s">
        <v>91</v>
      </c>
      <c r="Q3851" s="6" t="s">
        <v>91</v>
      </c>
      <c r="R3851" s="5">
        <v>1</v>
      </c>
      <c r="S3851" s="5">
        <v>0</v>
      </c>
      <c r="T3851" s="5" t="s">
        <v>93</v>
      </c>
      <c r="U3851" s="5" t="s">
        <v>105</v>
      </c>
    </row>
    <row r="3852" spans="1:21">
      <c r="A3852" s="6" t="s">
        <v>87</v>
      </c>
      <c r="B3852" s="7">
        <v>1</v>
      </c>
      <c r="C3852" s="5">
        <v>4147</v>
      </c>
      <c r="D3852" s="5">
        <v>42</v>
      </c>
      <c r="E3852" s="8" t="s">
        <v>5155</v>
      </c>
      <c r="F3852" s="8">
        <v>42162904</v>
      </c>
      <c r="G3852" s="5" t="s">
        <v>5159</v>
      </c>
      <c r="H3852" s="5" t="s">
        <v>227</v>
      </c>
      <c r="I3852" s="6" t="s">
        <v>91</v>
      </c>
      <c r="J3852" s="6" t="s">
        <v>91</v>
      </c>
      <c r="K3852" s="6" t="s">
        <v>91</v>
      </c>
      <c r="L3852" s="6" t="s">
        <v>91</v>
      </c>
      <c r="M3852" s="5" t="s">
        <v>92</v>
      </c>
      <c r="N3852" s="6" t="s">
        <v>91</v>
      </c>
      <c r="O3852" s="6" t="s">
        <v>91</v>
      </c>
      <c r="P3852" s="6" t="s">
        <v>91</v>
      </c>
      <c r="Q3852" s="6" t="s">
        <v>91</v>
      </c>
      <c r="R3852" s="5">
        <v>1</v>
      </c>
      <c r="S3852" s="5">
        <v>0</v>
      </c>
      <c r="T3852" s="5" t="s">
        <v>93</v>
      </c>
      <c r="U3852" s="5" t="s">
        <v>105</v>
      </c>
    </row>
    <row r="3853" spans="1:21">
      <c r="A3853" s="6" t="s">
        <v>87</v>
      </c>
      <c r="B3853" s="7">
        <v>1</v>
      </c>
      <c r="C3853" s="5">
        <v>4148</v>
      </c>
      <c r="D3853" s="5">
        <v>42</v>
      </c>
      <c r="E3853" s="8" t="s">
        <v>4981</v>
      </c>
      <c r="F3853" s="8">
        <v>421630</v>
      </c>
      <c r="G3853" s="5" t="s">
        <v>5160</v>
      </c>
      <c r="H3853" s="5" t="s">
        <v>5161</v>
      </c>
      <c r="I3853" s="6" t="s">
        <v>91</v>
      </c>
      <c r="J3853" s="6" t="s">
        <v>91</v>
      </c>
      <c r="K3853" s="6" t="s">
        <v>91</v>
      </c>
      <c r="L3853" s="6" t="s">
        <v>91</v>
      </c>
      <c r="M3853" s="5" t="s">
        <v>92</v>
      </c>
      <c r="N3853" s="6" t="s">
        <v>91</v>
      </c>
      <c r="O3853" s="6" t="s">
        <v>91</v>
      </c>
      <c r="P3853" s="6" t="s">
        <v>91</v>
      </c>
      <c r="Q3853" s="6" t="s">
        <v>91</v>
      </c>
      <c r="R3853" s="5">
        <v>1</v>
      </c>
      <c r="S3853" s="5">
        <v>0</v>
      </c>
      <c r="T3853" s="5" t="s">
        <v>93</v>
      </c>
      <c r="U3853" s="5" t="s">
        <v>105</v>
      </c>
    </row>
    <row r="3854" spans="1:21">
      <c r="A3854" s="6" t="s">
        <v>87</v>
      </c>
      <c r="B3854" s="7">
        <v>1</v>
      </c>
      <c r="C3854" s="5">
        <v>4149</v>
      </c>
      <c r="D3854" s="5">
        <v>42</v>
      </c>
      <c r="E3854" s="8" t="s">
        <v>5162</v>
      </c>
      <c r="F3854" s="8">
        <v>42163001</v>
      </c>
      <c r="G3854" s="5" t="s">
        <v>5163</v>
      </c>
      <c r="H3854" s="5" t="s">
        <v>221</v>
      </c>
      <c r="I3854" s="6" t="s">
        <v>91</v>
      </c>
      <c r="J3854" s="6" t="s">
        <v>91</v>
      </c>
      <c r="K3854" s="6" t="s">
        <v>91</v>
      </c>
      <c r="L3854" s="6" t="s">
        <v>91</v>
      </c>
      <c r="M3854" s="5" t="s">
        <v>92</v>
      </c>
      <c r="N3854" s="6" t="s">
        <v>91</v>
      </c>
      <c r="O3854" s="6" t="s">
        <v>91</v>
      </c>
      <c r="P3854" s="6" t="s">
        <v>91</v>
      </c>
      <c r="Q3854" s="6" t="s">
        <v>91</v>
      </c>
      <c r="R3854" s="5">
        <v>1</v>
      </c>
      <c r="S3854" s="5">
        <v>0</v>
      </c>
      <c r="T3854" s="5" t="s">
        <v>93</v>
      </c>
      <c r="U3854" s="5" t="s">
        <v>105</v>
      </c>
    </row>
    <row r="3855" spans="1:21">
      <c r="A3855" s="6" t="s">
        <v>87</v>
      </c>
      <c r="B3855" s="7">
        <v>1</v>
      </c>
      <c r="C3855" s="5">
        <v>4150</v>
      </c>
      <c r="D3855" s="5">
        <v>42</v>
      </c>
      <c r="E3855" s="8" t="s">
        <v>5162</v>
      </c>
      <c r="F3855" s="8">
        <v>42163002</v>
      </c>
      <c r="G3855" s="5" t="s">
        <v>5164</v>
      </c>
      <c r="H3855" s="5" t="s">
        <v>223</v>
      </c>
      <c r="I3855" s="6" t="s">
        <v>91</v>
      </c>
      <c r="J3855" s="6" t="s">
        <v>91</v>
      </c>
      <c r="K3855" s="6" t="s">
        <v>91</v>
      </c>
      <c r="L3855" s="6" t="s">
        <v>91</v>
      </c>
      <c r="M3855" s="5" t="s">
        <v>92</v>
      </c>
      <c r="N3855" s="6" t="s">
        <v>91</v>
      </c>
      <c r="O3855" s="6" t="s">
        <v>91</v>
      </c>
      <c r="P3855" s="6" t="s">
        <v>91</v>
      </c>
      <c r="Q3855" s="6" t="s">
        <v>91</v>
      </c>
      <c r="R3855" s="5">
        <v>1</v>
      </c>
      <c r="S3855" s="5">
        <v>0</v>
      </c>
      <c r="T3855" s="5" t="s">
        <v>93</v>
      </c>
      <c r="U3855" s="5" t="s">
        <v>105</v>
      </c>
    </row>
    <row r="3856" spans="1:21">
      <c r="A3856" s="6" t="s">
        <v>87</v>
      </c>
      <c r="B3856" s="7">
        <v>1</v>
      </c>
      <c r="C3856" s="5">
        <v>4151</v>
      </c>
      <c r="D3856" s="5">
        <v>42</v>
      </c>
      <c r="E3856" s="8" t="s">
        <v>5162</v>
      </c>
      <c r="F3856" s="8">
        <v>42163003</v>
      </c>
      <c r="G3856" s="5" t="s">
        <v>5165</v>
      </c>
      <c r="H3856" s="5" t="s">
        <v>225</v>
      </c>
      <c r="I3856" s="6" t="s">
        <v>91</v>
      </c>
      <c r="J3856" s="6" t="s">
        <v>91</v>
      </c>
      <c r="K3856" s="6" t="s">
        <v>91</v>
      </c>
      <c r="L3856" s="6" t="s">
        <v>91</v>
      </c>
      <c r="M3856" s="5" t="s">
        <v>92</v>
      </c>
      <c r="N3856" s="6" t="s">
        <v>91</v>
      </c>
      <c r="O3856" s="6" t="s">
        <v>91</v>
      </c>
      <c r="P3856" s="6" t="s">
        <v>91</v>
      </c>
      <c r="Q3856" s="6" t="s">
        <v>91</v>
      </c>
      <c r="R3856" s="5">
        <v>1</v>
      </c>
      <c r="S3856" s="5">
        <v>0</v>
      </c>
      <c r="T3856" s="5" t="s">
        <v>93</v>
      </c>
      <c r="U3856" s="5" t="s">
        <v>105</v>
      </c>
    </row>
    <row r="3857" spans="1:21">
      <c r="A3857" s="6" t="s">
        <v>87</v>
      </c>
      <c r="B3857" s="7">
        <v>1</v>
      </c>
      <c r="C3857" s="5">
        <v>4152</v>
      </c>
      <c r="D3857" s="5">
        <v>42</v>
      </c>
      <c r="E3857" s="8" t="s">
        <v>5162</v>
      </c>
      <c r="F3857" s="8">
        <v>42163004</v>
      </c>
      <c r="G3857" s="5" t="s">
        <v>5166</v>
      </c>
      <c r="H3857" s="5" t="s">
        <v>227</v>
      </c>
      <c r="I3857" s="6" t="s">
        <v>91</v>
      </c>
      <c r="J3857" s="6" t="s">
        <v>91</v>
      </c>
      <c r="K3857" s="6" t="s">
        <v>91</v>
      </c>
      <c r="L3857" s="6" t="s">
        <v>91</v>
      </c>
      <c r="M3857" s="5" t="s">
        <v>92</v>
      </c>
      <c r="N3857" s="6" t="s">
        <v>91</v>
      </c>
      <c r="O3857" s="6" t="s">
        <v>91</v>
      </c>
      <c r="P3857" s="6" t="s">
        <v>91</v>
      </c>
      <c r="Q3857" s="6" t="s">
        <v>91</v>
      </c>
      <c r="R3857" s="5">
        <v>1</v>
      </c>
      <c r="S3857" s="5">
        <v>0</v>
      </c>
      <c r="T3857" s="5" t="s">
        <v>93</v>
      </c>
      <c r="U3857" s="5" t="s">
        <v>105</v>
      </c>
    </row>
    <row r="3858" spans="1:21">
      <c r="A3858" s="6" t="s">
        <v>87</v>
      </c>
      <c r="B3858" s="7">
        <v>1</v>
      </c>
      <c r="C3858" s="5">
        <v>4153</v>
      </c>
      <c r="D3858" s="5">
        <v>42</v>
      </c>
      <c r="E3858" s="8" t="s">
        <v>4981</v>
      </c>
      <c r="F3858" s="8">
        <v>421631</v>
      </c>
      <c r="G3858" s="5" t="s">
        <v>5167</v>
      </c>
      <c r="H3858" s="5" t="s">
        <v>5168</v>
      </c>
      <c r="I3858" s="5">
        <v>10065504986</v>
      </c>
      <c r="J3858" s="6" t="s">
        <v>91</v>
      </c>
      <c r="K3858" s="6" t="s">
        <v>91</v>
      </c>
      <c r="L3858" s="6" t="s">
        <v>91</v>
      </c>
      <c r="M3858" s="5" t="s">
        <v>92</v>
      </c>
      <c r="N3858" s="6" t="s">
        <v>91</v>
      </c>
      <c r="O3858" s="6" t="s">
        <v>91</v>
      </c>
      <c r="P3858" s="6" t="s">
        <v>91</v>
      </c>
      <c r="Q3858" s="6" t="s">
        <v>91</v>
      </c>
      <c r="R3858" s="5">
        <v>1</v>
      </c>
      <c r="S3858" s="5">
        <v>0</v>
      </c>
      <c r="T3858" s="5" t="s">
        <v>93</v>
      </c>
      <c r="U3858" s="5" t="s">
        <v>105</v>
      </c>
    </row>
    <row r="3859" spans="1:21">
      <c r="A3859" s="6" t="s">
        <v>87</v>
      </c>
      <c r="B3859" s="7">
        <v>1</v>
      </c>
      <c r="C3859" s="5">
        <v>4154</v>
      </c>
      <c r="D3859" s="5">
        <v>42</v>
      </c>
      <c r="E3859" s="8" t="s">
        <v>5169</v>
      </c>
      <c r="F3859" s="8">
        <v>42163101</v>
      </c>
      <c r="G3859" s="5" t="s">
        <v>5170</v>
      </c>
      <c r="H3859" s="5" t="s">
        <v>221</v>
      </c>
      <c r="I3859" s="6" t="s">
        <v>91</v>
      </c>
      <c r="J3859" s="6" t="s">
        <v>91</v>
      </c>
      <c r="K3859" s="6" t="s">
        <v>91</v>
      </c>
      <c r="L3859" s="6" t="s">
        <v>91</v>
      </c>
      <c r="M3859" s="5" t="s">
        <v>92</v>
      </c>
      <c r="N3859" s="6" t="s">
        <v>91</v>
      </c>
      <c r="O3859" s="6" t="s">
        <v>91</v>
      </c>
      <c r="P3859" s="6" t="s">
        <v>91</v>
      </c>
      <c r="Q3859" s="6" t="s">
        <v>91</v>
      </c>
      <c r="R3859" s="5">
        <v>1</v>
      </c>
      <c r="S3859" s="5">
        <v>0</v>
      </c>
      <c r="T3859" s="5" t="s">
        <v>93</v>
      </c>
      <c r="U3859" s="5" t="s">
        <v>105</v>
      </c>
    </row>
    <row r="3860" spans="1:21">
      <c r="A3860" s="6" t="s">
        <v>87</v>
      </c>
      <c r="B3860" s="7">
        <v>1</v>
      </c>
      <c r="C3860" s="5">
        <v>4155</v>
      </c>
      <c r="D3860" s="5">
        <v>42</v>
      </c>
      <c r="E3860" s="8" t="s">
        <v>5169</v>
      </c>
      <c r="F3860" s="8">
        <v>42163102</v>
      </c>
      <c r="G3860" s="5" t="s">
        <v>5171</v>
      </c>
      <c r="H3860" s="5" t="s">
        <v>223</v>
      </c>
      <c r="I3860" s="6" t="s">
        <v>91</v>
      </c>
      <c r="J3860" s="6" t="s">
        <v>91</v>
      </c>
      <c r="K3860" s="6" t="s">
        <v>91</v>
      </c>
      <c r="L3860" s="6" t="s">
        <v>91</v>
      </c>
      <c r="M3860" s="5" t="s">
        <v>92</v>
      </c>
      <c r="N3860" s="6" t="s">
        <v>91</v>
      </c>
      <c r="O3860" s="6" t="s">
        <v>91</v>
      </c>
      <c r="P3860" s="6" t="s">
        <v>91</v>
      </c>
      <c r="Q3860" s="6" t="s">
        <v>91</v>
      </c>
      <c r="R3860" s="5">
        <v>1</v>
      </c>
      <c r="S3860" s="5">
        <v>0</v>
      </c>
      <c r="T3860" s="5" t="s">
        <v>93</v>
      </c>
      <c r="U3860" s="5" t="s">
        <v>105</v>
      </c>
    </row>
    <row r="3861" spans="1:21">
      <c r="A3861" s="6" t="s">
        <v>87</v>
      </c>
      <c r="B3861" s="7">
        <v>1</v>
      </c>
      <c r="C3861" s="5">
        <v>4156</v>
      </c>
      <c r="D3861" s="5">
        <v>42</v>
      </c>
      <c r="E3861" s="8" t="s">
        <v>5169</v>
      </c>
      <c r="F3861" s="8">
        <v>42163103</v>
      </c>
      <c r="G3861" s="5" t="s">
        <v>5172</v>
      </c>
      <c r="H3861" s="5" t="s">
        <v>225</v>
      </c>
      <c r="I3861" s="6" t="s">
        <v>91</v>
      </c>
      <c r="J3861" s="6" t="s">
        <v>91</v>
      </c>
      <c r="K3861" s="6" t="s">
        <v>91</v>
      </c>
      <c r="L3861" s="6" t="s">
        <v>91</v>
      </c>
      <c r="M3861" s="5" t="s">
        <v>92</v>
      </c>
      <c r="N3861" s="6" t="s">
        <v>91</v>
      </c>
      <c r="O3861" s="6" t="s">
        <v>91</v>
      </c>
      <c r="P3861" s="6" t="s">
        <v>91</v>
      </c>
      <c r="Q3861" s="6" t="s">
        <v>91</v>
      </c>
      <c r="R3861" s="5">
        <v>1</v>
      </c>
      <c r="S3861" s="5">
        <v>0</v>
      </c>
      <c r="T3861" s="5" t="s">
        <v>93</v>
      </c>
      <c r="U3861" s="5" t="s">
        <v>105</v>
      </c>
    </row>
    <row r="3862" spans="1:21">
      <c r="A3862" s="6" t="s">
        <v>87</v>
      </c>
      <c r="B3862" s="7">
        <v>1</v>
      </c>
      <c r="C3862" s="5">
        <v>4157</v>
      </c>
      <c r="D3862" s="5">
        <v>42</v>
      </c>
      <c r="E3862" s="8" t="s">
        <v>5169</v>
      </c>
      <c r="F3862" s="8">
        <v>42163104</v>
      </c>
      <c r="G3862" s="5" t="s">
        <v>5173</v>
      </c>
      <c r="H3862" s="5" t="s">
        <v>227</v>
      </c>
      <c r="I3862" s="6" t="s">
        <v>91</v>
      </c>
      <c r="J3862" s="6" t="s">
        <v>91</v>
      </c>
      <c r="K3862" s="6" t="s">
        <v>91</v>
      </c>
      <c r="L3862" s="6" t="s">
        <v>91</v>
      </c>
      <c r="M3862" s="5" t="s">
        <v>92</v>
      </c>
      <c r="N3862" s="6" t="s">
        <v>91</v>
      </c>
      <c r="O3862" s="6" t="s">
        <v>91</v>
      </c>
      <c r="P3862" s="6" t="s">
        <v>91</v>
      </c>
      <c r="Q3862" s="6" t="s">
        <v>91</v>
      </c>
      <c r="R3862" s="5">
        <v>1</v>
      </c>
      <c r="S3862" s="5">
        <v>0</v>
      </c>
      <c r="T3862" s="5" t="s">
        <v>93</v>
      </c>
      <c r="U3862" s="5" t="s">
        <v>105</v>
      </c>
    </row>
    <row r="3863" spans="1:21">
      <c r="A3863" s="6" t="s">
        <v>87</v>
      </c>
      <c r="B3863" s="7">
        <v>1</v>
      </c>
      <c r="C3863" s="5">
        <v>4158</v>
      </c>
      <c r="D3863" s="5">
        <v>42</v>
      </c>
      <c r="E3863" s="8" t="s">
        <v>4981</v>
      </c>
      <c r="F3863" s="8">
        <v>421632</v>
      </c>
      <c r="G3863" s="5" t="s">
        <v>5174</v>
      </c>
      <c r="H3863" s="5" t="s">
        <v>5175</v>
      </c>
      <c r="I3863" s="6" t="s">
        <v>91</v>
      </c>
      <c r="J3863" s="6" t="s">
        <v>91</v>
      </c>
      <c r="K3863" s="6" t="s">
        <v>91</v>
      </c>
      <c r="L3863" s="6" t="s">
        <v>91</v>
      </c>
      <c r="M3863" s="5" t="s">
        <v>92</v>
      </c>
      <c r="N3863" s="6" t="s">
        <v>91</v>
      </c>
      <c r="O3863" s="6" t="s">
        <v>91</v>
      </c>
      <c r="P3863" s="6" t="s">
        <v>91</v>
      </c>
      <c r="Q3863" s="6" t="s">
        <v>91</v>
      </c>
      <c r="R3863" s="5">
        <v>1</v>
      </c>
      <c r="S3863" s="5">
        <v>0</v>
      </c>
      <c r="T3863" s="5" t="s">
        <v>93</v>
      </c>
      <c r="U3863" s="5" t="s">
        <v>105</v>
      </c>
    </row>
    <row r="3864" spans="1:21">
      <c r="A3864" s="6" t="s">
        <v>87</v>
      </c>
      <c r="B3864" s="7">
        <v>1</v>
      </c>
      <c r="C3864" s="5">
        <v>4159</v>
      </c>
      <c r="D3864" s="5">
        <v>42</v>
      </c>
      <c r="E3864" s="8" t="s">
        <v>5176</v>
      </c>
      <c r="F3864" s="8">
        <v>42163201</v>
      </c>
      <c r="G3864" s="5" t="s">
        <v>5177</v>
      </c>
      <c r="H3864" s="5" t="s">
        <v>221</v>
      </c>
      <c r="I3864" s="6" t="s">
        <v>91</v>
      </c>
      <c r="J3864" s="6" t="s">
        <v>91</v>
      </c>
      <c r="K3864" s="6" t="s">
        <v>91</v>
      </c>
      <c r="L3864" s="6" t="s">
        <v>91</v>
      </c>
      <c r="M3864" s="5" t="s">
        <v>92</v>
      </c>
      <c r="N3864" s="6" t="s">
        <v>91</v>
      </c>
      <c r="O3864" s="6" t="s">
        <v>91</v>
      </c>
      <c r="P3864" s="6" t="s">
        <v>91</v>
      </c>
      <c r="Q3864" s="6" t="s">
        <v>91</v>
      </c>
      <c r="R3864" s="5">
        <v>1</v>
      </c>
      <c r="S3864" s="5">
        <v>0</v>
      </c>
      <c r="T3864" s="5" t="s">
        <v>93</v>
      </c>
      <c r="U3864" s="5" t="s">
        <v>105</v>
      </c>
    </row>
    <row r="3865" spans="1:21">
      <c r="A3865" s="6" t="s">
        <v>87</v>
      </c>
      <c r="B3865" s="7">
        <v>1</v>
      </c>
      <c r="C3865" s="5">
        <v>4160</v>
      </c>
      <c r="D3865" s="5">
        <v>42</v>
      </c>
      <c r="E3865" s="8" t="s">
        <v>5176</v>
      </c>
      <c r="F3865" s="8">
        <v>42163202</v>
      </c>
      <c r="G3865" s="5" t="s">
        <v>5178</v>
      </c>
      <c r="H3865" s="5" t="s">
        <v>223</v>
      </c>
      <c r="I3865" s="6" t="s">
        <v>91</v>
      </c>
      <c r="J3865" s="6" t="s">
        <v>91</v>
      </c>
      <c r="K3865" s="6" t="s">
        <v>91</v>
      </c>
      <c r="L3865" s="6" t="s">
        <v>91</v>
      </c>
      <c r="M3865" s="5" t="s">
        <v>92</v>
      </c>
      <c r="N3865" s="6" t="s">
        <v>91</v>
      </c>
      <c r="O3865" s="6" t="s">
        <v>91</v>
      </c>
      <c r="P3865" s="6" t="s">
        <v>91</v>
      </c>
      <c r="Q3865" s="6" t="s">
        <v>91</v>
      </c>
      <c r="R3865" s="5">
        <v>1</v>
      </c>
      <c r="S3865" s="5">
        <v>0</v>
      </c>
      <c r="T3865" s="5" t="s">
        <v>93</v>
      </c>
      <c r="U3865" s="5" t="s">
        <v>105</v>
      </c>
    </row>
    <row r="3866" spans="1:21">
      <c r="A3866" s="6" t="s">
        <v>87</v>
      </c>
      <c r="B3866" s="7">
        <v>1</v>
      </c>
      <c r="C3866" s="5">
        <v>4161</v>
      </c>
      <c r="D3866" s="5">
        <v>42</v>
      </c>
      <c r="E3866" s="8" t="s">
        <v>5176</v>
      </c>
      <c r="F3866" s="8">
        <v>42163203</v>
      </c>
      <c r="G3866" s="5" t="s">
        <v>5179</v>
      </c>
      <c r="H3866" s="5" t="s">
        <v>225</v>
      </c>
      <c r="I3866" s="6" t="s">
        <v>91</v>
      </c>
      <c r="J3866" s="6" t="s">
        <v>91</v>
      </c>
      <c r="K3866" s="6" t="s">
        <v>91</v>
      </c>
      <c r="L3866" s="6" t="s">
        <v>91</v>
      </c>
      <c r="M3866" s="5" t="s">
        <v>92</v>
      </c>
      <c r="N3866" s="6" t="s">
        <v>91</v>
      </c>
      <c r="O3866" s="6" t="s">
        <v>91</v>
      </c>
      <c r="P3866" s="6" t="s">
        <v>91</v>
      </c>
      <c r="Q3866" s="6" t="s">
        <v>91</v>
      </c>
      <c r="R3866" s="5">
        <v>1</v>
      </c>
      <c r="S3866" s="5">
        <v>0</v>
      </c>
      <c r="T3866" s="5" t="s">
        <v>93</v>
      </c>
      <c r="U3866" s="5" t="s">
        <v>105</v>
      </c>
    </row>
    <row r="3867" spans="1:21">
      <c r="A3867" s="6" t="s">
        <v>87</v>
      </c>
      <c r="B3867" s="7">
        <v>1</v>
      </c>
      <c r="C3867" s="5">
        <v>4162</v>
      </c>
      <c r="D3867" s="5">
        <v>42</v>
      </c>
      <c r="E3867" s="8" t="s">
        <v>5176</v>
      </c>
      <c r="F3867" s="8">
        <v>42163204</v>
      </c>
      <c r="G3867" s="5" t="s">
        <v>5180</v>
      </c>
      <c r="H3867" s="5" t="s">
        <v>227</v>
      </c>
      <c r="I3867" s="6" t="s">
        <v>91</v>
      </c>
      <c r="J3867" s="6" t="s">
        <v>91</v>
      </c>
      <c r="K3867" s="6" t="s">
        <v>91</v>
      </c>
      <c r="L3867" s="6" t="s">
        <v>91</v>
      </c>
      <c r="M3867" s="5" t="s">
        <v>92</v>
      </c>
      <c r="N3867" s="6" t="s">
        <v>91</v>
      </c>
      <c r="O3867" s="6" t="s">
        <v>91</v>
      </c>
      <c r="P3867" s="6" t="s">
        <v>91</v>
      </c>
      <c r="Q3867" s="6" t="s">
        <v>91</v>
      </c>
      <c r="R3867" s="5">
        <v>1</v>
      </c>
      <c r="S3867" s="5">
        <v>0</v>
      </c>
      <c r="T3867" s="5" t="s">
        <v>93</v>
      </c>
      <c r="U3867" s="5" t="s">
        <v>105</v>
      </c>
    </row>
    <row r="3868" spans="1:21">
      <c r="A3868" s="6" t="s">
        <v>87</v>
      </c>
      <c r="B3868" s="7">
        <v>1</v>
      </c>
      <c r="C3868" s="5">
        <v>4163</v>
      </c>
      <c r="D3868" s="5">
        <v>42</v>
      </c>
      <c r="E3868" s="8" t="s">
        <v>4981</v>
      </c>
      <c r="F3868" s="8">
        <v>421633</v>
      </c>
      <c r="G3868" s="5" t="s">
        <v>5181</v>
      </c>
      <c r="H3868" s="5" t="s">
        <v>5182</v>
      </c>
      <c r="I3868" s="5">
        <v>10065504990</v>
      </c>
      <c r="J3868" s="6" t="s">
        <v>91</v>
      </c>
      <c r="K3868" s="6" t="s">
        <v>91</v>
      </c>
      <c r="L3868" s="6" t="s">
        <v>91</v>
      </c>
      <c r="M3868" s="5" t="s">
        <v>92</v>
      </c>
      <c r="N3868" s="6" t="s">
        <v>91</v>
      </c>
      <c r="O3868" s="6" t="s">
        <v>91</v>
      </c>
      <c r="P3868" s="6" t="s">
        <v>91</v>
      </c>
      <c r="Q3868" s="6" t="s">
        <v>91</v>
      </c>
      <c r="R3868" s="5">
        <v>1</v>
      </c>
      <c r="S3868" s="5">
        <v>0</v>
      </c>
      <c r="T3868" s="5" t="s">
        <v>93</v>
      </c>
      <c r="U3868" s="5" t="s">
        <v>105</v>
      </c>
    </row>
    <row r="3869" spans="1:21">
      <c r="A3869" s="6" t="s">
        <v>87</v>
      </c>
      <c r="B3869" s="7">
        <v>1</v>
      </c>
      <c r="C3869" s="5">
        <v>4164</v>
      </c>
      <c r="D3869" s="5">
        <v>42</v>
      </c>
      <c r="E3869" s="8" t="s">
        <v>5183</v>
      </c>
      <c r="F3869" s="8">
        <v>42163301</v>
      </c>
      <c r="G3869" s="5" t="s">
        <v>5184</v>
      </c>
      <c r="H3869" s="5" t="s">
        <v>221</v>
      </c>
      <c r="I3869" s="6" t="s">
        <v>91</v>
      </c>
      <c r="J3869" s="6" t="s">
        <v>91</v>
      </c>
      <c r="K3869" s="6" t="s">
        <v>91</v>
      </c>
      <c r="L3869" s="6" t="s">
        <v>91</v>
      </c>
      <c r="M3869" s="5" t="s">
        <v>92</v>
      </c>
      <c r="N3869" s="6" t="s">
        <v>91</v>
      </c>
      <c r="O3869" s="6" t="s">
        <v>91</v>
      </c>
      <c r="P3869" s="6" t="s">
        <v>91</v>
      </c>
      <c r="Q3869" s="6" t="s">
        <v>91</v>
      </c>
      <c r="R3869" s="5">
        <v>1</v>
      </c>
      <c r="S3869" s="5">
        <v>0</v>
      </c>
      <c r="T3869" s="5" t="s">
        <v>93</v>
      </c>
      <c r="U3869" s="5" t="s">
        <v>105</v>
      </c>
    </row>
    <row r="3870" spans="1:21">
      <c r="A3870" s="6" t="s">
        <v>87</v>
      </c>
      <c r="B3870" s="7">
        <v>1</v>
      </c>
      <c r="C3870" s="5">
        <v>4165</v>
      </c>
      <c r="D3870" s="5">
        <v>42</v>
      </c>
      <c r="E3870" s="8" t="s">
        <v>5183</v>
      </c>
      <c r="F3870" s="8">
        <v>42163302</v>
      </c>
      <c r="G3870" s="5" t="s">
        <v>5185</v>
      </c>
      <c r="H3870" s="5" t="s">
        <v>223</v>
      </c>
      <c r="I3870" s="6" t="s">
        <v>91</v>
      </c>
      <c r="J3870" s="6" t="s">
        <v>91</v>
      </c>
      <c r="K3870" s="6" t="s">
        <v>91</v>
      </c>
      <c r="L3870" s="6" t="s">
        <v>91</v>
      </c>
      <c r="M3870" s="5" t="s">
        <v>92</v>
      </c>
      <c r="N3870" s="6" t="s">
        <v>91</v>
      </c>
      <c r="O3870" s="6" t="s">
        <v>91</v>
      </c>
      <c r="P3870" s="6" t="s">
        <v>91</v>
      </c>
      <c r="Q3870" s="6" t="s">
        <v>91</v>
      </c>
      <c r="R3870" s="5">
        <v>1</v>
      </c>
      <c r="S3870" s="5">
        <v>0</v>
      </c>
      <c r="T3870" s="5" t="s">
        <v>93</v>
      </c>
      <c r="U3870" s="5" t="s">
        <v>105</v>
      </c>
    </row>
    <row r="3871" spans="1:21">
      <c r="A3871" s="6" t="s">
        <v>87</v>
      </c>
      <c r="B3871" s="7">
        <v>1</v>
      </c>
      <c r="C3871" s="5">
        <v>4166</v>
      </c>
      <c r="D3871" s="5">
        <v>42</v>
      </c>
      <c r="E3871" s="8" t="s">
        <v>5183</v>
      </c>
      <c r="F3871" s="8">
        <v>42163303</v>
      </c>
      <c r="G3871" s="5" t="s">
        <v>5186</v>
      </c>
      <c r="H3871" s="5" t="s">
        <v>225</v>
      </c>
      <c r="I3871" s="6" t="s">
        <v>91</v>
      </c>
      <c r="J3871" s="6" t="s">
        <v>91</v>
      </c>
      <c r="K3871" s="6" t="s">
        <v>91</v>
      </c>
      <c r="L3871" s="6" t="s">
        <v>91</v>
      </c>
      <c r="M3871" s="5" t="s">
        <v>92</v>
      </c>
      <c r="N3871" s="6" t="s">
        <v>91</v>
      </c>
      <c r="O3871" s="6" t="s">
        <v>91</v>
      </c>
      <c r="P3871" s="6" t="s">
        <v>91</v>
      </c>
      <c r="Q3871" s="6" t="s">
        <v>91</v>
      </c>
      <c r="R3871" s="5">
        <v>1</v>
      </c>
      <c r="S3871" s="5">
        <v>0</v>
      </c>
      <c r="T3871" s="5" t="s">
        <v>93</v>
      </c>
      <c r="U3871" s="5" t="s">
        <v>105</v>
      </c>
    </row>
    <row r="3872" spans="1:21">
      <c r="A3872" s="6" t="s">
        <v>87</v>
      </c>
      <c r="B3872" s="7">
        <v>1</v>
      </c>
      <c r="C3872" s="5">
        <v>4167</v>
      </c>
      <c r="D3872" s="5">
        <v>42</v>
      </c>
      <c r="E3872" s="8" t="s">
        <v>5183</v>
      </c>
      <c r="F3872" s="8">
        <v>42163304</v>
      </c>
      <c r="G3872" s="5" t="s">
        <v>5187</v>
      </c>
      <c r="H3872" s="5" t="s">
        <v>227</v>
      </c>
      <c r="I3872" s="6" t="s">
        <v>91</v>
      </c>
      <c r="J3872" s="6" t="s">
        <v>91</v>
      </c>
      <c r="K3872" s="6" t="s">
        <v>91</v>
      </c>
      <c r="L3872" s="6" t="s">
        <v>91</v>
      </c>
      <c r="M3872" s="5" t="s">
        <v>92</v>
      </c>
      <c r="N3872" s="6" t="s">
        <v>91</v>
      </c>
      <c r="O3872" s="6" t="s">
        <v>91</v>
      </c>
      <c r="P3872" s="6" t="s">
        <v>91</v>
      </c>
      <c r="Q3872" s="6" t="s">
        <v>91</v>
      </c>
      <c r="R3872" s="5">
        <v>1</v>
      </c>
      <c r="S3872" s="5">
        <v>0</v>
      </c>
      <c r="T3872" s="5" t="s">
        <v>93</v>
      </c>
      <c r="U3872" s="5" t="s">
        <v>105</v>
      </c>
    </row>
    <row r="3873" spans="1:21">
      <c r="A3873" s="6" t="s">
        <v>87</v>
      </c>
      <c r="B3873" s="7">
        <v>1</v>
      </c>
      <c r="C3873" s="5">
        <v>4168</v>
      </c>
      <c r="D3873" s="5">
        <v>42</v>
      </c>
      <c r="E3873" s="8" t="s">
        <v>4981</v>
      </c>
      <c r="F3873" s="8">
        <v>421634</v>
      </c>
      <c r="G3873" s="5" t="s">
        <v>5188</v>
      </c>
      <c r="H3873" s="5" t="s">
        <v>5189</v>
      </c>
      <c r="I3873" s="5">
        <v>10065503048</v>
      </c>
      <c r="J3873" s="6" t="s">
        <v>91</v>
      </c>
      <c r="K3873" s="6" t="s">
        <v>91</v>
      </c>
      <c r="L3873" s="6" t="s">
        <v>91</v>
      </c>
      <c r="M3873" s="5" t="s">
        <v>92</v>
      </c>
      <c r="N3873" s="6" t="s">
        <v>91</v>
      </c>
      <c r="O3873" s="6" t="s">
        <v>91</v>
      </c>
      <c r="P3873" s="6" t="s">
        <v>91</v>
      </c>
      <c r="Q3873" s="6" t="s">
        <v>91</v>
      </c>
      <c r="R3873" s="5">
        <v>1</v>
      </c>
      <c r="S3873" s="5">
        <v>0</v>
      </c>
      <c r="T3873" s="5" t="s">
        <v>93</v>
      </c>
      <c r="U3873" s="5" t="s">
        <v>105</v>
      </c>
    </row>
    <row r="3874" spans="1:21">
      <c r="A3874" s="6" t="s">
        <v>87</v>
      </c>
      <c r="B3874" s="7">
        <v>1</v>
      </c>
      <c r="C3874" s="5">
        <v>4169</v>
      </c>
      <c r="D3874" s="5">
        <v>42</v>
      </c>
      <c r="E3874" s="8" t="s">
        <v>5190</v>
      </c>
      <c r="F3874" s="8">
        <v>42163401</v>
      </c>
      <c r="G3874" s="5" t="s">
        <v>5191</v>
      </c>
      <c r="H3874" s="5" t="s">
        <v>221</v>
      </c>
      <c r="I3874" s="6" t="s">
        <v>91</v>
      </c>
      <c r="J3874" s="6" t="s">
        <v>91</v>
      </c>
      <c r="K3874" s="6" t="s">
        <v>91</v>
      </c>
      <c r="L3874" s="6" t="s">
        <v>91</v>
      </c>
      <c r="M3874" s="5" t="s">
        <v>92</v>
      </c>
      <c r="N3874" s="6" t="s">
        <v>91</v>
      </c>
      <c r="O3874" s="6" t="s">
        <v>91</v>
      </c>
      <c r="P3874" s="6" t="s">
        <v>91</v>
      </c>
      <c r="Q3874" s="6" t="s">
        <v>91</v>
      </c>
      <c r="R3874" s="5">
        <v>1</v>
      </c>
      <c r="S3874" s="5">
        <v>0</v>
      </c>
      <c r="T3874" s="5" t="s">
        <v>93</v>
      </c>
      <c r="U3874" s="5" t="s">
        <v>105</v>
      </c>
    </row>
    <row r="3875" spans="1:21">
      <c r="A3875" s="6" t="s">
        <v>87</v>
      </c>
      <c r="B3875" s="7">
        <v>1</v>
      </c>
      <c r="C3875" s="5">
        <v>4170</v>
      </c>
      <c r="D3875" s="5">
        <v>42</v>
      </c>
      <c r="E3875" s="8" t="s">
        <v>5190</v>
      </c>
      <c r="F3875" s="8">
        <v>42163402</v>
      </c>
      <c r="G3875" s="5" t="s">
        <v>5192</v>
      </c>
      <c r="H3875" s="5" t="s">
        <v>223</v>
      </c>
      <c r="I3875" s="6" t="s">
        <v>91</v>
      </c>
      <c r="J3875" s="6" t="s">
        <v>91</v>
      </c>
      <c r="K3875" s="6" t="s">
        <v>91</v>
      </c>
      <c r="L3875" s="6" t="s">
        <v>91</v>
      </c>
      <c r="M3875" s="5" t="s">
        <v>92</v>
      </c>
      <c r="N3875" s="6" t="s">
        <v>91</v>
      </c>
      <c r="O3875" s="6" t="s">
        <v>91</v>
      </c>
      <c r="P3875" s="6" t="s">
        <v>91</v>
      </c>
      <c r="Q3875" s="6" t="s">
        <v>91</v>
      </c>
      <c r="R3875" s="5">
        <v>1</v>
      </c>
      <c r="S3875" s="5">
        <v>0</v>
      </c>
      <c r="T3875" s="5" t="s">
        <v>93</v>
      </c>
      <c r="U3875" s="5" t="s">
        <v>105</v>
      </c>
    </row>
    <row r="3876" spans="1:21">
      <c r="A3876" s="6" t="s">
        <v>87</v>
      </c>
      <c r="B3876" s="7">
        <v>1</v>
      </c>
      <c r="C3876" s="5">
        <v>4171</v>
      </c>
      <c r="D3876" s="5">
        <v>42</v>
      </c>
      <c r="E3876" s="8" t="s">
        <v>5190</v>
      </c>
      <c r="F3876" s="8">
        <v>42163403</v>
      </c>
      <c r="G3876" s="5" t="s">
        <v>5193</v>
      </c>
      <c r="H3876" s="5" t="s">
        <v>225</v>
      </c>
      <c r="I3876" s="6" t="s">
        <v>91</v>
      </c>
      <c r="J3876" s="6" t="s">
        <v>91</v>
      </c>
      <c r="K3876" s="6" t="s">
        <v>91</v>
      </c>
      <c r="L3876" s="6" t="s">
        <v>91</v>
      </c>
      <c r="M3876" s="5" t="s">
        <v>92</v>
      </c>
      <c r="N3876" s="6" t="s">
        <v>91</v>
      </c>
      <c r="O3876" s="6" t="s">
        <v>91</v>
      </c>
      <c r="P3876" s="6" t="s">
        <v>91</v>
      </c>
      <c r="Q3876" s="6" t="s">
        <v>91</v>
      </c>
      <c r="R3876" s="5">
        <v>1</v>
      </c>
      <c r="S3876" s="5">
        <v>0</v>
      </c>
      <c r="T3876" s="5" t="s">
        <v>93</v>
      </c>
      <c r="U3876" s="5" t="s">
        <v>105</v>
      </c>
    </row>
    <row r="3877" spans="1:21">
      <c r="A3877" s="6" t="s">
        <v>87</v>
      </c>
      <c r="B3877" s="7">
        <v>1</v>
      </c>
      <c r="C3877" s="5">
        <v>4172</v>
      </c>
      <c r="D3877" s="5">
        <v>42</v>
      </c>
      <c r="E3877" s="8" t="s">
        <v>5190</v>
      </c>
      <c r="F3877" s="8">
        <v>42163404</v>
      </c>
      <c r="G3877" s="5" t="s">
        <v>5194</v>
      </c>
      <c r="H3877" s="5" t="s">
        <v>227</v>
      </c>
      <c r="I3877" s="6" t="s">
        <v>91</v>
      </c>
      <c r="J3877" s="6" t="s">
        <v>91</v>
      </c>
      <c r="K3877" s="6" t="s">
        <v>91</v>
      </c>
      <c r="L3877" s="6" t="s">
        <v>91</v>
      </c>
      <c r="M3877" s="5" t="s">
        <v>92</v>
      </c>
      <c r="N3877" s="6" t="s">
        <v>91</v>
      </c>
      <c r="O3877" s="6" t="s">
        <v>91</v>
      </c>
      <c r="P3877" s="6" t="s">
        <v>91</v>
      </c>
      <c r="Q3877" s="6" t="s">
        <v>91</v>
      </c>
      <c r="R3877" s="5">
        <v>1</v>
      </c>
      <c r="S3877" s="5">
        <v>0</v>
      </c>
      <c r="T3877" s="5" t="s">
        <v>93</v>
      </c>
      <c r="U3877" s="5" t="s">
        <v>105</v>
      </c>
    </row>
    <row r="3878" spans="1:21">
      <c r="A3878" s="6" t="s">
        <v>87</v>
      </c>
      <c r="B3878" s="7">
        <v>1</v>
      </c>
      <c r="C3878" s="5">
        <v>4173</v>
      </c>
      <c r="D3878" s="5">
        <v>42</v>
      </c>
      <c r="E3878" s="8" t="s">
        <v>4981</v>
      </c>
      <c r="F3878" s="8">
        <v>421635</v>
      </c>
      <c r="G3878" s="5" t="s">
        <v>5195</v>
      </c>
      <c r="H3878" s="5" t="s">
        <v>5196</v>
      </c>
      <c r="I3878" s="5">
        <v>10065505147</v>
      </c>
      <c r="J3878" s="6" t="s">
        <v>91</v>
      </c>
      <c r="K3878" s="6" t="s">
        <v>91</v>
      </c>
      <c r="L3878" s="6" t="s">
        <v>91</v>
      </c>
      <c r="M3878" s="5" t="s">
        <v>92</v>
      </c>
      <c r="N3878" s="6" t="s">
        <v>91</v>
      </c>
      <c r="O3878" s="6" t="s">
        <v>91</v>
      </c>
      <c r="P3878" s="6" t="s">
        <v>91</v>
      </c>
      <c r="Q3878" s="6" t="s">
        <v>91</v>
      </c>
      <c r="R3878" s="5">
        <v>1</v>
      </c>
      <c r="S3878" s="5">
        <v>0</v>
      </c>
      <c r="T3878" s="5" t="s">
        <v>93</v>
      </c>
      <c r="U3878" s="5" t="s">
        <v>105</v>
      </c>
    </row>
    <row r="3879" spans="1:21">
      <c r="A3879" s="6" t="s">
        <v>87</v>
      </c>
      <c r="B3879" s="7">
        <v>1</v>
      </c>
      <c r="C3879" s="5">
        <v>4174</v>
      </c>
      <c r="D3879" s="5">
        <v>42</v>
      </c>
      <c r="E3879" s="8" t="s">
        <v>5197</v>
      </c>
      <c r="F3879" s="8">
        <v>42163501</v>
      </c>
      <c r="G3879" s="5" t="s">
        <v>5198</v>
      </c>
      <c r="H3879" s="5" t="s">
        <v>221</v>
      </c>
      <c r="I3879" s="6" t="s">
        <v>91</v>
      </c>
      <c r="J3879" s="6" t="s">
        <v>91</v>
      </c>
      <c r="K3879" s="6" t="s">
        <v>91</v>
      </c>
      <c r="L3879" s="6" t="s">
        <v>91</v>
      </c>
      <c r="M3879" s="5" t="s">
        <v>92</v>
      </c>
      <c r="N3879" s="6" t="s">
        <v>91</v>
      </c>
      <c r="O3879" s="6" t="s">
        <v>91</v>
      </c>
      <c r="P3879" s="6" t="s">
        <v>91</v>
      </c>
      <c r="Q3879" s="6" t="s">
        <v>91</v>
      </c>
      <c r="R3879" s="5">
        <v>1</v>
      </c>
      <c r="S3879" s="5">
        <v>0</v>
      </c>
      <c r="T3879" s="5" t="s">
        <v>93</v>
      </c>
      <c r="U3879" s="5" t="s">
        <v>105</v>
      </c>
    </row>
    <row r="3880" spans="1:21">
      <c r="A3880" s="6" t="s">
        <v>87</v>
      </c>
      <c r="B3880" s="7">
        <v>1</v>
      </c>
      <c r="C3880" s="5">
        <v>4175</v>
      </c>
      <c r="D3880" s="5">
        <v>42</v>
      </c>
      <c r="E3880" s="8" t="s">
        <v>5197</v>
      </c>
      <c r="F3880" s="8">
        <v>42163502</v>
      </c>
      <c r="G3880" s="5" t="s">
        <v>5199</v>
      </c>
      <c r="H3880" s="5" t="s">
        <v>223</v>
      </c>
      <c r="I3880" s="6" t="s">
        <v>91</v>
      </c>
      <c r="J3880" s="6" t="s">
        <v>91</v>
      </c>
      <c r="K3880" s="6" t="s">
        <v>91</v>
      </c>
      <c r="L3880" s="6" t="s">
        <v>91</v>
      </c>
      <c r="M3880" s="5" t="s">
        <v>92</v>
      </c>
      <c r="N3880" s="6" t="s">
        <v>91</v>
      </c>
      <c r="O3880" s="6" t="s">
        <v>91</v>
      </c>
      <c r="P3880" s="6" t="s">
        <v>91</v>
      </c>
      <c r="Q3880" s="6" t="s">
        <v>91</v>
      </c>
      <c r="R3880" s="5">
        <v>1</v>
      </c>
      <c r="S3880" s="5">
        <v>0</v>
      </c>
      <c r="T3880" s="5" t="s">
        <v>93</v>
      </c>
      <c r="U3880" s="5" t="s">
        <v>105</v>
      </c>
    </row>
    <row r="3881" spans="1:21">
      <c r="A3881" s="6" t="s">
        <v>87</v>
      </c>
      <c r="B3881" s="7">
        <v>1</v>
      </c>
      <c r="C3881" s="5">
        <v>4176</v>
      </c>
      <c r="D3881" s="5">
        <v>42</v>
      </c>
      <c r="E3881" s="8" t="s">
        <v>5197</v>
      </c>
      <c r="F3881" s="8">
        <v>42163503</v>
      </c>
      <c r="G3881" s="5" t="s">
        <v>5200</v>
      </c>
      <c r="H3881" s="5" t="s">
        <v>225</v>
      </c>
      <c r="I3881" s="6" t="s">
        <v>91</v>
      </c>
      <c r="J3881" s="6" t="s">
        <v>91</v>
      </c>
      <c r="K3881" s="6" t="s">
        <v>91</v>
      </c>
      <c r="L3881" s="6" t="s">
        <v>91</v>
      </c>
      <c r="M3881" s="5" t="s">
        <v>92</v>
      </c>
      <c r="N3881" s="6" t="s">
        <v>91</v>
      </c>
      <c r="O3881" s="6" t="s">
        <v>91</v>
      </c>
      <c r="P3881" s="6" t="s">
        <v>91</v>
      </c>
      <c r="Q3881" s="6" t="s">
        <v>91</v>
      </c>
      <c r="R3881" s="5">
        <v>1</v>
      </c>
      <c r="S3881" s="5">
        <v>0</v>
      </c>
      <c r="T3881" s="5" t="s">
        <v>93</v>
      </c>
      <c r="U3881" s="5" t="s">
        <v>105</v>
      </c>
    </row>
    <row r="3882" spans="1:21">
      <c r="A3882" s="6" t="s">
        <v>87</v>
      </c>
      <c r="B3882" s="7">
        <v>1</v>
      </c>
      <c r="C3882" s="5">
        <v>4177</v>
      </c>
      <c r="D3882" s="5">
        <v>42</v>
      </c>
      <c r="E3882" s="8" t="s">
        <v>5197</v>
      </c>
      <c r="F3882" s="8">
        <v>42163504</v>
      </c>
      <c r="G3882" s="5" t="s">
        <v>5201</v>
      </c>
      <c r="H3882" s="5" t="s">
        <v>227</v>
      </c>
      <c r="I3882" s="6" t="s">
        <v>91</v>
      </c>
      <c r="J3882" s="6" t="s">
        <v>91</v>
      </c>
      <c r="K3882" s="6" t="s">
        <v>91</v>
      </c>
      <c r="L3882" s="6" t="s">
        <v>91</v>
      </c>
      <c r="M3882" s="5" t="s">
        <v>92</v>
      </c>
      <c r="N3882" s="6" t="s">
        <v>91</v>
      </c>
      <c r="O3882" s="6" t="s">
        <v>91</v>
      </c>
      <c r="P3882" s="6" t="s">
        <v>91</v>
      </c>
      <c r="Q3882" s="6" t="s">
        <v>91</v>
      </c>
      <c r="R3882" s="5">
        <v>1</v>
      </c>
      <c r="S3882" s="5">
        <v>0</v>
      </c>
      <c r="T3882" s="5" t="s">
        <v>93</v>
      </c>
      <c r="U3882" s="5" t="s">
        <v>105</v>
      </c>
    </row>
    <row r="3883" spans="1:21">
      <c r="A3883" s="6" t="s">
        <v>87</v>
      </c>
      <c r="B3883" s="7">
        <v>1</v>
      </c>
      <c r="C3883" s="5">
        <v>4178</v>
      </c>
      <c r="D3883" s="5">
        <v>42</v>
      </c>
      <c r="E3883" s="8" t="s">
        <v>4981</v>
      </c>
      <c r="F3883" s="8">
        <v>421636</v>
      </c>
      <c r="G3883" s="5" t="s">
        <v>5202</v>
      </c>
      <c r="H3883" s="5" t="s">
        <v>5203</v>
      </c>
      <c r="I3883" s="6" t="s">
        <v>91</v>
      </c>
      <c r="J3883" s="6" t="s">
        <v>91</v>
      </c>
      <c r="K3883" s="6" t="s">
        <v>91</v>
      </c>
      <c r="L3883" s="6" t="s">
        <v>91</v>
      </c>
      <c r="M3883" s="5" t="s">
        <v>92</v>
      </c>
      <c r="N3883" s="6" t="s">
        <v>91</v>
      </c>
      <c r="O3883" s="6" t="s">
        <v>91</v>
      </c>
      <c r="P3883" s="6" t="s">
        <v>91</v>
      </c>
      <c r="Q3883" s="6" t="s">
        <v>91</v>
      </c>
      <c r="R3883" s="5">
        <v>1</v>
      </c>
      <c r="S3883" s="5">
        <v>0</v>
      </c>
      <c r="T3883" s="5" t="s">
        <v>93</v>
      </c>
      <c r="U3883" s="5" t="s">
        <v>105</v>
      </c>
    </row>
    <row r="3884" spans="1:21">
      <c r="A3884" s="6" t="s">
        <v>87</v>
      </c>
      <c r="B3884" s="7">
        <v>1</v>
      </c>
      <c r="C3884" s="5">
        <v>4179</v>
      </c>
      <c r="D3884" s="5">
        <v>42</v>
      </c>
      <c r="E3884" s="8" t="s">
        <v>5204</v>
      </c>
      <c r="F3884" s="8">
        <v>42163601</v>
      </c>
      <c r="G3884" s="5" t="s">
        <v>5205</v>
      </c>
      <c r="H3884" s="5" t="s">
        <v>221</v>
      </c>
      <c r="I3884" s="6" t="s">
        <v>91</v>
      </c>
      <c r="J3884" s="6" t="s">
        <v>91</v>
      </c>
      <c r="K3884" s="6" t="s">
        <v>91</v>
      </c>
      <c r="L3884" s="6" t="s">
        <v>91</v>
      </c>
      <c r="M3884" s="5" t="s">
        <v>92</v>
      </c>
      <c r="N3884" s="6" t="s">
        <v>91</v>
      </c>
      <c r="O3884" s="6" t="s">
        <v>91</v>
      </c>
      <c r="P3884" s="6" t="s">
        <v>91</v>
      </c>
      <c r="Q3884" s="6" t="s">
        <v>91</v>
      </c>
      <c r="R3884" s="5">
        <v>1</v>
      </c>
      <c r="S3884" s="5">
        <v>0</v>
      </c>
      <c r="T3884" s="5" t="s">
        <v>93</v>
      </c>
      <c r="U3884" s="5" t="s">
        <v>105</v>
      </c>
    </row>
    <row r="3885" spans="1:21">
      <c r="A3885" s="6" t="s">
        <v>87</v>
      </c>
      <c r="B3885" s="7">
        <v>1</v>
      </c>
      <c r="C3885" s="5">
        <v>4180</v>
      </c>
      <c r="D3885" s="5">
        <v>42</v>
      </c>
      <c r="E3885" s="8" t="s">
        <v>5204</v>
      </c>
      <c r="F3885" s="8">
        <v>42163602</v>
      </c>
      <c r="G3885" s="5" t="s">
        <v>5206</v>
      </c>
      <c r="H3885" s="5" t="s">
        <v>223</v>
      </c>
      <c r="I3885" s="6" t="s">
        <v>91</v>
      </c>
      <c r="J3885" s="6" t="s">
        <v>91</v>
      </c>
      <c r="K3885" s="6" t="s">
        <v>91</v>
      </c>
      <c r="L3885" s="6" t="s">
        <v>91</v>
      </c>
      <c r="M3885" s="5" t="s">
        <v>92</v>
      </c>
      <c r="N3885" s="6" t="s">
        <v>91</v>
      </c>
      <c r="O3885" s="6" t="s">
        <v>91</v>
      </c>
      <c r="P3885" s="6" t="s">
        <v>91</v>
      </c>
      <c r="Q3885" s="6" t="s">
        <v>91</v>
      </c>
      <c r="R3885" s="5">
        <v>1</v>
      </c>
      <c r="S3885" s="5">
        <v>0</v>
      </c>
      <c r="T3885" s="5" t="s">
        <v>93</v>
      </c>
      <c r="U3885" s="5" t="s">
        <v>105</v>
      </c>
    </row>
    <row r="3886" spans="1:21">
      <c r="A3886" s="6" t="s">
        <v>87</v>
      </c>
      <c r="B3886" s="7">
        <v>1</v>
      </c>
      <c r="C3886" s="5">
        <v>4181</v>
      </c>
      <c r="D3886" s="5">
        <v>42</v>
      </c>
      <c r="E3886" s="8" t="s">
        <v>5204</v>
      </c>
      <c r="F3886" s="8">
        <v>42163603</v>
      </c>
      <c r="G3886" s="5" t="s">
        <v>5207</v>
      </c>
      <c r="H3886" s="5" t="s">
        <v>225</v>
      </c>
      <c r="I3886" s="6" t="s">
        <v>91</v>
      </c>
      <c r="J3886" s="6" t="s">
        <v>91</v>
      </c>
      <c r="K3886" s="6" t="s">
        <v>91</v>
      </c>
      <c r="L3886" s="6" t="s">
        <v>91</v>
      </c>
      <c r="M3886" s="5" t="s">
        <v>92</v>
      </c>
      <c r="N3886" s="6" t="s">
        <v>91</v>
      </c>
      <c r="O3886" s="6" t="s">
        <v>91</v>
      </c>
      <c r="P3886" s="6" t="s">
        <v>91</v>
      </c>
      <c r="Q3886" s="6" t="s">
        <v>91</v>
      </c>
      <c r="R3886" s="5">
        <v>1</v>
      </c>
      <c r="S3886" s="5">
        <v>0</v>
      </c>
      <c r="T3886" s="5" t="s">
        <v>93</v>
      </c>
      <c r="U3886" s="5" t="s">
        <v>105</v>
      </c>
    </row>
    <row r="3887" spans="1:21">
      <c r="A3887" s="6" t="s">
        <v>87</v>
      </c>
      <c r="B3887" s="7">
        <v>1</v>
      </c>
      <c r="C3887" s="5">
        <v>4182</v>
      </c>
      <c r="D3887" s="5">
        <v>42</v>
      </c>
      <c r="E3887" s="8" t="s">
        <v>5204</v>
      </c>
      <c r="F3887" s="8">
        <v>42163604</v>
      </c>
      <c r="G3887" s="5" t="s">
        <v>5208</v>
      </c>
      <c r="H3887" s="5" t="s">
        <v>227</v>
      </c>
      <c r="I3887" s="6" t="s">
        <v>91</v>
      </c>
      <c r="J3887" s="6" t="s">
        <v>91</v>
      </c>
      <c r="K3887" s="6" t="s">
        <v>91</v>
      </c>
      <c r="L3887" s="6" t="s">
        <v>91</v>
      </c>
      <c r="M3887" s="5" t="s">
        <v>92</v>
      </c>
      <c r="N3887" s="6" t="s">
        <v>91</v>
      </c>
      <c r="O3887" s="6" t="s">
        <v>91</v>
      </c>
      <c r="P3887" s="6" t="s">
        <v>91</v>
      </c>
      <c r="Q3887" s="6" t="s">
        <v>91</v>
      </c>
      <c r="R3887" s="5">
        <v>1</v>
      </c>
      <c r="S3887" s="5">
        <v>0</v>
      </c>
      <c r="T3887" s="5" t="s">
        <v>93</v>
      </c>
      <c r="U3887" s="5" t="s">
        <v>105</v>
      </c>
    </row>
    <row r="3888" spans="1:21">
      <c r="A3888" s="6" t="s">
        <v>87</v>
      </c>
      <c r="B3888" s="7">
        <v>1</v>
      </c>
      <c r="C3888" s="5">
        <v>4183</v>
      </c>
      <c r="D3888" s="5">
        <v>42</v>
      </c>
      <c r="E3888" s="8" t="s">
        <v>4981</v>
      </c>
      <c r="F3888" s="8">
        <v>421637</v>
      </c>
      <c r="G3888" s="5" t="s">
        <v>5209</v>
      </c>
      <c r="H3888" s="5" t="s">
        <v>5210</v>
      </c>
      <c r="I3888" s="5">
        <v>10065501696</v>
      </c>
      <c r="J3888" s="6" t="s">
        <v>91</v>
      </c>
      <c r="K3888" s="6" t="s">
        <v>91</v>
      </c>
      <c r="L3888" s="6" t="s">
        <v>91</v>
      </c>
      <c r="M3888" s="5" t="s">
        <v>92</v>
      </c>
      <c r="N3888" s="6" t="s">
        <v>91</v>
      </c>
      <c r="O3888" s="6" t="s">
        <v>91</v>
      </c>
      <c r="P3888" s="6" t="s">
        <v>91</v>
      </c>
      <c r="Q3888" s="6" t="s">
        <v>91</v>
      </c>
      <c r="R3888" s="5">
        <v>1</v>
      </c>
      <c r="S3888" s="5">
        <v>0</v>
      </c>
      <c r="T3888" s="5" t="s">
        <v>93</v>
      </c>
      <c r="U3888" s="5" t="s">
        <v>105</v>
      </c>
    </row>
    <row r="3889" spans="1:21">
      <c r="A3889" s="6" t="s">
        <v>87</v>
      </c>
      <c r="B3889" s="7">
        <v>1</v>
      </c>
      <c r="C3889" s="5">
        <v>4184</v>
      </c>
      <c r="D3889" s="5">
        <v>42</v>
      </c>
      <c r="E3889" s="8" t="s">
        <v>5211</v>
      </c>
      <c r="F3889" s="8">
        <v>42163701</v>
      </c>
      <c r="G3889" s="5" t="s">
        <v>5212</v>
      </c>
      <c r="H3889" s="5" t="s">
        <v>221</v>
      </c>
      <c r="I3889" s="6" t="s">
        <v>91</v>
      </c>
      <c r="J3889" s="6" t="s">
        <v>91</v>
      </c>
      <c r="K3889" s="6" t="s">
        <v>91</v>
      </c>
      <c r="L3889" s="6" t="s">
        <v>91</v>
      </c>
      <c r="M3889" s="5" t="s">
        <v>92</v>
      </c>
      <c r="N3889" s="6" t="s">
        <v>91</v>
      </c>
      <c r="O3889" s="6" t="s">
        <v>91</v>
      </c>
      <c r="P3889" s="6" t="s">
        <v>91</v>
      </c>
      <c r="Q3889" s="6" t="s">
        <v>91</v>
      </c>
      <c r="R3889" s="5">
        <v>1</v>
      </c>
      <c r="S3889" s="5">
        <v>0</v>
      </c>
      <c r="T3889" s="5" t="s">
        <v>93</v>
      </c>
      <c r="U3889" s="5" t="s">
        <v>105</v>
      </c>
    </row>
    <row r="3890" spans="1:21">
      <c r="A3890" s="6" t="s">
        <v>87</v>
      </c>
      <c r="B3890" s="7">
        <v>1</v>
      </c>
      <c r="C3890" s="5">
        <v>4185</v>
      </c>
      <c r="D3890" s="5">
        <v>42</v>
      </c>
      <c r="E3890" s="8" t="s">
        <v>5211</v>
      </c>
      <c r="F3890" s="8">
        <v>42163702</v>
      </c>
      <c r="G3890" s="5" t="s">
        <v>5213</v>
      </c>
      <c r="H3890" s="5" t="s">
        <v>223</v>
      </c>
      <c r="I3890" s="6" t="s">
        <v>91</v>
      </c>
      <c r="J3890" s="6" t="s">
        <v>91</v>
      </c>
      <c r="K3890" s="6" t="s">
        <v>91</v>
      </c>
      <c r="L3890" s="6" t="s">
        <v>91</v>
      </c>
      <c r="M3890" s="5" t="s">
        <v>92</v>
      </c>
      <c r="N3890" s="6" t="s">
        <v>91</v>
      </c>
      <c r="O3890" s="6" t="s">
        <v>91</v>
      </c>
      <c r="P3890" s="6" t="s">
        <v>91</v>
      </c>
      <c r="Q3890" s="6" t="s">
        <v>91</v>
      </c>
      <c r="R3890" s="5">
        <v>1</v>
      </c>
      <c r="S3890" s="5">
        <v>0</v>
      </c>
      <c r="T3890" s="5" t="s">
        <v>93</v>
      </c>
      <c r="U3890" s="5" t="s">
        <v>105</v>
      </c>
    </row>
    <row r="3891" spans="1:21">
      <c r="A3891" s="6" t="s">
        <v>87</v>
      </c>
      <c r="B3891" s="7">
        <v>1</v>
      </c>
      <c r="C3891" s="5">
        <v>4186</v>
      </c>
      <c r="D3891" s="5">
        <v>42</v>
      </c>
      <c r="E3891" s="8" t="s">
        <v>5211</v>
      </c>
      <c r="F3891" s="8">
        <v>42163703</v>
      </c>
      <c r="G3891" s="5" t="s">
        <v>5214</v>
      </c>
      <c r="H3891" s="5" t="s">
        <v>225</v>
      </c>
      <c r="I3891" s="6" t="s">
        <v>91</v>
      </c>
      <c r="J3891" s="6" t="s">
        <v>91</v>
      </c>
      <c r="K3891" s="6" t="s">
        <v>91</v>
      </c>
      <c r="L3891" s="6" t="s">
        <v>91</v>
      </c>
      <c r="M3891" s="5" t="s">
        <v>92</v>
      </c>
      <c r="N3891" s="6" t="s">
        <v>91</v>
      </c>
      <c r="O3891" s="6" t="s">
        <v>91</v>
      </c>
      <c r="P3891" s="6" t="s">
        <v>91</v>
      </c>
      <c r="Q3891" s="6" t="s">
        <v>91</v>
      </c>
      <c r="R3891" s="5">
        <v>1</v>
      </c>
      <c r="S3891" s="5">
        <v>0</v>
      </c>
      <c r="T3891" s="5" t="s">
        <v>93</v>
      </c>
      <c r="U3891" s="5" t="s">
        <v>105</v>
      </c>
    </row>
    <row r="3892" spans="1:21">
      <c r="A3892" s="6" t="s">
        <v>87</v>
      </c>
      <c r="B3892" s="7">
        <v>1</v>
      </c>
      <c r="C3892" s="5">
        <v>4187</v>
      </c>
      <c r="D3892" s="5">
        <v>42</v>
      </c>
      <c r="E3892" s="8" t="s">
        <v>5211</v>
      </c>
      <c r="F3892" s="8">
        <v>42163704</v>
      </c>
      <c r="G3892" s="5" t="s">
        <v>5215</v>
      </c>
      <c r="H3892" s="5" t="s">
        <v>227</v>
      </c>
      <c r="I3892" s="6" t="s">
        <v>91</v>
      </c>
      <c r="J3892" s="6" t="s">
        <v>91</v>
      </c>
      <c r="K3892" s="6" t="s">
        <v>91</v>
      </c>
      <c r="L3892" s="6" t="s">
        <v>91</v>
      </c>
      <c r="M3892" s="5" t="s">
        <v>92</v>
      </c>
      <c r="N3892" s="6" t="s">
        <v>91</v>
      </c>
      <c r="O3892" s="6" t="s">
        <v>91</v>
      </c>
      <c r="P3892" s="6" t="s">
        <v>91</v>
      </c>
      <c r="Q3892" s="6" t="s">
        <v>91</v>
      </c>
      <c r="R3892" s="5">
        <v>1</v>
      </c>
      <c r="S3892" s="5">
        <v>0</v>
      </c>
      <c r="T3892" s="5" t="s">
        <v>93</v>
      </c>
      <c r="U3892" s="5" t="s">
        <v>105</v>
      </c>
    </row>
    <row r="3893" spans="1:21">
      <c r="A3893" s="6" t="s">
        <v>87</v>
      </c>
      <c r="B3893" s="7">
        <v>1</v>
      </c>
      <c r="C3893" s="5">
        <v>4188</v>
      </c>
      <c r="D3893" s="5">
        <v>42</v>
      </c>
      <c r="E3893" s="8" t="s">
        <v>4981</v>
      </c>
      <c r="F3893" s="8">
        <v>421638</v>
      </c>
      <c r="G3893" s="5" t="s">
        <v>5216</v>
      </c>
      <c r="H3893" s="5" t="s">
        <v>5217</v>
      </c>
      <c r="I3893" s="5">
        <v>10065506304</v>
      </c>
      <c r="J3893" s="6" t="s">
        <v>91</v>
      </c>
      <c r="K3893" s="6" t="s">
        <v>91</v>
      </c>
      <c r="L3893" s="6" t="s">
        <v>91</v>
      </c>
      <c r="M3893" s="5" t="s">
        <v>92</v>
      </c>
      <c r="N3893" s="6" t="s">
        <v>91</v>
      </c>
      <c r="O3893" s="6" t="s">
        <v>91</v>
      </c>
      <c r="P3893" s="6" t="s">
        <v>91</v>
      </c>
      <c r="Q3893" s="6" t="s">
        <v>91</v>
      </c>
      <c r="R3893" s="5">
        <v>1</v>
      </c>
      <c r="S3893" s="5">
        <v>0</v>
      </c>
      <c r="T3893" s="5" t="s">
        <v>93</v>
      </c>
      <c r="U3893" s="5" t="s">
        <v>105</v>
      </c>
    </row>
    <row r="3894" spans="1:21">
      <c r="A3894" s="6" t="s">
        <v>87</v>
      </c>
      <c r="B3894" s="7">
        <v>1</v>
      </c>
      <c r="C3894" s="5">
        <v>4189</v>
      </c>
      <c r="D3894" s="5">
        <v>42</v>
      </c>
      <c r="E3894" s="8" t="s">
        <v>5218</v>
      </c>
      <c r="F3894" s="8">
        <v>42163801</v>
      </c>
      <c r="G3894" s="5" t="s">
        <v>5219</v>
      </c>
      <c r="H3894" s="5" t="s">
        <v>221</v>
      </c>
      <c r="I3894" s="6" t="s">
        <v>91</v>
      </c>
      <c r="J3894" s="6" t="s">
        <v>91</v>
      </c>
      <c r="K3894" s="6" t="s">
        <v>91</v>
      </c>
      <c r="L3894" s="6" t="s">
        <v>91</v>
      </c>
      <c r="M3894" s="5" t="s">
        <v>92</v>
      </c>
      <c r="N3894" s="6" t="s">
        <v>91</v>
      </c>
      <c r="O3894" s="6" t="s">
        <v>91</v>
      </c>
      <c r="P3894" s="6" t="s">
        <v>91</v>
      </c>
      <c r="Q3894" s="6" t="s">
        <v>91</v>
      </c>
      <c r="R3894" s="5">
        <v>1</v>
      </c>
      <c r="S3894" s="5">
        <v>0</v>
      </c>
      <c r="T3894" s="5" t="s">
        <v>93</v>
      </c>
      <c r="U3894" s="5" t="s">
        <v>105</v>
      </c>
    </row>
    <row r="3895" spans="1:21">
      <c r="A3895" s="6" t="s">
        <v>87</v>
      </c>
      <c r="B3895" s="7">
        <v>1</v>
      </c>
      <c r="C3895" s="5">
        <v>4190</v>
      </c>
      <c r="D3895" s="5">
        <v>42</v>
      </c>
      <c r="E3895" s="8" t="s">
        <v>5218</v>
      </c>
      <c r="F3895" s="8">
        <v>42163802</v>
      </c>
      <c r="G3895" s="5" t="s">
        <v>5220</v>
      </c>
      <c r="H3895" s="5" t="s">
        <v>223</v>
      </c>
      <c r="I3895" s="6" t="s">
        <v>91</v>
      </c>
      <c r="J3895" s="6" t="s">
        <v>91</v>
      </c>
      <c r="K3895" s="6" t="s">
        <v>91</v>
      </c>
      <c r="L3895" s="6" t="s">
        <v>91</v>
      </c>
      <c r="M3895" s="5" t="s">
        <v>92</v>
      </c>
      <c r="N3895" s="6" t="s">
        <v>91</v>
      </c>
      <c r="O3895" s="6" t="s">
        <v>91</v>
      </c>
      <c r="P3895" s="6" t="s">
        <v>91</v>
      </c>
      <c r="Q3895" s="6" t="s">
        <v>91</v>
      </c>
      <c r="R3895" s="5">
        <v>1</v>
      </c>
      <c r="S3895" s="5">
        <v>0</v>
      </c>
      <c r="T3895" s="5" t="s">
        <v>93</v>
      </c>
      <c r="U3895" s="5" t="s">
        <v>105</v>
      </c>
    </row>
    <row r="3896" spans="1:21">
      <c r="A3896" s="6" t="s">
        <v>87</v>
      </c>
      <c r="B3896" s="7">
        <v>1</v>
      </c>
      <c r="C3896" s="5">
        <v>4191</v>
      </c>
      <c r="D3896" s="5">
        <v>42</v>
      </c>
      <c r="E3896" s="8" t="s">
        <v>5218</v>
      </c>
      <c r="F3896" s="8">
        <v>42163803</v>
      </c>
      <c r="G3896" s="5" t="s">
        <v>5221</v>
      </c>
      <c r="H3896" s="5" t="s">
        <v>225</v>
      </c>
      <c r="I3896" s="6" t="s">
        <v>91</v>
      </c>
      <c r="J3896" s="6" t="s">
        <v>91</v>
      </c>
      <c r="K3896" s="6" t="s">
        <v>91</v>
      </c>
      <c r="L3896" s="6" t="s">
        <v>91</v>
      </c>
      <c r="M3896" s="5" t="s">
        <v>92</v>
      </c>
      <c r="N3896" s="6" t="s">
        <v>91</v>
      </c>
      <c r="O3896" s="6" t="s">
        <v>91</v>
      </c>
      <c r="P3896" s="6" t="s">
        <v>91</v>
      </c>
      <c r="Q3896" s="6" t="s">
        <v>91</v>
      </c>
      <c r="R3896" s="5">
        <v>1</v>
      </c>
      <c r="S3896" s="5">
        <v>0</v>
      </c>
      <c r="T3896" s="5" t="s">
        <v>93</v>
      </c>
      <c r="U3896" s="5" t="s">
        <v>105</v>
      </c>
    </row>
    <row r="3897" spans="1:21">
      <c r="A3897" s="6" t="s">
        <v>87</v>
      </c>
      <c r="B3897" s="7">
        <v>1</v>
      </c>
      <c r="C3897" s="5">
        <v>4192</v>
      </c>
      <c r="D3897" s="5">
        <v>42</v>
      </c>
      <c r="E3897" s="8" t="s">
        <v>5218</v>
      </c>
      <c r="F3897" s="8">
        <v>42163804</v>
      </c>
      <c r="G3897" s="5" t="s">
        <v>5222</v>
      </c>
      <c r="H3897" s="5" t="s">
        <v>227</v>
      </c>
      <c r="I3897" s="6" t="s">
        <v>91</v>
      </c>
      <c r="J3897" s="6" t="s">
        <v>91</v>
      </c>
      <c r="K3897" s="6" t="s">
        <v>91</v>
      </c>
      <c r="L3897" s="6" t="s">
        <v>91</v>
      </c>
      <c r="M3897" s="5" t="s">
        <v>92</v>
      </c>
      <c r="N3897" s="6" t="s">
        <v>91</v>
      </c>
      <c r="O3897" s="6" t="s">
        <v>91</v>
      </c>
      <c r="P3897" s="6" t="s">
        <v>91</v>
      </c>
      <c r="Q3897" s="6" t="s">
        <v>91</v>
      </c>
      <c r="R3897" s="5">
        <v>1</v>
      </c>
      <c r="S3897" s="5">
        <v>0</v>
      </c>
      <c r="T3897" s="5" t="s">
        <v>93</v>
      </c>
      <c r="U3897" s="5" t="s">
        <v>105</v>
      </c>
    </row>
    <row r="3898" spans="1:21">
      <c r="A3898" s="6" t="s">
        <v>87</v>
      </c>
      <c r="B3898" s="7">
        <v>1</v>
      </c>
      <c r="C3898" s="5">
        <v>4193</v>
      </c>
      <c r="D3898" s="5">
        <v>42</v>
      </c>
      <c r="E3898" s="8" t="s">
        <v>4981</v>
      </c>
      <c r="F3898" s="8">
        <v>421639</v>
      </c>
      <c r="G3898" s="5" t="s">
        <v>5223</v>
      </c>
      <c r="H3898" s="5" t="s">
        <v>5224</v>
      </c>
      <c r="I3898" s="5">
        <v>10065506452</v>
      </c>
      <c r="J3898" s="6" t="s">
        <v>91</v>
      </c>
      <c r="K3898" s="6" t="s">
        <v>91</v>
      </c>
      <c r="L3898" s="6" t="s">
        <v>91</v>
      </c>
      <c r="M3898" s="5" t="s">
        <v>92</v>
      </c>
      <c r="N3898" s="6" t="s">
        <v>91</v>
      </c>
      <c r="O3898" s="6" t="s">
        <v>91</v>
      </c>
      <c r="P3898" s="6" t="s">
        <v>91</v>
      </c>
      <c r="Q3898" s="6" t="s">
        <v>91</v>
      </c>
      <c r="R3898" s="5">
        <v>1</v>
      </c>
      <c r="S3898" s="5">
        <v>0</v>
      </c>
      <c r="T3898" s="5" t="s">
        <v>93</v>
      </c>
      <c r="U3898" s="5" t="s">
        <v>105</v>
      </c>
    </row>
    <row r="3899" spans="1:21">
      <c r="A3899" s="6" t="s">
        <v>87</v>
      </c>
      <c r="B3899" s="7">
        <v>1</v>
      </c>
      <c r="C3899" s="5">
        <v>4194</v>
      </c>
      <c r="D3899" s="5">
        <v>42</v>
      </c>
      <c r="E3899" s="8" t="s">
        <v>5225</v>
      </c>
      <c r="F3899" s="8">
        <v>42163901</v>
      </c>
      <c r="G3899" s="5" t="s">
        <v>5226</v>
      </c>
      <c r="H3899" s="5" t="s">
        <v>221</v>
      </c>
      <c r="I3899" s="6" t="s">
        <v>91</v>
      </c>
      <c r="J3899" s="6" t="s">
        <v>91</v>
      </c>
      <c r="K3899" s="6" t="s">
        <v>91</v>
      </c>
      <c r="L3899" s="6" t="s">
        <v>91</v>
      </c>
      <c r="M3899" s="5" t="s">
        <v>92</v>
      </c>
      <c r="N3899" s="6" t="s">
        <v>91</v>
      </c>
      <c r="O3899" s="6" t="s">
        <v>91</v>
      </c>
      <c r="P3899" s="6" t="s">
        <v>91</v>
      </c>
      <c r="Q3899" s="6" t="s">
        <v>91</v>
      </c>
      <c r="R3899" s="5">
        <v>1</v>
      </c>
      <c r="S3899" s="5">
        <v>0</v>
      </c>
      <c r="T3899" s="5" t="s">
        <v>93</v>
      </c>
      <c r="U3899" s="5" t="s">
        <v>105</v>
      </c>
    </row>
    <row r="3900" spans="1:21">
      <c r="A3900" s="6" t="s">
        <v>87</v>
      </c>
      <c r="B3900" s="7">
        <v>1</v>
      </c>
      <c r="C3900" s="5">
        <v>4195</v>
      </c>
      <c r="D3900" s="5">
        <v>42</v>
      </c>
      <c r="E3900" s="8" t="s">
        <v>5225</v>
      </c>
      <c r="F3900" s="8">
        <v>42163902</v>
      </c>
      <c r="G3900" s="5" t="s">
        <v>5227</v>
      </c>
      <c r="H3900" s="5" t="s">
        <v>223</v>
      </c>
      <c r="I3900" s="6" t="s">
        <v>91</v>
      </c>
      <c r="J3900" s="6" t="s">
        <v>91</v>
      </c>
      <c r="K3900" s="6" t="s">
        <v>91</v>
      </c>
      <c r="L3900" s="6" t="s">
        <v>91</v>
      </c>
      <c r="M3900" s="5" t="s">
        <v>92</v>
      </c>
      <c r="N3900" s="6" t="s">
        <v>91</v>
      </c>
      <c r="O3900" s="6" t="s">
        <v>91</v>
      </c>
      <c r="P3900" s="6" t="s">
        <v>91</v>
      </c>
      <c r="Q3900" s="6" t="s">
        <v>91</v>
      </c>
      <c r="R3900" s="5">
        <v>1</v>
      </c>
      <c r="S3900" s="5">
        <v>0</v>
      </c>
      <c r="T3900" s="5" t="s">
        <v>93</v>
      </c>
      <c r="U3900" s="5" t="s">
        <v>105</v>
      </c>
    </row>
    <row r="3901" spans="1:21">
      <c r="A3901" s="6" t="s">
        <v>87</v>
      </c>
      <c r="B3901" s="7">
        <v>1</v>
      </c>
      <c r="C3901" s="5">
        <v>4196</v>
      </c>
      <c r="D3901" s="5">
        <v>42</v>
      </c>
      <c r="E3901" s="8" t="s">
        <v>5225</v>
      </c>
      <c r="F3901" s="8">
        <v>42163903</v>
      </c>
      <c r="G3901" s="5" t="s">
        <v>5228</v>
      </c>
      <c r="H3901" s="5" t="s">
        <v>225</v>
      </c>
      <c r="I3901" s="6" t="s">
        <v>91</v>
      </c>
      <c r="J3901" s="6" t="s">
        <v>91</v>
      </c>
      <c r="K3901" s="6" t="s">
        <v>91</v>
      </c>
      <c r="L3901" s="6" t="s">
        <v>91</v>
      </c>
      <c r="M3901" s="5" t="s">
        <v>92</v>
      </c>
      <c r="N3901" s="6" t="s">
        <v>91</v>
      </c>
      <c r="O3901" s="6" t="s">
        <v>91</v>
      </c>
      <c r="P3901" s="6" t="s">
        <v>91</v>
      </c>
      <c r="Q3901" s="6" t="s">
        <v>91</v>
      </c>
      <c r="R3901" s="5">
        <v>1</v>
      </c>
      <c r="S3901" s="5">
        <v>0</v>
      </c>
      <c r="T3901" s="5" t="s">
        <v>93</v>
      </c>
      <c r="U3901" s="5" t="s">
        <v>105</v>
      </c>
    </row>
    <row r="3902" spans="1:21">
      <c r="A3902" s="6" t="s">
        <v>87</v>
      </c>
      <c r="B3902" s="7">
        <v>1</v>
      </c>
      <c r="C3902" s="5">
        <v>4197</v>
      </c>
      <c r="D3902" s="5">
        <v>42</v>
      </c>
      <c r="E3902" s="8" t="s">
        <v>5225</v>
      </c>
      <c r="F3902" s="8">
        <v>42163904</v>
      </c>
      <c r="G3902" s="5" t="s">
        <v>5229</v>
      </c>
      <c r="H3902" s="5" t="s">
        <v>227</v>
      </c>
      <c r="I3902" s="6" t="s">
        <v>91</v>
      </c>
      <c r="J3902" s="6" t="s">
        <v>91</v>
      </c>
      <c r="K3902" s="6" t="s">
        <v>91</v>
      </c>
      <c r="L3902" s="6" t="s">
        <v>91</v>
      </c>
      <c r="M3902" s="5" t="s">
        <v>92</v>
      </c>
      <c r="N3902" s="6" t="s">
        <v>91</v>
      </c>
      <c r="O3902" s="6" t="s">
        <v>91</v>
      </c>
      <c r="P3902" s="6" t="s">
        <v>91</v>
      </c>
      <c r="Q3902" s="6" t="s">
        <v>91</v>
      </c>
      <c r="R3902" s="5">
        <v>1</v>
      </c>
      <c r="S3902" s="5">
        <v>0</v>
      </c>
      <c r="T3902" s="5" t="s">
        <v>93</v>
      </c>
      <c r="U3902" s="5" t="s">
        <v>105</v>
      </c>
    </row>
    <row r="3903" spans="1:21">
      <c r="A3903" s="6" t="s">
        <v>87</v>
      </c>
      <c r="B3903" s="7">
        <v>1</v>
      </c>
      <c r="C3903" s="5">
        <v>4198</v>
      </c>
      <c r="D3903" s="5">
        <v>42</v>
      </c>
      <c r="E3903" s="8" t="s">
        <v>4981</v>
      </c>
      <c r="F3903" s="8">
        <v>421640</v>
      </c>
      <c r="G3903" s="5" t="s">
        <v>5230</v>
      </c>
      <c r="H3903" s="5" t="s">
        <v>5231</v>
      </c>
      <c r="I3903" s="5">
        <v>10065506426</v>
      </c>
      <c r="J3903" s="6" t="s">
        <v>91</v>
      </c>
      <c r="K3903" s="6" t="s">
        <v>91</v>
      </c>
      <c r="L3903" s="6" t="s">
        <v>91</v>
      </c>
      <c r="M3903" s="5" t="s">
        <v>92</v>
      </c>
      <c r="N3903" s="6" t="s">
        <v>91</v>
      </c>
      <c r="O3903" s="6" t="s">
        <v>91</v>
      </c>
      <c r="P3903" s="6" t="s">
        <v>91</v>
      </c>
      <c r="Q3903" s="6" t="s">
        <v>91</v>
      </c>
      <c r="R3903" s="5">
        <v>1</v>
      </c>
      <c r="S3903" s="5">
        <v>0</v>
      </c>
      <c r="T3903" s="5" t="s">
        <v>93</v>
      </c>
      <c r="U3903" s="5" t="s">
        <v>105</v>
      </c>
    </row>
    <row r="3904" spans="1:21">
      <c r="A3904" s="6" t="s">
        <v>87</v>
      </c>
      <c r="B3904" s="7">
        <v>1</v>
      </c>
      <c r="C3904" s="5">
        <v>4199</v>
      </c>
      <c r="D3904" s="5">
        <v>42</v>
      </c>
      <c r="E3904" s="8" t="s">
        <v>5232</v>
      </c>
      <c r="F3904" s="8">
        <v>42164001</v>
      </c>
      <c r="G3904" s="5" t="s">
        <v>5233</v>
      </c>
      <c r="H3904" s="5" t="s">
        <v>221</v>
      </c>
      <c r="I3904" s="6" t="s">
        <v>91</v>
      </c>
      <c r="J3904" s="6" t="s">
        <v>91</v>
      </c>
      <c r="K3904" s="6" t="s">
        <v>91</v>
      </c>
      <c r="L3904" s="6" t="s">
        <v>91</v>
      </c>
      <c r="M3904" s="5" t="s">
        <v>92</v>
      </c>
      <c r="N3904" s="6" t="s">
        <v>91</v>
      </c>
      <c r="O3904" s="6" t="s">
        <v>91</v>
      </c>
      <c r="P3904" s="6" t="s">
        <v>91</v>
      </c>
      <c r="Q3904" s="6" t="s">
        <v>91</v>
      </c>
      <c r="R3904" s="5">
        <v>1</v>
      </c>
      <c r="S3904" s="5">
        <v>0</v>
      </c>
      <c r="T3904" s="5" t="s">
        <v>93</v>
      </c>
      <c r="U3904" s="5" t="s">
        <v>105</v>
      </c>
    </row>
    <row r="3905" spans="1:21">
      <c r="A3905" s="6" t="s">
        <v>87</v>
      </c>
      <c r="B3905" s="7">
        <v>1</v>
      </c>
      <c r="C3905" s="5">
        <v>4200</v>
      </c>
      <c r="D3905" s="5">
        <v>42</v>
      </c>
      <c r="E3905" s="8" t="s">
        <v>5232</v>
      </c>
      <c r="F3905" s="8">
        <v>42164002</v>
      </c>
      <c r="G3905" s="5" t="s">
        <v>5234</v>
      </c>
      <c r="H3905" s="5" t="s">
        <v>223</v>
      </c>
      <c r="I3905" s="6" t="s">
        <v>91</v>
      </c>
      <c r="J3905" s="6" t="s">
        <v>91</v>
      </c>
      <c r="K3905" s="6" t="s">
        <v>91</v>
      </c>
      <c r="L3905" s="6" t="s">
        <v>91</v>
      </c>
      <c r="M3905" s="5" t="s">
        <v>92</v>
      </c>
      <c r="N3905" s="6" t="s">
        <v>91</v>
      </c>
      <c r="O3905" s="6" t="s">
        <v>91</v>
      </c>
      <c r="P3905" s="6" t="s">
        <v>91</v>
      </c>
      <c r="Q3905" s="6" t="s">
        <v>91</v>
      </c>
      <c r="R3905" s="5">
        <v>1</v>
      </c>
      <c r="S3905" s="5">
        <v>0</v>
      </c>
      <c r="T3905" s="5" t="s">
        <v>93</v>
      </c>
      <c r="U3905" s="5" t="s">
        <v>105</v>
      </c>
    </row>
    <row r="3906" spans="1:21">
      <c r="A3906" s="6" t="s">
        <v>87</v>
      </c>
      <c r="B3906" s="7">
        <v>1</v>
      </c>
      <c r="C3906" s="5">
        <v>4201</v>
      </c>
      <c r="D3906" s="5">
        <v>42</v>
      </c>
      <c r="E3906" s="8" t="s">
        <v>5232</v>
      </c>
      <c r="F3906" s="8">
        <v>42164003</v>
      </c>
      <c r="G3906" s="5" t="s">
        <v>5235</v>
      </c>
      <c r="H3906" s="5" t="s">
        <v>225</v>
      </c>
      <c r="I3906" s="6" t="s">
        <v>91</v>
      </c>
      <c r="J3906" s="6" t="s">
        <v>91</v>
      </c>
      <c r="K3906" s="6" t="s">
        <v>91</v>
      </c>
      <c r="L3906" s="6" t="s">
        <v>91</v>
      </c>
      <c r="M3906" s="5" t="s">
        <v>92</v>
      </c>
      <c r="N3906" s="6" t="s">
        <v>91</v>
      </c>
      <c r="O3906" s="6" t="s">
        <v>91</v>
      </c>
      <c r="P3906" s="6" t="s">
        <v>91</v>
      </c>
      <c r="Q3906" s="6" t="s">
        <v>91</v>
      </c>
      <c r="R3906" s="5">
        <v>1</v>
      </c>
      <c r="S3906" s="5">
        <v>0</v>
      </c>
      <c r="T3906" s="5" t="s">
        <v>93</v>
      </c>
      <c r="U3906" s="5" t="s">
        <v>105</v>
      </c>
    </row>
    <row r="3907" spans="1:21">
      <c r="A3907" s="6" t="s">
        <v>87</v>
      </c>
      <c r="B3907" s="7">
        <v>1</v>
      </c>
      <c r="C3907" s="5">
        <v>4202</v>
      </c>
      <c r="D3907" s="5">
        <v>42</v>
      </c>
      <c r="E3907" s="8" t="s">
        <v>5232</v>
      </c>
      <c r="F3907" s="8">
        <v>42164004</v>
      </c>
      <c r="G3907" s="5" t="s">
        <v>5236</v>
      </c>
      <c r="H3907" s="5" t="s">
        <v>227</v>
      </c>
      <c r="I3907" s="6" t="s">
        <v>91</v>
      </c>
      <c r="J3907" s="6" t="s">
        <v>91</v>
      </c>
      <c r="K3907" s="6" t="s">
        <v>91</v>
      </c>
      <c r="L3907" s="6" t="s">
        <v>91</v>
      </c>
      <c r="M3907" s="5" t="s">
        <v>92</v>
      </c>
      <c r="N3907" s="6" t="s">
        <v>91</v>
      </c>
      <c r="O3907" s="6" t="s">
        <v>91</v>
      </c>
      <c r="P3907" s="6" t="s">
        <v>91</v>
      </c>
      <c r="Q3907" s="6" t="s">
        <v>91</v>
      </c>
      <c r="R3907" s="5">
        <v>1</v>
      </c>
      <c r="S3907" s="5">
        <v>0</v>
      </c>
      <c r="T3907" s="5" t="s">
        <v>93</v>
      </c>
      <c r="U3907" s="5" t="s">
        <v>105</v>
      </c>
    </row>
    <row r="3908" spans="1:21">
      <c r="A3908" s="6" t="s">
        <v>87</v>
      </c>
      <c r="B3908" s="7">
        <v>1</v>
      </c>
      <c r="C3908" s="5">
        <v>4203</v>
      </c>
      <c r="D3908" s="5">
        <v>42</v>
      </c>
      <c r="E3908" s="8" t="s">
        <v>4981</v>
      </c>
      <c r="F3908" s="8">
        <v>421641</v>
      </c>
      <c r="G3908" s="5" t="s">
        <v>5237</v>
      </c>
      <c r="H3908" s="5" t="s">
        <v>5238</v>
      </c>
      <c r="I3908" s="5">
        <v>10065505927</v>
      </c>
      <c r="J3908" s="6" t="s">
        <v>91</v>
      </c>
      <c r="K3908" s="6" t="s">
        <v>91</v>
      </c>
      <c r="L3908" s="6" t="s">
        <v>91</v>
      </c>
      <c r="M3908" s="5" t="s">
        <v>92</v>
      </c>
      <c r="N3908" s="6" t="s">
        <v>91</v>
      </c>
      <c r="O3908" s="6" t="s">
        <v>91</v>
      </c>
      <c r="P3908" s="6" t="s">
        <v>91</v>
      </c>
      <c r="Q3908" s="6" t="s">
        <v>91</v>
      </c>
      <c r="R3908" s="5">
        <v>1</v>
      </c>
      <c r="S3908" s="5">
        <v>0</v>
      </c>
      <c r="T3908" s="5" t="s">
        <v>93</v>
      </c>
      <c r="U3908" s="5" t="s">
        <v>105</v>
      </c>
    </row>
    <row r="3909" spans="1:21">
      <c r="A3909" s="6" t="s">
        <v>87</v>
      </c>
      <c r="B3909" s="7">
        <v>1</v>
      </c>
      <c r="C3909" s="5">
        <v>4204</v>
      </c>
      <c r="D3909" s="5">
        <v>42</v>
      </c>
      <c r="E3909" s="8" t="s">
        <v>5239</v>
      </c>
      <c r="F3909" s="8">
        <v>42164101</v>
      </c>
      <c r="G3909" s="5" t="s">
        <v>5240</v>
      </c>
      <c r="H3909" s="5" t="s">
        <v>221</v>
      </c>
      <c r="I3909" s="6" t="s">
        <v>91</v>
      </c>
      <c r="J3909" s="6" t="s">
        <v>91</v>
      </c>
      <c r="K3909" s="6" t="s">
        <v>91</v>
      </c>
      <c r="L3909" s="6" t="s">
        <v>91</v>
      </c>
      <c r="M3909" s="5" t="s">
        <v>92</v>
      </c>
      <c r="N3909" s="6" t="s">
        <v>91</v>
      </c>
      <c r="O3909" s="6" t="s">
        <v>91</v>
      </c>
      <c r="P3909" s="6" t="s">
        <v>91</v>
      </c>
      <c r="Q3909" s="6" t="s">
        <v>91</v>
      </c>
      <c r="R3909" s="5">
        <v>1</v>
      </c>
      <c r="S3909" s="5">
        <v>0</v>
      </c>
      <c r="T3909" s="5" t="s">
        <v>93</v>
      </c>
      <c r="U3909" s="5" t="s">
        <v>105</v>
      </c>
    </row>
    <row r="3910" spans="1:21">
      <c r="A3910" s="6" t="s">
        <v>87</v>
      </c>
      <c r="B3910" s="7">
        <v>1</v>
      </c>
      <c r="C3910" s="5">
        <v>4205</v>
      </c>
      <c r="D3910" s="5">
        <v>42</v>
      </c>
      <c r="E3910" s="8" t="s">
        <v>5239</v>
      </c>
      <c r="F3910" s="8">
        <v>42164102</v>
      </c>
      <c r="G3910" s="5" t="s">
        <v>5241</v>
      </c>
      <c r="H3910" s="5" t="s">
        <v>223</v>
      </c>
      <c r="I3910" s="6" t="s">
        <v>91</v>
      </c>
      <c r="J3910" s="6" t="s">
        <v>91</v>
      </c>
      <c r="K3910" s="6" t="s">
        <v>91</v>
      </c>
      <c r="L3910" s="6" t="s">
        <v>91</v>
      </c>
      <c r="M3910" s="5" t="s">
        <v>92</v>
      </c>
      <c r="N3910" s="6" t="s">
        <v>91</v>
      </c>
      <c r="O3910" s="6" t="s">
        <v>91</v>
      </c>
      <c r="P3910" s="6" t="s">
        <v>91</v>
      </c>
      <c r="Q3910" s="6" t="s">
        <v>91</v>
      </c>
      <c r="R3910" s="5">
        <v>1</v>
      </c>
      <c r="S3910" s="5">
        <v>0</v>
      </c>
      <c r="T3910" s="5" t="s">
        <v>93</v>
      </c>
      <c r="U3910" s="5" t="s">
        <v>105</v>
      </c>
    </row>
    <row r="3911" spans="1:21">
      <c r="A3911" s="6" t="s">
        <v>87</v>
      </c>
      <c r="B3911" s="7">
        <v>1</v>
      </c>
      <c r="C3911" s="5">
        <v>4206</v>
      </c>
      <c r="D3911" s="5">
        <v>42</v>
      </c>
      <c r="E3911" s="8" t="s">
        <v>5239</v>
      </c>
      <c r="F3911" s="8">
        <v>42164103</v>
      </c>
      <c r="G3911" s="5" t="s">
        <v>5242</v>
      </c>
      <c r="H3911" s="5" t="s">
        <v>225</v>
      </c>
      <c r="I3911" s="6" t="s">
        <v>91</v>
      </c>
      <c r="J3911" s="6" t="s">
        <v>91</v>
      </c>
      <c r="K3911" s="6" t="s">
        <v>91</v>
      </c>
      <c r="L3911" s="6" t="s">
        <v>91</v>
      </c>
      <c r="M3911" s="5" t="s">
        <v>92</v>
      </c>
      <c r="N3911" s="6" t="s">
        <v>91</v>
      </c>
      <c r="O3911" s="6" t="s">
        <v>91</v>
      </c>
      <c r="P3911" s="6" t="s">
        <v>91</v>
      </c>
      <c r="Q3911" s="6" t="s">
        <v>91</v>
      </c>
      <c r="R3911" s="5">
        <v>1</v>
      </c>
      <c r="S3911" s="5">
        <v>0</v>
      </c>
      <c r="T3911" s="5" t="s">
        <v>93</v>
      </c>
      <c r="U3911" s="5" t="s">
        <v>105</v>
      </c>
    </row>
    <row r="3912" spans="1:21">
      <c r="A3912" s="6" t="s">
        <v>87</v>
      </c>
      <c r="B3912" s="7">
        <v>1</v>
      </c>
      <c r="C3912" s="5">
        <v>4207</v>
      </c>
      <c r="D3912" s="5">
        <v>42</v>
      </c>
      <c r="E3912" s="8" t="s">
        <v>5239</v>
      </c>
      <c r="F3912" s="8">
        <v>42164104</v>
      </c>
      <c r="G3912" s="5" t="s">
        <v>5243</v>
      </c>
      <c r="H3912" s="5" t="s">
        <v>227</v>
      </c>
      <c r="I3912" s="6" t="s">
        <v>91</v>
      </c>
      <c r="J3912" s="6" t="s">
        <v>91</v>
      </c>
      <c r="K3912" s="6" t="s">
        <v>91</v>
      </c>
      <c r="L3912" s="6" t="s">
        <v>91</v>
      </c>
      <c r="M3912" s="5" t="s">
        <v>92</v>
      </c>
      <c r="N3912" s="6" t="s">
        <v>91</v>
      </c>
      <c r="O3912" s="6" t="s">
        <v>91</v>
      </c>
      <c r="P3912" s="6" t="s">
        <v>91</v>
      </c>
      <c r="Q3912" s="6" t="s">
        <v>91</v>
      </c>
      <c r="R3912" s="5">
        <v>1</v>
      </c>
      <c r="S3912" s="5">
        <v>0</v>
      </c>
      <c r="T3912" s="5" t="s">
        <v>93</v>
      </c>
      <c r="U3912" s="5" t="s">
        <v>105</v>
      </c>
    </row>
    <row r="3913" spans="1:21">
      <c r="A3913" s="6" t="s">
        <v>87</v>
      </c>
      <c r="B3913" s="7">
        <v>1</v>
      </c>
      <c r="C3913" s="5">
        <v>4208</v>
      </c>
      <c r="D3913" s="5">
        <v>42</v>
      </c>
      <c r="E3913" s="8" t="s">
        <v>4981</v>
      </c>
      <c r="F3913" s="8">
        <v>421642</v>
      </c>
      <c r="G3913" s="5" t="s">
        <v>5244</v>
      </c>
      <c r="H3913" s="5" t="s">
        <v>5245</v>
      </c>
      <c r="I3913" s="5">
        <v>10065506121</v>
      </c>
      <c r="J3913" s="6" t="s">
        <v>91</v>
      </c>
      <c r="K3913" s="6" t="s">
        <v>91</v>
      </c>
      <c r="L3913" s="6" t="s">
        <v>91</v>
      </c>
      <c r="M3913" s="5" t="s">
        <v>92</v>
      </c>
      <c r="N3913" s="6" t="s">
        <v>91</v>
      </c>
      <c r="O3913" s="6" t="s">
        <v>91</v>
      </c>
      <c r="P3913" s="6" t="s">
        <v>91</v>
      </c>
      <c r="Q3913" s="6" t="s">
        <v>91</v>
      </c>
      <c r="R3913" s="5">
        <v>1</v>
      </c>
      <c r="S3913" s="5">
        <v>0</v>
      </c>
      <c r="T3913" s="5" t="s">
        <v>93</v>
      </c>
      <c r="U3913" s="5" t="s">
        <v>105</v>
      </c>
    </row>
    <row r="3914" spans="1:21">
      <c r="A3914" s="6" t="s">
        <v>87</v>
      </c>
      <c r="B3914" s="7">
        <v>1</v>
      </c>
      <c r="C3914" s="5">
        <v>4209</v>
      </c>
      <c r="D3914" s="5">
        <v>42</v>
      </c>
      <c r="E3914" s="8" t="s">
        <v>5246</v>
      </c>
      <c r="F3914" s="8">
        <v>42164201</v>
      </c>
      <c r="G3914" s="5" t="s">
        <v>5247</v>
      </c>
      <c r="H3914" s="5" t="s">
        <v>221</v>
      </c>
      <c r="I3914" s="6" t="s">
        <v>91</v>
      </c>
      <c r="J3914" s="6" t="s">
        <v>91</v>
      </c>
      <c r="K3914" s="6" t="s">
        <v>91</v>
      </c>
      <c r="L3914" s="6" t="s">
        <v>91</v>
      </c>
      <c r="M3914" s="5" t="s">
        <v>92</v>
      </c>
      <c r="N3914" s="6" t="s">
        <v>91</v>
      </c>
      <c r="O3914" s="6" t="s">
        <v>91</v>
      </c>
      <c r="P3914" s="6" t="s">
        <v>91</v>
      </c>
      <c r="Q3914" s="6" t="s">
        <v>91</v>
      </c>
      <c r="R3914" s="5">
        <v>1</v>
      </c>
      <c r="S3914" s="5">
        <v>0</v>
      </c>
      <c r="T3914" s="5" t="s">
        <v>93</v>
      </c>
      <c r="U3914" s="5" t="s">
        <v>105</v>
      </c>
    </row>
    <row r="3915" spans="1:21">
      <c r="A3915" s="6" t="s">
        <v>87</v>
      </c>
      <c r="B3915" s="7">
        <v>1</v>
      </c>
      <c r="C3915" s="5">
        <v>4210</v>
      </c>
      <c r="D3915" s="5">
        <v>42</v>
      </c>
      <c r="E3915" s="8" t="s">
        <v>5246</v>
      </c>
      <c r="F3915" s="8">
        <v>42164202</v>
      </c>
      <c r="G3915" s="5" t="s">
        <v>5248</v>
      </c>
      <c r="H3915" s="5" t="s">
        <v>223</v>
      </c>
      <c r="I3915" s="6" t="s">
        <v>91</v>
      </c>
      <c r="J3915" s="6" t="s">
        <v>91</v>
      </c>
      <c r="K3915" s="6" t="s">
        <v>91</v>
      </c>
      <c r="L3915" s="6" t="s">
        <v>91</v>
      </c>
      <c r="M3915" s="5" t="s">
        <v>92</v>
      </c>
      <c r="N3915" s="6" t="s">
        <v>91</v>
      </c>
      <c r="O3915" s="6" t="s">
        <v>91</v>
      </c>
      <c r="P3915" s="6" t="s">
        <v>91</v>
      </c>
      <c r="Q3915" s="6" t="s">
        <v>91</v>
      </c>
      <c r="R3915" s="5">
        <v>1</v>
      </c>
      <c r="S3915" s="5">
        <v>0</v>
      </c>
      <c r="T3915" s="5" t="s">
        <v>93</v>
      </c>
      <c r="U3915" s="5" t="s">
        <v>105</v>
      </c>
    </row>
    <row r="3916" spans="1:21">
      <c r="A3916" s="6" t="s">
        <v>87</v>
      </c>
      <c r="B3916" s="7">
        <v>1</v>
      </c>
      <c r="C3916" s="5">
        <v>4211</v>
      </c>
      <c r="D3916" s="5">
        <v>42</v>
      </c>
      <c r="E3916" s="8" t="s">
        <v>5246</v>
      </c>
      <c r="F3916" s="8">
        <v>42164203</v>
      </c>
      <c r="G3916" s="5" t="s">
        <v>5249</v>
      </c>
      <c r="H3916" s="5" t="s">
        <v>225</v>
      </c>
      <c r="I3916" s="6" t="s">
        <v>91</v>
      </c>
      <c r="J3916" s="6" t="s">
        <v>91</v>
      </c>
      <c r="K3916" s="6" t="s">
        <v>91</v>
      </c>
      <c r="L3916" s="6" t="s">
        <v>91</v>
      </c>
      <c r="M3916" s="5" t="s">
        <v>92</v>
      </c>
      <c r="N3916" s="6" t="s">
        <v>91</v>
      </c>
      <c r="O3916" s="6" t="s">
        <v>91</v>
      </c>
      <c r="P3916" s="6" t="s">
        <v>91</v>
      </c>
      <c r="Q3916" s="6" t="s">
        <v>91</v>
      </c>
      <c r="R3916" s="5">
        <v>1</v>
      </c>
      <c r="S3916" s="5">
        <v>0</v>
      </c>
      <c r="T3916" s="5" t="s">
        <v>93</v>
      </c>
      <c r="U3916" s="5" t="s">
        <v>105</v>
      </c>
    </row>
    <row r="3917" spans="1:21">
      <c r="A3917" s="6" t="s">
        <v>87</v>
      </c>
      <c r="B3917" s="7">
        <v>1</v>
      </c>
      <c r="C3917" s="5">
        <v>4212</v>
      </c>
      <c r="D3917" s="5">
        <v>42</v>
      </c>
      <c r="E3917" s="8" t="s">
        <v>5246</v>
      </c>
      <c r="F3917" s="8">
        <v>42164204</v>
      </c>
      <c r="G3917" s="5" t="s">
        <v>5250</v>
      </c>
      <c r="H3917" s="5" t="s">
        <v>227</v>
      </c>
      <c r="I3917" s="6" t="s">
        <v>91</v>
      </c>
      <c r="J3917" s="6" t="s">
        <v>91</v>
      </c>
      <c r="K3917" s="6" t="s">
        <v>91</v>
      </c>
      <c r="L3917" s="6" t="s">
        <v>91</v>
      </c>
      <c r="M3917" s="5" t="s">
        <v>92</v>
      </c>
      <c r="N3917" s="6" t="s">
        <v>91</v>
      </c>
      <c r="O3917" s="6" t="s">
        <v>91</v>
      </c>
      <c r="P3917" s="6" t="s">
        <v>91</v>
      </c>
      <c r="Q3917" s="6" t="s">
        <v>91</v>
      </c>
      <c r="R3917" s="5">
        <v>1</v>
      </c>
      <c r="S3917" s="5">
        <v>0</v>
      </c>
      <c r="T3917" s="5" t="s">
        <v>93</v>
      </c>
      <c r="U3917" s="5" t="s">
        <v>105</v>
      </c>
    </row>
    <row r="3918" spans="1:21">
      <c r="A3918" s="6" t="s">
        <v>87</v>
      </c>
      <c r="B3918" s="7">
        <v>1</v>
      </c>
      <c r="C3918" s="5">
        <v>4213</v>
      </c>
      <c r="D3918" s="5">
        <v>42</v>
      </c>
      <c r="E3918" s="8" t="s">
        <v>4981</v>
      </c>
      <c r="F3918" s="8">
        <v>421643</v>
      </c>
      <c r="G3918" s="5" t="s">
        <v>5251</v>
      </c>
      <c r="H3918" s="5" t="s">
        <v>5252</v>
      </c>
      <c r="I3918" s="6" t="s">
        <v>91</v>
      </c>
      <c r="J3918" s="6" t="s">
        <v>91</v>
      </c>
      <c r="K3918" s="6" t="s">
        <v>91</v>
      </c>
      <c r="L3918" s="6" t="s">
        <v>91</v>
      </c>
      <c r="M3918" s="5" t="s">
        <v>92</v>
      </c>
      <c r="N3918" s="6" t="s">
        <v>91</v>
      </c>
      <c r="O3918" s="6" t="s">
        <v>91</v>
      </c>
      <c r="P3918" s="6" t="s">
        <v>91</v>
      </c>
      <c r="Q3918" s="6" t="s">
        <v>91</v>
      </c>
      <c r="R3918" s="5">
        <v>1</v>
      </c>
      <c r="S3918" s="5">
        <v>0</v>
      </c>
      <c r="T3918" s="5" t="s">
        <v>93</v>
      </c>
      <c r="U3918" s="5" t="s">
        <v>105</v>
      </c>
    </row>
    <row r="3919" spans="1:21">
      <c r="A3919" s="6" t="s">
        <v>87</v>
      </c>
      <c r="B3919" s="7">
        <v>1</v>
      </c>
      <c r="C3919" s="5">
        <v>4214</v>
      </c>
      <c r="D3919" s="5">
        <v>42</v>
      </c>
      <c r="E3919" s="8" t="s">
        <v>5253</v>
      </c>
      <c r="F3919" s="8">
        <v>42164301</v>
      </c>
      <c r="G3919" s="5" t="s">
        <v>5254</v>
      </c>
      <c r="H3919" s="5" t="s">
        <v>221</v>
      </c>
      <c r="I3919" s="6" t="s">
        <v>91</v>
      </c>
      <c r="J3919" s="6" t="s">
        <v>91</v>
      </c>
      <c r="K3919" s="6" t="s">
        <v>91</v>
      </c>
      <c r="L3919" s="6" t="s">
        <v>91</v>
      </c>
      <c r="M3919" s="5" t="s">
        <v>92</v>
      </c>
      <c r="N3919" s="6" t="s">
        <v>91</v>
      </c>
      <c r="O3919" s="6" t="s">
        <v>91</v>
      </c>
      <c r="P3919" s="6" t="s">
        <v>91</v>
      </c>
      <c r="Q3919" s="6" t="s">
        <v>91</v>
      </c>
      <c r="R3919" s="5">
        <v>1</v>
      </c>
      <c r="S3919" s="5">
        <v>0</v>
      </c>
      <c r="T3919" s="5" t="s">
        <v>93</v>
      </c>
      <c r="U3919" s="5" t="s">
        <v>105</v>
      </c>
    </row>
    <row r="3920" spans="1:21">
      <c r="A3920" s="6" t="s">
        <v>87</v>
      </c>
      <c r="B3920" s="7">
        <v>1</v>
      </c>
      <c r="C3920" s="5">
        <v>4215</v>
      </c>
      <c r="D3920" s="5">
        <v>42</v>
      </c>
      <c r="E3920" s="8" t="s">
        <v>5253</v>
      </c>
      <c r="F3920" s="8">
        <v>42164302</v>
      </c>
      <c r="G3920" s="5" t="s">
        <v>5255</v>
      </c>
      <c r="H3920" s="5" t="s">
        <v>223</v>
      </c>
      <c r="I3920" s="6" t="s">
        <v>91</v>
      </c>
      <c r="J3920" s="6" t="s">
        <v>91</v>
      </c>
      <c r="K3920" s="6" t="s">
        <v>91</v>
      </c>
      <c r="L3920" s="6" t="s">
        <v>91</v>
      </c>
      <c r="M3920" s="5" t="s">
        <v>92</v>
      </c>
      <c r="N3920" s="6" t="s">
        <v>91</v>
      </c>
      <c r="O3920" s="6" t="s">
        <v>91</v>
      </c>
      <c r="P3920" s="6" t="s">
        <v>91</v>
      </c>
      <c r="Q3920" s="6" t="s">
        <v>91</v>
      </c>
      <c r="R3920" s="5">
        <v>1</v>
      </c>
      <c r="S3920" s="5">
        <v>0</v>
      </c>
      <c r="T3920" s="5" t="s">
        <v>93</v>
      </c>
      <c r="U3920" s="5" t="s">
        <v>105</v>
      </c>
    </row>
    <row r="3921" spans="1:21">
      <c r="A3921" s="6" t="s">
        <v>87</v>
      </c>
      <c r="B3921" s="7">
        <v>1</v>
      </c>
      <c r="C3921" s="5">
        <v>4216</v>
      </c>
      <c r="D3921" s="5">
        <v>42</v>
      </c>
      <c r="E3921" s="8" t="s">
        <v>5253</v>
      </c>
      <c r="F3921" s="8">
        <v>42164303</v>
      </c>
      <c r="G3921" s="5" t="s">
        <v>5256</v>
      </c>
      <c r="H3921" s="5" t="s">
        <v>225</v>
      </c>
      <c r="I3921" s="6" t="s">
        <v>91</v>
      </c>
      <c r="J3921" s="6" t="s">
        <v>91</v>
      </c>
      <c r="K3921" s="6" t="s">
        <v>91</v>
      </c>
      <c r="L3921" s="6" t="s">
        <v>91</v>
      </c>
      <c r="M3921" s="5" t="s">
        <v>92</v>
      </c>
      <c r="N3921" s="6" t="s">
        <v>91</v>
      </c>
      <c r="O3921" s="6" t="s">
        <v>91</v>
      </c>
      <c r="P3921" s="6" t="s">
        <v>91</v>
      </c>
      <c r="Q3921" s="6" t="s">
        <v>91</v>
      </c>
      <c r="R3921" s="5">
        <v>1</v>
      </c>
      <c r="S3921" s="5">
        <v>0</v>
      </c>
      <c r="T3921" s="5" t="s">
        <v>93</v>
      </c>
      <c r="U3921" s="5" t="s">
        <v>105</v>
      </c>
    </row>
    <row r="3922" spans="1:21">
      <c r="A3922" s="6" t="s">
        <v>87</v>
      </c>
      <c r="B3922" s="7">
        <v>1</v>
      </c>
      <c r="C3922" s="5">
        <v>4217</v>
      </c>
      <c r="D3922" s="5">
        <v>42</v>
      </c>
      <c r="E3922" s="8" t="s">
        <v>5253</v>
      </c>
      <c r="F3922" s="8">
        <v>42164304</v>
      </c>
      <c r="G3922" s="5" t="s">
        <v>5257</v>
      </c>
      <c r="H3922" s="5" t="s">
        <v>227</v>
      </c>
      <c r="I3922" s="6" t="s">
        <v>91</v>
      </c>
      <c r="J3922" s="6" t="s">
        <v>91</v>
      </c>
      <c r="K3922" s="6" t="s">
        <v>91</v>
      </c>
      <c r="L3922" s="6" t="s">
        <v>91</v>
      </c>
      <c r="M3922" s="5" t="s">
        <v>92</v>
      </c>
      <c r="N3922" s="6" t="s">
        <v>91</v>
      </c>
      <c r="O3922" s="6" t="s">
        <v>91</v>
      </c>
      <c r="P3922" s="6" t="s">
        <v>91</v>
      </c>
      <c r="Q3922" s="6" t="s">
        <v>91</v>
      </c>
      <c r="R3922" s="5">
        <v>1</v>
      </c>
      <c r="S3922" s="5">
        <v>0</v>
      </c>
      <c r="T3922" s="5" t="s">
        <v>93</v>
      </c>
      <c r="U3922" s="5" t="s">
        <v>105</v>
      </c>
    </row>
    <row r="3923" spans="1:21">
      <c r="A3923" s="6" t="s">
        <v>87</v>
      </c>
      <c r="B3923" s="7">
        <v>1</v>
      </c>
      <c r="C3923" s="5">
        <v>4218</v>
      </c>
      <c r="D3923" s="5">
        <v>42</v>
      </c>
      <c r="E3923" s="8" t="s">
        <v>4981</v>
      </c>
      <c r="F3923" s="8">
        <v>421644</v>
      </c>
      <c r="G3923" s="5" t="s">
        <v>5258</v>
      </c>
      <c r="H3923" s="5" t="s">
        <v>5259</v>
      </c>
      <c r="I3923" s="5">
        <v>10065506216</v>
      </c>
      <c r="J3923" s="6" t="s">
        <v>91</v>
      </c>
      <c r="K3923" s="6" t="s">
        <v>91</v>
      </c>
      <c r="L3923" s="6" t="s">
        <v>91</v>
      </c>
      <c r="M3923" s="5" t="s">
        <v>92</v>
      </c>
      <c r="N3923" s="6" t="s">
        <v>91</v>
      </c>
      <c r="O3923" s="6" t="s">
        <v>91</v>
      </c>
      <c r="P3923" s="6" t="s">
        <v>91</v>
      </c>
      <c r="Q3923" s="6" t="s">
        <v>91</v>
      </c>
      <c r="R3923" s="5">
        <v>1</v>
      </c>
      <c r="S3923" s="5">
        <v>0</v>
      </c>
      <c r="T3923" s="5" t="s">
        <v>93</v>
      </c>
      <c r="U3923" s="5" t="s">
        <v>105</v>
      </c>
    </row>
    <row r="3924" spans="1:21">
      <c r="A3924" s="6" t="s">
        <v>87</v>
      </c>
      <c r="B3924" s="7">
        <v>1</v>
      </c>
      <c r="C3924" s="5">
        <v>4219</v>
      </c>
      <c r="D3924" s="5">
        <v>42</v>
      </c>
      <c r="E3924" s="8" t="s">
        <v>5260</v>
      </c>
      <c r="F3924" s="8">
        <v>42164401</v>
      </c>
      <c r="G3924" s="5" t="s">
        <v>5261</v>
      </c>
      <c r="H3924" s="5" t="s">
        <v>221</v>
      </c>
      <c r="I3924" s="6" t="s">
        <v>91</v>
      </c>
      <c r="J3924" s="6" t="s">
        <v>91</v>
      </c>
      <c r="K3924" s="6" t="s">
        <v>91</v>
      </c>
      <c r="L3924" s="6" t="s">
        <v>91</v>
      </c>
      <c r="M3924" s="5" t="s">
        <v>92</v>
      </c>
      <c r="N3924" s="6" t="s">
        <v>91</v>
      </c>
      <c r="O3924" s="6" t="s">
        <v>91</v>
      </c>
      <c r="P3924" s="6" t="s">
        <v>91</v>
      </c>
      <c r="Q3924" s="6" t="s">
        <v>91</v>
      </c>
      <c r="R3924" s="5">
        <v>1</v>
      </c>
      <c r="S3924" s="5">
        <v>0</v>
      </c>
      <c r="T3924" s="5" t="s">
        <v>93</v>
      </c>
      <c r="U3924" s="5" t="s">
        <v>105</v>
      </c>
    </row>
    <row r="3925" spans="1:21">
      <c r="A3925" s="6" t="s">
        <v>87</v>
      </c>
      <c r="B3925" s="7">
        <v>1</v>
      </c>
      <c r="C3925" s="5">
        <v>4220</v>
      </c>
      <c r="D3925" s="5">
        <v>42</v>
      </c>
      <c r="E3925" s="8" t="s">
        <v>5260</v>
      </c>
      <c r="F3925" s="8">
        <v>42164402</v>
      </c>
      <c r="G3925" s="5" t="s">
        <v>5262</v>
      </c>
      <c r="H3925" s="5" t="s">
        <v>223</v>
      </c>
      <c r="I3925" s="6" t="s">
        <v>91</v>
      </c>
      <c r="J3925" s="6" t="s">
        <v>91</v>
      </c>
      <c r="K3925" s="6" t="s">
        <v>91</v>
      </c>
      <c r="L3925" s="6" t="s">
        <v>91</v>
      </c>
      <c r="M3925" s="5" t="s">
        <v>92</v>
      </c>
      <c r="N3925" s="6" t="s">
        <v>91</v>
      </c>
      <c r="O3925" s="6" t="s">
        <v>91</v>
      </c>
      <c r="P3925" s="6" t="s">
        <v>91</v>
      </c>
      <c r="Q3925" s="6" t="s">
        <v>91</v>
      </c>
      <c r="R3925" s="5">
        <v>1</v>
      </c>
      <c r="S3925" s="5">
        <v>0</v>
      </c>
      <c r="T3925" s="5" t="s">
        <v>93</v>
      </c>
      <c r="U3925" s="5" t="s">
        <v>105</v>
      </c>
    </row>
    <row r="3926" spans="1:21">
      <c r="A3926" s="6" t="s">
        <v>87</v>
      </c>
      <c r="B3926" s="7">
        <v>1</v>
      </c>
      <c r="C3926" s="5">
        <v>4221</v>
      </c>
      <c r="D3926" s="5">
        <v>42</v>
      </c>
      <c r="E3926" s="8" t="s">
        <v>5260</v>
      </c>
      <c r="F3926" s="8">
        <v>42164403</v>
      </c>
      <c r="G3926" s="5" t="s">
        <v>5263</v>
      </c>
      <c r="H3926" s="5" t="s">
        <v>225</v>
      </c>
      <c r="I3926" s="6" t="s">
        <v>91</v>
      </c>
      <c r="J3926" s="6" t="s">
        <v>91</v>
      </c>
      <c r="K3926" s="6" t="s">
        <v>91</v>
      </c>
      <c r="L3926" s="6" t="s">
        <v>91</v>
      </c>
      <c r="M3926" s="5" t="s">
        <v>92</v>
      </c>
      <c r="N3926" s="6" t="s">
        <v>91</v>
      </c>
      <c r="O3926" s="6" t="s">
        <v>91</v>
      </c>
      <c r="P3926" s="6" t="s">
        <v>91</v>
      </c>
      <c r="Q3926" s="6" t="s">
        <v>91</v>
      </c>
      <c r="R3926" s="5">
        <v>1</v>
      </c>
      <c r="S3926" s="5">
        <v>0</v>
      </c>
      <c r="T3926" s="5" t="s">
        <v>93</v>
      </c>
      <c r="U3926" s="5" t="s">
        <v>105</v>
      </c>
    </row>
    <row r="3927" spans="1:21">
      <c r="A3927" s="6" t="s">
        <v>87</v>
      </c>
      <c r="B3927" s="7">
        <v>1</v>
      </c>
      <c r="C3927" s="5">
        <v>4222</v>
      </c>
      <c r="D3927" s="5">
        <v>42</v>
      </c>
      <c r="E3927" s="8" t="s">
        <v>5260</v>
      </c>
      <c r="F3927" s="8">
        <v>42164404</v>
      </c>
      <c r="G3927" s="5" t="s">
        <v>5264</v>
      </c>
      <c r="H3927" s="5" t="s">
        <v>227</v>
      </c>
      <c r="I3927" s="6" t="s">
        <v>91</v>
      </c>
      <c r="J3927" s="6" t="s">
        <v>91</v>
      </c>
      <c r="K3927" s="6" t="s">
        <v>91</v>
      </c>
      <c r="L3927" s="6" t="s">
        <v>91</v>
      </c>
      <c r="M3927" s="5" t="s">
        <v>92</v>
      </c>
      <c r="N3927" s="6" t="s">
        <v>91</v>
      </c>
      <c r="O3927" s="6" t="s">
        <v>91</v>
      </c>
      <c r="P3927" s="6" t="s">
        <v>91</v>
      </c>
      <c r="Q3927" s="6" t="s">
        <v>91</v>
      </c>
      <c r="R3927" s="5">
        <v>1</v>
      </c>
      <c r="S3927" s="5">
        <v>0</v>
      </c>
      <c r="T3927" s="5" t="s">
        <v>93</v>
      </c>
      <c r="U3927" s="5" t="s">
        <v>105</v>
      </c>
    </row>
    <row r="3928" spans="1:21">
      <c r="A3928" s="6" t="s">
        <v>87</v>
      </c>
      <c r="B3928" s="7">
        <v>1</v>
      </c>
      <c r="C3928" s="5">
        <v>4223</v>
      </c>
      <c r="D3928" s="5">
        <v>42</v>
      </c>
      <c r="E3928" s="8" t="s">
        <v>4981</v>
      </c>
      <c r="F3928" s="8">
        <v>421645</v>
      </c>
      <c r="G3928" s="5" t="s">
        <v>5265</v>
      </c>
      <c r="H3928" s="5" t="s">
        <v>5266</v>
      </c>
      <c r="I3928" s="5">
        <v>10065505745</v>
      </c>
      <c r="J3928" s="6" t="s">
        <v>91</v>
      </c>
      <c r="K3928" s="6" t="s">
        <v>91</v>
      </c>
      <c r="L3928" s="6" t="s">
        <v>91</v>
      </c>
      <c r="M3928" s="5" t="s">
        <v>92</v>
      </c>
      <c r="N3928" s="6" t="s">
        <v>91</v>
      </c>
      <c r="O3928" s="6" t="s">
        <v>91</v>
      </c>
      <c r="P3928" s="6" t="s">
        <v>91</v>
      </c>
      <c r="Q3928" s="6" t="s">
        <v>91</v>
      </c>
      <c r="R3928" s="5">
        <v>1</v>
      </c>
      <c r="S3928" s="5">
        <v>0</v>
      </c>
      <c r="T3928" s="5" t="s">
        <v>93</v>
      </c>
      <c r="U3928" s="5" t="s">
        <v>105</v>
      </c>
    </row>
    <row r="3929" spans="1:21">
      <c r="A3929" s="6" t="s">
        <v>87</v>
      </c>
      <c r="B3929" s="7">
        <v>1</v>
      </c>
      <c r="C3929" s="5">
        <v>4224</v>
      </c>
      <c r="D3929" s="5">
        <v>42</v>
      </c>
      <c r="E3929" s="8" t="s">
        <v>5267</v>
      </c>
      <c r="F3929" s="8">
        <v>42164501</v>
      </c>
      <c r="G3929" s="5" t="s">
        <v>5268</v>
      </c>
      <c r="H3929" s="5" t="s">
        <v>221</v>
      </c>
      <c r="I3929" s="6" t="s">
        <v>91</v>
      </c>
      <c r="J3929" s="6" t="s">
        <v>91</v>
      </c>
      <c r="K3929" s="6" t="s">
        <v>91</v>
      </c>
      <c r="L3929" s="6" t="s">
        <v>91</v>
      </c>
      <c r="M3929" s="5" t="s">
        <v>92</v>
      </c>
      <c r="N3929" s="6" t="s">
        <v>91</v>
      </c>
      <c r="O3929" s="6" t="s">
        <v>91</v>
      </c>
      <c r="P3929" s="6" t="s">
        <v>91</v>
      </c>
      <c r="Q3929" s="6" t="s">
        <v>91</v>
      </c>
      <c r="R3929" s="5">
        <v>1</v>
      </c>
      <c r="S3929" s="5">
        <v>0</v>
      </c>
      <c r="T3929" s="5" t="s">
        <v>93</v>
      </c>
      <c r="U3929" s="5" t="s">
        <v>105</v>
      </c>
    </row>
    <row r="3930" spans="1:21">
      <c r="A3930" s="6" t="s">
        <v>87</v>
      </c>
      <c r="B3930" s="7">
        <v>1</v>
      </c>
      <c r="C3930" s="5">
        <v>4225</v>
      </c>
      <c r="D3930" s="5">
        <v>42</v>
      </c>
      <c r="E3930" s="8" t="s">
        <v>5267</v>
      </c>
      <c r="F3930" s="8">
        <v>42164502</v>
      </c>
      <c r="G3930" s="5" t="s">
        <v>5269</v>
      </c>
      <c r="H3930" s="5" t="s">
        <v>223</v>
      </c>
      <c r="I3930" s="6" t="s">
        <v>91</v>
      </c>
      <c r="J3930" s="6" t="s">
        <v>91</v>
      </c>
      <c r="K3930" s="6" t="s">
        <v>91</v>
      </c>
      <c r="L3930" s="6" t="s">
        <v>91</v>
      </c>
      <c r="M3930" s="5" t="s">
        <v>92</v>
      </c>
      <c r="N3930" s="6" t="s">
        <v>91</v>
      </c>
      <c r="O3930" s="6" t="s">
        <v>91</v>
      </c>
      <c r="P3930" s="6" t="s">
        <v>91</v>
      </c>
      <c r="Q3930" s="6" t="s">
        <v>91</v>
      </c>
      <c r="R3930" s="5">
        <v>1</v>
      </c>
      <c r="S3930" s="5">
        <v>0</v>
      </c>
      <c r="T3930" s="5" t="s">
        <v>93</v>
      </c>
      <c r="U3930" s="5" t="s">
        <v>105</v>
      </c>
    </row>
    <row r="3931" spans="1:21">
      <c r="A3931" s="6" t="s">
        <v>87</v>
      </c>
      <c r="B3931" s="7">
        <v>1</v>
      </c>
      <c r="C3931" s="5">
        <v>4226</v>
      </c>
      <c r="D3931" s="5">
        <v>42</v>
      </c>
      <c r="E3931" s="8" t="s">
        <v>5267</v>
      </c>
      <c r="F3931" s="8">
        <v>42164503</v>
      </c>
      <c r="G3931" s="5" t="s">
        <v>5270</v>
      </c>
      <c r="H3931" s="5" t="s">
        <v>225</v>
      </c>
      <c r="I3931" s="6" t="s">
        <v>91</v>
      </c>
      <c r="J3931" s="6" t="s">
        <v>91</v>
      </c>
      <c r="K3931" s="6" t="s">
        <v>91</v>
      </c>
      <c r="L3931" s="6" t="s">
        <v>91</v>
      </c>
      <c r="M3931" s="5" t="s">
        <v>92</v>
      </c>
      <c r="N3931" s="6" t="s">
        <v>91</v>
      </c>
      <c r="O3931" s="6" t="s">
        <v>91</v>
      </c>
      <c r="P3931" s="6" t="s">
        <v>91</v>
      </c>
      <c r="Q3931" s="6" t="s">
        <v>91</v>
      </c>
      <c r="R3931" s="5">
        <v>1</v>
      </c>
      <c r="S3931" s="5">
        <v>0</v>
      </c>
      <c r="T3931" s="5" t="s">
        <v>93</v>
      </c>
      <c r="U3931" s="5" t="s">
        <v>105</v>
      </c>
    </row>
    <row r="3932" spans="1:21">
      <c r="A3932" s="6" t="s">
        <v>87</v>
      </c>
      <c r="B3932" s="7">
        <v>1</v>
      </c>
      <c r="C3932" s="5">
        <v>4227</v>
      </c>
      <c r="D3932" s="5">
        <v>42</v>
      </c>
      <c r="E3932" s="8" t="s">
        <v>5267</v>
      </c>
      <c r="F3932" s="8">
        <v>42164504</v>
      </c>
      <c r="G3932" s="5" t="s">
        <v>5271</v>
      </c>
      <c r="H3932" s="5" t="s">
        <v>227</v>
      </c>
      <c r="I3932" s="6" t="s">
        <v>91</v>
      </c>
      <c r="J3932" s="6" t="s">
        <v>91</v>
      </c>
      <c r="K3932" s="6" t="s">
        <v>91</v>
      </c>
      <c r="L3932" s="6" t="s">
        <v>91</v>
      </c>
      <c r="M3932" s="5" t="s">
        <v>92</v>
      </c>
      <c r="N3932" s="6" t="s">
        <v>91</v>
      </c>
      <c r="O3932" s="6" t="s">
        <v>91</v>
      </c>
      <c r="P3932" s="6" t="s">
        <v>91</v>
      </c>
      <c r="Q3932" s="6" t="s">
        <v>91</v>
      </c>
      <c r="R3932" s="5">
        <v>1</v>
      </c>
      <c r="S3932" s="5">
        <v>0</v>
      </c>
      <c r="T3932" s="5" t="s">
        <v>93</v>
      </c>
      <c r="U3932" s="5" t="s">
        <v>105</v>
      </c>
    </row>
    <row r="3933" spans="1:21">
      <c r="A3933" s="6" t="s">
        <v>87</v>
      </c>
      <c r="B3933" s="7">
        <v>1</v>
      </c>
      <c r="C3933" s="5">
        <v>4228</v>
      </c>
      <c r="D3933" s="5">
        <v>42</v>
      </c>
      <c r="E3933" s="8" t="s">
        <v>4981</v>
      </c>
      <c r="F3933" s="8">
        <v>421646</v>
      </c>
      <c r="G3933" s="5" t="s">
        <v>5272</v>
      </c>
      <c r="H3933" s="5" t="s">
        <v>5273</v>
      </c>
      <c r="I3933" s="5">
        <v>10065568105</v>
      </c>
      <c r="J3933" s="6" t="s">
        <v>91</v>
      </c>
      <c r="K3933" s="6" t="s">
        <v>91</v>
      </c>
      <c r="L3933" s="6" t="s">
        <v>91</v>
      </c>
      <c r="M3933" s="5" t="s">
        <v>92</v>
      </c>
      <c r="N3933" s="6" t="s">
        <v>91</v>
      </c>
      <c r="O3933" s="6" t="s">
        <v>91</v>
      </c>
      <c r="P3933" s="6" t="s">
        <v>91</v>
      </c>
      <c r="Q3933" s="6" t="s">
        <v>91</v>
      </c>
      <c r="R3933" s="5">
        <v>1</v>
      </c>
      <c r="S3933" s="5">
        <v>0</v>
      </c>
      <c r="T3933" s="5" t="s">
        <v>93</v>
      </c>
      <c r="U3933" s="5" t="s">
        <v>105</v>
      </c>
    </row>
    <row r="3934" spans="1:21">
      <c r="A3934" s="6" t="s">
        <v>87</v>
      </c>
      <c r="B3934" s="7">
        <v>1</v>
      </c>
      <c r="C3934" s="5">
        <v>4229</v>
      </c>
      <c r="D3934" s="5">
        <v>42</v>
      </c>
      <c r="E3934" s="8" t="s">
        <v>5274</v>
      </c>
      <c r="F3934" s="8">
        <v>42164601</v>
      </c>
      <c r="G3934" s="5" t="s">
        <v>5275</v>
      </c>
      <c r="H3934" s="5" t="s">
        <v>221</v>
      </c>
      <c r="I3934" s="6" t="s">
        <v>91</v>
      </c>
      <c r="J3934" s="6" t="s">
        <v>91</v>
      </c>
      <c r="K3934" s="6" t="s">
        <v>91</v>
      </c>
      <c r="L3934" s="6" t="s">
        <v>91</v>
      </c>
      <c r="M3934" s="5" t="s">
        <v>92</v>
      </c>
      <c r="N3934" s="6" t="s">
        <v>91</v>
      </c>
      <c r="O3934" s="6" t="s">
        <v>91</v>
      </c>
      <c r="P3934" s="6" t="s">
        <v>91</v>
      </c>
      <c r="Q3934" s="6" t="s">
        <v>91</v>
      </c>
      <c r="R3934" s="5">
        <v>1</v>
      </c>
      <c r="S3934" s="5">
        <v>0</v>
      </c>
      <c r="T3934" s="5" t="s">
        <v>93</v>
      </c>
      <c r="U3934" s="5" t="s">
        <v>105</v>
      </c>
    </row>
    <row r="3935" spans="1:21">
      <c r="A3935" s="6" t="s">
        <v>87</v>
      </c>
      <c r="B3935" s="7">
        <v>1</v>
      </c>
      <c r="C3935" s="5">
        <v>4230</v>
      </c>
      <c r="D3935" s="5">
        <v>42</v>
      </c>
      <c r="E3935" s="8" t="s">
        <v>5274</v>
      </c>
      <c r="F3935" s="8">
        <v>42164602</v>
      </c>
      <c r="G3935" s="5" t="s">
        <v>5276</v>
      </c>
      <c r="H3935" s="5" t="s">
        <v>223</v>
      </c>
      <c r="I3935" s="6" t="s">
        <v>91</v>
      </c>
      <c r="J3935" s="6" t="s">
        <v>91</v>
      </c>
      <c r="K3935" s="6" t="s">
        <v>91</v>
      </c>
      <c r="L3935" s="6" t="s">
        <v>91</v>
      </c>
      <c r="M3935" s="5" t="s">
        <v>92</v>
      </c>
      <c r="N3935" s="6" t="s">
        <v>91</v>
      </c>
      <c r="O3935" s="6" t="s">
        <v>91</v>
      </c>
      <c r="P3935" s="6" t="s">
        <v>91</v>
      </c>
      <c r="Q3935" s="6" t="s">
        <v>91</v>
      </c>
      <c r="R3935" s="5">
        <v>1</v>
      </c>
      <c r="S3935" s="5">
        <v>0</v>
      </c>
      <c r="T3935" s="5" t="s">
        <v>93</v>
      </c>
      <c r="U3935" s="5" t="s">
        <v>105</v>
      </c>
    </row>
    <row r="3936" spans="1:21">
      <c r="A3936" s="6" t="s">
        <v>87</v>
      </c>
      <c r="B3936" s="7">
        <v>1</v>
      </c>
      <c r="C3936" s="5">
        <v>4231</v>
      </c>
      <c r="D3936" s="5">
        <v>42</v>
      </c>
      <c r="E3936" s="8" t="s">
        <v>5274</v>
      </c>
      <c r="F3936" s="8">
        <v>42164603</v>
      </c>
      <c r="G3936" s="5" t="s">
        <v>5277</v>
      </c>
      <c r="H3936" s="5" t="s">
        <v>225</v>
      </c>
      <c r="I3936" s="6" t="s">
        <v>91</v>
      </c>
      <c r="J3936" s="6" t="s">
        <v>91</v>
      </c>
      <c r="K3936" s="6" t="s">
        <v>91</v>
      </c>
      <c r="L3936" s="6" t="s">
        <v>91</v>
      </c>
      <c r="M3936" s="5" t="s">
        <v>92</v>
      </c>
      <c r="N3936" s="6" t="s">
        <v>91</v>
      </c>
      <c r="O3936" s="6" t="s">
        <v>91</v>
      </c>
      <c r="P3936" s="6" t="s">
        <v>91</v>
      </c>
      <c r="Q3936" s="6" t="s">
        <v>91</v>
      </c>
      <c r="R3936" s="5">
        <v>1</v>
      </c>
      <c r="S3936" s="5">
        <v>0</v>
      </c>
      <c r="T3936" s="5" t="s">
        <v>93</v>
      </c>
      <c r="U3936" s="5" t="s">
        <v>105</v>
      </c>
    </row>
    <row r="3937" spans="1:21">
      <c r="A3937" s="6" t="s">
        <v>87</v>
      </c>
      <c r="B3937" s="7">
        <v>1</v>
      </c>
      <c r="C3937" s="5">
        <v>4232</v>
      </c>
      <c r="D3937" s="5">
        <v>42</v>
      </c>
      <c r="E3937" s="8" t="s">
        <v>5274</v>
      </c>
      <c r="F3937" s="8">
        <v>42164604</v>
      </c>
      <c r="G3937" s="5" t="s">
        <v>5278</v>
      </c>
      <c r="H3937" s="5" t="s">
        <v>227</v>
      </c>
      <c r="I3937" s="6" t="s">
        <v>91</v>
      </c>
      <c r="J3937" s="6" t="s">
        <v>91</v>
      </c>
      <c r="K3937" s="6" t="s">
        <v>91</v>
      </c>
      <c r="L3937" s="6" t="s">
        <v>91</v>
      </c>
      <c r="M3937" s="5" t="s">
        <v>92</v>
      </c>
      <c r="N3937" s="6" t="s">
        <v>91</v>
      </c>
      <c r="O3937" s="6" t="s">
        <v>91</v>
      </c>
      <c r="P3937" s="6" t="s">
        <v>91</v>
      </c>
      <c r="Q3937" s="6" t="s">
        <v>91</v>
      </c>
      <c r="R3937" s="5">
        <v>1</v>
      </c>
      <c r="S3937" s="5">
        <v>0</v>
      </c>
      <c r="T3937" s="5" t="s">
        <v>93</v>
      </c>
      <c r="U3937" s="5" t="s">
        <v>105</v>
      </c>
    </row>
    <row r="3938" spans="1:21">
      <c r="A3938" s="6" t="s">
        <v>87</v>
      </c>
      <c r="B3938" s="7">
        <v>1</v>
      </c>
      <c r="C3938" s="5">
        <v>4233</v>
      </c>
      <c r="D3938" s="5">
        <v>42</v>
      </c>
      <c r="E3938" s="8" t="s">
        <v>4981</v>
      </c>
      <c r="F3938" s="8">
        <v>421647</v>
      </c>
      <c r="G3938" s="5" t="s">
        <v>5279</v>
      </c>
      <c r="H3938" s="5" t="s">
        <v>5280</v>
      </c>
      <c r="I3938" s="5">
        <v>10065505970</v>
      </c>
      <c r="J3938" s="6" t="s">
        <v>91</v>
      </c>
      <c r="K3938" s="6" t="s">
        <v>91</v>
      </c>
      <c r="L3938" s="6" t="s">
        <v>91</v>
      </c>
      <c r="M3938" s="5" t="s">
        <v>92</v>
      </c>
      <c r="N3938" s="6" t="s">
        <v>91</v>
      </c>
      <c r="O3938" s="6" t="s">
        <v>91</v>
      </c>
      <c r="P3938" s="6" t="s">
        <v>91</v>
      </c>
      <c r="Q3938" s="6" t="s">
        <v>91</v>
      </c>
      <c r="R3938" s="5">
        <v>1</v>
      </c>
      <c r="S3938" s="5">
        <v>0</v>
      </c>
      <c r="T3938" s="5" t="s">
        <v>93</v>
      </c>
      <c r="U3938" s="5" t="s">
        <v>105</v>
      </c>
    </row>
    <row r="3939" spans="1:21">
      <c r="A3939" s="6" t="s">
        <v>87</v>
      </c>
      <c r="B3939" s="7">
        <v>1</v>
      </c>
      <c r="C3939" s="5">
        <v>4234</v>
      </c>
      <c r="D3939" s="5">
        <v>42</v>
      </c>
      <c r="E3939" s="8" t="s">
        <v>5281</v>
      </c>
      <c r="F3939" s="8">
        <v>42164701</v>
      </c>
      <c r="G3939" s="5" t="s">
        <v>5282</v>
      </c>
      <c r="H3939" s="5" t="s">
        <v>221</v>
      </c>
      <c r="I3939" s="6" t="s">
        <v>91</v>
      </c>
      <c r="J3939" s="6" t="s">
        <v>91</v>
      </c>
      <c r="K3939" s="6" t="s">
        <v>91</v>
      </c>
      <c r="L3939" s="6" t="s">
        <v>91</v>
      </c>
      <c r="M3939" s="5" t="s">
        <v>92</v>
      </c>
      <c r="N3939" s="6" t="s">
        <v>91</v>
      </c>
      <c r="O3939" s="6" t="s">
        <v>91</v>
      </c>
      <c r="P3939" s="6" t="s">
        <v>91</v>
      </c>
      <c r="Q3939" s="6" t="s">
        <v>91</v>
      </c>
      <c r="R3939" s="5">
        <v>1</v>
      </c>
      <c r="S3939" s="5">
        <v>0</v>
      </c>
      <c r="T3939" s="5" t="s">
        <v>93</v>
      </c>
      <c r="U3939" s="5" t="s">
        <v>105</v>
      </c>
    </row>
    <row r="3940" spans="1:21">
      <c r="A3940" s="6" t="s">
        <v>87</v>
      </c>
      <c r="B3940" s="7">
        <v>1</v>
      </c>
      <c r="C3940" s="5">
        <v>4235</v>
      </c>
      <c r="D3940" s="5">
        <v>42</v>
      </c>
      <c r="E3940" s="8" t="s">
        <v>5281</v>
      </c>
      <c r="F3940" s="8">
        <v>42164702</v>
      </c>
      <c r="G3940" s="5" t="s">
        <v>5283</v>
      </c>
      <c r="H3940" s="5" t="s">
        <v>223</v>
      </c>
      <c r="I3940" s="6" t="s">
        <v>91</v>
      </c>
      <c r="J3940" s="6" t="s">
        <v>91</v>
      </c>
      <c r="K3940" s="6" t="s">
        <v>91</v>
      </c>
      <c r="L3940" s="6" t="s">
        <v>91</v>
      </c>
      <c r="M3940" s="5" t="s">
        <v>92</v>
      </c>
      <c r="N3940" s="6" t="s">
        <v>91</v>
      </c>
      <c r="O3940" s="6" t="s">
        <v>91</v>
      </c>
      <c r="P3940" s="6" t="s">
        <v>91</v>
      </c>
      <c r="Q3940" s="6" t="s">
        <v>91</v>
      </c>
      <c r="R3940" s="5">
        <v>1</v>
      </c>
      <c r="S3940" s="5">
        <v>0</v>
      </c>
      <c r="T3940" s="5" t="s">
        <v>93</v>
      </c>
      <c r="U3940" s="5" t="s">
        <v>105</v>
      </c>
    </row>
    <row r="3941" spans="1:21">
      <c r="A3941" s="6" t="s">
        <v>87</v>
      </c>
      <c r="B3941" s="7">
        <v>1</v>
      </c>
      <c r="C3941" s="5">
        <v>4236</v>
      </c>
      <c r="D3941" s="5">
        <v>42</v>
      </c>
      <c r="E3941" s="8" t="s">
        <v>5281</v>
      </c>
      <c r="F3941" s="8">
        <v>42164703</v>
      </c>
      <c r="G3941" s="5" t="s">
        <v>5284</v>
      </c>
      <c r="H3941" s="5" t="s">
        <v>225</v>
      </c>
      <c r="I3941" s="6" t="s">
        <v>91</v>
      </c>
      <c r="J3941" s="6" t="s">
        <v>91</v>
      </c>
      <c r="K3941" s="6" t="s">
        <v>91</v>
      </c>
      <c r="L3941" s="6" t="s">
        <v>91</v>
      </c>
      <c r="M3941" s="5" t="s">
        <v>92</v>
      </c>
      <c r="N3941" s="6" t="s">
        <v>91</v>
      </c>
      <c r="O3941" s="6" t="s">
        <v>91</v>
      </c>
      <c r="P3941" s="6" t="s">
        <v>91</v>
      </c>
      <c r="Q3941" s="6" t="s">
        <v>91</v>
      </c>
      <c r="R3941" s="5">
        <v>1</v>
      </c>
      <c r="S3941" s="5">
        <v>0</v>
      </c>
      <c r="T3941" s="5" t="s">
        <v>93</v>
      </c>
      <c r="U3941" s="5" t="s">
        <v>105</v>
      </c>
    </row>
    <row r="3942" spans="1:21">
      <c r="A3942" s="6" t="s">
        <v>87</v>
      </c>
      <c r="B3942" s="7">
        <v>1</v>
      </c>
      <c r="C3942" s="5">
        <v>4237</v>
      </c>
      <c r="D3942" s="5">
        <v>42</v>
      </c>
      <c r="E3942" s="8" t="s">
        <v>5281</v>
      </c>
      <c r="F3942" s="8">
        <v>42164704</v>
      </c>
      <c r="G3942" s="5" t="s">
        <v>5285</v>
      </c>
      <c r="H3942" s="5" t="s">
        <v>227</v>
      </c>
      <c r="I3942" s="6" t="s">
        <v>91</v>
      </c>
      <c r="J3942" s="6" t="s">
        <v>91</v>
      </c>
      <c r="K3942" s="6" t="s">
        <v>91</v>
      </c>
      <c r="L3942" s="6" t="s">
        <v>91</v>
      </c>
      <c r="M3942" s="5" t="s">
        <v>92</v>
      </c>
      <c r="N3942" s="6" t="s">
        <v>91</v>
      </c>
      <c r="O3942" s="6" t="s">
        <v>91</v>
      </c>
      <c r="P3942" s="6" t="s">
        <v>91</v>
      </c>
      <c r="Q3942" s="6" t="s">
        <v>91</v>
      </c>
      <c r="R3942" s="5">
        <v>1</v>
      </c>
      <c r="S3942" s="5">
        <v>0</v>
      </c>
      <c r="T3942" s="5" t="s">
        <v>93</v>
      </c>
      <c r="U3942" s="5" t="s">
        <v>105</v>
      </c>
    </row>
    <row r="3943" spans="1:21">
      <c r="A3943" s="6" t="s">
        <v>87</v>
      </c>
      <c r="B3943" s="7">
        <v>1</v>
      </c>
      <c r="C3943" s="5">
        <v>4238</v>
      </c>
      <c r="D3943" s="5">
        <v>42</v>
      </c>
      <c r="E3943" s="8" t="s">
        <v>4981</v>
      </c>
      <c r="F3943" s="8">
        <v>421648</v>
      </c>
      <c r="G3943" s="5" t="s">
        <v>5286</v>
      </c>
      <c r="H3943" s="5" t="s">
        <v>5287</v>
      </c>
      <c r="I3943" s="5">
        <v>10065506398</v>
      </c>
      <c r="J3943" s="6" t="s">
        <v>91</v>
      </c>
      <c r="K3943" s="6" t="s">
        <v>91</v>
      </c>
      <c r="L3943" s="6" t="s">
        <v>91</v>
      </c>
      <c r="M3943" s="5" t="s">
        <v>92</v>
      </c>
      <c r="N3943" s="6" t="s">
        <v>91</v>
      </c>
      <c r="O3943" s="6" t="s">
        <v>91</v>
      </c>
      <c r="P3943" s="6" t="s">
        <v>91</v>
      </c>
      <c r="Q3943" s="6" t="s">
        <v>91</v>
      </c>
      <c r="R3943" s="5">
        <v>1</v>
      </c>
      <c r="S3943" s="5">
        <v>0</v>
      </c>
      <c r="T3943" s="5" t="s">
        <v>93</v>
      </c>
      <c r="U3943" s="5" t="s">
        <v>105</v>
      </c>
    </row>
    <row r="3944" spans="1:21">
      <c r="A3944" s="6" t="s">
        <v>87</v>
      </c>
      <c r="B3944" s="7">
        <v>1</v>
      </c>
      <c r="C3944" s="5">
        <v>4239</v>
      </c>
      <c r="D3944" s="5">
        <v>42</v>
      </c>
      <c r="E3944" s="8" t="s">
        <v>5288</v>
      </c>
      <c r="F3944" s="8">
        <v>42164801</v>
      </c>
      <c r="G3944" s="5" t="s">
        <v>5289</v>
      </c>
      <c r="H3944" s="5" t="s">
        <v>221</v>
      </c>
      <c r="I3944" s="6" t="s">
        <v>91</v>
      </c>
      <c r="J3944" s="6" t="s">
        <v>91</v>
      </c>
      <c r="K3944" s="6" t="s">
        <v>91</v>
      </c>
      <c r="L3944" s="6" t="s">
        <v>91</v>
      </c>
      <c r="M3944" s="5" t="s">
        <v>92</v>
      </c>
      <c r="N3944" s="6" t="s">
        <v>91</v>
      </c>
      <c r="O3944" s="6" t="s">
        <v>91</v>
      </c>
      <c r="P3944" s="6" t="s">
        <v>91</v>
      </c>
      <c r="Q3944" s="6" t="s">
        <v>91</v>
      </c>
      <c r="R3944" s="5">
        <v>1</v>
      </c>
      <c r="S3944" s="5">
        <v>0</v>
      </c>
      <c r="T3944" s="5" t="s">
        <v>93</v>
      </c>
      <c r="U3944" s="5" t="s">
        <v>105</v>
      </c>
    </row>
    <row r="3945" spans="1:21">
      <c r="A3945" s="6" t="s">
        <v>87</v>
      </c>
      <c r="B3945" s="7">
        <v>1</v>
      </c>
      <c r="C3945" s="5">
        <v>4240</v>
      </c>
      <c r="D3945" s="5">
        <v>42</v>
      </c>
      <c r="E3945" s="8" t="s">
        <v>5288</v>
      </c>
      <c r="F3945" s="8">
        <v>42164802</v>
      </c>
      <c r="G3945" s="5" t="s">
        <v>5290</v>
      </c>
      <c r="H3945" s="5" t="s">
        <v>223</v>
      </c>
      <c r="I3945" s="6" t="s">
        <v>91</v>
      </c>
      <c r="J3945" s="6" t="s">
        <v>91</v>
      </c>
      <c r="K3945" s="6" t="s">
        <v>91</v>
      </c>
      <c r="L3945" s="6" t="s">
        <v>91</v>
      </c>
      <c r="M3945" s="5" t="s">
        <v>92</v>
      </c>
      <c r="N3945" s="6" t="s">
        <v>91</v>
      </c>
      <c r="O3945" s="6" t="s">
        <v>91</v>
      </c>
      <c r="P3945" s="6" t="s">
        <v>91</v>
      </c>
      <c r="Q3945" s="6" t="s">
        <v>91</v>
      </c>
      <c r="R3945" s="5">
        <v>1</v>
      </c>
      <c r="S3945" s="5">
        <v>0</v>
      </c>
      <c r="T3945" s="5" t="s">
        <v>93</v>
      </c>
      <c r="U3945" s="5" t="s">
        <v>105</v>
      </c>
    </row>
    <row r="3946" spans="1:21">
      <c r="A3946" s="6" t="s">
        <v>87</v>
      </c>
      <c r="B3946" s="7">
        <v>1</v>
      </c>
      <c r="C3946" s="5">
        <v>4241</v>
      </c>
      <c r="D3946" s="5">
        <v>42</v>
      </c>
      <c r="E3946" s="8" t="s">
        <v>5288</v>
      </c>
      <c r="F3946" s="8">
        <v>42164803</v>
      </c>
      <c r="G3946" s="5" t="s">
        <v>5291</v>
      </c>
      <c r="H3946" s="5" t="s">
        <v>225</v>
      </c>
      <c r="I3946" s="6" t="s">
        <v>91</v>
      </c>
      <c r="J3946" s="6" t="s">
        <v>91</v>
      </c>
      <c r="K3946" s="6" t="s">
        <v>91</v>
      </c>
      <c r="L3946" s="6" t="s">
        <v>91</v>
      </c>
      <c r="M3946" s="5" t="s">
        <v>92</v>
      </c>
      <c r="N3946" s="6" t="s">
        <v>91</v>
      </c>
      <c r="O3946" s="6" t="s">
        <v>91</v>
      </c>
      <c r="P3946" s="6" t="s">
        <v>91</v>
      </c>
      <c r="Q3946" s="6" t="s">
        <v>91</v>
      </c>
      <c r="R3946" s="5">
        <v>1</v>
      </c>
      <c r="S3946" s="5">
        <v>0</v>
      </c>
      <c r="T3946" s="5" t="s">
        <v>93</v>
      </c>
      <c r="U3946" s="5" t="s">
        <v>105</v>
      </c>
    </row>
    <row r="3947" spans="1:21">
      <c r="A3947" s="6" t="s">
        <v>87</v>
      </c>
      <c r="B3947" s="7">
        <v>1</v>
      </c>
      <c r="C3947" s="5">
        <v>4242</v>
      </c>
      <c r="D3947" s="5">
        <v>42</v>
      </c>
      <c r="E3947" s="8" t="s">
        <v>5288</v>
      </c>
      <c r="F3947" s="8">
        <v>42164804</v>
      </c>
      <c r="G3947" s="5" t="s">
        <v>5292</v>
      </c>
      <c r="H3947" s="5" t="s">
        <v>227</v>
      </c>
      <c r="I3947" s="6" t="s">
        <v>91</v>
      </c>
      <c r="J3947" s="6" t="s">
        <v>91</v>
      </c>
      <c r="K3947" s="6" t="s">
        <v>91</v>
      </c>
      <c r="L3947" s="6" t="s">
        <v>91</v>
      </c>
      <c r="M3947" s="5" t="s">
        <v>92</v>
      </c>
      <c r="N3947" s="6" t="s">
        <v>91</v>
      </c>
      <c r="O3947" s="6" t="s">
        <v>91</v>
      </c>
      <c r="P3947" s="6" t="s">
        <v>91</v>
      </c>
      <c r="Q3947" s="6" t="s">
        <v>91</v>
      </c>
      <c r="R3947" s="5">
        <v>1</v>
      </c>
      <c r="S3947" s="5">
        <v>0</v>
      </c>
      <c r="T3947" s="5" t="s">
        <v>93</v>
      </c>
      <c r="U3947" s="5" t="s">
        <v>105</v>
      </c>
    </row>
    <row r="3948" spans="1:21">
      <c r="A3948" s="6" t="s">
        <v>87</v>
      </c>
      <c r="B3948" s="7">
        <v>1</v>
      </c>
      <c r="C3948" s="5">
        <v>4243</v>
      </c>
      <c r="D3948" s="5">
        <v>42</v>
      </c>
      <c r="E3948" s="8" t="s">
        <v>4981</v>
      </c>
      <c r="F3948" s="8">
        <v>421649</v>
      </c>
      <c r="G3948" s="5" t="s">
        <v>5293</v>
      </c>
      <c r="H3948" s="5" t="s">
        <v>5294</v>
      </c>
      <c r="I3948" s="5">
        <v>10065506427</v>
      </c>
      <c r="J3948" s="6" t="s">
        <v>91</v>
      </c>
      <c r="K3948" s="6" t="s">
        <v>91</v>
      </c>
      <c r="L3948" s="6" t="s">
        <v>91</v>
      </c>
      <c r="M3948" s="5" t="s">
        <v>92</v>
      </c>
      <c r="N3948" s="6" t="s">
        <v>91</v>
      </c>
      <c r="O3948" s="6" t="s">
        <v>91</v>
      </c>
      <c r="P3948" s="6" t="s">
        <v>91</v>
      </c>
      <c r="Q3948" s="6" t="s">
        <v>91</v>
      </c>
      <c r="R3948" s="5">
        <v>1</v>
      </c>
      <c r="S3948" s="5">
        <v>0</v>
      </c>
      <c r="T3948" s="5" t="s">
        <v>93</v>
      </c>
      <c r="U3948" s="5" t="s">
        <v>105</v>
      </c>
    </row>
    <row r="3949" spans="1:21">
      <c r="A3949" s="6" t="s">
        <v>87</v>
      </c>
      <c r="B3949" s="7">
        <v>1</v>
      </c>
      <c r="C3949" s="5">
        <v>4244</v>
      </c>
      <c r="D3949" s="5">
        <v>42</v>
      </c>
      <c r="E3949" s="8" t="s">
        <v>5295</v>
      </c>
      <c r="F3949" s="8">
        <v>42164901</v>
      </c>
      <c r="G3949" s="5" t="s">
        <v>5296</v>
      </c>
      <c r="H3949" s="5" t="s">
        <v>221</v>
      </c>
      <c r="I3949" s="6" t="s">
        <v>91</v>
      </c>
      <c r="J3949" s="6" t="s">
        <v>91</v>
      </c>
      <c r="K3949" s="6" t="s">
        <v>91</v>
      </c>
      <c r="L3949" s="6" t="s">
        <v>91</v>
      </c>
      <c r="M3949" s="5" t="s">
        <v>92</v>
      </c>
      <c r="N3949" s="6" t="s">
        <v>91</v>
      </c>
      <c r="O3949" s="6" t="s">
        <v>91</v>
      </c>
      <c r="P3949" s="6" t="s">
        <v>91</v>
      </c>
      <c r="Q3949" s="6" t="s">
        <v>91</v>
      </c>
      <c r="R3949" s="5">
        <v>1</v>
      </c>
      <c r="S3949" s="5">
        <v>0</v>
      </c>
      <c r="T3949" s="5" t="s">
        <v>93</v>
      </c>
      <c r="U3949" s="5" t="s">
        <v>105</v>
      </c>
    </row>
    <row r="3950" spans="1:21">
      <c r="A3950" s="6" t="s">
        <v>87</v>
      </c>
      <c r="B3950" s="7">
        <v>1</v>
      </c>
      <c r="C3950" s="5">
        <v>4245</v>
      </c>
      <c r="D3950" s="5">
        <v>42</v>
      </c>
      <c r="E3950" s="8" t="s">
        <v>5295</v>
      </c>
      <c r="F3950" s="8">
        <v>42164902</v>
      </c>
      <c r="G3950" s="5" t="s">
        <v>5297</v>
      </c>
      <c r="H3950" s="5" t="s">
        <v>223</v>
      </c>
      <c r="I3950" s="6" t="s">
        <v>91</v>
      </c>
      <c r="J3950" s="6" t="s">
        <v>91</v>
      </c>
      <c r="K3950" s="6" t="s">
        <v>91</v>
      </c>
      <c r="L3950" s="6" t="s">
        <v>91</v>
      </c>
      <c r="M3950" s="5" t="s">
        <v>92</v>
      </c>
      <c r="N3950" s="6" t="s">
        <v>91</v>
      </c>
      <c r="O3950" s="6" t="s">
        <v>91</v>
      </c>
      <c r="P3950" s="6" t="s">
        <v>91</v>
      </c>
      <c r="Q3950" s="6" t="s">
        <v>91</v>
      </c>
      <c r="R3950" s="5">
        <v>1</v>
      </c>
      <c r="S3950" s="5">
        <v>0</v>
      </c>
      <c r="T3950" s="5" t="s">
        <v>93</v>
      </c>
      <c r="U3950" s="5" t="s">
        <v>105</v>
      </c>
    </row>
    <row r="3951" spans="1:21">
      <c r="A3951" s="6" t="s">
        <v>87</v>
      </c>
      <c r="B3951" s="7">
        <v>1</v>
      </c>
      <c r="C3951" s="5">
        <v>4246</v>
      </c>
      <c r="D3951" s="5">
        <v>42</v>
      </c>
      <c r="E3951" s="8" t="s">
        <v>5295</v>
      </c>
      <c r="F3951" s="8">
        <v>42164903</v>
      </c>
      <c r="G3951" s="5" t="s">
        <v>5298</v>
      </c>
      <c r="H3951" s="5" t="s">
        <v>225</v>
      </c>
      <c r="I3951" s="6" t="s">
        <v>91</v>
      </c>
      <c r="J3951" s="6" t="s">
        <v>91</v>
      </c>
      <c r="K3951" s="6" t="s">
        <v>91</v>
      </c>
      <c r="L3951" s="6" t="s">
        <v>91</v>
      </c>
      <c r="M3951" s="5" t="s">
        <v>92</v>
      </c>
      <c r="N3951" s="6" t="s">
        <v>91</v>
      </c>
      <c r="O3951" s="6" t="s">
        <v>91</v>
      </c>
      <c r="P3951" s="6" t="s">
        <v>91</v>
      </c>
      <c r="Q3951" s="6" t="s">
        <v>91</v>
      </c>
      <c r="R3951" s="5">
        <v>1</v>
      </c>
      <c r="S3951" s="5">
        <v>0</v>
      </c>
      <c r="T3951" s="5" t="s">
        <v>93</v>
      </c>
      <c r="U3951" s="5" t="s">
        <v>105</v>
      </c>
    </row>
    <row r="3952" spans="1:21">
      <c r="A3952" s="6" t="s">
        <v>87</v>
      </c>
      <c r="B3952" s="7">
        <v>1</v>
      </c>
      <c r="C3952" s="5">
        <v>4247</v>
      </c>
      <c r="D3952" s="5">
        <v>42</v>
      </c>
      <c r="E3952" s="8" t="s">
        <v>5295</v>
      </c>
      <c r="F3952" s="8">
        <v>42164904</v>
      </c>
      <c r="G3952" s="5" t="s">
        <v>5299</v>
      </c>
      <c r="H3952" s="5" t="s">
        <v>227</v>
      </c>
      <c r="I3952" s="6" t="s">
        <v>91</v>
      </c>
      <c r="J3952" s="6" t="s">
        <v>91</v>
      </c>
      <c r="K3952" s="6" t="s">
        <v>91</v>
      </c>
      <c r="L3952" s="6" t="s">
        <v>91</v>
      </c>
      <c r="M3952" s="5" t="s">
        <v>92</v>
      </c>
      <c r="N3952" s="6" t="s">
        <v>91</v>
      </c>
      <c r="O3952" s="6" t="s">
        <v>91</v>
      </c>
      <c r="P3952" s="6" t="s">
        <v>91</v>
      </c>
      <c r="Q3952" s="6" t="s">
        <v>91</v>
      </c>
      <c r="R3952" s="5">
        <v>1</v>
      </c>
      <c r="S3952" s="5">
        <v>0</v>
      </c>
      <c r="T3952" s="5" t="s">
        <v>93</v>
      </c>
      <c r="U3952" s="5" t="s">
        <v>105</v>
      </c>
    </row>
    <row r="3953" spans="1:21">
      <c r="A3953" s="6" t="s">
        <v>87</v>
      </c>
      <c r="B3953" s="7">
        <v>1</v>
      </c>
      <c r="C3953" s="5">
        <v>4248</v>
      </c>
      <c r="D3953" s="5">
        <v>42</v>
      </c>
      <c r="E3953" s="8" t="s">
        <v>4981</v>
      </c>
      <c r="F3953" s="8">
        <v>421650</v>
      </c>
      <c r="G3953" s="5" t="s">
        <v>5300</v>
      </c>
      <c r="H3953" s="5" t="s">
        <v>5301</v>
      </c>
      <c r="I3953" s="6" t="s">
        <v>91</v>
      </c>
      <c r="J3953" s="6" t="s">
        <v>91</v>
      </c>
      <c r="K3953" s="6" t="s">
        <v>91</v>
      </c>
      <c r="L3953" s="6" t="s">
        <v>91</v>
      </c>
      <c r="M3953" s="5" t="s">
        <v>92</v>
      </c>
      <c r="N3953" s="6" t="s">
        <v>91</v>
      </c>
      <c r="O3953" s="6" t="s">
        <v>91</v>
      </c>
      <c r="P3953" s="6" t="s">
        <v>91</v>
      </c>
      <c r="Q3953" s="6" t="s">
        <v>91</v>
      </c>
      <c r="R3953" s="5">
        <v>1</v>
      </c>
      <c r="S3953" s="5">
        <v>0</v>
      </c>
      <c r="T3953" s="5" t="s">
        <v>93</v>
      </c>
      <c r="U3953" s="5" t="s">
        <v>105</v>
      </c>
    </row>
    <row r="3954" spans="1:21">
      <c r="A3954" s="6" t="s">
        <v>87</v>
      </c>
      <c r="B3954" s="7">
        <v>1</v>
      </c>
      <c r="C3954" s="5">
        <v>4249</v>
      </c>
      <c r="D3954" s="5">
        <v>42</v>
      </c>
      <c r="E3954" s="8" t="s">
        <v>5302</v>
      </c>
      <c r="F3954" s="8">
        <v>42165001</v>
      </c>
      <c r="G3954" s="5" t="s">
        <v>5303</v>
      </c>
      <c r="H3954" s="5" t="s">
        <v>221</v>
      </c>
      <c r="I3954" s="6" t="s">
        <v>91</v>
      </c>
      <c r="J3954" s="6" t="s">
        <v>91</v>
      </c>
      <c r="K3954" s="6" t="s">
        <v>91</v>
      </c>
      <c r="L3954" s="6" t="s">
        <v>91</v>
      </c>
      <c r="M3954" s="5" t="s">
        <v>92</v>
      </c>
      <c r="N3954" s="6" t="s">
        <v>91</v>
      </c>
      <c r="O3954" s="6" t="s">
        <v>91</v>
      </c>
      <c r="P3954" s="6" t="s">
        <v>91</v>
      </c>
      <c r="Q3954" s="6" t="s">
        <v>91</v>
      </c>
      <c r="R3954" s="5">
        <v>1</v>
      </c>
      <c r="S3954" s="5">
        <v>0</v>
      </c>
      <c r="T3954" s="5" t="s">
        <v>93</v>
      </c>
      <c r="U3954" s="5" t="s">
        <v>105</v>
      </c>
    </row>
    <row r="3955" spans="1:21">
      <c r="A3955" s="6" t="s">
        <v>87</v>
      </c>
      <c r="B3955" s="7">
        <v>1</v>
      </c>
      <c r="C3955" s="5">
        <v>4250</v>
      </c>
      <c r="D3955" s="5">
        <v>42</v>
      </c>
      <c r="E3955" s="8" t="s">
        <v>5302</v>
      </c>
      <c r="F3955" s="8">
        <v>42165002</v>
      </c>
      <c r="G3955" s="5" t="s">
        <v>5304</v>
      </c>
      <c r="H3955" s="5" t="s">
        <v>223</v>
      </c>
      <c r="I3955" s="6" t="s">
        <v>91</v>
      </c>
      <c r="J3955" s="6" t="s">
        <v>91</v>
      </c>
      <c r="K3955" s="6" t="s">
        <v>91</v>
      </c>
      <c r="L3955" s="6" t="s">
        <v>91</v>
      </c>
      <c r="M3955" s="5" t="s">
        <v>92</v>
      </c>
      <c r="N3955" s="6" t="s">
        <v>91</v>
      </c>
      <c r="O3955" s="6" t="s">
        <v>91</v>
      </c>
      <c r="P3955" s="6" t="s">
        <v>91</v>
      </c>
      <c r="Q3955" s="6" t="s">
        <v>91</v>
      </c>
      <c r="R3955" s="5">
        <v>1</v>
      </c>
      <c r="S3955" s="5">
        <v>0</v>
      </c>
      <c r="T3955" s="5" t="s">
        <v>93</v>
      </c>
      <c r="U3955" s="5" t="s">
        <v>105</v>
      </c>
    </row>
    <row r="3956" spans="1:21">
      <c r="A3956" s="6" t="s">
        <v>87</v>
      </c>
      <c r="B3956" s="7">
        <v>1</v>
      </c>
      <c r="C3956" s="5">
        <v>4251</v>
      </c>
      <c r="D3956" s="5">
        <v>42</v>
      </c>
      <c r="E3956" s="8" t="s">
        <v>5302</v>
      </c>
      <c r="F3956" s="8">
        <v>42165003</v>
      </c>
      <c r="G3956" s="5" t="s">
        <v>5305</v>
      </c>
      <c r="H3956" s="5" t="s">
        <v>225</v>
      </c>
      <c r="I3956" s="6" t="s">
        <v>91</v>
      </c>
      <c r="J3956" s="6" t="s">
        <v>91</v>
      </c>
      <c r="K3956" s="6" t="s">
        <v>91</v>
      </c>
      <c r="L3956" s="6" t="s">
        <v>91</v>
      </c>
      <c r="M3956" s="5" t="s">
        <v>92</v>
      </c>
      <c r="N3956" s="6" t="s">
        <v>91</v>
      </c>
      <c r="O3956" s="6" t="s">
        <v>91</v>
      </c>
      <c r="P3956" s="6" t="s">
        <v>91</v>
      </c>
      <c r="Q3956" s="6" t="s">
        <v>91</v>
      </c>
      <c r="R3956" s="5">
        <v>1</v>
      </c>
      <c r="S3956" s="5">
        <v>0</v>
      </c>
      <c r="T3956" s="5" t="s">
        <v>93</v>
      </c>
      <c r="U3956" s="5" t="s">
        <v>105</v>
      </c>
    </row>
    <row r="3957" spans="1:21">
      <c r="A3957" s="6" t="s">
        <v>87</v>
      </c>
      <c r="B3957" s="7">
        <v>1</v>
      </c>
      <c r="C3957" s="5">
        <v>4252</v>
      </c>
      <c r="D3957" s="5">
        <v>42</v>
      </c>
      <c r="E3957" s="8" t="s">
        <v>5302</v>
      </c>
      <c r="F3957" s="8">
        <v>42165004</v>
      </c>
      <c r="G3957" s="5" t="s">
        <v>5306</v>
      </c>
      <c r="H3957" s="5" t="s">
        <v>227</v>
      </c>
      <c r="I3957" s="6" t="s">
        <v>91</v>
      </c>
      <c r="J3957" s="6" t="s">
        <v>91</v>
      </c>
      <c r="K3957" s="6" t="s">
        <v>91</v>
      </c>
      <c r="L3957" s="6" t="s">
        <v>91</v>
      </c>
      <c r="M3957" s="5" t="s">
        <v>92</v>
      </c>
      <c r="N3957" s="6" t="s">
        <v>91</v>
      </c>
      <c r="O3957" s="6" t="s">
        <v>91</v>
      </c>
      <c r="P3957" s="6" t="s">
        <v>91</v>
      </c>
      <c r="Q3957" s="6" t="s">
        <v>91</v>
      </c>
      <c r="R3957" s="5">
        <v>1</v>
      </c>
      <c r="S3957" s="5">
        <v>0</v>
      </c>
      <c r="T3957" s="5" t="s">
        <v>93</v>
      </c>
      <c r="U3957" s="5" t="s">
        <v>105</v>
      </c>
    </row>
    <row r="3958" spans="1:21">
      <c r="A3958" s="6" t="s">
        <v>87</v>
      </c>
      <c r="B3958" s="7">
        <v>1</v>
      </c>
      <c r="C3958" s="5">
        <v>4253</v>
      </c>
      <c r="D3958" s="5">
        <v>42</v>
      </c>
      <c r="E3958" s="8" t="s">
        <v>4981</v>
      </c>
      <c r="F3958" s="8">
        <v>421651</v>
      </c>
      <c r="G3958" s="5" t="s">
        <v>5307</v>
      </c>
      <c r="H3958" s="5" t="s">
        <v>5308</v>
      </c>
      <c r="I3958" s="5">
        <v>10065501648</v>
      </c>
      <c r="J3958" s="6" t="s">
        <v>91</v>
      </c>
      <c r="K3958" s="6" t="s">
        <v>91</v>
      </c>
      <c r="L3958" s="6" t="s">
        <v>91</v>
      </c>
      <c r="M3958" s="5" t="s">
        <v>92</v>
      </c>
      <c r="N3958" s="6" t="s">
        <v>91</v>
      </c>
      <c r="O3958" s="6" t="s">
        <v>91</v>
      </c>
      <c r="P3958" s="6" t="s">
        <v>91</v>
      </c>
      <c r="Q3958" s="6" t="s">
        <v>91</v>
      </c>
      <c r="R3958" s="5">
        <v>1</v>
      </c>
      <c r="S3958" s="5">
        <v>0</v>
      </c>
      <c r="T3958" s="5" t="s">
        <v>93</v>
      </c>
      <c r="U3958" s="5" t="s">
        <v>105</v>
      </c>
    </row>
    <row r="3959" spans="1:21">
      <c r="A3959" s="6" t="s">
        <v>87</v>
      </c>
      <c r="B3959" s="7">
        <v>1</v>
      </c>
      <c r="C3959" s="5">
        <v>4254</v>
      </c>
      <c r="D3959" s="5">
        <v>42</v>
      </c>
      <c r="E3959" s="8" t="s">
        <v>5309</v>
      </c>
      <c r="F3959" s="8">
        <v>42165101</v>
      </c>
      <c r="G3959" s="5" t="s">
        <v>5310</v>
      </c>
      <c r="H3959" s="5" t="s">
        <v>221</v>
      </c>
      <c r="I3959" s="6" t="s">
        <v>91</v>
      </c>
      <c r="J3959" s="6" t="s">
        <v>91</v>
      </c>
      <c r="K3959" s="6" t="s">
        <v>91</v>
      </c>
      <c r="L3959" s="6" t="s">
        <v>91</v>
      </c>
      <c r="M3959" s="5" t="s">
        <v>92</v>
      </c>
      <c r="N3959" s="6" t="s">
        <v>91</v>
      </c>
      <c r="O3959" s="6" t="s">
        <v>91</v>
      </c>
      <c r="P3959" s="6" t="s">
        <v>91</v>
      </c>
      <c r="Q3959" s="6" t="s">
        <v>91</v>
      </c>
      <c r="R3959" s="5">
        <v>1</v>
      </c>
      <c r="S3959" s="5">
        <v>0</v>
      </c>
      <c r="T3959" s="5" t="s">
        <v>93</v>
      </c>
      <c r="U3959" s="5" t="s">
        <v>105</v>
      </c>
    </row>
    <row r="3960" spans="1:21">
      <c r="A3960" s="6" t="s">
        <v>87</v>
      </c>
      <c r="B3960" s="7">
        <v>1</v>
      </c>
      <c r="C3960" s="5">
        <v>4255</v>
      </c>
      <c r="D3960" s="5">
        <v>42</v>
      </c>
      <c r="E3960" s="8" t="s">
        <v>5309</v>
      </c>
      <c r="F3960" s="8">
        <v>42165102</v>
      </c>
      <c r="G3960" s="5" t="s">
        <v>5311</v>
      </c>
      <c r="H3960" s="5" t="s">
        <v>223</v>
      </c>
      <c r="I3960" s="6" t="s">
        <v>91</v>
      </c>
      <c r="J3960" s="6" t="s">
        <v>91</v>
      </c>
      <c r="K3960" s="6" t="s">
        <v>91</v>
      </c>
      <c r="L3960" s="6" t="s">
        <v>91</v>
      </c>
      <c r="M3960" s="5" t="s">
        <v>92</v>
      </c>
      <c r="N3960" s="6" t="s">
        <v>91</v>
      </c>
      <c r="O3960" s="6" t="s">
        <v>91</v>
      </c>
      <c r="P3960" s="6" t="s">
        <v>91</v>
      </c>
      <c r="Q3960" s="6" t="s">
        <v>91</v>
      </c>
      <c r="R3960" s="5">
        <v>1</v>
      </c>
      <c r="S3960" s="5">
        <v>0</v>
      </c>
      <c r="T3960" s="5" t="s">
        <v>93</v>
      </c>
      <c r="U3960" s="5" t="s">
        <v>105</v>
      </c>
    </row>
    <row r="3961" spans="1:21">
      <c r="A3961" s="6" t="s">
        <v>87</v>
      </c>
      <c r="B3961" s="7">
        <v>1</v>
      </c>
      <c r="C3961" s="5">
        <v>4256</v>
      </c>
      <c r="D3961" s="5">
        <v>42</v>
      </c>
      <c r="E3961" s="8" t="s">
        <v>5309</v>
      </c>
      <c r="F3961" s="8">
        <v>42165103</v>
      </c>
      <c r="G3961" s="5" t="s">
        <v>5312</v>
      </c>
      <c r="H3961" s="5" t="s">
        <v>225</v>
      </c>
      <c r="I3961" s="6" t="s">
        <v>91</v>
      </c>
      <c r="J3961" s="6" t="s">
        <v>91</v>
      </c>
      <c r="K3961" s="6" t="s">
        <v>91</v>
      </c>
      <c r="L3961" s="6" t="s">
        <v>91</v>
      </c>
      <c r="M3961" s="5" t="s">
        <v>92</v>
      </c>
      <c r="N3961" s="6" t="s">
        <v>91</v>
      </c>
      <c r="O3961" s="6" t="s">
        <v>91</v>
      </c>
      <c r="P3961" s="6" t="s">
        <v>91</v>
      </c>
      <c r="Q3961" s="6" t="s">
        <v>91</v>
      </c>
      <c r="R3961" s="5">
        <v>1</v>
      </c>
      <c r="S3961" s="5">
        <v>0</v>
      </c>
      <c r="T3961" s="5" t="s">
        <v>93</v>
      </c>
      <c r="U3961" s="5" t="s">
        <v>105</v>
      </c>
    </row>
    <row r="3962" spans="1:21">
      <c r="A3962" s="6" t="s">
        <v>87</v>
      </c>
      <c r="B3962" s="7">
        <v>1</v>
      </c>
      <c r="C3962" s="5">
        <v>4257</v>
      </c>
      <c r="D3962" s="5">
        <v>42</v>
      </c>
      <c r="E3962" s="8" t="s">
        <v>5309</v>
      </c>
      <c r="F3962" s="8">
        <v>42165104</v>
      </c>
      <c r="G3962" s="5" t="s">
        <v>5313</v>
      </c>
      <c r="H3962" s="5" t="s">
        <v>227</v>
      </c>
      <c r="I3962" s="6" t="s">
        <v>91</v>
      </c>
      <c r="J3962" s="6" t="s">
        <v>91</v>
      </c>
      <c r="K3962" s="6" t="s">
        <v>91</v>
      </c>
      <c r="L3962" s="6" t="s">
        <v>91</v>
      </c>
      <c r="M3962" s="5" t="s">
        <v>92</v>
      </c>
      <c r="N3962" s="6" t="s">
        <v>91</v>
      </c>
      <c r="O3962" s="6" t="s">
        <v>91</v>
      </c>
      <c r="P3962" s="6" t="s">
        <v>91</v>
      </c>
      <c r="Q3962" s="6" t="s">
        <v>91</v>
      </c>
      <c r="R3962" s="5">
        <v>1</v>
      </c>
      <c r="S3962" s="5">
        <v>0</v>
      </c>
      <c r="T3962" s="5" t="s">
        <v>93</v>
      </c>
      <c r="U3962" s="5" t="s">
        <v>105</v>
      </c>
    </row>
    <row r="3963" spans="1:21">
      <c r="A3963" s="6" t="s">
        <v>87</v>
      </c>
      <c r="B3963" s="7">
        <v>1</v>
      </c>
      <c r="C3963" s="5">
        <v>4258</v>
      </c>
      <c r="D3963" s="5">
        <v>42</v>
      </c>
      <c r="E3963" s="8" t="s">
        <v>4981</v>
      </c>
      <c r="F3963" s="8">
        <v>421652</v>
      </c>
      <c r="G3963" s="5" t="s">
        <v>5314</v>
      </c>
      <c r="H3963" s="5" t="s">
        <v>5315</v>
      </c>
      <c r="I3963" s="6" t="s">
        <v>91</v>
      </c>
      <c r="J3963" s="6" t="s">
        <v>91</v>
      </c>
      <c r="K3963" s="6" t="s">
        <v>91</v>
      </c>
      <c r="L3963" s="6" t="s">
        <v>91</v>
      </c>
      <c r="M3963" s="5" t="s">
        <v>92</v>
      </c>
      <c r="N3963" s="6" t="s">
        <v>91</v>
      </c>
      <c r="O3963" s="6" t="s">
        <v>91</v>
      </c>
      <c r="P3963" s="6" t="s">
        <v>91</v>
      </c>
      <c r="Q3963" s="6" t="s">
        <v>91</v>
      </c>
      <c r="R3963" s="5">
        <v>1</v>
      </c>
      <c r="S3963" s="5">
        <v>0</v>
      </c>
      <c r="T3963" s="5" t="s">
        <v>93</v>
      </c>
      <c r="U3963" s="5" t="s">
        <v>105</v>
      </c>
    </row>
    <row r="3964" spans="1:21">
      <c r="A3964" s="6" t="s">
        <v>87</v>
      </c>
      <c r="B3964" s="7">
        <v>1</v>
      </c>
      <c r="C3964" s="5">
        <v>4259</v>
      </c>
      <c r="D3964" s="5">
        <v>42</v>
      </c>
      <c r="E3964" s="8" t="s">
        <v>5316</v>
      </c>
      <c r="F3964" s="8">
        <v>42165201</v>
      </c>
      <c r="G3964" s="5" t="s">
        <v>5317</v>
      </c>
      <c r="H3964" s="5" t="s">
        <v>221</v>
      </c>
      <c r="I3964" s="6" t="s">
        <v>91</v>
      </c>
      <c r="J3964" s="6" t="s">
        <v>91</v>
      </c>
      <c r="K3964" s="6" t="s">
        <v>91</v>
      </c>
      <c r="L3964" s="6" t="s">
        <v>91</v>
      </c>
      <c r="M3964" s="5" t="s">
        <v>92</v>
      </c>
      <c r="N3964" s="6" t="s">
        <v>91</v>
      </c>
      <c r="O3964" s="6" t="s">
        <v>91</v>
      </c>
      <c r="P3964" s="6" t="s">
        <v>91</v>
      </c>
      <c r="Q3964" s="6" t="s">
        <v>91</v>
      </c>
      <c r="R3964" s="5">
        <v>1</v>
      </c>
      <c r="S3964" s="5">
        <v>0</v>
      </c>
      <c r="T3964" s="5" t="s">
        <v>93</v>
      </c>
      <c r="U3964" s="5" t="s">
        <v>105</v>
      </c>
    </row>
    <row r="3965" spans="1:21">
      <c r="A3965" s="6" t="s">
        <v>87</v>
      </c>
      <c r="B3965" s="7">
        <v>1</v>
      </c>
      <c r="C3965" s="5">
        <v>4260</v>
      </c>
      <c r="D3965" s="5">
        <v>42</v>
      </c>
      <c r="E3965" s="8" t="s">
        <v>5316</v>
      </c>
      <c r="F3965" s="8">
        <v>42165202</v>
      </c>
      <c r="G3965" s="5" t="s">
        <v>5318</v>
      </c>
      <c r="H3965" s="5" t="s">
        <v>223</v>
      </c>
      <c r="I3965" s="6" t="s">
        <v>91</v>
      </c>
      <c r="J3965" s="6" t="s">
        <v>91</v>
      </c>
      <c r="K3965" s="6" t="s">
        <v>91</v>
      </c>
      <c r="L3965" s="6" t="s">
        <v>91</v>
      </c>
      <c r="M3965" s="5" t="s">
        <v>92</v>
      </c>
      <c r="N3965" s="6" t="s">
        <v>91</v>
      </c>
      <c r="O3965" s="6" t="s">
        <v>91</v>
      </c>
      <c r="P3965" s="6" t="s">
        <v>91</v>
      </c>
      <c r="Q3965" s="6" t="s">
        <v>91</v>
      </c>
      <c r="R3965" s="5">
        <v>1</v>
      </c>
      <c r="S3965" s="5">
        <v>0</v>
      </c>
      <c r="T3965" s="5" t="s">
        <v>93</v>
      </c>
      <c r="U3965" s="5" t="s">
        <v>105</v>
      </c>
    </row>
    <row r="3966" spans="1:21">
      <c r="A3966" s="6" t="s">
        <v>87</v>
      </c>
      <c r="B3966" s="7">
        <v>1</v>
      </c>
      <c r="C3966" s="5">
        <v>4261</v>
      </c>
      <c r="D3966" s="5">
        <v>42</v>
      </c>
      <c r="E3966" s="8" t="s">
        <v>5316</v>
      </c>
      <c r="F3966" s="8">
        <v>42165203</v>
      </c>
      <c r="G3966" s="5" t="s">
        <v>5319</v>
      </c>
      <c r="H3966" s="5" t="s">
        <v>225</v>
      </c>
      <c r="I3966" s="6" t="s">
        <v>91</v>
      </c>
      <c r="J3966" s="6" t="s">
        <v>91</v>
      </c>
      <c r="K3966" s="6" t="s">
        <v>91</v>
      </c>
      <c r="L3966" s="6" t="s">
        <v>91</v>
      </c>
      <c r="M3966" s="5" t="s">
        <v>92</v>
      </c>
      <c r="N3966" s="6" t="s">
        <v>91</v>
      </c>
      <c r="O3966" s="6" t="s">
        <v>91</v>
      </c>
      <c r="P3966" s="6" t="s">
        <v>91</v>
      </c>
      <c r="Q3966" s="6" t="s">
        <v>91</v>
      </c>
      <c r="R3966" s="5">
        <v>1</v>
      </c>
      <c r="S3966" s="5">
        <v>0</v>
      </c>
      <c r="T3966" s="5" t="s">
        <v>93</v>
      </c>
      <c r="U3966" s="5" t="s">
        <v>105</v>
      </c>
    </row>
    <row r="3967" spans="1:21">
      <c r="A3967" s="6" t="s">
        <v>87</v>
      </c>
      <c r="B3967" s="7">
        <v>1</v>
      </c>
      <c r="C3967" s="5">
        <v>4262</v>
      </c>
      <c r="D3967" s="5">
        <v>42</v>
      </c>
      <c r="E3967" s="8" t="s">
        <v>5316</v>
      </c>
      <c r="F3967" s="8">
        <v>42165204</v>
      </c>
      <c r="G3967" s="5" t="s">
        <v>5320</v>
      </c>
      <c r="H3967" s="5" t="s">
        <v>227</v>
      </c>
      <c r="I3967" s="6" t="s">
        <v>91</v>
      </c>
      <c r="J3967" s="6" t="s">
        <v>91</v>
      </c>
      <c r="K3967" s="6" t="s">
        <v>91</v>
      </c>
      <c r="L3967" s="6" t="s">
        <v>91</v>
      </c>
      <c r="M3967" s="5" t="s">
        <v>92</v>
      </c>
      <c r="N3967" s="6" t="s">
        <v>91</v>
      </c>
      <c r="O3967" s="6" t="s">
        <v>91</v>
      </c>
      <c r="P3967" s="6" t="s">
        <v>91</v>
      </c>
      <c r="Q3967" s="6" t="s">
        <v>91</v>
      </c>
      <c r="R3967" s="5">
        <v>1</v>
      </c>
      <c r="S3967" s="5">
        <v>0</v>
      </c>
      <c r="T3967" s="5" t="s">
        <v>93</v>
      </c>
      <c r="U3967" s="5" t="s">
        <v>105</v>
      </c>
    </row>
    <row r="3968" spans="1:21">
      <c r="A3968" s="6" t="s">
        <v>87</v>
      </c>
      <c r="B3968" s="7">
        <v>1</v>
      </c>
      <c r="C3968" s="5">
        <v>4263</v>
      </c>
      <c r="D3968" s="5">
        <v>42</v>
      </c>
      <c r="E3968" s="8" t="s">
        <v>4981</v>
      </c>
      <c r="F3968" s="8">
        <v>421653</v>
      </c>
      <c r="G3968" s="5" t="s">
        <v>5321</v>
      </c>
      <c r="H3968" s="5" t="s">
        <v>5322</v>
      </c>
      <c r="I3968" s="5">
        <v>10065501560</v>
      </c>
      <c r="J3968" s="6" t="s">
        <v>91</v>
      </c>
      <c r="K3968" s="6" t="s">
        <v>91</v>
      </c>
      <c r="L3968" s="6" t="s">
        <v>91</v>
      </c>
      <c r="M3968" s="5" t="s">
        <v>92</v>
      </c>
      <c r="N3968" s="6" t="s">
        <v>91</v>
      </c>
      <c r="O3968" s="6" t="s">
        <v>91</v>
      </c>
      <c r="P3968" s="6" t="s">
        <v>91</v>
      </c>
      <c r="Q3968" s="6" t="s">
        <v>91</v>
      </c>
      <c r="R3968" s="5">
        <v>1</v>
      </c>
      <c r="S3968" s="5">
        <v>0</v>
      </c>
      <c r="T3968" s="5" t="s">
        <v>93</v>
      </c>
      <c r="U3968" s="5" t="s">
        <v>105</v>
      </c>
    </row>
    <row r="3969" spans="1:21">
      <c r="A3969" s="6" t="s">
        <v>87</v>
      </c>
      <c r="B3969" s="7">
        <v>1</v>
      </c>
      <c r="C3969" s="5">
        <v>4264</v>
      </c>
      <c r="D3969" s="5">
        <v>42</v>
      </c>
      <c r="E3969" s="8" t="s">
        <v>5323</v>
      </c>
      <c r="F3969" s="8">
        <v>42165301</v>
      </c>
      <c r="G3969" s="5" t="s">
        <v>5324</v>
      </c>
      <c r="H3969" s="5" t="s">
        <v>221</v>
      </c>
      <c r="I3969" s="6" t="s">
        <v>91</v>
      </c>
      <c r="J3969" s="6" t="s">
        <v>91</v>
      </c>
      <c r="K3969" s="6" t="s">
        <v>91</v>
      </c>
      <c r="L3969" s="6" t="s">
        <v>91</v>
      </c>
      <c r="M3969" s="5" t="s">
        <v>92</v>
      </c>
      <c r="N3969" s="6" t="s">
        <v>91</v>
      </c>
      <c r="O3969" s="6" t="s">
        <v>91</v>
      </c>
      <c r="P3969" s="6" t="s">
        <v>91</v>
      </c>
      <c r="Q3969" s="6" t="s">
        <v>91</v>
      </c>
      <c r="R3969" s="5">
        <v>1</v>
      </c>
      <c r="S3969" s="5">
        <v>0</v>
      </c>
      <c r="T3969" s="5" t="s">
        <v>93</v>
      </c>
      <c r="U3969" s="5" t="s">
        <v>105</v>
      </c>
    </row>
    <row r="3970" spans="1:21">
      <c r="A3970" s="6" t="s">
        <v>87</v>
      </c>
      <c r="B3970" s="7">
        <v>1</v>
      </c>
      <c r="C3970" s="5">
        <v>4265</v>
      </c>
      <c r="D3970" s="5">
        <v>42</v>
      </c>
      <c r="E3970" s="8" t="s">
        <v>5323</v>
      </c>
      <c r="F3970" s="8">
        <v>42165302</v>
      </c>
      <c r="G3970" s="5" t="s">
        <v>5325</v>
      </c>
      <c r="H3970" s="5" t="s">
        <v>223</v>
      </c>
      <c r="I3970" s="6" t="s">
        <v>91</v>
      </c>
      <c r="J3970" s="6" t="s">
        <v>91</v>
      </c>
      <c r="K3970" s="6" t="s">
        <v>91</v>
      </c>
      <c r="L3970" s="6" t="s">
        <v>91</v>
      </c>
      <c r="M3970" s="5" t="s">
        <v>92</v>
      </c>
      <c r="N3970" s="6" t="s">
        <v>91</v>
      </c>
      <c r="O3970" s="6" t="s">
        <v>91</v>
      </c>
      <c r="P3970" s="6" t="s">
        <v>91</v>
      </c>
      <c r="Q3970" s="6" t="s">
        <v>91</v>
      </c>
      <c r="R3970" s="5">
        <v>1</v>
      </c>
      <c r="S3970" s="5">
        <v>0</v>
      </c>
      <c r="T3970" s="5" t="s">
        <v>93</v>
      </c>
      <c r="U3970" s="5" t="s">
        <v>105</v>
      </c>
    </row>
    <row r="3971" spans="1:21">
      <c r="A3971" s="6" t="s">
        <v>87</v>
      </c>
      <c r="B3971" s="7">
        <v>1</v>
      </c>
      <c r="C3971" s="5">
        <v>4266</v>
      </c>
      <c r="D3971" s="5">
        <v>42</v>
      </c>
      <c r="E3971" s="8" t="s">
        <v>5323</v>
      </c>
      <c r="F3971" s="8">
        <v>42165303</v>
      </c>
      <c r="G3971" s="5" t="s">
        <v>5326</v>
      </c>
      <c r="H3971" s="5" t="s">
        <v>225</v>
      </c>
      <c r="I3971" s="6" t="s">
        <v>91</v>
      </c>
      <c r="J3971" s="6" t="s">
        <v>91</v>
      </c>
      <c r="K3971" s="6" t="s">
        <v>91</v>
      </c>
      <c r="L3971" s="6" t="s">
        <v>91</v>
      </c>
      <c r="M3971" s="5" t="s">
        <v>92</v>
      </c>
      <c r="N3971" s="6" t="s">
        <v>91</v>
      </c>
      <c r="O3971" s="6" t="s">
        <v>91</v>
      </c>
      <c r="P3971" s="6" t="s">
        <v>91</v>
      </c>
      <c r="Q3971" s="6" t="s">
        <v>91</v>
      </c>
      <c r="R3971" s="5">
        <v>1</v>
      </c>
      <c r="S3971" s="5">
        <v>0</v>
      </c>
      <c r="T3971" s="5" t="s">
        <v>93</v>
      </c>
      <c r="U3971" s="5" t="s">
        <v>105</v>
      </c>
    </row>
    <row r="3972" spans="1:21">
      <c r="A3972" s="6" t="s">
        <v>87</v>
      </c>
      <c r="B3972" s="7">
        <v>1</v>
      </c>
      <c r="C3972" s="5">
        <v>4267</v>
      </c>
      <c r="D3972" s="5">
        <v>42</v>
      </c>
      <c r="E3972" s="8" t="s">
        <v>5323</v>
      </c>
      <c r="F3972" s="8">
        <v>42165304</v>
      </c>
      <c r="G3972" s="5" t="s">
        <v>5327</v>
      </c>
      <c r="H3972" s="5" t="s">
        <v>227</v>
      </c>
      <c r="I3972" s="6" t="s">
        <v>91</v>
      </c>
      <c r="J3972" s="6" t="s">
        <v>91</v>
      </c>
      <c r="K3972" s="6" t="s">
        <v>91</v>
      </c>
      <c r="L3972" s="6" t="s">
        <v>91</v>
      </c>
      <c r="M3972" s="5" t="s">
        <v>92</v>
      </c>
      <c r="N3972" s="6" t="s">
        <v>91</v>
      </c>
      <c r="O3972" s="6" t="s">
        <v>91</v>
      </c>
      <c r="P3972" s="6" t="s">
        <v>91</v>
      </c>
      <c r="Q3972" s="6" t="s">
        <v>91</v>
      </c>
      <c r="R3972" s="5">
        <v>1</v>
      </c>
      <c r="S3972" s="5">
        <v>0</v>
      </c>
      <c r="T3972" s="5" t="s">
        <v>93</v>
      </c>
      <c r="U3972" s="5" t="s">
        <v>105</v>
      </c>
    </row>
    <row r="3973" spans="1:21">
      <c r="A3973" s="6" t="s">
        <v>87</v>
      </c>
      <c r="B3973" s="7">
        <v>1</v>
      </c>
      <c r="C3973" s="5">
        <v>4268</v>
      </c>
      <c r="D3973" s="5">
        <v>42</v>
      </c>
      <c r="E3973" s="8" t="s">
        <v>4981</v>
      </c>
      <c r="F3973" s="8">
        <v>421654</v>
      </c>
      <c r="G3973" s="5" t="s">
        <v>5328</v>
      </c>
      <c r="H3973" s="5" t="s">
        <v>5329</v>
      </c>
      <c r="I3973" s="5">
        <v>10065501571</v>
      </c>
      <c r="J3973" s="6" t="s">
        <v>91</v>
      </c>
      <c r="K3973" s="6" t="s">
        <v>91</v>
      </c>
      <c r="L3973" s="6" t="s">
        <v>91</v>
      </c>
      <c r="M3973" s="5" t="s">
        <v>92</v>
      </c>
      <c r="N3973" s="6" t="s">
        <v>91</v>
      </c>
      <c r="O3973" s="6" t="s">
        <v>91</v>
      </c>
      <c r="P3973" s="6" t="s">
        <v>91</v>
      </c>
      <c r="Q3973" s="6" t="s">
        <v>91</v>
      </c>
      <c r="R3973" s="5">
        <v>1</v>
      </c>
      <c r="S3973" s="5">
        <v>0</v>
      </c>
      <c r="T3973" s="5" t="s">
        <v>93</v>
      </c>
      <c r="U3973" s="5" t="s">
        <v>105</v>
      </c>
    </row>
    <row r="3974" spans="1:21">
      <c r="A3974" s="6" t="s">
        <v>87</v>
      </c>
      <c r="B3974" s="7">
        <v>1</v>
      </c>
      <c r="C3974" s="5">
        <v>4269</v>
      </c>
      <c r="D3974" s="5">
        <v>42</v>
      </c>
      <c r="E3974" s="8" t="s">
        <v>5330</v>
      </c>
      <c r="F3974" s="8">
        <v>42165401</v>
      </c>
      <c r="G3974" s="5" t="s">
        <v>5331</v>
      </c>
      <c r="H3974" s="5" t="s">
        <v>221</v>
      </c>
      <c r="I3974" s="6" t="s">
        <v>91</v>
      </c>
      <c r="J3974" s="6" t="s">
        <v>91</v>
      </c>
      <c r="K3974" s="6" t="s">
        <v>91</v>
      </c>
      <c r="L3974" s="6" t="s">
        <v>91</v>
      </c>
      <c r="M3974" s="5" t="s">
        <v>92</v>
      </c>
      <c r="N3974" s="6" t="s">
        <v>91</v>
      </c>
      <c r="O3974" s="6" t="s">
        <v>91</v>
      </c>
      <c r="P3974" s="6" t="s">
        <v>91</v>
      </c>
      <c r="Q3974" s="6" t="s">
        <v>91</v>
      </c>
      <c r="R3974" s="5">
        <v>1</v>
      </c>
      <c r="S3974" s="5">
        <v>0</v>
      </c>
      <c r="T3974" s="5" t="s">
        <v>93</v>
      </c>
      <c r="U3974" s="5" t="s">
        <v>105</v>
      </c>
    </row>
    <row r="3975" spans="1:21">
      <c r="A3975" s="6" t="s">
        <v>87</v>
      </c>
      <c r="B3975" s="7">
        <v>1</v>
      </c>
      <c r="C3975" s="5">
        <v>4270</v>
      </c>
      <c r="D3975" s="5">
        <v>42</v>
      </c>
      <c r="E3975" s="8" t="s">
        <v>5330</v>
      </c>
      <c r="F3975" s="8">
        <v>42165402</v>
      </c>
      <c r="G3975" s="5" t="s">
        <v>5332</v>
      </c>
      <c r="H3975" s="5" t="s">
        <v>223</v>
      </c>
      <c r="I3975" s="6" t="s">
        <v>91</v>
      </c>
      <c r="J3975" s="6" t="s">
        <v>91</v>
      </c>
      <c r="K3975" s="6" t="s">
        <v>91</v>
      </c>
      <c r="L3975" s="6" t="s">
        <v>91</v>
      </c>
      <c r="M3975" s="5" t="s">
        <v>92</v>
      </c>
      <c r="N3975" s="6" t="s">
        <v>91</v>
      </c>
      <c r="O3975" s="6" t="s">
        <v>91</v>
      </c>
      <c r="P3975" s="6" t="s">
        <v>91</v>
      </c>
      <c r="Q3975" s="6" t="s">
        <v>91</v>
      </c>
      <c r="R3975" s="5">
        <v>1</v>
      </c>
      <c r="S3975" s="5">
        <v>0</v>
      </c>
      <c r="T3975" s="5" t="s">
        <v>93</v>
      </c>
      <c r="U3975" s="5" t="s">
        <v>105</v>
      </c>
    </row>
    <row r="3976" spans="1:21">
      <c r="A3976" s="6" t="s">
        <v>87</v>
      </c>
      <c r="B3976" s="7">
        <v>1</v>
      </c>
      <c r="C3976" s="5">
        <v>4271</v>
      </c>
      <c r="D3976" s="5">
        <v>42</v>
      </c>
      <c r="E3976" s="8" t="s">
        <v>5330</v>
      </c>
      <c r="F3976" s="8">
        <v>42165403</v>
      </c>
      <c r="G3976" s="5" t="s">
        <v>5333</v>
      </c>
      <c r="H3976" s="5" t="s">
        <v>225</v>
      </c>
      <c r="I3976" s="6" t="s">
        <v>91</v>
      </c>
      <c r="J3976" s="6" t="s">
        <v>91</v>
      </c>
      <c r="K3976" s="6" t="s">
        <v>91</v>
      </c>
      <c r="L3976" s="6" t="s">
        <v>91</v>
      </c>
      <c r="M3976" s="5" t="s">
        <v>92</v>
      </c>
      <c r="N3976" s="6" t="s">
        <v>91</v>
      </c>
      <c r="O3976" s="6" t="s">
        <v>91</v>
      </c>
      <c r="P3976" s="6" t="s">
        <v>91</v>
      </c>
      <c r="Q3976" s="6" t="s">
        <v>91</v>
      </c>
      <c r="R3976" s="5">
        <v>1</v>
      </c>
      <c r="S3976" s="5">
        <v>0</v>
      </c>
      <c r="T3976" s="5" t="s">
        <v>93</v>
      </c>
      <c r="U3976" s="5" t="s">
        <v>105</v>
      </c>
    </row>
    <row r="3977" spans="1:21">
      <c r="A3977" s="6" t="s">
        <v>87</v>
      </c>
      <c r="B3977" s="7">
        <v>1</v>
      </c>
      <c r="C3977" s="5">
        <v>4272</v>
      </c>
      <c r="D3977" s="5">
        <v>42</v>
      </c>
      <c r="E3977" s="8" t="s">
        <v>5330</v>
      </c>
      <c r="F3977" s="8">
        <v>42165404</v>
      </c>
      <c r="G3977" s="5" t="s">
        <v>5334</v>
      </c>
      <c r="H3977" s="5" t="s">
        <v>227</v>
      </c>
      <c r="I3977" s="6" t="s">
        <v>91</v>
      </c>
      <c r="J3977" s="6" t="s">
        <v>91</v>
      </c>
      <c r="K3977" s="6" t="s">
        <v>91</v>
      </c>
      <c r="L3977" s="6" t="s">
        <v>91</v>
      </c>
      <c r="M3977" s="5" t="s">
        <v>92</v>
      </c>
      <c r="N3977" s="6" t="s">
        <v>91</v>
      </c>
      <c r="O3977" s="6" t="s">
        <v>91</v>
      </c>
      <c r="P3977" s="6" t="s">
        <v>91</v>
      </c>
      <c r="Q3977" s="6" t="s">
        <v>91</v>
      </c>
      <c r="R3977" s="5">
        <v>1</v>
      </c>
      <c r="S3977" s="5">
        <v>0</v>
      </c>
      <c r="T3977" s="5" t="s">
        <v>93</v>
      </c>
      <c r="U3977" s="5" t="s">
        <v>105</v>
      </c>
    </row>
    <row r="3978" spans="1:21">
      <c r="A3978" s="6" t="s">
        <v>87</v>
      </c>
      <c r="B3978" s="7">
        <v>1</v>
      </c>
      <c r="C3978" s="5">
        <v>4273</v>
      </c>
      <c r="D3978" s="5">
        <v>42</v>
      </c>
      <c r="E3978" s="8" t="s">
        <v>4981</v>
      </c>
      <c r="F3978" s="8">
        <v>421655</v>
      </c>
      <c r="G3978" s="5" t="s">
        <v>5335</v>
      </c>
      <c r="H3978" s="5" t="s">
        <v>5336</v>
      </c>
      <c r="I3978" s="5">
        <v>10065501577</v>
      </c>
      <c r="J3978" s="6" t="s">
        <v>91</v>
      </c>
      <c r="K3978" s="6" t="s">
        <v>91</v>
      </c>
      <c r="L3978" s="6" t="s">
        <v>91</v>
      </c>
      <c r="M3978" s="5" t="s">
        <v>92</v>
      </c>
      <c r="N3978" s="6" t="s">
        <v>91</v>
      </c>
      <c r="O3978" s="6" t="s">
        <v>91</v>
      </c>
      <c r="P3978" s="6" t="s">
        <v>91</v>
      </c>
      <c r="Q3978" s="6" t="s">
        <v>91</v>
      </c>
      <c r="R3978" s="5">
        <v>1</v>
      </c>
      <c r="S3978" s="5">
        <v>0</v>
      </c>
      <c r="T3978" s="5" t="s">
        <v>93</v>
      </c>
      <c r="U3978" s="5" t="s">
        <v>105</v>
      </c>
    </row>
    <row r="3979" spans="1:21">
      <c r="A3979" s="6" t="s">
        <v>87</v>
      </c>
      <c r="B3979" s="7">
        <v>1</v>
      </c>
      <c r="C3979" s="5">
        <v>4274</v>
      </c>
      <c r="D3979" s="5">
        <v>42</v>
      </c>
      <c r="E3979" s="8" t="s">
        <v>5337</v>
      </c>
      <c r="F3979" s="8">
        <v>42165501</v>
      </c>
      <c r="G3979" s="5" t="s">
        <v>5338</v>
      </c>
      <c r="H3979" s="5" t="s">
        <v>221</v>
      </c>
      <c r="I3979" s="6" t="s">
        <v>91</v>
      </c>
      <c r="J3979" s="6" t="s">
        <v>91</v>
      </c>
      <c r="K3979" s="6" t="s">
        <v>91</v>
      </c>
      <c r="L3979" s="6" t="s">
        <v>91</v>
      </c>
      <c r="M3979" s="5" t="s">
        <v>92</v>
      </c>
      <c r="N3979" s="6" t="s">
        <v>91</v>
      </c>
      <c r="O3979" s="6" t="s">
        <v>91</v>
      </c>
      <c r="P3979" s="6" t="s">
        <v>91</v>
      </c>
      <c r="Q3979" s="6" t="s">
        <v>91</v>
      </c>
      <c r="R3979" s="5">
        <v>1</v>
      </c>
      <c r="S3979" s="5">
        <v>0</v>
      </c>
      <c r="T3979" s="5" t="s">
        <v>93</v>
      </c>
      <c r="U3979" s="5" t="s">
        <v>105</v>
      </c>
    </row>
    <row r="3980" spans="1:21">
      <c r="A3980" s="6" t="s">
        <v>87</v>
      </c>
      <c r="B3980" s="7">
        <v>1</v>
      </c>
      <c r="C3980" s="5">
        <v>4275</v>
      </c>
      <c r="D3980" s="5">
        <v>42</v>
      </c>
      <c r="E3980" s="8" t="s">
        <v>5337</v>
      </c>
      <c r="F3980" s="8">
        <v>42165502</v>
      </c>
      <c r="G3980" s="5" t="s">
        <v>5339</v>
      </c>
      <c r="H3980" s="5" t="s">
        <v>223</v>
      </c>
      <c r="I3980" s="6" t="s">
        <v>91</v>
      </c>
      <c r="J3980" s="6" t="s">
        <v>91</v>
      </c>
      <c r="K3980" s="6" t="s">
        <v>91</v>
      </c>
      <c r="L3980" s="6" t="s">
        <v>91</v>
      </c>
      <c r="M3980" s="5" t="s">
        <v>92</v>
      </c>
      <c r="N3980" s="6" t="s">
        <v>91</v>
      </c>
      <c r="O3980" s="6" t="s">
        <v>91</v>
      </c>
      <c r="P3980" s="6" t="s">
        <v>91</v>
      </c>
      <c r="Q3980" s="6" t="s">
        <v>91</v>
      </c>
      <c r="R3980" s="5">
        <v>1</v>
      </c>
      <c r="S3980" s="5">
        <v>0</v>
      </c>
      <c r="T3980" s="5" t="s">
        <v>93</v>
      </c>
      <c r="U3980" s="5" t="s">
        <v>105</v>
      </c>
    </row>
    <row r="3981" spans="1:21">
      <c r="A3981" s="6" t="s">
        <v>87</v>
      </c>
      <c r="B3981" s="7">
        <v>1</v>
      </c>
      <c r="C3981" s="5">
        <v>4276</v>
      </c>
      <c r="D3981" s="5">
        <v>42</v>
      </c>
      <c r="E3981" s="8" t="s">
        <v>5337</v>
      </c>
      <c r="F3981" s="8">
        <v>42165503</v>
      </c>
      <c r="G3981" s="5" t="s">
        <v>5340</v>
      </c>
      <c r="H3981" s="5" t="s">
        <v>225</v>
      </c>
      <c r="I3981" s="6" t="s">
        <v>91</v>
      </c>
      <c r="J3981" s="6" t="s">
        <v>91</v>
      </c>
      <c r="K3981" s="6" t="s">
        <v>91</v>
      </c>
      <c r="L3981" s="6" t="s">
        <v>91</v>
      </c>
      <c r="M3981" s="5" t="s">
        <v>92</v>
      </c>
      <c r="N3981" s="6" t="s">
        <v>91</v>
      </c>
      <c r="O3981" s="6" t="s">
        <v>91</v>
      </c>
      <c r="P3981" s="6" t="s">
        <v>91</v>
      </c>
      <c r="Q3981" s="6" t="s">
        <v>91</v>
      </c>
      <c r="R3981" s="5">
        <v>1</v>
      </c>
      <c r="S3981" s="5">
        <v>0</v>
      </c>
      <c r="T3981" s="5" t="s">
        <v>93</v>
      </c>
      <c r="U3981" s="5" t="s">
        <v>105</v>
      </c>
    </row>
    <row r="3982" spans="1:21">
      <c r="A3982" s="6" t="s">
        <v>87</v>
      </c>
      <c r="B3982" s="7">
        <v>1</v>
      </c>
      <c r="C3982" s="5">
        <v>4277</v>
      </c>
      <c r="D3982" s="5">
        <v>42</v>
      </c>
      <c r="E3982" s="8" t="s">
        <v>5337</v>
      </c>
      <c r="F3982" s="8">
        <v>42165504</v>
      </c>
      <c r="G3982" s="5" t="s">
        <v>5341</v>
      </c>
      <c r="H3982" s="5" t="s">
        <v>227</v>
      </c>
      <c r="I3982" s="6" t="s">
        <v>91</v>
      </c>
      <c r="J3982" s="6" t="s">
        <v>91</v>
      </c>
      <c r="K3982" s="6" t="s">
        <v>91</v>
      </c>
      <c r="L3982" s="6" t="s">
        <v>91</v>
      </c>
      <c r="M3982" s="5" t="s">
        <v>92</v>
      </c>
      <c r="N3982" s="6" t="s">
        <v>91</v>
      </c>
      <c r="O3982" s="6" t="s">
        <v>91</v>
      </c>
      <c r="P3982" s="6" t="s">
        <v>91</v>
      </c>
      <c r="Q3982" s="6" t="s">
        <v>91</v>
      </c>
      <c r="R3982" s="5">
        <v>1</v>
      </c>
      <c r="S3982" s="5">
        <v>0</v>
      </c>
      <c r="T3982" s="5" t="s">
        <v>93</v>
      </c>
      <c r="U3982" s="5" t="s">
        <v>105</v>
      </c>
    </row>
    <row r="3983" spans="1:21">
      <c r="A3983" s="6" t="s">
        <v>87</v>
      </c>
      <c r="B3983" s="7">
        <v>1</v>
      </c>
      <c r="C3983" s="5">
        <v>4278</v>
      </c>
      <c r="D3983" s="5">
        <v>42</v>
      </c>
      <c r="E3983" s="8" t="s">
        <v>4981</v>
      </c>
      <c r="F3983" s="8">
        <v>421656</v>
      </c>
      <c r="G3983" s="5" t="s">
        <v>5342</v>
      </c>
      <c r="H3983" s="5" t="s">
        <v>5343</v>
      </c>
      <c r="I3983" s="5">
        <v>10065501685</v>
      </c>
      <c r="J3983" s="6" t="s">
        <v>91</v>
      </c>
      <c r="K3983" s="6" t="s">
        <v>91</v>
      </c>
      <c r="L3983" s="6" t="s">
        <v>91</v>
      </c>
      <c r="M3983" s="5" t="s">
        <v>92</v>
      </c>
      <c r="N3983" s="6" t="s">
        <v>91</v>
      </c>
      <c r="O3983" s="6" t="s">
        <v>91</v>
      </c>
      <c r="P3983" s="6" t="s">
        <v>91</v>
      </c>
      <c r="Q3983" s="6" t="s">
        <v>91</v>
      </c>
      <c r="R3983" s="5">
        <v>1</v>
      </c>
      <c r="S3983" s="5">
        <v>0</v>
      </c>
      <c r="T3983" s="5" t="s">
        <v>93</v>
      </c>
      <c r="U3983" s="5" t="s">
        <v>105</v>
      </c>
    </row>
    <row r="3984" spans="1:21">
      <c r="A3984" s="6" t="s">
        <v>87</v>
      </c>
      <c r="B3984" s="7">
        <v>1</v>
      </c>
      <c r="C3984" s="5">
        <v>4279</v>
      </c>
      <c r="D3984" s="5">
        <v>42</v>
      </c>
      <c r="E3984" s="8" t="s">
        <v>5344</v>
      </c>
      <c r="F3984" s="8">
        <v>42165601</v>
      </c>
      <c r="G3984" s="5" t="s">
        <v>5345</v>
      </c>
      <c r="H3984" s="5" t="s">
        <v>221</v>
      </c>
      <c r="I3984" s="6" t="s">
        <v>91</v>
      </c>
      <c r="J3984" s="6" t="s">
        <v>91</v>
      </c>
      <c r="K3984" s="6" t="s">
        <v>91</v>
      </c>
      <c r="L3984" s="6" t="s">
        <v>91</v>
      </c>
      <c r="M3984" s="5" t="s">
        <v>92</v>
      </c>
      <c r="N3984" s="6" t="s">
        <v>91</v>
      </c>
      <c r="O3984" s="6" t="s">
        <v>91</v>
      </c>
      <c r="P3984" s="6" t="s">
        <v>91</v>
      </c>
      <c r="Q3984" s="6" t="s">
        <v>91</v>
      </c>
      <c r="R3984" s="5">
        <v>1</v>
      </c>
      <c r="S3984" s="5">
        <v>0</v>
      </c>
      <c r="T3984" s="5" t="s">
        <v>93</v>
      </c>
      <c r="U3984" s="5" t="s">
        <v>105</v>
      </c>
    </row>
    <row r="3985" spans="1:21">
      <c r="A3985" s="6" t="s">
        <v>87</v>
      </c>
      <c r="B3985" s="7">
        <v>1</v>
      </c>
      <c r="C3985" s="5">
        <v>4280</v>
      </c>
      <c r="D3985" s="5">
        <v>42</v>
      </c>
      <c r="E3985" s="8" t="s">
        <v>5344</v>
      </c>
      <c r="F3985" s="8">
        <v>42165602</v>
      </c>
      <c r="G3985" s="5" t="s">
        <v>5346</v>
      </c>
      <c r="H3985" s="5" t="s">
        <v>223</v>
      </c>
      <c r="I3985" s="6" t="s">
        <v>91</v>
      </c>
      <c r="J3985" s="6" t="s">
        <v>91</v>
      </c>
      <c r="K3985" s="6" t="s">
        <v>91</v>
      </c>
      <c r="L3985" s="6" t="s">
        <v>91</v>
      </c>
      <c r="M3985" s="5" t="s">
        <v>92</v>
      </c>
      <c r="N3985" s="6" t="s">
        <v>91</v>
      </c>
      <c r="O3985" s="6" t="s">
        <v>91</v>
      </c>
      <c r="P3985" s="6" t="s">
        <v>91</v>
      </c>
      <c r="Q3985" s="6" t="s">
        <v>91</v>
      </c>
      <c r="R3985" s="5">
        <v>1</v>
      </c>
      <c r="S3985" s="5">
        <v>0</v>
      </c>
      <c r="T3985" s="5" t="s">
        <v>93</v>
      </c>
      <c r="U3985" s="5" t="s">
        <v>105</v>
      </c>
    </row>
    <row r="3986" spans="1:21">
      <c r="A3986" s="6" t="s">
        <v>87</v>
      </c>
      <c r="B3986" s="7">
        <v>1</v>
      </c>
      <c r="C3986" s="5">
        <v>4281</v>
      </c>
      <c r="D3986" s="5">
        <v>42</v>
      </c>
      <c r="E3986" s="8" t="s">
        <v>5344</v>
      </c>
      <c r="F3986" s="8">
        <v>42165603</v>
      </c>
      <c r="G3986" s="5" t="s">
        <v>5347</v>
      </c>
      <c r="H3986" s="5" t="s">
        <v>225</v>
      </c>
      <c r="I3986" s="6" t="s">
        <v>91</v>
      </c>
      <c r="J3986" s="6" t="s">
        <v>91</v>
      </c>
      <c r="K3986" s="6" t="s">
        <v>91</v>
      </c>
      <c r="L3986" s="6" t="s">
        <v>91</v>
      </c>
      <c r="M3986" s="5" t="s">
        <v>92</v>
      </c>
      <c r="N3986" s="6" t="s">
        <v>91</v>
      </c>
      <c r="O3986" s="6" t="s">
        <v>91</v>
      </c>
      <c r="P3986" s="6" t="s">
        <v>91</v>
      </c>
      <c r="Q3986" s="6" t="s">
        <v>91</v>
      </c>
      <c r="R3986" s="5">
        <v>1</v>
      </c>
      <c r="S3986" s="5">
        <v>0</v>
      </c>
      <c r="T3986" s="5" t="s">
        <v>93</v>
      </c>
      <c r="U3986" s="5" t="s">
        <v>105</v>
      </c>
    </row>
    <row r="3987" spans="1:21">
      <c r="A3987" s="6" t="s">
        <v>87</v>
      </c>
      <c r="B3987" s="7">
        <v>1</v>
      </c>
      <c r="C3987" s="5">
        <v>4282</v>
      </c>
      <c r="D3987" s="5">
        <v>42</v>
      </c>
      <c r="E3987" s="8" t="s">
        <v>5344</v>
      </c>
      <c r="F3987" s="8">
        <v>42165604</v>
      </c>
      <c r="G3987" s="5" t="s">
        <v>5348</v>
      </c>
      <c r="H3987" s="5" t="s">
        <v>227</v>
      </c>
      <c r="I3987" s="6" t="s">
        <v>91</v>
      </c>
      <c r="J3987" s="6" t="s">
        <v>91</v>
      </c>
      <c r="K3987" s="6" t="s">
        <v>91</v>
      </c>
      <c r="L3987" s="6" t="s">
        <v>91</v>
      </c>
      <c r="M3987" s="5" t="s">
        <v>92</v>
      </c>
      <c r="N3987" s="6" t="s">
        <v>91</v>
      </c>
      <c r="O3987" s="6" t="s">
        <v>91</v>
      </c>
      <c r="P3987" s="6" t="s">
        <v>91</v>
      </c>
      <c r="Q3987" s="6" t="s">
        <v>91</v>
      </c>
      <c r="R3987" s="5">
        <v>1</v>
      </c>
      <c r="S3987" s="5">
        <v>0</v>
      </c>
      <c r="T3987" s="5" t="s">
        <v>93</v>
      </c>
      <c r="U3987" s="5" t="s">
        <v>105</v>
      </c>
    </row>
    <row r="3988" spans="1:21">
      <c r="A3988" s="6" t="s">
        <v>87</v>
      </c>
      <c r="B3988" s="7">
        <v>1</v>
      </c>
      <c r="C3988" s="5">
        <v>4283</v>
      </c>
      <c r="D3988" s="5">
        <v>42</v>
      </c>
      <c r="E3988" s="8" t="s">
        <v>4981</v>
      </c>
      <c r="F3988" s="8">
        <v>421657</v>
      </c>
      <c r="G3988" s="5" t="s">
        <v>5349</v>
      </c>
      <c r="H3988" s="5" t="s">
        <v>5343</v>
      </c>
      <c r="I3988" s="5">
        <v>10065501685</v>
      </c>
      <c r="J3988" s="6" t="s">
        <v>91</v>
      </c>
      <c r="K3988" s="6" t="s">
        <v>91</v>
      </c>
      <c r="L3988" s="6" t="s">
        <v>91</v>
      </c>
      <c r="M3988" s="5" t="s">
        <v>92</v>
      </c>
      <c r="N3988" s="6" t="s">
        <v>91</v>
      </c>
      <c r="O3988" s="6" t="s">
        <v>91</v>
      </c>
      <c r="P3988" s="6" t="s">
        <v>91</v>
      </c>
      <c r="Q3988" s="6" t="s">
        <v>91</v>
      </c>
      <c r="R3988" s="5">
        <v>1</v>
      </c>
      <c r="S3988" s="5">
        <v>0</v>
      </c>
      <c r="T3988" s="5" t="s">
        <v>93</v>
      </c>
      <c r="U3988" s="5" t="s">
        <v>105</v>
      </c>
    </row>
    <row r="3989" spans="1:21">
      <c r="A3989" s="6" t="s">
        <v>87</v>
      </c>
      <c r="B3989" s="7">
        <v>1</v>
      </c>
      <c r="C3989" s="5">
        <v>4284</v>
      </c>
      <c r="D3989" s="5">
        <v>42</v>
      </c>
      <c r="E3989" s="8" t="s">
        <v>5350</v>
      </c>
      <c r="F3989" s="8">
        <v>42165701</v>
      </c>
      <c r="G3989" s="5" t="s">
        <v>5351</v>
      </c>
      <c r="H3989" s="5" t="s">
        <v>221</v>
      </c>
      <c r="I3989" s="6" t="s">
        <v>91</v>
      </c>
      <c r="J3989" s="6" t="s">
        <v>91</v>
      </c>
      <c r="K3989" s="6" t="s">
        <v>91</v>
      </c>
      <c r="L3989" s="6" t="s">
        <v>91</v>
      </c>
      <c r="M3989" s="5" t="s">
        <v>92</v>
      </c>
      <c r="N3989" s="6" t="s">
        <v>91</v>
      </c>
      <c r="O3989" s="6" t="s">
        <v>91</v>
      </c>
      <c r="P3989" s="6" t="s">
        <v>91</v>
      </c>
      <c r="Q3989" s="6" t="s">
        <v>91</v>
      </c>
      <c r="R3989" s="5">
        <v>1</v>
      </c>
      <c r="S3989" s="5">
        <v>0</v>
      </c>
      <c r="T3989" s="5" t="s">
        <v>93</v>
      </c>
      <c r="U3989" s="5" t="s">
        <v>105</v>
      </c>
    </row>
    <row r="3990" spans="1:21">
      <c r="A3990" s="6" t="s">
        <v>87</v>
      </c>
      <c r="B3990" s="7">
        <v>1</v>
      </c>
      <c r="C3990" s="5">
        <v>4285</v>
      </c>
      <c r="D3990" s="5">
        <v>42</v>
      </c>
      <c r="E3990" s="8" t="s">
        <v>5350</v>
      </c>
      <c r="F3990" s="8">
        <v>42165702</v>
      </c>
      <c r="G3990" s="5" t="s">
        <v>5352</v>
      </c>
      <c r="H3990" s="5" t="s">
        <v>223</v>
      </c>
      <c r="I3990" s="6" t="s">
        <v>91</v>
      </c>
      <c r="J3990" s="6" t="s">
        <v>91</v>
      </c>
      <c r="K3990" s="6" t="s">
        <v>91</v>
      </c>
      <c r="L3990" s="6" t="s">
        <v>91</v>
      </c>
      <c r="M3990" s="5" t="s">
        <v>92</v>
      </c>
      <c r="N3990" s="6" t="s">
        <v>91</v>
      </c>
      <c r="O3990" s="6" t="s">
        <v>91</v>
      </c>
      <c r="P3990" s="6" t="s">
        <v>91</v>
      </c>
      <c r="Q3990" s="6" t="s">
        <v>91</v>
      </c>
      <c r="R3990" s="5">
        <v>1</v>
      </c>
      <c r="S3990" s="5">
        <v>0</v>
      </c>
      <c r="T3990" s="5" t="s">
        <v>93</v>
      </c>
      <c r="U3990" s="5" t="s">
        <v>105</v>
      </c>
    </row>
    <row r="3991" spans="1:21">
      <c r="A3991" s="6" t="s">
        <v>87</v>
      </c>
      <c r="B3991" s="7">
        <v>1</v>
      </c>
      <c r="C3991" s="5">
        <v>4286</v>
      </c>
      <c r="D3991" s="5">
        <v>42</v>
      </c>
      <c r="E3991" s="8" t="s">
        <v>5350</v>
      </c>
      <c r="F3991" s="8">
        <v>42165703</v>
      </c>
      <c r="G3991" s="5" t="s">
        <v>5353</v>
      </c>
      <c r="H3991" s="5" t="s">
        <v>225</v>
      </c>
      <c r="I3991" s="6" t="s">
        <v>91</v>
      </c>
      <c r="J3991" s="6" t="s">
        <v>91</v>
      </c>
      <c r="K3991" s="6" t="s">
        <v>91</v>
      </c>
      <c r="L3991" s="6" t="s">
        <v>91</v>
      </c>
      <c r="M3991" s="5" t="s">
        <v>92</v>
      </c>
      <c r="N3991" s="6" t="s">
        <v>91</v>
      </c>
      <c r="O3991" s="6" t="s">
        <v>91</v>
      </c>
      <c r="P3991" s="6" t="s">
        <v>91</v>
      </c>
      <c r="Q3991" s="6" t="s">
        <v>91</v>
      </c>
      <c r="R3991" s="5">
        <v>1</v>
      </c>
      <c r="S3991" s="5">
        <v>0</v>
      </c>
      <c r="T3991" s="5" t="s">
        <v>93</v>
      </c>
      <c r="U3991" s="5" t="s">
        <v>105</v>
      </c>
    </row>
    <row r="3992" spans="1:21">
      <c r="A3992" s="6" t="s">
        <v>87</v>
      </c>
      <c r="B3992" s="7">
        <v>1</v>
      </c>
      <c r="C3992" s="5">
        <v>4287</v>
      </c>
      <c r="D3992" s="5">
        <v>42</v>
      </c>
      <c r="E3992" s="8" t="s">
        <v>5350</v>
      </c>
      <c r="F3992" s="8">
        <v>42165704</v>
      </c>
      <c r="G3992" s="5" t="s">
        <v>5354</v>
      </c>
      <c r="H3992" s="5" t="s">
        <v>227</v>
      </c>
      <c r="I3992" s="6" t="s">
        <v>91</v>
      </c>
      <c r="J3992" s="6" t="s">
        <v>91</v>
      </c>
      <c r="K3992" s="6" t="s">
        <v>91</v>
      </c>
      <c r="L3992" s="6" t="s">
        <v>91</v>
      </c>
      <c r="M3992" s="5" t="s">
        <v>92</v>
      </c>
      <c r="N3992" s="6" t="s">
        <v>91</v>
      </c>
      <c r="O3992" s="6" t="s">
        <v>91</v>
      </c>
      <c r="P3992" s="6" t="s">
        <v>91</v>
      </c>
      <c r="Q3992" s="6" t="s">
        <v>91</v>
      </c>
      <c r="R3992" s="5">
        <v>1</v>
      </c>
      <c r="S3992" s="5">
        <v>0</v>
      </c>
      <c r="T3992" s="5" t="s">
        <v>93</v>
      </c>
      <c r="U3992" s="5" t="s">
        <v>105</v>
      </c>
    </row>
    <row r="3993" spans="1:21">
      <c r="A3993" s="6" t="s">
        <v>87</v>
      </c>
      <c r="B3993" s="7">
        <v>1</v>
      </c>
      <c r="C3993" s="5">
        <v>4288</v>
      </c>
      <c r="D3993" s="5">
        <v>42</v>
      </c>
      <c r="E3993" s="8" t="s">
        <v>4981</v>
      </c>
      <c r="F3993" s="8">
        <v>421658</v>
      </c>
      <c r="G3993" s="5" t="s">
        <v>5355</v>
      </c>
      <c r="H3993" s="5" t="s">
        <v>5356</v>
      </c>
      <c r="I3993" s="5">
        <v>10065501561</v>
      </c>
      <c r="J3993" s="6" t="s">
        <v>91</v>
      </c>
      <c r="K3993" s="6" t="s">
        <v>91</v>
      </c>
      <c r="L3993" s="6" t="s">
        <v>91</v>
      </c>
      <c r="M3993" s="5" t="s">
        <v>92</v>
      </c>
      <c r="N3993" s="6" t="s">
        <v>91</v>
      </c>
      <c r="O3993" s="6" t="s">
        <v>91</v>
      </c>
      <c r="P3993" s="6" t="s">
        <v>91</v>
      </c>
      <c r="Q3993" s="6" t="s">
        <v>91</v>
      </c>
      <c r="R3993" s="5">
        <v>1</v>
      </c>
      <c r="S3993" s="5">
        <v>0</v>
      </c>
      <c r="T3993" s="5" t="s">
        <v>93</v>
      </c>
      <c r="U3993" s="5" t="s">
        <v>105</v>
      </c>
    </row>
    <row r="3994" spans="1:21">
      <c r="A3994" s="6" t="s">
        <v>87</v>
      </c>
      <c r="B3994" s="7">
        <v>1</v>
      </c>
      <c r="C3994" s="5">
        <v>4289</v>
      </c>
      <c r="D3994" s="5">
        <v>42</v>
      </c>
      <c r="E3994" s="8" t="s">
        <v>5357</v>
      </c>
      <c r="F3994" s="8">
        <v>42165801</v>
      </c>
      <c r="G3994" s="5" t="s">
        <v>5358</v>
      </c>
      <c r="H3994" s="5" t="s">
        <v>221</v>
      </c>
      <c r="I3994" s="6" t="s">
        <v>91</v>
      </c>
      <c r="J3994" s="6" t="s">
        <v>91</v>
      </c>
      <c r="K3994" s="6" t="s">
        <v>91</v>
      </c>
      <c r="L3994" s="6" t="s">
        <v>91</v>
      </c>
      <c r="M3994" s="5" t="s">
        <v>92</v>
      </c>
      <c r="N3994" s="6" t="s">
        <v>91</v>
      </c>
      <c r="O3994" s="6" t="s">
        <v>91</v>
      </c>
      <c r="P3994" s="6" t="s">
        <v>91</v>
      </c>
      <c r="Q3994" s="6" t="s">
        <v>91</v>
      </c>
      <c r="R3994" s="5">
        <v>1</v>
      </c>
      <c r="S3994" s="5">
        <v>0</v>
      </c>
      <c r="T3994" s="5" t="s">
        <v>93</v>
      </c>
      <c r="U3994" s="5" t="s">
        <v>105</v>
      </c>
    </row>
    <row r="3995" spans="1:21">
      <c r="A3995" s="6" t="s">
        <v>87</v>
      </c>
      <c r="B3995" s="7">
        <v>1</v>
      </c>
      <c r="C3995" s="5">
        <v>4290</v>
      </c>
      <c r="D3995" s="5">
        <v>42</v>
      </c>
      <c r="E3995" s="8" t="s">
        <v>5357</v>
      </c>
      <c r="F3995" s="8">
        <v>42165802</v>
      </c>
      <c r="G3995" s="5" t="s">
        <v>5359</v>
      </c>
      <c r="H3995" s="5" t="s">
        <v>223</v>
      </c>
      <c r="I3995" s="6" t="s">
        <v>91</v>
      </c>
      <c r="J3995" s="6" t="s">
        <v>91</v>
      </c>
      <c r="K3995" s="6" t="s">
        <v>91</v>
      </c>
      <c r="L3995" s="6" t="s">
        <v>91</v>
      </c>
      <c r="M3995" s="5" t="s">
        <v>92</v>
      </c>
      <c r="N3995" s="6" t="s">
        <v>91</v>
      </c>
      <c r="O3995" s="6" t="s">
        <v>91</v>
      </c>
      <c r="P3995" s="6" t="s">
        <v>91</v>
      </c>
      <c r="Q3995" s="6" t="s">
        <v>91</v>
      </c>
      <c r="R3995" s="5">
        <v>1</v>
      </c>
      <c r="S3995" s="5">
        <v>0</v>
      </c>
      <c r="T3995" s="5" t="s">
        <v>93</v>
      </c>
      <c r="U3995" s="5" t="s">
        <v>105</v>
      </c>
    </row>
    <row r="3996" spans="1:21">
      <c r="A3996" s="6" t="s">
        <v>87</v>
      </c>
      <c r="B3996" s="7">
        <v>1</v>
      </c>
      <c r="C3996" s="5">
        <v>4291</v>
      </c>
      <c r="D3996" s="5">
        <v>42</v>
      </c>
      <c r="E3996" s="8" t="s">
        <v>5357</v>
      </c>
      <c r="F3996" s="8">
        <v>42165803</v>
      </c>
      <c r="G3996" s="5" t="s">
        <v>5360</v>
      </c>
      <c r="H3996" s="5" t="s">
        <v>225</v>
      </c>
      <c r="I3996" s="6" t="s">
        <v>91</v>
      </c>
      <c r="J3996" s="6" t="s">
        <v>91</v>
      </c>
      <c r="K3996" s="6" t="s">
        <v>91</v>
      </c>
      <c r="L3996" s="6" t="s">
        <v>91</v>
      </c>
      <c r="M3996" s="5" t="s">
        <v>92</v>
      </c>
      <c r="N3996" s="6" t="s">
        <v>91</v>
      </c>
      <c r="O3996" s="6" t="s">
        <v>91</v>
      </c>
      <c r="P3996" s="6" t="s">
        <v>91</v>
      </c>
      <c r="Q3996" s="6" t="s">
        <v>91</v>
      </c>
      <c r="R3996" s="5">
        <v>1</v>
      </c>
      <c r="S3996" s="5">
        <v>0</v>
      </c>
      <c r="T3996" s="5" t="s">
        <v>93</v>
      </c>
      <c r="U3996" s="5" t="s">
        <v>105</v>
      </c>
    </row>
    <row r="3997" spans="1:21">
      <c r="A3997" s="6" t="s">
        <v>87</v>
      </c>
      <c r="B3997" s="7">
        <v>1</v>
      </c>
      <c r="C3997" s="5">
        <v>4292</v>
      </c>
      <c r="D3997" s="5">
        <v>42</v>
      </c>
      <c r="E3997" s="8" t="s">
        <v>5357</v>
      </c>
      <c r="F3997" s="8">
        <v>42165804</v>
      </c>
      <c r="G3997" s="5" t="s">
        <v>5361</v>
      </c>
      <c r="H3997" s="5" t="s">
        <v>227</v>
      </c>
      <c r="I3997" s="6" t="s">
        <v>91</v>
      </c>
      <c r="J3997" s="6" t="s">
        <v>91</v>
      </c>
      <c r="K3997" s="6" t="s">
        <v>91</v>
      </c>
      <c r="L3997" s="6" t="s">
        <v>91</v>
      </c>
      <c r="M3997" s="5" t="s">
        <v>92</v>
      </c>
      <c r="N3997" s="6" t="s">
        <v>91</v>
      </c>
      <c r="O3997" s="6" t="s">
        <v>91</v>
      </c>
      <c r="P3997" s="6" t="s">
        <v>91</v>
      </c>
      <c r="Q3997" s="6" t="s">
        <v>91</v>
      </c>
      <c r="R3997" s="5">
        <v>1</v>
      </c>
      <c r="S3997" s="5">
        <v>0</v>
      </c>
      <c r="T3997" s="5" t="s">
        <v>93</v>
      </c>
      <c r="U3997" s="5" t="s">
        <v>105</v>
      </c>
    </row>
    <row r="3998" spans="1:21">
      <c r="A3998" s="6" t="s">
        <v>87</v>
      </c>
      <c r="B3998" s="7">
        <v>1</v>
      </c>
      <c r="C3998" s="5">
        <v>4293</v>
      </c>
      <c r="D3998" s="5">
        <v>42</v>
      </c>
      <c r="E3998" s="8" t="s">
        <v>4981</v>
      </c>
      <c r="F3998" s="8">
        <v>421659</v>
      </c>
      <c r="G3998" s="5" t="s">
        <v>5362</v>
      </c>
      <c r="H3998" s="5" t="s">
        <v>5363</v>
      </c>
      <c r="I3998" s="5">
        <v>10065506238</v>
      </c>
      <c r="J3998" s="6" t="s">
        <v>91</v>
      </c>
      <c r="K3998" s="6" t="s">
        <v>91</v>
      </c>
      <c r="L3998" s="6" t="s">
        <v>91</v>
      </c>
      <c r="M3998" s="5" t="s">
        <v>92</v>
      </c>
      <c r="N3998" s="6" t="s">
        <v>91</v>
      </c>
      <c r="O3998" s="6" t="s">
        <v>91</v>
      </c>
      <c r="P3998" s="6" t="s">
        <v>91</v>
      </c>
      <c r="Q3998" s="6" t="s">
        <v>91</v>
      </c>
      <c r="R3998" s="5">
        <v>1</v>
      </c>
      <c r="S3998" s="5">
        <v>0</v>
      </c>
      <c r="T3998" s="5" t="s">
        <v>93</v>
      </c>
      <c r="U3998" s="5" t="s">
        <v>105</v>
      </c>
    </row>
    <row r="3999" spans="1:21">
      <c r="A3999" s="6" t="s">
        <v>87</v>
      </c>
      <c r="B3999" s="7">
        <v>1</v>
      </c>
      <c r="C3999" s="5">
        <v>4294</v>
      </c>
      <c r="D3999" s="5">
        <v>42</v>
      </c>
      <c r="E3999" s="8" t="s">
        <v>5364</v>
      </c>
      <c r="F3999" s="8">
        <v>42165901</v>
      </c>
      <c r="G3999" s="5" t="s">
        <v>5365</v>
      </c>
      <c r="H3999" s="5" t="s">
        <v>221</v>
      </c>
      <c r="I3999" s="6" t="s">
        <v>91</v>
      </c>
      <c r="J3999" s="6" t="s">
        <v>91</v>
      </c>
      <c r="K3999" s="6" t="s">
        <v>91</v>
      </c>
      <c r="L3999" s="6" t="s">
        <v>91</v>
      </c>
      <c r="M3999" s="5" t="s">
        <v>92</v>
      </c>
      <c r="N3999" s="6" t="s">
        <v>91</v>
      </c>
      <c r="O3999" s="6" t="s">
        <v>91</v>
      </c>
      <c r="P3999" s="6" t="s">
        <v>91</v>
      </c>
      <c r="Q3999" s="6" t="s">
        <v>91</v>
      </c>
      <c r="R3999" s="5">
        <v>1</v>
      </c>
      <c r="S3999" s="5">
        <v>0</v>
      </c>
      <c r="T3999" s="5" t="s">
        <v>93</v>
      </c>
      <c r="U3999" s="5" t="s">
        <v>105</v>
      </c>
    </row>
    <row r="4000" spans="1:21">
      <c r="A4000" s="6" t="s">
        <v>87</v>
      </c>
      <c r="B4000" s="7">
        <v>1</v>
      </c>
      <c r="C4000" s="5">
        <v>4295</v>
      </c>
      <c r="D4000" s="5">
        <v>42</v>
      </c>
      <c r="E4000" s="8" t="s">
        <v>5364</v>
      </c>
      <c r="F4000" s="8">
        <v>42165902</v>
      </c>
      <c r="G4000" s="5" t="s">
        <v>5366</v>
      </c>
      <c r="H4000" s="5" t="s">
        <v>223</v>
      </c>
      <c r="I4000" s="6" t="s">
        <v>91</v>
      </c>
      <c r="J4000" s="6" t="s">
        <v>91</v>
      </c>
      <c r="K4000" s="6" t="s">
        <v>91</v>
      </c>
      <c r="L4000" s="6" t="s">
        <v>91</v>
      </c>
      <c r="M4000" s="5" t="s">
        <v>92</v>
      </c>
      <c r="N4000" s="6" t="s">
        <v>91</v>
      </c>
      <c r="O4000" s="6" t="s">
        <v>91</v>
      </c>
      <c r="P4000" s="6" t="s">
        <v>91</v>
      </c>
      <c r="Q4000" s="6" t="s">
        <v>91</v>
      </c>
      <c r="R4000" s="5">
        <v>1</v>
      </c>
      <c r="S4000" s="5">
        <v>0</v>
      </c>
      <c r="T4000" s="5" t="s">
        <v>93</v>
      </c>
      <c r="U4000" s="5" t="s">
        <v>105</v>
      </c>
    </row>
    <row r="4001" spans="1:21">
      <c r="A4001" s="6" t="s">
        <v>87</v>
      </c>
      <c r="B4001" s="7">
        <v>1</v>
      </c>
      <c r="C4001" s="5">
        <v>4296</v>
      </c>
      <c r="D4001" s="5">
        <v>42</v>
      </c>
      <c r="E4001" s="8" t="s">
        <v>5364</v>
      </c>
      <c r="F4001" s="8">
        <v>42165903</v>
      </c>
      <c r="G4001" s="5" t="s">
        <v>5367</v>
      </c>
      <c r="H4001" s="5" t="s">
        <v>225</v>
      </c>
      <c r="I4001" s="6" t="s">
        <v>91</v>
      </c>
      <c r="J4001" s="6" t="s">
        <v>91</v>
      </c>
      <c r="K4001" s="6" t="s">
        <v>91</v>
      </c>
      <c r="L4001" s="6" t="s">
        <v>91</v>
      </c>
      <c r="M4001" s="5" t="s">
        <v>92</v>
      </c>
      <c r="N4001" s="6" t="s">
        <v>91</v>
      </c>
      <c r="O4001" s="6" t="s">
        <v>91</v>
      </c>
      <c r="P4001" s="6" t="s">
        <v>91</v>
      </c>
      <c r="Q4001" s="6" t="s">
        <v>91</v>
      </c>
      <c r="R4001" s="5">
        <v>1</v>
      </c>
      <c r="S4001" s="5">
        <v>0</v>
      </c>
      <c r="T4001" s="5" t="s">
        <v>93</v>
      </c>
      <c r="U4001" s="5" t="s">
        <v>105</v>
      </c>
    </row>
    <row r="4002" spans="1:21">
      <c r="A4002" s="6" t="s">
        <v>87</v>
      </c>
      <c r="B4002" s="7">
        <v>1</v>
      </c>
      <c r="C4002" s="5">
        <v>4297</v>
      </c>
      <c r="D4002" s="5">
        <v>42</v>
      </c>
      <c r="E4002" s="8" t="s">
        <v>5364</v>
      </c>
      <c r="F4002" s="8">
        <v>42165904</v>
      </c>
      <c r="G4002" s="5" t="s">
        <v>5368</v>
      </c>
      <c r="H4002" s="5" t="s">
        <v>227</v>
      </c>
      <c r="I4002" s="6" t="s">
        <v>91</v>
      </c>
      <c r="J4002" s="6" t="s">
        <v>91</v>
      </c>
      <c r="K4002" s="6" t="s">
        <v>91</v>
      </c>
      <c r="L4002" s="6" t="s">
        <v>91</v>
      </c>
      <c r="M4002" s="5" t="s">
        <v>92</v>
      </c>
      <c r="N4002" s="6" t="s">
        <v>91</v>
      </c>
      <c r="O4002" s="6" t="s">
        <v>91</v>
      </c>
      <c r="P4002" s="6" t="s">
        <v>91</v>
      </c>
      <c r="Q4002" s="6" t="s">
        <v>91</v>
      </c>
      <c r="R4002" s="5">
        <v>1</v>
      </c>
      <c r="S4002" s="5">
        <v>0</v>
      </c>
      <c r="T4002" s="5" t="s">
        <v>93</v>
      </c>
      <c r="U4002" s="5" t="s">
        <v>105</v>
      </c>
    </row>
    <row r="4003" spans="1:21">
      <c r="A4003" s="6" t="s">
        <v>87</v>
      </c>
      <c r="B4003" s="7">
        <v>1</v>
      </c>
      <c r="C4003" s="5">
        <v>4298</v>
      </c>
      <c r="D4003" s="5">
        <v>42</v>
      </c>
      <c r="E4003" s="8" t="s">
        <v>4981</v>
      </c>
      <c r="F4003" s="8">
        <v>421660</v>
      </c>
      <c r="G4003" s="5" t="s">
        <v>5369</v>
      </c>
      <c r="H4003" s="5" t="s">
        <v>5370</v>
      </c>
      <c r="I4003" s="6" t="s">
        <v>91</v>
      </c>
      <c r="J4003" s="6" t="s">
        <v>91</v>
      </c>
      <c r="K4003" s="6" t="s">
        <v>91</v>
      </c>
      <c r="L4003" s="6" t="s">
        <v>91</v>
      </c>
      <c r="M4003" s="5" t="s">
        <v>92</v>
      </c>
      <c r="N4003" s="6" t="s">
        <v>91</v>
      </c>
      <c r="O4003" s="6" t="s">
        <v>91</v>
      </c>
      <c r="P4003" s="6" t="s">
        <v>91</v>
      </c>
      <c r="Q4003" s="6" t="s">
        <v>91</v>
      </c>
      <c r="R4003" s="5">
        <v>1</v>
      </c>
      <c r="S4003" s="5">
        <v>0</v>
      </c>
      <c r="T4003" s="5" t="s">
        <v>93</v>
      </c>
      <c r="U4003" s="5" t="s">
        <v>105</v>
      </c>
    </row>
    <row r="4004" spans="1:21">
      <c r="A4004" s="6" t="s">
        <v>87</v>
      </c>
      <c r="B4004" s="7">
        <v>1</v>
      </c>
      <c r="C4004" s="5">
        <v>4299</v>
      </c>
      <c r="D4004" s="5">
        <v>42</v>
      </c>
      <c r="E4004" s="8" t="s">
        <v>5371</v>
      </c>
      <c r="F4004" s="8">
        <v>42166001</v>
      </c>
      <c r="G4004" s="5" t="s">
        <v>5372</v>
      </c>
      <c r="H4004" s="5" t="s">
        <v>221</v>
      </c>
      <c r="I4004" s="6" t="s">
        <v>91</v>
      </c>
      <c r="J4004" s="6" t="s">
        <v>91</v>
      </c>
      <c r="K4004" s="6" t="s">
        <v>91</v>
      </c>
      <c r="L4004" s="6" t="s">
        <v>91</v>
      </c>
      <c r="M4004" s="5" t="s">
        <v>92</v>
      </c>
      <c r="N4004" s="6" t="s">
        <v>91</v>
      </c>
      <c r="O4004" s="6" t="s">
        <v>91</v>
      </c>
      <c r="P4004" s="6" t="s">
        <v>91</v>
      </c>
      <c r="Q4004" s="6" t="s">
        <v>91</v>
      </c>
      <c r="R4004" s="5">
        <v>1</v>
      </c>
      <c r="S4004" s="5">
        <v>0</v>
      </c>
      <c r="T4004" s="5" t="s">
        <v>93</v>
      </c>
      <c r="U4004" s="5" t="s">
        <v>105</v>
      </c>
    </row>
    <row r="4005" spans="1:21">
      <c r="A4005" s="6" t="s">
        <v>87</v>
      </c>
      <c r="B4005" s="7">
        <v>1</v>
      </c>
      <c r="C4005" s="5">
        <v>4300</v>
      </c>
      <c r="D4005" s="5">
        <v>42</v>
      </c>
      <c r="E4005" s="8" t="s">
        <v>5371</v>
      </c>
      <c r="F4005" s="8">
        <v>42166002</v>
      </c>
      <c r="G4005" s="5" t="s">
        <v>5373</v>
      </c>
      <c r="H4005" s="5" t="s">
        <v>223</v>
      </c>
      <c r="I4005" s="6" t="s">
        <v>91</v>
      </c>
      <c r="J4005" s="6" t="s">
        <v>91</v>
      </c>
      <c r="K4005" s="6" t="s">
        <v>91</v>
      </c>
      <c r="L4005" s="6" t="s">
        <v>91</v>
      </c>
      <c r="M4005" s="5" t="s">
        <v>92</v>
      </c>
      <c r="N4005" s="6" t="s">
        <v>91</v>
      </c>
      <c r="O4005" s="6" t="s">
        <v>91</v>
      </c>
      <c r="P4005" s="6" t="s">
        <v>91</v>
      </c>
      <c r="Q4005" s="6" t="s">
        <v>91</v>
      </c>
      <c r="R4005" s="5">
        <v>1</v>
      </c>
      <c r="S4005" s="5">
        <v>0</v>
      </c>
      <c r="T4005" s="5" t="s">
        <v>93</v>
      </c>
      <c r="U4005" s="5" t="s">
        <v>105</v>
      </c>
    </row>
    <row r="4006" spans="1:21">
      <c r="A4006" s="6" t="s">
        <v>87</v>
      </c>
      <c r="B4006" s="7">
        <v>1</v>
      </c>
      <c r="C4006" s="5">
        <v>4301</v>
      </c>
      <c r="D4006" s="5">
        <v>42</v>
      </c>
      <c r="E4006" s="8" t="s">
        <v>5371</v>
      </c>
      <c r="F4006" s="8">
        <v>42166003</v>
      </c>
      <c r="G4006" s="5" t="s">
        <v>5374</v>
      </c>
      <c r="H4006" s="5" t="s">
        <v>225</v>
      </c>
      <c r="I4006" s="6" t="s">
        <v>91</v>
      </c>
      <c r="J4006" s="6" t="s">
        <v>91</v>
      </c>
      <c r="K4006" s="6" t="s">
        <v>91</v>
      </c>
      <c r="L4006" s="6" t="s">
        <v>91</v>
      </c>
      <c r="M4006" s="5" t="s">
        <v>92</v>
      </c>
      <c r="N4006" s="6" t="s">
        <v>91</v>
      </c>
      <c r="O4006" s="6" t="s">
        <v>91</v>
      </c>
      <c r="P4006" s="6" t="s">
        <v>91</v>
      </c>
      <c r="Q4006" s="6" t="s">
        <v>91</v>
      </c>
      <c r="R4006" s="5">
        <v>1</v>
      </c>
      <c r="S4006" s="5">
        <v>0</v>
      </c>
      <c r="T4006" s="5" t="s">
        <v>93</v>
      </c>
      <c r="U4006" s="5" t="s">
        <v>105</v>
      </c>
    </row>
    <row r="4007" spans="1:21">
      <c r="A4007" s="6" t="s">
        <v>87</v>
      </c>
      <c r="B4007" s="7">
        <v>1</v>
      </c>
      <c r="C4007" s="5">
        <v>4302</v>
      </c>
      <c r="D4007" s="5">
        <v>42</v>
      </c>
      <c r="E4007" s="8" t="s">
        <v>5371</v>
      </c>
      <c r="F4007" s="8">
        <v>42166004</v>
      </c>
      <c r="G4007" s="5" t="s">
        <v>5375</v>
      </c>
      <c r="H4007" s="5" t="s">
        <v>227</v>
      </c>
      <c r="I4007" s="6" t="s">
        <v>91</v>
      </c>
      <c r="J4007" s="6" t="s">
        <v>91</v>
      </c>
      <c r="K4007" s="6" t="s">
        <v>91</v>
      </c>
      <c r="L4007" s="6" t="s">
        <v>91</v>
      </c>
      <c r="M4007" s="5" t="s">
        <v>92</v>
      </c>
      <c r="N4007" s="6" t="s">
        <v>91</v>
      </c>
      <c r="O4007" s="6" t="s">
        <v>91</v>
      </c>
      <c r="P4007" s="6" t="s">
        <v>91</v>
      </c>
      <c r="Q4007" s="6" t="s">
        <v>91</v>
      </c>
      <c r="R4007" s="5">
        <v>1</v>
      </c>
      <c r="S4007" s="5">
        <v>0</v>
      </c>
      <c r="T4007" s="5" t="s">
        <v>93</v>
      </c>
      <c r="U4007" s="5" t="s">
        <v>105</v>
      </c>
    </row>
    <row r="4008" spans="1:21">
      <c r="A4008" s="6" t="s">
        <v>87</v>
      </c>
      <c r="B4008" s="7">
        <v>1</v>
      </c>
      <c r="C4008" s="5">
        <v>4303</v>
      </c>
      <c r="D4008" s="5">
        <v>42</v>
      </c>
      <c r="E4008" s="8" t="s">
        <v>4981</v>
      </c>
      <c r="F4008" s="8">
        <v>421661</v>
      </c>
      <c r="G4008" s="5" t="s">
        <v>5376</v>
      </c>
      <c r="H4008" s="5" t="s">
        <v>5377</v>
      </c>
      <c r="I4008" s="6" t="s">
        <v>91</v>
      </c>
      <c r="J4008" s="6" t="s">
        <v>91</v>
      </c>
      <c r="K4008" s="6" t="s">
        <v>91</v>
      </c>
      <c r="L4008" s="6" t="s">
        <v>91</v>
      </c>
      <c r="M4008" s="5" t="s">
        <v>92</v>
      </c>
      <c r="N4008" s="6" t="s">
        <v>91</v>
      </c>
      <c r="O4008" s="6" t="s">
        <v>91</v>
      </c>
      <c r="P4008" s="6" t="s">
        <v>91</v>
      </c>
      <c r="Q4008" s="6" t="s">
        <v>91</v>
      </c>
      <c r="R4008" s="5">
        <v>1</v>
      </c>
      <c r="S4008" s="5">
        <v>0</v>
      </c>
      <c r="T4008" s="5" t="s">
        <v>93</v>
      </c>
      <c r="U4008" s="5" t="s">
        <v>105</v>
      </c>
    </row>
    <row r="4009" spans="1:21">
      <c r="A4009" s="6" t="s">
        <v>87</v>
      </c>
      <c r="B4009" s="7">
        <v>1</v>
      </c>
      <c r="C4009" s="5">
        <v>4304</v>
      </c>
      <c r="D4009" s="5">
        <v>42</v>
      </c>
      <c r="E4009" s="8" t="s">
        <v>5378</v>
      </c>
      <c r="F4009" s="8">
        <v>42166101</v>
      </c>
      <c r="G4009" s="5" t="s">
        <v>5379</v>
      </c>
      <c r="H4009" s="5" t="s">
        <v>221</v>
      </c>
      <c r="I4009" s="6" t="s">
        <v>91</v>
      </c>
      <c r="J4009" s="6" t="s">
        <v>91</v>
      </c>
      <c r="K4009" s="6" t="s">
        <v>91</v>
      </c>
      <c r="L4009" s="6" t="s">
        <v>91</v>
      </c>
      <c r="M4009" s="5" t="s">
        <v>92</v>
      </c>
      <c r="N4009" s="6" t="s">
        <v>91</v>
      </c>
      <c r="O4009" s="6" t="s">
        <v>91</v>
      </c>
      <c r="P4009" s="6" t="s">
        <v>91</v>
      </c>
      <c r="Q4009" s="6" t="s">
        <v>91</v>
      </c>
      <c r="R4009" s="5">
        <v>1</v>
      </c>
      <c r="S4009" s="5">
        <v>0</v>
      </c>
      <c r="T4009" s="5" t="s">
        <v>93</v>
      </c>
      <c r="U4009" s="5" t="s">
        <v>105</v>
      </c>
    </row>
    <row r="4010" spans="1:21">
      <c r="A4010" s="6" t="s">
        <v>87</v>
      </c>
      <c r="B4010" s="7">
        <v>1</v>
      </c>
      <c r="C4010" s="5">
        <v>4305</v>
      </c>
      <c r="D4010" s="5">
        <v>42</v>
      </c>
      <c r="E4010" s="8" t="s">
        <v>5378</v>
      </c>
      <c r="F4010" s="8">
        <v>42166102</v>
      </c>
      <c r="G4010" s="5" t="s">
        <v>5380</v>
      </c>
      <c r="H4010" s="5" t="s">
        <v>223</v>
      </c>
      <c r="I4010" s="6" t="s">
        <v>91</v>
      </c>
      <c r="J4010" s="6" t="s">
        <v>91</v>
      </c>
      <c r="K4010" s="6" t="s">
        <v>91</v>
      </c>
      <c r="L4010" s="6" t="s">
        <v>91</v>
      </c>
      <c r="M4010" s="5" t="s">
        <v>92</v>
      </c>
      <c r="N4010" s="6" t="s">
        <v>91</v>
      </c>
      <c r="O4010" s="6" t="s">
        <v>91</v>
      </c>
      <c r="P4010" s="6" t="s">
        <v>91</v>
      </c>
      <c r="Q4010" s="6" t="s">
        <v>91</v>
      </c>
      <c r="R4010" s="5">
        <v>1</v>
      </c>
      <c r="S4010" s="5">
        <v>0</v>
      </c>
      <c r="T4010" s="5" t="s">
        <v>93</v>
      </c>
      <c r="U4010" s="5" t="s">
        <v>105</v>
      </c>
    </row>
    <row r="4011" spans="1:21">
      <c r="A4011" s="6" t="s">
        <v>87</v>
      </c>
      <c r="B4011" s="7">
        <v>1</v>
      </c>
      <c r="C4011" s="5">
        <v>4306</v>
      </c>
      <c r="D4011" s="5">
        <v>42</v>
      </c>
      <c r="E4011" s="8" t="s">
        <v>5378</v>
      </c>
      <c r="F4011" s="8">
        <v>42166103</v>
      </c>
      <c r="G4011" s="5" t="s">
        <v>5381</v>
      </c>
      <c r="H4011" s="5" t="s">
        <v>225</v>
      </c>
      <c r="I4011" s="6" t="s">
        <v>91</v>
      </c>
      <c r="J4011" s="6" t="s">
        <v>91</v>
      </c>
      <c r="K4011" s="6" t="s">
        <v>91</v>
      </c>
      <c r="L4011" s="6" t="s">
        <v>91</v>
      </c>
      <c r="M4011" s="5" t="s">
        <v>92</v>
      </c>
      <c r="N4011" s="6" t="s">
        <v>91</v>
      </c>
      <c r="O4011" s="6" t="s">
        <v>91</v>
      </c>
      <c r="P4011" s="6" t="s">
        <v>91</v>
      </c>
      <c r="Q4011" s="6" t="s">
        <v>91</v>
      </c>
      <c r="R4011" s="5">
        <v>1</v>
      </c>
      <c r="S4011" s="5">
        <v>0</v>
      </c>
      <c r="T4011" s="5" t="s">
        <v>93</v>
      </c>
      <c r="U4011" s="5" t="s">
        <v>105</v>
      </c>
    </row>
    <row r="4012" spans="1:21">
      <c r="A4012" s="6" t="s">
        <v>87</v>
      </c>
      <c r="B4012" s="7">
        <v>1</v>
      </c>
      <c r="C4012" s="5">
        <v>4307</v>
      </c>
      <c r="D4012" s="5">
        <v>42</v>
      </c>
      <c r="E4012" s="8" t="s">
        <v>5378</v>
      </c>
      <c r="F4012" s="8">
        <v>42166104</v>
      </c>
      <c r="G4012" s="5" t="s">
        <v>5382</v>
      </c>
      <c r="H4012" s="5" t="s">
        <v>227</v>
      </c>
      <c r="I4012" s="6" t="s">
        <v>91</v>
      </c>
      <c r="J4012" s="6" t="s">
        <v>91</v>
      </c>
      <c r="K4012" s="6" t="s">
        <v>91</v>
      </c>
      <c r="L4012" s="6" t="s">
        <v>91</v>
      </c>
      <c r="M4012" s="5" t="s">
        <v>92</v>
      </c>
      <c r="N4012" s="6" t="s">
        <v>91</v>
      </c>
      <c r="O4012" s="6" t="s">
        <v>91</v>
      </c>
      <c r="P4012" s="6" t="s">
        <v>91</v>
      </c>
      <c r="Q4012" s="6" t="s">
        <v>91</v>
      </c>
      <c r="R4012" s="5">
        <v>1</v>
      </c>
      <c r="S4012" s="5">
        <v>0</v>
      </c>
      <c r="T4012" s="5" t="s">
        <v>93</v>
      </c>
      <c r="U4012" s="5" t="s">
        <v>105</v>
      </c>
    </row>
    <row r="4013" spans="1:21">
      <c r="A4013" s="6" t="s">
        <v>87</v>
      </c>
      <c r="B4013" s="7">
        <v>1</v>
      </c>
      <c r="C4013" s="5">
        <v>4308</v>
      </c>
      <c r="D4013" s="5">
        <v>42</v>
      </c>
      <c r="E4013" s="8" t="s">
        <v>4981</v>
      </c>
      <c r="F4013" s="8">
        <v>421662</v>
      </c>
      <c r="G4013" s="5" t="s">
        <v>5383</v>
      </c>
      <c r="H4013" s="5" t="s">
        <v>5384</v>
      </c>
      <c r="I4013" s="5">
        <v>10065501563</v>
      </c>
      <c r="J4013" s="6" t="s">
        <v>91</v>
      </c>
      <c r="K4013" s="6" t="s">
        <v>91</v>
      </c>
      <c r="L4013" s="6" t="s">
        <v>91</v>
      </c>
      <c r="M4013" s="5" t="s">
        <v>92</v>
      </c>
      <c r="N4013" s="6" t="s">
        <v>91</v>
      </c>
      <c r="O4013" s="6" t="s">
        <v>91</v>
      </c>
      <c r="P4013" s="6" t="s">
        <v>91</v>
      </c>
      <c r="Q4013" s="6" t="s">
        <v>91</v>
      </c>
      <c r="R4013" s="5">
        <v>1</v>
      </c>
      <c r="S4013" s="5">
        <v>0</v>
      </c>
      <c r="T4013" s="5" t="s">
        <v>93</v>
      </c>
      <c r="U4013" s="5" t="s">
        <v>105</v>
      </c>
    </row>
    <row r="4014" spans="1:21">
      <c r="A4014" s="6" t="s">
        <v>87</v>
      </c>
      <c r="B4014" s="7">
        <v>1</v>
      </c>
      <c r="C4014" s="5">
        <v>4309</v>
      </c>
      <c r="D4014" s="5">
        <v>42</v>
      </c>
      <c r="E4014" s="8" t="s">
        <v>5385</v>
      </c>
      <c r="F4014" s="8">
        <v>42166201</v>
      </c>
      <c r="G4014" s="5" t="s">
        <v>5386</v>
      </c>
      <c r="H4014" s="5" t="s">
        <v>221</v>
      </c>
      <c r="I4014" s="6" t="s">
        <v>91</v>
      </c>
      <c r="J4014" s="6" t="s">
        <v>91</v>
      </c>
      <c r="K4014" s="6" t="s">
        <v>91</v>
      </c>
      <c r="L4014" s="6" t="s">
        <v>91</v>
      </c>
      <c r="M4014" s="5" t="s">
        <v>92</v>
      </c>
      <c r="N4014" s="6" t="s">
        <v>91</v>
      </c>
      <c r="O4014" s="6" t="s">
        <v>91</v>
      </c>
      <c r="P4014" s="6" t="s">
        <v>91</v>
      </c>
      <c r="Q4014" s="6" t="s">
        <v>91</v>
      </c>
      <c r="R4014" s="5">
        <v>1</v>
      </c>
      <c r="S4014" s="5">
        <v>0</v>
      </c>
      <c r="T4014" s="5" t="s">
        <v>93</v>
      </c>
      <c r="U4014" s="5" t="s">
        <v>105</v>
      </c>
    </row>
    <row r="4015" spans="1:21">
      <c r="A4015" s="6" t="s">
        <v>87</v>
      </c>
      <c r="B4015" s="7">
        <v>1</v>
      </c>
      <c r="C4015" s="5">
        <v>4310</v>
      </c>
      <c r="D4015" s="5">
        <v>42</v>
      </c>
      <c r="E4015" s="8" t="s">
        <v>5385</v>
      </c>
      <c r="F4015" s="8">
        <v>42166202</v>
      </c>
      <c r="G4015" s="5" t="s">
        <v>5387</v>
      </c>
      <c r="H4015" s="5" t="s">
        <v>223</v>
      </c>
      <c r="I4015" s="6" t="s">
        <v>91</v>
      </c>
      <c r="J4015" s="6" t="s">
        <v>91</v>
      </c>
      <c r="K4015" s="6" t="s">
        <v>91</v>
      </c>
      <c r="L4015" s="6" t="s">
        <v>91</v>
      </c>
      <c r="M4015" s="5" t="s">
        <v>92</v>
      </c>
      <c r="N4015" s="6" t="s">
        <v>91</v>
      </c>
      <c r="O4015" s="6" t="s">
        <v>91</v>
      </c>
      <c r="P4015" s="6" t="s">
        <v>91</v>
      </c>
      <c r="Q4015" s="6" t="s">
        <v>91</v>
      </c>
      <c r="R4015" s="5">
        <v>1</v>
      </c>
      <c r="S4015" s="5">
        <v>0</v>
      </c>
      <c r="T4015" s="5" t="s">
        <v>93</v>
      </c>
      <c r="U4015" s="5" t="s">
        <v>105</v>
      </c>
    </row>
    <row r="4016" spans="1:21">
      <c r="A4016" s="6" t="s">
        <v>87</v>
      </c>
      <c r="B4016" s="7">
        <v>1</v>
      </c>
      <c r="C4016" s="5">
        <v>4311</v>
      </c>
      <c r="D4016" s="5">
        <v>42</v>
      </c>
      <c r="E4016" s="8" t="s">
        <v>5385</v>
      </c>
      <c r="F4016" s="8">
        <v>42166203</v>
      </c>
      <c r="G4016" s="5" t="s">
        <v>5388</v>
      </c>
      <c r="H4016" s="5" t="s">
        <v>225</v>
      </c>
      <c r="I4016" s="6" t="s">
        <v>91</v>
      </c>
      <c r="J4016" s="6" t="s">
        <v>91</v>
      </c>
      <c r="K4016" s="6" t="s">
        <v>91</v>
      </c>
      <c r="L4016" s="6" t="s">
        <v>91</v>
      </c>
      <c r="M4016" s="5" t="s">
        <v>92</v>
      </c>
      <c r="N4016" s="6" t="s">
        <v>91</v>
      </c>
      <c r="O4016" s="6" t="s">
        <v>91</v>
      </c>
      <c r="P4016" s="6" t="s">
        <v>91</v>
      </c>
      <c r="Q4016" s="6" t="s">
        <v>91</v>
      </c>
      <c r="R4016" s="5">
        <v>1</v>
      </c>
      <c r="S4016" s="5">
        <v>0</v>
      </c>
      <c r="T4016" s="5" t="s">
        <v>93</v>
      </c>
      <c r="U4016" s="5" t="s">
        <v>105</v>
      </c>
    </row>
    <row r="4017" spans="1:21">
      <c r="A4017" s="6" t="s">
        <v>87</v>
      </c>
      <c r="B4017" s="7">
        <v>1</v>
      </c>
      <c r="C4017" s="5">
        <v>4313</v>
      </c>
      <c r="D4017" s="5">
        <v>42</v>
      </c>
      <c r="E4017" s="8" t="s">
        <v>5385</v>
      </c>
      <c r="F4017" s="8">
        <v>42166204</v>
      </c>
      <c r="G4017" s="5" t="s">
        <v>5389</v>
      </c>
      <c r="H4017" s="5" t="s">
        <v>227</v>
      </c>
      <c r="I4017" s="6" t="s">
        <v>91</v>
      </c>
      <c r="J4017" s="6" t="s">
        <v>91</v>
      </c>
      <c r="K4017" s="6" t="s">
        <v>91</v>
      </c>
      <c r="L4017" s="6" t="s">
        <v>91</v>
      </c>
      <c r="M4017" s="5" t="s">
        <v>92</v>
      </c>
      <c r="N4017" s="6" t="s">
        <v>91</v>
      </c>
      <c r="O4017" s="6" t="s">
        <v>91</v>
      </c>
      <c r="P4017" s="6" t="s">
        <v>91</v>
      </c>
      <c r="Q4017" s="6" t="s">
        <v>91</v>
      </c>
      <c r="R4017" s="5">
        <v>1</v>
      </c>
      <c r="S4017" s="5">
        <v>0</v>
      </c>
      <c r="T4017" s="5" t="s">
        <v>93</v>
      </c>
      <c r="U4017" s="5" t="s">
        <v>105</v>
      </c>
    </row>
    <row r="4018" spans="1:21">
      <c r="A4018" s="6" t="s">
        <v>87</v>
      </c>
      <c r="B4018" s="7">
        <v>1</v>
      </c>
      <c r="C4018" s="5">
        <v>4314</v>
      </c>
      <c r="D4018" s="5">
        <v>42</v>
      </c>
      <c r="E4018" s="8" t="s">
        <v>4981</v>
      </c>
      <c r="F4018" s="8">
        <v>421663</v>
      </c>
      <c r="G4018" s="5" t="s">
        <v>5390</v>
      </c>
      <c r="H4018" s="5" t="s">
        <v>5391</v>
      </c>
      <c r="I4018" s="6" t="s">
        <v>91</v>
      </c>
      <c r="J4018" s="6" t="s">
        <v>91</v>
      </c>
      <c r="K4018" s="6" t="s">
        <v>91</v>
      </c>
      <c r="L4018" s="6" t="s">
        <v>91</v>
      </c>
      <c r="M4018" s="5" t="s">
        <v>92</v>
      </c>
      <c r="N4018" s="6" t="s">
        <v>91</v>
      </c>
      <c r="O4018" s="6" t="s">
        <v>91</v>
      </c>
      <c r="P4018" s="6" t="s">
        <v>91</v>
      </c>
      <c r="Q4018" s="6" t="s">
        <v>91</v>
      </c>
      <c r="R4018" s="5">
        <v>1</v>
      </c>
      <c r="S4018" s="5">
        <v>0</v>
      </c>
      <c r="T4018" s="5" t="s">
        <v>93</v>
      </c>
      <c r="U4018" s="5" t="s">
        <v>105</v>
      </c>
    </row>
    <row r="4019" spans="1:21">
      <c r="A4019" s="6" t="s">
        <v>87</v>
      </c>
      <c r="B4019" s="7">
        <v>1</v>
      </c>
      <c r="C4019" s="5">
        <v>4315</v>
      </c>
      <c r="D4019" s="5">
        <v>42</v>
      </c>
      <c r="E4019" s="8" t="s">
        <v>5392</v>
      </c>
      <c r="F4019" s="8">
        <v>42166301</v>
      </c>
      <c r="G4019" s="5" t="s">
        <v>5393</v>
      </c>
      <c r="H4019" s="5" t="s">
        <v>221</v>
      </c>
      <c r="I4019" s="6" t="s">
        <v>91</v>
      </c>
      <c r="J4019" s="6" t="s">
        <v>91</v>
      </c>
      <c r="K4019" s="6" t="s">
        <v>91</v>
      </c>
      <c r="L4019" s="6" t="s">
        <v>91</v>
      </c>
      <c r="M4019" s="5" t="s">
        <v>92</v>
      </c>
      <c r="N4019" s="6" t="s">
        <v>91</v>
      </c>
      <c r="O4019" s="6" t="s">
        <v>91</v>
      </c>
      <c r="P4019" s="6" t="s">
        <v>91</v>
      </c>
      <c r="Q4019" s="6" t="s">
        <v>91</v>
      </c>
      <c r="R4019" s="5">
        <v>1</v>
      </c>
      <c r="S4019" s="5">
        <v>0</v>
      </c>
      <c r="T4019" s="5" t="s">
        <v>93</v>
      </c>
      <c r="U4019" s="5" t="s">
        <v>105</v>
      </c>
    </row>
    <row r="4020" spans="1:21">
      <c r="A4020" s="6" t="s">
        <v>87</v>
      </c>
      <c r="B4020" s="7">
        <v>1</v>
      </c>
      <c r="C4020" s="5">
        <v>4316</v>
      </c>
      <c r="D4020" s="5">
        <v>42</v>
      </c>
      <c r="E4020" s="8" t="s">
        <v>5392</v>
      </c>
      <c r="F4020" s="8">
        <v>42166302</v>
      </c>
      <c r="G4020" s="5" t="s">
        <v>5394</v>
      </c>
      <c r="H4020" s="5" t="s">
        <v>223</v>
      </c>
      <c r="I4020" s="6" t="s">
        <v>91</v>
      </c>
      <c r="J4020" s="6" t="s">
        <v>91</v>
      </c>
      <c r="K4020" s="6" t="s">
        <v>91</v>
      </c>
      <c r="L4020" s="6" t="s">
        <v>91</v>
      </c>
      <c r="M4020" s="5" t="s">
        <v>92</v>
      </c>
      <c r="N4020" s="6" t="s">
        <v>91</v>
      </c>
      <c r="O4020" s="6" t="s">
        <v>91</v>
      </c>
      <c r="P4020" s="6" t="s">
        <v>91</v>
      </c>
      <c r="Q4020" s="6" t="s">
        <v>91</v>
      </c>
      <c r="R4020" s="5">
        <v>1</v>
      </c>
      <c r="S4020" s="5">
        <v>0</v>
      </c>
      <c r="T4020" s="5" t="s">
        <v>93</v>
      </c>
      <c r="U4020" s="5" t="s">
        <v>105</v>
      </c>
    </row>
    <row r="4021" spans="1:21">
      <c r="A4021" s="6" t="s">
        <v>87</v>
      </c>
      <c r="B4021" s="7">
        <v>1</v>
      </c>
      <c r="C4021" s="5">
        <v>4317</v>
      </c>
      <c r="D4021" s="5">
        <v>42</v>
      </c>
      <c r="E4021" s="8" t="s">
        <v>5392</v>
      </c>
      <c r="F4021" s="8">
        <v>42166303</v>
      </c>
      <c r="G4021" s="5" t="s">
        <v>5395</v>
      </c>
      <c r="H4021" s="5" t="s">
        <v>225</v>
      </c>
      <c r="I4021" s="6" t="s">
        <v>91</v>
      </c>
      <c r="J4021" s="6" t="s">
        <v>91</v>
      </c>
      <c r="K4021" s="6" t="s">
        <v>91</v>
      </c>
      <c r="L4021" s="6" t="s">
        <v>91</v>
      </c>
      <c r="M4021" s="5" t="s">
        <v>92</v>
      </c>
      <c r="N4021" s="6" t="s">
        <v>91</v>
      </c>
      <c r="O4021" s="6" t="s">
        <v>91</v>
      </c>
      <c r="P4021" s="6" t="s">
        <v>91</v>
      </c>
      <c r="Q4021" s="6" t="s">
        <v>91</v>
      </c>
      <c r="R4021" s="5">
        <v>1</v>
      </c>
      <c r="S4021" s="5">
        <v>0</v>
      </c>
      <c r="T4021" s="5" t="s">
        <v>93</v>
      </c>
      <c r="U4021" s="5" t="s">
        <v>105</v>
      </c>
    </row>
    <row r="4022" spans="1:21">
      <c r="A4022" s="6" t="s">
        <v>87</v>
      </c>
      <c r="B4022" s="7">
        <v>1</v>
      </c>
      <c r="C4022" s="5">
        <v>4318</v>
      </c>
      <c r="D4022" s="5">
        <v>42</v>
      </c>
      <c r="E4022" s="8" t="s">
        <v>5392</v>
      </c>
      <c r="F4022" s="8">
        <v>42166304</v>
      </c>
      <c r="G4022" s="5" t="s">
        <v>5396</v>
      </c>
      <c r="H4022" s="5" t="s">
        <v>227</v>
      </c>
      <c r="I4022" s="6" t="s">
        <v>91</v>
      </c>
      <c r="J4022" s="6" t="s">
        <v>91</v>
      </c>
      <c r="K4022" s="6" t="s">
        <v>91</v>
      </c>
      <c r="L4022" s="6" t="s">
        <v>91</v>
      </c>
      <c r="M4022" s="5" t="s">
        <v>92</v>
      </c>
      <c r="N4022" s="6" t="s">
        <v>91</v>
      </c>
      <c r="O4022" s="6" t="s">
        <v>91</v>
      </c>
      <c r="P4022" s="6" t="s">
        <v>91</v>
      </c>
      <c r="Q4022" s="6" t="s">
        <v>91</v>
      </c>
      <c r="R4022" s="5">
        <v>1</v>
      </c>
      <c r="S4022" s="5">
        <v>0</v>
      </c>
      <c r="T4022" s="5" t="s">
        <v>93</v>
      </c>
      <c r="U4022" s="5" t="s">
        <v>105</v>
      </c>
    </row>
    <row r="4023" spans="1:21">
      <c r="A4023" s="6" t="s">
        <v>87</v>
      </c>
      <c r="B4023" s="7">
        <v>1</v>
      </c>
      <c r="C4023" s="5">
        <v>4319</v>
      </c>
      <c r="D4023" s="5">
        <v>42</v>
      </c>
      <c r="E4023" s="8" t="s">
        <v>4981</v>
      </c>
      <c r="F4023" s="8">
        <v>421664</v>
      </c>
      <c r="G4023" s="5" t="s">
        <v>5397</v>
      </c>
      <c r="H4023" s="5" t="s">
        <v>5398</v>
      </c>
      <c r="I4023" s="5">
        <v>10065506447</v>
      </c>
      <c r="J4023" s="6" t="s">
        <v>91</v>
      </c>
      <c r="K4023" s="6" t="s">
        <v>91</v>
      </c>
      <c r="L4023" s="6" t="s">
        <v>91</v>
      </c>
      <c r="M4023" s="5" t="s">
        <v>92</v>
      </c>
      <c r="N4023" s="6" t="s">
        <v>91</v>
      </c>
      <c r="O4023" s="6" t="s">
        <v>91</v>
      </c>
      <c r="P4023" s="6" t="s">
        <v>91</v>
      </c>
      <c r="Q4023" s="6" t="s">
        <v>91</v>
      </c>
      <c r="R4023" s="5">
        <v>1</v>
      </c>
      <c r="S4023" s="5">
        <v>0</v>
      </c>
      <c r="T4023" s="5" t="s">
        <v>93</v>
      </c>
      <c r="U4023" s="5" t="s">
        <v>105</v>
      </c>
    </row>
    <row r="4024" spans="1:21">
      <c r="A4024" s="6" t="s">
        <v>87</v>
      </c>
      <c r="B4024" s="7">
        <v>1</v>
      </c>
      <c r="C4024" s="5">
        <v>4320</v>
      </c>
      <c r="D4024" s="5">
        <v>42</v>
      </c>
      <c r="E4024" s="8" t="s">
        <v>5399</v>
      </c>
      <c r="F4024" s="8">
        <v>42166401</v>
      </c>
      <c r="G4024" s="5" t="s">
        <v>5400</v>
      </c>
      <c r="H4024" s="5" t="s">
        <v>221</v>
      </c>
      <c r="I4024" s="6" t="s">
        <v>91</v>
      </c>
      <c r="J4024" s="6" t="s">
        <v>91</v>
      </c>
      <c r="K4024" s="6" t="s">
        <v>91</v>
      </c>
      <c r="L4024" s="6" t="s">
        <v>91</v>
      </c>
      <c r="M4024" s="5" t="s">
        <v>92</v>
      </c>
      <c r="N4024" s="6" t="s">
        <v>91</v>
      </c>
      <c r="O4024" s="6" t="s">
        <v>91</v>
      </c>
      <c r="P4024" s="6" t="s">
        <v>91</v>
      </c>
      <c r="Q4024" s="6" t="s">
        <v>91</v>
      </c>
      <c r="R4024" s="5">
        <v>1</v>
      </c>
      <c r="S4024" s="5">
        <v>0</v>
      </c>
      <c r="T4024" s="5" t="s">
        <v>93</v>
      </c>
      <c r="U4024" s="5" t="s">
        <v>105</v>
      </c>
    </row>
    <row r="4025" spans="1:21">
      <c r="A4025" s="6" t="s">
        <v>87</v>
      </c>
      <c r="B4025" s="7">
        <v>1</v>
      </c>
      <c r="C4025" s="5">
        <v>4321</v>
      </c>
      <c r="D4025" s="5">
        <v>42</v>
      </c>
      <c r="E4025" s="8" t="s">
        <v>5399</v>
      </c>
      <c r="F4025" s="8">
        <v>42166402</v>
      </c>
      <c r="G4025" s="5" t="s">
        <v>5401</v>
      </c>
      <c r="H4025" s="5" t="s">
        <v>223</v>
      </c>
      <c r="I4025" s="6" t="s">
        <v>91</v>
      </c>
      <c r="J4025" s="6" t="s">
        <v>91</v>
      </c>
      <c r="K4025" s="6" t="s">
        <v>91</v>
      </c>
      <c r="L4025" s="6" t="s">
        <v>91</v>
      </c>
      <c r="M4025" s="5" t="s">
        <v>92</v>
      </c>
      <c r="N4025" s="6" t="s">
        <v>91</v>
      </c>
      <c r="O4025" s="6" t="s">
        <v>91</v>
      </c>
      <c r="P4025" s="6" t="s">
        <v>91</v>
      </c>
      <c r="Q4025" s="6" t="s">
        <v>91</v>
      </c>
      <c r="R4025" s="5">
        <v>1</v>
      </c>
      <c r="S4025" s="5">
        <v>0</v>
      </c>
      <c r="T4025" s="5" t="s">
        <v>93</v>
      </c>
      <c r="U4025" s="5" t="s">
        <v>105</v>
      </c>
    </row>
    <row r="4026" spans="1:21">
      <c r="A4026" s="6" t="s">
        <v>87</v>
      </c>
      <c r="B4026" s="7">
        <v>1</v>
      </c>
      <c r="C4026" s="5">
        <v>4322</v>
      </c>
      <c r="D4026" s="5">
        <v>42</v>
      </c>
      <c r="E4026" s="8" t="s">
        <v>5399</v>
      </c>
      <c r="F4026" s="8">
        <v>42166403</v>
      </c>
      <c r="G4026" s="5" t="s">
        <v>5402</v>
      </c>
      <c r="H4026" s="5" t="s">
        <v>225</v>
      </c>
      <c r="I4026" s="6" t="s">
        <v>91</v>
      </c>
      <c r="J4026" s="6" t="s">
        <v>91</v>
      </c>
      <c r="K4026" s="6" t="s">
        <v>91</v>
      </c>
      <c r="L4026" s="6" t="s">
        <v>91</v>
      </c>
      <c r="M4026" s="5" t="s">
        <v>92</v>
      </c>
      <c r="N4026" s="6" t="s">
        <v>91</v>
      </c>
      <c r="O4026" s="6" t="s">
        <v>91</v>
      </c>
      <c r="P4026" s="6" t="s">
        <v>91</v>
      </c>
      <c r="Q4026" s="6" t="s">
        <v>91</v>
      </c>
      <c r="R4026" s="5">
        <v>1</v>
      </c>
      <c r="S4026" s="5">
        <v>0</v>
      </c>
      <c r="T4026" s="5" t="s">
        <v>93</v>
      </c>
      <c r="U4026" s="5" t="s">
        <v>105</v>
      </c>
    </row>
    <row r="4027" spans="1:21">
      <c r="A4027" s="6" t="s">
        <v>87</v>
      </c>
      <c r="B4027" s="7">
        <v>1</v>
      </c>
      <c r="C4027" s="5">
        <v>4323</v>
      </c>
      <c r="D4027" s="5">
        <v>42</v>
      </c>
      <c r="E4027" s="8" t="s">
        <v>5399</v>
      </c>
      <c r="F4027" s="8">
        <v>42166404</v>
      </c>
      <c r="G4027" s="5" t="s">
        <v>5403</v>
      </c>
      <c r="H4027" s="5" t="s">
        <v>227</v>
      </c>
      <c r="I4027" s="6" t="s">
        <v>91</v>
      </c>
      <c r="J4027" s="6" t="s">
        <v>91</v>
      </c>
      <c r="K4027" s="6" t="s">
        <v>91</v>
      </c>
      <c r="L4027" s="6" t="s">
        <v>91</v>
      </c>
      <c r="M4027" s="5" t="s">
        <v>92</v>
      </c>
      <c r="N4027" s="6" t="s">
        <v>91</v>
      </c>
      <c r="O4027" s="6" t="s">
        <v>91</v>
      </c>
      <c r="P4027" s="6" t="s">
        <v>91</v>
      </c>
      <c r="Q4027" s="6" t="s">
        <v>91</v>
      </c>
      <c r="R4027" s="5">
        <v>1</v>
      </c>
      <c r="S4027" s="5">
        <v>0</v>
      </c>
      <c r="T4027" s="5" t="s">
        <v>93</v>
      </c>
      <c r="U4027" s="5" t="s">
        <v>105</v>
      </c>
    </row>
    <row r="4028" spans="1:21">
      <c r="A4028" s="6" t="s">
        <v>87</v>
      </c>
      <c r="B4028" s="7">
        <v>1</v>
      </c>
      <c r="C4028" s="5">
        <v>4324</v>
      </c>
      <c r="D4028" s="5">
        <v>42</v>
      </c>
      <c r="E4028" s="8" t="s">
        <v>4981</v>
      </c>
      <c r="F4028" s="8">
        <v>421665</v>
      </c>
      <c r="G4028" s="5" t="s">
        <v>5404</v>
      </c>
      <c r="H4028" s="5" t="s">
        <v>5405</v>
      </c>
      <c r="I4028" s="5">
        <v>10065502950</v>
      </c>
      <c r="J4028" s="6" t="s">
        <v>91</v>
      </c>
      <c r="K4028" s="6" t="s">
        <v>91</v>
      </c>
      <c r="L4028" s="6" t="s">
        <v>91</v>
      </c>
      <c r="M4028" s="5" t="s">
        <v>92</v>
      </c>
      <c r="N4028" s="6" t="s">
        <v>91</v>
      </c>
      <c r="O4028" s="6" t="s">
        <v>91</v>
      </c>
      <c r="P4028" s="6" t="s">
        <v>91</v>
      </c>
      <c r="Q4028" s="6" t="s">
        <v>91</v>
      </c>
      <c r="R4028" s="5">
        <v>1</v>
      </c>
      <c r="S4028" s="5">
        <v>0</v>
      </c>
      <c r="T4028" s="5" t="s">
        <v>93</v>
      </c>
      <c r="U4028" s="5" t="s">
        <v>105</v>
      </c>
    </row>
    <row r="4029" spans="1:21">
      <c r="A4029" s="6" t="s">
        <v>87</v>
      </c>
      <c r="B4029" s="7">
        <v>1</v>
      </c>
      <c r="C4029" s="5">
        <v>4325</v>
      </c>
      <c r="D4029" s="5">
        <v>42</v>
      </c>
      <c r="E4029" s="8" t="s">
        <v>5406</v>
      </c>
      <c r="F4029" s="8">
        <v>42166501</v>
      </c>
      <c r="G4029" s="5" t="s">
        <v>5407</v>
      </c>
      <c r="H4029" s="5" t="s">
        <v>221</v>
      </c>
      <c r="I4029" s="6" t="s">
        <v>91</v>
      </c>
      <c r="J4029" s="6" t="s">
        <v>91</v>
      </c>
      <c r="K4029" s="6" t="s">
        <v>91</v>
      </c>
      <c r="L4029" s="6" t="s">
        <v>91</v>
      </c>
      <c r="M4029" s="5" t="s">
        <v>92</v>
      </c>
      <c r="N4029" s="6" t="s">
        <v>91</v>
      </c>
      <c r="O4029" s="6" t="s">
        <v>91</v>
      </c>
      <c r="P4029" s="6" t="s">
        <v>91</v>
      </c>
      <c r="Q4029" s="6" t="s">
        <v>91</v>
      </c>
      <c r="R4029" s="5">
        <v>1</v>
      </c>
      <c r="S4029" s="5">
        <v>0</v>
      </c>
      <c r="T4029" s="5" t="s">
        <v>93</v>
      </c>
      <c r="U4029" s="5" t="s">
        <v>105</v>
      </c>
    </row>
    <row r="4030" spans="1:21">
      <c r="A4030" s="6" t="s">
        <v>87</v>
      </c>
      <c r="B4030" s="7">
        <v>1</v>
      </c>
      <c r="C4030" s="5">
        <v>4326</v>
      </c>
      <c r="D4030" s="5">
        <v>42</v>
      </c>
      <c r="E4030" s="8" t="s">
        <v>5406</v>
      </c>
      <c r="F4030" s="8">
        <v>42166502</v>
      </c>
      <c r="G4030" s="5" t="s">
        <v>5408</v>
      </c>
      <c r="H4030" s="5" t="s">
        <v>223</v>
      </c>
      <c r="I4030" s="6" t="s">
        <v>91</v>
      </c>
      <c r="J4030" s="6" t="s">
        <v>91</v>
      </c>
      <c r="K4030" s="6" t="s">
        <v>91</v>
      </c>
      <c r="L4030" s="6" t="s">
        <v>91</v>
      </c>
      <c r="M4030" s="5" t="s">
        <v>92</v>
      </c>
      <c r="N4030" s="6" t="s">
        <v>91</v>
      </c>
      <c r="O4030" s="6" t="s">
        <v>91</v>
      </c>
      <c r="P4030" s="6" t="s">
        <v>91</v>
      </c>
      <c r="Q4030" s="6" t="s">
        <v>91</v>
      </c>
      <c r="R4030" s="5">
        <v>1</v>
      </c>
      <c r="S4030" s="5">
        <v>0</v>
      </c>
      <c r="T4030" s="5" t="s">
        <v>93</v>
      </c>
      <c r="U4030" s="5" t="s">
        <v>105</v>
      </c>
    </row>
    <row r="4031" spans="1:21">
      <c r="A4031" s="6" t="s">
        <v>87</v>
      </c>
      <c r="B4031" s="7">
        <v>1</v>
      </c>
      <c r="C4031" s="5">
        <v>4327</v>
      </c>
      <c r="D4031" s="5">
        <v>42</v>
      </c>
      <c r="E4031" s="8" t="s">
        <v>5406</v>
      </c>
      <c r="F4031" s="8">
        <v>42166503</v>
      </c>
      <c r="G4031" s="5" t="s">
        <v>5409</v>
      </c>
      <c r="H4031" s="5" t="s">
        <v>225</v>
      </c>
      <c r="I4031" s="6" t="s">
        <v>91</v>
      </c>
      <c r="J4031" s="6" t="s">
        <v>91</v>
      </c>
      <c r="K4031" s="6" t="s">
        <v>91</v>
      </c>
      <c r="L4031" s="6" t="s">
        <v>91</v>
      </c>
      <c r="M4031" s="5" t="s">
        <v>92</v>
      </c>
      <c r="N4031" s="6" t="s">
        <v>91</v>
      </c>
      <c r="O4031" s="6" t="s">
        <v>91</v>
      </c>
      <c r="P4031" s="6" t="s">
        <v>91</v>
      </c>
      <c r="Q4031" s="6" t="s">
        <v>91</v>
      </c>
      <c r="R4031" s="5">
        <v>1</v>
      </c>
      <c r="S4031" s="5">
        <v>0</v>
      </c>
      <c r="T4031" s="5" t="s">
        <v>93</v>
      </c>
      <c r="U4031" s="5" t="s">
        <v>105</v>
      </c>
    </row>
    <row r="4032" spans="1:21">
      <c r="A4032" s="6" t="s">
        <v>87</v>
      </c>
      <c r="B4032" s="7">
        <v>1</v>
      </c>
      <c r="C4032" s="5">
        <v>4328</v>
      </c>
      <c r="D4032" s="5">
        <v>42</v>
      </c>
      <c r="E4032" s="8" t="s">
        <v>5406</v>
      </c>
      <c r="F4032" s="8">
        <v>42166504</v>
      </c>
      <c r="G4032" s="5" t="s">
        <v>5410</v>
      </c>
      <c r="H4032" s="5" t="s">
        <v>227</v>
      </c>
      <c r="I4032" s="6" t="s">
        <v>91</v>
      </c>
      <c r="J4032" s="6" t="s">
        <v>91</v>
      </c>
      <c r="K4032" s="6" t="s">
        <v>91</v>
      </c>
      <c r="L4032" s="6" t="s">
        <v>91</v>
      </c>
      <c r="M4032" s="5" t="s">
        <v>92</v>
      </c>
      <c r="N4032" s="6" t="s">
        <v>91</v>
      </c>
      <c r="O4032" s="6" t="s">
        <v>91</v>
      </c>
      <c r="P4032" s="6" t="s">
        <v>91</v>
      </c>
      <c r="Q4032" s="6" t="s">
        <v>91</v>
      </c>
      <c r="R4032" s="5">
        <v>1</v>
      </c>
      <c r="S4032" s="5">
        <v>0</v>
      </c>
      <c r="T4032" s="5" t="s">
        <v>93</v>
      </c>
      <c r="U4032" s="5" t="s">
        <v>105</v>
      </c>
    </row>
    <row r="4033" spans="1:21">
      <c r="A4033" s="6" t="s">
        <v>87</v>
      </c>
      <c r="B4033" s="7">
        <v>1</v>
      </c>
      <c r="C4033" s="5">
        <v>4329</v>
      </c>
      <c r="D4033" s="5">
        <v>42</v>
      </c>
      <c r="E4033" s="8" t="s">
        <v>4981</v>
      </c>
      <c r="F4033" s="8">
        <v>421666</v>
      </c>
      <c r="G4033" s="5" t="s">
        <v>5411</v>
      </c>
      <c r="H4033" s="5" t="s">
        <v>5412</v>
      </c>
      <c r="I4033" s="6" t="s">
        <v>91</v>
      </c>
      <c r="J4033" s="6" t="s">
        <v>91</v>
      </c>
      <c r="K4033" s="6" t="s">
        <v>91</v>
      </c>
      <c r="L4033" s="6" t="s">
        <v>91</v>
      </c>
      <c r="M4033" s="5" t="s">
        <v>92</v>
      </c>
      <c r="N4033" s="6" t="s">
        <v>91</v>
      </c>
      <c r="O4033" s="6" t="s">
        <v>91</v>
      </c>
      <c r="P4033" s="6" t="s">
        <v>91</v>
      </c>
      <c r="Q4033" s="6" t="s">
        <v>91</v>
      </c>
      <c r="R4033" s="5">
        <v>1</v>
      </c>
      <c r="S4033" s="5">
        <v>0</v>
      </c>
      <c r="T4033" s="5" t="s">
        <v>93</v>
      </c>
      <c r="U4033" s="5" t="s">
        <v>105</v>
      </c>
    </row>
    <row r="4034" spans="1:21">
      <c r="A4034" s="6" t="s">
        <v>87</v>
      </c>
      <c r="B4034" s="7">
        <v>1</v>
      </c>
      <c r="C4034" s="5">
        <v>4330</v>
      </c>
      <c r="D4034" s="5">
        <v>42</v>
      </c>
      <c r="E4034" s="8" t="s">
        <v>5413</v>
      </c>
      <c r="F4034" s="8">
        <v>42166601</v>
      </c>
      <c r="G4034" s="5" t="s">
        <v>5414</v>
      </c>
      <c r="H4034" s="5" t="s">
        <v>221</v>
      </c>
      <c r="I4034" s="6" t="s">
        <v>91</v>
      </c>
      <c r="J4034" s="6" t="s">
        <v>91</v>
      </c>
      <c r="K4034" s="6" t="s">
        <v>91</v>
      </c>
      <c r="L4034" s="6" t="s">
        <v>91</v>
      </c>
      <c r="M4034" s="5" t="s">
        <v>92</v>
      </c>
      <c r="N4034" s="6" t="s">
        <v>91</v>
      </c>
      <c r="O4034" s="6" t="s">
        <v>91</v>
      </c>
      <c r="P4034" s="6" t="s">
        <v>91</v>
      </c>
      <c r="Q4034" s="6" t="s">
        <v>91</v>
      </c>
      <c r="R4034" s="5">
        <v>1</v>
      </c>
      <c r="S4034" s="5">
        <v>0</v>
      </c>
      <c r="T4034" s="5" t="s">
        <v>93</v>
      </c>
      <c r="U4034" s="5" t="s">
        <v>105</v>
      </c>
    </row>
    <row r="4035" spans="1:21">
      <c r="A4035" s="6" t="s">
        <v>87</v>
      </c>
      <c r="B4035" s="7">
        <v>1</v>
      </c>
      <c r="C4035" s="5">
        <v>4331</v>
      </c>
      <c r="D4035" s="5">
        <v>42</v>
      </c>
      <c r="E4035" s="8" t="s">
        <v>5413</v>
      </c>
      <c r="F4035" s="8">
        <v>42166602</v>
      </c>
      <c r="G4035" s="5" t="s">
        <v>5415</v>
      </c>
      <c r="H4035" s="5" t="s">
        <v>223</v>
      </c>
      <c r="I4035" s="6" t="s">
        <v>91</v>
      </c>
      <c r="J4035" s="6" t="s">
        <v>91</v>
      </c>
      <c r="K4035" s="6" t="s">
        <v>91</v>
      </c>
      <c r="L4035" s="6" t="s">
        <v>91</v>
      </c>
      <c r="M4035" s="5" t="s">
        <v>92</v>
      </c>
      <c r="N4035" s="6" t="s">
        <v>91</v>
      </c>
      <c r="O4035" s="6" t="s">
        <v>91</v>
      </c>
      <c r="P4035" s="6" t="s">
        <v>91</v>
      </c>
      <c r="Q4035" s="6" t="s">
        <v>91</v>
      </c>
      <c r="R4035" s="5">
        <v>1</v>
      </c>
      <c r="S4035" s="5">
        <v>0</v>
      </c>
      <c r="T4035" s="5" t="s">
        <v>93</v>
      </c>
      <c r="U4035" s="5" t="s">
        <v>105</v>
      </c>
    </row>
    <row r="4036" spans="1:21">
      <c r="A4036" s="6" t="s">
        <v>87</v>
      </c>
      <c r="B4036" s="7">
        <v>1</v>
      </c>
      <c r="C4036" s="5">
        <v>4332</v>
      </c>
      <c r="D4036" s="5">
        <v>42</v>
      </c>
      <c r="E4036" s="8" t="s">
        <v>5413</v>
      </c>
      <c r="F4036" s="8">
        <v>42166603</v>
      </c>
      <c r="G4036" s="5" t="s">
        <v>5416</v>
      </c>
      <c r="H4036" s="5" t="s">
        <v>225</v>
      </c>
      <c r="I4036" s="6" t="s">
        <v>91</v>
      </c>
      <c r="J4036" s="6" t="s">
        <v>91</v>
      </c>
      <c r="K4036" s="6" t="s">
        <v>91</v>
      </c>
      <c r="L4036" s="6" t="s">
        <v>91</v>
      </c>
      <c r="M4036" s="5" t="s">
        <v>92</v>
      </c>
      <c r="N4036" s="6" t="s">
        <v>91</v>
      </c>
      <c r="O4036" s="6" t="s">
        <v>91</v>
      </c>
      <c r="P4036" s="6" t="s">
        <v>91</v>
      </c>
      <c r="Q4036" s="6" t="s">
        <v>91</v>
      </c>
      <c r="R4036" s="5">
        <v>1</v>
      </c>
      <c r="S4036" s="5">
        <v>0</v>
      </c>
      <c r="T4036" s="5" t="s">
        <v>93</v>
      </c>
      <c r="U4036" s="5" t="s">
        <v>105</v>
      </c>
    </row>
    <row r="4037" spans="1:21">
      <c r="A4037" s="6" t="s">
        <v>87</v>
      </c>
      <c r="B4037" s="7">
        <v>1</v>
      </c>
      <c r="C4037" s="5">
        <v>4333</v>
      </c>
      <c r="D4037" s="5">
        <v>42</v>
      </c>
      <c r="E4037" s="8" t="s">
        <v>5413</v>
      </c>
      <c r="F4037" s="8">
        <v>42166604</v>
      </c>
      <c r="G4037" s="5" t="s">
        <v>5417</v>
      </c>
      <c r="H4037" s="5" t="s">
        <v>227</v>
      </c>
      <c r="I4037" s="6" t="s">
        <v>91</v>
      </c>
      <c r="J4037" s="6" t="s">
        <v>91</v>
      </c>
      <c r="K4037" s="6" t="s">
        <v>91</v>
      </c>
      <c r="L4037" s="6" t="s">
        <v>91</v>
      </c>
      <c r="M4037" s="5" t="s">
        <v>92</v>
      </c>
      <c r="N4037" s="6" t="s">
        <v>91</v>
      </c>
      <c r="O4037" s="6" t="s">
        <v>91</v>
      </c>
      <c r="P4037" s="6" t="s">
        <v>91</v>
      </c>
      <c r="Q4037" s="6" t="s">
        <v>91</v>
      </c>
      <c r="R4037" s="5">
        <v>1</v>
      </c>
      <c r="S4037" s="5">
        <v>0</v>
      </c>
      <c r="T4037" s="5" t="s">
        <v>93</v>
      </c>
      <c r="U4037" s="5" t="s">
        <v>105</v>
      </c>
    </row>
    <row r="4038" spans="1:21">
      <c r="A4038" s="6" t="s">
        <v>87</v>
      </c>
      <c r="B4038" s="7">
        <v>1</v>
      </c>
      <c r="C4038" s="5">
        <v>4334</v>
      </c>
      <c r="D4038" s="5">
        <v>42</v>
      </c>
      <c r="E4038" s="8" t="s">
        <v>4981</v>
      </c>
      <c r="F4038" s="8">
        <v>421667</v>
      </c>
      <c r="G4038" s="5" t="s">
        <v>5418</v>
      </c>
      <c r="H4038" s="5" t="s">
        <v>5419</v>
      </c>
      <c r="I4038" s="5">
        <v>10065501728</v>
      </c>
      <c r="J4038" s="6" t="s">
        <v>91</v>
      </c>
      <c r="K4038" s="6" t="s">
        <v>91</v>
      </c>
      <c r="L4038" s="6" t="s">
        <v>91</v>
      </c>
      <c r="M4038" s="5" t="s">
        <v>92</v>
      </c>
      <c r="N4038" s="6" t="s">
        <v>91</v>
      </c>
      <c r="O4038" s="6" t="s">
        <v>91</v>
      </c>
      <c r="P4038" s="6" t="s">
        <v>91</v>
      </c>
      <c r="Q4038" s="6" t="s">
        <v>91</v>
      </c>
      <c r="R4038" s="5">
        <v>1</v>
      </c>
      <c r="S4038" s="5">
        <v>0</v>
      </c>
      <c r="T4038" s="5" t="s">
        <v>93</v>
      </c>
      <c r="U4038" s="5" t="s">
        <v>105</v>
      </c>
    </row>
    <row r="4039" spans="1:21">
      <c r="A4039" s="6" t="s">
        <v>87</v>
      </c>
      <c r="B4039" s="7">
        <v>1</v>
      </c>
      <c r="C4039" s="5">
        <v>4335</v>
      </c>
      <c r="D4039" s="5">
        <v>42</v>
      </c>
      <c r="E4039" s="8" t="s">
        <v>5420</v>
      </c>
      <c r="F4039" s="8">
        <v>42166701</v>
      </c>
      <c r="G4039" s="5" t="s">
        <v>5421</v>
      </c>
      <c r="H4039" s="5" t="s">
        <v>221</v>
      </c>
      <c r="I4039" s="6" t="s">
        <v>91</v>
      </c>
      <c r="J4039" s="6" t="s">
        <v>91</v>
      </c>
      <c r="K4039" s="6" t="s">
        <v>91</v>
      </c>
      <c r="L4039" s="6" t="s">
        <v>91</v>
      </c>
      <c r="M4039" s="5" t="s">
        <v>92</v>
      </c>
      <c r="N4039" s="6" t="s">
        <v>91</v>
      </c>
      <c r="O4039" s="6" t="s">
        <v>91</v>
      </c>
      <c r="P4039" s="6" t="s">
        <v>91</v>
      </c>
      <c r="Q4039" s="6" t="s">
        <v>91</v>
      </c>
      <c r="R4039" s="5">
        <v>1</v>
      </c>
      <c r="S4039" s="5">
        <v>0</v>
      </c>
      <c r="T4039" s="5" t="s">
        <v>93</v>
      </c>
      <c r="U4039" s="5" t="s">
        <v>105</v>
      </c>
    </row>
    <row r="4040" spans="1:21">
      <c r="A4040" s="6" t="s">
        <v>87</v>
      </c>
      <c r="B4040" s="7">
        <v>1</v>
      </c>
      <c r="C4040" s="5">
        <v>4336</v>
      </c>
      <c r="D4040" s="5">
        <v>42</v>
      </c>
      <c r="E4040" s="8" t="s">
        <v>5420</v>
      </c>
      <c r="F4040" s="8">
        <v>42166702</v>
      </c>
      <c r="G4040" s="5" t="s">
        <v>5422</v>
      </c>
      <c r="H4040" s="5" t="s">
        <v>223</v>
      </c>
      <c r="I4040" s="6" t="s">
        <v>91</v>
      </c>
      <c r="J4040" s="6" t="s">
        <v>91</v>
      </c>
      <c r="K4040" s="6" t="s">
        <v>91</v>
      </c>
      <c r="L4040" s="6" t="s">
        <v>91</v>
      </c>
      <c r="M4040" s="5" t="s">
        <v>92</v>
      </c>
      <c r="N4040" s="6" t="s">
        <v>91</v>
      </c>
      <c r="O4040" s="6" t="s">
        <v>91</v>
      </c>
      <c r="P4040" s="6" t="s">
        <v>91</v>
      </c>
      <c r="Q4040" s="6" t="s">
        <v>91</v>
      </c>
      <c r="R4040" s="5">
        <v>1</v>
      </c>
      <c r="S4040" s="5">
        <v>0</v>
      </c>
      <c r="T4040" s="5" t="s">
        <v>93</v>
      </c>
      <c r="U4040" s="5" t="s">
        <v>105</v>
      </c>
    </row>
    <row r="4041" spans="1:21">
      <c r="A4041" s="6" t="s">
        <v>87</v>
      </c>
      <c r="B4041" s="7">
        <v>1</v>
      </c>
      <c r="C4041" s="5">
        <v>4337</v>
      </c>
      <c r="D4041" s="5">
        <v>42</v>
      </c>
      <c r="E4041" s="8" t="s">
        <v>5420</v>
      </c>
      <c r="F4041" s="8">
        <v>42166703</v>
      </c>
      <c r="G4041" s="5" t="s">
        <v>5423</v>
      </c>
      <c r="H4041" s="5" t="s">
        <v>225</v>
      </c>
      <c r="I4041" s="6" t="s">
        <v>91</v>
      </c>
      <c r="J4041" s="6" t="s">
        <v>91</v>
      </c>
      <c r="K4041" s="6" t="s">
        <v>91</v>
      </c>
      <c r="L4041" s="6" t="s">
        <v>91</v>
      </c>
      <c r="M4041" s="5" t="s">
        <v>92</v>
      </c>
      <c r="N4041" s="6" t="s">
        <v>91</v>
      </c>
      <c r="O4041" s="6" t="s">
        <v>91</v>
      </c>
      <c r="P4041" s="6" t="s">
        <v>91</v>
      </c>
      <c r="Q4041" s="6" t="s">
        <v>91</v>
      </c>
      <c r="R4041" s="5">
        <v>1</v>
      </c>
      <c r="S4041" s="5">
        <v>0</v>
      </c>
      <c r="T4041" s="5" t="s">
        <v>93</v>
      </c>
      <c r="U4041" s="5" t="s">
        <v>105</v>
      </c>
    </row>
    <row r="4042" spans="1:21">
      <c r="A4042" s="6" t="s">
        <v>87</v>
      </c>
      <c r="B4042" s="7">
        <v>1</v>
      </c>
      <c r="C4042" s="5">
        <v>4339</v>
      </c>
      <c r="D4042" s="5">
        <v>42</v>
      </c>
      <c r="E4042" s="8" t="s">
        <v>5420</v>
      </c>
      <c r="F4042" s="8">
        <v>42166704</v>
      </c>
      <c r="G4042" s="5" t="s">
        <v>5424</v>
      </c>
      <c r="H4042" s="5" t="s">
        <v>227</v>
      </c>
      <c r="I4042" s="6" t="s">
        <v>91</v>
      </c>
      <c r="J4042" s="6" t="s">
        <v>91</v>
      </c>
      <c r="K4042" s="6" t="s">
        <v>91</v>
      </c>
      <c r="L4042" s="6" t="s">
        <v>91</v>
      </c>
      <c r="M4042" s="5" t="s">
        <v>92</v>
      </c>
      <c r="N4042" s="6" t="s">
        <v>91</v>
      </c>
      <c r="O4042" s="6" t="s">
        <v>91</v>
      </c>
      <c r="P4042" s="6" t="s">
        <v>91</v>
      </c>
      <c r="Q4042" s="6" t="s">
        <v>91</v>
      </c>
      <c r="R4042" s="5">
        <v>1</v>
      </c>
      <c r="S4042" s="5">
        <v>0</v>
      </c>
      <c r="T4042" s="5" t="s">
        <v>93</v>
      </c>
      <c r="U4042" s="5" t="s">
        <v>105</v>
      </c>
    </row>
    <row r="4043" spans="1:21">
      <c r="A4043" s="6" t="s">
        <v>87</v>
      </c>
      <c r="B4043" s="7">
        <v>1</v>
      </c>
      <c r="C4043" s="5">
        <v>4340</v>
      </c>
      <c r="D4043" s="5">
        <v>42</v>
      </c>
      <c r="E4043" s="8" t="s">
        <v>4981</v>
      </c>
      <c r="F4043" s="8">
        <v>421668</v>
      </c>
      <c r="G4043" s="5" t="s">
        <v>5425</v>
      </c>
      <c r="H4043" s="5" t="s">
        <v>5426</v>
      </c>
      <c r="I4043" s="5">
        <v>10065503394</v>
      </c>
      <c r="J4043" s="6" t="s">
        <v>91</v>
      </c>
      <c r="K4043" s="6" t="s">
        <v>91</v>
      </c>
      <c r="L4043" s="6" t="s">
        <v>91</v>
      </c>
      <c r="M4043" s="5" t="s">
        <v>92</v>
      </c>
      <c r="N4043" s="6" t="s">
        <v>91</v>
      </c>
      <c r="O4043" s="6" t="s">
        <v>91</v>
      </c>
      <c r="P4043" s="6" t="s">
        <v>91</v>
      </c>
      <c r="Q4043" s="6" t="s">
        <v>91</v>
      </c>
      <c r="R4043" s="5">
        <v>1</v>
      </c>
      <c r="S4043" s="5">
        <v>0</v>
      </c>
      <c r="T4043" s="5" t="s">
        <v>93</v>
      </c>
      <c r="U4043" s="5" t="s">
        <v>105</v>
      </c>
    </row>
    <row r="4044" spans="1:21">
      <c r="A4044" s="6" t="s">
        <v>87</v>
      </c>
      <c r="B4044" s="7">
        <v>1</v>
      </c>
      <c r="C4044" s="5">
        <v>4341</v>
      </c>
      <c r="D4044" s="5">
        <v>42</v>
      </c>
      <c r="E4044" s="8" t="s">
        <v>5427</v>
      </c>
      <c r="F4044" s="8">
        <v>42166801</v>
      </c>
      <c r="G4044" s="5" t="s">
        <v>5428</v>
      </c>
      <c r="H4044" s="5" t="s">
        <v>221</v>
      </c>
      <c r="I4044" s="6" t="s">
        <v>91</v>
      </c>
      <c r="J4044" s="6" t="s">
        <v>91</v>
      </c>
      <c r="K4044" s="6" t="s">
        <v>91</v>
      </c>
      <c r="L4044" s="6" t="s">
        <v>91</v>
      </c>
      <c r="M4044" s="5" t="s">
        <v>92</v>
      </c>
      <c r="N4044" s="6" t="s">
        <v>91</v>
      </c>
      <c r="O4044" s="6" t="s">
        <v>91</v>
      </c>
      <c r="P4044" s="6" t="s">
        <v>91</v>
      </c>
      <c r="Q4044" s="6" t="s">
        <v>91</v>
      </c>
      <c r="R4044" s="5">
        <v>1</v>
      </c>
      <c r="S4044" s="5">
        <v>0</v>
      </c>
      <c r="T4044" s="5" t="s">
        <v>93</v>
      </c>
      <c r="U4044" s="5" t="s">
        <v>105</v>
      </c>
    </row>
    <row r="4045" spans="1:21">
      <c r="A4045" s="6" t="s">
        <v>87</v>
      </c>
      <c r="B4045" s="7">
        <v>1</v>
      </c>
      <c r="C4045" s="5">
        <v>4342</v>
      </c>
      <c r="D4045" s="5">
        <v>42</v>
      </c>
      <c r="E4045" s="8" t="s">
        <v>5427</v>
      </c>
      <c r="F4045" s="8">
        <v>42166802</v>
      </c>
      <c r="G4045" s="5" t="s">
        <v>5429</v>
      </c>
      <c r="H4045" s="5" t="s">
        <v>223</v>
      </c>
      <c r="I4045" s="6" t="s">
        <v>91</v>
      </c>
      <c r="J4045" s="6" t="s">
        <v>91</v>
      </c>
      <c r="K4045" s="6" t="s">
        <v>91</v>
      </c>
      <c r="L4045" s="6" t="s">
        <v>91</v>
      </c>
      <c r="M4045" s="5" t="s">
        <v>92</v>
      </c>
      <c r="N4045" s="6" t="s">
        <v>91</v>
      </c>
      <c r="O4045" s="6" t="s">
        <v>91</v>
      </c>
      <c r="P4045" s="6" t="s">
        <v>91</v>
      </c>
      <c r="Q4045" s="6" t="s">
        <v>91</v>
      </c>
      <c r="R4045" s="5">
        <v>1</v>
      </c>
      <c r="S4045" s="5">
        <v>0</v>
      </c>
      <c r="T4045" s="5" t="s">
        <v>93</v>
      </c>
      <c r="U4045" s="5" t="s">
        <v>105</v>
      </c>
    </row>
    <row r="4046" spans="1:21">
      <c r="A4046" s="6" t="s">
        <v>87</v>
      </c>
      <c r="B4046" s="7">
        <v>1</v>
      </c>
      <c r="C4046" s="5">
        <v>4343</v>
      </c>
      <c r="D4046" s="5">
        <v>42</v>
      </c>
      <c r="E4046" s="8" t="s">
        <v>5427</v>
      </c>
      <c r="F4046" s="8">
        <v>42166803</v>
      </c>
      <c r="G4046" s="5" t="s">
        <v>5430</v>
      </c>
      <c r="H4046" s="5" t="s">
        <v>225</v>
      </c>
      <c r="I4046" s="6" t="s">
        <v>91</v>
      </c>
      <c r="J4046" s="6" t="s">
        <v>91</v>
      </c>
      <c r="K4046" s="6" t="s">
        <v>91</v>
      </c>
      <c r="L4046" s="6" t="s">
        <v>91</v>
      </c>
      <c r="M4046" s="5" t="s">
        <v>92</v>
      </c>
      <c r="N4046" s="6" t="s">
        <v>91</v>
      </c>
      <c r="O4046" s="6" t="s">
        <v>91</v>
      </c>
      <c r="P4046" s="6" t="s">
        <v>91</v>
      </c>
      <c r="Q4046" s="6" t="s">
        <v>91</v>
      </c>
      <c r="R4046" s="5">
        <v>1</v>
      </c>
      <c r="S4046" s="5">
        <v>0</v>
      </c>
      <c r="T4046" s="5" t="s">
        <v>93</v>
      </c>
      <c r="U4046" s="5" t="s">
        <v>105</v>
      </c>
    </row>
    <row r="4047" spans="1:21">
      <c r="A4047" s="6" t="s">
        <v>87</v>
      </c>
      <c r="B4047" s="7">
        <v>1</v>
      </c>
      <c r="C4047" s="5">
        <v>4344</v>
      </c>
      <c r="D4047" s="5">
        <v>42</v>
      </c>
      <c r="E4047" s="8" t="s">
        <v>5427</v>
      </c>
      <c r="F4047" s="8">
        <v>42166804</v>
      </c>
      <c r="G4047" s="5" t="s">
        <v>5431</v>
      </c>
      <c r="H4047" s="5" t="s">
        <v>227</v>
      </c>
      <c r="I4047" s="6" t="s">
        <v>91</v>
      </c>
      <c r="J4047" s="6" t="s">
        <v>91</v>
      </c>
      <c r="K4047" s="6" t="s">
        <v>91</v>
      </c>
      <c r="L4047" s="6" t="s">
        <v>91</v>
      </c>
      <c r="M4047" s="5" t="s">
        <v>92</v>
      </c>
      <c r="N4047" s="6" t="s">
        <v>91</v>
      </c>
      <c r="O4047" s="6" t="s">
        <v>91</v>
      </c>
      <c r="P4047" s="6" t="s">
        <v>91</v>
      </c>
      <c r="Q4047" s="6" t="s">
        <v>91</v>
      </c>
      <c r="R4047" s="5">
        <v>1</v>
      </c>
      <c r="S4047" s="5">
        <v>0</v>
      </c>
      <c r="T4047" s="5" t="s">
        <v>93</v>
      </c>
      <c r="U4047" s="5" t="s">
        <v>105</v>
      </c>
    </row>
    <row r="4048" spans="1:21">
      <c r="A4048" s="6" t="s">
        <v>87</v>
      </c>
      <c r="B4048" s="7">
        <v>1</v>
      </c>
      <c r="C4048" s="5">
        <v>4345</v>
      </c>
      <c r="D4048" s="5">
        <v>42</v>
      </c>
      <c r="E4048" s="8" t="s">
        <v>4981</v>
      </c>
      <c r="F4048" s="8">
        <v>421669</v>
      </c>
      <c r="G4048" s="5" t="s">
        <v>5432</v>
      </c>
      <c r="H4048" s="5" t="s">
        <v>5433</v>
      </c>
      <c r="I4048" s="5">
        <v>10065501760</v>
      </c>
      <c r="J4048" s="6" t="s">
        <v>91</v>
      </c>
      <c r="K4048" s="6" t="s">
        <v>91</v>
      </c>
      <c r="L4048" s="6" t="s">
        <v>91</v>
      </c>
      <c r="M4048" s="5" t="s">
        <v>92</v>
      </c>
      <c r="N4048" s="6" t="s">
        <v>91</v>
      </c>
      <c r="O4048" s="6" t="s">
        <v>91</v>
      </c>
      <c r="P4048" s="6" t="s">
        <v>91</v>
      </c>
      <c r="Q4048" s="6" t="s">
        <v>91</v>
      </c>
      <c r="R4048" s="5">
        <v>1</v>
      </c>
      <c r="S4048" s="5">
        <v>0</v>
      </c>
      <c r="T4048" s="5" t="s">
        <v>93</v>
      </c>
      <c r="U4048" s="5" t="s">
        <v>105</v>
      </c>
    </row>
    <row r="4049" spans="1:21">
      <c r="A4049" s="6" t="s">
        <v>87</v>
      </c>
      <c r="B4049" s="7">
        <v>1</v>
      </c>
      <c r="C4049" s="5">
        <v>4346</v>
      </c>
      <c r="D4049" s="5">
        <v>42</v>
      </c>
      <c r="E4049" s="8" t="s">
        <v>5434</v>
      </c>
      <c r="F4049" s="8">
        <v>42166901</v>
      </c>
      <c r="G4049" s="5" t="s">
        <v>5435</v>
      </c>
      <c r="H4049" s="5" t="s">
        <v>221</v>
      </c>
      <c r="I4049" s="6" t="s">
        <v>91</v>
      </c>
      <c r="J4049" s="6" t="s">
        <v>91</v>
      </c>
      <c r="K4049" s="6" t="s">
        <v>91</v>
      </c>
      <c r="L4049" s="6" t="s">
        <v>91</v>
      </c>
      <c r="M4049" s="5" t="s">
        <v>92</v>
      </c>
      <c r="N4049" s="6" t="s">
        <v>91</v>
      </c>
      <c r="O4049" s="6" t="s">
        <v>91</v>
      </c>
      <c r="P4049" s="6" t="s">
        <v>91</v>
      </c>
      <c r="Q4049" s="6" t="s">
        <v>91</v>
      </c>
      <c r="R4049" s="5">
        <v>1</v>
      </c>
      <c r="S4049" s="5">
        <v>0</v>
      </c>
      <c r="T4049" s="5" t="s">
        <v>93</v>
      </c>
      <c r="U4049" s="5" t="s">
        <v>105</v>
      </c>
    </row>
    <row r="4050" spans="1:21">
      <c r="A4050" s="6" t="s">
        <v>87</v>
      </c>
      <c r="B4050" s="7">
        <v>1</v>
      </c>
      <c r="C4050" s="5">
        <v>4347</v>
      </c>
      <c r="D4050" s="5">
        <v>42</v>
      </c>
      <c r="E4050" s="8" t="s">
        <v>5434</v>
      </c>
      <c r="F4050" s="8">
        <v>42166902</v>
      </c>
      <c r="G4050" s="5" t="s">
        <v>5436</v>
      </c>
      <c r="H4050" s="5" t="s">
        <v>223</v>
      </c>
      <c r="I4050" s="6" t="s">
        <v>91</v>
      </c>
      <c r="J4050" s="6" t="s">
        <v>91</v>
      </c>
      <c r="K4050" s="6" t="s">
        <v>91</v>
      </c>
      <c r="L4050" s="6" t="s">
        <v>91</v>
      </c>
      <c r="M4050" s="5" t="s">
        <v>92</v>
      </c>
      <c r="N4050" s="6" t="s">
        <v>91</v>
      </c>
      <c r="O4050" s="6" t="s">
        <v>91</v>
      </c>
      <c r="P4050" s="6" t="s">
        <v>91</v>
      </c>
      <c r="Q4050" s="6" t="s">
        <v>91</v>
      </c>
      <c r="R4050" s="5">
        <v>1</v>
      </c>
      <c r="S4050" s="5">
        <v>0</v>
      </c>
      <c r="T4050" s="5" t="s">
        <v>93</v>
      </c>
      <c r="U4050" s="5" t="s">
        <v>105</v>
      </c>
    </row>
    <row r="4051" spans="1:21">
      <c r="A4051" s="6" t="s">
        <v>87</v>
      </c>
      <c r="B4051" s="7">
        <v>1</v>
      </c>
      <c r="C4051" s="5">
        <v>4348</v>
      </c>
      <c r="D4051" s="5">
        <v>42</v>
      </c>
      <c r="E4051" s="8" t="s">
        <v>5434</v>
      </c>
      <c r="F4051" s="8">
        <v>42166903</v>
      </c>
      <c r="G4051" s="5" t="s">
        <v>5437</v>
      </c>
      <c r="H4051" s="5" t="s">
        <v>225</v>
      </c>
      <c r="I4051" s="6" t="s">
        <v>91</v>
      </c>
      <c r="J4051" s="6" t="s">
        <v>91</v>
      </c>
      <c r="K4051" s="6" t="s">
        <v>91</v>
      </c>
      <c r="L4051" s="6" t="s">
        <v>91</v>
      </c>
      <c r="M4051" s="5" t="s">
        <v>92</v>
      </c>
      <c r="N4051" s="6" t="s">
        <v>91</v>
      </c>
      <c r="O4051" s="6" t="s">
        <v>91</v>
      </c>
      <c r="P4051" s="6" t="s">
        <v>91</v>
      </c>
      <c r="Q4051" s="6" t="s">
        <v>91</v>
      </c>
      <c r="R4051" s="5">
        <v>1</v>
      </c>
      <c r="S4051" s="5">
        <v>0</v>
      </c>
      <c r="T4051" s="5" t="s">
        <v>93</v>
      </c>
      <c r="U4051" s="5" t="s">
        <v>105</v>
      </c>
    </row>
    <row r="4052" spans="1:21">
      <c r="A4052" s="6" t="s">
        <v>87</v>
      </c>
      <c r="B4052" s="7">
        <v>1</v>
      </c>
      <c r="C4052" s="5">
        <v>4349</v>
      </c>
      <c r="D4052" s="5">
        <v>42</v>
      </c>
      <c r="E4052" s="8" t="s">
        <v>5434</v>
      </c>
      <c r="F4052" s="8">
        <v>42166904</v>
      </c>
      <c r="G4052" s="5" t="s">
        <v>5438</v>
      </c>
      <c r="H4052" s="5" t="s">
        <v>227</v>
      </c>
      <c r="I4052" s="6" t="s">
        <v>91</v>
      </c>
      <c r="J4052" s="6" t="s">
        <v>91</v>
      </c>
      <c r="K4052" s="6" t="s">
        <v>91</v>
      </c>
      <c r="L4052" s="6" t="s">
        <v>91</v>
      </c>
      <c r="M4052" s="5" t="s">
        <v>92</v>
      </c>
      <c r="N4052" s="6" t="s">
        <v>91</v>
      </c>
      <c r="O4052" s="6" t="s">
        <v>91</v>
      </c>
      <c r="P4052" s="6" t="s">
        <v>91</v>
      </c>
      <c r="Q4052" s="6" t="s">
        <v>91</v>
      </c>
      <c r="R4052" s="5">
        <v>1</v>
      </c>
      <c r="S4052" s="5">
        <v>0</v>
      </c>
      <c r="T4052" s="5" t="s">
        <v>93</v>
      </c>
      <c r="U4052" s="5" t="s">
        <v>105</v>
      </c>
    </row>
    <row r="4053" spans="1:21">
      <c r="A4053" s="6" t="s">
        <v>87</v>
      </c>
      <c r="B4053" s="7">
        <v>1</v>
      </c>
      <c r="C4053" s="5">
        <v>4350</v>
      </c>
      <c r="D4053" s="5">
        <v>42</v>
      </c>
      <c r="E4053" s="8" t="s">
        <v>4981</v>
      </c>
      <c r="F4053" s="8">
        <v>421670</v>
      </c>
      <c r="G4053" s="5" t="s">
        <v>5439</v>
      </c>
      <c r="H4053" s="5" t="s">
        <v>5440</v>
      </c>
      <c r="I4053" s="5">
        <v>10065501770</v>
      </c>
      <c r="J4053" s="6" t="s">
        <v>91</v>
      </c>
      <c r="K4053" s="6" t="s">
        <v>91</v>
      </c>
      <c r="L4053" s="6" t="s">
        <v>91</v>
      </c>
      <c r="M4053" s="5" t="s">
        <v>92</v>
      </c>
      <c r="N4053" s="6" t="s">
        <v>91</v>
      </c>
      <c r="O4053" s="6" t="s">
        <v>91</v>
      </c>
      <c r="P4053" s="6" t="s">
        <v>91</v>
      </c>
      <c r="Q4053" s="6" t="s">
        <v>91</v>
      </c>
      <c r="R4053" s="5">
        <v>1</v>
      </c>
      <c r="S4053" s="5">
        <v>0</v>
      </c>
      <c r="T4053" s="5" t="s">
        <v>93</v>
      </c>
      <c r="U4053" s="5" t="s">
        <v>105</v>
      </c>
    </row>
    <row r="4054" spans="1:21">
      <c r="A4054" s="6" t="s">
        <v>87</v>
      </c>
      <c r="B4054" s="7">
        <v>1</v>
      </c>
      <c r="C4054" s="5">
        <v>4351</v>
      </c>
      <c r="D4054" s="5">
        <v>42</v>
      </c>
      <c r="E4054" s="8" t="s">
        <v>5441</v>
      </c>
      <c r="F4054" s="8">
        <v>42167001</v>
      </c>
      <c r="G4054" s="5" t="s">
        <v>5442</v>
      </c>
      <c r="H4054" s="5" t="s">
        <v>221</v>
      </c>
      <c r="I4054" s="6" t="s">
        <v>91</v>
      </c>
      <c r="J4054" s="6" t="s">
        <v>91</v>
      </c>
      <c r="K4054" s="6" t="s">
        <v>91</v>
      </c>
      <c r="L4054" s="6" t="s">
        <v>91</v>
      </c>
      <c r="M4054" s="5" t="s">
        <v>92</v>
      </c>
      <c r="N4054" s="6" t="s">
        <v>91</v>
      </c>
      <c r="O4054" s="6" t="s">
        <v>91</v>
      </c>
      <c r="P4054" s="6" t="s">
        <v>91</v>
      </c>
      <c r="Q4054" s="6" t="s">
        <v>91</v>
      </c>
      <c r="R4054" s="5">
        <v>1</v>
      </c>
      <c r="S4054" s="5">
        <v>0</v>
      </c>
      <c r="T4054" s="5" t="s">
        <v>93</v>
      </c>
      <c r="U4054" s="5" t="s">
        <v>105</v>
      </c>
    </row>
    <row r="4055" spans="1:21">
      <c r="A4055" s="6" t="s">
        <v>87</v>
      </c>
      <c r="B4055" s="7">
        <v>1</v>
      </c>
      <c r="C4055" s="5">
        <v>4352</v>
      </c>
      <c r="D4055" s="5">
        <v>42</v>
      </c>
      <c r="E4055" s="8" t="s">
        <v>5441</v>
      </c>
      <c r="F4055" s="8">
        <v>42167002</v>
      </c>
      <c r="G4055" s="5" t="s">
        <v>5443</v>
      </c>
      <c r="H4055" s="5" t="s">
        <v>223</v>
      </c>
      <c r="I4055" s="6" t="s">
        <v>91</v>
      </c>
      <c r="J4055" s="6" t="s">
        <v>91</v>
      </c>
      <c r="K4055" s="6" t="s">
        <v>91</v>
      </c>
      <c r="L4055" s="6" t="s">
        <v>91</v>
      </c>
      <c r="M4055" s="5" t="s">
        <v>92</v>
      </c>
      <c r="N4055" s="6" t="s">
        <v>91</v>
      </c>
      <c r="O4055" s="6" t="s">
        <v>91</v>
      </c>
      <c r="P4055" s="6" t="s">
        <v>91</v>
      </c>
      <c r="Q4055" s="6" t="s">
        <v>91</v>
      </c>
      <c r="R4055" s="5">
        <v>1</v>
      </c>
      <c r="S4055" s="5">
        <v>0</v>
      </c>
      <c r="T4055" s="5" t="s">
        <v>93</v>
      </c>
      <c r="U4055" s="5" t="s">
        <v>105</v>
      </c>
    </row>
    <row r="4056" spans="1:21">
      <c r="A4056" s="6" t="s">
        <v>87</v>
      </c>
      <c r="B4056" s="7">
        <v>1</v>
      </c>
      <c r="C4056" s="5">
        <v>4353</v>
      </c>
      <c r="D4056" s="5">
        <v>42</v>
      </c>
      <c r="E4056" s="8" t="s">
        <v>5441</v>
      </c>
      <c r="F4056" s="8">
        <v>42167003</v>
      </c>
      <c r="G4056" s="5" t="s">
        <v>5444</v>
      </c>
      <c r="H4056" s="5" t="s">
        <v>225</v>
      </c>
      <c r="I4056" s="6" t="s">
        <v>91</v>
      </c>
      <c r="J4056" s="6" t="s">
        <v>91</v>
      </c>
      <c r="K4056" s="6" t="s">
        <v>91</v>
      </c>
      <c r="L4056" s="6" t="s">
        <v>91</v>
      </c>
      <c r="M4056" s="5" t="s">
        <v>92</v>
      </c>
      <c r="N4056" s="6" t="s">
        <v>91</v>
      </c>
      <c r="O4056" s="6" t="s">
        <v>91</v>
      </c>
      <c r="P4056" s="6" t="s">
        <v>91</v>
      </c>
      <c r="Q4056" s="6" t="s">
        <v>91</v>
      </c>
      <c r="R4056" s="5">
        <v>1</v>
      </c>
      <c r="S4056" s="5">
        <v>0</v>
      </c>
      <c r="T4056" s="5" t="s">
        <v>93</v>
      </c>
      <c r="U4056" s="5" t="s">
        <v>105</v>
      </c>
    </row>
    <row r="4057" spans="1:21">
      <c r="A4057" s="6" t="s">
        <v>87</v>
      </c>
      <c r="B4057" s="7">
        <v>1</v>
      </c>
      <c r="C4057" s="5">
        <v>4354</v>
      </c>
      <c r="D4057" s="5">
        <v>42</v>
      </c>
      <c r="E4057" s="8" t="s">
        <v>5441</v>
      </c>
      <c r="F4057" s="8">
        <v>42167004</v>
      </c>
      <c r="G4057" s="5" t="s">
        <v>5445</v>
      </c>
      <c r="H4057" s="5" t="s">
        <v>227</v>
      </c>
      <c r="I4057" s="6" t="s">
        <v>91</v>
      </c>
      <c r="J4057" s="6" t="s">
        <v>91</v>
      </c>
      <c r="K4057" s="6" t="s">
        <v>91</v>
      </c>
      <c r="L4057" s="6" t="s">
        <v>91</v>
      </c>
      <c r="M4057" s="5" t="s">
        <v>92</v>
      </c>
      <c r="N4057" s="6" t="s">
        <v>91</v>
      </c>
      <c r="O4057" s="6" t="s">
        <v>91</v>
      </c>
      <c r="P4057" s="6" t="s">
        <v>91</v>
      </c>
      <c r="Q4057" s="6" t="s">
        <v>91</v>
      </c>
      <c r="R4057" s="5">
        <v>1</v>
      </c>
      <c r="S4057" s="5">
        <v>0</v>
      </c>
      <c r="T4057" s="5" t="s">
        <v>93</v>
      </c>
      <c r="U4057" s="5" t="s">
        <v>105</v>
      </c>
    </row>
    <row r="4058" spans="1:21">
      <c r="A4058" s="6" t="s">
        <v>87</v>
      </c>
      <c r="B4058" s="7">
        <v>1</v>
      </c>
      <c r="C4058" s="5">
        <v>4355</v>
      </c>
      <c r="D4058" s="5">
        <v>42</v>
      </c>
      <c r="E4058" s="8" t="s">
        <v>4981</v>
      </c>
      <c r="F4058" s="8">
        <v>421671</v>
      </c>
      <c r="G4058" s="5" t="s">
        <v>5446</v>
      </c>
      <c r="H4058" s="5" t="s">
        <v>5447</v>
      </c>
      <c r="I4058" s="5">
        <v>10065504968</v>
      </c>
      <c r="J4058" s="6" t="s">
        <v>91</v>
      </c>
      <c r="K4058" s="6" t="s">
        <v>91</v>
      </c>
      <c r="L4058" s="6" t="s">
        <v>91</v>
      </c>
      <c r="M4058" s="5" t="s">
        <v>92</v>
      </c>
      <c r="N4058" s="6" t="s">
        <v>91</v>
      </c>
      <c r="O4058" s="6" t="s">
        <v>91</v>
      </c>
      <c r="P4058" s="6" t="s">
        <v>91</v>
      </c>
      <c r="Q4058" s="6" t="s">
        <v>91</v>
      </c>
      <c r="R4058" s="5">
        <v>1</v>
      </c>
      <c r="S4058" s="5">
        <v>0</v>
      </c>
      <c r="T4058" s="5" t="s">
        <v>93</v>
      </c>
      <c r="U4058" s="5" t="s">
        <v>105</v>
      </c>
    </row>
    <row r="4059" spans="1:21">
      <c r="A4059" s="6" t="s">
        <v>87</v>
      </c>
      <c r="B4059" s="7">
        <v>1</v>
      </c>
      <c r="C4059" s="5">
        <v>4356</v>
      </c>
      <c r="D4059" s="5">
        <v>42</v>
      </c>
      <c r="E4059" s="8" t="s">
        <v>5448</v>
      </c>
      <c r="F4059" s="8">
        <v>42167101</v>
      </c>
      <c r="G4059" s="5" t="s">
        <v>5449</v>
      </c>
      <c r="H4059" s="5" t="s">
        <v>221</v>
      </c>
      <c r="I4059" s="6" t="s">
        <v>91</v>
      </c>
      <c r="J4059" s="6" t="s">
        <v>91</v>
      </c>
      <c r="K4059" s="6" t="s">
        <v>91</v>
      </c>
      <c r="L4059" s="6" t="s">
        <v>91</v>
      </c>
      <c r="M4059" s="5" t="s">
        <v>92</v>
      </c>
      <c r="N4059" s="6" t="s">
        <v>91</v>
      </c>
      <c r="O4059" s="6" t="s">
        <v>91</v>
      </c>
      <c r="P4059" s="6" t="s">
        <v>91</v>
      </c>
      <c r="Q4059" s="6" t="s">
        <v>91</v>
      </c>
      <c r="R4059" s="5">
        <v>1</v>
      </c>
      <c r="S4059" s="5">
        <v>0</v>
      </c>
      <c r="T4059" s="5" t="s">
        <v>93</v>
      </c>
      <c r="U4059" s="5" t="s">
        <v>105</v>
      </c>
    </row>
    <row r="4060" spans="1:21">
      <c r="A4060" s="6" t="s">
        <v>87</v>
      </c>
      <c r="B4060" s="7">
        <v>1</v>
      </c>
      <c r="C4060" s="5">
        <v>4357</v>
      </c>
      <c r="D4060" s="5">
        <v>42</v>
      </c>
      <c r="E4060" s="8" t="s">
        <v>5448</v>
      </c>
      <c r="F4060" s="8">
        <v>42167102</v>
      </c>
      <c r="G4060" s="5" t="s">
        <v>5450</v>
      </c>
      <c r="H4060" s="5" t="s">
        <v>223</v>
      </c>
      <c r="I4060" s="6" t="s">
        <v>91</v>
      </c>
      <c r="J4060" s="6" t="s">
        <v>91</v>
      </c>
      <c r="K4060" s="6" t="s">
        <v>91</v>
      </c>
      <c r="L4060" s="6" t="s">
        <v>91</v>
      </c>
      <c r="M4060" s="5" t="s">
        <v>92</v>
      </c>
      <c r="N4060" s="6" t="s">
        <v>91</v>
      </c>
      <c r="O4060" s="6" t="s">
        <v>91</v>
      </c>
      <c r="P4060" s="6" t="s">
        <v>91</v>
      </c>
      <c r="Q4060" s="6" t="s">
        <v>91</v>
      </c>
      <c r="R4060" s="5">
        <v>1</v>
      </c>
      <c r="S4060" s="5">
        <v>0</v>
      </c>
      <c r="T4060" s="5" t="s">
        <v>93</v>
      </c>
      <c r="U4060" s="5" t="s">
        <v>105</v>
      </c>
    </row>
    <row r="4061" spans="1:21">
      <c r="A4061" s="6" t="s">
        <v>87</v>
      </c>
      <c r="B4061" s="7">
        <v>1</v>
      </c>
      <c r="C4061" s="5">
        <v>4358</v>
      </c>
      <c r="D4061" s="5">
        <v>42</v>
      </c>
      <c r="E4061" s="8" t="s">
        <v>5448</v>
      </c>
      <c r="F4061" s="8">
        <v>42167103</v>
      </c>
      <c r="G4061" s="5" t="s">
        <v>5451</v>
      </c>
      <c r="H4061" s="5" t="s">
        <v>225</v>
      </c>
      <c r="I4061" s="6" t="s">
        <v>91</v>
      </c>
      <c r="J4061" s="6" t="s">
        <v>91</v>
      </c>
      <c r="K4061" s="6" t="s">
        <v>91</v>
      </c>
      <c r="L4061" s="6" t="s">
        <v>91</v>
      </c>
      <c r="M4061" s="5" t="s">
        <v>92</v>
      </c>
      <c r="N4061" s="6" t="s">
        <v>91</v>
      </c>
      <c r="O4061" s="6" t="s">
        <v>91</v>
      </c>
      <c r="P4061" s="6" t="s">
        <v>91</v>
      </c>
      <c r="Q4061" s="6" t="s">
        <v>91</v>
      </c>
      <c r="R4061" s="5">
        <v>1</v>
      </c>
      <c r="S4061" s="5">
        <v>0</v>
      </c>
      <c r="T4061" s="5" t="s">
        <v>93</v>
      </c>
      <c r="U4061" s="5" t="s">
        <v>105</v>
      </c>
    </row>
    <row r="4062" spans="1:21">
      <c r="A4062" s="6" t="s">
        <v>87</v>
      </c>
      <c r="B4062" s="7">
        <v>1</v>
      </c>
      <c r="C4062" s="5">
        <v>4359</v>
      </c>
      <c r="D4062" s="5">
        <v>42</v>
      </c>
      <c r="E4062" s="8" t="s">
        <v>5448</v>
      </c>
      <c r="F4062" s="8">
        <v>42167104</v>
      </c>
      <c r="G4062" s="5" t="s">
        <v>5452</v>
      </c>
      <c r="H4062" s="5" t="s">
        <v>227</v>
      </c>
      <c r="I4062" s="6" t="s">
        <v>91</v>
      </c>
      <c r="J4062" s="6" t="s">
        <v>91</v>
      </c>
      <c r="K4062" s="6" t="s">
        <v>91</v>
      </c>
      <c r="L4062" s="6" t="s">
        <v>91</v>
      </c>
      <c r="M4062" s="5" t="s">
        <v>92</v>
      </c>
      <c r="N4062" s="6" t="s">
        <v>91</v>
      </c>
      <c r="O4062" s="6" t="s">
        <v>91</v>
      </c>
      <c r="P4062" s="6" t="s">
        <v>91</v>
      </c>
      <c r="Q4062" s="6" t="s">
        <v>91</v>
      </c>
      <c r="R4062" s="5">
        <v>1</v>
      </c>
      <c r="S4062" s="5">
        <v>0</v>
      </c>
      <c r="T4062" s="5" t="s">
        <v>93</v>
      </c>
      <c r="U4062" s="5" t="s">
        <v>105</v>
      </c>
    </row>
    <row r="4063" spans="1:21">
      <c r="A4063" s="6" t="s">
        <v>87</v>
      </c>
      <c r="B4063" s="7">
        <v>1</v>
      </c>
      <c r="C4063" s="5">
        <v>4360</v>
      </c>
      <c r="D4063" s="5">
        <v>42</v>
      </c>
      <c r="E4063" s="8" t="s">
        <v>4981</v>
      </c>
      <c r="F4063" s="8">
        <v>421672</v>
      </c>
      <c r="G4063" s="5" t="s">
        <v>5453</v>
      </c>
      <c r="H4063" s="5" t="s">
        <v>5454</v>
      </c>
      <c r="I4063" s="6" t="s">
        <v>91</v>
      </c>
      <c r="J4063" s="6" t="s">
        <v>91</v>
      </c>
      <c r="K4063" s="6" t="s">
        <v>91</v>
      </c>
      <c r="L4063" s="6" t="s">
        <v>91</v>
      </c>
      <c r="M4063" s="5" t="s">
        <v>92</v>
      </c>
      <c r="N4063" s="6" t="s">
        <v>91</v>
      </c>
      <c r="O4063" s="6" t="s">
        <v>91</v>
      </c>
      <c r="P4063" s="6" t="s">
        <v>91</v>
      </c>
      <c r="Q4063" s="6" t="s">
        <v>91</v>
      </c>
      <c r="R4063" s="5">
        <v>1</v>
      </c>
      <c r="S4063" s="5">
        <v>0</v>
      </c>
      <c r="T4063" s="5" t="s">
        <v>93</v>
      </c>
      <c r="U4063" s="5" t="s">
        <v>105</v>
      </c>
    </row>
    <row r="4064" spans="1:21">
      <c r="A4064" s="6" t="s">
        <v>87</v>
      </c>
      <c r="B4064" s="7">
        <v>1</v>
      </c>
      <c r="C4064" s="5">
        <v>4361</v>
      </c>
      <c r="D4064" s="5">
        <v>42</v>
      </c>
      <c r="E4064" s="8" t="s">
        <v>5455</v>
      </c>
      <c r="F4064" s="8">
        <v>42167201</v>
      </c>
      <c r="G4064" s="5" t="s">
        <v>5456</v>
      </c>
      <c r="H4064" s="5" t="s">
        <v>221</v>
      </c>
      <c r="I4064" s="6" t="s">
        <v>91</v>
      </c>
      <c r="J4064" s="6" t="s">
        <v>91</v>
      </c>
      <c r="K4064" s="6" t="s">
        <v>91</v>
      </c>
      <c r="L4064" s="6" t="s">
        <v>91</v>
      </c>
      <c r="M4064" s="5" t="s">
        <v>92</v>
      </c>
      <c r="N4064" s="6" t="s">
        <v>91</v>
      </c>
      <c r="O4064" s="6" t="s">
        <v>91</v>
      </c>
      <c r="P4064" s="6" t="s">
        <v>91</v>
      </c>
      <c r="Q4064" s="6" t="s">
        <v>91</v>
      </c>
      <c r="R4064" s="5">
        <v>1</v>
      </c>
      <c r="S4064" s="5">
        <v>0</v>
      </c>
      <c r="T4064" s="5" t="s">
        <v>93</v>
      </c>
      <c r="U4064" s="5" t="s">
        <v>105</v>
      </c>
    </row>
    <row r="4065" spans="1:21">
      <c r="A4065" s="6" t="s">
        <v>87</v>
      </c>
      <c r="B4065" s="7">
        <v>1</v>
      </c>
      <c r="C4065" s="5">
        <v>4362</v>
      </c>
      <c r="D4065" s="5">
        <v>42</v>
      </c>
      <c r="E4065" s="8" t="s">
        <v>5455</v>
      </c>
      <c r="F4065" s="8">
        <v>42167202</v>
      </c>
      <c r="G4065" s="5" t="s">
        <v>5457</v>
      </c>
      <c r="H4065" s="5" t="s">
        <v>223</v>
      </c>
      <c r="I4065" s="6" t="s">
        <v>91</v>
      </c>
      <c r="J4065" s="6" t="s">
        <v>91</v>
      </c>
      <c r="K4065" s="6" t="s">
        <v>91</v>
      </c>
      <c r="L4065" s="6" t="s">
        <v>91</v>
      </c>
      <c r="M4065" s="5" t="s">
        <v>92</v>
      </c>
      <c r="N4065" s="6" t="s">
        <v>91</v>
      </c>
      <c r="O4065" s="6" t="s">
        <v>91</v>
      </c>
      <c r="P4065" s="6" t="s">
        <v>91</v>
      </c>
      <c r="Q4065" s="6" t="s">
        <v>91</v>
      </c>
      <c r="R4065" s="5">
        <v>1</v>
      </c>
      <c r="S4065" s="5">
        <v>0</v>
      </c>
      <c r="T4065" s="5" t="s">
        <v>93</v>
      </c>
      <c r="U4065" s="5" t="s">
        <v>105</v>
      </c>
    </row>
    <row r="4066" spans="1:21">
      <c r="A4066" s="6" t="s">
        <v>87</v>
      </c>
      <c r="B4066" s="7">
        <v>1</v>
      </c>
      <c r="C4066" s="5">
        <v>4363</v>
      </c>
      <c r="D4066" s="5">
        <v>42</v>
      </c>
      <c r="E4066" s="8" t="s">
        <v>5455</v>
      </c>
      <c r="F4066" s="8">
        <v>42167203</v>
      </c>
      <c r="G4066" s="5" t="s">
        <v>5458</v>
      </c>
      <c r="H4066" s="5" t="s">
        <v>225</v>
      </c>
      <c r="I4066" s="6" t="s">
        <v>91</v>
      </c>
      <c r="J4066" s="6" t="s">
        <v>91</v>
      </c>
      <c r="K4066" s="6" t="s">
        <v>91</v>
      </c>
      <c r="L4066" s="6" t="s">
        <v>91</v>
      </c>
      <c r="M4066" s="5" t="s">
        <v>92</v>
      </c>
      <c r="N4066" s="6" t="s">
        <v>91</v>
      </c>
      <c r="O4066" s="6" t="s">
        <v>91</v>
      </c>
      <c r="P4066" s="6" t="s">
        <v>91</v>
      </c>
      <c r="Q4066" s="6" t="s">
        <v>91</v>
      </c>
      <c r="R4066" s="5">
        <v>1</v>
      </c>
      <c r="S4066" s="5">
        <v>0</v>
      </c>
      <c r="T4066" s="5" t="s">
        <v>93</v>
      </c>
      <c r="U4066" s="5" t="s">
        <v>105</v>
      </c>
    </row>
    <row r="4067" spans="1:21">
      <c r="A4067" s="6" t="s">
        <v>87</v>
      </c>
      <c r="B4067" s="7">
        <v>1</v>
      </c>
      <c r="C4067" s="5">
        <v>4364</v>
      </c>
      <c r="D4067" s="5">
        <v>42</v>
      </c>
      <c r="E4067" s="8" t="s">
        <v>5455</v>
      </c>
      <c r="F4067" s="8">
        <v>42167204</v>
      </c>
      <c r="G4067" s="5" t="s">
        <v>5459</v>
      </c>
      <c r="H4067" s="5" t="s">
        <v>227</v>
      </c>
      <c r="I4067" s="6" t="s">
        <v>91</v>
      </c>
      <c r="J4067" s="6" t="s">
        <v>91</v>
      </c>
      <c r="K4067" s="6" t="s">
        <v>91</v>
      </c>
      <c r="L4067" s="6" t="s">
        <v>91</v>
      </c>
      <c r="M4067" s="5" t="s">
        <v>92</v>
      </c>
      <c r="N4067" s="6" t="s">
        <v>91</v>
      </c>
      <c r="O4067" s="6" t="s">
        <v>91</v>
      </c>
      <c r="P4067" s="6" t="s">
        <v>91</v>
      </c>
      <c r="Q4067" s="6" t="s">
        <v>91</v>
      </c>
      <c r="R4067" s="5">
        <v>1</v>
      </c>
      <c r="S4067" s="5">
        <v>0</v>
      </c>
      <c r="T4067" s="5" t="s">
        <v>93</v>
      </c>
      <c r="U4067" s="5" t="s">
        <v>105</v>
      </c>
    </row>
    <row r="4068" spans="1:21">
      <c r="A4068" s="6" t="s">
        <v>87</v>
      </c>
      <c r="B4068" s="7">
        <v>1</v>
      </c>
      <c r="C4068" s="5">
        <v>4365</v>
      </c>
      <c r="D4068" s="5">
        <v>42</v>
      </c>
      <c r="E4068" s="8" t="s">
        <v>4981</v>
      </c>
      <c r="F4068" s="8">
        <v>421673</v>
      </c>
      <c r="G4068" s="5" t="s">
        <v>5460</v>
      </c>
      <c r="H4068" s="5" t="s">
        <v>5461</v>
      </c>
      <c r="I4068" s="5">
        <v>10065504982</v>
      </c>
      <c r="J4068" s="6" t="s">
        <v>91</v>
      </c>
      <c r="K4068" s="6" t="s">
        <v>91</v>
      </c>
      <c r="L4068" s="6" t="s">
        <v>91</v>
      </c>
      <c r="M4068" s="5" t="s">
        <v>92</v>
      </c>
      <c r="N4068" s="6" t="s">
        <v>91</v>
      </c>
      <c r="O4068" s="6" t="s">
        <v>91</v>
      </c>
      <c r="P4068" s="6" t="s">
        <v>91</v>
      </c>
      <c r="Q4068" s="6" t="s">
        <v>91</v>
      </c>
      <c r="R4068" s="5">
        <v>1</v>
      </c>
      <c r="S4068" s="5">
        <v>0</v>
      </c>
      <c r="T4068" s="5" t="s">
        <v>93</v>
      </c>
      <c r="U4068" s="5" t="s">
        <v>105</v>
      </c>
    </row>
    <row r="4069" spans="1:21">
      <c r="A4069" s="6" t="s">
        <v>87</v>
      </c>
      <c r="B4069" s="7">
        <v>1</v>
      </c>
      <c r="C4069" s="5">
        <v>4366</v>
      </c>
      <c r="D4069" s="5">
        <v>42</v>
      </c>
      <c r="E4069" s="8" t="s">
        <v>5462</v>
      </c>
      <c r="F4069" s="8">
        <v>42167301</v>
      </c>
      <c r="G4069" s="5" t="s">
        <v>5463</v>
      </c>
      <c r="H4069" s="5" t="s">
        <v>221</v>
      </c>
      <c r="I4069" s="6" t="s">
        <v>91</v>
      </c>
      <c r="J4069" s="6" t="s">
        <v>91</v>
      </c>
      <c r="K4069" s="6" t="s">
        <v>91</v>
      </c>
      <c r="L4069" s="6" t="s">
        <v>91</v>
      </c>
      <c r="M4069" s="5" t="s">
        <v>92</v>
      </c>
      <c r="N4069" s="6" t="s">
        <v>91</v>
      </c>
      <c r="O4069" s="6" t="s">
        <v>91</v>
      </c>
      <c r="P4069" s="6" t="s">
        <v>91</v>
      </c>
      <c r="Q4069" s="6" t="s">
        <v>91</v>
      </c>
      <c r="R4069" s="5">
        <v>1</v>
      </c>
      <c r="S4069" s="5">
        <v>0</v>
      </c>
      <c r="T4069" s="5" t="s">
        <v>93</v>
      </c>
      <c r="U4069" s="5" t="s">
        <v>105</v>
      </c>
    </row>
    <row r="4070" spans="1:21">
      <c r="A4070" s="6" t="s">
        <v>87</v>
      </c>
      <c r="B4070" s="7">
        <v>1</v>
      </c>
      <c r="C4070" s="5">
        <v>4367</v>
      </c>
      <c r="D4070" s="5">
        <v>42</v>
      </c>
      <c r="E4070" s="8" t="s">
        <v>5462</v>
      </c>
      <c r="F4070" s="8">
        <v>42167302</v>
      </c>
      <c r="G4070" s="5" t="s">
        <v>5464</v>
      </c>
      <c r="H4070" s="5" t="s">
        <v>223</v>
      </c>
      <c r="I4070" s="6" t="s">
        <v>91</v>
      </c>
      <c r="J4070" s="6" t="s">
        <v>91</v>
      </c>
      <c r="K4070" s="6" t="s">
        <v>91</v>
      </c>
      <c r="L4070" s="6" t="s">
        <v>91</v>
      </c>
      <c r="M4070" s="5" t="s">
        <v>92</v>
      </c>
      <c r="N4070" s="6" t="s">
        <v>91</v>
      </c>
      <c r="O4070" s="6" t="s">
        <v>91</v>
      </c>
      <c r="P4070" s="6" t="s">
        <v>91</v>
      </c>
      <c r="Q4070" s="6" t="s">
        <v>91</v>
      </c>
      <c r="R4070" s="5">
        <v>1</v>
      </c>
      <c r="S4070" s="5">
        <v>0</v>
      </c>
      <c r="T4070" s="5" t="s">
        <v>93</v>
      </c>
      <c r="U4070" s="5" t="s">
        <v>105</v>
      </c>
    </row>
    <row r="4071" spans="1:21">
      <c r="A4071" s="6" t="s">
        <v>87</v>
      </c>
      <c r="B4071" s="7">
        <v>1</v>
      </c>
      <c r="C4071" s="5">
        <v>4368</v>
      </c>
      <c r="D4071" s="5">
        <v>42</v>
      </c>
      <c r="E4071" s="8" t="s">
        <v>5462</v>
      </c>
      <c r="F4071" s="8">
        <v>42167303</v>
      </c>
      <c r="G4071" s="5" t="s">
        <v>5465</v>
      </c>
      <c r="H4071" s="5" t="s">
        <v>225</v>
      </c>
      <c r="I4071" s="6" t="s">
        <v>91</v>
      </c>
      <c r="J4071" s="6" t="s">
        <v>91</v>
      </c>
      <c r="K4071" s="6" t="s">
        <v>91</v>
      </c>
      <c r="L4071" s="6" t="s">
        <v>91</v>
      </c>
      <c r="M4071" s="5" t="s">
        <v>92</v>
      </c>
      <c r="N4071" s="6" t="s">
        <v>91</v>
      </c>
      <c r="O4071" s="6" t="s">
        <v>91</v>
      </c>
      <c r="P4071" s="6" t="s">
        <v>91</v>
      </c>
      <c r="Q4071" s="6" t="s">
        <v>91</v>
      </c>
      <c r="R4071" s="5">
        <v>1</v>
      </c>
      <c r="S4071" s="5">
        <v>0</v>
      </c>
      <c r="T4071" s="5" t="s">
        <v>93</v>
      </c>
      <c r="U4071" s="5" t="s">
        <v>105</v>
      </c>
    </row>
    <row r="4072" spans="1:21">
      <c r="A4072" s="6" t="s">
        <v>87</v>
      </c>
      <c r="B4072" s="7">
        <v>1</v>
      </c>
      <c r="C4072" s="5">
        <v>4369</v>
      </c>
      <c r="D4072" s="5">
        <v>42</v>
      </c>
      <c r="E4072" s="8" t="s">
        <v>5462</v>
      </c>
      <c r="F4072" s="8">
        <v>42167304</v>
      </c>
      <c r="G4072" s="5" t="s">
        <v>5466</v>
      </c>
      <c r="H4072" s="5" t="s">
        <v>227</v>
      </c>
      <c r="I4072" s="6" t="s">
        <v>91</v>
      </c>
      <c r="J4072" s="6" t="s">
        <v>91</v>
      </c>
      <c r="K4072" s="6" t="s">
        <v>91</v>
      </c>
      <c r="L4072" s="6" t="s">
        <v>91</v>
      </c>
      <c r="M4072" s="5" t="s">
        <v>92</v>
      </c>
      <c r="N4072" s="6" t="s">
        <v>91</v>
      </c>
      <c r="O4072" s="6" t="s">
        <v>91</v>
      </c>
      <c r="P4072" s="6" t="s">
        <v>91</v>
      </c>
      <c r="Q4072" s="6" t="s">
        <v>91</v>
      </c>
      <c r="R4072" s="5">
        <v>1</v>
      </c>
      <c r="S4072" s="5">
        <v>0</v>
      </c>
      <c r="T4072" s="5" t="s">
        <v>93</v>
      </c>
      <c r="U4072" s="5" t="s">
        <v>105</v>
      </c>
    </row>
    <row r="4073" spans="1:21">
      <c r="A4073" s="6" t="s">
        <v>87</v>
      </c>
      <c r="B4073" s="7">
        <v>1</v>
      </c>
      <c r="C4073" s="5">
        <v>4370</v>
      </c>
      <c r="D4073" s="5">
        <v>42</v>
      </c>
      <c r="E4073" s="8" t="s">
        <v>4981</v>
      </c>
      <c r="F4073" s="8">
        <v>421674</v>
      </c>
      <c r="G4073" s="5" t="s">
        <v>5467</v>
      </c>
      <c r="H4073" s="5" t="s">
        <v>5468</v>
      </c>
      <c r="I4073" s="5">
        <v>10065504980</v>
      </c>
      <c r="J4073" s="6" t="s">
        <v>91</v>
      </c>
      <c r="K4073" s="6" t="s">
        <v>91</v>
      </c>
      <c r="L4073" s="6" t="s">
        <v>91</v>
      </c>
      <c r="M4073" s="5" t="s">
        <v>92</v>
      </c>
      <c r="N4073" s="6" t="s">
        <v>91</v>
      </c>
      <c r="O4073" s="6" t="s">
        <v>91</v>
      </c>
      <c r="P4073" s="6" t="s">
        <v>91</v>
      </c>
      <c r="Q4073" s="6" t="s">
        <v>91</v>
      </c>
      <c r="R4073" s="5">
        <v>1</v>
      </c>
      <c r="S4073" s="5">
        <v>0</v>
      </c>
      <c r="T4073" s="5" t="s">
        <v>93</v>
      </c>
      <c r="U4073" s="5" t="s">
        <v>105</v>
      </c>
    </row>
    <row r="4074" spans="1:21">
      <c r="A4074" s="6" t="s">
        <v>87</v>
      </c>
      <c r="B4074" s="7">
        <v>1</v>
      </c>
      <c r="C4074" s="5">
        <v>4371</v>
      </c>
      <c r="D4074" s="5">
        <v>42</v>
      </c>
      <c r="E4074" s="8" t="s">
        <v>5469</v>
      </c>
      <c r="F4074" s="8">
        <v>42167401</v>
      </c>
      <c r="G4074" s="5" t="s">
        <v>5470</v>
      </c>
      <c r="H4074" s="5" t="s">
        <v>221</v>
      </c>
      <c r="I4074" s="6" t="s">
        <v>91</v>
      </c>
      <c r="J4074" s="6" t="s">
        <v>91</v>
      </c>
      <c r="K4074" s="6" t="s">
        <v>91</v>
      </c>
      <c r="L4074" s="6" t="s">
        <v>91</v>
      </c>
      <c r="M4074" s="5" t="s">
        <v>92</v>
      </c>
      <c r="N4074" s="6" t="s">
        <v>91</v>
      </c>
      <c r="O4074" s="6" t="s">
        <v>91</v>
      </c>
      <c r="P4074" s="6" t="s">
        <v>91</v>
      </c>
      <c r="Q4074" s="6" t="s">
        <v>91</v>
      </c>
      <c r="R4074" s="5">
        <v>1</v>
      </c>
      <c r="S4074" s="5">
        <v>0</v>
      </c>
      <c r="T4074" s="5" t="s">
        <v>93</v>
      </c>
      <c r="U4074" s="5" t="s">
        <v>105</v>
      </c>
    </row>
    <row r="4075" spans="1:21">
      <c r="A4075" s="6" t="s">
        <v>87</v>
      </c>
      <c r="B4075" s="7">
        <v>1</v>
      </c>
      <c r="C4075" s="5">
        <v>4372</v>
      </c>
      <c r="D4075" s="5">
        <v>42</v>
      </c>
      <c r="E4075" s="8" t="s">
        <v>5469</v>
      </c>
      <c r="F4075" s="8">
        <v>42167402</v>
      </c>
      <c r="G4075" s="5" t="s">
        <v>5471</v>
      </c>
      <c r="H4075" s="5" t="s">
        <v>223</v>
      </c>
      <c r="I4075" s="6" t="s">
        <v>91</v>
      </c>
      <c r="J4075" s="6" t="s">
        <v>91</v>
      </c>
      <c r="K4075" s="6" t="s">
        <v>91</v>
      </c>
      <c r="L4075" s="6" t="s">
        <v>91</v>
      </c>
      <c r="M4075" s="5" t="s">
        <v>92</v>
      </c>
      <c r="N4075" s="6" t="s">
        <v>91</v>
      </c>
      <c r="O4075" s="6" t="s">
        <v>91</v>
      </c>
      <c r="P4075" s="6" t="s">
        <v>91</v>
      </c>
      <c r="Q4075" s="6" t="s">
        <v>91</v>
      </c>
      <c r="R4075" s="5">
        <v>1</v>
      </c>
      <c r="S4075" s="5">
        <v>0</v>
      </c>
      <c r="T4075" s="5" t="s">
        <v>93</v>
      </c>
      <c r="U4075" s="5" t="s">
        <v>105</v>
      </c>
    </row>
    <row r="4076" spans="1:21">
      <c r="A4076" s="6" t="s">
        <v>87</v>
      </c>
      <c r="B4076" s="7">
        <v>1</v>
      </c>
      <c r="C4076" s="5">
        <v>4373</v>
      </c>
      <c r="D4076" s="5">
        <v>42</v>
      </c>
      <c r="E4076" s="8" t="s">
        <v>5469</v>
      </c>
      <c r="F4076" s="8">
        <v>42167403</v>
      </c>
      <c r="G4076" s="5" t="s">
        <v>5472</v>
      </c>
      <c r="H4076" s="5" t="s">
        <v>225</v>
      </c>
      <c r="I4076" s="6" t="s">
        <v>91</v>
      </c>
      <c r="J4076" s="6" t="s">
        <v>91</v>
      </c>
      <c r="K4076" s="6" t="s">
        <v>91</v>
      </c>
      <c r="L4076" s="6" t="s">
        <v>91</v>
      </c>
      <c r="M4076" s="5" t="s">
        <v>92</v>
      </c>
      <c r="N4076" s="6" t="s">
        <v>91</v>
      </c>
      <c r="O4076" s="6" t="s">
        <v>91</v>
      </c>
      <c r="P4076" s="6" t="s">
        <v>91</v>
      </c>
      <c r="Q4076" s="6" t="s">
        <v>91</v>
      </c>
      <c r="R4076" s="5">
        <v>1</v>
      </c>
      <c r="S4076" s="5">
        <v>0</v>
      </c>
      <c r="T4076" s="5" t="s">
        <v>93</v>
      </c>
      <c r="U4076" s="5" t="s">
        <v>105</v>
      </c>
    </row>
    <row r="4077" spans="1:21">
      <c r="A4077" s="6" t="s">
        <v>87</v>
      </c>
      <c r="B4077" s="7">
        <v>1</v>
      </c>
      <c r="C4077" s="5">
        <v>4374</v>
      </c>
      <c r="D4077" s="5">
        <v>42</v>
      </c>
      <c r="E4077" s="8" t="s">
        <v>5469</v>
      </c>
      <c r="F4077" s="8">
        <v>42167404</v>
      </c>
      <c r="G4077" s="5" t="s">
        <v>5473</v>
      </c>
      <c r="H4077" s="5" t="s">
        <v>227</v>
      </c>
      <c r="I4077" s="6" t="s">
        <v>91</v>
      </c>
      <c r="J4077" s="6" t="s">
        <v>91</v>
      </c>
      <c r="K4077" s="6" t="s">
        <v>91</v>
      </c>
      <c r="L4077" s="6" t="s">
        <v>91</v>
      </c>
      <c r="M4077" s="5" t="s">
        <v>92</v>
      </c>
      <c r="N4077" s="6" t="s">
        <v>91</v>
      </c>
      <c r="O4077" s="6" t="s">
        <v>91</v>
      </c>
      <c r="P4077" s="6" t="s">
        <v>91</v>
      </c>
      <c r="Q4077" s="6" t="s">
        <v>91</v>
      </c>
      <c r="R4077" s="5">
        <v>1</v>
      </c>
      <c r="S4077" s="5">
        <v>0</v>
      </c>
      <c r="T4077" s="5" t="s">
        <v>93</v>
      </c>
      <c r="U4077" s="5" t="s">
        <v>105</v>
      </c>
    </row>
    <row r="4078" spans="1:21">
      <c r="A4078" s="6" t="s">
        <v>87</v>
      </c>
      <c r="B4078" s="7">
        <v>1</v>
      </c>
      <c r="C4078" s="5">
        <v>4375</v>
      </c>
      <c r="D4078" s="5">
        <v>42</v>
      </c>
      <c r="E4078" s="8" t="s">
        <v>4981</v>
      </c>
      <c r="F4078" s="8">
        <v>421675</v>
      </c>
      <c r="G4078" s="5" t="s">
        <v>5474</v>
      </c>
      <c r="H4078" s="5" t="s">
        <v>5475</v>
      </c>
      <c r="I4078" s="5">
        <v>10065505156</v>
      </c>
      <c r="J4078" s="6" t="s">
        <v>91</v>
      </c>
      <c r="K4078" s="6" t="s">
        <v>91</v>
      </c>
      <c r="L4078" s="6" t="s">
        <v>91</v>
      </c>
      <c r="M4078" s="5" t="s">
        <v>92</v>
      </c>
      <c r="N4078" s="6" t="s">
        <v>91</v>
      </c>
      <c r="O4078" s="6" t="s">
        <v>91</v>
      </c>
      <c r="P4078" s="6" t="s">
        <v>91</v>
      </c>
      <c r="Q4078" s="6" t="s">
        <v>91</v>
      </c>
      <c r="R4078" s="5">
        <v>1</v>
      </c>
      <c r="S4078" s="5">
        <v>0</v>
      </c>
      <c r="T4078" s="5" t="s">
        <v>93</v>
      </c>
      <c r="U4078" s="5" t="s">
        <v>105</v>
      </c>
    </row>
    <row r="4079" spans="1:21">
      <c r="A4079" s="6" t="s">
        <v>87</v>
      </c>
      <c r="B4079" s="7">
        <v>1</v>
      </c>
      <c r="C4079" s="5">
        <v>4376</v>
      </c>
      <c r="D4079" s="5">
        <v>42</v>
      </c>
      <c r="E4079" s="8" t="s">
        <v>5476</v>
      </c>
      <c r="F4079" s="8">
        <v>42167501</v>
      </c>
      <c r="G4079" s="5" t="s">
        <v>5477</v>
      </c>
      <c r="H4079" s="5" t="s">
        <v>221</v>
      </c>
      <c r="I4079" s="6" t="s">
        <v>91</v>
      </c>
      <c r="J4079" s="6" t="s">
        <v>91</v>
      </c>
      <c r="K4079" s="6" t="s">
        <v>91</v>
      </c>
      <c r="L4079" s="6" t="s">
        <v>91</v>
      </c>
      <c r="M4079" s="5" t="s">
        <v>92</v>
      </c>
      <c r="N4079" s="6" t="s">
        <v>91</v>
      </c>
      <c r="O4079" s="6" t="s">
        <v>91</v>
      </c>
      <c r="P4079" s="6" t="s">
        <v>91</v>
      </c>
      <c r="Q4079" s="6" t="s">
        <v>91</v>
      </c>
      <c r="R4079" s="5">
        <v>1</v>
      </c>
      <c r="S4079" s="5">
        <v>0</v>
      </c>
      <c r="T4079" s="5" t="s">
        <v>93</v>
      </c>
      <c r="U4079" s="5" t="s">
        <v>105</v>
      </c>
    </row>
    <row r="4080" spans="1:21">
      <c r="A4080" s="6" t="s">
        <v>87</v>
      </c>
      <c r="B4080" s="7">
        <v>1</v>
      </c>
      <c r="C4080" s="5">
        <v>4377</v>
      </c>
      <c r="D4080" s="5">
        <v>42</v>
      </c>
      <c r="E4080" s="8" t="s">
        <v>5476</v>
      </c>
      <c r="F4080" s="8">
        <v>42167502</v>
      </c>
      <c r="G4080" s="5" t="s">
        <v>5478</v>
      </c>
      <c r="H4080" s="5" t="s">
        <v>223</v>
      </c>
      <c r="I4080" s="6" t="s">
        <v>91</v>
      </c>
      <c r="J4080" s="6" t="s">
        <v>91</v>
      </c>
      <c r="K4080" s="6" t="s">
        <v>91</v>
      </c>
      <c r="L4080" s="6" t="s">
        <v>91</v>
      </c>
      <c r="M4080" s="5" t="s">
        <v>92</v>
      </c>
      <c r="N4080" s="6" t="s">
        <v>91</v>
      </c>
      <c r="O4080" s="6" t="s">
        <v>91</v>
      </c>
      <c r="P4080" s="6" t="s">
        <v>91</v>
      </c>
      <c r="Q4080" s="6" t="s">
        <v>91</v>
      </c>
      <c r="R4080" s="5">
        <v>1</v>
      </c>
      <c r="S4080" s="5">
        <v>0</v>
      </c>
      <c r="T4080" s="5" t="s">
        <v>93</v>
      </c>
      <c r="U4080" s="5" t="s">
        <v>105</v>
      </c>
    </row>
    <row r="4081" spans="1:21">
      <c r="A4081" s="6" t="s">
        <v>87</v>
      </c>
      <c r="B4081" s="7">
        <v>1</v>
      </c>
      <c r="C4081" s="5">
        <v>4378</v>
      </c>
      <c r="D4081" s="5">
        <v>42</v>
      </c>
      <c r="E4081" s="8" t="s">
        <v>5476</v>
      </c>
      <c r="F4081" s="8">
        <v>42167503</v>
      </c>
      <c r="G4081" s="5" t="s">
        <v>5479</v>
      </c>
      <c r="H4081" s="5" t="s">
        <v>225</v>
      </c>
      <c r="I4081" s="6" t="s">
        <v>91</v>
      </c>
      <c r="J4081" s="6" t="s">
        <v>91</v>
      </c>
      <c r="K4081" s="6" t="s">
        <v>91</v>
      </c>
      <c r="L4081" s="6" t="s">
        <v>91</v>
      </c>
      <c r="M4081" s="5" t="s">
        <v>92</v>
      </c>
      <c r="N4081" s="6" t="s">
        <v>91</v>
      </c>
      <c r="O4081" s="6" t="s">
        <v>91</v>
      </c>
      <c r="P4081" s="6" t="s">
        <v>91</v>
      </c>
      <c r="Q4081" s="6" t="s">
        <v>91</v>
      </c>
      <c r="R4081" s="5">
        <v>1</v>
      </c>
      <c r="S4081" s="5">
        <v>0</v>
      </c>
      <c r="T4081" s="5" t="s">
        <v>93</v>
      </c>
      <c r="U4081" s="5" t="s">
        <v>105</v>
      </c>
    </row>
    <row r="4082" spans="1:21">
      <c r="A4082" s="6" t="s">
        <v>87</v>
      </c>
      <c r="B4082" s="7">
        <v>1</v>
      </c>
      <c r="C4082" s="5">
        <v>4379</v>
      </c>
      <c r="D4082" s="5">
        <v>42</v>
      </c>
      <c r="E4082" s="8" t="s">
        <v>5476</v>
      </c>
      <c r="F4082" s="8">
        <v>42167504</v>
      </c>
      <c r="G4082" s="5" t="s">
        <v>5480</v>
      </c>
      <c r="H4082" s="5" t="s">
        <v>227</v>
      </c>
      <c r="I4082" s="6" t="s">
        <v>91</v>
      </c>
      <c r="J4082" s="6" t="s">
        <v>91</v>
      </c>
      <c r="K4082" s="6" t="s">
        <v>91</v>
      </c>
      <c r="L4082" s="6" t="s">
        <v>91</v>
      </c>
      <c r="M4082" s="5" t="s">
        <v>92</v>
      </c>
      <c r="N4082" s="6" t="s">
        <v>91</v>
      </c>
      <c r="O4082" s="6" t="s">
        <v>91</v>
      </c>
      <c r="P4082" s="6" t="s">
        <v>91</v>
      </c>
      <c r="Q4082" s="6" t="s">
        <v>91</v>
      </c>
      <c r="R4082" s="5">
        <v>1</v>
      </c>
      <c r="S4082" s="5">
        <v>0</v>
      </c>
      <c r="T4082" s="5" t="s">
        <v>93</v>
      </c>
      <c r="U4082" s="5" t="s">
        <v>105</v>
      </c>
    </row>
    <row r="4083" spans="1:21">
      <c r="A4083" s="6" t="s">
        <v>87</v>
      </c>
      <c r="B4083" s="7">
        <v>1</v>
      </c>
      <c r="C4083" s="5">
        <v>4380</v>
      </c>
      <c r="D4083" s="5">
        <v>42</v>
      </c>
      <c r="E4083" s="8" t="s">
        <v>4981</v>
      </c>
      <c r="F4083" s="8">
        <v>421676</v>
      </c>
      <c r="G4083" s="5" t="s">
        <v>5481</v>
      </c>
      <c r="H4083" s="5" t="s">
        <v>5126</v>
      </c>
      <c r="I4083" s="6" t="s">
        <v>91</v>
      </c>
      <c r="J4083" s="6" t="s">
        <v>91</v>
      </c>
      <c r="K4083" s="6" t="s">
        <v>91</v>
      </c>
      <c r="L4083" s="6" t="s">
        <v>91</v>
      </c>
      <c r="M4083" s="5" t="s">
        <v>92</v>
      </c>
      <c r="N4083" s="6" t="s">
        <v>91</v>
      </c>
      <c r="O4083" s="6" t="s">
        <v>91</v>
      </c>
      <c r="P4083" s="6" t="s">
        <v>91</v>
      </c>
      <c r="Q4083" s="6" t="s">
        <v>91</v>
      </c>
      <c r="R4083" s="5">
        <v>1</v>
      </c>
      <c r="S4083" s="5">
        <v>0</v>
      </c>
      <c r="T4083" s="5" t="s">
        <v>93</v>
      </c>
      <c r="U4083" s="5" t="s">
        <v>105</v>
      </c>
    </row>
    <row r="4084" spans="1:21">
      <c r="A4084" s="6" t="s">
        <v>87</v>
      </c>
      <c r="B4084" s="7">
        <v>1</v>
      </c>
      <c r="C4084" s="5">
        <v>4381</v>
      </c>
      <c r="D4084" s="5">
        <v>42</v>
      </c>
      <c r="E4084" s="8" t="s">
        <v>5482</v>
      </c>
      <c r="F4084" s="8">
        <v>42167601</v>
      </c>
      <c r="G4084" s="5" t="s">
        <v>5483</v>
      </c>
      <c r="H4084" s="5" t="s">
        <v>221</v>
      </c>
      <c r="I4084" s="6" t="s">
        <v>91</v>
      </c>
      <c r="J4084" s="6" t="s">
        <v>91</v>
      </c>
      <c r="K4084" s="6" t="s">
        <v>91</v>
      </c>
      <c r="L4084" s="6" t="s">
        <v>91</v>
      </c>
      <c r="M4084" s="5" t="s">
        <v>92</v>
      </c>
      <c r="N4084" s="6" t="s">
        <v>91</v>
      </c>
      <c r="O4084" s="6" t="s">
        <v>91</v>
      </c>
      <c r="P4084" s="6" t="s">
        <v>91</v>
      </c>
      <c r="Q4084" s="6" t="s">
        <v>91</v>
      </c>
      <c r="R4084" s="5">
        <v>1</v>
      </c>
      <c r="S4084" s="5">
        <v>0</v>
      </c>
      <c r="T4084" s="5" t="s">
        <v>93</v>
      </c>
      <c r="U4084" s="5" t="s">
        <v>105</v>
      </c>
    </row>
    <row r="4085" spans="1:21">
      <c r="A4085" s="6" t="s">
        <v>87</v>
      </c>
      <c r="B4085" s="7">
        <v>1</v>
      </c>
      <c r="C4085" s="5">
        <v>4382</v>
      </c>
      <c r="D4085" s="5">
        <v>42</v>
      </c>
      <c r="E4085" s="8" t="s">
        <v>5482</v>
      </c>
      <c r="F4085" s="8">
        <v>42167602</v>
      </c>
      <c r="G4085" s="5" t="s">
        <v>5484</v>
      </c>
      <c r="H4085" s="5" t="s">
        <v>223</v>
      </c>
      <c r="I4085" s="6" t="s">
        <v>91</v>
      </c>
      <c r="J4085" s="6" t="s">
        <v>91</v>
      </c>
      <c r="K4085" s="6" t="s">
        <v>91</v>
      </c>
      <c r="L4085" s="6" t="s">
        <v>91</v>
      </c>
      <c r="M4085" s="5" t="s">
        <v>92</v>
      </c>
      <c r="N4085" s="6" t="s">
        <v>91</v>
      </c>
      <c r="O4085" s="6" t="s">
        <v>91</v>
      </c>
      <c r="P4085" s="6" t="s">
        <v>91</v>
      </c>
      <c r="Q4085" s="6" t="s">
        <v>91</v>
      </c>
      <c r="R4085" s="5">
        <v>1</v>
      </c>
      <c r="S4085" s="5">
        <v>0</v>
      </c>
      <c r="T4085" s="5" t="s">
        <v>93</v>
      </c>
      <c r="U4085" s="5" t="s">
        <v>105</v>
      </c>
    </row>
    <row r="4086" spans="1:21">
      <c r="A4086" s="6" t="s">
        <v>87</v>
      </c>
      <c r="B4086" s="7">
        <v>1</v>
      </c>
      <c r="C4086" s="5">
        <v>4383</v>
      </c>
      <c r="D4086" s="5">
        <v>42</v>
      </c>
      <c r="E4086" s="8" t="s">
        <v>5482</v>
      </c>
      <c r="F4086" s="8">
        <v>42167603</v>
      </c>
      <c r="G4086" s="5" t="s">
        <v>5485</v>
      </c>
      <c r="H4086" s="5" t="s">
        <v>225</v>
      </c>
      <c r="I4086" s="6" t="s">
        <v>91</v>
      </c>
      <c r="J4086" s="6" t="s">
        <v>91</v>
      </c>
      <c r="K4086" s="6" t="s">
        <v>91</v>
      </c>
      <c r="L4086" s="6" t="s">
        <v>91</v>
      </c>
      <c r="M4086" s="5" t="s">
        <v>92</v>
      </c>
      <c r="N4086" s="6" t="s">
        <v>91</v>
      </c>
      <c r="O4086" s="6" t="s">
        <v>91</v>
      </c>
      <c r="P4086" s="6" t="s">
        <v>91</v>
      </c>
      <c r="Q4086" s="6" t="s">
        <v>91</v>
      </c>
      <c r="R4086" s="5">
        <v>1</v>
      </c>
      <c r="S4086" s="5">
        <v>0</v>
      </c>
      <c r="T4086" s="5" t="s">
        <v>93</v>
      </c>
      <c r="U4086" s="5" t="s">
        <v>105</v>
      </c>
    </row>
    <row r="4087" spans="1:21">
      <c r="A4087" s="6" t="s">
        <v>87</v>
      </c>
      <c r="B4087" s="7">
        <v>1</v>
      </c>
      <c r="C4087" s="5">
        <v>4384</v>
      </c>
      <c r="D4087" s="5">
        <v>42</v>
      </c>
      <c r="E4087" s="8" t="s">
        <v>5482</v>
      </c>
      <c r="F4087" s="8">
        <v>42167604</v>
      </c>
      <c r="G4087" s="5" t="s">
        <v>5486</v>
      </c>
      <c r="H4087" s="5" t="s">
        <v>227</v>
      </c>
      <c r="I4087" s="6" t="s">
        <v>91</v>
      </c>
      <c r="J4087" s="6" t="s">
        <v>91</v>
      </c>
      <c r="K4087" s="6" t="s">
        <v>91</v>
      </c>
      <c r="L4087" s="6" t="s">
        <v>91</v>
      </c>
      <c r="M4087" s="5" t="s">
        <v>92</v>
      </c>
      <c r="N4087" s="6" t="s">
        <v>91</v>
      </c>
      <c r="O4087" s="6" t="s">
        <v>91</v>
      </c>
      <c r="P4087" s="6" t="s">
        <v>91</v>
      </c>
      <c r="Q4087" s="6" t="s">
        <v>91</v>
      </c>
      <c r="R4087" s="5">
        <v>1</v>
      </c>
      <c r="S4087" s="5">
        <v>0</v>
      </c>
      <c r="T4087" s="5" t="s">
        <v>93</v>
      </c>
      <c r="U4087" s="5" t="s">
        <v>105</v>
      </c>
    </row>
    <row r="4088" spans="1:21">
      <c r="A4088" s="6" t="s">
        <v>87</v>
      </c>
      <c r="B4088" s="7">
        <v>1</v>
      </c>
      <c r="C4088" s="5">
        <v>4385</v>
      </c>
      <c r="D4088" s="5">
        <v>42</v>
      </c>
      <c r="E4088" s="8" t="s">
        <v>4981</v>
      </c>
      <c r="F4088" s="8">
        <v>421677</v>
      </c>
      <c r="G4088" s="5" t="s">
        <v>5487</v>
      </c>
      <c r="H4088" s="5" t="s">
        <v>5042</v>
      </c>
      <c r="I4088" s="5">
        <v>10065500011</v>
      </c>
      <c r="J4088" s="6" t="s">
        <v>91</v>
      </c>
      <c r="K4088" s="6" t="s">
        <v>91</v>
      </c>
      <c r="L4088" s="6" t="s">
        <v>91</v>
      </c>
      <c r="M4088" s="5" t="s">
        <v>92</v>
      </c>
      <c r="N4088" s="6" t="s">
        <v>91</v>
      </c>
      <c r="O4088" s="6" t="s">
        <v>91</v>
      </c>
      <c r="P4088" s="6" t="s">
        <v>91</v>
      </c>
      <c r="Q4088" s="6" t="s">
        <v>91</v>
      </c>
      <c r="R4088" s="5">
        <v>1</v>
      </c>
      <c r="S4088" s="5">
        <v>0</v>
      </c>
      <c r="T4088" s="5" t="s">
        <v>93</v>
      </c>
      <c r="U4088" s="5" t="s">
        <v>105</v>
      </c>
    </row>
    <row r="4089" spans="1:21">
      <c r="A4089" s="6" t="s">
        <v>87</v>
      </c>
      <c r="B4089" s="7">
        <v>1</v>
      </c>
      <c r="C4089" s="5">
        <v>4386</v>
      </c>
      <c r="D4089" s="5">
        <v>42</v>
      </c>
      <c r="E4089" s="8" t="s">
        <v>5488</v>
      </c>
      <c r="F4089" s="8">
        <v>42167701</v>
      </c>
      <c r="G4089" s="5" t="s">
        <v>5489</v>
      </c>
      <c r="H4089" s="5" t="s">
        <v>221</v>
      </c>
      <c r="I4089" s="6" t="s">
        <v>91</v>
      </c>
      <c r="J4089" s="6" t="s">
        <v>91</v>
      </c>
      <c r="K4089" s="6" t="s">
        <v>91</v>
      </c>
      <c r="L4089" s="6" t="s">
        <v>91</v>
      </c>
      <c r="M4089" s="5" t="s">
        <v>92</v>
      </c>
      <c r="N4089" s="6" t="s">
        <v>91</v>
      </c>
      <c r="O4089" s="6" t="s">
        <v>91</v>
      </c>
      <c r="P4089" s="6" t="s">
        <v>91</v>
      </c>
      <c r="Q4089" s="6" t="s">
        <v>91</v>
      </c>
      <c r="R4089" s="5">
        <v>1</v>
      </c>
      <c r="S4089" s="5">
        <v>0</v>
      </c>
      <c r="T4089" s="5" t="s">
        <v>93</v>
      </c>
      <c r="U4089" s="5" t="s">
        <v>105</v>
      </c>
    </row>
    <row r="4090" spans="1:21">
      <c r="A4090" s="6" t="s">
        <v>87</v>
      </c>
      <c r="B4090" s="7">
        <v>1</v>
      </c>
      <c r="C4090" s="5">
        <v>4387</v>
      </c>
      <c r="D4090" s="5">
        <v>42</v>
      </c>
      <c r="E4090" s="8" t="s">
        <v>5488</v>
      </c>
      <c r="F4090" s="8">
        <v>42167702</v>
      </c>
      <c r="G4090" s="5" t="s">
        <v>5490</v>
      </c>
      <c r="H4090" s="5" t="s">
        <v>223</v>
      </c>
      <c r="I4090" s="6" t="s">
        <v>91</v>
      </c>
      <c r="J4090" s="6" t="s">
        <v>91</v>
      </c>
      <c r="K4090" s="6" t="s">
        <v>91</v>
      </c>
      <c r="L4090" s="6" t="s">
        <v>91</v>
      </c>
      <c r="M4090" s="5" t="s">
        <v>92</v>
      </c>
      <c r="N4090" s="6" t="s">
        <v>91</v>
      </c>
      <c r="O4090" s="6" t="s">
        <v>91</v>
      </c>
      <c r="P4090" s="6" t="s">
        <v>91</v>
      </c>
      <c r="Q4090" s="6" t="s">
        <v>91</v>
      </c>
      <c r="R4090" s="5">
        <v>1</v>
      </c>
      <c r="S4090" s="5">
        <v>0</v>
      </c>
      <c r="T4090" s="5" t="s">
        <v>93</v>
      </c>
      <c r="U4090" s="5" t="s">
        <v>105</v>
      </c>
    </row>
    <row r="4091" spans="1:21">
      <c r="A4091" s="6" t="s">
        <v>87</v>
      </c>
      <c r="B4091" s="7">
        <v>1</v>
      </c>
      <c r="C4091" s="5">
        <v>4388</v>
      </c>
      <c r="D4091" s="5">
        <v>42</v>
      </c>
      <c r="E4091" s="8" t="s">
        <v>5488</v>
      </c>
      <c r="F4091" s="8">
        <v>42167703</v>
      </c>
      <c r="G4091" s="5" t="s">
        <v>5491</v>
      </c>
      <c r="H4091" s="5" t="s">
        <v>225</v>
      </c>
      <c r="I4091" s="6" t="s">
        <v>91</v>
      </c>
      <c r="J4091" s="6" t="s">
        <v>91</v>
      </c>
      <c r="K4091" s="6" t="s">
        <v>91</v>
      </c>
      <c r="L4091" s="6" t="s">
        <v>91</v>
      </c>
      <c r="M4091" s="5" t="s">
        <v>92</v>
      </c>
      <c r="N4091" s="6" t="s">
        <v>91</v>
      </c>
      <c r="O4091" s="6" t="s">
        <v>91</v>
      </c>
      <c r="P4091" s="6" t="s">
        <v>91</v>
      </c>
      <c r="Q4091" s="6" t="s">
        <v>91</v>
      </c>
      <c r="R4091" s="5">
        <v>1</v>
      </c>
      <c r="S4091" s="5">
        <v>0</v>
      </c>
      <c r="T4091" s="5" t="s">
        <v>93</v>
      </c>
      <c r="U4091" s="5" t="s">
        <v>105</v>
      </c>
    </row>
    <row r="4092" spans="1:21">
      <c r="A4092" s="6" t="s">
        <v>87</v>
      </c>
      <c r="B4092" s="7">
        <v>1</v>
      </c>
      <c r="C4092" s="5">
        <v>4389</v>
      </c>
      <c r="D4092" s="5">
        <v>42</v>
      </c>
      <c r="E4092" s="8" t="s">
        <v>5488</v>
      </c>
      <c r="F4092" s="8">
        <v>42167704</v>
      </c>
      <c r="G4092" s="5" t="s">
        <v>5492</v>
      </c>
      <c r="H4092" s="5" t="s">
        <v>227</v>
      </c>
      <c r="I4092" s="6" t="s">
        <v>91</v>
      </c>
      <c r="J4092" s="6" t="s">
        <v>91</v>
      </c>
      <c r="K4092" s="6" t="s">
        <v>91</v>
      </c>
      <c r="L4092" s="6" t="s">
        <v>91</v>
      </c>
      <c r="M4092" s="5" t="s">
        <v>92</v>
      </c>
      <c r="N4092" s="6" t="s">
        <v>91</v>
      </c>
      <c r="O4092" s="6" t="s">
        <v>91</v>
      </c>
      <c r="P4092" s="6" t="s">
        <v>91</v>
      </c>
      <c r="Q4092" s="6" t="s">
        <v>91</v>
      </c>
      <c r="R4092" s="5">
        <v>1</v>
      </c>
      <c r="S4092" s="5">
        <v>0</v>
      </c>
      <c r="T4092" s="5" t="s">
        <v>93</v>
      </c>
      <c r="U4092" s="5" t="s">
        <v>105</v>
      </c>
    </row>
    <row r="4093" spans="1:21">
      <c r="A4093" s="6" t="s">
        <v>87</v>
      </c>
      <c r="B4093" s="7">
        <v>1</v>
      </c>
      <c r="C4093" s="5">
        <v>4390</v>
      </c>
      <c r="D4093" s="5">
        <v>42</v>
      </c>
      <c r="E4093" s="8" t="s">
        <v>4981</v>
      </c>
      <c r="F4093" s="8">
        <v>421678</v>
      </c>
      <c r="G4093" s="5" t="s">
        <v>5493</v>
      </c>
      <c r="H4093" s="5" t="s">
        <v>5056</v>
      </c>
      <c r="I4093" s="5">
        <v>10065502921</v>
      </c>
      <c r="J4093" s="6" t="s">
        <v>91</v>
      </c>
      <c r="K4093" s="6" t="s">
        <v>91</v>
      </c>
      <c r="L4093" s="6" t="s">
        <v>91</v>
      </c>
      <c r="M4093" s="5" t="s">
        <v>92</v>
      </c>
      <c r="N4093" s="6" t="s">
        <v>91</v>
      </c>
      <c r="O4093" s="6" t="s">
        <v>91</v>
      </c>
      <c r="P4093" s="6" t="s">
        <v>91</v>
      </c>
      <c r="Q4093" s="6" t="s">
        <v>91</v>
      </c>
      <c r="R4093" s="5">
        <v>1</v>
      </c>
      <c r="S4093" s="5">
        <v>0</v>
      </c>
      <c r="T4093" s="5" t="s">
        <v>93</v>
      </c>
      <c r="U4093" s="5" t="s">
        <v>105</v>
      </c>
    </row>
    <row r="4094" spans="1:21">
      <c r="A4094" s="6" t="s">
        <v>87</v>
      </c>
      <c r="B4094" s="7">
        <v>1</v>
      </c>
      <c r="C4094" s="5">
        <v>4391</v>
      </c>
      <c r="D4094" s="5">
        <v>42</v>
      </c>
      <c r="E4094" s="8" t="s">
        <v>5494</v>
      </c>
      <c r="F4094" s="8">
        <v>42167801</v>
      </c>
      <c r="G4094" s="5" t="s">
        <v>5495</v>
      </c>
      <c r="H4094" s="5" t="s">
        <v>221</v>
      </c>
      <c r="I4094" s="6" t="s">
        <v>91</v>
      </c>
      <c r="J4094" s="6" t="s">
        <v>91</v>
      </c>
      <c r="K4094" s="6" t="s">
        <v>91</v>
      </c>
      <c r="L4094" s="6" t="s">
        <v>91</v>
      </c>
      <c r="M4094" s="5" t="s">
        <v>92</v>
      </c>
      <c r="N4094" s="6" t="s">
        <v>91</v>
      </c>
      <c r="O4094" s="6" t="s">
        <v>91</v>
      </c>
      <c r="P4094" s="6" t="s">
        <v>91</v>
      </c>
      <c r="Q4094" s="6" t="s">
        <v>91</v>
      </c>
      <c r="R4094" s="5">
        <v>1</v>
      </c>
      <c r="S4094" s="5">
        <v>0</v>
      </c>
      <c r="T4094" s="5" t="s">
        <v>93</v>
      </c>
      <c r="U4094" s="5" t="s">
        <v>105</v>
      </c>
    </row>
    <row r="4095" spans="1:21">
      <c r="A4095" s="6" t="s">
        <v>87</v>
      </c>
      <c r="B4095" s="7">
        <v>1</v>
      </c>
      <c r="C4095" s="5">
        <v>4392</v>
      </c>
      <c r="D4095" s="5">
        <v>42</v>
      </c>
      <c r="E4095" s="8" t="s">
        <v>5494</v>
      </c>
      <c r="F4095" s="8">
        <v>42167802</v>
      </c>
      <c r="G4095" s="5" t="s">
        <v>5496</v>
      </c>
      <c r="H4095" s="5" t="s">
        <v>223</v>
      </c>
      <c r="I4095" s="6" t="s">
        <v>91</v>
      </c>
      <c r="J4095" s="6" t="s">
        <v>91</v>
      </c>
      <c r="K4095" s="6" t="s">
        <v>91</v>
      </c>
      <c r="L4095" s="6" t="s">
        <v>91</v>
      </c>
      <c r="M4095" s="5" t="s">
        <v>92</v>
      </c>
      <c r="N4095" s="6" t="s">
        <v>91</v>
      </c>
      <c r="O4095" s="6" t="s">
        <v>91</v>
      </c>
      <c r="P4095" s="6" t="s">
        <v>91</v>
      </c>
      <c r="Q4095" s="6" t="s">
        <v>91</v>
      </c>
      <c r="R4095" s="5">
        <v>1</v>
      </c>
      <c r="S4095" s="5">
        <v>0</v>
      </c>
      <c r="T4095" s="5" t="s">
        <v>93</v>
      </c>
      <c r="U4095" s="5" t="s">
        <v>105</v>
      </c>
    </row>
    <row r="4096" spans="1:21">
      <c r="A4096" s="6" t="s">
        <v>87</v>
      </c>
      <c r="B4096" s="7">
        <v>1</v>
      </c>
      <c r="C4096" s="5">
        <v>4393</v>
      </c>
      <c r="D4096" s="5">
        <v>42</v>
      </c>
      <c r="E4096" s="8" t="s">
        <v>5494</v>
      </c>
      <c r="F4096" s="8">
        <v>42167803</v>
      </c>
      <c r="G4096" s="5" t="s">
        <v>5497</v>
      </c>
      <c r="H4096" s="5" t="s">
        <v>225</v>
      </c>
      <c r="I4096" s="6" t="s">
        <v>91</v>
      </c>
      <c r="J4096" s="6" t="s">
        <v>91</v>
      </c>
      <c r="K4096" s="6" t="s">
        <v>91</v>
      </c>
      <c r="L4096" s="6" t="s">
        <v>91</v>
      </c>
      <c r="M4096" s="5" t="s">
        <v>92</v>
      </c>
      <c r="N4096" s="6" t="s">
        <v>91</v>
      </c>
      <c r="O4096" s="6" t="s">
        <v>91</v>
      </c>
      <c r="P4096" s="6" t="s">
        <v>91</v>
      </c>
      <c r="Q4096" s="6" t="s">
        <v>91</v>
      </c>
      <c r="R4096" s="5">
        <v>1</v>
      </c>
      <c r="S4096" s="5">
        <v>0</v>
      </c>
      <c r="T4096" s="5" t="s">
        <v>93</v>
      </c>
      <c r="U4096" s="5" t="s">
        <v>105</v>
      </c>
    </row>
    <row r="4097" spans="1:21">
      <c r="A4097" s="6" t="s">
        <v>87</v>
      </c>
      <c r="B4097" s="7">
        <v>1</v>
      </c>
      <c r="C4097" s="5">
        <v>4394</v>
      </c>
      <c r="D4097" s="5">
        <v>42</v>
      </c>
      <c r="E4097" s="8" t="s">
        <v>5494</v>
      </c>
      <c r="F4097" s="8">
        <v>42167804</v>
      </c>
      <c r="G4097" s="5" t="s">
        <v>5498</v>
      </c>
      <c r="H4097" s="5" t="s">
        <v>227</v>
      </c>
      <c r="I4097" s="6" t="s">
        <v>91</v>
      </c>
      <c r="J4097" s="6" t="s">
        <v>91</v>
      </c>
      <c r="K4097" s="6" t="s">
        <v>91</v>
      </c>
      <c r="L4097" s="6" t="s">
        <v>91</v>
      </c>
      <c r="M4097" s="5" t="s">
        <v>92</v>
      </c>
      <c r="N4097" s="6" t="s">
        <v>91</v>
      </c>
      <c r="O4097" s="6" t="s">
        <v>91</v>
      </c>
      <c r="P4097" s="6" t="s">
        <v>91</v>
      </c>
      <c r="Q4097" s="6" t="s">
        <v>91</v>
      </c>
      <c r="R4097" s="5">
        <v>1</v>
      </c>
      <c r="S4097" s="5">
        <v>0</v>
      </c>
      <c r="T4097" s="5" t="s">
        <v>93</v>
      </c>
      <c r="U4097" s="5" t="s">
        <v>105</v>
      </c>
    </row>
    <row r="4098" spans="1:21">
      <c r="A4098" s="6" t="s">
        <v>87</v>
      </c>
      <c r="B4098" s="7">
        <v>1</v>
      </c>
      <c r="C4098" s="5">
        <v>4395</v>
      </c>
      <c r="D4098" s="5">
        <v>42</v>
      </c>
      <c r="E4098" s="8" t="s">
        <v>4981</v>
      </c>
      <c r="F4098" s="8">
        <v>421679</v>
      </c>
      <c r="G4098" s="5" t="s">
        <v>5499</v>
      </c>
      <c r="H4098" s="5" t="s">
        <v>5154</v>
      </c>
      <c r="I4098" s="5">
        <v>10065501755</v>
      </c>
      <c r="J4098" s="6" t="s">
        <v>91</v>
      </c>
      <c r="K4098" s="6" t="s">
        <v>91</v>
      </c>
      <c r="L4098" s="6" t="s">
        <v>91</v>
      </c>
      <c r="M4098" s="5" t="s">
        <v>92</v>
      </c>
      <c r="N4098" s="6" t="s">
        <v>91</v>
      </c>
      <c r="O4098" s="6" t="s">
        <v>91</v>
      </c>
      <c r="P4098" s="6" t="s">
        <v>91</v>
      </c>
      <c r="Q4098" s="6" t="s">
        <v>91</v>
      </c>
      <c r="R4098" s="5">
        <v>1</v>
      </c>
      <c r="S4098" s="5">
        <v>0</v>
      </c>
      <c r="T4098" s="5" t="s">
        <v>93</v>
      </c>
      <c r="U4098" s="5" t="s">
        <v>105</v>
      </c>
    </row>
    <row r="4099" spans="1:21">
      <c r="A4099" s="6" t="s">
        <v>87</v>
      </c>
      <c r="B4099" s="7">
        <v>1</v>
      </c>
      <c r="C4099" s="5">
        <v>4396</v>
      </c>
      <c r="D4099" s="5">
        <v>42</v>
      </c>
      <c r="E4099" s="8" t="s">
        <v>5500</v>
      </c>
      <c r="F4099" s="8">
        <v>42167901</v>
      </c>
      <c r="G4099" s="5" t="s">
        <v>5501</v>
      </c>
      <c r="H4099" s="5" t="s">
        <v>221</v>
      </c>
      <c r="I4099" s="6" t="s">
        <v>91</v>
      </c>
      <c r="J4099" s="6" t="s">
        <v>91</v>
      </c>
      <c r="K4099" s="6" t="s">
        <v>91</v>
      </c>
      <c r="L4099" s="6" t="s">
        <v>91</v>
      </c>
      <c r="M4099" s="5" t="s">
        <v>92</v>
      </c>
      <c r="N4099" s="6" t="s">
        <v>91</v>
      </c>
      <c r="O4099" s="6" t="s">
        <v>91</v>
      </c>
      <c r="P4099" s="6" t="s">
        <v>91</v>
      </c>
      <c r="Q4099" s="6" t="s">
        <v>91</v>
      </c>
      <c r="R4099" s="5">
        <v>1</v>
      </c>
      <c r="S4099" s="5">
        <v>0</v>
      </c>
      <c r="T4099" s="5" t="s">
        <v>93</v>
      </c>
      <c r="U4099" s="5" t="s">
        <v>105</v>
      </c>
    </row>
    <row r="4100" spans="1:21">
      <c r="A4100" s="6" t="s">
        <v>87</v>
      </c>
      <c r="B4100" s="7">
        <v>1</v>
      </c>
      <c r="C4100" s="5">
        <v>4397</v>
      </c>
      <c r="D4100" s="5">
        <v>42</v>
      </c>
      <c r="E4100" s="8" t="s">
        <v>5500</v>
      </c>
      <c r="F4100" s="8">
        <v>42167902</v>
      </c>
      <c r="G4100" s="5" t="s">
        <v>5502</v>
      </c>
      <c r="H4100" s="5" t="s">
        <v>223</v>
      </c>
      <c r="I4100" s="6" t="s">
        <v>91</v>
      </c>
      <c r="J4100" s="6" t="s">
        <v>91</v>
      </c>
      <c r="K4100" s="6" t="s">
        <v>91</v>
      </c>
      <c r="L4100" s="6" t="s">
        <v>91</v>
      </c>
      <c r="M4100" s="5" t="s">
        <v>92</v>
      </c>
      <c r="N4100" s="6" t="s">
        <v>91</v>
      </c>
      <c r="O4100" s="6" t="s">
        <v>91</v>
      </c>
      <c r="P4100" s="6" t="s">
        <v>91</v>
      </c>
      <c r="Q4100" s="6" t="s">
        <v>91</v>
      </c>
      <c r="R4100" s="5">
        <v>1</v>
      </c>
      <c r="S4100" s="5">
        <v>0</v>
      </c>
      <c r="T4100" s="5" t="s">
        <v>93</v>
      </c>
      <c r="U4100" s="5" t="s">
        <v>105</v>
      </c>
    </row>
    <row r="4101" spans="1:21">
      <c r="A4101" s="6" t="s">
        <v>87</v>
      </c>
      <c r="B4101" s="7">
        <v>1</v>
      </c>
      <c r="C4101" s="5">
        <v>4398</v>
      </c>
      <c r="D4101" s="5">
        <v>42</v>
      </c>
      <c r="E4101" s="8" t="s">
        <v>5500</v>
      </c>
      <c r="F4101" s="8">
        <v>42167903</v>
      </c>
      <c r="G4101" s="5" t="s">
        <v>5503</v>
      </c>
      <c r="H4101" s="5" t="s">
        <v>225</v>
      </c>
      <c r="I4101" s="6" t="s">
        <v>91</v>
      </c>
      <c r="J4101" s="6" t="s">
        <v>91</v>
      </c>
      <c r="K4101" s="6" t="s">
        <v>91</v>
      </c>
      <c r="L4101" s="6" t="s">
        <v>91</v>
      </c>
      <c r="M4101" s="5" t="s">
        <v>92</v>
      </c>
      <c r="N4101" s="6" t="s">
        <v>91</v>
      </c>
      <c r="O4101" s="6" t="s">
        <v>91</v>
      </c>
      <c r="P4101" s="6" t="s">
        <v>91</v>
      </c>
      <c r="Q4101" s="6" t="s">
        <v>91</v>
      </c>
      <c r="R4101" s="5">
        <v>1</v>
      </c>
      <c r="S4101" s="5">
        <v>0</v>
      </c>
      <c r="T4101" s="5" t="s">
        <v>93</v>
      </c>
      <c r="U4101" s="5" t="s">
        <v>105</v>
      </c>
    </row>
    <row r="4102" spans="1:21">
      <c r="A4102" s="6" t="s">
        <v>87</v>
      </c>
      <c r="B4102" s="7">
        <v>1</v>
      </c>
      <c r="C4102" s="5">
        <v>4400</v>
      </c>
      <c r="D4102" s="5">
        <v>42</v>
      </c>
      <c r="E4102" s="8" t="s">
        <v>5500</v>
      </c>
      <c r="F4102" s="8">
        <v>42167904</v>
      </c>
      <c r="G4102" s="5" t="s">
        <v>5504</v>
      </c>
      <c r="H4102" s="5" t="s">
        <v>227</v>
      </c>
      <c r="I4102" s="6" t="s">
        <v>91</v>
      </c>
      <c r="J4102" s="6" t="s">
        <v>91</v>
      </c>
      <c r="K4102" s="6" t="s">
        <v>91</v>
      </c>
      <c r="L4102" s="6" t="s">
        <v>91</v>
      </c>
      <c r="M4102" s="5" t="s">
        <v>92</v>
      </c>
      <c r="N4102" s="6" t="s">
        <v>91</v>
      </c>
      <c r="O4102" s="6" t="s">
        <v>91</v>
      </c>
      <c r="P4102" s="6" t="s">
        <v>91</v>
      </c>
      <c r="Q4102" s="6" t="s">
        <v>91</v>
      </c>
      <c r="R4102" s="5">
        <v>1</v>
      </c>
      <c r="S4102" s="5">
        <v>0</v>
      </c>
      <c r="T4102" s="5" t="s">
        <v>93</v>
      </c>
      <c r="U4102" s="5" t="s">
        <v>105</v>
      </c>
    </row>
    <row r="4103" spans="1:21">
      <c r="A4103" s="6" t="s">
        <v>87</v>
      </c>
      <c r="B4103" s="7">
        <v>1</v>
      </c>
      <c r="C4103" s="5">
        <v>4401</v>
      </c>
      <c r="D4103" s="5">
        <v>42</v>
      </c>
      <c r="E4103" s="8" t="s">
        <v>4981</v>
      </c>
      <c r="F4103" s="8">
        <v>421680</v>
      </c>
      <c r="G4103" s="5" t="s">
        <v>5505</v>
      </c>
      <c r="H4103" s="5" t="s">
        <v>5105</v>
      </c>
      <c r="I4103" s="5">
        <v>10065503341</v>
      </c>
      <c r="J4103" s="6" t="s">
        <v>91</v>
      </c>
      <c r="K4103" s="6" t="s">
        <v>91</v>
      </c>
      <c r="L4103" s="6" t="s">
        <v>91</v>
      </c>
      <c r="M4103" s="5" t="s">
        <v>92</v>
      </c>
      <c r="N4103" s="6" t="s">
        <v>91</v>
      </c>
      <c r="O4103" s="6" t="s">
        <v>91</v>
      </c>
      <c r="P4103" s="6" t="s">
        <v>91</v>
      </c>
      <c r="Q4103" s="6" t="s">
        <v>91</v>
      </c>
      <c r="R4103" s="5">
        <v>1</v>
      </c>
      <c r="S4103" s="5">
        <v>0</v>
      </c>
      <c r="T4103" s="5" t="s">
        <v>93</v>
      </c>
      <c r="U4103" s="5" t="s">
        <v>105</v>
      </c>
    </row>
    <row r="4104" spans="1:21">
      <c r="A4104" s="6" t="s">
        <v>87</v>
      </c>
      <c r="B4104" s="7">
        <v>1</v>
      </c>
      <c r="C4104" s="5">
        <v>4402</v>
      </c>
      <c r="D4104" s="5">
        <v>42</v>
      </c>
      <c r="E4104" s="8" t="s">
        <v>5506</v>
      </c>
      <c r="F4104" s="8">
        <v>42168001</v>
      </c>
      <c r="G4104" s="5" t="s">
        <v>5507</v>
      </c>
      <c r="H4104" s="5" t="s">
        <v>221</v>
      </c>
      <c r="I4104" s="6" t="s">
        <v>91</v>
      </c>
      <c r="J4104" s="6" t="s">
        <v>91</v>
      </c>
      <c r="K4104" s="6" t="s">
        <v>91</v>
      </c>
      <c r="L4104" s="6" t="s">
        <v>91</v>
      </c>
      <c r="M4104" s="5" t="s">
        <v>92</v>
      </c>
      <c r="N4104" s="6" t="s">
        <v>91</v>
      </c>
      <c r="O4104" s="6" t="s">
        <v>91</v>
      </c>
      <c r="P4104" s="6" t="s">
        <v>91</v>
      </c>
      <c r="Q4104" s="6" t="s">
        <v>91</v>
      </c>
      <c r="R4104" s="5">
        <v>1</v>
      </c>
      <c r="S4104" s="5">
        <v>0</v>
      </c>
      <c r="T4104" s="5" t="s">
        <v>93</v>
      </c>
      <c r="U4104" s="5" t="s">
        <v>105</v>
      </c>
    </row>
    <row r="4105" spans="1:21">
      <c r="A4105" s="6" t="s">
        <v>87</v>
      </c>
      <c r="B4105" s="7">
        <v>1</v>
      </c>
      <c r="C4105" s="5">
        <v>4403</v>
      </c>
      <c r="D4105" s="5">
        <v>42</v>
      </c>
      <c r="E4105" s="8" t="s">
        <v>5506</v>
      </c>
      <c r="F4105" s="8">
        <v>42168002</v>
      </c>
      <c r="G4105" s="5" t="s">
        <v>5508</v>
      </c>
      <c r="H4105" s="5" t="s">
        <v>223</v>
      </c>
      <c r="I4105" s="6" t="s">
        <v>91</v>
      </c>
      <c r="J4105" s="6" t="s">
        <v>91</v>
      </c>
      <c r="K4105" s="6" t="s">
        <v>91</v>
      </c>
      <c r="L4105" s="6" t="s">
        <v>91</v>
      </c>
      <c r="M4105" s="5" t="s">
        <v>92</v>
      </c>
      <c r="N4105" s="6" t="s">
        <v>91</v>
      </c>
      <c r="O4105" s="6" t="s">
        <v>91</v>
      </c>
      <c r="P4105" s="6" t="s">
        <v>91</v>
      </c>
      <c r="Q4105" s="6" t="s">
        <v>91</v>
      </c>
      <c r="R4105" s="5">
        <v>1</v>
      </c>
      <c r="S4105" s="5">
        <v>0</v>
      </c>
      <c r="T4105" s="5" t="s">
        <v>93</v>
      </c>
      <c r="U4105" s="5" t="s">
        <v>105</v>
      </c>
    </row>
    <row r="4106" spans="1:21">
      <c r="A4106" s="6" t="s">
        <v>87</v>
      </c>
      <c r="B4106" s="7">
        <v>1</v>
      </c>
      <c r="C4106" s="5">
        <v>4404</v>
      </c>
      <c r="D4106" s="5">
        <v>42</v>
      </c>
      <c r="E4106" s="8" t="s">
        <v>5506</v>
      </c>
      <c r="F4106" s="8">
        <v>42168003</v>
      </c>
      <c r="G4106" s="5" t="s">
        <v>5509</v>
      </c>
      <c r="H4106" s="5" t="s">
        <v>225</v>
      </c>
      <c r="I4106" s="6" t="s">
        <v>91</v>
      </c>
      <c r="J4106" s="6" t="s">
        <v>91</v>
      </c>
      <c r="K4106" s="6" t="s">
        <v>91</v>
      </c>
      <c r="L4106" s="6" t="s">
        <v>91</v>
      </c>
      <c r="M4106" s="5" t="s">
        <v>92</v>
      </c>
      <c r="N4106" s="6" t="s">
        <v>91</v>
      </c>
      <c r="O4106" s="6" t="s">
        <v>91</v>
      </c>
      <c r="P4106" s="6" t="s">
        <v>91</v>
      </c>
      <c r="Q4106" s="6" t="s">
        <v>91</v>
      </c>
      <c r="R4106" s="5">
        <v>1</v>
      </c>
      <c r="S4106" s="5">
        <v>0</v>
      </c>
      <c r="T4106" s="5" t="s">
        <v>93</v>
      </c>
      <c r="U4106" s="5" t="s">
        <v>105</v>
      </c>
    </row>
    <row r="4107" spans="1:21">
      <c r="A4107" s="6" t="s">
        <v>87</v>
      </c>
      <c r="B4107" s="7">
        <v>1</v>
      </c>
      <c r="C4107" s="5">
        <v>4405</v>
      </c>
      <c r="D4107" s="5">
        <v>42</v>
      </c>
      <c r="E4107" s="8" t="s">
        <v>5506</v>
      </c>
      <c r="F4107" s="8">
        <v>42168004</v>
      </c>
      <c r="G4107" s="5" t="s">
        <v>5510</v>
      </c>
      <c r="H4107" s="5" t="s">
        <v>227</v>
      </c>
      <c r="I4107" s="6" t="s">
        <v>91</v>
      </c>
      <c r="J4107" s="6" t="s">
        <v>91</v>
      </c>
      <c r="K4107" s="6" t="s">
        <v>91</v>
      </c>
      <c r="L4107" s="6" t="s">
        <v>91</v>
      </c>
      <c r="M4107" s="5" t="s">
        <v>92</v>
      </c>
      <c r="N4107" s="6" t="s">
        <v>91</v>
      </c>
      <c r="O4107" s="6" t="s">
        <v>91</v>
      </c>
      <c r="P4107" s="6" t="s">
        <v>91</v>
      </c>
      <c r="Q4107" s="6" t="s">
        <v>91</v>
      </c>
      <c r="R4107" s="5">
        <v>1</v>
      </c>
      <c r="S4107" s="5">
        <v>0</v>
      </c>
      <c r="T4107" s="5" t="s">
        <v>93</v>
      </c>
      <c r="U4107" s="5" t="s">
        <v>105</v>
      </c>
    </row>
    <row r="4108" spans="1:21">
      <c r="A4108" s="6" t="s">
        <v>87</v>
      </c>
      <c r="B4108" s="7">
        <v>1</v>
      </c>
      <c r="C4108" s="5">
        <v>4406</v>
      </c>
      <c r="D4108" s="5">
        <v>42</v>
      </c>
      <c r="E4108" s="8" t="s">
        <v>4981</v>
      </c>
      <c r="F4108" s="8">
        <v>421681</v>
      </c>
      <c r="G4108" s="5" t="s">
        <v>5511</v>
      </c>
      <c r="H4108" s="5" t="s">
        <v>5029</v>
      </c>
      <c r="I4108" s="6" t="s">
        <v>91</v>
      </c>
      <c r="J4108" s="6" t="s">
        <v>91</v>
      </c>
      <c r="K4108" s="6" t="s">
        <v>91</v>
      </c>
      <c r="L4108" s="6" t="s">
        <v>91</v>
      </c>
      <c r="M4108" s="5" t="s">
        <v>92</v>
      </c>
      <c r="N4108" s="6" t="s">
        <v>91</v>
      </c>
      <c r="O4108" s="6" t="s">
        <v>91</v>
      </c>
      <c r="P4108" s="6" t="s">
        <v>91</v>
      </c>
      <c r="Q4108" s="6" t="s">
        <v>91</v>
      </c>
      <c r="R4108" s="5">
        <v>1</v>
      </c>
      <c r="S4108" s="5">
        <v>0</v>
      </c>
      <c r="T4108" s="5" t="s">
        <v>93</v>
      </c>
      <c r="U4108" s="5" t="s">
        <v>105</v>
      </c>
    </row>
    <row r="4109" spans="1:21">
      <c r="A4109" s="6" t="s">
        <v>87</v>
      </c>
      <c r="B4109" s="7">
        <v>1</v>
      </c>
      <c r="C4109" s="5">
        <v>4407</v>
      </c>
      <c r="D4109" s="5">
        <v>42</v>
      </c>
      <c r="E4109" s="8" t="s">
        <v>5512</v>
      </c>
      <c r="F4109" s="8">
        <v>42168101</v>
      </c>
      <c r="G4109" s="5" t="s">
        <v>5513</v>
      </c>
      <c r="H4109" s="5" t="s">
        <v>221</v>
      </c>
      <c r="I4109" s="6" t="s">
        <v>91</v>
      </c>
      <c r="J4109" s="6" t="s">
        <v>91</v>
      </c>
      <c r="K4109" s="6" t="s">
        <v>91</v>
      </c>
      <c r="L4109" s="6" t="s">
        <v>91</v>
      </c>
      <c r="M4109" s="5" t="s">
        <v>92</v>
      </c>
      <c r="N4109" s="6" t="s">
        <v>91</v>
      </c>
      <c r="O4109" s="6" t="s">
        <v>91</v>
      </c>
      <c r="P4109" s="6" t="s">
        <v>91</v>
      </c>
      <c r="Q4109" s="6" t="s">
        <v>91</v>
      </c>
      <c r="R4109" s="5">
        <v>1</v>
      </c>
      <c r="S4109" s="5">
        <v>0</v>
      </c>
      <c r="T4109" s="5" t="s">
        <v>93</v>
      </c>
      <c r="U4109" s="5" t="s">
        <v>105</v>
      </c>
    </row>
    <row r="4110" spans="1:21">
      <c r="A4110" s="6" t="s">
        <v>87</v>
      </c>
      <c r="B4110" s="7">
        <v>1</v>
      </c>
      <c r="C4110" s="5">
        <v>4408</v>
      </c>
      <c r="D4110" s="5">
        <v>42</v>
      </c>
      <c r="E4110" s="8" t="s">
        <v>5512</v>
      </c>
      <c r="F4110" s="8">
        <v>42168102</v>
      </c>
      <c r="G4110" s="5" t="s">
        <v>5514</v>
      </c>
      <c r="H4110" s="5" t="s">
        <v>223</v>
      </c>
      <c r="I4110" s="6" t="s">
        <v>91</v>
      </c>
      <c r="J4110" s="6" t="s">
        <v>91</v>
      </c>
      <c r="K4110" s="6" t="s">
        <v>91</v>
      </c>
      <c r="L4110" s="6" t="s">
        <v>91</v>
      </c>
      <c r="M4110" s="5" t="s">
        <v>92</v>
      </c>
      <c r="N4110" s="6" t="s">
        <v>91</v>
      </c>
      <c r="O4110" s="6" t="s">
        <v>91</v>
      </c>
      <c r="P4110" s="6" t="s">
        <v>91</v>
      </c>
      <c r="Q4110" s="6" t="s">
        <v>91</v>
      </c>
      <c r="R4110" s="5">
        <v>1</v>
      </c>
      <c r="S4110" s="5">
        <v>0</v>
      </c>
      <c r="T4110" s="5" t="s">
        <v>93</v>
      </c>
      <c r="U4110" s="5" t="s">
        <v>105</v>
      </c>
    </row>
    <row r="4111" spans="1:21">
      <c r="A4111" s="6" t="s">
        <v>87</v>
      </c>
      <c r="B4111" s="7">
        <v>1</v>
      </c>
      <c r="C4111" s="5">
        <v>4409</v>
      </c>
      <c r="D4111" s="5">
        <v>42</v>
      </c>
      <c r="E4111" s="8" t="s">
        <v>5512</v>
      </c>
      <c r="F4111" s="8">
        <v>42168103</v>
      </c>
      <c r="G4111" s="5" t="s">
        <v>5515</v>
      </c>
      <c r="H4111" s="5" t="s">
        <v>225</v>
      </c>
      <c r="I4111" s="6" t="s">
        <v>91</v>
      </c>
      <c r="J4111" s="6" t="s">
        <v>91</v>
      </c>
      <c r="K4111" s="6" t="s">
        <v>91</v>
      </c>
      <c r="L4111" s="6" t="s">
        <v>91</v>
      </c>
      <c r="M4111" s="5" t="s">
        <v>92</v>
      </c>
      <c r="N4111" s="6" t="s">
        <v>91</v>
      </c>
      <c r="O4111" s="6" t="s">
        <v>91</v>
      </c>
      <c r="P4111" s="6" t="s">
        <v>91</v>
      </c>
      <c r="Q4111" s="6" t="s">
        <v>91</v>
      </c>
      <c r="R4111" s="5">
        <v>1</v>
      </c>
      <c r="S4111" s="5">
        <v>0</v>
      </c>
      <c r="T4111" s="5" t="s">
        <v>93</v>
      </c>
      <c r="U4111" s="5" t="s">
        <v>105</v>
      </c>
    </row>
    <row r="4112" spans="1:21">
      <c r="A4112" s="6" t="s">
        <v>87</v>
      </c>
      <c r="B4112" s="7">
        <v>1</v>
      </c>
      <c r="C4112" s="5">
        <v>4410</v>
      </c>
      <c r="D4112" s="5">
        <v>42</v>
      </c>
      <c r="E4112" s="8" t="s">
        <v>5512</v>
      </c>
      <c r="F4112" s="8">
        <v>42168104</v>
      </c>
      <c r="G4112" s="5" t="s">
        <v>5516</v>
      </c>
      <c r="H4112" s="5" t="s">
        <v>227</v>
      </c>
      <c r="I4112" s="6" t="s">
        <v>91</v>
      </c>
      <c r="J4112" s="6" t="s">
        <v>91</v>
      </c>
      <c r="K4112" s="6" t="s">
        <v>91</v>
      </c>
      <c r="L4112" s="6" t="s">
        <v>91</v>
      </c>
      <c r="M4112" s="5" t="s">
        <v>92</v>
      </c>
      <c r="N4112" s="6" t="s">
        <v>91</v>
      </c>
      <c r="O4112" s="6" t="s">
        <v>91</v>
      </c>
      <c r="P4112" s="6" t="s">
        <v>91</v>
      </c>
      <c r="Q4112" s="6" t="s">
        <v>91</v>
      </c>
      <c r="R4112" s="5">
        <v>1</v>
      </c>
      <c r="S4112" s="5">
        <v>0</v>
      </c>
      <c r="T4112" s="5" t="s">
        <v>93</v>
      </c>
      <c r="U4112" s="5" t="s">
        <v>105</v>
      </c>
    </row>
    <row r="4113" spans="1:21">
      <c r="A4113" s="6" t="s">
        <v>87</v>
      </c>
      <c r="B4113" s="7">
        <v>1</v>
      </c>
      <c r="C4113" s="5">
        <v>4411</v>
      </c>
      <c r="D4113" s="5">
        <v>42</v>
      </c>
      <c r="E4113" s="8" t="s">
        <v>4981</v>
      </c>
      <c r="F4113" s="8">
        <v>421682</v>
      </c>
      <c r="G4113" s="5" t="s">
        <v>5517</v>
      </c>
      <c r="H4113" s="5" t="s">
        <v>5098</v>
      </c>
      <c r="I4113" s="5">
        <v>10065503271</v>
      </c>
      <c r="J4113" s="6" t="s">
        <v>91</v>
      </c>
      <c r="K4113" s="6" t="s">
        <v>91</v>
      </c>
      <c r="L4113" s="6" t="s">
        <v>91</v>
      </c>
      <c r="M4113" s="5" t="s">
        <v>92</v>
      </c>
      <c r="N4113" s="6" t="s">
        <v>91</v>
      </c>
      <c r="O4113" s="6" t="s">
        <v>91</v>
      </c>
      <c r="P4113" s="6" t="s">
        <v>91</v>
      </c>
      <c r="Q4113" s="6" t="s">
        <v>91</v>
      </c>
      <c r="R4113" s="5">
        <v>1</v>
      </c>
      <c r="S4113" s="5">
        <v>0</v>
      </c>
      <c r="T4113" s="5" t="s">
        <v>93</v>
      </c>
      <c r="U4113" s="5" t="s">
        <v>105</v>
      </c>
    </row>
    <row r="4114" spans="1:21">
      <c r="A4114" s="6" t="s">
        <v>87</v>
      </c>
      <c r="B4114" s="7">
        <v>1</v>
      </c>
      <c r="C4114" s="5">
        <v>4412</v>
      </c>
      <c r="D4114" s="5">
        <v>42</v>
      </c>
      <c r="E4114" s="8" t="s">
        <v>5518</v>
      </c>
      <c r="F4114" s="8">
        <v>42168201</v>
      </c>
      <c r="G4114" s="5" t="s">
        <v>5519</v>
      </c>
      <c r="H4114" s="5" t="s">
        <v>221</v>
      </c>
      <c r="I4114" s="6" t="s">
        <v>91</v>
      </c>
      <c r="J4114" s="6" t="s">
        <v>91</v>
      </c>
      <c r="K4114" s="6" t="s">
        <v>91</v>
      </c>
      <c r="L4114" s="6" t="s">
        <v>91</v>
      </c>
      <c r="M4114" s="5" t="s">
        <v>92</v>
      </c>
      <c r="N4114" s="6" t="s">
        <v>91</v>
      </c>
      <c r="O4114" s="6" t="s">
        <v>91</v>
      </c>
      <c r="P4114" s="6" t="s">
        <v>91</v>
      </c>
      <c r="Q4114" s="6" t="s">
        <v>91</v>
      </c>
      <c r="R4114" s="5">
        <v>1</v>
      </c>
      <c r="S4114" s="5">
        <v>0</v>
      </c>
      <c r="T4114" s="5" t="s">
        <v>93</v>
      </c>
      <c r="U4114" s="5" t="s">
        <v>105</v>
      </c>
    </row>
    <row r="4115" spans="1:21">
      <c r="A4115" s="6" t="s">
        <v>87</v>
      </c>
      <c r="B4115" s="7">
        <v>1</v>
      </c>
      <c r="C4115" s="5">
        <v>4413</v>
      </c>
      <c r="D4115" s="5">
        <v>42</v>
      </c>
      <c r="E4115" s="8" t="s">
        <v>5518</v>
      </c>
      <c r="F4115" s="8">
        <v>42168202</v>
      </c>
      <c r="G4115" s="5" t="s">
        <v>5520</v>
      </c>
      <c r="H4115" s="5" t="s">
        <v>223</v>
      </c>
      <c r="I4115" s="6" t="s">
        <v>91</v>
      </c>
      <c r="J4115" s="6" t="s">
        <v>91</v>
      </c>
      <c r="K4115" s="6" t="s">
        <v>91</v>
      </c>
      <c r="L4115" s="6" t="s">
        <v>91</v>
      </c>
      <c r="M4115" s="5" t="s">
        <v>92</v>
      </c>
      <c r="N4115" s="6" t="s">
        <v>91</v>
      </c>
      <c r="O4115" s="6" t="s">
        <v>91</v>
      </c>
      <c r="P4115" s="6" t="s">
        <v>91</v>
      </c>
      <c r="Q4115" s="6" t="s">
        <v>91</v>
      </c>
      <c r="R4115" s="5">
        <v>1</v>
      </c>
      <c r="S4115" s="5">
        <v>0</v>
      </c>
      <c r="T4115" s="5" t="s">
        <v>93</v>
      </c>
      <c r="U4115" s="5" t="s">
        <v>105</v>
      </c>
    </row>
    <row r="4116" spans="1:21">
      <c r="A4116" s="6" t="s">
        <v>87</v>
      </c>
      <c r="B4116" s="7">
        <v>1</v>
      </c>
      <c r="C4116" s="5">
        <v>4414</v>
      </c>
      <c r="D4116" s="5">
        <v>42</v>
      </c>
      <c r="E4116" s="8" t="s">
        <v>5518</v>
      </c>
      <c r="F4116" s="8">
        <v>42168203</v>
      </c>
      <c r="G4116" s="5" t="s">
        <v>5521</v>
      </c>
      <c r="H4116" s="5" t="s">
        <v>225</v>
      </c>
      <c r="I4116" s="6" t="s">
        <v>91</v>
      </c>
      <c r="J4116" s="6" t="s">
        <v>91</v>
      </c>
      <c r="K4116" s="6" t="s">
        <v>91</v>
      </c>
      <c r="L4116" s="6" t="s">
        <v>91</v>
      </c>
      <c r="M4116" s="5" t="s">
        <v>92</v>
      </c>
      <c r="N4116" s="6" t="s">
        <v>91</v>
      </c>
      <c r="O4116" s="6" t="s">
        <v>91</v>
      </c>
      <c r="P4116" s="6" t="s">
        <v>91</v>
      </c>
      <c r="Q4116" s="6" t="s">
        <v>91</v>
      </c>
      <c r="R4116" s="5">
        <v>1</v>
      </c>
      <c r="S4116" s="5">
        <v>0</v>
      </c>
      <c r="T4116" s="5" t="s">
        <v>93</v>
      </c>
      <c r="U4116" s="5" t="s">
        <v>105</v>
      </c>
    </row>
    <row r="4117" spans="1:21">
      <c r="A4117" s="6" t="s">
        <v>87</v>
      </c>
      <c r="B4117" s="7">
        <v>1</v>
      </c>
      <c r="C4117" s="5">
        <v>4416</v>
      </c>
      <c r="D4117" s="5">
        <v>42</v>
      </c>
      <c r="E4117" s="8" t="s">
        <v>5518</v>
      </c>
      <c r="F4117" s="8">
        <v>42168204</v>
      </c>
      <c r="G4117" s="5" t="s">
        <v>5522</v>
      </c>
      <c r="H4117" s="5" t="s">
        <v>227</v>
      </c>
      <c r="I4117" s="6" t="s">
        <v>91</v>
      </c>
      <c r="J4117" s="6" t="s">
        <v>91</v>
      </c>
      <c r="K4117" s="6" t="s">
        <v>91</v>
      </c>
      <c r="L4117" s="6" t="s">
        <v>91</v>
      </c>
      <c r="M4117" s="5" t="s">
        <v>92</v>
      </c>
      <c r="N4117" s="6" t="s">
        <v>91</v>
      </c>
      <c r="O4117" s="6" t="s">
        <v>91</v>
      </c>
      <c r="P4117" s="6" t="s">
        <v>91</v>
      </c>
      <c r="Q4117" s="6" t="s">
        <v>91</v>
      </c>
      <c r="R4117" s="5">
        <v>1</v>
      </c>
      <c r="S4117" s="5">
        <v>0</v>
      </c>
      <c r="T4117" s="5" t="s">
        <v>93</v>
      </c>
      <c r="U4117" s="5" t="s">
        <v>105</v>
      </c>
    </row>
    <row r="4118" spans="1:21">
      <c r="A4118" s="6" t="s">
        <v>87</v>
      </c>
      <c r="B4118" s="7">
        <v>1</v>
      </c>
      <c r="C4118" s="5">
        <v>4417</v>
      </c>
      <c r="D4118" s="5">
        <v>42</v>
      </c>
      <c r="E4118" s="8" t="s">
        <v>4981</v>
      </c>
      <c r="F4118" s="8">
        <v>421683</v>
      </c>
      <c r="G4118" s="5" t="s">
        <v>5523</v>
      </c>
      <c r="H4118" s="5" t="s">
        <v>5001</v>
      </c>
      <c r="I4118" s="5">
        <v>10065503396</v>
      </c>
      <c r="J4118" s="6" t="s">
        <v>91</v>
      </c>
      <c r="K4118" s="6" t="s">
        <v>91</v>
      </c>
      <c r="L4118" s="6" t="s">
        <v>91</v>
      </c>
      <c r="M4118" s="5" t="s">
        <v>92</v>
      </c>
      <c r="N4118" s="6" t="s">
        <v>91</v>
      </c>
      <c r="O4118" s="6" t="s">
        <v>91</v>
      </c>
      <c r="P4118" s="6" t="s">
        <v>91</v>
      </c>
      <c r="Q4118" s="6" t="s">
        <v>91</v>
      </c>
      <c r="R4118" s="5">
        <v>1</v>
      </c>
      <c r="S4118" s="5">
        <v>0</v>
      </c>
      <c r="T4118" s="5" t="s">
        <v>93</v>
      </c>
      <c r="U4118" s="5" t="s">
        <v>105</v>
      </c>
    </row>
    <row r="4119" spans="1:21">
      <c r="A4119" s="6" t="s">
        <v>87</v>
      </c>
      <c r="B4119" s="7">
        <v>1</v>
      </c>
      <c r="C4119" s="5">
        <v>4418</v>
      </c>
      <c r="D4119" s="5">
        <v>42</v>
      </c>
      <c r="E4119" s="8" t="s">
        <v>5524</v>
      </c>
      <c r="F4119" s="8">
        <v>42168301</v>
      </c>
      <c r="G4119" s="5" t="s">
        <v>5525</v>
      </c>
      <c r="H4119" s="5" t="s">
        <v>221</v>
      </c>
      <c r="I4119" s="6" t="s">
        <v>91</v>
      </c>
      <c r="J4119" s="6" t="s">
        <v>91</v>
      </c>
      <c r="K4119" s="6" t="s">
        <v>91</v>
      </c>
      <c r="L4119" s="6" t="s">
        <v>91</v>
      </c>
      <c r="M4119" s="5" t="s">
        <v>92</v>
      </c>
      <c r="N4119" s="6" t="s">
        <v>91</v>
      </c>
      <c r="O4119" s="6" t="s">
        <v>91</v>
      </c>
      <c r="P4119" s="6" t="s">
        <v>91</v>
      </c>
      <c r="Q4119" s="6" t="s">
        <v>91</v>
      </c>
      <c r="R4119" s="5">
        <v>1</v>
      </c>
      <c r="S4119" s="5">
        <v>0</v>
      </c>
      <c r="T4119" s="5" t="s">
        <v>93</v>
      </c>
      <c r="U4119" s="5" t="s">
        <v>105</v>
      </c>
    </row>
    <row r="4120" spans="1:21">
      <c r="A4120" s="6" t="s">
        <v>87</v>
      </c>
      <c r="B4120" s="7">
        <v>1</v>
      </c>
      <c r="C4120" s="5">
        <v>4419</v>
      </c>
      <c r="D4120" s="5">
        <v>42</v>
      </c>
      <c r="E4120" s="8" t="s">
        <v>5524</v>
      </c>
      <c r="F4120" s="8">
        <v>42168302</v>
      </c>
      <c r="G4120" s="5" t="s">
        <v>5526</v>
      </c>
      <c r="H4120" s="5" t="s">
        <v>223</v>
      </c>
      <c r="I4120" s="6" t="s">
        <v>91</v>
      </c>
      <c r="J4120" s="6" t="s">
        <v>91</v>
      </c>
      <c r="K4120" s="6" t="s">
        <v>91</v>
      </c>
      <c r="L4120" s="6" t="s">
        <v>91</v>
      </c>
      <c r="M4120" s="5" t="s">
        <v>92</v>
      </c>
      <c r="N4120" s="6" t="s">
        <v>91</v>
      </c>
      <c r="O4120" s="6" t="s">
        <v>91</v>
      </c>
      <c r="P4120" s="6" t="s">
        <v>91</v>
      </c>
      <c r="Q4120" s="6" t="s">
        <v>91</v>
      </c>
      <c r="R4120" s="5">
        <v>1</v>
      </c>
      <c r="S4120" s="5">
        <v>0</v>
      </c>
      <c r="T4120" s="5" t="s">
        <v>93</v>
      </c>
      <c r="U4120" s="5" t="s">
        <v>105</v>
      </c>
    </row>
    <row r="4121" spans="1:21">
      <c r="A4121" s="6" t="s">
        <v>87</v>
      </c>
      <c r="B4121" s="7">
        <v>1</v>
      </c>
      <c r="C4121" s="5">
        <v>4420</v>
      </c>
      <c r="D4121" s="5">
        <v>42</v>
      </c>
      <c r="E4121" s="8" t="s">
        <v>5524</v>
      </c>
      <c r="F4121" s="8">
        <v>42168303</v>
      </c>
      <c r="G4121" s="5" t="s">
        <v>5527</v>
      </c>
      <c r="H4121" s="5" t="s">
        <v>225</v>
      </c>
      <c r="I4121" s="6" t="s">
        <v>91</v>
      </c>
      <c r="J4121" s="6" t="s">
        <v>91</v>
      </c>
      <c r="K4121" s="6" t="s">
        <v>91</v>
      </c>
      <c r="L4121" s="6" t="s">
        <v>91</v>
      </c>
      <c r="M4121" s="5" t="s">
        <v>92</v>
      </c>
      <c r="N4121" s="6" t="s">
        <v>91</v>
      </c>
      <c r="O4121" s="6" t="s">
        <v>91</v>
      </c>
      <c r="P4121" s="6" t="s">
        <v>91</v>
      </c>
      <c r="Q4121" s="6" t="s">
        <v>91</v>
      </c>
      <c r="R4121" s="5">
        <v>1</v>
      </c>
      <c r="S4121" s="5">
        <v>0</v>
      </c>
      <c r="T4121" s="5" t="s">
        <v>93</v>
      </c>
      <c r="U4121" s="5" t="s">
        <v>105</v>
      </c>
    </row>
    <row r="4122" spans="1:21">
      <c r="A4122" s="6" t="s">
        <v>87</v>
      </c>
      <c r="B4122" s="7">
        <v>1</v>
      </c>
      <c r="C4122" s="5">
        <v>4421</v>
      </c>
      <c r="D4122" s="5">
        <v>42</v>
      </c>
      <c r="E4122" s="8" t="s">
        <v>5524</v>
      </c>
      <c r="F4122" s="8">
        <v>42168304</v>
      </c>
      <c r="G4122" s="5" t="s">
        <v>5528</v>
      </c>
      <c r="H4122" s="5" t="s">
        <v>227</v>
      </c>
      <c r="I4122" s="6" t="s">
        <v>91</v>
      </c>
      <c r="J4122" s="6" t="s">
        <v>91</v>
      </c>
      <c r="K4122" s="6" t="s">
        <v>91</v>
      </c>
      <c r="L4122" s="6" t="s">
        <v>91</v>
      </c>
      <c r="M4122" s="5" t="s">
        <v>92</v>
      </c>
      <c r="N4122" s="6" t="s">
        <v>91</v>
      </c>
      <c r="O4122" s="6" t="s">
        <v>91</v>
      </c>
      <c r="P4122" s="6" t="s">
        <v>91</v>
      </c>
      <c r="Q4122" s="6" t="s">
        <v>91</v>
      </c>
      <c r="R4122" s="5">
        <v>1</v>
      </c>
      <c r="S4122" s="5">
        <v>0</v>
      </c>
      <c r="T4122" s="5" t="s">
        <v>93</v>
      </c>
      <c r="U4122" s="5" t="s">
        <v>105</v>
      </c>
    </row>
    <row r="4123" spans="1:21">
      <c r="A4123" s="6" t="s">
        <v>87</v>
      </c>
      <c r="B4123" s="7">
        <v>1</v>
      </c>
      <c r="C4123" s="5">
        <v>4422</v>
      </c>
      <c r="D4123" s="5">
        <v>42</v>
      </c>
      <c r="E4123" s="8" t="s">
        <v>4981</v>
      </c>
      <c r="F4123" s="8">
        <v>421684</v>
      </c>
      <c r="G4123" s="5" t="s">
        <v>5529</v>
      </c>
      <c r="H4123" s="5" t="s">
        <v>5022</v>
      </c>
      <c r="I4123" s="5">
        <v>10065506391</v>
      </c>
      <c r="J4123" s="6" t="s">
        <v>91</v>
      </c>
      <c r="K4123" s="6" t="s">
        <v>91</v>
      </c>
      <c r="L4123" s="6" t="s">
        <v>91</v>
      </c>
      <c r="M4123" s="5" t="s">
        <v>92</v>
      </c>
      <c r="N4123" s="6" t="s">
        <v>91</v>
      </c>
      <c r="O4123" s="6" t="s">
        <v>91</v>
      </c>
      <c r="P4123" s="6" t="s">
        <v>91</v>
      </c>
      <c r="Q4123" s="6" t="s">
        <v>91</v>
      </c>
      <c r="R4123" s="5">
        <v>1</v>
      </c>
      <c r="S4123" s="5">
        <v>0</v>
      </c>
      <c r="T4123" s="5" t="s">
        <v>93</v>
      </c>
      <c r="U4123" s="5" t="s">
        <v>105</v>
      </c>
    </row>
    <row r="4124" spans="1:21">
      <c r="A4124" s="6" t="s">
        <v>87</v>
      </c>
      <c r="B4124" s="7">
        <v>1</v>
      </c>
      <c r="C4124" s="5">
        <v>4423</v>
      </c>
      <c r="D4124" s="5">
        <v>42</v>
      </c>
      <c r="E4124" s="8" t="s">
        <v>5530</v>
      </c>
      <c r="F4124" s="8">
        <v>42168401</v>
      </c>
      <c r="G4124" s="5" t="s">
        <v>5531</v>
      </c>
      <c r="H4124" s="5" t="s">
        <v>221</v>
      </c>
      <c r="I4124" s="6" t="s">
        <v>91</v>
      </c>
      <c r="J4124" s="6" t="s">
        <v>91</v>
      </c>
      <c r="K4124" s="6" t="s">
        <v>91</v>
      </c>
      <c r="L4124" s="6" t="s">
        <v>91</v>
      </c>
      <c r="M4124" s="5" t="s">
        <v>92</v>
      </c>
      <c r="N4124" s="6" t="s">
        <v>91</v>
      </c>
      <c r="O4124" s="6" t="s">
        <v>91</v>
      </c>
      <c r="P4124" s="6" t="s">
        <v>91</v>
      </c>
      <c r="Q4124" s="6" t="s">
        <v>91</v>
      </c>
      <c r="R4124" s="5">
        <v>1</v>
      </c>
      <c r="S4124" s="5">
        <v>0</v>
      </c>
      <c r="T4124" s="5" t="s">
        <v>93</v>
      </c>
      <c r="U4124" s="5" t="s">
        <v>105</v>
      </c>
    </row>
    <row r="4125" spans="1:21">
      <c r="A4125" s="6" t="s">
        <v>87</v>
      </c>
      <c r="B4125" s="7">
        <v>1</v>
      </c>
      <c r="C4125" s="5">
        <v>4424</v>
      </c>
      <c r="D4125" s="5">
        <v>42</v>
      </c>
      <c r="E4125" s="8" t="s">
        <v>5530</v>
      </c>
      <c r="F4125" s="8">
        <v>42168402</v>
      </c>
      <c r="G4125" s="5" t="s">
        <v>5532</v>
      </c>
      <c r="H4125" s="5" t="s">
        <v>223</v>
      </c>
      <c r="I4125" s="6" t="s">
        <v>91</v>
      </c>
      <c r="J4125" s="6" t="s">
        <v>91</v>
      </c>
      <c r="K4125" s="6" t="s">
        <v>91</v>
      </c>
      <c r="L4125" s="6" t="s">
        <v>91</v>
      </c>
      <c r="M4125" s="5" t="s">
        <v>92</v>
      </c>
      <c r="N4125" s="6" t="s">
        <v>91</v>
      </c>
      <c r="O4125" s="6" t="s">
        <v>91</v>
      </c>
      <c r="P4125" s="6" t="s">
        <v>91</v>
      </c>
      <c r="Q4125" s="6" t="s">
        <v>91</v>
      </c>
      <c r="R4125" s="5">
        <v>1</v>
      </c>
      <c r="S4125" s="5">
        <v>0</v>
      </c>
      <c r="T4125" s="5" t="s">
        <v>93</v>
      </c>
      <c r="U4125" s="5" t="s">
        <v>105</v>
      </c>
    </row>
    <row r="4126" spans="1:21">
      <c r="A4126" s="6" t="s">
        <v>87</v>
      </c>
      <c r="B4126" s="7">
        <v>1</v>
      </c>
      <c r="C4126" s="5">
        <v>4425</v>
      </c>
      <c r="D4126" s="5">
        <v>42</v>
      </c>
      <c r="E4126" s="8" t="s">
        <v>5530</v>
      </c>
      <c r="F4126" s="8">
        <v>42168403</v>
      </c>
      <c r="G4126" s="5" t="s">
        <v>5533</v>
      </c>
      <c r="H4126" s="5" t="s">
        <v>225</v>
      </c>
      <c r="I4126" s="6" t="s">
        <v>91</v>
      </c>
      <c r="J4126" s="6" t="s">
        <v>91</v>
      </c>
      <c r="K4126" s="6" t="s">
        <v>91</v>
      </c>
      <c r="L4126" s="6" t="s">
        <v>91</v>
      </c>
      <c r="M4126" s="5" t="s">
        <v>92</v>
      </c>
      <c r="N4126" s="6" t="s">
        <v>91</v>
      </c>
      <c r="O4126" s="6" t="s">
        <v>91</v>
      </c>
      <c r="P4126" s="6" t="s">
        <v>91</v>
      </c>
      <c r="Q4126" s="6" t="s">
        <v>91</v>
      </c>
      <c r="R4126" s="5">
        <v>1</v>
      </c>
      <c r="S4126" s="5">
        <v>0</v>
      </c>
      <c r="T4126" s="5" t="s">
        <v>93</v>
      </c>
      <c r="U4126" s="5" t="s">
        <v>105</v>
      </c>
    </row>
    <row r="4127" spans="1:21">
      <c r="A4127" s="6" t="s">
        <v>87</v>
      </c>
      <c r="B4127" s="7">
        <v>1</v>
      </c>
      <c r="C4127" s="5">
        <v>4426</v>
      </c>
      <c r="D4127" s="5">
        <v>42</v>
      </c>
      <c r="E4127" s="8" t="s">
        <v>5530</v>
      </c>
      <c r="F4127" s="8">
        <v>42168404</v>
      </c>
      <c r="G4127" s="5" t="s">
        <v>5534</v>
      </c>
      <c r="H4127" s="5" t="s">
        <v>227</v>
      </c>
      <c r="I4127" s="6" t="s">
        <v>91</v>
      </c>
      <c r="J4127" s="6" t="s">
        <v>91</v>
      </c>
      <c r="K4127" s="6" t="s">
        <v>91</v>
      </c>
      <c r="L4127" s="6" t="s">
        <v>91</v>
      </c>
      <c r="M4127" s="5" t="s">
        <v>92</v>
      </c>
      <c r="N4127" s="6" t="s">
        <v>91</v>
      </c>
      <c r="O4127" s="6" t="s">
        <v>91</v>
      </c>
      <c r="P4127" s="6" t="s">
        <v>91</v>
      </c>
      <c r="Q4127" s="6" t="s">
        <v>91</v>
      </c>
      <c r="R4127" s="5">
        <v>1</v>
      </c>
      <c r="S4127" s="5">
        <v>0</v>
      </c>
      <c r="T4127" s="5" t="s">
        <v>93</v>
      </c>
      <c r="U4127" s="5" t="s">
        <v>105</v>
      </c>
    </row>
    <row r="4128" spans="1:21">
      <c r="A4128" s="6" t="s">
        <v>87</v>
      </c>
      <c r="B4128" s="7">
        <v>1</v>
      </c>
      <c r="C4128" s="5">
        <v>4427</v>
      </c>
      <c r="D4128" s="5">
        <v>42</v>
      </c>
      <c r="E4128" s="8" t="s">
        <v>4981</v>
      </c>
      <c r="F4128" s="8">
        <v>421685</v>
      </c>
      <c r="G4128" s="5" t="s">
        <v>5535</v>
      </c>
      <c r="H4128" s="5" t="s">
        <v>5015</v>
      </c>
      <c r="I4128" s="5">
        <v>10065506353</v>
      </c>
      <c r="J4128" s="6" t="s">
        <v>91</v>
      </c>
      <c r="K4128" s="6" t="s">
        <v>91</v>
      </c>
      <c r="L4128" s="6" t="s">
        <v>91</v>
      </c>
      <c r="M4128" s="5" t="s">
        <v>92</v>
      </c>
      <c r="N4128" s="6" t="s">
        <v>91</v>
      </c>
      <c r="O4128" s="6" t="s">
        <v>91</v>
      </c>
      <c r="P4128" s="6" t="s">
        <v>91</v>
      </c>
      <c r="Q4128" s="6" t="s">
        <v>91</v>
      </c>
      <c r="R4128" s="5">
        <v>1</v>
      </c>
      <c r="S4128" s="5">
        <v>0</v>
      </c>
      <c r="T4128" s="5" t="s">
        <v>93</v>
      </c>
      <c r="U4128" s="5" t="s">
        <v>105</v>
      </c>
    </row>
    <row r="4129" spans="1:21">
      <c r="A4129" s="6" t="s">
        <v>87</v>
      </c>
      <c r="B4129" s="7">
        <v>1</v>
      </c>
      <c r="C4129" s="5">
        <v>4428</v>
      </c>
      <c r="D4129" s="5">
        <v>42</v>
      </c>
      <c r="E4129" s="8" t="s">
        <v>5536</v>
      </c>
      <c r="F4129" s="8">
        <v>42168501</v>
      </c>
      <c r="G4129" s="5" t="s">
        <v>5537</v>
      </c>
      <c r="H4129" s="5" t="s">
        <v>221</v>
      </c>
      <c r="I4129" s="6" t="s">
        <v>91</v>
      </c>
      <c r="J4129" s="6" t="s">
        <v>91</v>
      </c>
      <c r="K4129" s="6" t="s">
        <v>91</v>
      </c>
      <c r="L4129" s="6" t="s">
        <v>91</v>
      </c>
      <c r="M4129" s="5" t="s">
        <v>92</v>
      </c>
      <c r="N4129" s="6" t="s">
        <v>91</v>
      </c>
      <c r="O4129" s="6" t="s">
        <v>91</v>
      </c>
      <c r="P4129" s="6" t="s">
        <v>91</v>
      </c>
      <c r="Q4129" s="6" t="s">
        <v>91</v>
      </c>
      <c r="R4129" s="5">
        <v>1</v>
      </c>
      <c r="S4129" s="5">
        <v>0</v>
      </c>
      <c r="T4129" s="5" t="s">
        <v>93</v>
      </c>
      <c r="U4129" s="5" t="s">
        <v>105</v>
      </c>
    </row>
    <row r="4130" spans="1:21">
      <c r="A4130" s="6" t="s">
        <v>87</v>
      </c>
      <c r="B4130" s="7">
        <v>1</v>
      </c>
      <c r="C4130" s="5">
        <v>4429</v>
      </c>
      <c r="D4130" s="5">
        <v>42</v>
      </c>
      <c r="E4130" s="8" t="s">
        <v>5536</v>
      </c>
      <c r="F4130" s="8">
        <v>42168502</v>
      </c>
      <c r="G4130" s="5" t="s">
        <v>5538</v>
      </c>
      <c r="H4130" s="5" t="s">
        <v>223</v>
      </c>
      <c r="I4130" s="6" t="s">
        <v>91</v>
      </c>
      <c r="J4130" s="6" t="s">
        <v>91</v>
      </c>
      <c r="K4130" s="6" t="s">
        <v>91</v>
      </c>
      <c r="L4130" s="6" t="s">
        <v>91</v>
      </c>
      <c r="M4130" s="5" t="s">
        <v>92</v>
      </c>
      <c r="N4130" s="6" t="s">
        <v>91</v>
      </c>
      <c r="O4130" s="6" t="s">
        <v>91</v>
      </c>
      <c r="P4130" s="6" t="s">
        <v>91</v>
      </c>
      <c r="Q4130" s="6" t="s">
        <v>91</v>
      </c>
      <c r="R4130" s="5">
        <v>1</v>
      </c>
      <c r="S4130" s="5">
        <v>0</v>
      </c>
      <c r="T4130" s="5" t="s">
        <v>93</v>
      </c>
      <c r="U4130" s="5" t="s">
        <v>105</v>
      </c>
    </row>
    <row r="4131" spans="1:21">
      <c r="A4131" s="6" t="s">
        <v>87</v>
      </c>
      <c r="B4131" s="7">
        <v>1</v>
      </c>
      <c r="C4131" s="5">
        <v>4430</v>
      </c>
      <c r="D4131" s="5">
        <v>42</v>
      </c>
      <c r="E4131" s="8" t="s">
        <v>5536</v>
      </c>
      <c r="F4131" s="8">
        <v>42168503</v>
      </c>
      <c r="G4131" s="5" t="s">
        <v>5539</v>
      </c>
      <c r="H4131" s="5" t="s">
        <v>225</v>
      </c>
      <c r="I4131" s="6" t="s">
        <v>91</v>
      </c>
      <c r="J4131" s="6" t="s">
        <v>91</v>
      </c>
      <c r="K4131" s="6" t="s">
        <v>91</v>
      </c>
      <c r="L4131" s="6" t="s">
        <v>91</v>
      </c>
      <c r="M4131" s="5" t="s">
        <v>92</v>
      </c>
      <c r="N4131" s="6" t="s">
        <v>91</v>
      </c>
      <c r="O4131" s="6" t="s">
        <v>91</v>
      </c>
      <c r="P4131" s="6" t="s">
        <v>91</v>
      </c>
      <c r="Q4131" s="6" t="s">
        <v>91</v>
      </c>
      <c r="R4131" s="5">
        <v>1</v>
      </c>
      <c r="S4131" s="5">
        <v>0</v>
      </c>
      <c r="T4131" s="5" t="s">
        <v>93</v>
      </c>
      <c r="U4131" s="5" t="s">
        <v>105</v>
      </c>
    </row>
    <row r="4132" spans="1:21">
      <c r="A4132" s="6" t="s">
        <v>87</v>
      </c>
      <c r="B4132" s="7">
        <v>1</v>
      </c>
      <c r="C4132" s="5">
        <v>4431</v>
      </c>
      <c r="D4132" s="5">
        <v>42</v>
      </c>
      <c r="E4132" s="8" t="s">
        <v>5536</v>
      </c>
      <c r="F4132" s="8">
        <v>42168504</v>
      </c>
      <c r="G4132" s="5" t="s">
        <v>5540</v>
      </c>
      <c r="H4132" s="5" t="s">
        <v>227</v>
      </c>
      <c r="I4132" s="6" t="s">
        <v>91</v>
      </c>
      <c r="J4132" s="6" t="s">
        <v>91</v>
      </c>
      <c r="K4132" s="6" t="s">
        <v>91</v>
      </c>
      <c r="L4132" s="6" t="s">
        <v>91</v>
      </c>
      <c r="M4132" s="5" t="s">
        <v>92</v>
      </c>
      <c r="N4132" s="6" t="s">
        <v>91</v>
      </c>
      <c r="O4132" s="6" t="s">
        <v>91</v>
      </c>
      <c r="P4132" s="6" t="s">
        <v>91</v>
      </c>
      <c r="Q4132" s="6" t="s">
        <v>91</v>
      </c>
      <c r="R4132" s="5">
        <v>1</v>
      </c>
      <c r="S4132" s="5">
        <v>0</v>
      </c>
      <c r="T4132" s="5" t="s">
        <v>93</v>
      </c>
      <c r="U4132" s="5" t="s">
        <v>105</v>
      </c>
    </row>
    <row r="4133" spans="1:21">
      <c r="A4133" s="6" t="s">
        <v>87</v>
      </c>
      <c r="B4133" s="7">
        <v>1</v>
      </c>
      <c r="C4133" s="5">
        <v>4432</v>
      </c>
      <c r="D4133" s="5">
        <v>42</v>
      </c>
      <c r="E4133" s="8" t="s">
        <v>4981</v>
      </c>
      <c r="F4133" s="8">
        <v>421686</v>
      </c>
      <c r="G4133" s="5" t="s">
        <v>5541</v>
      </c>
      <c r="H4133" s="5" t="s">
        <v>5147</v>
      </c>
      <c r="I4133" s="5">
        <v>10065502920</v>
      </c>
      <c r="J4133" s="6" t="s">
        <v>91</v>
      </c>
      <c r="K4133" s="6" t="s">
        <v>91</v>
      </c>
      <c r="L4133" s="6" t="s">
        <v>91</v>
      </c>
      <c r="M4133" s="5" t="s">
        <v>92</v>
      </c>
      <c r="N4133" s="6" t="s">
        <v>91</v>
      </c>
      <c r="O4133" s="6" t="s">
        <v>91</v>
      </c>
      <c r="P4133" s="6" t="s">
        <v>91</v>
      </c>
      <c r="Q4133" s="6" t="s">
        <v>91</v>
      </c>
      <c r="R4133" s="5">
        <v>1</v>
      </c>
      <c r="S4133" s="5">
        <v>0</v>
      </c>
      <c r="T4133" s="5" t="s">
        <v>93</v>
      </c>
      <c r="U4133" s="5" t="s">
        <v>105</v>
      </c>
    </row>
    <row r="4134" spans="1:21">
      <c r="A4134" s="6" t="s">
        <v>87</v>
      </c>
      <c r="B4134" s="7">
        <v>1</v>
      </c>
      <c r="C4134" s="5">
        <v>4433</v>
      </c>
      <c r="D4134" s="5">
        <v>42</v>
      </c>
      <c r="E4134" s="8" t="s">
        <v>5542</v>
      </c>
      <c r="F4134" s="8">
        <v>42168601</v>
      </c>
      <c r="G4134" s="5" t="s">
        <v>5543</v>
      </c>
      <c r="H4134" s="5" t="s">
        <v>221</v>
      </c>
      <c r="I4134" s="6" t="s">
        <v>91</v>
      </c>
      <c r="J4134" s="6" t="s">
        <v>91</v>
      </c>
      <c r="K4134" s="6" t="s">
        <v>91</v>
      </c>
      <c r="L4134" s="6" t="s">
        <v>91</v>
      </c>
      <c r="M4134" s="5" t="s">
        <v>92</v>
      </c>
      <c r="N4134" s="6" t="s">
        <v>91</v>
      </c>
      <c r="O4134" s="6" t="s">
        <v>91</v>
      </c>
      <c r="P4134" s="6" t="s">
        <v>91</v>
      </c>
      <c r="Q4134" s="6" t="s">
        <v>91</v>
      </c>
      <c r="R4134" s="5">
        <v>1</v>
      </c>
      <c r="S4134" s="5">
        <v>0</v>
      </c>
      <c r="T4134" s="5" t="s">
        <v>93</v>
      </c>
      <c r="U4134" s="5" t="s">
        <v>105</v>
      </c>
    </row>
    <row r="4135" spans="1:21">
      <c r="A4135" s="6" t="s">
        <v>87</v>
      </c>
      <c r="B4135" s="7">
        <v>1</v>
      </c>
      <c r="C4135" s="5">
        <v>4434</v>
      </c>
      <c r="D4135" s="5">
        <v>42</v>
      </c>
      <c r="E4135" s="8" t="s">
        <v>5542</v>
      </c>
      <c r="F4135" s="8">
        <v>42168602</v>
      </c>
      <c r="G4135" s="5" t="s">
        <v>5544</v>
      </c>
      <c r="H4135" s="5" t="s">
        <v>223</v>
      </c>
      <c r="I4135" s="6" t="s">
        <v>91</v>
      </c>
      <c r="J4135" s="6" t="s">
        <v>91</v>
      </c>
      <c r="K4135" s="6" t="s">
        <v>91</v>
      </c>
      <c r="L4135" s="6" t="s">
        <v>91</v>
      </c>
      <c r="M4135" s="5" t="s">
        <v>92</v>
      </c>
      <c r="N4135" s="6" t="s">
        <v>91</v>
      </c>
      <c r="O4135" s="6" t="s">
        <v>91</v>
      </c>
      <c r="P4135" s="6" t="s">
        <v>91</v>
      </c>
      <c r="Q4135" s="6" t="s">
        <v>91</v>
      </c>
      <c r="R4135" s="5">
        <v>1</v>
      </c>
      <c r="S4135" s="5">
        <v>0</v>
      </c>
      <c r="T4135" s="5" t="s">
        <v>93</v>
      </c>
      <c r="U4135" s="5" t="s">
        <v>105</v>
      </c>
    </row>
    <row r="4136" spans="1:21">
      <c r="A4136" s="6" t="s">
        <v>87</v>
      </c>
      <c r="B4136" s="7">
        <v>1</v>
      </c>
      <c r="C4136" s="5">
        <v>4435</v>
      </c>
      <c r="D4136" s="5">
        <v>42</v>
      </c>
      <c r="E4136" s="8" t="s">
        <v>5542</v>
      </c>
      <c r="F4136" s="8">
        <v>42168603</v>
      </c>
      <c r="G4136" s="5" t="s">
        <v>5545</v>
      </c>
      <c r="H4136" s="5" t="s">
        <v>225</v>
      </c>
      <c r="I4136" s="6" t="s">
        <v>91</v>
      </c>
      <c r="J4136" s="6" t="s">
        <v>91</v>
      </c>
      <c r="K4136" s="6" t="s">
        <v>91</v>
      </c>
      <c r="L4136" s="6" t="s">
        <v>91</v>
      </c>
      <c r="M4136" s="5" t="s">
        <v>92</v>
      </c>
      <c r="N4136" s="6" t="s">
        <v>91</v>
      </c>
      <c r="O4136" s="6" t="s">
        <v>91</v>
      </c>
      <c r="P4136" s="6" t="s">
        <v>91</v>
      </c>
      <c r="Q4136" s="6" t="s">
        <v>91</v>
      </c>
      <c r="R4136" s="5">
        <v>1</v>
      </c>
      <c r="S4136" s="5">
        <v>0</v>
      </c>
      <c r="T4136" s="5" t="s">
        <v>93</v>
      </c>
      <c r="U4136" s="5" t="s">
        <v>105</v>
      </c>
    </row>
    <row r="4137" spans="1:21">
      <c r="A4137" s="6" t="s">
        <v>87</v>
      </c>
      <c r="B4137" s="7">
        <v>1</v>
      </c>
      <c r="C4137" s="5">
        <v>4436</v>
      </c>
      <c r="D4137" s="5">
        <v>42</v>
      </c>
      <c r="E4137" s="8" t="s">
        <v>5542</v>
      </c>
      <c r="F4137" s="8">
        <v>42168604</v>
      </c>
      <c r="G4137" s="5" t="s">
        <v>5546</v>
      </c>
      <c r="H4137" s="5" t="s">
        <v>227</v>
      </c>
      <c r="I4137" s="6" t="s">
        <v>91</v>
      </c>
      <c r="J4137" s="6" t="s">
        <v>91</v>
      </c>
      <c r="K4137" s="6" t="s">
        <v>91</v>
      </c>
      <c r="L4137" s="6" t="s">
        <v>91</v>
      </c>
      <c r="M4137" s="5" t="s">
        <v>92</v>
      </c>
      <c r="N4137" s="6" t="s">
        <v>91</v>
      </c>
      <c r="O4137" s="6" t="s">
        <v>91</v>
      </c>
      <c r="P4137" s="6" t="s">
        <v>91</v>
      </c>
      <c r="Q4137" s="6" t="s">
        <v>91</v>
      </c>
      <c r="R4137" s="5">
        <v>1</v>
      </c>
      <c r="S4137" s="5">
        <v>0</v>
      </c>
      <c r="T4137" s="5" t="s">
        <v>93</v>
      </c>
      <c r="U4137" s="5" t="s">
        <v>105</v>
      </c>
    </row>
    <row r="4138" spans="1:21">
      <c r="A4138" s="6" t="s">
        <v>87</v>
      </c>
      <c r="B4138" s="7">
        <v>1</v>
      </c>
      <c r="C4138" s="5">
        <v>4437</v>
      </c>
      <c r="D4138" s="5">
        <v>42</v>
      </c>
      <c r="E4138" s="8" t="s">
        <v>4981</v>
      </c>
      <c r="F4138" s="8">
        <v>421687</v>
      </c>
      <c r="G4138" s="5" t="s">
        <v>5547</v>
      </c>
      <c r="H4138" s="5" t="s">
        <v>5119</v>
      </c>
      <c r="I4138" s="5">
        <v>10065505859</v>
      </c>
      <c r="J4138" s="6" t="s">
        <v>91</v>
      </c>
      <c r="K4138" s="6" t="s">
        <v>91</v>
      </c>
      <c r="L4138" s="6" t="s">
        <v>91</v>
      </c>
      <c r="M4138" s="5" t="s">
        <v>92</v>
      </c>
      <c r="N4138" s="6" t="s">
        <v>91</v>
      </c>
      <c r="O4138" s="6" t="s">
        <v>91</v>
      </c>
      <c r="P4138" s="6" t="s">
        <v>91</v>
      </c>
      <c r="Q4138" s="6" t="s">
        <v>91</v>
      </c>
      <c r="R4138" s="5">
        <v>1</v>
      </c>
      <c r="S4138" s="5">
        <v>0</v>
      </c>
      <c r="T4138" s="5" t="s">
        <v>93</v>
      </c>
      <c r="U4138" s="5" t="s">
        <v>105</v>
      </c>
    </row>
    <row r="4139" spans="1:21">
      <c r="A4139" s="6" t="s">
        <v>87</v>
      </c>
      <c r="B4139" s="7">
        <v>1</v>
      </c>
      <c r="C4139" s="5">
        <v>4438</v>
      </c>
      <c r="D4139" s="5">
        <v>42</v>
      </c>
      <c r="E4139" s="8" t="s">
        <v>5548</v>
      </c>
      <c r="F4139" s="8">
        <v>42168701</v>
      </c>
      <c r="G4139" s="5" t="s">
        <v>5549</v>
      </c>
      <c r="H4139" s="5" t="s">
        <v>221</v>
      </c>
      <c r="I4139" s="6" t="s">
        <v>91</v>
      </c>
      <c r="J4139" s="6" t="s">
        <v>91</v>
      </c>
      <c r="K4139" s="6" t="s">
        <v>91</v>
      </c>
      <c r="L4139" s="6" t="s">
        <v>91</v>
      </c>
      <c r="M4139" s="5" t="s">
        <v>92</v>
      </c>
      <c r="N4139" s="6" t="s">
        <v>91</v>
      </c>
      <c r="O4139" s="6" t="s">
        <v>91</v>
      </c>
      <c r="P4139" s="6" t="s">
        <v>91</v>
      </c>
      <c r="Q4139" s="6" t="s">
        <v>91</v>
      </c>
      <c r="R4139" s="5">
        <v>1</v>
      </c>
      <c r="S4139" s="5">
        <v>0</v>
      </c>
      <c r="T4139" s="5" t="s">
        <v>93</v>
      </c>
      <c r="U4139" s="5" t="s">
        <v>105</v>
      </c>
    </row>
    <row r="4140" spans="1:21">
      <c r="A4140" s="6" t="s">
        <v>87</v>
      </c>
      <c r="B4140" s="7">
        <v>1</v>
      </c>
      <c r="C4140" s="5">
        <v>4439</v>
      </c>
      <c r="D4140" s="5">
        <v>42</v>
      </c>
      <c r="E4140" s="8" t="s">
        <v>5548</v>
      </c>
      <c r="F4140" s="8">
        <v>42168702</v>
      </c>
      <c r="G4140" s="5" t="s">
        <v>5550</v>
      </c>
      <c r="H4140" s="5" t="s">
        <v>223</v>
      </c>
      <c r="I4140" s="6" t="s">
        <v>91</v>
      </c>
      <c r="J4140" s="6" t="s">
        <v>91</v>
      </c>
      <c r="K4140" s="6" t="s">
        <v>91</v>
      </c>
      <c r="L4140" s="6" t="s">
        <v>91</v>
      </c>
      <c r="M4140" s="5" t="s">
        <v>92</v>
      </c>
      <c r="N4140" s="6" t="s">
        <v>91</v>
      </c>
      <c r="O4140" s="6" t="s">
        <v>91</v>
      </c>
      <c r="P4140" s="6" t="s">
        <v>91</v>
      </c>
      <c r="Q4140" s="6" t="s">
        <v>91</v>
      </c>
      <c r="R4140" s="5">
        <v>1</v>
      </c>
      <c r="S4140" s="5">
        <v>0</v>
      </c>
      <c r="T4140" s="5" t="s">
        <v>93</v>
      </c>
      <c r="U4140" s="5" t="s">
        <v>105</v>
      </c>
    </row>
    <row r="4141" spans="1:21">
      <c r="A4141" s="6" t="s">
        <v>87</v>
      </c>
      <c r="B4141" s="7">
        <v>1</v>
      </c>
      <c r="C4141" s="5">
        <v>4440</v>
      </c>
      <c r="D4141" s="5">
        <v>42</v>
      </c>
      <c r="E4141" s="8" t="s">
        <v>5548</v>
      </c>
      <c r="F4141" s="8">
        <v>42168703</v>
      </c>
      <c r="G4141" s="5" t="s">
        <v>5551</v>
      </c>
      <c r="H4141" s="5" t="s">
        <v>225</v>
      </c>
      <c r="I4141" s="6" t="s">
        <v>91</v>
      </c>
      <c r="J4141" s="6" t="s">
        <v>91</v>
      </c>
      <c r="K4141" s="6" t="s">
        <v>91</v>
      </c>
      <c r="L4141" s="6" t="s">
        <v>91</v>
      </c>
      <c r="M4141" s="5" t="s">
        <v>92</v>
      </c>
      <c r="N4141" s="6" t="s">
        <v>91</v>
      </c>
      <c r="O4141" s="6" t="s">
        <v>91</v>
      </c>
      <c r="P4141" s="6" t="s">
        <v>91</v>
      </c>
      <c r="Q4141" s="6" t="s">
        <v>91</v>
      </c>
      <c r="R4141" s="5">
        <v>1</v>
      </c>
      <c r="S4141" s="5">
        <v>0</v>
      </c>
      <c r="T4141" s="5" t="s">
        <v>93</v>
      </c>
      <c r="U4141" s="5" t="s">
        <v>105</v>
      </c>
    </row>
    <row r="4142" spans="1:21">
      <c r="A4142" s="6" t="s">
        <v>87</v>
      </c>
      <c r="B4142" s="7">
        <v>1</v>
      </c>
      <c r="C4142" s="5">
        <v>4441</v>
      </c>
      <c r="D4142" s="5">
        <v>42</v>
      </c>
      <c r="E4142" s="8" t="s">
        <v>5548</v>
      </c>
      <c r="F4142" s="8">
        <v>42168704</v>
      </c>
      <c r="G4142" s="5" t="s">
        <v>5552</v>
      </c>
      <c r="H4142" s="5" t="s">
        <v>227</v>
      </c>
      <c r="I4142" s="6" t="s">
        <v>91</v>
      </c>
      <c r="J4142" s="6" t="s">
        <v>91</v>
      </c>
      <c r="K4142" s="6" t="s">
        <v>91</v>
      </c>
      <c r="L4142" s="6" t="s">
        <v>91</v>
      </c>
      <c r="M4142" s="5" t="s">
        <v>92</v>
      </c>
      <c r="N4142" s="6" t="s">
        <v>91</v>
      </c>
      <c r="O4142" s="6" t="s">
        <v>91</v>
      </c>
      <c r="P4142" s="6" t="s">
        <v>91</v>
      </c>
      <c r="Q4142" s="6" t="s">
        <v>91</v>
      </c>
      <c r="R4142" s="5">
        <v>1</v>
      </c>
      <c r="S4142" s="5">
        <v>0</v>
      </c>
      <c r="T4142" s="5" t="s">
        <v>93</v>
      </c>
      <c r="U4142" s="5" t="s">
        <v>105</v>
      </c>
    </row>
    <row r="4143" spans="1:21">
      <c r="A4143" s="6" t="s">
        <v>87</v>
      </c>
      <c r="B4143" s="7">
        <v>1</v>
      </c>
      <c r="C4143" s="5">
        <v>4442</v>
      </c>
      <c r="D4143" s="5">
        <v>42</v>
      </c>
      <c r="E4143" s="8" t="s">
        <v>4981</v>
      </c>
      <c r="F4143" s="8">
        <v>421688</v>
      </c>
      <c r="G4143" s="5" t="s">
        <v>5553</v>
      </c>
      <c r="H4143" s="5" t="s">
        <v>5091</v>
      </c>
      <c r="I4143" s="6" t="s">
        <v>91</v>
      </c>
      <c r="J4143" s="6" t="s">
        <v>91</v>
      </c>
      <c r="K4143" s="6" t="s">
        <v>91</v>
      </c>
      <c r="L4143" s="6" t="s">
        <v>91</v>
      </c>
      <c r="M4143" s="5" t="s">
        <v>92</v>
      </c>
      <c r="N4143" s="6" t="s">
        <v>91</v>
      </c>
      <c r="O4143" s="6" t="s">
        <v>91</v>
      </c>
      <c r="P4143" s="6" t="s">
        <v>91</v>
      </c>
      <c r="Q4143" s="6" t="s">
        <v>91</v>
      </c>
      <c r="R4143" s="5">
        <v>1</v>
      </c>
      <c r="S4143" s="5">
        <v>0</v>
      </c>
      <c r="T4143" s="5" t="s">
        <v>93</v>
      </c>
      <c r="U4143" s="5" t="s">
        <v>105</v>
      </c>
    </row>
    <row r="4144" spans="1:21">
      <c r="A4144" s="6" t="s">
        <v>87</v>
      </c>
      <c r="B4144" s="7">
        <v>1</v>
      </c>
      <c r="C4144" s="5">
        <v>4443</v>
      </c>
      <c r="D4144" s="5">
        <v>42</v>
      </c>
      <c r="E4144" s="8" t="s">
        <v>5554</v>
      </c>
      <c r="F4144" s="8">
        <v>42168801</v>
      </c>
      <c r="G4144" s="5" t="s">
        <v>5555</v>
      </c>
      <c r="H4144" s="5" t="s">
        <v>221</v>
      </c>
      <c r="I4144" s="6" t="s">
        <v>91</v>
      </c>
      <c r="J4144" s="6" t="s">
        <v>91</v>
      </c>
      <c r="K4144" s="6" t="s">
        <v>91</v>
      </c>
      <c r="L4144" s="6" t="s">
        <v>91</v>
      </c>
      <c r="M4144" s="5" t="s">
        <v>92</v>
      </c>
      <c r="N4144" s="6" t="s">
        <v>91</v>
      </c>
      <c r="O4144" s="6" t="s">
        <v>91</v>
      </c>
      <c r="P4144" s="6" t="s">
        <v>91</v>
      </c>
      <c r="Q4144" s="6" t="s">
        <v>91</v>
      </c>
      <c r="R4144" s="5">
        <v>1</v>
      </c>
      <c r="S4144" s="5">
        <v>0</v>
      </c>
      <c r="T4144" s="5" t="s">
        <v>93</v>
      </c>
      <c r="U4144" s="5" t="s">
        <v>105</v>
      </c>
    </row>
    <row r="4145" spans="1:21">
      <c r="A4145" s="6" t="s">
        <v>87</v>
      </c>
      <c r="B4145" s="7">
        <v>1</v>
      </c>
      <c r="C4145" s="5">
        <v>4444</v>
      </c>
      <c r="D4145" s="5">
        <v>42</v>
      </c>
      <c r="E4145" s="8" t="s">
        <v>5554</v>
      </c>
      <c r="F4145" s="8">
        <v>42168802</v>
      </c>
      <c r="G4145" s="5" t="s">
        <v>5556</v>
      </c>
      <c r="H4145" s="5" t="s">
        <v>223</v>
      </c>
      <c r="I4145" s="6" t="s">
        <v>91</v>
      </c>
      <c r="J4145" s="6" t="s">
        <v>91</v>
      </c>
      <c r="K4145" s="6" t="s">
        <v>91</v>
      </c>
      <c r="L4145" s="6" t="s">
        <v>91</v>
      </c>
      <c r="M4145" s="5" t="s">
        <v>92</v>
      </c>
      <c r="N4145" s="6" t="s">
        <v>91</v>
      </c>
      <c r="O4145" s="6" t="s">
        <v>91</v>
      </c>
      <c r="P4145" s="6" t="s">
        <v>91</v>
      </c>
      <c r="Q4145" s="6" t="s">
        <v>91</v>
      </c>
      <c r="R4145" s="5">
        <v>1</v>
      </c>
      <c r="S4145" s="5">
        <v>0</v>
      </c>
      <c r="T4145" s="5" t="s">
        <v>93</v>
      </c>
      <c r="U4145" s="5" t="s">
        <v>105</v>
      </c>
    </row>
    <row r="4146" spans="1:21">
      <c r="A4146" s="6" t="s">
        <v>87</v>
      </c>
      <c r="B4146" s="7">
        <v>1</v>
      </c>
      <c r="C4146" s="5">
        <v>4445</v>
      </c>
      <c r="D4146" s="5">
        <v>42</v>
      </c>
      <c r="E4146" s="8" t="s">
        <v>5554</v>
      </c>
      <c r="F4146" s="8">
        <v>42168803</v>
      </c>
      <c r="G4146" s="5" t="s">
        <v>5557</v>
      </c>
      <c r="H4146" s="5" t="s">
        <v>225</v>
      </c>
      <c r="I4146" s="6" t="s">
        <v>91</v>
      </c>
      <c r="J4146" s="6" t="s">
        <v>91</v>
      </c>
      <c r="K4146" s="6" t="s">
        <v>91</v>
      </c>
      <c r="L4146" s="6" t="s">
        <v>91</v>
      </c>
      <c r="M4146" s="5" t="s">
        <v>92</v>
      </c>
      <c r="N4146" s="6" t="s">
        <v>91</v>
      </c>
      <c r="O4146" s="6" t="s">
        <v>91</v>
      </c>
      <c r="P4146" s="6" t="s">
        <v>91</v>
      </c>
      <c r="Q4146" s="6" t="s">
        <v>91</v>
      </c>
      <c r="R4146" s="5">
        <v>1</v>
      </c>
      <c r="S4146" s="5">
        <v>0</v>
      </c>
      <c r="T4146" s="5" t="s">
        <v>93</v>
      </c>
      <c r="U4146" s="5" t="s">
        <v>105</v>
      </c>
    </row>
    <row r="4147" spans="1:21">
      <c r="A4147" s="6" t="s">
        <v>87</v>
      </c>
      <c r="B4147" s="7">
        <v>1</v>
      </c>
      <c r="C4147" s="5">
        <v>4446</v>
      </c>
      <c r="D4147" s="5">
        <v>42</v>
      </c>
      <c r="E4147" s="8" t="s">
        <v>5554</v>
      </c>
      <c r="F4147" s="8">
        <v>42168804</v>
      </c>
      <c r="G4147" s="5" t="s">
        <v>5558</v>
      </c>
      <c r="H4147" s="5" t="s">
        <v>227</v>
      </c>
      <c r="I4147" s="6" t="s">
        <v>91</v>
      </c>
      <c r="J4147" s="6" t="s">
        <v>91</v>
      </c>
      <c r="K4147" s="6" t="s">
        <v>91</v>
      </c>
      <c r="L4147" s="6" t="s">
        <v>91</v>
      </c>
      <c r="M4147" s="5" t="s">
        <v>92</v>
      </c>
      <c r="N4147" s="6" t="s">
        <v>91</v>
      </c>
      <c r="O4147" s="6" t="s">
        <v>91</v>
      </c>
      <c r="P4147" s="6" t="s">
        <v>91</v>
      </c>
      <c r="Q4147" s="6" t="s">
        <v>91</v>
      </c>
      <c r="R4147" s="5">
        <v>1</v>
      </c>
      <c r="S4147" s="5">
        <v>0</v>
      </c>
      <c r="T4147" s="5" t="s">
        <v>93</v>
      </c>
      <c r="U4147" s="5" t="s">
        <v>105</v>
      </c>
    </row>
    <row r="4148" spans="1:21">
      <c r="A4148" s="6" t="s">
        <v>87</v>
      </c>
      <c r="B4148" s="7">
        <v>1</v>
      </c>
      <c r="C4148" s="5">
        <v>4447</v>
      </c>
      <c r="D4148" s="5">
        <v>42</v>
      </c>
      <c r="E4148" s="8" t="s">
        <v>4981</v>
      </c>
      <c r="F4148" s="8">
        <v>421689</v>
      </c>
      <c r="G4148" s="5" t="s">
        <v>5559</v>
      </c>
      <c r="H4148" s="5" t="s">
        <v>5140</v>
      </c>
      <c r="I4148" s="5">
        <v>10065506392</v>
      </c>
      <c r="J4148" s="6" t="s">
        <v>91</v>
      </c>
      <c r="K4148" s="6" t="s">
        <v>91</v>
      </c>
      <c r="L4148" s="6" t="s">
        <v>91</v>
      </c>
      <c r="M4148" s="5" t="s">
        <v>92</v>
      </c>
      <c r="N4148" s="6" t="s">
        <v>91</v>
      </c>
      <c r="O4148" s="6" t="s">
        <v>91</v>
      </c>
      <c r="P4148" s="6" t="s">
        <v>91</v>
      </c>
      <c r="Q4148" s="6" t="s">
        <v>91</v>
      </c>
      <c r="R4148" s="5">
        <v>1</v>
      </c>
      <c r="S4148" s="5">
        <v>0</v>
      </c>
      <c r="T4148" s="5" t="s">
        <v>93</v>
      </c>
      <c r="U4148" s="5" t="s">
        <v>105</v>
      </c>
    </row>
    <row r="4149" spans="1:21">
      <c r="A4149" s="6" t="s">
        <v>87</v>
      </c>
      <c r="B4149" s="7">
        <v>1</v>
      </c>
      <c r="C4149" s="5">
        <v>4448</v>
      </c>
      <c r="D4149" s="5">
        <v>42</v>
      </c>
      <c r="E4149" s="8" t="s">
        <v>5560</v>
      </c>
      <c r="F4149" s="8">
        <v>42168901</v>
      </c>
      <c r="G4149" s="5" t="s">
        <v>5561</v>
      </c>
      <c r="H4149" s="5" t="s">
        <v>221</v>
      </c>
      <c r="I4149" s="6" t="s">
        <v>91</v>
      </c>
      <c r="J4149" s="6" t="s">
        <v>91</v>
      </c>
      <c r="K4149" s="6" t="s">
        <v>91</v>
      </c>
      <c r="L4149" s="6" t="s">
        <v>91</v>
      </c>
      <c r="M4149" s="5" t="s">
        <v>92</v>
      </c>
      <c r="N4149" s="6" t="s">
        <v>91</v>
      </c>
      <c r="O4149" s="6" t="s">
        <v>91</v>
      </c>
      <c r="P4149" s="6" t="s">
        <v>91</v>
      </c>
      <c r="Q4149" s="6" t="s">
        <v>91</v>
      </c>
      <c r="R4149" s="5">
        <v>1</v>
      </c>
      <c r="S4149" s="5">
        <v>0</v>
      </c>
      <c r="T4149" s="5" t="s">
        <v>93</v>
      </c>
      <c r="U4149" s="5" t="s">
        <v>105</v>
      </c>
    </row>
    <row r="4150" spans="1:21">
      <c r="A4150" s="6" t="s">
        <v>87</v>
      </c>
      <c r="B4150" s="7">
        <v>1</v>
      </c>
      <c r="C4150" s="5">
        <v>4449</v>
      </c>
      <c r="D4150" s="5">
        <v>42</v>
      </c>
      <c r="E4150" s="8" t="s">
        <v>5560</v>
      </c>
      <c r="F4150" s="8">
        <v>42168902</v>
      </c>
      <c r="G4150" s="5" t="s">
        <v>5562</v>
      </c>
      <c r="H4150" s="5" t="s">
        <v>223</v>
      </c>
      <c r="I4150" s="6" t="s">
        <v>91</v>
      </c>
      <c r="J4150" s="6" t="s">
        <v>91</v>
      </c>
      <c r="K4150" s="6" t="s">
        <v>91</v>
      </c>
      <c r="L4150" s="6" t="s">
        <v>91</v>
      </c>
      <c r="M4150" s="5" t="s">
        <v>92</v>
      </c>
      <c r="N4150" s="6" t="s">
        <v>91</v>
      </c>
      <c r="O4150" s="6" t="s">
        <v>91</v>
      </c>
      <c r="P4150" s="6" t="s">
        <v>91</v>
      </c>
      <c r="Q4150" s="6" t="s">
        <v>91</v>
      </c>
      <c r="R4150" s="5">
        <v>1</v>
      </c>
      <c r="S4150" s="5">
        <v>0</v>
      </c>
      <c r="T4150" s="5" t="s">
        <v>93</v>
      </c>
      <c r="U4150" s="5" t="s">
        <v>105</v>
      </c>
    </row>
    <row r="4151" spans="1:21">
      <c r="A4151" s="6" t="s">
        <v>87</v>
      </c>
      <c r="B4151" s="7">
        <v>1</v>
      </c>
      <c r="C4151" s="5">
        <v>4450</v>
      </c>
      <c r="D4151" s="5">
        <v>42</v>
      </c>
      <c r="E4151" s="8" t="s">
        <v>5560</v>
      </c>
      <c r="F4151" s="8">
        <v>42168903</v>
      </c>
      <c r="G4151" s="5" t="s">
        <v>5563</v>
      </c>
      <c r="H4151" s="5" t="s">
        <v>225</v>
      </c>
      <c r="I4151" s="6" t="s">
        <v>91</v>
      </c>
      <c r="J4151" s="6" t="s">
        <v>91</v>
      </c>
      <c r="K4151" s="6" t="s">
        <v>91</v>
      </c>
      <c r="L4151" s="6" t="s">
        <v>91</v>
      </c>
      <c r="M4151" s="5" t="s">
        <v>92</v>
      </c>
      <c r="N4151" s="6" t="s">
        <v>91</v>
      </c>
      <c r="O4151" s="6" t="s">
        <v>91</v>
      </c>
      <c r="P4151" s="6" t="s">
        <v>91</v>
      </c>
      <c r="Q4151" s="6" t="s">
        <v>91</v>
      </c>
      <c r="R4151" s="5">
        <v>1</v>
      </c>
      <c r="S4151" s="5">
        <v>0</v>
      </c>
      <c r="T4151" s="5" t="s">
        <v>93</v>
      </c>
      <c r="U4151" s="5" t="s">
        <v>105</v>
      </c>
    </row>
    <row r="4152" spans="1:21">
      <c r="A4152" s="6" t="s">
        <v>87</v>
      </c>
      <c r="B4152" s="7">
        <v>1</v>
      </c>
      <c r="C4152" s="5">
        <v>4451</v>
      </c>
      <c r="D4152" s="5">
        <v>42</v>
      </c>
      <c r="E4152" s="8" t="s">
        <v>5560</v>
      </c>
      <c r="F4152" s="8">
        <v>42168904</v>
      </c>
      <c r="G4152" s="5" t="s">
        <v>5564</v>
      </c>
      <c r="H4152" s="5" t="s">
        <v>227</v>
      </c>
      <c r="I4152" s="6" t="s">
        <v>91</v>
      </c>
      <c r="J4152" s="6" t="s">
        <v>91</v>
      </c>
      <c r="K4152" s="6" t="s">
        <v>91</v>
      </c>
      <c r="L4152" s="6" t="s">
        <v>91</v>
      </c>
      <c r="M4152" s="5" t="s">
        <v>92</v>
      </c>
      <c r="N4152" s="6" t="s">
        <v>91</v>
      </c>
      <c r="O4152" s="6" t="s">
        <v>91</v>
      </c>
      <c r="P4152" s="6" t="s">
        <v>91</v>
      </c>
      <c r="Q4152" s="6" t="s">
        <v>91</v>
      </c>
      <c r="R4152" s="5">
        <v>1</v>
      </c>
      <c r="S4152" s="5">
        <v>0</v>
      </c>
      <c r="T4152" s="5" t="s">
        <v>93</v>
      </c>
      <c r="U4152" s="5" t="s">
        <v>105</v>
      </c>
    </row>
    <row r="4153" spans="1:21">
      <c r="A4153" s="6" t="s">
        <v>87</v>
      </c>
      <c r="B4153" s="7">
        <v>1</v>
      </c>
      <c r="C4153" s="5">
        <v>4452</v>
      </c>
      <c r="D4153" s="5">
        <v>42</v>
      </c>
      <c r="E4153" s="8" t="s">
        <v>4981</v>
      </c>
      <c r="F4153" s="8">
        <v>421690</v>
      </c>
      <c r="G4153" s="5" t="s">
        <v>5565</v>
      </c>
      <c r="H4153" s="5" t="s">
        <v>5049</v>
      </c>
      <c r="I4153" s="5">
        <v>10065501666</v>
      </c>
      <c r="J4153" s="6" t="s">
        <v>91</v>
      </c>
      <c r="K4153" s="6" t="s">
        <v>91</v>
      </c>
      <c r="L4153" s="6" t="s">
        <v>91</v>
      </c>
      <c r="M4153" s="5" t="s">
        <v>92</v>
      </c>
      <c r="N4153" s="6" t="s">
        <v>91</v>
      </c>
      <c r="O4153" s="6" t="s">
        <v>91</v>
      </c>
      <c r="P4153" s="6" t="s">
        <v>91</v>
      </c>
      <c r="Q4153" s="6" t="s">
        <v>91</v>
      </c>
      <c r="R4153" s="5">
        <v>1</v>
      </c>
      <c r="S4153" s="5">
        <v>0</v>
      </c>
      <c r="T4153" s="5" t="s">
        <v>93</v>
      </c>
      <c r="U4153" s="5" t="s">
        <v>105</v>
      </c>
    </row>
    <row r="4154" spans="1:21">
      <c r="A4154" s="6" t="s">
        <v>87</v>
      </c>
      <c r="B4154" s="7">
        <v>1</v>
      </c>
      <c r="C4154" s="5">
        <v>4453</v>
      </c>
      <c r="D4154" s="5">
        <v>42</v>
      </c>
      <c r="E4154" s="8" t="s">
        <v>5566</v>
      </c>
      <c r="F4154" s="8">
        <v>42169001</v>
      </c>
      <c r="G4154" s="5" t="s">
        <v>5567</v>
      </c>
      <c r="H4154" s="5" t="s">
        <v>221</v>
      </c>
      <c r="I4154" s="6" t="s">
        <v>91</v>
      </c>
      <c r="J4154" s="6" t="s">
        <v>91</v>
      </c>
      <c r="K4154" s="6" t="s">
        <v>91</v>
      </c>
      <c r="L4154" s="6" t="s">
        <v>91</v>
      </c>
      <c r="M4154" s="5" t="s">
        <v>92</v>
      </c>
      <c r="N4154" s="6" t="s">
        <v>91</v>
      </c>
      <c r="O4154" s="6" t="s">
        <v>91</v>
      </c>
      <c r="P4154" s="6" t="s">
        <v>91</v>
      </c>
      <c r="Q4154" s="6" t="s">
        <v>91</v>
      </c>
      <c r="R4154" s="5">
        <v>1</v>
      </c>
      <c r="S4154" s="5">
        <v>0</v>
      </c>
      <c r="T4154" s="5" t="s">
        <v>93</v>
      </c>
      <c r="U4154" s="5" t="s">
        <v>105</v>
      </c>
    </row>
    <row r="4155" spans="1:21">
      <c r="A4155" s="6" t="s">
        <v>87</v>
      </c>
      <c r="B4155" s="7">
        <v>1</v>
      </c>
      <c r="C4155" s="5">
        <v>4454</v>
      </c>
      <c r="D4155" s="5">
        <v>42</v>
      </c>
      <c r="E4155" s="8" t="s">
        <v>5566</v>
      </c>
      <c r="F4155" s="8">
        <v>42169002</v>
      </c>
      <c r="G4155" s="5" t="s">
        <v>5568</v>
      </c>
      <c r="H4155" s="5" t="s">
        <v>223</v>
      </c>
      <c r="I4155" s="6" t="s">
        <v>91</v>
      </c>
      <c r="J4155" s="6" t="s">
        <v>91</v>
      </c>
      <c r="K4155" s="6" t="s">
        <v>91</v>
      </c>
      <c r="L4155" s="6" t="s">
        <v>91</v>
      </c>
      <c r="M4155" s="5" t="s">
        <v>92</v>
      </c>
      <c r="N4155" s="6" t="s">
        <v>91</v>
      </c>
      <c r="O4155" s="6" t="s">
        <v>91</v>
      </c>
      <c r="P4155" s="6" t="s">
        <v>91</v>
      </c>
      <c r="Q4155" s="6" t="s">
        <v>91</v>
      </c>
      <c r="R4155" s="5">
        <v>1</v>
      </c>
      <c r="S4155" s="5">
        <v>0</v>
      </c>
      <c r="T4155" s="5" t="s">
        <v>93</v>
      </c>
      <c r="U4155" s="5" t="s">
        <v>105</v>
      </c>
    </row>
    <row r="4156" spans="1:21">
      <c r="A4156" s="6" t="s">
        <v>87</v>
      </c>
      <c r="B4156" s="7">
        <v>1</v>
      </c>
      <c r="C4156" s="5">
        <v>4455</v>
      </c>
      <c r="D4156" s="5">
        <v>42</v>
      </c>
      <c r="E4156" s="8" t="s">
        <v>5566</v>
      </c>
      <c r="F4156" s="8">
        <v>42169003</v>
      </c>
      <c r="G4156" s="5" t="s">
        <v>5569</v>
      </c>
      <c r="H4156" s="5" t="s">
        <v>225</v>
      </c>
      <c r="I4156" s="6" t="s">
        <v>91</v>
      </c>
      <c r="J4156" s="6" t="s">
        <v>91</v>
      </c>
      <c r="K4156" s="6" t="s">
        <v>91</v>
      </c>
      <c r="L4156" s="6" t="s">
        <v>91</v>
      </c>
      <c r="M4156" s="5" t="s">
        <v>92</v>
      </c>
      <c r="N4156" s="6" t="s">
        <v>91</v>
      </c>
      <c r="O4156" s="6" t="s">
        <v>91</v>
      </c>
      <c r="P4156" s="6" t="s">
        <v>91</v>
      </c>
      <c r="Q4156" s="6" t="s">
        <v>91</v>
      </c>
      <c r="R4156" s="5">
        <v>1</v>
      </c>
      <c r="S4156" s="5">
        <v>0</v>
      </c>
      <c r="T4156" s="5" t="s">
        <v>93</v>
      </c>
      <c r="U4156" s="5" t="s">
        <v>105</v>
      </c>
    </row>
    <row r="4157" spans="1:21">
      <c r="A4157" s="6" t="s">
        <v>87</v>
      </c>
      <c r="B4157" s="7">
        <v>1</v>
      </c>
      <c r="C4157" s="5">
        <v>4456</v>
      </c>
      <c r="D4157" s="5">
        <v>42</v>
      </c>
      <c r="E4157" s="8" t="s">
        <v>5566</v>
      </c>
      <c r="F4157" s="8">
        <v>42169004</v>
      </c>
      <c r="G4157" s="5" t="s">
        <v>5570</v>
      </c>
      <c r="H4157" s="5" t="s">
        <v>227</v>
      </c>
      <c r="I4157" s="6" t="s">
        <v>91</v>
      </c>
      <c r="J4157" s="6" t="s">
        <v>91</v>
      </c>
      <c r="K4157" s="6" t="s">
        <v>91</v>
      </c>
      <c r="L4157" s="6" t="s">
        <v>91</v>
      </c>
      <c r="M4157" s="5" t="s">
        <v>92</v>
      </c>
      <c r="N4157" s="6" t="s">
        <v>91</v>
      </c>
      <c r="O4157" s="6" t="s">
        <v>91</v>
      </c>
      <c r="P4157" s="6" t="s">
        <v>91</v>
      </c>
      <c r="Q4157" s="6" t="s">
        <v>91</v>
      </c>
      <c r="R4157" s="5">
        <v>1</v>
      </c>
      <c r="S4157" s="5">
        <v>0</v>
      </c>
      <c r="T4157" s="5" t="s">
        <v>93</v>
      </c>
      <c r="U4157" s="5" t="s">
        <v>105</v>
      </c>
    </row>
    <row r="4158" spans="1:21">
      <c r="A4158" s="6" t="s">
        <v>87</v>
      </c>
      <c r="B4158" s="7">
        <v>1</v>
      </c>
      <c r="C4158" s="5">
        <v>4457</v>
      </c>
      <c r="D4158" s="5">
        <v>42</v>
      </c>
      <c r="E4158" s="8" t="s">
        <v>4981</v>
      </c>
      <c r="F4158" s="8">
        <v>421691</v>
      </c>
      <c r="G4158" s="5" t="s">
        <v>5571</v>
      </c>
      <c r="H4158" s="5" t="s">
        <v>5063</v>
      </c>
      <c r="I4158" s="6" t="s">
        <v>91</v>
      </c>
      <c r="J4158" s="6" t="s">
        <v>91</v>
      </c>
      <c r="K4158" s="6" t="s">
        <v>91</v>
      </c>
      <c r="L4158" s="6" t="s">
        <v>91</v>
      </c>
      <c r="M4158" s="5" t="s">
        <v>92</v>
      </c>
      <c r="N4158" s="6" t="s">
        <v>91</v>
      </c>
      <c r="O4158" s="6" t="s">
        <v>91</v>
      </c>
      <c r="P4158" s="6" t="s">
        <v>91</v>
      </c>
      <c r="Q4158" s="6" t="s">
        <v>91</v>
      </c>
      <c r="R4158" s="5">
        <v>1</v>
      </c>
      <c r="S4158" s="5">
        <v>0</v>
      </c>
      <c r="T4158" s="5" t="s">
        <v>93</v>
      </c>
      <c r="U4158" s="5" t="s">
        <v>105</v>
      </c>
    </row>
    <row r="4159" spans="1:21">
      <c r="A4159" s="6" t="s">
        <v>87</v>
      </c>
      <c r="B4159" s="7">
        <v>1</v>
      </c>
      <c r="C4159" s="5">
        <v>4458</v>
      </c>
      <c r="D4159" s="5">
        <v>42</v>
      </c>
      <c r="E4159" s="8" t="s">
        <v>5572</v>
      </c>
      <c r="F4159" s="8">
        <v>42169101</v>
      </c>
      <c r="G4159" s="5" t="s">
        <v>5573</v>
      </c>
      <c r="H4159" s="5" t="s">
        <v>221</v>
      </c>
      <c r="I4159" s="6" t="s">
        <v>91</v>
      </c>
      <c r="J4159" s="6" t="s">
        <v>91</v>
      </c>
      <c r="K4159" s="6" t="s">
        <v>91</v>
      </c>
      <c r="L4159" s="6" t="s">
        <v>91</v>
      </c>
      <c r="M4159" s="5" t="s">
        <v>92</v>
      </c>
      <c r="N4159" s="6" t="s">
        <v>91</v>
      </c>
      <c r="O4159" s="6" t="s">
        <v>91</v>
      </c>
      <c r="P4159" s="6" t="s">
        <v>91</v>
      </c>
      <c r="Q4159" s="6" t="s">
        <v>91</v>
      </c>
      <c r="R4159" s="5">
        <v>1</v>
      </c>
      <c r="S4159" s="5">
        <v>0</v>
      </c>
      <c r="T4159" s="5" t="s">
        <v>93</v>
      </c>
      <c r="U4159" s="5" t="s">
        <v>105</v>
      </c>
    </row>
    <row r="4160" spans="1:21">
      <c r="A4160" s="6" t="s">
        <v>87</v>
      </c>
      <c r="B4160" s="7">
        <v>1</v>
      </c>
      <c r="C4160" s="5">
        <v>4459</v>
      </c>
      <c r="D4160" s="5">
        <v>42</v>
      </c>
      <c r="E4160" s="8" t="s">
        <v>5572</v>
      </c>
      <c r="F4160" s="8">
        <v>42169102</v>
      </c>
      <c r="G4160" s="5" t="s">
        <v>5574</v>
      </c>
      <c r="H4160" s="5" t="s">
        <v>223</v>
      </c>
      <c r="I4160" s="6" t="s">
        <v>91</v>
      </c>
      <c r="J4160" s="6" t="s">
        <v>91</v>
      </c>
      <c r="K4160" s="6" t="s">
        <v>91</v>
      </c>
      <c r="L4160" s="6" t="s">
        <v>91</v>
      </c>
      <c r="M4160" s="5" t="s">
        <v>92</v>
      </c>
      <c r="N4160" s="6" t="s">
        <v>91</v>
      </c>
      <c r="O4160" s="6" t="s">
        <v>91</v>
      </c>
      <c r="P4160" s="6" t="s">
        <v>91</v>
      </c>
      <c r="Q4160" s="6" t="s">
        <v>91</v>
      </c>
      <c r="R4160" s="5">
        <v>1</v>
      </c>
      <c r="S4160" s="5">
        <v>0</v>
      </c>
      <c r="T4160" s="5" t="s">
        <v>93</v>
      </c>
      <c r="U4160" s="5" t="s">
        <v>105</v>
      </c>
    </row>
    <row r="4161" spans="1:21">
      <c r="A4161" s="6" t="s">
        <v>87</v>
      </c>
      <c r="B4161" s="7">
        <v>1</v>
      </c>
      <c r="C4161" s="5">
        <v>4460</v>
      </c>
      <c r="D4161" s="5">
        <v>42</v>
      </c>
      <c r="E4161" s="8" t="s">
        <v>5572</v>
      </c>
      <c r="F4161" s="8">
        <v>42169103</v>
      </c>
      <c r="G4161" s="5" t="s">
        <v>5575</v>
      </c>
      <c r="H4161" s="5" t="s">
        <v>225</v>
      </c>
      <c r="I4161" s="6" t="s">
        <v>91</v>
      </c>
      <c r="J4161" s="6" t="s">
        <v>91</v>
      </c>
      <c r="K4161" s="6" t="s">
        <v>91</v>
      </c>
      <c r="L4161" s="6" t="s">
        <v>91</v>
      </c>
      <c r="M4161" s="5" t="s">
        <v>92</v>
      </c>
      <c r="N4161" s="6" t="s">
        <v>91</v>
      </c>
      <c r="O4161" s="6" t="s">
        <v>91</v>
      </c>
      <c r="P4161" s="6" t="s">
        <v>91</v>
      </c>
      <c r="Q4161" s="6" t="s">
        <v>91</v>
      </c>
      <c r="R4161" s="5">
        <v>1</v>
      </c>
      <c r="S4161" s="5">
        <v>0</v>
      </c>
      <c r="T4161" s="5" t="s">
        <v>93</v>
      </c>
      <c r="U4161" s="5" t="s">
        <v>105</v>
      </c>
    </row>
    <row r="4162" spans="1:21">
      <c r="A4162" s="6" t="s">
        <v>87</v>
      </c>
      <c r="B4162" s="7">
        <v>1</v>
      </c>
      <c r="C4162" s="5">
        <v>4461</v>
      </c>
      <c r="D4162" s="5">
        <v>42</v>
      </c>
      <c r="E4162" s="8" t="s">
        <v>5572</v>
      </c>
      <c r="F4162" s="8">
        <v>42169104</v>
      </c>
      <c r="G4162" s="5" t="s">
        <v>5576</v>
      </c>
      <c r="H4162" s="5" t="s">
        <v>227</v>
      </c>
      <c r="I4162" s="6" t="s">
        <v>91</v>
      </c>
      <c r="J4162" s="6" t="s">
        <v>91</v>
      </c>
      <c r="K4162" s="6" t="s">
        <v>91</v>
      </c>
      <c r="L4162" s="6" t="s">
        <v>91</v>
      </c>
      <c r="M4162" s="5" t="s">
        <v>92</v>
      </c>
      <c r="N4162" s="6" t="s">
        <v>91</v>
      </c>
      <c r="O4162" s="6" t="s">
        <v>91</v>
      </c>
      <c r="P4162" s="6" t="s">
        <v>91</v>
      </c>
      <c r="Q4162" s="6" t="s">
        <v>91</v>
      </c>
      <c r="R4162" s="5">
        <v>1</v>
      </c>
      <c r="S4162" s="5">
        <v>0</v>
      </c>
      <c r="T4162" s="5" t="s">
        <v>93</v>
      </c>
      <c r="U4162" s="5" t="s">
        <v>105</v>
      </c>
    </row>
    <row r="4163" spans="1:21">
      <c r="A4163" s="6" t="s">
        <v>87</v>
      </c>
      <c r="B4163" s="7">
        <v>1</v>
      </c>
      <c r="C4163" s="5">
        <v>4462</v>
      </c>
      <c r="D4163" s="5">
        <v>42</v>
      </c>
      <c r="E4163" s="8" t="s">
        <v>4981</v>
      </c>
      <c r="F4163" s="8">
        <v>421692</v>
      </c>
      <c r="G4163" s="5" t="s">
        <v>5577</v>
      </c>
      <c r="H4163" s="5" t="s">
        <v>4987</v>
      </c>
      <c r="I4163" s="6" t="s">
        <v>91</v>
      </c>
      <c r="J4163" s="6" t="s">
        <v>91</v>
      </c>
      <c r="K4163" s="6" t="s">
        <v>91</v>
      </c>
      <c r="L4163" s="6" t="s">
        <v>91</v>
      </c>
      <c r="M4163" s="5" t="s">
        <v>92</v>
      </c>
      <c r="N4163" s="6" t="s">
        <v>91</v>
      </c>
      <c r="O4163" s="6" t="s">
        <v>91</v>
      </c>
      <c r="P4163" s="6" t="s">
        <v>91</v>
      </c>
      <c r="Q4163" s="6" t="s">
        <v>91</v>
      </c>
      <c r="R4163" s="5">
        <v>1</v>
      </c>
      <c r="S4163" s="5">
        <v>0</v>
      </c>
      <c r="T4163" s="5" t="s">
        <v>93</v>
      </c>
      <c r="U4163" s="5" t="s">
        <v>105</v>
      </c>
    </row>
    <row r="4164" spans="1:21">
      <c r="A4164" s="6" t="s">
        <v>87</v>
      </c>
      <c r="B4164" s="7">
        <v>1</v>
      </c>
      <c r="C4164" s="5">
        <v>4463</v>
      </c>
      <c r="D4164" s="5">
        <v>42</v>
      </c>
      <c r="E4164" s="8" t="s">
        <v>5578</v>
      </c>
      <c r="F4164" s="8">
        <v>42169201</v>
      </c>
      <c r="G4164" s="5" t="s">
        <v>5579</v>
      </c>
      <c r="H4164" s="5" t="s">
        <v>221</v>
      </c>
      <c r="I4164" s="6" t="s">
        <v>91</v>
      </c>
      <c r="J4164" s="6" t="s">
        <v>91</v>
      </c>
      <c r="K4164" s="6" t="s">
        <v>91</v>
      </c>
      <c r="L4164" s="6" t="s">
        <v>91</v>
      </c>
      <c r="M4164" s="5" t="s">
        <v>92</v>
      </c>
      <c r="N4164" s="6" t="s">
        <v>91</v>
      </c>
      <c r="O4164" s="6" t="s">
        <v>91</v>
      </c>
      <c r="P4164" s="6" t="s">
        <v>91</v>
      </c>
      <c r="Q4164" s="6" t="s">
        <v>91</v>
      </c>
      <c r="R4164" s="5">
        <v>1</v>
      </c>
      <c r="S4164" s="5">
        <v>0</v>
      </c>
      <c r="T4164" s="5" t="s">
        <v>93</v>
      </c>
      <c r="U4164" s="5" t="s">
        <v>105</v>
      </c>
    </row>
    <row r="4165" spans="1:21">
      <c r="A4165" s="6" t="s">
        <v>87</v>
      </c>
      <c r="B4165" s="7">
        <v>1</v>
      </c>
      <c r="C4165" s="5">
        <v>4464</v>
      </c>
      <c r="D4165" s="5">
        <v>42</v>
      </c>
      <c r="E4165" s="8" t="s">
        <v>5578</v>
      </c>
      <c r="F4165" s="8">
        <v>42169202</v>
      </c>
      <c r="G4165" s="5" t="s">
        <v>5580</v>
      </c>
      <c r="H4165" s="5" t="s">
        <v>223</v>
      </c>
      <c r="I4165" s="6" t="s">
        <v>91</v>
      </c>
      <c r="J4165" s="6" t="s">
        <v>91</v>
      </c>
      <c r="K4165" s="6" t="s">
        <v>91</v>
      </c>
      <c r="L4165" s="6" t="s">
        <v>91</v>
      </c>
      <c r="M4165" s="5" t="s">
        <v>92</v>
      </c>
      <c r="N4165" s="6" t="s">
        <v>91</v>
      </c>
      <c r="O4165" s="6" t="s">
        <v>91</v>
      </c>
      <c r="P4165" s="6" t="s">
        <v>91</v>
      </c>
      <c r="Q4165" s="6" t="s">
        <v>91</v>
      </c>
      <c r="R4165" s="5">
        <v>1</v>
      </c>
      <c r="S4165" s="5">
        <v>0</v>
      </c>
      <c r="T4165" s="5" t="s">
        <v>93</v>
      </c>
      <c r="U4165" s="5" t="s">
        <v>105</v>
      </c>
    </row>
    <row r="4166" spans="1:21">
      <c r="A4166" s="6" t="s">
        <v>87</v>
      </c>
      <c r="B4166" s="7">
        <v>1</v>
      </c>
      <c r="C4166" s="5">
        <v>4465</v>
      </c>
      <c r="D4166" s="5">
        <v>42</v>
      </c>
      <c r="E4166" s="8" t="s">
        <v>5578</v>
      </c>
      <c r="F4166" s="8">
        <v>42169203</v>
      </c>
      <c r="G4166" s="5" t="s">
        <v>5581</v>
      </c>
      <c r="H4166" s="5" t="s">
        <v>225</v>
      </c>
      <c r="I4166" s="6" t="s">
        <v>91</v>
      </c>
      <c r="J4166" s="6" t="s">
        <v>91</v>
      </c>
      <c r="K4166" s="6" t="s">
        <v>91</v>
      </c>
      <c r="L4166" s="6" t="s">
        <v>91</v>
      </c>
      <c r="M4166" s="5" t="s">
        <v>92</v>
      </c>
      <c r="N4166" s="6" t="s">
        <v>91</v>
      </c>
      <c r="O4166" s="6" t="s">
        <v>91</v>
      </c>
      <c r="P4166" s="6" t="s">
        <v>91</v>
      </c>
      <c r="Q4166" s="6" t="s">
        <v>91</v>
      </c>
      <c r="R4166" s="5">
        <v>1</v>
      </c>
      <c r="S4166" s="5">
        <v>0</v>
      </c>
      <c r="T4166" s="5" t="s">
        <v>93</v>
      </c>
      <c r="U4166" s="5" t="s">
        <v>105</v>
      </c>
    </row>
    <row r="4167" spans="1:21">
      <c r="A4167" s="6" t="s">
        <v>87</v>
      </c>
      <c r="B4167" s="7">
        <v>1</v>
      </c>
      <c r="C4167" s="5">
        <v>4466</v>
      </c>
      <c r="D4167" s="5">
        <v>42</v>
      </c>
      <c r="E4167" s="8" t="s">
        <v>5578</v>
      </c>
      <c r="F4167" s="8">
        <v>42169204</v>
      </c>
      <c r="G4167" s="5" t="s">
        <v>5582</v>
      </c>
      <c r="H4167" s="5" t="s">
        <v>227</v>
      </c>
      <c r="I4167" s="6" t="s">
        <v>91</v>
      </c>
      <c r="J4167" s="6" t="s">
        <v>91</v>
      </c>
      <c r="K4167" s="6" t="s">
        <v>91</v>
      </c>
      <c r="L4167" s="6" t="s">
        <v>91</v>
      </c>
      <c r="M4167" s="5" t="s">
        <v>92</v>
      </c>
      <c r="N4167" s="6" t="s">
        <v>91</v>
      </c>
      <c r="O4167" s="6" t="s">
        <v>91</v>
      </c>
      <c r="P4167" s="6" t="s">
        <v>91</v>
      </c>
      <c r="Q4167" s="6" t="s">
        <v>91</v>
      </c>
      <c r="R4167" s="5">
        <v>1</v>
      </c>
      <c r="S4167" s="5">
        <v>0</v>
      </c>
      <c r="T4167" s="5" t="s">
        <v>93</v>
      </c>
      <c r="U4167" s="5" t="s">
        <v>105</v>
      </c>
    </row>
    <row r="4168" spans="1:21">
      <c r="A4168" s="6" t="s">
        <v>87</v>
      </c>
      <c r="B4168" s="7">
        <v>1</v>
      </c>
      <c r="C4168" s="5">
        <v>4467</v>
      </c>
      <c r="D4168" s="5">
        <v>42</v>
      </c>
      <c r="E4168" s="8" t="s">
        <v>4981</v>
      </c>
      <c r="F4168" s="8">
        <v>421693</v>
      </c>
      <c r="G4168" s="5" t="s">
        <v>5583</v>
      </c>
      <c r="H4168" s="5" t="s">
        <v>4994</v>
      </c>
      <c r="I4168" s="6" t="s">
        <v>91</v>
      </c>
      <c r="J4168" s="6" t="s">
        <v>91</v>
      </c>
      <c r="K4168" s="6" t="s">
        <v>91</v>
      </c>
      <c r="L4168" s="6" t="s">
        <v>91</v>
      </c>
      <c r="M4168" s="5" t="s">
        <v>92</v>
      </c>
      <c r="N4168" s="6" t="s">
        <v>91</v>
      </c>
      <c r="O4168" s="6" t="s">
        <v>91</v>
      </c>
      <c r="P4168" s="6" t="s">
        <v>91</v>
      </c>
      <c r="Q4168" s="6" t="s">
        <v>91</v>
      </c>
      <c r="R4168" s="5">
        <v>1</v>
      </c>
      <c r="S4168" s="5">
        <v>0</v>
      </c>
      <c r="T4168" s="5" t="s">
        <v>93</v>
      </c>
      <c r="U4168" s="5" t="s">
        <v>105</v>
      </c>
    </row>
    <row r="4169" spans="1:21">
      <c r="A4169" s="6" t="s">
        <v>87</v>
      </c>
      <c r="B4169" s="7">
        <v>1</v>
      </c>
      <c r="C4169" s="5">
        <v>4468</v>
      </c>
      <c r="D4169" s="5">
        <v>42</v>
      </c>
      <c r="E4169" s="8" t="s">
        <v>5584</v>
      </c>
      <c r="F4169" s="8">
        <v>42169301</v>
      </c>
      <c r="G4169" s="5" t="s">
        <v>5585</v>
      </c>
      <c r="H4169" s="5" t="s">
        <v>221</v>
      </c>
      <c r="I4169" s="6" t="s">
        <v>91</v>
      </c>
      <c r="J4169" s="6" t="s">
        <v>91</v>
      </c>
      <c r="K4169" s="6" t="s">
        <v>91</v>
      </c>
      <c r="L4169" s="6" t="s">
        <v>91</v>
      </c>
      <c r="M4169" s="5" t="s">
        <v>92</v>
      </c>
      <c r="N4169" s="6" t="s">
        <v>91</v>
      </c>
      <c r="O4169" s="6" t="s">
        <v>91</v>
      </c>
      <c r="P4169" s="6" t="s">
        <v>91</v>
      </c>
      <c r="Q4169" s="6" t="s">
        <v>91</v>
      </c>
      <c r="R4169" s="5">
        <v>1</v>
      </c>
      <c r="S4169" s="5">
        <v>0</v>
      </c>
      <c r="T4169" s="5" t="s">
        <v>93</v>
      </c>
      <c r="U4169" s="5" t="s">
        <v>105</v>
      </c>
    </row>
    <row r="4170" spans="1:21">
      <c r="A4170" s="6" t="s">
        <v>87</v>
      </c>
      <c r="B4170" s="7">
        <v>1</v>
      </c>
      <c r="C4170" s="5">
        <v>4469</v>
      </c>
      <c r="D4170" s="5">
        <v>42</v>
      </c>
      <c r="E4170" s="8" t="s">
        <v>5584</v>
      </c>
      <c r="F4170" s="8">
        <v>42169302</v>
      </c>
      <c r="G4170" s="5" t="s">
        <v>5586</v>
      </c>
      <c r="H4170" s="5" t="s">
        <v>223</v>
      </c>
      <c r="I4170" s="6" t="s">
        <v>91</v>
      </c>
      <c r="J4170" s="6" t="s">
        <v>91</v>
      </c>
      <c r="K4170" s="6" t="s">
        <v>91</v>
      </c>
      <c r="L4170" s="6" t="s">
        <v>91</v>
      </c>
      <c r="M4170" s="5" t="s">
        <v>92</v>
      </c>
      <c r="N4170" s="6" t="s">
        <v>91</v>
      </c>
      <c r="O4170" s="6" t="s">
        <v>91</v>
      </c>
      <c r="P4170" s="6" t="s">
        <v>91</v>
      </c>
      <c r="Q4170" s="6" t="s">
        <v>91</v>
      </c>
      <c r="R4170" s="5">
        <v>1</v>
      </c>
      <c r="S4170" s="5">
        <v>0</v>
      </c>
      <c r="T4170" s="5" t="s">
        <v>93</v>
      </c>
      <c r="U4170" s="5" t="s">
        <v>105</v>
      </c>
    </row>
    <row r="4171" spans="1:21">
      <c r="A4171" s="6" t="s">
        <v>87</v>
      </c>
      <c r="B4171" s="7">
        <v>1</v>
      </c>
      <c r="C4171" s="5">
        <v>4470</v>
      </c>
      <c r="D4171" s="5">
        <v>42</v>
      </c>
      <c r="E4171" s="8" t="s">
        <v>5584</v>
      </c>
      <c r="F4171" s="8">
        <v>42169303</v>
      </c>
      <c r="G4171" s="5" t="s">
        <v>5587</v>
      </c>
      <c r="H4171" s="5" t="s">
        <v>225</v>
      </c>
      <c r="I4171" s="6" t="s">
        <v>91</v>
      </c>
      <c r="J4171" s="6" t="s">
        <v>91</v>
      </c>
      <c r="K4171" s="6" t="s">
        <v>91</v>
      </c>
      <c r="L4171" s="6" t="s">
        <v>91</v>
      </c>
      <c r="M4171" s="5" t="s">
        <v>92</v>
      </c>
      <c r="N4171" s="6" t="s">
        <v>91</v>
      </c>
      <c r="O4171" s="6" t="s">
        <v>91</v>
      </c>
      <c r="P4171" s="6" t="s">
        <v>91</v>
      </c>
      <c r="Q4171" s="6" t="s">
        <v>91</v>
      </c>
      <c r="R4171" s="5">
        <v>1</v>
      </c>
      <c r="S4171" s="5">
        <v>0</v>
      </c>
      <c r="T4171" s="5" t="s">
        <v>93</v>
      </c>
      <c r="U4171" s="5" t="s">
        <v>105</v>
      </c>
    </row>
    <row r="4172" spans="1:21">
      <c r="A4172" s="6" t="s">
        <v>87</v>
      </c>
      <c r="B4172" s="7">
        <v>1</v>
      </c>
      <c r="C4172" s="5">
        <v>4471</v>
      </c>
      <c r="D4172" s="5">
        <v>42</v>
      </c>
      <c r="E4172" s="8" t="s">
        <v>5584</v>
      </c>
      <c r="F4172" s="8">
        <v>42169304</v>
      </c>
      <c r="G4172" s="5" t="s">
        <v>5588</v>
      </c>
      <c r="H4172" s="5" t="s">
        <v>227</v>
      </c>
      <c r="I4172" s="6" t="s">
        <v>91</v>
      </c>
      <c r="J4172" s="6" t="s">
        <v>91</v>
      </c>
      <c r="K4172" s="6" t="s">
        <v>91</v>
      </c>
      <c r="L4172" s="6" t="s">
        <v>91</v>
      </c>
      <c r="M4172" s="5" t="s">
        <v>92</v>
      </c>
      <c r="N4172" s="6" t="s">
        <v>91</v>
      </c>
      <c r="O4172" s="6" t="s">
        <v>91</v>
      </c>
      <c r="P4172" s="6" t="s">
        <v>91</v>
      </c>
      <c r="Q4172" s="6" t="s">
        <v>91</v>
      </c>
      <c r="R4172" s="5">
        <v>1</v>
      </c>
      <c r="S4172" s="5">
        <v>0</v>
      </c>
      <c r="T4172" s="5" t="s">
        <v>93</v>
      </c>
      <c r="U4172" s="5" t="s">
        <v>105</v>
      </c>
    </row>
    <row r="4173" spans="1:21">
      <c r="A4173" s="6" t="s">
        <v>87</v>
      </c>
      <c r="B4173" s="7">
        <v>1</v>
      </c>
      <c r="C4173" s="5">
        <v>4472</v>
      </c>
      <c r="D4173" s="5">
        <v>42</v>
      </c>
      <c r="E4173" s="8" t="s">
        <v>4981</v>
      </c>
      <c r="F4173" s="8">
        <v>421694</v>
      </c>
      <c r="G4173" s="5" t="s">
        <v>5589</v>
      </c>
      <c r="H4173" s="5" t="s">
        <v>5590</v>
      </c>
      <c r="I4173" s="6" t="s">
        <v>91</v>
      </c>
      <c r="J4173" s="6" t="s">
        <v>91</v>
      </c>
      <c r="K4173" s="6" t="s">
        <v>91</v>
      </c>
      <c r="L4173" s="6" t="s">
        <v>91</v>
      </c>
      <c r="M4173" s="5" t="s">
        <v>92</v>
      </c>
      <c r="N4173" s="6" t="s">
        <v>91</v>
      </c>
      <c r="O4173" s="6" t="s">
        <v>91</v>
      </c>
      <c r="P4173" s="6" t="s">
        <v>91</v>
      </c>
      <c r="Q4173" s="6" t="s">
        <v>91</v>
      </c>
      <c r="R4173" s="5">
        <v>1</v>
      </c>
      <c r="S4173" s="5">
        <v>0</v>
      </c>
      <c r="T4173" s="5" t="s">
        <v>93</v>
      </c>
      <c r="U4173" s="5" t="s">
        <v>105</v>
      </c>
    </row>
    <row r="4174" spans="1:21">
      <c r="A4174" s="6" t="s">
        <v>87</v>
      </c>
      <c r="B4174" s="7">
        <v>1</v>
      </c>
      <c r="C4174" s="5">
        <v>4473</v>
      </c>
      <c r="D4174" s="5">
        <v>42</v>
      </c>
      <c r="E4174" s="8" t="s">
        <v>5591</v>
      </c>
      <c r="F4174" s="8">
        <v>42169401</v>
      </c>
      <c r="G4174" s="5" t="s">
        <v>5592</v>
      </c>
      <c r="H4174" s="5" t="s">
        <v>221</v>
      </c>
      <c r="I4174" s="6" t="s">
        <v>91</v>
      </c>
      <c r="J4174" s="6" t="s">
        <v>91</v>
      </c>
      <c r="K4174" s="6" t="s">
        <v>91</v>
      </c>
      <c r="L4174" s="6" t="s">
        <v>91</v>
      </c>
      <c r="M4174" s="5" t="s">
        <v>92</v>
      </c>
      <c r="N4174" s="6" t="s">
        <v>91</v>
      </c>
      <c r="O4174" s="6" t="s">
        <v>91</v>
      </c>
      <c r="P4174" s="6" t="s">
        <v>91</v>
      </c>
      <c r="Q4174" s="6" t="s">
        <v>91</v>
      </c>
      <c r="R4174" s="5">
        <v>1</v>
      </c>
      <c r="S4174" s="5">
        <v>0</v>
      </c>
      <c r="T4174" s="5" t="s">
        <v>93</v>
      </c>
      <c r="U4174" s="5" t="s">
        <v>105</v>
      </c>
    </row>
    <row r="4175" spans="1:21">
      <c r="A4175" s="6" t="s">
        <v>87</v>
      </c>
      <c r="B4175" s="7">
        <v>1</v>
      </c>
      <c r="C4175" s="5">
        <v>4474</v>
      </c>
      <c r="D4175" s="5">
        <v>42</v>
      </c>
      <c r="E4175" s="8" t="s">
        <v>5591</v>
      </c>
      <c r="F4175" s="8">
        <v>42169402</v>
      </c>
      <c r="G4175" s="5" t="s">
        <v>5593</v>
      </c>
      <c r="H4175" s="5" t="s">
        <v>223</v>
      </c>
      <c r="I4175" s="6" t="s">
        <v>91</v>
      </c>
      <c r="J4175" s="6" t="s">
        <v>91</v>
      </c>
      <c r="K4175" s="6" t="s">
        <v>91</v>
      </c>
      <c r="L4175" s="6" t="s">
        <v>91</v>
      </c>
      <c r="M4175" s="5" t="s">
        <v>92</v>
      </c>
      <c r="N4175" s="6" t="s">
        <v>91</v>
      </c>
      <c r="O4175" s="6" t="s">
        <v>91</v>
      </c>
      <c r="P4175" s="6" t="s">
        <v>91</v>
      </c>
      <c r="Q4175" s="6" t="s">
        <v>91</v>
      </c>
      <c r="R4175" s="5">
        <v>1</v>
      </c>
      <c r="S4175" s="5">
        <v>0</v>
      </c>
      <c r="T4175" s="5" t="s">
        <v>93</v>
      </c>
      <c r="U4175" s="5" t="s">
        <v>105</v>
      </c>
    </row>
    <row r="4176" spans="1:21">
      <c r="A4176" s="6" t="s">
        <v>87</v>
      </c>
      <c r="B4176" s="7">
        <v>1</v>
      </c>
      <c r="C4176" s="5">
        <v>4475</v>
      </c>
      <c r="D4176" s="5">
        <v>42</v>
      </c>
      <c r="E4176" s="8" t="s">
        <v>5591</v>
      </c>
      <c r="F4176" s="8">
        <v>42169403</v>
      </c>
      <c r="G4176" s="5" t="s">
        <v>5594</v>
      </c>
      <c r="H4176" s="5" t="s">
        <v>225</v>
      </c>
      <c r="I4176" s="6" t="s">
        <v>91</v>
      </c>
      <c r="J4176" s="6" t="s">
        <v>91</v>
      </c>
      <c r="K4176" s="6" t="s">
        <v>91</v>
      </c>
      <c r="L4176" s="6" t="s">
        <v>91</v>
      </c>
      <c r="M4176" s="5" t="s">
        <v>92</v>
      </c>
      <c r="N4176" s="6" t="s">
        <v>91</v>
      </c>
      <c r="O4176" s="6" t="s">
        <v>91</v>
      </c>
      <c r="P4176" s="6" t="s">
        <v>91</v>
      </c>
      <c r="Q4176" s="6" t="s">
        <v>91</v>
      </c>
      <c r="R4176" s="5">
        <v>1</v>
      </c>
      <c r="S4176" s="5">
        <v>0</v>
      </c>
      <c r="T4176" s="5" t="s">
        <v>93</v>
      </c>
      <c r="U4176" s="5" t="s">
        <v>105</v>
      </c>
    </row>
    <row r="4177" spans="1:21">
      <c r="A4177" s="6" t="s">
        <v>87</v>
      </c>
      <c r="B4177" s="7">
        <v>1</v>
      </c>
      <c r="C4177" s="5">
        <v>4476</v>
      </c>
      <c r="D4177" s="5">
        <v>42</v>
      </c>
      <c r="E4177" s="8" t="s">
        <v>5591</v>
      </c>
      <c r="F4177" s="8">
        <v>42169404</v>
      </c>
      <c r="G4177" s="5" t="s">
        <v>5595</v>
      </c>
      <c r="H4177" s="5" t="s">
        <v>227</v>
      </c>
      <c r="I4177" s="6" t="s">
        <v>91</v>
      </c>
      <c r="J4177" s="6" t="s">
        <v>91</v>
      </c>
      <c r="K4177" s="6" t="s">
        <v>91</v>
      </c>
      <c r="L4177" s="6" t="s">
        <v>91</v>
      </c>
      <c r="M4177" s="5" t="s">
        <v>92</v>
      </c>
      <c r="N4177" s="6" t="s">
        <v>91</v>
      </c>
      <c r="O4177" s="6" t="s">
        <v>91</v>
      </c>
      <c r="P4177" s="6" t="s">
        <v>91</v>
      </c>
      <c r="Q4177" s="6" t="s">
        <v>91</v>
      </c>
      <c r="R4177" s="5">
        <v>1</v>
      </c>
      <c r="S4177" s="5">
        <v>0</v>
      </c>
      <c r="T4177" s="5" t="s">
        <v>93</v>
      </c>
      <c r="U4177" s="5" t="s">
        <v>105</v>
      </c>
    </row>
    <row r="4178" spans="1:21">
      <c r="A4178" s="6" t="s">
        <v>87</v>
      </c>
      <c r="B4178" s="7">
        <v>1</v>
      </c>
      <c r="C4178" s="5">
        <v>4477</v>
      </c>
      <c r="D4178" s="5">
        <v>42</v>
      </c>
      <c r="E4178" s="8" t="s">
        <v>4981</v>
      </c>
      <c r="F4178" s="8">
        <v>421695</v>
      </c>
      <c r="G4178" s="5" t="s">
        <v>5596</v>
      </c>
      <c r="H4178" s="5" t="s">
        <v>5597</v>
      </c>
      <c r="I4178" s="5">
        <v>10065501565</v>
      </c>
      <c r="J4178" s="6" t="s">
        <v>91</v>
      </c>
      <c r="K4178" s="6" t="s">
        <v>91</v>
      </c>
      <c r="L4178" s="6" t="s">
        <v>91</v>
      </c>
      <c r="M4178" s="5" t="s">
        <v>92</v>
      </c>
      <c r="N4178" s="6" t="s">
        <v>91</v>
      </c>
      <c r="O4178" s="6" t="s">
        <v>91</v>
      </c>
      <c r="P4178" s="6" t="s">
        <v>91</v>
      </c>
      <c r="Q4178" s="6" t="s">
        <v>91</v>
      </c>
      <c r="R4178" s="5">
        <v>1</v>
      </c>
      <c r="S4178" s="5">
        <v>0</v>
      </c>
      <c r="T4178" s="5" t="s">
        <v>93</v>
      </c>
      <c r="U4178" s="5" t="s">
        <v>105</v>
      </c>
    </row>
    <row r="4179" spans="1:21">
      <c r="A4179" s="6" t="s">
        <v>87</v>
      </c>
      <c r="B4179" s="7">
        <v>1</v>
      </c>
      <c r="C4179" s="5">
        <v>4478</v>
      </c>
      <c r="D4179" s="5">
        <v>42</v>
      </c>
      <c r="E4179" s="8" t="s">
        <v>5598</v>
      </c>
      <c r="F4179" s="8">
        <v>42169501</v>
      </c>
      <c r="G4179" s="5" t="s">
        <v>5599</v>
      </c>
      <c r="H4179" s="5" t="s">
        <v>221</v>
      </c>
      <c r="I4179" s="6" t="s">
        <v>91</v>
      </c>
      <c r="J4179" s="6" t="s">
        <v>91</v>
      </c>
      <c r="K4179" s="6" t="s">
        <v>91</v>
      </c>
      <c r="L4179" s="6" t="s">
        <v>91</v>
      </c>
      <c r="M4179" s="5" t="s">
        <v>92</v>
      </c>
      <c r="N4179" s="6" t="s">
        <v>91</v>
      </c>
      <c r="O4179" s="6" t="s">
        <v>91</v>
      </c>
      <c r="P4179" s="6" t="s">
        <v>91</v>
      </c>
      <c r="Q4179" s="6" t="s">
        <v>91</v>
      </c>
      <c r="R4179" s="5">
        <v>1</v>
      </c>
      <c r="S4179" s="5">
        <v>0</v>
      </c>
      <c r="T4179" s="5" t="s">
        <v>93</v>
      </c>
      <c r="U4179" s="5" t="s">
        <v>105</v>
      </c>
    </row>
    <row r="4180" spans="1:21">
      <c r="A4180" s="6" t="s">
        <v>87</v>
      </c>
      <c r="B4180" s="7">
        <v>1</v>
      </c>
      <c r="C4180" s="5">
        <v>4479</v>
      </c>
      <c r="D4180" s="5">
        <v>42</v>
      </c>
      <c r="E4180" s="8" t="s">
        <v>5598</v>
      </c>
      <c r="F4180" s="8">
        <v>42169502</v>
      </c>
      <c r="G4180" s="5" t="s">
        <v>5600</v>
      </c>
      <c r="H4180" s="5" t="s">
        <v>223</v>
      </c>
      <c r="I4180" s="6" t="s">
        <v>91</v>
      </c>
      <c r="J4180" s="6" t="s">
        <v>91</v>
      </c>
      <c r="K4180" s="6" t="s">
        <v>91</v>
      </c>
      <c r="L4180" s="6" t="s">
        <v>91</v>
      </c>
      <c r="M4180" s="5" t="s">
        <v>92</v>
      </c>
      <c r="N4180" s="6" t="s">
        <v>91</v>
      </c>
      <c r="O4180" s="6" t="s">
        <v>91</v>
      </c>
      <c r="P4180" s="6" t="s">
        <v>91</v>
      </c>
      <c r="Q4180" s="6" t="s">
        <v>91</v>
      </c>
      <c r="R4180" s="5">
        <v>1</v>
      </c>
      <c r="S4180" s="5">
        <v>0</v>
      </c>
      <c r="T4180" s="5" t="s">
        <v>93</v>
      </c>
      <c r="U4180" s="5" t="s">
        <v>105</v>
      </c>
    </row>
    <row r="4181" spans="1:21">
      <c r="A4181" s="6" t="s">
        <v>87</v>
      </c>
      <c r="B4181" s="7">
        <v>1</v>
      </c>
      <c r="C4181" s="5">
        <v>4480</v>
      </c>
      <c r="D4181" s="5">
        <v>42</v>
      </c>
      <c r="E4181" s="8" t="s">
        <v>5598</v>
      </c>
      <c r="F4181" s="8">
        <v>42169503</v>
      </c>
      <c r="G4181" s="5" t="s">
        <v>5601</v>
      </c>
      <c r="H4181" s="5" t="s">
        <v>225</v>
      </c>
      <c r="I4181" s="6" t="s">
        <v>91</v>
      </c>
      <c r="J4181" s="6" t="s">
        <v>91</v>
      </c>
      <c r="K4181" s="6" t="s">
        <v>91</v>
      </c>
      <c r="L4181" s="6" t="s">
        <v>91</v>
      </c>
      <c r="M4181" s="5" t="s">
        <v>92</v>
      </c>
      <c r="N4181" s="6" t="s">
        <v>91</v>
      </c>
      <c r="O4181" s="6" t="s">
        <v>91</v>
      </c>
      <c r="P4181" s="6" t="s">
        <v>91</v>
      </c>
      <c r="Q4181" s="6" t="s">
        <v>91</v>
      </c>
      <c r="R4181" s="5">
        <v>1</v>
      </c>
      <c r="S4181" s="5">
        <v>0</v>
      </c>
      <c r="T4181" s="5" t="s">
        <v>93</v>
      </c>
      <c r="U4181" s="5" t="s">
        <v>105</v>
      </c>
    </row>
    <row r="4182" spans="1:21">
      <c r="A4182" s="6" t="s">
        <v>87</v>
      </c>
      <c r="B4182" s="7">
        <v>1</v>
      </c>
      <c r="C4182" s="5">
        <v>4481</v>
      </c>
      <c r="D4182" s="5">
        <v>42</v>
      </c>
      <c r="E4182" s="8" t="s">
        <v>5598</v>
      </c>
      <c r="F4182" s="8">
        <v>42169504</v>
      </c>
      <c r="G4182" s="5" t="s">
        <v>5602</v>
      </c>
      <c r="H4182" s="5" t="s">
        <v>227</v>
      </c>
      <c r="I4182" s="6" t="s">
        <v>91</v>
      </c>
      <c r="J4182" s="6" t="s">
        <v>91</v>
      </c>
      <c r="K4182" s="6" t="s">
        <v>91</v>
      </c>
      <c r="L4182" s="6" t="s">
        <v>91</v>
      </c>
      <c r="M4182" s="5" t="s">
        <v>92</v>
      </c>
      <c r="N4182" s="6" t="s">
        <v>91</v>
      </c>
      <c r="O4182" s="6" t="s">
        <v>91</v>
      </c>
      <c r="P4182" s="6" t="s">
        <v>91</v>
      </c>
      <c r="Q4182" s="6" t="s">
        <v>91</v>
      </c>
      <c r="R4182" s="5">
        <v>1</v>
      </c>
      <c r="S4182" s="5">
        <v>0</v>
      </c>
      <c r="T4182" s="5" t="s">
        <v>93</v>
      </c>
      <c r="U4182" s="5" t="s">
        <v>105</v>
      </c>
    </row>
    <row r="4183" spans="1:21">
      <c r="A4183" s="6" t="s">
        <v>87</v>
      </c>
      <c r="B4183" s="7">
        <v>1</v>
      </c>
      <c r="C4183" s="5">
        <v>4482</v>
      </c>
      <c r="D4183" s="5">
        <v>42</v>
      </c>
      <c r="E4183" s="8" t="s">
        <v>4981</v>
      </c>
      <c r="F4183" s="8">
        <v>421696</v>
      </c>
      <c r="G4183" s="5" t="s">
        <v>5603</v>
      </c>
      <c r="H4183" s="5" t="s">
        <v>5604</v>
      </c>
      <c r="I4183" s="5">
        <v>10065506367</v>
      </c>
      <c r="J4183" s="6" t="s">
        <v>91</v>
      </c>
      <c r="K4183" s="6" t="s">
        <v>91</v>
      </c>
      <c r="L4183" s="6" t="s">
        <v>91</v>
      </c>
      <c r="M4183" s="5" t="s">
        <v>92</v>
      </c>
      <c r="N4183" s="6" t="s">
        <v>91</v>
      </c>
      <c r="O4183" s="6" t="s">
        <v>91</v>
      </c>
      <c r="P4183" s="6" t="s">
        <v>91</v>
      </c>
      <c r="Q4183" s="6" t="s">
        <v>91</v>
      </c>
      <c r="R4183" s="5">
        <v>1</v>
      </c>
      <c r="S4183" s="5">
        <v>0</v>
      </c>
      <c r="T4183" s="5" t="s">
        <v>93</v>
      </c>
      <c r="U4183" s="5" t="s">
        <v>105</v>
      </c>
    </row>
    <row r="4184" spans="1:21">
      <c r="A4184" s="6" t="s">
        <v>87</v>
      </c>
      <c r="B4184" s="7">
        <v>1</v>
      </c>
      <c r="C4184" s="5">
        <v>4483</v>
      </c>
      <c r="D4184" s="5">
        <v>42</v>
      </c>
      <c r="E4184" s="8" t="s">
        <v>5605</v>
      </c>
      <c r="F4184" s="8">
        <v>42169601</v>
      </c>
      <c r="G4184" s="5" t="s">
        <v>5606</v>
      </c>
      <c r="H4184" s="5" t="s">
        <v>221</v>
      </c>
      <c r="I4184" s="6" t="s">
        <v>91</v>
      </c>
      <c r="J4184" s="6" t="s">
        <v>91</v>
      </c>
      <c r="K4184" s="6" t="s">
        <v>91</v>
      </c>
      <c r="L4184" s="6" t="s">
        <v>91</v>
      </c>
      <c r="M4184" s="5" t="s">
        <v>92</v>
      </c>
      <c r="N4184" s="6" t="s">
        <v>91</v>
      </c>
      <c r="O4184" s="6" t="s">
        <v>91</v>
      </c>
      <c r="P4184" s="6" t="s">
        <v>91</v>
      </c>
      <c r="Q4184" s="6" t="s">
        <v>91</v>
      </c>
      <c r="R4184" s="5">
        <v>1</v>
      </c>
      <c r="S4184" s="5">
        <v>0</v>
      </c>
      <c r="T4184" s="5" t="s">
        <v>93</v>
      </c>
      <c r="U4184" s="5" t="s">
        <v>105</v>
      </c>
    </row>
    <row r="4185" spans="1:21">
      <c r="A4185" s="6" t="s">
        <v>87</v>
      </c>
      <c r="B4185" s="7">
        <v>1</v>
      </c>
      <c r="C4185" s="5">
        <v>4484</v>
      </c>
      <c r="D4185" s="5">
        <v>42</v>
      </c>
      <c r="E4185" s="8" t="s">
        <v>5605</v>
      </c>
      <c r="F4185" s="8">
        <v>42169602</v>
      </c>
      <c r="G4185" s="5" t="s">
        <v>5607</v>
      </c>
      <c r="H4185" s="5" t="s">
        <v>223</v>
      </c>
      <c r="I4185" s="6" t="s">
        <v>91</v>
      </c>
      <c r="J4185" s="6" t="s">
        <v>91</v>
      </c>
      <c r="K4185" s="6" t="s">
        <v>91</v>
      </c>
      <c r="L4185" s="6" t="s">
        <v>91</v>
      </c>
      <c r="M4185" s="5" t="s">
        <v>92</v>
      </c>
      <c r="N4185" s="6" t="s">
        <v>91</v>
      </c>
      <c r="O4185" s="6" t="s">
        <v>91</v>
      </c>
      <c r="P4185" s="6" t="s">
        <v>91</v>
      </c>
      <c r="Q4185" s="6" t="s">
        <v>91</v>
      </c>
      <c r="R4185" s="5">
        <v>1</v>
      </c>
      <c r="S4185" s="5">
        <v>0</v>
      </c>
      <c r="T4185" s="5" t="s">
        <v>93</v>
      </c>
      <c r="U4185" s="5" t="s">
        <v>105</v>
      </c>
    </row>
    <row r="4186" spans="1:21">
      <c r="A4186" s="6" t="s">
        <v>87</v>
      </c>
      <c r="B4186" s="7">
        <v>1</v>
      </c>
      <c r="C4186" s="5">
        <v>4485</v>
      </c>
      <c r="D4186" s="5">
        <v>42</v>
      </c>
      <c r="E4186" s="8" t="s">
        <v>5605</v>
      </c>
      <c r="F4186" s="8">
        <v>42169603</v>
      </c>
      <c r="G4186" s="5" t="s">
        <v>5608</v>
      </c>
      <c r="H4186" s="5" t="s">
        <v>225</v>
      </c>
      <c r="I4186" s="6" t="s">
        <v>91</v>
      </c>
      <c r="J4186" s="6" t="s">
        <v>91</v>
      </c>
      <c r="K4186" s="6" t="s">
        <v>91</v>
      </c>
      <c r="L4186" s="6" t="s">
        <v>91</v>
      </c>
      <c r="M4186" s="5" t="s">
        <v>92</v>
      </c>
      <c r="N4186" s="6" t="s">
        <v>91</v>
      </c>
      <c r="O4186" s="6" t="s">
        <v>91</v>
      </c>
      <c r="P4186" s="6" t="s">
        <v>91</v>
      </c>
      <c r="Q4186" s="6" t="s">
        <v>91</v>
      </c>
      <c r="R4186" s="5">
        <v>1</v>
      </c>
      <c r="S4186" s="5">
        <v>0</v>
      </c>
      <c r="T4186" s="5" t="s">
        <v>93</v>
      </c>
      <c r="U4186" s="5" t="s">
        <v>105</v>
      </c>
    </row>
    <row r="4187" spans="1:21">
      <c r="A4187" s="6" t="s">
        <v>87</v>
      </c>
      <c r="B4187" s="7">
        <v>1</v>
      </c>
      <c r="C4187" s="5">
        <v>4486</v>
      </c>
      <c r="D4187" s="5">
        <v>42</v>
      </c>
      <c r="E4187" s="8" t="s">
        <v>5605</v>
      </c>
      <c r="F4187" s="8">
        <v>42169604</v>
      </c>
      <c r="G4187" s="5" t="s">
        <v>5609</v>
      </c>
      <c r="H4187" s="5" t="s">
        <v>227</v>
      </c>
      <c r="I4187" s="6" t="s">
        <v>91</v>
      </c>
      <c r="J4187" s="6" t="s">
        <v>91</v>
      </c>
      <c r="K4187" s="6" t="s">
        <v>91</v>
      </c>
      <c r="L4187" s="6" t="s">
        <v>91</v>
      </c>
      <c r="M4187" s="5" t="s">
        <v>92</v>
      </c>
      <c r="N4187" s="6" t="s">
        <v>91</v>
      </c>
      <c r="O4187" s="6" t="s">
        <v>91</v>
      </c>
      <c r="P4187" s="6" t="s">
        <v>91</v>
      </c>
      <c r="Q4187" s="6" t="s">
        <v>91</v>
      </c>
      <c r="R4187" s="5">
        <v>1</v>
      </c>
      <c r="S4187" s="5">
        <v>0</v>
      </c>
      <c r="T4187" s="5" t="s">
        <v>93</v>
      </c>
      <c r="U4187" s="5" t="s">
        <v>105</v>
      </c>
    </row>
    <row r="4188" spans="1:21">
      <c r="A4188" s="6" t="s">
        <v>87</v>
      </c>
      <c r="B4188" s="7">
        <v>1</v>
      </c>
      <c r="C4188" s="5">
        <v>4487</v>
      </c>
      <c r="D4188" s="5">
        <v>42</v>
      </c>
      <c r="E4188" s="8" t="s">
        <v>4981</v>
      </c>
      <c r="F4188" s="8">
        <v>421697</v>
      </c>
      <c r="G4188" s="5" t="s">
        <v>5610</v>
      </c>
      <c r="H4188" s="5" t="s">
        <v>5611</v>
      </c>
      <c r="I4188" s="5">
        <v>10065506917</v>
      </c>
      <c r="J4188" s="6" t="s">
        <v>91</v>
      </c>
      <c r="K4188" s="6" t="s">
        <v>91</v>
      </c>
      <c r="L4188" s="6" t="s">
        <v>91</v>
      </c>
      <c r="M4188" s="5" t="s">
        <v>92</v>
      </c>
      <c r="N4188" s="6" t="s">
        <v>91</v>
      </c>
      <c r="O4188" s="6" t="s">
        <v>91</v>
      </c>
      <c r="P4188" s="6" t="s">
        <v>91</v>
      </c>
      <c r="Q4188" s="6" t="s">
        <v>91</v>
      </c>
      <c r="R4188" s="5">
        <v>1</v>
      </c>
      <c r="S4188" s="5">
        <v>0</v>
      </c>
      <c r="T4188" s="5" t="s">
        <v>93</v>
      </c>
      <c r="U4188" s="5" t="s">
        <v>105</v>
      </c>
    </row>
    <row r="4189" spans="1:21">
      <c r="A4189" s="6" t="s">
        <v>87</v>
      </c>
      <c r="B4189" s="7">
        <v>1</v>
      </c>
      <c r="C4189" s="5">
        <v>4488</v>
      </c>
      <c r="D4189" s="5">
        <v>42</v>
      </c>
      <c r="E4189" s="8" t="s">
        <v>5612</v>
      </c>
      <c r="F4189" s="8">
        <v>42169701</v>
      </c>
      <c r="G4189" s="5" t="s">
        <v>5613</v>
      </c>
      <c r="H4189" s="5" t="s">
        <v>221</v>
      </c>
      <c r="I4189" s="6" t="s">
        <v>91</v>
      </c>
      <c r="J4189" s="6" t="s">
        <v>91</v>
      </c>
      <c r="K4189" s="6" t="s">
        <v>91</v>
      </c>
      <c r="L4189" s="6" t="s">
        <v>91</v>
      </c>
      <c r="M4189" s="5" t="s">
        <v>92</v>
      </c>
      <c r="N4189" s="6" t="s">
        <v>91</v>
      </c>
      <c r="O4189" s="6" t="s">
        <v>91</v>
      </c>
      <c r="P4189" s="6" t="s">
        <v>91</v>
      </c>
      <c r="Q4189" s="6" t="s">
        <v>91</v>
      </c>
      <c r="R4189" s="5">
        <v>1</v>
      </c>
      <c r="S4189" s="5">
        <v>0</v>
      </c>
      <c r="T4189" s="5" t="s">
        <v>93</v>
      </c>
      <c r="U4189" s="5" t="s">
        <v>105</v>
      </c>
    </row>
    <row r="4190" spans="1:21">
      <c r="A4190" s="6" t="s">
        <v>87</v>
      </c>
      <c r="B4190" s="7">
        <v>1</v>
      </c>
      <c r="C4190" s="5">
        <v>4489</v>
      </c>
      <c r="D4190" s="5">
        <v>42</v>
      </c>
      <c r="E4190" s="8" t="s">
        <v>5612</v>
      </c>
      <c r="F4190" s="8">
        <v>42169702</v>
      </c>
      <c r="G4190" s="5" t="s">
        <v>5614</v>
      </c>
      <c r="H4190" s="5" t="s">
        <v>223</v>
      </c>
      <c r="I4190" s="6" t="s">
        <v>91</v>
      </c>
      <c r="J4190" s="6" t="s">
        <v>91</v>
      </c>
      <c r="K4190" s="6" t="s">
        <v>91</v>
      </c>
      <c r="L4190" s="6" t="s">
        <v>91</v>
      </c>
      <c r="M4190" s="5" t="s">
        <v>92</v>
      </c>
      <c r="N4190" s="6" t="s">
        <v>91</v>
      </c>
      <c r="O4190" s="6" t="s">
        <v>91</v>
      </c>
      <c r="P4190" s="6" t="s">
        <v>91</v>
      </c>
      <c r="Q4190" s="6" t="s">
        <v>91</v>
      </c>
      <c r="R4190" s="5">
        <v>1</v>
      </c>
      <c r="S4190" s="5">
        <v>0</v>
      </c>
      <c r="T4190" s="5" t="s">
        <v>93</v>
      </c>
      <c r="U4190" s="5" t="s">
        <v>105</v>
      </c>
    </row>
    <row r="4191" spans="1:21">
      <c r="A4191" s="6" t="s">
        <v>87</v>
      </c>
      <c r="B4191" s="7">
        <v>1</v>
      </c>
      <c r="C4191" s="5">
        <v>4490</v>
      </c>
      <c r="D4191" s="5">
        <v>42</v>
      </c>
      <c r="E4191" s="8" t="s">
        <v>5612</v>
      </c>
      <c r="F4191" s="8">
        <v>42169703</v>
      </c>
      <c r="G4191" s="5" t="s">
        <v>5615</v>
      </c>
      <c r="H4191" s="5" t="s">
        <v>225</v>
      </c>
      <c r="I4191" s="6" t="s">
        <v>91</v>
      </c>
      <c r="J4191" s="6" t="s">
        <v>91</v>
      </c>
      <c r="K4191" s="6" t="s">
        <v>91</v>
      </c>
      <c r="L4191" s="6" t="s">
        <v>91</v>
      </c>
      <c r="M4191" s="5" t="s">
        <v>92</v>
      </c>
      <c r="N4191" s="6" t="s">
        <v>91</v>
      </c>
      <c r="O4191" s="6" t="s">
        <v>91</v>
      </c>
      <c r="P4191" s="6" t="s">
        <v>91</v>
      </c>
      <c r="Q4191" s="6" t="s">
        <v>91</v>
      </c>
      <c r="R4191" s="5">
        <v>1</v>
      </c>
      <c r="S4191" s="5">
        <v>0</v>
      </c>
      <c r="T4191" s="5" t="s">
        <v>93</v>
      </c>
      <c r="U4191" s="5" t="s">
        <v>105</v>
      </c>
    </row>
    <row r="4192" spans="1:21">
      <c r="A4192" s="6" t="s">
        <v>87</v>
      </c>
      <c r="B4192" s="7">
        <v>1</v>
      </c>
      <c r="C4192" s="5">
        <v>4492</v>
      </c>
      <c r="D4192" s="5">
        <v>42</v>
      </c>
      <c r="E4192" s="8" t="s">
        <v>5612</v>
      </c>
      <c r="F4192" s="8">
        <v>42169704</v>
      </c>
      <c r="G4192" s="5" t="s">
        <v>5616</v>
      </c>
      <c r="H4192" s="5" t="s">
        <v>227</v>
      </c>
      <c r="I4192" s="6" t="s">
        <v>91</v>
      </c>
      <c r="J4192" s="6" t="s">
        <v>91</v>
      </c>
      <c r="K4192" s="6" t="s">
        <v>91</v>
      </c>
      <c r="L4192" s="6" t="s">
        <v>91</v>
      </c>
      <c r="M4192" s="5" t="s">
        <v>92</v>
      </c>
      <c r="N4192" s="6" t="s">
        <v>91</v>
      </c>
      <c r="O4192" s="6" t="s">
        <v>91</v>
      </c>
      <c r="P4192" s="6" t="s">
        <v>91</v>
      </c>
      <c r="Q4192" s="6" t="s">
        <v>91</v>
      </c>
      <c r="R4192" s="5">
        <v>1</v>
      </c>
      <c r="S4192" s="5">
        <v>0</v>
      </c>
      <c r="T4192" s="5" t="s">
        <v>93</v>
      </c>
      <c r="U4192" s="5" t="s">
        <v>105</v>
      </c>
    </row>
    <row r="4193" spans="1:21">
      <c r="A4193" s="6" t="s">
        <v>87</v>
      </c>
      <c r="B4193" s="7">
        <v>1</v>
      </c>
      <c r="C4193" s="5">
        <v>4493</v>
      </c>
      <c r="D4193" s="5">
        <v>42</v>
      </c>
      <c r="E4193" s="8" t="s">
        <v>88</v>
      </c>
      <c r="F4193" s="8">
        <v>4217</v>
      </c>
      <c r="G4193" s="5" t="s">
        <v>5617</v>
      </c>
      <c r="H4193" s="5" t="s">
        <v>5618</v>
      </c>
      <c r="I4193" s="5">
        <v>10056200005</v>
      </c>
      <c r="J4193" s="6" t="s">
        <v>91</v>
      </c>
      <c r="K4193" s="6" t="s">
        <v>91</v>
      </c>
      <c r="L4193" s="6" t="s">
        <v>91</v>
      </c>
      <c r="M4193" s="5" t="s">
        <v>92</v>
      </c>
      <c r="N4193" s="6" t="s">
        <v>91</v>
      </c>
      <c r="O4193" s="6" t="s">
        <v>91</v>
      </c>
      <c r="P4193" s="6" t="s">
        <v>91</v>
      </c>
      <c r="Q4193" s="6" t="s">
        <v>91</v>
      </c>
      <c r="R4193" s="5">
        <v>1</v>
      </c>
      <c r="S4193" s="5">
        <v>0</v>
      </c>
      <c r="T4193" s="5" t="s">
        <v>93</v>
      </c>
      <c r="U4193" s="5" t="s">
        <v>94</v>
      </c>
    </row>
    <row r="4194" spans="1:21">
      <c r="A4194" s="6" t="s">
        <v>87</v>
      </c>
      <c r="B4194" s="7">
        <v>1</v>
      </c>
      <c r="C4194" s="5">
        <v>4494</v>
      </c>
      <c r="D4194" s="5">
        <v>42</v>
      </c>
      <c r="E4194" s="8" t="s">
        <v>5619</v>
      </c>
      <c r="F4194" s="8">
        <v>421701</v>
      </c>
      <c r="G4194" s="5" t="s">
        <v>5620</v>
      </c>
      <c r="H4194" s="5" t="s">
        <v>221</v>
      </c>
      <c r="I4194" s="6" t="s">
        <v>91</v>
      </c>
      <c r="J4194" s="6" t="s">
        <v>91</v>
      </c>
      <c r="K4194" s="6" t="s">
        <v>91</v>
      </c>
      <c r="L4194" s="6" t="s">
        <v>91</v>
      </c>
      <c r="M4194" s="5" t="s">
        <v>92</v>
      </c>
      <c r="N4194" s="6" t="s">
        <v>91</v>
      </c>
      <c r="O4194" s="6" t="s">
        <v>91</v>
      </c>
      <c r="P4194" s="6" t="s">
        <v>91</v>
      </c>
      <c r="Q4194" s="6" t="s">
        <v>91</v>
      </c>
      <c r="R4194" s="5">
        <v>1</v>
      </c>
      <c r="S4194" s="5">
        <v>0</v>
      </c>
      <c r="T4194" s="5" t="s">
        <v>93</v>
      </c>
      <c r="U4194" s="5" t="s">
        <v>105</v>
      </c>
    </row>
    <row r="4195" spans="1:21">
      <c r="A4195" s="6" t="s">
        <v>87</v>
      </c>
      <c r="B4195" s="7">
        <v>1</v>
      </c>
      <c r="C4195" s="5">
        <v>4495</v>
      </c>
      <c r="D4195" s="5">
        <v>42</v>
      </c>
      <c r="E4195" s="8" t="s">
        <v>5619</v>
      </c>
      <c r="F4195" s="8">
        <v>421702</v>
      </c>
      <c r="G4195" s="8" t="s">
        <v>5621</v>
      </c>
      <c r="H4195" s="5" t="s">
        <v>223</v>
      </c>
      <c r="I4195" s="6" t="s">
        <v>91</v>
      </c>
      <c r="J4195" s="6" t="s">
        <v>91</v>
      </c>
      <c r="K4195" s="6" t="s">
        <v>91</v>
      </c>
      <c r="L4195" s="6" t="s">
        <v>91</v>
      </c>
      <c r="M4195" s="5" t="s">
        <v>92</v>
      </c>
      <c r="N4195" s="6" t="s">
        <v>91</v>
      </c>
      <c r="O4195" s="6" t="s">
        <v>91</v>
      </c>
      <c r="P4195" s="6" t="s">
        <v>91</v>
      </c>
      <c r="Q4195" s="6" t="s">
        <v>91</v>
      </c>
      <c r="R4195" s="5">
        <v>1</v>
      </c>
      <c r="S4195" s="5">
        <v>0</v>
      </c>
      <c r="T4195" s="5" t="s">
        <v>93</v>
      </c>
      <c r="U4195" s="5" t="s">
        <v>105</v>
      </c>
    </row>
    <row r="4196" spans="1:21">
      <c r="A4196" s="6" t="s">
        <v>87</v>
      </c>
      <c r="B4196" s="7">
        <v>1</v>
      </c>
      <c r="C4196" s="5">
        <v>4496</v>
      </c>
      <c r="D4196" s="5">
        <v>42</v>
      </c>
      <c r="E4196" s="8" t="s">
        <v>5619</v>
      </c>
      <c r="F4196" s="8">
        <v>421703</v>
      </c>
      <c r="G4196" s="8" t="s">
        <v>5622</v>
      </c>
      <c r="H4196" s="5" t="s">
        <v>225</v>
      </c>
      <c r="I4196" s="6" t="s">
        <v>91</v>
      </c>
      <c r="J4196" s="6" t="s">
        <v>91</v>
      </c>
      <c r="K4196" s="6" t="s">
        <v>91</v>
      </c>
      <c r="L4196" s="6" t="s">
        <v>91</v>
      </c>
      <c r="M4196" s="5" t="s">
        <v>92</v>
      </c>
      <c r="N4196" s="6" t="s">
        <v>91</v>
      </c>
      <c r="O4196" s="6" t="s">
        <v>91</v>
      </c>
      <c r="P4196" s="6" t="s">
        <v>91</v>
      </c>
      <c r="Q4196" s="6" t="s">
        <v>91</v>
      </c>
      <c r="R4196" s="5">
        <v>1</v>
      </c>
      <c r="S4196" s="5">
        <v>0</v>
      </c>
      <c r="T4196" s="5" t="s">
        <v>93</v>
      </c>
      <c r="U4196" s="5" t="s">
        <v>105</v>
      </c>
    </row>
    <row r="4197" spans="1:21">
      <c r="A4197" s="6" t="s">
        <v>87</v>
      </c>
      <c r="B4197" s="7">
        <v>1</v>
      </c>
      <c r="C4197" s="5">
        <v>4497</v>
      </c>
      <c r="D4197" s="5">
        <v>42</v>
      </c>
      <c r="E4197" s="8" t="s">
        <v>5619</v>
      </c>
      <c r="F4197" s="8">
        <v>421704</v>
      </c>
      <c r="G4197" s="5" t="s">
        <v>5623</v>
      </c>
      <c r="H4197" s="5" t="s">
        <v>227</v>
      </c>
      <c r="I4197" s="6" t="s">
        <v>91</v>
      </c>
      <c r="J4197" s="6" t="s">
        <v>91</v>
      </c>
      <c r="K4197" s="6" t="s">
        <v>91</v>
      </c>
      <c r="L4197" s="6" t="s">
        <v>91</v>
      </c>
      <c r="M4197" s="5" t="s">
        <v>92</v>
      </c>
      <c r="N4197" s="6" t="s">
        <v>91</v>
      </c>
      <c r="O4197" s="6" t="s">
        <v>91</v>
      </c>
      <c r="P4197" s="6" t="s">
        <v>91</v>
      </c>
      <c r="Q4197" s="6" t="s">
        <v>91</v>
      </c>
      <c r="R4197" s="5">
        <v>1</v>
      </c>
      <c r="S4197" s="5">
        <v>0</v>
      </c>
      <c r="T4197" s="5" t="s">
        <v>93</v>
      </c>
      <c r="U4197" s="5" t="s">
        <v>105</v>
      </c>
    </row>
    <row r="4198" spans="1:21">
      <c r="A4198" s="6" t="s">
        <v>87</v>
      </c>
      <c r="B4198" s="7">
        <v>1</v>
      </c>
      <c r="C4198" s="5">
        <v>4498</v>
      </c>
      <c r="D4198" s="5">
        <v>42</v>
      </c>
      <c r="E4198" s="8" t="s">
        <v>5619</v>
      </c>
      <c r="F4198" s="8">
        <v>421705</v>
      </c>
      <c r="G4198" s="5" t="s">
        <v>5624</v>
      </c>
      <c r="H4198" s="5" t="s">
        <v>5625</v>
      </c>
      <c r="I4198" s="5">
        <v>10065501089</v>
      </c>
      <c r="J4198" s="6" t="s">
        <v>91</v>
      </c>
      <c r="K4198" s="6" t="s">
        <v>91</v>
      </c>
      <c r="L4198" s="6" t="s">
        <v>91</v>
      </c>
      <c r="M4198" s="5" t="s">
        <v>92</v>
      </c>
      <c r="N4198" s="6" t="s">
        <v>91</v>
      </c>
      <c r="O4198" s="6" t="s">
        <v>91</v>
      </c>
      <c r="P4198" s="6" t="s">
        <v>91</v>
      </c>
      <c r="Q4198" s="6" t="s">
        <v>91</v>
      </c>
      <c r="R4198" s="5">
        <v>1</v>
      </c>
      <c r="S4198" s="5">
        <v>0</v>
      </c>
      <c r="T4198" s="5" t="s">
        <v>93</v>
      </c>
      <c r="U4198" s="5" t="s">
        <v>105</v>
      </c>
    </row>
    <row r="4199" spans="1:21">
      <c r="A4199" s="6" t="s">
        <v>87</v>
      </c>
      <c r="B4199" s="7">
        <v>1</v>
      </c>
      <c r="C4199" s="5">
        <v>4499</v>
      </c>
      <c r="D4199" s="5">
        <v>42</v>
      </c>
      <c r="E4199" s="8" t="s">
        <v>5626</v>
      </c>
      <c r="F4199" s="8">
        <v>42170501</v>
      </c>
      <c r="G4199" s="5" t="s">
        <v>5627</v>
      </c>
      <c r="H4199" s="5" t="s">
        <v>221</v>
      </c>
      <c r="I4199" s="6" t="s">
        <v>91</v>
      </c>
      <c r="J4199" s="6" t="s">
        <v>91</v>
      </c>
      <c r="K4199" s="6" t="s">
        <v>91</v>
      </c>
      <c r="L4199" s="6" t="s">
        <v>91</v>
      </c>
      <c r="M4199" s="5" t="s">
        <v>92</v>
      </c>
      <c r="N4199" s="6" t="s">
        <v>91</v>
      </c>
      <c r="O4199" s="6" t="s">
        <v>91</v>
      </c>
      <c r="P4199" s="6" t="s">
        <v>91</v>
      </c>
      <c r="Q4199" s="6" t="s">
        <v>91</v>
      </c>
      <c r="R4199" s="5">
        <v>1</v>
      </c>
      <c r="S4199" s="5">
        <v>0</v>
      </c>
      <c r="T4199" s="5" t="s">
        <v>93</v>
      </c>
      <c r="U4199" s="5" t="s">
        <v>105</v>
      </c>
    </row>
    <row r="4200" spans="1:21">
      <c r="A4200" s="6" t="s">
        <v>87</v>
      </c>
      <c r="B4200" s="7">
        <v>1</v>
      </c>
      <c r="C4200" s="5">
        <v>4500</v>
      </c>
      <c r="D4200" s="5">
        <v>42</v>
      </c>
      <c r="E4200" s="8" t="s">
        <v>5626</v>
      </c>
      <c r="F4200" s="8">
        <v>42170502</v>
      </c>
      <c r="G4200" s="5" t="s">
        <v>5628</v>
      </c>
      <c r="H4200" s="5" t="s">
        <v>223</v>
      </c>
      <c r="I4200" s="6" t="s">
        <v>91</v>
      </c>
      <c r="J4200" s="6" t="s">
        <v>91</v>
      </c>
      <c r="K4200" s="6" t="s">
        <v>91</v>
      </c>
      <c r="L4200" s="6" t="s">
        <v>91</v>
      </c>
      <c r="M4200" s="5" t="s">
        <v>92</v>
      </c>
      <c r="N4200" s="6" t="s">
        <v>91</v>
      </c>
      <c r="O4200" s="6" t="s">
        <v>91</v>
      </c>
      <c r="P4200" s="6" t="s">
        <v>91</v>
      </c>
      <c r="Q4200" s="6" t="s">
        <v>91</v>
      </c>
      <c r="R4200" s="5">
        <v>1</v>
      </c>
      <c r="S4200" s="5">
        <v>0</v>
      </c>
      <c r="T4200" s="5" t="s">
        <v>93</v>
      </c>
      <c r="U4200" s="5" t="s">
        <v>105</v>
      </c>
    </row>
    <row r="4201" spans="1:21">
      <c r="A4201" s="6" t="s">
        <v>87</v>
      </c>
      <c r="B4201" s="7">
        <v>1</v>
      </c>
      <c r="C4201" s="5">
        <v>4501</v>
      </c>
      <c r="D4201" s="5">
        <v>42</v>
      </c>
      <c r="E4201" s="8" t="s">
        <v>5626</v>
      </c>
      <c r="F4201" s="8">
        <v>42170503</v>
      </c>
      <c r="G4201" s="5" t="s">
        <v>5629</v>
      </c>
      <c r="H4201" s="5" t="s">
        <v>225</v>
      </c>
      <c r="I4201" s="6" t="s">
        <v>91</v>
      </c>
      <c r="J4201" s="6" t="s">
        <v>91</v>
      </c>
      <c r="K4201" s="6" t="s">
        <v>91</v>
      </c>
      <c r="L4201" s="6" t="s">
        <v>91</v>
      </c>
      <c r="M4201" s="5" t="s">
        <v>92</v>
      </c>
      <c r="N4201" s="6" t="s">
        <v>91</v>
      </c>
      <c r="O4201" s="6" t="s">
        <v>91</v>
      </c>
      <c r="P4201" s="6" t="s">
        <v>91</v>
      </c>
      <c r="Q4201" s="6" t="s">
        <v>91</v>
      </c>
      <c r="R4201" s="5">
        <v>1</v>
      </c>
      <c r="S4201" s="5">
        <v>0</v>
      </c>
      <c r="T4201" s="5" t="s">
        <v>93</v>
      </c>
      <c r="U4201" s="5" t="s">
        <v>105</v>
      </c>
    </row>
    <row r="4202" spans="1:21">
      <c r="A4202" s="6" t="s">
        <v>87</v>
      </c>
      <c r="B4202" s="7">
        <v>1</v>
      </c>
      <c r="C4202" s="5">
        <v>4503</v>
      </c>
      <c r="D4202" s="5">
        <v>42</v>
      </c>
      <c r="E4202" s="8" t="s">
        <v>5626</v>
      </c>
      <c r="F4202" s="8">
        <v>42170504</v>
      </c>
      <c r="G4202" s="5" t="s">
        <v>5630</v>
      </c>
      <c r="H4202" s="5" t="s">
        <v>227</v>
      </c>
      <c r="I4202" s="6" t="s">
        <v>91</v>
      </c>
      <c r="J4202" s="6" t="s">
        <v>91</v>
      </c>
      <c r="K4202" s="6" t="s">
        <v>91</v>
      </c>
      <c r="L4202" s="6" t="s">
        <v>91</v>
      </c>
      <c r="M4202" s="5" t="s">
        <v>92</v>
      </c>
      <c r="N4202" s="6" t="s">
        <v>91</v>
      </c>
      <c r="O4202" s="6" t="s">
        <v>91</v>
      </c>
      <c r="P4202" s="6" t="s">
        <v>91</v>
      </c>
      <c r="Q4202" s="6" t="s">
        <v>91</v>
      </c>
      <c r="R4202" s="5">
        <v>1</v>
      </c>
      <c r="S4202" s="5">
        <v>0</v>
      </c>
      <c r="T4202" s="5" t="s">
        <v>93</v>
      </c>
      <c r="U4202" s="5" t="s">
        <v>105</v>
      </c>
    </row>
    <row r="4203" spans="1:21">
      <c r="A4203" s="6" t="s">
        <v>87</v>
      </c>
      <c r="B4203" s="7">
        <v>1</v>
      </c>
      <c r="C4203" s="5">
        <v>4504</v>
      </c>
      <c r="D4203" s="5">
        <v>42</v>
      </c>
      <c r="E4203" s="8" t="s">
        <v>5619</v>
      </c>
      <c r="F4203" s="8">
        <v>421706</v>
      </c>
      <c r="G4203" s="5" t="s">
        <v>5631</v>
      </c>
      <c r="H4203" s="5" t="s">
        <v>5632</v>
      </c>
      <c r="I4203" s="5">
        <v>10065505204</v>
      </c>
      <c r="J4203" s="6" t="s">
        <v>91</v>
      </c>
      <c r="K4203" s="6" t="s">
        <v>91</v>
      </c>
      <c r="L4203" s="6" t="s">
        <v>91</v>
      </c>
      <c r="M4203" s="5" t="s">
        <v>92</v>
      </c>
      <c r="N4203" s="6" t="s">
        <v>91</v>
      </c>
      <c r="O4203" s="6" t="s">
        <v>91</v>
      </c>
      <c r="P4203" s="6" t="s">
        <v>91</v>
      </c>
      <c r="Q4203" s="6" t="s">
        <v>91</v>
      </c>
      <c r="R4203" s="5">
        <v>1</v>
      </c>
      <c r="S4203" s="5">
        <v>0</v>
      </c>
      <c r="T4203" s="5" t="s">
        <v>93</v>
      </c>
      <c r="U4203" s="5" t="s">
        <v>105</v>
      </c>
    </row>
    <row r="4204" spans="1:21">
      <c r="A4204" s="6" t="s">
        <v>87</v>
      </c>
      <c r="B4204" s="7">
        <v>1</v>
      </c>
      <c r="C4204" s="5">
        <v>4505</v>
      </c>
      <c r="D4204" s="5">
        <v>42</v>
      </c>
      <c r="E4204" s="8" t="s">
        <v>5633</v>
      </c>
      <c r="F4204" s="8">
        <v>42170601</v>
      </c>
      <c r="G4204" s="5" t="s">
        <v>5634</v>
      </c>
      <c r="H4204" s="5" t="s">
        <v>221</v>
      </c>
      <c r="I4204" s="6" t="s">
        <v>91</v>
      </c>
      <c r="J4204" s="6" t="s">
        <v>91</v>
      </c>
      <c r="K4204" s="6" t="s">
        <v>91</v>
      </c>
      <c r="L4204" s="6" t="s">
        <v>91</v>
      </c>
      <c r="M4204" s="5" t="s">
        <v>92</v>
      </c>
      <c r="N4204" s="6" t="s">
        <v>91</v>
      </c>
      <c r="O4204" s="6" t="s">
        <v>91</v>
      </c>
      <c r="P4204" s="6" t="s">
        <v>91</v>
      </c>
      <c r="Q4204" s="6" t="s">
        <v>91</v>
      </c>
      <c r="R4204" s="5">
        <v>1</v>
      </c>
      <c r="S4204" s="5">
        <v>0</v>
      </c>
      <c r="T4204" s="5" t="s">
        <v>93</v>
      </c>
      <c r="U4204" s="5" t="s">
        <v>105</v>
      </c>
    </row>
    <row r="4205" spans="1:21">
      <c r="A4205" s="6" t="s">
        <v>87</v>
      </c>
      <c r="B4205" s="7">
        <v>1</v>
      </c>
      <c r="C4205" s="5">
        <v>4506</v>
      </c>
      <c r="D4205" s="5">
        <v>42</v>
      </c>
      <c r="E4205" s="8" t="s">
        <v>5633</v>
      </c>
      <c r="F4205" s="8">
        <v>42170602</v>
      </c>
      <c r="G4205" s="5" t="s">
        <v>5635</v>
      </c>
      <c r="H4205" s="5" t="s">
        <v>223</v>
      </c>
      <c r="I4205" s="6" t="s">
        <v>91</v>
      </c>
      <c r="J4205" s="6" t="s">
        <v>91</v>
      </c>
      <c r="K4205" s="6" t="s">
        <v>91</v>
      </c>
      <c r="L4205" s="6" t="s">
        <v>91</v>
      </c>
      <c r="M4205" s="5" t="s">
        <v>92</v>
      </c>
      <c r="N4205" s="6" t="s">
        <v>91</v>
      </c>
      <c r="O4205" s="6" t="s">
        <v>91</v>
      </c>
      <c r="P4205" s="6" t="s">
        <v>91</v>
      </c>
      <c r="Q4205" s="6" t="s">
        <v>91</v>
      </c>
      <c r="R4205" s="5">
        <v>1</v>
      </c>
      <c r="S4205" s="5">
        <v>0</v>
      </c>
      <c r="T4205" s="5" t="s">
        <v>93</v>
      </c>
      <c r="U4205" s="5" t="s">
        <v>105</v>
      </c>
    </row>
    <row r="4206" spans="1:21">
      <c r="A4206" s="6" t="s">
        <v>87</v>
      </c>
      <c r="B4206" s="7">
        <v>1</v>
      </c>
      <c r="C4206" s="5">
        <v>4507</v>
      </c>
      <c r="D4206" s="5">
        <v>42</v>
      </c>
      <c r="E4206" s="8" t="s">
        <v>5633</v>
      </c>
      <c r="F4206" s="8">
        <v>42170603</v>
      </c>
      <c r="G4206" s="5" t="s">
        <v>5636</v>
      </c>
      <c r="H4206" s="5" t="s">
        <v>225</v>
      </c>
      <c r="I4206" s="6" t="s">
        <v>91</v>
      </c>
      <c r="J4206" s="6" t="s">
        <v>91</v>
      </c>
      <c r="K4206" s="6" t="s">
        <v>91</v>
      </c>
      <c r="L4206" s="6" t="s">
        <v>91</v>
      </c>
      <c r="M4206" s="5" t="s">
        <v>92</v>
      </c>
      <c r="N4206" s="6" t="s">
        <v>91</v>
      </c>
      <c r="O4206" s="6" t="s">
        <v>91</v>
      </c>
      <c r="P4206" s="6" t="s">
        <v>91</v>
      </c>
      <c r="Q4206" s="6" t="s">
        <v>91</v>
      </c>
      <c r="R4206" s="5">
        <v>1</v>
      </c>
      <c r="S4206" s="5">
        <v>0</v>
      </c>
      <c r="T4206" s="5" t="s">
        <v>93</v>
      </c>
      <c r="U4206" s="5" t="s">
        <v>105</v>
      </c>
    </row>
    <row r="4207" spans="1:21">
      <c r="A4207" s="6" t="s">
        <v>87</v>
      </c>
      <c r="B4207" s="7">
        <v>1</v>
      </c>
      <c r="C4207" s="5">
        <v>4508</v>
      </c>
      <c r="D4207" s="5">
        <v>42</v>
      </c>
      <c r="E4207" s="8" t="s">
        <v>5633</v>
      </c>
      <c r="F4207" s="8">
        <v>42170604</v>
      </c>
      <c r="G4207" s="5" t="s">
        <v>5637</v>
      </c>
      <c r="H4207" s="5" t="s">
        <v>227</v>
      </c>
      <c r="I4207" s="6" t="s">
        <v>91</v>
      </c>
      <c r="J4207" s="6" t="s">
        <v>91</v>
      </c>
      <c r="K4207" s="6" t="s">
        <v>91</v>
      </c>
      <c r="L4207" s="6" t="s">
        <v>91</v>
      </c>
      <c r="M4207" s="5" t="s">
        <v>92</v>
      </c>
      <c r="N4207" s="6" t="s">
        <v>91</v>
      </c>
      <c r="O4207" s="6" t="s">
        <v>91</v>
      </c>
      <c r="P4207" s="6" t="s">
        <v>91</v>
      </c>
      <c r="Q4207" s="6" t="s">
        <v>91</v>
      </c>
      <c r="R4207" s="5">
        <v>1</v>
      </c>
      <c r="S4207" s="5">
        <v>0</v>
      </c>
      <c r="T4207" s="5" t="s">
        <v>93</v>
      </c>
      <c r="U4207" s="5" t="s">
        <v>105</v>
      </c>
    </row>
    <row r="4208" spans="1:21">
      <c r="A4208" s="6" t="s">
        <v>87</v>
      </c>
      <c r="B4208" s="7">
        <v>1</v>
      </c>
      <c r="C4208" s="5">
        <v>4509</v>
      </c>
      <c r="D4208" s="5">
        <v>42</v>
      </c>
      <c r="E4208" s="8" t="s">
        <v>5619</v>
      </c>
      <c r="F4208" s="8">
        <v>421707</v>
      </c>
      <c r="G4208" s="5" t="s">
        <v>5638</v>
      </c>
      <c r="H4208" s="5" t="s">
        <v>5639</v>
      </c>
      <c r="I4208" s="5">
        <v>10065504247</v>
      </c>
      <c r="J4208" s="6" t="s">
        <v>91</v>
      </c>
      <c r="K4208" s="6" t="s">
        <v>91</v>
      </c>
      <c r="L4208" s="6" t="s">
        <v>91</v>
      </c>
      <c r="M4208" s="5" t="s">
        <v>92</v>
      </c>
      <c r="N4208" s="6" t="s">
        <v>91</v>
      </c>
      <c r="O4208" s="6" t="s">
        <v>91</v>
      </c>
      <c r="P4208" s="6" t="s">
        <v>91</v>
      </c>
      <c r="Q4208" s="6" t="s">
        <v>91</v>
      </c>
      <c r="R4208" s="5">
        <v>1</v>
      </c>
      <c r="S4208" s="5">
        <v>0</v>
      </c>
      <c r="T4208" s="5" t="s">
        <v>93</v>
      </c>
      <c r="U4208" s="5" t="s">
        <v>105</v>
      </c>
    </row>
    <row r="4209" spans="1:21">
      <c r="A4209" s="6" t="s">
        <v>87</v>
      </c>
      <c r="B4209" s="7">
        <v>1</v>
      </c>
      <c r="C4209" s="5">
        <v>4510</v>
      </c>
      <c r="D4209" s="5">
        <v>42</v>
      </c>
      <c r="E4209" s="8" t="s">
        <v>5640</v>
      </c>
      <c r="F4209" s="8">
        <v>42170701</v>
      </c>
      <c r="G4209" s="5" t="s">
        <v>5641</v>
      </c>
      <c r="H4209" s="5" t="s">
        <v>221</v>
      </c>
      <c r="I4209" s="6" t="s">
        <v>91</v>
      </c>
      <c r="J4209" s="6" t="s">
        <v>91</v>
      </c>
      <c r="K4209" s="6" t="s">
        <v>91</v>
      </c>
      <c r="L4209" s="6" t="s">
        <v>91</v>
      </c>
      <c r="M4209" s="5" t="s">
        <v>92</v>
      </c>
      <c r="N4209" s="6" t="s">
        <v>91</v>
      </c>
      <c r="O4209" s="6" t="s">
        <v>91</v>
      </c>
      <c r="P4209" s="6" t="s">
        <v>91</v>
      </c>
      <c r="Q4209" s="6" t="s">
        <v>91</v>
      </c>
      <c r="R4209" s="5">
        <v>1</v>
      </c>
      <c r="S4209" s="5">
        <v>0</v>
      </c>
      <c r="T4209" s="5" t="s">
        <v>93</v>
      </c>
      <c r="U4209" s="5" t="s">
        <v>105</v>
      </c>
    </row>
    <row r="4210" spans="1:21">
      <c r="A4210" s="6" t="s">
        <v>87</v>
      </c>
      <c r="B4210" s="7">
        <v>1</v>
      </c>
      <c r="C4210" s="5">
        <v>4511</v>
      </c>
      <c r="D4210" s="5">
        <v>42</v>
      </c>
      <c r="E4210" s="8" t="s">
        <v>5640</v>
      </c>
      <c r="F4210" s="8">
        <v>42170702</v>
      </c>
      <c r="G4210" s="5" t="s">
        <v>5642</v>
      </c>
      <c r="H4210" s="5" t="s">
        <v>223</v>
      </c>
      <c r="I4210" s="6" t="s">
        <v>91</v>
      </c>
      <c r="J4210" s="6" t="s">
        <v>91</v>
      </c>
      <c r="K4210" s="6" t="s">
        <v>91</v>
      </c>
      <c r="L4210" s="6" t="s">
        <v>91</v>
      </c>
      <c r="M4210" s="5" t="s">
        <v>92</v>
      </c>
      <c r="N4210" s="6" t="s">
        <v>91</v>
      </c>
      <c r="O4210" s="6" t="s">
        <v>91</v>
      </c>
      <c r="P4210" s="6" t="s">
        <v>91</v>
      </c>
      <c r="Q4210" s="6" t="s">
        <v>91</v>
      </c>
      <c r="R4210" s="5">
        <v>1</v>
      </c>
      <c r="S4210" s="5">
        <v>0</v>
      </c>
      <c r="T4210" s="5" t="s">
        <v>93</v>
      </c>
      <c r="U4210" s="5" t="s">
        <v>105</v>
      </c>
    </row>
    <row r="4211" spans="1:21">
      <c r="A4211" s="6" t="s">
        <v>87</v>
      </c>
      <c r="B4211" s="7">
        <v>1</v>
      </c>
      <c r="C4211" s="5">
        <v>4512</v>
      </c>
      <c r="D4211" s="5">
        <v>42</v>
      </c>
      <c r="E4211" s="8" t="s">
        <v>5640</v>
      </c>
      <c r="F4211" s="8">
        <v>42170703</v>
      </c>
      <c r="G4211" s="5" t="s">
        <v>5643</v>
      </c>
      <c r="H4211" s="5" t="s">
        <v>225</v>
      </c>
      <c r="I4211" s="6" t="s">
        <v>91</v>
      </c>
      <c r="J4211" s="6" t="s">
        <v>91</v>
      </c>
      <c r="K4211" s="6" t="s">
        <v>91</v>
      </c>
      <c r="L4211" s="6" t="s">
        <v>91</v>
      </c>
      <c r="M4211" s="5" t="s">
        <v>92</v>
      </c>
      <c r="N4211" s="6" t="s">
        <v>91</v>
      </c>
      <c r="O4211" s="6" t="s">
        <v>91</v>
      </c>
      <c r="P4211" s="6" t="s">
        <v>91</v>
      </c>
      <c r="Q4211" s="6" t="s">
        <v>91</v>
      </c>
      <c r="R4211" s="5">
        <v>1</v>
      </c>
      <c r="S4211" s="5">
        <v>0</v>
      </c>
      <c r="T4211" s="5" t="s">
        <v>93</v>
      </c>
      <c r="U4211" s="5" t="s">
        <v>105</v>
      </c>
    </row>
    <row r="4212" spans="1:21">
      <c r="A4212" s="6" t="s">
        <v>87</v>
      </c>
      <c r="B4212" s="7">
        <v>1</v>
      </c>
      <c r="C4212" s="5">
        <v>4514</v>
      </c>
      <c r="D4212" s="5">
        <v>42</v>
      </c>
      <c r="E4212" s="8" t="s">
        <v>5640</v>
      </c>
      <c r="F4212" s="8">
        <v>42170704</v>
      </c>
      <c r="G4212" s="5" t="s">
        <v>5644</v>
      </c>
      <c r="H4212" s="5" t="s">
        <v>227</v>
      </c>
      <c r="I4212" s="6" t="s">
        <v>91</v>
      </c>
      <c r="J4212" s="6" t="s">
        <v>91</v>
      </c>
      <c r="K4212" s="6" t="s">
        <v>91</v>
      </c>
      <c r="L4212" s="6" t="s">
        <v>91</v>
      </c>
      <c r="M4212" s="5" t="s">
        <v>92</v>
      </c>
      <c r="N4212" s="6" t="s">
        <v>91</v>
      </c>
      <c r="O4212" s="6" t="s">
        <v>91</v>
      </c>
      <c r="P4212" s="6" t="s">
        <v>91</v>
      </c>
      <c r="Q4212" s="6" t="s">
        <v>91</v>
      </c>
      <c r="R4212" s="5">
        <v>1</v>
      </c>
      <c r="S4212" s="5">
        <v>0</v>
      </c>
      <c r="T4212" s="5" t="s">
        <v>93</v>
      </c>
      <c r="U4212" s="5" t="s">
        <v>105</v>
      </c>
    </row>
    <row r="4213" spans="1:21">
      <c r="A4213" s="6" t="s">
        <v>87</v>
      </c>
      <c r="B4213" s="7">
        <v>1</v>
      </c>
      <c r="C4213" s="5">
        <v>4515</v>
      </c>
      <c r="D4213" s="5">
        <v>42</v>
      </c>
      <c r="E4213" s="8" t="s">
        <v>5619</v>
      </c>
      <c r="F4213" s="8">
        <v>421708</v>
      </c>
      <c r="G4213" s="5" t="s">
        <v>5645</v>
      </c>
      <c r="H4213" s="5" t="s">
        <v>5646</v>
      </c>
      <c r="I4213" s="6" t="s">
        <v>91</v>
      </c>
      <c r="J4213" s="6" t="s">
        <v>91</v>
      </c>
      <c r="K4213" s="6" t="s">
        <v>91</v>
      </c>
      <c r="L4213" s="6" t="s">
        <v>91</v>
      </c>
      <c r="M4213" s="5" t="s">
        <v>92</v>
      </c>
      <c r="N4213" s="6" t="s">
        <v>91</v>
      </c>
      <c r="O4213" s="6" t="s">
        <v>91</v>
      </c>
      <c r="P4213" s="6" t="s">
        <v>91</v>
      </c>
      <c r="Q4213" s="6" t="s">
        <v>91</v>
      </c>
      <c r="R4213" s="5">
        <v>1</v>
      </c>
      <c r="S4213" s="5">
        <v>0</v>
      </c>
      <c r="T4213" s="5" t="s">
        <v>93</v>
      </c>
      <c r="U4213" s="5" t="s">
        <v>105</v>
      </c>
    </row>
    <row r="4214" spans="1:21">
      <c r="A4214" s="6" t="s">
        <v>87</v>
      </c>
      <c r="B4214" s="7">
        <v>1</v>
      </c>
      <c r="C4214" s="5">
        <v>4516</v>
      </c>
      <c r="D4214" s="5">
        <v>42</v>
      </c>
      <c r="E4214" s="8" t="s">
        <v>5647</v>
      </c>
      <c r="F4214" s="8">
        <v>42170801</v>
      </c>
      <c r="G4214" s="5" t="s">
        <v>5648</v>
      </c>
      <c r="H4214" s="5" t="s">
        <v>221</v>
      </c>
      <c r="I4214" s="6" t="s">
        <v>91</v>
      </c>
      <c r="J4214" s="6" t="s">
        <v>91</v>
      </c>
      <c r="K4214" s="6" t="s">
        <v>91</v>
      </c>
      <c r="L4214" s="6" t="s">
        <v>91</v>
      </c>
      <c r="M4214" s="5" t="s">
        <v>92</v>
      </c>
      <c r="N4214" s="6" t="s">
        <v>91</v>
      </c>
      <c r="O4214" s="6" t="s">
        <v>91</v>
      </c>
      <c r="P4214" s="6" t="s">
        <v>91</v>
      </c>
      <c r="Q4214" s="6" t="s">
        <v>91</v>
      </c>
      <c r="R4214" s="5">
        <v>1</v>
      </c>
      <c r="S4214" s="5">
        <v>0</v>
      </c>
      <c r="T4214" s="5" t="s">
        <v>93</v>
      </c>
      <c r="U4214" s="5" t="s">
        <v>105</v>
      </c>
    </row>
    <row r="4215" spans="1:21">
      <c r="A4215" s="6" t="s">
        <v>87</v>
      </c>
      <c r="B4215" s="7">
        <v>1</v>
      </c>
      <c r="C4215" s="5">
        <v>4517</v>
      </c>
      <c r="D4215" s="5">
        <v>42</v>
      </c>
      <c r="E4215" s="8" t="s">
        <v>5647</v>
      </c>
      <c r="F4215" s="8">
        <v>42170802</v>
      </c>
      <c r="G4215" s="5" t="s">
        <v>5649</v>
      </c>
      <c r="H4215" s="5" t="s">
        <v>223</v>
      </c>
      <c r="I4215" s="6" t="s">
        <v>91</v>
      </c>
      <c r="J4215" s="6" t="s">
        <v>91</v>
      </c>
      <c r="K4215" s="6" t="s">
        <v>91</v>
      </c>
      <c r="L4215" s="6" t="s">
        <v>91</v>
      </c>
      <c r="M4215" s="5" t="s">
        <v>92</v>
      </c>
      <c r="N4215" s="6" t="s">
        <v>91</v>
      </c>
      <c r="O4215" s="6" t="s">
        <v>91</v>
      </c>
      <c r="P4215" s="6" t="s">
        <v>91</v>
      </c>
      <c r="Q4215" s="6" t="s">
        <v>91</v>
      </c>
      <c r="R4215" s="5">
        <v>1</v>
      </c>
      <c r="S4215" s="5">
        <v>0</v>
      </c>
      <c r="T4215" s="5" t="s">
        <v>93</v>
      </c>
      <c r="U4215" s="5" t="s">
        <v>105</v>
      </c>
    </row>
    <row r="4216" spans="1:21">
      <c r="A4216" s="6" t="s">
        <v>87</v>
      </c>
      <c r="B4216" s="7">
        <v>1</v>
      </c>
      <c r="C4216" s="5">
        <v>4518</v>
      </c>
      <c r="D4216" s="5">
        <v>42</v>
      </c>
      <c r="E4216" s="8" t="s">
        <v>5647</v>
      </c>
      <c r="F4216" s="8">
        <v>42170803</v>
      </c>
      <c r="G4216" s="5" t="s">
        <v>5650</v>
      </c>
      <c r="H4216" s="5" t="s">
        <v>225</v>
      </c>
      <c r="I4216" s="6" t="s">
        <v>91</v>
      </c>
      <c r="J4216" s="6" t="s">
        <v>91</v>
      </c>
      <c r="K4216" s="6" t="s">
        <v>91</v>
      </c>
      <c r="L4216" s="6" t="s">
        <v>91</v>
      </c>
      <c r="M4216" s="5" t="s">
        <v>92</v>
      </c>
      <c r="N4216" s="6" t="s">
        <v>91</v>
      </c>
      <c r="O4216" s="6" t="s">
        <v>91</v>
      </c>
      <c r="P4216" s="6" t="s">
        <v>91</v>
      </c>
      <c r="Q4216" s="6" t="s">
        <v>91</v>
      </c>
      <c r="R4216" s="5">
        <v>1</v>
      </c>
      <c r="S4216" s="5">
        <v>0</v>
      </c>
      <c r="T4216" s="5" t="s">
        <v>93</v>
      </c>
      <c r="U4216" s="5" t="s">
        <v>105</v>
      </c>
    </row>
    <row r="4217" spans="1:21">
      <c r="A4217" s="6" t="s">
        <v>87</v>
      </c>
      <c r="B4217" s="7">
        <v>1</v>
      </c>
      <c r="C4217" s="5">
        <v>4519</v>
      </c>
      <c r="D4217" s="5">
        <v>42</v>
      </c>
      <c r="E4217" s="8" t="s">
        <v>5647</v>
      </c>
      <c r="F4217" s="8">
        <v>42170804</v>
      </c>
      <c r="G4217" s="5" t="s">
        <v>5651</v>
      </c>
      <c r="H4217" s="5" t="s">
        <v>227</v>
      </c>
      <c r="I4217" s="6" t="s">
        <v>91</v>
      </c>
      <c r="J4217" s="6" t="s">
        <v>91</v>
      </c>
      <c r="K4217" s="6" t="s">
        <v>91</v>
      </c>
      <c r="L4217" s="6" t="s">
        <v>91</v>
      </c>
      <c r="M4217" s="5" t="s">
        <v>92</v>
      </c>
      <c r="N4217" s="6" t="s">
        <v>91</v>
      </c>
      <c r="O4217" s="6" t="s">
        <v>91</v>
      </c>
      <c r="P4217" s="6" t="s">
        <v>91</v>
      </c>
      <c r="Q4217" s="6" t="s">
        <v>91</v>
      </c>
      <c r="R4217" s="5">
        <v>1</v>
      </c>
      <c r="S4217" s="5">
        <v>0</v>
      </c>
      <c r="T4217" s="5" t="s">
        <v>93</v>
      </c>
      <c r="U4217" s="5" t="s">
        <v>105</v>
      </c>
    </row>
    <row r="4218" spans="1:21">
      <c r="A4218" s="6" t="s">
        <v>87</v>
      </c>
      <c r="B4218" s="7">
        <v>1</v>
      </c>
      <c r="C4218" s="5">
        <v>4520</v>
      </c>
      <c r="D4218" s="5">
        <v>42</v>
      </c>
      <c r="E4218" s="8" t="s">
        <v>5619</v>
      </c>
      <c r="F4218" s="8">
        <v>421709</v>
      </c>
      <c r="G4218" s="5" t="s">
        <v>5652</v>
      </c>
      <c r="H4218" s="5" t="s">
        <v>5653</v>
      </c>
      <c r="I4218" s="5">
        <v>10065501088</v>
      </c>
      <c r="J4218" s="6" t="s">
        <v>91</v>
      </c>
      <c r="K4218" s="6" t="s">
        <v>91</v>
      </c>
      <c r="L4218" s="6" t="s">
        <v>91</v>
      </c>
      <c r="M4218" s="5" t="s">
        <v>92</v>
      </c>
      <c r="N4218" s="6" t="s">
        <v>91</v>
      </c>
      <c r="O4218" s="6" t="s">
        <v>91</v>
      </c>
      <c r="P4218" s="6" t="s">
        <v>91</v>
      </c>
      <c r="Q4218" s="6" t="s">
        <v>91</v>
      </c>
      <c r="R4218" s="5">
        <v>1</v>
      </c>
      <c r="S4218" s="5">
        <v>0</v>
      </c>
      <c r="T4218" s="5" t="s">
        <v>93</v>
      </c>
      <c r="U4218" s="5" t="s">
        <v>105</v>
      </c>
    </row>
    <row r="4219" spans="1:21">
      <c r="A4219" s="6" t="s">
        <v>87</v>
      </c>
      <c r="B4219" s="7">
        <v>1</v>
      </c>
      <c r="C4219" s="5">
        <v>4521</v>
      </c>
      <c r="D4219" s="5">
        <v>42</v>
      </c>
      <c r="E4219" s="8" t="s">
        <v>5654</v>
      </c>
      <c r="F4219" s="8">
        <v>42170901</v>
      </c>
      <c r="G4219" s="5" t="s">
        <v>5655</v>
      </c>
      <c r="H4219" s="5" t="s">
        <v>221</v>
      </c>
      <c r="I4219" s="6" t="s">
        <v>91</v>
      </c>
      <c r="J4219" s="6" t="s">
        <v>91</v>
      </c>
      <c r="K4219" s="6" t="s">
        <v>91</v>
      </c>
      <c r="L4219" s="6" t="s">
        <v>91</v>
      </c>
      <c r="M4219" s="5" t="s">
        <v>92</v>
      </c>
      <c r="N4219" s="6" t="s">
        <v>91</v>
      </c>
      <c r="O4219" s="6" t="s">
        <v>91</v>
      </c>
      <c r="P4219" s="6" t="s">
        <v>91</v>
      </c>
      <c r="Q4219" s="6" t="s">
        <v>91</v>
      </c>
      <c r="R4219" s="5">
        <v>1</v>
      </c>
      <c r="S4219" s="5">
        <v>0</v>
      </c>
      <c r="T4219" s="5" t="s">
        <v>93</v>
      </c>
      <c r="U4219" s="5" t="s">
        <v>105</v>
      </c>
    </row>
    <row r="4220" spans="1:21">
      <c r="A4220" s="6" t="s">
        <v>87</v>
      </c>
      <c r="B4220" s="7">
        <v>1</v>
      </c>
      <c r="C4220" s="5">
        <v>4522</v>
      </c>
      <c r="D4220" s="5">
        <v>42</v>
      </c>
      <c r="E4220" s="8" t="s">
        <v>5654</v>
      </c>
      <c r="F4220" s="8">
        <v>42170902</v>
      </c>
      <c r="G4220" s="5" t="s">
        <v>5656</v>
      </c>
      <c r="H4220" s="5" t="s">
        <v>223</v>
      </c>
      <c r="I4220" s="6" t="s">
        <v>91</v>
      </c>
      <c r="J4220" s="6" t="s">
        <v>91</v>
      </c>
      <c r="K4220" s="6" t="s">
        <v>91</v>
      </c>
      <c r="L4220" s="6" t="s">
        <v>91</v>
      </c>
      <c r="M4220" s="5" t="s">
        <v>92</v>
      </c>
      <c r="N4220" s="6" t="s">
        <v>91</v>
      </c>
      <c r="O4220" s="6" t="s">
        <v>91</v>
      </c>
      <c r="P4220" s="6" t="s">
        <v>91</v>
      </c>
      <c r="Q4220" s="6" t="s">
        <v>91</v>
      </c>
      <c r="R4220" s="5">
        <v>1</v>
      </c>
      <c r="S4220" s="5">
        <v>0</v>
      </c>
      <c r="T4220" s="5" t="s">
        <v>93</v>
      </c>
      <c r="U4220" s="5" t="s">
        <v>105</v>
      </c>
    </row>
    <row r="4221" spans="1:21">
      <c r="A4221" s="6" t="s">
        <v>87</v>
      </c>
      <c r="B4221" s="7">
        <v>1</v>
      </c>
      <c r="C4221" s="5">
        <v>4523</v>
      </c>
      <c r="D4221" s="5">
        <v>42</v>
      </c>
      <c r="E4221" s="8" t="s">
        <v>5654</v>
      </c>
      <c r="F4221" s="8">
        <v>42170903</v>
      </c>
      <c r="G4221" s="5" t="s">
        <v>5657</v>
      </c>
      <c r="H4221" s="5" t="s">
        <v>225</v>
      </c>
      <c r="I4221" s="6" t="s">
        <v>91</v>
      </c>
      <c r="J4221" s="6" t="s">
        <v>91</v>
      </c>
      <c r="K4221" s="6" t="s">
        <v>91</v>
      </c>
      <c r="L4221" s="6" t="s">
        <v>91</v>
      </c>
      <c r="M4221" s="5" t="s">
        <v>92</v>
      </c>
      <c r="N4221" s="6" t="s">
        <v>91</v>
      </c>
      <c r="O4221" s="6" t="s">
        <v>91</v>
      </c>
      <c r="P4221" s="6" t="s">
        <v>91</v>
      </c>
      <c r="Q4221" s="6" t="s">
        <v>91</v>
      </c>
      <c r="R4221" s="5">
        <v>1</v>
      </c>
      <c r="S4221" s="5">
        <v>0</v>
      </c>
      <c r="T4221" s="5" t="s">
        <v>93</v>
      </c>
      <c r="U4221" s="5" t="s">
        <v>105</v>
      </c>
    </row>
    <row r="4222" spans="1:21">
      <c r="A4222" s="6" t="s">
        <v>87</v>
      </c>
      <c r="B4222" s="7">
        <v>1</v>
      </c>
      <c r="C4222" s="5">
        <v>4525</v>
      </c>
      <c r="D4222" s="5">
        <v>42</v>
      </c>
      <c r="E4222" s="8" t="s">
        <v>5654</v>
      </c>
      <c r="F4222" s="8">
        <v>42170904</v>
      </c>
      <c r="G4222" s="5" t="s">
        <v>5658</v>
      </c>
      <c r="H4222" s="5" t="s">
        <v>227</v>
      </c>
      <c r="I4222" s="6" t="s">
        <v>91</v>
      </c>
      <c r="J4222" s="6" t="s">
        <v>91</v>
      </c>
      <c r="K4222" s="6" t="s">
        <v>91</v>
      </c>
      <c r="L4222" s="6" t="s">
        <v>91</v>
      </c>
      <c r="M4222" s="5" t="s">
        <v>92</v>
      </c>
      <c r="N4222" s="6" t="s">
        <v>91</v>
      </c>
      <c r="O4222" s="6" t="s">
        <v>91</v>
      </c>
      <c r="P4222" s="6" t="s">
        <v>91</v>
      </c>
      <c r="Q4222" s="6" t="s">
        <v>91</v>
      </c>
      <c r="R4222" s="5">
        <v>1</v>
      </c>
      <c r="S4222" s="5">
        <v>0</v>
      </c>
      <c r="T4222" s="5" t="s">
        <v>93</v>
      </c>
      <c r="U4222" s="5" t="s">
        <v>105</v>
      </c>
    </row>
    <row r="4223" spans="1:21">
      <c r="A4223" s="6" t="s">
        <v>87</v>
      </c>
      <c r="B4223" s="7">
        <v>1</v>
      </c>
      <c r="C4223" s="5">
        <v>4526</v>
      </c>
      <c r="D4223" s="5">
        <v>42</v>
      </c>
      <c r="E4223" s="8" t="s">
        <v>5619</v>
      </c>
      <c r="F4223" s="8">
        <v>421710</v>
      </c>
      <c r="G4223" s="5" t="s">
        <v>5659</v>
      </c>
      <c r="H4223" s="5" t="s">
        <v>5660</v>
      </c>
      <c r="I4223" s="5">
        <v>10065502688</v>
      </c>
      <c r="J4223" s="6" t="s">
        <v>91</v>
      </c>
      <c r="K4223" s="6" t="s">
        <v>91</v>
      </c>
      <c r="L4223" s="6" t="s">
        <v>91</v>
      </c>
      <c r="M4223" s="5" t="s">
        <v>92</v>
      </c>
      <c r="N4223" s="6" t="s">
        <v>91</v>
      </c>
      <c r="O4223" s="6" t="s">
        <v>91</v>
      </c>
      <c r="P4223" s="6" t="s">
        <v>91</v>
      </c>
      <c r="Q4223" s="6" t="s">
        <v>91</v>
      </c>
      <c r="R4223" s="5">
        <v>1</v>
      </c>
      <c r="S4223" s="5">
        <v>0</v>
      </c>
      <c r="T4223" s="5" t="s">
        <v>93</v>
      </c>
      <c r="U4223" s="5" t="s">
        <v>105</v>
      </c>
    </row>
    <row r="4224" spans="1:21">
      <c r="A4224" s="6" t="s">
        <v>87</v>
      </c>
      <c r="B4224" s="7">
        <v>1</v>
      </c>
      <c r="C4224" s="5">
        <v>4527</v>
      </c>
      <c r="D4224" s="5">
        <v>42</v>
      </c>
      <c r="E4224" s="8" t="s">
        <v>5661</v>
      </c>
      <c r="F4224" s="8">
        <v>42171001</v>
      </c>
      <c r="G4224" s="5" t="s">
        <v>5662</v>
      </c>
      <c r="H4224" s="5" t="s">
        <v>221</v>
      </c>
      <c r="I4224" s="6" t="s">
        <v>91</v>
      </c>
      <c r="J4224" s="6" t="s">
        <v>91</v>
      </c>
      <c r="K4224" s="6" t="s">
        <v>91</v>
      </c>
      <c r="L4224" s="6" t="s">
        <v>91</v>
      </c>
      <c r="M4224" s="5" t="s">
        <v>92</v>
      </c>
      <c r="N4224" s="6" t="s">
        <v>91</v>
      </c>
      <c r="O4224" s="6" t="s">
        <v>91</v>
      </c>
      <c r="P4224" s="6" t="s">
        <v>91</v>
      </c>
      <c r="Q4224" s="6" t="s">
        <v>91</v>
      </c>
      <c r="R4224" s="5">
        <v>1</v>
      </c>
      <c r="S4224" s="5">
        <v>0</v>
      </c>
      <c r="T4224" s="5" t="s">
        <v>93</v>
      </c>
      <c r="U4224" s="5" t="s">
        <v>105</v>
      </c>
    </row>
    <row r="4225" spans="1:21">
      <c r="A4225" s="6" t="s">
        <v>87</v>
      </c>
      <c r="B4225" s="7">
        <v>1</v>
      </c>
      <c r="C4225" s="5">
        <v>4528</v>
      </c>
      <c r="D4225" s="5">
        <v>42</v>
      </c>
      <c r="E4225" s="8" t="s">
        <v>5661</v>
      </c>
      <c r="F4225" s="8">
        <v>42171002</v>
      </c>
      <c r="G4225" s="5" t="s">
        <v>5663</v>
      </c>
      <c r="H4225" s="5" t="s">
        <v>223</v>
      </c>
      <c r="I4225" s="6" t="s">
        <v>91</v>
      </c>
      <c r="J4225" s="6" t="s">
        <v>91</v>
      </c>
      <c r="K4225" s="6" t="s">
        <v>91</v>
      </c>
      <c r="L4225" s="6" t="s">
        <v>91</v>
      </c>
      <c r="M4225" s="5" t="s">
        <v>92</v>
      </c>
      <c r="N4225" s="6" t="s">
        <v>91</v>
      </c>
      <c r="O4225" s="6" t="s">
        <v>91</v>
      </c>
      <c r="P4225" s="6" t="s">
        <v>91</v>
      </c>
      <c r="Q4225" s="6" t="s">
        <v>91</v>
      </c>
      <c r="R4225" s="5">
        <v>1</v>
      </c>
      <c r="S4225" s="5">
        <v>0</v>
      </c>
      <c r="T4225" s="5" t="s">
        <v>93</v>
      </c>
      <c r="U4225" s="5" t="s">
        <v>105</v>
      </c>
    </row>
    <row r="4226" spans="1:21">
      <c r="A4226" s="6" t="s">
        <v>87</v>
      </c>
      <c r="B4226" s="7">
        <v>1</v>
      </c>
      <c r="C4226" s="5">
        <v>4529</v>
      </c>
      <c r="D4226" s="5">
        <v>42</v>
      </c>
      <c r="E4226" s="8" t="s">
        <v>5661</v>
      </c>
      <c r="F4226" s="8">
        <v>42171003</v>
      </c>
      <c r="G4226" s="5" t="s">
        <v>5664</v>
      </c>
      <c r="H4226" s="5" t="s">
        <v>225</v>
      </c>
      <c r="I4226" s="6" t="s">
        <v>91</v>
      </c>
      <c r="J4226" s="6" t="s">
        <v>91</v>
      </c>
      <c r="K4226" s="6" t="s">
        <v>91</v>
      </c>
      <c r="L4226" s="6" t="s">
        <v>91</v>
      </c>
      <c r="M4226" s="5" t="s">
        <v>92</v>
      </c>
      <c r="N4226" s="6" t="s">
        <v>91</v>
      </c>
      <c r="O4226" s="6" t="s">
        <v>91</v>
      </c>
      <c r="P4226" s="6" t="s">
        <v>91</v>
      </c>
      <c r="Q4226" s="6" t="s">
        <v>91</v>
      </c>
      <c r="R4226" s="5">
        <v>1</v>
      </c>
      <c r="S4226" s="5">
        <v>0</v>
      </c>
      <c r="T4226" s="5" t="s">
        <v>93</v>
      </c>
      <c r="U4226" s="5" t="s">
        <v>105</v>
      </c>
    </row>
    <row r="4227" spans="1:21">
      <c r="A4227" s="6" t="s">
        <v>87</v>
      </c>
      <c r="B4227" s="7">
        <v>1</v>
      </c>
      <c r="C4227" s="5">
        <v>4531</v>
      </c>
      <c r="D4227" s="5">
        <v>42</v>
      </c>
      <c r="E4227" s="8" t="s">
        <v>5661</v>
      </c>
      <c r="F4227" s="8">
        <v>42171004</v>
      </c>
      <c r="G4227" s="5" t="s">
        <v>5665</v>
      </c>
      <c r="H4227" s="5" t="s">
        <v>227</v>
      </c>
      <c r="I4227" s="6" t="s">
        <v>91</v>
      </c>
      <c r="J4227" s="6" t="s">
        <v>91</v>
      </c>
      <c r="K4227" s="6" t="s">
        <v>91</v>
      </c>
      <c r="L4227" s="6" t="s">
        <v>91</v>
      </c>
      <c r="M4227" s="5" t="s">
        <v>92</v>
      </c>
      <c r="N4227" s="6" t="s">
        <v>91</v>
      </c>
      <c r="O4227" s="6" t="s">
        <v>91</v>
      </c>
      <c r="P4227" s="6" t="s">
        <v>91</v>
      </c>
      <c r="Q4227" s="6" t="s">
        <v>91</v>
      </c>
      <c r="R4227" s="5">
        <v>1</v>
      </c>
      <c r="S4227" s="5">
        <v>0</v>
      </c>
      <c r="T4227" s="5" t="s">
        <v>93</v>
      </c>
      <c r="U4227" s="5" t="s">
        <v>105</v>
      </c>
    </row>
    <row r="4228" spans="1:21">
      <c r="A4228" s="6" t="s">
        <v>87</v>
      </c>
      <c r="B4228" s="7">
        <v>1</v>
      </c>
      <c r="C4228" s="5">
        <v>4532</v>
      </c>
      <c r="D4228" s="5">
        <v>42</v>
      </c>
      <c r="E4228" s="8" t="s">
        <v>5619</v>
      </c>
      <c r="F4228" s="8">
        <v>421711</v>
      </c>
      <c r="G4228" s="5" t="s">
        <v>5666</v>
      </c>
      <c r="H4228" s="5" t="s">
        <v>5667</v>
      </c>
      <c r="I4228" s="5">
        <v>10065505719</v>
      </c>
      <c r="J4228" s="6" t="s">
        <v>91</v>
      </c>
      <c r="K4228" s="6" t="s">
        <v>91</v>
      </c>
      <c r="L4228" s="6" t="s">
        <v>91</v>
      </c>
      <c r="M4228" s="5" t="s">
        <v>92</v>
      </c>
      <c r="N4228" s="6" t="s">
        <v>91</v>
      </c>
      <c r="O4228" s="6" t="s">
        <v>91</v>
      </c>
      <c r="P4228" s="6" t="s">
        <v>91</v>
      </c>
      <c r="Q4228" s="6" t="s">
        <v>91</v>
      </c>
      <c r="R4228" s="5">
        <v>1</v>
      </c>
      <c r="S4228" s="5">
        <v>0</v>
      </c>
      <c r="T4228" s="5" t="s">
        <v>93</v>
      </c>
      <c r="U4228" s="5" t="s">
        <v>105</v>
      </c>
    </row>
    <row r="4229" spans="1:21">
      <c r="A4229" s="6" t="s">
        <v>87</v>
      </c>
      <c r="B4229" s="7">
        <v>1</v>
      </c>
      <c r="C4229" s="5">
        <v>4533</v>
      </c>
      <c r="D4229" s="5">
        <v>42</v>
      </c>
      <c r="E4229" s="8" t="s">
        <v>5668</v>
      </c>
      <c r="F4229" s="8">
        <v>42171101</v>
      </c>
      <c r="G4229" s="5" t="s">
        <v>5669</v>
      </c>
      <c r="H4229" s="5" t="s">
        <v>221</v>
      </c>
      <c r="I4229" s="6" t="s">
        <v>91</v>
      </c>
      <c r="J4229" s="6" t="s">
        <v>91</v>
      </c>
      <c r="K4229" s="6" t="s">
        <v>91</v>
      </c>
      <c r="L4229" s="6" t="s">
        <v>91</v>
      </c>
      <c r="M4229" s="5" t="s">
        <v>92</v>
      </c>
      <c r="N4229" s="6" t="s">
        <v>91</v>
      </c>
      <c r="O4229" s="6" t="s">
        <v>91</v>
      </c>
      <c r="P4229" s="6" t="s">
        <v>91</v>
      </c>
      <c r="Q4229" s="6" t="s">
        <v>91</v>
      </c>
      <c r="R4229" s="5">
        <v>1</v>
      </c>
      <c r="S4229" s="5">
        <v>0</v>
      </c>
      <c r="T4229" s="5" t="s">
        <v>93</v>
      </c>
      <c r="U4229" s="5" t="s">
        <v>105</v>
      </c>
    </row>
    <row r="4230" spans="1:21">
      <c r="A4230" s="6" t="s">
        <v>87</v>
      </c>
      <c r="B4230" s="7">
        <v>1</v>
      </c>
      <c r="C4230" s="5">
        <v>4534</v>
      </c>
      <c r="D4230" s="5">
        <v>42</v>
      </c>
      <c r="E4230" s="8" t="s">
        <v>5668</v>
      </c>
      <c r="F4230" s="8">
        <v>42171102</v>
      </c>
      <c r="G4230" s="5" t="s">
        <v>5670</v>
      </c>
      <c r="H4230" s="5" t="s">
        <v>223</v>
      </c>
      <c r="I4230" s="6" t="s">
        <v>91</v>
      </c>
      <c r="J4230" s="6" t="s">
        <v>91</v>
      </c>
      <c r="K4230" s="6" t="s">
        <v>91</v>
      </c>
      <c r="L4230" s="6" t="s">
        <v>91</v>
      </c>
      <c r="M4230" s="5" t="s">
        <v>92</v>
      </c>
      <c r="N4230" s="6" t="s">
        <v>91</v>
      </c>
      <c r="O4230" s="6" t="s">
        <v>91</v>
      </c>
      <c r="P4230" s="6" t="s">
        <v>91</v>
      </c>
      <c r="Q4230" s="6" t="s">
        <v>91</v>
      </c>
      <c r="R4230" s="5">
        <v>1</v>
      </c>
      <c r="S4230" s="5">
        <v>0</v>
      </c>
      <c r="T4230" s="5" t="s">
        <v>93</v>
      </c>
      <c r="U4230" s="5" t="s">
        <v>105</v>
      </c>
    </row>
    <row r="4231" spans="1:21">
      <c r="A4231" s="6" t="s">
        <v>87</v>
      </c>
      <c r="B4231" s="7">
        <v>1</v>
      </c>
      <c r="C4231" s="5">
        <v>4535</v>
      </c>
      <c r="D4231" s="5">
        <v>42</v>
      </c>
      <c r="E4231" s="8" t="s">
        <v>5668</v>
      </c>
      <c r="F4231" s="8">
        <v>42171103</v>
      </c>
      <c r="G4231" s="5" t="s">
        <v>5671</v>
      </c>
      <c r="H4231" s="5" t="s">
        <v>225</v>
      </c>
      <c r="I4231" s="6" t="s">
        <v>91</v>
      </c>
      <c r="J4231" s="6" t="s">
        <v>91</v>
      </c>
      <c r="K4231" s="6" t="s">
        <v>91</v>
      </c>
      <c r="L4231" s="6" t="s">
        <v>91</v>
      </c>
      <c r="M4231" s="5" t="s">
        <v>92</v>
      </c>
      <c r="N4231" s="6" t="s">
        <v>91</v>
      </c>
      <c r="O4231" s="6" t="s">
        <v>91</v>
      </c>
      <c r="P4231" s="6" t="s">
        <v>91</v>
      </c>
      <c r="Q4231" s="6" t="s">
        <v>91</v>
      </c>
      <c r="R4231" s="5">
        <v>1</v>
      </c>
      <c r="S4231" s="5">
        <v>0</v>
      </c>
      <c r="T4231" s="5" t="s">
        <v>93</v>
      </c>
      <c r="U4231" s="5" t="s">
        <v>105</v>
      </c>
    </row>
    <row r="4232" spans="1:21">
      <c r="A4232" s="6" t="s">
        <v>87</v>
      </c>
      <c r="B4232" s="7">
        <v>1</v>
      </c>
      <c r="C4232" s="5">
        <v>4537</v>
      </c>
      <c r="D4232" s="5">
        <v>42</v>
      </c>
      <c r="E4232" s="8" t="s">
        <v>5668</v>
      </c>
      <c r="F4232" s="8">
        <v>42171104</v>
      </c>
      <c r="G4232" s="5" t="s">
        <v>5672</v>
      </c>
      <c r="H4232" s="5" t="s">
        <v>227</v>
      </c>
      <c r="I4232" s="6" t="s">
        <v>91</v>
      </c>
      <c r="J4232" s="6" t="s">
        <v>91</v>
      </c>
      <c r="K4232" s="6" t="s">
        <v>91</v>
      </c>
      <c r="L4232" s="6" t="s">
        <v>91</v>
      </c>
      <c r="M4232" s="5" t="s">
        <v>92</v>
      </c>
      <c r="N4232" s="6" t="s">
        <v>91</v>
      </c>
      <c r="O4232" s="6" t="s">
        <v>91</v>
      </c>
      <c r="P4232" s="6" t="s">
        <v>91</v>
      </c>
      <c r="Q4232" s="6" t="s">
        <v>91</v>
      </c>
      <c r="R4232" s="5">
        <v>1</v>
      </c>
      <c r="S4232" s="5">
        <v>0</v>
      </c>
      <c r="T4232" s="5" t="s">
        <v>93</v>
      </c>
      <c r="U4232" s="5" t="s">
        <v>105</v>
      </c>
    </row>
    <row r="4233" spans="1:21">
      <c r="A4233" s="6" t="s">
        <v>87</v>
      </c>
      <c r="B4233" s="7">
        <v>1</v>
      </c>
      <c r="C4233" s="5">
        <v>4538</v>
      </c>
      <c r="D4233" s="5">
        <v>42</v>
      </c>
      <c r="E4233" s="8" t="s">
        <v>5619</v>
      </c>
      <c r="F4233" s="8">
        <v>421712</v>
      </c>
      <c r="G4233" s="5" t="s">
        <v>5673</v>
      </c>
      <c r="H4233" s="5" t="s">
        <v>5674</v>
      </c>
      <c r="I4233" s="5">
        <v>10065505210</v>
      </c>
      <c r="J4233" s="6" t="s">
        <v>91</v>
      </c>
      <c r="K4233" s="6" t="s">
        <v>91</v>
      </c>
      <c r="L4233" s="6" t="s">
        <v>91</v>
      </c>
      <c r="M4233" s="5" t="s">
        <v>92</v>
      </c>
      <c r="N4233" s="6" t="s">
        <v>91</v>
      </c>
      <c r="O4233" s="6" t="s">
        <v>91</v>
      </c>
      <c r="P4233" s="6" t="s">
        <v>91</v>
      </c>
      <c r="Q4233" s="6" t="s">
        <v>91</v>
      </c>
      <c r="R4233" s="5">
        <v>1</v>
      </c>
      <c r="S4233" s="5">
        <v>0</v>
      </c>
      <c r="T4233" s="5" t="s">
        <v>93</v>
      </c>
      <c r="U4233" s="5" t="s">
        <v>105</v>
      </c>
    </row>
    <row r="4234" spans="1:21">
      <c r="A4234" s="6" t="s">
        <v>87</v>
      </c>
      <c r="B4234" s="7">
        <v>1</v>
      </c>
      <c r="C4234" s="5">
        <v>4539</v>
      </c>
      <c r="D4234" s="5">
        <v>42</v>
      </c>
      <c r="E4234" s="8" t="s">
        <v>5675</v>
      </c>
      <c r="F4234" s="8">
        <v>42171201</v>
      </c>
      <c r="G4234" s="5" t="s">
        <v>5676</v>
      </c>
      <c r="H4234" s="5" t="s">
        <v>221</v>
      </c>
      <c r="I4234" s="6" t="s">
        <v>91</v>
      </c>
      <c r="J4234" s="6" t="s">
        <v>91</v>
      </c>
      <c r="K4234" s="6" t="s">
        <v>91</v>
      </c>
      <c r="L4234" s="6" t="s">
        <v>91</v>
      </c>
      <c r="M4234" s="5" t="s">
        <v>92</v>
      </c>
      <c r="N4234" s="6" t="s">
        <v>91</v>
      </c>
      <c r="O4234" s="6" t="s">
        <v>91</v>
      </c>
      <c r="P4234" s="6" t="s">
        <v>91</v>
      </c>
      <c r="Q4234" s="6" t="s">
        <v>91</v>
      </c>
      <c r="R4234" s="5">
        <v>1</v>
      </c>
      <c r="S4234" s="5">
        <v>0</v>
      </c>
      <c r="T4234" s="5" t="s">
        <v>93</v>
      </c>
      <c r="U4234" s="5" t="s">
        <v>105</v>
      </c>
    </row>
    <row r="4235" spans="1:21">
      <c r="A4235" s="6" t="s">
        <v>87</v>
      </c>
      <c r="B4235" s="7">
        <v>1</v>
      </c>
      <c r="C4235" s="5">
        <v>4540</v>
      </c>
      <c r="D4235" s="5">
        <v>42</v>
      </c>
      <c r="E4235" s="8" t="s">
        <v>5675</v>
      </c>
      <c r="F4235" s="8">
        <v>42171202</v>
      </c>
      <c r="G4235" s="5" t="s">
        <v>5677</v>
      </c>
      <c r="H4235" s="5" t="s">
        <v>223</v>
      </c>
      <c r="I4235" s="6" t="s">
        <v>91</v>
      </c>
      <c r="J4235" s="6" t="s">
        <v>91</v>
      </c>
      <c r="K4235" s="6" t="s">
        <v>91</v>
      </c>
      <c r="L4235" s="6" t="s">
        <v>91</v>
      </c>
      <c r="M4235" s="5" t="s">
        <v>92</v>
      </c>
      <c r="N4235" s="6" t="s">
        <v>91</v>
      </c>
      <c r="O4235" s="6" t="s">
        <v>91</v>
      </c>
      <c r="P4235" s="6" t="s">
        <v>91</v>
      </c>
      <c r="Q4235" s="6" t="s">
        <v>91</v>
      </c>
      <c r="R4235" s="5">
        <v>1</v>
      </c>
      <c r="S4235" s="5">
        <v>0</v>
      </c>
      <c r="T4235" s="5" t="s">
        <v>93</v>
      </c>
      <c r="U4235" s="5" t="s">
        <v>105</v>
      </c>
    </row>
    <row r="4236" spans="1:21">
      <c r="A4236" s="6" t="s">
        <v>87</v>
      </c>
      <c r="B4236" s="7">
        <v>1</v>
      </c>
      <c r="C4236" s="5">
        <v>4541</v>
      </c>
      <c r="D4236" s="5">
        <v>42</v>
      </c>
      <c r="E4236" s="8" t="s">
        <v>5675</v>
      </c>
      <c r="F4236" s="8">
        <v>42171203</v>
      </c>
      <c r="G4236" s="5" t="s">
        <v>5678</v>
      </c>
      <c r="H4236" s="5" t="s">
        <v>225</v>
      </c>
      <c r="I4236" s="6" t="s">
        <v>91</v>
      </c>
      <c r="J4236" s="6" t="s">
        <v>91</v>
      </c>
      <c r="K4236" s="6" t="s">
        <v>91</v>
      </c>
      <c r="L4236" s="6" t="s">
        <v>91</v>
      </c>
      <c r="M4236" s="5" t="s">
        <v>92</v>
      </c>
      <c r="N4236" s="6" t="s">
        <v>91</v>
      </c>
      <c r="O4236" s="6" t="s">
        <v>91</v>
      </c>
      <c r="P4236" s="6" t="s">
        <v>91</v>
      </c>
      <c r="Q4236" s="6" t="s">
        <v>91</v>
      </c>
      <c r="R4236" s="5">
        <v>1</v>
      </c>
      <c r="S4236" s="5">
        <v>0</v>
      </c>
      <c r="T4236" s="5" t="s">
        <v>93</v>
      </c>
      <c r="U4236" s="5" t="s">
        <v>105</v>
      </c>
    </row>
    <row r="4237" spans="1:21">
      <c r="A4237" s="6" t="s">
        <v>87</v>
      </c>
      <c r="B4237" s="7">
        <v>1</v>
      </c>
      <c r="C4237" s="5">
        <v>4543</v>
      </c>
      <c r="D4237" s="5">
        <v>42</v>
      </c>
      <c r="E4237" s="8" t="s">
        <v>5675</v>
      </c>
      <c r="F4237" s="8">
        <v>42171204</v>
      </c>
      <c r="G4237" s="5" t="s">
        <v>5679</v>
      </c>
      <c r="H4237" s="5" t="s">
        <v>227</v>
      </c>
      <c r="I4237" s="6" t="s">
        <v>91</v>
      </c>
      <c r="J4237" s="6" t="s">
        <v>91</v>
      </c>
      <c r="K4237" s="6" t="s">
        <v>91</v>
      </c>
      <c r="L4237" s="6" t="s">
        <v>91</v>
      </c>
      <c r="M4237" s="5" t="s">
        <v>92</v>
      </c>
      <c r="N4237" s="6" t="s">
        <v>91</v>
      </c>
      <c r="O4237" s="6" t="s">
        <v>91</v>
      </c>
      <c r="P4237" s="6" t="s">
        <v>91</v>
      </c>
      <c r="Q4237" s="6" t="s">
        <v>91</v>
      </c>
      <c r="R4237" s="5">
        <v>1</v>
      </c>
      <c r="S4237" s="5">
        <v>0</v>
      </c>
      <c r="T4237" s="5" t="s">
        <v>93</v>
      </c>
      <c r="U4237" s="5" t="s">
        <v>105</v>
      </c>
    </row>
    <row r="4238" spans="1:21">
      <c r="A4238" s="6" t="s">
        <v>87</v>
      </c>
      <c r="B4238" s="7">
        <v>1</v>
      </c>
      <c r="C4238" s="5">
        <v>4544</v>
      </c>
      <c r="D4238" s="5">
        <v>42</v>
      </c>
      <c r="E4238" s="8" t="s">
        <v>5619</v>
      </c>
      <c r="F4238" s="8">
        <v>421713</v>
      </c>
      <c r="G4238" s="5" t="s">
        <v>5680</v>
      </c>
      <c r="H4238" s="5" t="s">
        <v>5681</v>
      </c>
      <c r="I4238" s="5">
        <v>10065505784</v>
      </c>
      <c r="J4238" s="6" t="s">
        <v>91</v>
      </c>
      <c r="K4238" s="6" t="s">
        <v>91</v>
      </c>
      <c r="L4238" s="6" t="s">
        <v>91</v>
      </c>
      <c r="M4238" s="5" t="s">
        <v>92</v>
      </c>
      <c r="N4238" s="6" t="s">
        <v>91</v>
      </c>
      <c r="O4238" s="6" t="s">
        <v>91</v>
      </c>
      <c r="P4238" s="6" t="s">
        <v>91</v>
      </c>
      <c r="Q4238" s="6" t="s">
        <v>91</v>
      </c>
      <c r="R4238" s="5">
        <v>1</v>
      </c>
      <c r="S4238" s="5">
        <v>0</v>
      </c>
      <c r="T4238" s="5" t="s">
        <v>93</v>
      </c>
      <c r="U4238" s="5" t="s">
        <v>105</v>
      </c>
    </row>
    <row r="4239" spans="1:21">
      <c r="A4239" s="6" t="s">
        <v>87</v>
      </c>
      <c r="B4239" s="7">
        <v>1</v>
      </c>
      <c r="C4239" s="5">
        <v>4545</v>
      </c>
      <c r="D4239" s="5">
        <v>42</v>
      </c>
      <c r="E4239" s="8" t="s">
        <v>5682</v>
      </c>
      <c r="F4239" s="8">
        <v>42171301</v>
      </c>
      <c r="G4239" s="5" t="s">
        <v>5683</v>
      </c>
      <c r="H4239" s="5" t="s">
        <v>221</v>
      </c>
      <c r="I4239" s="6" t="s">
        <v>91</v>
      </c>
      <c r="J4239" s="6" t="s">
        <v>91</v>
      </c>
      <c r="K4239" s="6" t="s">
        <v>91</v>
      </c>
      <c r="L4239" s="6" t="s">
        <v>91</v>
      </c>
      <c r="M4239" s="5" t="s">
        <v>92</v>
      </c>
      <c r="N4239" s="6" t="s">
        <v>91</v>
      </c>
      <c r="O4239" s="6" t="s">
        <v>91</v>
      </c>
      <c r="P4239" s="6" t="s">
        <v>91</v>
      </c>
      <c r="Q4239" s="6" t="s">
        <v>91</v>
      </c>
      <c r="R4239" s="5">
        <v>1</v>
      </c>
      <c r="S4239" s="5">
        <v>0</v>
      </c>
      <c r="T4239" s="5" t="s">
        <v>93</v>
      </c>
      <c r="U4239" s="5" t="s">
        <v>105</v>
      </c>
    </row>
    <row r="4240" spans="1:21">
      <c r="A4240" s="6" t="s">
        <v>87</v>
      </c>
      <c r="B4240" s="7">
        <v>1</v>
      </c>
      <c r="C4240" s="5">
        <v>4546</v>
      </c>
      <c r="D4240" s="5">
        <v>42</v>
      </c>
      <c r="E4240" s="8" t="s">
        <v>5682</v>
      </c>
      <c r="F4240" s="8">
        <v>42171302</v>
      </c>
      <c r="G4240" s="5" t="s">
        <v>5684</v>
      </c>
      <c r="H4240" s="5" t="s">
        <v>223</v>
      </c>
      <c r="I4240" s="6" t="s">
        <v>91</v>
      </c>
      <c r="J4240" s="6" t="s">
        <v>91</v>
      </c>
      <c r="K4240" s="6" t="s">
        <v>91</v>
      </c>
      <c r="L4240" s="6" t="s">
        <v>91</v>
      </c>
      <c r="M4240" s="5" t="s">
        <v>92</v>
      </c>
      <c r="N4240" s="6" t="s">
        <v>91</v>
      </c>
      <c r="O4240" s="6" t="s">
        <v>91</v>
      </c>
      <c r="P4240" s="6" t="s">
        <v>91</v>
      </c>
      <c r="Q4240" s="6" t="s">
        <v>91</v>
      </c>
      <c r="R4240" s="5">
        <v>1</v>
      </c>
      <c r="S4240" s="5">
        <v>0</v>
      </c>
      <c r="T4240" s="5" t="s">
        <v>93</v>
      </c>
      <c r="U4240" s="5" t="s">
        <v>105</v>
      </c>
    </row>
    <row r="4241" spans="1:21">
      <c r="A4241" s="6" t="s">
        <v>87</v>
      </c>
      <c r="B4241" s="7">
        <v>1</v>
      </c>
      <c r="C4241" s="5">
        <v>4547</v>
      </c>
      <c r="D4241" s="5">
        <v>42</v>
      </c>
      <c r="E4241" s="8" t="s">
        <v>5682</v>
      </c>
      <c r="F4241" s="8">
        <v>42171303</v>
      </c>
      <c r="G4241" s="5" t="s">
        <v>5685</v>
      </c>
      <c r="H4241" s="5" t="s">
        <v>225</v>
      </c>
      <c r="I4241" s="6" t="s">
        <v>91</v>
      </c>
      <c r="J4241" s="6" t="s">
        <v>91</v>
      </c>
      <c r="K4241" s="6" t="s">
        <v>91</v>
      </c>
      <c r="L4241" s="6" t="s">
        <v>91</v>
      </c>
      <c r="M4241" s="5" t="s">
        <v>92</v>
      </c>
      <c r="N4241" s="6" t="s">
        <v>91</v>
      </c>
      <c r="O4241" s="6" t="s">
        <v>91</v>
      </c>
      <c r="P4241" s="6" t="s">
        <v>91</v>
      </c>
      <c r="Q4241" s="6" t="s">
        <v>91</v>
      </c>
      <c r="R4241" s="5">
        <v>1</v>
      </c>
      <c r="S4241" s="5">
        <v>0</v>
      </c>
      <c r="T4241" s="5" t="s">
        <v>93</v>
      </c>
      <c r="U4241" s="5" t="s">
        <v>105</v>
      </c>
    </row>
    <row r="4242" spans="1:21">
      <c r="A4242" s="6" t="s">
        <v>87</v>
      </c>
      <c r="B4242" s="7">
        <v>1</v>
      </c>
      <c r="C4242" s="5">
        <v>4548</v>
      </c>
      <c r="D4242" s="5">
        <v>42</v>
      </c>
      <c r="E4242" s="8" t="s">
        <v>5682</v>
      </c>
      <c r="F4242" s="8">
        <v>42171304</v>
      </c>
      <c r="G4242" s="5" t="s">
        <v>5686</v>
      </c>
      <c r="H4242" s="5" t="s">
        <v>227</v>
      </c>
      <c r="I4242" s="6" t="s">
        <v>91</v>
      </c>
      <c r="J4242" s="6" t="s">
        <v>91</v>
      </c>
      <c r="K4242" s="6" t="s">
        <v>91</v>
      </c>
      <c r="L4242" s="6" t="s">
        <v>91</v>
      </c>
      <c r="M4242" s="5" t="s">
        <v>92</v>
      </c>
      <c r="N4242" s="6" t="s">
        <v>91</v>
      </c>
      <c r="O4242" s="6" t="s">
        <v>91</v>
      </c>
      <c r="P4242" s="6" t="s">
        <v>91</v>
      </c>
      <c r="Q4242" s="6" t="s">
        <v>91</v>
      </c>
      <c r="R4242" s="5">
        <v>1</v>
      </c>
      <c r="S4242" s="5">
        <v>0</v>
      </c>
      <c r="T4242" s="5" t="s">
        <v>93</v>
      </c>
      <c r="U4242" s="5" t="s">
        <v>105</v>
      </c>
    </row>
    <row r="4243" spans="1:21">
      <c r="A4243" s="6" t="s">
        <v>87</v>
      </c>
      <c r="B4243" s="7">
        <v>1</v>
      </c>
      <c r="C4243" s="5">
        <v>4549</v>
      </c>
      <c r="D4243" s="5">
        <v>42</v>
      </c>
      <c r="E4243" s="8" t="s">
        <v>5619</v>
      </c>
      <c r="F4243" s="8">
        <v>421714</v>
      </c>
      <c r="G4243" s="5" t="s">
        <v>5687</v>
      </c>
      <c r="H4243" s="5" t="s">
        <v>5688</v>
      </c>
      <c r="I4243" s="5">
        <v>10065505908</v>
      </c>
      <c r="J4243" s="6" t="s">
        <v>91</v>
      </c>
      <c r="K4243" s="6" t="s">
        <v>91</v>
      </c>
      <c r="L4243" s="6" t="s">
        <v>91</v>
      </c>
      <c r="M4243" s="5" t="s">
        <v>92</v>
      </c>
      <c r="N4243" s="6" t="s">
        <v>91</v>
      </c>
      <c r="O4243" s="6" t="s">
        <v>91</v>
      </c>
      <c r="P4243" s="6" t="s">
        <v>91</v>
      </c>
      <c r="Q4243" s="6" t="s">
        <v>91</v>
      </c>
      <c r="R4243" s="5">
        <v>1</v>
      </c>
      <c r="S4243" s="5">
        <v>0</v>
      </c>
      <c r="T4243" s="5" t="s">
        <v>93</v>
      </c>
      <c r="U4243" s="5" t="s">
        <v>105</v>
      </c>
    </row>
    <row r="4244" spans="1:21">
      <c r="A4244" s="6" t="s">
        <v>87</v>
      </c>
      <c r="B4244" s="7">
        <v>1</v>
      </c>
      <c r="C4244" s="5">
        <v>4550</v>
      </c>
      <c r="D4244" s="5">
        <v>42</v>
      </c>
      <c r="E4244" s="8" t="s">
        <v>5689</v>
      </c>
      <c r="F4244" s="8">
        <v>42171401</v>
      </c>
      <c r="G4244" s="5" t="s">
        <v>5690</v>
      </c>
      <c r="H4244" s="5" t="s">
        <v>221</v>
      </c>
      <c r="I4244" s="6" t="s">
        <v>91</v>
      </c>
      <c r="J4244" s="6" t="s">
        <v>91</v>
      </c>
      <c r="K4244" s="6" t="s">
        <v>91</v>
      </c>
      <c r="L4244" s="6" t="s">
        <v>91</v>
      </c>
      <c r="M4244" s="5" t="s">
        <v>92</v>
      </c>
      <c r="N4244" s="6" t="s">
        <v>91</v>
      </c>
      <c r="O4244" s="6" t="s">
        <v>91</v>
      </c>
      <c r="P4244" s="6" t="s">
        <v>91</v>
      </c>
      <c r="Q4244" s="6" t="s">
        <v>91</v>
      </c>
      <c r="R4244" s="5">
        <v>1</v>
      </c>
      <c r="S4244" s="5">
        <v>0</v>
      </c>
      <c r="T4244" s="5" t="s">
        <v>93</v>
      </c>
      <c r="U4244" s="5" t="s">
        <v>105</v>
      </c>
    </row>
    <row r="4245" spans="1:21">
      <c r="A4245" s="6" t="s">
        <v>87</v>
      </c>
      <c r="B4245" s="7">
        <v>1</v>
      </c>
      <c r="C4245" s="5">
        <v>4551</v>
      </c>
      <c r="D4245" s="5">
        <v>42</v>
      </c>
      <c r="E4245" s="8" t="s">
        <v>5689</v>
      </c>
      <c r="F4245" s="8">
        <v>42171402</v>
      </c>
      <c r="G4245" s="5" t="s">
        <v>5691</v>
      </c>
      <c r="H4245" s="5" t="s">
        <v>223</v>
      </c>
      <c r="I4245" s="6" t="s">
        <v>91</v>
      </c>
      <c r="J4245" s="6" t="s">
        <v>91</v>
      </c>
      <c r="K4245" s="6" t="s">
        <v>91</v>
      </c>
      <c r="L4245" s="6" t="s">
        <v>91</v>
      </c>
      <c r="M4245" s="5" t="s">
        <v>92</v>
      </c>
      <c r="N4245" s="6" t="s">
        <v>91</v>
      </c>
      <c r="O4245" s="6" t="s">
        <v>91</v>
      </c>
      <c r="P4245" s="6" t="s">
        <v>91</v>
      </c>
      <c r="Q4245" s="6" t="s">
        <v>91</v>
      </c>
      <c r="R4245" s="5">
        <v>1</v>
      </c>
      <c r="S4245" s="5">
        <v>0</v>
      </c>
      <c r="T4245" s="5" t="s">
        <v>93</v>
      </c>
      <c r="U4245" s="5" t="s">
        <v>105</v>
      </c>
    </row>
    <row r="4246" spans="1:21">
      <c r="A4246" s="6" t="s">
        <v>87</v>
      </c>
      <c r="B4246" s="7">
        <v>1</v>
      </c>
      <c r="C4246" s="5">
        <v>4552</v>
      </c>
      <c r="D4246" s="5">
        <v>42</v>
      </c>
      <c r="E4246" s="8" t="s">
        <v>5689</v>
      </c>
      <c r="F4246" s="8">
        <v>42171403</v>
      </c>
      <c r="G4246" s="5" t="s">
        <v>5692</v>
      </c>
      <c r="H4246" s="5" t="s">
        <v>225</v>
      </c>
      <c r="I4246" s="6" t="s">
        <v>91</v>
      </c>
      <c r="J4246" s="6" t="s">
        <v>91</v>
      </c>
      <c r="K4246" s="6" t="s">
        <v>91</v>
      </c>
      <c r="L4246" s="6" t="s">
        <v>91</v>
      </c>
      <c r="M4246" s="5" t="s">
        <v>92</v>
      </c>
      <c r="N4246" s="6" t="s">
        <v>91</v>
      </c>
      <c r="O4246" s="6" t="s">
        <v>91</v>
      </c>
      <c r="P4246" s="6" t="s">
        <v>91</v>
      </c>
      <c r="Q4246" s="6" t="s">
        <v>91</v>
      </c>
      <c r="R4246" s="5">
        <v>1</v>
      </c>
      <c r="S4246" s="5">
        <v>0</v>
      </c>
      <c r="T4246" s="5" t="s">
        <v>93</v>
      </c>
      <c r="U4246" s="5" t="s">
        <v>105</v>
      </c>
    </row>
    <row r="4247" spans="1:21">
      <c r="A4247" s="6" t="s">
        <v>87</v>
      </c>
      <c r="B4247" s="7">
        <v>1</v>
      </c>
      <c r="C4247" s="5">
        <v>4553</v>
      </c>
      <c r="D4247" s="5">
        <v>42</v>
      </c>
      <c r="E4247" s="8" t="s">
        <v>5689</v>
      </c>
      <c r="F4247" s="8">
        <v>42171404</v>
      </c>
      <c r="G4247" s="5" t="s">
        <v>5693</v>
      </c>
      <c r="H4247" s="5" t="s">
        <v>227</v>
      </c>
      <c r="I4247" s="6" t="s">
        <v>91</v>
      </c>
      <c r="J4247" s="6" t="s">
        <v>91</v>
      </c>
      <c r="K4247" s="6" t="s">
        <v>91</v>
      </c>
      <c r="L4247" s="6" t="s">
        <v>91</v>
      </c>
      <c r="M4247" s="5" t="s">
        <v>92</v>
      </c>
      <c r="N4247" s="6" t="s">
        <v>91</v>
      </c>
      <c r="O4247" s="6" t="s">
        <v>91</v>
      </c>
      <c r="P4247" s="6" t="s">
        <v>91</v>
      </c>
      <c r="Q4247" s="6" t="s">
        <v>91</v>
      </c>
      <c r="R4247" s="5">
        <v>1</v>
      </c>
      <c r="S4247" s="5">
        <v>0</v>
      </c>
      <c r="T4247" s="5" t="s">
        <v>93</v>
      </c>
      <c r="U4247" s="5" t="s">
        <v>105</v>
      </c>
    </row>
    <row r="4248" spans="1:21">
      <c r="A4248" s="6" t="s">
        <v>87</v>
      </c>
      <c r="B4248" s="7">
        <v>1</v>
      </c>
      <c r="C4248" s="5">
        <v>4554</v>
      </c>
      <c r="D4248" s="5">
        <v>42</v>
      </c>
      <c r="E4248" s="8" t="s">
        <v>5619</v>
      </c>
      <c r="F4248" s="8">
        <v>421715</v>
      </c>
      <c r="G4248" s="5" t="s">
        <v>5694</v>
      </c>
      <c r="H4248" s="5" t="s">
        <v>5695</v>
      </c>
      <c r="I4248" s="5">
        <v>10065501203</v>
      </c>
      <c r="J4248" s="6" t="s">
        <v>91</v>
      </c>
      <c r="K4248" s="6" t="s">
        <v>91</v>
      </c>
      <c r="L4248" s="6" t="s">
        <v>91</v>
      </c>
      <c r="M4248" s="5" t="s">
        <v>92</v>
      </c>
      <c r="N4248" s="6" t="s">
        <v>91</v>
      </c>
      <c r="O4248" s="6" t="s">
        <v>91</v>
      </c>
      <c r="P4248" s="6" t="s">
        <v>91</v>
      </c>
      <c r="Q4248" s="6" t="s">
        <v>91</v>
      </c>
      <c r="R4248" s="5">
        <v>1</v>
      </c>
      <c r="S4248" s="5">
        <v>0</v>
      </c>
      <c r="T4248" s="5" t="s">
        <v>93</v>
      </c>
      <c r="U4248" s="5" t="s">
        <v>105</v>
      </c>
    </row>
    <row r="4249" spans="1:21">
      <c r="A4249" s="6" t="s">
        <v>87</v>
      </c>
      <c r="B4249" s="7">
        <v>1</v>
      </c>
      <c r="C4249" s="5">
        <v>4555</v>
      </c>
      <c r="D4249" s="5">
        <v>42</v>
      </c>
      <c r="E4249" s="8" t="s">
        <v>5696</v>
      </c>
      <c r="F4249" s="8">
        <v>42171501</v>
      </c>
      <c r="G4249" s="5" t="s">
        <v>5697</v>
      </c>
      <c r="H4249" s="5" t="s">
        <v>221</v>
      </c>
      <c r="I4249" s="6" t="s">
        <v>91</v>
      </c>
      <c r="J4249" s="6" t="s">
        <v>91</v>
      </c>
      <c r="K4249" s="6" t="s">
        <v>91</v>
      </c>
      <c r="L4249" s="6" t="s">
        <v>91</v>
      </c>
      <c r="M4249" s="5" t="s">
        <v>92</v>
      </c>
      <c r="N4249" s="6" t="s">
        <v>91</v>
      </c>
      <c r="O4249" s="6" t="s">
        <v>91</v>
      </c>
      <c r="P4249" s="6" t="s">
        <v>91</v>
      </c>
      <c r="Q4249" s="6" t="s">
        <v>91</v>
      </c>
      <c r="R4249" s="5">
        <v>1</v>
      </c>
      <c r="S4249" s="5">
        <v>0</v>
      </c>
      <c r="T4249" s="5" t="s">
        <v>93</v>
      </c>
      <c r="U4249" s="5" t="s">
        <v>105</v>
      </c>
    </row>
    <row r="4250" spans="1:21">
      <c r="A4250" s="6" t="s">
        <v>87</v>
      </c>
      <c r="B4250" s="7">
        <v>1</v>
      </c>
      <c r="C4250" s="5">
        <v>4556</v>
      </c>
      <c r="D4250" s="5">
        <v>42</v>
      </c>
      <c r="E4250" s="8" t="s">
        <v>5696</v>
      </c>
      <c r="F4250" s="8">
        <v>42171502</v>
      </c>
      <c r="G4250" s="5" t="s">
        <v>5698</v>
      </c>
      <c r="H4250" s="5" t="s">
        <v>223</v>
      </c>
      <c r="I4250" s="6" t="s">
        <v>91</v>
      </c>
      <c r="J4250" s="6" t="s">
        <v>91</v>
      </c>
      <c r="K4250" s="6" t="s">
        <v>91</v>
      </c>
      <c r="L4250" s="6" t="s">
        <v>91</v>
      </c>
      <c r="M4250" s="5" t="s">
        <v>92</v>
      </c>
      <c r="N4250" s="6" t="s">
        <v>91</v>
      </c>
      <c r="O4250" s="6" t="s">
        <v>91</v>
      </c>
      <c r="P4250" s="6" t="s">
        <v>91</v>
      </c>
      <c r="Q4250" s="6" t="s">
        <v>91</v>
      </c>
      <c r="R4250" s="5">
        <v>1</v>
      </c>
      <c r="S4250" s="5">
        <v>0</v>
      </c>
      <c r="T4250" s="5" t="s">
        <v>93</v>
      </c>
      <c r="U4250" s="5" t="s">
        <v>105</v>
      </c>
    </row>
    <row r="4251" spans="1:21">
      <c r="A4251" s="6" t="s">
        <v>87</v>
      </c>
      <c r="B4251" s="7">
        <v>1</v>
      </c>
      <c r="C4251" s="5">
        <v>4557</v>
      </c>
      <c r="D4251" s="5">
        <v>42</v>
      </c>
      <c r="E4251" s="8" t="s">
        <v>5696</v>
      </c>
      <c r="F4251" s="8">
        <v>42171503</v>
      </c>
      <c r="G4251" s="5" t="s">
        <v>5699</v>
      </c>
      <c r="H4251" s="5" t="s">
        <v>225</v>
      </c>
      <c r="I4251" s="6" t="s">
        <v>91</v>
      </c>
      <c r="J4251" s="6" t="s">
        <v>91</v>
      </c>
      <c r="K4251" s="6" t="s">
        <v>91</v>
      </c>
      <c r="L4251" s="6" t="s">
        <v>91</v>
      </c>
      <c r="M4251" s="5" t="s">
        <v>92</v>
      </c>
      <c r="N4251" s="6" t="s">
        <v>91</v>
      </c>
      <c r="O4251" s="6" t="s">
        <v>91</v>
      </c>
      <c r="P4251" s="6" t="s">
        <v>91</v>
      </c>
      <c r="Q4251" s="6" t="s">
        <v>91</v>
      </c>
      <c r="R4251" s="5">
        <v>1</v>
      </c>
      <c r="S4251" s="5">
        <v>0</v>
      </c>
      <c r="T4251" s="5" t="s">
        <v>93</v>
      </c>
      <c r="U4251" s="5" t="s">
        <v>105</v>
      </c>
    </row>
    <row r="4252" spans="1:21">
      <c r="A4252" s="6" t="s">
        <v>87</v>
      </c>
      <c r="B4252" s="7">
        <v>1</v>
      </c>
      <c r="C4252" s="5">
        <v>4559</v>
      </c>
      <c r="D4252" s="5">
        <v>42</v>
      </c>
      <c r="E4252" s="8" t="s">
        <v>5696</v>
      </c>
      <c r="F4252" s="8">
        <v>42171504</v>
      </c>
      <c r="G4252" s="5" t="s">
        <v>5700</v>
      </c>
      <c r="H4252" s="5" t="s">
        <v>227</v>
      </c>
      <c r="I4252" s="6" t="s">
        <v>91</v>
      </c>
      <c r="J4252" s="6" t="s">
        <v>91</v>
      </c>
      <c r="K4252" s="6" t="s">
        <v>91</v>
      </c>
      <c r="L4252" s="6" t="s">
        <v>91</v>
      </c>
      <c r="M4252" s="5" t="s">
        <v>92</v>
      </c>
      <c r="N4252" s="6" t="s">
        <v>91</v>
      </c>
      <c r="O4252" s="6" t="s">
        <v>91</v>
      </c>
      <c r="P4252" s="6" t="s">
        <v>91</v>
      </c>
      <c r="Q4252" s="6" t="s">
        <v>91</v>
      </c>
      <c r="R4252" s="5">
        <v>1</v>
      </c>
      <c r="S4252" s="5">
        <v>0</v>
      </c>
      <c r="T4252" s="5" t="s">
        <v>93</v>
      </c>
      <c r="U4252" s="5" t="s">
        <v>105</v>
      </c>
    </row>
    <row r="4253" spans="1:21">
      <c r="A4253" s="6" t="s">
        <v>87</v>
      </c>
      <c r="B4253" s="7">
        <v>1</v>
      </c>
      <c r="C4253" s="5">
        <v>4560</v>
      </c>
      <c r="D4253" s="5">
        <v>42</v>
      </c>
      <c r="E4253" s="8" t="s">
        <v>5619</v>
      </c>
      <c r="F4253" s="8">
        <v>421716</v>
      </c>
      <c r="G4253" s="5" t="s">
        <v>5701</v>
      </c>
      <c r="H4253" s="5" t="s">
        <v>5702</v>
      </c>
      <c r="I4253" s="5">
        <v>10065505660</v>
      </c>
      <c r="J4253" s="6" t="s">
        <v>91</v>
      </c>
      <c r="K4253" s="6" t="s">
        <v>91</v>
      </c>
      <c r="L4253" s="6" t="s">
        <v>91</v>
      </c>
      <c r="M4253" s="5" t="s">
        <v>92</v>
      </c>
      <c r="N4253" s="6" t="s">
        <v>91</v>
      </c>
      <c r="O4253" s="6" t="s">
        <v>91</v>
      </c>
      <c r="P4253" s="6" t="s">
        <v>91</v>
      </c>
      <c r="Q4253" s="6" t="s">
        <v>91</v>
      </c>
      <c r="R4253" s="5">
        <v>1</v>
      </c>
      <c r="S4253" s="5">
        <v>0</v>
      </c>
      <c r="T4253" s="5" t="s">
        <v>93</v>
      </c>
      <c r="U4253" s="5" t="s">
        <v>105</v>
      </c>
    </row>
    <row r="4254" spans="1:21">
      <c r="A4254" s="6" t="s">
        <v>87</v>
      </c>
      <c r="B4254" s="7">
        <v>1</v>
      </c>
      <c r="C4254" s="5">
        <v>4561</v>
      </c>
      <c r="D4254" s="5">
        <v>42</v>
      </c>
      <c r="E4254" s="8" t="s">
        <v>5703</v>
      </c>
      <c r="F4254" s="8">
        <v>42171601</v>
      </c>
      <c r="G4254" s="5" t="s">
        <v>5704</v>
      </c>
      <c r="H4254" s="5" t="s">
        <v>221</v>
      </c>
      <c r="I4254" s="6" t="s">
        <v>91</v>
      </c>
      <c r="J4254" s="6" t="s">
        <v>91</v>
      </c>
      <c r="K4254" s="6" t="s">
        <v>91</v>
      </c>
      <c r="L4254" s="6" t="s">
        <v>91</v>
      </c>
      <c r="M4254" s="5" t="s">
        <v>92</v>
      </c>
      <c r="N4254" s="6" t="s">
        <v>91</v>
      </c>
      <c r="O4254" s="6" t="s">
        <v>91</v>
      </c>
      <c r="P4254" s="6" t="s">
        <v>91</v>
      </c>
      <c r="Q4254" s="6" t="s">
        <v>91</v>
      </c>
      <c r="R4254" s="5">
        <v>1</v>
      </c>
      <c r="S4254" s="5">
        <v>0</v>
      </c>
      <c r="T4254" s="5" t="s">
        <v>93</v>
      </c>
      <c r="U4254" s="5" t="s">
        <v>105</v>
      </c>
    </row>
    <row r="4255" spans="1:21">
      <c r="A4255" s="6" t="s">
        <v>87</v>
      </c>
      <c r="B4255" s="7">
        <v>1</v>
      </c>
      <c r="C4255" s="5">
        <v>4562</v>
      </c>
      <c r="D4255" s="5">
        <v>42</v>
      </c>
      <c r="E4255" s="8" t="s">
        <v>5703</v>
      </c>
      <c r="F4255" s="8">
        <v>42171602</v>
      </c>
      <c r="G4255" s="5" t="s">
        <v>5705</v>
      </c>
      <c r="H4255" s="5" t="s">
        <v>223</v>
      </c>
      <c r="I4255" s="6" t="s">
        <v>91</v>
      </c>
      <c r="J4255" s="6" t="s">
        <v>91</v>
      </c>
      <c r="K4255" s="6" t="s">
        <v>91</v>
      </c>
      <c r="L4255" s="6" t="s">
        <v>91</v>
      </c>
      <c r="M4255" s="5" t="s">
        <v>92</v>
      </c>
      <c r="N4255" s="6" t="s">
        <v>91</v>
      </c>
      <c r="O4255" s="6" t="s">
        <v>91</v>
      </c>
      <c r="P4255" s="6" t="s">
        <v>91</v>
      </c>
      <c r="Q4255" s="6" t="s">
        <v>91</v>
      </c>
      <c r="R4255" s="5">
        <v>1</v>
      </c>
      <c r="S4255" s="5">
        <v>0</v>
      </c>
      <c r="T4255" s="5" t="s">
        <v>93</v>
      </c>
      <c r="U4255" s="5" t="s">
        <v>105</v>
      </c>
    </row>
    <row r="4256" spans="1:21">
      <c r="A4256" s="6" t="s">
        <v>87</v>
      </c>
      <c r="B4256" s="7">
        <v>1</v>
      </c>
      <c r="C4256" s="5">
        <v>4563</v>
      </c>
      <c r="D4256" s="5">
        <v>42</v>
      </c>
      <c r="E4256" s="8" t="s">
        <v>5703</v>
      </c>
      <c r="F4256" s="8">
        <v>42171603</v>
      </c>
      <c r="G4256" s="5" t="s">
        <v>5706</v>
      </c>
      <c r="H4256" s="5" t="s">
        <v>225</v>
      </c>
      <c r="I4256" s="6" t="s">
        <v>91</v>
      </c>
      <c r="J4256" s="6" t="s">
        <v>91</v>
      </c>
      <c r="K4256" s="6" t="s">
        <v>91</v>
      </c>
      <c r="L4256" s="6" t="s">
        <v>91</v>
      </c>
      <c r="M4256" s="5" t="s">
        <v>92</v>
      </c>
      <c r="N4256" s="6" t="s">
        <v>91</v>
      </c>
      <c r="O4256" s="6" t="s">
        <v>91</v>
      </c>
      <c r="P4256" s="6" t="s">
        <v>91</v>
      </c>
      <c r="Q4256" s="6" t="s">
        <v>91</v>
      </c>
      <c r="R4256" s="5">
        <v>1</v>
      </c>
      <c r="S4256" s="5">
        <v>0</v>
      </c>
      <c r="T4256" s="5" t="s">
        <v>93</v>
      </c>
      <c r="U4256" s="5" t="s">
        <v>105</v>
      </c>
    </row>
    <row r="4257" spans="1:21">
      <c r="A4257" s="6" t="s">
        <v>87</v>
      </c>
      <c r="B4257" s="7">
        <v>1</v>
      </c>
      <c r="C4257" s="5">
        <v>4564</v>
      </c>
      <c r="D4257" s="5">
        <v>42</v>
      </c>
      <c r="E4257" s="8" t="s">
        <v>5703</v>
      </c>
      <c r="F4257" s="8">
        <v>42171604</v>
      </c>
      <c r="G4257" s="5" t="s">
        <v>5707</v>
      </c>
      <c r="H4257" s="5" t="s">
        <v>227</v>
      </c>
      <c r="I4257" s="6" t="s">
        <v>91</v>
      </c>
      <c r="J4257" s="6" t="s">
        <v>91</v>
      </c>
      <c r="K4257" s="6" t="s">
        <v>91</v>
      </c>
      <c r="L4257" s="6" t="s">
        <v>91</v>
      </c>
      <c r="M4257" s="5" t="s">
        <v>92</v>
      </c>
      <c r="N4257" s="6" t="s">
        <v>91</v>
      </c>
      <c r="O4257" s="6" t="s">
        <v>91</v>
      </c>
      <c r="P4257" s="6" t="s">
        <v>91</v>
      </c>
      <c r="Q4257" s="6" t="s">
        <v>91</v>
      </c>
      <c r="R4257" s="5">
        <v>1</v>
      </c>
      <c r="S4257" s="5">
        <v>0</v>
      </c>
      <c r="T4257" s="5" t="s">
        <v>93</v>
      </c>
      <c r="U4257" s="5" t="s">
        <v>105</v>
      </c>
    </row>
    <row r="4258" spans="1:21">
      <c r="A4258" s="6" t="s">
        <v>87</v>
      </c>
      <c r="B4258" s="7">
        <v>1</v>
      </c>
      <c r="C4258" s="5">
        <v>4565</v>
      </c>
      <c r="D4258" s="5">
        <v>42</v>
      </c>
      <c r="E4258" s="8" t="s">
        <v>5619</v>
      </c>
      <c r="F4258" s="8">
        <v>421717</v>
      </c>
      <c r="G4258" s="5" t="s">
        <v>5708</v>
      </c>
      <c r="H4258" s="5" t="s">
        <v>5709</v>
      </c>
      <c r="I4258" s="5">
        <v>10065501092</v>
      </c>
      <c r="J4258" s="6" t="s">
        <v>91</v>
      </c>
      <c r="K4258" s="6" t="s">
        <v>91</v>
      </c>
      <c r="L4258" s="6" t="s">
        <v>91</v>
      </c>
      <c r="M4258" s="5" t="s">
        <v>92</v>
      </c>
      <c r="N4258" s="6" t="s">
        <v>91</v>
      </c>
      <c r="O4258" s="6" t="s">
        <v>91</v>
      </c>
      <c r="P4258" s="6" t="s">
        <v>91</v>
      </c>
      <c r="Q4258" s="6" t="s">
        <v>91</v>
      </c>
      <c r="R4258" s="5">
        <v>1</v>
      </c>
      <c r="S4258" s="5">
        <v>0</v>
      </c>
      <c r="T4258" s="5" t="s">
        <v>93</v>
      </c>
      <c r="U4258" s="5" t="s">
        <v>105</v>
      </c>
    </row>
    <row r="4259" spans="1:21">
      <c r="A4259" s="6" t="s">
        <v>87</v>
      </c>
      <c r="B4259" s="7">
        <v>1</v>
      </c>
      <c r="C4259" s="5">
        <v>4566</v>
      </c>
      <c r="D4259" s="5">
        <v>42</v>
      </c>
      <c r="E4259" s="8" t="s">
        <v>5710</v>
      </c>
      <c r="F4259" s="8">
        <v>42171701</v>
      </c>
      <c r="G4259" s="5" t="s">
        <v>5711</v>
      </c>
      <c r="H4259" s="5" t="s">
        <v>221</v>
      </c>
      <c r="I4259" s="6" t="s">
        <v>91</v>
      </c>
      <c r="J4259" s="6" t="s">
        <v>91</v>
      </c>
      <c r="K4259" s="6" t="s">
        <v>91</v>
      </c>
      <c r="L4259" s="6" t="s">
        <v>91</v>
      </c>
      <c r="M4259" s="5" t="s">
        <v>92</v>
      </c>
      <c r="N4259" s="6" t="s">
        <v>91</v>
      </c>
      <c r="O4259" s="6" t="s">
        <v>91</v>
      </c>
      <c r="P4259" s="6" t="s">
        <v>91</v>
      </c>
      <c r="Q4259" s="6" t="s">
        <v>91</v>
      </c>
      <c r="R4259" s="5">
        <v>1</v>
      </c>
      <c r="S4259" s="5">
        <v>0</v>
      </c>
      <c r="T4259" s="5" t="s">
        <v>93</v>
      </c>
      <c r="U4259" s="5" t="s">
        <v>105</v>
      </c>
    </row>
    <row r="4260" spans="1:21">
      <c r="A4260" s="6" t="s">
        <v>87</v>
      </c>
      <c r="B4260" s="7">
        <v>1</v>
      </c>
      <c r="C4260" s="5">
        <v>4567</v>
      </c>
      <c r="D4260" s="5">
        <v>42</v>
      </c>
      <c r="E4260" s="8" t="s">
        <v>5710</v>
      </c>
      <c r="F4260" s="8">
        <v>42171702</v>
      </c>
      <c r="G4260" s="5" t="s">
        <v>5712</v>
      </c>
      <c r="H4260" s="5" t="s">
        <v>223</v>
      </c>
      <c r="I4260" s="6" t="s">
        <v>91</v>
      </c>
      <c r="J4260" s="6" t="s">
        <v>91</v>
      </c>
      <c r="K4260" s="6" t="s">
        <v>91</v>
      </c>
      <c r="L4260" s="6" t="s">
        <v>91</v>
      </c>
      <c r="M4260" s="5" t="s">
        <v>92</v>
      </c>
      <c r="N4260" s="6" t="s">
        <v>91</v>
      </c>
      <c r="O4260" s="6" t="s">
        <v>91</v>
      </c>
      <c r="P4260" s="6" t="s">
        <v>91</v>
      </c>
      <c r="Q4260" s="6" t="s">
        <v>91</v>
      </c>
      <c r="R4260" s="5">
        <v>1</v>
      </c>
      <c r="S4260" s="5">
        <v>0</v>
      </c>
      <c r="T4260" s="5" t="s">
        <v>93</v>
      </c>
      <c r="U4260" s="5" t="s">
        <v>105</v>
      </c>
    </row>
    <row r="4261" spans="1:21">
      <c r="A4261" s="6" t="s">
        <v>87</v>
      </c>
      <c r="B4261" s="7">
        <v>1</v>
      </c>
      <c r="C4261" s="5">
        <v>4568</v>
      </c>
      <c r="D4261" s="5">
        <v>42</v>
      </c>
      <c r="E4261" s="8" t="s">
        <v>5710</v>
      </c>
      <c r="F4261" s="8">
        <v>42171703</v>
      </c>
      <c r="G4261" s="5" t="s">
        <v>5713</v>
      </c>
      <c r="H4261" s="5" t="s">
        <v>225</v>
      </c>
      <c r="I4261" s="6" t="s">
        <v>91</v>
      </c>
      <c r="J4261" s="6" t="s">
        <v>91</v>
      </c>
      <c r="K4261" s="6" t="s">
        <v>91</v>
      </c>
      <c r="L4261" s="6" t="s">
        <v>91</v>
      </c>
      <c r="M4261" s="5" t="s">
        <v>92</v>
      </c>
      <c r="N4261" s="6" t="s">
        <v>91</v>
      </c>
      <c r="O4261" s="6" t="s">
        <v>91</v>
      </c>
      <c r="P4261" s="6" t="s">
        <v>91</v>
      </c>
      <c r="Q4261" s="6" t="s">
        <v>91</v>
      </c>
      <c r="R4261" s="5">
        <v>1</v>
      </c>
      <c r="S4261" s="5">
        <v>0</v>
      </c>
      <c r="T4261" s="5" t="s">
        <v>93</v>
      </c>
      <c r="U4261" s="5" t="s">
        <v>105</v>
      </c>
    </row>
    <row r="4262" spans="1:21">
      <c r="A4262" s="6" t="s">
        <v>87</v>
      </c>
      <c r="B4262" s="7">
        <v>1</v>
      </c>
      <c r="C4262" s="5">
        <v>4570</v>
      </c>
      <c r="D4262" s="5">
        <v>42</v>
      </c>
      <c r="E4262" s="8" t="s">
        <v>5710</v>
      </c>
      <c r="F4262" s="8">
        <v>42171704</v>
      </c>
      <c r="G4262" s="5" t="s">
        <v>5714</v>
      </c>
      <c r="H4262" s="5" t="s">
        <v>227</v>
      </c>
      <c r="I4262" s="6" t="s">
        <v>91</v>
      </c>
      <c r="J4262" s="6" t="s">
        <v>91</v>
      </c>
      <c r="K4262" s="6" t="s">
        <v>91</v>
      </c>
      <c r="L4262" s="6" t="s">
        <v>91</v>
      </c>
      <c r="M4262" s="5" t="s">
        <v>92</v>
      </c>
      <c r="N4262" s="6" t="s">
        <v>91</v>
      </c>
      <c r="O4262" s="6" t="s">
        <v>91</v>
      </c>
      <c r="P4262" s="6" t="s">
        <v>91</v>
      </c>
      <c r="Q4262" s="6" t="s">
        <v>91</v>
      </c>
      <c r="R4262" s="5">
        <v>1</v>
      </c>
      <c r="S4262" s="5">
        <v>0</v>
      </c>
      <c r="T4262" s="5" t="s">
        <v>93</v>
      </c>
      <c r="U4262" s="5" t="s">
        <v>105</v>
      </c>
    </row>
    <row r="4263" spans="1:21">
      <c r="A4263" s="6" t="s">
        <v>87</v>
      </c>
      <c r="B4263" s="7">
        <v>1</v>
      </c>
      <c r="C4263" s="5">
        <v>4571</v>
      </c>
      <c r="D4263" s="5">
        <v>42</v>
      </c>
      <c r="E4263" s="8" t="s">
        <v>5619</v>
      </c>
      <c r="F4263" s="8">
        <v>421718</v>
      </c>
      <c r="G4263" s="5" t="s">
        <v>5715</v>
      </c>
      <c r="H4263" s="5" t="s">
        <v>5716</v>
      </c>
      <c r="I4263" s="6" t="s">
        <v>91</v>
      </c>
      <c r="J4263" s="6" t="s">
        <v>91</v>
      </c>
      <c r="K4263" s="6" t="s">
        <v>91</v>
      </c>
      <c r="L4263" s="6" t="s">
        <v>91</v>
      </c>
      <c r="M4263" s="5" t="s">
        <v>92</v>
      </c>
      <c r="N4263" s="6" t="s">
        <v>91</v>
      </c>
      <c r="O4263" s="6" t="s">
        <v>91</v>
      </c>
      <c r="P4263" s="6" t="s">
        <v>91</v>
      </c>
      <c r="Q4263" s="6" t="s">
        <v>91</v>
      </c>
      <c r="R4263" s="5">
        <v>1</v>
      </c>
      <c r="S4263" s="5">
        <v>0</v>
      </c>
      <c r="T4263" s="5" t="s">
        <v>93</v>
      </c>
      <c r="U4263" s="5" t="s">
        <v>105</v>
      </c>
    </row>
    <row r="4264" spans="1:21">
      <c r="A4264" s="6" t="s">
        <v>87</v>
      </c>
      <c r="B4264" s="7">
        <v>1</v>
      </c>
      <c r="C4264" s="5">
        <v>4572</v>
      </c>
      <c r="D4264" s="5">
        <v>42</v>
      </c>
      <c r="E4264" s="8" t="s">
        <v>5717</v>
      </c>
      <c r="F4264" s="8">
        <v>42171801</v>
      </c>
      <c r="G4264" s="5" t="s">
        <v>5718</v>
      </c>
      <c r="H4264" s="5" t="s">
        <v>221</v>
      </c>
      <c r="I4264" s="6" t="s">
        <v>91</v>
      </c>
      <c r="J4264" s="6" t="s">
        <v>91</v>
      </c>
      <c r="K4264" s="6" t="s">
        <v>91</v>
      </c>
      <c r="L4264" s="6" t="s">
        <v>91</v>
      </c>
      <c r="M4264" s="5" t="s">
        <v>92</v>
      </c>
      <c r="N4264" s="6" t="s">
        <v>91</v>
      </c>
      <c r="O4264" s="6" t="s">
        <v>91</v>
      </c>
      <c r="P4264" s="6" t="s">
        <v>91</v>
      </c>
      <c r="Q4264" s="6" t="s">
        <v>91</v>
      </c>
      <c r="R4264" s="5">
        <v>1</v>
      </c>
      <c r="S4264" s="5">
        <v>0</v>
      </c>
      <c r="T4264" s="5" t="s">
        <v>93</v>
      </c>
      <c r="U4264" s="5" t="s">
        <v>105</v>
      </c>
    </row>
    <row r="4265" spans="1:21">
      <c r="A4265" s="6" t="s">
        <v>87</v>
      </c>
      <c r="B4265" s="7">
        <v>1</v>
      </c>
      <c r="C4265" s="5">
        <v>4573</v>
      </c>
      <c r="D4265" s="5">
        <v>42</v>
      </c>
      <c r="E4265" s="8" t="s">
        <v>5717</v>
      </c>
      <c r="F4265" s="8">
        <v>42171802</v>
      </c>
      <c r="G4265" s="5" t="s">
        <v>5719</v>
      </c>
      <c r="H4265" s="5" t="s">
        <v>223</v>
      </c>
      <c r="I4265" s="6" t="s">
        <v>91</v>
      </c>
      <c r="J4265" s="6" t="s">
        <v>91</v>
      </c>
      <c r="K4265" s="6" t="s">
        <v>91</v>
      </c>
      <c r="L4265" s="6" t="s">
        <v>91</v>
      </c>
      <c r="M4265" s="5" t="s">
        <v>92</v>
      </c>
      <c r="N4265" s="6" t="s">
        <v>91</v>
      </c>
      <c r="O4265" s="6" t="s">
        <v>91</v>
      </c>
      <c r="P4265" s="6" t="s">
        <v>91</v>
      </c>
      <c r="Q4265" s="6" t="s">
        <v>91</v>
      </c>
      <c r="R4265" s="5">
        <v>1</v>
      </c>
      <c r="S4265" s="5">
        <v>0</v>
      </c>
      <c r="T4265" s="5" t="s">
        <v>93</v>
      </c>
      <c r="U4265" s="5" t="s">
        <v>105</v>
      </c>
    </row>
    <row r="4266" spans="1:21">
      <c r="A4266" s="6" t="s">
        <v>87</v>
      </c>
      <c r="B4266" s="7">
        <v>1</v>
      </c>
      <c r="C4266" s="5">
        <v>4574</v>
      </c>
      <c r="D4266" s="5">
        <v>42</v>
      </c>
      <c r="E4266" s="8" t="s">
        <v>5717</v>
      </c>
      <c r="F4266" s="8">
        <v>42171803</v>
      </c>
      <c r="G4266" s="5" t="s">
        <v>5720</v>
      </c>
      <c r="H4266" s="5" t="s">
        <v>225</v>
      </c>
      <c r="I4266" s="6" t="s">
        <v>91</v>
      </c>
      <c r="J4266" s="6" t="s">
        <v>91</v>
      </c>
      <c r="K4266" s="6" t="s">
        <v>91</v>
      </c>
      <c r="L4266" s="6" t="s">
        <v>91</v>
      </c>
      <c r="M4266" s="5" t="s">
        <v>92</v>
      </c>
      <c r="N4266" s="6" t="s">
        <v>91</v>
      </c>
      <c r="O4266" s="6" t="s">
        <v>91</v>
      </c>
      <c r="P4266" s="6" t="s">
        <v>91</v>
      </c>
      <c r="Q4266" s="6" t="s">
        <v>91</v>
      </c>
      <c r="R4266" s="5">
        <v>1</v>
      </c>
      <c r="S4266" s="5">
        <v>0</v>
      </c>
      <c r="T4266" s="5" t="s">
        <v>93</v>
      </c>
      <c r="U4266" s="5" t="s">
        <v>105</v>
      </c>
    </row>
    <row r="4267" spans="1:21">
      <c r="A4267" s="6" t="s">
        <v>87</v>
      </c>
      <c r="B4267" s="7">
        <v>1</v>
      </c>
      <c r="C4267" s="5">
        <v>4575</v>
      </c>
      <c r="D4267" s="5">
        <v>42</v>
      </c>
      <c r="E4267" s="8" t="s">
        <v>5717</v>
      </c>
      <c r="F4267" s="8">
        <v>42171804</v>
      </c>
      <c r="G4267" s="5" t="s">
        <v>5721</v>
      </c>
      <c r="H4267" s="5" t="s">
        <v>227</v>
      </c>
      <c r="I4267" s="6" t="s">
        <v>91</v>
      </c>
      <c r="J4267" s="6" t="s">
        <v>91</v>
      </c>
      <c r="K4267" s="6" t="s">
        <v>91</v>
      </c>
      <c r="L4267" s="6" t="s">
        <v>91</v>
      </c>
      <c r="M4267" s="5" t="s">
        <v>92</v>
      </c>
      <c r="N4267" s="6" t="s">
        <v>91</v>
      </c>
      <c r="O4267" s="6" t="s">
        <v>91</v>
      </c>
      <c r="P4267" s="6" t="s">
        <v>91</v>
      </c>
      <c r="Q4267" s="6" t="s">
        <v>91</v>
      </c>
      <c r="R4267" s="5">
        <v>1</v>
      </c>
      <c r="S4267" s="5">
        <v>0</v>
      </c>
      <c r="T4267" s="5" t="s">
        <v>93</v>
      </c>
      <c r="U4267" s="5" t="s">
        <v>105</v>
      </c>
    </row>
    <row r="4268" spans="1:21">
      <c r="A4268" s="6" t="s">
        <v>87</v>
      </c>
      <c r="B4268" s="7">
        <v>1</v>
      </c>
      <c r="C4268" s="5">
        <v>4576</v>
      </c>
      <c r="D4268" s="5">
        <v>42</v>
      </c>
      <c r="E4268" s="8" t="s">
        <v>5619</v>
      </c>
      <c r="F4268" s="8">
        <v>421719</v>
      </c>
      <c r="G4268" s="5" t="s">
        <v>5722</v>
      </c>
      <c r="H4268" s="5" t="s">
        <v>5723</v>
      </c>
      <c r="I4268" s="5">
        <v>10065501091</v>
      </c>
      <c r="J4268" s="6" t="s">
        <v>91</v>
      </c>
      <c r="K4268" s="6" t="s">
        <v>91</v>
      </c>
      <c r="L4268" s="6" t="s">
        <v>91</v>
      </c>
      <c r="M4268" s="5" t="s">
        <v>92</v>
      </c>
      <c r="N4268" s="6" t="s">
        <v>91</v>
      </c>
      <c r="O4268" s="6" t="s">
        <v>91</v>
      </c>
      <c r="P4268" s="6" t="s">
        <v>91</v>
      </c>
      <c r="Q4268" s="6" t="s">
        <v>91</v>
      </c>
      <c r="R4268" s="5">
        <v>1</v>
      </c>
      <c r="S4268" s="5">
        <v>0</v>
      </c>
      <c r="T4268" s="5" t="s">
        <v>93</v>
      </c>
      <c r="U4268" s="5" t="s">
        <v>105</v>
      </c>
    </row>
    <row r="4269" spans="1:21">
      <c r="A4269" s="6" t="s">
        <v>87</v>
      </c>
      <c r="B4269" s="7">
        <v>1</v>
      </c>
      <c r="C4269" s="5">
        <v>4577</v>
      </c>
      <c r="D4269" s="5">
        <v>42</v>
      </c>
      <c r="E4269" s="8" t="s">
        <v>5724</v>
      </c>
      <c r="F4269" s="8">
        <v>42171901</v>
      </c>
      <c r="G4269" s="5" t="s">
        <v>5725</v>
      </c>
      <c r="H4269" s="5" t="s">
        <v>221</v>
      </c>
      <c r="I4269" s="6" t="s">
        <v>91</v>
      </c>
      <c r="J4269" s="6" t="s">
        <v>91</v>
      </c>
      <c r="K4269" s="6" t="s">
        <v>91</v>
      </c>
      <c r="L4269" s="6" t="s">
        <v>91</v>
      </c>
      <c r="M4269" s="5" t="s">
        <v>92</v>
      </c>
      <c r="N4269" s="6" t="s">
        <v>91</v>
      </c>
      <c r="O4269" s="6" t="s">
        <v>91</v>
      </c>
      <c r="P4269" s="6" t="s">
        <v>91</v>
      </c>
      <c r="Q4269" s="6" t="s">
        <v>91</v>
      </c>
      <c r="R4269" s="5">
        <v>1</v>
      </c>
      <c r="S4269" s="5">
        <v>0</v>
      </c>
      <c r="T4269" s="5" t="s">
        <v>93</v>
      </c>
      <c r="U4269" s="5" t="s">
        <v>105</v>
      </c>
    </row>
    <row r="4270" spans="1:21">
      <c r="A4270" s="6" t="s">
        <v>87</v>
      </c>
      <c r="B4270" s="7">
        <v>1</v>
      </c>
      <c r="C4270" s="5">
        <v>4578</v>
      </c>
      <c r="D4270" s="5">
        <v>42</v>
      </c>
      <c r="E4270" s="8" t="s">
        <v>5724</v>
      </c>
      <c r="F4270" s="8">
        <v>42171902</v>
      </c>
      <c r="G4270" s="5" t="s">
        <v>5726</v>
      </c>
      <c r="H4270" s="5" t="s">
        <v>223</v>
      </c>
      <c r="I4270" s="6" t="s">
        <v>91</v>
      </c>
      <c r="J4270" s="6" t="s">
        <v>91</v>
      </c>
      <c r="K4270" s="6" t="s">
        <v>91</v>
      </c>
      <c r="L4270" s="6" t="s">
        <v>91</v>
      </c>
      <c r="M4270" s="5" t="s">
        <v>92</v>
      </c>
      <c r="N4270" s="6" t="s">
        <v>91</v>
      </c>
      <c r="O4270" s="6" t="s">
        <v>91</v>
      </c>
      <c r="P4270" s="6" t="s">
        <v>91</v>
      </c>
      <c r="Q4270" s="6" t="s">
        <v>91</v>
      </c>
      <c r="R4270" s="5">
        <v>1</v>
      </c>
      <c r="S4270" s="5">
        <v>0</v>
      </c>
      <c r="T4270" s="5" t="s">
        <v>93</v>
      </c>
      <c r="U4270" s="5" t="s">
        <v>105</v>
      </c>
    </row>
    <row r="4271" spans="1:21">
      <c r="A4271" s="6" t="s">
        <v>87</v>
      </c>
      <c r="B4271" s="7">
        <v>1</v>
      </c>
      <c r="C4271" s="5">
        <v>4579</v>
      </c>
      <c r="D4271" s="5">
        <v>42</v>
      </c>
      <c r="E4271" s="8" t="s">
        <v>5724</v>
      </c>
      <c r="F4271" s="8">
        <v>42171903</v>
      </c>
      <c r="G4271" s="5" t="s">
        <v>5727</v>
      </c>
      <c r="H4271" s="5" t="s">
        <v>225</v>
      </c>
      <c r="I4271" s="6" t="s">
        <v>91</v>
      </c>
      <c r="J4271" s="6" t="s">
        <v>91</v>
      </c>
      <c r="K4271" s="6" t="s">
        <v>91</v>
      </c>
      <c r="L4271" s="6" t="s">
        <v>91</v>
      </c>
      <c r="M4271" s="5" t="s">
        <v>92</v>
      </c>
      <c r="N4271" s="6" t="s">
        <v>91</v>
      </c>
      <c r="O4271" s="6" t="s">
        <v>91</v>
      </c>
      <c r="P4271" s="6" t="s">
        <v>91</v>
      </c>
      <c r="Q4271" s="6" t="s">
        <v>91</v>
      </c>
      <c r="R4271" s="5">
        <v>1</v>
      </c>
      <c r="S4271" s="5">
        <v>0</v>
      </c>
      <c r="T4271" s="5" t="s">
        <v>93</v>
      </c>
      <c r="U4271" s="5" t="s">
        <v>105</v>
      </c>
    </row>
    <row r="4272" spans="1:21">
      <c r="A4272" s="6" t="s">
        <v>87</v>
      </c>
      <c r="B4272" s="7">
        <v>1</v>
      </c>
      <c r="C4272" s="5">
        <v>4581</v>
      </c>
      <c r="D4272" s="5">
        <v>42</v>
      </c>
      <c r="E4272" s="8" t="s">
        <v>5724</v>
      </c>
      <c r="F4272" s="8">
        <v>42171904</v>
      </c>
      <c r="G4272" s="5" t="s">
        <v>5728</v>
      </c>
      <c r="H4272" s="5" t="s">
        <v>227</v>
      </c>
      <c r="I4272" s="6" t="s">
        <v>91</v>
      </c>
      <c r="J4272" s="6" t="s">
        <v>91</v>
      </c>
      <c r="K4272" s="6" t="s">
        <v>91</v>
      </c>
      <c r="L4272" s="6" t="s">
        <v>91</v>
      </c>
      <c r="M4272" s="5" t="s">
        <v>92</v>
      </c>
      <c r="N4272" s="6" t="s">
        <v>91</v>
      </c>
      <c r="O4272" s="6" t="s">
        <v>91</v>
      </c>
      <c r="P4272" s="6" t="s">
        <v>91</v>
      </c>
      <c r="Q4272" s="6" t="s">
        <v>91</v>
      </c>
      <c r="R4272" s="5">
        <v>1</v>
      </c>
      <c r="S4272" s="5">
        <v>0</v>
      </c>
      <c r="T4272" s="5" t="s">
        <v>93</v>
      </c>
      <c r="U4272" s="5" t="s">
        <v>105</v>
      </c>
    </row>
    <row r="4273" spans="1:21">
      <c r="A4273" s="6" t="s">
        <v>87</v>
      </c>
      <c r="B4273" s="7">
        <v>1</v>
      </c>
      <c r="C4273" s="5">
        <v>4582</v>
      </c>
      <c r="D4273" s="5">
        <v>42</v>
      </c>
      <c r="E4273" s="8" t="s">
        <v>5619</v>
      </c>
      <c r="F4273" s="8">
        <v>421720</v>
      </c>
      <c r="G4273" s="5" t="s">
        <v>5729</v>
      </c>
      <c r="H4273" s="5" t="s">
        <v>5730</v>
      </c>
      <c r="I4273" s="6" t="s">
        <v>91</v>
      </c>
      <c r="J4273" s="6" t="s">
        <v>91</v>
      </c>
      <c r="K4273" s="6" t="s">
        <v>91</v>
      </c>
      <c r="L4273" s="6" t="s">
        <v>91</v>
      </c>
      <c r="M4273" s="5" t="s">
        <v>92</v>
      </c>
      <c r="N4273" s="6" t="s">
        <v>91</v>
      </c>
      <c r="O4273" s="6" t="s">
        <v>91</v>
      </c>
      <c r="P4273" s="6" t="s">
        <v>91</v>
      </c>
      <c r="Q4273" s="6" t="s">
        <v>91</v>
      </c>
      <c r="R4273" s="5">
        <v>1</v>
      </c>
      <c r="S4273" s="5">
        <v>0</v>
      </c>
      <c r="T4273" s="5" t="s">
        <v>93</v>
      </c>
      <c r="U4273" s="5" t="s">
        <v>105</v>
      </c>
    </row>
    <row r="4274" spans="1:21">
      <c r="A4274" s="6" t="s">
        <v>87</v>
      </c>
      <c r="B4274" s="7">
        <v>1</v>
      </c>
      <c r="C4274" s="5">
        <v>4583</v>
      </c>
      <c r="D4274" s="5">
        <v>42</v>
      </c>
      <c r="E4274" s="8" t="s">
        <v>5731</v>
      </c>
      <c r="F4274" s="8">
        <v>42172001</v>
      </c>
      <c r="G4274" s="5" t="s">
        <v>5732</v>
      </c>
      <c r="H4274" s="5" t="s">
        <v>221</v>
      </c>
      <c r="I4274" s="6" t="s">
        <v>91</v>
      </c>
      <c r="J4274" s="6" t="s">
        <v>91</v>
      </c>
      <c r="K4274" s="6" t="s">
        <v>91</v>
      </c>
      <c r="L4274" s="6" t="s">
        <v>91</v>
      </c>
      <c r="M4274" s="5" t="s">
        <v>92</v>
      </c>
      <c r="N4274" s="6" t="s">
        <v>91</v>
      </c>
      <c r="O4274" s="6" t="s">
        <v>91</v>
      </c>
      <c r="P4274" s="6" t="s">
        <v>91</v>
      </c>
      <c r="Q4274" s="6" t="s">
        <v>91</v>
      </c>
      <c r="R4274" s="5">
        <v>1</v>
      </c>
      <c r="S4274" s="5">
        <v>0</v>
      </c>
      <c r="T4274" s="5" t="s">
        <v>93</v>
      </c>
      <c r="U4274" s="5" t="s">
        <v>105</v>
      </c>
    </row>
    <row r="4275" spans="1:21">
      <c r="A4275" s="6" t="s">
        <v>87</v>
      </c>
      <c r="B4275" s="7">
        <v>1</v>
      </c>
      <c r="C4275" s="5">
        <v>4584</v>
      </c>
      <c r="D4275" s="5">
        <v>42</v>
      </c>
      <c r="E4275" s="8" t="s">
        <v>5731</v>
      </c>
      <c r="F4275" s="8">
        <v>42172002</v>
      </c>
      <c r="G4275" s="5" t="s">
        <v>5733</v>
      </c>
      <c r="H4275" s="5" t="s">
        <v>223</v>
      </c>
      <c r="I4275" s="6" t="s">
        <v>91</v>
      </c>
      <c r="J4275" s="6" t="s">
        <v>91</v>
      </c>
      <c r="K4275" s="6" t="s">
        <v>91</v>
      </c>
      <c r="L4275" s="6" t="s">
        <v>91</v>
      </c>
      <c r="M4275" s="5" t="s">
        <v>92</v>
      </c>
      <c r="N4275" s="6" t="s">
        <v>91</v>
      </c>
      <c r="O4275" s="6" t="s">
        <v>91</v>
      </c>
      <c r="P4275" s="6" t="s">
        <v>91</v>
      </c>
      <c r="Q4275" s="6" t="s">
        <v>91</v>
      </c>
      <c r="R4275" s="5">
        <v>1</v>
      </c>
      <c r="S4275" s="5">
        <v>0</v>
      </c>
      <c r="T4275" s="5" t="s">
        <v>93</v>
      </c>
      <c r="U4275" s="5" t="s">
        <v>105</v>
      </c>
    </row>
    <row r="4276" spans="1:21">
      <c r="A4276" s="6" t="s">
        <v>87</v>
      </c>
      <c r="B4276" s="7">
        <v>1</v>
      </c>
      <c r="C4276" s="5">
        <v>4585</v>
      </c>
      <c r="D4276" s="5">
        <v>42</v>
      </c>
      <c r="E4276" s="8" t="s">
        <v>5731</v>
      </c>
      <c r="F4276" s="8">
        <v>42172003</v>
      </c>
      <c r="G4276" s="5" t="s">
        <v>5734</v>
      </c>
      <c r="H4276" s="5" t="s">
        <v>225</v>
      </c>
      <c r="I4276" s="6" t="s">
        <v>91</v>
      </c>
      <c r="J4276" s="6" t="s">
        <v>91</v>
      </c>
      <c r="K4276" s="6" t="s">
        <v>91</v>
      </c>
      <c r="L4276" s="6" t="s">
        <v>91</v>
      </c>
      <c r="M4276" s="5" t="s">
        <v>92</v>
      </c>
      <c r="N4276" s="6" t="s">
        <v>91</v>
      </c>
      <c r="O4276" s="6" t="s">
        <v>91</v>
      </c>
      <c r="P4276" s="6" t="s">
        <v>91</v>
      </c>
      <c r="Q4276" s="6" t="s">
        <v>91</v>
      </c>
      <c r="R4276" s="5">
        <v>1</v>
      </c>
      <c r="S4276" s="5">
        <v>0</v>
      </c>
      <c r="T4276" s="5" t="s">
        <v>93</v>
      </c>
      <c r="U4276" s="5" t="s">
        <v>105</v>
      </c>
    </row>
    <row r="4277" spans="1:21">
      <c r="A4277" s="6" t="s">
        <v>87</v>
      </c>
      <c r="B4277" s="7">
        <v>1</v>
      </c>
      <c r="C4277" s="5">
        <v>4586</v>
      </c>
      <c r="D4277" s="5">
        <v>42</v>
      </c>
      <c r="E4277" s="8" t="s">
        <v>5731</v>
      </c>
      <c r="F4277" s="8">
        <v>42172004</v>
      </c>
      <c r="G4277" s="5" t="s">
        <v>5735</v>
      </c>
      <c r="H4277" s="5" t="s">
        <v>227</v>
      </c>
      <c r="I4277" s="6" t="s">
        <v>91</v>
      </c>
      <c r="J4277" s="6" t="s">
        <v>91</v>
      </c>
      <c r="K4277" s="6" t="s">
        <v>91</v>
      </c>
      <c r="L4277" s="6" t="s">
        <v>91</v>
      </c>
      <c r="M4277" s="5" t="s">
        <v>92</v>
      </c>
      <c r="N4277" s="6" t="s">
        <v>91</v>
      </c>
      <c r="O4277" s="6" t="s">
        <v>91</v>
      </c>
      <c r="P4277" s="6" t="s">
        <v>91</v>
      </c>
      <c r="Q4277" s="6" t="s">
        <v>91</v>
      </c>
      <c r="R4277" s="5">
        <v>1</v>
      </c>
      <c r="S4277" s="5">
        <v>0</v>
      </c>
      <c r="T4277" s="5" t="s">
        <v>93</v>
      </c>
      <c r="U4277" s="5" t="s">
        <v>105</v>
      </c>
    </row>
    <row r="4278" spans="1:21">
      <c r="A4278" s="6" t="s">
        <v>87</v>
      </c>
      <c r="B4278" s="7">
        <v>1</v>
      </c>
      <c r="C4278" s="5">
        <v>4587</v>
      </c>
      <c r="D4278" s="5">
        <v>42</v>
      </c>
      <c r="E4278" s="8" t="s">
        <v>5619</v>
      </c>
      <c r="F4278" s="8">
        <v>421721</v>
      </c>
      <c r="G4278" s="5" t="s">
        <v>5736</v>
      </c>
      <c r="H4278" s="5" t="s">
        <v>5737</v>
      </c>
      <c r="I4278" s="6" t="s">
        <v>91</v>
      </c>
      <c r="J4278" s="6" t="s">
        <v>91</v>
      </c>
      <c r="K4278" s="6" t="s">
        <v>91</v>
      </c>
      <c r="L4278" s="6" t="s">
        <v>91</v>
      </c>
      <c r="M4278" s="5" t="s">
        <v>92</v>
      </c>
      <c r="N4278" s="6" t="s">
        <v>91</v>
      </c>
      <c r="O4278" s="6" t="s">
        <v>91</v>
      </c>
      <c r="P4278" s="6" t="s">
        <v>91</v>
      </c>
      <c r="Q4278" s="6" t="s">
        <v>91</v>
      </c>
      <c r="R4278" s="5">
        <v>1</v>
      </c>
      <c r="S4278" s="5">
        <v>0</v>
      </c>
      <c r="T4278" s="5" t="s">
        <v>93</v>
      </c>
      <c r="U4278" s="5" t="s">
        <v>105</v>
      </c>
    </row>
    <row r="4279" spans="1:21">
      <c r="A4279" s="6" t="s">
        <v>87</v>
      </c>
      <c r="B4279" s="7">
        <v>1</v>
      </c>
      <c r="C4279" s="5">
        <v>4588</v>
      </c>
      <c r="D4279" s="5">
        <v>42</v>
      </c>
      <c r="E4279" s="8" t="s">
        <v>5738</v>
      </c>
      <c r="F4279" s="8">
        <v>42172101</v>
      </c>
      <c r="G4279" s="5" t="s">
        <v>5739</v>
      </c>
      <c r="H4279" s="5" t="s">
        <v>221</v>
      </c>
      <c r="I4279" s="6" t="s">
        <v>91</v>
      </c>
      <c r="J4279" s="6" t="s">
        <v>91</v>
      </c>
      <c r="K4279" s="6" t="s">
        <v>91</v>
      </c>
      <c r="L4279" s="6" t="s">
        <v>91</v>
      </c>
      <c r="M4279" s="5" t="s">
        <v>92</v>
      </c>
      <c r="N4279" s="6" t="s">
        <v>91</v>
      </c>
      <c r="O4279" s="6" t="s">
        <v>91</v>
      </c>
      <c r="P4279" s="6" t="s">
        <v>91</v>
      </c>
      <c r="Q4279" s="6" t="s">
        <v>91</v>
      </c>
      <c r="R4279" s="5">
        <v>1</v>
      </c>
      <c r="S4279" s="5">
        <v>0</v>
      </c>
      <c r="T4279" s="5" t="s">
        <v>93</v>
      </c>
      <c r="U4279" s="5" t="s">
        <v>105</v>
      </c>
    </row>
    <row r="4280" spans="1:21">
      <c r="A4280" s="6" t="s">
        <v>87</v>
      </c>
      <c r="B4280" s="7">
        <v>1</v>
      </c>
      <c r="C4280" s="5">
        <v>4589</v>
      </c>
      <c r="D4280" s="5">
        <v>42</v>
      </c>
      <c r="E4280" s="8" t="s">
        <v>5738</v>
      </c>
      <c r="F4280" s="8">
        <v>42172102</v>
      </c>
      <c r="G4280" s="5" t="s">
        <v>5740</v>
      </c>
      <c r="H4280" s="5" t="s">
        <v>223</v>
      </c>
      <c r="I4280" s="6" t="s">
        <v>91</v>
      </c>
      <c r="J4280" s="6" t="s">
        <v>91</v>
      </c>
      <c r="K4280" s="6" t="s">
        <v>91</v>
      </c>
      <c r="L4280" s="6" t="s">
        <v>91</v>
      </c>
      <c r="M4280" s="5" t="s">
        <v>92</v>
      </c>
      <c r="N4280" s="6" t="s">
        <v>91</v>
      </c>
      <c r="O4280" s="6" t="s">
        <v>91</v>
      </c>
      <c r="P4280" s="6" t="s">
        <v>91</v>
      </c>
      <c r="Q4280" s="6" t="s">
        <v>91</v>
      </c>
      <c r="R4280" s="5">
        <v>1</v>
      </c>
      <c r="S4280" s="5">
        <v>0</v>
      </c>
      <c r="T4280" s="5" t="s">
        <v>93</v>
      </c>
      <c r="U4280" s="5" t="s">
        <v>105</v>
      </c>
    </row>
    <row r="4281" spans="1:21">
      <c r="A4281" s="6" t="s">
        <v>87</v>
      </c>
      <c r="B4281" s="7">
        <v>1</v>
      </c>
      <c r="C4281" s="5">
        <v>4590</v>
      </c>
      <c r="D4281" s="5">
        <v>42</v>
      </c>
      <c r="E4281" s="8" t="s">
        <v>5738</v>
      </c>
      <c r="F4281" s="8">
        <v>42172103</v>
      </c>
      <c r="G4281" s="5" t="s">
        <v>5741</v>
      </c>
      <c r="H4281" s="5" t="s">
        <v>225</v>
      </c>
      <c r="I4281" s="6" t="s">
        <v>91</v>
      </c>
      <c r="J4281" s="6" t="s">
        <v>91</v>
      </c>
      <c r="K4281" s="6" t="s">
        <v>91</v>
      </c>
      <c r="L4281" s="6" t="s">
        <v>91</v>
      </c>
      <c r="M4281" s="5" t="s">
        <v>92</v>
      </c>
      <c r="N4281" s="6" t="s">
        <v>91</v>
      </c>
      <c r="O4281" s="6" t="s">
        <v>91</v>
      </c>
      <c r="P4281" s="6" t="s">
        <v>91</v>
      </c>
      <c r="Q4281" s="6" t="s">
        <v>91</v>
      </c>
      <c r="R4281" s="5">
        <v>1</v>
      </c>
      <c r="S4281" s="5">
        <v>0</v>
      </c>
      <c r="T4281" s="5" t="s">
        <v>93</v>
      </c>
      <c r="U4281" s="5" t="s">
        <v>105</v>
      </c>
    </row>
    <row r="4282" spans="1:21">
      <c r="A4282" s="6" t="s">
        <v>87</v>
      </c>
      <c r="B4282" s="7">
        <v>1</v>
      </c>
      <c r="C4282" s="5">
        <v>4591</v>
      </c>
      <c r="D4282" s="5">
        <v>42</v>
      </c>
      <c r="E4282" s="8" t="s">
        <v>5738</v>
      </c>
      <c r="F4282" s="8">
        <v>42172104</v>
      </c>
      <c r="G4282" s="5" t="s">
        <v>5742</v>
      </c>
      <c r="H4282" s="5" t="s">
        <v>227</v>
      </c>
      <c r="I4282" s="6" t="s">
        <v>91</v>
      </c>
      <c r="J4282" s="6" t="s">
        <v>91</v>
      </c>
      <c r="K4282" s="6" t="s">
        <v>91</v>
      </c>
      <c r="L4282" s="6" t="s">
        <v>91</v>
      </c>
      <c r="M4282" s="5" t="s">
        <v>92</v>
      </c>
      <c r="N4282" s="6" t="s">
        <v>91</v>
      </c>
      <c r="O4282" s="6" t="s">
        <v>91</v>
      </c>
      <c r="P4282" s="6" t="s">
        <v>91</v>
      </c>
      <c r="Q4282" s="6" t="s">
        <v>91</v>
      </c>
      <c r="R4282" s="5">
        <v>1</v>
      </c>
      <c r="S4282" s="5">
        <v>0</v>
      </c>
      <c r="T4282" s="5" t="s">
        <v>93</v>
      </c>
      <c r="U4282" s="5" t="s">
        <v>105</v>
      </c>
    </row>
    <row r="4283" spans="1:21">
      <c r="A4283" s="6" t="s">
        <v>87</v>
      </c>
      <c r="B4283" s="7">
        <v>1</v>
      </c>
      <c r="C4283" s="5">
        <v>4592</v>
      </c>
      <c r="D4283" s="5">
        <v>42</v>
      </c>
      <c r="E4283" s="8" t="s">
        <v>5619</v>
      </c>
      <c r="F4283" s="8">
        <v>421722</v>
      </c>
      <c r="G4283" s="5" t="s">
        <v>5743</v>
      </c>
      <c r="H4283" s="5" t="s">
        <v>5744</v>
      </c>
      <c r="I4283" s="5">
        <v>10065506413</v>
      </c>
      <c r="J4283" s="6" t="s">
        <v>91</v>
      </c>
      <c r="K4283" s="6" t="s">
        <v>91</v>
      </c>
      <c r="L4283" s="6" t="s">
        <v>91</v>
      </c>
      <c r="M4283" s="5" t="s">
        <v>92</v>
      </c>
      <c r="N4283" s="6" t="s">
        <v>91</v>
      </c>
      <c r="O4283" s="6" t="s">
        <v>91</v>
      </c>
      <c r="P4283" s="6" t="s">
        <v>91</v>
      </c>
      <c r="Q4283" s="6" t="s">
        <v>91</v>
      </c>
      <c r="R4283" s="5">
        <v>1</v>
      </c>
      <c r="S4283" s="5">
        <v>0</v>
      </c>
      <c r="T4283" s="5" t="s">
        <v>93</v>
      </c>
      <c r="U4283" s="5" t="s">
        <v>105</v>
      </c>
    </row>
    <row r="4284" spans="1:21">
      <c r="A4284" s="6" t="s">
        <v>87</v>
      </c>
      <c r="B4284" s="7">
        <v>1</v>
      </c>
      <c r="C4284" s="5">
        <v>4593</v>
      </c>
      <c r="D4284" s="5">
        <v>42</v>
      </c>
      <c r="E4284" s="8" t="s">
        <v>5745</v>
      </c>
      <c r="F4284" s="8">
        <v>42172201</v>
      </c>
      <c r="G4284" s="5" t="s">
        <v>5746</v>
      </c>
      <c r="H4284" s="5" t="s">
        <v>221</v>
      </c>
      <c r="I4284" s="6" t="s">
        <v>91</v>
      </c>
      <c r="J4284" s="6" t="s">
        <v>91</v>
      </c>
      <c r="K4284" s="6" t="s">
        <v>91</v>
      </c>
      <c r="L4284" s="6" t="s">
        <v>91</v>
      </c>
      <c r="M4284" s="5" t="s">
        <v>92</v>
      </c>
      <c r="N4284" s="6" t="s">
        <v>91</v>
      </c>
      <c r="O4284" s="6" t="s">
        <v>91</v>
      </c>
      <c r="P4284" s="6" t="s">
        <v>91</v>
      </c>
      <c r="Q4284" s="6" t="s">
        <v>91</v>
      </c>
      <c r="R4284" s="5">
        <v>1</v>
      </c>
      <c r="S4284" s="5">
        <v>0</v>
      </c>
      <c r="T4284" s="5" t="s">
        <v>93</v>
      </c>
      <c r="U4284" s="5" t="s">
        <v>105</v>
      </c>
    </row>
    <row r="4285" spans="1:21">
      <c r="A4285" s="6" t="s">
        <v>87</v>
      </c>
      <c r="B4285" s="7">
        <v>1</v>
      </c>
      <c r="C4285" s="5">
        <v>4594</v>
      </c>
      <c r="D4285" s="5">
        <v>42</v>
      </c>
      <c r="E4285" s="8" t="s">
        <v>5745</v>
      </c>
      <c r="F4285" s="8">
        <v>42172202</v>
      </c>
      <c r="G4285" s="5" t="s">
        <v>5747</v>
      </c>
      <c r="H4285" s="5" t="s">
        <v>223</v>
      </c>
      <c r="I4285" s="6" t="s">
        <v>91</v>
      </c>
      <c r="J4285" s="6" t="s">
        <v>91</v>
      </c>
      <c r="K4285" s="6" t="s">
        <v>91</v>
      </c>
      <c r="L4285" s="6" t="s">
        <v>91</v>
      </c>
      <c r="M4285" s="5" t="s">
        <v>92</v>
      </c>
      <c r="N4285" s="6" t="s">
        <v>91</v>
      </c>
      <c r="O4285" s="6" t="s">
        <v>91</v>
      </c>
      <c r="P4285" s="6" t="s">
        <v>91</v>
      </c>
      <c r="Q4285" s="6" t="s">
        <v>91</v>
      </c>
      <c r="R4285" s="5">
        <v>1</v>
      </c>
      <c r="S4285" s="5">
        <v>0</v>
      </c>
      <c r="T4285" s="5" t="s">
        <v>93</v>
      </c>
      <c r="U4285" s="5" t="s">
        <v>105</v>
      </c>
    </row>
    <row r="4286" spans="1:21">
      <c r="A4286" s="6" t="s">
        <v>87</v>
      </c>
      <c r="B4286" s="7">
        <v>1</v>
      </c>
      <c r="C4286" s="5">
        <v>4595</v>
      </c>
      <c r="D4286" s="5">
        <v>42</v>
      </c>
      <c r="E4286" s="8" t="s">
        <v>5745</v>
      </c>
      <c r="F4286" s="8">
        <v>42172203</v>
      </c>
      <c r="G4286" s="5" t="s">
        <v>5748</v>
      </c>
      <c r="H4286" s="5" t="s">
        <v>225</v>
      </c>
      <c r="I4286" s="6" t="s">
        <v>91</v>
      </c>
      <c r="J4286" s="6" t="s">
        <v>91</v>
      </c>
      <c r="K4286" s="6" t="s">
        <v>91</v>
      </c>
      <c r="L4286" s="6" t="s">
        <v>91</v>
      </c>
      <c r="M4286" s="5" t="s">
        <v>92</v>
      </c>
      <c r="N4286" s="6" t="s">
        <v>91</v>
      </c>
      <c r="O4286" s="6" t="s">
        <v>91</v>
      </c>
      <c r="P4286" s="6" t="s">
        <v>91</v>
      </c>
      <c r="Q4286" s="6" t="s">
        <v>91</v>
      </c>
      <c r="R4286" s="5">
        <v>1</v>
      </c>
      <c r="S4286" s="5">
        <v>0</v>
      </c>
      <c r="T4286" s="5" t="s">
        <v>93</v>
      </c>
      <c r="U4286" s="5" t="s">
        <v>105</v>
      </c>
    </row>
    <row r="4287" spans="1:21">
      <c r="A4287" s="6" t="s">
        <v>87</v>
      </c>
      <c r="B4287" s="7">
        <v>1</v>
      </c>
      <c r="C4287" s="5">
        <v>4596</v>
      </c>
      <c r="D4287" s="5">
        <v>42</v>
      </c>
      <c r="E4287" s="8" t="s">
        <v>5745</v>
      </c>
      <c r="F4287" s="8">
        <v>42172204</v>
      </c>
      <c r="G4287" s="5" t="s">
        <v>5749</v>
      </c>
      <c r="H4287" s="5" t="s">
        <v>227</v>
      </c>
      <c r="I4287" s="6" t="s">
        <v>91</v>
      </c>
      <c r="J4287" s="6" t="s">
        <v>91</v>
      </c>
      <c r="K4287" s="6" t="s">
        <v>91</v>
      </c>
      <c r="L4287" s="6" t="s">
        <v>91</v>
      </c>
      <c r="M4287" s="5" t="s">
        <v>92</v>
      </c>
      <c r="N4287" s="6" t="s">
        <v>91</v>
      </c>
      <c r="O4287" s="6" t="s">
        <v>91</v>
      </c>
      <c r="P4287" s="6" t="s">
        <v>91</v>
      </c>
      <c r="Q4287" s="6" t="s">
        <v>91</v>
      </c>
      <c r="R4287" s="5">
        <v>1</v>
      </c>
      <c r="S4287" s="5">
        <v>0</v>
      </c>
      <c r="T4287" s="5" t="s">
        <v>93</v>
      </c>
      <c r="U4287" s="5" t="s">
        <v>105</v>
      </c>
    </row>
    <row r="4288" spans="1:21">
      <c r="A4288" s="6" t="s">
        <v>87</v>
      </c>
      <c r="B4288" s="7">
        <v>1</v>
      </c>
      <c r="C4288" s="5">
        <v>4597</v>
      </c>
      <c r="D4288" s="5">
        <v>42</v>
      </c>
      <c r="E4288" s="8" t="s">
        <v>5619</v>
      </c>
      <c r="F4288" s="8">
        <v>421723</v>
      </c>
      <c r="G4288" s="5" t="s">
        <v>5750</v>
      </c>
      <c r="H4288" s="5" t="s">
        <v>5751</v>
      </c>
      <c r="I4288" s="5">
        <v>10065506415</v>
      </c>
      <c r="J4288" s="6" t="s">
        <v>91</v>
      </c>
      <c r="K4288" s="6" t="s">
        <v>91</v>
      </c>
      <c r="L4288" s="6" t="s">
        <v>91</v>
      </c>
      <c r="M4288" s="5" t="s">
        <v>92</v>
      </c>
      <c r="N4288" s="6" t="s">
        <v>91</v>
      </c>
      <c r="O4288" s="6" t="s">
        <v>91</v>
      </c>
      <c r="P4288" s="6" t="s">
        <v>91</v>
      </c>
      <c r="Q4288" s="6" t="s">
        <v>91</v>
      </c>
      <c r="R4288" s="5">
        <v>1</v>
      </c>
      <c r="S4288" s="5">
        <v>0</v>
      </c>
      <c r="T4288" s="5" t="s">
        <v>93</v>
      </c>
      <c r="U4288" s="5" t="s">
        <v>105</v>
      </c>
    </row>
    <row r="4289" spans="1:21">
      <c r="A4289" s="6" t="s">
        <v>87</v>
      </c>
      <c r="B4289" s="7">
        <v>1</v>
      </c>
      <c r="C4289" s="5">
        <v>4598</v>
      </c>
      <c r="D4289" s="5">
        <v>42</v>
      </c>
      <c r="E4289" s="8" t="s">
        <v>5752</v>
      </c>
      <c r="F4289" s="8">
        <v>42172301</v>
      </c>
      <c r="G4289" s="5" t="s">
        <v>5753</v>
      </c>
      <c r="H4289" s="5" t="s">
        <v>221</v>
      </c>
      <c r="I4289" s="6" t="s">
        <v>91</v>
      </c>
      <c r="J4289" s="6" t="s">
        <v>91</v>
      </c>
      <c r="K4289" s="6" t="s">
        <v>91</v>
      </c>
      <c r="L4289" s="6" t="s">
        <v>91</v>
      </c>
      <c r="M4289" s="5" t="s">
        <v>92</v>
      </c>
      <c r="N4289" s="6" t="s">
        <v>91</v>
      </c>
      <c r="O4289" s="6" t="s">
        <v>91</v>
      </c>
      <c r="P4289" s="6" t="s">
        <v>91</v>
      </c>
      <c r="Q4289" s="6" t="s">
        <v>91</v>
      </c>
      <c r="R4289" s="5">
        <v>1</v>
      </c>
      <c r="S4289" s="5">
        <v>0</v>
      </c>
      <c r="T4289" s="5" t="s">
        <v>93</v>
      </c>
      <c r="U4289" s="5" t="s">
        <v>105</v>
      </c>
    </row>
    <row r="4290" spans="1:21">
      <c r="A4290" s="6" t="s">
        <v>87</v>
      </c>
      <c r="B4290" s="7">
        <v>1</v>
      </c>
      <c r="C4290" s="5">
        <v>4599</v>
      </c>
      <c r="D4290" s="5">
        <v>42</v>
      </c>
      <c r="E4290" s="8" t="s">
        <v>5752</v>
      </c>
      <c r="F4290" s="8">
        <v>42172302</v>
      </c>
      <c r="G4290" s="5" t="s">
        <v>5754</v>
      </c>
      <c r="H4290" s="5" t="s">
        <v>223</v>
      </c>
      <c r="I4290" s="6" t="s">
        <v>91</v>
      </c>
      <c r="J4290" s="6" t="s">
        <v>91</v>
      </c>
      <c r="K4290" s="6" t="s">
        <v>91</v>
      </c>
      <c r="L4290" s="6" t="s">
        <v>91</v>
      </c>
      <c r="M4290" s="5" t="s">
        <v>92</v>
      </c>
      <c r="N4290" s="6" t="s">
        <v>91</v>
      </c>
      <c r="O4290" s="6" t="s">
        <v>91</v>
      </c>
      <c r="P4290" s="6" t="s">
        <v>91</v>
      </c>
      <c r="Q4290" s="6" t="s">
        <v>91</v>
      </c>
      <c r="R4290" s="5">
        <v>1</v>
      </c>
      <c r="S4290" s="5">
        <v>0</v>
      </c>
      <c r="T4290" s="5" t="s">
        <v>93</v>
      </c>
      <c r="U4290" s="5" t="s">
        <v>105</v>
      </c>
    </row>
    <row r="4291" spans="1:21">
      <c r="A4291" s="6" t="s">
        <v>87</v>
      </c>
      <c r="B4291" s="7">
        <v>1</v>
      </c>
      <c r="C4291" s="5">
        <v>4600</v>
      </c>
      <c r="D4291" s="5">
        <v>42</v>
      </c>
      <c r="E4291" s="8" t="s">
        <v>5752</v>
      </c>
      <c r="F4291" s="8">
        <v>42172303</v>
      </c>
      <c r="G4291" s="5" t="s">
        <v>5755</v>
      </c>
      <c r="H4291" s="5" t="s">
        <v>225</v>
      </c>
      <c r="I4291" s="6" t="s">
        <v>91</v>
      </c>
      <c r="J4291" s="6" t="s">
        <v>91</v>
      </c>
      <c r="K4291" s="6" t="s">
        <v>91</v>
      </c>
      <c r="L4291" s="6" t="s">
        <v>91</v>
      </c>
      <c r="M4291" s="5" t="s">
        <v>92</v>
      </c>
      <c r="N4291" s="6" t="s">
        <v>91</v>
      </c>
      <c r="O4291" s="6" t="s">
        <v>91</v>
      </c>
      <c r="P4291" s="6" t="s">
        <v>91</v>
      </c>
      <c r="Q4291" s="6" t="s">
        <v>91</v>
      </c>
      <c r="R4291" s="5">
        <v>1</v>
      </c>
      <c r="S4291" s="5">
        <v>0</v>
      </c>
      <c r="T4291" s="5" t="s">
        <v>93</v>
      </c>
      <c r="U4291" s="5" t="s">
        <v>105</v>
      </c>
    </row>
    <row r="4292" spans="1:21">
      <c r="A4292" s="6" t="s">
        <v>87</v>
      </c>
      <c r="B4292" s="7">
        <v>1</v>
      </c>
      <c r="C4292" s="5">
        <v>4602</v>
      </c>
      <c r="D4292" s="5">
        <v>42</v>
      </c>
      <c r="E4292" s="8" t="s">
        <v>5752</v>
      </c>
      <c r="F4292" s="8">
        <v>42172304</v>
      </c>
      <c r="G4292" s="5" t="s">
        <v>5756</v>
      </c>
      <c r="H4292" s="5" t="s">
        <v>227</v>
      </c>
      <c r="I4292" s="6" t="s">
        <v>91</v>
      </c>
      <c r="J4292" s="6" t="s">
        <v>91</v>
      </c>
      <c r="K4292" s="6" t="s">
        <v>91</v>
      </c>
      <c r="L4292" s="6" t="s">
        <v>91</v>
      </c>
      <c r="M4292" s="5" t="s">
        <v>92</v>
      </c>
      <c r="N4292" s="6" t="s">
        <v>91</v>
      </c>
      <c r="O4292" s="6" t="s">
        <v>91</v>
      </c>
      <c r="P4292" s="6" t="s">
        <v>91</v>
      </c>
      <c r="Q4292" s="6" t="s">
        <v>91</v>
      </c>
      <c r="R4292" s="5">
        <v>1</v>
      </c>
      <c r="S4292" s="5">
        <v>0</v>
      </c>
      <c r="T4292" s="5" t="s">
        <v>93</v>
      </c>
      <c r="U4292" s="5" t="s">
        <v>105</v>
      </c>
    </row>
    <row r="4293" spans="1:21">
      <c r="A4293" s="6" t="s">
        <v>87</v>
      </c>
      <c r="B4293" s="7">
        <v>1</v>
      </c>
      <c r="C4293" s="5">
        <v>4603</v>
      </c>
      <c r="D4293" s="5">
        <v>42</v>
      </c>
      <c r="E4293" s="8" t="s">
        <v>5619</v>
      </c>
      <c r="F4293" s="8">
        <v>421724</v>
      </c>
      <c r="G4293" s="5" t="s">
        <v>5757</v>
      </c>
      <c r="H4293" s="5" t="s">
        <v>5758</v>
      </c>
      <c r="I4293" s="6" t="s">
        <v>91</v>
      </c>
      <c r="J4293" s="6" t="s">
        <v>91</v>
      </c>
      <c r="K4293" s="6" t="s">
        <v>91</v>
      </c>
      <c r="L4293" s="6" t="s">
        <v>91</v>
      </c>
      <c r="M4293" s="5" t="s">
        <v>92</v>
      </c>
      <c r="N4293" s="6" t="s">
        <v>91</v>
      </c>
      <c r="O4293" s="6" t="s">
        <v>91</v>
      </c>
      <c r="P4293" s="6" t="s">
        <v>91</v>
      </c>
      <c r="Q4293" s="6" t="s">
        <v>91</v>
      </c>
      <c r="R4293" s="5">
        <v>1</v>
      </c>
      <c r="S4293" s="5">
        <v>0</v>
      </c>
      <c r="T4293" s="5" t="s">
        <v>93</v>
      </c>
      <c r="U4293" s="5" t="s">
        <v>105</v>
      </c>
    </row>
    <row r="4294" spans="1:21">
      <c r="A4294" s="6" t="s">
        <v>87</v>
      </c>
      <c r="B4294" s="7">
        <v>1</v>
      </c>
      <c r="C4294" s="5">
        <v>4604</v>
      </c>
      <c r="D4294" s="5">
        <v>42</v>
      </c>
      <c r="E4294" s="8" t="s">
        <v>5759</v>
      </c>
      <c r="F4294" s="8">
        <v>42172401</v>
      </c>
      <c r="G4294" s="5" t="s">
        <v>5760</v>
      </c>
      <c r="H4294" s="5" t="s">
        <v>221</v>
      </c>
      <c r="I4294" s="6" t="s">
        <v>91</v>
      </c>
      <c r="J4294" s="6" t="s">
        <v>91</v>
      </c>
      <c r="K4294" s="6" t="s">
        <v>91</v>
      </c>
      <c r="L4294" s="6" t="s">
        <v>91</v>
      </c>
      <c r="M4294" s="5" t="s">
        <v>92</v>
      </c>
      <c r="N4294" s="6" t="s">
        <v>91</v>
      </c>
      <c r="O4294" s="6" t="s">
        <v>91</v>
      </c>
      <c r="P4294" s="6" t="s">
        <v>91</v>
      </c>
      <c r="Q4294" s="6" t="s">
        <v>91</v>
      </c>
      <c r="R4294" s="5">
        <v>1</v>
      </c>
      <c r="S4294" s="5">
        <v>0</v>
      </c>
      <c r="T4294" s="5" t="s">
        <v>93</v>
      </c>
      <c r="U4294" s="5" t="s">
        <v>105</v>
      </c>
    </row>
    <row r="4295" spans="1:21">
      <c r="A4295" s="6" t="s">
        <v>87</v>
      </c>
      <c r="B4295" s="7">
        <v>1</v>
      </c>
      <c r="C4295" s="5">
        <v>4605</v>
      </c>
      <c r="D4295" s="5">
        <v>42</v>
      </c>
      <c r="E4295" s="8" t="s">
        <v>5759</v>
      </c>
      <c r="F4295" s="8">
        <v>42172402</v>
      </c>
      <c r="G4295" s="5" t="s">
        <v>5761</v>
      </c>
      <c r="H4295" s="5" t="s">
        <v>223</v>
      </c>
      <c r="I4295" s="6" t="s">
        <v>91</v>
      </c>
      <c r="J4295" s="6" t="s">
        <v>91</v>
      </c>
      <c r="K4295" s="6" t="s">
        <v>91</v>
      </c>
      <c r="L4295" s="6" t="s">
        <v>91</v>
      </c>
      <c r="M4295" s="5" t="s">
        <v>92</v>
      </c>
      <c r="N4295" s="6" t="s">
        <v>91</v>
      </c>
      <c r="O4295" s="6" t="s">
        <v>91</v>
      </c>
      <c r="P4295" s="6" t="s">
        <v>91</v>
      </c>
      <c r="Q4295" s="6" t="s">
        <v>91</v>
      </c>
      <c r="R4295" s="5">
        <v>1</v>
      </c>
      <c r="S4295" s="5">
        <v>0</v>
      </c>
      <c r="T4295" s="5" t="s">
        <v>93</v>
      </c>
      <c r="U4295" s="5" t="s">
        <v>105</v>
      </c>
    </row>
    <row r="4296" spans="1:21">
      <c r="A4296" s="6" t="s">
        <v>87</v>
      </c>
      <c r="B4296" s="7">
        <v>1</v>
      </c>
      <c r="C4296" s="5">
        <v>4606</v>
      </c>
      <c r="D4296" s="5">
        <v>42</v>
      </c>
      <c r="E4296" s="8" t="s">
        <v>5759</v>
      </c>
      <c r="F4296" s="8">
        <v>42172403</v>
      </c>
      <c r="G4296" s="5" t="s">
        <v>5762</v>
      </c>
      <c r="H4296" s="5" t="s">
        <v>225</v>
      </c>
      <c r="I4296" s="6" t="s">
        <v>91</v>
      </c>
      <c r="J4296" s="6" t="s">
        <v>91</v>
      </c>
      <c r="K4296" s="6" t="s">
        <v>91</v>
      </c>
      <c r="L4296" s="6" t="s">
        <v>91</v>
      </c>
      <c r="M4296" s="5" t="s">
        <v>92</v>
      </c>
      <c r="N4296" s="6" t="s">
        <v>91</v>
      </c>
      <c r="O4296" s="6" t="s">
        <v>91</v>
      </c>
      <c r="P4296" s="6" t="s">
        <v>91</v>
      </c>
      <c r="Q4296" s="6" t="s">
        <v>91</v>
      </c>
      <c r="R4296" s="5">
        <v>1</v>
      </c>
      <c r="S4296" s="5">
        <v>0</v>
      </c>
      <c r="T4296" s="5" t="s">
        <v>93</v>
      </c>
      <c r="U4296" s="5" t="s">
        <v>105</v>
      </c>
    </row>
    <row r="4297" spans="1:21">
      <c r="A4297" s="6" t="s">
        <v>87</v>
      </c>
      <c r="B4297" s="7">
        <v>1</v>
      </c>
      <c r="C4297" s="5">
        <v>4607</v>
      </c>
      <c r="D4297" s="5">
        <v>42</v>
      </c>
      <c r="E4297" s="8" t="s">
        <v>5759</v>
      </c>
      <c r="F4297" s="8">
        <v>42172404</v>
      </c>
      <c r="G4297" s="5" t="s">
        <v>5763</v>
      </c>
      <c r="H4297" s="5" t="s">
        <v>227</v>
      </c>
      <c r="I4297" s="6" t="s">
        <v>91</v>
      </c>
      <c r="J4297" s="6" t="s">
        <v>91</v>
      </c>
      <c r="K4297" s="6" t="s">
        <v>91</v>
      </c>
      <c r="L4297" s="6" t="s">
        <v>91</v>
      </c>
      <c r="M4297" s="5" t="s">
        <v>92</v>
      </c>
      <c r="N4297" s="6" t="s">
        <v>91</v>
      </c>
      <c r="O4297" s="6" t="s">
        <v>91</v>
      </c>
      <c r="P4297" s="6" t="s">
        <v>91</v>
      </c>
      <c r="Q4297" s="6" t="s">
        <v>91</v>
      </c>
      <c r="R4297" s="5">
        <v>1</v>
      </c>
      <c r="S4297" s="5">
        <v>0</v>
      </c>
      <c r="T4297" s="5" t="s">
        <v>93</v>
      </c>
      <c r="U4297" s="5" t="s">
        <v>105</v>
      </c>
    </row>
    <row r="4298" spans="1:21">
      <c r="A4298" s="6" t="s">
        <v>87</v>
      </c>
      <c r="B4298" s="7">
        <v>1</v>
      </c>
      <c r="C4298" s="5">
        <v>4608</v>
      </c>
      <c r="D4298" s="5">
        <v>42</v>
      </c>
      <c r="E4298" s="8" t="s">
        <v>5619</v>
      </c>
      <c r="F4298" s="8">
        <v>421725</v>
      </c>
      <c r="G4298" s="5" t="s">
        <v>5764</v>
      </c>
      <c r="H4298" s="5" t="s">
        <v>5765</v>
      </c>
      <c r="I4298" s="6" t="s">
        <v>91</v>
      </c>
      <c r="J4298" s="6" t="s">
        <v>91</v>
      </c>
      <c r="K4298" s="6" t="s">
        <v>91</v>
      </c>
      <c r="L4298" s="6" t="s">
        <v>91</v>
      </c>
      <c r="M4298" s="5" t="s">
        <v>92</v>
      </c>
      <c r="N4298" s="6" t="s">
        <v>91</v>
      </c>
      <c r="O4298" s="6" t="s">
        <v>91</v>
      </c>
      <c r="P4298" s="6" t="s">
        <v>91</v>
      </c>
      <c r="Q4298" s="6" t="s">
        <v>91</v>
      </c>
      <c r="R4298" s="5">
        <v>1</v>
      </c>
      <c r="S4298" s="5">
        <v>0</v>
      </c>
      <c r="T4298" s="5" t="s">
        <v>93</v>
      </c>
      <c r="U4298" s="5" t="s">
        <v>105</v>
      </c>
    </row>
    <row r="4299" spans="1:21">
      <c r="A4299" s="6" t="s">
        <v>87</v>
      </c>
      <c r="B4299" s="7">
        <v>1</v>
      </c>
      <c r="C4299" s="5">
        <v>4609</v>
      </c>
      <c r="D4299" s="5">
        <v>42</v>
      </c>
      <c r="E4299" s="8" t="s">
        <v>5766</v>
      </c>
      <c r="F4299" s="8">
        <v>42172501</v>
      </c>
      <c r="G4299" s="5" t="s">
        <v>5767</v>
      </c>
      <c r="H4299" s="5" t="s">
        <v>221</v>
      </c>
      <c r="I4299" s="6" t="s">
        <v>91</v>
      </c>
      <c r="J4299" s="6" t="s">
        <v>91</v>
      </c>
      <c r="K4299" s="6" t="s">
        <v>91</v>
      </c>
      <c r="L4299" s="6" t="s">
        <v>91</v>
      </c>
      <c r="M4299" s="5" t="s">
        <v>92</v>
      </c>
      <c r="N4299" s="6" t="s">
        <v>91</v>
      </c>
      <c r="O4299" s="6" t="s">
        <v>91</v>
      </c>
      <c r="P4299" s="6" t="s">
        <v>91</v>
      </c>
      <c r="Q4299" s="6" t="s">
        <v>91</v>
      </c>
      <c r="R4299" s="5">
        <v>1</v>
      </c>
      <c r="S4299" s="5">
        <v>0</v>
      </c>
      <c r="T4299" s="5" t="s">
        <v>93</v>
      </c>
      <c r="U4299" s="5" t="s">
        <v>105</v>
      </c>
    </row>
    <row r="4300" spans="1:21">
      <c r="A4300" s="6" t="s">
        <v>87</v>
      </c>
      <c r="B4300" s="7">
        <v>1</v>
      </c>
      <c r="C4300" s="5">
        <v>4610</v>
      </c>
      <c r="D4300" s="5">
        <v>42</v>
      </c>
      <c r="E4300" s="8" t="s">
        <v>5766</v>
      </c>
      <c r="F4300" s="8">
        <v>42172502</v>
      </c>
      <c r="G4300" s="5" t="s">
        <v>5768</v>
      </c>
      <c r="H4300" s="5" t="s">
        <v>223</v>
      </c>
      <c r="I4300" s="6" t="s">
        <v>91</v>
      </c>
      <c r="J4300" s="6" t="s">
        <v>91</v>
      </c>
      <c r="K4300" s="6" t="s">
        <v>91</v>
      </c>
      <c r="L4300" s="6" t="s">
        <v>91</v>
      </c>
      <c r="M4300" s="5" t="s">
        <v>92</v>
      </c>
      <c r="N4300" s="6" t="s">
        <v>91</v>
      </c>
      <c r="O4300" s="6" t="s">
        <v>91</v>
      </c>
      <c r="P4300" s="6" t="s">
        <v>91</v>
      </c>
      <c r="Q4300" s="6" t="s">
        <v>91</v>
      </c>
      <c r="R4300" s="5">
        <v>1</v>
      </c>
      <c r="S4300" s="5">
        <v>0</v>
      </c>
      <c r="T4300" s="5" t="s">
        <v>93</v>
      </c>
      <c r="U4300" s="5" t="s">
        <v>105</v>
      </c>
    </row>
    <row r="4301" spans="1:21">
      <c r="A4301" s="6" t="s">
        <v>87</v>
      </c>
      <c r="B4301" s="7">
        <v>1</v>
      </c>
      <c r="C4301" s="5">
        <v>4611</v>
      </c>
      <c r="D4301" s="5">
        <v>42</v>
      </c>
      <c r="E4301" s="8" t="s">
        <v>5766</v>
      </c>
      <c r="F4301" s="8">
        <v>42172503</v>
      </c>
      <c r="G4301" s="5" t="s">
        <v>5769</v>
      </c>
      <c r="H4301" s="5" t="s">
        <v>225</v>
      </c>
      <c r="I4301" s="6" t="s">
        <v>91</v>
      </c>
      <c r="J4301" s="6" t="s">
        <v>91</v>
      </c>
      <c r="K4301" s="6" t="s">
        <v>91</v>
      </c>
      <c r="L4301" s="6" t="s">
        <v>91</v>
      </c>
      <c r="M4301" s="5" t="s">
        <v>92</v>
      </c>
      <c r="N4301" s="6" t="s">
        <v>91</v>
      </c>
      <c r="O4301" s="6" t="s">
        <v>91</v>
      </c>
      <c r="P4301" s="6" t="s">
        <v>91</v>
      </c>
      <c r="Q4301" s="6" t="s">
        <v>91</v>
      </c>
      <c r="R4301" s="5">
        <v>1</v>
      </c>
      <c r="S4301" s="5">
        <v>0</v>
      </c>
      <c r="T4301" s="5" t="s">
        <v>93</v>
      </c>
      <c r="U4301" s="5" t="s">
        <v>105</v>
      </c>
    </row>
    <row r="4302" spans="1:21">
      <c r="A4302" s="6" t="s">
        <v>87</v>
      </c>
      <c r="B4302" s="7">
        <v>1</v>
      </c>
      <c r="C4302" s="5">
        <v>4612</v>
      </c>
      <c r="D4302" s="5">
        <v>42</v>
      </c>
      <c r="E4302" s="8" t="s">
        <v>5766</v>
      </c>
      <c r="F4302" s="8">
        <v>42172504</v>
      </c>
      <c r="G4302" s="5" t="s">
        <v>5770</v>
      </c>
      <c r="H4302" s="5" t="s">
        <v>227</v>
      </c>
      <c r="I4302" s="6" t="s">
        <v>91</v>
      </c>
      <c r="J4302" s="6" t="s">
        <v>91</v>
      </c>
      <c r="K4302" s="6" t="s">
        <v>91</v>
      </c>
      <c r="L4302" s="6" t="s">
        <v>91</v>
      </c>
      <c r="M4302" s="5" t="s">
        <v>92</v>
      </c>
      <c r="N4302" s="6" t="s">
        <v>91</v>
      </c>
      <c r="O4302" s="6" t="s">
        <v>91</v>
      </c>
      <c r="P4302" s="6" t="s">
        <v>91</v>
      </c>
      <c r="Q4302" s="6" t="s">
        <v>91</v>
      </c>
      <c r="R4302" s="5">
        <v>1</v>
      </c>
      <c r="S4302" s="5">
        <v>0</v>
      </c>
      <c r="T4302" s="5" t="s">
        <v>93</v>
      </c>
      <c r="U4302" s="5" t="s">
        <v>105</v>
      </c>
    </row>
    <row r="4303" spans="1:21">
      <c r="A4303" s="6" t="s">
        <v>87</v>
      </c>
      <c r="B4303" s="7">
        <v>1</v>
      </c>
      <c r="C4303" s="5">
        <v>4613</v>
      </c>
      <c r="D4303" s="5">
        <v>42</v>
      </c>
      <c r="E4303" s="8" t="s">
        <v>5619</v>
      </c>
      <c r="F4303" s="8">
        <v>421726</v>
      </c>
      <c r="G4303" s="5" t="s">
        <v>5771</v>
      </c>
      <c r="H4303" s="5" t="s">
        <v>5772</v>
      </c>
      <c r="I4303" s="5">
        <v>10065506321</v>
      </c>
      <c r="J4303" s="6" t="s">
        <v>91</v>
      </c>
      <c r="K4303" s="6" t="s">
        <v>91</v>
      </c>
      <c r="L4303" s="6" t="s">
        <v>91</v>
      </c>
      <c r="M4303" s="5" t="s">
        <v>92</v>
      </c>
      <c r="N4303" s="6" t="s">
        <v>91</v>
      </c>
      <c r="O4303" s="6" t="s">
        <v>91</v>
      </c>
      <c r="P4303" s="6" t="s">
        <v>91</v>
      </c>
      <c r="Q4303" s="6" t="s">
        <v>91</v>
      </c>
      <c r="R4303" s="5">
        <v>1</v>
      </c>
      <c r="S4303" s="5">
        <v>0</v>
      </c>
      <c r="T4303" s="5" t="s">
        <v>93</v>
      </c>
      <c r="U4303" s="5" t="s">
        <v>105</v>
      </c>
    </row>
    <row r="4304" spans="1:21">
      <c r="A4304" s="6" t="s">
        <v>87</v>
      </c>
      <c r="B4304" s="7">
        <v>1</v>
      </c>
      <c r="C4304" s="5">
        <v>4614</v>
      </c>
      <c r="D4304" s="5">
        <v>42</v>
      </c>
      <c r="E4304" s="8" t="s">
        <v>5773</v>
      </c>
      <c r="F4304" s="8">
        <v>42172601</v>
      </c>
      <c r="G4304" s="5" t="s">
        <v>5774</v>
      </c>
      <c r="H4304" s="5" t="s">
        <v>221</v>
      </c>
      <c r="I4304" s="6" t="s">
        <v>91</v>
      </c>
      <c r="J4304" s="6" t="s">
        <v>91</v>
      </c>
      <c r="K4304" s="6" t="s">
        <v>91</v>
      </c>
      <c r="L4304" s="6" t="s">
        <v>91</v>
      </c>
      <c r="M4304" s="5" t="s">
        <v>92</v>
      </c>
      <c r="N4304" s="6" t="s">
        <v>91</v>
      </c>
      <c r="O4304" s="6" t="s">
        <v>91</v>
      </c>
      <c r="P4304" s="6" t="s">
        <v>91</v>
      </c>
      <c r="Q4304" s="6" t="s">
        <v>91</v>
      </c>
      <c r="R4304" s="5">
        <v>1</v>
      </c>
      <c r="S4304" s="5">
        <v>0</v>
      </c>
      <c r="T4304" s="5" t="s">
        <v>93</v>
      </c>
      <c r="U4304" s="5" t="s">
        <v>105</v>
      </c>
    </row>
    <row r="4305" spans="1:21">
      <c r="A4305" s="6" t="s">
        <v>87</v>
      </c>
      <c r="B4305" s="7">
        <v>1</v>
      </c>
      <c r="C4305" s="5">
        <v>4615</v>
      </c>
      <c r="D4305" s="5">
        <v>42</v>
      </c>
      <c r="E4305" s="8" t="s">
        <v>5773</v>
      </c>
      <c r="F4305" s="8">
        <v>42172602</v>
      </c>
      <c r="G4305" s="5" t="s">
        <v>5775</v>
      </c>
      <c r="H4305" s="5" t="s">
        <v>223</v>
      </c>
      <c r="I4305" s="6" t="s">
        <v>91</v>
      </c>
      <c r="J4305" s="6" t="s">
        <v>91</v>
      </c>
      <c r="K4305" s="6" t="s">
        <v>91</v>
      </c>
      <c r="L4305" s="6" t="s">
        <v>91</v>
      </c>
      <c r="M4305" s="5" t="s">
        <v>92</v>
      </c>
      <c r="N4305" s="6" t="s">
        <v>91</v>
      </c>
      <c r="O4305" s="6" t="s">
        <v>91</v>
      </c>
      <c r="P4305" s="6" t="s">
        <v>91</v>
      </c>
      <c r="Q4305" s="6" t="s">
        <v>91</v>
      </c>
      <c r="R4305" s="5">
        <v>1</v>
      </c>
      <c r="S4305" s="5">
        <v>0</v>
      </c>
      <c r="T4305" s="5" t="s">
        <v>93</v>
      </c>
      <c r="U4305" s="5" t="s">
        <v>105</v>
      </c>
    </row>
    <row r="4306" spans="1:21">
      <c r="A4306" s="6" t="s">
        <v>87</v>
      </c>
      <c r="B4306" s="7">
        <v>1</v>
      </c>
      <c r="C4306" s="5">
        <v>4616</v>
      </c>
      <c r="D4306" s="5">
        <v>42</v>
      </c>
      <c r="E4306" s="8" t="s">
        <v>5773</v>
      </c>
      <c r="F4306" s="8">
        <v>42172603</v>
      </c>
      <c r="G4306" s="5" t="s">
        <v>5776</v>
      </c>
      <c r="H4306" s="5" t="s">
        <v>225</v>
      </c>
      <c r="I4306" s="6" t="s">
        <v>91</v>
      </c>
      <c r="J4306" s="6" t="s">
        <v>91</v>
      </c>
      <c r="K4306" s="6" t="s">
        <v>91</v>
      </c>
      <c r="L4306" s="6" t="s">
        <v>91</v>
      </c>
      <c r="M4306" s="5" t="s">
        <v>92</v>
      </c>
      <c r="N4306" s="6" t="s">
        <v>91</v>
      </c>
      <c r="O4306" s="6" t="s">
        <v>91</v>
      </c>
      <c r="P4306" s="6" t="s">
        <v>91</v>
      </c>
      <c r="Q4306" s="6" t="s">
        <v>91</v>
      </c>
      <c r="R4306" s="5">
        <v>1</v>
      </c>
      <c r="S4306" s="5">
        <v>0</v>
      </c>
      <c r="T4306" s="5" t="s">
        <v>93</v>
      </c>
      <c r="U4306" s="5" t="s">
        <v>105</v>
      </c>
    </row>
    <row r="4307" spans="1:21">
      <c r="A4307" s="6" t="s">
        <v>87</v>
      </c>
      <c r="B4307" s="7">
        <v>1</v>
      </c>
      <c r="C4307" s="5">
        <v>4618</v>
      </c>
      <c r="D4307" s="5">
        <v>42</v>
      </c>
      <c r="E4307" s="8" t="s">
        <v>5773</v>
      </c>
      <c r="F4307" s="8">
        <v>42172604</v>
      </c>
      <c r="G4307" s="5" t="s">
        <v>5777</v>
      </c>
      <c r="H4307" s="5" t="s">
        <v>227</v>
      </c>
      <c r="I4307" s="6" t="s">
        <v>91</v>
      </c>
      <c r="J4307" s="6" t="s">
        <v>91</v>
      </c>
      <c r="K4307" s="6" t="s">
        <v>91</v>
      </c>
      <c r="L4307" s="6" t="s">
        <v>91</v>
      </c>
      <c r="M4307" s="5" t="s">
        <v>92</v>
      </c>
      <c r="N4307" s="6" t="s">
        <v>91</v>
      </c>
      <c r="O4307" s="6" t="s">
        <v>91</v>
      </c>
      <c r="P4307" s="6" t="s">
        <v>91</v>
      </c>
      <c r="Q4307" s="6" t="s">
        <v>91</v>
      </c>
      <c r="R4307" s="5">
        <v>1</v>
      </c>
      <c r="S4307" s="5">
        <v>0</v>
      </c>
      <c r="T4307" s="5" t="s">
        <v>93</v>
      </c>
      <c r="U4307" s="5" t="s">
        <v>105</v>
      </c>
    </row>
    <row r="4308" spans="1:21">
      <c r="A4308" s="6" t="s">
        <v>87</v>
      </c>
      <c r="B4308" s="7">
        <v>1</v>
      </c>
      <c r="C4308" s="5">
        <v>4619</v>
      </c>
      <c r="D4308" s="5">
        <v>42</v>
      </c>
      <c r="E4308" s="8" t="s">
        <v>5619</v>
      </c>
      <c r="F4308" s="8">
        <v>421727</v>
      </c>
      <c r="G4308" s="5" t="s">
        <v>5778</v>
      </c>
      <c r="H4308" s="5" t="s">
        <v>5779</v>
      </c>
      <c r="I4308" s="5">
        <v>10065506453</v>
      </c>
      <c r="J4308" s="6" t="s">
        <v>91</v>
      </c>
      <c r="K4308" s="6" t="s">
        <v>91</v>
      </c>
      <c r="L4308" s="6" t="s">
        <v>91</v>
      </c>
      <c r="M4308" s="5" t="s">
        <v>92</v>
      </c>
      <c r="N4308" s="6" t="s">
        <v>91</v>
      </c>
      <c r="O4308" s="6" t="s">
        <v>91</v>
      </c>
      <c r="P4308" s="6" t="s">
        <v>91</v>
      </c>
      <c r="Q4308" s="6" t="s">
        <v>91</v>
      </c>
      <c r="R4308" s="5">
        <v>1</v>
      </c>
      <c r="S4308" s="5">
        <v>0</v>
      </c>
      <c r="T4308" s="5" t="s">
        <v>93</v>
      </c>
      <c r="U4308" s="5" t="s">
        <v>105</v>
      </c>
    </row>
    <row r="4309" spans="1:21">
      <c r="A4309" s="6" t="s">
        <v>87</v>
      </c>
      <c r="B4309" s="7">
        <v>1</v>
      </c>
      <c r="C4309" s="5">
        <v>4620</v>
      </c>
      <c r="D4309" s="5">
        <v>42</v>
      </c>
      <c r="E4309" s="8" t="s">
        <v>5780</v>
      </c>
      <c r="F4309" s="8">
        <v>42172701</v>
      </c>
      <c r="G4309" s="5" t="s">
        <v>5781</v>
      </c>
      <c r="H4309" s="5" t="s">
        <v>221</v>
      </c>
      <c r="I4309" s="6" t="s">
        <v>91</v>
      </c>
      <c r="J4309" s="6" t="s">
        <v>91</v>
      </c>
      <c r="K4309" s="6" t="s">
        <v>91</v>
      </c>
      <c r="L4309" s="6" t="s">
        <v>91</v>
      </c>
      <c r="M4309" s="5" t="s">
        <v>92</v>
      </c>
      <c r="N4309" s="6" t="s">
        <v>91</v>
      </c>
      <c r="O4309" s="6" t="s">
        <v>91</v>
      </c>
      <c r="P4309" s="6" t="s">
        <v>91</v>
      </c>
      <c r="Q4309" s="6" t="s">
        <v>91</v>
      </c>
      <c r="R4309" s="5">
        <v>1</v>
      </c>
      <c r="S4309" s="5">
        <v>0</v>
      </c>
      <c r="T4309" s="5" t="s">
        <v>93</v>
      </c>
      <c r="U4309" s="5" t="s">
        <v>105</v>
      </c>
    </row>
    <row r="4310" spans="1:21">
      <c r="A4310" s="6" t="s">
        <v>87</v>
      </c>
      <c r="B4310" s="7">
        <v>1</v>
      </c>
      <c r="C4310" s="5">
        <v>4621</v>
      </c>
      <c r="D4310" s="5">
        <v>42</v>
      </c>
      <c r="E4310" s="8" t="s">
        <v>5780</v>
      </c>
      <c r="F4310" s="8">
        <v>42172702</v>
      </c>
      <c r="G4310" s="5" t="s">
        <v>5782</v>
      </c>
      <c r="H4310" s="5" t="s">
        <v>223</v>
      </c>
      <c r="I4310" s="6" t="s">
        <v>91</v>
      </c>
      <c r="J4310" s="6" t="s">
        <v>91</v>
      </c>
      <c r="K4310" s="6" t="s">
        <v>91</v>
      </c>
      <c r="L4310" s="6" t="s">
        <v>91</v>
      </c>
      <c r="M4310" s="5" t="s">
        <v>92</v>
      </c>
      <c r="N4310" s="6" t="s">
        <v>91</v>
      </c>
      <c r="O4310" s="6" t="s">
        <v>91</v>
      </c>
      <c r="P4310" s="6" t="s">
        <v>91</v>
      </c>
      <c r="Q4310" s="6" t="s">
        <v>91</v>
      </c>
      <c r="R4310" s="5">
        <v>1</v>
      </c>
      <c r="S4310" s="5">
        <v>0</v>
      </c>
      <c r="T4310" s="5" t="s">
        <v>93</v>
      </c>
      <c r="U4310" s="5" t="s">
        <v>105</v>
      </c>
    </row>
    <row r="4311" spans="1:21">
      <c r="A4311" s="6" t="s">
        <v>87</v>
      </c>
      <c r="B4311" s="7">
        <v>1</v>
      </c>
      <c r="C4311" s="5">
        <v>4622</v>
      </c>
      <c r="D4311" s="5">
        <v>42</v>
      </c>
      <c r="E4311" s="8" t="s">
        <v>5780</v>
      </c>
      <c r="F4311" s="8">
        <v>42172703</v>
      </c>
      <c r="G4311" s="5" t="s">
        <v>5783</v>
      </c>
      <c r="H4311" s="5" t="s">
        <v>225</v>
      </c>
      <c r="I4311" s="6" t="s">
        <v>91</v>
      </c>
      <c r="J4311" s="6" t="s">
        <v>91</v>
      </c>
      <c r="K4311" s="6" t="s">
        <v>91</v>
      </c>
      <c r="L4311" s="6" t="s">
        <v>91</v>
      </c>
      <c r="M4311" s="5" t="s">
        <v>92</v>
      </c>
      <c r="N4311" s="6" t="s">
        <v>91</v>
      </c>
      <c r="O4311" s="6" t="s">
        <v>91</v>
      </c>
      <c r="P4311" s="6" t="s">
        <v>91</v>
      </c>
      <c r="Q4311" s="6" t="s">
        <v>91</v>
      </c>
      <c r="R4311" s="5">
        <v>1</v>
      </c>
      <c r="S4311" s="5">
        <v>0</v>
      </c>
      <c r="T4311" s="5" t="s">
        <v>93</v>
      </c>
      <c r="U4311" s="5" t="s">
        <v>105</v>
      </c>
    </row>
    <row r="4312" spans="1:21">
      <c r="A4312" s="6" t="s">
        <v>87</v>
      </c>
      <c r="B4312" s="7">
        <v>1</v>
      </c>
      <c r="C4312" s="5">
        <v>4624</v>
      </c>
      <c r="D4312" s="5">
        <v>42</v>
      </c>
      <c r="E4312" s="8" t="s">
        <v>5780</v>
      </c>
      <c r="F4312" s="8">
        <v>42172704</v>
      </c>
      <c r="G4312" s="5" t="s">
        <v>5784</v>
      </c>
      <c r="H4312" s="5" t="s">
        <v>227</v>
      </c>
      <c r="I4312" s="6" t="s">
        <v>91</v>
      </c>
      <c r="J4312" s="6" t="s">
        <v>91</v>
      </c>
      <c r="K4312" s="6" t="s">
        <v>91</v>
      </c>
      <c r="L4312" s="6" t="s">
        <v>91</v>
      </c>
      <c r="M4312" s="5" t="s">
        <v>92</v>
      </c>
      <c r="N4312" s="6" t="s">
        <v>91</v>
      </c>
      <c r="O4312" s="6" t="s">
        <v>91</v>
      </c>
      <c r="P4312" s="6" t="s">
        <v>91</v>
      </c>
      <c r="Q4312" s="6" t="s">
        <v>91</v>
      </c>
      <c r="R4312" s="5">
        <v>1</v>
      </c>
      <c r="S4312" s="5">
        <v>0</v>
      </c>
      <c r="T4312" s="5" t="s">
        <v>93</v>
      </c>
      <c r="U4312" s="5" t="s">
        <v>105</v>
      </c>
    </row>
    <row r="4313" spans="1:21">
      <c r="A4313" s="6" t="s">
        <v>87</v>
      </c>
      <c r="B4313" s="7">
        <v>1</v>
      </c>
      <c r="C4313" s="5">
        <v>4625</v>
      </c>
      <c r="D4313" s="5">
        <v>42</v>
      </c>
      <c r="E4313" s="8" t="s">
        <v>5619</v>
      </c>
      <c r="F4313" s="8">
        <v>421728</v>
      </c>
      <c r="G4313" s="5" t="s">
        <v>5785</v>
      </c>
      <c r="H4313" s="5" t="s">
        <v>5786</v>
      </c>
      <c r="I4313" s="5">
        <v>10065506036</v>
      </c>
      <c r="J4313" s="6" t="s">
        <v>91</v>
      </c>
      <c r="K4313" s="6" t="s">
        <v>91</v>
      </c>
      <c r="L4313" s="6" t="s">
        <v>91</v>
      </c>
      <c r="M4313" s="5" t="s">
        <v>92</v>
      </c>
      <c r="N4313" s="6" t="s">
        <v>91</v>
      </c>
      <c r="O4313" s="6" t="s">
        <v>91</v>
      </c>
      <c r="P4313" s="6" t="s">
        <v>91</v>
      </c>
      <c r="Q4313" s="6" t="s">
        <v>91</v>
      </c>
      <c r="R4313" s="5">
        <v>1</v>
      </c>
      <c r="S4313" s="5">
        <v>0</v>
      </c>
      <c r="T4313" s="5" t="s">
        <v>93</v>
      </c>
      <c r="U4313" s="5" t="s">
        <v>105</v>
      </c>
    </row>
    <row r="4314" spans="1:21">
      <c r="A4314" s="6" t="s">
        <v>87</v>
      </c>
      <c r="B4314" s="7">
        <v>1</v>
      </c>
      <c r="C4314" s="5">
        <v>4626</v>
      </c>
      <c r="D4314" s="5">
        <v>42</v>
      </c>
      <c r="E4314" s="8" t="s">
        <v>5787</v>
      </c>
      <c r="F4314" s="8">
        <v>42172801</v>
      </c>
      <c r="G4314" s="5" t="s">
        <v>5788</v>
      </c>
      <c r="H4314" s="5" t="s">
        <v>221</v>
      </c>
      <c r="I4314" s="6" t="s">
        <v>91</v>
      </c>
      <c r="J4314" s="6" t="s">
        <v>91</v>
      </c>
      <c r="K4314" s="6" t="s">
        <v>91</v>
      </c>
      <c r="L4314" s="6" t="s">
        <v>91</v>
      </c>
      <c r="M4314" s="5" t="s">
        <v>92</v>
      </c>
      <c r="N4314" s="6" t="s">
        <v>91</v>
      </c>
      <c r="O4314" s="6" t="s">
        <v>91</v>
      </c>
      <c r="P4314" s="6" t="s">
        <v>91</v>
      </c>
      <c r="Q4314" s="6" t="s">
        <v>91</v>
      </c>
      <c r="R4314" s="5">
        <v>1</v>
      </c>
      <c r="S4314" s="5">
        <v>0</v>
      </c>
      <c r="T4314" s="5" t="s">
        <v>93</v>
      </c>
      <c r="U4314" s="5" t="s">
        <v>105</v>
      </c>
    </row>
    <row r="4315" spans="1:21">
      <c r="A4315" s="6" t="s">
        <v>87</v>
      </c>
      <c r="B4315" s="7">
        <v>1</v>
      </c>
      <c r="C4315" s="5">
        <v>4627</v>
      </c>
      <c r="D4315" s="5">
        <v>42</v>
      </c>
      <c r="E4315" s="8" t="s">
        <v>5787</v>
      </c>
      <c r="F4315" s="8">
        <v>42172802</v>
      </c>
      <c r="G4315" s="5" t="s">
        <v>5789</v>
      </c>
      <c r="H4315" s="5" t="s">
        <v>223</v>
      </c>
      <c r="I4315" s="6" t="s">
        <v>91</v>
      </c>
      <c r="J4315" s="6" t="s">
        <v>91</v>
      </c>
      <c r="K4315" s="6" t="s">
        <v>91</v>
      </c>
      <c r="L4315" s="6" t="s">
        <v>91</v>
      </c>
      <c r="M4315" s="5" t="s">
        <v>92</v>
      </c>
      <c r="N4315" s="6" t="s">
        <v>91</v>
      </c>
      <c r="O4315" s="6" t="s">
        <v>91</v>
      </c>
      <c r="P4315" s="6" t="s">
        <v>91</v>
      </c>
      <c r="Q4315" s="6" t="s">
        <v>91</v>
      </c>
      <c r="R4315" s="5">
        <v>1</v>
      </c>
      <c r="S4315" s="5">
        <v>0</v>
      </c>
      <c r="T4315" s="5" t="s">
        <v>93</v>
      </c>
      <c r="U4315" s="5" t="s">
        <v>105</v>
      </c>
    </row>
    <row r="4316" spans="1:21">
      <c r="A4316" s="6" t="s">
        <v>87</v>
      </c>
      <c r="B4316" s="7">
        <v>1</v>
      </c>
      <c r="C4316" s="5">
        <v>4628</v>
      </c>
      <c r="D4316" s="5">
        <v>42</v>
      </c>
      <c r="E4316" s="8" t="s">
        <v>5787</v>
      </c>
      <c r="F4316" s="8">
        <v>42172803</v>
      </c>
      <c r="G4316" s="5" t="s">
        <v>5790</v>
      </c>
      <c r="H4316" s="5" t="s">
        <v>225</v>
      </c>
      <c r="I4316" s="6" t="s">
        <v>91</v>
      </c>
      <c r="J4316" s="6" t="s">
        <v>91</v>
      </c>
      <c r="K4316" s="6" t="s">
        <v>91</v>
      </c>
      <c r="L4316" s="6" t="s">
        <v>91</v>
      </c>
      <c r="M4316" s="5" t="s">
        <v>92</v>
      </c>
      <c r="N4316" s="6" t="s">
        <v>91</v>
      </c>
      <c r="O4316" s="6" t="s">
        <v>91</v>
      </c>
      <c r="P4316" s="6" t="s">
        <v>91</v>
      </c>
      <c r="Q4316" s="6" t="s">
        <v>91</v>
      </c>
      <c r="R4316" s="5">
        <v>1</v>
      </c>
      <c r="S4316" s="5">
        <v>0</v>
      </c>
      <c r="T4316" s="5" t="s">
        <v>93</v>
      </c>
      <c r="U4316" s="5" t="s">
        <v>105</v>
      </c>
    </row>
    <row r="4317" spans="1:21">
      <c r="A4317" s="6" t="s">
        <v>87</v>
      </c>
      <c r="B4317" s="7">
        <v>1</v>
      </c>
      <c r="C4317" s="5">
        <v>4629</v>
      </c>
      <c r="D4317" s="5">
        <v>42</v>
      </c>
      <c r="E4317" s="8" t="s">
        <v>5787</v>
      </c>
      <c r="F4317" s="8">
        <v>42172804</v>
      </c>
      <c r="G4317" s="5" t="s">
        <v>5791</v>
      </c>
      <c r="H4317" s="5" t="s">
        <v>227</v>
      </c>
      <c r="I4317" s="6" t="s">
        <v>91</v>
      </c>
      <c r="J4317" s="6" t="s">
        <v>91</v>
      </c>
      <c r="K4317" s="6" t="s">
        <v>91</v>
      </c>
      <c r="L4317" s="6" t="s">
        <v>91</v>
      </c>
      <c r="M4317" s="5" t="s">
        <v>92</v>
      </c>
      <c r="N4317" s="6" t="s">
        <v>91</v>
      </c>
      <c r="O4317" s="6" t="s">
        <v>91</v>
      </c>
      <c r="P4317" s="6" t="s">
        <v>91</v>
      </c>
      <c r="Q4317" s="6" t="s">
        <v>91</v>
      </c>
      <c r="R4317" s="5">
        <v>1</v>
      </c>
      <c r="S4317" s="5">
        <v>0</v>
      </c>
      <c r="T4317" s="5" t="s">
        <v>93</v>
      </c>
      <c r="U4317" s="5" t="s">
        <v>105</v>
      </c>
    </row>
    <row r="4318" spans="1:21">
      <c r="A4318" s="6" t="s">
        <v>87</v>
      </c>
      <c r="B4318" s="7">
        <v>1</v>
      </c>
      <c r="C4318" s="5">
        <v>4630</v>
      </c>
      <c r="D4318" s="5">
        <v>42</v>
      </c>
      <c r="E4318" s="8" t="s">
        <v>5619</v>
      </c>
      <c r="F4318" s="8">
        <v>421729</v>
      </c>
      <c r="G4318" s="5" t="s">
        <v>5792</v>
      </c>
      <c r="H4318" s="5" t="s">
        <v>5793</v>
      </c>
      <c r="I4318" s="5">
        <v>10065506405</v>
      </c>
      <c r="J4318" s="6" t="s">
        <v>91</v>
      </c>
      <c r="K4318" s="6" t="s">
        <v>91</v>
      </c>
      <c r="L4318" s="6" t="s">
        <v>91</v>
      </c>
      <c r="M4318" s="5" t="s">
        <v>92</v>
      </c>
      <c r="N4318" s="6" t="s">
        <v>91</v>
      </c>
      <c r="O4318" s="6" t="s">
        <v>91</v>
      </c>
      <c r="P4318" s="6" t="s">
        <v>91</v>
      </c>
      <c r="Q4318" s="6" t="s">
        <v>91</v>
      </c>
      <c r="R4318" s="5">
        <v>1</v>
      </c>
      <c r="S4318" s="5">
        <v>0</v>
      </c>
      <c r="T4318" s="5" t="s">
        <v>93</v>
      </c>
      <c r="U4318" s="5" t="s">
        <v>105</v>
      </c>
    </row>
    <row r="4319" spans="1:21">
      <c r="A4319" s="6" t="s">
        <v>87</v>
      </c>
      <c r="B4319" s="7">
        <v>1</v>
      </c>
      <c r="C4319" s="5">
        <v>4631</v>
      </c>
      <c r="D4319" s="5">
        <v>42</v>
      </c>
      <c r="E4319" s="8" t="s">
        <v>5794</v>
      </c>
      <c r="F4319" s="8">
        <v>42172901</v>
      </c>
      <c r="G4319" s="5" t="s">
        <v>5795</v>
      </c>
      <c r="H4319" s="5" t="s">
        <v>221</v>
      </c>
      <c r="I4319" s="6" t="s">
        <v>91</v>
      </c>
      <c r="J4319" s="6" t="s">
        <v>91</v>
      </c>
      <c r="K4319" s="6" t="s">
        <v>91</v>
      </c>
      <c r="L4319" s="6" t="s">
        <v>91</v>
      </c>
      <c r="M4319" s="5" t="s">
        <v>92</v>
      </c>
      <c r="N4319" s="6" t="s">
        <v>91</v>
      </c>
      <c r="O4319" s="6" t="s">
        <v>91</v>
      </c>
      <c r="P4319" s="6" t="s">
        <v>91</v>
      </c>
      <c r="Q4319" s="6" t="s">
        <v>91</v>
      </c>
      <c r="R4319" s="5">
        <v>1</v>
      </c>
      <c r="S4319" s="5">
        <v>0</v>
      </c>
      <c r="T4319" s="5" t="s">
        <v>93</v>
      </c>
      <c r="U4319" s="5" t="s">
        <v>105</v>
      </c>
    </row>
    <row r="4320" spans="1:21">
      <c r="A4320" s="6" t="s">
        <v>87</v>
      </c>
      <c r="B4320" s="7">
        <v>1</v>
      </c>
      <c r="C4320" s="5">
        <v>4632</v>
      </c>
      <c r="D4320" s="5">
        <v>42</v>
      </c>
      <c r="E4320" s="8" t="s">
        <v>5794</v>
      </c>
      <c r="F4320" s="8">
        <v>42172902</v>
      </c>
      <c r="G4320" s="5" t="s">
        <v>5796</v>
      </c>
      <c r="H4320" s="5" t="s">
        <v>223</v>
      </c>
      <c r="I4320" s="6" t="s">
        <v>91</v>
      </c>
      <c r="J4320" s="6" t="s">
        <v>91</v>
      </c>
      <c r="K4320" s="6" t="s">
        <v>91</v>
      </c>
      <c r="L4320" s="6" t="s">
        <v>91</v>
      </c>
      <c r="M4320" s="5" t="s">
        <v>92</v>
      </c>
      <c r="N4320" s="6" t="s">
        <v>91</v>
      </c>
      <c r="O4320" s="6" t="s">
        <v>91</v>
      </c>
      <c r="P4320" s="6" t="s">
        <v>91</v>
      </c>
      <c r="Q4320" s="6" t="s">
        <v>91</v>
      </c>
      <c r="R4320" s="5">
        <v>1</v>
      </c>
      <c r="S4320" s="5">
        <v>0</v>
      </c>
      <c r="T4320" s="5" t="s">
        <v>93</v>
      </c>
      <c r="U4320" s="5" t="s">
        <v>105</v>
      </c>
    </row>
    <row r="4321" spans="1:21">
      <c r="A4321" s="6" t="s">
        <v>87</v>
      </c>
      <c r="B4321" s="7">
        <v>1</v>
      </c>
      <c r="C4321" s="5">
        <v>4633</v>
      </c>
      <c r="D4321" s="5">
        <v>42</v>
      </c>
      <c r="E4321" s="8" t="s">
        <v>5794</v>
      </c>
      <c r="F4321" s="8">
        <v>42172903</v>
      </c>
      <c r="G4321" s="5" t="s">
        <v>5797</v>
      </c>
      <c r="H4321" s="5" t="s">
        <v>225</v>
      </c>
      <c r="I4321" s="6" t="s">
        <v>91</v>
      </c>
      <c r="J4321" s="6" t="s">
        <v>91</v>
      </c>
      <c r="K4321" s="6" t="s">
        <v>91</v>
      </c>
      <c r="L4321" s="6" t="s">
        <v>91</v>
      </c>
      <c r="M4321" s="5" t="s">
        <v>92</v>
      </c>
      <c r="N4321" s="6" t="s">
        <v>91</v>
      </c>
      <c r="O4321" s="6" t="s">
        <v>91</v>
      </c>
      <c r="P4321" s="6" t="s">
        <v>91</v>
      </c>
      <c r="Q4321" s="6" t="s">
        <v>91</v>
      </c>
      <c r="R4321" s="5">
        <v>1</v>
      </c>
      <c r="S4321" s="5">
        <v>0</v>
      </c>
      <c r="T4321" s="5" t="s">
        <v>93</v>
      </c>
      <c r="U4321" s="5" t="s">
        <v>105</v>
      </c>
    </row>
    <row r="4322" spans="1:21">
      <c r="A4322" s="6" t="s">
        <v>87</v>
      </c>
      <c r="B4322" s="7">
        <v>1</v>
      </c>
      <c r="C4322" s="5">
        <v>4634</v>
      </c>
      <c r="D4322" s="5">
        <v>42</v>
      </c>
      <c r="E4322" s="8" t="s">
        <v>5794</v>
      </c>
      <c r="F4322" s="8">
        <v>42172904</v>
      </c>
      <c r="G4322" s="5" t="s">
        <v>5798</v>
      </c>
      <c r="H4322" s="5" t="s">
        <v>227</v>
      </c>
      <c r="I4322" s="6" t="s">
        <v>91</v>
      </c>
      <c r="J4322" s="6" t="s">
        <v>91</v>
      </c>
      <c r="K4322" s="6" t="s">
        <v>91</v>
      </c>
      <c r="L4322" s="6" t="s">
        <v>91</v>
      </c>
      <c r="M4322" s="5" t="s">
        <v>92</v>
      </c>
      <c r="N4322" s="6" t="s">
        <v>91</v>
      </c>
      <c r="O4322" s="6" t="s">
        <v>91</v>
      </c>
      <c r="P4322" s="6" t="s">
        <v>91</v>
      </c>
      <c r="Q4322" s="6" t="s">
        <v>91</v>
      </c>
      <c r="R4322" s="5">
        <v>1</v>
      </c>
      <c r="S4322" s="5">
        <v>0</v>
      </c>
      <c r="T4322" s="5" t="s">
        <v>93</v>
      </c>
      <c r="U4322" s="5" t="s">
        <v>105</v>
      </c>
    </row>
    <row r="4323" spans="1:21">
      <c r="A4323" s="6" t="s">
        <v>87</v>
      </c>
      <c r="B4323" s="7">
        <v>1</v>
      </c>
      <c r="C4323" s="5">
        <v>4635</v>
      </c>
      <c r="D4323" s="5">
        <v>42</v>
      </c>
      <c r="E4323" s="8" t="s">
        <v>5619</v>
      </c>
      <c r="F4323" s="8">
        <v>421730</v>
      </c>
      <c r="G4323" s="5" t="s">
        <v>5799</v>
      </c>
      <c r="H4323" s="5" t="s">
        <v>5800</v>
      </c>
      <c r="I4323" s="5">
        <v>10065505774</v>
      </c>
      <c r="J4323" s="6" t="s">
        <v>91</v>
      </c>
      <c r="K4323" s="6" t="s">
        <v>91</v>
      </c>
      <c r="L4323" s="6" t="s">
        <v>91</v>
      </c>
      <c r="M4323" s="5" t="s">
        <v>92</v>
      </c>
      <c r="N4323" s="6" t="s">
        <v>91</v>
      </c>
      <c r="O4323" s="6" t="s">
        <v>91</v>
      </c>
      <c r="P4323" s="6" t="s">
        <v>91</v>
      </c>
      <c r="Q4323" s="6" t="s">
        <v>91</v>
      </c>
      <c r="R4323" s="5">
        <v>1</v>
      </c>
      <c r="S4323" s="5">
        <v>0</v>
      </c>
      <c r="T4323" s="5" t="s">
        <v>93</v>
      </c>
      <c r="U4323" s="5" t="s">
        <v>105</v>
      </c>
    </row>
    <row r="4324" spans="1:21">
      <c r="A4324" s="6" t="s">
        <v>87</v>
      </c>
      <c r="B4324" s="7">
        <v>1</v>
      </c>
      <c r="C4324" s="5">
        <v>4636</v>
      </c>
      <c r="D4324" s="5">
        <v>42</v>
      </c>
      <c r="E4324" s="8" t="s">
        <v>5801</v>
      </c>
      <c r="F4324" s="8">
        <v>42173001</v>
      </c>
      <c r="G4324" s="5" t="s">
        <v>5802</v>
      </c>
      <c r="H4324" s="5" t="s">
        <v>221</v>
      </c>
      <c r="I4324" s="6" t="s">
        <v>91</v>
      </c>
      <c r="J4324" s="6" t="s">
        <v>91</v>
      </c>
      <c r="K4324" s="6" t="s">
        <v>91</v>
      </c>
      <c r="L4324" s="6" t="s">
        <v>91</v>
      </c>
      <c r="M4324" s="5" t="s">
        <v>92</v>
      </c>
      <c r="N4324" s="6" t="s">
        <v>91</v>
      </c>
      <c r="O4324" s="6" t="s">
        <v>91</v>
      </c>
      <c r="P4324" s="6" t="s">
        <v>91</v>
      </c>
      <c r="Q4324" s="6" t="s">
        <v>91</v>
      </c>
      <c r="R4324" s="5">
        <v>1</v>
      </c>
      <c r="S4324" s="5">
        <v>0</v>
      </c>
      <c r="T4324" s="5" t="s">
        <v>93</v>
      </c>
      <c r="U4324" s="5" t="s">
        <v>105</v>
      </c>
    </row>
    <row r="4325" spans="1:21">
      <c r="A4325" s="6" t="s">
        <v>87</v>
      </c>
      <c r="B4325" s="7">
        <v>1</v>
      </c>
      <c r="C4325" s="5">
        <v>4637</v>
      </c>
      <c r="D4325" s="5">
        <v>42</v>
      </c>
      <c r="E4325" s="8" t="s">
        <v>5801</v>
      </c>
      <c r="F4325" s="8">
        <v>42173002</v>
      </c>
      <c r="G4325" s="5" t="s">
        <v>5803</v>
      </c>
      <c r="H4325" s="5" t="s">
        <v>223</v>
      </c>
      <c r="I4325" s="6" t="s">
        <v>91</v>
      </c>
      <c r="J4325" s="6" t="s">
        <v>91</v>
      </c>
      <c r="K4325" s="6" t="s">
        <v>91</v>
      </c>
      <c r="L4325" s="6" t="s">
        <v>91</v>
      </c>
      <c r="M4325" s="5" t="s">
        <v>92</v>
      </c>
      <c r="N4325" s="6" t="s">
        <v>91</v>
      </c>
      <c r="O4325" s="6" t="s">
        <v>91</v>
      </c>
      <c r="P4325" s="6" t="s">
        <v>91</v>
      </c>
      <c r="Q4325" s="6" t="s">
        <v>91</v>
      </c>
      <c r="R4325" s="5">
        <v>1</v>
      </c>
      <c r="S4325" s="5">
        <v>0</v>
      </c>
      <c r="T4325" s="5" t="s">
        <v>93</v>
      </c>
      <c r="U4325" s="5" t="s">
        <v>105</v>
      </c>
    </row>
    <row r="4326" spans="1:21">
      <c r="A4326" s="6" t="s">
        <v>87</v>
      </c>
      <c r="B4326" s="7">
        <v>1</v>
      </c>
      <c r="C4326" s="5">
        <v>4638</v>
      </c>
      <c r="D4326" s="5">
        <v>42</v>
      </c>
      <c r="E4326" s="8" t="s">
        <v>5801</v>
      </c>
      <c r="F4326" s="8">
        <v>42173003</v>
      </c>
      <c r="G4326" s="5" t="s">
        <v>5804</v>
      </c>
      <c r="H4326" s="5" t="s">
        <v>225</v>
      </c>
      <c r="I4326" s="6" t="s">
        <v>91</v>
      </c>
      <c r="J4326" s="6" t="s">
        <v>91</v>
      </c>
      <c r="K4326" s="6" t="s">
        <v>91</v>
      </c>
      <c r="L4326" s="6" t="s">
        <v>91</v>
      </c>
      <c r="M4326" s="5" t="s">
        <v>92</v>
      </c>
      <c r="N4326" s="6" t="s">
        <v>91</v>
      </c>
      <c r="O4326" s="6" t="s">
        <v>91</v>
      </c>
      <c r="P4326" s="6" t="s">
        <v>91</v>
      </c>
      <c r="Q4326" s="6" t="s">
        <v>91</v>
      </c>
      <c r="R4326" s="5">
        <v>1</v>
      </c>
      <c r="S4326" s="5">
        <v>0</v>
      </c>
      <c r="T4326" s="5" t="s">
        <v>93</v>
      </c>
      <c r="U4326" s="5" t="s">
        <v>105</v>
      </c>
    </row>
    <row r="4327" spans="1:21">
      <c r="A4327" s="6" t="s">
        <v>87</v>
      </c>
      <c r="B4327" s="7">
        <v>1</v>
      </c>
      <c r="C4327" s="5">
        <v>4639</v>
      </c>
      <c r="D4327" s="5">
        <v>42</v>
      </c>
      <c r="E4327" s="8" t="s">
        <v>5801</v>
      </c>
      <c r="F4327" s="8">
        <v>42173004</v>
      </c>
      <c r="G4327" s="5" t="s">
        <v>5805</v>
      </c>
      <c r="H4327" s="5" t="s">
        <v>227</v>
      </c>
      <c r="I4327" s="6" t="s">
        <v>91</v>
      </c>
      <c r="J4327" s="6" t="s">
        <v>91</v>
      </c>
      <c r="K4327" s="6" t="s">
        <v>91</v>
      </c>
      <c r="L4327" s="6" t="s">
        <v>91</v>
      </c>
      <c r="M4327" s="5" t="s">
        <v>92</v>
      </c>
      <c r="N4327" s="6" t="s">
        <v>91</v>
      </c>
      <c r="O4327" s="6" t="s">
        <v>91</v>
      </c>
      <c r="P4327" s="6" t="s">
        <v>91</v>
      </c>
      <c r="Q4327" s="6" t="s">
        <v>91</v>
      </c>
      <c r="R4327" s="5">
        <v>1</v>
      </c>
      <c r="S4327" s="5">
        <v>0</v>
      </c>
      <c r="T4327" s="5" t="s">
        <v>93</v>
      </c>
      <c r="U4327" s="5" t="s">
        <v>105</v>
      </c>
    </row>
    <row r="4328" spans="1:21">
      <c r="A4328" s="6" t="s">
        <v>87</v>
      </c>
      <c r="B4328" s="7">
        <v>1</v>
      </c>
      <c r="C4328" s="5">
        <v>4640</v>
      </c>
      <c r="D4328" s="5">
        <v>42</v>
      </c>
      <c r="E4328" s="8" t="s">
        <v>5619</v>
      </c>
      <c r="F4328" s="8">
        <v>421731</v>
      </c>
      <c r="G4328" s="5" t="s">
        <v>5806</v>
      </c>
      <c r="H4328" s="5" t="s">
        <v>5807</v>
      </c>
      <c r="I4328" s="5">
        <v>10065505962</v>
      </c>
      <c r="J4328" s="6" t="s">
        <v>91</v>
      </c>
      <c r="K4328" s="6" t="s">
        <v>91</v>
      </c>
      <c r="L4328" s="6" t="s">
        <v>91</v>
      </c>
      <c r="M4328" s="5" t="s">
        <v>92</v>
      </c>
      <c r="N4328" s="6" t="s">
        <v>91</v>
      </c>
      <c r="O4328" s="6" t="s">
        <v>91</v>
      </c>
      <c r="P4328" s="6" t="s">
        <v>91</v>
      </c>
      <c r="Q4328" s="6" t="s">
        <v>91</v>
      </c>
      <c r="R4328" s="5">
        <v>1</v>
      </c>
      <c r="S4328" s="5">
        <v>0</v>
      </c>
      <c r="T4328" s="5" t="s">
        <v>93</v>
      </c>
      <c r="U4328" s="5" t="s">
        <v>105</v>
      </c>
    </row>
    <row r="4329" spans="1:21">
      <c r="A4329" s="6" t="s">
        <v>87</v>
      </c>
      <c r="B4329" s="7">
        <v>1</v>
      </c>
      <c r="C4329" s="5">
        <v>4641</v>
      </c>
      <c r="D4329" s="5">
        <v>42</v>
      </c>
      <c r="E4329" s="8" t="s">
        <v>5808</v>
      </c>
      <c r="F4329" s="8">
        <v>42173101</v>
      </c>
      <c r="G4329" s="5" t="s">
        <v>5809</v>
      </c>
      <c r="H4329" s="5" t="s">
        <v>221</v>
      </c>
      <c r="I4329" s="6" t="s">
        <v>91</v>
      </c>
      <c r="J4329" s="6" t="s">
        <v>91</v>
      </c>
      <c r="K4329" s="6" t="s">
        <v>91</v>
      </c>
      <c r="L4329" s="6" t="s">
        <v>91</v>
      </c>
      <c r="M4329" s="5" t="s">
        <v>92</v>
      </c>
      <c r="N4329" s="6" t="s">
        <v>91</v>
      </c>
      <c r="O4329" s="6" t="s">
        <v>91</v>
      </c>
      <c r="P4329" s="6" t="s">
        <v>91</v>
      </c>
      <c r="Q4329" s="6" t="s">
        <v>91</v>
      </c>
      <c r="R4329" s="5">
        <v>1</v>
      </c>
      <c r="S4329" s="5">
        <v>0</v>
      </c>
      <c r="T4329" s="5" t="s">
        <v>93</v>
      </c>
      <c r="U4329" s="5" t="s">
        <v>105</v>
      </c>
    </row>
    <row r="4330" spans="1:21">
      <c r="A4330" s="6" t="s">
        <v>87</v>
      </c>
      <c r="B4330" s="7">
        <v>1</v>
      </c>
      <c r="C4330" s="5">
        <v>4642</v>
      </c>
      <c r="D4330" s="5">
        <v>42</v>
      </c>
      <c r="E4330" s="8" t="s">
        <v>5808</v>
      </c>
      <c r="F4330" s="8">
        <v>42173102</v>
      </c>
      <c r="G4330" s="5" t="s">
        <v>5810</v>
      </c>
      <c r="H4330" s="5" t="s">
        <v>223</v>
      </c>
      <c r="I4330" s="6" t="s">
        <v>91</v>
      </c>
      <c r="J4330" s="6" t="s">
        <v>91</v>
      </c>
      <c r="K4330" s="6" t="s">
        <v>91</v>
      </c>
      <c r="L4330" s="6" t="s">
        <v>91</v>
      </c>
      <c r="M4330" s="5" t="s">
        <v>92</v>
      </c>
      <c r="N4330" s="6" t="s">
        <v>91</v>
      </c>
      <c r="O4330" s="6" t="s">
        <v>91</v>
      </c>
      <c r="P4330" s="6" t="s">
        <v>91</v>
      </c>
      <c r="Q4330" s="6" t="s">
        <v>91</v>
      </c>
      <c r="R4330" s="5">
        <v>1</v>
      </c>
      <c r="S4330" s="5">
        <v>0</v>
      </c>
      <c r="T4330" s="5" t="s">
        <v>93</v>
      </c>
      <c r="U4330" s="5" t="s">
        <v>105</v>
      </c>
    </row>
    <row r="4331" spans="1:21">
      <c r="A4331" s="6" t="s">
        <v>87</v>
      </c>
      <c r="B4331" s="7">
        <v>1</v>
      </c>
      <c r="C4331" s="5">
        <v>4643</v>
      </c>
      <c r="D4331" s="5">
        <v>42</v>
      </c>
      <c r="E4331" s="8" t="s">
        <v>5808</v>
      </c>
      <c r="F4331" s="8">
        <v>42173103</v>
      </c>
      <c r="G4331" s="5" t="s">
        <v>5811</v>
      </c>
      <c r="H4331" s="5" t="s">
        <v>225</v>
      </c>
      <c r="I4331" s="6" t="s">
        <v>91</v>
      </c>
      <c r="J4331" s="6" t="s">
        <v>91</v>
      </c>
      <c r="K4331" s="6" t="s">
        <v>91</v>
      </c>
      <c r="L4331" s="6" t="s">
        <v>91</v>
      </c>
      <c r="M4331" s="5" t="s">
        <v>92</v>
      </c>
      <c r="N4331" s="6" t="s">
        <v>91</v>
      </c>
      <c r="O4331" s="6" t="s">
        <v>91</v>
      </c>
      <c r="P4331" s="6" t="s">
        <v>91</v>
      </c>
      <c r="Q4331" s="6" t="s">
        <v>91</v>
      </c>
      <c r="R4331" s="5">
        <v>1</v>
      </c>
      <c r="S4331" s="5">
        <v>0</v>
      </c>
      <c r="T4331" s="5" t="s">
        <v>93</v>
      </c>
      <c r="U4331" s="5" t="s">
        <v>105</v>
      </c>
    </row>
    <row r="4332" spans="1:21">
      <c r="A4332" s="6" t="s">
        <v>87</v>
      </c>
      <c r="B4332" s="7">
        <v>1</v>
      </c>
      <c r="C4332" s="5">
        <v>4644</v>
      </c>
      <c r="D4332" s="5">
        <v>42</v>
      </c>
      <c r="E4332" s="8" t="s">
        <v>5808</v>
      </c>
      <c r="F4332" s="8">
        <v>42173104</v>
      </c>
      <c r="G4332" s="5" t="s">
        <v>5812</v>
      </c>
      <c r="H4332" s="5" t="s">
        <v>227</v>
      </c>
      <c r="I4332" s="6" t="s">
        <v>91</v>
      </c>
      <c r="J4332" s="6" t="s">
        <v>91</v>
      </c>
      <c r="K4332" s="6" t="s">
        <v>91</v>
      </c>
      <c r="L4332" s="6" t="s">
        <v>91</v>
      </c>
      <c r="M4332" s="5" t="s">
        <v>92</v>
      </c>
      <c r="N4332" s="6" t="s">
        <v>91</v>
      </c>
      <c r="O4332" s="6" t="s">
        <v>91</v>
      </c>
      <c r="P4332" s="6" t="s">
        <v>91</v>
      </c>
      <c r="Q4332" s="6" t="s">
        <v>91</v>
      </c>
      <c r="R4332" s="5">
        <v>1</v>
      </c>
      <c r="S4332" s="5">
        <v>0</v>
      </c>
      <c r="T4332" s="5" t="s">
        <v>93</v>
      </c>
      <c r="U4332" s="5" t="s">
        <v>105</v>
      </c>
    </row>
    <row r="4333" spans="1:21">
      <c r="A4333" s="6" t="s">
        <v>87</v>
      </c>
      <c r="B4333" s="7">
        <v>1</v>
      </c>
      <c r="C4333" s="5">
        <v>4645</v>
      </c>
      <c r="D4333" s="5">
        <v>42</v>
      </c>
      <c r="E4333" s="8" t="s">
        <v>5619</v>
      </c>
      <c r="F4333" s="8">
        <v>421732</v>
      </c>
      <c r="G4333" s="5" t="s">
        <v>5813</v>
      </c>
      <c r="H4333" s="5" t="s">
        <v>5814</v>
      </c>
      <c r="I4333" s="5">
        <v>10065505869</v>
      </c>
      <c r="J4333" s="6" t="s">
        <v>91</v>
      </c>
      <c r="K4333" s="6" t="s">
        <v>91</v>
      </c>
      <c r="L4333" s="6" t="s">
        <v>91</v>
      </c>
      <c r="M4333" s="5" t="s">
        <v>92</v>
      </c>
      <c r="N4333" s="6" t="s">
        <v>91</v>
      </c>
      <c r="O4333" s="6" t="s">
        <v>91</v>
      </c>
      <c r="P4333" s="6" t="s">
        <v>91</v>
      </c>
      <c r="Q4333" s="6" t="s">
        <v>91</v>
      </c>
      <c r="R4333" s="5">
        <v>1</v>
      </c>
      <c r="S4333" s="5">
        <v>0</v>
      </c>
      <c r="T4333" s="5" t="s">
        <v>93</v>
      </c>
      <c r="U4333" s="5" t="s">
        <v>105</v>
      </c>
    </row>
    <row r="4334" spans="1:21">
      <c r="A4334" s="6" t="s">
        <v>87</v>
      </c>
      <c r="B4334" s="7">
        <v>1</v>
      </c>
      <c r="C4334" s="5">
        <v>4646</v>
      </c>
      <c r="D4334" s="5">
        <v>42</v>
      </c>
      <c r="E4334" s="8" t="s">
        <v>5815</v>
      </c>
      <c r="F4334" s="8">
        <v>42173201</v>
      </c>
      <c r="G4334" s="5" t="s">
        <v>5816</v>
      </c>
      <c r="H4334" s="5" t="s">
        <v>221</v>
      </c>
      <c r="I4334" s="6" t="s">
        <v>91</v>
      </c>
      <c r="J4334" s="6" t="s">
        <v>91</v>
      </c>
      <c r="K4334" s="6" t="s">
        <v>91</v>
      </c>
      <c r="L4334" s="6" t="s">
        <v>91</v>
      </c>
      <c r="M4334" s="5" t="s">
        <v>92</v>
      </c>
      <c r="N4334" s="6" t="s">
        <v>91</v>
      </c>
      <c r="O4334" s="6" t="s">
        <v>91</v>
      </c>
      <c r="P4334" s="6" t="s">
        <v>91</v>
      </c>
      <c r="Q4334" s="6" t="s">
        <v>91</v>
      </c>
      <c r="R4334" s="5">
        <v>1</v>
      </c>
      <c r="S4334" s="5">
        <v>0</v>
      </c>
      <c r="T4334" s="5" t="s">
        <v>93</v>
      </c>
      <c r="U4334" s="5" t="s">
        <v>105</v>
      </c>
    </row>
    <row r="4335" spans="1:21">
      <c r="A4335" s="6" t="s">
        <v>87</v>
      </c>
      <c r="B4335" s="7">
        <v>1</v>
      </c>
      <c r="C4335" s="5">
        <v>4647</v>
      </c>
      <c r="D4335" s="5">
        <v>42</v>
      </c>
      <c r="E4335" s="8" t="s">
        <v>5815</v>
      </c>
      <c r="F4335" s="8">
        <v>42173202</v>
      </c>
      <c r="G4335" s="5" t="s">
        <v>5817</v>
      </c>
      <c r="H4335" s="5" t="s">
        <v>223</v>
      </c>
      <c r="I4335" s="6" t="s">
        <v>91</v>
      </c>
      <c r="J4335" s="6" t="s">
        <v>91</v>
      </c>
      <c r="K4335" s="6" t="s">
        <v>91</v>
      </c>
      <c r="L4335" s="6" t="s">
        <v>91</v>
      </c>
      <c r="M4335" s="5" t="s">
        <v>92</v>
      </c>
      <c r="N4335" s="6" t="s">
        <v>91</v>
      </c>
      <c r="O4335" s="6" t="s">
        <v>91</v>
      </c>
      <c r="P4335" s="6" t="s">
        <v>91</v>
      </c>
      <c r="Q4335" s="6" t="s">
        <v>91</v>
      </c>
      <c r="R4335" s="5">
        <v>1</v>
      </c>
      <c r="S4335" s="5">
        <v>0</v>
      </c>
      <c r="T4335" s="5" t="s">
        <v>93</v>
      </c>
      <c r="U4335" s="5" t="s">
        <v>105</v>
      </c>
    </row>
    <row r="4336" spans="1:21">
      <c r="A4336" s="6" t="s">
        <v>87</v>
      </c>
      <c r="B4336" s="7">
        <v>1</v>
      </c>
      <c r="C4336" s="5">
        <v>4648</v>
      </c>
      <c r="D4336" s="5">
        <v>42</v>
      </c>
      <c r="E4336" s="8" t="s">
        <v>5815</v>
      </c>
      <c r="F4336" s="8">
        <v>42173203</v>
      </c>
      <c r="G4336" s="5" t="s">
        <v>5818</v>
      </c>
      <c r="H4336" s="5" t="s">
        <v>225</v>
      </c>
      <c r="I4336" s="6" t="s">
        <v>91</v>
      </c>
      <c r="J4336" s="6" t="s">
        <v>91</v>
      </c>
      <c r="K4336" s="6" t="s">
        <v>91</v>
      </c>
      <c r="L4336" s="6" t="s">
        <v>91</v>
      </c>
      <c r="M4336" s="5" t="s">
        <v>92</v>
      </c>
      <c r="N4336" s="6" t="s">
        <v>91</v>
      </c>
      <c r="O4336" s="6" t="s">
        <v>91</v>
      </c>
      <c r="P4336" s="6" t="s">
        <v>91</v>
      </c>
      <c r="Q4336" s="6" t="s">
        <v>91</v>
      </c>
      <c r="R4336" s="5">
        <v>1</v>
      </c>
      <c r="S4336" s="5">
        <v>0</v>
      </c>
      <c r="T4336" s="5" t="s">
        <v>93</v>
      </c>
      <c r="U4336" s="5" t="s">
        <v>105</v>
      </c>
    </row>
    <row r="4337" spans="1:21">
      <c r="A4337" s="6" t="s">
        <v>87</v>
      </c>
      <c r="B4337" s="7">
        <v>1</v>
      </c>
      <c r="C4337" s="5">
        <v>4649</v>
      </c>
      <c r="D4337" s="5">
        <v>42</v>
      </c>
      <c r="E4337" s="8" t="s">
        <v>5815</v>
      </c>
      <c r="F4337" s="8">
        <v>42173204</v>
      </c>
      <c r="G4337" s="5" t="s">
        <v>5819</v>
      </c>
      <c r="H4337" s="5" t="s">
        <v>227</v>
      </c>
      <c r="I4337" s="6" t="s">
        <v>91</v>
      </c>
      <c r="J4337" s="6" t="s">
        <v>91</v>
      </c>
      <c r="K4337" s="6" t="s">
        <v>91</v>
      </c>
      <c r="L4337" s="6" t="s">
        <v>91</v>
      </c>
      <c r="M4337" s="5" t="s">
        <v>92</v>
      </c>
      <c r="N4337" s="6" t="s">
        <v>91</v>
      </c>
      <c r="O4337" s="6" t="s">
        <v>91</v>
      </c>
      <c r="P4337" s="6" t="s">
        <v>91</v>
      </c>
      <c r="Q4337" s="6" t="s">
        <v>91</v>
      </c>
      <c r="R4337" s="5">
        <v>1</v>
      </c>
      <c r="S4337" s="5">
        <v>0</v>
      </c>
      <c r="T4337" s="5" t="s">
        <v>93</v>
      </c>
      <c r="U4337" s="5" t="s">
        <v>105</v>
      </c>
    </row>
    <row r="4338" spans="1:21">
      <c r="A4338" s="6" t="s">
        <v>87</v>
      </c>
      <c r="B4338" s="7">
        <v>1</v>
      </c>
      <c r="C4338" s="5">
        <v>4650</v>
      </c>
      <c r="D4338" s="5">
        <v>42</v>
      </c>
      <c r="E4338" s="8" t="s">
        <v>5619</v>
      </c>
      <c r="F4338" s="8">
        <v>421733</v>
      </c>
      <c r="G4338" s="5" t="s">
        <v>5820</v>
      </c>
      <c r="H4338" s="5" t="s">
        <v>5821</v>
      </c>
      <c r="I4338" s="5">
        <v>10065505097</v>
      </c>
      <c r="J4338" s="6" t="s">
        <v>91</v>
      </c>
      <c r="K4338" s="6" t="s">
        <v>91</v>
      </c>
      <c r="L4338" s="6" t="s">
        <v>91</v>
      </c>
      <c r="M4338" s="5" t="s">
        <v>92</v>
      </c>
      <c r="N4338" s="6" t="s">
        <v>91</v>
      </c>
      <c r="O4338" s="6" t="s">
        <v>91</v>
      </c>
      <c r="P4338" s="6" t="s">
        <v>91</v>
      </c>
      <c r="Q4338" s="6" t="s">
        <v>91</v>
      </c>
      <c r="R4338" s="5">
        <v>1</v>
      </c>
      <c r="S4338" s="5">
        <v>0</v>
      </c>
      <c r="T4338" s="5" t="s">
        <v>93</v>
      </c>
      <c r="U4338" s="5" t="s">
        <v>105</v>
      </c>
    </row>
    <row r="4339" spans="1:21">
      <c r="A4339" s="6" t="s">
        <v>87</v>
      </c>
      <c r="B4339" s="7">
        <v>1</v>
      </c>
      <c r="C4339" s="5">
        <v>4651</v>
      </c>
      <c r="D4339" s="5">
        <v>42</v>
      </c>
      <c r="E4339" s="8" t="s">
        <v>5822</v>
      </c>
      <c r="F4339" s="8">
        <v>42173301</v>
      </c>
      <c r="G4339" s="5" t="s">
        <v>5823</v>
      </c>
      <c r="H4339" s="5" t="s">
        <v>221</v>
      </c>
      <c r="I4339" s="6" t="s">
        <v>91</v>
      </c>
      <c r="J4339" s="6" t="s">
        <v>91</v>
      </c>
      <c r="K4339" s="6" t="s">
        <v>91</v>
      </c>
      <c r="L4339" s="6" t="s">
        <v>91</v>
      </c>
      <c r="M4339" s="5" t="s">
        <v>92</v>
      </c>
      <c r="N4339" s="6" t="s">
        <v>91</v>
      </c>
      <c r="O4339" s="6" t="s">
        <v>91</v>
      </c>
      <c r="P4339" s="6" t="s">
        <v>91</v>
      </c>
      <c r="Q4339" s="6" t="s">
        <v>91</v>
      </c>
      <c r="R4339" s="5">
        <v>1</v>
      </c>
      <c r="S4339" s="5">
        <v>0</v>
      </c>
      <c r="T4339" s="5" t="s">
        <v>93</v>
      </c>
      <c r="U4339" s="5" t="s">
        <v>105</v>
      </c>
    </row>
    <row r="4340" spans="1:21">
      <c r="A4340" s="6" t="s">
        <v>87</v>
      </c>
      <c r="B4340" s="7">
        <v>1</v>
      </c>
      <c r="C4340" s="5">
        <v>4652</v>
      </c>
      <c r="D4340" s="5">
        <v>42</v>
      </c>
      <c r="E4340" s="8" t="s">
        <v>5822</v>
      </c>
      <c r="F4340" s="8">
        <v>42173302</v>
      </c>
      <c r="G4340" s="5" t="s">
        <v>5824</v>
      </c>
      <c r="H4340" s="5" t="s">
        <v>223</v>
      </c>
      <c r="I4340" s="6" t="s">
        <v>91</v>
      </c>
      <c r="J4340" s="6" t="s">
        <v>91</v>
      </c>
      <c r="K4340" s="6" t="s">
        <v>91</v>
      </c>
      <c r="L4340" s="6" t="s">
        <v>91</v>
      </c>
      <c r="M4340" s="5" t="s">
        <v>92</v>
      </c>
      <c r="N4340" s="6" t="s">
        <v>91</v>
      </c>
      <c r="O4340" s="6" t="s">
        <v>91</v>
      </c>
      <c r="P4340" s="6" t="s">
        <v>91</v>
      </c>
      <c r="Q4340" s="6" t="s">
        <v>91</v>
      </c>
      <c r="R4340" s="5">
        <v>1</v>
      </c>
      <c r="S4340" s="5">
        <v>0</v>
      </c>
      <c r="T4340" s="5" t="s">
        <v>93</v>
      </c>
      <c r="U4340" s="5" t="s">
        <v>105</v>
      </c>
    </row>
    <row r="4341" spans="1:21">
      <c r="A4341" s="6" t="s">
        <v>87</v>
      </c>
      <c r="B4341" s="7">
        <v>1</v>
      </c>
      <c r="C4341" s="5">
        <v>4653</v>
      </c>
      <c r="D4341" s="5">
        <v>42</v>
      </c>
      <c r="E4341" s="8" t="s">
        <v>5822</v>
      </c>
      <c r="F4341" s="8">
        <v>42173303</v>
      </c>
      <c r="G4341" s="5" t="s">
        <v>5825</v>
      </c>
      <c r="H4341" s="5" t="s">
        <v>225</v>
      </c>
      <c r="I4341" s="6" t="s">
        <v>91</v>
      </c>
      <c r="J4341" s="6" t="s">
        <v>91</v>
      </c>
      <c r="K4341" s="6" t="s">
        <v>91</v>
      </c>
      <c r="L4341" s="6" t="s">
        <v>91</v>
      </c>
      <c r="M4341" s="5" t="s">
        <v>92</v>
      </c>
      <c r="N4341" s="6" t="s">
        <v>91</v>
      </c>
      <c r="O4341" s="6" t="s">
        <v>91</v>
      </c>
      <c r="P4341" s="6" t="s">
        <v>91</v>
      </c>
      <c r="Q4341" s="6" t="s">
        <v>91</v>
      </c>
      <c r="R4341" s="5">
        <v>1</v>
      </c>
      <c r="S4341" s="5">
        <v>0</v>
      </c>
      <c r="T4341" s="5" t="s">
        <v>93</v>
      </c>
      <c r="U4341" s="5" t="s">
        <v>105</v>
      </c>
    </row>
    <row r="4342" spans="1:21">
      <c r="A4342" s="6" t="s">
        <v>87</v>
      </c>
      <c r="B4342" s="7">
        <v>1</v>
      </c>
      <c r="C4342" s="5">
        <v>4654</v>
      </c>
      <c r="D4342" s="5">
        <v>42</v>
      </c>
      <c r="E4342" s="8" t="s">
        <v>5822</v>
      </c>
      <c r="F4342" s="8">
        <v>42173304</v>
      </c>
      <c r="G4342" s="5" t="s">
        <v>5826</v>
      </c>
      <c r="H4342" s="5" t="s">
        <v>227</v>
      </c>
      <c r="I4342" s="6" t="s">
        <v>91</v>
      </c>
      <c r="J4342" s="6" t="s">
        <v>91</v>
      </c>
      <c r="K4342" s="6" t="s">
        <v>91</v>
      </c>
      <c r="L4342" s="6" t="s">
        <v>91</v>
      </c>
      <c r="M4342" s="5" t="s">
        <v>92</v>
      </c>
      <c r="N4342" s="6" t="s">
        <v>91</v>
      </c>
      <c r="O4342" s="6" t="s">
        <v>91</v>
      </c>
      <c r="P4342" s="6" t="s">
        <v>91</v>
      </c>
      <c r="Q4342" s="6" t="s">
        <v>91</v>
      </c>
      <c r="R4342" s="5">
        <v>1</v>
      </c>
      <c r="S4342" s="5">
        <v>0</v>
      </c>
      <c r="T4342" s="5" t="s">
        <v>93</v>
      </c>
      <c r="U4342" s="5" t="s">
        <v>105</v>
      </c>
    </row>
    <row r="4343" spans="1:21">
      <c r="A4343" s="6" t="s">
        <v>87</v>
      </c>
      <c r="B4343" s="7">
        <v>1</v>
      </c>
      <c r="C4343" s="5">
        <v>4655</v>
      </c>
      <c r="D4343" s="5">
        <v>42</v>
      </c>
      <c r="E4343" s="8" t="s">
        <v>5619</v>
      </c>
      <c r="F4343" s="8">
        <v>421734</v>
      </c>
      <c r="G4343" s="5" t="s">
        <v>5827</v>
      </c>
      <c r="H4343" s="5" t="s">
        <v>5828</v>
      </c>
      <c r="I4343" s="5">
        <v>10065501109</v>
      </c>
      <c r="J4343" s="6" t="s">
        <v>91</v>
      </c>
      <c r="K4343" s="6" t="s">
        <v>91</v>
      </c>
      <c r="L4343" s="6" t="s">
        <v>91</v>
      </c>
      <c r="M4343" s="5" t="s">
        <v>92</v>
      </c>
      <c r="N4343" s="6" t="s">
        <v>91</v>
      </c>
      <c r="O4343" s="6" t="s">
        <v>91</v>
      </c>
      <c r="P4343" s="6" t="s">
        <v>91</v>
      </c>
      <c r="Q4343" s="6" t="s">
        <v>91</v>
      </c>
      <c r="R4343" s="5">
        <v>1</v>
      </c>
      <c r="S4343" s="5">
        <v>0</v>
      </c>
      <c r="T4343" s="5" t="s">
        <v>93</v>
      </c>
      <c r="U4343" s="5" t="s">
        <v>105</v>
      </c>
    </row>
    <row r="4344" spans="1:21">
      <c r="A4344" s="6" t="s">
        <v>87</v>
      </c>
      <c r="B4344" s="7">
        <v>1</v>
      </c>
      <c r="C4344" s="5">
        <v>4656</v>
      </c>
      <c r="D4344" s="5">
        <v>42</v>
      </c>
      <c r="E4344" s="8" t="s">
        <v>5829</v>
      </c>
      <c r="F4344" s="8">
        <v>42173401</v>
      </c>
      <c r="G4344" s="5" t="s">
        <v>5830</v>
      </c>
      <c r="H4344" s="5" t="s">
        <v>221</v>
      </c>
      <c r="I4344" s="6" t="s">
        <v>91</v>
      </c>
      <c r="J4344" s="6" t="s">
        <v>91</v>
      </c>
      <c r="K4344" s="6" t="s">
        <v>91</v>
      </c>
      <c r="L4344" s="6" t="s">
        <v>91</v>
      </c>
      <c r="M4344" s="5" t="s">
        <v>92</v>
      </c>
      <c r="N4344" s="6" t="s">
        <v>91</v>
      </c>
      <c r="O4344" s="6" t="s">
        <v>91</v>
      </c>
      <c r="P4344" s="6" t="s">
        <v>91</v>
      </c>
      <c r="Q4344" s="6" t="s">
        <v>91</v>
      </c>
      <c r="R4344" s="5">
        <v>1</v>
      </c>
      <c r="S4344" s="5">
        <v>0</v>
      </c>
      <c r="T4344" s="5" t="s">
        <v>93</v>
      </c>
      <c r="U4344" s="5" t="s">
        <v>105</v>
      </c>
    </row>
    <row r="4345" spans="1:21">
      <c r="A4345" s="6" t="s">
        <v>87</v>
      </c>
      <c r="B4345" s="7">
        <v>1</v>
      </c>
      <c r="C4345" s="5">
        <v>4657</v>
      </c>
      <c r="D4345" s="5">
        <v>42</v>
      </c>
      <c r="E4345" s="8" t="s">
        <v>5829</v>
      </c>
      <c r="F4345" s="8">
        <v>42173402</v>
      </c>
      <c r="G4345" s="5" t="s">
        <v>5831</v>
      </c>
      <c r="H4345" s="5" t="s">
        <v>223</v>
      </c>
      <c r="I4345" s="6" t="s">
        <v>91</v>
      </c>
      <c r="J4345" s="6" t="s">
        <v>91</v>
      </c>
      <c r="K4345" s="6" t="s">
        <v>91</v>
      </c>
      <c r="L4345" s="6" t="s">
        <v>91</v>
      </c>
      <c r="M4345" s="5" t="s">
        <v>92</v>
      </c>
      <c r="N4345" s="6" t="s">
        <v>91</v>
      </c>
      <c r="O4345" s="6" t="s">
        <v>91</v>
      </c>
      <c r="P4345" s="6" t="s">
        <v>91</v>
      </c>
      <c r="Q4345" s="6" t="s">
        <v>91</v>
      </c>
      <c r="R4345" s="5">
        <v>1</v>
      </c>
      <c r="S4345" s="5">
        <v>0</v>
      </c>
      <c r="T4345" s="5" t="s">
        <v>93</v>
      </c>
      <c r="U4345" s="5" t="s">
        <v>105</v>
      </c>
    </row>
    <row r="4346" spans="1:21">
      <c r="A4346" s="6" t="s">
        <v>87</v>
      </c>
      <c r="B4346" s="7">
        <v>1</v>
      </c>
      <c r="C4346" s="5">
        <v>4658</v>
      </c>
      <c r="D4346" s="5">
        <v>42</v>
      </c>
      <c r="E4346" s="8" t="s">
        <v>5829</v>
      </c>
      <c r="F4346" s="8">
        <v>42173403</v>
      </c>
      <c r="G4346" s="5" t="s">
        <v>5832</v>
      </c>
      <c r="H4346" s="5" t="s">
        <v>225</v>
      </c>
      <c r="I4346" s="6" t="s">
        <v>91</v>
      </c>
      <c r="J4346" s="6" t="s">
        <v>91</v>
      </c>
      <c r="K4346" s="6" t="s">
        <v>91</v>
      </c>
      <c r="L4346" s="6" t="s">
        <v>91</v>
      </c>
      <c r="M4346" s="5" t="s">
        <v>92</v>
      </c>
      <c r="N4346" s="6" t="s">
        <v>91</v>
      </c>
      <c r="O4346" s="6" t="s">
        <v>91</v>
      </c>
      <c r="P4346" s="6" t="s">
        <v>91</v>
      </c>
      <c r="Q4346" s="6" t="s">
        <v>91</v>
      </c>
      <c r="R4346" s="5">
        <v>1</v>
      </c>
      <c r="S4346" s="5">
        <v>0</v>
      </c>
      <c r="T4346" s="5" t="s">
        <v>93</v>
      </c>
      <c r="U4346" s="5" t="s">
        <v>105</v>
      </c>
    </row>
    <row r="4347" spans="1:21">
      <c r="A4347" s="6" t="s">
        <v>87</v>
      </c>
      <c r="B4347" s="7">
        <v>1</v>
      </c>
      <c r="C4347" s="5">
        <v>4659</v>
      </c>
      <c r="D4347" s="5">
        <v>42</v>
      </c>
      <c r="E4347" s="8" t="s">
        <v>5829</v>
      </c>
      <c r="F4347" s="8">
        <v>42173404</v>
      </c>
      <c r="G4347" s="5" t="s">
        <v>5833</v>
      </c>
      <c r="H4347" s="5" t="s">
        <v>227</v>
      </c>
      <c r="I4347" s="6" t="s">
        <v>91</v>
      </c>
      <c r="J4347" s="6" t="s">
        <v>91</v>
      </c>
      <c r="K4347" s="6" t="s">
        <v>91</v>
      </c>
      <c r="L4347" s="6" t="s">
        <v>91</v>
      </c>
      <c r="M4347" s="5" t="s">
        <v>92</v>
      </c>
      <c r="N4347" s="6" t="s">
        <v>91</v>
      </c>
      <c r="O4347" s="6" t="s">
        <v>91</v>
      </c>
      <c r="P4347" s="6" t="s">
        <v>91</v>
      </c>
      <c r="Q4347" s="6" t="s">
        <v>91</v>
      </c>
      <c r="R4347" s="5">
        <v>1</v>
      </c>
      <c r="S4347" s="5">
        <v>0</v>
      </c>
      <c r="T4347" s="5" t="s">
        <v>93</v>
      </c>
      <c r="U4347" s="5" t="s">
        <v>105</v>
      </c>
    </row>
    <row r="4348" spans="1:21">
      <c r="A4348" s="6" t="s">
        <v>87</v>
      </c>
      <c r="B4348" s="7">
        <v>1</v>
      </c>
      <c r="C4348" s="5">
        <v>4660</v>
      </c>
      <c r="D4348" s="5">
        <v>42</v>
      </c>
      <c r="E4348" s="8" t="s">
        <v>5619</v>
      </c>
      <c r="F4348" s="8">
        <v>421735</v>
      </c>
      <c r="G4348" s="5" t="s">
        <v>5834</v>
      </c>
      <c r="H4348" s="5" t="s">
        <v>5835</v>
      </c>
      <c r="I4348" s="6" t="s">
        <v>91</v>
      </c>
      <c r="J4348" s="6" t="s">
        <v>91</v>
      </c>
      <c r="K4348" s="6" t="s">
        <v>91</v>
      </c>
      <c r="L4348" s="6" t="s">
        <v>91</v>
      </c>
      <c r="M4348" s="5" t="s">
        <v>92</v>
      </c>
      <c r="N4348" s="6" t="s">
        <v>91</v>
      </c>
      <c r="O4348" s="6" t="s">
        <v>91</v>
      </c>
      <c r="P4348" s="6" t="s">
        <v>91</v>
      </c>
      <c r="Q4348" s="6" t="s">
        <v>91</v>
      </c>
      <c r="R4348" s="5">
        <v>1</v>
      </c>
      <c r="S4348" s="5">
        <v>0</v>
      </c>
      <c r="T4348" s="5" t="s">
        <v>93</v>
      </c>
      <c r="U4348" s="5" t="s">
        <v>105</v>
      </c>
    </row>
    <row r="4349" spans="1:21">
      <c r="A4349" s="6" t="s">
        <v>87</v>
      </c>
      <c r="B4349" s="7">
        <v>1</v>
      </c>
      <c r="C4349" s="5">
        <v>4661</v>
      </c>
      <c r="D4349" s="5">
        <v>42</v>
      </c>
      <c r="E4349" s="8" t="s">
        <v>5836</v>
      </c>
      <c r="F4349" s="8">
        <v>42173501</v>
      </c>
      <c r="G4349" s="5" t="s">
        <v>5837</v>
      </c>
      <c r="H4349" s="5" t="s">
        <v>221</v>
      </c>
      <c r="I4349" s="6" t="s">
        <v>91</v>
      </c>
      <c r="J4349" s="6" t="s">
        <v>91</v>
      </c>
      <c r="K4349" s="6" t="s">
        <v>91</v>
      </c>
      <c r="L4349" s="6" t="s">
        <v>91</v>
      </c>
      <c r="M4349" s="5" t="s">
        <v>92</v>
      </c>
      <c r="N4349" s="6" t="s">
        <v>91</v>
      </c>
      <c r="O4349" s="6" t="s">
        <v>91</v>
      </c>
      <c r="P4349" s="6" t="s">
        <v>91</v>
      </c>
      <c r="Q4349" s="6" t="s">
        <v>91</v>
      </c>
      <c r="R4349" s="5">
        <v>1</v>
      </c>
      <c r="S4349" s="5">
        <v>0</v>
      </c>
      <c r="T4349" s="5" t="s">
        <v>93</v>
      </c>
      <c r="U4349" s="5" t="s">
        <v>105</v>
      </c>
    </row>
    <row r="4350" spans="1:21">
      <c r="A4350" s="6" t="s">
        <v>87</v>
      </c>
      <c r="B4350" s="7">
        <v>1</v>
      </c>
      <c r="C4350" s="5">
        <v>4662</v>
      </c>
      <c r="D4350" s="5">
        <v>42</v>
      </c>
      <c r="E4350" s="8" t="s">
        <v>5836</v>
      </c>
      <c r="F4350" s="8">
        <v>42173502</v>
      </c>
      <c r="G4350" s="5" t="s">
        <v>5838</v>
      </c>
      <c r="H4350" s="5" t="s">
        <v>223</v>
      </c>
      <c r="I4350" s="6" t="s">
        <v>91</v>
      </c>
      <c r="J4350" s="6" t="s">
        <v>91</v>
      </c>
      <c r="K4350" s="6" t="s">
        <v>91</v>
      </c>
      <c r="L4350" s="6" t="s">
        <v>91</v>
      </c>
      <c r="M4350" s="5" t="s">
        <v>92</v>
      </c>
      <c r="N4350" s="6" t="s">
        <v>91</v>
      </c>
      <c r="O4350" s="6" t="s">
        <v>91</v>
      </c>
      <c r="P4350" s="6" t="s">
        <v>91</v>
      </c>
      <c r="Q4350" s="6" t="s">
        <v>91</v>
      </c>
      <c r="R4350" s="5">
        <v>1</v>
      </c>
      <c r="S4350" s="5">
        <v>0</v>
      </c>
      <c r="T4350" s="5" t="s">
        <v>93</v>
      </c>
      <c r="U4350" s="5" t="s">
        <v>105</v>
      </c>
    </row>
    <row r="4351" spans="1:21">
      <c r="A4351" s="6" t="s">
        <v>87</v>
      </c>
      <c r="B4351" s="7">
        <v>1</v>
      </c>
      <c r="C4351" s="5">
        <v>4663</v>
      </c>
      <c r="D4351" s="5">
        <v>42</v>
      </c>
      <c r="E4351" s="8" t="s">
        <v>5836</v>
      </c>
      <c r="F4351" s="8">
        <v>42173503</v>
      </c>
      <c r="G4351" s="5" t="s">
        <v>5839</v>
      </c>
      <c r="H4351" s="5" t="s">
        <v>225</v>
      </c>
      <c r="I4351" s="6" t="s">
        <v>91</v>
      </c>
      <c r="J4351" s="6" t="s">
        <v>91</v>
      </c>
      <c r="K4351" s="6" t="s">
        <v>91</v>
      </c>
      <c r="L4351" s="6" t="s">
        <v>91</v>
      </c>
      <c r="M4351" s="5" t="s">
        <v>92</v>
      </c>
      <c r="N4351" s="6" t="s">
        <v>91</v>
      </c>
      <c r="O4351" s="6" t="s">
        <v>91</v>
      </c>
      <c r="P4351" s="6" t="s">
        <v>91</v>
      </c>
      <c r="Q4351" s="6" t="s">
        <v>91</v>
      </c>
      <c r="R4351" s="5">
        <v>1</v>
      </c>
      <c r="S4351" s="5">
        <v>0</v>
      </c>
      <c r="T4351" s="5" t="s">
        <v>93</v>
      </c>
      <c r="U4351" s="5" t="s">
        <v>105</v>
      </c>
    </row>
    <row r="4352" spans="1:21">
      <c r="A4352" s="6" t="s">
        <v>87</v>
      </c>
      <c r="B4352" s="7">
        <v>1</v>
      </c>
      <c r="C4352" s="5">
        <v>4664</v>
      </c>
      <c r="D4352" s="5">
        <v>42</v>
      </c>
      <c r="E4352" s="8" t="s">
        <v>5836</v>
      </c>
      <c r="F4352" s="8">
        <v>42173504</v>
      </c>
      <c r="G4352" s="5" t="s">
        <v>5840</v>
      </c>
      <c r="H4352" s="5" t="s">
        <v>227</v>
      </c>
      <c r="I4352" s="6" t="s">
        <v>91</v>
      </c>
      <c r="J4352" s="6" t="s">
        <v>91</v>
      </c>
      <c r="K4352" s="6" t="s">
        <v>91</v>
      </c>
      <c r="L4352" s="6" t="s">
        <v>91</v>
      </c>
      <c r="M4352" s="5" t="s">
        <v>92</v>
      </c>
      <c r="N4352" s="6" t="s">
        <v>91</v>
      </c>
      <c r="O4352" s="6" t="s">
        <v>91</v>
      </c>
      <c r="P4352" s="6" t="s">
        <v>91</v>
      </c>
      <c r="Q4352" s="6" t="s">
        <v>91</v>
      </c>
      <c r="R4352" s="5">
        <v>1</v>
      </c>
      <c r="S4352" s="5">
        <v>0</v>
      </c>
      <c r="T4352" s="5" t="s">
        <v>93</v>
      </c>
      <c r="U4352" s="5" t="s">
        <v>105</v>
      </c>
    </row>
    <row r="4353" spans="1:21">
      <c r="A4353" s="6" t="s">
        <v>87</v>
      </c>
      <c r="B4353" s="7">
        <v>1</v>
      </c>
      <c r="C4353" s="5">
        <v>4665</v>
      </c>
      <c r="D4353" s="5">
        <v>42</v>
      </c>
      <c r="E4353" s="8" t="s">
        <v>5619</v>
      </c>
      <c r="F4353" s="8">
        <v>421736</v>
      </c>
      <c r="G4353" s="5" t="s">
        <v>5841</v>
      </c>
      <c r="H4353" s="5" t="s">
        <v>5842</v>
      </c>
      <c r="I4353" s="5">
        <v>10065501094</v>
      </c>
      <c r="J4353" s="6" t="s">
        <v>91</v>
      </c>
      <c r="K4353" s="6" t="s">
        <v>91</v>
      </c>
      <c r="L4353" s="6" t="s">
        <v>91</v>
      </c>
      <c r="M4353" s="5" t="s">
        <v>92</v>
      </c>
      <c r="N4353" s="6" t="s">
        <v>91</v>
      </c>
      <c r="O4353" s="6" t="s">
        <v>91</v>
      </c>
      <c r="P4353" s="6" t="s">
        <v>91</v>
      </c>
      <c r="Q4353" s="6" t="s">
        <v>91</v>
      </c>
      <c r="R4353" s="5">
        <v>1</v>
      </c>
      <c r="S4353" s="5">
        <v>0</v>
      </c>
      <c r="T4353" s="5" t="s">
        <v>93</v>
      </c>
      <c r="U4353" s="5" t="s">
        <v>105</v>
      </c>
    </row>
    <row r="4354" spans="1:21">
      <c r="A4354" s="6" t="s">
        <v>87</v>
      </c>
      <c r="B4354" s="7">
        <v>1</v>
      </c>
      <c r="C4354" s="5">
        <v>4666</v>
      </c>
      <c r="D4354" s="5">
        <v>42</v>
      </c>
      <c r="E4354" s="8" t="s">
        <v>5843</v>
      </c>
      <c r="F4354" s="8">
        <v>42173601</v>
      </c>
      <c r="G4354" s="5" t="s">
        <v>5844</v>
      </c>
      <c r="H4354" s="5" t="s">
        <v>221</v>
      </c>
      <c r="I4354" s="6" t="s">
        <v>91</v>
      </c>
      <c r="J4354" s="6" t="s">
        <v>91</v>
      </c>
      <c r="K4354" s="6" t="s">
        <v>91</v>
      </c>
      <c r="L4354" s="6" t="s">
        <v>91</v>
      </c>
      <c r="M4354" s="5" t="s">
        <v>92</v>
      </c>
      <c r="N4354" s="6" t="s">
        <v>91</v>
      </c>
      <c r="O4354" s="6" t="s">
        <v>91</v>
      </c>
      <c r="P4354" s="6" t="s">
        <v>91</v>
      </c>
      <c r="Q4354" s="6" t="s">
        <v>91</v>
      </c>
      <c r="R4354" s="5">
        <v>1</v>
      </c>
      <c r="S4354" s="5">
        <v>0</v>
      </c>
      <c r="T4354" s="5" t="s">
        <v>93</v>
      </c>
      <c r="U4354" s="5" t="s">
        <v>105</v>
      </c>
    </row>
    <row r="4355" spans="1:21">
      <c r="A4355" s="6" t="s">
        <v>87</v>
      </c>
      <c r="B4355" s="7">
        <v>1</v>
      </c>
      <c r="C4355" s="5">
        <v>4667</v>
      </c>
      <c r="D4355" s="5">
        <v>42</v>
      </c>
      <c r="E4355" s="8" t="s">
        <v>5843</v>
      </c>
      <c r="F4355" s="8">
        <v>42173602</v>
      </c>
      <c r="G4355" s="5" t="s">
        <v>5845</v>
      </c>
      <c r="H4355" s="5" t="s">
        <v>223</v>
      </c>
      <c r="I4355" s="6" t="s">
        <v>91</v>
      </c>
      <c r="J4355" s="6" t="s">
        <v>91</v>
      </c>
      <c r="K4355" s="6" t="s">
        <v>91</v>
      </c>
      <c r="L4355" s="6" t="s">
        <v>91</v>
      </c>
      <c r="M4355" s="5" t="s">
        <v>92</v>
      </c>
      <c r="N4355" s="6" t="s">
        <v>91</v>
      </c>
      <c r="O4355" s="6" t="s">
        <v>91</v>
      </c>
      <c r="P4355" s="6" t="s">
        <v>91</v>
      </c>
      <c r="Q4355" s="6" t="s">
        <v>91</v>
      </c>
      <c r="R4355" s="5">
        <v>1</v>
      </c>
      <c r="S4355" s="5">
        <v>0</v>
      </c>
      <c r="T4355" s="5" t="s">
        <v>93</v>
      </c>
      <c r="U4355" s="5" t="s">
        <v>105</v>
      </c>
    </row>
    <row r="4356" spans="1:21">
      <c r="A4356" s="6" t="s">
        <v>87</v>
      </c>
      <c r="B4356" s="7">
        <v>1</v>
      </c>
      <c r="C4356" s="5">
        <v>4668</v>
      </c>
      <c r="D4356" s="5">
        <v>42</v>
      </c>
      <c r="E4356" s="8" t="s">
        <v>5843</v>
      </c>
      <c r="F4356" s="8">
        <v>42173603</v>
      </c>
      <c r="G4356" s="5" t="s">
        <v>5846</v>
      </c>
      <c r="H4356" s="5" t="s">
        <v>225</v>
      </c>
      <c r="I4356" s="6" t="s">
        <v>91</v>
      </c>
      <c r="J4356" s="6" t="s">
        <v>91</v>
      </c>
      <c r="K4356" s="6" t="s">
        <v>91</v>
      </c>
      <c r="L4356" s="6" t="s">
        <v>91</v>
      </c>
      <c r="M4356" s="5" t="s">
        <v>92</v>
      </c>
      <c r="N4356" s="6" t="s">
        <v>91</v>
      </c>
      <c r="O4356" s="6" t="s">
        <v>91</v>
      </c>
      <c r="P4356" s="6" t="s">
        <v>91</v>
      </c>
      <c r="Q4356" s="6" t="s">
        <v>91</v>
      </c>
      <c r="R4356" s="5">
        <v>1</v>
      </c>
      <c r="S4356" s="5">
        <v>0</v>
      </c>
      <c r="T4356" s="5" t="s">
        <v>93</v>
      </c>
      <c r="U4356" s="5" t="s">
        <v>105</v>
      </c>
    </row>
    <row r="4357" spans="1:21">
      <c r="A4357" s="6" t="s">
        <v>87</v>
      </c>
      <c r="B4357" s="7">
        <v>1</v>
      </c>
      <c r="C4357" s="5">
        <v>4669</v>
      </c>
      <c r="D4357" s="5">
        <v>42</v>
      </c>
      <c r="E4357" s="8" t="s">
        <v>5843</v>
      </c>
      <c r="F4357" s="8">
        <v>42173604</v>
      </c>
      <c r="G4357" s="5" t="s">
        <v>5847</v>
      </c>
      <c r="H4357" s="5" t="s">
        <v>227</v>
      </c>
      <c r="I4357" s="6" t="s">
        <v>91</v>
      </c>
      <c r="J4357" s="6" t="s">
        <v>91</v>
      </c>
      <c r="K4357" s="6" t="s">
        <v>91</v>
      </c>
      <c r="L4357" s="6" t="s">
        <v>91</v>
      </c>
      <c r="M4357" s="5" t="s">
        <v>92</v>
      </c>
      <c r="N4357" s="6" t="s">
        <v>91</v>
      </c>
      <c r="O4357" s="6" t="s">
        <v>91</v>
      </c>
      <c r="P4357" s="6" t="s">
        <v>91</v>
      </c>
      <c r="Q4357" s="6" t="s">
        <v>91</v>
      </c>
      <c r="R4357" s="5">
        <v>1</v>
      </c>
      <c r="S4357" s="5">
        <v>0</v>
      </c>
      <c r="T4357" s="5" t="s">
        <v>93</v>
      </c>
      <c r="U4357" s="5" t="s">
        <v>105</v>
      </c>
    </row>
    <row r="4358" spans="1:21">
      <c r="A4358" s="6" t="s">
        <v>87</v>
      </c>
      <c r="B4358" s="7">
        <v>1</v>
      </c>
      <c r="C4358" s="5">
        <v>4670</v>
      </c>
      <c r="D4358" s="5">
        <v>42</v>
      </c>
      <c r="E4358" s="8" t="s">
        <v>5619</v>
      </c>
      <c r="F4358" s="8">
        <v>421737</v>
      </c>
      <c r="G4358" s="5" t="s">
        <v>5848</v>
      </c>
      <c r="H4358" s="5" t="s">
        <v>5849</v>
      </c>
      <c r="I4358" s="5">
        <v>10065503551</v>
      </c>
      <c r="J4358" s="6" t="s">
        <v>91</v>
      </c>
      <c r="K4358" s="6" t="s">
        <v>91</v>
      </c>
      <c r="L4358" s="6" t="s">
        <v>91</v>
      </c>
      <c r="M4358" s="5" t="s">
        <v>92</v>
      </c>
      <c r="N4358" s="6" t="s">
        <v>91</v>
      </c>
      <c r="O4358" s="6" t="s">
        <v>91</v>
      </c>
      <c r="P4358" s="6" t="s">
        <v>91</v>
      </c>
      <c r="Q4358" s="6" t="s">
        <v>91</v>
      </c>
      <c r="R4358" s="5">
        <v>1</v>
      </c>
      <c r="S4358" s="5">
        <v>0</v>
      </c>
      <c r="T4358" s="5" t="s">
        <v>93</v>
      </c>
      <c r="U4358" s="5" t="s">
        <v>105</v>
      </c>
    </row>
    <row r="4359" spans="1:21">
      <c r="A4359" s="6" t="s">
        <v>87</v>
      </c>
      <c r="B4359" s="7">
        <v>1</v>
      </c>
      <c r="C4359" s="5">
        <v>4671</v>
      </c>
      <c r="D4359" s="5">
        <v>42</v>
      </c>
      <c r="E4359" s="8" t="s">
        <v>5850</v>
      </c>
      <c r="F4359" s="8">
        <v>42173701</v>
      </c>
      <c r="G4359" s="5" t="s">
        <v>5851</v>
      </c>
      <c r="H4359" s="5" t="s">
        <v>221</v>
      </c>
      <c r="I4359" s="6" t="s">
        <v>91</v>
      </c>
      <c r="J4359" s="6" t="s">
        <v>91</v>
      </c>
      <c r="K4359" s="6" t="s">
        <v>91</v>
      </c>
      <c r="L4359" s="6" t="s">
        <v>91</v>
      </c>
      <c r="M4359" s="5" t="s">
        <v>92</v>
      </c>
      <c r="N4359" s="6" t="s">
        <v>91</v>
      </c>
      <c r="O4359" s="6" t="s">
        <v>91</v>
      </c>
      <c r="P4359" s="6" t="s">
        <v>91</v>
      </c>
      <c r="Q4359" s="6" t="s">
        <v>91</v>
      </c>
      <c r="R4359" s="5">
        <v>1</v>
      </c>
      <c r="S4359" s="5">
        <v>0</v>
      </c>
      <c r="T4359" s="5" t="s">
        <v>93</v>
      </c>
      <c r="U4359" s="5" t="s">
        <v>105</v>
      </c>
    </row>
    <row r="4360" spans="1:21">
      <c r="A4360" s="6" t="s">
        <v>87</v>
      </c>
      <c r="B4360" s="7">
        <v>1</v>
      </c>
      <c r="C4360" s="5">
        <v>4672</v>
      </c>
      <c r="D4360" s="5">
        <v>42</v>
      </c>
      <c r="E4360" s="8" t="s">
        <v>5850</v>
      </c>
      <c r="F4360" s="8">
        <v>42173702</v>
      </c>
      <c r="G4360" s="5" t="s">
        <v>5852</v>
      </c>
      <c r="H4360" s="5" t="s">
        <v>223</v>
      </c>
      <c r="I4360" s="6" t="s">
        <v>91</v>
      </c>
      <c r="J4360" s="6" t="s">
        <v>91</v>
      </c>
      <c r="K4360" s="6" t="s">
        <v>91</v>
      </c>
      <c r="L4360" s="6" t="s">
        <v>91</v>
      </c>
      <c r="M4360" s="5" t="s">
        <v>92</v>
      </c>
      <c r="N4360" s="6" t="s">
        <v>91</v>
      </c>
      <c r="O4360" s="6" t="s">
        <v>91</v>
      </c>
      <c r="P4360" s="6" t="s">
        <v>91</v>
      </c>
      <c r="Q4360" s="6" t="s">
        <v>91</v>
      </c>
      <c r="R4360" s="5">
        <v>1</v>
      </c>
      <c r="S4360" s="5">
        <v>0</v>
      </c>
      <c r="T4360" s="5" t="s">
        <v>93</v>
      </c>
      <c r="U4360" s="5" t="s">
        <v>105</v>
      </c>
    </row>
    <row r="4361" spans="1:21">
      <c r="A4361" s="6" t="s">
        <v>87</v>
      </c>
      <c r="B4361" s="7">
        <v>1</v>
      </c>
      <c r="C4361" s="5">
        <v>4673</v>
      </c>
      <c r="D4361" s="5">
        <v>42</v>
      </c>
      <c r="E4361" s="8" t="s">
        <v>5850</v>
      </c>
      <c r="F4361" s="8">
        <v>42173703</v>
      </c>
      <c r="G4361" s="5" t="s">
        <v>5853</v>
      </c>
      <c r="H4361" s="5" t="s">
        <v>225</v>
      </c>
      <c r="I4361" s="6" t="s">
        <v>91</v>
      </c>
      <c r="J4361" s="6" t="s">
        <v>91</v>
      </c>
      <c r="K4361" s="6" t="s">
        <v>91</v>
      </c>
      <c r="L4361" s="6" t="s">
        <v>91</v>
      </c>
      <c r="M4361" s="5" t="s">
        <v>92</v>
      </c>
      <c r="N4361" s="6" t="s">
        <v>91</v>
      </c>
      <c r="O4361" s="6" t="s">
        <v>91</v>
      </c>
      <c r="P4361" s="6" t="s">
        <v>91</v>
      </c>
      <c r="Q4361" s="6" t="s">
        <v>91</v>
      </c>
      <c r="R4361" s="5">
        <v>1</v>
      </c>
      <c r="S4361" s="5">
        <v>0</v>
      </c>
      <c r="T4361" s="5" t="s">
        <v>93</v>
      </c>
      <c r="U4361" s="5" t="s">
        <v>105</v>
      </c>
    </row>
    <row r="4362" spans="1:21">
      <c r="A4362" s="6" t="s">
        <v>87</v>
      </c>
      <c r="B4362" s="7">
        <v>1</v>
      </c>
      <c r="C4362" s="5">
        <v>4675</v>
      </c>
      <c r="D4362" s="5">
        <v>42</v>
      </c>
      <c r="E4362" s="8" t="s">
        <v>5850</v>
      </c>
      <c r="F4362" s="8">
        <v>42173704</v>
      </c>
      <c r="G4362" s="5" t="s">
        <v>5854</v>
      </c>
      <c r="H4362" s="5" t="s">
        <v>227</v>
      </c>
      <c r="I4362" s="6" t="s">
        <v>91</v>
      </c>
      <c r="J4362" s="6" t="s">
        <v>91</v>
      </c>
      <c r="K4362" s="6" t="s">
        <v>91</v>
      </c>
      <c r="L4362" s="6" t="s">
        <v>91</v>
      </c>
      <c r="M4362" s="5" t="s">
        <v>92</v>
      </c>
      <c r="N4362" s="6" t="s">
        <v>91</v>
      </c>
      <c r="O4362" s="6" t="s">
        <v>91</v>
      </c>
      <c r="P4362" s="6" t="s">
        <v>91</v>
      </c>
      <c r="Q4362" s="6" t="s">
        <v>91</v>
      </c>
      <c r="R4362" s="5">
        <v>1</v>
      </c>
      <c r="S4362" s="5">
        <v>0</v>
      </c>
      <c r="T4362" s="5" t="s">
        <v>93</v>
      </c>
      <c r="U4362" s="5" t="s">
        <v>105</v>
      </c>
    </row>
    <row r="4363" spans="1:21">
      <c r="A4363" s="6" t="s">
        <v>87</v>
      </c>
      <c r="B4363" s="7">
        <v>1</v>
      </c>
      <c r="C4363" s="5">
        <v>4676</v>
      </c>
      <c r="D4363" s="5">
        <v>42</v>
      </c>
      <c r="E4363" s="8" t="s">
        <v>5619</v>
      </c>
      <c r="F4363" s="8">
        <v>421738</v>
      </c>
      <c r="G4363" s="5" t="s">
        <v>5855</v>
      </c>
      <c r="H4363" s="5" t="s">
        <v>5856</v>
      </c>
      <c r="I4363" s="5">
        <v>10065501242</v>
      </c>
      <c r="J4363" s="6" t="s">
        <v>91</v>
      </c>
      <c r="K4363" s="6" t="s">
        <v>91</v>
      </c>
      <c r="L4363" s="6" t="s">
        <v>91</v>
      </c>
      <c r="M4363" s="5" t="s">
        <v>92</v>
      </c>
      <c r="N4363" s="6" t="s">
        <v>91</v>
      </c>
      <c r="O4363" s="6" t="s">
        <v>91</v>
      </c>
      <c r="P4363" s="6" t="s">
        <v>91</v>
      </c>
      <c r="Q4363" s="6" t="s">
        <v>91</v>
      </c>
      <c r="R4363" s="5">
        <v>1</v>
      </c>
      <c r="S4363" s="5">
        <v>0</v>
      </c>
      <c r="T4363" s="5" t="s">
        <v>93</v>
      </c>
      <c r="U4363" s="5" t="s">
        <v>105</v>
      </c>
    </row>
    <row r="4364" spans="1:21">
      <c r="A4364" s="6" t="s">
        <v>87</v>
      </c>
      <c r="B4364" s="7">
        <v>1</v>
      </c>
      <c r="C4364" s="5">
        <v>4677</v>
      </c>
      <c r="D4364" s="5">
        <v>42</v>
      </c>
      <c r="E4364" s="8" t="s">
        <v>5857</v>
      </c>
      <c r="F4364" s="8">
        <v>42173801</v>
      </c>
      <c r="G4364" s="5" t="s">
        <v>5858</v>
      </c>
      <c r="H4364" s="5" t="s">
        <v>221</v>
      </c>
      <c r="I4364" s="6" t="s">
        <v>91</v>
      </c>
      <c r="J4364" s="6" t="s">
        <v>91</v>
      </c>
      <c r="K4364" s="6" t="s">
        <v>91</v>
      </c>
      <c r="L4364" s="6" t="s">
        <v>91</v>
      </c>
      <c r="M4364" s="5" t="s">
        <v>92</v>
      </c>
      <c r="N4364" s="6" t="s">
        <v>91</v>
      </c>
      <c r="O4364" s="6" t="s">
        <v>91</v>
      </c>
      <c r="P4364" s="6" t="s">
        <v>91</v>
      </c>
      <c r="Q4364" s="6" t="s">
        <v>91</v>
      </c>
      <c r="R4364" s="5">
        <v>1</v>
      </c>
      <c r="S4364" s="5">
        <v>0</v>
      </c>
      <c r="T4364" s="5" t="s">
        <v>93</v>
      </c>
      <c r="U4364" s="5" t="s">
        <v>105</v>
      </c>
    </row>
    <row r="4365" spans="1:21">
      <c r="A4365" s="6" t="s">
        <v>87</v>
      </c>
      <c r="B4365" s="7">
        <v>1</v>
      </c>
      <c r="C4365" s="5">
        <v>4678</v>
      </c>
      <c r="D4365" s="5">
        <v>42</v>
      </c>
      <c r="E4365" s="8" t="s">
        <v>5857</v>
      </c>
      <c r="F4365" s="8">
        <v>42173802</v>
      </c>
      <c r="G4365" s="5" t="s">
        <v>5859</v>
      </c>
      <c r="H4365" s="5" t="s">
        <v>223</v>
      </c>
      <c r="I4365" s="6" t="s">
        <v>91</v>
      </c>
      <c r="J4365" s="6" t="s">
        <v>91</v>
      </c>
      <c r="K4365" s="6" t="s">
        <v>91</v>
      </c>
      <c r="L4365" s="6" t="s">
        <v>91</v>
      </c>
      <c r="M4365" s="5" t="s">
        <v>92</v>
      </c>
      <c r="N4365" s="6" t="s">
        <v>91</v>
      </c>
      <c r="O4365" s="6" t="s">
        <v>91</v>
      </c>
      <c r="P4365" s="6" t="s">
        <v>91</v>
      </c>
      <c r="Q4365" s="6" t="s">
        <v>91</v>
      </c>
      <c r="R4365" s="5">
        <v>1</v>
      </c>
      <c r="S4365" s="5">
        <v>0</v>
      </c>
      <c r="T4365" s="5" t="s">
        <v>93</v>
      </c>
      <c r="U4365" s="5" t="s">
        <v>105</v>
      </c>
    </row>
    <row r="4366" spans="1:21">
      <c r="A4366" s="6" t="s">
        <v>87</v>
      </c>
      <c r="B4366" s="7">
        <v>1</v>
      </c>
      <c r="C4366" s="5">
        <v>4679</v>
      </c>
      <c r="D4366" s="5">
        <v>42</v>
      </c>
      <c r="E4366" s="8" t="s">
        <v>5857</v>
      </c>
      <c r="F4366" s="8">
        <v>42173803</v>
      </c>
      <c r="G4366" s="5" t="s">
        <v>5860</v>
      </c>
      <c r="H4366" s="5" t="s">
        <v>225</v>
      </c>
      <c r="I4366" s="6" t="s">
        <v>91</v>
      </c>
      <c r="J4366" s="6" t="s">
        <v>91</v>
      </c>
      <c r="K4366" s="6" t="s">
        <v>91</v>
      </c>
      <c r="L4366" s="6" t="s">
        <v>91</v>
      </c>
      <c r="M4366" s="5" t="s">
        <v>92</v>
      </c>
      <c r="N4366" s="6" t="s">
        <v>91</v>
      </c>
      <c r="O4366" s="6" t="s">
        <v>91</v>
      </c>
      <c r="P4366" s="6" t="s">
        <v>91</v>
      </c>
      <c r="Q4366" s="6" t="s">
        <v>91</v>
      </c>
      <c r="R4366" s="5">
        <v>1</v>
      </c>
      <c r="S4366" s="5">
        <v>0</v>
      </c>
      <c r="T4366" s="5" t="s">
        <v>93</v>
      </c>
      <c r="U4366" s="5" t="s">
        <v>105</v>
      </c>
    </row>
    <row r="4367" spans="1:21">
      <c r="A4367" s="6" t="s">
        <v>87</v>
      </c>
      <c r="B4367" s="7">
        <v>1</v>
      </c>
      <c r="C4367" s="5">
        <v>4681</v>
      </c>
      <c r="D4367" s="5">
        <v>42</v>
      </c>
      <c r="E4367" s="8" t="s">
        <v>5857</v>
      </c>
      <c r="F4367" s="8">
        <v>42173804</v>
      </c>
      <c r="G4367" s="5" t="s">
        <v>5861</v>
      </c>
      <c r="H4367" s="5" t="s">
        <v>227</v>
      </c>
      <c r="I4367" s="6" t="s">
        <v>91</v>
      </c>
      <c r="J4367" s="6" t="s">
        <v>91</v>
      </c>
      <c r="K4367" s="6" t="s">
        <v>91</v>
      </c>
      <c r="L4367" s="6" t="s">
        <v>91</v>
      </c>
      <c r="M4367" s="5" t="s">
        <v>92</v>
      </c>
      <c r="N4367" s="6" t="s">
        <v>91</v>
      </c>
      <c r="O4367" s="6" t="s">
        <v>91</v>
      </c>
      <c r="P4367" s="6" t="s">
        <v>91</v>
      </c>
      <c r="Q4367" s="6" t="s">
        <v>91</v>
      </c>
      <c r="R4367" s="5">
        <v>1</v>
      </c>
      <c r="S4367" s="5">
        <v>0</v>
      </c>
      <c r="T4367" s="5" t="s">
        <v>93</v>
      </c>
      <c r="U4367" s="5" t="s">
        <v>105</v>
      </c>
    </row>
    <row r="4368" spans="1:21">
      <c r="A4368" s="6" t="s">
        <v>87</v>
      </c>
      <c r="B4368" s="7">
        <v>1</v>
      </c>
      <c r="C4368" s="5">
        <v>4682</v>
      </c>
      <c r="D4368" s="5">
        <v>42</v>
      </c>
      <c r="E4368" s="8" t="s">
        <v>5619</v>
      </c>
      <c r="F4368" s="8">
        <v>421739</v>
      </c>
      <c r="G4368" s="5" t="s">
        <v>5862</v>
      </c>
      <c r="H4368" s="5" t="s">
        <v>5863</v>
      </c>
      <c r="I4368" s="5">
        <v>10065501095</v>
      </c>
      <c r="J4368" s="6" t="s">
        <v>91</v>
      </c>
      <c r="K4368" s="6" t="s">
        <v>91</v>
      </c>
      <c r="L4368" s="6" t="s">
        <v>91</v>
      </c>
      <c r="M4368" s="5" t="s">
        <v>92</v>
      </c>
      <c r="N4368" s="6" t="s">
        <v>91</v>
      </c>
      <c r="O4368" s="6" t="s">
        <v>91</v>
      </c>
      <c r="P4368" s="6" t="s">
        <v>91</v>
      </c>
      <c r="Q4368" s="6" t="s">
        <v>91</v>
      </c>
      <c r="R4368" s="5">
        <v>1</v>
      </c>
      <c r="S4368" s="5">
        <v>0</v>
      </c>
      <c r="T4368" s="5" t="s">
        <v>93</v>
      </c>
      <c r="U4368" s="5" t="s">
        <v>105</v>
      </c>
    </row>
    <row r="4369" spans="1:21">
      <c r="A4369" s="6" t="s">
        <v>87</v>
      </c>
      <c r="B4369" s="7">
        <v>1</v>
      </c>
      <c r="C4369" s="5">
        <v>4683</v>
      </c>
      <c r="D4369" s="5">
        <v>42</v>
      </c>
      <c r="E4369" s="8" t="s">
        <v>5864</v>
      </c>
      <c r="F4369" s="8">
        <v>42173901</v>
      </c>
      <c r="G4369" s="5" t="s">
        <v>5865</v>
      </c>
      <c r="H4369" s="5" t="s">
        <v>221</v>
      </c>
      <c r="I4369" s="6" t="s">
        <v>91</v>
      </c>
      <c r="J4369" s="6" t="s">
        <v>91</v>
      </c>
      <c r="K4369" s="6" t="s">
        <v>91</v>
      </c>
      <c r="L4369" s="6" t="s">
        <v>91</v>
      </c>
      <c r="M4369" s="5" t="s">
        <v>92</v>
      </c>
      <c r="N4369" s="6" t="s">
        <v>91</v>
      </c>
      <c r="O4369" s="6" t="s">
        <v>91</v>
      </c>
      <c r="P4369" s="6" t="s">
        <v>91</v>
      </c>
      <c r="Q4369" s="6" t="s">
        <v>91</v>
      </c>
      <c r="R4369" s="5">
        <v>1</v>
      </c>
      <c r="S4369" s="5">
        <v>0</v>
      </c>
      <c r="T4369" s="5" t="s">
        <v>93</v>
      </c>
      <c r="U4369" s="5" t="s">
        <v>105</v>
      </c>
    </row>
    <row r="4370" spans="1:21">
      <c r="A4370" s="6" t="s">
        <v>87</v>
      </c>
      <c r="B4370" s="7">
        <v>1</v>
      </c>
      <c r="C4370" s="5">
        <v>4684</v>
      </c>
      <c r="D4370" s="5">
        <v>42</v>
      </c>
      <c r="E4370" s="8" t="s">
        <v>5864</v>
      </c>
      <c r="F4370" s="8">
        <v>42173902</v>
      </c>
      <c r="G4370" s="5" t="s">
        <v>5866</v>
      </c>
      <c r="H4370" s="5" t="s">
        <v>223</v>
      </c>
      <c r="I4370" s="6" t="s">
        <v>91</v>
      </c>
      <c r="J4370" s="6" t="s">
        <v>91</v>
      </c>
      <c r="K4370" s="6" t="s">
        <v>91</v>
      </c>
      <c r="L4370" s="6" t="s">
        <v>91</v>
      </c>
      <c r="M4370" s="5" t="s">
        <v>92</v>
      </c>
      <c r="N4370" s="6" t="s">
        <v>91</v>
      </c>
      <c r="O4370" s="6" t="s">
        <v>91</v>
      </c>
      <c r="P4370" s="6" t="s">
        <v>91</v>
      </c>
      <c r="Q4370" s="6" t="s">
        <v>91</v>
      </c>
      <c r="R4370" s="5">
        <v>1</v>
      </c>
      <c r="S4370" s="5">
        <v>0</v>
      </c>
      <c r="T4370" s="5" t="s">
        <v>93</v>
      </c>
      <c r="U4370" s="5" t="s">
        <v>105</v>
      </c>
    </row>
    <row r="4371" spans="1:21">
      <c r="A4371" s="6" t="s">
        <v>87</v>
      </c>
      <c r="B4371" s="7">
        <v>1</v>
      </c>
      <c r="C4371" s="5">
        <v>4685</v>
      </c>
      <c r="D4371" s="5">
        <v>42</v>
      </c>
      <c r="E4371" s="8" t="s">
        <v>5864</v>
      </c>
      <c r="F4371" s="8">
        <v>42173903</v>
      </c>
      <c r="G4371" s="5" t="s">
        <v>5867</v>
      </c>
      <c r="H4371" s="5" t="s">
        <v>225</v>
      </c>
      <c r="I4371" s="6" t="s">
        <v>91</v>
      </c>
      <c r="J4371" s="6" t="s">
        <v>91</v>
      </c>
      <c r="K4371" s="6" t="s">
        <v>91</v>
      </c>
      <c r="L4371" s="6" t="s">
        <v>91</v>
      </c>
      <c r="M4371" s="5" t="s">
        <v>92</v>
      </c>
      <c r="N4371" s="6" t="s">
        <v>91</v>
      </c>
      <c r="O4371" s="6" t="s">
        <v>91</v>
      </c>
      <c r="P4371" s="6" t="s">
        <v>91</v>
      </c>
      <c r="Q4371" s="6" t="s">
        <v>91</v>
      </c>
      <c r="R4371" s="5">
        <v>1</v>
      </c>
      <c r="S4371" s="5">
        <v>0</v>
      </c>
      <c r="T4371" s="5" t="s">
        <v>93</v>
      </c>
      <c r="U4371" s="5" t="s">
        <v>105</v>
      </c>
    </row>
    <row r="4372" spans="1:21">
      <c r="A4372" s="6" t="s">
        <v>87</v>
      </c>
      <c r="B4372" s="7">
        <v>1</v>
      </c>
      <c r="C4372" s="5">
        <v>4687</v>
      </c>
      <c r="D4372" s="5">
        <v>42</v>
      </c>
      <c r="E4372" s="8" t="s">
        <v>5864</v>
      </c>
      <c r="F4372" s="8">
        <v>42173904</v>
      </c>
      <c r="G4372" s="5" t="s">
        <v>5868</v>
      </c>
      <c r="H4372" s="5" t="s">
        <v>227</v>
      </c>
      <c r="I4372" s="6" t="s">
        <v>91</v>
      </c>
      <c r="J4372" s="6" t="s">
        <v>91</v>
      </c>
      <c r="K4372" s="6" t="s">
        <v>91</v>
      </c>
      <c r="L4372" s="6" t="s">
        <v>91</v>
      </c>
      <c r="M4372" s="5" t="s">
        <v>92</v>
      </c>
      <c r="N4372" s="6" t="s">
        <v>91</v>
      </c>
      <c r="O4372" s="6" t="s">
        <v>91</v>
      </c>
      <c r="P4372" s="6" t="s">
        <v>91</v>
      </c>
      <c r="Q4372" s="6" t="s">
        <v>91</v>
      </c>
      <c r="R4372" s="5">
        <v>1</v>
      </c>
      <c r="S4372" s="5">
        <v>0</v>
      </c>
      <c r="T4372" s="5" t="s">
        <v>93</v>
      </c>
      <c r="U4372" s="5" t="s">
        <v>105</v>
      </c>
    </row>
    <row r="4373" spans="1:21">
      <c r="A4373" s="6" t="s">
        <v>87</v>
      </c>
      <c r="B4373" s="7">
        <v>1</v>
      </c>
      <c r="C4373" s="5">
        <v>4688</v>
      </c>
      <c r="D4373" s="5">
        <v>42</v>
      </c>
      <c r="E4373" s="8" t="s">
        <v>5619</v>
      </c>
      <c r="F4373" s="8">
        <v>421740</v>
      </c>
      <c r="G4373" s="5" t="s">
        <v>5869</v>
      </c>
      <c r="H4373" s="5" t="s">
        <v>5870</v>
      </c>
      <c r="I4373" s="5">
        <v>10065504249</v>
      </c>
      <c r="J4373" s="6" t="s">
        <v>91</v>
      </c>
      <c r="K4373" s="6" t="s">
        <v>91</v>
      </c>
      <c r="L4373" s="6" t="s">
        <v>91</v>
      </c>
      <c r="M4373" s="5" t="s">
        <v>92</v>
      </c>
      <c r="N4373" s="6" t="s">
        <v>91</v>
      </c>
      <c r="O4373" s="6" t="s">
        <v>91</v>
      </c>
      <c r="P4373" s="6" t="s">
        <v>91</v>
      </c>
      <c r="Q4373" s="6" t="s">
        <v>91</v>
      </c>
      <c r="R4373" s="5">
        <v>1</v>
      </c>
      <c r="S4373" s="5">
        <v>0</v>
      </c>
      <c r="T4373" s="5" t="s">
        <v>93</v>
      </c>
      <c r="U4373" s="5" t="s">
        <v>105</v>
      </c>
    </row>
    <row r="4374" spans="1:21">
      <c r="A4374" s="6" t="s">
        <v>87</v>
      </c>
      <c r="B4374" s="7">
        <v>1</v>
      </c>
      <c r="C4374" s="5">
        <v>4689</v>
      </c>
      <c r="D4374" s="5">
        <v>42</v>
      </c>
      <c r="E4374" s="8" t="s">
        <v>5871</v>
      </c>
      <c r="F4374" s="8">
        <v>42174001</v>
      </c>
      <c r="G4374" s="5" t="s">
        <v>5872</v>
      </c>
      <c r="H4374" s="5" t="s">
        <v>221</v>
      </c>
      <c r="I4374" s="6" t="s">
        <v>91</v>
      </c>
      <c r="J4374" s="6" t="s">
        <v>91</v>
      </c>
      <c r="K4374" s="6" t="s">
        <v>91</v>
      </c>
      <c r="L4374" s="6" t="s">
        <v>91</v>
      </c>
      <c r="M4374" s="5" t="s">
        <v>92</v>
      </c>
      <c r="N4374" s="6" t="s">
        <v>91</v>
      </c>
      <c r="O4374" s="6" t="s">
        <v>91</v>
      </c>
      <c r="P4374" s="6" t="s">
        <v>91</v>
      </c>
      <c r="Q4374" s="6" t="s">
        <v>91</v>
      </c>
      <c r="R4374" s="5">
        <v>1</v>
      </c>
      <c r="S4374" s="5">
        <v>0</v>
      </c>
      <c r="T4374" s="5" t="s">
        <v>93</v>
      </c>
      <c r="U4374" s="5" t="s">
        <v>105</v>
      </c>
    </row>
    <row r="4375" spans="1:21">
      <c r="A4375" s="6" t="s">
        <v>87</v>
      </c>
      <c r="B4375" s="7">
        <v>1</v>
      </c>
      <c r="C4375" s="5">
        <v>4690</v>
      </c>
      <c r="D4375" s="5">
        <v>42</v>
      </c>
      <c r="E4375" s="8" t="s">
        <v>5871</v>
      </c>
      <c r="F4375" s="8">
        <v>42174002</v>
      </c>
      <c r="G4375" s="5" t="s">
        <v>5873</v>
      </c>
      <c r="H4375" s="5" t="s">
        <v>223</v>
      </c>
      <c r="I4375" s="6" t="s">
        <v>91</v>
      </c>
      <c r="J4375" s="6" t="s">
        <v>91</v>
      </c>
      <c r="K4375" s="6" t="s">
        <v>91</v>
      </c>
      <c r="L4375" s="6" t="s">
        <v>91</v>
      </c>
      <c r="M4375" s="5" t="s">
        <v>92</v>
      </c>
      <c r="N4375" s="6" t="s">
        <v>91</v>
      </c>
      <c r="O4375" s="6" t="s">
        <v>91</v>
      </c>
      <c r="P4375" s="6" t="s">
        <v>91</v>
      </c>
      <c r="Q4375" s="6" t="s">
        <v>91</v>
      </c>
      <c r="R4375" s="5">
        <v>1</v>
      </c>
      <c r="S4375" s="5">
        <v>0</v>
      </c>
      <c r="T4375" s="5" t="s">
        <v>93</v>
      </c>
      <c r="U4375" s="5" t="s">
        <v>105</v>
      </c>
    </row>
    <row r="4376" spans="1:21">
      <c r="A4376" s="6" t="s">
        <v>87</v>
      </c>
      <c r="B4376" s="7">
        <v>1</v>
      </c>
      <c r="C4376" s="5">
        <v>4691</v>
      </c>
      <c r="D4376" s="5">
        <v>42</v>
      </c>
      <c r="E4376" s="8" t="s">
        <v>5871</v>
      </c>
      <c r="F4376" s="8">
        <v>42174003</v>
      </c>
      <c r="G4376" s="5" t="s">
        <v>5874</v>
      </c>
      <c r="H4376" s="5" t="s">
        <v>225</v>
      </c>
      <c r="I4376" s="6" t="s">
        <v>91</v>
      </c>
      <c r="J4376" s="6" t="s">
        <v>91</v>
      </c>
      <c r="K4376" s="6" t="s">
        <v>91</v>
      </c>
      <c r="L4376" s="6" t="s">
        <v>91</v>
      </c>
      <c r="M4376" s="5" t="s">
        <v>92</v>
      </c>
      <c r="N4376" s="6" t="s">
        <v>91</v>
      </c>
      <c r="O4376" s="6" t="s">
        <v>91</v>
      </c>
      <c r="P4376" s="6" t="s">
        <v>91</v>
      </c>
      <c r="Q4376" s="6" t="s">
        <v>91</v>
      </c>
      <c r="R4376" s="5">
        <v>1</v>
      </c>
      <c r="S4376" s="5">
        <v>0</v>
      </c>
      <c r="T4376" s="5" t="s">
        <v>93</v>
      </c>
      <c r="U4376" s="5" t="s">
        <v>105</v>
      </c>
    </row>
    <row r="4377" spans="1:21">
      <c r="A4377" s="6" t="s">
        <v>87</v>
      </c>
      <c r="B4377" s="7">
        <v>1</v>
      </c>
      <c r="C4377" s="5">
        <v>4693</v>
      </c>
      <c r="D4377" s="5">
        <v>42</v>
      </c>
      <c r="E4377" s="8" t="s">
        <v>5871</v>
      </c>
      <c r="F4377" s="8">
        <v>42174004</v>
      </c>
      <c r="G4377" s="5" t="s">
        <v>5875</v>
      </c>
      <c r="H4377" s="5" t="s">
        <v>227</v>
      </c>
      <c r="I4377" s="6" t="s">
        <v>91</v>
      </c>
      <c r="J4377" s="6" t="s">
        <v>91</v>
      </c>
      <c r="K4377" s="6" t="s">
        <v>91</v>
      </c>
      <c r="L4377" s="6" t="s">
        <v>91</v>
      </c>
      <c r="M4377" s="5" t="s">
        <v>92</v>
      </c>
      <c r="N4377" s="6" t="s">
        <v>91</v>
      </c>
      <c r="O4377" s="6" t="s">
        <v>91</v>
      </c>
      <c r="P4377" s="6" t="s">
        <v>91</v>
      </c>
      <c r="Q4377" s="6" t="s">
        <v>91</v>
      </c>
      <c r="R4377" s="5">
        <v>1</v>
      </c>
      <c r="S4377" s="5">
        <v>0</v>
      </c>
      <c r="T4377" s="5" t="s">
        <v>93</v>
      </c>
      <c r="U4377" s="5" t="s">
        <v>105</v>
      </c>
    </row>
    <row r="4378" spans="1:21">
      <c r="A4378" s="6" t="s">
        <v>87</v>
      </c>
      <c r="B4378" s="7">
        <v>1</v>
      </c>
      <c r="C4378" s="5">
        <v>4694</v>
      </c>
      <c r="D4378" s="5">
        <v>42</v>
      </c>
      <c r="E4378" s="8" t="s">
        <v>5619</v>
      </c>
      <c r="F4378" s="8">
        <v>421741</v>
      </c>
      <c r="G4378" s="5" t="s">
        <v>5876</v>
      </c>
      <c r="H4378" s="5" t="s">
        <v>5877</v>
      </c>
      <c r="I4378" s="5">
        <v>10065505094</v>
      </c>
      <c r="J4378" s="6" t="s">
        <v>91</v>
      </c>
      <c r="K4378" s="6" t="s">
        <v>91</v>
      </c>
      <c r="L4378" s="6" t="s">
        <v>91</v>
      </c>
      <c r="M4378" s="5" t="s">
        <v>92</v>
      </c>
      <c r="N4378" s="6" t="s">
        <v>91</v>
      </c>
      <c r="O4378" s="6" t="s">
        <v>91</v>
      </c>
      <c r="P4378" s="6" t="s">
        <v>91</v>
      </c>
      <c r="Q4378" s="6" t="s">
        <v>91</v>
      </c>
      <c r="R4378" s="5">
        <v>1</v>
      </c>
      <c r="S4378" s="5">
        <v>0</v>
      </c>
      <c r="T4378" s="5" t="s">
        <v>93</v>
      </c>
      <c r="U4378" s="5" t="s">
        <v>105</v>
      </c>
    </row>
    <row r="4379" spans="1:21">
      <c r="A4379" s="6" t="s">
        <v>87</v>
      </c>
      <c r="B4379" s="7">
        <v>1</v>
      </c>
      <c r="C4379" s="5">
        <v>4695</v>
      </c>
      <c r="D4379" s="5">
        <v>42</v>
      </c>
      <c r="E4379" s="8" t="s">
        <v>5878</v>
      </c>
      <c r="F4379" s="8">
        <v>42174101</v>
      </c>
      <c r="G4379" s="5" t="s">
        <v>5879</v>
      </c>
      <c r="H4379" s="5" t="s">
        <v>221</v>
      </c>
      <c r="I4379" s="6" t="s">
        <v>91</v>
      </c>
      <c r="J4379" s="6" t="s">
        <v>91</v>
      </c>
      <c r="K4379" s="6" t="s">
        <v>91</v>
      </c>
      <c r="L4379" s="6" t="s">
        <v>91</v>
      </c>
      <c r="M4379" s="5" t="s">
        <v>92</v>
      </c>
      <c r="N4379" s="6" t="s">
        <v>91</v>
      </c>
      <c r="O4379" s="6" t="s">
        <v>91</v>
      </c>
      <c r="P4379" s="6" t="s">
        <v>91</v>
      </c>
      <c r="Q4379" s="6" t="s">
        <v>91</v>
      </c>
      <c r="R4379" s="5">
        <v>1</v>
      </c>
      <c r="S4379" s="5">
        <v>0</v>
      </c>
      <c r="T4379" s="5" t="s">
        <v>93</v>
      </c>
      <c r="U4379" s="5" t="s">
        <v>105</v>
      </c>
    </row>
    <row r="4380" spans="1:21">
      <c r="A4380" s="6" t="s">
        <v>87</v>
      </c>
      <c r="B4380" s="7">
        <v>1</v>
      </c>
      <c r="C4380" s="5">
        <v>4696</v>
      </c>
      <c r="D4380" s="5">
        <v>42</v>
      </c>
      <c r="E4380" s="8" t="s">
        <v>5878</v>
      </c>
      <c r="F4380" s="8">
        <v>42174102</v>
      </c>
      <c r="G4380" s="5" t="s">
        <v>5880</v>
      </c>
      <c r="H4380" s="5" t="s">
        <v>223</v>
      </c>
      <c r="I4380" s="6" t="s">
        <v>91</v>
      </c>
      <c r="J4380" s="6" t="s">
        <v>91</v>
      </c>
      <c r="K4380" s="6" t="s">
        <v>91</v>
      </c>
      <c r="L4380" s="6" t="s">
        <v>91</v>
      </c>
      <c r="M4380" s="5" t="s">
        <v>92</v>
      </c>
      <c r="N4380" s="6" t="s">
        <v>91</v>
      </c>
      <c r="O4380" s="6" t="s">
        <v>91</v>
      </c>
      <c r="P4380" s="6" t="s">
        <v>91</v>
      </c>
      <c r="Q4380" s="6" t="s">
        <v>91</v>
      </c>
      <c r="R4380" s="5">
        <v>1</v>
      </c>
      <c r="S4380" s="5">
        <v>0</v>
      </c>
      <c r="T4380" s="5" t="s">
        <v>93</v>
      </c>
      <c r="U4380" s="5" t="s">
        <v>105</v>
      </c>
    </row>
    <row r="4381" spans="1:21">
      <c r="A4381" s="6" t="s">
        <v>87</v>
      </c>
      <c r="B4381" s="7">
        <v>1</v>
      </c>
      <c r="C4381" s="5">
        <v>4697</v>
      </c>
      <c r="D4381" s="5">
        <v>42</v>
      </c>
      <c r="E4381" s="8" t="s">
        <v>5878</v>
      </c>
      <c r="F4381" s="8">
        <v>42174103</v>
      </c>
      <c r="G4381" s="5" t="s">
        <v>5881</v>
      </c>
      <c r="H4381" s="5" t="s">
        <v>225</v>
      </c>
      <c r="I4381" s="6" t="s">
        <v>91</v>
      </c>
      <c r="J4381" s="6" t="s">
        <v>91</v>
      </c>
      <c r="K4381" s="6" t="s">
        <v>91</v>
      </c>
      <c r="L4381" s="6" t="s">
        <v>91</v>
      </c>
      <c r="M4381" s="5" t="s">
        <v>92</v>
      </c>
      <c r="N4381" s="6" t="s">
        <v>91</v>
      </c>
      <c r="O4381" s="6" t="s">
        <v>91</v>
      </c>
      <c r="P4381" s="6" t="s">
        <v>91</v>
      </c>
      <c r="Q4381" s="6" t="s">
        <v>91</v>
      </c>
      <c r="R4381" s="5">
        <v>1</v>
      </c>
      <c r="S4381" s="5">
        <v>0</v>
      </c>
      <c r="T4381" s="5" t="s">
        <v>93</v>
      </c>
      <c r="U4381" s="5" t="s">
        <v>105</v>
      </c>
    </row>
    <row r="4382" spans="1:21">
      <c r="A4382" s="6" t="s">
        <v>87</v>
      </c>
      <c r="B4382" s="7">
        <v>1</v>
      </c>
      <c r="C4382" s="5">
        <v>4698</v>
      </c>
      <c r="D4382" s="5">
        <v>42</v>
      </c>
      <c r="E4382" s="8" t="s">
        <v>5878</v>
      </c>
      <c r="F4382" s="8">
        <v>42174104</v>
      </c>
      <c r="G4382" s="5" t="s">
        <v>5882</v>
      </c>
      <c r="H4382" s="5" t="s">
        <v>227</v>
      </c>
      <c r="I4382" s="6" t="s">
        <v>91</v>
      </c>
      <c r="J4382" s="6" t="s">
        <v>91</v>
      </c>
      <c r="K4382" s="6" t="s">
        <v>91</v>
      </c>
      <c r="L4382" s="6" t="s">
        <v>91</v>
      </c>
      <c r="M4382" s="5" t="s">
        <v>92</v>
      </c>
      <c r="N4382" s="6" t="s">
        <v>91</v>
      </c>
      <c r="O4382" s="6" t="s">
        <v>91</v>
      </c>
      <c r="P4382" s="6" t="s">
        <v>91</v>
      </c>
      <c r="Q4382" s="6" t="s">
        <v>91</v>
      </c>
      <c r="R4382" s="5">
        <v>1</v>
      </c>
      <c r="S4382" s="5">
        <v>0</v>
      </c>
      <c r="T4382" s="5" t="s">
        <v>93</v>
      </c>
      <c r="U4382" s="5" t="s">
        <v>105</v>
      </c>
    </row>
    <row r="4383" spans="1:21">
      <c r="A4383" s="6" t="s">
        <v>87</v>
      </c>
      <c r="B4383" s="7">
        <v>1</v>
      </c>
      <c r="C4383" s="5">
        <v>4699</v>
      </c>
      <c r="D4383" s="5">
        <v>42</v>
      </c>
      <c r="E4383" s="8" t="s">
        <v>5619</v>
      </c>
      <c r="F4383" s="8">
        <v>421742</v>
      </c>
      <c r="G4383" s="5" t="s">
        <v>5883</v>
      </c>
      <c r="H4383" s="5" t="s">
        <v>5751</v>
      </c>
      <c r="I4383" s="5">
        <v>10065506415</v>
      </c>
      <c r="J4383" s="6" t="s">
        <v>91</v>
      </c>
      <c r="K4383" s="6" t="s">
        <v>91</v>
      </c>
      <c r="L4383" s="6" t="s">
        <v>91</v>
      </c>
      <c r="M4383" s="5" t="s">
        <v>92</v>
      </c>
      <c r="N4383" s="6" t="s">
        <v>91</v>
      </c>
      <c r="O4383" s="6" t="s">
        <v>91</v>
      </c>
      <c r="P4383" s="6" t="s">
        <v>91</v>
      </c>
      <c r="Q4383" s="6" t="s">
        <v>91</v>
      </c>
      <c r="R4383" s="5">
        <v>1</v>
      </c>
      <c r="S4383" s="5">
        <v>0</v>
      </c>
      <c r="T4383" s="5" t="s">
        <v>93</v>
      </c>
      <c r="U4383" s="5" t="s">
        <v>105</v>
      </c>
    </row>
    <row r="4384" spans="1:21">
      <c r="A4384" s="6" t="s">
        <v>87</v>
      </c>
      <c r="B4384" s="7">
        <v>1</v>
      </c>
      <c r="C4384" s="5">
        <v>4700</v>
      </c>
      <c r="D4384" s="5">
        <v>42</v>
      </c>
      <c r="E4384" s="8" t="s">
        <v>5884</v>
      </c>
      <c r="F4384" s="8">
        <v>42174201</v>
      </c>
      <c r="G4384" s="5" t="s">
        <v>5885</v>
      </c>
      <c r="H4384" s="5" t="s">
        <v>221</v>
      </c>
      <c r="I4384" s="6" t="s">
        <v>91</v>
      </c>
      <c r="J4384" s="6" t="s">
        <v>91</v>
      </c>
      <c r="K4384" s="6" t="s">
        <v>91</v>
      </c>
      <c r="L4384" s="6" t="s">
        <v>91</v>
      </c>
      <c r="M4384" s="5" t="s">
        <v>92</v>
      </c>
      <c r="N4384" s="6" t="s">
        <v>91</v>
      </c>
      <c r="O4384" s="6" t="s">
        <v>91</v>
      </c>
      <c r="P4384" s="6" t="s">
        <v>91</v>
      </c>
      <c r="Q4384" s="6" t="s">
        <v>91</v>
      </c>
      <c r="R4384" s="5">
        <v>1</v>
      </c>
      <c r="S4384" s="5">
        <v>0</v>
      </c>
      <c r="T4384" s="5" t="s">
        <v>93</v>
      </c>
      <c r="U4384" s="5" t="s">
        <v>105</v>
      </c>
    </row>
    <row r="4385" spans="1:21">
      <c r="A4385" s="6" t="s">
        <v>87</v>
      </c>
      <c r="B4385" s="7">
        <v>1</v>
      </c>
      <c r="C4385" s="5">
        <v>4701</v>
      </c>
      <c r="D4385" s="5">
        <v>42</v>
      </c>
      <c r="E4385" s="8" t="s">
        <v>5884</v>
      </c>
      <c r="F4385" s="8">
        <v>42174202</v>
      </c>
      <c r="G4385" s="5" t="s">
        <v>5886</v>
      </c>
      <c r="H4385" s="5" t="s">
        <v>223</v>
      </c>
      <c r="I4385" s="6" t="s">
        <v>91</v>
      </c>
      <c r="J4385" s="6" t="s">
        <v>91</v>
      </c>
      <c r="K4385" s="6" t="s">
        <v>91</v>
      </c>
      <c r="L4385" s="6" t="s">
        <v>91</v>
      </c>
      <c r="M4385" s="5" t="s">
        <v>92</v>
      </c>
      <c r="N4385" s="6" t="s">
        <v>91</v>
      </c>
      <c r="O4385" s="6" t="s">
        <v>91</v>
      </c>
      <c r="P4385" s="6" t="s">
        <v>91</v>
      </c>
      <c r="Q4385" s="6" t="s">
        <v>91</v>
      </c>
      <c r="R4385" s="5">
        <v>1</v>
      </c>
      <c r="S4385" s="5">
        <v>0</v>
      </c>
      <c r="T4385" s="5" t="s">
        <v>93</v>
      </c>
      <c r="U4385" s="5" t="s">
        <v>105</v>
      </c>
    </row>
    <row r="4386" spans="1:21">
      <c r="A4386" s="6" t="s">
        <v>87</v>
      </c>
      <c r="B4386" s="7">
        <v>1</v>
      </c>
      <c r="C4386" s="5">
        <v>4702</v>
      </c>
      <c r="D4386" s="5">
        <v>42</v>
      </c>
      <c r="E4386" s="8" t="s">
        <v>5884</v>
      </c>
      <c r="F4386" s="8">
        <v>42174203</v>
      </c>
      <c r="G4386" s="5" t="s">
        <v>5887</v>
      </c>
      <c r="H4386" s="5" t="s">
        <v>225</v>
      </c>
      <c r="I4386" s="6" t="s">
        <v>91</v>
      </c>
      <c r="J4386" s="6" t="s">
        <v>91</v>
      </c>
      <c r="K4386" s="6" t="s">
        <v>91</v>
      </c>
      <c r="L4386" s="6" t="s">
        <v>91</v>
      </c>
      <c r="M4386" s="5" t="s">
        <v>92</v>
      </c>
      <c r="N4386" s="6" t="s">
        <v>91</v>
      </c>
      <c r="O4386" s="6" t="s">
        <v>91</v>
      </c>
      <c r="P4386" s="6" t="s">
        <v>91</v>
      </c>
      <c r="Q4386" s="6" t="s">
        <v>91</v>
      </c>
      <c r="R4386" s="5">
        <v>1</v>
      </c>
      <c r="S4386" s="5">
        <v>0</v>
      </c>
      <c r="T4386" s="5" t="s">
        <v>93</v>
      </c>
      <c r="U4386" s="5" t="s">
        <v>105</v>
      </c>
    </row>
    <row r="4387" spans="1:21">
      <c r="A4387" s="6" t="s">
        <v>87</v>
      </c>
      <c r="B4387" s="7">
        <v>1</v>
      </c>
      <c r="C4387" s="5">
        <v>4704</v>
      </c>
      <c r="D4387" s="5">
        <v>42</v>
      </c>
      <c r="E4387" s="8" t="s">
        <v>5884</v>
      </c>
      <c r="F4387" s="8">
        <v>42174204</v>
      </c>
      <c r="G4387" s="5" t="s">
        <v>5888</v>
      </c>
      <c r="H4387" s="5" t="s">
        <v>227</v>
      </c>
      <c r="I4387" s="6" t="s">
        <v>91</v>
      </c>
      <c r="J4387" s="6" t="s">
        <v>91</v>
      </c>
      <c r="K4387" s="6" t="s">
        <v>91</v>
      </c>
      <c r="L4387" s="6" t="s">
        <v>91</v>
      </c>
      <c r="M4387" s="5" t="s">
        <v>92</v>
      </c>
      <c r="N4387" s="6" t="s">
        <v>91</v>
      </c>
      <c r="O4387" s="6" t="s">
        <v>91</v>
      </c>
      <c r="P4387" s="6" t="s">
        <v>91</v>
      </c>
      <c r="Q4387" s="6" t="s">
        <v>91</v>
      </c>
      <c r="R4387" s="5">
        <v>1</v>
      </c>
      <c r="S4387" s="5">
        <v>0</v>
      </c>
      <c r="T4387" s="5" t="s">
        <v>93</v>
      </c>
      <c r="U4387" s="5" t="s">
        <v>105</v>
      </c>
    </row>
    <row r="4388" spans="1:21">
      <c r="A4388" s="6" t="s">
        <v>87</v>
      </c>
      <c r="B4388" s="7">
        <v>1</v>
      </c>
      <c r="C4388" s="5">
        <v>4705</v>
      </c>
      <c r="D4388" s="5">
        <v>42</v>
      </c>
      <c r="E4388" s="8" t="s">
        <v>5619</v>
      </c>
      <c r="F4388" s="8">
        <v>421743</v>
      </c>
      <c r="G4388" s="5" t="s">
        <v>5889</v>
      </c>
      <c r="H4388" s="5" t="s">
        <v>5765</v>
      </c>
      <c r="I4388" s="6" t="s">
        <v>91</v>
      </c>
      <c r="J4388" s="6" t="s">
        <v>91</v>
      </c>
      <c r="K4388" s="6" t="s">
        <v>91</v>
      </c>
      <c r="L4388" s="6" t="s">
        <v>91</v>
      </c>
      <c r="M4388" s="5" t="s">
        <v>92</v>
      </c>
      <c r="N4388" s="6" t="s">
        <v>91</v>
      </c>
      <c r="O4388" s="6" t="s">
        <v>91</v>
      </c>
      <c r="P4388" s="6" t="s">
        <v>91</v>
      </c>
      <c r="Q4388" s="6" t="s">
        <v>91</v>
      </c>
      <c r="R4388" s="5">
        <v>1</v>
      </c>
      <c r="S4388" s="5">
        <v>0</v>
      </c>
      <c r="T4388" s="5" t="s">
        <v>93</v>
      </c>
      <c r="U4388" s="5" t="s">
        <v>105</v>
      </c>
    </row>
    <row r="4389" spans="1:21">
      <c r="A4389" s="6" t="s">
        <v>87</v>
      </c>
      <c r="B4389" s="7">
        <v>1</v>
      </c>
      <c r="C4389" s="5">
        <v>4706</v>
      </c>
      <c r="D4389" s="5">
        <v>42</v>
      </c>
      <c r="E4389" s="8" t="s">
        <v>5890</v>
      </c>
      <c r="F4389" s="8">
        <v>42174301</v>
      </c>
      <c r="G4389" s="5" t="s">
        <v>5891</v>
      </c>
      <c r="H4389" s="5" t="s">
        <v>221</v>
      </c>
      <c r="I4389" s="6" t="s">
        <v>91</v>
      </c>
      <c r="J4389" s="6" t="s">
        <v>91</v>
      </c>
      <c r="K4389" s="6" t="s">
        <v>91</v>
      </c>
      <c r="L4389" s="6" t="s">
        <v>91</v>
      </c>
      <c r="M4389" s="5" t="s">
        <v>92</v>
      </c>
      <c r="N4389" s="6" t="s">
        <v>91</v>
      </c>
      <c r="O4389" s="6" t="s">
        <v>91</v>
      </c>
      <c r="P4389" s="6" t="s">
        <v>91</v>
      </c>
      <c r="Q4389" s="6" t="s">
        <v>91</v>
      </c>
      <c r="R4389" s="5">
        <v>1</v>
      </c>
      <c r="S4389" s="5">
        <v>0</v>
      </c>
      <c r="T4389" s="5" t="s">
        <v>93</v>
      </c>
      <c r="U4389" s="5" t="s">
        <v>105</v>
      </c>
    </row>
    <row r="4390" spans="1:21">
      <c r="A4390" s="6" t="s">
        <v>87</v>
      </c>
      <c r="B4390" s="7">
        <v>1</v>
      </c>
      <c r="C4390" s="5">
        <v>4707</v>
      </c>
      <c r="D4390" s="5">
        <v>42</v>
      </c>
      <c r="E4390" s="8" t="s">
        <v>5890</v>
      </c>
      <c r="F4390" s="8">
        <v>42174302</v>
      </c>
      <c r="G4390" s="5" t="s">
        <v>5892</v>
      </c>
      <c r="H4390" s="5" t="s">
        <v>223</v>
      </c>
      <c r="I4390" s="6" t="s">
        <v>91</v>
      </c>
      <c r="J4390" s="6" t="s">
        <v>91</v>
      </c>
      <c r="K4390" s="6" t="s">
        <v>91</v>
      </c>
      <c r="L4390" s="6" t="s">
        <v>91</v>
      </c>
      <c r="M4390" s="5" t="s">
        <v>92</v>
      </c>
      <c r="N4390" s="6" t="s">
        <v>91</v>
      </c>
      <c r="O4390" s="6" t="s">
        <v>91</v>
      </c>
      <c r="P4390" s="6" t="s">
        <v>91</v>
      </c>
      <c r="Q4390" s="6" t="s">
        <v>91</v>
      </c>
      <c r="R4390" s="5">
        <v>1</v>
      </c>
      <c r="S4390" s="5">
        <v>0</v>
      </c>
      <c r="T4390" s="5" t="s">
        <v>93</v>
      </c>
      <c r="U4390" s="5" t="s">
        <v>105</v>
      </c>
    </row>
    <row r="4391" spans="1:21">
      <c r="A4391" s="6" t="s">
        <v>87</v>
      </c>
      <c r="B4391" s="7">
        <v>1</v>
      </c>
      <c r="C4391" s="5">
        <v>4708</v>
      </c>
      <c r="D4391" s="5">
        <v>42</v>
      </c>
      <c r="E4391" s="8" t="s">
        <v>5890</v>
      </c>
      <c r="F4391" s="8">
        <v>42174303</v>
      </c>
      <c r="G4391" s="5" t="s">
        <v>5893</v>
      </c>
      <c r="H4391" s="5" t="s">
        <v>225</v>
      </c>
      <c r="I4391" s="6" t="s">
        <v>91</v>
      </c>
      <c r="J4391" s="6" t="s">
        <v>91</v>
      </c>
      <c r="K4391" s="6" t="s">
        <v>91</v>
      </c>
      <c r="L4391" s="6" t="s">
        <v>91</v>
      </c>
      <c r="M4391" s="5" t="s">
        <v>92</v>
      </c>
      <c r="N4391" s="6" t="s">
        <v>91</v>
      </c>
      <c r="O4391" s="6" t="s">
        <v>91</v>
      </c>
      <c r="P4391" s="6" t="s">
        <v>91</v>
      </c>
      <c r="Q4391" s="6" t="s">
        <v>91</v>
      </c>
      <c r="R4391" s="5">
        <v>1</v>
      </c>
      <c r="S4391" s="5">
        <v>0</v>
      </c>
      <c r="T4391" s="5" t="s">
        <v>93</v>
      </c>
      <c r="U4391" s="5" t="s">
        <v>105</v>
      </c>
    </row>
    <row r="4392" spans="1:21">
      <c r="A4392" s="6" t="s">
        <v>87</v>
      </c>
      <c r="B4392" s="7">
        <v>1</v>
      </c>
      <c r="C4392" s="5">
        <v>4709</v>
      </c>
      <c r="D4392" s="5">
        <v>42</v>
      </c>
      <c r="E4392" s="8" t="s">
        <v>5890</v>
      </c>
      <c r="F4392" s="8">
        <v>42174304</v>
      </c>
      <c r="G4392" s="5" t="s">
        <v>5894</v>
      </c>
      <c r="H4392" s="5" t="s">
        <v>227</v>
      </c>
      <c r="I4392" s="6" t="s">
        <v>91</v>
      </c>
      <c r="J4392" s="6" t="s">
        <v>91</v>
      </c>
      <c r="K4392" s="6" t="s">
        <v>91</v>
      </c>
      <c r="L4392" s="6" t="s">
        <v>91</v>
      </c>
      <c r="M4392" s="5" t="s">
        <v>92</v>
      </c>
      <c r="N4392" s="6" t="s">
        <v>91</v>
      </c>
      <c r="O4392" s="6" t="s">
        <v>91</v>
      </c>
      <c r="P4392" s="6" t="s">
        <v>91</v>
      </c>
      <c r="Q4392" s="6" t="s">
        <v>91</v>
      </c>
      <c r="R4392" s="5">
        <v>1</v>
      </c>
      <c r="S4392" s="5">
        <v>0</v>
      </c>
      <c r="T4392" s="5" t="s">
        <v>93</v>
      </c>
      <c r="U4392" s="5" t="s">
        <v>105</v>
      </c>
    </row>
    <row r="4393" spans="1:21">
      <c r="A4393" s="6" t="s">
        <v>87</v>
      </c>
      <c r="B4393" s="7">
        <v>1</v>
      </c>
      <c r="C4393" s="5">
        <v>4710</v>
      </c>
      <c r="D4393" s="5">
        <v>42</v>
      </c>
      <c r="E4393" s="8" t="s">
        <v>5619</v>
      </c>
      <c r="F4393" s="8">
        <v>421744</v>
      </c>
      <c r="G4393" s="5" t="s">
        <v>5895</v>
      </c>
      <c r="H4393" s="5" t="s">
        <v>5653</v>
      </c>
      <c r="I4393" s="5">
        <v>10065501088</v>
      </c>
      <c r="J4393" s="6" t="s">
        <v>91</v>
      </c>
      <c r="K4393" s="6" t="s">
        <v>91</v>
      </c>
      <c r="L4393" s="6" t="s">
        <v>91</v>
      </c>
      <c r="M4393" s="5" t="s">
        <v>92</v>
      </c>
      <c r="N4393" s="6" t="s">
        <v>91</v>
      </c>
      <c r="O4393" s="6" t="s">
        <v>91</v>
      </c>
      <c r="P4393" s="6" t="s">
        <v>91</v>
      </c>
      <c r="Q4393" s="6" t="s">
        <v>91</v>
      </c>
      <c r="R4393" s="5">
        <v>1</v>
      </c>
      <c r="S4393" s="5">
        <v>0</v>
      </c>
      <c r="T4393" s="5" t="s">
        <v>93</v>
      </c>
      <c r="U4393" s="5" t="s">
        <v>105</v>
      </c>
    </row>
    <row r="4394" spans="1:21">
      <c r="A4394" s="6" t="s">
        <v>87</v>
      </c>
      <c r="B4394" s="7">
        <v>1</v>
      </c>
      <c r="C4394" s="5">
        <v>4711</v>
      </c>
      <c r="D4394" s="5">
        <v>42</v>
      </c>
      <c r="E4394" s="8" t="s">
        <v>5896</v>
      </c>
      <c r="F4394" s="8">
        <v>42174401</v>
      </c>
      <c r="G4394" s="5" t="s">
        <v>5897</v>
      </c>
      <c r="H4394" s="5" t="s">
        <v>221</v>
      </c>
      <c r="I4394" s="6" t="s">
        <v>91</v>
      </c>
      <c r="J4394" s="6" t="s">
        <v>91</v>
      </c>
      <c r="K4394" s="6" t="s">
        <v>91</v>
      </c>
      <c r="L4394" s="6" t="s">
        <v>91</v>
      </c>
      <c r="M4394" s="5" t="s">
        <v>92</v>
      </c>
      <c r="N4394" s="6" t="s">
        <v>91</v>
      </c>
      <c r="O4394" s="6" t="s">
        <v>91</v>
      </c>
      <c r="P4394" s="6" t="s">
        <v>91</v>
      </c>
      <c r="Q4394" s="6" t="s">
        <v>91</v>
      </c>
      <c r="R4394" s="5">
        <v>1</v>
      </c>
      <c r="S4394" s="5">
        <v>0</v>
      </c>
      <c r="T4394" s="5" t="s">
        <v>93</v>
      </c>
      <c r="U4394" s="5" t="s">
        <v>105</v>
      </c>
    </row>
    <row r="4395" spans="1:21">
      <c r="A4395" s="6" t="s">
        <v>87</v>
      </c>
      <c r="B4395" s="7">
        <v>1</v>
      </c>
      <c r="C4395" s="5">
        <v>4712</v>
      </c>
      <c r="D4395" s="5">
        <v>42</v>
      </c>
      <c r="E4395" s="8" t="s">
        <v>5896</v>
      </c>
      <c r="F4395" s="8">
        <v>42174402</v>
      </c>
      <c r="G4395" s="5" t="s">
        <v>5898</v>
      </c>
      <c r="H4395" s="5" t="s">
        <v>223</v>
      </c>
      <c r="I4395" s="6" t="s">
        <v>91</v>
      </c>
      <c r="J4395" s="6" t="s">
        <v>91</v>
      </c>
      <c r="K4395" s="6" t="s">
        <v>91</v>
      </c>
      <c r="L4395" s="6" t="s">
        <v>91</v>
      </c>
      <c r="M4395" s="5" t="s">
        <v>92</v>
      </c>
      <c r="N4395" s="6" t="s">
        <v>91</v>
      </c>
      <c r="O4395" s="6" t="s">
        <v>91</v>
      </c>
      <c r="P4395" s="6" t="s">
        <v>91</v>
      </c>
      <c r="Q4395" s="6" t="s">
        <v>91</v>
      </c>
      <c r="R4395" s="5">
        <v>1</v>
      </c>
      <c r="S4395" s="5">
        <v>0</v>
      </c>
      <c r="T4395" s="5" t="s">
        <v>93</v>
      </c>
      <c r="U4395" s="5" t="s">
        <v>105</v>
      </c>
    </row>
    <row r="4396" spans="1:21">
      <c r="A4396" s="6" t="s">
        <v>87</v>
      </c>
      <c r="B4396" s="7">
        <v>1</v>
      </c>
      <c r="C4396" s="5">
        <v>4713</v>
      </c>
      <c r="D4396" s="5">
        <v>42</v>
      </c>
      <c r="E4396" s="8" t="s">
        <v>5896</v>
      </c>
      <c r="F4396" s="8">
        <v>42174403</v>
      </c>
      <c r="G4396" s="5" t="s">
        <v>5899</v>
      </c>
      <c r="H4396" s="5" t="s">
        <v>225</v>
      </c>
      <c r="I4396" s="6" t="s">
        <v>91</v>
      </c>
      <c r="J4396" s="6" t="s">
        <v>91</v>
      </c>
      <c r="K4396" s="6" t="s">
        <v>91</v>
      </c>
      <c r="L4396" s="6" t="s">
        <v>91</v>
      </c>
      <c r="M4396" s="5" t="s">
        <v>92</v>
      </c>
      <c r="N4396" s="6" t="s">
        <v>91</v>
      </c>
      <c r="O4396" s="6" t="s">
        <v>91</v>
      </c>
      <c r="P4396" s="6" t="s">
        <v>91</v>
      </c>
      <c r="Q4396" s="6" t="s">
        <v>91</v>
      </c>
      <c r="R4396" s="5">
        <v>1</v>
      </c>
      <c r="S4396" s="5">
        <v>0</v>
      </c>
      <c r="T4396" s="5" t="s">
        <v>93</v>
      </c>
      <c r="U4396" s="5" t="s">
        <v>105</v>
      </c>
    </row>
    <row r="4397" spans="1:21">
      <c r="A4397" s="6" t="s">
        <v>87</v>
      </c>
      <c r="B4397" s="7">
        <v>1</v>
      </c>
      <c r="C4397" s="5">
        <v>4715</v>
      </c>
      <c r="D4397" s="5">
        <v>42</v>
      </c>
      <c r="E4397" s="8" t="s">
        <v>5896</v>
      </c>
      <c r="F4397" s="8">
        <v>42174404</v>
      </c>
      <c r="G4397" s="5" t="s">
        <v>5900</v>
      </c>
      <c r="H4397" s="5" t="s">
        <v>227</v>
      </c>
      <c r="I4397" s="6" t="s">
        <v>91</v>
      </c>
      <c r="J4397" s="6" t="s">
        <v>91</v>
      </c>
      <c r="K4397" s="6" t="s">
        <v>91</v>
      </c>
      <c r="L4397" s="6" t="s">
        <v>91</v>
      </c>
      <c r="M4397" s="5" t="s">
        <v>92</v>
      </c>
      <c r="N4397" s="6" t="s">
        <v>91</v>
      </c>
      <c r="O4397" s="6" t="s">
        <v>91</v>
      </c>
      <c r="P4397" s="6" t="s">
        <v>91</v>
      </c>
      <c r="Q4397" s="6" t="s">
        <v>91</v>
      </c>
      <c r="R4397" s="5">
        <v>1</v>
      </c>
      <c r="S4397" s="5">
        <v>0</v>
      </c>
      <c r="T4397" s="5" t="s">
        <v>93</v>
      </c>
      <c r="U4397" s="5" t="s">
        <v>105</v>
      </c>
    </row>
    <row r="4398" spans="1:21">
      <c r="A4398" s="6" t="s">
        <v>87</v>
      </c>
      <c r="B4398" s="7">
        <v>1</v>
      </c>
      <c r="C4398" s="5">
        <v>4716</v>
      </c>
      <c r="D4398" s="5">
        <v>42</v>
      </c>
      <c r="E4398" s="8" t="s">
        <v>5619</v>
      </c>
      <c r="F4398" s="8">
        <v>421745</v>
      </c>
      <c r="G4398" s="5" t="s">
        <v>5901</v>
      </c>
      <c r="H4398" s="5" t="s">
        <v>5730</v>
      </c>
      <c r="I4398" s="6" t="s">
        <v>91</v>
      </c>
      <c r="J4398" s="6" t="s">
        <v>91</v>
      </c>
      <c r="K4398" s="6" t="s">
        <v>91</v>
      </c>
      <c r="L4398" s="6" t="s">
        <v>91</v>
      </c>
      <c r="M4398" s="5" t="s">
        <v>92</v>
      </c>
      <c r="N4398" s="6" t="s">
        <v>91</v>
      </c>
      <c r="O4398" s="6" t="s">
        <v>91</v>
      </c>
      <c r="P4398" s="6" t="s">
        <v>91</v>
      </c>
      <c r="Q4398" s="6" t="s">
        <v>91</v>
      </c>
      <c r="R4398" s="5">
        <v>1</v>
      </c>
      <c r="S4398" s="5">
        <v>0</v>
      </c>
      <c r="T4398" s="5" t="s">
        <v>93</v>
      </c>
      <c r="U4398" s="5" t="s">
        <v>105</v>
      </c>
    </row>
    <row r="4399" spans="1:21">
      <c r="A4399" s="6" t="s">
        <v>87</v>
      </c>
      <c r="B4399" s="7">
        <v>1</v>
      </c>
      <c r="C4399" s="5">
        <v>4717</v>
      </c>
      <c r="D4399" s="5">
        <v>42</v>
      </c>
      <c r="E4399" s="8" t="s">
        <v>5902</v>
      </c>
      <c r="F4399" s="8">
        <v>42174501</v>
      </c>
      <c r="G4399" s="5" t="s">
        <v>5903</v>
      </c>
      <c r="H4399" s="5" t="s">
        <v>221</v>
      </c>
      <c r="I4399" s="6" t="s">
        <v>91</v>
      </c>
      <c r="J4399" s="6" t="s">
        <v>91</v>
      </c>
      <c r="K4399" s="6" t="s">
        <v>91</v>
      </c>
      <c r="L4399" s="6" t="s">
        <v>91</v>
      </c>
      <c r="M4399" s="5" t="s">
        <v>92</v>
      </c>
      <c r="N4399" s="6" t="s">
        <v>91</v>
      </c>
      <c r="O4399" s="6" t="s">
        <v>91</v>
      </c>
      <c r="P4399" s="6" t="s">
        <v>91</v>
      </c>
      <c r="Q4399" s="6" t="s">
        <v>91</v>
      </c>
      <c r="R4399" s="5">
        <v>1</v>
      </c>
      <c r="S4399" s="5">
        <v>0</v>
      </c>
      <c r="T4399" s="5" t="s">
        <v>93</v>
      </c>
      <c r="U4399" s="5" t="s">
        <v>105</v>
      </c>
    </row>
    <row r="4400" spans="1:21">
      <c r="A4400" s="6" t="s">
        <v>87</v>
      </c>
      <c r="B4400" s="7">
        <v>1</v>
      </c>
      <c r="C4400" s="5">
        <v>4718</v>
      </c>
      <c r="D4400" s="5">
        <v>42</v>
      </c>
      <c r="E4400" s="8" t="s">
        <v>5902</v>
      </c>
      <c r="F4400" s="8">
        <v>42174502</v>
      </c>
      <c r="G4400" s="5" t="s">
        <v>5904</v>
      </c>
      <c r="H4400" s="5" t="s">
        <v>223</v>
      </c>
      <c r="I4400" s="6" t="s">
        <v>91</v>
      </c>
      <c r="J4400" s="6" t="s">
        <v>91</v>
      </c>
      <c r="K4400" s="6" t="s">
        <v>91</v>
      </c>
      <c r="L4400" s="6" t="s">
        <v>91</v>
      </c>
      <c r="M4400" s="5" t="s">
        <v>92</v>
      </c>
      <c r="N4400" s="6" t="s">
        <v>91</v>
      </c>
      <c r="O4400" s="6" t="s">
        <v>91</v>
      </c>
      <c r="P4400" s="6" t="s">
        <v>91</v>
      </c>
      <c r="Q4400" s="6" t="s">
        <v>91</v>
      </c>
      <c r="R4400" s="5">
        <v>1</v>
      </c>
      <c r="S4400" s="5">
        <v>0</v>
      </c>
      <c r="T4400" s="5" t="s">
        <v>93</v>
      </c>
      <c r="U4400" s="5" t="s">
        <v>105</v>
      </c>
    </row>
    <row r="4401" spans="1:21">
      <c r="A4401" s="6" t="s">
        <v>87</v>
      </c>
      <c r="B4401" s="7">
        <v>1</v>
      </c>
      <c r="C4401" s="5">
        <v>4719</v>
      </c>
      <c r="D4401" s="5">
        <v>42</v>
      </c>
      <c r="E4401" s="8" t="s">
        <v>5902</v>
      </c>
      <c r="F4401" s="8">
        <v>42174503</v>
      </c>
      <c r="G4401" s="5" t="s">
        <v>5905</v>
      </c>
      <c r="H4401" s="5" t="s">
        <v>225</v>
      </c>
      <c r="I4401" s="6" t="s">
        <v>91</v>
      </c>
      <c r="J4401" s="6" t="s">
        <v>91</v>
      </c>
      <c r="K4401" s="6" t="s">
        <v>91</v>
      </c>
      <c r="L4401" s="6" t="s">
        <v>91</v>
      </c>
      <c r="M4401" s="5" t="s">
        <v>92</v>
      </c>
      <c r="N4401" s="6" t="s">
        <v>91</v>
      </c>
      <c r="O4401" s="6" t="s">
        <v>91</v>
      </c>
      <c r="P4401" s="6" t="s">
        <v>91</v>
      </c>
      <c r="Q4401" s="6" t="s">
        <v>91</v>
      </c>
      <c r="R4401" s="5">
        <v>1</v>
      </c>
      <c r="S4401" s="5">
        <v>0</v>
      </c>
      <c r="T4401" s="5" t="s">
        <v>93</v>
      </c>
      <c r="U4401" s="5" t="s">
        <v>105</v>
      </c>
    </row>
    <row r="4402" spans="1:21">
      <c r="A4402" s="6" t="s">
        <v>87</v>
      </c>
      <c r="B4402" s="7">
        <v>1</v>
      </c>
      <c r="C4402" s="5">
        <v>4720</v>
      </c>
      <c r="D4402" s="5">
        <v>42</v>
      </c>
      <c r="E4402" s="8" t="s">
        <v>5902</v>
      </c>
      <c r="F4402" s="8">
        <v>42174504</v>
      </c>
      <c r="G4402" s="5" t="s">
        <v>5906</v>
      </c>
      <c r="H4402" s="5" t="s">
        <v>227</v>
      </c>
      <c r="I4402" s="6" t="s">
        <v>91</v>
      </c>
      <c r="J4402" s="6" t="s">
        <v>91</v>
      </c>
      <c r="K4402" s="6" t="s">
        <v>91</v>
      </c>
      <c r="L4402" s="6" t="s">
        <v>91</v>
      </c>
      <c r="M4402" s="5" t="s">
        <v>92</v>
      </c>
      <c r="N4402" s="6" t="s">
        <v>91</v>
      </c>
      <c r="O4402" s="6" t="s">
        <v>91</v>
      </c>
      <c r="P4402" s="6" t="s">
        <v>91</v>
      </c>
      <c r="Q4402" s="6" t="s">
        <v>91</v>
      </c>
      <c r="R4402" s="5">
        <v>1</v>
      </c>
      <c r="S4402" s="5">
        <v>0</v>
      </c>
      <c r="T4402" s="5" t="s">
        <v>93</v>
      </c>
      <c r="U4402" s="5" t="s">
        <v>105</v>
      </c>
    </row>
    <row r="4403" spans="1:21">
      <c r="A4403" s="6" t="s">
        <v>87</v>
      </c>
      <c r="B4403" s="7">
        <v>1</v>
      </c>
      <c r="C4403" s="5">
        <v>4721</v>
      </c>
      <c r="D4403" s="5">
        <v>42</v>
      </c>
      <c r="E4403" s="8" t="s">
        <v>5619</v>
      </c>
      <c r="F4403" s="8">
        <v>421746</v>
      </c>
      <c r="G4403" s="5" t="s">
        <v>5907</v>
      </c>
      <c r="H4403" s="5" t="s">
        <v>5667</v>
      </c>
      <c r="I4403" s="5">
        <v>10065505719</v>
      </c>
      <c r="J4403" s="6" t="s">
        <v>91</v>
      </c>
      <c r="K4403" s="6" t="s">
        <v>91</v>
      </c>
      <c r="L4403" s="6" t="s">
        <v>91</v>
      </c>
      <c r="M4403" s="5" t="s">
        <v>92</v>
      </c>
      <c r="N4403" s="6" t="s">
        <v>91</v>
      </c>
      <c r="O4403" s="6" t="s">
        <v>91</v>
      </c>
      <c r="P4403" s="6" t="s">
        <v>91</v>
      </c>
      <c r="Q4403" s="6" t="s">
        <v>91</v>
      </c>
      <c r="R4403" s="5">
        <v>1</v>
      </c>
      <c r="S4403" s="5">
        <v>0</v>
      </c>
      <c r="T4403" s="5" t="s">
        <v>93</v>
      </c>
      <c r="U4403" s="5" t="s">
        <v>105</v>
      </c>
    </row>
    <row r="4404" spans="1:21">
      <c r="A4404" s="6" t="s">
        <v>87</v>
      </c>
      <c r="B4404" s="7">
        <v>1</v>
      </c>
      <c r="C4404" s="5">
        <v>4722</v>
      </c>
      <c r="D4404" s="5">
        <v>42</v>
      </c>
      <c r="E4404" s="8" t="s">
        <v>5908</v>
      </c>
      <c r="F4404" s="8">
        <v>42174601</v>
      </c>
      <c r="G4404" s="5" t="s">
        <v>5909</v>
      </c>
      <c r="H4404" s="5" t="s">
        <v>221</v>
      </c>
      <c r="I4404" s="6" t="s">
        <v>91</v>
      </c>
      <c r="J4404" s="6" t="s">
        <v>91</v>
      </c>
      <c r="K4404" s="6" t="s">
        <v>91</v>
      </c>
      <c r="L4404" s="6" t="s">
        <v>91</v>
      </c>
      <c r="M4404" s="5" t="s">
        <v>92</v>
      </c>
      <c r="N4404" s="6" t="s">
        <v>91</v>
      </c>
      <c r="O4404" s="6" t="s">
        <v>91</v>
      </c>
      <c r="P4404" s="6" t="s">
        <v>91</v>
      </c>
      <c r="Q4404" s="6" t="s">
        <v>91</v>
      </c>
      <c r="R4404" s="5">
        <v>1</v>
      </c>
      <c r="S4404" s="5">
        <v>0</v>
      </c>
      <c r="T4404" s="5" t="s">
        <v>93</v>
      </c>
      <c r="U4404" s="5" t="s">
        <v>105</v>
      </c>
    </row>
    <row r="4405" spans="1:21">
      <c r="A4405" s="6" t="s">
        <v>87</v>
      </c>
      <c r="B4405" s="7">
        <v>1</v>
      </c>
      <c r="C4405" s="5">
        <v>4723</v>
      </c>
      <c r="D4405" s="5">
        <v>42</v>
      </c>
      <c r="E4405" s="8" t="s">
        <v>5908</v>
      </c>
      <c r="F4405" s="8">
        <v>42174602</v>
      </c>
      <c r="G4405" s="5" t="s">
        <v>5910</v>
      </c>
      <c r="H4405" s="5" t="s">
        <v>223</v>
      </c>
      <c r="I4405" s="6" t="s">
        <v>91</v>
      </c>
      <c r="J4405" s="6" t="s">
        <v>91</v>
      </c>
      <c r="K4405" s="6" t="s">
        <v>91</v>
      </c>
      <c r="L4405" s="6" t="s">
        <v>91</v>
      </c>
      <c r="M4405" s="5" t="s">
        <v>92</v>
      </c>
      <c r="N4405" s="6" t="s">
        <v>91</v>
      </c>
      <c r="O4405" s="6" t="s">
        <v>91</v>
      </c>
      <c r="P4405" s="6" t="s">
        <v>91</v>
      </c>
      <c r="Q4405" s="6" t="s">
        <v>91</v>
      </c>
      <c r="R4405" s="5">
        <v>1</v>
      </c>
      <c r="S4405" s="5">
        <v>0</v>
      </c>
      <c r="T4405" s="5" t="s">
        <v>93</v>
      </c>
      <c r="U4405" s="5" t="s">
        <v>105</v>
      </c>
    </row>
    <row r="4406" spans="1:21">
      <c r="A4406" s="6" t="s">
        <v>87</v>
      </c>
      <c r="B4406" s="7">
        <v>1</v>
      </c>
      <c r="C4406" s="5">
        <v>4724</v>
      </c>
      <c r="D4406" s="5">
        <v>42</v>
      </c>
      <c r="E4406" s="8" t="s">
        <v>5908</v>
      </c>
      <c r="F4406" s="8">
        <v>42174603</v>
      </c>
      <c r="G4406" s="5" t="s">
        <v>5911</v>
      </c>
      <c r="H4406" s="5" t="s">
        <v>225</v>
      </c>
      <c r="I4406" s="6" t="s">
        <v>91</v>
      </c>
      <c r="J4406" s="6" t="s">
        <v>91</v>
      </c>
      <c r="K4406" s="6" t="s">
        <v>91</v>
      </c>
      <c r="L4406" s="6" t="s">
        <v>91</v>
      </c>
      <c r="M4406" s="5" t="s">
        <v>92</v>
      </c>
      <c r="N4406" s="6" t="s">
        <v>91</v>
      </c>
      <c r="O4406" s="6" t="s">
        <v>91</v>
      </c>
      <c r="P4406" s="6" t="s">
        <v>91</v>
      </c>
      <c r="Q4406" s="6" t="s">
        <v>91</v>
      </c>
      <c r="R4406" s="5">
        <v>1</v>
      </c>
      <c r="S4406" s="5">
        <v>0</v>
      </c>
      <c r="T4406" s="5" t="s">
        <v>93</v>
      </c>
      <c r="U4406" s="5" t="s">
        <v>105</v>
      </c>
    </row>
    <row r="4407" spans="1:21">
      <c r="A4407" s="6" t="s">
        <v>87</v>
      </c>
      <c r="B4407" s="7">
        <v>1</v>
      </c>
      <c r="C4407" s="5">
        <v>4726</v>
      </c>
      <c r="D4407" s="5">
        <v>42</v>
      </c>
      <c r="E4407" s="8" t="s">
        <v>5908</v>
      </c>
      <c r="F4407" s="8">
        <v>42174604</v>
      </c>
      <c r="G4407" s="5" t="s">
        <v>5912</v>
      </c>
      <c r="H4407" s="5" t="s">
        <v>227</v>
      </c>
      <c r="I4407" s="6" t="s">
        <v>91</v>
      </c>
      <c r="J4407" s="6" t="s">
        <v>91</v>
      </c>
      <c r="K4407" s="6" t="s">
        <v>91</v>
      </c>
      <c r="L4407" s="6" t="s">
        <v>91</v>
      </c>
      <c r="M4407" s="5" t="s">
        <v>92</v>
      </c>
      <c r="N4407" s="6" t="s">
        <v>91</v>
      </c>
      <c r="O4407" s="6" t="s">
        <v>91</v>
      </c>
      <c r="P4407" s="6" t="s">
        <v>91</v>
      </c>
      <c r="Q4407" s="6" t="s">
        <v>91</v>
      </c>
      <c r="R4407" s="5">
        <v>1</v>
      </c>
      <c r="S4407" s="5">
        <v>0</v>
      </c>
      <c r="T4407" s="5" t="s">
        <v>93</v>
      </c>
      <c r="U4407" s="5" t="s">
        <v>105</v>
      </c>
    </row>
    <row r="4408" spans="1:21">
      <c r="A4408" s="6" t="s">
        <v>87</v>
      </c>
      <c r="B4408" s="7">
        <v>1</v>
      </c>
      <c r="C4408" s="5">
        <v>4727</v>
      </c>
      <c r="D4408" s="5">
        <v>42</v>
      </c>
      <c r="E4408" s="8" t="s">
        <v>5619</v>
      </c>
      <c r="F4408" s="8">
        <v>421747</v>
      </c>
      <c r="G4408" s="5" t="s">
        <v>5913</v>
      </c>
      <c r="H4408" s="5" t="s">
        <v>5674</v>
      </c>
      <c r="I4408" s="5">
        <v>10065505210</v>
      </c>
      <c r="J4408" s="6" t="s">
        <v>91</v>
      </c>
      <c r="K4408" s="6" t="s">
        <v>91</v>
      </c>
      <c r="L4408" s="6" t="s">
        <v>91</v>
      </c>
      <c r="M4408" s="5" t="s">
        <v>92</v>
      </c>
      <c r="N4408" s="6" t="s">
        <v>91</v>
      </c>
      <c r="O4408" s="6" t="s">
        <v>91</v>
      </c>
      <c r="P4408" s="6" t="s">
        <v>91</v>
      </c>
      <c r="Q4408" s="6" t="s">
        <v>91</v>
      </c>
      <c r="R4408" s="5">
        <v>1</v>
      </c>
      <c r="S4408" s="5">
        <v>0</v>
      </c>
      <c r="T4408" s="5" t="s">
        <v>93</v>
      </c>
      <c r="U4408" s="5" t="s">
        <v>105</v>
      </c>
    </row>
    <row r="4409" spans="1:21">
      <c r="A4409" s="6" t="s">
        <v>87</v>
      </c>
      <c r="B4409" s="7">
        <v>1</v>
      </c>
      <c r="C4409" s="5">
        <v>4728</v>
      </c>
      <c r="D4409" s="5">
        <v>42</v>
      </c>
      <c r="E4409" s="8" t="s">
        <v>5914</v>
      </c>
      <c r="F4409" s="8">
        <v>42174701</v>
      </c>
      <c r="G4409" s="5" t="s">
        <v>5915</v>
      </c>
      <c r="H4409" s="5" t="s">
        <v>221</v>
      </c>
      <c r="I4409" s="6" t="s">
        <v>91</v>
      </c>
      <c r="J4409" s="6" t="s">
        <v>91</v>
      </c>
      <c r="K4409" s="6" t="s">
        <v>91</v>
      </c>
      <c r="L4409" s="6" t="s">
        <v>91</v>
      </c>
      <c r="M4409" s="5" t="s">
        <v>92</v>
      </c>
      <c r="N4409" s="6" t="s">
        <v>91</v>
      </c>
      <c r="O4409" s="6" t="s">
        <v>91</v>
      </c>
      <c r="P4409" s="6" t="s">
        <v>91</v>
      </c>
      <c r="Q4409" s="6" t="s">
        <v>91</v>
      </c>
      <c r="R4409" s="5">
        <v>1</v>
      </c>
      <c r="S4409" s="5">
        <v>0</v>
      </c>
      <c r="T4409" s="5" t="s">
        <v>93</v>
      </c>
      <c r="U4409" s="5" t="s">
        <v>105</v>
      </c>
    </row>
    <row r="4410" spans="1:21">
      <c r="A4410" s="6" t="s">
        <v>87</v>
      </c>
      <c r="B4410" s="7">
        <v>1</v>
      </c>
      <c r="C4410" s="5">
        <v>4729</v>
      </c>
      <c r="D4410" s="5">
        <v>42</v>
      </c>
      <c r="E4410" s="8" t="s">
        <v>5914</v>
      </c>
      <c r="F4410" s="8">
        <v>42174702</v>
      </c>
      <c r="G4410" s="5" t="s">
        <v>5916</v>
      </c>
      <c r="H4410" s="5" t="s">
        <v>223</v>
      </c>
      <c r="I4410" s="6" t="s">
        <v>91</v>
      </c>
      <c r="J4410" s="6" t="s">
        <v>91</v>
      </c>
      <c r="K4410" s="6" t="s">
        <v>91</v>
      </c>
      <c r="L4410" s="6" t="s">
        <v>91</v>
      </c>
      <c r="M4410" s="5" t="s">
        <v>92</v>
      </c>
      <c r="N4410" s="6" t="s">
        <v>91</v>
      </c>
      <c r="O4410" s="6" t="s">
        <v>91</v>
      </c>
      <c r="P4410" s="6" t="s">
        <v>91</v>
      </c>
      <c r="Q4410" s="6" t="s">
        <v>91</v>
      </c>
      <c r="R4410" s="5">
        <v>1</v>
      </c>
      <c r="S4410" s="5">
        <v>0</v>
      </c>
      <c r="T4410" s="5" t="s">
        <v>93</v>
      </c>
      <c r="U4410" s="5" t="s">
        <v>105</v>
      </c>
    </row>
    <row r="4411" spans="1:21">
      <c r="A4411" s="6" t="s">
        <v>87</v>
      </c>
      <c r="B4411" s="7">
        <v>1</v>
      </c>
      <c r="C4411" s="5">
        <v>4730</v>
      </c>
      <c r="D4411" s="5">
        <v>42</v>
      </c>
      <c r="E4411" s="8" t="s">
        <v>5914</v>
      </c>
      <c r="F4411" s="8">
        <v>42174703</v>
      </c>
      <c r="G4411" s="5" t="s">
        <v>5917</v>
      </c>
      <c r="H4411" s="5" t="s">
        <v>225</v>
      </c>
      <c r="I4411" s="6" t="s">
        <v>91</v>
      </c>
      <c r="J4411" s="6" t="s">
        <v>91</v>
      </c>
      <c r="K4411" s="6" t="s">
        <v>91</v>
      </c>
      <c r="L4411" s="6" t="s">
        <v>91</v>
      </c>
      <c r="M4411" s="5" t="s">
        <v>92</v>
      </c>
      <c r="N4411" s="6" t="s">
        <v>91</v>
      </c>
      <c r="O4411" s="6" t="s">
        <v>91</v>
      </c>
      <c r="P4411" s="6" t="s">
        <v>91</v>
      </c>
      <c r="Q4411" s="6" t="s">
        <v>91</v>
      </c>
      <c r="R4411" s="5">
        <v>1</v>
      </c>
      <c r="S4411" s="5">
        <v>0</v>
      </c>
      <c r="T4411" s="5" t="s">
        <v>93</v>
      </c>
      <c r="U4411" s="5" t="s">
        <v>105</v>
      </c>
    </row>
    <row r="4412" spans="1:21">
      <c r="A4412" s="6" t="s">
        <v>87</v>
      </c>
      <c r="B4412" s="7">
        <v>1</v>
      </c>
      <c r="C4412" s="5">
        <v>4732</v>
      </c>
      <c r="D4412" s="5">
        <v>42</v>
      </c>
      <c r="E4412" s="8" t="s">
        <v>5914</v>
      </c>
      <c r="F4412" s="8">
        <v>42174704</v>
      </c>
      <c r="G4412" s="5" t="s">
        <v>5918</v>
      </c>
      <c r="H4412" s="5" t="s">
        <v>227</v>
      </c>
      <c r="I4412" s="6" t="s">
        <v>91</v>
      </c>
      <c r="J4412" s="6" t="s">
        <v>91</v>
      </c>
      <c r="K4412" s="6" t="s">
        <v>91</v>
      </c>
      <c r="L4412" s="6" t="s">
        <v>91</v>
      </c>
      <c r="M4412" s="5" t="s">
        <v>92</v>
      </c>
      <c r="N4412" s="6" t="s">
        <v>91</v>
      </c>
      <c r="O4412" s="6" t="s">
        <v>91</v>
      </c>
      <c r="P4412" s="6" t="s">
        <v>91</v>
      </c>
      <c r="Q4412" s="6" t="s">
        <v>91</v>
      </c>
      <c r="R4412" s="5">
        <v>1</v>
      </c>
      <c r="S4412" s="5">
        <v>0</v>
      </c>
      <c r="T4412" s="5" t="s">
        <v>93</v>
      </c>
      <c r="U4412" s="5" t="s">
        <v>105</v>
      </c>
    </row>
    <row r="4413" spans="1:21">
      <c r="A4413" s="6" t="s">
        <v>87</v>
      </c>
      <c r="B4413" s="7">
        <v>1</v>
      </c>
      <c r="C4413" s="5">
        <v>4733</v>
      </c>
      <c r="D4413" s="5">
        <v>42</v>
      </c>
      <c r="E4413" s="8" t="s">
        <v>5619</v>
      </c>
      <c r="F4413" s="8">
        <v>421748</v>
      </c>
      <c r="G4413" s="5" t="s">
        <v>5919</v>
      </c>
      <c r="H4413" s="5" t="s">
        <v>5779</v>
      </c>
      <c r="I4413" s="5">
        <v>10065506453</v>
      </c>
      <c r="J4413" s="6" t="s">
        <v>91</v>
      </c>
      <c r="K4413" s="6" t="s">
        <v>91</v>
      </c>
      <c r="L4413" s="6" t="s">
        <v>91</v>
      </c>
      <c r="M4413" s="5" t="s">
        <v>92</v>
      </c>
      <c r="N4413" s="6" t="s">
        <v>91</v>
      </c>
      <c r="O4413" s="6" t="s">
        <v>91</v>
      </c>
      <c r="P4413" s="6" t="s">
        <v>91</v>
      </c>
      <c r="Q4413" s="6" t="s">
        <v>91</v>
      </c>
      <c r="R4413" s="5">
        <v>1</v>
      </c>
      <c r="S4413" s="5">
        <v>0</v>
      </c>
      <c r="T4413" s="5" t="s">
        <v>93</v>
      </c>
      <c r="U4413" s="5" t="s">
        <v>105</v>
      </c>
    </row>
    <row r="4414" spans="1:21">
      <c r="A4414" s="6" t="s">
        <v>87</v>
      </c>
      <c r="B4414" s="7">
        <v>1</v>
      </c>
      <c r="C4414" s="5">
        <v>4734</v>
      </c>
      <c r="D4414" s="5">
        <v>42</v>
      </c>
      <c r="E4414" s="8" t="s">
        <v>5920</v>
      </c>
      <c r="F4414" s="8">
        <v>42174801</v>
      </c>
      <c r="G4414" s="5" t="s">
        <v>5921</v>
      </c>
      <c r="H4414" s="5" t="s">
        <v>221</v>
      </c>
      <c r="I4414" s="6" t="s">
        <v>91</v>
      </c>
      <c r="J4414" s="6" t="s">
        <v>91</v>
      </c>
      <c r="K4414" s="6" t="s">
        <v>91</v>
      </c>
      <c r="L4414" s="6" t="s">
        <v>91</v>
      </c>
      <c r="M4414" s="5" t="s">
        <v>92</v>
      </c>
      <c r="N4414" s="6" t="s">
        <v>91</v>
      </c>
      <c r="O4414" s="6" t="s">
        <v>91</v>
      </c>
      <c r="P4414" s="6" t="s">
        <v>91</v>
      </c>
      <c r="Q4414" s="6" t="s">
        <v>91</v>
      </c>
      <c r="R4414" s="5">
        <v>1</v>
      </c>
      <c r="S4414" s="5">
        <v>0</v>
      </c>
      <c r="T4414" s="5" t="s">
        <v>93</v>
      </c>
      <c r="U4414" s="5" t="s">
        <v>105</v>
      </c>
    </row>
    <row r="4415" spans="1:21">
      <c r="A4415" s="6" t="s">
        <v>87</v>
      </c>
      <c r="B4415" s="7">
        <v>1</v>
      </c>
      <c r="C4415" s="5">
        <v>4735</v>
      </c>
      <c r="D4415" s="5">
        <v>42</v>
      </c>
      <c r="E4415" s="8" t="s">
        <v>5920</v>
      </c>
      <c r="F4415" s="8">
        <v>42174802</v>
      </c>
      <c r="G4415" s="5" t="s">
        <v>5922</v>
      </c>
      <c r="H4415" s="5" t="s">
        <v>223</v>
      </c>
      <c r="I4415" s="6" t="s">
        <v>91</v>
      </c>
      <c r="J4415" s="6" t="s">
        <v>91</v>
      </c>
      <c r="K4415" s="6" t="s">
        <v>91</v>
      </c>
      <c r="L4415" s="6" t="s">
        <v>91</v>
      </c>
      <c r="M4415" s="5" t="s">
        <v>92</v>
      </c>
      <c r="N4415" s="6" t="s">
        <v>91</v>
      </c>
      <c r="O4415" s="6" t="s">
        <v>91</v>
      </c>
      <c r="P4415" s="6" t="s">
        <v>91</v>
      </c>
      <c r="Q4415" s="6" t="s">
        <v>91</v>
      </c>
      <c r="R4415" s="5">
        <v>1</v>
      </c>
      <c r="S4415" s="5">
        <v>0</v>
      </c>
      <c r="T4415" s="5" t="s">
        <v>93</v>
      </c>
      <c r="U4415" s="5" t="s">
        <v>105</v>
      </c>
    </row>
    <row r="4416" spans="1:21">
      <c r="A4416" s="6" t="s">
        <v>87</v>
      </c>
      <c r="B4416" s="7">
        <v>1</v>
      </c>
      <c r="C4416" s="5">
        <v>4736</v>
      </c>
      <c r="D4416" s="5">
        <v>42</v>
      </c>
      <c r="E4416" s="8" t="s">
        <v>5920</v>
      </c>
      <c r="F4416" s="8">
        <v>42174803</v>
      </c>
      <c r="G4416" s="5" t="s">
        <v>5923</v>
      </c>
      <c r="H4416" s="5" t="s">
        <v>225</v>
      </c>
      <c r="I4416" s="6" t="s">
        <v>91</v>
      </c>
      <c r="J4416" s="6" t="s">
        <v>91</v>
      </c>
      <c r="K4416" s="6" t="s">
        <v>91</v>
      </c>
      <c r="L4416" s="6" t="s">
        <v>91</v>
      </c>
      <c r="M4416" s="5" t="s">
        <v>92</v>
      </c>
      <c r="N4416" s="6" t="s">
        <v>91</v>
      </c>
      <c r="O4416" s="6" t="s">
        <v>91</v>
      </c>
      <c r="P4416" s="6" t="s">
        <v>91</v>
      </c>
      <c r="Q4416" s="6" t="s">
        <v>91</v>
      </c>
      <c r="R4416" s="5">
        <v>1</v>
      </c>
      <c r="S4416" s="5">
        <v>0</v>
      </c>
      <c r="T4416" s="5" t="s">
        <v>93</v>
      </c>
      <c r="U4416" s="5" t="s">
        <v>105</v>
      </c>
    </row>
    <row r="4417" spans="1:21">
      <c r="A4417" s="6" t="s">
        <v>87</v>
      </c>
      <c r="B4417" s="7">
        <v>1</v>
      </c>
      <c r="C4417" s="5">
        <v>4738</v>
      </c>
      <c r="D4417" s="5">
        <v>42</v>
      </c>
      <c r="E4417" s="8" t="s">
        <v>5920</v>
      </c>
      <c r="F4417" s="8">
        <v>42174804</v>
      </c>
      <c r="G4417" s="5" t="s">
        <v>5924</v>
      </c>
      <c r="H4417" s="5" t="s">
        <v>227</v>
      </c>
      <c r="I4417" s="6" t="s">
        <v>91</v>
      </c>
      <c r="J4417" s="6" t="s">
        <v>91</v>
      </c>
      <c r="K4417" s="6" t="s">
        <v>91</v>
      </c>
      <c r="L4417" s="6" t="s">
        <v>91</v>
      </c>
      <c r="M4417" s="5" t="s">
        <v>92</v>
      </c>
      <c r="N4417" s="6" t="s">
        <v>91</v>
      </c>
      <c r="O4417" s="6" t="s">
        <v>91</v>
      </c>
      <c r="P4417" s="6" t="s">
        <v>91</v>
      </c>
      <c r="Q4417" s="6" t="s">
        <v>91</v>
      </c>
      <c r="R4417" s="5">
        <v>1</v>
      </c>
      <c r="S4417" s="5">
        <v>0</v>
      </c>
      <c r="T4417" s="5" t="s">
        <v>93</v>
      </c>
      <c r="U4417" s="5" t="s">
        <v>105</v>
      </c>
    </row>
    <row r="4418" spans="1:21">
      <c r="A4418" s="6" t="s">
        <v>87</v>
      </c>
      <c r="B4418" s="7">
        <v>1</v>
      </c>
      <c r="C4418" s="5">
        <v>4739</v>
      </c>
      <c r="D4418" s="5">
        <v>42</v>
      </c>
      <c r="E4418" s="8" t="s">
        <v>5619</v>
      </c>
      <c r="F4418" s="8">
        <v>421749</v>
      </c>
      <c r="G4418" s="5" t="s">
        <v>5925</v>
      </c>
      <c r="H4418" s="5" t="s">
        <v>5758</v>
      </c>
      <c r="I4418" s="6" t="s">
        <v>91</v>
      </c>
      <c r="J4418" s="6" t="s">
        <v>91</v>
      </c>
      <c r="K4418" s="6" t="s">
        <v>91</v>
      </c>
      <c r="L4418" s="6" t="s">
        <v>91</v>
      </c>
      <c r="M4418" s="5" t="s">
        <v>92</v>
      </c>
      <c r="N4418" s="6" t="s">
        <v>91</v>
      </c>
      <c r="O4418" s="6" t="s">
        <v>91</v>
      </c>
      <c r="P4418" s="6" t="s">
        <v>91</v>
      </c>
      <c r="Q4418" s="6" t="s">
        <v>91</v>
      </c>
      <c r="R4418" s="5">
        <v>1</v>
      </c>
      <c r="S4418" s="5">
        <v>0</v>
      </c>
      <c r="T4418" s="5" t="s">
        <v>93</v>
      </c>
      <c r="U4418" s="5" t="s">
        <v>105</v>
      </c>
    </row>
    <row r="4419" spans="1:21">
      <c r="A4419" s="6" t="s">
        <v>87</v>
      </c>
      <c r="B4419" s="7">
        <v>1</v>
      </c>
      <c r="C4419" s="5">
        <v>4740</v>
      </c>
      <c r="D4419" s="5">
        <v>42</v>
      </c>
      <c r="E4419" s="8" t="s">
        <v>5926</v>
      </c>
      <c r="F4419" s="8">
        <v>42174901</v>
      </c>
      <c r="G4419" s="5" t="s">
        <v>5927</v>
      </c>
      <c r="H4419" s="5" t="s">
        <v>221</v>
      </c>
      <c r="I4419" s="6" t="s">
        <v>91</v>
      </c>
      <c r="J4419" s="6" t="s">
        <v>91</v>
      </c>
      <c r="K4419" s="6" t="s">
        <v>91</v>
      </c>
      <c r="L4419" s="6" t="s">
        <v>91</v>
      </c>
      <c r="M4419" s="5" t="s">
        <v>92</v>
      </c>
      <c r="N4419" s="6" t="s">
        <v>91</v>
      </c>
      <c r="O4419" s="6" t="s">
        <v>91</v>
      </c>
      <c r="P4419" s="6" t="s">
        <v>91</v>
      </c>
      <c r="Q4419" s="6" t="s">
        <v>91</v>
      </c>
      <c r="R4419" s="5">
        <v>1</v>
      </c>
      <c r="S4419" s="5">
        <v>0</v>
      </c>
      <c r="T4419" s="5" t="s">
        <v>93</v>
      </c>
      <c r="U4419" s="5" t="s">
        <v>105</v>
      </c>
    </row>
    <row r="4420" spans="1:21">
      <c r="A4420" s="6" t="s">
        <v>87</v>
      </c>
      <c r="B4420" s="7">
        <v>1</v>
      </c>
      <c r="C4420" s="5">
        <v>4741</v>
      </c>
      <c r="D4420" s="5">
        <v>42</v>
      </c>
      <c r="E4420" s="8" t="s">
        <v>5926</v>
      </c>
      <c r="F4420" s="8">
        <v>42174902</v>
      </c>
      <c r="G4420" s="5" t="s">
        <v>5928</v>
      </c>
      <c r="H4420" s="5" t="s">
        <v>223</v>
      </c>
      <c r="I4420" s="6" t="s">
        <v>91</v>
      </c>
      <c r="J4420" s="6" t="s">
        <v>91</v>
      </c>
      <c r="K4420" s="6" t="s">
        <v>91</v>
      </c>
      <c r="L4420" s="6" t="s">
        <v>91</v>
      </c>
      <c r="M4420" s="5" t="s">
        <v>92</v>
      </c>
      <c r="N4420" s="6" t="s">
        <v>91</v>
      </c>
      <c r="O4420" s="6" t="s">
        <v>91</v>
      </c>
      <c r="P4420" s="6" t="s">
        <v>91</v>
      </c>
      <c r="Q4420" s="6" t="s">
        <v>91</v>
      </c>
      <c r="R4420" s="5">
        <v>1</v>
      </c>
      <c r="S4420" s="5">
        <v>0</v>
      </c>
      <c r="T4420" s="5" t="s">
        <v>93</v>
      </c>
      <c r="U4420" s="5" t="s">
        <v>105</v>
      </c>
    </row>
    <row r="4421" spans="1:21">
      <c r="A4421" s="6" t="s">
        <v>87</v>
      </c>
      <c r="B4421" s="7">
        <v>1</v>
      </c>
      <c r="C4421" s="5">
        <v>4742</v>
      </c>
      <c r="D4421" s="5">
        <v>42</v>
      </c>
      <c r="E4421" s="8" t="s">
        <v>5926</v>
      </c>
      <c r="F4421" s="8">
        <v>42174903</v>
      </c>
      <c r="G4421" s="5" t="s">
        <v>5929</v>
      </c>
      <c r="H4421" s="5" t="s">
        <v>225</v>
      </c>
      <c r="I4421" s="6" t="s">
        <v>91</v>
      </c>
      <c r="J4421" s="6" t="s">
        <v>91</v>
      </c>
      <c r="K4421" s="6" t="s">
        <v>91</v>
      </c>
      <c r="L4421" s="6" t="s">
        <v>91</v>
      </c>
      <c r="M4421" s="5" t="s">
        <v>92</v>
      </c>
      <c r="N4421" s="6" t="s">
        <v>91</v>
      </c>
      <c r="O4421" s="6" t="s">
        <v>91</v>
      </c>
      <c r="P4421" s="6" t="s">
        <v>91</v>
      </c>
      <c r="Q4421" s="6" t="s">
        <v>91</v>
      </c>
      <c r="R4421" s="5">
        <v>1</v>
      </c>
      <c r="S4421" s="5">
        <v>0</v>
      </c>
      <c r="T4421" s="5" t="s">
        <v>93</v>
      </c>
      <c r="U4421" s="5" t="s">
        <v>105</v>
      </c>
    </row>
    <row r="4422" spans="1:21">
      <c r="A4422" s="6" t="s">
        <v>87</v>
      </c>
      <c r="B4422" s="7">
        <v>1</v>
      </c>
      <c r="C4422" s="5">
        <v>4743</v>
      </c>
      <c r="D4422" s="5">
        <v>42</v>
      </c>
      <c r="E4422" s="8" t="s">
        <v>5926</v>
      </c>
      <c r="F4422" s="8">
        <v>42174904</v>
      </c>
      <c r="G4422" s="5" t="s">
        <v>5930</v>
      </c>
      <c r="H4422" s="5" t="s">
        <v>227</v>
      </c>
      <c r="I4422" s="6" t="s">
        <v>91</v>
      </c>
      <c r="J4422" s="6" t="s">
        <v>91</v>
      </c>
      <c r="K4422" s="6" t="s">
        <v>91</v>
      </c>
      <c r="L4422" s="6" t="s">
        <v>91</v>
      </c>
      <c r="M4422" s="5" t="s">
        <v>92</v>
      </c>
      <c r="N4422" s="6" t="s">
        <v>91</v>
      </c>
      <c r="O4422" s="6" t="s">
        <v>91</v>
      </c>
      <c r="P4422" s="6" t="s">
        <v>91</v>
      </c>
      <c r="Q4422" s="6" t="s">
        <v>91</v>
      </c>
      <c r="R4422" s="5">
        <v>1</v>
      </c>
      <c r="S4422" s="5">
        <v>0</v>
      </c>
      <c r="T4422" s="5" t="s">
        <v>93</v>
      </c>
      <c r="U4422" s="5" t="s">
        <v>105</v>
      </c>
    </row>
    <row r="4423" spans="1:21">
      <c r="A4423" s="6" t="s">
        <v>87</v>
      </c>
      <c r="B4423" s="7">
        <v>1</v>
      </c>
      <c r="C4423" s="5">
        <v>4744</v>
      </c>
      <c r="D4423" s="5">
        <v>42</v>
      </c>
      <c r="E4423" s="8" t="s">
        <v>5619</v>
      </c>
      <c r="F4423" s="8">
        <v>421750</v>
      </c>
      <c r="G4423" s="5" t="s">
        <v>5931</v>
      </c>
      <c r="H4423" s="5" t="s">
        <v>5716</v>
      </c>
      <c r="I4423" s="6" t="s">
        <v>91</v>
      </c>
      <c r="J4423" s="6" t="s">
        <v>91</v>
      </c>
      <c r="K4423" s="6" t="s">
        <v>91</v>
      </c>
      <c r="L4423" s="6" t="s">
        <v>91</v>
      </c>
      <c r="M4423" s="5" t="s">
        <v>92</v>
      </c>
      <c r="N4423" s="6" t="s">
        <v>91</v>
      </c>
      <c r="O4423" s="6" t="s">
        <v>91</v>
      </c>
      <c r="P4423" s="6" t="s">
        <v>91</v>
      </c>
      <c r="Q4423" s="6" t="s">
        <v>91</v>
      </c>
      <c r="R4423" s="5">
        <v>1</v>
      </c>
      <c r="S4423" s="5">
        <v>0</v>
      </c>
      <c r="T4423" s="5" t="s">
        <v>93</v>
      </c>
      <c r="U4423" s="5" t="s">
        <v>105</v>
      </c>
    </row>
    <row r="4424" spans="1:21">
      <c r="A4424" s="6" t="s">
        <v>87</v>
      </c>
      <c r="B4424" s="7">
        <v>1</v>
      </c>
      <c r="C4424" s="5">
        <v>4745</v>
      </c>
      <c r="D4424" s="5">
        <v>42</v>
      </c>
      <c r="E4424" s="8" t="s">
        <v>5932</v>
      </c>
      <c r="F4424" s="8">
        <v>42175001</v>
      </c>
      <c r="G4424" s="5" t="s">
        <v>5933</v>
      </c>
      <c r="H4424" s="5" t="s">
        <v>221</v>
      </c>
      <c r="I4424" s="6" t="s">
        <v>91</v>
      </c>
      <c r="J4424" s="6" t="s">
        <v>91</v>
      </c>
      <c r="K4424" s="6" t="s">
        <v>91</v>
      </c>
      <c r="L4424" s="6" t="s">
        <v>91</v>
      </c>
      <c r="M4424" s="5" t="s">
        <v>92</v>
      </c>
      <c r="N4424" s="6" t="s">
        <v>91</v>
      </c>
      <c r="O4424" s="6" t="s">
        <v>91</v>
      </c>
      <c r="P4424" s="6" t="s">
        <v>91</v>
      </c>
      <c r="Q4424" s="6" t="s">
        <v>91</v>
      </c>
      <c r="R4424" s="5">
        <v>1</v>
      </c>
      <c r="S4424" s="5">
        <v>0</v>
      </c>
      <c r="T4424" s="5" t="s">
        <v>93</v>
      </c>
      <c r="U4424" s="5" t="s">
        <v>105</v>
      </c>
    </row>
    <row r="4425" spans="1:21">
      <c r="A4425" s="6" t="s">
        <v>87</v>
      </c>
      <c r="B4425" s="7">
        <v>1</v>
      </c>
      <c r="C4425" s="5">
        <v>4746</v>
      </c>
      <c r="D4425" s="5">
        <v>42</v>
      </c>
      <c r="E4425" s="8" t="s">
        <v>5932</v>
      </c>
      <c r="F4425" s="8">
        <v>42175002</v>
      </c>
      <c r="G4425" s="5" t="s">
        <v>5934</v>
      </c>
      <c r="H4425" s="5" t="s">
        <v>223</v>
      </c>
      <c r="I4425" s="6" t="s">
        <v>91</v>
      </c>
      <c r="J4425" s="6" t="s">
        <v>91</v>
      </c>
      <c r="K4425" s="6" t="s">
        <v>91</v>
      </c>
      <c r="L4425" s="6" t="s">
        <v>91</v>
      </c>
      <c r="M4425" s="5" t="s">
        <v>92</v>
      </c>
      <c r="N4425" s="6" t="s">
        <v>91</v>
      </c>
      <c r="O4425" s="6" t="s">
        <v>91</v>
      </c>
      <c r="P4425" s="6" t="s">
        <v>91</v>
      </c>
      <c r="Q4425" s="6" t="s">
        <v>91</v>
      </c>
      <c r="R4425" s="5">
        <v>1</v>
      </c>
      <c r="S4425" s="5">
        <v>0</v>
      </c>
      <c r="T4425" s="5" t="s">
        <v>93</v>
      </c>
      <c r="U4425" s="5" t="s">
        <v>105</v>
      </c>
    </row>
    <row r="4426" spans="1:21">
      <c r="A4426" s="6" t="s">
        <v>87</v>
      </c>
      <c r="B4426" s="7">
        <v>1</v>
      </c>
      <c r="C4426" s="5">
        <v>4747</v>
      </c>
      <c r="D4426" s="5">
        <v>42</v>
      </c>
      <c r="E4426" s="8" t="s">
        <v>5932</v>
      </c>
      <c r="F4426" s="8">
        <v>42175003</v>
      </c>
      <c r="G4426" s="5" t="s">
        <v>5935</v>
      </c>
      <c r="H4426" s="5" t="s">
        <v>225</v>
      </c>
      <c r="I4426" s="6" t="s">
        <v>91</v>
      </c>
      <c r="J4426" s="6" t="s">
        <v>91</v>
      </c>
      <c r="K4426" s="6" t="s">
        <v>91</v>
      </c>
      <c r="L4426" s="6" t="s">
        <v>91</v>
      </c>
      <c r="M4426" s="5" t="s">
        <v>92</v>
      </c>
      <c r="N4426" s="6" t="s">
        <v>91</v>
      </c>
      <c r="O4426" s="6" t="s">
        <v>91</v>
      </c>
      <c r="P4426" s="6" t="s">
        <v>91</v>
      </c>
      <c r="Q4426" s="6" t="s">
        <v>91</v>
      </c>
      <c r="R4426" s="5">
        <v>1</v>
      </c>
      <c r="S4426" s="5">
        <v>0</v>
      </c>
      <c r="T4426" s="5" t="s">
        <v>93</v>
      </c>
      <c r="U4426" s="5" t="s">
        <v>105</v>
      </c>
    </row>
    <row r="4427" spans="1:21">
      <c r="A4427" s="6" t="s">
        <v>87</v>
      </c>
      <c r="B4427" s="7">
        <v>1</v>
      </c>
      <c r="C4427" s="5">
        <v>4748</v>
      </c>
      <c r="D4427" s="5">
        <v>42</v>
      </c>
      <c r="E4427" s="8" t="s">
        <v>5932</v>
      </c>
      <c r="F4427" s="8">
        <v>42175004</v>
      </c>
      <c r="G4427" s="5" t="s">
        <v>5936</v>
      </c>
      <c r="H4427" s="5" t="s">
        <v>227</v>
      </c>
      <c r="I4427" s="6" t="s">
        <v>91</v>
      </c>
      <c r="J4427" s="6" t="s">
        <v>91</v>
      </c>
      <c r="K4427" s="6" t="s">
        <v>91</v>
      </c>
      <c r="L4427" s="6" t="s">
        <v>91</v>
      </c>
      <c r="M4427" s="5" t="s">
        <v>92</v>
      </c>
      <c r="N4427" s="6" t="s">
        <v>91</v>
      </c>
      <c r="O4427" s="6" t="s">
        <v>91</v>
      </c>
      <c r="P4427" s="6" t="s">
        <v>91</v>
      </c>
      <c r="Q4427" s="6" t="s">
        <v>91</v>
      </c>
      <c r="R4427" s="5">
        <v>1</v>
      </c>
      <c r="S4427" s="5">
        <v>0</v>
      </c>
      <c r="T4427" s="5" t="s">
        <v>93</v>
      </c>
      <c r="U4427" s="5" t="s">
        <v>105</v>
      </c>
    </row>
    <row r="4428" spans="1:21">
      <c r="A4428" s="6" t="s">
        <v>87</v>
      </c>
      <c r="B4428" s="7">
        <v>1</v>
      </c>
      <c r="C4428" s="5">
        <v>4749</v>
      </c>
      <c r="D4428" s="5">
        <v>42</v>
      </c>
      <c r="E4428" s="8" t="s">
        <v>5619</v>
      </c>
      <c r="F4428" s="8">
        <v>421751</v>
      </c>
      <c r="G4428" s="5" t="s">
        <v>5937</v>
      </c>
      <c r="H4428" s="5" t="s">
        <v>5639</v>
      </c>
      <c r="I4428" s="5">
        <v>10065504247</v>
      </c>
      <c r="J4428" s="6" t="s">
        <v>91</v>
      </c>
      <c r="K4428" s="6" t="s">
        <v>91</v>
      </c>
      <c r="L4428" s="6" t="s">
        <v>91</v>
      </c>
      <c r="M4428" s="5" t="s">
        <v>92</v>
      </c>
      <c r="N4428" s="6" t="s">
        <v>91</v>
      </c>
      <c r="O4428" s="6" t="s">
        <v>91</v>
      </c>
      <c r="P4428" s="6" t="s">
        <v>91</v>
      </c>
      <c r="Q4428" s="6" t="s">
        <v>91</v>
      </c>
      <c r="R4428" s="5">
        <v>1</v>
      </c>
      <c r="S4428" s="5">
        <v>0</v>
      </c>
      <c r="T4428" s="5" t="s">
        <v>93</v>
      </c>
      <c r="U4428" s="5" t="s">
        <v>105</v>
      </c>
    </row>
    <row r="4429" spans="1:21">
      <c r="A4429" s="6" t="s">
        <v>87</v>
      </c>
      <c r="B4429" s="7">
        <v>1</v>
      </c>
      <c r="C4429" s="5">
        <v>4750</v>
      </c>
      <c r="D4429" s="5">
        <v>42</v>
      </c>
      <c r="E4429" s="8" t="s">
        <v>5938</v>
      </c>
      <c r="F4429" s="8">
        <v>42175101</v>
      </c>
      <c r="G4429" s="5" t="s">
        <v>5939</v>
      </c>
      <c r="H4429" s="5" t="s">
        <v>221</v>
      </c>
      <c r="I4429" s="6" t="s">
        <v>91</v>
      </c>
      <c r="J4429" s="6" t="s">
        <v>91</v>
      </c>
      <c r="K4429" s="6" t="s">
        <v>91</v>
      </c>
      <c r="L4429" s="6" t="s">
        <v>91</v>
      </c>
      <c r="M4429" s="5" t="s">
        <v>92</v>
      </c>
      <c r="N4429" s="6" t="s">
        <v>91</v>
      </c>
      <c r="O4429" s="6" t="s">
        <v>91</v>
      </c>
      <c r="P4429" s="6" t="s">
        <v>91</v>
      </c>
      <c r="Q4429" s="6" t="s">
        <v>91</v>
      </c>
      <c r="R4429" s="5">
        <v>1</v>
      </c>
      <c r="S4429" s="5">
        <v>0</v>
      </c>
      <c r="T4429" s="5" t="s">
        <v>93</v>
      </c>
      <c r="U4429" s="5" t="s">
        <v>105</v>
      </c>
    </row>
    <row r="4430" spans="1:21">
      <c r="A4430" s="6" t="s">
        <v>87</v>
      </c>
      <c r="B4430" s="7">
        <v>1</v>
      </c>
      <c r="C4430" s="5">
        <v>4751</v>
      </c>
      <c r="D4430" s="5">
        <v>42</v>
      </c>
      <c r="E4430" s="8" t="s">
        <v>5938</v>
      </c>
      <c r="F4430" s="8">
        <v>42175102</v>
      </c>
      <c r="G4430" s="5" t="s">
        <v>5940</v>
      </c>
      <c r="H4430" s="5" t="s">
        <v>223</v>
      </c>
      <c r="I4430" s="6" t="s">
        <v>91</v>
      </c>
      <c r="J4430" s="6" t="s">
        <v>91</v>
      </c>
      <c r="K4430" s="6" t="s">
        <v>91</v>
      </c>
      <c r="L4430" s="6" t="s">
        <v>91</v>
      </c>
      <c r="M4430" s="5" t="s">
        <v>92</v>
      </c>
      <c r="N4430" s="6" t="s">
        <v>91</v>
      </c>
      <c r="O4430" s="6" t="s">
        <v>91</v>
      </c>
      <c r="P4430" s="6" t="s">
        <v>91</v>
      </c>
      <c r="Q4430" s="6" t="s">
        <v>91</v>
      </c>
      <c r="R4430" s="5">
        <v>1</v>
      </c>
      <c r="S4430" s="5">
        <v>0</v>
      </c>
      <c r="T4430" s="5" t="s">
        <v>93</v>
      </c>
      <c r="U4430" s="5" t="s">
        <v>105</v>
      </c>
    </row>
    <row r="4431" spans="1:21">
      <c r="A4431" s="6" t="s">
        <v>87</v>
      </c>
      <c r="B4431" s="7">
        <v>1</v>
      </c>
      <c r="C4431" s="5">
        <v>4752</v>
      </c>
      <c r="D4431" s="5">
        <v>42</v>
      </c>
      <c r="E4431" s="8" t="s">
        <v>5938</v>
      </c>
      <c r="F4431" s="8">
        <v>42175103</v>
      </c>
      <c r="G4431" s="5" t="s">
        <v>5941</v>
      </c>
      <c r="H4431" s="5" t="s">
        <v>225</v>
      </c>
      <c r="I4431" s="6" t="s">
        <v>91</v>
      </c>
      <c r="J4431" s="6" t="s">
        <v>91</v>
      </c>
      <c r="K4431" s="6" t="s">
        <v>91</v>
      </c>
      <c r="L4431" s="6" t="s">
        <v>91</v>
      </c>
      <c r="M4431" s="5" t="s">
        <v>92</v>
      </c>
      <c r="N4431" s="6" t="s">
        <v>91</v>
      </c>
      <c r="O4431" s="6" t="s">
        <v>91</v>
      </c>
      <c r="P4431" s="6" t="s">
        <v>91</v>
      </c>
      <c r="Q4431" s="6" t="s">
        <v>91</v>
      </c>
      <c r="R4431" s="5">
        <v>1</v>
      </c>
      <c r="S4431" s="5">
        <v>0</v>
      </c>
      <c r="T4431" s="5" t="s">
        <v>93</v>
      </c>
      <c r="U4431" s="5" t="s">
        <v>105</v>
      </c>
    </row>
    <row r="4432" spans="1:21">
      <c r="A4432" s="6" t="s">
        <v>87</v>
      </c>
      <c r="B4432" s="7">
        <v>1</v>
      </c>
      <c r="C4432" s="5">
        <v>4754</v>
      </c>
      <c r="D4432" s="5">
        <v>42</v>
      </c>
      <c r="E4432" s="8" t="s">
        <v>5938</v>
      </c>
      <c r="F4432" s="8">
        <v>42175104</v>
      </c>
      <c r="G4432" s="5" t="s">
        <v>5942</v>
      </c>
      <c r="H4432" s="5" t="s">
        <v>227</v>
      </c>
      <c r="I4432" s="6" t="s">
        <v>91</v>
      </c>
      <c r="J4432" s="6" t="s">
        <v>91</v>
      </c>
      <c r="K4432" s="6" t="s">
        <v>91</v>
      </c>
      <c r="L4432" s="6" t="s">
        <v>91</v>
      </c>
      <c r="M4432" s="5" t="s">
        <v>92</v>
      </c>
      <c r="N4432" s="6" t="s">
        <v>91</v>
      </c>
      <c r="O4432" s="6" t="s">
        <v>91</v>
      </c>
      <c r="P4432" s="6" t="s">
        <v>91</v>
      </c>
      <c r="Q4432" s="6" t="s">
        <v>91</v>
      </c>
      <c r="R4432" s="5">
        <v>1</v>
      </c>
      <c r="S4432" s="5">
        <v>0</v>
      </c>
      <c r="T4432" s="5" t="s">
        <v>93</v>
      </c>
      <c r="U4432" s="5" t="s">
        <v>105</v>
      </c>
    </row>
    <row r="4433" spans="1:21">
      <c r="A4433" s="6" t="s">
        <v>87</v>
      </c>
      <c r="B4433" s="7">
        <v>1</v>
      </c>
      <c r="C4433" s="5">
        <v>4755</v>
      </c>
      <c r="D4433" s="5">
        <v>42</v>
      </c>
      <c r="E4433" s="8" t="s">
        <v>5619</v>
      </c>
      <c r="F4433" s="8">
        <v>421752</v>
      </c>
      <c r="G4433" s="5" t="s">
        <v>5943</v>
      </c>
      <c r="H4433" s="5" t="s">
        <v>5723</v>
      </c>
      <c r="I4433" s="5">
        <v>10065501091</v>
      </c>
      <c r="J4433" s="6" t="s">
        <v>91</v>
      </c>
      <c r="K4433" s="6" t="s">
        <v>91</v>
      </c>
      <c r="L4433" s="6" t="s">
        <v>91</v>
      </c>
      <c r="M4433" s="5" t="s">
        <v>92</v>
      </c>
      <c r="N4433" s="6" t="s">
        <v>91</v>
      </c>
      <c r="O4433" s="6" t="s">
        <v>91</v>
      </c>
      <c r="P4433" s="6" t="s">
        <v>91</v>
      </c>
      <c r="Q4433" s="6" t="s">
        <v>91</v>
      </c>
      <c r="R4433" s="5">
        <v>1</v>
      </c>
      <c r="S4433" s="5">
        <v>0</v>
      </c>
      <c r="T4433" s="5" t="s">
        <v>93</v>
      </c>
      <c r="U4433" s="5" t="s">
        <v>105</v>
      </c>
    </row>
    <row r="4434" spans="1:21">
      <c r="A4434" s="6" t="s">
        <v>87</v>
      </c>
      <c r="B4434" s="7">
        <v>1</v>
      </c>
      <c r="C4434" s="5">
        <v>4756</v>
      </c>
      <c r="D4434" s="5">
        <v>42</v>
      </c>
      <c r="E4434" s="8" t="s">
        <v>5944</v>
      </c>
      <c r="F4434" s="8">
        <v>42175201</v>
      </c>
      <c r="G4434" s="5" t="s">
        <v>5945</v>
      </c>
      <c r="H4434" s="5" t="s">
        <v>221</v>
      </c>
      <c r="I4434" s="6" t="s">
        <v>91</v>
      </c>
      <c r="J4434" s="6" t="s">
        <v>91</v>
      </c>
      <c r="K4434" s="6" t="s">
        <v>91</v>
      </c>
      <c r="L4434" s="6" t="s">
        <v>91</v>
      </c>
      <c r="M4434" s="5" t="s">
        <v>92</v>
      </c>
      <c r="N4434" s="6" t="s">
        <v>91</v>
      </c>
      <c r="O4434" s="6" t="s">
        <v>91</v>
      </c>
      <c r="P4434" s="6" t="s">
        <v>91</v>
      </c>
      <c r="Q4434" s="6" t="s">
        <v>91</v>
      </c>
      <c r="R4434" s="5">
        <v>1</v>
      </c>
      <c r="S4434" s="5">
        <v>0</v>
      </c>
      <c r="T4434" s="5" t="s">
        <v>93</v>
      </c>
      <c r="U4434" s="5" t="s">
        <v>105</v>
      </c>
    </row>
    <row r="4435" spans="1:21">
      <c r="A4435" s="6" t="s">
        <v>87</v>
      </c>
      <c r="B4435" s="7">
        <v>1</v>
      </c>
      <c r="C4435" s="5">
        <v>4757</v>
      </c>
      <c r="D4435" s="5">
        <v>42</v>
      </c>
      <c r="E4435" s="8" t="s">
        <v>5944</v>
      </c>
      <c r="F4435" s="8">
        <v>42175202</v>
      </c>
      <c r="G4435" s="5" t="s">
        <v>5946</v>
      </c>
      <c r="H4435" s="5" t="s">
        <v>223</v>
      </c>
      <c r="I4435" s="6" t="s">
        <v>91</v>
      </c>
      <c r="J4435" s="6" t="s">
        <v>91</v>
      </c>
      <c r="K4435" s="6" t="s">
        <v>91</v>
      </c>
      <c r="L4435" s="6" t="s">
        <v>91</v>
      </c>
      <c r="M4435" s="5" t="s">
        <v>92</v>
      </c>
      <c r="N4435" s="6" t="s">
        <v>91</v>
      </c>
      <c r="O4435" s="6" t="s">
        <v>91</v>
      </c>
      <c r="P4435" s="6" t="s">
        <v>91</v>
      </c>
      <c r="Q4435" s="6" t="s">
        <v>91</v>
      </c>
      <c r="R4435" s="5">
        <v>1</v>
      </c>
      <c r="S4435" s="5">
        <v>0</v>
      </c>
      <c r="T4435" s="5" t="s">
        <v>93</v>
      </c>
      <c r="U4435" s="5" t="s">
        <v>105</v>
      </c>
    </row>
    <row r="4436" spans="1:21">
      <c r="A4436" s="6" t="s">
        <v>87</v>
      </c>
      <c r="B4436" s="7">
        <v>1</v>
      </c>
      <c r="C4436" s="5">
        <v>4758</v>
      </c>
      <c r="D4436" s="5">
        <v>42</v>
      </c>
      <c r="E4436" s="8" t="s">
        <v>5944</v>
      </c>
      <c r="F4436" s="8">
        <v>42175203</v>
      </c>
      <c r="G4436" s="5" t="s">
        <v>5947</v>
      </c>
      <c r="H4436" s="5" t="s">
        <v>225</v>
      </c>
      <c r="I4436" s="6" t="s">
        <v>91</v>
      </c>
      <c r="J4436" s="6" t="s">
        <v>91</v>
      </c>
      <c r="K4436" s="6" t="s">
        <v>91</v>
      </c>
      <c r="L4436" s="6" t="s">
        <v>91</v>
      </c>
      <c r="M4436" s="5" t="s">
        <v>92</v>
      </c>
      <c r="N4436" s="6" t="s">
        <v>91</v>
      </c>
      <c r="O4436" s="6" t="s">
        <v>91</v>
      </c>
      <c r="P4436" s="6" t="s">
        <v>91</v>
      </c>
      <c r="Q4436" s="6" t="s">
        <v>91</v>
      </c>
      <c r="R4436" s="5">
        <v>1</v>
      </c>
      <c r="S4436" s="5">
        <v>0</v>
      </c>
      <c r="T4436" s="5" t="s">
        <v>93</v>
      </c>
      <c r="U4436" s="5" t="s">
        <v>105</v>
      </c>
    </row>
    <row r="4437" spans="1:21">
      <c r="A4437" s="6" t="s">
        <v>87</v>
      </c>
      <c r="B4437" s="7">
        <v>1</v>
      </c>
      <c r="C4437" s="5">
        <v>4760</v>
      </c>
      <c r="D4437" s="5">
        <v>42</v>
      </c>
      <c r="E4437" s="8" t="s">
        <v>5944</v>
      </c>
      <c r="F4437" s="8">
        <v>42175204</v>
      </c>
      <c r="G4437" s="5" t="s">
        <v>5948</v>
      </c>
      <c r="H4437" s="5" t="s">
        <v>227</v>
      </c>
      <c r="I4437" s="6" t="s">
        <v>91</v>
      </c>
      <c r="J4437" s="6" t="s">
        <v>91</v>
      </c>
      <c r="K4437" s="6" t="s">
        <v>91</v>
      </c>
      <c r="L4437" s="6" t="s">
        <v>91</v>
      </c>
      <c r="M4437" s="5" t="s">
        <v>92</v>
      </c>
      <c r="N4437" s="6" t="s">
        <v>91</v>
      </c>
      <c r="O4437" s="6" t="s">
        <v>91</v>
      </c>
      <c r="P4437" s="6" t="s">
        <v>91</v>
      </c>
      <c r="Q4437" s="6" t="s">
        <v>91</v>
      </c>
      <c r="R4437" s="5">
        <v>1</v>
      </c>
      <c r="S4437" s="5">
        <v>0</v>
      </c>
      <c r="T4437" s="5" t="s">
        <v>93</v>
      </c>
      <c r="U4437" s="5" t="s">
        <v>105</v>
      </c>
    </row>
    <row r="4438" spans="1:21">
      <c r="A4438" s="6" t="s">
        <v>87</v>
      </c>
      <c r="B4438" s="7">
        <v>1</v>
      </c>
      <c r="C4438" s="5">
        <v>4761</v>
      </c>
      <c r="D4438" s="5">
        <v>42</v>
      </c>
      <c r="E4438" s="8" t="s">
        <v>5619</v>
      </c>
      <c r="F4438" s="8">
        <v>421753</v>
      </c>
      <c r="G4438" s="5" t="s">
        <v>5949</v>
      </c>
      <c r="H4438" s="5" t="s">
        <v>5709</v>
      </c>
      <c r="I4438" s="5">
        <v>10065501092</v>
      </c>
      <c r="J4438" s="6" t="s">
        <v>91</v>
      </c>
      <c r="K4438" s="6" t="s">
        <v>91</v>
      </c>
      <c r="L4438" s="6" t="s">
        <v>91</v>
      </c>
      <c r="M4438" s="5" t="s">
        <v>92</v>
      </c>
      <c r="N4438" s="6" t="s">
        <v>91</v>
      </c>
      <c r="O4438" s="6" t="s">
        <v>91</v>
      </c>
      <c r="P4438" s="6" t="s">
        <v>91</v>
      </c>
      <c r="Q4438" s="6" t="s">
        <v>91</v>
      </c>
      <c r="R4438" s="5">
        <v>1</v>
      </c>
      <c r="S4438" s="5">
        <v>0</v>
      </c>
      <c r="T4438" s="5" t="s">
        <v>93</v>
      </c>
      <c r="U4438" s="5" t="s">
        <v>105</v>
      </c>
    </row>
    <row r="4439" spans="1:21">
      <c r="A4439" s="6" t="s">
        <v>87</v>
      </c>
      <c r="B4439" s="7">
        <v>1</v>
      </c>
      <c r="C4439" s="5">
        <v>4762</v>
      </c>
      <c r="D4439" s="5">
        <v>42</v>
      </c>
      <c r="E4439" s="8" t="s">
        <v>5950</v>
      </c>
      <c r="F4439" s="8">
        <v>42175301</v>
      </c>
      <c r="G4439" s="5" t="s">
        <v>5951</v>
      </c>
      <c r="H4439" s="5" t="s">
        <v>221</v>
      </c>
      <c r="I4439" s="6" t="s">
        <v>91</v>
      </c>
      <c r="J4439" s="6" t="s">
        <v>91</v>
      </c>
      <c r="K4439" s="6" t="s">
        <v>91</v>
      </c>
      <c r="L4439" s="6" t="s">
        <v>91</v>
      </c>
      <c r="M4439" s="5" t="s">
        <v>92</v>
      </c>
      <c r="N4439" s="6" t="s">
        <v>91</v>
      </c>
      <c r="O4439" s="6" t="s">
        <v>91</v>
      </c>
      <c r="P4439" s="6" t="s">
        <v>91</v>
      </c>
      <c r="Q4439" s="6" t="s">
        <v>91</v>
      </c>
      <c r="R4439" s="5">
        <v>1</v>
      </c>
      <c r="S4439" s="5">
        <v>0</v>
      </c>
      <c r="T4439" s="5" t="s">
        <v>93</v>
      </c>
      <c r="U4439" s="5" t="s">
        <v>105</v>
      </c>
    </row>
    <row r="4440" spans="1:21">
      <c r="A4440" s="6" t="s">
        <v>87</v>
      </c>
      <c r="B4440" s="7">
        <v>1</v>
      </c>
      <c r="C4440" s="5">
        <v>4763</v>
      </c>
      <c r="D4440" s="5">
        <v>42</v>
      </c>
      <c r="E4440" s="8" t="s">
        <v>5950</v>
      </c>
      <c r="F4440" s="8">
        <v>42175302</v>
      </c>
      <c r="G4440" s="5" t="s">
        <v>5952</v>
      </c>
      <c r="H4440" s="5" t="s">
        <v>223</v>
      </c>
      <c r="I4440" s="6" t="s">
        <v>91</v>
      </c>
      <c r="J4440" s="6" t="s">
        <v>91</v>
      </c>
      <c r="K4440" s="6" t="s">
        <v>91</v>
      </c>
      <c r="L4440" s="6" t="s">
        <v>91</v>
      </c>
      <c r="M4440" s="5" t="s">
        <v>92</v>
      </c>
      <c r="N4440" s="6" t="s">
        <v>91</v>
      </c>
      <c r="O4440" s="6" t="s">
        <v>91</v>
      </c>
      <c r="P4440" s="6" t="s">
        <v>91</v>
      </c>
      <c r="Q4440" s="6" t="s">
        <v>91</v>
      </c>
      <c r="R4440" s="5">
        <v>1</v>
      </c>
      <c r="S4440" s="5">
        <v>0</v>
      </c>
      <c r="T4440" s="5" t="s">
        <v>93</v>
      </c>
      <c r="U4440" s="5" t="s">
        <v>105</v>
      </c>
    </row>
    <row r="4441" spans="1:21">
      <c r="A4441" s="6" t="s">
        <v>87</v>
      </c>
      <c r="B4441" s="7">
        <v>1</v>
      </c>
      <c r="C4441" s="5">
        <v>4764</v>
      </c>
      <c r="D4441" s="5">
        <v>42</v>
      </c>
      <c r="E4441" s="8" t="s">
        <v>5950</v>
      </c>
      <c r="F4441" s="8">
        <v>42175303</v>
      </c>
      <c r="G4441" s="5" t="s">
        <v>5953</v>
      </c>
      <c r="H4441" s="5" t="s">
        <v>225</v>
      </c>
      <c r="I4441" s="6" t="s">
        <v>91</v>
      </c>
      <c r="J4441" s="6" t="s">
        <v>91</v>
      </c>
      <c r="K4441" s="6" t="s">
        <v>91</v>
      </c>
      <c r="L4441" s="6" t="s">
        <v>91</v>
      </c>
      <c r="M4441" s="5" t="s">
        <v>92</v>
      </c>
      <c r="N4441" s="6" t="s">
        <v>91</v>
      </c>
      <c r="O4441" s="6" t="s">
        <v>91</v>
      </c>
      <c r="P4441" s="6" t="s">
        <v>91</v>
      </c>
      <c r="Q4441" s="6" t="s">
        <v>91</v>
      </c>
      <c r="R4441" s="5">
        <v>1</v>
      </c>
      <c r="S4441" s="5">
        <v>0</v>
      </c>
      <c r="T4441" s="5" t="s">
        <v>93</v>
      </c>
      <c r="U4441" s="5" t="s">
        <v>105</v>
      </c>
    </row>
    <row r="4442" spans="1:21">
      <c r="A4442" s="6" t="s">
        <v>87</v>
      </c>
      <c r="B4442" s="7">
        <v>1</v>
      </c>
      <c r="C4442" s="5">
        <v>4766</v>
      </c>
      <c r="D4442" s="5">
        <v>42</v>
      </c>
      <c r="E4442" s="8" t="s">
        <v>5950</v>
      </c>
      <c r="F4442" s="8">
        <v>42175304</v>
      </c>
      <c r="G4442" s="5" t="s">
        <v>5954</v>
      </c>
      <c r="H4442" s="5" t="s">
        <v>227</v>
      </c>
      <c r="I4442" s="6" t="s">
        <v>91</v>
      </c>
      <c r="J4442" s="6" t="s">
        <v>91</v>
      </c>
      <c r="K4442" s="6" t="s">
        <v>91</v>
      </c>
      <c r="L4442" s="6" t="s">
        <v>91</v>
      </c>
      <c r="M4442" s="5" t="s">
        <v>92</v>
      </c>
      <c r="N4442" s="6" t="s">
        <v>91</v>
      </c>
      <c r="O4442" s="6" t="s">
        <v>91</v>
      </c>
      <c r="P4442" s="6" t="s">
        <v>91</v>
      </c>
      <c r="Q4442" s="6" t="s">
        <v>91</v>
      </c>
      <c r="R4442" s="5">
        <v>1</v>
      </c>
      <c r="S4442" s="5">
        <v>0</v>
      </c>
      <c r="T4442" s="5" t="s">
        <v>93</v>
      </c>
      <c r="U4442" s="5" t="s">
        <v>105</v>
      </c>
    </row>
    <row r="4443" spans="1:21">
      <c r="A4443" s="6" t="s">
        <v>87</v>
      </c>
      <c r="B4443" s="7">
        <v>1</v>
      </c>
      <c r="C4443" s="5">
        <v>4767</v>
      </c>
      <c r="D4443" s="5">
        <v>42</v>
      </c>
      <c r="E4443" s="8" t="s">
        <v>5619</v>
      </c>
      <c r="F4443" s="8">
        <v>421754</v>
      </c>
      <c r="G4443" s="5" t="s">
        <v>5955</v>
      </c>
      <c r="H4443" s="5" t="s">
        <v>5660</v>
      </c>
      <c r="I4443" s="5">
        <v>10065502688</v>
      </c>
      <c r="J4443" s="6" t="s">
        <v>91</v>
      </c>
      <c r="K4443" s="6" t="s">
        <v>91</v>
      </c>
      <c r="L4443" s="6" t="s">
        <v>91</v>
      </c>
      <c r="M4443" s="5" t="s">
        <v>92</v>
      </c>
      <c r="N4443" s="6" t="s">
        <v>91</v>
      </c>
      <c r="O4443" s="6" t="s">
        <v>91</v>
      </c>
      <c r="P4443" s="6" t="s">
        <v>91</v>
      </c>
      <c r="Q4443" s="6" t="s">
        <v>91</v>
      </c>
      <c r="R4443" s="5">
        <v>1</v>
      </c>
      <c r="S4443" s="5">
        <v>0</v>
      </c>
      <c r="T4443" s="5" t="s">
        <v>93</v>
      </c>
      <c r="U4443" s="5" t="s">
        <v>105</v>
      </c>
    </row>
    <row r="4444" spans="1:21">
      <c r="A4444" s="6" t="s">
        <v>87</v>
      </c>
      <c r="B4444" s="7">
        <v>1</v>
      </c>
      <c r="C4444" s="5">
        <v>4768</v>
      </c>
      <c r="D4444" s="5">
        <v>42</v>
      </c>
      <c r="E4444" s="8" t="s">
        <v>5956</v>
      </c>
      <c r="F4444" s="8">
        <v>42175401</v>
      </c>
      <c r="G4444" s="5" t="s">
        <v>5957</v>
      </c>
      <c r="H4444" s="5" t="s">
        <v>221</v>
      </c>
      <c r="I4444" s="6" t="s">
        <v>91</v>
      </c>
      <c r="J4444" s="6" t="s">
        <v>91</v>
      </c>
      <c r="K4444" s="6" t="s">
        <v>91</v>
      </c>
      <c r="L4444" s="6" t="s">
        <v>91</v>
      </c>
      <c r="M4444" s="5" t="s">
        <v>92</v>
      </c>
      <c r="N4444" s="6" t="s">
        <v>91</v>
      </c>
      <c r="O4444" s="6" t="s">
        <v>91</v>
      </c>
      <c r="P4444" s="6" t="s">
        <v>91</v>
      </c>
      <c r="Q4444" s="6" t="s">
        <v>91</v>
      </c>
      <c r="R4444" s="5">
        <v>1</v>
      </c>
      <c r="S4444" s="5">
        <v>0</v>
      </c>
      <c r="T4444" s="5" t="s">
        <v>93</v>
      </c>
      <c r="U4444" s="5" t="s">
        <v>105</v>
      </c>
    </row>
    <row r="4445" spans="1:21">
      <c r="A4445" s="6" t="s">
        <v>87</v>
      </c>
      <c r="B4445" s="7">
        <v>1</v>
      </c>
      <c r="C4445" s="5">
        <v>4769</v>
      </c>
      <c r="D4445" s="5">
        <v>42</v>
      </c>
      <c r="E4445" s="8" t="s">
        <v>5956</v>
      </c>
      <c r="F4445" s="8">
        <v>42175402</v>
      </c>
      <c r="G4445" s="5" t="s">
        <v>5958</v>
      </c>
      <c r="H4445" s="5" t="s">
        <v>223</v>
      </c>
      <c r="I4445" s="6" t="s">
        <v>91</v>
      </c>
      <c r="J4445" s="6" t="s">
        <v>91</v>
      </c>
      <c r="K4445" s="6" t="s">
        <v>91</v>
      </c>
      <c r="L4445" s="6" t="s">
        <v>91</v>
      </c>
      <c r="M4445" s="5" t="s">
        <v>92</v>
      </c>
      <c r="N4445" s="6" t="s">
        <v>91</v>
      </c>
      <c r="O4445" s="6" t="s">
        <v>91</v>
      </c>
      <c r="P4445" s="6" t="s">
        <v>91</v>
      </c>
      <c r="Q4445" s="6" t="s">
        <v>91</v>
      </c>
      <c r="R4445" s="5">
        <v>1</v>
      </c>
      <c r="S4445" s="5">
        <v>0</v>
      </c>
      <c r="T4445" s="5" t="s">
        <v>93</v>
      </c>
      <c r="U4445" s="5" t="s">
        <v>105</v>
      </c>
    </row>
    <row r="4446" spans="1:21">
      <c r="A4446" s="6" t="s">
        <v>87</v>
      </c>
      <c r="B4446" s="7">
        <v>1</v>
      </c>
      <c r="C4446" s="5">
        <v>4770</v>
      </c>
      <c r="D4446" s="5">
        <v>42</v>
      </c>
      <c r="E4446" s="8" t="s">
        <v>5956</v>
      </c>
      <c r="F4446" s="8">
        <v>42175403</v>
      </c>
      <c r="G4446" s="5" t="s">
        <v>5959</v>
      </c>
      <c r="H4446" s="5" t="s">
        <v>225</v>
      </c>
      <c r="I4446" s="6" t="s">
        <v>91</v>
      </c>
      <c r="J4446" s="6" t="s">
        <v>91</v>
      </c>
      <c r="K4446" s="6" t="s">
        <v>91</v>
      </c>
      <c r="L4446" s="6" t="s">
        <v>91</v>
      </c>
      <c r="M4446" s="5" t="s">
        <v>92</v>
      </c>
      <c r="N4446" s="6" t="s">
        <v>91</v>
      </c>
      <c r="O4446" s="6" t="s">
        <v>91</v>
      </c>
      <c r="P4446" s="6" t="s">
        <v>91</v>
      </c>
      <c r="Q4446" s="6" t="s">
        <v>91</v>
      </c>
      <c r="R4446" s="5">
        <v>1</v>
      </c>
      <c r="S4446" s="5">
        <v>0</v>
      </c>
      <c r="T4446" s="5" t="s">
        <v>93</v>
      </c>
      <c r="U4446" s="5" t="s">
        <v>105</v>
      </c>
    </row>
    <row r="4447" spans="1:21">
      <c r="A4447" s="6" t="s">
        <v>87</v>
      </c>
      <c r="B4447" s="7">
        <v>1</v>
      </c>
      <c r="C4447" s="5">
        <v>4772</v>
      </c>
      <c r="D4447" s="5">
        <v>42</v>
      </c>
      <c r="E4447" s="8" t="s">
        <v>5956</v>
      </c>
      <c r="F4447" s="8">
        <v>42175404</v>
      </c>
      <c r="G4447" s="5" t="s">
        <v>5960</v>
      </c>
      <c r="H4447" s="5" t="s">
        <v>227</v>
      </c>
      <c r="I4447" s="6" t="s">
        <v>91</v>
      </c>
      <c r="J4447" s="6" t="s">
        <v>91</v>
      </c>
      <c r="K4447" s="6" t="s">
        <v>91</v>
      </c>
      <c r="L4447" s="6" t="s">
        <v>91</v>
      </c>
      <c r="M4447" s="5" t="s">
        <v>92</v>
      </c>
      <c r="N4447" s="6" t="s">
        <v>91</v>
      </c>
      <c r="O4447" s="6" t="s">
        <v>91</v>
      </c>
      <c r="P4447" s="6" t="s">
        <v>91</v>
      </c>
      <c r="Q4447" s="6" t="s">
        <v>91</v>
      </c>
      <c r="R4447" s="5">
        <v>1</v>
      </c>
      <c r="S4447" s="5">
        <v>0</v>
      </c>
      <c r="T4447" s="5" t="s">
        <v>93</v>
      </c>
      <c r="U4447" s="5" t="s">
        <v>105</v>
      </c>
    </row>
    <row r="4448" spans="1:21">
      <c r="A4448" s="6" t="s">
        <v>87</v>
      </c>
      <c r="B4448" s="7">
        <v>1</v>
      </c>
      <c r="C4448" s="5">
        <v>4773</v>
      </c>
      <c r="D4448" s="5">
        <v>42</v>
      </c>
      <c r="E4448" s="8" t="s">
        <v>5619</v>
      </c>
      <c r="F4448" s="8">
        <v>421755</v>
      </c>
      <c r="G4448" s="5" t="s">
        <v>5961</v>
      </c>
      <c r="H4448" s="5" t="s">
        <v>5702</v>
      </c>
      <c r="I4448" s="5">
        <v>10065505660</v>
      </c>
      <c r="J4448" s="6" t="s">
        <v>91</v>
      </c>
      <c r="K4448" s="6" t="s">
        <v>91</v>
      </c>
      <c r="L4448" s="6" t="s">
        <v>91</v>
      </c>
      <c r="M4448" s="5" t="s">
        <v>92</v>
      </c>
      <c r="N4448" s="6" t="s">
        <v>91</v>
      </c>
      <c r="O4448" s="6" t="s">
        <v>91</v>
      </c>
      <c r="P4448" s="6" t="s">
        <v>91</v>
      </c>
      <c r="Q4448" s="6" t="s">
        <v>91</v>
      </c>
      <c r="R4448" s="5">
        <v>1</v>
      </c>
      <c r="S4448" s="5">
        <v>0</v>
      </c>
      <c r="T4448" s="5" t="s">
        <v>93</v>
      </c>
      <c r="U4448" s="5" t="s">
        <v>105</v>
      </c>
    </row>
    <row r="4449" spans="1:21">
      <c r="A4449" s="6" t="s">
        <v>87</v>
      </c>
      <c r="B4449" s="7">
        <v>1</v>
      </c>
      <c r="C4449" s="5">
        <v>4774</v>
      </c>
      <c r="D4449" s="5">
        <v>42</v>
      </c>
      <c r="E4449" s="8" t="s">
        <v>5962</v>
      </c>
      <c r="F4449" s="8">
        <v>42175501</v>
      </c>
      <c r="G4449" s="5" t="s">
        <v>5963</v>
      </c>
      <c r="H4449" s="5" t="s">
        <v>221</v>
      </c>
      <c r="I4449" s="6" t="s">
        <v>91</v>
      </c>
      <c r="J4449" s="6" t="s">
        <v>91</v>
      </c>
      <c r="K4449" s="6" t="s">
        <v>91</v>
      </c>
      <c r="L4449" s="6" t="s">
        <v>91</v>
      </c>
      <c r="M4449" s="5" t="s">
        <v>92</v>
      </c>
      <c r="N4449" s="6" t="s">
        <v>91</v>
      </c>
      <c r="O4449" s="6" t="s">
        <v>91</v>
      </c>
      <c r="P4449" s="6" t="s">
        <v>91</v>
      </c>
      <c r="Q4449" s="6" t="s">
        <v>91</v>
      </c>
      <c r="R4449" s="5">
        <v>1</v>
      </c>
      <c r="S4449" s="5">
        <v>0</v>
      </c>
      <c r="T4449" s="5" t="s">
        <v>93</v>
      </c>
      <c r="U4449" s="5" t="s">
        <v>105</v>
      </c>
    </row>
    <row r="4450" spans="1:21">
      <c r="A4450" s="6" t="s">
        <v>87</v>
      </c>
      <c r="B4450" s="7">
        <v>1</v>
      </c>
      <c r="C4450" s="5">
        <v>4775</v>
      </c>
      <c r="D4450" s="5">
        <v>42</v>
      </c>
      <c r="E4450" s="8" t="s">
        <v>5962</v>
      </c>
      <c r="F4450" s="8">
        <v>42175502</v>
      </c>
      <c r="G4450" s="5" t="s">
        <v>5964</v>
      </c>
      <c r="H4450" s="5" t="s">
        <v>223</v>
      </c>
      <c r="I4450" s="6" t="s">
        <v>91</v>
      </c>
      <c r="J4450" s="6" t="s">
        <v>91</v>
      </c>
      <c r="K4450" s="6" t="s">
        <v>91</v>
      </c>
      <c r="L4450" s="6" t="s">
        <v>91</v>
      </c>
      <c r="M4450" s="5" t="s">
        <v>92</v>
      </c>
      <c r="N4450" s="6" t="s">
        <v>91</v>
      </c>
      <c r="O4450" s="6" t="s">
        <v>91</v>
      </c>
      <c r="P4450" s="6" t="s">
        <v>91</v>
      </c>
      <c r="Q4450" s="6" t="s">
        <v>91</v>
      </c>
      <c r="R4450" s="5">
        <v>1</v>
      </c>
      <c r="S4450" s="5">
        <v>0</v>
      </c>
      <c r="T4450" s="5" t="s">
        <v>93</v>
      </c>
      <c r="U4450" s="5" t="s">
        <v>105</v>
      </c>
    </row>
    <row r="4451" spans="1:21">
      <c r="A4451" s="6" t="s">
        <v>87</v>
      </c>
      <c r="B4451" s="7">
        <v>1</v>
      </c>
      <c r="C4451" s="5">
        <v>4776</v>
      </c>
      <c r="D4451" s="5">
        <v>42</v>
      </c>
      <c r="E4451" s="8" t="s">
        <v>5962</v>
      </c>
      <c r="F4451" s="8">
        <v>42175503</v>
      </c>
      <c r="G4451" s="5" t="s">
        <v>5965</v>
      </c>
      <c r="H4451" s="5" t="s">
        <v>225</v>
      </c>
      <c r="I4451" s="6" t="s">
        <v>91</v>
      </c>
      <c r="J4451" s="6" t="s">
        <v>91</v>
      </c>
      <c r="K4451" s="6" t="s">
        <v>91</v>
      </c>
      <c r="L4451" s="6" t="s">
        <v>91</v>
      </c>
      <c r="M4451" s="5" t="s">
        <v>92</v>
      </c>
      <c r="N4451" s="6" t="s">
        <v>91</v>
      </c>
      <c r="O4451" s="6" t="s">
        <v>91</v>
      </c>
      <c r="P4451" s="6" t="s">
        <v>91</v>
      </c>
      <c r="Q4451" s="6" t="s">
        <v>91</v>
      </c>
      <c r="R4451" s="5">
        <v>1</v>
      </c>
      <c r="S4451" s="5">
        <v>0</v>
      </c>
      <c r="T4451" s="5" t="s">
        <v>93</v>
      </c>
      <c r="U4451" s="5" t="s">
        <v>105</v>
      </c>
    </row>
    <row r="4452" spans="1:21">
      <c r="A4452" s="6" t="s">
        <v>87</v>
      </c>
      <c r="B4452" s="7">
        <v>1</v>
      </c>
      <c r="C4452" s="5">
        <v>4777</v>
      </c>
      <c r="D4452" s="5">
        <v>42</v>
      </c>
      <c r="E4452" s="8" t="s">
        <v>5962</v>
      </c>
      <c r="F4452" s="8">
        <v>42175504</v>
      </c>
      <c r="G4452" s="5" t="s">
        <v>5966</v>
      </c>
      <c r="H4452" s="5" t="s">
        <v>227</v>
      </c>
      <c r="I4452" s="6" t="s">
        <v>91</v>
      </c>
      <c r="J4452" s="6" t="s">
        <v>91</v>
      </c>
      <c r="K4452" s="6" t="s">
        <v>91</v>
      </c>
      <c r="L4452" s="6" t="s">
        <v>91</v>
      </c>
      <c r="M4452" s="5" t="s">
        <v>92</v>
      </c>
      <c r="N4452" s="6" t="s">
        <v>91</v>
      </c>
      <c r="O4452" s="6" t="s">
        <v>91</v>
      </c>
      <c r="P4452" s="6" t="s">
        <v>91</v>
      </c>
      <c r="Q4452" s="6" t="s">
        <v>91</v>
      </c>
      <c r="R4452" s="5">
        <v>1</v>
      </c>
      <c r="S4452" s="5">
        <v>0</v>
      </c>
      <c r="T4452" s="5" t="s">
        <v>93</v>
      </c>
      <c r="U4452" s="5" t="s">
        <v>105</v>
      </c>
    </row>
    <row r="4453" spans="1:21">
      <c r="A4453" s="6" t="s">
        <v>87</v>
      </c>
      <c r="B4453" s="7">
        <v>1</v>
      </c>
      <c r="C4453" s="5">
        <v>4778</v>
      </c>
      <c r="D4453" s="5">
        <v>42</v>
      </c>
      <c r="E4453" s="8" t="s">
        <v>5619</v>
      </c>
      <c r="F4453" s="8">
        <v>421756</v>
      </c>
      <c r="G4453" s="5" t="s">
        <v>5967</v>
      </c>
      <c r="H4453" s="5" t="s">
        <v>5695</v>
      </c>
      <c r="I4453" s="5">
        <v>10065501203</v>
      </c>
      <c r="J4453" s="6" t="s">
        <v>91</v>
      </c>
      <c r="K4453" s="6" t="s">
        <v>91</v>
      </c>
      <c r="L4453" s="6" t="s">
        <v>91</v>
      </c>
      <c r="M4453" s="5" t="s">
        <v>92</v>
      </c>
      <c r="N4453" s="6" t="s">
        <v>91</v>
      </c>
      <c r="O4453" s="6" t="s">
        <v>91</v>
      </c>
      <c r="P4453" s="6" t="s">
        <v>91</v>
      </c>
      <c r="Q4453" s="6" t="s">
        <v>91</v>
      </c>
      <c r="R4453" s="5">
        <v>1</v>
      </c>
      <c r="S4453" s="5">
        <v>0</v>
      </c>
      <c r="T4453" s="5" t="s">
        <v>93</v>
      </c>
      <c r="U4453" s="5" t="s">
        <v>105</v>
      </c>
    </row>
    <row r="4454" spans="1:21">
      <c r="A4454" s="6" t="s">
        <v>87</v>
      </c>
      <c r="B4454" s="7">
        <v>1</v>
      </c>
      <c r="C4454" s="5">
        <v>4779</v>
      </c>
      <c r="D4454" s="5">
        <v>42</v>
      </c>
      <c r="E4454" s="8" t="s">
        <v>5968</v>
      </c>
      <c r="F4454" s="8">
        <v>42175601</v>
      </c>
      <c r="G4454" s="5" t="s">
        <v>5969</v>
      </c>
      <c r="H4454" s="5" t="s">
        <v>221</v>
      </c>
      <c r="I4454" s="6" t="s">
        <v>91</v>
      </c>
      <c r="J4454" s="6" t="s">
        <v>91</v>
      </c>
      <c r="K4454" s="6" t="s">
        <v>91</v>
      </c>
      <c r="L4454" s="6" t="s">
        <v>91</v>
      </c>
      <c r="M4454" s="5" t="s">
        <v>92</v>
      </c>
      <c r="N4454" s="6" t="s">
        <v>91</v>
      </c>
      <c r="O4454" s="6" t="s">
        <v>91</v>
      </c>
      <c r="P4454" s="6" t="s">
        <v>91</v>
      </c>
      <c r="Q4454" s="6" t="s">
        <v>91</v>
      </c>
      <c r="R4454" s="5">
        <v>1</v>
      </c>
      <c r="S4454" s="5">
        <v>0</v>
      </c>
      <c r="T4454" s="5" t="s">
        <v>93</v>
      </c>
      <c r="U4454" s="5" t="s">
        <v>105</v>
      </c>
    </row>
    <row r="4455" spans="1:21">
      <c r="A4455" s="6" t="s">
        <v>87</v>
      </c>
      <c r="B4455" s="7">
        <v>1</v>
      </c>
      <c r="C4455" s="5">
        <v>4780</v>
      </c>
      <c r="D4455" s="5">
        <v>42</v>
      </c>
      <c r="E4455" s="8" t="s">
        <v>5968</v>
      </c>
      <c r="F4455" s="8">
        <v>42175602</v>
      </c>
      <c r="G4455" s="5" t="s">
        <v>5970</v>
      </c>
      <c r="H4455" s="5" t="s">
        <v>223</v>
      </c>
      <c r="I4455" s="6" t="s">
        <v>91</v>
      </c>
      <c r="J4455" s="6" t="s">
        <v>91</v>
      </c>
      <c r="K4455" s="6" t="s">
        <v>91</v>
      </c>
      <c r="L4455" s="6" t="s">
        <v>91</v>
      </c>
      <c r="M4455" s="5" t="s">
        <v>92</v>
      </c>
      <c r="N4455" s="6" t="s">
        <v>91</v>
      </c>
      <c r="O4455" s="6" t="s">
        <v>91</v>
      </c>
      <c r="P4455" s="6" t="s">
        <v>91</v>
      </c>
      <c r="Q4455" s="6" t="s">
        <v>91</v>
      </c>
      <c r="R4455" s="5">
        <v>1</v>
      </c>
      <c r="S4455" s="5">
        <v>0</v>
      </c>
      <c r="T4455" s="5" t="s">
        <v>93</v>
      </c>
      <c r="U4455" s="5" t="s">
        <v>105</v>
      </c>
    </row>
    <row r="4456" spans="1:21">
      <c r="A4456" s="6" t="s">
        <v>87</v>
      </c>
      <c r="B4456" s="7">
        <v>1</v>
      </c>
      <c r="C4456" s="5">
        <v>4781</v>
      </c>
      <c r="D4456" s="5">
        <v>42</v>
      </c>
      <c r="E4456" s="8" t="s">
        <v>5968</v>
      </c>
      <c r="F4456" s="8">
        <v>42175603</v>
      </c>
      <c r="G4456" s="5" t="s">
        <v>5971</v>
      </c>
      <c r="H4456" s="5" t="s">
        <v>225</v>
      </c>
      <c r="I4456" s="6" t="s">
        <v>91</v>
      </c>
      <c r="J4456" s="6" t="s">
        <v>91</v>
      </c>
      <c r="K4456" s="6" t="s">
        <v>91</v>
      </c>
      <c r="L4456" s="6" t="s">
        <v>91</v>
      </c>
      <c r="M4456" s="5" t="s">
        <v>92</v>
      </c>
      <c r="N4456" s="6" t="s">
        <v>91</v>
      </c>
      <c r="O4456" s="6" t="s">
        <v>91</v>
      </c>
      <c r="P4456" s="6" t="s">
        <v>91</v>
      </c>
      <c r="Q4456" s="6" t="s">
        <v>91</v>
      </c>
      <c r="R4456" s="5">
        <v>1</v>
      </c>
      <c r="S4456" s="5">
        <v>0</v>
      </c>
      <c r="T4456" s="5" t="s">
        <v>93</v>
      </c>
      <c r="U4456" s="5" t="s">
        <v>105</v>
      </c>
    </row>
    <row r="4457" spans="1:21">
      <c r="A4457" s="6" t="s">
        <v>87</v>
      </c>
      <c r="B4457" s="7">
        <v>1</v>
      </c>
      <c r="C4457" s="5">
        <v>4783</v>
      </c>
      <c r="D4457" s="5">
        <v>42</v>
      </c>
      <c r="E4457" s="8" t="s">
        <v>5968</v>
      </c>
      <c r="F4457" s="8">
        <v>42175604</v>
      </c>
      <c r="G4457" s="5" t="s">
        <v>5972</v>
      </c>
      <c r="H4457" s="5" t="s">
        <v>227</v>
      </c>
      <c r="I4457" s="6" t="s">
        <v>91</v>
      </c>
      <c r="J4457" s="6" t="s">
        <v>91</v>
      </c>
      <c r="K4457" s="6" t="s">
        <v>91</v>
      </c>
      <c r="L4457" s="6" t="s">
        <v>91</v>
      </c>
      <c r="M4457" s="5" t="s">
        <v>92</v>
      </c>
      <c r="N4457" s="6" t="s">
        <v>91</v>
      </c>
      <c r="O4457" s="6" t="s">
        <v>91</v>
      </c>
      <c r="P4457" s="6" t="s">
        <v>91</v>
      </c>
      <c r="Q4457" s="6" t="s">
        <v>91</v>
      </c>
      <c r="R4457" s="5">
        <v>1</v>
      </c>
      <c r="S4457" s="5">
        <v>0</v>
      </c>
      <c r="T4457" s="5" t="s">
        <v>93</v>
      </c>
      <c r="U4457" s="5" t="s">
        <v>105</v>
      </c>
    </row>
    <row r="4458" spans="1:21">
      <c r="A4458" s="6" t="s">
        <v>87</v>
      </c>
      <c r="B4458" s="7">
        <v>1</v>
      </c>
      <c r="C4458" s="5">
        <v>4784</v>
      </c>
      <c r="D4458" s="5">
        <v>42</v>
      </c>
      <c r="E4458" s="8" t="s">
        <v>5619</v>
      </c>
      <c r="F4458" s="8">
        <v>421757</v>
      </c>
      <c r="G4458" s="5" t="s">
        <v>5973</v>
      </c>
      <c r="H4458" s="5" t="s">
        <v>5702</v>
      </c>
      <c r="I4458" s="5">
        <v>10065505660</v>
      </c>
      <c r="J4458" s="6" t="s">
        <v>91</v>
      </c>
      <c r="K4458" s="6" t="s">
        <v>91</v>
      </c>
      <c r="L4458" s="6" t="s">
        <v>91</v>
      </c>
      <c r="M4458" s="5" t="s">
        <v>92</v>
      </c>
      <c r="N4458" s="6" t="s">
        <v>91</v>
      </c>
      <c r="O4458" s="6" t="s">
        <v>91</v>
      </c>
      <c r="P4458" s="6" t="s">
        <v>91</v>
      </c>
      <c r="Q4458" s="6" t="s">
        <v>91</v>
      </c>
      <c r="R4458" s="5">
        <v>1</v>
      </c>
      <c r="S4458" s="5">
        <v>0</v>
      </c>
      <c r="T4458" s="5" t="s">
        <v>93</v>
      </c>
      <c r="U4458" s="5" t="s">
        <v>105</v>
      </c>
    </row>
    <row r="4459" spans="1:21">
      <c r="A4459" s="6" t="s">
        <v>87</v>
      </c>
      <c r="B4459" s="7">
        <v>1</v>
      </c>
      <c r="C4459" s="5">
        <v>4785</v>
      </c>
      <c r="D4459" s="5">
        <v>42</v>
      </c>
      <c r="E4459" s="8" t="s">
        <v>5974</v>
      </c>
      <c r="F4459" s="8">
        <v>42175701</v>
      </c>
      <c r="G4459" s="5" t="s">
        <v>5975</v>
      </c>
      <c r="H4459" s="5" t="s">
        <v>221</v>
      </c>
      <c r="I4459" s="6" t="s">
        <v>91</v>
      </c>
      <c r="J4459" s="6" t="s">
        <v>91</v>
      </c>
      <c r="K4459" s="6" t="s">
        <v>91</v>
      </c>
      <c r="L4459" s="6" t="s">
        <v>91</v>
      </c>
      <c r="M4459" s="5" t="s">
        <v>92</v>
      </c>
      <c r="N4459" s="6" t="s">
        <v>91</v>
      </c>
      <c r="O4459" s="6" t="s">
        <v>91</v>
      </c>
      <c r="P4459" s="6" t="s">
        <v>91</v>
      </c>
      <c r="Q4459" s="6" t="s">
        <v>91</v>
      </c>
      <c r="R4459" s="5">
        <v>1</v>
      </c>
      <c r="S4459" s="5">
        <v>0</v>
      </c>
      <c r="T4459" s="5" t="s">
        <v>93</v>
      </c>
      <c r="U4459" s="5" t="s">
        <v>105</v>
      </c>
    </row>
    <row r="4460" spans="1:21">
      <c r="A4460" s="6" t="s">
        <v>87</v>
      </c>
      <c r="B4460" s="7">
        <v>1</v>
      </c>
      <c r="C4460" s="5">
        <v>4786</v>
      </c>
      <c r="D4460" s="5">
        <v>42</v>
      </c>
      <c r="E4460" s="8" t="s">
        <v>5974</v>
      </c>
      <c r="F4460" s="8">
        <v>42175702</v>
      </c>
      <c r="G4460" s="5" t="s">
        <v>5976</v>
      </c>
      <c r="H4460" s="5" t="s">
        <v>223</v>
      </c>
      <c r="I4460" s="6" t="s">
        <v>91</v>
      </c>
      <c r="J4460" s="6" t="s">
        <v>91</v>
      </c>
      <c r="K4460" s="6" t="s">
        <v>91</v>
      </c>
      <c r="L4460" s="6" t="s">
        <v>91</v>
      </c>
      <c r="M4460" s="5" t="s">
        <v>92</v>
      </c>
      <c r="N4460" s="6" t="s">
        <v>91</v>
      </c>
      <c r="O4460" s="6" t="s">
        <v>91</v>
      </c>
      <c r="P4460" s="6" t="s">
        <v>91</v>
      </c>
      <c r="Q4460" s="6" t="s">
        <v>91</v>
      </c>
      <c r="R4460" s="5">
        <v>1</v>
      </c>
      <c r="S4460" s="5">
        <v>0</v>
      </c>
      <c r="T4460" s="5" t="s">
        <v>93</v>
      </c>
      <c r="U4460" s="5" t="s">
        <v>105</v>
      </c>
    </row>
    <row r="4461" spans="1:21">
      <c r="A4461" s="6" t="s">
        <v>87</v>
      </c>
      <c r="B4461" s="7">
        <v>1</v>
      </c>
      <c r="C4461" s="5">
        <v>4787</v>
      </c>
      <c r="D4461" s="5">
        <v>42</v>
      </c>
      <c r="E4461" s="8" t="s">
        <v>5974</v>
      </c>
      <c r="F4461" s="8">
        <v>42175703</v>
      </c>
      <c r="G4461" s="5" t="s">
        <v>5977</v>
      </c>
      <c r="H4461" s="5" t="s">
        <v>225</v>
      </c>
      <c r="I4461" s="6" t="s">
        <v>91</v>
      </c>
      <c r="J4461" s="6" t="s">
        <v>91</v>
      </c>
      <c r="K4461" s="6" t="s">
        <v>91</v>
      </c>
      <c r="L4461" s="6" t="s">
        <v>91</v>
      </c>
      <c r="M4461" s="5" t="s">
        <v>92</v>
      </c>
      <c r="N4461" s="6" t="s">
        <v>91</v>
      </c>
      <c r="O4461" s="6" t="s">
        <v>91</v>
      </c>
      <c r="P4461" s="6" t="s">
        <v>91</v>
      </c>
      <c r="Q4461" s="6" t="s">
        <v>91</v>
      </c>
      <c r="R4461" s="5">
        <v>1</v>
      </c>
      <c r="S4461" s="5">
        <v>0</v>
      </c>
      <c r="T4461" s="5" t="s">
        <v>93</v>
      </c>
      <c r="U4461" s="5" t="s">
        <v>105</v>
      </c>
    </row>
    <row r="4462" spans="1:21">
      <c r="A4462" s="6" t="s">
        <v>87</v>
      </c>
      <c r="B4462" s="7">
        <v>1</v>
      </c>
      <c r="C4462" s="5">
        <v>4788</v>
      </c>
      <c r="D4462" s="5">
        <v>42</v>
      </c>
      <c r="E4462" s="8" t="s">
        <v>5974</v>
      </c>
      <c r="F4462" s="8">
        <v>42175704</v>
      </c>
      <c r="G4462" s="5" t="s">
        <v>5978</v>
      </c>
      <c r="H4462" s="5" t="s">
        <v>227</v>
      </c>
      <c r="I4462" s="6" t="s">
        <v>91</v>
      </c>
      <c r="J4462" s="6" t="s">
        <v>91</v>
      </c>
      <c r="K4462" s="6" t="s">
        <v>91</v>
      </c>
      <c r="L4462" s="6" t="s">
        <v>91</v>
      </c>
      <c r="M4462" s="5" t="s">
        <v>92</v>
      </c>
      <c r="N4462" s="6" t="s">
        <v>91</v>
      </c>
      <c r="O4462" s="6" t="s">
        <v>91</v>
      </c>
      <c r="P4462" s="6" t="s">
        <v>91</v>
      </c>
      <c r="Q4462" s="6" t="s">
        <v>91</v>
      </c>
      <c r="R4462" s="5">
        <v>1</v>
      </c>
      <c r="S4462" s="5">
        <v>0</v>
      </c>
      <c r="T4462" s="5" t="s">
        <v>93</v>
      </c>
      <c r="U4462" s="5" t="s">
        <v>105</v>
      </c>
    </row>
    <row r="4463" spans="1:21">
      <c r="A4463" s="6" t="s">
        <v>87</v>
      </c>
      <c r="B4463" s="7">
        <v>1</v>
      </c>
      <c r="C4463" s="5">
        <v>4789</v>
      </c>
      <c r="D4463" s="5">
        <v>42</v>
      </c>
      <c r="E4463" s="8" t="s">
        <v>5619</v>
      </c>
      <c r="F4463" s="8">
        <v>421758</v>
      </c>
      <c r="G4463" s="5" t="s">
        <v>5979</v>
      </c>
      <c r="H4463" s="5" t="s">
        <v>5695</v>
      </c>
      <c r="I4463" s="5">
        <v>10065501203</v>
      </c>
      <c r="J4463" s="6" t="s">
        <v>91</v>
      </c>
      <c r="K4463" s="6" t="s">
        <v>91</v>
      </c>
      <c r="L4463" s="6" t="s">
        <v>91</v>
      </c>
      <c r="M4463" s="5" t="s">
        <v>92</v>
      </c>
      <c r="N4463" s="6" t="s">
        <v>91</v>
      </c>
      <c r="O4463" s="6" t="s">
        <v>91</v>
      </c>
      <c r="P4463" s="6" t="s">
        <v>91</v>
      </c>
      <c r="Q4463" s="6" t="s">
        <v>91</v>
      </c>
      <c r="R4463" s="5">
        <v>1</v>
      </c>
      <c r="S4463" s="5">
        <v>0</v>
      </c>
      <c r="T4463" s="5" t="s">
        <v>93</v>
      </c>
      <c r="U4463" s="5" t="s">
        <v>105</v>
      </c>
    </row>
    <row r="4464" spans="1:21">
      <c r="A4464" s="6" t="s">
        <v>87</v>
      </c>
      <c r="B4464" s="7">
        <v>1</v>
      </c>
      <c r="C4464" s="5">
        <v>4790</v>
      </c>
      <c r="D4464" s="5">
        <v>42</v>
      </c>
      <c r="E4464" s="8" t="s">
        <v>5980</v>
      </c>
      <c r="F4464" s="8">
        <v>42175801</v>
      </c>
      <c r="G4464" s="5" t="s">
        <v>5981</v>
      </c>
      <c r="H4464" s="5" t="s">
        <v>221</v>
      </c>
      <c r="I4464" s="6" t="s">
        <v>91</v>
      </c>
      <c r="J4464" s="6" t="s">
        <v>91</v>
      </c>
      <c r="K4464" s="6" t="s">
        <v>91</v>
      </c>
      <c r="L4464" s="6" t="s">
        <v>91</v>
      </c>
      <c r="M4464" s="5" t="s">
        <v>92</v>
      </c>
      <c r="N4464" s="6" t="s">
        <v>91</v>
      </c>
      <c r="O4464" s="6" t="s">
        <v>91</v>
      </c>
      <c r="P4464" s="6" t="s">
        <v>91</v>
      </c>
      <c r="Q4464" s="6" t="s">
        <v>91</v>
      </c>
      <c r="R4464" s="5">
        <v>1</v>
      </c>
      <c r="S4464" s="5">
        <v>0</v>
      </c>
      <c r="T4464" s="5" t="s">
        <v>93</v>
      </c>
      <c r="U4464" s="5" t="s">
        <v>105</v>
      </c>
    </row>
    <row r="4465" spans="1:21">
      <c r="A4465" s="6" t="s">
        <v>87</v>
      </c>
      <c r="B4465" s="7">
        <v>1</v>
      </c>
      <c r="C4465" s="5">
        <v>4791</v>
      </c>
      <c r="D4465" s="5">
        <v>42</v>
      </c>
      <c r="E4465" s="8" t="s">
        <v>5980</v>
      </c>
      <c r="F4465" s="8">
        <v>42175802</v>
      </c>
      <c r="G4465" s="5" t="s">
        <v>5982</v>
      </c>
      <c r="H4465" s="5" t="s">
        <v>223</v>
      </c>
      <c r="I4465" s="6" t="s">
        <v>91</v>
      </c>
      <c r="J4465" s="6" t="s">
        <v>91</v>
      </c>
      <c r="K4465" s="6" t="s">
        <v>91</v>
      </c>
      <c r="L4465" s="6" t="s">
        <v>91</v>
      </c>
      <c r="M4465" s="5" t="s">
        <v>92</v>
      </c>
      <c r="N4465" s="6" t="s">
        <v>91</v>
      </c>
      <c r="O4465" s="6" t="s">
        <v>91</v>
      </c>
      <c r="P4465" s="6" t="s">
        <v>91</v>
      </c>
      <c r="Q4465" s="6" t="s">
        <v>91</v>
      </c>
      <c r="R4465" s="5">
        <v>1</v>
      </c>
      <c r="S4465" s="5">
        <v>0</v>
      </c>
      <c r="T4465" s="5" t="s">
        <v>93</v>
      </c>
      <c r="U4465" s="5" t="s">
        <v>105</v>
      </c>
    </row>
    <row r="4466" spans="1:21">
      <c r="A4466" s="6" t="s">
        <v>87</v>
      </c>
      <c r="B4466" s="7">
        <v>1</v>
      </c>
      <c r="C4466" s="5">
        <v>4792</v>
      </c>
      <c r="D4466" s="5">
        <v>42</v>
      </c>
      <c r="E4466" s="8" t="s">
        <v>5980</v>
      </c>
      <c r="F4466" s="8">
        <v>42175803</v>
      </c>
      <c r="G4466" s="5" t="s">
        <v>5983</v>
      </c>
      <c r="H4466" s="5" t="s">
        <v>225</v>
      </c>
      <c r="I4466" s="6" t="s">
        <v>91</v>
      </c>
      <c r="J4466" s="6" t="s">
        <v>91</v>
      </c>
      <c r="K4466" s="6" t="s">
        <v>91</v>
      </c>
      <c r="L4466" s="6" t="s">
        <v>91</v>
      </c>
      <c r="M4466" s="5" t="s">
        <v>92</v>
      </c>
      <c r="N4466" s="6" t="s">
        <v>91</v>
      </c>
      <c r="O4466" s="6" t="s">
        <v>91</v>
      </c>
      <c r="P4466" s="6" t="s">
        <v>91</v>
      </c>
      <c r="Q4466" s="6" t="s">
        <v>91</v>
      </c>
      <c r="R4466" s="5">
        <v>1</v>
      </c>
      <c r="S4466" s="5">
        <v>0</v>
      </c>
      <c r="T4466" s="5" t="s">
        <v>93</v>
      </c>
      <c r="U4466" s="5" t="s">
        <v>105</v>
      </c>
    </row>
    <row r="4467" spans="1:21">
      <c r="A4467" s="6" t="s">
        <v>87</v>
      </c>
      <c r="B4467" s="7">
        <v>1</v>
      </c>
      <c r="C4467" s="5">
        <v>4794</v>
      </c>
      <c r="D4467" s="5">
        <v>42</v>
      </c>
      <c r="E4467" s="8" t="s">
        <v>5980</v>
      </c>
      <c r="F4467" s="8">
        <v>42175804</v>
      </c>
      <c r="G4467" s="5" t="s">
        <v>5984</v>
      </c>
      <c r="H4467" s="5" t="s">
        <v>227</v>
      </c>
      <c r="I4467" s="6" t="s">
        <v>91</v>
      </c>
      <c r="J4467" s="6" t="s">
        <v>91</v>
      </c>
      <c r="K4467" s="6" t="s">
        <v>91</v>
      </c>
      <c r="L4467" s="6" t="s">
        <v>91</v>
      </c>
      <c r="M4467" s="5" t="s">
        <v>92</v>
      </c>
      <c r="N4467" s="6" t="s">
        <v>91</v>
      </c>
      <c r="O4467" s="6" t="s">
        <v>91</v>
      </c>
      <c r="P4467" s="6" t="s">
        <v>91</v>
      </c>
      <c r="Q4467" s="6" t="s">
        <v>91</v>
      </c>
      <c r="R4467" s="5">
        <v>1</v>
      </c>
      <c r="S4467" s="5">
        <v>0</v>
      </c>
      <c r="T4467" s="5" t="s">
        <v>93</v>
      </c>
      <c r="U4467" s="5" t="s">
        <v>105</v>
      </c>
    </row>
    <row r="4468" spans="1:21">
      <c r="A4468" s="6" t="s">
        <v>87</v>
      </c>
      <c r="B4468" s="7">
        <v>1</v>
      </c>
      <c r="C4468" s="5">
        <v>4795</v>
      </c>
      <c r="D4468" s="5">
        <v>42</v>
      </c>
      <c r="E4468" s="8" t="s">
        <v>88</v>
      </c>
      <c r="F4468" s="8">
        <v>4218</v>
      </c>
      <c r="G4468" s="5" t="s">
        <v>5985</v>
      </c>
      <c r="H4468" s="5" t="s">
        <v>5986</v>
      </c>
      <c r="I4468" s="5">
        <v>10056200002</v>
      </c>
      <c r="J4468" s="6" t="s">
        <v>91</v>
      </c>
      <c r="K4468" s="6" t="s">
        <v>91</v>
      </c>
      <c r="L4468" s="6" t="s">
        <v>91</v>
      </c>
      <c r="M4468" s="5" t="s">
        <v>92</v>
      </c>
      <c r="N4468" s="6" t="s">
        <v>91</v>
      </c>
      <c r="O4468" s="6" t="s">
        <v>91</v>
      </c>
      <c r="P4468" s="6" t="s">
        <v>91</v>
      </c>
      <c r="Q4468" s="6" t="s">
        <v>91</v>
      </c>
      <c r="R4468" s="5">
        <v>1</v>
      </c>
      <c r="S4468" s="5">
        <v>0</v>
      </c>
      <c r="T4468" s="5" t="s">
        <v>93</v>
      </c>
      <c r="U4468" s="5" t="s">
        <v>94</v>
      </c>
    </row>
    <row r="4469" spans="1:21">
      <c r="A4469" s="6" t="s">
        <v>87</v>
      </c>
      <c r="B4469" s="7">
        <v>1</v>
      </c>
      <c r="C4469" s="5">
        <v>4796</v>
      </c>
      <c r="D4469" s="5">
        <v>42</v>
      </c>
      <c r="E4469" s="8" t="s">
        <v>5987</v>
      </c>
      <c r="F4469" s="8">
        <v>421801</v>
      </c>
      <c r="G4469" s="5" t="s">
        <v>5988</v>
      </c>
      <c r="H4469" s="5" t="s">
        <v>221</v>
      </c>
      <c r="I4469" s="6" t="s">
        <v>91</v>
      </c>
      <c r="J4469" s="6" t="s">
        <v>91</v>
      </c>
      <c r="K4469" s="6" t="s">
        <v>91</v>
      </c>
      <c r="L4469" s="6" t="s">
        <v>91</v>
      </c>
      <c r="M4469" s="5" t="s">
        <v>92</v>
      </c>
      <c r="N4469" s="6" t="s">
        <v>91</v>
      </c>
      <c r="O4469" s="6" t="s">
        <v>91</v>
      </c>
      <c r="P4469" s="6" t="s">
        <v>91</v>
      </c>
      <c r="Q4469" s="6" t="s">
        <v>91</v>
      </c>
      <c r="R4469" s="5">
        <v>1</v>
      </c>
      <c r="S4469" s="5">
        <v>0</v>
      </c>
      <c r="T4469" s="5" t="s">
        <v>93</v>
      </c>
      <c r="U4469" s="5" t="s">
        <v>105</v>
      </c>
    </row>
    <row r="4470" spans="1:21">
      <c r="A4470" s="6" t="s">
        <v>87</v>
      </c>
      <c r="B4470" s="7">
        <v>1</v>
      </c>
      <c r="C4470" s="5">
        <v>4797</v>
      </c>
      <c r="D4470" s="5">
        <v>42</v>
      </c>
      <c r="E4470" s="8" t="s">
        <v>5987</v>
      </c>
      <c r="F4470" s="8">
        <v>421802</v>
      </c>
      <c r="G4470" s="8" t="s">
        <v>5989</v>
      </c>
      <c r="H4470" s="5" t="s">
        <v>223</v>
      </c>
      <c r="I4470" s="6" t="s">
        <v>91</v>
      </c>
      <c r="J4470" s="6" t="s">
        <v>91</v>
      </c>
      <c r="K4470" s="6" t="s">
        <v>91</v>
      </c>
      <c r="L4470" s="6" t="s">
        <v>91</v>
      </c>
      <c r="M4470" s="5" t="s">
        <v>92</v>
      </c>
      <c r="N4470" s="6" t="s">
        <v>91</v>
      </c>
      <c r="O4470" s="6" t="s">
        <v>91</v>
      </c>
      <c r="P4470" s="6" t="s">
        <v>91</v>
      </c>
      <c r="Q4470" s="6" t="s">
        <v>91</v>
      </c>
      <c r="R4470" s="5">
        <v>1</v>
      </c>
      <c r="S4470" s="5">
        <v>0</v>
      </c>
      <c r="T4470" s="5" t="s">
        <v>93</v>
      </c>
      <c r="U4470" s="5" t="s">
        <v>105</v>
      </c>
    </row>
    <row r="4471" spans="1:21">
      <c r="A4471" s="6" t="s">
        <v>87</v>
      </c>
      <c r="B4471" s="7">
        <v>1</v>
      </c>
      <c r="C4471" s="5">
        <v>4798</v>
      </c>
      <c r="D4471" s="5">
        <v>42</v>
      </c>
      <c r="E4471" s="8" t="s">
        <v>5987</v>
      </c>
      <c r="F4471" s="8">
        <v>421803</v>
      </c>
      <c r="G4471" s="8" t="s">
        <v>5990</v>
      </c>
      <c r="H4471" s="5" t="s">
        <v>225</v>
      </c>
      <c r="I4471" s="6" t="s">
        <v>91</v>
      </c>
      <c r="J4471" s="6" t="s">
        <v>91</v>
      </c>
      <c r="K4471" s="6" t="s">
        <v>91</v>
      </c>
      <c r="L4471" s="6" t="s">
        <v>91</v>
      </c>
      <c r="M4471" s="5" t="s">
        <v>92</v>
      </c>
      <c r="N4471" s="6" t="s">
        <v>91</v>
      </c>
      <c r="O4471" s="6" t="s">
        <v>91</v>
      </c>
      <c r="P4471" s="6" t="s">
        <v>91</v>
      </c>
      <c r="Q4471" s="6" t="s">
        <v>91</v>
      </c>
      <c r="R4471" s="5">
        <v>1</v>
      </c>
      <c r="S4471" s="5">
        <v>0</v>
      </c>
      <c r="T4471" s="5" t="s">
        <v>93</v>
      </c>
      <c r="U4471" s="5" t="s">
        <v>105</v>
      </c>
    </row>
    <row r="4472" spans="1:21">
      <c r="A4472" s="6" t="s">
        <v>87</v>
      </c>
      <c r="B4472" s="7">
        <v>1</v>
      </c>
      <c r="C4472" s="5">
        <v>4799</v>
      </c>
      <c r="D4472" s="5">
        <v>42</v>
      </c>
      <c r="E4472" s="8" t="s">
        <v>5987</v>
      </c>
      <c r="F4472" s="8">
        <v>421804</v>
      </c>
      <c r="G4472" s="5" t="s">
        <v>5991</v>
      </c>
      <c r="H4472" s="5" t="s">
        <v>227</v>
      </c>
      <c r="I4472" s="6" t="s">
        <v>91</v>
      </c>
      <c r="J4472" s="6" t="s">
        <v>91</v>
      </c>
      <c r="K4472" s="6" t="s">
        <v>91</v>
      </c>
      <c r="L4472" s="6" t="s">
        <v>91</v>
      </c>
      <c r="M4472" s="5" t="s">
        <v>92</v>
      </c>
      <c r="N4472" s="6" t="s">
        <v>91</v>
      </c>
      <c r="O4472" s="6" t="s">
        <v>91</v>
      </c>
      <c r="P4472" s="6" t="s">
        <v>91</v>
      </c>
      <c r="Q4472" s="6" t="s">
        <v>91</v>
      </c>
      <c r="R4472" s="5">
        <v>1</v>
      </c>
      <c r="S4472" s="5">
        <v>0</v>
      </c>
      <c r="T4472" s="5" t="s">
        <v>93</v>
      </c>
      <c r="U4472" s="5" t="s">
        <v>105</v>
      </c>
    </row>
    <row r="4473" spans="1:21">
      <c r="A4473" s="6" t="s">
        <v>87</v>
      </c>
      <c r="B4473" s="7">
        <v>1</v>
      </c>
      <c r="C4473" s="5">
        <v>4800</v>
      </c>
      <c r="D4473" s="5">
        <v>42</v>
      </c>
      <c r="E4473" s="8" t="s">
        <v>5987</v>
      </c>
      <c r="F4473" s="8">
        <v>421805</v>
      </c>
      <c r="G4473" s="5" t="s">
        <v>5992</v>
      </c>
      <c r="H4473" s="5" t="s">
        <v>5993</v>
      </c>
      <c r="I4473" s="5">
        <v>10065503597</v>
      </c>
      <c r="J4473" s="6" t="s">
        <v>91</v>
      </c>
      <c r="K4473" s="6" t="s">
        <v>91</v>
      </c>
      <c r="L4473" s="6" t="s">
        <v>91</v>
      </c>
      <c r="M4473" s="5" t="s">
        <v>92</v>
      </c>
      <c r="N4473" s="6" t="s">
        <v>91</v>
      </c>
      <c r="O4473" s="6" t="s">
        <v>91</v>
      </c>
      <c r="P4473" s="6" t="s">
        <v>91</v>
      </c>
      <c r="Q4473" s="6" t="s">
        <v>91</v>
      </c>
      <c r="R4473" s="5">
        <v>1</v>
      </c>
      <c r="S4473" s="5">
        <v>0</v>
      </c>
      <c r="T4473" s="5" t="s">
        <v>93</v>
      </c>
      <c r="U4473" s="5" t="s">
        <v>105</v>
      </c>
    </row>
    <row r="4474" spans="1:21">
      <c r="A4474" s="6" t="s">
        <v>87</v>
      </c>
      <c r="B4474" s="7">
        <v>1</v>
      </c>
      <c r="C4474" s="5">
        <v>4801</v>
      </c>
      <c r="D4474" s="5">
        <v>42</v>
      </c>
      <c r="E4474" s="8" t="s">
        <v>5994</v>
      </c>
      <c r="F4474" s="8">
        <v>42180501</v>
      </c>
      <c r="G4474" s="5" t="s">
        <v>5995</v>
      </c>
      <c r="H4474" s="5" t="s">
        <v>221</v>
      </c>
      <c r="I4474" s="6" t="s">
        <v>91</v>
      </c>
      <c r="J4474" s="6" t="s">
        <v>91</v>
      </c>
      <c r="K4474" s="6" t="s">
        <v>91</v>
      </c>
      <c r="L4474" s="6" t="s">
        <v>91</v>
      </c>
      <c r="M4474" s="5" t="s">
        <v>92</v>
      </c>
      <c r="N4474" s="6" t="s">
        <v>91</v>
      </c>
      <c r="O4474" s="6" t="s">
        <v>91</v>
      </c>
      <c r="P4474" s="6" t="s">
        <v>91</v>
      </c>
      <c r="Q4474" s="6" t="s">
        <v>91</v>
      </c>
      <c r="R4474" s="5">
        <v>1</v>
      </c>
      <c r="S4474" s="5">
        <v>0</v>
      </c>
      <c r="T4474" s="5" t="s">
        <v>93</v>
      </c>
      <c r="U4474" s="5" t="s">
        <v>105</v>
      </c>
    </row>
    <row r="4475" spans="1:21">
      <c r="A4475" s="6" t="s">
        <v>87</v>
      </c>
      <c r="B4475" s="7">
        <v>1</v>
      </c>
      <c r="C4475" s="5">
        <v>4802</v>
      </c>
      <c r="D4475" s="5">
        <v>42</v>
      </c>
      <c r="E4475" s="8" t="s">
        <v>5994</v>
      </c>
      <c r="F4475" s="8">
        <v>42180502</v>
      </c>
      <c r="G4475" s="5" t="s">
        <v>5996</v>
      </c>
      <c r="H4475" s="5" t="s">
        <v>223</v>
      </c>
      <c r="I4475" s="6" t="s">
        <v>91</v>
      </c>
      <c r="J4475" s="6" t="s">
        <v>91</v>
      </c>
      <c r="K4475" s="6" t="s">
        <v>91</v>
      </c>
      <c r="L4475" s="6" t="s">
        <v>91</v>
      </c>
      <c r="M4475" s="5" t="s">
        <v>92</v>
      </c>
      <c r="N4475" s="6" t="s">
        <v>91</v>
      </c>
      <c r="O4475" s="6" t="s">
        <v>91</v>
      </c>
      <c r="P4475" s="6" t="s">
        <v>91</v>
      </c>
      <c r="Q4475" s="6" t="s">
        <v>91</v>
      </c>
      <c r="R4475" s="5">
        <v>1</v>
      </c>
      <c r="S4475" s="5">
        <v>0</v>
      </c>
      <c r="T4475" s="5" t="s">
        <v>93</v>
      </c>
      <c r="U4475" s="5" t="s">
        <v>105</v>
      </c>
    </row>
    <row r="4476" spans="1:21">
      <c r="A4476" s="6" t="s">
        <v>87</v>
      </c>
      <c r="B4476" s="7">
        <v>1</v>
      </c>
      <c r="C4476" s="5">
        <v>4803</v>
      </c>
      <c r="D4476" s="5">
        <v>42</v>
      </c>
      <c r="E4476" s="8" t="s">
        <v>5994</v>
      </c>
      <c r="F4476" s="8">
        <v>42180503</v>
      </c>
      <c r="G4476" s="5" t="s">
        <v>5997</v>
      </c>
      <c r="H4476" s="5" t="s">
        <v>225</v>
      </c>
      <c r="I4476" s="6" t="s">
        <v>91</v>
      </c>
      <c r="J4476" s="6" t="s">
        <v>91</v>
      </c>
      <c r="K4476" s="6" t="s">
        <v>91</v>
      </c>
      <c r="L4476" s="6" t="s">
        <v>91</v>
      </c>
      <c r="M4476" s="5" t="s">
        <v>92</v>
      </c>
      <c r="N4476" s="6" t="s">
        <v>91</v>
      </c>
      <c r="O4476" s="6" t="s">
        <v>91</v>
      </c>
      <c r="P4476" s="6" t="s">
        <v>91</v>
      </c>
      <c r="Q4476" s="6" t="s">
        <v>91</v>
      </c>
      <c r="R4476" s="5">
        <v>1</v>
      </c>
      <c r="S4476" s="5">
        <v>0</v>
      </c>
      <c r="T4476" s="5" t="s">
        <v>93</v>
      </c>
      <c r="U4476" s="5" t="s">
        <v>105</v>
      </c>
    </row>
    <row r="4477" spans="1:21">
      <c r="A4477" s="6" t="s">
        <v>87</v>
      </c>
      <c r="B4477" s="7">
        <v>1</v>
      </c>
      <c r="C4477" s="5">
        <v>4804</v>
      </c>
      <c r="D4477" s="5">
        <v>42</v>
      </c>
      <c r="E4477" s="8" t="s">
        <v>5994</v>
      </c>
      <c r="F4477" s="8">
        <v>42180504</v>
      </c>
      <c r="G4477" s="5" t="s">
        <v>5998</v>
      </c>
      <c r="H4477" s="5" t="s">
        <v>227</v>
      </c>
      <c r="I4477" s="6" t="s">
        <v>91</v>
      </c>
      <c r="J4477" s="6" t="s">
        <v>91</v>
      </c>
      <c r="K4477" s="6" t="s">
        <v>91</v>
      </c>
      <c r="L4477" s="6" t="s">
        <v>91</v>
      </c>
      <c r="M4477" s="5" t="s">
        <v>92</v>
      </c>
      <c r="N4477" s="6" t="s">
        <v>91</v>
      </c>
      <c r="O4477" s="6" t="s">
        <v>91</v>
      </c>
      <c r="P4477" s="6" t="s">
        <v>91</v>
      </c>
      <c r="Q4477" s="6" t="s">
        <v>91</v>
      </c>
      <c r="R4477" s="5">
        <v>1</v>
      </c>
      <c r="S4477" s="5">
        <v>0</v>
      </c>
      <c r="T4477" s="5" t="s">
        <v>93</v>
      </c>
      <c r="U4477" s="5" t="s">
        <v>105</v>
      </c>
    </row>
    <row r="4478" spans="1:21">
      <c r="A4478" s="6" t="s">
        <v>87</v>
      </c>
      <c r="B4478" s="7">
        <v>1</v>
      </c>
      <c r="C4478" s="5">
        <v>4805</v>
      </c>
      <c r="D4478" s="5">
        <v>42</v>
      </c>
      <c r="E4478" s="8" t="s">
        <v>5987</v>
      </c>
      <c r="F4478" s="8">
        <v>421806</v>
      </c>
      <c r="G4478" s="5" t="s">
        <v>5999</v>
      </c>
      <c r="H4478" s="5" t="s">
        <v>6000</v>
      </c>
      <c r="I4478" s="5">
        <v>10065500481</v>
      </c>
      <c r="J4478" s="6" t="s">
        <v>91</v>
      </c>
      <c r="K4478" s="6" t="s">
        <v>91</v>
      </c>
      <c r="L4478" s="6" t="s">
        <v>91</v>
      </c>
      <c r="M4478" s="5" t="s">
        <v>92</v>
      </c>
      <c r="N4478" s="6" t="s">
        <v>91</v>
      </c>
      <c r="O4478" s="6" t="s">
        <v>91</v>
      </c>
      <c r="P4478" s="6" t="s">
        <v>91</v>
      </c>
      <c r="Q4478" s="6" t="s">
        <v>91</v>
      </c>
      <c r="R4478" s="5">
        <v>1</v>
      </c>
      <c r="S4478" s="5">
        <v>0</v>
      </c>
      <c r="T4478" s="5" t="s">
        <v>93</v>
      </c>
      <c r="U4478" s="5" t="s">
        <v>105</v>
      </c>
    </row>
    <row r="4479" spans="1:21">
      <c r="A4479" s="6" t="s">
        <v>87</v>
      </c>
      <c r="B4479" s="7">
        <v>1</v>
      </c>
      <c r="C4479" s="5">
        <v>4806</v>
      </c>
      <c r="D4479" s="5">
        <v>42</v>
      </c>
      <c r="E4479" s="8" t="s">
        <v>6001</v>
      </c>
      <c r="F4479" s="8">
        <v>42180601</v>
      </c>
      <c r="G4479" s="5" t="s">
        <v>6002</v>
      </c>
      <c r="H4479" s="5" t="s">
        <v>221</v>
      </c>
      <c r="I4479" s="6" t="s">
        <v>91</v>
      </c>
      <c r="J4479" s="6" t="s">
        <v>91</v>
      </c>
      <c r="K4479" s="6" t="s">
        <v>91</v>
      </c>
      <c r="L4479" s="6" t="s">
        <v>91</v>
      </c>
      <c r="M4479" s="5" t="s">
        <v>92</v>
      </c>
      <c r="N4479" s="6" t="s">
        <v>91</v>
      </c>
      <c r="O4479" s="6" t="s">
        <v>91</v>
      </c>
      <c r="P4479" s="6" t="s">
        <v>91</v>
      </c>
      <c r="Q4479" s="6" t="s">
        <v>91</v>
      </c>
      <c r="R4479" s="5">
        <v>1</v>
      </c>
      <c r="S4479" s="5">
        <v>0</v>
      </c>
      <c r="T4479" s="5" t="s">
        <v>93</v>
      </c>
      <c r="U4479" s="5" t="s">
        <v>105</v>
      </c>
    </row>
    <row r="4480" spans="1:21">
      <c r="A4480" s="6" t="s">
        <v>87</v>
      </c>
      <c r="B4480" s="7">
        <v>1</v>
      </c>
      <c r="C4480" s="5">
        <v>4807</v>
      </c>
      <c r="D4480" s="5">
        <v>42</v>
      </c>
      <c r="E4480" s="8" t="s">
        <v>6001</v>
      </c>
      <c r="F4480" s="8">
        <v>42180602</v>
      </c>
      <c r="G4480" s="5" t="s">
        <v>6003</v>
      </c>
      <c r="H4480" s="5" t="s">
        <v>223</v>
      </c>
      <c r="I4480" s="6" t="s">
        <v>91</v>
      </c>
      <c r="J4480" s="6" t="s">
        <v>91</v>
      </c>
      <c r="K4480" s="6" t="s">
        <v>91</v>
      </c>
      <c r="L4480" s="6" t="s">
        <v>91</v>
      </c>
      <c r="M4480" s="5" t="s">
        <v>92</v>
      </c>
      <c r="N4480" s="6" t="s">
        <v>91</v>
      </c>
      <c r="O4480" s="6" t="s">
        <v>91</v>
      </c>
      <c r="P4480" s="6" t="s">
        <v>91</v>
      </c>
      <c r="Q4480" s="6" t="s">
        <v>91</v>
      </c>
      <c r="R4480" s="5">
        <v>1</v>
      </c>
      <c r="S4480" s="5">
        <v>0</v>
      </c>
      <c r="T4480" s="5" t="s">
        <v>93</v>
      </c>
      <c r="U4480" s="5" t="s">
        <v>105</v>
      </c>
    </row>
    <row r="4481" spans="1:21">
      <c r="A4481" s="6" t="s">
        <v>87</v>
      </c>
      <c r="B4481" s="7">
        <v>1</v>
      </c>
      <c r="C4481" s="5">
        <v>4808</v>
      </c>
      <c r="D4481" s="5">
        <v>42</v>
      </c>
      <c r="E4481" s="8" t="s">
        <v>6001</v>
      </c>
      <c r="F4481" s="8">
        <v>42180603</v>
      </c>
      <c r="G4481" s="5" t="s">
        <v>6004</v>
      </c>
      <c r="H4481" s="5" t="s">
        <v>225</v>
      </c>
      <c r="I4481" s="6" t="s">
        <v>91</v>
      </c>
      <c r="J4481" s="6" t="s">
        <v>91</v>
      </c>
      <c r="K4481" s="6" t="s">
        <v>91</v>
      </c>
      <c r="L4481" s="6" t="s">
        <v>91</v>
      </c>
      <c r="M4481" s="5" t="s">
        <v>92</v>
      </c>
      <c r="N4481" s="6" t="s">
        <v>91</v>
      </c>
      <c r="O4481" s="6" t="s">
        <v>91</v>
      </c>
      <c r="P4481" s="6" t="s">
        <v>91</v>
      </c>
      <c r="Q4481" s="6" t="s">
        <v>91</v>
      </c>
      <c r="R4481" s="5">
        <v>1</v>
      </c>
      <c r="S4481" s="5">
        <v>0</v>
      </c>
      <c r="T4481" s="5" t="s">
        <v>93</v>
      </c>
      <c r="U4481" s="5" t="s">
        <v>105</v>
      </c>
    </row>
    <row r="4482" spans="1:21">
      <c r="A4482" s="6" t="s">
        <v>87</v>
      </c>
      <c r="B4482" s="7">
        <v>1</v>
      </c>
      <c r="C4482" s="5">
        <v>4810</v>
      </c>
      <c r="D4482" s="5">
        <v>42</v>
      </c>
      <c r="E4482" s="8" t="s">
        <v>6001</v>
      </c>
      <c r="F4482" s="8">
        <v>42180604</v>
      </c>
      <c r="G4482" s="5" t="s">
        <v>6005</v>
      </c>
      <c r="H4482" s="5" t="s">
        <v>227</v>
      </c>
      <c r="I4482" s="6" t="s">
        <v>91</v>
      </c>
      <c r="J4482" s="6" t="s">
        <v>91</v>
      </c>
      <c r="K4482" s="6" t="s">
        <v>91</v>
      </c>
      <c r="L4482" s="6" t="s">
        <v>91</v>
      </c>
      <c r="M4482" s="5" t="s">
        <v>92</v>
      </c>
      <c r="N4482" s="6" t="s">
        <v>91</v>
      </c>
      <c r="O4482" s="6" t="s">
        <v>91</v>
      </c>
      <c r="P4482" s="6" t="s">
        <v>91</v>
      </c>
      <c r="Q4482" s="6" t="s">
        <v>91</v>
      </c>
      <c r="R4482" s="5">
        <v>1</v>
      </c>
      <c r="S4482" s="5">
        <v>0</v>
      </c>
      <c r="T4482" s="5" t="s">
        <v>93</v>
      </c>
      <c r="U4482" s="5" t="s">
        <v>105</v>
      </c>
    </row>
    <row r="4483" spans="1:21">
      <c r="A4483" s="6" t="s">
        <v>87</v>
      </c>
      <c r="B4483" s="7">
        <v>1</v>
      </c>
      <c r="C4483" s="5">
        <v>4811</v>
      </c>
      <c r="D4483" s="5">
        <v>42</v>
      </c>
      <c r="E4483" s="8" t="s">
        <v>5987</v>
      </c>
      <c r="F4483" s="8">
        <v>421807</v>
      </c>
      <c r="G4483" s="5" t="s">
        <v>6006</v>
      </c>
      <c r="H4483" s="5" t="s">
        <v>6007</v>
      </c>
      <c r="I4483" s="5">
        <v>10065500500</v>
      </c>
      <c r="J4483" s="6" t="s">
        <v>91</v>
      </c>
      <c r="K4483" s="6" t="s">
        <v>91</v>
      </c>
      <c r="L4483" s="6" t="s">
        <v>91</v>
      </c>
      <c r="M4483" s="5" t="s">
        <v>92</v>
      </c>
      <c r="N4483" s="6" t="s">
        <v>91</v>
      </c>
      <c r="O4483" s="6" t="s">
        <v>91</v>
      </c>
      <c r="P4483" s="6" t="s">
        <v>91</v>
      </c>
      <c r="Q4483" s="6" t="s">
        <v>91</v>
      </c>
      <c r="R4483" s="5">
        <v>1</v>
      </c>
      <c r="S4483" s="5">
        <v>0</v>
      </c>
      <c r="T4483" s="5" t="s">
        <v>93</v>
      </c>
      <c r="U4483" s="5" t="s">
        <v>105</v>
      </c>
    </row>
    <row r="4484" spans="1:21">
      <c r="A4484" s="6" t="s">
        <v>87</v>
      </c>
      <c r="B4484" s="7">
        <v>1</v>
      </c>
      <c r="C4484" s="5">
        <v>4812</v>
      </c>
      <c r="D4484" s="5">
        <v>42</v>
      </c>
      <c r="E4484" s="8" t="s">
        <v>6008</v>
      </c>
      <c r="F4484" s="8">
        <v>42180701</v>
      </c>
      <c r="G4484" s="5" t="s">
        <v>6009</v>
      </c>
      <c r="H4484" s="5" t="s">
        <v>221</v>
      </c>
      <c r="I4484" s="6" t="s">
        <v>91</v>
      </c>
      <c r="J4484" s="6" t="s">
        <v>91</v>
      </c>
      <c r="K4484" s="6" t="s">
        <v>91</v>
      </c>
      <c r="L4484" s="6" t="s">
        <v>91</v>
      </c>
      <c r="M4484" s="5" t="s">
        <v>92</v>
      </c>
      <c r="N4484" s="6" t="s">
        <v>91</v>
      </c>
      <c r="O4484" s="6" t="s">
        <v>91</v>
      </c>
      <c r="P4484" s="6" t="s">
        <v>91</v>
      </c>
      <c r="Q4484" s="6" t="s">
        <v>91</v>
      </c>
      <c r="R4484" s="5">
        <v>1</v>
      </c>
      <c r="S4484" s="5">
        <v>0</v>
      </c>
      <c r="T4484" s="5" t="s">
        <v>93</v>
      </c>
      <c r="U4484" s="5" t="s">
        <v>105</v>
      </c>
    </row>
    <row r="4485" spans="1:21">
      <c r="A4485" s="6" t="s">
        <v>87</v>
      </c>
      <c r="B4485" s="7">
        <v>1</v>
      </c>
      <c r="C4485" s="5">
        <v>4813</v>
      </c>
      <c r="D4485" s="5">
        <v>42</v>
      </c>
      <c r="E4485" s="8" t="s">
        <v>6008</v>
      </c>
      <c r="F4485" s="8">
        <v>42180702</v>
      </c>
      <c r="G4485" s="5" t="s">
        <v>6010</v>
      </c>
      <c r="H4485" s="5" t="s">
        <v>223</v>
      </c>
      <c r="I4485" s="6" t="s">
        <v>91</v>
      </c>
      <c r="J4485" s="6" t="s">
        <v>91</v>
      </c>
      <c r="K4485" s="6" t="s">
        <v>91</v>
      </c>
      <c r="L4485" s="6" t="s">
        <v>91</v>
      </c>
      <c r="M4485" s="5" t="s">
        <v>92</v>
      </c>
      <c r="N4485" s="6" t="s">
        <v>91</v>
      </c>
      <c r="O4485" s="6" t="s">
        <v>91</v>
      </c>
      <c r="P4485" s="6" t="s">
        <v>91</v>
      </c>
      <c r="Q4485" s="6" t="s">
        <v>91</v>
      </c>
      <c r="R4485" s="5">
        <v>1</v>
      </c>
      <c r="S4485" s="5">
        <v>0</v>
      </c>
      <c r="T4485" s="5" t="s">
        <v>93</v>
      </c>
      <c r="U4485" s="5" t="s">
        <v>105</v>
      </c>
    </row>
    <row r="4486" spans="1:21">
      <c r="A4486" s="6" t="s">
        <v>87</v>
      </c>
      <c r="B4486" s="7">
        <v>1</v>
      </c>
      <c r="C4486" s="5">
        <v>4814</v>
      </c>
      <c r="D4486" s="5">
        <v>42</v>
      </c>
      <c r="E4486" s="8" t="s">
        <v>6008</v>
      </c>
      <c r="F4486" s="8">
        <v>42180703</v>
      </c>
      <c r="G4486" s="5" t="s">
        <v>6011</v>
      </c>
      <c r="H4486" s="5" t="s">
        <v>225</v>
      </c>
      <c r="I4486" s="6" t="s">
        <v>91</v>
      </c>
      <c r="J4486" s="6" t="s">
        <v>91</v>
      </c>
      <c r="K4486" s="6" t="s">
        <v>91</v>
      </c>
      <c r="L4486" s="6" t="s">
        <v>91</v>
      </c>
      <c r="M4486" s="5" t="s">
        <v>92</v>
      </c>
      <c r="N4486" s="6" t="s">
        <v>91</v>
      </c>
      <c r="O4486" s="6" t="s">
        <v>91</v>
      </c>
      <c r="P4486" s="6" t="s">
        <v>91</v>
      </c>
      <c r="Q4486" s="6" t="s">
        <v>91</v>
      </c>
      <c r="R4486" s="5">
        <v>1</v>
      </c>
      <c r="S4486" s="5">
        <v>0</v>
      </c>
      <c r="T4486" s="5" t="s">
        <v>93</v>
      </c>
      <c r="U4486" s="5" t="s">
        <v>105</v>
      </c>
    </row>
    <row r="4487" spans="1:21">
      <c r="A4487" s="6" t="s">
        <v>87</v>
      </c>
      <c r="B4487" s="7">
        <v>1</v>
      </c>
      <c r="C4487" s="5">
        <v>4816</v>
      </c>
      <c r="D4487" s="5">
        <v>42</v>
      </c>
      <c r="E4487" s="8" t="s">
        <v>6008</v>
      </c>
      <c r="F4487" s="8">
        <v>42180704</v>
      </c>
      <c r="G4487" s="5" t="s">
        <v>6012</v>
      </c>
      <c r="H4487" s="5" t="s">
        <v>227</v>
      </c>
      <c r="I4487" s="6" t="s">
        <v>91</v>
      </c>
      <c r="J4487" s="6" t="s">
        <v>91</v>
      </c>
      <c r="K4487" s="6" t="s">
        <v>91</v>
      </c>
      <c r="L4487" s="6" t="s">
        <v>91</v>
      </c>
      <c r="M4487" s="5" t="s">
        <v>92</v>
      </c>
      <c r="N4487" s="6" t="s">
        <v>91</v>
      </c>
      <c r="O4487" s="6" t="s">
        <v>91</v>
      </c>
      <c r="P4487" s="6" t="s">
        <v>91</v>
      </c>
      <c r="Q4487" s="6" t="s">
        <v>91</v>
      </c>
      <c r="R4487" s="5">
        <v>1</v>
      </c>
      <c r="S4487" s="5">
        <v>0</v>
      </c>
      <c r="T4487" s="5" t="s">
        <v>93</v>
      </c>
      <c r="U4487" s="5" t="s">
        <v>105</v>
      </c>
    </row>
    <row r="4488" spans="1:21">
      <c r="A4488" s="6" t="s">
        <v>87</v>
      </c>
      <c r="B4488" s="7">
        <v>1</v>
      </c>
      <c r="C4488" s="5">
        <v>4817</v>
      </c>
      <c r="D4488" s="5">
        <v>42</v>
      </c>
      <c r="E4488" s="8" t="s">
        <v>5987</v>
      </c>
      <c r="F4488" s="8">
        <v>421808</v>
      </c>
      <c r="G4488" s="5" t="s">
        <v>6013</v>
      </c>
      <c r="H4488" s="5" t="s">
        <v>6014</v>
      </c>
      <c r="I4488" s="6" t="s">
        <v>91</v>
      </c>
      <c r="J4488" s="6" t="s">
        <v>91</v>
      </c>
      <c r="K4488" s="6" t="s">
        <v>91</v>
      </c>
      <c r="L4488" s="6" t="s">
        <v>91</v>
      </c>
      <c r="M4488" s="5" t="s">
        <v>92</v>
      </c>
      <c r="N4488" s="6" t="s">
        <v>91</v>
      </c>
      <c r="O4488" s="6" t="s">
        <v>91</v>
      </c>
      <c r="P4488" s="6" t="s">
        <v>91</v>
      </c>
      <c r="Q4488" s="6" t="s">
        <v>91</v>
      </c>
      <c r="R4488" s="5">
        <v>1</v>
      </c>
      <c r="S4488" s="5">
        <v>0</v>
      </c>
      <c r="T4488" s="5" t="s">
        <v>93</v>
      </c>
      <c r="U4488" s="5" t="s">
        <v>105</v>
      </c>
    </row>
    <row r="4489" spans="1:21">
      <c r="A4489" s="6" t="s">
        <v>87</v>
      </c>
      <c r="B4489" s="7">
        <v>1</v>
      </c>
      <c r="C4489" s="5">
        <v>4818</v>
      </c>
      <c r="D4489" s="5">
        <v>42</v>
      </c>
      <c r="E4489" s="8" t="s">
        <v>6015</v>
      </c>
      <c r="F4489" s="8">
        <v>42180801</v>
      </c>
      <c r="G4489" s="5" t="s">
        <v>6016</v>
      </c>
      <c r="H4489" s="5" t="s">
        <v>221</v>
      </c>
      <c r="I4489" s="6" t="s">
        <v>91</v>
      </c>
      <c r="J4489" s="6" t="s">
        <v>91</v>
      </c>
      <c r="K4489" s="6" t="s">
        <v>91</v>
      </c>
      <c r="L4489" s="6" t="s">
        <v>91</v>
      </c>
      <c r="M4489" s="5" t="s">
        <v>92</v>
      </c>
      <c r="N4489" s="6" t="s">
        <v>91</v>
      </c>
      <c r="O4489" s="6" t="s">
        <v>91</v>
      </c>
      <c r="P4489" s="6" t="s">
        <v>91</v>
      </c>
      <c r="Q4489" s="6" t="s">
        <v>91</v>
      </c>
      <c r="R4489" s="5">
        <v>1</v>
      </c>
      <c r="S4489" s="5">
        <v>0</v>
      </c>
      <c r="T4489" s="5" t="s">
        <v>93</v>
      </c>
      <c r="U4489" s="5" t="s">
        <v>105</v>
      </c>
    </row>
    <row r="4490" spans="1:21">
      <c r="A4490" s="6" t="s">
        <v>87</v>
      </c>
      <c r="B4490" s="7">
        <v>1</v>
      </c>
      <c r="C4490" s="5">
        <v>4819</v>
      </c>
      <c r="D4490" s="5">
        <v>42</v>
      </c>
      <c r="E4490" s="8" t="s">
        <v>6015</v>
      </c>
      <c r="F4490" s="8">
        <v>42180802</v>
      </c>
      <c r="G4490" s="5" t="s">
        <v>6017</v>
      </c>
      <c r="H4490" s="5" t="s">
        <v>223</v>
      </c>
      <c r="I4490" s="6" t="s">
        <v>91</v>
      </c>
      <c r="J4490" s="6" t="s">
        <v>91</v>
      </c>
      <c r="K4490" s="6" t="s">
        <v>91</v>
      </c>
      <c r="L4490" s="6" t="s">
        <v>91</v>
      </c>
      <c r="M4490" s="5" t="s">
        <v>92</v>
      </c>
      <c r="N4490" s="6" t="s">
        <v>91</v>
      </c>
      <c r="O4490" s="6" t="s">
        <v>91</v>
      </c>
      <c r="P4490" s="6" t="s">
        <v>91</v>
      </c>
      <c r="Q4490" s="6" t="s">
        <v>91</v>
      </c>
      <c r="R4490" s="5">
        <v>1</v>
      </c>
      <c r="S4490" s="5">
        <v>0</v>
      </c>
      <c r="T4490" s="5" t="s">
        <v>93</v>
      </c>
      <c r="U4490" s="5" t="s">
        <v>105</v>
      </c>
    </row>
    <row r="4491" spans="1:21">
      <c r="A4491" s="6" t="s">
        <v>87</v>
      </c>
      <c r="B4491" s="7">
        <v>1</v>
      </c>
      <c r="C4491" s="5">
        <v>4820</v>
      </c>
      <c r="D4491" s="5">
        <v>42</v>
      </c>
      <c r="E4491" s="8" t="s">
        <v>6015</v>
      </c>
      <c r="F4491" s="8">
        <v>42180803</v>
      </c>
      <c r="G4491" s="5" t="s">
        <v>6018</v>
      </c>
      <c r="H4491" s="5" t="s">
        <v>225</v>
      </c>
      <c r="I4491" s="6" t="s">
        <v>91</v>
      </c>
      <c r="J4491" s="6" t="s">
        <v>91</v>
      </c>
      <c r="K4491" s="6" t="s">
        <v>91</v>
      </c>
      <c r="L4491" s="6" t="s">
        <v>91</v>
      </c>
      <c r="M4491" s="5" t="s">
        <v>92</v>
      </c>
      <c r="N4491" s="6" t="s">
        <v>91</v>
      </c>
      <c r="O4491" s="6" t="s">
        <v>91</v>
      </c>
      <c r="P4491" s="6" t="s">
        <v>91</v>
      </c>
      <c r="Q4491" s="6" t="s">
        <v>91</v>
      </c>
      <c r="R4491" s="5">
        <v>1</v>
      </c>
      <c r="S4491" s="5">
        <v>0</v>
      </c>
      <c r="T4491" s="5" t="s">
        <v>93</v>
      </c>
      <c r="U4491" s="5" t="s">
        <v>105</v>
      </c>
    </row>
    <row r="4492" spans="1:21">
      <c r="A4492" s="6" t="s">
        <v>87</v>
      </c>
      <c r="B4492" s="7">
        <v>1</v>
      </c>
      <c r="C4492" s="5">
        <v>4821</v>
      </c>
      <c r="D4492" s="5">
        <v>42</v>
      </c>
      <c r="E4492" s="8" t="s">
        <v>6015</v>
      </c>
      <c r="F4492" s="8">
        <v>42180804</v>
      </c>
      <c r="G4492" s="5" t="s">
        <v>6019</v>
      </c>
      <c r="H4492" s="5" t="s">
        <v>227</v>
      </c>
      <c r="I4492" s="6" t="s">
        <v>91</v>
      </c>
      <c r="J4492" s="6" t="s">
        <v>91</v>
      </c>
      <c r="K4492" s="6" t="s">
        <v>91</v>
      </c>
      <c r="L4492" s="6" t="s">
        <v>91</v>
      </c>
      <c r="M4492" s="5" t="s">
        <v>92</v>
      </c>
      <c r="N4492" s="6" t="s">
        <v>91</v>
      </c>
      <c r="O4492" s="6" t="s">
        <v>91</v>
      </c>
      <c r="P4492" s="6" t="s">
        <v>91</v>
      </c>
      <c r="Q4492" s="6" t="s">
        <v>91</v>
      </c>
      <c r="R4492" s="5">
        <v>1</v>
      </c>
      <c r="S4492" s="5">
        <v>0</v>
      </c>
      <c r="T4492" s="5" t="s">
        <v>93</v>
      </c>
      <c r="U4492" s="5" t="s">
        <v>105</v>
      </c>
    </row>
    <row r="4493" spans="1:21">
      <c r="A4493" s="6" t="s">
        <v>87</v>
      </c>
      <c r="B4493" s="7">
        <v>1</v>
      </c>
      <c r="C4493" s="5">
        <v>4822</v>
      </c>
      <c r="D4493" s="5">
        <v>42</v>
      </c>
      <c r="E4493" s="8" t="s">
        <v>5987</v>
      </c>
      <c r="F4493" s="8">
        <v>421809</v>
      </c>
      <c r="G4493" s="5" t="s">
        <v>6020</v>
      </c>
      <c r="H4493" s="5" t="s">
        <v>6021</v>
      </c>
      <c r="I4493" s="6" t="s">
        <v>91</v>
      </c>
      <c r="J4493" s="6" t="s">
        <v>91</v>
      </c>
      <c r="K4493" s="6" t="s">
        <v>91</v>
      </c>
      <c r="L4493" s="6" t="s">
        <v>91</v>
      </c>
      <c r="M4493" s="5" t="s">
        <v>92</v>
      </c>
      <c r="N4493" s="6" t="s">
        <v>91</v>
      </c>
      <c r="O4493" s="6" t="s">
        <v>91</v>
      </c>
      <c r="P4493" s="6" t="s">
        <v>91</v>
      </c>
      <c r="Q4493" s="6" t="s">
        <v>91</v>
      </c>
      <c r="R4493" s="5">
        <v>1</v>
      </c>
      <c r="S4493" s="5">
        <v>0</v>
      </c>
      <c r="T4493" s="5" t="s">
        <v>93</v>
      </c>
      <c r="U4493" s="5" t="s">
        <v>105</v>
      </c>
    </row>
    <row r="4494" spans="1:21">
      <c r="A4494" s="6" t="s">
        <v>87</v>
      </c>
      <c r="B4494" s="7">
        <v>1</v>
      </c>
      <c r="C4494" s="5">
        <v>4823</v>
      </c>
      <c r="D4494" s="5">
        <v>42</v>
      </c>
      <c r="E4494" s="8" t="s">
        <v>6022</v>
      </c>
      <c r="F4494" s="8">
        <v>42180901</v>
      </c>
      <c r="G4494" s="5" t="s">
        <v>6023</v>
      </c>
      <c r="H4494" s="5" t="s">
        <v>221</v>
      </c>
      <c r="I4494" s="6" t="s">
        <v>91</v>
      </c>
      <c r="J4494" s="6" t="s">
        <v>91</v>
      </c>
      <c r="K4494" s="6" t="s">
        <v>91</v>
      </c>
      <c r="L4494" s="6" t="s">
        <v>91</v>
      </c>
      <c r="M4494" s="5" t="s">
        <v>92</v>
      </c>
      <c r="N4494" s="6" t="s">
        <v>91</v>
      </c>
      <c r="O4494" s="6" t="s">
        <v>91</v>
      </c>
      <c r="P4494" s="6" t="s">
        <v>91</v>
      </c>
      <c r="Q4494" s="6" t="s">
        <v>91</v>
      </c>
      <c r="R4494" s="5">
        <v>1</v>
      </c>
      <c r="S4494" s="5">
        <v>0</v>
      </c>
      <c r="T4494" s="5" t="s">
        <v>93</v>
      </c>
      <c r="U4494" s="5" t="s">
        <v>105</v>
      </c>
    </row>
    <row r="4495" spans="1:21">
      <c r="A4495" s="6" t="s">
        <v>87</v>
      </c>
      <c r="B4495" s="7">
        <v>1</v>
      </c>
      <c r="C4495" s="5">
        <v>4824</v>
      </c>
      <c r="D4495" s="5">
        <v>42</v>
      </c>
      <c r="E4495" s="8" t="s">
        <v>6022</v>
      </c>
      <c r="F4495" s="8">
        <v>42180902</v>
      </c>
      <c r="G4495" s="5" t="s">
        <v>6024</v>
      </c>
      <c r="H4495" s="5" t="s">
        <v>223</v>
      </c>
      <c r="I4495" s="6" t="s">
        <v>91</v>
      </c>
      <c r="J4495" s="6" t="s">
        <v>91</v>
      </c>
      <c r="K4495" s="6" t="s">
        <v>91</v>
      </c>
      <c r="L4495" s="6" t="s">
        <v>91</v>
      </c>
      <c r="M4495" s="5" t="s">
        <v>92</v>
      </c>
      <c r="N4495" s="6" t="s">
        <v>91</v>
      </c>
      <c r="O4495" s="6" t="s">
        <v>91</v>
      </c>
      <c r="P4495" s="6" t="s">
        <v>91</v>
      </c>
      <c r="Q4495" s="6" t="s">
        <v>91</v>
      </c>
      <c r="R4495" s="5">
        <v>1</v>
      </c>
      <c r="S4495" s="5">
        <v>0</v>
      </c>
      <c r="T4495" s="5" t="s">
        <v>93</v>
      </c>
      <c r="U4495" s="5" t="s">
        <v>105</v>
      </c>
    </row>
    <row r="4496" spans="1:21">
      <c r="A4496" s="6" t="s">
        <v>87</v>
      </c>
      <c r="B4496" s="7">
        <v>1</v>
      </c>
      <c r="C4496" s="5">
        <v>4825</v>
      </c>
      <c r="D4496" s="5">
        <v>42</v>
      </c>
      <c r="E4496" s="8" t="s">
        <v>6022</v>
      </c>
      <c r="F4496" s="8">
        <v>42180903</v>
      </c>
      <c r="G4496" s="5" t="s">
        <v>6025</v>
      </c>
      <c r="H4496" s="5" t="s">
        <v>225</v>
      </c>
      <c r="I4496" s="6" t="s">
        <v>91</v>
      </c>
      <c r="J4496" s="6" t="s">
        <v>91</v>
      </c>
      <c r="K4496" s="6" t="s">
        <v>91</v>
      </c>
      <c r="L4496" s="6" t="s">
        <v>91</v>
      </c>
      <c r="M4496" s="5" t="s">
        <v>92</v>
      </c>
      <c r="N4496" s="6" t="s">
        <v>91</v>
      </c>
      <c r="O4496" s="6" t="s">
        <v>91</v>
      </c>
      <c r="P4496" s="6" t="s">
        <v>91</v>
      </c>
      <c r="Q4496" s="6" t="s">
        <v>91</v>
      </c>
      <c r="R4496" s="5">
        <v>1</v>
      </c>
      <c r="S4496" s="5">
        <v>0</v>
      </c>
      <c r="T4496" s="5" t="s">
        <v>93</v>
      </c>
      <c r="U4496" s="5" t="s">
        <v>105</v>
      </c>
    </row>
    <row r="4497" spans="1:21">
      <c r="A4497" s="6" t="s">
        <v>87</v>
      </c>
      <c r="B4497" s="7">
        <v>1</v>
      </c>
      <c r="C4497" s="5">
        <v>4826</v>
      </c>
      <c r="D4497" s="5">
        <v>42</v>
      </c>
      <c r="E4497" s="8" t="s">
        <v>6022</v>
      </c>
      <c r="F4497" s="8">
        <v>42180904</v>
      </c>
      <c r="G4497" s="5" t="s">
        <v>6026</v>
      </c>
      <c r="H4497" s="5" t="s">
        <v>227</v>
      </c>
      <c r="I4497" s="6" t="s">
        <v>91</v>
      </c>
      <c r="J4497" s="6" t="s">
        <v>91</v>
      </c>
      <c r="K4497" s="6" t="s">
        <v>91</v>
      </c>
      <c r="L4497" s="6" t="s">
        <v>91</v>
      </c>
      <c r="M4497" s="5" t="s">
        <v>92</v>
      </c>
      <c r="N4497" s="6" t="s">
        <v>91</v>
      </c>
      <c r="O4497" s="6" t="s">
        <v>91</v>
      </c>
      <c r="P4497" s="6" t="s">
        <v>91</v>
      </c>
      <c r="Q4497" s="6" t="s">
        <v>91</v>
      </c>
      <c r="R4497" s="5">
        <v>1</v>
      </c>
      <c r="S4497" s="5">
        <v>0</v>
      </c>
      <c r="T4497" s="5" t="s">
        <v>93</v>
      </c>
      <c r="U4497" s="5" t="s">
        <v>105</v>
      </c>
    </row>
    <row r="4498" spans="1:21">
      <c r="A4498" s="6" t="s">
        <v>87</v>
      </c>
      <c r="B4498" s="7">
        <v>1</v>
      </c>
      <c r="C4498" s="5">
        <v>4827</v>
      </c>
      <c r="D4498" s="5">
        <v>42</v>
      </c>
      <c r="E4498" s="8" t="s">
        <v>5987</v>
      </c>
      <c r="F4498" s="8">
        <v>421810</v>
      </c>
      <c r="G4498" s="5" t="s">
        <v>6027</v>
      </c>
      <c r="H4498" s="5" t="s">
        <v>6028</v>
      </c>
      <c r="I4498" s="5">
        <v>10065503592</v>
      </c>
      <c r="J4498" s="6" t="s">
        <v>91</v>
      </c>
      <c r="K4498" s="6" t="s">
        <v>91</v>
      </c>
      <c r="L4498" s="6" t="s">
        <v>91</v>
      </c>
      <c r="M4498" s="5" t="s">
        <v>92</v>
      </c>
      <c r="N4498" s="6" t="s">
        <v>91</v>
      </c>
      <c r="O4498" s="6" t="s">
        <v>91</v>
      </c>
      <c r="P4498" s="6" t="s">
        <v>91</v>
      </c>
      <c r="Q4498" s="6" t="s">
        <v>91</v>
      </c>
      <c r="R4498" s="5">
        <v>1</v>
      </c>
      <c r="S4498" s="5">
        <v>0</v>
      </c>
      <c r="T4498" s="5" t="s">
        <v>93</v>
      </c>
      <c r="U4498" s="5" t="s">
        <v>105</v>
      </c>
    </row>
    <row r="4499" spans="1:21">
      <c r="A4499" s="6" t="s">
        <v>87</v>
      </c>
      <c r="B4499" s="7">
        <v>1</v>
      </c>
      <c r="C4499" s="5">
        <v>4828</v>
      </c>
      <c r="D4499" s="5">
        <v>42</v>
      </c>
      <c r="E4499" s="8" t="s">
        <v>6029</v>
      </c>
      <c r="F4499" s="8">
        <v>42181001</v>
      </c>
      <c r="G4499" s="5" t="s">
        <v>6030</v>
      </c>
      <c r="H4499" s="5" t="s">
        <v>221</v>
      </c>
      <c r="I4499" s="6" t="s">
        <v>91</v>
      </c>
      <c r="J4499" s="6" t="s">
        <v>91</v>
      </c>
      <c r="K4499" s="6" t="s">
        <v>91</v>
      </c>
      <c r="L4499" s="6" t="s">
        <v>91</v>
      </c>
      <c r="M4499" s="5" t="s">
        <v>92</v>
      </c>
      <c r="N4499" s="6" t="s">
        <v>91</v>
      </c>
      <c r="O4499" s="6" t="s">
        <v>91</v>
      </c>
      <c r="P4499" s="6" t="s">
        <v>91</v>
      </c>
      <c r="Q4499" s="6" t="s">
        <v>91</v>
      </c>
      <c r="R4499" s="5">
        <v>1</v>
      </c>
      <c r="S4499" s="5">
        <v>0</v>
      </c>
      <c r="T4499" s="5" t="s">
        <v>93</v>
      </c>
      <c r="U4499" s="5" t="s">
        <v>105</v>
      </c>
    </row>
    <row r="4500" spans="1:21">
      <c r="A4500" s="6" t="s">
        <v>87</v>
      </c>
      <c r="B4500" s="7">
        <v>1</v>
      </c>
      <c r="C4500" s="5">
        <v>4829</v>
      </c>
      <c r="D4500" s="5">
        <v>42</v>
      </c>
      <c r="E4500" s="8" t="s">
        <v>6029</v>
      </c>
      <c r="F4500" s="8">
        <v>42181002</v>
      </c>
      <c r="G4500" s="5" t="s">
        <v>6031</v>
      </c>
      <c r="H4500" s="5" t="s">
        <v>223</v>
      </c>
      <c r="I4500" s="6" t="s">
        <v>91</v>
      </c>
      <c r="J4500" s="6" t="s">
        <v>91</v>
      </c>
      <c r="K4500" s="6" t="s">
        <v>91</v>
      </c>
      <c r="L4500" s="6" t="s">
        <v>91</v>
      </c>
      <c r="M4500" s="5" t="s">
        <v>92</v>
      </c>
      <c r="N4500" s="6" t="s">
        <v>91</v>
      </c>
      <c r="O4500" s="6" t="s">
        <v>91</v>
      </c>
      <c r="P4500" s="6" t="s">
        <v>91</v>
      </c>
      <c r="Q4500" s="6" t="s">
        <v>91</v>
      </c>
      <c r="R4500" s="5">
        <v>1</v>
      </c>
      <c r="S4500" s="5">
        <v>0</v>
      </c>
      <c r="T4500" s="5" t="s">
        <v>93</v>
      </c>
      <c r="U4500" s="5" t="s">
        <v>105</v>
      </c>
    </row>
    <row r="4501" spans="1:21">
      <c r="A4501" s="6" t="s">
        <v>87</v>
      </c>
      <c r="B4501" s="7">
        <v>1</v>
      </c>
      <c r="C4501" s="5">
        <v>4830</v>
      </c>
      <c r="D4501" s="5">
        <v>42</v>
      </c>
      <c r="E4501" s="8" t="s">
        <v>6029</v>
      </c>
      <c r="F4501" s="8">
        <v>42181003</v>
      </c>
      <c r="G4501" s="5" t="s">
        <v>6032</v>
      </c>
      <c r="H4501" s="5" t="s">
        <v>225</v>
      </c>
      <c r="I4501" s="6" t="s">
        <v>91</v>
      </c>
      <c r="J4501" s="6" t="s">
        <v>91</v>
      </c>
      <c r="K4501" s="6" t="s">
        <v>91</v>
      </c>
      <c r="L4501" s="6" t="s">
        <v>91</v>
      </c>
      <c r="M4501" s="5" t="s">
        <v>92</v>
      </c>
      <c r="N4501" s="6" t="s">
        <v>91</v>
      </c>
      <c r="O4501" s="6" t="s">
        <v>91</v>
      </c>
      <c r="P4501" s="6" t="s">
        <v>91</v>
      </c>
      <c r="Q4501" s="6" t="s">
        <v>91</v>
      </c>
      <c r="R4501" s="5">
        <v>1</v>
      </c>
      <c r="S4501" s="5">
        <v>0</v>
      </c>
      <c r="T4501" s="5" t="s">
        <v>93</v>
      </c>
      <c r="U4501" s="5" t="s">
        <v>105</v>
      </c>
    </row>
    <row r="4502" spans="1:21">
      <c r="A4502" s="6" t="s">
        <v>87</v>
      </c>
      <c r="B4502" s="7">
        <v>1</v>
      </c>
      <c r="C4502" s="5">
        <v>4831</v>
      </c>
      <c r="D4502" s="5">
        <v>42</v>
      </c>
      <c r="E4502" s="8" t="s">
        <v>6029</v>
      </c>
      <c r="F4502" s="8">
        <v>42181004</v>
      </c>
      <c r="G4502" s="5" t="s">
        <v>6033</v>
      </c>
      <c r="H4502" s="5" t="s">
        <v>227</v>
      </c>
      <c r="I4502" s="6" t="s">
        <v>91</v>
      </c>
      <c r="J4502" s="6" t="s">
        <v>91</v>
      </c>
      <c r="K4502" s="6" t="s">
        <v>91</v>
      </c>
      <c r="L4502" s="6" t="s">
        <v>91</v>
      </c>
      <c r="M4502" s="5" t="s">
        <v>92</v>
      </c>
      <c r="N4502" s="6" t="s">
        <v>91</v>
      </c>
      <c r="O4502" s="6" t="s">
        <v>91</v>
      </c>
      <c r="P4502" s="6" t="s">
        <v>91</v>
      </c>
      <c r="Q4502" s="6" t="s">
        <v>91</v>
      </c>
      <c r="R4502" s="5">
        <v>1</v>
      </c>
      <c r="S4502" s="5">
        <v>0</v>
      </c>
      <c r="T4502" s="5" t="s">
        <v>93</v>
      </c>
      <c r="U4502" s="5" t="s">
        <v>105</v>
      </c>
    </row>
    <row r="4503" spans="1:21">
      <c r="A4503" s="6" t="s">
        <v>87</v>
      </c>
      <c r="B4503" s="7">
        <v>1</v>
      </c>
      <c r="C4503" s="5">
        <v>4832</v>
      </c>
      <c r="D4503" s="5">
        <v>42</v>
      </c>
      <c r="E4503" s="8" t="s">
        <v>5987</v>
      </c>
      <c r="F4503" s="8">
        <v>421811</v>
      </c>
      <c r="G4503" s="5" t="s">
        <v>6034</v>
      </c>
      <c r="H4503" s="5" t="s">
        <v>6035</v>
      </c>
      <c r="I4503" s="5">
        <v>10065500479</v>
      </c>
      <c r="J4503" s="6" t="s">
        <v>91</v>
      </c>
      <c r="K4503" s="6" t="s">
        <v>91</v>
      </c>
      <c r="L4503" s="6" t="s">
        <v>91</v>
      </c>
      <c r="M4503" s="5" t="s">
        <v>92</v>
      </c>
      <c r="N4503" s="6" t="s">
        <v>91</v>
      </c>
      <c r="O4503" s="6" t="s">
        <v>91</v>
      </c>
      <c r="P4503" s="6" t="s">
        <v>91</v>
      </c>
      <c r="Q4503" s="6" t="s">
        <v>91</v>
      </c>
      <c r="R4503" s="5">
        <v>1</v>
      </c>
      <c r="S4503" s="5">
        <v>0</v>
      </c>
      <c r="T4503" s="5" t="s">
        <v>93</v>
      </c>
      <c r="U4503" s="5" t="s">
        <v>105</v>
      </c>
    </row>
    <row r="4504" spans="1:21">
      <c r="A4504" s="6" t="s">
        <v>87</v>
      </c>
      <c r="B4504" s="7">
        <v>1</v>
      </c>
      <c r="C4504" s="5">
        <v>4833</v>
      </c>
      <c r="D4504" s="5">
        <v>42</v>
      </c>
      <c r="E4504" s="8" t="s">
        <v>6036</v>
      </c>
      <c r="F4504" s="8">
        <v>42181101</v>
      </c>
      <c r="G4504" s="5" t="s">
        <v>6037</v>
      </c>
      <c r="H4504" s="5" t="s">
        <v>221</v>
      </c>
      <c r="I4504" s="6" t="s">
        <v>91</v>
      </c>
      <c r="J4504" s="6" t="s">
        <v>91</v>
      </c>
      <c r="K4504" s="6" t="s">
        <v>91</v>
      </c>
      <c r="L4504" s="6" t="s">
        <v>91</v>
      </c>
      <c r="M4504" s="5" t="s">
        <v>92</v>
      </c>
      <c r="N4504" s="6" t="s">
        <v>91</v>
      </c>
      <c r="O4504" s="6" t="s">
        <v>91</v>
      </c>
      <c r="P4504" s="6" t="s">
        <v>91</v>
      </c>
      <c r="Q4504" s="6" t="s">
        <v>91</v>
      </c>
      <c r="R4504" s="5">
        <v>1</v>
      </c>
      <c r="S4504" s="5">
        <v>0</v>
      </c>
      <c r="T4504" s="5" t="s">
        <v>93</v>
      </c>
      <c r="U4504" s="5" t="s">
        <v>105</v>
      </c>
    </row>
    <row r="4505" spans="1:21">
      <c r="A4505" s="6" t="s">
        <v>87</v>
      </c>
      <c r="B4505" s="7">
        <v>1</v>
      </c>
      <c r="C4505" s="5">
        <v>4834</v>
      </c>
      <c r="D4505" s="5">
        <v>42</v>
      </c>
      <c r="E4505" s="8" t="s">
        <v>6036</v>
      </c>
      <c r="F4505" s="8">
        <v>42181102</v>
      </c>
      <c r="G4505" s="5" t="s">
        <v>6038</v>
      </c>
      <c r="H4505" s="5" t="s">
        <v>223</v>
      </c>
      <c r="I4505" s="6" t="s">
        <v>91</v>
      </c>
      <c r="J4505" s="6" t="s">
        <v>91</v>
      </c>
      <c r="K4505" s="6" t="s">
        <v>91</v>
      </c>
      <c r="L4505" s="6" t="s">
        <v>91</v>
      </c>
      <c r="M4505" s="5" t="s">
        <v>92</v>
      </c>
      <c r="N4505" s="6" t="s">
        <v>91</v>
      </c>
      <c r="O4505" s="6" t="s">
        <v>91</v>
      </c>
      <c r="P4505" s="6" t="s">
        <v>91</v>
      </c>
      <c r="Q4505" s="6" t="s">
        <v>91</v>
      </c>
      <c r="R4505" s="5">
        <v>1</v>
      </c>
      <c r="S4505" s="5">
        <v>0</v>
      </c>
      <c r="T4505" s="5" t="s">
        <v>93</v>
      </c>
      <c r="U4505" s="5" t="s">
        <v>105</v>
      </c>
    </row>
    <row r="4506" spans="1:21">
      <c r="A4506" s="6" t="s">
        <v>87</v>
      </c>
      <c r="B4506" s="7">
        <v>1</v>
      </c>
      <c r="C4506" s="5">
        <v>4835</v>
      </c>
      <c r="D4506" s="5">
        <v>42</v>
      </c>
      <c r="E4506" s="8" t="s">
        <v>6036</v>
      </c>
      <c r="F4506" s="8">
        <v>42181103</v>
      </c>
      <c r="G4506" s="5" t="s">
        <v>6039</v>
      </c>
      <c r="H4506" s="5" t="s">
        <v>225</v>
      </c>
      <c r="I4506" s="6" t="s">
        <v>91</v>
      </c>
      <c r="J4506" s="6" t="s">
        <v>91</v>
      </c>
      <c r="K4506" s="6" t="s">
        <v>91</v>
      </c>
      <c r="L4506" s="6" t="s">
        <v>91</v>
      </c>
      <c r="M4506" s="5" t="s">
        <v>92</v>
      </c>
      <c r="N4506" s="6" t="s">
        <v>91</v>
      </c>
      <c r="O4506" s="6" t="s">
        <v>91</v>
      </c>
      <c r="P4506" s="6" t="s">
        <v>91</v>
      </c>
      <c r="Q4506" s="6" t="s">
        <v>91</v>
      </c>
      <c r="R4506" s="5">
        <v>1</v>
      </c>
      <c r="S4506" s="5">
        <v>0</v>
      </c>
      <c r="T4506" s="5" t="s">
        <v>93</v>
      </c>
      <c r="U4506" s="5" t="s">
        <v>105</v>
      </c>
    </row>
    <row r="4507" spans="1:21">
      <c r="A4507" s="6" t="s">
        <v>87</v>
      </c>
      <c r="B4507" s="7">
        <v>1</v>
      </c>
      <c r="C4507" s="5">
        <v>4837</v>
      </c>
      <c r="D4507" s="5">
        <v>42</v>
      </c>
      <c r="E4507" s="8" t="s">
        <v>6036</v>
      </c>
      <c r="F4507" s="8">
        <v>42181104</v>
      </c>
      <c r="G4507" s="5" t="s">
        <v>6040</v>
      </c>
      <c r="H4507" s="5" t="s">
        <v>227</v>
      </c>
      <c r="I4507" s="6" t="s">
        <v>91</v>
      </c>
      <c r="J4507" s="6" t="s">
        <v>91</v>
      </c>
      <c r="K4507" s="6" t="s">
        <v>91</v>
      </c>
      <c r="L4507" s="6" t="s">
        <v>91</v>
      </c>
      <c r="M4507" s="5" t="s">
        <v>92</v>
      </c>
      <c r="N4507" s="6" t="s">
        <v>91</v>
      </c>
      <c r="O4507" s="6" t="s">
        <v>91</v>
      </c>
      <c r="P4507" s="6" t="s">
        <v>91</v>
      </c>
      <c r="Q4507" s="6" t="s">
        <v>91</v>
      </c>
      <c r="R4507" s="5">
        <v>1</v>
      </c>
      <c r="S4507" s="5">
        <v>0</v>
      </c>
      <c r="T4507" s="5" t="s">
        <v>93</v>
      </c>
      <c r="U4507" s="5" t="s">
        <v>105</v>
      </c>
    </row>
    <row r="4508" spans="1:21">
      <c r="A4508" s="6" t="s">
        <v>87</v>
      </c>
      <c r="B4508" s="7">
        <v>1</v>
      </c>
      <c r="C4508" s="5">
        <v>4838</v>
      </c>
      <c r="D4508" s="5">
        <v>42</v>
      </c>
      <c r="E4508" s="8" t="s">
        <v>5987</v>
      </c>
      <c r="F4508" s="8">
        <v>421812</v>
      </c>
      <c r="G4508" s="5" t="s">
        <v>6041</v>
      </c>
      <c r="H4508" s="5" t="s">
        <v>6042</v>
      </c>
      <c r="I4508" s="6" t="s">
        <v>91</v>
      </c>
      <c r="J4508" s="6" t="s">
        <v>91</v>
      </c>
      <c r="K4508" s="6" t="s">
        <v>91</v>
      </c>
      <c r="L4508" s="6" t="s">
        <v>91</v>
      </c>
      <c r="M4508" s="5" t="s">
        <v>92</v>
      </c>
      <c r="N4508" s="6" t="s">
        <v>91</v>
      </c>
      <c r="O4508" s="6" t="s">
        <v>91</v>
      </c>
      <c r="P4508" s="6" t="s">
        <v>91</v>
      </c>
      <c r="Q4508" s="6" t="s">
        <v>91</v>
      </c>
      <c r="R4508" s="5">
        <v>1</v>
      </c>
      <c r="S4508" s="5">
        <v>0</v>
      </c>
      <c r="T4508" s="5" t="s">
        <v>93</v>
      </c>
      <c r="U4508" s="5" t="s">
        <v>105</v>
      </c>
    </row>
    <row r="4509" spans="1:21">
      <c r="A4509" s="6" t="s">
        <v>87</v>
      </c>
      <c r="B4509" s="7">
        <v>1</v>
      </c>
      <c r="C4509" s="5">
        <v>4839</v>
      </c>
      <c r="D4509" s="5">
        <v>42</v>
      </c>
      <c r="E4509" s="8" t="s">
        <v>6043</v>
      </c>
      <c r="F4509" s="8">
        <v>42181201</v>
      </c>
      <c r="G4509" s="5" t="s">
        <v>6044</v>
      </c>
      <c r="H4509" s="5" t="s">
        <v>221</v>
      </c>
      <c r="I4509" s="6" t="s">
        <v>91</v>
      </c>
      <c r="J4509" s="6" t="s">
        <v>91</v>
      </c>
      <c r="K4509" s="6" t="s">
        <v>91</v>
      </c>
      <c r="L4509" s="6" t="s">
        <v>91</v>
      </c>
      <c r="M4509" s="5" t="s">
        <v>92</v>
      </c>
      <c r="N4509" s="6" t="s">
        <v>91</v>
      </c>
      <c r="O4509" s="6" t="s">
        <v>91</v>
      </c>
      <c r="P4509" s="6" t="s">
        <v>91</v>
      </c>
      <c r="Q4509" s="6" t="s">
        <v>91</v>
      </c>
      <c r="R4509" s="5">
        <v>1</v>
      </c>
      <c r="S4509" s="5">
        <v>0</v>
      </c>
      <c r="T4509" s="5" t="s">
        <v>93</v>
      </c>
      <c r="U4509" s="5" t="s">
        <v>105</v>
      </c>
    </row>
    <row r="4510" spans="1:21">
      <c r="A4510" s="6" t="s">
        <v>87</v>
      </c>
      <c r="B4510" s="7">
        <v>1</v>
      </c>
      <c r="C4510" s="5">
        <v>4840</v>
      </c>
      <c r="D4510" s="5">
        <v>42</v>
      </c>
      <c r="E4510" s="8" t="s">
        <v>6043</v>
      </c>
      <c r="F4510" s="8">
        <v>42181202</v>
      </c>
      <c r="G4510" s="5" t="s">
        <v>6045</v>
      </c>
      <c r="H4510" s="5" t="s">
        <v>223</v>
      </c>
      <c r="I4510" s="6" t="s">
        <v>91</v>
      </c>
      <c r="J4510" s="6" t="s">
        <v>91</v>
      </c>
      <c r="K4510" s="6" t="s">
        <v>91</v>
      </c>
      <c r="L4510" s="6" t="s">
        <v>91</v>
      </c>
      <c r="M4510" s="5" t="s">
        <v>92</v>
      </c>
      <c r="N4510" s="6" t="s">
        <v>91</v>
      </c>
      <c r="O4510" s="6" t="s">
        <v>91</v>
      </c>
      <c r="P4510" s="6" t="s">
        <v>91</v>
      </c>
      <c r="Q4510" s="6" t="s">
        <v>91</v>
      </c>
      <c r="R4510" s="5">
        <v>1</v>
      </c>
      <c r="S4510" s="5">
        <v>0</v>
      </c>
      <c r="T4510" s="5" t="s">
        <v>93</v>
      </c>
      <c r="U4510" s="5" t="s">
        <v>105</v>
      </c>
    </row>
    <row r="4511" spans="1:21">
      <c r="A4511" s="6" t="s">
        <v>87</v>
      </c>
      <c r="B4511" s="7">
        <v>1</v>
      </c>
      <c r="C4511" s="5">
        <v>4841</v>
      </c>
      <c r="D4511" s="5">
        <v>42</v>
      </c>
      <c r="E4511" s="8" t="s">
        <v>6043</v>
      </c>
      <c r="F4511" s="8">
        <v>42181203</v>
      </c>
      <c r="G4511" s="5" t="s">
        <v>6046</v>
      </c>
      <c r="H4511" s="5" t="s">
        <v>225</v>
      </c>
      <c r="I4511" s="6" t="s">
        <v>91</v>
      </c>
      <c r="J4511" s="6" t="s">
        <v>91</v>
      </c>
      <c r="K4511" s="6" t="s">
        <v>91</v>
      </c>
      <c r="L4511" s="6" t="s">
        <v>91</v>
      </c>
      <c r="M4511" s="5" t="s">
        <v>92</v>
      </c>
      <c r="N4511" s="6" t="s">
        <v>91</v>
      </c>
      <c r="O4511" s="6" t="s">
        <v>91</v>
      </c>
      <c r="P4511" s="6" t="s">
        <v>91</v>
      </c>
      <c r="Q4511" s="6" t="s">
        <v>91</v>
      </c>
      <c r="R4511" s="5">
        <v>1</v>
      </c>
      <c r="S4511" s="5">
        <v>0</v>
      </c>
      <c r="T4511" s="5" t="s">
        <v>93</v>
      </c>
      <c r="U4511" s="5" t="s">
        <v>105</v>
      </c>
    </row>
    <row r="4512" spans="1:21">
      <c r="A4512" s="6" t="s">
        <v>87</v>
      </c>
      <c r="B4512" s="7">
        <v>1</v>
      </c>
      <c r="C4512" s="5">
        <v>4842</v>
      </c>
      <c r="D4512" s="5">
        <v>42</v>
      </c>
      <c r="E4512" s="8" t="s">
        <v>6043</v>
      </c>
      <c r="F4512" s="8">
        <v>42181204</v>
      </c>
      <c r="G4512" s="5" t="s">
        <v>6047</v>
      </c>
      <c r="H4512" s="5" t="s">
        <v>227</v>
      </c>
      <c r="I4512" s="6" t="s">
        <v>91</v>
      </c>
      <c r="J4512" s="6" t="s">
        <v>91</v>
      </c>
      <c r="K4512" s="6" t="s">
        <v>91</v>
      </c>
      <c r="L4512" s="6" t="s">
        <v>91</v>
      </c>
      <c r="M4512" s="5" t="s">
        <v>92</v>
      </c>
      <c r="N4512" s="6" t="s">
        <v>91</v>
      </c>
      <c r="O4512" s="6" t="s">
        <v>91</v>
      </c>
      <c r="P4512" s="6" t="s">
        <v>91</v>
      </c>
      <c r="Q4512" s="6" t="s">
        <v>91</v>
      </c>
      <c r="R4512" s="5">
        <v>1</v>
      </c>
      <c r="S4512" s="5">
        <v>0</v>
      </c>
      <c r="T4512" s="5" t="s">
        <v>93</v>
      </c>
      <c r="U4512" s="5" t="s">
        <v>105</v>
      </c>
    </row>
    <row r="4513" spans="1:21">
      <c r="A4513" s="6" t="s">
        <v>87</v>
      </c>
      <c r="B4513" s="7">
        <v>1</v>
      </c>
      <c r="C4513" s="5">
        <v>4843</v>
      </c>
      <c r="D4513" s="5">
        <v>42</v>
      </c>
      <c r="E4513" s="8" t="s">
        <v>5987</v>
      </c>
      <c r="F4513" s="8">
        <v>421813</v>
      </c>
      <c r="G4513" s="5" t="s">
        <v>6048</v>
      </c>
      <c r="H4513" s="5" t="s">
        <v>6049</v>
      </c>
      <c r="I4513" s="6" t="s">
        <v>91</v>
      </c>
      <c r="J4513" s="6" t="s">
        <v>91</v>
      </c>
      <c r="K4513" s="6" t="s">
        <v>91</v>
      </c>
      <c r="L4513" s="6" t="s">
        <v>91</v>
      </c>
      <c r="M4513" s="5" t="s">
        <v>92</v>
      </c>
      <c r="N4513" s="6" t="s">
        <v>91</v>
      </c>
      <c r="O4513" s="6" t="s">
        <v>91</v>
      </c>
      <c r="P4513" s="6" t="s">
        <v>91</v>
      </c>
      <c r="Q4513" s="6" t="s">
        <v>91</v>
      </c>
      <c r="R4513" s="5">
        <v>1</v>
      </c>
      <c r="S4513" s="5">
        <v>0</v>
      </c>
      <c r="T4513" s="5" t="s">
        <v>93</v>
      </c>
      <c r="U4513" s="5" t="s">
        <v>105</v>
      </c>
    </row>
    <row r="4514" spans="1:21">
      <c r="A4514" s="6" t="s">
        <v>87</v>
      </c>
      <c r="B4514" s="7">
        <v>1</v>
      </c>
      <c r="C4514" s="5">
        <v>4844</v>
      </c>
      <c r="D4514" s="5">
        <v>42</v>
      </c>
      <c r="E4514" s="8" t="s">
        <v>6050</v>
      </c>
      <c r="F4514" s="8">
        <v>42181301</v>
      </c>
      <c r="G4514" s="5" t="s">
        <v>6051</v>
      </c>
      <c r="H4514" s="5" t="s">
        <v>221</v>
      </c>
      <c r="I4514" s="6" t="s">
        <v>91</v>
      </c>
      <c r="J4514" s="6" t="s">
        <v>91</v>
      </c>
      <c r="K4514" s="6" t="s">
        <v>91</v>
      </c>
      <c r="L4514" s="6" t="s">
        <v>91</v>
      </c>
      <c r="M4514" s="5" t="s">
        <v>92</v>
      </c>
      <c r="N4514" s="6" t="s">
        <v>91</v>
      </c>
      <c r="O4514" s="6" t="s">
        <v>91</v>
      </c>
      <c r="P4514" s="6" t="s">
        <v>91</v>
      </c>
      <c r="Q4514" s="6" t="s">
        <v>91</v>
      </c>
      <c r="R4514" s="5">
        <v>1</v>
      </c>
      <c r="S4514" s="5">
        <v>0</v>
      </c>
      <c r="T4514" s="5" t="s">
        <v>93</v>
      </c>
      <c r="U4514" s="5" t="s">
        <v>105</v>
      </c>
    </row>
    <row r="4515" spans="1:21">
      <c r="A4515" s="6" t="s">
        <v>87</v>
      </c>
      <c r="B4515" s="7">
        <v>1</v>
      </c>
      <c r="C4515" s="5">
        <v>4845</v>
      </c>
      <c r="D4515" s="5">
        <v>42</v>
      </c>
      <c r="E4515" s="8" t="s">
        <v>6050</v>
      </c>
      <c r="F4515" s="8">
        <v>42181302</v>
      </c>
      <c r="G4515" s="5" t="s">
        <v>6052</v>
      </c>
      <c r="H4515" s="5" t="s">
        <v>223</v>
      </c>
      <c r="I4515" s="6" t="s">
        <v>91</v>
      </c>
      <c r="J4515" s="6" t="s">
        <v>91</v>
      </c>
      <c r="K4515" s="6" t="s">
        <v>91</v>
      </c>
      <c r="L4515" s="6" t="s">
        <v>91</v>
      </c>
      <c r="M4515" s="5" t="s">
        <v>92</v>
      </c>
      <c r="N4515" s="6" t="s">
        <v>91</v>
      </c>
      <c r="O4515" s="6" t="s">
        <v>91</v>
      </c>
      <c r="P4515" s="6" t="s">
        <v>91</v>
      </c>
      <c r="Q4515" s="6" t="s">
        <v>91</v>
      </c>
      <c r="R4515" s="5">
        <v>1</v>
      </c>
      <c r="S4515" s="5">
        <v>0</v>
      </c>
      <c r="T4515" s="5" t="s">
        <v>93</v>
      </c>
      <c r="U4515" s="5" t="s">
        <v>105</v>
      </c>
    </row>
    <row r="4516" spans="1:21">
      <c r="A4516" s="6" t="s">
        <v>87</v>
      </c>
      <c r="B4516" s="7">
        <v>1</v>
      </c>
      <c r="C4516" s="5">
        <v>4846</v>
      </c>
      <c r="D4516" s="5">
        <v>42</v>
      </c>
      <c r="E4516" s="8" t="s">
        <v>6050</v>
      </c>
      <c r="F4516" s="8">
        <v>42181303</v>
      </c>
      <c r="G4516" s="5" t="s">
        <v>6053</v>
      </c>
      <c r="H4516" s="5" t="s">
        <v>225</v>
      </c>
      <c r="I4516" s="6" t="s">
        <v>91</v>
      </c>
      <c r="J4516" s="6" t="s">
        <v>91</v>
      </c>
      <c r="K4516" s="6" t="s">
        <v>91</v>
      </c>
      <c r="L4516" s="6" t="s">
        <v>91</v>
      </c>
      <c r="M4516" s="5" t="s">
        <v>92</v>
      </c>
      <c r="N4516" s="6" t="s">
        <v>91</v>
      </c>
      <c r="O4516" s="6" t="s">
        <v>91</v>
      </c>
      <c r="P4516" s="6" t="s">
        <v>91</v>
      </c>
      <c r="Q4516" s="6" t="s">
        <v>91</v>
      </c>
      <c r="R4516" s="5">
        <v>1</v>
      </c>
      <c r="S4516" s="5">
        <v>0</v>
      </c>
      <c r="T4516" s="5" t="s">
        <v>93</v>
      </c>
      <c r="U4516" s="5" t="s">
        <v>105</v>
      </c>
    </row>
    <row r="4517" spans="1:21">
      <c r="A4517" s="6" t="s">
        <v>87</v>
      </c>
      <c r="B4517" s="7">
        <v>1</v>
      </c>
      <c r="C4517" s="5">
        <v>4847</v>
      </c>
      <c r="D4517" s="5">
        <v>42</v>
      </c>
      <c r="E4517" s="8" t="s">
        <v>6050</v>
      </c>
      <c r="F4517" s="8">
        <v>42181304</v>
      </c>
      <c r="G4517" s="5" t="s">
        <v>6054</v>
      </c>
      <c r="H4517" s="5" t="s">
        <v>227</v>
      </c>
      <c r="I4517" s="6" t="s">
        <v>91</v>
      </c>
      <c r="J4517" s="6" t="s">
        <v>91</v>
      </c>
      <c r="K4517" s="6" t="s">
        <v>91</v>
      </c>
      <c r="L4517" s="6" t="s">
        <v>91</v>
      </c>
      <c r="M4517" s="5" t="s">
        <v>92</v>
      </c>
      <c r="N4517" s="6" t="s">
        <v>91</v>
      </c>
      <c r="O4517" s="6" t="s">
        <v>91</v>
      </c>
      <c r="P4517" s="6" t="s">
        <v>91</v>
      </c>
      <c r="Q4517" s="6" t="s">
        <v>91</v>
      </c>
      <c r="R4517" s="5">
        <v>1</v>
      </c>
      <c r="S4517" s="5">
        <v>0</v>
      </c>
      <c r="T4517" s="5" t="s">
        <v>93</v>
      </c>
      <c r="U4517" s="5" t="s">
        <v>105</v>
      </c>
    </row>
    <row r="4518" spans="1:21">
      <c r="A4518" s="6" t="s">
        <v>87</v>
      </c>
      <c r="B4518" s="7">
        <v>1</v>
      </c>
      <c r="C4518" s="5">
        <v>4848</v>
      </c>
      <c r="D4518" s="5">
        <v>42</v>
      </c>
      <c r="E4518" s="8" t="s">
        <v>5987</v>
      </c>
      <c r="F4518" s="8">
        <v>421814</v>
      </c>
      <c r="G4518" s="5" t="s">
        <v>6055</v>
      </c>
      <c r="H4518" s="5" t="s">
        <v>6056</v>
      </c>
      <c r="I4518" s="5">
        <v>10065503625</v>
      </c>
      <c r="J4518" s="6" t="s">
        <v>91</v>
      </c>
      <c r="K4518" s="6" t="s">
        <v>91</v>
      </c>
      <c r="L4518" s="6" t="s">
        <v>91</v>
      </c>
      <c r="M4518" s="5" t="s">
        <v>92</v>
      </c>
      <c r="N4518" s="6" t="s">
        <v>91</v>
      </c>
      <c r="O4518" s="6" t="s">
        <v>91</v>
      </c>
      <c r="P4518" s="6" t="s">
        <v>91</v>
      </c>
      <c r="Q4518" s="6" t="s">
        <v>91</v>
      </c>
      <c r="R4518" s="5">
        <v>1</v>
      </c>
      <c r="S4518" s="5">
        <v>0</v>
      </c>
      <c r="T4518" s="5" t="s">
        <v>93</v>
      </c>
      <c r="U4518" s="5" t="s">
        <v>105</v>
      </c>
    </row>
    <row r="4519" spans="1:21">
      <c r="A4519" s="6" t="s">
        <v>87</v>
      </c>
      <c r="B4519" s="7">
        <v>1</v>
      </c>
      <c r="C4519" s="5">
        <v>4849</v>
      </c>
      <c r="D4519" s="5">
        <v>42</v>
      </c>
      <c r="E4519" s="8" t="s">
        <v>6057</v>
      </c>
      <c r="F4519" s="8">
        <v>42181401</v>
      </c>
      <c r="G4519" s="5" t="s">
        <v>6058</v>
      </c>
      <c r="H4519" s="5" t="s">
        <v>221</v>
      </c>
      <c r="I4519" s="6" t="s">
        <v>91</v>
      </c>
      <c r="J4519" s="6" t="s">
        <v>91</v>
      </c>
      <c r="K4519" s="6" t="s">
        <v>91</v>
      </c>
      <c r="L4519" s="6" t="s">
        <v>91</v>
      </c>
      <c r="M4519" s="5" t="s">
        <v>92</v>
      </c>
      <c r="N4519" s="6" t="s">
        <v>91</v>
      </c>
      <c r="O4519" s="6" t="s">
        <v>91</v>
      </c>
      <c r="P4519" s="6" t="s">
        <v>91</v>
      </c>
      <c r="Q4519" s="6" t="s">
        <v>91</v>
      </c>
      <c r="R4519" s="5">
        <v>1</v>
      </c>
      <c r="S4519" s="5">
        <v>0</v>
      </c>
      <c r="T4519" s="5" t="s">
        <v>93</v>
      </c>
      <c r="U4519" s="5" t="s">
        <v>105</v>
      </c>
    </row>
    <row r="4520" spans="1:21">
      <c r="A4520" s="6" t="s">
        <v>87</v>
      </c>
      <c r="B4520" s="7">
        <v>1</v>
      </c>
      <c r="C4520" s="5">
        <v>4850</v>
      </c>
      <c r="D4520" s="5">
        <v>42</v>
      </c>
      <c r="E4520" s="8" t="s">
        <v>6057</v>
      </c>
      <c r="F4520" s="8">
        <v>42181402</v>
      </c>
      <c r="G4520" s="5" t="s">
        <v>6059</v>
      </c>
      <c r="H4520" s="5" t="s">
        <v>223</v>
      </c>
      <c r="I4520" s="6" t="s">
        <v>91</v>
      </c>
      <c r="J4520" s="6" t="s">
        <v>91</v>
      </c>
      <c r="K4520" s="6" t="s">
        <v>91</v>
      </c>
      <c r="L4520" s="6" t="s">
        <v>91</v>
      </c>
      <c r="M4520" s="5" t="s">
        <v>92</v>
      </c>
      <c r="N4520" s="6" t="s">
        <v>91</v>
      </c>
      <c r="O4520" s="6" t="s">
        <v>91</v>
      </c>
      <c r="P4520" s="6" t="s">
        <v>91</v>
      </c>
      <c r="Q4520" s="6" t="s">
        <v>91</v>
      </c>
      <c r="R4520" s="5">
        <v>1</v>
      </c>
      <c r="S4520" s="5">
        <v>0</v>
      </c>
      <c r="T4520" s="5" t="s">
        <v>93</v>
      </c>
      <c r="U4520" s="5" t="s">
        <v>105</v>
      </c>
    </row>
    <row r="4521" spans="1:21">
      <c r="A4521" s="6" t="s">
        <v>87</v>
      </c>
      <c r="B4521" s="7">
        <v>1</v>
      </c>
      <c r="C4521" s="5">
        <v>4851</v>
      </c>
      <c r="D4521" s="5">
        <v>42</v>
      </c>
      <c r="E4521" s="8" t="s">
        <v>6057</v>
      </c>
      <c r="F4521" s="8">
        <v>42181403</v>
      </c>
      <c r="G4521" s="5" t="s">
        <v>6060</v>
      </c>
      <c r="H4521" s="5" t="s">
        <v>225</v>
      </c>
      <c r="I4521" s="6" t="s">
        <v>91</v>
      </c>
      <c r="J4521" s="6" t="s">
        <v>91</v>
      </c>
      <c r="K4521" s="6" t="s">
        <v>91</v>
      </c>
      <c r="L4521" s="6" t="s">
        <v>91</v>
      </c>
      <c r="M4521" s="5" t="s">
        <v>92</v>
      </c>
      <c r="N4521" s="6" t="s">
        <v>91</v>
      </c>
      <c r="O4521" s="6" t="s">
        <v>91</v>
      </c>
      <c r="P4521" s="6" t="s">
        <v>91</v>
      </c>
      <c r="Q4521" s="6" t="s">
        <v>91</v>
      </c>
      <c r="R4521" s="5">
        <v>1</v>
      </c>
      <c r="S4521" s="5">
        <v>0</v>
      </c>
      <c r="T4521" s="5" t="s">
        <v>93</v>
      </c>
      <c r="U4521" s="5" t="s">
        <v>105</v>
      </c>
    </row>
    <row r="4522" spans="1:21">
      <c r="A4522" s="6" t="s">
        <v>87</v>
      </c>
      <c r="B4522" s="7">
        <v>1</v>
      </c>
      <c r="C4522" s="5">
        <v>4853</v>
      </c>
      <c r="D4522" s="5">
        <v>42</v>
      </c>
      <c r="E4522" s="8" t="s">
        <v>6057</v>
      </c>
      <c r="F4522" s="8">
        <v>42181404</v>
      </c>
      <c r="G4522" s="5" t="s">
        <v>6061</v>
      </c>
      <c r="H4522" s="5" t="s">
        <v>227</v>
      </c>
      <c r="I4522" s="6" t="s">
        <v>91</v>
      </c>
      <c r="J4522" s="6" t="s">
        <v>91</v>
      </c>
      <c r="K4522" s="6" t="s">
        <v>91</v>
      </c>
      <c r="L4522" s="6" t="s">
        <v>91</v>
      </c>
      <c r="M4522" s="5" t="s">
        <v>92</v>
      </c>
      <c r="N4522" s="6" t="s">
        <v>91</v>
      </c>
      <c r="O4522" s="6" t="s">
        <v>91</v>
      </c>
      <c r="P4522" s="6" t="s">
        <v>91</v>
      </c>
      <c r="Q4522" s="6" t="s">
        <v>91</v>
      </c>
      <c r="R4522" s="5">
        <v>1</v>
      </c>
      <c r="S4522" s="5">
        <v>0</v>
      </c>
      <c r="T4522" s="5" t="s">
        <v>93</v>
      </c>
      <c r="U4522" s="5" t="s">
        <v>105</v>
      </c>
    </row>
    <row r="4523" spans="1:21">
      <c r="A4523" s="6" t="s">
        <v>87</v>
      </c>
      <c r="B4523" s="7">
        <v>1</v>
      </c>
      <c r="C4523" s="5">
        <v>4854</v>
      </c>
      <c r="D4523" s="5">
        <v>42</v>
      </c>
      <c r="E4523" s="8" t="s">
        <v>5987</v>
      </c>
      <c r="F4523" s="8">
        <v>421815</v>
      </c>
      <c r="G4523" s="5" t="s">
        <v>6062</v>
      </c>
      <c r="H4523" s="5" t="s">
        <v>6063</v>
      </c>
      <c r="I4523" s="5">
        <v>10065506431</v>
      </c>
      <c r="J4523" s="6" t="s">
        <v>91</v>
      </c>
      <c r="K4523" s="6" t="s">
        <v>91</v>
      </c>
      <c r="L4523" s="6" t="s">
        <v>91</v>
      </c>
      <c r="M4523" s="5" t="s">
        <v>92</v>
      </c>
      <c r="N4523" s="6" t="s">
        <v>91</v>
      </c>
      <c r="O4523" s="6" t="s">
        <v>91</v>
      </c>
      <c r="P4523" s="6" t="s">
        <v>91</v>
      </c>
      <c r="Q4523" s="6" t="s">
        <v>91</v>
      </c>
      <c r="R4523" s="5">
        <v>1</v>
      </c>
      <c r="S4523" s="5">
        <v>0</v>
      </c>
      <c r="T4523" s="5" t="s">
        <v>93</v>
      </c>
      <c r="U4523" s="5" t="s">
        <v>105</v>
      </c>
    </row>
    <row r="4524" spans="1:21">
      <c r="A4524" s="6" t="s">
        <v>87</v>
      </c>
      <c r="B4524" s="7">
        <v>1</v>
      </c>
      <c r="C4524" s="5">
        <v>4855</v>
      </c>
      <c r="D4524" s="5">
        <v>42</v>
      </c>
      <c r="E4524" s="8" t="s">
        <v>6064</v>
      </c>
      <c r="F4524" s="8">
        <v>42181501</v>
      </c>
      <c r="G4524" s="5" t="s">
        <v>6065</v>
      </c>
      <c r="H4524" s="5" t="s">
        <v>221</v>
      </c>
      <c r="I4524" s="6" t="s">
        <v>91</v>
      </c>
      <c r="J4524" s="6" t="s">
        <v>91</v>
      </c>
      <c r="K4524" s="6" t="s">
        <v>91</v>
      </c>
      <c r="L4524" s="6" t="s">
        <v>91</v>
      </c>
      <c r="M4524" s="5" t="s">
        <v>92</v>
      </c>
      <c r="N4524" s="6" t="s">
        <v>91</v>
      </c>
      <c r="O4524" s="6" t="s">
        <v>91</v>
      </c>
      <c r="P4524" s="6" t="s">
        <v>91</v>
      </c>
      <c r="Q4524" s="6" t="s">
        <v>91</v>
      </c>
      <c r="R4524" s="5">
        <v>1</v>
      </c>
      <c r="S4524" s="5">
        <v>0</v>
      </c>
      <c r="T4524" s="5" t="s">
        <v>93</v>
      </c>
      <c r="U4524" s="5" t="s">
        <v>105</v>
      </c>
    </row>
    <row r="4525" spans="1:21">
      <c r="A4525" s="6" t="s">
        <v>87</v>
      </c>
      <c r="B4525" s="7">
        <v>1</v>
      </c>
      <c r="C4525" s="5">
        <v>4856</v>
      </c>
      <c r="D4525" s="5">
        <v>42</v>
      </c>
      <c r="E4525" s="8" t="s">
        <v>6064</v>
      </c>
      <c r="F4525" s="8">
        <v>42181502</v>
      </c>
      <c r="G4525" s="5" t="s">
        <v>6066</v>
      </c>
      <c r="H4525" s="5" t="s">
        <v>223</v>
      </c>
      <c r="I4525" s="6" t="s">
        <v>91</v>
      </c>
      <c r="J4525" s="6" t="s">
        <v>91</v>
      </c>
      <c r="K4525" s="6" t="s">
        <v>91</v>
      </c>
      <c r="L4525" s="6" t="s">
        <v>91</v>
      </c>
      <c r="M4525" s="5" t="s">
        <v>92</v>
      </c>
      <c r="N4525" s="6" t="s">
        <v>91</v>
      </c>
      <c r="O4525" s="6" t="s">
        <v>91</v>
      </c>
      <c r="P4525" s="6" t="s">
        <v>91</v>
      </c>
      <c r="Q4525" s="6" t="s">
        <v>91</v>
      </c>
      <c r="R4525" s="5">
        <v>1</v>
      </c>
      <c r="S4525" s="5">
        <v>0</v>
      </c>
      <c r="T4525" s="5" t="s">
        <v>93</v>
      </c>
      <c r="U4525" s="5" t="s">
        <v>105</v>
      </c>
    </row>
    <row r="4526" spans="1:21">
      <c r="A4526" s="6" t="s">
        <v>87</v>
      </c>
      <c r="B4526" s="7">
        <v>1</v>
      </c>
      <c r="C4526" s="5">
        <v>4857</v>
      </c>
      <c r="D4526" s="5">
        <v>42</v>
      </c>
      <c r="E4526" s="8" t="s">
        <v>6064</v>
      </c>
      <c r="F4526" s="8">
        <v>42181503</v>
      </c>
      <c r="G4526" s="5" t="s">
        <v>6067</v>
      </c>
      <c r="H4526" s="5" t="s">
        <v>225</v>
      </c>
      <c r="I4526" s="6" t="s">
        <v>91</v>
      </c>
      <c r="J4526" s="6" t="s">
        <v>91</v>
      </c>
      <c r="K4526" s="6" t="s">
        <v>91</v>
      </c>
      <c r="L4526" s="6" t="s">
        <v>91</v>
      </c>
      <c r="M4526" s="5" t="s">
        <v>92</v>
      </c>
      <c r="N4526" s="6" t="s">
        <v>91</v>
      </c>
      <c r="O4526" s="6" t="s">
        <v>91</v>
      </c>
      <c r="P4526" s="6" t="s">
        <v>91</v>
      </c>
      <c r="Q4526" s="6" t="s">
        <v>91</v>
      </c>
      <c r="R4526" s="5">
        <v>1</v>
      </c>
      <c r="S4526" s="5">
        <v>0</v>
      </c>
      <c r="T4526" s="5" t="s">
        <v>93</v>
      </c>
      <c r="U4526" s="5" t="s">
        <v>105</v>
      </c>
    </row>
    <row r="4527" spans="1:21">
      <c r="A4527" s="6" t="s">
        <v>87</v>
      </c>
      <c r="B4527" s="7">
        <v>1</v>
      </c>
      <c r="C4527" s="5">
        <v>4859</v>
      </c>
      <c r="D4527" s="5">
        <v>42</v>
      </c>
      <c r="E4527" s="8" t="s">
        <v>6064</v>
      </c>
      <c r="F4527" s="8">
        <v>42181504</v>
      </c>
      <c r="G4527" s="5" t="s">
        <v>6068</v>
      </c>
      <c r="H4527" s="5" t="s">
        <v>227</v>
      </c>
      <c r="I4527" s="6" t="s">
        <v>91</v>
      </c>
      <c r="J4527" s="6" t="s">
        <v>91</v>
      </c>
      <c r="K4527" s="6" t="s">
        <v>91</v>
      </c>
      <c r="L4527" s="6" t="s">
        <v>91</v>
      </c>
      <c r="M4527" s="5" t="s">
        <v>92</v>
      </c>
      <c r="N4527" s="6" t="s">
        <v>91</v>
      </c>
      <c r="O4527" s="6" t="s">
        <v>91</v>
      </c>
      <c r="P4527" s="6" t="s">
        <v>91</v>
      </c>
      <c r="Q4527" s="6" t="s">
        <v>91</v>
      </c>
      <c r="R4527" s="5">
        <v>1</v>
      </c>
      <c r="S4527" s="5">
        <v>0</v>
      </c>
      <c r="T4527" s="5" t="s">
        <v>93</v>
      </c>
      <c r="U4527" s="5" t="s">
        <v>105</v>
      </c>
    </row>
    <row r="4528" spans="1:21">
      <c r="A4528" s="6" t="s">
        <v>87</v>
      </c>
      <c r="B4528" s="7">
        <v>1</v>
      </c>
      <c r="C4528" s="5">
        <v>4860</v>
      </c>
      <c r="D4528" s="5">
        <v>42</v>
      </c>
      <c r="E4528" s="8" t="s">
        <v>5987</v>
      </c>
      <c r="F4528" s="8">
        <v>421816</v>
      </c>
      <c r="G4528" s="5" t="s">
        <v>6069</v>
      </c>
      <c r="H4528" s="5" t="s">
        <v>6070</v>
      </c>
      <c r="I4528" s="5">
        <v>10065506423</v>
      </c>
      <c r="J4528" s="6" t="s">
        <v>91</v>
      </c>
      <c r="K4528" s="6" t="s">
        <v>91</v>
      </c>
      <c r="L4528" s="6" t="s">
        <v>91</v>
      </c>
      <c r="M4528" s="5" t="s">
        <v>92</v>
      </c>
      <c r="N4528" s="6" t="s">
        <v>91</v>
      </c>
      <c r="O4528" s="6" t="s">
        <v>91</v>
      </c>
      <c r="P4528" s="6" t="s">
        <v>91</v>
      </c>
      <c r="Q4528" s="6" t="s">
        <v>91</v>
      </c>
      <c r="R4528" s="5">
        <v>1</v>
      </c>
      <c r="S4528" s="5">
        <v>0</v>
      </c>
      <c r="T4528" s="5" t="s">
        <v>93</v>
      </c>
      <c r="U4528" s="5" t="s">
        <v>105</v>
      </c>
    </row>
    <row r="4529" spans="1:21">
      <c r="A4529" s="6" t="s">
        <v>87</v>
      </c>
      <c r="B4529" s="7">
        <v>1</v>
      </c>
      <c r="C4529" s="5">
        <v>4861</v>
      </c>
      <c r="D4529" s="5">
        <v>42</v>
      </c>
      <c r="E4529" s="8" t="s">
        <v>6071</v>
      </c>
      <c r="F4529" s="8">
        <v>42181601</v>
      </c>
      <c r="G4529" s="5" t="s">
        <v>6072</v>
      </c>
      <c r="H4529" s="5" t="s">
        <v>221</v>
      </c>
      <c r="I4529" s="6" t="s">
        <v>91</v>
      </c>
      <c r="J4529" s="6" t="s">
        <v>91</v>
      </c>
      <c r="K4529" s="6" t="s">
        <v>91</v>
      </c>
      <c r="L4529" s="6" t="s">
        <v>91</v>
      </c>
      <c r="M4529" s="5" t="s">
        <v>92</v>
      </c>
      <c r="N4529" s="6" t="s">
        <v>91</v>
      </c>
      <c r="O4529" s="6" t="s">
        <v>91</v>
      </c>
      <c r="P4529" s="6" t="s">
        <v>91</v>
      </c>
      <c r="Q4529" s="6" t="s">
        <v>91</v>
      </c>
      <c r="R4529" s="5">
        <v>1</v>
      </c>
      <c r="S4529" s="5">
        <v>0</v>
      </c>
      <c r="T4529" s="5" t="s">
        <v>93</v>
      </c>
      <c r="U4529" s="5" t="s">
        <v>105</v>
      </c>
    </row>
    <row r="4530" spans="1:21">
      <c r="A4530" s="6" t="s">
        <v>87</v>
      </c>
      <c r="B4530" s="7">
        <v>1</v>
      </c>
      <c r="C4530" s="5">
        <v>4862</v>
      </c>
      <c r="D4530" s="5">
        <v>42</v>
      </c>
      <c r="E4530" s="8" t="s">
        <v>6071</v>
      </c>
      <c r="F4530" s="8">
        <v>42181602</v>
      </c>
      <c r="G4530" s="5" t="s">
        <v>6073</v>
      </c>
      <c r="H4530" s="5" t="s">
        <v>223</v>
      </c>
      <c r="I4530" s="6" t="s">
        <v>91</v>
      </c>
      <c r="J4530" s="6" t="s">
        <v>91</v>
      </c>
      <c r="K4530" s="6" t="s">
        <v>91</v>
      </c>
      <c r="L4530" s="6" t="s">
        <v>91</v>
      </c>
      <c r="M4530" s="5" t="s">
        <v>92</v>
      </c>
      <c r="N4530" s="6" t="s">
        <v>91</v>
      </c>
      <c r="O4530" s="6" t="s">
        <v>91</v>
      </c>
      <c r="P4530" s="6" t="s">
        <v>91</v>
      </c>
      <c r="Q4530" s="6" t="s">
        <v>91</v>
      </c>
      <c r="R4530" s="5">
        <v>1</v>
      </c>
      <c r="S4530" s="5">
        <v>0</v>
      </c>
      <c r="T4530" s="5" t="s">
        <v>93</v>
      </c>
      <c r="U4530" s="5" t="s">
        <v>105</v>
      </c>
    </row>
    <row r="4531" spans="1:21">
      <c r="A4531" s="6" t="s">
        <v>87</v>
      </c>
      <c r="B4531" s="7">
        <v>1</v>
      </c>
      <c r="C4531" s="5">
        <v>4863</v>
      </c>
      <c r="D4531" s="5">
        <v>42</v>
      </c>
      <c r="E4531" s="8" t="s">
        <v>6071</v>
      </c>
      <c r="F4531" s="8">
        <v>42181603</v>
      </c>
      <c r="G4531" s="5" t="s">
        <v>6074</v>
      </c>
      <c r="H4531" s="5" t="s">
        <v>225</v>
      </c>
      <c r="I4531" s="6" t="s">
        <v>91</v>
      </c>
      <c r="J4531" s="6" t="s">
        <v>91</v>
      </c>
      <c r="K4531" s="6" t="s">
        <v>91</v>
      </c>
      <c r="L4531" s="6" t="s">
        <v>91</v>
      </c>
      <c r="M4531" s="5" t="s">
        <v>92</v>
      </c>
      <c r="N4531" s="6" t="s">
        <v>91</v>
      </c>
      <c r="O4531" s="6" t="s">
        <v>91</v>
      </c>
      <c r="P4531" s="6" t="s">
        <v>91</v>
      </c>
      <c r="Q4531" s="6" t="s">
        <v>91</v>
      </c>
      <c r="R4531" s="5">
        <v>1</v>
      </c>
      <c r="S4531" s="5">
        <v>0</v>
      </c>
      <c r="T4531" s="5" t="s">
        <v>93</v>
      </c>
      <c r="U4531" s="5" t="s">
        <v>105</v>
      </c>
    </row>
    <row r="4532" spans="1:21">
      <c r="A4532" s="6" t="s">
        <v>87</v>
      </c>
      <c r="B4532" s="7">
        <v>1</v>
      </c>
      <c r="C4532" s="5">
        <v>4865</v>
      </c>
      <c r="D4532" s="5">
        <v>42</v>
      </c>
      <c r="E4532" s="8" t="s">
        <v>6071</v>
      </c>
      <c r="F4532" s="8">
        <v>42181604</v>
      </c>
      <c r="G4532" s="5" t="s">
        <v>6075</v>
      </c>
      <c r="H4532" s="5" t="s">
        <v>227</v>
      </c>
      <c r="I4532" s="6" t="s">
        <v>91</v>
      </c>
      <c r="J4532" s="6" t="s">
        <v>91</v>
      </c>
      <c r="K4532" s="6" t="s">
        <v>91</v>
      </c>
      <c r="L4532" s="6" t="s">
        <v>91</v>
      </c>
      <c r="M4532" s="5" t="s">
        <v>92</v>
      </c>
      <c r="N4532" s="6" t="s">
        <v>91</v>
      </c>
      <c r="O4532" s="6" t="s">
        <v>91</v>
      </c>
      <c r="P4532" s="6" t="s">
        <v>91</v>
      </c>
      <c r="Q4532" s="6" t="s">
        <v>91</v>
      </c>
      <c r="R4532" s="5">
        <v>1</v>
      </c>
      <c r="S4532" s="5">
        <v>0</v>
      </c>
      <c r="T4532" s="5" t="s">
        <v>93</v>
      </c>
      <c r="U4532" s="5" t="s">
        <v>105</v>
      </c>
    </row>
    <row r="4533" spans="1:21">
      <c r="A4533" s="6" t="s">
        <v>87</v>
      </c>
      <c r="B4533" s="7">
        <v>1</v>
      </c>
      <c r="C4533" s="5">
        <v>4866</v>
      </c>
      <c r="D4533" s="5">
        <v>42</v>
      </c>
      <c r="E4533" s="8" t="s">
        <v>5987</v>
      </c>
      <c r="F4533" s="8">
        <v>421817</v>
      </c>
      <c r="G4533" s="5" t="s">
        <v>6076</v>
      </c>
      <c r="H4533" s="5" t="s">
        <v>6077</v>
      </c>
      <c r="I4533" s="5">
        <v>10065500474</v>
      </c>
      <c r="J4533" s="6" t="s">
        <v>91</v>
      </c>
      <c r="K4533" s="6" t="s">
        <v>91</v>
      </c>
      <c r="L4533" s="6" t="s">
        <v>91</v>
      </c>
      <c r="M4533" s="5" t="s">
        <v>92</v>
      </c>
      <c r="N4533" s="6" t="s">
        <v>91</v>
      </c>
      <c r="O4533" s="6" t="s">
        <v>91</v>
      </c>
      <c r="P4533" s="6" t="s">
        <v>91</v>
      </c>
      <c r="Q4533" s="6" t="s">
        <v>91</v>
      </c>
      <c r="R4533" s="5">
        <v>1</v>
      </c>
      <c r="S4533" s="5">
        <v>0</v>
      </c>
      <c r="T4533" s="5" t="s">
        <v>93</v>
      </c>
      <c r="U4533" s="5" t="s">
        <v>105</v>
      </c>
    </row>
    <row r="4534" spans="1:21">
      <c r="A4534" s="6" t="s">
        <v>87</v>
      </c>
      <c r="B4534" s="7">
        <v>1</v>
      </c>
      <c r="C4534" s="5">
        <v>4867</v>
      </c>
      <c r="D4534" s="5">
        <v>42</v>
      </c>
      <c r="E4534" s="8" t="s">
        <v>6078</v>
      </c>
      <c r="F4534" s="8">
        <v>42181701</v>
      </c>
      <c r="G4534" s="5" t="s">
        <v>6079</v>
      </c>
      <c r="H4534" s="5" t="s">
        <v>221</v>
      </c>
      <c r="I4534" s="6" t="s">
        <v>91</v>
      </c>
      <c r="J4534" s="6" t="s">
        <v>91</v>
      </c>
      <c r="K4534" s="6" t="s">
        <v>91</v>
      </c>
      <c r="L4534" s="6" t="s">
        <v>91</v>
      </c>
      <c r="M4534" s="5" t="s">
        <v>92</v>
      </c>
      <c r="N4534" s="6" t="s">
        <v>91</v>
      </c>
      <c r="O4534" s="6" t="s">
        <v>91</v>
      </c>
      <c r="P4534" s="6" t="s">
        <v>91</v>
      </c>
      <c r="Q4534" s="6" t="s">
        <v>91</v>
      </c>
      <c r="R4534" s="5">
        <v>1</v>
      </c>
      <c r="S4534" s="5">
        <v>0</v>
      </c>
      <c r="T4534" s="5" t="s">
        <v>93</v>
      </c>
      <c r="U4534" s="5" t="s">
        <v>105</v>
      </c>
    </row>
    <row r="4535" spans="1:21">
      <c r="A4535" s="6" t="s">
        <v>87</v>
      </c>
      <c r="B4535" s="7">
        <v>1</v>
      </c>
      <c r="C4535" s="5">
        <v>4868</v>
      </c>
      <c r="D4535" s="5">
        <v>42</v>
      </c>
      <c r="E4535" s="8" t="s">
        <v>6078</v>
      </c>
      <c r="F4535" s="8">
        <v>42181702</v>
      </c>
      <c r="G4535" s="5" t="s">
        <v>6080</v>
      </c>
      <c r="H4535" s="5" t="s">
        <v>223</v>
      </c>
      <c r="I4535" s="6" t="s">
        <v>91</v>
      </c>
      <c r="J4535" s="6" t="s">
        <v>91</v>
      </c>
      <c r="K4535" s="6" t="s">
        <v>91</v>
      </c>
      <c r="L4535" s="6" t="s">
        <v>91</v>
      </c>
      <c r="M4535" s="5" t="s">
        <v>92</v>
      </c>
      <c r="N4535" s="6" t="s">
        <v>91</v>
      </c>
      <c r="O4535" s="6" t="s">
        <v>91</v>
      </c>
      <c r="P4535" s="6" t="s">
        <v>91</v>
      </c>
      <c r="Q4535" s="6" t="s">
        <v>91</v>
      </c>
      <c r="R4535" s="5">
        <v>1</v>
      </c>
      <c r="S4535" s="5">
        <v>0</v>
      </c>
      <c r="T4535" s="5" t="s">
        <v>93</v>
      </c>
      <c r="U4535" s="5" t="s">
        <v>105</v>
      </c>
    </row>
    <row r="4536" spans="1:21">
      <c r="A4536" s="6" t="s">
        <v>87</v>
      </c>
      <c r="B4536" s="7">
        <v>1</v>
      </c>
      <c r="C4536" s="5">
        <v>4869</v>
      </c>
      <c r="D4536" s="5">
        <v>42</v>
      </c>
      <c r="E4536" s="8" t="s">
        <v>6078</v>
      </c>
      <c r="F4536" s="8">
        <v>42181703</v>
      </c>
      <c r="G4536" s="5" t="s">
        <v>6081</v>
      </c>
      <c r="H4536" s="5" t="s">
        <v>225</v>
      </c>
      <c r="I4536" s="6" t="s">
        <v>91</v>
      </c>
      <c r="J4536" s="6" t="s">
        <v>91</v>
      </c>
      <c r="K4536" s="6" t="s">
        <v>91</v>
      </c>
      <c r="L4536" s="6" t="s">
        <v>91</v>
      </c>
      <c r="M4536" s="5" t="s">
        <v>92</v>
      </c>
      <c r="N4536" s="6" t="s">
        <v>91</v>
      </c>
      <c r="O4536" s="6" t="s">
        <v>91</v>
      </c>
      <c r="P4536" s="6" t="s">
        <v>91</v>
      </c>
      <c r="Q4536" s="6" t="s">
        <v>91</v>
      </c>
      <c r="R4536" s="5">
        <v>1</v>
      </c>
      <c r="S4536" s="5">
        <v>0</v>
      </c>
      <c r="T4536" s="5" t="s">
        <v>93</v>
      </c>
      <c r="U4536" s="5" t="s">
        <v>105</v>
      </c>
    </row>
    <row r="4537" spans="1:21">
      <c r="A4537" s="6" t="s">
        <v>87</v>
      </c>
      <c r="B4537" s="7">
        <v>1</v>
      </c>
      <c r="C4537" s="5">
        <v>4871</v>
      </c>
      <c r="D4537" s="5">
        <v>42</v>
      </c>
      <c r="E4537" s="8" t="s">
        <v>6078</v>
      </c>
      <c r="F4537" s="8">
        <v>42181704</v>
      </c>
      <c r="G4537" s="5" t="s">
        <v>6082</v>
      </c>
      <c r="H4537" s="5" t="s">
        <v>227</v>
      </c>
      <c r="I4537" s="6" t="s">
        <v>91</v>
      </c>
      <c r="J4537" s="6" t="s">
        <v>91</v>
      </c>
      <c r="K4537" s="6" t="s">
        <v>91</v>
      </c>
      <c r="L4537" s="6" t="s">
        <v>91</v>
      </c>
      <c r="M4537" s="5" t="s">
        <v>92</v>
      </c>
      <c r="N4537" s="6" t="s">
        <v>91</v>
      </c>
      <c r="O4537" s="6" t="s">
        <v>91</v>
      </c>
      <c r="P4537" s="6" t="s">
        <v>91</v>
      </c>
      <c r="Q4537" s="6" t="s">
        <v>91</v>
      </c>
      <c r="R4537" s="5">
        <v>1</v>
      </c>
      <c r="S4537" s="5">
        <v>0</v>
      </c>
      <c r="T4537" s="5" t="s">
        <v>93</v>
      </c>
      <c r="U4537" s="5" t="s">
        <v>105</v>
      </c>
    </row>
    <row r="4538" spans="1:21">
      <c r="A4538" s="6" t="s">
        <v>87</v>
      </c>
      <c r="B4538" s="7">
        <v>1</v>
      </c>
      <c r="C4538" s="5">
        <v>4872</v>
      </c>
      <c r="D4538" s="5">
        <v>42</v>
      </c>
      <c r="E4538" s="8" t="s">
        <v>5987</v>
      </c>
      <c r="F4538" s="8">
        <v>421818</v>
      </c>
      <c r="G4538" s="5" t="s">
        <v>6083</v>
      </c>
      <c r="H4538" s="5" t="s">
        <v>6084</v>
      </c>
      <c r="I4538" s="5">
        <v>10065505965</v>
      </c>
      <c r="J4538" s="6" t="s">
        <v>91</v>
      </c>
      <c r="K4538" s="6" t="s">
        <v>91</v>
      </c>
      <c r="L4538" s="6" t="s">
        <v>91</v>
      </c>
      <c r="M4538" s="5" t="s">
        <v>92</v>
      </c>
      <c r="N4538" s="6" t="s">
        <v>91</v>
      </c>
      <c r="O4538" s="6" t="s">
        <v>91</v>
      </c>
      <c r="P4538" s="6" t="s">
        <v>91</v>
      </c>
      <c r="Q4538" s="6" t="s">
        <v>91</v>
      </c>
      <c r="R4538" s="5">
        <v>1</v>
      </c>
      <c r="S4538" s="5">
        <v>0</v>
      </c>
      <c r="T4538" s="5" t="s">
        <v>93</v>
      </c>
      <c r="U4538" s="5" t="s">
        <v>105</v>
      </c>
    </row>
    <row r="4539" spans="1:21">
      <c r="A4539" s="6" t="s">
        <v>87</v>
      </c>
      <c r="B4539" s="7">
        <v>1</v>
      </c>
      <c r="C4539" s="5">
        <v>4873</v>
      </c>
      <c r="D4539" s="5">
        <v>42</v>
      </c>
      <c r="E4539" s="8" t="s">
        <v>6085</v>
      </c>
      <c r="F4539" s="8">
        <v>42181801</v>
      </c>
      <c r="G4539" s="5" t="s">
        <v>6086</v>
      </c>
      <c r="H4539" s="5" t="s">
        <v>221</v>
      </c>
      <c r="I4539" s="6" t="s">
        <v>91</v>
      </c>
      <c r="J4539" s="6" t="s">
        <v>91</v>
      </c>
      <c r="K4539" s="6" t="s">
        <v>91</v>
      </c>
      <c r="L4539" s="6" t="s">
        <v>91</v>
      </c>
      <c r="M4539" s="5" t="s">
        <v>92</v>
      </c>
      <c r="N4539" s="6" t="s">
        <v>91</v>
      </c>
      <c r="O4539" s="6" t="s">
        <v>91</v>
      </c>
      <c r="P4539" s="6" t="s">
        <v>91</v>
      </c>
      <c r="Q4539" s="6" t="s">
        <v>91</v>
      </c>
      <c r="R4539" s="5">
        <v>1</v>
      </c>
      <c r="S4539" s="5">
        <v>0</v>
      </c>
      <c r="T4539" s="5" t="s">
        <v>93</v>
      </c>
      <c r="U4539" s="5" t="s">
        <v>105</v>
      </c>
    </row>
    <row r="4540" spans="1:21">
      <c r="A4540" s="6" t="s">
        <v>87</v>
      </c>
      <c r="B4540" s="7">
        <v>1</v>
      </c>
      <c r="C4540" s="5">
        <v>4874</v>
      </c>
      <c r="D4540" s="5">
        <v>42</v>
      </c>
      <c r="E4540" s="8" t="s">
        <v>6085</v>
      </c>
      <c r="F4540" s="8">
        <v>42181802</v>
      </c>
      <c r="G4540" s="5" t="s">
        <v>6087</v>
      </c>
      <c r="H4540" s="5" t="s">
        <v>223</v>
      </c>
      <c r="I4540" s="6" t="s">
        <v>91</v>
      </c>
      <c r="J4540" s="6" t="s">
        <v>91</v>
      </c>
      <c r="K4540" s="6" t="s">
        <v>91</v>
      </c>
      <c r="L4540" s="6" t="s">
        <v>91</v>
      </c>
      <c r="M4540" s="5" t="s">
        <v>92</v>
      </c>
      <c r="N4540" s="6" t="s">
        <v>91</v>
      </c>
      <c r="O4540" s="6" t="s">
        <v>91</v>
      </c>
      <c r="P4540" s="6" t="s">
        <v>91</v>
      </c>
      <c r="Q4540" s="6" t="s">
        <v>91</v>
      </c>
      <c r="R4540" s="5">
        <v>1</v>
      </c>
      <c r="S4540" s="5">
        <v>0</v>
      </c>
      <c r="T4540" s="5" t="s">
        <v>93</v>
      </c>
      <c r="U4540" s="5" t="s">
        <v>105</v>
      </c>
    </row>
    <row r="4541" spans="1:21">
      <c r="A4541" s="6" t="s">
        <v>87</v>
      </c>
      <c r="B4541" s="7">
        <v>1</v>
      </c>
      <c r="C4541" s="5">
        <v>4875</v>
      </c>
      <c r="D4541" s="5">
        <v>42</v>
      </c>
      <c r="E4541" s="8" t="s">
        <v>6085</v>
      </c>
      <c r="F4541" s="8">
        <v>42181803</v>
      </c>
      <c r="G4541" s="5" t="s">
        <v>6088</v>
      </c>
      <c r="H4541" s="5" t="s">
        <v>225</v>
      </c>
      <c r="I4541" s="6" t="s">
        <v>91</v>
      </c>
      <c r="J4541" s="6" t="s">
        <v>91</v>
      </c>
      <c r="K4541" s="6" t="s">
        <v>91</v>
      </c>
      <c r="L4541" s="6" t="s">
        <v>91</v>
      </c>
      <c r="M4541" s="5" t="s">
        <v>92</v>
      </c>
      <c r="N4541" s="6" t="s">
        <v>91</v>
      </c>
      <c r="O4541" s="6" t="s">
        <v>91</v>
      </c>
      <c r="P4541" s="6" t="s">
        <v>91</v>
      </c>
      <c r="Q4541" s="6" t="s">
        <v>91</v>
      </c>
      <c r="R4541" s="5">
        <v>1</v>
      </c>
      <c r="S4541" s="5">
        <v>0</v>
      </c>
      <c r="T4541" s="5" t="s">
        <v>93</v>
      </c>
      <c r="U4541" s="5" t="s">
        <v>105</v>
      </c>
    </row>
    <row r="4542" spans="1:21">
      <c r="A4542" s="6" t="s">
        <v>87</v>
      </c>
      <c r="B4542" s="7">
        <v>1</v>
      </c>
      <c r="C4542" s="5">
        <v>4877</v>
      </c>
      <c r="D4542" s="5">
        <v>42</v>
      </c>
      <c r="E4542" s="8" t="s">
        <v>6085</v>
      </c>
      <c r="F4542" s="8">
        <v>42181804</v>
      </c>
      <c r="G4542" s="5" t="s">
        <v>6089</v>
      </c>
      <c r="H4542" s="5" t="s">
        <v>227</v>
      </c>
      <c r="I4542" s="6" t="s">
        <v>91</v>
      </c>
      <c r="J4542" s="6" t="s">
        <v>91</v>
      </c>
      <c r="K4542" s="6" t="s">
        <v>91</v>
      </c>
      <c r="L4542" s="6" t="s">
        <v>91</v>
      </c>
      <c r="M4542" s="5" t="s">
        <v>92</v>
      </c>
      <c r="N4542" s="6" t="s">
        <v>91</v>
      </c>
      <c r="O4542" s="6" t="s">
        <v>91</v>
      </c>
      <c r="P4542" s="6" t="s">
        <v>91</v>
      </c>
      <c r="Q4542" s="6" t="s">
        <v>91</v>
      </c>
      <c r="R4542" s="5">
        <v>1</v>
      </c>
      <c r="S4542" s="5">
        <v>0</v>
      </c>
      <c r="T4542" s="5" t="s">
        <v>93</v>
      </c>
      <c r="U4542" s="5" t="s">
        <v>105</v>
      </c>
    </row>
    <row r="4543" spans="1:21">
      <c r="A4543" s="6" t="s">
        <v>87</v>
      </c>
      <c r="B4543" s="7">
        <v>1</v>
      </c>
      <c r="C4543" s="5">
        <v>4878</v>
      </c>
      <c r="D4543" s="5">
        <v>42</v>
      </c>
      <c r="E4543" s="8" t="s">
        <v>5987</v>
      </c>
      <c r="F4543" s="8">
        <v>421819</v>
      </c>
      <c r="G4543" s="5" t="s">
        <v>6090</v>
      </c>
      <c r="H4543" s="5" t="s">
        <v>6091</v>
      </c>
      <c r="I4543" s="5">
        <v>10065503586</v>
      </c>
      <c r="J4543" s="6" t="s">
        <v>91</v>
      </c>
      <c r="K4543" s="6" t="s">
        <v>91</v>
      </c>
      <c r="L4543" s="6" t="s">
        <v>91</v>
      </c>
      <c r="M4543" s="5" t="s">
        <v>92</v>
      </c>
      <c r="N4543" s="6" t="s">
        <v>91</v>
      </c>
      <c r="O4543" s="6" t="s">
        <v>91</v>
      </c>
      <c r="P4543" s="6" t="s">
        <v>91</v>
      </c>
      <c r="Q4543" s="6" t="s">
        <v>91</v>
      </c>
      <c r="R4543" s="5">
        <v>1</v>
      </c>
      <c r="S4543" s="5">
        <v>0</v>
      </c>
      <c r="T4543" s="5" t="s">
        <v>93</v>
      </c>
      <c r="U4543" s="5" t="s">
        <v>105</v>
      </c>
    </row>
    <row r="4544" spans="1:21">
      <c r="A4544" s="6" t="s">
        <v>87</v>
      </c>
      <c r="B4544" s="7">
        <v>1</v>
      </c>
      <c r="C4544" s="5">
        <v>4879</v>
      </c>
      <c r="D4544" s="5">
        <v>42</v>
      </c>
      <c r="E4544" s="8" t="s">
        <v>6092</v>
      </c>
      <c r="F4544" s="8">
        <v>42181901</v>
      </c>
      <c r="G4544" s="5" t="s">
        <v>6093</v>
      </c>
      <c r="H4544" s="5" t="s">
        <v>221</v>
      </c>
      <c r="I4544" s="6" t="s">
        <v>91</v>
      </c>
      <c r="J4544" s="6" t="s">
        <v>91</v>
      </c>
      <c r="K4544" s="6" t="s">
        <v>91</v>
      </c>
      <c r="L4544" s="6" t="s">
        <v>91</v>
      </c>
      <c r="M4544" s="5" t="s">
        <v>92</v>
      </c>
      <c r="N4544" s="6" t="s">
        <v>91</v>
      </c>
      <c r="O4544" s="6" t="s">
        <v>91</v>
      </c>
      <c r="P4544" s="6" t="s">
        <v>91</v>
      </c>
      <c r="Q4544" s="6" t="s">
        <v>91</v>
      </c>
      <c r="R4544" s="5">
        <v>1</v>
      </c>
      <c r="S4544" s="5">
        <v>0</v>
      </c>
      <c r="T4544" s="5" t="s">
        <v>93</v>
      </c>
      <c r="U4544" s="5" t="s">
        <v>105</v>
      </c>
    </row>
    <row r="4545" spans="1:21">
      <c r="A4545" s="6" t="s">
        <v>87</v>
      </c>
      <c r="B4545" s="7">
        <v>1</v>
      </c>
      <c r="C4545" s="5">
        <v>4880</v>
      </c>
      <c r="D4545" s="5">
        <v>42</v>
      </c>
      <c r="E4545" s="8" t="s">
        <v>6092</v>
      </c>
      <c r="F4545" s="8">
        <v>42181902</v>
      </c>
      <c r="G4545" s="5" t="s">
        <v>6094</v>
      </c>
      <c r="H4545" s="5" t="s">
        <v>223</v>
      </c>
      <c r="I4545" s="6" t="s">
        <v>91</v>
      </c>
      <c r="J4545" s="6" t="s">
        <v>91</v>
      </c>
      <c r="K4545" s="6" t="s">
        <v>91</v>
      </c>
      <c r="L4545" s="6" t="s">
        <v>91</v>
      </c>
      <c r="M4545" s="5" t="s">
        <v>92</v>
      </c>
      <c r="N4545" s="6" t="s">
        <v>91</v>
      </c>
      <c r="O4545" s="6" t="s">
        <v>91</v>
      </c>
      <c r="P4545" s="6" t="s">
        <v>91</v>
      </c>
      <c r="Q4545" s="6" t="s">
        <v>91</v>
      </c>
      <c r="R4545" s="5">
        <v>1</v>
      </c>
      <c r="S4545" s="5">
        <v>0</v>
      </c>
      <c r="T4545" s="5" t="s">
        <v>93</v>
      </c>
      <c r="U4545" s="5" t="s">
        <v>105</v>
      </c>
    </row>
    <row r="4546" spans="1:21">
      <c r="A4546" s="6" t="s">
        <v>87</v>
      </c>
      <c r="B4546" s="7">
        <v>1</v>
      </c>
      <c r="C4546" s="5">
        <v>4881</v>
      </c>
      <c r="D4546" s="5">
        <v>42</v>
      </c>
      <c r="E4546" s="8" t="s">
        <v>6092</v>
      </c>
      <c r="F4546" s="8">
        <v>42181903</v>
      </c>
      <c r="G4546" s="5" t="s">
        <v>6095</v>
      </c>
      <c r="H4546" s="5" t="s">
        <v>225</v>
      </c>
      <c r="I4546" s="6" t="s">
        <v>91</v>
      </c>
      <c r="J4546" s="6" t="s">
        <v>91</v>
      </c>
      <c r="K4546" s="6" t="s">
        <v>91</v>
      </c>
      <c r="L4546" s="6" t="s">
        <v>91</v>
      </c>
      <c r="M4546" s="5" t="s">
        <v>92</v>
      </c>
      <c r="N4546" s="6" t="s">
        <v>91</v>
      </c>
      <c r="O4546" s="6" t="s">
        <v>91</v>
      </c>
      <c r="P4546" s="6" t="s">
        <v>91</v>
      </c>
      <c r="Q4546" s="6" t="s">
        <v>91</v>
      </c>
      <c r="R4546" s="5">
        <v>1</v>
      </c>
      <c r="S4546" s="5">
        <v>0</v>
      </c>
      <c r="T4546" s="5" t="s">
        <v>93</v>
      </c>
      <c r="U4546" s="5" t="s">
        <v>105</v>
      </c>
    </row>
    <row r="4547" spans="1:21">
      <c r="A4547" s="6" t="s">
        <v>87</v>
      </c>
      <c r="B4547" s="7">
        <v>1</v>
      </c>
      <c r="C4547" s="5">
        <v>4882</v>
      </c>
      <c r="D4547" s="5">
        <v>42</v>
      </c>
      <c r="E4547" s="8" t="s">
        <v>6092</v>
      </c>
      <c r="F4547" s="8">
        <v>42181904</v>
      </c>
      <c r="G4547" s="5" t="s">
        <v>6096</v>
      </c>
      <c r="H4547" s="5" t="s">
        <v>227</v>
      </c>
      <c r="I4547" s="6" t="s">
        <v>91</v>
      </c>
      <c r="J4547" s="6" t="s">
        <v>91</v>
      </c>
      <c r="K4547" s="6" t="s">
        <v>91</v>
      </c>
      <c r="L4547" s="6" t="s">
        <v>91</v>
      </c>
      <c r="M4547" s="5" t="s">
        <v>92</v>
      </c>
      <c r="N4547" s="6" t="s">
        <v>91</v>
      </c>
      <c r="O4547" s="6" t="s">
        <v>91</v>
      </c>
      <c r="P4547" s="6" t="s">
        <v>91</v>
      </c>
      <c r="Q4547" s="6" t="s">
        <v>91</v>
      </c>
      <c r="R4547" s="5">
        <v>1</v>
      </c>
      <c r="S4547" s="5">
        <v>0</v>
      </c>
      <c r="T4547" s="5" t="s">
        <v>93</v>
      </c>
      <c r="U4547" s="5" t="s">
        <v>105</v>
      </c>
    </row>
    <row r="4548" spans="1:21">
      <c r="A4548" s="6" t="s">
        <v>87</v>
      </c>
      <c r="B4548" s="7">
        <v>1</v>
      </c>
      <c r="C4548" s="5">
        <v>4883</v>
      </c>
      <c r="D4548" s="5">
        <v>42</v>
      </c>
      <c r="E4548" s="8" t="s">
        <v>5987</v>
      </c>
      <c r="F4548" s="8">
        <v>421820</v>
      </c>
      <c r="G4548" s="5" t="s">
        <v>6097</v>
      </c>
      <c r="H4548" s="5" t="s">
        <v>6098</v>
      </c>
      <c r="I4548" s="5">
        <v>10065500483</v>
      </c>
      <c r="J4548" s="6" t="s">
        <v>91</v>
      </c>
      <c r="K4548" s="6" t="s">
        <v>91</v>
      </c>
      <c r="L4548" s="6" t="s">
        <v>91</v>
      </c>
      <c r="M4548" s="5" t="s">
        <v>92</v>
      </c>
      <c r="N4548" s="6" t="s">
        <v>91</v>
      </c>
      <c r="O4548" s="6" t="s">
        <v>91</v>
      </c>
      <c r="P4548" s="6" t="s">
        <v>91</v>
      </c>
      <c r="Q4548" s="6" t="s">
        <v>91</v>
      </c>
      <c r="R4548" s="5">
        <v>1</v>
      </c>
      <c r="S4548" s="5">
        <v>0</v>
      </c>
      <c r="T4548" s="5" t="s">
        <v>93</v>
      </c>
      <c r="U4548" s="5" t="s">
        <v>105</v>
      </c>
    </row>
    <row r="4549" spans="1:21">
      <c r="A4549" s="6" t="s">
        <v>87</v>
      </c>
      <c r="B4549" s="7">
        <v>1</v>
      </c>
      <c r="C4549" s="5">
        <v>4884</v>
      </c>
      <c r="D4549" s="5">
        <v>42</v>
      </c>
      <c r="E4549" s="8" t="s">
        <v>6099</v>
      </c>
      <c r="F4549" s="8">
        <v>42182001</v>
      </c>
      <c r="G4549" s="5" t="s">
        <v>6100</v>
      </c>
      <c r="H4549" s="5" t="s">
        <v>221</v>
      </c>
      <c r="I4549" s="6" t="s">
        <v>91</v>
      </c>
      <c r="J4549" s="6" t="s">
        <v>91</v>
      </c>
      <c r="K4549" s="6" t="s">
        <v>91</v>
      </c>
      <c r="L4549" s="6" t="s">
        <v>91</v>
      </c>
      <c r="M4549" s="5" t="s">
        <v>92</v>
      </c>
      <c r="N4549" s="6" t="s">
        <v>91</v>
      </c>
      <c r="O4549" s="6" t="s">
        <v>91</v>
      </c>
      <c r="P4549" s="6" t="s">
        <v>91</v>
      </c>
      <c r="Q4549" s="6" t="s">
        <v>91</v>
      </c>
      <c r="R4549" s="5">
        <v>1</v>
      </c>
      <c r="S4549" s="5">
        <v>0</v>
      </c>
      <c r="T4549" s="5" t="s">
        <v>93</v>
      </c>
      <c r="U4549" s="5" t="s">
        <v>105</v>
      </c>
    </row>
    <row r="4550" spans="1:21">
      <c r="A4550" s="6" t="s">
        <v>87</v>
      </c>
      <c r="B4550" s="7">
        <v>1</v>
      </c>
      <c r="C4550" s="5">
        <v>4885</v>
      </c>
      <c r="D4550" s="5">
        <v>42</v>
      </c>
      <c r="E4550" s="8" t="s">
        <v>6099</v>
      </c>
      <c r="F4550" s="8">
        <v>42182002</v>
      </c>
      <c r="G4550" s="5" t="s">
        <v>6101</v>
      </c>
      <c r="H4550" s="5" t="s">
        <v>223</v>
      </c>
      <c r="I4550" s="6" t="s">
        <v>91</v>
      </c>
      <c r="J4550" s="6" t="s">
        <v>91</v>
      </c>
      <c r="K4550" s="6" t="s">
        <v>91</v>
      </c>
      <c r="L4550" s="6" t="s">
        <v>91</v>
      </c>
      <c r="M4550" s="5" t="s">
        <v>92</v>
      </c>
      <c r="N4550" s="6" t="s">
        <v>91</v>
      </c>
      <c r="O4550" s="6" t="s">
        <v>91</v>
      </c>
      <c r="P4550" s="6" t="s">
        <v>91</v>
      </c>
      <c r="Q4550" s="6" t="s">
        <v>91</v>
      </c>
      <c r="R4550" s="5">
        <v>1</v>
      </c>
      <c r="S4550" s="5">
        <v>0</v>
      </c>
      <c r="T4550" s="5" t="s">
        <v>93</v>
      </c>
      <c r="U4550" s="5" t="s">
        <v>105</v>
      </c>
    </row>
    <row r="4551" spans="1:21">
      <c r="A4551" s="6" t="s">
        <v>87</v>
      </c>
      <c r="B4551" s="7">
        <v>1</v>
      </c>
      <c r="C4551" s="5">
        <v>4886</v>
      </c>
      <c r="D4551" s="5">
        <v>42</v>
      </c>
      <c r="E4551" s="8" t="s">
        <v>6099</v>
      </c>
      <c r="F4551" s="8">
        <v>42182003</v>
      </c>
      <c r="G4551" s="5" t="s">
        <v>6102</v>
      </c>
      <c r="H4551" s="5" t="s">
        <v>225</v>
      </c>
      <c r="I4551" s="6" t="s">
        <v>91</v>
      </c>
      <c r="J4551" s="6" t="s">
        <v>91</v>
      </c>
      <c r="K4551" s="6" t="s">
        <v>91</v>
      </c>
      <c r="L4551" s="6" t="s">
        <v>91</v>
      </c>
      <c r="M4551" s="5" t="s">
        <v>92</v>
      </c>
      <c r="N4551" s="6" t="s">
        <v>91</v>
      </c>
      <c r="O4551" s="6" t="s">
        <v>91</v>
      </c>
      <c r="P4551" s="6" t="s">
        <v>91</v>
      </c>
      <c r="Q4551" s="6" t="s">
        <v>91</v>
      </c>
      <c r="R4551" s="5">
        <v>1</v>
      </c>
      <c r="S4551" s="5">
        <v>0</v>
      </c>
      <c r="T4551" s="5" t="s">
        <v>93</v>
      </c>
      <c r="U4551" s="5" t="s">
        <v>105</v>
      </c>
    </row>
    <row r="4552" spans="1:21">
      <c r="A4552" s="6" t="s">
        <v>87</v>
      </c>
      <c r="B4552" s="7">
        <v>1</v>
      </c>
      <c r="C4552" s="5">
        <v>4887</v>
      </c>
      <c r="D4552" s="5">
        <v>42</v>
      </c>
      <c r="E4552" s="8" t="s">
        <v>6099</v>
      </c>
      <c r="F4552" s="8">
        <v>42182004</v>
      </c>
      <c r="G4552" s="5" t="s">
        <v>6103</v>
      </c>
      <c r="H4552" s="5" t="s">
        <v>227</v>
      </c>
      <c r="I4552" s="6" t="s">
        <v>91</v>
      </c>
      <c r="J4552" s="6" t="s">
        <v>91</v>
      </c>
      <c r="K4552" s="6" t="s">
        <v>91</v>
      </c>
      <c r="L4552" s="6" t="s">
        <v>91</v>
      </c>
      <c r="M4552" s="5" t="s">
        <v>92</v>
      </c>
      <c r="N4552" s="6" t="s">
        <v>91</v>
      </c>
      <c r="O4552" s="6" t="s">
        <v>91</v>
      </c>
      <c r="P4552" s="6" t="s">
        <v>91</v>
      </c>
      <c r="Q4552" s="6" t="s">
        <v>91</v>
      </c>
      <c r="R4552" s="5">
        <v>1</v>
      </c>
      <c r="S4552" s="5">
        <v>0</v>
      </c>
      <c r="T4552" s="5" t="s">
        <v>93</v>
      </c>
      <c r="U4552" s="5" t="s">
        <v>105</v>
      </c>
    </row>
    <row r="4553" spans="1:21">
      <c r="A4553" s="6" t="s">
        <v>87</v>
      </c>
      <c r="B4553" s="7">
        <v>1</v>
      </c>
      <c r="C4553" s="5">
        <v>4888</v>
      </c>
      <c r="D4553" s="5">
        <v>42</v>
      </c>
      <c r="E4553" s="8" t="s">
        <v>5987</v>
      </c>
      <c r="F4553" s="8">
        <v>421821</v>
      </c>
      <c r="G4553" s="5" t="s">
        <v>6104</v>
      </c>
      <c r="H4553" s="5" t="s">
        <v>6105</v>
      </c>
      <c r="I4553" s="5">
        <v>10065502909</v>
      </c>
      <c r="J4553" s="6" t="s">
        <v>91</v>
      </c>
      <c r="K4553" s="6" t="s">
        <v>91</v>
      </c>
      <c r="L4553" s="6" t="s">
        <v>91</v>
      </c>
      <c r="M4553" s="5" t="s">
        <v>92</v>
      </c>
      <c r="N4553" s="6" t="s">
        <v>91</v>
      </c>
      <c r="O4553" s="6" t="s">
        <v>91</v>
      </c>
      <c r="P4553" s="6" t="s">
        <v>91</v>
      </c>
      <c r="Q4553" s="6" t="s">
        <v>91</v>
      </c>
      <c r="R4553" s="5">
        <v>1</v>
      </c>
      <c r="S4553" s="5">
        <v>0</v>
      </c>
      <c r="T4553" s="5" t="s">
        <v>93</v>
      </c>
      <c r="U4553" s="5" t="s">
        <v>105</v>
      </c>
    </row>
    <row r="4554" spans="1:21">
      <c r="A4554" s="6" t="s">
        <v>87</v>
      </c>
      <c r="B4554" s="7">
        <v>1</v>
      </c>
      <c r="C4554" s="5">
        <v>4889</v>
      </c>
      <c r="D4554" s="5">
        <v>42</v>
      </c>
      <c r="E4554" s="8" t="s">
        <v>6106</v>
      </c>
      <c r="F4554" s="8">
        <v>42182101</v>
      </c>
      <c r="G4554" s="5" t="s">
        <v>6107</v>
      </c>
      <c r="H4554" s="5" t="s">
        <v>221</v>
      </c>
      <c r="I4554" s="6" t="s">
        <v>91</v>
      </c>
      <c r="J4554" s="6" t="s">
        <v>91</v>
      </c>
      <c r="K4554" s="6" t="s">
        <v>91</v>
      </c>
      <c r="L4554" s="6" t="s">
        <v>91</v>
      </c>
      <c r="M4554" s="5" t="s">
        <v>92</v>
      </c>
      <c r="N4554" s="6" t="s">
        <v>91</v>
      </c>
      <c r="O4554" s="6" t="s">
        <v>91</v>
      </c>
      <c r="P4554" s="6" t="s">
        <v>91</v>
      </c>
      <c r="Q4554" s="6" t="s">
        <v>91</v>
      </c>
      <c r="R4554" s="5">
        <v>1</v>
      </c>
      <c r="S4554" s="5">
        <v>0</v>
      </c>
      <c r="T4554" s="5" t="s">
        <v>93</v>
      </c>
      <c r="U4554" s="5" t="s">
        <v>105</v>
      </c>
    </row>
    <row r="4555" spans="1:21">
      <c r="A4555" s="6" t="s">
        <v>87</v>
      </c>
      <c r="B4555" s="7">
        <v>1</v>
      </c>
      <c r="C4555" s="5">
        <v>4890</v>
      </c>
      <c r="D4555" s="5">
        <v>42</v>
      </c>
      <c r="E4555" s="8" t="s">
        <v>6106</v>
      </c>
      <c r="F4555" s="8">
        <v>42182102</v>
      </c>
      <c r="G4555" s="5" t="s">
        <v>6108</v>
      </c>
      <c r="H4555" s="5" t="s">
        <v>223</v>
      </c>
      <c r="I4555" s="6" t="s">
        <v>91</v>
      </c>
      <c r="J4555" s="6" t="s">
        <v>91</v>
      </c>
      <c r="K4555" s="6" t="s">
        <v>91</v>
      </c>
      <c r="L4555" s="6" t="s">
        <v>91</v>
      </c>
      <c r="M4555" s="5" t="s">
        <v>92</v>
      </c>
      <c r="N4555" s="6" t="s">
        <v>91</v>
      </c>
      <c r="O4555" s="6" t="s">
        <v>91</v>
      </c>
      <c r="P4555" s="6" t="s">
        <v>91</v>
      </c>
      <c r="Q4555" s="6" t="s">
        <v>91</v>
      </c>
      <c r="R4555" s="5">
        <v>1</v>
      </c>
      <c r="S4555" s="5">
        <v>0</v>
      </c>
      <c r="T4555" s="5" t="s">
        <v>93</v>
      </c>
      <c r="U4555" s="5" t="s">
        <v>105</v>
      </c>
    </row>
    <row r="4556" spans="1:21">
      <c r="A4556" s="6" t="s">
        <v>87</v>
      </c>
      <c r="B4556" s="7">
        <v>1</v>
      </c>
      <c r="C4556" s="5">
        <v>4891</v>
      </c>
      <c r="D4556" s="5">
        <v>42</v>
      </c>
      <c r="E4556" s="8" t="s">
        <v>6106</v>
      </c>
      <c r="F4556" s="8">
        <v>42182103</v>
      </c>
      <c r="G4556" s="5" t="s">
        <v>6109</v>
      </c>
      <c r="H4556" s="5" t="s">
        <v>225</v>
      </c>
      <c r="I4556" s="6" t="s">
        <v>91</v>
      </c>
      <c r="J4556" s="6" t="s">
        <v>91</v>
      </c>
      <c r="K4556" s="6" t="s">
        <v>91</v>
      </c>
      <c r="L4556" s="6" t="s">
        <v>91</v>
      </c>
      <c r="M4556" s="5" t="s">
        <v>92</v>
      </c>
      <c r="N4556" s="6" t="s">
        <v>91</v>
      </c>
      <c r="O4556" s="6" t="s">
        <v>91</v>
      </c>
      <c r="P4556" s="6" t="s">
        <v>91</v>
      </c>
      <c r="Q4556" s="6" t="s">
        <v>91</v>
      </c>
      <c r="R4556" s="5">
        <v>1</v>
      </c>
      <c r="S4556" s="5">
        <v>0</v>
      </c>
      <c r="T4556" s="5" t="s">
        <v>93</v>
      </c>
      <c r="U4556" s="5" t="s">
        <v>105</v>
      </c>
    </row>
    <row r="4557" spans="1:21">
      <c r="A4557" s="6" t="s">
        <v>87</v>
      </c>
      <c r="B4557" s="7">
        <v>1</v>
      </c>
      <c r="C4557" s="5">
        <v>4893</v>
      </c>
      <c r="D4557" s="5">
        <v>42</v>
      </c>
      <c r="E4557" s="8" t="s">
        <v>6106</v>
      </c>
      <c r="F4557" s="8">
        <v>42182104</v>
      </c>
      <c r="G4557" s="5" t="s">
        <v>6110</v>
      </c>
      <c r="H4557" s="5" t="s">
        <v>227</v>
      </c>
      <c r="I4557" s="6" t="s">
        <v>91</v>
      </c>
      <c r="J4557" s="6" t="s">
        <v>91</v>
      </c>
      <c r="K4557" s="6" t="s">
        <v>91</v>
      </c>
      <c r="L4557" s="6" t="s">
        <v>91</v>
      </c>
      <c r="M4557" s="5" t="s">
        <v>92</v>
      </c>
      <c r="N4557" s="6" t="s">
        <v>91</v>
      </c>
      <c r="O4557" s="6" t="s">
        <v>91</v>
      </c>
      <c r="P4557" s="6" t="s">
        <v>91</v>
      </c>
      <c r="Q4557" s="6" t="s">
        <v>91</v>
      </c>
      <c r="R4557" s="5">
        <v>1</v>
      </c>
      <c r="S4557" s="5">
        <v>0</v>
      </c>
      <c r="T4557" s="5" t="s">
        <v>93</v>
      </c>
      <c r="U4557" s="5" t="s">
        <v>105</v>
      </c>
    </row>
    <row r="4558" spans="1:21">
      <c r="A4558" s="6" t="s">
        <v>87</v>
      </c>
      <c r="B4558" s="7">
        <v>1</v>
      </c>
      <c r="C4558" s="5">
        <v>4894</v>
      </c>
      <c r="D4558" s="5">
        <v>42</v>
      </c>
      <c r="E4558" s="8" t="s">
        <v>5987</v>
      </c>
      <c r="F4558" s="8">
        <v>421822</v>
      </c>
      <c r="G4558" s="5" t="s">
        <v>6111</v>
      </c>
      <c r="H4558" s="5" t="s">
        <v>6112</v>
      </c>
      <c r="I4558" s="5">
        <v>10065506335</v>
      </c>
      <c r="J4558" s="6" t="s">
        <v>91</v>
      </c>
      <c r="K4558" s="6" t="s">
        <v>91</v>
      </c>
      <c r="L4558" s="6" t="s">
        <v>91</v>
      </c>
      <c r="M4558" s="5" t="s">
        <v>92</v>
      </c>
      <c r="N4558" s="6" t="s">
        <v>91</v>
      </c>
      <c r="O4558" s="6" t="s">
        <v>91</v>
      </c>
      <c r="P4558" s="6" t="s">
        <v>91</v>
      </c>
      <c r="Q4558" s="6" t="s">
        <v>91</v>
      </c>
      <c r="R4558" s="5">
        <v>1</v>
      </c>
      <c r="S4558" s="5">
        <v>0</v>
      </c>
      <c r="T4558" s="5" t="s">
        <v>93</v>
      </c>
      <c r="U4558" s="5" t="s">
        <v>105</v>
      </c>
    </row>
    <row r="4559" spans="1:21">
      <c r="A4559" s="6" t="s">
        <v>87</v>
      </c>
      <c r="B4559" s="7">
        <v>1</v>
      </c>
      <c r="C4559" s="5">
        <v>4895</v>
      </c>
      <c r="D4559" s="5">
        <v>42</v>
      </c>
      <c r="E4559" s="8" t="s">
        <v>6113</v>
      </c>
      <c r="F4559" s="8">
        <v>42182201</v>
      </c>
      <c r="G4559" s="5" t="s">
        <v>6114</v>
      </c>
      <c r="H4559" s="5" t="s">
        <v>221</v>
      </c>
      <c r="I4559" s="6" t="s">
        <v>91</v>
      </c>
      <c r="J4559" s="6" t="s">
        <v>91</v>
      </c>
      <c r="K4559" s="6" t="s">
        <v>91</v>
      </c>
      <c r="L4559" s="6" t="s">
        <v>91</v>
      </c>
      <c r="M4559" s="5" t="s">
        <v>92</v>
      </c>
      <c r="N4559" s="6" t="s">
        <v>91</v>
      </c>
      <c r="O4559" s="6" t="s">
        <v>91</v>
      </c>
      <c r="P4559" s="6" t="s">
        <v>91</v>
      </c>
      <c r="Q4559" s="6" t="s">
        <v>91</v>
      </c>
      <c r="R4559" s="5">
        <v>1</v>
      </c>
      <c r="S4559" s="5">
        <v>0</v>
      </c>
      <c r="T4559" s="5" t="s">
        <v>93</v>
      </c>
      <c r="U4559" s="5" t="s">
        <v>105</v>
      </c>
    </row>
    <row r="4560" spans="1:21">
      <c r="A4560" s="6" t="s">
        <v>87</v>
      </c>
      <c r="B4560" s="7">
        <v>1</v>
      </c>
      <c r="C4560" s="5">
        <v>4896</v>
      </c>
      <c r="D4560" s="5">
        <v>42</v>
      </c>
      <c r="E4560" s="8" t="s">
        <v>6113</v>
      </c>
      <c r="F4560" s="8">
        <v>42182202</v>
      </c>
      <c r="G4560" s="5" t="s">
        <v>6115</v>
      </c>
      <c r="H4560" s="5" t="s">
        <v>223</v>
      </c>
      <c r="I4560" s="6" t="s">
        <v>91</v>
      </c>
      <c r="J4560" s="6" t="s">
        <v>91</v>
      </c>
      <c r="K4560" s="6" t="s">
        <v>91</v>
      </c>
      <c r="L4560" s="6" t="s">
        <v>91</v>
      </c>
      <c r="M4560" s="5" t="s">
        <v>92</v>
      </c>
      <c r="N4560" s="6" t="s">
        <v>91</v>
      </c>
      <c r="O4560" s="6" t="s">
        <v>91</v>
      </c>
      <c r="P4560" s="6" t="s">
        <v>91</v>
      </c>
      <c r="Q4560" s="6" t="s">
        <v>91</v>
      </c>
      <c r="R4560" s="5">
        <v>1</v>
      </c>
      <c r="S4560" s="5">
        <v>0</v>
      </c>
      <c r="T4560" s="5" t="s">
        <v>93</v>
      </c>
      <c r="U4560" s="5" t="s">
        <v>105</v>
      </c>
    </row>
    <row r="4561" spans="1:21">
      <c r="A4561" s="6" t="s">
        <v>87</v>
      </c>
      <c r="B4561" s="7">
        <v>1</v>
      </c>
      <c r="C4561" s="5">
        <v>4897</v>
      </c>
      <c r="D4561" s="5">
        <v>42</v>
      </c>
      <c r="E4561" s="8" t="s">
        <v>6113</v>
      </c>
      <c r="F4561" s="8">
        <v>42182203</v>
      </c>
      <c r="G4561" s="5" t="s">
        <v>6116</v>
      </c>
      <c r="H4561" s="5" t="s">
        <v>225</v>
      </c>
      <c r="I4561" s="6" t="s">
        <v>91</v>
      </c>
      <c r="J4561" s="6" t="s">
        <v>91</v>
      </c>
      <c r="K4561" s="6" t="s">
        <v>91</v>
      </c>
      <c r="L4561" s="6" t="s">
        <v>91</v>
      </c>
      <c r="M4561" s="5" t="s">
        <v>92</v>
      </c>
      <c r="N4561" s="6" t="s">
        <v>91</v>
      </c>
      <c r="O4561" s="6" t="s">
        <v>91</v>
      </c>
      <c r="P4561" s="6" t="s">
        <v>91</v>
      </c>
      <c r="Q4561" s="6" t="s">
        <v>91</v>
      </c>
      <c r="R4561" s="5">
        <v>1</v>
      </c>
      <c r="S4561" s="5">
        <v>0</v>
      </c>
      <c r="T4561" s="5" t="s">
        <v>93</v>
      </c>
      <c r="U4561" s="5" t="s">
        <v>105</v>
      </c>
    </row>
    <row r="4562" spans="1:21">
      <c r="A4562" s="6" t="s">
        <v>87</v>
      </c>
      <c r="B4562" s="7">
        <v>1</v>
      </c>
      <c r="C4562" s="5">
        <v>4899</v>
      </c>
      <c r="D4562" s="5">
        <v>42</v>
      </c>
      <c r="E4562" s="8" t="s">
        <v>6113</v>
      </c>
      <c r="F4562" s="8">
        <v>42182204</v>
      </c>
      <c r="G4562" s="5" t="s">
        <v>6117</v>
      </c>
      <c r="H4562" s="5" t="s">
        <v>227</v>
      </c>
      <c r="I4562" s="6" t="s">
        <v>91</v>
      </c>
      <c r="J4562" s="6" t="s">
        <v>91</v>
      </c>
      <c r="K4562" s="6" t="s">
        <v>91</v>
      </c>
      <c r="L4562" s="6" t="s">
        <v>91</v>
      </c>
      <c r="M4562" s="5" t="s">
        <v>92</v>
      </c>
      <c r="N4562" s="6" t="s">
        <v>91</v>
      </c>
      <c r="O4562" s="6" t="s">
        <v>91</v>
      </c>
      <c r="P4562" s="6" t="s">
        <v>91</v>
      </c>
      <c r="Q4562" s="6" t="s">
        <v>91</v>
      </c>
      <c r="R4562" s="5">
        <v>1</v>
      </c>
      <c r="S4562" s="5">
        <v>0</v>
      </c>
      <c r="T4562" s="5" t="s">
        <v>93</v>
      </c>
      <c r="U4562" s="5" t="s">
        <v>105</v>
      </c>
    </row>
    <row r="4563" spans="1:21">
      <c r="A4563" s="6" t="s">
        <v>87</v>
      </c>
      <c r="B4563" s="7">
        <v>1</v>
      </c>
      <c r="C4563" s="5">
        <v>4900</v>
      </c>
      <c r="D4563" s="5">
        <v>42</v>
      </c>
      <c r="E4563" s="8" t="s">
        <v>5987</v>
      </c>
      <c r="F4563" s="8">
        <v>421823</v>
      </c>
      <c r="G4563" s="5" t="s">
        <v>6118</v>
      </c>
      <c r="H4563" s="5" t="s">
        <v>6119</v>
      </c>
      <c r="I4563" s="5">
        <v>10065500476</v>
      </c>
      <c r="J4563" s="6" t="s">
        <v>91</v>
      </c>
      <c r="K4563" s="6" t="s">
        <v>91</v>
      </c>
      <c r="L4563" s="6" t="s">
        <v>91</v>
      </c>
      <c r="M4563" s="5" t="s">
        <v>92</v>
      </c>
      <c r="N4563" s="6" t="s">
        <v>91</v>
      </c>
      <c r="O4563" s="6" t="s">
        <v>91</v>
      </c>
      <c r="P4563" s="6" t="s">
        <v>91</v>
      </c>
      <c r="Q4563" s="6" t="s">
        <v>91</v>
      </c>
      <c r="R4563" s="5">
        <v>1</v>
      </c>
      <c r="S4563" s="5">
        <v>0</v>
      </c>
      <c r="T4563" s="5" t="s">
        <v>93</v>
      </c>
      <c r="U4563" s="5" t="s">
        <v>105</v>
      </c>
    </row>
    <row r="4564" spans="1:21">
      <c r="A4564" s="6" t="s">
        <v>87</v>
      </c>
      <c r="B4564" s="7">
        <v>1</v>
      </c>
      <c r="C4564" s="5">
        <v>4901</v>
      </c>
      <c r="D4564" s="5">
        <v>42</v>
      </c>
      <c r="E4564" s="8" t="s">
        <v>6120</v>
      </c>
      <c r="F4564" s="8">
        <v>42182301</v>
      </c>
      <c r="G4564" s="5" t="s">
        <v>6121</v>
      </c>
      <c r="H4564" s="5" t="s">
        <v>221</v>
      </c>
      <c r="I4564" s="6" t="s">
        <v>91</v>
      </c>
      <c r="J4564" s="6" t="s">
        <v>91</v>
      </c>
      <c r="K4564" s="6" t="s">
        <v>91</v>
      </c>
      <c r="L4564" s="6" t="s">
        <v>91</v>
      </c>
      <c r="M4564" s="5" t="s">
        <v>92</v>
      </c>
      <c r="N4564" s="6" t="s">
        <v>91</v>
      </c>
      <c r="O4564" s="6" t="s">
        <v>91</v>
      </c>
      <c r="P4564" s="6" t="s">
        <v>91</v>
      </c>
      <c r="Q4564" s="6" t="s">
        <v>91</v>
      </c>
      <c r="R4564" s="5">
        <v>1</v>
      </c>
      <c r="S4564" s="5">
        <v>0</v>
      </c>
      <c r="T4564" s="5" t="s">
        <v>93</v>
      </c>
      <c r="U4564" s="5" t="s">
        <v>105</v>
      </c>
    </row>
    <row r="4565" spans="1:21">
      <c r="A4565" s="6" t="s">
        <v>87</v>
      </c>
      <c r="B4565" s="7">
        <v>1</v>
      </c>
      <c r="C4565" s="5">
        <v>4902</v>
      </c>
      <c r="D4565" s="5">
        <v>42</v>
      </c>
      <c r="E4565" s="8" t="s">
        <v>6120</v>
      </c>
      <c r="F4565" s="8">
        <v>42182302</v>
      </c>
      <c r="G4565" s="5" t="s">
        <v>6122</v>
      </c>
      <c r="H4565" s="5" t="s">
        <v>223</v>
      </c>
      <c r="I4565" s="6" t="s">
        <v>91</v>
      </c>
      <c r="J4565" s="6" t="s">
        <v>91</v>
      </c>
      <c r="K4565" s="6" t="s">
        <v>91</v>
      </c>
      <c r="L4565" s="6" t="s">
        <v>91</v>
      </c>
      <c r="M4565" s="5" t="s">
        <v>92</v>
      </c>
      <c r="N4565" s="6" t="s">
        <v>91</v>
      </c>
      <c r="O4565" s="6" t="s">
        <v>91</v>
      </c>
      <c r="P4565" s="6" t="s">
        <v>91</v>
      </c>
      <c r="Q4565" s="6" t="s">
        <v>91</v>
      </c>
      <c r="R4565" s="5">
        <v>1</v>
      </c>
      <c r="S4565" s="5">
        <v>0</v>
      </c>
      <c r="T4565" s="5" t="s">
        <v>93</v>
      </c>
      <c r="U4565" s="5" t="s">
        <v>105</v>
      </c>
    </row>
    <row r="4566" spans="1:21">
      <c r="A4566" s="6" t="s">
        <v>87</v>
      </c>
      <c r="B4566" s="7">
        <v>1</v>
      </c>
      <c r="C4566" s="5">
        <v>4903</v>
      </c>
      <c r="D4566" s="5">
        <v>42</v>
      </c>
      <c r="E4566" s="8" t="s">
        <v>6120</v>
      </c>
      <c r="F4566" s="8">
        <v>42182303</v>
      </c>
      <c r="G4566" s="5" t="s">
        <v>6123</v>
      </c>
      <c r="H4566" s="5" t="s">
        <v>225</v>
      </c>
      <c r="I4566" s="6" t="s">
        <v>91</v>
      </c>
      <c r="J4566" s="6" t="s">
        <v>91</v>
      </c>
      <c r="K4566" s="6" t="s">
        <v>91</v>
      </c>
      <c r="L4566" s="6" t="s">
        <v>91</v>
      </c>
      <c r="M4566" s="5" t="s">
        <v>92</v>
      </c>
      <c r="N4566" s="6" t="s">
        <v>91</v>
      </c>
      <c r="O4566" s="6" t="s">
        <v>91</v>
      </c>
      <c r="P4566" s="6" t="s">
        <v>91</v>
      </c>
      <c r="Q4566" s="6" t="s">
        <v>91</v>
      </c>
      <c r="R4566" s="5">
        <v>1</v>
      </c>
      <c r="S4566" s="5">
        <v>0</v>
      </c>
      <c r="T4566" s="5" t="s">
        <v>93</v>
      </c>
      <c r="U4566" s="5" t="s">
        <v>105</v>
      </c>
    </row>
    <row r="4567" spans="1:21">
      <c r="A4567" s="6" t="s">
        <v>87</v>
      </c>
      <c r="B4567" s="7">
        <v>1</v>
      </c>
      <c r="C4567" s="5">
        <v>4905</v>
      </c>
      <c r="D4567" s="5">
        <v>42</v>
      </c>
      <c r="E4567" s="8" t="s">
        <v>6120</v>
      </c>
      <c r="F4567" s="8">
        <v>42182304</v>
      </c>
      <c r="G4567" s="5" t="s">
        <v>6124</v>
      </c>
      <c r="H4567" s="5" t="s">
        <v>227</v>
      </c>
      <c r="I4567" s="6" t="s">
        <v>91</v>
      </c>
      <c r="J4567" s="6" t="s">
        <v>91</v>
      </c>
      <c r="K4567" s="6" t="s">
        <v>91</v>
      </c>
      <c r="L4567" s="6" t="s">
        <v>91</v>
      </c>
      <c r="M4567" s="5" t="s">
        <v>92</v>
      </c>
      <c r="N4567" s="6" t="s">
        <v>91</v>
      </c>
      <c r="O4567" s="6" t="s">
        <v>91</v>
      </c>
      <c r="P4567" s="6" t="s">
        <v>91</v>
      </c>
      <c r="Q4567" s="6" t="s">
        <v>91</v>
      </c>
      <c r="R4567" s="5">
        <v>1</v>
      </c>
      <c r="S4567" s="5">
        <v>0</v>
      </c>
      <c r="T4567" s="5" t="s">
        <v>93</v>
      </c>
      <c r="U4567" s="5" t="s">
        <v>105</v>
      </c>
    </row>
    <row r="4568" spans="1:21">
      <c r="A4568" s="6" t="s">
        <v>87</v>
      </c>
      <c r="B4568" s="7">
        <v>1</v>
      </c>
      <c r="C4568" s="5">
        <v>4906</v>
      </c>
      <c r="D4568" s="5">
        <v>42</v>
      </c>
      <c r="E4568" s="8" t="s">
        <v>5987</v>
      </c>
      <c r="F4568" s="8">
        <v>421824</v>
      </c>
      <c r="G4568" s="5" t="s">
        <v>6125</v>
      </c>
      <c r="H4568" s="5" t="s">
        <v>6126</v>
      </c>
      <c r="I4568" s="6" t="s">
        <v>91</v>
      </c>
      <c r="J4568" s="6" t="s">
        <v>91</v>
      </c>
      <c r="K4568" s="6" t="s">
        <v>91</v>
      </c>
      <c r="L4568" s="6" t="s">
        <v>91</v>
      </c>
      <c r="M4568" s="5" t="s">
        <v>92</v>
      </c>
      <c r="N4568" s="6" t="s">
        <v>91</v>
      </c>
      <c r="O4568" s="6" t="s">
        <v>91</v>
      </c>
      <c r="P4568" s="6" t="s">
        <v>91</v>
      </c>
      <c r="Q4568" s="6" t="s">
        <v>91</v>
      </c>
      <c r="R4568" s="5">
        <v>1</v>
      </c>
      <c r="S4568" s="5">
        <v>0</v>
      </c>
      <c r="T4568" s="5" t="s">
        <v>93</v>
      </c>
      <c r="U4568" s="5" t="s">
        <v>105</v>
      </c>
    </row>
    <row r="4569" spans="1:21">
      <c r="A4569" s="6" t="s">
        <v>87</v>
      </c>
      <c r="B4569" s="7">
        <v>1</v>
      </c>
      <c r="C4569" s="5">
        <v>4907</v>
      </c>
      <c r="D4569" s="5">
        <v>42</v>
      </c>
      <c r="E4569" s="8" t="s">
        <v>6127</v>
      </c>
      <c r="F4569" s="8">
        <v>42182401</v>
      </c>
      <c r="G4569" s="5" t="s">
        <v>6128</v>
      </c>
      <c r="H4569" s="5" t="s">
        <v>221</v>
      </c>
      <c r="I4569" s="6" t="s">
        <v>91</v>
      </c>
      <c r="J4569" s="6" t="s">
        <v>91</v>
      </c>
      <c r="K4569" s="6" t="s">
        <v>91</v>
      </c>
      <c r="L4569" s="6" t="s">
        <v>91</v>
      </c>
      <c r="M4569" s="5" t="s">
        <v>92</v>
      </c>
      <c r="N4569" s="6" t="s">
        <v>91</v>
      </c>
      <c r="O4569" s="6" t="s">
        <v>91</v>
      </c>
      <c r="P4569" s="6" t="s">
        <v>91</v>
      </c>
      <c r="Q4569" s="6" t="s">
        <v>91</v>
      </c>
      <c r="R4569" s="5">
        <v>1</v>
      </c>
      <c r="S4569" s="5">
        <v>0</v>
      </c>
      <c r="T4569" s="5" t="s">
        <v>93</v>
      </c>
      <c r="U4569" s="5" t="s">
        <v>105</v>
      </c>
    </row>
    <row r="4570" spans="1:21">
      <c r="A4570" s="6" t="s">
        <v>87</v>
      </c>
      <c r="B4570" s="7">
        <v>1</v>
      </c>
      <c r="C4570" s="5">
        <v>4908</v>
      </c>
      <c r="D4570" s="5">
        <v>42</v>
      </c>
      <c r="E4570" s="8" t="s">
        <v>6127</v>
      </c>
      <c r="F4570" s="8">
        <v>42182402</v>
      </c>
      <c r="G4570" s="5" t="s">
        <v>6129</v>
      </c>
      <c r="H4570" s="5" t="s">
        <v>223</v>
      </c>
      <c r="I4570" s="6" t="s">
        <v>91</v>
      </c>
      <c r="J4570" s="6" t="s">
        <v>91</v>
      </c>
      <c r="K4570" s="6" t="s">
        <v>91</v>
      </c>
      <c r="L4570" s="6" t="s">
        <v>91</v>
      </c>
      <c r="M4570" s="5" t="s">
        <v>92</v>
      </c>
      <c r="N4570" s="6" t="s">
        <v>91</v>
      </c>
      <c r="O4570" s="6" t="s">
        <v>91</v>
      </c>
      <c r="P4570" s="6" t="s">
        <v>91</v>
      </c>
      <c r="Q4570" s="6" t="s">
        <v>91</v>
      </c>
      <c r="R4570" s="5">
        <v>1</v>
      </c>
      <c r="S4570" s="5">
        <v>0</v>
      </c>
      <c r="T4570" s="5" t="s">
        <v>93</v>
      </c>
      <c r="U4570" s="5" t="s">
        <v>105</v>
      </c>
    </row>
    <row r="4571" spans="1:21">
      <c r="A4571" s="6" t="s">
        <v>87</v>
      </c>
      <c r="B4571" s="7">
        <v>1</v>
      </c>
      <c r="C4571" s="5">
        <v>4909</v>
      </c>
      <c r="D4571" s="5">
        <v>42</v>
      </c>
      <c r="E4571" s="8" t="s">
        <v>6127</v>
      </c>
      <c r="F4571" s="8">
        <v>42182403</v>
      </c>
      <c r="G4571" s="5" t="s">
        <v>6130</v>
      </c>
      <c r="H4571" s="5" t="s">
        <v>225</v>
      </c>
      <c r="I4571" s="6" t="s">
        <v>91</v>
      </c>
      <c r="J4571" s="6" t="s">
        <v>91</v>
      </c>
      <c r="K4571" s="6" t="s">
        <v>91</v>
      </c>
      <c r="L4571" s="6" t="s">
        <v>91</v>
      </c>
      <c r="M4571" s="5" t="s">
        <v>92</v>
      </c>
      <c r="N4571" s="6" t="s">
        <v>91</v>
      </c>
      <c r="O4571" s="6" t="s">
        <v>91</v>
      </c>
      <c r="P4571" s="6" t="s">
        <v>91</v>
      </c>
      <c r="Q4571" s="6" t="s">
        <v>91</v>
      </c>
      <c r="R4571" s="5">
        <v>1</v>
      </c>
      <c r="S4571" s="5">
        <v>0</v>
      </c>
      <c r="T4571" s="5" t="s">
        <v>93</v>
      </c>
      <c r="U4571" s="5" t="s">
        <v>105</v>
      </c>
    </row>
    <row r="4572" spans="1:21">
      <c r="A4572" s="6" t="s">
        <v>87</v>
      </c>
      <c r="B4572" s="7">
        <v>1</v>
      </c>
      <c r="C4572" s="5">
        <v>4910</v>
      </c>
      <c r="D4572" s="5">
        <v>42</v>
      </c>
      <c r="E4572" s="8" t="s">
        <v>6127</v>
      </c>
      <c r="F4572" s="8">
        <v>42182404</v>
      </c>
      <c r="G4572" s="5" t="s">
        <v>6131</v>
      </c>
      <c r="H4572" s="5" t="s">
        <v>227</v>
      </c>
      <c r="I4572" s="6" t="s">
        <v>91</v>
      </c>
      <c r="J4572" s="6" t="s">
        <v>91</v>
      </c>
      <c r="K4572" s="6" t="s">
        <v>91</v>
      </c>
      <c r="L4572" s="6" t="s">
        <v>91</v>
      </c>
      <c r="M4572" s="5" t="s">
        <v>92</v>
      </c>
      <c r="N4572" s="6" t="s">
        <v>91</v>
      </c>
      <c r="O4572" s="6" t="s">
        <v>91</v>
      </c>
      <c r="P4572" s="6" t="s">
        <v>91</v>
      </c>
      <c r="Q4572" s="6" t="s">
        <v>91</v>
      </c>
      <c r="R4572" s="5">
        <v>1</v>
      </c>
      <c r="S4572" s="5">
        <v>0</v>
      </c>
      <c r="T4572" s="5" t="s">
        <v>93</v>
      </c>
      <c r="U4572" s="5" t="s">
        <v>105</v>
      </c>
    </row>
    <row r="4573" spans="1:21">
      <c r="A4573" s="6" t="s">
        <v>87</v>
      </c>
      <c r="B4573" s="7">
        <v>1</v>
      </c>
      <c r="C4573" s="5">
        <v>4911</v>
      </c>
      <c r="D4573" s="5">
        <v>42</v>
      </c>
      <c r="E4573" s="8" t="s">
        <v>5987</v>
      </c>
      <c r="F4573" s="8">
        <v>421825</v>
      </c>
      <c r="G4573" s="5" t="s">
        <v>6132</v>
      </c>
      <c r="H4573" s="5" t="s">
        <v>6133</v>
      </c>
      <c r="I4573" s="5">
        <v>10065500482</v>
      </c>
      <c r="J4573" s="6" t="s">
        <v>91</v>
      </c>
      <c r="K4573" s="6" t="s">
        <v>91</v>
      </c>
      <c r="L4573" s="6" t="s">
        <v>91</v>
      </c>
      <c r="M4573" s="5" t="s">
        <v>92</v>
      </c>
      <c r="N4573" s="6" t="s">
        <v>91</v>
      </c>
      <c r="O4573" s="6" t="s">
        <v>91</v>
      </c>
      <c r="P4573" s="6" t="s">
        <v>91</v>
      </c>
      <c r="Q4573" s="6" t="s">
        <v>91</v>
      </c>
      <c r="R4573" s="5">
        <v>1</v>
      </c>
      <c r="S4573" s="5">
        <v>0</v>
      </c>
      <c r="T4573" s="5" t="s">
        <v>93</v>
      </c>
      <c r="U4573" s="5" t="s">
        <v>105</v>
      </c>
    </row>
    <row r="4574" spans="1:21">
      <c r="A4574" s="6" t="s">
        <v>87</v>
      </c>
      <c r="B4574" s="7">
        <v>1</v>
      </c>
      <c r="C4574" s="5">
        <v>4912</v>
      </c>
      <c r="D4574" s="5">
        <v>42</v>
      </c>
      <c r="E4574" s="8" t="s">
        <v>6134</v>
      </c>
      <c r="F4574" s="8">
        <v>42182501</v>
      </c>
      <c r="G4574" s="5" t="s">
        <v>6135</v>
      </c>
      <c r="H4574" s="5" t="s">
        <v>221</v>
      </c>
      <c r="I4574" s="6" t="s">
        <v>91</v>
      </c>
      <c r="J4574" s="6" t="s">
        <v>91</v>
      </c>
      <c r="K4574" s="6" t="s">
        <v>91</v>
      </c>
      <c r="L4574" s="6" t="s">
        <v>91</v>
      </c>
      <c r="M4574" s="5" t="s">
        <v>92</v>
      </c>
      <c r="N4574" s="6" t="s">
        <v>91</v>
      </c>
      <c r="O4574" s="6" t="s">
        <v>91</v>
      </c>
      <c r="P4574" s="6" t="s">
        <v>91</v>
      </c>
      <c r="Q4574" s="6" t="s">
        <v>91</v>
      </c>
      <c r="R4574" s="5">
        <v>1</v>
      </c>
      <c r="S4574" s="5">
        <v>0</v>
      </c>
      <c r="T4574" s="5" t="s">
        <v>93</v>
      </c>
      <c r="U4574" s="5" t="s">
        <v>105</v>
      </c>
    </row>
    <row r="4575" spans="1:21">
      <c r="A4575" s="6" t="s">
        <v>87</v>
      </c>
      <c r="B4575" s="7">
        <v>1</v>
      </c>
      <c r="C4575" s="5">
        <v>4913</v>
      </c>
      <c r="D4575" s="5">
        <v>42</v>
      </c>
      <c r="E4575" s="8" t="s">
        <v>6134</v>
      </c>
      <c r="F4575" s="8">
        <v>42182502</v>
      </c>
      <c r="G4575" s="5" t="s">
        <v>6136</v>
      </c>
      <c r="H4575" s="5" t="s">
        <v>223</v>
      </c>
      <c r="I4575" s="6" t="s">
        <v>91</v>
      </c>
      <c r="J4575" s="6" t="s">
        <v>91</v>
      </c>
      <c r="K4575" s="6" t="s">
        <v>91</v>
      </c>
      <c r="L4575" s="6" t="s">
        <v>91</v>
      </c>
      <c r="M4575" s="5" t="s">
        <v>92</v>
      </c>
      <c r="N4575" s="6" t="s">
        <v>91</v>
      </c>
      <c r="O4575" s="6" t="s">
        <v>91</v>
      </c>
      <c r="P4575" s="6" t="s">
        <v>91</v>
      </c>
      <c r="Q4575" s="6" t="s">
        <v>91</v>
      </c>
      <c r="R4575" s="5">
        <v>1</v>
      </c>
      <c r="S4575" s="5">
        <v>0</v>
      </c>
      <c r="T4575" s="5" t="s">
        <v>93</v>
      </c>
      <c r="U4575" s="5" t="s">
        <v>105</v>
      </c>
    </row>
    <row r="4576" spans="1:21">
      <c r="A4576" s="6" t="s">
        <v>87</v>
      </c>
      <c r="B4576" s="7">
        <v>1</v>
      </c>
      <c r="C4576" s="5">
        <v>4914</v>
      </c>
      <c r="D4576" s="5">
        <v>42</v>
      </c>
      <c r="E4576" s="8" t="s">
        <v>6134</v>
      </c>
      <c r="F4576" s="8">
        <v>42182503</v>
      </c>
      <c r="G4576" s="5" t="s">
        <v>6137</v>
      </c>
      <c r="H4576" s="5" t="s">
        <v>225</v>
      </c>
      <c r="I4576" s="6" t="s">
        <v>91</v>
      </c>
      <c r="J4576" s="6" t="s">
        <v>91</v>
      </c>
      <c r="K4576" s="6" t="s">
        <v>91</v>
      </c>
      <c r="L4576" s="6" t="s">
        <v>91</v>
      </c>
      <c r="M4576" s="5" t="s">
        <v>92</v>
      </c>
      <c r="N4576" s="6" t="s">
        <v>91</v>
      </c>
      <c r="O4576" s="6" t="s">
        <v>91</v>
      </c>
      <c r="P4576" s="6" t="s">
        <v>91</v>
      </c>
      <c r="Q4576" s="6" t="s">
        <v>91</v>
      </c>
      <c r="R4576" s="5">
        <v>1</v>
      </c>
      <c r="S4576" s="5">
        <v>0</v>
      </c>
      <c r="T4576" s="5" t="s">
        <v>93</v>
      </c>
      <c r="U4576" s="5" t="s">
        <v>105</v>
      </c>
    </row>
    <row r="4577" spans="1:21">
      <c r="A4577" s="6" t="s">
        <v>87</v>
      </c>
      <c r="B4577" s="7">
        <v>1</v>
      </c>
      <c r="C4577" s="5">
        <v>4916</v>
      </c>
      <c r="D4577" s="5">
        <v>42</v>
      </c>
      <c r="E4577" s="8" t="s">
        <v>6134</v>
      </c>
      <c r="F4577" s="8">
        <v>42182504</v>
      </c>
      <c r="G4577" s="5" t="s">
        <v>6138</v>
      </c>
      <c r="H4577" s="5" t="s">
        <v>227</v>
      </c>
      <c r="I4577" s="6" t="s">
        <v>91</v>
      </c>
      <c r="J4577" s="6" t="s">
        <v>91</v>
      </c>
      <c r="K4577" s="6" t="s">
        <v>91</v>
      </c>
      <c r="L4577" s="6" t="s">
        <v>91</v>
      </c>
      <c r="M4577" s="5" t="s">
        <v>92</v>
      </c>
      <c r="N4577" s="6" t="s">
        <v>91</v>
      </c>
      <c r="O4577" s="6" t="s">
        <v>91</v>
      </c>
      <c r="P4577" s="6" t="s">
        <v>91</v>
      </c>
      <c r="Q4577" s="6" t="s">
        <v>91</v>
      </c>
      <c r="R4577" s="5">
        <v>1</v>
      </c>
      <c r="S4577" s="5">
        <v>0</v>
      </c>
      <c r="T4577" s="5" t="s">
        <v>93</v>
      </c>
      <c r="U4577" s="5" t="s">
        <v>105</v>
      </c>
    </row>
    <row r="4578" spans="1:21">
      <c r="A4578" s="6" t="s">
        <v>87</v>
      </c>
      <c r="B4578" s="7">
        <v>1</v>
      </c>
      <c r="C4578" s="5">
        <v>4917</v>
      </c>
      <c r="D4578" s="5">
        <v>42</v>
      </c>
      <c r="E4578" s="8" t="s">
        <v>5987</v>
      </c>
      <c r="F4578" s="8">
        <v>421826</v>
      </c>
      <c r="G4578" s="5" t="s">
        <v>6139</v>
      </c>
      <c r="H4578" s="5" t="s">
        <v>6140</v>
      </c>
      <c r="I4578" s="5">
        <v>10065506306</v>
      </c>
      <c r="J4578" s="6" t="s">
        <v>91</v>
      </c>
      <c r="K4578" s="6" t="s">
        <v>91</v>
      </c>
      <c r="L4578" s="6" t="s">
        <v>91</v>
      </c>
      <c r="M4578" s="5" t="s">
        <v>92</v>
      </c>
      <c r="N4578" s="6" t="s">
        <v>91</v>
      </c>
      <c r="O4578" s="6" t="s">
        <v>91</v>
      </c>
      <c r="P4578" s="6" t="s">
        <v>91</v>
      </c>
      <c r="Q4578" s="6" t="s">
        <v>91</v>
      </c>
      <c r="R4578" s="5">
        <v>1</v>
      </c>
      <c r="S4578" s="5">
        <v>0</v>
      </c>
      <c r="T4578" s="5" t="s">
        <v>93</v>
      </c>
      <c r="U4578" s="5" t="s">
        <v>105</v>
      </c>
    </row>
    <row r="4579" spans="1:21">
      <c r="A4579" s="6" t="s">
        <v>87</v>
      </c>
      <c r="B4579" s="7">
        <v>1</v>
      </c>
      <c r="C4579" s="5">
        <v>4918</v>
      </c>
      <c r="D4579" s="5">
        <v>42</v>
      </c>
      <c r="E4579" s="8" t="s">
        <v>6141</v>
      </c>
      <c r="F4579" s="8">
        <v>42182601</v>
      </c>
      <c r="G4579" s="5" t="s">
        <v>6142</v>
      </c>
      <c r="H4579" s="5" t="s">
        <v>221</v>
      </c>
      <c r="I4579" s="6" t="s">
        <v>91</v>
      </c>
      <c r="J4579" s="6" t="s">
        <v>91</v>
      </c>
      <c r="K4579" s="6" t="s">
        <v>91</v>
      </c>
      <c r="L4579" s="6" t="s">
        <v>91</v>
      </c>
      <c r="M4579" s="5" t="s">
        <v>92</v>
      </c>
      <c r="N4579" s="6" t="s">
        <v>91</v>
      </c>
      <c r="O4579" s="6" t="s">
        <v>91</v>
      </c>
      <c r="P4579" s="6" t="s">
        <v>91</v>
      </c>
      <c r="Q4579" s="6" t="s">
        <v>91</v>
      </c>
      <c r="R4579" s="5">
        <v>1</v>
      </c>
      <c r="S4579" s="5">
        <v>0</v>
      </c>
      <c r="T4579" s="5" t="s">
        <v>93</v>
      </c>
      <c r="U4579" s="5" t="s">
        <v>105</v>
      </c>
    </row>
    <row r="4580" spans="1:21">
      <c r="A4580" s="6" t="s">
        <v>87</v>
      </c>
      <c r="B4580" s="7">
        <v>1</v>
      </c>
      <c r="C4580" s="5">
        <v>4919</v>
      </c>
      <c r="D4580" s="5">
        <v>42</v>
      </c>
      <c r="E4580" s="8" t="s">
        <v>6141</v>
      </c>
      <c r="F4580" s="8">
        <v>42182602</v>
      </c>
      <c r="G4580" s="5" t="s">
        <v>6143</v>
      </c>
      <c r="H4580" s="5" t="s">
        <v>223</v>
      </c>
      <c r="I4580" s="6" t="s">
        <v>91</v>
      </c>
      <c r="J4580" s="6" t="s">
        <v>91</v>
      </c>
      <c r="K4580" s="6" t="s">
        <v>91</v>
      </c>
      <c r="L4580" s="6" t="s">
        <v>91</v>
      </c>
      <c r="M4580" s="5" t="s">
        <v>92</v>
      </c>
      <c r="N4580" s="6" t="s">
        <v>91</v>
      </c>
      <c r="O4580" s="6" t="s">
        <v>91</v>
      </c>
      <c r="P4580" s="6" t="s">
        <v>91</v>
      </c>
      <c r="Q4580" s="6" t="s">
        <v>91</v>
      </c>
      <c r="R4580" s="5">
        <v>1</v>
      </c>
      <c r="S4580" s="5">
        <v>0</v>
      </c>
      <c r="T4580" s="5" t="s">
        <v>93</v>
      </c>
      <c r="U4580" s="5" t="s">
        <v>105</v>
      </c>
    </row>
    <row r="4581" spans="1:21">
      <c r="A4581" s="6" t="s">
        <v>87</v>
      </c>
      <c r="B4581" s="7">
        <v>1</v>
      </c>
      <c r="C4581" s="5">
        <v>4920</v>
      </c>
      <c r="D4581" s="5">
        <v>42</v>
      </c>
      <c r="E4581" s="8" t="s">
        <v>6141</v>
      </c>
      <c r="F4581" s="8">
        <v>42182603</v>
      </c>
      <c r="G4581" s="5" t="s">
        <v>6144</v>
      </c>
      <c r="H4581" s="5" t="s">
        <v>225</v>
      </c>
      <c r="I4581" s="6" t="s">
        <v>91</v>
      </c>
      <c r="J4581" s="6" t="s">
        <v>91</v>
      </c>
      <c r="K4581" s="6" t="s">
        <v>91</v>
      </c>
      <c r="L4581" s="6" t="s">
        <v>91</v>
      </c>
      <c r="M4581" s="5" t="s">
        <v>92</v>
      </c>
      <c r="N4581" s="6" t="s">
        <v>91</v>
      </c>
      <c r="O4581" s="6" t="s">
        <v>91</v>
      </c>
      <c r="P4581" s="6" t="s">
        <v>91</v>
      </c>
      <c r="Q4581" s="6" t="s">
        <v>91</v>
      </c>
      <c r="R4581" s="5">
        <v>1</v>
      </c>
      <c r="S4581" s="5">
        <v>0</v>
      </c>
      <c r="T4581" s="5" t="s">
        <v>93</v>
      </c>
      <c r="U4581" s="5" t="s">
        <v>105</v>
      </c>
    </row>
    <row r="4582" spans="1:21">
      <c r="A4582" s="6" t="s">
        <v>87</v>
      </c>
      <c r="B4582" s="7">
        <v>1</v>
      </c>
      <c r="C4582" s="5">
        <v>4921</v>
      </c>
      <c r="D4582" s="5">
        <v>42</v>
      </c>
      <c r="E4582" s="8" t="s">
        <v>6141</v>
      </c>
      <c r="F4582" s="8">
        <v>42182604</v>
      </c>
      <c r="G4582" s="5" t="s">
        <v>6145</v>
      </c>
      <c r="H4582" s="5" t="s">
        <v>227</v>
      </c>
      <c r="I4582" s="6" t="s">
        <v>91</v>
      </c>
      <c r="J4582" s="6" t="s">
        <v>91</v>
      </c>
      <c r="K4582" s="6" t="s">
        <v>91</v>
      </c>
      <c r="L4582" s="6" t="s">
        <v>91</v>
      </c>
      <c r="M4582" s="5" t="s">
        <v>92</v>
      </c>
      <c r="N4582" s="6" t="s">
        <v>91</v>
      </c>
      <c r="O4582" s="6" t="s">
        <v>91</v>
      </c>
      <c r="P4582" s="6" t="s">
        <v>91</v>
      </c>
      <c r="Q4582" s="6" t="s">
        <v>91</v>
      </c>
      <c r="R4582" s="5">
        <v>1</v>
      </c>
      <c r="S4582" s="5">
        <v>0</v>
      </c>
      <c r="T4582" s="5" t="s">
        <v>93</v>
      </c>
      <c r="U4582" s="5" t="s">
        <v>105</v>
      </c>
    </row>
    <row r="4583" spans="1:21">
      <c r="A4583" s="6" t="s">
        <v>87</v>
      </c>
      <c r="B4583" s="7">
        <v>1</v>
      </c>
      <c r="C4583" s="5">
        <v>4922</v>
      </c>
      <c r="D4583" s="5">
        <v>42</v>
      </c>
      <c r="E4583" s="8" t="s">
        <v>5987</v>
      </c>
      <c r="F4583" s="8">
        <v>421827</v>
      </c>
      <c r="G4583" s="5" t="s">
        <v>6146</v>
      </c>
      <c r="H4583" s="5" t="s">
        <v>6147</v>
      </c>
      <c r="I4583" s="5">
        <v>10065503617</v>
      </c>
      <c r="J4583" s="6" t="s">
        <v>91</v>
      </c>
      <c r="K4583" s="6" t="s">
        <v>91</v>
      </c>
      <c r="L4583" s="6" t="s">
        <v>91</v>
      </c>
      <c r="M4583" s="5" t="s">
        <v>92</v>
      </c>
      <c r="N4583" s="6" t="s">
        <v>91</v>
      </c>
      <c r="O4583" s="6" t="s">
        <v>91</v>
      </c>
      <c r="P4583" s="6" t="s">
        <v>91</v>
      </c>
      <c r="Q4583" s="6" t="s">
        <v>91</v>
      </c>
      <c r="R4583" s="5">
        <v>1</v>
      </c>
      <c r="S4583" s="5">
        <v>0</v>
      </c>
      <c r="T4583" s="5" t="s">
        <v>93</v>
      </c>
      <c r="U4583" s="5" t="s">
        <v>105</v>
      </c>
    </row>
    <row r="4584" spans="1:21">
      <c r="A4584" s="6" t="s">
        <v>87</v>
      </c>
      <c r="B4584" s="7">
        <v>1</v>
      </c>
      <c r="C4584" s="5">
        <v>4923</v>
      </c>
      <c r="D4584" s="5">
        <v>42</v>
      </c>
      <c r="E4584" s="8" t="s">
        <v>6148</v>
      </c>
      <c r="F4584" s="8">
        <v>42182701</v>
      </c>
      <c r="G4584" s="5" t="s">
        <v>6149</v>
      </c>
      <c r="H4584" s="5" t="s">
        <v>221</v>
      </c>
      <c r="I4584" s="6" t="s">
        <v>91</v>
      </c>
      <c r="J4584" s="6" t="s">
        <v>91</v>
      </c>
      <c r="K4584" s="6" t="s">
        <v>91</v>
      </c>
      <c r="L4584" s="6" t="s">
        <v>91</v>
      </c>
      <c r="M4584" s="5" t="s">
        <v>92</v>
      </c>
      <c r="N4584" s="6" t="s">
        <v>91</v>
      </c>
      <c r="O4584" s="6" t="s">
        <v>91</v>
      </c>
      <c r="P4584" s="6" t="s">
        <v>91</v>
      </c>
      <c r="Q4584" s="6" t="s">
        <v>91</v>
      </c>
      <c r="R4584" s="5">
        <v>1</v>
      </c>
      <c r="S4584" s="5">
        <v>0</v>
      </c>
      <c r="T4584" s="5" t="s">
        <v>93</v>
      </c>
      <c r="U4584" s="5" t="s">
        <v>105</v>
      </c>
    </row>
    <row r="4585" spans="1:21">
      <c r="A4585" s="6" t="s">
        <v>87</v>
      </c>
      <c r="B4585" s="7">
        <v>1</v>
      </c>
      <c r="C4585" s="5">
        <v>4924</v>
      </c>
      <c r="D4585" s="5">
        <v>42</v>
      </c>
      <c r="E4585" s="8" t="s">
        <v>6148</v>
      </c>
      <c r="F4585" s="8">
        <v>42182702</v>
      </c>
      <c r="G4585" s="5" t="s">
        <v>6150</v>
      </c>
      <c r="H4585" s="5" t="s">
        <v>223</v>
      </c>
      <c r="I4585" s="6" t="s">
        <v>91</v>
      </c>
      <c r="J4585" s="6" t="s">
        <v>91</v>
      </c>
      <c r="K4585" s="6" t="s">
        <v>91</v>
      </c>
      <c r="L4585" s="6" t="s">
        <v>91</v>
      </c>
      <c r="M4585" s="5" t="s">
        <v>92</v>
      </c>
      <c r="N4585" s="6" t="s">
        <v>91</v>
      </c>
      <c r="O4585" s="6" t="s">
        <v>91</v>
      </c>
      <c r="P4585" s="6" t="s">
        <v>91</v>
      </c>
      <c r="Q4585" s="6" t="s">
        <v>91</v>
      </c>
      <c r="R4585" s="5">
        <v>1</v>
      </c>
      <c r="S4585" s="5">
        <v>0</v>
      </c>
      <c r="T4585" s="5" t="s">
        <v>93</v>
      </c>
      <c r="U4585" s="5" t="s">
        <v>105</v>
      </c>
    </row>
    <row r="4586" spans="1:21">
      <c r="A4586" s="6" t="s">
        <v>87</v>
      </c>
      <c r="B4586" s="7">
        <v>1</v>
      </c>
      <c r="C4586" s="5">
        <v>4925</v>
      </c>
      <c r="D4586" s="5">
        <v>42</v>
      </c>
      <c r="E4586" s="8" t="s">
        <v>6148</v>
      </c>
      <c r="F4586" s="8">
        <v>42182703</v>
      </c>
      <c r="G4586" s="5" t="s">
        <v>6151</v>
      </c>
      <c r="H4586" s="5" t="s">
        <v>225</v>
      </c>
      <c r="I4586" s="6" t="s">
        <v>91</v>
      </c>
      <c r="J4586" s="6" t="s">
        <v>91</v>
      </c>
      <c r="K4586" s="6" t="s">
        <v>91</v>
      </c>
      <c r="L4586" s="6" t="s">
        <v>91</v>
      </c>
      <c r="M4586" s="5" t="s">
        <v>92</v>
      </c>
      <c r="N4586" s="6" t="s">
        <v>91</v>
      </c>
      <c r="O4586" s="6" t="s">
        <v>91</v>
      </c>
      <c r="P4586" s="6" t="s">
        <v>91</v>
      </c>
      <c r="Q4586" s="6" t="s">
        <v>91</v>
      </c>
      <c r="R4586" s="5">
        <v>1</v>
      </c>
      <c r="S4586" s="5">
        <v>0</v>
      </c>
      <c r="T4586" s="5" t="s">
        <v>93</v>
      </c>
      <c r="U4586" s="5" t="s">
        <v>105</v>
      </c>
    </row>
    <row r="4587" spans="1:21">
      <c r="A4587" s="6" t="s">
        <v>87</v>
      </c>
      <c r="B4587" s="7">
        <v>1</v>
      </c>
      <c r="C4587" s="5">
        <v>4927</v>
      </c>
      <c r="D4587" s="5">
        <v>42</v>
      </c>
      <c r="E4587" s="8" t="s">
        <v>6148</v>
      </c>
      <c r="F4587" s="8">
        <v>42182704</v>
      </c>
      <c r="G4587" s="5" t="s">
        <v>6152</v>
      </c>
      <c r="H4587" s="5" t="s">
        <v>227</v>
      </c>
      <c r="I4587" s="6" t="s">
        <v>91</v>
      </c>
      <c r="J4587" s="6" t="s">
        <v>91</v>
      </c>
      <c r="K4587" s="6" t="s">
        <v>91</v>
      </c>
      <c r="L4587" s="6" t="s">
        <v>91</v>
      </c>
      <c r="M4587" s="5" t="s">
        <v>92</v>
      </c>
      <c r="N4587" s="6" t="s">
        <v>91</v>
      </c>
      <c r="O4587" s="6" t="s">
        <v>91</v>
      </c>
      <c r="P4587" s="6" t="s">
        <v>91</v>
      </c>
      <c r="Q4587" s="6" t="s">
        <v>91</v>
      </c>
      <c r="R4587" s="5">
        <v>1</v>
      </c>
      <c r="S4587" s="5">
        <v>0</v>
      </c>
      <c r="T4587" s="5" t="s">
        <v>93</v>
      </c>
      <c r="U4587" s="5" t="s">
        <v>105</v>
      </c>
    </row>
    <row r="4588" spans="1:21">
      <c r="A4588" s="6" t="s">
        <v>87</v>
      </c>
      <c r="B4588" s="7">
        <v>1</v>
      </c>
      <c r="C4588" s="5">
        <v>4928</v>
      </c>
      <c r="D4588" s="5">
        <v>42</v>
      </c>
      <c r="E4588" s="8" t="s">
        <v>5987</v>
      </c>
      <c r="F4588" s="8">
        <v>421828</v>
      </c>
      <c r="G4588" s="5" t="s">
        <v>6153</v>
      </c>
      <c r="H4588" s="5" t="s">
        <v>6154</v>
      </c>
      <c r="I4588" s="5">
        <v>10065503623</v>
      </c>
      <c r="J4588" s="6" t="s">
        <v>91</v>
      </c>
      <c r="K4588" s="6" t="s">
        <v>91</v>
      </c>
      <c r="L4588" s="6" t="s">
        <v>91</v>
      </c>
      <c r="M4588" s="5" t="s">
        <v>92</v>
      </c>
      <c r="N4588" s="6" t="s">
        <v>91</v>
      </c>
      <c r="O4588" s="6" t="s">
        <v>91</v>
      </c>
      <c r="P4588" s="6" t="s">
        <v>91</v>
      </c>
      <c r="Q4588" s="6" t="s">
        <v>91</v>
      </c>
      <c r="R4588" s="5">
        <v>1</v>
      </c>
      <c r="S4588" s="5">
        <v>0</v>
      </c>
      <c r="T4588" s="5" t="s">
        <v>93</v>
      </c>
      <c r="U4588" s="5" t="s">
        <v>105</v>
      </c>
    </row>
    <row r="4589" spans="1:21">
      <c r="A4589" s="6" t="s">
        <v>87</v>
      </c>
      <c r="B4589" s="7">
        <v>1</v>
      </c>
      <c r="C4589" s="5">
        <v>4929</v>
      </c>
      <c r="D4589" s="5">
        <v>42</v>
      </c>
      <c r="E4589" s="8" t="s">
        <v>6155</v>
      </c>
      <c r="F4589" s="8">
        <v>42182801</v>
      </c>
      <c r="G4589" s="5" t="s">
        <v>6156</v>
      </c>
      <c r="H4589" s="5" t="s">
        <v>221</v>
      </c>
      <c r="I4589" s="6" t="s">
        <v>91</v>
      </c>
      <c r="J4589" s="6" t="s">
        <v>91</v>
      </c>
      <c r="K4589" s="6" t="s">
        <v>91</v>
      </c>
      <c r="L4589" s="6" t="s">
        <v>91</v>
      </c>
      <c r="M4589" s="5" t="s">
        <v>92</v>
      </c>
      <c r="N4589" s="6" t="s">
        <v>91</v>
      </c>
      <c r="O4589" s="6" t="s">
        <v>91</v>
      </c>
      <c r="P4589" s="6" t="s">
        <v>91</v>
      </c>
      <c r="Q4589" s="6" t="s">
        <v>91</v>
      </c>
      <c r="R4589" s="5">
        <v>1</v>
      </c>
      <c r="S4589" s="5">
        <v>0</v>
      </c>
      <c r="T4589" s="5" t="s">
        <v>93</v>
      </c>
      <c r="U4589" s="5" t="s">
        <v>105</v>
      </c>
    </row>
    <row r="4590" spans="1:21">
      <c r="A4590" s="6" t="s">
        <v>87</v>
      </c>
      <c r="B4590" s="7">
        <v>1</v>
      </c>
      <c r="C4590" s="5">
        <v>4930</v>
      </c>
      <c r="D4590" s="5">
        <v>42</v>
      </c>
      <c r="E4590" s="8" t="s">
        <v>6155</v>
      </c>
      <c r="F4590" s="8">
        <v>42182802</v>
      </c>
      <c r="G4590" s="5" t="s">
        <v>6157</v>
      </c>
      <c r="H4590" s="5" t="s">
        <v>223</v>
      </c>
      <c r="I4590" s="6" t="s">
        <v>91</v>
      </c>
      <c r="J4590" s="6" t="s">
        <v>91</v>
      </c>
      <c r="K4590" s="6" t="s">
        <v>91</v>
      </c>
      <c r="L4590" s="6" t="s">
        <v>91</v>
      </c>
      <c r="M4590" s="5" t="s">
        <v>92</v>
      </c>
      <c r="N4590" s="6" t="s">
        <v>91</v>
      </c>
      <c r="O4590" s="6" t="s">
        <v>91</v>
      </c>
      <c r="P4590" s="6" t="s">
        <v>91</v>
      </c>
      <c r="Q4590" s="6" t="s">
        <v>91</v>
      </c>
      <c r="R4590" s="5">
        <v>1</v>
      </c>
      <c r="S4590" s="5">
        <v>0</v>
      </c>
      <c r="T4590" s="5" t="s">
        <v>93</v>
      </c>
      <c r="U4590" s="5" t="s">
        <v>105</v>
      </c>
    </row>
    <row r="4591" spans="1:21">
      <c r="A4591" s="6" t="s">
        <v>87</v>
      </c>
      <c r="B4591" s="7">
        <v>1</v>
      </c>
      <c r="C4591" s="5">
        <v>4931</v>
      </c>
      <c r="D4591" s="5">
        <v>42</v>
      </c>
      <c r="E4591" s="8" t="s">
        <v>6155</v>
      </c>
      <c r="F4591" s="8">
        <v>42182803</v>
      </c>
      <c r="G4591" s="5" t="s">
        <v>6158</v>
      </c>
      <c r="H4591" s="5" t="s">
        <v>225</v>
      </c>
      <c r="I4591" s="6" t="s">
        <v>91</v>
      </c>
      <c r="J4591" s="6" t="s">
        <v>91</v>
      </c>
      <c r="K4591" s="6" t="s">
        <v>91</v>
      </c>
      <c r="L4591" s="6" t="s">
        <v>91</v>
      </c>
      <c r="M4591" s="5" t="s">
        <v>92</v>
      </c>
      <c r="N4591" s="6" t="s">
        <v>91</v>
      </c>
      <c r="O4591" s="6" t="s">
        <v>91</v>
      </c>
      <c r="P4591" s="6" t="s">
        <v>91</v>
      </c>
      <c r="Q4591" s="6" t="s">
        <v>91</v>
      </c>
      <c r="R4591" s="5">
        <v>1</v>
      </c>
      <c r="S4591" s="5">
        <v>0</v>
      </c>
      <c r="T4591" s="5" t="s">
        <v>93</v>
      </c>
      <c r="U4591" s="5" t="s">
        <v>105</v>
      </c>
    </row>
    <row r="4592" spans="1:21">
      <c r="A4592" s="6" t="s">
        <v>87</v>
      </c>
      <c r="B4592" s="7">
        <v>1</v>
      </c>
      <c r="C4592" s="5">
        <v>4933</v>
      </c>
      <c r="D4592" s="5">
        <v>42</v>
      </c>
      <c r="E4592" s="8" t="s">
        <v>6155</v>
      </c>
      <c r="F4592" s="8">
        <v>42182804</v>
      </c>
      <c r="G4592" s="5" t="s">
        <v>6159</v>
      </c>
      <c r="H4592" s="5" t="s">
        <v>227</v>
      </c>
      <c r="I4592" s="6" t="s">
        <v>91</v>
      </c>
      <c r="J4592" s="6" t="s">
        <v>91</v>
      </c>
      <c r="K4592" s="6" t="s">
        <v>91</v>
      </c>
      <c r="L4592" s="6" t="s">
        <v>91</v>
      </c>
      <c r="M4592" s="5" t="s">
        <v>92</v>
      </c>
      <c r="N4592" s="6" t="s">
        <v>91</v>
      </c>
      <c r="O4592" s="6" t="s">
        <v>91</v>
      </c>
      <c r="P4592" s="6" t="s">
        <v>91</v>
      </c>
      <c r="Q4592" s="6" t="s">
        <v>91</v>
      </c>
      <c r="R4592" s="5">
        <v>1</v>
      </c>
      <c r="S4592" s="5">
        <v>0</v>
      </c>
      <c r="T4592" s="5" t="s">
        <v>93</v>
      </c>
      <c r="U4592" s="5" t="s">
        <v>105</v>
      </c>
    </row>
    <row r="4593" spans="1:21">
      <c r="A4593" s="6" t="s">
        <v>87</v>
      </c>
      <c r="B4593" s="7">
        <v>1</v>
      </c>
      <c r="C4593" s="5">
        <v>4934</v>
      </c>
      <c r="D4593" s="5">
        <v>42</v>
      </c>
      <c r="E4593" s="8" t="s">
        <v>5987</v>
      </c>
      <c r="F4593" s="8">
        <v>421829</v>
      </c>
      <c r="G4593" s="5" t="s">
        <v>6160</v>
      </c>
      <c r="H4593" s="5" t="s">
        <v>6161</v>
      </c>
      <c r="I4593" s="5">
        <v>10065503626</v>
      </c>
      <c r="J4593" s="6" t="s">
        <v>91</v>
      </c>
      <c r="K4593" s="6" t="s">
        <v>91</v>
      </c>
      <c r="L4593" s="6" t="s">
        <v>91</v>
      </c>
      <c r="M4593" s="5" t="s">
        <v>92</v>
      </c>
      <c r="N4593" s="6" t="s">
        <v>91</v>
      </c>
      <c r="O4593" s="6" t="s">
        <v>91</v>
      </c>
      <c r="P4593" s="6" t="s">
        <v>91</v>
      </c>
      <c r="Q4593" s="6" t="s">
        <v>91</v>
      </c>
      <c r="R4593" s="5">
        <v>1</v>
      </c>
      <c r="S4593" s="5">
        <v>0</v>
      </c>
      <c r="T4593" s="5" t="s">
        <v>93</v>
      </c>
      <c r="U4593" s="5" t="s">
        <v>105</v>
      </c>
    </row>
    <row r="4594" spans="1:21">
      <c r="A4594" s="6" t="s">
        <v>87</v>
      </c>
      <c r="B4594" s="7">
        <v>1</v>
      </c>
      <c r="C4594" s="5">
        <v>4935</v>
      </c>
      <c r="D4594" s="5">
        <v>42</v>
      </c>
      <c r="E4594" s="8" t="s">
        <v>6162</v>
      </c>
      <c r="F4594" s="8">
        <v>42182901</v>
      </c>
      <c r="G4594" s="5" t="s">
        <v>6163</v>
      </c>
      <c r="H4594" s="5" t="s">
        <v>221</v>
      </c>
      <c r="I4594" s="6" t="s">
        <v>91</v>
      </c>
      <c r="J4594" s="6" t="s">
        <v>91</v>
      </c>
      <c r="K4594" s="6" t="s">
        <v>91</v>
      </c>
      <c r="L4594" s="6" t="s">
        <v>91</v>
      </c>
      <c r="M4594" s="5" t="s">
        <v>92</v>
      </c>
      <c r="N4594" s="6" t="s">
        <v>91</v>
      </c>
      <c r="O4594" s="6" t="s">
        <v>91</v>
      </c>
      <c r="P4594" s="6" t="s">
        <v>91</v>
      </c>
      <c r="Q4594" s="6" t="s">
        <v>91</v>
      </c>
      <c r="R4594" s="5">
        <v>1</v>
      </c>
      <c r="S4594" s="5">
        <v>0</v>
      </c>
      <c r="T4594" s="5" t="s">
        <v>93</v>
      </c>
      <c r="U4594" s="5" t="s">
        <v>105</v>
      </c>
    </row>
    <row r="4595" spans="1:21">
      <c r="A4595" s="6" t="s">
        <v>87</v>
      </c>
      <c r="B4595" s="7">
        <v>1</v>
      </c>
      <c r="C4595" s="5">
        <v>4936</v>
      </c>
      <c r="D4595" s="5">
        <v>42</v>
      </c>
      <c r="E4595" s="8" t="s">
        <v>6162</v>
      </c>
      <c r="F4595" s="8">
        <v>42182902</v>
      </c>
      <c r="G4595" s="5" t="s">
        <v>6164</v>
      </c>
      <c r="H4595" s="5" t="s">
        <v>223</v>
      </c>
      <c r="I4595" s="6" t="s">
        <v>91</v>
      </c>
      <c r="J4595" s="6" t="s">
        <v>91</v>
      </c>
      <c r="K4595" s="6" t="s">
        <v>91</v>
      </c>
      <c r="L4595" s="6" t="s">
        <v>91</v>
      </c>
      <c r="M4595" s="5" t="s">
        <v>92</v>
      </c>
      <c r="N4595" s="6" t="s">
        <v>91</v>
      </c>
      <c r="O4595" s="6" t="s">
        <v>91</v>
      </c>
      <c r="P4595" s="6" t="s">
        <v>91</v>
      </c>
      <c r="Q4595" s="6" t="s">
        <v>91</v>
      </c>
      <c r="R4595" s="5">
        <v>1</v>
      </c>
      <c r="S4595" s="5">
        <v>0</v>
      </c>
      <c r="T4595" s="5" t="s">
        <v>93</v>
      </c>
      <c r="U4595" s="5" t="s">
        <v>105</v>
      </c>
    </row>
    <row r="4596" spans="1:21">
      <c r="A4596" s="6" t="s">
        <v>87</v>
      </c>
      <c r="B4596" s="7">
        <v>1</v>
      </c>
      <c r="C4596" s="5">
        <v>4937</v>
      </c>
      <c r="D4596" s="5">
        <v>42</v>
      </c>
      <c r="E4596" s="8" t="s">
        <v>6162</v>
      </c>
      <c r="F4596" s="8">
        <v>42182903</v>
      </c>
      <c r="G4596" s="5" t="s">
        <v>6165</v>
      </c>
      <c r="H4596" s="5" t="s">
        <v>225</v>
      </c>
      <c r="I4596" s="6" t="s">
        <v>91</v>
      </c>
      <c r="J4596" s="6" t="s">
        <v>91</v>
      </c>
      <c r="K4596" s="6" t="s">
        <v>91</v>
      </c>
      <c r="L4596" s="6" t="s">
        <v>91</v>
      </c>
      <c r="M4596" s="5" t="s">
        <v>92</v>
      </c>
      <c r="N4596" s="6" t="s">
        <v>91</v>
      </c>
      <c r="O4596" s="6" t="s">
        <v>91</v>
      </c>
      <c r="P4596" s="6" t="s">
        <v>91</v>
      </c>
      <c r="Q4596" s="6" t="s">
        <v>91</v>
      </c>
      <c r="R4596" s="5">
        <v>1</v>
      </c>
      <c r="S4596" s="5">
        <v>0</v>
      </c>
      <c r="T4596" s="5" t="s">
        <v>93</v>
      </c>
      <c r="U4596" s="5" t="s">
        <v>105</v>
      </c>
    </row>
    <row r="4597" spans="1:21">
      <c r="A4597" s="6" t="s">
        <v>87</v>
      </c>
      <c r="B4597" s="7">
        <v>1</v>
      </c>
      <c r="C4597" s="5">
        <v>4939</v>
      </c>
      <c r="D4597" s="5">
        <v>42</v>
      </c>
      <c r="E4597" s="8" t="s">
        <v>6162</v>
      </c>
      <c r="F4597" s="8">
        <v>42182904</v>
      </c>
      <c r="G4597" s="5" t="s">
        <v>6166</v>
      </c>
      <c r="H4597" s="5" t="s">
        <v>227</v>
      </c>
      <c r="I4597" s="6" t="s">
        <v>91</v>
      </c>
      <c r="J4597" s="6" t="s">
        <v>91</v>
      </c>
      <c r="K4597" s="6" t="s">
        <v>91</v>
      </c>
      <c r="L4597" s="6" t="s">
        <v>91</v>
      </c>
      <c r="M4597" s="5" t="s">
        <v>92</v>
      </c>
      <c r="N4597" s="6" t="s">
        <v>91</v>
      </c>
      <c r="O4597" s="6" t="s">
        <v>91</v>
      </c>
      <c r="P4597" s="6" t="s">
        <v>91</v>
      </c>
      <c r="Q4597" s="6" t="s">
        <v>91</v>
      </c>
      <c r="R4597" s="5">
        <v>1</v>
      </c>
      <c r="S4597" s="5">
        <v>0</v>
      </c>
      <c r="T4597" s="5" t="s">
        <v>93</v>
      </c>
      <c r="U4597" s="5" t="s">
        <v>105</v>
      </c>
    </row>
    <row r="4598" spans="1:21">
      <c r="A4598" s="6" t="s">
        <v>87</v>
      </c>
      <c r="B4598" s="7">
        <v>1</v>
      </c>
      <c r="C4598" s="5">
        <v>4940</v>
      </c>
      <c r="D4598" s="5">
        <v>42</v>
      </c>
      <c r="E4598" s="8" t="s">
        <v>5987</v>
      </c>
      <c r="F4598" s="8">
        <v>421830</v>
      </c>
      <c r="G4598" s="5" t="s">
        <v>6167</v>
      </c>
      <c r="H4598" s="5" t="s">
        <v>6168</v>
      </c>
      <c r="I4598" s="5">
        <v>10065503603</v>
      </c>
      <c r="J4598" s="6" t="s">
        <v>91</v>
      </c>
      <c r="K4598" s="6" t="s">
        <v>91</v>
      </c>
      <c r="L4598" s="6" t="s">
        <v>91</v>
      </c>
      <c r="M4598" s="5" t="s">
        <v>92</v>
      </c>
      <c r="N4598" s="6" t="s">
        <v>91</v>
      </c>
      <c r="O4598" s="6" t="s">
        <v>91</v>
      </c>
      <c r="P4598" s="6" t="s">
        <v>91</v>
      </c>
      <c r="Q4598" s="6" t="s">
        <v>91</v>
      </c>
      <c r="R4598" s="5">
        <v>1</v>
      </c>
      <c r="S4598" s="5">
        <v>0</v>
      </c>
      <c r="T4598" s="5" t="s">
        <v>93</v>
      </c>
      <c r="U4598" s="5" t="s">
        <v>105</v>
      </c>
    </row>
    <row r="4599" spans="1:21">
      <c r="A4599" s="6" t="s">
        <v>87</v>
      </c>
      <c r="B4599" s="7">
        <v>1</v>
      </c>
      <c r="C4599" s="5">
        <v>4941</v>
      </c>
      <c r="D4599" s="5">
        <v>42</v>
      </c>
      <c r="E4599" s="8" t="s">
        <v>6169</v>
      </c>
      <c r="F4599" s="8">
        <v>42183001</v>
      </c>
      <c r="G4599" s="5" t="s">
        <v>6170</v>
      </c>
      <c r="H4599" s="5" t="s">
        <v>221</v>
      </c>
      <c r="I4599" s="6" t="s">
        <v>91</v>
      </c>
      <c r="J4599" s="6" t="s">
        <v>91</v>
      </c>
      <c r="K4599" s="6" t="s">
        <v>91</v>
      </c>
      <c r="L4599" s="6" t="s">
        <v>91</v>
      </c>
      <c r="M4599" s="5" t="s">
        <v>92</v>
      </c>
      <c r="N4599" s="6" t="s">
        <v>91</v>
      </c>
      <c r="O4599" s="6" t="s">
        <v>91</v>
      </c>
      <c r="P4599" s="6" t="s">
        <v>91</v>
      </c>
      <c r="Q4599" s="6" t="s">
        <v>91</v>
      </c>
      <c r="R4599" s="5">
        <v>1</v>
      </c>
      <c r="S4599" s="5">
        <v>0</v>
      </c>
      <c r="T4599" s="5" t="s">
        <v>93</v>
      </c>
      <c r="U4599" s="5" t="s">
        <v>105</v>
      </c>
    </row>
    <row r="4600" spans="1:21">
      <c r="A4600" s="6" t="s">
        <v>87</v>
      </c>
      <c r="B4600" s="7">
        <v>1</v>
      </c>
      <c r="C4600" s="5">
        <v>4942</v>
      </c>
      <c r="D4600" s="5">
        <v>42</v>
      </c>
      <c r="E4600" s="8" t="s">
        <v>6169</v>
      </c>
      <c r="F4600" s="8">
        <v>42183002</v>
      </c>
      <c r="G4600" s="5" t="s">
        <v>6171</v>
      </c>
      <c r="H4600" s="5" t="s">
        <v>223</v>
      </c>
      <c r="I4600" s="6" t="s">
        <v>91</v>
      </c>
      <c r="J4600" s="6" t="s">
        <v>91</v>
      </c>
      <c r="K4600" s="6" t="s">
        <v>91</v>
      </c>
      <c r="L4600" s="6" t="s">
        <v>91</v>
      </c>
      <c r="M4600" s="5" t="s">
        <v>92</v>
      </c>
      <c r="N4600" s="6" t="s">
        <v>91</v>
      </c>
      <c r="O4600" s="6" t="s">
        <v>91</v>
      </c>
      <c r="P4600" s="6" t="s">
        <v>91</v>
      </c>
      <c r="Q4600" s="6" t="s">
        <v>91</v>
      </c>
      <c r="R4600" s="5">
        <v>1</v>
      </c>
      <c r="S4600" s="5">
        <v>0</v>
      </c>
      <c r="T4600" s="5" t="s">
        <v>93</v>
      </c>
      <c r="U4600" s="5" t="s">
        <v>105</v>
      </c>
    </row>
    <row r="4601" spans="1:21">
      <c r="A4601" s="6" t="s">
        <v>87</v>
      </c>
      <c r="B4601" s="7">
        <v>1</v>
      </c>
      <c r="C4601" s="5">
        <v>4943</v>
      </c>
      <c r="D4601" s="5">
        <v>42</v>
      </c>
      <c r="E4601" s="8" t="s">
        <v>6169</v>
      </c>
      <c r="F4601" s="8">
        <v>42183003</v>
      </c>
      <c r="G4601" s="5" t="s">
        <v>6172</v>
      </c>
      <c r="H4601" s="5" t="s">
        <v>225</v>
      </c>
      <c r="I4601" s="6" t="s">
        <v>91</v>
      </c>
      <c r="J4601" s="6" t="s">
        <v>91</v>
      </c>
      <c r="K4601" s="6" t="s">
        <v>91</v>
      </c>
      <c r="L4601" s="6" t="s">
        <v>91</v>
      </c>
      <c r="M4601" s="5" t="s">
        <v>92</v>
      </c>
      <c r="N4601" s="6" t="s">
        <v>91</v>
      </c>
      <c r="O4601" s="6" t="s">
        <v>91</v>
      </c>
      <c r="P4601" s="6" t="s">
        <v>91</v>
      </c>
      <c r="Q4601" s="6" t="s">
        <v>91</v>
      </c>
      <c r="R4601" s="5">
        <v>1</v>
      </c>
      <c r="S4601" s="5">
        <v>0</v>
      </c>
      <c r="T4601" s="5" t="s">
        <v>93</v>
      </c>
      <c r="U4601" s="5" t="s">
        <v>105</v>
      </c>
    </row>
    <row r="4602" spans="1:21">
      <c r="A4602" s="6" t="s">
        <v>87</v>
      </c>
      <c r="B4602" s="7">
        <v>1</v>
      </c>
      <c r="C4602" s="5">
        <v>4945</v>
      </c>
      <c r="D4602" s="5">
        <v>42</v>
      </c>
      <c r="E4602" s="8" t="s">
        <v>6169</v>
      </c>
      <c r="F4602" s="8">
        <v>42183004</v>
      </c>
      <c r="G4602" s="5" t="s">
        <v>6173</v>
      </c>
      <c r="H4602" s="5" t="s">
        <v>227</v>
      </c>
      <c r="I4602" s="6" t="s">
        <v>91</v>
      </c>
      <c r="J4602" s="6" t="s">
        <v>91</v>
      </c>
      <c r="K4602" s="6" t="s">
        <v>91</v>
      </c>
      <c r="L4602" s="6" t="s">
        <v>91</v>
      </c>
      <c r="M4602" s="5" t="s">
        <v>92</v>
      </c>
      <c r="N4602" s="6" t="s">
        <v>91</v>
      </c>
      <c r="O4602" s="6" t="s">
        <v>91</v>
      </c>
      <c r="P4602" s="6" t="s">
        <v>91</v>
      </c>
      <c r="Q4602" s="6" t="s">
        <v>91</v>
      </c>
      <c r="R4602" s="5">
        <v>1</v>
      </c>
      <c r="S4602" s="5">
        <v>0</v>
      </c>
      <c r="T4602" s="5" t="s">
        <v>93</v>
      </c>
      <c r="U4602" s="5" t="s">
        <v>105</v>
      </c>
    </row>
    <row r="4603" spans="1:21">
      <c r="A4603" s="6" t="s">
        <v>87</v>
      </c>
      <c r="B4603" s="7">
        <v>1</v>
      </c>
      <c r="C4603" s="5">
        <v>4946</v>
      </c>
      <c r="D4603" s="5">
        <v>42</v>
      </c>
      <c r="E4603" s="8" t="s">
        <v>5987</v>
      </c>
      <c r="F4603" s="8">
        <v>421831</v>
      </c>
      <c r="G4603" s="5" t="s">
        <v>6174</v>
      </c>
      <c r="H4603" s="5" t="s">
        <v>6175</v>
      </c>
      <c r="I4603" s="6" t="s">
        <v>91</v>
      </c>
      <c r="J4603" s="6" t="s">
        <v>91</v>
      </c>
      <c r="K4603" s="6" t="s">
        <v>91</v>
      </c>
      <c r="L4603" s="6" t="s">
        <v>91</v>
      </c>
      <c r="M4603" s="5" t="s">
        <v>92</v>
      </c>
      <c r="N4603" s="6" t="s">
        <v>91</v>
      </c>
      <c r="O4603" s="6" t="s">
        <v>91</v>
      </c>
      <c r="P4603" s="6" t="s">
        <v>91</v>
      </c>
      <c r="Q4603" s="6" t="s">
        <v>91</v>
      </c>
      <c r="R4603" s="5">
        <v>1</v>
      </c>
      <c r="S4603" s="5">
        <v>0</v>
      </c>
      <c r="T4603" s="5" t="s">
        <v>93</v>
      </c>
      <c r="U4603" s="5" t="s">
        <v>105</v>
      </c>
    </row>
    <row r="4604" spans="1:21">
      <c r="A4604" s="6" t="s">
        <v>87</v>
      </c>
      <c r="B4604" s="7">
        <v>1</v>
      </c>
      <c r="C4604" s="5">
        <v>4947</v>
      </c>
      <c r="D4604" s="5">
        <v>42</v>
      </c>
      <c r="E4604" s="8" t="s">
        <v>6176</v>
      </c>
      <c r="F4604" s="8">
        <v>42183101</v>
      </c>
      <c r="G4604" s="5" t="s">
        <v>6177</v>
      </c>
      <c r="H4604" s="5" t="s">
        <v>221</v>
      </c>
      <c r="I4604" s="6" t="s">
        <v>91</v>
      </c>
      <c r="J4604" s="6" t="s">
        <v>91</v>
      </c>
      <c r="K4604" s="6" t="s">
        <v>91</v>
      </c>
      <c r="L4604" s="6" t="s">
        <v>91</v>
      </c>
      <c r="M4604" s="5" t="s">
        <v>92</v>
      </c>
      <c r="N4604" s="6" t="s">
        <v>91</v>
      </c>
      <c r="O4604" s="6" t="s">
        <v>91</v>
      </c>
      <c r="P4604" s="6" t="s">
        <v>91</v>
      </c>
      <c r="Q4604" s="6" t="s">
        <v>91</v>
      </c>
      <c r="R4604" s="5">
        <v>1</v>
      </c>
      <c r="S4604" s="5">
        <v>0</v>
      </c>
      <c r="T4604" s="5" t="s">
        <v>93</v>
      </c>
      <c r="U4604" s="5" t="s">
        <v>105</v>
      </c>
    </row>
    <row r="4605" spans="1:21">
      <c r="A4605" s="6" t="s">
        <v>87</v>
      </c>
      <c r="B4605" s="7">
        <v>1</v>
      </c>
      <c r="C4605" s="5">
        <v>4948</v>
      </c>
      <c r="D4605" s="5">
        <v>42</v>
      </c>
      <c r="E4605" s="8" t="s">
        <v>6176</v>
      </c>
      <c r="F4605" s="8">
        <v>42183102</v>
      </c>
      <c r="G4605" s="5" t="s">
        <v>6178</v>
      </c>
      <c r="H4605" s="5" t="s">
        <v>223</v>
      </c>
      <c r="I4605" s="6" t="s">
        <v>91</v>
      </c>
      <c r="J4605" s="6" t="s">
        <v>91</v>
      </c>
      <c r="K4605" s="6" t="s">
        <v>91</v>
      </c>
      <c r="L4605" s="6" t="s">
        <v>91</v>
      </c>
      <c r="M4605" s="5" t="s">
        <v>92</v>
      </c>
      <c r="N4605" s="6" t="s">
        <v>91</v>
      </c>
      <c r="O4605" s="6" t="s">
        <v>91</v>
      </c>
      <c r="P4605" s="6" t="s">
        <v>91</v>
      </c>
      <c r="Q4605" s="6" t="s">
        <v>91</v>
      </c>
      <c r="R4605" s="5">
        <v>1</v>
      </c>
      <c r="S4605" s="5">
        <v>0</v>
      </c>
      <c r="T4605" s="5" t="s">
        <v>93</v>
      </c>
      <c r="U4605" s="5" t="s">
        <v>105</v>
      </c>
    </row>
    <row r="4606" spans="1:21">
      <c r="A4606" s="6" t="s">
        <v>87</v>
      </c>
      <c r="B4606" s="7">
        <v>1</v>
      </c>
      <c r="C4606" s="5">
        <v>4949</v>
      </c>
      <c r="D4606" s="5">
        <v>42</v>
      </c>
      <c r="E4606" s="8" t="s">
        <v>6176</v>
      </c>
      <c r="F4606" s="8">
        <v>42183103</v>
      </c>
      <c r="G4606" s="5" t="s">
        <v>6179</v>
      </c>
      <c r="H4606" s="5" t="s">
        <v>225</v>
      </c>
      <c r="I4606" s="6" t="s">
        <v>91</v>
      </c>
      <c r="J4606" s="6" t="s">
        <v>91</v>
      </c>
      <c r="K4606" s="6" t="s">
        <v>91</v>
      </c>
      <c r="L4606" s="6" t="s">
        <v>91</v>
      </c>
      <c r="M4606" s="5" t="s">
        <v>92</v>
      </c>
      <c r="N4606" s="6" t="s">
        <v>91</v>
      </c>
      <c r="O4606" s="6" t="s">
        <v>91</v>
      </c>
      <c r="P4606" s="6" t="s">
        <v>91</v>
      </c>
      <c r="Q4606" s="6" t="s">
        <v>91</v>
      </c>
      <c r="R4606" s="5">
        <v>1</v>
      </c>
      <c r="S4606" s="5">
        <v>0</v>
      </c>
      <c r="T4606" s="5" t="s">
        <v>93</v>
      </c>
      <c r="U4606" s="5" t="s">
        <v>105</v>
      </c>
    </row>
    <row r="4607" spans="1:21">
      <c r="A4607" s="6" t="s">
        <v>87</v>
      </c>
      <c r="B4607" s="7">
        <v>1</v>
      </c>
      <c r="C4607" s="5">
        <v>4950</v>
      </c>
      <c r="D4607" s="5">
        <v>42</v>
      </c>
      <c r="E4607" s="8" t="s">
        <v>6176</v>
      </c>
      <c r="F4607" s="8">
        <v>42183104</v>
      </c>
      <c r="G4607" s="5" t="s">
        <v>6180</v>
      </c>
      <c r="H4607" s="5" t="s">
        <v>227</v>
      </c>
      <c r="I4607" s="6" t="s">
        <v>91</v>
      </c>
      <c r="J4607" s="6" t="s">
        <v>91</v>
      </c>
      <c r="K4607" s="6" t="s">
        <v>91</v>
      </c>
      <c r="L4607" s="6" t="s">
        <v>91</v>
      </c>
      <c r="M4607" s="5" t="s">
        <v>92</v>
      </c>
      <c r="N4607" s="6" t="s">
        <v>91</v>
      </c>
      <c r="O4607" s="6" t="s">
        <v>91</v>
      </c>
      <c r="P4607" s="6" t="s">
        <v>91</v>
      </c>
      <c r="Q4607" s="6" t="s">
        <v>91</v>
      </c>
      <c r="R4607" s="5">
        <v>1</v>
      </c>
      <c r="S4607" s="5">
        <v>0</v>
      </c>
      <c r="T4607" s="5" t="s">
        <v>93</v>
      </c>
      <c r="U4607" s="5" t="s">
        <v>105</v>
      </c>
    </row>
    <row r="4608" spans="1:21">
      <c r="A4608" s="6" t="s">
        <v>87</v>
      </c>
      <c r="B4608" s="7">
        <v>1</v>
      </c>
      <c r="C4608" s="5">
        <v>4951</v>
      </c>
      <c r="D4608" s="5">
        <v>42</v>
      </c>
      <c r="E4608" s="8" t="s">
        <v>5987</v>
      </c>
      <c r="F4608" s="8">
        <v>421832</v>
      </c>
      <c r="G4608" s="5" t="s">
        <v>6181</v>
      </c>
      <c r="H4608" s="5" t="s">
        <v>6182</v>
      </c>
      <c r="I4608" s="6" t="s">
        <v>91</v>
      </c>
      <c r="J4608" s="6" t="s">
        <v>91</v>
      </c>
      <c r="K4608" s="6" t="s">
        <v>91</v>
      </c>
      <c r="L4608" s="6" t="s">
        <v>91</v>
      </c>
      <c r="M4608" s="5" t="s">
        <v>92</v>
      </c>
      <c r="N4608" s="6" t="s">
        <v>91</v>
      </c>
      <c r="O4608" s="6" t="s">
        <v>91</v>
      </c>
      <c r="P4608" s="6" t="s">
        <v>91</v>
      </c>
      <c r="Q4608" s="6" t="s">
        <v>91</v>
      </c>
      <c r="R4608" s="5">
        <v>1</v>
      </c>
      <c r="S4608" s="5">
        <v>0</v>
      </c>
      <c r="T4608" s="5" t="s">
        <v>93</v>
      </c>
      <c r="U4608" s="5" t="s">
        <v>105</v>
      </c>
    </row>
    <row r="4609" spans="1:21">
      <c r="A4609" s="6" t="s">
        <v>87</v>
      </c>
      <c r="B4609" s="7">
        <v>1</v>
      </c>
      <c r="C4609" s="5">
        <v>4952</v>
      </c>
      <c r="D4609" s="5">
        <v>42</v>
      </c>
      <c r="E4609" s="8" t="s">
        <v>6183</v>
      </c>
      <c r="F4609" s="8">
        <v>42183201</v>
      </c>
      <c r="G4609" s="5" t="s">
        <v>6184</v>
      </c>
      <c r="H4609" s="5" t="s">
        <v>221</v>
      </c>
      <c r="I4609" s="6" t="s">
        <v>91</v>
      </c>
      <c r="J4609" s="6" t="s">
        <v>91</v>
      </c>
      <c r="K4609" s="6" t="s">
        <v>91</v>
      </c>
      <c r="L4609" s="6" t="s">
        <v>91</v>
      </c>
      <c r="M4609" s="5" t="s">
        <v>92</v>
      </c>
      <c r="N4609" s="6" t="s">
        <v>91</v>
      </c>
      <c r="O4609" s="6" t="s">
        <v>91</v>
      </c>
      <c r="P4609" s="6" t="s">
        <v>91</v>
      </c>
      <c r="Q4609" s="6" t="s">
        <v>91</v>
      </c>
      <c r="R4609" s="5">
        <v>1</v>
      </c>
      <c r="S4609" s="5">
        <v>0</v>
      </c>
      <c r="T4609" s="5" t="s">
        <v>93</v>
      </c>
      <c r="U4609" s="5" t="s">
        <v>105</v>
      </c>
    </row>
    <row r="4610" spans="1:21">
      <c r="A4610" s="6" t="s">
        <v>87</v>
      </c>
      <c r="B4610" s="7">
        <v>1</v>
      </c>
      <c r="C4610" s="5">
        <v>4953</v>
      </c>
      <c r="D4610" s="5">
        <v>42</v>
      </c>
      <c r="E4610" s="8" t="s">
        <v>6183</v>
      </c>
      <c r="F4610" s="8">
        <v>42183202</v>
      </c>
      <c r="G4610" s="5" t="s">
        <v>6185</v>
      </c>
      <c r="H4610" s="5" t="s">
        <v>223</v>
      </c>
      <c r="I4610" s="6" t="s">
        <v>91</v>
      </c>
      <c r="J4610" s="6" t="s">
        <v>91</v>
      </c>
      <c r="K4610" s="6" t="s">
        <v>91</v>
      </c>
      <c r="L4610" s="6" t="s">
        <v>91</v>
      </c>
      <c r="M4610" s="5" t="s">
        <v>92</v>
      </c>
      <c r="N4610" s="6" t="s">
        <v>91</v>
      </c>
      <c r="O4610" s="6" t="s">
        <v>91</v>
      </c>
      <c r="P4610" s="6" t="s">
        <v>91</v>
      </c>
      <c r="Q4610" s="6" t="s">
        <v>91</v>
      </c>
      <c r="R4610" s="5">
        <v>1</v>
      </c>
      <c r="S4610" s="5">
        <v>0</v>
      </c>
      <c r="T4610" s="5" t="s">
        <v>93</v>
      </c>
      <c r="U4610" s="5" t="s">
        <v>105</v>
      </c>
    </row>
    <row r="4611" spans="1:21">
      <c r="A4611" s="6" t="s">
        <v>87</v>
      </c>
      <c r="B4611" s="7">
        <v>1</v>
      </c>
      <c r="C4611" s="5">
        <v>4954</v>
      </c>
      <c r="D4611" s="5">
        <v>42</v>
      </c>
      <c r="E4611" s="8" t="s">
        <v>6183</v>
      </c>
      <c r="F4611" s="8">
        <v>42183203</v>
      </c>
      <c r="G4611" s="5" t="s">
        <v>6186</v>
      </c>
      <c r="H4611" s="5" t="s">
        <v>225</v>
      </c>
      <c r="I4611" s="6" t="s">
        <v>91</v>
      </c>
      <c r="J4611" s="6" t="s">
        <v>91</v>
      </c>
      <c r="K4611" s="6" t="s">
        <v>91</v>
      </c>
      <c r="L4611" s="6" t="s">
        <v>91</v>
      </c>
      <c r="M4611" s="5" t="s">
        <v>92</v>
      </c>
      <c r="N4611" s="6" t="s">
        <v>91</v>
      </c>
      <c r="O4611" s="6" t="s">
        <v>91</v>
      </c>
      <c r="P4611" s="6" t="s">
        <v>91</v>
      </c>
      <c r="Q4611" s="6" t="s">
        <v>91</v>
      </c>
      <c r="R4611" s="5">
        <v>1</v>
      </c>
      <c r="S4611" s="5">
        <v>0</v>
      </c>
      <c r="T4611" s="5" t="s">
        <v>93</v>
      </c>
      <c r="U4611" s="5" t="s">
        <v>105</v>
      </c>
    </row>
    <row r="4612" spans="1:21">
      <c r="A4612" s="6" t="s">
        <v>87</v>
      </c>
      <c r="B4612" s="7">
        <v>1</v>
      </c>
      <c r="C4612" s="5">
        <v>4955</v>
      </c>
      <c r="D4612" s="5">
        <v>42</v>
      </c>
      <c r="E4612" s="8" t="s">
        <v>6183</v>
      </c>
      <c r="F4612" s="8">
        <v>42183204</v>
      </c>
      <c r="G4612" s="5" t="s">
        <v>6187</v>
      </c>
      <c r="H4612" s="5" t="s">
        <v>227</v>
      </c>
      <c r="I4612" s="6" t="s">
        <v>91</v>
      </c>
      <c r="J4612" s="6" t="s">
        <v>91</v>
      </c>
      <c r="K4612" s="6" t="s">
        <v>91</v>
      </c>
      <c r="L4612" s="6" t="s">
        <v>91</v>
      </c>
      <c r="M4612" s="5" t="s">
        <v>92</v>
      </c>
      <c r="N4612" s="6" t="s">
        <v>91</v>
      </c>
      <c r="O4612" s="6" t="s">
        <v>91</v>
      </c>
      <c r="P4612" s="6" t="s">
        <v>91</v>
      </c>
      <c r="Q4612" s="6" t="s">
        <v>91</v>
      </c>
      <c r="R4612" s="5">
        <v>1</v>
      </c>
      <c r="S4612" s="5">
        <v>0</v>
      </c>
      <c r="T4612" s="5" t="s">
        <v>93</v>
      </c>
      <c r="U4612" s="5" t="s">
        <v>105</v>
      </c>
    </row>
    <row r="4613" spans="1:21">
      <c r="A4613" s="6" t="s">
        <v>87</v>
      </c>
      <c r="B4613" s="7">
        <v>1</v>
      </c>
      <c r="C4613" s="5">
        <v>4956</v>
      </c>
      <c r="D4613" s="5">
        <v>42</v>
      </c>
      <c r="E4613" s="8" t="s">
        <v>5987</v>
      </c>
      <c r="F4613" s="8">
        <v>421833</v>
      </c>
      <c r="G4613" s="5" t="s">
        <v>6188</v>
      </c>
      <c r="H4613" s="5" t="s">
        <v>6189</v>
      </c>
      <c r="I4613" s="6" t="s">
        <v>91</v>
      </c>
      <c r="J4613" s="6" t="s">
        <v>91</v>
      </c>
      <c r="K4613" s="6" t="s">
        <v>91</v>
      </c>
      <c r="L4613" s="6" t="s">
        <v>91</v>
      </c>
      <c r="M4613" s="5" t="s">
        <v>92</v>
      </c>
      <c r="N4613" s="6" t="s">
        <v>91</v>
      </c>
      <c r="O4613" s="6" t="s">
        <v>91</v>
      </c>
      <c r="P4613" s="6" t="s">
        <v>91</v>
      </c>
      <c r="Q4613" s="6" t="s">
        <v>91</v>
      </c>
      <c r="R4613" s="5">
        <v>1</v>
      </c>
      <c r="S4613" s="5">
        <v>0</v>
      </c>
      <c r="T4613" s="5" t="s">
        <v>93</v>
      </c>
      <c r="U4613" s="5" t="s">
        <v>105</v>
      </c>
    </row>
    <row r="4614" spans="1:21">
      <c r="A4614" s="6" t="s">
        <v>87</v>
      </c>
      <c r="B4614" s="7">
        <v>1</v>
      </c>
      <c r="C4614" s="5">
        <v>4957</v>
      </c>
      <c r="D4614" s="5">
        <v>42</v>
      </c>
      <c r="E4614" s="8" t="s">
        <v>6190</v>
      </c>
      <c r="F4614" s="8">
        <v>42183301</v>
      </c>
      <c r="G4614" s="5" t="s">
        <v>6191</v>
      </c>
      <c r="H4614" s="5" t="s">
        <v>221</v>
      </c>
      <c r="I4614" s="6" t="s">
        <v>91</v>
      </c>
      <c r="J4614" s="6" t="s">
        <v>91</v>
      </c>
      <c r="K4614" s="6" t="s">
        <v>91</v>
      </c>
      <c r="L4614" s="6" t="s">
        <v>91</v>
      </c>
      <c r="M4614" s="5" t="s">
        <v>92</v>
      </c>
      <c r="N4614" s="6" t="s">
        <v>91</v>
      </c>
      <c r="O4614" s="6" t="s">
        <v>91</v>
      </c>
      <c r="P4614" s="6" t="s">
        <v>91</v>
      </c>
      <c r="Q4614" s="6" t="s">
        <v>91</v>
      </c>
      <c r="R4614" s="5">
        <v>1</v>
      </c>
      <c r="S4614" s="5">
        <v>0</v>
      </c>
      <c r="T4614" s="5" t="s">
        <v>93</v>
      </c>
      <c r="U4614" s="5" t="s">
        <v>105</v>
      </c>
    </row>
    <row r="4615" spans="1:21">
      <c r="A4615" s="6" t="s">
        <v>87</v>
      </c>
      <c r="B4615" s="7">
        <v>1</v>
      </c>
      <c r="C4615" s="5">
        <v>4958</v>
      </c>
      <c r="D4615" s="5">
        <v>42</v>
      </c>
      <c r="E4615" s="8" t="s">
        <v>6190</v>
      </c>
      <c r="F4615" s="8">
        <v>42183302</v>
      </c>
      <c r="G4615" s="5" t="s">
        <v>6192</v>
      </c>
      <c r="H4615" s="5" t="s">
        <v>223</v>
      </c>
      <c r="I4615" s="6" t="s">
        <v>91</v>
      </c>
      <c r="J4615" s="6" t="s">
        <v>91</v>
      </c>
      <c r="K4615" s="6" t="s">
        <v>91</v>
      </c>
      <c r="L4615" s="6" t="s">
        <v>91</v>
      </c>
      <c r="M4615" s="5" t="s">
        <v>92</v>
      </c>
      <c r="N4615" s="6" t="s">
        <v>91</v>
      </c>
      <c r="O4615" s="6" t="s">
        <v>91</v>
      </c>
      <c r="P4615" s="6" t="s">
        <v>91</v>
      </c>
      <c r="Q4615" s="6" t="s">
        <v>91</v>
      </c>
      <c r="R4615" s="5">
        <v>1</v>
      </c>
      <c r="S4615" s="5">
        <v>0</v>
      </c>
      <c r="T4615" s="5" t="s">
        <v>93</v>
      </c>
      <c r="U4615" s="5" t="s">
        <v>105</v>
      </c>
    </row>
    <row r="4616" spans="1:21">
      <c r="A4616" s="6" t="s">
        <v>87</v>
      </c>
      <c r="B4616" s="7">
        <v>1</v>
      </c>
      <c r="C4616" s="5">
        <v>4959</v>
      </c>
      <c r="D4616" s="5">
        <v>42</v>
      </c>
      <c r="E4616" s="8" t="s">
        <v>6190</v>
      </c>
      <c r="F4616" s="8">
        <v>42183303</v>
      </c>
      <c r="G4616" s="5" t="s">
        <v>6193</v>
      </c>
      <c r="H4616" s="5" t="s">
        <v>225</v>
      </c>
      <c r="I4616" s="6" t="s">
        <v>91</v>
      </c>
      <c r="J4616" s="6" t="s">
        <v>91</v>
      </c>
      <c r="K4616" s="6" t="s">
        <v>91</v>
      </c>
      <c r="L4616" s="6" t="s">
        <v>91</v>
      </c>
      <c r="M4616" s="5" t="s">
        <v>92</v>
      </c>
      <c r="N4616" s="6" t="s">
        <v>91</v>
      </c>
      <c r="O4616" s="6" t="s">
        <v>91</v>
      </c>
      <c r="P4616" s="6" t="s">
        <v>91</v>
      </c>
      <c r="Q4616" s="6" t="s">
        <v>91</v>
      </c>
      <c r="R4616" s="5">
        <v>1</v>
      </c>
      <c r="S4616" s="5">
        <v>0</v>
      </c>
      <c r="T4616" s="5" t="s">
        <v>93</v>
      </c>
      <c r="U4616" s="5" t="s">
        <v>105</v>
      </c>
    </row>
    <row r="4617" spans="1:21">
      <c r="A4617" s="6" t="s">
        <v>87</v>
      </c>
      <c r="B4617" s="7">
        <v>1</v>
      </c>
      <c r="C4617" s="5">
        <v>4960</v>
      </c>
      <c r="D4617" s="5">
        <v>42</v>
      </c>
      <c r="E4617" s="8" t="s">
        <v>6190</v>
      </c>
      <c r="F4617" s="8">
        <v>42183304</v>
      </c>
      <c r="G4617" s="5" t="s">
        <v>6194</v>
      </c>
      <c r="H4617" s="5" t="s">
        <v>227</v>
      </c>
      <c r="I4617" s="6" t="s">
        <v>91</v>
      </c>
      <c r="J4617" s="6" t="s">
        <v>91</v>
      </c>
      <c r="K4617" s="6" t="s">
        <v>91</v>
      </c>
      <c r="L4617" s="6" t="s">
        <v>91</v>
      </c>
      <c r="M4617" s="5" t="s">
        <v>92</v>
      </c>
      <c r="N4617" s="6" t="s">
        <v>91</v>
      </c>
      <c r="O4617" s="6" t="s">
        <v>91</v>
      </c>
      <c r="P4617" s="6" t="s">
        <v>91</v>
      </c>
      <c r="Q4617" s="6" t="s">
        <v>91</v>
      </c>
      <c r="R4617" s="5">
        <v>1</v>
      </c>
      <c r="S4617" s="5">
        <v>0</v>
      </c>
      <c r="T4617" s="5" t="s">
        <v>93</v>
      </c>
      <c r="U4617" s="5" t="s">
        <v>105</v>
      </c>
    </row>
    <row r="4618" spans="1:21">
      <c r="A4618" s="6" t="s">
        <v>87</v>
      </c>
      <c r="B4618" s="7">
        <v>1</v>
      </c>
      <c r="C4618" s="5">
        <v>4961</v>
      </c>
      <c r="D4618" s="5">
        <v>42</v>
      </c>
      <c r="E4618" s="8" t="s">
        <v>5987</v>
      </c>
      <c r="F4618" s="8">
        <v>421834</v>
      </c>
      <c r="G4618" s="5" t="s">
        <v>6195</v>
      </c>
      <c r="H4618" s="5" t="s">
        <v>6196</v>
      </c>
      <c r="I4618" s="5">
        <v>10065506394</v>
      </c>
      <c r="J4618" s="6" t="s">
        <v>91</v>
      </c>
      <c r="K4618" s="6" t="s">
        <v>91</v>
      </c>
      <c r="L4618" s="6" t="s">
        <v>91</v>
      </c>
      <c r="M4618" s="5" t="s">
        <v>92</v>
      </c>
      <c r="N4618" s="6" t="s">
        <v>91</v>
      </c>
      <c r="O4618" s="6" t="s">
        <v>91</v>
      </c>
      <c r="P4618" s="6" t="s">
        <v>91</v>
      </c>
      <c r="Q4618" s="6" t="s">
        <v>91</v>
      </c>
      <c r="R4618" s="5">
        <v>1</v>
      </c>
      <c r="S4618" s="5">
        <v>0</v>
      </c>
      <c r="T4618" s="5" t="s">
        <v>93</v>
      </c>
      <c r="U4618" s="5" t="s">
        <v>105</v>
      </c>
    </row>
    <row r="4619" spans="1:21">
      <c r="A4619" s="6" t="s">
        <v>87</v>
      </c>
      <c r="B4619" s="7">
        <v>1</v>
      </c>
      <c r="C4619" s="5">
        <v>4962</v>
      </c>
      <c r="D4619" s="5">
        <v>42</v>
      </c>
      <c r="E4619" s="8" t="s">
        <v>6197</v>
      </c>
      <c r="F4619" s="8">
        <v>42183401</v>
      </c>
      <c r="G4619" s="5" t="s">
        <v>6198</v>
      </c>
      <c r="H4619" s="5" t="s">
        <v>221</v>
      </c>
      <c r="I4619" s="6" t="s">
        <v>91</v>
      </c>
      <c r="J4619" s="6" t="s">
        <v>91</v>
      </c>
      <c r="K4619" s="6" t="s">
        <v>91</v>
      </c>
      <c r="L4619" s="6" t="s">
        <v>91</v>
      </c>
      <c r="M4619" s="5" t="s">
        <v>92</v>
      </c>
      <c r="N4619" s="6" t="s">
        <v>91</v>
      </c>
      <c r="O4619" s="6" t="s">
        <v>91</v>
      </c>
      <c r="P4619" s="6" t="s">
        <v>91</v>
      </c>
      <c r="Q4619" s="6" t="s">
        <v>91</v>
      </c>
      <c r="R4619" s="5">
        <v>1</v>
      </c>
      <c r="S4619" s="5">
        <v>0</v>
      </c>
      <c r="T4619" s="5" t="s">
        <v>93</v>
      </c>
      <c r="U4619" s="5" t="s">
        <v>105</v>
      </c>
    </row>
    <row r="4620" spans="1:21">
      <c r="A4620" s="6" t="s">
        <v>87</v>
      </c>
      <c r="B4620" s="7">
        <v>1</v>
      </c>
      <c r="C4620" s="5">
        <v>4963</v>
      </c>
      <c r="D4620" s="5">
        <v>42</v>
      </c>
      <c r="E4620" s="8" t="s">
        <v>6197</v>
      </c>
      <c r="F4620" s="8">
        <v>42183402</v>
      </c>
      <c r="G4620" s="5" t="s">
        <v>6199</v>
      </c>
      <c r="H4620" s="5" t="s">
        <v>223</v>
      </c>
      <c r="I4620" s="6" t="s">
        <v>91</v>
      </c>
      <c r="J4620" s="6" t="s">
        <v>91</v>
      </c>
      <c r="K4620" s="6" t="s">
        <v>91</v>
      </c>
      <c r="L4620" s="6" t="s">
        <v>91</v>
      </c>
      <c r="M4620" s="5" t="s">
        <v>92</v>
      </c>
      <c r="N4620" s="6" t="s">
        <v>91</v>
      </c>
      <c r="O4620" s="6" t="s">
        <v>91</v>
      </c>
      <c r="P4620" s="6" t="s">
        <v>91</v>
      </c>
      <c r="Q4620" s="6" t="s">
        <v>91</v>
      </c>
      <c r="R4620" s="5">
        <v>1</v>
      </c>
      <c r="S4620" s="5">
        <v>0</v>
      </c>
      <c r="T4620" s="5" t="s">
        <v>93</v>
      </c>
      <c r="U4620" s="5" t="s">
        <v>105</v>
      </c>
    </row>
    <row r="4621" spans="1:21">
      <c r="A4621" s="6" t="s">
        <v>87</v>
      </c>
      <c r="B4621" s="7">
        <v>1</v>
      </c>
      <c r="C4621" s="5">
        <v>4964</v>
      </c>
      <c r="D4621" s="5">
        <v>42</v>
      </c>
      <c r="E4621" s="8" t="s">
        <v>6197</v>
      </c>
      <c r="F4621" s="8">
        <v>42183403</v>
      </c>
      <c r="G4621" s="5" t="s">
        <v>6200</v>
      </c>
      <c r="H4621" s="5" t="s">
        <v>225</v>
      </c>
      <c r="I4621" s="6" t="s">
        <v>91</v>
      </c>
      <c r="J4621" s="6" t="s">
        <v>91</v>
      </c>
      <c r="K4621" s="6" t="s">
        <v>91</v>
      </c>
      <c r="L4621" s="6" t="s">
        <v>91</v>
      </c>
      <c r="M4621" s="5" t="s">
        <v>92</v>
      </c>
      <c r="N4621" s="6" t="s">
        <v>91</v>
      </c>
      <c r="O4621" s="6" t="s">
        <v>91</v>
      </c>
      <c r="P4621" s="6" t="s">
        <v>91</v>
      </c>
      <c r="Q4621" s="6" t="s">
        <v>91</v>
      </c>
      <c r="R4621" s="5">
        <v>1</v>
      </c>
      <c r="S4621" s="5">
        <v>0</v>
      </c>
      <c r="T4621" s="5" t="s">
        <v>93</v>
      </c>
      <c r="U4621" s="5" t="s">
        <v>105</v>
      </c>
    </row>
    <row r="4622" spans="1:21">
      <c r="A4622" s="6" t="s">
        <v>87</v>
      </c>
      <c r="B4622" s="7">
        <v>1</v>
      </c>
      <c r="C4622" s="5">
        <v>4966</v>
      </c>
      <c r="D4622" s="5">
        <v>42</v>
      </c>
      <c r="E4622" s="8" t="s">
        <v>6197</v>
      </c>
      <c r="F4622" s="8">
        <v>42183404</v>
      </c>
      <c r="G4622" s="5" t="s">
        <v>6201</v>
      </c>
      <c r="H4622" s="5" t="s">
        <v>227</v>
      </c>
      <c r="I4622" s="6" t="s">
        <v>91</v>
      </c>
      <c r="J4622" s="6" t="s">
        <v>91</v>
      </c>
      <c r="K4622" s="6" t="s">
        <v>91</v>
      </c>
      <c r="L4622" s="6" t="s">
        <v>91</v>
      </c>
      <c r="M4622" s="5" t="s">
        <v>92</v>
      </c>
      <c r="N4622" s="6" t="s">
        <v>91</v>
      </c>
      <c r="O4622" s="6" t="s">
        <v>91</v>
      </c>
      <c r="P4622" s="6" t="s">
        <v>91</v>
      </c>
      <c r="Q4622" s="6" t="s">
        <v>91</v>
      </c>
      <c r="R4622" s="5">
        <v>1</v>
      </c>
      <c r="S4622" s="5">
        <v>0</v>
      </c>
      <c r="T4622" s="5" t="s">
        <v>93</v>
      </c>
      <c r="U4622" s="5" t="s">
        <v>105</v>
      </c>
    </row>
    <row r="4623" spans="1:21">
      <c r="A4623" s="6" t="s">
        <v>87</v>
      </c>
      <c r="B4623" s="7">
        <v>1</v>
      </c>
      <c r="C4623" s="5">
        <v>4967</v>
      </c>
      <c r="D4623" s="5">
        <v>42</v>
      </c>
      <c r="E4623" s="8" t="s">
        <v>5987</v>
      </c>
      <c r="F4623" s="8">
        <v>421835</v>
      </c>
      <c r="G4623" s="5" t="s">
        <v>6202</v>
      </c>
      <c r="H4623" s="5" t="s">
        <v>6203</v>
      </c>
      <c r="I4623" s="6" t="s">
        <v>91</v>
      </c>
      <c r="J4623" s="6" t="s">
        <v>91</v>
      </c>
      <c r="K4623" s="6" t="s">
        <v>91</v>
      </c>
      <c r="L4623" s="6" t="s">
        <v>91</v>
      </c>
      <c r="M4623" s="5" t="s">
        <v>92</v>
      </c>
      <c r="N4623" s="6" t="s">
        <v>91</v>
      </c>
      <c r="O4623" s="6" t="s">
        <v>91</v>
      </c>
      <c r="P4623" s="6" t="s">
        <v>91</v>
      </c>
      <c r="Q4623" s="6" t="s">
        <v>91</v>
      </c>
      <c r="R4623" s="5">
        <v>1</v>
      </c>
      <c r="S4623" s="5">
        <v>0</v>
      </c>
      <c r="T4623" s="5" t="s">
        <v>93</v>
      </c>
      <c r="U4623" s="5" t="s">
        <v>105</v>
      </c>
    </row>
    <row r="4624" spans="1:21">
      <c r="A4624" s="6" t="s">
        <v>87</v>
      </c>
      <c r="B4624" s="7">
        <v>1</v>
      </c>
      <c r="C4624" s="5">
        <v>4968</v>
      </c>
      <c r="D4624" s="5">
        <v>42</v>
      </c>
      <c r="E4624" s="8" t="s">
        <v>6204</v>
      </c>
      <c r="F4624" s="8">
        <v>42183501</v>
      </c>
      <c r="G4624" s="5" t="s">
        <v>6205</v>
      </c>
      <c r="H4624" s="5" t="s">
        <v>221</v>
      </c>
      <c r="I4624" s="6" t="s">
        <v>91</v>
      </c>
      <c r="J4624" s="6" t="s">
        <v>91</v>
      </c>
      <c r="K4624" s="6" t="s">
        <v>91</v>
      </c>
      <c r="L4624" s="6" t="s">
        <v>91</v>
      </c>
      <c r="M4624" s="5" t="s">
        <v>92</v>
      </c>
      <c r="N4624" s="6" t="s">
        <v>91</v>
      </c>
      <c r="O4624" s="6" t="s">
        <v>91</v>
      </c>
      <c r="P4624" s="6" t="s">
        <v>91</v>
      </c>
      <c r="Q4624" s="6" t="s">
        <v>91</v>
      </c>
      <c r="R4624" s="5">
        <v>1</v>
      </c>
      <c r="S4624" s="5">
        <v>0</v>
      </c>
      <c r="T4624" s="5" t="s">
        <v>93</v>
      </c>
      <c r="U4624" s="5" t="s">
        <v>105</v>
      </c>
    </row>
    <row r="4625" spans="1:21">
      <c r="A4625" s="6" t="s">
        <v>87</v>
      </c>
      <c r="B4625" s="7">
        <v>1</v>
      </c>
      <c r="C4625" s="5">
        <v>4969</v>
      </c>
      <c r="D4625" s="5">
        <v>42</v>
      </c>
      <c r="E4625" s="8" t="s">
        <v>6204</v>
      </c>
      <c r="F4625" s="8">
        <v>42183502</v>
      </c>
      <c r="G4625" s="5" t="s">
        <v>6206</v>
      </c>
      <c r="H4625" s="5" t="s">
        <v>223</v>
      </c>
      <c r="I4625" s="6" t="s">
        <v>91</v>
      </c>
      <c r="J4625" s="6" t="s">
        <v>91</v>
      </c>
      <c r="K4625" s="6" t="s">
        <v>91</v>
      </c>
      <c r="L4625" s="6" t="s">
        <v>91</v>
      </c>
      <c r="M4625" s="5" t="s">
        <v>92</v>
      </c>
      <c r="N4625" s="6" t="s">
        <v>91</v>
      </c>
      <c r="O4625" s="6" t="s">
        <v>91</v>
      </c>
      <c r="P4625" s="6" t="s">
        <v>91</v>
      </c>
      <c r="Q4625" s="6" t="s">
        <v>91</v>
      </c>
      <c r="R4625" s="5">
        <v>1</v>
      </c>
      <c r="S4625" s="5">
        <v>0</v>
      </c>
      <c r="T4625" s="5" t="s">
        <v>93</v>
      </c>
      <c r="U4625" s="5" t="s">
        <v>105</v>
      </c>
    </row>
    <row r="4626" spans="1:21">
      <c r="A4626" s="6" t="s">
        <v>87</v>
      </c>
      <c r="B4626" s="7">
        <v>1</v>
      </c>
      <c r="C4626" s="5">
        <v>4970</v>
      </c>
      <c r="D4626" s="5">
        <v>42</v>
      </c>
      <c r="E4626" s="8" t="s">
        <v>6204</v>
      </c>
      <c r="F4626" s="8">
        <v>42183503</v>
      </c>
      <c r="G4626" s="5" t="s">
        <v>6207</v>
      </c>
      <c r="H4626" s="5" t="s">
        <v>225</v>
      </c>
      <c r="I4626" s="6" t="s">
        <v>91</v>
      </c>
      <c r="J4626" s="6" t="s">
        <v>91</v>
      </c>
      <c r="K4626" s="6" t="s">
        <v>91</v>
      </c>
      <c r="L4626" s="6" t="s">
        <v>91</v>
      </c>
      <c r="M4626" s="5" t="s">
        <v>92</v>
      </c>
      <c r="N4626" s="6" t="s">
        <v>91</v>
      </c>
      <c r="O4626" s="6" t="s">
        <v>91</v>
      </c>
      <c r="P4626" s="6" t="s">
        <v>91</v>
      </c>
      <c r="Q4626" s="6" t="s">
        <v>91</v>
      </c>
      <c r="R4626" s="5">
        <v>1</v>
      </c>
      <c r="S4626" s="5">
        <v>0</v>
      </c>
      <c r="T4626" s="5" t="s">
        <v>93</v>
      </c>
      <c r="U4626" s="5" t="s">
        <v>105</v>
      </c>
    </row>
    <row r="4627" spans="1:21">
      <c r="A4627" s="6" t="s">
        <v>87</v>
      </c>
      <c r="B4627" s="7">
        <v>1</v>
      </c>
      <c r="C4627" s="5">
        <v>4971</v>
      </c>
      <c r="D4627" s="5">
        <v>42</v>
      </c>
      <c r="E4627" s="8" t="s">
        <v>6204</v>
      </c>
      <c r="F4627" s="8">
        <v>42183504</v>
      </c>
      <c r="G4627" s="5" t="s">
        <v>6208</v>
      </c>
      <c r="H4627" s="5" t="s">
        <v>227</v>
      </c>
      <c r="I4627" s="6" t="s">
        <v>91</v>
      </c>
      <c r="J4627" s="6" t="s">
        <v>91</v>
      </c>
      <c r="K4627" s="6" t="s">
        <v>91</v>
      </c>
      <c r="L4627" s="6" t="s">
        <v>91</v>
      </c>
      <c r="M4627" s="5" t="s">
        <v>92</v>
      </c>
      <c r="N4627" s="6" t="s">
        <v>91</v>
      </c>
      <c r="O4627" s="6" t="s">
        <v>91</v>
      </c>
      <c r="P4627" s="6" t="s">
        <v>91</v>
      </c>
      <c r="Q4627" s="6" t="s">
        <v>91</v>
      </c>
      <c r="R4627" s="5">
        <v>1</v>
      </c>
      <c r="S4627" s="5">
        <v>0</v>
      </c>
      <c r="T4627" s="5" t="s">
        <v>93</v>
      </c>
      <c r="U4627" s="5" t="s">
        <v>105</v>
      </c>
    </row>
    <row r="4628" spans="1:21">
      <c r="A4628" s="6" t="s">
        <v>87</v>
      </c>
      <c r="B4628" s="7">
        <v>1</v>
      </c>
      <c r="C4628" s="5">
        <v>4972</v>
      </c>
      <c r="D4628" s="5">
        <v>42</v>
      </c>
      <c r="E4628" s="8" t="s">
        <v>5987</v>
      </c>
      <c r="F4628" s="8">
        <v>421836</v>
      </c>
      <c r="G4628" s="5" t="s">
        <v>6209</v>
      </c>
      <c r="H4628" s="5" t="s">
        <v>6210</v>
      </c>
      <c r="I4628" s="5">
        <v>10065503587</v>
      </c>
      <c r="J4628" s="6" t="s">
        <v>91</v>
      </c>
      <c r="K4628" s="6" t="s">
        <v>91</v>
      </c>
      <c r="L4628" s="6" t="s">
        <v>91</v>
      </c>
      <c r="M4628" s="5" t="s">
        <v>92</v>
      </c>
      <c r="N4628" s="6" t="s">
        <v>91</v>
      </c>
      <c r="O4628" s="6" t="s">
        <v>91</v>
      </c>
      <c r="P4628" s="6" t="s">
        <v>91</v>
      </c>
      <c r="Q4628" s="6" t="s">
        <v>91</v>
      </c>
      <c r="R4628" s="5">
        <v>1</v>
      </c>
      <c r="S4628" s="5">
        <v>0</v>
      </c>
      <c r="T4628" s="5" t="s">
        <v>93</v>
      </c>
      <c r="U4628" s="5" t="s">
        <v>105</v>
      </c>
    </row>
    <row r="4629" spans="1:21">
      <c r="A4629" s="6" t="s">
        <v>87</v>
      </c>
      <c r="B4629" s="7">
        <v>1</v>
      </c>
      <c r="C4629" s="5">
        <v>4973</v>
      </c>
      <c r="D4629" s="5">
        <v>42</v>
      </c>
      <c r="E4629" s="8" t="s">
        <v>6211</v>
      </c>
      <c r="F4629" s="8">
        <v>42183601</v>
      </c>
      <c r="G4629" s="5" t="s">
        <v>6212</v>
      </c>
      <c r="H4629" s="5" t="s">
        <v>221</v>
      </c>
      <c r="I4629" s="6" t="s">
        <v>91</v>
      </c>
      <c r="J4629" s="6" t="s">
        <v>91</v>
      </c>
      <c r="K4629" s="6" t="s">
        <v>91</v>
      </c>
      <c r="L4629" s="6" t="s">
        <v>91</v>
      </c>
      <c r="M4629" s="5" t="s">
        <v>92</v>
      </c>
      <c r="N4629" s="6" t="s">
        <v>91</v>
      </c>
      <c r="O4629" s="6" t="s">
        <v>91</v>
      </c>
      <c r="P4629" s="6" t="s">
        <v>91</v>
      </c>
      <c r="Q4629" s="6" t="s">
        <v>91</v>
      </c>
      <c r="R4629" s="5">
        <v>1</v>
      </c>
      <c r="S4629" s="5">
        <v>0</v>
      </c>
      <c r="T4629" s="5" t="s">
        <v>93</v>
      </c>
      <c r="U4629" s="5" t="s">
        <v>105</v>
      </c>
    </row>
    <row r="4630" spans="1:21">
      <c r="A4630" s="6" t="s">
        <v>87</v>
      </c>
      <c r="B4630" s="7">
        <v>1</v>
      </c>
      <c r="C4630" s="5">
        <v>4974</v>
      </c>
      <c r="D4630" s="5">
        <v>42</v>
      </c>
      <c r="E4630" s="8" t="s">
        <v>6211</v>
      </c>
      <c r="F4630" s="8">
        <v>42183602</v>
      </c>
      <c r="G4630" s="5" t="s">
        <v>6213</v>
      </c>
      <c r="H4630" s="5" t="s">
        <v>223</v>
      </c>
      <c r="I4630" s="6" t="s">
        <v>91</v>
      </c>
      <c r="J4630" s="6" t="s">
        <v>91</v>
      </c>
      <c r="K4630" s="6" t="s">
        <v>91</v>
      </c>
      <c r="L4630" s="6" t="s">
        <v>91</v>
      </c>
      <c r="M4630" s="5" t="s">
        <v>92</v>
      </c>
      <c r="N4630" s="6" t="s">
        <v>91</v>
      </c>
      <c r="O4630" s="6" t="s">
        <v>91</v>
      </c>
      <c r="P4630" s="6" t="s">
        <v>91</v>
      </c>
      <c r="Q4630" s="6" t="s">
        <v>91</v>
      </c>
      <c r="R4630" s="5">
        <v>1</v>
      </c>
      <c r="S4630" s="5">
        <v>0</v>
      </c>
      <c r="T4630" s="5" t="s">
        <v>93</v>
      </c>
      <c r="U4630" s="5" t="s">
        <v>105</v>
      </c>
    </row>
    <row r="4631" spans="1:21">
      <c r="A4631" s="6" t="s">
        <v>87</v>
      </c>
      <c r="B4631" s="7">
        <v>1</v>
      </c>
      <c r="C4631" s="5">
        <v>4975</v>
      </c>
      <c r="D4631" s="5">
        <v>42</v>
      </c>
      <c r="E4631" s="8" t="s">
        <v>6211</v>
      </c>
      <c r="F4631" s="8">
        <v>42183603</v>
      </c>
      <c r="G4631" s="5" t="s">
        <v>6214</v>
      </c>
      <c r="H4631" s="5" t="s">
        <v>225</v>
      </c>
      <c r="I4631" s="6" t="s">
        <v>91</v>
      </c>
      <c r="J4631" s="6" t="s">
        <v>91</v>
      </c>
      <c r="K4631" s="6" t="s">
        <v>91</v>
      </c>
      <c r="L4631" s="6" t="s">
        <v>91</v>
      </c>
      <c r="M4631" s="5" t="s">
        <v>92</v>
      </c>
      <c r="N4631" s="6" t="s">
        <v>91</v>
      </c>
      <c r="O4631" s="6" t="s">
        <v>91</v>
      </c>
      <c r="P4631" s="6" t="s">
        <v>91</v>
      </c>
      <c r="Q4631" s="6" t="s">
        <v>91</v>
      </c>
      <c r="R4631" s="5">
        <v>1</v>
      </c>
      <c r="S4631" s="5">
        <v>0</v>
      </c>
      <c r="T4631" s="5" t="s">
        <v>93</v>
      </c>
      <c r="U4631" s="5" t="s">
        <v>105</v>
      </c>
    </row>
    <row r="4632" spans="1:21">
      <c r="A4632" s="6" t="s">
        <v>87</v>
      </c>
      <c r="B4632" s="7">
        <v>1</v>
      </c>
      <c r="C4632" s="5">
        <v>4977</v>
      </c>
      <c r="D4632" s="5">
        <v>42</v>
      </c>
      <c r="E4632" s="8" t="s">
        <v>6211</v>
      </c>
      <c r="F4632" s="8">
        <v>42183604</v>
      </c>
      <c r="G4632" s="5" t="s">
        <v>6215</v>
      </c>
      <c r="H4632" s="5" t="s">
        <v>227</v>
      </c>
      <c r="I4632" s="6" t="s">
        <v>91</v>
      </c>
      <c r="J4632" s="6" t="s">
        <v>91</v>
      </c>
      <c r="K4632" s="6" t="s">
        <v>91</v>
      </c>
      <c r="L4632" s="6" t="s">
        <v>91</v>
      </c>
      <c r="M4632" s="5" t="s">
        <v>92</v>
      </c>
      <c r="N4632" s="6" t="s">
        <v>91</v>
      </c>
      <c r="O4632" s="6" t="s">
        <v>91</v>
      </c>
      <c r="P4632" s="6" t="s">
        <v>91</v>
      </c>
      <c r="Q4632" s="6" t="s">
        <v>91</v>
      </c>
      <c r="R4632" s="5">
        <v>1</v>
      </c>
      <c r="S4632" s="5">
        <v>0</v>
      </c>
      <c r="T4632" s="5" t="s">
        <v>93</v>
      </c>
      <c r="U4632" s="5" t="s">
        <v>105</v>
      </c>
    </row>
    <row r="4633" spans="1:21">
      <c r="A4633" s="6" t="s">
        <v>87</v>
      </c>
      <c r="B4633" s="7">
        <v>1</v>
      </c>
      <c r="C4633" s="5">
        <v>4978</v>
      </c>
      <c r="D4633" s="5">
        <v>42</v>
      </c>
      <c r="E4633" s="8" t="s">
        <v>5987</v>
      </c>
      <c r="F4633" s="8">
        <v>421837</v>
      </c>
      <c r="G4633" s="5" t="s">
        <v>6216</v>
      </c>
      <c r="H4633" s="5" t="s">
        <v>6217</v>
      </c>
      <c r="I4633" s="5">
        <v>10065503822</v>
      </c>
      <c r="J4633" s="6" t="s">
        <v>91</v>
      </c>
      <c r="K4633" s="6" t="s">
        <v>91</v>
      </c>
      <c r="L4633" s="6" t="s">
        <v>91</v>
      </c>
      <c r="M4633" s="5" t="s">
        <v>92</v>
      </c>
      <c r="N4633" s="6" t="s">
        <v>91</v>
      </c>
      <c r="O4633" s="6" t="s">
        <v>91</v>
      </c>
      <c r="P4633" s="6" t="s">
        <v>91</v>
      </c>
      <c r="Q4633" s="6" t="s">
        <v>91</v>
      </c>
      <c r="R4633" s="5">
        <v>1</v>
      </c>
      <c r="S4633" s="5">
        <v>0</v>
      </c>
      <c r="T4633" s="5" t="s">
        <v>93</v>
      </c>
      <c r="U4633" s="5" t="s">
        <v>105</v>
      </c>
    </row>
    <row r="4634" spans="1:21">
      <c r="A4634" s="6" t="s">
        <v>87</v>
      </c>
      <c r="B4634" s="7">
        <v>1</v>
      </c>
      <c r="C4634" s="5">
        <v>4979</v>
      </c>
      <c r="D4634" s="5">
        <v>42</v>
      </c>
      <c r="E4634" s="8" t="s">
        <v>6218</v>
      </c>
      <c r="F4634" s="8">
        <v>42183701</v>
      </c>
      <c r="G4634" s="5" t="s">
        <v>6219</v>
      </c>
      <c r="H4634" s="5" t="s">
        <v>221</v>
      </c>
      <c r="I4634" s="6" t="s">
        <v>91</v>
      </c>
      <c r="J4634" s="6" t="s">
        <v>91</v>
      </c>
      <c r="K4634" s="6" t="s">
        <v>91</v>
      </c>
      <c r="L4634" s="6" t="s">
        <v>91</v>
      </c>
      <c r="M4634" s="5" t="s">
        <v>92</v>
      </c>
      <c r="N4634" s="6" t="s">
        <v>91</v>
      </c>
      <c r="O4634" s="6" t="s">
        <v>91</v>
      </c>
      <c r="P4634" s="6" t="s">
        <v>91</v>
      </c>
      <c r="Q4634" s="6" t="s">
        <v>91</v>
      </c>
      <c r="R4634" s="5">
        <v>1</v>
      </c>
      <c r="S4634" s="5">
        <v>0</v>
      </c>
      <c r="T4634" s="5" t="s">
        <v>93</v>
      </c>
      <c r="U4634" s="5" t="s">
        <v>105</v>
      </c>
    </row>
    <row r="4635" spans="1:21">
      <c r="A4635" s="6" t="s">
        <v>87</v>
      </c>
      <c r="B4635" s="7">
        <v>1</v>
      </c>
      <c r="C4635" s="5">
        <v>4980</v>
      </c>
      <c r="D4635" s="5">
        <v>42</v>
      </c>
      <c r="E4635" s="8" t="s">
        <v>6218</v>
      </c>
      <c r="F4635" s="8">
        <v>42183702</v>
      </c>
      <c r="G4635" s="5" t="s">
        <v>6220</v>
      </c>
      <c r="H4635" s="5" t="s">
        <v>223</v>
      </c>
      <c r="I4635" s="6" t="s">
        <v>91</v>
      </c>
      <c r="J4635" s="6" t="s">
        <v>91</v>
      </c>
      <c r="K4635" s="6" t="s">
        <v>91</v>
      </c>
      <c r="L4635" s="6" t="s">
        <v>91</v>
      </c>
      <c r="M4635" s="5" t="s">
        <v>92</v>
      </c>
      <c r="N4635" s="6" t="s">
        <v>91</v>
      </c>
      <c r="O4635" s="6" t="s">
        <v>91</v>
      </c>
      <c r="P4635" s="6" t="s">
        <v>91</v>
      </c>
      <c r="Q4635" s="6" t="s">
        <v>91</v>
      </c>
      <c r="R4635" s="5">
        <v>1</v>
      </c>
      <c r="S4635" s="5">
        <v>0</v>
      </c>
      <c r="T4635" s="5" t="s">
        <v>93</v>
      </c>
      <c r="U4635" s="5" t="s">
        <v>105</v>
      </c>
    </row>
    <row r="4636" spans="1:21">
      <c r="A4636" s="6" t="s">
        <v>87</v>
      </c>
      <c r="B4636" s="7">
        <v>1</v>
      </c>
      <c r="C4636" s="5">
        <v>4981</v>
      </c>
      <c r="D4636" s="5">
        <v>42</v>
      </c>
      <c r="E4636" s="8" t="s">
        <v>6218</v>
      </c>
      <c r="F4636" s="8">
        <v>42183703</v>
      </c>
      <c r="G4636" s="5" t="s">
        <v>6221</v>
      </c>
      <c r="H4636" s="5" t="s">
        <v>225</v>
      </c>
      <c r="I4636" s="6" t="s">
        <v>91</v>
      </c>
      <c r="J4636" s="6" t="s">
        <v>91</v>
      </c>
      <c r="K4636" s="6" t="s">
        <v>91</v>
      </c>
      <c r="L4636" s="6" t="s">
        <v>91</v>
      </c>
      <c r="M4636" s="5" t="s">
        <v>92</v>
      </c>
      <c r="N4636" s="6" t="s">
        <v>91</v>
      </c>
      <c r="O4636" s="6" t="s">
        <v>91</v>
      </c>
      <c r="P4636" s="6" t="s">
        <v>91</v>
      </c>
      <c r="Q4636" s="6" t="s">
        <v>91</v>
      </c>
      <c r="R4636" s="5">
        <v>1</v>
      </c>
      <c r="S4636" s="5">
        <v>0</v>
      </c>
      <c r="T4636" s="5" t="s">
        <v>93</v>
      </c>
      <c r="U4636" s="5" t="s">
        <v>105</v>
      </c>
    </row>
    <row r="4637" spans="1:21">
      <c r="A4637" s="6" t="s">
        <v>87</v>
      </c>
      <c r="B4637" s="7">
        <v>1</v>
      </c>
      <c r="C4637" s="5">
        <v>4983</v>
      </c>
      <c r="D4637" s="5">
        <v>42</v>
      </c>
      <c r="E4637" s="8" t="s">
        <v>6218</v>
      </c>
      <c r="F4637" s="8">
        <v>42183704</v>
      </c>
      <c r="G4637" s="5" t="s">
        <v>6222</v>
      </c>
      <c r="H4637" s="5" t="s">
        <v>227</v>
      </c>
      <c r="I4637" s="6" t="s">
        <v>91</v>
      </c>
      <c r="J4637" s="6" t="s">
        <v>91</v>
      </c>
      <c r="K4637" s="6" t="s">
        <v>91</v>
      </c>
      <c r="L4637" s="6" t="s">
        <v>91</v>
      </c>
      <c r="M4637" s="5" t="s">
        <v>92</v>
      </c>
      <c r="N4637" s="6" t="s">
        <v>91</v>
      </c>
      <c r="O4637" s="6" t="s">
        <v>91</v>
      </c>
      <c r="P4637" s="6" t="s">
        <v>91</v>
      </c>
      <c r="Q4637" s="6" t="s">
        <v>91</v>
      </c>
      <c r="R4637" s="5">
        <v>1</v>
      </c>
      <c r="S4637" s="5">
        <v>0</v>
      </c>
      <c r="T4637" s="5" t="s">
        <v>93</v>
      </c>
      <c r="U4637" s="5" t="s">
        <v>105</v>
      </c>
    </row>
    <row r="4638" spans="1:21">
      <c r="A4638" s="6" t="s">
        <v>87</v>
      </c>
      <c r="B4638" s="7">
        <v>1</v>
      </c>
      <c r="C4638" s="5">
        <v>4984</v>
      </c>
      <c r="D4638" s="5">
        <v>42</v>
      </c>
      <c r="E4638" s="8" t="s">
        <v>5987</v>
      </c>
      <c r="F4638" s="8">
        <v>421838</v>
      </c>
      <c r="G4638" s="5" t="s">
        <v>6223</v>
      </c>
      <c r="H4638" s="5" t="s">
        <v>6224</v>
      </c>
      <c r="I4638" s="5">
        <v>10065500478</v>
      </c>
      <c r="J4638" s="6" t="s">
        <v>91</v>
      </c>
      <c r="K4638" s="6" t="s">
        <v>91</v>
      </c>
      <c r="L4638" s="6" t="s">
        <v>91</v>
      </c>
      <c r="M4638" s="5" t="s">
        <v>92</v>
      </c>
      <c r="N4638" s="6" t="s">
        <v>91</v>
      </c>
      <c r="O4638" s="6" t="s">
        <v>91</v>
      </c>
      <c r="P4638" s="6" t="s">
        <v>91</v>
      </c>
      <c r="Q4638" s="6" t="s">
        <v>91</v>
      </c>
      <c r="R4638" s="5">
        <v>1</v>
      </c>
      <c r="S4638" s="5">
        <v>0</v>
      </c>
      <c r="T4638" s="5" t="s">
        <v>93</v>
      </c>
      <c r="U4638" s="5" t="s">
        <v>105</v>
      </c>
    </row>
    <row r="4639" spans="1:21">
      <c r="A4639" s="6" t="s">
        <v>87</v>
      </c>
      <c r="B4639" s="7">
        <v>1</v>
      </c>
      <c r="C4639" s="5">
        <v>4985</v>
      </c>
      <c r="D4639" s="5">
        <v>42</v>
      </c>
      <c r="E4639" s="8" t="s">
        <v>6225</v>
      </c>
      <c r="F4639" s="8">
        <v>42183801</v>
      </c>
      <c r="G4639" s="5" t="s">
        <v>6226</v>
      </c>
      <c r="H4639" s="5" t="s">
        <v>221</v>
      </c>
      <c r="I4639" s="6" t="s">
        <v>91</v>
      </c>
      <c r="J4639" s="6" t="s">
        <v>91</v>
      </c>
      <c r="K4639" s="6" t="s">
        <v>91</v>
      </c>
      <c r="L4639" s="6" t="s">
        <v>91</v>
      </c>
      <c r="M4639" s="5" t="s">
        <v>92</v>
      </c>
      <c r="N4639" s="6" t="s">
        <v>91</v>
      </c>
      <c r="O4639" s="6" t="s">
        <v>91</v>
      </c>
      <c r="P4639" s="6" t="s">
        <v>91</v>
      </c>
      <c r="Q4639" s="6" t="s">
        <v>91</v>
      </c>
      <c r="R4639" s="5">
        <v>1</v>
      </c>
      <c r="S4639" s="5">
        <v>0</v>
      </c>
      <c r="T4639" s="5" t="s">
        <v>93</v>
      </c>
      <c r="U4639" s="5" t="s">
        <v>105</v>
      </c>
    </row>
    <row r="4640" spans="1:21">
      <c r="A4640" s="6" t="s">
        <v>87</v>
      </c>
      <c r="B4640" s="7">
        <v>1</v>
      </c>
      <c r="C4640" s="5">
        <v>4986</v>
      </c>
      <c r="D4640" s="5">
        <v>42</v>
      </c>
      <c r="E4640" s="8" t="s">
        <v>6225</v>
      </c>
      <c r="F4640" s="8">
        <v>42183802</v>
      </c>
      <c r="G4640" s="5" t="s">
        <v>6227</v>
      </c>
      <c r="H4640" s="5" t="s">
        <v>223</v>
      </c>
      <c r="I4640" s="6" t="s">
        <v>91</v>
      </c>
      <c r="J4640" s="6" t="s">
        <v>91</v>
      </c>
      <c r="K4640" s="6" t="s">
        <v>91</v>
      </c>
      <c r="L4640" s="6" t="s">
        <v>91</v>
      </c>
      <c r="M4640" s="5" t="s">
        <v>92</v>
      </c>
      <c r="N4640" s="6" t="s">
        <v>91</v>
      </c>
      <c r="O4640" s="6" t="s">
        <v>91</v>
      </c>
      <c r="P4640" s="6" t="s">
        <v>91</v>
      </c>
      <c r="Q4640" s="6" t="s">
        <v>91</v>
      </c>
      <c r="R4640" s="5">
        <v>1</v>
      </c>
      <c r="S4640" s="5">
        <v>0</v>
      </c>
      <c r="T4640" s="5" t="s">
        <v>93</v>
      </c>
      <c r="U4640" s="5" t="s">
        <v>105</v>
      </c>
    </row>
    <row r="4641" spans="1:21">
      <c r="A4641" s="6" t="s">
        <v>87</v>
      </c>
      <c r="B4641" s="7">
        <v>1</v>
      </c>
      <c r="C4641" s="5">
        <v>4987</v>
      </c>
      <c r="D4641" s="5">
        <v>42</v>
      </c>
      <c r="E4641" s="8" t="s">
        <v>6225</v>
      </c>
      <c r="F4641" s="8">
        <v>42183803</v>
      </c>
      <c r="G4641" s="5" t="s">
        <v>6228</v>
      </c>
      <c r="H4641" s="5" t="s">
        <v>225</v>
      </c>
      <c r="I4641" s="6" t="s">
        <v>91</v>
      </c>
      <c r="J4641" s="6" t="s">
        <v>91</v>
      </c>
      <c r="K4641" s="6" t="s">
        <v>91</v>
      </c>
      <c r="L4641" s="6" t="s">
        <v>91</v>
      </c>
      <c r="M4641" s="5" t="s">
        <v>92</v>
      </c>
      <c r="N4641" s="6" t="s">
        <v>91</v>
      </c>
      <c r="O4641" s="6" t="s">
        <v>91</v>
      </c>
      <c r="P4641" s="6" t="s">
        <v>91</v>
      </c>
      <c r="Q4641" s="6" t="s">
        <v>91</v>
      </c>
      <c r="R4641" s="5">
        <v>1</v>
      </c>
      <c r="S4641" s="5">
        <v>0</v>
      </c>
      <c r="T4641" s="5" t="s">
        <v>93</v>
      </c>
      <c r="U4641" s="5" t="s">
        <v>105</v>
      </c>
    </row>
    <row r="4642" spans="1:21">
      <c r="A4642" s="6" t="s">
        <v>87</v>
      </c>
      <c r="B4642" s="7">
        <v>1</v>
      </c>
      <c r="C4642" s="5">
        <v>4989</v>
      </c>
      <c r="D4642" s="5">
        <v>42</v>
      </c>
      <c r="E4642" s="8" t="s">
        <v>6225</v>
      </c>
      <c r="F4642" s="8">
        <v>42183804</v>
      </c>
      <c r="G4642" s="5" t="s">
        <v>6229</v>
      </c>
      <c r="H4642" s="5" t="s">
        <v>227</v>
      </c>
      <c r="I4642" s="6" t="s">
        <v>91</v>
      </c>
      <c r="J4642" s="6" t="s">
        <v>91</v>
      </c>
      <c r="K4642" s="6" t="s">
        <v>91</v>
      </c>
      <c r="L4642" s="6" t="s">
        <v>91</v>
      </c>
      <c r="M4642" s="5" t="s">
        <v>92</v>
      </c>
      <c r="N4642" s="6" t="s">
        <v>91</v>
      </c>
      <c r="O4642" s="6" t="s">
        <v>91</v>
      </c>
      <c r="P4642" s="6" t="s">
        <v>91</v>
      </c>
      <c r="Q4642" s="6" t="s">
        <v>91</v>
      </c>
      <c r="R4642" s="5">
        <v>1</v>
      </c>
      <c r="S4642" s="5">
        <v>0</v>
      </c>
      <c r="T4642" s="5" t="s">
        <v>93</v>
      </c>
      <c r="U4642" s="5" t="s">
        <v>105</v>
      </c>
    </row>
    <row r="4643" spans="1:21">
      <c r="A4643" s="6" t="s">
        <v>87</v>
      </c>
      <c r="B4643" s="7">
        <v>1</v>
      </c>
      <c r="C4643" s="5">
        <v>4990</v>
      </c>
      <c r="D4643" s="5">
        <v>42</v>
      </c>
      <c r="E4643" s="8" t="s">
        <v>5987</v>
      </c>
      <c r="F4643" s="8">
        <v>421839</v>
      </c>
      <c r="G4643" s="5" t="s">
        <v>6230</v>
      </c>
      <c r="H4643" s="5" t="s">
        <v>6231</v>
      </c>
      <c r="I4643" s="5">
        <v>10065503599</v>
      </c>
      <c r="J4643" s="6" t="s">
        <v>91</v>
      </c>
      <c r="K4643" s="6" t="s">
        <v>91</v>
      </c>
      <c r="L4643" s="6" t="s">
        <v>91</v>
      </c>
      <c r="M4643" s="5" t="s">
        <v>92</v>
      </c>
      <c r="N4643" s="6" t="s">
        <v>91</v>
      </c>
      <c r="O4643" s="6" t="s">
        <v>91</v>
      </c>
      <c r="P4643" s="6" t="s">
        <v>91</v>
      </c>
      <c r="Q4643" s="6" t="s">
        <v>91</v>
      </c>
      <c r="R4643" s="5">
        <v>1</v>
      </c>
      <c r="S4643" s="5">
        <v>0</v>
      </c>
      <c r="T4643" s="5" t="s">
        <v>93</v>
      </c>
      <c r="U4643" s="5" t="s">
        <v>105</v>
      </c>
    </row>
    <row r="4644" spans="1:21">
      <c r="A4644" s="6" t="s">
        <v>87</v>
      </c>
      <c r="B4644" s="7">
        <v>1</v>
      </c>
      <c r="C4644" s="5">
        <v>4991</v>
      </c>
      <c r="D4644" s="5">
        <v>42</v>
      </c>
      <c r="E4644" s="8" t="s">
        <v>6232</v>
      </c>
      <c r="F4644" s="8">
        <v>42183901</v>
      </c>
      <c r="G4644" s="5" t="s">
        <v>6233</v>
      </c>
      <c r="H4644" s="5" t="s">
        <v>221</v>
      </c>
      <c r="I4644" s="6" t="s">
        <v>91</v>
      </c>
      <c r="J4644" s="6" t="s">
        <v>91</v>
      </c>
      <c r="K4644" s="6" t="s">
        <v>91</v>
      </c>
      <c r="L4644" s="6" t="s">
        <v>91</v>
      </c>
      <c r="M4644" s="5" t="s">
        <v>92</v>
      </c>
      <c r="N4644" s="6" t="s">
        <v>91</v>
      </c>
      <c r="O4644" s="6" t="s">
        <v>91</v>
      </c>
      <c r="P4644" s="6" t="s">
        <v>91</v>
      </c>
      <c r="Q4644" s="6" t="s">
        <v>91</v>
      </c>
      <c r="R4644" s="5">
        <v>1</v>
      </c>
      <c r="S4644" s="5">
        <v>0</v>
      </c>
      <c r="T4644" s="5" t="s">
        <v>93</v>
      </c>
      <c r="U4644" s="5" t="s">
        <v>105</v>
      </c>
    </row>
    <row r="4645" spans="1:21">
      <c r="A4645" s="6" t="s">
        <v>87</v>
      </c>
      <c r="B4645" s="7">
        <v>1</v>
      </c>
      <c r="C4645" s="5">
        <v>4992</v>
      </c>
      <c r="D4645" s="5">
        <v>42</v>
      </c>
      <c r="E4645" s="8" t="s">
        <v>6232</v>
      </c>
      <c r="F4645" s="8">
        <v>42183902</v>
      </c>
      <c r="G4645" s="5" t="s">
        <v>6234</v>
      </c>
      <c r="H4645" s="5" t="s">
        <v>223</v>
      </c>
      <c r="I4645" s="6" t="s">
        <v>91</v>
      </c>
      <c r="J4645" s="6" t="s">
        <v>91</v>
      </c>
      <c r="K4645" s="6" t="s">
        <v>91</v>
      </c>
      <c r="L4645" s="6" t="s">
        <v>91</v>
      </c>
      <c r="M4645" s="5" t="s">
        <v>92</v>
      </c>
      <c r="N4645" s="6" t="s">
        <v>91</v>
      </c>
      <c r="O4645" s="6" t="s">
        <v>91</v>
      </c>
      <c r="P4645" s="6" t="s">
        <v>91</v>
      </c>
      <c r="Q4645" s="6" t="s">
        <v>91</v>
      </c>
      <c r="R4645" s="5">
        <v>1</v>
      </c>
      <c r="S4645" s="5">
        <v>0</v>
      </c>
      <c r="T4645" s="5" t="s">
        <v>93</v>
      </c>
      <c r="U4645" s="5" t="s">
        <v>105</v>
      </c>
    </row>
    <row r="4646" spans="1:21">
      <c r="A4646" s="6" t="s">
        <v>87</v>
      </c>
      <c r="B4646" s="7">
        <v>1</v>
      </c>
      <c r="C4646" s="5">
        <v>4993</v>
      </c>
      <c r="D4646" s="5">
        <v>42</v>
      </c>
      <c r="E4646" s="8" t="s">
        <v>6232</v>
      </c>
      <c r="F4646" s="8">
        <v>42183903</v>
      </c>
      <c r="G4646" s="5" t="s">
        <v>6235</v>
      </c>
      <c r="H4646" s="5" t="s">
        <v>225</v>
      </c>
      <c r="I4646" s="6" t="s">
        <v>91</v>
      </c>
      <c r="J4646" s="6" t="s">
        <v>91</v>
      </c>
      <c r="K4646" s="6" t="s">
        <v>91</v>
      </c>
      <c r="L4646" s="6" t="s">
        <v>91</v>
      </c>
      <c r="M4646" s="5" t="s">
        <v>92</v>
      </c>
      <c r="N4646" s="6" t="s">
        <v>91</v>
      </c>
      <c r="O4646" s="6" t="s">
        <v>91</v>
      </c>
      <c r="P4646" s="6" t="s">
        <v>91</v>
      </c>
      <c r="Q4646" s="6" t="s">
        <v>91</v>
      </c>
      <c r="R4646" s="5">
        <v>1</v>
      </c>
      <c r="S4646" s="5">
        <v>0</v>
      </c>
      <c r="T4646" s="5" t="s">
        <v>93</v>
      </c>
      <c r="U4646" s="5" t="s">
        <v>105</v>
      </c>
    </row>
    <row r="4647" spans="1:21">
      <c r="A4647" s="6" t="s">
        <v>87</v>
      </c>
      <c r="B4647" s="7">
        <v>1</v>
      </c>
      <c r="C4647" s="5">
        <v>4995</v>
      </c>
      <c r="D4647" s="5">
        <v>42</v>
      </c>
      <c r="E4647" s="8" t="s">
        <v>6232</v>
      </c>
      <c r="F4647" s="8">
        <v>42183904</v>
      </c>
      <c r="G4647" s="5" t="s">
        <v>6236</v>
      </c>
      <c r="H4647" s="5" t="s">
        <v>227</v>
      </c>
      <c r="I4647" s="6" t="s">
        <v>91</v>
      </c>
      <c r="J4647" s="6" t="s">
        <v>91</v>
      </c>
      <c r="K4647" s="6" t="s">
        <v>91</v>
      </c>
      <c r="L4647" s="6" t="s">
        <v>91</v>
      </c>
      <c r="M4647" s="5" t="s">
        <v>92</v>
      </c>
      <c r="N4647" s="6" t="s">
        <v>91</v>
      </c>
      <c r="O4647" s="6" t="s">
        <v>91</v>
      </c>
      <c r="P4647" s="6" t="s">
        <v>91</v>
      </c>
      <c r="Q4647" s="6" t="s">
        <v>91</v>
      </c>
      <c r="R4647" s="5">
        <v>1</v>
      </c>
      <c r="S4647" s="5">
        <v>0</v>
      </c>
      <c r="T4647" s="5" t="s">
        <v>93</v>
      </c>
      <c r="U4647" s="5" t="s">
        <v>105</v>
      </c>
    </row>
    <row r="4648" spans="1:21">
      <c r="A4648" s="6" t="s">
        <v>87</v>
      </c>
      <c r="B4648" s="7">
        <v>1</v>
      </c>
      <c r="C4648" s="5">
        <v>4996</v>
      </c>
      <c r="D4648" s="5">
        <v>42</v>
      </c>
      <c r="E4648" s="8" t="s">
        <v>5987</v>
      </c>
      <c r="F4648" s="8">
        <v>421840</v>
      </c>
      <c r="G4648" s="5" t="s">
        <v>6237</v>
      </c>
      <c r="H4648" s="5" t="s">
        <v>6238</v>
      </c>
      <c r="I4648" s="6" t="s">
        <v>91</v>
      </c>
      <c r="J4648" s="6" t="s">
        <v>91</v>
      </c>
      <c r="K4648" s="6" t="s">
        <v>91</v>
      </c>
      <c r="L4648" s="6" t="s">
        <v>91</v>
      </c>
      <c r="M4648" s="5" t="s">
        <v>92</v>
      </c>
      <c r="N4648" s="6" t="s">
        <v>91</v>
      </c>
      <c r="O4648" s="6" t="s">
        <v>91</v>
      </c>
      <c r="P4648" s="6" t="s">
        <v>91</v>
      </c>
      <c r="Q4648" s="6" t="s">
        <v>91</v>
      </c>
      <c r="R4648" s="5">
        <v>1</v>
      </c>
      <c r="S4648" s="5">
        <v>0</v>
      </c>
      <c r="T4648" s="5" t="s">
        <v>93</v>
      </c>
      <c r="U4648" s="5" t="s">
        <v>105</v>
      </c>
    </row>
    <row r="4649" spans="1:21">
      <c r="A4649" s="6" t="s">
        <v>87</v>
      </c>
      <c r="B4649" s="7">
        <v>1</v>
      </c>
      <c r="C4649" s="5">
        <v>4997</v>
      </c>
      <c r="D4649" s="5">
        <v>42</v>
      </c>
      <c r="E4649" s="8" t="s">
        <v>6239</v>
      </c>
      <c r="F4649" s="8">
        <v>42184001</v>
      </c>
      <c r="G4649" s="5" t="s">
        <v>6240</v>
      </c>
      <c r="H4649" s="5" t="s">
        <v>221</v>
      </c>
      <c r="I4649" s="6" t="s">
        <v>91</v>
      </c>
      <c r="J4649" s="6" t="s">
        <v>91</v>
      </c>
      <c r="K4649" s="6" t="s">
        <v>91</v>
      </c>
      <c r="L4649" s="6" t="s">
        <v>91</v>
      </c>
      <c r="M4649" s="5" t="s">
        <v>92</v>
      </c>
      <c r="N4649" s="6" t="s">
        <v>91</v>
      </c>
      <c r="O4649" s="6" t="s">
        <v>91</v>
      </c>
      <c r="P4649" s="6" t="s">
        <v>91</v>
      </c>
      <c r="Q4649" s="6" t="s">
        <v>91</v>
      </c>
      <c r="R4649" s="5">
        <v>1</v>
      </c>
      <c r="S4649" s="5">
        <v>0</v>
      </c>
      <c r="T4649" s="5" t="s">
        <v>93</v>
      </c>
      <c r="U4649" s="5" t="s">
        <v>105</v>
      </c>
    </row>
    <row r="4650" spans="1:21">
      <c r="A4650" s="6" t="s">
        <v>87</v>
      </c>
      <c r="B4650" s="7">
        <v>1</v>
      </c>
      <c r="C4650" s="5">
        <v>4998</v>
      </c>
      <c r="D4650" s="5">
        <v>42</v>
      </c>
      <c r="E4650" s="8" t="s">
        <v>6239</v>
      </c>
      <c r="F4650" s="8">
        <v>42184002</v>
      </c>
      <c r="G4650" s="5" t="s">
        <v>6241</v>
      </c>
      <c r="H4650" s="5" t="s">
        <v>223</v>
      </c>
      <c r="I4650" s="6" t="s">
        <v>91</v>
      </c>
      <c r="J4650" s="6" t="s">
        <v>91</v>
      </c>
      <c r="K4650" s="6" t="s">
        <v>91</v>
      </c>
      <c r="L4650" s="6" t="s">
        <v>91</v>
      </c>
      <c r="M4650" s="5" t="s">
        <v>92</v>
      </c>
      <c r="N4650" s="6" t="s">
        <v>91</v>
      </c>
      <c r="O4650" s="6" t="s">
        <v>91</v>
      </c>
      <c r="P4650" s="6" t="s">
        <v>91</v>
      </c>
      <c r="Q4650" s="6" t="s">
        <v>91</v>
      </c>
      <c r="R4650" s="5">
        <v>1</v>
      </c>
      <c r="S4650" s="5">
        <v>0</v>
      </c>
      <c r="T4650" s="5" t="s">
        <v>93</v>
      </c>
      <c r="U4650" s="5" t="s">
        <v>105</v>
      </c>
    </row>
    <row r="4651" spans="1:21">
      <c r="A4651" s="6" t="s">
        <v>87</v>
      </c>
      <c r="B4651" s="7">
        <v>1</v>
      </c>
      <c r="C4651" s="5">
        <v>4999</v>
      </c>
      <c r="D4651" s="5">
        <v>42</v>
      </c>
      <c r="E4651" s="8" t="s">
        <v>6239</v>
      </c>
      <c r="F4651" s="8">
        <v>42184003</v>
      </c>
      <c r="G4651" s="5" t="s">
        <v>6242</v>
      </c>
      <c r="H4651" s="5" t="s">
        <v>225</v>
      </c>
      <c r="I4651" s="6" t="s">
        <v>91</v>
      </c>
      <c r="J4651" s="6" t="s">
        <v>91</v>
      </c>
      <c r="K4651" s="6" t="s">
        <v>91</v>
      </c>
      <c r="L4651" s="6" t="s">
        <v>91</v>
      </c>
      <c r="M4651" s="5" t="s">
        <v>92</v>
      </c>
      <c r="N4651" s="6" t="s">
        <v>91</v>
      </c>
      <c r="O4651" s="6" t="s">
        <v>91</v>
      </c>
      <c r="P4651" s="6" t="s">
        <v>91</v>
      </c>
      <c r="Q4651" s="6" t="s">
        <v>91</v>
      </c>
      <c r="R4651" s="5">
        <v>1</v>
      </c>
      <c r="S4651" s="5">
        <v>0</v>
      </c>
      <c r="T4651" s="5" t="s">
        <v>93</v>
      </c>
      <c r="U4651" s="5" t="s">
        <v>105</v>
      </c>
    </row>
    <row r="4652" spans="1:21">
      <c r="A4652" s="6" t="s">
        <v>87</v>
      </c>
      <c r="B4652" s="7">
        <v>1</v>
      </c>
      <c r="C4652" s="5">
        <v>5000</v>
      </c>
      <c r="D4652" s="5">
        <v>42</v>
      </c>
      <c r="E4652" s="8" t="s">
        <v>6239</v>
      </c>
      <c r="F4652" s="8">
        <v>42184004</v>
      </c>
      <c r="G4652" s="5" t="s">
        <v>6243</v>
      </c>
      <c r="H4652" s="5" t="s">
        <v>227</v>
      </c>
      <c r="I4652" s="6" t="s">
        <v>91</v>
      </c>
      <c r="J4652" s="6" t="s">
        <v>91</v>
      </c>
      <c r="K4652" s="6" t="s">
        <v>91</v>
      </c>
      <c r="L4652" s="6" t="s">
        <v>91</v>
      </c>
      <c r="M4652" s="5" t="s">
        <v>92</v>
      </c>
      <c r="N4652" s="6" t="s">
        <v>91</v>
      </c>
      <c r="O4652" s="6" t="s">
        <v>91</v>
      </c>
      <c r="P4652" s="6" t="s">
        <v>91</v>
      </c>
      <c r="Q4652" s="6" t="s">
        <v>91</v>
      </c>
      <c r="R4652" s="5">
        <v>1</v>
      </c>
      <c r="S4652" s="5">
        <v>0</v>
      </c>
      <c r="T4652" s="5" t="s">
        <v>93</v>
      </c>
      <c r="U4652" s="5" t="s">
        <v>105</v>
      </c>
    </row>
    <row r="4653" spans="1:21">
      <c r="A4653" s="6" t="s">
        <v>87</v>
      </c>
      <c r="B4653" s="7">
        <v>1</v>
      </c>
      <c r="C4653" s="5">
        <v>5001</v>
      </c>
      <c r="D4653" s="5">
        <v>42</v>
      </c>
      <c r="E4653" s="8" t="s">
        <v>5987</v>
      </c>
      <c r="F4653" s="8">
        <v>421841</v>
      </c>
      <c r="G4653" s="5" t="s">
        <v>6244</v>
      </c>
      <c r="H4653" s="5" t="s">
        <v>6245</v>
      </c>
      <c r="I4653" s="6" t="s">
        <v>91</v>
      </c>
      <c r="J4653" s="6" t="s">
        <v>91</v>
      </c>
      <c r="K4653" s="6" t="s">
        <v>91</v>
      </c>
      <c r="L4653" s="6" t="s">
        <v>91</v>
      </c>
      <c r="M4653" s="5" t="s">
        <v>92</v>
      </c>
      <c r="N4653" s="6" t="s">
        <v>91</v>
      </c>
      <c r="O4653" s="6" t="s">
        <v>91</v>
      </c>
      <c r="P4653" s="6" t="s">
        <v>91</v>
      </c>
      <c r="Q4653" s="6" t="s">
        <v>91</v>
      </c>
      <c r="R4653" s="5">
        <v>1</v>
      </c>
      <c r="S4653" s="5">
        <v>0</v>
      </c>
      <c r="T4653" s="5" t="s">
        <v>93</v>
      </c>
      <c r="U4653" s="5" t="s">
        <v>105</v>
      </c>
    </row>
    <row r="4654" spans="1:21">
      <c r="A4654" s="6" t="s">
        <v>87</v>
      </c>
      <c r="B4654" s="7">
        <v>1</v>
      </c>
      <c r="C4654" s="5">
        <v>5002</v>
      </c>
      <c r="D4654" s="5">
        <v>42</v>
      </c>
      <c r="E4654" s="8" t="s">
        <v>6246</v>
      </c>
      <c r="F4654" s="8">
        <v>42184101</v>
      </c>
      <c r="G4654" s="5" t="s">
        <v>6247</v>
      </c>
      <c r="H4654" s="5" t="s">
        <v>221</v>
      </c>
      <c r="I4654" s="6" t="s">
        <v>91</v>
      </c>
      <c r="J4654" s="6" t="s">
        <v>91</v>
      </c>
      <c r="K4654" s="6" t="s">
        <v>91</v>
      </c>
      <c r="L4654" s="6" t="s">
        <v>91</v>
      </c>
      <c r="M4654" s="5" t="s">
        <v>92</v>
      </c>
      <c r="N4654" s="6" t="s">
        <v>91</v>
      </c>
      <c r="O4654" s="6" t="s">
        <v>91</v>
      </c>
      <c r="P4654" s="6" t="s">
        <v>91</v>
      </c>
      <c r="Q4654" s="6" t="s">
        <v>91</v>
      </c>
      <c r="R4654" s="5">
        <v>1</v>
      </c>
      <c r="S4654" s="5">
        <v>0</v>
      </c>
      <c r="T4654" s="5" t="s">
        <v>93</v>
      </c>
      <c r="U4654" s="5" t="s">
        <v>105</v>
      </c>
    </row>
    <row r="4655" spans="1:21">
      <c r="A4655" s="6" t="s">
        <v>87</v>
      </c>
      <c r="B4655" s="7">
        <v>1</v>
      </c>
      <c r="C4655" s="5">
        <v>5003</v>
      </c>
      <c r="D4655" s="5">
        <v>42</v>
      </c>
      <c r="E4655" s="8" t="s">
        <v>6246</v>
      </c>
      <c r="F4655" s="8">
        <v>42184102</v>
      </c>
      <c r="G4655" s="5" t="s">
        <v>6248</v>
      </c>
      <c r="H4655" s="5" t="s">
        <v>223</v>
      </c>
      <c r="I4655" s="6" t="s">
        <v>91</v>
      </c>
      <c r="J4655" s="6" t="s">
        <v>91</v>
      </c>
      <c r="K4655" s="6" t="s">
        <v>91</v>
      </c>
      <c r="L4655" s="6" t="s">
        <v>91</v>
      </c>
      <c r="M4655" s="5" t="s">
        <v>92</v>
      </c>
      <c r="N4655" s="6" t="s">
        <v>91</v>
      </c>
      <c r="O4655" s="6" t="s">
        <v>91</v>
      </c>
      <c r="P4655" s="6" t="s">
        <v>91</v>
      </c>
      <c r="Q4655" s="6" t="s">
        <v>91</v>
      </c>
      <c r="R4655" s="5">
        <v>1</v>
      </c>
      <c r="S4655" s="5">
        <v>0</v>
      </c>
      <c r="T4655" s="5" t="s">
        <v>93</v>
      </c>
      <c r="U4655" s="5" t="s">
        <v>105</v>
      </c>
    </row>
    <row r="4656" spans="1:21">
      <c r="A4656" s="6" t="s">
        <v>87</v>
      </c>
      <c r="B4656" s="7">
        <v>1</v>
      </c>
      <c r="C4656" s="5">
        <v>5004</v>
      </c>
      <c r="D4656" s="5">
        <v>42</v>
      </c>
      <c r="E4656" s="8" t="s">
        <v>6246</v>
      </c>
      <c r="F4656" s="8">
        <v>42184103</v>
      </c>
      <c r="G4656" s="5" t="s">
        <v>6249</v>
      </c>
      <c r="H4656" s="5" t="s">
        <v>225</v>
      </c>
      <c r="I4656" s="6" t="s">
        <v>91</v>
      </c>
      <c r="J4656" s="6" t="s">
        <v>91</v>
      </c>
      <c r="K4656" s="6" t="s">
        <v>91</v>
      </c>
      <c r="L4656" s="6" t="s">
        <v>91</v>
      </c>
      <c r="M4656" s="5" t="s">
        <v>92</v>
      </c>
      <c r="N4656" s="6" t="s">
        <v>91</v>
      </c>
      <c r="O4656" s="6" t="s">
        <v>91</v>
      </c>
      <c r="P4656" s="6" t="s">
        <v>91</v>
      </c>
      <c r="Q4656" s="6" t="s">
        <v>91</v>
      </c>
      <c r="R4656" s="5">
        <v>1</v>
      </c>
      <c r="S4656" s="5">
        <v>0</v>
      </c>
      <c r="T4656" s="5" t="s">
        <v>93</v>
      </c>
      <c r="U4656" s="5" t="s">
        <v>105</v>
      </c>
    </row>
    <row r="4657" spans="1:21">
      <c r="A4657" s="6" t="s">
        <v>87</v>
      </c>
      <c r="B4657" s="7">
        <v>1</v>
      </c>
      <c r="C4657" s="5">
        <v>5005</v>
      </c>
      <c r="D4657" s="5">
        <v>42</v>
      </c>
      <c r="E4657" s="8" t="s">
        <v>6246</v>
      </c>
      <c r="F4657" s="8">
        <v>42184104</v>
      </c>
      <c r="G4657" s="5" t="s">
        <v>6250</v>
      </c>
      <c r="H4657" s="5" t="s">
        <v>227</v>
      </c>
      <c r="I4657" s="6" t="s">
        <v>91</v>
      </c>
      <c r="J4657" s="6" t="s">
        <v>91</v>
      </c>
      <c r="K4657" s="6" t="s">
        <v>91</v>
      </c>
      <c r="L4657" s="6" t="s">
        <v>91</v>
      </c>
      <c r="M4657" s="5" t="s">
        <v>92</v>
      </c>
      <c r="N4657" s="6" t="s">
        <v>91</v>
      </c>
      <c r="O4657" s="6" t="s">
        <v>91</v>
      </c>
      <c r="P4657" s="6" t="s">
        <v>91</v>
      </c>
      <c r="Q4657" s="6" t="s">
        <v>91</v>
      </c>
      <c r="R4657" s="5">
        <v>1</v>
      </c>
      <c r="S4657" s="5">
        <v>0</v>
      </c>
      <c r="T4657" s="5" t="s">
        <v>93</v>
      </c>
      <c r="U4657" s="5" t="s">
        <v>105</v>
      </c>
    </row>
    <row r="4658" spans="1:21">
      <c r="A4658" s="6" t="s">
        <v>87</v>
      </c>
      <c r="B4658" s="7">
        <v>1</v>
      </c>
      <c r="C4658" s="5">
        <v>5006</v>
      </c>
      <c r="D4658" s="5">
        <v>42</v>
      </c>
      <c r="E4658" s="8" t="s">
        <v>5987</v>
      </c>
      <c r="F4658" s="8">
        <v>421842</v>
      </c>
      <c r="G4658" s="5" t="s">
        <v>6251</v>
      </c>
      <c r="H4658" s="5" t="s">
        <v>6252</v>
      </c>
      <c r="I4658" s="5">
        <v>10065503620</v>
      </c>
      <c r="J4658" s="6" t="s">
        <v>91</v>
      </c>
      <c r="K4658" s="6" t="s">
        <v>91</v>
      </c>
      <c r="L4658" s="6" t="s">
        <v>91</v>
      </c>
      <c r="M4658" s="5" t="s">
        <v>92</v>
      </c>
      <c r="N4658" s="6" t="s">
        <v>91</v>
      </c>
      <c r="O4658" s="6" t="s">
        <v>91</v>
      </c>
      <c r="P4658" s="6" t="s">
        <v>91</v>
      </c>
      <c r="Q4658" s="6" t="s">
        <v>91</v>
      </c>
      <c r="R4658" s="5">
        <v>1</v>
      </c>
      <c r="S4658" s="5">
        <v>0</v>
      </c>
      <c r="T4658" s="5" t="s">
        <v>93</v>
      </c>
      <c r="U4658" s="5" t="s">
        <v>105</v>
      </c>
    </row>
    <row r="4659" spans="1:21">
      <c r="A4659" s="6" t="s">
        <v>87</v>
      </c>
      <c r="B4659" s="7">
        <v>1</v>
      </c>
      <c r="C4659" s="5">
        <v>5007</v>
      </c>
      <c r="D4659" s="5">
        <v>42</v>
      </c>
      <c r="E4659" s="8" t="s">
        <v>6253</v>
      </c>
      <c r="F4659" s="8">
        <v>42184201</v>
      </c>
      <c r="G4659" s="5" t="s">
        <v>6254</v>
      </c>
      <c r="H4659" s="5" t="s">
        <v>221</v>
      </c>
      <c r="I4659" s="6" t="s">
        <v>91</v>
      </c>
      <c r="J4659" s="6" t="s">
        <v>91</v>
      </c>
      <c r="K4659" s="6" t="s">
        <v>91</v>
      </c>
      <c r="L4659" s="6" t="s">
        <v>91</v>
      </c>
      <c r="M4659" s="5" t="s">
        <v>92</v>
      </c>
      <c r="N4659" s="6" t="s">
        <v>91</v>
      </c>
      <c r="O4659" s="6" t="s">
        <v>91</v>
      </c>
      <c r="P4659" s="6" t="s">
        <v>91</v>
      </c>
      <c r="Q4659" s="6" t="s">
        <v>91</v>
      </c>
      <c r="R4659" s="5">
        <v>1</v>
      </c>
      <c r="S4659" s="5">
        <v>0</v>
      </c>
      <c r="T4659" s="5" t="s">
        <v>93</v>
      </c>
      <c r="U4659" s="5" t="s">
        <v>105</v>
      </c>
    </row>
    <row r="4660" spans="1:21">
      <c r="A4660" s="6" t="s">
        <v>87</v>
      </c>
      <c r="B4660" s="7">
        <v>1</v>
      </c>
      <c r="C4660" s="5">
        <v>5008</v>
      </c>
      <c r="D4660" s="5">
        <v>42</v>
      </c>
      <c r="E4660" s="8" t="s">
        <v>6253</v>
      </c>
      <c r="F4660" s="8">
        <v>42184202</v>
      </c>
      <c r="G4660" s="5" t="s">
        <v>6255</v>
      </c>
      <c r="H4660" s="5" t="s">
        <v>223</v>
      </c>
      <c r="I4660" s="6" t="s">
        <v>91</v>
      </c>
      <c r="J4660" s="6" t="s">
        <v>91</v>
      </c>
      <c r="K4660" s="6" t="s">
        <v>91</v>
      </c>
      <c r="L4660" s="6" t="s">
        <v>91</v>
      </c>
      <c r="M4660" s="5" t="s">
        <v>92</v>
      </c>
      <c r="N4660" s="6" t="s">
        <v>91</v>
      </c>
      <c r="O4660" s="6" t="s">
        <v>91</v>
      </c>
      <c r="P4660" s="6" t="s">
        <v>91</v>
      </c>
      <c r="Q4660" s="6" t="s">
        <v>91</v>
      </c>
      <c r="R4660" s="5">
        <v>1</v>
      </c>
      <c r="S4660" s="5">
        <v>0</v>
      </c>
      <c r="T4660" s="5" t="s">
        <v>93</v>
      </c>
      <c r="U4660" s="5" t="s">
        <v>105</v>
      </c>
    </row>
    <row r="4661" spans="1:21">
      <c r="A4661" s="6" t="s">
        <v>87</v>
      </c>
      <c r="B4661" s="7">
        <v>1</v>
      </c>
      <c r="C4661" s="5">
        <v>5009</v>
      </c>
      <c r="D4661" s="5">
        <v>42</v>
      </c>
      <c r="E4661" s="8" t="s">
        <v>6253</v>
      </c>
      <c r="F4661" s="8">
        <v>42184203</v>
      </c>
      <c r="G4661" s="5" t="s">
        <v>6256</v>
      </c>
      <c r="H4661" s="5" t="s">
        <v>225</v>
      </c>
      <c r="I4661" s="6" t="s">
        <v>91</v>
      </c>
      <c r="J4661" s="6" t="s">
        <v>91</v>
      </c>
      <c r="K4661" s="6" t="s">
        <v>91</v>
      </c>
      <c r="L4661" s="6" t="s">
        <v>91</v>
      </c>
      <c r="M4661" s="5" t="s">
        <v>92</v>
      </c>
      <c r="N4661" s="6" t="s">
        <v>91</v>
      </c>
      <c r="O4661" s="6" t="s">
        <v>91</v>
      </c>
      <c r="P4661" s="6" t="s">
        <v>91</v>
      </c>
      <c r="Q4661" s="6" t="s">
        <v>91</v>
      </c>
      <c r="R4661" s="5">
        <v>1</v>
      </c>
      <c r="S4661" s="5">
        <v>0</v>
      </c>
      <c r="T4661" s="5" t="s">
        <v>93</v>
      </c>
      <c r="U4661" s="5" t="s">
        <v>105</v>
      </c>
    </row>
    <row r="4662" spans="1:21">
      <c r="A4662" s="6" t="s">
        <v>87</v>
      </c>
      <c r="B4662" s="7">
        <v>1</v>
      </c>
      <c r="C4662" s="5">
        <v>5011</v>
      </c>
      <c r="D4662" s="5">
        <v>42</v>
      </c>
      <c r="E4662" s="8" t="s">
        <v>6253</v>
      </c>
      <c r="F4662" s="8">
        <v>42184204</v>
      </c>
      <c r="G4662" s="5" t="s">
        <v>6257</v>
      </c>
      <c r="H4662" s="5" t="s">
        <v>227</v>
      </c>
      <c r="I4662" s="6" t="s">
        <v>91</v>
      </c>
      <c r="J4662" s="6" t="s">
        <v>91</v>
      </c>
      <c r="K4662" s="6" t="s">
        <v>91</v>
      </c>
      <c r="L4662" s="6" t="s">
        <v>91</v>
      </c>
      <c r="M4662" s="5" t="s">
        <v>92</v>
      </c>
      <c r="N4662" s="6" t="s">
        <v>91</v>
      </c>
      <c r="O4662" s="6" t="s">
        <v>91</v>
      </c>
      <c r="P4662" s="6" t="s">
        <v>91</v>
      </c>
      <c r="Q4662" s="6" t="s">
        <v>91</v>
      </c>
      <c r="R4662" s="5">
        <v>1</v>
      </c>
      <c r="S4662" s="5">
        <v>0</v>
      </c>
      <c r="T4662" s="5" t="s">
        <v>93</v>
      </c>
      <c r="U4662" s="5" t="s">
        <v>105</v>
      </c>
    </row>
    <row r="4663" spans="1:21">
      <c r="A4663" s="6" t="s">
        <v>87</v>
      </c>
      <c r="B4663" s="7">
        <v>1</v>
      </c>
      <c r="C4663" s="5">
        <v>5012</v>
      </c>
      <c r="D4663" s="5">
        <v>42</v>
      </c>
      <c r="E4663" s="8" t="s">
        <v>5987</v>
      </c>
      <c r="F4663" s="8">
        <v>421843</v>
      </c>
      <c r="G4663" s="5" t="s">
        <v>6258</v>
      </c>
      <c r="H4663" s="5" t="s">
        <v>6259</v>
      </c>
      <c r="I4663" s="5">
        <v>10065503589</v>
      </c>
      <c r="J4663" s="6" t="s">
        <v>91</v>
      </c>
      <c r="K4663" s="6" t="s">
        <v>91</v>
      </c>
      <c r="L4663" s="6" t="s">
        <v>91</v>
      </c>
      <c r="M4663" s="5" t="s">
        <v>92</v>
      </c>
      <c r="N4663" s="6" t="s">
        <v>91</v>
      </c>
      <c r="O4663" s="6" t="s">
        <v>91</v>
      </c>
      <c r="P4663" s="6" t="s">
        <v>91</v>
      </c>
      <c r="Q4663" s="6" t="s">
        <v>91</v>
      </c>
      <c r="R4663" s="5">
        <v>1</v>
      </c>
      <c r="S4663" s="5">
        <v>0</v>
      </c>
      <c r="T4663" s="5" t="s">
        <v>93</v>
      </c>
      <c r="U4663" s="5" t="s">
        <v>105</v>
      </c>
    </row>
    <row r="4664" spans="1:21">
      <c r="A4664" s="6" t="s">
        <v>87</v>
      </c>
      <c r="B4664" s="7">
        <v>1</v>
      </c>
      <c r="C4664" s="5">
        <v>5013</v>
      </c>
      <c r="D4664" s="5">
        <v>42</v>
      </c>
      <c r="E4664" s="8" t="s">
        <v>6260</v>
      </c>
      <c r="F4664" s="8">
        <v>42184301</v>
      </c>
      <c r="G4664" s="5" t="s">
        <v>6261</v>
      </c>
      <c r="H4664" s="5" t="s">
        <v>221</v>
      </c>
      <c r="I4664" s="6" t="s">
        <v>91</v>
      </c>
      <c r="J4664" s="6" t="s">
        <v>91</v>
      </c>
      <c r="K4664" s="6" t="s">
        <v>91</v>
      </c>
      <c r="L4664" s="6" t="s">
        <v>91</v>
      </c>
      <c r="M4664" s="5" t="s">
        <v>92</v>
      </c>
      <c r="N4664" s="6" t="s">
        <v>91</v>
      </c>
      <c r="O4664" s="6" t="s">
        <v>91</v>
      </c>
      <c r="P4664" s="6" t="s">
        <v>91</v>
      </c>
      <c r="Q4664" s="6" t="s">
        <v>91</v>
      </c>
      <c r="R4664" s="5">
        <v>1</v>
      </c>
      <c r="S4664" s="5">
        <v>0</v>
      </c>
      <c r="T4664" s="5" t="s">
        <v>93</v>
      </c>
      <c r="U4664" s="5" t="s">
        <v>105</v>
      </c>
    </row>
    <row r="4665" spans="1:21">
      <c r="A4665" s="6" t="s">
        <v>87</v>
      </c>
      <c r="B4665" s="7">
        <v>1</v>
      </c>
      <c r="C4665" s="5">
        <v>5014</v>
      </c>
      <c r="D4665" s="5">
        <v>42</v>
      </c>
      <c r="E4665" s="8" t="s">
        <v>6260</v>
      </c>
      <c r="F4665" s="8">
        <v>42184302</v>
      </c>
      <c r="G4665" s="5" t="s">
        <v>6262</v>
      </c>
      <c r="H4665" s="5" t="s">
        <v>223</v>
      </c>
      <c r="I4665" s="6" t="s">
        <v>91</v>
      </c>
      <c r="J4665" s="6" t="s">
        <v>91</v>
      </c>
      <c r="K4665" s="6" t="s">
        <v>91</v>
      </c>
      <c r="L4665" s="6" t="s">
        <v>91</v>
      </c>
      <c r="M4665" s="5" t="s">
        <v>92</v>
      </c>
      <c r="N4665" s="6" t="s">
        <v>91</v>
      </c>
      <c r="O4665" s="6" t="s">
        <v>91</v>
      </c>
      <c r="P4665" s="6" t="s">
        <v>91</v>
      </c>
      <c r="Q4665" s="6" t="s">
        <v>91</v>
      </c>
      <c r="R4665" s="5">
        <v>1</v>
      </c>
      <c r="S4665" s="5">
        <v>0</v>
      </c>
      <c r="T4665" s="5" t="s">
        <v>93</v>
      </c>
      <c r="U4665" s="5" t="s">
        <v>105</v>
      </c>
    </row>
    <row r="4666" spans="1:21">
      <c r="A4666" s="6" t="s">
        <v>87</v>
      </c>
      <c r="B4666" s="7">
        <v>1</v>
      </c>
      <c r="C4666" s="5">
        <v>5015</v>
      </c>
      <c r="D4666" s="5">
        <v>42</v>
      </c>
      <c r="E4666" s="8" t="s">
        <v>6260</v>
      </c>
      <c r="F4666" s="8">
        <v>42184303</v>
      </c>
      <c r="G4666" s="5" t="s">
        <v>6263</v>
      </c>
      <c r="H4666" s="5" t="s">
        <v>225</v>
      </c>
      <c r="I4666" s="6" t="s">
        <v>91</v>
      </c>
      <c r="J4666" s="6" t="s">
        <v>91</v>
      </c>
      <c r="K4666" s="6" t="s">
        <v>91</v>
      </c>
      <c r="L4666" s="6" t="s">
        <v>91</v>
      </c>
      <c r="M4666" s="5" t="s">
        <v>92</v>
      </c>
      <c r="N4666" s="6" t="s">
        <v>91</v>
      </c>
      <c r="O4666" s="6" t="s">
        <v>91</v>
      </c>
      <c r="P4666" s="6" t="s">
        <v>91</v>
      </c>
      <c r="Q4666" s="6" t="s">
        <v>91</v>
      </c>
      <c r="R4666" s="5">
        <v>1</v>
      </c>
      <c r="S4666" s="5">
        <v>0</v>
      </c>
      <c r="T4666" s="5" t="s">
        <v>93</v>
      </c>
      <c r="U4666" s="5" t="s">
        <v>105</v>
      </c>
    </row>
    <row r="4667" spans="1:21">
      <c r="A4667" s="6" t="s">
        <v>87</v>
      </c>
      <c r="B4667" s="7">
        <v>1</v>
      </c>
      <c r="C4667" s="5">
        <v>5016</v>
      </c>
      <c r="D4667" s="5">
        <v>42</v>
      </c>
      <c r="E4667" s="8" t="s">
        <v>6260</v>
      </c>
      <c r="F4667" s="8">
        <v>42184304</v>
      </c>
      <c r="G4667" s="5" t="s">
        <v>6264</v>
      </c>
      <c r="H4667" s="5" t="s">
        <v>227</v>
      </c>
      <c r="I4667" s="6" t="s">
        <v>91</v>
      </c>
      <c r="J4667" s="6" t="s">
        <v>91</v>
      </c>
      <c r="K4667" s="6" t="s">
        <v>91</v>
      </c>
      <c r="L4667" s="6" t="s">
        <v>91</v>
      </c>
      <c r="M4667" s="5" t="s">
        <v>92</v>
      </c>
      <c r="N4667" s="6" t="s">
        <v>91</v>
      </c>
      <c r="O4667" s="6" t="s">
        <v>91</v>
      </c>
      <c r="P4667" s="6" t="s">
        <v>91</v>
      </c>
      <c r="Q4667" s="6" t="s">
        <v>91</v>
      </c>
      <c r="R4667" s="5">
        <v>1</v>
      </c>
      <c r="S4667" s="5">
        <v>0</v>
      </c>
      <c r="T4667" s="5" t="s">
        <v>93</v>
      </c>
      <c r="U4667" s="5" t="s">
        <v>105</v>
      </c>
    </row>
    <row r="4668" spans="1:21">
      <c r="A4668" s="6" t="s">
        <v>87</v>
      </c>
      <c r="B4668" s="7">
        <v>1</v>
      </c>
      <c r="C4668" s="5">
        <v>5017</v>
      </c>
      <c r="D4668" s="5">
        <v>42</v>
      </c>
      <c r="E4668" s="8" t="s">
        <v>5987</v>
      </c>
      <c r="F4668" s="8">
        <v>421844</v>
      </c>
      <c r="G4668" s="5" t="s">
        <v>6265</v>
      </c>
      <c r="H4668" s="5" t="s">
        <v>6266</v>
      </c>
      <c r="I4668" s="5" t="s">
        <v>1367</v>
      </c>
      <c r="J4668" s="6" t="s">
        <v>91</v>
      </c>
      <c r="K4668" s="6" t="s">
        <v>91</v>
      </c>
      <c r="L4668" s="6" t="s">
        <v>91</v>
      </c>
      <c r="M4668" s="5" t="s">
        <v>92</v>
      </c>
      <c r="N4668" s="6" t="s">
        <v>91</v>
      </c>
      <c r="O4668" s="6" t="s">
        <v>91</v>
      </c>
      <c r="P4668" s="6" t="s">
        <v>91</v>
      </c>
      <c r="Q4668" s="6" t="s">
        <v>91</v>
      </c>
      <c r="R4668" s="5">
        <v>1</v>
      </c>
      <c r="S4668" s="5">
        <v>0</v>
      </c>
      <c r="T4668" s="5" t="s">
        <v>93</v>
      </c>
      <c r="U4668" s="5" t="s">
        <v>105</v>
      </c>
    </row>
    <row r="4669" spans="1:21">
      <c r="A4669" s="6" t="s">
        <v>87</v>
      </c>
      <c r="B4669" s="7">
        <v>1</v>
      </c>
      <c r="C4669" s="5">
        <v>5018</v>
      </c>
      <c r="D4669" s="5">
        <v>42</v>
      </c>
      <c r="E4669" s="8" t="s">
        <v>6267</v>
      </c>
      <c r="F4669" s="8">
        <v>42184401</v>
      </c>
      <c r="G4669" s="5" t="s">
        <v>6268</v>
      </c>
      <c r="H4669" s="5" t="s">
        <v>221</v>
      </c>
      <c r="I4669" s="6" t="s">
        <v>91</v>
      </c>
      <c r="J4669" s="6" t="s">
        <v>91</v>
      </c>
      <c r="K4669" s="6" t="s">
        <v>91</v>
      </c>
      <c r="L4669" s="6" t="s">
        <v>91</v>
      </c>
      <c r="M4669" s="5" t="s">
        <v>92</v>
      </c>
      <c r="N4669" s="6" t="s">
        <v>91</v>
      </c>
      <c r="O4669" s="6" t="s">
        <v>91</v>
      </c>
      <c r="P4669" s="6" t="s">
        <v>91</v>
      </c>
      <c r="Q4669" s="6" t="s">
        <v>91</v>
      </c>
      <c r="R4669" s="5">
        <v>1</v>
      </c>
      <c r="S4669" s="5">
        <v>0</v>
      </c>
      <c r="T4669" s="5" t="s">
        <v>93</v>
      </c>
      <c r="U4669" s="5" t="s">
        <v>105</v>
      </c>
    </row>
    <row r="4670" spans="1:21">
      <c r="A4670" s="6" t="s">
        <v>87</v>
      </c>
      <c r="B4670" s="7">
        <v>1</v>
      </c>
      <c r="C4670" s="5">
        <v>5019</v>
      </c>
      <c r="D4670" s="5">
        <v>42</v>
      </c>
      <c r="E4670" s="8" t="s">
        <v>6267</v>
      </c>
      <c r="F4670" s="8">
        <v>42184402</v>
      </c>
      <c r="G4670" s="5" t="s">
        <v>6269</v>
      </c>
      <c r="H4670" s="5" t="s">
        <v>223</v>
      </c>
      <c r="I4670" s="6" t="s">
        <v>91</v>
      </c>
      <c r="J4670" s="6" t="s">
        <v>91</v>
      </c>
      <c r="K4670" s="6" t="s">
        <v>91</v>
      </c>
      <c r="L4670" s="6" t="s">
        <v>91</v>
      </c>
      <c r="M4670" s="5" t="s">
        <v>92</v>
      </c>
      <c r="N4670" s="6" t="s">
        <v>91</v>
      </c>
      <c r="O4670" s="6" t="s">
        <v>91</v>
      </c>
      <c r="P4670" s="6" t="s">
        <v>91</v>
      </c>
      <c r="Q4670" s="6" t="s">
        <v>91</v>
      </c>
      <c r="R4670" s="5">
        <v>1</v>
      </c>
      <c r="S4670" s="5">
        <v>0</v>
      </c>
      <c r="T4670" s="5" t="s">
        <v>93</v>
      </c>
      <c r="U4670" s="5" t="s">
        <v>105</v>
      </c>
    </row>
    <row r="4671" spans="1:21">
      <c r="A4671" s="6" t="s">
        <v>87</v>
      </c>
      <c r="B4671" s="7">
        <v>1</v>
      </c>
      <c r="C4671" s="5">
        <v>5020</v>
      </c>
      <c r="D4671" s="5">
        <v>42</v>
      </c>
      <c r="E4671" s="8" t="s">
        <v>6267</v>
      </c>
      <c r="F4671" s="8">
        <v>42184403</v>
      </c>
      <c r="G4671" s="5" t="s">
        <v>6270</v>
      </c>
      <c r="H4671" s="5" t="s">
        <v>225</v>
      </c>
      <c r="I4671" s="6" t="s">
        <v>91</v>
      </c>
      <c r="J4671" s="6" t="s">
        <v>91</v>
      </c>
      <c r="K4671" s="6" t="s">
        <v>91</v>
      </c>
      <c r="L4671" s="6" t="s">
        <v>91</v>
      </c>
      <c r="M4671" s="5" t="s">
        <v>92</v>
      </c>
      <c r="N4671" s="6" t="s">
        <v>91</v>
      </c>
      <c r="O4671" s="6" t="s">
        <v>91</v>
      </c>
      <c r="P4671" s="6" t="s">
        <v>91</v>
      </c>
      <c r="Q4671" s="6" t="s">
        <v>91</v>
      </c>
      <c r="R4671" s="5">
        <v>1</v>
      </c>
      <c r="S4671" s="5">
        <v>0</v>
      </c>
      <c r="T4671" s="5" t="s">
        <v>93</v>
      </c>
      <c r="U4671" s="5" t="s">
        <v>105</v>
      </c>
    </row>
    <row r="4672" spans="1:21">
      <c r="A4672" s="6" t="s">
        <v>87</v>
      </c>
      <c r="B4672" s="7">
        <v>1</v>
      </c>
      <c r="C4672" s="5">
        <v>5021</v>
      </c>
      <c r="D4672" s="5">
        <v>42</v>
      </c>
      <c r="E4672" s="8" t="s">
        <v>6267</v>
      </c>
      <c r="F4672" s="8">
        <v>42184404</v>
      </c>
      <c r="G4672" s="5" t="s">
        <v>6271</v>
      </c>
      <c r="H4672" s="5" t="s">
        <v>227</v>
      </c>
      <c r="I4672" s="6" t="s">
        <v>91</v>
      </c>
      <c r="J4672" s="6" t="s">
        <v>91</v>
      </c>
      <c r="K4672" s="6" t="s">
        <v>91</v>
      </c>
      <c r="L4672" s="6" t="s">
        <v>91</v>
      </c>
      <c r="M4672" s="5" t="s">
        <v>92</v>
      </c>
      <c r="N4672" s="6" t="s">
        <v>91</v>
      </c>
      <c r="O4672" s="6" t="s">
        <v>91</v>
      </c>
      <c r="P4672" s="6" t="s">
        <v>91</v>
      </c>
      <c r="Q4672" s="6" t="s">
        <v>91</v>
      </c>
      <c r="R4672" s="5">
        <v>1</v>
      </c>
      <c r="S4672" s="5">
        <v>0</v>
      </c>
      <c r="T4672" s="5" t="s">
        <v>93</v>
      </c>
      <c r="U4672" s="5" t="s">
        <v>105</v>
      </c>
    </row>
    <row r="4673" spans="1:21">
      <c r="A4673" s="6" t="s">
        <v>87</v>
      </c>
      <c r="B4673" s="7">
        <v>1</v>
      </c>
      <c r="C4673" s="5">
        <v>5022</v>
      </c>
      <c r="D4673" s="5">
        <v>42</v>
      </c>
      <c r="E4673" s="8" t="s">
        <v>5987</v>
      </c>
      <c r="F4673" s="8">
        <v>421845</v>
      </c>
      <c r="G4673" s="5" t="s">
        <v>6272</v>
      </c>
      <c r="H4673" s="5" t="s">
        <v>6273</v>
      </c>
      <c r="I4673" s="5">
        <v>10065506913</v>
      </c>
      <c r="J4673" s="6" t="s">
        <v>91</v>
      </c>
      <c r="K4673" s="6" t="s">
        <v>91</v>
      </c>
      <c r="L4673" s="6" t="s">
        <v>91</v>
      </c>
      <c r="M4673" s="5" t="s">
        <v>92</v>
      </c>
      <c r="N4673" s="6" t="s">
        <v>91</v>
      </c>
      <c r="O4673" s="6" t="s">
        <v>91</v>
      </c>
      <c r="P4673" s="6" t="s">
        <v>91</v>
      </c>
      <c r="Q4673" s="6" t="s">
        <v>91</v>
      </c>
      <c r="R4673" s="5">
        <v>1</v>
      </c>
      <c r="S4673" s="5">
        <v>0</v>
      </c>
      <c r="T4673" s="5" t="s">
        <v>93</v>
      </c>
      <c r="U4673" s="5" t="s">
        <v>105</v>
      </c>
    </row>
    <row r="4674" spans="1:21">
      <c r="A4674" s="6" t="s">
        <v>87</v>
      </c>
      <c r="B4674" s="7">
        <v>1</v>
      </c>
      <c r="C4674" s="5">
        <v>5023</v>
      </c>
      <c r="D4674" s="5">
        <v>42</v>
      </c>
      <c r="E4674" s="8" t="s">
        <v>6274</v>
      </c>
      <c r="F4674" s="8">
        <v>42184501</v>
      </c>
      <c r="G4674" s="5" t="s">
        <v>6275</v>
      </c>
      <c r="H4674" s="5" t="s">
        <v>221</v>
      </c>
      <c r="I4674" s="6" t="s">
        <v>91</v>
      </c>
      <c r="J4674" s="6" t="s">
        <v>91</v>
      </c>
      <c r="K4674" s="6" t="s">
        <v>91</v>
      </c>
      <c r="L4674" s="6" t="s">
        <v>91</v>
      </c>
      <c r="M4674" s="5" t="s">
        <v>92</v>
      </c>
      <c r="N4674" s="6" t="s">
        <v>91</v>
      </c>
      <c r="O4674" s="6" t="s">
        <v>91</v>
      </c>
      <c r="P4674" s="6" t="s">
        <v>91</v>
      </c>
      <c r="Q4674" s="6" t="s">
        <v>91</v>
      </c>
      <c r="R4674" s="5">
        <v>1</v>
      </c>
      <c r="S4674" s="5">
        <v>0</v>
      </c>
      <c r="T4674" s="5" t="s">
        <v>93</v>
      </c>
      <c r="U4674" s="5" t="s">
        <v>105</v>
      </c>
    </row>
    <row r="4675" spans="1:21">
      <c r="A4675" s="6" t="s">
        <v>87</v>
      </c>
      <c r="B4675" s="7">
        <v>1</v>
      </c>
      <c r="C4675" s="5">
        <v>5024</v>
      </c>
      <c r="D4675" s="5">
        <v>42</v>
      </c>
      <c r="E4675" s="8" t="s">
        <v>6274</v>
      </c>
      <c r="F4675" s="8">
        <v>42184502</v>
      </c>
      <c r="G4675" s="5" t="s">
        <v>6276</v>
      </c>
      <c r="H4675" s="5" t="s">
        <v>223</v>
      </c>
      <c r="I4675" s="6" t="s">
        <v>91</v>
      </c>
      <c r="J4675" s="6" t="s">
        <v>91</v>
      </c>
      <c r="K4675" s="6" t="s">
        <v>91</v>
      </c>
      <c r="L4675" s="6" t="s">
        <v>91</v>
      </c>
      <c r="M4675" s="5" t="s">
        <v>92</v>
      </c>
      <c r="N4675" s="6" t="s">
        <v>91</v>
      </c>
      <c r="O4675" s="6" t="s">
        <v>91</v>
      </c>
      <c r="P4675" s="6" t="s">
        <v>91</v>
      </c>
      <c r="Q4675" s="6" t="s">
        <v>91</v>
      </c>
      <c r="R4675" s="5">
        <v>1</v>
      </c>
      <c r="S4675" s="5">
        <v>0</v>
      </c>
      <c r="T4675" s="5" t="s">
        <v>93</v>
      </c>
      <c r="U4675" s="5" t="s">
        <v>105</v>
      </c>
    </row>
    <row r="4676" spans="1:21">
      <c r="A4676" s="6" t="s">
        <v>87</v>
      </c>
      <c r="B4676" s="7">
        <v>1</v>
      </c>
      <c r="C4676" s="5">
        <v>5025</v>
      </c>
      <c r="D4676" s="5">
        <v>42</v>
      </c>
      <c r="E4676" s="8" t="s">
        <v>6274</v>
      </c>
      <c r="F4676" s="8">
        <v>42184503</v>
      </c>
      <c r="G4676" s="5" t="s">
        <v>6277</v>
      </c>
      <c r="H4676" s="5" t="s">
        <v>225</v>
      </c>
      <c r="I4676" s="6" t="s">
        <v>91</v>
      </c>
      <c r="J4676" s="6" t="s">
        <v>91</v>
      </c>
      <c r="K4676" s="6" t="s">
        <v>91</v>
      </c>
      <c r="L4676" s="6" t="s">
        <v>91</v>
      </c>
      <c r="M4676" s="5" t="s">
        <v>92</v>
      </c>
      <c r="N4676" s="6" t="s">
        <v>91</v>
      </c>
      <c r="O4676" s="6" t="s">
        <v>91</v>
      </c>
      <c r="P4676" s="6" t="s">
        <v>91</v>
      </c>
      <c r="Q4676" s="6" t="s">
        <v>91</v>
      </c>
      <c r="R4676" s="5">
        <v>1</v>
      </c>
      <c r="S4676" s="5">
        <v>0</v>
      </c>
      <c r="T4676" s="5" t="s">
        <v>93</v>
      </c>
      <c r="U4676" s="5" t="s">
        <v>105</v>
      </c>
    </row>
    <row r="4677" spans="1:21">
      <c r="A4677" s="6" t="s">
        <v>87</v>
      </c>
      <c r="B4677" s="7">
        <v>1</v>
      </c>
      <c r="C4677" s="5">
        <v>5026</v>
      </c>
      <c r="D4677" s="5">
        <v>42</v>
      </c>
      <c r="E4677" s="8" t="s">
        <v>6274</v>
      </c>
      <c r="F4677" s="8">
        <v>42184504</v>
      </c>
      <c r="G4677" s="5" t="s">
        <v>6278</v>
      </c>
      <c r="H4677" s="5" t="s">
        <v>227</v>
      </c>
      <c r="I4677" s="6" t="s">
        <v>91</v>
      </c>
      <c r="J4677" s="6" t="s">
        <v>91</v>
      </c>
      <c r="K4677" s="6" t="s">
        <v>91</v>
      </c>
      <c r="L4677" s="6" t="s">
        <v>91</v>
      </c>
      <c r="M4677" s="5" t="s">
        <v>92</v>
      </c>
      <c r="N4677" s="6" t="s">
        <v>91</v>
      </c>
      <c r="O4677" s="6" t="s">
        <v>91</v>
      </c>
      <c r="P4677" s="6" t="s">
        <v>91</v>
      </c>
      <c r="Q4677" s="6" t="s">
        <v>91</v>
      </c>
      <c r="R4677" s="5">
        <v>1</v>
      </c>
      <c r="S4677" s="5">
        <v>0</v>
      </c>
      <c r="T4677" s="5" t="s">
        <v>93</v>
      </c>
      <c r="U4677" s="5" t="s">
        <v>105</v>
      </c>
    </row>
    <row r="4678" spans="1:21">
      <c r="A4678" s="6" t="s">
        <v>87</v>
      </c>
      <c r="B4678" s="7">
        <v>1</v>
      </c>
      <c r="C4678" s="5">
        <v>5027</v>
      </c>
      <c r="D4678" s="5">
        <v>42</v>
      </c>
      <c r="E4678" s="8" t="s">
        <v>5987</v>
      </c>
      <c r="F4678" s="8">
        <v>421846</v>
      </c>
      <c r="G4678" s="5" t="s">
        <v>6279</v>
      </c>
      <c r="H4678" s="5" t="s">
        <v>6280</v>
      </c>
      <c r="I4678" s="6" t="s">
        <v>91</v>
      </c>
      <c r="J4678" s="6" t="s">
        <v>91</v>
      </c>
      <c r="K4678" s="6" t="s">
        <v>91</v>
      </c>
      <c r="L4678" s="6" t="s">
        <v>91</v>
      </c>
      <c r="M4678" s="5" t="s">
        <v>92</v>
      </c>
      <c r="N4678" s="6" t="s">
        <v>91</v>
      </c>
      <c r="O4678" s="6" t="s">
        <v>91</v>
      </c>
      <c r="P4678" s="6" t="s">
        <v>91</v>
      </c>
      <c r="Q4678" s="6" t="s">
        <v>91</v>
      </c>
      <c r="R4678" s="5">
        <v>1</v>
      </c>
      <c r="S4678" s="5">
        <v>0</v>
      </c>
      <c r="T4678" s="5" t="s">
        <v>93</v>
      </c>
      <c r="U4678" s="5" t="s">
        <v>105</v>
      </c>
    </row>
    <row r="4679" spans="1:21">
      <c r="A4679" s="6" t="s">
        <v>87</v>
      </c>
      <c r="B4679" s="7">
        <v>1</v>
      </c>
      <c r="C4679" s="5">
        <v>5028</v>
      </c>
      <c r="D4679" s="5">
        <v>42</v>
      </c>
      <c r="E4679" s="8" t="s">
        <v>6281</v>
      </c>
      <c r="F4679" s="8">
        <v>42184601</v>
      </c>
      <c r="G4679" s="5" t="s">
        <v>6282</v>
      </c>
      <c r="H4679" s="5" t="s">
        <v>221</v>
      </c>
      <c r="I4679" s="6" t="s">
        <v>91</v>
      </c>
      <c r="J4679" s="6" t="s">
        <v>91</v>
      </c>
      <c r="K4679" s="6" t="s">
        <v>91</v>
      </c>
      <c r="L4679" s="6" t="s">
        <v>91</v>
      </c>
      <c r="M4679" s="5" t="s">
        <v>92</v>
      </c>
      <c r="N4679" s="6" t="s">
        <v>91</v>
      </c>
      <c r="O4679" s="6" t="s">
        <v>91</v>
      </c>
      <c r="P4679" s="6" t="s">
        <v>91</v>
      </c>
      <c r="Q4679" s="6" t="s">
        <v>91</v>
      </c>
      <c r="R4679" s="5">
        <v>1</v>
      </c>
      <c r="S4679" s="5">
        <v>0</v>
      </c>
      <c r="T4679" s="5" t="s">
        <v>93</v>
      </c>
      <c r="U4679" s="5" t="s">
        <v>105</v>
      </c>
    </row>
    <row r="4680" spans="1:21">
      <c r="A4680" s="6" t="s">
        <v>87</v>
      </c>
      <c r="B4680" s="7">
        <v>1</v>
      </c>
      <c r="C4680" s="5">
        <v>5029</v>
      </c>
      <c r="D4680" s="5">
        <v>42</v>
      </c>
      <c r="E4680" s="8" t="s">
        <v>6281</v>
      </c>
      <c r="F4680" s="8">
        <v>42184602</v>
      </c>
      <c r="G4680" s="5" t="s">
        <v>6283</v>
      </c>
      <c r="H4680" s="5" t="s">
        <v>223</v>
      </c>
      <c r="I4680" s="6" t="s">
        <v>91</v>
      </c>
      <c r="J4680" s="6" t="s">
        <v>91</v>
      </c>
      <c r="K4680" s="6" t="s">
        <v>91</v>
      </c>
      <c r="L4680" s="6" t="s">
        <v>91</v>
      </c>
      <c r="M4680" s="5" t="s">
        <v>92</v>
      </c>
      <c r="N4680" s="6" t="s">
        <v>91</v>
      </c>
      <c r="O4680" s="6" t="s">
        <v>91</v>
      </c>
      <c r="P4680" s="6" t="s">
        <v>91</v>
      </c>
      <c r="Q4680" s="6" t="s">
        <v>91</v>
      </c>
      <c r="R4680" s="5">
        <v>1</v>
      </c>
      <c r="S4680" s="5">
        <v>0</v>
      </c>
      <c r="T4680" s="5" t="s">
        <v>93</v>
      </c>
      <c r="U4680" s="5" t="s">
        <v>105</v>
      </c>
    </row>
    <row r="4681" spans="1:21">
      <c r="A4681" s="6" t="s">
        <v>87</v>
      </c>
      <c r="B4681" s="7">
        <v>1</v>
      </c>
      <c r="C4681" s="5">
        <v>5030</v>
      </c>
      <c r="D4681" s="5">
        <v>42</v>
      </c>
      <c r="E4681" s="8" t="s">
        <v>6281</v>
      </c>
      <c r="F4681" s="8">
        <v>42184603</v>
      </c>
      <c r="G4681" s="5" t="s">
        <v>6284</v>
      </c>
      <c r="H4681" s="5" t="s">
        <v>225</v>
      </c>
      <c r="I4681" s="6" t="s">
        <v>91</v>
      </c>
      <c r="J4681" s="6" t="s">
        <v>91</v>
      </c>
      <c r="K4681" s="6" t="s">
        <v>91</v>
      </c>
      <c r="L4681" s="6" t="s">
        <v>91</v>
      </c>
      <c r="M4681" s="5" t="s">
        <v>92</v>
      </c>
      <c r="N4681" s="6" t="s">
        <v>91</v>
      </c>
      <c r="O4681" s="6" t="s">
        <v>91</v>
      </c>
      <c r="P4681" s="6" t="s">
        <v>91</v>
      </c>
      <c r="Q4681" s="6" t="s">
        <v>91</v>
      </c>
      <c r="R4681" s="5">
        <v>1</v>
      </c>
      <c r="S4681" s="5">
        <v>0</v>
      </c>
      <c r="T4681" s="5" t="s">
        <v>93</v>
      </c>
      <c r="U4681" s="5" t="s">
        <v>105</v>
      </c>
    </row>
    <row r="4682" spans="1:21">
      <c r="A4682" s="6" t="s">
        <v>87</v>
      </c>
      <c r="B4682" s="7">
        <v>1</v>
      </c>
      <c r="C4682" s="5">
        <v>5031</v>
      </c>
      <c r="D4682" s="5">
        <v>42</v>
      </c>
      <c r="E4682" s="8" t="s">
        <v>6281</v>
      </c>
      <c r="F4682" s="8">
        <v>42184604</v>
      </c>
      <c r="G4682" s="5" t="s">
        <v>6285</v>
      </c>
      <c r="H4682" s="5" t="s">
        <v>227</v>
      </c>
      <c r="I4682" s="6" t="s">
        <v>91</v>
      </c>
      <c r="J4682" s="6" t="s">
        <v>91</v>
      </c>
      <c r="K4682" s="6" t="s">
        <v>91</v>
      </c>
      <c r="L4682" s="6" t="s">
        <v>91</v>
      </c>
      <c r="M4682" s="5" t="s">
        <v>92</v>
      </c>
      <c r="N4682" s="6" t="s">
        <v>91</v>
      </c>
      <c r="O4682" s="6" t="s">
        <v>91</v>
      </c>
      <c r="P4682" s="6" t="s">
        <v>91</v>
      </c>
      <c r="Q4682" s="6" t="s">
        <v>91</v>
      </c>
      <c r="R4682" s="5">
        <v>1</v>
      </c>
      <c r="S4682" s="5">
        <v>0</v>
      </c>
      <c r="T4682" s="5" t="s">
        <v>93</v>
      </c>
      <c r="U4682" s="5" t="s">
        <v>105</v>
      </c>
    </row>
    <row r="4683" spans="1:21">
      <c r="A4683" s="6" t="s">
        <v>87</v>
      </c>
      <c r="B4683" s="7">
        <v>1</v>
      </c>
      <c r="C4683" s="5">
        <v>5032</v>
      </c>
      <c r="D4683" s="5">
        <v>42</v>
      </c>
      <c r="E4683" s="8" t="s">
        <v>5987</v>
      </c>
      <c r="F4683" s="8">
        <v>421847</v>
      </c>
      <c r="G4683" s="5" t="s">
        <v>6286</v>
      </c>
      <c r="H4683" s="5" t="s">
        <v>6287</v>
      </c>
      <c r="I4683" s="5">
        <v>10065503607</v>
      </c>
      <c r="J4683" s="6" t="s">
        <v>91</v>
      </c>
      <c r="K4683" s="6" t="s">
        <v>91</v>
      </c>
      <c r="L4683" s="6" t="s">
        <v>91</v>
      </c>
      <c r="M4683" s="5" t="s">
        <v>92</v>
      </c>
      <c r="N4683" s="6" t="s">
        <v>91</v>
      </c>
      <c r="O4683" s="6" t="s">
        <v>91</v>
      </c>
      <c r="P4683" s="6" t="s">
        <v>91</v>
      </c>
      <c r="Q4683" s="6" t="s">
        <v>91</v>
      </c>
      <c r="R4683" s="5">
        <v>1</v>
      </c>
      <c r="S4683" s="5">
        <v>0</v>
      </c>
      <c r="T4683" s="5" t="s">
        <v>93</v>
      </c>
      <c r="U4683" s="5" t="s">
        <v>105</v>
      </c>
    </row>
    <row r="4684" spans="1:21">
      <c r="A4684" s="6" t="s">
        <v>87</v>
      </c>
      <c r="B4684" s="7">
        <v>1</v>
      </c>
      <c r="C4684" s="5">
        <v>5033</v>
      </c>
      <c r="D4684" s="5">
        <v>42</v>
      </c>
      <c r="E4684" s="8" t="s">
        <v>6288</v>
      </c>
      <c r="F4684" s="8">
        <v>42184701</v>
      </c>
      <c r="G4684" s="5" t="s">
        <v>6289</v>
      </c>
      <c r="H4684" s="5" t="s">
        <v>221</v>
      </c>
      <c r="I4684" s="6" t="s">
        <v>91</v>
      </c>
      <c r="J4684" s="6" t="s">
        <v>91</v>
      </c>
      <c r="K4684" s="6" t="s">
        <v>91</v>
      </c>
      <c r="L4684" s="6" t="s">
        <v>91</v>
      </c>
      <c r="M4684" s="5" t="s">
        <v>92</v>
      </c>
      <c r="N4684" s="6" t="s">
        <v>91</v>
      </c>
      <c r="O4684" s="6" t="s">
        <v>91</v>
      </c>
      <c r="P4684" s="6" t="s">
        <v>91</v>
      </c>
      <c r="Q4684" s="6" t="s">
        <v>91</v>
      </c>
      <c r="R4684" s="5">
        <v>1</v>
      </c>
      <c r="S4684" s="5">
        <v>0</v>
      </c>
      <c r="T4684" s="5" t="s">
        <v>93</v>
      </c>
      <c r="U4684" s="5" t="s">
        <v>105</v>
      </c>
    </row>
    <row r="4685" spans="1:21">
      <c r="A4685" s="6" t="s">
        <v>87</v>
      </c>
      <c r="B4685" s="7">
        <v>1</v>
      </c>
      <c r="C4685" s="5">
        <v>5034</v>
      </c>
      <c r="D4685" s="5">
        <v>42</v>
      </c>
      <c r="E4685" s="8" t="s">
        <v>6288</v>
      </c>
      <c r="F4685" s="8">
        <v>42184702</v>
      </c>
      <c r="G4685" s="5" t="s">
        <v>6290</v>
      </c>
      <c r="H4685" s="5" t="s">
        <v>223</v>
      </c>
      <c r="I4685" s="6" t="s">
        <v>91</v>
      </c>
      <c r="J4685" s="6" t="s">
        <v>91</v>
      </c>
      <c r="K4685" s="6" t="s">
        <v>91</v>
      </c>
      <c r="L4685" s="6" t="s">
        <v>91</v>
      </c>
      <c r="M4685" s="5" t="s">
        <v>92</v>
      </c>
      <c r="N4685" s="6" t="s">
        <v>91</v>
      </c>
      <c r="O4685" s="6" t="s">
        <v>91</v>
      </c>
      <c r="P4685" s="6" t="s">
        <v>91</v>
      </c>
      <c r="Q4685" s="6" t="s">
        <v>91</v>
      </c>
      <c r="R4685" s="5">
        <v>1</v>
      </c>
      <c r="S4685" s="5">
        <v>0</v>
      </c>
      <c r="T4685" s="5" t="s">
        <v>93</v>
      </c>
      <c r="U4685" s="5" t="s">
        <v>105</v>
      </c>
    </row>
    <row r="4686" spans="1:21">
      <c r="A4686" s="6" t="s">
        <v>87</v>
      </c>
      <c r="B4686" s="7">
        <v>1</v>
      </c>
      <c r="C4686" s="5">
        <v>5035</v>
      </c>
      <c r="D4686" s="5">
        <v>42</v>
      </c>
      <c r="E4686" s="8" t="s">
        <v>6288</v>
      </c>
      <c r="F4686" s="8">
        <v>42184703</v>
      </c>
      <c r="G4686" s="5" t="s">
        <v>6291</v>
      </c>
      <c r="H4686" s="5" t="s">
        <v>225</v>
      </c>
      <c r="I4686" s="6" t="s">
        <v>91</v>
      </c>
      <c r="J4686" s="6" t="s">
        <v>91</v>
      </c>
      <c r="K4686" s="6" t="s">
        <v>91</v>
      </c>
      <c r="L4686" s="6" t="s">
        <v>91</v>
      </c>
      <c r="M4686" s="5" t="s">
        <v>92</v>
      </c>
      <c r="N4686" s="6" t="s">
        <v>91</v>
      </c>
      <c r="O4686" s="6" t="s">
        <v>91</v>
      </c>
      <c r="P4686" s="6" t="s">
        <v>91</v>
      </c>
      <c r="Q4686" s="6" t="s">
        <v>91</v>
      </c>
      <c r="R4686" s="5">
        <v>1</v>
      </c>
      <c r="S4686" s="5">
        <v>0</v>
      </c>
      <c r="T4686" s="5" t="s">
        <v>93</v>
      </c>
      <c r="U4686" s="5" t="s">
        <v>105</v>
      </c>
    </row>
    <row r="4687" spans="1:21">
      <c r="A4687" s="6" t="s">
        <v>87</v>
      </c>
      <c r="B4687" s="7">
        <v>1</v>
      </c>
      <c r="C4687" s="5">
        <v>5037</v>
      </c>
      <c r="D4687" s="5">
        <v>42</v>
      </c>
      <c r="E4687" s="8" t="s">
        <v>6288</v>
      </c>
      <c r="F4687" s="8">
        <v>42184704</v>
      </c>
      <c r="G4687" s="5" t="s">
        <v>6292</v>
      </c>
      <c r="H4687" s="5" t="s">
        <v>227</v>
      </c>
      <c r="I4687" s="6" t="s">
        <v>91</v>
      </c>
      <c r="J4687" s="6" t="s">
        <v>91</v>
      </c>
      <c r="K4687" s="6" t="s">
        <v>91</v>
      </c>
      <c r="L4687" s="6" t="s">
        <v>91</v>
      </c>
      <c r="M4687" s="5" t="s">
        <v>92</v>
      </c>
      <c r="N4687" s="6" t="s">
        <v>91</v>
      </c>
      <c r="O4687" s="6" t="s">
        <v>91</v>
      </c>
      <c r="P4687" s="6" t="s">
        <v>91</v>
      </c>
      <c r="Q4687" s="6" t="s">
        <v>91</v>
      </c>
      <c r="R4687" s="5">
        <v>1</v>
      </c>
      <c r="S4687" s="5">
        <v>0</v>
      </c>
      <c r="T4687" s="5" t="s">
        <v>93</v>
      </c>
      <c r="U4687" s="5" t="s">
        <v>105</v>
      </c>
    </row>
    <row r="4688" spans="1:21">
      <c r="A4688" s="6" t="s">
        <v>87</v>
      </c>
      <c r="B4688" s="7">
        <v>1</v>
      </c>
      <c r="C4688" s="5">
        <v>5038</v>
      </c>
      <c r="D4688" s="5">
        <v>42</v>
      </c>
      <c r="E4688" s="8" t="s">
        <v>5987</v>
      </c>
      <c r="F4688" s="8">
        <v>421848</v>
      </c>
      <c r="G4688" s="5" t="s">
        <v>6293</v>
      </c>
      <c r="H4688" s="5" t="s">
        <v>6294</v>
      </c>
      <c r="I4688" s="6" t="s">
        <v>91</v>
      </c>
      <c r="J4688" s="6" t="s">
        <v>91</v>
      </c>
      <c r="K4688" s="6" t="s">
        <v>91</v>
      </c>
      <c r="L4688" s="6" t="s">
        <v>91</v>
      </c>
      <c r="M4688" s="5" t="s">
        <v>92</v>
      </c>
      <c r="N4688" s="6" t="s">
        <v>91</v>
      </c>
      <c r="O4688" s="6" t="s">
        <v>91</v>
      </c>
      <c r="P4688" s="6" t="s">
        <v>91</v>
      </c>
      <c r="Q4688" s="6" t="s">
        <v>91</v>
      </c>
      <c r="R4688" s="5">
        <v>1</v>
      </c>
      <c r="S4688" s="5">
        <v>0</v>
      </c>
      <c r="T4688" s="5" t="s">
        <v>93</v>
      </c>
      <c r="U4688" s="5" t="s">
        <v>105</v>
      </c>
    </row>
    <row r="4689" spans="1:21">
      <c r="A4689" s="6" t="s">
        <v>87</v>
      </c>
      <c r="B4689" s="7">
        <v>1</v>
      </c>
      <c r="C4689" s="5">
        <v>5039</v>
      </c>
      <c r="D4689" s="5">
        <v>42</v>
      </c>
      <c r="E4689" s="8" t="s">
        <v>6295</v>
      </c>
      <c r="F4689" s="8">
        <v>42184801</v>
      </c>
      <c r="G4689" s="5" t="s">
        <v>6296</v>
      </c>
      <c r="H4689" s="5" t="s">
        <v>221</v>
      </c>
      <c r="I4689" s="6" t="s">
        <v>91</v>
      </c>
      <c r="J4689" s="6" t="s">
        <v>91</v>
      </c>
      <c r="K4689" s="6" t="s">
        <v>91</v>
      </c>
      <c r="L4689" s="6" t="s">
        <v>91</v>
      </c>
      <c r="M4689" s="5" t="s">
        <v>92</v>
      </c>
      <c r="N4689" s="6" t="s">
        <v>91</v>
      </c>
      <c r="O4689" s="6" t="s">
        <v>91</v>
      </c>
      <c r="P4689" s="6" t="s">
        <v>91</v>
      </c>
      <c r="Q4689" s="6" t="s">
        <v>91</v>
      </c>
      <c r="R4689" s="5">
        <v>1</v>
      </c>
      <c r="S4689" s="5">
        <v>0</v>
      </c>
      <c r="T4689" s="5" t="s">
        <v>93</v>
      </c>
      <c r="U4689" s="5" t="s">
        <v>105</v>
      </c>
    </row>
    <row r="4690" spans="1:21">
      <c r="A4690" s="6" t="s">
        <v>87</v>
      </c>
      <c r="B4690" s="7">
        <v>1</v>
      </c>
      <c r="C4690" s="5">
        <v>5040</v>
      </c>
      <c r="D4690" s="5">
        <v>42</v>
      </c>
      <c r="E4690" s="8" t="s">
        <v>6295</v>
      </c>
      <c r="F4690" s="8">
        <v>42184802</v>
      </c>
      <c r="G4690" s="5" t="s">
        <v>6297</v>
      </c>
      <c r="H4690" s="5" t="s">
        <v>223</v>
      </c>
      <c r="I4690" s="6" t="s">
        <v>91</v>
      </c>
      <c r="J4690" s="6" t="s">
        <v>91</v>
      </c>
      <c r="K4690" s="6" t="s">
        <v>91</v>
      </c>
      <c r="L4690" s="6" t="s">
        <v>91</v>
      </c>
      <c r="M4690" s="5" t="s">
        <v>92</v>
      </c>
      <c r="N4690" s="6" t="s">
        <v>91</v>
      </c>
      <c r="O4690" s="6" t="s">
        <v>91</v>
      </c>
      <c r="P4690" s="6" t="s">
        <v>91</v>
      </c>
      <c r="Q4690" s="6" t="s">
        <v>91</v>
      </c>
      <c r="R4690" s="5">
        <v>1</v>
      </c>
      <c r="S4690" s="5">
        <v>0</v>
      </c>
      <c r="T4690" s="5" t="s">
        <v>93</v>
      </c>
      <c r="U4690" s="5" t="s">
        <v>105</v>
      </c>
    </row>
    <row r="4691" spans="1:21">
      <c r="A4691" s="6" t="s">
        <v>87</v>
      </c>
      <c r="B4691" s="7">
        <v>1</v>
      </c>
      <c r="C4691" s="5">
        <v>5041</v>
      </c>
      <c r="D4691" s="5">
        <v>42</v>
      </c>
      <c r="E4691" s="8" t="s">
        <v>6295</v>
      </c>
      <c r="F4691" s="8">
        <v>42184803</v>
      </c>
      <c r="G4691" s="5" t="s">
        <v>6298</v>
      </c>
      <c r="H4691" s="5" t="s">
        <v>225</v>
      </c>
      <c r="I4691" s="6" t="s">
        <v>91</v>
      </c>
      <c r="J4691" s="6" t="s">
        <v>91</v>
      </c>
      <c r="K4691" s="6" t="s">
        <v>91</v>
      </c>
      <c r="L4691" s="6" t="s">
        <v>91</v>
      </c>
      <c r="M4691" s="5" t="s">
        <v>92</v>
      </c>
      <c r="N4691" s="6" t="s">
        <v>91</v>
      </c>
      <c r="O4691" s="6" t="s">
        <v>91</v>
      </c>
      <c r="P4691" s="6" t="s">
        <v>91</v>
      </c>
      <c r="Q4691" s="6" t="s">
        <v>91</v>
      </c>
      <c r="R4691" s="5">
        <v>1</v>
      </c>
      <c r="S4691" s="5">
        <v>0</v>
      </c>
      <c r="T4691" s="5" t="s">
        <v>93</v>
      </c>
      <c r="U4691" s="5" t="s">
        <v>105</v>
      </c>
    </row>
    <row r="4692" spans="1:21">
      <c r="A4692" s="6" t="s">
        <v>87</v>
      </c>
      <c r="B4692" s="7">
        <v>1</v>
      </c>
      <c r="C4692" s="5">
        <v>5042</v>
      </c>
      <c r="D4692" s="5">
        <v>42</v>
      </c>
      <c r="E4692" s="8" t="s">
        <v>6295</v>
      </c>
      <c r="F4692" s="8">
        <v>42184804</v>
      </c>
      <c r="G4692" s="5" t="s">
        <v>6299</v>
      </c>
      <c r="H4692" s="5" t="s">
        <v>227</v>
      </c>
      <c r="I4692" s="6" t="s">
        <v>91</v>
      </c>
      <c r="J4692" s="6" t="s">
        <v>91</v>
      </c>
      <c r="K4692" s="6" t="s">
        <v>91</v>
      </c>
      <c r="L4692" s="6" t="s">
        <v>91</v>
      </c>
      <c r="M4692" s="5" t="s">
        <v>92</v>
      </c>
      <c r="N4692" s="6" t="s">
        <v>91</v>
      </c>
      <c r="O4692" s="6" t="s">
        <v>91</v>
      </c>
      <c r="P4692" s="6" t="s">
        <v>91</v>
      </c>
      <c r="Q4692" s="6" t="s">
        <v>91</v>
      </c>
      <c r="R4692" s="5">
        <v>1</v>
      </c>
      <c r="S4692" s="5">
        <v>0</v>
      </c>
      <c r="T4692" s="5" t="s">
        <v>93</v>
      </c>
      <c r="U4692" s="5" t="s">
        <v>105</v>
      </c>
    </row>
    <row r="4693" spans="1:21">
      <c r="A4693" s="6" t="s">
        <v>87</v>
      </c>
      <c r="B4693" s="7">
        <v>1</v>
      </c>
      <c r="C4693" s="5">
        <v>5043</v>
      </c>
      <c r="D4693" s="5">
        <v>42</v>
      </c>
      <c r="E4693" s="8" t="s">
        <v>5987</v>
      </c>
      <c r="F4693" s="8">
        <v>421849</v>
      </c>
      <c r="G4693" s="5" t="s">
        <v>6300</v>
      </c>
      <c r="H4693" s="5" t="s">
        <v>6301</v>
      </c>
      <c r="I4693" s="5">
        <v>10065503602</v>
      </c>
      <c r="J4693" s="6" t="s">
        <v>91</v>
      </c>
      <c r="K4693" s="6" t="s">
        <v>91</v>
      </c>
      <c r="L4693" s="6" t="s">
        <v>91</v>
      </c>
      <c r="M4693" s="5" t="s">
        <v>92</v>
      </c>
      <c r="N4693" s="6" t="s">
        <v>91</v>
      </c>
      <c r="O4693" s="6" t="s">
        <v>91</v>
      </c>
      <c r="P4693" s="6" t="s">
        <v>91</v>
      </c>
      <c r="Q4693" s="6" t="s">
        <v>91</v>
      </c>
      <c r="R4693" s="5">
        <v>1</v>
      </c>
      <c r="S4693" s="5">
        <v>0</v>
      </c>
      <c r="T4693" s="5" t="s">
        <v>93</v>
      </c>
      <c r="U4693" s="5" t="s">
        <v>105</v>
      </c>
    </row>
    <row r="4694" spans="1:21">
      <c r="A4694" s="6" t="s">
        <v>87</v>
      </c>
      <c r="B4694" s="7">
        <v>1</v>
      </c>
      <c r="C4694" s="5">
        <v>5044</v>
      </c>
      <c r="D4694" s="5">
        <v>42</v>
      </c>
      <c r="E4694" s="8" t="s">
        <v>6302</v>
      </c>
      <c r="F4694" s="8">
        <v>42184901</v>
      </c>
      <c r="G4694" s="5" t="s">
        <v>6303</v>
      </c>
      <c r="H4694" s="5" t="s">
        <v>221</v>
      </c>
      <c r="I4694" s="6" t="s">
        <v>91</v>
      </c>
      <c r="J4694" s="6" t="s">
        <v>91</v>
      </c>
      <c r="K4694" s="6" t="s">
        <v>91</v>
      </c>
      <c r="L4694" s="6" t="s">
        <v>91</v>
      </c>
      <c r="M4694" s="5" t="s">
        <v>92</v>
      </c>
      <c r="N4694" s="6" t="s">
        <v>91</v>
      </c>
      <c r="O4694" s="6" t="s">
        <v>91</v>
      </c>
      <c r="P4694" s="6" t="s">
        <v>91</v>
      </c>
      <c r="Q4694" s="6" t="s">
        <v>91</v>
      </c>
      <c r="R4694" s="5">
        <v>1</v>
      </c>
      <c r="S4694" s="5">
        <v>0</v>
      </c>
      <c r="T4694" s="5" t="s">
        <v>93</v>
      </c>
      <c r="U4694" s="5" t="s">
        <v>105</v>
      </c>
    </row>
    <row r="4695" spans="1:21">
      <c r="A4695" s="6" t="s">
        <v>87</v>
      </c>
      <c r="B4695" s="7">
        <v>1</v>
      </c>
      <c r="C4695" s="5">
        <v>5045</v>
      </c>
      <c r="D4695" s="5">
        <v>42</v>
      </c>
      <c r="E4695" s="8" t="s">
        <v>6302</v>
      </c>
      <c r="F4695" s="8">
        <v>42184902</v>
      </c>
      <c r="G4695" s="5" t="s">
        <v>6304</v>
      </c>
      <c r="H4695" s="5" t="s">
        <v>223</v>
      </c>
      <c r="I4695" s="6" t="s">
        <v>91</v>
      </c>
      <c r="J4695" s="6" t="s">
        <v>91</v>
      </c>
      <c r="K4695" s="6" t="s">
        <v>91</v>
      </c>
      <c r="L4695" s="6" t="s">
        <v>91</v>
      </c>
      <c r="M4695" s="5" t="s">
        <v>92</v>
      </c>
      <c r="N4695" s="6" t="s">
        <v>91</v>
      </c>
      <c r="O4695" s="6" t="s">
        <v>91</v>
      </c>
      <c r="P4695" s="6" t="s">
        <v>91</v>
      </c>
      <c r="Q4695" s="6" t="s">
        <v>91</v>
      </c>
      <c r="R4695" s="5">
        <v>1</v>
      </c>
      <c r="S4695" s="5">
        <v>0</v>
      </c>
      <c r="T4695" s="5" t="s">
        <v>93</v>
      </c>
      <c r="U4695" s="5" t="s">
        <v>105</v>
      </c>
    </row>
    <row r="4696" spans="1:21">
      <c r="A4696" s="6" t="s">
        <v>87</v>
      </c>
      <c r="B4696" s="7">
        <v>1</v>
      </c>
      <c r="C4696" s="5">
        <v>5046</v>
      </c>
      <c r="D4696" s="5">
        <v>42</v>
      </c>
      <c r="E4696" s="8" t="s">
        <v>6302</v>
      </c>
      <c r="F4696" s="8">
        <v>42184903</v>
      </c>
      <c r="G4696" s="5" t="s">
        <v>6305</v>
      </c>
      <c r="H4696" s="5" t="s">
        <v>225</v>
      </c>
      <c r="I4696" s="6" t="s">
        <v>91</v>
      </c>
      <c r="J4696" s="6" t="s">
        <v>91</v>
      </c>
      <c r="K4696" s="6" t="s">
        <v>91</v>
      </c>
      <c r="L4696" s="6" t="s">
        <v>91</v>
      </c>
      <c r="M4696" s="5" t="s">
        <v>92</v>
      </c>
      <c r="N4696" s="6" t="s">
        <v>91</v>
      </c>
      <c r="O4696" s="6" t="s">
        <v>91</v>
      </c>
      <c r="P4696" s="6" t="s">
        <v>91</v>
      </c>
      <c r="Q4696" s="6" t="s">
        <v>91</v>
      </c>
      <c r="R4696" s="5">
        <v>1</v>
      </c>
      <c r="S4696" s="5">
        <v>0</v>
      </c>
      <c r="T4696" s="5" t="s">
        <v>93</v>
      </c>
      <c r="U4696" s="5" t="s">
        <v>105</v>
      </c>
    </row>
    <row r="4697" spans="1:21">
      <c r="A4697" s="6" t="s">
        <v>87</v>
      </c>
      <c r="B4697" s="7">
        <v>1</v>
      </c>
      <c r="C4697" s="5">
        <v>5048</v>
      </c>
      <c r="D4697" s="5">
        <v>42</v>
      </c>
      <c r="E4697" s="8" t="s">
        <v>6302</v>
      </c>
      <c r="F4697" s="8">
        <v>42184904</v>
      </c>
      <c r="G4697" s="5" t="s">
        <v>6306</v>
      </c>
      <c r="H4697" s="5" t="s">
        <v>227</v>
      </c>
      <c r="I4697" s="6" t="s">
        <v>91</v>
      </c>
      <c r="J4697" s="6" t="s">
        <v>91</v>
      </c>
      <c r="K4697" s="6" t="s">
        <v>91</v>
      </c>
      <c r="L4697" s="6" t="s">
        <v>91</v>
      </c>
      <c r="M4697" s="5" t="s">
        <v>92</v>
      </c>
      <c r="N4697" s="6" t="s">
        <v>91</v>
      </c>
      <c r="O4697" s="6" t="s">
        <v>91</v>
      </c>
      <c r="P4697" s="6" t="s">
        <v>91</v>
      </c>
      <c r="Q4697" s="6" t="s">
        <v>91</v>
      </c>
      <c r="R4697" s="5">
        <v>1</v>
      </c>
      <c r="S4697" s="5">
        <v>0</v>
      </c>
      <c r="T4697" s="5" t="s">
        <v>93</v>
      </c>
      <c r="U4697" s="5" t="s">
        <v>105</v>
      </c>
    </row>
    <row r="4698" spans="1:21">
      <c r="A4698" s="6" t="s">
        <v>87</v>
      </c>
      <c r="B4698" s="7">
        <v>1</v>
      </c>
      <c r="C4698" s="5">
        <v>5049</v>
      </c>
      <c r="D4698" s="5">
        <v>42</v>
      </c>
      <c r="E4698" s="8" t="s">
        <v>5987</v>
      </c>
      <c r="F4698" s="8">
        <v>421850</v>
      </c>
      <c r="G4698" s="5" t="s">
        <v>6307</v>
      </c>
      <c r="H4698" s="5" t="s">
        <v>6308</v>
      </c>
      <c r="I4698" s="5">
        <v>10065506908</v>
      </c>
      <c r="J4698" s="6" t="s">
        <v>91</v>
      </c>
      <c r="K4698" s="6" t="s">
        <v>91</v>
      </c>
      <c r="L4698" s="6" t="s">
        <v>91</v>
      </c>
      <c r="M4698" s="5" t="s">
        <v>92</v>
      </c>
      <c r="N4698" s="6" t="s">
        <v>91</v>
      </c>
      <c r="O4698" s="6" t="s">
        <v>91</v>
      </c>
      <c r="P4698" s="6" t="s">
        <v>91</v>
      </c>
      <c r="Q4698" s="6" t="s">
        <v>91</v>
      </c>
      <c r="R4698" s="5">
        <v>1</v>
      </c>
      <c r="S4698" s="5">
        <v>0</v>
      </c>
      <c r="T4698" s="5" t="s">
        <v>93</v>
      </c>
      <c r="U4698" s="5" t="s">
        <v>105</v>
      </c>
    </row>
    <row r="4699" spans="1:21">
      <c r="A4699" s="6" t="s">
        <v>87</v>
      </c>
      <c r="B4699" s="7">
        <v>1</v>
      </c>
      <c r="C4699" s="5">
        <v>5050</v>
      </c>
      <c r="D4699" s="5">
        <v>42</v>
      </c>
      <c r="E4699" s="8" t="s">
        <v>6309</v>
      </c>
      <c r="F4699" s="8">
        <v>42185001</v>
      </c>
      <c r="G4699" s="5" t="s">
        <v>6310</v>
      </c>
      <c r="H4699" s="5" t="s">
        <v>221</v>
      </c>
      <c r="I4699" s="6" t="s">
        <v>91</v>
      </c>
      <c r="J4699" s="6" t="s">
        <v>91</v>
      </c>
      <c r="K4699" s="6" t="s">
        <v>91</v>
      </c>
      <c r="L4699" s="6" t="s">
        <v>91</v>
      </c>
      <c r="M4699" s="5" t="s">
        <v>92</v>
      </c>
      <c r="N4699" s="6" t="s">
        <v>91</v>
      </c>
      <c r="O4699" s="6" t="s">
        <v>91</v>
      </c>
      <c r="P4699" s="6" t="s">
        <v>91</v>
      </c>
      <c r="Q4699" s="6" t="s">
        <v>91</v>
      </c>
      <c r="R4699" s="5">
        <v>1</v>
      </c>
      <c r="S4699" s="5">
        <v>0</v>
      </c>
      <c r="T4699" s="5" t="s">
        <v>93</v>
      </c>
      <c r="U4699" s="5" t="s">
        <v>105</v>
      </c>
    </row>
    <row r="4700" spans="1:21">
      <c r="A4700" s="6" t="s">
        <v>87</v>
      </c>
      <c r="B4700" s="7">
        <v>1</v>
      </c>
      <c r="C4700" s="5">
        <v>5051</v>
      </c>
      <c r="D4700" s="5">
        <v>42</v>
      </c>
      <c r="E4700" s="8" t="s">
        <v>6309</v>
      </c>
      <c r="F4700" s="8">
        <v>42185002</v>
      </c>
      <c r="G4700" s="5" t="s">
        <v>6311</v>
      </c>
      <c r="H4700" s="5" t="s">
        <v>223</v>
      </c>
      <c r="I4700" s="6" t="s">
        <v>91</v>
      </c>
      <c r="J4700" s="6" t="s">
        <v>91</v>
      </c>
      <c r="K4700" s="6" t="s">
        <v>91</v>
      </c>
      <c r="L4700" s="6" t="s">
        <v>91</v>
      </c>
      <c r="M4700" s="5" t="s">
        <v>92</v>
      </c>
      <c r="N4700" s="6" t="s">
        <v>91</v>
      </c>
      <c r="O4700" s="6" t="s">
        <v>91</v>
      </c>
      <c r="P4700" s="6" t="s">
        <v>91</v>
      </c>
      <c r="Q4700" s="6" t="s">
        <v>91</v>
      </c>
      <c r="R4700" s="5">
        <v>1</v>
      </c>
      <c r="S4700" s="5">
        <v>0</v>
      </c>
      <c r="T4700" s="5" t="s">
        <v>93</v>
      </c>
      <c r="U4700" s="5" t="s">
        <v>105</v>
      </c>
    </row>
    <row r="4701" spans="1:21">
      <c r="A4701" s="6" t="s">
        <v>87</v>
      </c>
      <c r="B4701" s="7">
        <v>1</v>
      </c>
      <c r="C4701" s="5">
        <v>5052</v>
      </c>
      <c r="D4701" s="5">
        <v>42</v>
      </c>
      <c r="E4701" s="8" t="s">
        <v>6309</v>
      </c>
      <c r="F4701" s="8">
        <v>42185003</v>
      </c>
      <c r="G4701" s="5" t="s">
        <v>6312</v>
      </c>
      <c r="H4701" s="5" t="s">
        <v>225</v>
      </c>
      <c r="I4701" s="6" t="s">
        <v>91</v>
      </c>
      <c r="J4701" s="6" t="s">
        <v>91</v>
      </c>
      <c r="K4701" s="6" t="s">
        <v>91</v>
      </c>
      <c r="L4701" s="6" t="s">
        <v>91</v>
      </c>
      <c r="M4701" s="5" t="s">
        <v>92</v>
      </c>
      <c r="N4701" s="6" t="s">
        <v>91</v>
      </c>
      <c r="O4701" s="6" t="s">
        <v>91</v>
      </c>
      <c r="P4701" s="6" t="s">
        <v>91</v>
      </c>
      <c r="Q4701" s="6" t="s">
        <v>91</v>
      </c>
      <c r="R4701" s="5">
        <v>1</v>
      </c>
      <c r="S4701" s="5">
        <v>0</v>
      </c>
      <c r="T4701" s="5" t="s">
        <v>93</v>
      </c>
      <c r="U4701" s="5" t="s">
        <v>105</v>
      </c>
    </row>
    <row r="4702" spans="1:21">
      <c r="A4702" s="6" t="s">
        <v>87</v>
      </c>
      <c r="B4702" s="7">
        <v>1</v>
      </c>
      <c r="C4702" s="5">
        <v>5054</v>
      </c>
      <c r="D4702" s="5">
        <v>42</v>
      </c>
      <c r="E4702" s="8" t="s">
        <v>6309</v>
      </c>
      <c r="F4702" s="8">
        <v>42185004</v>
      </c>
      <c r="G4702" s="5" t="s">
        <v>6313</v>
      </c>
      <c r="H4702" s="5" t="s">
        <v>227</v>
      </c>
      <c r="I4702" s="6" t="s">
        <v>91</v>
      </c>
      <c r="J4702" s="6" t="s">
        <v>91</v>
      </c>
      <c r="K4702" s="6" t="s">
        <v>91</v>
      </c>
      <c r="L4702" s="6" t="s">
        <v>91</v>
      </c>
      <c r="M4702" s="5" t="s">
        <v>92</v>
      </c>
      <c r="N4702" s="6" t="s">
        <v>91</v>
      </c>
      <c r="O4702" s="6" t="s">
        <v>91</v>
      </c>
      <c r="P4702" s="6" t="s">
        <v>91</v>
      </c>
      <c r="Q4702" s="6" t="s">
        <v>91</v>
      </c>
      <c r="R4702" s="5">
        <v>1</v>
      </c>
      <c r="S4702" s="5">
        <v>0</v>
      </c>
      <c r="T4702" s="5" t="s">
        <v>93</v>
      </c>
      <c r="U4702" s="5" t="s">
        <v>105</v>
      </c>
    </row>
    <row r="4703" spans="1:21">
      <c r="A4703" s="6" t="s">
        <v>87</v>
      </c>
      <c r="B4703" s="7">
        <v>1</v>
      </c>
      <c r="C4703" s="5">
        <v>5055</v>
      </c>
      <c r="D4703" s="5">
        <v>42</v>
      </c>
      <c r="E4703" s="8" t="s">
        <v>5987</v>
      </c>
      <c r="F4703" s="8">
        <v>421851</v>
      </c>
      <c r="G4703" s="5" t="s">
        <v>6314</v>
      </c>
      <c r="H4703" s="5" t="s">
        <v>6315</v>
      </c>
      <c r="I4703" s="5">
        <v>10065502770</v>
      </c>
      <c r="J4703" s="6" t="s">
        <v>91</v>
      </c>
      <c r="K4703" s="6" t="s">
        <v>91</v>
      </c>
      <c r="L4703" s="6" t="s">
        <v>91</v>
      </c>
      <c r="M4703" s="5" t="s">
        <v>92</v>
      </c>
      <c r="N4703" s="6" t="s">
        <v>91</v>
      </c>
      <c r="O4703" s="6" t="s">
        <v>91</v>
      </c>
      <c r="P4703" s="6" t="s">
        <v>91</v>
      </c>
      <c r="Q4703" s="6" t="s">
        <v>91</v>
      </c>
      <c r="R4703" s="5">
        <v>1</v>
      </c>
      <c r="S4703" s="5">
        <v>0</v>
      </c>
      <c r="T4703" s="5" t="s">
        <v>93</v>
      </c>
      <c r="U4703" s="5" t="s">
        <v>105</v>
      </c>
    </row>
    <row r="4704" spans="1:21">
      <c r="A4704" s="6" t="s">
        <v>87</v>
      </c>
      <c r="B4704" s="7">
        <v>1</v>
      </c>
      <c r="C4704" s="5">
        <v>5056</v>
      </c>
      <c r="D4704" s="5">
        <v>42</v>
      </c>
      <c r="E4704" s="8" t="s">
        <v>6316</v>
      </c>
      <c r="F4704" s="8">
        <v>42185101</v>
      </c>
      <c r="G4704" s="5" t="s">
        <v>6317</v>
      </c>
      <c r="H4704" s="5" t="s">
        <v>221</v>
      </c>
      <c r="I4704" s="6" t="s">
        <v>91</v>
      </c>
      <c r="J4704" s="6" t="s">
        <v>91</v>
      </c>
      <c r="K4704" s="6" t="s">
        <v>91</v>
      </c>
      <c r="L4704" s="6" t="s">
        <v>91</v>
      </c>
      <c r="M4704" s="5" t="s">
        <v>92</v>
      </c>
      <c r="N4704" s="6" t="s">
        <v>91</v>
      </c>
      <c r="O4704" s="6" t="s">
        <v>91</v>
      </c>
      <c r="P4704" s="6" t="s">
        <v>91</v>
      </c>
      <c r="Q4704" s="6" t="s">
        <v>91</v>
      </c>
      <c r="R4704" s="5">
        <v>1</v>
      </c>
      <c r="S4704" s="5">
        <v>0</v>
      </c>
      <c r="T4704" s="5" t="s">
        <v>93</v>
      </c>
      <c r="U4704" s="5" t="s">
        <v>105</v>
      </c>
    </row>
    <row r="4705" spans="1:21">
      <c r="A4705" s="6" t="s">
        <v>87</v>
      </c>
      <c r="B4705" s="7">
        <v>1</v>
      </c>
      <c r="C4705" s="5">
        <v>5057</v>
      </c>
      <c r="D4705" s="5">
        <v>42</v>
      </c>
      <c r="E4705" s="8" t="s">
        <v>6316</v>
      </c>
      <c r="F4705" s="8">
        <v>42185102</v>
      </c>
      <c r="G4705" s="5" t="s">
        <v>6318</v>
      </c>
      <c r="H4705" s="5" t="s">
        <v>223</v>
      </c>
      <c r="I4705" s="6" t="s">
        <v>91</v>
      </c>
      <c r="J4705" s="6" t="s">
        <v>91</v>
      </c>
      <c r="K4705" s="6" t="s">
        <v>91</v>
      </c>
      <c r="L4705" s="6" t="s">
        <v>91</v>
      </c>
      <c r="M4705" s="5" t="s">
        <v>92</v>
      </c>
      <c r="N4705" s="6" t="s">
        <v>91</v>
      </c>
      <c r="O4705" s="6" t="s">
        <v>91</v>
      </c>
      <c r="P4705" s="6" t="s">
        <v>91</v>
      </c>
      <c r="Q4705" s="6" t="s">
        <v>91</v>
      </c>
      <c r="R4705" s="5">
        <v>1</v>
      </c>
      <c r="S4705" s="5">
        <v>0</v>
      </c>
      <c r="T4705" s="5" t="s">
        <v>93</v>
      </c>
      <c r="U4705" s="5" t="s">
        <v>105</v>
      </c>
    </row>
    <row r="4706" spans="1:21">
      <c r="A4706" s="6" t="s">
        <v>87</v>
      </c>
      <c r="B4706" s="7">
        <v>1</v>
      </c>
      <c r="C4706" s="5">
        <v>5058</v>
      </c>
      <c r="D4706" s="5">
        <v>42</v>
      </c>
      <c r="E4706" s="8" t="s">
        <v>6316</v>
      </c>
      <c r="F4706" s="8">
        <v>42185103</v>
      </c>
      <c r="G4706" s="5" t="s">
        <v>6319</v>
      </c>
      <c r="H4706" s="5" t="s">
        <v>225</v>
      </c>
      <c r="I4706" s="6" t="s">
        <v>91</v>
      </c>
      <c r="J4706" s="6" t="s">
        <v>91</v>
      </c>
      <c r="K4706" s="6" t="s">
        <v>91</v>
      </c>
      <c r="L4706" s="6" t="s">
        <v>91</v>
      </c>
      <c r="M4706" s="5" t="s">
        <v>92</v>
      </c>
      <c r="N4706" s="6" t="s">
        <v>91</v>
      </c>
      <c r="O4706" s="6" t="s">
        <v>91</v>
      </c>
      <c r="P4706" s="6" t="s">
        <v>91</v>
      </c>
      <c r="Q4706" s="6" t="s">
        <v>91</v>
      </c>
      <c r="R4706" s="5">
        <v>1</v>
      </c>
      <c r="S4706" s="5">
        <v>0</v>
      </c>
      <c r="T4706" s="5" t="s">
        <v>93</v>
      </c>
      <c r="U4706" s="5" t="s">
        <v>105</v>
      </c>
    </row>
    <row r="4707" spans="1:21">
      <c r="A4707" s="6" t="s">
        <v>87</v>
      </c>
      <c r="B4707" s="7">
        <v>1</v>
      </c>
      <c r="C4707" s="5">
        <v>5060</v>
      </c>
      <c r="D4707" s="5">
        <v>42</v>
      </c>
      <c r="E4707" s="8" t="s">
        <v>6316</v>
      </c>
      <c r="F4707" s="8">
        <v>42185104</v>
      </c>
      <c r="G4707" s="5" t="s">
        <v>6320</v>
      </c>
      <c r="H4707" s="5" t="s">
        <v>227</v>
      </c>
      <c r="I4707" s="6" t="s">
        <v>91</v>
      </c>
      <c r="J4707" s="6" t="s">
        <v>91</v>
      </c>
      <c r="K4707" s="6" t="s">
        <v>91</v>
      </c>
      <c r="L4707" s="6" t="s">
        <v>91</v>
      </c>
      <c r="M4707" s="5" t="s">
        <v>92</v>
      </c>
      <c r="N4707" s="6" t="s">
        <v>91</v>
      </c>
      <c r="O4707" s="6" t="s">
        <v>91</v>
      </c>
      <c r="P4707" s="6" t="s">
        <v>91</v>
      </c>
      <c r="Q4707" s="6" t="s">
        <v>91</v>
      </c>
      <c r="R4707" s="5">
        <v>1</v>
      </c>
      <c r="S4707" s="5">
        <v>0</v>
      </c>
      <c r="T4707" s="5" t="s">
        <v>93</v>
      </c>
      <c r="U4707" s="5" t="s">
        <v>105</v>
      </c>
    </row>
    <row r="4708" spans="1:21">
      <c r="A4708" s="6" t="s">
        <v>87</v>
      </c>
      <c r="B4708" s="7">
        <v>1</v>
      </c>
      <c r="C4708" s="5">
        <v>5061</v>
      </c>
      <c r="D4708" s="5">
        <v>42</v>
      </c>
      <c r="E4708" s="8" t="s">
        <v>5987</v>
      </c>
      <c r="F4708" s="8">
        <v>421852</v>
      </c>
      <c r="G4708" s="5" t="s">
        <v>6321</v>
      </c>
      <c r="H4708" s="5" t="s">
        <v>6322</v>
      </c>
      <c r="I4708" s="5">
        <v>10065503618</v>
      </c>
      <c r="J4708" s="6" t="s">
        <v>91</v>
      </c>
      <c r="K4708" s="6" t="s">
        <v>91</v>
      </c>
      <c r="L4708" s="6" t="s">
        <v>91</v>
      </c>
      <c r="M4708" s="5" t="s">
        <v>92</v>
      </c>
      <c r="N4708" s="6" t="s">
        <v>91</v>
      </c>
      <c r="O4708" s="6" t="s">
        <v>91</v>
      </c>
      <c r="P4708" s="6" t="s">
        <v>91</v>
      </c>
      <c r="Q4708" s="6" t="s">
        <v>91</v>
      </c>
      <c r="R4708" s="5">
        <v>1</v>
      </c>
      <c r="S4708" s="5">
        <v>0</v>
      </c>
      <c r="T4708" s="5" t="s">
        <v>93</v>
      </c>
      <c r="U4708" s="5" t="s">
        <v>105</v>
      </c>
    </row>
    <row r="4709" spans="1:21">
      <c r="A4709" s="6" t="s">
        <v>87</v>
      </c>
      <c r="B4709" s="7">
        <v>1</v>
      </c>
      <c r="C4709" s="5">
        <v>5062</v>
      </c>
      <c r="D4709" s="5">
        <v>42</v>
      </c>
      <c r="E4709" s="8" t="s">
        <v>6323</v>
      </c>
      <c r="F4709" s="8">
        <v>42185201</v>
      </c>
      <c r="G4709" s="5" t="s">
        <v>6324</v>
      </c>
      <c r="H4709" s="5" t="s">
        <v>221</v>
      </c>
      <c r="I4709" s="6" t="s">
        <v>91</v>
      </c>
      <c r="J4709" s="6" t="s">
        <v>91</v>
      </c>
      <c r="K4709" s="6" t="s">
        <v>91</v>
      </c>
      <c r="L4709" s="6" t="s">
        <v>91</v>
      </c>
      <c r="M4709" s="5" t="s">
        <v>92</v>
      </c>
      <c r="N4709" s="6" t="s">
        <v>91</v>
      </c>
      <c r="O4709" s="6" t="s">
        <v>91</v>
      </c>
      <c r="P4709" s="6" t="s">
        <v>91</v>
      </c>
      <c r="Q4709" s="6" t="s">
        <v>91</v>
      </c>
      <c r="R4709" s="5">
        <v>1</v>
      </c>
      <c r="S4709" s="5">
        <v>0</v>
      </c>
      <c r="T4709" s="5" t="s">
        <v>93</v>
      </c>
      <c r="U4709" s="5" t="s">
        <v>105</v>
      </c>
    </row>
    <row r="4710" spans="1:21">
      <c r="A4710" s="6" t="s">
        <v>87</v>
      </c>
      <c r="B4710" s="7">
        <v>1</v>
      </c>
      <c r="C4710" s="5">
        <v>5063</v>
      </c>
      <c r="D4710" s="5">
        <v>42</v>
      </c>
      <c r="E4710" s="8" t="s">
        <v>6323</v>
      </c>
      <c r="F4710" s="8">
        <v>42185202</v>
      </c>
      <c r="G4710" s="5" t="s">
        <v>6325</v>
      </c>
      <c r="H4710" s="5" t="s">
        <v>223</v>
      </c>
      <c r="I4710" s="6" t="s">
        <v>91</v>
      </c>
      <c r="J4710" s="6" t="s">
        <v>91</v>
      </c>
      <c r="K4710" s="6" t="s">
        <v>91</v>
      </c>
      <c r="L4710" s="6" t="s">
        <v>91</v>
      </c>
      <c r="M4710" s="5" t="s">
        <v>92</v>
      </c>
      <c r="N4710" s="6" t="s">
        <v>91</v>
      </c>
      <c r="O4710" s="6" t="s">
        <v>91</v>
      </c>
      <c r="P4710" s="6" t="s">
        <v>91</v>
      </c>
      <c r="Q4710" s="6" t="s">
        <v>91</v>
      </c>
      <c r="R4710" s="5">
        <v>1</v>
      </c>
      <c r="S4710" s="5">
        <v>0</v>
      </c>
      <c r="T4710" s="5" t="s">
        <v>93</v>
      </c>
      <c r="U4710" s="5" t="s">
        <v>105</v>
      </c>
    </row>
    <row r="4711" spans="1:21">
      <c r="A4711" s="6" t="s">
        <v>87</v>
      </c>
      <c r="B4711" s="7">
        <v>1</v>
      </c>
      <c r="C4711" s="5">
        <v>5064</v>
      </c>
      <c r="D4711" s="5">
        <v>42</v>
      </c>
      <c r="E4711" s="8" t="s">
        <v>6323</v>
      </c>
      <c r="F4711" s="8">
        <v>42185203</v>
      </c>
      <c r="G4711" s="5" t="s">
        <v>6326</v>
      </c>
      <c r="H4711" s="5" t="s">
        <v>225</v>
      </c>
      <c r="I4711" s="6" t="s">
        <v>91</v>
      </c>
      <c r="J4711" s="6" t="s">
        <v>91</v>
      </c>
      <c r="K4711" s="6" t="s">
        <v>91</v>
      </c>
      <c r="L4711" s="6" t="s">
        <v>91</v>
      </c>
      <c r="M4711" s="5" t="s">
        <v>92</v>
      </c>
      <c r="N4711" s="6" t="s">
        <v>91</v>
      </c>
      <c r="O4711" s="6" t="s">
        <v>91</v>
      </c>
      <c r="P4711" s="6" t="s">
        <v>91</v>
      </c>
      <c r="Q4711" s="6" t="s">
        <v>91</v>
      </c>
      <c r="R4711" s="5">
        <v>1</v>
      </c>
      <c r="S4711" s="5">
        <v>0</v>
      </c>
      <c r="T4711" s="5" t="s">
        <v>93</v>
      </c>
      <c r="U4711" s="5" t="s">
        <v>105</v>
      </c>
    </row>
    <row r="4712" spans="1:21">
      <c r="A4712" s="6" t="s">
        <v>87</v>
      </c>
      <c r="B4712" s="7">
        <v>1</v>
      </c>
      <c r="C4712" s="5">
        <v>5066</v>
      </c>
      <c r="D4712" s="5">
        <v>42</v>
      </c>
      <c r="E4712" s="8" t="s">
        <v>6323</v>
      </c>
      <c r="F4712" s="8">
        <v>42185204</v>
      </c>
      <c r="G4712" s="5" t="s">
        <v>6327</v>
      </c>
      <c r="H4712" s="5" t="s">
        <v>227</v>
      </c>
      <c r="I4712" s="6" t="s">
        <v>91</v>
      </c>
      <c r="J4712" s="6" t="s">
        <v>91</v>
      </c>
      <c r="K4712" s="6" t="s">
        <v>91</v>
      </c>
      <c r="L4712" s="6" t="s">
        <v>91</v>
      </c>
      <c r="M4712" s="5" t="s">
        <v>92</v>
      </c>
      <c r="N4712" s="6" t="s">
        <v>91</v>
      </c>
      <c r="O4712" s="6" t="s">
        <v>91</v>
      </c>
      <c r="P4712" s="6" t="s">
        <v>91</v>
      </c>
      <c r="Q4712" s="6" t="s">
        <v>91</v>
      </c>
      <c r="R4712" s="5">
        <v>1</v>
      </c>
      <c r="S4712" s="5">
        <v>0</v>
      </c>
      <c r="T4712" s="5" t="s">
        <v>93</v>
      </c>
      <c r="U4712" s="5" t="s">
        <v>105</v>
      </c>
    </row>
    <row r="4713" spans="1:21">
      <c r="A4713" s="6" t="s">
        <v>87</v>
      </c>
      <c r="B4713" s="7">
        <v>1</v>
      </c>
      <c r="C4713" s="5">
        <v>5067</v>
      </c>
      <c r="D4713" s="5">
        <v>42</v>
      </c>
      <c r="E4713" s="8" t="s">
        <v>5987</v>
      </c>
      <c r="F4713" s="8">
        <v>421853</v>
      </c>
      <c r="G4713" s="5" t="s">
        <v>6328</v>
      </c>
      <c r="H4713" s="5" t="s">
        <v>6329</v>
      </c>
      <c r="I4713" s="5">
        <v>10065506362</v>
      </c>
      <c r="J4713" s="6" t="s">
        <v>91</v>
      </c>
      <c r="K4713" s="6" t="s">
        <v>91</v>
      </c>
      <c r="L4713" s="6" t="s">
        <v>91</v>
      </c>
      <c r="M4713" s="5" t="s">
        <v>92</v>
      </c>
      <c r="N4713" s="6" t="s">
        <v>91</v>
      </c>
      <c r="O4713" s="6" t="s">
        <v>91</v>
      </c>
      <c r="P4713" s="6" t="s">
        <v>91</v>
      </c>
      <c r="Q4713" s="6" t="s">
        <v>91</v>
      </c>
      <c r="R4713" s="5">
        <v>1</v>
      </c>
      <c r="S4713" s="5">
        <v>0</v>
      </c>
      <c r="T4713" s="5" t="s">
        <v>93</v>
      </c>
      <c r="U4713" s="5" t="s">
        <v>105</v>
      </c>
    </row>
    <row r="4714" spans="1:21">
      <c r="A4714" s="6" t="s">
        <v>87</v>
      </c>
      <c r="B4714" s="7">
        <v>1</v>
      </c>
      <c r="C4714" s="5">
        <v>5068</v>
      </c>
      <c r="D4714" s="5">
        <v>42</v>
      </c>
      <c r="E4714" s="8" t="s">
        <v>6330</v>
      </c>
      <c r="F4714" s="8">
        <v>42185301</v>
      </c>
      <c r="G4714" s="5" t="s">
        <v>6331</v>
      </c>
      <c r="H4714" s="5" t="s">
        <v>221</v>
      </c>
      <c r="I4714" s="6" t="s">
        <v>91</v>
      </c>
      <c r="J4714" s="6" t="s">
        <v>91</v>
      </c>
      <c r="K4714" s="6" t="s">
        <v>91</v>
      </c>
      <c r="L4714" s="6" t="s">
        <v>91</v>
      </c>
      <c r="M4714" s="5" t="s">
        <v>92</v>
      </c>
      <c r="N4714" s="6" t="s">
        <v>91</v>
      </c>
      <c r="O4714" s="6" t="s">
        <v>91</v>
      </c>
      <c r="P4714" s="6" t="s">
        <v>91</v>
      </c>
      <c r="Q4714" s="6" t="s">
        <v>91</v>
      </c>
      <c r="R4714" s="5">
        <v>1</v>
      </c>
      <c r="S4714" s="5">
        <v>0</v>
      </c>
      <c r="T4714" s="5" t="s">
        <v>93</v>
      </c>
      <c r="U4714" s="5" t="s">
        <v>105</v>
      </c>
    </row>
    <row r="4715" spans="1:21">
      <c r="A4715" s="6" t="s">
        <v>87</v>
      </c>
      <c r="B4715" s="7">
        <v>1</v>
      </c>
      <c r="C4715" s="5">
        <v>5069</v>
      </c>
      <c r="D4715" s="5">
        <v>42</v>
      </c>
      <c r="E4715" s="8" t="s">
        <v>6330</v>
      </c>
      <c r="F4715" s="8">
        <v>42185302</v>
      </c>
      <c r="G4715" s="5" t="s">
        <v>6332</v>
      </c>
      <c r="H4715" s="5" t="s">
        <v>223</v>
      </c>
      <c r="I4715" s="6" t="s">
        <v>91</v>
      </c>
      <c r="J4715" s="6" t="s">
        <v>91</v>
      </c>
      <c r="K4715" s="6" t="s">
        <v>91</v>
      </c>
      <c r="L4715" s="6" t="s">
        <v>91</v>
      </c>
      <c r="M4715" s="5" t="s">
        <v>92</v>
      </c>
      <c r="N4715" s="6" t="s">
        <v>91</v>
      </c>
      <c r="O4715" s="6" t="s">
        <v>91</v>
      </c>
      <c r="P4715" s="6" t="s">
        <v>91</v>
      </c>
      <c r="Q4715" s="6" t="s">
        <v>91</v>
      </c>
      <c r="R4715" s="5">
        <v>1</v>
      </c>
      <c r="S4715" s="5">
        <v>0</v>
      </c>
      <c r="T4715" s="5" t="s">
        <v>93</v>
      </c>
      <c r="U4715" s="5" t="s">
        <v>105</v>
      </c>
    </row>
    <row r="4716" spans="1:21">
      <c r="A4716" s="6" t="s">
        <v>87</v>
      </c>
      <c r="B4716" s="7">
        <v>1</v>
      </c>
      <c r="C4716" s="5">
        <v>5070</v>
      </c>
      <c r="D4716" s="5">
        <v>42</v>
      </c>
      <c r="E4716" s="8" t="s">
        <v>6330</v>
      </c>
      <c r="F4716" s="8">
        <v>42185303</v>
      </c>
      <c r="G4716" s="5" t="s">
        <v>6333</v>
      </c>
      <c r="H4716" s="5" t="s">
        <v>225</v>
      </c>
      <c r="I4716" s="6" t="s">
        <v>91</v>
      </c>
      <c r="J4716" s="6" t="s">
        <v>91</v>
      </c>
      <c r="K4716" s="6" t="s">
        <v>91</v>
      </c>
      <c r="L4716" s="6" t="s">
        <v>91</v>
      </c>
      <c r="M4716" s="5" t="s">
        <v>92</v>
      </c>
      <c r="N4716" s="6" t="s">
        <v>91</v>
      </c>
      <c r="O4716" s="6" t="s">
        <v>91</v>
      </c>
      <c r="P4716" s="6" t="s">
        <v>91</v>
      </c>
      <c r="Q4716" s="6" t="s">
        <v>91</v>
      </c>
      <c r="R4716" s="5">
        <v>1</v>
      </c>
      <c r="S4716" s="5">
        <v>0</v>
      </c>
      <c r="T4716" s="5" t="s">
        <v>93</v>
      </c>
      <c r="U4716" s="5" t="s">
        <v>105</v>
      </c>
    </row>
    <row r="4717" spans="1:21">
      <c r="A4717" s="6" t="s">
        <v>87</v>
      </c>
      <c r="B4717" s="7">
        <v>1</v>
      </c>
      <c r="C4717" s="5">
        <v>5072</v>
      </c>
      <c r="D4717" s="5">
        <v>42</v>
      </c>
      <c r="E4717" s="8" t="s">
        <v>6330</v>
      </c>
      <c r="F4717" s="8">
        <v>42185304</v>
      </c>
      <c r="G4717" s="5" t="s">
        <v>6334</v>
      </c>
      <c r="H4717" s="5" t="s">
        <v>227</v>
      </c>
      <c r="I4717" s="6" t="s">
        <v>91</v>
      </c>
      <c r="J4717" s="6" t="s">
        <v>91</v>
      </c>
      <c r="K4717" s="6" t="s">
        <v>91</v>
      </c>
      <c r="L4717" s="6" t="s">
        <v>91</v>
      </c>
      <c r="M4717" s="5" t="s">
        <v>92</v>
      </c>
      <c r="N4717" s="6" t="s">
        <v>91</v>
      </c>
      <c r="O4717" s="6" t="s">
        <v>91</v>
      </c>
      <c r="P4717" s="6" t="s">
        <v>91</v>
      </c>
      <c r="Q4717" s="6" t="s">
        <v>91</v>
      </c>
      <c r="R4717" s="5">
        <v>1</v>
      </c>
      <c r="S4717" s="5">
        <v>0</v>
      </c>
      <c r="T4717" s="5" t="s">
        <v>93</v>
      </c>
      <c r="U4717" s="5" t="s">
        <v>105</v>
      </c>
    </row>
    <row r="4718" spans="1:21">
      <c r="A4718" s="6" t="s">
        <v>87</v>
      </c>
      <c r="B4718" s="7">
        <v>1</v>
      </c>
      <c r="C4718" s="5">
        <v>5073</v>
      </c>
      <c r="D4718" s="5">
        <v>42</v>
      </c>
      <c r="E4718" s="8" t="s">
        <v>5987</v>
      </c>
      <c r="F4718" s="8">
        <v>421854</v>
      </c>
      <c r="G4718" s="5" t="s">
        <v>6335</v>
      </c>
      <c r="H4718" s="5" t="s">
        <v>6336</v>
      </c>
      <c r="I4718" s="5">
        <v>10065503593</v>
      </c>
      <c r="J4718" s="6" t="s">
        <v>91</v>
      </c>
      <c r="K4718" s="6" t="s">
        <v>91</v>
      </c>
      <c r="L4718" s="6" t="s">
        <v>91</v>
      </c>
      <c r="M4718" s="5" t="s">
        <v>92</v>
      </c>
      <c r="N4718" s="6" t="s">
        <v>91</v>
      </c>
      <c r="O4718" s="6" t="s">
        <v>91</v>
      </c>
      <c r="P4718" s="6" t="s">
        <v>91</v>
      </c>
      <c r="Q4718" s="6" t="s">
        <v>91</v>
      </c>
      <c r="R4718" s="5">
        <v>1</v>
      </c>
      <c r="S4718" s="5">
        <v>0</v>
      </c>
      <c r="T4718" s="5" t="s">
        <v>93</v>
      </c>
      <c r="U4718" s="5" t="s">
        <v>105</v>
      </c>
    </row>
    <row r="4719" spans="1:21">
      <c r="A4719" s="6" t="s">
        <v>87</v>
      </c>
      <c r="B4719" s="7">
        <v>1</v>
      </c>
      <c r="C4719" s="5">
        <v>5074</v>
      </c>
      <c r="D4719" s="5">
        <v>42</v>
      </c>
      <c r="E4719" s="8" t="s">
        <v>6337</v>
      </c>
      <c r="F4719" s="8">
        <v>42185401</v>
      </c>
      <c r="G4719" s="5" t="s">
        <v>6338</v>
      </c>
      <c r="H4719" s="5" t="s">
        <v>221</v>
      </c>
      <c r="I4719" s="6" t="s">
        <v>91</v>
      </c>
      <c r="J4719" s="6" t="s">
        <v>91</v>
      </c>
      <c r="K4719" s="6" t="s">
        <v>91</v>
      </c>
      <c r="L4719" s="6" t="s">
        <v>91</v>
      </c>
      <c r="M4719" s="5" t="s">
        <v>92</v>
      </c>
      <c r="N4719" s="6" t="s">
        <v>91</v>
      </c>
      <c r="O4719" s="6" t="s">
        <v>91</v>
      </c>
      <c r="P4719" s="6" t="s">
        <v>91</v>
      </c>
      <c r="Q4719" s="6" t="s">
        <v>91</v>
      </c>
      <c r="R4719" s="5">
        <v>1</v>
      </c>
      <c r="S4719" s="5">
        <v>0</v>
      </c>
      <c r="T4719" s="5" t="s">
        <v>93</v>
      </c>
      <c r="U4719" s="5" t="s">
        <v>105</v>
      </c>
    </row>
    <row r="4720" spans="1:21">
      <c r="A4720" s="6" t="s">
        <v>87</v>
      </c>
      <c r="B4720" s="7">
        <v>1</v>
      </c>
      <c r="C4720" s="5">
        <v>5075</v>
      </c>
      <c r="D4720" s="5">
        <v>42</v>
      </c>
      <c r="E4720" s="8" t="s">
        <v>6337</v>
      </c>
      <c r="F4720" s="8">
        <v>42185402</v>
      </c>
      <c r="G4720" s="5" t="s">
        <v>6339</v>
      </c>
      <c r="H4720" s="5" t="s">
        <v>223</v>
      </c>
      <c r="I4720" s="6" t="s">
        <v>91</v>
      </c>
      <c r="J4720" s="6" t="s">
        <v>91</v>
      </c>
      <c r="K4720" s="6" t="s">
        <v>91</v>
      </c>
      <c r="L4720" s="6" t="s">
        <v>91</v>
      </c>
      <c r="M4720" s="5" t="s">
        <v>92</v>
      </c>
      <c r="N4720" s="6" t="s">
        <v>91</v>
      </c>
      <c r="O4720" s="6" t="s">
        <v>91</v>
      </c>
      <c r="P4720" s="6" t="s">
        <v>91</v>
      </c>
      <c r="Q4720" s="6" t="s">
        <v>91</v>
      </c>
      <c r="R4720" s="5">
        <v>1</v>
      </c>
      <c r="S4720" s="5">
        <v>0</v>
      </c>
      <c r="T4720" s="5" t="s">
        <v>93</v>
      </c>
      <c r="U4720" s="5" t="s">
        <v>105</v>
      </c>
    </row>
    <row r="4721" spans="1:21">
      <c r="A4721" s="6" t="s">
        <v>87</v>
      </c>
      <c r="B4721" s="7">
        <v>1</v>
      </c>
      <c r="C4721" s="5">
        <v>5076</v>
      </c>
      <c r="D4721" s="5">
        <v>42</v>
      </c>
      <c r="E4721" s="8" t="s">
        <v>6337</v>
      </c>
      <c r="F4721" s="8">
        <v>42185403</v>
      </c>
      <c r="G4721" s="5" t="s">
        <v>6340</v>
      </c>
      <c r="H4721" s="5" t="s">
        <v>225</v>
      </c>
      <c r="I4721" s="6" t="s">
        <v>91</v>
      </c>
      <c r="J4721" s="6" t="s">
        <v>91</v>
      </c>
      <c r="K4721" s="6" t="s">
        <v>91</v>
      </c>
      <c r="L4721" s="6" t="s">
        <v>91</v>
      </c>
      <c r="M4721" s="5" t="s">
        <v>92</v>
      </c>
      <c r="N4721" s="6" t="s">
        <v>91</v>
      </c>
      <c r="O4721" s="6" t="s">
        <v>91</v>
      </c>
      <c r="P4721" s="6" t="s">
        <v>91</v>
      </c>
      <c r="Q4721" s="6" t="s">
        <v>91</v>
      </c>
      <c r="R4721" s="5">
        <v>1</v>
      </c>
      <c r="S4721" s="5">
        <v>0</v>
      </c>
      <c r="T4721" s="5" t="s">
        <v>93</v>
      </c>
      <c r="U4721" s="5" t="s">
        <v>105</v>
      </c>
    </row>
    <row r="4722" spans="1:21">
      <c r="A4722" s="6" t="s">
        <v>87</v>
      </c>
      <c r="B4722" s="7">
        <v>1</v>
      </c>
      <c r="C4722" s="5">
        <v>5078</v>
      </c>
      <c r="D4722" s="5">
        <v>42</v>
      </c>
      <c r="E4722" s="8" t="s">
        <v>6337</v>
      </c>
      <c r="F4722" s="8">
        <v>42185404</v>
      </c>
      <c r="G4722" s="5" t="s">
        <v>6341</v>
      </c>
      <c r="H4722" s="5" t="s">
        <v>227</v>
      </c>
      <c r="I4722" s="6" t="s">
        <v>91</v>
      </c>
      <c r="J4722" s="6" t="s">
        <v>91</v>
      </c>
      <c r="K4722" s="6" t="s">
        <v>91</v>
      </c>
      <c r="L4722" s="6" t="s">
        <v>91</v>
      </c>
      <c r="M4722" s="5" t="s">
        <v>92</v>
      </c>
      <c r="N4722" s="6" t="s">
        <v>91</v>
      </c>
      <c r="O4722" s="6" t="s">
        <v>91</v>
      </c>
      <c r="P4722" s="6" t="s">
        <v>91</v>
      </c>
      <c r="Q4722" s="6" t="s">
        <v>91</v>
      </c>
      <c r="R4722" s="5">
        <v>1</v>
      </c>
      <c r="S4722" s="5">
        <v>0</v>
      </c>
      <c r="T4722" s="5" t="s">
        <v>93</v>
      </c>
      <c r="U4722" s="5" t="s">
        <v>105</v>
      </c>
    </row>
    <row r="4723" spans="1:21">
      <c r="A4723" s="6" t="s">
        <v>87</v>
      </c>
      <c r="B4723" s="7">
        <v>1</v>
      </c>
      <c r="C4723" s="5">
        <v>5079</v>
      </c>
      <c r="D4723" s="5">
        <v>42</v>
      </c>
      <c r="E4723" s="8" t="s">
        <v>5987</v>
      </c>
      <c r="F4723" s="8">
        <v>421855</v>
      </c>
      <c r="G4723" s="5" t="s">
        <v>6342</v>
      </c>
      <c r="H4723" s="5" t="s">
        <v>6343</v>
      </c>
      <c r="I4723" s="5">
        <v>10065506375</v>
      </c>
      <c r="J4723" s="6" t="s">
        <v>91</v>
      </c>
      <c r="K4723" s="6" t="s">
        <v>91</v>
      </c>
      <c r="L4723" s="6" t="s">
        <v>91</v>
      </c>
      <c r="M4723" s="5" t="s">
        <v>92</v>
      </c>
      <c r="N4723" s="6" t="s">
        <v>91</v>
      </c>
      <c r="O4723" s="6" t="s">
        <v>91</v>
      </c>
      <c r="P4723" s="6" t="s">
        <v>91</v>
      </c>
      <c r="Q4723" s="6" t="s">
        <v>91</v>
      </c>
      <c r="R4723" s="5">
        <v>1</v>
      </c>
      <c r="S4723" s="5">
        <v>0</v>
      </c>
      <c r="T4723" s="5" t="s">
        <v>93</v>
      </c>
      <c r="U4723" s="5" t="s">
        <v>105</v>
      </c>
    </row>
    <row r="4724" spans="1:21">
      <c r="A4724" s="6" t="s">
        <v>87</v>
      </c>
      <c r="B4724" s="7">
        <v>1</v>
      </c>
      <c r="C4724" s="5">
        <v>5080</v>
      </c>
      <c r="D4724" s="5">
        <v>42</v>
      </c>
      <c r="E4724" s="8" t="s">
        <v>6344</v>
      </c>
      <c r="F4724" s="8">
        <v>42185501</v>
      </c>
      <c r="G4724" s="5" t="s">
        <v>6345</v>
      </c>
      <c r="H4724" s="5" t="s">
        <v>221</v>
      </c>
      <c r="I4724" s="6" t="s">
        <v>91</v>
      </c>
      <c r="J4724" s="6" t="s">
        <v>91</v>
      </c>
      <c r="K4724" s="6" t="s">
        <v>91</v>
      </c>
      <c r="L4724" s="6" t="s">
        <v>91</v>
      </c>
      <c r="M4724" s="5" t="s">
        <v>92</v>
      </c>
      <c r="N4724" s="6" t="s">
        <v>91</v>
      </c>
      <c r="O4724" s="6" t="s">
        <v>91</v>
      </c>
      <c r="P4724" s="6" t="s">
        <v>91</v>
      </c>
      <c r="Q4724" s="6" t="s">
        <v>91</v>
      </c>
      <c r="R4724" s="5">
        <v>1</v>
      </c>
      <c r="S4724" s="5">
        <v>0</v>
      </c>
      <c r="T4724" s="5" t="s">
        <v>93</v>
      </c>
      <c r="U4724" s="5" t="s">
        <v>105</v>
      </c>
    </row>
    <row r="4725" spans="1:21">
      <c r="A4725" s="6" t="s">
        <v>87</v>
      </c>
      <c r="B4725" s="7">
        <v>1</v>
      </c>
      <c r="C4725" s="5">
        <v>5081</v>
      </c>
      <c r="D4725" s="5">
        <v>42</v>
      </c>
      <c r="E4725" s="8" t="s">
        <v>6344</v>
      </c>
      <c r="F4725" s="8">
        <v>42185502</v>
      </c>
      <c r="G4725" s="5" t="s">
        <v>6346</v>
      </c>
      <c r="H4725" s="5" t="s">
        <v>223</v>
      </c>
      <c r="I4725" s="6" t="s">
        <v>91</v>
      </c>
      <c r="J4725" s="6" t="s">
        <v>91</v>
      </c>
      <c r="K4725" s="6" t="s">
        <v>91</v>
      </c>
      <c r="L4725" s="6" t="s">
        <v>91</v>
      </c>
      <c r="M4725" s="5" t="s">
        <v>92</v>
      </c>
      <c r="N4725" s="6" t="s">
        <v>91</v>
      </c>
      <c r="O4725" s="6" t="s">
        <v>91</v>
      </c>
      <c r="P4725" s="6" t="s">
        <v>91</v>
      </c>
      <c r="Q4725" s="6" t="s">
        <v>91</v>
      </c>
      <c r="R4725" s="5">
        <v>1</v>
      </c>
      <c r="S4725" s="5">
        <v>0</v>
      </c>
      <c r="T4725" s="5" t="s">
        <v>93</v>
      </c>
      <c r="U4725" s="5" t="s">
        <v>105</v>
      </c>
    </row>
    <row r="4726" spans="1:21">
      <c r="A4726" s="6" t="s">
        <v>87</v>
      </c>
      <c r="B4726" s="7">
        <v>1</v>
      </c>
      <c r="C4726" s="5">
        <v>5082</v>
      </c>
      <c r="D4726" s="5">
        <v>42</v>
      </c>
      <c r="E4726" s="8" t="s">
        <v>6344</v>
      </c>
      <c r="F4726" s="8">
        <v>42185503</v>
      </c>
      <c r="G4726" s="5" t="s">
        <v>6347</v>
      </c>
      <c r="H4726" s="5" t="s">
        <v>225</v>
      </c>
      <c r="I4726" s="6" t="s">
        <v>91</v>
      </c>
      <c r="J4726" s="6" t="s">
        <v>91</v>
      </c>
      <c r="K4726" s="6" t="s">
        <v>91</v>
      </c>
      <c r="L4726" s="6" t="s">
        <v>91</v>
      </c>
      <c r="M4726" s="5" t="s">
        <v>92</v>
      </c>
      <c r="N4726" s="6" t="s">
        <v>91</v>
      </c>
      <c r="O4726" s="6" t="s">
        <v>91</v>
      </c>
      <c r="P4726" s="6" t="s">
        <v>91</v>
      </c>
      <c r="Q4726" s="6" t="s">
        <v>91</v>
      </c>
      <c r="R4726" s="5">
        <v>1</v>
      </c>
      <c r="S4726" s="5">
        <v>0</v>
      </c>
      <c r="T4726" s="5" t="s">
        <v>93</v>
      </c>
      <c r="U4726" s="5" t="s">
        <v>105</v>
      </c>
    </row>
    <row r="4727" spans="1:21">
      <c r="A4727" s="6" t="s">
        <v>87</v>
      </c>
      <c r="B4727" s="7">
        <v>1</v>
      </c>
      <c r="C4727" s="5">
        <v>5084</v>
      </c>
      <c r="D4727" s="5">
        <v>42</v>
      </c>
      <c r="E4727" s="8" t="s">
        <v>6344</v>
      </c>
      <c r="F4727" s="8">
        <v>42185504</v>
      </c>
      <c r="G4727" s="5" t="s">
        <v>6348</v>
      </c>
      <c r="H4727" s="5" t="s">
        <v>227</v>
      </c>
      <c r="I4727" s="6" t="s">
        <v>91</v>
      </c>
      <c r="J4727" s="6" t="s">
        <v>91</v>
      </c>
      <c r="K4727" s="6" t="s">
        <v>91</v>
      </c>
      <c r="L4727" s="6" t="s">
        <v>91</v>
      </c>
      <c r="M4727" s="5" t="s">
        <v>92</v>
      </c>
      <c r="N4727" s="6" t="s">
        <v>91</v>
      </c>
      <c r="O4727" s="6" t="s">
        <v>91</v>
      </c>
      <c r="P4727" s="6" t="s">
        <v>91</v>
      </c>
      <c r="Q4727" s="6" t="s">
        <v>91</v>
      </c>
      <c r="R4727" s="5">
        <v>1</v>
      </c>
      <c r="S4727" s="5">
        <v>0</v>
      </c>
      <c r="T4727" s="5" t="s">
        <v>93</v>
      </c>
      <c r="U4727" s="5" t="s">
        <v>105</v>
      </c>
    </row>
    <row r="4728" spans="1:21">
      <c r="A4728" s="6" t="s">
        <v>87</v>
      </c>
      <c r="B4728" s="7">
        <v>1</v>
      </c>
      <c r="C4728" s="5">
        <v>5085</v>
      </c>
      <c r="D4728" s="5">
        <v>42</v>
      </c>
      <c r="E4728" s="8" t="s">
        <v>5987</v>
      </c>
      <c r="F4728" s="8">
        <v>421856</v>
      </c>
      <c r="G4728" s="5" t="s">
        <v>6349</v>
      </c>
      <c r="H4728" s="5" t="s">
        <v>6091</v>
      </c>
      <c r="I4728" s="5">
        <v>10065503586</v>
      </c>
      <c r="J4728" s="6" t="s">
        <v>91</v>
      </c>
      <c r="K4728" s="6" t="s">
        <v>91</v>
      </c>
      <c r="L4728" s="6" t="s">
        <v>91</v>
      </c>
      <c r="M4728" s="5" t="s">
        <v>92</v>
      </c>
      <c r="N4728" s="6" t="s">
        <v>91</v>
      </c>
      <c r="O4728" s="6" t="s">
        <v>91</v>
      </c>
      <c r="P4728" s="6" t="s">
        <v>91</v>
      </c>
      <c r="Q4728" s="6" t="s">
        <v>91</v>
      </c>
      <c r="R4728" s="5">
        <v>1</v>
      </c>
      <c r="S4728" s="5">
        <v>0</v>
      </c>
      <c r="T4728" s="5" t="s">
        <v>93</v>
      </c>
      <c r="U4728" s="5" t="s">
        <v>105</v>
      </c>
    </row>
    <row r="4729" spans="1:21">
      <c r="A4729" s="6" t="s">
        <v>87</v>
      </c>
      <c r="B4729" s="7">
        <v>1</v>
      </c>
      <c r="C4729" s="5">
        <v>5086</v>
      </c>
      <c r="D4729" s="5">
        <v>42</v>
      </c>
      <c r="E4729" s="8" t="s">
        <v>6350</v>
      </c>
      <c r="F4729" s="8">
        <v>42185601</v>
      </c>
      <c r="G4729" s="5" t="s">
        <v>6351</v>
      </c>
      <c r="H4729" s="5" t="s">
        <v>221</v>
      </c>
      <c r="I4729" s="6" t="s">
        <v>91</v>
      </c>
      <c r="J4729" s="6" t="s">
        <v>91</v>
      </c>
      <c r="K4729" s="6" t="s">
        <v>91</v>
      </c>
      <c r="L4729" s="6" t="s">
        <v>91</v>
      </c>
      <c r="M4729" s="5" t="s">
        <v>92</v>
      </c>
      <c r="N4729" s="6" t="s">
        <v>91</v>
      </c>
      <c r="O4729" s="6" t="s">
        <v>91</v>
      </c>
      <c r="P4729" s="6" t="s">
        <v>91</v>
      </c>
      <c r="Q4729" s="6" t="s">
        <v>91</v>
      </c>
      <c r="R4729" s="5">
        <v>1</v>
      </c>
      <c r="S4729" s="5">
        <v>0</v>
      </c>
      <c r="T4729" s="5" t="s">
        <v>93</v>
      </c>
      <c r="U4729" s="5" t="s">
        <v>105</v>
      </c>
    </row>
    <row r="4730" spans="1:21">
      <c r="A4730" s="6" t="s">
        <v>87</v>
      </c>
      <c r="B4730" s="7">
        <v>1</v>
      </c>
      <c r="C4730" s="5">
        <v>5087</v>
      </c>
      <c r="D4730" s="5">
        <v>42</v>
      </c>
      <c r="E4730" s="8" t="s">
        <v>6350</v>
      </c>
      <c r="F4730" s="8">
        <v>42185602</v>
      </c>
      <c r="G4730" s="5" t="s">
        <v>6352</v>
      </c>
      <c r="H4730" s="5" t="s">
        <v>223</v>
      </c>
      <c r="I4730" s="6" t="s">
        <v>91</v>
      </c>
      <c r="J4730" s="6" t="s">
        <v>91</v>
      </c>
      <c r="K4730" s="6" t="s">
        <v>91</v>
      </c>
      <c r="L4730" s="6" t="s">
        <v>91</v>
      </c>
      <c r="M4730" s="5" t="s">
        <v>92</v>
      </c>
      <c r="N4730" s="6" t="s">
        <v>91</v>
      </c>
      <c r="O4730" s="6" t="s">
        <v>91</v>
      </c>
      <c r="P4730" s="6" t="s">
        <v>91</v>
      </c>
      <c r="Q4730" s="6" t="s">
        <v>91</v>
      </c>
      <c r="R4730" s="5">
        <v>1</v>
      </c>
      <c r="S4730" s="5">
        <v>0</v>
      </c>
      <c r="T4730" s="5" t="s">
        <v>93</v>
      </c>
      <c r="U4730" s="5" t="s">
        <v>105</v>
      </c>
    </row>
    <row r="4731" spans="1:21">
      <c r="A4731" s="6" t="s">
        <v>87</v>
      </c>
      <c r="B4731" s="7">
        <v>1</v>
      </c>
      <c r="C4731" s="5">
        <v>5088</v>
      </c>
      <c r="D4731" s="5">
        <v>42</v>
      </c>
      <c r="E4731" s="8" t="s">
        <v>6350</v>
      </c>
      <c r="F4731" s="8">
        <v>42185603</v>
      </c>
      <c r="G4731" s="5" t="s">
        <v>6353</v>
      </c>
      <c r="H4731" s="5" t="s">
        <v>225</v>
      </c>
      <c r="I4731" s="6" t="s">
        <v>91</v>
      </c>
      <c r="J4731" s="6" t="s">
        <v>91</v>
      </c>
      <c r="K4731" s="6" t="s">
        <v>91</v>
      </c>
      <c r="L4731" s="6" t="s">
        <v>91</v>
      </c>
      <c r="M4731" s="5" t="s">
        <v>92</v>
      </c>
      <c r="N4731" s="6" t="s">
        <v>91</v>
      </c>
      <c r="O4731" s="6" t="s">
        <v>91</v>
      </c>
      <c r="P4731" s="6" t="s">
        <v>91</v>
      </c>
      <c r="Q4731" s="6" t="s">
        <v>91</v>
      </c>
      <c r="R4731" s="5">
        <v>1</v>
      </c>
      <c r="S4731" s="5">
        <v>0</v>
      </c>
      <c r="T4731" s="5" t="s">
        <v>93</v>
      </c>
      <c r="U4731" s="5" t="s">
        <v>105</v>
      </c>
    </row>
    <row r="4732" spans="1:21">
      <c r="A4732" s="6" t="s">
        <v>87</v>
      </c>
      <c r="B4732" s="7">
        <v>1</v>
      </c>
      <c r="C4732" s="5">
        <v>5089</v>
      </c>
      <c r="D4732" s="5">
        <v>42</v>
      </c>
      <c r="E4732" s="8" t="s">
        <v>6350</v>
      </c>
      <c r="F4732" s="8">
        <v>42185604</v>
      </c>
      <c r="G4732" s="5" t="s">
        <v>6354</v>
      </c>
      <c r="H4732" s="5" t="s">
        <v>227</v>
      </c>
      <c r="I4732" s="6" t="s">
        <v>91</v>
      </c>
      <c r="J4732" s="6" t="s">
        <v>91</v>
      </c>
      <c r="K4732" s="6" t="s">
        <v>91</v>
      </c>
      <c r="L4732" s="6" t="s">
        <v>91</v>
      </c>
      <c r="M4732" s="5" t="s">
        <v>92</v>
      </c>
      <c r="N4732" s="6" t="s">
        <v>91</v>
      </c>
      <c r="O4732" s="6" t="s">
        <v>91</v>
      </c>
      <c r="P4732" s="6" t="s">
        <v>91</v>
      </c>
      <c r="Q4732" s="6" t="s">
        <v>91</v>
      </c>
      <c r="R4732" s="5">
        <v>1</v>
      </c>
      <c r="S4732" s="5">
        <v>0</v>
      </c>
      <c r="T4732" s="5" t="s">
        <v>93</v>
      </c>
      <c r="U4732" s="5" t="s">
        <v>105</v>
      </c>
    </row>
    <row r="4733" spans="1:21">
      <c r="A4733" s="6" t="s">
        <v>87</v>
      </c>
      <c r="B4733" s="7">
        <v>1</v>
      </c>
      <c r="C4733" s="5">
        <v>5090</v>
      </c>
      <c r="D4733" s="5">
        <v>42</v>
      </c>
      <c r="E4733" s="8" t="s">
        <v>5987</v>
      </c>
      <c r="F4733" s="8">
        <v>421857</v>
      </c>
      <c r="G4733" s="5" t="s">
        <v>6355</v>
      </c>
      <c r="H4733" s="5" t="s">
        <v>6203</v>
      </c>
      <c r="I4733" s="6" t="s">
        <v>91</v>
      </c>
      <c r="J4733" s="6" t="s">
        <v>91</v>
      </c>
      <c r="K4733" s="6" t="s">
        <v>91</v>
      </c>
      <c r="L4733" s="6" t="s">
        <v>91</v>
      </c>
      <c r="M4733" s="5" t="s">
        <v>92</v>
      </c>
      <c r="N4733" s="6" t="s">
        <v>91</v>
      </c>
      <c r="O4733" s="6" t="s">
        <v>91</v>
      </c>
      <c r="P4733" s="6" t="s">
        <v>91</v>
      </c>
      <c r="Q4733" s="6" t="s">
        <v>91</v>
      </c>
      <c r="R4733" s="5">
        <v>1</v>
      </c>
      <c r="S4733" s="5">
        <v>0</v>
      </c>
      <c r="T4733" s="5" t="s">
        <v>93</v>
      </c>
      <c r="U4733" s="5" t="s">
        <v>105</v>
      </c>
    </row>
    <row r="4734" spans="1:21">
      <c r="A4734" s="6" t="s">
        <v>87</v>
      </c>
      <c r="B4734" s="7">
        <v>1</v>
      </c>
      <c r="C4734" s="5">
        <v>5091</v>
      </c>
      <c r="D4734" s="5">
        <v>42</v>
      </c>
      <c r="E4734" s="8" t="s">
        <v>6356</v>
      </c>
      <c r="F4734" s="8">
        <v>42185701</v>
      </c>
      <c r="G4734" s="5" t="s">
        <v>6357</v>
      </c>
      <c r="H4734" s="5" t="s">
        <v>221</v>
      </c>
      <c r="I4734" s="6" t="s">
        <v>91</v>
      </c>
      <c r="J4734" s="6" t="s">
        <v>91</v>
      </c>
      <c r="K4734" s="6" t="s">
        <v>91</v>
      </c>
      <c r="L4734" s="6" t="s">
        <v>91</v>
      </c>
      <c r="M4734" s="5" t="s">
        <v>92</v>
      </c>
      <c r="N4734" s="6" t="s">
        <v>91</v>
      </c>
      <c r="O4734" s="6" t="s">
        <v>91</v>
      </c>
      <c r="P4734" s="6" t="s">
        <v>91</v>
      </c>
      <c r="Q4734" s="6" t="s">
        <v>91</v>
      </c>
      <c r="R4734" s="5">
        <v>1</v>
      </c>
      <c r="S4734" s="5">
        <v>0</v>
      </c>
      <c r="T4734" s="5" t="s">
        <v>93</v>
      </c>
      <c r="U4734" s="5" t="s">
        <v>105</v>
      </c>
    </row>
    <row r="4735" spans="1:21">
      <c r="A4735" s="6" t="s">
        <v>87</v>
      </c>
      <c r="B4735" s="7">
        <v>1</v>
      </c>
      <c r="C4735" s="5">
        <v>5092</v>
      </c>
      <c r="D4735" s="5">
        <v>42</v>
      </c>
      <c r="E4735" s="8" t="s">
        <v>6356</v>
      </c>
      <c r="F4735" s="8">
        <v>42185702</v>
      </c>
      <c r="G4735" s="5" t="s">
        <v>6358</v>
      </c>
      <c r="H4735" s="5" t="s">
        <v>223</v>
      </c>
      <c r="I4735" s="6" t="s">
        <v>91</v>
      </c>
      <c r="J4735" s="6" t="s">
        <v>91</v>
      </c>
      <c r="K4735" s="6" t="s">
        <v>91</v>
      </c>
      <c r="L4735" s="6" t="s">
        <v>91</v>
      </c>
      <c r="M4735" s="5" t="s">
        <v>92</v>
      </c>
      <c r="N4735" s="6" t="s">
        <v>91</v>
      </c>
      <c r="O4735" s="6" t="s">
        <v>91</v>
      </c>
      <c r="P4735" s="6" t="s">
        <v>91</v>
      </c>
      <c r="Q4735" s="6" t="s">
        <v>91</v>
      </c>
      <c r="R4735" s="5">
        <v>1</v>
      </c>
      <c r="S4735" s="5">
        <v>0</v>
      </c>
      <c r="T4735" s="5" t="s">
        <v>93</v>
      </c>
      <c r="U4735" s="5" t="s">
        <v>105</v>
      </c>
    </row>
    <row r="4736" spans="1:21">
      <c r="A4736" s="6" t="s">
        <v>87</v>
      </c>
      <c r="B4736" s="7">
        <v>1</v>
      </c>
      <c r="C4736" s="5">
        <v>5093</v>
      </c>
      <c r="D4736" s="5">
        <v>42</v>
      </c>
      <c r="E4736" s="8" t="s">
        <v>6356</v>
      </c>
      <c r="F4736" s="8">
        <v>42185703</v>
      </c>
      <c r="G4736" s="5" t="s">
        <v>6359</v>
      </c>
      <c r="H4736" s="5" t="s">
        <v>225</v>
      </c>
      <c r="I4736" s="6" t="s">
        <v>91</v>
      </c>
      <c r="J4736" s="6" t="s">
        <v>91</v>
      </c>
      <c r="K4736" s="6" t="s">
        <v>91</v>
      </c>
      <c r="L4736" s="6" t="s">
        <v>91</v>
      </c>
      <c r="M4736" s="5" t="s">
        <v>92</v>
      </c>
      <c r="N4736" s="6" t="s">
        <v>91</v>
      </c>
      <c r="O4736" s="6" t="s">
        <v>91</v>
      </c>
      <c r="P4736" s="6" t="s">
        <v>91</v>
      </c>
      <c r="Q4736" s="6" t="s">
        <v>91</v>
      </c>
      <c r="R4736" s="5">
        <v>1</v>
      </c>
      <c r="S4736" s="5">
        <v>0</v>
      </c>
      <c r="T4736" s="5" t="s">
        <v>93</v>
      </c>
      <c r="U4736" s="5" t="s">
        <v>105</v>
      </c>
    </row>
    <row r="4737" spans="1:21">
      <c r="A4737" s="6" t="s">
        <v>87</v>
      </c>
      <c r="B4737" s="7">
        <v>1</v>
      </c>
      <c r="C4737" s="5">
        <v>5094</v>
      </c>
      <c r="D4737" s="5">
        <v>42</v>
      </c>
      <c r="E4737" s="8" t="s">
        <v>6356</v>
      </c>
      <c r="F4737" s="8">
        <v>42185704</v>
      </c>
      <c r="G4737" s="5" t="s">
        <v>6360</v>
      </c>
      <c r="H4737" s="5" t="s">
        <v>227</v>
      </c>
      <c r="I4737" s="6" t="s">
        <v>91</v>
      </c>
      <c r="J4737" s="6" t="s">
        <v>91</v>
      </c>
      <c r="K4737" s="6" t="s">
        <v>91</v>
      </c>
      <c r="L4737" s="6" t="s">
        <v>91</v>
      </c>
      <c r="M4737" s="5" t="s">
        <v>92</v>
      </c>
      <c r="N4737" s="6" t="s">
        <v>91</v>
      </c>
      <c r="O4737" s="6" t="s">
        <v>91</v>
      </c>
      <c r="P4737" s="6" t="s">
        <v>91</v>
      </c>
      <c r="Q4737" s="6" t="s">
        <v>91</v>
      </c>
      <c r="R4737" s="5">
        <v>1</v>
      </c>
      <c r="S4737" s="5">
        <v>0</v>
      </c>
      <c r="T4737" s="5" t="s">
        <v>93</v>
      </c>
      <c r="U4737" s="5" t="s">
        <v>105</v>
      </c>
    </row>
    <row r="4738" spans="1:21">
      <c r="A4738" s="6" t="s">
        <v>87</v>
      </c>
      <c r="B4738" s="7">
        <v>1</v>
      </c>
      <c r="C4738" s="5">
        <v>5095</v>
      </c>
      <c r="D4738" s="5">
        <v>42</v>
      </c>
      <c r="E4738" s="8" t="s">
        <v>5987</v>
      </c>
      <c r="F4738" s="8">
        <v>421858</v>
      </c>
      <c r="G4738" s="5" t="s">
        <v>6361</v>
      </c>
      <c r="H4738" s="5" t="s">
        <v>6014</v>
      </c>
      <c r="I4738" s="6" t="s">
        <v>91</v>
      </c>
      <c r="J4738" s="6" t="s">
        <v>91</v>
      </c>
      <c r="K4738" s="6" t="s">
        <v>91</v>
      </c>
      <c r="L4738" s="6" t="s">
        <v>91</v>
      </c>
      <c r="M4738" s="5" t="s">
        <v>92</v>
      </c>
      <c r="N4738" s="6" t="s">
        <v>91</v>
      </c>
      <c r="O4738" s="6" t="s">
        <v>91</v>
      </c>
      <c r="P4738" s="6" t="s">
        <v>91</v>
      </c>
      <c r="Q4738" s="6" t="s">
        <v>91</v>
      </c>
      <c r="R4738" s="5">
        <v>1</v>
      </c>
      <c r="S4738" s="5">
        <v>0</v>
      </c>
      <c r="T4738" s="5" t="s">
        <v>93</v>
      </c>
      <c r="U4738" s="5" t="s">
        <v>105</v>
      </c>
    </row>
    <row r="4739" spans="1:21">
      <c r="A4739" s="6" t="s">
        <v>87</v>
      </c>
      <c r="B4739" s="7">
        <v>1</v>
      </c>
      <c r="C4739" s="5">
        <v>5096</v>
      </c>
      <c r="D4739" s="5">
        <v>42</v>
      </c>
      <c r="E4739" s="8" t="s">
        <v>6362</v>
      </c>
      <c r="F4739" s="8">
        <v>42185801</v>
      </c>
      <c r="G4739" s="5" t="s">
        <v>6363</v>
      </c>
      <c r="H4739" s="5" t="s">
        <v>221</v>
      </c>
      <c r="I4739" s="6" t="s">
        <v>91</v>
      </c>
      <c r="J4739" s="6" t="s">
        <v>91</v>
      </c>
      <c r="K4739" s="6" t="s">
        <v>91</v>
      </c>
      <c r="L4739" s="6" t="s">
        <v>91</v>
      </c>
      <c r="M4739" s="5" t="s">
        <v>92</v>
      </c>
      <c r="N4739" s="6" t="s">
        <v>91</v>
      </c>
      <c r="O4739" s="6" t="s">
        <v>91</v>
      </c>
      <c r="P4739" s="6" t="s">
        <v>91</v>
      </c>
      <c r="Q4739" s="6" t="s">
        <v>91</v>
      </c>
      <c r="R4739" s="5">
        <v>1</v>
      </c>
      <c r="S4739" s="5">
        <v>0</v>
      </c>
      <c r="T4739" s="5" t="s">
        <v>93</v>
      </c>
      <c r="U4739" s="5" t="s">
        <v>105</v>
      </c>
    </row>
    <row r="4740" spans="1:21">
      <c r="A4740" s="6" t="s">
        <v>87</v>
      </c>
      <c r="B4740" s="7">
        <v>1</v>
      </c>
      <c r="C4740" s="5">
        <v>5097</v>
      </c>
      <c r="D4740" s="5">
        <v>42</v>
      </c>
      <c r="E4740" s="8" t="s">
        <v>6362</v>
      </c>
      <c r="F4740" s="8">
        <v>42185802</v>
      </c>
      <c r="G4740" s="5" t="s">
        <v>6364</v>
      </c>
      <c r="H4740" s="5" t="s">
        <v>223</v>
      </c>
      <c r="I4740" s="6" t="s">
        <v>91</v>
      </c>
      <c r="J4740" s="6" t="s">
        <v>91</v>
      </c>
      <c r="K4740" s="6" t="s">
        <v>91</v>
      </c>
      <c r="L4740" s="6" t="s">
        <v>91</v>
      </c>
      <c r="M4740" s="5" t="s">
        <v>92</v>
      </c>
      <c r="N4740" s="6" t="s">
        <v>91</v>
      </c>
      <c r="O4740" s="6" t="s">
        <v>91</v>
      </c>
      <c r="P4740" s="6" t="s">
        <v>91</v>
      </c>
      <c r="Q4740" s="6" t="s">
        <v>91</v>
      </c>
      <c r="R4740" s="5">
        <v>1</v>
      </c>
      <c r="S4740" s="5">
        <v>0</v>
      </c>
      <c r="T4740" s="5" t="s">
        <v>93</v>
      </c>
      <c r="U4740" s="5" t="s">
        <v>105</v>
      </c>
    </row>
    <row r="4741" spans="1:21">
      <c r="A4741" s="6" t="s">
        <v>87</v>
      </c>
      <c r="B4741" s="7">
        <v>1</v>
      </c>
      <c r="C4741" s="5">
        <v>5098</v>
      </c>
      <c r="D4741" s="5">
        <v>42</v>
      </c>
      <c r="E4741" s="8" t="s">
        <v>6362</v>
      </c>
      <c r="F4741" s="8">
        <v>42185803</v>
      </c>
      <c r="G4741" s="5" t="s">
        <v>6365</v>
      </c>
      <c r="H4741" s="5" t="s">
        <v>225</v>
      </c>
      <c r="I4741" s="6" t="s">
        <v>91</v>
      </c>
      <c r="J4741" s="6" t="s">
        <v>91</v>
      </c>
      <c r="K4741" s="6" t="s">
        <v>91</v>
      </c>
      <c r="L4741" s="6" t="s">
        <v>91</v>
      </c>
      <c r="M4741" s="5" t="s">
        <v>92</v>
      </c>
      <c r="N4741" s="6" t="s">
        <v>91</v>
      </c>
      <c r="O4741" s="6" t="s">
        <v>91</v>
      </c>
      <c r="P4741" s="6" t="s">
        <v>91</v>
      </c>
      <c r="Q4741" s="6" t="s">
        <v>91</v>
      </c>
      <c r="R4741" s="5">
        <v>1</v>
      </c>
      <c r="S4741" s="5">
        <v>0</v>
      </c>
      <c r="T4741" s="5" t="s">
        <v>93</v>
      </c>
      <c r="U4741" s="5" t="s">
        <v>105</v>
      </c>
    </row>
    <row r="4742" spans="1:21">
      <c r="A4742" s="6" t="s">
        <v>87</v>
      </c>
      <c r="B4742" s="7">
        <v>1</v>
      </c>
      <c r="C4742" s="5">
        <v>5099</v>
      </c>
      <c r="D4742" s="5">
        <v>42</v>
      </c>
      <c r="E4742" s="8" t="s">
        <v>6362</v>
      </c>
      <c r="F4742" s="8">
        <v>42185804</v>
      </c>
      <c r="G4742" s="5" t="s">
        <v>6366</v>
      </c>
      <c r="H4742" s="5" t="s">
        <v>227</v>
      </c>
      <c r="I4742" s="6" t="s">
        <v>91</v>
      </c>
      <c r="J4742" s="6" t="s">
        <v>91</v>
      </c>
      <c r="K4742" s="6" t="s">
        <v>91</v>
      </c>
      <c r="L4742" s="6" t="s">
        <v>91</v>
      </c>
      <c r="M4742" s="5" t="s">
        <v>92</v>
      </c>
      <c r="N4742" s="6" t="s">
        <v>91</v>
      </c>
      <c r="O4742" s="6" t="s">
        <v>91</v>
      </c>
      <c r="P4742" s="6" t="s">
        <v>91</v>
      </c>
      <c r="Q4742" s="6" t="s">
        <v>91</v>
      </c>
      <c r="R4742" s="5">
        <v>1</v>
      </c>
      <c r="S4742" s="5">
        <v>0</v>
      </c>
      <c r="T4742" s="5" t="s">
        <v>93</v>
      </c>
      <c r="U4742" s="5" t="s">
        <v>105</v>
      </c>
    </row>
    <row r="4743" spans="1:21">
      <c r="A4743" s="6" t="s">
        <v>87</v>
      </c>
      <c r="B4743" s="7">
        <v>1</v>
      </c>
      <c r="C4743" s="5">
        <v>5100</v>
      </c>
      <c r="D4743" s="5">
        <v>42</v>
      </c>
      <c r="E4743" s="8" t="s">
        <v>5987</v>
      </c>
      <c r="F4743" s="8">
        <v>421859</v>
      </c>
      <c r="G4743" s="5" t="s">
        <v>6367</v>
      </c>
      <c r="H4743" s="5" t="s">
        <v>6105</v>
      </c>
      <c r="I4743" s="5">
        <v>10065502909</v>
      </c>
      <c r="J4743" s="6" t="s">
        <v>91</v>
      </c>
      <c r="K4743" s="6" t="s">
        <v>91</v>
      </c>
      <c r="L4743" s="6" t="s">
        <v>91</v>
      </c>
      <c r="M4743" s="5" t="s">
        <v>92</v>
      </c>
      <c r="N4743" s="6" t="s">
        <v>91</v>
      </c>
      <c r="O4743" s="6" t="s">
        <v>91</v>
      </c>
      <c r="P4743" s="6" t="s">
        <v>91</v>
      </c>
      <c r="Q4743" s="6" t="s">
        <v>91</v>
      </c>
      <c r="R4743" s="5">
        <v>1</v>
      </c>
      <c r="S4743" s="5">
        <v>0</v>
      </c>
      <c r="T4743" s="5" t="s">
        <v>93</v>
      </c>
      <c r="U4743" s="5" t="s">
        <v>105</v>
      </c>
    </row>
    <row r="4744" spans="1:21">
      <c r="A4744" s="6" t="s">
        <v>87</v>
      </c>
      <c r="B4744" s="7">
        <v>1</v>
      </c>
      <c r="C4744" s="5">
        <v>5101</v>
      </c>
      <c r="D4744" s="5">
        <v>42</v>
      </c>
      <c r="E4744" s="8" t="s">
        <v>6368</v>
      </c>
      <c r="F4744" s="8">
        <v>42185901</v>
      </c>
      <c r="G4744" s="5" t="s">
        <v>6369</v>
      </c>
      <c r="H4744" s="5" t="s">
        <v>221</v>
      </c>
      <c r="I4744" s="6" t="s">
        <v>91</v>
      </c>
      <c r="J4744" s="6" t="s">
        <v>91</v>
      </c>
      <c r="K4744" s="6" t="s">
        <v>91</v>
      </c>
      <c r="L4744" s="6" t="s">
        <v>91</v>
      </c>
      <c r="M4744" s="5" t="s">
        <v>92</v>
      </c>
      <c r="N4744" s="6" t="s">
        <v>91</v>
      </c>
      <c r="O4744" s="6" t="s">
        <v>91</v>
      </c>
      <c r="P4744" s="6" t="s">
        <v>91</v>
      </c>
      <c r="Q4744" s="6" t="s">
        <v>91</v>
      </c>
      <c r="R4744" s="5">
        <v>1</v>
      </c>
      <c r="S4744" s="5">
        <v>0</v>
      </c>
      <c r="T4744" s="5" t="s">
        <v>93</v>
      </c>
      <c r="U4744" s="5" t="s">
        <v>105</v>
      </c>
    </row>
    <row r="4745" spans="1:21">
      <c r="A4745" s="6" t="s">
        <v>87</v>
      </c>
      <c r="B4745" s="7">
        <v>1</v>
      </c>
      <c r="C4745" s="5">
        <v>5102</v>
      </c>
      <c r="D4745" s="5">
        <v>42</v>
      </c>
      <c r="E4745" s="8" t="s">
        <v>6368</v>
      </c>
      <c r="F4745" s="8">
        <v>42185902</v>
      </c>
      <c r="G4745" s="5" t="s">
        <v>6370</v>
      </c>
      <c r="H4745" s="5" t="s">
        <v>223</v>
      </c>
      <c r="I4745" s="6" t="s">
        <v>91</v>
      </c>
      <c r="J4745" s="6" t="s">
        <v>91</v>
      </c>
      <c r="K4745" s="6" t="s">
        <v>91</v>
      </c>
      <c r="L4745" s="6" t="s">
        <v>91</v>
      </c>
      <c r="M4745" s="5" t="s">
        <v>92</v>
      </c>
      <c r="N4745" s="6" t="s">
        <v>91</v>
      </c>
      <c r="O4745" s="6" t="s">
        <v>91</v>
      </c>
      <c r="P4745" s="6" t="s">
        <v>91</v>
      </c>
      <c r="Q4745" s="6" t="s">
        <v>91</v>
      </c>
      <c r="R4745" s="5">
        <v>1</v>
      </c>
      <c r="S4745" s="5">
        <v>0</v>
      </c>
      <c r="T4745" s="5" t="s">
        <v>93</v>
      </c>
      <c r="U4745" s="5" t="s">
        <v>105</v>
      </c>
    </row>
    <row r="4746" spans="1:21">
      <c r="A4746" s="6" t="s">
        <v>87</v>
      </c>
      <c r="B4746" s="7">
        <v>1</v>
      </c>
      <c r="C4746" s="5">
        <v>5103</v>
      </c>
      <c r="D4746" s="5">
        <v>42</v>
      </c>
      <c r="E4746" s="8" t="s">
        <v>6368</v>
      </c>
      <c r="F4746" s="8">
        <v>42185903</v>
      </c>
      <c r="G4746" s="5" t="s">
        <v>6371</v>
      </c>
      <c r="H4746" s="5" t="s">
        <v>225</v>
      </c>
      <c r="I4746" s="6" t="s">
        <v>91</v>
      </c>
      <c r="J4746" s="6" t="s">
        <v>91</v>
      </c>
      <c r="K4746" s="6" t="s">
        <v>91</v>
      </c>
      <c r="L4746" s="6" t="s">
        <v>91</v>
      </c>
      <c r="M4746" s="5" t="s">
        <v>92</v>
      </c>
      <c r="N4746" s="6" t="s">
        <v>91</v>
      </c>
      <c r="O4746" s="6" t="s">
        <v>91</v>
      </c>
      <c r="P4746" s="6" t="s">
        <v>91</v>
      </c>
      <c r="Q4746" s="6" t="s">
        <v>91</v>
      </c>
      <c r="R4746" s="5">
        <v>1</v>
      </c>
      <c r="S4746" s="5">
        <v>0</v>
      </c>
      <c r="T4746" s="5" t="s">
        <v>93</v>
      </c>
      <c r="U4746" s="5" t="s">
        <v>105</v>
      </c>
    </row>
    <row r="4747" spans="1:21">
      <c r="A4747" s="6" t="s">
        <v>87</v>
      </c>
      <c r="B4747" s="7">
        <v>1</v>
      </c>
      <c r="C4747" s="5">
        <v>5105</v>
      </c>
      <c r="D4747" s="5">
        <v>42</v>
      </c>
      <c r="E4747" s="8" t="s">
        <v>6368</v>
      </c>
      <c r="F4747" s="8">
        <v>42185904</v>
      </c>
      <c r="G4747" s="5" t="s">
        <v>6372</v>
      </c>
      <c r="H4747" s="5" t="s">
        <v>227</v>
      </c>
      <c r="I4747" s="6" t="s">
        <v>91</v>
      </c>
      <c r="J4747" s="6" t="s">
        <v>91</v>
      </c>
      <c r="K4747" s="6" t="s">
        <v>91</v>
      </c>
      <c r="L4747" s="6" t="s">
        <v>91</v>
      </c>
      <c r="M4747" s="5" t="s">
        <v>92</v>
      </c>
      <c r="N4747" s="6" t="s">
        <v>91</v>
      </c>
      <c r="O4747" s="6" t="s">
        <v>91</v>
      </c>
      <c r="P4747" s="6" t="s">
        <v>91</v>
      </c>
      <c r="Q4747" s="6" t="s">
        <v>91</v>
      </c>
      <c r="R4747" s="5">
        <v>1</v>
      </c>
      <c r="S4747" s="5">
        <v>0</v>
      </c>
      <c r="T4747" s="5" t="s">
        <v>93</v>
      </c>
      <c r="U4747" s="5" t="s">
        <v>105</v>
      </c>
    </row>
    <row r="4748" spans="1:21">
      <c r="A4748" s="6" t="s">
        <v>87</v>
      </c>
      <c r="B4748" s="7">
        <v>1</v>
      </c>
      <c r="C4748" s="5">
        <v>5106</v>
      </c>
      <c r="D4748" s="5">
        <v>42</v>
      </c>
      <c r="E4748" s="8" t="s">
        <v>5987</v>
      </c>
      <c r="F4748" s="8">
        <v>421860</v>
      </c>
      <c r="G4748" s="5" t="s">
        <v>6373</v>
      </c>
      <c r="H4748" s="5" t="s">
        <v>6070</v>
      </c>
      <c r="I4748" s="5">
        <v>10065506423</v>
      </c>
      <c r="J4748" s="6" t="s">
        <v>91</v>
      </c>
      <c r="K4748" s="6" t="s">
        <v>91</v>
      </c>
      <c r="L4748" s="6" t="s">
        <v>91</v>
      </c>
      <c r="M4748" s="5" t="s">
        <v>92</v>
      </c>
      <c r="N4748" s="6" t="s">
        <v>91</v>
      </c>
      <c r="O4748" s="6" t="s">
        <v>91</v>
      </c>
      <c r="P4748" s="6" t="s">
        <v>91</v>
      </c>
      <c r="Q4748" s="6" t="s">
        <v>91</v>
      </c>
      <c r="R4748" s="5">
        <v>1</v>
      </c>
      <c r="S4748" s="5">
        <v>0</v>
      </c>
      <c r="T4748" s="5" t="s">
        <v>93</v>
      </c>
      <c r="U4748" s="5" t="s">
        <v>105</v>
      </c>
    </row>
    <row r="4749" spans="1:21">
      <c r="A4749" s="6" t="s">
        <v>87</v>
      </c>
      <c r="B4749" s="7">
        <v>1</v>
      </c>
      <c r="C4749" s="5">
        <v>5107</v>
      </c>
      <c r="D4749" s="5">
        <v>42</v>
      </c>
      <c r="E4749" s="8" t="s">
        <v>6374</v>
      </c>
      <c r="F4749" s="8">
        <v>42186001</v>
      </c>
      <c r="G4749" s="5" t="s">
        <v>6375</v>
      </c>
      <c r="H4749" s="5" t="s">
        <v>221</v>
      </c>
      <c r="I4749" s="6" t="s">
        <v>91</v>
      </c>
      <c r="J4749" s="6" t="s">
        <v>91</v>
      </c>
      <c r="K4749" s="6" t="s">
        <v>91</v>
      </c>
      <c r="L4749" s="6" t="s">
        <v>91</v>
      </c>
      <c r="M4749" s="5" t="s">
        <v>92</v>
      </c>
      <c r="N4749" s="6" t="s">
        <v>91</v>
      </c>
      <c r="O4749" s="6" t="s">
        <v>91</v>
      </c>
      <c r="P4749" s="6" t="s">
        <v>91</v>
      </c>
      <c r="Q4749" s="6" t="s">
        <v>91</v>
      </c>
      <c r="R4749" s="5">
        <v>1</v>
      </c>
      <c r="S4749" s="5">
        <v>0</v>
      </c>
      <c r="T4749" s="5" t="s">
        <v>93</v>
      </c>
      <c r="U4749" s="5" t="s">
        <v>105</v>
      </c>
    </row>
    <row r="4750" spans="1:21">
      <c r="A4750" s="6" t="s">
        <v>87</v>
      </c>
      <c r="B4750" s="7">
        <v>1</v>
      </c>
      <c r="C4750" s="5">
        <v>5108</v>
      </c>
      <c r="D4750" s="5">
        <v>42</v>
      </c>
      <c r="E4750" s="8" t="s">
        <v>6374</v>
      </c>
      <c r="F4750" s="8">
        <v>42186002</v>
      </c>
      <c r="G4750" s="5" t="s">
        <v>6376</v>
      </c>
      <c r="H4750" s="5" t="s">
        <v>223</v>
      </c>
      <c r="I4750" s="6" t="s">
        <v>91</v>
      </c>
      <c r="J4750" s="6" t="s">
        <v>91</v>
      </c>
      <c r="K4750" s="6" t="s">
        <v>91</v>
      </c>
      <c r="L4750" s="6" t="s">
        <v>91</v>
      </c>
      <c r="M4750" s="5" t="s">
        <v>92</v>
      </c>
      <c r="N4750" s="6" t="s">
        <v>91</v>
      </c>
      <c r="O4750" s="6" t="s">
        <v>91</v>
      </c>
      <c r="P4750" s="6" t="s">
        <v>91</v>
      </c>
      <c r="Q4750" s="6" t="s">
        <v>91</v>
      </c>
      <c r="R4750" s="5">
        <v>1</v>
      </c>
      <c r="S4750" s="5">
        <v>0</v>
      </c>
      <c r="T4750" s="5" t="s">
        <v>93</v>
      </c>
      <c r="U4750" s="5" t="s">
        <v>105</v>
      </c>
    </row>
    <row r="4751" spans="1:21">
      <c r="A4751" s="6" t="s">
        <v>87</v>
      </c>
      <c r="B4751" s="7">
        <v>1</v>
      </c>
      <c r="C4751" s="5">
        <v>5109</v>
      </c>
      <c r="D4751" s="5">
        <v>42</v>
      </c>
      <c r="E4751" s="8" t="s">
        <v>6374</v>
      </c>
      <c r="F4751" s="8">
        <v>42186003</v>
      </c>
      <c r="G4751" s="5" t="s">
        <v>6377</v>
      </c>
      <c r="H4751" s="5" t="s">
        <v>225</v>
      </c>
      <c r="I4751" s="6" t="s">
        <v>91</v>
      </c>
      <c r="J4751" s="6" t="s">
        <v>91</v>
      </c>
      <c r="K4751" s="6" t="s">
        <v>91</v>
      </c>
      <c r="L4751" s="6" t="s">
        <v>91</v>
      </c>
      <c r="M4751" s="5" t="s">
        <v>92</v>
      </c>
      <c r="N4751" s="6" t="s">
        <v>91</v>
      </c>
      <c r="O4751" s="6" t="s">
        <v>91</v>
      </c>
      <c r="P4751" s="6" t="s">
        <v>91</v>
      </c>
      <c r="Q4751" s="6" t="s">
        <v>91</v>
      </c>
      <c r="R4751" s="5">
        <v>1</v>
      </c>
      <c r="S4751" s="5">
        <v>0</v>
      </c>
      <c r="T4751" s="5" t="s">
        <v>93</v>
      </c>
      <c r="U4751" s="5" t="s">
        <v>105</v>
      </c>
    </row>
    <row r="4752" spans="1:21">
      <c r="A4752" s="6" t="s">
        <v>87</v>
      </c>
      <c r="B4752" s="7">
        <v>1</v>
      </c>
      <c r="C4752" s="5">
        <v>5111</v>
      </c>
      <c r="D4752" s="5">
        <v>42</v>
      </c>
      <c r="E4752" s="8" t="s">
        <v>6374</v>
      </c>
      <c r="F4752" s="8">
        <v>42186004</v>
      </c>
      <c r="G4752" s="5" t="s">
        <v>6378</v>
      </c>
      <c r="H4752" s="5" t="s">
        <v>227</v>
      </c>
      <c r="I4752" s="6" t="s">
        <v>91</v>
      </c>
      <c r="J4752" s="6" t="s">
        <v>91</v>
      </c>
      <c r="K4752" s="6" t="s">
        <v>91</v>
      </c>
      <c r="L4752" s="6" t="s">
        <v>91</v>
      </c>
      <c r="M4752" s="5" t="s">
        <v>92</v>
      </c>
      <c r="N4752" s="6" t="s">
        <v>91</v>
      </c>
      <c r="O4752" s="6" t="s">
        <v>91</v>
      </c>
      <c r="P4752" s="6" t="s">
        <v>91</v>
      </c>
      <c r="Q4752" s="6" t="s">
        <v>91</v>
      </c>
      <c r="R4752" s="5">
        <v>1</v>
      </c>
      <c r="S4752" s="5">
        <v>0</v>
      </c>
      <c r="T4752" s="5" t="s">
        <v>93</v>
      </c>
      <c r="U4752" s="5" t="s">
        <v>105</v>
      </c>
    </row>
    <row r="4753" spans="1:21">
      <c r="A4753" s="6" t="s">
        <v>87</v>
      </c>
      <c r="B4753" s="7">
        <v>1</v>
      </c>
      <c r="C4753" s="5">
        <v>5112</v>
      </c>
      <c r="D4753" s="5">
        <v>42</v>
      </c>
      <c r="E4753" s="8" t="s">
        <v>5987</v>
      </c>
      <c r="F4753" s="8">
        <v>421861</v>
      </c>
      <c r="G4753" s="5" t="s">
        <v>6379</v>
      </c>
      <c r="H4753" s="5" t="s">
        <v>6126</v>
      </c>
      <c r="I4753" s="6" t="s">
        <v>91</v>
      </c>
      <c r="J4753" s="6" t="s">
        <v>91</v>
      </c>
      <c r="K4753" s="6" t="s">
        <v>91</v>
      </c>
      <c r="L4753" s="6" t="s">
        <v>91</v>
      </c>
      <c r="M4753" s="5" t="s">
        <v>92</v>
      </c>
      <c r="N4753" s="6" t="s">
        <v>91</v>
      </c>
      <c r="O4753" s="6" t="s">
        <v>91</v>
      </c>
      <c r="P4753" s="6" t="s">
        <v>91</v>
      </c>
      <c r="Q4753" s="6" t="s">
        <v>91</v>
      </c>
      <c r="R4753" s="5">
        <v>1</v>
      </c>
      <c r="S4753" s="5">
        <v>0</v>
      </c>
      <c r="T4753" s="5" t="s">
        <v>93</v>
      </c>
      <c r="U4753" s="5" t="s">
        <v>105</v>
      </c>
    </row>
    <row r="4754" spans="1:21">
      <c r="A4754" s="6" t="s">
        <v>87</v>
      </c>
      <c r="B4754" s="7">
        <v>1</v>
      </c>
      <c r="C4754" s="5">
        <v>5113</v>
      </c>
      <c r="D4754" s="5">
        <v>42</v>
      </c>
      <c r="E4754" s="8" t="s">
        <v>6380</v>
      </c>
      <c r="F4754" s="8">
        <v>42186101</v>
      </c>
      <c r="G4754" s="5" t="s">
        <v>6381</v>
      </c>
      <c r="H4754" s="5" t="s">
        <v>221</v>
      </c>
      <c r="I4754" s="6" t="s">
        <v>91</v>
      </c>
      <c r="J4754" s="6" t="s">
        <v>91</v>
      </c>
      <c r="K4754" s="6" t="s">
        <v>91</v>
      </c>
      <c r="L4754" s="6" t="s">
        <v>91</v>
      </c>
      <c r="M4754" s="5" t="s">
        <v>92</v>
      </c>
      <c r="N4754" s="6" t="s">
        <v>91</v>
      </c>
      <c r="O4754" s="6" t="s">
        <v>91</v>
      </c>
      <c r="P4754" s="6" t="s">
        <v>91</v>
      </c>
      <c r="Q4754" s="6" t="s">
        <v>91</v>
      </c>
      <c r="R4754" s="5">
        <v>1</v>
      </c>
      <c r="S4754" s="5">
        <v>0</v>
      </c>
      <c r="T4754" s="5" t="s">
        <v>93</v>
      </c>
      <c r="U4754" s="5" t="s">
        <v>105</v>
      </c>
    </row>
    <row r="4755" spans="1:21">
      <c r="A4755" s="6" t="s">
        <v>87</v>
      </c>
      <c r="B4755" s="7">
        <v>1</v>
      </c>
      <c r="C4755" s="5">
        <v>5114</v>
      </c>
      <c r="D4755" s="5">
        <v>42</v>
      </c>
      <c r="E4755" s="8" t="s">
        <v>6380</v>
      </c>
      <c r="F4755" s="8">
        <v>42186102</v>
      </c>
      <c r="G4755" s="5" t="s">
        <v>6382</v>
      </c>
      <c r="H4755" s="5" t="s">
        <v>223</v>
      </c>
      <c r="I4755" s="6" t="s">
        <v>91</v>
      </c>
      <c r="J4755" s="6" t="s">
        <v>91</v>
      </c>
      <c r="K4755" s="6" t="s">
        <v>91</v>
      </c>
      <c r="L4755" s="6" t="s">
        <v>91</v>
      </c>
      <c r="M4755" s="5" t="s">
        <v>92</v>
      </c>
      <c r="N4755" s="6" t="s">
        <v>91</v>
      </c>
      <c r="O4755" s="6" t="s">
        <v>91</v>
      </c>
      <c r="P4755" s="6" t="s">
        <v>91</v>
      </c>
      <c r="Q4755" s="6" t="s">
        <v>91</v>
      </c>
      <c r="R4755" s="5">
        <v>1</v>
      </c>
      <c r="S4755" s="5">
        <v>0</v>
      </c>
      <c r="T4755" s="5" t="s">
        <v>93</v>
      </c>
      <c r="U4755" s="5" t="s">
        <v>105</v>
      </c>
    </row>
    <row r="4756" spans="1:21">
      <c r="A4756" s="6" t="s">
        <v>87</v>
      </c>
      <c r="B4756" s="7">
        <v>1</v>
      </c>
      <c r="C4756" s="5">
        <v>5115</v>
      </c>
      <c r="D4756" s="5">
        <v>42</v>
      </c>
      <c r="E4756" s="8" t="s">
        <v>6380</v>
      </c>
      <c r="F4756" s="8">
        <v>42186103</v>
      </c>
      <c r="G4756" s="5" t="s">
        <v>6383</v>
      </c>
      <c r="H4756" s="5" t="s">
        <v>225</v>
      </c>
      <c r="I4756" s="6" t="s">
        <v>91</v>
      </c>
      <c r="J4756" s="6" t="s">
        <v>91</v>
      </c>
      <c r="K4756" s="6" t="s">
        <v>91</v>
      </c>
      <c r="L4756" s="6" t="s">
        <v>91</v>
      </c>
      <c r="M4756" s="5" t="s">
        <v>92</v>
      </c>
      <c r="N4756" s="6" t="s">
        <v>91</v>
      </c>
      <c r="O4756" s="6" t="s">
        <v>91</v>
      </c>
      <c r="P4756" s="6" t="s">
        <v>91</v>
      </c>
      <c r="Q4756" s="6" t="s">
        <v>91</v>
      </c>
      <c r="R4756" s="5">
        <v>1</v>
      </c>
      <c r="S4756" s="5">
        <v>0</v>
      </c>
      <c r="T4756" s="5" t="s">
        <v>93</v>
      </c>
      <c r="U4756" s="5" t="s">
        <v>105</v>
      </c>
    </row>
    <row r="4757" spans="1:21">
      <c r="A4757" s="6" t="s">
        <v>87</v>
      </c>
      <c r="B4757" s="7">
        <v>1</v>
      </c>
      <c r="C4757" s="5">
        <v>5116</v>
      </c>
      <c r="D4757" s="5">
        <v>42</v>
      </c>
      <c r="E4757" s="8" t="s">
        <v>6380</v>
      </c>
      <c r="F4757" s="8">
        <v>42186104</v>
      </c>
      <c r="G4757" s="5" t="s">
        <v>6384</v>
      </c>
      <c r="H4757" s="5" t="s">
        <v>227</v>
      </c>
      <c r="I4757" s="6" t="s">
        <v>91</v>
      </c>
      <c r="J4757" s="6" t="s">
        <v>91</v>
      </c>
      <c r="K4757" s="6" t="s">
        <v>91</v>
      </c>
      <c r="L4757" s="6" t="s">
        <v>91</v>
      </c>
      <c r="M4757" s="5" t="s">
        <v>92</v>
      </c>
      <c r="N4757" s="6" t="s">
        <v>91</v>
      </c>
      <c r="O4757" s="6" t="s">
        <v>91</v>
      </c>
      <c r="P4757" s="6" t="s">
        <v>91</v>
      </c>
      <c r="Q4757" s="6" t="s">
        <v>91</v>
      </c>
      <c r="R4757" s="5">
        <v>1</v>
      </c>
      <c r="S4757" s="5">
        <v>0</v>
      </c>
      <c r="T4757" s="5" t="s">
        <v>93</v>
      </c>
      <c r="U4757" s="5" t="s">
        <v>105</v>
      </c>
    </row>
    <row r="4758" spans="1:21">
      <c r="A4758" s="6" t="s">
        <v>87</v>
      </c>
      <c r="B4758" s="7">
        <v>1</v>
      </c>
      <c r="C4758" s="5">
        <v>5117</v>
      </c>
      <c r="D4758" s="5">
        <v>42</v>
      </c>
      <c r="E4758" s="8" t="s">
        <v>5987</v>
      </c>
      <c r="F4758" s="8">
        <v>421862</v>
      </c>
      <c r="G4758" s="5" t="s">
        <v>6385</v>
      </c>
      <c r="H4758" s="5" t="s">
        <v>6252</v>
      </c>
      <c r="I4758" s="5">
        <v>10065503620</v>
      </c>
      <c r="J4758" s="6" t="s">
        <v>91</v>
      </c>
      <c r="K4758" s="6" t="s">
        <v>91</v>
      </c>
      <c r="L4758" s="6" t="s">
        <v>91</v>
      </c>
      <c r="M4758" s="5" t="s">
        <v>92</v>
      </c>
      <c r="N4758" s="6" t="s">
        <v>91</v>
      </c>
      <c r="O4758" s="6" t="s">
        <v>91</v>
      </c>
      <c r="P4758" s="6" t="s">
        <v>91</v>
      </c>
      <c r="Q4758" s="6" t="s">
        <v>91</v>
      </c>
      <c r="R4758" s="5">
        <v>1</v>
      </c>
      <c r="S4758" s="5">
        <v>0</v>
      </c>
      <c r="T4758" s="5" t="s">
        <v>93</v>
      </c>
      <c r="U4758" s="5" t="s">
        <v>105</v>
      </c>
    </row>
    <row r="4759" spans="1:21">
      <c r="A4759" s="6" t="s">
        <v>87</v>
      </c>
      <c r="B4759" s="7">
        <v>1</v>
      </c>
      <c r="C4759" s="5">
        <v>5118</v>
      </c>
      <c r="D4759" s="5">
        <v>42</v>
      </c>
      <c r="E4759" s="8" t="s">
        <v>6386</v>
      </c>
      <c r="F4759" s="8">
        <v>42186201</v>
      </c>
      <c r="G4759" s="5" t="s">
        <v>6387</v>
      </c>
      <c r="H4759" s="5" t="s">
        <v>221</v>
      </c>
      <c r="I4759" s="6" t="s">
        <v>91</v>
      </c>
      <c r="J4759" s="6" t="s">
        <v>91</v>
      </c>
      <c r="K4759" s="6" t="s">
        <v>91</v>
      </c>
      <c r="L4759" s="6" t="s">
        <v>91</v>
      </c>
      <c r="M4759" s="5" t="s">
        <v>92</v>
      </c>
      <c r="N4759" s="6" t="s">
        <v>91</v>
      </c>
      <c r="O4759" s="6" t="s">
        <v>91</v>
      </c>
      <c r="P4759" s="6" t="s">
        <v>91</v>
      </c>
      <c r="Q4759" s="6" t="s">
        <v>91</v>
      </c>
      <c r="R4759" s="5">
        <v>1</v>
      </c>
      <c r="S4759" s="5">
        <v>0</v>
      </c>
      <c r="T4759" s="5" t="s">
        <v>93</v>
      </c>
      <c r="U4759" s="5" t="s">
        <v>105</v>
      </c>
    </row>
    <row r="4760" spans="1:21">
      <c r="A4760" s="6" t="s">
        <v>87</v>
      </c>
      <c r="B4760" s="7">
        <v>1</v>
      </c>
      <c r="C4760" s="5">
        <v>5119</v>
      </c>
      <c r="D4760" s="5">
        <v>42</v>
      </c>
      <c r="E4760" s="8" t="s">
        <v>6386</v>
      </c>
      <c r="F4760" s="8">
        <v>42186202</v>
      </c>
      <c r="G4760" s="5" t="s">
        <v>6388</v>
      </c>
      <c r="H4760" s="5" t="s">
        <v>223</v>
      </c>
      <c r="I4760" s="6" t="s">
        <v>91</v>
      </c>
      <c r="J4760" s="6" t="s">
        <v>91</v>
      </c>
      <c r="K4760" s="6" t="s">
        <v>91</v>
      </c>
      <c r="L4760" s="6" t="s">
        <v>91</v>
      </c>
      <c r="M4760" s="5" t="s">
        <v>92</v>
      </c>
      <c r="N4760" s="6" t="s">
        <v>91</v>
      </c>
      <c r="O4760" s="6" t="s">
        <v>91</v>
      </c>
      <c r="P4760" s="6" t="s">
        <v>91</v>
      </c>
      <c r="Q4760" s="6" t="s">
        <v>91</v>
      </c>
      <c r="R4760" s="5">
        <v>1</v>
      </c>
      <c r="S4760" s="5">
        <v>0</v>
      </c>
      <c r="T4760" s="5" t="s">
        <v>93</v>
      </c>
      <c r="U4760" s="5" t="s">
        <v>105</v>
      </c>
    </row>
    <row r="4761" spans="1:21">
      <c r="A4761" s="6" t="s">
        <v>87</v>
      </c>
      <c r="B4761" s="7">
        <v>1</v>
      </c>
      <c r="C4761" s="5">
        <v>5120</v>
      </c>
      <c r="D4761" s="5">
        <v>42</v>
      </c>
      <c r="E4761" s="8" t="s">
        <v>6386</v>
      </c>
      <c r="F4761" s="8">
        <v>42186203</v>
      </c>
      <c r="G4761" s="5" t="s">
        <v>6389</v>
      </c>
      <c r="H4761" s="5" t="s">
        <v>225</v>
      </c>
      <c r="I4761" s="6" t="s">
        <v>91</v>
      </c>
      <c r="J4761" s="6" t="s">
        <v>91</v>
      </c>
      <c r="K4761" s="6" t="s">
        <v>91</v>
      </c>
      <c r="L4761" s="6" t="s">
        <v>91</v>
      </c>
      <c r="M4761" s="5" t="s">
        <v>92</v>
      </c>
      <c r="N4761" s="6" t="s">
        <v>91</v>
      </c>
      <c r="O4761" s="6" t="s">
        <v>91</v>
      </c>
      <c r="P4761" s="6" t="s">
        <v>91</v>
      </c>
      <c r="Q4761" s="6" t="s">
        <v>91</v>
      </c>
      <c r="R4761" s="5">
        <v>1</v>
      </c>
      <c r="S4761" s="5">
        <v>0</v>
      </c>
      <c r="T4761" s="5" t="s">
        <v>93</v>
      </c>
      <c r="U4761" s="5" t="s">
        <v>105</v>
      </c>
    </row>
    <row r="4762" spans="1:21">
      <c r="A4762" s="6" t="s">
        <v>87</v>
      </c>
      <c r="B4762" s="7">
        <v>1</v>
      </c>
      <c r="C4762" s="5">
        <v>5122</v>
      </c>
      <c r="D4762" s="5">
        <v>42</v>
      </c>
      <c r="E4762" s="8" t="s">
        <v>6386</v>
      </c>
      <c r="F4762" s="8">
        <v>42186204</v>
      </c>
      <c r="G4762" s="5" t="s">
        <v>6390</v>
      </c>
      <c r="H4762" s="5" t="s">
        <v>227</v>
      </c>
      <c r="I4762" s="6" t="s">
        <v>91</v>
      </c>
      <c r="J4762" s="6" t="s">
        <v>91</v>
      </c>
      <c r="K4762" s="6" t="s">
        <v>91</v>
      </c>
      <c r="L4762" s="6" t="s">
        <v>91</v>
      </c>
      <c r="M4762" s="5" t="s">
        <v>92</v>
      </c>
      <c r="N4762" s="6" t="s">
        <v>91</v>
      </c>
      <c r="O4762" s="6" t="s">
        <v>91</v>
      </c>
      <c r="P4762" s="6" t="s">
        <v>91</v>
      </c>
      <c r="Q4762" s="6" t="s">
        <v>91</v>
      </c>
      <c r="R4762" s="5">
        <v>1</v>
      </c>
      <c r="S4762" s="5">
        <v>0</v>
      </c>
      <c r="T4762" s="5" t="s">
        <v>93</v>
      </c>
      <c r="U4762" s="5" t="s">
        <v>105</v>
      </c>
    </row>
    <row r="4763" spans="1:21">
      <c r="A4763" s="6" t="s">
        <v>87</v>
      </c>
      <c r="B4763" s="7">
        <v>1</v>
      </c>
      <c r="C4763" s="5">
        <v>5123</v>
      </c>
      <c r="D4763" s="5">
        <v>42</v>
      </c>
      <c r="E4763" s="8" t="s">
        <v>5987</v>
      </c>
      <c r="F4763" s="8">
        <v>421863</v>
      </c>
      <c r="G4763" s="5" t="s">
        <v>6391</v>
      </c>
      <c r="H4763" s="5" t="s">
        <v>6168</v>
      </c>
      <c r="I4763" s="5">
        <v>10065503603</v>
      </c>
      <c r="J4763" s="6" t="s">
        <v>91</v>
      </c>
      <c r="K4763" s="6" t="s">
        <v>91</v>
      </c>
      <c r="L4763" s="6" t="s">
        <v>91</v>
      </c>
      <c r="M4763" s="5" t="s">
        <v>92</v>
      </c>
      <c r="N4763" s="6" t="s">
        <v>91</v>
      </c>
      <c r="O4763" s="6" t="s">
        <v>91</v>
      </c>
      <c r="P4763" s="6" t="s">
        <v>91</v>
      </c>
      <c r="Q4763" s="6" t="s">
        <v>91</v>
      </c>
      <c r="R4763" s="5">
        <v>1</v>
      </c>
      <c r="S4763" s="5">
        <v>0</v>
      </c>
      <c r="T4763" s="5" t="s">
        <v>93</v>
      </c>
      <c r="U4763" s="5" t="s">
        <v>105</v>
      </c>
    </row>
    <row r="4764" spans="1:21">
      <c r="A4764" s="6" t="s">
        <v>87</v>
      </c>
      <c r="B4764" s="7">
        <v>1</v>
      </c>
      <c r="C4764" s="5">
        <v>5124</v>
      </c>
      <c r="D4764" s="5">
        <v>42</v>
      </c>
      <c r="E4764" s="8" t="s">
        <v>6392</v>
      </c>
      <c r="F4764" s="8">
        <v>42186301</v>
      </c>
      <c r="G4764" s="5" t="s">
        <v>6393</v>
      </c>
      <c r="H4764" s="5" t="s">
        <v>221</v>
      </c>
      <c r="I4764" s="6" t="s">
        <v>91</v>
      </c>
      <c r="J4764" s="6" t="s">
        <v>91</v>
      </c>
      <c r="K4764" s="6" t="s">
        <v>91</v>
      </c>
      <c r="L4764" s="6" t="s">
        <v>91</v>
      </c>
      <c r="M4764" s="5" t="s">
        <v>92</v>
      </c>
      <c r="N4764" s="6" t="s">
        <v>91</v>
      </c>
      <c r="O4764" s="6" t="s">
        <v>91</v>
      </c>
      <c r="P4764" s="6" t="s">
        <v>91</v>
      </c>
      <c r="Q4764" s="6" t="s">
        <v>91</v>
      </c>
      <c r="R4764" s="5">
        <v>1</v>
      </c>
      <c r="S4764" s="5">
        <v>0</v>
      </c>
      <c r="T4764" s="5" t="s">
        <v>93</v>
      </c>
      <c r="U4764" s="5" t="s">
        <v>105</v>
      </c>
    </row>
    <row r="4765" spans="1:21">
      <c r="A4765" s="6" t="s">
        <v>87</v>
      </c>
      <c r="B4765" s="7">
        <v>1</v>
      </c>
      <c r="C4765" s="5">
        <v>5125</v>
      </c>
      <c r="D4765" s="5">
        <v>42</v>
      </c>
      <c r="E4765" s="8" t="s">
        <v>6392</v>
      </c>
      <c r="F4765" s="8">
        <v>42186302</v>
      </c>
      <c r="G4765" s="5" t="s">
        <v>6394</v>
      </c>
      <c r="H4765" s="5" t="s">
        <v>223</v>
      </c>
      <c r="I4765" s="6" t="s">
        <v>91</v>
      </c>
      <c r="J4765" s="6" t="s">
        <v>91</v>
      </c>
      <c r="K4765" s="6" t="s">
        <v>91</v>
      </c>
      <c r="L4765" s="6" t="s">
        <v>91</v>
      </c>
      <c r="M4765" s="5" t="s">
        <v>92</v>
      </c>
      <c r="N4765" s="6" t="s">
        <v>91</v>
      </c>
      <c r="O4765" s="6" t="s">
        <v>91</v>
      </c>
      <c r="P4765" s="6" t="s">
        <v>91</v>
      </c>
      <c r="Q4765" s="6" t="s">
        <v>91</v>
      </c>
      <c r="R4765" s="5">
        <v>1</v>
      </c>
      <c r="S4765" s="5">
        <v>0</v>
      </c>
      <c r="T4765" s="5" t="s">
        <v>93</v>
      </c>
      <c r="U4765" s="5" t="s">
        <v>105</v>
      </c>
    </row>
    <row r="4766" spans="1:21">
      <c r="A4766" s="6" t="s">
        <v>87</v>
      </c>
      <c r="B4766" s="7">
        <v>1</v>
      </c>
      <c r="C4766" s="5">
        <v>5126</v>
      </c>
      <c r="D4766" s="5">
        <v>42</v>
      </c>
      <c r="E4766" s="8" t="s">
        <v>6392</v>
      </c>
      <c r="F4766" s="8">
        <v>42186303</v>
      </c>
      <c r="G4766" s="5" t="s">
        <v>6395</v>
      </c>
      <c r="H4766" s="5" t="s">
        <v>225</v>
      </c>
      <c r="I4766" s="6" t="s">
        <v>91</v>
      </c>
      <c r="J4766" s="6" t="s">
        <v>91</v>
      </c>
      <c r="K4766" s="6" t="s">
        <v>91</v>
      </c>
      <c r="L4766" s="6" t="s">
        <v>91</v>
      </c>
      <c r="M4766" s="5" t="s">
        <v>92</v>
      </c>
      <c r="N4766" s="6" t="s">
        <v>91</v>
      </c>
      <c r="O4766" s="6" t="s">
        <v>91</v>
      </c>
      <c r="P4766" s="6" t="s">
        <v>91</v>
      </c>
      <c r="Q4766" s="6" t="s">
        <v>91</v>
      </c>
      <c r="R4766" s="5">
        <v>1</v>
      </c>
      <c r="S4766" s="5">
        <v>0</v>
      </c>
      <c r="T4766" s="5" t="s">
        <v>93</v>
      </c>
      <c r="U4766" s="5" t="s">
        <v>105</v>
      </c>
    </row>
    <row r="4767" spans="1:21">
      <c r="A4767" s="6" t="s">
        <v>87</v>
      </c>
      <c r="B4767" s="7">
        <v>1</v>
      </c>
      <c r="C4767" s="5">
        <v>5128</v>
      </c>
      <c r="D4767" s="5">
        <v>42</v>
      </c>
      <c r="E4767" s="8" t="s">
        <v>6392</v>
      </c>
      <c r="F4767" s="8">
        <v>42186304</v>
      </c>
      <c r="G4767" s="5" t="s">
        <v>6396</v>
      </c>
      <c r="H4767" s="5" t="s">
        <v>227</v>
      </c>
      <c r="I4767" s="6" t="s">
        <v>91</v>
      </c>
      <c r="J4767" s="6" t="s">
        <v>91</v>
      </c>
      <c r="K4767" s="6" t="s">
        <v>91</v>
      </c>
      <c r="L4767" s="6" t="s">
        <v>91</v>
      </c>
      <c r="M4767" s="5" t="s">
        <v>92</v>
      </c>
      <c r="N4767" s="6" t="s">
        <v>91</v>
      </c>
      <c r="O4767" s="6" t="s">
        <v>91</v>
      </c>
      <c r="P4767" s="6" t="s">
        <v>91</v>
      </c>
      <c r="Q4767" s="6" t="s">
        <v>91</v>
      </c>
      <c r="R4767" s="5">
        <v>1</v>
      </c>
      <c r="S4767" s="5">
        <v>0</v>
      </c>
      <c r="T4767" s="5" t="s">
        <v>93</v>
      </c>
      <c r="U4767" s="5" t="s">
        <v>105</v>
      </c>
    </row>
    <row r="4768" spans="1:21">
      <c r="A4768" s="6" t="s">
        <v>87</v>
      </c>
      <c r="B4768" s="7">
        <v>1</v>
      </c>
      <c r="C4768" s="5">
        <v>5129</v>
      </c>
      <c r="D4768" s="5">
        <v>42</v>
      </c>
      <c r="E4768" s="8" t="s">
        <v>5987</v>
      </c>
      <c r="F4768" s="8">
        <v>421864</v>
      </c>
      <c r="G4768" s="5" t="s">
        <v>6397</v>
      </c>
      <c r="H4768" s="5" t="s">
        <v>6133</v>
      </c>
      <c r="I4768" s="5">
        <v>10065500482</v>
      </c>
      <c r="J4768" s="6" t="s">
        <v>91</v>
      </c>
      <c r="K4768" s="6" t="s">
        <v>91</v>
      </c>
      <c r="L4768" s="6" t="s">
        <v>91</v>
      </c>
      <c r="M4768" s="5" t="s">
        <v>92</v>
      </c>
      <c r="N4768" s="6" t="s">
        <v>91</v>
      </c>
      <c r="O4768" s="6" t="s">
        <v>91</v>
      </c>
      <c r="P4768" s="6" t="s">
        <v>91</v>
      </c>
      <c r="Q4768" s="6" t="s">
        <v>91</v>
      </c>
      <c r="R4768" s="5">
        <v>1</v>
      </c>
      <c r="S4768" s="5">
        <v>0</v>
      </c>
      <c r="T4768" s="5" t="s">
        <v>93</v>
      </c>
      <c r="U4768" s="5" t="s">
        <v>105</v>
      </c>
    </row>
    <row r="4769" spans="1:21">
      <c r="A4769" s="6" t="s">
        <v>87</v>
      </c>
      <c r="B4769" s="7">
        <v>1</v>
      </c>
      <c r="C4769" s="5">
        <v>5130</v>
      </c>
      <c r="D4769" s="5">
        <v>42</v>
      </c>
      <c r="E4769" s="8" t="s">
        <v>6398</v>
      </c>
      <c r="F4769" s="8">
        <v>42186401</v>
      </c>
      <c r="G4769" s="5" t="s">
        <v>6399</v>
      </c>
      <c r="H4769" s="5" t="s">
        <v>221</v>
      </c>
      <c r="I4769" s="6" t="s">
        <v>91</v>
      </c>
      <c r="J4769" s="6" t="s">
        <v>91</v>
      </c>
      <c r="K4769" s="6" t="s">
        <v>91</v>
      </c>
      <c r="L4769" s="6" t="s">
        <v>91</v>
      </c>
      <c r="M4769" s="5" t="s">
        <v>92</v>
      </c>
      <c r="N4769" s="6" t="s">
        <v>91</v>
      </c>
      <c r="O4769" s="6" t="s">
        <v>91</v>
      </c>
      <c r="P4769" s="6" t="s">
        <v>91</v>
      </c>
      <c r="Q4769" s="6" t="s">
        <v>91</v>
      </c>
      <c r="R4769" s="5">
        <v>1</v>
      </c>
      <c r="S4769" s="5">
        <v>0</v>
      </c>
      <c r="T4769" s="5" t="s">
        <v>93</v>
      </c>
      <c r="U4769" s="5" t="s">
        <v>105</v>
      </c>
    </row>
    <row r="4770" spans="1:21">
      <c r="A4770" s="6" t="s">
        <v>87</v>
      </c>
      <c r="B4770" s="7">
        <v>1</v>
      </c>
      <c r="C4770" s="5">
        <v>5131</v>
      </c>
      <c r="D4770" s="5">
        <v>42</v>
      </c>
      <c r="E4770" s="8" t="s">
        <v>6398</v>
      </c>
      <c r="F4770" s="8">
        <v>42186402</v>
      </c>
      <c r="G4770" s="5" t="s">
        <v>6400</v>
      </c>
      <c r="H4770" s="5" t="s">
        <v>223</v>
      </c>
      <c r="I4770" s="6" t="s">
        <v>91</v>
      </c>
      <c r="J4770" s="6" t="s">
        <v>91</v>
      </c>
      <c r="K4770" s="6" t="s">
        <v>91</v>
      </c>
      <c r="L4770" s="6" t="s">
        <v>91</v>
      </c>
      <c r="M4770" s="5" t="s">
        <v>92</v>
      </c>
      <c r="N4770" s="6" t="s">
        <v>91</v>
      </c>
      <c r="O4770" s="6" t="s">
        <v>91</v>
      </c>
      <c r="P4770" s="6" t="s">
        <v>91</v>
      </c>
      <c r="Q4770" s="6" t="s">
        <v>91</v>
      </c>
      <c r="R4770" s="5">
        <v>1</v>
      </c>
      <c r="S4770" s="5">
        <v>0</v>
      </c>
      <c r="T4770" s="5" t="s">
        <v>93</v>
      </c>
      <c r="U4770" s="5" t="s">
        <v>105</v>
      </c>
    </row>
    <row r="4771" spans="1:21">
      <c r="A4771" s="6" t="s">
        <v>87</v>
      </c>
      <c r="B4771" s="7">
        <v>1</v>
      </c>
      <c r="C4771" s="5">
        <v>5132</v>
      </c>
      <c r="D4771" s="5">
        <v>42</v>
      </c>
      <c r="E4771" s="8" t="s">
        <v>6398</v>
      </c>
      <c r="F4771" s="8">
        <v>42186403</v>
      </c>
      <c r="G4771" s="5" t="s">
        <v>6401</v>
      </c>
      <c r="H4771" s="5" t="s">
        <v>225</v>
      </c>
      <c r="I4771" s="6" t="s">
        <v>91</v>
      </c>
      <c r="J4771" s="6" t="s">
        <v>91</v>
      </c>
      <c r="K4771" s="6" t="s">
        <v>91</v>
      </c>
      <c r="L4771" s="6" t="s">
        <v>91</v>
      </c>
      <c r="M4771" s="5" t="s">
        <v>92</v>
      </c>
      <c r="N4771" s="6" t="s">
        <v>91</v>
      </c>
      <c r="O4771" s="6" t="s">
        <v>91</v>
      </c>
      <c r="P4771" s="6" t="s">
        <v>91</v>
      </c>
      <c r="Q4771" s="6" t="s">
        <v>91</v>
      </c>
      <c r="R4771" s="5">
        <v>1</v>
      </c>
      <c r="S4771" s="5">
        <v>0</v>
      </c>
      <c r="T4771" s="5" t="s">
        <v>93</v>
      </c>
      <c r="U4771" s="5" t="s">
        <v>105</v>
      </c>
    </row>
    <row r="4772" spans="1:21">
      <c r="A4772" s="6" t="s">
        <v>87</v>
      </c>
      <c r="B4772" s="7">
        <v>1</v>
      </c>
      <c r="C4772" s="5">
        <v>5134</v>
      </c>
      <c r="D4772" s="5">
        <v>42</v>
      </c>
      <c r="E4772" s="8" t="s">
        <v>6398</v>
      </c>
      <c r="F4772" s="8">
        <v>42186404</v>
      </c>
      <c r="G4772" s="5" t="s">
        <v>6402</v>
      </c>
      <c r="H4772" s="5" t="s">
        <v>227</v>
      </c>
      <c r="I4772" s="6" t="s">
        <v>91</v>
      </c>
      <c r="J4772" s="6" t="s">
        <v>91</v>
      </c>
      <c r="K4772" s="6" t="s">
        <v>91</v>
      </c>
      <c r="L4772" s="6" t="s">
        <v>91</v>
      </c>
      <c r="M4772" s="5" t="s">
        <v>92</v>
      </c>
      <c r="N4772" s="6" t="s">
        <v>91</v>
      </c>
      <c r="O4772" s="6" t="s">
        <v>91</v>
      </c>
      <c r="P4772" s="6" t="s">
        <v>91</v>
      </c>
      <c r="Q4772" s="6" t="s">
        <v>91</v>
      </c>
      <c r="R4772" s="5">
        <v>1</v>
      </c>
      <c r="S4772" s="5">
        <v>0</v>
      </c>
      <c r="T4772" s="5" t="s">
        <v>93</v>
      </c>
      <c r="U4772" s="5" t="s">
        <v>105</v>
      </c>
    </row>
    <row r="4773" spans="1:21">
      <c r="A4773" s="6" t="s">
        <v>87</v>
      </c>
      <c r="B4773" s="7">
        <v>1</v>
      </c>
      <c r="C4773" s="5">
        <v>5135</v>
      </c>
      <c r="D4773" s="5">
        <v>42</v>
      </c>
      <c r="E4773" s="8" t="s">
        <v>5987</v>
      </c>
      <c r="F4773" s="8">
        <v>421865</v>
      </c>
      <c r="G4773" s="5" t="s">
        <v>6403</v>
      </c>
      <c r="H4773" s="5" t="s">
        <v>6056</v>
      </c>
      <c r="I4773" s="5">
        <v>10065503625</v>
      </c>
      <c r="J4773" s="6" t="s">
        <v>91</v>
      </c>
      <c r="K4773" s="6" t="s">
        <v>91</v>
      </c>
      <c r="L4773" s="6" t="s">
        <v>91</v>
      </c>
      <c r="M4773" s="5" t="s">
        <v>92</v>
      </c>
      <c r="N4773" s="6" t="s">
        <v>91</v>
      </c>
      <c r="O4773" s="6" t="s">
        <v>91</v>
      </c>
      <c r="P4773" s="6" t="s">
        <v>91</v>
      </c>
      <c r="Q4773" s="6" t="s">
        <v>91</v>
      </c>
      <c r="R4773" s="5">
        <v>1</v>
      </c>
      <c r="S4773" s="5">
        <v>0</v>
      </c>
      <c r="T4773" s="5" t="s">
        <v>93</v>
      </c>
      <c r="U4773" s="5" t="s">
        <v>105</v>
      </c>
    </row>
    <row r="4774" spans="1:21">
      <c r="A4774" s="6" t="s">
        <v>87</v>
      </c>
      <c r="B4774" s="7">
        <v>1</v>
      </c>
      <c r="C4774" s="5">
        <v>5136</v>
      </c>
      <c r="D4774" s="5">
        <v>42</v>
      </c>
      <c r="E4774" s="8" t="s">
        <v>6404</v>
      </c>
      <c r="F4774" s="8">
        <v>42186501</v>
      </c>
      <c r="G4774" s="5" t="s">
        <v>6405</v>
      </c>
      <c r="H4774" s="5" t="s">
        <v>221</v>
      </c>
      <c r="I4774" s="6" t="s">
        <v>91</v>
      </c>
      <c r="J4774" s="6" t="s">
        <v>91</v>
      </c>
      <c r="K4774" s="6" t="s">
        <v>91</v>
      </c>
      <c r="L4774" s="6" t="s">
        <v>91</v>
      </c>
      <c r="M4774" s="5" t="s">
        <v>92</v>
      </c>
      <c r="N4774" s="6" t="s">
        <v>91</v>
      </c>
      <c r="O4774" s="6" t="s">
        <v>91</v>
      </c>
      <c r="P4774" s="6" t="s">
        <v>91</v>
      </c>
      <c r="Q4774" s="6" t="s">
        <v>91</v>
      </c>
      <c r="R4774" s="5">
        <v>1</v>
      </c>
      <c r="S4774" s="5">
        <v>0</v>
      </c>
      <c r="T4774" s="5" t="s">
        <v>93</v>
      </c>
      <c r="U4774" s="5" t="s">
        <v>105</v>
      </c>
    </row>
    <row r="4775" spans="1:21">
      <c r="A4775" s="6" t="s">
        <v>87</v>
      </c>
      <c r="B4775" s="7">
        <v>1</v>
      </c>
      <c r="C4775" s="5">
        <v>5137</v>
      </c>
      <c r="D4775" s="5">
        <v>42</v>
      </c>
      <c r="E4775" s="8" t="s">
        <v>6404</v>
      </c>
      <c r="F4775" s="8">
        <v>42186502</v>
      </c>
      <c r="G4775" s="5" t="s">
        <v>6406</v>
      </c>
      <c r="H4775" s="5" t="s">
        <v>223</v>
      </c>
      <c r="I4775" s="6" t="s">
        <v>91</v>
      </c>
      <c r="J4775" s="6" t="s">
        <v>91</v>
      </c>
      <c r="K4775" s="6" t="s">
        <v>91</v>
      </c>
      <c r="L4775" s="6" t="s">
        <v>91</v>
      </c>
      <c r="M4775" s="5" t="s">
        <v>92</v>
      </c>
      <c r="N4775" s="6" t="s">
        <v>91</v>
      </c>
      <c r="O4775" s="6" t="s">
        <v>91</v>
      </c>
      <c r="P4775" s="6" t="s">
        <v>91</v>
      </c>
      <c r="Q4775" s="6" t="s">
        <v>91</v>
      </c>
      <c r="R4775" s="5">
        <v>1</v>
      </c>
      <c r="S4775" s="5">
        <v>0</v>
      </c>
      <c r="T4775" s="5" t="s">
        <v>93</v>
      </c>
      <c r="U4775" s="5" t="s">
        <v>105</v>
      </c>
    </row>
    <row r="4776" spans="1:21">
      <c r="A4776" s="6" t="s">
        <v>87</v>
      </c>
      <c r="B4776" s="7">
        <v>1</v>
      </c>
      <c r="C4776" s="5">
        <v>5138</v>
      </c>
      <c r="D4776" s="5">
        <v>42</v>
      </c>
      <c r="E4776" s="8" t="s">
        <v>6404</v>
      </c>
      <c r="F4776" s="8">
        <v>42186503</v>
      </c>
      <c r="G4776" s="5" t="s">
        <v>6407</v>
      </c>
      <c r="H4776" s="5" t="s">
        <v>225</v>
      </c>
      <c r="I4776" s="6" t="s">
        <v>91</v>
      </c>
      <c r="J4776" s="6" t="s">
        <v>91</v>
      </c>
      <c r="K4776" s="6" t="s">
        <v>91</v>
      </c>
      <c r="L4776" s="6" t="s">
        <v>91</v>
      </c>
      <c r="M4776" s="5" t="s">
        <v>92</v>
      </c>
      <c r="N4776" s="6" t="s">
        <v>91</v>
      </c>
      <c r="O4776" s="6" t="s">
        <v>91</v>
      </c>
      <c r="P4776" s="6" t="s">
        <v>91</v>
      </c>
      <c r="Q4776" s="6" t="s">
        <v>91</v>
      </c>
      <c r="R4776" s="5">
        <v>1</v>
      </c>
      <c r="S4776" s="5">
        <v>0</v>
      </c>
      <c r="T4776" s="5" t="s">
        <v>93</v>
      </c>
      <c r="U4776" s="5" t="s">
        <v>105</v>
      </c>
    </row>
    <row r="4777" spans="1:21">
      <c r="A4777" s="6" t="s">
        <v>87</v>
      </c>
      <c r="B4777" s="7">
        <v>1</v>
      </c>
      <c r="C4777" s="5">
        <v>5140</v>
      </c>
      <c r="D4777" s="5">
        <v>42</v>
      </c>
      <c r="E4777" s="8" t="s">
        <v>6404</v>
      </c>
      <c r="F4777" s="8">
        <v>42186504</v>
      </c>
      <c r="G4777" s="5" t="s">
        <v>6408</v>
      </c>
      <c r="H4777" s="5" t="s">
        <v>227</v>
      </c>
      <c r="I4777" s="6" t="s">
        <v>91</v>
      </c>
      <c r="J4777" s="6" t="s">
        <v>91</v>
      </c>
      <c r="K4777" s="6" t="s">
        <v>91</v>
      </c>
      <c r="L4777" s="6" t="s">
        <v>91</v>
      </c>
      <c r="M4777" s="5" t="s">
        <v>92</v>
      </c>
      <c r="N4777" s="6" t="s">
        <v>91</v>
      </c>
      <c r="O4777" s="6" t="s">
        <v>91</v>
      </c>
      <c r="P4777" s="6" t="s">
        <v>91</v>
      </c>
      <c r="Q4777" s="6" t="s">
        <v>91</v>
      </c>
      <c r="R4777" s="5">
        <v>1</v>
      </c>
      <c r="S4777" s="5">
        <v>0</v>
      </c>
      <c r="T4777" s="5" t="s">
        <v>93</v>
      </c>
      <c r="U4777" s="5" t="s">
        <v>105</v>
      </c>
    </row>
    <row r="4778" spans="1:21">
      <c r="A4778" s="6" t="s">
        <v>87</v>
      </c>
      <c r="B4778" s="7">
        <v>1</v>
      </c>
      <c r="C4778" s="5">
        <v>5141</v>
      </c>
      <c r="D4778" s="5">
        <v>42</v>
      </c>
      <c r="E4778" s="8" t="s">
        <v>5987</v>
      </c>
      <c r="F4778" s="8">
        <v>421866</v>
      </c>
      <c r="G4778" s="5" t="s">
        <v>6409</v>
      </c>
      <c r="H4778" s="5" t="s">
        <v>6175</v>
      </c>
      <c r="I4778" s="6" t="s">
        <v>91</v>
      </c>
      <c r="J4778" s="6" t="s">
        <v>91</v>
      </c>
      <c r="K4778" s="6" t="s">
        <v>91</v>
      </c>
      <c r="L4778" s="6" t="s">
        <v>91</v>
      </c>
      <c r="M4778" s="5" t="s">
        <v>92</v>
      </c>
      <c r="N4778" s="6" t="s">
        <v>91</v>
      </c>
      <c r="O4778" s="6" t="s">
        <v>91</v>
      </c>
      <c r="P4778" s="6" t="s">
        <v>91</v>
      </c>
      <c r="Q4778" s="6" t="s">
        <v>91</v>
      </c>
      <c r="R4778" s="5">
        <v>1</v>
      </c>
      <c r="S4778" s="5">
        <v>0</v>
      </c>
      <c r="T4778" s="5" t="s">
        <v>93</v>
      </c>
      <c r="U4778" s="5" t="s">
        <v>105</v>
      </c>
    </row>
    <row r="4779" spans="1:21">
      <c r="A4779" s="6" t="s">
        <v>87</v>
      </c>
      <c r="B4779" s="7">
        <v>1</v>
      </c>
      <c r="C4779" s="5">
        <v>5142</v>
      </c>
      <c r="D4779" s="5">
        <v>42</v>
      </c>
      <c r="E4779" s="8" t="s">
        <v>6410</v>
      </c>
      <c r="F4779" s="8">
        <v>42186601</v>
      </c>
      <c r="G4779" s="5" t="s">
        <v>6411</v>
      </c>
      <c r="H4779" s="5" t="s">
        <v>221</v>
      </c>
      <c r="I4779" s="6" t="s">
        <v>91</v>
      </c>
      <c r="J4779" s="6" t="s">
        <v>91</v>
      </c>
      <c r="K4779" s="6" t="s">
        <v>91</v>
      </c>
      <c r="L4779" s="6" t="s">
        <v>91</v>
      </c>
      <c r="M4779" s="5" t="s">
        <v>92</v>
      </c>
      <c r="N4779" s="6" t="s">
        <v>91</v>
      </c>
      <c r="O4779" s="6" t="s">
        <v>91</v>
      </c>
      <c r="P4779" s="6" t="s">
        <v>91</v>
      </c>
      <c r="Q4779" s="6" t="s">
        <v>91</v>
      </c>
      <c r="R4779" s="5">
        <v>1</v>
      </c>
      <c r="S4779" s="5">
        <v>0</v>
      </c>
      <c r="T4779" s="5" t="s">
        <v>93</v>
      </c>
      <c r="U4779" s="5" t="s">
        <v>105</v>
      </c>
    </row>
    <row r="4780" spans="1:21">
      <c r="A4780" s="6" t="s">
        <v>87</v>
      </c>
      <c r="B4780" s="7">
        <v>1</v>
      </c>
      <c r="C4780" s="5">
        <v>5143</v>
      </c>
      <c r="D4780" s="5">
        <v>42</v>
      </c>
      <c r="E4780" s="8" t="s">
        <v>6410</v>
      </c>
      <c r="F4780" s="8">
        <v>42186602</v>
      </c>
      <c r="G4780" s="5" t="s">
        <v>6412</v>
      </c>
      <c r="H4780" s="5" t="s">
        <v>223</v>
      </c>
      <c r="I4780" s="6" t="s">
        <v>91</v>
      </c>
      <c r="J4780" s="6" t="s">
        <v>91</v>
      </c>
      <c r="K4780" s="6" t="s">
        <v>91</v>
      </c>
      <c r="L4780" s="6" t="s">
        <v>91</v>
      </c>
      <c r="M4780" s="5" t="s">
        <v>92</v>
      </c>
      <c r="N4780" s="6" t="s">
        <v>91</v>
      </c>
      <c r="O4780" s="6" t="s">
        <v>91</v>
      </c>
      <c r="P4780" s="6" t="s">
        <v>91</v>
      </c>
      <c r="Q4780" s="6" t="s">
        <v>91</v>
      </c>
      <c r="R4780" s="5">
        <v>1</v>
      </c>
      <c r="S4780" s="5">
        <v>0</v>
      </c>
      <c r="T4780" s="5" t="s">
        <v>93</v>
      </c>
      <c r="U4780" s="5" t="s">
        <v>105</v>
      </c>
    </row>
    <row r="4781" spans="1:21">
      <c r="A4781" s="6" t="s">
        <v>87</v>
      </c>
      <c r="B4781" s="7">
        <v>1</v>
      </c>
      <c r="C4781" s="5">
        <v>5144</v>
      </c>
      <c r="D4781" s="5">
        <v>42</v>
      </c>
      <c r="E4781" s="8" t="s">
        <v>6410</v>
      </c>
      <c r="F4781" s="8">
        <v>42186603</v>
      </c>
      <c r="G4781" s="5" t="s">
        <v>6413</v>
      </c>
      <c r="H4781" s="5" t="s">
        <v>225</v>
      </c>
      <c r="I4781" s="6" t="s">
        <v>91</v>
      </c>
      <c r="J4781" s="6" t="s">
        <v>91</v>
      </c>
      <c r="K4781" s="6" t="s">
        <v>91</v>
      </c>
      <c r="L4781" s="6" t="s">
        <v>91</v>
      </c>
      <c r="M4781" s="5" t="s">
        <v>92</v>
      </c>
      <c r="N4781" s="6" t="s">
        <v>91</v>
      </c>
      <c r="O4781" s="6" t="s">
        <v>91</v>
      </c>
      <c r="P4781" s="6" t="s">
        <v>91</v>
      </c>
      <c r="Q4781" s="6" t="s">
        <v>91</v>
      </c>
      <c r="R4781" s="5">
        <v>1</v>
      </c>
      <c r="S4781" s="5">
        <v>0</v>
      </c>
      <c r="T4781" s="5" t="s">
        <v>93</v>
      </c>
      <c r="U4781" s="5" t="s">
        <v>105</v>
      </c>
    </row>
    <row r="4782" spans="1:21">
      <c r="A4782" s="6" t="s">
        <v>87</v>
      </c>
      <c r="B4782" s="7">
        <v>1</v>
      </c>
      <c r="C4782" s="5">
        <v>5145</v>
      </c>
      <c r="D4782" s="5">
        <v>42</v>
      </c>
      <c r="E4782" s="8" t="s">
        <v>6410</v>
      </c>
      <c r="F4782" s="8">
        <v>42186604</v>
      </c>
      <c r="G4782" s="5" t="s">
        <v>6414</v>
      </c>
      <c r="H4782" s="5" t="s">
        <v>227</v>
      </c>
      <c r="I4782" s="6" t="s">
        <v>91</v>
      </c>
      <c r="J4782" s="6" t="s">
        <v>91</v>
      </c>
      <c r="K4782" s="6" t="s">
        <v>91</v>
      </c>
      <c r="L4782" s="6" t="s">
        <v>91</v>
      </c>
      <c r="M4782" s="5" t="s">
        <v>92</v>
      </c>
      <c r="N4782" s="6" t="s">
        <v>91</v>
      </c>
      <c r="O4782" s="6" t="s">
        <v>91</v>
      </c>
      <c r="P4782" s="6" t="s">
        <v>91</v>
      </c>
      <c r="Q4782" s="6" t="s">
        <v>91</v>
      </c>
      <c r="R4782" s="5">
        <v>1</v>
      </c>
      <c r="S4782" s="5">
        <v>0</v>
      </c>
      <c r="T4782" s="5" t="s">
        <v>93</v>
      </c>
      <c r="U4782" s="5" t="s">
        <v>105</v>
      </c>
    </row>
    <row r="4783" spans="1:21">
      <c r="A4783" s="6" t="s">
        <v>87</v>
      </c>
      <c r="B4783" s="7">
        <v>1</v>
      </c>
      <c r="C4783" s="5">
        <v>5146</v>
      </c>
      <c r="D4783" s="5">
        <v>42</v>
      </c>
      <c r="E4783" s="8" t="s">
        <v>5987</v>
      </c>
      <c r="F4783" s="8">
        <v>421867</v>
      </c>
      <c r="G4783" s="5" t="s">
        <v>6415</v>
      </c>
      <c r="H4783" s="5" t="s">
        <v>6112</v>
      </c>
      <c r="I4783" s="5">
        <v>10065506335</v>
      </c>
      <c r="J4783" s="6" t="s">
        <v>91</v>
      </c>
      <c r="K4783" s="6" t="s">
        <v>91</v>
      </c>
      <c r="L4783" s="6" t="s">
        <v>91</v>
      </c>
      <c r="M4783" s="5" t="s">
        <v>92</v>
      </c>
      <c r="N4783" s="6" t="s">
        <v>91</v>
      </c>
      <c r="O4783" s="6" t="s">
        <v>91</v>
      </c>
      <c r="P4783" s="6" t="s">
        <v>91</v>
      </c>
      <c r="Q4783" s="6" t="s">
        <v>91</v>
      </c>
      <c r="R4783" s="5">
        <v>1</v>
      </c>
      <c r="S4783" s="5">
        <v>0</v>
      </c>
      <c r="T4783" s="5" t="s">
        <v>93</v>
      </c>
      <c r="U4783" s="5" t="s">
        <v>105</v>
      </c>
    </row>
    <row r="4784" spans="1:21">
      <c r="A4784" s="6" t="s">
        <v>87</v>
      </c>
      <c r="B4784" s="7">
        <v>1</v>
      </c>
      <c r="C4784" s="5">
        <v>5147</v>
      </c>
      <c r="D4784" s="5">
        <v>42</v>
      </c>
      <c r="E4784" s="8" t="s">
        <v>6416</v>
      </c>
      <c r="F4784" s="8">
        <v>42186701</v>
      </c>
      <c r="G4784" s="5" t="s">
        <v>6417</v>
      </c>
      <c r="H4784" s="5" t="s">
        <v>221</v>
      </c>
      <c r="I4784" s="6" t="s">
        <v>91</v>
      </c>
      <c r="J4784" s="6" t="s">
        <v>91</v>
      </c>
      <c r="K4784" s="6" t="s">
        <v>91</v>
      </c>
      <c r="L4784" s="6" t="s">
        <v>91</v>
      </c>
      <c r="M4784" s="5" t="s">
        <v>92</v>
      </c>
      <c r="N4784" s="6" t="s">
        <v>91</v>
      </c>
      <c r="O4784" s="6" t="s">
        <v>91</v>
      </c>
      <c r="P4784" s="6" t="s">
        <v>91</v>
      </c>
      <c r="Q4784" s="6" t="s">
        <v>91</v>
      </c>
      <c r="R4784" s="5">
        <v>1</v>
      </c>
      <c r="S4784" s="5">
        <v>0</v>
      </c>
      <c r="T4784" s="5" t="s">
        <v>93</v>
      </c>
      <c r="U4784" s="5" t="s">
        <v>105</v>
      </c>
    </row>
    <row r="4785" spans="1:21">
      <c r="A4785" s="6" t="s">
        <v>87</v>
      </c>
      <c r="B4785" s="7">
        <v>1</v>
      </c>
      <c r="C4785" s="5">
        <v>5148</v>
      </c>
      <c r="D4785" s="5">
        <v>42</v>
      </c>
      <c r="E4785" s="8" t="s">
        <v>6416</v>
      </c>
      <c r="F4785" s="8">
        <v>42186702</v>
      </c>
      <c r="G4785" s="5" t="s">
        <v>6418</v>
      </c>
      <c r="H4785" s="5" t="s">
        <v>223</v>
      </c>
      <c r="I4785" s="6" t="s">
        <v>91</v>
      </c>
      <c r="J4785" s="6" t="s">
        <v>91</v>
      </c>
      <c r="K4785" s="6" t="s">
        <v>91</v>
      </c>
      <c r="L4785" s="6" t="s">
        <v>91</v>
      </c>
      <c r="M4785" s="5" t="s">
        <v>92</v>
      </c>
      <c r="N4785" s="6" t="s">
        <v>91</v>
      </c>
      <c r="O4785" s="6" t="s">
        <v>91</v>
      </c>
      <c r="P4785" s="6" t="s">
        <v>91</v>
      </c>
      <c r="Q4785" s="6" t="s">
        <v>91</v>
      </c>
      <c r="R4785" s="5">
        <v>1</v>
      </c>
      <c r="S4785" s="5">
        <v>0</v>
      </c>
      <c r="T4785" s="5" t="s">
        <v>93</v>
      </c>
      <c r="U4785" s="5" t="s">
        <v>105</v>
      </c>
    </row>
    <row r="4786" spans="1:21">
      <c r="A4786" s="6" t="s">
        <v>87</v>
      </c>
      <c r="B4786" s="7">
        <v>1</v>
      </c>
      <c r="C4786" s="5">
        <v>5149</v>
      </c>
      <c r="D4786" s="5">
        <v>42</v>
      </c>
      <c r="E4786" s="8" t="s">
        <v>6416</v>
      </c>
      <c r="F4786" s="8">
        <v>42186703</v>
      </c>
      <c r="G4786" s="5" t="s">
        <v>6419</v>
      </c>
      <c r="H4786" s="5" t="s">
        <v>225</v>
      </c>
      <c r="I4786" s="6" t="s">
        <v>91</v>
      </c>
      <c r="J4786" s="6" t="s">
        <v>91</v>
      </c>
      <c r="K4786" s="6" t="s">
        <v>91</v>
      </c>
      <c r="L4786" s="6" t="s">
        <v>91</v>
      </c>
      <c r="M4786" s="5" t="s">
        <v>92</v>
      </c>
      <c r="N4786" s="6" t="s">
        <v>91</v>
      </c>
      <c r="O4786" s="6" t="s">
        <v>91</v>
      </c>
      <c r="P4786" s="6" t="s">
        <v>91</v>
      </c>
      <c r="Q4786" s="6" t="s">
        <v>91</v>
      </c>
      <c r="R4786" s="5">
        <v>1</v>
      </c>
      <c r="S4786" s="5">
        <v>0</v>
      </c>
      <c r="T4786" s="5" t="s">
        <v>93</v>
      </c>
      <c r="U4786" s="5" t="s">
        <v>105</v>
      </c>
    </row>
    <row r="4787" spans="1:21">
      <c r="A4787" s="6" t="s">
        <v>87</v>
      </c>
      <c r="B4787" s="7">
        <v>1</v>
      </c>
      <c r="C4787" s="5">
        <v>5151</v>
      </c>
      <c r="D4787" s="5">
        <v>42</v>
      </c>
      <c r="E4787" s="8" t="s">
        <v>6416</v>
      </c>
      <c r="F4787" s="8">
        <v>42186704</v>
      </c>
      <c r="G4787" s="5" t="s">
        <v>6420</v>
      </c>
      <c r="H4787" s="5" t="s">
        <v>227</v>
      </c>
      <c r="I4787" s="6" t="s">
        <v>91</v>
      </c>
      <c r="J4787" s="6" t="s">
        <v>91</v>
      </c>
      <c r="K4787" s="6" t="s">
        <v>91</v>
      </c>
      <c r="L4787" s="6" t="s">
        <v>91</v>
      </c>
      <c r="M4787" s="5" t="s">
        <v>92</v>
      </c>
      <c r="N4787" s="6" t="s">
        <v>91</v>
      </c>
      <c r="O4787" s="6" t="s">
        <v>91</v>
      </c>
      <c r="P4787" s="6" t="s">
        <v>91</v>
      </c>
      <c r="Q4787" s="6" t="s">
        <v>91</v>
      </c>
      <c r="R4787" s="5">
        <v>1</v>
      </c>
      <c r="S4787" s="5">
        <v>0</v>
      </c>
      <c r="T4787" s="5" t="s">
        <v>93</v>
      </c>
      <c r="U4787" s="5" t="s">
        <v>105</v>
      </c>
    </row>
    <row r="4788" spans="1:21">
      <c r="A4788" s="6" t="s">
        <v>87</v>
      </c>
      <c r="B4788" s="7">
        <v>1</v>
      </c>
      <c r="C4788" s="5">
        <v>5152</v>
      </c>
      <c r="D4788" s="5">
        <v>42</v>
      </c>
      <c r="E4788" s="8" t="s">
        <v>5987</v>
      </c>
      <c r="F4788" s="8">
        <v>421868</v>
      </c>
      <c r="G4788" s="5" t="s">
        <v>6421</v>
      </c>
      <c r="H4788" s="5" t="s">
        <v>6021</v>
      </c>
      <c r="I4788" s="6" t="s">
        <v>91</v>
      </c>
      <c r="J4788" s="6" t="s">
        <v>91</v>
      </c>
      <c r="K4788" s="6" t="s">
        <v>91</v>
      </c>
      <c r="L4788" s="6" t="s">
        <v>91</v>
      </c>
      <c r="M4788" s="5" t="s">
        <v>92</v>
      </c>
      <c r="N4788" s="6" t="s">
        <v>91</v>
      </c>
      <c r="O4788" s="6" t="s">
        <v>91</v>
      </c>
      <c r="P4788" s="6" t="s">
        <v>91</v>
      </c>
      <c r="Q4788" s="6" t="s">
        <v>91</v>
      </c>
      <c r="R4788" s="5">
        <v>1</v>
      </c>
      <c r="S4788" s="5">
        <v>0</v>
      </c>
      <c r="T4788" s="5" t="s">
        <v>93</v>
      </c>
      <c r="U4788" s="5" t="s">
        <v>105</v>
      </c>
    </row>
    <row r="4789" spans="1:21">
      <c r="A4789" s="6" t="s">
        <v>87</v>
      </c>
      <c r="B4789" s="7">
        <v>1</v>
      </c>
      <c r="C4789" s="5">
        <v>5153</v>
      </c>
      <c r="D4789" s="5">
        <v>42</v>
      </c>
      <c r="E4789" s="8" t="s">
        <v>6422</v>
      </c>
      <c r="F4789" s="8">
        <v>42186801</v>
      </c>
      <c r="G4789" s="5" t="s">
        <v>6423</v>
      </c>
      <c r="H4789" s="5" t="s">
        <v>221</v>
      </c>
      <c r="I4789" s="6" t="s">
        <v>91</v>
      </c>
      <c r="J4789" s="6" t="s">
        <v>91</v>
      </c>
      <c r="K4789" s="6" t="s">
        <v>91</v>
      </c>
      <c r="L4789" s="6" t="s">
        <v>91</v>
      </c>
      <c r="M4789" s="5" t="s">
        <v>92</v>
      </c>
      <c r="N4789" s="6" t="s">
        <v>91</v>
      </c>
      <c r="O4789" s="6" t="s">
        <v>91</v>
      </c>
      <c r="P4789" s="6" t="s">
        <v>91</v>
      </c>
      <c r="Q4789" s="6" t="s">
        <v>91</v>
      </c>
      <c r="R4789" s="5">
        <v>1</v>
      </c>
      <c r="S4789" s="5">
        <v>0</v>
      </c>
      <c r="T4789" s="5" t="s">
        <v>93</v>
      </c>
      <c r="U4789" s="5" t="s">
        <v>105</v>
      </c>
    </row>
    <row r="4790" spans="1:21">
      <c r="A4790" s="6" t="s">
        <v>87</v>
      </c>
      <c r="B4790" s="7">
        <v>1</v>
      </c>
      <c r="C4790" s="5">
        <v>5154</v>
      </c>
      <c r="D4790" s="5">
        <v>42</v>
      </c>
      <c r="E4790" s="8" t="s">
        <v>6422</v>
      </c>
      <c r="F4790" s="8">
        <v>42186802</v>
      </c>
      <c r="G4790" s="5" t="s">
        <v>6424</v>
      </c>
      <c r="H4790" s="5" t="s">
        <v>223</v>
      </c>
      <c r="I4790" s="6" t="s">
        <v>91</v>
      </c>
      <c r="J4790" s="6" t="s">
        <v>91</v>
      </c>
      <c r="K4790" s="6" t="s">
        <v>91</v>
      </c>
      <c r="L4790" s="6" t="s">
        <v>91</v>
      </c>
      <c r="M4790" s="5" t="s">
        <v>92</v>
      </c>
      <c r="N4790" s="6" t="s">
        <v>91</v>
      </c>
      <c r="O4790" s="6" t="s">
        <v>91</v>
      </c>
      <c r="P4790" s="6" t="s">
        <v>91</v>
      </c>
      <c r="Q4790" s="6" t="s">
        <v>91</v>
      </c>
      <c r="R4790" s="5">
        <v>1</v>
      </c>
      <c r="S4790" s="5">
        <v>0</v>
      </c>
      <c r="T4790" s="5" t="s">
        <v>93</v>
      </c>
      <c r="U4790" s="5" t="s">
        <v>105</v>
      </c>
    </row>
    <row r="4791" spans="1:21">
      <c r="A4791" s="6" t="s">
        <v>87</v>
      </c>
      <c r="B4791" s="7">
        <v>1</v>
      </c>
      <c r="C4791" s="5">
        <v>5155</v>
      </c>
      <c r="D4791" s="5">
        <v>42</v>
      </c>
      <c r="E4791" s="8" t="s">
        <v>6422</v>
      </c>
      <c r="F4791" s="8">
        <v>42186803</v>
      </c>
      <c r="G4791" s="5" t="s">
        <v>6425</v>
      </c>
      <c r="H4791" s="5" t="s">
        <v>225</v>
      </c>
      <c r="I4791" s="6" t="s">
        <v>91</v>
      </c>
      <c r="J4791" s="6" t="s">
        <v>91</v>
      </c>
      <c r="K4791" s="6" t="s">
        <v>91</v>
      </c>
      <c r="L4791" s="6" t="s">
        <v>91</v>
      </c>
      <c r="M4791" s="5" t="s">
        <v>92</v>
      </c>
      <c r="N4791" s="6" t="s">
        <v>91</v>
      </c>
      <c r="O4791" s="6" t="s">
        <v>91</v>
      </c>
      <c r="P4791" s="6" t="s">
        <v>91</v>
      </c>
      <c r="Q4791" s="6" t="s">
        <v>91</v>
      </c>
      <c r="R4791" s="5">
        <v>1</v>
      </c>
      <c r="S4791" s="5">
        <v>0</v>
      </c>
      <c r="T4791" s="5" t="s">
        <v>93</v>
      </c>
      <c r="U4791" s="5" t="s">
        <v>105</v>
      </c>
    </row>
    <row r="4792" spans="1:21">
      <c r="A4792" s="6" t="s">
        <v>87</v>
      </c>
      <c r="B4792" s="7">
        <v>1</v>
      </c>
      <c r="C4792" s="5">
        <v>5156</v>
      </c>
      <c r="D4792" s="5">
        <v>42</v>
      </c>
      <c r="E4792" s="8" t="s">
        <v>6422</v>
      </c>
      <c r="F4792" s="8">
        <v>42186804</v>
      </c>
      <c r="G4792" s="5" t="s">
        <v>6426</v>
      </c>
      <c r="H4792" s="5" t="s">
        <v>227</v>
      </c>
      <c r="I4792" s="6" t="s">
        <v>91</v>
      </c>
      <c r="J4792" s="6" t="s">
        <v>91</v>
      </c>
      <c r="K4792" s="6" t="s">
        <v>91</v>
      </c>
      <c r="L4792" s="6" t="s">
        <v>91</v>
      </c>
      <c r="M4792" s="5" t="s">
        <v>92</v>
      </c>
      <c r="N4792" s="6" t="s">
        <v>91</v>
      </c>
      <c r="O4792" s="6" t="s">
        <v>91</v>
      </c>
      <c r="P4792" s="6" t="s">
        <v>91</v>
      </c>
      <c r="Q4792" s="6" t="s">
        <v>91</v>
      </c>
      <c r="R4792" s="5">
        <v>1</v>
      </c>
      <c r="S4792" s="5">
        <v>0</v>
      </c>
      <c r="T4792" s="5" t="s">
        <v>93</v>
      </c>
      <c r="U4792" s="5" t="s">
        <v>105</v>
      </c>
    </row>
    <row r="4793" spans="1:21">
      <c r="A4793" s="6" t="s">
        <v>87</v>
      </c>
      <c r="B4793" s="7">
        <v>1</v>
      </c>
      <c r="C4793" s="5">
        <v>5157</v>
      </c>
      <c r="D4793" s="5">
        <v>42</v>
      </c>
      <c r="E4793" s="8" t="s">
        <v>5987</v>
      </c>
      <c r="F4793" s="8">
        <v>421869</v>
      </c>
      <c r="G4793" s="5" t="s">
        <v>6427</v>
      </c>
      <c r="H4793" s="5" t="s">
        <v>6035</v>
      </c>
      <c r="I4793" s="5">
        <v>10065500479</v>
      </c>
      <c r="J4793" s="6" t="s">
        <v>91</v>
      </c>
      <c r="K4793" s="6" t="s">
        <v>91</v>
      </c>
      <c r="L4793" s="6" t="s">
        <v>91</v>
      </c>
      <c r="M4793" s="5" t="s">
        <v>92</v>
      </c>
      <c r="N4793" s="6" t="s">
        <v>91</v>
      </c>
      <c r="O4793" s="6" t="s">
        <v>91</v>
      </c>
      <c r="P4793" s="6" t="s">
        <v>91</v>
      </c>
      <c r="Q4793" s="6" t="s">
        <v>91</v>
      </c>
      <c r="R4793" s="5">
        <v>1</v>
      </c>
      <c r="S4793" s="5">
        <v>0</v>
      </c>
      <c r="T4793" s="5" t="s">
        <v>93</v>
      </c>
      <c r="U4793" s="5" t="s">
        <v>105</v>
      </c>
    </row>
    <row r="4794" spans="1:21">
      <c r="A4794" s="6" t="s">
        <v>87</v>
      </c>
      <c r="B4794" s="7">
        <v>1</v>
      </c>
      <c r="C4794" s="5">
        <v>5158</v>
      </c>
      <c r="D4794" s="5">
        <v>42</v>
      </c>
      <c r="E4794" s="8" t="s">
        <v>6428</v>
      </c>
      <c r="F4794" s="8">
        <v>42186901</v>
      </c>
      <c r="G4794" s="5" t="s">
        <v>6429</v>
      </c>
      <c r="H4794" s="5" t="s">
        <v>221</v>
      </c>
      <c r="I4794" s="6" t="s">
        <v>91</v>
      </c>
      <c r="J4794" s="6" t="s">
        <v>91</v>
      </c>
      <c r="K4794" s="6" t="s">
        <v>91</v>
      </c>
      <c r="L4794" s="6" t="s">
        <v>91</v>
      </c>
      <c r="M4794" s="5" t="s">
        <v>92</v>
      </c>
      <c r="N4794" s="6" t="s">
        <v>91</v>
      </c>
      <c r="O4794" s="6" t="s">
        <v>91</v>
      </c>
      <c r="P4794" s="6" t="s">
        <v>91</v>
      </c>
      <c r="Q4794" s="6" t="s">
        <v>91</v>
      </c>
      <c r="R4794" s="5">
        <v>1</v>
      </c>
      <c r="S4794" s="5">
        <v>0</v>
      </c>
      <c r="T4794" s="5" t="s">
        <v>93</v>
      </c>
      <c r="U4794" s="5" t="s">
        <v>105</v>
      </c>
    </row>
    <row r="4795" spans="1:21">
      <c r="A4795" s="6" t="s">
        <v>87</v>
      </c>
      <c r="B4795" s="7">
        <v>1</v>
      </c>
      <c r="C4795" s="5">
        <v>5159</v>
      </c>
      <c r="D4795" s="5">
        <v>42</v>
      </c>
      <c r="E4795" s="8" t="s">
        <v>6428</v>
      </c>
      <c r="F4795" s="8">
        <v>42186902</v>
      </c>
      <c r="G4795" s="5" t="s">
        <v>6430</v>
      </c>
      <c r="H4795" s="5" t="s">
        <v>223</v>
      </c>
      <c r="I4795" s="6" t="s">
        <v>91</v>
      </c>
      <c r="J4795" s="6" t="s">
        <v>91</v>
      </c>
      <c r="K4795" s="6" t="s">
        <v>91</v>
      </c>
      <c r="L4795" s="6" t="s">
        <v>91</v>
      </c>
      <c r="M4795" s="5" t="s">
        <v>92</v>
      </c>
      <c r="N4795" s="6" t="s">
        <v>91</v>
      </c>
      <c r="O4795" s="6" t="s">
        <v>91</v>
      </c>
      <c r="P4795" s="6" t="s">
        <v>91</v>
      </c>
      <c r="Q4795" s="6" t="s">
        <v>91</v>
      </c>
      <c r="R4795" s="5">
        <v>1</v>
      </c>
      <c r="S4795" s="5">
        <v>0</v>
      </c>
      <c r="T4795" s="5" t="s">
        <v>93</v>
      </c>
      <c r="U4795" s="5" t="s">
        <v>105</v>
      </c>
    </row>
    <row r="4796" spans="1:21">
      <c r="A4796" s="6" t="s">
        <v>87</v>
      </c>
      <c r="B4796" s="7">
        <v>1</v>
      </c>
      <c r="C4796" s="5">
        <v>5160</v>
      </c>
      <c r="D4796" s="5">
        <v>42</v>
      </c>
      <c r="E4796" s="8" t="s">
        <v>6428</v>
      </c>
      <c r="F4796" s="8">
        <v>42186903</v>
      </c>
      <c r="G4796" s="5" t="s">
        <v>6431</v>
      </c>
      <c r="H4796" s="5" t="s">
        <v>225</v>
      </c>
      <c r="I4796" s="6" t="s">
        <v>91</v>
      </c>
      <c r="J4796" s="6" t="s">
        <v>91</v>
      </c>
      <c r="K4796" s="6" t="s">
        <v>91</v>
      </c>
      <c r="L4796" s="6" t="s">
        <v>91</v>
      </c>
      <c r="M4796" s="5" t="s">
        <v>92</v>
      </c>
      <c r="N4796" s="6" t="s">
        <v>91</v>
      </c>
      <c r="O4796" s="6" t="s">
        <v>91</v>
      </c>
      <c r="P4796" s="6" t="s">
        <v>91</v>
      </c>
      <c r="Q4796" s="6" t="s">
        <v>91</v>
      </c>
      <c r="R4796" s="5">
        <v>1</v>
      </c>
      <c r="S4796" s="5">
        <v>0</v>
      </c>
      <c r="T4796" s="5" t="s">
        <v>93</v>
      </c>
      <c r="U4796" s="5" t="s">
        <v>105</v>
      </c>
    </row>
    <row r="4797" spans="1:21">
      <c r="A4797" s="6" t="s">
        <v>87</v>
      </c>
      <c r="B4797" s="7">
        <v>1</v>
      </c>
      <c r="C4797" s="5">
        <v>5162</v>
      </c>
      <c r="D4797" s="5">
        <v>42</v>
      </c>
      <c r="E4797" s="8" t="s">
        <v>6428</v>
      </c>
      <c r="F4797" s="8">
        <v>42186904</v>
      </c>
      <c r="G4797" s="5" t="s">
        <v>6432</v>
      </c>
      <c r="H4797" s="5" t="s">
        <v>227</v>
      </c>
      <c r="I4797" s="6" t="s">
        <v>91</v>
      </c>
      <c r="J4797" s="6" t="s">
        <v>91</v>
      </c>
      <c r="K4797" s="6" t="s">
        <v>91</v>
      </c>
      <c r="L4797" s="6" t="s">
        <v>91</v>
      </c>
      <c r="M4797" s="5" t="s">
        <v>92</v>
      </c>
      <c r="N4797" s="6" t="s">
        <v>91</v>
      </c>
      <c r="O4797" s="6" t="s">
        <v>91</v>
      </c>
      <c r="P4797" s="6" t="s">
        <v>91</v>
      </c>
      <c r="Q4797" s="6" t="s">
        <v>91</v>
      </c>
      <c r="R4797" s="5">
        <v>1</v>
      </c>
      <c r="S4797" s="5">
        <v>0</v>
      </c>
      <c r="T4797" s="5" t="s">
        <v>93</v>
      </c>
      <c r="U4797" s="5" t="s">
        <v>105</v>
      </c>
    </row>
    <row r="4798" spans="1:21">
      <c r="A4798" s="6" t="s">
        <v>87</v>
      </c>
      <c r="B4798" s="7">
        <v>1</v>
      </c>
      <c r="C4798" s="5">
        <v>5163</v>
      </c>
      <c r="D4798" s="5">
        <v>42</v>
      </c>
      <c r="E4798" s="8" t="s">
        <v>5987</v>
      </c>
      <c r="F4798" s="8">
        <v>421870</v>
      </c>
      <c r="G4798" s="5" t="s">
        <v>6433</v>
      </c>
      <c r="H4798" s="5" t="s">
        <v>6217</v>
      </c>
      <c r="I4798" s="5">
        <v>10065503822</v>
      </c>
      <c r="J4798" s="6" t="s">
        <v>91</v>
      </c>
      <c r="K4798" s="6" t="s">
        <v>91</v>
      </c>
      <c r="L4798" s="6" t="s">
        <v>91</v>
      </c>
      <c r="M4798" s="5" t="s">
        <v>92</v>
      </c>
      <c r="N4798" s="6" t="s">
        <v>91</v>
      </c>
      <c r="O4798" s="6" t="s">
        <v>91</v>
      </c>
      <c r="P4798" s="6" t="s">
        <v>91</v>
      </c>
      <c r="Q4798" s="6" t="s">
        <v>91</v>
      </c>
      <c r="R4798" s="5">
        <v>1</v>
      </c>
      <c r="S4798" s="5">
        <v>0</v>
      </c>
      <c r="T4798" s="5" t="s">
        <v>93</v>
      </c>
      <c r="U4798" s="5" t="s">
        <v>105</v>
      </c>
    </row>
    <row r="4799" spans="1:21">
      <c r="A4799" s="6" t="s">
        <v>87</v>
      </c>
      <c r="B4799" s="7">
        <v>1</v>
      </c>
      <c r="C4799" s="5">
        <v>5164</v>
      </c>
      <c r="D4799" s="5">
        <v>42</v>
      </c>
      <c r="E4799" s="8" t="s">
        <v>6434</v>
      </c>
      <c r="F4799" s="8">
        <v>42187001</v>
      </c>
      <c r="G4799" s="5" t="s">
        <v>6435</v>
      </c>
      <c r="H4799" s="5" t="s">
        <v>221</v>
      </c>
      <c r="I4799" s="6" t="s">
        <v>91</v>
      </c>
      <c r="J4799" s="6" t="s">
        <v>91</v>
      </c>
      <c r="K4799" s="6" t="s">
        <v>91</v>
      </c>
      <c r="L4799" s="6" t="s">
        <v>91</v>
      </c>
      <c r="M4799" s="5" t="s">
        <v>92</v>
      </c>
      <c r="N4799" s="6" t="s">
        <v>91</v>
      </c>
      <c r="O4799" s="6" t="s">
        <v>91</v>
      </c>
      <c r="P4799" s="6" t="s">
        <v>91</v>
      </c>
      <c r="Q4799" s="6" t="s">
        <v>91</v>
      </c>
      <c r="R4799" s="5">
        <v>1</v>
      </c>
      <c r="S4799" s="5">
        <v>0</v>
      </c>
      <c r="T4799" s="5" t="s">
        <v>93</v>
      </c>
      <c r="U4799" s="5" t="s">
        <v>105</v>
      </c>
    </row>
    <row r="4800" spans="1:21">
      <c r="A4800" s="6" t="s">
        <v>87</v>
      </c>
      <c r="B4800" s="7">
        <v>1</v>
      </c>
      <c r="C4800" s="5">
        <v>5165</v>
      </c>
      <c r="D4800" s="5">
        <v>42</v>
      </c>
      <c r="E4800" s="8" t="s">
        <v>6434</v>
      </c>
      <c r="F4800" s="8">
        <v>42187002</v>
      </c>
      <c r="G4800" s="5" t="s">
        <v>6436</v>
      </c>
      <c r="H4800" s="5" t="s">
        <v>223</v>
      </c>
      <c r="I4800" s="6" t="s">
        <v>91</v>
      </c>
      <c r="J4800" s="6" t="s">
        <v>91</v>
      </c>
      <c r="K4800" s="6" t="s">
        <v>91</v>
      </c>
      <c r="L4800" s="6" t="s">
        <v>91</v>
      </c>
      <c r="M4800" s="5" t="s">
        <v>92</v>
      </c>
      <c r="N4800" s="6" t="s">
        <v>91</v>
      </c>
      <c r="O4800" s="6" t="s">
        <v>91</v>
      </c>
      <c r="P4800" s="6" t="s">
        <v>91</v>
      </c>
      <c r="Q4800" s="6" t="s">
        <v>91</v>
      </c>
      <c r="R4800" s="5">
        <v>1</v>
      </c>
      <c r="S4800" s="5">
        <v>0</v>
      </c>
      <c r="T4800" s="5" t="s">
        <v>93</v>
      </c>
      <c r="U4800" s="5" t="s">
        <v>105</v>
      </c>
    </row>
    <row r="4801" spans="1:21">
      <c r="A4801" s="6" t="s">
        <v>87</v>
      </c>
      <c r="B4801" s="7">
        <v>1</v>
      </c>
      <c r="C4801" s="5">
        <v>5166</v>
      </c>
      <c r="D4801" s="5">
        <v>42</v>
      </c>
      <c r="E4801" s="8" t="s">
        <v>6434</v>
      </c>
      <c r="F4801" s="8">
        <v>42187003</v>
      </c>
      <c r="G4801" s="5" t="s">
        <v>6437</v>
      </c>
      <c r="H4801" s="5" t="s">
        <v>225</v>
      </c>
      <c r="I4801" s="6" t="s">
        <v>91</v>
      </c>
      <c r="J4801" s="6" t="s">
        <v>91</v>
      </c>
      <c r="K4801" s="6" t="s">
        <v>91</v>
      </c>
      <c r="L4801" s="6" t="s">
        <v>91</v>
      </c>
      <c r="M4801" s="5" t="s">
        <v>92</v>
      </c>
      <c r="N4801" s="6" t="s">
        <v>91</v>
      </c>
      <c r="O4801" s="6" t="s">
        <v>91</v>
      </c>
      <c r="P4801" s="6" t="s">
        <v>91</v>
      </c>
      <c r="Q4801" s="6" t="s">
        <v>91</v>
      </c>
      <c r="R4801" s="5">
        <v>1</v>
      </c>
      <c r="S4801" s="5">
        <v>0</v>
      </c>
      <c r="T4801" s="5" t="s">
        <v>93</v>
      </c>
      <c r="U4801" s="5" t="s">
        <v>105</v>
      </c>
    </row>
    <row r="4802" spans="1:21">
      <c r="A4802" s="6" t="s">
        <v>87</v>
      </c>
      <c r="B4802" s="7">
        <v>1</v>
      </c>
      <c r="C4802" s="5">
        <v>5168</v>
      </c>
      <c r="D4802" s="5">
        <v>42</v>
      </c>
      <c r="E4802" s="8" t="s">
        <v>6434</v>
      </c>
      <c r="F4802" s="8">
        <v>42187004</v>
      </c>
      <c r="G4802" s="5" t="s">
        <v>6438</v>
      </c>
      <c r="H4802" s="5" t="s">
        <v>227</v>
      </c>
      <c r="I4802" s="6" t="s">
        <v>91</v>
      </c>
      <c r="J4802" s="6" t="s">
        <v>91</v>
      </c>
      <c r="K4802" s="6" t="s">
        <v>91</v>
      </c>
      <c r="L4802" s="6" t="s">
        <v>91</v>
      </c>
      <c r="M4802" s="5" t="s">
        <v>92</v>
      </c>
      <c r="N4802" s="6" t="s">
        <v>91</v>
      </c>
      <c r="O4802" s="6" t="s">
        <v>91</v>
      </c>
      <c r="P4802" s="6" t="s">
        <v>91</v>
      </c>
      <c r="Q4802" s="6" t="s">
        <v>91</v>
      </c>
      <c r="R4802" s="5">
        <v>1</v>
      </c>
      <c r="S4802" s="5">
        <v>0</v>
      </c>
      <c r="T4802" s="5" t="s">
        <v>93</v>
      </c>
      <c r="U4802" s="5" t="s">
        <v>105</v>
      </c>
    </row>
    <row r="4803" spans="1:21">
      <c r="A4803" s="6" t="s">
        <v>87</v>
      </c>
      <c r="B4803" s="7">
        <v>1</v>
      </c>
      <c r="C4803" s="5">
        <v>5169</v>
      </c>
      <c r="D4803" s="5">
        <v>42</v>
      </c>
      <c r="E4803" s="8" t="s">
        <v>5987</v>
      </c>
      <c r="F4803" s="8">
        <v>421871</v>
      </c>
      <c r="G4803" s="5" t="s">
        <v>6439</v>
      </c>
      <c r="H4803" s="5" t="s">
        <v>6007</v>
      </c>
      <c r="I4803" s="5">
        <v>10065500500</v>
      </c>
      <c r="J4803" s="6" t="s">
        <v>91</v>
      </c>
      <c r="K4803" s="6" t="s">
        <v>91</v>
      </c>
      <c r="L4803" s="6" t="s">
        <v>91</v>
      </c>
      <c r="M4803" s="5" t="s">
        <v>92</v>
      </c>
      <c r="N4803" s="6" t="s">
        <v>91</v>
      </c>
      <c r="O4803" s="6" t="s">
        <v>91</v>
      </c>
      <c r="P4803" s="6" t="s">
        <v>91</v>
      </c>
      <c r="Q4803" s="6" t="s">
        <v>91</v>
      </c>
      <c r="R4803" s="5">
        <v>1</v>
      </c>
      <c r="S4803" s="5">
        <v>0</v>
      </c>
      <c r="T4803" s="5" t="s">
        <v>93</v>
      </c>
      <c r="U4803" s="5" t="s">
        <v>105</v>
      </c>
    </row>
    <row r="4804" spans="1:21">
      <c r="A4804" s="6" t="s">
        <v>87</v>
      </c>
      <c r="B4804" s="7">
        <v>1</v>
      </c>
      <c r="C4804" s="5">
        <v>5170</v>
      </c>
      <c r="D4804" s="5">
        <v>42</v>
      </c>
      <c r="E4804" s="8" t="s">
        <v>6440</v>
      </c>
      <c r="F4804" s="8">
        <v>42187101</v>
      </c>
      <c r="G4804" s="5" t="s">
        <v>6441</v>
      </c>
      <c r="H4804" s="5" t="s">
        <v>221</v>
      </c>
      <c r="I4804" s="6" t="s">
        <v>91</v>
      </c>
      <c r="J4804" s="6" t="s">
        <v>91</v>
      </c>
      <c r="K4804" s="6" t="s">
        <v>91</v>
      </c>
      <c r="L4804" s="6" t="s">
        <v>91</v>
      </c>
      <c r="M4804" s="5" t="s">
        <v>92</v>
      </c>
      <c r="N4804" s="6" t="s">
        <v>91</v>
      </c>
      <c r="O4804" s="6" t="s">
        <v>91</v>
      </c>
      <c r="P4804" s="6" t="s">
        <v>91</v>
      </c>
      <c r="Q4804" s="6" t="s">
        <v>91</v>
      </c>
      <c r="R4804" s="5">
        <v>1</v>
      </c>
      <c r="S4804" s="5">
        <v>0</v>
      </c>
      <c r="T4804" s="5" t="s">
        <v>93</v>
      </c>
      <c r="U4804" s="5" t="s">
        <v>105</v>
      </c>
    </row>
    <row r="4805" spans="1:21">
      <c r="A4805" s="6" t="s">
        <v>87</v>
      </c>
      <c r="B4805" s="7">
        <v>1</v>
      </c>
      <c r="C4805" s="5">
        <v>5171</v>
      </c>
      <c r="D4805" s="5">
        <v>42</v>
      </c>
      <c r="E4805" s="8" t="s">
        <v>6440</v>
      </c>
      <c r="F4805" s="8">
        <v>42187102</v>
      </c>
      <c r="G4805" s="5" t="s">
        <v>6442</v>
      </c>
      <c r="H4805" s="5" t="s">
        <v>223</v>
      </c>
      <c r="I4805" s="6" t="s">
        <v>91</v>
      </c>
      <c r="J4805" s="6" t="s">
        <v>91</v>
      </c>
      <c r="K4805" s="6" t="s">
        <v>91</v>
      </c>
      <c r="L4805" s="6" t="s">
        <v>91</v>
      </c>
      <c r="M4805" s="5" t="s">
        <v>92</v>
      </c>
      <c r="N4805" s="6" t="s">
        <v>91</v>
      </c>
      <c r="O4805" s="6" t="s">
        <v>91</v>
      </c>
      <c r="P4805" s="6" t="s">
        <v>91</v>
      </c>
      <c r="Q4805" s="6" t="s">
        <v>91</v>
      </c>
      <c r="R4805" s="5">
        <v>1</v>
      </c>
      <c r="S4805" s="5">
        <v>0</v>
      </c>
      <c r="T4805" s="5" t="s">
        <v>93</v>
      </c>
      <c r="U4805" s="5" t="s">
        <v>105</v>
      </c>
    </row>
    <row r="4806" spans="1:21">
      <c r="A4806" s="6" t="s">
        <v>87</v>
      </c>
      <c r="B4806" s="7">
        <v>1</v>
      </c>
      <c r="C4806" s="5">
        <v>5172</v>
      </c>
      <c r="D4806" s="5">
        <v>42</v>
      </c>
      <c r="E4806" s="8" t="s">
        <v>6440</v>
      </c>
      <c r="F4806" s="8">
        <v>42187103</v>
      </c>
      <c r="G4806" s="5" t="s">
        <v>6443</v>
      </c>
      <c r="H4806" s="5" t="s">
        <v>225</v>
      </c>
      <c r="I4806" s="6" t="s">
        <v>91</v>
      </c>
      <c r="J4806" s="6" t="s">
        <v>91</v>
      </c>
      <c r="K4806" s="6" t="s">
        <v>91</v>
      </c>
      <c r="L4806" s="6" t="s">
        <v>91</v>
      </c>
      <c r="M4806" s="5" t="s">
        <v>92</v>
      </c>
      <c r="N4806" s="6" t="s">
        <v>91</v>
      </c>
      <c r="O4806" s="6" t="s">
        <v>91</v>
      </c>
      <c r="P4806" s="6" t="s">
        <v>91</v>
      </c>
      <c r="Q4806" s="6" t="s">
        <v>91</v>
      </c>
      <c r="R4806" s="5">
        <v>1</v>
      </c>
      <c r="S4806" s="5">
        <v>0</v>
      </c>
      <c r="T4806" s="5" t="s">
        <v>93</v>
      </c>
      <c r="U4806" s="5" t="s">
        <v>105</v>
      </c>
    </row>
    <row r="4807" spans="1:21">
      <c r="A4807" s="6" t="s">
        <v>87</v>
      </c>
      <c r="B4807" s="7">
        <v>1</v>
      </c>
      <c r="C4807" s="5">
        <v>5174</v>
      </c>
      <c r="D4807" s="5">
        <v>42</v>
      </c>
      <c r="E4807" s="8" t="s">
        <v>6440</v>
      </c>
      <c r="F4807" s="8">
        <v>42187104</v>
      </c>
      <c r="G4807" s="5" t="s">
        <v>6444</v>
      </c>
      <c r="H4807" s="5" t="s">
        <v>227</v>
      </c>
      <c r="I4807" s="6" t="s">
        <v>91</v>
      </c>
      <c r="J4807" s="6" t="s">
        <v>91</v>
      </c>
      <c r="K4807" s="6" t="s">
        <v>91</v>
      </c>
      <c r="L4807" s="6" t="s">
        <v>91</v>
      </c>
      <c r="M4807" s="5" t="s">
        <v>92</v>
      </c>
      <c r="N4807" s="6" t="s">
        <v>91</v>
      </c>
      <c r="O4807" s="6" t="s">
        <v>91</v>
      </c>
      <c r="P4807" s="6" t="s">
        <v>91</v>
      </c>
      <c r="Q4807" s="6" t="s">
        <v>91</v>
      </c>
      <c r="R4807" s="5">
        <v>1</v>
      </c>
      <c r="S4807" s="5">
        <v>0</v>
      </c>
      <c r="T4807" s="5" t="s">
        <v>93</v>
      </c>
      <c r="U4807" s="5" t="s">
        <v>105</v>
      </c>
    </row>
    <row r="4808" spans="1:21">
      <c r="A4808" s="6" t="s">
        <v>87</v>
      </c>
      <c r="B4808" s="7">
        <v>1</v>
      </c>
      <c r="C4808" s="5">
        <v>5175</v>
      </c>
      <c r="D4808" s="5">
        <v>42</v>
      </c>
      <c r="E4808" s="8" t="s">
        <v>5987</v>
      </c>
      <c r="F4808" s="8">
        <v>421872</v>
      </c>
      <c r="G4808" s="5" t="s">
        <v>6445</v>
      </c>
      <c r="H4808" s="5" t="s">
        <v>6042</v>
      </c>
      <c r="I4808" s="6" t="s">
        <v>91</v>
      </c>
      <c r="J4808" s="6" t="s">
        <v>91</v>
      </c>
      <c r="K4808" s="6" t="s">
        <v>91</v>
      </c>
      <c r="L4808" s="6" t="s">
        <v>91</v>
      </c>
      <c r="M4808" s="5" t="s">
        <v>92</v>
      </c>
      <c r="N4808" s="6" t="s">
        <v>91</v>
      </c>
      <c r="O4808" s="6" t="s">
        <v>91</v>
      </c>
      <c r="P4808" s="6" t="s">
        <v>91</v>
      </c>
      <c r="Q4808" s="6" t="s">
        <v>91</v>
      </c>
      <c r="R4808" s="5">
        <v>1</v>
      </c>
      <c r="S4808" s="5">
        <v>0</v>
      </c>
      <c r="T4808" s="5" t="s">
        <v>93</v>
      </c>
      <c r="U4808" s="5" t="s">
        <v>105</v>
      </c>
    </row>
    <row r="4809" spans="1:21">
      <c r="A4809" s="6" t="s">
        <v>87</v>
      </c>
      <c r="B4809" s="7">
        <v>1</v>
      </c>
      <c r="C4809" s="5">
        <v>5176</v>
      </c>
      <c r="D4809" s="5">
        <v>42</v>
      </c>
      <c r="E4809" s="8" t="s">
        <v>6446</v>
      </c>
      <c r="F4809" s="8">
        <v>42187201</v>
      </c>
      <c r="G4809" s="5" t="s">
        <v>6447</v>
      </c>
      <c r="H4809" s="5" t="s">
        <v>221</v>
      </c>
      <c r="I4809" s="6" t="s">
        <v>91</v>
      </c>
      <c r="J4809" s="6" t="s">
        <v>91</v>
      </c>
      <c r="K4809" s="6" t="s">
        <v>91</v>
      </c>
      <c r="L4809" s="6" t="s">
        <v>91</v>
      </c>
      <c r="M4809" s="5" t="s">
        <v>92</v>
      </c>
      <c r="N4809" s="6" t="s">
        <v>91</v>
      </c>
      <c r="O4809" s="6" t="s">
        <v>91</v>
      </c>
      <c r="P4809" s="6" t="s">
        <v>91</v>
      </c>
      <c r="Q4809" s="6" t="s">
        <v>91</v>
      </c>
      <c r="R4809" s="5">
        <v>1</v>
      </c>
      <c r="S4809" s="5">
        <v>0</v>
      </c>
      <c r="T4809" s="5" t="s">
        <v>93</v>
      </c>
      <c r="U4809" s="5" t="s">
        <v>105</v>
      </c>
    </row>
    <row r="4810" spans="1:21">
      <c r="A4810" s="6" t="s">
        <v>87</v>
      </c>
      <c r="B4810" s="7">
        <v>1</v>
      </c>
      <c r="C4810" s="5">
        <v>5177</v>
      </c>
      <c r="D4810" s="5">
        <v>42</v>
      </c>
      <c r="E4810" s="8" t="s">
        <v>6446</v>
      </c>
      <c r="F4810" s="8">
        <v>42187202</v>
      </c>
      <c r="G4810" s="5" t="s">
        <v>6448</v>
      </c>
      <c r="H4810" s="5" t="s">
        <v>223</v>
      </c>
      <c r="I4810" s="6" t="s">
        <v>91</v>
      </c>
      <c r="J4810" s="6" t="s">
        <v>91</v>
      </c>
      <c r="K4810" s="6" t="s">
        <v>91</v>
      </c>
      <c r="L4810" s="6" t="s">
        <v>91</v>
      </c>
      <c r="M4810" s="5" t="s">
        <v>92</v>
      </c>
      <c r="N4810" s="6" t="s">
        <v>91</v>
      </c>
      <c r="O4810" s="6" t="s">
        <v>91</v>
      </c>
      <c r="P4810" s="6" t="s">
        <v>91</v>
      </c>
      <c r="Q4810" s="6" t="s">
        <v>91</v>
      </c>
      <c r="R4810" s="5">
        <v>1</v>
      </c>
      <c r="S4810" s="5">
        <v>0</v>
      </c>
      <c r="T4810" s="5" t="s">
        <v>93</v>
      </c>
      <c r="U4810" s="5" t="s">
        <v>105</v>
      </c>
    </row>
    <row r="4811" spans="1:21">
      <c r="A4811" s="6" t="s">
        <v>87</v>
      </c>
      <c r="B4811" s="7">
        <v>1</v>
      </c>
      <c r="C4811" s="5">
        <v>5178</v>
      </c>
      <c r="D4811" s="5">
        <v>42</v>
      </c>
      <c r="E4811" s="8" t="s">
        <v>6446</v>
      </c>
      <c r="F4811" s="8">
        <v>42187203</v>
      </c>
      <c r="G4811" s="5" t="s">
        <v>6449</v>
      </c>
      <c r="H4811" s="5" t="s">
        <v>225</v>
      </c>
      <c r="I4811" s="6" t="s">
        <v>91</v>
      </c>
      <c r="J4811" s="6" t="s">
        <v>91</v>
      </c>
      <c r="K4811" s="6" t="s">
        <v>91</v>
      </c>
      <c r="L4811" s="6" t="s">
        <v>91</v>
      </c>
      <c r="M4811" s="5" t="s">
        <v>92</v>
      </c>
      <c r="N4811" s="6" t="s">
        <v>91</v>
      </c>
      <c r="O4811" s="6" t="s">
        <v>91</v>
      </c>
      <c r="P4811" s="6" t="s">
        <v>91</v>
      </c>
      <c r="Q4811" s="6" t="s">
        <v>91</v>
      </c>
      <c r="R4811" s="5">
        <v>1</v>
      </c>
      <c r="S4811" s="5">
        <v>0</v>
      </c>
      <c r="T4811" s="5" t="s">
        <v>93</v>
      </c>
      <c r="U4811" s="5" t="s">
        <v>105</v>
      </c>
    </row>
    <row r="4812" spans="1:21">
      <c r="A4812" s="6" t="s">
        <v>87</v>
      </c>
      <c r="B4812" s="7">
        <v>1</v>
      </c>
      <c r="C4812" s="5">
        <v>5179</v>
      </c>
      <c r="D4812" s="5">
        <v>42</v>
      </c>
      <c r="E4812" s="8" t="s">
        <v>6446</v>
      </c>
      <c r="F4812" s="8">
        <v>42187204</v>
      </c>
      <c r="G4812" s="5" t="s">
        <v>6450</v>
      </c>
      <c r="H4812" s="5" t="s">
        <v>227</v>
      </c>
      <c r="I4812" s="6" t="s">
        <v>91</v>
      </c>
      <c r="J4812" s="6" t="s">
        <v>91</v>
      </c>
      <c r="K4812" s="6" t="s">
        <v>91</v>
      </c>
      <c r="L4812" s="6" t="s">
        <v>91</v>
      </c>
      <c r="M4812" s="5" t="s">
        <v>92</v>
      </c>
      <c r="N4812" s="6" t="s">
        <v>91</v>
      </c>
      <c r="O4812" s="6" t="s">
        <v>91</v>
      </c>
      <c r="P4812" s="6" t="s">
        <v>91</v>
      </c>
      <c r="Q4812" s="6" t="s">
        <v>91</v>
      </c>
      <c r="R4812" s="5">
        <v>1</v>
      </c>
      <c r="S4812" s="5">
        <v>0</v>
      </c>
      <c r="T4812" s="5" t="s">
        <v>93</v>
      </c>
      <c r="U4812" s="5" t="s">
        <v>105</v>
      </c>
    </row>
    <row r="4813" spans="1:21">
      <c r="A4813" s="6" t="s">
        <v>87</v>
      </c>
      <c r="B4813" s="7">
        <v>1</v>
      </c>
      <c r="C4813" s="5">
        <v>5180</v>
      </c>
      <c r="D4813" s="5">
        <v>42</v>
      </c>
      <c r="E4813" s="8" t="s">
        <v>5987</v>
      </c>
      <c r="F4813" s="8">
        <v>421873</v>
      </c>
      <c r="G4813" s="5" t="s">
        <v>6451</v>
      </c>
      <c r="H4813" s="5" t="s">
        <v>6077</v>
      </c>
      <c r="I4813" s="5">
        <v>10065500474</v>
      </c>
      <c r="J4813" s="6" t="s">
        <v>91</v>
      </c>
      <c r="K4813" s="6" t="s">
        <v>91</v>
      </c>
      <c r="L4813" s="6" t="s">
        <v>91</v>
      </c>
      <c r="M4813" s="5" t="s">
        <v>92</v>
      </c>
      <c r="N4813" s="6" t="s">
        <v>91</v>
      </c>
      <c r="O4813" s="6" t="s">
        <v>91</v>
      </c>
      <c r="P4813" s="6" t="s">
        <v>91</v>
      </c>
      <c r="Q4813" s="6" t="s">
        <v>91</v>
      </c>
      <c r="R4813" s="5">
        <v>1</v>
      </c>
      <c r="S4813" s="5">
        <v>0</v>
      </c>
      <c r="T4813" s="5" t="s">
        <v>93</v>
      </c>
      <c r="U4813" s="5" t="s">
        <v>105</v>
      </c>
    </row>
    <row r="4814" spans="1:21">
      <c r="A4814" s="6" t="s">
        <v>87</v>
      </c>
      <c r="B4814" s="7">
        <v>1</v>
      </c>
      <c r="C4814" s="5">
        <v>5181</v>
      </c>
      <c r="D4814" s="5">
        <v>42</v>
      </c>
      <c r="E4814" s="8" t="s">
        <v>6452</v>
      </c>
      <c r="F4814" s="8">
        <v>42187301</v>
      </c>
      <c r="G4814" s="5" t="s">
        <v>6453</v>
      </c>
      <c r="H4814" s="5" t="s">
        <v>221</v>
      </c>
      <c r="I4814" s="6" t="s">
        <v>91</v>
      </c>
      <c r="J4814" s="6" t="s">
        <v>91</v>
      </c>
      <c r="K4814" s="6" t="s">
        <v>91</v>
      </c>
      <c r="L4814" s="6" t="s">
        <v>91</v>
      </c>
      <c r="M4814" s="5" t="s">
        <v>92</v>
      </c>
      <c r="N4814" s="6" t="s">
        <v>91</v>
      </c>
      <c r="O4814" s="6" t="s">
        <v>91</v>
      </c>
      <c r="P4814" s="6" t="s">
        <v>91</v>
      </c>
      <c r="Q4814" s="6" t="s">
        <v>91</v>
      </c>
      <c r="R4814" s="5">
        <v>1</v>
      </c>
      <c r="S4814" s="5">
        <v>0</v>
      </c>
      <c r="T4814" s="5" t="s">
        <v>93</v>
      </c>
      <c r="U4814" s="5" t="s">
        <v>105</v>
      </c>
    </row>
    <row r="4815" spans="1:21">
      <c r="A4815" s="6" t="s">
        <v>87</v>
      </c>
      <c r="B4815" s="7">
        <v>1</v>
      </c>
      <c r="C4815" s="5">
        <v>5182</v>
      </c>
      <c r="D4815" s="5">
        <v>42</v>
      </c>
      <c r="E4815" s="8" t="s">
        <v>6452</v>
      </c>
      <c r="F4815" s="8">
        <v>42187302</v>
      </c>
      <c r="G4815" s="5" t="s">
        <v>6454</v>
      </c>
      <c r="H4815" s="5" t="s">
        <v>223</v>
      </c>
      <c r="I4815" s="6" t="s">
        <v>91</v>
      </c>
      <c r="J4815" s="6" t="s">
        <v>91</v>
      </c>
      <c r="K4815" s="6" t="s">
        <v>91</v>
      </c>
      <c r="L4815" s="6" t="s">
        <v>91</v>
      </c>
      <c r="M4815" s="5" t="s">
        <v>92</v>
      </c>
      <c r="N4815" s="6" t="s">
        <v>91</v>
      </c>
      <c r="O4815" s="6" t="s">
        <v>91</v>
      </c>
      <c r="P4815" s="6" t="s">
        <v>91</v>
      </c>
      <c r="Q4815" s="6" t="s">
        <v>91</v>
      </c>
      <c r="R4815" s="5">
        <v>1</v>
      </c>
      <c r="S4815" s="5">
        <v>0</v>
      </c>
      <c r="T4815" s="5" t="s">
        <v>93</v>
      </c>
      <c r="U4815" s="5" t="s">
        <v>105</v>
      </c>
    </row>
    <row r="4816" spans="1:21">
      <c r="A4816" s="6" t="s">
        <v>87</v>
      </c>
      <c r="B4816" s="7">
        <v>1</v>
      </c>
      <c r="C4816" s="5">
        <v>5183</v>
      </c>
      <c r="D4816" s="5">
        <v>42</v>
      </c>
      <c r="E4816" s="8" t="s">
        <v>6452</v>
      </c>
      <c r="F4816" s="8">
        <v>42187303</v>
      </c>
      <c r="G4816" s="5" t="s">
        <v>6455</v>
      </c>
      <c r="H4816" s="5" t="s">
        <v>225</v>
      </c>
      <c r="I4816" s="6" t="s">
        <v>91</v>
      </c>
      <c r="J4816" s="6" t="s">
        <v>91</v>
      </c>
      <c r="K4816" s="6" t="s">
        <v>91</v>
      </c>
      <c r="L4816" s="6" t="s">
        <v>91</v>
      </c>
      <c r="M4816" s="5" t="s">
        <v>92</v>
      </c>
      <c r="N4816" s="6" t="s">
        <v>91</v>
      </c>
      <c r="O4816" s="6" t="s">
        <v>91</v>
      </c>
      <c r="P4816" s="6" t="s">
        <v>91</v>
      </c>
      <c r="Q4816" s="6" t="s">
        <v>91</v>
      </c>
      <c r="R4816" s="5">
        <v>1</v>
      </c>
      <c r="S4816" s="5">
        <v>0</v>
      </c>
      <c r="T4816" s="5" t="s">
        <v>93</v>
      </c>
      <c r="U4816" s="5" t="s">
        <v>105</v>
      </c>
    </row>
    <row r="4817" spans="1:21">
      <c r="A4817" s="6" t="s">
        <v>87</v>
      </c>
      <c r="B4817" s="7">
        <v>1</v>
      </c>
      <c r="C4817" s="5">
        <v>5185</v>
      </c>
      <c r="D4817" s="5">
        <v>42</v>
      </c>
      <c r="E4817" s="8" t="s">
        <v>6452</v>
      </c>
      <c r="F4817" s="8">
        <v>42187304</v>
      </c>
      <c r="G4817" s="5" t="s">
        <v>6456</v>
      </c>
      <c r="H4817" s="5" t="s">
        <v>227</v>
      </c>
      <c r="I4817" s="6" t="s">
        <v>91</v>
      </c>
      <c r="J4817" s="6" t="s">
        <v>91</v>
      </c>
      <c r="K4817" s="6" t="s">
        <v>91</v>
      </c>
      <c r="L4817" s="6" t="s">
        <v>91</v>
      </c>
      <c r="M4817" s="5" t="s">
        <v>92</v>
      </c>
      <c r="N4817" s="6" t="s">
        <v>91</v>
      </c>
      <c r="O4817" s="6" t="s">
        <v>91</v>
      </c>
      <c r="P4817" s="6" t="s">
        <v>91</v>
      </c>
      <c r="Q4817" s="6" t="s">
        <v>91</v>
      </c>
      <c r="R4817" s="5">
        <v>1</v>
      </c>
      <c r="S4817" s="5">
        <v>0</v>
      </c>
      <c r="T4817" s="5" t="s">
        <v>93</v>
      </c>
      <c r="U4817" s="5" t="s">
        <v>105</v>
      </c>
    </row>
    <row r="4818" spans="1:21">
      <c r="A4818" s="6" t="s">
        <v>87</v>
      </c>
      <c r="B4818" s="7">
        <v>1</v>
      </c>
      <c r="C4818" s="5">
        <v>5186</v>
      </c>
      <c r="D4818" s="5">
        <v>42</v>
      </c>
      <c r="E4818" s="8" t="s">
        <v>5987</v>
      </c>
      <c r="F4818" s="8">
        <v>421874</v>
      </c>
      <c r="G4818" s="5" t="s">
        <v>6457</v>
      </c>
      <c r="H4818" s="5" t="s">
        <v>6161</v>
      </c>
      <c r="I4818" s="5">
        <v>10065503626</v>
      </c>
      <c r="J4818" s="6" t="s">
        <v>91</v>
      </c>
      <c r="K4818" s="6" t="s">
        <v>91</v>
      </c>
      <c r="L4818" s="6" t="s">
        <v>91</v>
      </c>
      <c r="M4818" s="5" t="s">
        <v>92</v>
      </c>
      <c r="N4818" s="6" t="s">
        <v>91</v>
      </c>
      <c r="O4818" s="6" t="s">
        <v>91</v>
      </c>
      <c r="P4818" s="6" t="s">
        <v>91</v>
      </c>
      <c r="Q4818" s="6" t="s">
        <v>91</v>
      </c>
      <c r="R4818" s="5">
        <v>1</v>
      </c>
      <c r="S4818" s="5">
        <v>0</v>
      </c>
      <c r="T4818" s="5" t="s">
        <v>93</v>
      </c>
      <c r="U4818" s="5" t="s">
        <v>105</v>
      </c>
    </row>
    <row r="4819" spans="1:21">
      <c r="A4819" s="6" t="s">
        <v>87</v>
      </c>
      <c r="B4819" s="7">
        <v>1</v>
      </c>
      <c r="C4819" s="5">
        <v>5187</v>
      </c>
      <c r="D4819" s="5">
        <v>42</v>
      </c>
      <c r="E4819" s="8" t="s">
        <v>6458</v>
      </c>
      <c r="F4819" s="8">
        <v>42187401</v>
      </c>
      <c r="G4819" s="5" t="s">
        <v>6459</v>
      </c>
      <c r="H4819" s="5" t="s">
        <v>221</v>
      </c>
      <c r="I4819" s="6" t="s">
        <v>91</v>
      </c>
      <c r="J4819" s="6" t="s">
        <v>91</v>
      </c>
      <c r="K4819" s="6" t="s">
        <v>91</v>
      </c>
      <c r="L4819" s="6" t="s">
        <v>91</v>
      </c>
      <c r="M4819" s="5" t="s">
        <v>92</v>
      </c>
      <c r="N4819" s="6" t="s">
        <v>91</v>
      </c>
      <c r="O4819" s="6" t="s">
        <v>91</v>
      </c>
      <c r="P4819" s="6" t="s">
        <v>91</v>
      </c>
      <c r="Q4819" s="6" t="s">
        <v>91</v>
      </c>
      <c r="R4819" s="5">
        <v>1</v>
      </c>
      <c r="S4819" s="5">
        <v>0</v>
      </c>
      <c r="T4819" s="5" t="s">
        <v>93</v>
      </c>
      <c r="U4819" s="5" t="s">
        <v>105</v>
      </c>
    </row>
    <row r="4820" spans="1:21">
      <c r="A4820" s="6" t="s">
        <v>87</v>
      </c>
      <c r="B4820" s="7">
        <v>1</v>
      </c>
      <c r="C4820" s="5">
        <v>5188</v>
      </c>
      <c r="D4820" s="5">
        <v>42</v>
      </c>
      <c r="E4820" s="8" t="s">
        <v>6458</v>
      </c>
      <c r="F4820" s="8">
        <v>42187402</v>
      </c>
      <c r="G4820" s="5" t="s">
        <v>6460</v>
      </c>
      <c r="H4820" s="5" t="s">
        <v>223</v>
      </c>
      <c r="I4820" s="6" t="s">
        <v>91</v>
      </c>
      <c r="J4820" s="6" t="s">
        <v>91</v>
      </c>
      <c r="K4820" s="6" t="s">
        <v>91</v>
      </c>
      <c r="L4820" s="6" t="s">
        <v>91</v>
      </c>
      <c r="M4820" s="5" t="s">
        <v>92</v>
      </c>
      <c r="N4820" s="6" t="s">
        <v>91</v>
      </c>
      <c r="O4820" s="6" t="s">
        <v>91</v>
      </c>
      <c r="P4820" s="6" t="s">
        <v>91</v>
      </c>
      <c r="Q4820" s="6" t="s">
        <v>91</v>
      </c>
      <c r="R4820" s="5">
        <v>1</v>
      </c>
      <c r="S4820" s="5">
        <v>0</v>
      </c>
      <c r="T4820" s="5" t="s">
        <v>93</v>
      </c>
      <c r="U4820" s="5" t="s">
        <v>105</v>
      </c>
    </row>
    <row r="4821" spans="1:21">
      <c r="A4821" s="6" t="s">
        <v>87</v>
      </c>
      <c r="B4821" s="7">
        <v>1</v>
      </c>
      <c r="C4821" s="5">
        <v>5189</v>
      </c>
      <c r="D4821" s="5">
        <v>42</v>
      </c>
      <c r="E4821" s="8" t="s">
        <v>6458</v>
      </c>
      <c r="F4821" s="8">
        <v>42187403</v>
      </c>
      <c r="G4821" s="5" t="s">
        <v>6461</v>
      </c>
      <c r="H4821" s="5" t="s">
        <v>225</v>
      </c>
      <c r="I4821" s="6" t="s">
        <v>91</v>
      </c>
      <c r="J4821" s="6" t="s">
        <v>91</v>
      </c>
      <c r="K4821" s="6" t="s">
        <v>91</v>
      </c>
      <c r="L4821" s="6" t="s">
        <v>91</v>
      </c>
      <c r="M4821" s="5" t="s">
        <v>92</v>
      </c>
      <c r="N4821" s="6" t="s">
        <v>91</v>
      </c>
      <c r="O4821" s="6" t="s">
        <v>91</v>
      </c>
      <c r="P4821" s="6" t="s">
        <v>91</v>
      </c>
      <c r="Q4821" s="6" t="s">
        <v>91</v>
      </c>
      <c r="R4821" s="5">
        <v>1</v>
      </c>
      <c r="S4821" s="5">
        <v>0</v>
      </c>
      <c r="T4821" s="5" t="s">
        <v>93</v>
      </c>
      <c r="U4821" s="5" t="s">
        <v>105</v>
      </c>
    </row>
    <row r="4822" spans="1:21">
      <c r="A4822" s="6" t="s">
        <v>87</v>
      </c>
      <c r="B4822" s="7">
        <v>1</v>
      </c>
      <c r="C4822" s="5">
        <v>5191</v>
      </c>
      <c r="D4822" s="5">
        <v>42</v>
      </c>
      <c r="E4822" s="8" t="s">
        <v>6458</v>
      </c>
      <c r="F4822" s="8">
        <v>42187404</v>
      </c>
      <c r="G4822" s="5" t="s">
        <v>6462</v>
      </c>
      <c r="H4822" s="5" t="s">
        <v>227</v>
      </c>
      <c r="I4822" s="6" t="s">
        <v>91</v>
      </c>
      <c r="J4822" s="6" t="s">
        <v>91</v>
      </c>
      <c r="K4822" s="6" t="s">
        <v>91</v>
      </c>
      <c r="L4822" s="6" t="s">
        <v>91</v>
      </c>
      <c r="M4822" s="5" t="s">
        <v>92</v>
      </c>
      <c r="N4822" s="6" t="s">
        <v>91</v>
      </c>
      <c r="O4822" s="6" t="s">
        <v>91</v>
      </c>
      <c r="P4822" s="6" t="s">
        <v>91</v>
      </c>
      <c r="Q4822" s="6" t="s">
        <v>91</v>
      </c>
      <c r="R4822" s="5">
        <v>1</v>
      </c>
      <c r="S4822" s="5">
        <v>0</v>
      </c>
      <c r="T4822" s="5" t="s">
        <v>93</v>
      </c>
      <c r="U4822" s="5" t="s">
        <v>105</v>
      </c>
    </row>
    <row r="4823" spans="1:21">
      <c r="A4823" s="6" t="s">
        <v>87</v>
      </c>
      <c r="B4823" s="7">
        <v>1</v>
      </c>
      <c r="C4823" s="5">
        <v>5192</v>
      </c>
      <c r="D4823" s="5">
        <v>42</v>
      </c>
      <c r="E4823" s="8" t="s">
        <v>5987</v>
      </c>
      <c r="F4823" s="8">
        <v>421875</v>
      </c>
      <c r="G4823" s="5" t="s">
        <v>6463</v>
      </c>
      <c r="H4823" s="5" t="s">
        <v>6028</v>
      </c>
      <c r="I4823" s="5">
        <v>10065503592</v>
      </c>
      <c r="J4823" s="6" t="s">
        <v>91</v>
      </c>
      <c r="K4823" s="6" t="s">
        <v>91</v>
      </c>
      <c r="L4823" s="6" t="s">
        <v>91</v>
      </c>
      <c r="M4823" s="5" t="s">
        <v>92</v>
      </c>
      <c r="N4823" s="6" t="s">
        <v>91</v>
      </c>
      <c r="O4823" s="6" t="s">
        <v>91</v>
      </c>
      <c r="P4823" s="6" t="s">
        <v>91</v>
      </c>
      <c r="Q4823" s="6" t="s">
        <v>91</v>
      </c>
      <c r="R4823" s="5">
        <v>1</v>
      </c>
      <c r="S4823" s="5">
        <v>0</v>
      </c>
      <c r="T4823" s="5" t="s">
        <v>93</v>
      </c>
      <c r="U4823" s="5" t="s">
        <v>105</v>
      </c>
    </row>
    <row r="4824" spans="1:21">
      <c r="A4824" s="6" t="s">
        <v>87</v>
      </c>
      <c r="B4824" s="7">
        <v>1</v>
      </c>
      <c r="C4824" s="5">
        <v>5193</v>
      </c>
      <c r="D4824" s="5">
        <v>42</v>
      </c>
      <c r="E4824" s="8" t="s">
        <v>6464</v>
      </c>
      <c r="F4824" s="8">
        <v>42187501</v>
      </c>
      <c r="G4824" s="5" t="s">
        <v>6465</v>
      </c>
      <c r="H4824" s="5" t="s">
        <v>221</v>
      </c>
      <c r="I4824" s="6" t="s">
        <v>91</v>
      </c>
      <c r="J4824" s="6" t="s">
        <v>91</v>
      </c>
      <c r="K4824" s="6" t="s">
        <v>91</v>
      </c>
      <c r="L4824" s="6" t="s">
        <v>91</v>
      </c>
      <c r="M4824" s="5" t="s">
        <v>92</v>
      </c>
      <c r="N4824" s="6" t="s">
        <v>91</v>
      </c>
      <c r="O4824" s="6" t="s">
        <v>91</v>
      </c>
      <c r="P4824" s="6" t="s">
        <v>91</v>
      </c>
      <c r="Q4824" s="6" t="s">
        <v>91</v>
      </c>
      <c r="R4824" s="5">
        <v>1</v>
      </c>
      <c r="S4824" s="5">
        <v>0</v>
      </c>
      <c r="T4824" s="5" t="s">
        <v>93</v>
      </c>
      <c r="U4824" s="5" t="s">
        <v>105</v>
      </c>
    </row>
    <row r="4825" spans="1:21">
      <c r="A4825" s="6" t="s">
        <v>87</v>
      </c>
      <c r="B4825" s="7">
        <v>1</v>
      </c>
      <c r="C4825" s="5">
        <v>5194</v>
      </c>
      <c r="D4825" s="5">
        <v>42</v>
      </c>
      <c r="E4825" s="8" t="s">
        <v>6464</v>
      </c>
      <c r="F4825" s="8">
        <v>42187502</v>
      </c>
      <c r="G4825" s="5" t="s">
        <v>6466</v>
      </c>
      <c r="H4825" s="5" t="s">
        <v>223</v>
      </c>
      <c r="I4825" s="6" t="s">
        <v>91</v>
      </c>
      <c r="J4825" s="6" t="s">
        <v>91</v>
      </c>
      <c r="K4825" s="6" t="s">
        <v>91</v>
      </c>
      <c r="L4825" s="6" t="s">
        <v>91</v>
      </c>
      <c r="M4825" s="5" t="s">
        <v>92</v>
      </c>
      <c r="N4825" s="6" t="s">
        <v>91</v>
      </c>
      <c r="O4825" s="6" t="s">
        <v>91</v>
      </c>
      <c r="P4825" s="6" t="s">
        <v>91</v>
      </c>
      <c r="Q4825" s="6" t="s">
        <v>91</v>
      </c>
      <c r="R4825" s="5">
        <v>1</v>
      </c>
      <c r="S4825" s="5">
        <v>0</v>
      </c>
      <c r="T4825" s="5" t="s">
        <v>93</v>
      </c>
      <c r="U4825" s="5" t="s">
        <v>105</v>
      </c>
    </row>
    <row r="4826" spans="1:21">
      <c r="A4826" s="6" t="s">
        <v>87</v>
      </c>
      <c r="B4826" s="7">
        <v>1</v>
      </c>
      <c r="C4826" s="5">
        <v>5195</v>
      </c>
      <c r="D4826" s="5">
        <v>42</v>
      </c>
      <c r="E4826" s="8" t="s">
        <v>6464</v>
      </c>
      <c r="F4826" s="8">
        <v>42187503</v>
      </c>
      <c r="G4826" s="5" t="s">
        <v>6467</v>
      </c>
      <c r="H4826" s="5" t="s">
        <v>225</v>
      </c>
      <c r="I4826" s="6" t="s">
        <v>91</v>
      </c>
      <c r="J4826" s="6" t="s">
        <v>91</v>
      </c>
      <c r="K4826" s="6" t="s">
        <v>91</v>
      </c>
      <c r="L4826" s="6" t="s">
        <v>91</v>
      </c>
      <c r="M4826" s="5" t="s">
        <v>92</v>
      </c>
      <c r="N4826" s="6" t="s">
        <v>91</v>
      </c>
      <c r="O4826" s="6" t="s">
        <v>91</v>
      </c>
      <c r="P4826" s="6" t="s">
        <v>91</v>
      </c>
      <c r="Q4826" s="6" t="s">
        <v>91</v>
      </c>
      <c r="R4826" s="5">
        <v>1</v>
      </c>
      <c r="S4826" s="5">
        <v>0</v>
      </c>
      <c r="T4826" s="5" t="s">
        <v>93</v>
      </c>
      <c r="U4826" s="5" t="s">
        <v>105</v>
      </c>
    </row>
    <row r="4827" spans="1:21">
      <c r="A4827" s="6" t="s">
        <v>87</v>
      </c>
      <c r="B4827" s="7">
        <v>1</v>
      </c>
      <c r="C4827" s="5">
        <v>5196</v>
      </c>
      <c r="D4827" s="5">
        <v>42</v>
      </c>
      <c r="E4827" s="8" t="s">
        <v>6464</v>
      </c>
      <c r="F4827" s="8">
        <v>42187504</v>
      </c>
      <c r="G4827" s="5" t="s">
        <v>6468</v>
      </c>
      <c r="H4827" s="5" t="s">
        <v>227</v>
      </c>
      <c r="I4827" s="6" t="s">
        <v>91</v>
      </c>
      <c r="J4827" s="6" t="s">
        <v>91</v>
      </c>
      <c r="K4827" s="6" t="s">
        <v>91</v>
      </c>
      <c r="L4827" s="6" t="s">
        <v>91</v>
      </c>
      <c r="M4827" s="5" t="s">
        <v>92</v>
      </c>
      <c r="N4827" s="6" t="s">
        <v>91</v>
      </c>
      <c r="O4827" s="6" t="s">
        <v>91</v>
      </c>
      <c r="P4827" s="6" t="s">
        <v>91</v>
      </c>
      <c r="Q4827" s="6" t="s">
        <v>91</v>
      </c>
      <c r="R4827" s="5">
        <v>1</v>
      </c>
      <c r="S4827" s="5">
        <v>0</v>
      </c>
      <c r="T4827" s="5" t="s">
        <v>93</v>
      </c>
      <c r="U4827" s="5" t="s">
        <v>105</v>
      </c>
    </row>
    <row r="4828" spans="1:21">
      <c r="A4828" s="6" t="s">
        <v>87</v>
      </c>
      <c r="B4828" s="7">
        <v>1</v>
      </c>
      <c r="C4828" s="5">
        <v>5197</v>
      </c>
      <c r="D4828" s="5">
        <v>42</v>
      </c>
      <c r="E4828" s="8" t="s">
        <v>5987</v>
      </c>
      <c r="F4828" s="8">
        <v>421876</v>
      </c>
      <c r="G4828" s="5" t="s">
        <v>6469</v>
      </c>
      <c r="H4828" s="5" t="s">
        <v>6182</v>
      </c>
      <c r="I4828" s="6" t="s">
        <v>91</v>
      </c>
      <c r="J4828" s="6" t="s">
        <v>91</v>
      </c>
      <c r="K4828" s="6" t="s">
        <v>91</v>
      </c>
      <c r="L4828" s="6" t="s">
        <v>91</v>
      </c>
      <c r="M4828" s="5" t="s">
        <v>92</v>
      </c>
      <c r="N4828" s="6" t="s">
        <v>91</v>
      </c>
      <c r="O4828" s="6" t="s">
        <v>91</v>
      </c>
      <c r="P4828" s="6" t="s">
        <v>91</v>
      </c>
      <c r="Q4828" s="6" t="s">
        <v>91</v>
      </c>
      <c r="R4828" s="5">
        <v>1</v>
      </c>
      <c r="S4828" s="5">
        <v>0</v>
      </c>
      <c r="T4828" s="5" t="s">
        <v>93</v>
      </c>
      <c r="U4828" s="5" t="s">
        <v>105</v>
      </c>
    </row>
    <row r="4829" spans="1:21">
      <c r="A4829" s="6" t="s">
        <v>87</v>
      </c>
      <c r="B4829" s="7">
        <v>1</v>
      </c>
      <c r="C4829" s="5">
        <v>5198</v>
      </c>
      <c r="D4829" s="5">
        <v>42</v>
      </c>
      <c r="E4829" s="8" t="s">
        <v>6470</v>
      </c>
      <c r="F4829" s="8">
        <v>42187601</v>
      </c>
      <c r="G4829" s="5" t="s">
        <v>6471</v>
      </c>
      <c r="H4829" s="5" t="s">
        <v>221</v>
      </c>
      <c r="I4829" s="6" t="s">
        <v>91</v>
      </c>
      <c r="J4829" s="6" t="s">
        <v>91</v>
      </c>
      <c r="K4829" s="6" t="s">
        <v>91</v>
      </c>
      <c r="L4829" s="6" t="s">
        <v>91</v>
      </c>
      <c r="M4829" s="5" t="s">
        <v>92</v>
      </c>
      <c r="N4829" s="6" t="s">
        <v>91</v>
      </c>
      <c r="O4829" s="6" t="s">
        <v>91</v>
      </c>
      <c r="P4829" s="6" t="s">
        <v>91</v>
      </c>
      <c r="Q4829" s="6" t="s">
        <v>91</v>
      </c>
      <c r="R4829" s="5">
        <v>1</v>
      </c>
      <c r="S4829" s="5">
        <v>0</v>
      </c>
      <c r="T4829" s="5" t="s">
        <v>93</v>
      </c>
      <c r="U4829" s="5" t="s">
        <v>105</v>
      </c>
    </row>
    <row r="4830" spans="1:21">
      <c r="A4830" s="6" t="s">
        <v>87</v>
      </c>
      <c r="B4830" s="7">
        <v>1</v>
      </c>
      <c r="C4830" s="5">
        <v>5199</v>
      </c>
      <c r="D4830" s="5">
        <v>42</v>
      </c>
      <c r="E4830" s="8" t="s">
        <v>6470</v>
      </c>
      <c r="F4830" s="8">
        <v>42187602</v>
      </c>
      <c r="G4830" s="5" t="s">
        <v>6472</v>
      </c>
      <c r="H4830" s="5" t="s">
        <v>223</v>
      </c>
      <c r="I4830" s="6" t="s">
        <v>91</v>
      </c>
      <c r="J4830" s="6" t="s">
        <v>91</v>
      </c>
      <c r="K4830" s="6" t="s">
        <v>91</v>
      </c>
      <c r="L4830" s="6" t="s">
        <v>91</v>
      </c>
      <c r="M4830" s="5" t="s">
        <v>92</v>
      </c>
      <c r="N4830" s="6" t="s">
        <v>91</v>
      </c>
      <c r="O4830" s="6" t="s">
        <v>91</v>
      </c>
      <c r="P4830" s="6" t="s">
        <v>91</v>
      </c>
      <c r="Q4830" s="6" t="s">
        <v>91</v>
      </c>
      <c r="R4830" s="5">
        <v>1</v>
      </c>
      <c r="S4830" s="5">
        <v>0</v>
      </c>
      <c r="T4830" s="5" t="s">
        <v>93</v>
      </c>
      <c r="U4830" s="5" t="s">
        <v>105</v>
      </c>
    </row>
    <row r="4831" spans="1:21">
      <c r="A4831" s="6" t="s">
        <v>87</v>
      </c>
      <c r="B4831" s="7">
        <v>1</v>
      </c>
      <c r="C4831" s="5">
        <v>5200</v>
      </c>
      <c r="D4831" s="5">
        <v>42</v>
      </c>
      <c r="E4831" s="8" t="s">
        <v>6470</v>
      </c>
      <c r="F4831" s="8">
        <v>42187603</v>
      </c>
      <c r="G4831" s="5" t="s">
        <v>6473</v>
      </c>
      <c r="H4831" s="5" t="s">
        <v>225</v>
      </c>
      <c r="I4831" s="6" t="s">
        <v>91</v>
      </c>
      <c r="J4831" s="6" t="s">
        <v>91</v>
      </c>
      <c r="K4831" s="6" t="s">
        <v>91</v>
      </c>
      <c r="L4831" s="6" t="s">
        <v>91</v>
      </c>
      <c r="M4831" s="5" t="s">
        <v>92</v>
      </c>
      <c r="N4831" s="6" t="s">
        <v>91</v>
      </c>
      <c r="O4831" s="6" t="s">
        <v>91</v>
      </c>
      <c r="P4831" s="6" t="s">
        <v>91</v>
      </c>
      <c r="Q4831" s="6" t="s">
        <v>91</v>
      </c>
      <c r="R4831" s="5">
        <v>1</v>
      </c>
      <c r="S4831" s="5">
        <v>0</v>
      </c>
      <c r="T4831" s="5" t="s">
        <v>93</v>
      </c>
      <c r="U4831" s="5" t="s">
        <v>105</v>
      </c>
    </row>
    <row r="4832" spans="1:21">
      <c r="A4832" s="6" t="s">
        <v>87</v>
      </c>
      <c r="B4832" s="7">
        <v>1</v>
      </c>
      <c r="C4832" s="5">
        <v>5201</v>
      </c>
      <c r="D4832" s="5">
        <v>42</v>
      </c>
      <c r="E4832" s="8" t="s">
        <v>6470</v>
      </c>
      <c r="F4832" s="8">
        <v>42187604</v>
      </c>
      <c r="G4832" s="5" t="s">
        <v>6474</v>
      </c>
      <c r="H4832" s="5" t="s">
        <v>227</v>
      </c>
      <c r="I4832" s="6" t="s">
        <v>91</v>
      </c>
      <c r="J4832" s="6" t="s">
        <v>91</v>
      </c>
      <c r="K4832" s="6" t="s">
        <v>91</v>
      </c>
      <c r="L4832" s="6" t="s">
        <v>91</v>
      </c>
      <c r="M4832" s="5" t="s">
        <v>92</v>
      </c>
      <c r="N4832" s="6" t="s">
        <v>91</v>
      </c>
      <c r="O4832" s="6" t="s">
        <v>91</v>
      </c>
      <c r="P4832" s="6" t="s">
        <v>91</v>
      </c>
      <c r="Q4832" s="6" t="s">
        <v>91</v>
      </c>
      <c r="R4832" s="5">
        <v>1</v>
      </c>
      <c r="S4832" s="5">
        <v>0</v>
      </c>
      <c r="T4832" s="5" t="s">
        <v>93</v>
      </c>
      <c r="U4832" s="5" t="s">
        <v>105</v>
      </c>
    </row>
    <row r="4833" spans="1:21">
      <c r="A4833" s="6" t="s">
        <v>87</v>
      </c>
      <c r="B4833" s="7">
        <v>1</v>
      </c>
      <c r="C4833" s="5">
        <v>5202</v>
      </c>
      <c r="D4833" s="5">
        <v>42</v>
      </c>
      <c r="E4833" s="8" t="s">
        <v>5987</v>
      </c>
      <c r="F4833" s="8">
        <v>421877</v>
      </c>
      <c r="G4833" s="5" t="s">
        <v>6475</v>
      </c>
      <c r="H4833" s="5" t="s">
        <v>6063</v>
      </c>
      <c r="I4833" s="5">
        <v>10065506431</v>
      </c>
      <c r="J4833" s="6" t="s">
        <v>91</v>
      </c>
      <c r="K4833" s="6" t="s">
        <v>91</v>
      </c>
      <c r="L4833" s="6" t="s">
        <v>91</v>
      </c>
      <c r="M4833" s="5" t="s">
        <v>92</v>
      </c>
      <c r="N4833" s="6" t="s">
        <v>91</v>
      </c>
      <c r="O4833" s="6" t="s">
        <v>91</v>
      </c>
      <c r="P4833" s="6" t="s">
        <v>91</v>
      </c>
      <c r="Q4833" s="6" t="s">
        <v>91</v>
      </c>
      <c r="R4833" s="5">
        <v>1</v>
      </c>
      <c r="S4833" s="5">
        <v>0</v>
      </c>
      <c r="T4833" s="5" t="s">
        <v>93</v>
      </c>
      <c r="U4833" s="5" t="s">
        <v>105</v>
      </c>
    </row>
    <row r="4834" spans="1:21">
      <c r="A4834" s="6" t="s">
        <v>87</v>
      </c>
      <c r="B4834" s="7">
        <v>1</v>
      </c>
      <c r="C4834" s="5">
        <v>5203</v>
      </c>
      <c r="D4834" s="5">
        <v>42</v>
      </c>
      <c r="E4834" s="8" t="s">
        <v>6476</v>
      </c>
      <c r="F4834" s="8">
        <v>42187701</v>
      </c>
      <c r="G4834" s="5" t="s">
        <v>6477</v>
      </c>
      <c r="H4834" s="5" t="s">
        <v>221</v>
      </c>
      <c r="I4834" s="6" t="s">
        <v>91</v>
      </c>
      <c r="J4834" s="6" t="s">
        <v>91</v>
      </c>
      <c r="K4834" s="6" t="s">
        <v>91</v>
      </c>
      <c r="L4834" s="6" t="s">
        <v>91</v>
      </c>
      <c r="M4834" s="5" t="s">
        <v>92</v>
      </c>
      <c r="N4834" s="6" t="s">
        <v>91</v>
      </c>
      <c r="O4834" s="6" t="s">
        <v>91</v>
      </c>
      <c r="P4834" s="6" t="s">
        <v>91</v>
      </c>
      <c r="Q4834" s="6" t="s">
        <v>91</v>
      </c>
      <c r="R4834" s="5">
        <v>1</v>
      </c>
      <c r="S4834" s="5">
        <v>0</v>
      </c>
      <c r="T4834" s="5" t="s">
        <v>93</v>
      </c>
      <c r="U4834" s="5" t="s">
        <v>105</v>
      </c>
    </row>
    <row r="4835" spans="1:21">
      <c r="A4835" s="6" t="s">
        <v>87</v>
      </c>
      <c r="B4835" s="7">
        <v>1</v>
      </c>
      <c r="C4835" s="5">
        <v>5204</v>
      </c>
      <c r="D4835" s="5">
        <v>42</v>
      </c>
      <c r="E4835" s="8" t="s">
        <v>6476</v>
      </c>
      <c r="F4835" s="8">
        <v>42187702</v>
      </c>
      <c r="G4835" s="5" t="s">
        <v>6478</v>
      </c>
      <c r="H4835" s="5" t="s">
        <v>223</v>
      </c>
      <c r="I4835" s="6" t="s">
        <v>91</v>
      </c>
      <c r="J4835" s="6" t="s">
        <v>91</v>
      </c>
      <c r="K4835" s="6" t="s">
        <v>91</v>
      </c>
      <c r="L4835" s="6" t="s">
        <v>91</v>
      </c>
      <c r="M4835" s="5" t="s">
        <v>92</v>
      </c>
      <c r="N4835" s="6" t="s">
        <v>91</v>
      </c>
      <c r="O4835" s="6" t="s">
        <v>91</v>
      </c>
      <c r="P4835" s="6" t="s">
        <v>91</v>
      </c>
      <c r="Q4835" s="6" t="s">
        <v>91</v>
      </c>
      <c r="R4835" s="5">
        <v>1</v>
      </c>
      <c r="S4835" s="5">
        <v>0</v>
      </c>
      <c r="T4835" s="5" t="s">
        <v>93</v>
      </c>
      <c r="U4835" s="5" t="s">
        <v>105</v>
      </c>
    </row>
    <row r="4836" spans="1:21">
      <c r="A4836" s="6" t="s">
        <v>87</v>
      </c>
      <c r="B4836" s="7">
        <v>1</v>
      </c>
      <c r="C4836" s="5">
        <v>5205</v>
      </c>
      <c r="D4836" s="5">
        <v>42</v>
      </c>
      <c r="E4836" s="8" t="s">
        <v>6476</v>
      </c>
      <c r="F4836" s="8">
        <v>42187703</v>
      </c>
      <c r="G4836" s="5" t="s">
        <v>6479</v>
      </c>
      <c r="H4836" s="5" t="s">
        <v>225</v>
      </c>
      <c r="I4836" s="6" t="s">
        <v>91</v>
      </c>
      <c r="J4836" s="6" t="s">
        <v>91</v>
      </c>
      <c r="K4836" s="6" t="s">
        <v>91</v>
      </c>
      <c r="L4836" s="6" t="s">
        <v>91</v>
      </c>
      <c r="M4836" s="5" t="s">
        <v>92</v>
      </c>
      <c r="N4836" s="6" t="s">
        <v>91</v>
      </c>
      <c r="O4836" s="6" t="s">
        <v>91</v>
      </c>
      <c r="P4836" s="6" t="s">
        <v>91</v>
      </c>
      <c r="Q4836" s="6" t="s">
        <v>91</v>
      </c>
      <c r="R4836" s="5">
        <v>1</v>
      </c>
      <c r="S4836" s="5">
        <v>0</v>
      </c>
      <c r="T4836" s="5" t="s">
        <v>93</v>
      </c>
      <c r="U4836" s="5" t="s">
        <v>105</v>
      </c>
    </row>
    <row r="4837" spans="1:21">
      <c r="A4837" s="6" t="s">
        <v>87</v>
      </c>
      <c r="B4837" s="7">
        <v>1</v>
      </c>
      <c r="C4837" s="5">
        <v>5207</v>
      </c>
      <c r="D4837" s="5">
        <v>42</v>
      </c>
      <c r="E4837" s="8" t="s">
        <v>6476</v>
      </c>
      <c r="F4837" s="8">
        <v>42187704</v>
      </c>
      <c r="G4837" s="5" t="s">
        <v>6480</v>
      </c>
      <c r="H4837" s="5" t="s">
        <v>227</v>
      </c>
      <c r="I4837" s="6" t="s">
        <v>91</v>
      </c>
      <c r="J4837" s="6" t="s">
        <v>91</v>
      </c>
      <c r="K4837" s="6" t="s">
        <v>91</v>
      </c>
      <c r="L4837" s="6" t="s">
        <v>91</v>
      </c>
      <c r="M4837" s="5" t="s">
        <v>92</v>
      </c>
      <c r="N4837" s="6" t="s">
        <v>91</v>
      </c>
      <c r="O4837" s="6" t="s">
        <v>91</v>
      </c>
      <c r="P4837" s="6" t="s">
        <v>91</v>
      </c>
      <c r="Q4837" s="6" t="s">
        <v>91</v>
      </c>
      <c r="R4837" s="5">
        <v>1</v>
      </c>
      <c r="S4837" s="5">
        <v>0</v>
      </c>
      <c r="T4837" s="5" t="s">
        <v>93</v>
      </c>
      <c r="U4837" s="5" t="s">
        <v>105</v>
      </c>
    </row>
    <row r="4838" spans="1:21">
      <c r="A4838" s="6" t="s">
        <v>87</v>
      </c>
      <c r="B4838" s="7">
        <v>1</v>
      </c>
      <c r="C4838" s="5">
        <v>5208</v>
      </c>
      <c r="D4838" s="5">
        <v>42</v>
      </c>
      <c r="E4838" s="8" t="s">
        <v>5987</v>
      </c>
      <c r="F4838" s="8">
        <v>421878</v>
      </c>
      <c r="G4838" s="5" t="s">
        <v>6481</v>
      </c>
      <c r="H4838" s="5" t="s">
        <v>6154</v>
      </c>
      <c r="I4838" s="5">
        <v>10065503623</v>
      </c>
      <c r="J4838" s="6" t="s">
        <v>91</v>
      </c>
      <c r="K4838" s="6" t="s">
        <v>91</v>
      </c>
      <c r="L4838" s="6" t="s">
        <v>91</v>
      </c>
      <c r="M4838" s="5" t="s">
        <v>92</v>
      </c>
      <c r="N4838" s="6" t="s">
        <v>91</v>
      </c>
      <c r="O4838" s="6" t="s">
        <v>91</v>
      </c>
      <c r="P4838" s="6" t="s">
        <v>91</v>
      </c>
      <c r="Q4838" s="6" t="s">
        <v>91</v>
      </c>
      <c r="R4838" s="5">
        <v>1</v>
      </c>
      <c r="S4838" s="5">
        <v>0</v>
      </c>
      <c r="T4838" s="5" t="s">
        <v>93</v>
      </c>
      <c r="U4838" s="5" t="s">
        <v>105</v>
      </c>
    </row>
    <row r="4839" spans="1:21">
      <c r="A4839" s="6" t="s">
        <v>87</v>
      </c>
      <c r="B4839" s="7">
        <v>1</v>
      </c>
      <c r="C4839" s="5">
        <v>5209</v>
      </c>
      <c r="D4839" s="5">
        <v>42</v>
      </c>
      <c r="E4839" s="8" t="s">
        <v>6482</v>
      </c>
      <c r="F4839" s="8">
        <v>42187801</v>
      </c>
      <c r="G4839" s="5" t="s">
        <v>6483</v>
      </c>
      <c r="H4839" s="5" t="s">
        <v>221</v>
      </c>
      <c r="I4839" s="6" t="s">
        <v>91</v>
      </c>
      <c r="J4839" s="6" t="s">
        <v>91</v>
      </c>
      <c r="K4839" s="6" t="s">
        <v>91</v>
      </c>
      <c r="L4839" s="6" t="s">
        <v>91</v>
      </c>
      <c r="M4839" s="5" t="s">
        <v>92</v>
      </c>
      <c r="N4839" s="6" t="s">
        <v>91</v>
      </c>
      <c r="O4839" s="6" t="s">
        <v>91</v>
      </c>
      <c r="P4839" s="6" t="s">
        <v>91</v>
      </c>
      <c r="Q4839" s="6" t="s">
        <v>91</v>
      </c>
      <c r="R4839" s="5">
        <v>1</v>
      </c>
      <c r="S4839" s="5">
        <v>0</v>
      </c>
      <c r="T4839" s="5" t="s">
        <v>93</v>
      </c>
      <c r="U4839" s="5" t="s">
        <v>105</v>
      </c>
    </row>
    <row r="4840" spans="1:21">
      <c r="A4840" s="6" t="s">
        <v>87</v>
      </c>
      <c r="B4840" s="7">
        <v>1</v>
      </c>
      <c r="C4840" s="5">
        <v>5210</v>
      </c>
      <c r="D4840" s="5">
        <v>42</v>
      </c>
      <c r="E4840" s="8" t="s">
        <v>6482</v>
      </c>
      <c r="F4840" s="8">
        <v>42187802</v>
      </c>
      <c r="G4840" s="5" t="s">
        <v>6484</v>
      </c>
      <c r="H4840" s="5" t="s">
        <v>223</v>
      </c>
      <c r="I4840" s="6" t="s">
        <v>91</v>
      </c>
      <c r="J4840" s="6" t="s">
        <v>91</v>
      </c>
      <c r="K4840" s="6" t="s">
        <v>91</v>
      </c>
      <c r="L4840" s="6" t="s">
        <v>91</v>
      </c>
      <c r="M4840" s="5" t="s">
        <v>92</v>
      </c>
      <c r="N4840" s="6" t="s">
        <v>91</v>
      </c>
      <c r="O4840" s="6" t="s">
        <v>91</v>
      </c>
      <c r="P4840" s="6" t="s">
        <v>91</v>
      </c>
      <c r="Q4840" s="6" t="s">
        <v>91</v>
      </c>
      <c r="R4840" s="5">
        <v>1</v>
      </c>
      <c r="S4840" s="5">
        <v>0</v>
      </c>
      <c r="T4840" s="5" t="s">
        <v>93</v>
      </c>
      <c r="U4840" s="5" t="s">
        <v>105</v>
      </c>
    </row>
    <row r="4841" spans="1:21">
      <c r="A4841" s="6" t="s">
        <v>87</v>
      </c>
      <c r="B4841" s="7">
        <v>1</v>
      </c>
      <c r="C4841" s="5">
        <v>5211</v>
      </c>
      <c r="D4841" s="5">
        <v>42</v>
      </c>
      <c r="E4841" s="8" t="s">
        <v>6482</v>
      </c>
      <c r="F4841" s="8">
        <v>42187803</v>
      </c>
      <c r="G4841" s="5" t="s">
        <v>6485</v>
      </c>
      <c r="H4841" s="5" t="s">
        <v>225</v>
      </c>
      <c r="I4841" s="6" t="s">
        <v>91</v>
      </c>
      <c r="J4841" s="6" t="s">
        <v>91</v>
      </c>
      <c r="K4841" s="6" t="s">
        <v>91</v>
      </c>
      <c r="L4841" s="6" t="s">
        <v>91</v>
      </c>
      <c r="M4841" s="5" t="s">
        <v>92</v>
      </c>
      <c r="N4841" s="6" t="s">
        <v>91</v>
      </c>
      <c r="O4841" s="6" t="s">
        <v>91</v>
      </c>
      <c r="P4841" s="6" t="s">
        <v>91</v>
      </c>
      <c r="Q4841" s="6" t="s">
        <v>91</v>
      </c>
      <c r="R4841" s="5">
        <v>1</v>
      </c>
      <c r="S4841" s="5">
        <v>0</v>
      </c>
      <c r="T4841" s="5" t="s">
        <v>93</v>
      </c>
      <c r="U4841" s="5" t="s">
        <v>105</v>
      </c>
    </row>
    <row r="4842" spans="1:21">
      <c r="A4842" s="6" t="s">
        <v>87</v>
      </c>
      <c r="B4842" s="7">
        <v>1</v>
      </c>
      <c r="C4842" s="5">
        <v>5213</v>
      </c>
      <c r="D4842" s="5">
        <v>42</v>
      </c>
      <c r="E4842" s="8" t="s">
        <v>6482</v>
      </c>
      <c r="F4842" s="8">
        <v>42187804</v>
      </c>
      <c r="G4842" s="5" t="s">
        <v>6486</v>
      </c>
      <c r="H4842" s="5" t="s">
        <v>227</v>
      </c>
      <c r="I4842" s="6" t="s">
        <v>91</v>
      </c>
      <c r="J4842" s="6" t="s">
        <v>91</v>
      </c>
      <c r="K4842" s="6" t="s">
        <v>91</v>
      </c>
      <c r="L4842" s="6" t="s">
        <v>91</v>
      </c>
      <c r="M4842" s="5" t="s">
        <v>92</v>
      </c>
      <c r="N4842" s="6" t="s">
        <v>91</v>
      </c>
      <c r="O4842" s="6" t="s">
        <v>91</v>
      </c>
      <c r="P4842" s="6" t="s">
        <v>91</v>
      </c>
      <c r="Q4842" s="6" t="s">
        <v>91</v>
      </c>
      <c r="R4842" s="5">
        <v>1</v>
      </c>
      <c r="S4842" s="5">
        <v>0</v>
      </c>
      <c r="T4842" s="5" t="s">
        <v>93</v>
      </c>
      <c r="U4842" s="5" t="s">
        <v>105</v>
      </c>
    </row>
    <row r="4843" spans="1:21">
      <c r="A4843" s="6" t="s">
        <v>87</v>
      </c>
      <c r="B4843" s="7">
        <v>1</v>
      </c>
      <c r="C4843" s="5">
        <v>5214</v>
      </c>
      <c r="D4843" s="5">
        <v>42</v>
      </c>
      <c r="E4843" s="8" t="s">
        <v>5987</v>
      </c>
      <c r="F4843" s="8">
        <v>421879</v>
      </c>
      <c r="G4843" s="5" t="s">
        <v>6487</v>
      </c>
      <c r="H4843" s="5" t="s">
        <v>6049</v>
      </c>
      <c r="I4843" s="6" t="s">
        <v>91</v>
      </c>
      <c r="J4843" s="6" t="s">
        <v>91</v>
      </c>
      <c r="K4843" s="6" t="s">
        <v>91</v>
      </c>
      <c r="L4843" s="6" t="s">
        <v>91</v>
      </c>
      <c r="M4843" s="5" t="s">
        <v>92</v>
      </c>
      <c r="N4843" s="6" t="s">
        <v>91</v>
      </c>
      <c r="O4843" s="6" t="s">
        <v>91</v>
      </c>
      <c r="P4843" s="6" t="s">
        <v>91</v>
      </c>
      <c r="Q4843" s="6" t="s">
        <v>91</v>
      </c>
      <c r="R4843" s="5">
        <v>1</v>
      </c>
      <c r="S4843" s="5">
        <v>0</v>
      </c>
      <c r="T4843" s="5" t="s">
        <v>93</v>
      </c>
      <c r="U4843" s="5" t="s">
        <v>105</v>
      </c>
    </row>
    <row r="4844" spans="1:21">
      <c r="A4844" s="6" t="s">
        <v>87</v>
      </c>
      <c r="B4844" s="7">
        <v>1</v>
      </c>
      <c r="C4844" s="5">
        <v>5215</v>
      </c>
      <c r="D4844" s="5">
        <v>42</v>
      </c>
      <c r="E4844" s="8" t="s">
        <v>6488</v>
      </c>
      <c r="F4844" s="8">
        <v>42187901</v>
      </c>
      <c r="G4844" s="5" t="s">
        <v>6489</v>
      </c>
      <c r="H4844" s="5" t="s">
        <v>221</v>
      </c>
      <c r="I4844" s="6" t="s">
        <v>91</v>
      </c>
      <c r="J4844" s="6" t="s">
        <v>91</v>
      </c>
      <c r="K4844" s="6" t="s">
        <v>91</v>
      </c>
      <c r="L4844" s="6" t="s">
        <v>91</v>
      </c>
      <c r="M4844" s="5" t="s">
        <v>92</v>
      </c>
      <c r="N4844" s="6" t="s">
        <v>91</v>
      </c>
      <c r="O4844" s="6" t="s">
        <v>91</v>
      </c>
      <c r="P4844" s="6" t="s">
        <v>91</v>
      </c>
      <c r="Q4844" s="6" t="s">
        <v>91</v>
      </c>
      <c r="R4844" s="5">
        <v>1</v>
      </c>
      <c r="S4844" s="5">
        <v>0</v>
      </c>
      <c r="T4844" s="5" t="s">
        <v>93</v>
      </c>
      <c r="U4844" s="5" t="s">
        <v>105</v>
      </c>
    </row>
    <row r="4845" spans="1:21">
      <c r="A4845" s="6" t="s">
        <v>87</v>
      </c>
      <c r="B4845" s="7">
        <v>1</v>
      </c>
      <c r="C4845" s="5">
        <v>5216</v>
      </c>
      <c r="D4845" s="5">
        <v>42</v>
      </c>
      <c r="E4845" s="8" t="s">
        <v>6488</v>
      </c>
      <c r="F4845" s="8">
        <v>42187902</v>
      </c>
      <c r="G4845" s="5" t="s">
        <v>6490</v>
      </c>
      <c r="H4845" s="5" t="s">
        <v>223</v>
      </c>
      <c r="I4845" s="6" t="s">
        <v>91</v>
      </c>
      <c r="J4845" s="6" t="s">
        <v>91</v>
      </c>
      <c r="K4845" s="6" t="s">
        <v>91</v>
      </c>
      <c r="L4845" s="6" t="s">
        <v>91</v>
      </c>
      <c r="M4845" s="5" t="s">
        <v>92</v>
      </c>
      <c r="N4845" s="6" t="s">
        <v>91</v>
      </c>
      <c r="O4845" s="6" t="s">
        <v>91</v>
      </c>
      <c r="P4845" s="6" t="s">
        <v>91</v>
      </c>
      <c r="Q4845" s="6" t="s">
        <v>91</v>
      </c>
      <c r="R4845" s="5">
        <v>1</v>
      </c>
      <c r="S4845" s="5">
        <v>0</v>
      </c>
      <c r="T4845" s="5" t="s">
        <v>93</v>
      </c>
      <c r="U4845" s="5" t="s">
        <v>105</v>
      </c>
    </row>
    <row r="4846" spans="1:21">
      <c r="A4846" s="6" t="s">
        <v>87</v>
      </c>
      <c r="B4846" s="7">
        <v>1</v>
      </c>
      <c r="C4846" s="5">
        <v>5217</v>
      </c>
      <c r="D4846" s="5">
        <v>42</v>
      </c>
      <c r="E4846" s="8" t="s">
        <v>6488</v>
      </c>
      <c r="F4846" s="8">
        <v>42187903</v>
      </c>
      <c r="G4846" s="5" t="s">
        <v>6491</v>
      </c>
      <c r="H4846" s="5" t="s">
        <v>225</v>
      </c>
      <c r="I4846" s="6" t="s">
        <v>91</v>
      </c>
      <c r="J4846" s="6" t="s">
        <v>91</v>
      </c>
      <c r="K4846" s="6" t="s">
        <v>91</v>
      </c>
      <c r="L4846" s="6" t="s">
        <v>91</v>
      </c>
      <c r="M4846" s="5" t="s">
        <v>92</v>
      </c>
      <c r="N4846" s="6" t="s">
        <v>91</v>
      </c>
      <c r="O4846" s="6" t="s">
        <v>91</v>
      </c>
      <c r="P4846" s="6" t="s">
        <v>91</v>
      </c>
      <c r="Q4846" s="6" t="s">
        <v>91</v>
      </c>
      <c r="R4846" s="5">
        <v>1</v>
      </c>
      <c r="S4846" s="5">
        <v>0</v>
      </c>
      <c r="T4846" s="5" t="s">
        <v>93</v>
      </c>
      <c r="U4846" s="5" t="s">
        <v>105</v>
      </c>
    </row>
    <row r="4847" spans="1:21">
      <c r="A4847" s="6" t="s">
        <v>87</v>
      </c>
      <c r="B4847" s="7">
        <v>1</v>
      </c>
      <c r="C4847" s="5">
        <v>5218</v>
      </c>
      <c r="D4847" s="5">
        <v>42</v>
      </c>
      <c r="E4847" s="8" t="s">
        <v>6488</v>
      </c>
      <c r="F4847" s="8">
        <v>42187904</v>
      </c>
      <c r="G4847" s="5" t="s">
        <v>6492</v>
      </c>
      <c r="H4847" s="5" t="s">
        <v>227</v>
      </c>
      <c r="I4847" s="6" t="s">
        <v>91</v>
      </c>
      <c r="J4847" s="6" t="s">
        <v>91</v>
      </c>
      <c r="K4847" s="6" t="s">
        <v>91</v>
      </c>
      <c r="L4847" s="6" t="s">
        <v>91</v>
      </c>
      <c r="M4847" s="5" t="s">
        <v>92</v>
      </c>
      <c r="N4847" s="6" t="s">
        <v>91</v>
      </c>
      <c r="O4847" s="6" t="s">
        <v>91</v>
      </c>
      <c r="P4847" s="6" t="s">
        <v>91</v>
      </c>
      <c r="Q4847" s="6" t="s">
        <v>91</v>
      </c>
      <c r="R4847" s="5">
        <v>1</v>
      </c>
      <c r="S4847" s="5">
        <v>0</v>
      </c>
      <c r="T4847" s="5" t="s">
        <v>93</v>
      </c>
      <c r="U4847" s="5" t="s">
        <v>105</v>
      </c>
    </row>
    <row r="4848" spans="1:21">
      <c r="A4848" s="6" t="s">
        <v>87</v>
      </c>
      <c r="B4848" s="7">
        <v>1</v>
      </c>
      <c r="C4848" s="5">
        <v>5219</v>
      </c>
      <c r="D4848" s="5">
        <v>42</v>
      </c>
      <c r="E4848" s="8" t="s">
        <v>5987</v>
      </c>
      <c r="F4848" s="8">
        <v>421880</v>
      </c>
      <c r="G4848" s="5" t="s">
        <v>6493</v>
      </c>
      <c r="H4848" s="5" t="s">
        <v>6196</v>
      </c>
      <c r="I4848" s="5">
        <v>10065506394</v>
      </c>
      <c r="J4848" s="6" t="s">
        <v>91</v>
      </c>
      <c r="K4848" s="6" t="s">
        <v>91</v>
      </c>
      <c r="L4848" s="6" t="s">
        <v>91</v>
      </c>
      <c r="M4848" s="5" t="s">
        <v>92</v>
      </c>
      <c r="N4848" s="6" t="s">
        <v>91</v>
      </c>
      <c r="O4848" s="6" t="s">
        <v>91</v>
      </c>
      <c r="P4848" s="6" t="s">
        <v>91</v>
      </c>
      <c r="Q4848" s="6" t="s">
        <v>91</v>
      </c>
      <c r="R4848" s="5">
        <v>1</v>
      </c>
      <c r="S4848" s="5">
        <v>0</v>
      </c>
      <c r="T4848" s="5" t="s">
        <v>93</v>
      </c>
      <c r="U4848" s="5" t="s">
        <v>105</v>
      </c>
    </row>
    <row r="4849" spans="1:21">
      <c r="A4849" s="6" t="s">
        <v>87</v>
      </c>
      <c r="B4849" s="7">
        <v>1</v>
      </c>
      <c r="C4849" s="5">
        <v>5220</v>
      </c>
      <c r="D4849" s="5">
        <v>42</v>
      </c>
      <c r="E4849" s="8" t="s">
        <v>6494</v>
      </c>
      <c r="F4849" s="8">
        <v>42188001</v>
      </c>
      <c r="G4849" s="5" t="s">
        <v>6495</v>
      </c>
      <c r="H4849" s="5" t="s">
        <v>221</v>
      </c>
      <c r="I4849" s="6" t="s">
        <v>91</v>
      </c>
      <c r="J4849" s="6" t="s">
        <v>91</v>
      </c>
      <c r="K4849" s="6" t="s">
        <v>91</v>
      </c>
      <c r="L4849" s="6" t="s">
        <v>91</v>
      </c>
      <c r="M4849" s="5" t="s">
        <v>92</v>
      </c>
      <c r="N4849" s="6" t="s">
        <v>91</v>
      </c>
      <c r="O4849" s="6" t="s">
        <v>91</v>
      </c>
      <c r="P4849" s="6" t="s">
        <v>91</v>
      </c>
      <c r="Q4849" s="6" t="s">
        <v>91</v>
      </c>
      <c r="R4849" s="5">
        <v>1</v>
      </c>
      <c r="S4849" s="5">
        <v>0</v>
      </c>
      <c r="T4849" s="5" t="s">
        <v>93</v>
      </c>
      <c r="U4849" s="5" t="s">
        <v>105</v>
      </c>
    </row>
    <row r="4850" spans="1:21">
      <c r="A4850" s="6" t="s">
        <v>87</v>
      </c>
      <c r="B4850" s="7">
        <v>1</v>
      </c>
      <c r="C4850" s="5">
        <v>5221</v>
      </c>
      <c r="D4850" s="5">
        <v>42</v>
      </c>
      <c r="E4850" s="8" t="s">
        <v>6494</v>
      </c>
      <c r="F4850" s="8">
        <v>42188002</v>
      </c>
      <c r="G4850" s="5" t="s">
        <v>6496</v>
      </c>
      <c r="H4850" s="5" t="s">
        <v>223</v>
      </c>
      <c r="I4850" s="6" t="s">
        <v>91</v>
      </c>
      <c r="J4850" s="6" t="s">
        <v>91</v>
      </c>
      <c r="K4850" s="6" t="s">
        <v>91</v>
      </c>
      <c r="L4850" s="6" t="s">
        <v>91</v>
      </c>
      <c r="M4850" s="5" t="s">
        <v>92</v>
      </c>
      <c r="N4850" s="6" t="s">
        <v>91</v>
      </c>
      <c r="O4850" s="6" t="s">
        <v>91</v>
      </c>
      <c r="P4850" s="6" t="s">
        <v>91</v>
      </c>
      <c r="Q4850" s="6" t="s">
        <v>91</v>
      </c>
      <c r="R4850" s="5">
        <v>1</v>
      </c>
      <c r="S4850" s="5">
        <v>0</v>
      </c>
      <c r="T4850" s="5" t="s">
        <v>93</v>
      </c>
      <c r="U4850" s="5" t="s">
        <v>105</v>
      </c>
    </row>
    <row r="4851" spans="1:21">
      <c r="A4851" s="6" t="s">
        <v>87</v>
      </c>
      <c r="B4851" s="7">
        <v>1</v>
      </c>
      <c r="C4851" s="5">
        <v>5222</v>
      </c>
      <c r="D4851" s="5">
        <v>42</v>
      </c>
      <c r="E4851" s="8" t="s">
        <v>6494</v>
      </c>
      <c r="F4851" s="8">
        <v>42188003</v>
      </c>
      <c r="G4851" s="5" t="s">
        <v>6497</v>
      </c>
      <c r="H4851" s="5" t="s">
        <v>225</v>
      </c>
      <c r="I4851" s="6" t="s">
        <v>91</v>
      </c>
      <c r="J4851" s="6" t="s">
        <v>91</v>
      </c>
      <c r="K4851" s="6" t="s">
        <v>91</v>
      </c>
      <c r="L4851" s="6" t="s">
        <v>91</v>
      </c>
      <c r="M4851" s="5" t="s">
        <v>92</v>
      </c>
      <c r="N4851" s="6" t="s">
        <v>91</v>
      </c>
      <c r="O4851" s="6" t="s">
        <v>91</v>
      </c>
      <c r="P4851" s="6" t="s">
        <v>91</v>
      </c>
      <c r="Q4851" s="6" t="s">
        <v>91</v>
      </c>
      <c r="R4851" s="5">
        <v>1</v>
      </c>
      <c r="S4851" s="5">
        <v>0</v>
      </c>
      <c r="T4851" s="5" t="s">
        <v>93</v>
      </c>
      <c r="U4851" s="5" t="s">
        <v>105</v>
      </c>
    </row>
    <row r="4852" spans="1:21">
      <c r="A4852" s="6" t="s">
        <v>87</v>
      </c>
      <c r="B4852" s="7">
        <v>1</v>
      </c>
      <c r="C4852" s="5">
        <v>5224</v>
      </c>
      <c r="D4852" s="5">
        <v>42</v>
      </c>
      <c r="E4852" s="8" t="s">
        <v>6494</v>
      </c>
      <c r="F4852" s="8">
        <v>42188004</v>
      </c>
      <c r="G4852" s="5" t="s">
        <v>6498</v>
      </c>
      <c r="H4852" s="5" t="s">
        <v>227</v>
      </c>
      <c r="I4852" s="6" t="s">
        <v>91</v>
      </c>
      <c r="J4852" s="6" t="s">
        <v>91</v>
      </c>
      <c r="K4852" s="6" t="s">
        <v>91</v>
      </c>
      <c r="L4852" s="6" t="s">
        <v>91</v>
      </c>
      <c r="M4852" s="5" t="s">
        <v>92</v>
      </c>
      <c r="N4852" s="6" t="s">
        <v>91</v>
      </c>
      <c r="O4852" s="6" t="s">
        <v>91</v>
      </c>
      <c r="P4852" s="6" t="s">
        <v>91</v>
      </c>
      <c r="Q4852" s="6" t="s">
        <v>91</v>
      </c>
      <c r="R4852" s="5">
        <v>1</v>
      </c>
      <c r="S4852" s="5">
        <v>0</v>
      </c>
      <c r="T4852" s="5" t="s">
        <v>93</v>
      </c>
      <c r="U4852" s="5" t="s">
        <v>105</v>
      </c>
    </row>
    <row r="4853" spans="1:21">
      <c r="A4853" s="6" t="s">
        <v>87</v>
      </c>
      <c r="B4853" s="7">
        <v>1</v>
      </c>
      <c r="C4853" s="5">
        <v>5225</v>
      </c>
      <c r="D4853" s="5">
        <v>42</v>
      </c>
      <c r="E4853" s="8" t="s">
        <v>5987</v>
      </c>
      <c r="F4853" s="8">
        <v>421881</v>
      </c>
      <c r="G4853" s="5" t="s">
        <v>6499</v>
      </c>
      <c r="H4853" s="5" t="s">
        <v>6259</v>
      </c>
      <c r="I4853" s="5">
        <v>10065503589</v>
      </c>
      <c r="J4853" s="6" t="s">
        <v>91</v>
      </c>
      <c r="K4853" s="6" t="s">
        <v>91</v>
      </c>
      <c r="L4853" s="6" t="s">
        <v>91</v>
      </c>
      <c r="M4853" s="5" t="s">
        <v>92</v>
      </c>
      <c r="N4853" s="6" t="s">
        <v>91</v>
      </c>
      <c r="O4853" s="6" t="s">
        <v>91</v>
      </c>
      <c r="P4853" s="6" t="s">
        <v>91</v>
      </c>
      <c r="Q4853" s="6" t="s">
        <v>91</v>
      </c>
      <c r="R4853" s="5">
        <v>1</v>
      </c>
      <c r="S4853" s="5">
        <v>0</v>
      </c>
      <c r="T4853" s="5" t="s">
        <v>93</v>
      </c>
      <c r="U4853" s="5" t="s">
        <v>105</v>
      </c>
    </row>
    <row r="4854" spans="1:21">
      <c r="A4854" s="6" t="s">
        <v>87</v>
      </c>
      <c r="B4854" s="7">
        <v>1</v>
      </c>
      <c r="C4854" s="5">
        <v>5226</v>
      </c>
      <c r="D4854" s="5">
        <v>42</v>
      </c>
      <c r="E4854" s="8" t="s">
        <v>6500</v>
      </c>
      <c r="F4854" s="8">
        <v>42188101</v>
      </c>
      <c r="G4854" s="5" t="s">
        <v>6501</v>
      </c>
      <c r="H4854" s="5" t="s">
        <v>221</v>
      </c>
      <c r="I4854" s="6" t="s">
        <v>91</v>
      </c>
      <c r="J4854" s="6" t="s">
        <v>91</v>
      </c>
      <c r="K4854" s="6" t="s">
        <v>91</v>
      </c>
      <c r="L4854" s="6" t="s">
        <v>91</v>
      </c>
      <c r="M4854" s="5" t="s">
        <v>92</v>
      </c>
      <c r="N4854" s="6" t="s">
        <v>91</v>
      </c>
      <c r="O4854" s="6" t="s">
        <v>91</v>
      </c>
      <c r="P4854" s="6" t="s">
        <v>91</v>
      </c>
      <c r="Q4854" s="6" t="s">
        <v>91</v>
      </c>
      <c r="R4854" s="5">
        <v>1</v>
      </c>
      <c r="S4854" s="5">
        <v>0</v>
      </c>
      <c r="T4854" s="5" t="s">
        <v>93</v>
      </c>
      <c r="U4854" s="5" t="s">
        <v>105</v>
      </c>
    </row>
    <row r="4855" spans="1:21">
      <c r="A4855" s="6" t="s">
        <v>87</v>
      </c>
      <c r="B4855" s="7">
        <v>1</v>
      </c>
      <c r="C4855" s="5">
        <v>5227</v>
      </c>
      <c r="D4855" s="5">
        <v>42</v>
      </c>
      <c r="E4855" s="8" t="s">
        <v>6500</v>
      </c>
      <c r="F4855" s="8">
        <v>42188102</v>
      </c>
      <c r="G4855" s="5" t="s">
        <v>6502</v>
      </c>
      <c r="H4855" s="5" t="s">
        <v>223</v>
      </c>
      <c r="I4855" s="6" t="s">
        <v>91</v>
      </c>
      <c r="J4855" s="6" t="s">
        <v>91</v>
      </c>
      <c r="K4855" s="6" t="s">
        <v>91</v>
      </c>
      <c r="L4855" s="6" t="s">
        <v>91</v>
      </c>
      <c r="M4855" s="5" t="s">
        <v>92</v>
      </c>
      <c r="N4855" s="6" t="s">
        <v>91</v>
      </c>
      <c r="O4855" s="6" t="s">
        <v>91</v>
      </c>
      <c r="P4855" s="6" t="s">
        <v>91</v>
      </c>
      <c r="Q4855" s="6" t="s">
        <v>91</v>
      </c>
      <c r="R4855" s="5">
        <v>1</v>
      </c>
      <c r="S4855" s="5">
        <v>0</v>
      </c>
      <c r="T4855" s="5" t="s">
        <v>93</v>
      </c>
      <c r="U4855" s="5" t="s">
        <v>105</v>
      </c>
    </row>
    <row r="4856" spans="1:21">
      <c r="A4856" s="6" t="s">
        <v>87</v>
      </c>
      <c r="B4856" s="7">
        <v>1</v>
      </c>
      <c r="C4856" s="5">
        <v>5228</v>
      </c>
      <c r="D4856" s="5">
        <v>42</v>
      </c>
      <c r="E4856" s="8" t="s">
        <v>6500</v>
      </c>
      <c r="F4856" s="8">
        <v>42188103</v>
      </c>
      <c r="G4856" s="5" t="s">
        <v>6503</v>
      </c>
      <c r="H4856" s="5" t="s">
        <v>225</v>
      </c>
      <c r="I4856" s="6" t="s">
        <v>91</v>
      </c>
      <c r="J4856" s="6" t="s">
        <v>91</v>
      </c>
      <c r="K4856" s="6" t="s">
        <v>91</v>
      </c>
      <c r="L4856" s="6" t="s">
        <v>91</v>
      </c>
      <c r="M4856" s="5" t="s">
        <v>92</v>
      </c>
      <c r="N4856" s="6" t="s">
        <v>91</v>
      </c>
      <c r="O4856" s="6" t="s">
        <v>91</v>
      </c>
      <c r="P4856" s="6" t="s">
        <v>91</v>
      </c>
      <c r="Q4856" s="6" t="s">
        <v>91</v>
      </c>
      <c r="R4856" s="5">
        <v>1</v>
      </c>
      <c r="S4856" s="5">
        <v>0</v>
      </c>
      <c r="T4856" s="5" t="s">
        <v>93</v>
      </c>
      <c r="U4856" s="5" t="s">
        <v>105</v>
      </c>
    </row>
    <row r="4857" spans="1:21">
      <c r="A4857" s="6" t="s">
        <v>87</v>
      </c>
      <c r="B4857" s="7">
        <v>1</v>
      </c>
      <c r="C4857" s="5">
        <v>5229</v>
      </c>
      <c r="D4857" s="5">
        <v>42</v>
      </c>
      <c r="E4857" s="8" t="s">
        <v>6500</v>
      </c>
      <c r="F4857" s="8">
        <v>42188104</v>
      </c>
      <c r="G4857" s="5" t="s">
        <v>6504</v>
      </c>
      <c r="H4857" s="5" t="s">
        <v>227</v>
      </c>
      <c r="I4857" s="6" t="s">
        <v>91</v>
      </c>
      <c r="J4857" s="6" t="s">
        <v>91</v>
      </c>
      <c r="K4857" s="6" t="s">
        <v>91</v>
      </c>
      <c r="L4857" s="6" t="s">
        <v>91</v>
      </c>
      <c r="M4857" s="5" t="s">
        <v>92</v>
      </c>
      <c r="N4857" s="6" t="s">
        <v>91</v>
      </c>
      <c r="O4857" s="6" t="s">
        <v>91</v>
      </c>
      <c r="P4857" s="6" t="s">
        <v>91</v>
      </c>
      <c r="Q4857" s="6" t="s">
        <v>91</v>
      </c>
      <c r="R4857" s="5">
        <v>1</v>
      </c>
      <c r="S4857" s="5">
        <v>0</v>
      </c>
      <c r="T4857" s="5" t="s">
        <v>93</v>
      </c>
      <c r="U4857" s="5" t="s">
        <v>105</v>
      </c>
    </row>
    <row r="4858" spans="1:21">
      <c r="A4858" s="6" t="s">
        <v>87</v>
      </c>
      <c r="B4858" s="7">
        <v>1</v>
      </c>
      <c r="C4858" s="5">
        <v>5230</v>
      </c>
      <c r="D4858" s="5">
        <v>42</v>
      </c>
      <c r="E4858" s="8" t="s">
        <v>5987</v>
      </c>
      <c r="F4858" s="8">
        <v>421882</v>
      </c>
      <c r="G4858" s="5" t="s">
        <v>6505</v>
      </c>
      <c r="H4858" s="5" t="s">
        <v>6098</v>
      </c>
      <c r="I4858" s="5">
        <v>10065500483</v>
      </c>
      <c r="J4858" s="6" t="s">
        <v>91</v>
      </c>
      <c r="K4858" s="6" t="s">
        <v>91</v>
      </c>
      <c r="L4858" s="6" t="s">
        <v>91</v>
      </c>
      <c r="M4858" s="5" t="s">
        <v>92</v>
      </c>
      <c r="N4858" s="6" t="s">
        <v>91</v>
      </c>
      <c r="O4858" s="6" t="s">
        <v>91</v>
      </c>
      <c r="P4858" s="6" t="s">
        <v>91</v>
      </c>
      <c r="Q4858" s="6" t="s">
        <v>91</v>
      </c>
      <c r="R4858" s="5">
        <v>1</v>
      </c>
      <c r="S4858" s="5">
        <v>0</v>
      </c>
      <c r="T4858" s="5" t="s">
        <v>93</v>
      </c>
      <c r="U4858" s="5" t="s">
        <v>105</v>
      </c>
    </row>
    <row r="4859" spans="1:21">
      <c r="A4859" s="6" t="s">
        <v>87</v>
      </c>
      <c r="B4859" s="7">
        <v>1</v>
      </c>
      <c r="C4859" s="5">
        <v>5231</v>
      </c>
      <c r="D4859" s="5">
        <v>42</v>
      </c>
      <c r="E4859" s="8" t="s">
        <v>6506</v>
      </c>
      <c r="F4859" s="8">
        <v>42188201</v>
      </c>
      <c r="G4859" s="5" t="s">
        <v>6507</v>
      </c>
      <c r="H4859" s="5" t="s">
        <v>221</v>
      </c>
      <c r="I4859" s="6" t="s">
        <v>91</v>
      </c>
      <c r="J4859" s="6" t="s">
        <v>91</v>
      </c>
      <c r="K4859" s="6" t="s">
        <v>91</v>
      </c>
      <c r="L4859" s="6" t="s">
        <v>91</v>
      </c>
      <c r="M4859" s="5" t="s">
        <v>92</v>
      </c>
      <c r="N4859" s="6" t="s">
        <v>91</v>
      </c>
      <c r="O4859" s="6" t="s">
        <v>91</v>
      </c>
      <c r="P4859" s="6" t="s">
        <v>91</v>
      </c>
      <c r="Q4859" s="6" t="s">
        <v>91</v>
      </c>
      <c r="R4859" s="5">
        <v>1</v>
      </c>
      <c r="S4859" s="5">
        <v>0</v>
      </c>
      <c r="T4859" s="5" t="s">
        <v>93</v>
      </c>
      <c r="U4859" s="5" t="s">
        <v>105</v>
      </c>
    </row>
    <row r="4860" spans="1:21">
      <c r="A4860" s="6" t="s">
        <v>87</v>
      </c>
      <c r="B4860" s="7">
        <v>1</v>
      </c>
      <c r="C4860" s="5">
        <v>5232</v>
      </c>
      <c r="D4860" s="5">
        <v>42</v>
      </c>
      <c r="E4860" s="8" t="s">
        <v>6506</v>
      </c>
      <c r="F4860" s="8">
        <v>42188202</v>
      </c>
      <c r="G4860" s="5" t="s">
        <v>6508</v>
      </c>
      <c r="H4860" s="5" t="s">
        <v>223</v>
      </c>
      <c r="I4860" s="6" t="s">
        <v>91</v>
      </c>
      <c r="J4860" s="6" t="s">
        <v>91</v>
      </c>
      <c r="K4860" s="6" t="s">
        <v>91</v>
      </c>
      <c r="L4860" s="6" t="s">
        <v>91</v>
      </c>
      <c r="M4860" s="5" t="s">
        <v>92</v>
      </c>
      <c r="N4860" s="6" t="s">
        <v>91</v>
      </c>
      <c r="O4860" s="6" t="s">
        <v>91</v>
      </c>
      <c r="P4860" s="6" t="s">
        <v>91</v>
      </c>
      <c r="Q4860" s="6" t="s">
        <v>91</v>
      </c>
      <c r="R4860" s="5">
        <v>1</v>
      </c>
      <c r="S4860" s="5">
        <v>0</v>
      </c>
      <c r="T4860" s="5" t="s">
        <v>93</v>
      </c>
      <c r="U4860" s="5" t="s">
        <v>105</v>
      </c>
    </row>
    <row r="4861" spans="1:21">
      <c r="A4861" s="6" t="s">
        <v>87</v>
      </c>
      <c r="B4861" s="7">
        <v>1</v>
      </c>
      <c r="C4861" s="5">
        <v>5233</v>
      </c>
      <c r="D4861" s="5">
        <v>42</v>
      </c>
      <c r="E4861" s="8" t="s">
        <v>6506</v>
      </c>
      <c r="F4861" s="8">
        <v>42188203</v>
      </c>
      <c r="G4861" s="5" t="s">
        <v>6509</v>
      </c>
      <c r="H4861" s="5" t="s">
        <v>225</v>
      </c>
      <c r="I4861" s="6" t="s">
        <v>91</v>
      </c>
      <c r="J4861" s="6" t="s">
        <v>91</v>
      </c>
      <c r="K4861" s="6" t="s">
        <v>91</v>
      </c>
      <c r="L4861" s="6" t="s">
        <v>91</v>
      </c>
      <c r="M4861" s="5" t="s">
        <v>92</v>
      </c>
      <c r="N4861" s="6" t="s">
        <v>91</v>
      </c>
      <c r="O4861" s="6" t="s">
        <v>91</v>
      </c>
      <c r="P4861" s="6" t="s">
        <v>91</v>
      </c>
      <c r="Q4861" s="6" t="s">
        <v>91</v>
      </c>
      <c r="R4861" s="5">
        <v>1</v>
      </c>
      <c r="S4861" s="5">
        <v>0</v>
      </c>
      <c r="T4861" s="5" t="s">
        <v>93</v>
      </c>
      <c r="U4861" s="5" t="s">
        <v>105</v>
      </c>
    </row>
    <row r="4862" spans="1:21">
      <c r="A4862" s="6" t="s">
        <v>87</v>
      </c>
      <c r="B4862" s="7">
        <v>1</v>
      </c>
      <c r="C4862" s="5">
        <v>5234</v>
      </c>
      <c r="D4862" s="5">
        <v>42</v>
      </c>
      <c r="E4862" s="8" t="s">
        <v>6506</v>
      </c>
      <c r="F4862" s="8">
        <v>42188204</v>
      </c>
      <c r="G4862" s="5" t="s">
        <v>6510</v>
      </c>
      <c r="H4862" s="5" t="s">
        <v>227</v>
      </c>
      <c r="I4862" s="6" t="s">
        <v>91</v>
      </c>
      <c r="J4862" s="6" t="s">
        <v>91</v>
      </c>
      <c r="K4862" s="6" t="s">
        <v>91</v>
      </c>
      <c r="L4862" s="6" t="s">
        <v>91</v>
      </c>
      <c r="M4862" s="5" t="s">
        <v>92</v>
      </c>
      <c r="N4862" s="6" t="s">
        <v>91</v>
      </c>
      <c r="O4862" s="6" t="s">
        <v>91</v>
      </c>
      <c r="P4862" s="6" t="s">
        <v>91</v>
      </c>
      <c r="Q4862" s="6" t="s">
        <v>91</v>
      </c>
      <c r="R4862" s="5">
        <v>1</v>
      </c>
      <c r="S4862" s="5">
        <v>0</v>
      </c>
      <c r="T4862" s="5" t="s">
        <v>93</v>
      </c>
      <c r="U4862" s="5" t="s">
        <v>105</v>
      </c>
    </row>
    <row r="4863" spans="1:21">
      <c r="A4863" s="6" t="s">
        <v>87</v>
      </c>
      <c r="B4863" s="7">
        <v>1</v>
      </c>
      <c r="C4863" s="5">
        <v>5235</v>
      </c>
      <c r="D4863" s="5">
        <v>42</v>
      </c>
      <c r="E4863" s="8" t="s">
        <v>5987</v>
      </c>
      <c r="F4863" s="8">
        <v>421883</v>
      </c>
      <c r="G4863" s="5" t="s">
        <v>6511</v>
      </c>
      <c r="H4863" s="5" t="s">
        <v>6119</v>
      </c>
      <c r="I4863" s="5">
        <v>10065500476</v>
      </c>
      <c r="J4863" s="6" t="s">
        <v>91</v>
      </c>
      <c r="K4863" s="6" t="s">
        <v>91</v>
      </c>
      <c r="L4863" s="6" t="s">
        <v>91</v>
      </c>
      <c r="M4863" s="5" t="s">
        <v>92</v>
      </c>
      <c r="N4863" s="6" t="s">
        <v>91</v>
      </c>
      <c r="O4863" s="6" t="s">
        <v>91</v>
      </c>
      <c r="P4863" s="6" t="s">
        <v>91</v>
      </c>
      <c r="Q4863" s="6" t="s">
        <v>91</v>
      </c>
      <c r="R4863" s="5">
        <v>1</v>
      </c>
      <c r="S4863" s="5">
        <v>0</v>
      </c>
      <c r="T4863" s="5" t="s">
        <v>93</v>
      </c>
      <c r="U4863" s="5" t="s">
        <v>105</v>
      </c>
    </row>
    <row r="4864" spans="1:21">
      <c r="A4864" s="6" t="s">
        <v>87</v>
      </c>
      <c r="B4864" s="7">
        <v>1</v>
      </c>
      <c r="C4864" s="5">
        <v>5236</v>
      </c>
      <c r="D4864" s="5">
        <v>42</v>
      </c>
      <c r="E4864" s="8" t="s">
        <v>6512</v>
      </c>
      <c r="F4864" s="8">
        <v>42188301</v>
      </c>
      <c r="G4864" s="5" t="s">
        <v>6513</v>
      </c>
      <c r="H4864" s="5" t="s">
        <v>221</v>
      </c>
      <c r="I4864" s="6" t="s">
        <v>91</v>
      </c>
      <c r="J4864" s="6" t="s">
        <v>91</v>
      </c>
      <c r="K4864" s="6" t="s">
        <v>91</v>
      </c>
      <c r="L4864" s="6" t="s">
        <v>91</v>
      </c>
      <c r="M4864" s="5" t="s">
        <v>92</v>
      </c>
      <c r="N4864" s="6" t="s">
        <v>91</v>
      </c>
      <c r="O4864" s="6" t="s">
        <v>91</v>
      </c>
      <c r="P4864" s="6" t="s">
        <v>91</v>
      </c>
      <c r="Q4864" s="6" t="s">
        <v>91</v>
      </c>
      <c r="R4864" s="5">
        <v>1</v>
      </c>
      <c r="S4864" s="5">
        <v>0</v>
      </c>
      <c r="T4864" s="5" t="s">
        <v>93</v>
      </c>
      <c r="U4864" s="5" t="s">
        <v>105</v>
      </c>
    </row>
    <row r="4865" spans="1:21">
      <c r="A4865" s="6" t="s">
        <v>87</v>
      </c>
      <c r="B4865" s="7">
        <v>1</v>
      </c>
      <c r="C4865" s="5">
        <v>5237</v>
      </c>
      <c r="D4865" s="5">
        <v>42</v>
      </c>
      <c r="E4865" s="8" t="s">
        <v>6512</v>
      </c>
      <c r="F4865" s="8">
        <v>42188302</v>
      </c>
      <c r="G4865" s="5" t="s">
        <v>6514</v>
      </c>
      <c r="H4865" s="5" t="s">
        <v>223</v>
      </c>
      <c r="I4865" s="6" t="s">
        <v>91</v>
      </c>
      <c r="J4865" s="6" t="s">
        <v>91</v>
      </c>
      <c r="K4865" s="6" t="s">
        <v>91</v>
      </c>
      <c r="L4865" s="6" t="s">
        <v>91</v>
      </c>
      <c r="M4865" s="5" t="s">
        <v>92</v>
      </c>
      <c r="N4865" s="6" t="s">
        <v>91</v>
      </c>
      <c r="O4865" s="6" t="s">
        <v>91</v>
      </c>
      <c r="P4865" s="6" t="s">
        <v>91</v>
      </c>
      <c r="Q4865" s="6" t="s">
        <v>91</v>
      </c>
      <c r="R4865" s="5">
        <v>1</v>
      </c>
      <c r="S4865" s="5">
        <v>0</v>
      </c>
      <c r="T4865" s="5" t="s">
        <v>93</v>
      </c>
      <c r="U4865" s="5" t="s">
        <v>105</v>
      </c>
    </row>
    <row r="4866" spans="1:21">
      <c r="A4866" s="6" t="s">
        <v>87</v>
      </c>
      <c r="B4866" s="7">
        <v>1</v>
      </c>
      <c r="C4866" s="5">
        <v>5238</v>
      </c>
      <c r="D4866" s="5">
        <v>42</v>
      </c>
      <c r="E4866" s="8" t="s">
        <v>6512</v>
      </c>
      <c r="F4866" s="8">
        <v>42188303</v>
      </c>
      <c r="G4866" s="5" t="s">
        <v>6515</v>
      </c>
      <c r="H4866" s="5" t="s">
        <v>225</v>
      </c>
      <c r="I4866" s="6" t="s">
        <v>91</v>
      </c>
      <c r="J4866" s="6" t="s">
        <v>91</v>
      </c>
      <c r="K4866" s="6" t="s">
        <v>91</v>
      </c>
      <c r="L4866" s="6" t="s">
        <v>91</v>
      </c>
      <c r="M4866" s="5" t="s">
        <v>92</v>
      </c>
      <c r="N4866" s="6" t="s">
        <v>91</v>
      </c>
      <c r="O4866" s="6" t="s">
        <v>91</v>
      </c>
      <c r="P4866" s="6" t="s">
        <v>91</v>
      </c>
      <c r="Q4866" s="6" t="s">
        <v>91</v>
      </c>
      <c r="R4866" s="5">
        <v>1</v>
      </c>
      <c r="S4866" s="5">
        <v>0</v>
      </c>
      <c r="T4866" s="5" t="s">
        <v>93</v>
      </c>
      <c r="U4866" s="5" t="s">
        <v>105</v>
      </c>
    </row>
    <row r="4867" spans="1:21">
      <c r="A4867" s="6" t="s">
        <v>87</v>
      </c>
      <c r="B4867" s="7">
        <v>1</v>
      </c>
      <c r="C4867" s="5">
        <v>5240</v>
      </c>
      <c r="D4867" s="5">
        <v>42</v>
      </c>
      <c r="E4867" s="8" t="s">
        <v>6512</v>
      </c>
      <c r="F4867" s="8">
        <v>42188304</v>
      </c>
      <c r="G4867" s="5" t="s">
        <v>6516</v>
      </c>
      <c r="H4867" s="5" t="s">
        <v>227</v>
      </c>
      <c r="I4867" s="6" t="s">
        <v>91</v>
      </c>
      <c r="J4867" s="6" t="s">
        <v>91</v>
      </c>
      <c r="K4867" s="6" t="s">
        <v>91</v>
      </c>
      <c r="L4867" s="6" t="s">
        <v>91</v>
      </c>
      <c r="M4867" s="5" t="s">
        <v>92</v>
      </c>
      <c r="N4867" s="6" t="s">
        <v>91</v>
      </c>
      <c r="O4867" s="6" t="s">
        <v>91</v>
      </c>
      <c r="P4867" s="6" t="s">
        <v>91</v>
      </c>
      <c r="Q4867" s="6" t="s">
        <v>91</v>
      </c>
      <c r="R4867" s="5">
        <v>1</v>
      </c>
      <c r="S4867" s="5">
        <v>0</v>
      </c>
      <c r="T4867" s="5" t="s">
        <v>93</v>
      </c>
      <c r="U4867" s="5" t="s">
        <v>105</v>
      </c>
    </row>
    <row r="4868" spans="1:21">
      <c r="A4868" s="6" t="s">
        <v>87</v>
      </c>
      <c r="B4868" s="7">
        <v>1</v>
      </c>
      <c r="C4868" s="5">
        <v>5241</v>
      </c>
      <c r="D4868" s="5">
        <v>42</v>
      </c>
      <c r="E4868" s="8" t="s">
        <v>5987</v>
      </c>
      <c r="F4868" s="8">
        <v>421884</v>
      </c>
      <c r="G4868" s="5" t="s">
        <v>6517</v>
      </c>
      <c r="H4868" s="5" t="s">
        <v>6084</v>
      </c>
      <c r="I4868" s="5">
        <v>10065505965</v>
      </c>
      <c r="J4868" s="6" t="s">
        <v>91</v>
      </c>
      <c r="K4868" s="6" t="s">
        <v>91</v>
      </c>
      <c r="L4868" s="6" t="s">
        <v>91</v>
      </c>
      <c r="M4868" s="5" t="s">
        <v>92</v>
      </c>
      <c r="N4868" s="6" t="s">
        <v>91</v>
      </c>
      <c r="O4868" s="6" t="s">
        <v>91</v>
      </c>
      <c r="P4868" s="6" t="s">
        <v>91</v>
      </c>
      <c r="Q4868" s="6" t="s">
        <v>91</v>
      </c>
      <c r="R4868" s="5">
        <v>1</v>
      </c>
      <c r="S4868" s="5">
        <v>0</v>
      </c>
      <c r="T4868" s="5" t="s">
        <v>93</v>
      </c>
      <c r="U4868" s="5" t="s">
        <v>105</v>
      </c>
    </row>
    <row r="4869" spans="1:21">
      <c r="A4869" s="6" t="s">
        <v>87</v>
      </c>
      <c r="B4869" s="7">
        <v>1</v>
      </c>
      <c r="C4869" s="5">
        <v>5242</v>
      </c>
      <c r="D4869" s="5">
        <v>42</v>
      </c>
      <c r="E4869" s="8" t="s">
        <v>6518</v>
      </c>
      <c r="F4869" s="8">
        <v>42188401</v>
      </c>
      <c r="G4869" s="5" t="s">
        <v>6519</v>
      </c>
      <c r="H4869" s="5" t="s">
        <v>221</v>
      </c>
      <c r="I4869" s="6" t="s">
        <v>91</v>
      </c>
      <c r="J4869" s="6" t="s">
        <v>91</v>
      </c>
      <c r="K4869" s="6" t="s">
        <v>91</v>
      </c>
      <c r="L4869" s="6" t="s">
        <v>91</v>
      </c>
      <c r="M4869" s="5" t="s">
        <v>92</v>
      </c>
      <c r="N4869" s="6" t="s">
        <v>91</v>
      </c>
      <c r="O4869" s="6" t="s">
        <v>91</v>
      </c>
      <c r="P4869" s="6" t="s">
        <v>91</v>
      </c>
      <c r="Q4869" s="6" t="s">
        <v>91</v>
      </c>
      <c r="R4869" s="5">
        <v>1</v>
      </c>
      <c r="S4869" s="5">
        <v>0</v>
      </c>
      <c r="T4869" s="5" t="s">
        <v>93</v>
      </c>
      <c r="U4869" s="5" t="s">
        <v>105</v>
      </c>
    </row>
    <row r="4870" spans="1:21">
      <c r="A4870" s="6" t="s">
        <v>87</v>
      </c>
      <c r="B4870" s="7">
        <v>1</v>
      </c>
      <c r="C4870" s="5">
        <v>5243</v>
      </c>
      <c r="D4870" s="5">
        <v>42</v>
      </c>
      <c r="E4870" s="8" t="s">
        <v>6518</v>
      </c>
      <c r="F4870" s="8">
        <v>42188402</v>
      </c>
      <c r="G4870" s="5" t="s">
        <v>6520</v>
      </c>
      <c r="H4870" s="5" t="s">
        <v>223</v>
      </c>
      <c r="I4870" s="6" t="s">
        <v>91</v>
      </c>
      <c r="J4870" s="6" t="s">
        <v>91</v>
      </c>
      <c r="K4870" s="6" t="s">
        <v>91</v>
      </c>
      <c r="L4870" s="6" t="s">
        <v>91</v>
      </c>
      <c r="M4870" s="5" t="s">
        <v>92</v>
      </c>
      <c r="N4870" s="6" t="s">
        <v>91</v>
      </c>
      <c r="O4870" s="6" t="s">
        <v>91</v>
      </c>
      <c r="P4870" s="6" t="s">
        <v>91</v>
      </c>
      <c r="Q4870" s="6" t="s">
        <v>91</v>
      </c>
      <c r="R4870" s="5">
        <v>1</v>
      </c>
      <c r="S4870" s="5">
        <v>0</v>
      </c>
      <c r="T4870" s="5" t="s">
        <v>93</v>
      </c>
      <c r="U4870" s="5" t="s">
        <v>105</v>
      </c>
    </row>
    <row r="4871" spans="1:21">
      <c r="A4871" s="6" t="s">
        <v>87</v>
      </c>
      <c r="B4871" s="7">
        <v>1</v>
      </c>
      <c r="C4871" s="5">
        <v>5244</v>
      </c>
      <c r="D4871" s="5">
        <v>42</v>
      </c>
      <c r="E4871" s="8" t="s">
        <v>6518</v>
      </c>
      <c r="F4871" s="8">
        <v>42188403</v>
      </c>
      <c r="G4871" s="5" t="s">
        <v>6521</v>
      </c>
      <c r="H4871" s="5" t="s">
        <v>225</v>
      </c>
      <c r="I4871" s="6" t="s">
        <v>91</v>
      </c>
      <c r="J4871" s="6" t="s">
        <v>91</v>
      </c>
      <c r="K4871" s="6" t="s">
        <v>91</v>
      </c>
      <c r="L4871" s="6" t="s">
        <v>91</v>
      </c>
      <c r="M4871" s="5" t="s">
        <v>92</v>
      </c>
      <c r="N4871" s="6" t="s">
        <v>91</v>
      </c>
      <c r="O4871" s="6" t="s">
        <v>91</v>
      </c>
      <c r="P4871" s="6" t="s">
        <v>91</v>
      </c>
      <c r="Q4871" s="6" t="s">
        <v>91</v>
      </c>
      <c r="R4871" s="5">
        <v>1</v>
      </c>
      <c r="S4871" s="5">
        <v>0</v>
      </c>
      <c r="T4871" s="5" t="s">
        <v>93</v>
      </c>
      <c r="U4871" s="5" t="s">
        <v>105</v>
      </c>
    </row>
    <row r="4872" spans="1:21">
      <c r="A4872" s="6" t="s">
        <v>87</v>
      </c>
      <c r="B4872" s="7">
        <v>1</v>
      </c>
      <c r="C4872" s="5">
        <v>5246</v>
      </c>
      <c r="D4872" s="5">
        <v>42</v>
      </c>
      <c r="E4872" s="8" t="s">
        <v>6518</v>
      </c>
      <c r="F4872" s="8">
        <v>42188404</v>
      </c>
      <c r="G4872" s="5" t="s">
        <v>6522</v>
      </c>
      <c r="H4872" s="5" t="s">
        <v>227</v>
      </c>
      <c r="I4872" s="6" t="s">
        <v>91</v>
      </c>
      <c r="J4872" s="6" t="s">
        <v>91</v>
      </c>
      <c r="K4872" s="6" t="s">
        <v>91</v>
      </c>
      <c r="L4872" s="6" t="s">
        <v>91</v>
      </c>
      <c r="M4872" s="5" t="s">
        <v>92</v>
      </c>
      <c r="N4872" s="6" t="s">
        <v>91</v>
      </c>
      <c r="O4872" s="6" t="s">
        <v>91</v>
      </c>
      <c r="P4872" s="6" t="s">
        <v>91</v>
      </c>
      <c r="Q4872" s="6" t="s">
        <v>91</v>
      </c>
      <c r="R4872" s="5">
        <v>1</v>
      </c>
      <c r="S4872" s="5">
        <v>0</v>
      </c>
      <c r="T4872" s="5" t="s">
        <v>93</v>
      </c>
      <c r="U4872" s="5" t="s">
        <v>105</v>
      </c>
    </row>
    <row r="4873" spans="1:21">
      <c r="A4873" s="6" t="s">
        <v>87</v>
      </c>
      <c r="B4873" s="7">
        <v>1</v>
      </c>
      <c r="C4873" s="5">
        <v>5247</v>
      </c>
      <c r="D4873" s="5">
        <v>42</v>
      </c>
      <c r="E4873" s="8" t="s">
        <v>5987</v>
      </c>
      <c r="F4873" s="8">
        <v>421885</v>
      </c>
      <c r="G4873" s="5" t="s">
        <v>6523</v>
      </c>
      <c r="H4873" s="5" t="s">
        <v>6210</v>
      </c>
      <c r="I4873" s="5">
        <v>10065503587</v>
      </c>
      <c r="J4873" s="6" t="s">
        <v>91</v>
      </c>
      <c r="K4873" s="6" t="s">
        <v>91</v>
      </c>
      <c r="L4873" s="6" t="s">
        <v>91</v>
      </c>
      <c r="M4873" s="5" t="s">
        <v>92</v>
      </c>
      <c r="N4873" s="6" t="s">
        <v>91</v>
      </c>
      <c r="O4873" s="6" t="s">
        <v>91</v>
      </c>
      <c r="P4873" s="6" t="s">
        <v>91</v>
      </c>
      <c r="Q4873" s="6" t="s">
        <v>91</v>
      </c>
      <c r="R4873" s="5">
        <v>1</v>
      </c>
      <c r="S4873" s="5">
        <v>0</v>
      </c>
      <c r="T4873" s="5" t="s">
        <v>93</v>
      </c>
      <c r="U4873" s="5" t="s">
        <v>105</v>
      </c>
    </row>
    <row r="4874" spans="1:21">
      <c r="A4874" s="6" t="s">
        <v>87</v>
      </c>
      <c r="B4874" s="7">
        <v>1</v>
      </c>
      <c r="C4874" s="5">
        <v>5248</v>
      </c>
      <c r="D4874" s="5">
        <v>42</v>
      </c>
      <c r="E4874" s="8" t="s">
        <v>6524</v>
      </c>
      <c r="F4874" s="8">
        <v>42188501</v>
      </c>
      <c r="G4874" s="5" t="s">
        <v>6525</v>
      </c>
      <c r="H4874" s="5" t="s">
        <v>221</v>
      </c>
      <c r="I4874" s="6" t="s">
        <v>91</v>
      </c>
      <c r="J4874" s="6" t="s">
        <v>91</v>
      </c>
      <c r="K4874" s="6" t="s">
        <v>91</v>
      </c>
      <c r="L4874" s="6" t="s">
        <v>91</v>
      </c>
      <c r="M4874" s="5" t="s">
        <v>92</v>
      </c>
      <c r="N4874" s="6" t="s">
        <v>91</v>
      </c>
      <c r="O4874" s="6" t="s">
        <v>91</v>
      </c>
      <c r="P4874" s="6" t="s">
        <v>91</v>
      </c>
      <c r="Q4874" s="6" t="s">
        <v>91</v>
      </c>
      <c r="R4874" s="5">
        <v>1</v>
      </c>
      <c r="S4874" s="5">
        <v>0</v>
      </c>
      <c r="T4874" s="5" t="s">
        <v>93</v>
      </c>
      <c r="U4874" s="5" t="s">
        <v>105</v>
      </c>
    </row>
    <row r="4875" spans="1:21">
      <c r="A4875" s="6" t="s">
        <v>87</v>
      </c>
      <c r="B4875" s="7">
        <v>1</v>
      </c>
      <c r="C4875" s="5">
        <v>5249</v>
      </c>
      <c r="D4875" s="5">
        <v>42</v>
      </c>
      <c r="E4875" s="8" t="s">
        <v>6524</v>
      </c>
      <c r="F4875" s="8">
        <v>42188502</v>
      </c>
      <c r="G4875" s="5" t="s">
        <v>6526</v>
      </c>
      <c r="H4875" s="5" t="s">
        <v>223</v>
      </c>
      <c r="I4875" s="6" t="s">
        <v>91</v>
      </c>
      <c r="J4875" s="6" t="s">
        <v>91</v>
      </c>
      <c r="K4875" s="6" t="s">
        <v>91</v>
      </c>
      <c r="L4875" s="6" t="s">
        <v>91</v>
      </c>
      <c r="M4875" s="5" t="s">
        <v>92</v>
      </c>
      <c r="N4875" s="6" t="s">
        <v>91</v>
      </c>
      <c r="O4875" s="6" t="s">
        <v>91</v>
      </c>
      <c r="P4875" s="6" t="s">
        <v>91</v>
      </c>
      <c r="Q4875" s="6" t="s">
        <v>91</v>
      </c>
      <c r="R4875" s="5">
        <v>1</v>
      </c>
      <c r="S4875" s="5">
        <v>0</v>
      </c>
      <c r="T4875" s="5" t="s">
        <v>93</v>
      </c>
      <c r="U4875" s="5" t="s">
        <v>105</v>
      </c>
    </row>
    <row r="4876" spans="1:21">
      <c r="A4876" s="6" t="s">
        <v>87</v>
      </c>
      <c r="B4876" s="7">
        <v>1</v>
      </c>
      <c r="C4876" s="5">
        <v>5250</v>
      </c>
      <c r="D4876" s="5">
        <v>42</v>
      </c>
      <c r="E4876" s="8" t="s">
        <v>6524</v>
      </c>
      <c r="F4876" s="8">
        <v>42188503</v>
      </c>
      <c r="G4876" s="5" t="s">
        <v>6527</v>
      </c>
      <c r="H4876" s="5" t="s">
        <v>225</v>
      </c>
      <c r="I4876" s="6" t="s">
        <v>91</v>
      </c>
      <c r="J4876" s="6" t="s">
        <v>91</v>
      </c>
      <c r="K4876" s="6" t="s">
        <v>91</v>
      </c>
      <c r="L4876" s="6" t="s">
        <v>91</v>
      </c>
      <c r="M4876" s="5" t="s">
        <v>92</v>
      </c>
      <c r="N4876" s="6" t="s">
        <v>91</v>
      </c>
      <c r="O4876" s="6" t="s">
        <v>91</v>
      </c>
      <c r="P4876" s="6" t="s">
        <v>91</v>
      </c>
      <c r="Q4876" s="6" t="s">
        <v>91</v>
      </c>
      <c r="R4876" s="5">
        <v>1</v>
      </c>
      <c r="S4876" s="5">
        <v>0</v>
      </c>
      <c r="T4876" s="5" t="s">
        <v>93</v>
      </c>
      <c r="U4876" s="5" t="s">
        <v>105</v>
      </c>
    </row>
    <row r="4877" spans="1:21">
      <c r="A4877" s="6" t="s">
        <v>87</v>
      </c>
      <c r="B4877" s="7">
        <v>1</v>
      </c>
      <c r="C4877" s="5">
        <v>5252</v>
      </c>
      <c r="D4877" s="5">
        <v>42</v>
      </c>
      <c r="E4877" s="8" t="s">
        <v>6524</v>
      </c>
      <c r="F4877" s="8">
        <v>42188504</v>
      </c>
      <c r="G4877" s="5" t="s">
        <v>6528</v>
      </c>
      <c r="H4877" s="5" t="s">
        <v>227</v>
      </c>
      <c r="I4877" s="6" t="s">
        <v>91</v>
      </c>
      <c r="J4877" s="6" t="s">
        <v>91</v>
      </c>
      <c r="K4877" s="6" t="s">
        <v>91</v>
      </c>
      <c r="L4877" s="6" t="s">
        <v>91</v>
      </c>
      <c r="M4877" s="5" t="s">
        <v>92</v>
      </c>
      <c r="N4877" s="6" t="s">
        <v>91</v>
      </c>
      <c r="O4877" s="6" t="s">
        <v>91</v>
      </c>
      <c r="P4877" s="6" t="s">
        <v>91</v>
      </c>
      <c r="Q4877" s="6" t="s">
        <v>91</v>
      </c>
      <c r="R4877" s="5">
        <v>1</v>
      </c>
      <c r="S4877" s="5">
        <v>0</v>
      </c>
      <c r="T4877" s="5" t="s">
        <v>93</v>
      </c>
      <c r="U4877" s="5" t="s">
        <v>105</v>
      </c>
    </row>
    <row r="4878" spans="1:21">
      <c r="A4878" s="6" t="s">
        <v>87</v>
      </c>
      <c r="B4878" s="7">
        <v>1</v>
      </c>
      <c r="C4878" s="5">
        <v>5253</v>
      </c>
      <c r="D4878" s="5">
        <v>42</v>
      </c>
      <c r="E4878" s="8" t="s">
        <v>5987</v>
      </c>
      <c r="F4878" s="8">
        <v>421886</v>
      </c>
      <c r="G4878" s="5" t="s">
        <v>6529</v>
      </c>
      <c r="H4878" s="5" t="s">
        <v>6147</v>
      </c>
      <c r="I4878" s="5">
        <v>10065503617</v>
      </c>
      <c r="J4878" s="6" t="s">
        <v>91</v>
      </c>
      <c r="K4878" s="6" t="s">
        <v>91</v>
      </c>
      <c r="L4878" s="6" t="s">
        <v>91</v>
      </c>
      <c r="M4878" s="5" t="s">
        <v>92</v>
      </c>
      <c r="N4878" s="6" t="s">
        <v>91</v>
      </c>
      <c r="O4878" s="6" t="s">
        <v>91</v>
      </c>
      <c r="P4878" s="6" t="s">
        <v>91</v>
      </c>
      <c r="Q4878" s="6" t="s">
        <v>91</v>
      </c>
      <c r="R4878" s="5">
        <v>1</v>
      </c>
      <c r="S4878" s="5">
        <v>0</v>
      </c>
      <c r="T4878" s="5" t="s">
        <v>93</v>
      </c>
      <c r="U4878" s="5" t="s">
        <v>105</v>
      </c>
    </row>
    <row r="4879" spans="1:21">
      <c r="A4879" s="6" t="s">
        <v>87</v>
      </c>
      <c r="B4879" s="7">
        <v>1</v>
      </c>
      <c r="C4879" s="5">
        <v>5254</v>
      </c>
      <c r="D4879" s="5">
        <v>42</v>
      </c>
      <c r="E4879" s="8" t="s">
        <v>6530</v>
      </c>
      <c r="F4879" s="8">
        <v>42188601</v>
      </c>
      <c r="G4879" s="5" t="s">
        <v>6531</v>
      </c>
      <c r="H4879" s="5" t="s">
        <v>221</v>
      </c>
      <c r="I4879" s="6" t="s">
        <v>91</v>
      </c>
      <c r="J4879" s="6" t="s">
        <v>91</v>
      </c>
      <c r="K4879" s="6" t="s">
        <v>91</v>
      </c>
      <c r="L4879" s="6" t="s">
        <v>91</v>
      </c>
      <c r="M4879" s="5" t="s">
        <v>92</v>
      </c>
      <c r="N4879" s="6" t="s">
        <v>91</v>
      </c>
      <c r="O4879" s="6" t="s">
        <v>91</v>
      </c>
      <c r="P4879" s="6" t="s">
        <v>91</v>
      </c>
      <c r="Q4879" s="6" t="s">
        <v>91</v>
      </c>
      <c r="R4879" s="5">
        <v>1</v>
      </c>
      <c r="S4879" s="5">
        <v>0</v>
      </c>
      <c r="T4879" s="5" t="s">
        <v>93</v>
      </c>
      <c r="U4879" s="5" t="s">
        <v>105</v>
      </c>
    </row>
    <row r="4880" spans="1:21">
      <c r="A4880" s="6" t="s">
        <v>87</v>
      </c>
      <c r="B4880" s="7">
        <v>1</v>
      </c>
      <c r="C4880" s="5">
        <v>5255</v>
      </c>
      <c r="D4880" s="5">
        <v>42</v>
      </c>
      <c r="E4880" s="8" t="s">
        <v>6530</v>
      </c>
      <c r="F4880" s="8">
        <v>42188602</v>
      </c>
      <c r="G4880" s="5" t="s">
        <v>6532</v>
      </c>
      <c r="H4880" s="5" t="s">
        <v>223</v>
      </c>
      <c r="I4880" s="6" t="s">
        <v>91</v>
      </c>
      <c r="J4880" s="6" t="s">
        <v>91</v>
      </c>
      <c r="K4880" s="6" t="s">
        <v>91</v>
      </c>
      <c r="L4880" s="6" t="s">
        <v>91</v>
      </c>
      <c r="M4880" s="5" t="s">
        <v>92</v>
      </c>
      <c r="N4880" s="6" t="s">
        <v>91</v>
      </c>
      <c r="O4880" s="6" t="s">
        <v>91</v>
      </c>
      <c r="P4880" s="6" t="s">
        <v>91</v>
      </c>
      <c r="Q4880" s="6" t="s">
        <v>91</v>
      </c>
      <c r="R4880" s="5">
        <v>1</v>
      </c>
      <c r="S4880" s="5">
        <v>0</v>
      </c>
      <c r="T4880" s="5" t="s">
        <v>93</v>
      </c>
      <c r="U4880" s="5" t="s">
        <v>105</v>
      </c>
    </row>
    <row r="4881" spans="1:21">
      <c r="A4881" s="6" t="s">
        <v>87</v>
      </c>
      <c r="B4881" s="7">
        <v>1</v>
      </c>
      <c r="C4881" s="5">
        <v>5256</v>
      </c>
      <c r="D4881" s="5">
        <v>42</v>
      </c>
      <c r="E4881" s="8" t="s">
        <v>6530</v>
      </c>
      <c r="F4881" s="8">
        <v>42188603</v>
      </c>
      <c r="G4881" s="5" t="s">
        <v>6533</v>
      </c>
      <c r="H4881" s="5" t="s">
        <v>225</v>
      </c>
      <c r="I4881" s="6" t="s">
        <v>91</v>
      </c>
      <c r="J4881" s="6" t="s">
        <v>91</v>
      </c>
      <c r="K4881" s="6" t="s">
        <v>91</v>
      </c>
      <c r="L4881" s="6" t="s">
        <v>91</v>
      </c>
      <c r="M4881" s="5" t="s">
        <v>92</v>
      </c>
      <c r="N4881" s="6" t="s">
        <v>91</v>
      </c>
      <c r="O4881" s="6" t="s">
        <v>91</v>
      </c>
      <c r="P4881" s="6" t="s">
        <v>91</v>
      </c>
      <c r="Q4881" s="6" t="s">
        <v>91</v>
      </c>
      <c r="R4881" s="5">
        <v>1</v>
      </c>
      <c r="S4881" s="5">
        <v>0</v>
      </c>
      <c r="T4881" s="5" t="s">
        <v>93</v>
      </c>
      <c r="U4881" s="5" t="s">
        <v>105</v>
      </c>
    </row>
    <row r="4882" spans="1:21">
      <c r="A4882" s="6" t="s">
        <v>87</v>
      </c>
      <c r="B4882" s="7">
        <v>1</v>
      </c>
      <c r="C4882" s="5">
        <v>5258</v>
      </c>
      <c r="D4882" s="5">
        <v>42</v>
      </c>
      <c r="E4882" s="8" t="s">
        <v>6530</v>
      </c>
      <c r="F4882" s="8">
        <v>42188604</v>
      </c>
      <c r="G4882" s="5" t="s">
        <v>6534</v>
      </c>
      <c r="H4882" s="5" t="s">
        <v>227</v>
      </c>
      <c r="I4882" s="6" t="s">
        <v>91</v>
      </c>
      <c r="J4882" s="6" t="s">
        <v>91</v>
      </c>
      <c r="K4882" s="6" t="s">
        <v>91</v>
      </c>
      <c r="L4882" s="6" t="s">
        <v>91</v>
      </c>
      <c r="M4882" s="5" t="s">
        <v>92</v>
      </c>
      <c r="N4882" s="6" t="s">
        <v>91</v>
      </c>
      <c r="O4882" s="6" t="s">
        <v>91</v>
      </c>
      <c r="P4882" s="6" t="s">
        <v>91</v>
      </c>
      <c r="Q4882" s="6" t="s">
        <v>91</v>
      </c>
      <c r="R4882" s="5">
        <v>1</v>
      </c>
      <c r="S4882" s="5">
        <v>0</v>
      </c>
      <c r="T4882" s="5" t="s">
        <v>93</v>
      </c>
      <c r="U4882" s="5" t="s">
        <v>105</v>
      </c>
    </row>
    <row r="4883" spans="1:21">
      <c r="A4883" s="6" t="s">
        <v>87</v>
      </c>
      <c r="B4883" s="7">
        <v>1</v>
      </c>
      <c r="C4883" s="5">
        <v>5259</v>
      </c>
      <c r="D4883" s="5">
        <v>42</v>
      </c>
      <c r="E4883" s="8" t="s">
        <v>5987</v>
      </c>
      <c r="F4883" s="8">
        <v>421887</v>
      </c>
      <c r="G4883" s="5" t="s">
        <v>6535</v>
      </c>
      <c r="H4883" s="5" t="s">
        <v>5993</v>
      </c>
      <c r="I4883" s="5">
        <v>10065503597</v>
      </c>
      <c r="J4883" s="6" t="s">
        <v>91</v>
      </c>
      <c r="K4883" s="6" t="s">
        <v>91</v>
      </c>
      <c r="L4883" s="6" t="s">
        <v>91</v>
      </c>
      <c r="M4883" s="5" t="s">
        <v>92</v>
      </c>
      <c r="N4883" s="6" t="s">
        <v>91</v>
      </c>
      <c r="O4883" s="6" t="s">
        <v>91</v>
      </c>
      <c r="P4883" s="6" t="s">
        <v>91</v>
      </c>
      <c r="Q4883" s="6" t="s">
        <v>91</v>
      </c>
      <c r="R4883" s="5">
        <v>1</v>
      </c>
      <c r="S4883" s="5">
        <v>0</v>
      </c>
      <c r="T4883" s="5" t="s">
        <v>93</v>
      </c>
      <c r="U4883" s="5" t="s">
        <v>105</v>
      </c>
    </row>
    <row r="4884" spans="1:21">
      <c r="A4884" s="6" t="s">
        <v>87</v>
      </c>
      <c r="B4884" s="7">
        <v>1</v>
      </c>
      <c r="C4884" s="5">
        <v>5260</v>
      </c>
      <c r="D4884" s="5">
        <v>42</v>
      </c>
      <c r="E4884" s="8" t="s">
        <v>6536</v>
      </c>
      <c r="F4884" s="8">
        <v>42188701</v>
      </c>
      <c r="G4884" s="5" t="s">
        <v>6537</v>
      </c>
      <c r="H4884" s="5" t="s">
        <v>221</v>
      </c>
      <c r="I4884" s="6" t="s">
        <v>91</v>
      </c>
      <c r="J4884" s="6" t="s">
        <v>91</v>
      </c>
      <c r="K4884" s="6" t="s">
        <v>91</v>
      </c>
      <c r="L4884" s="6" t="s">
        <v>91</v>
      </c>
      <c r="M4884" s="5" t="s">
        <v>92</v>
      </c>
      <c r="N4884" s="6" t="s">
        <v>91</v>
      </c>
      <c r="O4884" s="6" t="s">
        <v>91</v>
      </c>
      <c r="P4884" s="6" t="s">
        <v>91</v>
      </c>
      <c r="Q4884" s="6" t="s">
        <v>91</v>
      </c>
      <c r="R4884" s="5">
        <v>1</v>
      </c>
      <c r="S4884" s="5">
        <v>0</v>
      </c>
      <c r="T4884" s="5" t="s">
        <v>93</v>
      </c>
      <c r="U4884" s="5" t="s">
        <v>105</v>
      </c>
    </row>
    <row r="4885" spans="1:21">
      <c r="A4885" s="6" t="s">
        <v>87</v>
      </c>
      <c r="B4885" s="7">
        <v>1</v>
      </c>
      <c r="C4885" s="5">
        <v>5261</v>
      </c>
      <c r="D4885" s="5">
        <v>42</v>
      </c>
      <c r="E4885" s="8" t="s">
        <v>6536</v>
      </c>
      <c r="F4885" s="8">
        <v>42188702</v>
      </c>
      <c r="G4885" s="5" t="s">
        <v>6538</v>
      </c>
      <c r="H4885" s="5" t="s">
        <v>223</v>
      </c>
      <c r="I4885" s="6" t="s">
        <v>91</v>
      </c>
      <c r="J4885" s="6" t="s">
        <v>91</v>
      </c>
      <c r="K4885" s="6" t="s">
        <v>91</v>
      </c>
      <c r="L4885" s="6" t="s">
        <v>91</v>
      </c>
      <c r="M4885" s="5" t="s">
        <v>92</v>
      </c>
      <c r="N4885" s="6" t="s">
        <v>91</v>
      </c>
      <c r="O4885" s="6" t="s">
        <v>91</v>
      </c>
      <c r="P4885" s="6" t="s">
        <v>91</v>
      </c>
      <c r="Q4885" s="6" t="s">
        <v>91</v>
      </c>
      <c r="R4885" s="5">
        <v>1</v>
      </c>
      <c r="S4885" s="5">
        <v>0</v>
      </c>
      <c r="T4885" s="5" t="s">
        <v>93</v>
      </c>
      <c r="U4885" s="5" t="s">
        <v>105</v>
      </c>
    </row>
    <row r="4886" spans="1:21">
      <c r="A4886" s="6" t="s">
        <v>87</v>
      </c>
      <c r="B4886" s="7">
        <v>1</v>
      </c>
      <c r="C4886" s="5">
        <v>5262</v>
      </c>
      <c r="D4886" s="5">
        <v>42</v>
      </c>
      <c r="E4886" s="8" t="s">
        <v>6536</v>
      </c>
      <c r="F4886" s="8">
        <v>42188703</v>
      </c>
      <c r="G4886" s="5" t="s">
        <v>6539</v>
      </c>
      <c r="H4886" s="5" t="s">
        <v>225</v>
      </c>
      <c r="I4886" s="6" t="s">
        <v>91</v>
      </c>
      <c r="J4886" s="6" t="s">
        <v>91</v>
      </c>
      <c r="K4886" s="6" t="s">
        <v>91</v>
      </c>
      <c r="L4886" s="6" t="s">
        <v>91</v>
      </c>
      <c r="M4886" s="5" t="s">
        <v>92</v>
      </c>
      <c r="N4886" s="6" t="s">
        <v>91</v>
      </c>
      <c r="O4886" s="6" t="s">
        <v>91</v>
      </c>
      <c r="P4886" s="6" t="s">
        <v>91</v>
      </c>
      <c r="Q4886" s="6" t="s">
        <v>91</v>
      </c>
      <c r="R4886" s="5">
        <v>1</v>
      </c>
      <c r="S4886" s="5">
        <v>0</v>
      </c>
      <c r="T4886" s="5" t="s">
        <v>93</v>
      </c>
      <c r="U4886" s="5" t="s">
        <v>105</v>
      </c>
    </row>
    <row r="4887" spans="1:21">
      <c r="A4887" s="6" t="s">
        <v>87</v>
      </c>
      <c r="B4887" s="7">
        <v>1</v>
      </c>
      <c r="C4887" s="5">
        <v>5263</v>
      </c>
      <c r="D4887" s="5">
        <v>42</v>
      </c>
      <c r="E4887" s="8" t="s">
        <v>6536</v>
      </c>
      <c r="F4887" s="8">
        <v>42188704</v>
      </c>
      <c r="G4887" s="5" t="s">
        <v>6540</v>
      </c>
      <c r="H4887" s="5" t="s">
        <v>227</v>
      </c>
      <c r="I4887" s="6" t="s">
        <v>91</v>
      </c>
      <c r="J4887" s="6" t="s">
        <v>91</v>
      </c>
      <c r="K4887" s="6" t="s">
        <v>91</v>
      </c>
      <c r="L4887" s="6" t="s">
        <v>91</v>
      </c>
      <c r="M4887" s="5" t="s">
        <v>92</v>
      </c>
      <c r="N4887" s="6" t="s">
        <v>91</v>
      </c>
      <c r="O4887" s="6" t="s">
        <v>91</v>
      </c>
      <c r="P4887" s="6" t="s">
        <v>91</v>
      </c>
      <c r="Q4887" s="6" t="s">
        <v>91</v>
      </c>
      <c r="R4887" s="5">
        <v>1</v>
      </c>
      <c r="S4887" s="5">
        <v>0</v>
      </c>
      <c r="T4887" s="5" t="s">
        <v>93</v>
      </c>
      <c r="U4887" s="5" t="s">
        <v>105</v>
      </c>
    </row>
    <row r="4888" spans="1:21">
      <c r="A4888" s="6" t="s">
        <v>87</v>
      </c>
      <c r="B4888" s="7">
        <v>1</v>
      </c>
      <c r="C4888" s="5">
        <v>5264</v>
      </c>
      <c r="D4888" s="5">
        <v>42</v>
      </c>
      <c r="E4888" s="8" t="s">
        <v>5987</v>
      </c>
      <c r="F4888" s="8">
        <v>421888</v>
      </c>
      <c r="G4888" s="5" t="s">
        <v>6541</v>
      </c>
      <c r="H4888" s="5" t="s">
        <v>6140</v>
      </c>
      <c r="I4888" s="5">
        <v>10065506306</v>
      </c>
      <c r="J4888" s="6" t="s">
        <v>91</v>
      </c>
      <c r="K4888" s="6" t="s">
        <v>91</v>
      </c>
      <c r="L4888" s="6" t="s">
        <v>91</v>
      </c>
      <c r="M4888" s="5" t="s">
        <v>92</v>
      </c>
      <c r="N4888" s="6" t="s">
        <v>91</v>
      </c>
      <c r="O4888" s="6" t="s">
        <v>91</v>
      </c>
      <c r="P4888" s="6" t="s">
        <v>91</v>
      </c>
      <c r="Q4888" s="6" t="s">
        <v>91</v>
      </c>
      <c r="R4888" s="5">
        <v>1</v>
      </c>
      <c r="S4888" s="5">
        <v>0</v>
      </c>
      <c r="T4888" s="5" t="s">
        <v>93</v>
      </c>
      <c r="U4888" s="5" t="s">
        <v>105</v>
      </c>
    </row>
    <row r="4889" spans="1:21">
      <c r="A4889" s="6" t="s">
        <v>87</v>
      </c>
      <c r="B4889" s="7">
        <v>1</v>
      </c>
      <c r="C4889" s="5">
        <v>5265</v>
      </c>
      <c r="D4889" s="5">
        <v>42</v>
      </c>
      <c r="E4889" s="8" t="s">
        <v>6542</v>
      </c>
      <c r="F4889" s="8">
        <v>42188801</v>
      </c>
      <c r="G4889" s="5" t="s">
        <v>6543</v>
      </c>
      <c r="H4889" s="5" t="s">
        <v>221</v>
      </c>
      <c r="I4889" s="6" t="s">
        <v>91</v>
      </c>
      <c r="J4889" s="6" t="s">
        <v>91</v>
      </c>
      <c r="K4889" s="6" t="s">
        <v>91</v>
      </c>
      <c r="L4889" s="6" t="s">
        <v>91</v>
      </c>
      <c r="M4889" s="5" t="s">
        <v>92</v>
      </c>
      <c r="N4889" s="6" t="s">
        <v>91</v>
      </c>
      <c r="O4889" s="6" t="s">
        <v>91</v>
      </c>
      <c r="P4889" s="6" t="s">
        <v>91</v>
      </c>
      <c r="Q4889" s="6" t="s">
        <v>91</v>
      </c>
      <c r="R4889" s="5">
        <v>1</v>
      </c>
      <c r="S4889" s="5">
        <v>0</v>
      </c>
      <c r="T4889" s="5" t="s">
        <v>93</v>
      </c>
      <c r="U4889" s="5" t="s">
        <v>105</v>
      </c>
    </row>
    <row r="4890" spans="1:21">
      <c r="A4890" s="6" t="s">
        <v>87</v>
      </c>
      <c r="B4890" s="7">
        <v>1</v>
      </c>
      <c r="C4890" s="5">
        <v>5266</v>
      </c>
      <c r="D4890" s="5">
        <v>42</v>
      </c>
      <c r="E4890" s="8" t="s">
        <v>6542</v>
      </c>
      <c r="F4890" s="8">
        <v>42188802</v>
      </c>
      <c r="G4890" s="5" t="s">
        <v>6544</v>
      </c>
      <c r="H4890" s="5" t="s">
        <v>223</v>
      </c>
      <c r="I4890" s="6" t="s">
        <v>91</v>
      </c>
      <c r="J4890" s="6" t="s">
        <v>91</v>
      </c>
      <c r="K4890" s="6" t="s">
        <v>91</v>
      </c>
      <c r="L4890" s="6" t="s">
        <v>91</v>
      </c>
      <c r="M4890" s="5" t="s">
        <v>92</v>
      </c>
      <c r="N4890" s="6" t="s">
        <v>91</v>
      </c>
      <c r="O4890" s="6" t="s">
        <v>91</v>
      </c>
      <c r="P4890" s="6" t="s">
        <v>91</v>
      </c>
      <c r="Q4890" s="6" t="s">
        <v>91</v>
      </c>
      <c r="R4890" s="5">
        <v>1</v>
      </c>
      <c r="S4890" s="5">
        <v>0</v>
      </c>
      <c r="T4890" s="5" t="s">
        <v>93</v>
      </c>
      <c r="U4890" s="5" t="s">
        <v>105</v>
      </c>
    </row>
    <row r="4891" spans="1:21">
      <c r="A4891" s="6" t="s">
        <v>87</v>
      </c>
      <c r="B4891" s="7">
        <v>1</v>
      </c>
      <c r="C4891" s="5">
        <v>5267</v>
      </c>
      <c r="D4891" s="5">
        <v>42</v>
      </c>
      <c r="E4891" s="8" t="s">
        <v>6542</v>
      </c>
      <c r="F4891" s="8">
        <v>42188803</v>
      </c>
      <c r="G4891" s="5" t="s">
        <v>6545</v>
      </c>
      <c r="H4891" s="5" t="s">
        <v>225</v>
      </c>
      <c r="I4891" s="6" t="s">
        <v>91</v>
      </c>
      <c r="J4891" s="6" t="s">
        <v>91</v>
      </c>
      <c r="K4891" s="6" t="s">
        <v>91</v>
      </c>
      <c r="L4891" s="6" t="s">
        <v>91</v>
      </c>
      <c r="M4891" s="5" t="s">
        <v>92</v>
      </c>
      <c r="N4891" s="6" t="s">
        <v>91</v>
      </c>
      <c r="O4891" s="6" t="s">
        <v>91</v>
      </c>
      <c r="P4891" s="6" t="s">
        <v>91</v>
      </c>
      <c r="Q4891" s="6" t="s">
        <v>91</v>
      </c>
      <c r="R4891" s="5">
        <v>1</v>
      </c>
      <c r="S4891" s="5">
        <v>0</v>
      </c>
      <c r="T4891" s="5" t="s">
        <v>93</v>
      </c>
      <c r="U4891" s="5" t="s">
        <v>105</v>
      </c>
    </row>
    <row r="4892" spans="1:21">
      <c r="A4892" s="6" t="s">
        <v>87</v>
      </c>
      <c r="B4892" s="7">
        <v>1</v>
      </c>
      <c r="C4892" s="5">
        <v>5268</v>
      </c>
      <c r="D4892" s="5">
        <v>42</v>
      </c>
      <c r="E4892" s="8" t="s">
        <v>6542</v>
      </c>
      <c r="F4892" s="8">
        <v>42188804</v>
      </c>
      <c r="G4892" s="5" t="s">
        <v>6546</v>
      </c>
      <c r="H4892" s="5" t="s">
        <v>227</v>
      </c>
      <c r="I4892" s="6" t="s">
        <v>91</v>
      </c>
      <c r="J4892" s="6" t="s">
        <v>91</v>
      </c>
      <c r="K4892" s="6" t="s">
        <v>91</v>
      </c>
      <c r="L4892" s="6" t="s">
        <v>91</v>
      </c>
      <c r="M4892" s="5" t="s">
        <v>92</v>
      </c>
      <c r="N4892" s="6" t="s">
        <v>91</v>
      </c>
      <c r="O4892" s="6" t="s">
        <v>91</v>
      </c>
      <c r="P4892" s="6" t="s">
        <v>91</v>
      </c>
      <c r="Q4892" s="6" t="s">
        <v>91</v>
      </c>
      <c r="R4892" s="5">
        <v>1</v>
      </c>
      <c r="S4892" s="5">
        <v>0</v>
      </c>
      <c r="T4892" s="5" t="s">
        <v>93</v>
      </c>
      <c r="U4892" s="5" t="s">
        <v>105</v>
      </c>
    </row>
    <row r="4893" spans="1:21">
      <c r="A4893" s="6" t="s">
        <v>87</v>
      </c>
      <c r="B4893" s="7">
        <v>1</v>
      </c>
      <c r="C4893" s="5">
        <v>5269</v>
      </c>
      <c r="D4893" s="5">
        <v>42</v>
      </c>
      <c r="E4893" s="8" t="s">
        <v>5987</v>
      </c>
      <c r="F4893" s="8">
        <v>421889</v>
      </c>
      <c r="G4893" s="5" t="s">
        <v>6547</v>
      </c>
      <c r="H4893" s="5" t="s">
        <v>6231</v>
      </c>
      <c r="I4893" s="5">
        <v>10065503599</v>
      </c>
      <c r="J4893" s="6" t="s">
        <v>91</v>
      </c>
      <c r="K4893" s="6" t="s">
        <v>91</v>
      </c>
      <c r="L4893" s="6" t="s">
        <v>91</v>
      </c>
      <c r="M4893" s="5" t="s">
        <v>92</v>
      </c>
      <c r="N4893" s="6" t="s">
        <v>91</v>
      </c>
      <c r="O4893" s="6" t="s">
        <v>91</v>
      </c>
      <c r="P4893" s="6" t="s">
        <v>91</v>
      </c>
      <c r="Q4893" s="6" t="s">
        <v>91</v>
      </c>
      <c r="R4893" s="5">
        <v>1</v>
      </c>
      <c r="S4893" s="5">
        <v>0</v>
      </c>
      <c r="T4893" s="5" t="s">
        <v>93</v>
      </c>
      <c r="U4893" s="5" t="s">
        <v>105</v>
      </c>
    </row>
    <row r="4894" spans="1:21">
      <c r="A4894" s="6" t="s">
        <v>87</v>
      </c>
      <c r="B4894" s="7">
        <v>1</v>
      </c>
      <c r="C4894" s="5">
        <v>5270</v>
      </c>
      <c r="D4894" s="5">
        <v>42</v>
      </c>
      <c r="E4894" s="8" t="s">
        <v>6548</v>
      </c>
      <c r="F4894" s="8">
        <v>42188901</v>
      </c>
      <c r="G4894" s="5" t="s">
        <v>6549</v>
      </c>
      <c r="H4894" s="5" t="s">
        <v>221</v>
      </c>
      <c r="I4894" s="6" t="s">
        <v>91</v>
      </c>
      <c r="J4894" s="6" t="s">
        <v>91</v>
      </c>
      <c r="K4894" s="6" t="s">
        <v>91</v>
      </c>
      <c r="L4894" s="6" t="s">
        <v>91</v>
      </c>
      <c r="M4894" s="5" t="s">
        <v>92</v>
      </c>
      <c r="N4894" s="6" t="s">
        <v>91</v>
      </c>
      <c r="O4894" s="6" t="s">
        <v>91</v>
      </c>
      <c r="P4894" s="6" t="s">
        <v>91</v>
      </c>
      <c r="Q4894" s="6" t="s">
        <v>91</v>
      </c>
      <c r="R4894" s="5">
        <v>1</v>
      </c>
      <c r="S4894" s="5">
        <v>0</v>
      </c>
      <c r="T4894" s="5" t="s">
        <v>93</v>
      </c>
      <c r="U4894" s="5" t="s">
        <v>105</v>
      </c>
    </row>
    <row r="4895" spans="1:21">
      <c r="A4895" s="6" t="s">
        <v>87</v>
      </c>
      <c r="B4895" s="7">
        <v>1</v>
      </c>
      <c r="C4895" s="5">
        <v>5271</v>
      </c>
      <c r="D4895" s="5">
        <v>42</v>
      </c>
      <c r="E4895" s="8" t="s">
        <v>6548</v>
      </c>
      <c r="F4895" s="8">
        <v>42188902</v>
      </c>
      <c r="G4895" s="5" t="s">
        <v>6550</v>
      </c>
      <c r="H4895" s="5" t="s">
        <v>223</v>
      </c>
      <c r="I4895" s="6" t="s">
        <v>91</v>
      </c>
      <c r="J4895" s="6" t="s">
        <v>91</v>
      </c>
      <c r="K4895" s="6" t="s">
        <v>91</v>
      </c>
      <c r="L4895" s="6" t="s">
        <v>91</v>
      </c>
      <c r="M4895" s="5" t="s">
        <v>92</v>
      </c>
      <c r="N4895" s="6" t="s">
        <v>91</v>
      </c>
      <c r="O4895" s="6" t="s">
        <v>91</v>
      </c>
      <c r="P4895" s="6" t="s">
        <v>91</v>
      </c>
      <c r="Q4895" s="6" t="s">
        <v>91</v>
      </c>
      <c r="R4895" s="5">
        <v>1</v>
      </c>
      <c r="S4895" s="5">
        <v>0</v>
      </c>
      <c r="T4895" s="5" t="s">
        <v>93</v>
      </c>
      <c r="U4895" s="5" t="s">
        <v>105</v>
      </c>
    </row>
    <row r="4896" spans="1:21">
      <c r="A4896" s="6" t="s">
        <v>87</v>
      </c>
      <c r="B4896" s="7">
        <v>1</v>
      </c>
      <c r="C4896" s="5">
        <v>5272</v>
      </c>
      <c r="D4896" s="5">
        <v>42</v>
      </c>
      <c r="E4896" s="8" t="s">
        <v>6548</v>
      </c>
      <c r="F4896" s="8">
        <v>42188903</v>
      </c>
      <c r="G4896" s="5" t="s">
        <v>6551</v>
      </c>
      <c r="H4896" s="5" t="s">
        <v>225</v>
      </c>
      <c r="I4896" s="6" t="s">
        <v>91</v>
      </c>
      <c r="J4896" s="6" t="s">
        <v>91</v>
      </c>
      <c r="K4896" s="6" t="s">
        <v>91</v>
      </c>
      <c r="L4896" s="6" t="s">
        <v>91</v>
      </c>
      <c r="M4896" s="5" t="s">
        <v>92</v>
      </c>
      <c r="N4896" s="6" t="s">
        <v>91</v>
      </c>
      <c r="O4896" s="6" t="s">
        <v>91</v>
      </c>
      <c r="P4896" s="6" t="s">
        <v>91</v>
      </c>
      <c r="Q4896" s="6" t="s">
        <v>91</v>
      </c>
      <c r="R4896" s="5">
        <v>1</v>
      </c>
      <c r="S4896" s="5">
        <v>0</v>
      </c>
      <c r="T4896" s="5" t="s">
        <v>93</v>
      </c>
      <c r="U4896" s="5" t="s">
        <v>105</v>
      </c>
    </row>
    <row r="4897" spans="1:21">
      <c r="A4897" s="6" t="s">
        <v>87</v>
      </c>
      <c r="B4897" s="7">
        <v>1</v>
      </c>
      <c r="C4897" s="5">
        <v>5274</v>
      </c>
      <c r="D4897" s="5">
        <v>42</v>
      </c>
      <c r="E4897" s="8" t="s">
        <v>6548</v>
      </c>
      <c r="F4897" s="8">
        <v>42188904</v>
      </c>
      <c r="G4897" s="5" t="s">
        <v>6552</v>
      </c>
      <c r="H4897" s="5" t="s">
        <v>227</v>
      </c>
      <c r="I4897" s="6" t="s">
        <v>91</v>
      </c>
      <c r="J4897" s="6" t="s">
        <v>91</v>
      </c>
      <c r="K4897" s="6" t="s">
        <v>91</v>
      </c>
      <c r="L4897" s="6" t="s">
        <v>91</v>
      </c>
      <c r="M4897" s="5" t="s">
        <v>92</v>
      </c>
      <c r="N4897" s="6" t="s">
        <v>91</v>
      </c>
      <c r="O4897" s="6" t="s">
        <v>91</v>
      </c>
      <c r="P4897" s="6" t="s">
        <v>91</v>
      </c>
      <c r="Q4897" s="6" t="s">
        <v>91</v>
      </c>
      <c r="R4897" s="5">
        <v>1</v>
      </c>
      <c r="S4897" s="5">
        <v>0</v>
      </c>
      <c r="T4897" s="5" t="s">
        <v>93</v>
      </c>
      <c r="U4897" s="5" t="s">
        <v>105</v>
      </c>
    </row>
    <row r="4898" spans="1:21">
      <c r="A4898" s="6" t="s">
        <v>87</v>
      </c>
      <c r="B4898" s="7">
        <v>1</v>
      </c>
      <c r="C4898" s="5">
        <v>5275</v>
      </c>
      <c r="D4898" s="5">
        <v>42</v>
      </c>
      <c r="E4898" s="8" t="s">
        <v>5987</v>
      </c>
      <c r="F4898" s="8">
        <v>421890</v>
      </c>
      <c r="G4898" s="5" t="s">
        <v>6553</v>
      </c>
      <c r="H4898" s="5" t="s">
        <v>6554</v>
      </c>
      <c r="I4898" s="6" t="s">
        <v>91</v>
      </c>
      <c r="J4898" s="6" t="s">
        <v>91</v>
      </c>
      <c r="K4898" s="6" t="s">
        <v>91</v>
      </c>
      <c r="L4898" s="6" t="s">
        <v>91</v>
      </c>
      <c r="M4898" s="5" t="s">
        <v>92</v>
      </c>
      <c r="N4898" s="6" t="s">
        <v>91</v>
      </c>
      <c r="O4898" s="6" t="s">
        <v>91</v>
      </c>
      <c r="P4898" s="6" t="s">
        <v>91</v>
      </c>
      <c r="Q4898" s="6" t="s">
        <v>91</v>
      </c>
      <c r="R4898" s="5">
        <v>1</v>
      </c>
      <c r="S4898" s="5">
        <v>0</v>
      </c>
      <c r="T4898" s="5" t="s">
        <v>93</v>
      </c>
      <c r="U4898" s="5" t="s">
        <v>105</v>
      </c>
    </row>
    <row r="4899" spans="1:21">
      <c r="A4899" s="6" t="s">
        <v>87</v>
      </c>
      <c r="B4899" s="7">
        <v>1</v>
      </c>
      <c r="C4899" s="5">
        <v>5276</v>
      </c>
      <c r="D4899" s="5">
        <v>42</v>
      </c>
      <c r="E4899" s="8" t="s">
        <v>6555</v>
      </c>
      <c r="F4899" s="8">
        <v>42189001</v>
      </c>
      <c r="G4899" s="5" t="s">
        <v>6556</v>
      </c>
      <c r="H4899" s="5" t="s">
        <v>221</v>
      </c>
      <c r="I4899" s="6" t="s">
        <v>91</v>
      </c>
      <c r="J4899" s="6" t="s">
        <v>91</v>
      </c>
      <c r="K4899" s="6" t="s">
        <v>91</v>
      </c>
      <c r="L4899" s="6" t="s">
        <v>91</v>
      </c>
      <c r="M4899" s="5" t="s">
        <v>92</v>
      </c>
      <c r="N4899" s="6" t="s">
        <v>91</v>
      </c>
      <c r="O4899" s="6" t="s">
        <v>91</v>
      </c>
      <c r="P4899" s="6" t="s">
        <v>91</v>
      </c>
      <c r="Q4899" s="6" t="s">
        <v>91</v>
      </c>
      <c r="R4899" s="5">
        <v>1</v>
      </c>
      <c r="S4899" s="5">
        <v>0</v>
      </c>
      <c r="T4899" s="5" t="s">
        <v>93</v>
      </c>
      <c r="U4899" s="5" t="s">
        <v>105</v>
      </c>
    </row>
    <row r="4900" spans="1:21">
      <c r="A4900" s="6" t="s">
        <v>87</v>
      </c>
      <c r="B4900" s="7">
        <v>1</v>
      </c>
      <c r="C4900" s="5">
        <v>5277</v>
      </c>
      <c r="D4900" s="5">
        <v>42</v>
      </c>
      <c r="E4900" s="8" t="s">
        <v>6555</v>
      </c>
      <c r="F4900" s="8">
        <v>42189002</v>
      </c>
      <c r="G4900" s="5" t="s">
        <v>6557</v>
      </c>
      <c r="H4900" s="5" t="s">
        <v>223</v>
      </c>
      <c r="I4900" s="6" t="s">
        <v>91</v>
      </c>
      <c r="J4900" s="6" t="s">
        <v>91</v>
      </c>
      <c r="K4900" s="6" t="s">
        <v>91</v>
      </c>
      <c r="L4900" s="6" t="s">
        <v>91</v>
      </c>
      <c r="M4900" s="5" t="s">
        <v>92</v>
      </c>
      <c r="N4900" s="6" t="s">
        <v>91</v>
      </c>
      <c r="O4900" s="6" t="s">
        <v>91</v>
      </c>
      <c r="P4900" s="6" t="s">
        <v>91</v>
      </c>
      <c r="Q4900" s="6" t="s">
        <v>91</v>
      </c>
      <c r="R4900" s="5">
        <v>1</v>
      </c>
      <c r="S4900" s="5">
        <v>0</v>
      </c>
      <c r="T4900" s="5" t="s">
        <v>93</v>
      </c>
      <c r="U4900" s="5" t="s">
        <v>105</v>
      </c>
    </row>
    <row r="4901" spans="1:21">
      <c r="A4901" s="6" t="s">
        <v>87</v>
      </c>
      <c r="B4901" s="7">
        <v>1</v>
      </c>
      <c r="C4901" s="5">
        <v>5278</v>
      </c>
      <c r="D4901" s="5">
        <v>42</v>
      </c>
      <c r="E4901" s="8" t="s">
        <v>6555</v>
      </c>
      <c r="F4901" s="8">
        <v>42189003</v>
      </c>
      <c r="G4901" s="5" t="s">
        <v>6558</v>
      </c>
      <c r="H4901" s="5" t="s">
        <v>225</v>
      </c>
      <c r="I4901" s="6" t="s">
        <v>91</v>
      </c>
      <c r="J4901" s="6" t="s">
        <v>91</v>
      </c>
      <c r="K4901" s="6" t="s">
        <v>91</v>
      </c>
      <c r="L4901" s="6" t="s">
        <v>91</v>
      </c>
      <c r="M4901" s="5" t="s">
        <v>92</v>
      </c>
      <c r="N4901" s="6" t="s">
        <v>91</v>
      </c>
      <c r="O4901" s="6" t="s">
        <v>91</v>
      </c>
      <c r="P4901" s="6" t="s">
        <v>91</v>
      </c>
      <c r="Q4901" s="6" t="s">
        <v>91</v>
      </c>
      <c r="R4901" s="5">
        <v>1</v>
      </c>
      <c r="S4901" s="5">
        <v>0</v>
      </c>
      <c r="T4901" s="5" t="s">
        <v>93</v>
      </c>
      <c r="U4901" s="5" t="s">
        <v>105</v>
      </c>
    </row>
    <row r="4902" spans="1:21">
      <c r="A4902" s="6" t="s">
        <v>87</v>
      </c>
      <c r="B4902" s="7">
        <v>1</v>
      </c>
      <c r="C4902" s="5">
        <v>5279</v>
      </c>
      <c r="D4902" s="5">
        <v>42</v>
      </c>
      <c r="E4902" s="8" t="s">
        <v>6555</v>
      </c>
      <c r="F4902" s="8">
        <v>42189004</v>
      </c>
      <c r="G4902" s="5" t="s">
        <v>6559</v>
      </c>
      <c r="H4902" s="5" t="s">
        <v>227</v>
      </c>
      <c r="I4902" s="6" t="s">
        <v>91</v>
      </c>
      <c r="J4902" s="6" t="s">
        <v>91</v>
      </c>
      <c r="K4902" s="6" t="s">
        <v>91</v>
      </c>
      <c r="L4902" s="6" t="s">
        <v>91</v>
      </c>
      <c r="M4902" s="5" t="s">
        <v>92</v>
      </c>
      <c r="N4902" s="6" t="s">
        <v>91</v>
      </c>
      <c r="O4902" s="6" t="s">
        <v>91</v>
      </c>
      <c r="P4902" s="6" t="s">
        <v>91</v>
      </c>
      <c r="Q4902" s="6" t="s">
        <v>91</v>
      </c>
      <c r="R4902" s="5">
        <v>1</v>
      </c>
      <c r="S4902" s="5">
        <v>0</v>
      </c>
      <c r="T4902" s="5" t="s">
        <v>93</v>
      </c>
      <c r="U4902" s="5" t="s">
        <v>105</v>
      </c>
    </row>
    <row r="4903" spans="1:21">
      <c r="A4903" s="6" t="s">
        <v>87</v>
      </c>
      <c r="B4903" s="7">
        <v>1</v>
      </c>
      <c r="C4903" s="5">
        <v>5280</v>
      </c>
      <c r="D4903" s="5">
        <v>42</v>
      </c>
      <c r="E4903" s="8" t="s">
        <v>5987</v>
      </c>
      <c r="F4903" s="8">
        <v>421891</v>
      </c>
      <c r="G4903" s="5" t="s">
        <v>6560</v>
      </c>
      <c r="H4903" s="5" t="s">
        <v>6119</v>
      </c>
      <c r="I4903" s="5">
        <v>10065500476</v>
      </c>
      <c r="J4903" s="6" t="s">
        <v>91</v>
      </c>
      <c r="K4903" s="6" t="s">
        <v>91</v>
      </c>
      <c r="L4903" s="6" t="s">
        <v>91</v>
      </c>
      <c r="M4903" s="5" t="s">
        <v>92</v>
      </c>
      <c r="N4903" s="6" t="s">
        <v>91</v>
      </c>
      <c r="O4903" s="6" t="s">
        <v>91</v>
      </c>
      <c r="P4903" s="6" t="s">
        <v>91</v>
      </c>
      <c r="Q4903" s="6" t="s">
        <v>91</v>
      </c>
      <c r="R4903" s="5">
        <v>1</v>
      </c>
      <c r="S4903" s="5">
        <v>0</v>
      </c>
      <c r="T4903" s="5" t="s">
        <v>93</v>
      </c>
      <c r="U4903" s="5" t="s">
        <v>105</v>
      </c>
    </row>
    <row r="4904" spans="1:21">
      <c r="A4904" s="6" t="s">
        <v>87</v>
      </c>
      <c r="B4904" s="7">
        <v>1</v>
      </c>
      <c r="C4904" s="5">
        <v>5281</v>
      </c>
      <c r="D4904" s="5">
        <v>42</v>
      </c>
      <c r="E4904" s="8" t="s">
        <v>6561</v>
      </c>
      <c r="F4904" s="8">
        <v>42189101</v>
      </c>
      <c r="G4904" s="5" t="s">
        <v>6562</v>
      </c>
      <c r="H4904" s="5" t="s">
        <v>221</v>
      </c>
      <c r="I4904" s="6" t="s">
        <v>91</v>
      </c>
      <c r="J4904" s="6" t="s">
        <v>91</v>
      </c>
      <c r="K4904" s="6" t="s">
        <v>91</v>
      </c>
      <c r="L4904" s="6" t="s">
        <v>91</v>
      </c>
      <c r="M4904" s="5" t="s">
        <v>92</v>
      </c>
      <c r="N4904" s="6" t="s">
        <v>91</v>
      </c>
      <c r="O4904" s="6" t="s">
        <v>91</v>
      </c>
      <c r="P4904" s="6" t="s">
        <v>91</v>
      </c>
      <c r="Q4904" s="6" t="s">
        <v>91</v>
      </c>
      <c r="R4904" s="5">
        <v>1</v>
      </c>
      <c r="S4904" s="5">
        <v>0</v>
      </c>
      <c r="T4904" s="5" t="s">
        <v>93</v>
      </c>
      <c r="U4904" s="5" t="s">
        <v>105</v>
      </c>
    </row>
    <row r="4905" spans="1:21">
      <c r="A4905" s="6" t="s">
        <v>87</v>
      </c>
      <c r="B4905" s="7">
        <v>1</v>
      </c>
      <c r="C4905" s="5">
        <v>5282</v>
      </c>
      <c r="D4905" s="5">
        <v>42</v>
      </c>
      <c r="E4905" s="8" t="s">
        <v>6561</v>
      </c>
      <c r="F4905" s="8">
        <v>42189102</v>
      </c>
      <c r="G4905" s="5" t="s">
        <v>6563</v>
      </c>
      <c r="H4905" s="5" t="s">
        <v>223</v>
      </c>
      <c r="I4905" s="6" t="s">
        <v>91</v>
      </c>
      <c r="J4905" s="6" t="s">
        <v>91</v>
      </c>
      <c r="K4905" s="6" t="s">
        <v>91</v>
      </c>
      <c r="L4905" s="6" t="s">
        <v>91</v>
      </c>
      <c r="M4905" s="5" t="s">
        <v>92</v>
      </c>
      <c r="N4905" s="6" t="s">
        <v>91</v>
      </c>
      <c r="O4905" s="6" t="s">
        <v>91</v>
      </c>
      <c r="P4905" s="6" t="s">
        <v>91</v>
      </c>
      <c r="Q4905" s="6" t="s">
        <v>91</v>
      </c>
      <c r="R4905" s="5">
        <v>1</v>
      </c>
      <c r="S4905" s="5">
        <v>0</v>
      </c>
      <c r="T4905" s="5" t="s">
        <v>93</v>
      </c>
      <c r="U4905" s="5" t="s">
        <v>105</v>
      </c>
    </row>
    <row r="4906" spans="1:21">
      <c r="A4906" s="6" t="s">
        <v>87</v>
      </c>
      <c r="B4906" s="7">
        <v>1</v>
      </c>
      <c r="C4906" s="5">
        <v>5283</v>
      </c>
      <c r="D4906" s="5">
        <v>42</v>
      </c>
      <c r="E4906" s="8" t="s">
        <v>6561</v>
      </c>
      <c r="F4906" s="8">
        <v>42189103</v>
      </c>
      <c r="G4906" s="5" t="s">
        <v>6564</v>
      </c>
      <c r="H4906" s="5" t="s">
        <v>225</v>
      </c>
      <c r="I4906" s="6" t="s">
        <v>91</v>
      </c>
      <c r="J4906" s="6" t="s">
        <v>91</v>
      </c>
      <c r="K4906" s="6" t="s">
        <v>91</v>
      </c>
      <c r="L4906" s="6" t="s">
        <v>91</v>
      </c>
      <c r="M4906" s="5" t="s">
        <v>92</v>
      </c>
      <c r="N4906" s="6" t="s">
        <v>91</v>
      </c>
      <c r="O4906" s="6" t="s">
        <v>91</v>
      </c>
      <c r="P4906" s="6" t="s">
        <v>91</v>
      </c>
      <c r="Q4906" s="6" t="s">
        <v>91</v>
      </c>
      <c r="R4906" s="5">
        <v>1</v>
      </c>
      <c r="S4906" s="5">
        <v>0</v>
      </c>
      <c r="T4906" s="5" t="s">
        <v>93</v>
      </c>
      <c r="U4906" s="5" t="s">
        <v>105</v>
      </c>
    </row>
    <row r="4907" spans="1:21">
      <c r="A4907" s="6" t="s">
        <v>87</v>
      </c>
      <c r="B4907" s="7">
        <v>1</v>
      </c>
      <c r="C4907" s="5">
        <v>5285</v>
      </c>
      <c r="D4907" s="5">
        <v>42</v>
      </c>
      <c r="E4907" s="8" t="s">
        <v>6561</v>
      </c>
      <c r="F4907" s="8">
        <v>42189104</v>
      </c>
      <c r="G4907" s="5" t="s">
        <v>6565</v>
      </c>
      <c r="H4907" s="5" t="s">
        <v>227</v>
      </c>
      <c r="I4907" s="6" t="s">
        <v>91</v>
      </c>
      <c r="J4907" s="6" t="s">
        <v>91</v>
      </c>
      <c r="K4907" s="6" t="s">
        <v>91</v>
      </c>
      <c r="L4907" s="6" t="s">
        <v>91</v>
      </c>
      <c r="M4907" s="5" t="s">
        <v>92</v>
      </c>
      <c r="N4907" s="6" t="s">
        <v>91</v>
      </c>
      <c r="O4907" s="6" t="s">
        <v>91</v>
      </c>
      <c r="P4907" s="6" t="s">
        <v>91</v>
      </c>
      <c r="Q4907" s="6" t="s">
        <v>91</v>
      </c>
      <c r="R4907" s="5">
        <v>1</v>
      </c>
      <c r="S4907" s="5">
        <v>0</v>
      </c>
      <c r="T4907" s="5" t="s">
        <v>93</v>
      </c>
      <c r="U4907" s="5" t="s">
        <v>105</v>
      </c>
    </row>
    <row r="4908" spans="1:21">
      <c r="A4908" s="6" t="s">
        <v>87</v>
      </c>
      <c r="B4908" s="7">
        <v>1</v>
      </c>
      <c r="C4908" s="5">
        <v>5286</v>
      </c>
      <c r="D4908" s="5">
        <v>42</v>
      </c>
      <c r="E4908" s="8" t="s">
        <v>5987</v>
      </c>
      <c r="F4908" s="8">
        <v>421892</v>
      </c>
      <c r="G4908" s="5" t="s">
        <v>6566</v>
      </c>
      <c r="H4908" s="5" t="s">
        <v>6133</v>
      </c>
      <c r="I4908" s="5">
        <v>10065500482</v>
      </c>
      <c r="J4908" s="6" t="s">
        <v>91</v>
      </c>
      <c r="K4908" s="6" t="s">
        <v>91</v>
      </c>
      <c r="L4908" s="6" t="s">
        <v>91</v>
      </c>
      <c r="M4908" s="5" t="s">
        <v>92</v>
      </c>
      <c r="N4908" s="6" t="s">
        <v>91</v>
      </c>
      <c r="O4908" s="6" t="s">
        <v>91</v>
      </c>
      <c r="P4908" s="6" t="s">
        <v>91</v>
      </c>
      <c r="Q4908" s="6" t="s">
        <v>91</v>
      </c>
      <c r="R4908" s="5">
        <v>1</v>
      </c>
      <c r="S4908" s="5">
        <v>0</v>
      </c>
      <c r="T4908" s="5" t="s">
        <v>93</v>
      </c>
      <c r="U4908" s="5" t="s">
        <v>105</v>
      </c>
    </row>
    <row r="4909" spans="1:21">
      <c r="A4909" s="6" t="s">
        <v>87</v>
      </c>
      <c r="B4909" s="7">
        <v>1</v>
      </c>
      <c r="C4909" s="5">
        <v>5287</v>
      </c>
      <c r="D4909" s="5">
        <v>42</v>
      </c>
      <c r="E4909" s="8" t="s">
        <v>6567</v>
      </c>
      <c r="F4909" s="8">
        <v>42189201</v>
      </c>
      <c r="G4909" s="5" t="s">
        <v>6568</v>
      </c>
      <c r="H4909" s="5" t="s">
        <v>221</v>
      </c>
      <c r="I4909" s="6" t="s">
        <v>91</v>
      </c>
      <c r="J4909" s="6" t="s">
        <v>91</v>
      </c>
      <c r="K4909" s="6" t="s">
        <v>91</v>
      </c>
      <c r="L4909" s="6" t="s">
        <v>91</v>
      </c>
      <c r="M4909" s="5" t="s">
        <v>92</v>
      </c>
      <c r="N4909" s="6" t="s">
        <v>91</v>
      </c>
      <c r="O4909" s="6" t="s">
        <v>91</v>
      </c>
      <c r="P4909" s="6" t="s">
        <v>91</v>
      </c>
      <c r="Q4909" s="6" t="s">
        <v>91</v>
      </c>
      <c r="R4909" s="5">
        <v>1</v>
      </c>
      <c r="S4909" s="5">
        <v>0</v>
      </c>
      <c r="T4909" s="5" t="s">
        <v>93</v>
      </c>
      <c r="U4909" s="5" t="s">
        <v>105</v>
      </c>
    </row>
    <row r="4910" spans="1:21">
      <c r="A4910" s="6" t="s">
        <v>87</v>
      </c>
      <c r="B4910" s="7">
        <v>1</v>
      </c>
      <c r="C4910" s="5">
        <v>5288</v>
      </c>
      <c r="D4910" s="5">
        <v>42</v>
      </c>
      <c r="E4910" s="8" t="s">
        <v>6567</v>
      </c>
      <c r="F4910" s="8">
        <v>42189202</v>
      </c>
      <c r="G4910" s="5" t="s">
        <v>6569</v>
      </c>
      <c r="H4910" s="5" t="s">
        <v>223</v>
      </c>
      <c r="I4910" s="6" t="s">
        <v>91</v>
      </c>
      <c r="J4910" s="6" t="s">
        <v>91</v>
      </c>
      <c r="K4910" s="6" t="s">
        <v>91</v>
      </c>
      <c r="L4910" s="6" t="s">
        <v>91</v>
      </c>
      <c r="M4910" s="5" t="s">
        <v>92</v>
      </c>
      <c r="N4910" s="6" t="s">
        <v>91</v>
      </c>
      <c r="O4910" s="6" t="s">
        <v>91</v>
      </c>
      <c r="P4910" s="6" t="s">
        <v>91</v>
      </c>
      <c r="Q4910" s="6" t="s">
        <v>91</v>
      </c>
      <c r="R4910" s="5">
        <v>1</v>
      </c>
      <c r="S4910" s="5">
        <v>0</v>
      </c>
      <c r="T4910" s="5" t="s">
        <v>93</v>
      </c>
      <c r="U4910" s="5" t="s">
        <v>105</v>
      </c>
    </row>
    <row r="4911" spans="1:21">
      <c r="A4911" s="6" t="s">
        <v>87</v>
      </c>
      <c r="B4911" s="7">
        <v>1</v>
      </c>
      <c r="C4911" s="5">
        <v>5289</v>
      </c>
      <c r="D4911" s="5">
        <v>42</v>
      </c>
      <c r="E4911" s="8" t="s">
        <v>6567</v>
      </c>
      <c r="F4911" s="8">
        <v>42189203</v>
      </c>
      <c r="G4911" s="5" t="s">
        <v>6570</v>
      </c>
      <c r="H4911" s="5" t="s">
        <v>225</v>
      </c>
      <c r="I4911" s="6" t="s">
        <v>91</v>
      </c>
      <c r="J4911" s="6" t="s">
        <v>91</v>
      </c>
      <c r="K4911" s="6" t="s">
        <v>91</v>
      </c>
      <c r="L4911" s="6" t="s">
        <v>91</v>
      </c>
      <c r="M4911" s="5" t="s">
        <v>92</v>
      </c>
      <c r="N4911" s="6" t="s">
        <v>91</v>
      </c>
      <c r="O4911" s="6" t="s">
        <v>91</v>
      </c>
      <c r="P4911" s="6" t="s">
        <v>91</v>
      </c>
      <c r="Q4911" s="6" t="s">
        <v>91</v>
      </c>
      <c r="R4911" s="5">
        <v>1</v>
      </c>
      <c r="S4911" s="5">
        <v>0</v>
      </c>
      <c r="T4911" s="5" t="s">
        <v>93</v>
      </c>
      <c r="U4911" s="5" t="s">
        <v>105</v>
      </c>
    </row>
    <row r="4912" spans="1:21">
      <c r="A4912" s="6" t="s">
        <v>87</v>
      </c>
      <c r="B4912" s="7">
        <v>1</v>
      </c>
      <c r="C4912" s="5">
        <v>5291</v>
      </c>
      <c r="D4912" s="5">
        <v>42</v>
      </c>
      <c r="E4912" s="8" t="s">
        <v>6567</v>
      </c>
      <c r="F4912" s="8">
        <v>42189204</v>
      </c>
      <c r="G4912" s="5" t="s">
        <v>6571</v>
      </c>
      <c r="H4912" s="5" t="s">
        <v>227</v>
      </c>
      <c r="I4912" s="6" t="s">
        <v>91</v>
      </c>
      <c r="J4912" s="6" t="s">
        <v>91</v>
      </c>
      <c r="K4912" s="6" t="s">
        <v>91</v>
      </c>
      <c r="L4912" s="6" t="s">
        <v>91</v>
      </c>
      <c r="M4912" s="5" t="s">
        <v>92</v>
      </c>
      <c r="N4912" s="6" t="s">
        <v>91</v>
      </c>
      <c r="O4912" s="6" t="s">
        <v>91</v>
      </c>
      <c r="P4912" s="6" t="s">
        <v>91</v>
      </c>
      <c r="Q4912" s="6" t="s">
        <v>91</v>
      </c>
      <c r="R4912" s="5">
        <v>1</v>
      </c>
      <c r="S4912" s="5">
        <v>0</v>
      </c>
      <c r="T4912" s="5" t="s">
        <v>93</v>
      </c>
      <c r="U4912" s="5" t="s">
        <v>105</v>
      </c>
    </row>
    <row r="4913" spans="1:21">
      <c r="A4913" s="6" t="s">
        <v>87</v>
      </c>
      <c r="B4913" s="7">
        <v>1</v>
      </c>
      <c r="C4913" s="5">
        <v>5292</v>
      </c>
      <c r="D4913" s="5">
        <v>42</v>
      </c>
      <c r="E4913" s="8" t="s">
        <v>5987</v>
      </c>
      <c r="F4913" s="8">
        <v>421893</v>
      </c>
      <c r="G4913" s="5" t="s">
        <v>6572</v>
      </c>
      <c r="H4913" s="5" t="s">
        <v>6224</v>
      </c>
      <c r="I4913" s="5">
        <v>10065500478</v>
      </c>
      <c r="J4913" s="6" t="s">
        <v>91</v>
      </c>
      <c r="K4913" s="6" t="s">
        <v>91</v>
      </c>
      <c r="L4913" s="6" t="s">
        <v>91</v>
      </c>
      <c r="M4913" s="5" t="s">
        <v>92</v>
      </c>
      <c r="N4913" s="6" t="s">
        <v>91</v>
      </c>
      <c r="O4913" s="6" t="s">
        <v>91</v>
      </c>
      <c r="P4913" s="6" t="s">
        <v>91</v>
      </c>
      <c r="Q4913" s="6" t="s">
        <v>91</v>
      </c>
      <c r="R4913" s="5">
        <v>1</v>
      </c>
      <c r="S4913" s="5">
        <v>0</v>
      </c>
      <c r="T4913" s="5" t="s">
        <v>93</v>
      </c>
      <c r="U4913" s="5" t="s">
        <v>105</v>
      </c>
    </row>
    <row r="4914" spans="1:21">
      <c r="A4914" s="6" t="s">
        <v>87</v>
      </c>
      <c r="B4914" s="7">
        <v>1</v>
      </c>
      <c r="C4914" s="5">
        <v>5293</v>
      </c>
      <c r="D4914" s="5">
        <v>42</v>
      </c>
      <c r="E4914" s="8" t="s">
        <v>6573</v>
      </c>
      <c r="F4914" s="8">
        <v>42189301</v>
      </c>
      <c r="G4914" s="5" t="s">
        <v>6574</v>
      </c>
      <c r="H4914" s="5" t="s">
        <v>221</v>
      </c>
      <c r="I4914" s="6" t="s">
        <v>91</v>
      </c>
      <c r="J4914" s="6" t="s">
        <v>91</v>
      </c>
      <c r="K4914" s="6" t="s">
        <v>91</v>
      </c>
      <c r="L4914" s="6" t="s">
        <v>91</v>
      </c>
      <c r="M4914" s="5" t="s">
        <v>92</v>
      </c>
      <c r="N4914" s="6" t="s">
        <v>91</v>
      </c>
      <c r="O4914" s="6" t="s">
        <v>91</v>
      </c>
      <c r="P4914" s="6" t="s">
        <v>91</v>
      </c>
      <c r="Q4914" s="6" t="s">
        <v>91</v>
      </c>
      <c r="R4914" s="5">
        <v>1</v>
      </c>
      <c r="S4914" s="5">
        <v>0</v>
      </c>
      <c r="T4914" s="5" t="s">
        <v>93</v>
      </c>
      <c r="U4914" s="5" t="s">
        <v>105</v>
      </c>
    </row>
    <row r="4915" spans="1:21">
      <c r="A4915" s="6" t="s">
        <v>87</v>
      </c>
      <c r="B4915" s="7">
        <v>1</v>
      </c>
      <c r="C4915" s="5">
        <v>5294</v>
      </c>
      <c r="D4915" s="5">
        <v>42</v>
      </c>
      <c r="E4915" s="8" t="s">
        <v>6573</v>
      </c>
      <c r="F4915" s="8">
        <v>42189302</v>
      </c>
      <c r="G4915" s="5" t="s">
        <v>6575</v>
      </c>
      <c r="H4915" s="5" t="s">
        <v>223</v>
      </c>
      <c r="I4915" s="6" t="s">
        <v>91</v>
      </c>
      <c r="J4915" s="6" t="s">
        <v>91</v>
      </c>
      <c r="K4915" s="6" t="s">
        <v>91</v>
      </c>
      <c r="L4915" s="6" t="s">
        <v>91</v>
      </c>
      <c r="M4915" s="5" t="s">
        <v>92</v>
      </c>
      <c r="N4915" s="6" t="s">
        <v>91</v>
      </c>
      <c r="O4915" s="6" t="s">
        <v>91</v>
      </c>
      <c r="P4915" s="6" t="s">
        <v>91</v>
      </c>
      <c r="Q4915" s="6" t="s">
        <v>91</v>
      </c>
      <c r="R4915" s="5">
        <v>1</v>
      </c>
      <c r="S4915" s="5">
        <v>0</v>
      </c>
      <c r="T4915" s="5" t="s">
        <v>93</v>
      </c>
      <c r="U4915" s="5" t="s">
        <v>105</v>
      </c>
    </row>
    <row r="4916" spans="1:21">
      <c r="A4916" s="6" t="s">
        <v>87</v>
      </c>
      <c r="B4916" s="7">
        <v>1</v>
      </c>
      <c r="C4916" s="5">
        <v>5295</v>
      </c>
      <c r="D4916" s="5">
        <v>42</v>
      </c>
      <c r="E4916" s="8" t="s">
        <v>6573</v>
      </c>
      <c r="F4916" s="8">
        <v>42189303</v>
      </c>
      <c r="G4916" s="5" t="s">
        <v>6576</v>
      </c>
      <c r="H4916" s="5" t="s">
        <v>225</v>
      </c>
      <c r="I4916" s="6" t="s">
        <v>91</v>
      </c>
      <c r="J4916" s="6" t="s">
        <v>91</v>
      </c>
      <c r="K4916" s="6" t="s">
        <v>91</v>
      </c>
      <c r="L4916" s="6" t="s">
        <v>91</v>
      </c>
      <c r="M4916" s="5" t="s">
        <v>92</v>
      </c>
      <c r="N4916" s="6" t="s">
        <v>91</v>
      </c>
      <c r="O4916" s="6" t="s">
        <v>91</v>
      </c>
      <c r="P4916" s="6" t="s">
        <v>91</v>
      </c>
      <c r="Q4916" s="6" t="s">
        <v>91</v>
      </c>
      <c r="R4916" s="5">
        <v>1</v>
      </c>
      <c r="S4916" s="5">
        <v>0</v>
      </c>
      <c r="T4916" s="5" t="s">
        <v>93</v>
      </c>
      <c r="U4916" s="5" t="s">
        <v>105</v>
      </c>
    </row>
    <row r="4917" spans="1:21">
      <c r="A4917" s="6" t="s">
        <v>87</v>
      </c>
      <c r="B4917" s="7">
        <v>1</v>
      </c>
      <c r="C4917" s="5">
        <v>5297</v>
      </c>
      <c r="D4917" s="5">
        <v>42</v>
      </c>
      <c r="E4917" s="8" t="s">
        <v>6573</v>
      </c>
      <c r="F4917" s="8">
        <v>42189304</v>
      </c>
      <c r="G4917" s="5" t="s">
        <v>6577</v>
      </c>
      <c r="H4917" s="5" t="s">
        <v>227</v>
      </c>
      <c r="I4917" s="6" t="s">
        <v>91</v>
      </c>
      <c r="J4917" s="6" t="s">
        <v>91</v>
      </c>
      <c r="K4917" s="6" t="s">
        <v>91</v>
      </c>
      <c r="L4917" s="6" t="s">
        <v>91</v>
      </c>
      <c r="M4917" s="5" t="s">
        <v>92</v>
      </c>
      <c r="N4917" s="6" t="s">
        <v>91</v>
      </c>
      <c r="O4917" s="6" t="s">
        <v>91</v>
      </c>
      <c r="P4917" s="6" t="s">
        <v>91</v>
      </c>
      <c r="Q4917" s="6" t="s">
        <v>91</v>
      </c>
      <c r="R4917" s="5">
        <v>1</v>
      </c>
      <c r="S4917" s="5">
        <v>0</v>
      </c>
      <c r="T4917" s="5" t="s">
        <v>93</v>
      </c>
      <c r="U4917" s="5" t="s">
        <v>105</v>
      </c>
    </row>
    <row r="4918" spans="1:21">
      <c r="A4918" s="6" t="s">
        <v>87</v>
      </c>
      <c r="B4918" s="7">
        <v>1</v>
      </c>
      <c r="C4918" s="5">
        <v>5298</v>
      </c>
      <c r="D4918" s="5">
        <v>42</v>
      </c>
      <c r="E4918" s="8" t="s">
        <v>5987</v>
      </c>
      <c r="F4918" s="8">
        <v>421894</v>
      </c>
      <c r="G4918" s="5" t="s">
        <v>6578</v>
      </c>
      <c r="H4918" s="5" t="s">
        <v>6224</v>
      </c>
      <c r="I4918" s="5">
        <v>10065500478</v>
      </c>
      <c r="J4918" s="6" t="s">
        <v>91</v>
      </c>
      <c r="K4918" s="6" t="s">
        <v>91</v>
      </c>
      <c r="L4918" s="6" t="s">
        <v>91</v>
      </c>
      <c r="M4918" s="5" t="s">
        <v>92</v>
      </c>
      <c r="N4918" s="6" t="s">
        <v>91</v>
      </c>
      <c r="O4918" s="6" t="s">
        <v>91</v>
      </c>
      <c r="P4918" s="6" t="s">
        <v>91</v>
      </c>
      <c r="Q4918" s="6" t="s">
        <v>91</v>
      </c>
      <c r="R4918" s="5">
        <v>1</v>
      </c>
      <c r="S4918" s="5">
        <v>0</v>
      </c>
      <c r="T4918" s="5" t="s">
        <v>93</v>
      </c>
      <c r="U4918" s="5" t="s">
        <v>105</v>
      </c>
    </row>
    <row r="4919" spans="1:21">
      <c r="A4919" s="6" t="s">
        <v>87</v>
      </c>
      <c r="B4919" s="7">
        <v>1</v>
      </c>
      <c r="C4919" s="5">
        <v>5299</v>
      </c>
      <c r="D4919" s="5">
        <v>42</v>
      </c>
      <c r="E4919" s="8" t="s">
        <v>6579</v>
      </c>
      <c r="F4919" s="8">
        <v>42189401</v>
      </c>
      <c r="G4919" s="5" t="s">
        <v>6580</v>
      </c>
      <c r="H4919" s="5" t="s">
        <v>221</v>
      </c>
      <c r="I4919" s="6" t="s">
        <v>91</v>
      </c>
      <c r="J4919" s="6" t="s">
        <v>91</v>
      </c>
      <c r="K4919" s="6" t="s">
        <v>91</v>
      </c>
      <c r="L4919" s="6" t="s">
        <v>91</v>
      </c>
      <c r="M4919" s="5" t="s">
        <v>92</v>
      </c>
      <c r="N4919" s="6" t="s">
        <v>91</v>
      </c>
      <c r="O4919" s="6" t="s">
        <v>91</v>
      </c>
      <c r="P4919" s="6" t="s">
        <v>91</v>
      </c>
      <c r="Q4919" s="6" t="s">
        <v>91</v>
      </c>
      <c r="R4919" s="5">
        <v>1</v>
      </c>
      <c r="S4919" s="5">
        <v>0</v>
      </c>
      <c r="T4919" s="5" t="s">
        <v>93</v>
      </c>
      <c r="U4919" s="5" t="s">
        <v>105</v>
      </c>
    </row>
    <row r="4920" spans="1:21">
      <c r="A4920" s="6" t="s">
        <v>87</v>
      </c>
      <c r="B4920" s="7">
        <v>1</v>
      </c>
      <c r="C4920" s="5">
        <v>5300</v>
      </c>
      <c r="D4920" s="5">
        <v>42</v>
      </c>
      <c r="E4920" s="8" t="s">
        <v>6579</v>
      </c>
      <c r="F4920" s="8">
        <v>42189402</v>
      </c>
      <c r="G4920" s="5" t="s">
        <v>6581</v>
      </c>
      <c r="H4920" s="5" t="s">
        <v>223</v>
      </c>
      <c r="I4920" s="6" t="s">
        <v>91</v>
      </c>
      <c r="J4920" s="6" t="s">
        <v>91</v>
      </c>
      <c r="K4920" s="6" t="s">
        <v>91</v>
      </c>
      <c r="L4920" s="6" t="s">
        <v>91</v>
      </c>
      <c r="M4920" s="5" t="s">
        <v>92</v>
      </c>
      <c r="N4920" s="6" t="s">
        <v>91</v>
      </c>
      <c r="O4920" s="6" t="s">
        <v>91</v>
      </c>
      <c r="P4920" s="6" t="s">
        <v>91</v>
      </c>
      <c r="Q4920" s="6" t="s">
        <v>91</v>
      </c>
      <c r="R4920" s="5">
        <v>1</v>
      </c>
      <c r="S4920" s="5">
        <v>0</v>
      </c>
      <c r="T4920" s="5" t="s">
        <v>93</v>
      </c>
      <c r="U4920" s="5" t="s">
        <v>105</v>
      </c>
    </row>
    <row r="4921" spans="1:21">
      <c r="A4921" s="6" t="s">
        <v>87</v>
      </c>
      <c r="B4921" s="7">
        <v>1</v>
      </c>
      <c r="C4921" s="5">
        <v>5301</v>
      </c>
      <c r="D4921" s="5">
        <v>42</v>
      </c>
      <c r="E4921" s="8" t="s">
        <v>6579</v>
      </c>
      <c r="F4921" s="8">
        <v>42189403</v>
      </c>
      <c r="G4921" s="5" t="s">
        <v>6582</v>
      </c>
      <c r="H4921" s="5" t="s">
        <v>225</v>
      </c>
      <c r="I4921" s="6" t="s">
        <v>91</v>
      </c>
      <c r="J4921" s="6" t="s">
        <v>91</v>
      </c>
      <c r="K4921" s="6" t="s">
        <v>91</v>
      </c>
      <c r="L4921" s="6" t="s">
        <v>91</v>
      </c>
      <c r="M4921" s="5" t="s">
        <v>92</v>
      </c>
      <c r="N4921" s="6" t="s">
        <v>91</v>
      </c>
      <c r="O4921" s="6" t="s">
        <v>91</v>
      </c>
      <c r="P4921" s="6" t="s">
        <v>91</v>
      </c>
      <c r="Q4921" s="6" t="s">
        <v>91</v>
      </c>
      <c r="R4921" s="5">
        <v>1</v>
      </c>
      <c r="S4921" s="5">
        <v>0</v>
      </c>
      <c r="T4921" s="5" t="s">
        <v>93</v>
      </c>
      <c r="U4921" s="5" t="s">
        <v>105</v>
      </c>
    </row>
    <row r="4922" spans="1:21">
      <c r="A4922" s="6" t="s">
        <v>87</v>
      </c>
      <c r="B4922" s="7">
        <v>1</v>
      </c>
      <c r="C4922" s="5">
        <v>5303</v>
      </c>
      <c r="D4922" s="5">
        <v>42</v>
      </c>
      <c r="E4922" s="8" t="s">
        <v>6579</v>
      </c>
      <c r="F4922" s="8">
        <v>42189404</v>
      </c>
      <c r="G4922" s="5" t="s">
        <v>6583</v>
      </c>
      <c r="H4922" s="5" t="s">
        <v>227</v>
      </c>
      <c r="I4922" s="6" t="s">
        <v>91</v>
      </c>
      <c r="J4922" s="6" t="s">
        <v>91</v>
      </c>
      <c r="K4922" s="6" t="s">
        <v>91</v>
      </c>
      <c r="L4922" s="6" t="s">
        <v>91</v>
      </c>
      <c r="M4922" s="5" t="s">
        <v>92</v>
      </c>
      <c r="N4922" s="6" t="s">
        <v>91</v>
      </c>
      <c r="O4922" s="6" t="s">
        <v>91</v>
      </c>
      <c r="P4922" s="6" t="s">
        <v>91</v>
      </c>
      <c r="Q4922" s="6" t="s">
        <v>91</v>
      </c>
      <c r="R4922" s="5">
        <v>1</v>
      </c>
      <c r="S4922" s="5">
        <v>0</v>
      </c>
      <c r="T4922" s="5" t="s">
        <v>93</v>
      </c>
      <c r="U4922" s="5" t="s">
        <v>105</v>
      </c>
    </row>
    <row r="4923" spans="1:21">
      <c r="A4923" s="6" t="s">
        <v>87</v>
      </c>
      <c r="B4923" s="7">
        <v>1</v>
      </c>
      <c r="C4923" s="5">
        <v>5304</v>
      </c>
      <c r="D4923" s="5">
        <v>42</v>
      </c>
      <c r="E4923" s="8" t="s">
        <v>5987</v>
      </c>
      <c r="F4923" s="8">
        <v>421895</v>
      </c>
      <c r="G4923" s="5" t="s">
        <v>6584</v>
      </c>
      <c r="H4923" s="5" t="s">
        <v>6238</v>
      </c>
      <c r="I4923" s="6" t="s">
        <v>91</v>
      </c>
      <c r="J4923" s="6" t="s">
        <v>91</v>
      </c>
      <c r="K4923" s="6" t="s">
        <v>91</v>
      </c>
      <c r="L4923" s="6" t="s">
        <v>91</v>
      </c>
      <c r="M4923" s="5" t="s">
        <v>92</v>
      </c>
      <c r="N4923" s="6" t="s">
        <v>91</v>
      </c>
      <c r="O4923" s="6" t="s">
        <v>91</v>
      </c>
      <c r="P4923" s="6" t="s">
        <v>91</v>
      </c>
      <c r="Q4923" s="6" t="s">
        <v>91</v>
      </c>
      <c r="R4923" s="5">
        <v>1</v>
      </c>
      <c r="S4923" s="5">
        <v>0</v>
      </c>
      <c r="T4923" s="5" t="s">
        <v>93</v>
      </c>
      <c r="U4923" s="5" t="s">
        <v>105</v>
      </c>
    </row>
    <row r="4924" spans="1:21">
      <c r="A4924" s="6" t="s">
        <v>87</v>
      </c>
      <c r="B4924" s="7">
        <v>1</v>
      </c>
      <c r="C4924" s="5">
        <v>5305</v>
      </c>
      <c r="D4924" s="5">
        <v>42</v>
      </c>
      <c r="E4924" s="8" t="s">
        <v>6585</v>
      </c>
      <c r="F4924" s="8">
        <v>42189501</v>
      </c>
      <c r="G4924" s="5" t="s">
        <v>6586</v>
      </c>
      <c r="H4924" s="5" t="s">
        <v>221</v>
      </c>
      <c r="I4924" s="6" t="s">
        <v>91</v>
      </c>
      <c r="J4924" s="6" t="s">
        <v>91</v>
      </c>
      <c r="K4924" s="6" t="s">
        <v>91</v>
      </c>
      <c r="L4924" s="6" t="s">
        <v>91</v>
      </c>
      <c r="M4924" s="5" t="s">
        <v>92</v>
      </c>
      <c r="N4924" s="6" t="s">
        <v>91</v>
      </c>
      <c r="O4924" s="6" t="s">
        <v>91</v>
      </c>
      <c r="P4924" s="6" t="s">
        <v>91</v>
      </c>
      <c r="Q4924" s="6" t="s">
        <v>91</v>
      </c>
      <c r="R4924" s="5">
        <v>1</v>
      </c>
      <c r="S4924" s="5">
        <v>0</v>
      </c>
      <c r="T4924" s="5" t="s">
        <v>93</v>
      </c>
      <c r="U4924" s="5" t="s">
        <v>105</v>
      </c>
    </row>
    <row r="4925" spans="1:21">
      <c r="A4925" s="6" t="s">
        <v>87</v>
      </c>
      <c r="B4925" s="7">
        <v>1</v>
      </c>
      <c r="C4925" s="5">
        <v>5306</v>
      </c>
      <c r="D4925" s="5">
        <v>42</v>
      </c>
      <c r="E4925" s="8" t="s">
        <v>6585</v>
      </c>
      <c r="F4925" s="8">
        <v>42189502</v>
      </c>
      <c r="G4925" s="5" t="s">
        <v>6587</v>
      </c>
      <c r="H4925" s="5" t="s">
        <v>223</v>
      </c>
      <c r="I4925" s="6" t="s">
        <v>91</v>
      </c>
      <c r="J4925" s="6" t="s">
        <v>91</v>
      </c>
      <c r="K4925" s="6" t="s">
        <v>91</v>
      </c>
      <c r="L4925" s="6" t="s">
        <v>91</v>
      </c>
      <c r="M4925" s="5" t="s">
        <v>92</v>
      </c>
      <c r="N4925" s="6" t="s">
        <v>91</v>
      </c>
      <c r="O4925" s="6" t="s">
        <v>91</v>
      </c>
      <c r="P4925" s="6" t="s">
        <v>91</v>
      </c>
      <c r="Q4925" s="6" t="s">
        <v>91</v>
      </c>
      <c r="R4925" s="5">
        <v>1</v>
      </c>
      <c r="S4925" s="5">
        <v>0</v>
      </c>
      <c r="T4925" s="5" t="s">
        <v>93</v>
      </c>
      <c r="U4925" s="5" t="s">
        <v>105</v>
      </c>
    </row>
    <row r="4926" spans="1:21">
      <c r="A4926" s="6" t="s">
        <v>87</v>
      </c>
      <c r="B4926" s="7">
        <v>1</v>
      </c>
      <c r="C4926" s="5">
        <v>5307</v>
      </c>
      <c r="D4926" s="5">
        <v>42</v>
      </c>
      <c r="E4926" s="8" t="s">
        <v>6585</v>
      </c>
      <c r="F4926" s="8">
        <v>42189503</v>
      </c>
      <c r="G4926" s="5" t="s">
        <v>6588</v>
      </c>
      <c r="H4926" s="5" t="s">
        <v>225</v>
      </c>
      <c r="I4926" s="6" t="s">
        <v>91</v>
      </c>
      <c r="J4926" s="6" t="s">
        <v>91</v>
      </c>
      <c r="K4926" s="6" t="s">
        <v>91</v>
      </c>
      <c r="L4926" s="6" t="s">
        <v>91</v>
      </c>
      <c r="M4926" s="5" t="s">
        <v>92</v>
      </c>
      <c r="N4926" s="6" t="s">
        <v>91</v>
      </c>
      <c r="O4926" s="6" t="s">
        <v>91</v>
      </c>
      <c r="P4926" s="6" t="s">
        <v>91</v>
      </c>
      <c r="Q4926" s="6" t="s">
        <v>91</v>
      </c>
      <c r="R4926" s="5">
        <v>1</v>
      </c>
      <c r="S4926" s="5">
        <v>0</v>
      </c>
      <c r="T4926" s="5" t="s">
        <v>93</v>
      </c>
      <c r="U4926" s="5" t="s">
        <v>105</v>
      </c>
    </row>
    <row r="4927" spans="1:21">
      <c r="A4927" s="6" t="s">
        <v>87</v>
      </c>
      <c r="B4927" s="7">
        <v>1</v>
      </c>
      <c r="C4927" s="5">
        <v>5308</v>
      </c>
      <c r="D4927" s="5">
        <v>42</v>
      </c>
      <c r="E4927" s="8" t="s">
        <v>6585</v>
      </c>
      <c r="F4927" s="8">
        <v>42189504</v>
      </c>
      <c r="G4927" s="5" t="s">
        <v>6589</v>
      </c>
      <c r="H4927" s="5" t="s">
        <v>227</v>
      </c>
      <c r="I4927" s="6" t="s">
        <v>91</v>
      </c>
      <c r="J4927" s="6" t="s">
        <v>91</v>
      </c>
      <c r="K4927" s="6" t="s">
        <v>91</v>
      </c>
      <c r="L4927" s="6" t="s">
        <v>91</v>
      </c>
      <c r="M4927" s="5" t="s">
        <v>92</v>
      </c>
      <c r="N4927" s="6" t="s">
        <v>91</v>
      </c>
      <c r="O4927" s="6" t="s">
        <v>91</v>
      </c>
      <c r="P4927" s="6" t="s">
        <v>91</v>
      </c>
      <c r="Q4927" s="6" t="s">
        <v>91</v>
      </c>
      <c r="R4927" s="5">
        <v>1</v>
      </c>
      <c r="S4927" s="5">
        <v>0</v>
      </c>
      <c r="T4927" s="5" t="s">
        <v>93</v>
      </c>
      <c r="U4927" s="5" t="s">
        <v>105</v>
      </c>
    </row>
    <row r="4928" spans="1:21">
      <c r="A4928" s="6" t="s">
        <v>87</v>
      </c>
      <c r="B4928" s="7">
        <v>1</v>
      </c>
      <c r="C4928" s="5">
        <v>5309</v>
      </c>
      <c r="D4928" s="5">
        <v>42</v>
      </c>
      <c r="E4928" s="8" t="s">
        <v>5987</v>
      </c>
      <c r="F4928" s="8">
        <v>421896</v>
      </c>
      <c r="G4928" s="5" t="s">
        <v>6590</v>
      </c>
      <c r="H4928" s="5" t="s">
        <v>6189</v>
      </c>
      <c r="I4928" s="6" t="s">
        <v>91</v>
      </c>
      <c r="J4928" s="6" t="s">
        <v>91</v>
      </c>
      <c r="K4928" s="6" t="s">
        <v>91</v>
      </c>
      <c r="L4928" s="6" t="s">
        <v>91</v>
      </c>
      <c r="M4928" s="5" t="s">
        <v>92</v>
      </c>
      <c r="N4928" s="6" t="s">
        <v>91</v>
      </c>
      <c r="O4928" s="6" t="s">
        <v>91</v>
      </c>
      <c r="P4928" s="6" t="s">
        <v>91</v>
      </c>
      <c r="Q4928" s="6" t="s">
        <v>91</v>
      </c>
      <c r="R4928" s="5">
        <v>1</v>
      </c>
      <c r="S4928" s="5">
        <v>0</v>
      </c>
      <c r="T4928" s="5" t="s">
        <v>93</v>
      </c>
      <c r="U4928" s="5" t="s">
        <v>105</v>
      </c>
    </row>
    <row r="4929" spans="1:21">
      <c r="A4929" s="6" t="s">
        <v>87</v>
      </c>
      <c r="B4929" s="7">
        <v>1</v>
      </c>
      <c r="C4929" s="5">
        <v>5310</v>
      </c>
      <c r="D4929" s="5">
        <v>42</v>
      </c>
      <c r="E4929" s="8" t="s">
        <v>6591</v>
      </c>
      <c r="F4929" s="8">
        <v>42189601</v>
      </c>
      <c r="G4929" s="5" t="s">
        <v>6592</v>
      </c>
      <c r="H4929" s="5" t="s">
        <v>221</v>
      </c>
      <c r="I4929" s="6" t="s">
        <v>91</v>
      </c>
      <c r="J4929" s="6" t="s">
        <v>91</v>
      </c>
      <c r="K4929" s="6" t="s">
        <v>91</v>
      </c>
      <c r="L4929" s="6" t="s">
        <v>91</v>
      </c>
      <c r="M4929" s="5" t="s">
        <v>92</v>
      </c>
      <c r="N4929" s="6" t="s">
        <v>91</v>
      </c>
      <c r="O4929" s="6" t="s">
        <v>91</v>
      </c>
      <c r="P4929" s="6" t="s">
        <v>91</v>
      </c>
      <c r="Q4929" s="6" t="s">
        <v>91</v>
      </c>
      <c r="R4929" s="5">
        <v>1</v>
      </c>
      <c r="S4929" s="5">
        <v>0</v>
      </c>
      <c r="T4929" s="5" t="s">
        <v>93</v>
      </c>
      <c r="U4929" s="5" t="s">
        <v>105</v>
      </c>
    </row>
    <row r="4930" spans="1:21">
      <c r="A4930" s="6" t="s">
        <v>87</v>
      </c>
      <c r="B4930" s="7">
        <v>1</v>
      </c>
      <c r="C4930" s="5">
        <v>5311</v>
      </c>
      <c r="D4930" s="5">
        <v>42</v>
      </c>
      <c r="E4930" s="8" t="s">
        <v>6591</v>
      </c>
      <c r="F4930" s="8">
        <v>42189602</v>
      </c>
      <c r="G4930" s="5" t="s">
        <v>6593</v>
      </c>
      <c r="H4930" s="5" t="s">
        <v>223</v>
      </c>
      <c r="I4930" s="6" t="s">
        <v>91</v>
      </c>
      <c r="J4930" s="6" t="s">
        <v>91</v>
      </c>
      <c r="K4930" s="6" t="s">
        <v>91</v>
      </c>
      <c r="L4930" s="6" t="s">
        <v>91</v>
      </c>
      <c r="M4930" s="5" t="s">
        <v>92</v>
      </c>
      <c r="N4930" s="6" t="s">
        <v>91</v>
      </c>
      <c r="O4930" s="6" t="s">
        <v>91</v>
      </c>
      <c r="P4930" s="6" t="s">
        <v>91</v>
      </c>
      <c r="Q4930" s="6" t="s">
        <v>91</v>
      </c>
      <c r="R4930" s="5">
        <v>1</v>
      </c>
      <c r="S4930" s="5">
        <v>0</v>
      </c>
      <c r="T4930" s="5" t="s">
        <v>93</v>
      </c>
      <c r="U4930" s="5" t="s">
        <v>105</v>
      </c>
    </row>
    <row r="4931" spans="1:21">
      <c r="A4931" s="6" t="s">
        <v>87</v>
      </c>
      <c r="B4931" s="7">
        <v>1</v>
      </c>
      <c r="C4931" s="5">
        <v>5312</v>
      </c>
      <c r="D4931" s="5">
        <v>42</v>
      </c>
      <c r="E4931" s="8" t="s">
        <v>6591</v>
      </c>
      <c r="F4931" s="8">
        <v>42189603</v>
      </c>
      <c r="G4931" s="5" t="s">
        <v>6594</v>
      </c>
      <c r="H4931" s="5" t="s">
        <v>225</v>
      </c>
      <c r="I4931" s="6" t="s">
        <v>91</v>
      </c>
      <c r="J4931" s="6" t="s">
        <v>91</v>
      </c>
      <c r="K4931" s="6" t="s">
        <v>91</v>
      </c>
      <c r="L4931" s="6" t="s">
        <v>91</v>
      </c>
      <c r="M4931" s="5" t="s">
        <v>92</v>
      </c>
      <c r="N4931" s="6" t="s">
        <v>91</v>
      </c>
      <c r="O4931" s="6" t="s">
        <v>91</v>
      </c>
      <c r="P4931" s="6" t="s">
        <v>91</v>
      </c>
      <c r="Q4931" s="6" t="s">
        <v>91</v>
      </c>
      <c r="R4931" s="5">
        <v>1</v>
      </c>
      <c r="S4931" s="5">
        <v>0</v>
      </c>
      <c r="T4931" s="5" t="s">
        <v>93</v>
      </c>
      <c r="U4931" s="5" t="s">
        <v>105</v>
      </c>
    </row>
    <row r="4932" spans="1:21">
      <c r="A4932" s="6" t="s">
        <v>87</v>
      </c>
      <c r="B4932" s="7">
        <v>1</v>
      </c>
      <c r="C4932" s="5">
        <v>5313</v>
      </c>
      <c r="D4932" s="5">
        <v>42</v>
      </c>
      <c r="E4932" s="8" t="s">
        <v>6591</v>
      </c>
      <c r="F4932" s="8">
        <v>42189604</v>
      </c>
      <c r="G4932" s="5" t="s">
        <v>6595</v>
      </c>
      <c r="H4932" s="5" t="s">
        <v>227</v>
      </c>
      <c r="I4932" s="6" t="s">
        <v>91</v>
      </c>
      <c r="J4932" s="6" t="s">
        <v>91</v>
      </c>
      <c r="K4932" s="6" t="s">
        <v>91</v>
      </c>
      <c r="L4932" s="6" t="s">
        <v>91</v>
      </c>
      <c r="M4932" s="5" t="s">
        <v>92</v>
      </c>
      <c r="N4932" s="6" t="s">
        <v>91</v>
      </c>
      <c r="O4932" s="6" t="s">
        <v>91</v>
      </c>
      <c r="P4932" s="6" t="s">
        <v>91</v>
      </c>
      <c r="Q4932" s="6" t="s">
        <v>91</v>
      </c>
      <c r="R4932" s="5">
        <v>1</v>
      </c>
      <c r="S4932" s="5">
        <v>0</v>
      </c>
      <c r="T4932" s="5" t="s">
        <v>93</v>
      </c>
      <c r="U4932" s="5" t="s">
        <v>105</v>
      </c>
    </row>
    <row r="4933" spans="1:21">
      <c r="A4933" s="6" t="s">
        <v>87</v>
      </c>
      <c r="B4933" s="7">
        <v>1</v>
      </c>
      <c r="C4933" s="5">
        <v>5314</v>
      </c>
      <c r="D4933" s="5">
        <v>42</v>
      </c>
      <c r="E4933" s="8" t="s">
        <v>5987</v>
      </c>
      <c r="F4933" s="8">
        <v>421897</v>
      </c>
      <c r="G4933" s="5" t="s">
        <v>6596</v>
      </c>
      <c r="H4933" s="5" t="s">
        <v>6597</v>
      </c>
      <c r="I4933" s="5">
        <v>10065503598</v>
      </c>
      <c r="J4933" s="6" t="s">
        <v>91</v>
      </c>
      <c r="K4933" s="6" t="s">
        <v>91</v>
      </c>
      <c r="L4933" s="6" t="s">
        <v>91</v>
      </c>
      <c r="M4933" s="5" t="s">
        <v>92</v>
      </c>
      <c r="N4933" s="6" t="s">
        <v>91</v>
      </c>
      <c r="O4933" s="6" t="s">
        <v>91</v>
      </c>
      <c r="P4933" s="6" t="s">
        <v>91</v>
      </c>
      <c r="Q4933" s="6" t="s">
        <v>91</v>
      </c>
      <c r="R4933" s="5">
        <v>1</v>
      </c>
      <c r="S4933" s="5">
        <v>0</v>
      </c>
      <c r="T4933" s="5" t="s">
        <v>93</v>
      </c>
      <c r="U4933" s="5" t="s">
        <v>105</v>
      </c>
    </row>
    <row r="4934" spans="1:21">
      <c r="A4934" s="6" t="s">
        <v>87</v>
      </c>
      <c r="B4934" s="7">
        <v>1</v>
      </c>
      <c r="C4934" s="5">
        <v>5315</v>
      </c>
      <c r="D4934" s="5">
        <v>42</v>
      </c>
      <c r="E4934" s="8" t="s">
        <v>6598</v>
      </c>
      <c r="F4934" s="8">
        <v>42189701</v>
      </c>
      <c r="G4934" s="5" t="s">
        <v>6599</v>
      </c>
      <c r="H4934" s="5" t="s">
        <v>221</v>
      </c>
      <c r="I4934" s="6" t="s">
        <v>91</v>
      </c>
      <c r="J4934" s="6" t="s">
        <v>91</v>
      </c>
      <c r="K4934" s="6" t="s">
        <v>91</v>
      </c>
      <c r="L4934" s="6" t="s">
        <v>91</v>
      </c>
      <c r="M4934" s="5" t="s">
        <v>92</v>
      </c>
      <c r="N4934" s="6" t="s">
        <v>91</v>
      </c>
      <c r="O4934" s="6" t="s">
        <v>91</v>
      </c>
      <c r="P4934" s="6" t="s">
        <v>91</v>
      </c>
      <c r="Q4934" s="6" t="s">
        <v>91</v>
      </c>
      <c r="R4934" s="5">
        <v>1</v>
      </c>
      <c r="S4934" s="5">
        <v>0</v>
      </c>
      <c r="T4934" s="5" t="s">
        <v>93</v>
      </c>
      <c r="U4934" s="5" t="s">
        <v>105</v>
      </c>
    </row>
    <row r="4935" spans="1:21">
      <c r="A4935" s="6" t="s">
        <v>87</v>
      </c>
      <c r="B4935" s="7">
        <v>1</v>
      </c>
      <c r="C4935" s="5">
        <v>5316</v>
      </c>
      <c r="D4935" s="5">
        <v>42</v>
      </c>
      <c r="E4935" s="8" t="s">
        <v>6598</v>
      </c>
      <c r="F4935" s="8">
        <v>42189702</v>
      </c>
      <c r="G4935" s="5" t="s">
        <v>6600</v>
      </c>
      <c r="H4935" s="5" t="s">
        <v>223</v>
      </c>
      <c r="I4935" s="6" t="s">
        <v>91</v>
      </c>
      <c r="J4935" s="6" t="s">
        <v>91</v>
      </c>
      <c r="K4935" s="6" t="s">
        <v>91</v>
      </c>
      <c r="L4935" s="6" t="s">
        <v>91</v>
      </c>
      <c r="M4935" s="5" t="s">
        <v>92</v>
      </c>
      <c r="N4935" s="6" t="s">
        <v>91</v>
      </c>
      <c r="O4935" s="6" t="s">
        <v>91</v>
      </c>
      <c r="P4935" s="6" t="s">
        <v>91</v>
      </c>
      <c r="Q4935" s="6" t="s">
        <v>91</v>
      </c>
      <c r="R4935" s="5">
        <v>1</v>
      </c>
      <c r="S4935" s="5">
        <v>0</v>
      </c>
      <c r="T4935" s="5" t="s">
        <v>93</v>
      </c>
      <c r="U4935" s="5" t="s">
        <v>105</v>
      </c>
    </row>
    <row r="4936" spans="1:21">
      <c r="A4936" s="6" t="s">
        <v>87</v>
      </c>
      <c r="B4936" s="7">
        <v>1</v>
      </c>
      <c r="C4936" s="5">
        <v>5317</v>
      </c>
      <c r="D4936" s="5">
        <v>42</v>
      </c>
      <c r="E4936" s="8" t="s">
        <v>6598</v>
      </c>
      <c r="F4936" s="8">
        <v>42189703</v>
      </c>
      <c r="G4936" s="5" t="s">
        <v>6601</v>
      </c>
      <c r="H4936" s="5" t="s">
        <v>225</v>
      </c>
      <c r="I4936" s="6" t="s">
        <v>91</v>
      </c>
      <c r="J4936" s="6" t="s">
        <v>91</v>
      </c>
      <c r="K4936" s="6" t="s">
        <v>91</v>
      </c>
      <c r="L4936" s="6" t="s">
        <v>91</v>
      </c>
      <c r="M4936" s="5" t="s">
        <v>92</v>
      </c>
      <c r="N4936" s="6" t="s">
        <v>91</v>
      </c>
      <c r="O4936" s="6" t="s">
        <v>91</v>
      </c>
      <c r="P4936" s="6" t="s">
        <v>91</v>
      </c>
      <c r="Q4936" s="6" t="s">
        <v>91</v>
      </c>
      <c r="R4936" s="5">
        <v>1</v>
      </c>
      <c r="S4936" s="5">
        <v>0</v>
      </c>
      <c r="T4936" s="5" t="s">
        <v>93</v>
      </c>
      <c r="U4936" s="5" t="s">
        <v>105</v>
      </c>
    </row>
    <row r="4937" spans="1:21">
      <c r="A4937" s="6" t="s">
        <v>87</v>
      </c>
      <c r="B4937" s="7">
        <v>1</v>
      </c>
      <c r="C4937" s="5">
        <v>5319</v>
      </c>
      <c r="D4937" s="5">
        <v>42</v>
      </c>
      <c r="E4937" s="8" t="s">
        <v>6598</v>
      </c>
      <c r="F4937" s="8">
        <v>42189704</v>
      </c>
      <c r="G4937" s="5" t="s">
        <v>6602</v>
      </c>
      <c r="H4937" s="5" t="s">
        <v>227</v>
      </c>
      <c r="I4937" s="6" t="s">
        <v>91</v>
      </c>
      <c r="J4937" s="6" t="s">
        <v>91</v>
      </c>
      <c r="K4937" s="6" t="s">
        <v>91</v>
      </c>
      <c r="L4937" s="6" t="s">
        <v>91</v>
      </c>
      <c r="M4937" s="5" t="s">
        <v>92</v>
      </c>
      <c r="N4937" s="6" t="s">
        <v>91</v>
      </c>
      <c r="O4937" s="6" t="s">
        <v>91</v>
      </c>
      <c r="P4937" s="6" t="s">
        <v>91</v>
      </c>
      <c r="Q4937" s="6" t="s">
        <v>91</v>
      </c>
      <c r="R4937" s="5">
        <v>1</v>
      </c>
      <c r="S4937" s="5">
        <v>0</v>
      </c>
      <c r="T4937" s="5" t="s">
        <v>93</v>
      </c>
      <c r="U4937" s="5" t="s">
        <v>105</v>
      </c>
    </row>
    <row r="4938" spans="1:21">
      <c r="A4938" s="6" t="s">
        <v>87</v>
      </c>
      <c r="B4938" s="7">
        <v>1</v>
      </c>
      <c r="C4938" s="5">
        <v>5320</v>
      </c>
      <c r="D4938" s="5">
        <v>42</v>
      </c>
      <c r="E4938" s="8" t="s">
        <v>5987</v>
      </c>
      <c r="F4938" s="8">
        <v>421898</v>
      </c>
      <c r="G4938" s="5" t="s">
        <v>6603</v>
      </c>
      <c r="H4938" s="5" t="s">
        <v>6604</v>
      </c>
      <c r="I4938" s="5">
        <v>10065506918</v>
      </c>
      <c r="J4938" s="6" t="s">
        <v>91</v>
      </c>
      <c r="K4938" s="6" t="s">
        <v>91</v>
      </c>
      <c r="L4938" s="6" t="s">
        <v>91</v>
      </c>
      <c r="M4938" s="5" t="s">
        <v>92</v>
      </c>
      <c r="N4938" s="6" t="s">
        <v>91</v>
      </c>
      <c r="O4938" s="6" t="s">
        <v>91</v>
      </c>
      <c r="P4938" s="6" t="s">
        <v>91</v>
      </c>
      <c r="Q4938" s="6" t="s">
        <v>91</v>
      </c>
      <c r="R4938" s="5">
        <v>1</v>
      </c>
      <c r="S4938" s="5">
        <v>0</v>
      </c>
      <c r="T4938" s="5" t="s">
        <v>93</v>
      </c>
      <c r="U4938" s="5" t="s">
        <v>105</v>
      </c>
    </row>
    <row r="4939" spans="1:21">
      <c r="A4939" s="6" t="s">
        <v>87</v>
      </c>
      <c r="B4939" s="7">
        <v>1</v>
      </c>
      <c r="C4939" s="5">
        <v>5321</v>
      </c>
      <c r="D4939" s="5">
        <v>42</v>
      </c>
      <c r="E4939" s="8" t="s">
        <v>6605</v>
      </c>
      <c r="F4939" s="8">
        <v>42189801</v>
      </c>
      <c r="G4939" s="5" t="s">
        <v>6606</v>
      </c>
      <c r="H4939" s="5" t="s">
        <v>221</v>
      </c>
      <c r="I4939" s="6" t="s">
        <v>91</v>
      </c>
      <c r="J4939" s="6" t="s">
        <v>91</v>
      </c>
      <c r="K4939" s="6" t="s">
        <v>91</v>
      </c>
      <c r="L4939" s="6" t="s">
        <v>91</v>
      </c>
      <c r="M4939" s="5" t="s">
        <v>92</v>
      </c>
      <c r="N4939" s="6" t="s">
        <v>91</v>
      </c>
      <c r="O4939" s="6" t="s">
        <v>91</v>
      </c>
      <c r="P4939" s="6" t="s">
        <v>91</v>
      </c>
      <c r="Q4939" s="6" t="s">
        <v>91</v>
      </c>
      <c r="R4939" s="5">
        <v>1</v>
      </c>
      <c r="S4939" s="5">
        <v>0</v>
      </c>
      <c r="T4939" s="5" t="s">
        <v>93</v>
      </c>
      <c r="U4939" s="5" t="s">
        <v>105</v>
      </c>
    </row>
    <row r="4940" spans="1:21">
      <c r="A4940" s="6" t="s">
        <v>87</v>
      </c>
      <c r="B4940" s="7">
        <v>1</v>
      </c>
      <c r="C4940" s="5">
        <v>5322</v>
      </c>
      <c r="D4940" s="5">
        <v>42</v>
      </c>
      <c r="E4940" s="8" t="s">
        <v>6605</v>
      </c>
      <c r="F4940" s="8">
        <v>42189802</v>
      </c>
      <c r="G4940" s="5" t="s">
        <v>6607</v>
      </c>
      <c r="H4940" s="5" t="s">
        <v>223</v>
      </c>
      <c r="I4940" s="6" t="s">
        <v>91</v>
      </c>
      <c r="J4940" s="6" t="s">
        <v>91</v>
      </c>
      <c r="K4940" s="6" t="s">
        <v>91</v>
      </c>
      <c r="L4940" s="6" t="s">
        <v>91</v>
      </c>
      <c r="M4940" s="5" t="s">
        <v>92</v>
      </c>
      <c r="N4940" s="6" t="s">
        <v>91</v>
      </c>
      <c r="O4940" s="6" t="s">
        <v>91</v>
      </c>
      <c r="P4940" s="6" t="s">
        <v>91</v>
      </c>
      <c r="Q4940" s="6" t="s">
        <v>91</v>
      </c>
      <c r="R4940" s="5">
        <v>1</v>
      </c>
      <c r="S4940" s="5">
        <v>0</v>
      </c>
      <c r="T4940" s="5" t="s">
        <v>93</v>
      </c>
      <c r="U4940" s="5" t="s">
        <v>105</v>
      </c>
    </row>
    <row r="4941" spans="1:21">
      <c r="A4941" s="6" t="s">
        <v>87</v>
      </c>
      <c r="B4941" s="7">
        <v>1</v>
      </c>
      <c r="C4941" s="5">
        <v>5323</v>
      </c>
      <c r="D4941" s="5">
        <v>42</v>
      </c>
      <c r="E4941" s="8" t="s">
        <v>6605</v>
      </c>
      <c r="F4941" s="8">
        <v>42189803</v>
      </c>
      <c r="G4941" s="5" t="s">
        <v>6608</v>
      </c>
      <c r="H4941" s="5" t="s">
        <v>225</v>
      </c>
      <c r="I4941" s="6" t="s">
        <v>91</v>
      </c>
      <c r="J4941" s="6" t="s">
        <v>91</v>
      </c>
      <c r="K4941" s="6" t="s">
        <v>91</v>
      </c>
      <c r="L4941" s="6" t="s">
        <v>91</v>
      </c>
      <c r="M4941" s="5" t="s">
        <v>92</v>
      </c>
      <c r="N4941" s="6" t="s">
        <v>91</v>
      </c>
      <c r="O4941" s="6" t="s">
        <v>91</v>
      </c>
      <c r="P4941" s="6" t="s">
        <v>91</v>
      </c>
      <c r="Q4941" s="6" t="s">
        <v>91</v>
      </c>
      <c r="R4941" s="5">
        <v>1</v>
      </c>
      <c r="S4941" s="5">
        <v>0</v>
      </c>
      <c r="T4941" s="5" t="s">
        <v>93</v>
      </c>
      <c r="U4941" s="5" t="s">
        <v>105</v>
      </c>
    </row>
    <row r="4942" spans="1:21">
      <c r="A4942" s="6" t="s">
        <v>87</v>
      </c>
      <c r="B4942" s="7">
        <v>1</v>
      </c>
      <c r="C4942" s="5">
        <v>5324</v>
      </c>
      <c r="D4942" s="5">
        <v>42</v>
      </c>
      <c r="E4942" s="8" t="s">
        <v>6605</v>
      </c>
      <c r="F4942" s="8">
        <v>42189804</v>
      </c>
      <c r="G4942" s="5" t="s">
        <v>6609</v>
      </c>
      <c r="H4942" s="5" t="s">
        <v>227</v>
      </c>
      <c r="I4942" s="6" t="s">
        <v>91</v>
      </c>
      <c r="J4942" s="6" t="s">
        <v>91</v>
      </c>
      <c r="K4942" s="6" t="s">
        <v>91</v>
      </c>
      <c r="L4942" s="6" t="s">
        <v>91</v>
      </c>
      <c r="M4942" s="5" t="s">
        <v>92</v>
      </c>
      <c r="N4942" s="6" t="s">
        <v>91</v>
      </c>
      <c r="O4942" s="6" t="s">
        <v>91</v>
      </c>
      <c r="P4942" s="6" t="s">
        <v>91</v>
      </c>
      <c r="Q4942" s="6" t="s">
        <v>91</v>
      </c>
      <c r="R4942" s="5">
        <v>1</v>
      </c>
      <c r="S4942" s="5">
        <v>0</v>
      </c>
      <c r="T4942" s="5" t="s">
        <v>93</v>
      </c>
      <c r="U4942" s="5" t="s">
        <v>105</v>
      </c>
    </row>
    <row r="4943" spans="1:21">
      <c r="A4943" s="6" t="s">
        <v>87</v>
      </c>
      <c r="B4943" s="7">
        <v>1</v>
      </c>
      <c r="C4943" s="5">
        <v>5325</v>
      </c>
      <c r="D4943" s="5">
        <v>42</v>
      </c>
      <c r="E4943" s="8" t="s">
        <v>88</v>
      </c>
      <c r="F4943" s="8">
        <v>4219</v>
      </c>
      <c r="G4943" s="5" t="s">
        <v>6610</v>
      </c>
      <c r="H4943" s="5" t="s">
        <v>6611</v>
      </c>
      <c r="I4943" s="6" t="s">
        <v>91</v>
      </c>
      <c r="J4943" s="6" t="s">
        <v>91</v>
      </c>
      <c r="K4943" s="6" t="s">
        <v>91</v>
      </c>
      <c r="L4943" s="6" t="s">
        <v>91</v>
      </c>
      <c r="M4943" s="5" t="s">
        <v>92</v>
      </c>
      <c r="N4943" s="6" t="s">
        <v>91</v>
      </c>
      <c r="O4943" s="6" t="s">
        <v>91</v>
      </c>
      <c r="P4943" s="6" t="s">
        <v>91</v>
      </c>
      <c r="Q4943" s="6" t="s">
        <v>91</v>
      </c>
      <c r="R4943" s="5">
        <v>1</v>
      </c>
      <c r="S4943" s="5">
        <v>0</v>
      </c>
      <c r="T4943" s="5" t="s">
        <v>93</v>
      </c>
      <c r="U4943" s="5" t="s">
        <v>94</v>
      </c>
    </row>
    <row r="4944" spans="1:21">
      <c r="A4944" s="6" t="s">
        <v>87</v>
      </c>
      <c r="B4944" s="7">
        <v>1</v>
      </c>
      <c r="C4944" s="5">
        <v>5326</v>
      </c>
      <c r="D4944" s="5">
        <v>42</v>
      </c>
      <c r="E4944" s="8" t="s">
        <v>6612</v>
      </c>
      <c r="F4944" s="8">
        <v>421901</v>
      </c>
      <c r="G4944" s="5" t="s">
        <v>6613</v>
      </c>
      <c r="H4944" s="5" t="s">
        <v>221</v>
      </c>
      <c r="I4944" s="6" t="s">
        <v>91</v>
      </c>
      <c r="J4944" s="6" t="s">
        <v>91</v>
      </c>
      <c r="K4944" s="6" t="s">
        <v>91</v>
      </c>
      <c r="L4944" s="6" t="s">
        <v>91</v>
      </c>
      <c r="M4944" s="5" t="s">
        <v>92</v>
      </c>
      <c r="N4944" s="6" t="s">
        <v>91</v>
      </c>
      <c r="O4944" s="6" t="s">
        <v>91</v>
      </c>
      <c r="P4944" s="6" t="s">
        <v>91</v>
      </c>
      <c r="Q4944" s="6" t="s">
        <v>91</v>
      </c>
      <c r="R4944" s="5">
        <v>1</v>
      </c>
      <c r="S4944" s="5">
        <v>0</v>
      </c>
      <c r="T4944" s="5" t="s">
        <v>93</v>
      </c>
      <c r="U4944" s="5" t="s">
        <v>105</v>
      </c>
    </row>
    <row r="4945" spans="1:21">
      <c r="A4945" s="6" t="s">
        <v>87</v>
      </c>
      <c r="B4945" s="7">
        <v>1</v>
      </c>
      <c r="C4945" s="5">
        <v>5327</v>
      </c>
      <c r="D4945" s="5">
        <v>42</v>
      </c>
      <c r="E4945" s="8" t="s">
        <v>6612</v>
      </c>
      <c r="F4945" s="8">
        <v>421902</v>
      </c>
      <c r="G4945" s="8" t="s">
        <v>6614</v>
      </c>
      <c r="H4945" s="5" t="s">
        <v>223</v>
      </c>
      <c r="I4945" s="6" t="s">
        <v>91</v>
      </c>
      <c r="J4945" s="6" t="s">
        <v>91</v>
      </c>
      <c r="K4945" s="6" t="s">
        <v>91</v>
      </c>
      <c r="L4945" s="6" t="s">
        <v>91</v>
      </c>
      <c r="M4945" s="5" t="s">
        <v>92</v>
      </c>
      <c r="N4945" s="6" t="s">
        <v>91</v>
      </c>
      <c r="O4945" s="6" t="s">
        <v>91</v>
      </c>
      <c r="P4945" s="6" t="s">
        <v>91</v>
      </c>
      <c r="Q4945" s="6" t="s">
        <v>91</v>
      </c>
      <c r="R4945" s="5">
        <v>1</v>
      </c>
      <c r="S4945" s="5">
        <v>0</v>
      </c>
      <c r="T4945" s="5" t="s">
        <v>93</v>
      </c>
      <c r="U4945" s="5" t="s">
        <v>105</v>
      </c>
    </row>
    <row r="4946" spans="1:21">
      <c r="A4946" s="6" t="s">
        <v>87</v>
      </c>
      <c r="B4946" s="7">
        <v>1</v>
      </c>
      <c r="C4946" s="5">
        <v>5328</v>
      </c>
      <c r="D4946" s="5">
        <v>42</v>
      </c>
      <c r="E4946" s="8" t="s">
        <v>6612</v>
      </c>
      <c r="F4946" s="8">
        <v>421903</v>
      </c>
      <c r="G4946" s="8" t="s">
        <v>6615</v>
      </c>
      <c r="H4946" s="5" t="s">
        <v>225</v>
      </c>
      <c r="I4946" s="6" t="s">
        <v>91</v>
      </c>
      <c r="J4946" s="6" t="s">
        <v>91</v>
      </c>
      <c r="K4946" s="6" t="s">
        <v>91</v>
      </c>
      <c r="L4946" s="6" t="s">
        <v>91</v>
      </c>
      <c r="M4946" s="5" t="s">
        <v>92</v>
      </c>
      <c r="N4946" s="6" t="s">
        <v>91</v>
      </c>
      <c r="O4946" s="6" t="s">
        <v>91</v>
      </c>
      <c r="P4946" s="6" t="s">
        <v>91</v>
      </c>
      <c r="Q4946" s="6" t="s">
        <v>91</v>
      </c>
      <c r="R4946" s="5">
        <v>1</v>
      </c>
      <c r="S4946" s="5">
        <v>0</v>
      </c>
      <c r="T4946" s="5" t="s">
        <v>93</v>
      </c>
      <c r="U4946" s="5" t="s">
        <v>105</v>
      </c>
    </row>
    <row r="4947" spans="1:21">
      <c r="A4947" s="6" t="s">
        <v>87</v>
      </c>
      <c r="B4947" s="7">
        <v>1</v>
      </c>
      <c r="C4947" s="5">
        <v>5329</v>
      </c>
      <c r="D4947" s="5">
        <v>42</v>
      </c>
      <c r="E4947" s="8" t="s">
        <v>6612</v>
      </c>
      <c r="F4947" s="8">
        <v>421904</v>
      </c>
      <c r="G4947" s="5" t="s">
        <v>6616</v>
      </c>
      <c r="H4947" s="5" t="s">
        <v>227</v>
      </c>
      <c r="I4947" s="6" t="s">
        <v>91</v>
      </c>
      <c r="J4947" s="6" t="s">
        <v>91</v>
      </c>
      <c r="K4947" s="6" t="s">
        <v>91</v>
      </c>
      <c r="L4947" s="6" t="s">
        <v>91</v>
      </c>
      <c r="M4947" s="5" t="s">
        <v>92</v>
      </c>
      <c r="N4947" s="6" t="s">
        <v>91</v>
      </c>
      <c r="O4947" s="6" t="s">
        <v>91</v>
      </c>
      <c r="P4947" s="6" t="s">
        <v>91</v>
      </c>
      <c r="Q4947" s="6" t="s">
        <v>91</v>
      </c>
      <c r="R4947" s="5">
        <v>1</v>
      </c>
      <c r="S4947" s="5">
        <v>0</v>
      </c>
      <c r="T4947" s="5" t="s">
        <v>93</v>
      </c>
      <c r="U4947" s="5" t="s">
        <v>105</v>
      </c>
    </row>
    <row r="4948" spans="1:21">
      <c r="A4948" s="6" t="s">
        <v>87</v>
      </c>
      <c r="B4948" s="7">
        <v>1</v>
      </c>
      <c r="C4948" s="5">
        <v>5330</v>
      </c>
      <c r="D4948" s="5">
        <v>42</v>
      </c>
      <c r="E4948" s="8" t="s">
        <v>6612</v>
      </c>
      <c r="F4948" s="8">
        <v>421905</v>
      </c>
      <c r="G4948" s="5" t="s">
        <v>6617</v>
      </c>
      <c r="H4948" s="5" t="s">
        <v>6618</v>
      </c>
      <c r="I4948" s="6" t="s">
        <v>91</v>
      </c>
      <c r="J4948" s="6" t="s">
        <v>91</v>
      </c>
      <c r="K4948" s="6" t="s">
        <v>91</v>
      </c>
      <c r="L4948" s="6" t="s">
        <v>91</v>
      </c>
      <c r="M4948" s="5" t="s">
        <v>92</v>
      </c>
      <c r="N4948" s="6" t="s">
        <v>91</v>
      </c>
      <c r="O4948" s="6" t="s">
        <v>91</v>
      </c>
      <c r="P4948" s="6" t="s">
        <v>91</v>
      </c>
      <c r="Q4948" s="6" t="s">
        <v>91</v>
      </c>
      <c r="R4948" s="5">
        <v>1</v>
      </c>
      <c r="S4948" s="5">
        <v>0</v>
      </c>
      <c r="T4948" s="5" t="s">
        <v>93</v>
      </c>
      <c r="U4948" s="5" t="s">
        <v>105</v>
      </c>
    </row>
    <row r="4949" spans="1:21">
      <c r="A4949" s="6" t="s">
        <v>87</v>
      </c>
      <c r="B4949" s="7">
        <v>1</v>
      </c>
      <c r="C4949" s="5">
        <v>5331</v>
      </c>
      <c r="D4949" s="5">
        <v>42</v>
      </c>
      <c r="E4949" s="8" t="s">
        <v>6619</v>
      </c>
      <c r="F4949" s="8">
        <v>42190501</v>
      </c>
      <c r="G4949" s="5" t="s">
        <v>6620</v>
      </c>
      <c r="H4949" s="5" t="s">
        <v>221</v>
      </c>
      <c r="I4949" s="6" t="s">
        <v>91</v>
      </c>
      <c r="J4949" s="6" t="s">
        <v>91</v>
      </c>
      <c r="K4949" s="6" t="s">
        <v>91</v>
      </c>
      <c r="L4949" s="6" t="s">
        <v>91</v>
      </c>
      <c r="M4949" s="5" t="s">
        <v>92</v>
      </c>
      <c r="N4949" s="6" t="s">
        <v>91</v>
      </c>
      <c r="O4949" s="6" t="s">
        <v>91</v>
      </c>
      <c r="P4949" s="6" t="s">
        <v>91</v>
      </c>
      <c r="Q4949" s="6" t="s">
        <v>91</v>
      </c>
      <c r="R4949" s="5">
        <v>1</v>
      </c>
      <c r="S4949" s="5">
        <v>0</v>
      </c>
      <c r="T4949" s="5" t="s">
        <v>93</v>
      </c>
      <c r="U4949" s="5" t="s">
        <v>105</v>
      </c>
    </row>
    <row r="4950" spans="1:21">
      <c r="A4950" s="6" t="s">
        <v>87</v>
      </c>
      <c r="B4950" s="7">
        <v>1</v>
      </c>
      <c r="C4950" s="5">
        <v>5332</v>
      </c>
      <c r="D4950" s="5">
        <v>42</v>
      </c>
      <c r="E4950" s="8" t="s">
        <v>6619</v>
      </c>
      <c r="F4950" s="8">
        <v>42190502</v>
      </c>
      <c r="G4950" s="5" t="s">
        <v>6621</v>
      </c>
      <c r="H4950" s="5" t="s">
        <v>223</v>
      </c>
      <c r="I4950" s="6" t="s">
        <v>91</v>
      </c>
      <c r="J4950" s="6" t="s">
        <v>91</v>
      </c>
      <c r="K4950" s="6" t="s">
        <v>91</v>
      </c>
      <c r="L4950" s="6" t="s">
        <v>91</v>
      </c>
      <c r="M4950" s="5" t="s">
        <v>92</v>
      </c>
      <c r="N4950" s="6" t="s">
        <v>91</v>
      </c>
      <c r="O4950" s="6" t="s">
        <v>91</v>
      </c>
      <c r="P4950" s="6" t="s">
        <v>91</v>
      </c>
      <c r="Q4950" s="6" t="s">
        <v>91</v>
      </c>
      <c r="R4950" s="5">
        <v>1</v>
      </c>
      <c r="S4950" s="5">
        <v>0</v>
      </c>
      <c r="T4950" s="5" t="s">
        <v>93</v>
      </c>
      <c r="U4950" s="5" t="s">
        <v>105</v>
      </c>
    </row>
    <row r="4951" spans="1:21">
      <c r="A4951" s="6" t="s">
        <v>87</v>
      </c>
      <c r="B4951" s="7">
        <v>1</v>
      </c>
      <c r="C4951" s="5">
        <v>5333</v>
      </c>
      <c r="D4951" s="5">
        <v>42</v>
      </c>
      <c r="E4951" s="8" t="s">
        <v>6619</v>
      </c>
      <c r="F4951" s="8">
        <v>42190503</v>
      </c>
      <c r="G4951" s="5" t="s">
        <v>6622</v>
      </c>
      <c r="H4951" s="5" t="s">
        <v>225</v>
      </c>
      <c r="I4951" s="6" t="s">
        <v>91</v>
      </c>
      <c r="J4951" s="6" t="s">
        <v>91</v>
      </c>
      <c r="K4951" s="6" t="s">
        <v>91</v>
      </c>
      <c r="L4951" s="6" t="s">
        <v>91</v>
      </c>
      <c r="M4951" s="5" t="s">
        <v>92</v>
      </c>
      <c r="N4951" s="6" t="s">
        <v>91</v>
      </c>
      <c r="O4951" s="6" t="s">
        <v>91</v>
      </c>
      <c r="P4951" s="6" t="s">
        <v>91</v>
      </c>
      <c r="Q4951" s="6" t="s">
        <v>91</v>
      </c>
      <c r="R4951" s="5">
        <v>1</v>
      </c>
      <c r="S4951" s="5">
        <v>0</v>
      </c>
      <c r="T4951" s="5" t="s">
        <v>93</v>
      </c>
      <c r="U4951" s="5" t="s">
        <v>105</v>
      </c>
    </row>
    <row r="4952" spans="1:21">
      <c r="A4952" s="6" t="s">
        <v>87</v>
      </c>
      <c r="B4952" s="7">
        <v>1</v>
      </c>
      <c r="C4952" s="5">
        <v>5334</v>
      </c>
      <c r="D4952" s="5">
        <v>42</v>
      </c>
      <c r="E4952" s="8" t="s">
        <v>6619</v>
      </c>
      <c r="F4952" s="8">
        <v>42190504</v>
      </c>
      <c r="G4952" s="5" t="s">
        <v>6623</v>
      </c>
      <c r="H4952" s="5" t="s">
        <v>227</v>
      </c>
      <c r="I4952" s="6" t="s">
        <v>91</v>
      </c>
      <c r="J4952" s="6" t="s">
        <v>91</v>
      </c>
      <c r="K4952" s="6" t="s">
        <v>91</v>
      </c>
      <c r="L4952" s="6" t="s">
        <v>91</v>
      </c>
      <c r="M4952" s="5" t="s">
        <v>92</v>
      </c>
      <c r="N4952" s="6" t="s">
        <v>91</v>
      </c>
      <c r="O4952" s="6" t="s">
        <v>91</v>
      </c>
      <c r="P4952" s="6" t="s">
        <v>91</v>
      </c>
      <c r="Q4952" s="6" t="s">
        <v>91</v>
      </c>
      <c r="R4952" s="5">
        <v>1</v>
      </c>
      <c r="S4952" s="5">
        <v>0</v>
      </c>
      <c r="T4952" s="5" t="s">
        <v>93</v>
      </c>
      <c r="U4952" s="5" t="s">
        <v>105</v>
      </c>
    </row>
    <row r="4953" spans="1:21">
      <c r="A4953" s="6" t="s">
        <v>87</v>
      </c>
      <c r="B4953" s="7">
        <v>1</v>
      </c>
      <c r="C4953" s="5">
        <v>5335</v>
      </c>
      <c r="D4953" s="5">
        <v>42</v>
      </c>
      <c r="E4953" s="8" t="s">
        <v>6612</v>
      </c>
      <c r="F4953" s="8">
        <v>421906</v>
      </c>
      <c r="G4953" s="5" t="s">
        <v>6624</v>
      </c>
      <c r="H4953" s="5" t="s">
        <v>6625</v>
      </c>
      <c r="I4953" s="6" t="s">
        <v>91</v>
      </c>
      <c r="J4953" s="6" t="s">
        <v>91</v>
      </c>
      <c r="K4953" s="6" t="s">
        <v>91</v>
      </c>
      <c r="L4953" s="6" t="s">
        <v>91</v>
      </c>
      <c r="M4953" s="5" t="s">
        <v>92</v>
      </c>
      <c r="N4953" s="6" t="s">
        <v>91</v>
      </c>
      <c r="O4953" s="6" t="s">
        <v>91</v>
      </c>
      <c r="P4953" s="6" t="s">
        <v>91</v>
      </c>
      <c r="Q4953" s="6" t="s">
        <v>91</v>
      </c>
      <c r="R4953" s="5">
        <v>1</v>
      </c>
      <c r="S4953" s="5">
        <v>0</v>
      </c>
      <c r="T4953" s="5" t="s">
        <v>93</v>
      </c>
      <c r="U4953" s="5" t="s">
        <v>105</v>
      </c>
    </row>
    <row r="4954" spans="1:21">
      <c r="A4954" s="6" t="s">
        <v>87</v>
      </c>
      <c r="B4954" s="7">
        <v>1</v>
      </c>
      <c r="C4954" s="5">
        <v>5336</v>
      </c>
      <c r="D4954" s="5">
        <v>42</v>
      </c>
      <c r="E4954" s="8" t="s">
        <v>6626</v>
      </c>
      <c r="F4954" s="8">
        <v>42190601</v>
      </c>
      <c r="G4954" s="5" t="s">
        <v>6627</v>
      </c>
      <c r="H4954" s="5" t="s">
        <v>221</v>
      </c>
      <c r="I4954" s="6" t="s">
        <v>91</v>
      </c>
      <c r="J4954" s="6" t="s">
        <v>91</v>
      </c>
      <c r="K4954" s="6" t="s">
        <v>91</v>
      </c>
      <c r="L4954" s="6" t="s">
        <v>91</v>
      </c>
      <c r="M4954" s="5" t="s">
        <v>92</v>
      </c>
      <c r="N4954" s="6" t="s">
        <v>91</v>
      </c>
      <c r="O4954" s="6" t="s">
        <v>91</v>
      </c>
      <c r="P4954" s="6" t="s">
        <v>91</v>
      </c>
      <c r="Q4954" s="6" t="s">
        <v>91</v>
      </c>
      <c r="R4954" s="5">
        <v>1</v>
      </c>
      <c r="S4954" s="5">
        <v>0</v>
      </c>
      <c r="T4954" s="5" t="s">
        <v>93</v>
      </c>
      <c r="U4954" s="5" t="s">
        <v>105</v>
      </c>
    </row>
    <row r="4955" spans="1:21">
      <c r="A4955" s="6" t="s">
        <v>87</v>
      </c>
      <c r="B4955" s="7">
        <v>1</v>
      </c>
      <c r="C4955" s="5">
        <v>5337</v>
      </c>
      <c r="D4955" s="5">
        <v>42</v>
      </c>
      <c r="E4955" s="8" t="s">
        <v>6626</v>
      </c>
      <c r="F4955" s="8">
        <v>42190602</v>
      </c>
      <c r="G4955" s="5" t="s">
        <v>6628</v>
      </c>
      <c r="H4955" s="5" t="s">
        <v>223</v>
      </c>
      <c r="I4955" s="6" t="s">
        <v>91</v>
      </c>
      <c r="J4955" s="6" t="s">
        <v>91</v>
      </c>
      <c r="K4955" s="6" t="s">
        <v>91</v>
      </c>
      <c r="L4955" s="6" t="s">
        <v>91</v>
      </c>
      <c r="M4955" s="5" t="s">
        <v>92</v>
      </c>
      <c r="N4955" s="6" t="s">
        <v>91</v>
      </c>
      <c r="O4955" s="6" t="s">
        <v>91</v>
      </c>
      <c r="P4955" s="6" t="s">
        <v>91</v>
      </c>
      <c r="Q4955" s="6" t="s">
        <v>91</v>
      </c>
      <c r="R4955" s="5">
        <v>1</v>
      </c>
      <c r="S4955" s="5">
        <v>0</v>
      </c>
      <c r="T4955" s="5" t="s">
        <v>93</v>
      </c>
      <c r="U4955" s="5" t="s">
        <v>105</v>
      </c>
    </row>
    <row r="4956" spans="1:21">
      <c r="A4956" s="6" t="s">
        <v>87</v>
      </c>
      <c r="B4956" s="7">
        <v>1</v>
      </c>
      <c r="C4956" s="5">
        <v>5338</v>
      </c>
      <c r="D4956" s="5">
        <v>42</v>
      </c>
      <c r="E4956" s="8" t="s">
        <v>6626</v>
      </c>
      <c r="F4956" s="8">
        <v>42190603</v>
      </c>
      <c r="G4956" s="5" t="s">
        <v>6629</v>
      </c>
      <c r="H4956" s="5" t="s">
        <v>225</v>
      </c>
      <c r="I4956" s="6" t="s">
        <v>91</v>
      </c>
      <c r="J4956" s="6" t="s">
        <v>91</v>
      </c>
      <c r="K4956" s="6" t="s">
        <v>91</v>
      </c>
      <c r="L4956" s="6" t="s">
        <v>91</v>
      </c>
      <c r="M4956" s="5" t="s">
        <v>92</v>
      </c>
      <c r="N4956" s="6" t="s">
        <v>91</v>
      </c>
      <c r="O4956" s="6" t="s">
        <v>91</v>
      </c>
      <c r="P4956" s="6" t="s">
        <v>91</v>
      </c>
      <c r="Q4956" s="6" t="s">
        <v>91</v>
      </c>
      <c r="R4956" s="5">
        <v>1</v>
      </c>
      <c r="S4956" s="5">
        <v>0</v>
      </c>
      <c r="T4956" s="5" t="s">
        <v>93</v>
      </c>
      <c r="U4956" s="5" t="s">
        <v>105</v>
      </c>
    </row>
    <row r="4957" spans="1:21">
      <c r="A4957" s="6" t="s">
        <v>87</v>
      </c>
      <c r="B4957" s="7">
        <v>1</v>
      </c>
      <c r="C4957" s="5">
        <v>5339</v>
      </c>
      <c r="D4957" s="5">
        <v>42</v>
      </c>
      <c r="E4957" s="8" t="s">
        <v>6626</v>
      </c>
      <c r="F4957" s="8">
        <v>42190604</v>
      </c>
      <c r="G4957" s="5" t="s">
        <v>6630</v>
      </c>
      <c r="H4957" s="5" t="s">
        <v>227</v>
      </c>
      <c r="I4957" s="6" t="s">
        <v>91</v>
      </c>
      <c r="J4957" s="6" t="s">
        <v>91</v>
      </c>
      <c r="K4957" s="6" t="s">
        <v>91</v>
      </c>
      <c r="L4957" s="6" t="s">
        <v>91</v>
      </c>
      <c r="M4957" s="5" t="s">
        <v>92</v>
      </c>
      <c r="N4957" s="6" t="s">
        <v>91</v>
      </c>
      <c r="O4957" s="6" t="s">
        <v>91</v>
      </c>
      <c r="P4957" s="6" t="s">
        <v>91</v>
      </c>
      <c r="Q4957" s="6" t="s">
        <v>91</v>
      </c>
      <c r="R4957" s="5">
        <v>1</v>
      </c>
      <c r="S4957" s="5">
        <v>0</v>
      </c>
      <c r="T4957" s="5" t="s">
        <v>93</v>
      </c>
      <c r="U4957" s="5" t="s">
        <v>105</v>
      </c>
    </row>
    <row r="4958" spans="1:21">
      <c r="A4958" s="6" t="s">
        <v>87</v>
      </c>
      <c r="B4958" s="7">
        <v>1</v>
      </c>
      <c r="C4958" s="5">
        <v>5340</v>
      </c>
      <c r="D4958" s="5">
        <v>42</v>
      </c>
      <c r="E4958" s="8" t="s">
        <v>6612</v>
      </c>
      <c r="F4958" s="8">
        <v>421907</v>
      </c>
      <c r="G4958" s="5" t="s">
        <v>6631</v>
      </c>
      <c r="H4958" s="5" t="s">
        <v>6632</v>
      </c>
      <c r="I4958" s="6" t="s">
        <v>91</v>
      </c>
      <c r="J4958" s="6" t="s">
        <v>91</v>
      </c>
      <c r="K4958" s="6" t="s">
        <v>91</v>
      </c>
      <c r="L4958" s="6" t="s">
        <v>91</v>
      </c>
      <c r="M4958" s="5" t="s">
        <v>92</v>
      </c>
      <c r="N4958" s="6" t="s">
        <v>91</v>
      </c>
      <c r="O4958" s="6" t="s">
        <v>91</v>
      </c>
      <c r="P4958" s="6" t="s">
        <v>91</v>
      </c>
      <c r="Q4958" s="6" t="s">
        <v>91</v>
      </c>
      <c r="R4958" s="5">
        <v>1</v>
      </c>
      <c r="S4958" s="5">
        <v>0</v>
      </c>
      <c r="T4958" s="5" t="s">
        <v>93</v>
      </c>
      <c r="U4958" s="5" t="s">
        <v>105</v>
      </c>
    </row>
    <row r="4959" spans="1:21">
      <c r="A4959" s="6" t="s">
        <v>87</v>
      </c>
      <c r="B4959" s="7">
        <v>1</v>
      </c>
      <c r="C4959" s="5">
        <v>5341</v>
      </c>
      <c r="D4959" s="5">
        <v>42</v>
      </c>
      <c r="E4959" s="8" t="s">
        <v>6633</v>
      </c>
      <c r="F4959" s="8">
        <v>42190701</v>
      </c>
      <c r="G4959" s="5" t="s">
        <v>6634</v>
      </c>
      <c r="H4959" s="5" t="s">
        <v>221</v>
      </c>
      <c r="I4959" s="6" t="s">
        <v>91</v>
      </c>
      <c r="J4959" s="6" t="s">
        <v>91</v>
      </c>
      <c r="K4959" s="6" t="s">
        <v>91</v>
      </c>
      <c r="L4959" s="6" t="s">
        <v>91</v>
      </c>
      <c r="M4959" s="5" t="s">
        <v>92</v>
      </c>
      <c r="N4959" s="6" t="s">
        <v>91</v>
      </c>
      <c r="O4959" s="6" t="s">
        <v>91</v>
      </c>
      <c r="P4959" s="6" t="s">
        <v>91</v>
      </c>
      <c r="Q4959" s="6" t="s">
        <v>91</v>
      </c>
      <c r="R4959" s="5">
        <v>1</v>
      </c>
      <c r="S4959" s="5">
        <v>0</v>
      </c>
      <c r="T4959" s="5" t="s">
        <v>93</v>
      </c>
      <c r="U4959" s="5" t="s">
        <v>105</v>
      </c>
    </row>
    <row r="4960" spans="1:21">
      <c r="A4960" s="6" t="s">
        <v>87</v>
      </c>
      <c r="B4960" s="7">
        <v>1</v>
      </c>
      <c r="C4960" s="5">
        <v>5342</v>
      </c>
      <c r="D4960" s="5">
        <v>42</v>
      </c>
      <c r="E4960" s="8" t="s">
        <v>6633</v>
      </c>
      <c r="F4960" s="8">
        <v>42190702</v>
      </c>
      <c r="G4960" s="5" t="s">
        <v>6635</v>
      </c>
      <c r="H4960" s="5" t="s">
        <v>223</v>
      </c>
      <c r="I4960" s="6" t="s">
        <v>91</v>
      </c>
      <c r="J4960" s="6" t="s">
        <v>91</v>
      </c>
      <c r="K4960" s="6" t="s">
        <v>91</v>
      </c>
      <c r="L4960" s="6" t="s">
        <v>91</v>
      </c>
      <c r="M4960" s="5" t="s">
        <v>92</v>
      </c>
      <c r="N4960" s="6" t="s">
        <v>91</v>
      </c>
      <c r="O4960" s="6" t="s">
        <v>91</v>
      </c>
      <c r="P4960" s="6" t="s">
        <v>91</v>
      </c>
      <c r="Q4960" s="6" t="s">
        <v>91</v>
      </c>
      <c r="R4960" s="5">
        <v>1</v>
      </c>
      <c r="S4960" s="5">
        <v>0</v>
      </c>
      <c r="T4960" s="5" t="s">
        <v>93</v>
      </c>
      <c r="U4960" s="5" t="s">
        <v>105</v>
      </c>
    </row>
    <row r="4961" spans="1:21">
      <c r="A4961" s="6" t="s">
        <v>87</v>
      </c>
      <c r="B4961" s="7">
        <v>1</v>
      </c>
      <c r="C4961" s="5">
        <v>5343</v>
      </c>
      <c r="D4961" s="5">
        <v>42</v>
      </c>
      <c r="E4961" s="8" t="s">
        <v>6633</v>
      </c>
      <c r="F4961" s="8">
        <v>42190703</v>
      </c>
      <c r="G4961" s="5" t="s">
        <v>6636</v>
      </c>
      <c r="H4961" s="5" t="s">
        <v>225</v>
      </c>
      <c r="I4961" s="6" t="s">
        <v>91</v>
      </c>
      <c r="J4961" s="6" t="s">
        <v>91</v>
      </c>
      <c r="K4961" s="6" t="s">
        <v>91</v>
      </c>
      <c r="L4961" s="6" t="s">
        <v>91</v>
      </c>
      <c r="M4961" s="5" t="s">
        <v>92</v>
      </c>
      <c r="N4961" s="6" t="s">
        <v>91</v>
      </c>
      <c r="O4961" s="6" t="s">
        <v>91</v>
      </c>
      <c r="P4961" s="6" t="s">
        <v>91</v>
      </c>
      <c r="Q4961" s="6" t="s">
        <v>91</v>
      </c>
      <c r="R4961" s="5">
        <v>1</v>
      </c>
      <c r="S4961" s="5">
        <v>0</v>
      </c>
      <c r="T4961" s="5" t="s">
        <v>93</v>
      </c>
      <c r="U4961" s="5" t="s">
        <v>105</v>
      </c>
    </row>
    <row r="4962" spans="1:21">
      <c r="A4962" s="6" t="s">
        <v>87</v>
      </c>
      <c r="B4962" s="7">
        <v>1</v>
      </c>
      <c r="C4962" s="5">
        <v>5344</v>
      </c>
      <c r="D4962" s="5">
        <v>42</v>
      </c>
      <c r="E4962" s="8" t="s">
        <v>6633</v>
      </c>
      <c r="F4962" s="8">
        <v>42190704</v>
      </c>
      <c r="G4962" s="5" t="s">
        <v>6637</v>
      </c>
      <c r="H4962" s="5" t="s">
        <v>227</v>
      </c>
      <c r="I4962" s="6" t="s">
        <v>91</v>
      </c>
      <c r="J4962" s="6" t="s">
        <v>91</v>
      </c>
      <c r="K4962" s="6" t="s">
        <v>91</v>
      </c>
      <c r="L4962" s="6" t="s">
        <v>91</v>
      </c>
      <c r="M4962" s="5" t="s">
        <v>92</v>
      </c>
      <c r="N4962" s="6" t="s">
        <v>91</v>
      </c>
      <c r="O4962" s="6" t="s">
        <v>91</v>
      </c>
      <c r="P4962" s="6" t="s">
        <v>91</v>
      </c>
      <c r="Q4962" s="6" t="s">
        <v>91</v>
      </c>
      <c r="R4962" s="5">
        <v>1</v>
      </c>
      <c r="S4962" s="5">
        <v>0</v>
      </c>
      <c r="T4962" s="5" t="s">
        <v>93</v>
      </c>
      <c r="U4962" s="5" t="s">
        <v>105</v>
      </c>
    </row>
    <row r="4963" spans="1:21">
      <c r="A4963" s="6" t="s">
        <v>87</v>
      </c>
      <c r="B4963" s="7">
        <v>1</v>
      </c>
      <c r="C4963" s="5">
        <v>5345</v>
      </c>
      <c r="D4963" s="5">
        <v>42</v>
      </c>
      <c r="E4963" s="8" t="s">
        <v>6612</v>
      </c>
      <c r="F4963" s="8">
        <v>421908</v>
      </c>
      <c r="G4963" s="5" t="s">
        <v>6638</v>
      </c>
      <c r="H4963" s="5" t="s">
        <v>6639</v>
      </c>
      <c r="I4963" s="6" t="s">
        <v>91</v>
      </c>
      <c r="J4963" s="6" t="s">
        <v>91</v>
      </c>
      <c r="K4963" s="6" t="s">
        <v>91</v>
      </c>
      <c r="L4963" s="6" t="s">
        <v>91</v>
      </c>
      <c r="M4963" s="5" t="s">
        <v>92</v>
      </c>
      <c r="N4963" s="6" t="s">
        <v>91</v>
      </c>
      <c r="O4963" s="6" t="s">
        <v>91</v>
      </c>
      <c r="P4963" s="6" t="s">
        <v>91</v>
      </c>
      <c r="Q4963" s="6" t="s">
        <v>91</v>
      </c>
      <c r="R4963" s="5">
        <v>1</v>
      </c>
      <c r="S4963" s="5">
        <v>0</v>
      </c>
      <c r="T4963" s="5" t="s">
        <v>93</v>
      </c>
      <c r="U4963" s="5" t="s">
        <v>105</v>
      </c>
    </row>
    <row r="4964" spans="1:21">
      <c r="A4964" s="6" t="s">
        <v>87</v>
      </c>
      <c r="B4964" s="7">
        <v>1</v>
      </c>
      <c r="C4964" s="5">
        <v>5346</v>
      </c>
      <c r="D4964" s="5">
        <v>42</v>
      </c>
      <c r="E4964" s="8" t="s">
        <v>6640</v>
      </c>
      <c r="F4964" s="8">
        <v>42190801</v>
      </c>
      <c r="G4964" s="5" t="s">
        <v>6641</v>
      </c>
      <c r="H4964" s="5" t="s">
        <v>221</v>
      </c>
      <c r="I4964" s="6" t="s">
        <v>91</v>
      </c>
      <c r="J4964" s="6" t="s">
        <v>91</v>
      </c>
      <c r="K4964" s="6" t="s">
        <v>91</v>
      </c>
      <c r="L4964" s="6" t="s">
        <v>91</v>
      </c>
      <c r="M4964" s="5" t="s">
        <v>92</v>
      </c>
      <c r="N4964" s="6" t="s">
        <v>91</v>
      </c>
      <c r="O4964" s="6" t="s">
        <v>91</v>
      </c>
      <c r="P4964" s="6" t="s">
        <v>91</v>
      </c>
      <c r="Q4964" s="6" t="s">
        <v>91</v>
      </c>
      <c r="R4964" s="5">
        <v>1</v>
      </c>
      <c r="S4964" s="5">
        <v>0</v>
      </c>
      <c r="T4964" s="5" t="s">
        <v>93</v>
      </c>
      <c r="U4964" s="5" t="s">
        <v>105</v>
      </c>
    </row>
    <row r="4965" spans="1:21">
      <c r="A4965" s="6" t="s">
        <v>87</v>
      </c>
      <c r="B4965" s="7">
        <v>1</v>
      </c>
      <c r="C4965" s="5">
        <v>5347</v>
      </c>
      <c r="D4965" s="5">
        <v>42</v>
      </c>
      <c r="E4965" s="8" t="s">
        <v>6640</v>
      </c>
      <c r="F4965" s="8">
        <v>42190802</v>
      </c>
      <c r="G4965" s="5" t="s">
        <v>6642</v>
      </c>
      <c r="H4965" s="5" t="s">
        <v>223</v>
      </c>
      <c r="I4965" s="6" t="s">
        <v>91</v>
      </c>
      <c r="J4965" s="6" t="s">
        <v>91</v>
      </c>
      <c r="K4965" s="6" t="s">
        <v>91</v>
      </c>
      <c r="L4965" s="6" t="s">
        <v>91</v>
      </c>
      <c r="M4965" s="5" t="s">
        <v>92</v>
      </c>
      <c r="N4965" s="6" t="s">
        <v>91</v>
      </c>
      <c r="O4965" s="6" t="s">
        <v>91</v>
      </c>
      <c r="P4965" s="6" t="s">
        <v>91</v>
      </c>
      <c r="Q4965" s="6" t="s">
        <v>91</v>
      </c>
      <c r="R4965" s="5">
        <v>1</v>
      </c>
      <c r="S4965" s="5">
        <v>0</v>
      </c>
      <c r="T4965" s="5" t="s">
        <v>93</v>
      </c>
      <c r="U4965" s="5" t="s">
        <v>105</v>
      </c>
    </row>
    <row r="4966" spans="1:21">
      <c r="A4966" s="6" t="s">
        <v>87</v>
      </c>
      <c r="B4966" s="7">
        <v>1</v>
      </c>
      <c r="C4966" s="5">
        <v>5348</v>
      </c>
      <c r="D4966" s="5">
        <v>42</v>
      </c>
      <c r="E4966" s="8" t="s">
        <v>6640</v>
      </c>
      <c r="F4966" s="8">
        <v>42190803</v>
      </c>
      <c r="G4966" s="5" t="s">
        <v>6643</v>
      </c>
      <c r="H4966" s="5" t="s">
        <v>225</v>
      </c>
      <c r="I4966" s="6" t="s">
        <v>91</v>
      </c>
      <c r="J4966" s="6" t="s">
        <v>91</v>
      </c>
      <c r="K4966" s="6" t="s">
        <v>91</v>
      </c>
      <c r="L4966" s="6" t="s">
        <v>91</v>
      </c>
      <c r="M4966" s="5" t="s">
        <v>92</v>
      </c>
      <c r="N4966" s="6" t="s">
        <v>91</v>
      </c>
      <c r="O4966" s="6" t="s">
        <v>91</v>
      </c>
      <c r="P4966" s="6" t="s">
        <v>91</v>
      </c>
      <c r="Q4966" s="6" t="s">
        <v>91</v>
      </c>
      <c r="R4966" s="5">
        <v>1</v>
      </c>
      <c r="S4966" s="5">
        <v>0</v>
      </c>
      <c r="T4966" s="5" t="s">
        <v>93</v>
      </c>
      <c r="U4966" s="5" t="s">
        <v>105</v>
      </c>
    </row>
    <row r="4967" spans="1:21">
      <c r="A4967" s="6" t="s">
        <v>87</v>
      </c>
      <c r="B4967" s="7">
        <v>1</v>
      </c>
      <c r="C4967" s="5">
        <v>5349</v>
      </c>
      <c r="D4967" s="5">
        <v>42</v>
      </c>
      <c r="E4967" s="8" t="s">
        <v>6640</v>
      </c>
      <c r="F4967" s="8">
        <v>42190804</v>
      </c>
      <c r="G4967" s="5" t="s">
        <v>6644</v>
      </c>
      <c r="H4967" s="5" t="s">
        <v>227</v>
      </c>
      <c r="I4967" s="6" t="s">
        <v>91</v>
      </c>
      <c r="J4967" s="6" t="s">
        <v>91</v>
      </c>
      <c r="K4967" s="6" t="s">
        <v>91</v>
      </c>
      <c r="L4967" s="6" t="s">
        <v>91</v>
      </c>
      <c r="M4967" s="5" t="s">
        <v>92</v>
      </c>
      <c r="N4967" s="6" t="s">
        <v>91</v>
      </c>
      <c r="O4967" s="6" t="s">
        <v>91</v>
      </c>
      <c r="P4967" s="6" t="s">
        <v>91</v>
      </c>
      <c r="Q4967" s="6" t="s">
        <v>91</v>
      </c>
      <c r="R4967" s="5">
        <v>1</v>
      </c>
      <c r="S4967" s="5">
        <v>0</v>
      </c>
      <c r="T4967" s="5" t="s">
        <v>93</v>
      </c>
      <c r="U4967" s="5" t="s">
        <v>105</v>
      </c>
    </row>
    <row r="4968" spans="1:21">
      <c r="A4968" s="6" t="s">
        <v>87</v>
      </c>
      <c r="B4968" s="7">
        <v>1</v>
      </c>
      <c r="C4968" s="5">
        <v>5350</v>
      </c>
      <c r="D4968" s="5">
        <v>42</v>
      </c>
      <c r="E4968" s="8" t="s">
        <v>6612</v>
      </c>
      <c r="F4968" s="8">
        <v>421909</v>
      </c>
      <c r="G4968" s="5" t="s">
        <v>6645</v>
      </c>
      <c r="H4968" s="5" t="s">
        <v>6646</v>
      </c>
      <c r="I4968" s="5">
        <v>10065506903</v>
      </c>
      <c r="J4968" s="6" t="s">
        <v>91</v>
      </c>
      <c r="K4968" s="6" t="s">
        <v>91</v>
      </c>
      <c r="L4968" s="6" t="s">
        <v>91</v>
      </c>
      <c r="M4968" s="5" t="s">
        <v>92</v>
      </c>
      <c r="N4968" s="6" t="s">
        <v>91</v>
      </c>
      <c r="O4968" s="6" t="s">
        <v>91</v>
      </c>
      <c r="P4968" s="6" t="s">
        <v>91</v>
      </c>
      <c r="Q4968" s="6" t="s">
        <v>91</v>
      </c>
      <c r="R4968" s="5">
        <v>1</v>
      </c>
      <c r="S4968" s="5">
        <v>0</v>
      </c>
      <c r="T4968" s="5" t="s">
        <v>93</v>
      </c>
      <c r="U4968" s="5" t="s">
        <v>105</v>
      </c>
    </row>
    <row r="4969" spans="1:21">
      <c r="A4969" s="6" t="s">
        <v>87</v>
      </c>
      <c r="B4969" s="7">
        <v>1</v>
      </c>
      <c r="C4969" s="5">
        <v>5351</v>
      </c>
      <c r="D4969" s="5">
        <v>42</v>
      </c>
      <c r="E4969" s="8" t="s">
        <v>6647</v>
      </c>
      <c r="F4969" s="8">
        <v>42190901</v>
      </c>
      <c r="G4969" s="5" t="s">
        <v>6648</v>
      </c>
      <c r="H4969" s="5" t="s">
        <v>221</v>
      </c>
      <c r="I4969" s="6" t="s">
        <v>91</v>
      </c>
      <c r="J4969" s="6" t="s">
        <v>91</v>
      </c>
      <c r="K4969" s="6" t="s">
        <v>91</v>
      </c>
      <c r="L4969" s="6" t="s">
        <v>91</v>
      </c>
      <c r="M4969" s="5" t="s">
        <v>92</v>
      </c>
      <c r="N4969" s="6" t="s">
        <v>91</v>
      </c>
      <c r="O4969" s="6" t="s">
        <v>91</v>
      </c>
      <c r="P4969" s="6" t="s">
        <v>91</v>
      </c>
      <c r="Q4969" s="6" t="s">
        <v>91</v>
      </c>
      <c r="R4969" s="5">
        <v>1</v>
      </c>
      <c r="S4969" s="5">
        <v>0</v>
      </c>
      <c r="T4969" s="5" t="s">
        <v>93</v>
      </c>
      <c r="U4969" s="5" t="s">
        <v>105</v>
      </c>
    </row>
    <row r="4970" spans="1:21">
      <c r="A4970" s="6" t="s">
        <v>87</v>
      </c>
      <c r="B4970" s="7">
        <v>1</v>
      </c>
      <c r="C4970" s="5">
        <v>5352</v>
      </c>
      <c r="D4970" s="5">
        <v>42</v>
      </c>
      <c r="E4970" s="8" t="s">
        <v>6647</v>
      </c>
      <c r="F4970" s="8">
        <v>42190902</v>
      </c>
      <c r="G4970" s="5" t="s">
        <v>6649</v>
      </c>
      <c r="H4970" s="5" t="s">
        <v>223</v>
      </c>
      <c r="I4970" s="6" t="s">
        <v>91</v>
      </c>
      <c r="J4970" s="6" t="s">
        <v>91</v>
      </c>
      <c r="K4970" s="6" t="s">
        <v>91</v>
      </c>
      <c r="L4970" s="6" t="s">
        <v>91</v>
      </c>
      <c r="M4970" s="5" t="s">
        <v>92</v>
      </c>
      <c r="N4970" s="6" t="s">
        <v>91</v>
      </c>
      <c r="O4970" s="6" t="s">
        <v>91</v>
      </c>
      <c r="P4970" s="6" t="s">
        <v>91</v>
      </c>
      <c r="Q4970" s="6" t="s">
        <v>91</v>
      </c>
      <c r="R4970" s="5">
        <v>1</v>
      </c>
      <c r="S4970" s="5">
        <v>0</v>
      </c>
      <c r="T4970" s="5" t="s">
        <v>93</v>
      </c>
      <c r="U4970" s="5" t="s">
        <v>105</v>
      </c>
    </row>
    <row r="4971" spans="1:21">
      <c r="A4971" s="6" t="s">
        <v>87</v>
      </c>
      <c r="B4971" s="7">
        <v>1</v>
      </c>
      <c r="C4971" s="5">
        <v>5353</v>
      </c>
      <c r="D4971" s="5">
        <v>42</v>
      </c>
      <c r="E4971" s="8" t="s">
        <v>6647</v>
      </c>
      <c r="F4971" s="8">
        <v>42190903</v>
      </c>
      <c r="G4971" s="5" t="s">
        <v>6650</v>
      </c>
      <c r="H4971" s="5" t="s">
        <v>225</v>
      </c>
      <c r="I4971" s="6" t="s">
        <v>91</v>
      </c>
      <c r="J4971" s="6" t="s">
        <v>91</v>
      </c>
      <c r="K4971" s="6" t="s">
        <v>91</v>
      </c>
      <c r="L4971" s="6" t="s">
        <v>91</v>
      </c>
      <c r="M4971" s="5" t="s">
        <v>92</v>
      </c>
      <c r="N4971" s="6" t="s">
        <v>91</v>
      </c>
      <c r="O4971" s="6" t="s">
        <v>91</v>
      </c>
      <c r="P4971" s="6" t="s">
        <v>91</v>
      </c>
      <c r="Q4971" s="6" t="s">
        <v>91</v>
      </c>
      <c r="R4971" s="5">
        <v>1</v>
      </c>
      <c r="S4971" s="5">
        <v>0</v>
      </c>
      <c r="T4971" s="5" t="s">
        <v>93</v>
      </c>
      <c r="U4971" s="5" t="s">
        <v>105</v>
      </c>
    </row>
    <row r="4972" spans="1:21">
      <c r="A4972" s="6" t="s">
        <v>87</v>
      </c>
      <c r="B4972" s="7">
        <v>1</v>
      </c>
      <c r="C4972" s="5">
        <v>5354</v>
      </c>
      <c r="D4972" s="5">
        <v>42</v>
      </c>
      <c r="E4972" s="8" t="s">
        <v>6647</v>
      </c>
      <c r="F4972" s="8">
        <v>42190904</v>
      </c>
      <c r="G4972" s="5" t="s">
        <v>6651</v>
      </c>
      <c r="H4972" s="5" t="s">
        <v>227</v>
      </c>
      <c r="I4972" s="6" t="s">
        <v>91</v>
      </c>
      <c r="J4972" s="6" t="s">
        <v>91</v>
      </c>
      <c r="K4972" s="6" t="s">
        <v>91</v>
      </c>
      <c r="L4972" s="6" t="s">
        <v>91</v>
      </c>
      <c r="M4972" s="5" t="s">
        <v>92</v>
      </c>
      <c r="N4972" s="6" t="s">
        <v>91</v>
      </c>
      <c r="O4972" s="6" t="s">
        <v>91</v>
      </c>
      <c r="P4972" s="6" t="s">
        <v>91</v>
      </c>
      <c r="Q4972" s="6" t="s">
        <v>91</v>
      </c>
      <c r="R4972" s="5">
        <v>1</v>
      </c>
      <c r="S4972" s="5">
        <v>0</v>
      </c>
      <c r="T4972" s="5" t="s">
        <v>93</v>
      </c>
      <c r="U4972" s="5" t="s">
        <v>105</v>
      </c>
    </row>
    <row r="4973" spans="1:21">
      <c r="A4973" s="6" t="s">
        <v>87</v>
      </c>
      <c r="B4973" s="7">
        <v>1</v>
      </c>
      <c r="C4973" s="5">
        <v>5355</v>
      </c>
      <c r="D4973" s="5">
        <v>42</v>
      </c>
      <c r="E4973" s="8" t="s">
        <v>6612</v>
      </c>
      <c r="F4973" s="8">
        <v>421910</v>
      </c>
      <c r="G4973" s="5" t="s">
        <v>6652</v>
      </c>
      <c r="H4973" s="5" t="s">
        <v>6653</v>
      </c>
      <c r="I4973" s="6" t="s">
        <v>91</v>
      </c>
      <c r="J4973" s="6" t="s">
        <v>91</v>
      </c>
      <c r="K4973" s="6" t="s">
        <v>91</v>
      </c>
      <c r="L4973" s="6" t="s">
        <v>91</v>
      </c>
      <c r="M4973" s="5" t="s">
        <v>92</v>
      </c>
      <c r="N4973" s="6" t="s">
        <v>91</v>
      </c>
      <c r="O4973" s="6" t="s">
        <v>91</v>
      </c>
      <c r="P4973" s="6" t="s">
        <v>91</v>
      </c>
      <c r="Q4973" s="6" t="s">
        <v>91</v>
      </c>
      <c r="R4973" s="5">
        <v>1</v>
      </c>
      <c r="S4973" s="5">
        <v>0</v>
      </c>
      <c r="T4973" s="5" t="s">
        <v>93</v>
      </c>
      <c r="U4973" s="5" t="s">
        <v>105</v>
      </c>
    </row>
    <row r="4974" spans="1:21">
      <c r="A4974" s="6" t="s">
        <v>87</v>
      </c>
      <c r="B4974" s="7">
        <v>1</v>
      </c>
      <c r="C4974" s="5">
        <v>5356</v>
      </c>
      <c r="D4974" s="5">
        <v>42</v>
      </c>
      <c r="E4974" s="8" t="s">
        <v>6654</v>
      </c>
      <c r="F4974" s="8">
        <v>42191001</v>
      </c>
      <c r="G4974" s="5" t="s">
        <v>6655</v>
      </c>
      <c r="H4974" s="5" t="s">
        <v>221</v>
      </c>
      <c r="I4974" s="6" t="s">
        <v>91</v>
      </c>
      <c r="J4974" s="6" t="s">
        <v>91</v>
      </c>
      <c r="K4974" s="6" t="s">
        <v>91</v>
      </c>
      <c r="L4974" s="6" t="s">
        <v>91</v>
      </c>
      <c r="M4974" s="5" t="s">
        <v>92</v>
      </c>
      <c r="N4974" s="6" t="s">
        <v>91</v>
      </c>
      <c r="O4974" s="6" t="s">
        <v>91</v>
      </c>
      <c r="P4974" s="6" t="s">
        <v>91</v>
      </c>
      <c r="Q4974" s="6" t="s">
        <v>91</v>
      </c>
      <c r="R4974" s="5">
        <v>1</v>
      </c>
      <c r="S4974" s="5">
        <v>0</v>
      </c>
      <c r="T4974" s="5" t="s">
        <v>93</v>
      </c>
      <c r="U4974" s="5" t="s">
        <v>105</v>
      </c>
    </row>
    <row r="4975" spans="1:21">
      <c r="A4975" s="6" t="s">
        <v>87</v>
      </c>
      <c r="B4975" s="7">
        <v>1</v>
      </c>
      <c r="C4975" s="5">
        <v>5357</v>
      </c>
      <c r="D4975" s="5">
        <v>42</v>
      </c>
      <c r="E4975" s="8" t="s">
        <v>6654</v>
      </c>
      <c r="F4975" s="8">
        <v>42191002</v>
      </c>
      <c r="G4975" s="5" t="s">
        <v>6656</v>
      </c>
      <c r="H4975" s="5" t="s">
        <v>223</v>
      </c>
      <c r="I4975" s="6" t="s">
        <v>91</v>
      </c>
      <c r="J4975" s="6" t="s">
        <v>91</v>
      </c>
      <c r="K4975" s="6" t="s">
        <v>91</v>
      </c>
      <c r="L4975" s="6" t="s">
        <v>91</v>
      </c>
      <c r="M4975" s="5" t="s">
        <v>92</v>
      </c>
      <c r="N4975" s="6" t="s">
        <v>91</v>
      </c>
      <c r="O4975" s="6" t="s">
        <v>91</v>
      </c>
      <c r="P4975" s="6" t="s">
        <v>91</v>
      </c>
      <c r="Q4975" s="6" t="s">
        <v>91</v>
      </c>
      <c r="R4975" s="5">
        <v>1</v>
      </c>
      <c r="S4975" s="5">
        <v>0</v>
      </c>
      <c r="T4975" s="5" t="s">
        <v>93</v>
      </c>
      <c r="U4975" s="5" t="s">
        <v>105</v>
      </c>
    </row>
    <row r="4976" spans="1:21">
      <c r="A4976" s="6" t="s">
        <v>87</v>
      </c>
      <c r="B4976" s="7">
        <v>1</v>
      </c>
      <c r="C4976" s="5">
        <v>5358</v>
      </c>
      <c r="D4976" s="5">
        <v>42</v>
      </c>
      <c r="E4976" s="8" t="s">
        <v>6654</v>
      </c>
      <c r="F4976" s="8">
        <v>42191003</v>
      </c>
      <c r="G4976" s="5" t="s">
        <v>6657</v>
      </c>
      <c r="H4976" s="5" t="s">
        <v>225</v>
      </c>
      <c r="I4976" s="6" t="s">
        <v>91</v>
      </c>
      <c r="J4976" s="6" t="s">
        <v>91</v>
      </c>
      <c r="K4976" s="6" t="s">
        <v>91</v>
      </c>
      <c r="L4976" s="6" t="s">
        <v>91</v>
      </c>
      <c r="M4976" s="5" t="s">
        <v>92</v>
      </c>
      <c r="N4976" s="6" t="s">
        <v>91</v>
      </c>
      <c r="O4976" s="6" t="s">
        <v>91</v>
      </c>
      <c r="P4976" s="6" t="s">
        <v>91</v>
      </c>
      <c r="Q4976" s="6" t="s">
        <v>91</v>
      </c>
      <c r="R4976" s="5">
        <v>1</v>
      </c>
      <c r="S4976" s="5">
        <v>0</v>
      </c>
      <c r="T4976" s="5" t="s">
        <v>93</v>
      </c>
      <c r="U4976" s="5" t="s">
        <v>105</v>
      </c>
    </row>
    <row r="4977" spans="1:21">
      <c r="A4977" s="6" t="s">
        <v>87</v>
      </c>
      <c r="B4977" s="7">
        <v>1</v>
      </c>
      <c r="C4977" s="5">
        <v>5359</v>
      </c>
      <c r="D4977" s="5">
        <v>42</v>
      </c>
      <c r="E4977" s="8" t="s">
        <v>6654</v>
      </c>
      <c r="F4977" s="8">
        <v>42191004</v>
      </c>
      <c r="G4977" s="5" t="s">
        <v>6658</v>
      </c>
      <c r="H4977" s="5" t="s">
        <v>227</v>
      </c>
      <c r="I4977" s="6" t="s">
        <v>91</v>
      </c>
      <c r="J4977" s="6" t="s">
        <v>91</v>
      </c>
      <c r="K4977" s="6" t="s">
        <v>91</v>
      </c>
      <c r="L4977" s="6" t="s">
        <v>91</v>
      </c>
      <c r="M4977" s="5" t="s">
        <v>92</v>
      </c>
      <c r="N4977" s="6" t="s">
        <v>91</v>
      </c>
      <c r="O4977" s="6" t="s">
        <v>91</v>
      </c>
      <c r="P4977" s="6" t="s">
        <v>91</v>
      </c>
      <c r="Q4977" s="6" t="s">
        <v>91</v>
      </c>
      <c r="R4977" s="5">
        <v>1</v>
      </c>
      <c r="S4977" s="5">
        <v>0</v>
      </c>
      <c r="T4977" s="5" t="s">
        <v>93</v>
      </c>
      <c r="U4977" s="5" t="s">
        <v>105</v>
      </c>
    </row>
    <row r="4978" spans="1:21">
      <c r="A4978" s="6" t="s">
        <v>87</v>
      </c>
      <c r="B4978" s="7">
        <v>1</v>
      </c>
      <c r="C4978" s="5">
        <v>5360</v>
      </c>
      <c r="D4978" s="5">
        <v>42</v>
      </c>
      <c r="E4978" s="8" t="s">
        <v>6612</v>
      </c>
      <c r="F4978" s="8">
        <v>421911</v>
      </c>
      <c r="G4978" s="5" t="s">
        <v>6659</v>
      </c>
      <c r="H4978" s="5" t="s">
        <v>6660</v>
      </c>
      <c r="I4978" s="6" t="s">
        <v>91</v>
      </c>
      <c r="J4978" s="6" t="s">
        <v>91</v>
      </c>
      <c r="K4978" s="6" t="s">
        <v>91</v>
      </c>
      <c r="L4978" s="6" t="s">
        <v>91</v>
      </c>
      <c r="M4978" s="5" t="s">
        <v>92</v>
      </c>
      <c r="N4978" s="6" t="s">
        <v>91</v>
      </c>
      <c r="O4978" s="6" t="s">
        <v>91</v>
      </c>
      <c r="P4978" s="6" t="s">
        <v>91</v>
      </c>
      <c r="Q4978" s="6" t="s">
        <v>91</v>
      </c>
      <c r="R4978" s="5">
        <v>1</v>
      </c>
      <c r="S4978" s="5">
        <v>0</v>
      </c>
      <c r="T4978" s="5" t="s">
        <v>93</v>
      </c>
      <c r="U4978" s="5" t="s">
        <v>105</v>
      </c>
    </row>
    <row r="4979" spans="1:21">
      <c r="A4979" s="6" t="s">
        <v>87</v>
      </c>
      <c r="B4979" s="7">
        <v>1</v>
      </c>
      <c r="C4979" s="5">
        <v>5361</v>
      </c>
      <c r="D4979" s="5">
        <v>42</v>
      </c>
      <c r="E4979" s="8" t="s">
        <v>6661</v>
      </c>
      <c r="F4979" s="8">
        <v>42191101</v>
      </c>
      <c r="G4979" s="5" t="s">
        <v>6662</v>
      </c>
      <c r="H4979" s="5" t="s">
        <v>221</v>
      </c>
      <c r="I4979" s="6" t="s">
        <v>91</v>
      </c>
      <c r="J4979" s="6" t="s">
        <v>91</v>
      </c>
      <c r="K4979" s="6" t="s">
        <v>91</v>
      </c>
      <c r="L4979" s="6" t="s">
        <v>91</v>
      </c>
      <c r="M4979" s="5" t="s">
        <v>92</v>
      </c>
      <c r="N4979" s="6" t="s">
        <v>91</v>
      </c>
      <c r="O4979" s="6" t="s">
        <v>91</v>
      </c>
      <c r="P4979" s="6" t="s">
        <v>91</v>
      </c>
      <c r="Q4979" s="6" t="s">
        <v>91</v>
      </c>
      <c r="R4979" s="5">
        <v>1</v>
      </c>
      <c r="S4979" s="5">
        <v>0</v>
      </c>
      <c r="T4979" s="5" t="s">
        <v>93</v>
      </c>
      <c r="U4979" s="5" t="s">
        <v>105</v>
      </c>
    </row>
    <row r="4980" spans="1:21">
      <c r="A4980" s="6" t="s">
        <v>87</v>
      </c>
      <c r="B4980" s="7">
        <v>1</v>
      </c>
      <c r="C4980" s="5">
        <v>5362</v>
      </c>
      <c r="D4980" s="5">
        <v>42</v>
      </c>
      <c r="E4980" s="8" t="s">
        <v>6661</v>
      </c>
      <c r="F4980" s="8">
        <v>42191102</v>
      </c>
      <c r="G4980" s="5" t="s">
        <v>6663</v>
      </c>
      <c r="H4980" s="5" t="s">
        <v>223</v>
      </c>
      <c r="I4980" s="6" t="s">
        <v>91</v>
      </c>
      <c r="J4980" s="6" t="s">
        <v>91</v>
      </c>
      <c r="K4980" s="6" t="s">
        <v>91</v>
      </c>
      <c r="L4980" s="6" t="s">
        <v>91</v>
      </c>
      <c r="M4980" s="5" t="s">
        <v>92</v>
      </c>
      <c r="N4980" s="6" t="s">
        <v>91</v>
      </c>
      <c r="O4980" s="6" t="s">
        <v>91</v>
      </c>
      <c r="P4980" s="6" t="s">
        <v>91</v>
      </c>
      <c r="Q4980" s="6" t="s">
        <v>91</v>
      </c>
      <c r="R4980" s="5">
        <v>1</v>
      </c>
      <c r="S4980" s="5">
        <v>0</v>
      </c>
      <c r="T4980" s="5" t="s">
        <v>93</v>
      </c>
      <c r="U4980" s="5" t="s">
        <v>105</v>
      </c>
    </row>
    <row r="4981" spans="1:21">
      <c r="A4981" s="6" t="s">
        <v>87</v>
      </c>
      <c r="B4981" s="7">
        <v>1</v>
      </c>
      <c r="C4981" s="5">
        <v>5363</v>
      </c>
      <c r="D4981" s="5">
        <v>42</v>
      </c>
      <c r="E4981" s="8" t="s">
        <v>6661</v>
      </c>
      <c r="F4981" s="8">
        <v>42191103</v>
      </c>
      <c r="G4981" s="5" t="s">
        <v>6664</v>
      </c>
      <c r="H4981" s="5" t="s">
        <v>225</v>
      </c>
      <c r="I4981" s="6" t="s">
        <v>91</v>
      </c>
      <c r="J4981" s="6" t="s">
        <v>91</v>
      </c>
      <c r="K4981" s="6" t="s">
        <v>91</v>
      </c>
      <c r="L4981" s="6" t="s">
        <v>91</v>
      </c>
      <c r="M4981" s="5" t="s">
        <v>92</v>
      </c>
      <c r="N4981" s="6" t="s">
        <v>91</v>
      </c>
      <c r="O4981" s="6" t="s">
        <v>91</v>
      </c>
      <c r="P4981" s="6" t="s">
        <v>91</v>
      </c>
      <c r="Q4981" s="6" t="s">
        <v>91</v>
      </c>
      <c r="R4981" s="5">
        <v>1</v>
      </c>
      <c r="S4981" s="5">
        <v>0</v>
      </c>
      <c r="T4981" s="5" t="s">
        <v>93</v>
      </c>
      <c r="U4981" s="5" t="s">
        <v>105</v>
      </c>
    </row>
    <row r="4982" spans="1:21">
      <c r="A4982" s="6" t="s">
        <v>87</v>
      </c>
      <c r="B4982" s="7">
        <v>1</v>
      </c>
      <c r="C4982" s="5">
        <v>5364</v>
      </c>
      <c r="D4982" s="5">
        <v>42</v>
      </c>
      <c r="E4982" s="8" t="s">
        <v>6661</v>
      </c>
      <c r="F4982" s="8">
        <v>42191104</v>
      </c>
      <c r="G4982" s="5" t="s">
        <v>6665</v>
      </c>
      <c r="H4982" s="5" t="s">
        <v>227</v>
      </c>
      <c r="I4982" s="6" t="s">
        <v>91</v>
      </c>
      <c r="J4982" s="6" t="s">
        <v>91</v>
      </c>
      <c r="K4982" s="6" t="s">
        <v>91</v>
      </c>
      <c r="L4982" s="6" t="s">
        <v>91</v>
      </c>
      <c r="M4982" s="5" t="s">
        <v>92</v>
      </c>
      <c r="N4982" s="6" t="s">
        <v>91</v>
      </c>
      <c r="O4982" s="6" t="s">
        <v>91</v>
      </c>
      <c r="P4982" s="6" t="s">
        <v>91</v>
      </c>
      <c r="Q4982" s="6" t="s">
        <v>91</v>
      </c>
      <c r="R4982" s="5">
        <v>1</v>
      </c>
      <c r="S4982" s="5">
        <v>0</v>
      </c>
      <c r="T4982" s="5" t="s">
        <v>93</v>
      </c>
      <c r="U4982" s="5" t="s">
        <v>105</v>
      </c>
    </row>
    <row r="4983" spans="1:21">
      <c r="A4983" s="6" t="s">
        <v>87</v>
      </c>
      <c r="B4983" s="7">
        <v>1</v>
      </c>
      <c r="C4983" s="5">
        <v>5365</v>
      </c>
      <c r="D4983" s="5">
        <v>42</v>
      </c>
      <c r="E4983" s="8" t="s">
        <v>6612</v>
      </c>
      <c r="F4983" s="8">
        <v>421912</v>
      </c>
      <c r="G4983" s="5" t="s">
        <v>6666</v>
      </c>
      <c r="H4983" s="5" t="s">
        <v>6667</v>
      </c>
      <c r="I4983" s="6" t="s">
        <v>91</v>
      </c>
      <c r="J4983" s="6" t="s">
        <v>91</v>
      </c>
      <c r="K4983" s="6" t="s">
        <v>91</v>
      </c>
      <c r="L4983" s="6" t="s">
        <v>91</v>
      </c>
      <c r="M4983" s="5" t="s">
        <v>92</v>
      </c>
      <c r="N4983" s="6" t="s">
        <v>91</v>
      </c>
      <c r="O4983" s="6" t="s">
        <v>91</v>
      </c>
      <c r="P4983" s="6" t="s">
        <v>91</v>
      </c>
      <c r="Q4983" s="6" t="s">
        <v>91</v>
      </c>
      <c r="R4983" s="5">
        <v>1</v>
      </c>
      <c r="S4983" s="5">
        <v>0</v>
      </c>
      <c r="T4983" s="5" t="s">
        <v>93</v>
      </c>
      <c r="U4983" s="5" t="s">
        <v>105</v>
      </c>
    </row>
    <row r="4984" spans="1:21">
      <c r="A4984" s="6" t="s">
        <v>87</v>
      </c>
      <c r="B4984" s="7">
        <v>1</v>
      </c>
      <c r="C4984" s="5">
        <v>5366</v>
      </c>
      <c r="D4984" s="5">
        <v>42</v>
      </c>
      <c r="E4984" s="8" t="s">
        <v>6668</v>
      </c>
      <c r="F4984" s="8">
        <v>42191201</v>
      </c>
      <c r="G4984" s="5" t="s">
        <v>6669</v>
      </c>
      <c r="H4984" s="5" t="s">
        <v>221</v>
      </c>
      <c r="I4984" s="6" t="s">
        <v>91</v>
      </c>
      <c r="J4984" s="6" t="s">
        <v>91</v>
      </c>
      <c r="K4984" s="6" t="s">
        <v>91</v>
      </c>
      <c r="L4984" s="6" t="s">
        <v>91</v>
      </c>
      <c r="M4984" s="5" t="s">
        <v>92</v>
      </c>
      <c r="N4984" s="6" t="s">
        <v>91</v>
      </c>
      <c r="O4984" s="6" t="s">
        <v>91</v>
      </c>
      <c r="P4984" s="6" t="s">
        <v>91</v>
      </c>
      <c r="Q4984" s="6" t="s">
        <v>91</v>
      </c>
      <c r="R4984" s="5">
        <v>1</v>
      </c>
      <c r="S4984" s="5">
        <v>0</v>
      </c>
      <c r="T4984" s="5" t="s">
        <v>93</v>
      </c>
      <c r="U4984" s="5" t="s">
        <v>105</v>
      </c>
    </row>
    <row r="4985" spans="1:21">
      <c r="A4985" s="6" t="s">
        <v>87</v>
      </c>
      <c r="B4985" s="7">
        <v>1</v>
      </c>
      <c r="C4985" s="5">
        <v>5367</v>
      </c>
      <c r="D4985" s="5">
        <v>42</v>
      </c>
      <c r="E4985" s="8" t="s">
        <v>6668</v>
      </c>
      <c r="F4985" s="8">
        <v>42191202</v>
      </c>
      <c r="G4985" s="5" t="s">
        <v>6670</v>
      </c>
      <c r="H4985" s="5" t="s">
        <v>223</v>
      </c>
      <c r="I4985" s="6" t="s">
        <v>91</v>
      </c>
      <c r="J4985" s="6" t="s">
        <v>91</v>
      </c>
      <c r="K4985" s="6" t="s">
        <v>91</v>
      </c>
      <c r="L4985" s="6" t="s">
        <v>91</v>
      </c>
      <c r="M4985" s="5" t="s">
        <v>92</v>
      </c>
      <c r="N4985" s="6" t="s">
        <v>91</v>
      </c>
      <c r="O4985" s="6" t="s">
        <v>91</v>
      </c>
      <c r="P4985" s="6" t="s">
        <v>91</v>
      </c>
      <c r="Q4985" s="6" t="s">
        <v>91</v>
      </c>
      <c r="R4985" s="5">
        <v>1</v>
      </c>
      <c r="S4985" s="5">
        <v>0</v>
      </c>
      <c r="T4985" s="5" t="s">
        <v>93</v>
      </c>
      <c r="U4985" s="5" t="s">
        <v>105</v>
      </c>
    </row>
    <row r="4986" spans="1:21">
      <c r="A4986" s="6" t="s">
        <v>87</v>
      </c>
      <c r="B4986" s="7">
        <v>1</v>
      </c>
      <c r="C4986" s="5">
        <v>5368</v>
      </c>
      <c r="D4986" s="5">
        <v>42</v>
      </c>
      <c r="E4986" s="8" t="s">
        <v>6668</v>
      </c>
      <c r="F4986" s="8">
        <v>42191203</v>
      </c>
      <c r="G4986" s="5" t="s">
        <v>6671</v>
      </c>
      <c r="H4986" s="5" t="s">
        <v>225</v>
      </c>
      <c r="I4986" s="6" t="s">
        <v>91</v>
      </c>
      <c r="J4986" s="6" t="s">
        <v>91</v>
      </c>
      <c r="K4986" s="6" t="s">
        <v>91</v>
      </c>
      <c r="L4986" s="6" t="s">
        <v>91</v>
      </c>
      <c r="M4986" s="5" t="s">
        <v>92</v>
      </c>
      <c r="N4986" s="6" t="s">
        <v>91</v>
      </c>
      <c r="O4986" s="6" t="s">
        <v>91</v>
      </c>
      <c r="P4986" s="6" t="s">
        <v>91</v>
      </c>
      <c r="Q4986" s="6" t="s">
        <v>91</v>
      </c>
      <c r="R4986" s="5">
        <v>1</v>
      </c>
      <c r="S4986" s="5">
        <v>0</v>
      </c>
      <c r="T4986" s="5" t="s">
        <v>93</v>
      </c>
      <c r="U4986" s="5" t="s">
        <v>105</v>
      </c>
    </row>
    <row r="4987" spans="1:21">
      <c r="A4987" s="6" t="s">
        <v>87</v>
      </c>
      <c r="B4987" s="7">
        <v>1</v>
      </c>
      <c r="C4987" s="5">
        <v>5369</v>
      </c>
      <c r="D4987" s="5">
        <v>42</v>
      </c>
      <c r="E4987" s="8" t="s">
        <v>6668</v>
      </c>
      <c r="F4987" s="8">
        <v>42191204</v>
      </c>
      <c r="G4987" s="5" t="s">
        <v>6672</v>
      </c>
      <c r="H4987" s="5" t="s">
        <v>227</v>
      </c>
      <c r="I4987" s="6" t="s">
        <v>91</v>
      </c>
      <c r="J4987" s="6" t="s">
        <v>91</v>
      </c>
      <c r="K4987" s="6" t="s">
        <v>91</v>
      </c>
      <c r="L4987" s="6" t="s">
        <v>91</v>
      </c>
      <c r="M4987" s="5" t="s">
        <v>92</v>
      </c>
      <c r="N4987" s="6" t="s">
        <v>91</v>
      </c>
      <c r="O4987" s="6" t="s">
        <v>91</v>
      </c>
      <c r="P4987" s="6" t="s">
        <v>91</v>
      </c>
      <c r="Q4987" s="6" t="s">
        <v>91</v>
      </c>
      <c r="R4987" s="5">
        <v>1</v>
      </c>
      <c r="S4987" s="5">
        <v>0</v>
      </c>
      <c r="T4987" s="5" t="s">
        <v>93</v>
      </c>
      <c r="U4987" s="5" t="s">
        <v>105</v>
      </c>
    </row>
    <row r="4988" spans="1:21">
      <c r="A4988" s="6" t="s">
        <v>87</v>
      </c>
      <c r="B4988" s="7">
        <v>1</v>
      </c>
      <c r="C4988" s="5">
        <v>5370</v>
      </c>
      <c r="D4988" s="5">
        <v>42</v>
      </c>
      <c r="E4988" s="8" t="s">
        <v>6612</v>
      </c>
      <c r="F4988" s="8">
        <v>421913</v>
      </c>
      <c r="G4988" s="5" t="s">
        <v>6673</v>
      </c>
      <c r="H4988" s="5" t="s">
        <v>6674</v>
      </c>
      <c r="I4988" s="5">
        <v>10065506915</v>
      </c>
      <c r="J4988" s="6" t="s">
        <v>91</v>
      </c>
      <c r="K4988" s="6" t="s">
        <v>91</v>
      </c>
      <c r="L4988" s="6" t="s">
        <v>91</v>
      </c>
      <c r="M4988" s="5" t="s">
        <v>92</v>
      </c>
      <c r="N4988" s="6" t="s">
        <v>91</v>
      </c>
      <c r="O4988" s="6" t="s">
        <v>91</v>
      </c>
      <c r="P4988" s="6" t="s">
        <v>91</v>
      </c>
      <c r="Q4988" s="6" t="s">
        <v>91</v>
      </c>
      <c r="R4988" s="5">
        <v>1</v>
      </c>
      <c r="S4988" s="5">
        <v>0</v>
      </c>
      <c r="T4988" s="5" t="s">
        <v>93</v>
      </c>
      <c r="U4988" s="5" t="s">
        <v>105</v>
      </c>
    </row>
    <row r="4989" spans="1:21">
      <c r="A4989" s="6" t="s">
        <v>87</v>
      </c>
      <c r="B4989" s="7">
        <v>1</v>
      </c>
      <c r="C4989" s="5">
        <v>5371</v>
      </c>
      <c r="D4989" s="5">
        <v>42</v>
      </c>
      <c r="E4989" s="8" t="s">
        <v>6675</v>
      </c>
      <c r="F4989" s="8">
        <v>42191301</v>
      </c>
      <c r="G4989" s="5" t="s">
        <v>6676</v>
      </c>
      <c r="H4989" s="5" t="s">
        <v>221</v>
      </c>
      <c r="I4989" s="6" t="s">
        <v>91</v>
      </c>
      <c r="J4989" s="6" t="s">
        <v>91</v>
      </c>
      <c r="K4989" s="6" t="s">
        <v>91</v>
      </c>
      <c r="L4989" s="6" t="s">
        <v>91</v>
      </c>
      <c r="M4989" s="5" t="s">
        <v>92</v>
      </c>
      <c r="N4989" s="6" t="s">
        <v>91</v>
      </c>
      <c r="O4989" s="6" t="s">
        <v>91</v>
      </c>
      <c r="P4989" s="6" t="s">
        <v>91</v>
      </c>
      <c r="Q4989" s="6" t="s">
        <v>91</v>
      </c>
      <c r="R4989" s="5">
        <v>1</v>
      </c>
      <c r="S4989" s="5">
        <v>0</v>
      </c>
      <c r="T4989" s="5" t="s">
        <v>93</v>
      </c>
      <c r="U4989" s="5" t="s">
        <v>105</v>
      </c>
    </row>
    <row r="4990" spans="1:21">
      <c r="A4990" s="6" t="s">
        <v>87</v>
      </c>
      <c r="B4990" s="7">
        <v>1</v>
      </c>
      <c r="C4990" s="5">
        <v>5372</v>
      </c>
      <c r="D4990" s="5">
        <v>42</v>
      </c>
      <c r="E4990" s="8" t="s">
        <v>6675</v>
      </c>
      <c r="F4990" s="8">
        <v>42191302</v>
      </c>
      <c r="G4990" s="5" t="s">
        <v>6677</v>
      </c>
      <c r="H4990" s="5" t="s">
        <v>223</v>
      </c>
      <c r="I4990" s="6" t="s">
        <v>91</v>
      </c>
      <c r="J4990" s="6" t="s">
        <v>91</v>
      </c>
      <c r="K4990" s="6" t="s">
        <v>91</v>
      </c>
      <c r="L4990" s="6" t="s">
        <v>91</v>
      </c>
      <c r="M4990" s="5" t="s">
        <v>92</v>
      </c>
      <c r="N4990" s="6" t="s">
        <v>91</v>
      </c>
      <c r="O4990" s="6" t="s">
        <v>91</v>
      </c>
      <c r="P4990" s="6" t="s">
        <v>91</v>
      </c>
      <c r="Q4990" s="6" t="s">
        <v>91</v>
      </c>
      <c r="R4990" s="5">
        <v>1</v>
      </c>
      <c r="S4990" s="5">
        <v>0</v>
      </c>
      <c r="T4990" s="5" t="s">
        <v>93</v>
      </c>
      <c r="U4990" s="5" t="s">
        <v>105</v>
      </c>
    </row>
    <row r="4991" spans="1:21">
      <c r="A4991" s="6" t="s">
        <v>87</v>
      </c>
      <c r="B4991" s="7">
        <v>1</v>
      </c>
      <c r="C4991" s="5">
        <v>5373</v>
      </c>
      <c r="D4991" s="5">
        <v>42</v>
      </c>
      <c r="E4991" s="8" t="s">
        <v>6675</v>
      </c>
      <c r="F4991" s="8">
        <v>42191303</v>
      </c>
      <c r="G4991" s="5" t="s">
        <v>6678</v>
      </c>
      <c r="H4991" s="5" t="s">
        <v>225</v>
      </c>
      <c r="I4991" s="6" t="s">
        <v>91</v>
      </c>
      <c r="J4991" s="6" t="s">
        <v>91</v>
      </c>
      <c r="K4991" s="6" t="s">
        <v>91</v>
      </c>
      <c r="L4991" s="6" t="s">
        <v>91</v>
      </c>
      <c r="M4991" s="5" t="s">
        <v>92</v>
      </c>
      <c r="N4991" s="6" t="s">
        <v>91</v>
      </c>
      <c r="O4991" s="6" t="s">
        <v>91</v>
      </c>
      <c r="P4991" s="6" t="s">
        <v>91</v>
      </c>
      <c r="Q4991" s="6" t="s">
        <v>91</v>
      </c>
      <c r="R4991" s="5">
        <v>1</v>
      </c>
      <c r="S4991" s="5">
        <v>0</v>
      </c>
      <c r="T4991" s="5" t="s">
        <v>93</v>
      </c>
      <c r="U4991" s="5" t="s">
        <v>105</v>
      </c>
    </row>
    <row r="4992" spans="1:21">
      <c r="A4992" s="6" t="s">
        <v>87</v>
      </c>
      <c r="B4992" s="7">
        <v>1</v>
      </c>
      <c r="C4992" s="5">
        <v>5374</v>
      </c>
      <c r="D4992" s="5">
        <v>42</v>
      </c>
      <c r="E4992" s="8" t="s">
        <v>6675</v>
      </c>
      <c r="F4992" s="8">
        <v>42191304</v>
      </c>
      <c r="G4992" s="5" t="s">
        <v>6679</v>
      </c>
      <c r="H4992" s="5" t="s">
        <v>227</v>
      </c>
      <c r="I4992" s="6" t="s">
        <v>91</v>
      </c>
      <c r="J4992" s="6" t="s">
        <v>91</v>
      </c>
      <c r="K4992" s="6" t="s">
        <v>91</v>
      </c>
      <c r="L4992" s="6" t="s">
        <v>91</v>
      </c>
      <c r="M4992" s="5" t="s">
        <v>92</v>
      </c>
      <c r="N4992" s="6" t="s">
        <v>91</v>
      </c>
      <c r="O4992" s="6" t="s">
        <v>91</v>
      </c>
      <c r="P4992" s="6" t="s">
        <v>91</v>
      </c>
      <c r="Q4992" s="6" t="s">
        <v>91</v>
      </c>
      <c r="R4992" s="5">
        <v>1</v>
      </c>
      <c r="S4992" s="5">
        <v>0</v>
      </c>
      <c r="T4992" s="5" t="s">
        <v>93</v>
      </c>
      <c r="U4992" s="5" t="s">
        <v>105</v>
      </c>
    </row>
    <row r="4993" spans="1:21">
      <c r="A4993" s="6" t="s">
        <v>87</v>
      </c>
      <c r="B4993" s="7">
        <v>1</v>
      </c>
      <c r="C4993" s="5">
        <v>5375</v>
      </c>
      <c r="D4993" s="5">
        <v>42</v>
      </c>
      <c r="E4993" s="8" t="s">
        <v>6612</v>
      </c>
      <c r="F4993" s="8">
        <v>421914</v>
      </c>
      <c r="G4993" s="5" t="s">
        <v>6680</v>
      </c>
      <c r="H4993" s="5" t="s">
        <v>6681</v>
      </c>
      <c r="I4993" s="6" t="s">
        <v>91</v>
      </c>
      <c r="J4993" s="6" t="s">
        <v>91</v>
      </c>
      <c r="K4993" s="6" t="s">
        <v>91</v>
      </c>
      <c r="L4993" s="6" t="s">
        <v>91</v>
      </c>
      <c r="M4993" s="5" t="s">
        <v>92</v>
      </c>
      <c r="N4993" s="6" t="s">
        <v>91</v>
      </c>
      <c r="O4993" s="6" t="s">
        <v>91</v>
      </c>
      <c r="P4993" s="6" t="s">
        <v>91</v>
      </c>
      <c r="Q4993" s="6" t="s">
        <v>91</v>
      </c>
      <c r="R4993" s="5">
        <v>1</v>
      </c>
      <c r="S4993" s="5">
        <v>0</v>
      </c>
      <c r="T4993" s="5" t="s">
        <v>93</v>
      </c>
      <c r="U4993" s="5" t="s">
        <v>105</v>
      </c>
    </row>
    <row r="4994" spans="1:21">
      <c r="A4994" s="6" t="s">
        <v>87</v>
      </c>
      <c r="B4994" s="7">
        <v>1</v>
      </c>
      <c r="C4994" s="5">
        <v>5376</v>
      </c>
      <c r="D4994" s="5">
        <v>42</v>
      </c>
      <c r="E4994" s="8" t="s">
        <v>6682</v>
      </c>
      <c r="F4994" s="8">
        <v>42191401</v>
      </c>
      <c r="G4994" s="5" t="s">
        <v>6683</v>
      </c>
      <c r="H4994" s="5" t="s">
        <v>221</v>
      </c>
      <c r="I4994" s="6" t="s">
        <v>91</v>
      </c>
      <c r="J4994" s="6" t="s">
        <v>91</v>
      </c>
      <c r="K4994" s="6" t="s">
        <v>91</v>
      </c>
      <c r="L4994" s="6" t="s">
        <v>91</v>
      </c>
      <c r="M4994" s="5" t="s">
        <v>92</v>
      </c>
      <c r="N4994" s="6" t="s">
        <v>91</v>
      </c>
      <c r="O4994" s="6" t="s">
        <v>91</v>
      </c>
      <c r="P4994" s="6" t="s">
        <v>91</v>
      </c>
      <c r="Q4994" s="6" t="s">
        <v>91</v>
      </c>
      <c r="R4994" s="5">
        <v>1</v>
      </c>
      <c r="S4994" s="5">
        <v>0</v>
      </c>
      <c r="T4994" s="5" t="s">
        <v>93</v>
      </c>
      <c r="U4994" s="5" t="s">
        <v>105</v>
      </c>
    </row>
    <row r="4995" spans="1:21">
      <c r="A4995" s="6" t="s">
        <v>87</v>
      </c>
      <c r="B4995" s="7">
        <v>1</v>
      </c>
      <c r="C4995" s="5">
        <v>5377</v>
      </c>
      <c r="D4995" s="5">
        <v>42</v>
      </c>
      <c r="E4995" s="8" t="s">
        <v>6682</v>
      </c>
      <c r="F4995" s="8">
        <v>42191402</v>
      </c>
      <c r="G4995" s="5" t="s">
        <v>6684</v>
      </c>
      <c r="H4995" s="5" t="s">
        <v>223</v>
      </c>
      <c r="I4995" s="6" t="s">
        <v>91</v>
      </c>
      <c r="J4995" s="6" t="s">
        <v>91</v>
      </c>
      <c r="K4995" s="6" t="s">
        <v>91</v>
      </c>
      <c r="L4995" s="6" t="s">
        <v>91</v>
      </c>
      <c r="M4995" s="5" t="s">
        <v>92</v>
      </c>
      <c r="N4995" s="6" t="s">
        <v>91</v>
      </c>
      <c r="O4995" s="6" t="s">
        <v>91</v>
      </c>
      <c r="P4995" s="6" t="s">
        <v>91</v>
      </c>
      <c r="Q4995" s="6" t="s">
        <v>91</v>
      </c>
      <c r="R4995" s="5">
        <v>1</v>
      </c>
      <c r="S4995" s="5">
        <v>0</v>
      </c>
      <c r="T4995" s="5" t="s">
        <v>93</v>
      </c>
      <c r="U4995" s="5" t="s">
        <v>105</v>
      </c>
    </row>
    <row r="4996" spans="1:21">
      <c r="A4996" s="6" t="s">
        <v>87</v>
      </c>
      <c r="B4996" s="7">
        <v>1</v>
      </c>
      <c r="C4996" s="5">
        <v>5378</v>
      </c>
      <c r="D4996" s="5">
        <v>42</v>
      </c>
      <c r="E4996" s="8" t="s">
        <v>6682</v>
      </c>
      <c r="F4996" s="8">
        <v>42191403</v>
      </c>
      <c r="G4996" s="5" t="s">
        <v>6685</v>
      </c>
      <c r="H4996" s="5" t="s">
        <v>225</v>
      </c>
      <c r="I4996" s="6" t="s">
        <v>91</v>
      </c>
      <c r="J4996" s="6" t="s">
        <v>91</v>
      </c>
      <c r="K4996" s="6" t="s">
        <v>91</v>
      </c>
      <c r="L4996" s="6" t="s">
        <v>91</v>
      </c>
      <c r="M4996" s="5" t="s">
        <v>92</v>
      </c>
      <c r="N4996" s="6" t="s">
        <v>91</v>
      </c>
      <c r="O4996" s="6" t="s">
        <v>91</v>
      </c>
      <c r="P4996" s="6" t="s">
        <v>91</v>
      </c>
      <c r="Q4996" s="6" t="s">
        <v>91</v>
      </c>
      <c r="R4996" s="5">
        <v>1</v>
      </c>
      <c r="S4996" s="5">
        <v>0</v>
      </c>
      <c r="T4996" s="5" t="s">
        <v>93</v>
      </c>
      <c r="U4996" s="5" t="s">
        <v>105</v>
      </c>
    </row>
    <row r="4997" spans="1:21">
      <c r="A4997" s="6" t="s">
        <v>87</v>
      </c>
      <c r="B4997" s="7">
        <v>1</v>
      </c>
      <c r="C4997" s="5">
        <v>5379</v>
      </c>
      <c r="D4997" s="5">
        <v>42</v>
      </c>
      <c r="E4997" s="8" t="s">
        <v>6682</v>
      </c>
      <c r="F4997" s="8">
        <v>42191404</v>
      </c>
      <c r="G4997" s="5" t="s">
        <v>6686</v>
      </c>
      <c r="H4997" s="5" t="s">
        <v>227</v>
      </c>
      <c r="I4997" s="6" t="s">
        <v>91</v>
      </c>
      <c r="J4997" s="6" t="s">
        <v>91</v>
      </c>
      <c r="K4997" s="6" t="s">
        <v>91</v>
      </c>
      <c r="L4997" s="6" t="s">
        <v>91</v>
      </c>
      <c r="M4997" s="5" t="s">
        <v>92</v>
      </c>
      <c r="N4997" s="6" t="s">
        <v>91</v>
      </c>
      <c r="O4997" s="6" t="s">
        <v>91</v>
      </c>
      <c r="P4997" s="6" t="s">
        <v>91</v>
      </c>
      <c r="Q4997" s="6" t="s">
        <v>91</v>
      </c>
      <c r="R4997" s="5">
        <v>1</v>
      </c>
      <c r="S4997" s="5">
        <v>0</v>
      </c>
      <c r="T4997" s="5" t="s">
        <v>93</v>
      </c>
      <c r="U4997" s="5" t="s">
        <v>105</v>
      </c>
    </row>
    <row r="4998" spans="1:21">
      <c r="A4998" s="6" t="s">
        <v>87</v>
      </c>
      <c r="B4998" s="7">
        <v>1</v>
      </c>
      <c r="C4998" s="5">
        <v>5380</v>
      </c>
      <c r="D4998" s="5">
        <v>42</v>
      </c>
      <c r="E4998" s="8" t="s">
        <v>6612</v>
      </c>
      <c r="F4998" s="8">
        <v>421915</v>
      </c>
      <c r="G4998" s="5" t="s">
        <v>6687</v>
      </c>
      <c r="H4998" s="5" t="s">
        <v>6688</v>
      </c>
      <c r="I4998" s="5">
        <v>10065506371</v>
      </c>
      <c r="J4998" s="6" t="s">
        <v>91</v>
      </c>
      <c r="K4998" s="6" t="s">
        <v>91</v>
      </c>
      <c r="L4998" s="6" t="s">
        <v>91</v>
      </c>
      <c r="M4998" s="5" t="s">
        <v>92</v>
      </c>
      <c r="N4998" s="6" t="s">
        <v>91</v>
      </c>
      <c r="O4998" s="6" t="s">
        <v>91</v>
      </c>
      <c r="P4998" s="6" t="s">
        <v>91</v>
      </c>
      <c r="Q4998" s="6" t="s">
        <v>91</v>
      </c>
      <c r="R4998" s="5">
        <v>1</v>
      </c>
      <c r="S4998" s="5">
        <v>0</v>
      </c>
      <c r="T4998" s="5" t="s">
        <v>93</v>
      </c>
      <c r="U4998" s="5" t="s">
        <v>105</v>
      </c>
    </row>
    <row r="4999" spans="1:21">
      <c r="A4999" s="6" t="s">
        <v>87</v>
      </c>
      <c r="B4999" s="7">
        <v>1</v>
      </c>
      <c r="C4999" s="5">
        <v>5381</v>
      </c>
      <c r="D4999" s="5">
        <v>42</v>
      </c>
      <c r="E4999" s="8" t="s">
        <v>6689</v>
      </c>
      <c r="F4999" s="8">
        <v>42191501</v>
      </c>
      <c r="G4999" s="5" t="s">
        <v>6690</v>
      </c>
      <c r="H4999" s="5" t="s">
        <v>221</v>
      </c>
      <c r="I4999" s="6" t="s">
        <v>91</v>
      </c>
      <c r="J4999" s="6" t="s">
        <v>91</v>
      </c>
      <c r="K4999" s="6" t="s">
        <v>91</v>
      </c>
      <c r="L4999" s="6" t="s">
        <v>91</v>
      </c>
      <c r="M4999" s="5" t="s">
        <v>92</v>
      </c>
      <c r="N4999" s="6" t="s">
        <v>91</v>
      </c>
      <c r="O4999" s="6" t="s">
        <v>91</v>
      </c>
      <c r="P4999" s="6" t="s">
        <v>91</v>
      </c>
      <c r="Q4999" s="6" t="s">
        <v>91</v>
      </c>
      <c r="R4999" s="5">
        <v>1</v>
      </c>
      <c r="S4999" s="5">
        <v>0</v>
      </c>
      <c r="T4999" s="5" t="s">
        <v>93</v>
      </c>
      <c r="U4999" s="5" t="s">
        <v>105</v>
      </c>
    </row>
    <row r="5000" spans="1:21">
      <c r="A5000" s="6" t="s">
        <v>87</v>
      </c>
      <c r="B5000" s="7">
        <v>1</v>
      </c>
      <c r="C5000" s="5">
        <v>5382</v>
      </c>
      <c r="D5000" s="5">
        <v>42</v>
      </c>
      <c r="E5000" s="8" t="s">
        <v>6689</v>
      </c>
      <c r="F5000" s="8">
        <v>42191502</v>
      </c>
      <c r="G5000" s="5" t="s">
        <v>6691</v>
      </c>
      <c r="H5000" s="5" t="s">
        <v>223</v>
      </c>
      <c r="I5000" s="6" t="s">
        <v>91</v>
      </c>
      <c r="J5000" s="6" t="s">
        <v>91</v>
      </c>
      <c r="K5000" s="6" t="s">
        <v>91</v>
      </c>
      <c r="L5000" s="6" t="s">
        <v>91</v>
      </c>
      <c r="M5000" s="5" t="s">
        <v>92</v>
      </c>
      <c r="N5000" s="6" t="s">
        <v>91</v>
      </c>
      <c r="O5000" s="6" t="s">
        <v>91</v>
      </c>
      <c r="P5000" s="6" t="s">
        <v>91</v>
      </c>
      <c r="Q5000" s="6" t="s">
        <v>91</v>
      </c>
      <c r="R5000" s="5">
        <v>1</v>
      </c>
      <c r="S5000" s="5">
        <v>0</v>
      </c>
      <c r="T5000" s="5" t="s">
        <v>93</v>
      </c>
      <c r="U5000" s="5" t="s">
        <v>105</v>
      </c>
    </row>
    <row r="5001" spans="1:21">
      <c r="A5001" s="6" t="s">
        <v>87</v>
      </c>
      <c r="B5001" s="7">
        <v>1</v>
      </c>
      <c r="C5001" s="5">
        <v>5383</v>
      </c>
      <c r="D5001" s="5">
        <v>42</v>
      </c>
      <c r="E5001" s="8" t="s">
        <v>6689</v>
      </c>
      <c r="F5001" s="8">
        <v>42191503</v>
      </c>
      <c r="G5001" s="5" t="s">
        <v>6692</v>
      </c>
      <c r="H5001" s="5" t="s">
        <v>225</v>
      </c>
      <c r="I5001" s="6" t="s">
        <v>91</v>
      </c>
      <c r="J5001" s="6" t="s">
        <v>91</v>
      </c>
      <c r="K5001" s="6" t="s">
        <v>91</v>
      </c>
      <c r="L5001" s="6" t="s">
        <v>91</v>
      </c>
      <c r="M5001" s="5" t="s">
        <v>92</v>
      </c>
      <c r="N5001" s="6" t="s">
        <v>91</v>
      </c>
      <c r="O5001" s="6" t="s">
        <v>91</v>
      </c>
      <c r="P5001" s="6" t="s">
        <v>91</v>
      </c>
      <c r="Q5001" s="6" t="s">
        <v>91</v>
      </c>
      <c r="R5001" s="5">
        <v>1</v>
      </c>
      <c r="S5001" s="5">
        <v>0</v>
      </c>
      <c r="T5001" s="5" t="s">
        <v>93</v>
      </c>
      <c r="U5001" s="5" t="s">
        <v>105</v>
      </c>
    </row>
    <row r="5002" spans="1:21">
      <c r="A5002" s="6" t="s">
        <v>87</v>
      </c>
      <c r="B5002" s="7">
        <v>1</v>
      </c>
      <c r="C5002" s="5">
        <v>5384</v>
      </c>
      <c r="D5002" s="5">
        <v>42</v>
      </c>
      <c r="E5002" s="8" t="s">
        <v>6689</v>
      </c>
      <c r="F5002" s="8">
        <v>42191504</v>
      </c>
      <c r="G5002" s="5" t="s">
        <v>6693</v>
      </c>
      <c r="H5002" s="5" t="s">
        <v>227</v>
      </c>
      <c r="I5002" s="6" t="s">
        <v>91</v>
      </c>
      <c r="J5002" s="6" t="s">
        <v>91</v>
      </c>
      <c r="K5002" s="6" t="s">
        <v>91</v>
      </c>
      <c r="L5002" s="6" t="s">
        <v>91</v>
      </c>
      <c r="M5002" s="5" t="s">
        <v>92</v>
      </c>
      <c r="N5002" s="6" t="s">
        <v>91</v>
      </c>
      <c r="O5002" s="6" t="s">
        <v>91</v>
      </c>
      <c r="P5002" s="6" t="s">
        <v>91</v>
      </c>
      <c r="Q5002" s="6" t="s">
        <v>91</v>
      </c>
      <c r="R5002" s="5">
        <v>1</v>
      </c>
      <c r="S5002" s="5">
        <v>0</v>
      </c>
      <c r="T5002" s="5" t="s">
        <v>93</v>
      </c>
      <c r="U5002" s="5" t="s">
        <v>105</v>
      </c>
    </row>
    <row r="5003" spans="1:21">
      <c r="A5003" s="6" t="s">
        <v>87</v>
      </c>
      <c r="B5003" s="7">
        <v>1</v>
      </c>
      <c r="C5003" s="5">
        <v>5385</v>
      </c>
      <c r="D5003" s="5">
        <v>42</v>
      </c>
      <c r="E5003" s="8" t="s">
        <v>6612</v>
      </c>
      <c r="F5003" s="8">
        <v>421916</v>
      </c>
      <c r="G5003" s="5" t="s">
        <v>6694</v>
      </c>
      <c r="H5003" s="5" t="s">
        <v>6695</v>
      </c>
      <c r="I5003" s="5" t="s">
        <v>1367</v>
      </c>
      <c r="J5003" s="6" t="s">
        <v>91</v>
      </c>
      <c r="K5003" s="6" t="s">
        <v>91</v>
      </c>
      <c r="L5003" s="6" t="s">
        <v>91</v>
      </c>
      <c r="M5003" s="5" t="s">
        <v>92</v>
      </c>
      <c r="N5003" s="6" t="s">
        <v>91</v>
      </c>
      <c r="O5003" s="6" t="s">
        <v>91</v>
      </c>
      <c r="P5003" s="6" t="s">
        <v>91</v>
      </c>
      <c r="Q5003" s="6" t="s">
        <v>91</v>
      </c>
      <c r="R5003" s="5">
        <v>1</v>
      </c>
      <c r="S5003" s="5">
        <v>0</v>
      </c>
      <c r="T5003" s="5" t="s">
        <v>93</v>
      </c>
      <c r="U5003" s="5" t="s">
        <v>105</v>
      </c>
    </row>
    <row r="5004" spans="1:21">
      <c r="A5004" s="6" t="s">
        <v>87</v>
      </c>
      <c r="B5004" s="7">
        <v>1</v>
      </c>
      <c r="C5004" s="5">
        <v>5386</v>
      </c>
      <c r="D5004" s="5">
        <v>42</v>
      </c>
      <c r="E5004" s="8" t="s">
        <v>6696</v>
      </c>
      <c r="F5004" s="8">
        <v>42191601</v>
      </c>
      <c r="G5004" s="5" t="s">
        <v>6697</v>
      </c>
      <c r="H5004" s="5" t="s">
        <v>221</v>
      </c>
      <c r="I5004" s="6" t="s">
        <v>91</v>
      </c>
      <c r="J5004" s="6" t="s">
        <v>91</v>
      </c>
      <c r="K5004" s="6" t="s">
        <v>91</v>
      </c>
      <c r="L5004" s="6" t="s">
        <v>91</v>
      </c>
      <c r="M5004" s="5" t="s">
        <v>92</v>
      </c>
      <c r="N5004" s="6" t="s">
        <v>91</v>
      </c>
      <c r="O5004" s="6" t="s">
        <v>91</v>
      </c>
      <c r="P5004" s="6" t="s">
        <v>91</v>
      </c>
      <c r="Q5004" s="6" t="s">
        <v>91</v>
      </c>
      <c r="R5004" s="5">
        <v>1</v>
      </c>
      <c r="S5004" s="5">
        <v>0</v>
      </c>
      <c r="T5004" s="5" t="s">
        <v>93</v>
      </c>
      <c r="U5004" s="5" t="s">
        <v>105</v>
      </c>
    </row>
    <row r="5005" spans="1:21">
      <c r="A5005" s="6" t="s">
        <v>87</v>
      </c>
      <c r="B5005" s="7">
        <v>1</v>
      </c>
      <c r="C5005" s="5">
        <v>5387</v>
      </c>
      <c r="D5005" s="5">
        <v>42</v>
      </c>
      <c r="E5005" s="8" t="s">
        <v>6696</v>
      </c>
      <c r="F5005" s="8">
        <v>42191602</v>
      </c>
      <c r="G5005" s="5" t="s">
        <v>6698</v>
      </c>
      <c r="H5005" s="5" t="s">
        <v>223</v>
      </c>
      <c r="I5005" s="6" t="s">
        <v>91</v>
      </c>
      <c r="J5005" s="6" t="s">
        <v>91</v>
      </c>
      <c r="K5005" s="6" t="s">
        <v>91</v>
      </c>
      <c r="L5005" s="6" t="s">
        <v>91</v>
      </c>
      <c r="M5005" s="5" t="s">
        <v>92</v>
      </c>
      <c r="N5005" s="6" t="s">
        <v>91</v>
      </c>
      <c r="O5005" s="6" t="s">
        <v>91</v>
      </c>
      <c r="P5005" s="6" t="s">
        <v>91</v>
      </c>
      <c r="Q5005" s="6" t="s">
        <v>91</v>
      </c>
      <c r="R5005" s="5">
        <v>1</v>
      </c>
      <c r="S5005" s="5">
        <v>0</v>
      </c>
      <c r="T5005" s="5" t="s">
        <v>93</v>
      </c>
      <c r="U5005" s="5" t="s">
        <v>105</v>
      </c>
    </row>
    <row r="5006" spans="1:21">
      <c r="A5006" s="6" t="s">
        <v>87</v>
      </c>
      <c r="B5006" s="7">
        <v>1</v>
      </c>
      <c r="C5006" s="5">
        <v>5388</v>
      </c>
      <c r="D5006" s="5">
        <v>42</v>
      </c>
      <c r="E5006" s="8" t="s">
        <v>6696</v>
      </c>
      <c r="F5006" s="8">
        <v>42191603</v>
      </c>
      <c r="G5006" s="5" t="s">
        <v>6699</v>
      </c>
      <c r="H5006" s="5" t="s">
        <v>225</v>
      </c>
      <c r="I5006" s="6" t="s">
        <v>91</v>
      </c>
      <c r="J5006" s="6" t="s">
        <v>91</v>
      </c>
      <c r="K5006" s="6" t="s">
        <v>91</v>
      </c>
      <c r="L5006" s="6" t="s">
        <v>91</v>
      </c>
      <c r="M5006" s="5" t="s">
        <v>92</v>
      </c>
      <c r="N5006" s="6" t="s">
        <v>91</v>
      </c>
      <c r="O5006" s="6" t="s">
        <v>91</v>
      </c>
      <c r="P5006" s="6" t="s">
        <v>91</v>
      </c>
      <c r="Q5006" s="6" t="s">
        <v>91</v>
      </c>
      <c r="R5006" s="5">
        <v>1</v>
      </c>
      <c r="S5006" s="5">
        <v>0</v>
      </c>
      <c r="T5006" s="5" t="s">
        <v>93</v>
      </c>
      <c r="U5006" s="5" t="s">
        <v>105</v>
      </c>
    </row>
    <row r="5007" spans="1:21">
      <c r="A5007" s="6" t="s">
        <v>87</v>
      </c>
      <c r="B5007" s="7">
        <v>1</v>
      </c>
      <c r="C5007" s="5">
        <v>5389</v>
      </c>
      <c r="D5007" s="5">
        <v>42</v>
      </c>
      <c r="E5007" s="8" t="s">
        <v>6696</v>
      </c>
      <c r="F5007" s="8">
        <v>42191604</v>
      </c>
      <c r="G5007" s="5" t="s">
        <v>6700</v>
      </c>
      <c r="H5007" s="5" t="s">
        <v>227</v>
      </c>
      <c r="I5007" s="6" t="s">
        <v>91</v>
      </c>
      <c r="J5007" s="6" t="s">
        <v>91</v>
      </c>
      <c r="K5007" s="6" t="s">
        <v>91</v>
      </c>
      <c r="L5007" s="6" t="s">
        <v>91</v>
      </c>
      <c r="M5007" s="5" t="s">
        <v>92</v>
      </c>
      <c r="N5007" s="6" t="s">
        <v>91</v>
      </c>
      <c r="O5007" s="6" t="s">
        <v>91</v>
      </c>
      <c r="P5007" s="6" t="s">
        <v>91</v>
      </c>
      <c r="Q5007" s="6" t="s">
        <v>91</v>
      </c>
      <c r="R5007" s="5">
        <v>1</v>
      </c>
      <c r="S5007" s="5">
        <v>0</v>
      </c>
      <c r="T5007" s="5" t="s">
        <v>93</v>
      </c>
      <c r="U5007" s="5" t="s">
        <v>105</v>
      </c>
    </row>
    <row r="5008" spans="1:21">
      <c r="A5008" s="6" t="s">
        <v>87</v>
      </c>
      <c r="B5008" s="7">
        <v>1</v>
      </c>
      <c r="C5008" s="5">
        <v>5390</v>
      </c>
      <c r="D5008" s="5">
        <v>42</v>
      </c>
      <c r="E5008" s="8" t="s">
        <v>6612</v>
      </c>
      <c r="F5008" s="8">
        <v>421917</v>
      </c>
      <c r="G5008" s="5" t="s">
        <v>6701</v>
      </c>
      <c r="H5008" s="5" t="s">
        <v>6702</v>
      </c>
      <c r="I5008" s="5">
        <v>10065502409</v>
      </c>
      <c r="J5008" s="6" t="s">
        <v>91</v>
      </c>
      <c r="K5008" s="6" t="s">
        <v>91</v>
      </c>
      <c r="L5008" s="6" t="s">
        <v>91</v>
      </c>
      <c r="M5008" s="5" t="s">
        <v>92</v>
      </c>
      <c r="N5008" s="6" t="s">
        <v>91</v>
      </c>
      <c r="O5008" s="6" t="s">
        <v>91</v>
      </c>
      <c r="P5008" s="6" t="s">
        <v>91</v>
      </c>
      <c r="Q5008" s="6" t="s">
        <v>91</v>
      </c>
      <c r="R5008" s="5">
        <v>1</v>
      </c>
      <c r="S5008" s="5">
        <v>0</v>
      </c>
      <c r="T5008" s="5" t="s">
        <v>93</v>
      </c>
      <c r="U5008" s="5" t="s">
        <v>105</v>
      </c>
    </row>
    <row r="5009" spans="1:21">
      <c r="A5009" s="6" t="s">
        <v>87</v>
      </c>
      <c r="B5009" s="7">
        <v>1</v>
      </c>
      <c r="C5009" s="5">
        <v>5391</v>
      </c>
      <c r="D5009" s="5">
        <v>42</v>
      </c>
      <c r="E5009" s="8" t="s">
        <v>6703</v>
      </c>
      <c r="F5009" s="8">
        <v>42191701</v>
      </c>
      <c r="G5009" s="5" t="s">
        <v>6704</v>
      </c>
      <c r="H5009" s="5" t="s">
        <v>221</v>
      </c>
      <c r="I5009" s="6" t="s">
        <v>91</v>
      </c>
      <c r="J5009" s="6" t="s">
        <v>91</v>
      </c>
      <c r="K5009" s="6" t="s">
        <v>91</v>
      </c>
      <c r="L5009" s="6" t="s">
        <v>91</v>
      </c>
      <c r="M5009" s="5" t="s">
        <v>92</v>
      </c>
      <c r="N5009" s="6" t="s">
        <v>91</v>
      </c>
      <c r="O5009" s="6" t="s">
        <v>91</v>
      </c>
      <c r="P5009" s="6" t="s">
        <v>91</v>
      </c>
      <c r="Q5009" s="6" t="s">
        <v>91</v>
      </c>
      <c r="R5009" s="5">
        <v>1</v>
      </c>
      <c r="S5009" s="5">
        <v>0</v>
      </c>
      <c r="T5009" s="5" t="s">
        <v>93</v>
      </c>
      <c r="U5009" s="5" t="s">
        <v>105</v>
      </c>
    </row>
    <row r="5010" spans="1:21">
      <c r="A5010" s="6" t="s">
        <v>87</v>
      </c>
      <c r="B5010" s="7">
        <v>1</v>
      </c>
      <c r="C5010" s="5">
        <v>5392</v>
      </c>
      <c r="D5010" s="5">
        <v>42</v>
      </c>
      <c r="E5010" s="8" t="s">
        <v>6703</v>
      </c>
      <c r="F5010" s="8">
        <v>42191702</v>
      </c>
      <c r="G5010" s="5" t="s">
        <v>6705</v>
      </c>
      <c r="H5010" s="5" t="s">
        <v>223</v>
      </c>
      <c r="I5010" s="6" t="s">
        <v>91</v>
      </c>
      <c r="J5010" s="6" t="s">
        <v>91</v>
      </c>
      <c r="K5010" s="6" t="s">
        <v>91</v>
      </c>
      <c r="L5010" s="6" t="s">
        <v>91</v>
      </c>
      <c r="M5010" s="5" t="s">
        <v>92</v>
      </c>
      <c r="N5010" s="6" t="s">
        <v>91</v>
      </c>
      <c r="O5010" s="6" t="s">
        <v>91</v>
      </c>
      <c r="P5010" s="6" t="s">
        <v>91</v>
      </c>
      <c r="Q5010" s="6" t="s">
        <v>91</v>
      </c>
      <c r="R5010" s="5">
        <v>1</v>
      </c>
      <c r="S5010" s="5">
        <v>0</v>
      </c>
      <c r="T5010" s="5" t="s">
        <v>93</v>
      </c>
      <c r="U5010" s="5" t="s">
        <v>105</v>
      </c>
    </row>
    <row r="5011" spans="1:21">
      <c r="A5011" s="6" t="s">
        <v>87</v>
      </c>
      <c r="B5011" s="7">
        <v>1</v>
      </c>
      <c r="C5011" s="5">
        <v>5393</v>
      </c>
      <c r="D5011" s="5">
        <v>42</v>
      </c>
      <c r="E5011" s="8" t="s">
        <v>6703</v>
      </c>
      <c r="F5011" s="8">
        <v>42191703</v>
      </c>
      <c r="G5011" s="5" t="s">
        <v>6706</v>
      </c>
      <c r="H5011" s="5" t="s">
        <v>225</v>
      </c>
      <c r="I5011" s="6" t="s">
        <v>91</v>
      </c>
      <c r="J5011" s="6" t="s">
        <v>91</v>
      </c>
      <c r="K5011" s="6" t="s">
        <v>91</v>
      </c>
      <c r="L5011" s="6" t="s">
        <v>91</v>
      </c>
      <c r="M5011" s="5" t="s">
        <v>92</v>
      </c>
      <c r="N5011" s="6" t="s">
        <v>91</v>
      </c>
      <c r="O5011" s="6" t="s">
        <v>91</v>
      </c>
      <c r="P5011" s="6" t="s">
        <v>91</v>
      </c>
      <c r="Q5011" s="6" t="s">
        <v>91</v>
      </c>
      <c r="R5011" s="5">
        <v>1</v>
      </c>
      <c r="S5011" s="5">
        <v>0</v>
      </c>
      <c r="T5011" s="5" t="s">
        <v>93</v>
      </c>
      <c r="U5011" s="5" t="s">
        <v>105</v>
      </c>
    </row>
    <row r="5012" spans="1:21">
      <c r="A5012" s="6" t="s">
        <v>87</v>
      </c>
      <c r="B5012" s="7">
        <v>1</v>
      </c>
      <c r="C5012" s="5">
        <v>5395</v>
      </c>
      <c r="D5012" s="5">
        <v>42</v>
      </c>
      <c r="E5012" s="8" t="s">
        <v>6703</v>
      </c>
      <c r="F5012" s="8">
        <v>42191704</v>
      </c>
      <c r="G5012" s="5" t="s">
        <v>6707</v>
      </c>
      <c r="H5012" s="5" t="s">
        <v>227</v>
      </c>
      <c r="I5012" s="6" t="s">
        <v>91</v>
      </c>
      <c r="J5012" s="6" t="s">
        <v>91</v>
      </c>
      <c r="K5012" s="6" t="s">
        <v>91</v>
      </c>
      <c r="L5012" s="6" t="s">
        <v>91</v>
      </c>
      <c r="M5012" s="5" t="s">
        <v>92</v>
      </c>
      <c r="N5012" s="6" t="s">
        <v>91</v>
      </c>
      <c r="O5012" s="6" t="s">
        <v>91</v>
      </c>
      <c r="P5012" s="6" t="s">
        <v>91</v>
      </c>
      <c r="Q5012" s="6" t="s">
        <v>91</v>
      </c>
      <c r="R5012" s="5">
        <v>1</v>
      </c>
      <c r="S5012" s="5">
        <v>0</v>
      </c>
      <c r="T5012" s="5" t="s">
        <v>93</v>
      </c>
      <c r="U5012" s="5" t="s">
        <v>105</v>
      </c>
    </row>
    <row r="5013" spans="1:21">
      <c r="A5013" s="6" t="s">
        <v>87</v>
      </c>
      <c r="B5013" s="7">
        <v>1</v>
      </c>
      <c r="C5013" s="5">
        <v>5396</v>
      </c>
      <c r="D5013" s="5">
        <v>42</v>
      </c>
      <c r="E5013" s="8" t="s">
        <v>6612</v>
      </c>
      <c r="F5013" s="8">
        <v>421918</v>
      </c>
      <c r="G5013" s="5" t="s">
        <v>6708</v>
      </c>
      <c r="H5013" s="5" t="s">
        <v>6709</v>
      </c>
      <c r="I5013" s="6" t="s">
        <v>91</v>
      </c>
      <c r="J5013" s="6" t="s">
        <v>91</v>
      </c>
      <c r="K5013" s="6" t="s">
        <v>91</v>
      </c>
      <c r="L5013" s="6" t="s">
        <v>91</v>
      </c>
      <c r="M5013" s="5" t="s">
        <v>92</v>
      </c>
      <c r="N5013" s="6" t="s">
        <v>91</v>
      </c>
      <c r="O5013" s="6" t="s">
        <v>91</v>
      </c>
      <c r="P5013" s="6" t="s">
        <v>91</v>
      </c>
      <c r="Q5013" s="6" t="s">
        <v>91</v>
      </c>
      <c r="R5013" s="5">
        <v>1</v>
      </c>
      <c r="S5013" s="5">
        <v>0</v>
      </c>
      <c r="T5013" s="5" t="s">
        <v>93</v>
      </c>
      <c r="U5013" s="5" t="s">
        <v>105</v>
      </c>
    </row>
    <row r="5014" spans="1:21">
      <c r="A5014" s="6" t="s">
        <v>87</v>
      </c>
      <c r="B5014" s="7">
        <v>1</v>
      </c>
      <c r="C5014" s="5">
        <v>5397</v>
      </c>
      <c r="D5014" s="5">
        <v>42</v>
      </c>
      <c r="E5014" s="8" t="s">
        <v>6710</v>
      </c>
      <c r="F5014" s="8">
        <v>42191801</v>
      </c>
      <c r="G5014" s="5" t="s">
        <v>6711</v>
      </c>
      <c r="H5014" s="5" t="s">
        <v>221</v>
      </c>
      <c r="I5014" s="6" t="s">
        <v>91</v>
      </c>
      <c r="J5014" s="6" t="s">
        <v>91</v>
      </c>
      <c r="K5014" s="6" t="s">
        <v>91</v>
      </c>
      <c r="L5014" s="6" t="s">
        <v>91</v>
      </c>
      <c r="M5014" s="5" t="s">
        <v>92</v>
      </c>
      <c r="N5014" s="6" t="s">
        <v>91</v>
      </c>
      <c r="O5014" s="6" t="s">
        <v>91</v>
      </c>
      <c r="P5014" s="6" t="s">
        <v>91</v>
      </c>
      <c r="Q5014" s="6" t="s">
        <v>91</v>
      </c>
      <c r="R5014" s="5">
        <v>1</v>
      </c>
      <c r="S5014" s="5">
        <v>0</v>
      </c>
      <c r="T5014" s="5" t="s">
        <v>93</v>
      </c>
      <c r="U5014" s="5" t="s">
        <v>105</v>
      </c>
    </row>
    <row r="5015" spans="1:21">
      <c r="A5015" s="6" t="s">
        <v>87</v>
      </c>
      <c r="B5015" s="7">
        <v>1</v>
      </c>
      <c r="C5015" s="5">
        <v>5398</v>
      </c>
      <c r="D5015" s="5">
        <v>42</v>
      </c>
      <c r="E5015" s="8" t="s">
        <v>6710</v>
      </c>
      <c r="F5015" s="8">
        <v>42191802</v>
      </c>
      <c r="G5015" s="5" t="s">
        <v>6712</v>
      </c>
      <c r="H5015" s="5" t="s">
        <v>223</v>
      </c>
      <c r="I5015" s="6" t="s">
        <v>91</v>
      </c>
      <c r="J5015" s="6" t="s">
        <v>91</v>
      </c>
      <c r="K5015" s="6" t="s">
        <v>91</v>
      </c>
      <c r="L5015" s="6" t="s">
        <v>91</v>
      </c>
      <c r="M5015" s="5" t="s">
        <v>92</v>
      </c>
      <c r="N5015" s="6" t="s">
        <v>91</v>
      </c>
      <c r="O5015" s="6" t="s">
        <v>91</v>
      </c>
      <c r="P5015" s="6" t="s">
        <v>91</v>
      </c>
      <c r="Q5015" s="6" t="s">
        <v>91</v>
      </c>
      <c r="R5015" s="5">
        <v>1</v>
      </c>
      <c r="S5015" s="5">
        <v>0</v>
      </c>
      <c r="T5015" s="5" t="s">
        <v>93</v>
      </c>
      <c r="U5015" s="5" t="s">
        <v>105</v>
      </c>
    </row>
    <row r="5016" spans="1:21">
      <c r="A5016" s="6" t="s">
        <v>87</v>
      </c>
      <c r="B5016" s="7">
        <v>1</v>
      </c>
      <c r="C5016" s="5">
        <v>5399</v>
      </c>
      <c r="D5016" s="5">
        <v>42</v>
      </c>
      <c r="E5016" s="8" t="s">
        <v>6710</v>
      </c>
      <c r="F5016" s="8">
        <v>42191803</v>
      </c>
      <c r="G5016" s="5" t="s">
        <v>6713</v>
      </c>
      <c r="H5016" s="5" t="s">
        <v>225</v>
      </c>
      <c r="I5016" s="6" t="s">
        <v>91</v>
      </c>
      <c r="J5016" s="6" t="s">
        <v>91</v>
      </c>
      <c r="K5016" s="6" t="s">
        <v>91</v>
      </c>
      <c r="L5016" s="6" t="s">
        <v>91</v>
      </c>
      <c r="M5016" s="5" t="s">
        <v>92</v>
      </c>
      <c r="N5016" s="6" t="s">
        <v>91</v>
      </c>
      <c r="O5016" s="6" t="s">
        <v>91</v>
      </c>
      <c r="P5016" s="6" t="s">
        <v>91</v>
      </c>
      <c r="Q5016" s="6" t="s">
        <v>91</v>
      </c>
      <c r="R5016" s="5">
        <v>1</v>
      </c>
      <c r="S5016" s="5">
        <v>0</v>
      </c>
      <c r="T5016" s="5" t="s">
        <v>93</v>
      </c>
      <c r="U5016" s="5" t="s">
        <v>105</v>
      </c>
    </row>
    <row r="5017" spans="1:21">
      <c r="A5017" s="6" t="s">
        <v>87</v>
      </c>
      <c r="B5017" s="7">
        <v>1</v>
      </c>
      <c r="C5017" s="5">
        <v>5400</v>
      </c>
      <c r="D5017" s="5">
        <v>42</v>
      </c>
      <c r="E5017" s="8" t="s">
        <v>6710</v>
      </c>
      <c r="F5017" s="8">
        <v>42191804</v>
      </c>
      <c r="G5017" s="5" t="s">
        <v>6714</v>
      </c>
      <c r="H5017" s="5" t="s">
        <v>227</v>
      </c>
      <c r="I5017" s="6" t="s">
        <v>91</v>
      </c>
      <c r="J5017" s="6" t="s">
        <v>91</v>
      </c>
      <c r="K5017" s="6" t="s">
        <v>91</v>
      </c>
      <c r="L5017" s="6" t="s">
        <v>91</v>
      </c>
      <c r="M5017" s="5" t="s">
        <v>92</v>
      </c>
      <c r="N5017" s="6" t="s">
        <v>91</v>
      </c>
      <c r="O5017" s="6" t="s">
        <v>91</v>
      </c>
      <c r="P5017" s="6" t="s">
        <v>91</v>
      </c>
      <c r="Q5017" s="6" t="s">
        <v>91</v>
      </c>
      <c r="R5017" s="5">
        <v>1</v>
      </c>
      <c r="S5017" s="5">
        <v>0</v>
      </c>
      <c r="T5017" s="5" t="s">
        <v>93</v>
      </c>
      <c r="U5017" s="5" t="s">
        <v>105</v>
      </c>
    </row>
    <row r="5018" spans="1:21">
      <c r="A5018" s="6" t="s">
        <v>87</v>
      </c>
      <c r="B5018" s="7">
        <v>1</v>
      </c>
      <c r="C5018" s="5">
        <v>5401</v>
      </c>
      <c r="D5018" s="5">
        <v>42</v>
      </c>
      <c r="E5018" s="8" t="s">
        <v>6612</v>
      </c>
      <c r="F5018" s="8">
        <v>421919</v>
      </c>
      <c r="G5018" s="5" t="s">
        <v>6715</v>
      </c>
      <c r="H5018" s="5" t="s">
        <v>6716</v>
      </c>
      <c r="I5018" s="6" t="s">
        <v>91</v>
      </c>
      <c r="J5018" s="6" t="s">
        <v>91</v>
      </c>
      <c r="K5018" s="6" t="s">
        <v>91</v>
      </c>
      <c r="L5018" s="6" t="s">
        <v>91</v>
      </c>
      <c r="M5018" s="5" t="s">
        <v>92</v>
      </c>
      <c r="N5018" s="6" t="s">
        <v>91</v>
      </c>
      <c r="O5018" s="6" t="s">
        <v>91</v>
      </c>
      <c r="P5018" s="6" t="s">
        <v>91</v>
      </c>
      <c r="Q5018" s="6" t="s">
        <v>91</v>
      </c>
      <c r="R5018" s="5">
        <v>1</v>
      </c>
      <c r="S5018" s="5">
        <v>0</v>
      </c>
      <c r="T5018" s="5" t="s">
        <v>93</v>
      </c>
      <c r="U5018" s="5" t="s">
        <v>105</v>
      </c>
    </row>
    <row r="5019" spans="1:21">
      <c r="A5019" s="6" t="s">
        <v>87</v>
      </c>
      <c r="B5019" s="7">
        <v>1</v>
      </c>
      <c r="C5019" s="5">
        <v>5402</v>
      </c>
      <c r="D5019" s="5">
        <v>42</v>
      </c>
      <c r="E5019" s="8" t="s">
        <v>6717</v>
      </c>
      <c r="F5019" s="8">
        <v>42191901</v>
      </c>
      <c r="G5019" s="5" t="s">
        <v>6718</v>
      </c>
      <c r="H5019" s="5" t="s">
        <v>221</v>
      </c>
      <c r="I5019" s="6" t="s">
        <v>91</v>
      </c>
      <c r="J5019" s="6" t="s">
        <v>91</v>
      </c>
      <c r="K5019" s="6" t="s">
        <v>91</v>
      </c>
      <c r="L5019" s="6" t="s">
        <v>91</v>
      </c>
      <c r="M5019" s="5" t="s">
        <v>92</v>
      </c>
      <c r="N5019" s="6" t="s">
        <v>91</v>
      </c>
      <c r="O5019" s="6" t="s">
        <v>91</v>
      </c>
      <c r="P5019" s="6" t="s">
        <v>91</v>
      </c>
      <c r="Q5019" s="6" t="s">
        <v>91</v>
      </c>
      <c r="R5019" s="5">
        <v>1</v>
      </c>
      <c r="S5019" s="5">
        <v>0</v>
      </c>
      <c r="T5019" s="5" t="s">
        <v>93</v>
      </c>
      <c r="U5019" s="5" t="s">
        <v>105</v>
      </c>
    </row>
    <row r="5020" spans="1:21">
      <c r="A5020" s="6" t="s">
        <v>87</v>
      </c>
      <c r="B5020" s="7">
        <v>1</v>
      </c>
      <c r="C5020" s="5">
        <v>5403</v>
      </c>
      <c r="D5020" s="5">
        <v>42</v>
      </c>
      <c r="E5020" s="8" t="s">
        <v>6717</v>
      </c>
      <c r="F5020" s="8">
        <v>42191902</v>
      </c>
      <c r="G5020" s="5" t="s">
        <v>6719</v>
      </c>
      <c r="H5020" s="5" t="s">
        <v>223</v>
      </c>
      <c r="I5020" s="6" t="s">
        <v>91</v>
      </c>
      <c r="J5020" s="6" t="s">
        <v>91</v>
      </c>
      <c r="K5020" s="6" t="s">
        <v>91</v>
      </c>
      <c r="L5020" s="6" t="s">
        <v>91</v>
      </c>
      <c r="M5020" s="5" t="s">
        <v>92</v>
      </c>
      <c r="N5020" s="6" t="s">
        <v>91</v>
      </c>
      <c r="O5020" s="6" t="s">
        <v>91</v>
      </c>
      <c r="P5020" s="6" t="s">
        <v>91</v>
      </c>
      <c r="Q5020" s="6" t="s">
        <v>91</v>
      </c>
      <c r="R5020" s="5">
        <v>1</v>
      </c>
      <c r="S5020" s="5">
        <v>0</v>
      </c>
      <c r="T5020" s="5" t="s">
        <v>93</v>
      </c>
      <c r="U5020" s="5" t="s">
        <v>105</v>
      </c>
    </row>
    <row r="5021" spans="1:21">
      <c r="A5021" s="6" t="s">
        <v>87</v>
      </c>
      <c r="B5021" s="7">
        <v>1</v>
      </c>
      <c r="C5021" s="5">
        <v>5404</v>
      </c>
      <c r="D5021" s="5">
        <v>42</v>
      </c>
      <c r="E5021" s="8" t="s">
        <v>6717</v>
      </c>
      <c r="F5021" s="8">
        <v>42191903</v>
      </c>
      <c r="G5021" s="5" t="s">
        <v>6720</v>
      </c>
      <c r="H5021" s="5" t="s">
        <v>225</v>
      </c>
      <c r="I5021" s="6" t="s">
        <v>91</v>
      </c>
      <c r="J5021" s="6" t="s">
        <v>91</v>
      </c>
      <c r="K5021" s="6" t="s">
        <v>91</v>
      </c>
      <c r="L5021" s="6" t="s">
        <v>91</v>
      </c>
      <c r="M5021" s="5" t="s">
        <v>92</v>
      </c>
      <c r="N5021" s="6" t="s">
        <v>91</v>
      </c>
      <c r="O5021" s="6" t="s">
        <v>91</v>
      </c>
      <c r="P5021" s="6" t="s">
        <v>91</v>
      </c>
      <c r="Q5021" s="6" t="s">
        <v>91</v>
      </c>
      <c r="R5021" s="5">
        <v>1</v>
      </c>
      <c r="S5021" s="5">
        <v>0</v>
      </c>
      <c r="T5021" s="5" t="s">
        <v>93</v>
      </c>
      <c r="U5021" s="5" t="s">
        <v>105</v>
      </c>
    </row>
    <row r="5022" spans="1:21">
      <c r="A5022" s="6" t="s">
        <v>87</v>
      </c>
      <c r="B5022" s="7">
        <v>1</v>
      </c>
      <c r="C5022" s="5">
        <v>5405</v>
      </c>
      <c r="D5022" s="5">
        <v>42</v>
      </c>
      <c r="E5022" s="8" t="s">
        <v>6717</v>
      </c>
      <c r="F5022" s="8">
        <v>42191904</v>
      </c>
      <c r="G5022" s="5" t="s">
        <v>6721</v>
      </c>
      <c r="H5022" s="5" t="s">
        <v>227</v>
      </c>
      <c r="I5022" s="6" t="s">
        <v>91</v>
      </c>
      <c r="J5022" s="6" t="s">
        <v>91</v>
      </c>
      <c r="K5022" s="6" t="s">
        <v>91</v>
      </c>
      <c r="L5022" s="6" t="s">
        <v>91</v>
      </c>
      <c r="M5022" s="5" t="s">
        <v>92</v>
      </c>
      <c r="N5022" s="6" t="s">
        <v>91</v>
      </c>
      <c r="O5022" s="6" t="s">
        <v>91</v>
      </c>
      <c r="P5022" s="6" t="s">
        <v>91</v>
      </c>
      <c r="Q5022" s="6" t="s">
        <v>91</v>
      </c>
      <c r="R5022" s="5">
        <v>1</v>
      </c>
      <c r="S5022" s="5">
        <v>0</v>
      </c>
      <c r="T5022" s="5" t="s">
        <v>93</v>
      </c>
      <c r="U5022" s="5" t="s">
        <v>105</v>
      </c>
    </row>
    <row r="5023" spans="1:21">
      <c r="A5023" s="6" t="s">
        <v>87</v>
      </c>
      <c r="B5023" s="7">
        <v>1</v>
      </c>
      <c r="C5023" s="5">
        <v>5406</v>
      </c>
      <c r="D5023" s="5">
        <v>42</v>
      </c>
      <c r="E5023" s="8" t="s">
        <v>6612</v>
      </c>
      <c r="F5023" s="8">
        <v>421920</v>
      </c>
      <c r="G5023" s="5" t="s">
        <v>6722</v>
      </c>
      <c r="H5023" s="5" t="s">
        <v>6723</v>
      </c>
      <c r="I5023" s="6" t="s">
        <v>91</v>
      </c>
      <c r="J5023" s="6" t="s">
        <v>91</v>
      </c>
      <c r="K5023" s="6" t="s">
        <v>91</v>
      </c>
      <c r="L5023" s="6" t="s">
        <v>91</v>
      </c>
      <c r="M5023" s="5" t="s">
        <v>92</v>
      </c>
      <c r="N5023" s="6" t="s">
        <v>91</v>
      </c>
      <c r="O5023" s="6" t="s">
        <v>91</v>
      </c>
      <c r="P5023" s="6" t="s">
        <v>91</v>
      </c>
      <c r="Q5023" s="6" t="s">
        <v>91</v>
      </c>
      <c r="R5023" s="5">
        <v>1</v>
      </c>
      <c r="S5023" s="5">
        <v>0</v>
      </c>
      <c r="T5023" s="5" t="s">
        <v>93</v>
      </c>
      <c r="U5023" s="5" t="s">
        <v>105</v>
      </c>
    </row>
    <row r="5024" spans="1:21">
      <c r="A5024" s="6" t="s">
        <v>87</v>
      </c>
      <c r="B5024" s="7">
        <v>1</v>
      </c>
      <c r="C5024" s="5">
        <v>5407</v>
      </c>
      <c r="D5024" s="5">
        <v>42</v>
      </c>
      <c r="E5024" s="8" t="s">
        <v>6724</v>
      </c>
      <c r="F5024" s="8">
        <v>42192001</v>
      </c>
      <c r="G5024" s="5" t="s">
        <v>6725</v>
      </c>
      <c r="H5024" s="5" t="s">
        <v>221</v>
      </c>
      <c r="I5024" s="6" t="s">
        <v>91</v>
      </c>
      <c r="J5024" s="6" t="s">
        <v>91</v>
      </c>
      <c r="K5024" s="6" t="s">
        <v>91</v>
      </c>
      <c r="L5024" s="6" t="s">
        <v>91</v>
      </c>
      <c r="M5024" s="5" t="s">
        <v>92</v>
      </c>
      <c r="N5024" s="6" t="s">
        <v>91</v>
      </c>
      <c r="O5024" s="6" t="s">
        <v>91</v>
      </c>
      <c r="P5024" s="6" t="s">
        <v>91</v>
      </c>
      <c r="Q5024" s="6" t="s">
        <v>91</v>
      </c>
      <c r="R5024" s="5">
        <v>1</v>
      </c>
      <c r="S5024" s="5">
        <v>0</v>
      </c>
      <c r="T5024" s="5" t="s">
        <v>93</v>
      </c>
      <c r="U5024" s="5" t="s">
        <v>105</v>
      </c>
    </row>
    <row r="5025" spans="1:21">
      <c r="A5025" s="6" t="s">
        <v>87</v>
      </c>
      <c r="B5025" s="7">
        <v>1</v>
      </c>
      <c r="C5025" s="5">
        <v>5408</v>
      </c>
      <c r="D5025" s="5">
        <v>42</v>
      </c>
      <c r="E5025" s="8" t="s">
        <v>6724</v>
      </c>
      <c r="F5025" s="8">
        <v>42192002</v>
      </c>
      <c r="G5025" s="5" t="s">
        <v>6726</v>
      </c>
      <c r="H5025" s="5" t="s">
        <v>223</v>
      </c>
      <c r="I5025" s="6" t="s">
        <v>91</v>
      </c>
      <c r="J5025" s="6" t="s">
        <v>91</v>
      </c>
      <c r="K5025" s="6" t="s">
        <v>91</v>
      </c>
      <c r="L5025" s="6" t="s">
        <v>91</v>
      </c>
      <c r="M5025" s="5" t="s">
        <v>92</v>
      </c>
      <c r="N5025" s="6" t="s">
        <v>91</v>
      </c>
      <c r="O5025" s="6" t="s">
        <v>91</v>
      </c>
      <c r="P5025" s="6" t="s">
        <v>91</v>
      </c>
      <c r="Q5025" s="6" t="s">
        <v>91</v>
      </c>
      <c r="R5025" s="5">
        <v>1</v>
      </c>
      <c r="S5025" s="5">
        <v>0</v>
      </c>
      <c r="T5025" s="5" t="s">
        <v>93</v>
      </c>
      <c r="U5025" s="5" t="s">
        <v>105</v>
      </c>
    </row>
    <row r="5026" spans="1:21">
      <c r="A5026" s="6" t="s">
        <v>87</v>
      </c>
      <c r="B5026" s="7">
        <v>1</v>
      </c>
      <c r="C5026" s="5">
        <v>5409</v>
      </c>
      <c r="D5026" s="5">
        <v>42</v>
      </c>
      <c r="E5026" s="8" t="s">
        <v>6724</v>
      </c>
      <c r="F5026" s="8">
        <v>42192003</v>
      </c>
      <c r="G5026" s="5" t="s">
        <v>6727</v>
      </c>
      <c r="H5026" s="5" t="s">
        <v>225</v>
      </c>
      <c r="I5026" s="6" t="s">
        <v>91</v>
      </c>
      <c r="J5026" s="6" t="s">
        <v>91</v>
      </c>
      <c r="K5026" s="6" t="s">
        <v>91</v>
      </c>
      <c r="L5026" s="6" t="s">
        <v>91</v>
      </c>
      <c r="M5026" s="5" t="s">
        <v>92</v>
      </c>
      <c r="N5026" s="6" t="s">
        <v>91</v>
      </c>
      <c r="O5026" s="6" t="s">
        <v>91</v>
      </c>
      <c r="P5026" s="6" t="s">
        <v>91</v>
      </c>
      <c r="Q5026" s="6" t="s">
        <v>91</v>
      </c>
      <c r="R5026" s="5">
        <v>1</v>
      </c>
      <c r="S5026" s="5">
        <v>0</v>
      </c>
      <c r="T5026" s="5" t="s">
        <v>93</v>
      </c>
      <c r="U5026" s="5" t="s">
        <v>105</v>
      </c>
    </row>
    <row r="5027" spans="1:21">
      <c r="A5027" s="6" t="s">
        <v>87</v>
      </c>
      <c r="B5027" s="7">
        <v>1</v>
      </c>
      <c r="C5027" s="5">
        <v>5410</v>
      </c>
      <c r="D5027" s="5">
        <v>42</v>
      </c>
      <c r="E5027" s="8" t="s">
        <v>6724</v>
      </c>
      <c r="F5027" s="8">
        <v>42192004</v>
      </c>
      <c r="G5027" s="5" t="s">
        <v>6728</v>
      </c>
      <c r="H5027" s="5" t="s">
        <v>227</v>
      </c>
      <c r="I5027" s="6" t="s">
        <v>91</v>
      </c>
      <c r="J5027" s="6" t="s">
        <v>91</v>
      </c>
      <c r="K5027" s="6" t="s">
        <v>91</v>
      </c>
      <c r="L5027" s="6" t="s">
        <v>91</v>
      </c>
      <c r="M5027" s="5" t="s">
        <v>92</v>
      </c>
      <c r="N5027" s="6" t="s">
        <v>91</v>
      </c>
      <c r="O5027" s="6" t="s">
        <v>91</v>
      </c>
      <c r="P5027" s="6" t="s">
        <v>91</v>
      </c>
      <c r="Q5027" s="6" t="s">
        <v>91</v>
      </c>
      <c r="R5027" s="5">
        <v>1</v>
      </c>
      <c r="S5027" s="5">
        <v>0</v>
      </c>
      <c r="T5027" s="5" t="s">
        <v>93</v>
      </c>
      <c r="U5027" s="5" t="s">
        <v>105</v>
      </c>
    </row>
    <row r="5028" spans="1:21">
      <c r="A5028" s="6" t="s">
        <v>87</v>
      </c>
      <c r="B5028" s="7">
        <v>1</v>
      </c>
      <c r="C5028" s="5">
        <v>5411</v>
      </c>
      <c r="D5028" s="5">
        <v>42</v>
      </c>
      <c r="E5028" s="8" t="s">
        <v>6612</v>
      </c>
      <c r="F5028" s="8">
        <v>421921</v>
      </c>
      <c r="G5028" s="5" t="s">
        <v>6729</v>
      </c>
      <c r="H5028" s="5" t="s">
        <v>6730</v>
      </c>
      <c r="I5028" s="6" t="s">
        <v>91</v>
      </c>
      <c r="J5028" s="6" t="s">
        <v>91</v>
      </c>
      <c r="K5028" s="6" t="s">
        <v>91</v>
      </c>
      <c r="L5028" s="6" t="s">
        <v>91</v>
      </c>
      <c r="M5028" s="5" t="s">
        <v>92</v>
      </c>
      <c r="N5028" s="6" t="s">
        <v>91</v>
      </c>
      <c r="O5028" s="6" t="s">
        <v>91</v>
      </c>
      <c r="P5028" s="6" t="s">
        <v>91</v>
      </c>
      <c r="Q5028" s="6" t="s">
        <v>91</v>
      </c>
      <c r="R5028" s="5">
        <v>1</v>
      </c>
      <c r="S5028" s="5">
        <v>0</v>
      </c>
      <c r="T5028" s="5" t="s">
        <v>93</v>
      </c>
      <c r="U5028" s="5" t="s">
        <v>105</v>
      </c>
    </row>
    <row r="5029" spans="1:21">
      <c r="A5029" s="6" t="s">
        <v>87</v>
      </c>
      <c r="B5029" s="7">
        <v>1</v>
      </c>
      <c r="C5029" s="5">
        <v>5412</v>
      </c>
      <c r="D5029" s="5">
        <v>42</v>
      </c>
      <c r="E5029" s="8" t="s">
        <v>6731</v>
      </c>
      <c r="F5029" s="8">
        <v>42192101</v>
      </c>
      <c r="G5029" s="5" t="s">
        <v>6732</v>
      </c>
      <c r="H5029" s="5" t="s">
        <v>221</v>
      </c>
      <c r="I5029" s="6" t="s">
        <v>91</v>
      </c>
      <c r="J5029" s="6" t="s">
        <v>91</v>
      </c>
      <c r="K5029" s="6" t="s">
        <v>91</v>
      </c>
      <c r="L5029" s="6" t="s">
        <v>91</v>
      </c>
      <c r="M5029" s="5" t="s">
        <v>92</v>
      </c>
      <c r="N5029" s="6" t="s">
        <v>91</v>
      </c>
      <c r="O5029" s="6" t="s">
        <v>91</v>
      </c>
      <c r="P5029" s="6" t="s">
        <v>91</v>
      </c>
      <c r="Q5029" s="6" t="s">
        <v>91</v>
      </c>
      <c r="R5029" s="5">
        <v>1</v>
      </c>
      <c r="S5029" s="5">
        <v>0</v>
      </c>
      <c r="T5029" s="5" t="s">
        <v>93</v>
      </c>
      <c r="U5029" s="5" t="s">
        <v>105</v>
      </c>
    </row>
    <row r="5030" spans="1:21">
      <c r="A5030" s="6" t="s">
        <v>87</v>
      </c>
      <c r="B5030" s="7">
        <v>1</v>
      </c>
      <c r="C5030" s="5">
        <v>5413</v>
      </c>
      <c r="D5030" s="5">
        <v>42</v>
      </c>
      <c r="E5030" s="8" t="s">
        <v>6731</v>
      </c>
      <c r="F5030" s="8">
        <v>42192102</v>
      </c>
      <c r="G5030" s="5" t="s">
        <v>6733</v>
      </c>
      <c r="H5030" s="5" t="s">
        <v>223</v>
      </c>
      <c r="I5030" s="6" t="s">
        <v>91</v>
      </c>
      <c r="J5030" s="6" t="s">
        <v>91</v>
      </c>
      <c r="K5030" s="6" t="s">
        <v>91</v>
      </c>
      <c r="L5030" s="6" t="s">
        <v>91</v>
      </c>
      <c r="M5030" s="5" t="s">
        <v>92</v>
      </c>
      <c r="N5030" s="6" t="s">
        <v>91</v>
      </c>
      <c r="O5030" s="6" t="s">
        <v>91</v>
      </c>
      <c r="P5030" s="6" t="s">
        <v>91</v>
      </c>
      <c r="Q5030" s="6" t="s">
        <v>91</v>
      </c>
      <c r="R5030" s="5">
        <v>1</v>
      </c>
      <c r="S5030" s="5">
        <v>0</v>
      </c>
      <c r="T5030" s="5" t="s">
        <v>93</v>
      </c>
      <c r="U5030" s="5" t="s">
        <v>105</v>
      </c>
    </row>
    <row r="5031" spans="1:21">
      <c r="A5031" s="6" t="s">
        <v>87</v>
      </c>
      <c r="B5031" s="7">
        <v>1</v>
      </c>
      <c r="C5031" s="5">
        <v>5414</v>
      </c>
      <c r="D5031" s="5">
        <v>42</v>
      </c>
      <c r="E5031" s="8" t="s">
        <v>6731</v>
      </c>
      <c r="F5031" s="8">
        <v>42192103</v>
      </c>
      <c r="G5031" s="5" t="s">
        <v>6734</v>
      </c>
      <c r="H5031" s="5" t="s">
        <v>225</v>
      </c>
      <c r="I5031" s="6" t="s">
        <v>91</v>
      </c>
      <c r="J5031" s="6" t="s">
        <v>91</v>
      </c>
      <c r="K5031" s="6" t="s">
        <v>91</v>
      </c>
      <c r="L5031" s="6" t="s">
        <v>91</v>
      </c>
      <c r="M5031" s="5" t="s">
        <v>92</v>
      </c>
      <c r="N5031" s="6" t="s">
        <v>91</v>
      </c>
      <c r="O5031" s="6" t="s">
        <v>91</v>
      </c>
      <c r="P5031" s="6" t="s">
        <v>91</v>
      </c>
      <c r="Q5031" s="6" t="s">
        <v>91</v>
      </c>
      <c r="R5031" s="5">
        <v>1</v>
      </c>
      <c r="S5031" s="5">
        <v>0</v>
      </c>
      <c r="T5031" s="5" t="s">
        <v>93</v>
      </c>
      <c r="U5031" s="5" t="s">
        <v>105</v>
      </c>
    </row>
    <row r="5032" spans="1:21">
      <c r="A5032" s="6" t="s">
        <v>87</v>
      </c>
      <c r="B5032" s="7">
        <v>1</v>
      </c>
      <c r="C5032" s="5">
        <v>5415</v>
      </c>
      <c r="D5032" s="5">
        <v>42</v>
      </c>
      <c r="E5032" s="8" t="s">
        <v>6731</v>
      </c>
      <c r="F5032" s="8">
        <v>42192104</v>
      </c>
      <c r="G5032" s="5" t="s">
        <v>6735</v>
      </c>
      <c r="H5032" s="5" t="s">
        <v>227</v>
      </c>
      <c r="I5032" s="6" t="s">
        <v>91</v>
      </c>
      <c r="J5032" s="6" t="s">
        <v>91</v>
      </c>
      <c r="K5032" s="6" t="s">
        <v>91</v>
      </c>
      <c r="L5032" s="6" t="s">
        <v>91</v>
      </c>
      <c r="M5032" s="5" t="s">
        <v>92</v>
      </c>
      <c r="N5032" s="6" t="s">
        <v>91</v>
      </c>
      <c r="O5032" s="6" t="s">
        <v>91</v>
      </c>
      <c r="P5032" s="6" t="s">
        <v>91</v>
      </c>
      <c r="Q5032" s="6" t="s">
        <v>91</v>
      </c>
      <c r="R5032" s="5">
        <v>1</v>
      </c>
      <c r="S5032" s="5">
        <v>0</v>
      </c>
      <c r="T5032" s="5" t="s">
        <v>93</v>
      </c>
      <c r="U5032" s="5" t="s">
        <v>105</v>
      </c>
    </row>
    <row r="5033" spans="1:21">
      <c r="A5033" s="6" t="s">
        <v>87</v>
      </c>
      <c r="B5033" s="7">
        <v>1</v>
      </c>
      <c r="C5033" s="5">
        <v>5416</v>
      </c>
      <c r="D5033" s="5">
        <v>42</v>
      </c>
      <c r="E5033" s="8" t="s">
        <v>6612</v>
      </c>
      <c r="F5033" s="8">
        <v>421922</v>
      </c>
      <c r="G5033" s="5" t="s">
        <v>6736</v>
      </c>
      <c r="H5033" s="5" t="s">
        <v>6737</v>
      </c>
      <c r="I5033" s="6" t="s">
        <v>91</v>
      </c>
      <c r="J5033" s="6" t="s">
        <v>91</v>
      </c>
      <c r="K5033" s="6" t="s">
        <v>91</v>
      </c>
      <c r="L5033" s="6" t="s">
        <v>91</v>
      </c>
      <c r="M5033" s="5" t="s">
        <v>92</v>
      </c>
      <c r="N5033" s="6" t="s">
        <v>91</v>
      </c>
      <c r="O5033" s="6" t="s">
        <v>91</v>
      </c>
      <c r="P5033" s="6" t="s">
        <v>91</v>
      </c>
      <c r="Q5033" s="6" t="s">
        <v>91</v>
      </c>
      <c r="R5033" s="5">
        <v>1</v>
      </c>
      <c r="S5033" s="5">
        <v>0</v>
      </c>
      <c r="T5033" s="5" t="s">
        <v>93</v>
      </c>
      <c r="U5033" s="5" t="s">
        <v>105</v>
      </c>
    </row>
    <row r="5034" spans="1:21">
      <c r="A5034" s="6" t="s">
        <v>87</v>
      </c>
      <c r="B5034" s="7">
        <v>1</v>
      </c>
      <c r="C5034" s="5">
        <v>5417</v>
      </c>
      <c r="D5034" s="5">
        <v>42</v>
      </c>
      <c r="E5034" s="8" t="s">
        <v>6738</v>
      </c>
      <c r="F5034" s="8">
        <v>42192201</v>
      </c>
      <c r="G5034" s="5" t="s">
        <v>6739</v>
      </c>
      <c r="H5034" s="5" t="s">
        <v>221</v>
      </c>
      <c r="I5034" s="6" t="s">
        <v>91</v>
      </c>
      <c r="J5034" s="6" t="s">
        <v>91</v>
      </c>
      <c r="K5034" s="6" t="s">
        <v>91</v>
      </c>
      <c r="L5034" s="6" t="s">
        <v>91</v>
      </c>
      <c r="M5034" s="5" t="s">
        <v>92</v>
      </c>
      <c r="N5034" s="6" t="s">
        <v>91</v>
      </c>
      <c r="O5034" s="6" t="s">
        <v>91</v>
      </c>
      <c r="P5034" s="6" t="s">
        <v>91</v>
      </c>
      <c r="Q5034" s="6" t="s">
        <v>91</v>
      </c>
      <c r="R5034" s="5">
        <v>1</v>
      </c>
      <c r="S5034" s="5">
        <v>0</v>
      </c>
      <c r="T5034" s="5" t="s">
        <v>93</v>
      </c>
      <c r="U5034" s="5" t="s">
        <v>105</v>
      </c>
    </row>
    <row r="5035" spans="1:21">
      <c r="A5035" s="6" t="s">
        <v>87</v>
      </c>
      <c r="B5035" s="7">
        <v>1</v>
      </c>
      <c r="C5035" s="5">
        <v>5418</v>
      </c>
      <c r="D5035" s="5">
        <v>42</v>
      </c>
      <c r="E5035" s="8" t="s">
        <v>6738</v>
      </c>
      <c r="F5035" s="8">
        <v>42192202</v>
      </c>
      <c r="G5035" s="5" t="s">
        <v>6740</v>
      </c>
      <c r="H5035" s="5" t="s">
        <v>223</v>
      </c>
      <c r="I5035" s="6" t="s">
        <v>91</v>
      </c>
      <c r="J5035" s="6" t="s">
        <v>91</v>
      </c>
      <c r="K5035" s="6" t="s">
        <v>91</v>
      </c>
      <c r="L5035" s="6" t="s">
        <v>91</v>
      </c>
      <c r="M5035" s="5" t="s">
        <v>92</v>
      </c>
      <c r="N5035" s="6" t="s">
        <v>91</v>
      </c>
      <c r="O5035" s="6" t="s">
        <v>91</v>
      </c>
      <c r="P5035" s="6" t="s">
        <v>91</v>
      </c>
      <c r="Q5035" s="6" t="s">
        <v>91</v>
      </c>
      <c r="R5035" s="5">
        <v>1</v>
      </c>
      <c r="S5035" s="5">
        <v>0</v>
      </c>
      <c r="T5035" s="5" t="s">
        <v>93</v>
      </c>
      <c r="U5035" s="5" t="s">
        <v>105</v>
      </c>
    </row>
    <row r="5036" spans="1:21">
      <c r="A5036" s="6" t="s">
        <v>87</v>
      </c>
      <c r="B5036" s="7">
        <v>1</v>
      </c>
      <c r="C5036" s="5">
        <v>5419</v>
      </c>
      <c r="D5036" s="5">
        <v>42</v>
      </c>
      <c r="E5036" s="8" t="s">
        <v>6738</v>
      </c>
      <c r="F5036" s="8">
        <v>42192203</v>
      </c>
      <c r="G5036" s="5" t="s">
        <v>6741</v>
      </c>
      <c r="H5036" s="5" t="s">
        <v>225</v>
      </c>
      <c r="I5036" s="6" t="s">
        <v>91</v>
      </c>
      <c r="J5036" s="6" t="s">
        <v>91</v>
      </c>
      <c r="K5036" s="6" t="s">
        <v>91</v>
      </c>
      <c r="L5036" s="6" t="s">
        <v>91</v>
      </c>
      <c r="M5036" s="5" t="s">
        <v>92</v>
      </c>
      <c r="N5036" s="6" t="s">
        <v>91</v>
      </c>
      <c r="O5036" s="6" t="s">
        <v>91</v>
      </c>
      <c r="P5036" s="6" t="s">
        <v>91</v>
      </c>
      <c r="Q5036" s="6" t="s">
        <v>91</v>
      </c>
      <c r="R5036" s="5">
        <v>1</v>
      </c>
      <c r="S5036" s="5">
        <v>0</v>
      </c>
      <c r="T5036" s="5" t="s">
        <v>93</v>
      </c>
      <c r="U5036" s="5" t="s">
        <v>105</v>
      </c>
    </row>
    <row r="5037" spans="1:21">
      <c r="A5037" s="6" t="s">
        <v>87</v>
      </c>
      <c r="B5037" s="7">
        <v>1</v>
      </c>
      <c r="C5037" s="5">
        <v>5420</v>
      </c>
      <c r="D5037" s="5">
        <v>42</v>
      </c>
      <c r="E5037" s="8" t="s">
        <v>6738</v>
      </c>
      <c r="F5037" s="8">
        <v>42192204</v>
      </c>
      <c r="G5037" s="5" t="s">
        <v>6742</v>
      </c>
      <c r="H5037" s="5" t="s">
        <v>227</v>
      </c>
      <c r="I5037" s="6" t="s">
        <v>91</v>
      </c>
      <c r="J5037" s="6" t="s">
        <v>91</v>
      </c>
      <c r="K5037" s="6" t="s">
        <v>91</v>
      </c>
      <c r="L5037" s="6" t="s">
        <v>91</v>
      </c>
      <c r="M5037" s="5" t="s">
        <v>92</v>
      </c>
      <c r="N5037" s="6" t="s">
        <v>91</v>
      </c>
      <c r="O5037" s="6" t="s">
        <v>91</v>
      </c>
      <c r="P5037" s="6" t="s">
        <v>91</v>
      </c>
      <c r="Q5037" s="6" t="s">
        <v>91</v>
      </c>
      <c r="R5037" s="5">
        <v>1</v>
      </c>
      <c r="S5037" s="5">
        <v>0</v>
      </c>
      <c r="T5037" s="5" t="s">
        <v>93</v>
      </c>
      <c r="U5037" s="5" t="s">
        <v>105</v>
      </c>
    </row>
    <row r="5038" spans="1:21">
      <c r="A5038" s="6" t="s">
        <v>87</v>
      </c>
      <c r="B5038" s="7">
        <v>1</v>
      </c>
      <c r="C5038" s="5">
        <v>5421</v>
      </c>
      <c r="D5038" s="5">
        <v>42</v>
      </c>
      <c r="E5038" s="8" t="s">
        <v>6612</v>
      </c>
      <c r="F5038" s="8">
        <v>421923</v>
      </c>
      <c r="G5038" s="5" t="s">
        <v>6743</v>
      </c>
      <c r="H5038" s="5" t="s">
        <v>6744</v>
      </c>
      <c r="I5038" s="6" t="s">
        <v>91</v>
      </c>
      <c r="J5038" s="6" t="s">
        <v>91</v>
      </c>
      <c r="K5038" s="6" t="s">
        <v>91</v>
      </c>
      <c r="L5038" s="6" t="s">
        <v>91</v>
      </c>
      <c r="M5038" s="5" t="s">
        <v>92</v>
      </c>
      <c r="N5038" s="6" t="s">
        <v>91</v>
      </c>
      <c r="O5038" s="6" t="s">
        <v>91</v>
      </c>
      <c r="P5038" s="6" t="s">
        <v>91</v>
      </c>
      <c r="Q5038" s="6" t="s">
        <v>91</v>
      </c>
      <c r="R5038" s="5">
        <v>1</v>
      </c>
      <c r="S5038" s="5">
        <v>0</v>
      </c>
      <c r="T5038" s="5" t="s">
        <v>93</v>
      </c>
      <c r="U5038" s="5" t="s">
        <v>105</v>
      </c>
    </row>
    <row r="5039" spans="1:21">
      <c r="A5039" s="6" t="s">
        <v>87</v>
      </c>
      <c r="B5039" s="7">
        <v>1</v>
      </c>
      <c r="C5039" s="5">
        <v>5422</v>
      </c>
      <c r="D5039" s="5">
        <v>42</v>
      </c>
      <c r="E5039" s="8" t="s">
        <v>6745</v>
      </c>
      <c r="F5039" s="8">
        <v>42192301</v>
      </c>
      <c r="G5039" s="5" t="s">
        <v>6746</v>
      </c>
      <c r="H5039" s="5" t="s">
        <v>221</v>
      </c>
      <c r="I5039" s="6" t="s">
        <v>91</v>
      </c>
      <c r="J5039" s="6" t="s">
        <v>91</v>
      </c>
      <c r="K5039" s="6" t="s">
        <v>91</v>
      </c>
      <c r="L5039" s="6" t="s">
        <v>91</v>
      </c>
      <c r="M5039" s="5" t="s">
        <v>92</v>
      </c>
      <c r="N5039" s="6" t="s">
        <v>91</v>
      </c>
      <c r="O5039" s="6" t="s">
        <v>91</v>
      </c>
      <c r="P5039" s="6" t="s">
        <v>91</v>
      </c>
      <c r="Q5039" s="6" t="s">
        <v>91</v>
      </c>
      <c r="R5039" s="5">
        <v>1</v>
      </c>
      <c r="S5039" s="5">
        <v>0</v>
      </c>
      <c r="T5039" s="5" t="s">
        <v>93</v>
      </c>
      <c r="U5039" s="5" t="s">
        <v>105</v>
      </c>
    </row>
    <row r="5040" spans="1:21">
      <c r="A5040" s="6" t="s">
        <v>87</v>
      </c>
      <c r="B5040" s="7">
        <v>1</v>
      </c>
      <c r="C5040" s="5">
        <v>5423</v>
      </c>
      <c r="D5040" s="5">
        <v>42</v>
      </c>
      <c r="E5040" s="8" t="s">
        <v>6745</v>
      </c>
      <c r="F5040" s="8">
        <v>42192302</v>
      </c>
      <c r="G5040" s="5" t="s">
        <v>6747</v>
      </c>
      <c r="H5040" s="5" t="s">
        <v>223</v>
      </c>
      <c r="I5040" s="6" t="s">
        <v>91</v>
      </c>
      <c r="J5040" s="6" t="s">
        <v>91</v>
      </c>
      <c r="K5040" s="6" t="s">
        <v>91</v>
      </c>
      <c r="L5040" s="6" t="s">
        <v>91</v>
      </c>
      <c r="M5040" s="5" t="s">
        <v>92</v>
      </c>
      <c r="N5040" s="6" t="s">
        <v>91</v>
      </c>
      <c r="O5040" s="6" t="s">
        <v>91</v>
      </c>
      <c r="P5040" s="6" t="s">
        <v>91</v>
      </c>
      <c r="Q5040" s="6" t="s">
        <v>91</v>
      </c>
      <c r="R5040" s="5">
        <v>1</v>
      </c>
      <c r="S5040" s="5">
        <v>0</v>
      </c>
      <c r="T5040" s="5" t="s">
        <v>93</v>
      </c>
      <c r="U5040" s="5" t="s">
        <v>105</v>
      </c>
    </row>
    <row r="5041" spans="1:21">
      <c r="A5041" s="6" t="s">
        <v>87</v>
      </c>
      <c r="B5041" s="7">
        <v>1</v>
      </c>
      <c r="C5041" s="5">
        <v>5424</v>
      </c>
      <c r="D5041" s="5">
        <v>42</v>
      </c>
      <c r="E5041" s="8" t="s">
        <v>6745</v>
      </c>
      <c r="F5041" s="8">
        <v>42192303</v>
      </c>
      <c r="G5041" s="5" t="s">
        <v>6748</v>
      </c>
      <c r="H5041" s="5" t="s">
        <v>225</v>
      </c>
      <c r="I5041" s="6" t="s">
        <v>91</v>
      </c>
      <c r="J5041" s="6" t="s">
        <v>91</v>
      </c>
      <c r="K5041" s="6" t="s">
        <v>91</v>
      </c>
      <c r="L5041" s="6" t="s">
        <v>91</v>
      </c>
      <c r="M5041" s="5" t="s">
        <v>92</v>
      </c>
      <c r="N5041" s="6" t="s">
        <v>91</v>
      </c>
      <c r="O5041" s="6" t="s">
        <v>91</v>
      </c>
      <c r="P5041" s="6" t="s">
        <v>91</v>
      </c>
      <c r="Q5041" s="6" t="s">
        <v>91</v>
      </c>
      <c r="R5041" s="5">
        <v>1</v>
      </c>
      <c r="S5041" s="5">
        <v>0</v>
      </c>
      <c r="T5041" s="5" t="s">
        <v>93</v>
      </c>
      <c r="U5041" s="5" t="s">
        <v>105</v>
      </c>
    </row>
    <row r="5042" spans="1:21">
      <c r="A5042" s="6" t="s">
        <v>87</v>
      </c>
      <c r="B5042" s="7">
        <v>1</v>
      </c>
      <c r="C5042" s="5">
        <v>5425</v>
      </c>
      <c r="D5042" s="5">
        <v>42</v>
      </c>
      <c r="E5042" s="8" t="s">
        <v>6745</v>
      </c>
      <c r="F5042" s="8">
        <v>42192304</v>
      </c>
      <c r="G5042" s="5" t="s">
        <v>6749</v>
      </c>
      <c r="H5042" s="5" t="s">
        <v>227</v>
      </c>
      <c r="I5042" s="6" t="s">
        <v>91</v>
      </c>
      <c r="J5042" s="6" t="s">
        <v>91</v>
      </c>
      <c r="K5042" s="6" t="s">
        <v>91</v>
      </c>
      <c r="L5042" s="6" t="s">
        <v>91</v>
      </c>
      <c r="M5042" s="5" t="s">
        <v>92</v>
      </c>
      <c r="N5042" s="6" t="s">
        <v>91</v>
      </c>
      <c r="O5042" s="6" t="s">
        <v>91</v>
      </c>
      <c r="P5042" s="6" t="s">
        <v>91</v>
      </c>
      <c r="Q5042" s="6" t="s">
        <v>91</v>
      </c>
      <c r="R5042" s="5">
        <v>1</v>
      </c>
      <c r="S5042" s="5">
        <v>0</v>
      </c>
      <c r="T5042" s="5" t="s">
        <v>93</v>
      </c>
      <c r="U5042" s="5" t="s">
        <v>105</v>
      </c>
    </row>
    <row r="5043" spans="1:21">
      <c r="A5043" s="6" t="s">
        <v>87</v>
      </c>
      <c r="B5043" s="7">
        <v>1</v>
      </c>
      <c r="C5043" s="5">
        <v>5426</v>
      </c>
      <c r="D5043" s="5">
        <v>42</v>
      </c>
      <c r="E5043" s="8" t="s">
        <v>6612</v>
      </c>
      <c r="F5043" s="8">
        <v>421924</v>
      </c>
      <c r="G5043" s="5" t="s">
        <v>6750</v>
      </c>
      <c r="H5043" s="5" t="s">
        <v>6751</v>
      </c>
      <c r="I5043" s="5" t="s">
        <v>1367</v>
      </c>
      <c r="J5043" s="6" t="s">
        <v>91</v>
      </c>
      <c r="K5043" s="6" t="s">
        <v>91</v>
      </c>
      <c r="L5043" s="6" t="s">
        <v>91</v>
      </c>
      <c r="M5043" s="5" t="s">
        <v>92</v>
      </c>
      <c r="N5043" s="6" t="s">
        <v>91</v>
      </c>
      <c r="O5043" s="6" t="s">
        <v>91</v>
      </c>
      <c r="P5043" s="6" t="s">
        <v>91</v>
      </c>
      <c r="Q5043" s="6" t="s">
        <v>91</v>
      </c>
      <c r="R5043" s="5">
        <v>1</v>
      </c>
      <c r="S5043" s="5">
        <v>0</v>
      </c>
      <c r="T5043" s="5" t="s">
        <v>93</v>
      </c>
      <c r="U5043" s="5" t="s">
        <v>105</v>
      </c>
    </row>
    <row r="5044" spans="1:21">
      <c r="A5044" s="6" t="s">
        <v>87</v>
      </c>
      <c r="B5044" s="7">
        <v>1</v>
      </c>
      <c r="C5044" s="5">
        <v>5427</v>
      </c>
      <c r="D5044" s="5">
        <v>42</v>
      </c>
      <c r="E5044" s="8" t="s">
        <v>6752</v>
      </c>
      <c r="F5044" s="8">
        <v>42192401</v>
      </c>
      <c r="G5044" s="5" t="s">
        <v>6753</v>
      </c>
      <c r="H5044" s="5" t="s">
        <v>221</v>
      </c>
      <c r="I5044" s="6" t="s">
        <v>91</v>
      </c>
      <c r="J5044" s="6" t="s">
        <v>91</v>
      </c>
      <c r="K5044" s="6" t="s">
        <v>91</v>
      </c>
      <c r="L5044" s="6" t="s">
        <v>91</v>
      </c>
      <c r="M5044" s="5" t="s">
        <v>92</v>
      </c>
      <c r="N5044" s="6" t="s">
        <v>91</v>
      </c>
      <c r="O5044" s="6" t="s">
        <v>91</v>
      </c>
      <c r="P5044" s="6" t="s">
        <v>91</v>
      </c>
      <c r="Q5044" s="6" t="s">
        <v>91</v>
      </c>
      <c r="R5044" s="5">
        <v>1</v>
      </c>
      <c r="S5044" s="5">
        <v>0</v>
      </c>
      <c r="T5044" s="5" t="s">
        <v>93</v>
      </c>
      <c r="U5044" s="5" t="s">
        <v>105</v>
      </c>
    </row>
    <row r="5045" spans="1:21">
      <c r="A5045" s="6" t="s">
        <v>87</v>
      </c>
      <c r="B5045" s="7">
        <v>1</v>
      </c>
      <c r="C5045" s="5">
        <v>5428</v>
      </c>
      <c r="D5045" s="5">
        <v>42</v>
      </c>
      <c r="E5045" s="8" t="s">
        <v>6752</v>
      </c>
      <c r="F5045" s="8">
        <v>42192402</v>
      </c>
      <c r="G5045" s="5" t="s">
        <v>6754</v>
      </c>
      <c r="H5045" s="5" t="s">
        <v>223</v>
      </c>
      <c r="I5045" s="6" t="s">
        <v>91</v>
      </c>
      <c r="J5045" s="6" t="s">
        <v>91</v>
      </c>
      <c r="K5045" s="6" t="s">
        <v>91</v>
      </c>
      <c r="L5045" s="6" t="s">
        <v>91</v>
      </c>
      <c r="M5045" s="5" t="s">
        <v>92</v>
      </c>
      <c r="N5045" s="6" t="s">
        <v>91</v>
      </c>
      <c r="O5045" s="6" t="s">
        <v>91</v>
      </c>
      <c r="P5045" s="6" t="s">
        <v>91</v>
      </c>
      <c r="Q5045" s="6" t="s">
        <v>91</v>
      </c>
      <c r="R5045" s="5">
        <v>1</v>
      </c>
      <c r="S5045" s="5">
        <v>0</v>
      </c>
      <c r="T5045" s="5" t="s">
        <v>93</v>
      </c>
      <c r="U5045" s="5" t="s">
        <v>105</v>
      </c>
    </row>
    <row r="5046" spans="1:21">
      <c r="A5046" s="6" t="s">
        <v>87</v>
      </c>
      <c r="B5046" s="7">
        <v>1</v>
      </c>
      <c r="C5046" s="5">
        <v>5429</v>
      </c>
      <c r="D5046" s="5">
        <v>42</v>
      </c>
      <c r="E5046" s="8" t="s">
        <v>6752</v>
      </c>
      <c r="F5046" s="8">
        <v>42192403</v>
      </c>
      <c r="G5046" s="5" t="s">
        <v>6755</v>
      </c>
      <c r="H5046" s="5" t="s">
        <v>225</v>
      </c>
      <c r="I5046" s="6" t="s">
        <v>91</v>
      </c>
      <c r="J5046" s="6" t="s">
        <v>91</v>
      </c>
      <c r="K5046" s="6" t="s">
        <v>91</v>
      </c>
      <c r="L5046" s="6" t="s">
        <v>91</v>
      </c>
      <c r="M5046" s="5" t="s">
        <v>92</v>
      </c>
      <c r="N5046" s="6" t="s">
        <v>91</v>
      </c>
      <c r="O5046" s="6" t="s">
        <v>91</v>
      </c>
      <c r="P5046" s="6" t="s">
        <v>91</v>
      </c>
      <c r="Q5046" s="6" t="s">
        <v>91</v>
      </c>
      <c r="R5046" s="5">
        <v>1</v>
      </c>
      <c r="S5046" s="5">
        <v>0</v>
      </c>
      <c r="T5046" s="5" t="s">
        <v>93</v>
      </c>
      <c r="U5046" s="5" t="s">
        <v>105</v>
      </c>
    </row>
    <row r="5047" spans="1:21">
      <c r="A5047" s="6" t="s">
        <v>87</v>
      </c>
      <c r="B5047" s="7">
        <v>1</v>
      </c>
      <c r="C5047" s="5">
        <v>5430</v>
      </c>
      <c r="D5047" s="5">
        <v>42</v>
      </c>
      <c r="E5047" s="8" t="s">
        <v>6752</v>
      </c>
      <c r="F5047" s="8">
        <v>42192404</v>
      </c>
      <c r="G5047" s="5" t="s">
        <v>6756</v>
      </c>
      <c r="H5047" s="5" t="s">
        <v>227</v>
      </c>
      <c r="I5047" s="6" t="s">
        <v>91</v>
      </c>
      <c r="J5047" s="6" t="s">
        <v>91</v>
      </c>
      <c r="K5047" s="6" t="s">
        <v>91</v>
      </c>
      <c r="L5047" s="6" t="s">
        <v>91</v>
      </c>
      <c r="M5047" s="5" t="s">
        <v>92</v>
      </c>
      <c r="N5047" s="6" t="s">
        <v>91</v>
      </c>
      <c r="O5047" s="6" t="s">
        <v>91</v>
      </c>
      <c r="P5047" s="6" t="s">
        <v>91</v>
      </c>
      <c r="Q5047" s="6" t="s">
        <v>91</v>
      </c>
      <c r="R5047" s="5">
        <v>1</v>
      </c>
      <c r="S5047" s="5">
        <v>0</v>
      </c>
      <c r="T5047" s="5" t="s">
        <v>93</v>
      </c>
      <c r="U5047" s="5" t="s">
        <v>105</v>
      </c>
    </row>
    <row r="5048" spans="1:21">
      <c r="A5048" s="6" t="s">
        <v>87</v>
      </c>
      <c r="B5048" s="7">
        <v>1</v>
      </c>
      <c r="C5048" s="5">
        <v>5431</v>
      </c>
      <c r="D5048" s="5">
        <v>42</v>
      </c>
      <c r="E5048" s="8" t="s">
        <v>6612</v>
      </c>
      <c r="F5048" s="8">
        <v>421925</v>
      </c>
      <c r="G5048" s="5" t="s">
        <v>6757</v>
      </c>
      <c r="H5048" s="5" t="s">
        <v>6758</v>
      </c>
      <c r="I5048" s="5">
        <v>10065503628</v>
      </c>
      <c r="J5048" s="6" t="s">
        <v>91</v>
      </c>
      <c r="K5048" s="6" t="s">
        <v>91</v>
      </c>
      <c r="L5048" s="6" t="s">
        <v>91</v>
      </c>
      <c r="M5048" s="5" t="s">
        <v>92</v>
      </c>
      <c r="N5048" s="6" t="s">
        <v>91</v>
      </c>
      <c r="O5048" s="6" t="s">
        <v>91</v>
      </c>
      <c r="P5048" s="6" t="s">
        <v>91</v>
      </c>
      <c r="Q5048" s="6" t="s">
        <v>91</v>
      </c>
      <c r="R5048" s="5">
        <v>1</v>
      </c>
      <c r="S5048" s="5">
        <v>0</v>
      </c>
      <c r="T5048" s="5" t="s">
        <v>93</v>
      </c>
      <c r="U5048" s="5" t="s">
        <v>105</v>
      </c>
    </row>
    <row r="5049" spans="1:21">
      <c r="A5049" s="6" t="s">
        <v>87</v>
      </c>
      <c r="B5049" s="7">
        <v>1</v>
      </c>
      <c r="C5049" s="5">
        <v>5432</v>
      </c>
      <c r="D5049" s="5">
        <v>42</v>
      </c>
      <c r="E5049" s="8" t="s">
        <v>6759</v>
      </c>
      <c r="F5049" s="8">
        <v>42192501</v>
      </c>
      <c r="G5049" s="5" t="s">
        <v>6760</v>
      </c>
      <c r="H5049" s="5" t="s">
        <v>221</v>
      </c>
      <c r="I5049" s="6" t="s">
        <v>91</v>
      </c>
      <c r="J5049" s="6" t="s">
        <v>91</v>
      </c>
      <c r="K5049" s="6" t="s">
        <v>91</v>
      </c>
      <c r="L5049" s="6" t="s">
        <v>91</v>
      </c>
      <c r="M5049" s="5" t="s">
        <v>92</v>
      </c>
      <c r="N5049" s="6" t="s">
        <v>91</v>
      </c>
      <c r="O5049" s="6" t="s">
        <v>91</v>
      </c>
      <c r="P5049" s="6" t="s">
        <v>91</v>
      </c>
      <c r="Q5049" s="6" t="s">
        <v>91</v>
      </c>
      <c r="R5049" s="5">
        <v>1</v>
      </c>
      <c r="S5049" s="5">
        <v>0</v>
      </c>
      <c r="T5049" s="5" t="s">
        <v>93</v>
      </c>
      <c r="U5049" s="5" t="s">
        <v>105</v>
      </c>
    </row>
    <row r="5050" spans="1:21">
      <c r="A5050" s="6" t="s">
        <v>87</v>
      </c>
      <c r="B5050" s="7">
        <v>1</v>
      </c>
      <c r="C5050" s="5">
        <v>5433</v>
      </c>
      <c r="D5050" s="5">
        <v>42</v>
      </c>
      <c r="E5050" s="8" t="s">
        <v>6759</v>
      </c>
      <c r="F5050" s="8">
        <v>42192502</v>
      </c>
      <c r="G5050" s="5" t="s">
        <v>6761</v>
      </c>
      <c r="H5050" s="5" t="s">
        <v>223</v>
      </c>
      <c r="I5050" s="6" t="s">
        <v>91</v>
      </c>
      <c r="J5050" s="6" t="s">
        <v>91</v>
      </c>
      <c r="K5050" s="6" t="s">
        <v>91</v>
      </c>
      <c r="L5050" s="6" t="s">
        <v>91</v>
      </c>
      <c r="M5050" s="5" t="s">
        <v>92</v>
      </c>
      <c r="N5050" s="6" t="s">
        <v>91</v>
      </c>
      <c r="O5050" s="6" t="s">
        <v>91</v>
      </c>
      <c r="P5050" s="6" t="s">
        <v>91</v>
      </c>
      <c r="Q5050" s="6" t="s">
        <v>91</v>
      </c>
      <c r="R5050" s="5">
        <v>1</v>
      </c>
      <c r="S5050" s="5">
        <v>0</v>
      </c>
      <c r="T5050" s="5" t="s">
        <v>93</v>
      </c>
      <c r="U5050" s="5" t="s">
        <v>105</v>
      </c>
    </row>
    <row r="5051" spans="1:21">
      <c r="A5051" s="6" t="s">
        <v>87</v>
      </c>
      <c r="B5051" s="7">
        <v>1</v>
      </c>
      <c r="C5051" s="5">
        <v>5434</v>
      </c>
      <c r="D5051" s="5">
        <v>42</v>
      </c>
      <c r="E5051" s="8" t="s">
        <v>6759</v>
      </c>
      <c r="F5051" s="8">
        <v>42192503</v>
      </c>
      <c r="G5051" s="5" t="s">
        <v>6762</v>
      </c>
      <c r="H5051" s="5" t="s">
        <v>225</v>
      </c>
      <c r="I5051" s="6" t="s">
        <v>91</v>
      </c>
      <c r="J5051" s="6" t="s">
        <v>91</v>
      </c>
      <c r="K5051" s="6" t="s">
        <v>91</v>
      </c>
      <c r="L5051" s="6" t="s">
        <v>91</v>
      </c>
      <c r="M5051" s="5" t="s">
        <v>92</v>
      </c>
      <c r="N5051" s="6" t="s">
        <v>91</v>
      </c>
      <c r="O5051" s="6" t="s">
        <v>91</v>
      </c>
      <c r="P5051" s="6" t="s">
        <v>91</v>
      </c>
      <c r="Q5051" s="6" t="s">
        <v>91</v>
      </c>
      <c r="R5051" s="5">
        <v>1</v>
      </c>
      <c r="S5051" s="5">
        <v>0</v>
      </c>
      <c r="T5051" s="5" t="s">
        <v>93</v>
      </c>
      <c r="U5051" s="5" t="s">
        <v>105</v>
      </c>
    </row>
    <row r="5052" spans="1:21">
      <c r="A5052" s="6" t="s">
        <v>87</v>
      </c>
      <c r="B5052" s="7">
        <v>1</v>
      </c>
      <c r="C5052" s="5">
        <v>5435</v>
      </c>
      <c r="D5052" s="5">
        <v>42</v>
      </c>
      <c r="E5052" s="8" t="s">
        <v>6759</v>
      </c>
      <c r="F5052" s="8">
        <v>42192504</v>
      </c>
      <c r="G5052" s="5" t="s">
        <v>6763</v>
      </c>
      <c r="H5052" s="5" t="s">
        <v>227</v>
      </c>
      <c r="I5052" s="6" t="s">
        <v>91</v>
      </c>
      <c r="J5052" s="6" t="s">
        <v>91</v>
      </c>
      <c r="K5052" s="6" t="s">
        <v>91</v>
      </c>
      <c r="L5052" s="6" t="s">
        <v>91</v>
      </c>
      <c r="M5052" s="5" t="s">
        <v>92</v>
      </c>
      <c r="N5052" s="6" t="s">
        <v>91</v>
      </c>
      <c r="O5052" s="6" t="s">
        <v>91</v>
      </c>
      <c r="P5052" s="6" t="s">
        <v>91</v>
      </c>
      <c r="Q5052" s="6" t="s">
        <v>91</v>
      </c>
      <c r="R5052" s="5">
        <v>1</v>
      </c>
      <c r="S5052" s="5">
        <v>0</v>
      </c>
      <c r="T5052" s="5" t="s">
        <v>93</v>
      </c>
      <c r="U5052" s="5" t="s">
        <v>105</v>
      </c>
    </row>
    <row r="5053" spans="1:21">
      <c r="A5053" s="6" t="s">
        <v>87</v>
      </c>
      <c r="B5053" s="7">
        <v>1</v>
      </c>
      <c r="C5053" s="5">
        <v>5436</v>
      </c>
      <c r="D5053" s="5">
        <v>42</v>
      </c>
      <c r="E5053" s="8" t="s">
        <v>6612</v>
      </c>
      <c r="F5053" s="8">
        <v>421926</v>
      </c>
      <c r="G5053" s="5" t="s">
        <v>6764</v>
      </c>
      <c r="H5053" s="5" t="s">
        <v>6765</v>
      </c>
      <c r="I5053" s="5">
        <v>10065504561</v>
      </c>
      <c r="J5053" s="6" t="s">
        <v>91</v>
      </c>
      <c r="K5053" s="6" t="s">
        <v>91</v>
      </c>
      <c r="L5053" s="6" t="s">
        <v>91</v>
      </c>
      <c r="M5053" s="5" t="s">
        <v>92</v>
      </c>
      <c r="N5053" s="6" t="s">
        <v>91</v>
      </c>
      <c r="O5053" s="6" t="s">
        <v>91</v>
      </c>
      <c r="P5053" s="6" t="s">
        <v>91</v>
      </c>
      <c r="Q5053" s="6" t="s">
        <v>91</v>
      </c>
      <c r="R5053" s="5">
        <v>1</v>
      </c>
      <c r="S5053" s="5">
        <v>0</v>
      </c>
      <c r="T5053" s="5" t="s">
        <v>93</v>
      </c>
      <c r="U5053" s="5" t="s">
        <v>105</v>
      </c>
    </row>
    <row r="5054" spans="1:21">
      <c r="A5054" s="6" t="s">
        <v>87</v>
      </c>
      <c r="B5054" s="7">
        <v>1</v>
      </c>
      <c r="C5054" s="5">
        <v>5437</v>
      </c>
      <c r="D5054" s="5">
        <v>42</v>
      </c>
      <c r="E5054" s="8" t="s">
        <v>6766</v>
      </c>
      <c r="F5054" s="8">
        <v>42192601</v>
      </c>
      <c r="G5054" s="5" t="s">
        <v>6767</v>
      </c>
      <c r="H5054" s="5" t="s">
        <v>221</v>
      </c>
      <c r="I5054" s="6" t="s">
        <v>91</v>
      </c>
      <c r="J5054" s="6" t="s">
        <v>91</v>
      </c>
      <c r="K5054" s="6" t="s">
        <v>91</v>
      </c>
      <c r="L5054" s="6" t="s">
        <v>91</v>
      </c>
      <c r="M5054" s="5" t="s">
        <v>92</v>
      </c>
      <c r="N5054" s="6" t="s">
        <v>91</v>
      </c>
      <c r="O5054" s="6" t="s">
        <v>91</v>
      </c>
      <c r="P5054" s="6" t="s">
        <v>91</v>
      </c>
      <c r="Q5054" s="6" t="s">
        <v>91</v>
      </c>
      <c r="R5054" s="5">
        <v>1</v>
      </c>
      <c r="S5054" s="5">
        <v>0</v>
      </c>
      <c r="T5054" s="5" t="s">
        <v>93</v>
      </c>
      <c r="U5054" s="5" t="s">
        <v>105</v>
      </c>
    </row>
    <row r="5055" spans="1:21">
      <c r="A5055" s="6" t="s">
        <v>87</v>
      </c>
      <c r="B5055" s="7">
        <v>1</v>
      </c>
      <c r="C5055" s="5">
        <v>5438</v>
      </c>
      <c r="D5055" s="5">
        <v>42</v>
      </c>
      <c r="E5055" s="8" t="s">
        <v>6766</v>
      </c>
      <c r="F5055" s="8">
        <v>42192602</v>
      </c>
      <c r="G5055" s="5" t="s">
        <v>6768</v>
      </c>
      <c r="H5055" s="5" t="s">
        <v>223</v>
      </c>
      <c r="I5055" s="6" t="s">
        <v>91</v>
      </c>
      <c r="J5055" s="6" t="s">
        <v>91</v>
      </c>
      <c r="K5055" s="6" t="s">
        <v>91</v>
      </c>
      <c r="L5055" s="6" t="s">
        <v>91</v>
      </c>
      <c r="M5055" s="5" t="s">
        <v>92</v>
      </c>
      <c r="N5055" s="6" t="s">
        <v>91</v>
      </c>
      <c r="O5055" s="6" t="s">
        <v>91</v>
      </c>
      <c r="P5055" s="6" t="s">
        <v>91</v>
      </c>
      <c r="Q5055" s="6" t="s">
        <v>91</v>
      </c>
      <c r="R5055" s="5">
        <v>1</v>
      </c>
      <c r="S5055" s="5">
        <v>0</v>
      </c>
      <c r="T5055" s="5" t="s">
        <v>93</v>
      </c>
      <c r="U5055" s="5" t="s">
        <v>105</v>
      </c>
    </row>
    <row r="5056" spans="1:21">
      <c r="A5056" s="6" t="s">
        <v>87</v>
      </c>
      <c r="B5056" s="7">
        <v>1</v>
      </c>
      <c r="C5056" s="5">
        <v>5439</v>
      </c>
      <c r="D5056" s="5">
        <v>42</v>
      </c>
      <c r="E5056" s="8" t="s">
        <v>6766</v>
      </c>
      <c r="F5056" s="8">
        <v>42192603</v>
      </c>
      <c r="G5056" s="5" t="s">
        <v>6769</v>
      </c>
      <c r="H5056" s="5" t="s">
        <v>225</v>
      </c>
      <c r="I5056" s="6" t="s">
        <v>91</v>
      </c>
      <c r="J5056" s="6" t="s">
        <v>91</v>
      </c>
      <c r="K5056" s="6" t="s">
        <v>91</v>
      </c>
      <c r="L5056" s="6" t="s">
        <v>91</v>
      </c>
      <c r="M5056" s="5" t="s">
        <v>92</v>
      </c>
      <c r="N5056" s="6" t="s">
        <v>91</v>
      </c>
      <c r="O5056" s="6" t="s">
        <v>91</v>
      </c>
      <c r="P5056" s="6" t="s">
        <v>91</v>
      </c>
      <c r="Q5056" s="6" t="s">
        <v>91</v>
      </c>
      <c r="R5056" s="5">
        <v>1</v>
      </c>
      <c r="S5056" s="5">
        <v>0</v>
      </c>
      <c r="T5056" s="5" t="s">
        <v>93</v>
      </c>
      <c r="U5056" s="5" t="s">
        <v>105</v>
      </c>
    </row>
    <row r="5057" spans="1:21">
      <c r="A5057" s="6" t="s">
        <v>87</v>
      </c>
      <c r="B5057" s="7">
        <v>1</v>
      </c>
      <c r="C5057" s="5">
        <v>5440</v>
      </c>
      <c r="D5057" s="5">
        <v>42</v>
      </c>
      <c r="E5057" s="8" t="s">
        <v>6766</v>
      </c>
      <c r="F5057" s="8">
        <v>42192604</v>
      </c>
      <c r="G5057" s="5" t="s">
        <v>6770</v>
      </c>
      <c r="H5057" s="5" t="s">
        <v>227</v>
      </c>
      <c r="I5057" s="6" t="s">
        <v>91</v>
      </c>
      <c r="J5057" s="6" t="s">
        <v>91</v>
      </c>
      <c r="K5057" s="6" t="s">
        <v>91</v>
      </c>
      <c r="L5057" s="6" t="s">
        <v>91</v>
      </c>
      <c r="M5057" s="5" t="s">
        <v>92</v>
      </c>
      <c r="N5057" s="6" t="s">
        <v>91</v>
      </c>
      <c r="O5057" s="6" t="s">
        <v>91</v>
      </c>
      <c r="P5057" s="6" t="s">
        <v>91</v>
      </c>
      <c r="Q5057" s="6" t="s">
        <v>91</v>
      </c>
      <c r="R5057" s="5">
        <v>1</v>
      </c>
      <c r="S5057" s="5">
        <v>0</v>
      </c>
      <c r="T5057" s="5" t="s">
        <v>93</v>
      </c>
      <c r="U5057" s="5" t="s">
        <v>105</v>
      </c>
    </row>
    <row r="5058" spans="1:21">
      <c r="A5058" s="6" t="s">
        <v>87</v>
      </c>
      <c r="B5058" s="7">
        <v>1</v>
      </c>
      <c r="C5058" s="5">
        <v>5441</v>
      </c>
      <c r="D5058" s="5">
        <v>42</v>
      </c>
      <c r="E5058" s="8" t="s">
        <v>6612</v>
      </c>
      <c r="F5058" s="8">
        <v>421927</v>
      </c>
      <c r="G5058" s="5" t="s">
        <v>6771</v>
      </c>
      <c r="H5058" s="5" t="s">
        <v>6772</v>
      </c>
      <c r="I5058" s="6" t="s">
        <v>91</v>
      </c>
      <c r="J5058" s="6" t="s">
        <v>91</v>
      </c>
      <c r="K5058" s="6" t="s">
        <v>91</v>
      </c>
      <c r="L5058" s="6" t="s">
        <v>91</v>
      </c>
      <c r="M5058" s="5" t="s">
        <v>92</v>
      </c>
      <c r="N5058" s="6" t="s">
        <v>91</v>
      </c>
      <c r="O5058" s="6" t="s">
        <v>91</v>
      </c>
      <c r="P5058" s="6" t="s">
        <v>91</v>
      </c>
      <c r="Q5058" s="6" t="s">
        <v>91</v>
      </c>
      <c r="R5058" s="5">
        <v>1</v>
      </c>
      <c r="S5058" s="5">
        <v>0</v>
      </c>
      <c r="T5058" s="5" t="s">
        <v>93</v>
      </c>
      <c r="U5058" s="5" t="s">
        <v>105</v>
      </c>
    </row>
    <row r="5059" spans="1:21">
      <c r="A5059" s="6" t="s">
        <v>87</v>
      </c>
      <c r="B5059" s="7">
        <v>1</v>
      </c>
      <c r="C5059" s="5">
        <v>5442</v>
      </c>
      <c r="D5059" s="5">
        <v>42</v>
      </c>
      <c r="E5059" s="8" t="s">
        <v>6773</v>
      </c>
      <c r="F5059" s="8">
        <v>42192701</v>
      </c>
      <c r="G5059" s="5" t="s">
        <v>6774</v>
      </c>
      <c r="H5059" s="5" t="s">
        <v>221</v>
      </c>
      <c r="I5059" s="6" t="s">
        <v>91</v>
      </c>
      <c r="J5059" s="6" t="s">
        <v>91</v>
      </c>
      <c r="K5059" s="6" t="s">
        <v>91</v>
      </c>
      <c r="L5059" s="6" t="s">
        <v>91</v>
      </c>
      <c r="M5059" s="5" t="s">
        <v>92</v>
      </c>
      <c r="N5059" s="6" t="s">
        <v>91</v>
      </c>
      <c r="O5059" s="6" t="s">
        <v>91</v>
      </c>
      <c r="P5059" s="6" t="s">
        <v>91</v>
      </c>
      <c r="Q5059" s="6" t="s">
        <v>91</v>
      </c>
      <c r="R5059" s="5">
        <v>1</v>
      </c>
      <c r="S5059" s="5">
        <v>0</v>
      </c>
      <c r="T5059" s="5" t="s">
        <v>93</v>
      </c>
      <c r="U5059" s="5" t="s">
        <v>105</v>
      </c>
    </row>
    <row r="5060" spans="1:21">
      <c r="A5060" s="6" t="s">
        <v>87</v>
      </c>
      <c r="B5060" s="7">
        <v>1</v>
      </c>
      <c r="C5060" s="5">
        <v>5443</v>
      </c>
      <c r="D5060" s="5">
        <v>42</v>
      </c>
      <c r="E5060" s="8" t="s">
        <v>6773</v>
      </c>
      <c r="F5060" s="8">
        <v>42192702</v>
      </c>
      <c r="G5060" s="5" t="s">
        <v>6775</v>
      </c>
      <c r="H5060" s="5" t="s">
        <v>223</v>
      </c>
      <c r="I5060" s="6" t="s">
        <v>91</v>
      </c>
      <c r="J5060" s="6" t="s">
        <v>91</v>
      </c>
      <c r="K5060" s="6" t="s">
        <v>91</v>
      </c>
      <c r="L5060" s="6" t="s">
        <v>91</v>
      </c>
      <c r="M5060" s="5" t="s">
        <v>92</v>
      </c>
      <c r="N5060" s="6" t="s">
        <v>91</v>
      </c>
      <c r="O5060" s="6" t="s">
        <v>91</v>
      </c>
      <c r="P5060" s="6" t="s">
        <v>91</v>
      </c>
      <c r="Q5060" s="6" t="s">
        <v>91</v>
      </c>
      <c r="R5060" s="5">
        <v>1</v>
      </c>
      <c r="S5060" s="5">
        <v>0</v>
      </c>
      <c r="T5060" s="5" t="s">
        <v>93</v>
      </c>
      <c r="U5060" s="5" t="s">
        <v>105</v>
      </c>
    </row>
    <row r="5061" spans="1:21">
      <c r="A5061" s="6" t="s">
        <v>87</v>
      </c>
      <c r="B5061" s="7">
        <v>1</v>
      </c>
      <c r="C5061" s="5">
        <v>5444</v>
      </c>
      <c r="D5061" s="5">
        <v>42</v>
      </c>
      <c r="E5061" s="8" t="s">
        <v>6773</v>
      </c>
      <c r="F5061" s="8">
        <v>42192703</v>
      </c>
      <c r="G5061" s="5" t="s">
        <v>6776</v>
      </c>
      <c r="H5061" s="5" t="s">
        <v>225</v>
      </c>
      <c r="I5061" s="6" t="s">
        <v>91</v>
      </c>
      <c r="J5061" s="6" t="s">
        <v>91</v>
      </c>
      <c r="K5061" s="6" t="s">
        <v>91</v>
      </c>
      <c r="L5061" s="6" t="s">
        <v>91</v>
      </c>
      <c r="M5061" s="5" t="s">
        <v>92</v>
      </c>
      <c r="N5061" s="6" t="s">
        <v>91</v>
      </c>
      <c r="O5061" s="6" t="s">
        <v>91</v>
      </c>
      <c r="P5061" s="6" t="s">
        <v>91</v>
      </c>
      <c r="Q5061" s="6" t="s">
        <v>91</v>
      </c>
      <c r="R5061" s="5">
        <v>1</v>
      </c>
      <c r="S5061" s="5">
        <v>0</v>
      </c>
      <c r="T5061" s="5" t="s">
        <v>93</v>
      </c>
      <c r="U5061" s="5" t="s">
        <v>105</v>
      </c>
    </row>
    <row r="5062" spans="1:21">
      <c r="A5062" s="6" t="s">
        <v>87</v>
      </c>
      <c r="B5062" s="7">
        <v>1</v>
      </c>
      <c r="C5062" s="5">
        <v>5445</v>
      </c>
      <c r="D5062" s="5">
        <v>42</v>
      </c>
      <c r="E5062" s="8" t="s">
        <v>6773</v>
      </c>
      <c r="F5062" s="8">
        <v>42192704</v>
      </c>
      <c r="G5062" s="5" t="s">
        <v>6777</v>
      </c>
      <c r="H5062" s="5" t="s">
        <v>227</v>
      </c>
      <c r="I5062" s="6" t="s">
        <v>91</v>
      </c>
      <c r="J5062" s="6" t="s">
        <v>91</v>
      </c>
      <c r="K5062" s="6" t="s">
        <v>91</v>
      </c>
      <c r="L5062" s="6" t="s">
        <v>91</v>
      </c>
      <c r="M5062" s="5" t="s">
        <v>92</v>
      </c>
      <c r="N5062" s="6" t="s">
        <v>91</v>
      </c>
      <c r="O5062" s="6" t="s">
        <v>91</v>
      </c>
      <c r="P5062" s="6" t="s">
        <v>91</v>
      </c>
      <c r="Q5062" s="6" t="s">
        <v>91</v>
      </c>
      <c r="R5062" s="5">
        <v>1</v>
      </c>
      <c r="S5062" s="5">
        <v>0</v>
      </c>
      <c r="T5062" s="5" t="s">
        <v>93</v>
      </c>
      <c r="U5062" s="5" t="s">
        <v>105</v>
      </c>
    </row>
    <row r="5063" spans="1:21">
      <c r="A5063" s="6" t="s">
        <v>87</v>
      </c>
      <c r="B5063" s="7">
        <v>1</v>
      </c>
      <c r="C5063" s="5">
        <v>5446</v>
      </c>
      <c r="D5063" s="5">
        <v>42</v>
      </c>
      <c r="E5063" s="8" t="s">
        <v>6778</v>
      </c>
      <c r="F5063" s="8">
        <v>422028</v>
      </c>
      <c r="G5063" s="5" t="s">
        <v>6779</v>
      </c>
      <c r="H5063" s="5" t="s">
        <v>6780</v>
      </c>
      <c r="I5063" s="6" t="s">
        <v>91</v>
      </c>
      <c r="J5063" s="6" t="s">
        <v>91</v>
      </c>
      <c r="K5063" s="6" t="s">
        <v>91</v>
      </c>
      <c r="L5063" s="6" t="s">
        <v>91</v>
      </c>
      <c r="M5063" s="5" t="s">
        <v>92</v>
      </c>
      <c r="N5063" s="6" t="s">
        <v>91</v>
      </c>
      <c r="O5063" s="6" t="s">
        <v>91</v>
      </c>
      <c r="P5063" s="6" t="s">
        <v>91</v>
      </c>
      <c r="Q5063" s="6" t="s">
        <v>91</v>
      </c>
      <c r="R5063" s="5">
        <v>1</v>
      </c>
      <c r="S5063" s="5">
        <v>0</v>
      </c>
      <c r="T5063" s="5" t="s">
        <v>93</v>
      </c>
      <c r="U5063" s="5" t="s">
        <v>105</v>
      </c>
    </row>
    <row r="5064" spans="1:21">
      <c r="A5064" s="6" t="s">
        <v>87</v>
      </c>
      <c r="B5064" s="7">
        <v>1</v>
      </c>
      <c r="C5064" s="5">
        <v>5447</v>
      </c>
      <c r="D5064" s="5">
        <v>42</v>
      </c>
      <c r="E5064" s="8" t="s">
        <v>6778</v>
      </c>
      <c r="F5064" s="8">
        <v>422001</v>
      </c>
      <c r="G5064" s="5" t="s">
        <v>6781</v>
      </c>
      <c r="H5064" s="5" t="s">
        <v>221</v>
      </c>
      <c r="I5064" s="6" t="s">
        <v>91</v>
      </c>
      <c r="J5064" s="6" t="s">
        <v>91</v>
      </c>
      <c r="K5064" s="6" t="s">
        <v>91</v>
      </c>
      <c r="L5064" s="6" t="s">
        <v>91</v>
      </c>
      <c r="M5064" s="5" t="s">
        <v>92</v>
      </c>
      <c r="N5064" s="6" t="s">
        <v>91</v>
      </c>
      <c r="O5064" s="6" t="s">
        <v>91</v>
      </c>
      <c r="P5064" s="6" t="s">
        <v>91</v>
      </c>
      <c r="Q5064" s="6" t="s">
        <v>91</v>
      </c>
      <c r="R5064" s="5">
        <v>1</v>
      </c>
      <c r="S5064" s="5">
        <v>0</v>
      </c>
      <c r="T5064" s="5" t="s">
        <v>93</v>
      </c>
      <c r="U5064" s="5" t="s">
        <v>105</v>
      </c>
    </row>
    <row r="5065" spans="1:21">
      <c r="A5065" s="6" t="s">
        <v>87</v>
      </c>
      <c r="B5065" s="7">
        <v>1</v>
      </c>
      <c r="C5065" s="5">
        <v>5448</v>
      </c>
      <c r="D5065" s="5">
        <v>42</v>
      </c>
      <c r="E5065" s="8" t="s">
        <v>6778</v>
      </c>
      <c r="F5065" s="8">
        <v>422002</v>
      </c>
      <c r="G5065" s="8" t="s">
        <v>6782</v>
      </c>
      <c r="H5065" s="5" t="s">
        <v>223</v>
      </c>
      <c r="I5065" s="6" t="s">
        <v>91</v>
      </c>
      <c r="J5065" s="6" t="s">
        <v>91</v>
      </c>
      <c r="K5065" s="6" t="s">
        <v>91</v>
      </c>
      <c r="L5065" s="6" t="s">
        <v>91</v>
      </c>
      <c r="M5065" s="5" t="s">
        <v>92</v>
      </c>
      <c r="N5065" s="6" t="s">
        <v>91</v>
      </c>
      <c r="O5065" s="6" t="s">
        <v>91</v>
      </c>
      <c r="P5065" s="6" t="s">
        <v>91</v>
      </c>
      <c r="Q5065" s="6" t="s">
        <v>91</v>
      </c>
      <c r="R5065" s="5">
        <v>1</v>
      </c>
      <c r="S5065" s="5">
        <v>0</v>
      </c>
      <c r="T5065" s="5" t="s">
        <v>93</v>
      </c>
      <c r="U5065" s="5" t="s">
        <v>105</v>
      </c>
    </row>
    <row r="5066" spans="1:21">
      <c r="A5066" s="6" t="s">
        <v>87</v>
      </c>
      <c r="B5066" s="7">
        <v>1</v>
      </c>
      <c r="C5066" s="5">
        <v>5449</v>
      </c>
      <c r="D5066" s="5">
        <v>42</v>
      </c>
      <c r="E5066" s="8" t="s">
        <v>6778</v>
      </c>
      <c r="F5066" s="8">
        <v>422003</v>
      </c>
      <c r="G5066" s="8" t="s">
        <v>6783</v>
      </c>
      <c r="H5066" s="5" t="s">
        <v>225</v>
      </c>
      <c r="I5066" s="6" t="s">
        <v>91</v>
      </c>
      <c r="J5066" s="6" t="s">
        <v>91</v>
      </c>
      <c r="K5066" s="6" t="s">
        <v>91</v>
      </c>
      <c r="L5066" s="6" t="s">
        <v>91</v>
      </c>
      <c r="M5066" s="5" t="s">
        <v>92</v>
      </c>
      <c r="N5066" s="6" t="s">
        <v>91</v>
      </c>
      <c r="O5066" s="6" t="s">
        <v>91</v>
      </c>
      <c r="P5066" s="6" t="s">
        <v>91</v>
      </c>
      <c r="Q5066" s="6" t="s">
        <v>91</v>
      </c>
      <c r="R5066" s="5">
        <v>1</v>
      </c>
      <c r="S5066" s="5">
        <v>0</v>
      </c>
      <c r="T5066" s="5" t="s">
        <v>93</v>
      </c>
      <c r="U5066" s="5" t="s">
        <v>105</v>
      </c>
    </row>
    <row r="5067" spans="1:21">
      <c r="A5067" s="6" t="s">
        <v>87</v>
      </c>
      <c r="B5067" s="7">
        <v>1</v>
      </c>
      <c r="C5067" s="5">
        <v>5450</v>
      </c>
      <c r="D5067" s="5">
        <v>42</v>
      </c>
      <c r="E5067" s="8" t="s">
        <v>6778</v>
      </c>
      <c r="F5067" s="8">
        <v>422004</v>
      </c>
      <c r="G5067" s="5" t="s">
        <v>6784</v>
      </c>
      <c r="H5067" s="5" t="s">
        <v>227</v>
      </c>
      <c r="I5067" s="6" t="s">
        <v>91</v>
      </c>
      <c r="J5067" s="6" t="s">
        <v>91</v>
      </c>
      <c r="K5067" s="6" t="s">
        <v>91</v>
      </c>
      <c r="L5067" s="6" t="s">
        <v>91</v>
      </c>
      <c r="M5067" s="5" t="s">
        <v>92</v>
      </c>
      <c r="N5067" s="6" t="s">
        <v>91</v>
      </c>
      <c r="O5067" s="6" t="s">
        <v>91</v>
      </c>
      <c r="P5067" s="6" t="s">
        <v>91</v>
      </c>
      <c r="Q5067" s="6" t="s">
        <v>91</v>
      </c>
      <c r="R5067" s="5">
        <v>1</v>
      </c>
      <c r="S5067" s="5">
        <v>0</v>
      </c>
      <c r="T5067" s="5" t="s">
        <v>93</v>
      </c>
      <c r="U5067" s="5" t="s">
        <v>105</v>
      </c>
    </row>
    <row r="5068" spans="1:21">
      <c r="A5068" s="6" t="s">
        <v>87</v>
      </c>
      <c r="B5068" s="7">
        <v>1</v>
      </c>
      <c r="C5068" s="5">
        <v>5451</v>
      </c>
      <c r="D5068" s="5">
        <v>42</v>
      </c>
      <c r="E5068" s="8" t="s">
        <v>6778</v>
      </c>
      <c r="F5068" s="8">
        <v>422005</v>
      </c>
      <c r="G5068" s="5" t="s">
        <v>6785</v>
      </c>
      <c r="H5068" s="5" t="s">
        <v>6786</v>
      </c>
      <c r="I5068" s="6" t="s">
        <v>91</v>
      </c>
      <c r="J5068" s="6" t="s">
        <v>91</v>
      </c>
      <c r="K5068" s="6" t="s">
        <v>91</v>
      </c>
      <c r="L5068" s="6" t="s">
        <v>91</v>
      </c>
      <c r="M5068" s="5" t="s">
        <v>92</v>
      </c>
      <c r="N5068" s="6" t="s">
        <v>91</v>
      </c>
      <c r="O5068" s="6" t="s">
        <v>91</v>
      </c>
      <c r="P5068" s="6" t="s">
        <v>91</v>
      </c>
      <c r="Q5068" s="6" t="s">
        <v>91</v>
      </c>
      <c r="R5068" s="5">
        <v>1</v>
      </c>
      <c r="S5068" s="5">
        <v>0</v>
      </c>
      <c r="T5068" s="5" t="s">
        <v>93</v>
      </c>
      <c r="U5068" s="5" t="s">
        <v>105</v>
      </c>
    </row>
    <row r="5069" spans="1:21">
      <c r="A5069" s="6" t="s">
        <v>87</v>
      </c>
      <c r="B5069" s="7">
        <v>1</v>
      </c>
      <c r="C5069" s="5">
        <v>5452</v>
      </c>
      <c r="D5069" s="5">
        <v>42</v>
      </c>
      <c r="E5069" s="8" t="s">
        <v>6787</v>
      </c>
      <c r="F5069" s="8">
        <v>42200501</v>
      </c>
      <c r="G5069" s="5" t="s">
        <v>6788</v>
      </c>
      <c r="H5069" s="5" t="s">
        <v>6789</v>
      </c>
      <c r="I5069" s="5">
        <v>10065506351</v>
      </c>
      <c r="J5069" s="6" t="s">
        <v>91</v>
      </c>
      <c r="K5069" s="6" t="s">
        <v>91</v>
      </c>
      <c r="L5069" s="6" t="s">
        <v>91</v>
      </c>
      <c r="M5069" s="5" t="s">
        <v>92</v>
      </c>
      <c r="N5069" s="6" t="s">
        <v>91</v>
      </c>
      <c r="O5069" s="6" t="s">
        <v>91</v>
      </c>
      <c r="P5069" s="6" t="s">
        <v>91</v>
      </c>
      <c r="Q5069" s="6" t="s">
        <v>91</v>
      </c>
      <c r="R5069" s="5">
        <v>1</v>
      </c>
      <c r="S5069" s="5">
        <v>0</v>
      </c>
      <c r="T5069" s="5" t="s">
        <v>93</v>
      </c>
      <c r="U5069" s="5" t="s">
        <v>105</v>
      </c>
    </row>
    <row r="5070" spans="1:21">
      <c r="A5070" s="6" t="s">
        <v>87</v>
      </c>
      <c r="B5070" s="7">
        <v>1</v>
      </c>
      <c r="C5070" s="5">
        <v>5453</v>
      </c>
      <c r="D5070" s="5">
        <v>42</v>
      </c>
      <c r="E5070" s="8" t="s">
        <v>6787</v>
      </c>
      <c r="F5070" s="8">
        <v>42200502</v>
      </c>
      <c r="G5070" s="5" t="s">
        <v>6790</v>
      </c>
      <c r="H5070" s="5" t="s">
        <v>223</v>
      </c>
      <c r="I5070" s="6" t="s">
        <v>91</v>
      </c>
      <c r="J5070" s="6" t="s">
        <v>91</v>
      </c>
      <c r="K5070" s="6" t="s">
        <v>91</v>
      </c>
      <c r="L5070" s="6" t="s">
        <v>91</v>
      </c>
      <c r="M5070" s="5" t="s">
        <v>92</v>
      </c>
      <c r="N5070" s="6" t="s">
        <v>91</v>
      </c>
      <c r="O5070" s="6" t="s">
        <v>91</v>
      </c>
      <c r="P5070" s="6" t="s">
        <v>91</v>
      </c>
      <c r="Q5070" s="6" t="s">
        <v>91</v>
      </c>
      <c r="R5070" s="5">
        <v>1</v>
      </c>
      <c r="S5070" s="5">
        <v>0</v>
      </c>
      <c r="T5070" s="5" t="s">
        <v>93</v>
      </c>
      <c r="U5070" s="5" t="s">
        <v>105</v>
      </c>
    </row>
    <row r="5071" spans="1:21">
      <c r="A5071" s="6" t="s">
        <v>87</v>
      </c>
      <c r="B5071" s="7">
        <v>1</v>
      </c>
      <c r="C5071" s="5">
        <v>5454</v>
      </c>
      <c r="D5071" s="5">
        <v>42</v>
      </c>
      <c r="E5071" s="8" t="s">
        <v>6787</v>
      </c>
      <c r="F5071" s="8">
        <v>42200503</v>
      </c>
      <c r="G5071" s="5" t="s">
        <v>6791</v>
      </c>
      <c r="H5071" s="5" t="s">
        <v>225</v>
      </c>
      <c r="I5071" s="6" t="s">
        <v>91</v>
      </c>
      <c r="J5071" s="6" t="s">
        <v>91</v>
      </c>
      <c r="K5071" s="6" t="s">
        <v>91</v>
      </c>
      <c r="L5071" s="6" t="s">
        <v>91</v>
      </c>
      <c r="M5071" s="5" t="s">
        <v>92</v>
      </c>
      <c r="N5071" s="6" t="s">
        <v>91</v>
      </c>
      <c r="O5071" s="6" t="s">
        <v>91</v>
      </c>
      <c r="P5071" s="6" t="s">
        <v>91</v>
      </c>
      <c r="Q5071" s="6" t="s">
        <v>91</v>
      </c>
      <c r="R5071" s="5">
        <v>1</v>
      </c>
      <c r="S5071" s="5">
        <v>0</v>
      </c>
      <c r="T5071" s="5" t="s">
        <v>93</v>
      </c>
      <c r="U5071" s="5" t="s">
        <v>105</v>
      </c>
    </row>
    <row r="5072" spans="1:21">
      <c r="A5072" s="6" t="s">
        <v>87</v>
      </c>
      <c r="B5072" s="7">
        <v>1</v>
      </c>
      <c r="C5072" s="5">
        <v>5455</v>
      </c>
      <c r="D5072" s="5">
        <v>42</v>
      </c>
      <c r="E5072" s="8" t="s">
        <v>6787</v>
      </c>
      <c r="F5072" s="8">
        <v>42200504</v>
      </c>
      <c r="G5072" s="5" t="s">
        <v>6792</v>
      </c>
      <c r="H5072" s="5" t="s">
        <v>227</v>
      </c>
      <c r="I5072" s="6" t="s">
        <v>91</v>
      </c>
      <c r="J5072" s="6" t="s">
        <v>91</v>
      </c>
      <c r="K5072" s="6" t="s">
        <v>91</v>
      </c>
      <c r="L5072" s="6" t="s">
        <v>91</v>
      </c>
      <c r="M5072" s="5" t="s">
        <v>92</v>
      </c>
      <c r="N5072" s="6" t="s">
        <v>91</v>
      </c>
      <c r="O5072" s="6" t="s">
        <v>91</v>
      </c>
      <c r="P5072" s="6" t="s">
        <v>91</v>
      </c>
      <c r="Q5072" s="6" t="s">
        <v>91</v>
      </c>
      <c r="R5072" s="5">
        <v>1</v>
      </c>
      <c r="S5072" s="5">
        <v>0</v>
      </c>
      <c r="T5072" s="5" t="s">
        <v>93</v>
      </c>
      <c r="U5072" s="5" t="s">
        <v>105</v>
      </c>
    </row>
    <row r="5073" spans="1:21">
      <c r="A5073" s="6" t="s">
        <v>87</v>
      </c>
      <c r="B5073" s="7">
        <v>1</v>
      </c>
      <c r="C5073" s="5">
        <v>5456</v>
      </c>
      <c r="D5073" s="5">
        <v>42</v>
      </c>
      <c r="E5073" s="8" t="s">
        <v>6778</v>
      </c>
      <c r="F5073" s="8">
        <v>422006</v>
      </c>
      <c r="G5073" s="5" t="s">
        <v>6793</v>
      </c>
      <c r="H5073" s="5" t="s">
        <v>6794</v>
      </c>
      <c r="I5073" s="6" t="s">
        <v>91</v>
      </c>
      <c r="J5073" s="6" t="s">
        <v>91</v>
      </c>
      <c r="K5073" s="6" t="s">
        <v>91</v>
      </c>
      <c r="L5073" s="6" t="s">
        <v>91</v>
      </c>
      <c r="M5073" s="5" t="s">
        <v>92</v>
      </c>
      <c r="N5073" s="6" t="s">
        <v>91</v>
      </c>
      <c r="O5073" s="6" t="s">
        <v>91</v>
      </c>
      <c r="P5073" s="6" t="s">
        <v>91</v>
      </c>
      <c r="Q5073" s="6" t="s">
        <v>91</v>
      </c>
      <c r="R5073" s="5">
        <v>1</v>
      </c>
      <c r="S5073" s="5">
        <v>0</v>
      </c>
      <c r="T5073" s="5" t="s">
        <v>93</v>
      </c>
      <c r="U5073" s="5" t="s">
        <v>105</v>
      </c>
    </row>
    <row r="5074" spans="1:21">
      <c r="A5074" s="6" t="s">
        <v>87</v>
      </c>
      <c r="B5074" s="7">
        <v>1</v>
      </c>
      <c r="C5074" s="5">
        <v>5457</v>
      </c>
      <c r="D5074" s="5">
        <v>42</v>
      </c>
      <c r="E5074" s="8" t="s">
        <v>6795</v>
      </c>
      <c r="F5074" s="8">
        <v>42200601</v>
      </c>
      <c r="G5074" s="5" t="s">
        <v>6796</v>
      </c>
      <c r="H5074" s="5" t="s">
        <v>6797</v>
      </c>
      <c r="I5074" s="5">
        <v>10065502195</v>
      </c>
      <c r="J5074" s="6" t="s">
        <v>91</v>
      </c>
      <c r="K5074" s="6" t="s">
        <v>91</v>
      </c>
      <c r="L5074" s="6" t="s">
        <v>91</v>
      </c>
      <c r="M5074" s="5" t="s">
        <v>92</v>
      </c>
      <c r="N5074" s="6" t="s">
        <v>91</v>
      </c>
      <c r="O5074" s="6" t="s">
        <v>91</v>
      </c>
      <c r="P5074" s="6" t="s">
        <v>91</v>
      </c>
      <c r="Q5074" s="6" t="s">
        <v>91</v>
      </c>
      <c r="R5074" s="5">
        <v>1</v>
      </c>
      <c r="S5074" s="5">
        <v>0</v>
      </c>
      <c r="T5074" s="5" t="s">
        <v>93</v>
      </c>
      <c r="U5074" s="5" t="s">
        <v>105</v>
      </c>
    </row>
    <row r="5075" spans="1:21">
      <c r="A5075" s="6" t="s">
        <v>87</v>
      </c>
      <c r="B5075" s="7">
        <v>1</v>
      </c>
      <c r="C5075" s="5">
        <v>5458</v>
      </c>
      <c r="D5075" s="5">
        <v>42</v>
      </c>
      <c r="E5075" s="8" t="s">
        <v>6795</v>
      </c>
      <c r="F5075" s="8">
        <v>42200602</v>
      </c>
      <c r="G5075" s="5" t="s">
        <v>6798</v>
      </c>
      <c r="H5075" s="5" t="s">
        <v>223</v>
      </c>
      <c r="I5075" s="6" t="s">
        <v>91</v>
      </c>
      <c r="J5075" s="6" t="s">
        <v>91</v>
      </c>
      <c r="K5075" s="6" t="s">
        <v>91</v>
      </c>
      <c r="L5075" s="6" t="s">
        <v>91</v>
      </c>
      <c r="M5075" s="5" t="s">
        <v>92</v>
      </c>
      <c r="N5075" s="6" t="s">
        <v>91</v>
      </c>
      <c r="O5075" s="6" t="s">
        <v>91</v>
      </c>
      <c r="P5075" s="6" t="s">
        <v>91</v>
      </c>
      <c r="Q5075" s="6" t="s">
        <v>91</v>
      </c>
      <c r="R5075" s="5">
        <v>1</v>
      </c>
      <c r="S5075" s="5">
        <v>0</v>
      </c>
      <c r="T5075" s="5" t="s">
        <v>93</v>
      </c>
      <c r="U5075" s="5" t="s">
        <v>105</v>
      </c>
    </row>
    <row r="5076" spans="1:21">
      <c r="A5076" s="6" t="s">
        <v>87</v>
      </c>
      <c r="B5076" s="7">
        <v>1</v>
      </c>
      <c r="C5076" s="5">
        <v>5459</v>
      </c>
      <c r="D5076" s="5">
        <v>42</v>
      </c>
      <c r="E5076" s="8" t="s">
        <v>6795</v>
      </c>
      <c r="F5076" s="8">
        <v>42200603</v>
      </c>
      <c r="G5076" s="5" t="s">
        <v>6799</v>
      </c>
      <c r="H5076" s="5" t="s">
        <v>225</v>
      </c>
      <c r="I5076" s="6" t="s">
        <v>91</v>
      </c>
      <c r="J5076" s="6" t="s">
        <v>91</v>
      </c>
      <c r="K5076" s="6" t="s">
        <v>91</v>
      </c>
      <c r="L5076" s="6" t="s">
        <v>91</v>
      </c>
      <c r="M5076" s="5" t="s">
        <v>92</v>
      </c>
      <c r="N5076" s="6" t="s">
        <v>91</v>
      </c>
      <c r="O5076" s="6" t="s">
        <v>91</v>
      </c>
      <c r="P5076" s="6" t="s">
        <v>91</v>
      </c>
      <c r="Q5076" s="6" t="s">
        <v>91</v>
      </c>
      <c r="R5076" s="5">
        <v>1</v>
      </c>
      <c r="S5076" s="5">
        <v>0</v>
      </c>
      <c r="T5076" s="5" t="s">
        <v>93</v>
      </c>
      <c r="U5076" s="5" t="s">
        <v>105</v>
      </c>
    </row>
    <row r="5077" spans="1:21">
      <c r="A5077" s="6" t="s">
        <v>87</v>
      </c>
      <c r="B5077" s="7">
        <v>1</v>
      </c>
      <c r="C5077" s="5">
        <v>5460</v>
      </c>
      <c r="D5077" s="5">
        <v>42</v>
      </c>
      <c r="E5077" s="8" t="s">
        <v>6795</v>
      </c>
      <c r="F5077" s="8">
        <v>42200604</v>
      </c>
      <c r="G5077" s="5" t="s">
        <v>6800</v>
      </c>
      <c r="H5077" s="5" t="s">
        <v>227</v>
      </c>
      <c r="I5077" s="6" t="s">
        <v>91</v>
      </c>
      <c r="J5077" s="6" t="s">
        <v>91</v>
      </c>
      <c r="K5077" s="6" t="s">
        <v>91</v>
      </c>
      <c r="L5077" s="6" t="s">
        <v>91</v>
      </c>
      <c r="M5077" s="5" t="s">
        <v>92</v>
      </c>
      <c r="N5077" s="6" t="s">
        <v>91</v>
      </c>
      <c r="O5077" s="6" t="s">
        <v>91</v>
      </c>
      <c r="P5077" s="6" t="s">
        <v>91</v>
      </c>
      <c r="Q5077" s="6" t="s">
        <v>91</v>
      </c>
      <c r="R5077" s="5">
        <v>1</v>
      </c>
      <c r="S5077" s="5">
        <v>0</v>
      </c>
      <c r="T5077" s="5" t="s">
        <v>93</v>
      </c>
      <c r="U5077" s="5" t="s">
        <v>105</v>
      </c>
    </row>
    <row r="5078" spans="1:21">
      <c r="A5078" s="6" t="s">
        <v>87</v>
      </c>
      <c r="B5078" s="7">
        <v>1</v>
      </c>
      <c r="C5078" s="5">
        <v>5461</v>
      </c>
      <c r="D5078" s="5">
        <v>42</v>
      </c>
      <c r="E5078" s="8" t="s">
        <v>6778</v>
      </c>
      <c r="F5078" s="8">
        <v>422007</v>
      </c>
      <c r="G5078" s="5" t="s">
        <v>6801</v>
      </c>
      <c r="H5078" s="5" t="s">
        <v>6802</v>
      </c>
      <c r="I5078" s="6" t="s">
        <v>91</v>
      </c>
      <c r="J5078" s="6" t="s">
        <v>91</v>
      </c>
      <c r="K5078" s="6" t="s">
        <v>91</v>
      </c>
      <c r="L5078" s="6" t="s">
        <v>91</v>
      </c>
      <c r="M5078" s="5" t="s">
        <v>92</v>
      </c>
      <c r="N5078" s="6" t="s">
        <v>91</v>
      </c>
      <c r="O5078" s="6" t="s">
        <v>91</v>
      </c>
      <c r="P5078" s="6" t="s">
        <v>91</v>
      </c>
      <c r="Q5078" s="6" t="s">
        <v>91</v>
      </c>
      <c r="R5078" s="5">
        <v>1</v>
      </c>
      <c r="S5078" s="5">
        <v>0</v>
      </c>
      <c r="T5078" s="5" t="s">
        <v>93</v>
      </c>
      <c r="U5078" s="5" t="s">
        <v>105</v>
      </c>
    </row>
    <row r="5079" spans="1:21">
      <c r="A5079" s="6" t="s">
        <v>87</v>
      </c>
      <c r="B5079" s="7">
        <v>1</v>
      </c>
      <c r="C5079" s="5">
        <v>5462</v>
      </c>
      <c r="D5079" s="5">
        <v>42</v>
      </c>
      <c r="E5079" s="8" t="s">
        <v>6803</v>
      </c>
      <c r="F5079" s="8">
        <v>42200701</v>
      </c>
      <c r="G5079" s="5" t="s">
        <v>6804</v>
      </c>
      <c r="H5079" s="5" t="s">
        <v>6805</v>
      </c>
      <c r="I5079" s="5">
        <v>10065502166</v>
      </c>
      <c r="J5079" s="6" t="s">
        <v>91</v>
      </c>
      <c r="K5079" s="6" t="s">
        <v>91</v>
      </c>
      <c r="L5079" s="6" t="s">
        <v>91</v>
      </c>
      <c r="M5079" s="5" t="s">
        <v>92</v>
      </c>
      <c r="N5079" s="6" t="s">
        <v>91</v>
      </c>
      <c r="O5079" s="6" t="s">
        <v>91</v>
      </c>
      <c r="P5079" s="6" t="s">
        <v>91</v>
      </c>
      <c r="Q5079" s="6" t="s">
        <v>91</v>
      </c>
      <c r="R5079" s="5">
        <v>1</v>
      </c>
      <c r="S5079" s="5">
        <v>0</v>
      </c>
      <c r="T5079" s="5" t="s">
        <v>93</v>
      </c>
      <c r="U5079" s="5" t="s">
        <v>105</v>
      </c>
    </row>
    <row r="5080" spans="1:21">
      <c r="A5080" s="6" t="s">
        <v>87</v>
      </c>
      <c r="B5080" s="7">
        <v>1</v>
      </c>
      <c r="C5080" s="5">
        <v>5463</v>
      </c>
      <c r="D5080" s="5">
        <v>42</v>
      </c>
      <c r="E5080" s="8" t="s">
        <v>6803</v>
      </c>
      <c r="F5080" s="8">
        <v>42200702</v>
      </c>
      <c r="G5080" s="5" t="s">
        <v>6806</v>
      </c>
      <c r="H5080" s="5" t="s">
        <v>1978</v>
      </c>
      <c r="I5080" s="5">
        <v>10065506348</v>
      </c>
      <c r="J5080" s="6" t="s">
        <v>91</v>
      </c>
      <c r="K5080" s="6" t="s">
        <v>91</v>
      </c>
      <c r="L5080" s="6" t="s">
        <v>91</v>
      </c>
      <c r="M5080" s="5" t="s">
        <v>92</v>
      </c>
      <c r="N5080" s="6" t="s">
        <v>91</v>
      </c>
      <c r="O5080" s="6" t="s">
        <v>91</v>
      </c>
      <c r="P5080" s="6" t="s">
        <v>91</v>
      </c>
      <c r="Q5080" s="6" t="s">
        <v>91</v>
      </c>
      <c r="R5080" s="5">
        <v>1</v>
      </c>
      <c r="S5080" s="5">
        <v>0</v>
      </c>
      <c r="T5080" s="5" t="s">
        <v>93</v>
      </c>
      <c r="U5080" s="5" t="s">
        <v>105</v>
      </c>
    </row>
    <row r="5081" spans="1:21">
      <c r="A5081" s="6" t="s">
        <v>87</v>
      </c>
      <c r="B5081" s="7">
        <v>1</v>
      </c>
      <c r="C5081" s="5">
        <v>5464</v>
      </c>
      <c r="D5081" s="5">
        <v>42</v>
      </c>
      <c r="E5081" s="8" t="s">
        <v>6803</v>
      </c>
      <c r="F5081" s="8">
        <v>42200703</v>
      </c>
      <c r="G5081" s="5" t="s">
        <v>6807</v>
      </c>
      <c r="H5081" s="5" t="s">
        <v>225</v>
      </c>
      <c r="I5081" s="6" t="s">
        <v>91</v>
      </c>
      <c r="J5081" s="6" t="s">
        <v>91</v>
      </c>
      <c r="K5081" s="6" t="s">
        <v>91</v>
      </c>
      <c r="L5081" s="6" t="s">
        <v>91</v>
      </c>
      <c r="M5081" s="5" t="s">
        <v>92</v>
      </c>
      <c r="N5081" s="6" t="s">
        <v>91</v>
      </c>
      <c r="O5081" s="6" t="s">
        <v>91</v>
      </c>
      <c r="P5081" s="6" t="s">
        <v>91</v>
      </c>
      <c r="Q5081" s="6" t="s">
        <v>91</v>
      </c>
      <c r="R5081" s="5">
        <v>1</v>
      </c>
      <c r="S5081" s="5">
        <v>0</v>
      </c>
      <c r="T5081" s="5" t="s">
        <v>93</v>
      </c>
      <c r="U5081" s="5" t="s">
        <v>105</v>
      </c>
    </row>
    <row r="5082" spans="1:21">
      <c r="A5082" s="6" t="s">
        <v>87</v>
      </c>
      <c r="B5082" s="7">
        <v>1</v>
      </c>
      <c r="C5082" s="5">
        <v>5465</v>
      </c>
      <c r="D5082" s="5">
        <v>42</v>
      </c>
      <c r="E5082" s="8" t="s">
        <v>6803</v>
      </c>
      <c r="F5082" s="8">
        <v>42200704</v>
      </c>
      <c r="G5082" s="5" t="s">
        <v>6808</v>
      </c>
      <c r="H5082" s="5" t="s">
        <v>227</v>
      </c>
      <c r="I5082" s="6" t="s">
        <v>91</v>
      </c>
      <c r="J5082" s="6" t="s">
        <v>91</v>
      </c>
      <c r="K5082" s="6" t="s">
        <v>91</v>
      </c>
      <c r="L5082" s="6" t="s">
        <v>91</v>
      </c>
      <c r="M5082" s="5" t="s">
        <v>92</v>
      </c>
      <c r="N5082" s="6" t="s">
        <v>91</v>
      </c>
      <c r="O5082" s="6" t="s">
        <v>91</v>
      </c>
      <c r="P5082" s="6" t="s">
        <v>91</v>
      </c>
      <c r="Q5082" s="6" t="s">
        <v>91</v>
      </c>
      <c r="R5082" s="5">
        <v>1</v>
      </c>
      <c r="S5082" s="5">
        <v>0</v>
      </c>
      <c r="T5082" s="5" t="s">
        <v>93</v>
      </c>
      <c r="U5082" s="5" t="s">
        <v>105</v>
      </c>
    </row>
    <row r="5083" spans="1:21">
      <c r="A5083" s="6" t="s">
        <v>87</v>
      </c>
      <c r="B5083" s="7">
        <v>1</v>
      </c>
      <c r="C5083" s="5">
        <v>5466</v>
      </c>
      <c r="D5083" s="5">
        <v>42</v>
      </c>
      <c r="E5083" s="8" t="s">
        <v>6778</v>
      </c>
      <c r="F5083" s="8">
        <v>422008</v>
      </c>
      <c r="G5083" s="5" t="s">
        <v>6809</v>
      </c>
      <c r="H5083" s="5" t="s">
        <v>6810</v>
      </c>
      <c r="I5083" s="5" t="s">
        <v>1367</v>
      </c>
      <c r="J5083" s="6" t="s">
        <v>91</v>
      </c>
      <c r="K5083" s="6" t="s">
        <v>91</v>
      </c>
      <c r="L5083" s="6" t="s">
        <v>91</v>
      </c>
      <c r="M5083" s="5" t="s">
        <v>92</v>
      </c>
      <c r="N5083" s="6" t="s">
        <v>91</v>
      </c>
      <c r="O5083" s="6" t="s">
        <v>91</v>
      </c>
      <c r="P5083" s="6" t="s">
        <v>91</v>
      </c>
      <c r="Q5083" s="6" t="s">
        <v>91</v>
      </c>
      <c r="R5083" s="5">
        <v>1</v>
      </c>
      <c r="S5083" s="5">
        <v>0</v>
      </c>
      <c r="T5083" s="5" t="s">
        <v>93</v>
      </c>
      <c r="U5083" s="5" t="s">
        <v>105</v>
      </c>
    </row>
    <row r="5084" spans="1:21">
      <c r="A5084" s="6" t="s">
        <v>87</v>
      </c>
      <c r="B5084" s="7">
        <v>1</v>
      </c>
      <c r="C5084" s="5">
        <v>5467</v>
      </c>
      <c r="D5084" s="5">
        <v>42</v>
      </c>
      <c r="E5084" s="8" t="s">
        <v>6811</v>
      </c>
      <c r="F5084" s="8">
        <v>42200801</v>
      </c>
      <c r="G5084" s="5" t="s">
        <v>6812</v>
      </c>
      <c r="H5084" s="5" t="s">
        <v>6813</v>
      </c>
      <c r="I5084" s="5">
        <v>10065506911</v>
      </c>
      <c r="J5084" s="6" t="s">
        <v>91</v>
      </c>
      <c r="K5084" s="6" t="s">
        <v>91</v>
      </c>
      <c r="L5084" s="6" t="s">
        <v>91</v>
      </c>
      <c r="M5084" s="5" t="s">
        <v>92</v>
      </c>
      <c r="N5084" s="6" t="s">
        <v>91</v>
      </c>
      <c r="O5084" s="6" t="s">
        <v>91</v>
      </c>
      <c r="P5084" s="6" t="s">
        <v>91</v>
      </c>
      <c r="Q5084" s="6" t="s">
        <v>91</v>
      </c>
      <c r="R5084" s="5">
        <v>1</v>
      </c>
      <c r="S5084" s="5">
        <v>0</v>
      </c>
      <c r="T5084" s="5" t="s">
        <v>93</v>
      </c>
      <c r="U5084" s="5" t="s">
        <v>105</v>
      </c>
    </row>
    <row r="5085" spans="1:21">
      <c r="A5085" s="6" t="s">
        <v>87</v>
      </c>
      <c r="B5085" s="7">
        <v>1</v>
      </c>
      <c r="C5085" s="5">
        <v>5468</v>
      </c>
      <c r="D5085" s="5">
        <v>42</v>
      </c>
      <c r="E5085" s="8" t="s">
        <v>6811</v>
      </c>
      <c r="F5085" s="8">
        <v>42200802</v>
      </c>
      <c r="G5085" s="5" t="s">
        <v>6814</v>
      </c>
      <c r="H5085" s="5" t="s">
        <v>223</v>
      </c>
      <c r="I5085" s="6" t="s">
        <v>91</v>
      </c>
      <c r="J5085" s="6" t="s">
        <v>91</v>
      </c>
      <c r="K5085" s="6" t="s">
        <v>91</v>
      </c>
      <c r="L5085" s="6" t="s">
        <v>91</v>
      </c>
      <c r="M5085" s="5" t="s">
        <v>92</v>
      </c>
      <c r="N5085" s="6" t="s">
        <v>91</v>
      </c>
      <c r="O5085" s="6" t="s">
        <v>91</v>
      </c>
      <c r="P5085" s="6" t="s">
        <v>91</v>
      </c>
      <c r="Q5085" s="6" t="s">
        <v>91</v>
      </c>
      <c r="R5085" s="5">
        <v>1</v>
      </c>
      <c r="S5085" s="5">
        <v>0</v>
      </c>
      <c r="T5085" s="5" t="s">
        <v>93</v>
      </c>
      <c r="U5085" s="5" t="s">
        <v>105</v>
      </c>
    </row>
    <row r="5086" spans="1:21">
      <c r="A5086" s="6" t="s">
        <v>87</v>
      </c>
      <c r="B5086" s="7">
        <v>1</v>
      </c>
      <c r="C5086" s="5">
        <v>5469</v>
      </c>
      <c r="D5086" s="5">
        <v>42</v>
      </c>
      <c r="E5086" s="8" t="s">
        <v>6811</v>
      </c>
      <c r="F5086" s="8">
        <v>42200803</v>
      </c>
      <c r="G5086" s="5" t="s">
        <v>6815</v>
      </c>
      <c r="H5086" s="5" t="s">
        <v>225</v>
      </c>
      <c r="I5086" s="6" t="s">
        <v>91</v>
      </c>
      <c r="J5086" s="6" t="s">
        <v>91</v>
      </c>
      <c r="K5086" s="6" t="s">
        <v>91</v>
      </c>
      <c r="L5086" s="6" t="s">
        <v>91</v>
      </c>
      <c r="M5086" s="5" t="s">
        <v>92</v>
      </c>
      <c r="N5086" s="6" t="s">
        <v>91</v>
      </c>
      <c r="O5086" s="6" t="s">
        <v>91</v>
      </c>
      <c r="P5086" s="6" t="s">
        <v>91</v>
      </c>
      <c r="Q5086" s="6" t="s">
        <v>91</v>
      </c>
      <c r="R5086" s="5">
        <v>1</v>
      </c>
      <c r="S5086" s="5">
        <v>0</v>
      </c>
      <c r="T5086" s="5" t="s">
        <v>93</v>
      </c>
      <c r="U5086" s="5" t="s">
        <v>105</v>
      </c>
    </row>
    <row r="5087" spans="1:21">
      <c r="A5087" s="6" t="s">
        <v>87</v>
      </c>
      <c r="B5087" s="7">
        <v>1</v>
      </c>
      <c r="C5087" s="5">
        <v>5470</v>
      </c>
      <c r="D5087" s="5">
        <v>42</v>
      </c>
      <c r="E5087" s="8" t="s">
        <v>6811</v>
      </c>
      <c r="F5087" s="8">
        <v>42200804</v>
      </c>
      <c r="G5087" s="5" t="s">
        <v>6816</v>
      </c>
      <c r="H5087" s="5" t="s">
        <v>227</v>
      </c>
      <c r="I5087" s="6" t="s">
        <v>91</v>
      </c>
      <c r="J5087" s="6" t="s">
        <v>91</v>
      </c>
      <c r="K5087" s="6" t="s">
        <v>91</v>
      </c>
      <c r="L5087" s="6" t="s">
        <v>91</v>
      </c>
      <c r="M5087" s="5" t="s">
        <v>92</v>
      </c>
      <c r="N5087" s="6" t="s">
        <v>91</v>
      </c>
      <c r="O5087" s="6" t="s">
        <v>91</v>
      </c>
      <c r="P5087" s="6" t="s">
        <v>91</v>
      </c>
      <c r="Q5087" s="6" t="s">
        <v>91</v>
      </c>
      <c r="R5087" s="5">
        <v>1</v>
      </c>
      <c r="S5087" s="5">
        <v>0</v>
      </c>
      <c r="T5087" s="5" t="s">
        <v>93</v>
      </c>
      <c r="U5087" s="5" t="s">
        <v>105</v>
      </c>
    </row>
    <row r="5088" spans="1:21">
      <c r="A5088" s="6" t="s">
        <v>87</v>
      </c>
      <c r="B5088" s="7">
        <v>1</v>
      </c>
      <c r="C5088" s="5">
        <v>5471</v>
      </c>
      <c r="D5088" s="5">
        <v>42</v>
      </c>
      <c r="E5088" s="8" t="s">
        <v>6778</v>
      </c>
      <c r="F5088" s="8">
        <v>422009</v>
      </c>
      <c r="G5088" s="5" t="s">
        <v>6817</v>
      </c>
      <c r="H5088" s="5" t="s">
        <v>6818</v>
      </c>
      <c r="I5088" s="6" t="s">
        <v>91</v>
      </c>
      <c r="J5088" s="6" t="s">
        <v>91</v>
      </c>
      <c r="K5088" s="6" t="s">
        <v>91</v>
      </c>
      <c r="L5088" s="6" t="s">
        <v>91</v>
      </c>
      <c r="M5088" s="5" t="s">
        <v>92</v>
      </c>
      <c r="N5088" s="6" t="s">
        <v>91</v>
      </c>
      <c r="O5088" s="6" t="s">
        <v>91</v>
      </c>
      <c r="P5088" s="6" t="s">
        <v>91</v>
      </c>
      <c r="Q5088" s="6" t="s">
        <v>91</v>
      </c>
      <c r="R5088" s="5">
        <v>1</v>
      </c>
      <c r="S5088" s="5">
        <v>0</v>
      </c>
      <c r="T5088" s="5" t="s">
        <v>93</v>
      </c>
      <c r="U5088" s="5" t="s">
        <v>105</v>
      </c>
    </row>
    <row r="5089" spans="1:21">
      <c r="A5089" s="6" t="s">
        <v>87</v>
      </c>
      <c r="B5089" s="7">
        <v>1</v>
      </c>
      <c r="C5089" s="5">
        <v>5472</v>
      </c>
      <c r="D5089" s="5">
        <v>42</v>
      </c>
      <c r="E5089" s="8" t="s">
        <v>6819</v>
      </c>
      <c r="F5089" s="8">
        <v>42200901</v>
      </c>
      <c r="G5089" s="5" t="s">
        <v>6820</v>
      </c>
      <c r="H5089" s="5" t="s">
        <v>6821</v>
      </c>
      <c r="I5089" s="5">
        <v>10065506326</v>
      </c>
      <c r="J5089" s="6" t="s">
        <v>91</v>
      </c>
      <c r="K5089" s="6" t="s">
        <v>91</v>
      </c>
      <c r="L5089" s="6" t="s">
        <v>91</v>
      </c>
      <c r="M5089" s="5" t="s">
        <v>92</v>
      </c>
      <c r="N5089" s="6" t="s">
        <v>91</v>
      </c>
      <c r="O5089" s="6" t="s">
        <v>91</v>
      </c>
      <c r="P5089" s="6" t="s">
        <v>91</v>
      </c>
      <c r="Q5089" s="6" t="s">
        <v>91</v>
      </c>
      <c r="R5089" s="5">
        <v>1</v>
      </c>
      <c r="S5089" s="5">
        <v>0</v>
      </c>
      <c r="T5089" s="5" t="s">
        <v>93</v>
      </c>
      <c r="U5089" s="5" t="s">
        <v>105</v>
      </c>
    </row>
    <row r="5090" spans="1:21">
      <c r="A5090" s="6" t="s">
        <v>87</v>
      </c>
      <c r="B5090" s="7">
        <v>1</v>
      </c>
      <c r="C5090" s="5">
        <v>5473</v>
      </c>
      <c r="D5090" s="5">
        <v>42</v>
      </c>
      <c r="E5090" s="8" t="s">
        <v>6819</v>
      </c>
      <c r="F5090" s="8">
        <v>42200902</v>
      </c>
      <c r="G5090" s="5" t="s">
        <v>6822</v>
      </c>
      <c r="H5090" s="5" t="s">
        <v>223</v>
      </c>
      <c r="I5090" s="6" t="s">
        <v>91</v>
      </c>
      <c r="J5090" s="6" t="s">
        <v>91</v>
      </c>
      <c r="K5090" s="6" t="s">
        <v>91</v>
      </c>
      <c r="L5090" s="6" t="s">
        <v>91</v>
      </c>
      <c r="M5090" s="5" t="s">
        <v>92</v>
      </c>
      <c r="N5090" s="6" t="s">
        <v>91</v>
      </c>
      <c r="O5090" s="6" t="s">
        <v>91</v>
      </c>
      <c r="P5090" s="6" t="s">
        <v>91</v>
      </c>
      <c r="Q5090" s="6" t="s">
        <v>91</v>
      </c>
      <c r="R5090" s="5">
        <v>1</v>
      </c>
      <c r="S5090" s="5">
        <v>0</v>
      </c>
      <c r="T5090" s="5" t="s">
        <v>93</v>
      </c>
      <c r="U5090" s="5" t="s">
        <v>105</v>
      </c>
    </row>
    <row r="5091" spans="1:21">
      <c r="A5091" s="6" t="s">
        <v>87</v>
      </c>
      <c r="B5091" s="7">
        <v>1</v>
      </c>
      <c r="C5091" s="5">
        <v>5474</v>
      </c>
      <c r="D5091" s="5">
        <v>42</v>
      </c>
      <c r="E5091" s="8" t="s">
        <v>6819</v>
      </c>
      <c r="F5091" s="8">
        <v>42200903</v>
      </c>
      <c r="G5091" s="5" t="s">
        <v>6823</v>
      </c>
      <c r="H5091" s="5" t="s">
        <v>225</v>
      </c>
      <c r="I5091" s="6" t="s">
        <v>91</v>
      </c>
      <c r="J5091" s="6" t="s">
        <v>91</v>
      </c>
      <c r="K5091" s="6" t="s">
        <v>91</v>
      </c>
      <c r="L5091" s="6" t="s">
        <v>91</v>
      </c>
      <c r="M5091" s="5" t="s">
        <v>92</v>
      </c>
      <c r="N5091" s="6" t="s">
        <v>91</v>
      </c>
      <c r="O5091" s="6" t="s">
        <v>91</v>
      </c>
      <c r="P5091" s="6" t="s">
        <v>91</v>
      </c>
      <c r="Q5091" s="6" t="s">
        <v>91</v>
      </c>
      <c r="R5091" s="5">
        <v>1</v>
      </c>
      <c r="S5091" s="5">
        <v>0</v>
      </c>
      <c r="T5091" s="5" t="s">
        <v>93</v>
      </c>
      <c r="U5091" s="5" t="s">
        <v>105</v>
      </c>
    </row>
    <row r="5092" spans="1:21">
      <c r="A5092" s="6" t="s">
        <v>87</v>
      </c>
      <c r="B5092" s="7">
        <v>1</v>
      </c>
      <c r="C5092" s="5">
        <v>5475</v>
      </c>
      <c r="D5092" s="5">
        <v>42</v>
      </c>
      <c r="E5092" s="8" t="s">
        <v>6819</v>
      </c>
      <c r="F5092" s="8">
        <v>42200904</v>
      </c>
      <c r="G5092" s="5" t="s">
        <v>6824</v>
      </c>
      <c r="H5092" s="5" t="s">
        <v>227</v>
      </c>
      <c r="I5092" s="6" t="s">
        <v>91</v>
      </c>
      <c r="J5092" s="6" t="s">
        <v>91</v>
      </c>
      <c r="K5092" s="6" t="s">
        <v>91</v>
      </c>
      <c r="L5092" s="6" t="s">
        <v>91</v>
      </c>
      <c r="M5092" s="5" t="s">
        <v>92</v>
      </c>
      <c r="N5092" s="6" t="s">
        <v>91</v>
      </c>
      <c r="O5092" s="6" t="s">
        <v>91</v>
      </c>
      <c r="P5092" s="6" t="s">
        <v>91</v>
      </c>
      <c r="Q5092" s="6" t="s">
        <v>91</v>
      </c>
      <c r="R5092" s="5">
        <v>1</v>
      </c>
      <c r="S5092" s="5">
        <v>0</v>
      </c>
      <c r="T5092" s="5" t="s">
        <v>93</v>
      </c>
      <c r="U5092" s="5" t="s">
        <v>105</v>
      </c>
    </row>
    <row r="5093" spans="1:21">
      <c r="A5093" s="6" t="s">
        <v>87</v>
      </c>
      <c r="B5093" s="7">
        <v>1</v>
      </c>
      <c r="C5093" s="5">
        <v>5476</v>
      </c>
      <c r="D5093" s="5">
        <v>42</v>
      </c>
      <c r="E5093" s="8" t="s">
        <v>6778</v>
      </c>
      <c r="F5093" s="8">
        <v>422010</v>
      </c>
      <c r="G5093" s="5" t="s">
        <v>6825</v>
      </c>
      <c r="H5093" s="5" t="s">
        <v>6826</v>
      </c>
      <c r="I5093" s="6" t="s">
        <v>91</v>
      </c>
      <c r="J5093" s="6" t="s">
        <v>91</v>
      </c>
      <c r="K5093" s="6" t="s">
        <v>91</v>
      </c>
      <c r="L5093" s="6" t="s">
        <v>91</v>
      </c>
      <c r="M5093" s="5" t="s">
        <v>92</v>
      </c>
      <c r="N5093" s="6" t="s">
        <v>91</v>
      </c>
      <c r="O5093" s="6" t="s">
        <v>91</v>
      </c>
      <c r="P5093" s="6" t="s">
        <v>91</v>
      </c>
      <c r="Q5093" s="6" t="s">
        <v>91</v>
      </c>
      <c r="R5093" s="5">
        <v>1</v>
      </c>
      <c r="S5093" s="5">
        <v>0</v>
      </c>
      <c r="T5093" s="5" t="s">
        <v>93</v>
      </c>
      <c r="U5093" s="5" t="s">
        <v>105</v>
      </c>
    </row>
    <row r="5094" spans="1:21">
      <c r="A5094" s="6" t="s">
        <v>87</v>
      </c>
      <c r="B5094" s="7">
        <v>1</v>
      </c>
      <c r="C5094" s="5">
        <v>5477</v>
      </c>
      <c r="D5094" s="5">
        <v>42</v>
      </c>
      <c r="E5094" s="8" t="s">
        <v>6827</v>
      </c>
      <c r="F5094" s="8">
        <v>42201001</v>
      </c>
      <c r="G5094" s="5" t="s">
        <v>6828</v>
      </c>
      <c r="H5094" s="5" t="s">
        <v>678</v>
      </c>
      <c r="I5094" s="5">
        <v>10065501410</v>
      </c>
      <c r="J5094" s="6" t="s">
        <v>91</v>
      </c>
      <c r="K5094" s="6" t="s">
        <v>91</v>
      </c>
      <c r="L5094" s="6" t="s">
        <v>91</v>
      </c>
      <c r="M5094" s="5" t="s">
        <v>92</v>
      </c>
      <c r="N5094" s="6" t="s">
        <v>91</v>
      </c>
      <c r="O5094" s="6" t="s">
        <v>91</v>
      </c>
      <c r="P5094" s="6" t="s">
        <v>91</v>
      </c>
      <c r="Q5094" s="6" t="s">
        <v>91</v>
      </c>
      <c r="R5094" s="5">
        <v>1</v>
      </c>
      <c r="S5094" s="5">
        <v>0</v>
      </c>
      <c r="T5094" s="5" t="s">
        <v>93</v>
      </c>
      <c r="U5094" s="5" t="s">
        <v>105</v>
      </c>
    </row>
    <row r="5095" spans="1:21">
      <c r="A5095" s="6" t="s">
        <v>87</v>
      </c>
      <c r="B5095" s="7">
        <v>1</v>
      </c>
      <c r="C5095" s="5">
        <v>5478</v>
      </c>
      <c r="D5095" s="5">
        <v>42</v>
      </c>
      <c r="E5095" s="8" t="s">
        <v>6827</v>
      </c>
      <c r="F5095" s="8">
        <v>42201002</v>
      </c>
      <c r="G5095" s="5" t="s">
        <v>6829</v>
      </c>
      <c r="H5095" s="5" t="s">
        <v>5098</v>
      </c>
      <c r="I5095" s="5">
        <v>10065503271</v>
      </c>
      <c r="J5095" s="6" t="s">
        <v>91</v>
      </c>
      <c r="K5095" s="6" t="s">
        <v>91</v>
      </c>
      <c r="L5095" s="6" t="s">
        <v>91</v>
      </c>
      <c r="M5095" s="5" t="s">
        <v>92</v>
      </c>
      <c r="N5095" s="6" t="s">
        <v>91</v>
      </c>
      <c r="O5095" s="6" t="s">
        <v>91</v>
      </c>
      <c r="P5095" s="6" t="s">
        <v>91</v>
      </c>
      <c r="Q5095" s="6" t="s">
        <v>91</v>
      </c>
      <c r="R5095" s="5">
        <v>1</v>
      </c>
      <c r="S5095" s="5">
        <v>0</v>
      </c>
      <c r="T5095" s="5" t="s">
        <v>93</v>
      </c>
      <c r="U5095" s="5" t="s">
        <v>105</v>
      </c>
    </row>
    <row r="5096" spans="1:21">
      <c r="A5096" s="6" t="s">
        <v>87</v>
      </c>
      <c r="B5096" s="7">
        <v>1</v>
      </c>
      <c r="C5096" s="5">
        <v>5479</v>
      </c>
      <c r="D5096" s="5">
        <v>42</v>
      </c>
      <c r="E5096" s="8" t="s">
        <v>6827</v>
      </c>
      <c r="F5096" s="8">
        <v>42201003</v>
      </c>
      <c r="G5096" s="5" t="s">
        <v>6830</v>
      </c>
      <c r="H5096" s="5" t="s">
        <v>225</v>
      </c>
      <c r="I5096" s="6" t="s">
        <v>91</v>
      </c>
      <c r="J5096" s="6" t="s">
        <v>91</v>
      </c>
      <c r="K5096" s="6" t="s">
        <v>91</v>
      </c>
      <c r="L5096" s="6" t="s">
        <v>91</v>
      </c>
      <c r="M5096" s="5" t="s">
        <v>92</v>
      </c>
      <c r="N5096" s="6" t="s">
        <v>91</v>
      </c>
      <c r="O5096" s="6" t="s">
        <v>91</v>
      </c>
      <c r="P5096" s="6" t="s">
        <v>91</v>
      </c>
      <c r="Q5096" s="6" t="s">
        <v>91</v>
      </c>
      <c r="R5096" s="5">
        <v>1</v>
      </c>
      <c r="S5096" s="5">
        <v>0</v>
      </c>
      <c r="T5096" s="5" t="s">
        <v>93</v>
      </c>
      <c r="U5096" s="5" t="s">
        <v>105</v>
      </c>
    </row>
    <row r="5097" spans="1:21">
      <c r="A5097" s="6" t="s">
        <v>87</v>
      </c>
      <c r="B5097" s="7">
        <v>1</v>
      </c>
      <c r="C5097" s="5">
        <v>5480</v>
      </c>
      <c r="D5097" s="5">
        <v>42</v>
      </c>
      <c r="E5097" s="8" t="s">
        <v>6827</v>
      </c>
      <c r="F5097" s="8">
        <v>42201004</v>
      </c>
      <c r="G5097" s="5" t="s">
        <v>6831</v>
      </c>
      <c r="H5097" s="5" t="s">
        <v>227</v>
      </c>
      <c r="I5097" s="6" t="s">
        <v>91</v>
      </c>
      <c r="J5097" s="6" t="s">
        <v>91</v>
      </c>
      <c r="K5097" s="6" t="s">
        <v>91</v>
      </c>
      <c r="L5097" s="6" t="s">
        <v>91</v>
      </c>
      <c r="M5097" s="5" t="s">
        <v>92</v>
      </c>
      <c r="N5097" s="6" t="s">
        <v>91</v>
      </c>
      <c r="O5097" s="6" t="s">
        <v>91</v>
      </c>
      <c r="P5097" s="6" t="s">
        <v>91</v>
      </c>
      <c r="Q5097" s="6" t="s">
        <v>91</v>
      </c>
      <c r="R5097" s="5">
        <v>1</v>
      </c>
      <c r="S5097" s="5">
        <v>0</v>
      </c>
      <c r="T5097" s="5" t="s">
        <v>93</v>
      </c>
      <c r="U5097" s="5" t="s">
        <v>105</v>
      </c>
    </row>
    <row r="5098" spans="1:21">
      <c r="A5098" s="6" t="s">
        <v>87</v>
      </c>
      <c r="B5098" s="7">
        <v>1</v>
      </c>
      <c r="C5098" s="5">
        <v>5481</v>
      </c>
      <c r="D5098" s="5">
        <v>42</v>
      </c>
      <c r="E5098" s="8" t="s">
        <v>6778</v>
      </c>
      <c r="F5098" s="8">
        <v>422011</v>
      </c>
      <c r="G5098" s="5" t="s">
        <v>6832</v>
      </c>
      <c r="H5098" s="5" t="s">
        <v>6833</v>
      </c>
      <c r="I5098" s="6" t="s">
        <v>91</v>
      </c>
      <c r="J5098" s="6" t="s">
        <v>91</v>
      </c>
      <c r="K5098" s="6" t="s">
        <v>91</v>
      </c>
      <c r="L5098" s="6" t="s">
        <v>91</v>
      </c>
      <c r="M5098" s="5" t="s">
        <v>92</v>
      </c>
      <c r="N5098" s="6" t="s">
        <v>91</v>
      </c>
      <c r="O5098" s="6" t="s">
        <v>91</v>
      </c>
      <c r="P5098" s="6" t="s">
        <v>91</v>
      </c>
      <c r="Q5098" s="6" t="s">
        <v>91</v>
      </c>
      <c r="R5098" s="5">
        <v>1</v>
      </c>
      <c r="S5098" s="5">
        <v>0</v>
      </c>
      <c r="T5098" s="5" t="s">
        <v>93</v>
      </c>
      <c r="U5098" s="5" t="s">
        <v>105</v>
      </c>
    </row>
    <row r="5099" spans="1:21">
      <c r="A5099" s="6" t="s">
        <v>87</v>
      </c>
      <c r="B5099" s="7">
        <v>1</v>
      </c>
      <c r="C5099" s="5">
        <v>5482</v>
      </c>
      <c r="D5099" s="5">
        <v>42</v>
      </c>
      <c r="E5099" s="8" t="s">
        <v>6834</v>
      </c>
      <c r="F5099" s="8">
        <v>42201101</v>
      </c>
      <c r="G5099" s="5" t="s">
        <v>6835</v>
      </c>
      <c r="H5099" s="5" t="s">
        <v>6836</v>
      </c>
      <c r="I5099" s="5">
        <v>10065506404</v>
      </c>
      <c r="J5099" s="6" t="s">
        <v>91</v>
      </c>
      <c r="K5099" s="6" t="s">
        <v>91</v>
      </c>
      <c r="L5099" s="6" t="s">
        <v>91</v>
      </c>
      <c r="M5099" s="5" t="s">
        <v>92</v>
      </c>
      <c r="N5099" s="6" t="s">
        <v>91</v>
      </c>
      <c r="O5099" s="6" t="s">
        <v>91</v>
      </c>
      <c r="P5099" s="6" t="s">
        <v>91</v>
      </c>
      <c r="Q5099" s="6" t="s">
        <v>91</v>
      </c>
      <c r="R5099" s="5">
        <v>1</v>
      </c>
      <c r="S5099" s="5">
        <v>0</v>
      </c>
      <c r="T5099" s="5" t="s">
        <v>93</v>
      </c>
      <c r="U5099" s="5" t="s">
        <v>105</v>
      </c>
    </row>
    <row r="5100" spans="1:21">
      <c r="A5100" s="6" t="s">
        <v>87</v>
      </c>
      <c r="B5100" s="7">
        <v>1</v>
      </c>
      <c r="C5100" s="5">
        <v>5483</v>
      </c>
      <c r="D5100" s="5">
        <v>42</v>
      </c>
      <c r="E5100" s="8" t="s">
        <v>6834</v>
      </c>
      <c r="F5100" s="8">
        <v>42201102</v>
      </c>
      <c r="G5100" s="5" t="s">
        <v>6837</v>
      </c>
      <c r="H5100" s="5" t="s">
        <v>223</v>
      </c>
      <c r="I5100" s="6" t="s">
        <v>91</v>
      </c>
      <c r="J5100" s="6" t="s">
        <v>91</v>
      </c>
      <c r="K5100" s="6" t="s">
        <v>91</v>
      </c>
      <c r="L5100" s="6" t="s">
        <v>91</v>
      </c>
      <c r="M5100" s="5" t="s">
        <v>92</v>
      </c>
      <c r="N5100" s="6" t="s">
        <v>91</v>
      </c>
      <c r="O5100" s="6" t="s">
        <v>91</v>
      </c>
      <c r="P5100" s="6" t="s">
        <v>91</v>
      </c>
      <c r="Q5100" s="6" t="s">
        <v>91</v>
      </c>
      <c r="R5100" s="5">
        <v>1</v>
      </c>
      <c r="S5100" s="5">
        <v>0</v>
      </c>
      <c r="T5100" s="5" t="s">
        <v>93</v>
      </c>
      <c r="U5100" s="5" t="s">
        <v>105</v>
      </c>
    </row>
    <row r="5101" spans="1:21">
      <c r="A5101" s="6" t="s">
        <v>87</v>
      </c>
      <c r="B5101" s="7">
        <v>1</v>
      </c>
      <c r="C5101" s="5">
        <v>5484</v>
      </c>
      <c r="D5101" s="5">
        <v>42</v>
      </c>
      <c r="E5101" s="8" t="s">
        <v>6834</v>
      </c>
      <c r="F5101" s="8">
        <v>42201103</v>
      </c>
      <c r="G5101" s="5" t="s">
        <v>6838</v>
      </c>
      <c r="H5101" s="5" t="s">
        <v>225</v>
      </c>
      <c r="I5101" s="6" t="s">
        <v>91</v>
      </c>
      <c r="J5101" s="6" t="s">
        <v>91</v>
      </c>
      <c r="K5101" s="6" t="s">
        <v>91</v>
      </c>
      <c r="L5101" s="6" t="s">
        <v>91</v>
      </c>
      <c r="M5101" s="5" t="s">
        <v>92</v>
      </c>
      <c r="N5101" s="6" t="s">
        <v>91</v>
      </c>
      <c r="O5101" s="6" t="s">
        <v>91</v>
      </c>
      <c r="P5101" s="6" t="s">
        <v>91</v>
      </c>
      <c r="Q5101" s="6" t="s">
        <v>91</v>
      </c>
      <c r="R5101" s="5">
        <v>1</v>
      </c>
      <c r="S5101" s="5">
        <v>0</v>
      </c>
      <c r="T5101" s="5" t="s">
        <v>93</v>
      </c>
      <c r="U5101" s="5" t="s">
        <v>105</v>
      </c>
    </row>
    <row r="5102" spans="1:21">
      <c r="A5102" s="6" t="s">
        <v>87</v>
      </c>
      <c r="B5102" s="7">
        <v>1</v>
      </c>
      <c r="C5102" s="5">
        <v>5485</v>
      </c>
      <c r="D5102" s="5">
        <v>42</v>
      </c>
      <c r="E5102" s="8" t="s">
        <v>6834</v>
      </c>
      <c r="F5102" s="8">
        <v>42201104</v>
      </c>
      <c r="G5102" s="5" t="s">
        <v>6839</v>
      </c>
      <c r="H5102" s="5" t="s">
        <v>227</v>
      </c>
      <c r="I5102" s="6" t="s">
        <v>91</v>
      </c>
      <c r="J5102" s="6" t="s">
        <v>91</v>
      </c>
      <c r="K5102" s="6" t="s">
        <v>91</v>
      </c>
      <c r="L5102" s="6" t="s">
        <v>91</v>
      </c>
      <c r="M5102" s="5" t="s">
        <v>92</v>
      </c>
      <c r="N5102" s="6" t="s">
        <v>91</v>
      </c>
      <c r="O5102" s="6" t="s">
        <v>91</v>
      </c>
      <c r="P5102" s="6" t="s">
        <v>91</v>
      </c>
      <c r="Q5102" s="6" t="s">
        <v>91</v>
      </c>
      <c r="R5102" s="5">
        <v>1</v>
      </c>
      <c r="S5102" s="5">
        <v>0</v>
      </c>
      <c r="T5102" s="5" t="s">
        <v>93</v>
      </c>
      <c r="U5102" s="5" t="s">
        <v>105</v>
      </c>
    </row>
    <row r="5103" spans="1:21">
      <c r="A5103" s="6" t="s">
        <v>87</v>
      </c>
      <c r="B5103" s="7">
        <v>1</v>
      </c>
      <c r="C5103" s="5">
        <v>5486</v>
      </c>
      <c r="D5103" s="5">
        <v>42</v>
      </c>
      <c r="E5103" s="8" t="s">
        <v>6778</v>
      </c>
      <c r="F5103" s="8">
        <v>422012</v>
      </c>
      <c r="G5103" s="5" t="s">
        <v>6840</v>
      </c>
      <c r="H5103" s="5" t="s">
        <v>6841</v>
      </c>
      <c r="I5103" s="6" t="s">
        <v>91</v>
      </c>
      <c r="J5103" s="6" t="s">
        <v>91</v>
      </c>
      <c r="K5103" s="6" t="s">
        <v>91</v>
      </c>
      <c r="L5103" s="6" t="s">
        <v>91</v>
      </c>
      <c r="M5103" s="5" t="s">
        <v>92</v>
      </c>
      <c r="N5103" s="6" t="s">
        <v>91</v>
      </c>
      <c r="O5103" s="6" t="s">
        <v>91</v>
      </c>
      <c r="P5103" s="6" t="s">
        <v>91</v>
      </c>
      <c r="Q5103" s="6" t="s">
        <v>91</v>
      </c>
      <c r="R5103" s="5">
        <v>1</v>
      </c>
      <c r="S5103" s="5">
        <v>0</v>
      </c>
      <c r="T5103" s="5" t="s">
        <v>93</v>
      </c>
      <c r="U5103" s="5" t="s">
        <v>105</v>
      </c>
    </row>
    <row r="5104" spans="1:21">
      <c r="A5104" s="6" t="s">
        <v>87</v>
      </c>
      <c r="B5104" s="7">
        <v>1</v>
      </c>
      <c r="C5104" s="5">
        <v>5487</v>
      </c>
      <c r="D5104" s="5">
        <v>42</v>
      </c>
      <c r="E5104" s="8" t="s">
        <v>6842</v>
      </c>
      <c r="F5104" s="8">
        <v>42201201</v>
      </c>
      <c r="G5104" s="5" t="s">
        <v>6843</v>
      </c>
      <c r="H5104" s="5" t="s">
        <v>6844</v>
      </c>
      <c r="I5104" s="5">
        <v>10065506912</v>
      </c>
      <c r="J5104" s="6" t="s">
        <v>91</v>
      </c>
      <c r="K5104" s="6" t="s">
        <v>91</v>
      </c>
      <c r="L5104" s="6" t="s">
        <v>91</v>
      </c>
      <c r="M5104" s="5" t="s">
        <v>92</v>
      </c>
      <c r="N5104" s="6" t="s">
        <v>91</v>
      </c>
      <c r="O5104" s="6" t="s">
        <v>91</v>
      </c>
      <c r="P5104" s="6" t="s">
        <v>91</v>
      </c>
      <c r="Q5104" s="6" t="s">
        <v>91</v>
      </c>
      <c r="R5104" s="5">
        <v>1</v>
      </c>
      <c r="S5104" s="5">
        <v>0</v>
      </c>
      <c r="T5104" s="5" t="s">
        <v>93</v>
      </c>
      <c r="U5104" s="5" t="s">
        <v>105</v>
      </c>
    </row>
    <row r="5105" spans="1:21">
      <c r="A5105" s="6" t="s">
        <v>87</v>
      </c>
      <c r="B5105" s="7">
        <v>1</v>
      </c>
      <c r="C5105" s="5">
        <v>5488</v>
      </c>
      <c r="D5105" s="5">
        <v>42</v>
      </c>
      <c r="E5105" s="8" t="s">
        <v>6842</v>
      </c>
      <c r="F5105" s="8">
        <v>42201202</v>
      </c>
      <c r="G5105" s="5" t="s">
        <v>6845</v>
      </c>
      <c r="H5105" s="5" t="s">
        <v>223</v>
      </c>
      <c r="I5105" s="6" t="s">
        <v>91</v>
      </c>
      <c r="J5105" s="6" t="s">
        <v>91</v>
      </c>
      <c r="K5105" s="6" t="s">
        <v>91</v>
      </c>
      <c r="L5105" s="6" t="s">
        <v>91</v>
      </c>
      <c r="M5105" s="5" t="s">
        <v>92</v>
      </c>
      <c r="N5105" s="6" t="s">
        <v>91</v>
      </c>
      <c r="O5105" s="6" t="s">
        <v>91</v>
      </c>
      <c r="P5105" s="6" t="s">
        <v>91</v>
      </c>
      <c r="Q5105" s="6" t="s">
        <v>91</v>
      </c>
      <c r="R5105" s="5">
        <v>1</v>
      </c>
      <c r="S5105" s="5">
        <v>0</v>
      </c>
      <c r="T5105" s="5" t="s">
        <v>93</v>
      </c>
      <c r="U5105" s="5" t="s">
        <v>105</v>
      </c>
    </row>
    <row r="5106" spans="1:21">
      <c r="A5106" s="6" t="s">
        <v>87</v>
      </c>
      <c r="B5106" s="7">
        <v>1</v>
      </c>
      <c r="C5106" s="5">
        <v>5489</v>
      </c>
      <c r="D5106" s="5">
        <v>42</v>
      </c>
      <c r="E5106" s="8" t="s">
        <v>6842</v>
      </c>
      <c r="F5106" s="8">
        <v>42201203</v>
      </c>
      <c r="G5106" s="5" t="s">
        <v>6846</v>
      </c>
      <c r="H5106" s="5" t="s">
        <v>225</v>
      </c>
      <c r="I5106" s="6" t="s">
        <v>91</v>
      </c>
      <c r="J5106" s="6" t="s">
        <v>91</v>
      </c>
      <c r="K5106" s="6" t="s">
        <v>91</v>
      </c>
      <c r="L5106" s="6" t="s">
        <v>91</v>
      </c>
      <c r="M5106" s="5" t="s">
        <v>92</v>
      </c>
      <c r="N5106" s="6" t="s">
        <v>91</v>
      </c>
      <c r="O5106" s="6" t="s">
        <v>91</v>
      </c>
      <c r="P5106" s="6" t="s">
        <v>91</v>
      </c>
      <c r="Q5106" s="6" t="s">
        <v>91</v>
      </c>
      <c r="R5106" s="5">
        <v>1</v>
      </c>
      <c r="S5106" s="5">
        <v>0</v>
      </c>
      <c r="T5106" s="5" t="s">
        <v>93</v>
      </c>
      <c r="U5106" s="5" t="s">
        <v>105</v>
      </c>
    </row>
    <row r="5107" spans="1:21">
      <c r="A5107" s="6" t="s">
        <v>87</v>
      </c>
      <c r="B5107" s="7">
        <v>1</v>
      </c>
      <c r="C5107" s="5">
        <v>5490</v>
      </c>
      <c r="D5107" s="5">
        <v>42</v>
      </c>
      <c r="E5107" s="8" t="s">
        <v>6842</v>
      </c>
      <c r="F5107" s="8">
        <v>42201204</v>
      </c>
      <c r="G5107" s="5" t="s">
        <v>6847</v>
      </c>
      <c r="H5107" s="5" t="s">
        <v>227</v>
      </c>
      <c r="I5107" s="6" t="s">
        <v>91</v>
      </c>
      <c r="J5107" s="6" t="s">
        <v>91</v>
      </c>
      <c r="K5107" s="6" t="s">
        <v>91</v>
      </c>
      <c r="L5107" s="6" t="s">
        <v>91</v>
      </c>
      <c r="M5107" s="5" t="s">
        <v>92</v>
      </c>
      <c r="N5107" s="6" t="s">
        <v>91</v>
      </c>
      <c r="O5107" s="6" t="s">
        <v>91</v>
      </c>
      <c r="P5107" s="6" t="s">
        <v>91</v>
      </c>
      <c r="Q5107" s="6" t="s">
        <v>91</v>
      </c>
      <c r="R5107" s="5">
        <v>1</v>
      </c>
      <c r="S5107" s="5">
        <v>0</v>
      </c>
      <c r="T5107" s="5" t="s">
        <v>93</v>
      </c>
      <c r="U5107" s="5" t="s">
        <v>105</v>
      </c>
    </row>
    <row r="5108" spans="1:21">
      <c r="A5108" s="6" t="s">
        <v>87</v>
      </c>
      <c r="B5108" s="7">
        <v>1</v>
      </c>
      <c r="C5108" s="5">
        <v>5491</v>
      </c>
      <c r="D5108" s="5">
        <v>42</v>
      </c>
      <c r="E5108" s="8" t="s">
        <v>6778</v>
      </c>
      <c r="F5108" s="8">
        <v>422013</v>
      </c>
      <c r="G5108" s="5" t="s">
        <v>6848</v>
      </c>
      <c r="H5108" s="5" t="s">
        <v>6849</v>
      </c>
      <c r="I5108" s="6" t="s">
        <v>91</v>
      </c>
      <c r="J5108" s="6" t="s">
        <v>91</v>
      </c>
      <c r="K5108" s="6" t="s">
        <v>91</v>
      </c>
      <c r="L5108" s="6" t="s">
        <v>91</v>
      </c>
      <c r="M5108" s="5" t="s">
        <v>92</v>
      </c>
      <c r="N5108" s="6" t="s">
        <v>91</v>
      </c>
      <c r="O5108" s="6" t="s">
        <v>91</v>
      </c>
      <c r="P5108" s="6" t="s">
        <v>91</v>
      </c>
      <c r="Q5108" s="6" t="s">
        <v>91</v>
      </c>
      <c r="R5108" s="5">
        <v>1</v>
      </c>
      <c r="S5108" s="5">
        <v>0</v>
      </c>
      <c r="T5108" s="5" t="s">
        <v>93</v>
      </c>
      <c r="U5108" s="5" t="s">
        <v>105</v>
      </c>
    </row>
    <row r="5109" spans="1:21">
      <c r="A5109" s="6" t="s">
        <v>87</v>
      </c>
      <c r="B5109" s="7">
        <v>1</v>
      </c>
      <c r="C5109" s="5">
        <v>5492</v>
      </c>
      <c r="D5109" s="5">
        <v>42</v>
      </c>
      <c r="E5109" s="8" t="s">
        <v>6850</v>
      </c>
      <c r="F5109" s="8">
        <v>42201301</v>
      </c>
      <c r="G5109" s="5" t="s">
        <v>6851</v>
      </c>
      <c r="H5109" s="5" t="s">
        <v>6852</v>
      </c>
      <c r="I5109" s="5">
        <v>10065505094</v>
      </c>
      <c r="J5109" s="6" t="s">
        <v>91</v>
      </c>
      <c r="K5109" s="6" t="s">
        <v>91</v>
      </c>
      <c r="L5109" s="6" t="s">
        <v>91</v>
      </c>
      <c r="M5109" s="5" t="s">
        <v>92</v>
      </c>
      <c r="N5109" s="6" t="s">
        <v>91</v>
      </c>
      <c r="O5109" s="6" t="s">
        <v>91</v>
      </c>
      <c r="P5109" s="6" t="s">
        <v>91</v>
      </c>
      <c r="Q5109" s="6" t="s">
        <v>91</v>
      </c>
      <c r="R5109" s="5">
        <v>1</v>
      </c>
      <c r="S5109" s="5">
        <v>0</v>
      </c>
      <c r="T5109" s="5" t="s">
        <v>93</v>
      </c>
      <c r="U5109" s="5" t="s">
        <v>105</v>
      </c>
    </row>
    <row r="5110" spans="1:21">
      <c r="A5110" s="6" t="s">
        <v>87</v>
      </c>
      <c r="B5110" s="7">
        <v>1</v>
      </c>
      <c r="C5110" s="5">
        <v>5493</v>
      </c>
      <c r="D5110" s="5">
        <v>42</v>
      </c>
      <c r="E5110" s="8" t="s">
        <v>6850</v>
      </c>
      <c r="F5110" s="8">
        <v>42201302</v>
      </c>
      <c r="G5110" s="5" t="s">
        <v>6853</v>
      </c>
      <c r="H5110" s="5" t="s">
        <v>223</v>
      </c>
      <c r="I5110" s="6" t="s">
        <v>91</v>
      </c>
      <c r="J5110" s="6" t="s">
        <v>91</v>
      </c>
      <c r="K5110" s="6" t="s">
        <v>91</v>
      </c>
      <c r="L5110" s="6" t="s">
        <v>91</v>
      </c>
      <c r="M5110" s="5" t="s">
        <v>92</v>
      </c>
      <c r="N5110" s="6" t="s">
        <v>91</v>
      </c>
      <c r="O5110" s="6" t="s">
        <v>91</v>
      </c>
      <c r="P5110" s="6" t="s">
        <v>91</v>
      </c>
      <c r="Q5110" s="6" t="s">
        <v>91</v>
      </c>
      <c r="R5110" s="5">
        <v>1</v>
      </c>
      <c r="S5110" s="5">
        <v>0</v>
      </c>
      <c r="T5110" s="5" t="s">
        <v>93</v>
      </c>
      <c r="U5110" s="5" t="s">
        <v>105</v>
      </c>
    </row>
    <row r="5111" spans="1:21">
      <c r="A5111" s="6" t="s">
        <v>87</v>
      </c>
      <c r="B5111" s="7">
        <v>1</v>
      </c>
      <c r="C5111" s="5">
        <v>5494</v>
      </c>
      <c r="D5111" s="5">
        <v>42</v>
      </c>
      <c r="E5111" s="8" t="s">
        <v>6850</v>
      </c>
      <c r="F5111" s="8">
        <v>42201303</v>
      </c>
      <c r="G5111" s="5" t="s">
        <v>6854</v>
      </c>
      <c r="H5111" s="5" t="s">
        <v>225</v>
      </c>
      <c r="I5111" s="6" t="s">
        <v>91</v>
      </c>
      <c r="J5111" s="6" t="s">
        <v>91</v>
      </c>
      <c r="K5111" s="6" t="s">
        <v>91</v>
      </c>
      <c r="L5111" s="6" t="s">
        <v>91</v>
      </c>
      <c r="M5111" s="5" t="s">
        <v>92</v>
      </c>
      <c r="N5111" s="6" t="s">
        <v>91</v>
      </c>
      <c r="O5111" s="6" t="s">
        <v>91</v>
      </c>
      <c r="P5111" s="6" t="s">
        <v>91</v>
      </c>
      <c r="Q5111" s="6" t="s">
        <v>91</v>
      </c>
      <c r="R5111" s="5">
        <v>1</v>
      </c>
      <c r="S5111" s="5">
        <v>0</v>
      </c>
      <c r="T5111" s="5" t="s">
        <v>93</v>
      </c>
      <c r="U5111" s="5" t="s">
        <v>105</v>
      </c>
    </row>
    <row r="5112" spans="1:21">
      <c r="A5112" s="6" t="s">
        <v>87</v>
      </c>
      <c r="B5112" s="7">
        <v>1</v>
      </c>
      <c r="C5112" s="5">
        <v>5495</v>
      </c>
      <c r="D5112" s="5">
        <v>42</v>
      </c>
      <c r="E5112" s="8" t="s">
        <v>6850</v>
      </c>
      <c r="F5112" s="8">
        <v>42201304</v>
      </c>
      <c r="G5112" s="5" t="s">
        <v>6855</v>
      </c>
      <c r="H5112" s="5" t="s">
        <v>227</v>
      </c>
      <c r="I5112" s="6" t="s">
        <v>91</v>
      </c>
      <c r="J5112" s="6" t="s">
        <v>91</v>
      </c>
      <c r="K5112" s="6" t="s">
        <v>91</v>
      </c>
      <c r="L5112" s="6" t="s">
        <v>91</v>
      </c>
      <c r="M5112" s="5" t="s">
        <v>92</v>
      </c>
      <c r="N5112" s="6" t="s">
        <v>91</v>
      </c>
      <c r="O5112" s="6" t="s">
        <v>91</v>
      </c>
      <c r="P5112" s="6" t="s">
        <v>91</v>
      </c>
      <c r="Q5112" s="6" t="s">
        <v>91</v>
      </c>
      <c r="R5112" s="5">
        <v>1</v>
      </c>
      <c r="S5112" s="5">
        <v>0</v>
      </c>
      <c r="T5112" s="5" t="s">
        <v>93</v>
      </c>
      <c r="U5112" s="5" t="s">
        <v>105</v>
      </c>
    </row>
    <row r="5113" spans="1:21">
      <c r="A5113" s="6" t="s">
        <v>87</v>
      </c>
      <c r="B5113" s="7">
        <v>1</v>
      </c>
      <c r="C5113" s="5">
        <v>5496</v>
      </c>
      <c r="D5113" s="5">
        <v>42</v>
      </c>
      <c r="E5113" s="8" t="s">
        <v>6778</v>
      </c>
      <c r="F5113" s="8">
        <v>422014</v>
      </c>
      <c r="G5113" s="5" t="s">
        <v>6856</v>
      </c>
      <c r="H5113" s="5" t="s">
        <v>6857</v>
      </c>
      <c r="I5113" s="6" t="s">
        <v>91</v>
      </c>
      <c r="J5113" s="6" t="s">
        <v>91</v>
      </c>
      <c r="K5113" s="6" t="s">
        <v>91</v>
      </c>
      <c r="L5113" s="6" t="s">
        <v>91</v>
      </c>
      <c r="M5113" s="5" t="s">
        <v>92</v>
      </c>
      <c r="N5113" s="6" t="s">
        <v>91</v>
      </c>
      <c r="O5113" s="6" t="s">
        <v>91</v>
      </c>
      <c r="P5113" s="6" t="s">
        <v>91</v>
      </c>
      <c r="Q5113" s="6" t="s">
        <v>91</v>
      </c>
      <c r="R5113" s="5">
        <v>1</v>
      </c>
      <c r="S5113" s="5">
        <v>0</v>
      </c>
      <c r="T5113" s="5" t="s">
        <v>93</v>
      </c>
      <c r="U5113" s="5" t="s">
        <v>105</v>
      </c>
    </row>
    <row r="5114" spans="1:21">
      <c r="A5114" s="6" t="s">
        <v>87</v>
      </c>
      <c r="B5114" s="7">
        <v>1</v>
      </c>
      <c r="C5114" s="5">
        <v>5497</v>
      </c>
      <c r="D5114" s="5">
        <v>42</v>
      </c>
      <c r="E5114" s="8" t="s">
        <v>6858</v>
      </c>
      <c r="F5114" s="8">
        <v>42201401</v>
      </c>
      <c r="G5114" s="5" t="s">
        <v>6859</v>
      </c>
      <c r="H5114" s="5" t="s">
        <v>6860</v>
      </c>
      <c r="I5114" s="5">
        <v>10065502380</v>
      </c>
      <c r="J5114" s="6" t="s">
        <v>91</v>
      </c>
      <c r="K5114" s="6" t="s">
        <v>91</v>
      </c>
      <c r="L5114" s="6" t="s">
        <v>91</v>
      </c>
      <c r="M5114" s="5" t="s">
        <v>92</v>
      </c>
      <c r="N5114" s="6" t="s">
        <v>91</v>
      </c>
      <c r="O5114" s="6" t="s">
        <v>91</v>
      </c>
      <c r="P5114" s="6" t="s">
        <v>91</v>
      </c>
      <c r="Q5114" s="6" t="s">
        <v>91</v>
      </c>
      <c r="R5114" s="5">
        <v>1</v>
      </c>
      <c r="S5114" s="5">
        <v>0</v>
      </c>
      <c r="T5114" s="5" t="s">
        <v>93</v>
      </c>
      <c r="U5114" s="5" t="s">
        <v>105</v>
      </c>
    </row>
    <row r="5115" spans="1:21">
      <c r="A5115" s="6" t="s">
        <v>87</v>
      </c>
      <c r="B5115" s="7">
        <v>1</v>
      </c>
      <c r="C5115" s="5">
        <v>5498</v>
      </c>
      <c r="D5115" s="5">
        <v>42</v>
      </c>
      <c r="E5115" s="8" t="s">
        <v>6858</v>
      </c>
      <c r="F5115" s="8">
        <v>42201402</v>
      </c>
      <c r="G5115" s="5" t="s">
        <v>6861</v>
      </c>
      <c r="H5115" s="5" t="s">
        <v>223</v>
      </c>
      <c r="I5115" s="6" t="s">
        <v>91</v>
      </c>
      <c r="J5115" s="6" t="s">
        <v>91</v>
      </c>
      <c r="K5115" s="6" t="s">
        <v>91</v>
      </c>
      <c r="L5115" s="6" t="s">
        <v>91</v>
      </c>
      <c r="M5115" s="5" t="s">
        <v>92</v>
      </c>
      <c r="N5115" s="6" t="s">
        <v>91</v>
      </c>
      <c r="O5115" s="6" t="s">
        <v>91</v>
      </c>
      <c r="P5115" s="6" t="s">
        <v>91</v>
      </c>
      <c r="Q5115" s="6" t="s">
        <v>91</v>
      </c>
      <c r="R5115" s="5">
        <v>1</v>
      </c>
      <c r="S5115" s="5">
        <v>0</v>
      </c>
      <c r="T5115" s="5" t="s">
        <v>93</v>
      </c>
      <c r="U5115" s="5" t="s">
        <v>105</v>
      </c>
    </row>
    <row r="5116" spans="1:21">
      <c r="A5116" s="6" t="s">
        <v>87</v>
      </c>
      <c r="B5116" s="7">
        <v>1</v>
      </c>
      <c r="C5116" s="5">
        <v>5499</v>
      </c>
      <c r="D5116" s="5">
        <v>42</v>
      </c>
      <c r="E5116" s="8" t="s">
        <v>6858</v>
      </c>
      <c r="F5116" s="8">
        <v>42201403</v>
      </c>
      <c r="G5116" s="5" t="s">
        <v>6862</v>
      </c>
      <c r="H5116" s="5" t="s">
        <v>225</v>
      </c>
      <c r="I5116" s="6" t="s">
        <v>91</v>
      </c>
      <c r="J5116" s="6" t="s">
        <v>91</v>
      </c>
      <c r="K5116" s="6" t="s">
        <v>91</v>
      </c>
      <c r="L5116" s="6" t="s">
        <v>91</v>
      </c>
      <c r="M5116" s="5" t="s">
        <v>92</v>
      </c>
      <c r="N5116" s="6" t="s">
        <v>91</v>
      </c>
      <c r="O5116" s="6" t="s">
        <v>91</v>
      </c>
      <c r="P5116" s="6" t="s">
        <v>91</v>
      </c>
      <c r="Q5116" s="6" t="s">
        <v>91</v>
      </c>
      <c r="R5116" s="5">
        <v>1</v>
      </c>
      <c r="S5116" s="5">
        <v>0</v>
      </c>
      <c r="T5116" s="5" t="s">
        <v>93</v>
      </c>
      <c r="U5116" s="5" t="s">
        <v>105</v>
      </c>
    </row>
    <row r="5117" spans="1:21">
      <c r="A5117" s="6" t="s">
        <v>87</v>
      </c>
      <c r="B5117" s="7">
        <v>1</v>
      </c>
      <c r="C5117" s="5">
        <v>5500</v>
      </c>
      <c r="D5117" s="5">
        <v>42</v>
      </c>
      <c r="E5117" s="8" t="s">
        <v>6858</v>
      </c>
      <c r="F5117" s="8">
        <v>42201404</v>
      </c>
      <c r="G5117" s="5" t="s">
        <v>6863</v>
      </c>
      <c r="H5117" s="5" t="s">
        <v>227</v>
      </c>
      <c r="I5117" s="6" t="s">
        <v>91</v>
      </c>
      <c r="J5117" s="6" t="s">
        <v>91</v>
      </c>
      <c r="K5117" s="6" t="s">
        <v>91</v>
      </c>
      <c r="L5117" s="6" t="s">
        <v>91</v>
      </c>
      <c r="M5117" s="5" t="s">
        <v>92</v>
      </c>
      <c r="N5117" s="6" t="s">
        <v>91</v>
      </c>
      <c r="O5117" s="6" t="s">
        <v>91</v>
      </c>
      <c r="P5117" s="6" t="s">
        <v>91</v>
      </c>
      <c r="Q5117" s="6" t="s">
        <v>91</v>
      </c>
      <c r="R5117" s="5">
        <v>1</v>
      </c>
      <c r="S5117" s="5">
        <v>0</v>
      </c>
      <c r="T5117" s="5" t="s">
        <v>93</v>
      </c>
      <c r="U5117" s="5" t="s">
        <v>105</v>
      </c>
    </row>
    <row r="5118" spans="1:21">
      <c r="A5118" s="6" t="s">
        <v>87</v>
      </c>
      <c r="B5118" s="7">
        <v>1</v>
      </c>
      <c r="C5118" s="5">
        <v>5501</v>
      </c>
      <c r="D5118" s="5">
        <v>42</v>
      </c>
      <c r="E5118" s="8" t="s">
        <v>6778</v>
      </c>
      <c r="F5118" s="8">
        <v>422015</v>
      </c>
      <c r="G5118" s="5" t="s">
        <v>6864</v>
      </c>
      <c r="H5118" s="5" t="s">
        <v>6865</v>
      </c>
      <c r="I5118" s="6" t="s">
        <v>91</v>
      </c>
      <c r="J5118" s="6" t="s">
        <v>91</v>
      </c>
      <c r="K5118" s="6" t="s">
        <v>91</v>
      </c>
      <c r="L5118" s="6" t="s">
        <v>91</v>
      </c>
      <c r="M5118" s="5" t="s">
        <v>92</v>
      </c>
      <c r="N5118" s="6" t="s">
        <v>91</v>
      </c>
      <c r="O5118" s="6" t="s">
        <v>91</v>
      </c>
      <c r="P5118" s="6" t="s">
        <v>91</v>
      </c>
      <c r="Q5118" s="6" t="s">
        <v>91</v>
      </c>
      <c r="R5118" s="5">
        <v>1</v>
      </c>
      <c r="S5118" s="5">
        <v>0</v>
      </c>
      <c r="T5118" s="5" t="s">
        <v>93</v>
      </c>
      <c r="U5118" s="5" t="s">
        <v>105</v>
      </c>
    </row>
    <row r="5119" spans="1:21">
      <c r="A5119" s="6" t="s">
        <v>87</v>
      </c>
      <c r="B5119" s="7">
        <v>1</v>
      </c>
      <c r="C5119" s="5">
        <v>5502</v>
      </c>
      <c r="D5119" s="5">
        <v>42</v>
      </c>
      <c r="E5119" s="8" t="s">
        <v>6866</v>
      </c>
      <c r="F5119" s="8">
        <v>42201501</v>
      </c>
      <c r="G5119" s="5" t="s">
        <v>6867</v>
      </c>
      <c r="H5119" s="5" t="s">
        <v>6868</v>
      </c>
      <c r="I5119" s="5">
        <v>10065506332</v>
      </c>
      <c r="J5119" s="6" t="s">
        <v>91</v>
      </c>
      <c r="K5119" s="6" t="s">
        <v>91</v>
      </c>
      <c r="L5119" s="6" t="s">
        <v>91</v>
      </c>
      <c r="M5119" s="5" t="s">
        <v>92</v>
      </c>
      <c r="N5119" s="6" t="s">
        <v>91</v>
      </c>
      <c r="O5119" s="6" t="s">
        <v>91</v>
      </c>
      <c r="P5119" s="6" t="s">
        <v>91</v>
      </c>
      <c r="Q5119" s="6" t="s">
        <v>91</v>
      </c>
      <c r="R5119" s="5">
        <v>1</v>
      </c>
      <c r="S5119" s="5">
        <v>0</v>
      </c>
      <c r="T5119" s="5" t="s">
        <v>93</v>
      </c>
      <c r="U5119" s="5" t="s">
        <v>105</v>
      </c>
    </row>
    <row r="5120" spans="1:21">
      <c r="A5120" s="6" t="s">
        <v>87</v>
      </c>
      <c r="B5120" s="7">
        <v>1</v>
      </c>
      <c r="C5120" s="5">
        <v>5503</v>
      </c>
      <c r="D5120" s="5">
        <v>42</v>
      </c>
      <c r="E5120" s="8" t="s">
        <v>6866</v>
      </c>
      <c r="F5120" s="8">
        <v>42201502</v>
      </c>
      <c r="G5120" s="5" t="s">
        <v>6869</v>
      </c>
      <c r="H5120" s="5" t="s">
        <v>223</v>
      </c>
      <c r="I5120" s="6" t="s">
        <v>91</v>
      </c>
      <c r="J5120" s="6" t="s">
        <v>91</v>
      </c>
      <c r="K5120" s="6" t="s">
        <v>91</v>
      </c>
      <c r="L5120" s="6" t="s">
        <v>91</v>
      </c>
      <c r="M5120" s="5" t="s">
        <v>92</v>
      </c>
      <c r="N5120" s="6" t="s">
        <v>91</v>
      </c>
      <c r="O5120" s="6" t="s">
        <v>91</v>
      </c>
      <c r="P5120" s="6" t="s">
        <v>91</v>
      </c>
      <c r="Q5120" s="6" t="s">
        <v>91</v>
      </c>
      <c r="R5120" s="5">
        <v>1</v>
      </c>
      <c r="S5120" s="5">
        <v>0</v>
      </c>
      <c r="T5120" s="5" t="s">
        <v>93</v>
      </c>
      <c r="U5120" s="5" t="s">
        <v>105</v>
      </c>
    </row>
    <row r="5121" spans="1:21">
      <c r="A5121" s="6" t="s">
        <v>87</v>
      </c>
      <c r="B5121" s="7">
        <v>1</v>
      </c>
      <c r="C5121" s="5">
        <v>5504</v>
      </c>
      <c r="D5121" s="5">
        <v>42</v>
      </c>
      <c r="E5121" s="8" t="s">
        <v>6866</v>
      </c>
      <c r="F5121" s="8">
        <v>42201503</v>
      </c>
      <c r="G5121" s="5" t="s">
        <v>6870</v>
      </c>
      <c r="H5121" s="5" t="s">
        <v>225</v>
      </c>
      <c r="I5121" s="6" t="s">
        <v>91</v>
      </c>
      <c r="J5121" s="6" t="s">
        <v>91</v>
      </c>
      <c r="K5121" s="6" t="s">
        <v>91</v>
      </c>
      <c r="L5121" s="6" t="s">
        <v>91</v>
      </c>
      <c r="M5121" s="5" t="s">
        <v>92</v>
      </c>
      <c r="N5121" s="6" t="s">
        <v>91</v>
      </c>
      <c r="O5121" s="6" t="s">
        <v>91</v>
      </c>
      <c r="P5121" s="6" t="s">
        <v>91</v>
      </c>
      <c r="Q5121" s="6" t="s">
        <v>91</v>
      </c>
      <c r="R5121" s="5">
        <v>1</v>
      </c>
      <c r="S5121" s="5">
        <v>0</v>
      </c>
      <c r="T5121" s="5" t="s">
        <v>93</v>
      </c>
      <c r="U5121" s="5" t="s">
        <v>105</v>
      </c>
    </row>
    <row r="5122" spans="1:21">
      <c r="A5122" s="6" t="s">
        <v>87</v>
      </c>
      <c r="B5122" s="7">
        <v>1</v>
      </c>
      <c r="C5122" s="5">
        <v>5505</v>
      </c>
      <c r="D5122" s="5">
        <v>42</v>
      </c>
      <c r="E5122" s="8" t="s">
        <v>6866</v>
      </c>
      <c r="F5122" s="8">
        <v>42201504</v>
      </c>
      <c r="G5122" s="5" t="s">
        <v>6871</v>
      </c>
      <c r="H5122" s="5" t="s">
        <v>227</v>
      </c>
      <c r="I5122" s="6" t="s">
        <v>91</v>
      </c>
      <c r="J5122" s="6" t="s">
        <v>91</v>
      </c>
      <c r="K5122" s="6" t="s">
        <v>91</v>
      </c>
      <c r="L5122" s="6" t="s">
        <v>91</v>
      </c>
      <c r="M5122" s="5" t="s">
        <v>92</v>
      </c>
      <c r="N5122" s="6" t="s">
        <v>91</v>
      </c>
      <c r="O5122" s="6" t="s">
        <v>91</v>
      </c>
      <c r="P5122" s="6" t="s">
        <v>91</v>
      </c>
      <c r="Q5122" s="6" t="s">
        <v>91</v>
      </c>
      <c r="R5122" s="5">
        <v>1</v>
      </c>
      <c r="S5122" s="5">
        <v>0</v>
      </c>
      <c r="T5122" s="5" t="s">
        <v>93</v>
      </c>
      <c r="U5122" s="5" t="s">
        <v>105</v>
      </c>
    </row>
    <row r="5123" spans="1:21">
      <c r="A5123" s="6" t="s">
        <v>87</v>
      </c>
      <c r="B5123" s="7">
        <v>1</v>
      </c>
      <c r="C5123" s="5">
        <v>5506</v>
      </c>
      <c r="D5123" s="5">
        <v>42</v>
      </c>
      <c r="E5123" s="8" t="s">
        <v>6778</v>
      </c>
      <c r="F5123" s="8">
        <v>422016</v>
      </c>
      <c r="G5123" s="5" t="s">
        <v>6872</v>
      </c>
      <c r="H5123" s="5" t="s">
        <v>6873</v>
      </c>
      <c r="I5123" s="6" t="s">
        <v>91</v>
      </c>
      <c r="J5123" s="6" t="s">
        <v>91</v>
      </c>
      <c r="K5123" s="6" t="s">
        <v>91</v>
      </c>
      <c r="L5123" s="6" t="s">
        <v>91</v>
      </c>
      <c r="M5123" s="5" t="s">
        <v>92</v>
      </c>
      <c r="N5123" s="6" t="s">
        <v>91</v>
      </c>
      <c r="O5123" s="6" t="s">
        <v>91</v>
      </c>
      <c r="P5123" s="6" t="s">
        <v>91</v>
      </c>
      <c r="Q5123" s="6" t="s">
        <v>91</v>
      </c>
      <c r="R5123" s="5">
        <v>1</v>
      </c>
      <c r="S5123" s="5">
        <v>0</v>
      </c>
      <c r="T5123" s="5" t="s">
        <v>93</v>
      </c>
      <c r="U5123" s="5" t="s">
        <v>105</v>
      </c>
    </row>
    <row r="5124" spans="1:21">
      <c r="A5124" s="6" t="s">
        <v>87</v>
      </c>
      <c r="B5124" s="7">
        <v>1</v>
      </c>
      <c r="C5124" s="5">
        <v>5507</v>
      </c>
      <c r="D5124" s="5">
        <v>42</v>
      </c>
      <c r="E5124" s="8" t="s">
        <v>6874</v>
      </c>
      <c r="F5124" s="8">
        <v>42201601</v>
      </c>
      <c r="G5124" s="5" t="s">
        <v>6875</v>
      </c>
      <c r="H5124" s="5" t="s">
        <v>6876</v>
      </c>
      <c r="I5124" s="5">
        <v>10065506913</v>
      </c>
      <c r="J5124" s="6" t="s">
        <v>91</v>
      </c>
      <c r="K5124" s="6" t="s">
        <v>91</v>
      </c>
      <c r="L5124" s="6" t="s">
        <v>91</v>
      </c>
      <c r="M5124" s="5" t="s">
        <v>92</v>
      </c>
      <c r="N5124" s="6" t="s">
        <v>91</v>
      </c>
      <c r="O5124" s="6" t="s">
        <v>91</v>
      </c>
      <c r="P5124" s="6" t="s">
        <v>91</v>
      </c>
      <c r="Q5124" s="6" t="s">
        <v>91</v>
      </c>
      <c r="R5124" s="5">
        <v>1</v>
      </c>
      <c r="S5124" s="5">
        <v>0</v>
      </c>
      <c r="T5124" s="5" t="s">
        <v>93</v>
      </c>
      <c r="U5124" s="5" t="s">
        <v>105</v>
      </c>
    </row>
    <row r="5125" spans="1:21">
      <c r="A5125" s="6" t="s">
        <v>87</v>
      </c>
      <c r="B5125" s="7">
        <v>1</v>
      </c>
      <c r="C5125" s="5">
        <v>5508</v>
      </c>
      <c r="D5125" s="5">
        <v>42</v>
      </c>
      <c r="E5125" s="8" t="s">
        <v>6874</v>
      </c>
      <c r="F5125" s="8">
        <v>42201602</v>
      </c>
      <c r="G5125" s="5" t="s">
        <v>6877</v>
      </c>
      <c r="H5125" s="5" t="s">
        <v>223</v>
      </c>
      <c r="I5125" s="6" t="s">
        <v>91</v>
      </c>
      <c r="J5125" s="6" t="s">
        <v>91</v>
      </c>
      <c r="K5125" s="6" t="s">
        <v>91</v>
      </c>
      <c r="L5125" s="6" t="s">
        <v>91</v>
      </c>
      <c r="M5125" s="5" t="s">
        <v>92</v>
      </c>
      <c r="N5125" s="6" t="s">
        <v>91</v>
      </c>
      <c r="O5125" s="6" t="s">
        <v>91</v>
      </c>
      <c r="P5125" s="6" t="s">
        <v>91</v>
      </c>
      <c r="Q5125" s="6" t="s">
        <v>91</v>
      </c>
      <c r="R5125" s="5">
        <v>1</v>
      </c>
      <c r="S5125" s="5">
        <v>0</v>
      </c>
      <c r="T5125" s="5" t="s">
        <v>93</v>
      </c>
      <c r="U5125" s="5" t="s">
        <v>105</v>
      </c>
    </row>
    <row r="5126" spans="1:21">
      <c r="A5126" s="6" t="s">
        <v>87</v>
      </c>
      <c r="B5126" s="7">
        <v>1</v>
      </c>
      <c r="C5126" s="5">
        <v>5509</v>
      </c>
      <c r="D5126" s="5">
        <v>42</v>
      </c>
      <c r="E5126" s="8" t="s">
        <v>6874</v>
      </c>
      <c r="F5126" s="8">
        <v>42201603</v>
      </c>
      <c r="G5126" s="5" t="s">
        <v>6878</v>
      </c>
      <c r="H5126" s="5" t="s">
        <v>225</v>
      </c>
      <c r="I5126" s="6" t="s">
        <v>91</v>
      </c>
      <c r="J5126" s="6" t="s">
        <v>91</v>
      </c>
      <c r="K5126" s="6" t="s">
        <v>91</v>
      </c>
      <c r="L5126" s="6" t="s">
        <v>91</v>
      </c>
      <c r="M5126" s="5" t="s">
        <v>92</v>
      </c>
      <c r="N5126" s="6" t="s">
        <v>91</v>
      </c>
      <c r="O5126" s="6" t="s">
        <v>91</v>
      </c>
      <c r="P5126" s="6" t="s">
        <v>91</v>
      </c>
      <c r="Q5126" s="6" t="s">
        <v>91</v>
      </c>
      <c r="R5126" s="5">
        <v>1</v>
      </c>
      <c r="S5126" s="5">
        <v>0</v>
      </c>
      <c r="T5126" s="5" t="s">
        <v>93</v>
      </c>
      <c r="U5126" s="5" t="s">
        <v>105</v>
      </c>
    </row>
    <row r="5127" spans="1:21">
      <c r="A5127" s="6" t="s">
        <v>87</v>
      </c>
      <c r="B5127" s="7">
        <v>1</v>
      </c>
      <c r="C5127" s="5">
        <v>5510</v>
      </c>
      <c r="D5127" s="5">
        <v>42</v>
      </c>
      <c r="E5127" s="8" t="s">
        <v>6874</v>
      </c>
      <c r="F5127" s="8">
        <v>42201604</v>
      </c>
      <c r="G5127" s="5" t="s">
        <v>6879</v>
      </c>
      <c r="H5127" s="5" t="s">
        <v>227</v>
      </c>
      <c r="I5127" s="6" t="s">
        <v>91</v>
      </c>
      <c r="J5127" s="6" t="s">
        <v>91</v>
      </c>
      <c r="K5127" s="6" t="s">
        <v>91</v>
      </c>
      <c r="L5127" s="6" t="s">
        <v>91</v>
      </c>
      <c r="M5127" s="5" t="s">
        <v>92</v>
      </c>
      <c r="N5127" s="6" t="s">
        <v>91</v>
      </c>
      <c r="O5127" s="6" t="s">
        <v>91</v>
      </c>
      <c r="P5127" s="6" t="s">
        <v>91</v>
      </c>
      <c r="Q5127" s="6" t="s">
        <v>91</v>
      </c>
      <c r="R5127" s="5">
        <v>1</v>
      </c>
      <c r="S5127" s="5">
        <v>0</v>
      </c>
      <c r="T5127" s="5" t="s">
        <v>93</v>
      </c>
      <c r="U5127" s="5" t="s">
        <v>105</v>
      </c>
    </row>
    <row r="5128" spans="1:21">
      <c r="A5128" s="6" t="s">
        <v>87</v>
      </c>
      <c r="B5128" s="7">
        <v>1</v>
      </c>
      <c r="C5128" s="5">
        <v>5511</v>
      </c>
      <c r="D5128" s="5">
        <v>42</v>
      </c>
      <c r="E5128" s="8" t="s">
        <v>6778</v>
      </c>
      <c r="F5128" s="8">
        <v>422017</v>
      </c>
      <c r="G5128" s="5" t="s">
        <v>6880</v>
      </c>
      <c r="H5128" s="5" t="s">
        <v>6881</v>
      </c>
      <c r="I5128" s="6" t="s">
        <v>91</v>
      </c>
      <c r="J5128" s="6" t="s">
        <v>91</v>
      </c>
      <c r="K5128" s="6" t="s">
        <v>91</v>
      </c>
      <c r="L5128" s="6" t="s">
        <v>91</v>
      </c>
      <c r="M5128" s="5" t="s">
        <v>92</v>
      </c>
      <c r="N5128" s="6" t="s">
        <v>91</v>
      </c>
      <c r="O5128" s="6" t="s">
        <v>91</v>
      </c>
      <c r="P5128" s="6" t="s">
        <v>91</v>
      </c>
      <c r="Q5128" s="6" t="s">
        <v>91</v>
      </c>
      <c r="R5128" s="5">
        <v>1</v>
      </c>
      <c r="S5128" s="5">
        <v>0</v>
      </c>
      <c r="T5128" s="5" t="s">
        <v>93</v>
      </c>
      <c r="U5128" s="5" t="s">
        <v>105</v>
      </c>
    </row>
    <row r="5129" spans="1:21">
      <c r="A5129" s="6" t="s">
        <v>87</v>
      </c>
      <c r="B5129" s="7">
        <v>1</v>
      </c>
      <c r="C5129" s="5">
        <v>5512</v>
      </c>
      <c r="D5129" s="5">
        <v>42</v>
      </c>
      <c r="E5129" s="8" t="s">
        <v>6882</v>
      </c>
      <c r="F5129" s="8">
        <v>42201701</v>
      </c>
      <c r="G5129" s="5" t="s">
        <v>6883</v>
      </c>
      <c r="H5129" s="5" t="s">
        <v>6884</v>
      </c>
      <c r="I5129" s="5">
        <v>10065501891</v>
      </c>
      <c r="J5129" s="6" t="s">
        <v>91</v>
      </c>
      <c r="K5129" s="6" t="s">
        <v>91</v>
      </c>
      <c r="L5129" s="6" t="s">
        <v>91</v>
      </c>
      <c r="M5129" s="5" t="s">
        <v>92</v>
      </c>
      <c r="N5129" s="6" t="s">
        <v>91</v>
      </c>
      <c r="O5129" s="6" t="s">
        <v>91</v>
      </c>
      <c r="P5129" s="6" t="s">
        <v>91</v>
      </c>
      <c r="Q5129" s="6" t="s">
        <v>91</v>
      </c>
      <c r="R5129" s="5">
        <v>1</v>
      </c>
      <c r="S5129" s="5">
        <v>0</v>
      </c>
      <c r="T5129" s="5" t="s">
        <v>93</v>
      </c>
      <c r="U5129" s="5" t="s">
        <v>105</v>
      </c>
    </row>
    <row r="5130" spans="1:21">
      <c r="A5130" s="6" t="s">
        <v>87</v>
      </c>
      <c r="B5130" s="7">
        <v>1</v>
      </c>
      <c r="C5130" s="5">
        <v>5513</v>
      </c>
      <c r="D5130" s="5">
        <v>42</v>
      </c>
      <c r="E5130" s="8" t="s">
        <v>6882</v>
      </c>
      <c r="F5130" s="8">
        <v>42201702</v>
      </c>
      <c r="G5130" s="5" t="s">
        <v>6885</v>
      </c>
      <c r="H5130" s="5" t="s">
        <v>223</v>
      </c>
      <c r="I5130" s="6" t="s">
        <v>91</v>
      </c>
      <c r="J5130" s="6" t="s">
        <v>91</v>
      </c>
      <c r="K5130" s="6" t="s">
        <v>91</v>
      </c>
      <c r="L5130" s="6" t="s">
        <v>91</v>
      </c>
      <c r="M5130" s="5" t="s">
        <v>92</v>
      </c>
      <c r="N5130" s="6" t="s">
        <v>91</v>
      </c>
      <c r="O5130" s="6" t="s">
        <v>91</v>
      </c>
      <c r="P5130" s="6" t="s">
        <v>91</v>
      </c>
      <c r="Q5130" s="6" t="s">
        <v>91</v>
      </c>
      <c r="R5130" s="5">
        <v>1</v>
      </c>
      <c r="S5130" s="5">
        <v>0</v>
      </c>
      <c r="T5130" s="5" t="s">
        <v>93</v>
      </c>
      <c r="U5130" s="5" t="s">
        <v>105</v>
      </c>
    </row>
    <row r="5131" spans="1:21">
      <c r="A5131" s="6" t="s">
        <v>87</v>
      </c>
      <c r="B5131" s="7">
        <v>1</v>
      </c>
      <c r="C5131" s="5">
        <v>5514</v>
      </c>
      <c r="D5131" s="5">
        <v>42</v>
      </c>
      <c r="E5131" s="8" t="s">
        <v>6882</v>
      </c>
      <c r="F5131" s="8">
        <v>42201703</v>
      </c>
      <c r="G5131" s="5" t="s">
        <v>6886</v>
      </c>
      <c r="H5131" s="5" t="s">
        <v>225</v>
      </c>
      <c r="I5131" s="6" t="s">
        <v>91</v>
      </c>
      <c r="J5131" s="6" t="s">
        <v>91</v>
      </c>
      <c r="K5131" s="6" t="s">
        <v>91</v>
      </c>
      <c r="L5131" s="6" t="s">
        <v>91</v>
      </c>
      <c r="M5131" s="5" t="s">
        <v>92</v>
      </c>
      <c r="N5131" s="6" t="s">
        <v>91</v>
      </c>
      <c r="O5131" s="6" t="s">
        <v>91</v>
      </c>
      <c r="P5131" s="6" t="s">
        <v>91</v>
      </c>
      <c r="Q5131" s="6" t="s">
        <v>91</v>
      </c>
      <c r="R5131" s="5">
        <v>1</v>
      </c>
      <c r="S5131" s="5">
        <v>0</v>
      </c>
      <c r="T5131" s="5" t="s">
        <v>93</v>
      </c>
      <c r="U5131" s="5" t="s">
        <v>105</v>
      </c>
    </row>
    <row r="5132" spans="1:21">
      <c r="A5132" s="6" t="s">
        <v>87</v>
      </c>
      <c r="B5132" s="7">
        <v>1</v>
      </c>
      <c r="C5132" s="5">
        <v>5515</v>
      </c>
      <c r="D5132" s="5">
        <v>42</v>
      </c>
      <c r="E5132" s="8" t="s">
        <v>6882</v>
      </c>
      <c r="F5132" s="8">
        <v>42201704</v>
      </c>
      <c r="G5132" s="5" t="s">
        <v>6887</v>
      </c>
      <c r="H5132" s="5" t="s">
        <v>227</v>
      </c>
      <c r="I5132" s="6" t="s">
        <v>91</v>
      </c>
      <c r="J5132" s="6" t="s">
        <v>91</v>
      </c>
      <c r="K5132" s="6" t="s">
        <v>91</v>
      </c>
      <c r="L5132" s="6" t="s">
        <v>91</v>
      </c>
      <c r="M5132" s="5" t="s">
        <v>92</v>
      </c>
      <c r="N5132" s="6" t="s">
        <v>91</v>
      </c>
      <c r="O5132" s="6" t="s">
        <v>91</v>
      </c>
      <c r="P5132" s="6" t="s">
        <v>91</v>
      </c>
      <c r="Q5132" s="6" t="s">
        <v>91</v>
      </c>
      <c r="R5132" s="5">
        <v>1</v>
      </c>
      <c r="S5132" s="5">
        <v>0</v>
      </c>
      <c r="T5132" s="5" t="s">
        <v>93</v>
      </c>
      <c r="U5132" s="5" t="s">
        <v>105</v>
      </c>
    </row>
    <row r="5133" spans="1:21">
      <c r="A5133" s="6" t="s">
        <v>87</v>
      </c>
      <c r="B5133" s="7">
        <v>1</v>
      </c>
      <c r="C5133" s="5">
        <v>5516</v>
      </c>
      <c r="D5133" s="5">
        <v>42</v>
      </c>
      <c r="E5133" s="8" t="s">
        <v>6778</v>
      </c>
      <c r="F5133" s="8">
        <v>422018</v>
      </c>
      <c r="G5133" s="5" t="s">
        <v>6888</v>
      </c>
      <c r="H5133" s="5" t="s">
        <v>6889</v>
      </c>
      <c r="I5133" s="6" t="s">
        <v>91</v>
      </c>
      <c r="J5133" s="6" t="s">
        <v>91</v>
      </c>
      <c r="K5133" s="6" t="s">
        <v>91</v>
      </c>
      <c r="L5133" s="6" t="s">
        <v>91</v>
      </c>
      <c r="M5133" s="5" t="s">
        <v>92</v>
      </c>
      <c r="N5133" s="6" t="s">
        <v>91</v>
      </c>
      <c r="O5133" s="6" t="s">
        <v>91</v>
      </c>
      <c r="P5133" s="6" t="s">
        <v>91</v>
      </c>
      <c r="Q5133" s="6" t="s">
        <v>91</v>
      </c>
      <c r="R5133" s="5">
        <v>1</v>
      </c>
      <c r="S5133" s="5">
        <v>0</v>
      </c>
      <c r="T5133" s="5" t="s">
        <v>93</v>
      </c>
      <c r="U5133" s="5" t="s">
        <v>105</v>
      </c>
    </row>
    <row r="5134" spans="1:21">
      <c r="A5134" s="6" t="s">
        <v>87</v>
      </c>
      <c r="B5134" s="7">
        <v>1</v>
      </c>
      <c r="C5134" s="5">
        <v>5517</v>
      </c>
      <c r="D5134" s="5">
        <v>42</v>
      </c>
      <c r="E5134" s="8" t="s">
        <v>6890</v>
      </c>
      <c r="F5134" s="8">
        <v>42201801</v>
      </c>
      <c r="G5134" s="5" t="s">
        <v>6891</v>
      </c>
      <c r="H5134" s="5" t="s">
        <v>6892</v>
      </c>
      <c r="I5134" s="5">
        <v>10065501760</v>
      </c>
      <c r="J5134" s="6" t="s">
        <v>91</v>
      </c>
      <c r="K5134" s="6" t="s">
        <v>91</v>
      </c>
      <c r="L5134" s="6" t="s">
        <v>91</v>
      </c>
      <c r="M5134" s="5" t="s">
        <v>92</v>
      </c>
      <c r="N5134" s="6" t="s">
        <v>91</v>
      </c>
      <c r="O5134" s="6" t="s">
        <v>91</v>
      </c>
      <c r="P5134" s="6" t="s">
        <v>91</v>
      </c>
      <c r="Q5134" s="6" t="s">
        <v>91</v>
      </c>
      <c r="R5134" s="5">
        <v>1</v>
      </c>
      <c r="S5134" s="5">
        <v>0</v>
      </c>
      <c r="T5134" s="5" t="s">
        <v>93</v>
      </c>
      <c r="U5134" s="5" t="s">
        <v>105</v>
      </c>
    </row>
    <row r="5135" spans="1:21">
      <c r="A5135" s="6" t="s">
        <v>87</v>
      </c>
      <c r="B5135" s="7">
        <v>1</v>
      </c>
      <c r="C5135" s="5">
        <v>5518</v>
      </c>
      <c r="D5135" s="5">
        <v>42</v>
      </c>
      <c r="E5135" s="8" t="s">
        <v>6890</v>
      </c>
      <c r="F5135" s="8">
        <v>42201802</v>
      </c>
      <c r="G5135" s="5" t="s">
        <v>6893</v>
      </c>
      <c r="H5135" s="5" t="s">
        <v>223</v>
      </c>
      <c r="I5135" s="6" t="s">
        <v>91</v>
      </c>
      <c r="J5135" s="6" t="s">
        <v>91</v>
      </c>
      <c r="K5135" s="6" t="s">
        <v>91</v>
      </c>
      <c r="L5135" s="6" t="s">
        <v>91</v>
      </c>
      <c r="M5135" s="5" t="s">
        <v>92</v>
      </c>
      <c r="N5135" s="6" t="s">
        <v>91</v>
      </c>
      <c r="O5135" s="6" t="s">
        <v>91</v>
      </c>
      <c r="P5135" s="6" t="s">
        <v>91</v>
      </c>
      <c r="Q5135" s="6" t="s">
        <v>91</v>
      </c>
      <c r="R5135" s="5">
        <v>1</v>
      </c>
      <c r="S5135" s="5">
        <v>0</v>
      </c>
      <c r="T5135" s="5" t="s">
        <v>93</v>
      </c>
      <c r="U5135" s="5" t="s">
        <v>105</v>
      </c>
    </row>
    <row r="5136" spans="1:21">
      <c r="A5136" s="6" t="s">
        <v>87</v>
      </c>
      <c r="B5136" s="7">
        <v>1</v>
      </c>
      <c r="C5136" s="5">
        <v>5519</v>
      </c>
      <c r="D5136" s="5">
        <v>42</v>
      </c>
      <c r="E5136" s="8" t="s">
        <v>6890</v>
      </c>
      <c r="F5136" s="8">
        <v>42201803</v>
      </c>
      <c r="G5136" s="5" t="s">
        <v>6894</v>
      </c>
      <c r="H5136" s="5" t="s">
        <v>225</v>
      </c>
      <c r="I5136" s="6" t="s">
        <v>91</v>
      </c>
      <c r="J5136" s="6" t="s">
        <v>91</v>
      </c>
      <c r="K5136" s="6" t="s">
        <v>91</v>
      </c>
      <c r="L5136" s="6" t="s">
        <v>91</v>
      </c>
      <c r="M5136" s="5" t="s">
        <v>92</v>
      </c>
      <c r="N5136" s="6" t="s">
        <v>91</v>
      </c>
      <c r="O5136" s="6" t="s">
        <v>91</v>
      </c>
      <c r="P5136" s="6" t="s">
        <v>91</v>
      </c>
      <c r="Q5136" s="6" t="s">
        <v>91</v>
      </c>
      <c r="R5136" s="5">
        <v>1</v>
      </c>
      <c r="S5136" s="5">
        <v>0</v>
      </c>
      <c r="T5136" s="5" t="s">
        <v>93</v>
      </c>
      <c r="U5136" s="5" t="s">
        <v>105</v>
      </c>
    </row>
    <row r="5137" spans="1:21">
      <c r="A5137" s="6" t="s">
        <v>87</v>
      </c>
      <c r="B5137" s="7">
        <v>1</v>
      </c>
      <c r="C5137" s="5">
        <v>5520</v>
      </c>
      <c r="D5137" s="5">
        <v>42</v>
      </c>
      <c r="E5137" s="8" t="s">
        <v>6890</v>
      </c>
      <c r="F5137" s="8">
        <v>42201804</v>
      </c>
      <c r="G5137" s="5" t="s">
        <v>6895</v>
      </c>
      <c r="H5137" s="5" t="s">
        <v>227</v>
      </c>
      <c r="I5137" s="6" t="s">
        <v>91</v>
      </c>
      <c r="J5137" s="6" t="s">
        <v>91</v>
      </c>
      <c r="K5137" s="6" t="s">
        <v>91</v>
      </c>
      <c r="L5137" s="6" t="s">
        <v>91</v>
      </c>
      <c r="M5137" s="5" t="s">
        <v>92</v>
      </c>
      <c r="N5137" s="6" t="s">
        <v>91</v>
      </c>
      <c r="O5137" s="6" t="s">
        <v>91</v>
      </c>
      <c r="P5137" s="6" t="s">
        <v>91</v>
      </c>
      <c r="Q5137" s="6" t="s">
        <v>91</v>
      </c>
      <c r="R5137" s="5">
        <v>1</v>
      </c>
      <c r="S5137" s="5">
        <v>0</v>
      </c>
      <c r="T5137" s="5" t="s">
        <v>93</v>
      </c>
      <c r="U5137" s="5" t="s">
        <v>105</v>
      </c>
    </row>
    <row r="5138" spans="1:21">
      <c r="A5138" s="6" t="s">
        <v>87</v>
      </c>
      <c r="B5138" s="7">
        <v>1</v>
      </c>
      <c r="C5138" s="5">
        <v>5521</v>
      </c>
      <c r="D5138" s="5">
        <v>42</v>
      </c>
      <c r="E5138" s="8" t="s">
        <v>6778</v>
      </c>
      <c r="F5138" s="8">
        <v>422019</v>
      </c>
      <c r="G5138" s="5" t="s">
        <v>6896</v>
      </c>
      <c r="H5138" s="5" t="s">
        <v>6897</v>
      </c>
      <c r="I5138" s="6" t="s">
        <v>91</v>
      </c>
      <c r="J5138" s="6" t="s">
        <v>91</v>
      </c>
      <c r="K5138" s="6" t="s">
        <v>91</v>
      </c>
      <c r="L5138" s="6" t="s">
        <v>91</v>
      </c>
      <c r="M5138" s="5" t="s">
        <v>92</v>
      </c>
      <c r="N5138" s="6" t="s">
        <v>91</v>
      </c>
      <c r="O5138" s="6" t="s">
        <v>91</v>
      </c>
      <c r="P5138" s="6" t="s">
        <v>91</v>
      </c>
      <c r="Q5138" s="6" t="s">
        <v>91</v>
      </c>
      <c r="R5138" s="5">
        <v>1</v>
      </c>
      <c r="S5138" s="5">
        <v>0</v>
      </c>
      <c r="T5138" s="5" t="s">
        <v>93</v>
      </c>
      <c r="U5138" s="5" t="s">
        <v>105</v>
      </c>
    </row>
    <row r="5139" spans="1:21">
      <c r="A5139" s="6" t="s">
        <v>87</v>
      </c>
      <c r="B5139" s="7">
        <v>1</v>
      </c>
      <c r="C5139" s="5">
        <v>5522</v>
      </c>
      <c r="D5139" s="5">
        <v>42</v>
      </c>
      <c r="E5139" s="8" t="s">
        <v>6898</v>
      </c>
      <c r="F5139" s="8">
        <v>42201901</v>
      </c>
      <c r="G5139" s="5" t="s">
        <v>6899</v>
      </c>
      <c r="H5139" s="5" t="s">
        <v>6900</v>
      </c>
      <c r="I5139" s="5">
        <v>10065501809</v>
      </c>
      <c r="J5139" s="6" t="s">
        <v>91</v>
      </c>
      <c r="K5139" s="6" t="s">
        <v>91</v>
      </c>
      <c r="L5139" s="6" t="s">
        <v>91</v>
      </c>
      <c r="M5139" s="5" t="s">
        <v>92</v>
      </c>
      <c r="N5139" s="6" t="s">
        <v>91</v>
      </c>
      <c r="O5139" s="6" t="s">
        <v>91</v>
      </c>
      <c r="P5139" s="6" t="s">
        <v>91</v>
      </c>
      <c r="Q5139" s="6" t="s">
        <v>91</v>
      </c>
      <c r="R5139" s="5">
        <v>1</v>
      </c>
      <c r="S5139" s="5">
        <v>0</v>
      </c>
      <c r="T5139" s="5" t="s">
        <v>93</v>
      </c>
      <c r="U5139" s="5" t="s">
        <v>105</v>
      </c>
    </row>
    <row r="5140" spans="1:21">
      <c r="A5140" s="6" t="s">
        <v>87</v>
      </c>
      <c r="B5140" s="7">
        <v>1</v>
      </c>
      <c r="C5140" s="5">
        <v>5523</v>
      </c>
      <c r="D5140" s="5">
        <v>42</v>
      </c>
      <c r="E5140" s="8" t="s">
        <v>6898</v>
      </c>
      <c r="F5140" s="8">
        <v>42201902</v>
      </c>
      <c r="G5140" s="5" t="s">
        <v>6901</v>
      </c>
      <c r="H5140" s="5" t="s">
        <v>223</v>
      </c>
      <c r="I5140" s="6" t="s">
        <v>91</v>
      </c>
      <c r="J5140" s="6" t="s">
        <v>91</v>
      </c>
      <c r="K5140" s="6" t="s">
        <v>91</v>
      </c>
      <c r="L5140" s="6" t="s">
        <v>91</v>
      </c>
      <c r="M5140" s="5" t="s">
        <v>92</v>
      </c>
      <c r="N5140" s="6" t="s">
        <v>91</v>
      </c>
      <c r="O5140" s="6" t="s">
        <v>91</v>
      </c>
      <c r="P5140" s="6" t="s">
        <v>91</v>
      </c>
      <c r="Q5140" s="6" t="s">
        <v>91</v>
      </c>
      <c r="R5140" s="5">
        <v>1</v>
      </c>
      <c r="S5140" s="5">
        <v>0</v>
      </c>
      <c r="T5140" s="5" t="s">
        <v>93</v>
      </c>
      <c r="U5140" s="5" t="s">
        <v>105</v>
      </c>
    </row>
    <row r="5141" spans="1:21">
      <c r="A5141" s="6" t="s">
        <v>87</v>
      </c>
      <c r="B5141" s="7">
        <v>1</v>
      </c>
      <c r="C5141" s="5">
        <v>5524</v>
      </c>
      <c r="D5141" s="5">
        <v>42</v>
      </c>
      <c r="E5141" s="8" t="s">
        <v>6898</v>
      </c>
      <c r="F5141" s="8">
        <v>42201903</v>
      </c>
      <c r="G5141" s="5" t="s">
        <v>6902</v>
      </c>
      <c r="H5141" s="5" t="s">
        <v>225</v>
      </c>
      <c r="I5141" s="6" t="s">
        <v>91</v>
      </c>
      <c r="J5141" s="6" t="s">
        <v>91</v>
      </c>
      <c r="K5141" s="6" t="s">
        <v>91</v>
      </c>
      <c r="L5141" s="6" t="s">
        <v>91</v>
      </c>
      <c r="M5141" s="5" t="s">
        <v>92</v>
      </c>
      <c r="N5141" s="6" t="s">
        <v>91</v>
      </c>
      <c r="O5141" s="6" t="s">
        <v>91</v>
      </c>
      <c r="P5141" s="6" t="s">
        <v>91</v>
      </c>
      <c r="Q5141" s="6" t="s">
        <v>91</v>
      </c>
      <c r="R5141" s="5">
        <v>1</v>
      </c>
      <c r="S5141" s="5">
        <v>0</v>
      </c>
      <c r="T5141" s="5" t="s">
        <v>93</v>
      </c>
      <c r="U5141" s="5" t="s">
        <v>105</v>
      </c>
    </row>
    <row r="5142" spans="1:21">
      <c r="A5142" s="6" t="s">
        <v>87</v>
      </c>
      <c r="B5142" s="7">
        <v>1</v>
      </c>
      <c r="C5142" s="5">
        <v>5525</v>
      </c>
      <c r="D5142" s="5">
        <v>42</v>
      </c>
      <c r="E5142" s="8" t="s">
        <v>6898</v>
      </c>
      <c r="F5142" s="8">
        <v>42201904</v>
      </c>
      <c r="G5142" s="5" t="s">
        <v>6903</v>
      </c>
      <c r="H5142" s="5" t="s">
        <v>227</v>
      </c>
      <c r="I5142" s="6" t="s">
        <v>91</v>
      </c>
      <c r="J5142" s="6" t="s">
        <v>91</v>
      </c>
      <c r="K5142" s="6" t="s">
        <v>91</v>
      </c>
      <c r="L5142" s="6" t="s">
        <v>91</v>
      </c>
      <c r="M5142" s="5" t="s">
        <v>92</v>
      </c>
      <c r="N5142" s="6" t="s">
        <v>91</v>
      </c>
      <c r="O5142" s="6" t="s">
        <v>91</v>
      </c>
      <c r="P5142" s="6" t="s">
        <v>91</v>
      </c>
      <c r="Q5142" s="6" t="s">
        <v>91</v>
      </c>
      <c r="R5142" s="5">
        <v>1</v>
      </c>
      <c r="S5142" s="5">
        <v>0</v>
      </c>
      <c r="T5142" s="5" t="s">
        <v>93</v>
      </c>
      <c r="U5142" s="5" t="s">
        <v>105</v>
      </c>
    </row>
    <row r="5143" spans="1:21">
      <c r="A5143" s="6" t="s">
        <v>87</v>
      </c>
      <c r="B5143" s="7">
        <v>1</v>
      </c>
      <c r="C5143" s="5">
        <v>5526</v>
      </c>
      <c r="D5143" s="5">
        <v>42</v>
      </c>
      <c r="E5143" s="8" t="s">
        <v>6778</v>
      </c>
      <c r="F5143" s="8">
        <v>422020</v>
      </c>
      <c r="G5143" s="5" t="s">
        <v>6904</v>
      </c>
      <c r="H5143" s="5" t="s">
        <v>6905</v>
      </c>
      <c r="I5143" s="6" t="s">
        <v>91</v>
      </c>
      <c r="J5143" s="6" t="s">
        <v>91</v>
      </c>
      <c r="K5143" s="6" t="s">
        <v>91</v>
      </c>
      <c r="L5143" s="6" t="s">
        <v>91</v>
      </c>
      <c r="M5143" s="5" t="s">
        <v>92</v>
      </c>
      <c r="N5143" s="6" t="s">
        <v>91</v>
      </c>
      <c r="O5143" s="6" t="s">
        <v>91</v>
      </c>
      <c r="P5143" s="6" t="s">
        <v>91</v>
      </c>
      <c r="Q5143" s="6" t="s">
        <v>91</v>
      </c>
      <c r="R5143" s="5">
        <v>1</v>
      </c>
      <c r="S5143" s="5">
        <v>0</v>
      </c>
      <c r="T5143" s="5" t="s">
        <v>93</v>
      </c>
      <c r="U5143" s="5" t="s">
        <v>105</v>
      </c>
    </row>
    <row r="5144" spans="1:21">
      <c r="A5144" s="6" t="s">
        <v>87</v>
      </c>
      <c r="B5144" s="7">
        <v>1</v>
      </c>
      <c r="C5144" s="5">
        <v>5527</v>
      </c>
      <c r="D5144" s="5">
        <v>42</v>
      </c>
      <c r="E5144" s="8" t="s">
        <v>6906</v>
      </c>
      <c r="F5144" s="8">
        <v>42202001</v>
      </c>
      <c r="G5144" s="5" t="s">
        <v>6907</v>
      </c>
      <c r="H5144" s="5" t="s">
        <v>6908</v>
      </c>
      <c r="I5144" s="5">
        <v>10065500105</v>
      </c>
      <c r="J5144" s="6" t="s">
        <v>91</v>
      </c>
      <c r="K5144" s="6" t="s">
        <v>91</v>
      </c>
      <c r="L5144" s="6" t="s">
        <v>91</v>
      </c>
      <c r="M5144" s="5" t="s">
        <v>92</v>
      </c>
      <c r="N5144" s="6" t="s">
        <v>91</v>
      </c>
      <c r="O5144" s="6" t="s">
        <v>91</v>
      </c>
      <c r="P5144" s="6" t="s">
        <v>91</v>
      </c>
      <c r="Q5144" s="6" t="s">
        <v>91</v>
      </c>
      <c r="R5144" s="5">
        <v>1</v>
      </c>
      <c r="S5144" s="5">
        <v>0</v>
      </c>
      <c r="T5144" s="5" t="s">
        <v>93</v>
      </c>
      <c r="U5144" s="5" t="s">
        <v>105</v>
      </c>
    </row>
    <row r="5145" spans="1:21">
      <c r="A5145" s="6" t="s">
        <v>87</v>
      </c>
      <c r="B5145" s="7">
        <v>1</v>
      </c>
      <c r="C5145" s="5">
        <v>5528</v>
      </c>
      <c r="D5145" s="5">
        <v>42</v>
      </c>
      <c r="E5145" s="8" t="s">
        <v>6906</v>
      </c>
      <c r="F5145" s="8">
        <v>42202002</v>
      </c>
      <c r="G5145" s="5" t="s">
        <v>6909</v>
      </c>
      <c r="H5145" s="5" t="s">
        <v>223</v>
      </c>
      <c r="I5145" s="6" t="s">
        <v>91</v>
      </c>
      <c r="J5145" s="6" t="s">
        <v>91</v>
      </c>
      <c r="K5145" s="6" t="s">
        <v>91</v>
      </c>
      <c r="L5145" s="6" t="s">
        <v>91</v>
      </c>
      <c r="M5145" s="5" t="s">
        <v>92</v>
      </c>
      <c r="N5145" s="6" t="s">
        <v>91</v>
      </c>
      <c r="O5145" s="6" t="s">
        <v>91</v>
      </c>
      <c r="P5145" s="6" t="s">
        <v>91</v>
      </c>
      <c r="Q5145" s="6" t="s">
        <v>91</v>
      </c>
      <c r="R5145" s="5">
        <v>1</v>
      </c>
      <c r="S5145" s="5">
        <v>0</v>
      </c>
      <c r="T5145" s="5" t="s">
        <v>93</v>
      </c>
      <c r="U5145" s="5" t="s">
        <v>105</v>
      </c>
    </row>
    <row r="5146" spans="1:21">
      <c r="A5146" s="6" t="s">
        <v>87</v>
      </c>
      <c r="B5146" s="7">
        <v>1</v>
      </c>
      <c r="C5146" s="5">
        <v>5529</v>
      </c>
      <c r="D5146" s="5">
        <v>42</v>
      </c>
      <c r="E5146" s="8" t="s">
        <v>6906</v>
      </c>
      <c r="F5146" s="8">
        <v>42202003</v>
      </c>
      <c r="G5146" s="5" t="s">
        <v>6910</v>
      </c>
      <c r="H5146" s="5" t="s">
        <v>225</v>
      </c>
      <c r="I5146" s="6" t="s">
        <v>91</v>
      </c>
      <c r="J5146" s="6" t="s">
        <v>91</v>
      </c>
      <c r="K5146" s="6" t="s">
        <v>91</v>
      </c>
      <c r="L5146" s="6" t="s">
        <v>91</v>
      </c>
      <c r="M5146" s="5" t="s">
        <v>92</v>
      </c>
      <c r="N5146" s="6" t="s">
        <v>91</v>
      </c>
      <c r="O5146" s="6" t="s">
        <v>91</v>
      </c>
      <c r="P5146" s="6" t="s">
        <v>91</v>
      </c>
      <c r="Q5146" s="6" t="s">
        <v>91</v>
      </c>
      <c r="R5146" s="5">
        <v>1</v>
      </c>
      <c r="S5146" s="5">
        <v>0</v>
      </c>
      <c r="T5146" s="5" t="s">
        <v>93</v>
      </c>
      <c r="U5146" s="5" t="s">
        <v>105</v>
      </c>
    </row>
    <row r="5147" spans="1:21">
      <c r="A5147" s="6" t="s">
        <v>87</v>
      </c>
      <c r="B5147" s="7">
        <v>1</v>
      </c>
      <c r="C5147" s="5">
        <v>5530</v>
      </c>
      <c r="D5147" s="5">
        <v>42</v>
      </c>
      <c r="E5147" s="8" t="s">
        <v>6906</v>
      </c>
      <c r="F5147" s="8">
        <v>42202004</v>
      </c>
      <c r="G5147" s="5" t="s">
        <v>6911</v>
      </c>
      <c r="H5147" s="5" t="s">
        <v>227</v>
      </c>
      <c r="I5147" s="6" t="s">
        <v>91</v>
      </c>
      <c r="J5147" s="6" t="s">
        <v>91</v>
      </c>
      <c r="K5147" s="6" t="s">
        <v>91</v>
      </c>
      <c r="L5147" s="6" t="s">
        <v>91</v>
      </c>
      <c r="M5147" s="5" t="s">
        <v>92</v>
      </c>
      <c r="N5147" s="6" t="s">
        <v>91</v>
      </c>
      <c r="O5147" s="6" t="s">
        <v>91</v>
      </c>
      <c r="P5147" s="6" t="s">
        <v>91</v>
      </c>
      <c r="Q5147" s="6" t="s">
        <v>91</v>
      </c>
      <c r="R5147" s="5">
        <v>1</v>
      </c>
      <c r="S5147" s="5">
        <v>0</v>
      </c>
      <c r="T5147" s="5" t="s">
        <v>93</v>
      </c>
      <c r="U5147" s="5" t="s">
        <v>105</v>
      </c>
    </row>
    <row r="5148" spans="1:21">
      <c r="A5148" s="6" t="s">
        <v>87</v>
      </c>
      <c r="B5148" s="7">
        <v>1</v>
      </c>
      <c r="C5148" s="5">
        <v>5531</v>
      </c>
      <c r="D5148" s="5">
        <v>42</v>
      </c>
      <c r="E5148" s="8" t="s">
        <v>6778</v>
      </c>
      <c r="F5148" s="8">
        <v>422021</v>
      </c>
      <c r="G5148" s="5" t="s">
        <v>6912</v>
      </c>
      <c r="H5148" s="5" t="s">
        <v>6913</v>
      </c>
      <c r="I5148" s="6" t="s">
        <v>91</v>
      </c>
      <c r="J5148" s="6" t="s">
        <v>91</v>
      </c>
      <c r="K5148" s="6" t="s">
        <v>91</v>
      </c>
      <c r="L5148" s="6" t="s">
        <v>91</v>
      </c>
      <c r="M5148" s="5" t="s">
        <v>92</v>
      </c>
      <c r="N5148" s="6" t="s">
        <v>91</v>
      </c>
      <c r="O5148" s="6" t="s">
        <v>91</v>
      </c>
      <c r="P5148" s="6" t="s">
        <v>91</v>
      </c>
      <c r="Q5148" s="6" t="s">
        <v>91</v>
      </c>
      <c r="R5148" s="5">
        <v>1</v>
      </c>
      <c r="S5148" s="5">
        <v>0</v>
      </c>
      <c r="T5148" s="5" t="s">
        <v>93</v>
      </c>
      <c r="U5148" s="5" t="s">
        <v>105</v>
      </c>
    </row>
    <row r="5149" spans="1:21">
      <c r="A5149" s="6" t="s">
        <v>87</v>
      </c>
      <c r="B5149" s="7">
        <v>1</v>
      </c>
      <c r="C5149" s="5">
        <v>5532</v>
      </c>
      <c r="D5149" s="5">
        <v>42</v>
      </c>
      <c r="E5149" s="8" t="s">
        <v>6914</v>
      </c>
      <c r="F5149" s="8">
        <v>42202101</v>
      </c>
      <c r="G5149" s="5" t="s">
        <v>6915</v>
      </c>
      <c r="H5149" s="5" t="s">
        <v>6916</v>
      </c>
      <c r="I5149" s="5">
        <v>10065503602</v>
      </c>
      <c r="J5149" s="6" t="s">
        <v>91</v>
      </c>
      <c r="K5149" s="6" t="s">
        <v>91</v>
      </c>
      <c r="L5149" s="6" t="s">
        <v>91</v>
      </c>
      <c r="M5149" s="5" t="s">
        <v>92</v>
      </c>
      <c r="N5149" s="6" t="s">
        <v>91</v>
      </c>
      <c r="O5149" s="6" t="s">
        <v>91</v>
      </c>
      <c r="P5149" s="6" t="s">
        <v>91</v>
      </c>
      <c r="Q5149" s="6" t="s">
        <v>91</v>
      </c>
      <c r="R5149" s="5">
        <v>1</v>
      </c>
      <c r="S5149" s="5">
        <v>0</v>
      </c>
      <c r="T5149" s="5" t="s">
        <v>93</v>
      </c>
      <c r="U5149" s="5" t="s">
        <v>105</v>
      </c>
    </row>
    <row r="5150" spans="1:21">
      <c r="A5150" s="6" t="s">
        <v>87</v>
      </c>
      <c r="B5150" s="7">
        <v>1</v>
      </c>
      <c r="C5150" s="5">
        <v>5533</v>
      </c>
      <c r="D5150" s="5">
        <v>42</v>
      </c>
      <c r="E5150" s="8" t="s">
        <v>6914</v>
      </c>
      <c r="F5150" s="8">
        <v>42202102</v>
      </c>
      <c r="G5150" s="5" t="s">
        <v>6917</v>
      </c>
      <c r="H5150" s="5" t="s">
        <v>223</v>
      </c>
      <c r="I5150" s="6" t="s">
        <v>91</v>
      </c>
      <c r="J5150" s="6" t="s">
        <v>91</v>
      </c>
      <c r="K5150" s="6" t="s">
        <v>91</v>
      </c>
      <c r="L5150" s="6" t="s">
        <v>91</v>
      </c>
      <c r="M5150" s="5" t="s">
        <v>92</v>
      </c>
      <c r="N5150" s="6" t="s">
        <v>91</v>
      </c>
      <c r="O5150" s="6" t="s">
        <v>91</v>
      </c>
      <c r="P5150" s="6" t="s">
        <v>91</v>
      </c>
      <c r="Q5150" s="6" t="s">
        <v>91</v>
      </c>
      <c r="R5150" s="5">
        <v>1</v>
      </c>
      <c r="S5150" s="5">
        <v>0</v>
      </c>
      <c r="T5150" s="5" t="s">
        <v>93</v>
      </c>
      <c r="U5150" s="5" t="s">
        <v>105</v>
      </c>
    </row>
    <row r="5151" spans="1:21">
      <c r="A5151" s="6" t="s">
        <v>87</v>
      </c>
      <c r="B5151" s="7">
        <v>1</v>
      </c>
      <c r="C5151" s="5">
        <v>5534</v>
      </c>
      <c r="D5151" s="5">
        <v>42</v>
      </c>
      <c r="E5151" s="8" t="s">
        <v>6914</v>
      </c>
      <c r="F5151" s="8">
        <v>42202103</v>
      </c>
      <c r="G5151" s="5" t="s">
        <v>6918</v>
      </c>
      <c r="H5151" s="5" t="s">
        <v>225</v>
      </c>
      <c r="I5151" s="6" t="s">
        <v>91</v>
      </c>
      <c r="J5151" s="6" t="s">
        <v>91</v>
      </c>
      <c r="K5151" s="6" t="s">
        <v>91</v>
      </c>
      <c r="L5151" s="6" t="s">
        <v>91</v>
      </c>
      <c r="M5151" s="5" t="s">
        <v>92</v>
      </c>
      <c r="N5151" s="6" t="s">
        <v>91</v>
      </c>
      <c r="O5151" s="6" t="s">
        <v>91</v>
      </c>
      <c r="P5151" s="6" t="s">
        <v>91</v>
      </c>
      <c r="Q5151" s="6" t="s">
        <v>91</v>
      </c>
      <c r="R5151" s="5">
        <v>1</v>
      </c>
      <c r="S5151" s="5">
        <v>0</v>
      </c>
      <c r="T5151" s="5" t="s">
        <v>93</v>
      </c>
      <c r="U5151" s="5" t="s">
        <v>105</v>
      </c>
    </row>
    <row r="5152" spans="1:21">
      <c r="A5152" s="6" t="s">
        <v>87</v>
      </c>
      <c r="B5152" s="7">
        <v>1</v>
      </c>
      <c r="C5152" s="5">
        <v>5535</v>
      </c>
      <c r="D5152" s="5">
        <v>42</v>
      </c>
      <c r="E5152" s="8" t="s">
        <v>6914</v>
      </c>
      <c r="F5152" s="8">
        <v>42202104</v>
      </c>
      <c r="G5152" s="5" t="s">
        <v>6919</v>
      </c>
      <c r="H5152" s="5" t="s">
        <v>227</v>
      </c>
      <c r="I5152" s="6" t="s">
        <v>91</v>
      </c>
      <c r="J5152" s="6" t="s">
        <v>91</v>
      </c>
      <c r="K5152" s="6" t="s">
        <v>91</v>
      </c>
      <c r="L5152" s="6" t="s">
        <v>91</v>
      </c>
      <c r="M5152" s="5" t="s">
        <v>92</v>
      </c>
      <c r="N5152" s="6" t="s">
        <v>91</v>
      </c>
      <c r="O5152" s="6" t="s">
        <v>91</v>
      </c>
      <c r="P5152" s="6" t="s">
        <v>91</v>
      </c>
      <c r="Q5152" s="6" t="s">
        <v>91</v>
      </c>
      <c r="R5152" s="5">
        <v>1</v>
      </c>
      <c r="S5152" s="5">
        <v>0</v>
      </c>
      <c r="T5152" s="5" t="s">
        <v>93</v>
      </c>
      <c r="U5152" s="5" t="s">
        <v>105</v>
      </c>
    </row>
    <row r="5153" spans="1:21">
      <c r="A5153" s="6" t="s">
        <v>87</v>
      </c>
      <c r="B5153" s="7">
        <v>1</v>
      </c>
      <c r="C5153" s="5">
        <v>5536</v>
      </c>
      <c r="D5153" s="5">
        <v>42</v>
      </c>
      <c r="E5153" s="8" t="s">
        <v>6778</v>
      </c>
      <c r="F5153" s="8">
        <v>422022</v>
      </c>
      <c r="G5153" s="5" t="s">
        <v>6920</v>
      </c>
      <c r="H5153" s="5" t="s">
        <v>6921</v>
      </c>
      <c r="I5153" s="6" t="s">
        <v>91</v>
      </c>
      <c r="J5153" s="6" t="s">
        <v>91</v>
      </c>
      <c r="K5153" s="6" t="s">
        <v>91</v>
      </c>
      <c r="L5153" s="6" t="s">
        <v>91</v>
      </c>
      <c r="M5153" s="5" t="s">
        <v>92</v>
      </c>
      <c r="N5153" s="6" t="s">
        <v>91</v>
      </c>
      <c r="O5153" s="6" t="s">
        <v>91</v>
      </c>
      <c r="P5153" s="6" t="s">
        <v>91</v>
      </c>
      <c r="Q5153" s="6" t="s">
        <v>91</v>
      </c>
      <c r="R5153" s="5">
        <v>1</v>
      </c>
      <c r="S5153" s="5">
        <v>0</v>
      </c>
      <c r="T5153" s="5" t="s">
        <v>93</v>
      </c>
      <c r="U5153" s="5" t="s">
        <v>105</v>
      </c>
    </row>
    <row r="5154" spans="1:21">
      <c r="A5154" s="6" t="s">
        <v>87</v>
      </c>
      <c r="B5154" s="7">
        <v>1</v>
      </c>
      <c r="C5154" s="5">
        <v>5537</v>
      </c>
      <c r="D5154" s="5">
        <v>42</v>
      </c>
      <c r="E5154" s="8" t="s">
        <v>6922</v>
      </c>
      <c r="F5154" s="8">
        <v>42202201</v>
      </c>
      <c r="G5154" s="5" t="s">
        <v>6923</v>
      </c>
      <c r="H5154" s="5" t="s">
        <v>6924</v>
      </c>
      <c r="I5154" s="5">
        <v>10065503607</v>
      </c>
      <c r="J5154" s="6" t="s">
        <v>91</v>
      </c>
      <c r="K5154" s="6" t="s">
        <v>91</v>
      </c>
      <c r="L5154" s="6" t="s">
        <v>91</v>
      </c>
      <c r="M5154" s="5" t="s">
        <v>92</v>
      </c>
      <c r="N5154" s="6" t="s">
        <v>91</v>
      </c>
      <c r="O5154" s="6" t="s">
        <v>91</v>
      </c>
      <c r="P5154" s="6" t="s">
        <v>91</v>
      </c>
      <c r="Q5154" s="6" t="s">
        <v>91</v>
      </c>
      <c r="R5154" s="5">
        <v>1</v>
      </c>
      <c r="S5154" s="5">
        <v>0</v>
      </c>
      <c r="T5154" s="5" t="s">
        <v>93</v>
      </c>
      <c r="U5154" s="5" t="s">
        <v>105</v>
      </c>
    </row>
    <row r="5155" spans="1:21">
      <c r="A5155" s="6" t="s">
        <v>87</v>
      </c>
      <c r="B5155" s="7">
        <v>1</v>
      </c>
      <c r="C5155" s="5">
        <v>5538</v>
      </c>
      <c r="D5155" s="5">
        <v>42</v>
      </c>
      <c r="E5155" s="8" t="s">
        <v>6922</v>
      </c>
      <c r="F5155" s="8">
        <v>42202202</v>
      </c>
      <c r="G5155" s="5" t="s">
        <v>6925</v>
      </c>
      <c r="H5155" s="5" t="s">
        <v>223</v>
      </c>
      <c r="I5155" s="6" t="s">
        <v>91</v>
      </c>
      <c r="J5155" s="6" t="s">
        <v>91</v>
      </c>
      <c r="K5155" s="6" t="s">
        <v>91</v>
      </c>
      <c r="L5155" s="6" t="s">
        <v>91</v>
      </c>
      <c r="M5155" s="5" t="s">
        <v>92</v>
      </c>
      <c r="N5155" s="6" t="s">
        <v>91</v>
      </c>
      <c r="O5155" s="6" t="s">
        <v>91</v>
      </c>
      <c r="P5155" s="6" t="s">
        <v>91</v>
      </c>
      <c r="Q5155" s="6" t="s">
        <v>91</v>
      </c>
      <c r="R5155" s="5">
        <v>1</v>
      </c>
      <c r="S5155" s="5">
        <v>0</v>
      </c>
      <c r="T5155" s="5" t="s">
        <v>93</v>
      </c>
      <c r="U5155" s="5" t="s">
        <v>105</v>
      </c>
    </row>
    <row r="5156" spans="1:21">
      <c r="A5156" s="6" t="s">
        <v>87</v>
      </c>
      <c r="B5156" s="7">
        <v>1</v>
      </c>
      <c r="C5156" s="5">
        <v>5539</v>
      </c>
      <c r="D5156" s="5">
        <v>42</v>
      </c>
      <c r="E5156" s="8" t="s">
        <v>6922</v>
      </c>
      <c r="F5156" s="8">
        <v>42202203</v>
      </c>
      <c r="G5156" s="5" t="s">
        <v>6926</v>
      </c>
      <c r="H5156" s="5" t="s">
        <v>225</v>
      </c>
      <c r="I5156" s="6" t="s">
        <v>91</v>
      </c>
      <c r="J5156" s="6" t="s">
        <v>91</v>
      </c>
      <c r="K5156" s="6" t="s">
        <v>91</v>
      </c>
      <c r="L5156" s="6" t="s">
        <v>91</v>
      </c>
      <c r="M5156" s="5" t="s">
        <v>92</v>
      </c>
      <c r="N5156" s="6" t="s">
        <v>91</v>
      </c>
      <c r="O5156" s="6" t="s">
        <v>91</v>
      </c>
      <c r="P5156" s="6" t="s">
        <v>91</v>
      </c>
      <c r="Q5156" s="6" t="s">
        <v>91</v>
      </c>
      <c r="R5156" s="5">
        <v>1</v>
      </c>
      <c r="S5156" s="5">
        <v>0</v>
      </c>
      <c r="T5156" s="5" t="s">
        <v>93</v>
      </c>
      <c r="U5156" s="5" t="s">
        <v>105</v>
      </c>
    </row>
    <row r="5157" spans="1:21">
      <c r="A5157" s="6" t="s">
        <v>87</v>
      </c>
      <c r="B5157" s="7">
        <v>1</v>
      </c>
      <c r="C5157" s="5">
        <v>5540</v>
      </c>
      <c r="D5157" s="5">
        <v>42</v>
      </c>
      <c r="E5157" s="8" t="s">
        <v>6922</v>
      </c>
      <c r="F5157" s="8">
        <v>42202204</v>
      </c>
      <c r="G5157" s="5" t="s">
        <v>6927</v>
      </c>
      <c r="H5157" s="5" t="s">
        <v>227</v>
      </c>
      <c r="I5157" s="6" t="s">
        <v>91</v>
      </c>
      <c r="J5157" s="6" t="s">
        <v>91</v>
      </c>
      <c r="K5157" s="6" t="s">
        <v>91</v>
      </c>
      <c r="L5157" s="6" t="s">
        <v>91</v>
      </c>
      <c r="M5157" s="5" t="s">
        <v>92</v>
      </c>
      <c r="N5157" s="6" t="s">
        <v>91</v>
      </c>
      <c r="O5157" s="6" t="s">
        <v>91</v>
      </c>
      <c r="P5157" s="6" t="s">
        <v>91</v>
      </c>
      <c r="Q5157" s="6" t="s">
        <v>91</v>
      </c>
      <c r="R5157" s="5">
        <v>1</v>
      </c>
      <c r="S5157" s="5">
        <v>0</v>
      </c>
      <c r="T5157" s="5" t="s">
        <v>93</v>
      </c>
      <c r="U5157" s="5" t="s">
        <v>105</v>
      </c>
    </row>
    <row r="5158" spans="1:21">
      <c r="A5158" s="6" t="s">
        <v>87</v>
      </c>
      <c r="B5158" s="7">
        <v>1</v>
      </c>
      <c r="C5158" s="5">
        <v>5541</v>
      </c>
      <c r="D5158" s="5">
        <v>42</v>
      </c>
      <c r="E5158" s="8" t="s">
        <v>6778</v>
      </c>
      <c r="F5158" s="8">
        <v>422023</v>
      </c>
      <c r="G5158" s="5" t="s">
        <v>6928</v>
      </c>
      <c r="H5158" s="5" t="s">
        <v>6929</v>
      </c>
      <c r="I5158" s="6" t="s">
        <v>91</v>
      </c>
      <c r="J5158" s="6" t="s">
        <v>91</v>
      </c>
      <c r="K5158" s="6" t="s">
        <v>91</v>
      </c>
      <c r="L5158" s="6" t="s">
        <v>91</v>
      </c>
      <c r="M5158" s="5" t="s">
        <v>92</v>
      </c>
      <c r="N5158" s="6" t="s">
        <v>91</v>
      </c>
      <c r="O5158" s="6" t="s">
        <v>91</v>
      </c>
      <c r="P5158" s="6" t="s">
        <v>91</v>
      </c>
      <c r="Q5158" s="6" t="s">
        <v>91</v>
      </c>
      <c r="R5158" s="5">
        <v>1</v>
      </c>
      <c r="S5158" s="5">
        <v>0</v>
      </c>
      <c r="T5158" s="5" t="s">
        <v>93</v>
      </c>
      <c r="U5158" s="5" t="s">
        <v>105</v>
      </c>
    </row>
    <row r="5159" spans="1:21">
      <c r="A5159" s="6" t="s">
        <v>87</v>
      </c>
      <c r="B5159" s="7">
        <v>1</v>
      </c>
      <c r="C5159" s="5">
        <v>5542</v>
      </c>
      <c r="D5159" s="5">
        <v>42</v>
      </c>
      <c r="E5159" s="8" t="s">
        <v>6930</v>
      </c>
      <c r="F5159" s="8">
        <v>42202301</v>
      </c>
      <c r="G5159" s="5" t="s">
        <v>6931</v>
      </c>
      <c r="H5159" s="5" t="s">
        <v>6932</v>
      </c>
      <c r="I5159" s="5">
        <v>10065501094</v>
      </c>
      <c r="J5159" s="6" t="s">
        <v>91</v>
      </c>
      <c r="K5159" s="6" t="s">
        <v>91</v>
      </c>
      <c r="L5159" s="6" t="s">
        <v>91</v>
      </c>
      <c r="M5159" s="5" t="s">
        <v>92</v>
      </c>
      <c r="N5159" s="6" t="s">
        <v>91</v>
      </c>
      <c r="O5159" s="6" t="s">
        <v>91</v>
      </c>
      <c r="P5159" s="6" t="s">
        <v>91</v>
      </c>
      <c r="Q5159" s="6" t="s">
        <v>91</v>
      </c>
      <c r="R5159" s="5">
        <v>1</v>
      </c>
      <c r="S5159" s="5">
        <v>0</v>
      </c>
      <c r="T5159" s="5" t="s">
        <v>93</v>
      </c>
      <c r="U5159" s="5" t="s">
        <v>105</v>
      </c>
    </row>
    <row r="5160" spans="1:21">
      <c r="A5160" s="6" t="s">
        <v>87</v>
      </c>
      <c r="B5160" s="7">
        <v>1</v>
      </c>
      <c r="C5160" s="5">
        <v>5543</v>
      </c>
      <c r="D5160" s="5">
        <v>42</v>
      </c>
      <c r="E5160" s="8" t="s">
        <v>6930</v>
      </c>
      <c r="F5160" s="8">
        <v>42202302</v>
      </c>
      <c r="G5160" s="5" t="s">
        <v>6933</v>
      </c>
      <c r="H5160" s="5" t="s">
        <v>223</v>
      </c>
      <c r="I5160" s="6" t="s">
        <v>91</v>
      </c>
      <c r="J5160" s="6" t="s">
        <v>91</v>
      </c>
      <c r="K5160" s="6" t="s">
        <v>91</v>
      </c>
      <c r="L5160" s="6" t="s">
        <v>91</v>
      </c>
      <c r="M5160" s="5" t="s">
        <v>92</v>
      </c>
      <c r="N5160" s="6" t="s">
        <v>91</v>
      </c>
      <c r="O5160" s="6" t="s">
        <v>91</v>
      </c>
      <c r="P5160" s="6" t="s">
        <v>91</v>
      </c>
      <c r="Q5160" s="6" t="s">
        <v>91</v>
      </c>
      <c r="R5160" s="5">
        <v>1</v>
      </c>
      <c r="S5160" s="5">
        <v>0</v>
      </c>
      <c r="T5160" s="5" t="s">
        <v>93</v>
      </c>
      <c r="U5160" s="5" t="s">
        <v>105</v>
      </c>
    </row>
    <row r="5161" spans="1:21">
      <c r="A5161" s="6" t="s">
        <v>87</v>
      </c>
      <c r="B5161" s="7">
        <v>1</v>
      </c>
      <c r="C5161" s="5">
        <v>5544</v>
      </c>
      <c r="D5161" s="5">
        <v>42</v>
      </c>
      <c r="E5161" s="8" t="s">
        <v>6930</v>
      </c>
      <c r="F5161" s="8">
        <v>42202303</v>
      </c>
      <c r="G5161" s="5" t="s">
        <v>6934</v>
      </c>
      <c r="H5161" s="5" t="s">
        <v>225</v>
      </c>
      <c r="I5161" s="6" t="s">
        <v>91</v>
      </c>
      <c r="J5161" s="6" t="s">
        <v>91</v>
      </c>
      <c r="K5161" s="6" t="s">
        <v>91</v>
      </c>
      <c r="L5161" s="6" t="s">
        <v>91</v>
      </c>
      <c r="M5161" s="5" t="s">
        <v>92</v>
      </c>
      <c r="N5161" s="6" t="s">
        <v>91</v>
      </c>
      <c r="O5161" s="6" t="s">
        <v>91</v>
      </c>
      <c r="P5161" s="6" t="s">
        <v>91</v>
      </c>
      <c r="Q5161" s="6" t="s">
        <v>91</v>
      </c>
      <c r="R5161" s="5">
        <v>1</v>
      </c>
      <c r="S5161" s="5">
        <v>0</v>
      </c>
      <c r="T5161" s="5" t="s">
        <v>93</v>
      </c>
      <c r="U5161" s="5" t="s">
        <v>105</v>
      </c>
    </row>
    <row r="5162" spans="1:21">
      <c r="A5162" s="6" t="s">
        <v>87</v>
      </c>
      <c r="B5162" s="7">
        <v>1</v>
      </c>
      <c r="C5162" s="5">
        <v>5545</v>
      </c>
      <c r="D5162" s="5">
        <v>42</v>
      </c>
      <c r="E5162" s="8" t="s">
        <v>6930</v>
      </c>
      <c r="F5162" s="8">
        <v>42202304</v>
      </c>
      <c r="G5162" s="5" t="s">
        <v>6935</v>
      </c>
      <c r="H5162" s="5" t="s">
        <v>227</v>
      </c>
      <c r="I5162" s="6" t="s">
        <v>91</v>
      </c>
      <c r="J5162" s="6" t="s">
        <v>91</v>
      </c>
      <c r="K5162" s="6" t="s">
        <v>91</v>
      </c>
      <c r="L5162" s="6" t="s">
        <v>91</v>
      </c>
      <c r="M5162" s="5" t="s">
        <v>92</v>
      </c>
      <c r="N5162" s="6" t="s">
        <v>91</v>
      </c>
      <c r="O5162" s="6" t="s">
        <v>91</v>
      </c>
      <c r="P5162" s="6" t="s">
        <v>91</v>
      </c>
      <c r="Q5162" s="6" t="s">
        <v>91</v>
      </c>
      <c r="R5162" s="5">
        <v>1</v>
      </c>
      <c r="S5162" s="5">
        <v>0</v>
      </c>
      <c r="T5162" s="5" t="s">
        <v>93</v>
      </c>
      <c r="U5162" s="5" t="s">
        <v>105</v>
      </c>
    </row>
    <row r="5163" spans="1:21">
      <c r="A5163" s="6" t="s">
        <v>87</v>
      </c>
      <c r="B5163" s="7">
        <v>1</v>
      </c>
      <c r="C5163" s="5">
        <v>5546</v>
      </c>
      <c r="D5163" s="5">
        <v>42</v>
      </c>
      <c r="E5163" s="8" t="s">
        <v>6778</v>
      </c>
      <c r="F5163" s="8">
        <v>422024</v>
      </c>
      <c r="G5163" s="5" t="s">
        <v>6936</v>
      </c>
      <c r="H5163" s="5" t="s">
        <v>6937</v>
      </c>
      <c r="I5163" s="6" t="s">
        <v>91</v>
      </c>
      <c r="J5163" s="6" t="s">
        <v>91</v>
      </c>
      <c r="K5163" s="6" t="s">
        <v>91</v>
      </c>
      <c r="L5163" s="6" t="s">
        <v>91</v>
      </c>
      <c r="M5163" s="5" t="s">
        <v>92</v>
      </c>
      <c r="N5163" s="6" t="s">
        <v>91</v>
      </c>
      <c r="O5163" s="6" t="s">
        <v>91</v>
      </c>
      <c r="P5163" s="6" t="s">
        <v>91</v>
      </c>
      <c r="Q5163" s="6" t="s">
        <v>91</v>
      </c>
      <c r="R5163" s="5">
        <v>1</v>
      </c>
      <c r="S5163" s="5">
        <v>0</v>
      </c>
      <c r="T5163" s="5" t="s">
        <v>93</v>
      </c>
      <c r="U5163" s="5" t="s">
        <v>105</v>
      </c>
    </row>
    <row r="5164" spans="1:21">
      <c r="A5164" s="6" t="s">
        <v>87</v>
      </c>
      <c r="B5164" s="7">
        <v>1</v>
      </c>
      <c r="C5164" s="5">
        <v>5547</v>
      </c>
      <c r="D5164" s="5">
        <v>42</v>
      </c>
      <c r="E5164" s="8" t="s">
        <v>6938</v>
      </c>
      <c r="F5164" s="8">
        <v>42202401</v>
      </c>
      <c r="G5164" s="5" t="s">
        <v>6939</v>
      </c>
      <c r="H5164" s="5" t="s">
        <v>3153</v>
      </c>
      <c r="I5164" s="5">
        <v>10065502213</v>
      </c>
      <c r="J5164" s="6" t="s">
        <v>91</v>
      </c>
      <c r="K5164" s="6" t="s">
        <v>91</v>
      </c>
      <c r="L5164" s="6" t="s">
        <v>91</v>
      </c>
      <c r="M5164" s="5" t="s">
        <v>92</v>
      </c>
      <c r="N5164" s="6" t="s">
        <v>91</v>
      </c>
      <c r="O5164" s="6" t="s">
        <v>91</v>
      </c>
      <c r="P5164" s="6" t="s">
        <v>91</v>
      </c>
      <c r="Q5164" s="6" t="s">
        <v>91</v>
      </c>
      <c r="R5164" s="5">
        <v>1</v>
      </c>
      <c r="S5164" s="5">
        <v>0</v>
      </c>
      <c r="T5164" s="5" t="s">
        <v>93</v>
      </c>
      <c r="U5164" s="5" t="s">
        <v>105</v>
      </c>
    </row>
    <row r="5165" spans="1:21">
      <c r="A5165" s="6" t="s">
        <v>87</v>
      </c>
      <c r="B5165" s="7">
        <v>1</v>
      </c>
      <c r="C5165" s="5">
        <v>5548</v>
      </c>
      <c r="D5165" s="5">
        <v>42</v>
      </c>
      <c r="E5165" s="8" t="s">
        <v>6938</v>
      </c>
      <c r="F5165" s="8">
        <v>42202402</v>
      </c>
      <c r="G5165" s="5" t="s">
        <v>6940</v>
      </c>
      <c r="H5165" s="5" t="s">
        <v>223</v>
      </c>
      <c r="I5165" s="6" t="s">
        <v>91</v>
      </c>
      <c r="J5165" s="6" t="s">
        <v>91</v>
      </c>
      <c r="K5165" s="6" t="s">
        <v>91</v>
      </c>
      <c r="L5165" s="6" t="s">
        <v>91</v>
      </c>
      <c r="M5165" s="5" t="s">
        <v>92</v>
      </c>
      <c r="N5165" s="6" t="s">
        <v>91</v>
      </c>
      <c r="O5165" s="6" t="s">
        <v>91</v>
      </c>
      <c r="P5165" s="6" t="s">
        <v>91</v>
      </c>
      <c r="Q5165" s="6" t="s">
        <v>91</v>
      </c>
      <c r="R5165" s="5">
        <v>1</v>
      </c>
      <c r="S5165" s="5">
        <v>0</v>
      </c>
      <c r="T5165" s="5" t="s">
        <v>93</v>
      </c>
      <c r="U5165" s="5" t="s">
        <v>105</v>
      </c>
    </row>
    <row r="5166" spans="1:21">
      <c r="A5166" s="6" t="s">
        <v>87</v>
      </c>
      <c r="B5166" s="7">
        <v>1</v>
      </c>
      <c r="C5166" s="5">
        <v>5549</v>
      </c>
      <c r="D5166" s="5">
        <v>42</v>
      </c>
      <c r="E5166" s="8" t="s">
        <v>6938</v>
      </c>
      <c r="F5166" s="8">
        <v>42202403</v>
      </c>
      <c r="G5166" s="5" t="s">
        <v>6941</v>
      </c>
      <c r="H5166" s="5" t="s">
        <v>225</v>
      </c>
      <c r="I5166" s="6" t="s">
        <v>91</v>
      </c>
      <c r="J5166" s="6" t="s">
        <v>91</v>
      </c>
      <c r="K5166" s="6" t="s">
        <v>91</v>
      </c>
      <c r="L5166" s="6" t="s">
        <v>91</v>
      </c>
      <c r="M5166" s="5" t="s">
        <v>92</v>
      </c>
      <c r="N5166" s="6" t="s">
        <v>91</v>
      </c>
      <c r="O5166" s="6" t="s">
        <v>91</v>
      </c>
      <c r="P5166" s="6" t="s">
        <v>91</v>
      </c>
      <c r="Q5166" s="6" t="s">
        <v>91</v>
      </c>
      <c r="R5166" s="5">
        <v>1</v>
      </c>
      <c r="S5166" s="5">
        <v>0</v>
      </c>
      <c r="T5166" s="5" t="s">
        <v>93</v>
      </c>
      <c r="U5166" s="5" t="s">
        <v>105</v>
      </c>
    </row>
    <row r="5167" spans="1:21">
      <c r="A5167" s="6" t="s">
        <v>87</v>
      </c>
      <c r="B5167" s="7">
        <v>1</v>
      </c>
      <c r="C5167" s="5">
        <v>5550</v>
      </c>
      <c r="D5167" s="5">
        <v>42</v>
      </c>
      <c r="E5167" s="8" t="s">
        <v>6938</v>
      </c>
      <c r="F5167" s="8">
        <v>42202404</v>
      </c>
      <c r="G5167" s="5" t="s">
        <v>6942</v>
      </c>
      <c r="H5167" s="5" t="s">
        <v>227</v>
      </c>
      <c r="I5167" s="6" t="s">
        <v>91</v>
      </c>
      <c r="J5167" s="6" t="s">
        <v>91</v>
      </c>
      <c r="K5167" s="6" t="s">
        <v>91</v>
      </c>
      <c r="L5167" s="6" t="s">
        <v>91</v>
      </c>
      <c r="M5167" s="5" t="s">
        <v>92</v>
      </c>
      <c r="N5167" s="6" t="s">
        <v>91</v>
      </c>
      <c r="O5167" s="6" t="s">
        <v>91</v>
      </c>
      <c r="P5167" s="6" t="s">
        <v>91</v>
      </c>
      <c r="Q5167" s="6" t="s">
        <v>91</v>
      </c>
      <c r="R5167" s="5">
        <v>1</v>
      </c>
      <c r="S5167" s="5">
        <v>0</v>
      </c>
      <c r="T5167" s="5" t="s">
        <v>93</v>
      </c>
      <c r="U5167" s="5" t="s">
        <v>105</v>
      </c>
    </row>
  </sheetData>
  <sheetProtection algorithmName="SHA-512" hashValue="RhxRIzbc+gzU1q4498G9003vyep7ixvnp8gJoC7082dTFCdquyh+inhkPUeELQdMAjFtZWQ4ZcZN4YoVWmKo3g==" saltValue="jlD19+XGyO+3bQL0I5Yyyw==" spinCount="100000" sheet="1" objects="1" scenarios="1" selectLockedCells="1"/>
  <pageMargins left="0.511811024" right="0.511811024" top="0.78740157499999996" bottom="0.78740157499999996" header="0.31496062000000002" footer="0.3149606200000000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Z1033"/>
  <sheetViews>
    <sheetView tabSelected="1" zoomScale="80" zoomScaleNormal="80" workbookViewId="0">
      <pane xSplit="1" ySplit="17" topLeftCell="B57" activePane="bottomRight" state="frozen"/>
      <selection pane="topRight" activeCell="B1" sqref="B1"/>
      <selection pane="bottomLeft" activeCell="A17" sqref="A17"/>
      <selection pane="bottomRight" activeCell="M5" sqref="M5"/>
    </sheetView>
  </sheetViews>
  <sheetFormatPr defaultColWidth="8.88671875" defaultRowHeight="14.4"/>
  <cols>
    <col min="1" max="1" width="24.33203125" style="19" customWidth="1"/>
    <col min="2" max="2" width="4.6640625" style="19" customWidth="1"/>
    <col min="3" max="3" width="10.44140625" style="19" customWidth="1"/>
    <col min="4" max="8" width="8.88671875" style="19"/>
    <col min="9" max="9" width="49" style="19" customWidth="1"/>
    <col min="10" max="10" width="7.88671875" style="19" customWidth="1"/>
    <col min="11" max="11" width="11.5546875" style="19" customWidth="1"/>
    <col min="12" max="12" width="10.6640625" style="19" customWidth="1"/>
    <col min="13" max="13" width="21.109375" style="19" customWidth="1"/>
    <col min="14" max="14" width="18.88671875" style="19" customWidth="1"/>
    <col min="15" max="15" width="14.33203125" style="19" customWidth="1"/>
    <col min="16" max="17" width="10.6640625" style="19" customWidth="1"/>
    <col min="18" max="18" width="8.33203125" style="19" customWidth="1"/>
    <col min="19" max="19" width="8.109375" style="19" customWidth="1"/>
    <col min="20" max="20" width="29" style="19" customWidth="1"/>
    <col min="21" max="23" width="8.88671875" style="19"/>
    <col min="24" max="24" width="16.109375" style="19" customWidth="1"/>
    <col min="25" max="25" width="15.5546875" style="19" customWidth="1"/>
    <col min="26" max="26" width="8.33203125" style="19" hidden="1" customWidth="1"/>
    <col min="27" max="27" width="31.5546875" style="19" hidden="1" customWidth="1"/>
    <col min="28" max="28" width="8.88671875" style="19" hidden="1" customWidth="1"/>
    <col min="29" max="29" width="8.88671875" style="49" hidden="1" customWidth="1"/>
    <col min="30" max="30" width="6.109375" style="19" hidden="1" customWidth="1"/>
    <col min="31" max="31" width="8.88671875" style="49" hidden="1" customWidth="1"/>
    <col min="32" max="55" width="15.33203125" style="19" hidden="1" customWidth="1"/>
    <col min="56" max="56" width="8.88671875" style="19" hidden="1" customWidth="1"/>
    <col min="57" max="57" width="15.6640625" style="19" hidden="1" customWidth="1"/>
    <col min="58" max="58" width="12" style="19" hidden="1" customWidth="1"/>
    <col min="59" max="59" width="11.33203125" style="19" hidden="1" customWidth="1"/>
    <col min="60" max="60" width="53.44140625" style="19" hidden="1" customWidth="1"/>
    <col min="61" max="61" width="15.109375" style="19" hidden="1" customWidth="1"/>
    <col min="62" max="62" width="37.6640625" style="19" hidden="1" customWidth="1"/>
    <col min="63" max="63" width="35.33203125" style="19" hidden="1" customWidth="1"/>
    <col min="64" max="64" width="8.33203125" style="19" hidden="1" customWidth="1"/>
    <col min="65" max="65" width="8.88671875" style="19" hidden="1" customWidth="1"/>
    <col min="66" max="66" width="23.33203125" style="19" hidden="1" customWidth="1"/>
    <col min="67" max="67" width="8.88671875" style="19" customWidth="1"/>
    <col min="68" max="68" width="8.88671875" style="19"/>
    <col min="69" max="69" width="15.6640625" style="19" bestFit="1" customWidth="1"/>
    <col min="70" max="70" width="12" style="19" bestFit="1" customWidth="1"/>
    <col min="71" max="71" width="8.109375" style="19" customWidth="1"/>
    <col min="72" max="72" width="53.5546875" style="19" bestFit="1" customWidth="1"/>
    <col min="73" max="73" width="15.109375" style="19" customWidth="1"/>
    <col min="74" max="74" width="36.44140625" style="19" customWidth="1"/>
    <col min="75" max="75" width="34.5546875" style="19" customWidth="1"/>
    <col min="76" max="76" width="8.33203125" style="19" customWidth="1"/>
    <col min="77" max="77" width="8.88671875" style="19" customWidth="1"/>
    <col min="78" max="78" width="22" style="19" customWidth="1"/>
    <col min="79" max="16384" width="8.88671875" style="19"/>
  </cols>
  <sheetData>
    <row r="1" spans="1:69">
      <c r="J1" s="20"/>
      <c r="K1" s="20"/>
    </row>
    <row r="2" spans="1:69" ht="15.6">
      <c r="A2" s="21" t="s">
        <v>6943</v>
      </c>
    </row>
    <row r="3" spans="1:69" ht="15.6">
      <c r="A3" s="21"/>
    </row>
    <row r="4" spans="1:69" ht="19.8">
      <c r="A4" s="120" t="s">
        <v>6944</v>
      </c>
      <c r="B4" s="56"/>
      <c r="C4" s="56"/>
      <c r="D4" s="66"/>
      <c r="E4" s="66"/>
    </row>
    <row r="5" spans="1:69" ht="15" thickBot="1">
      <c r="A5"/>
      <c r="B5"/>
      <c r="C5"/>
      <c r="J5" s="112" t="s">
        <v>6945</v>
      </c>
    </row>
    <row r="6" spans="1:69" ht="15" thickBot="1">
      <c r="A6" s="113" t="s">
        <v>6946</v>
      </c>
      <c r="B6"/>
      <c r="C6" s="112" t="s">
        <v>6947</v>
      </c>
      <c r="D6" s="236" t="str">
        <f>+VLOOKUP(D10,U19:AA193,7,0)</f>
        <v>SECRETARIA DE ESTADO DA FAZENDA</v>
      </c>
      <c r="E6" s="237"/>
      <c r="F6" s="237"/>
      <c r="G6" s="237"/>
      <c r="H6" s="237"/>
      <c r="I6" s="238"/>
      <c r="J6" s="112" t="s">
        <v>6948</v>
      </c>
    </row>
    <row r="7" spans="1:69" ht="15" thickBot="1">
      <c r="A7"/>
      <c r="B7"/>
      <c r="C7" s="112" t="s">
        <v>6949</v>
      </c>
      <c r="D7" s="124">
        <f>+VLOOKUP(D10,U19:AA193,6,0)</f>
        <v>22</v>
      </c>
      <c r="I7"/>
      <c r="J7" s="112" t="s">
        <v>6950</v>
      </c>
      <c r="K7"/>
      <c r="L7"/>
      <c r="M7"/>
      <c r="N7"/>
      <c r="O7"/>
      <c r="P7"/>
      <c r="Q7"/>
    </row>
    <row r="8" spans="1:69" ht="15" thickBot="1">
      <c r="A8"/>
      <c r="B8"/>
      <c r="C8" s="112"/>
      <c r="D8" s="220"/>
      <c r="E8" s="220"/>
      <c r="I8" s="113" t="s">
        <v>6951</v>
      </c>
      <c r="J8" s="112" t="s">
        <v>6952</v>
      </c>
      <c r="K8"/>
      <c r="L8"/>
      <c r="M8"/>
      <c r="N8"/>
      <c r="O8"/>
      <c r="P8"/>
      <c r="Q8"/>
    </row>
    <row r="9" spans="1:69" ht="15" thickBot="1">
      <c r="A9" s="113" t="s">
        <v>6953</v>
      </c>
      <c r="B9"/>
      <c r="C9" s="112" t="s">
        <v>6947</v>
      </c>
      <c r="D9" s="108" t="str">
        <f>+VLOOKUP(D10,U19:Y193,4,0)</f>
        <v>SEFAZ</v>
      </c>
      <c r="E9" s="142"/>
      <c r="F9" s="142"/>
      <c r="G9" s="143"/>
      <c r="I9"/>
      <c r="J9" s="112" t="s">
        <v>6954</v>
      </c>
      <c r="K9"/>
      <c r="L9"/>
      <c r="M9"/>
      <c r="N9"/>
      <c r="O9"/>
      <c r="P9"/>
      <c r="Q9"/>
    </row>
    <row r="10" spans="1:69" ht="15" thickBot="1">
      <c r="A10"/>
      <c r="B10"/>
      <c r="C10" s="121" t="s">
        <v>6949</v>
      </c>
      <c r="D10" s="65" t="s">
        <v>7052</v>
      </c>
      <c r="I10"/>
      <c r="J10" s="112" t="s">
        <v>6955</v>
      </c>
      <c r="K10"/>
      <c r="L10"/>
      <c r="M10"/>
      <c r="N10"/>
      <c r="O10"/>
      <c r="P10"/>
      <c r="Q10"/>
    </row>
    <row r="11" spans="1:69" ht="15" thickBot="1">
      <c r="A11"/>
      <c r="B11"/>
      <c r="C11" s="112" t="s">
        <v>6956</v>
      </c>
      <c r="D11" s="108" t="str">
        <f>+VLOOKUP(D10,U19:Y193,3,0)</f>
        <v>220101</v>
      </c>
      <c r="E11" s="108" t="str">
        <f>IFERROR(+VLOOKUP($D$11,$W$18:$BB$193,11,0),"-")</f>
        <v>220901</v>
      </c>
      <c r="F11" s="108">
        <f>IFERROR(+VLOOKUP($D$11,$W$18:$BB$193,12,0),"-")</f>
        <v>0</v>
      </c>
      <c r="G11" s="108">
        <f>IFERROR(+VLOOKUP($D$11,$W$18:$BB$193,13,0),"-")</f>
        <v>0</v>
      </c>
      <c r="H11" s="108">
        <f>IFERROR(+VLOOKUP($D$11,$W$18:$BB$193,14,0),"-")</f>
        <v>0</v>
      </c>
      <c r="I11" s="108">
        <f>IFERROR(+VLOOKUP($D$11,$W$18:$BB$193,15,0),"-")</f>
        <v>0</v>
      </c>
      <c r="J11" s="108">
        <f>IFERROR(+VLOOKUP($D$11,$W$18:$BB$193,16,0),"-")</f>
        <v>0</v>
      </c>
      <c r="K11" s="108">
        <f>IFERROR(+VLOOKUP($D$11,$W$18:$BB$193,17,0),"-")</f>
        <v>0</v>
      </c>
      <c r="L11" s="108">
        <f>IFERROR(+VLOOKUP($D$11,$W$18:$BB$193,18,0),"-")</f>
        <v>0</v>
      </c>
      <c r="M11" s="108">
        <f>IFERROR(+VLOOKUP($D$11,$W$18:$BB$193,19,0),"-")</f>
        <v>0</v>
      </c>
      <c r="N11" s="108">
        <f>IFERROR(+VLOOKUP($D$11,$W$18:$BB$193,20,0),"-")</f>
        <v>0</v>
      </c>
      <c r="O11" s="108">
        <f>IFERROR(+VLOOKUP($D$11,$W$18:$BB$193,21,0),"-")</f>
        <v>0</v>
      </c>
      <c r="P11" s="108">
        <f>IFERROR(+VLOOKUP($D$11,$W$18:$BB$193,22,0),"-")</f>
        <v>0</v>
      </c>
      <c r="Q11" s="108">
        <f>IFERROR(+VLOOKUP($D$11,$W$18:$BB$193,23,0),"-")</f>
        <v>0</v>
      </c>
      <c r="R11" s="108">
        <f>IFERROR(+VLOOKUP($D$11,$W$18:$BB$193,24,0),"-")</f>
        <v>0</v>
      </c>
      <c r="S11" s="108">
        <f>IFERROR(+VLOOKUP($D$11,$W$18:$BB$193,25,0),"-")</f>
        <v>0</v>
      </c>
      <c r="T11" s="108">
        <f>IFERROR(+VLOOKUP($D$11,$W$18:$BB$193,26,0),"-")</f>
        <v>0</v>
      </c>
      <c r="U11" s="108">
        <f>IFERROR(+VLOOKUP($D$11,$W$18:$BB$193,27,0),"-")</f>
        <v>0</v>
      </c>
      <c r="V11" s="108">
        <f>IFERROR(+VLOOKUP($D$11,$W$18:$BB$193,28,0),"-")</f>
        <v>0</v>
      </c>
      <c r="W11" s="108">
        <f>IFERROR(+VLOOKUP($D$11,$W$18:$BB$193,29,0),"-")</f>
        <v>0</v>
      </c>
      <c r="X11" s="108">
        <f>IFERROR(+VLOOKUP($D$11,$W$18:$BB$193,30,0),"-")</f>
        <v>0</v>
      </c>
      <c r="Y11" s="108">
        <f>IFERROR(+VLOOKUP($D$11,$W$18:$BB$193,31,0),"-")</f>
        <v>0</v>
      </c>
      <c r="Z11" s="108">
        <f>IFERROR(+VLOOKUP($D$11,$W$18:$BB$193,31,0),"-")</f>
        <v>0</v>
      </c>
      <c r="AA11" s="108">
        <f>IFERROR(+VLOOKUP($D$11,$W$18:$BB$193,31,0),"-")</f>
        <v>0</v>
      </c>
      <c r="AB11"/>
      <c r="AC11"/>
      <c r="AD11"/>
      <c r="AE11"/>
      <c r="AF11"/>
      <c r="AG11"/>
      <c r="AH11"/>
      <c r="AI11"/>
      <c r="AJ11"/>
      <c r="AK11"/>
      <c r="AL11"/>
      <c r="AM11"/>
      <c r="AN11"/>
      <c r="AO11"/>
      <c r="AP11"/>
      <c r="AQ11"/>
      <c r="AR11"/>
      <c r="AS11"/>
      <c r="AT11"/>
      <c r="AU11"/>
      <c r="AV11"/>
      <c r="AW11"/>
    </row>
    <row r="12" spans="1:69" ht="15" thickBot="1">
      <c r="A12"/>
      <c r="B12"/>
      <c r="C12" s="112" t="s">
        <v>6957</v>
      </c>
      <c r="D12" s="145" t="str">
        <f t="shared" ref="D12:J12" si="0">IFERROR(+VLOOKUP(D11,$W$19:$AA$198,3,0),"-")</f>
        <v>27080571000130</v>
      </c>
      <c r="E12" s="145" t="str">
        <f t="shared" si="0"/>
        <v>20222812000199</v>
      </c>
      <c r="F12" s="145" t="str">
        <f t="shared" si="0"/>
        <v>-</v>
      </c>
      <c r="G12" s="145" t="str">
        <f t="shared" si="0"/>
        <v>-</v>
      </c>
      <c r="H12" s="145" t="str">
        <f t="shared" si="0"/>
        <v>-</v>
      </c>
      <c r="I12" s="145" t="str">
        <f t="shared" si="0"/>
        <v>-</v>
      </c>
      <c r="J12" s="145" t="str">
        <f t="shared" si="0"/>
        <v>-</v>
      </c>
      <c r="K12" s="145" t="str">
        <f t="shared" ref="K12:W12" si="1">IFERROR(+VLOOKUP(K11,$W$19:$AA$198,3,0),"-")</f>
        <v>-</v>
      </c>
      <c r="L12" s="145" t="str">
        <f t="shared" si="1"/>
        <v>-</v>
      </c>
      <c r="M12" s="145" t="str">
        <f t="shared" si="1"/>
        <v>-</v>
      </c>
      <c r="N12" s="145" t="str">
        <f t="shared" si="1"/>
        <v>-</v>
      </c>
      <c r="O12" s="145" t="str">
        <f t="shared" si="1"/>
        <v>-</v>
      </c>
      <c r="P12" s="145" t="str">
        <f t="shared" si="1"/>
        <v>-</v>
      </c>
      <c r="Q12" s="145" t="str">
        <f t="shared" si="1"/>
        <v>-</v>
      </c>
      <c r="R12" s="145" t="str">
        <f t="shared" si="1"/>
        <v>-</v>
      </c>
      <c r="S12" s="145" t="str">
        <f t="shared" si="1"/>
        <v>-</v>
      </c>
      <c r="T12" s="145" t="str">
        <f t="shared" si="1"/>
        <v>-</v>
      </c>
      <c r="U12" s="145" t="str">
        <f t="shared" si="1"/>
        <v>-</v>
      </c>
      <c r="V12" s="145" t="str">
        <f t="shared" si="1"/>
        <v>-</v>
      </c>
      <c r="W12" s="145" t="str">
        <f t="shared" si="1"/>
        <v>-</v>
      </c>
      <c r="X12" s="145" t="str">
        <f>IFERROR(+VLOOKUP(X11,$W$19:$AA$198,3,0),"-")</f>
        <v>-</v>
      </c>
      <c r="Y12" s="145" t="str">
        <f>IFERROR(+VLOOKUP(Y11,$W$19:$AA$198,3,0),"-")</f>
        <v>-</v>
      </c>
      <c r="Z12" s="145" t="str">
        <f t="shared" ref="Z12:AA12" si="2">IFERROR(+VLOOKUP(Z11,$W$19:$AA$198,3,0),"-")</f>
        <v>-</v>
      </c>
      <c r="AA12" s="145" t="str">
        <f t="shared" si="2"/>
        <v>-</v>
      </c>
      <c r="AB12" s="220"/>
      <c r="AC12" s="220"/>
      <c r="AD12" s="220"/>
      <c r="AE12" s="220"/>
      <c r="AF12" s="220"/>
      <c r="AG12" s="220"/>
      <c r="AH12" s="220"/>
      <c r="AI12" s="220"/>
      <c r="AJ12" s="220"/>
      <c r="AK12" s="220"/>
      <c r="AL12" s="220"/>
      <c r="AM12" s="220"/>
      <c r="AN12" s="220"/>
      <c r="AO12" s="220"/>
      <c r="AP12" s="220"/>
      <c r="AQ12" s="220"/>
      <c r="AR12" s="220"/>
      <c r="AS12" s="220"/>
      <c r="AT12" s="220"/>
      <c r="AU12" s="220"/>
      <c r="AV12" s="220"/>
      <c r="AW12" s="220"/>
    </row>
    <row r="13" spans="1:69" ht="16.2" thickBot="1">
      <c r="A13" s="122" t="s">
        <v>6958</v>
      </c>
      <c r="B13" s="56"/>
      <c r="C13" s="56"/>
      <c r="D13" s="109" t="s">
        <v>6947</v>
      </c>
      <c r="E13" s="240"/>
      <c r="F13" s="241"/>
      <c r="G13" s="241"/>
      <c r="H13" s="242"/>
      <c r="I13"/>
      <c r="J13"/>
      <c r="K13"/>
      <c r="L13"/>
      <c r="M13"/>
      <c r="N13"/>
      <c r="O13"/>
      <c r="P13"/>
      <c r="Q13"/>
    </row>
    <row r="14" spans="1:69" ht="16.2" thickBot="1">
      <c r="A14" s="21"/>
      <c r="D14" s="110" t="s">
        <v>6959</v>
      </c>
      <c r="E14" s="240"/>
      <c r="F14" s="241"/>
      <c r="G14" s="241"/>
      <c r="H14" s="242"/>
      <c r="I14" s="114" t="s">
        <v>6960</v>
      </c>
      <c r="J14"/>
      <c r="K14"/>
      <c r="L14"/>
      <c r="M14"/>
      <c r="N14"/>
      <c r="O14"/>
      <c r="P14"/>
      <c r="Q14"/>
    </row>
    <row r="15" spans="1:69" ht="16.2" thickBot="1">
      <c r="A15" s="21"/>
      <c r="D15" s="111" t="s">
        <v>6961</v>
      </c>
      <c r="E15" s="240"/>
      <c r="F15" s="241"/>
      <c r="G15" s="242"/>
      <c r="I15" s="114" t="s">
        <v>6962</v>
      </c>
      <c r="J15"/>
      <c r="K15"/>
      <c r="L15"/>
      <c r="M15"/>
      <c r="N15"/>
      <c r="O15"/>
      <c r="P15"/>
      <c r="Q15"/>
      <c r="S15" s="22" t="s">
        <v>6963</v>
      </c>
    </row>
    <row r="16" spans="1:69" ht="19.8">
      <c r="A16" s="171" t="s">
        <v>6964</v>
      </c>
      <c r="Z16" s="230" t="s">
        <v>6965</v>
      </c>
      <c r="AA16" s="231"/>
      <c r="AG16" s="227" t="s">
        <v>6966</v>
      </c>
      <c r="AH16" s="228"/>
      <c r="AI16" s="228"/>
      <c r="AJ16" s="229"/>
      <c r="AK16" s="104"/>
      <c r="AL16" s="104"/>
      <c r="AM16" s="104"/>
      <c r="AN16" s="104"/>
      <c r="AO16" s="104"/>
      <c r="AP16" s="104"/>
      <c r="AQ16" s="104"/>
      <c r="AR16" s="104"/>
      <c r="AS16" s="104"/>
      <c r="AT16" s="104"/>
      <c r="AU16" s="104"/>
      <c r="AV16" s="104"/>
      <c r="AW16" s="104"/>
      <c r="AX16" s="104"/>
      <c r="AY16" s="104"/>
      <c r="AZ16" s="104"/>
      <c r="BA16" s="104"/>
      <c r="BB16" s="104"/>
      <c r="BC16" s="104"/>
      <c r="BD16" s="51" t="s">
        <v>6967</v>
      </c>
      <c r="BE16" s="51"/>
      <c r="BP16" s="148" t="s">
        <v>6967</v>
      </c>
      <c r="BQ16" s="51"/>
    </row>
    <row r="17" spans="1:78" ht="40.799999999999997">
      <c r="A17" s="115" t="s">
        <v>6968</v>
      </c>
      <c r="B17" s="116" t="s">
        <v>6969</v>
      </c>
      <c r="C17" s="117" t="s">
        <v>6970</v>
      </c>
      <c r="D17" s="116" t="s">
        <v>6971</v>
      </c>
      <c r="E17" s="118" t="s">
        <v>6972</v>
      </c>
      <c r="F17" s="116" t="s">
        <v>6973</v>
      </c>
      <c r="G17" s="118" t="s">
        <v>6974</v>
      </c>
      <c r="H17" s="116" t="s">
        <v>6975</v>
      </c>
      <c r="I17" s="115" t="s">
        <v>6976</v>
      </c>
      <c r="J17" s="119" t="s">
        <v>6977</v>
      </c>
      <c r="K17" s="119" t="s">
        <v>6978</v>
      </c>
      <c r="L17" s="119" t="s">
        <v>6979</v>
      </c>
      <c r="M17" s="146" t="s">
        <v>6980</v>
      </c>
      <c r="N17" s="119" t="s">
        <v>6981</v>
      </c>
      <c r="O17" s="147" t="s">
        <v>6982</v>
      </c>
      <c r="P17" s="119" t="s">
        <v>6983</v>
      </c>
      <c r="Q17" s="147" t="s">
        <v>6984</v>
      </c>
      <c r="S17" s="243" t="s">
        <v>6985</v>
      </c>
      <c r="T17" s="243"/>
      <c r="U17" s="57" t="s">
        <v>6986</v>
      </c>
      <c r="V17" s="58" t="s">
        <v>6987</v>
      </c>
      <c r="W17" s="52" t="s">
        <v>6988</v>
      </c>
      <c r="X17" s="52" t="s">
        <v>6989</v>
      </c>
      <c r="Y17" s="52" t="s">
        <v>5</v>
      </c>
      <c r="Z17" s="97" t="s">
        <v>6990</v>
      </c>
      <c r="AA17" s="98" t="s">
        <v>6991</v>
      </c>
      <c r="AB17" s="67" t="s">
        <v>6992</v>
      </c>
      <c r="AF17" s="95"/>
      <c r="AG17" s="125" t="s">
        <v>6993</v>
      </c>
      <c r="AH17" s="126" t="s">
        <v>6994</v>
      </c>
      <c r="AI17" s="126" t="s">
        <v>6995</v>
      </c>
      <c r="AJ17" s="127" t="s">
        <v>6996</v>
      </c>
      <c r="AK17" s="127" t="s">
        <v>6997</v>
      </c>
      <c r="AL17" s="127" t="s">
        <v>6998</v>
      </c>
      <c r="AM17" s="127" t="s">
        <v>6999</v>
      </c>
      <c r="AN17" s="127" t="s">
        <v>7000</v>
      </c>
      <c r="AO17" s="127" t="s">
        <v>7001</v>
      </c>
      <c r="AP17" s="127" t="s">
        <v>7002</v>
      </c>
      <c r="AQ17" s="127" t="s">
        <v>7003</v>
      </c>
      <c r="AR17" s="127" t="s">
        <v>7004</v>
      </c>
      <c r="AS17" s="127" t="s">
        <v>7005</v>
      </c>
      <c r="AT17" s="127" t="s">
        <v>7006</v>
      </c>
      <c r="AU17" s="127" t="s">
        <v>7007</v>
      </c>
      <c r="AV17" s="127" t="s">
        <v>7008</v>
      </c>
      <c r="AW17" s="127" t="s">
        <v>7009</v>
      </c>
      <c r="AX17" s="127" t="s">
        <v>7010</v>
      </c>
      <c r="AY17" s="127" t="s">
        <v>7010</v>
      </c>
      <c r="AZ17" s="127" t="s">
        <v>7010</v>
      </c>
      <c r="BA17" s="127" t="s">
        <v>7010</v>
      </c>
      <c r="BB17" s="127" t="s">
        <v>7010</v>
      </c>
      <c r="BC17" s="37" t="s">
        <v>7011</v>
      </c>
      <c r="BD17" s="96" t="s">
        <v>7012</v>
      </c>
      <c r="BE17" s="37" t="s">
        <v>7013</v>
      </c>
      <c r="BF17" s="38" t="s">
        <v>7014</v>
      </c>
      <c r="BG17" s="37" t="s">
        <v>7015</v>
      </c>
      <c r="BH17" s="37" t="s">
        <v>7011</v>
      </c>
      <c r="BI17" s="38" t="s">
        <v>5</v>
      </c>
      <c r="BJ17" s="38" t="s">
        <v>7016</v>
      </c>
      <c r="BK17" s="38" t="s">
        <v>7017</v>
      </c>
      <c r="BL17" s="38" t="s">
        <v>7018</v>
      </c>
      <c r="BM17" s="38" t="s">
        <v>7019</v>
      </c>
      <c r="BN17" s="37" t="s">
        <v>7020</v>
      </c>
      <c r="BP17" s="36" t="s">
        <v>7012</v>
      </c>
      <c r="BQ17" s="37" t="s">
        <v>7013</v>
      </c>
      <c r="BR17" s="38" t="s">
        <v>7014</v>
      </c>
      <c r="BS17" s="37" t="s">
        <v>7015</v>
      </c>
      <c r="BT17" s="37" t="s">
        <v>7011</v>
      </c>
      <c r="BU17" s="38" t="s">
        <v>5</v>
      </c>
      <c r="BV17" s="38" t="s">
        <v>7016</v>
      </c>
      <c r="BW17" s="38" t="s">
        <v>7017</v>
      </c>
      <c r="BX17" s="38" t="s">
        <v>7018</v>
      </c>
      <c r="BY17" s="38" t="s">
        <v>7019</v>
      </c>
      <c r="BZ17" s="37" t="s">
        <v>7020</v>
      </c>
    </row>
    <row r="18" spans="1:78" ht="15" thickBot="1">
      <c r="A18" s="23"/>
      <c r="B18" s="34" t="s">
        <v>7021</v>
      </c>
      <c r="C18" s="34" t="s">
        <v>7021</v>
      </c>
      <c r="D18" s="34" t="s">
        <v>7021</v>
      </c>
      <c r="E18" s="34" t="s">
        <v>7021</v>
      </c>
      <c r="F18" s="34" t="s">
        <v>7021</v>
      </c>
      <c r="G18" s="34" t="s">
        <v>7021</v>
      </c>
      <c r="H18" s="34" t="s">
        <v>7021</v>
      </c>
      <c r="I18" s="23"/>
      <c r="J18" s="24"/>
      <c r="K18" s="24"/>
      <c r="L18" s="24"/>
      <c r="M18" s="144"/>
      <c r="N18" s="144"/>
      <c r="O18" s="144"/>
      <c r="P18" s="144"/>
      <c r="Q18" s="144"/>
      <c r="S18" s="239" t="s">
        <v>7022</v>
      </c>
      <c r="T18" s="239"/>
      <c r="U18" s="13">
        <v>10</v>
      </c>
      <c r="V18" s="13" t="s">
        <v>7023</v>
      </c>
      <c r="W18" s="13"/>
      <c r="X18" s="13"/>
      <c r="Y18" s="13"/>
      <c r="Z18" s="99">
        <f>+U18</f>
        <v>10</v>
      </c>
      <c r="AA18" s="100" t="str">
        <f>+S18</f>
        <v>GOVERNADORIA DO ESTADO</v>
      </c>
      <c r="AC18" s="50" t="str">
        <f>+D10</f>
        <v>22.1</v>
      </c>
      <c r="AD18" s="19">
        <v>1</v>
      </c>
      <c r="AE18" s="49" t="str">
        <f>+CONCATENATE(AC18,AD18)</f>
        <v>22.11</v>
      </c>
      <c r="BC18" s="19" t="str">
        <f>+BH18</f>
        <v>SECRETARIA DE ESTADO DA
FAZENDA - SEFAZ</v>
      </c>
      <c r="BD18" s="19">
        <f>VLOOKUP(AE18,ORGANOGRAMAES!$C$1:$N$6000,2,0)</f>
        <v>3</v>
      </c>
      <c r="BE18" s="19" t="str">
        <f>VLOOKUP(AE18,ORGANOGRAMAES!$C$1:$N$6000,3,0)</f>
        <v>----&gt;69011200001</v>
      </c>
      <c r="BF18" s="19" t="str">
        <f>VLOOKUP(AE18,ORGANOGRAMAES!$C$1:$N$6000,4,0)</f>
        <v>69011200001</v>
      </c>
      <c r="BG18" s="19" t="str">
        <f>VLOOKUP(AE18,ORGANOGRAMAES!$C$1:$N$6000,5,0)</f>
        <v>SEFAZ</v>
      </c>
      <c r="BH18" s="19" t="str">
        <f>VLOOKUP(AE18,ORGANOGRAMAES!$C$1:$N$6000,6,0)</f>
        <v>SECRETARIA DE ESTADO DA
FAZENDA - SEFAZ</v>
      </c>
      <c r="BI18" s="19" t="str">
        <f>VLOOKUP(AE18,ORGANOGRAMAES!$C$1:$N$6000,7,0)</f>
        <v>27080571000130</v>
      </c>
      <c r="BJ18" s="19" t="str">
        <f>VLOOKUP(AE18,ORGANOGRAMAES!$C$1:$N$6000,8,0)</f>
        <v>SECRETARIA DE
ESTADO DA
FAZENDA</v>
      </c>
      <c r="BK18" s="19" t="str">
        <f>VLOOKUP(AE18,ORGANOGRAMAES!$C$1:$N$6000,9,0)</f>
        <v>SECRETARIA DE
ESTADO DA
FAZENDA</v>
      </c>
      <c r="BL18" s="19" t="str">
        <f>VLOOKUP(AE18,ORGANOGRAMAES!$C$1:$N$6000,10,0)</f>
        <v>Estadual</v>
      </c>
      <c r="BM18" s="19" t="str">
        <f>VLOOKUP(AE18,ORGANOGRAMAES!$C$1:$N$6000,11,0)</f>
        <v>Executivo</v>
      </c>
      <c r="BN18" s="19">
        <f>VLOOKUP(AE18,ORGANOGRAMAES!$C$1:$N$6000,12,0)</f>
        <v>0</v>
      </c>
      <c r="BP18" s="19">
        <f>IFERROR(+BD18,"-")</f>
        <v>3</v>
      </c>
      <c r="BQ18" s="19" t="str">
        <f t="shared" ref="BQ18:BZ18" si="3">IFERROR(+BE18,"-")</f>
        <v>----&gt;69011200001</v>
      </c>
      <c r="BR18" s="19" t="str">
        <f t="shared" si="3"/>
        <v>69011200001</v>
      </c>
      <c r="BS18" s="19" t="str">
        <f t="shared" si="3"/>
        <v>SEFAZ</v>
      </c>
      <c r="BT18" s="19" t="str">
        <f t="shared" si="3"/>
        <v>SECRETARIA DE ESTADO DA
FAZENDA - SEFAZ</v>
      </c>
      <c r="BU18" s="19" t="str">
        <f t="shared" si="3"/>
        <v>27080571000130</v>
      </c>
      <c r="BV18" s="19" t="str">
        <f t="shared" si="3"/>
        <v>SECRETARIA DE
ESTADO DA
FAZENDA</v>
      </c>
      <c r="BW18" s="19" t="str">
        <f t="shared" si="3"/>
        <v>SECRETARIA DE
ESTADO DA
FAZENDA</v>
      </c>
      <c r="BX18" s="19" t="str">
        <f t="shared" si="3"/>
        <v>Estadual</v>
      </c>
      <c r="BY18" s="19" t="str">
        <f t="shared" si="3"/>
        <v>Executivo</v>
      </c>
      <c r="BZ18" s="19">
        <f t="shared" si="3"/>
        <v>0</v>
      </c>
    </row>
    <row r="19" spans="1:78">
      <c r="A19" s="18" t="str">
        <f>CONCATENATE(B19,".",C19,".",D19,".",E19,".",F19,".",G19,".",H19)</f>
        <v>22.00.00.00.00.00.00</v>
      </c>
      <c r="B19" s="18">
        <f>+D7</f>
        <v>22</v>
      </c>
      <c r="C19" s="18" t="s">
        <v>7024</v>
      </c>
      <c r="D19" s="18" t="s">
        <v>7024</v>
      </c>
      <c r="E19" s="18" t="s">
        <v>7024</v>
      </c>
      <c r="F19" s="18" t="s">
        <v>7024</v>
      </c>
      <c r="G19" s="18" t="s">
        <v>7024</v>
      </c>
      <c r="H19" s="18" t="s">
        <v>7024</v>
      </c>
      <c r="I19" s="18" t="str">
        <f>+D6</f>
        <v>SECRETARIA DE ESTADO DA FAZENDA</v>
      </c>
      <c r="J19" s="206" t="s">
        <v>7025</v>
      </c>
      <c r="K19" s="150" t="str">
        <f>+BF18</f>
        <v>69011200001</v>
      </c>
      <c r="L19" s="123"/>
      <c r="M19" s="151"/>
      <c r="N19" s="123"/>
      <c r="O19" s="123"/>
      <c r="P19" s="123"/>
      <c r="Q19" s="123"/>
      <c r="S19"/>
      <c r="T19" s="16" t="s">
        <v>7026</v>
      </c>
      <c r="U19" s="15" t="s">
        <v>7027</v>
      </c>
      <c r="V19" s="15" t="s">
        <v>7023</v>
      </c>
      <c r="W19" s="15" t="str">
        <f>IFERROR(+VLOOKUP(T19,UG!$A$5:$O$196,2,0),"-")</f>
        <v>100101</v>
      </c>
      <c r="X19" s="15" t="str">
        <f>IFERROR(+VLOOKUP(T19,UG!$A$5:$O$196,3,0),"-")</f>
        <v>CASA CIVIL</v>
      </c>
      <c r="Y19" s="15" t="str">
        <f>IFERROR(+VLOOKUP(T19,UG!$A$5:$O$196,5,0),"-")</f>
        <v>27080530000739</v>
      </c>
      <c r="Z19" s="15">
        <f>+U18</f>
        <v>10</v>
      </c>
      <c r="AA19" s="14" t="str">
        <f>+AA18</f>
        <v>GOVERNADORIA DO ESTADO</v>
      </c>
      <c r="AC19" s="50" t="str">
        <f>+AC18</f>
        <v>22.1</v>
      </c>
      <c r="AD19" s="19">
        <f>+AD18+1</f>
        <v>2</v>
      </c>
      <c r="AE19" s="49" t="str">
        <f t="shared" ref="AE19:AE83" si="4">+CONCATENATE(AC19,AD19)</f>
        <v>22.12</v>
      </c>
      <c r="BC19" s="19" t="str">
        <f t="shared" ref="BC19:BC64" si="5">+BH19</f>
        <v>ASSESSORIA TECNICA
FAZENDARIA - ASTEC</v>
      </c>
      <c r="BD19" s="19">
        <f>VLOOKUP(AE19,ORGANOGRAMAES!$C$1:$N$6000,2,0)</f>
        <v>4</v>
      </c>
      <c r="BE19" s="19" t="str">
        <f>VLOOKUP(AE19,ORGANOGRAMAES!$C$1:$N$6000,3,0)</f>
        <v>-----&gt;69022000003</v>
      </c>
      <c r="BF19" s="19" t="str">
        <f>VLOOKUP(AE19,ORGANOGRAMAES!$C$1:$N$6000,4,0)</f>
        <v>69022000003</v>
      </c>
      <c r="BG19" s="19" t="str">
        <f>VLOOKUP(AE19,ORGANOGRAMAES!$C$1:$N$6000,5,0)</f>
        <v>ASTEC</v>
      </c>
      <c r="BH19" s="19" t="str">
        <f>VLOOKUP(AE19,ORGANOGRAMAES!$C$1:$N$6000,6,0)</f>
        <v>ASSESSORIA TECNICA
FAZENDARIA - ASTEC</v>
      </c>
      <c r="BI19" s="19" t="str">
        <f>VLOOKUP(AE19,ORGANOGRAMAES!$C$1:$N$6000,7,0)</f>
        <v>27080571000130</v>
      </c>
      <c r="BJ19" s="19" t="str">
        <f>VLOOKUP(AE19,ORGANOGRAMAES!$C$1:$N$6000,8,0)</f>
        <v>SECRETARIA DE
ESTADO DA
FAZENDA</v>
      </c>
      <c r="BK19" s="19" t="str">
        <f>VLOOKUP(AE19,ORGANOGRAMAES!$C$1:$N$6000,9,0)</f>
        <v>SECRETARIA DE
ESTADO DA
FAZENDA</v>
      </c>
      <c r="BL19" s="19" t="str">
        <f>VLOOKUP(AE19,ORGANOGRAMAES!$C$1:$N$6000,10,0)</f>
        <v>Estadual</v>
      </c>
      <c r="BM19" s="19" t="str">
        <f>VLOOKUP(AE19,ORGANOGRAMAES!$C$1:$N$6000,11,0)</f>
        <v>Executivo</v>
      </c>
      <c r="BN19" s="19">
        <f>VLOOKUP(AE19,ORGANOGRAMAES!$C$1:$N$6000,12,0)</f>
        <v>0</v>
      </c>
      <c r="BP19" s="19">
        <f t="shared" ref="BP19:BP82" si="6">IFERROR(+BD19,"-")</f>
        <v>4</v>
      </c>
      <c r="BQ19" s="19" t="str">
        <f t="shared" ref="BQ19:BQ82" si="7">IFERROR(+BE19,"-")</f>
        <v>-----&gt;69022000003</v>
      </c>
      <c r="BR19" s="19" t="str">
        <f t="shared" ref="BR19:BR82" si="8">IFERROR(+BF19,"-")</f>
        <v>69022000003</v>
      </c>
      <c r="BS19" s="19" t="str">
        <f t="shared" ref="BS19:BS82" si="9">IFERROR(+BG19,"-")</f>
        <v>ASTEC</v>
      </c>
      <c r="BT19" s="19" t="str">
        <f t="shared" ref="BT19:BT82" si="10">IFERROR(+BH19,"-")</f>
        <v>ASSESSORIA TECNICA
FAZENDARIA - ASTEC</v>
      </c>
      <c r="BU19" s="19" t="str">
        <f t="shared" ref="BU19:BU82" si="11">IFERROR(+BI19,"-")</f>
        <v>27080571000130</v>
      </c>
      <c r="BV19" s="19" t="str">
        <f t="shared" ref="BV19:BV82" si="12">IFERROR(+BJ19,"-")</f>
        <v>SECRETARIA DE
ESTADO DA
FAZENDA</v>
      </c>
      <c r="BW19" s="19" t="str">
        <f t="shared" ref="BW19:BW82" si="13">IFERROR(+BK19,"-")</f>
        <v>SECRETARIA DE
ESTADO DA
FAZENDA</v>
      </c>
      <c r="BX19" s="19" t="str">
        <f t="shared" ref="BX19:BX82" si="14">IFERROR(+BL19,"-")</f>
        <v>Estadual</v>
      </c>
      <c r="BY19" s="19" t="str">
        <f t="shared" ref="BY19:BY82" si="15">IFERROR(+BM19,"-")</f>
        <v>Executivo</v>
      </c>
      <c r="BZ19" s="19">
        <f t="shared" ref="BZ19:BZ82" si="16">IFERROR(+BN19,"-")</f>
        <v>0</v>
      </c>
    </row>
    <row r="20" spans="1:78">
      <c r="A20" s="18" t="str">
        <f>CONCATENATE(B20,".",C20,".",D20,".",E20,".",F20,".",G20,".",H20)</f>
        <v>22.1.00.00.00.00.00</v>
      </c>
      <c r="B20" s="18">
        <f>+B19</f>
        <v>22</v>
      </c>
      <c r="C20" s="130" t="str">
        <f>+MID(D10,4,1)</f>
        <v>1</v>
      </c>
      <c r="D20" s="18" t="s">
        <v>7024</v>
      </c>
      <c r="E20" s="18" t="s">
        <v>7024</v>
      </c>
      <c r="F20" s="18" t="s">
        <v>7024</v>
      </c>
      <c r="G20" s="18" t="s">
        <v>7024</v>
      </c>
      <c r="H20" s="18" t="s">
        <v>7024</v>
      </c>
      <c r="I20" s="128" t="str">
        <f>+D9</f>
        <v>SEFAZ</v>
      </c>
      <c r="J20" s="206" t="s">
        <v>7025</v>
      </c>
      <c r="K20" s="150" t="str">
        <f>+K19</f>
        <v>69011200001</v>
      </c>
      <c r="L20" s="123"/>
      <c r="M20" s="151"/>
      <c r="N20" s="123"/>
      <c r="O20" s="123"/>
      <c r="P20" s="123"/>
      <c r="Q20" s="123"/>
      <c r="S20"/>
      <c r="T20" s="14" t="s">
        <v>7028</v>
      </c>
      <c r="U20" s="15" t="s">
        <v>7029</v>
      </c>
      <c r="V20" s="15" t="s">
        <v>7023</v>
      </c>
      <c r="W20" s="15" t="str">
        <f>IFERROR(+VLOOKUP(T20,UG!$A$5:$O$196,2,0),"-")</f>
        <v>100102</v>
      </c>
      <c r="X20" s="15" t="str">
        <f>IFERROR(+VLOOKUP(T20,UG!$A$5:$O$196,3,0),"-")</f>
        <v>CASA MILITAR</v>
      </c>
      <c r="Y20" s="15" t="str">
        <f>IFERROR(+VLOOKUP(T20,UG!$A$5:$O$196,5,0),"-")</f>
        <v>27080530000305</v>
      </c>
      <c r="Z20" s="15">
        <f>+Z19</f>
        <v>10</v>
      </c>
      <c r="AA20" s="14" t="str">
        <f>+AA19</f>
        <v>GOVERNADORIA DO ESTADO</v>
      </c>
      <c r="AC20" s="50" t="str">
        <f t="shared" ref="AC20:AC84" si="17">+AC19</f>
        <v>22.1</v>
      </c>
      <c r="AD20" s="19">
        <f t="shared" ref="AD20:AD84" si="18">+AD19+1</f>
        <v>3</v>
      </c>
      <c r="AE20" s="49" t="str">
        <f t="shared" si="4"/>
        <v>22.13</v>
      </c>
      <c r="BC20" s="19" t="str">
        <f t="shared" si="5"/>
        <v>GERENCIA ESTRATEGICA DE
PROJETOS - GEPRO</v>
      </c>
      <c r="BD20" s="19">
        <f>VLOOKUP(AE20,ORGANOGRAMAES!$C$1:$N$6000,2,0)</f>
        <v>4</v>
      </c>
      <c r="BE20" s="19" t="str">
        <f>VLOOKUP(AE20,ORGANOGRAMAES!$C$1:$N$6000,3,0)</f>
        <v>-----&gt;69022000004</v>
      </c>
      <c r="BF20" s="19" t="str">
        <f>VLOOKUP(AE20,ORGANOGRAMAES!$C$1:$N$6000,4,0)</f>
        <v>69022000004</v>
      </c>
      <c r="BG20" s="19" t="str">
        <f>VLOOKUP(AE20,ORGANOGRAMAES!$C$1:$N$6000,5,0)</f>
        <v>GEPRO</v>
      </c>
      <c r="BH20" s="19" t="str">
        <f>VLOOKUP(AE20,ORGANOGRAMAES!$C$1:$N$6000,6,0)</f>
        <v>GERENCIA ESTRATEGICA DE
PROJETOS - GEPRO</v>
      </c>
      <c r="BI20" s="19" t="str">
        <f>VLOOKUP(AE20,ORGANOGRAMAES!$C$1:$N$6000,7,0)</f>
        <v>27080571000130</v>
      </c>
      <c r="BJ20" s="19" t="str">
        <f>VLOOKUP(AE20,ORGANOGRAMAES!$C$1:$N$6000,8,0)</f>
        <v>SECRETARIA DE
ESTADO DA
FAZENDA</v>
      </c>
      <c r="BK20" s="19" t="str">
        <f>VLOOKUP(AE20,ORGANOGRAMAES!$C$1:$N$6000,9,0)</f>
        <v>SECRETARIA DE
ESTADO DA
FAZENDA</v>
      </c>
      <c r="BL20" s="19" t="str">
        <f>VLOOKUP(AE20,ORGANOGRAMAES!$C$1:$N$6000,10,0)</f>
        <v>Estadual</v>
      </c>
      <c r="BM20" s="19" t="str">
        <f>VLOOKUP(AE20,ORGANOGRAMAES!$C$1:$N$6000,11,0)</f>
        <v>Executivo</v>
      </c>
      <c r="BN20" s="19">
        <f>VLOOKUP(AE20,ORGANOGRAMAES!$C$1:$N$6000,12,0)</f>
        <v>0</v>
      </c>
      <c r="BP20" s="19">
        <f t="shared" si="6"/>
        <v>4</v>
      </c>
      <c r="BQ20" s="19" t="str">
        <f t="shared" si="7"/>
        <v>-----&gt;69022000004</v>
      </c>
      <c r="BR20" s="19" t="str">
        <f t="shared" si="8"/>
        <v>69022000004</v>
      </c>
      <c r="BS20" s="19" t="str">
        <f t="shared" si="9"/>
        <v>GEPRO</v>
      </c>
      <c r="BT20" s="19" t="str">
        <f t="shared" si="10"/>
        <v>GERENCIA ESTRATEGICA DE
PROJETOS - GEPRO</v>
      </c>
      <c r="BU20" s="19" t="str">
        <f t="shared" si="11"/>
        <v>27080571000130</v>
      </c>
      <c r="BV20" s="19" t="str">
        <f t="shared" si="12"/>
        <v>SECRETARIA DE
ESTADO DA
FAZENDA</v>
      </c>
      <c r="BW20" s="19" t="str">
        <f t="shared" si="13"/>
        <v>SECRETARIA DE
ESTADO DA
FAZENDA</v>
      </c>
      <c r="BX20" s="19" t="str">
        <f t="shared" si="14"/>
        <v>Estadual</v>
      </c>
      <c r="BY20" s="19" t="str">
        <f t="shared" si="15"/>
        <v>Executivo</v>
      </c>
      <c r="BZ20" s="19">
        <f t="shared" si="16"/>
        <v>0</v>
      </c>
    </row>
    <row r="21" spans="1:78">
      <c r="A21" s="106" t="str">
        <f t="shared" ref="A21:A83" si="19">CONCATENATE(B21,".",C21,".",D21,".",E21,".",F21,".",G21,".",H21)</f>
        <v>22.1.....</v>
      </c>
      <c r="B21" s="106">
        <f>+B20</f>
        <v>22</v>
      </c>
      <c r="C21" s="107" t="str">
        <f>+C20</f>
        <v>1</v>
      </c>
      <c r="D21" s="32"/>
      <c r="E21" s="32"/>
      <c r="F21" s="32"/>
      <c r="G21" s="32"/>
      <c r="H21" s="32"/>
      <c r="I21" s="33"/>
      <c r="J21" s="17" t="s">
        <v>93</v>
      </c>
      <c r="K21" s="150" t="str">
        <f>+K20</f>
        <v>69011200001</v>
      </c>
      <c r="L21" s="123"/>
      <c r="M21" s="123"/>
      <c r="N21" s="123"/>
      <c r="O21" s="123"/>
      <c r="P21" s="123"/>
      <c r="Q21" s="123"/>
      <c r="S21"/>
      <c r="T21" s="73" t="s">
        <v>7030</v>
      </c>
      <c r="U21" s="74" t="s">
        <v>7031</v>
      </c>
      <c r="V21" s="74" t="s">
        <v>7032</v>
      </c>
      <c r="W21" s="74" t="str">
        <f>IFERROR(+VLOOKUP(T21,UG!$A$5:$O$196,2,0),"-")</f>
        <v>100103</v>
      </c>
      <c r="X21" s="74" t="str">
        <f>IFERROR(+VLOOKUP(T21,UG!$A$5:$O$196,3,0),"-")</f>
        <v>SECONT</v>
      </c>
      <c r="Y21" s="74" t="str">
        <f>IFERROR(+VLOOKUP(T21,UG!$A$5:$O$196,5,0),"-")</f>
        <v>31777550000145</v>
      </c>
      <c r="Z21" s="15">
        <f t="shared" ref="Z21:Z85" si="20">+Z20</f>
        <v>10</v>
      </c>
      <c r="AA21" s="14" t="str">
        <f t="shared" ref="AA21:AA85" si="21">+AA20</f>
        <v>GOVERNADORIA DO ESTADO</v>
      </c>
      <c r="AC21" s="50" t="str">
        <f t="shared" si="17"/>
        <v>22.1</v>
      </c>
      <c r="AD21" s="19">
        <f t="shared" si="18"/>
        <v>4</v>
      </c>
      <c r="AE21" s="49" t="str">
        <f t="shared" si="4"/>
        <v>22.14</v>
      </c>
      <c r="AG21" s="49" t="str">
        <f>+W22</f>
        <v>100904</v>
      </c>
      <c r="BC21" s="19" t="str">
        <f t="shared" si="5"/>
        <v>SUBGERENCIA DE PROJETOS -
SUPRO</v>
      </c>
      <c r="BD21" s="19">
        <f>VLOOKUP(AE21,ORGANOGRAMAES!$C$1:$N$6000,2,0)</f>
        <v>5</v>
      </c>
      <c r="BE21" s="19" t="str">
        <f>VLOOKUP(AE21,ORGANOGRAMAES!$C$1:$N$6000,3,0)</f>
        <v>------&gt;69045500040</v>
      </c>
      <c r="BF21" s="19" t="str">
        <f>VLOOKUP(AE21,ORGANOGRAMAES!$C$1:$N$6000,4,0)</f>
        <v>69045500040</v>
      </c>
      <c r="BG21" s="19" t="str">
        <f>VLOOKUP(AE21,ORGANOGRAMAES!$C$1:$N$6000,5,0)</f>
        <v>SUPRO</v>
      </c>
      <c r="BH21" s="19" t="str">
        <f>VLOOKUP(AE21,ORGANOGRAMAES!$C$1:$N$6000,6,0)</f>
        <v>SUBGERENCIA DE PROJETOS -
SUPRO</v>
      </c>
      <c r="BI21" s="19" t="str">
        <f>VLOOKUP(AE21,ORGANOGRAMAES!$C$1:$N$6000,7,0)</f>
        <v>27080571000130</v>
      </c>
      <c r="BJ21" s="19" t="str">
        <f>VLOOKUP(AE21,ORGANOGRAMAES!$C$1:$N$6000,8,0)</f>
        <v>SECRETARIA DE
ESTADO DA
FAZENDA</v>
      </c>
      <c r="BK21" s="19" t="str">
        <f>VLOOKUP(AE21,ORGANOGRAMAES!$C$1:$N$6000,9,0)</f>
        <v>SECRETARIA DE
ESTADO DA
FAZENDA</v>
      </c>
      <c r="BL21" s="19" t="str">
        <f>VLOOKUP(AE21,ORGANOGRAMAES!$C$1:$N$6000,10,0)</f>
        <v>Estadual</v>
      </c>
      <c r="BM21" s="19" t="str">
        <f>VLOOKUP(AE21,ORGANOGRAMAES!$C$1:$N$6000,11,0)</f>
        <v>Executivo</v>
      </c>
      <c r="BN21" s="19">
        <f>VLOOKUP(AE21,ORGANOGRAMAES!$C$1:$N$6000,12,0)</f>
        <v>0</v>
      </c>
      <c r="BP21" s="19">
        <f t="shared" si="6"/>
        <v>5</v>
      </c>
      <c r="BQ21" s="19" t="str">
        <f t="shared" si="7"/>
        <v>------&gt;69045500040</v>
      </c>
      <c r="BR21" s="19" t="str">
        <f t="shared" si="8"/>
        <v>69045500040</v>
      </c>
      <c r="BS21" s="19" t="str">
        <f t="shared" si="9"/>
        <v>SUPRO</v>
      </c>
      <c r="BT21" s="19" t="str">
        <f t="shared" si="10"/>
        <v>SUBGERENCIA DE PROJETOS -
SUPRO</v>
      </c>
      <c r="BU21" s="19" t="str">
        <f t="shared" si="11"/>
        <v>27080571000130</v>
      </c>
      <c r="BV21" s="19" t="str">
        <f t="shared" si="12"/>
        <v>SECRETARIA DE
ESTADO DA
FAZENDA</v>
      </c>
      <c r="BW21" s="19" t="str">
        <f t="shared" si="13"/>
        <v>SECRETARIA DE
ESTADO DA
FAZENDA</v>
      </c>
      <c r="BX21" s="19" t="str">
        <f t="shared" si="14"/>
        <v>Estadual</v>
      </c>
      <c r="BY21" s="19" t="str">
        <f t="shared" si="15"/>
        <v>Executivo</v>
      </c>
      <c r="BZ21" s="19">
        <f t="shared" si="16"/>
        <v>0</v>
      </c>
    </row>
    <row r="22" spans="1:78">
      <c r="A22" s="106" t="str">
        <f t="shared" si="19"/>
        <v>22.1.....</v>
      </c>
      <c r="B22" s="106">
        <f t="shared" ref="B22:B84" si="22">+B21</f>
        <v>22</v>
      </c>
      <c r="C22" s="107" t="str">
        <f>+C21</f>
        <v>1</v>
      </c>
      <c r="D22" s="32"/>
      <c r="E22" s="32"/>
      <c r="F22" s="32"/>
      <c r="G22" s="32"/>
      <c r="H22" s="32"/>
      <c r="I22" s="33"/>
      <c r="J22" s="17" t="s">
        <v>93</v>
      </c>
      <c r="K22" s="150" t="str">
        <f t="shared" ref="K22:K85" si="23">IFERROR(+VLOOKUP(I22,$BC$18:$BN$1031,4,0),"-")</f>
        <v>-</v>
      </c>
      <c r="L22" s="123"/>
      <c r="M22" s="123"/>
      <c r="N22" s="123"/>
      <c r="O22" s="123"/>
      <c r="P22" s="123"/>
      <c r="Q22" s="123"/>
      <c r="S22"/>
      <c r="T22" s="75" t="s">
        <v>7033</v>
      </c>
      <c r="U22" s="75"/>
      <c r="V22" s="75"/>
      <c r="W22" s="75" t="str">
        <f>IFERROR(+VLOOKUP(T22,UG!$A$5:$O$196,2,0),"-")</f>
        <v>100904</v>
      </c>
      <c r="X22" s="75" t="str">
        <f>IFERROR(+VLOOKUP(T22,UG!$A$5:$O$196,3,0),"-")</f>
        <v>FECC</v>
      </c>
      <c r="Y22" s="75" t="str">
        <f>IFERROR(+VLOOKUP(T22,UG!$A$5:$O$196,5,0),"-")</f>
        <v>27173272000140</v>
      </c>
      <c r="Z22" s="15">
        <f t="shared" si="20"/>
        <v>10</v>
      </c>
      <c r="AA22" s="14" t="str">
        <f t="shared" si="21"/>
        <v>GOVERNADORIA DO ESTADO</v>
      </c>
      <c r="AC22" s="50" t="str">
        <f t="shared" si="17"/>
        <v>22.1</v>
      </c>
      <c r="AD22" s="19">
        <f t="shared" si="18"/>
        <v>5</v>
      </c>
      <c r="AE22" s="49" t="str">
        <f t="shared" si="4"/>
        <v>22.15</v>
      </c>
      <c r="BC22" s="19" t="str">
        <f t="shared" si="5"/>
        <v>SUBSECRETARIA DO TESOURO
ESTADUAL - SUBSET</v>
      </c>
      <c r="BD22" s="19">
        <f>VLOOKUP(AE22,ORGANOGRAMAES!$C$1:$N$6000,2,0)</f>
        <v>4</v>
      </c>
      <c r="BE22" s="19" t="str">
        <f>VLOOKUP(AE22,ORGANOGRAMAES!$C$1:$N$6000,3,0)</f>
        <v>-----&gt;69023900002</v>
      </c>
      <c r="BF22" s="19" t="str">
        <f>VLOOKUP(AE22,ORGANOGRAMAES!$C$1:$N$6000,4,0)</f>
        <v>69023900002</v>
      </c>
      <c r="BG22" s="19" t="str">
        <f>VLOOKUP(AE22,ORGANOGRAMAES!$C$1:$N$6000,5,0)</f>
        <v>SUBSET</v>
      </c>
      <c r="BH22" s="19" t="str">
        <f>VLOOKUP(AE22,ORGANOGRAMAES!$C$1:$N$6000,6,0)</f>
        <v>SUBSECRETARIA DO TESOURO
ESTADUAL - SUBSET</v>
      </c>
      <c r="BI22" s="19" t="str">
        <f>VLOOKUP(AE22,ORGANOGRAMAES!$C$1:$N$6000,7,0)</f>
        <v>27080571000130</v>
      </c>
      <c r="BJ22" s="19" t="str">
        <f>VLOOKUP(AE22,ORGANOGRAMAES!$C$1:$N$6000,8,0)</f>
        <v>SECRETARIA DE
ESTADO DA
FAZENDA</v>
      </c>
      <c r="BK22" s="19" t="str">
        <f>VLOOKUP(AE22,ORGANOGRAMAES!$C$1:$N$6000,9,0)</f>
        <v>SECRETARIA DE
ESTADO DA
FAZENDA</v>
      </c>
      <c r="BL22" s="19" t="str">
        <f>VLOOKUP(AE22,ORGANOGRAMAES!$C$1:$N$6000,10,0)</f>
        <v>Estadual</v>
      </c>
      <c r="BM22" s="19" t="str">
        <f>VLOOKUP(AE22,ORGANOGRAMAES!$C$1:$N$6000,11,0)</f>
        <v>Executivo</v>
      </c>
      <c r="BN22" s="19">
        <f>VLOOKUP(AE22,ORGANOGRAMAES!$C$1:$N$6000,12,0)</f>
        <v>0</v>
      </c>
      <c r="BP22" s="19">
        <f t="shared" si="6"/>
        <v>4</v>
      </c>
      <c r="BQ22" s="19" t="str">
        <f t="shared" si="7"/>
        <v>-----&gt;69023900002</v>
      </c>
      <c r="BR22" s="19" t="str">
        <f t="shared" si="8"/>
        <v>69023900002</v>
      </c>
      <c r="BS22" s="19" t="str">
        <f t="shared" si="9"/>
        <v>SUBSET</v>
      </c>
      <c r="BT22" s="19" t="str">
        <f t="shared" si="10"/>
        <v>SUBSECRETARIA DO TESOURO
ESTADUAL - SUBSET</v>
      </c>
      <c r="BU22" s="19" t="str">
        <f t="shared" si="11"/>
        <v>27080571000130</v>
      </c>
      <c r="BV22" s="19" t="str">
        <f t="shared" si="12"/>
        <v>SECRETARIA DE
ESTADO DA
FAZENDA</v>
      </c>
      <c r="BW22" s="19" t="str">
        <f t="shared" si="13"/>
        <v>SECRETARIA DE
ESTADO DA
FAZENDA</v>
      </c>
      <c r="BX22" s="19" t="str">
        <f t="shared" si="14"/>
        <v>Estadual</v>
      </c>
      <c r="BY22" s="19" t="str">
        <f t="shared" si="15"/>
        <v>Executivo</v>
      </c>
      <c r="BZ22" s="19">
        <f t="shared" si="16"/>
        <v>0</v>
      </c>
    </row>
    <row r="23" spans="1:78">
      <c r="A23" s="106" t="str">
        <f t="shared" si="19"/>
        <v>22.1.....</v>
      </c>
      <c r="B23" s="106">
        <f t="shared" si="22"/>
        <v>22</v>
      </c>
      <c r="C23" s="107" t="str">
        <f t="shared" ref="C23:C85" si="24">+C22</f>
        <v>1</v>
      </c>
      <c r="D23" s="32"/>
      <c r="E23" s="32"/>
      <c r="F23" s="32"/>
      <c r="G23" s="32"/>
      <c r="H23" s="32"/>
      <c r="I23" s="33"/>
      <c r="J23" s="17" t="s">
        <v>93</v>
      </c>
      <c r="K23" s="150" t="str">
        <f t="shared" si="23"/>
        <v>-</v>
      </c>
      <c r="L23" s="123"/>
      <c r="M23" s="123"/>
      <c r="N23" s="123"/>
      <c r="O23" s="123"/>
      <c r="P23" s="123"/>
      <c r="Q23" s="123"/>
      <c r="S23"/>
      <c r="T23" s="14" t="s">
        <v>7034</v>
      </c>
      <c r="U23" s="15" t="s">
        <v>7035</v>
      </c>
      <c r="V23" s="15" t="s">
        <v>7032</v>
      </c>
      <c r="W23" s="15" t="str">
        <f>IFERROR(+VLOOKUP(T23,UG!$A$5:$O$196,2,0),"-")</f>
        <v>100104</v>
      </c>
      <c r="X23" s="15" t="str">
        <f>IFERROR(+VLOOKUP(T23,UG!$A$5:$O$196,3,0),"-")</f>
        <v>SECOM</v>
      </c>
      <c r="Y23" s="15" t="str">
        <f>IFERROR(+VLOOKUP(T23,UG!$A$5:$O$196,5,0),"-")</f>
        <v>36387900000180</v>
      </c>
      <c r="Z23" s="15">
        <f t="shared" si="20"/>
        <v>10</v>
      </c>
      <c r="AA23" s="14" t="str">
        <f t="shared" si="21"/>
        <v>GOVERNADORIA DO ESTADO</v>
      </c>
      <c r="AC23" s="50" t="str">
        <f t="shared" si="17"/>
        <v>22.1</v>
      </c>
      <c r="AD23" s="19">
        <f t="shared" si="18"/>
        <v>6</v>
      </c>
      <c r="AE23" s="49" t="str">
        <f t="shared" si="4"/>
        <v>22.16</v>
      </c>
      <c r="BC23" s="19" t="str">
        <f t="shared" si="5"/>
        <v>GERENCIA DE CONTABILIDADE
GERAL DO ESTADO - GECOG</v>
      </c>
      <c r="BD23" s="19">
        <f>VLOOKUP(AE23,ORGANOGRAMAES!$C$1:$N$6000,2,0)</f>
        <v>5</v>
      </c>
      <c r="BE23" s="19" t="str">
        <f>VLOOKUP(AE23,ORGANOGRAMAES!$C$1:$N$6000,3,0)</f>
        <v>------&gt;69035500006</v>
      </c>
      <c r="BF23" s="19" t="str">
        <f>VLOOKUP(AE23,ORGANOGRAMAES!$C$1:$N$6000,4,0)</f>
        <v>69035500006</v>
      </c>
      <c r="BG23" s="19" t="str">
        <f>VLOOKUP(AE23,ORGANOGRAMAES!$C$1:$N$6000,5,0)</f>
        <v>GECOG</v>
      </c>
      <c r="BH23" s="19" t="str">
        <f>VLOOKUP(AE23,ORGANOGRAMAES!$C$1:$N$6000,6,0)</f>
        <v>GERENCIA DE CONTABILIDADE
GERAL DO ESTADO - GECOG</v>
      </c>
      <c r="BI23" s="19" t="str">
        <f>VLOOKUP(AE23,ORGANOGRAMAES!$C$1:$N$6000,7,0)</f>
        <v>27080571000130</v>
      </c>
      <c r="BJ23" s="19" t="str">
        <f>VLOOKUP(AE23,ORGANOGRAMAES!$C$1:$N$6000,8,0)</f>
        <v>SECRETARIA DE
ESTADO DA
FAZENDA</v>
      </c>
      <c r="BK23" s="19" t="str">
        <f>VLOOKUP(AE23,ORGANOGRAMAES!$C$1:$N$6000,9,0)</f>
        <v>SECRETARIA DE
ESTADO DA
FAZENDA</v>
      </c>
      <c r="BL23" s="19" t="str">
        <f>VLOOKUP(AE23,ORGANOGRAMAES!$C$1:$N$6000,10,0)</f>
        <v>Estadual</v>
      </c>
      <c r="BM23" s="19" t="str">
        <f>VLOOKUP(AE23,ORGANOGRAMAES!$C$1:$N$6000,11,0)</f>
        <v>Executivo</v>
      </c>
      <c r="BN23" s="19">
        <f>VLOOKUP(AE23,ORGANOGRAMAES!$C$1:$N$6000,12,0)</f>
        <v>0</v>
      </c>
      <c r="BP23" s="19">
        <f t="shared" si="6"/>
        <v>5</v>
      </c>
      <c r="BQ23" s="19" t="str">
        <f t="shared" si="7"/>
        <v>------&gt;69035500006</v>
      </c>
      <c r="BR23" s="19" t="str">
        <f t="shared" si="8"/>
        <v>69035500006</v>
      </c>
      <c r="BS23" s="19" t="str">
        <f t="shared" si="9"/>
        <v>GECOG</v>
      </c>
      <c r="BT23" s="19" t="str">
        <f t="shared" si="10"/>
        <v>GERENCIA DE CONTABILIDADE
GERAL DO ESTADO - GECOG</v>
      </c>
      <c r="BU23" s="19" t="str">
        <f t="shared" si="11"/>
        <v>27080571000130</v>
      </c>
      <c r="BV23" s="19" t="str">
        <f t="shared" si="12"/>
        <v>SECRETARIA DE
ESTADO DA
FAZENDA</v>
      </c>
      <c r="BW23" s="19" t="str">
        <f t="shared" si="13"/>
        <v>SECRETARIA DE
ESTADO DA
FAZENDA</v>
      </c>
      <c r="BX23" s="19" t="str">
        <f t="shared" si="14"/>
        <v>Estadual</v>
      </c>
      <c r="BY23" s="19" t="str">
        <f t="shared" si="15"/>
        <v>Executivo</v>
      </c>
      <c r="BZ23" s="19">
        <f t="shared" si="16"/>
        <v>0</v>
      </c>
    </row>
    <row r="24" spans="1:78">
      <c r="A24" s="106" t="str">
        <f t="shared" si="19"/>
        <v>22.1.....</v>
      </c>
      <c r="B24" s="106">
        <f t="shared" si="22"/>
        <v>22</v>
      </c>
      <c r="C24" s="107" t="str">
        <f t="shared" si="24"/>
        <v>1</v>
      </c>
      <c r="D24" s="32"/>
      <c r="E24" s="32"/>
      <c r="F24" s="32"/>
      <c r="G24" s="32"/>
      <c r="H24" s="32"/>
      <c r="I24" s="33"/>
      <c r="J24" s="17" t="s">
        <v>93</v>
      </c>
      <c r="K24" s="150" t="str">
        <f t="shared" si="23"/>
        <v>-</v>
      </c>
      <c r="L24" s="123"/>
      <c r="M24" s="123"/>
      <c r="N24" s="123"/>
      <c r="O24" s="123"/>
      <c r="P24" s="123"/>
      <c r="Q24" s="123"/>
      <c r="S24"/>
      <c r="T24" s="14" t="s">
        <v>7036</v>
      </c>
      <c r="U24" s="15" t="s">
        <v>7037</v>
      </c>
      <c r="V24" s="15" t="s">
        <v>7023</v>
      </c>
      <c r="W24" s="15" t="str">
        <f>IFERROR(+VLOOKUP(T24,UG!$A$5:$O$196,2,0),"-")</f>
        <v>100109</v>
      </c>
      <c r="X24" s="15" t="str">
        <f>IFERROR(+VLOOKUP(T24,UG!$A$5:$O$196,3,0),"-")</f>
        <v>SEG</v>
      </c>
      <c r="Y24" s="15" t="str">
        <f>IFERROR(+VLOOKUP(T24,UG!$A$5:$O$196,5,0),"-")</f>
        <v>27080530001204</v>
      </c>
      <c r="Z24" s="15">
        <f t="shared" si="20"/>
        <v>10</v>
      </c>
      <c r="AA24" s="14" t="str">
        <f t="shared" si="21"/>
        <v>GOVERNADORIA DO ESTADO</v>
      </c>
      <c r="AC24" s="50" t="str">
        <f t="shared" si="17"/>
        <v>22.1</v>
      </c>
      <c r="AD24" s="19">
        <f t="shared" si="18"/>
        <v>7</v>
      </c>
      <c r="AE24" s="49" t="str">
        <f t="shared" si="4"/>
        <v>22.17</v>
      </c>
      <c r="BC24" s="19" t="str">
        <f t="shared" si="5"/>
        <v>SUBGERENCIA ANALISE E MONIT
CONTABIL - SUMOC</v>
      </c>
      <c r="BD24" s="19">
        <f>VLOOKUP(AE24,ORGANOGRAMAES!$C$1:$N$6000,2,0)</f>
        <v>6</v>
      </c>
      <c r="BE24" s="19" t="str">
        <f>VLOOKUP(AE24,ORGANOGRAMAES!$C$1:$N$6000,3,0)</f>
        <v>-------&gt;69045500021</v>
      </c>
      <c r="BF24" s="19" t="str">
        <f>VLOOKUP(AE24,ORGANOGRAMAES!$C$1:$N$6000,4,0)</f>
        <v>69045500021</v>
      </c>
      <c r="BG24" s="19" t="str">
        <f>VLOOKUP(AE24,ORGANOGRAMAES!$C$1:$N$6000,5,0)</f>
        <v>SUMOC</v>
      </c>
      <c r="BH24" s="19" t="str">
        <f>VLOOKUP(AE24,ORGANOGRAMAES!$C$1:$N$6000,6,0)</f>
        <v>SUBGERENCIA ANALISE E MONIT
CONTABIL - SUMOC</v>
      </c>
      <c r="BI24" s="19" t="str">
        <f>VLOOKUP(AE24,ORGANOGRAMAES!$C$1:$N$6000,7,0)</f>
        <v>27080571000130</v>
      </c>
      <c r="BJ24" s="19" t="str">
        <f>VLOOKUP(AE24,ORGANOGRAMAES!$C$1:$N$6000,8,0)</f>
        <v>SECRETARIA DE
ESTADO DA
FAZENDA</v>
      </c>
      <c r="BK24" s="19" t="str">
        <f>VLOOKUP(AE24,ORGANOGRAMAES!$C$1:$N$6000,9,0)</f>
        <v>SECRETARIA DE
ESTADO DA
FAZENDA</v>
      </c>
      <c r="BL24" s="19" t="str">
        <f>VLOOKUP(AE24,ORGANOGRAMAES!$C$1:$N$6000,10,0)</f>
        <v>Estadual</v>
      </c>
      <c r="BM24" s="19" t="str">
        <f>VLOOKUP(AE24,ORGANOGRAMAES!$C$1:$N$6000,11,0)</f>
        <v>Executivo</v>
      </c>
      <c r="BN24" s="19">
        <f>VLOOKUP(AE24,ORGANOGRAMAES!$C$1:$N$6000,12,0)</f>
        <v>0</v>
      </c>
      <c r="BP24" s="19">
        <f t="shared" si="6"/>
        <v>6</v>
      </c>
      <c r="BQ24" s="19" t="str">
        <f t="shared" si="7"/>
        <v>-------&gt;69045500021</v>
      </c>
      <c r="BR24" s="19" t="str">
        <f t="shared" si="8"/>
        <v>69045500021</v>
      </c>
      <c r="BS24" s="19" t="str">
        <f t="shared" si="9"/>
        <v>SUMOC</v>
      </c>
      <c r="BT24" s="19" t="str">
        <f t="shared" si="10"/>
        <v>SUBGERENCIA ANALISE E MONIT
CONTABIL - SUMOC</v>
      </c>
      <c r="BU24" s="19" t="str">
        <f t="shared" si="11"/>
        <v>27080571000130</v>
      </c>
      <c r="BV24" s="19" t="str">
        <f t="shared" si="12"/>
        <v>SECRETARIA DE
ESTADO DA
FAZENDA</v>
      </c>
      <c r="BW24" s="19" t="str">
        <f t="shared" si="13"/>
        <v>SECRETARIA DE
ESTADO DA
FAZENDA</v>
      </c>
      <c r="BX24" s="19" t="str">
        <f t="shared" si="14"/>
        <v>Estadual</v>
      </c>
      <c r="BY24" s="19" t="str">
        <f t="shared" si="15"/>
        <v>Executivo</v>
      </c>
      <c r="BZ24" s="19">
        <f t="shared" si="16"/>
        <v>0</v>
      </c>
    </row>
    <row r="25" spans="1:78">
      <c r="A25" s="106" t="str">
        <f t="shared" si="19"/>
        <v>22.1.....</v>
      </c>
      <c r="B25" s="106">
        <f t="shared" si="22"/>
        <v>22</v>
      </c>
      <c r="C25" s="107" t="str">
        <f t="shared" si="24"/>
        <v>1</v>
      </c>
      <c r="D25" s="32"/>
      <c r="E25" s="32"/>
      <c r="F25" s="32"/>
      <c r="G25" s="32"/>
      <c r="H25" s="32"/>
      <c r="I25" s="33"/>
      <c r="J25" s="17" t="s">
        <v>93</v>
      </c>
      <c r="K25" s="150" t="str">
        <f t="shared" si="23"/>
        <v>-</v>
      </c>
      <c r="L25" s="123"/>
      <c r="M25" s="123"/>
      <c r="N25" s="123"/>
      <c r="O25" s="123"/>
      <c r="P25" s="123"/>
      <c r="Q25" s="123"/>
      <c r="S25"/>
      <c r="T25" s="14" t="s">
        <v>7038</v>
      </c>
      <c r="U25" s="15" t="s">
        <v>7039</v>
      </c>
      <c r="V25" s="15" t="s">
        <v>7040</v>
      </c>
      <c r="W25" s="15" t="str">
        <f>IFERROR(+VLOOKUP(T25,UG!$A$5:$O$196,2,0),"-")</f>
        <v>100201</v>
      </c>
      <c r="X25" s="15" t="str">
        <f>IFERROR(+VLOOKUP(T25,UG!$A$5:$O$196,3,0),"-")</f>
        <v>RTV</v>
      </c>
      <c r="Y25" s="15" t="str">
        <f>IFERROR(+VLOOKUP(T25,UG!$A$5:$O$196,5,0),"-")</f>
        <v>36049641000188</v>
      </c>
      <c r="Z25" s="15">
        <f t="shared" si="20"/>
        <v>10</v>
      </c>
      <c r="AA25" s="14" t="str">
        <f t="shared" si="21"/>
        <v>GOVERNADORIA DO ESTADO</v>
      </c>
      <c r="AC25" s="50" t="str">
        <f t="shared" si="17"/>
        <v>22.1</v>
      </c>
      <c r="AD25" s="19">
        <f t="shared" si="18"/>
        <v>8</v>
      </c>
      <c r="AE25" s="49" t="str">
        <f t="shared" si="4"/>
        <v>22.18</v>
      </c>
      <c r="BC25" s="19" t="str">
        <f t="shared" si="5"/>
        <v>SUBGERENCIA DE NORMAS E
PROCED CONTABEIS - SUNOP</v>
      </c>
      <c r="BD25" s="19">
        <f>VLOOKUP(AE25,ORGANOGRAMAES!$C$1:$N$6000,2,0)</f>
        <v>6</v>
      </c>
      <c r="BE25" s="19" t="str">
        <f>VLOOKUP(AE25,ORGANOGRAMAES!$C$1:$N$6000,3,0)</f>
        <v>-------&gt;69045500024</v>
      </c>
      <c r="BF25" s="19" t="str">
        <f>VLOOKUP(AE25,ORGANOGRAMAES!$C$1:$N$6000,4,0)</f>
        <v>69045500024</v>
      </c>
      <c r="BG25" s="19" t="str">
        <f>VLOOKUP(AE25,ORGANOGRAMAES!$C$1:$N$6000,5,0)</f>
        <v>SUNOP</v>
      </c>
      <c r="BH25" s="19" t="str">
        <f>VLOOKUP(AE25,ORGANOGRAMAES!$C$1:$N$6000,6,0)</f>
        <v>SUBGERENCIA DE NORMAS E
PROCED CONTABEIS - SUNOP</v>
      </c>
      <c r="BI25" s="19" t="str">
        <f>VLOOKUP(AE25,ORGANOGRAMAES!$C$1:$N$6000,7,0)</f>
        <v>27080571000130</v>
      </c>
      <c r="BJ25" s="19" t="str">
        <f>VLOOKUP(AE25,ORGANOGRAMAES!$C$1:$N$6000,8,0)</f>
        <v>SECRETARIA DE
ESTADO DA
FAZENDA</v>
      </c>
      <c r="BK25" s="19" t="str">
        <f>VLOOKUP(AE25,ORGANOGRAMAES!$C$1:$N$6000,9,0)</f>
        <v>SECRETARIA DE
ESTADO DA
FAZENDA</v>
      </c>
      <c r="BL25" s="19" t="str">
        <f>VLOOKUP(AE25,ORGANOGRAMAES!$C$1:$N$6000,10,0)</f>
        <v>Estadual</v>
      </c>
      <c r="BM25" s="19" t="str">
        <f>VLOOKUP(AE25,ORGANOGRAMAES!$C$1:$N$6000,11,0)</f>
        <v>Executivo</v>
      </c>
      <c r="BN25" s="19">
        <f>VLOOKUP(AE25,ORGANOGRAMAES!$C$1:$N$6000,12,0)</f>
        <v>0</v>
      </c>
      <c r="BP25" s="19">
        <f t="shared" si="6"/>
        <v>6</v>
      </c>
      <c r="BQ25" s="19" t="str">
        <f t="shared" si="7"/>
        <v>-------&gt;69045500024</v>
      </c>
      <c r="BR25" s="19" t="str">
        <f t="shared" si="8"/>
        <v>69045500024</v>
      </c>
      <c r="BS25" s="19" t="str">
        <f t="shared" si="9"/>
        <v>SUNOP</v>
      </c>
      <c r="BT25" s="19" t="str">
        <f t="shared" si="10"/>
        <v>SUBGERENCIA DE NORMAS E
PROCED CONTABEIS - SUNOP</v>
      </c>
      <c r="BU25" s="19" t="str">
        <f t="shared" si="11"/>
        <v>27080571000130</v>
      </c>
      <c r="BV25" s="19" t="str">
        <f t="shared" si="12"/>
        <v>SECRETARIA DE
ESTADO DA
FAZENDA</v>
      </c>
      <c r="BW25" s="19" t="str">
        <f t="shared" si="13"/>
        <v>SECRETARIA DE
ESTADO DA
FAZENDA</v>
      </c>
      <c r="BX25" s="19" t="str">
        <f t="shared" si="14"/>
        <v>Estadual</v>
      </c>
      <c r="BY25" s="19" t="str">
        <f t="shared" si="15"/>
        <v>Executivo</v>
      </c>
      <c r="BZ25" s="19">
        <f t="shared" si="16"/>
        <v>0</v>
      </c>
    </row>
    <row r="26" spans="1:78" ht="15" thickBot="1">
      <c r="A26" s="106" t="str">
        <f t="shared" si="19"/>
        <v>22.1.....</v>
      </c>
      <c r="B26" s="106">
        <f t="shared" si="22"/>
        <v>22</v>
      </c>
      <c r="C26" s="107" t="str">
        <f t="shared" si="24"/>
        <v>1</v>
      </c>
      <c r="D26" s="32"/>
      <c r="E26" s="32"/>
      <c r="F26" s="32"/>
      <c r="G26" s="32"/>
      <c r="H26" s="32"/>
      <c r="I26" s="33"/>
      <c r="J26" s="17" t="s">
        <v>93</v>
      </c>
      <c r="K26" s="150" t="str">
        <f t="shared" si="23"/>
        <v>-</v>
      </c>
      <c r="L26" s="123"/>
      <c r="M26" s="123"/>
      <c r="N26" s="123"/>
      <c r="O26" s="123"/>
      <c r="P26" s="123"/>
      <c r="Q26" s="123"/>
      <c r="S26" s="25" t="s">
        <v>7041</v>
      </c>
      <c r="T26" s="26"/>
      <c r="U26" s="27">
        <v>16</v>
      </c>
      <c r="V26" s="27" t="s">
        <v>7032</v>
      </c>
      <c r="W26" s="59" t="str">
        <f>IFERROR(+VLOOKUP(T26,UG!$A$5:$O$196,2,0),"-")</f>
        <v>-</v>
      </c>
      <c r="X26" s="59" t="str">
        <f>IFERROR(+VLOOKUP(T26,UG!$A$5:$O$196,3,0),"-")</f>
        <v>-</v>
      </c>
      <c r="Y26" s="59" t="str">
        <f>IFERROR(+VLOOKUP(T26,UG!$A$5:$O$196,5,0),"-")</f>
        <v>-</v>
      </c>
      <c r="Z26" s="69">
        <f>+U26</f>
        <v>16</v>
      </c>
      <c r="AA26" s="69" t="str">
        <f>+S26</f>
        <v>PROCURADORIA GERAL DO ESTADO</v>
      </c>
      <c r="AC26" s="50" t="str">
        <f t="shared" si="17"/>
        <v>22.1</v>
      </c>
      <c r="AD26" s="19">
        <f t="shared" si="18"/>
        <v>9</v>
      </c>
      <c r="AE26" s="49" t="str">
        <f t="shared" si="4"/>
        <v>22.19</v>
      </c>
      <c r="BC26" s="19" t="str">
        <f t="shared" si="5"/>
        <v>SUBGERENCIA INFORM FISCAIS E
CONT DE CUSTO - SUFIC</v>
      </c>
      <c r="BD26" s="19">
        <f>VLOOKUP(AE26,ORGANOGRAMAES!$C$1:$N$6000,2,0)</f>
        <v>6</v>
      </c>
      <c r="BE26" s="19" t="str">
        <f>VLOOKUP(AE26,ORGANOGRAMAES!$C$1:$N$6000,3,0)</f>
        <v>-------&gt;69045500018</v>
      </c>
      <c r="BF26" s="19" t="str">
        <f>VLOOKUP(AE26,ORGANOGRAMAES!$C$1:$N$6000,4,0)</f>
        <v>69045500018</v>
      </c>
      <c r="BG26" s="19" t="str">
        <f>VLOOKUP(AE26,ORGANOGRAMAES!$C$1:$N$6000,5,0)</f>
        <v>SUFIC</v>
      </c>
      <c r="BH26" s="19" t="str">
        <f>VLOOKUP(AE26,ORGANOGRAMAES!$C$1:$N$6000,6,0)</f>
        <v>SUBGERENCIA INFORM FISCAIS E
CONT DE CUSTO - SUFIC</v>
      </c>
      <c r="BI26" s="19" t="str">
        <f>VLOOKUP(AE26,ORGANOGRAMAES!$C$1:$N$6000,7,0)</f>
        <v>27080571000130</v>
      </c>
      <c r="BJ26" s="19" t="str">
        <f>VLOOKUP(AE26,ORGANOGRAMAES!$C$1:$N$6000,8,0)</f>
        <v>SECRETARIA DE
ESTADO DA
FAZENDA</v>
      </c>
      <c r="BK26" s="19" t="str">
        <f>VLOOKUP(AE26,ORGANOGRAMAES!$C$1:$N$6000,9,0)</f>
        <v>SECRETARIA DE
ESTADO DA
FAZENDA</v>
      </c>
      <c r="BL26" s="19" t="str">
        <f>VLOOKUP(AE26,ORGANOGRAMAES!$C$1:$N$6000,10,0)</f>
        <v>Estadual</v>
      </c>
      <c r="BM26" s="19" t="str">
        <f>VLOOKUP(AE26,ORGANOGRAMAES!$C$1:$N$6000,11,0)</f>
        <v>Executivo</v>
      </c>
      <c r="BN26" s="19">
        <f>VLOOKUP(AE26,ORGANOGRAMAES!$C$1:$N$6000,12,0)</f>
        <v>0</v>
      </c>
      <c r="BP26" s="19">
        <f t="shared" si="6"/>
        <v>6</v>
      </c>
      <c r="BQ26" s="19" t="str">
        <f t="shared" si="7"/>
        <v>-------&gt;69045500018</v>
      </c>
      <c r="BR26" s="19" t="str">
        <f t="shared" si="8"/>
        <v>69045500018</v>
      </c>
      <c r="BS26" s="19" t="str">
        <f t="shared" si="9"/>
        <v>SUFIC</v>
      </c>
      <c r="BT26" s="19" t="str">
        <f t="shared" si="10"/>
        <v>SUBGERENCIA INFORM FISCAIS E
CONT DE CUSTO - SUFIC</v>
      </c>
      <c r="BU26" s="19" t="str">
        <f t="shared" si="11"/>
        <v>27080571000130</v>
      </c>
      <c r="BV26" s="19" t="str">
        <f t="shared" si="12"/>
        <v>SECRETARIA DE
ESTADO DA
FAZENDA</v>
      </c>
      <c r="BW26" s="19" t="str">
        <f t="shared" si="13"/>
        <v>SECRETARIA DE
ESTADO DA
FAZENDA</v>
      </c>
      <c r="BX26" s="19" t="str">
        <f t="shared" si="14"/>
        <v>Estadual</v>
      </c>
      <c r="BY26" s="19" t="str">
        <f t="shared" si="15"/>
        <v>Executivo</v>
      </c>
      <c r="BZ26" s="19">
        <f t="shared" si="16"/>
        <v>0</v>
      </c>
    </row>
    <row r="27" spans="1:78">
      <c r="A27" s="106" t="str">
        <f t="shared" si="19"/>
        <v>22.1.....</v>
      </c>
      <c r="B27" s="106">
        <f t="shared" si="22"/>
        <v>22</v>
      </c>
      <c r="C27" s="107" t="str">
        <f t="shared" si="24"/>
        <v>1</v>
      </c>
      <c r="D27" s="32"/>
      <c r="E27" s="32"/>
      <c r="F27" s="32"/>
      <c r="G27" s="32"/>
      <c r="H27" s="32"/>
      <c r="I27" s="33"/>
      <c r="J27" s="17" t="s">
        <v>93</v>
      </c>
      <c r="K27" s="150" t="str">
        <f t="shared" si="23"/>
        <v>-</v>
      </c>
      <c r="L27" s="123"/>
      <c r="M27" s="123"/>
      <c r="N27" s="123"/>
      <c r="O27" s="123"/>
      <c r="P27" s="123"/>
      <c r="Q27" s="123"/>
      <c r="S27" s="70"/>
      <c r="T27" s="71" t="s">
        <v>7042</v>
      </c>
      <c r="U27" s="72" t="s">
        <v>7043</v>
      </c>
      <c r="V27" s="72" t="s">
        <v>7032</v>
      </c>
      <c r="W27" s="72" t="str">
        <f>IFERROR(+VLOOKUP(T27,UG!$A$5:$O$196,2,0),"-")</f>
        <v>160101</v>
      </c>
      <c r="X27" s="72" t="str">
        <f>IFERROR(+VLOOKUP(T27,UG!$A$5:$O$196,3,0),"-")</f>
        <v>PGE</v>
      </c>
      <c r="Y27" s="72" t="str">
        <f>IFERROR(+VLOOKUP(T27,UG!$A$5:$O$196,5,0),"-")</f>
        <v>27080530000909</v>
      </c>
      <c r="Z27" s="15">
        <f t="shared" si="20"/>
        <v>16</v>
      </c>
      <c r="AA27" s="14" t="str">
        <f>+AA26</f>
        <v>PROCURADORIA GERAL DO ESTADO</v>
      </c>
      <c r="AC27" s="50" t="str">
        <f t="shared" si="17"/>
        <v>22.1</v>
      </c>
      <c r="AD27" s="19">
        <f t="shared" si="18"/>
        <v>10</v>
      </c>
      <c r="AE27" s="49" t="str">
        <f t="shared" si="4"/>
        <v>22.110</v>
      </c>
      <c r="AG27" s="19">
        <v>160901</v>
      </c>
      <c r="BC27" s="19" t="str">
        <f t="shared" si="5"/>
        <v>SUBGERENCIA GESTAO SISTEMA
FINANCAS PUBLICAS-SUSIF</v>
      </c>
      <c r="BD27" s="19">
        <f>VLOOKUP(AE27,ORGANOGRAMAES!$C$1:$N$6000,2,0)</f>
        <v>6</v>
      </c>
      <c r="BE27" s="19" t="str">
        <f>VLOOKUP(AE27,ORGANOGRAMAES!$C$1:$N$6000,3,0)</f>
        <v>-------&gt;69045500023</v>
      </c>
      <c r="BF27" s="19" t="str">
        <f>VLOOKUP(AE27,ORGANOGRAMAES!$C$1:$N$6000,4,0)</f>
        <v>69045500023</v>
      </c>
      <c r="BG27" s="19" t="str">
        <f>VLOOKUP(AE27,ORGANOGRAMAES!$C$1:$N$6000,5,0)</f>
        <v>SUSIF</v>
      </c>
      <c r="BH27" s="19" t="str">
        <f>VLOOKUP(AE27,ORGANOGRAMAES!$C$1:$N$6000,6,0)</f>
        <v>SUBGERENCIA GESTAO SISTEMA
FINANCAS PUBLICAS-SUSIF</v>
      </c>
      <c r="BI27" s="19" t="str">
        <f>VLOOKUP(AE27,ORGANOGRAMAES!$C$1:$N$6000,7,0)</f>
        <v>27080571000130</v>
      </c>
      <c r="BJ27" s="19" t="str">
        <f>VLOOKUP(AE27,ORGANOGRAMAES!$C$1:$N$6000,8,0)</f>
        <v>SECRETARIA DE
ESTADO DA
FAZENDA</v>
      </c>
      <c r="BK27" s="19" t="str">
        <f>VLOOKUP(AE27,ORGANOGRAMAES!$C$1:$N$6000,9,0)</f>
        <v>SECRETARIA DE
ESTADO DA
FAZENDA</v>
      </c>
      <c r="BL27" s="19" t="str">
        <f>VLOOKUP(AE27,ORGANOGRAMAES!$C$1:$N$6000,10,0)</f>
        <v>Estadual</v>
      </c>
      <c r="BM27" s="19" t="str">
        <f>VLOOKUP(AE27,ORGANOGRAMAES!$C$1:$N$6000,11,0)</f>
        <v>Executivo</v>
      </c>
      <c r="BN27" s="19">
        <f>VLOOKUP(AE27,ORGANOGRAMAES!$C$1:$N$6000,12,0)</f>
        <v>0</v>
      </c>
      <c r="BP27" s="19">
        <f t="shared" si="6"/>
        <v>6</v>
      </c>
      <c r="BQ27" s="19" t="str">
        <f t="shared" si="7"/>
        <v>-------&gt;69045500023</v>
      </c>
      <c r="BR27" s="19" t="str">
        <f t="shared" si="8"/>
        <v>69045500023</v>
      </c>
      <c r="BS27" s="19" t="str">
        <f t="shared" si="9"/>
        <v>SUSIF</v>
      </c>
      <c r="BT27" s="19" t="str">
        <f t="shared" si="10"/>
        <v>SUBGERENCIA GESTAO SISTEMA
FINANCAS PUBLICAS-SUSIF</v>
      </c>
      <c r="BU27" s="19" t="str">
        <f t="shared" si="11"/>
        <v>27080571000130</v>
      </c>
      <c r="BV27" s="19" t="str">
        <f t="shared" si="12"/>
        <v>SECRETARIA DE
ESTADO DA
FAZENDA</v>
      </c>
      <c r="BW27" s="19" t="str">
        <f t="shared" si="13"/>
        <v>SECRETARIA DE
ESTADO DA
FAZENDA</v>
      </c>
      <c r="BX27" s="19" t="str">
        <f t="shared" si="14"/>
        <v>Estadual</v>
      </c>
      <c r="BY27" s="19" t="str">
        <f t="shared" si="15"/>
        <v>Executivo</v>
      </c>
      <c r="BZ27" s="19">
        <f t="shared" si="16"/>
        <v>0</v>
      </c>
    </row>
    <row r="28" spans="1:78">
      <c r="A28" s="106" t="str">
        <f t="shared" si="19"/>
        <v>22.1.....</v>
      </c>
      <c r="B28" s="106">
        <f t="shared" si="22"/>
        <v>22</v>
      </c>
      <c r="C28" s="107" t="str">
        <f t="shared" si="24"/>
        <v>1</v>
      </c>
      <c r="D28" s="32"/>
      <c r="E28" s="32"/>
      <c r="F28" s="32"/>
      <c r="G28" s="32"/>
      <c r="H28" s="32"/>
      <c r="I28" s="33"/>
      <c r="J28" s="17" t="s">
        <v>93</v>
      </c>
      <c r="K28" s="150" t="str">
        <f t="shared" si="23"/>
        <v>-</v>
      </c>
      <c r="L28" s="123"/>
      <c r="M28" s="123"/>
      <c r="N28" s="123"/>
      <c r="O28" s="123"/>
      <c r="P28" s="123"/>
      <c r="Q28" s="123"/>
      <c r="S28" s="70"/>
      <c r="T28" s="72" t="s">
        <v>7044</v>
      </c>
      <c r="U28" s="72"/>
      <c r="V28" s="72"/>
      <c r="W28" s="72" t="str">
        <f>IFERROR(+VLOOKUP(T28,UG!$A$5:$O$196,2,0),"-")</f>
        <v>160901</v>
      </c>
      <c r="X28" s="72" t="str">
        <f>IFERROR(+VLOOKUP(T28,UG!$A$5:$O$196,3,0),"-")</f>
        <v>FUNCAD</v>
      </c>
      <c r="Y28" s="72" t="str">
        <f>IFERROR(+VLOOKUP(T28,UG!$A$5:$O$196,5,0),"-")</f>
        <v>19797818000105</v>
      </c>
      <c r="Z28" s="15">
        <f t="shared" si="20"/>
        <v>16</v>
      </c>
      <c r="AA28" s="14" t="str">
        <f t="shared" si="21"/>
        <v>PROCURADORIA GERAL DO ESTADO</v>
      </c>
      <c r="AC28" s="50" t="str">
        <f t="shared" si="17"/>
        <v>22.1</v>
      </c>
      <c r="AD28" s="19">
        <f t="shared" si="18"/>
        <v>11</v>
      </c>
      <c r="AE28" s="49" t="str">
        <f t="shared" si="4"/>
        <v>22.111</v>
      </c>
      <c r="BC28" s="19" t="str">
        <f t="shared" si="5"/>
        <v>GERENCIA GERAL DE FINANCAS
DO ESTADO - GEFIN</v>
      </c>
      <c r="BD28" s="19">
        <f>VLOOKUP(AE28,ORGANOGRAMAES!$C$1:$N$6000,2,0)</f>
        <v>5</v>
      </c>
      <c r="BE28" s="19" t="str">
        <f>VLOOKUP(AE28,ORGANOGRAMAES!$C$1:$N$6000,3,0)</f>
        <v>------&gt;69035500005</v>
      </c>
      <c r="BF28" s="19" t="str">
        <f>VLOOKUP(AE28,ORGANOGRAMAES!$C$1:$N$6000,4,0)</f>
        <v>69035500005</v>
      </c>
      <c r="BG28" s="19" t="str">
        <f>VLOOKUP(AE28,ORGANOGRAMAES!$C$1:$N$6000,5,0)</f>
        <v>GEFIN</v>
      </c>
      <c r="BH28" s="19" t="str">
        <f>VLOOKUP(AE28,ORGANOGRAMAES!$C$1:$N$6000,6,0)</f>
        <v>GERENCIA GERAL DE FINANCAS
DO ESTADO - GEFIN</v>
      </c>
      <c r="BI28" s="19" t="str">
        <f>VLOOKUP(AE28,ORGANOGRAMAES!$C$1:$N$6000,7,0)</f>
        <v>27080571000130</v>
      </c>
      <c r="BJ28" s="19" t="str">
        <f>VLOOKUP(AE28,ORGANOGRAMAES!$C$1:$N$6000,8,0)</f>
        <v>SECRETARIA DE
ESTADO DA
FAZENDA</v>
      </c>
      <c r="BK28" s="19" t="str">
        <f>VLOOKUP(AE28,ORGANOGRAMAES!$C$1:$N$6000,9,0)</f>
        <v>SECRETARIA DE
ESTADO DA
FAZENDA</v>
      </c>
      <c r="BL28" s="19" t="str">
        <f>VLOOKUP(AE28,ORGANOGRAMAES!$C$1:$N$6000,10,0)</f>
        <v>Estadual</v>
      </c>
      <c r="BM28" s="19" t="str">
        <f>VLOOKUP(AE28,ORGANOGRAMAES!$C$1:$N$6000,11,0)</f>
        <v>Executivo</v>
      </c>
      <c r="BN28" s="19">
        <f>VLOOKUP(AE28,ORGANOGRAMAES!$C$1:$N$6000,12,0)</f>
        <v>0</v>
      </c>
      <c r="BP28" s="19">
        <f t="shared" si="6"/>
        <v>5</v>
      </c>
      <c r="BQ28" s="19" t="str">
        <f t="shared" si="7"/>
        <v>------&gt;69035500005</v>
      </c>
      <c r="BR28" s="19" t="str">
        <f t="shared" si="8"/>
        <v>69035500005</v>
      </c>
      <c r="BS28" s="19" t="str">
        <f t="shared" si="9"/>
        <v>GEFIN</v>
      </c>
      <c r="BT28" s="19" t="str">
        <f t="shared" si="10"/>
        <v>GERENCIA GERAL DE FINANCAS
DO ESTADO - GEFIN</v>
      </c>
      <c r="BU28" s="19" t="str">
        <f t="shared" si="11"/>
        <v>27080571000130</v>
      </c>
      <c r="BV28" s="19" t="str">
        <f t="shared" si="12"/>
        <v>SECRETARIA DE
ESTADO DA
FAZENDA</v>
      </c>
      <c r="BW28" s="19" t="str">
        <f t="shared" si="13"/>
        <v>SECRETARIA DE
ESTADO DA
FAZENDA</v>
      </c>
      <c r="BX28" s="19" t="str">
        <f t="shared" si="14"/>
        <v>Estadual</v>
      </c>
      <c r="BY28" s="19" t="str">
        <f t="shared" si="15"/>
        <v>Executivo</v>
      </c>
      <c r="BZ28" s="19">
        <f t="shared" si="16"/>
        <v>0</v>
      </c>
    </row>
    <row r="29" spans="1:78" ht="15" thickBot="1">
      <c r="A29" s="106" t="str">
        <f t="shared" si="19"/>
        <v>22.1.....</v>
      </c>
      <c r="B29" s="106">
        <f t="shared" si="22"/>
        <v>22</v>
      </c>
      <c r="C29" s="107" t="str">
        <f t="shared" si="24"/>
        <v>1</v>
      </c>
      <c r="D29" s="32"/>
      <c r="E29" s="32"/>
      <c r="F29" s="32"/>
      <c r="G29" s="32"/>
      <c r="H29" s="32"/>
      <c r="I29" s="33"/>
      <c r="J29" s="17" t="s">
        <v>93</v>
      </c>
      <c r="K29" s="150" t="str">
        <f t="shared" si="23"/>
        <v>-</v>
      </c>
      <c r="L29" s="123"/>
      <c r="M29" s="123"/>
      <c r="N29" s="123"/>
      <c r="O29" s="123"/>
      <c r="P29" s="123"/>
      <c r="Q29" s="123"/>
      <c r="S29" s="25" t="s">
        <v>7045</v>
      </c>
      <c r="T29" s="26"/>
      <c r="U29" s="27" t="s">
        <v>7046</v>
      </c>
      <c r="V29" s="27" t="s">
        <v>7023</v>
      </c>
      <c r="W29" s="59" t="str">
        <f>IFERROR(+VLOOKUP(T29,UG!$A$5:$O$196,2,0),"-")</f>
        <v>-</v>
      </c>
      <c r="X29" s="59" t="str">
        <f>IFERROR(+VLOOKUP(T29,UG!$A$5:$O$196,3,0),"-")</f>
        <v>-</v>
      </c>
      <c r="Y29" s="59" t="str">
        <f>IFERROR(+VLOOKUP(T29,UG!$A$5:$O$196,5,0),"-")</f>
        <v>-</v>
      </c>
      <c r="Z29" s="69" t="str">
        <f>+U29</f>
        <v>19</v>
      </c>
      <c r="AA29" s="68" t="str">
        <f>+S29</f>
        <v>VICE-GOVERNADORIA DO ESTADO</v>
      </c>
      <c r="AC29" s="50" t="str">
        <f t="shared" si="17"/>
        <v>22.1</v>
      </c>
      <c r="AD29" s="19">
        <f t="shared" si="18"/>
        <v>12</v>
      </c>
      <c r="AE29" s="49" t="str">
        <f t="shared" si="4"/>
        <v>22.112</v>
      </c>
      <c r="BC29" s="19" t="str">
        <f t="shared" si="5"/>
        <v>SUBGERENCIA AVALIACAO E
CONTROLE DO GASTO - SUCOG</v>
      </c>
      <c r="BD29" s="19">
        <f>VLOOKUP(AE29,ORGANOGRAMAES!$C$1:$N$6000,2,0)</f>
        <v>6</v>
      </c>
      <c r="BE29" s="19" t="str">
        <f>VLOOKUP(AE29,ORGANOGRAMAES!$C$1:$N$6000,3,0)</f>
        <v>-------&gt;69045500033</v>
      </c>
      <c r="BF29" s="19" t="str">
        <f>VLOOKUP(AE29,ORGANOGRAMAES!$C$1:$N$6000,4,0)</f>
        <v>69045500033</v>
      </c>
      <c r="BG29" s="19" t="str">
        <f>VLOOKUP(AE29,ORGANOGRAMAES!$C$1:$N$6000,5,0)</f>
        <v>SUCOG</v>
      </c>
      <c r="BH29" s="19" t="str">
        <f>VLOOKUP(AE29,ORGANOGRAMAES!$C$1:$N$6000,6,0)</f>
        <v>SUBGERENCIA AVALIACAO E
CONTROLE DO GASTO - SUCOG</v>
      </c>
      <c r="BI29" s="19" t="str">
        <f>VLOOKUP(AE29,ORGANOGRAMAES!$C$1:$N$6000,7,0)</f>
        <v>27080571000130</v>
      </c>
      <c r="BJ29" s="19" t="str">
        <f>VLOOKUP(AE29,ORGANOGRAMAES!$C$1:$N$6000,8,0)</f>
        <v>SECRETARIA DE
ESTADO DA
FAZENDA</v>
      </c>
      <c r="BK29" s="19" t="str">
        <f>VLOOKUP(AE29,ORGANOGRAMAES!$C$1:$N$6000,9,0)</f>
        <v>SECRETARIA DE
ESTADO DA
FAZENDA</v>
      </c>
      <c r="BL29" s="19" t="str">
        <f>VLOOKUP(AE29,ORGANOGRAMAES!$C$1:$N$6000,10,0)</f>
        <v>Estadual</v>
      </c>
      <c r="BM29" s="19" t="str">
        <f>VLOOKUP(AE29,ORGANOGRAMAES!$C$1:$N$6000,11,0)</f>
        <v>Executivo</v>
      </c>
      <c r="BN29" s="19">
        <f>VLOOKUP(AE29,ORGANOGRAMAES!$C$1:$N$6000,12,0)</f>
        <v>0</v>
      </c>
      <c r="BP29" s="19">
        <f t="shared" si="6"/>
        <v>6</v>
      </c>
      <c r="BQ29" s="19" t="str">
        <f t="shared" si="7"/>
        <v>-------&gt;69045500033</v>
      </c>
      <c r="BR29" s="19" t="str">
        <f t="shared" si="8"/>
        <v>69045500033</v>
      </c>
      <c r="BS29" s="19" t="str">
        <f t="shared" si="9"/>
        <v>SUCOG</v>
      </c>
      <c r="BT29" s="19" t="str">
        <f t="shared" si="10"/>
        <v>SUBGERENCIA AVALIACAO E
CONTROLE DO GASTO - SUCOG</v>
      </c>
      <c r="BU29" s="19" t="str">
        <f t="shared" si="11"/>
        <v>27080571000130</v>
      </c>
      <c r="BV29" s="19" t="str">
        <f t="shared" si="12"/>
        <v>SECRETARIA DE
ESTADO DA
FAZENDA</v>
      </c>
      <c r="BW29" s="19" t="str">
        <f t="shared" si="13"/>
        <v>SECRETARIA DE
ESTADO DA
FAZENDA</v>
      </c>
      <c r="BX29" s="19" t="str">
        <f t="shared" si="14"/>
        <v>Estadual</v>
      </c>
      <c r="BY29" s="19" t="str">
        <f t="shared" si="15"/>
        <v>Executivo</v>
      </c>
      <c r="BZ29" s="19">
        <f t="shared" si="16"/>
        <v>0</v>
      </c>
    </row>
    <row r="30" spans="1:78">
      <c r="A30" s="106" t="str">
        <f t="shared" si="19"/>
        <v>22.1.....</v>
      </c>
      <c r="B30" s="106">
        <f t="shared" si="22"/>
        <v>22</v>
      </c>
      <c r="C30" s="107" t="str">
        <f t="shared" si="24"/>
        <v>1</v>
      </c>
      <c r="D30" s="32"/>
      <c r="E30" s="32"/>
      <c r="F30" s="32"/>
      <c r="G30" s="32"/>
      <c r="H30" s="32"/>
      <c r="I30" s="33"/>
      <c r="J30" s="17" t="s">
        <v>93</v>
      </c>
      <c r="K30" s="150" t="str">
        <f t="shared" si="23"/>
        <v>-</v>
      </c>
      <c r="L30" s="123"/>
      <c r="M30" s="123"/>
      <c r="N30" s="123"/>
      <c r="O30" s="123"/>
      <c r="P30" s="123"/>
      <c r="Q30" s="123"/>
      <c r="S30"/>
      <c r="T30" s="16" t="s">
        <v>7047</v>
      </c>
      <c r="U30" s="15" t="s">
        <v>7048</v>
      </c>
      <c r="V30" s="15" t="s">
        <v>7023</v>
      </c>
      <c r="W30" s="15" t="str">
        <f>IFERROR(+VLOOKUP(T30,UG!$A$5:$O$196,2,0),"-")</f>
        <v>190101</v>
      </c>
      <c r="X30" s="15" t="str">
        <f>IFERROR(+VLOOKUP(T30,UG!$A$5:$O$196,3,0),"-")</f>
        <v>VICE</v>
      </c>
      <c r="Y30" s="15" t="str">
        <f>IFERROR(+VLOOKUP(T30,UG!$A$5:$O$196,5,0),"-")</f>
        <v>31795560000103</v>
      </c>
      <c r="Z30" s="15" t="str">
        <f t="shared" si="20"/>
        <v>19</v>
      </c>
      <c r="AA30" s="14" t="str">
        <f t="shared" si="21"/>
        <v>VICE-GOVERNADORIA DO ESTADO</v>
      </c>
      <c r="AC30" s="50" t="str">
        <f t="shared" si="17"/>
        <v>22.1</v>
      </c>
      <c r="AD30" s="19">
        <f t="shared" si="18"/>
        <v>13</v>
      </c>
      <c r="AE30" s="49" t="str">
        <f t="shared" si="4"/>
        <v>22.113</v>
      </c>
      <c r="BC30" s="19" t="str">
        <f t="shared" si="5"/>
        <v>SUBGERENCIA DE PROGR E
EXECUCAO FINANCEIRA - SUPEF</v>
      </c>
      <c r="BD30" s="19">
        <f>VLOOKUP(AE30,ORGANOGRAMAES!$C$1:$N$6000,2,0)</f>
        <v>6</v>
      </c>
      <c r="BE30" s="19" t="str">
        <f>VLOOKUP(AE30,ORGANOGRAMAES!$C$1:$N$6000,3,0)</f>
        <v>-------&gt;69045500015</v>
      </c>
      <c r="BF30" s="19" t="str">
        <f>VLOOKUP(AE30,ORGANOGRAMAES!$C$1:$N$6000,4,0)</f>
        <v>69045500015</v>
      </c>
      <c r="BG30" s="19" t="str">
        <f>VLOOKUP(AE30,ORGANOGRAMAES!$C$1:$N$6000,5,0)</f>
        <v>SUPEF</v>
      </c>
      <c r="BH30" s="19" t="str">
        <f>VLOOKUP(AE30,ORGANOGRAMAES!$C$1:$N$6000,6,0)</f>
        <v>SUBGERENCIA DE PROGR E
EXECUCAO FINANCEIRA - SUPEF</v>
      </c>
      <c r="BI30" s="19" t="str">
        <f>VLOOKUP(AE30,ORGANOGRAMAES!$C$1:$N$6000,7,0)</f>
        <v>27080571000130</v>
      </c>
      <c r="BJ30" s="19" t="str">
        <f>VLOOKUP(AE30,ORGANOGRAMAES!$C$1:$N$6000,8,0)</f>
        <v>SECRETARIA DE
ESTADO DA
FAZENDA</v>
      </c>
      <c r="BK30" s="19" t="str">
        <f>VLOOKUP(AE30,ORGANOGRAMAES!$C$1:$N$6000,9,0)</f>
        <v>SECRETARIA DE
ESTADO DA
FAZENDA</v>
      </c>
      <c r="BL30" s="19" t="str">
        <f>VLOOKUP(AE30,ORGANOGRAMAES!$C$1:$N$6000,10,0)</f>
        <v>Estadual</v>
      </c>
      <c r="BM30" s="19" t="str">
        <f>VLOOKUP(AE30,ORGANOGRAMAES!$C$1:$N$6000,11,0)</f>
        <v>Executivo</v>
      </c>
      <c r="BN30" s="19">
        <f>VLOOKUP(AE30,ORGANOGRAMAES!$C$1:$N$6000,12,0)</f>
        <v>0</v>
      </c>
      <c r="BP30" s="19">
        <f t="shared" si="6"/>
        <v>6</v>
      </c>
      <c r="BQ30" s="19" t="str">
        <f t="shared" si="7"/>
        <v>-------&gt;69045500015</v>
      </c>
      <c r="BR30" s="19" t="str">
        <f t="shared" si="8"/>
        <v>69045500015</v>
      </c>
      <c r="BS30" s="19" t="str">
        <f t="shared" si="9"/>
        <v>SUPEF</v>
      </c>
      <c r="BT30" s="19" t="str">
        <f t="shared" si="10"/>
        <v>SUBGERENCIA DE PROGR E
EXECUCAO FINANCEIRA - SUPEF</v>
      </c>
      <c r="BU30" s="19" t="str">
        <f t="shared" si="11"/>
        <v>27080571000130</v>
      </c>
      <c r="BV30" s="19" t="str">
        <f t="shared" si="12"/>
        <v>SECRETARIA DE
ESTADO DA
FAZENDA</v>
      </c>
      <c r="BW30" s="19" t="str">
        <f t="shared" si="13"/>
        <v>SECRETARIA DE
ESTADO DA
FAZENDA</v>
      </c>
      <c r="BX30" s="19" t="str">
        <f t="shared" si="14"/>
        <v>Estadual</v>
      </c>
      <c r="BY30" s="19" t="str">
        <f t="shared" si="15"/>
        <v>Executivo</v>
      </c>
      <c r="BZ30" s="19">
        <f t="shared" si="16"/>
        <v>0</v>
      </c>
    </row>
    <row r="31" spans="1:78" ht="15" thickBot="1">
      <c r="A31" s="106" t="str">
        <f t="shared" si="19"/>
        <v>22.1.....</v>
      </c>
      <c r="B31" s="106">
        <f t="shared" si="22"/>
        <v>22</v>
      </c>
      <c r="C31" s="107" t="str">
        <f t="shared" si="24"/>
        <v>1</v>
      </c>
      <c r="D31" s="32"/>
      <c r="E31" s="32"/>
      <c r="F31" s="32"/>
      <c r="G31" s="32"/>
      <c r="H31" s="32"/>
      <c r="I31" s="33"/>
      <c r="J31" s="17" t="s">
        <v>93</v>
      </c>
      <c r="K31" s="150" t="str">
        <f t="shared" si="23"/>
        <v>-</v>
      </c>
      <c r="L31" s="123"/>
      <c r="M31" s="123"/>
      <c r="N31" s="123"/>
      <c r="O31" s="123"/>
      <c r="P31" s="123"/>
      <c r="Q31" s="123"/>
      <c r="S31" s="25" t="s">
        <v>7049</v>
      </c>
      <c r="T31" s="76"/>
      <c r="U31" s="77">
        <v>22</v>
      </c>
      <c r="V31" s="77" t="s">
        <v>7050</v>
      </c>
      <c r="W31" s="61" t="str">
        <f>IFERROR(+VLOOKUP(T31,UG!$A$5:$O$196,2,0),"-")</f>
        <v>-</v>
      </c>
      <c r="X31" s="61" t="str">
        <f>IFERROR(+VLOOKUP(T31,UG!$A$5:$O$196,3,0),"-")</f>
        <v>-</v>
      </c>
      <c r="Y31" s="61" t="str">
        <f>IFERROR(+VLOOKUP(T31,UG!$A$5:$O$196,5,0),"-")</f>
        <v>-</v>
      </c>
      <c r="Z31" s="69">
        <f>+U31</f>
        <v>22</v>
      </c>
      <c r="AA31" s="68" t="str">
        <f>+S31</f>
        <v>SECRETARIA DE ESTADO DA FAZENDA</v>
      </c>
      <c r="AC31" s="50" t="str">
        <f t="shared" si="17"/>
        <v>22.1</v>
      </c>
      <c r="AD31" s="19">
        <f t="shared" si="18"/>
        <v>14</v>
      </c>
      <c r="AE31" s="49" t="str">
        <f t="shared" si="4"/>
        <v>22.114</v>
      </c>
      <c r="BC31" s="19" t="str">
        <f t="shared" si="5"/>
        <v>SUBGERENCIA DE GESTAO DO
FUNDO SOBERANO - SUGEF</v>
      </c>
      <c r="BD31" s="19">
        <f>VLOOKUP(AE31,ORGANOGRAMAES!$C$1:$N$6000,2,0)</f>
        <v>6</v>
      </c>
      <c r="BE31" s="19" t="str">
        <f>VLOOKUP(AE31,ORGANOGRAMAES!$C$1:$N$6000,3,0)</f>
        <v>-------&gt;69045500034</v>
      </c>
      <c r="BF31" s="19" t="str">
        <f>VLOOKUP(AE31,ORGANOGRAMAES!$C$1:$N$6000,4,0)</f>
        <v>69045500034</v>
      </c>
      <c r="BG31" s="19" t="str">
        <f>VLOOKUP(AE31,ORGANOGRAMAES!$C$1:$N$6000,5,0)</f>
        <v>SUGEF</v>
      </c>
      <c r="BH31" s="19" t="str">
        <f>VLOOKUP(AE31,ORGANOGRAMAES!$C$1:$N$6000,6,0)</f>
        <v>SUBGERENCIA DE GESTAO DO
FUNDO SOBERANO - SUGEF</v>
      </c>
      <c r="BI31" s="19" t="str">
        <f>VLOOKUP(AE31,ORGANOGRAMAES!$C$1:$N$6000,7,0)</f>
        <v>27080571000130</v>
      </c>
      <c r="BJ31" s="19" t="str">
        <f>VLOOKUP(AE31,ORGANOGRAMAES!$C$1:$N$6000,8,0)</f>
        <v>SECRETARIA DE
ESTADO DA
FAZENDA</v>
      </c>
      <c r="BK31" s="19" t="str">
        <f>VLOOKUP(AE31,ORGANOGRAMAES!$C$1:$N$6000,9,0)</f>
        <v>SECRETARIA DE
ESTADO DA
FAZENDA</v>
      </c>
      <c r="BL31" s="19" t="str">
        <f>VLOOKUP(AE31,ORGANOGRAMAES!$C$1:$N$6000,10,0)</f>
        <v>Estadual</v>
      </c>
      <c r="BM31" s="19" t="str">
        <f>VLOOKUP(AE31,ORGANOGRAMAES!$C$1:$N$6000,11,0)</f>
        <v>Executivo</v>
      </c>
      <c r="BN31" s="19">
        <f>VLOOKUP(AE31,ORGANOGRAMAES!$C$1:$N$6000,12,0)</f>
        <v>0</v>
      </c>
      <c r="BP31" s="19">
        <f t="shared" si="6"/>
        <v>6</v>
      </c>
      <c r="BQ31" s="19" t="str">
        <f t="shared" si="7"/>
        <v>-------&gt;69045500034</v>
      </c>
      <c r="BR31" s="19" t="str">
        <f t="shared" si="8"/>
        <v>69045500034</v>
      </c>
      <c r="BS31" s="19" t="str">
        <f t="shared" si="9"/>
        <v>SUGEF</v>
      </c>
      <c r="BT31" s="19" t="str">
        <f t="shared" si="10"/>
        <v>SUBGERENCIA DE GESTAO DO
FUNDO SOBERANO - SUGEF</v>
      </c>
      <c r="BU31" s="19" t="str">
        <f t="shared" si="11"/>
        <v>27080571000130</v>
      </c>
      <c r="BV31" s="19" t="str">
        <f t="shared" si="12"/>
        <v>SECRETARIA DE
ESTADO DA
FAZENDA</v>
      </c>
      <c r="BW31" s="19" t="str">
        <f t="shared" si="13"/>
        <v>SECRETARIA DE
ESTADO DA
FAZENDA</v>
      </c>
      <c r="BX31" s="19" t="str">
        <f t="shared" si="14"/>
        <v>Estadual</v>
      </c>
      <c r="BY31" s="19" t="str">
        <f t="shared" si="15"/>
        <v>Executivo</v>
      </c>
      <c r="BZ31" s="19">
        <f t="shared" si="16"/>
        <v>0</v>
      </c>
    </row>
    <row r="32" spans="1:78">
      <c r="A32" s="106" t="str">
        <f t="shared" si="19"/>
        <v>22.1.....</v>
      </c>
      <c r="B32" s="106">
        <f t="shared" si="22"/>
        <v>22</v>
      </c>
      <c r="C32" s="107" t="str">
        <f t="shared" si="24"/>
        <v>1</v>
      </c>
      <c r="D32" s="32"/>
      <c r="E32" s="32"/>
      <c r="F32" s="32"/>
      <c r="G32" s="32"/>
      <c r="H32" s="32"/>
      <c r="I32" s="33"/>
      <c r="J32" s="17" t="s">
        <v>93</v>
      </c>
      <c r="K32" s="150" t="str">
        <f t="shared" si="23"/>
        <v>-</v>
      </c>
      <c r="L32" s="123"/>
      <c r="M32" s="123"/>
      <c r="N32" s="123"/>
      <c r="O32" s="123"/>
      <c r="P32" s="123"/>
      <c r="Q32" s="123"/>
      <c r="S32"/>
      <c r="T32" s="73" t="s">
        <v>7051</v>
      </c>
      <c r="U32" s="74" t="s">
        <v>7052</v>
      </c>
      <c r="V32" s="74" t="s">
        <v>7050</v>
      </c>
      <c r="W32" s="74" t="str">
        <f>IFERROR(+VLOOKUP(T32,UG!$A$5:$O$196,2,0),"-")</f>
        <v>220101</v>
      </c>
      <c r="X32" s="74" t="str">
        <f>IFERROR(+VLOOKUP(T32,UG!$A$5:$O$196,3,0),"-")</f>
        <v>SEFAZ</v>
      </c>
      <c r="Y32" s="74" t="str">
        <f>IFERROR(+VLOOKUP(T32,UG!$A$5:$O$196,5,0),"-")</f>
        <v>27080571000130</v>
      </c>
      <c r="Z32" s="15">
        <f t="shared" si="20"/>
        <v>22</v>
      </c>
      <c r="AA32" s="14" t="str">
        <f t="shared" si="21"/>
        <v>SECRETARIA DE ESTADO DA FAZENDA</v>
      </c>
      <c r="AC32" s="50" t="str">
        <f t="shared" si="17"/>
        <v>22.1</v>
      </c>
      <c r="AD32" s="19">
        <f t="shared" si="18"/>
        <v>15</v>
      </c>
      <c r="AE32" s="49" t="str">
        <f t="shared" si="4"/>
        <v>22.115</v>
      </c>
      <c r="AG32" s="49" t="str">
        <f>+W33</f>
        <v>220901</v>
      </c>
      <c r="BC32" s="19" t="str">
        <f t="shared" si="5"/>
        <v>GERENCIA POL FISCAL E DIV
PUBLICA ESTADO - GEPOF</v>
      </c>
      <c r="BD32" s="19">
        <f>VLOOKUP(AE32,ORGANOGRAMAES!$C$1:$N$6000,2,0)</f>
        <v>5</v>
      </c>
      <c r="BE32" s="19" t="str">
        <f>VLOOKUP(AE32,ORGANOGRAMAES!$C$1:$N$6000,3,0)</f>
        <v>------&gt;69035500020</v>
      </c>
      <c r="BF32" s="19" t="str">
        <f>VLOOKUP(AE32,ORGANOGRAMAES!$C$1:$N$6000,4,0)</f>
        <v>69035500020</v>
      </c>
      <c r="BG32" s="19" t="str">
        <f>VLOOKUP(AE32,ORGANOGRAMAES!$C$1:$N$6000,5,0)</f>
        <v>GEPOF</v>
      </c>
      <c r="BH32" s="19" t="str">
        <f>VLOOKUP(AE32,ORGANOGRAMAES!$C$1:$N$6000,6,0)</f>
        <v>GERENCIA POL FISCAL E DIV
PUBLICA ESTADO - GEPOF</v>
      </c>
      <c r="BI32" s="19" t="str">
        <f>VLOOKUP(AE32,ORGANOGRAMAES!$C$1:$N$6000,7,0)</f>
        <v>27080571000130</v>
      </c>
      <c r="BJ32" s="19" t="str">
        <f>VLOOKUP(AE32,ORGANOGRAMAES!$C$1:$N$6000,8,0)</f>
        <v>SECRETARIA DE
ESTADO DA
FAZENDA</v>
      </c>
      <c r="BK32" s="19" t="str">
        <f>VLOOKUP(AE32,ORGANOGRAMAES!$C$1:$N$6000,9,0)</f>
        <v>SECRETARIA DE
ESTADO DA
FAZENDA</v>
      </c>
      <c r="BL32" s="19" t="str">
        <f>VLOOKUP(AE32,ORGANOGRAMAES!$C$1:$N$6000,10,0)</f>
        <v>Estadual</v>
      </c>
      <c r="BM32" s="19" t="str">
        <f>VLOOKUP(AE32,ORGANOGRAMAES!$C$1:$N$6000,11,0)</f>
        <v>Executivo</v>
      </c>
      <c r="BN32" s="19">
        <f>VLOOKUP(AE32,ORGANOGRAMAES!$C$1:$N$6000,12,0)</f>
        <v>0</v>
      </c>
      <c r="BP32" s="19">
        <f t="shared" si="6"/>
        <v>5</v>
      </c>
      <c r="BQ32" s="19" t="str">
        <f t="shared" si="7"/>
        <v>------&gt;69035500020</v>
      </c>
      <c r="BR32" s="19" t="str">
        <f t="shared" si="8"/>
        <v>69035500020</v>
      </c>
      <c r="BS32" s="19" t="str">
        <f t="shared" si="9"/>
        <v>GEPOF</v>
      </c>
      <c r="BT32" s="19" t="str">
        <f t="shared" si="10"/>
        <v>GERENCIA POL FISCAL E DIV
PUBLICA ESTADO - GEPOF</v>
      </c>
      <c r="BU32" s="19" t="str">
        <f t="shared" si="11"/>
        <v>27080571000130</v>
      </c>
      <c r="BV32" s="19" t="str">
        <f t="shared" si="12"/>
        <v>SECRETARIA DE
ESTADO DA
FAZENDA</v>
      </c>
      <c r="BW32" s="19" t="str">
        <f t="shared" si="13"/>
        <v>SECRETARIA DE
ESTADO DA
FAZENDA</v>
      </c>
      <c r="BX32" s="19" t="str">
        <f t="shared" si="14"/>
        <v>Estadual</v>
      </c>
      <c r="BY32" s="19" t="str">
        <f t="shared" si="15"/>
        <v>Executivo</v>
      </c>
      <c r="BZ32" s="19">
        <f t="shared" si="16"/>
        <v>0</v>
      </c>
    </row>
    <row r="33" spans="1:78">
      <c r="A33" s="106" t="str">
        <f t="shared" si="19"/>
        <v>22.1.....</v>
      </c>
      <c r="B33" s="106">
        <f t="shared" si="22"/>
        <v>22</v>
      </c>
      <c r="C33" s="107" t="str">
        <f t="shared" si="24"/>
        <v>1</v>
      </c>
      <c r="D33" s="32"/>
      <c r="E33" s="32"/>
      <c r="F33" s="32"/>
      <c r="G33" s="32"/>
      <c r="H33" s="32"/>
      <c r="I33" s="33"/>
      <c r="J33" s="17" t="s">
        <v>93</v>
      </c>
      <c r="K33" s="150" t="str">
        <f t="shared" si="23"/>
        <v>-</v>
      </c>
      <c r="L33" s="123"/>
      <c r="M33" s="123"/>
      <c r="N33" s="123"/>
      <c r="O33" s="123"/>
      <c r="P33" s="123"/>
      <c r="Q33" s="123"/>
      <c r="S33"/>
      <c r="T33" s="75" t="s">
        <v>7053</v>
      </c>
      <c r="U33" s="75"/>
      <c r="V33" s="75" t="s">
        <v>7040</v>
      </c>
      <c r="W33" s="75" t="str">
        <f>IFERROR(+VLOOKUP(T33,UG!$A$5:$O$196,2,0),"-")</f>
        <v>220901</v>
      </c>
      <c r="X33" s="75" t="str">
        <f>IFERROR(+VLOOKUP(T33,UG!$A$5:$O$196,3,0),"-")</f>
        <v>FUNSEFAZ</v>
      </c>
      <c r="Y33" s="75" t="str">
        <f>IFERROR(+VLOOKUP(T33,UG!$A$5:$O$196,5,0),"-")</f>
        <v>20222812000199</v>
      </c>
      <c r="Z33" s="15">
        <f t="shared" si="20"/>
        <v>22</v>
      </c>
      <c r="AA33" s="14" t="str">
        <f t="shared" si="21"/>
        <v>SECRETARIA DE ESTADO DA FAZENDA</v>
      </c>
      <c r="AC33" s="50" t="str">
        <f t="shared" si="17"/>
        <v>22.1</v>
      </c>
      <c r="AD33" s="19">
        <f t="shared" si="18"/>
        <v>16</v>
      </c>
      <c r="AE33" s="49" t="str">
        <f t="shared" si="4"/>
        <v>22.116</v>
      </c>
      <c r="BC33" s="19" t="str">
        <f t="shared" si="5"/>
        <v>SUBGERENCIA DA DIVIDA
PUBLICA - SUDIP</v>
      </c>
      <c r="BD33" s="19">
        <f>VLOOKUP(AE33,ORGANOGRAMAES!$C$1:$N$6000,2,0)</f>
        <v>6</v>
      </c>
      <c r="BE33" s="19" t="str">
        <f>VLOOKUP(AE33,ORGANOGRAMAES!$C$1:$N$6000,3,0)</f>
        <v>-------&gt;69045500013</v>
      </c>
      <c r="BF33" s="19" t="str">
        <f>VLOOKUP(AE33,ORGANOGRAMAES!$C$1:$N$6000,4,0)</f>
        <v>69045500013</v>
      </c>
      <c r="BG33" s="19" t="str">
        <f>VLOOKUP(AE33,ORGANOGRAMAES!$C$1:$N$6000,5,0)</f>
        <v>SUDIP</v>
      </c>
      <c r="BH33" s="19" t="str">
        <f>VLOOKUP(AE33,ORGANOGRAMAES!$C$1:$N$6000,6,0)</f>
        <v>SUBGERENCIA DA DIVIDA
PUBLICA - SUDIP</v>
      </c>
      <c r="BI33" s="19" t="str">
        <f>VLOOKUP(AE33,ORGANOGRAMAES!$C$1:$N$6000,7,0)</f>
        <v>27080571000130</v>
      </c>
      <c r="BJ33" s="19" t="str">
        <f>VLOOKUP(AE33,ORGANOGRAMAES!$C$1:$N$6000,8,0)</f>
        <v>SECRETARIA DE
ESTADO DA
FAZENDA</v>
      </c>
      <c r="BK33" s="19" t="str">
        <f>VLOOKUP(AE33,ORGANOGRAMAES!$C$1:$N$6000,9,0)</f>
        <v>SECRETARIA DE
ESTADO DA
FAZENDA</v>
      </c>
      <c r="BL33" s="19" t="str">
        <f>VLOOKUP(AE33,ORGANOGRAMAES!$C$1:$N$6000,10,0)</f>
        <v>Estadual</v>
      </c>
      <c r="BM33" s="19" t="str">
        <f>VLOOKUP(AE33,ORGANOGRAMAES!$C$1:$N$6000,11,0)</f>
        <v>Executivo</v>
      </c>
      <c r="BN33" s="19">
        <f>VLOOKUP(AE33,ORGANOGRAMAES!$C$1:$N$6000,12,0)</f>
        <v>0</v>
      </c>
      <c r="BP33" s="19">
        <f t="shared" si="6"/>
        <v>6</v>
      </c>
      <c r="BQ33" s="19" t="str">
        <f t="shared" si="7"/>
        <v>-------&gt;69045500013</v>
      </c>
      <c r="BR33" s="19" t="str">
        <f t="shared" si="8"/>
        <v>69045500013</v>
      </c>
      <c r="BS33" s="19" t="str">
        <f t="shared" si="9"/>
        <v>SUDIP</v>
      </c>
      <c r="BT33" s="19" t="str">
        <f t="shared" si="10"/>
        <v>SUBGERENCIA DA DIVIDA
PUBLICA - SUDIP</v>
      </c>
      <c r="BU33" s="19" t="str">
        <f t="shared" si="11"/>
        <v>27080571000130</v>
      </c>
      <c r="BV33" s="19" t="str">
        <f t="shared" si="12"/>
        <v>SECRETARIA DE
ESTADO DA
FAZENDA</v>
      </c>
      <c r="BW33" s="19" t="str">
        <f t="shared" si="13"/>
        <v>SECRETARIA DE
ESTADO DA
FAZENDA</v>
      </c>
      <c r="BX33" s="19" t="str">
        <f t="shared" si="14"/>
        <v>Estadual</v>
      </c>
      <c r="BY33" s="19" t="str">
        <f t="shared" si="15"/>
        <v>Executivo</v>
      </c>
      <c r="BZ33" s="19">
        <f t="shared" si="16"/>
        <v>0</v>
      </c>
    </row>
    <row r="34" spans="1:78">
      <c r="A34" s="106" t="str">
        <f t="shared" si="19"/>
        <v>22.1.....</v>
      </c>
      <c r="B34" s="106">
        <f t="shared" si="22"/>
        <v>22</v>
      </c>
      <c r="C34" s="107" t="str">
        <f t="shared" si="24"/>
        <v>1</v>
      </c>
      <c r="D34" s="32"/>
      <c r="E34" s="32"/>
      <c r="F34" s="32"/>
      <c r="G34" s="32"/>
      <c r="H34" s="32"/>
      <c r="I34" s="33"/>
      <c r="J34" s="17" t="s">
        <v>93</v>
      </c>
      <c r="K34" s="150" t="str">
        <f t="shared" si="23"/>
        <v>-</v>
      </c>
      <c r="L34" s="123"/>
      <c r="M34" s="123"/>
      <c r="N34" s="123"/>
      <c r="O34" s="123"/>
      <c r="P34" s="123"/>
      <c r="Q34" s="123"/>
      <c r="S34"/>
      <c r="T34" s="14" t="s">
        <v>7054</v>
      </c>
      <c r="U34" s="15" t="s">
        <v>7055</v>
      </c>
      <c r="V34" s="15" t="s">
        <v>7040</v>
      </c>
      <c r="W34" s="15" t="str">
        <f>IFERROR(+VLOOKUP(T34,UG!$A$5:$O$196,2,0),"-")</f>
        <v>220202</v>
      </c>
      <c r="X34" s="15" t="str">
        <f>IFERROR(+VLOOKUP(T34,UG!$A$5:$O$196,3,0),"-")</f>
        <v>JUCEES</v>
      </c>
      <c r="Y34" s="15" t="str">
        <f>IFERROR(+VLOOKUP(T34,UG!$A$5:$O$196,5,0),"-")</f>
        <v>28152080000110</v>
      </c>
      <c r="Z34" s="15">
        <f t="shared" si="20"/>
        <v>22</v>
      </c>
      <c r="AA34" s="14" t="str">
        <f t="shared" si="21"/>
        <v>SECRETARIA DE ESTADO DA FAZENDA</v>
      </c>
      <c r="AC34" s="50" t="str">
        <f t="shared" si="17"/>
        <v>22.1</v>
      </c>
      <c r="AD34" s="19">
        <f t="shared" si="18"/>
        <v>17</v>
      </c>
      <c r="AE34" s="49" t="str">
        <f t="shared" si="4"/>
        <v>22.117</v>
      </c>
      <c r="BC34" s="19" t="str">
        <f t="shared" si="5"/>
        <v>SUBGERENCIA DE POLITICA
FISCAL - SUPFI</v>
      </c>
      <c r="BD34" s="19">
        <f>VLOOKUP(AE34,ORGANOGRAMAES!$C$1:$N$6000,2,0)</f>
        <v>6</v>
      </c>
      <c r="BE34" s="19" t="str">
        <f>VLOOKUP(AE34,ORGANOGRAMAES!$C$1:$N$6000,3,0)</f>
        <v>-------&gt;69045500028</v>
      </c>
      <c r="BF34" s="19" t="str">
        <f>VLOOKUP(AE34,ORGANOGRAMAES!$C$1:$N$6000,4,0)</f>
        <v>69045500028</v>
      </c>
      <c r="BG34" s="19" t="str">
        <f>VLOOKUP(AE34,ORGANOGRAMAES!$C$1:$N$6000,5,0)</f>
        <v>SUPFI</v>
      </c>
      <c r="BH34" s="19" t="str">
        <f>VLOOKUP(AE34,ORGANOGRAMAES!$C$1:$N$6000,6,0)</f>
        <v>SUBGERENCIA DE POLITICA
FISCAL - SUPFI</v>
      </c>
      <c r="BI34" s="19" t="str">
        <f>VLOOKUP(AE34,ORGANOGRAMAES!$C$1:$N$6000,7,0)</f>
        <v>27080571000130</v>
      </c>
      <c r="BJ34" s="19" t="str">
        <f>VLOOKUP(AE34,ORGANOGRAMAES!$C$1:$N$6000,8,0)</f>
        <v>SECRETARIA DE
ESTADO DA
FAZENDA</v>
      </c>
      <c r="BK34" s="19" t="str">
        <f>VLOOKUP(AE34,ORGANOGRAMAES!$C$1:$N$6000,9,0)</f>
        <v>SECRETARIA DE
ESTADO DA
FAZENDA</v>
      </c>
      <c r="BL34" s="19" t="str">
        <f>VLOOKUP(AE34,ORGANOGRAMAES!$C$1:$N$6000,10,0)</f>
        <v>Estadual</v>
      </c>
      <c r="BM34" s="19" t="str">
        <f>VLOOKUP(AE34,ORGANOGRAMAES!$C$1:$N$6000,11,0)</f>
        <v>Executivo</v>
      </c>
      <c r="BN34" s="19">
        <f>VLOOKUP(AE34,ORGANOGRAMAES!$C$1:$N$6000,12,0)</f>
        <v>0</v>
      </c>
      <c r="BP34" s="19">
        <f t="shared" si="6"/>
        <v>6</v>
      </c>
      <c r="BQ34" s="19" t="str">
        <f t="shared" si="7"/>
        <v>-------&gt;69045500028</v>
      </c>
      <c r="BR34" s="19" t="str">
        <f t="shared" si="8"/>
        <v>69045500028</v>
      </c>
      <c r="BS34" s="19" t="str">
        <f t="shared" si="9"/>
        <v>SUPFI</v>
      </c>
      <c r="BT34" s="19" t="str">
        <f t="shared" si="10"/>
        <v>SUBGERENCIA DE POLITICA
FISCAL - SUPFI</v>
      </c>
      <c r="BU34" s="19" t="str">
        <f t="shared" si="11"/>
        <v>27080571000130</v>
      </c>
      <c r="BV34" s="19" t="str">
        <f t="shared" si="12"/>
        <v>SECRETARIA DE
ESTADO DA
FAZENDA</v>
      </c>
      <c r="BW34" s="19" t="str">
        <f t="shared" si="13"/>
        <v>SECRETARIA DE
ESTADO DA
FAZENDA</v>
      </c>
      <c r="BX34" s="19" t="str">
        <f t="shared" si="14"/>
        <v>Estadual</v>
      </c>
      <c r="BY34" s="19" t="str">
        <f t="shared" si="15"/>
        <v>Executivo</v>
      </c>
      <c r="BZ34" s="19">
        <f t="shared" si="16"/>
        <v>0</v>
      </c>
    </row>
    <row r="35" spans="1:78" ht="20.399999999999999">
      <c r="A35" s="106" t="str">
        <f t="shared" si="19"/>
        <v>22.1.....</v>
      </c>
      <c r="B35" s="106">
        <f t="shared" si="22"/>
        <v>22</v>
      </c>
      <c r="C35" s="107" t="str">
        <f t="shared" si="24"/>
        <v>1</v>
      </c>
      <c r="D35" s="32"/>
      <c r="E35" s="32"/>
      <c r="F35" s="32"/>
      <c r="G35" s="32"/>
      <c r="H35" s="32"/>
      <c r="I35" s="33"/>
      <c r="J35" s="17" t="s">
        <v>93</v>
      </c>
      <c r="K35" s="150" t="str">
        <f t="shared" si="23"/>
        <v>-</v>
      </c>
      <c r="L35" s="123"/>
      <c r="M35" s="123"/>
      <c r="N35" s="123"/>
      <c r="O35" s="123"/>
      <c r="P35" s="123"/>
      <c r="Q35" s="123"/>
      <c r="S35" s="28"/>
      <c r="T35" s="29" t="s">
        <v>7056</v>
      </c>
      <c r="U35" s="30"/>
      <c r="V35" s="30"/>
      <c r="W35" s="15" t="str">
        <f>IFERROR(+VLOOKUP(T35,UG!$A$5:$O$196,2,0),"-")</f>
        <v>-</v>
      </c>
      <c r="X35" s="15" t="str">
        <f>IFERROR(+VLOOKUP(T35,UG!$A$5:$O$196,3,0),"-")</f>
        <v>-</v>
      </c>
      <c r="Y35" s="15" t="str">
        <f>IFERROR(+VLOOKUP(T35,UG!$A$5:$O$196,5,0),"-")</f>
        <v>-</v>
      </c>
      <c r="Z35" s="15">
        <f t="shared" si="20"/>
        <v>22</v>
      </c>
      <c r="AA35" s="14" t="str">
        <f t="shared" si="21"/>
        <v>SECRETARIA DE ESTADO DA FAZENDA</v>
      </c>
      <c r="AC35" s="50" t="str">
        <f t="shared" si="17"/>
        <v>22.1</v>
      </c>
      <c r="AD35" s="19">
        <f t="shared" si="18"/>
        <v>18</v>
      </c>
      <c r="AE35" s="49" t="str">
        <f t="shared" si="4"/>
        <v>22.118</v>
      </c>
      <c r="BC35" s="19" t="str">
        <f t="shared" si="5"/>
        <v>SUBGER ANALISE ECON FIS PROJ
INVEST PUBL - SUAPI</v>
      </c>
      <c r="BD35" s="19">
        <f>VLOOKUP(AE35,ORGANOGRAMAES!$C$1:$N$6000,2,0)</f>
        <v>6</v>
      </c>
      <c r="BE35" s="19" t="str">
        <f>VLOOKUP(AE35,ORGANOGRAMAES!$C$1:$N$6000,3,0)</f>
        <v>-------&gt;69045500038</v>
      </c>
      <c r="BF35" s="19" t="str">
        <f>VLOOKUP(AE35,ORGANOGRAMAES!$C$1:$N$6000,4,0)</f>
        <v>69045500038</v>
      </c>
      <c r="BG35" s="19" t="str">
        <f>VLOOKUP(AE35,ORGANOGRAMAES!$C$1:$N$6000,5,0)</f>
        <v>SUAPI</v>
      </c>
      <c r="BH35" s="19" t="str">
        <f>VLOOKUP(AE35,ORGANOGRAMAES!$C$1:$N$6000,6,0)</f>
        <v>SUBGER ANALISE ECON FIS PROJ
INVEST PUBL - SUAPI</v>
      </c>
      <c r="BI35" s="19" t="str">
        <f>VLOOKUP(AE35,ORGANOGRAMAES!$C$1:$N$6000,7,0)</f>
        <v>27080571000130</v>
      </c>
      <c r="BJ35" s="19" t="str">
        <f>VLOOKUP(AE35,ORGANOGRAMAES!$C$1:$N$6000,8,0)</f>
        <v>SECRETARIA DE
ESTADO DA
FAZENDA</v>
      </c>
      <c r="BK35" s="19" t="str">
        <f>VLOOKUP(AE35,ORGANOGRAMAES!$C$1:$N$6000,9,0)</f>
        <v>SECRETARIA DE
ESTADO DA
FAZENDA</v>
      </c>
      <c r="BL35" s="19" t="str">
        <f>VLOOKUP(AE35,ORGANOGRAMAES!$C$1:$N$6000,10,0)</f>
        <v>Estadual</v>
      </c>
      <c r="BM35" s="19" t="str">
        <f>VLOOKUP(AE35,ORGANOGRAMAES!$C$1:$N$6000,11,0)</f>
        <v>Executivo</v>
      </c>
      <c r="BN35" s="19">
        <f>VLOOKUP(AE35,ORGANOGRAMAES!$C$1:$N$6000,12,0)</f>
        <v>0</v>
      </c>
      <c r="BP35" s="19">
        <f t="shared" si="6"/>
        <v>6</v>
      </c>
      <c r="BQ35" s="19" t="str">
        <f t="shared" si="7"/>
        <v>-------&gt;69045500038</v>
      </c>
      <c r="BR35" s="19" t="str">
        <f t="shared" si="8"/>
        <v>69045500038</v>
      </c>
      <c r="BS35" s="19" t="str">
        <f t="shared" si="9"/>
        <v>SUAPI</v>
      </c>
      <c r="BT35" s="19" t="str">
        <f t="shared" si="10"/>
        <v>SUBGER ANALISE ECON FIS PROJ
INVEST PUBL - SUAPI</v>
      </c>
      <c r="BU35" s="19" t="str">
        <f t="shared" si="11"/>
        <v>27080571000130</v>
      </c>
      <c r="BV35" s="19" t="str">
        <f t="shared" si="12"/>
        <v>SECRETARIA DE
ESTADO DA
FAZENDA</v>
      </c>
      <c r="BW35" s="19" t="str">
        <f t="shared" si="13"/>
        <v>SECRETARIA DE
ESTADO DA
FAZENDA</v>
      </c>
      <c r="BX35" s="19" t="str">
        <f t="shared" si="14"/>
        <v>Estadual</v>
      </c>
      <c r="BY35" s="19" t="str">
        <f t="shared" si="15"/>
        <v>Executivo</v>
      </c>
      <c r="BZ35" s="19">
        <f t="shared" si="16"/>
        <v>0</v>
      </c>
    </row>
    <row r="36" spans="1:78">
      <c r="A36" s="106" t="str">
        <f t="shared" si="19"/>
        <v>22.1.....</v>
      </c>
      <c r="B36" s="106">
        <f t="shared" si="22"/>
        <v>22</v>
      </c>
      <c r="C36" s="107" t="str">
        <f t="shared" si="24"/>
        <v>1</v>
      </c>
      <c r="D36" s="32"/>
      <c r="E36" s="32"/>
      <c r="F36" s="32"/>
      <c r="G36" s="32"/>
      <c r="H36" s="32"/>
      <c r="I36" s="33"/>
      <c r="J36" s="17" t="s">
        <v>93</v>
      </c>
      <c r="K36" s="150" t="str">
        <f t="shared" si="23"/>
        <v>-</v>
      </c>
      <c r="L36" s="123"/>
      <c r="M36" s="123"/>
      <c r="N36" s="123"/>
      <c r="O36" s="123"/>
      <c r="P36" s="123"/>
      <c r="Q36" s="123"/>
      <c r="S36"/>
      <c r="T36" s="68" t="s">
        <v>7057</v>
      </c>
      <c r="U36" s="69" t="s">
        <v>7058</v>
      </c>
      <c r="V36" s="69" t="s">
        <v>7040</v>
      </c>
      <c r="W36" s="69" t="str">
        <f>IFERROR(+VLOOKUP(T36,UG!$A$5:$O$196,2,0),"-")</f>
        <v>220902</v>
      </c>
      <c r="X36" s="69" t="str">
        <f>IFERROR(+VLOOKUP(T36,UG!$A$5:$O$196,3,0),"-")</f>
        <v>FUNSES</v>
      </c>
      <c r="Y36" s="69" t="str">
        <f>IFERROR(+VLOOKUP(T36,UG!$A$5:$O$196,5,0),"-")</f>
        <v>34254997000128</v>
      </c>
      <c r="Z36" s="15">
        <f t="shared" si="20"/>
        <v>22</v>
      </c>
      <c r="AA36" s="14" t="str">
        <f t="shared" si="21"/>
        <v>SECRETARIA DE ESTADO DA FAZENDA</v>
      </c>
      <c r="AC36" s="50" t="str">
        <f t="shared" si="17"/>
        <v>22.1</v>
      </c>
      <c r="AD36" s="19">
        <f t="shared" si="18"/>
        <v>19</v>
      </c>
      <c r="AE36" s="49" t="str">
        <f t="shared" si="4"/>
        <v>22.119</v>
      </c>
      <c r="BC36" s="19" t="str">
        <f t="shared" si="5"/>
        <v>GERENCIA DE ENCARGOS
GERAIS E REGUL FISCAL - GEREF</v>
      </c>
      <c r="BD36" s="19">
        <f>VLOOKUP(AE36,ORGANOGRAMAES!$C$1:$N$6000,2,0)</f>
        <v>5</v>
      </c>
      <c r="BE36" s="19" t="str">
        <f>VLOOKUP(AE36,ORGANOGRAMAES!$C$1:$N$6000,3,0)</f>
        <v>------&gt;69035500022</v>
      </c>
      <c r="BF36" s="19" t="str">
        <f>VLOOKUP(AE36,ORGANOGRAMAES!$C$1:$N$6000,4,0)</f>
        <v>69035500022</v>
      </c>
      <c r="BG36" s="19" t="str">
        <f>VLOOKUP(AE36,ORGANOGRAMAES!$C$1:$N$6000,5,0)</f>
        <v>GEREF</v>
      </c>
      <c r="BH36" s="19" t="str">
        <f>VLOOKUP(AE36,ORGANOGRAMAES!$C$1:$N$6000,6,0)</f>
        <v>GERENCIA DE ENCARGOS
GERAIS E REGUL FISCAL - GEREF</v>
      </c>
      <c r="BI36" s="19" t="str">
        <f>VLOOKUP(AE36,ORGANOGRAMAES!$C$1:$N$6000,7,0)</f>
        <v>27080571000130</v>
      </c>
      <c r="BJ36" s="19" t="str">
        <f>VLOOKUP(AE36,ORGANOGRAMAES!$C$1:$N$6000,8,0)</f>
        <v>SECRETARIA DE
ESTADO DA
FAZENDA</v>
      </c>
      <c r="BK36" s="19" t="str">
        <f>VLOOKUP(AE36,ORGANOGRAMAES!$C$1:$N$6000,9,0)</f>
        <v>SECRETARIA DE
ESTADO DA
FAZENDA</v>
      </c>
      <c r="BL36" s="19" t="str">
        <f>VLOOKUP(AE36,ORGANOGRAMAES!$C$1:$N$6000,10,0)</f>
        <v>Estadual</v>
      </c>
      <c r="BM36" s="19" t="str">
        <f>VLOOKUP(AE36,ORGANOGRAMAES!$C$1:$N$6000,11,0)</f>
        <v>Executivo</v>
      </c>
      <c r="BN36" s="19">
        <f>VLOOKUP(AE36,ORGANOGRAMAES!$C$1:$N$6000,12,0)</f>
        <v>0</v>
      </c>
      <c r="BP36" s="19">
        <f t="shared" si="6"/>
        <v>5</v>
      </c>
      <c r="BQ36" s="19" t="str">
        <f t="shared" si="7"/>
        <v>------&gt;69035500022</v>
      </c>
      <c r="BR36" s="19" t="str">
        <f t="shared" si="8"/>
        <v>69035500022</v>
      </c>
      <c r="BS36" s="19" t="str">
        <f t="shared" si="9"/>
        <v>GEREF</v>
      </c>
      <c r="BT36" s="19" t="str">
        <f t="shared" si="10"/>
        <v>GERENCIA DE ENCARGOS
GERAIS E REGUL FISCAL - GEREF</v>
      </c>
      <c r="BU36" s="19" t="str">
        <f t="shared" si="11"/>
        <v>27080571000130</v>
      </c>
      <c r="BV36" s="19" t="str">
        <f t="shared" si="12"/>
        <v>SECRETARIA DE
ESTADO DA
FAZENDA</v>
      </c>
      <c r="BW36" s="19" t="str">
        <f t="shared" si="13"/>
        <v>SECRETARIA DE
ESTADO DA
FAZENDA</v>
      </c>
      <c r="BX36" s="19" t="str">
        <f t="shared" si="14"/>
        <v>Estadual</v>
      </c>
      <c r="BY36" s="19" t="str">
        <f t="shared" si="15"/>
        <v>Executivo</v>
      </c>
      <c r="BZ36" s="19">
        <f t="shared" si="16"/>
        <v>0</v>
      </c>
    </row>
    <row r="37" spans="1:78" ht="20.399999999999999">
      <c r="A37" s="106" t="str">
        <f t="shared" si="19"/>
        <v>22.1.....</v>
      </c>
      <c r="B37" s="106">
        <f t="shared" si="22"/>
        <v>22</v>
      </c>
      <c r="C37" s="107" t="str">
        <f t="shared" si="24"/>
        <v>1</v>
      </c>
      <c r="D37" s="32"/>
      <c r="E37" s="32"/>
      <c r="F37" s="32"/>
      <c r="G37" s="32"/>
      <c r="H37" s="32"/>
      <c r="I37" s="33"/>
      <c r="J37" s="17" t="s">
        <v>93</v>
      </c>
      <c r="K37" s="150" t="str">
        <f t="shared" si="23"/>
        <v>-</v>
      </c>
      <c r="L37" s="123"/>
      <c r="M37" s="123"/>
      <c r="N37" s="123"/>
      <c r="O37" s="123"/>
      <c r="P37" s="123"/>
      <c r="Q37" s="123"/>
      <c r="S37"/>
      <c r="T37" s="68" t="s">
        <v>7059</v>
      </c>
      <c r="U37" s="69" t="s">
        <v>7060</v>
      </c>
      <c r="V37" s="69" t="s">
        <v>7040</v>
      </c>
      <c r="W37" s="69" t="str">
        <f>IFERROR(+VLOOKUP(T37,UG!$A$5:$O$196,2,0),"-")</f>
        <v>220903</v>
      </c>
      <c r="X37" s="69" t="str">
        <f>IFERROR(+VLOOKUP(T37,UG!$A$5:$O$196,3,0),"-")</f>
        <v>FUNDO RECONSTRUÇÃO ES</v>
      </c>
      <c r="Y37" s="69" t="str">
        <f>IFERROR(+VLOOKUP(T37,UG!$A$5:$O$196,5,0),"-")</f>
        <v>36607710000121</v>
      </c>
      <c r="Z37" s="15">
        <f t="shared" si="20"/>
        <v>22</v>
      </c>
      <c r="AA37" s="14" t="str">
        <f t="shared" si="21"/>
        <v>SECRETARIA DE ESTADO DA FAZENDA</v>
      </c>
      <c r="AC37" s="50" t="str">
        <f t="shared" si="17"/>
        <v>22.1</v>
      </c>
      <c r="AD37" s="19">
        <f t="shared" si="18"/>
        <v>20</v>
      </c>
      <c r="AE37" s="49" t="str">
        <f t="shared" si="4"/>
        <v>22.120</v>
      </c>
      <c r="BC37" s="19" t="str">
        <f t="shared" si="5"/>
        <v>SUBGERENCIA DE ENCARGOS
GERAIS - SUENG</v>
      </c>
      <c r="BD37" s="19">
        <f>VLOOKUP(AE37,ORGANOGRAMAES!$C$1:$N$6000,2,0)</f>
        <v>6</v>
      </c>
      <c r="BE37" s="19" t="str">
        <f>VLOOKUP(AE37,ORGANOGRAMAES!$C$1:$N$6000,3,0)</f>
        <v>-------&gt;69045500025</v>
      </c>
      <c r="BF37" s="19" t="str">
        <f>VLOOKUP(AE37,ORGANOGRAMAES!$C$1:$N$6000,4,0)</f>
        <v>69045500025</v>
      </c>
      <c r="BG37" s="19" t="str">
        <f>VLOOKUP(AE37,ORGANOGRAMAES!$C$1:$N$6000,5,0)</f>
        <v>SUENG</v>
      </c>
      <c r="BH37" s="19" t="str">
        <f>VLOOKUP(AE37,ORGANOGRAMAES!$C$1:$N$6000,6,0)</f>
        <v>SUBGERENCIA DE ENCARGOS
GERAIS - SUENG</v>
      </c>
      <c r="BI37" s="19" t="str">
        <f>VLOOKUP(AE37,ORGANOGRAMAES!$C$1:$N$6000,7,0)</f>
        <v>27080571000130</v>
      </c>
      <c r="BJ37" s="19" t="str">
        <f>VLOOKUP(AE37,ORGANOGRAMAES!$C$1:$N$6000,8,0)</f>
        <v>SECRETARIA DE
ESTADO DA
FAZENDA</v>
      </c>
      <c r="BK37" s="19" t="str">
        <f>VLOOKUP(AE37,ORGANOGRAMAES!$C$1:$N$6000,9,0)</f>
        <v>SECRETARIA DE
ESTADO DA
FAZENDA</v>
      </c>
      <c r="BL37" s="19" t="str">
        <f>VLOOKUP(AE37,ORGANOGRAMAES!$C$1:$N$6000,10,0)</f>
        <v>Estadual</v>
      </c>
      <c r="BM37" s="19" t="str">
        <f>VLOOKUP(AE37,ORGANOGRAMAES!$C$1:$N$6000,11,0)</f>
        <v>Executivo</v>
      </c>
      <c r="BN37" s="19">
        <f>VLOOKUP(AE37,ORGANOGRAMAES!$C$1:$N$6000,12,0)</f>
        <v>0</v>
      </c>
      <c r="BP37" s="19">
        <f t="shared" si="6"/>
        <v>6</v>
      </c>
      <c r="BQ37" s="19" t="str">
        <f t="shared" si="7"/>
        <v>-------&gt;69045500025</v>
      </c>
      <c r="BR37" s="19" t="str">
        <f t="shared" si="8"/>
        <v>69045500025</v>
      </c>
      <c r="BS37" s="19" t="str">
        <f t="shared" si="9"/>
        <v>SUENG</v>
      </c>
      <c r="BT37" s="19" t="str">
        <f t="shared" si="10"/>
        <v>SUBGERENCIA DE ENCARGOS
GERAIS - SUENG</v>
      </c>
      <c r="BU37" s="19" t="str">
        <f t="shared" si="11"/>
        <v>27080571000130</v>
      </c>
      <c r="BV37" s="19" t="str">
        <f t="shared" si="12"/>
        <v>SECRETARIA DE
ESTADO DA
FAZENDA</v>
      </c>
      <c r="BW37" s="19" t="str">
        <f t="shared" si="13"/>
        <v>SECRETARIA DE
ESTADO DA
FAZENDA</v>
      </c>
      <c r="BX37" s="19" t="str">
        <f t="shared" si="14"/>
        <v>Estadual</v>
      </c>
      <c r="BY37" s="19" t="str">
        <f t="shared" si="15"/>
        <v>Executivo</v>
      </c>
      <c r="BZ37" s="19">
        <f t="shared" si="16"/>
        <v>0</v>
      </c>
    </row>
    <row r="38" spans="1:78">
      <c r="A38" s="106" t="str">
        <f t="shared" si="19"/>
        <v>22.1.....</v>
      </c>
      <c r="B38" s="106">
        <f t="shared" si="22"/>
        <v>22</v>
      </c>
      <c r="C38" s="107" t="str">
        <f t="shared" si="24"/>
        <v>1</v>
      </c>
      <c r="D38" s="32"/>
      <c r="E38" s="32"/>
      <c r="F38" s="32"/>
      <c r="G38" s="32"/>
      <c r="H38" s="32"/>
      <c r="I38" s="33"/>
      <c r="J38" s="17" t="s">
        <v>93</v>
      </c>
      <c r="K38" s="150" t="str">
        <f t="shared" si="23"/>
        <v>-</v>
      </c>
      <c r="L38" s="123"/>
      <c r="M38" s="123"/>
      <c r="N38" s="123"/>
      <c r="O38" s="123"/>
      <c r="P38" s="123"/>
      <c r="Q38" s="123"/>
      <c r="S38"/>
      <c r="T38" s="68" t="s">
        <v>7061</v>
      </c>
      <c r="U38" s="69" t="s">
        <v>7062</v>
      </c>
      <c r="V38" s="69" t="s">
        <v>7040</v>
      </c>
      <c r="W38" s="69" t="str">
        <f>IFERROR(+VLOOKUP(T38,UG!$A$5:$O$196,2,0),"-")</f>
        <v>220904</v>
      </c>
      <c r="X38" s="69" t="str">
        <f>IFERROR(+VLOOKUP(T38,UG!$A$5:$O$196,3,0),"-")</f>
        <v>FUNPE</v>
      </c>
      <c r="Y38" s="69" t="str">
        <f>IFERROR(+VLOOKUP(T38,UG!$A$5:$O$196,5,0),"-")</f>
        <v>41626512000145</v>
      </c>
      <c r="Z38" s="15">
        <f t="shared" si="20"/>
        <v>22</v>
      </c>
      <c r="AA38" s="14" t="str">
        <f t="shared" si="21"/>
        <v>SECRETARIA DE ESTADO DA FAZENDA</v>
      </c>
      <c r="AC38" s="50" t="str">
        <f t="shared" si="17"/>
        <v>22.1</v>
      </c>
      <c r="AD38" s="19">
        <f t="shared" si="18"/>
        <v>21</v>
      </c>
      <c r="AE38" s="49" t="str">
        <f t="shared" si="4"/>
        <v>22.121</v>
      </c>
      <c r="BC38" s="19" t="str">
        <f t="shared" si="5"/>
        <v>SUBGERENCIA DE
REGULARIDADE FISCAL - SUREF</v>
      </c>
      <c r="BD38" s="19">
        <f>VLOOKUP(AE38,ORGANOGRAMAES!$C$1:$N$6000,2,0)</f>
        <v>6</v>
      </c>
      <c r="BE38" s="19" t="str">
        <f>VLOOKUP(AE38,ORGANOGRAMAES!$C$1:$N$6000,3,0)</f>
        <v>-------&gt;69045500022</v>
      </c>
      <c r="BF38" s="19" t="str">
        <f>VLOOKUP(AE38,ORGANOGRAMAES!$C$1:$N$6000,4,0)</f>
        <v>69045500022</v>
      </c>
      <c r="BG38" s="19" t="str">
        <f>VLOOKUP(AE38,ORGANOGRAMAES!$C$1:$N$6000,5,0)</f>
        <v>SUREF</v>
      </c>
      <c r="BH38" s="19" t="str">
        <f>VLOOKUP(AE38,ORGANOGRAMAES!$C$1:$N$6000,6,0)</f>
        <v>SUBGERENCIA DE
REGULARIDADE FISCAL - SUREF</v>
      </c>
      <c r="BI38" s="19" t="str">
        <f>VLOOKUP(AE38,ORGANOGRAMAES!$C$1:$N$6000,7,0)</f>
        <v>27080571000130</v>
      </c>
      <c r="BJ38" s="19" t="str">
        <f>VLOOKUP(AE38,ORGANOGRAMAES!$C$1:$N$6000,8,0)</f>
        <v>SECRETARIA DE
ESTADO DA
FAZENDA</v>
      </c>
      <c r="BK38" s="19" t="str">
        <f>VLOOKUP(AE38,ORGANOGRAMAES!$C$1:$N$6000,9,0)</f>
        <v>SECRETARIA DE
ESTADO DA
FAZENDA</v>
      </c>
      <c r="BL38" s="19" t="str">
        <f>VLOOKUP(AE38,ORGANOGRAMAES!$C$1:$N$6000,10,0)</f>
        <v>Estadual</v>
      </c>
      <c r="BM38" s="19" t="str">
        <f>VLOOKUP(AE38,ORGANOGRAMAES!$C$1:$N$6000,11,0)</f>
        <v>Executivo</v>
      </c>
      <c r="BN38" s="19">
        <f>VLOOKUP(AE38,ORGANOGRAMAES!$C$1:$N$6000,12,0)</f>
        <v>0</v>
      </c>
      <c r="BP38" s="19">
        <f t="shared" si="6"/>
        <v>6</v>
      </c>
      <c r="BQ38" s="19" t="str">
        <f t="shared" si="7"/>
        <v>-------&gt;69045500022</v>
      </c>
      <c r="BR38" s="19" t="str">
        <f t="shared" si="8"/>
        <v>69045500022</v>
      </c>
      <c r="BS38" s="19" t="str">
        <f t="shared" si="9"/>
        <v>SUREF</v>
      </c>
      <c r="BT38" s="19" t="str">
        <f t="shared" si="10"/>
        <v>SUBGERENCIA DE
REGULARIDADE FISCAL - SUREF</v>
      </c>
      <c r="BU38" s="19" t="str">
        <f t="shared" si="11"/>
        <v>27080571000130</v>
      </c>
      <c r="BV38" s="19" t="str">
        <f t="shared" si="12"/>
        <v>SECRETARIA DE
ESTADO DA
FAZENDA</v>
      </c>
      <c r="BW38" s="19" t="str">
        <f t="shared" si="13"/>
        <v>SECRETARIA DE
ESTADO DA
FAZENDA</v>
      </c>
      <c r="BX38" s="19" t="str">
        <f t="shared" si="14"/>
        <v>Estadual</v>
      </c>
      <c r="BY38" s="19" t="str">
        <f t="shared" si="15"/>
        <v>Executivo</v>
      </c>
      <c r="BZ38" s="19">
        <f t="shared" si="16"/>
        <v>0</v>
      </c>
    </row>
    <row r="39" spans="1:78">
      <c r="A39" s="106" t="str">
        <f t="shared" si="19"/>
        <v>22.1.....</v>
      </c>
      <c r="B39" s="106">
        <f t="shared" si="22"/>
        <v>22</v>
      </c>
      <c r="C39" s="107" t="str">
        <f t="shared" si="24"/>
        <v>1</v>
      </c>
      <c r="D39" s="32"/>
      <c r="E39" s="32"/>
      <c r="F39" s="32"/>
      <c r="G39" s="32"/>
      <c r="H39" s="32"/>
      <c r="I39" s="33"/>
      <c r="J39" s="17" t="s">
        <v>93</v>
      </c>
      <c r="K39" s="150" t="str">
        <f t="shared" si="23"/>
        <v>-</v>
      </c>
      <c r="L39" s="123"/>
      <c r="M39" s="123"/>
      <c r="N39" s="123"/>
      <c r="O39" s="123"/>
      <c r="P39" s="123"/>
      <c r="Q39" s="123"/>
      <c r="S39"/>
      <c r="T39" s="68" t="s">
        <v>7063</v>
      </c>
      <c r="U39" s="69" t="s">
        <v>7064</v>
      </c>
      <c r="V39" s="69" t="s">
        <v>7040</v>
      </c>
      <c r="W39" s="69" t="str">
        <f>IFERROR(+VLOOKUP(T39,UG!$A$5:$O$196,2,0),"-")</f>
        <v>220905</v>
      </c>
      <c r="X39" s="69" t="str">
        <f>IFERROR(+VLOOKUP(T39,UG!$A$5:$O$196,3,0),"-")</f>
        <v>FAR</v>
      </c>
      <c r="Y39" s="69" t="str">
        <f>IFERROR(+VLOOKUP(T39,UG!$A$5:$O$196,5,0),"-")</f>
        <v/>
      </c>
      <c r="Z39" s="15">
        <f t="shared" si="20"/>
        <v>22</v>
      </c>
      <c r="AA39" s="14" t="str">
        <f t="shared" si="21"/>
        <v>SECRETARIA DE ESTADO DA FAZENDA</v>
      </c>
      <c r="AC39" s="50" t="str">
        <f t="shared" si="17"/>
        <v>22.1</v>
      </c>
      <c r="AD39" s="19">
        <f t="shared" si="18"/>
        <v>22</v>
      </c>
      <c r="AE39" s="49" t="str">
        <f t="shared" si="4"/>
        <v>22.122</v>
      </c>
      <c r="BC39" s="19" t="str">
        <f t="shared" si="5"/>
        <v>GERENCIA DE TECNOLOGIA DA
INFORMACAO - GETEC</v>
      </c>
      <c r="BD39" s="19">
        <f>VLOOKUP(AE39,ORGANOGRAMAES!$C$1:$N$6000,2,0)</f>
        <v>4</v>
      </c>
      <c r="BE39" s="19" t="str">
        <f>VLOOKUP(AE39,ORGANOGRAMAES!$C$1:$N$6000,3,0)</f>
        <v>-----&gt;69035500003</v>
      </c>
      <c r="BF39" s="19" t="str">
        <f>VLOOKUP(AE39,ORGANOGRAMAES!$C$1:$N$6000,4,0)</f>
        <v>69035500003</v>
      </c>
      <c r="BG39" s="19" t="str">
        <f>VLOOKUP(AE39,ORGANOGRAMAES!$C$1:$N$6000,5,0)</f>
        <v>GETEC</v>
      </c>
      <c r="BH39" s="19" t="str">
        <f>VLOOKUP(AE39,ORGANOGRAMAES!$C$1:$N$6000,6,0)</f>
        <v>GERENCIA DE TECNOLOGIA DA
INFORMACAO - GETEC</v>
      </c>
      <c r="BI39" s="19" t="str">
        <f>VLOOKUP(AE39,ORGANOGRAMAES!$C$1:$N$6000,7,0)</f>
        <v>27080571000130</v>
      </c>
      <c r="BJ39" s="19" t="str">
        <f>VLOOKUP(AE39,ORGANOGRAMAES!$C$1:$N$6000,8,0)</f>
        <v>SECRETARIA DE
ESTADO DA
FAZENDA</v>
      </c>
      <c r="BK39" s="19" t="str">
        <f>VLOOKUP(AE39,ORGANOGRAMAES!$C$1:$N$6000,9,0)</f>
        <v>SECRETARIA DE
ESTADO DA
FAZENDA</v>
      </c>
      <c r="BL39" s="19" t="str">
        <f>VLOOKUP(AE39,ORGANOGRAMAES!$C$1:$N$6000,10,0)</f>
        <v>Estadual</v>
      </c>
      <c r="BM39" s="19" t="str">
        <f>VLOOKUP(AE39,ORGANOGRAMAES!$C$1:$N$6000,11,0)</f>
        <v>Executivo</v>
      </c>
      <c r="BN39" s="19">
        <f>VLOOKUP(AE39,ORGANOGRAMAES!$C$1:$N$6000,12,0)</f>
        <v>0</v>
      </c>
      <c r="BP39" s="19">
        <f t="shared" si="6"/>
        <v>4</v>
      </c>
      <c r="BQ39" s="19" t="str">
        <f t="shared" si="7"/>
        <v>-----&gt;69035500003</v>
      </c>
      <c r="BR39" s="19" t="str">
        <f t="shared" si="8"/>
        <v>69035500003</v>
      </c>
      <c r="BS39" s="19" t="str">
        <f t="shared" si="9"/>
        <v>GETEC</v>
      </c>
      <c r="BT39" s="19" t="str">
        <f t="shared" si="10"/>
        <v>GERENCIA DE TECNOLOGIA DA
INFORMACAO - GETEC</v>
      </c>
      <c r="BU39" s="19" t="str">
        <f t="shared" si="11"/>
        <v>27080571000130</v>
      </c>
      <c r="BV39" s="19" t="str">
        <f t="shared" si="12"/>
        <v>SECRETARIA DE
ESTADO DA
FAZENDA</v>
      </c>
      <c r="BW39" s="19" t="str">
        <f t="shared" si="13"/>
        <v>SECRETARIA DE
ESTADO DA
FAZENDA</v>
      </c>
      <c r="BX39" s="19" t="str">
        <f t="shared" si="14"/>
        <v>Estadual</v>
      </c>
      <c r="BY39" s="19" t="str">
        <f t="shared" si="15"/>
        <v>Executivo</v>
      </c>
      <c r="BZ39" s="19">
        <f t="shared" si="16"/>
        <v>0</v>
      </c>
    </row>
    <row r="40" spans="1:78" ht="21" thickBot="1">
      <c r="A40" s="106" t="str">
        <f t="shared" si="19"/>
        <v>22.1.....</v>
      </c>
      <c r="B40" s="106">
        <f t="shared" si="22"/>
        <v>22</v>
      </c>
      <c r="C40" s="107" t="str">
        <f t="shared" si="24"/>
        <v>1</v>
      </c>
      <c r="D40" s="32"/>
      <c r="E40" s="32"/>
      <c r="F40" s="32"/>
      <c r="G40" s="32"/>
      <c r="H40" s="32"/>
      <c r="I40" s="33"/>
      <c r="J40" s="17" t="s">
        <v>93</v>
      </c>
      <c r="K40" s="150" t="str">
        <f t="shared" si="23"/>
        <v>-</v>
      </c>
      <c r="L40" s="123"/>
      <c r="M40" s="123"/>
      <c r="N40" s="123"/>
      <c r="O40" s="123"/>
      <c r="P40" s="123"/>
      <c r="Q40" s="123"/>
      <c r="S40" s="232" t="s">
        <v>7065</v>
      </c>
      <c r="T40" s="232"/>
      <c r="U40" s="27">
        <v>27</v>
      </c>
      <c r="V40" s="27" t="s">
        <v>7032</v>
      </c>
      <c r="W40" s="59" t="str">
        <f>IFERROR(+VLOOKUP(T40,UG!$A$5:$O$196,2,0),"-")</f>
        <v>-</v>
      </c>
      <c r="X40" s="59" t="str">
        <f>IFERROR(+VLOOKUP(T40,UG!$A$5:$O$196,3,0),"-")</f>
        <v>-</v>
      </c>
      <c r="Y40" s="59" t="str">
        <f>IFERROR(+VLOOKUP(T40,UG!$A$5:$O$196,5,0),"-")</f>
        <v>-</v>
      </c>
      <c r="Z40" s="69">
        <f>+U40</f>
        <v>27</v>
      </c>
      <c r="AA40" s="68" t="str">
        <f>+S40</f>
        <v>SECRETARIA DE ESTADO DE ECONOMIA E PLANEJAMENTO</v>
      </c>
      <c r="AC40" s="50" t="str">
        <f t="shared" si="17"/>
        <v>22.1</v>
      </c>
      <c r="AD40" s="19">
        <f t="shared" si="18"/>
        <v>23</v>
      </c>
      <c r="AE40" s="49" t="str">
        <f t="shared" si="4"/>
        <v>22.123</v>
      </c>
      <c r="BC40" s="19" t="str">
        <f t="shared" si="5"/>
        <v>SUBGERENCIA DE
DESENVOLVIMENTO DE
SISTEMAS - SUDES</v>
      </c>
      <c r="BD40" s="19">
        <f>VLOOKUP(AE40,ORGANOGRAMAES!$C$1:$N$6000,2,0)</f>
        <v>5</v>
      </c>
      <c r="BE40" s="19" t="str">
        <f>VLOOKUP(AE40,ORGANOGRAMAES!$C$1:$N$6000,3,0)</f>
        <v>------&gt;69045500009</v>
      </c>
      <c r="BF40" s="19" t="str">
        <f>VLOOKUP(AE40,ORGANOGRAMAES!$C$1:$N$6000,4,0)</f>
        <v>69045500009</v>
      </c>
      <c r="BG40" s="19" t="str">
        <f>VLOOKUP(AE40,ORGANOGRAMAES!$C$1:$N$6000,5,0)</f>
        <v>SUDES</v>
      </c>
      <c r="BH40" s="19" t="str">
        <f>VLOOKUP(AE40,ORGANOGRAMAES!$C$1:$N$6000,6,0)</f>
        <v>SUBGERENCIA DE
DESENVOLVIMENTO DE
SISTEMAS - SUDES</v>
      </c>
      <c r="BI40" s="19" t="str">
        <f>VLOOKUP(AE40,ORGANOGRAMAES!$C$1:$N$6000,7,0)</f>
        <v>27080571000130</v>
      </c>
      <c r="BJ40" s="19" t="str">
        <f>VLOOKUP(AE40,ORGANOGRAMAES!$C$1:$N$6000,8,0)</f>
        <v>SECRETARIA DE
ESTADO DA
FAZENDA</v>
      </c>
      <c r="BK40" s="19" t="str">
        <f>VLOOKUP(AE40,ORGANOGRAMAES!$C$1:$N$6000,9,0)</f>
        <v>SECRETARIA DE
ESTADO DA
FAZENDA</v>
      </c>
      <c r="BL40" s="19" t="str">
        <f>VLOOKUP(AE40,ORGANOGRAMAES!$C$1:$N$6000,10,0)</f>
        <v>Estadual</v>
      </c>
      <c r="BM40" s="19" t="str">
        <f>VLOOKUP(AE40,ORGANOGRAMAES!$C$1:$N$6000,11,0)</f>
        <v>Executivo</v>
      </c>
      <c r="BN40" s="19">
        <f>VLOOKUP(AE40,ORGANOGRAMAES!$C$1:$N$6000,12,0)</f>
        <v>0</v>
      </c>
      <c r="BP40" s="19">
        <f t="shared" si="6"/>
        <v>5</v>
      </c>
      <c r="BQ40" s="19" t="str">
        <f t="shared" si="7"/>
        <v>------&gt;69045500009</v>
      </c>
      <c r="BR40" s="19" t="str">
        <f t="shared" si="8"/>
        <v>69045500009</v>
      </c>
      <c r="BS40" s="19" t="str">
        <f t="shared" si="9"/>
        <v>SUDES</v>
      </c>
      <c r="BT40" s="19" t="str">
        <f t="shared" si="10"/>
        <v>SUBGERENCIA DE
DESENVOLVIMENTO DE
SISTEMAS - SUDES</v>
      </c>
      <c r="BU40" s="19" t="str">
        <f t="shared" si="11"/>
        <v>27080571000130</v>
      </c>
      <c r="BV40" s="19" t="str">
        <f t="shared" si="12"/>
        <v>SECRETARIA DE
ESTADO DA
FAZENDA</v>
      </c>
      <c r="BW40" s="19" t="str">
        <f t="shared" si="13"/>
        <v>SECRETARIA DE
ESTADO DA
FAZENDA</v>
      </c>
      <c r="BX40" s="19" t="str">
        <f t="shared" si="14"/>
        <v>Estadual</v>
      </c>
      <c r="BY40" s="19" t="str">
        <f t="shared" si="15"/>
        <v>Executivo</v>
      </c>
      <c r="BZ40" s="19">
        <f t="shared" si="16"/>
        <v>0</v>
      </c>
    </row>
    <row r="41" spans="1:78" ht="20.399999999999999">
      <c r="A41" s="106" t="str">
        <f t="shared" si="19"/>
        <v>22.1.....</v>
      </c>
      <c r="B41" s="106">
        <f t="shared" si="22"/>
        <v>22</v>
      </c>
      <c r="C41" s="107" t="str">
        <f t="shared" si="24"/>
        <v>1</v>
      </c>
      <c r="D41" s="32"/>
      <c r="E41" s="32"/>
      <c r="F41" s="32"/>
      <c r="G41" s="32"/>
      <c r="H41" s="32"/>
      <c r="I41" s="33"/>
      <c r="J41" s="17" t="s">
        <v>93</v>
      </c>
      <c r="K41" s="150" t="str">
        <f t="shared" si="23"/>
        <v>-</v>
      </c>
      <c r="L41" s="123"/>
      <c r="M41" s="123"/>
      <c r="N41" s="123"/>
      <c r="O41" s="123"/>
      <c r="P41" s="123"/>
      <c r="Q41" s="123"/>
      <c r="S41"/>
      <c r="T41" s="14" t="s">
        <v>7066</v>
      </c>
      <c r="U41" s="15" t="s">
        <v>7067</v>
      </c>
      <c r="V41" s="15" t="s">
        <v>7032</v>
      </c>
      <c r="W41" s="15" t="str">
        <f>IFERROR(+VLOOKUP(T41,UG!$A$5:$O$196,2,0),"-")</f>
        <v>270101</v>
      </c>
      <c r="X41" s="15" t="str">
        <f>IFERROR(+VLOOKUP(T41,UG!$A$5:$O$196,3,0),"-")</f>
        <v>SEP</v>
      </c>
      <c r="Y41" s="15" t="str">
        <f>IFERROR(+VLOOKUP(T41,UG!$A$5:$O$196,5,0),"-")</f>
        <v>27080548000145</v>
      </c>
      <c r="Z41" s="15">
        <f t="shared" si="20"/>
        <v>27</v>
      </c>
      <c r="AA41" s="14" t="str">
        <f t="shared" si="21"/>
        <v>SECRETARIA DE ESTADO DE ECONOMIA E PLANEJAMENTO</v>
      </c>
      <c r="AC41" s="50" t="str">
        <f t="shared" si="17"/>
        <v>22.1</v>
      </c>
      <c r="AD41" s="19">
        <f t="shared" si="18"/>
        <v>24</v>
      </c>
      <c r="AE41" s="49" t="str">
        <f t="shared" si="4"/>
        <v>22.124</v>
      </c>
      <c r="BC41" s="19" t="str">
        <f t="shared" si="5"/>
        <v>SUBGERENCIA DE
INFRAESTRUTURA TECNOLOGICA
- SUINT</v>
      </c>
      <c r="BD41" s="19">
        <f>VLOOKUP(AE41,ORGANOGRAMAES!$C$1:$N$6000,2,0)</f>
        <v>5</v>
      </c>
      <c r="BE41" s="19" t="str">
        <f>VLOOKUP(AE41,ORGANOGRAMAES!$C$1:$N$6000,3,0)</f>
        <v>------&gt;69045500029</v>
      </c>
      <c r="BF41" s="19" t="str">
        <f>VLOOKUP(AE41,ORGANOGRAMAES!$C$1:$N$6000,4,0)</f>
        <v>69045500029</v>
      </c>
      <c r="BG41" s="19" t="str">
        <f>VLOOKUP(AE41,ORGANOGRAMAES!$C$1:$N$6000,5,0)</f>
        <v>SUINT</v>
      </c>
      <c r="BH41" s="19" t="str">
        <f>VLOOKUP(AE41,ORGANOGRAMAES!$C$1:$N$6000,6,0)</f>
        <v>SUBGERENCIA DE
INFRAESTRUTURA TECNOLOGICA
- SUINT</v>
      </c>
      <c r="BI41" s="19" t="str">
        <f>VLOOKUP(AE41,ORGANOGRAMAES!$C$1:$N$6000,7,0)</f>
        <v>27080571000130</v>
      </c>
      <c r="BJ41" s="19" t="str">
        <f>VLOOKUP(AE41,ORGANOGRAMAES!$C$1:$N$6000,8,0)</f>
        <v>SECRETARIA DE
ESTADO DA
FAZENDA</v>
      </c>
      <c r="BK41" s="19" t="str">
        <f>VLOOKUP(AE41,ORGANOGRAMAES!$C$1:$N$6000,9,0)</f>
        <v>SECRETARIA DE
ESTADO DA
FAZENDA</v>
      </c>
      <c r="BL41" s="19" t="str">
        <f>VLOOKUP(AE41,ORGANOGRAMAES!$C$1:$N$6000,10,0)</f>
        <v>Estadual</v>
      </c>
      <c r="BM41" s="19" t="str">
        <f>VLOOKUP(AE41,ORGANOGRAMAES!$C$1:$N$6000,11,0)</f>
        <v>Executivo</v>
      </c>
      <c r="BN41" s="19">
        <f>VLOOKUP(AE41,ORGANOGRAMAES!$C$1:$N$6000,12,0)</f>
        <v>0</v>
      </c>
      <c r="BP41" s="19">
        <f t="shared" si="6"/>
        <v>5</v>
      </c>
      <c r="BQ41" s="19" t="str">
        <f t="shared" si="7"/>
        <v>------&gt;69045500029</v>
      </c>
      <c r="BR41" s="19" t="str">
        <f t="shared" si="8"/>
        <v>69045500029</v>
      </c>
      <c r="BS41" s="19" t="str">
        <f t="shared" si="9"/>
        <v>SUINT</v>
      </c>
      <c r="BT41" s="19" t="str">
        <f t="shared" si="10"/>
        <v>SUBGERENCIA DE
INFRAESTRUTURA TECNOLOGICA
- SUINT</v>
      </c>
      <c r="BU41" s="19" t="str">
        <f t="shared" si="11"/>
        <v>27080571000130</v>
      </c>
      <c r="BV41" s="19" t="str">
        <f t="shared" si="12"/>
        <v>SECRETARIA DE
ESTADO DA
FAZENDA</v>
      </c>
      <c r="BW41" s="19" t="str">
        <f t="shared" si="13"/>
        <v>SECRETARIA DE
ESTADO DA
FAZENDA</v>
      </c>
      <c r="BX41" s="19" t="str">
        <f t="shared" si="14"/>
        <v>Estadual</v>
      </c>
      <c r="BY41" s="19" t="str">
        <f t="shared" si="15"/>
        <v>Executivo</v>
      </c>
      <c r="BZ41" s="19">
        <f t="shared" si="16"/>
        <v>0</v>
      </c>
    </row>
    <row r="42" spans="1:78" ht="20.399999999999999">
      <c r="A42" s="106" t="str">
        <f t="shared" si="19"/>
        <v>22.1.....</v>
      </c>
      <c r="B42" s="106">
        <f t="shared" si="22"/>
        <v>22</v>
      </c>
      <c r="C42" s="107" t="str">
        <f t="shared" si="24"/>
        <v>1</v>
      </c>
      <c r="D42" s="32"/>
      <c r="E42" s="32"/>
      <c r="F42" s="32"/>
      <c r="G42" s="32"/>
      <c r="H42" s="32"/>
      <c r="I42" s="33"/>
      <c r="J42" s="17" t="s">
        <v>93</v>
      </c>
      <c r="K42" s="150" t="str">
        <f t="shared" si="23"/>
        <v>-</v>
      </c>
      <c r="L42" s="123"/>
      <c r="M42" s="123"/>
      <c r="N42" s="123"/>
      <c r="O42" s="123"/>
      <c r="P42" s="123"/>
      <c r="Q42" s="123"/>
      <c r="S42"/>
      <c r="T42" s="14" t="s">
        <v>7068</v>
      </c>
      <c r="U42" s="15" t="s">
        <v>7069</v>
      </c>
      <c r="V42" s="15" t="s">
        <v>7032</v>
      </c>
      <c r="W42" s="15" t="str">
        <f>IFERROR(+VLOOKUP(T42,UG!$A$5:$O$196,2,0),"-")</f>
        <v>270201</v>
      </c>
      <c r="X42" s="15" t="str">
        <f>IFERROR(+VLOOKUP(T42,UG!$A$5:$O$196,3,0),"-")</f>
        <v>IJSN</v>
      </c>
      <c r="Y42" s="15" t="str">
        <f>IFERROR(+VLOOKUP(T42,UG!$A$5:$O$196,5,0),"-")</f>
        <v>27316918000109</v>
      </c>
      <c r="Z42" s="15">
        <f t="shared" si="20"/>
        <v>27</v>
      </c>
      <c r="AA42" s="14" t="str">
        <f t="shared" si="21"/>
        <v>SECRETARIA DE ESTADO DE ECONOMIA E PLANEJAMENTO</v>
      </c>
      <c r="AC42" s="50" t="str">
        <f t="shared" si="17"/>
        <v>22.1</v>
      </c>
      <c r="AD42" s="19">
        <f t="shared" si="18"/>
        <v>25</v>
      </c>
      <c r="AE42" s="49" t="str">
        <f t="shared" si="4"/>
        <v>22.125</v>
      </c>
      <c r="BC42" s="19" t="str">
        <f t="shared" si="5"/>
        <v>SUBGERENCIA GESTAO
SISTEMAS CORPORATIVOS -
SUSIC</v>
      </c>
      <c r="BD42" s="19">
        <f>VLOOKUP(AE42,ORGANOGRAMAES!$C$1:$N$6000,2,0)</f>
        <v>5</v>
      </c>
      <c r="BE42" s="19" t="str">
        <f>VLOOKUP(AE42,ORGANOGRAMAES!$C$1:$N$6000,3,0)</f>
        <v>------&gt;69045500030</v>
      </c>
      <c r="BF42" s="19" t="str">
        <f>VLOOKUP(AE42,ORGANOGRAMAES!$C$1:$N$6000,4,0)</f>
        <v>69045500030</v>
      </c>
      <c r="BG42" s="19" t="str">
        <f>VLOOKUP(AE42,ORGANOGRAMAES!$C$1:$N$6000,5,0)</f>
        <v>SUSIC</v>
      </c>
      <c r="BH42" s="19" t="str">
        <f>VLOOKUP(AE42,ORGANOGRAMAES!$C$1:$N$6000,6,0)</f>
        <v>SUBGERENCIA GESTAO
SISTEMAS CORPORATIVOS -
SUSIC</v>
      </c>
      <c r="BI42" s="19" t="str">
        <f>VLOOKUP(AE42,ORGANOGRAMAES!$C$1:$N$6000,7,0)</f>
        <v>27080571000130</v>
      </c>
      <c r="BJ42" s="19" t="str">
        <f>VLOOKUP(AE42,ORGANOGRAMAES!$C$1:$N$6000,8,0)</f>
        <v>SECRETARIA DE
ESTADO DA
FAZENDA</v>
      </c>
      <c r="BK42" s="19" t="str">
        <f>VLOOKUP(AE42,ORGANOGRAMAES!$C$1:$N$6000,9,0)</f>
        <v>SECRETARIA DE
ESTADO DA
FAZENDA</v>
      </c>
      <c r="BL42" s="19" t="str">
        <f>VLOOKUP(AE42,ORGANOGRAMAES!$C$1:$N$6000,10,0)</f>
        <v>Estadual</v>
      </c>
      <c r="BM42" s="19" t="str">
        <f>VLOOKUP(AE42,ORGANOGRAMAES!$C$1:$N$6000,11,0)</f>
        <v>Executivo</v>
      </c>
      <c r="BN42" s="19">
        <f>VLOOKUP(AE42,ORGANOGRAMAES!$C$1:$N$6000,12,0)</f>
        <v>0</v>
      </c>
      <c r="BP42" s="19">
        <f t="shared" si="6"/>
        <v>5</v>
      </c>
      <c r="BQ42" s="19" t="str">
        <f t="shared" si="7"/>
        <v>------&gt;69045500030</v>
      </c>
      <c r="BR42" s="19" t="str">
        <f t="shared" si="8"/>
        <v>69045500030</v>
      </c>
      <c r="BS42" s="19" t="str">
        <f t="shared" si="9"/>
        <v>SUSIC</v>
      </c>
      <c r="BT42" s="19" t="str">
        <f t="shared" si="10"/>
        <v>SUBGERENCIA GESTAO
SISTEMAS CORPORATIVOS -
SUSIC</v>
      </c>
      <c r="BU42" s="19" t="str">
        <f t="shared" si="11"/>
        <v>27080571000130</v>
      </c>
      <c r="BV42" s="19" t="str">
        <f t="shared" si="12"/>
        <v>SECRETARIA DE
ESTADO DA
FAZENDA</v>
      </c>
      <c r="BW42" s="19" t="str">
        <f t="shared" si="13"/>
        <v>SECRETARIA DE
ESTADO DA
FAZENDA</v>
      </c>
      <c r="BX42" s="19" t="str">
        <f t="shared" si="14"/>
        <v>Estadual</v>
      </c>
      <c r="BY42" s="19" t="str">
        <f t="shared" si="15"/>
        <v>Executivo</v>
      </c>
      <c r="BZ42" s="19">
        <f t="shared" si="16"/>
        <v>0</v>
      </c>
    </row>
    <row r="43" spans="1:78" ht="20.399999999999999">
      <c r="A43" s="106" t="str">
        <f t="shared" si="19"/>
        <v>22.1.....</v>
      </c>
      <c r="B43" s="106">
        <f t="shared" si="22"/>
        <v>22</v>
      </c>
      <c r="C43" s="107" t="str">
        <f t="shared" si="24"/>
        <v>1</v>
      </c>
      <c r="D43" s="32"/>
      <c r="E43" s="32"/>
      <c r="F43" s="32"/>
      <c r="G43" s="32"/>
      <c r="H43" s="32"/>
      <c r="I43" s="33"/>
      <c r="J43" s="17" t="s">
        <v>93</v>
      </c>
      <c r="K43" s="150" t="str">
        <f t="shared" si="23"/>
        <v>-</v>
      </c>
      <c r="L43" s="123"/>
      <c r="M43" s="123"/>
      <c r="N43" s="123"/>
      <c r="O43" s="123"/>
      <c r="P43" s="123"/>
      <c r="Q43" s="123"/>
      <c r="S43"/>
      <c r="T43" s="68" t="s">
        <v>7070</v>
      </c>
      <c r="U43" s="69" t="s">
        <v>7071</v>
      </c>
      <c r="V43" s="69" t="s">
        <v>7040</v>
      </c>
      <c r="W43" s="69" t="str">
        <f>IFERROR(+VLOOKUP(T43,UG!$A$5:$O$196,2,0),"-")</f>
        <v>270901</v>
      </c>
      <c r="X43" s="69" t="str">
        <f>IFERROR(+VLOOKUP(T43,UG!$A$5:$O$196,3,0),"-")</f>
        <v>FUMDEVIT</v>
      </c>
      <c r="Y43" s="69" t="str">
        <f>IFERROR(+VLOOKUP(T43,UG!$A$5:$O$196,5,0),"-")</f>
        <v>20354589000133</v>
      </c>
      <c r="Z43" s="15">
        <f t="shared" si="20"/>
        <v>27</v>
      </c>
      <c r="AA43" s="14" t="str">
        <f t="shared" si="21"/>
        <v>SECRETARIA DE ESTADO DE ECONOMIA E PLANEJAMENTO</v>
      </c>
      <c r="AC43" s="50" t="str">
        <f t="shared" si="17"/>
        <v>22.1</v>
      </c>
      <c r="AD43" s="19">
        <f t="shared" si="18"/>
        <v>26</v>
      </c>
      <c r="AE43" s="49" t="str">
        <f t="shared" si="4"/>
        <v>22.126</v>
      </c>
      <c r="BC43" s="19" t="str">
        <f t="shared" si="5"/>
        <v>CONSELHO DO PESSOAL DA
AREA TAF - CONPTAF</v>
      </c>
      <c r="BD43" s="19">
        <f>VLOOKUP(AE43,ORGANOGRAMAES!$C$1:$N$6000,2,0)</f>
        <v>4</v>
      </c>
      <c r="BE43" s="19" t="str">
        <f>VLOOKUP(AE43,ORGANOGRAMAES!$C$1:$N$6000,3,0)</f>
        <v>-----&gt;69011200003</v>
      </c>
      <c r="BF43" s="19" t="str">
        <f>VLOOKUP(AE43,ORGANOGRAMAES!$C$1:$N$6000,4,0)</f>
        <v>69011200003</v>
      </c>
      <c r="BG43" s="19" t="str">
        <f>VLOOKUP(AE43,ORGANOGRAMAES!$C$1:$N$6000,5,0)</f>
        <v>CONPTAF</v>
      </c>
      <c r="BH43" s="19" t="str">
        <f>VLOOKUP(AE43,ORGANOGRAMAES!$C$1:$N$6000,6,0)</f>
        <v>CONSELHO DO PESSOAL DA
AREA TAF - CONPTAF</v>
      </c>
      <c r="BI43" s="19" t="str">
        <f>VLOOKUP(AE43,ORGANOGRAMAES!$C$1:$N$6000,7,0)</f>
        <v>27080571000130</v>
      </c>
      <c r="BJ43" s="19" t="str">
        <f>VLOOKUP(AE43,ORGANOGRAMAES!$C$1:$N$6000,8,0)</f>
        <v>SECRETARIA DE
ESTADO DA
FAZENDA</v>
      </c>
      <c r="BK43" s="19" t="str">
        <f>VLOOKUP(AE43,ORGANOGRAMAES!$C$1:$N$6000,9,0)</f>
        <v>SECRETARIA DE
ESTADO DA
FAZENDA</v>
      </c>
      <c r="BL43" s="19" t="str">
        <f>VLOOKUP(AE43,ORGANOGRAMAES!$C$1:$N$6000,10,0)</f>
        <v>Estadual</v>
      </c>
      <c r="BM43" s="19" t="str">
        <f>VLOOKUP(AE43,ORGANOGRAMAES!$C$1:$N$6000,11,0)</f>
        <v>Executivo</v>
      </c>
      <c r="BN43" s="19">
        <f>VLOOKUP(AE43,ORGANOGRAMAES!$C$1:$N$6000,12,0)</f>
        <v>0</v>
      </c>
      <c r="BP43" s="19">
        <f t="shared" si="6"/>
        <v>4</v>
      </c>
      <c r="BQ43" s="19" t="str">
        <f t="shared" si="7"/>
        <v>-----&gt;69011200003</v>
      </c>
      <c r="BR43" s="19" t="str">
        <f t="shared" si="8"/>
        <v>69011200003</v>
      </c>
      <c r="BS43" s="19" t="str">
        <f t="shared" si="9"/>
        <v>CONPTAF</v>
      </c>
      <c r="BT43" s="19" t="str">
        <f t="shared" si="10"/>
        <v>CONSELHO DO PESSOAL DA
AREA TAF - CONPTAF</v>
      </c>
      <c r="BU43" s="19" t="str">
        <f t="shared" si="11"/>
        <v>27080571000130</v>
      </c>
      <c r="BV43" s="19" t="str">
        <f t="shared" si="12"/>
        <v>SECRETARIA DE
ESTADO DA
FAZENDA</v>
      </c>
      <c r="BW43" s="19" t="str">
        <f t="shared" si="13"/>
        <v>SECRETARIA DE
ESTADO DA
FAZENDA</v>
      </c>
      <c r="BX43" s="19" t="str">
        <f t="shared" si="14"/>
        <v>Estadual</v>
      </c>
      <c r="BY43" s="19" t="str">
        <f t="shared" si="15"/>
        <v>Executivo</v>
      </c>
      <c r="BZ43" s="19">
        <f t="shared" si="16"/>
        <v>0</v>
      </c>
    </row>
    <row r="44" spans="1:78" ht="20.399999999999999">
      <c r="A44" s="106" t="str">
        <f t="shared" si="19"/>
        <v>22.1.....</v>
      </c>
      <c r="B44" s="106">
        <f t="shared" si="22"/>
        <v>22</v>
      </c>
      <c r="C44" s="107" t="str">
        <f t="shared" si="24"/>
        <v>1</v>
      </c>
      <c r="D44" s="32"/>
      <c r="E44" s="32"/>
      <c r="F44" s="32"/>
      <c r="G44" s="32"/>
      <c r="H44" s="32"/>
      <c r="I44" s="33"/>
      <c r="J44" s="17" t="s">
        <v>93</v>
      </c>
      <c r="K44" s="150" t="str">
        <f t="shared" si="23"/>
        <v>-</v>
      </c>
      <c r="L44" s="123"/>
      <c r="M44" s="123"/>
      <c r="N44" s="123"/>
      <c r="O44" s="123"/>
      <c r="P44" s="123"/>
      <c r="Q44" s="123"/>
      <c r="S44"/>
      <c r="T44" s="68" t="s">
        <v>7072</v>
      </c>
      <c r="U44" s="69" t="s">
        <v>7073</v>
      </c>
      <c r="V44" s="69" t="s">
        <v>7040</v>
      </c>
      <c r="W44" s="69" t="str">
        <f>IFERROR(+VLOOKUP(T44,UG!$A$5:$O$196,2,0),"-")</f>
        <v>270902</v>
      </c>
      <c r="X44" s="69" t="str">
        <f>IFERROR(+VLOOKUP(T44,UG!$A$5:$O$196,3,0),"-")</f>
        <v>FEADM</v>
      </c>
      <c r="Y44" s="69" t="str">
        <f>IFERROR(+VLOOKUP(T44,UG!$A$5:$O$196,5,0),"-")</f>
        <v>19117922000101</v>
      </c>
      <c r="Z44" s="15">
        <f t="shared" si="20"/>
        <v>27</v>
      </c>
      <c r="AA44" s="14" t="str">
        <f t="shared" si="21"/>
        <v>SECRETARIA DE ESTADO DE ECONOMIA E PLANEJAMENTO</v>
      </c>
      <c r="AC44" s="50" t="str">
        <f t="shared" si="17"/>
        <v>22.1</v>
      </c>
      <c r="AD44" s="19">
        <f t="shared" si="18"/>
        <v>27</v>
      </c>
      <c r="AE44" s="49" t="str">
        <f t="shared" si="4"/>
        <v>22.127</v>
      </c>
      <c r="BC44" s="19" t="str">
        <f t="shared" si="5"/>
        <v>SUBSECRETARIA DE ESTADO DA
RECEITA - SUBSER</v>
      </c>
      <c r="BD44" s="19">
        <f>VLOOKUP(AE44,ORGANOGRAMAES!$C$1:$N$6000,2,0)</f>
        <v>4</v>
      </c>
      <c r="BE44" s="19" t="str">
        <f>VLOOKUP(AE44,ORGANOGRAMAES!$C$1:$N$6000,3,0)</f>
        <v>-----&gt;69023900001</v>
      </c>
      <c r="BF44" s="19" t="str">
        <f>VLOOKUP(AE44,ORGANOGRAMAES!$C$1:$N$6000,4,0)</f>
        <v>69023900001</v>
      </c>
      <c r="BG44" s="19" t="str">
        <f>VLOOKUP(AE44,ORGANOGRAMAES!$C$1:$N$6000,5,0)</f>
        <v>SUBSER</v>
      </c>
      <c r="BH44" s="19" t="str">
        <f>VLOOKUP(AE44,ORGANOGRAMAES!$C$1:$N$6000,6,0)</f>
        <v>SUBSECRETARIA DE ESTADO DA
RECEITA - SUBSER</v>
      </c>
      <c r="BI44" s="19" t="str">
        <f>VLOOKUP(AE44,ORGANOGRAMAES!$C$1:$N$6000,7,0)</f>
        <v>27080571000130</v>
      </c>
      <c r="BJ44" s="19" t="str">
        <f>VLOOKUP(AE44,ORGANOGRAMAES!$C$1:$N$6000,8,0)</f>
        <v>SECRETARIA DE
ESTADO DA
FAZENDA</v>
      </c>
      <c r="BK44" s="19" t="str">
        <f>VLOOKUP(AE44,ORGANOGRAMAES!$C$1:$N$6000,9,0)</f>
        <v>SECRETARIA DE
ESTADO DA
FAZENDA</v>
      </c>
      <c r="BL44" s="19" t="str">
        <f>VLOOKUP(AE44,ORGANOGRAMAES!$C$1:$N$6000,10,0)</f>
        <v>Estadual</v>
      </c>
      <c r="BM44" s="19" t="str">
        <f>VLOOKUP(AE44,ORGANOGRAMAES!$C$1:$N$6000,11,0)</f>
        <v>Executivo</v>
      </c>
      <c r="BN44" s="19">
        <f>VLOOKUP(AE44,ORGANOGRAMAES!$C$1:$N$6000,12,0)</f>
        <v>0</v>
      </c>
      <c r="BP44" s="19">
        <f t="shared" si="6"/>
        <v>4</v>
      </c>
      <c r="BQ44" s="19" t="str">
        <f t="shared" si="7"/>
        <v>-----&gt;69023900001</v>
      </c>
      <c r="BR44" s="19" t="str">
        <f t="shared" si="8"/>
        <v>69023900001</v>
      </c>
      <c r="BS44" s="19" t="str">
        <f t="shared" si="9"/>
        <v>SUBSER</v>
      </c>
      <c r="BT44" s="19" t="str">
        <f t="shared" si="10"/>
        <v>SUBSECRETARIA DE ESTADO DA
RECEITA - SUBSER</v>
      </c>
      <c r="BU44" s="19" t="str">
        <f t="shared" si="11"/>
        <v>27080571000130</v>
      </c>
      <c r="BV44" s="19" t="str">
        <f t="shared" si="12"/>
        <v>SECRETARIA DE
ESTADO DA
FAZENDA</v>
      </c>
      <c r="BW44" s="19" t="str">
        <f t="shared" si="13"/>
        <v>SECRETARIA DE
ESTADO DA
FAZENDA</v>
      </c>
      <c r="BX44" s="19" t="str">
        <f t="shared" si="14"/>
        <v>Estadual</v>
      </c>
      <c r="BY44" s="19" t="str">
        <f t="shared" si="15"/>
        <v>Executivo</v>
      </c>
      <c r="BZ44" s="19">
        <f t="shared" si="16"/>
        <v>0</v>
      </c>
    </row>
    <row r="45" spans="1:78" ht="20.399999999999999" customHeight="1" thickBot="1">
      <c r="A45" s="106" t="str">
        <f t="shared" si="19"/>
        <v>22.1.....</v>
      </c>
      <c r="B45" s="106">
        <f t="shared" si="22"/>
        <v>22</v>
      </c>
      <c r="C45" s="107" t="str">
        <f t="shared" si="24"/>
        <v>1</v>
      </c>
      <c r="D45" s="32"/>
      <c r="E45" s="32"/>
      <c r="F45" s="32"/>
      <c r="G45" s="32"/>
      <c r="H45" s="32"/>
      <c r="I45" s="33"/>
      <c r="J45" s="17" t="s">
        <v>93</v>
      </c>
      <c r="K45" s="150" t="str">
        <f t="shared" si="23"/>
        <v>-</v>
      </c>
      <c r="L45" s="123"/>
      <c r="M45" s="123"/>
      <c r="N45" s="123"/>
      <c r="O45" s="123"/>
      <c r="P45" s="123"/>
      <c r="Q45" s="123"/>
      <c r="S45" s="232" t="s">
        <v>7074</v>
      </c>
      <c r="T45" s="232"/>
      <c r="U45" s="27">
        <v>28</v>
      </c>
      <c r="V45" s="27" t="s">
        <v>7032</v>
      </c>
      <c r="W45" s="59" t="str">
        <f>IFERROR(+VLOOKUP(T45,UG!$A$5:$O$196,2,0),"-")</f>
        <v>-</v>
      </c>
      <c r="X45" s="59" t="str">
        <f>IFERROR(+VLOOKUP(T45,UG!$A$5:$O$196,3,0),"-")</f>
        <v>-</v>
      </c>
      <c r="Y45" s="59" t="str">
        <f>IFERROR(+VLOOKUP(T45,UG!$A$5:$O$196,5,0),"-")</f>
        <v>-</v>
      </c>
      <c r="Z45" s="69">
        <f>+U45</f>
        <v>28</v>
      </c>
      <c r="AA45" s="68" t="str">
        <f>+S45</f>
        <v>SECRETARIA DE ESTADO DE GESTÃO E RECURSOS HUMANOS</v>
      </c>
      <c r="AC45" s="50" t="str">
        <f t="shared" si="17"/>
        <v>22.1</v>
      </c>
      <c r="AD45" s="19">
        <f t="shared" si="18"/>
        <v>28</v>
      </c>
      <c r="AE45" s="49" t="str">
        <f t="shared" si="4"/>
        <v>22.128</v>
      </c>
      <c r="BC45" s="19" t="str">
        <f t="shared" si="5"/>
        <v>GERENCIA TRIBUTARIA - GETRI</v>
      </c>
      <c r="BD45" s="19">
        <f>VLOOKUP(AE45,ORGANOGRAMAES!$C$1:$N$6000,2,0)</f>
        <v>5</v>
      </c>
      <c r="BE45" s="19" t="str">
        <f>VLOOKUP(AE45,ORGANOGRAMAES!$C$1:$N$6000,3,0)</f>
        <v>------&gt;69035500001</v>
      </c>
      <c r="BF45" s="19" t="str">
        <f>VLOOKUP(AE45,ORGANOGRAMAES!$C$1:$N$6000,4,0)</f>
        <v>69035500001</v>
      </c>
      <c r="BG45" s="19" t="str">
        <f>VLOOKUP(AE45,ORGANOGRAMAES!$C$1:$N$6000,5,0)</f>
        <v>GETRI</v>
      </c>
      <c r="BH45" s="19" t="str">
        <f>VLOOKUP(AE45,ORGANOGRAMAES!$C$1:$N$6000,6,0)</f>
        <v>GERENCIA TRIBUTARIA - GETRI</v>
      </c>
      <c r="BI45" s="19" t="str">
        <f>VLOOKUP(AE45,ORGANOGRAMAES!$C$1:$N$6000,7,0)</f>
        <v>27080571000130</v>
      </c>
      <c r="BJ45" s="19" t="str">
        <f>VLOOKUP(AE45,ORGANOGRAMAES!$C$1:$N$6000,8,0)</f>
        <v>SECRETARIA DE
ESTADO DA
FAZENDA</v>
      </c>
      <c r="BK45" s="19" t="str">
        <f>VLOOKUP(AE45,ORGANOGRAMAES!$C$1:$N$6000,9,0)</f>
        <v>SECRETARIA DE
ESTADO DA
FAZENDA</v>
      </c>
      <c r="BL45" s="19" t="str">
        <f>VLOOKUP(AE45,ORGANOGRAMAES!$C$1:$N$6000,10,0)</f>
        <v>Estadual</v>
      </c>
      <c r="BM45" s="19" t="str">
        <f>VLOOKUP(AE45,ORGANOGRAMAES!$C$1:$N$6000,11,0)</f>
        <v>Executivo</v>
      </c>
      <c r="BN45" s="19">
        <f>VLOOKUP(AE45,ORGANOGRAMAES!$C$1:$N$6000,12,0)</f>
        <v>0</v>
      </c>
      <c r="BP45" s="19">
        <f t="shared" si="6"/>
        <v>5</v>
      </c>
      <c r="BQ45" s="19" t="str">
        <f t="shared" si="7"/>
        <v>------&gt;69035500001</v>
      </c>
      <c r="BR45" s="19" t="str">
        <f t="shared" si="8"/>
        <v>69035500001</v>
      </c>
      <c r="BS45" s="19" t="str">
        <f t="shared" si="9"/>
        <v>GETRI</v>
      </c>
      <c r="BT45" s="19" t="str">
        <f t="shared" si="10"/>
        <v>GERENCIA TRIBUTARIA - GETRI</v>
      </c>
      <c r="BU45" s="19" t="str">
        <f t="shared" si="11"/>
        <v>27080571000130</v>
      </c>
      <c r="BV45" s="19" t="str">
        <f t="shared" si="12"/>
        <v>SECRETARIA DE
ESTADO DA
FAZENDA</v>
      </c>
      <c r="BW45" s="19" t="str">
        <f t="shared" si="13"/>
        <v>SECRETARIA DE
ESTADO DA
FAZENDA</v>
      </c>
      <c r="BX45" s="19" t="str">
        <f t="shared" si="14"/>
        <v>Estadual</v>
      </c>
      <c r="BY45" s="19" t="str">
        <f t="shared" si="15"/>
        <v>Executivo</v>
      </c>
      <c r="BZ45" s="19">
        <f t="shared" si="16"/>
        <v>0</v>
      </c>
    </row>
    <row r="46" spans="1:78" ht="20.399999999999999">
      <c r="A46" s="106" t="str">
        <f t="shared" si="19"/>
        <v>22.1.....</v>
      </c>
      <c r="B46" s="106">
        <f t="shared" si="22"/>
        <v>22</v>
      </c>
      <c r="C46" s="107" t="str">
        <f t="shared" si="24"/>
        <v>1</v>
      </c>
      <c r="D46" s="32"/>
      <c r="E46" s="32"/>
      <c r="F46" s="32"/>
      <c r="G46" s="32"/>
      <c r="H46" s="32"/>
      <c r="I46" s="33"/>
      <c r="J46" s="17" t="s">
        <v>93</v>
      </c>
      <c r="K46" s="150" t="str">
        <f t="shared" si="23"/>
        <v>-</v>
      </c>
      <c r="L46" s="123"/>
      <c r="M46" s="123"/>
      <c r="N46" s="123"/>
      <c r="O46" s="123"/>
      <c r="P46" s="123"/>
      <c r="Q46" s="123"/>
      <c r="S46"/>
      <c r="T46" s="14" t="s">
        <v>7075</v>
      </c>
      <c r="U46" s="15" t="s">
        <v>7076</v>
      </c>
      <c r="V46" s="15" t="s">
        <v>7032</v>
      </c>
      <c r="W46" s="15" t="str">
        <f>IFERROR(+VLOOKUP(T46,UG!$A$5:$O$196,2,0),"-")</f>
        <v>280101</v>
      </c>
      <c r="X46" s="15" t="str">
        <f>IFERROR(+VLOOKUP(T46,UG!$A$5:$O$196,3,0),"-")</f>
        <v>SEGER</v>
      </c>
      <c r="Y46" s="15" t="str">
        <f>IFERROR(+VLOOKUP(T46,UG!$A$5:$O$196,5,0),"-")</f>
        <v>07162270000148</v>
      </c>
      <c r="Z46" s="15">
        <f t="shared" si="20"/>
        <v>28</v>
      </c>
      <c r="AA46" s="14" t="str">
        <f t="shared" si="21"/>
        <v>SECRETARIA DE ESTADO DE GESTÃO E RECURSOS HUMANOS</v>
      </c>
      <c r="AC46" s="50" t="str">
        <f t="shared" si="17"/>
        <v>22.1</v>
      </c>
      <c r="AD46" s="19">
        <f t="shared" si="18"/>
        <v>29</v>
      </c>
      <c r="AE46" s="49" t="str">
        <f t="shared" si="4"/>
        <v>22.129</v>
      </c>
      <c r="BC46" s="19" t="str">
        <f t="shared" si="5"/>
        <v>SUBGERENCIA DE REGIMES
ESPECIAIS - SUREP</v>
      </c>
      <c r="BD46" s="19">
        <f>VLOOKUP(AE46,ORGANOGRAMAES!$C$1:$N$6000,2,0)</f>
        <v>6</v>
      </c>
      <c r="BE46" s="19" t="str">
        <f>VLOOKUP(AE46,ORGANOGRAMAES!$C$1:$N$6000,3,0)</f>
        <v>-------&gt;69045500039</v>
      </c>
      <c r="BF46" s="19" t="str">
        <f>VLOOKUP(AE46,ORGANOGRAMAES!$C$1:$N$6000,4,0)</f>
        <v>69045500039</v>
      </c>
      <c r="BG46" s="19" t="str">
        <f>VLOOKUP(AE46,ORGANOGRAMAES!$C$1:$N$6000,5,0)</f>
        <v>SUREP</v>
      </c>
      <c r="BH46" s="19" t="str">
        <f>VLOOKUP(AE46,ORGANOGRAMAES!$C$1:$N$6000,6,0)</f>
        <v>SUBGERENCIA DE REGIMES
ESPECIAIS - SUREP</v>
      </c>
      <c r="BI46" s="19" t="str">
        <f>VLOOKUP(AE46,ORGANOGRAMAES!$C$1:$N$6000,7,0)</f>
        <v>27080571000130</v>
      </c>
      <c r="BJ46" s="19" t="str">
        <f>VLOOKUP(AE46,ORGANOGRAMAES!$C$1:$N$6000,8,0)</f>
        <v>SECRETARIA DE
ESTADO DA
FAZENDA</v>
      </c>
      <c r="BK46" s="19" t="str">
        <f>VLOOKUP(AE46,ORGANOGRAMAES!$C$1:$N$6000,9,0)</f>
        <v>SECRETARIA DE
ESTADO DA
FAZENDA</v>
      </c>
      <c r="BL46" s="19" t="str">
        <f>VLOOKUP(AE46,ORGANOGRAMAES!$C$1:$N$6000,10,0)</f>
        <v>Estadual</v>
      </c>
      <c r="BM46" s="19" t="str">
        <f>VLOOKUP(AE46,ORGANOGRAMAES!$C$1:$N$6000,11,0)</f>
        <v>Executivo</v>
      </c>
      <c r="BN46" s="19">
        <f>VLOOKUP(AE46,ORGANOGRAMAES!$C$1:$N$6000,12,0)</f>
        <v>0</v>
      </c>
      <c r="BP46" s="19">
        <f t="shared" si="6"/>
        <v>6</v>
      </c>
      <c r="BQ46" s="19" t="str">
        <f t="shared" si="7"/>
        <v>-------&gt;69045500039</v>
      </c>
      <c r="BR46" s="19" t="str">
        <f t="shared" si="8"/>
        <v>69045500039</v>
      </c>
      <c r="BS46" s="19" t="str">
        <f t="shared" si="9"/>
        <v>SUREP</v>
      </c>
      <c r="BT46" s="19" t="str">
        <f t="shared" si="10"/>
        <v>SUBGERENCIA DE REGIMES
ESPECIAIS - SUREP</v>
      </c>
      <c r="BU46" s="19" t="str">
        <f t="shared" si="11"/>
        <v>27080571000130</v>
      </c>
      <c r="BV46" s="19" t="str">
        <f t="shared" si="12"/>
        <v>SECRETARIA DE
ESTADO DA
FAZENDA</v>
      </c>
      <c r="BW46" s="19" t="str">
        <f t="shared" si="13"/>
        <v>SECRETARIA DE
ESTADO DA
FAZENDA</v>
      </c>
      <c r="BX46" s="19" t="str">
        <f t="shared" si="14"/>
        <v>Estadual</v>
      </c>
      <c r="BY46" s="19" t="str">
        <f t="shared" si="15"/>
        <v>Executivo</v>
      </c>
      <c r="BZ46" s="19">
        <f t="shared" si="16"/>
        <v>0</v>
      </c>
    </row>
    <row r="47" spans="1:78" ht="20.399999999999999">
      <c r="A47" s="106" t="str">
        <f t="shared" si="19"/>
        <v>22.1.....</v>
      </c>
      <c r="B47" s="106">
        <f t="shared" si="22"/>
        <v>22</v>
      </c>
      <c r="C47" s="107" t="str">
        <f t="shared" si="24"/>
        <v>1</v>
      </c>
      <c r="D47" s="32"/>
      <c r="E47" s="32"/>
      <c r="F47" s="32"/>
      <c r="G47" s="32"/>
      <c r="H47" s="32"/>
      <c r="I47" s="33"/>
      <c r="J47" s="17" t="s">
        <v>93</v>
      </c>
      <c r="K47" s="150" t="str">
        <f t="shared" si="23"/>
        <v>-</v>
      </c>
      <c r="L47" s="123"/>
      <c r="M47" s="123"/>
      <c r="N47" s="123"/>
      <c r="O47" s="123"/>
      <c r="P47" s="123"/>
      <c r="Q47" s="123"/>
      <c r="S47"/>
      <c r="T47" s="14" t="s">
        <v>7077</v>
      </c>
      <c r="U47" s="15" t="s">
        <v>7078</v>
      </c>
      <c r="V47" s="15" t="s">
        <v>7032</v>
      </c>
      <c r="W47" s="15" t="str">
        <f>IFERROR(+VLOOKUP(T47,UG!$A$5:$O$196,2,0),"-")</f>
        <v>280201</v>
      </c>
      <c r="X47" s="15" t="str">
        <f>IFERROR(+VLOOKUP(T47,UG!$A$5:$O$196,3,0),"-")</f>
        <v>ESESP</v>
      </c>
      <c r="Y47" s="15" t="str">
        <f>IFERROR(+VLOOKUP(T47,UG!$A$5:$O$196,5,0),"-")</f>
        <v>35964162000124</v>
      </c>
      <c r="Z47" s="15">
        <f t="shared" si="20"/>
        <v>28</v>
      </c>
      <c r="AA47" s="14" t="str">
        <f t="shared" si="21"/>
        <v>SECRETARIA DE ESTADO DE GESTÃO E RECURSOS HUMANOS</v>
      </c>
      <c r="AC47" s="50" t="str">
        <f t="shared" si="17"/>
        <v>22.1</v>
      </c>
      <c r="AD47" s="19">
        <f t="shared" si="18"/>
        <v>30</v>
      </c>
      <c r="AE47" s="49" t="str">
        <f t="shared" si="4"/>
        <v>22.130</v>
      </c>
      <c r="BC47" s="19" t="str">
        <f t="shared" si="5"/>
        <v>SUBGERENCIA DE JULG PROC E
ORIENT TRIBUT - SUJUP</v>
      </c>
      <c r="BD47" s="19">
        <f>VLOOKUP(AE47,ORGANOGRAMAES!$C$1:$N$6000,2,0)</f>
        <v>6</v>
      </c>
      <c r="BE47" s="19" t="str">
        <f>VLOOKUP(AE47,ORGANOGRAMAES!$C$1:$N$6000,3,0)</f>
        <v>-------&gt;69045500003</v>
      </c>
      <c r="BF47" s="19" t="str">
        <f>VLOOKUP(AE47,ORGANOGRAMAES!$C$1:$N$6000,4,0)</f>
        <v>69045500003</v>
      </c>
      <c r="BG47" s="19" t="str">
        <f>VLOOKUP(AE47,ORGANOGRAMAES!$C$1:$N$6000,5,0)</f>
        <v>SUJUP</v>
      </c>
      <c r="BH47" s="19" t="str">
        <f>VLOOKUP(AE47,ORGANOGRAMAES!$C$1:$N$6000,6,0)</f>
        <v>SUBGERENCIA DE JULG PROC E
ORIENT TRIBUT - SUJUP</v>
      </c>
      <c r="BI47" s="19" t="str">
        <f>VLOOKUP(AE47,ORGANOGRAMAES!$C$1:$N$6000,7,0)</f>
        <v>27080571000130</v>
      </c>
      <c r="BJ47" s="19" t="str">
        <f>VLOOKUP(AE47,ORGANOGRAMAES!$C$1:$N$6000,8,0)</f>
        <v>SECRETARIA DE
ESTADO DA
FAZENDA</v>
      </c>
      <c r="BK47" s="19" t="str">
        <f>VLOOKUP(AE47,ORGANOGRAMAES!$C$1:$N$6000,9,0)</f>
        <v>SECRETARIA DE
ESTADO DA
FAZENDA</v>
      </c>
      <c r="BL47" s="19" t="str">
        <f>VLOOKUP(AE47,ORGANOGRAMAES!$C$1:$N$6000,10,0)</f>
        <v>Estadual</v>
      </c>
      <c r="BM47" s="19" t="str">
        <f>VLOOKUP(AE47,ORGANOGRAMAES!$C$1:$N$6000,11,0)</f>
        <v>Executivo</v>
      </c>
      <c r="BN47" s="19">
        <f>VLOOKUP(AE47,ORGANOGRAMAES!$C$1:$N$6000,12,0)</f>
        <v>0</v>
      </c>
      <c r="BP47" s="19">
        <f t="shared" si="6"/>
        <v>6</v>
      </c>
      <c r="BQ47" s="19" t="str">
        <f t="shared" si="7"/>
        <v>-------&gt;69045500003</v>
      </c>
      <c r="BR47" s="19" t="str">
        <f t="shared" si="8"/>
        <v>69045500003</v>
      </c>
      <c r="BS47" s="19" t="str">
        <f t="shared" si="9"/>
        <v>SUJUP</v>
      </c>
      <c r="BT47" s="19" t="str">
        <f t="shared" si="10"/>
        <v>SUBGERENCIA DE JULG PROC E
ORIENT TRIBUT - SUJUP</v>
      </c>
      <c r="BU47" s="19" t="str">
        <f t="shared" si="11"/>
        <v>27080571000130</v>
      </c>
      <c r="BV47" s="19" t="str">
        <f t="shared" si="12"/>
        <v>SECRETARIA DE
ESTADO DA
FAZENDA</v>
      </c>
      <c r="BW47" s="19" t="str">
        <f t="shared" si="13"/>
        <v>SECRETARIA DE
ESTADO DA
FAZENDA</v>
      </c>
      <c r="BX47" s="19" t="str">
        <f t="shared" si="14"/>
        <v>Estadual</v>
      </c>
      <c r="BY47" s="19" t="str">
        <f t="shared" si="15"/>
        <v>Executivo</v>
      </c>
      <c r="BZ47" s="19">
        <f t="shared" si="16"/>
        <v>0</v>
      </c>
    </row>
    <row r="48" spans="1:78" ht="20.399999999999999">
      <c r="A48" s="106" t="str">
        <f t="shared" si="19"/>
        <v>22.1.....</v>
      </c>
      <c r="B48" s="106">
        <f t="shared" si="22"/>
        <v>22</v>
      </c>
      <c r="C48" s="107" t="str">
        <f t="shared" si="24"/>
        <v>1</v>
      </c>
      <c r="D48" s="32"/>
      <c r="E48" s="32"/>
      <c r="F48" s="32"/>
      <c r="G48" s="32"/>
      <c r="H48" s="32"/>
      <c r="I48" s="33"/>
      <c r="J48" s="17" t="s">
        <v>93</v>
      </c>
      <c r="K48" s="150" t="str">
        <f t="shared" si="23"/>
        <v>-</v>
      </c>
      <c r="L48" s="123"/>
      <c r="M48" s="123"/>
      <c r="N48" s="123"/>
      <c r="O48" s="123"/>
      <c r="P48" s="123"/>
      <c r="Q48" s="123"/>
      <c r="S48"/>
      <c r="T48" s="14" t="s">
        <v>7079</v>
      </c>
      <c r="U48" s="15" t="s">
        <v>7080</v>
      </c>
      <c r="V48" s="15" t="s">
        <v>7040</v>
      </c>
      <c r="W48" s="15" t="str">
        <f>IFERROR(+VLOOKUP(T48,UG!$A$5:$O$196,2,0),"-")</f>
        <v>280202</v>
      </c>
      <c r="X48" s="15" t="str">
        <f>IFERROR(+VLOOKUP(T48,UG!$A$5:$O$196,3,0),"-")</f>
        <v>DIO</v>
      </c>
      <c r="Y48" s="15" t="str">
        <f>IFERROR(+VLOOKUP(T48,UG!$A$5:$O$196,5,0),"-")</f>
        <v>28161362000183</v>
      </c>
      <c r="Z48" s="15">
        <f t="shared" si="20"/>
        <v>28</v>
      </c>
      <c r="AA48" s="14" t="str">
        <f t="shared" si="21"/>
        <v>SECRETARIA DE ESTADO DE GESTÃO E RECURSOS HUMANOS</v>
      </c>
      <c r="AC48" s="50" t="str">
        <f t="shared" si="17"/>
        <v>22.1</v>
      </c>
      <c r="AD48" s="19">
        <f t="shared" si="18"/>
        <v>31</v>
      </c>
      <c r="AE48" s="49" t="str">
        <f t="shared" si="4"/>
        <v>22.131</v>
      </c>
      <c r="BC48" s="19" t="str">
        <f t="shared" si="5"/>
        <v>SUBGERENCIA DE LEGISLACAO
TRIBUTARIA - SULEG</v>
      </c>
      <c r="BD48" s="19">
        <f>VLOOKUP(AE48,ORGANOGRAMAES!$C$1:$N$6000,2,0)</f>
        <v>6</v>
      </c>
      <c r="BE48" s="19" t="str">
        <f>VLOOKUP(AE48,ORGANOGRAMAES!$C$1:$N$6000,3,0)</f>
        <v>-------&gt;69045500002</v>
      </c>
      <c r="BF48" s="19" t="str">
        <f>VLOOKUP(AE48,ORGANOGRAMAES!$C$1:$N$6000,4,0)</f>
        <v>69045500002</v>
      </c>
      <c r="BG48" s="19" t="str">
        <f>VLOOKUP(AE48,ORGANOGRAMAES!$C$1:$N$6000,5,0)</f>
        <v>SULEG</v>
      </c>
      <c r="BH48" s="19" t="str">
        <f>VLOOKUP(AE48,ORGANOGRAMAES!$C$1:$N$6000,6,0)</f>
        <v>SUBGERENCIA DE LEGISLACAO
TRIBUTARIA - SULEG</v>
      </c>
      <c r="BI48" s="19" t="str">
        <f>VLOOKUP(AE48,ORGANOGRAMAES!$C$1:$N$6000,7,0)</f>
        <v>27080571000130</v>
      </c>
      <c r="BJ48" s="19" t="str">
        <f>VLOOKUP(AE48,ORGANOGRAMAES!$C$1:$N$6000,8,0)</f>
        <v>SECRETARIA DE
ESTADO DA
FAZENDA</v>
      </c>
      <c r="BK48" s="19" t="str">
        <f>VLOOKUP(AE48,ORGANOGRAMAES!$C$1:$N$6000,9,0)</f>
        <v>SECRETARIA DE
ESTADO DA
FAZENDA</v>
      </c>
      <c r="BL48" s="19" t="str">
        <f>VLOOKUP(AE48,ORGANOGRAMAES!$C$1:$N$6000,10,0)</f>
        <v>Estadual</v>
      </c>
      <c r="BM48" s="19" t="str">
        <f>VLOOKUP(AE48,ORGANOGRAMAES!$C$1:$N$6000,11,0)</f>
        <v>Executivo</v>
      </c>
      <c r="BN48" s="19">
        <f>VLOOKUP(AE48,ORGANOGRAMAES!$C$1:$N$6000,12,0)</f>
        <v>0</v>
      </c>
      <c r="BP48" s="19">
        <f t="shared" si="6"/>
        <v>6</v>
      </c>
      <c r="BQ48" s="19" t="str">
        <f t="shared" si="7"/>
        <v>-------&gt;69045500002</v>
      </c>
      <c r="BR48" s="19" t="str">
        <f t="shared" si="8"/>
        <v>69045500002</v>
      </c>
      <c r="BS48" s="19" t="str">
        <f t="shared" si="9"/>
        <v>SULEG</v>
      </c>
      <c r="BT48" s="19" t="str">
        <f t="shared" si="10"/>
        <v>SUBGERENCIA DE LEGISLACAO
TRIBUTARIA - SULEG</v>
      </c>
      <c r="BU48" s="19" t="str">
        <f t="shared" si="11"/>
        <v>27080571000130</v>
      </c>
      <c r="BV48" s="19" t="str">
        <f t="shared" si="12"/>
        <v>SECRETARIA DE
ESTADO DA
FAZENDA</v>
      </c>
      <c r="BW48" s="19" t="str">
        <f t="shared" si="13"/>
        <v>SECRETARIA DE
ESTADO DA
FAZENDA</v>
      </c>
      <c r="BX48" s="19" t="str">
        <f t="shared" si="14"/>
        <v>Estadual</v>
      </c>
      <c r="BY48" s="19" t="str">
        <f t="shared" si="15"/>
        <v>Executivo</v>
      </c>
      <c r="BZ48" s="19">
        <f t="shared" si="16"/>
        <v>0</v>
      </c>
    </row>
    <row r="49" spans="1:78" ht="15" customHeight="1">
      <c r="A49" s="106" t="str">
        <f t="shared" si="19"/>
        <v>22.1.....</v>
      </c>
      <c r="B49" s="106">
        <f t="shared" si="22"/>
        <v>22</v>
      </c>
      <c r="C49" s="107" t="str">
        <f t="shared" si="24"/>
        <v>1</v>
      </c>
      <c r="D49" s="32"/>
      <c r="E49" s="32"/>
      <c r="F49" s="32"/>
      <c r="G49" s="32"/>
      <c r="H49" s="32"/>
      <c r="I49" s="33"/>
      <c r="J49" s="17" t="s">
        <v>93</v>
      </c>
      <c r="K49" s="150" t="str">
        <f t="shared" si="23"/>
        <v>-</v>
      </c>
      <c r="L49" s="123"/>
      <c r="M49" s="123"/>
      <c r="N49" s="123"/>
      <c r="O49" s="123"/>
      <c r="P49" s="123"/>
      <c r="Q49" s="123"/>
      <c r="S49"/>
      <c r="T49" s="14" t="s">
        <v>7081</v>
      </c>
      <c r="U49" s="15" t="s">
        <v>7082</v>
      </c>
      <c r="V49" s="15" t="s">
        <v>7032</v>
      </c>
      <c r="W49" s="15" t="str">
        <f>IFERROR(+VLOOKUP(T49,UG!$A$5:$O$196,2,0),"-")</f>
        <v>280203</v>
      </c>
      <c r="X49" s="15" t="str">
        <f>IFERROR(+VLOOKUP(T49,UG!$A$5:$O$196,3,0),"-")</f>
        <v>PRODEST</v>
      </c>
      <c r="Y49" s="15" t="str">
        <f>IFERROR(+VLOOKUP(T49,UG!$A$5:$O$196,5,0),"-")</f>
        <v>28162790000120</v>
      </c>
      <c r="Z49" s="15">
        <f t="shared" si="20"/>
        <v>28</v>
      </c>
      <c r="AA49" s="14" t="str">
        <f t="shared" si="21"/>
        <v>SECRETARIA DE ESTADO DE GESTÃO E RECURSOS HUMANOS</v>
      </c>
      <c r="AC49" s="50" t="str">
        <f t="shared" si="17"/>
        <v>22.1</v>
      </c>
      <c r="AD49" s="19">
        <f t="shared" si="18"/>
        <v>32</v>
      </c>
      <c r="AE49" s="49" t="str">
        <f t="shared" si="4"/>
        <v>22.132</v>
      </c>
      <c r="BC49" s="19" t="str">
        <f t="shared" si="5"/>
        <v>GERENCIA DE ATENDIMENTO AO
CONTRIBUINTE - GEACO</v>
      </c>
      <c r="BD49" s="19">
        <f>VLOOKUP(AE49,ORGANOGRAMAES!$C$1:$N$6000,2,0)</f>
        <v>5</v>
      </c>
      <c r="BE49" s="19" t="str">
        <f>VLOOKUP(AE49,ORGANOGRAMAES!$C$1:$N$6000,3,0)</f>
        <v>------&gt;69035500019</v>
      </c>
      <c r="BF49" s="19" t="str">
        <f>VLOOKUP(AE49,ORGANOGRAMAES!$C$1:$N$6000,4,0)</f>
        <v>69035500019</v>
      </c>
      <c r="BG49" s="19" t="str">
        <f>VLOOKUP(AE49,ORGANOGRAMAES!$C$1:$N$6000,5,0)</f>
        <v>GEACO</v>
      </c>
      <c r="BH49" s="19" t="str">
        <f>VLOOKUP(AE49,ORGANOGRAMAES!$C$1:$N$6000,6,0)</f>
        <v>GERENCIA DE ATENDIMENTO AO
CONTRIBUINTE - GEACO</v>
      </c>
      <c r="BI49" s="19" t="str">
        <f>VLOOKUP(AE49,ORGANOGRAMAES!$C$1:$N$6000,7,0)</f>
        <v>27080571000130</v>
      </c>
      <c r="BJ49" s="19" t="str">
        <f>VLOOKUP(AE49,ORGANOGRAMAES!$C$1:$N$6000,8,0)</f>
        <v>SECRETARIA DE
ESTADO DA
FAZENDA</v>
      </c>
      <c r="BK49" s="19" t="str">
        <f>VLOOKUP(AE49,ORGANOGRAMAES!$C$1:$N$6000,9,0)</f>
        <v>SECRETARIA DE
ESTADO DA
FAZENDA</v>
      </c>
      <c r="BL49" s="19" t="str">
        <f>VLOOKUP(AE49,ORGANOGRAMAES!$C$1:$N$6000,10,0)</f>
        <v>Estadual</v>
      </c>
      <c r="BM49" s="19" t="str">
        <f>VLOOKUP(AE49,ORGANOGRAMAES!$C$1:$N$6000,11,0)</f>
        <v>Executivo</v>
      </c>
      <c r="BN49" s="19">
        <f>VLOOKUP(AE49,ORGANOGRAMAES!$C$1:$N$6000,12,0)</f>
        <v>0</v>
      </c>
      <c r="BP49" s="19">
        <f t="shared" si="6"/>
        <v>5</v>
      </c>
      <c r="BQ49" s="19" t="str">
        <f t="shared" si="7"/>
        <v>------&gt;69035500019</v>
      </c>
      <c r="BR49" s="19" t="str">
        <f t="shared" si="8"/>
        <v>69035500019</v>
      </c>
      <c r="BS49" s="19" t="str">
        <f t="shared" si="9"/>
        <v>GEACO</v>
      </c>
      <c r="BT49" s="19" t="str">
        <f t="shared" si="10"/>
        <v>GERENCIA DE ATENDIMENTO AO
CONTRIBUINTE - GEACO</v>
      </c>
      <c r="BU49" s="19" t="str">
        <f t="shared" si="11"/>
        <v>27080571000130</v>
      </c>
      <c r="BV49" s="19" t="str">
        <f t="shared" si="12"/>
        <v>SECRETARIA DE
ESTADO DA
FAZENDA</v>
      </c>
      <c r="BW49" s="19" t="str">
        <f t="shared" si="13"/>
        <v>SECRETARIA DE
ESTADO DA
FAZENDA</v>
      </c>
      <c r="BX49" s="19" t="str">
        <f t="shared" si="14"/>
        <v>Estadual</v>
      </c>
      <c r="BY49" s="19" t="str">
        <f t="shared" si="15"/>
        <v>Executivo</v>
      </c>
      <c r="BZ49" s="19">
        <f t="shared" si="16"/>
        <v>0</v>
      </c>
    </row>
    <row r="50" spans="1:78" ht="22.95" customHeight="1" thickBot="1">
      <c r="A50" s="106" t="str">
        <f t="shared" si="19"/>
        <v>22.1.....</v>
      </c>
      <c r="B50" s="106">
        <f t="shared" si="22"/>
        <v>22</v>
      </c>
      <c r="C50" s="107" t="str">
        <f t="shared" si="24"/>
        <v>1</v>
      </c>
      <c r="D50" s="32"/>
      <c r="E50" s="32"/>
      <c r="F50" s="32"/>
      <c r="G50" s="32"/>
      <c r="H50" s="32"/>
      <c r="I50" s="33"/>
      <c r="J50" s="17" t="s">
        <v>93</v>
      </c>
      <c r="K50" s="150" t="str">
        <f t="shared" si="23"/>
        <v>-</v>
      </c>
      <c r="L50" s="123"/>
      <c r="M50" s="123"/>
      <c r="N50" s="123"/>
      <c r="O50" s="123"/>
      <c r="P50" s="123"/>
      <c r="Q50" s="123"/>
      <c r="S50" s="232" t="s">
        <v>7083</v>
      </c>
      <c r="T50" s="233"/>
      <c r="U50" s="77">
        <v>31</v>
      </c>
      <c r="V50" s="77" t="s">
        <v>7040</v>
      </c>
      <c r="W50" s="61" t="str">
        <f>IFERROR(+VLOOKUP(T50,UG!$A$5:$O$196,2,0),"-")</f>
        <v>-</v>
      </c>
      <c r="X50" s="61" t="str">
        <f>IFERROR(+VLOOKUP(T50,UG!$A$5:$O$196,3,0),"-")</f>
        <v>-</v>
      </c>
      <c r="Y50" s="61" t="str">
        <f>IFERROR(+VLOOKUP(T50,UG!$A$5:$O$196,5,0),"-")</f>
        <v>-</v>
      </c>
      <c r="Z50" s="69">
        <f>+U50</f>
        <v>31</v>
      </c>
      <c r="AA50" s="68" t="str">
        <f>+S50</f>
        <v>SECRETARIA DE ESTADO DA AGRICULTURA, ABASTECIMENTO, AQUICULTURA E PESCA</v>
      </c>
      <c r="AC50" s="50" t="str">
        <f t="shared" si="17"/>
        <v>22.1</v>
      </c>
      <c r="AD50" s="19">
        <f t="shared" si="18"/>
        <v>33</v>
      </c>
      <c r="AE50" s="49" t="str">
        <f t="shared" si="4"/>
        <v>22.133</v>
      </c>
      <c r="BC50" s="19" t="str">
        <f t="shared" si="5"/>
        <v>SUBGERENCIA DE ATENDIMENTO
AO CONTRIBUINTE - SUACO</v>
      </c>
      <c r="BD50" s="19">
        <f>VLOOKUP(AE50,ORGANOGRAMAES!$C$1:$N$6000,2,0)</f>
        <v>6</v>
      </c>
      <c r="BE50" s="19" t="str">
        <f>VLOOKUP(AE50,ORGANOGRAMAES!$C$1:$N$6000,3,0)</f>
        <v>-------&gt;69045500031</v>
      </c>
      <c r="BF50" s="19" t="str">
        <f>VLOOKUP(AE50,ORGANOGRAMAES!$C$1:$N$6000,4,0)</f>
        <v>69045500031</v>
      </c>
      <c r="BG50" s="19" t="str">
        <f>VLOOKUP(AE50,ORGANOGRAMAES!$C$1:$N$6000,5,0)</f>
        <v>SUACO</v>
      </c>
      <c r="BH50" s="19" t="str">
        <f>VLOOKUP(AE50,ORGANOGRAMAES!$C$1:$N$6000,6,0)</f>
        <v>SUBGERENCIA DE ATENDIMENTO
AO CONTRIBUINTE - SUACO</v>
      </c>
      <c r="BI50" s="19" t="str">
        <f>VLOOKUP(AE50,ORGANOGRAMAES!$C$1:$N$6000,7,0)</f>
        <v>27080571000130</v>
      </c>
      <c r="BJ50" s="19" t="str">
        <f>VLOOKUP(AE50,ORGANOGRAMAES!$C$1:$N$6000,8,0)</f>
        <v>SECRETARIA DE
ESTADO DA
FAZENDA</v>
      </c>
      <c r="BK50" s="19" t="str">
        <f>VLOOKUP(AE50,ORGANOGRAMAES!$C$1:$N$6000,9,0)</f>
        <v>SECRETARIA DE
ESTADO DA
FAZENDA</v>
      </c>
      <c r="BL50" s="19" t="str">
        <f>VLOOKUP(AE50,ORGANOGRAMAES!$C$1:$N$6000,10,0)</f>
        <v>Estadual</v>
      </c>
      <c r="BM50" s="19" t="str">
        <f>VLOOKUP(AE50,ORGANOGRAMAES!$C$1:$N$6000,11,0)</f>
        <v>Executivo</v>
      </c>
      <c r="BN50" s="19">
        <f>VLOOKUP(AE50,ORGANOGRAMAES!$C$1:$N$6000,12,0)</f>
        <v>0</v>
      </c>
      <c r="BP50" s="19">
        <f t="shared" si="6"/>
        <v>6</v>
      </c>
      <c r="BQ50" s="19" t="str">
        <f t="shared" si="7"/>
        <v>-------&gt;69045500031</v>
      </c>
      <c r="BR50" s="19" t="str">
        <f t="shared" si="8"/>
        <v>69045500031</v>
      </c>
      <c r="BS50" s="19" t="str">
        <f t="shared" si="9"/>
        <v>SUACO</v>
      </c>
      <c r="BT50" s="19" t="str">
        <f t="shared" si="10"/>
        <v>SUBGERENCIA DE ATENDIMENTO
AO CONTRIBUINTE - SUACO</v>
      </c>
      <c r="BU50" s="19" t="str">
        <f t="shared" si="11"/>
        <v>27080571000130</v>
      </c>
      <c r="BV50" s="19" t="str">
        <f t="shared" si="12"/>
        <v>SECRETARIA DE
ESTADO DA
FAZENDA</v>
      </c>
      <c r="BW50" s="19" t="str">
        <f t="shared" si="13"/>
        <v>SECRETARIA DE
ESTADO DA
FAZENDA</v>
      </c>
      <c r="BX50" s="19" t="str">
        <f t="shared" si="14"/>
        <v>Estadual</v>
      </c>
      <c r="BY50" s="19" t="str">
        <f t="shared" si="15"/>
        <v>Executivo</v>
      </c>
      <c r="BZ50" s="19">
        <f t="shared" si="16"/>
        <v>0</v>
      </c>
    </row>
    <row r="51" spans="1:78" ht="20.399999999999999">
      <c r="A51" s="106" t="str">
        <f t="shared" si="19"/>
        <v>22.1.....</v>
      </c>
      <c r="B51" s="106">
        <f t="shared" si="22"/>
        <v>22</v>
      </c>
      <c r="C51" s="107" t="str">
        <f t="shared" si="24"/>
        <v>1</v>
      </c>
      <c r="D51" s="32"/>
      <c r="E51" s="32"/>
      <c r="F51" s="32"/>
      <c r="G51" s="32"/>
      <c r="H51" s="32"/>
      <c r="I51" s="33"/>
      <c r="J51" s="17" t="s">
        <v>93</v>
      </c>
      <c r="K51" s="150" t="str">
        <f t="shared" si="23"/>
        <v>-</v>
      </c>
      <c r="L51" s="123"/>
      <c r="M51" s="123"/>
      <c r="N51" s="123"/>
      <c r="O51" s="123"/>
      <c r="P51" s="123"/>
      <c r="Q51" s="123"/>
      <c r="S51"/>
      <c r="T51" s="73" t="s">
        <v>7084</v>
      </c>
      <c r="U51" s="74" t="s">
        <v>7085</v>
      </c>
      <c r="V51" s="74" t="s">
        <v>7040</v>
      </c>
      <c r="W51" s="74" t="str">
        <f>IFERROR(+VLOOKUP(T51,UG!$A$5:$O$196,2,0),"-")</f>
        <v>310101</v>
      </c>
      <c r="X51" s="74" t="str">
        <f>IFERROR(+VLOOKUP(T51,UG!$A$5:$O$196,3,0),"-")</f>
        <v>SEAG</v>
      </c>
      <c r="Y51" s="74" t="str">
        <f>IFERROR(+VLOOKUP(T51,UG!$A$5:$O$196,5,0),"-")</f>
        <v>27080555000147</v>
      </c>
      <c r="Z51" s="15">
        <f t="shared" si="20"/>
        <v>31</v>
      </c>
      <c r="AA51" s="14" t="str">
        <f t="shared" si="21"/>
        <v>SECRETARIA DE ESTADO DA AGRICULTURA, ABASTECIMENTO, AQUICULTURA E PESCA</v>
      </c>
      <c r="AC51" s="50" t="str">
        <f t="shared" si="17"/>
        <v>22.1</v>
      </c>
      <c r="AD51" s="19">
        <f t="shared" si="18"/>
        <v>34</v>
      </c>
      <c r="AE51" s="49" t="str">
        <f t="shared" si="4"/>
        <v>22.134</v>
      </c>
      <c r="AG51" s="49" t="str">
        <f>+W52</f>
        <v>310904</v>
      </c>
      <c r="AH51" s="49" t="str">
        <f>+W53</f>
        <v>310902</v>
      </c>
      <c r="AI51" s="49" t="str">
        <f>+W54</f>
        <v>310903</v>
      </c>
      <c r="AJ51" s="49" t="str">
        <f>+W55</f>
        <v>310901</v>
      </c>
      <c r="AK51" s="49"/>
      <c r="AL51" s="49"/>
      <c r="AM51" s="49"/>
      <c r="AN51" s="49"/>
      <c r="AO51" s="49"/>
      <c r="AP51" s="49"/>
      <c r="AQ51" s="49"/>
      <c r="AR51" s="49"/>
      <c r="AS51" s="49"/>
      <c r="AT51" s="49"/>
      <c r="AU51" s="49"/>
      <c r="AV51" s="49"/>
      <c r="AW51" s="49"/>
      <c r="AX51" s="49"/>
      <c r="AY51" s="49"/>
      <c r="AZ51" s="49"/>
      <c r="BA51" s="49"/>
      <c r="BB51" s="49"/>
      <c r="BC51" s="19" t="str">
        <f t="shared" si="5"/>
        <v>AGENCIA REC EST C ITAPEMIRIM
- ARE CACH ITAPEMIRIM</v>
      </c>
      <c r="BD51" s="19">
        <f>VLOOKUP(AE51,ORGANOGRAMAES!$C$1:$N$6000,2,0)</f>
        <v>6</v>
      </c>
      <c r="BE51" s="19" t="str">
        <f>VLOOKUP(AE51,ORGANOGRAMAES!$C$1:$N$6000,3,0)</f>
        <v>-------&gt;69046300012</v>
      </c>
      <c r="BF51" s="19" t="str">
        <f>VLOOKUP(AE51,ORGANOGRAMAES!$C$1:$N$6000,4,0)</f>
        <v>69046300012</v>
      </c>
      <c r="BG51" s="19" t="str">
        <f>VLOOKUP(AE51,ORGANOGRAMAES!$C$1:$N$6000,5,0)</f>
        <v>ARE CACH
ITAPEMIRIM</v>
      </c>
      <c r="BH51" s="19" t="str">
        <f>VLOOKUP(AE51,ORGANOGRAMAES!$C$1:$N$6000,6,0)</f>
        <v>AGENCIA REC EST C ITAPEMIRIM
- ARE CACH ITAPEMIRIM</v>
      </c>
      <c r="BI51" s="19" t="str">
        <f>VLOOKUP(AE51,ORGANOGRAMAES!$C$1:$N$6000,7,0)</f>
        <v>27080571000130</v>
      </c>
      <c r="BJ51" s="19" t="str">
        <f>VLOOKUP(AE51,ORGANOGRAMAES!$C$1:$N$6000,8,0)</f>
        <v>SECRETARIA DE
ESTADO DA
FAZENDA</v>
      </c>
      <c r="BK51" s="19" t="str">
        <f>VLOOKUP(AE51,ORGANOGRAMAES!$C$1:$N$6000,9,0)</f>
        <v>SECRETARIA DE
ESTADO DA
FAZENDA</v>
      </c>
      <c r="BL51" s="19" t="str">
        <f>VLOOKUP(AE51,ORGANOGRAMAES!$C$1:$N$6000,10,0)</f>
        <v>Estadual</v>
      </c>
      <c r="BM51" s="19" t="str">
        <f>VLOOKUP(AE51,ORGANOGRAMAES!$C$1:$N$6000,11,0)</f>
        <v>Executivo</v>
      </c>
      <c r="BN51" s="19">
        <f>VLOOKUP(AE51,ORGANOGRAMAES!$C$1:$N$6000,12,0)</f>
        <v>0</v>
      </c>
      <c r="BP51" s="19">
        <f t="shared" si="6"/>
        <v>6</v>
      </c>
      <c r="BQ51" s="19" t="str">
        <f t="shared" si="7"/>
        <v>-------&gt;69046300012</v>
      </c>
      <c r="BR51" s="19" t="str">
        <f t="shared" si="8"/>
        <v>69046300012</v>
      </c>
      <c r="BS51" s="19" t="str">
        <f t="shared" si="9"/>
        <v>ARE CACH
ITAPEMIRIM</v>
      </c>
      <c r="BT51" s="19" t="str">
        <f t="shared" si="10"/>
        <v>AGENCIA REC EST C ITAPEMIRIM
- ARE CACH ITAPEMIRIM</v>
      </c>
      <c r="BU51" s="19" t="str">
        <f t="shared" si="11"/>
        <v>27080571000130</v>
      </c>
      <c r="BV51" s="19" t="str">
        <f t="shared" si="12"/>
        <v>SECRETARIA DE
ESTADO DA
FAZENDA</v>
      </c>
      <c r="BW51" s="19" t="str">
        <f t="shared" si="13"/>
        <v>SECRETARIA DE
ESTADO DA
FAZENDA</v>
      </c>
      <c r="BX51" s="19" t="str">
        <f t="shared" si="14"/>
        <v>Estadual</v>
      </c>
      <c r="BY51" s="19" t="str">
        <f t="shared" si="15"/>
        <v>Executivo</v>
      </c>
      <c r="BZ51" s="19">
        <f t="shared" si="16"/>
        <v>0</v>
      </c>
    </row>
    <row r="52" spans="1:78" ht="15" customHeight="1">
      <c r="A52" s="106" t="str">
        <f t="shared" si="19"/>
        <v>22.1.....</v>
      </c>
      <c r="B52" s="106">
        <f t="shared" si="22"/>
        <v>22</v>
      </c>
      <c r="C52" s="107" t="str">
        <f t="shared" si="24"/>
        <v>1</v>
      </c>
      <c r="D52" s="32"/>
      <c r="E52" s="32"/>
      <c r="F52" s="32"/>
      <c r="G52" s="32"/>
      <c r="H52" s="32"/>
      <c r="I52" s="33"/>
      <c r="J52" s="17" t="s">
        <v>93</v>
      </c>
      <c r="K52" s="150" t="str">
        <f t="shared" si="23"/>
        <v>-</v>
      </c>
      <c r="L52" s="123"/>
      <c r="M52" s="123"/>
      <c r="N52" s="123"/>
      <c r="O52" s="123"/>
      <c r="P52" s="123"/>
      <c r="Q52" s="123"/>
      <c r="S52"/>
      <c r="T52" s="72" t="s">
        <v>7086</v>
      </c>
      <c r="U52" s="72"/>
      <c r="V52" s="72" t="s">
        <v>7040</v>
      </c>
      <c r="W52" s="72" t="str">
        <f>IFERROR(+VLOOKUP(T52,UG!$A$5:$O$196,2,0),"-")</f>
        <v>310904</v>
      </c>
      <c r="X52" s="72" t="str">
        <f>IFERROR(+VLOOKUP(T52,UG!$A$5:$O$196,3,0),"-")</f>
        <v>FEACME</v>
      </c>
      <c r="Y52" s="72" t="str">
        <f>IFERROR(+VLOOKUP(T52,UG!$A$5:$O$196,5,0),"-")</f>
        <v>29537423000127</v>
      </c>
      <c r="Z52" s="15">
        <f t="shared" si="20"/>
        <v>31</v>
      </c>
      <c r="AA52" s="14" t="str">
        <f t="shared" si="21"/>
        <v>SECRETARIA DE ESTADO DA AGRICULTURA, ABASTECIMENTO, AQUICULTURA E PESCA</v>
      </c>
      <c r="AC52" s="50" t="str">
        <f t="shared" si="17"/>
        <v>22.1</v>
      </c>
      <c r="AD52" s="19">
        <f t="shared" si="18"/>
        <v>35</v>
      </c>
      <c r="AE52" s="49" t="str">
        <f t="shared" si="4"/>
        <v>22.135</v>
      </c>
      <c r="BC52" s="19" t="str">
        <f t="shared" si="5"/>
        <v>AGENCIA RECEITA EST DE
COLATINA - ARE COLATINA</v>
      </c>
      <c r="BD52" s="19">
        <f>VLOOKUP(AE52,ORGANOGRAMAES!$C$1:$N$6000,2,0)</f>
        <v>6</v>
      </c>
      <c r="BE52" s="19" t="str">
        <f>VLOOKUP(AE52,ORGANOGRAMAES!$C$1:$N$6000,3,0)</f>
        <v>-------&gt;69046300020</v>
      </c>
      <c r="BF52" s="19" t="str">
        <f>VLOOKUP(AE52,ORGANOGRAMAES!$C$1:$N$6000,4,0)</f>
        <v>69046300020</v>
      </c>
      <c r="BG52" s="19" t="str">
        <f>VLOOKUP(AE52,ORGANOGRAMAES!$C$1:$N$6000,5,0)</f>
        <v>ARE COLATINA</v>
      </c>
      <c r="BH52" s="19" t="str">
        <f>VLOOKUP(AE52,ORGANOGRAMAES!$C$1:$N$6000,6,0)</f>
        <v>AGENCIA RECEITA EST DE
COLATINA - ARE COLATINA</v>
      </c>
      <c r="BI52" s="19" t="str">
        <f>VLOOKUP(AE52,ORGANOGRAMAES!$C$1:$N$6000,7,0)</f>
        <v>27080571000130</v>
      </c>
      <c r="BJ52" s="19" t="str">
        <f>VLOOKUP(AE52,ORGANOGRAMAES!$C$1:$N$6000,8,0)</f>
        <v>SECRETARIA DE
ESTADO DA
FAZENDA</v>
      </c>
      <c r="BK52" s="19" t="str">
        <f>VLOOKUP(AE52,ORGANOGRAMAES!$C$1:$N$6000,9,0)</f>
        <v>SECRETARIA DE
ESTADO DA
FAZENDA</v>
      </c>
      <c r="BL52" s="19" t="str">
        <f>VLOOKUP(AE52,ORGANOGRAMAES!$C$1:$N$6000,10,0)</f>
        <v>Estadual</v>
      </c>
      <c r="BM52" s="19" t="str">
        <f>VLOOKUP(AE52,ORGANOGRAMAES!$C$1:$N$6000,11,0)</f>
        <v>Executivo</v>
      </c>
      <c r="BN52" s="19">
        <f>VLOOKUP(AE52,ORGANOGRAMAES!$C$1:$N$6000,12,0)</f>
        <v>0</v>
      </c>
      <c r="BP52" s="19">
        <f t="shared" si="6"/>
        <v>6</v>
      </c>
      <c r="BQ52" s="19" t="str">
        <f t="shared" si="7"/>
        <v>-------&gt;69046300020</v>
      </c>
      <c r="BR52" s="19" t="str">
        <f t="shared" si="8"/>
        <v>69046300020</v>
      </c>
      <c r="BS52" s="19" t="str">
        <f t="shared" si="9"/>
        <v>ARE COLATINA</v>
      </c>
      <c r="BT52" s="19" t="str">
        <f t="shared" si="10"/>
        <v>AGENCIA RECEITA EST DE
COLATINA - ARE COLATINA</v>
      </c>
      <c r="BU52" s="19" t="str">
        <f t="shared" si="11"/>
        <v>27080571000130</v>
      </c>
      <c r="BV52" s="19" t="str">
        <f t="shared" si="12"/>
        <v>SECRETARIA DE
ESTADO DA
FAZENDA</v>
      </c>
      <c r="BW52" s="19" t="str">
        <f t="shared" si="13"/>
        <v>SECRETARIA DE
ESTADO DA
FAZENDA</v>
      </c>
      <c r="BX52" s="19" t="str">
        <f t="shared" si="14"/>
        <v>Estadual</v>
      </c>
      <c r="BY52" s="19" t="str">
        <f t="shared" si="15"/>
        <v>Executivo</v>
      </c>
      <c r="BZ52" s="19">
        <f t="shared" si="16"/>
        <v>0</v>
      </c>
    </row>
    <row r="53" spans="1:78" ht="20.399999999999999">
      <c r="A53" s="106" t="str">
        <f t="shared" si="19"/>
        <v>22.1.....</v>
      </c>
      <c r="B53" s="106">
        <f t="shared" si="22"/>
        <v>22</v>
      </c>
      <c r="C53" s="107" t="str">
        <f t="shared" si="24"/>
        <v>1</v>
      </c>
      <c r="D53" s="32"/>
      <c r="E53" s="32"/>
      <c r="F53" s="32"/>
      <c r="G53" s="32"/>
      <c r="H53" s="32"/>
      <c r="I53" s="33"/>
      <c r="J53" s="17" t="s">
        <v>93</v>
      </c>
      <c r="K53" s="150" t="str">
        <f t="shared" si="23"/>
        <v>-</v>
      </c>
      <c r="L53" s="123"/>
      <c r="M53" s="123"/>
      <c r="N53" s="123"/>
      <c r="O53" s="123"/>
      <c r="P53" s="123"/>
      <c r="Q53" s="123"/>
      <c r="S53"/>
      <c r="T53" s="72" t="s">
        <v>7087</v>
      </c>
      <c r="U53" s="72"/>
      <c r="V53" s="72" t="s">
        <v>7040</v>
      </c>
      <c r="W53" s="72" t="str">
        <f>IFERROR(+VLOOKUP(T53,UG!$A$5:$O$196,2,0),"-")</f>
        <v>310902</v>
      </c>
      <c r="X53" s="72" t="str">
        <f>IFERROR(+VLOOKUP(T53,UG!$A$5:$O$196,3,0),"-")</f>
        <v>FUNSAF</v>
      </c>
      <c r="Y53" s="72" t="str">
        <f>IFERROR(+VLOOKUP(T53,UG!$A$5:$O$196,5,0),"-")</f>
        <v>22938113000175</v>
      </c>
      <c r="Z53" s="15">
        <f t="shared" si="20"/>
        <v>31</v>
      </c>
      <c r="AA53" s="14" t="str">
        <f t="shared" si="21"/>
        <v>SECRETARIA DE ESTADO DA AGRICULTURA, ABASTECIMENTO, AQUICULTURA E PESCA</v>
      </c>
      <c r="AC53" s="50" t="str">
        <f t="shared" si="17"/>
        <v>22.1</v>
      </c>
      <c r="AD53" s="19">
        <f t="shared" si="18"/>
        <v>36</v>
      </c>
      <c r="AE53" s="49" t="str">
        <f t="shared" si="4"/>
        <v>22.136</v>
      </c>
      <c r="BC53" s="19" t="str">
        <f t="shared" si="5"/>
        <v>AGENCIA REC EST DE V N
IMIGRANTE- ARE VN IMIGRANTE</v>
      </c>
      <c r="BD53" s="19">
        <f>VLOOKUP(AE53,ORGANOGRAMAES!$C$1:$N$6000,2,0)</f>
        <v>6</v>
      </c>
      <c r="BE53" s="19" t="str">
        <f>VLOOKUP(AE53,ORGANOGRAMAES!$C$1:$N$6000,3,0)</f>
        <v>-------&gt;69046300029</v>
      </c>
      <c r="BF53" s="19" t="str">
        <f>VLOOKUP(AE53,ORGANOGRAMAES!$C$1:$N$6000,4,0)</f>
        <v>69046300029</v>
      </c>
      <c r="BG53" s="19" t="str">
        <f>VLOOKUP(AE53,ORGANOGRAMAES!$C$1:$N$6000,5,0)</f>
        <v>ARE VN
IMIGRANTE</v>
      </c>
      <c r="BH53" s="19" t="str">
        <f>VLOOKUP(AE53,ORGANOGRAMAES!$C$1:$N$6000,6,0)</f>
        <v>AGENCIA REC EST DE V N
IMIGRANTE- ARE VN IMIGRANTE</v>
      </c>
      <c r="BI53" s="19" t="str">
        <f>VLOOKUP(AE53,ORGANOGRAMAES!$C$1:$N$6000,7,0)</f>
        <v>27080571000130</v>
      </c>
      <c r="BJ53" s="19" t="str">
        <f>VLOOKUP(AE53,ORGANOGRAMAES!$C$1:$N$6000,8,0)</f>
        <v>SECRETARIA DE
ESTADO DA
FAZENDA</v>
      </c>
      <c r="BK53" s="19" t="str">
        <f>VLOOKUP(AE53,ORGANOGRAMAES!$C$1:$N$6000,9,0)</f>
        <v>SECRETARIA DE
ESTADO DA
FAZENDA</v>
      </c>
      <c r="BL53" s="19" t="str">
        <f>VLOOKUP(AE53,ORGANOGRAMAES!$C$1:$N$6000,10,0)</f>
        <v>Estadual</v>
      </c>
      <c r="BM53" s="19" t="str">
        <f>VLOOKUP(AE53,ORGANOGRAMAES!$C$1:$N$6000,11,0)</f>
        <v>Executivo</v>
      </c>
      <c r="BN53" s="19">
        <f>VLOOKUP(AE53,ORGANOGRAMAES!$C$1:$N$6000,12,0)</f>
        <v>0</v>
      </c>
      <c r="BP53" s="19">
        <f t="shared" si="6"/>
        <v>6</v>
      </c>
      <c r="BQ53" s="19" t="str">
        <f t="shared" si="7"/>
        <v>-------&gt;69046300029</v>
      </c>
      <c r="BR53" s="19" t="str">
        <f t="shared" si="8"/>
        <v>69046300029</v>
      </c>
      <c r="BS53" s="19" t="str">
        <f t="shared" si="9"/>
        <v>ARE VN
IMIGRANTE</v>
      </c>
      <c r="BT53" s="19" t="str">
        <f t="shared" si="10"/>
        <v>AGENCIA REC EST DE V N
IMIGRANTE- ARE VN IMIGRANTE</v>
      </c>
      <c r="BU53" s="19" t="str">
        <f t="shared" si="11"/>
        <v>27080571000130</v>
      </c>
      <c r="BV53" s="19" t="str">
        <f t="shared" si="12"/>
        <v>SECRETARIA DE
ESTADO DA
FAZENDA</v>
      </c>
      <c r="BW53" s="19" t="str">
        <f t="shared" si="13"/>
        <v>SECRETARIA DE
ESTADO DA
FAZENDA</v>
      </c>
      <c r="BX53" s="19" t="str">
        <f t="shared" si="14"/>
        <v>Estadual</v>
      </c>
      <c r="BY53" s="19" t="str">
        <f t="shared" si="15"/>
        <v>Executivo</v>
      </c>
      <c r="BZ53" s="19">
        <f t="shared" si="16"/>
        <v>0</v>
      </c>
    </row>
    <row r="54" spans="1:78" ht="20.399999999999999">
      <c r="A54" s="106" t="str">
        <f t="shared" si="19"/>
        <v>22.1.....</v>
      </c>
      <c r="B54" s="106">
        <f t="shared" si="22"/>
        <v>22</v>
      </c>
      <c r="C54" s="107" t="str">
        <f t="shared" si="24"/>
        <v>1</v>
      </c>
      <c r="D54" s="32"/>
      <c r="E54" s="32"/>
      <c r="F54" s="32"/>
      <c r="G54" s="32"/>
      <c r="H54" s="32"/>
      <c r="I54" s="33"/>
      <c r="J54" s="17" t="s">
        <v>93</v>
      </c>
      <c r="K54" s="150" t="str">
        <f t="shared" si="23"/>
        <v>-</v>
      </c>
      <c r="L54" s="123"/>
      <c r="M54" s="123"/>
      <c r="N54" s="123"/>
      <c r="O54" s="123"/>
      <c r="P54" s="123"/>
      <c r="Q54" s="123"/>
      <c r="S54"/>
      <c r="T54" s="72" t="s">
        <v>7088</v>
      </c>
      <c r="U54" s="72"/>
      <c r="V54" s="72" t="s">
        <v>7040</v>
      </c>
      <c r="W54" s="72" t="str">
        <f>IFERROR(+VLOOKUP(T54,UG!$A$5:$O$196,2,0),"-")</f>
        <v>310903</v>
      </c>
      <c r="X54" s="72" t="str">
        <f>IFERROR(+VLOOKUP(T54,UG!$A$5:$O$196,3,0),"-")</f>
        <v>FEAP</v>
      </c>
      <c r="Y54" s="72" t="str">
        <f>IFERROR(+VLOOKUP(T54,UG!$A$5:$O$196,5,0),"-")</f>
        <v>24798477000122</v>
      </c>
      <c r="Z54" s="15">
        <f t="shared" si="20"/>
        <v>31</v>
      </c>
      <c r="AA54" s="14" t="str">
        <f t="shared" si="21"/>
        <v>SECRETARIA DE ESTADO DA AGRICULTURA, ABASTECIMENTO, AQUICULTURA E PESCA</v>
      </c>
      <c r="AC54" s="50" t="str">
        <f t="shared" si="17"/>
        <v>22.1</v>
      </c>
      <c r="AD54" s="19">
        <f t="shared" si="18"/>
        <v>37</v>
      </c>
      <c r="AE54" s="49" t="str">
        <f t="shared" si="4"/>
        <v>22.137</v>
      </c>
      <c r="BC54" s="19" t="str">
        <f t="shared" si="5"/>
        <v>AGENCIA DA RECEITA ESTADUAL
DE SERRA - ARE SERRA</v>
      </c>
      <c r="BD54" s="19">
        <f>VLOOKUP(AE54,ORGANOGRAMAES!$C$1:$N$6000,2,0)</f>
        <v>6</v>
      </c>
      <c r="BE54" s="19" t="str">
        <f>VLOOKUP(AE54,ORGANOGRAMAES!$C$1:$N$6000,3,0)</f>
        <v>-------&gt;69046300005</v>
      </c>
      <c r="BF54" s="19" t="str">
        <f>VLOOKUP(AE54,ORGANOGRAMAES!$C$1:$N$6000,4,0)</f>
        <v>69046300005</v>
      </c>
      <c r="BG54" s="19" t="str">
        <f>VLOOKUP(AE54,ORGANOGRAMAES!$C$1:$N$6000,5,0)</f>
        <v>ARE SERRA</v>
      </c>
      <c r="BH54" s="19" t="str">
        <f>VLOOKUP(AE54,ORGANOGRAMAES!$C$1:$N$6000,6,0)</f>
        <v>AGENCIA DA RECEITA ESTADUAL
DE SERRA - ARE SERRA</v>
      </c>
      <c r="BI54" s="19" t="str">
        <f>VLOOKUP(AE54,ORGANOGRAMAES!$C$1:$N$6000,7,0)</f>
        <v>27080571000130</v>
      </c>
      <c r="BJ54" s="19" t="str">
        <f>VLOOKUP(AE54,ORGANOGRAMAES!$C$1:$N$6000,8,0)</f>
        <v>SECRETARIA DE
ESTADO DA
FAZENDA</v>
      </c>
      <c r="BK54" s="19" t="str">
        <f>VLOOKUP(AE54,ORGANOGRAMAES!$C$1:$N$6000,9,0)</f>
        <v>SECRETARIA DE
ESTADO DA
FAZENDA</v>
      </c>
      <c r="BL54" s="19" t="str">
        <f>VLOOKUP(AE54,ORGANOGRAMAES!$C$1:$N$6000,10,0)</f>
        <v>Estadual</v>
      </c>
      <c r="BM54" s="19" t="str">
        <f>VLOOKUP(AE54,ORGANOGRAMAES!$C$1:$N$6000,11,0)</f>
        <v>Executivo</v>
      </c>
      <c r="BN54" s="19">
        <f>VLOOKUP(AE54,ORGANOGRAMAES!$C$1:$N$6000,12,0)</f>
        <v>0</v>
      </c>
      <c r="BP54" s="19">
        <f t="shared" si="6"/>
        <v>6</v>
      </c>
      <c r="BQ54" s="19" t="str">
        <f t="shared" si="7"/>
        <v>-------&gt;69046300005</v>
      </c>
      <c r="BR54" s="19" t="str">
        <f t="shared" si="8"/>
        <v>69046300005</v>
      </c>
      <c r="BS54" s="19" t="str">
        <f t="shared" si="9"/>
        <v>ARE SERRA</v>
      </c>
      <c r="BT54" s="19" t="str">
        <f t="shared" si="10"/>
        <v>AGENCIA DA RECEITA ESTADUAL
DE SERRA - ARE SERRA</v>
      </c>
      <c r="BU54" s="19" t="str">
        <f t="shared" si="11"/>
        <v>27080571000130</v>
      </c>
      <c r="BV54" s="19" t="str">
        <f t="shared" si="12"/>
        <v>SECRETARIA DE
ESTADO DA
FAZENDA</v>
      </c>
      <c r="BW54" s="19" t="str">
        <f t="shared" si="13"/>
        <v>SECRETARIA DE
ESTADO DA
FAZENDA</v>
      </c>
      <c r="BX54" s="19" t="str">
        <f t="shared" si="14"/>
        <v>Estadual</v>
      </c>
      <c r="BY54" s="19" t="str">
        <f t="shared" si="15"/>
        <v>Executivo</v>
      </c>
      <c r="BZ54" s="19">
        <f t="shared" si="16"/>
        <v>0</v>
      </c>
    </row>
    <row r="55" spans="1:78" ht="20.399999999999999">
      <c r="A55" s="106" t="str">
        <f t="shared" si="19"/>
        <v>22.1.....</v>
      </c>
      <c r="B55" s="106">
        <f t="shared" si="22"/>
        <v>22</v>
      </c>
      <c r="C55" s="107" t="str">
        <f t="shared" si="24"/>
        <v>1</v>
      </c>
      <c r="D55" s="32"/>
      <c r="E55" s="32"/>
      <c r="F55" s="32"/>
      <c r="G55" s="32"/>
      <c r="H55" s="32"/>
      <c r="I55" s="33"/>
      <c r="J55" s="17" t="s">
        <v>93</v>
      </c>
      <c r="K55" s="150" t="str">
        <f t="shared" si="23"/>
        <v>-</v>
      </c>
      <c r="L55" s="123"/>
      <c r="M55" s="123"/>
      <c r="N55" s="123"/>
      <c r="O55" s="123"/>
      <c r="P55" s="123"/>
      <c r="Q55" s="123"/>
      <c r="S55"/>
      <c r="T55" s="75" t="s">
        <v>7089</v>
      </c>
      <c r="U55" s="75"/>
      <c r="V55" s="75" t="s">
        <v>7040</v>
      </c>
      <c r="W55" s="75" t="str">
        <f>IFERROR(+VLOOKUP(T55,UG!$A$5:$O$196,2,0),"-")</f>
        <v>310901</v>
      </c>
      <c r="X55" s="75" t="str">
        <f>IFERROR(+VLOOKUP(T55,UG!$A$5:$O$196,3,0),"-")</f>
        <v>FEAC</v>
      </c>
      <c r="Y55" s="75" t="str">
        <f>IFERROR(+VLOOKUP(T55,UG!$A$5:$O$196,5,0),"-")</f>
        <v>22938126000144</v>
      </c>
      <c r="Z55" s="15">
        <f t="shared" si="20"/>
        <v>31</v>
      </c>
      <c r="AA55" s="14" t="str">
        <f t="shared" si="21"/>
        <v>SECRETARIA DE ESTADO DA AGRICULTURA, ABASTECIMENTO, AQUICULTURA E PESCA</v>
      </c>
      <c r="AC55" s="50" t="str">
        <f t="shared" si="17"/>
        <v>22.1</v>
      </c>
      <c r="AD55" s="19">
        <f t="shared" si="18"/>
        <v>38</v>
      </c>
      <c r="AE55" s="49" t="str">
        <f t="shared" si="4"/>
        <v>22.138</v>
      </c>
      <c r="BC55" s="19" t="str">
        <f t="shared" si="5"/>
        <v>AGENCIA DA RECEITA ESTADUAL
DE ARACRUZ-ARE ARACRUZ</v>
      </c>
      <c r="BD55" s="19">
        <f>VLOOKUP(AE55,ORGANOGRAMAES!$C$1:$N$6000,2,0)</f>
        <v>6</v>
      </c>
      <c r="BE55" s="19" t="str">
        <f>VLOOKUP(AE55,ORGANOGRAMAES!$C$1:$N$6000,3,0)</f>
        <v>-------&gt;69046300013</v>
      </c>
      <c r="BF55" s="19" t="str">
        <f>VLOOKUP(AE55,ORGANOGRAMAES!$C$1:$N$6000,4,0)</f>
        <v>69046300013</v>
      </c>
      <c r="BG55" s="19" t="str">
        <f>VLOOKUP(AE55,ORGANOGRAMAES!$C$1:$N$6000,5,0)</f>
        <v>ARE ARACRUZ</v>
      </c>
      <c r="BH55" s="19" t="str">
        <f>VLOOKUP(AE55,ORGANOGRAMAES!$C$1:$N$6000,6,0)</f>
        <v>AGENCIA DA RECEITA ESTADUAL
DE ARACRUZ-ARE ARACRUZ</v>
      </c>
      <c r="BI55" s="19" t="str">
        <f>VLOOKUP(AE55,ORGANOGRAMAES!$C$1:$N$6000,7,0)</f>
        <v>27080571000130</v>
      </c>
      <c r="BJ55" s="19" t="str">
        <f>VLOOKUP(AE55,ORGANOGRAMAES!$C$1:$N$6000,8,0)</f>
        <v>SECRETARIA DE
ESTADO DA
FAZENDA</v>
      </c>
      <c r="BK55" s="19" t="str">
        <f>VLOOKUP(AE55,ORGANOGRAMAES!$C$1:$N$6000,9,0)</f>
        <v>SECRETARIA DE
ESTADO DA
FAZENDA</v>
      </c>
      <c r="BL55" s="19" t="str">
        <f>VLOOKUP(AE55,ORGANOGRAMAES!$C$1:$N$6000,10,0)</f>
        <v>Estadual</v>
      </c>
      <c r="BM55" s="19" t="str">
        <f>VLOOKUP(AE55,ORGANOGRAMAES!$C$1:$N$6000,11,0)</f>
        <v>Executivo</v>
      </c>
      <c r="BN55" s="19">
        <f>VLOOKUP(AE55,ORGANOGRAMAES!$C$1:$N$6000,12,0)</f>
        <v>0</v>
      </c>
      <c r="BP55" s="19">
        <f t="shared" si="6"/>
        <v>6</v>
      </c>
      <c r="BQ55" s="19" t="str">
        <f t="shared" si="7"/>
        <v>-------&gt;69046300013</v>
      </c>
      <c r="BR55" s="19" t="str">
        <f t="shared" si="8"/>
        <v>69046300013</v>
      </c>
      <c r="BS55" s="19" t="str">
        <f t="shared" si="9"/>
        <v>ARE ARACRUZ</v>
      </c>
      <c r="BT55" s="19" t="str">
        <f t="shared" si="10"/>
        <v>AGENCIA DA RECEITA ESTADUAL
DE ARACRUZ-ARE ARACRUZ</v>
      </c>
      <c r="BU55" s="19" t="str">
        <f t="shared" si="11"/>
        <v>27080571000130</v>
      </c>
      <c r="BV55" s="19" t="str">
        <f t="shared" si="12"/>
        <v>SECRETARIA DE
ESTADO DA
FAZENDA</v>
      </c>
      <c r="BW55" s="19" t="str">
        <f t="shared" si="13"/>
        <v>SECRETARIA DE
ESTADO DA
FAZENDA</v>
      </c>
      <c r="BX55" s="19" t="str">
        <f t="shared" si="14"/>
        <v>Estadual</v>
      </c>
      <c r="BY55" s="19" t="str">
        <f t="shared" si="15"/>
        <v>Executivo</v>
      </c>
      <c r="BZ55" s="19">
        <f t="shared" si="16"/>
        <v>0</v>
      </c>
    </row>
    <row r="56" spans="1:78" ht="20.399999999999999">
      <c r="A56" s="106" t="str">
        <f t="shared" si="19"/>
        <v>22.1.....</v>
      </c>
      <c r="B56" s="106">
        <f t="shared" si="22"/>
        <v>22</v>
      </c>
      <c r="C56" s="107" t="str">
        <f t="shared" si="24"/>
        <v>1</v>
      </c>
      <c r="D56" s="32"/>
      <c r="E56" s="32"/>
      <c r="F56" s="32"/>
      <c r="G56" s="32"/>
      <c r="H56" s="32"/>
      <c r="I56" s="33"/>
      <c r="J56" s="17" t="s">
        <v>93</v>
      </c>
      <c r="K56" s="150" t="str">
        <f t="shared" si="23"/>
        <v>-</v>
      </c>
      <c r="L56" s="123"/>
      <c r="M56" s="123"/>
      <c r="N56" s="123"/>
      <c r="O56" s="123"/>
      <c r="P56" s="123"/>
      <c r="Q56" s="123"/>
      <c r="S56"/>
      <c r="T56" s="14" t="s">
        <v>7090</v>
      </c>
      <c r="U56" s="15" t="s">
        <v>7091</v>
      </c>
      <c r="V56" s="15" t="s">
        <v>7040</v>
      </c>
      <c r="W56" s="15" t="str">
        <f>IFERROR(+VLOOKUP(T56,UG!$A$5:$O$196,2,0),"-")</f>
        <v>310201</v>
      </c>
      <c r="X56" s="15" t="str">
        <f>IFERROR(+VLOOKUP(T56,UG!$A$5:$O$196,3,0),"-")</f>
        <v>IDAF</v>
      </c>
      <c r="Y56" s="15" t="str">
        <f>IFERROR(+VLOOKUP(T56,UG!$A$5:$O$196,5,0),"-")</f>
        <v>02254666000100</v>
      </c>
      <c r="Z56" s="15">
        <f t="shared" si="20"/>
        <v>31</v>
      </c>
      <c r="AA56" s="14" t="str">
        <f t="shared" si="21"/>
        <v>SECRETARIA DE ESTADO DA AGRICULTURA, ABASTECIMENTO, AQUICULTURA E PESCA</v>
      </c>
      <c r="AC56" s="50" t="str">
        <f t="shared" si="17"/>
        <v>22.1</v>
      </c>
      <c r="AD56" s="19">
        <f t="shared" si="18"/>
        <v>39</v>
      </c>
      <c r="AE56" s="49" t="str">
        <f t="shared" si="4"/>
        <v>22.139</v>
      </c>
      <c r="BC56" s="19" t="str">
        <f t="shared" si="5"/>
        <v>AGENCIA RECEITA EST DE
CARIACICA - ARE CARIACICA</v>
      </c>
      <c r="BD56" s="19">
        <f>VLOOKUP(AE56,ORGANOGRAMAES!$C$1:$N$6000,2,0)</f>
        <v>6</v>
      </c>
      <c r="BE56" s="19" t="str">
        <f>VLOOKUP(AE56,ORGANOGRAMAES!$C$1:$N$6000,3,0)</f>
        <v>-------&gt;69046300004</v>
      </c>
      <c r="BF56" s="19" t="str">
        <f>VLOOKUP(AE56,ORGANOGRAMAES!$C$1:$N$6000,4,0)</f>
        <v>69046300004</v>
      </c>
      <c r="BG56" s="19" t="str">
        <f>VLOOKUP(AE56,ORGANOGRAMAES!$C$1:$N$6000,5,0)</f>
        <v>ARE
CARIACICA</v>
      </c>
      <c r="BH56" s="19" t="str">
        <f>VLOOKUP(AE56,ORGANOGRAMAES!$C$1:$N$6000,6,0)</f>
        <v>AGENCIA RECEITA EST DE
CARIACICA - ARE CARIACICA</v>
      </c>
      <c r="BI56" s="19" t="str">
        <f>VLOOKUP(AE56,ORGANOGRAMAES!$C$1:$N$6000,7,0)</f>
        <v>27080571000130</v>
      </c>
      <c r="BJ56" s="19" t="str">
        <f>VLOOKUP(AE56,ORGANOGRAMAES!$C$1:$N$6000,8,0)</f>
        <v>SECRETARIA DE
ESTADO DA
FAZENDA</v>
      </c>
      <c r="BK56" s="19" t="str">
        <f>VLOOKUP(AE56,ORGANOGRAMAES!$C$1:$N$6000,9,0)</f>
        <v>SECRETARIA DE
ESTADO DA
FAZENDA</v>
      </c>
      <c r="BL56" s="19" t="str">
        <f>VLOOKUP(AE56,ORGANOGRAMAES!$C$1:$N$6000,10,0)</f>
        <v>Estadual</v>
      </c>
      <c r="BM56" s="19" t="str">
        <f>VLOOKUP(AE56,ORGANOGRAMAES!$C$1:$N$6000,11,0)</f>
        <v>Executivo</v>
      </c>
      <c r="BN56" s="19">
        <f>VLOOKUP(AE56,ORGANOGRAMAES!$C$1:$N$6000,12,0)</f>
        <v>0</v>
      </c>
      <c r="BP56" s="19">
        <f t="shared" si="6"/>
        <v>6</v>
      </c>
      <c r="BQ56" s="19" t="str">
        <f t="shared" si="7"/>
        <v>-------&gt;69046300004</v>
      </c>
      <c r="BR56" s="19" t="str">
        <f t="shared" si="8"/>
        <v>69046300004</v>
      </c>
      <c r="BS56" s="19" t="str">
        <f t="shared" si="9"/>
        <v>ARE
CARIACICA</v>
      </c>
      <c r="BT56" s="19" t="str">
        <f t="shared" si="10"/>
        <v>AGENCIA RECEITA EST DE
CARIACICA - ARE CARIACICA</v>
      </c>
      <c r="BU56" s="19" t="str">
        <f t="shared" si="11"/>
        <v>27080571000130</v>
      </c>
      <c r="BV56" s="19" t="str">
        <f t="shared" si="12"/>
        <v>SECRETARIA DE
ESTADO DA
FAZENDA</v>
      </c>
      <c r="BW56" s="19" t="str">
        <f t="shared" si="13"/>
        <v>SECRETARIA DE
ESTADO DA
FAZENDA</v>
      </c>
      <c r="BX56" s="19" t="str">
        <f t="shared" si="14"/>
        <v>Estadual</v>
      </c>
      <c r="BY56" s="19" t="str">
        <f t="shared" si="15"/>
        <v>Executivo</v>
      </c>
      <c r="BZ56" s="19">
        <f t="shared" si="16"/>
        <v>0</v>
      </c>
    </row>
    <row r="57" spans="1:78" ht="20.399999999999999">
      <c r="A57" s="106" t="str">
        <f t="shared" si="19"/>
        <v>22.1.....</v>
      </c>
      <c r="B57" s="106">
        <f t="shared" si="22"/>
        <v>22</v>
      </c>
      <c r="C57" s="107" t="str">
        <f t="shared" si="24"/>
        <v>1</v>
      </c>
      <c r="D57" s="32"/>
      <c r="E57" s="32"/>
      <c r="F57" s="32"/>
      <c r="G57" s="32"/>
      <c r="H57" s="32"/>
      <c r="I57" s="33"/>
      <c r="J57" s="17" t="s">
        <v>93</v>
      </c>
      <c r="K57" s="150" t="str">
        <f t="shared" si="23"/>
        <v>-</v>
      </c>
      <c r="L57" s="123"/>
      <c r="M57" s="123"/>
      <c r="N57" s="123"/>
      <c r="O57" s="123"/>
      <c r="P57" s="123"/>
      <c r="Q57" s="123"/>
      <c r="S57"/>
      <c r="T57" s="14" t="s">
        <v>7092</v>
      </c>
      <c r="U57" s="15" t="s">
        <v>7093</v>
      </c>
      <c r="V57" s="15" t="s">
        <v>7040</v>
      </c>
      <c r="W57" s="15" t="str">
        <f>IFERROR(+VLOOKUP(T57,UG!$A$5:$O$196,2,0),"-")</f>
        <v>310202</v>
      </c>
      <c r="X57" s="15" t="str">
        <f>IFERROR(+VLOOKUP(T57,UG!$A$5:$O$196,3,0),"-")</f>
        <v>INCAPER</v>
      </c>
      <c r="Y57" s="15" t="str">
        <f>IFERROR(+VLOOKUP(T57,UG!$A$5:$O$196,5,0),"-")</f>
        <v>27273416000130</v>
      </c>
      <c r="Z57" s="15">
        <f t="shared" si="20"/>
        <v>31</v>
      </c>
      <c r="AA57" s="14" t="str">
        <f t="shared" si="21"/>
        <v>SECRETARIA DE ESTADO DA AGRICULTURA, ABASTECIMENTO, AQUICULTURA E PESCA</v>
      </c>
      <c r="AC57" s="50" t="str">
        <f t="shared" si="17"/>
        <v>22.1</v>
      </c>
      <c r="AD57" s="19">
        <f t="shared" si="18"/>
        <v>40</v>
      </c>
      <c r="AE57" s="49" t="str">
        <f t="shared" si="4"/>
        <v>22.140</v>
      </c>
      <c r="BC57" s="19" t="str">
        <f t="shared" si="5"/>
        <v>SUBGERENCIA DE
RELACIONAMENTO VIRTUAL -
SUREV</v>
      </c>
      <c r="BD57" s="19">
        <f>VLOOKUP(AE57,ORGANOGRAMAES!$C$1:$N$6000,2,0)</f>
        <v>6</v>
      </c>
      <c r="BE57" s="19" t="str">
        <f>VLOOKUP(AE57,ORGANOGRAMAES!$C$1:$N$6000,3,0)</f>
        <v>-------&gt;69045500035</v>
      </c>
      <c r="BF57" s="19" t="str">
        <f>VLOOKUP(AE57,ORGANOGRAMAES!$C$1:$N$6000,4,0)</f>
        <v>69045500035</v>
      </c>
      <c r="BG57" s="19" t="str">
        <f>VLOOKUP(AE57,ORGANOGRAMAES!$C$1:$N$6000,5,0)</f>
        <v>SUREV</v>
      </c>
      <c r="BH57" s="19" t="str">
        <f>VLOOKUP(AE57,ORGANOGRAMAES!$C$1:$N$6000,6,0)</f>
        <v>SUBGERENCIA DE
RELACIONAMENTO VIRTUAL -
SUREV</v>
      </c>
      <c r="BI57" s="19" t="str">
        <f>VLOOKUP(AE57,ORGANOGRAMAES!$C$1:$N$6000,7,0)</f>
        <v>27080571000130</v>
      </c>
      <c r="BJ57" s="19" t="str">
        <f>VLOOKUP(AE57,ORGANOGRAMAES!$C$1:$N$6000,8,0)</f>
        <v>SECRETARIA DE
ESTADO DA
FAZENDA</v>
      </c>
      <c r="BK57" s="19" t="str">
        <f>VLOOKUP(AE57,ORGANOGRAMAES!$C$1:$N$6000,9,0)</f>
        <v>SECRETARIA DE
ESTADO DA
FAZENDA</v>
      </c>
      <c r="BL57" s="19" t="str">
        <f>VLOOKUP(AE57,ORGANOGRAMAES!$C$1:$N$6000,10,0)</f>
        <v>Estadual</v>
      </c>
      <c r="BM57" s="19" t="str">
        <f>VLOOKUP(AE57,ORGANOGRAMAES!$C$1:$N$6000,11,0)</f>
        <v>Executivo</v>
      </c>
      <c r="BN57" s="19">
        <f>VLOOKUP(AE57,ORGANOGRAMAES!$C$1:$N$6000,12,0)</f>
        <v>0</v>
      </c>
      <c r="BP57" s="19">
        <f t="shared" si="6"/>
        <v>6</v>
      </c>
      <c r="BQ57" s="19" t="str">
        <f t="shared" si="7"/>
        <v>-------&gt;69045500035</v>
      </c>
      <c r="BR57" s="19" t="str">
        <f t="shared" si="8"/>
        <v>69045500035</v>
      </c>
      <c r="BS57" s="19" t="str">
        <f t="shared" si="9"/>
        <v>SUREV</v>
      </c>
      <c r="BT57" s="19" t="str">
        <f t="shared" si="10"/>
        <v>SUBGERENCIA DE
RELACIONAMENTO VIRTUAL -
SUREV</v>
      </c>
      <c r="BU57" s="19" t="str">
        <f t="shared" si="11"/>
        <v>27080571000130</v>
      </c>
      <c r="BV57" s="19" t="str">
        <f t="shared" si="12"/>
        <v>SECRETARIA DE
ESTADO DA
FAZENDA</v>
      </c>
      <c r="BW57" s="19" t="str">
        <f t="shared" si="13"/>
        <v>SECRETARIA DE
ESTADO DA
FAZENDA</v>
      </c>
      <c r="BX57" s="19" t="str">
        <f t="shared" si="14"/>
        <v>Estadual</v>
      </c>
      <c r="BY57" s="19" t="str">
        <f t="shared" si="15"/>
        <v>Executivo</v>
      </c>
      <c r="BZ57" s="19">
        <f t="shared" si="16"/>
        <v>0</v>
      </c>
    </row>
    <row r="58" spans="1:78" ht="15" customHeight="1">
      <c r="A58" s="106" t="str">
        <f t="shared" si="19"/>
        <v>22.1.....</v>
      </c>
      <c r="B58" s="106">
        <f t="shared" si="22"/>
        <v>22</v>
      </c>
      <c r="C58" s="107" t="str">
        <f t="shared" si="24"/>
        <v>1</v>
      </c>
      <c r="D58" s="32"/>
      <c r="E58" s="32"/>
      <c r="F58" s="32"/>
      <c r="G58" s="32"/>
      <c r="H58" s="32"/>
      <c r="I58" s="33"/>
      <c r="J58" s="17" t="s">
        <v>93</v>
      </c>
      <c r="K58" s="150" t="str">
        <f t="shared" si="23"/>
        <v>-</v>
      </c>
      <c r="L58" s="123"/>
      <c r="M58" s="123"/>
      <c r="N58" s="123"/>
      <c r="O58" s="123"/>
      <c r="P58" s="123"/>
      <c r="Q58" s="123"/>
      <c r="S58"/>
      <c r="T58" s="14" t="s">
        <v>7094</v>
      </c>
      <c r="U58" s="15" t="s">
        <v>7095</v>
      </c>
      <c r="V58" s="15" t="s">
        <v>7040</v>
      </c>
      <c r="W58" s="15" t="str">
        <f>IFERROR(+VLOOKUP(T58,UG!$A$5:$O$196,2,0),"-")</f>
        <v>310203</v>
      </c>
      <c r="X58" s="15" t="str">
        <f>IFERROR(+VLOOKUP(T58,UG!$A$5:$O$196,3,0),"-")</f>
        <v>CEASA-ES</v>
      </c>
      <c r="Y58" s="15" t="str">
        <f>IFERROR(+VLOOKUP(T58,UG!$A$5:$O$196,5,0),"-")</f>
        <v>27064062000113</v>
      </c>
      <c r="Z58" s="15">
        <f t="shared" si="20"/>
        <v>31</v>
      </c>
      <c r="AA58" s="14" t="str">
        <f t="shared" si="21"/>
        <v>SECRETARIA DE ESTADO DA AGRICULTURA, ABASTECIMENTO, AQUICULTURA E PESCA</v>
      </c>
      <c r="AC58" s="50" t="str">
        <f t="shared" si="17"/>
        <v>22.1</v>
      </c>
      <c r="AD58" s="19">
        <f t="shared" si="18"/>
        <v>41</v>
      </c>
      <c r="AE58" s="49" t="str">
        <f t="shared" si="4"/>
        <v>22.141</v>
      </c>
      <c r="BC58" s="19" t="str">
        <f t="shared" si="5"/>
        <v>AGENCIA REC EST B S
FRANCISCO - ARE B S
FRANCISCO</v>
      </c>
      <c r="BD58" s="19">
        <f>VLOOKUP(AE58,ORGANOGRAMAES!$C$1:$N$6000,2,0)</f>
        <v>6</v>
      </c>
      <c r="BE58" s="19" t="str">
        <f>VLOOKUP(AE58,ORGANOGRAMAES!$C$1:$N$6000,3,0)</f>
        <v>-------&gt;69046300019</v>
      </c>
      <c r="BF58" s="19" t="str">
        <f>VLOOKUP(AE58,ORGANOGRAMAES!$C$1:$N$6000,4,0)</f>
        <v>69046300019</v>
      </c>
      <c r="BG58" s="19" t="str">
        <f>VLOOKUP(AE58,ORGANOGRAMAES!$C$1:$N$6000,5,0)</f>
        <v>ARE BS
FRANCISCO</v>
      </c>
      <c r="BH58" s="19" t="str">
        <f>VLOOKUP(AE58,ORGANOGRAMAES!$C$1:$N$6000,6,0)</f>
        <v>AGENCIA REC EST B S
FRANCISCO - ARE B S
FRANCISCO</v>
      </c>
      <c r="BI58" s="19" t="str">
        <f>VLOOKUP(AE58,ORGANOGRAMAES!$C$1:$N$6000,7,0)</f>
        <v>27080571000130</v>
      </c>
      <c r="BJ58" s="19" t="str">
        <f>VLOOKUP(AE58,ORGANOGRAMAES!$C$1:$N$6000,8,0)</f>
        <v>SECRETARIA DE
ESTADO DA
FAZENDA</v>
      </c>
      <c r="BK58" s="19" t="str">
        <f>VLOOKUP(AE58,ORGANOGRAMAES!$C$1:$N$6000,9,0)</f>
        <v>SECRETARIA DE
ESTADO DA
FAZENDA</v>
      </c>
      <c r="BL58" s="19" t="str">
        <f>VLOOKUP(AE58,ORGANOGRAMAES!$C$1:$N$6000,10,0)</f>
        <v>Estadual</v>
      </c>
      <c r="BM58" s="19" t="str">
        <f>VLOOKUP(AE58,ORGANOGRAMAES!$C$1:$N$6000,11,0)</f>
        <v>Executivo</v>
      </c>
      <c r="BN58" s="19">
        <f>VLOOKUP(AE58,ORGANOGRAMAES!$C$1:$N$6000,12,0)</f>
        <v>0</v>
      </c>
      <c r="BP58" s="19">
        <f t="shared" si="6"/>
        <v>6</v>
      </c>
      <c r="BQ58" s="19" t="str">
        <f t="shared" si="7"/>
        <v>-------&gt;69046300019</v>
      </c>
      <c r="BR58" s="19" t="str">
        <f t="shared" si="8"/>
        <v>69046300019</v>
      </c>
      <c r="BS58" s="19" t="str">
        <f t="shared" si="9"/>
        <v>ARE BS
FRANCISCO</v>
      </c>
      <c r="BT58" s="19" t="str">
        <f t="shared" si="10"/>
        <v>AGENCIA REC EST B S
FRANCISCO - ARE B S
FRANCISCO</v>
      </c>
      <c r="BU58" s="19" t="str">
        <f t="shared" si="11"/>
        <v>27080571000130</v>
      </c>
      <c r="BV58" s="19" t="str">
        <f t="shared" si="12"/>
        <v>SECRETARIA DE
ESTADO DA
FAZENDA</v>
      </c>
      <c r="BW58" s="19" t="str">
        <f t="shared" si="13"/>
        <v>SECRETARIA DE
ESTADO DA
FAZENDA</v>
      </c>
      <c r="BX58" s="19" t="str">
        <f t="shared" si="14"/>
        <v>Estadual</v>
      </c>
      <c r="BY58" s="19" t="str">
        <f t="shared" si="15"/>
        <v>Executivo</v>
      </c>
      <c r="BZ58" s="19">
        <f t="shared" si="16"/>
        <v>0</v>
      </c>
    </row>
    <row r="59" spans="1:78" ht="19.95" customHeight="1" thickBot="1">
      <c r="A59" s="106" t="str">
        <f t="shared" si="19"/>
        <v>22.1.....</v>
      </c>
      <c r="B59" s="106">
        <f t="shared" si="22"/>
        <v>22</v>
      </c>
      <c r="C59" s="107" t="str">
        <f t="shared" si="24"/>
        <v>1</v>
      </c>
      <c r="D59" s="32"/>
      <c r="E59" s="32"/>
      <c r="F59" s="32"/>
      <c r="G59" s="32"/>
      <c r="H59" s="32"/>
      <c r="I59" s="33"/>
      <c r="J59" s="17" t="s">
        <v>93</v>
      </c>
      <c r="K59" s="150" t="str">
        <f t="shared" si="23"/>
        <v>-</v>
      </c>
      <c r="L59" s="123"/>
      <c r="M59" s="123"/>
      <c r="N59" s="123"/>
      <c r="O59" s="123"/>
      <c r="P59" s="123"/>
      <c r="Q59" s="123"/>
      <c r="S59" s="232" t="s">
        <v>7096</v>
      </c>
      <c r="T59" s="232"/>
      <c r="U59" s="27">
        <v>32</v>
      </c>
      <c r="V59" s="27" t="s">
        <v>7040</v>
      </c>
      <c r="W59" s="59" t="str">
        <f>IFERROR(+VLOOKUP(T59,UG!$A$5:$O$196,2,0),"-")</f>
        <v>-</v>
      </c>
      <c r="X59" s="59" t="str">
        <f>IFERROR(+VLOOKUP(T59,UG!$A$5:$O$196,3,0),"-")</f>
        <v>-</v>
      </c>
      <c r="Y59" s="59" t="str">
        <f>IFERROR(+VLOOKUP(T59,UG!$A$5:$O$196,5,0),"-")</f>
        <v>-</v>
      </c>
      <c r="Z59" s="69">
        <f>+U59</f>
        <v>32</v>
      </c>
      <c r="AA59" s="68" t="str">
        <f>+S59</f>
        <v>SECRETARIA DE ESTADO DA CIÊNCIA, TECNOLOGIA, INOVAÇÃO, EDUCAÇÃO PROFISSIONAL E DESENVOLVIMENTO ECONONÔMICO</v>
      </c>
      <c r="AC59" s="50" t="str">
        <f t="shared" si="17"/>
        <v>22.1</v>
      </c>
      <c r="AD59" s="19">
        <f t="shared" si="18"/>
        <v>42</v>
      </c>
      <c r="AE59" s="49" t="str">
        <f t="shared" si="4"/>
        <v>22.142</v>
      </c>
      <c r="BC59" s="19" t="str">
        <f t="shared" si="5"/>
        <v>AGENCIA RECEITA ESTADUAL
SAO MATEUS-ARE SAO MATEUS</v>
      </c>
      <c r="BD59" s="19">
        <f>VLOOKUP(AE59,ORGANOGRAMAES!$C$1:$N$6000,2,0)</f>
        <v>6</v>
      </c>
      <c r="BE59" s="19" t="str">
        <f>VLOOKUP(AE59,ORGANOGRAMAES!$C$1:$N$6000,3,0)</f>
        <v>-------&gt;69046300014</v>
      </c>
      <c r="BF59" s="19" t="str">
        <f>VLOOKUP(AE59,ORGANOGRAMAES!$C$1:$N$6000,4,0)</f>
        <v>69046300014</v>
      </c>
      <c r="BG59" s="19" t="str">
        <f>VLOOKUP(AE59,ORGANOGRAMAES!$C$1:$N$6000,5,0)</f>
        <v>ARE SAO
MATEUS</v>
      </c>
      <c r="BH59" s="19" t="str">
        <f>VLOOKUP(AE59,ORGANOGRAMAES!$C$1:$N$6000,6,0)</f>
        <v>AGENCIA RECEITA ESTADUAL
SAO MATEUS-ARE SAO MATEUS</v>
      </c>
      <c r="BI59" s="19" t="str">
        <f>VLOOKUP(AE59,ORGANOGRAMAES!$C$1:$N$6000,7,0)</f>
        <v>27080571000130</v>
      </c>
      <c r="BJ59" s="19" t="str">
        <f>VLOOKUP(AE59,ORGANOGRAMAES!$C$1:$N$6000,8,0)</f>
        <v>SECRETARIA DE
ESTADO DA
FAZENDA</v>
      </c>
      <c r="BK59" s="19" t="str">
        <f>VLOOKUP(AE59,ORGANOGRAMAES!$C$1:$N$6000,9,0)</f>
        <v>SECRETARIA DE
ESTADO DA
FAZENDA</v>
      </c>
      <c r="BL59" s="19" t="str">
        <f>VLOOKUP(AE59,ORGANOGRAMAES!$C$1:$N$6000,10,0)</f>
        <v>Estadual</v>
      </c>
      <c r="BM59" s="19" t="str">
        <f>VLOOKUP(AE59,ORGANOGRAMAES!$C$1:$N$6000,11,0)</f>
        <v>Executivo</v>
      </c>
      <c r="BN59" s="19">
        <f>VLOOKUP(AE59,ORGANOGRAMAES!$C$1:$N$6000,12,0)</f>
        <v>0</v>
      </c>
      <c r="BP59" s="19">
        <f t="shared" si="6"/>
        <v>6</v>
      </c>
      <c r="BQ59" s="19" t="str">
        <f t="shared" si="7"/>
        <v>-------&gt;69046300014</v>
      </c>
      <c r="BR59" s="19" t="str">
        <f t="shared" si="8"/>
        <v>69046300014</v>
      </c>
      <c r="BS59" s="19" t="str">
        <f t="shared" si="9"/>
        <v>ARE SAO
MATEUS</v>
      </c>
      <c r="BT59" s="19" t="str">
        <f t="shared" si="10"/>
        <v>AGENCIA RECEITA ESTADUAL
SAO MATEUS-ARE SAO MATEUS</v>
      </c>
      <c r="BU59" s="19" t="str">
        <f t="shared" si="11"/>
        <v>27080571000130</v>
      </c>
      <c r="BV59" s="19" t="str">
        <f t="shared" si="12"/>
        <v>SECRETARIA DE
ESTADO DA
FAZENDA</v>
      </c>
      <c r="BW59" s="19" t="str">
        <f t="shared" si="13"/>
        <v>SECRETARIA DE
ESTADO DA
FAZENDA</v>
      </c>
      <c r="BX59" s="19" t="str">
        <f t="shared" si="14"/>
        <v>Estadual</v>
      </c>
      <c r="BY59" s="19" t="str">
        <f t="shared" si="15"/>
        <v>Executivo</v>
      </c>
      <c r="BZ59" s="19">
        <f t="shared" si="16"/>
        <v>0</v>
      </c>
    </row>
    <row r="60" spans="1:78" ht="40.799999999999997">
      <c r="A60" s="106" t="str">
        <f t="shared" si="19"/>
        <v>22.1.....</v>
      </c>
      <c r="B60" s="106">
        <f t="shared" si="22"/>
        <v>22</v>
      </c>
      <c r="C60" s="107" t="str">
        <f t="shared" si="24"/>
        <v>1</v>
      </c>
      <c r="D60" s="32"/>
      <c r="E60" s="32"/>
      <c r="F60" s="32"/>
      <c r="G60" s="32"/>
      <c r="H60" s="32"/>
      <c r="I60" s="33"/>
      <c r="J60" s="17" t="s">
        <v>93</v>
      </c>
      <c r="K60" s="150" t="str">
        <f t="shared" si="23"/>
        <v>-</v>
      </c>
      <c r="L60" s="123"/>
      <c r="M60" s="123"/>
      <c r="N60" s="123"/>
      <c r="O60" s="123"/>
      <c r="P60" s="123"/>
      <c r="Q60" s="123"/>
      <c r="S60"/>
      <c r="T60" s="78" t="s">
        <v>7097</v>
      </c>
      <c r="U60" s="79" t="s">
        <v>7098</v>
      </c>
      <c r="V60" s="79" t="s">
        <v>7040</v>
      </c>
      <c r="W60" s="79" t="str">
        <f>IFERROR(+VLOOKUP(T60,UG!$A$5:$O$196,2,0),"-")</f>
        <v>320101</v>
      </c>
      <c r="X60" s="79" t="str">
        <f>IFERROR(+VLOOKUP(T60,UG!$A$5:$O$196,3,0),"-")</f>
        <v>SECTI</v>
      </c>
      <c r="Y60" s="79" t="str">
        <f>IFERROR(+VLOOKUP(T60,UG!$A$5:$O$196,5,0),"-")</f>
        <v>06656711000103</v>
      </c>
      <c r="Z60" s="15">
        <f t="shared" si="20"/>
        <v>32</v>
      </c>
      <c r="AA60" s="14" t="str">
        <f t="shared" si="21"/>
        <v>SECRETARIA DE ESTADO DA CIÊNCIA, TECNOLOGIA, INOVAÇÃO, EDUCAÇÃO PROFISSIONAL E DESENVOLVIMENTO ECONONÔMICO</v>
      </c>
      <c r="AC60" s="50" t="str">
        <f t="shared" si="17"/>
        <v>22.1</v>
      </c>
      <c r="AD60" s="19">
        <f t="shared" si="18"/>
        <v>43</v>
      </c>
      <c r="AE60" s="49" t="str">
        <f t="shared" si="4"/>
        <v>22.143</v>
      </c>
      <c r="BC60" s="19" t="str">
        <f t="shared" si="5"/>
        <v>AGENCIA RECEITA ESTADUAL DE
LINHARES-ARE LINHARES</v>
      </c>
      <c r="BD60" s="19">
        <f>VLOOKUP(AE60,ORGANOGRAMAES!$C$1:$N$6000,2,0)</f>
        <v>6</v>
      </c>
      <c r="BE60" s="19" t="str">
        <f>VLOOKUP(AE60,ORGANOGRAMAES!$C$1:$N$6000,3,0)</f>
        <v>-------&gt;69046300015</v>
      </c>
      <c r="BF60" s="19" t="str">
        <f>VLOOKUP(AE60,ORGANOGRAMAES!$C$1:$N$6000,4,0)</f>
        <v>69046300015</v>
      </c>
      <c r="BG60" s="19" t="str">
        <f>VLOOKUP(AE60,ORGANOGRAMAES!$C$1:$N$6000,5,0)</f>
        <v>ARE LINHARES</v>
      </c>
      <c r="BH60" s="19" t="str">
        <f>VLOOKUP(AE60,ORGANOGRAMAES!$C$1:$N$6000,6,0)</f>
        <v>AGENCIA RECEITA ESTADUAL DE
LINHARES-ARE LINHARES</v>
      </c>
      <c r="BI60" s="19" t="str">
        <f>VLOOKUP(AE60,ORGANOGRAMAES!$C$1:$N$6000,7,0)</f>
        <v>27080571000130</v>
      </c>
      <c r="BJ60" s="19" t="str">
        <f>VLOOKUP(AE60,ORGANOGRAMAES!$C$1:$N$6000,8,0)</f>
        <v>SECRETARIA DE
ESTADO DA
FAZENDA</v>
      </c>
      <c r="BK60" s="19" t="str">
        <f>VLOOKUP(AE60,ORGANOGRAMAES!$C$1:$N$6000,9,0)</f>
        <v>SECRETARIA DE
ESTADO DA
FAZENDA</v>
      </c>
      <c r="BL60" s="19" t="str">
        <f>VLOOKUP(AE60,ORGANOGRAMAES!$C$1:$N$6000,10,0)</f>
        <v>Estadual</v>
      </c>
      <c r="BM60" s="19" t="str">
        <f>VLOOKUP(AE60,ORGANOGRAMAES!$C$1:$N$6000,11,0)</f>
        <v>Executivo</v>
      </c>
      <c r="BN60" s="19">
        <f>VLOOKUP(AE60,ORGANOGRAMAES!$C$1:$N$6000,12,0)</f>
        <v>0</v>
      </c>
      <c r="BP60" s="19">
        <f t="shared" si="6"/>
        <v>6</v>
      </c>
      <c r="BQ60" s="19" t="str">
        <f t="shared" si="7"/>
        <v>-------&gt;69046300015</v>
      </c>
      <c r="BR60" s="19" t="str">
        <f t="shared" si="8"/>
        <v>69046300015</v>
      </c>
      <c r="BS60" s="19" t="str">
        <f t="shared" si="9"/>
        <v>ARE LINHARES</v>
      </c>
      <c r="BT60" s="19" t="str">
        <f t="shared" si="10"/>
        <v>AGENCIA RECEITA ESTADUAL DE
LINHARES-ARE LINHARES</v>
      </c>
      <c r="BU60" s="19" t="str">
        <f t="shared" si="11"/>
        <v>27080571000130</v>
      </c>
      <c r="BV60" s="19" t="str">
        <f t="shared" si="12"/>
        <v>SECRETARIA DE
ESTADO DA
FAZENDA</v>
      </c>
      <c r="BW60" s="19" t="str">
        <f t="shared" si="13"/>
        <v>SECRETARIA DE
ESTADO DA
FAZENDA</v>
      </c>
      <c r="BX60" s="19" t="str">
        <f t="shared" si="14"/>
        <v>Estadual</v>
      </c>
      <c r="BY60" s="19" t="str">
        <f t="shared" si="15"/>
        <v>Executivo</v>
      </c>
      <c r="BZ60" s="19">
        <f t="shared" si="16"/>
        <v>0</v>
      </c>
    </row>
    <row r="61" spans="1:78" ht="15" customHeight="1">
      <c r="A61" s="106" t="str">
        <f t="shared" si="19"/>
        <v>22.1.....</v>
      </c>
      <c r="B61" s="106">
        <f t="shared" si="22"/>
        <v>22</v>
      </c>
      <c r="C61" s="107" t="str">
        <f t="shared" si="24"/>
        <v>1</v>
      </c>
      <c r="D61" s="32"/>
      <c r="E61" s="32"/>
      <c r="F61" s="32"/>
      <c r="G61" s="32"/>
      <c r="H61" s="32"/>
      <c r="I61" s="33"/>
      <c r="J61" s="17" t="s">
        <v>93</v>
      </c>
      <c r="K61" s="150" t="str">
        <f t="shared" si="23"/>
        <v>-</v>
      </c>
      <c r="L61" s="123"/>
      <c r="M61" s="123"/>
      <c r="N61" s="123"/>
      <c r="O61" s="123"/>
      <c r="P61" s="123"/>
      <c r="Q61" s="123"/>
      <c r="S61"/>
      <c r="T61" s="73" t="s">
        <v>7099</v>
      </c>
      <c r="U61" s="74" t="s">
        <v>7100</v>
      </c>
      <c r="V61" s="74" t="s">
        <v>7040</v>
      </c>
      <c r="W61" s="74" t="str">
        <f>IFERROR(+VLOOKUP(T61,UG!$A$5:$O$196,2,0),"-")</f>
        <v>320202</v>
      </c>
      <c r="X61" s="74" t="str">
        <f>IFERROR(+VLOOKUP(T61,UG!$A$5:$O$196,3,0),"-")</f>
        <v>FAPES</v>
      </c>
      <c r="Y61" s="74" t="str">
        <f>IFERROR(+VLOOKUP(T61,UG!$A$5:$O$196,5,0),"-")</f>
        <v>07296722000184</v>
      </c>
      <c r="Z61" s="15">
        <f t="shared" si="20"/>
        <v>32</v>
      </c>
      <c r="AA61" s="14" t="str">
        <f t="shared" si="21"/>
        <v>SECRETARIA DE ESTADO DA CIÊNCIA, TECNOLOGIA, INOVAÇÃO, EDUCAÇÃO PROFISSIONAL E DESENVOLVIMENTO ECONONÔMICO</v>
      </c>
      <c r="AC61" s="50" t="str">
        <f t="shared" si="17"/>
        <v>22.1</v>
      </c>
      <c r="AD61" s="19">
        <f t="shared" si="18"/>
        <v>44</v>
      </c>
      <c r="AE61" s="49" t="str">
        <f t="shared" si="4"/>
        <v>22.144</v>
      </c>
      <c r="AG61" s="49" t="str">
        <f>+W62</f>
        <v>320901</v>
      </c>
      <c r="BC61" s="19" t="str">
        <f t="shared" si="5"/>
        <v>AGENCIA DA RECEITA ESTADUAL
DE VITORIA-ARE VITORIA</v>
      </c>
      <c r="BD61" s="19">
        <f>VLOOKUP(AE61,ORGANOGRAMAES!$C$1:$N$6000,2,0)</f>
        <v>6</v>
      </c>
      <c r="BE61" s="19" t="str">
        <f>VLOOKUP(AE61,ORGANOGRAMAES!$C$1:$N$6000,3,0)</f>
        <v>-------&gt;69046300007</v>
      </c>
      <c r="BF61" s="19" t="str">
        <f>VLOOKUP(AE61,ORGANOGRAMAES!$C$1:$N$6000,4,0)</f>
        <v>69046300007</v>
      </c>
      <c r="BG61" s="19" t="str">
        <f>VLOOKUP(AE61,ORGANOGRAMAES!$C$1:$N$6000,5,0)</f>
        <v>ARE VITORIA</v>
      </c>
      <c r="BH61" s="19" t="str">
        <f>VLOOKUP(AE61,ORGANOGRAMAES!$C$1:$N$6000,6,0)</f>
        <v>AGENCIA DA RECEITA ESTADUAL
DE VITORIA-ARE VITORIA</v>
      </c>
      <c r="BI61" s="19" t="str">
        <f>VLOOKUP(AE61,ORGANOGRAMAES!$C$1:$N$6000,7,0)</f>
        <v>27080571000130</v>
      </c>
      <c r="BJ61" s="19" t="str">
        <f>VLOOKUP(AE61,ORGANOGRAMAES!$C$1:$N$6000,8,0)</f>
        <v>SECRETARIA DE
ESTADO DA
FAZENDA</v>
      </c>
      <c r="BK61" s="19" t="str">
        <f>VLOOKUP(AE61,ORGANOGRAMAES!$C$1:$N$6000,9,0)</f>
        <v>SECRETARIA DE
ESTADO DA
FAZENDA</v>
      </c>
      <c r="BL61" s="19" t="str">
        <f>VLOOKUP(AE61,ORGANOGRAMAES!$C$1:$N$6000,10,0)</f>
        <v>Estadual</v>
      </c>
      <c r="BM61" s="19" t="str">
        <f>VLOOKUP(AE61,ORGANOGRAMAES!$C$1:$N$6000,11,0)</f>
        <v>Executivo</v>
      </c>
      <c r="BN61" s="19">
        <f>VLOOKUP(AE61,ORGANOGRAMAES!$C$1:$N$6000,12,0)</f>
        <v>0</v>
      </c>
      <c r="BP61" s="19">
        <f t="shared" si="6"/>
        <v>6</v>
      </c>
      <c r="BQ61" s="19" t="str">
        <f t="shared" si="7"/>
        <v>-------&gt;69046300007</v>
      </c>
      <c r="BR61" s="19" t="str">
        <f t="shared" si="8"/>
        <v>69046300007</v>
      </c>
      <c r="BS61" s="19" t="str">
        <f t="shared" si="9"/>
        <v>ARE VITORIA</v>
      </c>
      <c r="BT61" s="19" t="str">
        <f t="shared" si="10"/>
        <v>AGENCIA DA RECEITA ESTADUAL
DE VITORIA-ARE VITORIA</v>
      </c>
      <c r="BU61" s="19" t="str">
        <f t="shared" si="11"/>
        <v>27080571000130</v>
      </c>
      <c r="BV61" s="19" t="str">
        <f t="shared" si="12"/>
        <v>SECRETARIA DE
ESTADO DA
FAZENDA</v>
      </c>
      <c r="BW61" s="19" t="str">
        <f t="shared" si="13"/>
        <v>SECRETARIA DE
ESTADO DA
FAZENDA</v>
      </c>
      <c r="BX61" s="19" t="str">
        <f t="shared" si="14"/>
        <v>Estadual</v>
      </c>
      <c r="BY61" s="19" t="str">
        <f t="shared" si="15"/>
        <v>Executivo</v>
      </c>
      <c r="BZ61" s="19">
        <f t="shared" si="16"/>
        <v>0</v>
      </c>
    </row>
    <row r="62" spans="1:78" ht="40.799999999999997">
      <c r="A62" s="106" t="str">
        <f t="shared" si="19"/>
        <v>22.1.....</v>
      </c>
      <c r="B62" s="106">
        <f t="shared" si="22"/>
        <v>22</v>
      </c>
      <c r="C62" s="107" t="str">
        <f t="shared" si="24"/>
        <v>1</v>
      </c>
      <c r="D62" s="32"/>
      <c r="E62" s="32"/>
      <c r="F62" s="32"/>
      <c r="G62" s="32"/>
      <c r="H62" s="32"/>
      <c r="I62" s="33"/>
      <c r="J62" s="17" t="s">
        <v>93</v>
      </c>
      <c r="K62" s="150" t="str">
        <f t="shared" si="23"/>
        <v>-</v>
      </c>
      <c r="L62" s="123"/>
      <c r="M62" s="123"/>
      <c r="N62" s="123"/>
      <c r="O62" s="123"/>
      <c r="P62" s="123"/>
      <c r="Q62" s="123"/>
      <c r="S62"/>
      <c r="T62" s="75" t="s">
        <v>7101</v>
      </c>
      <c r="U62" s="75"/>
      <c r="V62" s="75" t="s">
        <v>7040</v>
      </c>
      <c r="W62" s="75" t="str">
        <f>IFERROR(+VLOOKUP(T62,UG!$A$5:$O$196,2,0),"-")</f>
        <v>320901</v>
      </c>
      <c r="X62" s="75" t="str">
        <f>IFERROR(+VLOOKUP(T62,UG!$A$5:$O$196,3,0),"-")</f>
        <v>FUNCITEC</v>
      </c>
      <c r="Y62" s="75" t="str">
        <f>IFERROR(+VLOOKUP(T62,UG!$A$5:$O$196,5,0),"-")</f>
        <v>02504742000180</v>
      </c>
      <c r="Z62" s="15">
        <f t="shared" si="20"/>
        <v>32</v>
      </c>
      <c r="AA62" s="14" t="str">
        <f t="shared" si="21"/>
        <v>SECRETARIA DE ESTADO DA CIÊNCIA, TECNOLOGIA, INOVAÇÃO, EDUCAÇÃO PROFISSIONAL E DESENVOLVIMENTO ECONONÔMICO</v>
      </c>
      <c r="AC62" s="50" t="str">
        <f t="shared" si="17"/>
        <v>22.1</v>
      </c>
      <c r="AD62" s="19">
        <f t="shared" si="18"/>
        <v>45</v>
      </c>
      <c r="AE62" s="49" t="str">
        <f t="shared" si="4"/>
        <v>22.145</v>
      </c>
      <c r="BC62" s="19" t="str">
        <f t="shared" si="5"/>
        <v>AGENCIA DA RECEITA ESTADUAL
DE ALEGRE - ARE ALEGRE</v>
      </c>
      <c r="BD62" s="19">
        <f>VLOOKUP(AE62,ORGANOGRAMAES!$C$1:$N$6000,2,0)</f>
        <v>6</v>
      </c>
      <c r="BE62" s="19" t="str">
        <f>VLOOKUP(AE62,ORGANOGRAMAES!$C$1:$N$6000,3,0)</f>
        <v>-------&gt;69046300008</v>
      </c>
      <c r="BF62" s="19" t="str">
        <f>VLOOKUP(AE62,ORGANOGRAMAES!$C$1:$N$6000,4,0)</f>
        <v>69046300008</v>
      </c>
      <c r="BG62" s="19" t="str">
        <f>VLOOKUP(AE62,ORGANOGRAMAES!$C$1:$N$6000,5,0)</f>
        <v>ARE ALEGRE</v>
      </c>
      <c r="BH62" s="19" t="str">
        <f>VLOOKUP(AE62,ORGANOGRAMAES!$C$1:$N$6000,6,0)</f>
        <v>AGENCIA DA RECEITA ESTADUAL
DE ALEGRE - ARE ALEGRE</v>
      </c>
      <c r="BI62" s="19" t="str">
        <f>VLOOKUP(AE62,ORGANOGRAMAES!$C$1:$N$6000,7,0)</f>
        <v>27080571000130</v>
      </c>
      <c r="BJ62" s="19" t="str">
        <f>VLOOKUP(AE62,ORGANOGRAMAES!$C$1:$N$6000,8,0)</f>
        <v>SECRETARIA DE
ESTADO DA
FAZENDA</v>
      </c>
      <c r="BK62" s="19" t="str">
        <f>VLOOKUP(AE62,ORGANOGRAMAES!$C$1:$N$6000,9,0)</f>
        <v>SECRETARIA DE
ESTADO DA
FAZENDA</v>
      </c>
      <c r="BL62" s="19" t="str">
        <f>VLOOKUP(AE62,ORGANOGRAMAES!$C$1:$N$6000,10,0)</f>
        <v>Estadual</v>
      </c>
      <c r="BM62" s="19" t="str">
        <f>VLOOKUP(AE62,ORGANOGRAMAES!$C$1:$N$6000,11,0)</f>
        <v>Executivo</v>
      </c>
      <c r="BN62" s="19">
        <f>VLOOKUP(AE62,ORGANOGRAMAES!$C$1:$N$6000,12,0)</f>
        <v>0</v>
      </c>
      <c r="BP62" s="19">
        <f t="shared" si="6"/>
        <v>6</v>
      </c>
      <c r="BQ62" s="19" t="str">
        <f t="shared" si="7"/>
        <v>-------&gt;69046300008</v>
      </c>
      <c r="BR62" s="19" t="str">
        <f t="shared" si="8"/>
        <v>69046300008</v>
      </c>
      <c r="BS62" s="19" t="str">
        <f t="shared" si="9"/>
        <v>ARE ALEGRE</v>
      </c>
      <c r="BT62" s="19" t="str">
        <f t="shared" si="10"/>
        <v>AGENCIA DA RECEITA ESTADUAL
DE ALEGRE - ARE ALEGRE</v>
      </c>
      <c r="BU62" s="19" t="str">
        <f t="shared" si="11"/>
        <v>27080571000130</v>
      </c>
      <c r="BV62" s="19" t="str">
        <f t="shared" si="12"/>
        <v>SECRETARIA DE
ESTADO DA
FAZENDA</v>
      </c>
      <c r="BW62" s="19" t="str">
        <f t="shared" si="13"/>
        <v>SECRETARIA DE
ESTADO DA
FAZENDA</v>
      </c>
      <c r="BX62" s="19" t="str">
        <f t="shared" si="14"/>
        <v>Estadual</v>
      </c>
      <c r="BY62" s="19" t="str">
        <f t="shared" si="15"/>
        <v>Executivo</v>
      </c>
      <c r="BZ62" s="19">
        <f t="shared" si="16"/>
        <v>0</v>
      </c>
    </row>
    <row r="63" spans="1:78" ht="40.799999999999997">
      <c r="A63" s="106" t="str">
        <f t="shared" si="19"/>
        <v>22.1.....</v>
      </c>
      <c r="B63" s="106">
        <f t="shared" si="22"/>
        <v>22</v>
      </c>
      <c r="C63" s="107" t="str">
        <f t="shared" si="24"/>
        <v>1</v>
      </c>
      <c r="D63" s="32"/>
      <c r="E63" s="32"/>
      <c r="F63" s="32"/>
      <c r="G63" s="32"/>
      <c r="H63" s="32"/>
      <c r="I63" s="33"/>
      <c r="J63" s="17" t="s">
        <v>93</v>
      </c>
      <c r="K63" s="150" t="str">
        <f t="shared" si="23"/>
        <v>-</v>
      </c>
      <c r="L63" s="123"/>
      <c r="M63" s="123"/>
      <c r="N63" s="123"/>
      <c r="O63" s="123"/>
      <c r="P63" s="123"/>
      <c r="Q63" s="123"/>
      <c r="S63"/>
      <c r="T63" s="14" t="s">
        <v>7102</v>
      </c>
      <c r="U63" s="15" t="s">
        <v>7103</v>
      </c>
      <c r="V63" s="15" t="s">
        <v>7040</v>
      </c>
      <c r="W63" s="15" t="str">
        <f>IFERROR(+VLOOKUP(T63,UG!$A$5:$O$196,2,0),"-")</f>
        <v>320203</v>
      </c>
      <c r="X63" s="15" t="str">
        <f>IFERROR(+VLOOKUP(T63,UG!$A$5:$O$196,3,0),"-")</f>
        <v>IPEM-ES</v>
      </c>
      <c r="Y63" s="15" t="str">
        <f>IFERROR(+VLOOKUP(T63,UG!$A$5:$O$196,5,0),"-")</f>
        <v>06028316000178</v>
      </c>
      <c r="Z63" s="15">
        <f t="shared" si="20"/>
        <v>32</v>
      </c>
      <c r="AA63" s="14" t="str">
        <f t="shared" si="21"/>
        <v>SECRETARIA DE ESTADO DA CIÊNCIA, TECNOLOGIA, INOVAÇÃO, EDUCAÇÃO PROFISSIONAL E DESENVOLVIMENTO ECONONÔMICO</v>
      </c>
      <c r="AC63" s="50" t="str">
        <f t="shared" si="17"/>
        <v>22.1</v>
      </c>
      <c r="AD63" s="19">
        <f t="shared" si="18"/>
        <v>46</v>
      </c>
      <c r="AE63" s="49" t="str">
        <f t="shared" si="4"/>
        <v>22.146</v>
      </c>
      <c r="BC63" s="19" t="str">
        <f t="shared" si="5"/>
        <v>GERENCIA FISCAL - GEFIS</v>
      </c>
      <c r="BD63" s="19">
        <f>VLOOKUP(AE63,ORGANOGRAMAES!$C$1:$N$6000,2,0)</f>
        <v>5</v>
      </c>
      <c r="BE63" s="19" t="str">
        <f>VLOOKUP(AE63,ORGANOGRAMAES!$C$1:$N$6000,3,0)</f>
        <v>------&gt;69035500002</v>
      </c>
      <c r="BF63" s="19" t="str">
        <f>VLOOKUP(AE63,ORGANOGRAMAES!$C$1:$N$6000,4,0)</f>
        <v>69035500002</v>
      </c>
      <c r="BG63" s="19" t="str">
        <f>VLOOKUP(AE63,ORGANOGRAMAES!$C$1:$N$6000,5,0)</f>
        <v>GEFIS</v>
      </c>
      <c r="BH63" s="19" t="str">
        <f>VLOOKUP(AE63,ORGANOGRAMAES!$C$1:$N$6000,6,0)</f>
        <v>GERENCIA FISCAL - GEFIS</v>
      </c>
      <c r="BI63" s="19" t="str">
        <f>VLOOKUP(AE63,ORGANOGRAMAES!$C$1:$N$6000,7,0)</f>
        <v>27080571000130</v>
      </c>
      <c r="BJ63" s="19" t="str">
        <f>VLOOKUP(AE63,ORGANOGRAMAES!$C$1:$N$6000,8,0)</f>
        <v>SECRETARIA DE
ESTADO DA
FAZENDA</v>
      </c>
      <c r="BK63" s="19" t="str">
        <f>VLOOKUP(AE63,ORGANOGRAMAES!$C$1:$N$6000,9,0)</f>
        <v>SECRETARIA DE
ESTADO DA
FAZENDA</v>
      </c>
      <c r="BL63" s="19" t="str">
        <f>VLOOKUP(AE63,ORGANOGRAMAES!$C$1:$N$6000,10,0)</f>
        <v>Estadual</v>
      </c>
      <c r="BM63" s="19" t="str">
        <f>VLOOKUP(AE63,ORGANOGRAMAES!$C$1:$N$6000,11,0)</f>
        <v>Executivo</v>
      </c>
      <c r="BN63" s="19">
        <f>VLOOKUP(AE63,ORGANOGRAMAES!$C$1:$N$6000,12,0)</f>
        <v>0</v>
      </c>
      <c r="BP63" s="19">
        <f t="shared" si="6"/>
        <v>5</v>
      </c>
      <c r="BQ63" s="19" t="str">
        <f t="shared" si="7"/>
        <v>------&gt;69035500002</v>
      </c>
      <c r="BR63" s="19" t="str">
        <f t="shared" si="8"/>
        <v>69035500002</v>
      </c>
      <c r="BS63" s="19" t="str">
        <f t="shared" si="9"/>
        <v>GEFIS</v>
      </c>
      <c r="BT63" s="19" t="str">
        <f t="shared" si="10"/>
        <v>GERENCIA FISCAL - GEFIS</v>
      </c>
      <c r="BU63" s="19" t="str">
        <f t="shared" si="11"/>
        <v>27080571000130</v>
      </c>
      <c r="BV63" s="19" t="str">
        <f t="shared" si="12"/>
        <v>SECRETARIA DE
ESTADO DA
FAZENDA</v>
      </c>
      <c r="BW63" s="19" t="str">
        <f t="shared" si="13"/>
        <v>SECRETARIA DE
ESTADO DA
FAZENDA</v>
      </c>
      <c r="BX63" s="19" t="str">
        <f t="shared" si="14"/>
        <v>Estadual</v>
      </c>
      <c r="BY63" s="19" t="str">
        <f t="shared" si="15"/>
        <v>Executivo</v>
      </c>
      <c r="BZ63" s="19">
        <f t="shared" si="16"/>
        <v>0</v>
      </c>
    </row>
    <row r="64" spans="1:78" ht="41.4" thickBot="1">
      <c r="A64" s="106" t="str">
        <f t="shared" si="19"/>
        <v>22.1.....</v>
      </c>
      <c r="B64" s="106">
        <f t="shared" si="22"/>
        <v>22</v>
      </c>
      <c r="C64" s="107" t="str">
        <f t="shared" si="24"/>
        <v>1</v>
      </c>
      <c r="D64" s="32"/>
      <c r="E64" s="32"/>
      <c r="F64" s="32"/>
      <c r="G64" s="32"/>
      <c r="H64" s="32"/>
      <c r="I64" s="33"/>
      <c r="J64" s="17" t="s">
        <v>93</v>
      </c>
      <c r="K64" s="150" t="str">
        <f t="shared" si="23"/>
        <v>-</v>
      </c>
      <c r="L64" s="123"/>
      <c r="M64" s="123"/>
      <c r="N64" s="123"/>
      <c r="O64" s="123"/>
      <c r="P64" s="123"/>
      <c r="Q64" s="123"/>
      <c r="S64"/>
      <c r="T64" s="14" t="s">
        <v>7104</v>
      </c>
      <c r="U64" s="15" t="s">
        <v>7105</v>
      </c>
      <c r="V64" s="15" t="s">
        <v>7040</v>
      </c>
      <c r="W64" s="15" t="str">
        <f>IFERROR(+VLOOKUP(T64,UG!$A$5:$O$196,2,0),"-")</f>
        <v>320204</v>
      </c>
      <c r="X64" s="15" t="str">
        <f>IFERROR(+VLOOKUP(T64,UG!$A$5:$O$196,3,0),"-")</f>
        <v>ADERES</v>
      </c>
      <c r="Y64" s="15" t="str">
        <f>IFERROR(+VLOOKUP(T64,UG!$A$5:$O$196,5,0),"-")</f>
        <v>01683866000107</v>
      </c>
      <c r="Z64" s="15">
        <f>+Z63</f>
        <v>32</v>
      </c>
      <c r="AA64" s="14" t="str">
        <f>+AA63</f>
        <v>SECRETARIA DE ESTADO DA CIÊNCIA, TECNOLOGIA, INOVAÇÃO, EDUCAÇÃO PROFISSIONAL E DESENVOLVIMENTO ECONONÔMICO</v>
      </c>
      <c r="AC64" s="50" t="str">
        <f>+AC63</f>
        <v>22.1</v>
      </c>
      <c r="AD64" s="19">
        <f>+AD63+1</f>
        <v>47</v>
      </c>
      <c r="AE64" s="49" t="str">
        <f t="shared" si="4"/>
        <v>22.147</v>
      </c>
      <c r="BC64" s="19" t="str">
        <f t="shared" si="5"/>
        <v>SUBGERENCIA FISCAL - REGIAO
SUL - SUFIS-S</v>
      </c>
      <c r="BD64" s="19">
        <f>VLOOKUP(AE64,ORGANOGRAMAES!$C$1:$N$6000,2,0)</f>
        <v>6</v>
      </c>
      <c r="BE64" s="19" t="str">
        <f>VLOOKUP(AE64,ORGANOGRAMAES!$C$1:$N$6000,3,0)</f>
        <v>-------&gt;69046300033</v>
      </c>
      <c r="BF64" s="19" t="str">
        <f>VLOOKUP(AE64,ORGANOGRAMAES!$C$1:$N$6000,4,0)</f>
        <v>69046300033</v>
      </c>
      <c r="BG64" s="19" t="str">
        <f>VLOOKUP(AE64,ORGANOGRAMAES!$C$1:$N$6000,5,0)</f>
        <v>SUFIS-S</v>
      </c>
      <c r="BH64" s="19" t="str">
        <f>VLOOKUP(AE64,ORGANOGRAMAES!$C$1:$N$6000,6,0)</f>
        <v>SUBGERENCIA FISCAL - REGIAO
SUL - SUFIS-S</v>
      </c>
      <c r="BI64" s="19" t="str">
        <f>VLOOKUP(AE64,ORGANOGRAMAES!$C$1:$N$6000,7,0)</f>
        <v>27080571000130</v>
      </c>
      <c r="BJ64" s="19" t="str">
        <f>VLOOKUP(AE64,ORGANOGRAMAES!$C$1:$N$6000,8,0)</f>
        <v>SECRETARIA DE
ESTADO DA
FAZENDA</v>
      </c>
      <c r="BK64" s="19" t="str">
        <f>VLOOKUP(AE64,ORGANOGRAMAES!$C$1:$N$6000,9,0)</f>
        <v>SECRETARIA DE
ESTADO DA
FAZENDA</v>
      </c>
      <c r="BL64" s="19" t="str">
        <f>VLOOKUP(AE64,ORGANOGRAMAES!$C$1:$N$6000,10,0)</f>
        <v>Estadual</v>
      </c>
      <c r="BM64" s="19" t="str">
        <f>VLOOKUP(AE64,ORGANOGRAMAES!$C$1:$N$6000,11,0)</f>
        <v>Executivo</v>
      </c>
      <c r="BN64" s="19">
        <f>VLOOKUP(AE64,ORGANOGRAMAES!$C$1:$N$6000,12,0)</f>
        <v>0</v>
      </c>
      <c r="BP64" s="19">
        <f t="shared" si="6"/>
        <v>6</v>
      </c>
      <c r="BQ64" s="19" t="str">
        <f t="shared" si="7"/>
        <v>-------&gt;69046300033</v>
      </c>
      <c r="BR64" s="19" t="str">
        <f t="shared" si="8"/>
        <v>69046300033</v>
      </c>
      <c r="BS64" s="19" t="str">
        <f t="shared" si="9"/>
        <v>SUFIS-S</v>
      </c>
      <c r="BT64" s="19" t="str">
        <f t="shared" si="10"/>
        <v>SUBGERENCIA FISCAL - REGIAO
SUL - SUFIS-S</v>
      </c>
      <c r="BU64" s="19" t="str">
        <f t="shared" si="11"/>
        <v>27080571000130</v>
      </c>
      <c r="BV64" s="19" t="str">
        <f t="shared" si="12"/>
        <v>SECRETARIA DE
ESTADO DA
FAZENDA</v>
      </c>
      <c r="BW64" s="19" t="str">
        <f t="shared" si="13"/>
        <v>SECRETARIA DE
ESTADO DA
FAZENDA</v>
      </c>
      <c r="BX64" s="19" t="str">
        <f t="shared" si="14"/>
        <v>Estadual</v>
      </c>
      <c r="BY64" s="19" t="str">
        <f t="shared" si="15"/>
        <v>Executivo</v>
      </c>
      <c r="BZ64" s="19">
        <f t="shared" si="16"/>
        <v>0</v>
      </c>
    </row>
    <row r="65" spans="1:78" ht="15" thickBot="1">
      <c r="A65" s="106" t="str">
        <f t="shared" si="19"/>
        <v>22.1.....</v>
      </c>
      <c r="B65" s="106">
        <f t="shared" si="22"/>
        <v>22</v>
      </c>
      <c r="C65" s="107" t="str">
        <f t="shared" si="24"/>
        <v>1</v>
      </c>
      <c r="D65" s="32"/>
      <c r="E65" s="32"/>
      <c r="F65" s="32"/>
      <c r="G65" s="32"/>
      <c r="H65" s="32"/>
      <c r="I65" s="33"/>
      <c r="J65" s="17" t="s">
        <v>93</v>
      </c>
      <c r="K65" s="150" t="str">
        <f t="shared" si="23"/>
        <v>-</v>
      </c>
      <c r="L65" s="123"/>
      <c r="M65" s="123"/>
      <c r="N65" s="123"/>
      <c r="O65" s="123"/>
      <c r="P65" s="123"/>
      <c r="Q65" s="123"/>
      <c r="S65"/>
      <c r="T65" s="14" t="s">
        <v>7106</v>
      </c>
      <c r="U65" s="15" t="s">
        <v>7107</v>
      </c>
      <c r="V65" s="15" t="s">
        <v>7040</v>
      </c>
      <c r="W65" s="105"/>
      <c r="X65" s="15" t="str">
        <f>+T65</f>
        <v>GARANTIR-ES</v>
      </c>
      <c r="Y65" s="15"/>
      <c r="Z65" s="15"/>
      <c r="AA65" s="14"/>
      <c r="AC65" s="50"/>
      <c r="BD65" s="19" t="e">
        <f>VLOOKUP(AE65,ORGANOGRAMAES!$C$1:$N$6000,2,0)</f>
        <v>#N/A</v>
      </c>
      <c r="BE65" s="19" t="e">
        <f>VLOOKUP(AE65,ORGANOGRAMAES!$C$1:$N$6000,3,0)</f>
        <v>#N/A</v>
      </c>
      <c r="BF65" s="19" t="e">
        <f>VLOOKUP(AE65,ORGANOGRAMAES!$C$1:$N$6000,4,0)</f>
        <v>#N/A</v>
      </c>
      <c r="BG65" s="19" t="e">
        <f>VLOOKUP(AE65,ORGANOGRAMAES!$C$1:$N$6000,5,0)</f>
        <v>#N/A</v>
      </c>
      <c r="BH65" s="19" t="e">
        <f>VLOOKUP(AE65,ORGANOGRAMAES!$C$1:$N$6000,6,0)</f>
        <v>#N/A</v>
      </c>
      <c r="BI65" s="19" t="e">
        <f>VLOOKUP(AE65,ORGANOGRAMAES!$C$1:$N$6000,7,0)</f>
        <v>#N/A</v>
      </c>
      <c r="BJ65" s="19" t="e">
        <f>VLOOKUP(AE65,ORGANOGRAMAES!$C$1:$N$6000,8,0)</f>
        <v>#N/A</v>
      </c>
      <c r="BK65" s="19" t="e">
        <f>VLOOKUP(AE65,ORGANOGRAMAES!$C$1:$N$6000,9,0)</f>
        <v>#N/A</v>
      </c>
      <c r="BL65" s="19" t="e">
        <f>VLOOKUP(AE65,ORGANOGRAMAES!$C$1:$N$6000,10,0)</f>
        <v>#N/A</v>
      </c>
      <c r="BM65" s="19" t="e">
        <f>VLOOKUP(AE65,ORGANOGRAMAES!$C$1:$N$6000,11,0)</f>
        <v>#N/A</v>
      </c>
      <c r="BN65" s="19" t="e">
        <f>VLOOKUP(AE65,ORGANOGRAMAES!$C$1:$N$6000,12,0)</f>
        <v>#N/A</v>
      </c>
      <c r="BP65" s="19" t="str">
        <f t="shared" si="6"/>
        <v>-</v>
      </c>
      <c r="BQ65" s="19" t="str">
        <f t="shared" si="7"/>
        <v>-</v>
      </c>
      <c r="BR65" s="19" t="str">
        <f t="shared" si="8"/>
        <v>-</v>
      </c>
      <c r="BS65" s="19" t="str">
        <f t="shared" si="9"/>
        <v>-</v>
      </c>
      <c r="BT65" s="19" t="str">
        <f t="shared" si="10"/>
        <v>-</v>
      </c>
      <c r="BU65" s="19" t="str">
        <f t="shared" si="11"/>
        <v>-</v>
      </c>
      <c r="BV65" s="19" t="str">
        <f t="shared" si="12"/>
        <v>-</v>
      </c>
      <c r="BW65" s="19" t="str">
        <f t="shared" si="13"/>
        <v>-</v>
      </c>
      <c r="BX65" s="19" t="str">
        <f t="shared" si="14"/>
        <v>-</v>
      </c>
      <c r="BY65" s="19" t="str">
        <f t="shared" si="15"/>
        <v>-</v>
      </c>
      <c r="BZ65" s="19" t="str">
        <f t="shared" si="16"/>
        <v>-</v>
      </c>
    </row>
    <row r="66" spans="1:78" ht="40.799999999999997">
      <c r="A66" s="106" t="str">
        <f t="shared" si="19"/>
        <v>22.1.....</v>
      </c>
      <c r="B66" s="106">
        <f t="shared" si="22"/>
        <v>22</v>
      </c>
      <c r="C66" s="107" t="str">
        <f t="shared" si="24"/>
        <v>1</v>
      </c>
      <c r="D66" s="32"/>
      <c r="E66" s="32"/>
      <c r="F66" s="32"/>
      <c r="G66" s="32"/>
      <c r="H66" s="32"/>
      <c r="I66" s="33"/>
      <c r="J66" s="17" t="s">
        <v>93</v>
      </c>
      <c r="K66" s="150" t="str">
        <f t="shared" si="23"/>
        <v>-</v>
      </c>
      <c r="L66" s="123"/>
      <c r="M66" s="123"/>
      <c r="N66" s="123"/>
      <c r="O66" s="123"/>
      <c r="P66" s="123"/>
      <c r="Q66" s="123"/>
      <c r="S66"/>
      <c r="T66" s="14" t="s">
        <v>7108</v>
      </c>
      <c r="U66" s="15" t="s">
        <v>7109</v>
      </c>
      <c r="V66" s="15" t="s">
        <v>7040</v>
      </c>
      <c r="W66" s="15" t="str">
        <f>IFERROR(+VLOOKUP(T66,UG!$A$5:$O$196,2,0),"-")</f>
        <v>320205</v>
      </c>
      <c r="X66" s="15" t="str">
        <f>IFERROR(+VLOOKUP(T66,UG!$A$5:$O$196,3,0),"-")</f>
        <v>BANDES</v>
      </c>
      <c r="Y66" s="15" t="str">
        <f>IFERROR(+VLOOKUP(T66,UG!$A$5:$O$196,5,0),"-")</f>
        <v>28145829000100</v>
      </c>
      <c r="Z66" s="15">
        <f>+Z64</f>
        <v>32</v>
      </c>
      <c r="AA66" s="14" t="str">
        <f>+AA64</f>
        <v>SECRETARIA DE ESTADO DA CIÊNCIA, TECNOLOGIA, INOVAÇÃO, EDUCAÇÃO PROFISSIONAL E DESENVOLVIMENTO ECONONÔMICO</v>
      </c>
      <c r="AC66" s="50" t="str">
        <f>+AC64</f>
        <v>22.1</v>
      </c>
      <c r="AD66" s="19">
        <f>+AD64+1</f>
        <v>48</v>
      </c>
      <c r="AE66" s="49" t="str">
        <f t="shared" si="4"/>
        <v>22.148</v>
      </c>
      <c r="BD66" s="19">
        <f>VLOOKUP(AE66,ORGANOGRAMAES!$C$1:$N$6000,2,0)</f>
        <v>6</v>
      </c>
      <c r="BE66" s="19" t="str">
        <f>VLOOKUP(AE66,ORGANOGRAMAES!$C$1:$N$6000,3,0)</f>
        <v>-------&gt;69022000008</v>
      </c>
      <c r="BF66" s="19" t="str">
        <f>VLOOKUP(AE66,ORGANOGRAMAES!$C$1:$N$6000,4,0)</f>
        <v>69022000008</v>
      </c>
      <c r="BG66" s="19" t="str">
        <f>VLOOKUP(AE66,ORGANOGRAMAES!$C$1:$N$6000,5,0)</f>
        <v>NEP</v>
      </c>
      <c r="BH66" s="19" t="str">
        <f>VLOOKUP(AE66,ORGANOGRAMAES!$C$1:$N$6000,6,0)</f>
        <v>NUCLEO DE ESTUDOS E
PESQUISAS - NEP</v>
      </c>
      <c r="BI66" s="19" t="str">
        <f>VLOOKUP(AE66,ORGANOGRAMAES!$C$1:$N$6000,7,0)</f>
        <v>27080571000130</v>
      </c>
      <c r="BJ66" s="19" t="str">
        <f>VLOOKUP(AE66,ORGANOGRAMAES!$C$1:$N$6000,8,0)</f>
        <v>SECRETARIA DE
ESTADO DA
FAZENDA</v>
      </c>
      <c r="BK66" s="19" t="str">
        <f>VLOOKUP(AE66,ORGANOGRAMAES!$C$1:$N$6000,9,0)</f>
        <v>SECRETARIA DE
ESTADO DA
FAZENDA</v>
      </c>
      <c r="BL66" s="19" t="str">
        <f>VLOOKUP(AE66,ORGANOGRAMAES!$C$1:$N$6000,10,0)</f>
        <v>Estadual</v>
      </c>
      <c r="BM66" s="19" t="str">
        <f>VLOOKUP(AE66,ORGANOGRAMAES!$C$1:$N$6000,11,0)</f>
        <v>Executivo</v>
      </c>
      <c r="BN66" s="19">
        <f>VLOOKUP(AE66,ORGANOGRAMAES!$C$1:$N$6000,12,0)</f>
        <v>0</v>
      </c>
      <c r="BP66" s="19">
        <f t="shared" si="6"/>
        <v>6</v>
      </c>
      <c r="BQ66" s="19" t="str">
        <f t="shared" si="7"/>
        <v>-------&gt;69022000008</v>
      </c>
      <c r="BR66" s="19" t="str">
        <f t="shared" si="8"/>
        <v>69022000008</v>
      </c>
      <c r="BS66" s="19" t="str">
        <f t="shared" si="9"/>
        <v>NEP</v>
      </c>
      <c r="BT66" s="19" t="str">
        <f t="shared" si="10"/>
        <v>NUCLEO DE ESTUDOS E
PESQUISAS - NEP</v>
      </c>
      <c r="BU66" s="19" t="str">
        <f t="shared" si="11"/>
        <v>27080571000130</v>
      </c>
      <c r="BV66" s="19" t="str">
        <f t="shared" si="12"/>
        <v>SECRETARIA DE
ESTADO DA
FAZENDA</v>
      </c>
      <c r="BW66" s="19" t="str">
        <f t="shared" si="13"/>
        <v>SECRETARIA DE
ESTADO DA
FAZENDA</v>
      </c>
      <c r="BX66" s="19" t="str">
        <f t="shared" si="14"/>
        <v>Estadual</v>
      </c>
      <c r="BY66" s="19" t="str">
        <f t="shared" si="15"/>
        <v>Executivo</v>
      </c>
      <c r="BZ66" s="19">
        <f t="shared" si="16"/>
        <v>0</v>
      </c>
    </row>
    <row r="67" spans="1:78" ht="40.799999999999997">
      <c r="A67" s="106" t="str">
        <f t="shared" si="19"/>
        <v>22.1.....</v>
      </c>
      <c r="B67" s="106">
        <f t="shared" si="22"/>
        <v>22</v>
      </c>
      <c r="C67" s="107" t="str">
        <f t="shared" si="24"/>
        <v>1</v>
      </c>
      <c r="D67" s="32"/>
      <c r="E67" s="32"/>
      <c r="F67" s="32"/>
      <c r="G67" s="32"/>
      <c r="H67" s="32"/>
      <c r="I67" s="33"/>
      <c r="J67" s="17" t="s">
        <v>93</v>
      </c>
      <c r="K67" s="150" t="str">
        <f t="shared" si="23"/>
        <v>-</v>
      </c>
      <c r="L67" s="123"/>
      <c r="M67" s="123"/>
      <c r="N67" s="123"/>
      <c r="O67" s="123"/>
      <c r="P67" s="123"/>
      <c r="Q67" s="123"/>
      <c r="S67" s="28"/>
      <c r="T67" s="14" t="s">
        <v>7110</v>
      </c>
      <c r="U67" s="15" t="s">
        <v>7111</v>
      </c>
      <c r="V67" s="15" t="s">
        <v>7040</v>
      </c>
      <c r="W67" s="15" t="str">
        <f>IFERROR(+VLOOKUP(T67,UG!$A$5:$O$196,2,0),"-")</f>
        <v>320206</v>
      </c>
      <c r="X67" s="15" t="str">
        <f>IFERROR(+VLOOKUP(T67,UG!$A$5:$O$196,3,0),"-")</f>
        <v>ARSP</v>
      </c>
      <c r="Y67" s="15" t="str">
        <f>IFERROR(+VLOOKUP(T67,UG!$A$5:$O$196,5,0),"-")</f>
        <v>26064356000182</v>
      </c>
      <c r="Z67" s="15">
        <f t="shared" si="20"/>
        <v>32</v>
      </c>
      <c r="AA67" s="14" t="str">
        <f t="shared" si="21"/>
        <v>SECRETARIA DE ESTADO DA CIÊNCIA, TECNOLOGIA, INOVAÇÃO, EDUCAÇÃO PROFISSIONAL E DESENVOLVIMENTO ECONONÔMICO</v>
      </c>
      <c r="AC67" s="50" t="str">
        <f t="shared" si="17"/>
        <v>22.1</v>
      </c>
      <c r="AD67" s="19">
        <f t="shared" si="18"/>
        <v>49</v>
      </c>
      <c r="AE67" s="49" t="str">
        <f t="shared" si="4"/>
        <v>22.149</v>
      </c>
      <c r="BD67" s="19">
        <f>VLOOKUP(AE67,ORGANOGRAMAES!$C$1:$N$6000,2,0)</f>
        <v>6</v>
      </c>
      <c r="BE67" s="19" t="str">
        <f>VLOOKUP(AE67,ORGANOGRAMAES!$C$1:$N$6000,3,0)</f>
        <v>-------&gt;69046300032</v>
      </c>
      <c r="BF67" s="19" t="str">
        <f>VLOOKUP(AE67,ORGANOGRAMAES!$C$1:$N$6000,4,0)</f>
        <v>69046300032</v>
      </c>
      <c r="BG67" s="19" t="str">
        <f>VLOOKUP(AE67,ORGANOGRAMAES!$C$1:$N$6000,5,0)</f>
        <v>SUFIS-NO</v>
      </c>
      <c r="BH67" s="19" t="str">
        <f>VLOOKUP(AE67,ORGANOGRAMAES!$C$1:$N$6000,6,0)</f>
        <v>SUBGERENCIA FISCAL - REGIAO
NOROESTE-SUFIS-NO</v>
      </c>
      <c r="BI67" s="19" t="str">
        <f>VLOOKUP(AE67,ORGANOGRAMAES!$C$1:$N$6000,7,0)</f>
        <v>27080571000130</v>
      </c>
      <c r="BJ67" s="19" t="str">
        <f>VLOOKUP(AE67,ORGANOGRAMAES!$C$1:$N$6000,8,0)</f>
        <v>SECRETARIA DE
ESTADO DA
FAZENDA</v>
      </c>
      <c r="BK67" s="19" t="str">
        <f>VLOOKUP(AE67,ORGANOGRAMAES!$C$1:$N$6000,9,0)</f>
        <v>SECRETARIA DE
ESTADO DA
FAZENDA</v>
      </c>
      <c r="BL67" s="19" t="str">
        <f>VLOOKUP(AE67,ORGANOGRAMAES!$C$1:$N$6000,10,0)</f>
        <v>Estadual</v>
      </c>
      <c r="BM67" s="19" t="str">
        <f>VLOOKUP(AE67,ORGANOGRAMAES!$C$1:$N$6000,11,0)</f>
        <v>Executivo</v>
      </c>
      <c r="BN67" s="19">
        <f>VLOOKUP(AE67,ORGANOGRAMAES!$C$1:$N$6000,12,0)</f>
        <v>0</v>
      </c>
      <c r="BP67" s="19">
        <f t="shared" si="6"/>
        <v>6</v>
      </c>
      <c r="BQ67" s="19" t="str">
        <f t="shared" si="7"/>
        <v>-------&gt;69046300032</v>
      </c>
      <c r="BR67" s="19" t="str">
        <f t="shared" si="8"/>
        <v>69046300032</v>
      </c>
      <c r="BS67" s="19" t="str">
        <f t="shared" si="9"/>
        <v>SUFIS-NO</v>
      </c>
      <c r="BT67" s="19" t="str">
        <f t="shared" si="10"/>
        <v>SUBGERENCIA FISCAL - REGIAO
NOROESTE-SUFIS-NO</v>
      </c>
      <c r="BU67" s="19" t="str">
        <f t="shared" si="11"/>
        <v>27080571000130</v>
      </c>
      <c r="BV67" s="19" t="str">
        <f t="shared" si="12"/>
        <v>SECRETARIA DE
ESTADO DA
FAZENDA</v>
      </c>
      <c r="BW67" s="19" t="str">
        <f t="shared" si="13"/>
        <v>SECRETARIA DE
ESTADO DA
FAZENDA</v>
      </c>
      <c r="BX67" s="19" t="str">
        <f t="shared" si="14"/>
        <v>Estadual</v>
      </c>
      <c r="BY67" s="19" t="str">
        <f t="shared" si="15"/>
        <v>Executivo</v>
      </c>
      <c r="BZ67" s="19">
        <f t="shared" si="16"/>
        <v>0</v>
      </c>
    </row>
    <row r="68" spans="1:78" ht="15" customHeight="1">
      <c r="A68" s="106" t="str">
        <f t="shared" si="19"/>
        <v>22.1.....</v>
      </c>
      <c r="B68" s="106">
        <f t="shared" si="22"/>
        <v>22</v>
      </c>
      <c r="C68" s="107" t="str">
        <f t="shared" si="24"/>
        <v>1</v>
      </c>
      <c r="D68" s="32"/>
      <c r="E68" s="32"/>
      <c r="F68" s="32"/>
      <c r="G68" s="32"/>
      <c r="H68" s="32"/>
      <c r="I68" s="33"/>
      <c r="J68" s="17" t="s">
        <v>93</v>
      </c>
      <c r="K68" s="150" t="str">
        <f t="shared" si="23"/>
        <v>-</v>
      </c>
      <c r="L68" s="123"/>
      <c r="M68" s="123"/>
      <c r="N68" s="123"/>
      <c r="O68" s="123"/>
      <c r="P68" s="123"/>
      <c r="Q68" s="123"/>
      <c r="S68"/>
      <c r="T68" s="29" t="s">
        <v>7112</v>
      </c>
      <c r="U68" s="30"/>
      <c r="V68" s="30"/>
      <c r="W68" s="15" t="str">
        <f>IFERROR(+VLOOKUP(T68,UG!$A$5:$O$196,2,0),"-")</f>
        <v>-</v>
      </c>
      <c r="X68" s="15" t="str">
        <f>IFERROR(+VLOOKUP(T68,UG!$A$5:$O$196,3,0),"-")</f>
        <v>-</v>
      </c>
      <c r="Y68" s="15" t="str">
        <f>IFERROR(+VLOOKUP(T68,UG!$A$5:$O$196,5,0),"-")</f>
        <v>-</v>
      </c>
      <c r="Z68" s="15">
        <f t="shared" si="20"/>
        <v>32</v>
      </c>
      <c r="AA68" s="14" t="str">
        <f t="shared" si="21"/>
        <v>SECRETARIA DE ESTADO DA CIÊNCIA, TECNOLOGIA, INOVAÇÃO, EDUCAÇÃO PROFISSIONAL E DESENVOLVIMENTO ECONONÔMICO</v>
      </c>
      <c r="AC68" s="50" t="str">
        <f t="shared" si="17"/>
        <v>22.1</v>
      </c>
      <c r="AD68" s="19">
        <f t="shared" si="18"/>
        <v>50</v>
      </c>
      <c r="AE68" s="49" t="str">
        <f t="shared" si="4"/>
        <v>22.150</v>
      </c>
      <c r="BD68" s="19">
        <f>VLOOKUP(AE68,ORGANOGRAMAES!$C$1:$N$6000,2,0)</f>
        <v>6</v>
      </c>
      <c r="BE68" s="19" t="str">
        <f>VLOOKUP(AE68,ORGANOGRAMAES!$C$1:$N$6000,3,0)</f>
        <v>-------&gt;69046300034</v>
      </c>
      <c r="BF68" s="19" t="str">
        <f>VLOOKUP(AE68,ORGANOGRAMAES!$C$1:$N$6000,4,0)</f>
        <v>69046300034</v>
      </c>
      <c r="BG68" s="19" t="str">
        <f>VLOOKUP(AE68,ORGANOGRAMAES!$C$1:$N$6000,5,0)</f>
        <v>SUFIS-MON</v>
      </c>
      <c r="BH68" s="19" t="str">
        <f>VLOOKUP(AE68,ORGANOGRAMAES!$C$1:$N$6000,6,0)</f>
        <v>SUBGERENCIA FISCAL DE CONTR
E MONITORAM-SUFIS-MON</v>
      </c>
      <c r="BI68" s="19" t="str">
        <f>VLOOKUP(AE68,ORGANOGRAMAES!$C$1:$N$6000,7,0)</f>
        <v>27080571000130</v>
      </c>
      <c r="BJ68" s="19" t="str">
        <f>VLOOKUP(AE68,ORGANOGRAMAES!$C$1:$N$6000,8,0)</f>
        <v>SECRETARIA DE
ESTADO DA
FAZENDA</v>
      </c>
      <c r="BK68" s="19" t="str">
        <f>VLOOKUP(AE68,ORGANOGRAMAES!$C$1:$N$6000,9,0)</f>
        <v>SECRETARIA DE
ESTADO DA
FAZENDA</v>
      </c>
      <c r="BL68" s="19" t="str">
        <f>VLOOKUP(AE68,ORGANOGRAMAES!$C$1:$N$6000,10,0)</f>
        <v>Estadual</v>
      </c>
      <c r="BM68" s="19" t="str">
        <f>VLOOKUP(AE68,ORGANOGRAMAES!$C$1:$N$6000,11,0)</f>
        <v>Executivo</v>
      </c>
      <c r="BN68" s="19">
        <f>VLOOKUP(AE68,ORGANOGRAMAES!$C$1:$N$6000,12,0)</f>
        <v>0</v>
      </c>
      <c r="BP68" s="19">
        <f t="shared" si="6"/>
        <v>6</v>
      </c>
      <c r="BQ68" s="19" t="str">
        <f t="shared" si="7"/>
        <v>-------&gt;69046300034</v>
      </c>
      <c r="BR68" s="19" t="str">
        <f t="shared" si="8"/>
        <v>69046300034</v>
      </c>
      <c r="BS68" s="19" t="str">
        <f t="shared" si="9"/>
        <v>SUFIS-MON</v>
      </c>
      <c r="BT68" s="19" t="str">
        <f t="shared" si="10"/>
        <v>SUBGERENCIA FISCAL DE CONTR
E MONITORAM-SUFIS-MON</v>
      </c>
      <c r="BU68" s="19" t="str">
        <f t="shared" si="11"/>
        <v>27080571000130</v>
      </c>
      <c r="BV68" s="19" t="str">
        <f t="shared" si="12"/>
        <v>SECRETARIA DE
ESTADO DA
FAZENDA</v>
      </c>
      <c r="BW68" s="19" t="str">
        <f t="shared" si="13"/>
        <v>SECRETARIA DE
ESTADO DA
FAZENDA</v>
      </c>
      <c r="BX68" s="19" t="str">
        <f t="shared" si="14"/>
        <v>Estadual</v>
      </c>
      <c r="BY68" s="19" t="str">
        <f t="shared" si="15"/>
        <v>Executivo</v>
      </c>
      <c r="BZ68" s="19">
        <f t="shared" si="16"/>
        <v>0</v>
      </c>
    </row>
    <row r="69" spans="1:78" ht="16.95" customHeight="1">
      <c r="A69" s="106" t="str">
        <f t="shared" si="19"/>
        <v>22.1.....</v>
      </c>
      <c r="B69" s="106">
        <f t="shared" si="22"/>
        <v>22</v>
      </c>
      <c r="C69" s="107" t="str">
        <f t="shared" si="24"/>
        <v>1</v>
      </c>
      <c r="D69" s="32"/>
      <c r="E69" s="32"/>
      <c r="F69" s="32"/>
      <c r="G69" s="32"/>
      <c r="H69" s="32"/>
      <c r="I69" s="33"/>
      <c r="J69" s="17" t="s">
        <v>93</v>
      </c>
      <c r="K69" s="150" t="str">
        <f t="shared" si="23"/>
        <v>-</v>
      </c>
      <c r="L69" s="123"/>
      <c r="M69" s="123"/>
      <c r="N69" s="123"/>
      <c r="O69" s="123"/>
      <c r="P69" s="123"/>
      <c r="Q69" s="123"/>
      <c r="S69" s="103"/>
      <c r="T69" s="134" t="s">
        <v>7113</v>
      </c>
      <c r="U69" s="15"/>
      <c r="V69" s="15" t="s">
        <v>7040</v>
      </c>
      <c r="W69" s="15" t="str">
        <f>IFERROR(+VLOOKUP(T69,UG!$A$5:$O$196,2,0),"-")</f>
        <v>-</v>
      </c>
      <c r="X69" s="15" t="str">
        <f>IFERROR(+VLOOKUP(T69,UG!$A$5:$O$196,3,0),"-")</f>
        <v>-</v>
      </c>
      <c r="Y69" s="15" t="str">
        <f>IFERROR(+VLOOKUP(T69,UG!$A$5:$O$196,5,0),"-")</f>
        <v>-</v>
      </c>
      <c r="Z69" s="15">
        <f t="shared" si="20"/>
        <v>32</v>
      </c>
      <c r="AA69" s="14" t="str">
        <f t="shared" si="21"/>
        <v>SECRETARIA DE ESTADO DA CIÊNCIA, TECNOLOGIA, INOVAÇÃO, EDUCAÇÃO PROFISSIONAL E DESENVOLVIMENTO ECONONÔMICO</v>
      </c>
      <c r="AC69" s="50" t="str">
        <f t="shared" si="17"/>
        <v>22.1</v>
      </c>
      <c r="AD69" s="19">
        <f t="shared" si="18"/>
        <v>51</v>
      </c>
      <c r="AE69" s="49" t="str">
        <f t="shared" si="4"/>
        <v>22.151</v>
      </c>
      <c r="BD69" s="19">
        <f>VLOOKUP(AE69,ORGANOGRAMAES!$C$1:$N$6000,2,0)</f>
        <v>6</v>
      </c>
      <c r="BE69" s="19" t="str">
        <f>VLOOKUP(AE69,ORGANOGRAMAES!$C$1:$N$6000,3,0)</f>
        <v>-------&gt;69046300031</v>
      </c>
      <c r="BF69" s="19" t="str">
        <f>VLOOKUP(AE69,ORGANOGRAMAES!$C$1:$N$6000,4,0)</f>
        <v>69046300031</v>
      </c>
      <c r="BG69" s="19" t="str">
        <f>VLOOKUP(AE69,ORGANOGRAMAES!$C$1:$N$6000,5,0)</f>
        <v>SUFIS-NE</v>
      </c>
      <c r="BH69" s="19" t="str">
        <f>VLOOKUP(AE69,ORGANOGRAMAES!$C$1:$N$6000,6,0)</f>
        <v>SUBGERENCIA FISCAL - REGIAO
NORDESTE-SUFIS-NE</v>
      </c>
      <c r="BI69" s="19" t="str">
        <f>VLOOKUP(AE69,ORGANOGRAMAES!$C$1:$N$6000,7,0)</f>
        <v>27080571000130</v>
      </c>
      <c r="BJ69" s="19" t="str">
        <f>VLOOKUP(AE69,ORGANOGRAMAES!$C$1:$N$6000,8,0)</f>
        <v>SECRETARIA DE
ESTADO DA
FAZENDA</v>
      </c>
      <c r="BK69" s="19" t="str">
        <f>VLOOKUP(AE69,ORGANOGRAMAES!$C$1:$N$6000,9,0)</f>
        <v>SECRETARIA DE
ESTADO DA
FAZENDA</v>
      </c>
      <c r="BL69" s="19" t="str">
        <f>VLOOKUP(AE69,ORGANOGRAMAES!$C$1:$N$6000,10,0)</f>
        <v>Estadual</v>
      </c>
      <c r="BM69" s="19" t="str">
        <f>VLOOKUP(AE69,ORGANOGRAMAES!$C$1:$N$6000,11,0)</f>
        <v>Executivo</v>
      </c>
      <c r="BN69" s="19">
        <f>VLOOKUP(AE69,ORGANOGRAMAES!$C$1:$N$6000,12,0)</f>
        <v>0</v>
      </c>
      <c r="BP69" s="19">
        <f t="shared" si="6"/>
        <v>6</v>
      </c>
      <c r="BQ69" s="19" t="str">
        <f t="shared" si="7"/>
        <v>-------&gt;69046300031</v>
      </c>
      <c r="BR69" s="19" t="str">
        <f t="shared" si="8"/>
        <v>69046300031</v>
      </c>
      <c r="BS69" s="19" t="str">
        <f t="shared" si="9"/>
        <v>SUFIS-NE</v>
      </c>
      <c r="BT69" s="19" t="str">
        <f t="shared" si="10"/>
        <v>SUBGERENCIA FISCAL - REGIAO
NORDESTE-SUFIS-NE</v>
      </c>
      <c r="BU69" s="19" t="str">
        <f t="shared" si="11"/>
        <v>27080571000130</v>
      </c>
      <c r="BV69" s="19" t="str">
        <f t="shared" si="12"/>
        <v>SECRETARIA DE
ESTADO DA
FAZENDA</v>
      </c>
      <c r="BW69" s="19" t="str">
        <f t="shared" si="13"/>
        <v>SECRETARIA DE
ESTADO DA
FAZENDA</v>
      </c>
      <c r="BX69" s="19" t="str">
        <f t="shared" si="14"/>
        <v>Estadual</v>
      </c>
      <c r="BY69" s="19" t="str">
        <f t="shared" si="15"/>
        <v>Executivo</v>
      </c>
      <c r="BZ69" s="19">
        <f t="shared" si="16"/>
        <v>0</v>
      </c>
    </row>
    <row r="70" spans="1:78" ht="21" customHeight="1">
      <c r="A70" s="106" t="str">
        <f t="shared" si="19"/>
        <v>22.1.9.00.00.00.00</v>
      </c>
      <c r="B70" s="106">
        <f t="shared" si="22"/>
        <v>22</v>
      </c>
      <c r="C70" s="107" t="str">
        <f t="shared" si="24"/>
        <v>1</v>
      </c>
      <c r="D70" s="32">
        <v>9</v>
      </c>
      <c r="E70" s="32" t="s">
        <v>7024</v>
      </c>
      <c r="F70" s="32" t="s">
        <v>7024</v>
      </c>
      <c r="G70" s="32" t="s">
        <v>7024</v>
      </c>
      <c r="H70" s="32" t="s">
        <v>7024</v>
      </c>
      <c r="I70" s="33"/>
      <c r="J70" s="17" t="s">
        <v>93</v>
      </c>
      <c r="K70" s="150" t="str">
        <f t="shared" si="23"/>
        <v>-</v>
      </c>
      <c r="L70" s="123"/>
      <c r="M70" s="123"/>
      <c r="N70" s="123"/>
      <c r="O70" s="123"/>
      <c r="P70" s="123"/>
      <c r="Q70" s="123"/>
      <c r="S70" s="223" t="s">
        <v>7114</v>
      </c>
      <c r="T70" s="223"/>
      <c r="U70" s="77">
        <v>35</v>
      </c>
      <c r="V70" s="77" t="s">
        <v>7040</v>
      </c>
      <c r="W70" s="61" t="str">
        <f>IFERROR(+VLOOKUP(S70,UG!$A$5:$O$196,2,0),"-")</f>
        <v>-</v>
      </c>
      <c r="X70" s="61" t="str">
        <f>IFERROR(+VLOOKUP(S70,UG!$A$5:$O$196,3,0),"-")</f>
        <v>-</v>
      </c>
      <c r="Y70" s="61" t="str">
        <f>IFERROR(+VLOOKUP(S70,UG!$A$5:$O$196,5,0),"-")</f>
        <v>-</v>
      </c>
      <c r="Z70" s="69">
        <f>+U70</f>
        <v>35</v>
      </c>
      <c r="AA70" s="68" t="str">
        <f>+S70</f>
        <v>SECRETARIA DE ESTADO DE MOBILIDADE E INFRAESTRUTURA</v>
      </c>
      <c r="AC70" s="50" t="str">
        <f t="shared" si="17"/>
        <v>22.1</v>
      </c>
      <c r="AD70" s="19">
        <f t="shared" si="18"/>
        <v>52</v>
      </c>
      <c r="AE70" s="49" t="str">
        <f t="shared" si="4"/>
        <v>22.152</v>
      </c>
      <c r="BD70" s="19">
        <f>VLOOKUP(AE70,ORGANOGRAMAES!$C$1:$N$6000,2,0)</f>
        <v>6</v>
      </c>
      <c r="BE70" s="19" t="str">
        <f>VLOOKUP(AE70,ORGANOGRAMAES!$C$1:$N$6000,3,0)</f>
        <v>-------&gt;69045500005</v>
      </c>
      <c r="BF70" s="19" t="str">
        <f>VLOOKUP(AE70,ORGANOGRAMAES!$C$1:$N$6000,4,0)</f>
        <v>69045500005</v>
      </c>
      <c r="BG70" s="19" t="str">
        <f>VLOOKUP(AE70,ORGANOGRAMAES!$C$1:$N$6000,5,0)</f>
        <v>SUFIS-RET</v>
      </c>
      <c r="BH70" s="19" t="str">
        <f>VLOOKUP(AE70,ORGANOGRAMAES!$C$1:$N$6000,6,0)</f>
        <v>SUBGERENCIA FISCAL-REG ESP
DE TRIBUTACAO-SUFIS-RET</v>
      </c>
      <c r="BI70" s="19" t="str">
        <f>VLOOKUP(AE70,ORGANOGRAMAES!$C$1:$N$6000,7,0)</f>
        <v>27080571000130</v>
      </c>
      <c r="BJ70" s="19" t="str">
        <f>VLOOKUP(AE70,ORGANOGRAMAES!$C$1:$N$6000,8,0)</f>
        <v>SECRETARIA DE
ESTADO DA
FAZENDA</v>
      </c>
      <c r="BK70" s="19" t="str">
        <f>VLOOKUP(AE70,ORGANOGRAMAES!$C$1:$N$6000,9,0)</f>
        <v>SECRETARIA DE
ESTADO DA
FAZENDA</v>
      </c>
      <c r="BL70" s="19" t="str">
        <f>VLOOKUP(AE70,ORGANOGRAMAES!$C$1:$N$6000,10,0)</f>
        <v>Estadual</v>
      </c>
      <c r="BM70" s="19" t="str">
        <f>VLOOKUP(AE70,ORGANOGRAMAES!$C$1:$N$6000,11,0)</f>
        <v>Executivo</v>
      </c>
      <c r="BN70" s="19">
        <f>VLOOKUP(AE70,ORGANOGRAMAES!$C$1:$N$6000,12,0)</f>
        <v>0</v>
      </c>
      <c r="BP70" s="19">
        <f t="shared" si="6"/>
        <v>6</v>
      </c>
      <c r="BQ70" s="19" t="str">
        <f t="shared" si="7"/>
        <v>-------&gt;69045500005</v>
      </c>
      <c r="BR70" s="19" t="str">
        <f t="shared" si="8"/>
        <v>69045500005</v>
      </c>
      <c r="BS70" s="19" t="str">
        <f t="shared" si="9"/>
        <v>SUFIS-RET</v>
      </c>
      <c r="BT70" s="19" t="str">
        <f t="shared" si="10"/>
        <v>SUBGERENCIA FISCAL-REG ESP
DE TRIBUTACAO-SUFIS-RET</v>
      </c>
      <c r="BU70" s="19" t="str">
        <f t="shared" si="11"/>
        <v>27080571000130</v>
      </c>
      <c r="BV70" s="19" t="str">
        <f t="shared" si="12"/>
        <v>SECRETARIA DE
ESTADO DA
FAZENDA</v>
      </c>
      <c r="BW70" s="19" t="str">
        <f t="shared" si="13"/>
        <v>SECRETARIA DE
ESTADO DA
FAZENDA</v>
      </c>
      <c r="BX70" s="19" t="str">
        <f t="shared" si="14"/>
        <v>Estadual</v>
      </c>
      <c r="BY70" s="19" t="str">
        <f t="shared" si="15"/>
        <v>Executivo</v>
      </c>
      <c r="BZ70" s="19">
        <f t="shared" si="16"/>
        <v>0</v>
      </c>
    </row>
    <row r="71" spans="1:78" ht="22.95" customHeight="1">
      <c r="A71" s="106" t="str">
        <f t="shared" si="19"/>
        <v>22.1.0.00.00.00.00</v>
      </c>
      <c r="B71" s="106">
        <f t="shared" si="22"/>
        <v>22</v>
      </c>
      <c r="C71" s="107" t="str">
        <f t="shared" si="24"/>
        <v>1</v>
      </c>
      <c r="D71" s="32">
        <v>0</v>
      </c>
      <c r="E71" s="32" t="s">
        <v>7024</v>
      </c>
      <c r="F71" s="32" t="s">
        <v>7024</v>
      </c>
      <c r="G71" s="32" t="s">
        <v>7024</v>
      </c>
      <c r="H71" s="32" t="s">
        <v>7024</v>
      </c>
      <c r="I71" s="33"/>
      <c r="J71" s="17" t="s">
        <v>93</v>
      </c>
      <c r="K71" s="150" t="str">
        <f t="shared" si="23"/>
        <v>-</v>
      </c>
      <c r="L71" s="123"/>
      <c r="M71" s="123"/>
      <c r="N71" s="123"/>
      <c r="O71" s="123"/>
      <c r="P71" s="123"/>
      <c r="Q71" s="123"/>
      <c r="S71"/>
      <c r="T71" s="71" t="s">
        <v>7115</v>
      </c>
      <c r="U71" s="74" t="s">
        <v>7116</v>
      </c>
      <c r="V71" s="74" t="s">
        <v>7040</v>
      </c>
      <c r="W71" s="74" t="str">
        <f>IFERROR(+VLOOKUP(T71,UG!$A$5:$O$196,2,0),"-")</f>
        <v>350101</v>
      </c>
      <c r="X71" s="74" t="str">
        <f>IFERROR(+VLOOKUP(T71,UG!$A$5:$O$196,3,0),"-")</f>
        <v>SEMOBI</v>
      </c>
      <c r="Y71" s="74" t="str">
        <f>IFERROR(+VLOOKUP(T71,UG!$A$5:$O$196,5,0),"-")</f>
        <v>27142033000122</v>
      </c>
      <c r="Z71" s="15">
        <f t="shared" si="20"/>
        <v>35</v>
      </c>
      <c r="AA71" s="14" t="str">
        <f t="shared" si="21"/>
        <v>SECRETARIA DE ESTADO DE MOBILIDADE E INFRAESTRUTURA</v>
      </c>
      <c r="AC71" s="50" t="str">
        <f t="shared" si="17"/>
        <v>22.1</v>
      </c>
      <c r="AD71" s="19">
        <f t="shared" si="18"/>
        <v>53</v>
      </c>
      <c r="AE71" s="49" t="str">
        <f t="shared" si="4"/>
        <v>22.153</v>
      </c>
      <c r="AG71" s="49" t="str">
        <f>+W72</f>
        <v>350901</v>
      </c>
      <c r="BD71" s="19">
        <f>VLOOKUP(AE71,ORGANOGRAMAES!$C$1:$N$6000,2,0)</f>
        <v>6</v>
      </c>
      <c r="BE71" s="19" t="str">
        <f>VLOOKUP(AE71,ORGANOGRAMAES!$C$1:$N$6000,3,0)</f>
        <v>-------&gt;69046300030</v>
      </c>
      <c r="BF71" s="19" t="str">
        <f>VLOOKUP(AE71,ORGANOGRAMAES!$C$1:$N$6000,4,0)</f>
        <v>69046300030</v>
      </c>
      <c r="BG71" s="19" t="str">
        <f>VLOOKUP(AE71,ORGANOGRAMAES!$C$1:$N$6000,5,0)</f>
        <v>SUFIS-M</v>
      </c>
      <c r="BH71" s="19" t="str">
        <f>VLOOKUP(AE71,ORGANOGRAMAES!$C$1:$N$6000,6,0)</f>
        <v>SUBGERENCIA FISCAL - REGIAO
METROPOLITANA-SUFIS-M</v>
      </c>
      <c r="BI71" s="19" t="str">
        <f>VLOOKUP(AE71,ORGANOGRAMAES!$C$1:$N$6000,7,0)</f>
        <v>27080571000130</v>
      </c>
      <c r="BJ71" s="19" t="str">
        <f>VLOOKUP(AE71,ORGANOGRAMAES!$C$1:$N$6000,8,0)</f>
        <v>SECRETARIA DE
ESTADO DA
FAZENDA</v>
      </c>
      <c r="BK71" s="19" t="str">
        <f>VLOOKUP(AE71,ORGANOGRAMAES!$C$1:$N$6000,9,0)</f>
        <v>SECRETARIA DE
ESTADO DA
FAZENDA</v>
      </c>
      <c r="BL71" s="19" t="str">
        <f>VLOOKUP(AE71,ORGANOGRAMAES!$C$1:$N$6000,10,0)</f>
        <v>Estadual</v>
      </c>
      <c r="BM71" s="19" t="str">
        <f>VLOOKUP(AE71,ORGANOGRAMAES!$C$1:$N$6000,11,0)</f>
        <v>Executivo</v>
      </c>
      <c r="BN71" s="19">
        <f>VLOOKUP(AE71,ORGANOGRAMAES!$C$1:$N$6000,12,0)</f>
        <v>0</v>
      </c>
      <c r="BP71" s="19">
        <f t="shared" si="6"/>
        <v>6</v>
      </c>
      <c r="BQ71" s="19" t="str">
        <f t="shared" si="7"/>
        <v>-------&gt;69046300030</v>
      </c>
      <c r="BR71" s="19" t="str">
        <f t="shared" si="8"/>
        <v>69046300030</v>
      </c>
      <c r="BS71" s="19" t="str">
        <f t="shared" si="9"/>
        <v>SUFIS-M</v>
      </c>
      <c r="BT71" s="19" t="str">
        <f t="shared" si="10"/>
        <v>SUBGERENCIA FISCAL - REGIAO
METROPOLITANA-SUFIS-M</v>
      </c>
      <c r="BU71" s="19" t="str">
        <f t="shared" si="11"/>
        <v>27080571000130</v>
      </c>
      <c r="BV71" s="19" t="str">
        <f t="shared" si="12"/>
        <v>SECRETARIA DE
ESTADO DA
FAZENDA</v>
      </c>
      <c r="BW71" s="19" t="str">
        <f t="shared" si="13"/>
        <v>SECRETARIA DE
ESTADO DA
FAZENDA</v>
      </c>
      <c r="BX71" s="19" t="str">
        <f t="shared" si="14"/>
        <v>Estadual</v>
      </c>
      <c r="BY71" s="19" t="str">
        <f t="shared" si="15"/>
        <v>Executivo</v>
      </c>
      <c r="BZ71" s="19">
        <f t="shared" si="16"/>
        <v>0</v>
      </c>
    </row>
    <row r="72" spans="1:78" ht="20.399999999999999">
      <c r="A72" s="106" t="str">
        <f t="shared" si="19"/>
        <v>22.1.0.00.00.00.00</v>
      </c>
      <c r="B72" s="106">
        <f t="shared" si="22"/>
        <v>22</v>
      </c>
      <c r="C72" s="107" t="str">
        <f t="shared" si="24"/>
        <v>1</v>
      </c>
      <c r="D72" s="32">
        <v>0</v>
      </c>
      <c r="E72" s="32" t="s">
        <v>7024</v>
      </c>
      <c r="F72" s="32" t="s">
        <v>7024</v>
      </c>
      <c r="G72" s="32" t="s">
        <v>7024</v>
      </c>
      <c r="H72" s="32" t="s">
        <v>7024</v>
      </c>
      <c r="I72" s="33"/>
      <c r="J72" s="17" t="s">
        <v>93</v>
      </c>
      <c r="K72" s="150" t="str">
        <f t="shared" si="23"/>
        <v>-</v>
      </c>
      <c r="L72" s="123"/>
      <c r="M72" s="123"/>
      <c r="N72" s="123"/>
      <c r="O72" s="123"/>
      <c r="P72" s="123"/>
      <c r="Q72" s="123"/>
      <c r="S72"/>
      <c r="T72" s="75" t="s">
        <v>7117</v>
      </c>
      <c r="U72" s="75"/>
      <c r="V72" s="75" t="s">
        <v>7040</v>
      </c>
      <c r="W72" s="75" t="str">
        <f>IFERROR(+VLOOKUP(T72,UG!$A$5:$O$196,2,0),"-")</f>
        <v>350901</v>
      </c>
      <c r="X72" s="75" t="str">
        <f>IFERROR(+VLOOKUP(T72,UG!$A$5:$O$196,3,0),"-")</f>
        <v>FEP</v>
      </c>
      <c r="Y72" s="75" t="str">
        <f>IFERROR(+VLOOKUP(T72,UG!$A$5:$O$196,5,0),"-")</f>
        <v>23330213000187</v>
      </c>
      <c r="Z72" s="15">
        <f t="shared" si="20"/>
        <v>35</v>
      </c>
      <c r="AA72" s="14" t="str">
        <f t="shared" si="21"/>
        <v>SECRETARIA DE ESTADO DE MOBILIDADE E INFRAESTRUTURA</v>
      </c>
      <c r="AC72" s="50" t="str">
        <f t="shared" si="17"/>
        <v>22.1</v>
      </c>
      <c r="AD72" s="19">
        <f t="shared" si="18"/>
        <v>54</v>
      </c>
      <c r="AE72" s="49" t="str">
        <f t="shared" si="4"/>
        <v>22.154</v>
      </c>
      <c r="BD72" s="19">
        <f>VLOOKUP(AE72,ORGANOGRAMAES!$C$1:$N$6000,2,0)</f>
        <v>6</v>
      </c>
      <c r="BE72" s="19" t="str">
        <f>VLOOKUP(AE72,ORGANOGRAMAES!$C$1:$N$6000,3,0)</f>
        <v>-------&gt;69045500006</v>
      </c>
      <c r="BF72" s="19" t="str">
        <f>VLOOKUP(AE72,ORGANOGRAMAES!$C$1:$N$6000,4,0)</f>
        <v>69045500006</v>
      </c>
      <c r="BG72" s="19" t="str">
        <f>VLOOKUP(AE72,ORGANOGRAMAES!$C$1:$N$6000,5,0)</f>
        <v>SUFIS-SEC</v>
      </c>
      <c r="BH72" s="19" t="str">
        <f>VLOOKUP(AE72,ORGANOGRAMAES!$C$1:$N$6000,6,0)</f>
        <v>SUBGERENCIA FISCAL-SETORES
ECONOMICOS - SUFIS-SEC</v>
      </c>
      <c r="BI72" s="19" t="str">
        <f>VLOOKUP(AE72,ORGANOGRAMAES!$C$1:$N$6000,7,0)</f>
        <v>27080571000130</v>
      </c>
      <c r="BJ72" s="19" t="str">
        <f>VLOOKUP(AE72,ORGANOGRAMAES!$C$1:$N$6000,8,0)</f>
        <v>SECRETARIA DE
ESTADO DA
FAZENDA</v>
      </c>
      <c r="BK72" s="19" t="str">
        <f>VLOOKUP(AE72,ORGANOGRAMAES!$C$1:$N$6000,9,0)</f>
        <v>SECRETARIA DE
ESTADO DA
FAZENDA</v>
      </c>
      <c r="BL72" s="19" t="str">
        <f>VLOOKUP(AE72,ORGANOGRAMAES!$C$1:$N$6000,10,0)</f>
        <v>Estadual</v>
      </c>
      <c r="BM72" s="19" t="str">
        <f>VLOOKUP(AE72,ORGANOGRAMAES!$C$1:$N$6000,11,0)</f>
        <v>Executivo</v>
      </c>
      <c r="BN72" s="19">
        <f>VLOOKUP(AE72,ORGANOGRAMAES!$C$1:$N$6000,12,0)</f>
        <v>0</v>
      </c>
      <c r="BP72" s="19">
        <f t="shared" si="6"/>
        <v>6</v>
      </c>
      <c r="BQ72" s="19" t="str">
        <f t="shared" si="7"/>
        <v>-------&gt;69045500006</v>
      </c>
      <c r="BR72" s="19" t="str">
        <f t="shared" si="8"/>
        <v>69045500006</v>
      </c>
      <c r="BS72" s="19" t="str">
        <f t="shared" si="9"/>
        <v>SUFIS-SEC</v>
      </c>
      <c r="BT72" s="19" t="str">
        <f t="shared" si="10"/>
        <v>SUBGERENCIA FISCAL-SETORES
ECONOMICOS - SUFIS-SEC</v>
      </c>
      <c r="BU72" s="19" t="str">
        <f t="shared" si="11"/>
        <v>27080571000130</v>
      </c>
      <c r="BV72" s="19" t="str">
        <f t="shared" si="12"/>
        <v>SECRETARIA DE
ESTADO DA
FAZENDA</v>
      </c>
      <c r="BW72" s="19" t="str">
        <f t="shared" si="13"/>
        <v>SECRETARIA DE
ESTADO DA
FAZENDA</v>
      </c>
      <c r="BX72" s="19" t="str">
        <f t="shared" si="14"/>
        <v>Estadual</v>
      </c>
      <c r="BY72" s="19" t="str">
        <f t="shared" si="15"/>
        <v>Executivo</v>
      </c>
      <c r="BZ72" s="19">
        <f t="shared" si="16"/>
        <v>0</v>
      </c>
    </row>
    <row r="73" spans="1:78" ht="20.399999999999999">
      <c r="A73" s="106" t="str">
        <f t="shared" si="19"/>
        <v>22.1.0.00.00.00.00</v>
      </c>
      <c r="B73" s="106">
        <f t="shared" si="22"/>
        <v>22</v>
      </c>
      <c r="C73" s="107" t="str">
        <f t="shared" si="24"/>
        <v>1</v>
      </c>
      <c r="D73" s="32">
        <v>0</v>
      </c>
      <c r="E73" s="32" t="s">
        <v>7024</v>
      </c>
      <c r="F73" s="32" t="s">
        <v>7024</v>
      </c>
      <c r="G73" s="32" t="s">
        <v>7024</v>
      </c>
      <c r="H73" s="32" t="s">
        <v>7024</v>
      </c>
      <c r="I73" s="33"/>
      <c r="J73" s="17" t="s">
        <v>93</v>
      </c>
      <c r="K73" s="150" t="str">
        <f t="shared" si="23"/>
        <v>-</v>
      </c>
      <c r="L73" s="123"/>
      <c r="M73" s="123"/>
      <c r="N73" s="123"/>
      <c r="O73" s="123"/>
      <c r="P73" s="123"/>
      <c r="Q73" s="123"/>
      <c r="S73"/>
      <c r="T73" s="14" t="s">
        <v>7118</v>
      </c>
      <c r="U73" s="15" t="s">
        <v>7119</v>
      </c>
      <c r="V73" s="15" t="s">
        <v>7040</v>
      </c>
      <c r="W73" s="15" t="str">
        <f>IFERROR(+VLOOKUP(T73,UG!$A$5:$O$196,2,0),"-")</f>
        <v>350201</v>
      </c>
      <c r="X73" s="15" t="str">
        <f>IFERROR(+VLOOKUP(T73,UG!$A$5:$O$196,3,0),"-")</f>
        <v>DER-ES</v>
      </c>
      <c r="Y73" s="15" t="str">
        <f>IFERROR(+VLOOKUP(T73,UG!$A$5:$O$196,5,0),"-")</f>
        <v>04889717000197</v>
      </c>
      <c r="Z73" s="15">
        <f t="shared" si="20"/>
        <v>35</v>
      </c>
      <c r="AA73" s="14" t="str">
        <f t="shared" si="21"/>
        <v>SECRETARIA DE ESTADO DE MOBILIDADE E INFRAESTRUTURA</v>
      </c>
      <c r="AC73" s="50" t="str">
        <f t="shared" si="17"/>
        <v>22.1</v>
      </c>
      <c r="AD73" s="19">
        <f t="shared" si="18"/>
        <v>55</v>
      </c>
      <c r="AE73" s="49" t="str">
        <f t="shared" si="4"/>
        <v>22.155</v>
      </c>
      <c r="BD73" s="19">
        <f>VLOOKUP(AE73,ORGANOGRAMAES!$C$1:$N$6000,2,0)</f>
        <v>6</v>
      </c>
      <c r="BE73" s="19" t="str">
        <f>VLOOKUP(AE73,ORGANOGRAMAES!$C$1:$N$6000,3,0)</f>
        <v>-------&gt;69045500004</v>
      </c>
      <c r="BF73" s="19" t="str">
        <f>VLOOKUP(AE73,ORGANOGRAMAES!$C$1:$N$6000,4,0)</f>
        <v>69045500004</v>
      </c>
      <c r="BG73" s="19" t="str">
        <f>VLOOKUP(AE73,ORGANOGRAMAES!$C$1:$N$6000,5,0)</f>
        <v>SUFIS-GCON</v>
      </c>
      <c r="BH73" s="19" t="str">
        <f>VLOOKUP(AE73,ORGANOGRAMAES!$C$1:$N$6000,6,0)</f>
        <v>SUBG FISCAL-GRAN CONTR E
GEST AUDIT-SUFIS-GCON</v>
      </c>
      <c r="BI73" s="19" t="str">
        <f>VLOOKUP(AE73,ORGANOGRAMAES!$C$1:$N$6000,7,0)</f>
        <v>27080571000130</v>
      </c>
      <c r="BJ73" s="19" t="str">
        <f>VLOOKUP(AE73,ORGANOGRAMAES!$C$1:$N$6000,8,0)</f>
        <v>SECRETARIA DE
ESTADO DA
FAZENDA</v>
      </c>
      <c r="BK73" s="19" t="str">
        <f>VLOOKUP(AE73,ORGANOGRAMAES!$C$1:$N$6000,9,0)</f>
        <v>SECRETARIA DE
ESTADO DA
FAZENDA</v>
      </c>
      <c r="BL73" s="19" t="str">
        <f>VLOOKUP(AE73,ORGANOGRAMAES!$C$1:$N$6000,10,0)</f>
        <v>Estadual</v>
      </c>
      <c r="BM73" s="19" t="str">
        <f>VLOOKUP(AE73,ORGANOGRAMAES!$C$1:$N$6000,11,0)</f>
        <v>Executivo</v>
      </c>
      <c r="BN73" s="19">
        <f>VLOOKUP(AE73,ORGANOGRAMAES!$C$1:$N$6000,12,0)</f>
        <v>0</v>
      </c>
      <c r="BP73" s="19">
        <f t="shared" si="6"/>
        <v>6</v>
      </c>
      <c r="BQ73" s="19" t="str">
        <f t="shared" si="7"/>
        <v>-------&gt;69045500004</v>
      </c>
      <c r="BR73" s="19" t="str">
        <f t="shared" si="8"/>
        <v>69045500004</v>
      </c>
      <c r="BS73" s="19" t="str">
        <f t="shared" si="9"/>
        <v>SUFIS-GCON</v>
      </c>
      <c r="BT73" s="19" t="str">
        <f t="shared" si="10"/>
        <v>SUBG FISCAL-GRAN CONTR E
GEST AUDIT-SUFIS-GCON</v>
      </c>
      <c r="BU73" s="19" t="str">
        <f t="shared" si="11"/>
        <v>27080571000130</v>
      </c>
      <c r="BV73" s="19" t="str">
        <f t="shared" si="12"/>
        <v>SECRETARIA DE
ESTADO DA
FAZENDA</v>
      </c>
      <c r="BW73" s="19" t="str">
        <f t="shared" si="13"/>
        <v>SECRETARIA DE
ESTADO DA
FAZENDA</v>
      </c>
      <c r="BX73" s="19" t="str">
        <f t="shared" si="14"/>
        <v>Estadual</v>
      </c>
      <c r="BY73" s="19" t="str">
        <f t="shared" si="15"/>
        <v>Executivo</v>
      </c>
      <c r="BZ73" s="19">
        <f t="shared" si="16"/>
        <v>0</v>
      </c>
    </row>
    <row r="74" spans="1:78" ht="15" customHeight="1">
      <c r="A74" s="106" t="str">
        <f t="shared" si="19"/>
        <v>22.1.0.00.00.00.00</v>
      </c>
      <c r="B74" s="106">
        <f t="shared" si="22"/>
        <v>22</v>
      </c>
      <c r="C74" s="107" t="str">
        <f t="shared" si="24"/>
        <v>1</v>
      </c>
      <c r="D74" s="32">
        <v>0</v>
      </c>
      <c r="E74" s="32" t="s">
        <v>7024</v>
      </c>
      <c r="F74" s="32" t="s">
        <v>7024</v>
      </c>
      <c r="G74" s="32" t="s">
        <v>7024</v>
      </c>
      <c r="H74" s="32" t="s">
        <v>7024</v>
      </c>
      <c r="I74" s="33"/>
      <c r="J74" s="17" t="s">
        <v>93</v>
      </c>
      <c r="K74" s="150" t="str">
        <f t="shared" si="23"/>
        <v>-</v>
      </c>
      <c r="L74" s="123"/>
      <c r="M74" s="123"/>
      <c r="N74" s="123"/>
      <c r="O74" s="123"/>
      <c r="P74" s="123"/>
      <c r="Q74" s="123"/>
      <c r="S74"/>
      <c r="T74" s="80" t="s">
        <v>7120</v>
      </c>
      <c r="U74" s="81" t="s">
        <v>7121</v>
      </c>
      <c r="V74" s="81" t="s">
        <v>7040</v>
      </c>
      <c r="W74" s="81" t="str">
        <f>IFERROR(+VLOOKUP(T74,UG!$A$5:$O$196,2,0),"-")</f>
        <v>350203</v>
      </c>
      <c r="X74" s="81" t="str">
        <f>IFERROR(+VLOOKUP(T74,UG!$A$5:$O$196,3,0),"-")</f>
        <v>CETURB-GV</v>
      </c>
      <c r="Y74" s="81" t="str">
        <f>IFERROR(+VLOOKUP(T74,UG!$A$5:$O$196,5,0),"-")</f>
        <v>28503894000151</v>
      </c>
      <c r="Z74" s="15">
        <f t="shared" si="20"/>
        <v>35</v>
      </c>
      <c r="AA74" s="14" t="str">
        <f t="shared" si="21"/>
        <v>SECRETARIA DE ESTADO DE MOBILIDADE E INFRAESTRUTURA</v>
      </c>
      <c r="AC74" s="50" t="str">
        <f t="shared" si="17"/>
        <v>22.1</v>
      </c>
      <c r="AD74" s="19">
        <f t="shared" si="18"/>
        <v>56</v>
      </c>
      <c r="AE74" s="49" t="str">
        <f t="shared" si="4"/>
        <v>22.156</v>
      </c>
      <c r="BD74" s="19">
        <f>VLOOKUP(AE74,ORGANOGRAMAES!$C$1:$N$6000,2,0)</f>
        <v>5</v>
      </c>
      <c r="BE74" s="19" t="str">
        <f>VLOOKUP(AE74,ORGANOGRAMAES!$C$1:$N$6000,3,0)</f>
        <v>------&gt;69022000007</v>
      </c>
      <c r="BF74" s="19" t="str">
        <f>VLOOKUP(AE74,ORGANOGRAMAES!$C$1:$N$6000,4,0)</f>
        <v>69022000007</v>
      </c>
      <c r="BG74" s="19" t="str">
        <f>VLOOKUP(AE74,ORGANOGRAMAES!$C$1:$N$6000,5,0)</f>
        <v>NRF</v>
      </c>
      <c r="BH74" s="19" t="str">
        <f>VLOOKUP(AE74,ORGANOGRAMAES!$C$1:$N$6000,6,0)</f>
        <v>NUCLEO DE RELACOES
FEDERATIVAS - NRF</v>
      </c>
      <c r="BI74" s="19" t="str">
        <f>VLOOKUP(AE74,ORGANOGRAMAES!$C$1:$N$6000,7,0)</f>
        <v>27080571000130</v>
      </c>
      <c r="BJ74" s="19" t="str">
        <f>VLOOKUP(AE74,ORGANOGRAMAES!$C$1:$N$6000,8,0)</f>
        <v>SECRETARIA DE
ESTADO DA
FAZENDA</v>
      </c>
      <c r="BK74" s="19" t="str">
        <f>VLOOKUP(AE74,ORGANOGRAMAES!$C$1:$N$6000,9,0)</f>
        <v>SECRETARIA DE
ESTADO DA
FAZENDA</v>
      </c>
      <c r="BL74" s="19" t="str">
        <f>VLOOKUP(AE74,ORGANOGRAMAES!$C$1:$N$6000,10,0)</f>
        <v>Estadual</v>
      </c>
      <c r="BM74" s="19" t="str">
        <f>VLOOKUP(AE74,ORGANOGRAMAES!$C$1:$N$6000,11,0)</f>
        <v>Executivo</v>
      </c>
      <c r="BN74" s="19">
        <f>VLOOKUP(AE74,ORGANOGRAMAES!$C$1:$N$6000,12,0)</f>
        <v>0</v>
      </c>
      <c r="BP74" s="19">
        <f t="shared" si="6"/>
        <v>5</v>
      </c>
      <c r="BQ74" s="19" t="str">
        <f t="shared" si="7"/>
        <v>------&gt;69022000007</v>
      </c>
      <c r="BR74" s="19" t="str">
        <f t="shared" si="8"/>
        <v>69022000007</v>
      </c>
      <c r="BS74" s="19" t="str">
        <f t="shared" si="9"/>
        <v>NRF</v>
      </c>
      <c r="BT74" s="19" t="str">
        <f t="shared" si="10"/>
        <v>NUCLEO DE RELACOES
FEDERATIVAS - NRF</v>
      </c>
      <c r="BU74" s="19" t="str">
        <f t="shared" si="11"/>
        <v>27080571000130</v>
      </c>
      <c r="BV74" s="19" t="str">
        <f t="shared" si="12"/>
        <v>SECRETARIA DE
ESTADO DA
FAZENDA</v>
      </c>
      <c r="BW74" s="19" t="str">
        <f t="shared" si="13"/>
        <v>SECRETARIA DE
ESTADO DA
FAZENDA</v>
      </c>
      <c r="BX74" s="19" t="str">
        <f t="shared" si="14"/>
        <v>Estadual</v>
      </c>
      <c r="BY74" s="19" t="str">
        <f t="shared" si="15"/>
        <v>Executivo</v>
      </c>
      <c r="BZ74" s="19">
        <f t="shared" si="16"/>
        <v>0</v>
      </c>
    </row>
    <row r="75" spans="1:78" ht="24" customHeight="1">
      <c r="A75" s="106" t="str">
        <f t="shared" si="19"/>
        <v>22.1.0.00.00.00.00</v>
      </c>
      <c r="B75" s="106">
        <f t="shared" si="22"/>
        <v>22</v>
      </c>
      <c r="C75" s="107" t="str">
        <f t="shared" si="24"/>
        <v>1</v>
      </c>
      <c r="D75" s="32">
        <v>0</v>
      </c>
      <c r="E75" s="32" t="s">
        <v>7024</v>
      </c>
      <c r="F75" s="32" t="s">
        <v>7024</v>
      </c>
      <c r="G75" s="32" t="s">
        <v>7024</v>
      </c>
      <c r="H75" s="32" t="s">
        <v>7024</v>
      </c>
      <c r="I75" s="33"/>
      <c r="J75" s="17" t="s">
        <v>93</v>
      </c>
      <c r="K75" s="150" t="str">
        <f t="shared" si="23"/>
        <v>-</v>
      </c>
      <c r="L75" s="123"/>
      <c r="M75" s="123"/>
      <c r="N75" s="123"/>
      <c r="O75" s="123"/>
      <c r="P75" s="123"/>
      <c r="Q75" s="123"/>
      <c r="S75" s="135"/>
      <c r="T75" s="80" t="s">
        <v>7122</v>
      </c>
      <c r="U75" s="81" t="s">
        <v>7123</v>
      </c>
      <c r="V75" s="81" t="s">
        <v>7040</v>
      </c>
      <c r="W75" s="81" t="str">
        <f>IFERROR(+VLOOKUP(T75,UG!$A$5:$O$196,2,0),"-")</f>
        <v>350903</v>
      </c>
      <c r="X75" s="81" t="str">
        <f>IFERROR(+VLOOKUP(T75,UG!$A$5:$O$196,3,0),"-")</f>
        <v>FEFIN</v>
      </c>
      <c r="Y75" s="81" t="str">
        <f>IFERROR(+VLOOKUP(T75,UG!$A$5:$O$196,5,0),"-")</f>
        <v>34296561000100</v>
      </c>
      <c r="Z75" s="15">
        <f t="shared" si="20"/>
        <v>35</v>
      </c>
      <c r="AA75" s="14" t="str">
        <f t="shared" si="21"/>
        <v>SECRETARIA DE ESTADO DE MOBILIDADE E INFRAESTRUTURA</v>
      </c>
      <c r="AC75" s="50" t="str">
        <f t="shared" si="17"/>
        <v>22.1</v>
      </c>
      <c r="AD75" s="19">
        <f t="shared" si="18"/>
        <v>57</v>
      </c>
      <c r="AE75" s="49" t="str">
        <f t="shared" si="4"/>
        <v>22.157</v>
      </c>
      <c r="BD75" s="19">
        <f>VLOOKUP(AE75,ORGANOGRAMAES!$C$1:$N$6000,2,0)</f>
        <v>5</v>
      </c>
      <c r="BE75" s="19" t="str">
        <f>VLOOKUP(AE75,ORGANOGRAMAES!$C$1:$N$6000,3,0)</f>
        <v>------&gt;69035500009</v>
      </c>
      <c r="BF75" s="19" t="str">
        <f>VLOOKUP(AE75,ORGANOGRAMAES!$C$1:$N$6000,4,0)</f>
        <v>69035500009</v>
      </c>
      <c r="BG75" s="19" t="str">
        <f>VLOOKUP(AE75,ORGANOGRAMAES!$C$1:$N$6000,5,0)</f>
        <v>GEARC</v>
      </c>
      <c r="BH75" s="19" t="str">
        <f>VLOOKUP(AE75,ORGANOGRAMAES!$C$1:$N$6000,6,0)</f>
        <v>GERENCIA DE ARRECADACAO E
CADASTRO - GEARC</v>
      </c>
      <c r="BI75" s="19" t="str">
        <f>VLOOKUP(AE75,ORGANOGRAMAES!$C$1:$N$6000,7,0)</f>
        <v>27080571000130</v>
      </c>
      <c r="BJ75" s="19" t="str">
        <f>VLOOKUP(AE75,ORGANOGRAMAES!$C$1:$N$6000,8,0)</f>
        <v>SECRETARIA DE
ESTADO DA
FAZENDA</v>
      </c>
      <c r="BK75" s="19" t="str">
        <f>VLOOKUP(AE75,ORGANOGRAMAES!$C$1:$N$6000,9,0)</f>
        <v>SECRETARIA DE
ESTADO DA
FAZENDA</v>
      </c>
      <c r="BL75" s="19" t="str">
        <f>VLOOKUP(AE75,ORGANOGRAMAES!$C$1:$N$6000,10,0)</f>
        <v>Estadual</v>
      </c>
      <c r="BM75" s="19" t="str">
        <f>VLOOKUP(AE75,ORGANOGRAMAES!$C$1:$N$6000,11,0)</f>
        <v>Executivo</v>
      </c>
      <c r="BN75" s="19">
        <f>VLOOKUP(AE75,ORGANOGRAMAES!$C$1:$N$6000,12,0)</f>
        <v>0</v>
      </c>
      <c r="BP75" s="19">
        <f t="shared" si="6"/>
        <v>5</v>
      </c>
      <c r="BQ75" s="19" t="str">
        <f t="shared" si="7"/>
        <v>------&gt;69035500009</v>
      </c>
      <c r="BR75" s="19" t="str">
        <f t="shared" si="8"/>
        <v>69035500009</v>
      </c>
      <c r="BS75" s="19" t="str">
        <f t="shared" si="9"/>
        <v>GEARC</v>
      </c>
      <c r="BT75" s="19" t="str">
        <f t="shared" si="10"/>
        <v>GERENCIA DE ARRECADACAO E
CADASTRO - GEARC</v>
      </c>
      <c r="BU75" s="19" t="str">
        <f t="shared" si="11"/>
        <v>27080571000130</v>
      </c>
      <c r="BV75" s="19" t="str">
        <f t="shared" si="12"/>
        <v>SECRETARIA DE
ESTADO DA
FAZENDA</v>
      </c>
      <c r="BW75" s="19" t="str">
        <f t="shared" si="13"/>
        <v>SECRETARIA DE
ESTADO DA
FAZENDA</v>
      </c>
      <c r="BX75" s="19" t="str">
        <f t="shared" si="14"/>
        <v>Estadual</v>
      </c>
      <c r="BY75" s="19" t="str">
        <f t="shared" si="15"/>
        <v>Executivo</v>
      </c>
      <c r="BZ75" s="19">
        <f t="shared" si="16"/>
        <v>0</v>
      </c>
    </row>
    <row r="76" spans="1:78" ht="24.6" customHeight="1">
      <c r="A76" s="106" t="str">
        <f t="shared" si="19"/>
        <v>22.1.0.00.00.00.00</v>
      </c>
      <c r="B76" s="106">
        <f t="shared" si="22"/>
        <v>22</v>
      </c>
      <c r="C76" s="107" t="str">
        <f t="shared" si="24"/>
        <v>1</v>
      </c>
      <c r="D76" s="32">
        <v>0</v>
      </c>
      <c r="E76" s="32" t="s">
        <v>7024</v>
      </c>
      <c r="F76" s="32" t="s">
        <v>7024</v>
      </c>
      <c r="G76" s="32" t="s">
        <v>7024</v>
      </c>
      <c r="H76" s="32" t="s">
        <v>7024</v>
      </c>
      <c r="I76" s="33"/>
      <c r="J76" s="17" t="s">
        <v>93</v>
      </c>
      <c r="K76" s="150" t="str">
        <f t="shared" si="23"/>
        <v>-</v>
      </c>
      <c r="L76" s="123"/>
      <c r="M76" s="123"/>
      <c r="N76" s="123"/>
      <c r="O76" s="123"/>
      <c r="P76" s="123"/>
      <c r="Q76" s="123"/>
      <c r="S76" s="234" t="s">
        <v>7124</v>
      </c>
      <c r="T76" s="235"/>
      <c r="U76" s="77">
        <v>36</v>
      </c>
      <c r="V76" s="77" t="s">
        <v>7040</v>
      </c>
      <c r="W76" s="61" t="str">
        <f>IFERROR(+VLOOKUP(S76,UG!$A$5:$O$196,2,0),"-")</f>
        <v>-</v>
      </c>
      <c r="X76" s="61" t="str">
        <f>IFERROR(+VLOOKUP(S76,UG!$A$5:$O$196,3,0),"-")</f>
        <v>-</v>
      </c>
      <c r="Y76" s="61" t="str">
        <f>IFERROR(+VLOOKUP(S76,UG!$A$5:$O$196,5,0),"-")</f>
        <v>-</v>
      </c>
      <c r="Z76" s="69">
        <f>+U76</f>
        <v>36</v>
      </c>
      <c r="AA76" s="68" t="str">
        <f>+S76</f>
        <v>SECRETARIA DE ESTADO DE SANEAMENTO, HABITAÇÃO E DESENVOLVIMENTO URBANO</v>
      </c>
      <c r="AC76" s="50" t="str">
        <f t="shared" si="17"/>
        <v>22.1</v>
      </c>
      <c r="AD76" s="19">
        <f t="shared" si="18"/>
        <v>58</v>
      </c>
      <c r="AE76" s="49" t="str">
        <f t="shared" si="4"/>
        <v>22.158</v>
      </c>
      <c r="BD76" s="19">
        <f>VLOOKUP(AE76,ORGANOGRAMAES!$C$1:$N$6000,2,0)</f>
        <v>6</v>
      </c>
      <c r="BE76" s="19" t="str">
        <f>VLOOKUP(AE76,ORGANOGRAMAES!$C$1:$N$6000,3,0)</f>
        <v>-------&gt;69022000006</v>
      </c>
      <c r="BF76" s="19" t="str">
        <f>VLOOKUP(AE76,ORGANOGRAMAES!$C$1:$N$6000,4,0)</f>
        <v>69022000006</v>
      </c>
      <c r="BG76" s="19" t="str">
        <f>VLOOKUP(AE76,ORGANOGRAMAES!$C$1:$N$6000,5,0)</f>
        <v>SUEFI</v>
      </c>
      <c r="BH76" s="19" t="str">
        <f>VLOOKUP(AE76,ORGANOGRAMAES!$C$1:$N$6000,6,0)</f>
        <v>SUBGERENCIA DE EDUCACAO
FISCAL - SUEFI</v>
      </c>
      <c r="BI76" s="19" t="str">
        <f>VLOOKUP(AE76,ORGANOGRAMAES!$C$1:$N$6000,7,0)</f>
        <v>27080571000130</v>
      </c>
      <c r="BJ76" s="19" t="str">
        <f>VLOOKUP(AE76,ORGANOGRAMAES!$C$1:$N$6000,8,0)</f>
        <v>SECRETARIA DE
ESTADO DA
FAZENDA</v>
      </c>
      <c r="BK76" s="19" t="str">
        <f>VLOOKUP(AE76,ORGANOGRAMAES!$C$1:$N$6000,9,0)</f>
        <v>SECRETARIA DE
ESTADO DA
FAZENDA</v>
      </c>
      <c r="BL76" s="19" t="str">
        <f>VLOOKUP(AE76,ORGANOGRAMAES!$C$1:$N$6000,10,0)</f>
        <v>Estadual</v>
      </c>
      <c r="BM76" s="19" t="str">
        <f>VLOOKUP(AE76,ORGANOGRAMAES!$C$1:$N$6000,11,0)</f>
        <v>Executivo</v>
      </c>
      <c r="BN76" s="19">
        <f>VLOOKUP(AE76,ORGANOGRAMAES!$C$1:$N$6000,12,0)</f>
        <v>0</v>
      </c>
      <c r="BP76" s="19">
        <f t="shared" si="6"/>
        <v>6</v>
      </c>
      <c r="BQ76" s="19" t="str">
        <f t="shared" si="7"/>
        <v>-------&gt;69022000006</v>
      </c>
      <c r="BR76" s="19" t="str">
        <f t="shared" si="8"/>
        <v>69022000006</v>
      </c>
      <c r="BS76" s="19" t="str">
        <f t="shared" si="9"/>
        <v>SUEFI</v>
      </c>
      <c r="BT76" s="19" t="str">
        <f t="shared" si="10"/>
        <v>SUBGERENCIA DE EDUCACAO
FISCAL - SUEFI</v>
      </c>
      <c r="BU76" s="19" t="str">
        <f t="shared" si="11"/>
        <v>27080571000130</v>
      </c>
      <c r="BV76" s="19" t="str">
        <f t="shared" si="12"/>
        <v>SECRETARIA DE
ESTADO DA
FAZENDA</v>
      </c>
      <c r="BW76" s="19" t="str">
        <f t="shared" si="13"/>
        <v>SECRETARIA DE
ESTADO DA
FAZENDA</v>
      </c>
      <c r="BX76" s="19" t="str">
        <f t="shared" si="14"/>
        <v>Estadual</v>
      </c>
      <c r="BY76" s="19" t="str">
        <f t="shared" si="15"/>
        <v>Executivo</v>
      </c>
      <c r="BZ76" s="19">
        <f t="shared" si="16"/>
        <v>0</v>
      </c>
    </row>
    <row r="77" spans="1:78" ht="15" customHeight="1">
      <c r="A77" s="106" t="str">
        <f t="shared" si="19"/>
        <v>22.1.0.00.00.00.00</v>
      </c>
      <c r="B77" s="106">
        <f t="shared" si="22"/>
        <v>22</v>
      </c>
      <c r="C77" s="107" t="str">
        <f t="shared" si="24"/>
        <v>1</v>
      </c>
      <c r="D77" s="32">
        <v>0</v>
      </c>
      <c r="E77" s="32" t="s">
        <v>7024</v>
      </c>
      <c r="F77" s="32" t="s">
        <v>7024</v>
      </c>
      <c r="G77" s="32" t="s">
        <v>7024</v>
      </c>
      <c r="H77" s="32" t="s">
        <v>7024</v>
      </c>
      <c r="I77" s="33"/>
      <c r="J77" s="17" t="s">
        <v>93</v>
      </c>
      <c r="K77" s="150" t="str">
        <f t="shared" si="23"/>
        <v>-</v>
      </c>
      <c r="L77" s="123"/>
      <c r="M77" s="123"/>
      <c r="N77" s="123"/>
      <c r="O77" s="123"/>
      <c r="P77" s="123"/>
      <c r="Q77" s="123"/>
      <c r="S77"/>
      <c r="T77" s="78" t="s">
        <v>7125</v>
      </c>
      <c r="U77" s="83" t="s">
        <v>7126</v>
      </c>
      <c r="V77" s="83" t="s">
        <v>7040</v>
      </c>
      <c r="W77" s="83" t="str">
        <f>IFERROR(+VLOOKUP(T77,UG!$A$5:$O$196,2,0),"-")</f>
        <v>360101</v>
      </c>
      <c r="X77" s="83" t="str">
        <f>IFERROR(+VLOOKUP(T77,UG!$A$5:$O$196,3,0),"-")</f>
        <v>SEDURB</v>
      </c>
      <c r="Y77" s="83" t="str">
        <f>IFERROR(+VLOOKUP(T77,UG!$A$5:$O$196,5,0),"-")</f>
        <v>08673715000117</v>
      </c>
      <c r="Z77" s="15">
        <f t="shared" si="20"/>
        <v>36</v>
      </c>
      <c r="AA77" s="14" t="str">
        <f t="shared" si="21"/>
        <v>SECRETARIA DE ESTADO DE SANEAMENTO, HABITAÇÃO E DESENVOLVIMENTO URBANO</v>
      </c>
      <c r="AC77" s="50" t="str">
        <f t="shared" si="17"/>
        <v>22.1</v>
      </c>
      <c r="AD77" s="19">
        <f t="shared" si="18"/>
        <v>59</v>
      </c>
      <c r="AE77" s="49" t="str">
        <f t="shared" si="4"/>
        <v>22.159</v>
      </c>
      <c r="AG77" s="49" t="str">
        <f>+W78</f>
        <v>360901</v>
      </c>
      <c r="BD77" s="19">
        <f>VLOOKUP(AE77,ORGANOGRAMAES!$C$1:$N$6000,2,0)</f>
        <v>6</v>
      </c>
      <c r="BE77" s="19" t="str">
        <f>VLOOKUP(AE77,ORGANOGRAMAES!$C$1:$N$6000,3,0)</f>
        <v>-------&gt;69045500007</v>
      </c>
      <c r="BF77" s="19" t="str">
        <f>VLOOKUP(AE77,ORGANOGRAMAES!$C$1:$N$6000,4,0)</f>
        <v>69045500007</v>
      </c>
      <c r="BG77" s="19" t="str">
        <f>VLOOKUP(AE77,ORGANOGRAMAES!$C$1:$N$6000,5,0)</f>
        <v>SUREC</v>
      </c>
      <c r="BH77" s="19" t="str">
        <f>VLOOKUP(AE77,ORGANOGRAMAES!$C$1:$N$6000,6,0)</f>
        <v>SUBGERENCIA DE
RECUPERACAO DE CREDITO -
SUREC</v>
      </c>
      <c r="BI77" s="19" t="str">
        <f>VLOOKUP(AE77,ORGANOGRAMAES!$C$1:$N$6000,7,0)</f>
        <v>27080571000130</v>
      </c>
      <c r="BJ77" s="19" t="str">
        <f>VLOOKUP(AE77,ORGANOGRAMAES!$C$1:$N$6000,8,0)</f>
        <v>SECRETARIA DE
ESTADO DA
FAZENDA</v>
      </c>
      <c r="BK77" s="19" t="str">
        <f>VLOOKUP(AE77,ORGANOGRAMAES!$C$1:$N$6000,9,0)</f>
        <v>SECRETARIA DE
ESTADO DA
FAZENDA</v>
      </c>
      <c r="BL77" s="19" t="str">
        <f>VLOOKUP(AE77,ORGANOGRAMAES!$C$1:$N$6000,10,0)</f>
        <v>Estadual</v>
      </c>
      <c r="BM77" s="19" t="str">
        <f>VLOOKUP(AE77,ORGANOGRAMAES!$C$1:$N$6000,11,0)</f>
        <v>Executivo</v>
      </c>
      <c r="BN77" s="19">
        <f>VLOOKUP(AE77,ORGANOGRAMAES!$C$1:$N$6000,12,0)</f>
        <v>0</v>
      </c>
      <c r="BP77" s="19">
        <f t="shared" si="6"/>
        <v>6</v>
      </c>
      <c r="BQ77" s="19" t="str">
        <f t="shared" si="7"/>
        <v>-------&gt;69045500007</v>
      </c>
      <c r="BR77" s="19" t="str">
        <f t="shared" si="8"/>
        <v>69045500007</v>
      </c>
      <c r="BS77" s="19" t="str">
        <f t="shared" si="9"/>
        <v>SUREC</v>
      </c>
      <c r="BT77" s="19" t="str">
        <f t="shared" si="10"/>
        <v>SUBGERENCIA DE
RECUPERACAO DE CREDITO -
SUREC</v>
      </c>
      <c r="BU77" s="19" t="str">
        <f t="shared" si="11"/>
        <v>27080571000130</v>
      </c>
      <c r="BV77" s="19" t="str">
        <f t="shared" si="12"/>
        <v>SECRETARIA DE
ESTADO DA
FAZENDA</v>
      </c>
      <c r="BW77" s="19" t="str">
        <f t="shared" si="13"/>
        <v>SECRETARIA DE
ESTADO DA
FAZENDA</v>
      </c>
      <c r="BX77" s="19" t="str">
        <f t="shared" si="14"/>
        <v>Estadual</v>
      </c>
      <c r="BY77" s="19" t="str">
        <f t="shared" si="15"/>
        <v>Executivo</v>
      </c>
      <c r="BZ77" s="19">
        <f t="shared" si="16"/>
        <v>0</v>
      </c>
    </row>
    <row r="78" spans="1:78" ht="15" customHeight="1">
      <c r="A78" s="106" t="str">
        <f t="shared" si="19"/>
        <v>22.1.0.00.00.00.00</v>
      </c>
      <c r="B78" s="106">
        <f t="shared" si="22"/>
        <v>22</v>
      </c>
      <c r="C78" s="107" t="str">
        <f t="shared" si="24"/>
        <v>1</v>
      </c>
      <c r="D78" s="32">
        <v>0</v>
      </c>
      <c r="E78" s="32" t="s">
        <v>7024</v>
      </c>
      <c r="F78" s="32" t="s">
        <v>7024</v>
      </c>
      <c r="G78" s="32" t="s">
        <v>7024</v>
      </c>
      <c r="H78" s="32" t="s">
        <v>7024</v>
      </c>
      <c r="I78" s="33"/>
      <c r="J78" s="17" t="s">
        <v>93</v>
      </c>
      <c r="K78" s="150" t="str">
        <f t="shared" si="23"/>
        <v>-</v>
      </c>
      <c r="L78" s="123"/>
      <c r="M78" s="123"/>
      <c r="N78" s="123"/>
      <c r="O78" s="123"/>
      <c r="P78" s="123"/>
      <c r="Q78" s="123"/>
      <c r="S78" s="84"/>
      <c r="T78" s="75" t="s">
        <v>7127</v>
      </c>
      <c r="U78" s="85"/>
      <c r="V78" s="85" t="s">
        <v>7040</v>
      </c>
      <c r="W78" s="85" t="str">
        <f>IFERROR(+VLOOKUP(T78,UG!$A$5:$O$196,2,0),"-")</f>
        <v>360901</v>
      </c>
      <c r="X78" s="85" t="str">
        <f>IFERROR(+VLOOKUP(T78,UG!$A$5:$O$196,3,0),"-")</f>
        <v>FEHAB</v>
      </c>
      <c r="Y78" s="85" t="str">
        <f>IFERROR(+VLOOKUP(T78,UG!$A$5:$O$196,5,0),"-")</f>
        <v>20354720000162</v>
      </c>
      <c r="Z78" s="15">
        <f t="shared" si="20"/>
        <v>36</v>
      </c>
      <c r="AA78" s="14" t="str">
        <f t="shared" si="21"/>
        <v>SECRETARIA DE ESTADO DE SANEAMENTO, HABITAÇÃO E DESENVOLVIMENTO URBANO</v>
      </c>
      <c r="AC78" s="50" t="str">
        <f t="shared" si="17"/>
        <v>22.1</v>
      </c>
      <c r="AD78" s="19">
        <f t="shared" si="18"/>
        <v>60</v>
      </c>
      <c r="AE78" s="49" t="str">
        <f t="shared" si="4"/>
        <v>22.160</v>
      </c>
      <c r="BD78" s="19">
        <f>VLOOKUP(AE78,ORGANOGRAMAES!$C$1:$N$6000,2,0)</f>
        <v>6</v>
      </c>
      <c r="BE78" s="19" t="str">
        <f>VLOOKUP(AE78,ORGANOGRAMAES!$C$1:$N$6000,3,0)</f>
        <v>-------&gt;69045500017</v>
      </c>
      <c r="BF78" s="19" t="str">
        <f>VLOOKUP(AE78,ORGANOGRAMAES!$C$1:$N$6000,4,0)</f>
        <v>69045500017</v>
      </c>
      <c r="BG78" s="19" t="str">
        <f>VLOOKUP(AE78,ORGANOGRAMAES!$C$1:$N$6000,5,0)</f>
        <v>SUAEF</v>
      </c>
      <c r="BH78" s="19" t="str">
        <f>VLOOKUP(AE78,ORGANOGRAMAES!$C$1:$N$6000,6,0)</f>
        <v>SUBGERENCIA DE ARREC E
ESTUD ECON-FISCAIS - SUAEF</v>
      </c>
      <c r="BI78" s="19" t="str">
        <f>VLOOKUP(AE78,ORGANOGRAMAES!$C$1:$N$6000,7,0)</f>
        <v>27080571000130</v>
      </c>
      <c r="BJ78" s="19" t="str">
        <f>VLOOKUP(AE78,ORGANOGRAMAES!$C$1:$N$6000,8,0)</f>
        <v>SECRETARIA DE
ESTADO DA
FAZENDA</v>
      </c>
      <c r="BK78" s="19" t="str">
        <f>VLOOKUP(AE78,ORGANOGRAMAES!$C$1:$N$6000,9,0)</f>
        <v>SECRETARIA DE
ESTADO DA
FAZENDA</v>
      </c>
      <c r="BL78" s="19" t="str">
        <f>VLOOKUP(AE78,ORGANOGRAMAES!$C$1:$N$6000,10,0)</f>
        <v>Estadual</v>
      </c>
      <c r="BM78" s="19" t="str">
        <f>VLOOKUP(AE78,ORGANOGRAMAES!$C$1:$N$6000,11,0)</f>
        <v>Executivo</v>
      </c>
      <c r="BN78" s="19">
        <f>VLOOKUP(AE78,ORGANOGRAMAES!$C$1:$N$6000,12,0)</f>
        <v>0</v>
      </c>
      <c r="BP78" s="19">
        <f t="shared" si="6"/>
        <v>6</v>
      </c>
      <c r="BQ78" s="19" t="str">
        <f t="shared" si="7"/>
        <v>-------&gt;69045500017</v>
      </c>
      <c r="BR78" s="19" t="str">
        <f t="shared" si="8"/>
        <v>69045500017</v>
      </c>
      <c r="BS78" s="19" t="str">
        <f t="shared" si="9"/>
        <v>SUAEF</v>
      </c>
      <c r="BT78" s="19" t="str">
        <f t="shared" si="10"/>
        <v>SUBGERENCIA DE ARREC E
ESTUD ECON-FISCAIS - SUAEF</v>
      </c>
      <c r="BU78" s="19" t="str">
        <f t="shared" si="11"/>
        <v>27080571000130</v>
      </c>
      <c r="BV78" s="19" t="str">
        <f t="shared" si="12"/>
        <v>SECRETARIA DE
ESTADO DA
FAZENDA</v>
      </c>
      <c r="BW78" s="19" t="str">
        <f t="shared" si="13"/>
        <v>SECRETARIA DE
ESTADO DA
FAZENDA</v>
      </c>
      <c r="BX78" s="19" t="str">
        <f t="shared" si="14"/>
        <v>Estadual</v>
      </c>
      <c r="BY78" s="19" t="str">
        <f t="shared" si="15"/>
        <v>Executivo</v>
      </c>
      <c r="BZ78" s="19">
        <f t="shared" si="16"/>
        <v>0</v>
      </c>
    </row>
    <row r="79" spans="1:78" ht="21.6" customHeight="1">
      <c r="A79" s="106" t="str">
        <f t="shared" si="19"/>
        <v>22.1.0.00.00.00.00</v>
      </c>
      <c r="B79" s="106">
        <f t="shared" si="22"/>
        <v>22</v>
      </c>
      <c r="C79" s="107" t="str">
        <f t="shared" si="24"/>
        <v>1</v>
      </c>
      <c r="D79" s="32">
        <v>0</v>
      </c>
      <c r="E79" s="32" t="s">
        <v>7024</v>
      </c>
      <c r="F79" s="32" t="s">
        <v>7024</v>
      </c>
      <c r="G79" s="32" t="s">
        <v>7024</v>
      </c>
      <c r="H79" s="32" t="s">
        <v>7024</v>
      </c>
      <c r="I79" s="33"/>
      <c r="J79" s="17" t="s">
        <v>93</v>
      </c>
      <c r="K79" s="150" t="str">
        <f t="shared" si="23"/>
        <v>-</v>
      </c>
      <c r="L79" s="123"/>
      <c r="M79" s="123"/>
      <c r="N79" s="123"/>
      <c r="O79" s="123"/>
      <c r="P79" s="123"/>
      <c r="Q79" s="123"/>
      <c r="S79" s="103"/>
      <c r="T79" s="29" t="s">
        <v>7128</v>
      </c>
      <c r="U79" s="30"/>
      <c r="V79" s="30"/>
      <c r="W79" s="15" t="str">
        <f>IFERROR(+VLOOKUP(T79,UG!$A$5:$O$196,2,0),"-")</f>
        <v>-</v>
      </c>
      <c r="X79" s="15" t="str">
        <f>IFERROR(+VLOOKUP(T79,UG!$A$5:$O$196,3,0),"-")</f>
        <v>-</v>
      </c>
      <c r="Y79" s="15" t="str">
        <f>IFERROR(+VLOOKUP(T79,UG!$A$5:$O$196,5,0),"-")</f>
        <v>-</v>
      </c>
      <c r="Z79" s="15">
        <f t="shared" si="20"/>
        <v>36</v>
      </c>
      <c r="AA79" s="14" t="str">
        <f t="shared" si="21"/>
        <v>SECRETARIA DE ESTADO DE SANEAMENTO, HABITAÇÃO E DESENVOLVIMENTO URBANO</v>
      </c>
      <c r="AC79" s="50" t="str">
        <f t="shared" si="17"/>
        <v>22.1</v>
      </c>
      <c r="AD79" s="19">
        <f t="shared" si="18"/>
        <v>61</v>
      </c>
      <c r="AE79" s="49" t="str">
        <f t="shared" si="4"/>
        <v>22.161</v>
      </c>
      <c r="BD79" s="19">
        <f>VLOOKUP(AE79,ORGANOGRAMAES!$C$1:$N$6000,2,0)</f>
        <v>6</v>
      </c>
      <c r="BE79" s="19" t="str">
        <f>VLOOKUP(AE79,ORGANOGRAMAES!$C$1:$N$6000,3,0)</f>
        <v>-------&gt;69045500037</v>
      </c>
      <c r="BF79" s="19" t="str">
        <f>VLOOKUP(AE79,ORGANOGRAMAES!$C$1:$N$6000,4,0)</f>
        <v>69045500037</v>
      </c>
      <c r="BG79" s="19" t="str">
        <f>VLOOKUP(AE79,ORGANOGRAMAES!$C$1:$N$6000,5,0)</f>
        <v>SUARC</v>
      </c>
      <c r="BH79" s="19" t="str">
        <f>VLOOKUP(AE79,ORGANOGRAMAES!$C$1:$N$6000,6,0)</f>
        <v>SUBGERENCIA DE ARREC E
CONTR DO ITCMD E IPVA-SUARC</v>
      </c>
      <c r="BI79" s="19" t="str">
        <f>VLOOKUP(AE79,ORGANOGRAMAES!$C$1:$N$6000,7,0)</f>
        <v>27080571000130</v>
      </c>
      <c r="BJ79" s="19" t="str">
        <f>VLOOKUP(AE79,ORGANOGRAMAES!$C$1:$N$6000,8,0)</f>
        <v>SECRETARIA DE
ESTADO DA
FAZENDA</v>
      </c>
      <c r="BK79" s="19" t="str">
        <f>VLOOKUP(AE79,ORGANOGRAMAES!$C$1:$N$6000,9,0)</f>
        <v>SECRETARIA DE
ESTADO DA
FAZENDA</v>
      </c>
      <c r="BL79" s="19" t="str">
        <f>VLOOKUP(AE79,ORGANOGRAMAES!$C$1:$N$6000,10,0)</f>
        <v>Estadual</v>
      </c>
      <c r="BM79" s="19" t="str">
        <f>VLOOKUP(AE79,ORGANOGRAMAES!$C$1:$N$6000,11,0)</f>
        <v>Executivo</v>
      </c>
      <c r="BN79" s="19">
        <f>VLOOKUP(AE79,ORGANOGRAMAES!$C$1:$N$6000,12,0)</f>
        <v>0</v>
      </c>
      <c r="BP79" s="19">
        <f t="shared" si="6"/>
        <v>6</v>
      </c>
      <c r="BQ79" s="19" t="str">
        <f t="shared" si="7"/>
        <v>-------&gt;69045500037</v>
      </c>
      <c r="BR79" s="19" t="str">
        <f t="shared" si="8"/>
        <v>69045500037</v>
      </c>
      <c r="BS79" s="19" t="str">
        <f t="shared" si="9"/>
        <v>SUARC</v>
      </c>
      <c r="BT79" s="19" t="str">
        <f t="shared" si="10"/>
        <v>SUBGERENCIA DE ARREC E
CONTR DO ITCMD E IPVA-SUARC</v>
      </c>
      <c r="BU79" s="19" t="str">
        <f t="shared" si="11"/>
        <v>27080571000130</v>
      </c>
      <c r="BV79" s="19" t="str">
        <f t="shared" si="12"/>
        <v>SECRETARIA DE
ESTADO DA
FAZENDA</v>
      </c>
      <c r="BW79" s="19" t="str">
        <f t="shared" si="13"/>
        <v>SECRETARIA DE
ESTADO DA
FAZENDA</v>
      </c>
      <c r="BX79" s="19" t="str">
        <f t="shared" si="14"/>
        <v>Estadual</v>
      </c>
      <c r="BY79" s="19" t="str">
        <f t="shared" si="15"/>
        <v>Executivo</v>
      </c>
      <c r="BZ79" s="19">
        <f t="shared" si="16"/>
        <v>0</v>
      </c>
    </row>
    <row r="80" spans="1:78">
      <c r="A80" s="106" t="str">
        <f t="shared" si="19"/>
        <v>22.1.0.00.00.00.00</v>
      </c>
      <c r="B80" s="106">
        <f t="shared" si="22"/>
        <v>22</v>
      </c>
      <c r="C80" s="107" t="str">
        <f t="shared" si="24"/>
        <v>1</v>
      </c>
      <c r="D80" s="32">
        <v>0</v>
      </c>
      <c r="E80" s="32" t="s">
        <v>7024</v>
      </c>
      <c r="F80" s="32" t="s">
        <v>7024</v>
      </c>
      <c r="G80" s="32" t="s">
        <v>7024</v>
      </c>
      <c r="H80" s="32" t="s">
        <v>7024</v>
      </c>
      <c r="I80" s="33"/>
      <c r="J80" s="17" t="s">
        <v>93</v>
      </c>
      <c r="K80" s="150" t="str">
        <f t="shared" si="23"/>
        <v>-</v>
      </c>
      <c r="L80" s="123"/>
      <c r="M80" s="123"/>
      <c r="N80" s="123"/>
      <c r="O80" s="123"/>
      <c r="P80" s="123"/>
      <c r="Q80" s="123"/>
      <c r="S80" s="223" t="s">
        <v>7129</v>
      </c>
      <c r="T80" s="223"/>
      <c r="U80" s="77">
        <v>37</v>
      </c>
      <c r="V80" s="77" t="s">
        <v>7040</v>
      </c>
      <c r="W80" s="61" t="str">
        <f>IFERROR(+VLOOKUP(S80,UG!$A$5:$O$196,2,0),"-")</f>
        <v>-</v>
      </c>
      <c r="X80" s="61" t="str">
        <f>IFERROR(+VLOOKUP(S80,UG!$A$5:$O$196,3,0),"-")</f>
        <v>-</v>
      </c>
      <c r="Y80" s="61" t="str">
        <f>IFERROR(+VLOOKUP(S80,UG!$A$5:$O$196,5,0),"-")</f>
        <v>-</v>
      </c>
      <c r="Z80" s="69">
        <f>+U80</f>
        <v>37</v>
      </c>
      <c r="AA80" s="68" t="str">
        <f>+S80</f>
        <v>SECRETARIA DE ESTADO DO TURISMO</v>
      </c>
      <c r="AC80" s="50" t="str">
        <f t="shared" si="17"/>
        <v>22.1</v>
      </c>
      <c r="AD80" s="19">
        <f t="shared" si="18"/>
        <v>62</v>
      </c>
      <c r="AE80" s="49" t="str">
        <f t="shared" si="4"/>
        <v>22.162</v>
      </c>
      <c r="BD80" s="19">
        <f>VLOOKUP(AE80,ORGANOGRAMAES!$C$1:$N$6000,2,0)</f>
        <v>6</v>
      </c>
      <c r="BE80" s="19" t="str">
        <f>VLOOKUP(AE80,ORGANOGRAMAES!$C$1:$N$6000,3,0)</f>
        <v>-------&gt;69045500036</v>
      </c>
      <c r="BF80" s="19" t="str">
        <f>VLOOKUP(AE80,ORGANOGRAMAES!$C$1:$N$6000,4,0)</f>
        <v>69045500036</v>
      </c>
      <c r="BG80" s="19" t="str">
        <f>VLOOKUP(AE80,ORGANOGRAMAES!$C$1:$N$6000,5,0)</f>
        <v>SUCAD</v>
      </c>
      <c r="BH80" s="19" t="str">
        <f>VLOOKUP(AE80,ORGANOGRAMAES!$C$1:$N$6000,6,0)</f>
        <v>SUBGERENCIA DE CADASTRO DE
CONTRIBUINTES - SUCAD</v>
      </c>
      <c r="BI80" s="19" t="str">
        <f>VLOOKUP(AE80,ORGANOGRAMAES!$C$1:$N$6000,7,0)</f>
        <v>27080571000130</v>
      </c>
      <c r="BJ80" s="19" t="str">
        <f>VLOOKUP(AE80,ORGANOGRAMAES!$C$1:$N$6000,8,0)</f>
        <v>SECRETARIA DE
ESTADO DA
FAZENDA</v>
      </c>
      <c r="BK80" s="19" t="str">
        <f>VLOOKUP(AE80,ORGANOGRAMAES!$C$1:$N$6000,9,0)</f>
        <v>SECRETARIA DE
ESTADO DA
FAZENDA</v>
      </c>
      <c r="BL80" s="19" t="str">
        <f>VLOOKUP(AE80,ORGANOGRAMAES!$C$1:$N$6000,10,0)</f>
        <v>Estadual</v>
      </c>
      <c r="BM80" s="19" t="str">
        <f>VLOOKUP(AE80,ORGANOGRAMAES!$C$1:$N$6000,11,0)</f>
        <v>Executivo</v>
      </c>
      <c r="BN80" s="19">
        <f>VLOOKUP(AE80,ORGANOGRAMAES!$C$1:$N$6000,12,0)</f>
        <v>0</v>
      </c>
      <c r="BP80" s="19">
        <f t="shared" si="6"/>
        <v>6</v>
      </c>
      <c r="BQ80" s="19" t="str">
        <f t="shared" si="7"/>
        <v>-------&gt;69045500036</v>
      </c>
      <c r="BR80" s="19" t="str">
        <f t="shared" si="8"/>
        <v>69045500036</v>
      </c>
      <c r="BS80" s="19" t="str">
        <f t="shared" si="9"/>
        <v>SUCAD</v>
      </c>
      <c r="BT80" s="19" t="str">
        <f t="shared" si="10"/>
        <v>SUBGERENCIA DE CADASTRO DE
CONTRIBUINTES - SUCAD</v>
      </c>
      <c r="BU80" s="19" t="str">
        <f t="shared" si="11"/>
        <v>27080571000130</v>
      </c>
      <c r="BV80" s="19" t="str">
        <f t="shared" si="12"/>
        <v>SECRETARIA DE
ESTADO DA
FAZENDA</v>
      </c>
      <c r="BW80" s="19" t="str">
        <f t="shared" si="13"/>
        <v>SECRETARIA DE
ESTADO DA
FAZENDA</v>
      </c>
      <c r="BX80" s="19" t="str">
        <f t="shared" si="14"/>
        <v>Estadual</v>
      </c>
      <c r="BY80" s="19" t="str">
        <f t="shared" si="15"/>
        <v>Executivo</v>
      </c>
      <c r="BZ80" s="19">
        <f t="shared" si="16"/>
        <v>0</v>
      </c>
    </row>
    <row r="81" spans="1:78" ht="15" customHeight="1">
      <c r="A81" s="106" t="str">
        <f t="shared" si="19"/>
        <v>22.1.0.00.00.00.00</v>
      </c>
      <c r="B81" s="106">
        <f t="shared" si="22"/>
        <v>22</v>
      </c>
      <c r="C81" s="107" t="str">
        <f t="shared" si="24"/>
        <v>1</v>
      </c>
      <c r="D81" s="32">
        <v>0</v>
      </c>
      <c r="E81" s="32" t="s">
        <v>7024</v>
      </c>
      <c r="F81" s="32" t="s">
        <v>7024</v>
      </c>
      <c r="G81" s="32" t="s">
        <v>7024</v>
      </c>
      <c r="H81" s="32" t="s">
        <v>7024</v>
      </c>
      <c r="I81" s="33"/>
      <c r="J81" s="17" t="s">
        <v>93</v>
      </c>
      <c r="K81" s="150" t="str">
        <f t="shared" si="23"/>
        <v>-</v>
      </c>
      <c r="L81" s="123"/>
      <c r="M81" s="123"/>
      <c r="N81" s="123"/>
      <c r="O81" s="123"/>
      <c r="P81" s="123"/>
      <c r="Q81" s="123"/>
      <c r="S81" s="82"/>
      <c r="T81" s="71" t="s">
        <v>7130</v>
      </c>
      <c r="U81" s="74" t="s">
        <v>7131</v>
      </c>
      <c r="V81" s="74" t="s">
        <v>7040</v>
      </c>
      <c r="W81" s="74" t="str">
        <f>IFERROR(+VLOOKUP(T81,UG!$A$5:$O$196,2,0),"-")</f>
        <v>370101</v>
      </c>
      <c r="X81" s="74" t="str">
        <f>IFERROR(+VLOOKUP(T81,UG!$A$5:$O$196,3,0),"-")</f>
        <v>SETUR</v>
      </c>
      <c r="Y81" s="74" t="str">
        <f>IFERROR(+VLOOKUP(T81,UG!$A$5:$O$196,5,0),"-")</f>
        <v>08750791000189</v>
      </c>
      <c r="Z81" s="15">
        <f t="shared" si="20"/>
        <v>37</v>
      </c>
      <c r="AA81" s="14" t="str">
        <f t="shared" si="21"/>
        <v>SECRETARIA DE ESTADO DO TURISMO</v>
      </c>
      <c r="AC81" s="50" t="str">
        <f t="shared" si="17"/>
        <v>22.1</v>
      </c>
      <c r="AD81" s="19">
        <f t="shared" si="18"/>
        <v>63</v>
      </c>
      <c r="AE81" s="49" t="str">
        <f t="shared" si="4"/>
        <v>22.163</v>
      </c>
      <c r="AG81" s="49" t="str">
        <f>+W82</f>
        <v>370901</v>
      </c>
      <c r="BD81" s="19">
        <f>VLOOKUP(AE81,ORGANOGRAMAES!$C$1:$N$6000,2,0)</f>
        <v>4</v>
      </c>
      <c r="BE81" s="19" t="str">
        <f>VLOOKUP(AE81,ORGANOGRAMAES!$C$1:$N$6000,3,0)</f>
        <v>-----&gt;69023900003</v>
      </c>
      <c r="BF81" s="19" t="str">
        <f>VLOOKUP(AE81,ORGANOGRAMAES!$C$1:$N$6000,4,0)</f>
        <v>69023900003</v>
      </c>
      <c r="BG81" s="19" t="str">
        <f>VLOOKUP(AE81,ORGANOGRAMAES!$C$1:$N$6000,5,0)</f>
        <v>SUBSAD</v>
      </c>
      <c r="BH81" s="19" t="str">
        <f>VLOOKUP(AE81,ORGANOGRAMAES!$C$1:$N$6000,6,0)</f>
        <v>SUBSECRETARIA ESTADO
ASSUNTOS ADMIN - SUBSAD</v>
      </c>
      <c r="BI81" s="19" t="str">
        <f>VLOOKUP(AE81,ORGANOGRAMAES!$C$1:$N$6000,7,0)</f>
        <v>27080571000130</v>
      </c>
      <c r="BJ81" s="19" t="str">
        <f>VLOOKUP(AE81,ORGANOGRAMAES!$C$1:$N$6000,8,0)</f>
        <v>SECRETARIA DE
ESTADO DA
FAZENDA</v>
      </c>
      <c r="BK81" s="19" t="str">
        <f>VLOOKUP(AE81,ORGANOGRAMAES!$C$1:$N$6000,9,0)</f>
        <v>SECRETARIA DE
ESTADO DA
FAZENDA</v>
      </c>
      <c r="BL81" s="19" t="str">
        <f>VLOOKUP(AE81,ORGANOGRAMAES!$C$1:$N$6000,10,0)</f>
        <v>Estadual</v>
      </c>
      <c r="BM81" s="19" t="str">
        <f>VLOOKUP(AE81,ORGANOGRAMAES!$C$1:$N$6000,11,0)</f>
        <v>Executivo</v>
      </c>
      <c r="BN81" s="19">
        <f>VLOOKUP(AE81,ORGANOGRAMAES!$C$1:$N$6000,12,0)</f>
        <v>0</v>
      </c>
      <c r="BP81" s="19">
        <f t="shared" si="6"/>
        <v>4</v>
      </c>
      <c r="BQ81" s="19" t="str">
        <f t="shared" si="7"/>
        <v>-----&gt;69023900003</v>
      </c>
      <c r="BR81" s="19" t="str">
        <f t="shared" si="8"/>
        <v>69023900003</v>
      </c>
      <c r="BS81" s="19" t="str">
        <f t="shared" si="9"/>
        <v>SUBSAD</v>
      </c>
      <c r="BT81" s="19" t="str">
        <f t="shared" si="10"/>
        <v>SUBSECRETARIA ESTADO
ASSUNTOS ADMIN - SUBSAD</v>
      </c>
      <c r="BU81" s="19" t="str">
        <f t="shared" si="11"/>
        <v>27080571000130</v>
      </c>
      <c r="BV81" s="19" t="str">
        <f t="shared" si="12"/>
        <v>SECRETARIA DE
ESTADO DA
FAZENDA</v>
      </c>
      <c r="BW81" s="19" t="str">
        <f t="shared" si="13"/>
        <v>SECRETARIA DE
ESTADO DA
FAZENDA</v>
      </c>
      <c r="BX81" s="19" t="str">
        <f t="shared" si="14"/>
        <v>Estadual</v>
      </c>
      <c r="BY81" s="19" t="str">
        <f t="shared" si="15"/>
        <v>Executivo</v>
      </c>
      <c r="BZ81" s="19">
        <f t="shared" si="16"/>
        <v>0</v>
      </c>
    </row>
    <row r="82" spans="1:78" ht="21" customHeight="1">
      <c r="A82" s="106" t="str">
        <f t="shared" si="19"/>
        <v>22.1.0.00.00.00.00</v>
      </c>
      <c r="B82" s="106">
        <f t="shared" si="22"/>
        <v>22</v>
      </c>
      <c r="C82" s="107" t="str">
        <f t="shared" si="24"/>
        <v>1</v>
      </c>
      <c r="D82" s="32">
        <v>0</v>
      </c>
      <c r="E82" s="32" t="s">
        <v>7024</v>
      </c>
      <c r="F82" s="32" t="s">
        <v>7024</v>
      </c>
      <c r="G82" s="32" t="s">
        <v>7024</v>
      </c>
      <c r="H82" s="32" t="s">
        <v>7024</v>
      </c>
      <c r="I82" s="33"/>
      <c r="J82" s="17" t="s">
        <v>93</v>
      </c>
      <c r="K82" s="150" t="str">
        <f t="shared" si="23"/>
        <v>-</v>
      </c>
      <c r="L82" s="123"/>
      <c r="M82" s="123"/>
      <c r="N82" s="123"/>
      <c r="O82" s="123"/>
      <c r="P82" s="123"/>
      <c r="Q82" s="123"/>
      <c r="S82" s="136"/>
      <c r="T82" s="72" t="s">
        <v>7132</v>
      </c>
      <c r="U82" s="75"/>
      <c r="V82" s="75" t="s">
        <v>7040</v>
      </c>
      <c r="W82" s="75" t="str">
        <f>IFERROR(+VLOOKUP(T82,UG!$A$5:$O$196,2,0),"-")</f>
        <v>370901</v>
      </c>
      <c r="X82" s="75" t="str">
        <f>IFERROR(+VLOOKUP(T82,UG!$A$5:$O$196,3,0),"-")</f>
        <v>FUNTUR</v>
      </c>
      <c r="Y82" s="75" t="str">
        <f>IFERROR(+VLOOKUP(T82,UG!$A$5:$O$196,5,0),"-")</f>
        <v>21902751000173</v>
      </c>
      <c r="Z82" s="15">
        <f t="shared" si="20"/>
        <v>37</v>
      </c>
      <c r="AA82" s="14" t="str">
        <f t="shared" si="21"/>
        <v>SECRETARIA DE ESTADO DO TURISMO</v>
      </c>
      <c r="AC82" s="50" t="str">
        <f t="shared" si="17"/>
        <v>22.1</v>
      </c>
      <c r="AD82" s="19">
        <f t="shared" si="18"/>
        <v>64</v>
      </c>
      <c r="AE82" s="49" t="str">
        <f t="shared" si="4"/>
        <v>22.164</v>
      </c>
      <c r="BD82" s="19">
        <f>VLOOKUP(AE82,ORGANOGRAMAES!$C$1:$N$6000,2,0)</f>
        <v>5</v>
      </c>
      <c r="BE82" s="19" t="str">
        <f>VLOOKUP(AE82,ORGANOGRAMAES!$C$1:$N$6000,3,0)</f>
        <v>------&gt;69035500007</v>
      </c>
      <c r="BF82" s="19" t="str">
        <f>VLOOKUP(AE82,ORGANOGRAMAES!$C$1:$N$6000,4,0)</f>
        <v>69035500007</v>
      </c>
      <c r="BG82" s="19" t="str">
        <f>VLOOKUP(AE82,ORGANOGRAMAES!$C$1:$N$6000,5,0)</f>
        <v>GERAC</v>
      </c>
      <c r="BH82" s="19" t="str">
        <f>VLOOKUP(AE82,ORGANOGRAMAES!$C$1:$N$6000,6,0)</f>
        <v>GERENCIA ADMINISTRATIVA E
GESTAO CONTRATOS - GERAC</v>
      </c>
      <c r="BI82" s="19" t="str">
        <f>VLOOKUP(AE82,ORGANOGRAMAES!$C$1:$N$6000,7,0)</f>
        <v>27080571000130</v>
      </c>
      <c r="BJ82" s="19" t="str">
        <f>VLOOKUP(AE82,ORGANOGRAMAES!$C$1:$N$6000,8,0)</f>
        <v>SECRETARIA DE
ESTADO DA
FAZENDA</v>
      </c>
      <c r="BK82" s="19" t="str">
        <f>VLOOKUP(AE82,ORGANOGRAMAES!$C$1:$N$6000,9,0)</f>
        <v>SECRETARIA DE
ESTADO DA
FAZENDA</v>
      </c>
      <c r="BL82" s="19" t="str">
        <f>VLOOKUP(AE82,ORGANOGRAMAES!$C$1:$N$6000,10,0)</f>
        <v>Estadual</v>
      </c>
      <c r="BM82" s="19" t="str">
        <f>VLOOKUP(AE82,ORGANOGRAMAES!$C$1:$N$6000,11,0)</f>
        <v>Executivo</v>
      </c>
      <c r="BN82" s="19">
        <f>VLOOKUP(AE82,ORGANOGRAMAES!$C$1:$N$6000,12,0)</f>
        <v>0</v>
      </c>
      <c r="BP82" s="19">
        <f t="shared" si="6"/>
        <v>5</v>
      </c>
      <c r="BQ82" s="19" t="str">
        <f t="shared" si="7"/>
        <v>------&gt;69035500007</v>
      </c>
      <c r="BR82" s="19" t="str">
        <f t="shared" si="8"/>
        <v>69035500007</v>
      </c>
      <c r="BS82" s="19" t="str">
        <f t="shared" si="9"/>
        <v>GERAC</v>
      </c>
      <c r="BT82" s="19" t="str">
        <f t="shared" si="10"/>
        <v>GERENCIA ADMINISTRATIVA E
GESTAO CONTRATOS - GERAC</v>
      </c>
      <c r="BU82" s="19" t="str">
        <f t="shared" si="11"/>
        <v>27080571000130</v>
      </c>
      <c r="BV82" s="19" t="str">
        <f t="shared" si="12"/>
        <v>SECRETARIA DE
ESTADO DA
FAZENDA</v>
      </c>
      <c r="BW82" s="19" t="str">
        <f t="shared" si="13"/>
        <v>SECRETARIA DE
ESTADO DA
FAZENDA</v>
      </c>
      <c r="BX82" s="19" t="str">
        <f t="shared" si="14"/>
        <v>Estadual</v>
      </c>
      <c r="BY82" s="19" t="str">
        <f t="shared" si="15"/>
        <v>Executivo</v>
      </c>
      <c r="BZ82" s="19">
        <f t="shared" si="16"/>
        <v>0</v>
      </c>
    </row>
    <row r="83" spans="1:78" ht="23.4" customHeight="1">
      <c r="A83" s="106" t="str">
        <f t="shared" si="19"/>
        <v>22.1.0.00.00.00.00</v>
      </c>
      <c r="B83" s="106">
        <f t="shared" si="22"/>
        <v>22</v>
      </c>
      <c r="C83" s="107" t="str">
        <f t="shared" si="24"/>
        <v>1</v>
      </c>
      <c r="D83" s="32">
        <v>0</v>
      </c>
      <c r="E83" s="32" t="s">
        <v>7024</v>
      </c>
      <c r="F83" s="32" t="s">
        <v>7024</v>
      </c>
      <c r="G83" s="32" t="s">
        <v>7024</v>
      </c>
      <c r="H83" s="32" t="s">
        <v>7024</v>
      </c>
      <c r="I83" s="33"/>
      <c r="J83" s="17" t="s">
        <v>93</v>
      </c>
      <c r="K83" s="150" t="str">
        <f t="shared" si="23"/>
        <v>-</v>
      </c>
      <c r="L83" s="123"/>
      <c r="M83" s="123"/>
      <c r="N83" s="123"/>
      <c r="O83" s="123"/>
      <c r="P83" s="123"/>
      <c r="Q83" s="123"/>
      <c r="S83" s="223" t="s">
        <v>7133</v>
      </c>
      <c r="T83" s="223"/>
      <c r="U83" s="77">
        <v>39</v>
      </c>
      <c r="V83" s="77" t="s">
        <v>7040</v>
      </c>
      <c r="W83" s="61" t="str">
        <f>IFERROR(+VLOOKUP(S83,UG!$A$5:$O$196,2,0),"-")</f>
        <v>-</v>
      </c>
      <c r="X83" s="61" t="str">
        <f>IFERROR(+VLOOKUP(S83,UG!$A$5:$O$196,3,0),"-")</f>
        <v>-</v>
      </c>
      <c r="Y83" s="61" t="str">
        <f>IFERROR(+VLOOKUP(S83,UG!$A$5:$O$196,5,0),"-")</f>
        <v>-</v>
      </c>
      <c r="Z83" s="69">
        <f>+U83</f>
        <v>39</v>
      </c>
      <c r="AA83" s="68" t="str">
        <f>+S83</f>
        <v>SECRETARIA DE ESTADO DE ESPORTES E LAZER</v>
      </c>
      <c r="AC83" s="50" t="str">
        <f t="shared" si="17"/>
        <v>22.1</v>
      </c>
      <c r="AD83" s="19">
        <f t="shared" si="18"/>
        <v>65</v>
      </c>
      <c r="AE83" s="49" t="str">
        <f t="shared" si="4"/>
        <v>22.165</v>
      </c>
      <c r="BD83" s="19">
        <f>VLOOKUP(AE83,ORGANOGRAMAES!$C$1:$N$6000,2,0)</f>
        <v>6</v>
      </c>
      <c r="BE83" s="19" t="str">
        <f>VLOOKUP(AE83,ORGANOGRAMAES!$C$1:$N$6000,3,0)</f>
        <v>-------&gt;69034700002</v>
      </c>
      <c r="BF83" s="19" t="str">
        <f>VLOOKUP(AE83,ORGANOGRAMAES!$C$1:$N$6000,4,0)</f>
        <v>69034700002</v>
      </c>
      <c r="BG83" s="19" t="str">
        <f>VLOOKUP(AE83,ORGANOGRAMAES!$C$1:$N$6000,5,0)</f>
        <v>GA</v>
      </c>
      <c r="BH83" s="19" t="str">
        <f>VLOOKUP(AE83,ORGANOGRAMAES!$C$1:$N$6000,6,0)</f>
        <v>GRUPO DE ADMINISTRACAO - GA</v>
      </c>
      <c r="BI83" s="19" t="str">
        <f>VLOOKUP(AE83,ORGANOGRAMAES!$C$1:$N$6000,7,0)</f>
        <v>27080571000130</v>
      </c>
      <c r="BJ83" s="19" t="str">
        <f>VLOOKUP(AE83,ORGANOGRAMAES!$C$1:$N$6000,8,0)</f>
        <v>SECRETARIA DE
ESTADO DA
FAZENDA</v>
      </c>
      <c r="BK83" s="19" t="str">
        <f>VLOOKUP(AE83,ORGANOGRAMAES!$C$1:$N$6000,9,0)</f>
        <v>SECRETARIA DE
ESTADO DA
FAZENDA</v>
      </c>
      <c r="BL83" s="19" t="str">
        <f>VLOOKUP(AE83,ORGANOGRAMAES!$C$1:$N$6000,10,0)</f>
        <v>Estadual</v>
      </c>
      <c r="BM83" s="19" t="str">
        <f>VLOOKUP(AE83,ORGANOGRAMAES!$C$1:$N$6000,11,0)</f>
        <v>Executivo</v>
      </c>
      <c r="BN83" s="19">
        <f>VLOOKUP(AE83,ORGANOGRAMAES!$C$1:$N$6000,12,0)</f>
        <v>0</v>
      </c>
      <c r="BP83" s="19">
        <f t="shared" ref="BP83:BP146" si="25">IFERROR(+BD83,"-")</f>
        <v>6</v>
      </c>
      <c r="BQ83" s="19" t="str">
        <f t="shared" ref="BQ83:BQ146" si="26">IFERROR(+BE83,"-")</f>
        <v>-------&gt;69034700002</v>
      </c>
      <c r="BR83" s="19" t="str">
        <f t="shared" ref="BR83:BR146" si="27">IFERROR(+BF83,"-")</f>
        <v>69034700002</v>
      </c>
      <c r="BS83" s="19" t="str">
        <f t="shared" ref="BS83:BS146" si="28">IFERROR(+BG83,"-")</f>
        <v>GA</v>
      </c>
      <c r="BT83" s="19" t="str">
        <f t="shared" ref="BT83:BT146" si="29">IFERROR(+BH83,"-")</f>
        <v>GRUPO DE ADMINISTRACAO - GA</v>
      </c>
      <c r="BU83" s="19" t="str">
        <f t="shared" ref="BU83:BU146" si="30">IFERROR(+BI83,"-")</f>
        <v>27080571000130</v>
      </c>
      <c r="BV83" s="19" t="str">
        <f t="shared" ref="BV83:BV146" si="31">IFERROR(+BJ83,"-")</f>
        <v>SECRETARIA DE
ESTADO DA
FAZENDA</v>
      </c>
      <c r="BW83" s="19" t="str">
        <f t="shared" ref="BW83:BW146" si="32">IFERROR(+BK83,"-")</f>
        <v>SECRETARIA DE
ESTADO DA
FAZENDA</v>
      </c>
      <c r="BX83" s="19" t="str">
        <f t="shared" ref="BX83:BX146" si="33">IFERROR(+BL83,"-")</f>
        <v>Estadual</v>
      </c>
      <c r="BY83" s="19" t="str">
        <f t="shared" ref="BY83:BY146" si="34">IFERROR(+BM83,"-")</f>
        <v>Executivo</v>
      </c>
      <c r="BZ83" s="19">
        <f t="shared" ref="BZ83:BZ146" si="35">IFERROR(+BN83,"-")</f>
        <v>0</v>
      </c>
    </row>
    <row r="84" spans="1:78" ht="15" customHeight="1">
      <c r="A84" s="106" t="str">
        <f t="shared" ref="A84:A147" si="36">CONCATENATE(B84,".",C84,".",D84,".",E84,".",F84,".",G84,".",H84)</f>
        <v>22.1.0.00.00.00.00</v>
      </c>
      <c r="B84" s="106">
        <f t="shared" si="22"/>
        <v>22</v>
      </c>
      <c r="C84" s="107" t="str">
        <f t="shared" si="24"/>
        <v>1</v>
      </c>
      <c r="D84" s="32">
        <v>0</v>
      </c>
      <c r="E84" s="32" t="s">
        <v>7024</v>
      </c>
      <c r="F84" s="32" t="s">
        <v>7024</v>
      </c>
      <c r="G84" s="32" t="s">
        <v>7024</v>
      </c>
      <c r="H84" s="32" t="s">
        <v>7024</v>
      </c>
      <c r="I84" s="33"/>
      <c r="J84" s="17" t="s">
        <v>93</v>
      </c>
      <c r="K84" s="150" t="str">
        <f t="shared" si="23"/>
        <v>-</v>
      </c>
      <c r="L84" s="123"/>
      <c r="M84" s="123"/>
      <c r="N84" s="123"/>
      <c r="O84" s="123"/>
      <c r="P84" s="123"/>
      <c r="Q84" s="123"/>
      <c r="S84"/>
      <c r="T84" s="78" t="s">
        <v>7134</v>
      </c>
      <c r="U84" s="83" t="s">
        <v>7135</v>
      </c>
      <c r="V84" s="83" t="s">
        <v>7040</v>
      </c>
      <c r="W84" s="83" t="str">
        <f>IFERROR(+VLOOKUP(T84,UG!$A$5:$O$196,2,0),"-")</f>
        <v>390101</v>
      </c>
      <c r="X84" s="83" t="str">
        <f>IFERROR(+VLOOKUP(T84,UG!$A$5:$O$196,3,0),"-")</f>
        <v>SESPORT</v>
      </c>
      <c r="Y84" s="83" t="str">
        <f>IFERROR(+VLOOKUP(T84,UG!$A$5:$O$196,5,0),"-")</f>
        <v>07412119000110</v>
      </c>
      <c r="Z84" s="15">
        <f t="shared" si="20"/>
        <v>39</v>
      </c>
      <c r="AA84" s="14" t="str">
        <f t="shared" si="21"/>
        <v>SECRETARIA DE ESTADO DE ESPORTES E LAZER</v>
      </c>
      <c r="AC84" s="50" t="str">
        <f t="shared" si="17"/>
        <v>22.1</v>
      </c>
      <c r="AD84" s="19">
        <f t="shared" si="18"/>
        <v>66</v>
      </c>
      <c r="AE84" s="49" t="str">
        <f t="shared" ref="AE84:AE147" si="37">+CONCATENATE(AC84,AD84)</f>
        <v>22.166</v>
      </c>
      <c r="AG84" s="49" t="str">
        <f>+W85</f>
        <v>390901</v>
      </c>
      <c r="BD84" s="19">
        <f>VLOOKUP(AE84,ORGANOGRAMAES!$C$1:$N$6000,2,0)</f>
        <v>6</v>
      </c>
      <c r="BE84" s="19" t="str">
        <f>VLOOKUP(AE84,ORGANOGRAMAES!$C$1:$N$6000,3,0)</f>
        <v>-------&gt;69045500019</v>
      </c>
      <c r="BF84" s="19" t="str">
        <f>VLOOKUP(AE84,ORGANOGRAMAES!$C$1:$N$6000,4,0)</f>
        <v>69045500019</v>
      </c>
      <c r="BG84" s="19" t="str">
        <f>VLOOKUP(AE84,ORGANOGRAMAES!$C$1:$N$6000,5,0)</f>
        <v>SUDAP</v>
      </c>
      <c r="BH84" s="19" t="str">
        <f>VLOOKUP(AE84,ORGANOGRAMAES!$C$1:$N$6000,6,0)</f>
        <v>SUBGERENCIA ADM E GEST DOC
E PATRIMONIAL - SUDAP</v>
      </c>
      <c r="BI84" s="19" t="str">
        <f>VLOOKUP(AE84,ORGANOGRAMAES!$C$1:$N$6000,7,0)</f>
        <v>27080571000130</v>
      </c>
      <c r="BJ84" s="19" t="str">
        <f>VLOOKUP(AE84,ORGANOGRAMAES!$C$1:$N$6000,8,0)</f>
        <v>SECRETARIA DE
ESTADO DA
FAZENDA</v>
      </c>
      <c r="BK84" s="19" t="str">
        <f>VLOOKUP(AE84,ORGANOGRAMAES!$C$1:$N$6000,9,0)</f>
        <v>SECRETARIA DE
ESTADO DA
FAZENDA</v>
      </c>
      <c r="BL84" s="19" t="str">
        <f>VLOOKUP(AE84,ORGANOGRAMAES!$C$1:$N$6000,10,0)</f>
        <v>Estadual</v>
      </c>
      <c r="BM84" s="19" t="str">
        <f>VLOOKUP(AE84,ORGANOGRAMAES!$C$1:$N$6000,11,0)</f>
        <v>Executivo</v>
      </c>
      <c r="BN84" s="19">
        <f>VLOOKUP(AE84,ORGANOGRAMAES!$C$1:$N$6000,12,0)</f>
        <v>0</v>
      </c>
      <c r="BP84" s="19">
        <f t="shared" si="25"/>
        <v>6</v>
      </c>
      <c r="BQ84" s="19" t="str">
        <f t="shared" si="26"/>
        <v>-------&gt;69045500019</v>
      </c>
      <c r="BR84" s="19" t="str">
        <f t="shared" si="27"/>
        <v>69045500019</v>
      </c>
      <c r="BS84" s="19" t="str">
        <f t="shared" si="28"/>
        <v>SUDAP</v>
      </c>
      <c r="BT84" s="19" t="str">
        <f t="shared" si="29"/>
        <v>SUBGERENCIA ADM E GEST DOC
E PATRIMONIAL - SUDAP</v>
      </c>
      <c r="BU84" s="19" t="str">
        <f t="shared" si="30"/>
        <v>27080571000130</v>
      </c>
      <c r="BV84" s="19" t="str">
        <f t="shared" si="31"/>
        <v>SECRETARIA DE
ESTADO DA
FAZENDA</v>
      </c>
      <c r="BW84" s="19" t="str">
        <f t="shared" si="32"/>
        <v>SECRETARIA DE
ESTADO DA
FAZENDA</v>
      </c>
      <c r="BX84" s="19" t="str">
        <f t="shared" si="33"/>
        <v>Estadual</v>
      </c>
      <c r="BY84" s="19" t="str">
        <f t="shared" si="34"/>
        <v>Executivo</v>
      </c>
      <c r="BZ84" s="19">
        <f t="shared" si="35"/>
        <v>0</v>
      </c>
    </row>
    <row r="85" spans="1:78" ht="15" customHeight="1">
      <c r="A85" s="106" t="str">
        <f t="shared" si="36"/>
        <v>22.1.0.00.00.00.00</v>
      </c>
      <c r="B85" s="106">
        <f t="shared" ref="B85:B148" si="38">+B84</f>
        <v>22</v>
      </c>
      <c r="C85" s="107" t="str">
        <f t="shared" si="24"/>
        <v>1</v>
      </c>
      <c r="D85" s="32">
        <v>0</v>
      </c>
      <c r="E85" s="32" t="s">
        <v>7024</v>
      </c>
      <c r="F85" s="32" t="s">
        <v>7024</v>
      </c>
      <c r="G85" s="32" t="s">
        <v>7024</v>
      </c>
      <c r="H85" s="32" t="s">
        <v>7024</v>
      </c>
      <c r="I85" s="33"/>
      <c r="J85" s="17" t="s">
        <v>93</v>
      </c>
      <c r="K85" s="150" t="str">
        <f t="shared" si="23"/>
        <v>-</v>
      </c>
      <c r="L85" s="123"/>
      <c r="M85" s="123"/>
      <c r="N85" s="123"/>
      <c r="O85" s="123"/>
      <c r="P85" s="123"/>
      <c r="Q85" s="123"/>
      <c r="S85" s="136"/>
      <c r="T85" s="72" t="s">
        <v>7136</v>
      </c>
      <c r="U85" s="85"/>
      <c r="V85" s="85" t="s">
        <v>7040</v>
      </c>
      <c r="W85" s="85" t="str">
        <f>IFERROR(+VLOOKUP(T85,UG!$A$5:$O$196,2,0),"-")</f>
        <v>390901</v>
      </c>
      <c r="X85" s="85" t="str">
        <f>IFERROR(+VLOOKUP(T85,UG!$A$5:$O$196,3,0),"-")</f>
        <v>PRÓ-ESPORTE</v>
      </c>
      <c r="Y85" s="85" t="str">
        <f>IFERROR(+VLOOKUP(T85,UG!$A$5:$O$196,5,0),"-")</f>
        <v>20639872000101</v>
      </c>
      <c r="Z85" s="15">
        <f t="shared" si="20"/>
        <v>39</v>
      </c>
      <c r="AA85" s="14" t="str">
        <f t="shared" si="21"/>
        <v>SECRETARIA DE ESTADO DE ESPORTES E LAZER</v>
      </c>
      <c r="AC85" s="50" t="str">
        <f t="shared" ref="AC85:AC148" si="39">+AC84</f>
        <v>22.1</v>
      </c>
      <c r="AD85" s="19">
        <f t="shared" ref="AD85:AD148" si="40">+AD84+1</f>
        <v>67</v>
      </c>
      <c r="AE85" s="49" t="str">
        <f t="shared" si="37"/>
        <v>22.167</v>
      </c>
      <c r="BD85" s="19">
        <f>VLOOKUP(AE85,ORGANOGRAMAES!$C$1:$N$6000,2,0)</f>
        <v>6</v>
      </c>
      <c r="BE85" s="19" t="str">
        <f>VLOOKUP(AE85,ORGANOGRAMAES!$C$1:$N$6000,3,0)</f>
        <v>-------&gt;69034700004</v>
      </c>
      <c r="BF85" s="19" t="str">
        <f>VLOOKUP(AE85,ORGANOGRAMAES!$C$1:$N$6000,4,0)</f>
        <v>69034700004</v>
      </c>
      <c r="BG85" s="19" t="str">
        <f>VLOOKUP(AE85,ORGANOGRAMAES!$C$1:$N$6000,5,0)</f>
        <v>GPO</v>
      </c>
      <c r="BH85" s="19" t="str">
        <f>VLOOKUP(AE85,ORGANOGRAMAES!$C$1:$N$6000,6,0)</f>
        <v>GRUPO DE PLANEJAMENTO E
ORCAMENTO - GPO</v>
      </c>
      <c r="BI85" s="19" t="str">
        <f>VLOOKUP(AE85,ORGANOGRAMAES!$C$1:$N$6000,7,0)</f>
        <v>27080571000130</v>
      </c>
      <c r="BJ85" s="19" t="str">
        <f>VLOOKUP(AE85,ORGANOGRAMAES!$C$1:$N$6000,8,0)</f>
        <v>SECRETARIA DE
ESTADO DA
FAZENDA</v>
      </c>
      <c r="BK85" s="19" t="str">
        <f>VLOOKUP(AE85,ORGANOGRAMAES!$C$1:$N$6000,9,0)</f>
        <v>SECRETARIA DE
ESTADO DA
FAZENDA</v>
      </c>
      <c r="BL85" s="19" t="str">
        <f>VLOOKUP(AE85,ORGANOGRAMAES!$C$1:$N$6000,10,0)</f>
        <v>Estadual</v>
      </c>
      <c r="BM85" s="19" t="str">
        <f>VLOOKUP(AE85,ORGANOGRAMAES!$C$1:$N$6000,11,0)</f>
        <v>Executivo</v>
      </c>
      <c r="BN85" s="19">
        <f>VLOOKUP(AE85,ORGANOGRAMAES!$C$1:$N$6000,12,0)</f>
        <v>0</v>
      </c>
      <c r="BP85" s="19">
        <f t="shared" si="25"/>
        <v>6</v>
      </c>
      <c r="BQ85" s="19" t="str">
        <f t="shared" si="26"/>
        <v>-------&gt;69034700004</v>
      </c>
      <c r="BR85" s="19" t="str">
        <f t="shared" si="27"/>
        <v>69034700004</v>
      </c>
      <c r="BS85" s="19" t="str">
        <f t="shared" si="28"/>
        <v>GPO</v>
      </c>
      <c r="BT85" s="19" t="str">
        <f t="shared" si="29"/>
        <v>GRUPO DE PLANEJAMENTO E
ORCAMENTO - GPO</v>
      </c>
      <c r="BU85" s="19" t="str">
        <f t="shared" si="30"/>
        <v>27080571000130</v>
      </c>
      <c r="BV85" s="19" t="str">
        <f t="shared" si="31"/>
        <v>SECRETARIA DE
ESTADO DA
FAZENDA</v>
      </c>
      <c r="BW85" s="19" t="str">
        <f t="shared" si="32"/>
        <v>SECRETARIA DE
ESTADO DA
FAZENDA</v>
      </c>
      <c r="BX85" s="19" t="str">
        <f t="shared" si="33"/>
        <v>Estadual</v>
      </c>
      <c r="BY85" s="19" t="str">
        <f t="shared" si="34"/>
        <v>Executivo</v>
      </c>
      <c r="BZ85" s="19">
        <f t="shared" si="35"/>
        <v>0</v>
      </c>
    </row>
    <row r="86" spans="1:78">
      <c r="A86" s="106" t="str">
        <f t="shared" si="36"/>
        <v>22.1.0.00.00.00.00</v>
      </c>
      <c r="B86" s="106">
        <f t="shared" si="38"/>
        <v>22</v>
      </c>
      <c r="C86" s="107" t="str">
        <f t="shared" ref="C86:C149" si="41">+C85</f>
        <v>1</v>
      </c>
      <c r="D86" s="32">
        <v>0</v>
      </c>
      <c r="E86" s="32" t="s">
        <v>7024</v>
      </c>
      <c r="F86" s="32" t="s">
        <v>7024</v>
      </c>
      <c r="G86" s="32" t="s">
        <v>7024</v>
      </c>
      <c r="H86" s="32" t="s">
        <v>7024</v>
      </c>
      <c r="I86" s="33"/>
      <c r="J86" s="17" t="s">
        <v>93</v>
      </c>
      <c r="K86" s="150" t="str">
        <f t="shared" ref="K86:K149" si="42">IFERROR(+VLOOKUP(I86,$BC$18:$BN$1031,4,0),"-")</f>
        <v>-</v>
      </c>
      <c r="L86" s="123"/>
      <c r="M86" s="123"/>
      <c r="N86" s="123"/>
      <c r="O86" s="123"/>
      <c r="P86" s="123"/>
      <c r="Q86" s="123"/>
      <c r="S86" s="223" t="s">
        <v>7137</v>
      </c>
      <c r="T86" s="223"/>
      <c r="U86" s="77">
        <v>40</v>
      </c>
      <c r="V86" s="77" t="s">
        <v>7040</v>
      </c>
      <c r="W86" s="61" t="str">
        <f>IFERROR(+VLOOKUP(S86,UG!$A$5:$O$196,2,0),"-")</f>
        <v>-</v>
      </c>
      <c r="X86" s="61" t="str">
        <f>IFERROR(+VLOOKUP(S86,UG!$A$5:$O$196,3,0),"-")</f>
        <v>-</v>
      </c>
      <c r="Y86" s="61" t="str">
        <f>IFERROR(+VLOOKUP(S86,UG!$A$5:$O$196,5,0),"-")</f>
        <v>-</v>
      </c>
      <c r="Z86" s="69">
        <f>+U86</f>
        <v>40</v>
      </c>
      <c r="AA86" s="68" t="str">
        <f>+S86</f>
        <v>SECRETARIA DE ESTADO DA CULTURA</v>
      </c>
      <c r="AC86" s="50" t="str">
        <f t="shared" si="39"/>
        <v>22.1</v>
      </c>
      <c r="AD86" s="19">
        <f t="shared" si="40"/>
        <v>68</v>
      </c>
      <c r="AE86" s="49" t="str">
        <f t="shared" si="37"/>
        <v>22.168</v>
      </c>
      <c r="BD86" s="19">
        <f>VLOOKUP(AE86,ORGANOGRAMAES!$C$1:$N$6000,2,0)</f>
        <v>6</v>
      </c>
      <c r="BE86" s="19" t="str">
        <f>VLOOKUP(AE86,ORGANOGRAMAES!$C$1:$N$6000,3,0)</f>
        <v>-------&gt;69045500027</v>
      </c>
      <c r="BF86" s="19" t="str">
        <f>VLOOKUP(AE86,ORGANOGRAMAES!$C$1:$N$6000,4,0)</f>
        <v>69045500027</v>
      </c>
      <c r="BG86" s="19" t="str">
        <f>VLOOKUP(AE86,ORGANOGRAMAES!$C$1:$N$6000,5,0)</f>
        <v>SULOG</v>
      </c>
      <c r="BH86" s="19" t="str">
        <f>VLOOKUP(AE86,ORGANOGRAMAES!$C$1:$N$6000,6,0)</f>
        <v>SUBGERENCIA INFRAESTR,
SUPRIM E LOGISTICA - SULOG</v>
      </c>
      <c r="BI86" s="19" t="str">
        <f>VLOOKUP(AE86,ORGANOGRAMAES!$C$1:$N$6000,7,0)</f>
        <v>27080571000130</v>
      </c>
      <c r="BJ86" s="19" t="str">
        <f>VLOOKUP(AE86,ORGANOGRAMAES!$C$1:$N$6000,8,0)</f>
        <v>SECRETARIA DE
ESTADO DA
FAZENDA</v>
      </c>
      <c r="BK86" s="19" t="str">
        <f>VLOOKUP(AE86,ORGANOGRAMAES!$C$1:$N$6000,9,0)</f>
        <v>SECRETARIA DE
ESTADO DA
FAZENDA</v>
      </c>
      <c r="BL86" s="19" t="str">
        <f>VLOOKUP(AE86,ORGANOGRAMAES!$C$1:$N$6000,10,0)</f>
        <v>Estadual</v>
      </c>
      <c r="BM86" s="19" t="str">
        <f>VLOOKUP(AE86,ORGANOGRAMAES!$C$1:$N$6000,11,0)</f>
        <v>Executivo</v>
      </c>
      <c r="BN86" s="19">
        <f>VLOOKUP(AE86,ORGANOGRAMAES!$C$1:$N$6000,12,0)</f>
        <v>0</v>
      </c>
      <c r="BP86" s="19">
        <f t="shared" si="25"/>
        <v>6</v>
      </c>
      <c r="BQ86" s="19" t="str">
        <f t="shared" si="26"/>
        <v>-------&gt;69045500027</v>
      </c>
      <c r="BR86" s="19" t="str">
        <f t="shared" si="27"/>
        <v>69045500027</v>
      </c>
      <c r="BS86" s="19" t="str">
        <f t="shared" si="28"/>
        <v>SULOG</v>
      </c>
      <c r="BT86" s="19" t="str">
        <f t="shared" si="29"/>
        <v>SUBGERENCIA INFRAESTR,
SUPRIM E LOGISTICA - SULOG</v>
      </c>
      <c r="BU86" s="19" t="str">
        <f t="shared" si="30"/>
        <v>27080571000130</v>
      </c>
      <c r="BV86" s="19" t="str">
        <f t="shared" si="31"/>
        <v>SECRETARIA DE
ESTADO DA
FAZENDA</v>
      </c>
      <c r="BW86" s="19" t="str">
        <f t="shared" si="32"/>
        <v>SECRETARIA DE
ESTADO DA
FAZENDA</v>
      </c>
      <c r="BX86" s="19" t="str">
        <f t="shared" si="33"/>
        <v>Estadual</v>
      </c>
      <c r="BY86" s="19" t="str">
        <f t="shared" si="34"/>
        <v>Executivo</v>
      </c>
      <c r="BZ86" s="19">
        <f t="shared" si="35"/>
        <v>0</v>
      </c>
    </row>
    <row r="87" spans="1:78" ht="15" customHeight="1">
      <c r="A87" s="106" t="str">
        <f t="shared" si="36"/>
        <v>22.1.0.00.00.00.00</v>
      </c>
      <c r="B87" s="106">
        <f t="shared" si="38"/>
        <v>22</v>
      </c>
      <c r="C87" s="107" t="str">
        <f t="shared" si="41"/>
        <v>1</v>
      </c>
      <c r="D87" s="32">
        <v>0</v>
      </c>
      <c r="E87" s="32" t="s">
        <v>7024</v>
      </c>
      <c r="F87" s="32" t="s">
        <v>7024</v>
      </c>
      <c r="G87" s="32" t="s">
        <v>7024</v>
      </c>
      <c r="H87" s="32" t="s">
        <v>7024</v>
      </c>
      <c r="I87" s="33"/>
      <c r="J87" s="17" t="s">
        <v>93</v>
      </c>
      <c r="K87" s="150" t="str">
        <f t="shared" si="42"/>
        <v>-</v>
      </c>
      <c r="L87" s="123"/>
      <c r="M87" s="123"/>
      <c r="N87" s="123"/>
      <c r="O87" s="123"/>
      <c r="P87" s="123"/>
      <c r="Q87" s="123"/>
      <c r="S87"/>
      <c r="T87" s="71" t="s">
        <v>7138</v>
      </c>
      <c r="U87" s="74" t="s">
        <v>7139</v>
      </c>
      <c r="V87" s="74" t="s">
        <v>7040</v>
      </c>
      <c r="W87" s="74" t="str">
        <f>IFERROR(+VLOOKUP(T87,UG!$A$5:$O$196,2,0),"-")</f>
        <v>400101</v>
      </c>
      <c r="X87" s="74" t="str">
        <f>IFERROR(+VLOOKUP(T87,UG!$A$5:$O$196,3,0),"-")</f>
        <v>SECULT</v>
      </c>
      <c r="Y87" s="74" t="str">
        <f>IFERROR(+VLOOKUP(T87,UG!$A$5:$O$196,5,0),"-")</f>
        <v>01062213000100</v>
      </c>
      <c r="Z87" s="15">
        <f t="shared" ref="Z87:AA149" si="43">+Z86</f>
        <v>40</v>
      </c>
      <c r="AA87" s="14" t="str">
        <f t="shared" si="43"/>
        <v>SECRETARIA DE ESTADO DA CULTURA</v>
      </c>
      <c r="AC87" s="50" t="str">
        <f t="shared" si="39"/>
        <v>22.1</v>
      </c>
      <c r="AD87" s="19">
        <f t="shared" si="40"/>
        <v>69</v>
      </c>
      <c r="AE87" s="49" t="str">
        <f t="shared" si="37"/>
        <v>22.169</v>
      </c>
      <c r="AG87" s="49" t="str">
        <f>+W88</f>
        <v>400901</v>
      </c>
      <c r="BD87" s="19">
        <f>VLOOKUP(AE87,ORGANOGRAMAES!$C$1:$N$6000,2,0)</f>
        <v>6</v>
      </c>
      <c r="BE87" s="19" t="str">
        <f>VLOOKUP(AE87,ORGANOGRAMAES!$C$1:$N$6000,3,0)</f>
        <v>-------&gt;69034700001</v>
      </c>
      <c r="BF87" s="19" t="str">
        <f>VLOOKUP(AE87,ORGANOGRAMAES!$C$1:$N$6000,4,0)</f>
        <v>69034700001</v>
      </c>
      <c r="BG87" s="19" t="str">
        <f>VLOOKUP(AE87,ORGANOGRAMAES!$C$1:$N$6000,5,0)</f>
        <v>GFS</v>
      </c>
      <c r="BH87" s="19" t="str">
        <f>VLOOKUP(AE87,ORGANOGRAMAES!$C$1:$N$6000,6,0)</f>
        <v>GRUPO FINANCEIRO SETORIAL -
GFS</v>
      </c>
      <c r="BI87" s="19" t="str">
        <f>VLOOKUP(AE87,ORGANOGRAMAES!$C$1:$N$6000,7,0)</f>
        <v>27080571000130</v>
      </c>
      <c r="BJ87" s="19" t="str">
        <f>VLOOKUP(AE87,ORGANOGRAMAES!$C$1:$N$6000,8,0)</f>
        <v>SECRETARIA DE
ESTADO DA
FAZENDA</v>
      </c>
      <c r="BK87" s="19" t="str">
        <f>VLOOKUP(AE87,ORGANOGRAMAES!$C$1:$N$6000,9,0)</f>
        <v>SECRETARIA DE
ESTADO DA
FAZENDA</v>
      </c>
      <c r="BL87" s="19" t="str">
        <f>VLOOKUP(AE87,ORGANOGRAMAES!$C$1:$N$6000,10,0)</f>
        <v>Estadual</v>
      </c>
      <c r="BM87" s="19" t="str">
        <f>VLOOKUP(AE87,ORGANOGRAMAES!$C$1:$N$6000,11,0)</f>
        <v>Executivo</v>
      </c>
      <c r="BN87" s="19">
        <f>VLOOKUP(AE87,ORGANOGRAMAES!$C$1:$N$6000,12,0)</f>
        <v>0</v>
      </c>
      <c r="BP87" s="19">
        <f t="shared" si="25"/>
        <v>6</v>
      </c>
      <c r="BQ87" s="19" t="str">
        <f t="shared" si="26"/>
        <v>-------&gt;69034700001</v>
      </c>
      <c r="BR87" s="19" t="str">
        <f t="shared" si="27"/>
        <v>69034700001</v>
      </c>
      <c r="BS87" s="19" t="str">
        <f t="shared" si="28"/>
        <v>GFS</v>
      </c>
      <c r="BT87" s="19" t="str">
        <f t="shared" si="29"/>
        <v>GRUPO FINANCEIRO SETORIAL -
GFS</v>
      </c>
      <c r="BU87" s="19" t="str">
        <f t="shared" si="30"/>
        <v>27080571000130</v>
      </c>
      <c r="BV87" s="19" t="str">
        <f t="shared" si="31"/>
        <v>SECRETARIA DE
ESTADO DA
FAZENDA</v>
      </c>
      <c r="BW87" s="19" t="str">
        <f t="shared" si="32"/>
        <v>SECRETARIA DE
ESTADO DA
FAZENDA</v>
      </c>
      <c r="BX87" s="19" t="str">
        <f t="shared" si="33"/>
        <v>Estadual</v>
      </c>
      <c r="BY87" s="19" t="str">
        <f t="shared" si="34"/>
        <v>Executivo</v>
      </c>
      <c r="BZ87" s="19">
        <f t="shared" si="35"/>
        <v>0</v>
      </c>
    </row>
    <row r="88" spans="1:78" ht="15" customHeight="1">
      <c r="A88" s="106" t="str">
        <f t="shared" si="36"/>
        <v>22.1.0.00.00.00.00</v>
      </c>
      <c r="B88" s="106">
        <f t="shared" si="38"/>
        <v>22</v>
      </c>
      <c r="C88" s="107" t="str">
        <f t="shared" si="41"/>
        <v>1</v>
      </c>
      <c r="D88" s="32">
        <v>0</v>
      </c>
      <c r="E88" s="32" t="s">
        <v>7024</v>
      </c>
      <c r="F88" s="32" t="s">
        <v>7024</v>
      </c>
      <c r="G88" s="32" t="s">
        <v>7024</v>
      </c>
      <c r="H88" s="32" t="s">
        <v>7024</v>
      </c>
      <c r="I88" s="33"/>
      <c r="J88" s="17" t="s">
        <v>93</v>
      </c>
      <c r="K88" s="150" t="str">
        <f t="shared" si="42"/>
        <v>-</v>
      </c>
      <c r="L88" s="123"/>
      <c r="M88" s="123"/>
      <c r="N88" s="123"/>
      <c r="O88" s="123"/>
      <c r="P88" s="123"/>
      <c r="Q88" s="123"/>
      <c r="S88"/>
      <c r="T88" s="75" t="s">
        <v>7140</v>
      </c>
      <c r="U88" s="75"/>
      <c r="V88" s="75" t="s">
        <v>7040</v>
      </c>
      <c r="W88" s="75" t="str">
        <f>IFERROR(+VLOOKUP(T88,UG!$A$5:$O$196,2,0),"-")</f>
        <v>400901</v>
      </c>
      <c r="X88" s="75" t="str">
        <f>IFERROR(+VLOOKUP(T88,UG!$A$5:$O$196,3,0),"-")</f>
        <v>FUNCULTURA</v>
      </c>
      <c r="Y88" s="75" t="str">
        <f>IFERROR(+VLOOKUP(T88,UG!$A$5:$O$196,5,0),"-")</f>
        <v>20310626000101</v>
      </c>
      <c r="Z88" s="15">
        <f t="shared" si="43"/>
        <v>40</v>
      </c>
      <c r="AA88" s="14" t="str">
        <f t="shared" si="43"/>
        <v>SECRETARIA DE ESTADO DA CULTURA</v>
      </c>
      <c r="AC88" s="50" t="str">
        <f t="shared" si="39"/>
        <v>22.1</v>
      </c>
      <c r="AD88" s="19">
        <f t="shared" si="40"/>
        <v>70</v>
      </c>
      <c r="AE88" s="49" t="str">
        <f t="shared" si="37"/>
        <v>22.170</v>
      </c>
      <c r="BD88" s="19">
        <f>VLOOKUP(AE88,ORGANOGRAMAES!$C$1:$N$6000,2,0)</f>
        <v>6</v>
      </c>
      <c r="BE88" s="19" t="str">
        <f>VLOOKUP(AE88,ORGANOGRAMAES!$C$1:$N$6000,3,0)</f>
        <v>-------&gt;69045500026</v>
      </c>
      <c r="BF88" s="19" t="str">
        <f>VLOOKUP(AE88,ORGANOGRAMAES!$C$1:$N$6000,4,0)</f>
        <v>69045500026</v>
      </c>
      <c r="BG88" s="19" t="str">
        <f>VLOOKUP(AE88,ORGANOGRAMAES!$C$1:$N$6000,5,0)</f>
        <v>SUGEC</v>
      </c>
      <c r="BH88" s="19" t="str">
        <f>VLOOKUP(AE88,ORGANOGRAMAES!$C$1:$N$6000,6,0)</f>
        <v>SUBGERENCIA DE GESTAO DE
CONTRATOS - SUGEC</v>
      </c>
      <c r="BI88" s="19" t="str">
        <f>VLOOKUP(AE88,ORGANOGRAMAES!$C$1:$N$6000,7,0)</f>
        <v>27080571000130</v>
      </c>
      <c r="BJ88" s="19" t="str">
        <f>VLOOKUP(AE88,ORGANOGRAMAES!$C$1:$N$6000,8,0)</f>
        <v>SECRETARIA DE
ESTADO DA
FAZENDA</v>
      </c>
      <c r="BK88" s="19" t="str">
        <f>VLOOKUP(AE88,ORGANOGRAMAES!$C$1:$N$6000,9,0)</f>
        <v>SECRETARIA DE
ESTADO DA
FAZENDA</v>
      </c>
      <c r="BL88" s="19" t="str">
        <f>VLOOKUP(AE88,ORGANOGRAMAES!$C$1:$N$6000,10,0)</f>
        <v>Estadual</v>
      </c>
      <c r="BM88" s="19" t="str">
        <f>VLOOKUP(AE88,ORGANOGRAMAES!$C$1:$N$6000,11,0)</f>
        <v>Executivo</v>
      </c>
      <c r="BN88" s="19">
        <f>VLOOKUP(AE88,ORGANOGRAMAES!$C$1:$N$6000,12,0)</f>
        <v>0</v>
      </c>
      <c r="BP88" s="19">
        <f t="shared" si="25"/>
        <v>6</v>
      </c>
      <c r="BQ88" s="19" t="str">
        <f t="shared" si="26"/>
        <v>-------&gt;69045500026</v>
      </c>
      <c r="BR88" s="19" t="str">
        <f t="shared" si="27"/>
        <v>69045500026</v>
      </c>
      <c r="BS88" s="19" t="str">
        <f t="shared" si="28"/>
        <v>SUGEC</v>
      </c>
      <c r="BT88" s="19" t="str">
        <f t="shared" si="29"/>
        <v>SUBGERENCIA DE GESTAO DE
CONTRATOS - SUGEC</v>
      </c>
      <c r="BU88" s="19" t="str">
        <f t="shared" si="30"/>
        <v>27080571000130</v>
      </c>
      <c r="BV88" s="19" t="str">
        <f t="shared" si="31"/>
        <v>SECRETARIA DE
ESTADO DA
FAZENDA</v>
      </c>
      <c r="BW88" s="19" t="str">
        <f t="shared" si="32"/>
        <v>SECRETARIA DE
ESTADO DA
FAZENDA</v>
      </c>
      <c r="BX88" s="19" t="str">
        <f t="shared" si="33"/>
        <v>Estadual</v>
      </c>
      <c r="BY88" s="19" t="str">
        <f t="shared" si="34"/>
        <v>Executivo</v>
      </c>
      <c r="BZ88" s="19">
        <f t="shared" si="35"/>
        <v>0</v>
      </c>
    </row>
    <row r="89" spans="1:78" ht="21" customHeight="1">
      <c r="A89" s="106" t="str">
        <f t="shared" si="36"/>
        <v>22.1.0.00.00.00.00</v>
      </c>
      <c r="B89" s="106">
        <f t="shared" si="38"/>
        <v>22</v>
      </c>
      <c r="C89" s="107" t="str">
        <f t="shared" si="41"/>
        <v>1</v>
      </c>
      <c r="D89" s="32">
        <v>0</v>
      </c>
      <c r="E89" s="32" t="s">
        <v>7024</v>
      </c>
      <c r="F89" s="32" t="s">
        <v>7024</v>
      </c>
      <c r="G89" s="32" t="s">
        <v>7024</v>
      </c>
      <c r="H89" s="32" t="s">
        <v>7024</v>
      </c>
      <c r="I89" s="33"/>
      <c r="J89" s="17" t="s">
        <v>93</v>
      </c>
      <c r="K89" s="150" t="str">
        <f t="shared" si="42"/>
        <v>-</v>
      </c>
      <c r="L89" s="123"/>
      <c r="M89" s="123"/>
      <c r="N89" s="123"/>
      <c r="O89" s="123"/>
      <c r="P89" s="123"/>
      <c r="Q89" s="123"/>
      <c r="S89" s="103"/>
      <c r="T89" s="14" t="s">
        <v>7141</v>
      </c>
      <c r="U89" s="15" t="s">
        <v>7142</v>
      </c>
      <c r="V89" s="15" t="s">
        <v>7032</v>
      </c>
      <c r="W89" s="15" t="str">
        <f>IFERROR(+VLOOKUP(T89,UG!$A$5:$O$196,2,0),"-")</f>
        <v>400102</v>
      </c>
      <c r="X89" s="15" t="str">
        <f>IFERROR(+VLOOKUP(T89,UG!$A$5:$O$196,3,0),"-")</f>
        <v>APEES</v>
      </c>
      <c r="Y89" s="15" t="str">
        <f>IFERROR(+VLOOKUP(T89,UG!$A$5:$O$196,5,0),"-")</f>
        <v>31729742000186</v>
      </c>
      <c r="Z89" s="15">
        <f t="shared" si="43"/>
        <v>40</v>
      </c>
      <c r="AA89" s="14" t="str">
        <f t="shared" si="43"/>
        <v>SECRETARIA DE ESTADO DA CULTURA</v>
      </c>
      <c r="AC89" s="50" t="str">
        <f t="shared" si="39"/>
        <v>22.1</v>
      </c>
      <c r="AD89" s="19">
        <f t="shared" si="40"/>
        <v>71</v>
      </c>
      <c r="AE89" s="49" t="str">
        <f t="shared" si="37"/>
        <v>22.171</v>
      </c>
      <c r="BD89" s="19">
        <f>VLOOKUP(AE89,ORGANOGRAMAES!$C$1:$N$6000,2,0)</f>
        <v>5</v>
      </c>
      <c r="BE89" s="19" t="str">
        <f>VLOOKUP(AE89,ORGANOGRAMAES!$C$1:$N$6000,3,0)</f>
        <v>------&gt;69035500004</v>
      </c>
      <c r="BF89" s="19" t="str">
        <f>VLOOKUP(AE89,ORGANOGRAMAES!$C$1:$N$6000,4,0)</f>
        <v>69035500004</v>
      </c>
      <c r="BG89" s="19" t="str">
        <f>VLOOKUP(AE89,ORGANOGRAMAES!$C$1:$N$6000,5,0)</f>
        <v>GEDEF</v>
      </c>
      <c r="BH89" s="19" t="str">
        <f>VLOOKUP(AE89,ORGANOGRAMAES!$C$1:$N$6000,6,0)</f>
        <v>GERENCIA DE
DESENVOLVIMENTO FAZENDARIO
- GEDEF</v>
      </c>
      <c r="BI89" s="19" t="str">
        <f>VLOOKUP(AE89,ORGANOGRAMAES!$C$1:$N$6000,7,0)</f>
        <v>27080571000130</v>
      </c>
      <c r="BJ89" s="19" t="str">
        <f>VLOOKUP(AE89,ORGANOGRAMAES!$C$1:$N$6000,8,0)</f>
        <v>SECRETARIA DE
ESTADO DA
FAZENDA</v>
      </c>
      <c r="BK89" s="19" t="str">
        <f>VLOOKUP(AE89,ORGANOGRAMAES!$C$1:$N$6000,9,0)</f>
        <v>SECRETARIA DE
ESTADO DA
FAZENDA</v>
      </c>
      <c r="BL89" s="19" t="str">
        <f>VLOOKUP(AE89,ORGANOGRAMAES!$C$1:$N$6000,10,0)</f>
        <v>Estadual</v>
      </c>
      <c r="BM89" s="19" t="str">
        <f>VLOOKUP(AE89,ORGANOGRAMAES!$C$1:$N$6000,11,0)</f>
        <v>Executivo</v>
      </c>
      <c r="BN89" s="19">
        <f>VLOOKUP(AE89,ORGANOGRAMAES!$C$1:$N$6000,12,0)</f>
        <v>0</v>
      </c>
      <c r="BP89" s="19">
        <f t="shared" si="25"/>
        <v>5</v>
      </c>
      <c r="BQ89" s="19" t="str">
        <f t="shared" si="26"/>
        <v>------&gt;69035500004</v>
      </c>
      <c r="BR89" s="19" t="str">
        <f t="shared" si="27"/>
        <v>69035500004</v>
      </c>
      <c r="BS89" s="19" t="str">
        <f t="shared" si="28"/>
        <v>GEDEF</v>
      </c>
      <c r="BT89" s="19" t="str">
        <f t="shared" si="29"/>
        <v>GERENCIA DE
DESENVOLVIMENTO FAZENDARIO
- GEDEF</v>
      </c>
      <c r="BU89" s="19" t="str">
        <f t="shared" si="30"/>
        <v>27080571000130</v>
      </c>
      <c r="BV89" s="19" t="str">
        <f t="shared" si="31"/>
        <v>SECRETARIA DE
ESTADO DA
FAZENDA</v>
      </c>
      <c r="BW89" s="19" t="str">
        <f t="shared" si="32"/>
        <v>SECRETARIA DE
ESTADO DA
FAZENDA</v>
      </c>
      <c r="BX89" s="19" t="str">
        <f t="shared" si="33"/>
        <v>Estadual</v>
      </c>
      <c r="BY89" s="19" t="str">
        <f t="shared" si="34"/>
        <v>Executivo</v>
      </c>
      <c r="BZ89" s="19">
        <f t="shared" si="35"/>
        <v>0</v>
      </c>
    </row>
    <row r="90" spans="1:78" ht="23.4" customHeight="1">
      <c r="A90" s="106" t="str">
        <f t="shared" si="36"/>
        <v>22.1.0.00.00.00.00</v>
      </c>
      <c r="B90" s="106">
        <f t="shared" si="38"/>
        <v>22</v>
      </c>
      <c r="C90" s="107" t="str">
        <f t="shared" si="41"/>
        <v>1</v>
      </c>
      <c r="D90" s="32">
        <v>0</v>
      </c>
      <c r="E90" s="32" t="s">
        <v>7024</v>
      </c>
      <c r="F90" s="32" t="s">
        <v>7024</v>
      </c>
      <c r="G90" s="32" t="s">
        <v>7024</v>
      </c>
      <c r="H90" s="32" t="s">
        <v>7024</v>
      </c>
      <c r="I90" s="33"/>
      <c r="J90" s="17" t="s">
        <v>93</v>
      </c>
      <c r="K90" s="150" t="str">
        <f t="shared" si="42"/>
        <v>-</v>
      </c>
      <c r="L90" s="123"/>
      <c r="M90" s="123"/>
      <c r="N90" s="123"/>
      <c r="O90" s="123"/>
      <c r="P90" s="123"/>
      <c r="Q90" s="123"/>
      <c r="S90" s="223" t="s">
        <v>7143</v>
      </c>
      <c r="T90" s="223"/>
      <c r="U90" s="77">
        <v>41</v>
      </c>
      <c r="V90" s="77" t="s">
        <v>7040</v>
      </c>
      <c r="W90" s="61" t="str">
        <f>IFERROR(+VLOOKUP(S90,UG!$A$5:$O$196,2,0),"-")</f>
        <v>-</v>
      </c>
      <c r="X90" s="61" t="str">
        <f>IFERROR(+VLOOKUP(S90,UG!$A$5:$O$196,3,0),"-")</f>
        <v>-</v>
      </c>
      <c r="Y90" s="61" t="str">
        <f>IFERROR(+VLOOKUP(S90,UG!$A$5:$O$196,5,0),"-")</f>
        <v>-</v>
      </c>
      <c r="Z90" s="69">
        <f>+U90</f>
        <v>41</v>
      </c>
      <c r="AA90" s="68" t="str">
        <f>+S90</f>
        <v>SECRETARIA DE ESTADO DE MEIO AMBIENTE E RECURSOS HÍDRICOS</v>
      </c>
      <c r="AC90" s="50" t="str">
        <f t="shared" si="39"/>
        <v>22.1</v>
      </c>
      <c r="AD90" s="19">
        <f t="shared" si="40"/>
        <v>72</v>
      </c>
      <c r="AE90" s="49" t="str">
        <f t="shared" si="37"/>
        <v>22.172</v>
      </c>
      <c r="BD90" s="19">
        <f>VLOOKUP(AE90,ORGANOGRAMAES!$C$1:$N$6000,2,0)</f>
        <v>6</v>
      </c>
      <c r="BE90" s="19" t="str">
        <f>VLOOKUP(AE90,ORGANOGRAMAES!$C$1:$N$6000,3,0)</f>
        <v>-------&gt;69034700003</v>
      </c>
      <c r="BF90" s="19" t="str">
        <f>VLOOKUP(AE90,ORGANOGRAMAES!$C$1:$N$6000,4,0)</f>
        <v>69034700003</v>
      </c>
      <c r="BG90" s="19" t="str">
        <f>VLOOKUP(AE90,ORGANOGRAMAES!$C$1:$N$6000,5,0)</f>
        <v>GRH</v>
      </c>
      <c r="BH90" s="19" t="str">
        <f>VLOOKUP(AE90,ORGANOGRAMAES!$C$1:$N$6000,6,0)</f>
        <v>GRUPO DE RECURSOS HUMANOS
- GRH</v>
      </c>
      <c r="BI90" s="19" t="str">
        <f>VLOOKUP(AE90,ORGANOGRAMAES!$C$1:$N$6000,7,0)</f>
        <v>27080571000130</v>
      </c>
      <c r="BJ90" s="19" t="str">
        <f>VLOOKUP(AE90,ORGANOGRAMAES!$C$1:$N$6000,8,0)</f>
        <v>SECRETARIA DE
ESTADO DA
FAZENDA</v>
      </c>
      <c r="BK90" s="19" t="str">
        <f>VLOOKUP(AE90,ORGANOGRAMAES!$C$1:$N$6000,9,0)</f>
        <v>SECRETARIA DE
ESTADO DA
FAZENDA</v>
      </c>
      <c r="BL90" s="19" t="str">
        <f>VLOOKUP(AE90,ORGANOGRAMAES!$C$1:$N$6000,10,0)</f>
        <v>Estadual</v>
      </c>
      <c r="BM90" s="19" t="str">
        <f>VLOOKUP(AE90,ORGANOGRAMAES!$C$1:$N$6000,11,0)</f>
        <v>Executivo</v>
      </c>
      <c r="BN90" s="19">
        <f>VLOOKUP(AE90,ORGANOGRAMAES!$C$1:$N$6000,12,0)</f>
        <v>0</v>
      </c>
      <c r="BP90" s="19">
        <f t="shared" si="25"/>
        <v>6</v>
      </c>
      <c r="BQ90" s="19" t="str">
        <f t="shared" si="26"/>
        <v>-------&gt;69034700003</v>
      </c>
      <c r="BR90" s="19" t="str">
        <f t="shared" si="27"/>
        <v>69034700003</v>
      </c>
      <c r="BS90" s="19" t="str">
        <f t="shared" si="28"/>
        <v>GRH</v>
      </c>
      <c r="BT90" s="19" t="str">
        <f t="shared" si="29"/>
        <v>GRUPO DE RECURSOS HUMANOS
- GRH</v>
      </c>
      <c r="BU90" s="19" t="str">
        <f t="shared" si="30"/>
        <v>27080571000130</v>
      </c>
      <c r="BV90" s="19" t="str">
        <f t="shared" si="31"/>
        <v>SECRETARIA DE
ESTADO DA
FAZENDA</v>
      </c>
      <c r="BW90" s="19" t="str">
        <f t="shared" si="32"/>
        <v>SECRETARIA DE
ESTADO DA
FAZENDA</v>
      </c>
      <c r="BX90" s="19" t="str">
        <f t="shared" si="33"/>
        <v>Estadual</v>
      </c>
      <c r="BY90" s="19" t="str">
        <f t="shared" si="34"/>
        <v>Executivo</v>
      </c>
      <c r="BZ90" s="19">
        <f t="shared" si="35"/>
        <v>0</v>
      </c>
    </row>
    <row r="91" spans="1:78" ht="15" customHeight="1">
      <c r="A91" s="106" t="str">
        <f t="shared" si="36"/>
        <v>22.1.0.00.00.00.00</v>
      </c>
      <c r="B91" s="106">
        <f t="shared" si="38"/>
        <v>22</v>
      </c>
      <c r="C91" s="107" t="str">
        <f t="shared" si="41"/>
        <v>1</v>
      </c>
      <c r="D91" s="32">
        <v>0</v>
      </c>
      <c r="E91" s="32" t="s">
        <v>7024</v>
      </c>
      <c r="F91" s="32" t="s">
        <v>7024</v>
      </c>
      <c r="G91" s="32" t="s">
        <v>7024</v>
      </c>
      <c r="H91" s="32" t="s">
        <v>7024</v>
      </c>
      <c r="I91" s="33"/>
      <c r="J91" s="17" t="s">
        <v>93</v>
      </c>
      <c r="K91" s="150" t="str">
        <f t="shared" si="42"/>
        <v>-</v>
      </c>
      <c r="L91" s="123"/>
      <c r="M91" s="123"/>
      <c r="N91" s="123"/>
      <c r="O91" s="123"/>
      <c r="P91" s="123"/>
      <c r="Q91" s="123"/>
      <c r="S91"/>
      <c r="T91" s="71" t="s">
        <v>7144</v>
      </c>
      <c r="U91" s="74" t="s">
        <v>7145</v>
      </c>
      <c r="V91" s="74" t="s">
        <v>7040</v>
      </c>
      <c r="W91" s="74" t="str">
        <f>IFERROR(+VLOOKUP(T91,UG!$A$5:$O$196,2,0),"-")</f>
        <v>410101</v>
      </c>
      <c r="X91" s="74" t="str">
        <f>IFERROR(+VLOOKUP(T91,UG!$A$5:$O$196,3,0),"-")</f>
        <v>SEAMA</v>
      </c>
      <c r="Y91" s="74" t="str">
        <f>IFERROR(+VLOOKUP(T91,UG!$A$5:$O$196,5,0),"-")</f>
        <v>31752645000104</v>
      </c>
      <c r="Z91" s="15">
        <f t="shared" si="43"/>
        <v>41</v>
      </c>
      <c r="AA91" s="14" t="str">
        <f t="shared" si="43"/>
        <v>SECRETARIA DE ESTADO DE MEIO AMBIENTE E RECURSOS HÍDRICOS</v>
      </c>
      <c r="AC91" s="50" t="str">
        <f t="shared" si="39"/>
        <v>22.1</v>
      </c>
      <c r="AD91" s="19">
        <f t="shared" si="40"/>
        <v>73</v>
      </c>
      <c r="AE91" s="49" t="str">
        <f t="shared" si="37"/>
        <v>22.173</v>
      </c>
      <c r="AG91" s="49" t="str">
        <f>+W92</f>
        <v>410901</v>
      </c>
      <c r="AH91" s="49" t="str">
        <f>+W93</f>
        <v>410902</v>
      </c>
      <c r="BD91" s="19">
        <f>VLOOKUP(AE91,ORGANOGRAMAES!$C$1:$N$6000,2,0)</f>
        <v>6</v>
      </c>
      <c r="BE91" s="19" t="str">
        <f>VLOOKUP(AE91,ORGANOGRAMAES!$C$1:$N$6000,3,0)</f>
        <v>-------&gt;69045500032</v>
      </c>
      <c r="BF91" s="19" t="str">
        <f>VLOOKUP(AE91,ORGANOGRAMAES!$C$1:$N$6000,4,0)</f>
        <v>69045500032</v>
      </c>
      <c r="BG91" s="19" t="str">
        <f>VLOOKUP(AE91,ORGANOGRAMAES!$C$1:$N$6000,5,0)</f>
        <v>SUARH</v>
      </c>
      <c r="BH91" s="19" t="str">
        <f>VLOOKUP(AE91,ORGANOGRAMAES!$C$1:$N$6000,6,0)</f>
        <v>SUBGERENCIA DE ADM DE
RECURSOS HUMANOS - SUARH</v>
      </c>
      <c r="BI91" s="19" t="str">
        <f>VLOOKUP(AE91,ORGANOGRAMAES!$C$1:$N$6000,7,0)</f>
        <v>27080571000130</v>
      </c>
      <c r="BJ91" s="19" t="str">
        <f>VLOOKUP(AE91,ORGANOGRAMAES!$C$1:$N$6000,8,0)</f>
        <v>SECRETARIA DE
ESTADO DA
FAZENDA</v>
      </c>
      <c r="BK91" s="19" t="str">
        <f>VLOOKUP(AE91,ORGANOGRAMAES!$C$1:$N$6000,9,0)</f>
        <v>SECRETARIA DE
ESTADO DA
FAZENDA</v>
      </c>
      <c r="BL91" s="19" t="str">
        <f>VLOOKUP(AE91,ORGANOGRAMAES!$C$1:$N$6000,10,0)</f>
        <v>Estadual</v>
      </c>
      <c r="BM91" s="19" t="str">
        <f>VLOOKUP(AE91,ORGANOGRAMAES!$C$1:$N$6000,11,0)</f>
        <v>Executivo</v>
      </c>
      <c r="BN91" s="19">
        <f>VLOOKUP(AE91,ORGANOGRAMAES!$C$1:$N$6000,12,0)</f>
        <v>0</v>
      </c>
      <c r="BP91" s="19">
        <f t="shared" si="25"/>
        <v>6</v>
      </c>
      <c r="BQ91" s="19" t="str">
        <f t="shared" si="26"/>
        <v>-------&gt;69045500032</v>
      </c>
      <c r="BR91" s="19" t="str">
        <f t="shared" si="27"/>
        <v>69045500032</v>
      </c>
      <c r="BS91" s="19" t="str">
        <f t="shared" si="28"/>
        <v>SUARH</v>
      </c>
      <c r="BT91" s="19" t="str">
        <f t="shared" si="29"/>
        <v>SUBGERENCIA DE ADM DE
RECURSOS HUMANOS - SUARH</v>
      </c>
      <c r="BU91" s="19" t="str">
        <f t="shared" si="30"/>
        <v>27080571000130</v>
      </c>
      <c r="BV91" s="19" t="str">
        <f t="shared" si="31"/>
        <v>SECRETARIA DE
ESTADO DA
FAZENDA</v>
      </c>
      <c r="BW91" s="19" t="str">
        <f t="shared" si="32"/>
        <v>SECRETARIA DE
ESTADO DA
FAZENDA</v>
      </c>
      <c r="BX91" s="19" t="str">
        <f t="shared" si="33"/>
        <v>Estadual</v>
      </c>
      <c r="BY91" s="19" t="str">
        <f t="shared" si="34"/>
        <v>Executivo</v>
      </c>
      <c r="BZ91" s="19">
        <f t="shared" si="35"/>
        <v>0</v>
      </c>
    </row>
    <row r="92" spans="1:78" ht="20.399999999999999">
      <c r="A92" s="106" t="str">
        <f t="shared" si="36"/>
        <v>22.1.0.00.00.00.00</v>
      </c>
      <c r="B92" s="106">
        <f t="shared" si="38"/>
        <v>22</v>
      </c>
      <c r="C92" s="107" t="str">
        <f t="shared" si="41"/>
        <v>1</v>
      </c>
      <c r="D92" s="32">
        <v>0</v>
      </c>
      <c r="E92" s="32" t="s">
        <v>7024</v>
      </c>
      <c r="F92" s="32" t="s">
        <v>7024</v>
      </c>
      <c r="G92" s="32" t="s">
        <v>7024</v>
      </c>
      <c r="H92" s="32" t="s">
        <v>7024</v>
      </c>
      <c r="I92" s="33"/>
      <c r="J92" s="17" t="s">
        <v>93</v>
      </c>
      <c r="K92" s="150" t="str">
        <f t="shared" si="42"/>
        <v>-</v>
      </c>
      <c r="L92" s="123"/>
      <c r="M92" s="123"/>
      <c r="N92" s="123"/>
      <c r="O92" s="123"/>
      <c r="P92" s="123"/>
      <c r="Q92" s="123"/>
      <c r="S92"/>
      <c r="T92" s="72" t="s">
        <v>7146</v>
      </c>
      <c r="U92" s="72"/>
      <c r="V92" s="72" t="s">
        <v>7040</v>
      </c>
      <c r="W92" s="72" t="str">
        <f>IFERROR(+VLOOKUP(T92,UG!$A$5:$O$196,2,0),"-")</f>
        <v>410901</v>
      </c>
      <c r="X92" s="72" t="str">
        <f>IFERROR(+VLOOKUP(T92,UG!$A$5:$O$196,3,0),"-")</f>
        <v>FUNDEMA</v>
      </c>
      <c r="Y92" s="72" t="str">
        <f>IFERROR(+VLOOKUP(T92,UG!$A$5:$O$196,5,0),"-")</f>
        <v>20846927000154</v>
      </c>
      <c r="Z92" s="15">
        <f t="shared" si="43"/>
        <v>41</v>
      </c>
      <c r="AA92" s="14" t="str">
        <f t="shared" si="43"/>
        <v>SECRETARIA DE ESTADO DE MEIO AMBIENTE E RECURSOS HÍDRICOS</v>
      </c>
      <c r="AC92" s="50" t="str">
        <f t="shared" si="39"/>
        <v>22.1</v>
      </c>
      <c r="AD92" s="19">
        <f t="shared" si="40"/>
        <v>74</v>
      </c>
      <c r="AE92" s="49" t="str">
        <f t="shared" si="37"/>
        <v>22.174</v>
      </c>
      <c r="BD92" s="19">
        <f>VLOOKUP(AE92,ORGANOGRAMAES!$C$1:$N$6000,2,0)</f>
        <v>6</v>
      </c>
      <c r="BE92" s="19" t="str">
        <f>VLOOKUP(AE92,ORGANOGRAMAES!$C$1:$N$6000,3,0)</f>
        <v>-------&gt;69045500011</v>
      </c>
      <c r="BF92" s="19" t="str">
        <f>VLOOKUP(AE92,ORGANOGRAMAES!$C$1:$N$6000,4,0)</f>
        <v>69045500011</v>
      </c>
      <c r="BG92" s="19" t="str">
        <f>VLOOKUP(AE92,ORGANOGRAMAES!$C$1:$N$6000,5,0)</f>
        <v>SUDOR</v>
      </c>
      <c r="BH92" s="19" t="str">
        <f>VLOOKUP(AE92,ORGANOGRAMAES!$C$1:$N$6000,6,0)</f>
        <v>SUBGERENCIA AVALIACAO E DES
ORGANIZACIONAL - SUDOR</v>
      </c>
      <c r="BI92" s="19" t="str">
        <f>VLOOKUP(AE92,ORGANOGRAMAES!$C$1:$N$6000,7,0)</f>
        <v>27080571000130</v>
      </c>
      <c r="BJ92" s="19" t="str">
        <f>VLOOKUP(AE92,ORGANOGRAMAES!$C$1:$N$6000,8,0)</f>
        <v>SECRETARIA DE
ESTADO DA
FAZENDA</v>
      </c>
      <c r="BK92" s="19" t="str">
        <f>VLOOKUP(AE92,ORGANOGRAMAES!$C$1:$N$6000,9,0)</f>
        <v>SECRETARIA DE
ESTADO DA
FAZENDA</v>
      </c>
      <c r="BL92" s="19" t="str">
        <f>VLOOKUP(AE92,ORGANOGRAMAES!$C$1:$N$6000,10,0)</f>
        <v>Estadual</v>
      </c>
      <c r="BM92" s="19" t="str">
        <f>VLOOKUP(AE92,ORGANOGRAMAES!$C$1:$N$6000,11,0)</f>
        <v>Executivo</v>
      </c>
      <c r="BN92" s="19">
        <f>VLOOKUP(AE92,ORGANOGRAMAES!$C$1:$N$6000,12,0)</f>
        <v>0</v>
      </c>
      <c r="BP92" s="19">
        <f t="shared" si="25"/>
        <v>6</v>
      </c>
      <c r="BQ92" s="19" t="str">
        <f t="shared" si="26"/>
        <v>-------&gt;69045500011</v>
      </c>
      <c r="BR92" s="19" t="str">
        <f t="shared" si="27"/>
        <v>69045500011</v>
      </c>
      <c r="BS92" s="19" t="str">
        <f t="shared" si="28"/>
        <v>SUDOR</v>
      </c>
      <c r="BT92" s="19" t="str">
        <f t="shared" si="29"/>
        <v>SUBGERENCIA AVALIACAO E DES
ORGANIZACIONAL - SUDOR</v>
      </c>
      <c r="BU92" s="19" t="str">
        <f t="shared" si="30"/>
        <v>27080571000130</v>
      </c>
      <c r="BV92" s="19" t="str">
        <f t="shared" si="31"/>
        <v>SECRETARIA DE
ESTADO DA
FAZENDA</v>
      </c>
      <c r="BW92" s="19" t="str">
        <f t="shared" si="32"/>
        <v>SECRETARIA DE
ESTADO DA
FAZENDA</v>
      </c>
      <c r="BX92" s="19" t="str">
        <f t="shared" si="33"/>
        <v>Estadual</v>
      </c>
      <c r="BY92" s="19" t="str">
        <f t="shared" si="34"/>
        <v>Executivo</v>
      </c>
      <c r="BZ92" s="19">
        <f t="shared" si="35"/>
        <v>0</v>
      </c>
    </row>
    <row r="93" spans="1:78" ht="20.399999999999999">
      <c r="A93" s="106" t="str">
        <f t="shared" si="36"/>
        <v>22.1.0.00.00.00.00</v>
      </c>
      <c r="B93" s="106">
        <f t="shared" si="38"/>
        <v>22</v>
      </c>
      <c r="C93" s="107" t="str">
        <f t="shared" si="41"/>
        <v>1</v>
      </c>
      <c r="D93" s="32">
        <v>0</v>
      </c>
      <c r="E93" s="32" t="s">
        <v>7024</v>
      </c>
      <c r="F93" s="32" t="s">
        <v>7024</v>
      </c>
      <c r="G93" s="32" t="s">
        <v>7024</v>
      </c>
      <c r="H93" s="32" t="s">
        <v>7024</v>
      </c>
      <c r="I93" s="33"/>
      <c r="J93" s="17" t="s">
        <v>93</v>
      </c>
      <c r="K93" s="150" t="str">
        <f t="shared" si="42"/>
        <v>-</v>
      </c>
      <c r="L93" s="123"/>
      <c r="M93" s="123"/>
      <c r="N93" s="123"/>
      <c r="O93" s="123"/>
      <c r="P93" s="123"/>
      <c r="Q93" s="123"/>
      <c r="S93"/>
      <c r="T93" s="75" t="s">
        <v>7147</v>
      </c>
      <c r="U93" s="75"/>
      <c r="V93" s="75" t="s">
        <v>7040</v>
      </c>
      <c r="W93" s="75" t="str">
        <f>IFERROR(+VLOOKUP(T93,UG!$A$5:$O$196,2,0),"-")</f>
        <v>410902</v>
      </c>
      <c r="X93" s="75" t="str">
        <f>IFERROR(+VLOOKUP(T93,UG!$A$5:$O$196,3,0),"-")</f>
        <v>FUNDÁGUA</v>
      </c>
      <c r="Y93" s="75" t="str">
        <f>IFERROR(+VLOOKUP(T93,UG!$A$5:$O$196,5,0),"-")</f>
        <v>20355058000165</v>
      </c>
      <c r="Z93" s="15">
        <f t="shared" si="43"/>
        <v>41</v>
      </c>
      <c r="AA93" s="14" t="str">
        <f t="shared" si="43"/>
        <v>SECRETARIA DE ESTADO DE MEIO AMBIENTE E RECURSOS HÍDRICOS</v>
      </c>
      <c r="AC93" s="50" t="str">
        <f t="shared" si="39"/>
        <v>22.1</v>
      </c>
      <c r="AD93" s="19">
        <f t="shared" si="40"/>
        <v>75</v>
      </c>
      <c r="AE93" s="49" t="str">
        <f t="shared" si="37"/>
        <v>22.175</v>
      </c>
      <c r="BD93" s="19">
        <f>VLOOKUP(AE93,ORGANOGRAMAES!$C$1:$N$6000,2,0)</f>
        <v>6</v>
      </c>
      <c r="BE93" s="19" t="str">
        <f>VLOOKUP(AE93,ORGANOGRAMAES!$C$1:$N$6000,3,0)</f>
        <v>-------&gt;69045500010</v>
      </c>
      <c r="BF93" s="19" t="str">
        <f>VLOOKUP(AE93,ORGANOGRAMAES!$C$1:$N$6000,4,0)</f>
        <v>69045500010</v>
      </c>
      <c r="BG93" s="19" t="str">
        <f>VLOOKUP(AE93,ORGANOGRAMAES!$C$1:$N$6000,5,0)</f>
        <v>SUTED</v>
      </c>
      <c r="BH93" s="19" t="str">
        <f>VLOOKUP(AE93,ORGANOGRAMAES!$C$1:$N$6000,6,0)</f>
        <v>SUBGERENCIA TREINAMENTO E
DESENVOLVIMENTO - SUTED</v>
      </c>
      <c r="BI93" s="19" t="str">
        <f>VLOOKUP(AE93,ORGANOGRAMAES!$C$1:$N$6000,7,0)</f>
        <v>27080571000130</v>
      </c>
      <c r="BJ93" s="19" t="str">
        <f>VLOOKUP(AE93,ORGANOGRAMAES!$C$1:$N$6000,8,0)</f>
        <v>SECRETARIA DE
ESTADO DA
FAZENDA</v>
      </c>
      <c r="BK93" s="19" t="str">
        <f>VLOOKUP(AE93,ORGANOGRAMAES!$C$1:$N$6000,9,0)</f>
        <v>SECRETARIA DE
ESTADO DA
FAZENDA</v>
      </c>
      <c r="BL93" s="19" t="str">
        <f>VLOOKUP(AE93,ORGANOGRAMAES!$C$1:$N$6000,10,0)</f>
        <v>Estadual</v>
      </c>
      <c r="BM93" s="19" t="str">
        <f>VLOOKUP(AE93,ORGANOGRAMAES!$C$1:$N$6000,11,0)</f>
        <v>Executivo</v>
      </c>
      <c r="BN93" s="19">
        <f>VLOOKUP(AE93,ORGANOGRAMAES!$C$1:$N$6000,12,0)</f>
        <v>0</v>
      </c>
      <c r="BP93" s="19">
        <f t="shared" si="25"/>
        <v>6</v>
      </c>
      <c r="BQ93" s="19" t="str">
        <f t="shared" si="26"/>
        <v>-------&gt;69045500010</v>
      </c>
      <c r="BR93" s="19" t="str">
        <f t="shared" si="27"/>
        <v>69045500010</v>
      </c>
      <c r="BS93" s="19" t="str">
        <f t="shared" si="28"/>
        <v>SUTED</v>
      </c>
      <c r="BT93" s="19" t="str">
        <f t="shared" si="29"/>
        <v>SUBGERENCIA TREINAMENTO E
DESENVOLVIMENTO - SUTED</v>
      </c>
      <c r="BU93" s="19" t="str">
        <f t="shared" si="30"/>
        <v>27080571000130</v>
      </c>
      <c r="BV93" s="19" t="str">
        <f t="shared" si="31"/>
        <v>SECRETARIA DE
ESTADO DA
FAZENDA</v>
      </c>
      <c r="BW93" s="19" t="str">
        <f t="shared" si="32"/>
        <v>SECRETARIA DE
ESTADO DA
FAZENDA</v>
      </c>
      <c r="BX93" s="19" t="str">
        <f t="shared" si="33"/>
        <v>Estadual</v>
      </c>
      <c r="BY93" s="19" t="str">
        <f t="shared" si="34"/>
        <v>Executivo</v>
      </c>
      <c r="BZ93" s="19">
        <f t="shared" si="35"/>
        <v>0</v>
      </c>
    </row>
    <row r="94" spans="1:78" ht="15" customHeight="1">
      <c r="A94" s="106" t="str">
        <f t="shared" si="36"/>
        <v>22.1.0.00.00.00.00</v>
      </c>
      <c r="B94" s="106">
        <f t="shared" si="38"/>
        <v>22</v>
      </c>
      <c r="C94" s="107" t="str">
        <f t="shared" si="41"/>
        <v>1</v>
      </c>
      <c r="D94" s="32">
        <v>0</v>
      </c>
      <c r="E94" s="32" t="s">
        <v>7024</v>
      </c>
      <c r="F94" s="32" t="s">
        <v>7024</v>
      </c>
      <c r="G94" s="32" t="s">
        <v>7024</v>
      </c>
      <c r="H94" s="32" t="s">
        <v>7024</v>
      </c>
      <c r="I94" s="33"/>
      <c r="J94" s="17" t="s">
        <v>93</v>
      </c>
      <c r="K94" s="150" t="str">
        <f t="shared" si="42"/>
        <v>-</v>
      </c>
      <c r="L94" s="123"/>
      <c r="M94" s="123"/>
      <c r="N94" s="123"/>
      <c r="O94" s="123"/>
      <c r="P94" s="123"/>
      <c r="Q94" s="123"/>
      <c r="S94"/>
      <c r="T94" s="14" t="s">
        <v>7148</v>
      </c>
      <c r="U94" s="15" t="s">
        <v>7149</v>
      </c>
      <c r="V94" s="15" t="s">
        <v>7040</v>
      </c>
      <c r="W94" s="15" t="str">
        <f>IFERROR(+VLOOKUP(T94,UG!$A$5:$O$196,2,0),"-")</f>
        <v>410201</v>
      </c>
      <c r="X94" s="15" t="str">
        <f>IFERROR(+VLOOKUP(T94,UG!$A$5:$O$196,3,0),"-")</f>
        <v>IEMA</v>
      </c>
      <c r="Y94" s="15" t="str">
        <f>IFERROR(+VLOOKUP(T94,UG!$A$5:$O$196,5,0),"-")</f>
        <v>05200358000181</v>
      </c>
      <c r="Z94" s="15">
        <f t="shared" si="43"/>
        <v>41</v>
      </c>
      <c r="AA94" s="14" t="str">
        <f t="shared" si="43"/>
        <v>SECRETARIA DE ESTADO DE MEIO AMBIENTE E RECURSOS HÍDRICOS</v>
      </c>
      <c r="AC94" s="50" t="str">
        <f t="shared" si="39"/>
        <v>22.1</v>
      </c>
      <c r="AD94" s="19">
        <f t="shared" si="40"/>
        <v>76</v>
      </c>
      <c r="AE94" s="49" t="str">
        <f t="shared" si="37"/>
        <v>22.176</v>
      </c>
      <c r="BD94" s="19">
        <f>VLOOKUP(AE94,ORGANOGRAMAES!$C$1:$N$6000,2,0)</f>
        <v>4</v>
      </c>
      <c r="BE94" s="19" t="str">
        <f>VLOOKUP(AE94,ORGANOGRAMAES!$C$1:$N$6000,3,0)</f>
        <v>-----&gt;69011200002</v>
      </c>
      <c r="BF94" s="19" t="str">
        <f>VLOOKUP(AE94,ORGANOGRAMAES!$C$1:$N$6000,4,0)</f>
        <v>69011200002</v>
      </c>
      <c r="BG94" s="19" t="str">
        <f>VLOOKUP(AE94,ORGANOGRAMAES!$C$1:$N$6000,5,0)</f>
        <v>CERF</v>
      </c>
      <c r="BH94" s="19" t="str">
        <f>VLOOKUP(AE94,ORGANOGRAMAES!$C$1:$N$6000,6,0)</f>
        <v>CONSELHO ESTADUAL DE
RECURSOS FISCAIS - CERF</v>
      </c>
      <c r="BI94" s="19" t="str">
        <f>VLOOKUP(AE94,ORGANOGRAMAES!$C$1:$N$6000,7,0)</f>
        <v>27080571000130</v>
      </c>
      <c r="BJ94" s="19" t="str">
        <f>VLOOKUP(AE94,ORGANOGRAMAES!$C$1:$N$6000,8,0)</f>
        <v>SECRETARIA DE
ESTADO DA
FAZENDA</v>
      </c>
      <c r="BK94" s="19" t="str">
        <f>VLOOKUP(AE94,ORGANOGRAMAES!$C$1:$N$6000,9,0)</f>
        <v>SECRETARIA DE
ESTADO DA
FAZENDA</v>
      </c>
      <c r="BL94" s="19" t="str">
        <f>VLOOKUP(AE94,ORGANOGRAMAES!$C$1:$N$6000,10,0)</f>
        <v>Estadual</v>
      </c>
      <c r="BM94" s="19" t="str">
        <f>VLOOKUP(AE94,ORGANOGRAMAES!$C$1:$N$6000,11,0)</f>
        <v>Executivo</v>
      </c>
      <c r="BN94" s="19">
        <f>VLOOKUP(AE94,ORGANOGRAMAES!$C$1:$N$6000,12,0)</f>
        <v>0</v>
      </c>
      <c r="BP94" s="19">
        <f t="shared" si="25"/>
        <v>4</v>
      </c>
      <c r="BQ94" s="19" t="str">
        <f t="shared" si="26"/>
        <v>-----&gt;69011200002</v>
      </c>
      <c r="BR94" s="19" t="str">
        <f t="shared" si="27"/>
        <v>69011200002</v>
      </c>
      <c r="BS94" s="19" t="str">
        <f t="shared" si="28"/>
        <v>CERF</v>
      </c>
      <c r="BT94" s="19" t="str">
        <f t="shared" si="29"/>
        <v>CONSELHO ESTADUAL DE
RECURSOS FISCAIS - CERF</v>
      </c>
      <c r="BU94" s="19" t="str">
        <f t="shared" si="30"/>
        <v>27080571000130</v>
      </c>
      <c r="BV94" s="19" t="str">
        <f t="shared" si="31"/>
        <v>SECRETARIA DE
ESTADO DA
FAZENDA</v>
      </c>
      <c r="BW94" s="19" t="str">
        <f t="shared" si="32"/>
        <v>SECRETARIA DE
ESTADO DA
FAZENDA</v>
      </c>
      <c r="BX94" s="19" t="str">
        <f t="shared" si="33"/>
        <v>Estadual</v>
      </c>
      <c r="BY94" s="19" t="str">
        <f t="shared" si="34"/>
        <v>Executivo</v>
      </c>
      <c r="BZ94" s="19">
        <f t="shared" si="35"/>
        <v>0</v>
      </c>
    </row>
    <row r="95" spans="1:78" ht="15" customHeight="1">
      <c r="A95" s="106" t="str">
        <f t="shared" si="36"/>
        <v>22.1.0.00.00.00.00</v>
      </c>
      <c r="B95" s="106">
        <f t="shared" si="38"/>
        <v>22</v>
      </c>
      <c r="C95" s="107" t="str">
        <f t="shared" si="41"/>
        <v>1</v>
      </c>
      <c r="D95" s="32">
        <v>0</v>
      </c>
      <c r="E95" s="32" t="s">
        <v>7024</v>
      </c>
      <c r="F95" s="32" t="s">
        <v>7024</v>
      </c>
      <c r="G95" s="32" t="s">
        <v>7024</v>
      </c>
      <c r="H95" s="32" t="s">
        <v>7024</v>
      </c>
      <c r="I95" s="33"/>
      <c r="J95" s="17" t="s">
        <v>93</v>
      </c>
      <c r="K95" s="150" t="str">
        <f t="shared" si="42"/>
        <v>-</v>
      </c>
      <c r="L95" s="123"/>
      <c r="M95" s="123"/>
      <c r="N95" s="123"/>
      <c r="O95" s="123"/>
      <c r="P95" s="123"/>
      <c r="Q95" s="123"/>
      <c r="S95" s="136"/>
      <c r="T95" s="14" t="s">
        <v>7150</v>
      </c>
      <c r="U95" s="15" t="s">
        <v>7151</v>
      </c>
      <c r="V95" s="15" t="s">
        <v>7040</v>
      </c>
      <c r="W95" s="15" t="str">
        <f>IFERROR(+VLOOKUP(T95,UG!$A$5:$O$196,2,0),"-")</f>
        <v>410202</v>
      </c>
      <c r="X95" s="15" t="str">
        <f>IFERROR(+VLOOKUP(T95,UG!$A$5:$O$196,3,0),"-")</f>
        <v>AGERH</v>
      </c>
      <c r="Y95" s="15" t="str">
        <f>IFERROR(+VLOOKUP(T95,UG!$A$5:$O$196,5,0),"-")</f>
        <v>19481436000178</v>
      </c>
      <c r="Z95" s="15">
        <f t="shared" si="43"/>
        <v>41</v>
      </c>
      <c r="AA95" s="14" t="str">
        <f t="shared" si="43"/>
        <v>SECRETARIA DE ESTADO DE MEIO AMBIENTE E RECURSOS HÍDRICOS</v>
      </c>
      <c r="AC95" s="50" t="str">
        <f t="shared" si="39"/>
        <v>22.1</v>
      </c>
      <c r="AD95" s="19">
        <f t="shared" si="40"/>
        <v>77</v>
      </c>
      <c r="AE95" s="49" t="str">
        <f t="shared" si="37"/>
        <v>22.177</v>
      </c>
      <c r="BD95" s="19">
        <f>VLOOKUP(AE95,ORGANOGRAMAES!$C$1:$N$6000,2,0)</f>
        <v>4</v>
      </c>
      <c r="BE95" s="19" t="str">
        <f>VLOOKUP(AE95,ORGANOGRAMAES!$C$1:$N$6000,3,0)</f>
        <v>-----&gt;69022000001</v>
      </c>
      <c r="BF95" s="19" t="str">
        <f>VLOOKUP(AE95,ORGANOGRAMAES!$C$1:$N$6000,4,0)</f>
        <v>69022000001</v>
      </c>
      <c r="BG95" s="19" t="str">
        <f>VLOOKUP(AE95,ORGANOGRAMAES!$C$1:$N$6000,5,0)</f>
        <v>GABSEC</v>
      </c>
      <c r="BH95" s="19" t="str">
        <f>VLOOKUP(AE95,ORGANOGRAMAES!$C$1:$N$6000,6,0)</f>
        <v>GABINETE DO SECRETARIO -
GABSEC</v>
      </c>
      <c r="BI95" s="19" t="str">
        <f>VLOOKUP(AE95,ORGANOGRAMAES!$C$1:$N$6000,7,0)</f>
        <v>27080571000130</v>
      </c>
      <c r="BJ95" s="19" t="str">
        <f>VLOOKUP(AE95,ORGANOGRAMAES!$C$1:$N$6000,8,0)</f>
        <v>SECRETARIA DE
ESTADO DA
FAZENDA</v>
      </c>
      <c r="BK95" s="19" t="str">
        <f>VLOOKUP(AE95,ORGANOGRAMAES!$C$1:$N$6000,9,0)</f>
        <v>SECRETARIA DE
ESTADO DA
FAZENDA</v>
      </c>
      <c r="BL95" s="19" t="str">
        <f>VLOOKUP(AE95,ORGANOGRAMAES!$C$1:$N$6000,10,0)</f>
        <v>Estadual</v>
      </c>
      <c r="BM95" s="19" t="str">
        <f>VLOOKUP(AE95,ORGANOGRAMAES!$C$1:$N$6000,11,0)</f>
        <v>Executivo</v>
      </c>
      <c r="BN95" s="19">
        <f>VLOOKUP(AE95,ORGANOGRAMAES!$C$1:$N$6000,12,0)</f>
        <v>0</v>
      </c>
      <c r="BP95" s="19">
        <f t="shared" si="25"/>
        <v>4</v>
      </c>
      <c r="BQ95" s="19" t="str">
        <f t="shared" si="26"/>
        <v>-----&gt;69022000001</v>
      </c>
      <c r="BR95" s="19" t="str">
        <f t="shared" si="27"/>
        <v>69022000001</v>
      </c>
      <c r="BS95" s="19" t="str">
        <f t="shared" si="28"/>
        <v>GABSEC</v>
      </c>
      <c r="BT95" s="19" t="str">
        <f t="shared" si="29"/>
        <v>GABINETE DO SECRETARIO -
GABSEC</v>
      </c>
      <c r="BU95" s="19" t="str">
        <f t="shared" si="30"/>
        <v>27080571000130</v>
      </c>
      <c r="BV95" s="19" t="str">
        <f t="shared" si="31"/>
        <v>SECRETARIA DE
ESTADO DA
FAZENDA</v>
      </c>
      <c r="BW95" s="19" t="str">
        <f t="shared" si="32"/>
        <v>SECRETARIA DE
ESTADO DA
FAZENDA</v>
      </c>
      <c r="BX95" s="19" t="str">
        <f t="shared" si="33"/>
        <v>Estadual</v>
      </c>
      <c r="BY95" s="19" t="str">
        <f t="shared" si="34"/>
        <v>Executivo</v>
      </c>
      <c r="BZ95" s="19">
        <f t="shared" si="35"/>
        <v>0</v>
      </c>
    </row>
    <row r="96" spans="1:78" ht="28.2" customHeight="1">
      <c r="A96" s="106" t="str">
        <f t="shared" si="36"/>
        <v>22.1.0.00.00.00.00</v>
      </c>
      <c r="B96" s="106">
        <f t="shared" si="38"/>
        <v>22</v>
      </c>
      <c r="C96" s="107" t="str">
        <f t="shared" si="41"/>
        <v>1</v>
      </c>
      <c r="D96" s="32">
        <v>0</v>
      </c>
      <c r="E96" s="32" t="s">
        <v>7024</v>
      </c>
      <c r="F96" s="32" t="s">
        <v>7024</v>
      </c>
      <c r="G96" s="32" t="s">
        <v>7024</v>
      </c>
      <c r="H96" s="32" t="s">
        <v>7024</v>
      </c>
      <c r="I96" s="33"/>
      <c r="J96" s="17" t="s">
        <v>93</v>
      </c>
      <c r="K96" s="150" t="str">
        <f t="shared" si="42"/>
        <v>-</v>
      </c>
      <c r="L96" s="123"/>
      <c r="M96" s="123"/>
      <c r="N96" s="123"/>
      <c r="O96" s="123"/>
      <c r="P96" s="123"/>
      <c r="Q96" s="123"/>
      <c r="S96" s="223" t="s">
        <v>7152</v>
      </c>
      <c r="T96" s="223"/>
      <c r="U96" s="77">
        <v>42</v>
      </c>
      <c r="V96" s="77" t="s">
        <v>7040</v>
      </c>
      <c r="W96" s="61" t="str">
        <f>IFERROR(+VLOOKUP(S96,UG!$A$5:$O$196,2,0),"-")</f>
        <v>-</v>
      </c>
      <c r="X96" s="61" t="str">
        <f>IFERROR(+VLOOKUP(S96,UG!$A$5:$O$196,3,0),"-")</f>
        <v>-</v>
      </c>
      <c r="Y96" s="61" t="str">
        <f>IFERROR(+VLOOKUP(S96,UG!$A$5:$O$196,5,0),"-")</f>
        <v>-</v>
      </c>
      <c r="Z96" s="69">
        <f>+U96</f>
        <v>42</v>
      </c>
      <c r="AA96" s="68" t="str">
        <f>+S96</f>
        <v>SECRETARIA DE ESTADO DA EDUCAÇÃO</v>
      </c>
      <c r="AC96" s="50" t="str">
        <f t="shared" si="39"/>
        <v>22.1</v>
      </c>
      <c r="AD96" s="19">
        <f t="shared" si="40"/>
        <v>78</v>
      </c>
      <c r="AE96" s="49" t="str">
        <f t="shared" si="37"/>
        <v>22.178</v>
      </c>
      <c r="BD96" s="19">
        <f>VLOOKUP(AE96,ORGANOGRAMAES!$C$1:$N$6000,2,0)</f>
        <v>4</v>
      </c>
      <c r="BE96" s="19" t="str">
        <f>VLOOKUP(AE96,ORGANOGRAMAES!$C$1:$N$6000,3,0)</f>
        <v>-----&gt;69022000005</v>
      </c>
      <c r="BF96" s="19" t="str">
        <f>VLOOKUP(AE96,ORGANOGRAMAES!$C$1:$N$6000,4,0)</f>
        <v>69022000005</v>
      </c>
      <c r="BG96" s="19" t="str">
        <f>VLOOKUP(AE96,ORGANOGRAMAES!$C$1:$N$6000,5,0)</f>
        <v>NUPETRO</v>
      </c>
      <c r="BH96" s="19" t="str">
        <f>VLOOKUP(AE96,ORGANOGRAMAES!$C$1:$N$6000,6,0)</f>
        <v>NUCLEO DE PETR, GAS NAT BIOC
E DERIVADOS - NUPETRO</v>
      </c>
      <c r="BI96" s="19" t="str">
        <f>VLOOKUP(AE96,ORGANOGRAMAES!$C$1:$N$6000,7,0)</f>
        <v>27080571000130</v>
      </c>
      <c r="BJ96" s="19" t="str">
        <f>VLOOKUP(AE96,ORGANOGRAMAES!$C$1:$N$6000,8,0)</f>
        <v>SECRETARIA DE
ESTADO DA
FAZENDA</v>
      </c>
      <c r="BK96" s="19" t="str">
        <f>VLOOKUP(AE96,ORGANOGRAMAES!$C$1:$N$6000,9,0)</f>
        <v>SECRETARIA DE
ESTADO DA
FAZENDA</v>
      </c>
      <c r="BL96" s="19" t="str">
        <f>VLOOKUP(AE96,ORGANOGRAMAES!$C$1:$N$6000,10,0)</f>
        <v>Estadual</v>
      </c>
      <c r="BM96" s="19" t="str">
        <f>VLOOKUP(AE96,ORGANOGRAMAES!$C$1:$N$6000,11,0)</f>
        <v>Executivo</v>
      </c>
      <c r="BN96" s="19">
        <f>VLOOKUP(AE96,ORGANOGRAMAES!$C$1:$N$6000,12,0)</f>
        <v>0</v>
      </c>
      <c r="BP96" s="19">
        <f t="shared" si="25"/>
        <v>4</v>
      </c>
      <c r="BQ96" s="19" t="str">
        <f t="shared" si="26"/>
        <v>-----&gt;69022000005</v>
      </c>
      <c r="BR96" s="19" t="str">
        <f t="shared" si="27"/>
        <v>69022000005</v>
      </c>
      <c r="BS96" s="19" t="str">
        <f t="shared" si="28"/>
        <v>NUPETRO</v>
      </c>
      <c r="BT96" s="19" t="str">
        <f t="shared" si="29"/>
        <v>NUCLEO DE PETR, GAS NAT BIOC
E DERIVADOS - NUPETRO</v>
      </c>
      <c r="BU96" s="19" t="str">
        <f t="shared" si="30"/>
        <v>27080571000130</v>
      </c>
      <c r="BV96" s="19" t="str">
        <f t="shared" si="31"/>
        <v>SECRETARIA DE
ESTADO DA
FAZENDA</v>
      </c>
      <c r="BW96" s="19" t="str">
        <f t="shared" si="32"/>
        <v>SECRETARIA DE
ESTADO DA
FAZENDA</v>
      </c>
      <c r="BX96" s="19" t="str">
        <f t="shared" si="33"/>
        <v>Estadual</v>
      </c>
      <c r="BY96" s="19" t="str">
        <f t="shared" si="34"/>
        <v>Executivo</v>
      </c>
      <c r="BZ96" s="19">
        <f t="shared" si="35"/>
        <v>0</v>
      </c>
    </row>
    <row r="97" spans="1:78" ht="15" customHeight="1">
      <c r="A97" s="106" t="str">
        <f t="shared" si="36"/>
        <v>22.1.0.00.00.00.00</v>
      </c>
      <c r="B97" s="106">
        <f t="shared" si="38"/>
        <v>22</v>
      </c>
      <c r="C97" s="107" t="str">
        <f t="shared" si="41"/>
        <v>1</v>
      </c>
      <c r="D97" s="32">
        <v>0</v>
      </c>
      <c r="E97" s="32" t="s">
        <v>7024</v>
      </c>
      <c r="F97" s="32" t="s">
        <v>7024</v>
      </c>
      <c r="G97" s="32" t="s">
        <v>7024</v>
      </c>
      <c r="H97" s="32" t="s">
        <v>7024</v>
      </c>
      <c r="I97" s="33"/>
      <c r="J97" s="17" t="s">
        <v>93</v>
      </c>
      <c r="K97" s="150" t="str">
        <f t="shared" si="42"/>
        <v>-</v>
      </c>
      <c r="L97" s="123"/>
      <c r="M97" s="123"/>
      <c r="N97" s="123"/>
      <c r="O97" s="123"/>
      <c r="P97" s="123"/>
      <c r="Q97" s="123"/>
      <c r="S97"/>
      <c r="T97" s="71" t="s">
        <v>7153</v>
      </c>
      <c r="U97" s="74" t="s">
        <v>7154</v>
      </c>
      <c r="V97" s="74" t="s">
        <v>7040</v>
      </c>
      <c r="W97" s="74" t="str">
        <f>IFERROR(+VLOOKUP(T97,UG!$A$5:$O$196,2,0),"-")</f>
        <v>420101</v>
      </c>
      <c r="X97" s="74" t="str">
        <f>IFERROR(+VLOOKUP(T97,UG!$A$5:$O$196,3,0),"-")</f>
        <v>SEDU</v>
      </c>
      <c r="Y97" s="74" t="str">
        <f>IFERROR(+VLOOKUP(T97,UG!$A$5:$O$196,5,0),"-")</f>
        <v>27080563000193</v>
      </c>
      <c r="Z97" s="15">
        <f t="shared" si="43"/>
        <v>42</v>
      </c>
      <c r="AA97" s="14" t="str">
        <f t="shared" si="43"/>
        <v>SECRETARIA DE ESTADO DA EDUCAÇÃO</v>
      </c>
      <c r="AC97" s="50" t="str">
        <f t="shared" si="39"/>
        <v>22.1</v>
      </c>
      <c r="AD97" s="19">
        <f t="shared" si="40"/>
        <v>79</v>
      </c>
      <c r="AE97" s="49" t="str">
        <f t="shared" si="37"/>
        <v>22.179</v>
      </c>
      <c r="AG97" s="49" t="str">
        <f>+W98</f>
        <v>420120</v>
      </c>
      <c r="AH97" s="49" t="str">
        <f>+W99</f>
        <v>420901</v>
      </c>
      <c r="AI97" s="49"/>
      <c r="BD97" s="19" t="e">
        <f>VLOOKUP(AE97,ORGANOGRAMAES!$C$1:$N$6000,2,0)</f>
        <v>#N/A</v>
      </c>
      <c r="BE97" s="19" t="e">
        <f>VLOOKUP(AE97,ORGANOGRAMAES!$C$1:$N$6000,3,0)</f>
        <v>#N/A</v>
      </c>
      <c r="BF97" s="19" t="e">
        <f>VLOOKUP(AE97,ORGANOGRAMAES!$C$1:$N$6000,4,0)</f>
        <v>#N/A</v>
      </c>
      <c r="BG97" s="19" t="e">
        <f>VLOOKUP(AE97,ORGANOGRAMAES!$C$1:$N$6000,5,0)</f>
        <v>#N/A</v>
      </c>
      <c r="BH97" s="19" t="e">
        <f>VLOOKUP(AE97,ORGANOGRAMAES!$C$1:$N$6000,6,0)</f>
        <v>#N/A</v>
      </c>
      <c r="BI97" s="19" t="e">
        <f>VLOOKUP(AE97,ORGANOGRAMAES!$C$1:$N$6000,7,0)</f>
        <v>#N/A</v>
      </c>
      <c r="BJ97" s="19" t="e">
        <f>VLOOKUP(AE97,ORGANOGRAMAES!$C$1:$N$6000,8,0)</f>
        <v>#N/A</v>
      </c>
      <c r="BK97" s="19" t="e">
        <f>VLOOKUP(AE97,ORGANOGRAMAES!$C$1:$N$6000,9,0)</f>
        <v>#N/A</v>
      </c>
      <c r="BL97" s="19" t="e">
        <f>VLOOKUP(AE97,ORGANOGRAMAES!$C$1:$N$6000,10,0)</f>
        <v>#N/A</v>
      </c>
      <c r="BM97" s="19" t="e">
        <f>VLOOKUP(AE97,ORGANOGRAMAES!$C$1:$N$6000,11,0)</f>
        <v>#N/A</v>
      </c>
      <c r="BN97" s="19" t="e">
        <f>VLOOKUP(AE97,ORGANOGRAMAES!$C$1:$N$6000,12,0)</f>
        <v>#N/A</v>
      </c>
      <c r="BP97" s="19" t="str">
        <f t="shared" si="25"/>
        <v>-</v>
      </c>
      <c r="BQ97" s="19" t="str">
        <f t="shared" si="26"/>
        <v>-</v>
      </c>
      <c r="BR97" s="19" t="str">
        <f t="shared" si="27"/>
        <v>-</v>
      </c>
      <c r="BS97" s="19" t="str">
        <f t="shared" si="28"/>
        <v>-</v>
      </c>
      <c r="BT97" s="19" t="str">
        <f t="shared" si="29"/>
        <v>-</v>
      </c>
      <c r="BU97" s="19" t="str">
        <f t="shared" si="30"/>
        <v>-</v>
      </c>
      <c r="BV97" s="19" t="str">
        <f t="shared" si="31"/>
        <v>-</v>
      </c>
      <c r="BW97" s="19" t="str">
        <f t="shared" si="32"/>
        <v>-</v>
      </c>
      <c r="BX97" s="19" t="str">
        <f t="shared" si="33"/>
        <v>-</v>
      </c>
      <c r="BY97" s="19" t="str">
        <f t="shared" si="34"/>
        <v>-</v>
      </c>
      <c r="BZ97" s="19" t="str">
        <f t="shared" si="35"/>
        <v>-</v>
      </c>
    </row>
    <row r="98" spans="1:78">
      <c r="A98" s="106" t="str">
        <f t="shared" si="36"/>
        <v>22.1.0.00.00.00.00</v>
      </c>
      <c r="B98" s="106">
        <f t="shared" si="38"/>
        <v>22</v>
      </c>
      <c r="C98" s="107" t="str">
        <f t="shared" si="41"/>
        <v>1</v>
      </c>
      <c r="D98" s="32">
        <v>0</v>
      </c>
      <c r="E98" s="32" t="s">
        <v>7024</v>
      </c>
      <c r="F98" s="32" t="s">
        <v>7024</v>
      </c>
      <c r="G98" s="32" t="s">
        <v>7024</v>
      </c>
      <c r="H98" s="32" t="s">
        <v>7024</v>
      </c>
      <c r="I98" s="33"/>
      <c r="J98" s="17" t="s">
        <v>93</v>
      </c>
      <c r="K98" s="150" t="str">
        <f t="shared" si="42"/>
        <v>-</v>
      </c>
      <c r="L98" s="123"/>
      <c r="M98" s="123"/>
      <c r="N98" s="123"/>
      <c r="O98" s="123"/>
      <c r="P98" s="123"/>
      <c r="Q98" s="123"/>
      <c r="S98"/>
      <c r="T98" s="86" t="s">
        <v>7155</v>
      </c>
      <c r="U98" s="72"/>
      <c r="V98" s="72"/>
      <c r="W98" s="72" t="str">
        <f>IFERROR(+VLOOKUP(T98,UG!$A$5:$O$196,2,0),"-")</f>
        <v>420120</v>
      </c>
      <c r="X98" s="72" t="str">
        <f>IFERROR(+VLOOKUP(T98,UG!$A$5:$O$196,3,0),"-")</f>
        <v>FUNDEB</v>
      </c>
      <c r="Y98" s="72" t="str">
        <f>IFERROR(+VLOOKUP(T98,UG!$A$5:$O$196,5,0),"-")</f>
        <v/>
      </c>
      <c r="Z98" s="15">
        <f t="shared" si="43"/>
        <v>42</v>
      </c>
      <c r="AA98" s="14" t="str">
        <f t="shared" si="43"/>
        <v>SECRETARIA DE ESTADO DA EDUCAÇÃO</v>
      </c>
      <c r="AC98" s="50" t="str">
        <f t="shared" si="39"/>
        <v>22.1</v>
      </c>
      <c r="AD98" s="19">
        <f t="shared" si="40"/>
        <v>80</v>
      </c>
      <c r="AE98" s="49" t="str">
        <f t="shared" si="37"/>
        <v>22.180</v>
      </c>
      <c r="BD98" s="19" t="e">
        <f>VLOOKUP(AE98,ORGANOGRAMAES!$C$1:$N$6000,2,0)</f>
        <v>#N/A</v>
      </c>
      <c r="BE98" s="19" t="e">
        <f>VLOOKUP(AE98,ORGANOGRAMAES!$C$1:$N$6000,3,0)</f>
        <v>#N/A</v>
      </c>
      <c r="BF98" s="19" t="e">
        <f>VLOOKUP(AE98,ORGANOGRAMAES!$C$1:$N$6000,4,0)</f>
        <v>#N/A</v>
      </c>
      <c r="BG98" s="19" t="e">
        <f>VLOOKUP(AE98,ORGANOGRAMAES!$C$1:$N$6000,5,0)</f>
        <v>#N/A</v>
      </c>
      <c r="BH98" s="19" t="e">
        <f>VLOOKUP(AE98,ORGANOGRAMAES!$C$1:$N$6000,6,0)</f>
        <v>#N/A</v>
      </c>
      <c r="BI98" s="19" t="e">
        <f>VLOOKUP(AE98,ORGANOGRAMAES!$C$1:$N$6000,7,0)</f>
        <v>#N/A</v>
      </c>
      <c r="BJ98" s="19" t="e">
        <f>VLOOKUP(AE98,ORGANOGRAMAES!$C$1:$N$6000,8,0)</f>
        <v>#N/A</v>
      </c>
      <c r="BK98" s="19" t="e">
        <f>VLOOKUP(AE98,ORGANOGRAMAES!$C$1:$N$6000,9,0)</f>
        <v>#N/A</v>
      </c>
      <c r="BL98" s="19" t="e">
        <f>VLOOKUP(AE98,ORGANOGRAMAES!$C$1:$N$6000,10,0)</f>
        <v>#N/A</v>
      </c>
      <c r="BM98" s="19" t="e">
        <f>VLOOKUP(AE98,ORGANOGRAMAES!$C$1:$N$6000,11,0)</f>
        <v>#N/A</v>
      </c>
      <c r="BN98" s="19" t="e">
        <f>VLOOKUP(AE98,ORGANOGRAMAES!$C$1:$N$6000,12,0)</f>
        <v>#N/A</v>
      </c>
      <c r="BP98" s="19" t="str">
        <f t="shared" si="25"/>
        <v>-</v>
      </c>
      <c r="BQ98" s="19" t="str">
        <f t="shared" si="26"/>
        <v>-</v>
      </c>
      <c r="BR98" s="19" t="str">
        <f t="shared" si="27"/>
        <v>-</v>
      </c>
      <c r="BS98" s="19" t="str">
        <f t="shared" si="28"/>
        <v>-</v>
      </c>
      <c r="BT98" s="19" t="str">
        <f t="shared" si="29"/>
        <v>-</v>
      </c>
      <c r="BU98" s="19" t="str">
        <f t="shared" si="30"/>
        <v>-</v>
      </c>
      <c r="BV98" s="19" t="str">
        <f t="shared" si="31"/>
        <v>-</v>
      </c>
      <c r="BW98" s="19" t="str">
        <f t="shared" si="32"/>
        <v>-</v>
      </c>
      <c r="BX98" s="19" t="str">
        <f t="shared" si="33"/>
        <v>-</v>
      </c>
      <c r="BY98" s="19" t="str">
        <f t="shared" si="34"/>
        <v>-</v>
      </c>
      <c r="BZ98" s="19" t="str">
        <f t="shared" si="35"/>
        <v>-</v>
      </c>
    </row>
    <row r="99" spans="1:78" ht="15" customHeight="1">
      <c r="A99" s="106" t="str">
        <f t="shared" si="36"/>
        <v>22.1.0.00.00.00.00</v>
      </c>
      <c r="B99" s="106">
        <f t="shared" si="38"/>
        <v>22</v>
      </c>
      <c r="C99" s="107" t="str">
        <f t="shared" si="41"/>
        <v>1</v>
      </c>
      <c r="D99" s="32">
        <v>0</v>
      </c>
      <c r="E99" s="32" t="s">
        <v>7024</v>
      </c>
      <c r="F99" s="32" t="s">
        <v>7024</v>
      </c>
      <c r="G99" s="32" t="s">
        <v>7024</v>
      </c>
      <c r="H99" s="32" t="s">
        <v>7024</v>
      </c>
      <c r="I99" s="33"/>
      <c r="J99" s="17" t="s">
        <v>93</v>
      </c>
      <c r="K99" s="150" t="str">
        <f t="shared" si="42"/>
        <v>-</v>
      </c>
      <c r="L99" s="123"/>
      <c r="M99" s="123"/>
      <c r="N99" s="123"/>
      <c r="O99" s="123"/>
      <c r="P99" s="123"/>
      <c r="Q99" s="123"/>
      <c r="S99"/>
      <c r="T99" s="75" t="s">
        <v>7156</v>
      </c>
      <c r="U99" s="75"/>
      <c r="V99" s="75"/>
      <c r="W99" s="75" t="str">
        <f>IFERROR(+VLOOKUP(T99,UG!$A$5:$O$196,2,0),"-")</f>
        <v>420901</v>
      </c>
      <c r="X99" s="75" t="str">
        <f>IFERROR(+VLOOKUP(T99,UG!$A$5:$O$196,3,0),"-")</f>
        <v>FUNPAES</v>
      </c>
      <c r="Y99" s="75" t="str">
        <f>IFERROR(+VLOOKUP(T99,UG!$A$5:$O$196,5,0),"-")</f>
        <v>29954361000159</v>
      </c>
      <c r="Z99" s="15">
        <f t="shared" si="43"/>
        <v>42</v>
      </c>
      <c r="AA99" s="14" t="str">
        <f t="shared" si="43"/>
        <v>SECRETARIA DE ESTADO DA EDUCAÇÃO</v>
      </c>
      <c r="AC99" s="50" t="str">
        <f t="shared" si="39"/>
        <v>22.1</v>
      </c>
      <c r="AD99" s="19">
        <f t="shared" si="40"/>
        <v>81</v>
      </c>
      <c r="AE99" s="49" t="str">
        <f t="shared" si="37"/>
        <v>22.181</v>
      </c>
      <c r="BD99" s="19" t="e">
        <f>VLOOKUP(AE99,ORGANOGRAMAES!$C$1:$N$6000,2,0)</f>
        <v>#N/A</v>
      </c>
      <c r="BE99" s="19" t="e">
        <f>VLOOKUP(AE99,ORGANOGRAMAES!$C$1:$N$6000,3,0)</f>
        <v>#N/A</v>
      </c>
      <c r="BF99" s="19" t="e">
        <f>VLOOKUP(AE99,ORGANOGRAMAES!$C$1:$N$6000,4,0)</f>
        <v>#N/A</v>
      </c>
      <c r="BG99" s="19" t="e">
        <f>VLOOKUP(AE99,ORGANOGRAMAES!$C$1:$N$6000,5,0)</f>
        <v>#N/A</v>
      </c>
      <c r="BH99" s="19" t="e">
        <f>VLOOKUP(AE99,ORGANOGRAMAES!$C$1:$N$6000,6,0)</f>
        <v>#N/A</v>
      </c>
      <c r="BI99" s="19" t="e">
        <f>VLOOKUP(AE99,ORGANOGRAMAES!$C$1:$N$6000,7,0)</f>
        <v>#N/A</v>
      </c>
      <c r="BJ99" s="19" t="e">
        <f>VLOOKUP(AE99,ORGANOGRAMAES!$C$1:$N$6000,8,0)</f>
        <v>#N/A</v>
      </c>
      <c r="BK99" s="19" t="e">
        <f>VLOOKUP(AE99,ORGANOGRAMAES!$C$1:$N$6000,9,0)</f>
        <v>#N/A</v>
      </c>
      <c r="BL99" s="19" t="e">
        <f>VLOOKUP(AE99,ORGANOGRAMAES!$C$1:$N$6000,10,0)</f>
        <v>#N/A</v>
      </c>
      <c r="BM99" s="19" t="e">
        <f>VLOOKUP(AE99,ORGANOGRAMAES!$C$1:$N$6000,11,0)</f>
        <v>#N/A</v>
      </c>
      <c r="BN99" s="19" t="e">
        <f>VLOOKUP(AE99,ORGANOGRAMAES!$C$1:$N$6000,12,0)</f>
        <v>#N/A</v>
      </c>
      <c r="BP99" s="19" t="str">
        <f t="shared" si="25"/>
        <v>-</v>
      </c>
      <c r="BQ99" s="19" t="str">
        <f t="shared" si="26"/>
        <v>-</v>
      </c>
      <c r="BR99" s="19" t="str">
        <f t="shared" si="27"/>
        <v>-</v>
      </c>
      <c r="BS99" s="19" t="str">
        <f t="shared" si="28"/>
        <v>-</v>
      </c>
      <c r="BT99" s="19" t="str">
        <f t="shared" si="29"/>
        <v>-</v>
      </c>
      <c r="BU99" s="19" t="str">
        <f t="shared" si="30"/>
        <v>-</v>
      </c>
      <c r="BV99" s="19" t="str">
        <f t="shared" si="31"/>
        <v>-</v>
      </c>
      <c r="BW99" s="19" t="str">
        <f t="shared" si="32"/>
        <v>-</v>
      </c>
      <c r="BX99" s="19" t="str">
        <f t="shared" si="33"/>
        <v>-</v>
      </c>
      <c r="BY99" s="19" t="str">
        <f t="shared" si="34"/>
        <v>-</v>
      </c>
      <c r="BZ99" s="19" t="str">
        <f t="shared" si="35"/>
        <v>-</v>
      </c>
    </row>
    <row r="100" spans="1:78" ht="15" customHeight="1">
      <c r="A100" s="106" t="str">
        <f t="shared" si="36"/>
        <v>22.1.0.00.00.00.00</v>
      </c>
      <c r="B100" s="106">
        <f t="shared" si="38"/>
        <v>22</v>
      </c>
      <c r="C100" s="107" t="str">
        <f t="shared" si="41"/>
        <v>1</v>
      </c>
      <c r="D100" s="32">
        <v>0</v>
      </c>
      <c r="E100" s="32" t="s">
        <v>7024</v>
      </c>
      <c r="F100" s="32" t="s">
        <v>7024</v>
      </c>
      <c r="G100" s="32" t="s">
        <v>7024</v>
      </c>
      <c r="H100" s="32" t="s">
        <v>7024</v>
      </c>
      <c r="I100" s="33"/>
      <c r="J100" s="17" t="s">
        <v>93</v>
      </c>
      <c r="K100" s="150" t="str">
        <f t="shared" si="42"/>
        <v>-</v>
      </c>
      <c r="L100" s="123"/>
      <c r="M100" s="123"/>
      <c r="N100" s="123"/>
      <c r="O100" s="123"/>
      <c r="P100" s="123"/>
      <c r="Q100" s="123"/>
      <c r="S100" s="136"/>
      <c r="T100" s="14" t="s">
        <v>7157</v>
      </c>
      <c r="U100" s="15" t="s">
        <v>7158</v>
      </c>
      <c r="V100" s="15" t="s">
        <v>7040</v>
      </c>
      <c r="W100" s="15" t="str">
        <f>IFERROR(+VLOOKUP(T100,UG!$A$5:$O$196,2,0),"-")</f>
        <v>420201</v>
      </c>
      <c r="X100" s="15" t="str">
        <f>IFERROR(+VLOOKUP(T100,UG!$A$5:$O$196,3,0),"-")</f>
        <v>FAMES</v>
      </c>
      <c r="Y100" s="15" t="str">
        <f>IFERROR(+VLOOKUP(T100,UG!$A$5:$O$196,5,0),"-")</f>
        <v>30965214000163</v>
      </c>
      <c r="Z100" s="15">
        <f t="shared" si="43"/>
        <v>42</v>
      </c>
      <c r="AA100" s="14" t="str">
        <f t="shared" si="43"/>
        <v>SECRETARIA DE ESTADO DA EDUCAÇÃO</v>
      </c>
      <c r="AC100" s="50" t="str">
        <f t="shared" si="39"/>
        <v>22.1</v>
      </c>
      <c r="AD100" s="19">
        <f t="shared" si="40"/>
        <v>82</v>
      </c>
      <c r="AE100" s="49" t="str">
        <f t="shared" si="37"/>
        <v>22.182</v>
      </c>
      <c r="BD100" s="19" t="e">
        <f>VLOOKUP(AE100,ORGANOGRAMAES!$C$1:$N$6000,2,0)</f>
        <v>#N/A</v>
      </c>
      <c r="BE100" s="19" t="e">
        <f>VLOOKUP(AE100,ORGANOGRAMAES!$C$1:$N$6000,3,0)</f>
        <v>#N/A</v>
      </c>
      <c r="BF100" s="19" t="e">
        <f>VLOOKUP(AE100,ORGANOGRAMAES!$C$1:$N$6000,4,0)</f>
        <v>#N/A</v>
      </c>
      <c r="BG100" s="19" t="e">
        <f>VLOOKUP(AE100,ORGANOGRAMAES!$C$1:$N$6000,5,0)</f>
        <v>#N/A</v>
      </c>
      <c r="BH100" s="19" t="e">
        <f>VLOOKUP(AE100,ORGANOGRAMAES!$C$1:$N$6000,6,0)</f>
        <v>#N/A</v>
      </c>
      <c r="BI100" s="19" t="e">
        <f>VLOOKUP(AE100,ORGANOGRAMAES!$C$1:$N$6000,7,0)</f>
        <v>#N/A</v>
      </c>
      <c r="BJ100" s="19" t="e">
        <f>VLOOKUP(AE100,ORGANOGRAMAES!$C$1:$N$6000,8,0)</f>
        <v>#N/A</v>
      </c>
      <c r="BK100" s="19" t="e">
        <f>VLOOKUP(AE100,ORGANOGRAMAES!$C$1:$N$6000,9,0)</f>
        <v>#N/A</v>
      </c>
      <c r="BL100" s="19" t="e">
        <f>VLOOKUP(AE100,ORGANOGRAMAES!$C$1:$N$6000,10,0)</f>
        <v>#N/A</v>
      </c>
      <c r="BM100" s="19" t="e">
        <f>VLOOKUP(AE100,ORGANOGRAMAES!$C$1:$N$6000,11,0)</f>
        <v>#N/A</v>
      </c>
      <c r="BN100" s="19" t="e">
        <f>VLOOKUP(AE100,ORGANOGRAMAES!$C$1:$N$6000,12,0)</f>
        <v>#N/A</v>
      </c>
      <c r="BP100" s="19" t="str">
        <f t="shared" si="25"/>
        <v>-</v>
      </c>
      <c r="BQ100" s="19" t="str">
        <f t="shared" si="26"/>
        <v>-</v>
      </c>
      <c r="BR100" s="19" t="str">
        <f t="shared" si="27"/>
        <v>-</v>
      </c>
      <c r="BS100" s="19" t="str">
        <f t="shared" si="28"/>
        <v>-</v>
      </c>
      <c r="BT100" s="19" t="str">
        <f t="shared" si="29"/>
        <v>-</v>
      </c>
      <c r="BU100" s="19" t="str">
        <f t="shared" si="30"/>
        <v>-</v>
      </c>
      <c r="BV100" s="19" t="str">
        <f t="shared" si="31"/>
        <v>-</v>
      </c>
      <c r="BW100" s="19" t="str">
        <f t="shared" si="32"/>
        <v>-</v>
      </c>
      <c r="BX100" s="19" t="str">
        <f t="shared" si="33"/>
        <v>-</v>
      </c>
      <c r="BY100" s="19" t="str">
        <f t="shared" si="34"/>
        <v>-</v>
      </c>
      <c r="BZ100" s="19" t="str">
        <f t="shared" si="35"/>
        <v>-</v>
      </c>
    </row>
    <row r="101" spans="1:78">
      <c r="A101" s="106" t="str">
        <f t="shared" si="36"/>
        <v>22.1.0.00.00.00.00</v>
      </c>
      <c r="B101" s="106">
        <f t="shared" si="38"/>
        <v>22</v>
      </c>
      <c r="C101" s="107" t="str">
        <f t="shared" si="41"/>
        <v>1</v>
      </c>
      <c r="D101" s="32">
        <v>0</v>
      </c>
      <c r="E101" s="32" t="s">
        <v>7024</v>
      </c>
      <c r="F101" s="32" t="s">
        <v>7024</v>
      </c>
      <c r="G101" s="32" t="s">
        <v>7024</v>
      </c>
      <c r="H101" s="32" t="s">
        <v>7024</v>
      </c>
      <c r="I101" s="33"/>
      <c r="J101" s="17" t="s">
        <v>93</v>
      </c>
      <c r="K101" s="150" t="str">
        <f t="shared" si="42"/>
        <v>-</v>
      </c>
      <c r="L101" s="123"/>
      <c r="M101" s="123"/>
      <c r="N101" s="123"/>
      <c r="O101" s="123"/>
      <c r="P101" s="123"/>
      <c r="Q101" s="123"/>
      <c r="S101" s="223" t="s">
        <v>7159</v>
      </c>
      <c r="T101" s="223"/>
      <c r="U101" s="77">
        <v>44</v>
      </c>
      <c r="V101" s="77" t="s">
        <v>7040</v>
      </c>
      <c r="W101" s="61" t="str">
        <f>IFERROR(+VLOOKUP(S101,UG!$A$5:$O$196,2,0),"-")</f>
        <v>-</v>
      </c>
      <c r="X101" s="61" t="str">
        <f>IFERROR(+VLOOKUP(S101,UG!$A$5:$O$196,3,0),"-")</f>
        <v>-</v>
      </c>
      <c r="Y101" s="61" t="str">
        <f>IFERROR(+VLOOKUP(S101,UG!$A$5:$O$196,5,0),"-")</f>
        <v>-</v>
      </c>
      <c r="Z101" s="69">
        <f>+U101</f>
        <v>44</v>
      </c>
      <c r="AA101" s="68" t="str">
        <f>+S101</f>
        <v>SECRETARIA DE ESTADO DA SAÚDE</v>
      </c>
      <c r="AC101" s="50" t="str">
        <f t="shared" si="39"/>
        <v>22.1</v>
      </c>
      <c r="AD101" s="19">
        <f t="shared" si="40"/>
        <v>83</v>
      </c>
      <c r="AE101" s="49" t="str">
        <f t="shared" si="37"/>
        <v>22.183</v>
      </c>
      <c r="BD101" s="19" t="e">
        <f>VLOOKUP(AE101,ORGANOGRAMAES!$C$1:$N$6000,2,0)</f>
        <v>#N/A</v>
      </c>
      <c r="BE101" s="19" t="e">
        <f>VLOOKUP(AE101,ORGANOGRAMAES!$C$1:$N$6000,3,0)</f>
        <v>#N/A</v>
      </c>
      <c r="BF101" s="19" t="e">
        <f>VLOOKUP(AE101,ORGANOGRAMAES!$C$1:$N$6000,4,0)</f>
        <v>#N/A</v>
      </c>
      <c r="BG101" s="19" t="e">
        <f>VLOOKUP(AE101,ORGANOGRAMAES!$C$1:$N$6000,5,0)</f>
        <v>#N/A</v>
      </c>
      <c r="BH101" s="19" t="e">
        <f>VLOOKUP(AE101,ORGANOGRAMAES!$C$1:$N$6000,6,0)</f>
        <v>#N/A</v>
      </c>
      <c r="BI101" s="19" t="e">
        <f>VLOOKUP(AE101,ORGANOGRAMAES!$C$1:$N$6000,7,0)</f>
        <v>#N/A</v>
      </c>
      <c r="BJ101" s="19" t="e">
        <f>VLOOKUP(AE101,ORGANOGRAMAES!$C$1:$N$6000,8,0)</f>
        <v>#N/A</v>
      </c>
      <c r="BK101" s="19" t="e">
        <f>VLOOKUP(AE101,ORGANOGRAMAES!$C$1:$N$6000,9,0)</f>
        <v>#N/A</v>
      </c>
      <c r="BL101" s="19" t="e">
        <f>VLOOKUP(AE101,ORGANOGRAMAES!$C$1:$N$6000,10,0)</f>
        <v>#N/A</v>
      </c>
      <c r="BM101" s="19" t="e">
        <f>VLOOKUP(AE101,ORGANOGRAMAES!$C$1:$N$6000,11,0)</f>
        <v>#N/A</v>
      </c>
      <c r="BN101" s="19" t="e">
        <f>VLOOKUP(AE101,ORGANOGRAMAES!$C$1:$N$6000,12,0)</f>
        <v>#N/A</v>
      </c>
      <c r="BP101" s="19" t="str">
        <f t="shared" si="25"/>
        <v>-</v>
      </c>
      <c r="BQ101" s="19" t="str">
        <f t="shared" si="26"/>
        <v>-</v>
      </c>
      <c r="BR101" s="19" t="str">
        <f t="shared" si="27"/>
        <v>-</v>
      </c>
      <c r="BS101" s="19" t="str">
        <f t="shared" si="28"/>
        <v>-</v>
      </c>
      <c r="BT101" s="19" t="str">
        <f t="shared" si="29"/>
        <v>-</v>
      </c>
      <c r="BU101" s="19" t="str">
        <f t="shared" si="30"/>
        <v>-</v>
      </c>
      <c r="BV101" s="19" t="str">
        <f t="shared" si="31"/>
        <v>-</v>
      </c>
      <c r="BW101" s="19" t="str">
        <f t="shared" si="32"/>
        <v>-</v>
      </c>
      <c r="BX101" s="19" t="str">
        <f t="shared" si="33"/>
        <v>-</v>
      </c>
      <c r="BY101" s="19" t="str">
        <f t="shared" si="34"/>
        <v>-</v>
      </c>
      <c r="BZ101" s="19" t="str">
        <f t="shared" si="35"/>
        <v>-</v>
      </c>
    </row>
    <row r="102" spans="1:78" ht="15" customHeight="1">
      <c r="A102" s="106" t="str">
        <f t="shared" si="36"/>
        <v>22.1.0.00.00.00.00</v>
      </c>
      <c r="B102" s="106">
        <f t="shared" si="38"/>
        <v>22</v>
      </c>
      <c r="C102" s="107" t="str">
        <f t="shared" si="41"/>
        <v>1</v>
      </c>
      <c r="D102" s="32">
        <v>0</v>
      </c>
      <c r="E102" s="32" t="s">
        <v>7024</v>
      </c>
      <c r="F102" s="32" t="s">
        <v>7024</v>
      </c>
      <c r="G102" s="32" t="s">
        <v>7024</v>
      </c>
      <c r="H102" s="32" t="s">
        <v>7024</v>
      </c>
      <c r="I102" s="33"/>
      <c r="J102" s="17" t="s">
        <v>93</v>
      </c>
      <c r="K102" s="150" t="str">
        <f t="shared" si="42"/>
        <v>-</v>
      </c>
      <c r="L102" s="123"/>
      <c r="M102" s="123"/>
      <c r="N102" s="123"/>
      <c r="O102" s="123"/>
      <c r="P102" s="123"/>
      <c r="Q102" s="123"/>
      <c r="S102"/>
      <c r="T102" s="71" t="s">
        <v>7160</v>
      </c>
      <c r="U102" s="74" t="s">
        <v>7161</v>
      </c>
      <c r="V102" s="74" t="s">
        <v>7040</v>
      </c>
      <c r="W102" s="74" t="str">
        <f>IFERROR(+VLOOKUP(T102,UG!$A$5:$O$196,2,0),"-")</f>
        <v>440101</v>
      </c>
      <c r="X102" s="74" t="str">
        <f>IFERROR(+VLOOKUP(T102,UG!$A$5:$O$196,3,0),"-")</f>
        <v>SESA</v>
      </c>
      <c r="Y102" s="74" t="str">
        <f>IFERROR(+VLOOKUP(T102,UG!$A$5:$O$196,5,0),"-")</f>
        <v>27080605000196</v>
      </c>
      <c r="Z102" s="15">
        <f t="shared" si="43"/>
        <v>44</v>
      </c>
      <c r="AA102" s="14" t="str">
        <f t="shared" si="43"/>
        <v>SECRETARIA DE ESTADO DA SAÚDE</v>
      </c>
      <c r="AC102" s="50" t="str">
        <f t="shared" si="39"/>
        <v>22.1</v>
      </c>
      <c r="AD102" s="19">
        <f t="shared" si="40"/>
        <v>84</v>
      </c>
      <c r="AE102" s="49" t="str">
        <f t="shared" si="37"/>
        <v>22.184</v>
      </c>
      <c r="AG102" s="19" t="str">
        <f>+W103</f>
        <v>440901</v>
      </c>
      <c r="AH102" s="19" t="str">
        <f>+W104</f>
        <v>440910</v>
      </c>
      <c r="AI102" s="19" t="str">
        <f>+W105</f>
        <v>440911</v>
      </c>
      <c r="AJ102" s="19" t="str">
        <f>+W106</f>
        <v>440912</v>
      </c>
      <c r="AK102" s="19" t="str">
        <f>+W107</f>
        <v>440913</v>
      </c>
      <c r="AL102" s="19" t="str">
        <f>+W108</f>
        <v>440914</v>
      </c>
      <c r="AM102" s="19" t="str">
        <f>+W109</f>
        <v>440915</v>
      </c>
      <c r="AN102" s="19" t="str">
        <f>+W110</f>
        <v>440916</v>
      </c>
      <c r="AO102" s="19" t="str">
        <f>+W111</f>
        <v>440917</v>
      </c>
      <c r="AP102" s="19" t="str">
        <f>+W112</f>
        <v>440918</v>
      </c>
      <c r="AQ102" s="19" t="str">
        <f>+W113</f>
        <v>440919</v>
      </c>
      <c r="AR102" s="19" t="str">
        <f>+W114</f>
        <v>440920</v>
      </c>
      <c r="AS102" s="19" t="str">
        <f>+W115</f>
        <v>440921</v>
      </c>
      <c r="AT102" s="19" t="str">
        <f>+W116</f>
        <v>440922</v>
      </c>
      <c r="AU102" s="19" t="str">
        <f>+W117</f>
        <v>440923</v>
      </c>
      <c r="AV102" s="19" t="str">
        <f>+W118</f>
        <v>440924</v>
      </c>
      <c r="AW102" s="19" t="str">
        <f>+W119</f>
        <v>440926</v>
      </c>
      <c r="AX102" s="19" t="str">
        <f>+W120</f>
        <v>440927</v>
      </c>
      <c r="AY102" s="19" t="str">
        <f>+W121</f>
        <v>440928</v>
      </c>
      <c r="AZ102" s="19" t="str">
        <f>+W122</f>
        <v>440929</v>
      </c>
      <c r="BD102" s="19" t="e">
        <f>VLOOKUP(AE102,ORGANOGRAMAES!$C$1:$N$6000,2,0)</f>
        <v>#N/A</v>
      </c>
      <c r="BE102" s="19" t="e">
        <f>VLOOKUP(AE102,ORGANOGRAMAES!$C$1:$N$6000,3,0)</f>
        <v>#N/A</v>
      </c>
      <c r="BF102" s="19" t="e">
        <f>VLOOKUP(AE102,ORGANOGRAMAES!$C$1:$N$6000,4,0)</f>
        <v>#N/A</v>
      </c>
      <c r="BG102" s="19" t="e">
        <f>VLOOKUP(AE102,ORGANOGRAMAES!$C$1:$N$6000,5,0)</f>
        <v>#N/A</v>
      </c>
      <c r="BH102" s="19" t="e">
        <f>VLOOKUP(AE102,ORGANOGRAMAES!$C$1:$N$6000,6,0)</f>
        <v>#N/A</v>
      </c>
      <c r="BI102" s="19" t="e">
        <f>VLOOKUP(AE102,ORGANOGRAMAES!$C$1:$N$6000,7,0)</f>
        <v>#N/A</v>
      </c>
      <c r="BJ102" s="19" t="e">
        <f>VLOOKUP(AE102,ORGANOGRAMAES!$C$1:$N$6000,8,0)</f>
        <v>#N/A</v>
      </c>
      <c r="BK102" s="19" t="e">
        <f>VLOOKUP(AE102,ORGANOGRAMAES!$C$1:$N$6000,9,0)</f>
        <v>#N/A</v>
      </c>
      <c r="BL102" s="19" t="e">
        <f>VLOOKUP(AE102,ORGANOGRAMAES!$C$1:$N$6000,10,0)</f>
        <v>#N/A</v>
      </c>
      <c r="BM102" s="19" t="e">
        <f>VLOOKUP(AE102,ORGANOGRAMAES!$C$1:$N$6000,11,0)</f>
        <v>#N/A</v>
      </c>
      <c r="BN102" s="19" t="e">
        <f>VLOOKUP(AE102,ORGANOGRAMAES!$C$1:$N$6000,12,0)</f>
        <v>#N/A</v>
      </c>
      <c r="BP102" s="19" t="str">
        <f t="shared" si="25"/>
        <v>-</v>
      </c>
      <c r="BQ102" s="19" t="str">
        <f t="shared" si="26"/>
        <v>-</v>
      </c>
      <c r="BR102" s="19" t="str">
        <f t="shared" si="27"/>
        <v>-</v>
      </c>
      <c r="BS102" s="19" t="str">
        <f t="shared" si="28"/>
        <v>-</v>
      </c>
      <c r="BT102" s="19" t="str">
        <f t="shared" si="29"/>
        <v>-</v>
      </c>
      <c r="BU102" s="19" t="str">
        <f t="shared" si="30"/>
        <v>-</v>
      </c>
      <c r="BV102" s="19" t="str">
        <f t="shared" si="31"/>
        <v>-</v>
      </c>
      <c r="BW102" s="19" t="str">
        <f t="shared" si="32"/>
        <v>-</v>
      </c>
      <c r="BX102" s="19" t="str">
        <f t="shared" si="33"/>
        <v>-</v>
      </c>
      <c r="BY102" s="19" t="str">
        <f t="shared" si="34"/>
        <v>-</v>
      </c>
      <c r="BZ102" s="19" t="str">
        <f t="shared" si="35"/>
        <v>-</v>
      </c>
    </row>
    <row r="103" spans="1:78">
      <c r="A103" s="106" t="str">
        <f t="shared" si="36"/>
        <v>22.1.0.00.00.00.00</v>
      </c>
      <c r="B103" s="106">
        <f t="shared" si="38"/>
        <v>22</v>
      </c>
      <c r="C103" s="107" t="str">
        <f t="shared" si="41"/>
        <v>1</v>
      </c>
      <c r="D103" s="32">
        <v>0</v>
      </c>
      <c r="E103" s="32" t="s">
        <v>7024</v>
      </c>
      <c r="F103" s="32" t="s">
        <v>7024</v>
      </c>
      <c r="G103" s="32" t="s">
        <v>7024</v>
      </c>
      <c r="H103" s="32" t="s">
        <v>7024</v>
      </c>
      <c r="I103" s="33"/>
      <c r="J103" s="17" t="s">
        <v>93</v>
      </c>
      <c r="K103" s="150" t="str">
        <f t="shared" si="42"/>
        <v>-</v>
      </c>
      <c r="L103" s="123"/>
      <c r="M103" s="123"/>
      <c r="N103" s="123"/>
      <c r="O103" s="123"/>
      <c r="P103" s="123"/>
      <c r="Q103" s="123"/>
      <c r="S103"/>
      <c r="T103" s="86" t="s">
        <v>7162</v>
      </c>
      <c r="U103" s="72"/>
      <c r="V103" s="72"/>
      <c r="W103" s="72" t="str">
        <f>IFERROR(+VLOOKUP(T103,UG!$A$5:$O$196,2,0),"-")</f>
        <v>440901</v>
      </c>
      <c r="X103" s="72" t="str">
        <f>IFERROR(+VLOOKUP(T103,UG!$A$5:$O$196,3,0),"-")</f>
        <v>FES</v>
      </c>
      <c r="Y103" s="72" t="str">
        <f>IFERROR(+VLOOKUP(T103,UG!$A$5:$O$196,5,0),"-")</f>
        <v>06893466000140</v>
      </c>
      <c r="Z103" s="15">
        <f t="shared" si="43"/>
        <v>44</v>
      </c>
      <c r="AA103" s="14" t="str">
        <f t="shared" si="43"/>
        <v>SECRETARIA DE ESTADO DA SAÚDE</v>
      </c>
      <c r="AC103" s="50" t="str">
        <f t="shared" si="39"/>
        <v>22.1</v>
      </c>
      <c r="AD103" s="19">
        <f t="shared" si="40"/>
        <v>85</v>
      </c>
      <c r="AE103" s="49" t="str">
        <f t="shared" si="37"/>
        <v>22.185</v>
      </c>
      <c r="BD103" s="19" t="e">
        <f>VLOOKUP(AE103,ORGANOGRAMAES!$C$1:$N$6000,2,0)</f>
        <v>#N/A</v>
      </c>
      <c r="BE103" s="19" t="e">
        <f>VLOOKUP(AE103,ORGANOGRAMAES!$C$1:$N$6000,3,0)</f>
        <v>#N/A</v>
      </c>
      <c r="BF103" s="19" t="e">
        <f>VLOOKUP(AE103,ORGANOGRAMAES!$C$1:$N$6000,4,0)</f>
        <v>#N/A</v>
      </c>
      <c r="BG103" s="19" t="e">
        <f>VLOOKUP(AE103,ORGANOGRAMAES!$C$1:$N$6000,5,0)</f>
        <v>#N/A</v>
      </c>
      <c r="BH103" s="19" t="e">
        <f>VLOOKUP(AE103,ORGANOGRAMAES!$C$1:$N$6000,6,0)</f>
        <v>#N/A</v>
      </c>
      <c r="BI103" s="19" t="e">
        <f>VLOOKUP(AE103,ORGANOGRAMAES!$C$1:$N$6000,7,0)</f>
        <v>#N/A</v>
      </c>
      <c r="BJ103" s="19" t="e">
        <f>VLOOKUP(AE103,ORGANOGRAMAES!$C$1:$N$6000,8,0)</f>
        <v>#N/A</v>
      </c>
      <c r="BK103" s="19" t="e">
        <f>VLOOKUP(AE103,ORGANOGRAMAES!$C$1:$N$6000,9,0)</f>
        <v>#N/A</v>
      </c>
      <c r="BL103" s="19" t="e">
        <f>VLOOKUP(AE103,ORGANOGRAMAES!$C$1:$N$6000,10,0)</f>
        <v>#N/A</v>
      </c>
      <c r="BM103" s="19" t="e">
        <f>VLOOKUP(AE103,ORGANOGRAMAES!$C$1:$N$6000,11,0)</f>
        <v>#N/A</v>
      </c>
      <c r="BN103" s="19" t="e">
        <f>VLOOKUP(AE103,ORGANOGRAMAES!$C$1:$N$6000,12,0)</f>
        <v>#N/A</v>
      </c>
      <c r="BP103" s="19" t="str">
        <f t="shared" si="25"/>
        <v>-</v>
      </c>
      <c r="BQ103" s="19" t="str">
        <f t="shared" si="26"/>
        <v>-</v>
      </c>
      <c r="BR103" s="19" t="str">
        <f t="shared" si="27"/>
        <v>-</v>
      </c>
      <c r="BS103" s="19" t="str">
        <f t="shared" si="28"/>
        <v>-</v>
      </c>
      <c r="BT103" s="19" t="str">
        <f t="shared" si="29"/>
        <v>-</v>
      </c>
      <c r="BU103" s="19" t="str">
        <f t="shared" si="30"/>
        <v>-</v>
      </c>
      <c r="BV103" s="19" t="str">
        <f t="shared" si="31"/>
        <v>-</v>
      </c>
      <c r="BW103" s="19" t="str">
        <f t="shared" si="32"/>
        <v>-</v>
      </c>
      <c r="BX103" s="19" t="str">
        <f t="shared" si="33"/>
        <v>-</v>
      </c>
      <c r="BY103" s="19" t="str">
        <f t="shared" si="34"/>
        <v>-</v>
      </c>
      <c r="BZ103" s="19" t="str">
        <f t="shared" si="35"/>
        <v>-</v>
      </c>
    </row>
    <row r="104" spans="1:78">
      <c r="A104" s="106" t="str">
        <f t="shared" si="36"/>
        <v>22.1.0.00.00.00.00</v>
      </c>
      <c r="B104" s="106">
        <f t="shared" si="38"/>
        <v>22</v>
      </c>
      <c r="C104" s="107" t="str">
        <f t="shared" si="41"/>
        <v>1</v>
      </c>
      <c r="D104" s="32">
        <v>0</v>
      </c>
      <c r="E104" s="32" t="s">
        <v>7024</v>
      </c>
      <c r="F104" s="32" t="s">
        <v>7024</v>
      </c>
      <c r="G104" s="32" t="s">
        <v>7024</v>
      </c>
      <c r="H104" s="32" t="s">
        <v>7024</v>
      </c>
      <c r="I104" s="33"/>
      <c r="J104" s="17" t="s">
        <v>93</v>
      </c>
      <c r="K104" s="150" t="str">
        <f t="shared" si="42"/>
        <v>-</v>
      </c>
      <c r="L104" s="123"/>
      <c r="M104" s="123"/>
      <c r="N104" s="123"/>
      <c r="O104" s="123"/>
      <c r="P104" s="123"/>
      <c r="Q104" s="123"/>
      <c r="S104"/>
      <c r="T104" s="86" t="s">
        <v>7163</v>
      </c>
      <c r="U104" s="72"/>
      <c r="V104" s="72"/>
      <c r="W104" s="72" t="str">
        <f>IFERROR(+VLOOKUP(T104,UG!$A$5:$O$196,2,0),"-")</f>
        <v>440910</v>
      </c>
      <c r="X104" s="72" t="str">
        <f>IFERROR(+VLOOKUP(T104,UG!$A$5:$O$196,3,0),"-")</f>
        <v>HINSG</v>
      </c>
      <c r="Y104" s="72" t="str">
        <f>IFERROR(+VLOOKUP(T104,UG!$A$5:$O$196,5,0),"-")</f>
        <v>27080605002059</v>
      </c>
      <c r="Z104" s="15">
        <f t="shared" si="43"/>
        <v>44</v>
      </c>
      <c r="AA104" s="14" t="str">
        <f t="shared" si="43"/>
        <v>SECRETARIA DE ESTADO DA SAÚDE</v>
      </c>
      <c r="AC104" s="50" t="str">
        <f t="shared" si="39"/>
        <v>22.1</v>
      </c>
      <c r="AD104" s="19">
        <f t="shared" si="40"/>
        <v>86</v>
      </c>
      <c r="AE104" s="49" t="str">
        <f t="shared" si="37"/>
        <v>22.186</v>
      </c>
      <c r="BD104" s="19" t="e">
        <f>VLOOKUP(AE104,ORGANOGRAMAES!$C$1:$N$6000,2,0)</f>
        <v>#N/A</v>
      </c>
      <c r="BE104" s="19" t="e">
        <f>VLOOKUP(AE104,ORGANOGRAMAES!$C$1:$N$6000,3,0)</f>
        <v>#N/A</v>
      </c>
      <c r="BF104" s="19" t="e">
        <f>VLOOKUP(AE104,ORGANOGRAMAES!$C$1:$N$6000,4,0)</f>
        <v>#N/A</v>
      </c>
      <c r="BG104" s="19" t="e">
        <f>VLOOKUP(AE104,ORGANOGRAMAES!$C$1:$N$6000,5,0)</f>
        <v>#N/A</v>
      </c>
      <c r="BH104" s="19" t="e">
        <f>VLOOKUP(AE104,ORGANOGRAMAES!$C$1:$N$6000,6,0)</f>
        <v>#N/A</v>
      </c>
      <c r="BI104" s="19" t="e">
        <f>VLOOKUP(AE104,ORGANOGRAMAES!$C$1:$N$6000,7,0)</f>
        <v>#N/A</v>
      </c>
      <c r="BJ104" s="19" t="e">
        <f>VLOOKUP(AE104,ORGANOGRAMAES!$C$1:$N$6000,8,0)</f>
        <v>#N/A</v>
      </c>
      <c r="BK104" s="19" t="e">
        <f>VLOOKUP(AE104,ORGANOGRAMAES!$C$1:$N$6000,9,0)</f>
        <v>#N/A</v>
      </c>
      <c r="BL104" s="19" t="e">
        <f>VLOOKUP(AE104,ORGANOGRAMAES!$C$1:$N$6000,10,0)</f>
        <v>#N/A</v>
      </c>
      <c r="BM104" s="19" t="e">
        <f>VLOOKUP(AE104,ORGANOGRAMAES!$C$1:$N$6000,11,0)</f>
        <v>#N/A</v>
      </c>
      <c r="BN104" s="19" t="e">
        <f>VLOOKUP(AE104,ORGANOGRAMAES!$C$1:$N$6000,12,0)</f>
        <v>#N/A</v>
      </c>
      <c r="BP104" s="19" t="str">
        <f t="shared" si="25"/>
        <v>-</v>
      </c>
      <c r="BQ104" s="19" t="str">
        <f t="shared" si="26"/>
        <v>-</v>
      </c>
      <c r="BR104" s="19" t="str">
        <f t="shared" si="27"/>
        <v>-</v>
      </c>
      <c r="BS104" s="19" t="str">
        <f t="shared" si="28"/>
        <v>-</v>
      </c>
      <c r="BT104" s="19" t="str">
        <f t="shared" si="29"/>
        <v>-</v>
      </c>
      <c r="BU104" s="19" t="str">
        <f t="shared" si="30"/>
        <v>-</v>
      </c>
      <c r="BV104" s="19" t="str">
        <f t="shared" si="31"/>
        <v>-</v>
      </c>
      <c r="BW104" s="19" t="str">
        <f t="shared" si="32"/>
        <v>-</v>
      </c>
      <c r="BX104" s="19" t="str">
        <f t="shared" si="33"/>
        <v>-</v>
      </c>
      <c r="BY104" s="19" t="str">
        <f t="shared" si="34"/>
        <v>-</v>
      </c>
      <c r="BZ104" s="19" t="str">
        <f t="shared" si="35"/>
        <v>-</v>
      </c>
    </row>
    <row r="105" spans="1:78">
      <c r="A105" s="106" t="str">
        <f t="shared" si="36"/>
        <v>22.1.0.00.00.00.00</v>
      </c>
      <c r="B105" s="106">
        <f t="shared" si="38"/>
        <v>22</v>
      </c>
      <c r="C105" s="107" t="str">
        <f t="shared" si="41"/>
        <v>1</v>
      </c>
      <c r="D105" s="32">
        <v>0</v>
      </c>
      <c r="E105" s="32" t="s">
        <v>7024</v>
      </c>
      <c r="F105" s="32" t="s">
        <v>7024</v>
      </c>
      <c r="G105" s="32" t="s">
        <v>7024</v>
      </c>
      <c r="H105" s="32" t="s">
        <v>7024</v>
      </c>
      <c r="I105" s="33"/>
      <c r="J105" s="17" t="s">
        <v>93</v>
      </c>
      <c r="K105" s="150" t="str">
        <f t="shared" si="42"/>
        <v>-</v>
      </c>
      <c r="L105" s="123"/>
      <c r="M105" s="123"/>
      <c r="N105" s="123"/>
      <c r="O105" s="123"/>
      <c r="P105" s="123"/>
      <c r="Q105" s="123"/>
      <c r="S105"/>
      <c r="T105" s="86" t="s">
        <v>7164</v>
      </c>
      <c r="U105" s="72"/>
      <c r="V105" s="72"/>
      <c r="W105" s="72" t="str">
        <f>IFERROR(+VLOOKUP(T105,UG!$A$5:$O$196,2,0),"-")</f>
        <v>440911</v>
      </c>
      <c r="X105" s="72" t="str">
        <f>IFERROR(+VLOOKUP(T105,UG!$A$5:$O$196,3,0),"-")</f>
        <v>HDS</v>
      </c>
      <c r="Y105" s="72" t="str">
        <f>IFERROR(+VLOOKUP(T105,UG!$A$5:$O$196,5,0),"-")</f>
        <v>27080605001591</v>
      </c>
      <c r="Z105" s="15">
        <f t="shared" si="43"/>
        <v>44</v>
      </c>
      <c r="AA105" s="14" t="str">
        <f t="shared" si="43"/>
        <v>SECRETARIA DE ESTADO DA SAÚDE</v>
      </c>
      <c r="AC105" s="50" t="str">
        <f t="shared" si="39"/>
        <v>22.1</v>
      </c>
      <c r="AD105" s="19">
        <f t="shared" si="40"/>
        <v>87</v>
      </c>
      <c r="AE105" s="49" t="str">
        <f t="shared" si="37"/>
        <v>22.187</v>
      </c>
      <c r="BD105" s="19" t="e">
        <f>VLOOKUP(AE105,ORGANOGRAMAES!$C$1:$N$6000,2,0)</f>
        <v>#N/A</v>
      </c>
      <c r="BE105" s="19" t="e">
        <f>VLOOKUP(AE105,ORGANOGRAMAES!$C$1:$N$6000,3,0)</f>
        <v>#N/A</v>
      </c>
      <c r="BF105" s="19" t="e">
        <f>VLOOKUP(AE105,ORGANOGRAMAES!$C$1:$N$6000,4,0)</f>
        <v>#N/A</v>
      </c>
      <c r="BG105" s="19" t="e">
        <f>VLOOKUP(AE105,ORGANOGRAMAES!$C$1:$N$6000,5,0)</f>
        <v>#N/A</v>
      </c>
      <c r="BH105" s="19" t="e">
        <f>VLOOKUP(AE105,ORGANOGRAMAES!$C$1:$N$6000,6,0)</f>
        <v>#N/A</v>
      </c>
      <c r="BI105" s="19" t="e">
        <f>VLOOKUP(AE105,ORGANOGRAMAES!$C$1:$N$6000,7,0)</f>
        <v>#N/A</v>
      </c>
      <c r="BJ105" s="19" t="e">
        <f>VLOOKUP(AE105,ORGANOGRAMAES!$C$1:$N$6000,8,0)</f>
        <v>#N/A</v>
      </c>
      <c r="BK105" s="19" t="e">
        <f>VLOOKUP(AE105,ORGANOGRAMAES!$C$1:$N$6000,9,0)</f>
        <v>#N/A</v>
      </c>
      <c r="BL105" s="19" t="e">
        <f>VLOOKUP(AE105,ORGANOGRAMAES!$C$1:$N$6000,10,0)</f>
        <v>#N/A</v>
      </c>
      <c r="BM105" s="19" t="e">
        <f>VLOOKUP(AE105,ORGANOGRAMAES!$C$1:$N$6000,11,0)</f>
        <v>#N/A</v>
      </c>
      <c r="BN105" s="19" t="e">
        <f>VLOOKUP(AE105,ORGANOGRAMAES!$C$1:$N$6000,12,0)</f>
        <v>#N/A</v>
      </c>
      <c r="BP105" s="19" t="str">
        <f t="shared" si="25"/>
        <v>-</v>
      </c>
      <c r="BQ105" s="19" t="str">
        <f t="shared" si="26"/>
        <v>-</v>
      </c>
      <c r="BR105" s="19" t="str">
        <f t="shared" si="27"/>
        <v>-</v>
      </c>
      <c r="BS105" s="19" t="str">
        <f t="shared" si="28"/>
        <v>-</v>
      </c>
      <c r="BT105" s="19" t="str">
        <f t="shared" si="29"/>
        <v>-</v>
      </c>
      <c r="BU105" s="19" t="str">
        <f t="shared" si="30"/>
        <v>-</v>
      </c>
      <c r="BV105" s="19" t="str">
        <f t="shared" si="31"/>
        <v>-</v>
      </c>
      <c r="BW105" s="19" t="str">
        <f t="shared" si="32"/>
        <v>-</v>
      </c>
      <c r="BX105" s="19" t="str">
        <f t="shared" si="33"/>
        <v>-</v>
      </c>
      <c r="BY105" s="19" t="str">
        <f t="shared" si="34"/>
        <v>-</v>
      </c>
      <c r="BZ105" s="19" t="str">
        <f t="shared" si="35"/>
        <v>-</v>
      </c>
    </row>
    <row r="106" spans="1:78">
      <c r="A106" s="106" t="str">
        <f t="shared" si="36"/>
        <v>22.1.0.00.00.00.00</v>
      </c>
      <c r="B106" s="106">
        <f t="shared" si="38"/>
        <v>22</v>
      </c>
      <c r="C106" s="107" t="str">
        <f t="shared" si="41"/>
        <v>1</v>
      </c>
      <c r="D106" s="32">
        <v>0</v>
      </c>
      <c r="E106" s="32" t="s">
        <v>7024</v>
      </c>
      <c r="F106" s="32" t="s">
        <v>7024</v>
      </c>
      <c r="G106" s="32" t="s">
        <v>7024</v>
      </c>
      <c r="H106" s="32" t="s">
        <v>7024</v>
      </c>
      <c r="I106" s="33"/>
      <c r="J106" s="17" t="s">
        <v>93</v>
      </c>
      <c r="K106" s="150" t="str">
        <f t="shared" si="42"/>
        <v>-</v>
      </c>
      <c r="L106" s="123"/>
      <c r="M106" s="123"/>
      <c r="N106" s="123"/>
      <c r="O106" s="123"/>
      <c r="P106" s="123"/>
      <c r="Q106" s="123"/>
      <c r="S106"/>
      <c r="T106" s="86" t="s">
        <v>7165</v>
      </c>
      <c r="U106" s="72"/>
      <c r="V106" s="72"/>
      <c r="W106" s="72" t="str">
        <f>IFERROR(+VLOOKUP(T106,UG!$A$5:$O$196,2,0),"-")</f>
        <v>440912</v>
      </c>
      <c r="X106" s="72" t="str">
        <f>IFERROR(+VLOOKUP(T106,UG!$A$5:$O$196,3,0),"-")</f>
        <v>HAB</v>
      </c>
      <c r="Y106" s="72" t="str">
        <f>IFERROR(+VLOOKUP(T106,UG!$A$5:$O$196,5,0),"-")</f>
        <v>27080605001400</v>
      </c>
      <c r="Z106" s="15">
        <f t="shared" si="43"/>
        <v>44</v>
      </c>
      <c r="AA106" s="14" t="str">
        <f t="shared" si="43"/>
        <v>SECRETARIA DE ESTADO DA SAÚDE</v>
      </c>
      <c r="AC106" s="50" t="str">
        <f t="shared" si="39"/>
        <v>22.1</v>
      </c>
      <c r="AD106" s="19">
        <f t="shared" si="40"/>
        <v>88</v>
      </c>
      <c r="AE106" s="49" t="str">
        <f t="shared" si="37"/>
        <v>22.188</v>
      </c>
      <c r="BD106" s="19" t="e">
        <f>VLOOKUP(AE106,ORGANOGRAMAES!$C$1:$N$6000,2,0)</f>
        <v>#N/A</v>
      </c>
      <c r="BE106" s="19" t="e">
        <f>VLOOKUP(AE106,ORGANOGRAMAES!$C$1:$N$6000,3,0)</f>
        <v>#N/A</v>
      </c>
      <c r="BF106" s="19" t="e">
        <f>VLOOKUP(AE106,ORGANOGRAMAES!$C$1:$N$6000,4,0)</f>
        <v>#N/A</v>
      </c>
      <c r="BG106" s="19" t="e">
        <f>VLOOKUP(AE106,ORGANOGRAMAES!$C$1:$N$6000,5,0)</f>
        <v>#N/A</v>
      </c>
      <c r="BH106" s="19" t="e">
        <f>VLOOKUP(AE106,ORGANOGRAMAES!$C$1:$N$6000,6,0)</f>
        <v>#N/A</v>
      </c>
      <c r="BI106" s="19" t="e">
        <f>VLOOKUP(AE106,ORGANOGRAMAES!$C$1:$N$6000,7,0)</f>
        <v>#N/A</v>
      </c>
      <c r="BJ106" s="19" t="e">
        <f>VLOOKUP(AE106,ORGANOGRAMAES!$C$1:$N$6000,8,0)</f>
        <v>#N/A</v>
      </c>
      <c r="BK106" s="19" t="e">
        <f>VLOOKUP(AE106,ORGANOGRAMAES!$C$1:$N$6000,9,0)</f>
        <v>#N/A</v>
      </c>
      <c r="BL106" s="19" t="e">
        <f>VLOOKUP(AE106,ORGANOGRAMAES!$C$1:$N$6000,10,0)</f>
        <v>#N/A</v>
      </c>
      <c r="BM106" s="19" t="e">
        <f>VLOOKUP(AE106,ORGANOGRAMAES!$C$1:$N$6000,11,0)</f>
        <v>#N/A</v>
      </c>
      <c r="BN106" s="19" t="e">
        <f>VLOOKUP(AE106,ORGANOGRAMAES!$C$1:$N$6000,12,0)</f>
        <v>#N/A</v>
      </c>
      <c r="BP106" s="19" t="str">
        <f t="shared" si="25"/>
        <v>-</v>
      </c>
      <c r="BQ106" s="19" t="str">
        <f t="shared" si="26"/>
        <v>-</v>
      </c>
      <c r="BR106" s="19" t="str">
        <f t="shared" si="27"/>
        <v>-</v>
      </c>
      <c r="BS106" s="19" t="str">
        <f t="shared" si="28"/>
        <v>-</v>
      </c>
      <c r="BT106" s="19" t="str">
        <f t="shared" si="29"/>
        <v>-</v>
      </c>
      <c r="BU106" s="19" t="str">
        <f t="shared" si="30"/>
        <v>-</v>
      </c>
      <c r="BV106" s="19" t="str">
        <f t="shared" si="31"/>
        <v>-</v>
      </c>
      <c r="BW106" s="19" t="str">
        <f t="shared" si="32"/>
        <v>-</v>
      </c>
      <c r="BX106" s="19" t="str">
        <f t="shared" si="33"/>
        <v>-</v>
      </c>
      <c r="BY106" s="19" t="str">
        <f t="shared" si="34"/>
        <v>-</v>
      </c>
      <c r="BZ106" s="19" t="str">
        <f t="shared" si="35"/>
        <v>-</v>
      </c>
    </row>
    <row r="107" spans="1:78">
      <c r="A107" s="106" t="str">
        <f t="shared" si="36"/>
        <v>22.1.0.00.00.00.00</v>
      </c>
      <c r="B107" s="106">
        <f t="shared" si="38"/>
        <v>22</v>
      </c>
      <c r="C107" s="107" t="str">
        <f t="shared" si="41"/>
        <v>1</v>
      </c>
      <c r="D107" s="32">
        <v>0</v>
      </c>
      <c r="E107" s="32" t="s">
        <v>7024</v>
      </c>
      <c r="F107" s="32" t="s">
        <v>7024</v>
      </c>
      <c r="G107" s="32" t="s">
        <v>7024</v>
      </c>
      <c r="H107" s="32" t="s">
        <v>7024</v>
      </c>
      <c r="I107" s="33"/>
      <c r="J107" s="17" t="s">
        <v>93</v>
      </c>
      <c r="K107" s="150" t="str">
        <f t="shared" si="42"/>
        <v>-</v>
      </c>
      <c r="L107" s="123"/>
      <c r="M107" s="123"/>
      <c r="N107" s="123"/>
      <c r="O107" s="123"/>
      <c r="P107" s="123"/>
      <c r="Q107" s="123"/>
      <c r="S107"/>
      <c r="T107" s="86" t="s">
        <v>7166</v>
      </c>
      <c r="U107" s="72"/>
      <c r="V107" s="72"/>
      <c r="W107" s="72" t="str">
        <f>IFERROR(+VLOOKUP(T107,UG!$A$5:$O$196,2,0),"-")</f>
        <v>440913</v>
      </c>
      <c r="X107" s="72" t="str">
        <f>IFERROR(+VLOOKUP(T107,UG!$A$5:$O$196,3,0),"-")</f>
        <v>CREFES</v>
      </c>
      <c r="Y107" s="72" t="str">
        <f>IFERROR(+VLOOKUP(T107,UG!$A$5:$O$196,5,0),"-")</f>
        <v>27080605001087</v>
      </c>
      <c r="Z107" s="15">
        <f t="shared" si="43"/>
        <v>44</v>
      </c>
      <c r="AA107" s="14" t="str">
        <f t="shared" si="43"/>
        <v>SECRETARIA DE ESTADO DA SAÚDE</v>
      </c>
      <c r="AC107" s="50" t="str">
        <f t="shared" si="39"/>
        <v>22.1</v>
      </c>
      <c r="AD107" s="19">
        <f t="shared" si="40"/>
        <v>89</v>
      </c>
      <c r="AE107" s="49" t="str">
        <f t="shared" si="37"/>
        <v>22.189</v>
      </c>
      <c r="BD107" s="19" t="e">
        <f>VLOOKUP(AE107,ORGANOGRAMAES!$C$1:$N$6000,2,0)</f>
        <v>#N/A</v>
      </c>
      <c r="BE107" s="19" t="e">
        <f>VLOOKUP(AE107,ORGANOGRAMAES!$C$1:$N$6000,3,0)</f>
        <v>#N/A</v>
      </c>
      <c r="BF107" s="19" t="e">
        <f>VLOOKUP(AE107,ORGANOGRAMAES!$C$1:$N$6000,4,0)</f>
        <v>#N/A</v>
      </c>
      <c r="BG107" s="19" t="e">
        <f>VLOOKUP(AE107,ORGANOGRAMAES!$C$1:$N$6000,5,0)</f>
        <v>#N/A</v>
      </c>
      <c r="BH107" s="19" t="e">
        <f>VLOOKUP(AE107,ORGANOGRAMAES!$C$1:$N$6000,6,0)</f>
        <v>#N/A</v>
      </c>
      <c r="BI107" s="19" t="e">
        <f>VLOOKUP(AE107,ORGANOGRAMAES!$C$1:$N$6000,7,0)</f>
        <v>#N/A</v>
      </c>
      <c r="BJ107" s="19" t="e">
        <f>VLOOKUP(AE107,ORGANOGRAMAES!$C$1:$N$6000,8,0)</f>
        <v>#N/A</v>
      </c>
      <c r="BK107" s="19" t="e">
        <f>VLOOKUP(AE107,ORGANOGRAMAES!$C$1:$N$6000,9,0)</f>
        <v>#N/A</v>
      </c>
      <c r="BL107" s="19" t="e">
        <f>VLOOKUP(AE107,ORGANOGRAMAES!$C$1:$N$6000,10,0)</f>
        <v>#N/A</v>
      </c>
      <c r="BM107" s="19" t="e">
        <f>VLOOKUP(AE107,ORGANOGRAMAES!$C$1:$N$6000,11,0)</f>
        <v>#N/A</v>
      </c>
      <c r="BN107" s="19" t="e">
        <f>VLOOKUP(AE107,ORGANOGRAMAES!$C$1:$N$6000,12,0)</f>
        <v>#N/A</v>
      </c>
      <c r="BP107" s="19" t="str">
        <f t="shared" si="25"/>
        <v>-</v>
      </c>
      <c r="BQ107" s="19" t="str">
        <f t="shared" si="26"/>
        <v>-</v>
      </c>
      <c r="BR107" s="19" t="str">
        <f t="shared" si="27"/>
        <v>-</v>
      </c>
      <c r="BS107" s="19" t="str">
        <f t="shared" si="28"/>
        <v>-</v>
      </c>
      <c r="BT107" s="19" t="str">
        <f t="shared" si="29"/>
        <v>-</v>
      </c>
      <c r="BU107" s="19" t="str">
        <f t="shared" si="30"/>
        <v>-</v>
      </c>
      <c r="BV107" s="19" t="str">
        <f t="shared" si="31"/>
        <v>-</v>
      </c>
      <c r="BW107" s="19" t="str">
        <f t="shared" si="32"/>
        <v>-</v>
      </c>
      <c r="BX107" s="19" t="str">
        <f t="shared" si="33"/>
        <v>-</v>
      </c>
      <c r="BY107" s="19" t="str">
        <f t="shared" si="34"/>
        <v>-</v>
      </c>
      <c r="BZ107" s="19" t="str">
        <f t="shared" si="35"/>
        <v>-</v>
      </c>
    </row>
    <row r="108" spans="1:78">
      <c r="A108" s="106" t="str">
        <f t="shared" si="36"/>
        <v>22.1.0.00.00.00.00</v>
      </c>
      <c r="B108" s="106">
        <f t="shared" si="38"/>
        <v>22</v>
      </c>
      <c r="C108" s="107" t="str">
        <f t="shared" si="41"/>
        <v>1</v>
      </c>
      <c r="D108" s="32">
        <v>0</v>
      </c>
      <c r="E108" s="32" t="s">
        <v>7024</v>
      </c>
      <c r="F108" s="32" t="s">
        <v>7024</v>
      </c>
      <c r="G108" s="32" t="s">
        <v>7024</v>
      </c>
      <c r="H108" s="32" t="s">
        <v>7024</v>
      </c>
      <c r="I108" s="33"/>
      <c r="J108" s="17" t="s">
        <v>93</v>
      </c>
      <c r="K108" s="150" t="str">
        <f t="shared" si="42"/>
        <v>-</v>
      </c>
      <c r="L108" s="123"/>
      <c r="M108" s="123"/>
      <c r="N108" s="123"/>
      <c r="O108" s="123"/>
      <c r="P108" s="123"/>
      <c r="Q108" s="123"/>
      <c r="S108"/>
      <c r="T108" s="86" t="s">
        <v>7167</v>
      </c>
      <c r="U108" s="72"/>
      <c r="V108" s="72"/>
      <c r="W108" s="72" t="str">
        <f>IFERROR(+VLOOKUP(T108,UG!$A$5:$O$196,2,0),"-")</f>
        <v>440914</v>
      </c>
      <c r="X108" s="72" t="str">
        <f>IFERROR(+VLOOKUP(T108,UG!$A$5:$O$196,3,0),"-")</f>
        <v>HABF</v>
      </c>
      <c r="Y108" s="72" t="str">
        <f>IFERROR(+VLOOKUP(T108,UG!$A$5:$O$196,5,0),"-")</f>
        <v>27080605000943</v>
      </c>
      <c r="Z108" s="15">
        <f t="shared" si="43"/>
        <v>44</v>
      </c>
      <c r="AA108" s="14" t="str">
        <f t="shared" si="43"/>
        <v>SECRETARIA DE ESTADO DA SAÚDE</v>
      </c>
      <c r="AC108" s="50" t="str">
        <f t="shared" si="39"/>
        <v>22.1</v>
      </c>
      <c r="AD108" s="19">
        <f t="shared" si="40"/>
        <v>90</v>
      </c>
      <c r="AE108" s="49" t="str">
        <f t="shared" si="37"/>
        <v>22.190</v>
      </c>
      <c r="BD108" s="19" t="e">
        <f>VLOOKUP(AE108,ORGANOGRAMAES!$C$1:$N$6000,2,0)</f>
        <v>#N/A</v>
      </c>
      <c r="BE108" s="19" t="e">
        <f>VLOOKUP(AE108,ORGANOGRAMAES!$C$1:$N$6000,3,0)</f>
        <v>#N/A</v>
      </c>
      <c r="BF108" s="19" t="e">
        <f>VLOOKUP(AE108,ORGANOGRAMAES!$C$1:$N$6000,4,0)</f>
        <v>#N/A</v>
      </c>
      <c r="BG108" s="19" t="e">
        <f>VLOOKUP(AE108,ORGANOGRAMAES!$C$1:$N$6000,5,0)</f>
        <v>#N/A</v>
      </c>
      <c r="BH108" s="19" t="e">
        <f>VLOOKUP(AE108,ORGANOGRAMAES!$C$1:$N$6000,6,0)</f>
        <v>#N/A</v>
      </c>
      <c r="BI108" s="19" t="e">
        <f>VLOOKUP(AE108,ORGANOGRAMAES!$C$1:$N$6000,7,0)</f>
        <v>#N/A</v>
      </c>
      <c r="BJ108" s="19" t="e">
        <f>VLOOKUP(AE108,ORGANOGRAMAES!$C$1:$N$6000,8,0)</f>
        <v>#N/A</v>
      </c>
      <c r="BK108" s="19" t="e">
        <f>VLOOKUP(AE108,ORGANOGRAMAES!$C$1:$N$6000,9,0)</f>
        <v>#N/A</v>
      </c>
      <c r="BL108" s="19" t="e">
        <f>VLOOKUP(AE108,ORGANOGRAMAES!$C$1:$N$6000,10,0)</f>
        <v>#N/A</v>
      </c>
      <c r="BM108" s="19" t="e">
        <f>VLOOKUP(AE108,ORGANOGRAMAES!$C$1:$N$6000,11,0)</f>
        <v>#N/A</v>
      </c>
      <c r="BN108" s="19" t="e">
        <f>VLOOKUP(AE108,ORGANOGRAMAES!$C$1:$N$6000,12,0)</f>
        <v>#N/A</v>
      </c>
      <c r="BP108" s="19" t="str">
        <f t="shared" si="25"/>
        <v>-</v>
      </c>
      <c r="BQ108" s="19" t="str">
        <f t="shared" si="26"/>
        <v>-</v>
      </c>
      <c r="BR108" s="19" t="str">
        <f t="shared" si="27"/>
        <v>-</v>
      </c>
      <c r="BS108" s="19" t="str">
        <f t="shared" si="28"/>
        <v>-</v>
      </c>
      <c r="BT108" s="19" t="str">
        <f t="shared" si="29"/>
        <v>-</v>
      </c>
      <c r="BU108" s="19" t="str">
        <f t="shared" si="30"/>
        <v>-</v>
      </c>
      <c r="BV108" s="19" t="str">
        <f t="shared" si="31"/>
        <v>-</v>
      </c>
      <c r="BW108" s="19" t="str">
        <f t="shared" si="32"/>
        <v>-</v>
      </c>
      <c r="BX108" s="19" t="str">
        <f t="shared" si="33"/>
        <v>-</v>
      </c>
      <c r="BY108" s="19" t="str">
        <f t="shared" si="34"/>
        <v>-</v>
      </c>
      <c r="BZ108" s="19" t="str">
        <f t="shared" si="35"/>
        <v>-</v>
      </c>
    </row>
    <row r="109" spans="1:78">
      <c r="A109" s="106" t="str">
        <f t="shared" si="36"/>
        <v>22.1.0.00.00.00.00</v>
      </c>
      <c r="B109" s="106">
        <f t="shared" si="38"/>
        <v>22</v>
      </c>
      <c r="C109" s="107" t="str">
        <f t="shared" si="41"/>
        <v>1</v>
      </c>
      <c r="D109" s="32">
        <v>0</v>
      </c>
      <c r="E109" s="32" t="s">
        <v>7024</v>
      </c>
      <c r="F109" s="32" t="s">
        <v>7024</v>
      </c>
      <c r="G109" s="32" t="s">
        <v>7024</v>
      </c>
      <c r="H109" s="32" t="s">
        <v>7024</v>
      </c>
      <c r="I109" s="33"/>
      <c r="J109" s="17" t="s">
        <v>93</v>
      </c>
      <c r="K109" s="150" t="str">
        <f t="shared" si="42"/>
        <v>-</v>
      </c>
      <c r="L109" s="123"/>
      <c r="M109" s="123"/>
      <c r="N109" s="123"/>
      <c r="O109" s="123"/>
      <c r="P109" s="123"/>
      <c r="Q109" s="123"/>
      <c r="S109"/>
      <c r="T109" s="86" t="s">
        <v>7168</v>
      </c>
      <c r="U109" s="72"/>
      <c r="V109" s="72"/>
      <c r="W109" s="72" t="str">
        <f>IFERROR(+VLOOKUP(T109,UG!$A$5:$O$196,2,0),"-")</f>
        <v>440915</v>
      </c>
      <c r="X109" s="72" t="str">
        <f>IFERROR(+VLOOKUP(T109,UG!$A$5:$O$196,3,0),"-")</f>
        <v>HSL (UG EXTINTA)</v>
      </c>
      <c r="Y109" s="72" t="str">
        <f>IFERROR(+VLOOKUP(T109,UG!$A$5:$O$196,5,0),"-")</f>
        <v>27080605000277</v>
      </c>
      <c r="Z109" s="15">
        <f t="shared" si="43"/>
        <v>44</v>
      </c>
      <c r="AA109" s="14" t="str">
        <f t="shared" si="43"/>
        <v>SECRETARIA DE ESTADO DA SAÚDE</v>
      </c>
      <c r="AC109" s="50" t="str">
        <f t="shared" si="39"/>
        <v>22.1</v>
      </c>
      <c r="AD109" s="19">
        <f t="shared" si="40"/>
        <v>91</v>
      </c>
      <c r="AE109" s="49" t="str">
        <f t="shared" si="37"/>
        <v>22.191</v>
      </c>
      <c r="BD109" s="19" t="e">
        <f>VLOOKUP(AE109,ORGANOGRAMAES!$C$1:$N$6000,2,0)</f>
        <v>#N/A</v>
      </c>
      <c r="BE109" s="19" t="e">
        <f>VLOOKUP(AE109,ORGANOGRAMAES!$C$1:$N$6000,3,0)</f>
        <v>#N/A</v>
      </c>
      <c r="BF109" s="19" t="e">
        <f>VLOOKUP(AE109,ORGANOGRAMAES!$C$1:$N$6000,4,0)</f>
        <v>#N/A</v>
      </c>
      <c r="BG109" s="19" t="e">
        <f>VLOOKUP(AE109,ORGANOGRAMAES!$C$1:$N$6000,5,0)</f>
        <v>#N/A</v>
      </c>
      <c r="BH109" s="19" t="e">
        <f>VLOOKUP(AE109,ORGANOGRAMAES!$C$1:$N$6000,6,0)</f>
        <v>#N/A</v>
      </c>
      <c r="BI109" s="19" t="e">
        <f>VLOOKUP(AE109,ORGANOGRAMAES!$C$1:$N$6000,7,0)</f>
        <v>#N/A</v>
      </c>
      <c r="BJ109" s="19" t="e">
        <f>VLOOKUP(AE109,ORGANOGRAMAES!$C$1:$N$6000,8,0)</f>
        <v>#N/A</v>
      </c>
      <c r="BK109" s="19" t="e">
        <f>VLOOKUP(AE109,ORGANOGRAMAES!$C$1:$N$6000,9,0)</f>
        <v>#N/A</v>
      </c>
      <c r="BL109" s="19" t="e">
        <f>VLOOKUP(AE109,ORGANOGRAMAES!$C$1:$N$6000,10,0)</f>
        <v>#N/A</v>
      </c>
      <c r="BM109" s="19" t="e">
        <f>VLOOKUP(AE109,ORGANOGRAMAES!$C$1:$N$6000,11,0)</f>
        <v>#N/A</v>
      </c>
      <c r="BN109" s="19" t="e">
        <f>VLOOKUP(AE109,ORGANOGRAMAES!$C$1:$N$6000,12,0)</f>
        <v>#N/A</v>
      </c>
      <c r="BP109" s="19" t="str">
        <f t="shared" si="25"/>
        <v>-</v>
      </c>
      <c r="BQ109" s="19" t="str">
        <f t="shared" si="26"/>
        <v>-</v>
      </c>
      <c r="BR109" s="19" t="str">
        <f t="shared" si="27"/>
        <v>-</v>
      </c>
      <c r="BS109" s="19" t="str">
        <f t="shared" si="28"/>
        <v>-</v>
      </c>
      <c r="BT109" s="19" t="str">
        <f t="shared" si="29"/>
        <v>-</v>
      </c>
      <c r="BU109" s="19" t="str">
        <f t="shared" si="30"/>
        <v>-</v>
      </c>
      <c r="BV109" s="19" t="str">
        <f t="shared" si="31"/>
        <v>-</v>
      </c>
      <c r="BW109" s="19" t="str">
        <f t="shared" si="32"/>
        <v>-</v>
      </c>
      <c r="BX109" s="19" t="str">
        <f t="shared" si="33"/>
        <v>-</v>
      </c>
      <c r="BY109" s="19" t="str">
        <f t="shared" si="34"/>
        <v>-</v>
      </c>
      <c r="BZ109" s="19" t="str">
        <f t="shared" si="35"/>
        <v>-</v>
      </c>
    </row>
    <row r="110" spans="1:78">
      <c r="A110" s="106" t="str">
        <f t="shared" si="36"/>
        <v>22.1.0.00.00.00.00</v>
      </c>
      <c r="B110" s="106">
        <f t="shared" si="38"/>
        <v>22</v>
      </c>
      <c r="C110" s="107" t="str">
        <f t="shared" si="41"/>
        <v>1</v>
      </c>
      <c r="D110" s="32">
        <v>0</v>
      </c>
      <c r="E110" s="32" t="s">
        <v>7024</v>
      </c>
      <c r="F110" s="32" t="s">
        <v>7024</v>
      </c>
      <c r="G110" s="32" t="s">
        <v>7024</v>
      </c>
      <c r="H110" s="32" t="s">
        <v>7024</v>
      </c>
      <c r="I110" s="33"/>
      <c r="J110" s="17" t="s">
        <v>93</v>
      </c>
      <c r="K110" s="150" t="str">
        <f t="shared" si="42"/>
        <v>-</v>
      </c>
      <c r="L110" s="123"/>
      <c r="M110" s="123"/>
      <c r="N110" s="123"/>
      <c r="O110" s="123"/>
      <c r="P110" s="123"/>
      <c r="Q110" s="123"/>
      <c r="S110"/>
      <c r="T110" s="86" t="s">
        <v>7169</v>
      </c>
      <c r="U110" s="72"/>
      <c r="V110" s="72"/>
      <c r="W110" s="72" t="str">
        <f>IFERROR(+VLOOKUP(T110,UG!$A$5:$O$196,2,0),"-")</f>
        <v>440916</v>
      </c>
      <c r="X110" s="72" t="str">
        <f>IFERROR(+VLOOKUP(T110,UG!$A$5:$O$196,3,0),"-")</f>
        <v>HMSA</v>
      </c>
      <c r="Y110" s="72" t="str">
        <f>IFERROR(+VLOOKUP(T110,UG!$A$5:$O$196,5,0),"-")</f>
        <v>27080605001672</v>
      </c>
      <c r="Z110" s="15">
        <f t="shared" si="43"/>
        <v>44</v>
      </c>
      <c r="AA110" s="14" t="str">
        <f t="shared" si="43"/>
        <v>SECRETARIA DE ESTADO DA SAÚDE</v>
      </c>
      <c r="AC110" s="50" t="str">
        <f t="shared" si="39"/>
        <v>22.1</v>
      </c>
      <c r="AD110" s="19">
        <f t="shared" si="40"/>
        <v>92</v>
      </c>
      <c r="AE110" s="49" t="str">
        <f t="shared" si="37"/>
        <v>22.192</v>
      </c>
      <c r="BD110" s="19" t="e">
        <f>VLOOKUP(AE110,ORGANOGRAMAES!$C$1:$N$6000,2,0)</f>
        <v>#N/A</v>
      </c>
      <c r="BE110" s="19" t="e">
        <f>VLOOKUP(AE110,ORGANOGRAMAES!$C$1:$N$6000,3,0)</f>
        <v>#N/A</v>
      </c>
      <c r="BF110" s="19" t="e">
        <f>VLOOKUP(AE110,ORGANOGRAMAES!$C$1:$N$6000,4,0)</f>
        <v>#N/A</v>
      </c>
      <c r="BG110" s="19" t="e">
        <f>VLOOKUP(AE110,ORGANOGRAMAES!$C$1:$N$6000,5,0)</f>
        <v>#N/A</v>
      </c>
      <c r="BH110" s="19" t="e">
        <f>VLOOKUP(AE110,ORGANOGRAMAES!$C$1:$N$6000,6,0)</f>
        <v>#N/A</v>
      </c>
      <c r="BI110" s="19" t="e">
        <f>VLOOKUP(AE110,ORGANOGRAMAES!$C$1:$N$6000,7,0)</f>
        <v>#N/A</v>
      </c>
      <c r="BJ110" s="19" t="e">
        <f>VLOOKUP(AE110,ORGANOGRAMAES!$C$1:$N$6000,8,0)</f>
        <v>#N/A</v>
      </c>
      <c r="BK110" s="19" t="e">
        <f>VLOOKUP(AE110,ORGANOGRAMAES!$C$1:$N$6000,9,0)</f>
        <v>#N/A</v>
      </c>
      <c r="BL110" s="19" t="e">
        <f>VLOOKUP(AE110,ORGANOGRAMAES!$C$1:$N$6000,10,0)</f>
        <v>#N/A</v>
      </c>
      <c r="BM110" s="19" t="e">
        <f>VLOOKUP(AE110,ORGANOGRAMAES!$C$1:$N$6000,11,0)</f>
        <v>#N/A</v>
      </c>
      <c r="BN110" s="19" t="e">
        <f>VLOOKUP(AE110,ORGANOGRAMAES!$C$1:$N$6000,12,0)</f>
        <v>#N/A</v>
      </c>
      <c r="BP110" s="19" t="str">
        <f t="shared" si="25"/>
        <v>-</v>
      </c>
      <c r="BQ110" s="19" t="str">
        <f t="shared" si="26"/>
        <v>-</v>
      </c>
      <c r="BR110" s="19" t="str">
        <f t="shared" si="27"/>
        <v>-</v>
      </c>
      <c r="BS110" s="19" t="str">
        <f t="shared" si="28"/>
        <v>-</v>
      </c>
      <c r="BT110" s="19" t="str">
        <f t="shared" si="29"/>
        <v>-</v>
      </c>
      <c r="BU110" s="19" t="str">
        <f t="shared" si="30"/>
        <v>-</v>
      </c>
      <c r="BV110" s="19" t="str">
        <f t="shared" si="31"/>
        <v>-</v>
      </c>
      <c r="BW110" s="19" t="str">
        <f t="shared" si="32"/>
        <v>-</v>
      </c>
      <c r="BX110" s="19" t="str">
        <f t="shared" si="33"/>
        <v>-</v>
      </c>
      <c r="BY110" s="19" t="str">
        <f t="shared" si="34"/>
        <v>-</v>
      </c>
      <c r="BZ110" s="19" t="str">
        <f t="shared" si="35"/>
        <v>-</v>
      </c>
    </row>
    <row r="111" spans="1:78">
      <c r="A111" s="106" t="str">
        <f t="shared" si="36"/>
        <v>22.1.0.00.00.00.00</v>
      </c>
      <c r="B111" s="106">
        <f t="shared" si="38"/>
        <v>22</v>
      </c>
      <c r="C111" s="107" t="str">
        <f t="shared" si="41"/>
        <v>1</v>
      </c>
      <c r="D111" s="32">
        <v>0</v>
      </c>
      <c r="E111" s="32" t="s">
        <v>7024</v>
      </c>
      <c r="F111" s="32" t="s">
        <v>7024</v>
      </c>
      <c r="G111" s="32" t="s">
        <v>7024</v>
      </c>
      <c r="H111" s="32" t="s">
        <v>7024</v>
      </c>
      <c r="I111" s="33"/>
      <c r="J111" s="17" t="s">
        <v>93</v>
      </c>
      <c r="K111" s="150" t="str">
        <f t="shared" si="42"/>
        <v>-</v>
      </c>
      <c r="L111" s="123"/>
      <c r="M111" s="123"/>
      <c r="N111" s="123"/>
      <c r="O111" s="123"/>
      <c r="P111" s="123"/>
      <c r="Q111" s="123"/>
      <c r="S111"/>
      <c r="T111" s="86" t="s">
        <v>7170</v>
      </c>
      <c r="U111" s="72"/>
      <c r="V111" s="72"/>
      <c r="W111" s="72" t="str">
        <f>IFERROR(+VLOOKUP(T111,UG!$A$5:$O$196,2,0),"-")</f>
        <v>440917</v>
      </c>
      <c r="X111" s="72" t="str">
        <f>IFERROR(+VLOOKUP(T111,UG!$A$5:$O$196,3,0),"-")</f>
        <v>HRAS</v>
      </c>
      <c r="Y111" s="72" t="str">
        <f>IFERROR(+VLOOKUP(T111,UG!$A$5:$O$196,5,0),"-")</f>
        <v>27080605000358</v>
      </c>
      <c r="Z111" s="15">
        <f t="shared" si="43"/>
        <v>44</v>
      </c>
      <c r="AA111" s="14" t="str">
        <f t="shared" si="43"/>
        <v>SECRETARIA DE ESTADO DA SAÚDE</v>
      </c>
      <c r="AC111" s="50" t="str">
        <f t="shared" si="39"/>
        <v>22.1</v>
      </c>
      <c r="AD111" s="19">
        <f t="shared" si="40"/>
        <v>93</v>
      </c>
      <c r="AE111" s="49" t="str">
        <f t="shared" si="37"/>
        <v>22.193</v>
      </c>
      <c r="BD111" s="19" t="e">
        <f>VLOOKUP(AE111,ORGANOGRAMAES!$C$1:$N$6000,2,0)</f>
        <v>#N/A</v>
      </c>
      <c r="BE111" s="19" t="e">
        <f>VLOOKUP(AE111,ORGANOGRAMAES!$C$1:$N$6000,3,0)</f>
        <v>#N/A</v>
      </c>
      <c r="BF111" s="19" t="e">
        <f>VLOOKUP(AE111,ORGANOGRAMAES!$C$1:$N$6000,4,0)</f>
        <v>#N/A</v>
      </c>
      <c r="BG111" s="19" t="e">
        <f>VLOOKUP(AE111,ORGANOGRAMAES!$C$1:$N$6000,5,0)</f>
        <v>#N/A</v>
      </c>
      <c r="BH111" s="19" t="e">
        <f>VLOOKUP(AE111,ORGANOGRAMAES!$C$1:$N$6000,6,0)</f>
        <v>#N/A</v>
      </c>
      <c r="BI111" s="19" t="e">
        <f>VLOOKUP(AE111,ORGANOGRAMAES!$C$1:$N$6000,7,0)</f>
        <v>#N/A</v>
      </c>
      <c r="BJ111" s="19" t="e">
        <f>VLOOKUP(AE111,ORGANOGRAMAES!$C$1:$N$6000,8,0)</f>
        <v>#N/A</v>
      </c>
      <c r="BK111" s="19" t="e">
        <f>VLOOKUP(AE111,ORGANOGRAMAES!$C$1:$N$6000,9,0)</f>
        <v>#N/A</v>
      </c>
      <c r="BL111" s="19" t="e">
        <f>VLOOKUP(AE111,ORGANOGRAMAES!$C$1:$N$6000,10,0)</f>
        <v>#N/A</v>
      </c>
      <c r="BM111" s="19" t="e">
        <f>VLOOKUP(AE111,ORGANOGRAMAES!$C$1:$N$6000,11,0)</f>
        <v>#N/A</v>
      </c>
      <c r="BN111" s="19" t="e">
        <f>VLOOKUP(AE111,ORGANOGRAMAES!$C$1:$N$6000,12,0)</f>
        <v>#N/A</v>
      </c>
      <c r="BP111" s="19" t="str">
        <f t="shared" si="25"/>
        <v>-</v>
      </c>
      <c r="BQ111" s="19" t="str">
        <f t="shared" si="26"/>
        <v>-</v>
      </c>
      <c r="BR111" s="19" t="str">
        <f t="shared" si="27"/>
        <v>-</v>
      </c>
      <c r="BS111" s="19" t="str">
        <f t="shared" si="28"/>
        <v>-</v>
      </c>
      <c r="BT111" s="19" t="str">
        <f t="shared" si="29"/>
        <v>-</v>
      </c>
      <c r="BU111" s="19" t="str">
        <f t="shared" si="30"/>
        <v>-</v>
      </c>
      <c r="BV111" s="19" t="str">
        <f t="shared" si="31"/>
        <v>-</v>
      </c>
      <c r="BW111" s="19" t="str">
        <f t="shared" si="32"/>
        <v>-</v>
      </c>
      <c r="BX111" s="19" t="str">
        <f t="shared" si="33"/>
        <v>-</v>
      </c>
      <c r="BY111" s="19" t="str">
        <f t="shared" si="34"/>
        <v>-</v>
      </c>
      <c r="BZ111" s="19" t="str">
        <f t="shared" si="35"/>
        <v>-</v>
      </c>
    </row>
    <row r="112" spans="1:78">
      <c r="A112" s="106" t="str">
        <f t="shared" si="36"/>
        <v>22.1.0.00.00.00.00</v>
      </c>
      <c r="B112" s="106">
        <f t="shared" si="38"/>
        <v>22</v>
      </c>
      <c r="C112" s="107" t="str">
        <f t="shared" si="41"/>
        <v>1</v>
      </c>
      <c r="D112" s="32">
        <v>0</v>
      </c>
      <c r="E112" s="32" t="s">
        <v>7024</v>
      </c>
      <c r="F112" s="32" t="s">
        <v>7024</v>
      </c>
      <c r="G112" s="32" t="s">
        <v>7024</v>
      </c>
      <c r="H112" s="32" t="s">
        <v>7024</v>
      </c>
      <c r="I112" s="33"/>
      <c r="J112" s="17" t="s">
        <v>93</v>
      </c>
      <c r="K112" s="150" t="str">
        <f t="shared" si="42"/>
        <v>-</v>
      </c>
      <c r="L112" s="123"/>
      <c r="M112" s="123"/>
      <c r="N112" s="123"/>
      <c r="O112" s="123"/>
      <c r="P112" s="123"/>
      <c r="Q112" s="123"/>
      <c r="S112"/>
      <c r="T112" s="86" t="s">
        <v>7171</v>
      </c>
      <c r="U112" s="72"/>
      <c r="V112" s="72"/>
      <c r="W112" s="72" t="str">
        <f>IFERROR(+VLOOKUP(T112,UG!$A$5:$O$196,2,0),"-")</f>
        <v>440918</v>
      </c>
      <c r="X112" s="72" t="str">
        <f>IFERROR(+VLOOKUP(T112,UG!$A$5:$O$196,3,0),"-")</f>
        <v>CAPAAC</v>
      </c>
      <c r="Y112" s="72" t="str">
        <f>IFERROR(+VLOOKUP(T112,UG!$A$5:$O$196,5,0),"-")</f>
        <v>27080605000862</v>
      </c>
      <c r="Z112" s="15">
        <f t="shared" si="43"/>
        <v>44</v>
      </c>
      <c r="AA112" s="14" t="str">
        <f t="shared" si="43"/>
        <v>SECRETARIA DE ESTADO DA SAÚDE</v>
      </c>
      <c r="AC112" s="50" t="str">
        <f t="shared" si="39"/>
        <v>22.1</v>
      </c>
      <c r="AD112" s="19">
        <f t="shared" si="40"/>
        <v>94</v>
      </c>
      <c r="AE112" s="49" t="str">
        <f t="shared" si="37"/>
        <v>22.194</v>
      </c>
      <c r="BD112" s="19" t="e">
        <f>VLOOKUP(AE112,ORGANOGRAMAES!$C$1:$N$6000,2,0)</f>
        <v>#N/A</v>
      </c>
      <c r="BE112" s="19" t="e">
        <f>VLOOKUP(AE112,ORGANOGRAMAES!$C$1:$N$6000,3,0)</f>
        <v>#N/A</v>
      </c>
      <c r="BF112" s="19" t="e">
        <f>VLOOKUP(AE112,ORGANOGRAMAES!$C$1:$N$6000,4,0)</f>
        <v>#N/A</v>
      </c>
      <c r="BG112" s="19" t="e">
        <f>VLOOKUP(AE112,ORGANOGRAMAES!$C$1:$N$6000,5,0)</f>
        <v>#N/A</v>
      </c>
      <c r="BH112" s="19" t="e">
        <f>VLOOKUP(AE112,ORGANOGRAMAES!$C$1:$N$6000,6,0)</f>
        <v>#N/A</v>
      </c>
      <c r="BI112" s="19" t="e">
        <f>VLOOKUP(AE112,ORGANOGRAMAES!$C$1:$N$6000,7,0)</f>
        <v>#N/A</v>
      </c>
      <c r="BJ112" s="19" t="e">
        <f>VLOOKUP(AE112,ORGANOGRAMAES!$C$1:$N$6000,8,0)</f>
        <v>#N/A</v>
      </c>
      <c r="BK112" s="19" t="e">
        <f>VLOOKUP(AE112,ORGANOGRAMAES!$C$1:$N$6000,9,0)</f>
        <v>#N/A</v>
      </c>
      <c r="BL112" s="19" t="e">
        <f>VLOOKUP(AE112,ORGANOGRAMAES!$C$1:$N$6000,10,0)</f>
        <v>#N/A</v>
      </c>
      <c r="BM112" s="19" t="e">
        <f>VLOOKUP(AE112,ORGANOGRAMAES!$C$1:$N$6000,11,0)</f>
        <v>#N/A</v>
      </c>
      <c r="BN112" s="19" t="e">
        <f>VLOOKUP(AE112,ORGANOGRAMAES!$C$1:$N$6000,12,0)</f>
        <v>#N/A</v>
      </c>
      <c r="BP112" s="19" t="str">
        <f t="shared" si="25"/>
        <v>-</v>
      </c>
      <c r="BQ112" s="19" t="str">
        <f t="shared" si="26"/>
        <v>-</v>
      </c>
      <c r="BR112" s="19" t="str">
        <f t="shared" si="27"/>
        <v>-</v>
      </c>
      <c r="BS112" s="19" t="str">
        <f t="shared" si="28"/>
        <v>-</v>
      </c>
      <c r="BT112" s="19" t="str">
        <f t="shared" si="29"/>
        <v>-</v>
      </c>
      <c r="BU112" s="19" t="str">
        <f t="shared" si="30"/>
        <v>-</v>
      </c>
      <c r="BV112" s="19" t="str">
        <f t="shared" si="31"/>
        <v>-</v>
      </c>
      <c r="BW112" s="19" t="str">
        <f t="shared" si="32"/>
        <v>-</v>
      </c>
      <c r="BX112" s="19" t="str">
        <f t="shared" si="33"/>
        <v>-</v>
      </c>
      <c r="BY112" s="19" t="str">
        <f t="shared" si="34"/>
        <v>-</v>
      </c>
      <c r="BZ112" s="19" t="str">
        <f t="shared" si="35"/>
        <v>-</v>
      </c>
    </row>
    <row r="113" spans="1:78">
      <c r="A113" s="106" t="str">
        <f t="shared" si="36"/>
        <v>22.1.0.00.00.00.00</v>
      </c>
      <c r="B113" s="106">
        <f t="shared" si="38"/>
        <v>22</v>
      </c>
      <c r="C113" s="107" t="str">
        <f t="shared" si="41"/>
        <v>1</v>
      </c>
      <c r="D113" s="32">
        <v>0</v>
      </c>
      <c r="E113" s="32" t="s">
        <v>7024</v>
      </c>
      <c r="F113" s="32" t="s">
        <v>7024</v>
      </c>
      <c r="G113" s="32" t="s">
        <v>7024</v>
      </c>
      <c r="H113" s="32" t="s">
        <v>7024</v>
      </c>
      <c r="I113" s="33"/>
      <c r="J113" s="17" t="s">
        <v>93</v>
      </c>
      <c r="K113" s="150" t="str">
        <f t="shared" si="42"/>
        <v>-</v>
      </c>
      <c r="L113" s="123"/>
      <c r="M113" s="123"/>
      <c r="N113" s="123"/>
      <c r="O113" s="123"/>
      <c r="P113" s="123"/>
      <c r="Q113" s="123"/>
      <c r="S113"/>
      <c r="T113" s="86" t="s">
        <v>7172</v>
      </c>
      <c r="U113" s="72"/>
      <c r="V113" s="72"/>
      <c r="W113" s="72" t="str">
        <f>IFERROR(+VLOOKUP(T113,UG!$A$5:$O$196,2,0),"-")</f>
        <v>440919</v>
      </c>
      <c r="X113" s="72" t="str">
        <f>IFERROR(+VLOOKUP(T113,UG!$A$5:$O$196,3,0),"-")</f>
        <v>CPF</v>
      </c>
      <c r="Y113" s="72" t="str">
        <f>IFERROR(+VLOOKUP(T113,UG!$A$5:$O$196,5,0),"-")</f>
        <v>27080605001320</v>
      </c>
      <c r="Z113" s="15">
        <f t="shared" si="43"/>
        <v>44</v>
      </c>
      <c r="AA113" s="14" t="str">
        <f t="shared" si="43"/>
        <v>SECRETARIA DE ESTADO DA SAÚDE</v>
      </c>
      <c r="AC113" s="50" t="str">
        <f t="shared" si="39"/>
        <v>22.1</v>
      </c>
      <c r="AD113" s="19">
        <f t="shared" si="40"/>
        <v>95</v>
      </c>
      <c r="AE113" s="49" t="str">
        <f t="shared" si="37"/>
        <v>22.195</v>
      </c>
      <c r="BD113" s="19" t="e">
        <f>VLOOKUP(AE113,ORGANOGRAMAES!$C$1:$N$6000,2,0)</f>
        <v>#N/A</v>
      </c>
      <c r="BE113" s="19" t="e">
        <f>VLOOKUP(AE113,ORGANOGRAMAES!$C$1:$N$6000,3,0)</f>
        <v>#N/A</v>
      </c>
      <c r="BF113" s="19" t="e">
        <f>VLOOKUP(AE113,ORGANOGRAMAES!$C$1:$N$6000,4,0)</f>
        <v>#N/A</v>
      </c>
      <c r="BG113" s="19" t="e">
        <f>VLOOKUP(AE113,ORGANOGRAMAES!$C$1:$N$6000,5,0)</f>
        <v>#N/A</v>
      </c>
      <c r="BH113" s="19" t="e">
        <f>VLOOKUP(AE113,ORGANOGRAMAES!$C$1:$N$6000,6,0)</f>
        <v>#N/A</v>
      </c>
      <c r="BI113" s="19" t="e">
        <f>VLOOKUP(AE113,ORGANOGRAMAES!$C$1:$N$6000,7,0)</f>
        <v>#N/A</v>
      </c>
      <c r="BJ113" s="19" t="e">
        <f>VLOOKUP(AE113,ORGANOGRAMAES!$C$1:$N$6000,8,0)</f>
        <v>#N/A</v>
      </c>
      <c r="BK113" s="19" t="e">
        <f>VLOOKUP(AE113,ORGANOGRAMAES!$C$1:$N$6000,9,0)</f>
        <v>#N/A</v>
      </c>
      <c r="BL113" s="19" t="e">
        <f>VLOOKUP(AE113,ORGANOGRAMAES!$C$1:$N$6000,10,0)</f>
        <v>#N/A</v>
      </c>
      <c r="BM113" s="19" t="e">
        <f>VLOOKUP(AE113,ORGANOGRAMAES!$C$1:$N$6000,11,0)</f>
        <v>#N/A</v>
      </c>
      <c r="BN113" s="19" t="e">
        <f>VLOOKUP(AE113,ORGANOGRAMAES!$C$1:$N$6000,12,0)</f>
        <v>#N/A</v>
      </c>
      <c r="BP113" s="19" t="str">
        <f t="shared" si="25"/>
        <v>-</v>
      </c>
      <c r="BQ113" s="19" t="str">
        <f t="shared" si="26"/>
        <v>-</v>
      </c>
      <c r="BR113" s="19" t="str">
        <f t="shared" si="27"/>
        <v>-</v>
      </c>
      <c r="BS113" s="19" t="str">
        <f t="shared" si="28"/>
        <v>-</v>
      </c>
      <c r="BT113" s="19" t="str">
        <f t="shared" si="29"/>
        <v>-</v>
      </c>
      <c r="BU113" s="19" t="str">
        <f t="shared" si="30"/>
        <v>-</v>
      </c>
      <c r="BV113" s="19" t="str">
        <f t="shared" si="31"/>
        <v>-</v>
      </c>
      <c r="BW113" s="19" t="str">
        <f t="shared" si="32"/>
        <v>-</v>
      </c>
      <c r="BX113" s="19" t="str">
        <f t="shared" si="33"/>
        <v>-</v>
      </c>
      <c r="BY113" s="19" t="str">
        <f t="shared" si="34"/>
        <v>-</v>
      </c>
      <c r="BZ113" s="19" t="str">
        <f t="shared" si="35"/>
        <v>-</v>
      </c>
    </row>
    <row r="114" spans="1:78">
      <c r="A114" s="106" t="str">
        <f t="shared" si="36"/>
        <v>22.1.0.00.00.00.00</v>
      </c>
      <c r="B114" s="106">
        <f t="shared" si="38"/>
        <v>22</v>
      </c>
      <c r="C114" s="107" t="str">
        <f t="shared" si="41"/>
        <v>1</v>
      </c>
      <c r="D114" s="32">
        <v>0</v>
      </c>
      <c r="E114" s="32" t="s">
        <v>7024</v>
      </c>
      <c r="F114" s="32" t="s">
        <v>7024</v>
      </c>
      <c r="G114" s="32" t="s">
        <v>7024</v>
      </c>
      <c r="H114" s="32" t="s">
        <v>7024</v>
      </c>
      <c r="I114" s="33"/>
      <c r="J114" s="17" t="s">
        <v>93</v>
      </c>
      <c r="K114" s="150" t="str">
        <f t="shared" si="42"/>
        <v>-</v>
      </c>
      <c r="L114" s="123"/>
      <c r="M114" s="123"/>
      <c r="N114" s="123"/>
      <c r="O114" s="123"/>
      <c r="P114" s="123"/>
      <c r="Q114" s="123"/>
      <c r="S114"/>
      <c r="T114" s="86" t="s">
        <v>7173</v>
      </c>
      <c r="U114" s="72"/>
      <c r="V114" s="72"/>
      <c r="W114" s="72" t="str">
        <f>IFERROR(+VLOOKUP(T114,UG!$A$5:$O$196,2,0),"-")</f>
        <v>440920</v>
      </c>
      <c r="X114" s="72" t="str">
        <f>IFERROR(+VLOOKUP(T114,UG!$A$5:$O$196,3,0),"-")</f>
        <v>HDRC</v>
      </c>
      <c r="Y114" s="72" t="str">
        <f>IFERROR(+VLOOKUP(T114,UG!$A$5:$O$196,5,0),"-")</f>
        <v>27080605001915</v>
      </c>
      <c r="Z114" s="15">
        <f t="shared" si="43"/>
        <v>44</v>
      </c>
      <c r="AA114" s="14" t="str">
        <f t="shared" si="43"/>
        <v>SECRETARIA DE ESTADO DA SAÚDE</v>
      </c>
      <c r="AC114" s="50" t="str">
        <f t="shared" si="39"/>
        <v>22.1</v>
      </c>
      <c r="AD114" s="19">
        <f t="shared" si="40"/>
        <v>96</v>
      </c>
      <c r="AE114" s="49" t="str">
        <f t="shared" si="37"/>
        <v>22.196</v>
      </c>
      <c r="BD114" s="19" t="e">
        <f>VLOOKUP(AE114,ORGANOGRAMAES!$C$1:$N$6000,2,0)</f>
        <v>#N/A</v>
      </c>
      <c r="BE114" s="19" t="e">
        <f>VLOOKUP(AE114,ORGANOGRAMAES!$C$1:$N$6000,3,0)</f>
        <v>#N/A</v>
      </c>
      <c r="BF114" s="19" t="e">
        <f>VLOOKUP(AE114,ORGANOGRAMAES!$C$1:$N$6000,4,0)</f>
        <v>#N/A</v>
      </c>
      <c r="BG114" s="19" t="e">
        <f>VLOOKUP(AE114,ORGANOGRAMAES!$C$1:$N$6000,5,0)</f>
        <v>#N/A</v>
      </c>
      <c r="BH114" s="19" t="e">
        <f>VLOOKUP(AE114,ORGANOGRAMAES!$C$1:$N$6000,6,0)</f>
        <v>#N/A</v>
      </c>
      <c r="BI114" s="19" t="e">
        <f>VLOOKUP(AE114,ORGANOGRAMAES!$C$1:$N$6000,7,0)</f>
        <v>#N/A</v>
      </c>
      <c r="BJ114" s="19" t="e">
        <f>VLOOKUP(AE114,ORGANOGRAMAES!$C$1:$N$6000,8,0)</f>
        <v>#N/A</v>
      </c>
      <c r="BK114" s="19" t="e">
        <f>VLOOKUP(AE114,ORGANOGRAMAES!$C$1:$N$6000,9,0)</f>
        <v>#N/A</v>
      </c>
      <c r="BL114" s="19" t="e">
        <f>VLOOKUP(AE114,ORGANOGRAMAES!$C$1:$N$6000,10,0)</f>
        <v>#N/A</v>
      </c>
      <c r="BM114" s="19" t="e">
        <f>VLOOKUP(AE114,ORGANOGRAMAES!$C$1:$N$6000,11,0)</f>
        <v>#N/A</v>
      </c>
      <c r="BN114" s="19" t="e">
        <f>VLOOKUP(AE114,ORGANOGRAMAES!$C$1:$N$6000,12,0)</f>
        <v>#N/A</v>
      </c>
      <c r="BP114" s="19" t="str">
        <f t="shared" si="25"/>
        <v>-</v>
      </c>
      <c r="BQ114" s="19" t="str">
        <f t="shared" si="26"/>
        <v>-</v>
      </c>
      <c r="BR114" s="19" t="str">
        <f t="shared" si="27"/>
        <v>-</v>
      </c>
      <c r="BS114" s="19" t="str">
        <f t="shared" si="28"/>
        <v>-</v>
      </c>
      <c r="BT114" s="19" t="str">
        <f t="shared" si="29"/>
        <v>-</v>
      </c>
      <c r="BU114" s="19" t="str">
        <f t="shared" si="30"/>
        <v>-</v>
      </c>
      <c r="BV114" s="19" t="str">
        <f t="shared" si="31"/>
        <v>-</v>
      </c>
      <c r="BW114" s="19" t="str">
        <f t="shared" si="32"/>
        <v>-</v>
      </c>
      <c r="BX114" s="19" t="str">
        <f t="shared" si="33"/>
        <v>-</v>
      </c>
      <c r="BY114" s="19" t="str">
        <f t="shared" si="34"/>
        <v>-</v>
      </c>
      <c r="BZ114" s="19" t="str">
        <f t="shared" si="35"/>
        <v>-</v>
      </c>
    </row>
    <row r="115" spans="1:78">
      <c r="A115" s="106" t="str">
        <f t="shared" si="36"/>
        <v>22.1.0.00.00.00.00</v>
      </c>
      <c r="B115" s="106">
        <f t="shared" si="38"/>
        <v>22</v>
      </c>
      <c r="C115" s="107" t="str">
        <f t="shared" si="41"/>
        <v>1</v>
      </c>
      <c r="D115" s="32">
        <v>0</v>
      </c>
      <c r="E115" s="32" t="s">
        <v>7024</v>
      </c>
      <c r="F115" s="32" t="s">
        <v>7024</v>
      </c>
      <c r="G115" s="32" t="s">
        <v>7024</v>
      </c>
      <c r="H115" s="32" t="s">
        <v>7024</v>
      </c>
      <c r="I115" s="33"/>
      <c r="J115" s="17" t="s">
        <v>93</v>
      </c>
      <c r="K115" s="150" t="str">
        <f t="shared" si="42"/>
        <v>-</v>
      </c>
      <c r="L115" s="123"/>
      <c r="M115" s="123"/>
      <c r="N115" s="123"/>
      <c r="O115" s="123"/>
      <c r="P115" s="123"/>
      <c r="Q115" s="123"/>
      <c r="S115"/>
      <c r="T115" s="86" t="s">
        <v>7174</v>
      </c>
      <c r="U115" s="72"/>
      <c r="V115" s="72"/>
      <c r="W115" s="72" t="str">
        <f>IFERROR(+VLOOKUP(T115,UG!$A$5:$O$196,2,0),"-")</f>
        <v>440921</v>
      </c>
      <c r="X115" s="72" t="str">
        <f>IFERROR(+VLOOKUP(T115,UG!$A$5:$O$196,3,0),"-")</f>
        <v>UIJM</v>
      </c>
      <c r="Y115" s="72" t="str">
        <f>IFERROR(+VLOOKUP(T115,UG!$A$5:$O$196,5,0),"-")</f>
        <v>27080605000781</v>
      </c>
      <c r="Z115" s="15">
        <f t="shared" si="43"/>
        <v>44</v>
      </c>
      <c r="AA115" s="14" t="str">
        <f t="shared" si="43"/>
        <v>SECRETARIA DE ESTADO DA SAÚDE</v>
      </c>
      <c r="AC115" s="50" t="str">
        <f t="shared" si="39"/>
        <v>22.1</v>
      </c>
      <c r="AD115" s="19">
        <f t="shared" si="40"/>
        <v>97</v>
      </c>
      <c r="AE115" s="49" t="str">
        <f t="shared" si="37"/>
        <v>22.197</v>
      </c>
      <c r="BD115" s="19" t="e">
        <f>VLOOKUP(AE115,ORGANOGRAMAES!$C$1:$N$6000,2,0)</f>
        <v>#N/A</v>
      </c>
      <c r="BE115" s="19" t="e">
        <f>VLOOKUP(AE115,ORGANOGRAMAES!$C$1:$N$6000,3,0)</f>
        <v>#N/A</v>
      </c>
      <c r="BF115" s="19" t="e">
        <f>VLOOKUP(AE115,ORGANOGRAMAES!$C$1:$N$6000,4,0)</f>
        <v>#N/A</v>
      </c>
      <c r="BG115" s="19" t="e">
        <f>VLOOKUP(AE115,ORGANOGRAMAES!$C$1:$N$6000,5,0)</f>
        <v>#N/A</v>
      </c>
      <c r="BH115" s="19" t="e">
        <f>VLOOKUP(AE115,ORGANOGRAMAES!$C$1:$N$6000,6,0)</f>
        <v>#N/A</v>
      </c>
      <c r="BI115" s="19" t="e">
        <f>VLOOKUP(AE115,ORGANOGRAMAES!$C$1:$N$6000,7,0)</f>
        <v>#N/A</v>
      </c>
      <c r="BJ115" s="19" t="e">
        <f>VLOOKUP(AE115,ORGANOGRAMAES!$C$1:$N$6000,8,0)</f>
        <v>#N/A</v>
      </c>
      <c r="BK115" s="19" t="e">
        <f>VLOOKUP(AE115,ORGANOGRAMAES!$C$1:$N$6000,9,0)</f>
        <v>#N/A</v>
      </c>
      <c r="BL115" s="19" t="e">
        <f>VLOOKUP(AE115,ORGANOGRAMAES!$C$1:$N$6000,10,0)</f>
        <v>#N/A</v>
      </c>
      <c r="BM115" s="19" t="e">
        <f>VLOOKUP(AE115,ORGANOGRAMAES!$C$1:$N$6000,11,0)</f>
        <v>#N/A</v>
      </c>
      <c r="BN115" s="19" t="e">
        <f>VLOOKUP(AE115,ORGANOGRAMAES!$C$1:$N$6000,12,0)</f>
        <v>#N/A</v>
      </c>
      <c r="BP115" s="19" t="str">
        <f t="shared" si="25"/>
        <v>-</v>
      </c>
      <c r="BQ115" s="19" t="str">
        <f t="shared" si="26"/>
        <v>-</v>
      </c>
      <c r="BR115" s="19" t="str">
        <f t="shared" si="27"/>
        <v>-</v>
      </c>
      <c r="BS115" s="19" t="str">
        <f t="shared" si="28"/>
        <v>-</v>
      </c>
      <c r="BT115" s="19" t="str">
        <f t="shared" si="29"/>
        <v>-</v>
      </c>
      <c r="BU115" s="19" t="str">
        <f t="shared" si="30"/>
        <v>-</v>
      </c>
      <c r="BV115" s="19" t="str">
        <f t="shared" si="31"/>
        <v>-</v>
      </c>
      <c r="BW115" s="19" t="str">
        <f t="shared" si="32"/>
        <v>-</v>
      </c>
      <c r="BX115" s="19" t="str">
        <f t="shared" si="33"/>
        <v>-</v>
      </c>
      <c r="BY115" s="19" t="str">
        <f t="shared" si="34"/>
        <v>-</v>
      </c>
      <c r="BZ115" s="19" t="str">
        <f t="shared" si="35"/>
        <v>-</v>
      </c>
    </row>
    <row r="116" spans="1:78">
      <c r="A116" s="106" t="str">
        <f t="shared" si="36"/>
        <v>22.1.0.00.00.00.00</v>
      </c>
      <c r="B116" s="106">
        <f t="shared" si="38"/>
        <v>22</v>
      </c>
      <c r="C116" s="107" t="str">
        <f t="shared" si="41"/>
        <v>1</v>
      </c>
      <c r="D116" s="32">
        <v>0</v>
      </c>
      <c r="E116" s="32" t="s">
        <v>7024</v>
      </c>
      <c r="F116" s="32" t="s">
        <v>7024</v>
      </c>
      <c r="G116" s="32" t="s">
        <v>7024</v>
      </c>
      <c r="H116" s="32" t="s">
        <v>7024</v>
      </c>
      <c r="I116" s="33"/>
      <c r="J116" s="17" t="s">
        <v>93</v>
      </c>
      <c r="K116" s="150" t="str">
        <f t="shared" si="42"/>
        <v>-</v>
      </c>
      <c r="L116" s="123"/>
      <c r="M116" s="123"/>
      <c r="N116" s="123"/>
      <c r="O116" s="123"/>
      <c r="P116" s="123"/>
      <c r="Q116" s="123"/>
      <c r="S116"/>
      <c r="T116" s="86" t="s">
        <v>7175</v>
      </c>
      <c r="U116" s="72"/>
      <c r="V116" s="72"/>
      <c r="W116" s="72" t="str">
        <f>IFERROR(+VLOOKUP(T116,UG!$A$5:$O$196,2,0),"-")</f>
        <v>440922</v>
      </c>
      <c r="X116" s="72" t="str">
        <f>IFERROR(+VLOOKUP(T116,UG!$A$5:$O$196,3,0),"-")</f>
        <v>HSJC</v>
      </c>
      <c r="Y116" s="72" t="str">
        <f>IFERROR(+VLOOKUP(T116,UG!$A$5:$O$196,5,0),"-")</f>
        <v>27080605000609</v>
      </c>
      <c r="Z116" s="15">
        <f t="shared" si="43"/>
        <v>44</v>
      </c>
      <c r="AA116" s="14" t="str">
        <f t="shared" si="43"/>
        <v>SECRETARIA DE ESTADO DA SAÚDE</v>
      </c>
      <c r="AC116" s="50" t="str">
        <f t="shared" si="39"/>
        <v>22.1</v>
      </c>
      <c r="AD116" s="19">
        <f t="shared" si="40"/>
        <v>98</v>
      </c>
      <c r="AE116" s="49" t="str">
        <f t="shared" si="37"/>
        <v>22.198</v>
      </c>
      <c r="BD116" s="19" t="e">
        <f>VLOOKUP(AE116,ORGANOGRAMAES!$C$1:$N$6000,2,0)</f>
        <v>#N/A</v>
      </c>
      <c r="BE116" s="19" t="e">
        <f>VLOOKUP(AE116,ORGANOGRAMAES!$C$1:$N$6000,3,0)</f>
        <v>#N/A</v>
      </c>
      <c r="BF116" s="19" t="e">
        <f>VLOOKUP(AE116,ORGANOGRAMAES!$C$1:$N$6000,4,0)</f>
        <v>#N/A</v>
      </c>
      <c r="BG116" s="19" t="e">
        <f>VLOOKUP(AE116,ORGANOGRAMAES!$C$1:$N$6000,5,0)</f>
        <v>#N/A</v>
      </c>
      <c r="BH116" s="19" t="e">
        <f>VLOOKUP(AE116,ORGANOGRAMAES!$C$1:$N$6000,6,0)</f>
        <v>#N/A</v>
      </c>
      <c r="BI116" s="19" t="e">
        <f>VLOOKUP(AE116,ORGANOGRAMAES!$C$1:$N$6000,7,0)</f>
        <v>#N/A</v>
      </c>
      <c r="BJ116" s="19" t="e">
        <f>VLOOKUP(AE116,ORGANOGRAMAES!$C$1:$N$6000,8,0)</f>
        <v>#N/A</v>
      </c>
      <c r="BK116" s="19" t="e">
        <f>VLOOKUP(AE116,ORGANOGRAMAES!$C$1:$N$6000,9,0)</f>
        <v>#N/A</v>
      </c>
      <c r="BL116" s="19" t="e">
        <f>VLOOKUP(AE116,ORGANOGRAMAES!$C$1:$N$6000,10,0)</f>
        <v>#N/A</v>
      </c>
      <c r="BM116" s="19" t="e">
        <f>VLOOKUP(AE116,ORGANOGRAMAES!$C$1:$N$6000,11,0)</f>
        <v>#N/A</v>
      </c>
      <c r="BN116" s="19" t="e">
        <f>VLOOKUP(AE116,ORGANOGRAMAES!$C$1:$N$6000,12,0)</f>
        <v>#N/A</v>
      </c>
      <c r="BP116" s="19" t="str">
        <f t="shared" si="25"/>
        <v>-</v>
      </c>
      <c r="BQ116" s="19" t="str">
        <f t="shared" si="26"/>
        <v>-</v>
      </c>
      <c r="BR116" s="19" t="str">
        <f t="shared" si="27"/>
        <v>-</v>
      </c>
      <c r="BS116" s="19" t="str">
        <f t="shared" si="28"/>
        <v>-</v>
      </c>
      <c r="BT116" s="19" t="str">
        <f t="shared" si="29"/>
        <v>-</v>
      </c>
      <c r="BU116" s="19" t="str">
        <f t="shared" si="30"/>
        <v>-</v>
      </c>
      <c r="BV116" s="19" t="str">
        <f t="shared" si="31"/>
        <v>-</v>
      </c>
      <c r="BW116" s="19" t="str">
        <f t="shared" si="32"/>
        <v>-</v>
      </c>
      <c r="BX116" s="19" t="str">
        <f t="shared" si="33"/>
        <v>-</v>
      </c>
      <c r="BY116" s="19" t="str">
        <f t="shared" si="34"/>
        <v>-</v>
      </c>
      <c r="BZ116" s="19" t="str">
        <f t="shared" si="35"/>
        <v>-</v>
      </c>
    </row>
    <row r="117" spans="1:78">
      <c r="A117" s="106" t="str">
        <f t="shared" si="36"/>
        <v>22.1.0.00.00.00.00</v>
      </c>
      <c r="B117" s="106">
        <f t="shared" si="38"/>
        <v>22</v>
      </c>
      <c r="C117" s="107" t="str">
        <f t="shared" si="41"/>
        <v>1</v>
      </c>
      <c r="D117" s="32">
        <v>0</v>
      </c>
      <c r="E117" s="32" t="s">
        <v>7024</v>
      </c>
      <c r="F117" s="32" t="s">
        <v>7024</v>
      </c>
      <c r="G117" s="32" t="s">
        <v>7024</v>
      </c>
      <c r="H117" s="32" t="s">
        <v>7024</v>
      </c>
      <c r="I117" s="33"/>
      <c r="J117" s="17" t="s">
        <v>93</v>
      </c>
      <c r="K117" s="150" t="str">
        <f t="shared" si="42"/>
        <v>-</v>
      </c>
      <c r="L117" s="123"/>
      <c r="M117" s="123"/>
      <c r="N117" s="123"/>
      <c r="O117" s="123"/>
      <c r="P117" s="123"/>
      <c r="Q117" s="123"/>
      <c r="S117"/>
      <c r="T117" s="86" t="s">
        <v>7176</v>
      </c>
      <c r="U117" s="72"/>
      <c r="V117" s="72"/>
      <c r="W117" s="72" t="str">
        <f>IFERROR(+VLOOKUP(T117,UG!$A$5:$O$196,2,0),"-")</f>
        <v>440923</v>
      </c>
      <c r="X117" s="72" t="str">
        <f>IFERROR(+VLOOKUP(T117,UG!$A$5:$O$196,3,0),"-")</f>
        <v>HJSN</v>
      </c>
      <c r="Y117" s="72" t="str">
        <f>IFERROR(+VLOOKUP(T117,UG!$A$5:$O$196,5,0),"-")</f>
        <v>27080605001834</v>
      </c>
      <c r="Z117" s="15">
        <f t="shared" si="43"/>
        <v>44</v>
      </c>
      <c r="AA117" s="14" t="str">
        <f t="shared" si="43"/>
        <v>SECRETARIA DE ESTADO DA SAÚDE</v>
      </c>
      <c r="AC117" s="50" t="str">
        <f t="shared" si="39"/>
        <v>22.1</v>
      </c>
      <c r="AD117" s="19">
        <f t="shared" si="40"/>
        <v>99</v>
      </c>
      <c r="AE117" s="49" t="str">
        <f t="shared" si="37"/>
        <v>22.199</v>
      </c>
      <c r="BD117" s="19" t="e">
        <f>VLOOKUP(AE117,ORGANOGRAMAES!$C$1:$N$6000,2,0)</f>
        <v>#N/A</v>
      </c>
      <c r="BE117" s="19" t="e">
        <f>VLOOKUP(AE117,ORGANOGRAMAES!$C$1:$N$6000,3,0)</f>
        <v>#N/A</v>
      </c>
      <c r="BF117" s="19" t="e">
        <f>VLOOKUP(AE117,ORGANOGRAMAES!$C$1:$N$6000,4,0)</f>
        <v>#N/A</v>
      </c>
      <c r="BG117" s="19" t="e">
        <f>VLOOKUP(AE117,ORGANOGRAMAES!$C$1:$N$6000,5,0)</f>
        <v>#N/A</v>
      </c>
      <c r="BH117" s="19" t="e">
        <f>VLOOKUP(AE117,ORGANOGRAMAES!$C$1:$N$6000,6,0)</f>
        <v>#N/A</v>
      </c>
      <c r="BI117" s="19" t="e">
        <f>VLOOKUP(AE117,ORGANOGRAMAES!$C$1:$N$6000,7,0)</f>
        <v>#N/A</v>
      </c>
      <c r="BJ117" s="19" t="e">
        <f>VLOOKUP(AE117,ORGANOGRAMAES!$C$1:$N$6000,8,0)</f>
        <v>#N/A</v>
      </c>
      <c r="BK117" s="19" t="e">
        <f>VLOOKUP(AE117,ORGANOGRAMAES!$C$1:$N$6000,9,0)</f>
        <v>#N/A</v>
      </c>
      <c r="BL117" s="19" t="e">
        <f>VLOOKUP(AE117,ORGANOGRAMAES!$C$1:$N$6000,10,0)</f>
        <v>#N/A</v>
      </c>
      <c r="BM117" s="19" t="e">
        <f>VLOOKUP(AE117,ORGANOGRAMAES!$C$1:$N$6000,11,0)</f>
        <v>#N/A</v>
      </c>
      <c r="BN117" s="19" t="e">
        <f>VLOOKUP(AE117,ORGANOGRAMAES!$C$1:$N$6000,12,0)</f>
        <v>#N/A</v>
      </c>
      <c r="BP117" s="19" t="str">
        <f t="shared" si="25"/>
        <v>-</v>
      </c>
      <c r="BQ117" s="19" t="str">
        <f t="shared" si="26"/>
        <v>-</v>
      </c>
      <c r="BR117" s="19" t="str">
        <f t="shared" si="27"/>
        <v>-</v>
      </c>
      <c r="BS117" s="19" t="str">
        <f t="shared" si="28"/>
        <v>-</v>
      </c>
      <c r="BT117" s="19" t="str">
        <f t="shared" si="29"/>
        <v>-</v>
      </c>
      <c r="BU117" s="19" t="str">
        <f t="shared" si="30"/>
        <v>-</v>
      </c>
      <c r="BV117" s="19" t="str">
        <f t="shared" si="31"/>
        <v>-</v>
      </c>
      <c r="BW117" s="19" t="str">
        <f t="shared" si="32"/>
        <v>-</v>
      </c>
      <c r="BX117" s="19" t="str">
        <f t="shared" si="33"/>
        <v>-</v>
      </c>
      <c r="BY117" s="19" t="str">
        <f t="shared" si="34"/>
        <v>-</v>
      </c>
      <c r="BZ117" s="19" t="str">
        <f t="shared" si="35"/>
        <v>-</v>
      </c>
    </row>
    <row r="118" spans="1:78" ht="20.399999999999999">
      <c r="A118" s="106" t="str">
        <f t="shared" si="36"/>
        <v>22.1.0.00.00.00.00</v>
      </c>
      <c r="B118" s="106">
        <f t="shared" si="38"/>
        <v>22</v>
      </c>
      <c r="C118" s="107" t="str">
        <f t="shared" si="41"/>
        <v>1</v>
      </c>
      <c r="D118" s="32">
        <v>0</v>
      </c>
      <c r="E118" s="32" t="s">
        <v>7024</v>
      </c>
      <c r="F118" s="32" t="s">
        <v>7024</v>
      </c>
      <c r="G118" s="32" t="s">
        <v>7024</v>
      </c>
      <c r="H118" s="32" t="s">
        <v>7024</v>
      </c>
      <c r="I118" s="33"/>
      <c r="J118" s="17" t="s">
        <v>93</v>
      </c>
      <c r="K118" s="150" t="str">
        <f t="shared" si="42"/>
        <v>-</v>
      </c>
      <c r="L118" s="123"/>
      <c r="M118" s="123"/>
      <c r="N118" s="123"/>
      <c r="O118" s="123"/>
      <c r="P118" s="123"/>
      <c r="Q118" s="123"/>
      <c r="S118"/>
      <c r="T118" s="86" t="s">
        <v>7177</v>
      </c>
      <c r="U118" s="72"/>
      <c r="V118" s="72"/>
      <c r="W118" s="72" t="str">
        <f>IFERROR(+VLOOKUP(T118,UG!$A$5:$O$196,2,0),"-")</f>
        <v>440924</v>
      </c>
      <c r="X118" s="72" t="str">
        <f>IFERROR(+VLOOKUP(T118,UG!$A$5:$O$196,3,0),"-")</f>
        <v>HIMABA (UG EXTINTA)</v>
      </c>
      <c r="Y118" s="72" t="str">
        <f>IFERROR(+VLOOKUP(T118,UG!$A$5:$O$196,5,0),"-")</f>
        <v>27080605001168</v>
      </c>
      <c r="Z118" s="15">
        <f t="shared" si="43"/>
        <v>44</v>
      </c>
      <c r="AA118" s="14" t="str">
        <f t="shared" si="43"/>
        <v>SECRETARIA DE ESTADO DA SAÚDE</v>
      </c>
      <c r="AC118" s="50" t="str">
        <f t="shared" si="39"/>
        <v>22.1</v>
      </c>
      <c r="AD118" s="19">
        <f t="shared" si="40"/>
        <v>100</v>
      </c>
      <c r="AE118" s="49" t="str">
        <f t="shared" si="37"/>
        <v>22.1100</v>
      </c>
      <c r="BD118" s="19" t="e">
        <f>VLOOKUP(AE118,ORGANOGRAMAES!$C$1:$N$6000,2,0)</f>
        <v>#N/A</v>
      </c>
      <c r="BE118" s="19" t="e">
        <f>VLOOKUP(AE118,ORGANOGRAMAES!$C$1:$N$6000,3,0)</f>
        <v>#N/A</v>
      </c>
      <c r="BF118" s="19" t="e">
        <f>VLOOKUP(AE118,ORGANOGRAMAES!$C$1:$N$6000,4,0)</f>
        <v>#N/A</v>
      </c>
      <c r="BG118" s="19" t="e">
        <f>VLOOKUP(AE118,ORGANOGRAMAES!$C$1:$N$6000,5,0)</f>
        <v>#N/A</v>
      </c>
      <c r="BH118" s="19" t="e">
        <f>VLOOKUP(AE118,ORGANOGRAMAES!$C$1:$N$6000,6,0)</f>
        <v>#N/A</v>
      </c>
      <c r="BI118" s="19" t="e">
        <f>VLOOKUP(AE118,ORGANOGRAMAES!$C$1:$N$6000,7,0)</f>
        <v>#N/A</v>
      </c>
      <c r="BJ118" s="19" t="e">
        <f>VLOOKUP(AE118,ORGANOGRAMAES!$C$1:$N$6000,8,0)</f>
        <v>#N/A</v>
      </c>
      <c r="BK118" s="19" t="e">
        <f>VLOOKUP(AE118,ORGANOGRAMAES!$C$1:$N$6000,9,0)</f>
        <v>#N/A</v>
      </c>
      <c r="BL118" s="19" t="e">
        <f>VLOOKUP(AE118,ORGANOGRAMAES!$C$1:$N$6000,10,0)</f>
        <v>#N/A</v>
      </c>
      <c r="BM118" s="19" t="e">
        <f>VLOOKUP(AE118,ORGANOGRAMAES!$C$1:$N$6000,11,0)</f>
        <v>#N/A</v>
      </c>
      <c r="BN118" s="19" t="e">
        <f>VLOOKUP(AE118,ORGANOGRAMAES!$C$1:$N$6000,12,0)</f>
        <v>#N/A</v>
      </c>
      <c r="BP118" s="19" t="str">
        <f t="shared" si="25"/>
        <v>-</v>
      </c>
      <c r="BQ118" s="19" t="str">
        <f t="shared" si="26"/>
        <v>-</v>
      </c>
      <c r="BR118" s="19" t="str">
        <f t="shared" si="27"/>
        <v>-</v>
      </c>
      <c r="BS118" s="19" t="str">
        <f t="shared" si="28"/>
        <v>-</v>
      </c>
      <c r="BT118" s="19" t="str">
        <f t="shared" si="29"/>
        <v>-</v>
      </c>
      <c r="BU118" s="19" t="str">
        <f t="shared" si="30"/>
        <v>-</v>
      </c>
      <c r="BV118" s="19" t="str">
        <f t="shared" si="31"/>
        <v>-</v>
      </c>
      <c r="BW118" s="19" t="str">
        <f t="shared" si="32"/>
        <v>-</v>
      </c>
      <c r="BX118" s="19" t="str">
        <f t="shared" si="33"/>
        <v>-</v>
      </c>
      <c r="BY118" s="19" t="str">
        <f t="shared" si="34"/>
        <v>-</v>
      </c>
      <c r="BZ118" s="19" t="str">
        <f t="shared" si="35"/>
        <v>-</v>
      </c>
    </row>
    <row r="119" spans="1:78">
      <c r="A119" s="106" t="str">
        <f t="shared" si="36"/>
        <v>22.1.0.00.00.00.00</v>
      </c>
      <c r="B119" s="106">
        <f t="shared" si="38"/>
        <v>22</v>
      </c>
      <c r="C119" s="107" t="str">
        <f t="shared" si="41"/>
        <v>1</v>
      </c>
      <c r="D119" s="32">
        <v>0</v>
      </c>
      <c r="E119" s="32" t="s">
        <v>7024</v>
      </c>
      <c r="F119" s="32" t="s">
        <v>7024</v>
      </c>
      <c r="G119" s="32" t="s">
        <v>7024</v>
      </c>
      <c r="H119" s="32" t="s">
        <v>7024</v>
      </c>
      <c r="I119" s="33"/>
      <c r="J119" s="17" t="s">
        <v>93</v>
      </c>
      <c r="K119" s="150" t="str">
        <f t="shared" si="42"/>
        <v>-</v>
      </c>
      <c r="L119" s="123"/>
      <c r="M119" s="123"/>
      <c r="N119" s="123"/>
      <c r="O119" s="123"/>
      <c r="P119" s="123"/>
      <c r="Q119" s="123"/>
      <c r="S119"/>
      <c r="T119" s="86" t="s">
        <v>7178</v>
      </c>
      <c r="U119" s="72"/>
      <c r="V119" s="72"/>
      <c r="W119" s="72" t="str">
        <f>IFERROR(+VLOOKUP(T119,UG!$A$5:$O$196,2,0),"-")</f>
        <v>440926</v>
      </c>
      <c r="X119" s="72" t="str">
        <f>IFERROR(+VLOOKUP(T119,UG!$A$5:$O$196,3,0),"-")</f>
        <v>SRSCI</v>
      </c>
      <c r="Y119" s="72" t="str">
        <f>IFERROR(+VLOOKUP(T119,UG!$A$5:$O$196,5,0),"-")</f>
        <v>27080605000510</v>
      </c>
      <c r="Z119" s="15">
        <f t="shared" si="43"/>
        <v>44</v>
      </c>
      <c r="AA119" s="14" t="str">
        <f t="shared" si="43"/>
        <v>SECRETARIA DE ESTADO DA SAÚDE</v>
      </c>
      <c r="AC119" s="50" t="str">
        <f t="shared" si="39"/>
        <v>22.1</v>
      </c>
      <c r="AD119" s="19">
        <f t="shared" si="40"/>
        <v>101</v>
      </c>
      <c r="AE119" s="49" t="str">
        <f t="shared" si="37"/>
        <v>22.1101</v>
      </c>
      <c r="BD119" s="19" t="e">
        <f>VLOOKUP(AE119,ORGANOGRAMAES!$C$1:$N$6000,2,0)</f>
        <v>#N/A</v>
      </c>
      <c r="BE119" s="19" t="e">
        <f>VLOOKUP(AE119,ORGANOGRAMAES!$C$1:$N$6000,3,0)</f>
        <v>#N/A</v>
      </c>
      <c r="BF119" s="19" t="e">
        <f>VLOOKUP(AE119,ORGANOGRAMAES!$C$1:$N$6000,4,0)</f>
        <v>#N/A</v>
      </c>
      <c r="BG119" s="19" t="e">
        <f>VLOOKUP(AE119,ORGANOGRAMAES!$C$1:$N$6000,5,0)</f>
        <v>#N/A</v>
      </c>
      <c r="BH119" s="19" t="e">
        <f>VLOOKUP(AE119,ORGANOGRAMAES!$C$1:$N$6000,6,0)</f>
        <v>#N/A</v>
      </c>
      <c r="BI119" s="19" t="e">
        <f>VLOOKUP(AE119,ORGANOGRAMAES!$C$1:$N$6000,7,0)</f>
        <v>#N/A</v>
      </c>
      <c r="BJ119" s="19" t="e">
        <f>VLOOKUP(AE119,ORGANOGRAMAES!$C$1:$N$6000,8,0)</f>
        <v>#N/A</v>
      </c>
      <c r="BK119" s="19" t="e">
        <f>VLOOKUP(AE119,ORGANOGRAMAES!$C$1:$N$6000,9,0)</f>
        <v>#N/A</v>
      </c>
      <c r="BL119" s="19" t="e">
        <f>VLOOKUP(AE119,ORGANOGRAMAES!$C$1:$N$6000,10,0)</f>
        <v>#N/A</v>
      </c>
      <c r="BM119" s="19" t="e">
        <f>VLOOKUP(AE119,ORGANOGRAMAES!$C$1:$N$6000,11,0)</f>
        <v>#N/A</v>
      </c>
      <c r="BN119" s="19" t="e">
        <f>VLOOKUP(AE119,ORGANOGRAMAES!$C$1:$N$6000,12,0)</f>
        <v>#N/A</v>
      </c>
      <c r="BP119" s="19" t="str">
        <f t="shared" si="25"/>
        <v>-</v>
      </c>
      <c r="BQ119" s="19" t="str">
        <f t="shared" si="26"/>
        <v>-</v>
      </c>
      <c r="BR119" s="19" t="str">
        <f t="shared" si="27"/>
        <v>-</v>
      </c>
      <c r="BS119" s="19" t="str">
        <f t="shared" si="28"/>
        <v>-</v>
      </c>
      <c r="BT119" s="19" t="str">
        <f t="shared" si="29"/>
        <v>-</v>
      </c>
      <c r="BU119" s="19" t="str">
        <f t="shared" si="30"/>
        <v>-</v>
      </c>
      <c r="BV119" s="19" t="str">
        <f t="shared" si="31"/>
        <v>-</v>
      </c>
      <c r="BW119" s="19" t="str">
        <f t="shared" si="32"/>
        <v>-</v>
      </c>
      <c r="BX119" s="19" t="str">
        <f t="shared" si="33"/>
        <v>-</v>
      </c>
      <c r="BY119" s="19" t="str">
        <f t="shared" si="34"/>
        <v>-</v>
      </c>
      <c r="BZ119" s="19" t="str">
        <f t="shared" si="35"/>
        <v>-</v>
      </c>
    </row>
    <row r="120" spans="1:78">
      <c r="A120" s="106" t="str">
        <f t="shared" si="36"/>
        <v>22.1.0.00.00.00.00</v>
      </c>
      <c r="B120" s="106">
        <f t="shared" si="38"/>
        <v>22</v>
      </c>
      <c r="C120" s="107" t="str">
        <f t="shared" si="41"/>
        <v>1</v>
      </c>
      <c r="D120" s="32">
        <v>0</v>
      </c>
      <c r="E120" s="32" t="s">
        <v>7024</v>
      </c>
      <c r="F120" s="32" t="s">
        <v>7024</v>
      </c>
      <c r="G120" s="32" t="s">
        <v>7024</v>
      </c>
      <c r="H120" s="32" t="s">
        <v>7024</v>
      </c>
      <c r="I120" s="33"/>
      <c r="J120" s="17" t="s">
        <v>93</v>
      </c>
      <c r="K120" s="150" t="str">
        <f t="shared" si="42"/>
        <v>-</v>
      </c>
      <c r="L120" s="123"/>
      <c r="M120" s="123"/>
      <c r="N120" s="123"/>
      <c r="O120" s="123"/>
      <c r="P120" s="123"/>
      <c r="Q120" s="123"/>
      <c r="S120"/>
      <c r="T120" s="86" t="s">
        <v>7179</v>
      </c>
      <c r="U120" s="72"/>
      <c r="V120" s="72"/>
      <c r="W120" s="72" t="str">
        <f>IFERROR(+VLOOKUP(T120,UG!$A$5:$O$196,2,0),"-")</f>
        <v>440927</v>
      </c>
      <c r="X120" s="72" t="str">
        <f>IFERROR(+VLOOKUP(T120,UG!$A$5:$O$196,3,0),"-")</f>
        <v>SRSSM</v>
      </c>
      <c r="Y120" s="72" t="str">
        <f>IFERROR(+VLOOKUP(T120,UG!$A$5:$O$196,5,0),"-")</f>
        <v>27080605000439</v>
      </c>
      <c r="Z120" s="15">
        <f t="shared" si="43"/>
        <v>44</v>
      </c>
      <c r="AA120" s="14" t="str">
        <f t="shared" si="43"/>
        <v>SECRETARIA DE ESTADO DA SAÚDE</v>
      </c>
      <c r="AC120" s="50" t="str">
        <f t="shared" si="39"/>
        <v>22.1</v>
      </c>
      <c r="AD120" s="19">
        <f t="shared" si="40"/>
        <v>102</v>
      </c>
      <c r="AE120" s="49" t="str">
        <f t="shared" si="37"/>
        <v>22.1102</v>
      </c>
      <c r="BD120" s="19" t="e">
        <f>VLOOKUP(AE120,ORGANOGRAMAES!$C$1:$N$6000,2,0)</f>
        <v>#N/A</v>
      </c>
      <c r="BE120" s="19" t="e">
        <f>VLOOKUP(AE120,ORGANOGRAMAES!$C$1:$N$6000,3,0)</f>
        <v>#N/A</v>
      </c>
      <c r="BF120" s="19" t="e">
        <f>VLOOKUP(AE120,ORGANOGRAMAES!$C$1:$N$6000,4,0)</f>
        <v>#N/A</v>
      </c>
      <c r="BG120" s="19" t="e">
        <f>VLOOKUP(AE120,ORGANOGRAMAES!$C$1:$N$6000,5,0)</f>
        <v>#N/A</v>
      </c>
      <c r="BH120" s="19" t="e">
        <f>VLOOKUP(AE120,ORGANOGRAMAES!$C$1:$N$6000,6,0)</f>
        <v>#N/A</v>
      </c>
      <c r="BI120" s="19" t="e">
        <f>VLOOKUP(AE120,ORGANOGRAMAES!$C$1:$N$6000,7,0)</f>
        <v>#N/A</v>
      </c>
      <c r="BJ120" s="19" t="e">
        <f>VLOOKUP(AE120,ORGANOGRAMAES!$C$1:$N$6000,8,0)</f>
        <v>#N/A</v>
      </c>
      <c r="BK120" s="19" t="e">
        <f>VLOOKUP(AE120,ORGANOGRAMAES!$C$1:$N$6000,9,0)</f>
        <v>#N/A</v>
      </c>
      <c r="BL120" s="19" t="e">
        <f>VLOOKUP(AE120,ORGANOGRAMAES!$C$1:$N$6000,10,0)</f>
        <v>#N/A</v>
      </c>
      <c r="BM120" s="19" t="e">
        <f>VLOOKUP(AE120,ORGANOGRAMAES!$C$1:$N$6000,11,0)</f>
        <v>#N/A</v>
      </c>
      <c r="BN120" s="19" t="e">
        <f>VLOOKUP(AE120,ORGANOGRAMAES!$C$1:$N$6000,12,0)</f>
        <v>#N/A</v>
      </c>
      <c r="BP120" s="19" t="str">
        <f t="shared" si="25"/>
        <v>-</v>
      </c>
      <c r="BQ120" s="19" t="str">
        <f t="shared" si="26"/>
        <v>-</v>
      </c>
      <c r="BR120" s="19" t="str">
        <f t="shared" si="27"/>
        <v>-</v>
      </c>
      <c r="BS120" s="19" t="str">
        <f t="shared" si="28"/>
        <v>-</v>
      </c>
      <c r="BT120" s="19" t="str">
        <f t="shared" si="29"/>
        <v>-</v>
      </c>
      <c r="BU120" s="19" t="str">
        <f t="shared" si="30"/>
        <v>-</v>
      </c>
      <c r="BV120" s="19" t="str">
        <f t="shared" si="31"/>
        <v>-</v>
      </c>
      <c r="BW120" s="19" t="str">
        <f t="shared" si="32"/>
        <v>-</v>
      </c>
      <c r="BX120" s="19" t="str">
        <f t="shared" si="33"/>
        <v>-</v>
      </c>
      <c r="BY120" s="19" t="str">
        <f t="shared" si="34"/>
        <v>-</v>
      </c>
      <c r="BZ120" s="19" t="str">
        <f t="shared" si="35"/>
        <v>-</v>
      </c>
    </row>
    <row r="121" spans="1:78">
      <c r="A121" s="106" t="str">
        <f t="shared" si="36"/>
        <v>22.1.0.00.00.00.00</v>
      </c>
      <c r="B121" s="106">
        <f t="shared" si="38"/>
        <v>22</v>
      </c>
      <c r="C121" s="107" t="str">
        <f t="shared" si="41"/>
        <v>1</v>
      </c>
      <c r="D121" s="32">
        <v>0</v>
      </c>
      <c r="E121" s="32" t="s">
        <v>7024</v>
      </c>
      <c r="F121" s="32" t="s">
        <v>7024</v>
      </c>
      <c r="G121" s="32" t="s">
        <v>7024</v>
      </c>
      <c r="H121" s="32" t="s">
        <v>7024</v>
      </c>
      <c r="I121" s="33"/>
      <c r="J121" s="17" t="s">
        <v>93</v>
      </c>
      <c r="K121" s="150" t="str">
        <f t="shared" si="42"/>
        <v>-</v>
      </c>
      <c r="L121" s="123"/>
      <c r="M121" s="123"/>
      <c r="N121" s="123"/>
      <c r="O121" s="123"/>
      <c r="P121" s="123"/>
      <c r="Q121" s="123"/>
      <c r="S121"/>
      <c r="T121" s="86" t="s">
        <v>7180</v>
      </c>
      <c r="U121" s="72"/>
      <c r="V121" s="72"/>
      <c r="W121" s="72" t="str">
        <f>IFERROR(+VLOOKUP(T121,UG!$A$5:$O$196,2,0),"-")</f>
        <v>440928</v>
      </c>
      <c r="X121" s="72" t="str">
        <f>IFERROR(+VLOOKUP(T121,UG!$A$5:$O$196,3,0),"-")</f>
        <v>SRSC</v>
      </c>
      <c r="Y121" s="72" t="str">
        <f>IFERROR(+VLOOKUP(T121,UG!$A$5:$O$196,5,0),"-")</f>
        <v>27080605001753</v>
      </c>
      <c r="Z121" s="15">
        <f t="shared" si="43"/>
        <v>44</v>
      </c>
      <c r="AA121" s="14" t="str">
        <f t="shared" si="43"/>
        <v>SECRETARIA DE ESTADO DA SAÚDE</v>
      </c>
      <c r="AC121" s="50" t="str">
        <f t="shared" si="39"/>
        <v>22.1</v>
      </c>
      <c r="AD121" s="19">
        <f t="shared" si="40"/>
        <v>103</v>
      </c>
      <c r="AE121" s="49" t="str">
        <f t="shared" si="37"/>
        <v>22.1103</v>
      </c>
      <c r="BD121" s="19" t="e">
        <f>VLOOKUP(AE121,ORGANOGRAMAES!$C$1:$N$6000,2,0)</f>
        <v>#N/A</v>
      </c>
      <c r="BE121" s="19" t="e">
        <f>VLOOKUP(AE121,ORGANOGRAMAES!$C$1:$N$6000,3,0)</f>
        <v>#N/A</v>
      </c>
      <c r="BF121" s="19" t="e">
        <f>VLOOKUP(AE121,ORGANOGRAMAES!$C$1:$N$6000,4,0)</f>
        <v>#N/A</v>
      </c>
      <c r="BG121" s="19" t="e">
        <f>VLOOKUP(AE121,ORGANOGRAMAES!$C$1:$N$6000,5,0)</f>
        <v>#N/A</v>
      </c>
      <c r="BH121" s="19" t="e">
        <f>VLOOKUP(AE121,ORGANOGRAMAES!$C$1:$N$6000,6,0)</f>
        <v>#N/A</v>
      </c>
      <c r="BI121" s="19" t="e">
        <f>VLOOKUP(AE121,ORGANOGRAMAES!$C$1:$N$6000,7,0)</f>
        <v>#N/A</v>
      </c>
      <c r="BJ121" s="19" t="e">
        <f>VLOOKUP(AE121,ORGANOGRAMAES!$C$1:$N$6000,8,0)</f>
        <v>#N/A</v>
      </c>
      <c r="BK121" s="19" t="e">
        <f>VLOOKUP(AE121,ORGANOGRAMAES!$C$1:$N$6000,9,0)</f>
        <v>#N/A</v>
      </c>
      <c r="BL121" s="19" t="e">
        <f>VLOOKUP(AE121,ORGANOGRAMAES!$C$1:$N$6000,10,0)</f>
        <v>#N/A</v>
      </c>
      <c r="BM121" s="19" t="e">
        <f>VLOOKUP(AE121,ORGANOGRAMAES!$C$1:$N$6000,11,0)</f>
        <v>#N/A</v>
      </c>
      <c r="BN121" s="19" t="e">
        <f>VLOOKUP(AE121,ORGANOGRAMAES!$C$1:$N$6000,12,0)</f>
        <v>#N/A</v>
      </c>
      <c r="BP121" s="19" t="str">
        <f t="shared" si="25"/>
        <v>-</v>
      </c>
      <c r="BQ121" s="19" t="str">
        <f t="shared" si="26"/>
        <v>-</v>
      </c>
      <c r="BR121" s="19" t="str">
        <f t="shared" si="27"/>
        <v>-</v>
      </c>
      <c r="BS121" s="19" t="str">
        <f t="shared" si="28"/>
        <v>-</v>
      </c>
      <c r="BT121" s="19" t="str">
        <f t="shared" si="29"/>
        <v>-</v>
      </c>
      <c r="BU121" s="19" t="str">
        <f t="shared" si="30"/>
        <v>-</v>
      </c>
      <c r="BV121" s="19" t="str">
        <f t="shared" si="31"/>
        <v>-</v>
      </c>
      <c r="BW121" s="19" t="str">
        <f t="shared" si="32"/>
        <v>-</v>
      </c>
      <c r="BX121" s="19" t="str">
        <f t="shared" si="33"/>
        <v>-</v>
      </c>
      <c r="BY121" s="19" t="str">
        <f t="shared" si="34"/>
        <v>-</v>
      </c>
      <c r="BZ121" s="19" t="str">
        <f t="shared" si="35"/>
        <v>-</v>
      </c>
    </row>
    <row r="122" spans="1:78">
      <c r="A122" s="106" t="str">
        <f t="shared" si="36"/>
        <v>22.1.0.00.00.00.00</v>
      </c>
      <c r="B122" s="106">
        <f t="shared" si="38"/>
        <v>22</v>
      </c>
      <c r="C122" s="107" t="str">
        <f t="shared" si="41"/>
        <v>1</v>
      </c>
      <c r="D122" s="32">
        <v>0</v>
      </c>
      <c r="E122" s="32" t="s">
        <v>7024</v>
      </c>
      <c r="F122" s="32" t="s">
        <v>7024</v>
      </c>
      <c r="G122" s="32" t="s">
        <v>7024</v>
      </c>
      <c r="H122" s="32" t="s">
        <v>7024</v>
      </c>
      <c r="I122" s="33"/>
      <c r="J122" s="17" t="s">
        <v>93</v>
      </c>
      <c r="K122" s="150" t="str">
        <f t="shared" si="42"/>
        <v>-</v>
      </c>
      <c r="L122" s="123"/>
      <c r="M122" s="123"/>
      <c r="N122" s="123"/>
      <c r="O122" s="123"/>
      <c r="P122" s="123"/>
      <c r="Q122" s="123"/>
      <c r="T122" s="86" t="s">
        <v>7181</v>
      </c>
      <c r="U122" s="72"/>
      <c r="V122" s="72"/>
      <c r="W122" s="72" t="str">
        <f>IFERROR(+VLOOKUP(T122,UG!$A$5:$O$196,2,0),"-")</f>
        <v>440929</v>
      </c>
      <c r="X122" s="72" t="str">
        <f>IFERROR(+VLOOKUP(T122,UG!$A$5:$O$196,3,0),"-")</f>
        <v>SRSV</v>
      </c>
      <c r="Y122" s="72" t="str">
        <f>IFERROR(+VLOOKUP(T122,UG!$A$5:$O$196,5,0),"-")</f>
        <v>27080605001249</v>
      </c>
      <c r="Z122" s="15">
        <f t="shared" si="43"/>
        <v>44</v>
      </c>
      <c r="AA122" s="14" t="str">
        <f t="shared" si="43"/>
        <v>SECRETARIA DE ESTADO DA SAÚDE</v>
      </c>
      <c r="AC122" s="50" t="str">
        <f t="shared" si="39"/>
        <v>22.1</v>
      </c>
      <c r="AD122" s="19">
        <f t="shared" si="40"/>
        <v>104</v>
      </c>
      <c r="AE122" s="49" t="str">
        <f t="shared" si="37"/>
        <v>22.1104</v>
      </c>
      <c r="BD122" s="19" t="e">
        <f>VLOOKUP(AE122,ORGANOGRAMAES!$C$1:$N$6000,2,0)</f>
        <v>#N/A</v>
      </c>
      <c r="BE122" s="19" t="e">
        <f>VLOOKUP(AE122,ORGANOGRAMAES!$C$1:$N$6000,3,0)</f>
        <v>#N/A</v>
      </c>
      <c r="BF122" s="19" t="e">
        <f>VLOOKUP(AE122,ORGANOGRAMAES!$C$1:$N$6000,4,0)</f>
        <v>#N/A</v>
      </c>
      <c r="BG122" s="19" t="e">
        <f>VLOOKUP(AE122,ORGANOGRAMAES!$C$1:$N$6000,5,0)</f>
        <v>#N/A</v>
      </c>
      <c r="BH122" s="19" t="e">
        <f>VLOOKUP(AE122,ORGANOGRAMAES!$C$1:$N$6000,6,0)</f>
        <v>#N/A</v>
      </c>
      <c r="BI122" s="19" t="e">
        <f>VLOOKUP(AE122,ORGANOGRAMAES!$C$1:$N$6000,7,0)</f>
        <v>#N/A</v>
      </c>
      <c r="BJ122" s="19" t="e">
        <f>VLOOKUP(AE122,ORGANOGRAMAES!$C$1:$N$6000,8,0)</f>
        <v>#N/A</v>
      </c>
      <c r="BK122" s="19" t="e">
        <f>VLOOKUP(AE122,ORGANOGRAMAES!$C$1:$N$6000,9,0)</f>
        <v>#N/A</v>
      </c>
      <c r="BL122" s="19" t="e">
        <f>VLOOKUP(AE122,ORGANOGRAMAES!$C$1:$N$6000,10,0)</f>
        <v>#N/A</v>
      </c>
      <c r="BM122" s="19" t="e">
        <f>VLOOKUP(AE122,ORGANOGRAMAES!$C$1:$N$6000,11,0)</f>
        <v>#N/A</v>
      </c>
      <c r="BN122" s="19" t="e">
        <f>VLOOKUP(AE122,ORGANOGRAMAES!$C$1:$N$6000,12,0)</f>
        <v>#N/A</v>
      </c>
      <c r="BP122" s="19" t="str">
        <f t="shared" si="25"/>
        <v>-</v>
      </c>
      <c r="BQ122" s="19" t="str">
        <f t="shared" si="26"/>
        <v>-</v>
      </c>
      <c r="BR122" s="19" t="str">
        <f t="shared" si="27"/>
        <v>-</v>
      </c>
      <c r="BS122" s="19" t="str">
        <f t="shared" si="28"/>
        <v>-</v>
      </c>
      <c r="BT122" s="19" t="str">
        <f t="shared" si="29"/>
        <v>-</v>
      </c>
      <c r="BU122" s="19" t="str">
        <f t="shared" si="30"/>
        <v>-</v>
      </c>
      <c r="BV122" s="19" t="str">
        <f t="shared" si="31"/>
        <v>-</v>
      </c>
      <c r="BW122" s="19" t="str">
        <f t="shared" si="32"/>
        <v>-</v>
      </c>
      <c r="BX122" s="19" t="str">
        <f t="shared" si="33"/>
        <v>-</v>
      </c>
      <c r="BY122" s="19" t="str">
        <f t="shared" si="34"/>
        <v>-</v>
      </c>
      <c r="BZ122" s="19" t="str">
        <f t="shared" si="35"/>
        <v>-</v>
      </c>
    </row>
    <row r="123" spans="1:78">
      <c r="A123" s="106" t="str">
        <f t="shared" si="36"/>
        <v>22.1.0.00.00.00.00</v>
      </c>
      <c r="B123" s="106">
        <f t="shared" si="38"/>
        <v>22</v>
      </c>
      <c r="C123" s="107" t="str">
        <f t="shared" si="41"/>
        <v>1</v>
      </c>
      <c r="D123" s="32">
        <v>0</v>
      </c>
      <c r="E123" s="32" t="s">
        <v>7024</v>
      </c>
      <c r="F123" s="32" t="s">
        <v>7024</v>
      </c>
      <c r="G123" s="32" t="s">
        <v>7024</v>
      </c>
      <c r="H123" s="32" t="s">
        <v>7024</v>
      </c>
      <c r="I123" s="33"/>
      <c r="J123" s="17" t="s">
        <v>93</v>
      </c>
      <c r="K123" s="150" t="str">
        <f t="shared" si="42"/>
        <v>-</v>
      </c>
      <c r="L123" s="123"/>
      <c r="M123" s="123"/>
      <c r="N123" s="123"/>
      <c r="O123" s="123"/>
      <c r="P123" s="123"/>
      <c r="Q123" s="123"/>
      <c r="S123"/>
      <c r="T123" s="86" t="s">
        <v>7182</v>
      </c>
      <c r="U123" s="72" t="s">
        <v>7183</v>
      </c>
      <c r="V123" s="72" t="s">
        <v>7040</v>
      </c>
      <c r="W123" s="72" t="str">
        <f>IFERROR(+VLOOKUP(T123,UG!$A$5:$O$196,2,0),"-")</f>
        <v>440202</v>
      </c>
      <c r="X123" s="72" t="str">
        <f>IFERROR(+VLOOKUP(T123,UG!$A$5:$O$196,3,0),"-")</f>
        <v>iNOVA CAPIXABA</v>
      </c>
      <c r="Y123" s="72" t="str">
        <f>IFERROR(+VLOOKUP(T123,UG!$A$5:$O$196,5,0),"-")</f>
        <v/>
      </c>
      <c r="Z123" s="15">
        <f t="shared" si="43"/>
        <v>44</v>
      </c>
      <c r="AA123" s="14" t="str">
        <f t="shared" si="43"/>
        <v>SECRETARIA DE ESTADO DA SAÚDE</v>
      </c>
      <c r="AC123" s="50" t="str">
        <f t="shared" si="39"/>
        <v>22.1</v>
      </c>
      <c r="AD123" s="19">
        <f t="shared" si="40"/>
        <v>105</v>
      </c>
      <c r="AE123" s="49" t="str">
        <f t="shared" si="37"/>
        <v>22.1105</v>
      </c>
      <c r="BD123" s="19" t="e">
        <f>VLOOKUP(AE123,ORGANOGRAMAES!$C$1:$N$6000,2,0)</f>
        <v>#N/A</v>
      </c>
      <c r="BE123" s="19" t="e">
        <f>VLOOKUP(AE123,ORGANOGRAMAES!$C$1:$N$6000,3,0)</f>
        <v>#N/A</v>
      </c>
      <c r="BF123" s="19" t="e">
        <f>VLOOKUP(AE123,ORGANOGRAMAES!$C$1:$N$6000,4,0)</f>
        <v>#N/A</v>
      </c>
      <c r="BG123" s="19" t="e">
        <f>VLOOKUP(AE123,ORGANOGRAMAES!$C$1:$N$6000,5,0)</f>
        <v>#N/A</v>
      </c>
      <c r="BH123" s="19" t="e">
        <f>VLOOKUP(AE123,ORGANOGRAMAES!$C$1:$N$6000,6,0)</f>
        <v>#N/A</v>
      </c>
      <c r="BI123" s="19" t="e">
        <f>VLOOKUP(AE123,ORGANOGRAMAES!$C$1:$N$6000,7,0)</f>
        <v>#N/A</v>
      </c>
      <c r="BJ123" s="19" t="e">
        <f>VLOOKUP(AE123,ORGANOGRAMAES!$C$1:$N$6000,8,0)</f>
        <v>#N/A</v>
      </c>
      <c r="BK123" s="19" t="e">
        <f>VLOOKUP(AE123,ORGANOGRAMAES!$C$1:$N$6000,9,0)</f>
        <v>#N/A</v>
      </c>
      <c r="BL123" s="19" t="e">
        <f>VLOOKUP(AE123,ORGANOGRAMAES!$C$1:$N$6000,10,0)</f>
        <v>#N/A</v>
      </c>
      <c r="BM123" s="19" t="e">
        <f>VLOOKUP(AE123,ORGANOGRAMAES!$C$1:$N$6000,11,0)</f>
        <v>#N/A</v>
      </c>
      <c r="BN123" s="19" t="e">
        <f>VLOOKUP(AE123,ORGANOGRAMAES!$C$1:$N$6000,12,0)</f>
        <v>#N/A</v>
      </c>
      <c r="BP123" s="19" t="str">
        <f t="shared" si="25"/>
        <v>-</v>
      </c>
      <c r="BQ123" s="19" t="str">
        <f t="shared" si="26"/>
        <v>-</v>
      </c>
      <c r="BR123" s="19" t="str">
        <f t="shared" si="27"/>
        <v>-</v>
      </c>
      <c r="BS123" s="19" t="str">
        <f t="shared" si="28"/>
        <v>-</v>
      </c>
      <c r="BT123" s="19" t="str">
        <f t="shared" si="29"/>
        <v>-</v>
      </c>
      <c r="BU123" s="19" t="str">
        <f t="shared" si="30"/>
        <v>-</v>
      </c>
      <c r="BV123" s="19" t="str">
        <f t="shared" si="31"/>
        <v>-</v>
      </c>
      <c r="BW123" s="19" t="str">
        <f t="shared" si="32"/>
        <v>-</v>
      </c>
      <c r="BX123" s="19" t="str">
        <f t="shared" si="33"/>
        <v>-</v>
      </c>
      <c r="BY123" s="19" t="str">
        <f t="shared" si="34"/>
        <v>-</v>
      </c>
      <c r="BZ123" s="19" t="str">
        <f t="shared" si="35"/>
        <v>-</v>
      </c>
    </row>
    <row r="124" spans="1:78" ht="15" customHeight="1">
      <c r="A124" s="106" t="str">
        <f t="shared" si="36"/>
        <v>22.1.0.00.00.00.00</v>
      </c>
      <c r="B124" s="106">
        <f t="shared" si="38"/>
        <v>22</v>
      </c>
      <c r="C124" s="107" t="str">
        <f t="shared" si="41"/>
        <v>1</v>
      </c>
      <c r="D124" s="32">
        <v>0</v>
      </c>
      <c r="E124" s="32" t="s">
        <v>7024</v>
      </c>
      <c r="F124" s="32" t="s">
        <v>7024</v>
      </c>
      <c r="G124" s="32" t="s">
        <v>7024</v>
      </c>
      <c r="H124" s="32" t="s">
        <v>7024</v>
      </c>
      <c r="I124" s="33"/>
      <c r="J124" s="17" t="s">
        <v>93</v>
      </c>
      <c r="K124" s="150" t="str">
        <f t="shared" si="42"/>
        <v>-</v>
      </c>
      <c r="L124" s="123"/>
      <c r="M124" s="123"/>
      <c r="N124" s="123"/>
      <c r="O124" s="123"/>
      <c r="P124" s="123"/>
      <c r="Q124" s="123"/>
      <c r="S124"/>
      <c r="T124" s="132" t="s">
        <v>7184</v>
      </c>
      <c r="U124" s="72"/>
      <c r="V124" s="72"/>
      <c r="W124" s="72" t="str">
        <f>IFERROR(+VLOOKUP(T124,UG!$A$5:$O$196,2,0),"-")</f>
        <v>-</v>
      </c>
      <c r="X124" s="72" t="str">
        <f>IFERROR(+VLOOKUP(T124,UG!$A$5:$O$196,3,0),"-")</f>
        <v>-</v>
      </c>
      <c r="Y124" s="72" t="str">
        <f>IFERROR(+VLOOKUP(T124,UG!$A$5:$O$196,5,0),"-")</f>
        <v>-</v>
      </c>
      <c r="Z124" s="15">
        <f t="shared" si="43"/>
        <v>44</v>
      </c>
      <c r="AA124" s="14" t="str">
        <f t="shared" si="43"/>
        <v>SECRETARIA DE ESTADO DA SAÚDE</v>
      </c>
      <c r="AC124" s="50" t="str">
        <f t="shared" si="39"/>
        <v>22.1</v>
      </c>
      <c r="AD124" s="19">
        <f t="shared" si="40"/>
        <v>106</v>
      </c>
      <c r="AE124" s="49" t="str">
        <f t="shared" si="37"/>
        <v>22.1106</v>
      </c>
      <c r="BD124" s="19" t="e">
        <f>VLOOKUP(AE124,ORGANOGRAMAES!$C$1:$N$6000,2,0)</f>
        <v>#N/A</v>
      </c>
      <c r="BE124" s="19" t="e">
        <f>VLOOKUP(AE124,ORGANOGRAMAES!$C$1:$N$6000,3,0)</f>
        <v>#N/A</v>
      </c>
      <c r="BF124" s="19" t="e">
        <f>VLOOKUP(AE124,ORGANOGRAMAES!$C$1:$N$6000,4,0)</f>
        <v>#N/A</v>
      </c>
      <c r="BG124" s="19" t="e">
        <f>VLOOKUP(AE124,ORGANOGRAMAES!$C$1:$N$6000,5,0)</f>
        <v>#N/A</v>
      </c>
      <c r="BH124" s="19" t="e">
        <f>VLOOKUP(AE124,ORGANOGRAMAES!$C$1:$N$6000,6,0)</f>
        <v>#N/A</v>
      </c>
      <c r="BI124" s="19" t="e">
        <f>VLOOKUP(AE124,ORGANOGRAMAES!$C$1:$N$6000,7,0)</f>
        <v>#N/A</v>
      </c>
      <c r="BJ124" s="19" t="e">
        <f>VLOOKUP(AE124,ORGANOGRAMAES!$C$1:$N$6000,8,0)</f>
        <v>#N/A</v>
      </c>
      <c r="BK124" s="19" t="e">
        <f>VLOOKUP(AE124,ORGANOGRAMAES!$C$1:$N$6000,9,0)</f>
        <v>#N/A</v>
      </c>
      <c r="BL124" s="19" t="e">
        <f>VLOOKUP(AE124,ORGANOGRAMAES!$C$1:$N$6000,10,0)</f>
        <v>#N/A</v>
      </c>
      <c r="BM124" s="19" t="e">
        <f>VLOOKUP(AE124,ORGANOGRAMAES!$C$1:$N$6000,11,0)</f>
        <v>#N/A</v>
      </c>
      <c r="BN124" s="19" t="e">
        <f>VLOOKUP(AE124,ORGANOGRAMAES!$C$1:$N$6000,12,0)</f>
        <v>#N/A</v>
      </c>
      <c r="BP124" s="19" t="str">
        <f t="shared" si="25"/>
        <v>-</v>
      </c>
      <c r="BQ124" s="19" t="str">
        <f t="shared" si="26"/>
        <v>-</v>
      </c>
      <c r="BR124" s="19" t="str">
        <f t="shared" si="27"/>
        <v>-</v>
      </c>
      <c r="BS124" s="19" t="str">
        <f t="shared" si="28"/>
        <v>-</v>
      </c>
      <c r="BT124" s="19" t="str">
        <f t="shared" si="29"/>
        <v>-</v>
      </c>
      <c r="BU124" s="19" t="str">
        <f t="shared" si="30"/>
        <v>-</v>
      </c>
      <c r="BV124" s="19" t="str">
        <f t="shared" si="31"/>
        <v>-</v>
      </c>
      <c r="BW124" s="19" t="str">
        <f t="shared" si="32"/>
        <v>-</v>
      </c>
      <c r="BX124" s="19" t="str">
        <f t="shared" si="33"/>
        <v>-</v>
      </c>
      <c r="BY124" s="19" t="str">
        <f t="shared" si="34"/>
        <v>-</v>
      </c>
      <c r="BZ124" s="19" t="str">
        <f t="shared" si="35"/>
        <v>-</v>
      </c>
    </row>
    <row r="125" spans="1:78" ht="31.95" customHeight="1">
      <c r="A125" s="106" t="str">
        <f t="shared" si="36"/>
        <v>22.1.0.00.00.00.00</v>
      </c>
      <c r="B125" s="106">
        <f t="shared" si="38"/>
        <v>22</v>
      </c>
      <c r="C125" s="107" t="str">
        <f t="shared" si="41"/>
        <v>1</v>
      </c>
      <c r="D125" s="32">
        <v>0</v>
      </c>
      <c r="E125" s="32" t="s">
        <v>7024</v>
      </c>
      <c r="F125" s="32" t="s">
        <v>7024</v>
      </c>
      <c r="G125" s="32" t="s">
        <v>7024</v>
      </c>
      <c r="H125" s="32" t="s">
        <v>7024</v>
      </c>
      <c r="I125" s="33"/>
      <c r="J125" s="17" t="s">
        <v>93</v>
      </c>
      <c r="K125" s="150" t="str">
        <f t="shared" si="42"/>
        <v>-</v>
      </c>
      <c r="L125" s="123"/>
      <c r="M125" s="123"/>
      <c r="N125" s="123"/>
      <c r="O125" s="123"/>
      <c r="P125" s="123"/>
      <c r="Q125" s="123"/>
      <c r="S125" s="136"/>
      <c r="T125" s="132" t="s">
        <v>7185</v>
      </c>
      <c r="U125" s="75"/>
      <c r="V125" s="75"/>
      <c r="W125" s="75" t="str">
        <f>IFERROR(+VLOOKUP(T125,UG!$A$5:$O$196,2,0),"-")</f>
        <v>-</v>
      </c>
      <c r="X125" s="75" t="str">
        <f>IFERROR(+VLOOKUP(T125,UG!$A$5:$O$196,3,0),"-")</f>
        <v>-</v>
      </c>
      <c r="Y125" s="75" t="str">
        <f>IFERROR(+VLOOKUP(T125,UG!$A$5:$O$196,5,0),"-")</f>
        <v>-</v>
      </c>
      <c r="Z125" s="15">
        <f t="shared" si="43"/>
        <v>44</v>
      </c>
      <c r="AA125" s="14" t="str">
        <f t="shared" si="43"/>
        <v>SECRETARIA DE ESTADO DA SAÚDE</v>
      </c>
      <c r="AC125" s="50" t="str">
        <f t="shared" si="39"/>
        <v>22.1</v>
      </c>
      <c r="AD125" s="19">
        <f t="shared" si="40"/>
        <v>107</v>
      </c>
      <c r="AE125" s="49" t="str">
        <f t="shared" si="37"/>
        <v>22.1107</v>
      </c>
      <c r="BD125" s="19" t="e">
        <f>VLOOKUP(AE125,ORGANOGRAMAES!$C$1:$N$6000,2,0)</f>
        <v>#N/A</v>
      </c>
      <c r="BE125" s="19" t="e">
        <f>VLOOKUP(AE125,ORGANOGRAMAES!$C$1:$N$6000,3,0)</f>
        <v>#N/A</v>
      </c>
      <c r="BF125" s="19" t="e">
        <f>VLOOKUP(AE125,ORGANOGRAMAES!$C$1:$N$6000,4,0)</f>
        <v>#N/A</v>
      </c>
      <c r="BG125" s="19" t="e">
        <f>VLOOKUP(AE125,ORGANOGRAMAES!$C$1:$N$6000,5,0)</f>
        <v>#N/A</v>
      </c>
      <c r="BH125" s="19" t="e">
        <f>VLOOKUP(AE125,ORGANOGRAMAES!$C$1:$N$6000,6,0)</f>
        <v>#N/A</v>
      </c>
      <c r="BI125" s="19" t="e">
        <f>VLOOKUP(AE125,ORGANOGRAMAES!$C$1:$N$6000,7,0)</f>
        <v>#N/A</v>
      </c>
      <c r="BJ125" s="19" t="e">
        <f>VLOOKUP(AE125,ORGANOGRAMAES!$C$1:$N$6000,8,0)</f>
        <v>#N/A</v>
      </c>
      <c r="BK125" s="19" t="e">
        <f>VLOOKUP(AE125,ORGANOGRAMAES!$C$1:$N$6000,9,0)</f>
        <v>#N/A</v>
      </c>
      <c r="BL125" s="19" t="e">
        <f>VLOOKUP(AE125,ORGANOGRAMAES!$C$1:$N$6000,10,0)</f>
        <v>#N/A</v>
      </c>
      <c r="BM125" s="19" t="e">
        <f>VLOOKUP(AE125,ORGANOGRAMAES!$C$1:$N$6000,11,0)</f>
        <v>#N/A</v>
      </c>
      <c r="BN125" s="19" t="e">
        <f>VLOOKUP(AE125,ORGANOGRAMAES!$C$1:$N$6000,12,0)</f>
        <v>#N/A</v>
      </c>
      <c r="BP125" s="19" t="str">
        <f t="shared" si="25"/>
        <v>-</v>
      </c>
      <c r="BQ125" s="19" t="str">
        <f t="shared" si="26"/>
        <v>-</v>
      </c>
      <c r="BR125" s="19" t="str">
        <f t="shared" si="27"/>
        <v>-</v>
      </c>
      <c r="BS125" s="19" t="str">
        <f t="shared" si="28"/>
        <v>-</v>
      </c>
      <c r="BT125" s="19" t="str">
        <f t="shared" si="29"/>
        <v>-</v>
      </c>
      <c r="BU125" s="19" t="str">
        <f t="shared" si="30"/>
        <v>-</v>
      </c>
      <c r="BV125" s="19" t="str">
        <f t="shared" si="31"/>
        <v>-</v>
      </c>
      <c r="BW125" s="19" t="str">
        <f t="shared" si="32"/>
        <v>-</v>
      </c>
      <c r="BX125" s="19" t="str">
        <f t="shared" si="33"/>
        <v>-</v>
      </c>
      <c r="BY125" s="19" t="str">
        <f t="shared" si="34"/>
        <v>-</v>
      </c>
      <c r="BZ125" s="19" t="str">
        <f t="shared" si="35"/>
        <v>-</v>
      </c>
    </row>
    <row r="126" spans="1:78" ht="22.2" customHeight="1">
      <c r="A126" s="106" t="str">
        <f t="shared" si="36"/>
        <v>22.1.0.00.00.00.00</v>
      </c>
      <c r="B126" s="106">
        <f t="shared" si="38"/>
        <v>22</v>
      </c>
      <c r="C126" s="107" t="str">
        <f t="shared" si="41"/>
        <v>1</v>
      </c>
      <c r="D126" s="32">
        <v>0</v>
      </c>
      <c r="E126" s="32" t="s">
        <v>7024</v>
      </c>
      <c r="F126" s="32" t="s">
        <v>7024</v>
      </c>
      <c r="G126" s="32" t="s">
        <v>7024</v>
      </c>
      <c r="H126" s="32" t="s">
        <v>7024</v>
      </c>
      <c r="I126" s="33"/>
      <c r="J126" s="17" t="s">
        <v>93</v>
      </c>
      <c r="K126" s="150" t="str">
        <f t="shared" si="42"/>
        <v>-</v>
      </c>
      <c r="L126" s="123"/>
      <c r="M126" s="123"/>
      <c r="N126" s="123"/>
      <c r="O126" s="123"/>
      <c r="P126" s="123"/>
      <c r="Q126" s="123"/>
      <c r="S126" s="223" t="s">
        <v>7186</v>
      </c>
      <c r="T126" s="223"/>
      <c r="U126" s="77">
        <v>45</v>
      </c>
      <c r="V126" s="77" t="s">
        <v>7040</v>
      </c>
      <c r="W126" s="61" t="str">
        <f>IFERROR(+VLOOKUP(S126,UG!$A$5:$O$196,2,0),"-")</f>
        <v>-</v>
      </c>
      <c r="X126" s="61" t="str">
        <f>IFERROR(+VLOOKUP(S126,UG!$A$5:$O$196,3,0),"-")</f>
        <v>-</v>
      </c>
      <c r="Y126" s="61" t="str">
        <f>IFERROR(+VLOOKUP(S126,UG!$A$5:$O$196,5,0),"-")</f>
        <v>-</v>
      </c>
      <c r="Z126" s="69">
        <f>+U126</f>
        <v>45</v>
      </c>
      <c r="AA126" s="68" t="str">
        <f>+S126</f>
        <v>SECRETARIA DE ESTADO DA SEGURANCA PÚBLICA E DEFESA SOCIAL</v>
      </c>
      <c r="AC126" s="50" t="str">
        <f t="shared" si="39"/>
        <v>22.1</v>
      </c>
      <c r="AD126" s="19">
        <f t="shared" si="40"/>
        <v>108</v>
      </c>
      <c r="AE126" s="49" t="str">
        <f t="shared" si="37"/>
        <v>22.1108</v>
      </c>
      <c r="BD126" s="19" t="e">
        <f>VLOOKUP(AE126,ORGANOGRAMAES!$C$1:$N$6000,2,0)</f>
        <v>#N/A</v>
      </c>
      <c r="BE126" s="19" t="e">
        <f>VLOOKUP(AE126,ORGANOGRAMAES!$C$1:$N$6000,3,0)</f>
        <v>#N/A</v>
      </c>
      <c r="BF126" s="19" t="e">
        <f>VLOOKUP(AE126,ORGANOGRAMAES!$C$1:$N$6000,4,0)</f>
        <v>#N/A</v>
      </c>
      <c r="BG126" s="19" t="e">
        <f>VLOOKUP(AE126,ORGANOGRAMAES!$C$1:$N$6000,5,0)</f>
        <v>#N/A</v>
      </c>
      <c r="BH126" s="19" t="e">
        <f>VLOOKUP(AE126,ORGANOGRAMAES!$C$1:$N$6000,6,0)</f>
        <v>#N/A</v>
      </c>
      <c r="BI126" s="19" t="e">
        <f>VLOOKUP(AE126,ORGANOGRAMAES!$C$1:$N$6000,7,0)</f>
        <v>#N/A</v>
      </c>
      <c r="BJ126" s="19" t="e">
        <f>VLOOKUP(AE126,ORGANOGRAMAES!$C$1:$N$6000,8,0)</f>
        <v>#N/A</v>
      </c>
      <c r="BK126" s="19" t="e">
        <f>VLOOKUP(AE126,ORGANOGRAMAES!$C$1:$N$6000,9,0)</f>
        <v>#N/A</v>
      </c>
      <c r="BL126" s="19" t="e">
        <f>VLOOKUP(AE126,ORGANOGRAMAES!$C$1:$N$6000,10,0)</f>
        <v>#N/A</v>
      </c>
      <c r="BM126" s="19" t="e">
        <f>VLOOKUP(AE126,ORGANOGRAMAES!$C$1:$N$6000,11,0)</f>
        <v>#N/A</v>
      </c>
      <c r="BN126" s="19" t="e">
        <f>VLOOKUP(AE126,ORGANOGRAMAES!$C$1:$N$6000,12,0)</f>
        <v>#N/A</v>
      </c>
      <c r="BP126" s="19" t="str">
        <f t="shared" si="25"/>
        <v>-</v>
      </c>
      <c r="BQ126" s="19" t="str">
        <f t="shared" si="26"/>
        <v>-</v>
      </c>
      <c r="BR126" s="19" t="str">
        <f t="shared" si="27"/>
        <v>-</v>
      </c>
      <c r="BS126" s="19" t="str">
        <f t="shared" si="28"/>
        <v>-</v>
      </c>
      <c r="BT126" s="19" t="str">
        <f t="shared" si="29"/>
        <v>-</v>
      </c>
      <c r="BU126" s="19" t="str">
        <f t="shared" si="30"/>
        <v>-</v>
      </c>
      <c r="BV126" s="19" t="str">
        <f t="shared" si="31"/>
        <v>-</v>
      </c>
      <c r="BW126" s="19" t="str">
        <f t="shared" si="32"/>
        <v>-</v>
      </c>
      <c r="BX126" s="19" t="str">
        <f t="shared" si="33"/>
        <v>-</v>
      </c>
      <c r="BY126" s="19" t="str">
        <f t="shared" si="34"/>
        <v>-</v>
      </c>
      <c r="BZ126" s="19" t="str">
        <f t="shared" si="35"/>
        <v>-</v>
      </c>
    </row>
    <row r="127" spans="1:78" ht="15.6" customHeight="1">
      <c r="A127" s="106" t="str">
        <f t="shared" si="36"/>
        <v>22.1.0.00.00.00.00</v>
      </c>
      <c r="B127" s="106">
        <f t="shared" si="38"/>
        <v>22</v>
      </c>
      <c r="C127" s="107" t="str">
        <f t="shared" si="41"/>
        <v>1</v>
      </c>
      <c r="D127" s="32">
        <v>0</v>
      </c>
      <c r="E127" s="32" t="s">
        <v>7024</v>
      </c>
      <c r="F127" s="32" t="s">
        <v>7024</v>
      </c>
      <c r="G127" s="32" t="s">
        <v>7024</v>
      </c>
      <c r="H127" s="32" t="s">
        <v>7024</v>
      </c>
      <c r="I127" s="33"/>
      <c r="J127" s="17" t="s">
        <v>93</v>
      </c>
      <c r="K127" s="150" t="str">
        <f t="shared" si="42"/>
        <v>-</v>
      </c>
      <c r="L127" s="123"/>
      <c r="M127" s="123"/>
      <c r="N127" s="123"/>
      <c r="O127" s="123"/>
      <c r="P127" s="123"/>
      <c r="Q127" s="123"/>
      <c r="S127"/>
      <c r="T127" s="71" t="s">
        <v>7187</v>
      </c>
      <c r="U127" s="74" t="s">
        <v>7188</v>
      </c>
      <c r="V127" s="74" t="s">
        <v>7040</v>
      </c>
      <c r="W127" s="74" t="str">
        <f>IFERROR(+VLOOKUP(T127,UG!$A$5:$O$196,2,0),"-")</f>
        <v>450101</v>
      </c>
      <c r="X127" s="74" t="str">
        <f>IFERROR(+VLOOKUP(T127,UG!$A$5:$O$196,3,0),"-")</f>
        <v>SESP</v>
      </c>
      <c r="Y127" s="74" t="str">
        <f>IFERROR(+VLOOKUP(T127,UG!$A$5:$O$196,5,0),"-")</f>
        <v>27142025000186</v>
      </c>
      <c r="Z127" s="15">
        <f t="shared" si="43"/>
        <v>45</v>
      </c>
      <c r="AA127" s="14" t="str">
        <f t="shared" si="43"/>
        <v>SECRETARIA DE ESTADO DA SEGURANCA PÚBLICA E DEFESA SOCIAL</v>
      </c>
      <c r="AC127" s="50" t="str">
        <f t="shared" si="39"/>
        <v>22.1</v>
      </c>
      <c r="AD127" s="19">
        <f t="shared" si="40"/>
        <v>109</v>
      </c>
      <c r="AE127" s="49" t="str">
        <f t="shared" si="37"/>
        <v>22.1109</v>
      </c>
      <c r="AG127" s="49" t="str">
        <f>+W128</f>
        <v>450906</v>
      </c>
      <c r="BD127" s="19" t="e">
        <f>VLOOKUP(AE127,ORGANOGRAMAES!$C$1:$N$6000,2,0)</f>
        <v>#N/A</v>
      </c>
      <c r="BE127" s="19" t="e">
        <f>VLOOKUP(AE127,ORGANOGRAMAES!$C$1:$N$6000,3,0)</f>
        <v>#N/A</v>
      </c>
      <c r="BF127" s="19" t="e">
        <f>VLOOKUP(AE127,ORGANOGRAMAES!$C$1:$N$6000,4,0)</f>
        <v>#N/A</v>
      </c>
      <c r="BG127" s="19" t="e">
        <f>VLOOKUP(AE127,ORGANOGRAMAES!$C$1:$N$6000,5,0)</f>
        <v>#N/A</v>
      </c>
      <c r="BH127" s="19" t="e">
        <f>VLOOKUP(AE127,ORGANOGRAMAES!$C$1:$N$6000,6,0)</f>
        <v>#N/A</v>
      </c>
      <c r="BI127" s="19" t="e">
        <f>VLOOKUP(AE127,ORGANOGRAMAES!$C$1:$N$6000,7,0)</f>
        <v>#N/A</v>
      </c>
      <c r="BJ127" s="19" t="e">
        <f>VLOOKUP(AE127,ORGANOGRAMAES!$C$1:$N$6000,8,0)</f>
        <v>#N/A</v>
      </c>
      <c r="BK127" s="19" t="e">
        <f>VLOOKUP(AE127,ORGANOGRAMAES!$C$1:$N$6000,9,0)</f>
        <v>#N/A</v>
      </c>
      <c r="BL127" s="19" t="e">
        <f>VLOOKUP(AE127,ORGANOGRAMAES!$C$1:$N$6000,10,0)</f>
        <v>#N/A</v>
      </c>
      <c r="BM127" s="19" t="e">
        <f>VLOOKUP(AE127,ORGANOGRAMAES!$C$1:$N$6000,11,0)</f>
        <v>#N/A</v>
      </c>
      <c r="BN127" s="19" t="e">
        <f>VLOOKUP(AE127,ORGANOGRAMAES!$C$1:$N$6000,12,0)</f>
        <v>#N/A</v>
      </c>
      <c r="BP127" s="19" t="str">
        <f t="shared" si="25"/>
        <v>-</v>
      </c>
      <c r="BQ127" s="19" t="str">
        <f t="shared" si="26"/>
        <v>-</v>
      </c>
      <c r="BR127" s="19" t="str">
        <f t="shared" si="27"/>
        <v>-</v>
      </c>
      <c r="BS127" s="19" t="str">
        <f t="shared" si="28"/>
        <v>-</v>
      </c>
      <c r="BT127" s="19" t="str">
        <f t="shared" si="29"/>
        <v>-</v>
      </c>
      <c r="BU127" s="19" t="str">
        <f t="shared" si="30"/>
        <v>-</v>
      </c>
      <c r="BV127" s="19" t="str">
        <f t="shared" si="31"/>
        <v>-</v>
      </c>
      <c r="BW127" s="19" t="str">
        <f t="shared" si="32"/>
        <v>-</v>
      </c>
      <c r="BX127" s="19" t="str">
        <f t="shared" si="33"/>
        <v>-</v>
      </c>
      <c r="BY127" s="19" t="str">
        <f t="shared" si="34"/>
        <v>-</v>
      </c>
      <c r="BZ127" s="19" t="str">
        <f t="shared" si="35"/>
        <v>-</v>
      </c>
    </row>
    <row r="128" spans="1:78" ht="20.399999999999999">
      <c r="A128" s="106" t="str">
        <f t="shared" si="36"/>
        <v>22.1.0.00.00.00.00</v>
      </c>
      <c r="B128" s="106">
        <f t="shared" si="38"/>
        <v>22</v>
      </c>
      <c r="C128" s="107" t="str">
        <f t="shared" si="41"/>
        <v>1</v>
      </c>
      <c r="D128" s="32">
        <v>0</v>
      </c>
      <c r="E128" s="32" t="s">
        <v>7024</v>
      </c>
      <c r="F128" s="32" t="s">
        <v>7024</v>
      </c>
      <c r="G128" s="32" t="s">
        <v>7024</v>
      </c>
      <c r="H128" s="32" t="s">
        <v>7024</v>
      </c>
      <c r="I128" s="33"/>
      <c r="J128" s="17" t="s">
        <v>93</v>
      </c>
      <c r="K128" s="150" t="str">
        <f t="shared" si="42"/>
        <v>-</v>
      </c>
      <c r="L128" s="123"/>
      <c r="M128" s="123"/>
      <c r="N128" s="123"/>
      <c r="O128" s="123"/>
      <c r="P128" s="123"/>
      <c r="Q128" s="123"/>
      <c r="S128"/>
      <c r="T128" s="75" t="s">
        <v>7189</v>
      </c>
      <c r="U128" s="75"/>
      <c r="V128" s="75" t="s">
        <v>7040</v>
      </c>
      <c r="W128" s="75" t="str">
        <f>IFERROR(+VLOOKUP(T128,UG!$A$5:$O$196,2,0),"-")</f>
        <v>450906</v>
      </c>
      <c r="X128" s="75" t="str">
        <f>IFERROR(+VLOOKUP(T128,UG!$A$5:$O$196,3,0),"-")</f>
        <v>FESP</v>
      </c>
      <c r="Y128" s="75" t="str">
        <f>IFERROR(+VLOOKUP(T128,UG!$A$5:$O$196,5,0),"-")</f>
        <v>35298906000119</v>
      </c>
      <c r="Z128" s="15">
        <f t="shared" si="43"/>
        <v>45</v>
      </c>
      <c r="AA128" s="14" t="str">
        <f t="shared" si="43"/>
        <v>SECRETARIA DE ESTADO DA SEGURANCA PÚBLICA E DEFESA SOCIAL</v>
      </c>
      <c r="AC128" s="50" t="str">
        <f t="shared" si="39"/>
        <v>22.1</v>
      </c>
      <c r="AD128" s="19">
        <f t="shared" si="40"/>
        <v>110</v>
      </c>
      <c r="AE128" s="49" t="str">
        <f t="shared" si="37"/>
        <v>22.1110</v>
      </c>
      <c r="BD128" s="19" t="e">
        <f>VLOOKUP(AE128,ORGANOGRAMAES!$C$1:$N$6000,2,0)</f>
        <v>#N/A</v>
      </c>
      <c r="BE128" s="19" t="e">
        <f>VLOOKUP(AE128,ORGANOGRAMAES!$C$1:$N$6000,3,0)</f>
        <v>#N/A</v>
      </c>
      <c r="BF128" s="19" t="e">
        <f>VLOOKUP(AE128,ORGANOGRAMAES!$C$1:$N$6000,4,0)</f>
        <v>#N/A</v>
      </c>
      <c r="BG128" s="19" t="e">
        <f>VLOOKUP(AE128,ORGANOGRAMAES!$C$1:$N$6000,5,0)</f>
        <v>#N/A</v>
      </c>
      <c r="BH128" s="19" t="e">
        <f>VLOOKUP(AE128,ORGANOGRAMAES!$C$1:$N$6000,6,0)</f>
        <v>#N/A</v>
      </c>
      <c r="BI128" s="19" t="e">
        <f>VLOOKUP(AE128,ORGANOGRAMAES!$C$1:$N$6000,7,0)</f>
        <v>#N/A</v>
      </c>
      <c r="BJ128" s="19" t="e">
        <f>VLOOKUP(AE128,ORGANOGRAMAES!$C$1:$N$6000,8,0)</f>
        <v>#N/A</v>
      </c>
      <c r="BK128" s="19" t="e">
        <f>VLOOKUP(AE128,ORGANOGRAMAES!$C$1:$N$6000,9,0)</f>
        <v>#N/A</v>
      </c>
      <c r="BL128" s="19" t="e">
        <f>VLOOKUP(AE128,ORGANOGRAMAES!$C$1:$N$6000,10,0)</f>
        <v>#N/A</v>
      </c>
      <c r="BM128" s="19" t="e">
        <f>VLOOKUP(AE128,ORGANOGRAMAES!$C$1:$N$6000,11,0)</f>
        <v>#N/A</v>
      </c>
      <c r="BN128" s="19" t="e">
        <f>VLOOKUP(AE128,ORGANOGRAMAES!$C$1:$N$6000,12,0)</f>
        <v>#N/A</v>
      </c>
      <c r="BP128" s="19" t="str">
        <f t="shared" si="25"/>
        <v>-</v>
      </c>
      <c r="BQ128" s="19" t="str">
        <f t="shared" si="26"/>
        <v>-</v>
      </c>
      <c r="BR128" s="19" t="str">
        <f t="shared" si="27"/>
        <v>-</v>
      </c>
      <c r="BS128" s="19" t="str">
        <f t="shared" si="28"/>
        <v>-</v>
      </c>
      <c r="BT128" s="19" t="str">
        <f t="shared" si="29"/>
        <v>-</v>
      </c>
      <c r="BU128" s="19" t="str">
        <f t="shared" si="30"/>
        <v>-</v>
      </c>
      <c r="BV128" s="19" t="str">
        <f t="shared" si="31"/>
        <v>-</v>
      </c>
      <c r="BW128" s="19" t="str">
        <f t="shared" si="32"/>
        <v>-</v>
      </c>
      <c r="BX128" s="19" t="str">
        <f t="shared" si="33"/>
        <v>-</v>
      </c>
      <c r="BY128" s="19" t="str">
        <f t="shared" si="34"/>
        <v>-</v>
      </c>
      <c r="BZ128" s="19" t="str">
        <f t="shared" si="35"/>
        <v>-</v>
      </c>
    </row>
    <row r="129" spans="1:78" ht="20.399999999999999">
      <c r="A129" s="106" t="str">
        <f t="shared" si="36"/>
        <v>22.1.0.00.00.00.00</v>
      </c>
      <c r="B129" s="106">
        <f t="shared" si="38"/>
        <v>22</v>
      </c>
      <c r="C129" s="107" t="str">
        <f t="shared" si="41"/>
        <v>1</v>
      </c>
      <c r="D129" s="32">
        <v>0</v>
      </c>
      <c r="E129" s="32" t="s">
        <v>7024</v>
      </c>
      <c r="F129" s="32" t="s">
        <v>7024</v>
      </c>
      <c r="G129" s="32" t="s">
        <v>7024</v>
      </c>
      <c r="H129" s="32" t="s">
        <v>7024</v>
      </c>
      <c r="I129" s="33"/>
      <c r="J129" s="17" t="s">
        <v>93</v>
      </c>
      <c r="K129" s="150" t="str">
        <f t="shared" si="42"/>
        <v>-</v>
      </c>
      <c r="L129" s="123"/>
      <c r="M129" s="123"/>
      <c r="N129" s="123"/>
      <c r="O129" s="123"/>
      <c r="P129" s="123"/>
      <c r="Q129" s="123"/>
      <c r="S129"/>
      <c r="T129" s="73" t="s">
        <v>7190</v>
      </c>
      <c r="U129" s="74" t="s">
        <v>7191</v>
      </c>
      <c r="V129" s="74" t="s">
        <v>7040</v>
      </c>
      <c r="W129" s="74" t="str">
        <f>IFERROR(+VLOOKUP(T129,UG!$A$5:$O$196,2,0),"-")</f>
        <v>450102</v>
      </c>
      <c r="X129" s="74" t="str">
        <f>IFERROR(+VLOOKUP(T129,UG!$A$5:$O$196,3,0),"-")</f>
        <v>PCES</v>
      </c>
      <c r="Y129" s="74" t="str">
        <f>IFERROR(+VLOOKUP(T129,UG!$A$5:$O$196,5,0),"-")</f>
        <v>27470897000173</v>
      </c>
      <c r="Z129" s="15">
        <f t="shared" si="43"/>
        <v>45</v>
      </c>
      <c r="AA129" s="14" t="str">
        <f t="shared" si="43"/>
        <v>SECRETARIA DE ESTADO DA SEGURANCA PÚBLICA E DEFESA SOCIAL</v>
      </c>
      <c r="AC129" s="50" t="str">
        <f t="shared" si="39"/>
        <v>22.1</v>
      </c>
      <c r="AD129" s="19">
        <f t="shared" si="40"/>
        <v>111</v>
      </c>
      <c r="AE129" s="49" t="str">
        <f t="shared" si="37"/>
        <v>22.1111</v>
      </c>
      <c r="AG129" s="49" t="str">
        <f>+W130</f>
        <v>450901</v>
      </c>
      <c r="BD129" s="19" t="e">
        <f>VLOOKUP(AE129,ORGANOGRAMAES!$C$1:$N$6000,2,0)</f>
        <v>#N/A</v>
      </c>
      <c r="BE129" s="19" t="e">
        <f>VLOOKUP(AE129,ORGANOGRAMAES!$C$1:$N$6000,3,0)</f>
        <v>#N/A</v>
      </c>
      <c r="BF129" s="19" t="e">
        <f>VLOOKUP(AE129,ORGANOGRAMAES!$C$1:$N$6000,4,0)</f>
        <v>#N/A</v>
      </c>
      <c r="BG129" s="19" t="e">
        <f>VLOOKUP(AE129,ORGANOGRAMAES!$C$1:$N$6000,5,0)</f>
        <v>#N/A</v>
      </c>
      <c r="BH129" s="19" t="e">
        <f>VLOOKUP(AE129,ORGANOGRAMAES!$C$1:$N$6000,6,0)</f>
        <v>#N/A</v>
      </c>
      <c r="BI129" s="19" t="e">
        <f>VLOOKUP(AE129,ORGANOGRAMAES!$C$1:$N$6000,7,0)</f>
        <v>#N/A</v>
      </c>
      <c r="BJ129" s="19" t="e">
        <f>VLOOKUP(AE129,ORGANOGRAMAES!$C$1:$N$6000,8,0)</f>
        <v>#N/A</v>
      </c>
      <c r="BK129" s="19" t="e">
        <f>VLOOKUP(AE129,ORGANOGRAMAES!$C$1:$N$6000,9,0)</f>
        <v>#N/A</v>
      </c>
      <c r="BL129" s="19" t="e">
        <f>VLOOKUP(AE129,ORGANOGRAMAES!$C$1:$N$6000,10,0)</f>
        <v>#N/A</v>
      </c>
      <c r="BM129" s="19" t="e">
        <f>VLOOKUP(AE129,ORGANOGRAMAES!$C$1:$N$6000,11,0)</f>
        <v>#N/A</v>
      </c>
      <c r="BN129" s="19" t="e">
        <f>VLOOKUP(AE129,ORGANOGRAMAES!$C$1:$N$6000,12,0)</f>
        <v>#N/A</v>
      </c>
      <c r="BP129" s="19" t="str">
        <f t="shared" si="25"/>
        <v>-</v>
      </c>
      <c r="BQ129" s="19" t="str">
        <f t="shared" si="26"/>
        <v>-</v>
      </c>
      <c r="BR129" s="19" t="str">
        <f t="shared" si="27"/>
        <v>-</v>
      </c>
      <c r="BS129" s="19" t="str">
        <f t="shared" si="28"/>
        <v>-</v>
      </c>
      <c r="BT129" s="19" t="str">
        <f t="shared" si="29"/>
        <v>-</v>
      </c>
      <c r="BU129" s="19" t="str">
        <f t="shared" si="30"/>
        <v>-</v>
      </c>
      <c r="BV129" s="19" t="str">
        <f t="shared" si="31"/>
        <v>-</v>
      </c>
      <c r="BW129" s="19" t="str">
        <f t="shared" si="32"/>
        <v>-</v>
      </c>
      <c r="BX129" s="19" t="str">
        <f t="shared" si="33"/>
        <v>-</v>
      </c>
      <c r="BY129" s="19" t="str">
        <f t="shared" si="34"/>
        <v>-</v>
      </c>
      <c r="BZ129" s="19" t="str">
        <f t="shared" si="35"/>
        <v>-</v>
      </c>
    </row>
    <row r="130" spans="1:78" ht="20.399999999999999">
      <c r="A130" s="106" t="str">
        <f t="shared" si="36"/>
        <v>22.1.0.00.00.00.00</v>
      </c>
      <c r="B130" s="106">
        <f t="shared" si="38"/>
        <v>22</v>
      </c>
      <c r="C130" s="107" t="str">
        <f t="shared" si="41"/>
        <v>1</v>
      </c>
      <c r="D130" s="32">
        <v>0</v>
      </c>
      <c r="E130" s="32" t="s">
        <v>7024</v>
      </c>
      <c r="F130" s="32" t="s">
        <v>7024</v>
      </c>
      <c r="G130" s="32" t="s">
        <v>7024</v>
      </c>
      <c r="H130" s="32" t="s">
        <v>7024</v>
      </c>
      <c r="I130" s="33"/>
      <c r="J130" s="17" t="s">
        <v>93</v>
      </c>
      <c r="K130" s="150" t="str">
        <f t="shared" si="42"/>
        <v>-</v>
      </c>
      <c r="L130" s="123"/>
      <c r="M130" s="123"/>
      <c r="N130" s="123"/>
      <c r="O130" s="123"/>
      <c r="P130" s="123"/>
      <c r="Q130" s="123"/>
      <c r="S130"/>
      <c r="T130" s="72" t="s">
        <v>7192</v>
      </c>
      <c r="U130" s="72"/>
      <c r="V130" s="72" t="s">
        <v>7040</v>
      </c>
      <c r="W130" s="72" t="str">
        <f>IFERROR(+VLOOKUP(T130,UG!$A$5:$O$196,2,0),"-")</f>
        <v>450901</v>
      </c>
      <c r="X130" s="72" t="str">
        <f>IFERROR(+VLOOKUP(T130,UG!$A$5:$O$196,3,0),"-")</f>
        <v>FUNREPOCI</v>
      </c>
      <c r="Y130" s="72" t="str">
        <f>IFERROR(+VLOOKUP(T130,UG!$A$5:$O$196,5,0),"-")</f>
        <v>01449136000146</v>
      </c>
      <c r="Z130" s="15">
        <f t="shared" si="43"/>
        <v>45</v>
      </c>
      <c r="AA130" s="14" t="str">
        <f t="shared" si="43"/>
        <v>SECRETARIA DE ESTADO DA SEGURANCA PÚBLICA E DEFESA SOCIAL</v>
      </c>
      <c r="AC130" s="50" t="str">
        <f t="shared" si="39"/>
        <v>22.1</v>
      </c>
      <c r="AD130" s="19">
        <f t="shared" si="40"/>
        <v>112</v>
      </c>
      <c r="AE130" s="49" t="str">
        <f t="shared" si="37"/>
        <v>22.1112</v>
      </c>
      <c r="BD130" s="19" t="e">
        <f>VLOOKUP(AE130,ORGANOGRAMAES!$C$1:$N$6000,2,0)</f>
        <v>#N/A</v>
      </c>
      <c r="BE130" s="19" t="e">
        <f>VLOOKUP(AE130,ORGANOGRAMAES!$C$1:$N$6000,3,0)</f>
        <v>#N/A</v>
      </c>
      <c r="BF130" s="19" t="e">
        <f>VLOOKUP(AE130,ORGANOGRAMAES!$C$1:$N$6000,4,0)</f>
        <v>#N/A</v>
      </c>
      <c r="BG130" s="19" t="e">
        <f>VLOOKUP(AE130,ORGANOGRAMAES!$C$1:$N$6000,5,0)</f>
        <v>#N/A</v>
      </c>
      <c r="BH130" s="19" t="e">
        <f>VLOOKUP(AE130,ORGANOGRAMAES!$C$1:$N$6000,6,0)</f>
        <v>#N/A</v>
      </c>
      <c r="BI130" s="19" t="e">
        <f>VLOOKUP(AE130,ORGANOGRAMAES!$C$1:$N$6000,7,0)</f>
        <v>#N/A</v>
      </c>
      <c r="BJ130" s="19" t="e">
        <f>VLOOKUP(AE130,ORGANOGRAMAES!$C$1:$N$6000,8,0)</f>
        <v>#N/A</v>
      </c>
      <c r="BK130" s="19" t="e">
        <f>VLOOKUP(AE130,ORGANOGRAMAES!$C$1:$N$6000,9,0)</f>
        <v>#N/A</v>
      </c>
      <c r="BL130" s="19" t="e">
        <f>VLOOKUP(AE130,ORGANOGRAMAES!$C$1:$N$6000,10,0)</f>
        <v>#N/A</v>
      </c>
      <c r="BM130" s="19" t="e">
        <f>VLOOKUP(AE130,ORGANOGRAMAES!$C$1:$N$6000,11,0)</f>
        <v>#N/A</v>
      </c>
      <c r="BN130" s="19" t="e">
        <f>VLOOKUP(AE130,ORGANOGRAMAES!$C$1:$N$6000,12,0)</f>
        <v>#N/A</v>
      </c>
      <c r="BP130" s="19" t="str">
        <f t="shared" si="25"/>
        <v>-</v>
      </c>
      <c r="BQ130" s="19" t="str">
        <f t="shared" si="26"/>
        <v>-</v>
      </c>
      <c r="BR130" s="19" t="str">
        <f t="shared" si="27"/>
        <v>-</v>
      </c>
      <c r="BS130" s="19" t="str">
        <f t="shared" si="28"/>
        <v>-</v>
      </c>
      <c r="BT130" s="19" t="str">
        <f t="shared" si="29"/>
        <v>-</v>
      </c>
      <c r="BU130" s="19" t="str">
        <f t="shared" si="30"/>
        <v>-</v>
      </c>
      <c r="BV130" s="19" t="str">
        <f t="shared" si="31"/>
        <v>-</v>
      </c>
      <c r="BW130" s="19" t="str">
        <f t="shared" si="32"/>
        <v>-</v>
      </c>
      <c r="BX130" s="19" t="str">
        <f t="shared" si="33"/>
        <v>-</v>
      </c>
      <c r="BY130" s="19" t="str">
        <f t="shared" si="34"/>
        <v>-</v>
      </c>
      <c r="BZ130" s="19" t="str">
        <f t="shared" si="35"/>
        <v>-</v>
      </c>
    </row>
    <row r="131" spans="1:78" ht="20.399999999999999">
      <c r="A131" s="106" t="str">
        <f t="shared" si="36"/>
        <v>22.1.0.00.00.00.00</v>
      </c>
      <c r="B131" s="106">
        <f t="shared" si="38"/>
        <v>22</v>
      </c>
      <c r="C131" s="107" t="str">
        <f t="shared" si="41"/>
        <v>1</v>
      </c>
      <c r="D131" s="32">
        <v>0</v>
      </c>
      <c r="E131" s="32" t="s">
        <v>7024</v>
      </c>
      <c r="F131" s="32" t="s">
        <v>7024</v>
      </c>
      <c r="G131" s="32" t="s">
        <v>7024</v>
      </c>
      <c r="H131" s="32" t="s">
        <v>7024</v>
      </c>
      <c r="I131" s="33"/>
      <c r="J131" s="17" t="s">
        <v>93</v>
      </c>
      <c r="K131" s="150" t="str">
        <f t="shared" si="42"/>
        <v>-</v>
      </c>
      <c r="L131" s="123"/>
      <c r="M131" s="123"/>
      <c r="N131" s="123"/>
      <c r="O131" s="123"/>
      <c r="P131" s="123"/>
      <c r="Q131" s="123"/>
      <c r="S131"/>
      <c r="T131" s="73" t="s">
        <v>7193</v>
      </c>
      <c r="U131" s="74" t="s">
        <v>7194</v>
      </c>
      <c r="V131" s="74" t="s">
        <v>7040</v>
      </c>
      <c r="W131" s="74" t="str">
        <f>IFERROR(+VLOOKUP(T131,UG!$A$5:$O$196,2,0),"-")</f>
        <v>450103</v>
      </c>
      <c r="X131" s="74" t="str">
        <f>IFERROR(+VLOOKUP(T131,UG!$A$5:$O$196,3,0),"-")</f>
        <v>PMES</v>
      </c>
      <c r="Y131" s="74" t="str">
        <f>IFERROR(+VLOOKUP(T131,UG!$A$5:$O$196,5,0),"-")</f>
        <v>27476373000190</v>
      </c>
      <c r="Z131" s="15">
        <f t="shared" si="43"/>
        <v>45</v>
      </c>
      <c r="AA131" s="14" t="str">
        <f t="shared" si="43"/>
        <v>SECRETARIA DE ESTADO DA SEGURANCA PÚBLICA E DEFESA SOCIAL</v>
      </c>
      <c r="AC131" s="50" t="str">
        <f t="shared" si="39"/>
        <v>22.1</v>
      </c>
      <c r="AD131" s="19">
        <f t="shared" si="40"/>
        <v>113</v>
      </c>
      <c r="AE131" s="49" t="str">
        <f t="shared" si="37"/>
        <v>22.1113</v>
      </c>
      <c r="AG131" s="49" t="str">
        <f>+W132</f>
        <v>450902</v>
      </c>
      <c r="AH131" s="49" t="str">
        <f>+W133</f>
        <v>450903</v>
      </c>
      <c r="AI131" s="49"/>
      <c r="BD131" s="19" t="e">
        <f>VLOOKUP(AE131,ORGANOGRAMAES!$C$1:$N$6000,2,0)</f>
        <v>#N/A</v>
      </c>
      <c r="BE131" s="19" t="e">
        <f>VLOOKUP(AE131,ORGANOGRAMAES!$C$1:$N$6000,3,0)</f>
        <v>#N/A</v>
      </c>
      <c r="BF131" s="19" t="e">
        <f>VLOOKUP(AE131,ORGANOGRAMAES!$C$1:$N$6000,4,0)</f>
        <v>#N/A</v>
      </c>
      <c r="BG131" s="19" t="e">
        <f>VLOOKUP(AE131,ORGANOGRAMAES!$C$1:$N$6000,5,0)</f>
        <v>#N/A</v>
      </c>
      <c r="BH131" s="19" t="e">
        <f>VLOOKUP(AE131,ORGANOGRAMAES!$C$1:$N$6000,6,0)</f>
        <v>#N/A</v>
      </c>
      <c r="BI131" s="19" t="e">
        <f>VLOOKUP(AE131,ORGANOGRAMAES!$C$1:$N$6000,7,0)</f>
        <v>#N/A</v>
      </c>
      <c r="BJ131" s="19" t="e">
        <f>VLOOKUP(AE131,ORGANOGRAMAES!$C$1:$N$6000,8,0)</f>
        <v>#N/A</v>
      </c>
      <c r="BK131" s="19" t="e">
        <f>VLOOKUP(AE131,ORGANOGRAMAES!$C$1:$N$6000,9,0)</f>
        <v>#N/A</v>
      </c>
      <c r="BL131" s="19" t="e">
        <f>VLOOKUP(AE131,ORGANOGRAMAES!$C$1:$N$6000,10,0)</f>
        <v>#N/A</v>
      </c>
      <c r="BM131" s="19" t="e">
        <f>VLOOKUP(AE131,ORGANOGRAMAES!$C$1:$N$6000,11,0)</f>
        <v>#N/A</v>
      </c>
      <c r="BN131" s="19" t="e">
        <f>VLOOKUP(AE131,ORGANOGRAMAES!$C$1:$N$6000,12,0)</f>
        <v>#N/A</v>
      </c>
      <c r="BP131" s="19" t="str">
        <f t="shared" si="25"/>
        <v>-</v>
      </c>
      <c r="BQ131" s="19" t="str">
        <f t="shared" si="26"/>
        <v>-</v>
      </c>
      <c r="BR131" s="19" t="str">
        <f t="shared" si="27"/>
        <v>-</v>
      </c>
      <c r="BS131" s="19" t="str">
        <f t="shared" si="28"/>
        <v>-</v>
      </c>
      <c r="BT131" s="19" t="str">
        <f t="shared" si="29"/>
        <v>-</v>
      </c>
      <c r="BU131" s="19" t="str">
        <f t="shared" si="30"/>
        <v>-</v>
      </c>
      <c r="BV131" s="19" t="str">
        <f t="shared" si="31"/>
        <v>-</v>
      </c>
      <c r="BW131" s="19" t="str">
        <f t="shared" si="32"/>
        <v>-</v>
      </c>
      <c r="BX131" s="19" t="str">
        <f t="shared" si="33"/>
        <v>-</v>
      </c>
      <c r="BY131" s="19" t="str">
        <f t="shared" si="34"/>
        <v>-</v>
      </c>
      <c r="BZ131" s="19" t="str">
        <f t="shared" si="35"/>
        <v>-</v>
      </c>
    </row>
    <row r="132" spans="1:78" ht="20.399999999999999">
      <c r="A132" s="106" t="str">
        <f t="shared" si="36"/>
        <v>22.1.0.00.00.00.00</v>
      </c>
      <c r="B132" s="106">
        <f t="shared" si="38"/>
        <v>22</v>
      </c>
      <c r="C132" s="107" t="str">
        <f t="shared" si="41"/>
        <v>1</v>
      </c>
      <c r="D132" s="32">
        <v>0</v>
      </c>
      <c r="E132" s="32" t="s">
        <v>7024</v>
      </c>
      <c r="F132" s="32" t="s">
        <v>7024</v>
      </c>
      <c r="G132" s="32" t="s">
        <v>7024</v>
      </c>
      <c r="H132" s="32" t="s">
        <v>7024</v>
      </c>
      <c r="I132" s="33"/>
      <c r="J132" s="17" t="s">
        <v>93</v>
      </c>
      <c r="K132" s="150" t="str">
        <f t="shared" si="42"/>
        <v>-</v>
      </c>
      <c r="L132" s="123"/>
      <c r="M132" s="123"/>
      <c r="N132" s="123"/>
      <c r="O132" s="123"/>
      <c r="P132" s="123"/>
      <c r="Q132" s="123"/>
      <c r="S132"/>
      <c r="T132" s="72" t="s">
        <v>7195</v>
      </c>
      <c r="U132" s="72"/>
      <c r="V132" s="72" t="s">
        <v>7040</v>
      </c>
      <c r="W132" s="72" t="str">
        <f>IFERROR(+VLOOKUP(T132,UG!$A$5:$O$196,2,0),"-")</f>
        <v>450902</v>
      </c>
      <c r="X132" s="72" t="str">
        <f>IFERROR(+VLOOKUP(T132,UG!$A$5:$O$196,3,0),"-")</f>
        <v>FUNREPOM</v>
      </c>
      <c r="Y132" s="72" t="str">
        <f>IFERROR(+VLOOKUP(T132,UG!$A$5:$O$196,5,0),"-")</f>
        <v>01809448000113</v>
      </c>
      <c r="Z132" s="15">
        <f t="shared" si="43"/>
        <v>45</v>
      </c>
      <c r="AA132" s="14" t="str">
        <f t="shared" si="43"/>
        <v>SECRETARIA DE ESTADO DA SEGURANCA PÚBLICA E DEFESA SOCIAL</v>
      </c>
      <c r="AC132" s="50" t="str">
        <f t="shared" si="39"/>
        <v>22.1</v>
      </c>
      <c r="AD132" s="19">
        <f t="shared" si="40"/>
        <v>114</v>
      </c>
      <c r="AE132" s="49" t="str">
        <f t="shared" si="37"/>
        <v>22.1114</v>
      </c>
      <c r="BD132" s="19" t="e">
        <f>VLOOKUP(AE132,ORGANOGRAMAES!$C$1:$N$6000,2,0)</f>
        <v>#N/A</v>
      </c>
      <c r="BE132" s="19" t="e">
        <f>VLOOKUP(AE132,ORGANOGRAMAES!$C$1:$N$6000,3,0)</f>
        <v>#N/A</v>
      </c>
      <c r="BF132" s="19" t="e">
        <f>VLOOKUP(AE132,ORGANOGRAMAES!$C$1:$N$6000,4,0)</f>
        <v>#N/A</v>
      </c>
      <c r="BG132" s="19" t="e">
        <f>VLOOKUP(AE132,ORGANOGRAMAES!$C$1:$N$6000,5,0)</f>
        <v>#N/A</v>
      </c>
      <c r="BH132" s="19" t="e">
        <f>VLOOKUP(AE132,ORGANOGRAMAES!$C$1:$N$6000,6,0)</f>
        <v>#N/A</v>
      </c>
      <c r="BI132" s="19" t="e">
        <f>VLOOKUP(AE132,ORGANOGRAMAES!$C$1:$N$6000,7,0)</f>
        <v>#N/A</v>
      </c>
      <c r="BJ132" s="19" t="e">
        <f>VLOOKUP(AE132,ORGANOGRAMAES!$C$1:$N$6000,8,0)</f>
        <v>#N/A</v>
      </c>
      <c r="BK132" s="19" t="e">
        <f>VLOOKUP(AE132,ORGANOGRAMAES!$C$1:$N$6000,9,0)</f>
        <v>#N/A</v>
      </c>
      <c r="BL132" s="19" t="e">
        <f>VLOOKUP(AE132,ORGANOGRAMAES!$C$1:$N$6000,10,0)</f>
        <v>#N/A</v>
      </c>
      <c r="BM132" s="19" t="e">
        <f>VLOOKUP(AE132,ORGANOGRAMAES!$C$1:$N$6000,11,0)</f>
        <v>#N/A</v>
      </c>
      <c r="BN132" s="19" t="e">
        <f>VLOOKUP(AE132,ORGANOGRAMAES!$C$1:$N$6000,12,0)</f>
        <v>#N/A</v>
      </c>
      <c r="BP132" s="19" t="str">
        <f t="shared" si="25"/>
        <v>-</v>
      </c>
      <c r="BQ132" s="19" t="str">
        <f t="shared" si="26"/>
        <v>-</v>
      </c>
      <c r="BR132" s="19" t="str">
        <f t="shared" si="27"/>
        <v>-</v>
      </c>
      <c r="BS132" s="19" t="str">
        <f t="shared" si="28"/>
        <v>-</v>
      </c>
      <c r="BT132" s="19" t="str">
        <f t="shared" si="29"/>
        <v>-</v>
      </c>
      <c r="BU132" s="19" t="str">
        <f t="shared" si="30"/>
        <v>-</v>
      </c>
      <c r="BV132" s="19" t="str">
        <f t="shared" si="31"/>
        <v>-</v>
      </c>
      <c r="BW132" s="19" t="str">
        <f t="shared" si="32"/>
        <v>-</v>
      </c>
      <c r="BX132" s="19" t="str">
        <f t="shared" si="33"/>
        <v>-</v>
      </c>
      <c r="BY132" s="19" t="str">
        <f t="shared" si="34"/>
        <v>-</v>
      </c>
      <c r="BZ132" s="19" t="str">
        <f t="shared" si="35"/>
        <v>-</v>
      </c>
    </row>
    <row r="133" spans="1:78" ht="20.399999999999999">
      <c r="A133" s="106" t="str">
        <f t="shared" si="36"/>
        <v>22.1.0.00.00.00.00</v>
      </c>
      <c r="B133" s="106">
        <f t="shared" si="38"/>
        <v>22</v>
      </c>
      <c r="C133" s="107" t="str">
        <f t="shared" si="41"/>
        <v>1</v>
      </c>
      <c r="D133" s="32">
        <v>0</v>
      </c>
      <c r="E133" s="32" t="s">
        <v>7024</v>
      </c>
      <c r="F133" s="32" t="s">
        <v>7024</v>
      </c>
      <c r="G133" s="32" t="s">
        <v>7024</v>
      </c>
      <c r="H133" s="32" t="s">
        <v>7024</v>
      </c>
      <c r="I133" s="33"/>
      <c r="J133" s="17" t="s">
        <v>93</v>
      </c>
      <c r="K133" s="150" t="str">
        <f t="shared" si="42"/>
        <v>-</v>
      </c>
      <c r="L133" s="123"/>
      <c r="M133" s="123"/>
      <c r="N133" s="123"/>
      <c r="O133" s="123"/>
      <c r="P133" s="123"/>
      <c r="Q133" s="123"/>
      <c r="S133"/>
      <c r="T133" s="85" t="s">
        <v>7196</v>
      </c>
      <c r="U133" s="85"/>
      <c r="V133" s="85" t="s">
        <v>7040</v>
      </c>
      <c r="W133" s="85" t="str">
        <f>IFERROR(+VLOOKUP(T133,UG!$A$5:$O$196,2,0),"-")</f>
        <v>450903</v>
      </c>
      <c r="X133" s="85" t="str">
        <f>IFERROR(+VLOOKUP(T133,UG!$A$5:$O$196,3,0),"-")</f>
        <v>FSPMES</v>
      </c>
      <c r="Y133" s="85" t="str">
        <f>IFERROR(+VLOOKUP(T133,UG!$A$5:$O$196,5,0),"-")</f>
        <v>39352786000141</v>
      </c>
      <c r="Z133" s="15">
        <f t="shared" si="43"/>
        <v>45</v>
      </c>
      <c r="AA133" s="14" t="str">
        <f t="shared" si="43"/>
        <v>SECRETARIA DE ESTADO DA SEGURANCA PÚBLICA E DEFESA SOCIAL</v>
      </c>
      <c r="AC133" s="50" t="str">
        <f t="shared" si="39"/>
        <v>22.1</v>
      </c>
      <c r="AD133" s="19">
        <f t="shared" si="40"/>
        <v>115</v>
      </c>
      <c r="AE133" s="49" t="str">
        <f t="shared" si="37"/>
        <v>22.1115</v>
      </c>
      <c r="BD133" s="19" t="e">
        <f>VLOOKUP(AE133,ORGANOGRAMAES!$C$1:$N$6000,2,0)</f>
        <v>#N/A</v>
      </c>
      <c r="BE133" s="19" t="e">
        <f>VLOOKUP(AE133,ORGANOGRAMAES!$C$1:$N$6000,3,0)</f>
        <v>#N/A</v>
      </c>
      <c r="BF133" s="19" t="e">
        <f>VLOOKUP(AE133,ORGANOGRAMAES!$C$1:$N$6000,4,0)</f>
        <v>#N/A</v>
      </c>
      <c r="BG133" s="19" t="e">
        <f>VLOOKUP(AE133,ORGANOGRAMAES!$C$1:$N$6000,5,0)</f>
        <v>#N/A</v>
      </c>
      <c r="BH133" s="19" t="e">
        <f>VLOOKUP(AE133,ORGANOGRAMAES!$C$1:$N$6000,6,0)</f>
        <v>#N/A</v>
      </c>
      <c r="BI133" s="19" t="e">
        <f>VLOOKUP(AE133,ORGANOGRAMAES!$C$1:$N$6000,7,0)</f>
        <v>#N/A</v>
      </c>
      <c r="BJ133" s="19" t="e">
        <f>VLOOKUP(AE133,ORGANOGRAMAES!$C$1:$N$6000,8,0)</f>
        <v>#N/A</v>
      </c>
      <c r="BK133" s="19" t="e">
        <f>VLOOKUP(AE133,ORGANOGRAMAES!$C$1:$N$6000,9,0)</f>
        <v>#N/A</v>
      </c>
      <c r="BL133" s="19" t="e">
        <f>VLOOKUP(AE133,ORGANOGRAMAES!$C$1:$N$6000,10,0)</f>
        <v>#N/A</v>
      </c>
      <c r="BM133" s="19" t="e">
        <f>VLOOKUP(AE133,ORGANOGRAMAES!$C$1:$N$6000,11,0)</f>
        <v>#N/A</v>
      </c>
      <c r="BN133" s="19" t="e">
        <f>VLOOKUP(AE133,ORGANOGRAMAES!$C$1:$N$6000,12,0)</f>
        <v>#N/A</v>
      </c>
      <c r="BP133" s="19" t="str">
        <f t="shared" si="25"/>
        <v>-</v>
      </c>
      <c r="BQ133" s="19" t="str">
        <f t="shared" si="26"/>
        <v>-</v>
      </c>
      <c r="BR133" s="19" t="str">
        <f t="shared" si="27"/>
        <v>-</v>
      </c>
      <c r="BS133" s="19" t="str">
        <f t="shared" si="28"/>
        <v>-</v>
      </c>
      <c r="BT133" s="19" t="str">
        <f t="shared" si="29"/>
        <v>-</v>
      </c>
      <c r="BU133" s="19" t="str">
        <f t="shared" si="30"/>
        <v>-</v>
      </c>
      <c r="BV133" s="19" t="str">
        <f t="shared" si="31"/>
        <v>-</v>
      </c>
      <c r="BW133" s="19" t="str">
        <f t="shared" si="32"/>
        <v>-</v>
      </c>
      <c r="BX133" s="19" t="str">
        <f t="shared" si="33"/>
        <v>-</v>
      </c>
      <c r="BY133" s="19" t="str">
        <f t="shared" si="34"/>
        <v>-</v>
      </c>
      <c r="BZ133" s="19" t="str">
        <f t="shared" si="35"/>
        <v>-</v>
      </c>
    </row>
    <row r="134" spans="1:78" ht="21" customHeight="1">
      <c r="A134" s="106" t="str">
        <f t="shared" si="36"/>
        <v>22.1.0.00.00.00.00</v>
      </c>
      <c r="B134" s="106">
        <f t="shared" si="38"/>
        <v>22</v>
      </c>
      <c r="C134" s="107" t="str">
        <f t="shared" si="41"/>
        <v>1</v>
      </c>
      <c r="D134" s="32">
        <v>0</v>
      </c>
      <c r="E134" s="32" t="s">
        <v>7024</v>
      </c>
      <c r="F134" s="32" t="s">
        <v>7024</v>
      </c>
      <c r="G134" s="32" t="s">
        <v>7024</v>
      </c>
      <c r="H134" s="32" t="s">
        <v>7024</v>
      </c>
      <c r="I134" s="33"/>
      <c r="J134" s="17" t="s">
        <v>93</v>
      </c>
      <c r="K134" s="150" t="str">
        <f t="shared" si="42"/>
        <v>-</v>
      </c>
      <c r="L134" s="123"/>
      <c r="M134" s="123"/>
      <c r="N134" s="123"/>
      <c r="O134" s="123"/>
      <c r="P134" s="123"/>
      <c r="Q134" s="123"/>
      <c r="S134"/>
      <c r="T134" s="73" t="s">
        <v>7197</v>
      </c>
      <c r="U134" s="74" t="s">
        <v>7198</v>
      </c>
      <c r="V134" s="74" t="s">
        <v>7040</v>
      </c>
      <c r="W134" s="74" t="str">
        <f>IFERROR(+VLOOKUP(T134,UG!$A$5:$O$196,2,0),"-")</f>
        <v>450104</v>
      </c>
      <c r="X134" s="74" t="str">
        <f>IFERROR(+VLOOKUP(T134,UG!$A$5:$O$196,3,0),"-")</f>
        <v>CBMES</v>
      </c>
      <c r="Y134" s="74" t="str">
        <f>IFERROR(+VLOOKUP(T134,UG!$A$5:$O$196,5,0),"-")</f>
        <v>02133636000137</v>
      </c>
      <c r="Z134" s="15">
        <f t="shared" si="43"/>
        <v>45</v>
      </c>
      <c r="AA134" s="14" t="str">
        <f t="shared" si="43"/>
        <v>SECRETARIA DE ESTADO DA SEGURANCA PÚBLICA E DEFESA SOCIAL</v>
      </c>
      <c r="AC134" s="50" t="str">
        <f t="shared" si="39"/>
        <v>22.1</v>
      </c>
      <c r="AD134" s="19">
        <f t="shared" si="40"/>
        <v>116</v>
      </c>
      <c r="AE134" s="49" t="str">
        <f t="shared" si="37"/>
        <v>22.1116</v>
      </c>
      <c r="AG134" s="49" t="str">
        <f>+W135</f>
        <v>450904</v>
      </c>
      <c r="AH134" s="49" t="str">
        <f>+W136</f>
        <v>450905</v>
      </c>
      <c r="AI134" s="49"/>
      <c r="BD134" s="19" t="e">
        <f>VLOOKUP(AE134,ORGANOGRAMAES!$C$1:$N$6000,2,0)</f>
        <v>#N/A</v>
      </c>
      <c r="BE134" s="19" t="e">
        <f>VLOOKUP(AE134,ORGANOGRAMAES!$C$1:$N$6000,3,0)</f>
        <v>#N/A</v>
      </c>
      <c r="BF134" s="19" t="e">
        <f>VLOOKUP(AE134,ORGANOGRAMAES!$C$1:$N$6000,4,0)</f>
        <v>#N/A</v>
      </c>
      <c r="BG134" s="19" t="e">
        <f>VLOOKUP(AE134,ORGANOGRAMAES!$C$1:$N$6000,5,0)</f>
        <v>#N/A</v>
      </c>
      <c r="BH134" s="19" t="e">
        <f>VLOOKUP(AE134,ORGANOGRAMAES!$C$1:$N$6000,6,0)</f>
        <v>#N/A</v>
      </c>
      <c r="BI134" s="19" t="e">
        <f>VLOOKUP(AE134,ORGANOGRAMAES!$C$1:$N$6000,7,0)</f>
        <v>#N/A</v>
      </c>
      <c r="BJ134" s="19" t="e">
        <f>VLOOKUP(AE134,ORGANOGRAMAES!$C$1:$N$6000,8,0)</f>
        <v>#N/A</v>
      </c>
      <c r="BK134" s="19" t="e">
        <f>VLOOKUP(AE134,ORGANOGRAMAES!$C$1:$N$6000,9,0)</f>
        <v>#N/A</v>
      </c>
      <c r="BL134" s="19" t="e">
        <f>VLOOKUP(AE134,ORGANOGRAMAES!$C$1:$N$6000,10,0)</f>
        <v>#N/A</v>
      </c>
      <c r="BM134" s="19" t="e">
        <f>VLOOKUP(AE134,ORGANOGRAMAES!$C$1:$N$6000,11,0)</f>
        <v>#N/A</v>
      </c>
      <c r="BN134" s="19" t="e">
        <f>VLOOKUP(AE134,ORGANOGRAMAES!$C$1:$N$6000,12,0)</f>
        <v>#N/A</v>
      </c>
      <c r="BP134" s="19" t="str">
        <f t="shared" si="25"/>
        <v>-</v>
      </c>
      <c r="BQ134" s="19" t="str">
        <f t="shared" si="26"/>
        <v>-</v>
      </c>
      <c r="BR134" s="19" t="str">
        <f t="shared" si="27"/>
        <v>-</v>
      </c>
      <c r="BS134" s="19" t="str">
        <f t="shared" si="28"/>
        <v>-</v>
      </c>
      <c r="BT134" s="19" t="str">
        <f t="shared" si="29"/>
        <v>-</v>
      </c>
      <c r="BU134" s="19" t="str">
        <f t="shared" si="30"/>
        <v>-</v>
      </c>
      <c r="BV134" s="19" t="str">
        <f t="shared" si="31"/>
        <v>-</v>
      </c>
      <c r="BW134" s="19" t="str">
        <f t="shared" si="32"/>
        <v>-</v>
      </c>
      <c r="BX134" s="19" t="str">
        <f t="shared" si="33"/>
        <v>-</v>
      </c>
      <c r="BY134" s="19" t="str">
        <f t="shared" si="34"/>
        <v>-</v>
      </c>
      <c r="BZ134" s="19" t="str">
        <f t="shared" si="35"/>
        <v>-</v>
      </c>
    </row>
    <row r="135" spans="1:78" ht="20.399999999999999">
      <c r="A135" s="106" t="str">
        <f t="shared" si="36"/>
        <v>22.1.0.00.00.00.00</v>
      </c>
      <c r="B135" s="106">
        <f t="shared" si="38"/>
        <v>22</v>
      </c>
      <c r="C135" s="107" t="str">
        <f t="shared" si="41"/>
        <v>1</v>
      </c>
      <c r="D135" s="32">
        <v>0</v>
      </c>
      <c r="E135" s="32" t="s">
        <v>7024</v>
      </c>
      <c r="F135" s="32" t="s">
        <v>7024</v>
      </c>
      <c r="G135" s="32" t="s">
        <v>7024</v>
      </c>
      <c r="H135" s="32" t="s">
        <v>7024</v>
      </c>
      <c r="I135" s="33"/>
      <c r="J135" s="17" t="s">
        <v>93</v>
      </c>
      <c r="K135" s="150" t="str">
        <f t="shared" si="42"/>
        <v>-</v>
      </c>
      <c r="L135" s="123"/>
      <c r="M135" s="123"/>
      <c r="N135" s="123"/>
      <c r="O135" s="123"/>
      <c r="P135" s="123"/>
      <c r="Q135" s="123"/>
      <c r="S135"/>
      <c r="T135" s="72" t="s">
        <v>7199</v>
      </c>
      <c r="U135" s="72"/>
      <c r="V135" s="72"/>
      <c r="W135" s="72" t="str">
        <f>IFERROR(+VLOOKUP(T135,UG!$A$5:$O$196,2,0),"-")</f>
        <v>450904</v>
      </c>
      <c r="X135" s="72" t="str">
        <f>IFERROR(+VLOOKUP(T135,UG!$A$5:$O$196,3,0),"-")</f>
        <v>FUNREBOM</v>
      </c>
      <c r="Y135" s="72" t="str">
        <f>IFERROR(+VLOOKUP(T135,UG!$A$5:$O$196,5,0),"-")</f>
        <v>02489503000106</v>
      </c>
      <c r="Z135" s="15">
        <f t="shared" si="43"/>
        <v>45</v>
      </c>
      <c r="AA135" s="14" t="str">
        <f t="shared" si="43"/>
        <v>SECRETARIA DE ESTADO DA SEGURANCA PÚBLICA E DEFESA SOCIAL</v>
      </c>
      <c r="AC135" s="50" t="str">
        <f t="shared" si="39"/>
        <v>22.1</v>
      </c>
      <c r="AD135" s="19">
        <f t="shared" si="40"/>
        <v>117</v>
      </c>
      <c r="AE135" s="49" t="str">
        <f t="shared" si="37"/>
        <v>22.1117</v>
      </c>
      <c r="BD135" s="19" t="e">
        <f>VLOOKUP(AE135,ORGANOGRAMAES!$C$1:$N$6000,2,0)</f>
        <v>#N/A</v>
      </c>
      <c r="BE135" s="19" t="e">
        <f>VLOOKUP(AE135,ORGANOGRAMAES!$C$1:$N$6000,3,0)</f>
        <v>#N/A</v>
      </c>
      <c r="BF135" s="19" t="e">
        <f>VLOOKUP(AE135,ORGANOGRAMAES!$C$1:$N$6000,4,0)</f>
        <v>#N/A</v>
      </c>
      <c r="BG135" s="19" t="e">
        <f>VLOOKUP(AE135,ORGANOGRAMAES!$C$1:$N$6000,5,0)</f>
        <v>#N/A</v>
      </c>
      <c r="BH135" s="19" t="e">
        <f>VLOOKUP(AE135,ORGANOGRAMAES!$C$1:$N$6000,6,0)</f>
        <v>#N/A</v>
      </c>
      <c r="BI135" s="19" t="e">
        <f>VLOOKUP(AE135,ORGANOGRAMAES!$C$1:$N$6000,7,0)</f>
        <v>#N/A</v>
      </c>
      <c r="BJ135" s="19" t="e">
        <f>VLOOKUP(AE135,ORGANOGRAMAES!$C$1:$N$6000,8,0)</f>
        <v>#N/A</v>
      </c>
      <c r="BK135" s="19" t="e">
        <f>VLOOKUP(AE135,ORGANOGRAMAES!$C$1:$N$6000,9,0)</f>
        <v>#N/A</v>
      </c>
      <c r="BL135" s="19" t="e">
        <f>VLOOKUP(AE135,ORGANOGRAMAES!$C$1:$N$6000,10,0)</f>
        <v>#N/A</v>
      </c>
      <c r="BM135" s="19" t="e">
        <f>VLOOKUP(AE135,ORGANOGRAMAES!$C$1:$N$6000,11,0)</f>
        <v>#N/A</v>
      </c>
      <c r="BN135" s="19" t="e">
        <f>VLOOKUP(AE135,ORGANOGRAMAES!$C$1:$N$6000,12,0)</f>
        <v>#N/A</v>
      </c>
      <c r="BP135" s="19" t="str">
        <f t="shared" si="25"/>
        <v>-</v>
      </c>
      <c r="BQ135" s="19" t="str">
        <f t="shared" si="26"/>
        <v>-</v>
      </c>
      <c r="BR135" s="19" t="str">
        <f t="shared" si="27"/>
        <v>-</v>
      </c>
      <c r="BS135" s="19" t="str">
        <f t="shared" si="28"/>
        <v>-</v>
      </c>
      <c r="BT135" s="19" t="str">
        <f t="shared" si="29"/>
        <v>-</v>
      </c>
      <c r="BU135" s="19" t="str">
        <f t="shared" si="30"/>
        <v>-</v>
      </c>
      <c r="BV135" s="19" t="str">
        <f t="shared" si="31"/>
        <v>-</v>
      </c>
      <c r="BW135" s="19" t="str">
        <f t="shared" si="32"/>
        <v>-</v>
      </c>
      <c r="BX135" s="19" t="str">
        <f t="shared" si="33"/>
        <v>-</v>
      </c>
      <c r="BY135" s="19" t="str">
        <f t="shared" si="34"/>
        <v>-</v>
      </c>
      <c r="BZ135" s="19" t="str">
        <f t="shared" si="35"/>
        <v>-</v>
      </c>
    </row>
    <row r="136" spans="1:78" ht="20.399999999999999">
      <c r="A136" s="106" t="str">
        <f t="shared" si="36"/>
        <v>22.1.0.00.00.00.00</v>
      </c>
      <c r="B136" s="106">
        <f t="shared" si="38"/>
        <v>22</v>
      </c>
      <c r="C136" s="107" t="str">
        <f t="shared" si="41"/>
        <v>1</v>
      </c>
      <c r="D136" s="32">
        <v>0</v>
      </c>
      <c r="E136" s="32" t="s">
        <v>7024</v>
      </c>
      <c r="F136" s="32" t="s">
        <v>7024</v>
      </c>
      <c r="G136" s="32" t="s">
        <v>7024</v>
      </c>
      <c r="H136" s="32" t="s">
        <v>7024</v>
      </c>
      <c r="I136" s="33"/>
      <c r="J136" s="17" t="s">
        <v>93</v>
      </c>
      <c r="K136" s="150" t="str">
        <f t="shared" si="42"/>
        <v>-</v>
      </c>
      <c r="L136" s="123"/>
      <c r="M136" s="123"/>
      <c r="N136" s="123"/>
      <c r="O136" s="123"/>
      <c r="P136" s="123"/>
      <c r="Q136" s="123"/>
      <c r="S136"/>
      <c r="T136" s="75" t="s">
        <v>7200</v>
      </c>
      <c r="U136" s="75"/>
      <c r="V136" s="75" t="s">
        <v>7040</v>
      </c>
      <c r="W136" s="75" t="str">
        <f>IFERROR(+VLOOKUP(T136,UG!$A$5:$O$196,2,0),"-")</f>
        <v>450905</v>
      </c>
      <c r="X136" s="75" t="str">
        <f>IFERROR(+VLOOKUP(T136,UG!$A$5:$O$196,3,0),"-")</f>
        <v>FUNPDEC-ES</v>
      </c>
      <c r="Y136" s="75" t="str">
        <f>IFERROR(+VLOOKUP(T136,UG!$A$5:$O$196,5,0),"-")</f>
        <v>21997053000107</v>
      </c>
      <c r="Z136" s="15">
        <f t="shared" si="43"/>
        <v>45</v>
      </c>
      <c r="AA136" s="14" t="str">
        <f t="shared" si="43"/>
        <v>SECRETARIA DE ESTADO DA SEGURANCA PÚBLICA E DEFESA SOCIAL</v>
      </c>
      <c r="AC136" s="50" t="str">
        <f t="shared" si="39"/>
        <v>22.1</v>
      </c>
      <c r="AD136" s="19">
        <f t="shared" si="40"/>
        <v>118</v>
      </c>
      <c r="AE136" s="49" t="str">
        <f t="shared" si="37"/>
        <v>22.1118</v>
      </c>
      <c r="BD136" s="19" t="e">
        <f>VLOOKUP(AE136,ORGANOGRAMAES!$C$1:$N$6000,2,0)</f>
        <v>#N/A</v>
      </c>
      <c r="BE136" s="19" t="e">
        <f>VLOOKUP(AE136,ORGANOGRAMAES!$C$1:$N$6000,3,0)</f>
        <v>#N/A</v>
      </c>
      <c r="BF136" s="19" t="e">
        <f>VLOOKUP(AE136,ORGANOGRAMAES!$C$1:$N$6000,4,0)</f>
        <v>#N/A</v>
      </c>
      <c r="BG136" s="19" t="e">
        <f>VLOOKUP(AE136,ORGANOGRAMAES!$C$1:$N$6000,5,0)</f>
        <v>#N/A</v>
      </c>
      <c r="BH136" s="19" t="e">
        <f>VLOOKUP(AE136,ORGANOGRAMAES!$C$1:$N$6000,6,0)</f>
        <v>#N/A</v>
      </c>
      <c r="BI136" s="19" t="e">
        <f>VLOOKUP(AE136,ORGANOGRAMAES!$C$1:$N$6000,7,0)</f>
        <v>#N/A</v>
      </c>
      <c r="BJ136" s="19" t="e">
        <f>VLOOKUP(AE136,ORGANOGRAMAES!$C$1:$N$6000,8,0)</f>
        <v>#N/A</v>
      </c>
      <c r="BK136" s="19" t="e">
        <f>VLOOKUP(AE136,ORGANOGRAMAES!$C$1:$N$6000,9,0)</f>
        <v>#N/A</v>
      </c>
      <c r="BL136" s="19" t="e">
        <f>VLOOKUP(AE136,ORGANOGRAMAES!$C$1:$N$6000,10,0)</f>
        <v>#N/A</v>
      </c>
      <c r="BM136" s="19" t="e">
        <f>VLOOKUP(AE136,ORGANOGRAMAES!$C$1:$N$6000,11,0)</f>
        <v>#N/A</v>
      </c>
      <c r="BN136" s="19" t="e">
        <f>VLOOKUP(AE136,ORGANOGRAMAES!$C$1:$N$6000,12,0)</f>
        <v>#N/A</v>
      </c>
      <c r="BP136" s="19" t="str">
        <f t="shared" si="25"/>
        <v>-</v>
      </c>
      <c r="BQ136" s="19" t="str">
        <f t="shared" si="26"/>
        <v>-</v>
      </c>
      <c r="BR136" s="19" t="str">
        <f t="shared" si="27"/>
        <v>-</v>
      </c>
      <c r="BS136" s="19" t="str">
        <f t="shared" si="28"/>
        <v>-</v>
      </c>
      <c r="BT136" s="19" t="str">
        <f t="shared" si="29"/>
        <v>-</v>
      </c>
      <c r="BU136" s="19" t="str">
        <f t="shared" si="30"/>
        <v>-</v>
      </c>
      <c r="BV136" s="19" t="str">
        <f t="shared" si="31"/>
        <v>-</v>
      </c>
      <c r="BW136" s="19" t="str">
        <f t="shared" si="32"/>
        <v>-</v>
      </c>
      <c r="BX136" s="19" t="str">
        <f t="shared" si="33"/>
        <v>-</v>
      </c>
      <c r="BY136" s="19" t="str">
        <f t="shared" si="34"/>
        <v>-</v>
      </c>
      <c r="BZ136" s="19" t="str">
        <f t="shared" si="35"/>
        <v>-</v>
      </c>
    </row>
    <row r="137" spans="1:78" ht="20.399999999999999">
      <c r="A137" s="106" t="str">
        <f t="shared" si="36"/>
        <v>22.1.0.00.00.00.00</v>
      </c>
      <c r="B137" s="106">
        <f t="shared" si="38"/>
        <v>22</v>
      </c>
      <c r="C137" s="107" t="str">
        <f t="shared" si="41"/>
        <v>1</v>
      </c>
      <c r="D137" s="32">
        <v>0</v>
      </c>
      <c r="E137" s="32" t="s">
        <v>7024</v>
      </c>
      <c r="F137" s="32" t="s">
        <v>7024</v>
      </c>
      <c r="G137" s="32" t="s">
        <v>7024</v>
      </c>
      <c r="H137" s="32" t="s">
        <v>7024</v>
      </c>
      <c r="I137" s="33"/>
      <c r="J137" s="17" t="s">
        <v>93</v>
      </c>
      <c r="K137" s="150" t="str">
        <f t="shared" si="42"/>
        <v>-</v>
      </c>
      <c r="L137" s="123"/>
      <c r="M137" s="123"/>
      <c r="N137" s="123"/>
      <c r="O137" s="123"/>
      <c r="P137" s="123"/>
      <c r="Q137" s="123"/>
      <c r="S137"/>
      <c r="T137" s="14" t="s">
        <v>7201</v>
      </c>
      <c r="U137" s="15" t="s">
        <v>7202</v>
      </c>
      <c r="V137" s="15" t="s">
        <v>7032</v>
      </c>
      <c r="W137" s="15" t="str">
        <f>IFERROR(+VLOOKUP(T137,UG!$A$5:$O$196,2,0),"-")</f>
        <v>450105</v>
      </c>
      <c r="X137" s="15" t="str">
        <f>IFERROR(+VLOOKUP(T137,UG!$A$5:$O$196,3,0),"-")</f>
        <v>DSPM</v>
      </c>
      <c r="Y137" s="15" t="str">
        <f>IFERROR(+VLOOKUP(T137,UG!$A$5:$O$196,5,0),"-")</f>
        <v>04371703000187</v>
      </c>
      <c r="Z137" s="15">
        <f t="shared" si="43"/>
        <v>45</v>
      </c>
      <c r="AA137" s="14" t="str">
        <f t="shared" si="43"/>
        <v>SECRETARIA DE ESTADO DA SEGURANCA PÚBLICA E DEFESA SOCIAL</v>
      </c>
      <c r="AC137" s="50" t="str">
        <f t="shared" si="39"/>
        <v>22.1</v>
      </c>
      <c r="AD137" s="19">
        <f t="shared" si="40"/>
        <v>119</v>
      </c>
      <c r="AE137" s="49" t="str">
        <f t="shared" si="37"/>
        <v>22.1119</v>
      </c>
      <c r="BD137" s="19" t="e">
        <f>VLOOKUP(AE137,ORGANOGRAMAES!$C$1:$N$6000,2,0)</f>
        <v>#N/A</v>
      </c>
      <c r="BE137" s="19" t="e">
        <f>VLOOKUP(AE137,ORGANOGRAMAES!$C$1:$N$6000,3,0)</f>
        <v>#N/A</v>
      </c>
      <c r="BF137" s="19" t="e">
        <f>VLOOKUP(AE137,ORGANOGRAMAES!$C$1:$N$6000,4,0)</f>
        <v>#N/A</v>
      </c>
      <c r="BG137" s="19" t="e">
        <f>VLOOKUP(AE137,ORGANOGRAMAES!$C$1:$N$6000,5,0)</f>
        <v>#N/A</v>
      </c>
      <c r="BH137" s="19" t="e">
        <f>VLOOKUP(AE137,ORGANOGRAMAES!$C$1:$N$6000,6,0)</f>
        <v>#N/A</v>
      </c>
      <c r="BI137" s="19" t="e">
        <f>VLOOKUP(AE137,ORGANOGRAMAES!$C$1:$N$6000,7,0)</f>
        <v>#N/A</v>
      </c>
      <c r="BJ137" s="19" t="e">
        <f>VLOOKUP(AE137,ORGANOGRAMAES!$C$1:$N$6000,8,0)</f>
        <v>#N/A</v>
      </c>
      <c r="BK137" s="19" t="e">
        <f>VLOOKUP(AE137,ORGANOGRAMAES!$C$1:$N$6000,9,0)</f>
        <v>#N/A</v>
      </c>
      <c r="BL137" s="19" t="e">
        <f>VLOOKUP(AE137,ORGANOGRAMAES!$C$1:$N$6000,10,0)</f>
        <v>#N/A</v>
      </c>
      <c r="BM137" s="19" t="e">
        <f>VLOOKUP(AE137,ORGANOGRAMAES!$C$1:$N$6000,11,0)</f>
        <v>#N/A</v>
      </c>
      <c r="BN137" s="19" t="e">
        <f>VLOOKUP(AE137,ORGANOGRAMAES!$C$1:$N$6000,12,0)</f>
        <v>#N/A</v>
      </c>
      <c r="BP137" s="19" t="str">
        <f t="shared" si="25"/>
        <v>-</v>
      </c>
      <c r="BQ137" s="19" t="str">
        <f t="shared" si="26"/>
        <v>-</v>
      </c>
      <c r="BR137" s="19" t="str">
        <f t="shared" si="27"/>
        <v>-</v>
      </c>
      <c r="BS137" s="19" t="str">
        <f t="shared" si="28"/>
        <v>-</v>
      </c>
      <c r="BT137" s="19" t="str">
        <f t="shared" si="29"/>
        <v>-</v>
      </c>
      <c r="BU137" s="19" t="str">
        <f t="shared" si="30"/>
        <v>-</v>
      </c>
      <c r="BV137" s="19" t="str">
        <f t="shared" si="31"/>
        <v>-</v>
      </c>
      <c r="BW137" s="19" t="str">
        <f t="shared" si="32"/>
        <v>-</v>
      </c>
      <c r="BX137" s="19" t="str">
        <f t="shared" si="33"/>
        <v>-</v>
      </c>
      <c r="BY137" s="19" t="str">
        <f t="shared" si="34"/>
        <v>-</v>
      </c>
      <c r="BZ137" s="19" t="str">
        <f t="shared" si="35"/>
        <v>-</v>
      </c>
    </row>
    <row r="138" spans="1:78" ht="15" customHeight="1">
      <c r="A138" s="106" t="str">
        <f t="shared" si="36"/>
        <v>22.1.0.00.00.00.00</v>
      </c>
      <c r="B138" s="106">
        <f t="shared" si="38"/>
        <v>22</v>
      </c>
      <c r="C138" s="107" t="str">
        <f t="shared" si="41"/>
        <v>1</v>
      </c>
      <c r="D138" s="32">
        <v>0</v>
      </c>
      <c r="E138" s="32" t="s">
        <v>7024</v>
      </c>
      <c r="F138" s="32" t="s">
        <v>7024</v>
      </c>
      <c r="G138" s="32" t="s">
        <v>7024</v>
      </c>
      <c r="H138" s="32" t="s">
        <v>7024</v>
      </c>
      <c r="I138" s="33"/>
      <c r="J138" s="17" t="s">
        <v>93</v>
      </c>
      <c r="K138" s="150" t="str">
        <f t="shared" si="42"/>
        <v>-</v>
      </c>
      <c r="L138" s="123"/>
      <c r="M138" s="123"/>
      <c r="N138" s="123"/>
      <c r="O138" s="123"/>
      <c r="P138" s="123"/>
      <c r="Q138" s="123"/>
      <c r="S138"/>
      <c r="T138" s="14" t="s">
        <v>7203</v>
      </c>
      <c r="U138" s="15" t="s">
        <v>7204</v>
      </c>
      <c r="V138" s="15" t="s">
        <v>7040</v>
      </c>
      <c r="W138" s="15" t="str">
        <f>IFERROR(+VLOOKUP(T138,UG!$A$5:$O$196,2,0),"-")</f>
        <v>450106</v>
      </c>
      <c r="X138" s="15" t="str">
        <f>IFERROR(+VLOOKUP(T138,UG!$A$5:$O$196,3,0),"-")</f>
        <v>CEPDEC</v>
      </c>
      <c r="Y138" s="15" t="str">
        <f>IFERROR(+VLOOKUP(T138,UG!$A$5:$O$196,5,0),"-")</f>
        <v>20113851000158</v>
      </c>
      <c r="Z138" s="15">
        <f t="shared" si="43"/>
        <v>45</v>
      </c>
      <c r="AA138" s="14" t="str">
        <f t="shared" si="43"/>
        <v>SECRETARIA DE ESTADO DA SEGURANCA PÚBLICA E DEFESA SOCIAL</v>
      </c>
      <c r="AC138" s="50" t="str">
        <f t="shared" si="39"/>
        <v>22.1</v>
      </c>
      <c r="AD138" s="19">
        <f t="shared" si="40"/>
        <v>120</v>
      </c>
      <c r="AE138" s="49" t="str">
        <f t="shared" si="37"/>
        <v>22.1120</v>
      </c>
      <c r="BD138" s="19" t="e">
        <f>VLOOKUP(AE138,ORGANOGRAMAES!$C$1:$N$6000,2,0)</f>
        <v>#N/A</v>
      </c>
      <c r="BE138" s="19" t="e">
        <f>VLOOKUP(AE138,ORGANOGRAMAES!$C$1:$N$6000,3,0)</f>
        <v>#N/A</v>
      </c>
      <c r="BF138" s="19" t="e">
        <f>VLOOKUP(AE138,ORGANOGRAMAES!$C$1:$N$6000,4,0)</f>
        <v>#N/A</v>
      </c>
      <c r="BG138" s="19" t="e">
        <f>VLOOKUP(AE138,ORGANOGRAMAES!$C$1:$N$6000,5,0)</f>
        <v>#N/A</v>
      </c>
      <c r="BH138" s="19" t="e">
        <f>VLOOKUP(AE138,ORGANOGRAMAES!$C$1:$N$6000,6,0)</f>
        <v>#N/A</v>
      </c>
      <c r="BI138" s="19" t="e">
        <f>VLOOKUP(AE138,ORGANOGRAMAES!$C$1:$N$6000,7,0)</f>
        <v>#N/A</v>
      </c>
      <c r="BJ138" s="19" t="e">
        <f>VLOOKUP(AE138,ORGANOGRAMAES!$C$1:$N$6000,8,0)</f>
        <v>#N/A</v>
      </c>
      <c r="BK138" s="19" t="e">
        <f>VLOOKUP(AE138,ORGANOGRAMAES!$C$1:$N$6000,9,0)</f>
        <v>#N/A</v>
      </c>
      <c r="BL138" s="19" t="e">
        <f>VLOOKUP(AE138,ORGANOGRAMAES!$C$1:$N$6000,10,0)</f>
        <v>#N/A</v>
      </c>
      <c r="BM138" s="19" t="e">
        <f>VLOOKUP(AE138,ORGANOGRAMAES!$C$1:$N$6000,11,0)</f>
        <v>#N/A</v>
      </c>
      <c r="BN138" s="19" t="e">
        <f>VLOOKUP(AE138,ORGANOGRAMAES!$C$1:$N$6000,12,0)</f>
        <v>#N/A</v>
      </c>
      <c r="BP138" s="19" t="str">
        <f t="shared" si="25"/>
        <v>-</v>
      </c>
      <c r="BQ138" s="19" t="str">
        <f t="shared" si="26"/>
        <v>-</v>
      </c>
      <c r="BR138" s="19" t="str">
        <f t="shared" si="27"/>
        <v>-</v>
      </c>
      <c r="BS138" s="19" t="str">
        <f t="shared" si="28"/>
        <v>-</v>
      </c>
      <c r="BT138" s="19" t="str">
        <f t="shared" si="29"/>
        <v>-</v>
      </c>
      <c r="BU138" s="19" t="str">
        <f t="shared" si="30"/>
        <v>-</v>
      </c>
      <c r="BV138" s="19" t="str">
        <f t="shared" si="31"/>
        <v>-</v>
      </c>
      <c r="BW138" s="19" t="str">
        <f t="shared" si="32"/>
        <v>-</v>
      </c>
      <c r="BX138" s="19" t="str">
        <f t="shared" si="33"/>
        <v>-</v>
      </c>
      <c r="BY138" s="19" t="str">
        <f t="shared" si="34"/>
        <v>-</v>
      </c>
      <c r="BZ138" s="19" t="str">
        <f t="shared" si="35"/>
        <v>-</v>
      </c>
    </row>
    <row r="139" spans="1:78" ht="15" customHeight="1">
      <c r="A139" s="106" t="str">
        <f t="shared" si="36"/>
        <v>22.1.0.00.00.00.00</v>
      </c>
      <c r="B139" s="106">
        <f t="shared" si="38"/>
        <v>22</v>
      </c>
      <c r="C139" s="107" t="str">
        <f t="shared" si="41"/>
        <v>1</v>
      </c>
      <c r="D139" s="32">
        <v>0</v>
      </c>
      <c r="E139" s="32" t="s">
        <v>7024</v>
      </c>
      <c r="F139" s="32" t="s">
        <v>7024</v>
      </c>
      <c r="G139" s="32" t="s">
        <v>7024</v>
      </c>
      <c r="H139" s="32" t="s">
        <v>7024</v>
      </c>
      <c r="I139" s="33"/>
      <c r="J139" s="17" t="s">
        <v>93</v>
      </c>
      <c r="K139" s="150" t="str">
        <f t="shared" si="42"/>
        <v>-</v>
      </c>
      <c r="L139" s="123"/>
      <c r="M139" s="123"/>
      <c r="N139" s="123"/>
      <c r="O139" s="123"/>
      <c r="P139" s="123"/>
      <c r="Q139" s="123"/>
      <c r="S139" s="136"/>
      <c r="T139" s="14" t="s">
        <v>7205</v>
      </c>
      <c r="U139" s="15" t="s">
        <v>7206</v>
      </c>
      <c r="V139" s="15" t="s">
        <v>7040</v>
      </c>
      <c r="W139" s="15" t="str">
        <f>IFERROR(+VLOOKUP(T139,UG!$A$5:$O$196,2,0),"-")</f>
        <v>450202</v>
      </c>
      <c r="X139" s="15" t="str">
        <f>IFERROR(+VLOOKUP(T139,UG!$A$5:$O$196,3,0),"-")</f>
        <v>DETRAN-ES</v>
      </c>
      <c r="Y139" s="15" t="str">
        <f>IFERROR(+VLOOKUP(T139,UG!$A$5:$O$196,5,0),"-")</f>
        <v>28162105000166</v>
      </c>
      <c r="Z139" s="15">
        <f t="shared" si="43"/>
        <v>45</v>
      </c>
      <c r="AA139" s="14" t="str">
        <f t="shared" si="43"/>
        <v>SECRETARIA DE ESTADO DA SEGURANCA PÚBLICA E DEFESA SOCIAL</v>
      </c>
      <c r="AC139" s="50" t="str">
        <f t="shared" si="39"/>
        <v>22.1</v>
      </c>
      <c r="AD139" s="19">
        <f t="shared" si="40"/>
        <v>121</v>
      </c>
      <c r="AE139" s="49" t="str">
        <f t="shared" si="37"/>
        <v>22.1121</v>
      </c>
      <c r="BD139" s="19" t="e">
        <f>VLOOKUP(AE139,ORGANOGRAMAES!$C$1:$N$6000,2,0)</f>
        <v>#N/A</v>
      </c>
      <c r="BE139" s="19" t="e">
        <f>VLOOKUP(AE139,ORGANOGRAMAES!$C$1:$N$6000,3,0)</f>
        <v>#N/A</v>
      </c>
      <c r="BF139" s="19" t="e">
        <f>VLOOKUP(AE139,ORGANOGRAMAES!$C$1:$N$6000,4,0)</f>
        <v>#N/A</v>
      </c>
      <c r="BG139" s="19" t="e">
        <f>VLOOKUP(AE139,ORGANOGRAMAES!$C$1:$N$6000,5,0)</f>
        <v>#N/A</v>
      </c>
      <c r="BH139" s="19" t="e">
        <f>VLOOKUP(AE139,ORGANOGRAMAES!$C$1:$N$6000,6,0)</f>
        <v>#N/A</v>
      </c>
      <c r="BI139" s="19" t="e">
        <f>VLOOKUP(AE139,ORGANOGRAMAES!$C$1:$N$6000,7,0)</f>
        <v>#N/A</v>
      </c>
      <c r="BJ139" s="19" t="e">
        <f>VLOOKUP(AE139,ORGANOGRAMAES!$C$1:$N$6000,8,0)</f>
        <v>#N/A</v>
      </c>
      <c r="BK139" s="19" t="e">
        <f>VLOOKUP(AE139,ORGANOGRAMAES!$C$1:$N$6000,9,0)</f>
        <v>#N/A</v>
      </c>
      <c r="BL139" s="19" t="e">
        <f>VLOOKUP(AE139,ORGANOGRAMAES!$C$1:$N$6000,10,0)</f>
        <v>#N/A</v>
      </c>
      <c r="BM139" s="19" t="e">
        <f>VLOOKUP(AE139,ORGANOGRAMAES!$C$1:$N$6000,11,0)</f>
        <v>#N/A</v>
      </c>
      <c r="BN139" s="19" t="e">
        <f>VLOOKUP(AE139,ORGANOGRAMAES!$C$1:$N$6000,12,0)</f>
        <v>#N/A</v>
      </c>
      <c r="BP139" s="19" t="str">
        <f t="shared" si="25"/>
        <v>-</v>
      </c>
      <c r="BQ139" s="19" t="str">
        <f t="shared" si="26"/>
        <v>-</v>
      </c>
      <c r="BR139" s="19" t="str">
        <f t="shared" si="27"/>
        <v>-</v>
      </c>
      <c r="BS139" s="19" t="str">
        <f t="shared" si="28"/>
        <v>-</v>
      </c>
      <c r="BT139" s="19" t="str">
        <f t="shared" si="29"/>
        <v>-</v>
      </c>
      <c r="BU139" s="19" t="str">
        <f t="shared" si="30"/>
        <v>-</v>
      </c>
      <c r="BV139" s="19" t="str">
        <f t="shared" si="31"/>
        <v>-</v>
      </c>
      <c r="BW139" s="19" t="str">
        <f t="shared" si="32"/>
        <v>-</v>
      </c>
      <c r="BX139" s="19" t="str">
        <f t="shared" si="33"/>
        <v>-</v>
      </c>
      <c r="BY139" s="19" t="str">
        <f t="shared" si="34"/>
        <v>-</v>
      </c>
      <c r="BZ139" s="19" t="str">
        <f t="shared" si="35"/>
        <v>-</v>
      </c>
    </row>
    <row r="140" spans="1:78">
      <c r="A140" s="106" t="str">
        <f t="shared" si="36"/>
        <v>22.1.0.00.00.00.00</v>
      </c>
      <c r="B140" s="106">
        <f t="shared" si="38"/>
        <v>22</v>
      </c>
      <c r="C140" s="107" t="str">
        <f t="shared" si="41"/>
        <v>1</v>
      </c>
      <c r="D140" s="32">
        <v>0</v>
      </c>
      <c r="E140" s="32" t="s">
        <v>7024</v>
      </c>
      <c r="F140" s="32" t="s">
        <v>7024</v>
      </c>
      <c r="G140" s="32" t="s">
        <v>7024</v>
      </c>
      <c r="H140" s="32" t="s">
        <v>7024</v>
      </c>
      <c r="I140" s="33"/>
      <c r="J140" s="17" t="s">
        <v>93</v>
      </c>
      <c r="K140" s="150" t="str">
        <f t="shared" si="42"/>
        <v>-</v>
      </c>
      <c r="L140" s="123"/>
      <c r="M140" s="123"/>
      <c r="N140" s="123"/>
      <c r="O140" s="123"/>
      <c r="P140" s="123"/>
      <c r="Q140" s="123"/>
      <c r="S140" s="223" t="s">
        <v>7207</v>
      </c>
      <c r="T140" s="223"/>
      <c r="U140" s="77">
        <v>46</v>
      </c>
      <c r="V140" s="77" t="s">
        <v>7040</v>
      </c>
      <c r="W140" s="61" t="str">
        <f>IFERROR(+VLOOKUP(S140,UG!$A$5:$O$196,2,0),"-")</f>
        <v>-</v>
      </c>
      <c r="X140" s="61" t="str">
        <f>IFERROR(+VLOOKUP(S140,UG!$A$5:$O$196,3,0),"-")</f>
        <v>-</v>
      </c>
      <c r="Y140" s="61" t="str">
        <f>IFERROR(+VLOOKUP(S140,UG!$A$5:$O$196,5,0),"-")</f>
        <v>-</v>
      </c>
      <c r="Z140" s="69">
        <f>+U140</f>
        <v>46</v>
      </c>
      <c r="AA140" s="68" t="str">
        <f>+S140</f>
        <v>SECRETARIA DE ESTADO DA JUSTIÇA</v>
      </c>
      <c r="AC140" s="50" t="str">
        <f t="shared" si="39"/>
        <v>22.1</v>
      </c>
      <c r="AD140" s="19">
        <f t="shared" si="40"/>
        <v>122</v>
      </c>
      <c r="AE140" s="49" t="str">
        <f t="shared" si="37"/>
        <v>22.1122</v>
      </c>
      <c r="BD140" s="19" t="e">
        <f>VLOOKUP(AE140,ORGANOGRAMAES!$C$1:$N$6000,2,0)</f>
        <v>#N/A</v>
      </c>
      <c r="BE140" s="19" t="e">
        <f>VLOOKUP(AE140,ORGANOGRAMAES!$C$1:$N$6000,3,0)</f>
        <v>#N/A</v>
      </c>
      <c r="BF140" s="19" t="e">
        <f>VLOOKUP(AE140,ORGANOGRAMAES!$C$1:$N$6000,4,0)</f>
        <v>#N/A</v>
      </c>
      <c r="BG140" s="19" t="e">
        <f>VLOOKUP(AE140,ORGANOGRAMAES!$C$1:$N$6000,5,0)</f>
        <v>#N/A</v>
      </c>
      <c r="BH140" s="19" t="e">
        <f>VLOOKUP(AE140,ORGANOGRAMAES!$C$1:$N$6000,6,0)</f>
        <v>#N/A</v>
      </c>
      <c r="BI140" s="19" t="e">
        <f>VLOOKUP(AE140,ORGANOGRAMAES!$C$1:$N$6000,7,0)</f>
        <v>#N/A</v>
      </c>
      <c r="BJ140" s="19" t="e">
        <f>VLOOKUP(AE140,ORGANOGRAMAES!$C$1:$N$6000,8,0)</f>
        <v>#N/A</v>
      </c>
      <c r="BK140" s="19" t="e">
        <f>VLOOKUP(AE140,ORGANOGRAMAES!$C$1:$N$6000,9,0)</f>
        <v>#N/A</v>
      </c>
      <c r="BL140" s="19" t="e">
        <f>VLOOKUP(AE140,ORGANOGRAMAES!$C$1:$N$6000,10,0)</f>
        <v>#N/A</v>
      </c>
      <c r="BM140" s="19" t="e">
        <f>VLOOKUP(AE140,ORGANOGRAMAES!$C$1:$N$6000,11,0)</f>
        <v>#N/A</v>
      </c>
      <c r="BN140" s="19" t="e">
        <f>VLOOKUP(AE140,ORGANOGRAMAES!$C$1:$N$6000,12,0)</f>
        <v>#N/A</v>
      </c>
      <c r="BP140" s="19" t="str">
        <f t="shared" si="25"/>
        <v>-</v>
      </c>
      <c r="BQ140" s="19" t="str">
        <f t="shared" si="26"/>
        <v>-</v>
      </c>
      <c r="BR140" s="19" t="str">
        <f t="shared" si="27"/>
        <v>-</v>
      </c>
      <c r="BS140" s="19" t="str">
        <f t="shared" si="28"/>
        <v>-</v>
      </c>
      <c r="BT140" s="19" t="str">
        <f t="shared" si="29"/>
        <v>-</v>
      </c>
      <c r="BU140" s="19" t="str">
        <f t="shared" si="30"/>
        <v>-</v>
      </c>
      <c r="BV140" s="19" t="str">
        <f t="shared" si="31"/>
        <v>-</v>
      </c>
      <c r="BW140" s="19" t="str">
        <f t="shared" si="32"/>
        <v>-</v>
      </c>
      <c r="BX140" s="19" t="str">
        <f t="shared" si="33"/>
        <v>-</v>
      </c>
      <c r="BY140" s="19" t="str">
        <f t="shared" si="34"/>
        <v>-</v>
      </c>
      <c r="BZ140" s="19" t="str">
        <f t="shared" si="35"/>
        <v>-</v>
      </c>
    </row>
    <row r="141" spans="1:78" ht="15" customHeight="1">
      <c r="A141" s="106" t="str">
        <f t="shared" si="36"/>
        <v>22.1.0.00.00.00.00</v>
      </c>
      <c r="B141" s="106">
        <f t="shared" si="38"/>
        <v>22</v>
      </c>
      <c r="C141" s="107" t="str">
        <f t="shared" si="41"/>
        <v>1</v>
      </c>
      <c r="D141" s="32">
        <v>0</v>
      </c>
      <c r="E141" s="32" t="s">
        <v>7024</v>
      </c>
      <c r="F141" s="32" t="s">
        <v>7024</v>
      </c>
      <c r="G141" s="32" t="s">
        <v>7024</v>
      </c>
      <c r="H141" s="32" t="s">
        <v>7024</v>
      </c>
      <c r="I141" s="33"/>
      <c r="J141" s="17" t="s">
        <v>93</v>
      </c>
      <c r="K141" s="150" t="str">
        <f t="shared" si="42"/>
        <v>-</v>
      </c>
      <c r="L141" s="123"/>
      <c r="M141" s="123"/>
      <c r="N141" s="123"/>
      <c r="O141" s="123"/>
      <c r="P141" s="123"/>
      <c r="Q141" s="123"/>
      <c r="S141"/>
      <c r="T141" s="71" t="s">
        <v>7208</v>
      </c>
      <c r="U141" s="74" t="s">
        <v>7209</v>
      </c>
      <c r="V141" s="74" t="s">
        <v>7040</v>
      </c>
      <c r="W141" s="74" t="str">
        <f>IFERROR(+VLOOKUP(T141,UG!$A$5:$O$196,2,0),"-")</f>
        <v>460101</v>
      </c>
      <c r="X141" s="74" t="str">
        <f>IFERROR(+VLOOKUP(T141,UG!$A$5:$O$196,3,0),"-")</f>
        <v>SEJUS</v>
      </c>
      <c r="Y141" s="74" t="str">
        <f>IFERROR(+VLOOKUP(T141,UG!$A$5:$O$196,5,0),"-")</f>
        <v>36388023000162</v>
      </c>
      <c r="Z141" s="15">
        <f t="shared" si="43"/>
        <v>46</v>
      </c>
      <c r="AA141" s="14" t="str">
        <f t="shared" si="43"/>
        <v>SECRETARIA DE ESTADO DA JUSTIÇA</v>
      </c>
      <c r="AC141" s="50" t="str">
        <f t="shared" si="39"/>
        <v>22.1</v>
      </c>
      <c r="AD141" s="19">
        <f t="shared" si="40"/>
        <v>123</v>
      </c>
      <c r="AE141" s="49" t="str">
        <f t="shared" si="37"/>
        <v>22.1123</v>
      </c>
      <c r="AG141" s="49" t="str">
        <f>+W142</f>
        <v>460903</v>
      </c>
      <c r="AH141" s="49" t="str">
        <f>+W143</f>
        <v>460901</v>
      </c>
      <c r="BD141" s="19" t="e">
        <f>VLOOKUP(AE141,ORGANOGRAMAES!$C$1:$N$6000,2,0)</f>
        <v>#N/A</v>
      </c>
      <c r="BE141" s="19" t="e">
        <f>VLOOKUP(AE141,ORGANOGRAMAES!$C$1:$N$6000,3,0)</f>
        <v>#N/A</v>
      </c>
      <c r="BF141" s="19" t="e">
        <f>VLOOKUP(AE141,ORGANOGRAMAES!$C$1:$N$6000,4,0)</f>
        <v>#N/A</v>
      </c>
      <c r="BG141" s="19" t="e">
        <f>VLOOKUP(AE141,ORGANOGRAMAES!$C$1:$N$6000,5,0)</f>
        <v>#N/A</v>
      </c>
      <c r="BH141" s="19" t="e">
        <f>VLOOKUP(AE141,ORGANOGRAMAES!$C$1:$N$6000,6,0)</f>
        <v>#N/A</v>
      </c>
      <c r="BI141" s="19" t="e">
        <f>VLOOKUP(AE141,ORGANOGRAMAES!$C$1:$N$6000,7,0)</f>
        <v>#N/A</v>
      </c>
      <c r="BJ141" s="19" t="e">
        <f>VLOOKUP(AE141,ORGANOGRAMAES!$C$1:$N$6000,8,0)</f>
        <v>#N/A</v>
      </c>
      <c r="BK141" s="19" t="e">
        <f>VLOOKUP(AE141,ORGANOGRAMAES!$C$1:$N$6000,9,0)</f>
        <v>#N/A</v>
      </c>
      <c r="BL141" s="19" t="e">
        <f>VLOOKUP(AE141,ORGANOGRAMAES!$C$1:$N$6000,10,0)</f>
        <v>#N/A</v>
      </c>
      <c r="BM141" s="19" t="e">
        <f>VLOOKUP(AE141,ORGANOGRAMAES!$C$1:$N$6000,11,0)</f>
        <v>#N/A</v>
      </c>
      <c r="BN141" s="19" t="e">
        <f>VLOOKUP(AE141,ORGANOGRAMAES!$C$1:$N$6000,12,0)</f>
        <v>#N/A</v>
      </c>
      <c r="BP141" s="19" t="str">
        <f t="shared" si="25"/>
        <v>-</v>
      </c>
      <c r="BQ141" s="19" t="str">
        <f t="shared" si="26"/>
        <v>-</v>
      </c>
      <c r="BR141" s="19" t="str">
        <f t="shared" si="27"/>
        <v>-</v>
      </c>
      <c r="BS141" s="19" t="str">
        <f t="shared" si="28"/>
        <v>-</v>
      </c>
      <c r="BT141" s="19" t="str">
        <f t="shared" si="29"/>
        <v>-</v>
      </c>
      <c r="BU141" s="19" t="str">
        <f t="shared" si="30"/>
        <v>-</v>
      </c>
      <c r="BV141" s="19" t="str">
        <f t="shared" si="31"/>
        <v>-</v>
      </c>
      <c r="BW141" s="19" t="str">
        <f t="shared" si="32"/>
        <v>-</v>
      </c>
      <c r="BX141" s="19" t="str">
        <f t="shared" si="33"/>
        <v>-</v>
      </c>
      <c r="BY141" s="19" t="str">
        <f t="shared" si="34"/>
        <v>-</v>
      </c>
      <c r="BZ141" s="19" t="str">
        <f t="shared" si="35"/>
        <v>-</v>
      </c>
    </row>
    <row r="142" spans="1:78">
      <c r="A142" s="106" t="str">
        <f t="shared" si="36"/>
        <v>22.1.0.00.00.00.00</v>
      </c>
      <c r="B142" s="106">
        <f t="shared" si="38"/>
        <v>22</v>
      </c>
      <c r="C142" s="107" t="str">
        <f t="shared" si="41"/>
        <v>1</v>
      </c>
      <c r="D142" s="32">
        <v>0</v>
      </c>
      <c r="E142" s="32" t="s">
        <v>7024</v>
      </c>
      <c r="F142" s="32" t="s">
        <v>7024</v>
      </c>
      <c r="G142" s="32" t="s">
        <v>7024</v>
      </c>
      <c r="H142" s="32" t="s">
        <v>7024</v>
      </c>
      <c r="I142" s="33"/>
      <c r="J142" s="17" t="s">
        <v>93</v>
      </c>
      <c r="K142" s="150" t="str">
        <f t="shared" si="42"/>
        <v>-</v>
      </c>
      <c r="L142" s="123"/>
      <c r="M142" s="123"/>
      <c r="N142" s="123"/>
      <c r="O142" s="123"/>
      <c r="P142" s="123"/>
      <c r="Q142" s="123"/>
      <c r="S142"/>
      <c r="T142" s="72" t="s">
        <v>7210</v>
      </c>
      <c r="U142" s="72"/>
      <c r="V142" s="72" t="s">
        <v>7040</v>
      </c>
      <c r="W142" s="72" t="str">
        <f>IFERROR(+VLOOKUP(T142,UG!$A$5:$O$196,2,0),"-")</f>
        <v>460903</v>
      </c>
      <c r="X142" s="72" t="str">
        <f>IFERROR(+VLOOKUP(T142,UG!$A$5:$O$196,3,0),"-")</f>
        <v>FUNPEN</v>
      </c>
      <c r="Y142" s="72" t="str">
        <f>IFERROR(+VLOOKUP(T142,UG!$A$5:$O$196,5,0),"-")</f>
        <v>20516616000127</v>
      </c>
      <c r="Z142" s="15">
        <f t="shared" si="43"/>
        <v>46</v>
      </c>
      <c r="AA142" s="14" t="str">
        <f t="shared" si="43"/>
        <v>SECRETARIA DE ESTADO DA JUSTIÇA</v>
      </c>
      <c r="AC142" s="50" t="str">
        <f t="shared" si="39"/>
        <v>22.1</v>
      </c>
      <c r="AD142" s="19">
        <f t="shared" si="40"/>
        <v>124</v>
      </c>
      <c r="AE142" s="49" t="str">
        <f t="shared" si="37"/>
        <v>22.1124</v>
      </c>
      <c r="BD142" s="19" t="e">
        <f>VLOOKUP(AE142,ORGANOGRAMAES!$C$1:$N$6000,2,0)</f>
        <v>#N/A</v>
      </c>
      <c r="BE142" s="19" t="e">
        <f>VLOOKUP(AE142,ORGANOGRAMAES!$C$1:$N$6000,3,0)</f>
        <v>#N/A</v>
      </c>
      <c r="BF142" s="19" t="e">
        <f>VLOOKUP(AE142,ORGANOGRAMAES!$C$1:$N$6000,4,0)</f>
        <v>#N/A</v>
      </c>
      <c r="BG142" s="19" t="e">
        <f>VLOOKUP(AE142,ORGANOGRAMAES!$C$1:$N$6000,5,0)</f>
        <v>#N/A</v>
      </c>
      <c r="BH142" s="19" t="e">
        <f>VLOOKUP(AE142,ORGANOGRAMAES!$C$1:$N$6000,6,0)</f>
        <v>#N/A</v>
      </c>
      <c r="BI142" s="19" t="e">
        <f>VLOOKUP(AE142,ORGANOGRAMAES!$C$1:$N$6000,7,0)</f>
        <v>#N/A</v>
      </c>
      <c r="BJ142" s="19" t="e">
        <f>VLOOKUP(AE142,ORGANOGRAMAES!$C$1:$N$6000,8,0)</f>
        <v>#N/A</v>
      </c>
      <c r="BK142" s="19" t="e">
        <f>VLOOKUP(AE142,ORGANOGRAMAES!$C$1:$N$6000,9,0)</f>
        <v>#N/A</v>
      </c>
      <c r="BL142" s="19" t="e">
        <f>VLOOKUP(AE142,ORGANOGRAMAES!$C$1:$N$6000,10,0)</f>
        <v>#N/A</v>
      </c>
      <c r="BM142" s="19" t="e">
        <f>VLOOKUP(AE142,ORGANOGRAMAES!$C$1:$N$6000,11,0)</f>
        <v>#N/A</v>
      </c>
      <c r="BN142" s="19" t="e">
        <f>VLOOKUP(AE142,ORGANOGRAMAES!$C$1:$N$6000,12,0)</f>
        <v>#N/A</v>
      </c>
      <c r="BP142" s="19" t="str">
        <f t="shared" si="25"/>
        <v>-</v>
      </c>
      <c r="BQ142" s="19" t="str">
        <f t="shared" si="26"/>
        <v>-</v>
      </c>
      <c r="BR142" s="19" t="str">
        <f t="shared" si="27"/>
        <v>-</v>
      </c>
      <c r="BS142" s="19" t="str">
        <f t="shared" si="28"/>
        <v>-</v>
      </c>
      <c r="BT142" s="19" t="str">
        <f t="shared" si="29"/>
        <v>-</v>
      </c>
      <c r="BU142" s="19" t="str">
        <f t="shared" si="30"/>
        <v>-</v>
      </c>
      <c r="BV142" s="19" t="str">
        <f t="shared" si="31"/>
        <v>-</v>
      </c>
      <c r="BW142" s="19" t="str">
        <f t="shared" si="32"/>
        <v>-</v>
      </c>
      <c r="BX142" s="19" t="str">
        <f t="shared" si="33"/>
        <v>-</v>
      </c>
      <c r="BY142" s="19" t="str">
        <f t="shared" si="34"/>
        <v>-</v>
      </c>
      <c r="BZ142" s="19" t="str">
        <f t="shared" si="35"/>
        <v>-</v>
      </c>
    </row>
    <row r="143" spans="1:78">
      <c r="A143" s="106" t="str">
        <f t="shared" si="36"/>
        <v>22.1.0.00.00.00.00</v>
      </c>
      <c r="B143" s="106">
        <f t="shared" si="38"/>
        <v>22</v>
      </c>
      <c r="C143" s="107" t="str">
        <f t="shared" si="41"/>
        <v>1</v>
      </c>
      <c r="D143" s="32">
        <v>0</v>
      </c>
      <c r="E143" s="32" t="s">
        <v>7024</v>
      </c>
      <c r="F143" s="32" t="s">
        <v>7024</v>
      </c>
      <c r="G143" s="32" t="s">
        <v>7024</v>
      </c>
      <c r="H143" s="32" t="s">
        <v>7024</v>
      </c>
      <c r="I143" s="33"/>
      <c r="J143" s="17" t="s">
        <v>93</v>
      </c>
      <c r="K143" s="150" t="str">
        <f t="shared" si="42"/>
        <v>-</v>
      </c>
      <c r="L143" s="123"/>
      <c r="M143" s="123"/>
      <c r="N143" s="123"/>
      <c r="O143" s="123"/>
      <c r="P143" s="123"/>
      <c r="Q143" s="123"/>
      <c r="S143"/>
      <c r="T143" s="75" t="s">
        <v>7211</v>
      </c>
      <c r="U143" s="75"/>
      <c r="V143" s="75" t="s">
        <v>7040</v>
      </c>
      <c r="W143" s="75" t="str">
        <f>IFERROR(+VLOOKUP(T143,UG!$A$5:$O$196,2,0),"-")</f>
        <v>460901</v>
      </c>
      <c r="X143" s="75" t="str">
        <f>IFERROR(+VLOOKUP(T143,UG!$A$5:$O$196,3,0),"-")</f>
        <v>FRSP</v>
      </c>
      <c r="Y143" s="75" t="str">
        <f>IFERROR(+VLOOKUP(T143,UG!$A$5:$O$196,5,0),"-")</f>
        <v>31677776000174</v>
      </c>
      <c r="Z143" s="15">
        <f t="shared" si="43"/>
        <v>46</v>
      </c>
      <c r="AA143" s="14" t="str">
        <f t="shared" si="43"/>
        <v>SECRETARIA DE ESTADO DA JUSTIÇA</v>
      </c>
      <c r="AC143" s="50" t="str">
        <f t="shared" si="39"/>
        <v>22.1</v>
      </c>
      <c r="AD143" s="19">
        <f t="shared" si="40"/>
        <v>125</v>
      </c>
      <c r="AE143" s="49" t="str">
        <f t="shared" si="37"/>
        <v>22.1125</v>
      </c>
      <c r="BD143" s="19" t="e">
        <f>VLOOKUP(AE143,ORGANOGRAMAES!$C$1:$N$6000,2,0)</f>
        <v>#N/A</v>
      </c>
      <c r="BE143" s="19" t="e">
        <f>VLOOKUP(AE143,ORGANOGRAMAES!$C$1:$N$6000,3,0)</f>
        <v>#N/A</v>
      </c>
      <c r="BF143" s="19" t="e">
        <f>VLOOKUP(AE143,ORGANOGRAMAES!$C$1:$N$6000,4,0)</f>
        <v>#N/A</v>
      </c>
      <c r="BG143" s="19" t="e">
        <f>VLOOKUP(AE143,ORGANOGRAMAES!$C$1:$N$6000,5,0)</f>
        <v>#N/A</v>
      </c>
      <c r="BH143" s="19" t="e">
        <f>VLOOKUP(AE143,ORGANOGRAMAES!$C$1:$N$6000,6,0)</f>
        <v>#N/A</v>
      </c>
      <c r="BI143" s="19" t="e">
        <f>VLOOKUP(AE143,ORGANOGRAMAES!$C$1:$N$6000,7,0)</f>
        <v>#N/A</v>
      </c>
      <c r="BJ143" s="19" t="e">
        <f>VLOOKUP(AE143,ORGANOGRAMAES!$C$1:$N$6000,8,0)</f>
        <v>#N/A</v>
      </c>
      <c r="BK143" s="19" t="e">
        <f>VLOOKUP(AE143,ORGANOGRAMAES!$C$1:$N$6000,9,0)</f>
        <v>#N/A</v>
      </c>
      <c r="BL143" s="19" t="e">
        <f>VLOOKUP(AE143,ORGANOGRAMAES!$C$1:$N$6000,10,0)</f>
        <v>#N/A</v>
      </c>
      <c r="BM143" s="19" t="e">
        <f>VLOOKUP(AE143,ORGANOGRAMAES!$C$1:$N$6000,11,0)</f>
        <v>#N/A</v>
      </c>
      <c r="BN143" s="19" t="e">
        <f>VLOOKUP(AE143,ORGANOGRAMAES!$C$1:$N$6000,12,0)</f>
        <v>#N/A</v>
      </c>
      <c r="BP143" s="19" t="str">
        <f t="shared" si="25"/>
        <v>-</v>
      </c>
      <c r="BQ143" s="19" t="str">
        <f t="shared" si="26"/>
        <v>-</v>
      </c>
      <c r="BR143" s="19" t="str">
        <f t="shared" si="27"/>
        <v>-</v>
      </c>
      <c r="BS143" s="19" t="str">
        <f t="shared" si="28"/>
        <v>-</v>
      </c>
      <c r="BT143" s="19" t="str">
        <f t="shared" si="29"/>
        <v>-</v>
      </c>
      <c r="BU143" s="19" t="str">
        <f t="shared" si="30"/>
        <v>-</v>
      </c>
      <c r="BV143" s="19" t="str">
        <f t="shared" si="31"/>
        <v>-</v>
      </c>
      <c r="BW143" s="19" t="str">
        <f t="shared" si="32"/>
        <v>-</v>
      </c>
      <c r="BX143" s="19" t="str">
        <f t="shared" si="33"/>
        <v>-</v>
      </c>
      <c r="BY143" s="19" t="str">
        <f t="shared" si="34"/>
        <v>-</v>
      </c>
      <c r="BZ143" s="19" t="str">
        <f t="shared" si="35"/>
        <v>-</v>
      </c>
    </row>
    <row r="144" spans="1:78" ht="15" customHeight="1">
      <c r="A144" s="106" t="str">
        <f t="shared" si="36"/>
        <v>22.1.0.00.00.00.00</v>
      </c>
      <c r="B144" s="106">
        <f t="shared" si="38"/>
        <v>22</v>
      </c>
      <c r="C144" s="107" t="str">
        <f t="shared" si="41"/>
        <v>1</v>
      </c>
      <c r="D144" s="32">
        <v>0</v>
      </c>
      <c r="E144" s="32" t="s">
        <v>7024</v>
      </c>
      <c r="F144" s="32" t="s">
        <v>7024</v>
      </c>
      <c r="G144" s="32" t="s">
        <v>7024</v>
      </c>
      <c r="H144" s="32" t="s">
        <v>7024</v>
      </c>
      <c r="I144" s="33"/>
      <c r="J144" s="17" t="s">
        <v>93</v>
      </c>
      <c r="K144" s="150" t="str">
        <f t="shared" si="42"/>
        <v>-</v>
      </c>
      <c r="L144" s="123"/>
      <c r="M144" s="123"/>
      <c r="N144" s="123"/>
      <c r="O144" s="123"/>
      <c r="P144" s="123"/>
      <c r="Q144" s="123"/>
      <c r="S144"/>
      <c r="T144" s="73" t="s">
        <v>7212</v>
      </c>
      <c r="U144" s="74" t="s">
        <v>7213</v>
      </c>
      <c r="V144" s="74" t="s">
        <v>7040</v>
      </c>
      <c r="W144" s="74" t="str">
        <f>IFERROR(+VLOOKUP(T144,UG!$A$5:$O$196,2,0),"-")</f>
        <v>460202</v>
      </c>
      <c r="X144" s="74" t="str">
        <f>IFERROR(+VLOOKUP(T144,UG!$A$5:$O$196,3,0),"-")</f>
        <v>PROCON-ES</v>
      </c>
      <c r="Y144" s="74" t="str">
        <f>IFERROR(+VLOOKUP(T144,UG!$A$5:$O$196,5,0),"-")</f>
        <v>08109446000160</v>
      </c>
      <c r="Z144" s="15">
        <f t="shared" si="43"/>
        <v>46</v>
      </c>
      <c r="AA144" s="14" t="str">
        <f t="shared" si="43"/>
        <v>SECRETARIA DE ESTADO DA JUSTIÇA</v>
      </c>
      <c r="AC144" s="50" t="str">
        <f t="shared" si="39"/>
        <v>22.1</v>
      </c>
      <c r="AD144" s="19">
        <f t="shared" si="40"/>
        <v>126</v>
      </c>
      <c r="AE144" s="49" t="str">
        <f t="shared" si="37"/>
        <v>22.1126</v>
      </c>
      <c r="AG144" s="49" t="str">
        <f>+W145</f>
        <v>460904</v>
      </c>
      <c r="BD144" s="19" t="e">
        <f>VLOOKUP(AE144,ORGANOGRAMAES!$C$1:$N$6000,2,0)</f>
        <v>#N/A</v>
      </c>
      <c r="BE144" s="19" t="e">
        <f>VLOOKUP(AE144,ORGANOGRAMAES!$C$1:$N$6000,3,0)</f>
        <v>#N/A</v>
      </c>
      <c r="BF144" s="19" t="e">
        <f>VLOOKUP(AE144,ORGANOGRAMAES!$C$1:$N$6000,4,0)</f>
        <v>#N/A</v>
      </c>
      <c r="BG144" s="19" t="e">
        <f>VLOOKUP(AE144,ORGANOGRAMAES!$C$1:$N$6000,5,0)</f>
        <v>#N/A</v>
      </c>
      <c r="BH144" s="19" t="e">
        <f>VLOOKUP(AE144,ORGANOGRAMAES!$C$1:$N$6000,6,0)</f>
        <v>#N/A</v>
      </c>
      <c r="BI144" s="19" t="e">
        <f>VLOOKUP(AE144,ORGANOGRAMAES!$C$1:$N$6000,7,0)</f>
        <v>#N/A</v>
      </c>
      <c r="BJ144" s="19" t="e">
        <f>VLOOKUP(AE144,ORGANOGRAMAES!$C$1:$N$6000,8,0)</f>
        <v>#N/A</v>
      </c>
      <c r="BK144" s="19" t="e">
        <f>VLOOKUP(AE144,ORGANOGRAMAES!$C$1:$N$6000,9,0)</f>
        <v>#N/A</v>
      </c>
      <c r="BL144" s="19" t="e">
        <f>VLOOKUP(AE144,ORGANOGRAMAES!$C$1:$N$6000,10,0)</f>
        <v>#N/A</v>
      </c>
      <c r="BM144" s="19" t="e">
        <f>VLOOKUP(AE144,ORGANOGRAMAES!$C$1:$N$6000,11,0)</f>
        <v>#N/A</v>
      </c>
      <c r="BN144" s="19" t="e">
        <f>VLOOKUP(AE144,ORGANOGRAMAES!$C$1:$N$6000,12,0)</f>
        <v>#N/A</v>
      </c>
      <c r="BP144" s="19" t="str">
        <f t="shared" si="25"/>
        <v>-</v>
      </c>
      <c r="BQ144" s="19" t="str">
        <f t="shared" si="26"/>
        <v>-</v>
      </c>
      <c r="BR144" s="19" t="str">
        <f t="shared" si="27"/>
        <v>-</v>
      </c>
      <c r="BS144" s="19" t="str">
        <f t="shared" si="28"/>
        <v>-</v>
      </c>
      <c r="BT144" s="19" t="str">
        <f t="shared" si="29"/>
        <v>-</v>
      </c>
      <c r="BU144" s="19" t="str">
        <f t="shared" si="30"/>
        <v>-</v>
      </c>
      <c r="BV144" s="19" t="str">
        <f t="shared" si="31"/>
        <v>-</v>
      </c>
      <c r="BW144" s="19" t="str">
        <f t="shared" si="32"/>
        <v>-</v>
      </c>
      <c r="BX144" s="19" t="str">
        <f t="shared" si="33"/>
        <v>-</v>
      </c>
      <c r="BY144" s="19" t="str">
        <f t="shared" si="34"/>
        <v>-</v>
      </c>
      <c r="BZ144" s="19" t="str">
        <f t="shared" si="35"/>
        <v>-</v>
      </c>
    </row>
    <row r="145" spans="1:78" ht="21" customHeight="1">
      <c r="A145" s="106" t="str">
        <f t="shared" si="36"/>
        <v>22.1.0.00.00.00.00</v>
      </c>
      <c r="B145" s="106">
        <f t="shared" si="38"/>
        <v>22</v>
      </c>
      <c r="C145" s="107" t="str">
        <f t="shared" si="41"/>
        <v>1</v>
      </c>
      <c r="D145" s="32">
        <v>0</v>
      </c>
      <c r="E145" s="32" t="s">
        <v>7024</v>
      </c>
      <c r="F145" s="32" t="s">
        <v>7024</v>
      </c>
      <c r="G145" s="32" t="s">
        <v>7024</v>
      </c>
      <c r="H145" s="32" t="s">
        <v>7024</v>
      </c>
      <c r="I145" s="33"/>
      <c r="J145" s="17" t="s">
        <v>93</v>
      </c>
      <c r="K145" s="150" t="str">
        <f t="shared" si="42"/>
        <v>-</v>
      </c>
      <c r="L145" s="123"/>
      <c r="M145" s="123"/>
      <c r="N145" s="123"/>
      <c r="O145" s="123"/>
      <c r="P145" s="123"/>
      <c r="Q145" s="123"/>
      <c r="S145" s="136"/>
      <c r="T145" s="72" t="s">
        <v>7214</v>
      </c>
      <c r="U145" s="75"/>
      <c r="V145" s="75" t="s">
        <v>7040</v>
      </c>
      <c r="W145" s="75" t="str">
        <f>IFERROR(+VLOOKUP(T145,UG!$A$5:$O$196,2,0),"-")</f>
        <v>460904</v>
      </c>
      <c r="X145" s="75" t="str">
        <f>IFERROR(+VLOOKUP(T145,UG!$A$5:$O$196,3,0),"-")</f>
        <v>FEDC</v>
      </c>
      <c r="Y145" s="75" t="str">
        <f>IFERROR(+VLOOKUP(T145,UG!$A$5:$O$196,5,0),"-")</f>
        <v>02397642000100</v>
      </c>
      <c r="Z145" s="15">
        <f t="shared" si="43"/>
        <v>46</v>
      </c>
      <c r="AA145" s="14" t="str">
        <f t="shared" si="43"/>
        <v>SECRETARIA DE ESTADO DA JUSTIÇA</v>
      </c>
      <c r="AC145" s="50" t="str">
        <f t="shared" si="39"/>
        <v>22.1</v>
      </c>
      <c r="AD145" s="19">
        <f t="shared" si="40"/>
        <v>127</v>
      </c>
      <c r="AE145" s="49" t="str">
        <f t="shared" si="37"/>
        <v>22.1127</v>
      </c>
      <c r="BD145" s="19" t="e">
        <f>VLOOKUP(AE145,ORGANOGRAMAES!$C$1:$N$6000,2,0)</f>
        <v>#N/A</v>
      </c>
      <c r="BE145" s="19" t="e">
        <f>VLOOKUP(AE145,ORGANOGRAMAES!$C$1:$N$6000,3,0)</f>
        <v>#N/A</v>
      </c>
      <c r="BF145" s="19" t="e">
        <f>VLOOKUP(AE145,ORGANOGRAMAES!$C$1:$N$6000,4,0)</f>
        <v>#N/A</v>
      </c>
      <c r="BG145" s="19" t="e">
        <f>VLOOKUP(AE145,ORGANOGRAMAES!$C$1:$N$6000,5,0)</f>
        <v>#N/A</v>
      </c>
      <c r="BH145" s="19" t="e">
        <f>VLOOKUP(AE145,ORGANOGRAMAES!$C$1:$N$6000,6,0)</f>
        <v>#N/A</v>
      </c>
      <c r="BI145" s="19" t="e">
        <f>VLOOKUP(AE145,ORGANOGRAMAES!$C$1:$N$6000,7,0)</f>
        <v>#N/A</v>
      </c>
      <c r="BJ145" s="19" t="e">
        <f>VLOOKUP(AE145,ORGANOGRAMAES!$C$1:$N$6000,8,0)</f>
        <v>#N/A</v>
      </c>
      <c r="BK145" s="19" t="e">
        <f>VLOOKUP(AE145,ORGANOGRAMAES!$C$1:$N$6000,9,0)</f>
        <v>#N/A</v>
      </c>
      <c r="BL145" s="19" t="e">
        <f>VLOOKUP(AE145,ORGANOGRAMAES!$C$1:$N$6000,10,0)</f>
        <v>#N/A</v>
      </c>
      <c r="BM145" s="19" t="e">
        <f>VLOOKUP(AE145,ORGANOGRAMAES!$C$1:$N$6000,11,0)</f>
        <v>#N/A</v>
      </c>
      <c r="BN145" s="19" t="e">
        <f>VLOOKUP(AE145,ORGANOGRAMAES!$C$1:$N$6000,12,0)</f>
        <v>#N/A</v>
      </c>
      <c r="BP145" s="19" t="str">
        <f t="shared" si="25"/>
        <v>-</v>
      </c>
      <c r="BQ145" s="19" t="str">
        <f t="shared" si="26"/>
        <v>-</v>
      </c>
      <c r="BR145" s="19" t="str">
        <f t="shared" si="27"/>
        <v>-</v>
      </c>
      <c r="BS145" s="19" t="str">
        <f t="shared" si="28"/>
        <v>-</v>
      </c>
      <c r="BT145" s="19" t="str">
        <f t="shared" si="29"/>
        <v>-</v>
      </c>
      <c r="BU145" s="19" t="str">
        <f t="shared" si="30"/>
        <v>-</v>
      </c>
      <c r="BV145" s="19" t="str">
        <f t="shared" si="31"/>
        <v>-</v>
      </c>
      <c r="BW145" s="19" t="str">
        <f t="shared" si="32"/>
        <v>-</v>
      </c>
      <c r="BX145" s="19" t="str">
        <f t="shared" si="33"/>
        <v>-</v>
      </c>
      <c r="BY145" s="19" t="str">
        <f t="shared" si="34"/>
        <v>-</v>
      </c>
      <c r="BZ145" s="19" t="str">
        <f t="shared" si="35"/>
        <v>-</v>
      </c>
    </row>
    <row r="146" spans="1:78" ht="22.2" customHeight="1">
      <c r="A146" s="106" t="str">
        <f t="shared" si="36"/>
        <v>22.1.0.00.00.00.00</v>
      </c>
      <c r="B146" s="106">
        <f t="shared" si="38"/>
        <v>22</v>
      </c>
      <c r="C146" s="107" t="str">
        <f t="shared" si="41"/>
        <v>1</v>
      </c>
      <c r="D146" s="32">
        <v>0</v>
      </c>
      <c r="E146" s="32" t="s">
        <v>7024</v>
      </c>
      <c r="F146" s="32" t="s">
        <v>7024</v>
      </c>
      <c r="G146" s="32" t="s">
        <v>7024</v>
      </c>
      <c r="H146" s="32" t="s">
        <v>7024</v>
      </c>
      <c r="I146" s="33"/>
      <c r="J146" s="17" t="s">
        <v>93</v>
      </c>
      <c r="K146" s="150" t="str">
        <f t="shared" si="42"/>
        <v>-</v>
      </c>
      <c r="L146" s="123"/>
      <c r="M146" s="123"/>
      <c r="N146" s="123"/>
      <c r="O146" s="123"/>
      <c r="P146" s="123"/>
      <c r="Q146" s="123"/>
      <c r="S146" s="223" t="s">
        <v>7215</v>
      </c>
      <c r="T146" s="223"/>
      <c r="U146" s="77">
        <v>47</v>
      </c>
      <c r="V146" s="77" t="s">
        <v>7040</v>
      </c>
      <c r="W146" s="61" t="str">
        <f>IFERROR(+VLOOKUP(S146,UG!$A$5:$O$196,2,0),"-")</f>
        <v>-</v>
      </c>
      <c r="X146" s="61" t="str">
        <f>IFERROR(+VLOOKUP(S146,UG!$A$5:$O$196,3,0),"-")</f>
        <v>-</v>
      </c>
      <c r="Y146" s="61" t="str">
        <f>IFERROR(+VLOOKUP(S146,UG!$A$5:$O$196,5,0),"-")</f>
        <v>-</v>
      </c>
      <c r="Z146" s="69">
        <f>+U146</f>
        <v>47</v>
      </c>
      <c r="AA146" s="68" t="str">
        <f>+S146</f>
        <v>SECRETARIA DE ESTADO DE TRABALHO, ASSISTÊNCIA E DESENVOLVIMENTO SOCIAL</v>
      </c>
      <c r="AC146" s="50" t="str">
        <f t="shared" si="39"/>
        <v>22.1</v>
      </c>
      <c r="AD146" s="19">
        <f t="shared" si="40"/>
        <v>128</v>
      </c>
      <c r="AE146" s="49" t="str">
        <f t="shared" si="37"/>
        <v>22.1128</v>
      </c>
      <c r="BD146" s="19" t="e">
        <f>VLOOKUP(AE146,ORGANOGRAMAES!$C$1:$N$6000,2,0)</f>
        <v>#N/A</v>
      </c>
      <c r="BE146" s="19" t="e">
        <f>VLOOKUP(AE146,ORGANOGRAMAES!$C$1:$N$6000,3,0)</f>
        <v>#N/A</v>
      </c>
      <c r="BF146" s="19" t="e">
        <f>VLOOKUP(AE146,ORGANOGRAMAES!$C$1:$N$6000,4,0)</f>
        <v>#N/A</v>
      </c>
      <c r="BG146" s="19" t="e">
        <f>VLOOKUP(AE146,ORGANOGRAMAES!$C$1:$N$6000,5,0)</f>
        <v>#N/A</v>
      </c>
      <c r="BH146" s="19" t="e">
        <f>VLOOKUP(AE146,ORGANOGRAMAES!$C$1:$N$6000,6,0)</f>
        <v>#N/A</v>
      </c>
      <c r="BI146" s="19" t="e">
        <f>VLOOKUP(AE146,ORGANOGRAMAES!$C$1:$N$6000,7,0)</f>
        <v>#N/A</v>
      </c>
      <c r="BJ146" s="19" t="e">
        <f>VLOOKUP(AE146,ORGANOGRAMAES!$C$1:$N$6000,8,0)</f>
        <v>#N/A</v>
      </c>
      <c r="BK146" s="19" t="e">
        <f>VLOOKUP(AE146,ORGANOGRAMAES!$C$1:$N$6000,9,0)</f>
        <v>#N/A</v>
      </c>
      <c r="BL146" s="19" t="e">
        <f>VLOOKUP(AE146,ORGANOGRAMAES!$C$1:$N$6000,10,0)</f>
        <v>#N/A</v>
      </c>
      <c r="BM146" s="19" t="e">
        <f>VLOOKUP(AE146,ORGANOGRAMAES!$C$1:$N$6000,11,0)</f>
        <v>#N/A</v>
      </c>
      <c r="BN146" s="19" t="e">
        <f>VLOOKUP(AE146,ORGANOGRAMAES!$C$1:$N$6000,12,0)</f>
        <v>#N/A</v>
      </c>
      <c r="BP146" s="19" t="str">
        <f t="shared" si="25"/>
        <v>-</v>
      </c>
      <c r="BQ146" s="19" t="str">
        <f t="shared" si="26"/>
        <v>-</v>
      </c>
      <c r="BR146" s="19" t="str">
        <f t="shared" si="27"/>
        <v>-</v>
      </c>
      <c r="BS146" s="19" t="str">
        <f t="shared" si="28"/>
        <v>-</v>
      </c>
      <c r="BT146" s="19" t="str">
        <f t="shared" si="29"/>
        <v>-</v>
      </c>
      <c r="BU146" s="19" t="str">
        <f t="shared" si="30"/>
        <v>-</v>
      </c>
      <c r="BV146" s="19" t="str">
        <f t="shared" si="31"/>
        <v>-</v>
      </c>
      <c r="BW146" s="19" t="str">
        <f t="shared" si="32"/>
        <v>-</v>
      </c>
      <c r="BX146" s="19" t="str">
        <f t="shared" si="33"/>
        <v>-</v>
      </c>
      <c r="BY146" s="19" t="str">
        <f t="shared" si="34"/>
        <v>-</v>
      </c>
      <c r="BZ146" s="19" t="str">
        <f t="shared" si="35"/>
        <v>-</v>
      </c>
    </row>
    <row r="147" spans="1:78" ht="15" customHeight="1">
      <c r="A147" s="106" t="str">
        <f t="shared" si="36"/>
        <v>22.1.0.00.00.00.00</v>
      </c>
      <c r="B147" s="106">
        <f t="shared" si="38"/>
        <v>22</v>
      </c>
      <c r="C147" s="107" t="str">
        <f t="shared" si="41"/>
        <v>1</v>
      </c>
      <c r="D147" s="32">
        <v>0</v>
      </c>
      <c r="E147" s="32" t="s">
        <v>7024</v>
      </c>
      <c r="F147" s="32" t="s">
        <v>7024</v>
      </c>
      <c r="G147" s="32" t="s">
        <v>7024</v>
      </c>
      <c r="H147" s="32" t="s">
        <v>7024</v>
      </c>
      <c r="I147" s="33"/>
      <c r="J147" s="17" t="s">
        <v>93</v>
      </c>
      <c r="K147" s="150" t="str">
        <f t="shared" si="42"/>
        <v>-</v>
      </c>
      <c r="L147" s="123"/>
      <c r="M147" s="123"/>
      <c r="N147" s="123"/>
      <c r="O147" s="123"/>
      <c r="P147" s="123"/>
      <c r="Q147" s="123"/>
      <c r="S147"/>
      <c r="T147" s="71" t="s">
        <v>7216</v>
      </c>
      <c r="U147" s="74" t="s">
        <v>7217</v>
      </c>
      <c r="V147" s="74" t="s">
        <v>7040</v>
      </c>
      <c r="W147" s="74" t="str">
        <f>IFERROR(+VLOOKUP(T147,UG!$A$5:$O$196,2,0),"-")</f>
        <v>470101</v>
      </c>
      <c r="X147" s="74" t="str">
        <f>IFERROR(+VLOOKUP(T147,UG!$A$5:$O$196,3,0),"-")</f>
        <v>SETADES</v>
      </c>
      <c r="Y147" s="74" t="str">
        <f>IFERROR(+VLOOKUP(T147,UG!$A$5:$O$196,5,0),"-")</f>
        <v>03252312000180</v>
      </c>
      <c r="Z147" s="15">
        <f t="shared" si="43"/>
        <v>47</v>
      </c>
      <c r="AA147" s="14" t="str">
        <f t="shared" si="43"/>
        <v>SECRETARIA DE ESTADO DE TRABALHO, ASSISTÊNCIA E DESENVOLVIMENTO SOCIAL</v>
      </c>
      <c r="AC147" s="50" t="str">
        <f t="shared" si="39"/>
        <v>22.1</v>
      </c>
      <c r="AD147" s="19">
        <f t="shared" si="40"/>
        <v>129</v>
      </c>
      <c r="AE147" s="49" t="str">
        <f t="shared" si="37"/>
        <v>22.1129</v>
      </c>
      <c r="AG147" s="49" t="str">
        <f>+W148</f>
        <v>470901</v>
      </c>
      <c r="AH147" s="49" t="str">
        <f>+W149</f>
        <v>470904</v>
      </c>
      <c r="AI147" s="49" t="str">
        <f>+W150</f>
        <v>470906</v>
      </c>
      <c r="BD147" s="19" t="e">
        <f>VLOOKUP(AE147,ORGANOGRAMAES!$C$1:$N$6000,2,0)</f>
        <v>#N/A</v>
      </c>
      <c r="BE147" s="19" t="e">
        <f>VLOOKUP(AE147,ORGANOGRAMAES!$C$1:$N$6000,3,0)</f>
        <v>#N/A</v>
      </c>
      <c r="BF147" s="19" t="e">
        <f>VLOOKUP(AE147,ORGANOGRAMAES!$C$1:$N$6000,4,0)</f>
        <v>#N/A</v>
      </c>
      <c r="BG147" s="19" t="e">
        <f>VLOOKUP(AE147,ORGANOGRAMAES!$C$1:$N$6000,5,0)</f>
        <v>#N/A</v>
      </c>
      <c r="BH147" s="19" t="e">
        <f>VLOOKUP(AE147,ORGANOGRAMAES!$C$1:$N$6000,6,0)</f>
        <v>#N/A</v>
      </c>
      <c r="BI147" s="19" t="e">
        <f>VLOOKUP(AE147,ORGANOGRAMAES!$C$1:$N$6000,7,0)</f>
        <v>#N/A</v>
      </c>
      <c r="BJ147" s="19" t="e">
        <f>VLOOKUP(AE147,ORGANOGRAMAES!$C$1:$N$6000,8,0)</f>
        <v>#N/A</v>
      </c>
      <c r="BK147" s="19" t="e">
        <f>VLOOKUP(AE147,ORGANOGRAMAES!$C$1:$N$6000,9,0)</f>
        <v>#N/A</v>
      </c>
      <c r="BL147" s="19" t="e">
        <f>VLOOKUP(AE147,ORGANOGRAMAES!$C$1:$N$6000,10,0)</f>
        <v>#N/A</v>
      </c>
      <c r="BM147" s="19" t="e">
        <f>VLOOKUP(AE147,ORGANOGRAMAES!$C$1:$N$6000,11,0)</f>
        <v>#N/A</v>
      </c>
      <c r="BN147" s="19" t="e">
        <f>VLOOKUP(AE147,ORGANOGRAMAES!$C$1:$N$6000,12,0)</f>
        <v>#N/A</v>
      </c>
      <c r="BP147" s="19" t="str">
        <f t="shared" ref="BP147:BP210" si="44">IFERROR(+BD147,"-")</f>
        <v>-</v>
      </c>
      <c r="BQ147" s="19" t="str">
        <f t="shared" ref="BQ147:BQ210" si="45">IFERROR(+BE147,"-")</f>
        <v>-</v>
      </c>
      <c r="BR147" s="19" t="str">
        <f t="shared" ref="BR147:BR210" si="46">IFERROR(+BF147,"-")</f>
        <v>-</v>
      </c>
      <c r="BS147" s="19" t="str">
        <f t="shared" ref="BS147:BS210" si="47">IFERROR(+BG147,"-")</f>
        <v>-</v>
      </c>
      <c r="BT147" s="19" t="str">
        <f t="shared" ref="BT147:BT210" si="48">IFERROR(+BH147,"-")</f>
        <v>-</v>
      </c>
      <c r="BU147" s="19" t="str">
        <f t="shared" ref="BU147:BU210" si="49">IFERROR(+BI147,"-")</f>
        <v>-</v>
      </c>
      <c r="BV147" s="19" t="str">
        <f t="shared" ref="BV147:BV210" si="50">IFERROR(+BJ147,"-")</f>
        <v>-</v>
      </c>
      <c r="BW147" s="19" t="str">
        <f t="shared" ref="BW147:BW210" si="51">IFERROR(+BK147,"-")</f>
        <v>-</v>
      </c>
      <c r="BX147" s="19" t="str">
        <f t="shared" ref="BX147:BX210" si="52">IFERROR(+BL147,"-")</f>
        <v>-</v>
      </c>
      <c r="BY147" s="19" t="str">
        <f t="shared" ref="BY147:BY210" si="53">IFERROR(+BM147,"-")</f>
        <v>-</v>
      </c>
      <c r="BZ147" s="19" t="str">
        <f t="shared" ref="BZ147:BZ210" si="54">IFERROR(+BN147,"-")</f>
        <v>-</v>
      </c>
    </row>
    <row r="148" spans="1:78" ht="20.399999999999999">
      <c r="A148" s="106" t="str">
        <f t="shared" ref="A148:A211" si="55">CONCATENATE(B148,".",C148,".",D148,".",E148,".",F148,".",G148,".",H148)</f>
        <v>22.1.0.00.00.00.00</v>
      </c>
      <c r="B148" s="106">
        <f t="shared" si="38"/>
        <v>22</v>
      </c>
      <c r="C148" s="107" t="str">
        <f t="shared" si="41"/>
        <v>1</v>
      </c>
      <c r="D148" s="32">
        <v>0</v>
      </c>
      <c r="E148" s="32" t="s">
        <v>7024</v>
      </c>
      <c r="F148" s="32" t="s">
        <v>7024</v>
      </c>
      <c r="G148" s="32" t="s">
        <v>7024</v>
      </c>
      <c r="H148" s="32" t="s">
        <v>7024</v>
      </c>
      <c r="I148" s="33"/>
      <c r="J148" s="17" t="s">
        <v>93</v>
      </c>
      <c r="K148" s="150" t="str">
        <f t="shared" si="42"/>
        <v>-</v>
      </c>
      <c r="L148" s="123"/>
      <c r="M148" s="123"/>
      <c r="N148" s="123"/>
      <c r="O148" s="123"/>
      <c r="P148" s="123"/>
      <c r="Q148" s="123"/>
      <c r="S148"/>
      <c r="T148" s="72" t="s">
        <v>7218</v>
      </c>
      <c r="U148" s="72"/>
      <c r="V148" s="72" t="s">
        <v>7040</v>
      </c>
      <c r="W148" s="72" t="str">
        <f>IFERROR(+VLOOKUP(T148,UG!$A$5:$O$196,2,0),"-")</f>
        <v>470901</v>
      </c>
      <c r="X148" s="72" t="str">
        <f>IFERROR(+VLOOKUP(T148,UG!$A$5:$O$196,3,0),"-")</f>
        <v>FEAS</v>
      </c>
      <c r="Y148" s="72" t="str">
        <f>IFERROR(+VLOOKUP(T148,UG!$A$5:$O$196,5,0),"-")</f>
        <v>01076895000100</v>
      </c>
      <c r="Z148" s="15">
        <f t="shared" si="43"/>
        <v>47</v>
      </c>
      <c r="AA148" s="14" t="str">
        <f t="shared" si="43"/>
        <v>SECRETARIA DE ESTADO DE TRABALHO, ASSISTÊNCIA E DESENVOLVIMENTO SOCIAL</v>
      </c>
      <c r="AC148" s="50" t="str">
        <f t="shared" si="39"/>
        <v>22.1</v>
      </c>
      <c r="AD148" s="19">
        <f t="shared" si="40"/>
        <v>130</v>
      </c>
      <c r="AE148" s="49" t="str">
        <f t="shared" ref="AE148:AE214" si="56">+CONCATENATE(AC148,AD148)</f>
        <v>22.1130</v>
      </c>
      <c r="BD148" s="19" t="e">
        <f>VLOOKUP(AE148,ORGANOGRAMAES!$C$1:$N$6000,2,0)</f>
        <v>#N/A</v>
      </c>
      <c r="BE148" s="19" t="e">
        <f>VLOOKUP(AE148,ORGANOGRAMAES!$C$1:$N$6000,3,0)</f>
        <v>#N/A</v>
      </c>
      <c r="BF148" s="19" t="e">
        <f>VLOOKUP(AE148,ORGANOGRAMAES!$C$1:$N$6000,4,0)</f>
        <v>#N/A</v>
      </c>
      <c r="BG148" s="19" t="e">
        <f>VLOOKUP(AE148,ORGANOGRAMAES!$C$1:$N$6000,5,0)</f>
        <v>#N/A</v>
      </c>
      <c r="BH148" s="19" t="e">
        <f>VLOOKUP(AE148,ORGANOGRAMAES!$C$1:$N$6000,6,0)</f>
        <v>#N/A</v>
      </c>
      <c r="BI148" s="19" t="e">
        <f>VLOOKUP(AE148,ORGANOGRAMAES!$C$1:$N$6000,7,0)</f>
        <v>#N/A</v>
      </c>
      <c r="BJ148" s="19" t="e">
        <f>VLOOKUP(AE148,ORGANOGRAMAES!$C$1:$N$6000,8,0)</f>
        <v>#N/A</v>
      </c>
      <c r="BK148" s="19" t="e">
        <f>VLOOKUP(AE148,ORGANOGRAMAES!$C$1:$N$6000,9,0)</f>
        <v>#N/A</v>
      </c>
      <c r="BL148" s="19" t="e">
        <f>VLOOKUP(AE148,ORGANOGRAMAES!$C$1:$N$6000,10,0)</f>
        <v>#N/A</v>
      </c>
      <c r="BM148" s="19" t="e">
        <f>VLOOKUP(AE148,ORGANOGRAMAES!$C$1:$N$6000,11,0)</f>
        <v>#N/A</v>
      </c>
      <c r="BN148" s="19" t="e">
        <f>VLOOKUP(AE148,ORGANOGRAMAES!$C$1:$N$6000,12,0)</f>
        <v>#N/A</v>
      </c>
      <c r="BP148" s="19" t="str">
        <f t="shared" si="44"/>
        <v>-</v>
      </c>
      <c r="BQ148" s="19" t="str">
        <f t="shared" si="45"/>
        <v>-</v>
      </c>
      <c r="BR148" s="19" t="str">
        <f t="shared" si="46"/>
        <v>-</v>
      </c>
      <c r="BS148" s="19" t="str">
        <f t="shared" si="47"/>
        <v>-</v>
      </c>
      <c r="BT148" s="19" t="str">
        <f t="shared" si="48"/>
        <v>-</v>
      </c>
      <c r="BU148" s="19" t="str">
        <f t="shared" si="49"/>
        <v>-</v>
      </c>
      <c r="BV148" s="19" t="str">
        <f t="shared" si="50"/>
        <v>-</v>
      </c>
      <c r="BW148" s="19" t="str">
        <f t="shared" si="51"/>
        <v>-</v>
      </c>
      <c r="BX148" s="19" t="str">
        <f t="shared" si="52"/>
        <v>-</v>
      </c>
      <c r="BY148" s="19" t="str">
        <f t="shared" si="53"/>
        <v>-</v>
      </c>
      <c r="BZ148" s="19" t="str">
        <f t="shared" si="54"/>
        <v>-</v>
      </c>
    </row>
    <row r="149" spans="1:78" ht="15" customHeight="1">
      <c r="A149" s="106" t="str">
        <f t="shared" si="55"/>
        <v>22.1.0.00.00.00.00</v>
      </c>
      <c r="B149" s="106">
        <f t="shared" ref="B149:B212" si="57">+B148</f>
        <v>22</v>
      </c>
      <c r="C149" s="107" t="str">
        <f t="shared" si="41"/>
        <v>1</v>
      </c>
      <c r="D149" s="32">
        <v>0</v>
      </c>
      <c r="E149" s="32" t="s">
        <v>7024</v>
      </c>
      <c r="F149" s="32" t="s">
        <v>7024</v>
      </c>
      <c r="G149" s="32" t="s">
        <v>7024</v>
      </c>
      <c r="H149" s="32" t="s">
        <v>7024</v>
      </c>
      <c r="I149" s="33"/>
      <c r="J149" s="17" t="s">
        <v>93</v>
      </c>
      <c r="K149" s="150" t="str">
        <f t="shared" si="42"/>
        <v>-</v>
      </c>
      <c r="L149" s="123"/>
      <c r="M149" s="123"/>
      <c r="N149" s="123"/>
      <c r="O149" s="123"/>
      <c r="P149" s="123"/>
      <c r="Q149" s="123"/>
      <c r="S149"/>
      <c r="T149" s="72" t="s">
        <v>7219</v>
      </c>
      <c r="U149" s="72"/>
      <c r="V149" s="72" t="s">
        <v>7040</v>
      </c>
      <c r="W149" s="72" t="str">
        <f>IFERROR(+VLOOKUP(T149,UG!$A$5:$O$196,2,0),"-")</f>
        <v>470904</v>
      </c>
      <c r="X149" s="72" t="str">
        <f>IFERROR(+VLOOKUP(T149,UG!$A$5:$O$196,3,0),"-")</f>
        <v>FUNCOP</v>
      </c>
      <c r="Y149" s="72" t="str">
        <f>IFERROR(+VLOOKUP(T149,UG!$A$5:$O$196,5,0),"-")</f>
        <v>15833032000145</v>
      </c>
      <c r="Z149" s="15">
        <f t="shared" si="43"/>
        <v>47</v>
      </c>
      <c r="AA149" s="14" t="str">
        <f t="shared" si="43"/>
        <v>SECRETARIA DE ESTADO DE TRABALHO, ASSISTÊNCIA E DESENVOLVIMENTO SOCIAL</v>
      </c>
      <c r="AC149" s="50" t="str">
        <f t="shared" ref="AC149:AC215" si="58">+AC148</f>
        <v>22.1</v>
      </c>
      <c r="AD149" s="19">
        <f t="shared" ref="AD149:AD215" si="59">+AD148+1</f>
        <v>131</v>
      </c>
      <c r="AE149" s="49" t="str">
        <f t="shared" si="56"/>
        <v>22.1131</v>
      </c>
      <c r="BD149" s="19" t="e">
        <f>VLOOKUP(AE149,ORGANOGRAMAES!$C$1:$N$6000,2,0)</f>
        <v>#N/A</v>
      </c>
      <c r="BE149" s="19" t="e">
        <f>VLOOKUP(AE149,ORGANOGRAMAES!$C$1:$N$6000,3,0)</f>
        <v>#N/A</v>
      </c>
      <c r="BF149" s="19" t="e">
        <f>VLOOKUP(AE149,ORGANOGRAMAES!$C$1:$N$6000,4,0)</f>
        <v>#N/A</v>
      </c>
      <c r="BG149" s="19" t="e">
        <f>VLOOKUP(AE149,ORGANOGRAMAES!$C$1:$N$6000,5,0)</f>
        <v>#N/A</v>
      </c>
      <c r="BH149" s="19" t="e">
        <f>VLOOKUP(AE149,ORGANOGRAMAES!$C$1:$N$6000,6,0)</f>
        <v>#N/A</v>
      </c>
      <c r="BI149" s="19" t="e">
        <f>VLOOKUP(AE149,ORGANOGRAMAES!$C$1:$N$6000,7,0)</f>
        <v>#N/A</v>
      </c>
      <c r="BJ149" s="19" t="e">
        <f>VLOOKUP(AE149,ORGANOGRAMAES!$C$1:$N$6000,8,0)</f>
        <v>#N/A</v>
      </c>
      <c r="BK149" s="19" t="e">
        <f>VLOOKUP(AE149,ORGANOGRAMAES!$C$1:$N$6000,9,0)</f>
        <v>#N/A</v>
      </c>
      <c r="BL149" s="19" t="e">
        <f>VLOOKUP(AE149,ORGANOGRAMAES!$C$1:$N$6000,10,0)</f>
        <v>#N/A</v>
      </c>
      <c r="BM149" s="19" t="e">
        <f>VLOOKUP(AE149,ORGANOGRAMAES!$C$1:$N$6000,11,0)</f>
        <v>#N/A</v>
      </c>
      <c r="BN149" s="19" t="e">
        <f>VLOOKUP(AE149,ORGANOGRAMAES!$C$1:$N$6000,12,0)</f>
        <v>#N/A</v>
      </c>
      <c r="BP149" s="19" t="str">
        <f t="shared" si="44"/>
        <v>-</v>
      </c>
      <c r="BQ149" s="19" t="str">
        <f t="shared" si="45"/>
        <v>-</v>
      </c>
      <c r="BR149" s="19" t="str">
        <f t="shared" si="46"/>
        <v>-</v>
      </c>
      <c r="BS149" s="19" t="str">
        <f t="shared" si="47"/>
        <v>-</v>
      </c>
      <c r="BT149" s="19" t="str">
        <f t="shared" si="48"/>
        <v>-</v>
      </c>
      <c r="BU149" s="19" t="str">
        <f t="shared" si="49"/>
        <v>-</v>
      </c>
      <c r="BV149" s="19" t="str">
        <f t="shared" si="50"/>
        <v>-</v>
      </c>
      <c r="BW149" s="19" t="str">
        <f t="shared" si="51"/>
        <v>-</v>
      </c>
      <c r="BX149" s="19" t="str">
        <f t="shared" si="52"/>
        <v>-</v>
      </c>
      <c r="BY149" s="19" t="str">
        <f t="shared" si="53"/>
        <v>-</v>
      </c>
      <c r="BZ149" s="19" t="str">
        <f t="shared" si="54"/>
        <v>-</v>
      </c>
    </row>
    <row r="150" spans="1:78" ht="21" customHeight="1">
      <c r="A150" s="106" t="str">
        <f t="shared" si="55"/>
        <v>22.1.0.00.00.00.00</v>
      </c>
      <c r="B150" s="106">
        <f t="shared" si="57"/>
        <v>22</v>
      </c>
      <c r="C150" s="107" t="str">
        <f t="shared" ref="C150:C213" si="60">+C149</f>
        <v>1</v>
      </c>
      <c r="D150" s="32">
        <v>0</v>
      </c>
      <c r="E150" s="32" t="s">
        <v>7024</v>
      </c>
      <c r="F150" s="32" t="s">
        <v>7024</v>
      </c>
      <c r="G150" s="32" t="s">
        <v>7024</v>
      </c>
      <c r="H150" s="32" t="s">
        <v>7024</v>
      </c>
      <c r="I150" s="33"/>
      <c r="J150" s="17" t="s">
        <v>93</v>
      </c>
      <c r="K150" s="150" t="str">
        <f t="shared" ref="K150:K213" si="61">IFERROR(+VLOOKUP(I150,$BC$18:$BN$1031,4,0),"-")</f>
        <v>-</v>
      </c>
      <c r="L150" s="123"/>
      <c r="M150" s="123"/>
      <c r="N150" s="123"/>
      <c r="O150" s="123"/>
      <c r="P150" s="123"/>
      <c r="Q150" s="123"/>
      <c r="S150" s="136"/>
      <c r="T150" s="72" t="s">
        <v>7220</v>
      </c>
      <c r="U150" s="75"/>
      <c r="V150" s="75" t="s">
        <v>7040</v>
      </c>
      <c r="W150" s="75" t="str">
        <f>IFERROR(+VLOOKUP(T150,UG!$A$5:$O$196,2,0),"-")</f>
        <v>470906</v>
      </c>
      <c r="X150" s="75" t="str">
        <f>IFERROR(+VLOOKUP(T150,UG!$A$5:$O$196,3,0),"-")</f>
        <v>FET/ES</v>
      </c>
      <c r="Y150" s="75" t="str">
        <f>IFERROR(+VLOOKUP(T150,UG!$A$5:$O$196,5,0),"-")</f>
        <v>36095204000109</v>
      </c>
      <c r="Z150" s="15">
        <f t="shared" ref="Z150:AA174" si="62">+Z149</f>
        <v>47</v>
      </c>
      <c r="AA150" s="14" t="str">
        <f t="shared" si="62"/>
        <v>SECRETARIA DE ESTADO DE TRABALHO, ASSISTÊNCIA E DESENVOLVIMENTO SOCIAL</v>
      </c>
      <c r="AC150" s="50" t="str">
        <f t="shared" si="58"/>
        <v>22.1</v>
      </c>
      <c r="AD150" s="19">
        <f t="shared" si="59"/>
        <v>132</v>
      </c>
      <c r="AE150" s="49" t="str">
        <f t="shared" si="56"/>
        <v>22.1132</v>
      </c>
      <c r="BD150" s="19" t="e">
        <f>VLOOKUP(AE150,ORGANOGRAMAES!$C$1:$N$6000,2,0)</f>
        <v>#N/A</v>
      </c>
      <c r="BE150" s="19" t="e">
        <f>VLOOKUP(AE150,ORGANOGRAMAES!$C$1:$N$6000,3,0)</f>
        <v>#N/A</v>
      </c>
      <c r="BF150" s="19" t="e">
        <f>VLOOKUP(AE150,ORGANOGRAMAES!$C$1:$N$6000,4,0)</f>
        <v>#N/A</v>
      </c>
      <c r="BG150" s="19" t="e">
        <f>VLOOKUP(AE150,ORGANOGRAMAES!$C$1:$N$6000,5,0)</f>
        <v>#N/A</v>
      </c>
      <c r="BH150" s="19" t="e">
        <f>VLOOKUP(AE150,ORGANOGRAMAES!$C$1:$N$6000,6,0)</f>
        <v>#N/A</v>
      </c>
      <c r="BI150" s="19" t="e">
        <f>VLOOKUP(AE150,ORGANOGRAMAES!$C$1:$N$6000,7,0)</f>
        <v>#N/A</v>
      </c>
      <c r="BJ150" s="19" t="e">
        <f>VLOOKUP(AE150,ORGANOGRAMAES!$C$1:$N$6000,8,0)</f>
        <v>#N/A</v>
      </c>
      <c r="BK150" s="19" t="e">
        <f>VLOOKUP(AE150,ORGANOGRAMAES!$C$1:$N$6000,9,0)</f>
        <v>#N/A</v>
      </c>
      <c r="BL150" s="19" t="e">
        <f>VLOOKUP(AE150,ORGANOGRAMAES!$C$1:$N$6000,10,0)</f>
        <v>#N/A</v>
      </c>
      <c r="BM150" s="19" t="e">
        <f>VLOOKUP(AE150,ORGANOGRAMAES!$C$1:$N$6000,11,0)</f>
        <v>#N/A</v>
      </c>
      <c r="BN150" s="19" t="e">
        <f>VLOOKUP(AE150,ORGANOGRAMAES!$C$1:$N$6000,12,0)</f>
        <v>#N/A</v>
      </c>
      <c r="BP150" s="19" t="str">
        <f t="shared" si="44"/>
        <v>-</v>
      </c>
      <c r="BQ150" s="19" t="str">
        <f t="shared" si="45"/>
        <v>-</v>
      </c>
      <c r="BR150" s="19" t="str">
        <f t="shared" si="46"/>
        <v>-</v>
      </c>
      <c r="BS150" s="19" t="str">
        <f t="shared" si="47"/>
        <v>-</v>
      </c>
      <c r="BT150" s="19" t="str">
        <f t="shared" si="48"/>
        <v>-</v>
      </c>
      <c r="BU150" s="19" t="str">
        <f t="shared" si="49"/>
        <v>-</v>
      </c>
      <c r="BV150" s="19" t="str">
        <f t="shared" si="50"/>
        <v>-</v>
      </c>
      <c r="BW150" s="19" t="str">
        <f t="shared" si="51"/>
        <v>-</v>
      </c>
      <c r="BX150" s="19" t="str">
        <f t="shared" si="52"/>
        <v>-</v>
      </c>
      <c r="BY150" s="19" t="str">
        <f t="shared" si="53"/>
        <v>-</v>
      </c>
      <c r="BZ150" s="19" t="str">
        <f t="shared" si="54"/>
        <v>-</v>
      </c>
    </row>
    <row r="151" spans="1:78" ht="19.2" customHeight="1">
      <c r="A151" s="106" t="str">
        <f t="shared" si="55"/>
        <v>22.1.0.00.00.00.00</v>
      </c>
      <c r="B151" s="106">
        <f t="shared" si="57"/>
        <v>22</v>
      </c>
      <c r="C151" s="107" t="str">
        <f t="shared" si="60"/>
        <v>1</v>
      </c>
      <c r="D151" s="32">
        <v>0</v>
      </c>
      <c r="E151" s="32" t="s">
        <v>7024</v>
      </c>
      <c r="F151" s="32" t="s">
        <v>7024</v>
      </c>
      <c r="G151" s="32" t="s">
        <v>7024</v>
      </c>
      <c r="H151" s="32" t="s">
        <v>7024</v>
      </c>
      <c r="I151" s="33"/>
      <c r="J151" s="17" t="s">
        <v>93</v>
      </c>
      <c r="K151" s="150" t="str">
        <f t="shared" si="61"/>
        <v>-</v>
      </c>
      <c r="L151" s="123"/>
      <c r="M151" s="123"/>
      <c r="N151" s="123"/>
      <c r="O151" s="123"/>
      <c r="P151" s="123"/>
      <c r="Q151" s="123"/>
      <c r="S151" s="223" t="s">
        <v>7221</v>
      </c>
      <c r="T151" s="223"/>
      <c r="U151" s="77">
        <v>48</v>
      </c>
      <c r="V151" s="77" t="s">
        <v>7040</v>
      </c>
      <c r="W151" s="61" t="str">
        <f>IFERROR(+VLOOKUP(S151,UG!$A$5:$O$196,2,0),"-")</f>
        <v>-</v>
      </c>
      <c r="X151" s="61" t="str">
        <f>IFERROR(+VLOOKUP(S151,UG!$A$5:$O$196,3,0),"-")</f>
        <v>-</v>
      </c>
      <c r="Y151" s="61" t="str">
        <f>IFERROR(+VLOOKUP(S151,UG!$A$5:$O$196,5,0),"-")</f>
        <v>-</v>
      </c>
      <c r="Z151" s="69">
        <f>+U151</f>
        <v>48</v>
      </c>
      <c r="AA151" s="68" t="str">
        <f>+S151</f>
        <v>SECRETARIA DE ESTADO DE DIREITOS HUMANOS</v>
      </c>
      <c r="AC151" s="50" t="str">
        <f t="shared" si="58"/>
        <v>22.1</v>
      </c>
      <c r="AD151" s="19">
        <f t="shared" si="59"/>
        <v>133</v>
      </c>
      <c r="AE151" s="49" t="str">
        <f t="shared" si="56"/>
        <v>22.1133</v>
      </c>
      <c r="BD151" s="19" t="e">
        <f>VLOOKUP(AE151,ORGANOGRAMAES!$C$1:$N$6000,2,0)</f>
        <v>#N/A</v>
      </c>
      <c r="BE151" s="19" t="e">
        <f>VLOOKUP(AE151,ORGANOGRAMAES!$C$1:$N$6000,3,0)</f>
        <v>#N/A</v>
      </c>
      <c r="BF151" s="19" t="e">
        <f>VLOOKUP(AE151,ORGANOGRAMAES!$C$1:$N$6000,4,0)</f>
        <v>#N/A</v>
      </c>
      <c r="BG151" s="19" t="e">
        <f>VLOOKUP(AE151,ORGANOGRAMAES!$C$1:$N$6000,5,0)</f>
        <v>#N/A</v>
      </c>
      <c r="BH151" s="19" t="e">
        <f>VLOOKUP(AE151,ORGANOGRAMAES!$C$1:$N$6000,6,0)</f>
        <v>#N/A</v>
      </c>
      <c r="BI151" s="19" t="e">
        <f>VLOOKUP(AE151,ORGANOGRAMAES!$C$1:$N$6000,7,0)</f>
        <v>#N/A</v>
      </c>
      <c r="BJ151" s="19" t="e">
        <f>VLOOKUP(AE151,ORGANOGRAMAES!$C$1:$N$6000,8,0)</f>
        <v>#N/A</v>
      </c>
      <c r="BK151" s="19" t="e">
        <f>VLOOKUP(AE151,ORGANOGRAMAES!$C$1:$N$6000,9,0)</f>
        <v>#N/A</v>
      </c>
      <c r="BL151" s="19" t="e">
        <f>VLOOKUP(AE151,ORGANOGRAMAES!$C$1:$N$6000,10,0)</f>
        <v>#N/A</v>
      </c>
      <c r="BM151" s="19" t="e">
        <f>VLOOKUP(AE151,ORGANOGRAMAES!$C$1:$N$6000,11,0)</f>
        <v>#N/A</v>
      </c>
      <c r="BN151" s="19" t="e">
        <f>VLOOKUP(AE151,ORGANOGRAMAES!$C$1:$N$6000,12,0)</f>
        <v>#N/A</v>
      </c>
      <c r="BP151" s="19" t="str">
        <f t="shared" si="44"/>
        <v>-</v>
      </c>
      <c r="BQ151" s="19" t="str">
        <f t="shared" si="45"/>
        <v>-</v>
      </c>
      <c r="BR151" s="19" t="str">
        <f t="shared" si="46"/>
        <v>-</v>
      </c>
      <c r="BS151" s="19" t="str">
        <f t="shared" si="47"/>
        <v>-</v>
      </c>
      <c r="BT151" s="19" t="str">
        <f t="shared" si="48"/>
        <v>-</v>
      </c>
      <c r="BU151" s="19" t="str">
        <f t="shared" si="49"/>
        <v>-</v>
      </c>
      <c r="BV151" s="19" t="str">
        <f t="shared" si="50"/>
        <v>-</v>
      </c>
      <c r="BW151" s="19" t="str">
        <f t="shared" si="51"/>
        <v>-</v>
      </c>
      <c r="BX151" s="19" t="str">
        <f t="shared" si="52"/>
        <v>-</v>
      </c>
      <c r="BY151" s="19" t="str">
        <f t="shared" si="53"/>
        <v>-</v>
      </c>
      <c r="BZ151" s="19" t="str">
        <f t="shared" si="54"/>
        <v>-</v>
      </c>
    </row>
    <row r="152" spans="1:78" ht="15" customHeight="1">
      <c r="A152" s="106" t="str">
        <f t="shared" si="55"/>
        <v>22.1.0.00.00.00.00</v>
      </c>
      <c r="B152" s="106">
        <f t="shared" si="57"/>
        <v>22</v>
      </c>
      <c r="C152" s="107" t="str">
        <f t="shared" si="60"/>
        <v>1</v>
      </c>
      <c r="D152" s="32">
        <v>0</v>
      </c>
      <c r="E152" s="32" t="s">
        <v>7024</v>
      </c>
      <c r="F152" s="32" t="s">
        <v>7024</v>
      </c>
      <c r="G152" s="32" t="s">
        <v>7024</v>
      </c>
      <c r="H152" s="32" t="s">
        <v>7024</v>
      </c>
      <c r="I152" s="33"/>
      <c r="J152" s="17" t="s">
        <v>93</v>
      </c>
      <c r="K152" s="150" t="str">
        <f t="shared" si="61"/>
        <v>-</v>
      </c>
      <c r="L152" s="123"/>
      <c r="M152" s="123"/>
      <c r="N152" s="123"/>
      <c r="O152" s="123"/>
      <c r="P152" s="123"/>
      <c r="Q152" s="123"/>
      <c r="S152"/>
      <c r="T152" s="71" t="s">
        <v>7222</v>
      </c>
      <c r="U152" s="74" t="s">
        <v>7223</v>
      </c>
      <c r="V152" s="74" t="s">
        <v>7040</v>
      </c>
      <c r="W152" s="74" t="str">
        <f>IFERROR(+VLOOKUP(T152,UG!$A$5:$O$196,2,0),"-")</f>
        <v>480101</v>
      </c>
      <c r="X152" s="74" t="str">
        <f>IFERROR(+VLOOKUP(T152,UG!$A$5:$O$196,3,0),"-")</f>
        <v>SEDH</v>
      </c>
      <c r="Y152" s="74" t="str">
        <f>IFERROR(+VLOOKUP(T152,UG!$A$5:$O$196,5,0),"-")</f>
        <v>25217366000148</v>
      </c>
      <c r="Z152" s="15">
        <f t="shared" si="62"/>
        <v>48</v>
      </c>
      <c r="AA152" s="14" t="str">
        <f t="shared" si="62"/>
        <v>SECRETARIA DE ESTADO DE DIREITOS HUMANOS</v>
      </c>
      <c r="AC152" s="50" t="str">
        <f t="shared" si="58"/>
        <v>22.1</v>
      </c>
      <c r="AD152" s="19">
        <f t="shared" si="59"/>
        <v>134</v>
      </c>
      <c r="AE152" s="49" t="str">
        <f t="shared" si="56"/>
        <v>22.1134</v>
      </c>
      <c r="AG152" s="49" t="str">
        <f>+W153</f>
        <v>480902</v>
      </c>
      <c r="BD152" s="19" t="e">
        <f>VLOOKUP(AE152,ORGANOGRAMAES!$C$1:$N$6000,2,0)</f>
        <v>#N/A</v>
      </c>
      <c r="BE152" s="19" t="e">
        <f>VLOOKUP(AE152,ORGANOGRAMAES!$C$1:$N$6000,3,0)</f>
        <v>#N/A</v>
      </c>
      <c r="BF152" s="19" t="e">
        <f>VLOOKUP(AE152,ORGANOGRAMAES!$C$1:$N$6000,4,0)</f>
        <v>#N/A</v>
      </c>
      <c r="BG152" s="19" t="e">
        <f>VLOOKUP(AE152,ORGANOGRAMAES!$C$1:$N$6000,5,0)</f>
        <v>#N/A</v>
      </c>
      <c r="BH152" s="19" t="e">
        <f>VLOOKUP(AE152,ORGANOGRAMAES!$C$1:$N$6000,6,0)</f>
        <v>#N/A</v>
      </c>
      <c r="BI152" s="19" t="e">
        <f>VLOOKUP(AE152,ORGANOGRAMAES!$C$1:$N$6000,7,0)</f>
        <v>#N/A</v>
      </c>
      <c r="BJ152" s="19" t="e">
        <f>VLOOKUP(AE152,ORGANOGRAMAES!$C$1:$N$6000,8,0)</f>
        <v>#N/A</v>
      </c>
      <c r="BK152" s="19" t="e">
        <f>VLOOKUP(AE152,ORGANOGRAMAES!$C$1:$N$6000,9,0)</f>
        <v>#N/A</v>
      </c>
      <c r="BL152" s="19" t="e">
        <f>VLOOKUP(AE152,ORGANOGRAMAES!$C$1:$N$6000,10,0)</f>
        <v>#N/A</v>
      </c>
      <c r="BM152" s="19" t="e">
        <f>VLOOKUP(AE152,ORGANOGRAMAES!$C$1:$N$6000,11,0)</f>
        <v>#N/A</v>
      </c>
      <c r="BN152" s="19" t="e">
        <f>VLOOKUP(AE152,ORGANOGRAMAES!$C$1:$N$6000,12,0)</f>
        <v>#N/A</v>
      </c>
      <c r="BP152" s="19" t="str">
        <f t="shared" si="44"/>
        <v>-</v>
      </c>
      <c r="BQ152" s="19" t="str">
        <f t="shared" si="45"/>
        <v>-</v>
      </c>
      <c r="BR152" s="19" t="str">
        <f t="shared" si="46"/>
        <v>-</v>
      </c>
      <c r="BS152" s="19" t="str">
        <f t="shared" si="47"/>
        <v>-</v>
      </c>
      <c r="BT152" s="19" t="str">
        <f t="shared" si="48"/>
        <v>-</v>
      </c>
      <c r="BU152" s="19" t="str">
        <f t="shared" si="49"/>
        <v>-</v>
      </c>
      <c r="BV152" s="19" t="str">
        <f t="shared" si="50"/>
        <v>-</v>
      </c>
      <c r="BW152" s="19" t="str">
        <f t="shared" si="51"/>
        <v>-</v>
      </c>
      <c r="BX152" s="19" t="str">
        <f t="shared" si="52"/>
        <v>-</v>
      </c>
      <c r="BY152" s="19" t="str">
        <f t="shared" si="53"/>
        <v>-</v>
      </c>
      <c r="BZ152" s="19" t="str">
        <f t="shared" si="54"/>
        <v>-</v>
      </c>
    </row>
    <row r="153" spans="1:78" ht="20.399999999999999">
      <c r="A153" s="106" t="str">
        <f t="shared" si="55"/>
        <v>22.1.0.00.00.00.00</v>
      </c>
      <c r="B153" s="106">
        <f t="shared" si="57"/>
        <v>22</v>
      </c>
      <c r="C153" s="107" t="str">
        <f t="shared" si="60"/>
        <v>1</v>
      </c>
      <c r="D153" s="32">
        <v>0</v>
      </c>
      <c r="E153" s="32" t="s">
        <v>7024</v>
      </c>
      <c r="F153" s="32" t="s">
        <v>7024</v>
      </c>
      <c r="G153" s="32" t="s">
        <v>7024</v>
      </c>
      <c r="H153" s="32" t="s">
        <v>7024</v>
      </c>
      <c r="I153" s="33"/>
      <c r="J153" s="17" t="s">
        <v>93</v>
      </c>
      <c r="K153" s="150" t="str">
        <f t="shared" si="61"/>
        <v>-</v>
      </c>
      <c r="L153" s="123"/>
      <c r="M153" s="123"/>
      <c r="N153" s="123"/>
      <c r="O153" s="123"/>
      <c r="P153" s="123"/>
      <c r="Q153" s="123"/>
      <c r="S153"/>
      <c r="T153" s="75" t="s">
        <v>7224</v>
      </c>
      <c r="U153" s="75"/>
      <c r="V153" s="75" t="s">
        <v>7040</v>
      </c>
      <c r="W153" s="75" t="str">
        <f>IFERROR(+VLOOKUP(T153,UG!$A$5:$O$196,2,0),"-")</f>
        <v>480902</v>
      </c>
      <c r="X153" s="75" t="str">
        <f>IFERROR(+VLOOKUP(T153,UG!$A$5:$O$196,3,0),"-")</f>
        <v>FEPI</v>
      </c>
      <c r="Y153" s="75" t="str">
        <f>IFERROR(+VLOOKUP(T153,UG!$A$5:$O$196,5,0),"-")</f>
        <v>23996245000116</v>
      </c>
      <c r="Z153" s="15">
        <f t="shared" si="62"/>
        <v>48</v>
      </c>
      <c r="AA153" s="14" t="str">
        <f t="shared" si="62"/>
        <v>SECRETARIA DE ESTADO DE DIREITOS HUMANOS</v>
      </c>
      <c r="AC153" s="50" t="str">
        <f t="shared" si="58"/>
        <v>22.1</v>
      </c>
      <c r="AD153" s="19">
        <f t="shared" si="59"/>
        <v>135</v>
      </c>
      <c r="AE153" s="49" t="str">
        <f t="shared" si="56"/>
        <v>22.1135</v>
      </c>
      <c r="BD153" s="19" t="e">
        <f>VLOOKUP(AE153,ORGANOGRAMAES!$C$1:$N$6000,2,0)</f>
        <v>#N/A</v>
      </c>
      <c r="BE153" s="19" t="e">
        <f>VLOOKUP(AE153,ORGANOGRAMAES!$C$1:$N$6000,3,0)</f>
        <v>#N/A</v>
      </c>
      <c r="BF153" s="19" t="e">
        <f>VLOOKUP(AE153,ORGANOGRAMAES!$C$1:$N$6000,4,0)</f>
        <v>#N/A</v>
      </c>
      <c r="BG153" s="19" t="e">
        <f>VLOOKUP(AE153,ORGANOGRAMAES!$C$1:$N$6000,5,0)</f>
        <v>#N/A</v>
      </c>
      <c r="BH153" s="19" t="e">
        <f>VLOOKUP(AE153,ORGANOGRAMAES!$C$1:$N$6000,6,0)</f>
        <v>#N/A</v>
      </c>
      <c r="BI153" s="19" t="e">
        <f>VLOOKUP(AE153,ORGANOGRAMAES!$C$1:$N$6000,7,0)</f>
        <v>#N/A</v>
      </c>
      <c r="BJ153" s="19" t="e">
        <f>VLOOKUP(AE153,ORGANOGRAMAES!$C$1:$N$6000,8,0)</f>
        <v>#N/A</v>
      </c>
      <c r="BK153" s="19" t="e">
        <f>VLOOKUP(AE153,ORGANOGRAMAES!$C$1:$N$6000,9,0)</f>
        <v>#N/A</v>
      </c>
      <c r="BL153" s="19" t="e">
        <f>VLOOKUP(AE153,ORGANOGRAMAES!$C$1:$N$6000,10,0)</f>
        <v>#N/A</v>
      </c>
      <c r="BM153" s="19" t="e">
        <f>VLOOKUP(AE153,ORGANOGRAMAES!$C$1:$N$6000,11,0)</f>
        <v>#N/A</v>
      </c>
      <c r="BN153" s="19" t="e">
        <f>VLOOKUP(AE153,ORGANOGRAMAES!$C$1:$N$6000,12,0)</f>
        <v>#N/A</v>
      </c>
      <c r="BP153" s="19" t="str">
        <f t="shared" si="44"/>
        <v>-</v>
      </c>
      <c r="BQ153" s="19" t="str">
        <f t="shared" si="45"/>
        <v>-</v>
      </c>
      <c r="BR153" s="19" t="str">
        <f t="shared" si="46"/>
        <v>-</v>
      </c>
      <c r="BS153" s="19" t="str">
        <f t="shared" si="47"/>
        <v>-</v>
      </c>
      <c r="BT153" s="19" t="str">
        <f t="shared" si="48"/>
        <v>-</v>
      </c>
      <c r="BU153" s="19" t="str">
        <f t="shared" si="49"/>
        <v>-</v>
      </c>
      <c r="BV153" s="19" t="str">
        <f t="shared" si="50"/>
        <v>-</v>
      </c>
      <c r="BW153" s="19" t="str">
        <f t="shared" si="51"/>
        <v>-</v>
      </c>
      <c r="BX153" s="19" t="str">
        <f t="shared" si="52"/>
        <v>-</v>
      </c>
      <c r="BY153" s="19" t="str">
        <f t="shared" si="53"/>
        <v>-</v>
      </c>
      <c r="BZ153" s="19" t="str">
        <f t="shared" si="54"/>
        <v>-</v>
      </c>
    </row>
    <row r="154" spans="1:78" ht="20.399999999999999">
      <c r="A154" s="106" t="str">
        <f t="shared" si="55"/>
        <v>22.1.0.00.00.00.00</v>
      </c>
      <c r="B154" s="106">
        <f t="shared" si="57"/>
        <v>22</v>
      </c>
      <c r="C154" s="107" t="str">
        <f t="shared" si="60"/>
        <v>1</v>
      </c>
      <c r="D154" s="32">
        <v>0</v>
      </c>
      <c r="E154" s="32" t="s">
        <v>7024</v>
      </c>
      <c r="F154" s="32" t="s">
        <v>7024</v>
      </c>
      <c r="G154" s="32" t="s">
        <v>7024</v>
      </c>
      <c r="H154" s="32" t="s">
        <v>7024</v>
      </c>
      <c r="I154" s="33"/>
      <c r="J154" s="17" t="s">
        <v>93</v>
      </c>
      <c r="K154" s="150" t="str">
        <f t="shared" si="61"/>
        <v>-</v>
      </c>
      <c r="L154" s="123"/>
      <c r="M154" s="123"/>
      <c r="N154" s="123"/>
      <c r="O154" s="123"/>
      <c r="P154" s="123"/>
      <c r="Q154" s="123"/>
      <c r="S154"/>
      <c r="T154" s="73" t="s">
        <v>7225</v>
      </c>
      <c r="U154" s="74" t="s">
        <v>7226</v>
      </c>
      <c r="V154" s="74" t="s">
        <v>7040</v>
      </c>
      <c r="W154" s="74" t="str">
        <f>IFERROR(+VLOOKUP(T154,UG!$A$5:$O$196,2,0),"-")</f>
        <v>480201</v>
      </c>
      <c r="X154" s="74" t="str">
        <f>IFERROR(+VLOOKUP(T154,UG!$A$5:$O$196,3,0),"-")</f>
        <v>IASES</v>
      </c>
      <c r="Y154" s="74" t="str">
        <f>IFERROR(+VLOOKUP(T154,UG!$A$5:$O$196,5,0),"-")</f>
        <v>30967111000132</v>
      </c>
      <c r="Z154" s="15">
        <f t="shared" si="62"/>
        <v>48</v>
      </c>
      <c r="AA154" s="14" t="str">
        <f t="shared" si="62"/>
        <v>SECRETARIA DE ESTADO DE DIREITOS HUMANOS</v>
      </c>
      <c r="AC154" s="50" t="str">
        <f t="shared" si="58"/>
        <v>22.1</v>
      </c>
      <c r="AD154" s="19">
        <f t="shared" si="59"/>
        <v>136</v>
      </c>
      <c r="AE154" s="49" t="str">
        <f t="shared" si="56"/>
        <v>22.1136</v>
      </c>
      <c r="AG154" s="49" t="str">
        <f>+W155</f>
        <v>480901</v>
      </c>
      <c r="AH154" s="49" t="str">
        <f>+W156</f>
        <v>100905</v>
      </c>
      <c r="BD154" s="19" t="e">
        <f>VLOOKUP(AE154,ORGANOGRAMAES!$C$1:$N$6000,2,0)</f>
        <v>#N/A</v>
      </c>
      <c r="BE154" s="19" t="e">
        <f>VLOOKUP(AE154,ORGANOGRAMAES!$C$1:$N$6000,3,0)</f>
        <v>#N/A</v>
      </c>
      <c r="BF154" s="19" t="e">
        <f>VLOOKUP(AE154,ORGANOGRAMAES!$C$1:$N$6000,4,0)</f>
        <v>#N/A</v>
      </c>
      <c r="BG154" s="19" t="e">
        <f>VLOOKUP(AE154,ORGANOGRAMAES!$C$1:$N$6000,5,0)</f>
        <v>#N/A</v>
      </c>
      <c r="BH154" s="19" t="e">
        <f>VLOOKUP(AE154,ORGANOGRAMAES!$C$1:$N$6000,6,0)</f>
        <v>#N/A</v>
      </c>
      <c r="BI154" s="19" t="e">
        <f>VLOOKUP(AE154,ORGANOGRAMAES!$C$1:$N$6000,7,0)</f>
        <v>#N/A</v>
      </c>
      <c r="BJ154" s="19" t="e">
        <f>VLOOKUP(AE154,ORGANOGRAMAES!$C$1:$N$6000,8,0)</f>
        <v>#N/A</v>
      </c>
      <c r="BK154" s="19" t="e">
        <f>VLOOKUP(AE154,ORGANOGRAMAES!$C$1:$N$6000,9,0)</f>
        <v>#N/A</v>
      </c>
      <c r="BL154" s="19" t="e">
        <f>VLOOKUP(AE154,ORGANOGRAMAES!$C$1:$N$6000,10,0)</f>
        <v>#N/A</v>
      </c>
      <c r="BM154" s="19" t="e">
        <f>VLOOKUP(AE154,ORGANOGRAMAES!$C$1:$N$6000,11,0)</f>
        <v>#N/A</v>
      </c>
      <c r="BN154" s="19" t="e">
        <f>VLOOKUP(AE154,ORGANOGRAMAES!$C$1:$N$6000,12,0)</f>
        <v>#N/A</v>
      </c>
      <c r="BP154" s="19" t="str">
        <f t="shared" si="44"/>
        <v>-</v>
      </c>
      <c r="BQ154" s="19" t="str">
        <f t="shared" si="45"/>
        <v>-</v>
      </c>
      <c r="BR154" s="19" t="str">
        <f t="shared" si="46"/>
        <v>-</v>
      </c>
      <c r="BS154" s="19" t="str">
        <f t="shared" si="47"/>
        <v>-</v>
      </c>
      <c r="BT154" s="19" t="str">
        <f t="shared" si="48"/>
        <v>-</v>
      </c>
      <c r="BU154" s="19" t="str">
        <f t="shared" si="49"/>
        <v>-</v>
      </c>
      <c r="BV154" s="19" t="str">
        <f t="shared" si="50"/>
        <v>-</v>
      </c>
      <c r="BW154" s="19" t="str">
        <f t="shared" si="51"/>
        <v>-</v>
      </c>
      <c r="BX154" s="19" t="str">
        <f t="shared" si="52"/>
        <v>-</v>
      </c>
      <c r="BY154" s="19" t="str">
        <f t="shared" si="53"/>
        <v>-</v>
      </c>
      <c r="BZ154" s="19" t="str">
        <f t="shared" si="54"/>
        <v>-</v>
      </c>
    </row>
    <row r="155" spans="1:78" ht="15" customHeight="1">
      <c r="A155" s="106" t="str">
        <f t="shared" si="55"/>
        <v>22.1.0.00.00.00.00</v>
      </c>
      <c r="B155" s="106">
        <f t="shared" si="57"/>
        <v>22</v>
      </c>
      <c r="C155" s="107" t="str">
        <f t="shared" si="60"/>
        <v>1</v>
      </c>
      <c r="D155" s="32">
        <v>0</v>
      </c>
      <c r="E155" s="32" t="s">
        <v>7024</v>
      </c>
      <c r="F155" s="32" t="s">
        <v>7024</v>
      </c>
      <c r="G155" s="32" t="s">
        <v>7024</v>
      </c>
      <c r="H155" s="32" t="s">
        <v>7024</v>
      </c>
      <c r="I155" s="33"/>
      <c r="J155" s="17" t="s">
        <v>93</v>
      </c>
      <c r="K155" s="150" t="str">
        <f t="shared" si="61"/>
        <v>-</v>
      </c>
      <c r="L155" s="123"/>
      <c r="M155" s="123"/>
      <c r="N155" s="123"/>
      <c r="O155" s="123"/>
      <c r="P155" s="123"/>
      <c r="Q155" s="123"/>
      <c r="S155"/>
      <c r="T155" s="72" t="s">
        <v>7227</v>
      </c>
      <c r="U155" s="72"/>
      <c r="V155" s="72" t="s">
        <v>7040</v>
      </c>
      <c r="W155" s="72" t="str">
        <f>IFERROR(+VLOOKUP(T155,UG!$A$5:$O$196,2,0),"-")</f>
        <v>480901</v>
      </c>
      <c r="X155" s="72" t="str">
        <f>IFERROR(+VLOOKUP(T155,UG!$A$5:$O$196,3,0),"-")</f>
        <v>FIA</v>
      </c>
      <c r="Y155" s="72" t="str">
        <f>IFERROR(+VLOOKUP(T155,UG!$A$5:$O$196,5,0),"-")</f>
        <v>19077054000183</v>
      </c>
      <c r="Z155" s="15">
        <f t="shared" si="62"/>
        <v>48</v>
      </c>
      <c r="AA155" s="14" t="str">
        <f t="shared" si="62"/>
        <v>SECRETARIA DE ESTADO DE DIREITOS HUMANOS</v>
      </c>
      <c r="AC155" s="50" t="str">
        <f t="shared" si="58"/>
        <v>22.1</v>
      </c>
      <c r="AD155" s="19">
        <f t="shared" si="59"/>
        <v>137</v>
      </c>
      <c r="AE155" s="49" t="str">
        <f t="shared" si="56"/>
        <v>22.1137</v>
      </c>
      <c r="BD155" s="19" t="e">
        <f>VLOOKUP(AE155,ORGANOGRAMAES!$C$1:$N$6000,2,0)</f>
        <v>#N/A</v>
      </c>
      <c r="BE155" s="19" t="e">
        <f>VLOOKUP(AE155,ORGANOGRAMAES!$C$1:$N$6000,3,0)</f>
        <v>#N/A</v>
      </c>
      <c r="BF155" s="19" t="e">
        <f>VLOOKUP(AE155,ORGANOGRAMAES!$C$1:$N$6000,4,0)</f>
        <v>#N/A</v>
      </c>
      <c r="BG155" s="19" t="e">
        <f>VLOOKUP(AE155,ORGANOGRAMAES!$C$1:$N$6000,5,0)</f>
        <v>#N/A</v>
      </c>
      <c r="BH155" s="19" t="e">
        <f>VLOOKUP(AE155,ORGANOGRAMAES!$C$1:$N$6000,6,0)</f>
        <v>#N/A</v>
      </c>
      <c r="BI155" s="19" t="e">
        <f>VLOOKUP(AE155,ORGANOGRAMAES!$C$1:$N$6000,7,0)</f>
        <v>#N/A</v>
      </c>
      <c r="BJ155" s="19" t="e">
        <f>VLOOKUP(AE155,ORGANOGRAMAES!$C$1:$N$6000,8,0)</f>
        <v>#N/A</v>
      </c>
      <c r="BK155" s="19" t="e">
        <f>VLOOKUP(AE155,ORGANOGRAMAES!$C$1:$N$6000,9,0)</f>
        <v>#N/A</v>
      </c>
      <c r="BL155" s="19" t="e">
        <f>VLOOKUP(AE155,ORGANOGRAMAES!$C$1:$N$6000,10,0)</f>
        <v>#N/A</v>
      </c>
      <c r="BM155" s="19" t="e">
        <f>VLOOKUP(AE155,ORGANOGRAMAES!$C$1:$N$6000,11,0)</f>
        <v>#N/A</v>
      </c>
      <c r="BN155" s="19" t="e">
        <f>VLOOKUP(AE155,ORGANOGRAMAES!$C$1:$N$6000,12,0)</f>
        <v>#N/A</v>
      </c>
      <c r="BP155" s="19" t="str">
        <f t="shared" si="44"/>
        <v>-</v>
      </c>
      <c r="BQ155" s="19" t="str">
        <f t="shared" si="45"/>
        <v>-</v>
      </c>
      <c r="BR155" s="19" t="str">
        <f t="shared" si="46"/>
        <v>-</v>
      </c>
      <c r="BS155" s="19" t="str">
        <f t="shared" si="47"/>
        <v>-</v>
      </c>
      <c r="BT155" s="19" t="str">
        <f t="shared" si="48"/>
        <v>-</v>
      </c>
      <c r="BU155" s="19" t="str">
        <f t="shared" si="49"/>
        <v>-</v>
      </c>
      <c r="BV155" s="19" t="str">
        <f t="shared" si="50"/>
        <v>-</v>
      </c>
      <c r="BW155" s="19" t="str">
        <f t="shared" si="51"/>
        <v>-</v>
      </c>
      <c r="BX155" s="19" t="str">
        <f t="shared" si="52"/>
        <v>-</v>
      </c>
      <c r="BY155" s="19" t="str">
        <f t="shared" si="53"/>
        <v>-</v>
      </c>
      <c r="BZ155" s="19" t="str">
        <f t="shared" si="54"/>
        <v>-</v>
      </c>
    </row>
    <row r="156" spans="1:78" ht="31.2" customHeight="1">
      <c r="A156" s="106" t="str">
        <f t="shared" si="55"/>
        <v>22.1.0.00.00.00.00</v>
      </c>
      <c r="B156" s="106">
        <f t="shared" si="57"/>
        <v>22</v>
      </c>
      <c r="C156" s="107" t="str">
        <f t="shared" si="60"/>
        <v>1</v>
      </c>
      <c r="D156" s="32">
        <v>0</v>
      </c>
      <c r="E156" s="32" t="s">
        <v>7024</v>
      </c>
      <c r="F156" s="32" t="s">
        <v>7024</v>
      </c>
      <c r="G156" s="32" t="s">
        <v>7024</v>
      </c>
      <c r="H156" s="32" t="s">
        <v>7024</v>
      </c>
      <c r="I156" s="33"/>
      <c r="J156" s="17" t="s">
        <v>93</v>
      </c>
      <c r="K156" s="150" t="str">
        <f t="shared" si="61"/>
        <v>-</v>
      </c>
      <c r="L156" s="123"/>
      <c r="M156" s="123"/>
      <c r="N156" s="123"/>
      <c r="O156" s="123"/>
      <c r="P156" s="123"/>
      <c r="Q156" s="123"/>
      <c r="S156" s="136"/>
      <c r="T156" s="72" t="s">
        <v>7228</v>
      </c>
      <c r="U156" s="75"/>
      <c r="V156" s="75" t="s">
        <v>7040</v>
      </c>
      <c r="W156" s="75" t="str">
        <f>IFERROR(+VLOOKUP(T156,UG!$A$5:$O$196,2,0),"-")</f>
        <v>100905</v>
      </c>
      <c r="X156" s="75" t="str">
        <f>IFERROR(+VLOOKUP(T156,UG!$A$5:$O$196,3,0),"-")</f>
        <v>FESAD</v>
      </c>
      <c r="Y156" s="75" t="str">
        <f>IFERROR(+VLOOKUP(T156,UG!$A$5:$O$196,5,0),"-")</f>
        <v>20604213000130</v>
      </c>
      <c r="Z156" s="15">
        <f t="shared" si="62"/>
        <v>48</v>
      </c>
      <c r="AA156" s="14" t="str">
        <f t="shared" si="62"/>
        <v>SECRETARIA DE ESTADO DE DIREITOS HUMANOS</v>
      </c>
      <c r="AC156" s="50" t="str">
        <f t="shared" si="58"/>
        <v>22.1</v>
      </c>
      <c r="AD156" s="19">
        <f t="shared" si="59"/>
        <v>138</v>
      </c>
      <c r="AE156" s="49" t="str">
        <f t="shared" si="56"/>
        <v>22.1138</v>
      </c>
      <c r="BD156" s="19" t="e">
        <f>VLOOKUP(AE156,ORGANOGRAMAES!$C$1:$N$6000,2,0)</f>
        <v>#N/A</v>
      </c>
      <c r="BE156" s="19" t="e">
        <f>VLOOKUP(AE156,ORGANOGRAMAES!$C$1:$N$6000,3,0)</f>
        <v>#N/A</v>
      </c>
      <c r="BF156" s="19" t="e">
        <f>VLOOKUP(AE156,ORGANOGRAMAES!$C$1:$N$6000,4,0)</f>
        <v>#N/A</v>
      </c>
      <c r="BG156" s="19" t="e">
        <f>VLOOKUP(AE156,ORGANOGRAMAES!$C$1:$N$6000,5,0)</f>
        <v>#N/A</v>
      </c>
      <c r="BH156" s="19" t="e">
        <f>VLOOKUP(AE156,ORGANOGRAMAES!$C$1:$N$6000,6,0)</f>
        <v>#N/A</v>
      </c>
      <c r="BI156" s="19" t="e">
        <f>VLOOKUP(AE156,ORGANOGRAMAES!$C$1:$N$6000,7,0)</f>
        <v>#N/A</v>
      </c>
      <c r="BJ156" s="19" t="e">
        <f>VLOOKUP(AE156,ORGANOGRAMAES!$C$1:$N$6000,8,0)</f>
        <v>#N/A</v>
      </c>
      <c r="BK156" s="19" t="e">
        <f>VLOOKUP(AE156,ORGANOGRAMAES!$C$1:$N$6000,9,0)</f>
        <v>#N/A</v>
      </c>
      <c r="BL156" s="19" t="e">
        <f>VLOOKUP(AE156,ORGANOGRAMAES!$C$1:$N$6000,10,0)</f>
        <v>#N/A</v>
      </c>
      <c r="BM156" s="19" t="e">
        <f>VLOOKUP(AE156,ORGANOGRAMAES!$C$1:$N$6000,11,0)</f>
        <v>#N/A</v>
      </c>
      <c r="BN156" s="19" t="e">
        <f>VLOOKUP(AE156,ORGANOGRAMAES!$C$1:$N$6000,12,0)</f>
        <v>#N/A</v>
      </c>
      <c r="BP156" s="19" t="str">
        <f t="shared" si="44"/>
        <v>-</v>
      </c>
      <c r="BQ156" s="19" t="str">
        <f t="shared" si="45"/>
        <v>-</v>
      </c>
      <c r="BR156" s="19" t="str">
        <f t="shared" si="46"/>
        <v>-</v>
      </c>
      <c r="BS156" s="19" t="str">
        <f t="shared" si="47"/>
        <v>-</v>
      </c>
      <c r="BT156" s="19" t="str">
        <f t="shared" si="48"/>
        <v>-</v>
      </c>
      <c r="BU156" s="19" t="str">
        <f t="shared" si="49"/>
        <v>-</v>
      </c>
      <c r="BV156" s="19" t="str">
        <f t="shared" si="50"/>
        <v>-</v>
      </c>
      <c r="BW156" s="19" t="str">
        <f t="shared" si="51"/>
        <v>-</v>
      </c>
      <c r="BX156" s="19" t="str">
        <f t="shared" si="52"/>
        <v>-</v>
      </c>
      <c r="BY156" s="19" t="str">
        <f t="shared" si="53"/>
        <v>-</v>
      </c>
      <c r="BZ156" s="19" t="str">
        <f t="shared" si="54"/>
        <v>-</v>
      </c>
    </row>
    <row r="157" spans="1:78" ht="30.6" customHeight="1" thickBot="1">
      <c r="A157" s="106" t="str">
        <f t="shared" si="55"/>
        <v>22.1.0.00.00.00.00</v>
      </c>
      <c r="B157" s="106">
        <f t="shared" si="57"/>
        <v>22</v>
      </c>
      <c r="C157" s="107" t="str">
        <f t="shared" si="60"/>
        <v>1</v>
      </c>
      <c r="D157" s="32">
        <v>0</v>
      </c>
      <c r="E157" s="32" t="s">
        <v>7024</v>
      </c>
      <c r="F157" s="32" t="s">
        <v>7024</v>
      </c>
      <c r="G157" s="32" t="s">
        <v>7024</v>
      </c>
      <c r="H157" s="32" t="s">
        <v>7024</v>
      </c>
      <c r="I157" s="33"/>
      <c r="J157" s="17" t="s">
        <v>93</v>
      </c>
      <c r="K157" s="150" t="str">
        <f t="shared" si="61"/>
        <v>-</v>
      </c>
      <c r="L157" s="123"/>
      <c r="M157" s="123"/>
      <c r="N157" s="123"/>
      <c r="O157" s="123"/>
      <c r="P157" s="123"/>
      <c r="Q157" s="123"/>
      <c r="S157" s="223" t="s">
        <v>7229</v>
      </c>
      <c r="T157" s="223"/>
      <c r="U157" s="27">
        <v>60</v>
      </c>
      <c r="V157" s="27" t="s">
        <v>7032</v>
      </c>
      <c r="W157" s="59" t="str">
        <f>IFERROR(+VLOOKUP(S157,UG!$A$5:$O$196,2,0),"-")</f>
        <v>-</v>
      </c>
      <c r="X157" s="59" t="str">
        <f>IFERROR(+VLOOKUP(S157,UG!$A$5:$O$196,3,0),"-")</f>
        <v>-</v>
      </c>
      <c r="Y157" s="59" t="str">
        <f>IFERROR(+VLOOKUP(S157,UG!$A$5:$O$196,5,0),"-")</f>
        <v>-</v>
      </c>
      <c r="Z157" s="69">
        <f>+U157</f>
        <v>60</v>
      </c>
      <c r="AA157" s="68" t="str">
        <f>+S157</f>
        <v>INSTITUTO DE PREVIDÊNCIA DOS SERVIDORES DO ESTADO DO ESPÍRITO SANTO</v>
      </c>
      <c r="AC157" s="50" t="str">
        <f t="shared" si="58"/>
        <v>22.1</v>
      </c>
      <c r="AD157" s="19">
        <f t="shared" si="59"/>
        <v>139</v>
      </c>
      <c r="AE157" s="49" t="str">
        <f t="shared" si="56"/>
        <v>22.1139</v>
      </c>
      <c r="BD157" s="19" t="e">
        <f>VLOOKUP(AE157,ORGANOGRAMAES!$C$1:$N$6000,2,0)</f>
        <v>#N/A</v>
      </c>
      <c r="BE157" s="19" t="e">
        <f>VLOOKUP(AE157,ORGANOGRAMAES!$C$1:$N$6000,3,0)</f>
        <v>#N/A</v>
      </c>
      <c r="BF157" s="19" t="e">
        <f>VLOOKUP(AE157,ORGANOGRAMAES!$C$1:$N$6000,4,0)</f>
        <v>#N/A</v>
      </c>
      <c r="BG157" s="19" t="e">
        <f>VLOOKUP(AE157,ORGANOGRAMAES!$C$1:$N$6000,5,0)</f>
        <v>#N/A</v>
      </c>
      <c r="BH157" s="19" t="e">
        <f>VLOOKUP(AE157,ORGANOGRAMAES!$C$1:$N$6000,6,0)</f>
        <v>#N/A</v>
      </c>
      <c r="BI157" s="19" t="e">
        <f>VLOOKUP(AE157,ORGANOGRAMAES!$C$1:$N$6000,7,0)</f>
        <v>#N/A</v>
      </c>
      <c r="BJ157" s="19" t="e">
        <f>VLOOKUP(AE157,ORGANOGRAMAES!$C$1:$N$6000,8,0)</f>
        <v>#N/A</v>
      </c>
      <c r="BK157" s="19" t="e">
        <f>VLOOKUP(AE157,ORGANOGRAMAES!$C$1:$N$6000,9,0)</f>
        <v>#N/A</v>
      </c>
      <c r="BL157" s="19" t="e">
        <f>VLOOKUP(AE157,ORGANOGRAMAES!$C$1:$N$6000,10,0)</f>
        <v>#N/A</v>
      </c>
      <c r="BM157" s="19" t="e">
        <f>VLOOKUP(AE157,ORGANOGRAMAES!$C$1:$N$6000,11,0)</f>
        <v>#N/A</v>
      </c>
      <c r="BN157" s="19" t="e">
        <f>VLOOKUP(AE157,ORGANOGRAMAES!$C$1:$N$6000,12,0)</f>
        <v>#N/A</v>
      </c>
      <c r="BP157" s="19" t="str">
        <f t="shared" si="44"/>
        <v>-</v>
      </c>
      <c r="BQ157" s="19" t="str">
        <f t="shared" si="45"/>
        <v>-</v>
      </c>
      <c r="BR157" s="19" t="str">
        <f t="shared" si="46"/>
        <v>-</v>
      </c>
      <c r="BS157" s="19" t="str">
        <f t="shared" si="47"/>
        <v>-</v>
      </c>
      <c r="BT157" s="19" t="str">
        <f t="shared" si="48"/>
        <v>-</v>
      </c>
      <c r="BU157" s="19" t="str">
        <f t="shared" si="49"/>
        <v>-</v>
      </c>
      <c r="BV157" s="19" t="str">
        <f t="shared" si="50"/>
        <v>-</v>
      </c>
      <c r="BW157" s="19" t="str">
        <f t="shared" si="51"/>
        <v>-</v>
      </c>
      <c r="BX157" s="19" t="str">
        <f t="shared" si="52"/>
        <v>-</v>
      </c>
      <c r="BY157" s="19" t="str">
        <f t="shared" si="53"/>
        <v>-</v>
      </c>
      <c r="BZ157" s="19" t="str">
        <f t="shared" si="54"/>
        <v>-</v>
      </c>
    </row>
    <row r="158" spans="1:78" ht="15" customHeight="1">
      <c r="A158" s="106" t="str">
        <f t="shared" si="55"/>
        <v>22.1.0.00.00.00.00</v>
      </c>
      <c r="B158" s="106">
        <f t="shared" si="57"/>
        <v>22</v>
      </c>
      <c r="C158" s="107" t="str">
        <f t="shared" si="60"/>
        <v>1</v>
      </c>
      <c r="D158" s="32">
        <v>0</v>
      </c>
      <c r="E158" s="32" t="s">
        <v>7024</v>
      </c>
      <c r="F158" s="32" t="s">
        <v>7024</v>
      </c>
      <c r="G158" s="32" t="s">
        <v>7024</v>
      </c>
      <c r="H158" s="32" t="s">
        <v>7024</v>
      </c>
      <c r="I158" s="33"/>
      <c r="J158" s="17" t="s">
        <v>93</v>
      </c>
      <c r="K158" s="150" t="str">
        <f t="shared" si="61"/>
        <v>-</v>
      </c>
      <c r="L158" s="123"/>
      <c r="M158" s="123"/>
      <c r="N158" s="123"/>
      <c r="O158" s="123"/>
      <c r="P158" s="123"/>
      <c r="Q158" s="123"/>
      <c r="S158"/>
      <c r="T158" s="14" t="s">
        <v>7230</v>
      </c>
      <c r="U158" s="15" t="s">
        <v>7231</v>
      </c>
      <c r="V158" s="15" t="s">
        <v>7032</v>
      </c>
      <c r="W158" s="15" t="str">
        <f>IFERROR(+VLOOKUP(T158,UG!$A$5:$O$196,2,0),"-")</f>
        <v>600201</v>
      </c>
      <c r="X158" s="15" t="str">
        <f>IFERROR(+VLOOKUP(T158,UG!$A$5:$O$196,3,0),"-")</f>
        <v>IPAJM</v>
      </c>
      <c r="Y158" s="15" t="str">
        <f>IFERROR(+VLOOKUP(T158,UG!$A$5:$O$196,5,0),"-")</f>
        <v>29986312000106</v>
      </c>
      <c r="Z158" s="15">
        <f t="shared" si="62"/>
        <v>60</v>
      </c>
      <c r="AA158" s="14" t="str">
        <f t="shared" si="62"/>
        <v>INSTITUTO DE PREVIDÊNCIA DOS SERVIDORES DO ESTADO DO ESPÍRITO SANTO</v>
      </c>
      <c r="AC158" s="50" t="str">
        <f t="shared" si="58"/>
        <v>22.1</v>
      </c>
      <c r="AD158" s="19">
        <f t="shared" si="59"/>
        <v>140</v>
      </c>
      <c r="AE158" s="49" t="str">
        <f t="shared" si="56"/>
        <v>22.1140</v>
      </c>
      <c r="BD158" s="19" t="e">
        <f>VLOOKUP(AE158,ORGANOGRAMAES!$C$1:$N$6000,2,0)</f>
        <v>#N/A</v>
      </c>
      <c r="BE158" s="19" t="e">
        <f>VLOOKUP(AE158,ORGANOGRAMAES!$C$1:$N$6000,3,0)</f>
        <v>#N/A</v>
      </c>
      <c r="BF158" s="19" t="e">
        <f>VLOOKUP(AE158,ORGANOGRAMAES!$C$1:$N$6000,4,0)</f>
        <v>#N/A</v>
      </c>
      <c r="BG158" s="19" t="e">
        <f>VLOOKUP(AE158,ORGANOGRAMAES!$C$1:$N$6000,5,0)</f>
        <v>#N/A</v>
      </c>
      <c r="BH158" s="19" t="e">
        <f>VLOOKUP(AE158,ORGANOGRAMAES!$C$1:$N$6000,6,0)</f>
        <v>#N/A</v>
      </c>
      <c r="BI158" s="19" t="e">
        <f>VLOOKUP(AE158,ORGANOGRAMAES!$C$1:$N$6000,7,0)</f>
        <v>#N/A</v>
      </c>
      <c r="BJ158" s="19" t="e">
        <f>VLOOKUP(AE158,ORGANOGRAMAES!$C$1:$N$6000,8,0)</f>
        <v>#N/A</v>
      </c>
      <c r="BK158" s="19" t="e">
        <f>VLOOKUP(AE158,ORGANOGRAMAES!$C$1:$N$6000,9,0)</f>
        <v>#N/A</v>
      </c>
      <c r="BL158" s="19" t="e">
        <f>VLOOKUP(AE158,ORGANOGRAMAES!$C$1:$N$6000,10,0)</f>
        <v>#N/A</v>
      </c>
      <c r="BM158" s="19" t="e">
        <f>VLOOKUP(AE158,ORGANOGRAMAES!$C$1:$N$6000,11,0)</f>
        <v>#N/A</v>
      </c>
      <c r="BN158" s="19" t="e">
        <f>VLOOKUP(AE158,ORGANOGRAMAES!$C$1:$N$6000,12,0)</f>
        <v>#N/A</v>
      </c>
      <c r="BP158" s="19" t="str">
        <f t="shared" si="44"/>
        <v>-</v>
      </c>
      <c r="BQ158" s="19" t="str">
        <f t="shared" si="45"/>
        <v>-</v>
      </c>
      <c r="BR158" s="19" t="str">
        <f t="shared" si="46"/>
        <v>-</v>
      </c>
      <c r="BS158" s="19" t="str">
        <f t="shared" si="47"/>
        <v>-</v>
      </c>
      <c r="BT158" s="19" t="str">
        <f t="shared" si="48"/>
        <v>-</v>
      </c>
      <c r="BU158" s="19" t="str">
        <f t="shared" si="49"/>
        <v>-</v>
      </c>
      <c r="BV158" s="19" t="str">
        <f t="shared" si="50"/>
        <v>-</v>
      </c>
      <c r="BW158" s="19" t="str">
        <f t="shared" si="51"/>
        <v>-</v>
      </c>
      <c r="BX158" s="19" t="str">
        <f t="shared" si="52"/>
        <v>-</v>
      </c>
      <c r="BY158" s="19" t="str">
        <f t="shared" si="53"/>
        <v>-</v>
      </c>
      <c r="BZ158" s="19" t="str">
        <f t="shared" si="54"/>
        <v>-</v>
      </c>
    </row>
    <row r="159" spans="1:78" ht="30.6">
      <c r="A159" s="106" t="str">
        <f t="shared" si="55"/>
        <v>22.1.0.00.00.00.00</v>
      </c>
      <c r="B159" s="106">
        <f t="shared" si="57"/>
        <v>22</v>
      </c>
      <c r="C159" s="107" t="str">
        <f t="shared" si="60"/>
        <v>1</v>
      </c>
      <c r="D159" s="32">
        <v>0</v>
      </c>
      <c r="E159" s="32" t="s">
        <v>7024</v>
      </c>
      <c r="F159" s="32" t="s">
        <v>7024</v>
      </c>
      <c r="G159" s="32" t="s">
        <v>7024</v>
      </c>
      <c r="H159" s="32" t="s">
        <v>7024</v>
      </c>
      <c r="I159" s="33"/>
      <c r="J159" s="17" t="s">
        <v>93</v>
      </c>
      <c r="K159" s="150" t="str">
        <f t="shared" si="61"/>
        <v>-</v>
      </c>
      <c r="L159" s="123"/>
      <c r="M159" s="123"/>
      <c r="N159" s="123"/>
      <c r="O159" s="123"/>
      <c r="P159" s="123"/>
      <c r="Q159" s="123"/>
      <c r="S159"/>
      <c r="T159" s="31" t="s">
        <v>7232</v>
      </c>
      <c r="U159" s="15"/>
      <c r="V159" s="15" t="s">
        <v>7040</v>
      </c>
      <c r="W159" s="15" t="str">
        <f>IFERROR(+VLOOKUP(T159,UG!$A$5:$O$196,2,0),"-")</f>
        <v>600210</v>
      </c>
      <c r="X159" s="15" t="str">
        <f>IFERROR(+VLOOKUP(T159,UG!$A$5:$O$196,3,0),"-")</f>
        <v>FUNDO FINANCEIRO</v>
      </c>
      <c r="Y159" s="15" t="str">
        <f>IFERROR(+VLOOKUP(T159,UG!$A$5:$O$196,5,0),"-")</f>
        <v>20309963000189</v>
      </c>
      <c r="Z159" s="15">
        <f t="shared" si="62"/>
        <v>60</v>
      </c>
      <c r="AA159" s="14" t="str">
        <f t="shared" si="62"/>
        <v>INSTITUTO DE PREVIDÊNCIA DOS SERVIDORES DO ESTADO DO ESPÍRITO SANTO</v>
      </c>
      <c r="AC159" s="50" t="str">
        <f t="shared" si="58"/>
        <v>22.1</v>
      </c>
      <c r="AD159" s="19">
        <f t="shared" si="59"/>
        <v>141</v>
      </c>
      <c r="AE159" s="49" t="str">
        <f t="shared" si="56"/>
        <v>22.1141</v>
      </c>
      <c r="BD159" s="19" t="e">
        <f>VLOOKUP(AE159,ORGANOGRAMAES!$C$1:$N$6000,2,0)</f>
        <v>#N/A</v>
      </c>
      <c r="BE159" s="19" t="e">
        <f>VLOOKUP(AE159,ORGANOGRAMAES!$C$1:$N$6000,3,0)</f>
        <v>#N/A</v>
      </c>
      <c r="BF159" s="19" t="e">
        <f>VLOOKUP(AE159,ORGANOGRAMAES!$C$1:$N$6000,4,0)</f>
        <v>#N/A</v>
      </c>
      <c r="BG159" s="19" t="e">
        <f>VLOOKUP(AE159,ORGANOGRAMAES!$C$1:$N$6000,5,0)</f>
        <v>#N/A</v>
      </c>
      <c r="BH159" s="19" t="e">
        <f>VLOOKUP(AE159,ORGANOGRAMAES!$C$1:$N$6000,6,0)</f>
        <v>#N/A</v>
      </c>
      <c r="BI159" s="19" t="e">
        <f>VLOOKUP(AE159,ORGANOGRAMAES!$C$1:$N$6000,7,0)</f>
        <v>#N/A</v>
      </c>
      <c r="BJ159" s="19" t="e">
        <f>VLOOKUP(AE159,ORGANOGRAMAES!$C$1:$N$6000,8,0)</f>
        <v>#N/A</v>
      </c>
      <c r="BK159" s="19" t="e">
        <f>VLOOKUP(AE159,ORGANOGRAMAES!$C$1:$N$6000,9,0)</f>
        <v>#N/A</v>
      </c>
      <c r="BL159" s="19" t="e">
        <f>VLOOKUP(AE159,ORGANOGRAMAES!$C$1:$N$6000,10,0)</f>
        <v>#N/A</v>
      </c>
      <c r="BM159" s="19" t="e">
        <f>VLOOKUP(AE159,ORGANOGRAMAES!$C$1:$N$6000,11,0)</f>
        <v>#N/A</v>
      </c>
      <c r="BN159" s="19" t="e">
        <f>VLOOKUP(AE159,ORGANOGRAMAES!$C$1:$N$6000,12,0)</f>
        <v>#N/A</v>
      </c>
      <c r="BP159" s="19" t="str">
        <f t="shared" si="44"/>
        <v>-</v>
      </c>
      <c r="BQ159" s="19" t="str">
        <f t="shared" si="45"/>
        <v>-</v>
      </c>
      <c r="BR159" s="19" t="str">
        <f t="shared" si="46"/>
        <v>-</v>
      </c>
      <c r="BS159" s="19" t="str">
        <f t="shared" si="47"/>
        <v>-</v>
      </c>
      <c r="BT159" s="19" t="str">
        <f t="shared" si="48"/>
        <v>-</v>
      </c>
      <c r="BU159" s="19" t="str">
        <f t="shared" si="49"/>
        <v>-</v>
      </c>
      <c r="BV159" s="19" t="str">
        <f t="shared" si="50"/>
        <v>-</v>
      </c>
      <c r="BW159" s="19" t="str">
        <f t="shared" si="51"/>
        <v>-</v>
      </c>
      <c r="BX159" s="19" t="str">
        <f t="shared" si="52"/>
        <v>-</v>
      </c>
      <c r="BY159" s="19" t="str">
        <f t="shared" si="53"/>
        <v>-</v>
      </c>
      <c r="BZ159" s="19" t="str">
        <f t="shared" si="54"/>
        <v>-</v>
      </c>
    </row>
    <row r="160" spans="1:78" ht="15" customHeight="1">
      <c r="A160" s="106" t="str">
        <f t="shared" si="55"/>
        <v>22.1.0.00.00.00.00</v>
      </c>
      <c r="B160" s="106">
        <f t="shared" si="57"/>
        <v>22</v>
      </c>
      <c r="C160" s="107" t="str">
        <f t="shared" si="60"/>
        <v>1</v>
      </c>
      <c r="D160" s="32">
        <v>0</v>
      </c>
      <c r="E160" s="32" t="s">
        <v>7024</v>
      </c>
      <c r="F160" s="32" t="s">
        <v>7024</v>
      </c>
      <c r="G160" s="32" t="s">
        <v>7024</v>
      </c>
      <c r="H160" s="32" t="s">
        <v>7024</v>
      </c>
      <c r="I160" s="33"/>
      <c r="J160" s="17" t="s">
        <v>93</v>
      </c>
      <c r="K160" s="150" t="str">
        <f t="shared" si="61"/>
        <v>-</v>
      </c>
      <c r="L160" s="123"/>
      <c r="M160" s="123"/>
      <c r="N160" s="123"/>
      <c r="O160" s="123"/>
      <c r="P160" s="123"/>
      <c r="Q160" s="123"/>
      <c r="S160"/>
      <c r="T160" s="31" t="s">
        <v>7233</v>
      </c>
      <c r="U160" s="15"/>
      <c r="V160" s="15" t="s">
        <v>7040</v>
      </c>
      <c r="W160" s="15" t="str">
        <f>IFERROR(+VLOOKUP(T160,UG!$A$5:$O$196,2,0),"-")</f>
        <v>600211</v>
      </c>
      <c r="X160" s="15" t="str">
        <f>IFERROR(+VLOOKUP(T160,UG!$A$5:$O$196,3,0),"-")</f>
        <v>FUNDO PREVIDENCIÁRIO</v>
      </c>
      <c r="Y160" s="15" t="str">
        <f>IFERROR(+VLOOKUP(T160,UG!$A$5:$O$196,5,0),"-")</f>
        <v>20756106000127</v>
      </c>
      <c r="Z160" s="15">
        <f t="shared" si="62"/>
        <v>60</v>
      </c>
      <c r="AA160" s="14" t="str">
        <f t="shared" si="62"/>
        <v>INSTITUTO DE PREVIDÊNCIA DOS SERVIDORES DO ESTADO DO ESPÍRITO SANTO</v>
      </c>
      <c r="AC160" s="50" t="str">
        <f t="shared" si="58"/>
        <v>22.1</v>
      </c>
      <c r="AD160" s="19">
        <f t="shared" si="59"/>
        <v>142</v>
      </c>
      <c r="AE160" s="49" t="str">
        <f t="shared" si="56"/>
        <v>22.1142</v>
      </c>
      <c r="BD160" s="19" t="e">
        <f>VLOOKUP(AE160,ORGANOGRAMAES!$C$1:$N$6000,2,0)</f>
        <v>#N/A</v>
      </c>
      <c r="BE160" s="19" t="e">
        <f>VLOOKUP(AE160,ORGANOGRAMAES!$C$1:$N$6000,3,0)</f>
        <v>#N/A</v>
      </c>
      <c r="BF160" s="19" t="e">
        <f>VLOOKUP(AE160,ORGANOGRAMAES!$C$1:$N$6000,4,0)</f>
        <v>#N/A</v>
      </c>
      <c r="BG160" s="19" t="e">
        <f>VLOOKUP(AE160,ORGANOGRAMAES!$C$1:$N$6000,5,0)</f>
        <v>#N/A</v>
      </c>
      <c r="BH160" s="19" t="e">
        <f>VLOOKUP(AE160,ORGANOGRAMAES!$C$1:$N$6000,6,0)</f>
        <v>#N/A</v>
      </c>
      <c r="BI160" s="19" t="e">
        <f>VLOOKUP(AE160,ORGANOGRAMAES!$C$1:$N$6000,7,0)</f>
        <v>#N/A</v>
      </c>
      <c r="BJ160" s="19" t="e">
        <f>VLOOKUP(AE160,ORGANOGRAMAES!$C$1:$N$6000,8,0)</f>
        <v>#N/A</v>
      </c>
      <c r="BK160" s="19" t="e">
        <f>VLOOKUP(AE160,ORGANOGRAMAES!$C$1:$N$6000,9,0)</f>
        <v>#N/A</v>
      </c>
      <c r="BL160" s="19" t="e">
        <f>VLOOKUP(AE160,ORGANOGRAMAES!$C$1:$N$6000,10,0)</f>
        <v>#N/A</v>
      </c>
      <c r="BM160" s="19" t="e">
        <f>VLOOKUP(AE160,ORGANOGRAMAES!$C$1:$N$6000,11,0)</f>
        <v>#N/A</v>
      </c>
      <c r="BN160" s="19" t="e">
        <f>VLOOKUP(AE160,ORGANOGRAMAES!$C$1:$N$6000,12,0)</f>
        <v>#N/A</v>
      </c>
      <c r="BP160" s="19" t="str">
        <f t="shared" si="44"/>
        <v>-</v>
      </c>
      <c r="BQ160" s="19" t="str">
        <f t="shared" si="45"/>
        <v>-</v>
      </c>
      <c r="BR160" s="19" t="str">
        <f t="shared" si="46"/>
        <v>-</v>
      </c>
      <c r="BS160" s="19" t="str">
        <f t="shared" si="47"/>
        <v>-</v>
      </c>
      <c r="BT160" s="19" t="str">
        <f t="shared" si="48"/>
        <v>-</v>
      </c>
      <c r="BU160" s="19" t="str">
        <f t="shared" si="49"/>
        <v>-</v>
      </c>
      <c r="BV160" s="19" t="str">
        <f t="shared" si="50"/>
        <v>-</v>
      </c>
      <c r="BW160" s="19" t="str">
        <f t="shared" si="51"/>
        <v>-</v>
      </c>
      <c r="BX160" s="19" t="str">
        <f t="shared" si="52"/>
        <v>-</v>
      </c>
      <c r="BY160" s="19" t="str">
        <f t="shared" si="53"/>
        <v>-</v>
      </c>
      <c r="BZ160" s="19" t="str">
        <f t="shared" si="54"/>
        <v>-</v>
      </c>
    </row>
    <row r="161" spans="1:78" ht="31.2" customHeight="1">
      <c r="A161" s="106" t="str">
        <f t="shared" si="55"/>
        <v>22.1.0.00.00.00.00</v>
      </c>
      <c r="B161" s="106">
        <f t="shared" si="57"/>
        <v>22</v>
      </c>
      <c r="C161" s="107" t="str">
        <f t="shared" si="60"/>
        <v>1</v>
      </c>
      <c r="D161" s="32">
        <v>0</v>
      </c>
      <c r="E161" s="32" t="s">
        <v>7024</v>
      </c>
      <c r="F161" s="32" t="s">
        <v>7024</v>
      </c>
      <c r="G161" s="32" t="s">
        <v>7024</v>
      </c>
      <c r="H161" s="32" t="s">
        <v>7024</v>
      </c>
      <c r="I161" s="33"/>
      <c r="J161" s="17" t="s">
        <v>93</v>
      </c>
      <c r="K161" s="150" t="str">
        <f t="shared" si="61"/>
        <v>-</v>
      </c>
      <c r="L161" s="123"/>
      <c r="M161" s="123"/>
      <c r="N161" s="123"/>
      <c r="O161" s="123"/>
      <c r="P161" s="123"/>
      <c r="Q161" s="123"/>
      <c r="S161" s="103"/>
      <c r="T161" s="31" t="s">
        <v>7234</v>
      </c>
      <c r="U161" s="15"/>
      <c r="V161" s="15" t="s">
        <v>7040</v>
      </c>
      <c r="W161" s="15" t="str">
        <f>IFERROR(+VLOOKUP(T161,UG!$A$5:$O$196,2,0),"-")</f>
        <v>600212</v>
      </c>
      <c r="X161" s="15" t="str">
        <f>IFERROR(+VLOOKUP(T161,UG!$A$5:$O$196,3,0),"-")</f>
        <v>FPS</v>
      </c>
      <c r="Y161" s="15" t="str">
        <f>IFERROR(+VLOOKUP(T161,UG!$A$5:$O$196,5,0),"-")</f>
        <v>37566095000115</v>
      </c>
      <c r="Z161" s="15">
        <f t="shared" si="62"/>
        <v>60</v>
      </c>
      <c r="AA161" s="14" t="str">
        <f t="shared" si="62"/>
        <v>INSTITUTO DE PREVIDÊNCIA DOS SERVIDORES DO ESTADO DO ESPÍRITO SANTO</v>
      </c>
      <c r="AC161" s="50" t="str">
        <f t="shared" si="58"/>
        <v>22.1</v>
      </c>
      <c r="AD161" s="19">
        <f t="shared" si="59"/>
        <v>143</v>
      </c>
      <c r="AE161" s="49" t="str">
        <f t="shared" si="56"/>
        <v>22.1143</v>
      </c>
      <c r="BD161" s="19" t="e">
        <f>VLOOKUP(AE161,ORGANOGRAMAES!$C$1:$N$6000,2,0)</f>
        <v>#N/A</v>
      </c>
      <c r="BE161" s="19" t="e">
        <f>VLOOKUP(AE161,ORGANOGRAMAES!$C$1:$N$6000,3,0)</f>
        <v>#N/A</v>
      </c>
      <c r="BF161" s="19" t="e">
        <f>VLOOKUP(AE161,ORGANOGRAMAES!$C$1:$N$6000,4,0)</f>
        <v>#N/A</v>
      </c>
      <c r="BG161" s="19" t="e">
        <f>VLOOKUP(AE161,ORGANOGRAMAES!$C$1:$N$6000,5,0)</f>
        <v>#N/A</v>
      </c>
      <c r="BH161" s="19" t="e">
        <f>VLOOKUP(AE161,ORGANOGRAMAES!$C$1:$N$6000,6,0)</f>
        <v>#N/A</v>
      </c>
      <c r="BI161" s="19" t="e">
        <f>VLOOKUP(AE161,ORGANOGRAMAES!$C$1:$N$6000,7,0)</f>
        <v>#N/A</v>
      </c>
      <c r="BJ161" s="19" t="e">
        <f>VLOOKUP(AE161,ORGANOGRAMAES!$C$1:$N$6000,8,0)</f>
        <v>#N/A</v>
      </c>
      <c r="BK161" s="19" t="e">
        <f>VLOOKUP(AE161,ORGANOGRAMAES!$C$1:$N$6000,9,0)</f>
        <v>#N/A</v>
      </c>
      <c r="BL161" s="19" t="e">
        <f>VLOOKUP(AE161,ORGANOGRAMAES!$C$1:$N$6000,10,0)</f>
        <v>#N/A</v>
      </c>
      <c r="BM161" s="19" t="e">
        <f>VLOOKUP(AE161,ORGANOGRAMAES!$C$1:$N$6000,11,0)</f>
        <v>#N/A</v>
      </c>
      <c r="BN161" s="19" t="e">
        <f>VLOOKUP(AE161,ORGANOGRAMAES!$C$1:$N$6000,12,0)</f>
        <v>#N/A</v>
      </c>
      <c r="BP161" s="19" t="str">
        <f t="shared" si="44"/>
        <v>-</v>
      </c>
      <c r="BQ161" s="19" t="str">
        <f t="shared" si="45"/>
        <v>-</v>
      </c>
      <c r="BR161" s="19" t="str">
        <f t="shared" si="46"/>
        <v>-</v>
      </c>
      <c r="BS161" s="19" t="str">
        <f t="shared" si="47"/>
        <v>-</v>
      </c>
      <c r="BT161" s="19" t="str">
        <f t="shared" si="48"/>
        <v>-</v>
      </c>
      <c r="BU161" s="19" t="str">
        <f t="shared" si="49"/>
        <v>-</v>
      </c>
      <c r="BV161" s="19" t="str">
        <f t="shared" si="50"/>
        <v>-</v>
      </c>
      <c r="BW161" s="19" t="str">
        <f t="shared" si="51"/>
        <v>-</v>
      </c>
      <c r="BX161" s="19" t="str">
        <f t="shared" si="52"/>
        <v>-</v>
      </c>
      <c r="BY161" s="19" t="str">
        <f t="shared" si="53"/>
        <v>-</v>
      </c>
      <c r="BZ161" s="19" t="str">
        <f t="shared" si="54"/>
        <v>-</v>
      </c>
    </row>
    <row r="162" spans="1:78" ht="31.2" customHeight="1" thickBot="1">
      <c r="A162" s="106" t="str">
        <f t="shared" si="55"/>
        <v>22.1.0.00.00.00.00</v>
      </c>
      <c r="B162" s="106">
        <f t="shared" si="57"/>
        <v>22</v>
      </c>
      <c r="C162" s="107" t="str">
        <f t="shared" si="60"/>
        <v>1</v>
      </c>
      <c r="D162" s="32">
        <v>0</v>
      </c>
      <c r="E162" s="32" t="s">
        <v>7024</v>
      </c>
      <c r="F162" s="32" t="s">
        <v>7024</v>
      </c>
      <c r="G162" s="32" t="s">
        <v>7024</v>
      </c>
      <c r="H162" s="32" t="s">
        <v>7024</v>
      </c>
      <c r="I162" s="33"/>
      <c r="J162" s="17" t="s">
        <v>93</v>
      </c>
      <c r="K162" s="150" t="str">
        <f t="shared" si="61"/>
        <v>-</v>
      </c>
      <c r="L162" s="123"/>
      <c r="M162" s="123"/>
      <c r="N162" s="123"/>
      <c r="O162" s="123"/>
      <c r="P162" s="123"/>
      <c r="Q162" s="123"/>
      <c r="S162" s="223" t="s">
        <v>7229</v>
      </c>
      <c r="T162" s="223"/>
      <c r="U162" s="27">
        <v>70</v>
      </c>
      <c r="V162" s="27" t="s">
        <v>7040</v>
      </c>
      <c r="W162" s="59" t="str">
        <f>IFERROR(+VLOOKUP(S162,UG!$A$5:$O$196,2,0),"-")</f>
        <v>-</v>
      </c>
      <c r="X162" s="59" t="str">
        <f>IFERROR(+VLOOKUP(S162,UG!$A$5:$O$196,3,0),"-")</f>
        <v>-</v>
      </c>
      <c r="Y162" s="59" t="str">
        <f>IFERROR(+VLOOKUP(S162,UG!$A$5:$O$196,5,0),"-")</f>
        <v>-</v>
      </c>
      <c r="Z162" s="69">
        <f>+U162</f>
        <v>70</v>
      </c>
      <c r="AA162" s="68" t="str">
        <f>+S162</f>
        <v>INSTITUTO DE PREVIDÊNCIA DOS SERVIDORES DO ESTADO DO ESPÍRITO SANTO</v>
      </c>
      <c r="AC162" s="50" t="str">
        <f t="shared" si="58"/>
        <v>22.1</v>
      </c>
      <c r="AD162" s="19">
        <f t="shared" si="59"/>
        <v>144</v>
      </c>
      <c r="AE162" s="49" t="str">
        <f t="shared" si="56"/>
        <v>22.1144</v>
      </c>
      <c r="BD162" s="19" t="e">
        <f>VLOOKUP(AE162,ORGANOGRAMAES!$C$1:$N$6000,2,0)</f>
        <v>#N/A</v>
      </c>
      <c r="BE162" s="19" t="e">
        <f>VLOOKUP(AE162,ORGANOGRAMAES!$C$1:$N$6000,3,0)</f>
        <v>#N/A</v>
      </c>
      <c r="BF162" s="19" t="e">
        <f>VLOOKUP(AE162,ORGANOGRAMAES!$C$1:$N$6000,4,0)</f>
        <v>#N/A</v>
      </c>
      <c r="BG162" s="19" t="e">
        <f>VLOOKUP(AE162,ORGANOGRAMAES!$C$1:$N$6000,5,0)</f>
        <v>#N/A</v>
      </c>
      <c r="BH162" s="19" t="e">
        <f>VLOOKUP(AE162,ORGANOGRAMAES!$C$1:$N$6000,6,0)</f>
        <v>#N/A</v>
      </c>
      <c r="BI162" s="19" t="e">
        <f>VLOOKUP(AE162,ORGANOGRAMAES!$C$1:$N$6000,7,0)</f>
        <v>#N/A</v>
      </c>
      <c r="BJ162" s="19" t="e">
        <f>VLOOKUP(AE162,ORGANOGRAMAES!$C$1:$N$6000,8,0)</f>
        <v>#N/A</v>
      </c>
      <c r="BK162" s="19" t="e">
        <f>VLOOKUP(AE162,ORGANOGRAMAES!$C$1:$N$6000,9,0)</f>
        <v>#N/A</v>
      </c>
      <c r="BL162" s="19" t="e">
        <f>VLOOKUP(AE162,ORGANOGRAMAES!$C$1:$N$6000,10,0)</f>
        <v>#N/A</v>
      </c>
      <c r="BM162" s="19" t="e">
        <f>VLOOKUP(AE162,ORGANOGRAMAES!$C$1:$N$6000,11,0)</f>
        <v>#N/A</v>
      </c>
      <c r="BN162" s="19" t="e">
        <f>VLOOKUP(AE162,ORGANOGRAMAES!$C$1:$N$6000,12,0)</f>
        <v>#N/A</v>
      </c>
      <c r="BP162" s="19" t="str">
        <f t="shared" si="44"/>
        <v>-</v>
      </c>
      <c r="BQ162" s="19" t="str">
        <f t="shared" si="45"/>
        <v>-</v>
      </c>
      <c r="BR162" s="19" t="str">
        <f t="shared" si="46"/>
        <v>-</v>
      </c>
      <c r="BS162" s="19" t="str">
        <f t="shared" si="47"/>
        <v>-</v>
      </c>
      <c r="BT162" s="19" t="str">
        <f t="shared" si="48"/>
        <v>-</v>
      </c>
      <c r="BU162" s="19" t="str">
        <f t="shared" si="49"/>
        <v>-</v>
      </c>
      <c r="BV162" s="19" t="str">
        <f t="shared" si="50"/>
        <v>-</v>
      </c>
      <c r="BW162" s="19" t="str">
        <f t="shared" si="51"/>
        <v>-</v>
      </c>
      <c r="BX162" s="19" t="str">
        <f t="shared" si="52"/>
        <v>-</v>
      </c>
      <c r="BY162" s="19" t="str">
        <f t="shared" si="53"/>
        <v>-</v>
      </c>
      <c r="BZ162" s="19" t="str">
        <f t="shared" si="54"/>
        <v>-</v>
      </c>
    </row>
    <row r="163" spans="1:78" ht="15.6" customHeight="1">
      <c r="A163" s="106" t="str">
        <f t="shared" si="55"/>
        <v>22.1.0.00.00.00.00</v>
      </c>
      <c r="B163" s="106">
        <f t="shared" si="57"/>
        <v>22</v>
      </c>
      <c r="C163" s="107" t="str">
        <f t="shared" si="60"/>
        <v>1</v>
      </c>
      <c r="D163" s="32">
        <v>0</v>
      </c>
      <c r="E163" s="32" t="s">
        <v>7024</v>
      </c>
      <c r="F163" s="32" t="s">
        <v>7024</v>
      </c>
      <c r="G163" s="32" t="s">
        <v>7024</v>
      </c>
      <c r="H163" s="32" t="s">
        <v>7024</v>
      </c>
      <c r="I163" s="33"/>
      <c r="J163" s="17" t="s">
        <v>93</v>
      </c>
      <c r="K163" s="150" t="str">
        <f t="shared" si="61"/>
        <v>-</v>
      </c>
      <c r="L163" s="123"/>
      <c r="M163" s="123"/>
      <c r="N163" s="123"/>
      <c r="O163" s="123"/>
      <c r="P163" s="123"/>
      <c r="Q163" s="123"/>
      <c r="S163"/>
      <c r="T163" s="14" t="s">
        <v>7235</v>
      </c>
      <c r="U163" s="15" t="s">
        <v>7236</v>
      </c>
      <c r="V163" s="15" t="s">
        <v>7040</v>
      </c>
      <c r="W163" s="15" t="str">
        <f>IFERROR(+VLOOKUP(T163,UG!$A$5:$O$196,2,0),"-")</f>
        <v>700101</v>
      </c>
      <c r="X163" s="15" t="str">
        <f>IFERROR(+VLOOKUP(T163,UG!$A$5:$O$196,3,0),"-")</f>
        <v>SENTENÇAS JUDICIÁRIAS - PREC. ESTADUAIS</v>
      </c>
      <c r="Y163" s="15" t="str">
        <f>IFERROR(+VLOOKUP(T163,UG!$A$5:$O$196,5,0),"-")</f>
        <v>27476100000145</v>
      </c>
      <c r="Z163" s="15">
        <f t="shared" si="62"/>
        <v>70</v>
      </c>
      <c r="AA163" s="14" t="str">
        <f t="shared" si="62"/>
        <v>INSTITUTO DE PREVIDÊNCIA DOS SERVIDORES DO ESTADO DO ESPÍRITO SANTO</v>
      </c>
      <c r="AC163" s="50" t="str">
        <f t="shared" si="58"/>
        <v>22.1</v>
      </c>
      <c r="AD163" s="19">
        <f t="shared" si="59"/>
        <v>145</v>
      </c>
      <c r="AE163" s="49" t="str">
        <f t="shared" si="56"/>
        <v>22.1145</v>
      </c>
      <c r="BD163" s="19" t="e">
        <f>VLOOKUP(AE163,ORGANOGRAMAES!$C$1:$N$6000,2,0)</f>
        <v>#N/A</v>
      </c>
      <c r="BE163" s="19" t="e">
        <f>VLOOKUP(AE163,ORGANOGRAMAES!$C$1:$N$6000,3,0)</f>
        <v>#N/A</v>
      </c>
      <c r="BF163" s="19" t="e">
        <f>VLOOKUP(AE163,ORGANOGRAMAES!$C$1:$N$6000,4,0)</f>
        <v>#N/A</v>
      </c>
      <c r="BG163" s="19" t="e">
        <f>VLOOKUP(AE163,ORGANOGRAMAES!$C$1:$N$6000,5,0)</f>
        <v>#N/A</v>
      </c>
      <c r="BH163" s="19" t="e">
        <f>VLOOKUP(AE163,ORGANOGRAMAES!$C$1:$N$6000,6,0)</f>
        <v>#N/A</v>
      </c>
      <c r="BI163" s="19" t="e">
        <f>VLOOKUP(AE163,ORGANOGRAMAES!$C$1:$N$6000,7,0)</f>
        <v>#N/A</v>
      </c>
      <c r="BJ163" s="19" t="e">
        <f>VLOOKUP(AE163,ORGANOGRAMAES!$C$1:$N$6000,8,0)</f>
        <v>#N/A</v>
      </c>
      <c r="BK163" s="19" t="e">
        <f>VLOOKUP(AE163,ORGANOGRAMAES!$C$1:$N$6000,9,0)</f>
        <v>#N/A</v>
      </c>
      <c r="BL163" s="19" t="e">
        <f>VLOOKUP(AE163,ORGANOGRAMAES!$C$1:$N$6000,10,0)</f>
        <v>#N/A</v>
      </c>
      <c r="BM163" s="19" t="e">
        <f>VLOOKUP(AE163,ORGANOGRAMAES!$C$1:$N$6000,11,0)</f>
        <v>#N/A</v>
      </c>
      <c r="BN163" s="19" t="e">
        <f>VLOOKUP(AE163,ORGANOGRAMAES!$C$1:$N$6000,12,0)</f>
        <v>#N/A</v>
      </c>
      <c r="BP163" s="19" t="str">
        <f t="shared" si="44"/>
        <v>-</v>
      </c>
      <c r="BQ163" s="19" t="str">
        <f t="shared" si="45"/>
        <v>-</v>
      </c>
      <c r="BR163" s="19" t="str">
        <f t="shared" si="46"/>
        <v>-</v>
      </c>
      <c r="BS163" s="19" t="str">
        <f t="shared" si="47"/>
        <v>-</v>
      </c>
      <c r="BT163" s="19" t="str">
        <f t="shared" si="48"/>
        <v>-</v>
      </c>
      <c r="BU163" s="19" t="str">
        <f t="shared" si="49"/>
        <v>-</v>
      </c>
      <c r="BV163" s="19" t="str">
        <f t="shared" si="50"/>
        <v>-</v>
      </c>
      <c r="BW163" s="19" t="str">
        <f t="shared" si="51"/>
        <v>-</v>
      </c>
      <c r="BX163" s="19" t="str">
        <f t="shared" si="52"/>
        <v>-</v>
      </c>
      <c r="BY163" s="19" t="str">
        <f t="shared" si="53"/>
        <v>-</v>
      </c>
      <c r="BZ163" s="19" t="str">
        <f t="shared" si="54"/>
        <v>-</v>
      </c>
    </row>
    <row r="164" spans="1:78" ht="30.6">
      <c r="A164" s="106" t="str">
        <f t="shared" si="55"/>
        <v>22.1.0.00.00.00.00</v>
      </c>
      <c r="B164" s="106">
        <f t="shared" si="57"/>
        <v>22</v>
      </c>
      <c r="C164" s="107" t="str">
        <f t="shared" si="60"/>
        <v>1</v>
      </c>
      <c r="D164" s="32">
        <v>0</v>
      </c>
      <c r="E164" s="32" t="s">
        <v>7024</v>
      </c>
      <c r="F164" s="32" t="s">
        <v>7024</v>
      </c>
      <c r="G164" s="32" t="s">
        <v>7024</v>
      </c>
      <c r="H164" s="32" t="s">
        <v>7024</v>
      </c>
      <c r="I164" s="33"/>
      <c r="J164" s="17" t="s">
        <v>93</v>
      </c>
      <c r="K164" s="150" t="str">
        <f t="shared" si="61"/>
        <v>-</v>
      </c>
      <c r="L164" s="123"/>
      <c r="M164" s="123"/>
      <c r="N164" s="123"/>
      <c r="O164" s="123"/>
      <c r="P164" s="123"/>
      <c r="Q164" s="123"/>
      <c r="S164"/>
      <c r="T164" s="14" t="s">
        <v>7237</v>
      </c>
      <c r="U164" s="15" t="s">
        <v>7238</v>
      </c>
      <c r="V164" s="15" t="s">
        <v>7040</v>
      </c>
      <c r="W164" s="15" t="str">
        <f>IFERROR(+VLOOKUP(T164,UG!$A$5:$O$196,2,0),"-")</f>
        <v>700102</v>
      </c>
      <c r="X164" s="15" t="str">
        <f>IFERROR(+VLOOKUP(T164,UG!$A$5:$O$196,3,0),"-")</f>
        <v>SENTENÇAS JUDICIÁRIAS - PREC. MUNICIPAIS</v>
      </c>
      <c r="Y164" s="15" t="str">
        <f>IFERROR(+VLOOKUP(T164,UG!$A$5:$O$196,5,0),"-")</f>
        <v>27476100000145</v>
      </c>
      <c r="Z164" s="15">
        <f t="shared" si="62"/>
        <v>70</v>
      </c>
      <c r="AA164" s="14" t="str">
        <f t="shared" si="62"/>
        <v>INSTITUTO DE PREVIDÊNCIA DOS SERVIDORES DO ESTADO DO ESPÍRITO SANTO</v>
      </c>
      <c r="AC164" s="50" t="str">
        <f t="shared" si="58"/>
        <v>22.1</v>
      </c>
      <c r="AD164" s="19">
        <f t="shared" si="59"/>
        <v>146</v>
      </c>
      <c r="AE164" s="49" t="str">
        <f t="shared" si="56"/>
        <v>22.1146</v>
      </c>
      <c r="BD164" s="19" t="e">
        <f>VLOOKUP(AE164,ORGANOGRAMAES!$C$1:$N$6000,2,0)</f>
        <v>#N/A</v>
      </c>
      <c r="BE164" s="19" t="e">
        <f>VLOOKUP(AE164,ORGANOGRAMAES!$C$1:$N$6000,3,0)</f>
        <v>#N/A</v>
      </c>
      <c r="BF164" s="19" t="e">
        <f>VLOOKUP(AE164,ORGANOGRAMAES!$C$1:$N$6000,4,0)</f>
        <v>#N/A</v>
      </c>
      <c r="BG164" s="19" t="e">
        <f>VLOOKUP(AE164,ORGANOGRAMAES!$C$1:$N$6000,5,0)</f>
        <v>#N/A</v>
      </c>
      <c r="BH164" s="19" t="e">
        <f>VLOOKUP(AE164,ORGANOGRAMAES!$C$1:$N$6000,6,0)</f>
        <v>#N/A</v>
      </c>
      <c r="BI164" s="19" t="e">
        <f>VLOOKUP(AE164,ORGANOGRAMAES!$C$1:$N$6000,7,0)</f>
        <v>#N/A</v>
      </c>
      <c r="BJ164" s="19" t="e">
        <f>VLOOKUP(AE164,ORGANOGRAMAES!$C$1:$N$6000,8,0)</f>
        <v>#N/A</v>
      </c>
      <c r="BK164" s="19" t="e">
        <f>VLOOKUP(AE164,ORGANOGRAMAES!$C$1:$N$6000,9,0)</f>
        <v>#N/A</v>
      </c>
      <c r="BL164" s="19" t="e">
        <f>VLOOKUP(AE164,ORGANOGRAMAES!$C$1:$N$6000,10,0)</f>
        <v>#N/A</v>
      </c>
      <c r="BM164" s="19" t="e">
        <f>VLOOKUP(AE164,ORGANOGRAMAES!$C$1:$N$6000,11,0)</f>
        <v>#N/A</v>
      </c>
      <c r="BN164" s="19" t="e">
        <f>VLOOKUP(AE164,ORGANOGRAMAES!$C$1:$N$6000,12,0)</f>
        <v>#N/A</v>
      </c>
      <c r="BP164" s="19" t="str">
        <f t="shared" si="44"/>
        <v>-</v>
      </c>
      <c r="BQ164" s="19" t="str">
        <f t="shared" si="45"/>
        <v>-</v>
      </c>
      <c r="BR164" s="19" t="str">
        <f t="shared" si="46"/>
        <v>-</v>
      </c>
      <c r="BS164" s="19" t="str">
        <f t="shared" si="47"/>
        <v>-</v>
      </c>
      <c r="BT164" s="19" t="str">
        <f t="shared" si="48"/>
        <v>-</v>
      </c>
      <c r="BU164" s="19" t="str">
        <f t="shared" si="49"/>
        <v>-</v>
      </c>
      <c r="BV164" s="19" t="str">
        <f t="shared" si="50"/>
        <v>-</v>
      </c>
      <c r="BW164" s="19" t="str">
        <f t="shared" si="51"/>
        <v>-</v>
      </c>
      <c r="BX164" s="19" t="str">
        <f t="shared" si="52"/>
        <v>-</v>
      </c>
      <c r="BY164" s="19" t="str">
        <f t="shared" si="53"/>
        <v>-</v>
      </c>
      <c r="BZ164" s="19" t="str">
        <f t="shared" si="54"/>
        <v>-</v>
      </c>
    </row>
    <row r="165" spans="1:78" ht="15" customHeight="1">
      <c r="A165" s="106" t="str">
        <f t="shared" si="55"/>
        <v>22.1.00.00.00.00.00</v>
      </c>
      <c r="B165" s="106">
        <f t="shared" si="57"/>
        <v>22</v>
      </c>
      <c r="C165" s="107" t="str">
        <f t="shared" si="60"/>
        <v>1</v>
      </c>
      <c r="D165" s="32" t="s">
        <v>7024</v>
      </c>
      <c r="E165" s="32" t="s">
        <v>7024</v>
      </c>
      <c r="F165" s="32" t="s">
        <v>7024</v>
      </c>
      <c r="G165" s="32" t="s">
        <v>7024</v>
      </c>
      <c r="H165" s="32" t="s">
        <v>7024</v>
      </c>
      <c r="I165" s="33"/>
      <c r="J165" s="17" t="s">
        <v>93</v>
      </c>
      <c r="K165" s="150" t="str">
        <f t="shared" si="61"/>
        <v>-</v>
      </c>
      <c r="L165" s="123"/>
      <c r="M165" s="123"/>
      <c r="N165" s="123"/>
      <c r="O165" s="123"/>
      <c r="P165" s="123"/>
      <c r="Q165" s="123"/>
      <c r="S165"/>
      <c r="T165" s="14" t="s">
        <v>7239</v>
      </c>
      <c r="U165" s="15" t="s">
        <v>7240</v>
      </c>
      <c r="V165" s="15" t="s">
        <v>7040</v>
      </c>
      <c r="W165" s="15" t="str">
        <f>IFERROR(+VLOOKUP(T165,UG!$A$5:$O$196,2,0),"-")</f>
        <v>700103</v>
      </c>
      <c r="X165" s="15" t="str">
        <f>IFERROR(+VLOOKUP(T165,UG!$A$5:$O$196,3,0),"-")</f>
        <v>SENTENÇAS JUDICIÁRIAS - PENAS PECUNIÁRIAS</v>
      </c>
      <c r="Y165" s="15" t="str">
        <f>IFERROR(+VLOOKUP(T165,UG!$A$5:$O$196,5,0),"-")</f>
        <v/>
      </c>
      <c r="Z165" s="15">
        <f t="shared" si="62"/>
        <v>70</v>
      </c>
      <c r="AA165" s="14" t="str">
        <f t="shared" si="62"/>
        <v>INSTITUTO DE PREVIDÊNCIA DOS SERVIDORES DO ESTADO DO ESPÍRITO SANTO</v>
      </c>
      <c r="AC165" s="50" t="str">
        <f t="shared" si="58"/>
        <v>22.1</v>
      </c>
      <c r="AD165" s="19">
        <f t="shared" si="59"/>
        <v>147</v>
      </c>
      <c r="AE165" s="49" t="str">
        <f t="shared" si="56"/>
        <v>22.1147</v>
      </c>
      <c r="BD165" s="19" t="e">
        <f>VLOOKUP(AE165,ORGANOGRAMAES!$C$1:$N$6000,2,0)</f>
        <v>#N/A</v>
      </c>
      <c r="BE165" s="19" t="e">
        <f>VLOOKUP(AE165,ORGANOGRAMAES!$C$1:$N$6000,3,0)</f>
        <v>#N/A</v>
      </c>
      <c r="BF165" s="19" t="e">
        <f>VLOOKUP(AE165,ORGANOGRAMAES!$C$1:$N$6000,4,0)</f>
        <v>#N/A</v>
      </c>
      <c r="BG165" s="19" t="e">
        <f>VLOOKUP(AE165,ORGANOGRAMAES!$C$1:$N$6000,5,0)</f>
        <v>#N/A</v>
      </c>
      <c r="BH165" s="19" t="e">
        <f>VLOOKUP(AE165,ORGANOGRAMAES!$C$1:$N$6000,6,0)</f>
        <v>#N/A</v>
      </c>
      <c r="BI165" s="19" t="e">
        <f>VLOOKUP(AE165,ORGANOGRAMAES!$C$1:$N$6000,7,0)</f>
        <v>#N/A</v>
      </c>
      <c r="BJ165" s="19" t="e">
        <f>VLOOKUP(AE165,ORGANOGRAMAES!$C$1:$N$6000,8,0)</f>
        <v>#N/A</v>
      </c>
      <c r="BK165" s="19" t="e">
        <f>VLOOKUP(AE165,ORGANOGRAMAES!$C$1:$N$6000,9,0)</f>
        <v>#N/A</v>
      </c>
      <c r="BL165" s="19" t="e">
        <f>VLOOKUP(AE165,ORGANOGRAMAES!$C$1:$N$6000,10,0)</f>
        <v>#N/A</v>
      </c>
      <c r="BM165" s="19" t="e">
        <f>VLOOKUP(AE165,ORGANOGRAMAES!$C$1:$N$6000,11,0)</f>
        <v>#N/A</v>
      </c>
      <c r="BN165" s="19" t="e">
        <f>VLOOKUP(AE165,ORGANOGRAMAES!$C$1:$N$6000,12,0)</f>
        <v>#N/A</v>
      </c>
      <c r="BP165" s="19" t="str">
        <f t="shared" si="44"/>
        <v>-</v>
      </c>
      <c r="BQ165" s="19" t="str">
        <f t="shared" si="45"/>
        <v>-</v>
      </c>
      <c r="BR165" s="19" t="str">
        <f t="shared" si="46"/>
        <v>-</v>
      </c>
      <c r="BS165" s="19" t="str">
        <f t="shared" si="47"/>
        <v>-</v>
      </c>
      <c r="BT165" s="19" t="str">
        <f t="shared" si="48"/>
        <v>-</v>
      </c>
      <c r="BU165" s="19" t="str">
        <f t="shared" si="49"/>
        <v>-</v>
      </c>
      <c r="BV165" s="19" t="str">
        <f t="shared" si="50"/>
        <v>-</v>
      </c>
      <c r="BW165" s="19" t="str">
        <f t="shared" si="51"/>
        <v>-</v>
      </c>
      <c r="BX165" s="19" t="str">
        <f t="shared" si="52"/>
        <v>-</v>
      </c>
      <c r="BY165" s="19" t="str">
        <f t="shared" si="53"/>
        <v>-</v>
      </c>
      <c r="BZ165" s="19" t="str">
        <f t="shared" si="54"/>
        <v>-</v>
      </c>
    </row>
    <row r="166" spans="1:78" ht="15" customHeight="1">
      <c r="A166" s="106" t="str">
        <f t="shared" si="55"/>
        <v>22.1.00.00.00.00.00</v>
      </c>
      <c r="B166" s="106">
        <f t="shared" si="57"/>
        <v>22</v>
      </c>
      <c r="C166" s="107" t="str">
        <f t="shared" si="60"/>
        <v>1</v>
      </c>
      <c r="D166" s="32" t="s">
        <v>7024</v>
      </c>
      <c r="E166" s="32" t="s">
        <v>7024</v>
      </c>
      <c r="F166" s="32" t="s">
        <v>7024</v>
      </c>
      <c r="G166" s="32" t="s">
        <v>7024</v>
      </c>
      <c r="H166" s="32" t="s">
        <v>7024</v>
      </c>
      <c r="I166" s="33"/>
      <c r="J166" s="17" t="s">
        <v>93</v>
      </c>
      <c r="K166" s="150" t="str">
        <f t="shared" si="61"/>
        <v>-</v>
      </c>
      <c r="L166" s="123"/>
      <c r="M166" s="123"/>
      <c r="N166" s="123"/>
      <c r="O166" s="123"/>
      <c r="P166" s="123"/>
      <c r="Q166" s="123"/>
      <c r="S166" s="136"/>
      <c r="T166" s="14" t="s">
        <v>7241</v>
      </c>
      <c r="U166" s="15" t="s">
        <v>7242</v>
      </c>
      <c r="V166" s="15" t="s">
        <v>7040</v>
      </c>
      <c r="W166" s="15" t="str">
        <f>IFERROR(+VLOOKUP(T166,UG!$A$5:$O$196,2,0),"-")</f>
        <v>700104</v>
      </c>
      <c r="X166" s="15" t="str">
        <f>IFERROR(+VLOOKUP(T166,UG!$A$5:$O$196,3,0),"-")</f>
        <v>SENTENÇAS JUDICIÁRIAS - PREC. FEDERAIS</v>
      </c>
      <c r="Y166" s="15" t="str">
        <f>IFERROR(+VLOOKUP(T166,UG!$A$5:$O$196,5,0),"-")</f>
        <v/>
      </c>
      <c r="Z166" s="15">
        <f t="shared" si="62"/>
        <v>70</v>
      </c>
      <c r="AA166" s="14" t="str">
        <f t="shared" si="62"/>
        <v>INSTITUTO DE PREVIDÊNCIA DOS SERVIDORES DO ESTADO DO ESPÍRITO SANTO</v>
      </c>
      <c r="AC166" s="50" t="str">
        <f t="shared" si="58"/>
        <v>22.1</v>
      </c>
      <c r="AD166" s="19">
        <f t="shared" si="59"/>
        <v>148</v>
      </c>
      <c r="AE166" s="49" t="str">
        <f t="shared" si="56"/>
        <v>22.1148</v>
      </c>
      <c r="BD166" s="19" t="e">
        <f>VLOOKUP(AE166,ORGANOGRAMAES!$C$1:$N$6000,2,0)</f>
        <v>#N/A</v>
      </c>
      <c r="BE166" s="19" t="e">
        <f>VLOOKUP(AE166,ORGANOGRAMAES!$C$1:$N$6000,3,0)</f>
        <v>#N/A</v>
      </c>
      <c r="BF166" s="19" t="e">
        <f>VLOOKUP(AE166,ORGANOGRAMAES!$C$1:$N$6000,4,0)</f>
        <v>#N/A</v>
      </c>
      <c r="BG166" s="19" t="e">
        <f>VLOOKUP(AE166,ORGANOGRAMAES!$C$1:$N$6000,5,0)</f>
        <v>#N/A</v>
      </c>
      <c r="BH166" s="19" t="e">
        <f>VLOOKUP(AE166,ORGANOGRAMAES!$C$1:$N$6000,6,0)</f>
        <v>#N/A</v>
      </c>
      <c r="BI166" s="19" t="e">
        <f>VLOOKUP(AE166,ORGANOGRAMAES!$C$1:$N$6000,7,0)</f>
        <v>#N/A</v>
      </c>
      <c r="BJ166" s="19" t="e">
        <f>VLOOKUP(AE166,ORGANOGRAMAES!$C$1:$N$6000,8,0)</f>
        <v>#N/A</v>
      </c>
      <c r="BK166" s="19" t="e">
        <f>VLOOKUP(AE166,ORGANOGRAMAES!$C$1:$N$6000,9,0)</f>
        <v>#N/A</v>
      </c>
      <c r="BL166" s="19" t="e">
        <f>VLOOKUP(AE166,ORGANOGRAMAES!$C$1:$N$6000,10,0)</f>
        <v>#N/A</v>
      </c>
      <c r="BM166" s="19" t="e">
        <f>VLOOKUP(AE166,ORGANOGRAMAES!$C$1:$N$6000,11,0)</f>
        <v>#N/A</v>
      </c>
      <c r="BN166" s="19" t="e">
        <f>VLOOKUP(AE166,ORGANOGRAMAES!$C$1:$N$6000,12,0)</f>
        <v>#N/A</v>
      </c>
      <c r="BP166" s="19" t="str">
        <f t="shared" si="44"/>
        <v>-</v>
      </c>
      <c r="BQ166" s="19" t="str">
        <f t="shared" si="45"/>
        <v>-</v>
      </c>
      <c r="BR166" s="19" t="str">
        <f t="shared" si="46"/>
        <v>-</v>
      </c>
      <c r="BS166" s="19" t="str">
        <f t="shared" si="47"/>
        <v>-</v>
      </c>
      <c r="BT166" s="19" t="str">
        <f t="shared" si="48"/>
        <v>-</v>
      </c>
      <c r="BU166" s="19" t="str">
        <f t="shared" si="49"/>
        <v>-</v>
      </c>
      <c r="BV166" s="19" t="str">
        <f t="shared" si="50"/>
        <v>-</v>
      </c>
      <c r="BW166" s="19" t="str">
        <f t="shared" si="51"/>
        <v>-</v>
      </c>
      <c r="BX166" s="19" t="str">
        <f t="shared" si="52"/>
        <v>-</v>
      </c>
      <c r="BY166" s="19" t="str">
        <f t="shared" si="53"/>
        <v>-</v>
      </c>
      <c r="BZ166" s="19" t="str">
        <f t="shared" si="54"/>
        <v>-</v>
      </c>
    </row>
    <row r="167" spans="1:78" ht="15" thickBot="1">
      <c r="A167" s="106" t="str">
        <f t="shared" si="55"/>
        <v>22.1.00.00.00.00.00</v>
      </c>
      <c r="B167" s="106">
        <f t="shared" si="57"/>
        <v>22</v>
      </c>
      <c r="C167" s="107" t="str">
        <f t="shared" si="60"/>
        <v>1</v>
      </c>
      <c r="D167" s="32" t="s">
        <v>7024</v>
      </c>
      <c r="E167" s="32" t="s">
        <v>7024</v>
      </c>
      <c r="F167" s="32" t="s">
        <v>7024</v>
      </c>
      <c r="G167" s="32" t="s">
        <v>7024</v>
      </c>
      <c r="H167" s="32" t="s">
        <v>7024</v>
      </c>
      <c r="I167" s="33"/>
      <c r="J167" s="17" t="s">
        <v>93</v>
      </c>
      <c r="K167" s="150" t="str">
        <f t="shared" si="61"/>
        <v>-</v>
      </c>
      <c r="L167" s="123"/>
      <c r="M167" s="123"/>
      <c r="N167" s="123"/>
      <c r="O167" s="123"/>
      <c r="P167" s="123"/>
      <c r="Q167" s="123"/>
      <c r="S167" s="137"/>
      <c r="T167" s="133" t="s">
        <v>7243</v>
      </c>
      <c r="U167" s="138">
        <v>80</v>
      </c>
      <c r="V167" s="138" t="s">
        <v>7032</v>
      </c>
      <c r="W167" s="139" t="str">
        <f>IFERROR(+VLOOKUP(T167,UG!$A$5:$O$196,2,0),"-")</f>
        <v>-</v>
      </c>
      <c r="X167" s="59" t="str">
        <f>IFERROR(+VLOOKUP(T167,UG!$A$5:$O$196,3,0),"-")</f>
        <v>-</v>
      </c>
      <c r="Y167" s="59" t="str">
        <f>IFERROR(+VLOOKUP(T167,UG!$A$5:$O$196,5,0),"-")</f>
        <v>-</v>
      </c>
      <c r="Z167" s="69">
        <f>+U167</f>
        <v>80</v>
      </c>
      <c r="AA167" s="68" t="str">
        <f>+T167</f>
        <v>ENCARGOS GERAIS DO ESTADO</v>
      </c>
      <c r="AC167" s="50" t="str">
        <f t="shared" si="58"/>
        <v>22.1</v>
      </c>
      <c r="AD167" s="19">
        <f t="shared" si="59"/>
        <v>149</v>
      </c>
      <c r="AE167" s="49" t="str">
        <f t="shared" si="56"/>
        <v>22.1149</v>
      </c>
      <c r="BD167" s="19" t="e">
        <f>VLOOKUP(AE167,ORGANOGRAMAES!$C$1:$N$6000,2,0)</f>
        <v>#N/A</v>
      </c>
      <c r="BE167" s="19" t="e">
        <f>VLOOKUP(AE167,ORGANOGRAMAES!$C$1:$N$6000,3,0)</f>
        <v>#N/A</v>
      </c>
      <c r="BF167" s="19" t="e">
        <f>VLOOKUP(AE167,ORGANOGRAMAES!$C$1:$N$6000,4,0)</f>
        <v>#N/A</v>
      </c>
      <c r="BG167" s="19" t="e">
        <f>VLOOKUP(AE167,ORGANOGRAMAES!$C$1:$N$6000,5,0)</f>
        <v>#N/A</v>
      </c>
      <c r="BH167" s="19" t="e">
        <f>VLOOKUP(AE167,ORGANOGRAMAES!$C$1:$N$6000,6,0)</f>
        <v>#N/A</v>
      </c>
      <c r="BI167" s="19" t="e">
        <f>VLOOKUP(AE167,ORGANOGRAMAES!$C$1:$N$6000,7,0)</f>
        <v>#N/A</v>
      </c>
      <c r="BJ167" s="19" t="e">
        <f>VLOOKUP(AE167,ORGANOGRAMAES!$C$1:$N$6000,8,0)</f>
        <v>#N/A</v>
      </c>
      <c r="BK167" s="19" t="e">
        <f>VLOOKUP(AE167,ORGANOGRAMAES!$C$1:$N$6000,9,0)</f>
        <v>#N/A</v>
      </c>
      <c r="BL167" s="19" t="e">
        <f>VLOOKUP(AE167,ORGANOGRAMAES!$C$1:$N$6000,10,0)</f>
        <v>#N/A</v>
      </c>
      <c r="BM167" s="19" t="e">
        <f>VLOOKUP(AE167,ORGANOGRAMAES!$C$1:$N$6000,11,0)</f>
        <v>#N/A</v>
      </c>
      <c r="BN167" s="19" t="e">
        <f>VLOOKUP(AE167,ORGANOGRAMAES!$C$1:$N$6000,12,0)</f>
        <v>#N/A</v>
      </c>
      <c r="BP167" s="19" t="str">
        <f t="shared" si="44"/>
        <v>-</v>
      </c>
      <c r="BQ167" s="19" t="str">
        <f t="shared" si="45"/>
        <v>-</v>
      </c>
      <c r="BR167" s="19" t="str">
        <f t="shared" si="46"/>
        <v>-</v>
      </c>
      <c r="BS167" s="19" t="str">
        <f t="shared" si="47"/>
        <v>-</v>
      </c>
      <c r="BT167" s="19" t="str">
        <f t="shared" si="48"/>
        <v>-</v>
      </c>
      <c r="BU167" s="19" t="str">
        <f t="shared" si="49"/>
        <v>-</v>
      </c>
      <c r="BV167" s="19" t="str">
        <f t="shared" si="50"/>
        <v>-</v>
      </c>
      <c r="BW167" s="19" t="str">
        <f t="shared" si="51"/>
        <v>-</v>
      </c>
      <c r="BX167" s="19" t="str">
        <f t="shared" si="52"/>
        <v>-</v>
      </c>
      <c r="BY167" s="19" t="str">
        <f t="shared" si="53"/>
        <v>-</v>
      </c>
      <c r="BZ167" s="19" t="str">
        <f t="shared" si="54"/>
        <v>-</v>
      </c>
    </row>
    <row r="168" spans="1:78" ht="15" customHeight="1">
      <c r="A168" s="106" t="str">
        <f t="shared" si="55"/>
        <v>22.1.00.00.00.00.00</v>
      </c>
      <c r="B168" s="106">
        <f t="shared" si="57"/>
        <v>22</v>
      </c>
      <c r="C168" s="107" t="str">
        <f t="shared" si="60"/>
        <v>1</v>
      </c>
      <c r="D168" s="32" t="s">
        <v>7024</v>
      </c>
      <c r="E168" s="32" t="s">
        <v>7024</v>
      </c>
      <c r="F168" s="32" t="s">
        <v>7024</v>
      </c>
      <c r="G168" s="32" t="s">
        <v>7024</v>
      </c>
      <c r="H168" s="32" t="s">
        <v>7024</v>
      </c>
      <c r="I168" s="33"/>
      <c r="J168" s="17" t="s">
        <v>93</v>
      </c>
      <c r="K168" s="150" t="str">
        <f t="shared" si="61"/>
        <v>-</v>
      </c>
      <c r="L168" s="123"/>
      <c r="M168" s="123"/>
      <c r="N168" s="123"/>
      <c r="O168" s="123"/>
      <c r="P168" s="123"/>
      <c r="Q168" s="123"/>
      <c r="S168"/>
      <c r="T168" s="14" t="s">
        <v>7244</v>
      </c>
      <c r="U168" s="15" t="s">
        <v>7245</v>
      </c>
      <c r="V168" s="15" t="s">
        <v>7032</v>
      </c>
      <c r="W168" s="15" t="str">
        <f>IFERROR(+VLOOKUP(T168,UG!$A$5:$O$196,2,0),"-")</f>
        <v>800101</v>
      </c>
      <c r="X168" s="15" t="str">
        <f>IFERROR(+VLOOKUP(T168,UG!$A$5:$O$196,3,0),"-")</f>
        <v>ENCARGOS GERAIS - SEGER</v>
      </c>
      <c r="Y168" s="15" t="str">
        <f>IFERROR(+VLOOKUP(T168,UG!$A$5:$O$196,5,0),"-")</f>
        <v/>
      </c>
      <c r="Z168" s="15">
        <f t="shared" si="62"/>
        <v>80</v>
      </c>
      <c r="AA168" s="14" t="str">
        <f t="shared" si="62"/>
        <v>ENCARGOS GERAIS DO ESTADO</v>
      </c>
      <c r="AC168" s="50" t="str">
        <f t="shared" si="58"/>
        <v>22.1</v>
      </c>
      <c r="AD168" s="19">
        <f t="shared" si="59"/>
        <v>150</v>
      </c>
      <c r="AE168" s="49" t="str">
        <f t="shared" si="56"/>
        <v>22.1150</v>
      </c>
      <c r="BD168" s="19" t="e">
        <f>VLOOKUP(AE168,ORGANOGRAMAES!$C$1:$N$6000,2,0)</f>
        <v>#N/A</v>
      </c>
      <c r="BE168" s="19" t="e">
        <f>VLOOKUP(AE168,ORGANOGRAMAES!$C$1:$N$6000,3,0)</f>
        <v>#N/A</v>
      </c>
      <c r="BF168" s="19" t="e">
        <f>VLOOKUP(AE168,ORGANOGRAMAES!$C$1:$N$6000,4,0)</f>
        <v>#N/A</v>
      </c>
      <c r="BG168" s="19" t="e">
        <f>VLOOKUP(AE168,ORGANOGRAMAES!$C$1:$N$6000,5,0)</f>
        <v>#N/A</v>
      </c>
      <c r="BH168" s="19" t="e">
        <f>VLOOKUP(AE168,ORGANOGRAMAES!$C$1:$N$6000,6,0)</f>
        <v>#N/A</v>
      </c>
      <c r="BI168" s="19" t="e">
        <f>VLOOKUP(AE168,ORGANOGRAMAES!$C$1:$N$6000,7,0)</f>
        <v>#N/A</v>
      </c>
      <c r="BJ168" s="19" t="e">
        <f>VLOOKUP(AE168,ORGANOGRAMAES!$C$1:$N$6000,8,0)</f>
        <v>#N/A</v>
      </c>
      <c r="BK168" s="19" t="e">
        <f>VLOOKUP(AE168,ORGANOGRAMAES!$C$1:$N$6000,9,0)</f>
        <v>#N/A</v>
      </c>
      <c r="BL168" s="19" t="e">
        <f>VLOOKUP(AE168,ORGANOGRAMAES!$C$1:$N$6000,10,0)</f>
        <v>#N/A</v>
      </c>
      <c r="BM168" s="19" t="e">
        <f>VLOOKUP(AE168,ORGANOGRAMAES!$C$1:$N$6000,11,0)</f>
        <v>#N/A</v>
      </c>
      <c r="BN168" s="19" t="e">
        <f>VLOOKUP(AE168,ORGANOGRAMAES!$C$1:$N$6000,12,0)</f>
        <v>#N/A</v>
      </c>
      <c r="BP168" s="19" t="str">
        <f t="shared" si="44"/>
        <v>-</v>
      </c>
      <c r="BQ168" s="19" t="str">
        <f t="shared" si="45"/>
        <v>-</v>
      </c>
      <c r="BR168" s="19" t="str">
        <f t="shared" si="46"/>
        <v>-</v>
      </c>
      <c r="BS168" s="19" t="str">
        <f t="shared" si="47"/>
        <v>-</v>
      </c>
      <c r="BT168" s="19" t="str">
        <f t="shared" si="48"/>
        <v>-</v>
      </c>
      <c r="BU168" s="19" t="str">
        <f t="shared" si="49"/>
        <v>-</v>
      </c>
      <c r="BV168" s="19" t="str">
        <f t="shared" si="50"/>
        <v>-</v>
      </c>
      <c r="BW168" s="19" t="str">
        <f t="shared" si="51"/>
        <v>-</v>
      </c>
      <c r="BX168" s="19" t="str">
        <f t="shared" si="52"/>
        <v>-</v>
      </c>
      <c r="BY168" s="19" t="str">
        <f t="shared" si="53"/>
        <v>-</v>
      </c>
      <c r="BZ168" s="19" t="str">
        <f t="shared" si="54"/>
        <v>-</v>
      </c>
    </row>
    <row r="169" spans="1:78" ht="20.399999999999999">
      <c r="A169" s="106" t="str">
        <f t="shared" si="55"/>
        <v>22.1.00.00.00.00.00</v>
      </c>
      <c r="B169" s="106">
        <f t="shared" si="57"/>
        <v>22</v>
      </c>
      <c r="C169" s="107" t="str">
        <f t="shared" si="60"/>
        <v>1</v>
      </c>
      <c r="D169" s="32" t="s">
        <v>7024</v>
      </c>
      <c r="E169" s="32" t="s">
        <v>7024</v>
      </c>
      <c r="F169" s="32" t="s">
        <v>7024</v>
      </c>
      <c r="G169" s="32" t="s">
        <v>7024</v>
      </c>
      <c r="H169" s="32" t="s">
        <v>7024</v>
      </c>
      <c r="I169" s="33"/>
      <c r="J169" s="17" t="s">
        <v>93</v>
      </c>
      <c r="K169" s="150" t="str">
        <f t="shared" si="61"/>
        <v>-</v>
      </c>
      <c r="L169" s="123"/>
      <c r="M169" s="123"/>
      <c r="N169" s="123"/>
      <c r="O169" s="123"/>
      <c r="P169" s="123"/>
      <c r="Q169" s="123"/>
      <c r="S169"/>
      <c r="T169" s="14" t="s">
        <v>7246</v>
      </c>
      <c r="U169" s="15" t="s">
        <v>7247</v>
      </c>
      <c r="V169" s="15" t="s">
        <v>7032</v>
      </c>
      <c r="W169" s="15" t="str">
        <f>IFERROR(+VLOOKUP(T169,UG!$A$5:$O$196,2,0),"-")</f>
        <v>800102</v>
      </c>
      <c r="X169" s="15" t="str">
        <f>IFERROR(+VLOOKUP(T169,UG!$A$5:$O$196,3,0),"-")</f>
        <v>ENCARGOS GERAIS - SEFAZ</v>
      </c>
      <c r="Y169" s="15" t="str">
        <f>IFERROR(+VLOOKUP(T169,UG!$A$5:$O$196,5,0),"-")</f>
        <v>27080530000143</v>
      </c>
      <c r="Z169" s="15">
        <f t="shared" si="62"/>
        <v>80</v>
      </c>
      <c r="AA169" s="14" t="str">
        <f t="shared" si="62"/>
        <v>ENCARGOS GERAIS DO ESTADO</v>
      </c>
      <c r="AC169" s="50" t="str">
        <f t="shared" si="58"/>
        <v>22.1</v>
      </c>
      <c r="AD169" s="19">
        <f t="shared" si="59"/>
        <v>151</v>
      </c>
      <c r="AE169" s="49" t="str">
        <f t="shared" si="56"/>
        <v>22.1151</v>
      </c>
      <c r="BD169" s="19" t="e">
        <f>VLOOKUP(AE169,ORGANOGRAMAES!$C$1:$N$6000,2,0)</f>
        <v>#N/A</v>
      </c>
      <c r="BE169" s="19" t="e">
        <f>VLOOKUP(AE169,ORGANOGRAMAES!$C$1:$N$6000,3,0)</f>
        <v>#N/A</v>
      </c>
      <c r="BF169" s="19" t="e">
        <f>VLOOKUP(AE169,ORGANOGRAMAES!$C$1:$N$6000,4,0)</f>
        <v>#N/A</v>
      </c>
      <c r="BG169" s="19" t="e">
        <f>VLOOKUP(AE169,ORGANOGRAMAES!$C$1:$N$6000,5,0)</f>
        <v>#N/A</v>
      </c>
      <c r="BH169" s="19" t="e">
        <f>VLOOKUP(AE169,ORGANOGRAMAES!$C$1:$N$6000,6,0)</f>
        <v>#N/A</v>
      </c>
      <c r="BI169" s="19" t="e">
        <f>VLOOKUP(AE169,ORGANOGRAMAES!$C$1:$N$6000,7,0)</f>
        <v>#N/A</v>
      </c>
      <c r="BJ169" s="19" t="e">
        <f>VLOOKUP(AE169,ORGANOGRAMAES!$C$1:$N$6000,8,0)</f>
        <v>#N/A</v>
      </c>
      <c r="BK169" s="19" t="e">
        <f>VLOOKUP(AE169,ORGANOGRAMAES!$C$1:$N$6000,9,0)</f>
        <v>#N/A</v>
      </c>
      <c r="BL169" s="19" t="e">
        <f>VLOOKUP(AE169,ORGANOGRAMAES!$C$1:$N$6000,10,0)</f>
        <v>#N/A</v>
      </c>
      <c r="BM169" s="19" t="e">
        <f>VLOOKUP(AE169,ORGANOGRAMAES!$C$1:$N$6000,11,0)</f>
        <v>#N/A</v>
      </c>
      <c r="BN169" s="19" t="e">
        <f>VLOOKUP(AE169,ORGANOGRAMAES!$C$1:$N$6000,12,0)</f>
        <v>#N/A</v>
      </c>
      <c r="BP169" s="19" t="str">
        <f t="shared" si="44"/>
        <v>-</v>
      </c>
      <c r="BQ169" s="19" t="str">
        <f t="shared" si="45"/>
        <v>-</v>
      </c>
      <c r="BR169" s="19" t="str">
        <f t="shared" si="46"/>
        <v>-</v>
      </c>
      <c r="BS169" s="19" t="str">
        <f t="shared" si="47"/>
        <v>-</v>
      </c>
      <c r="BT169" s="19" t="str">
        <f t="shared" si="48"/>
        <v>-</v>
      </c>
      <c r="BU169" s="19" t="str">
        <f t="shared" si="49"/>
        <v>-</v>
      </c>
      <c r="BV169" s="19" t="str">
        <f t="shared" si="50"/>
        <v>-</v>
      </c>
      <c r="BW169" s="19" t="str">
        <f t="shared" si="51"/>
        <v>-</v>
      </c>
      <c r="BX169" s="19" t="str">
        <f t="shared" si="52"/>
        <v>-</v>
      </c>
      <c r="BY169" s="19" t="str">
        <f t="shared" si="53"/>
        <v>-</v>
      </c>
      <c r="BZ169" s="19" t="str">
        <f t="shared" si="54"/>
        <v>-</v>
      </c>
    </row>
    <row r="170" spans="1:78" ht="15" customHeight="1">
      <c r="A170" s="106" t="str">
        <f t="shared" si="55"/>
        <v>22.1.00.00.00.00.00</v>
      </c>
      <c r="B170" s="106">
        <f t="shared" si="57"/>
        <v>22</v>
      </c>
      <c r="C170" s="107" t="str">
        <f t="shared" si="60"/>
        <v>1</v>
      </c>
      <c r="D170" s="32" t="s">
        <v>7024</v>
      </c>
      <c r="E170" s="32" t="s">
        <v>7024</v>
      </c>
      <c r="F170" s="32" t="s">
        <v>7024</v>
      </c>
      <c r="G170" s="32" t="s">
        <v>7024</v>
      </c>
      <c r="H170" s="32" t="s">
        <v>7024</v>
      </c>
      <c r="I170" s="33"/>
      <c r="J170" s="17" t="s">
        <v>93</v>
      </c>
      <c r="K170" s="150" t="str">
        <f t="shared" si="61"/>
        <v>-</v>
      </c>
      <c r="L170" s="123"/>
      <c r="M170" s="123"/>
      <c r="N170" s="123"/>
      <c r="O170" s="123"/>
      <c r="P170" s="123"/>
      <c r="Q170" s="123"/>
      <c r="S170" s="88"/>
      <c r="T170" s="14" t="s">
        <v>7248</v>
      </c>
      <c r="U170" s="15" t="s">
        <v>7249</v>
      </c>
      <c r="V170" s="15" t="s">
        <v>7032</v>
      </c>
      <c r="W170" s="15" t="str">
        <f>IFERROR(+VLOOKUP(T170,UG!$A$5:$O$196,2,0),"-")</f>
        <v>800104</v>
      </c>
      <c r="X170" s="15" t="str">
        <f>IFERROR(+VLOOKUP(T170,UG!$A$5:$O$196,3,0),"-")</f>
        <v>ENCARGOS GERAIS - SEP</v>
      </c>
      <c r="Y170" s="15" t="str">
        <f>IFERROR(+VLOOKUP(T170,UG!$A$5:$O$196,5,0),"-")</f>
        <v/>
      </c>
      <c r="Z170" s="15">
        <f t="shared" si="62"/>
        <v>80</v>
      </c>
      <c r="AA170" s="14" t="str">
        <f t="shared" si="62"/>
        <v>ENCARGOS GERAIS DO ESTADO</v>
      </c>
      <c r="AC170" s="50" t="str">
        <f t="shared" si="58"/>
        <v>22.1</v>
      </c>
      <c r="AD170" s="19">
        <f t="shared" si="59"/>
        <v>152</v>
      </c>
      <c r="AE170" s="49" t="str">
        <f t="shared" si="56"/>
        <v>22.1152</v>
      </c>
      <c r="BD170" s="19" t="e">
        <f>VLOOKUP(AE170,ORGANOGRAMAES!$C$1:$N$6000,2,0)</f>
        <v>#N/A</v>
      </c>
      <c r="BE170" s="19" t="e">
        <f>VLOOKUP(AE170,ORGANOGRAMAES!$C$1:$N$6000,3,0)</f>
        <v>#N/A</v>
      </c>
      <c r="BF170" s="19" t="e">
        <f>VLOOKUP(AE170,ORGANOGRAMAES!$C$1:$N$6000,4,0)</f>
        <v>#N/A</v>
      </c>
      <c r="BG170" s="19" t="e">
        <f>VLOOKUP(AE170,ORGANOGRAMAES!$C$1:$N$6000,5,0)</f>
        <v>#N/A</v>
      </c>
      <c r="BH170" s="19" t="e">
        <f>VLOOKUP(AE170,ORGANOGRAMAES!$C$1:$N$6000,6,0)</f>
        <v>#N/A</v>
      </c>
      <c r="BI170" s="19" t="e">
        <f>VLOOKUP(AE170,ORGANOGRAMAES!$C$1:$N$6000,7,0)</f>
        <v>#N/A</v>
      </c>
      <c r="BJ170" s="19" t="e">
        <f>VLOOKUP(AE170,ORGANOGRAMAES!$C$1:$N$6000,8,0)</f>
        <v>#N/A</v>
      </c>
      <c r="BK170" s="19" t="e">
        <f>VLOOKUP(AE170,ORGANOGRAMAES!$C$1:$N$6000,9,0)</f>
        <v>#N/A</v>
      </c>
      <c r="BL170" s="19" t="e">
        <f>VLOOKUP(AE170,ORGANOGRAMAES!$C$1:$N$6000,10,0)</f>
        <v>#N/A</v>
      </c>
      <c r="BM170" s="19" t="e">
        <f>VLOOKUP(AE170,ORGANOGRAMAES!$C$1:$N$6000,11,0)</f>
        <v>#N/A</v>
      </c>
      <c r="BN170" s="19" t="e">
        <f>VLOOKUP(AE170,ORGANOGRAMAES!$C$1:$N$6000,12,0)</f>
        <v>#N/A</v>
      </c>
      <c r="BP170" s="19" t="str">
        <f t="shared" si="44"/>
        <v>-</v>
      </c>
      <c r="BQ170" s="19" t="str">
        <f t="shared" si="45"/>
        <v>-</v>
      </c>
      <c r="BR170" s="19" t="str">
        <f t="shared" si="46"/>
        <v>-</v>
      </c>
      <c r="BS170" s="19" t="str">
        <f t="shared" si="47"/>
        <v>-</v>
      </c>
      <c r="BT170" s="19" t="str">
        <f t="shared" si="48"/>
        <v>-</v>
      </c>
      <c r="BU170" s="19" t="str">
        <f t="shared" si="49"/>
        <v>-</v>
      </c>
      <c r="BV170" s="19" t="str">
        <f t="shared" si="50"/>
        <v>-</v>
      </c>
      <c r="BW170" s="19" t="str">
        <f t="shared" si="51"/>
        <v>-</v>
      </c>
      <c r="BX170" s="19" t="str">
        <f t="shared" si="52"/>
        <v>-</v>
      </c>
      <c r="BY170" s="19" t="str">
        <f t="shared" si="53"/>
        <v>-</v>
      </c>
      <c r="BZ170" s="19" t="str">
        <f t="shared" si="54"/>
        <v>-</v>
      </c>
    </row>
    <row r="171" spans="1:78" ht="29.4" customHeight="1">
      <c r="A171" s="106" t="str">
        <f t="shared" si="55"/>
        <v>22.1.00.00.00.00.00</v>
      </c>
      <c r="B171" s="106">
        <f t="shared" si="57"/>
        <v>22</v>
      </c>
      <c r="C171" s="107" t="str">
        <f t="shared" si="60"/>
        <v>1</v>
      </c>
      <c r="D171" s="32" t="s">
        <v>7024</v>
      </c>
      <c r="E171" s="32" t="s">
        <v>7024</v>
      </c>
      <c r="F171" s="32" t="s">
        <v>7024</v>
      </c>
      <c r="G171" s="32" t="s">
        <v>7024</v>
      </c>
      <c r="H171" s="32" t="s">
        <v>7024</v>
      </c>
      <c r="I171" s="33"/>
      <c r="J171" s="17" t="s">
        <v>93</v>
      </c>
      <c r="K171" s="150" t="str">
        <f t="shared" si="61"/>
        <v>-</v>
      </c>
      <c r="L171" s="123"/>
      <c r="M171" s="123"/>
      <c r="N171" s="123"/>
      <c r="O171" s="123"/>
      <c r="P171" s="123"/>
      <c r="Q171" s="123"/>
      <c r="S171" s="224" t="s">
        <v>7250</v>
      </c>
      <c r="T171" s="224"/>
      <c r="U171" s="60">
        <v>81</v>
      </c>
      <c r="V171" s="60" t="s">
        <v>7040</v>
      </c>
      <c r="W171" s="61" t="str">
        <f>IFERROR(+VLOOKUP(S171,UG!$A$5:$O$196,2,0),"-")</f>
        <v>-</v>
      </c>
      <c r="X171" s="61" t="str">
        <f>+S171</f>
        <v>FUNDAÇÃO DE PREVIDÊNCIA COMLEMENTAR DO ESTADO DO ESPÍRITO SANTO</v>
      </c>
      <c r="Y171" s="61" t="str">
        <f>IFERROR(+VLOOKUP(S171,UG!$A$5:$O$196,5,0),"-")</f>
        <v>-</v>
      </c>
      <c r="Z171" s="15">
        <f>+U171</f>
        <v>81</v>
      </c>
      <c r="AA171" s="68" t="str">
        <f>+S171</f>
        <v>FUNDAÇÃO DE PREVIDÊNCIA COMLEMENTAR DO ESTADO DO ESPÍRITO SANTO</v>
      </c>
      <c r="AC171" s="50" t="str">
        <f t="shared" si="58"/>
        <v>22.1</v>
      </c>
      <c r="AD171" s="19">
        <f t="shared" si="59"/>
        <v>153</v>
      </c>
      <c r="AE171" s="49" t="str">
        <f t="shared" si="56"/>
        <v>22.1153</v>
      </c>
      <c r="BD171" s="19" t="e">
        <f>VLOOKUP(AE171,ORGANOGRAMAES!$C$1:$N$6000,2,0)</f>
        <v>#N/A</v>
      </c>
      <c r="BE171" s="19" t="e">
        <f>VLOOKUP(AE171,ORGANOGRAMAES!$C$1:$N$6000,3,0)</f>
        <v>#N/A</v>
      </c>
      <c r="BF171" s="19" t="e">
        <f>VLOOKUP(AE171,ORGANOGRAMAES!$C$1:$N$6000,4,0)</f>
        <v>#N/A</v>
      </c>
      <c r="BG171" s="19" t="e">
        <f>VLOOKUP(AE171,ORGANOGRAMAES!$C$1:$N$6000,5,0)</f>
        <v>#N/A</v>
      </c>
      <c r="BH171" s="19" t="e">
        <f>VLOOKUP(AE171,ORGANOGRAMAES!$C$1:$N$6000,6,0)</f>
        <v>#N/A</v>
      </c>
      <c r="BI171" s="19" t="e">
        <f>VLOOKUP(AE171,ORGANOGRAMAES!$C$1:$N$6000,7,0)</f>
        <v>#N/A</v>
      </c>
      <c r="BJ171" s="19" t="e">
        <f>VLOOKUP(AE171,ORGANOGRAMAES!$C$1:$N$6000,8,0)</f>
        <v>#N/A</v>
      </c>
      <c r="BK171" s="19" t="e">
        <f>VLOOKUP(AE171,ORGANOGRAMAES!$C$1:$N$6000,9,0)</f>
        <v>#N/A</v>
      </c>
      <c r="BL171" s="19" t="e">
        <f>VLOOKUP(AE171,ORGANOGRAMAES!$C$1:$N$6000,10,0)</f>
        <v>#N/A</v>
      </c>
      <c r="BM171" s="19" t="e">
        <f>VLOOKUP(AE171,ORGANOGRAMAES!$C$1:$N$6000,11,0)</f>
        <v>#N/A</v>
      </c>
      <c r="BN171" s="19" t="e">
        <f>VLOOKUP(AE171,ORGANOGRAMAES!$C$1:$N$6000,12,0)</f>
        <v>#N/A</v>
      </c>
      <c r="BP171" s="19" t="str">
        <f t="shared" si="44"/>
        <v>-</v>
      </c>
      <c r="BQ171" s="19" t="str">
        <f t="shared" si="45"/>
        <v>-</v>
      </c>
      <c r="BR171" s="19" t="str">
        <f t="shared" si="46"/>
        <v>-</v>
      </c>
      <c r="BS171" s="19" t="str">
        <f t="shared" si="47"/>
        <v>-</v>
      </c>
      <c r="BT171" s="19" t="str">
        <f t="shared" si="48"/>
        <v>-</v>
      </c>
      <c r="BU171" s="19" t="str">
        <f t="shared" si="49"/>
        <v>-</v>
      </c>
      <c r="BV171" s="19" t="str">
        <f t="shared" si="50"/>
        <v>-</v>
      </c>
      <c r="BW171" s="19" t="str">
        <f t="shared" si="51"/>
        <v>-</v>
      </c>
      <c r="BX171" s="19" t="str">
        <f t="shared" si="52"/>
        <v>-</v>
      </c>
      <c r="BY171" s="19" t="str">
        <f t="shared" si="53"/>
        <v>-</v>
      </c>
      <c r="BZ171" s="19" t="str">
        <f t="shared" si="54"/>
        <v>-</v>
      </c>
    </row>
    <row r="172" spans="1:78" ht="51">
      <c r="A172" s="106" t="str">
        <f t="shared" si="55"/>
        <v>22.1.00.00.00.00.00</v>
      </c>
      <c r="B172" s="106">
        <f t="shared" si="57"/>
        <v>22</v>
      </c>
      <c r="C172" s="107" t="str">
        <f t="shared" si="60"/>
        <v>1</v>
      </c>
      <c r="D172" s="32" t="s">
        <v>7024</v>
      </c>
      <c r="E172" s="32" t="s">
        <v>7024</v>
      </c>
      <c r="F172" s="32" t="s">
        <v>7024</v>
      </c>
      <c r="G172" s="32" t="s">
        <v>7024</v>
      </c>
      <c r="H172" s="32" t="s">
        <v>7024</v>
      </c>
      <c r="I172" s="33"/>
      <c r="J172" s="17" t="s">
        <v>93</v>
      </c>
      <c r="K172" s="150" t="str">
        <f t="shared" si="61"/>
        <v>-</v>
      </c>
      <c r="L172" s="123"/>
      <c r="M172" s="123"/>
      <c r="N172" s="123"/>
      <c r="O172" s="123"/>
      <c r="P172" s="123"/>
      <c r="Q172" s="123"/>
      <c r="S172" s="87"/>
      <c r="T172" s="60" t="s">
        <v>7250</v>
      </c>
      <c r="U172" s="60" t="s">
        <v>7251</v>
      </c>
      <c r="V172" s="60"/>
      <c r="W172" s="61" t="str">
        <f>IFERROR(+VLOOKUP(T172,UG!$A$5:$O$196,2,0),"-")</f>
        <v>-</v>
      </c>
      <c r="X172" s="61" t="str">
        <f>+T172</f>
        <v>FUNDAÇÃO DE PREVIDÊNCIA COMLEMENTAR DO ESTADO DO ESPÍRITO SANTO</v>
      </c>
      <c r="Y172" s="61" t="str">
        <f>IFERROR(+VLOOKUP(T172,UG!$A$5:$O$196,5,0),"-")</f>
        <v>-</v>
      </c>
      <c r="Z172" s="15">
        <f t="shared" si="62"/>
        <v>81</v>
      </c>
      <c r="AA172" s="14" t="str">
        <f t="shared" si="62"/>
        <v>FUNDAÇÃO DE PREVIDÊNCIA COMLEMENTAR DO ESTADO DO ESPÍRITO SANTO</v>
      </c>
      <c r="AC172" s="50" t="str">
        <f t="shared" si="58"/>
        <v>22.1</v>
      </c>
      <c r="AD172" s="19">
        <f t="shared" si="59"/>
        <v>154</v>
      </c>
      <c r="AE172" s="49" t="str">
        <f t="shared" si="56"/>
        <v>22.1154</v>
      </c>
      <c r="BD172" s="19" t="e">
        <f>VLOOKUP(AE172,ORGANOGRAMAES!$C$1:$N$6000,2,0)</f>
        <v>#N/A</v>
      </c>
      <c r="BE172" s="19" t="e">
        <f>VLOOKUP(AE172,ORGANOGRAMAES!$C$1:$N$6000,3,0)</f>
        <v>#N/A</v>
      </c>
      <c r="BF172" s="19" t="e">
        <f>VLOOKUP(AE172,ORGANOGRAMAES!$C$1:$N$6000,4,0)</f>
        <v>#N/A</v>
      </c>
      <c r="BG172" s="19" t="e">
        <f>VLOOKUP(AE172,ORGANOGRAMAES!$C$1:$N$6000,5,0)</f>
        <v>#N/A</v>
      </c>
      <c r="BH172" s="19" t="e">
        <f>VLOOKUP(AE172,ORGANOGRAMAES!$C$1:$N$6000,6,0)</f>
        <v>#N/A</v>
      </c>
      <c r="BI172" s="19" t="e">
        <f>VLOOKUP(AE172,ORGANOGRAMAES!$C$1:$N$6000,7,0)</f>
        <v>#N/A</v>
      </c>
      <c r="BJ172" s="19" t="e">
        <f>VLOOKUP(AE172,ORGANOGRAMAES!$C$1:$N$6000,8,0)</f>
        <v>#N/A</v>
      </c>
      <c r="BK172" s="19" t="e">
        <f>VLOOKUP(AE172,ORGANOGRAMAES!$C$1:$N$6000,9,0)</f>
        <v>#N/A</v>
      </c>
      <c r="BL172" s="19" t="e">
        <f>VLOOKUP(AE172,ORGANOGRAMAES!$C$1:$N$6000,10,0)</f>
        <v>#N/A</v>
      </c>
      <c r="BM172" s="19" t="e">
        <f>VLOOKUP(AE172,ORGANOGRAMAES!$C$1:$N$6000,11,0)</f>
        <v>#N/A</v>
      </c>
      <c r="BN172" s="19" t="e">
        <f>VLOOKUP(AE172,ORGANOGRAMAES!$C$1:$N$6000,12,0)</f>
        <v>#N/A</v>
      </c>
      <c r="BP172" s="19" t="str">
        <f t="shared" si="44"/>
        <v>-</v>
      </c>
      <c r="BQ172" s="19" t="str">
        <f t="shared" si="45"/>
        <v>-</v>
      </c>
      <c r="BR172" s="19" t="str">
        <f t="shared" si="46"/>
        <v>-</v>
      </c>
      <c r="BS172" s="19" t="str">
        <f t="shared" si="47"/>
        <v>-</v>
      </c>
      <c r="BT172" s="19" t="str">
        <f t="shared" si="48"/>
        <v>-</v>
      </c>
      <c r="BU172" s="19" t="str">
        <f t="shared" si="49"/>
        <v>-</v>
      </c>
      <c r="BV172" s="19" t="str">
        <f t="shared" si="50"/>
        <v>-</v>
      </c>
      <c r="BW172" s="19" t="str">
        <f t="shared" si="51"/>
        <v>-</v>
      </c>
      <c r="BX172" s="19" t="str">
        <f t="shared" si="52"/>
        <v>-</v>
      </c>
      <c r="BY172" s="19" t="str">
        <f t="shared" si="53"/>
        <v>-</v>
      </c>
      <c r="BZ172" s="19" t="str">
        <f t="shared" si="54"/>
        <v>-</v>
      </c>
    </row>
    <row r="173" spans="1:78">
      <c r="A173" s="106" t="str">
        <f t="shared" si="55"/>
        <v>22.1.00.00.00.00.00</v>
      </c>
      <c r="B173" s="106">
        <f t="shared" si="57"/>
        <v>22</v>
      </c>
      <c r="C173" s="107" t="str">
        <f t="shared" si="60"/>
        <v>1</v>
      </c>
      <c r="D173" s="32" t="s">
        <v>7024</v>
      </c>
      <c r="E173" s="32" t="s">
        <v>7024</v>
      </c>
      <c r="F173" s="32" t="s">
        <v>7024</v>
      </c>
      <c r="G173" s="32" t="s">
        <v>7024</v>
      </c>
      <c r="H173" s="32" t="s">
        <v>7024</v>
      </c>
      <c r="I173" s="33"/>
      <c r="J173" s="17" t="s">
        <v>93</v>
      </c>
      <c r="K173" s="150" t="str">
        <f t="shared" si="61"/>
        <v>-</v>
      </c>
      <c r="L173" s="123"/>
      <c r="M173" s="123"/>
      <c r="N173" s="123"/>
      <c r="O173" s="123"/>
      <c r="P173" s="123"/>
      <c r="Q173" s="123"/>
      <c r="S173" s="225" t="s">
        <v>7252</v>
      </c>
      <c r="T173" s="225"/>
      <c r="U173" s="77">
        <v>82</v>
      </c>
      <c r="V173" s="77" t="s">
        <v>7040</v>
      </c>
      <c r="W173" s="61" t="str">
        <f>IFERROR(+VLOOKUP(S173,UG!$A$5:$O$196,2,0),"-")</f>
        <v>-</v>
      </c>
      <c r="X173" s="61" t="str">
        <f>IFERROR(+VLOOKUP(S173,UG!$A$5:$O$196,3,0),"-")</f>
        <v>-</v>
      </c>
      <c r="Y173" s="61" t="str">
        <f>IFERROR(+VLOOKUP(S173,UG!$A$5:$O$196,5,0),"-")</f>
        <v>-</v>
      </c>
      <c r="Z173" s="69">
        <f>+U173</f>
        <v>82</v>
      </c>
      <c r="AA173" s="68" t="str">
        <f>+S173</f>
        <v>SECRETARIA ESTADUAL DAS MULHERES</v>
      </c>
      <c r="AC173" s="50" t="str">
        <f t="shared" si="58"/>
        <v>22.1</v>
      </c>
      <c r="AD173" s="19">
        <f t="shared" si="59"/>
        <v>155</v>
      </c>
      <c r="AE173" s="49" t="str">
        <f t="shared" si="56"/>
        <v>22.1155</v>
      </c>
      <c r="BD173" s="19" t="e">
        <f>VLOOKUP(AE173,ORGANOGRAMAES!$C$1:$N$6000,2,0)</f>
        <v>#N/A</v>
      </c>
      <c r="BE173" s="19" t="e">
        <f>VLOOKUP(AE173,ORGANOGRAMAES!$C$1:$N$6000,3,0)</f>
        <v>#N/A</v>
      </c>
      <c r="BF173" s="19" t="e">
        <f>VLOOKUP(AE173,ORGANOGRAMAES!$C$1:$N$6000,4,0)</f>
        <v>#N/A</v>
      </c>
      <c r="BG173" s="19" t="e">
        <f>VLOOKUP(AE173,ORGANOGRAMAES!$C$1:$N$6000,5,0)</f>
        <v>#N/A</v>
      </c>
      <c r="BH173" s="19" t="e">
        <f>VLOOKUP(AE173,ORGANOGRAMAES!$C$1:$N$6000,6,0)</f>
        <v>#N/A</v>
      </c>
      <c r="BI173" s="19" t="e">
        <f>VLOOKUP(AE173,ORGANOGRAMAES!$C$1:$N$6000,7,0)</f>
        <v>#N/A</v>
      </c>
      <c r="BJ173" s="19" t="e">
        <f>VLOOKUP(AE173,ORGANOGRAMAES!$C$1:$N$6000,8,0)</f>
        <v>#N/A</v>
      </c>
      <c r="BK173" s="19" t="e">
        <f>VLOOKUP(AE173,ORGANOGRAMAES!$C$1:$N$6000,9,0)</f>
        <v>#N/A</v>
      </c>
      <c r="BL173" s="19" t="e">
        <f>VLOOKUP(AE173,ORGANOGRAMAES!$C$1:$N$6000,10,0)</f>
        <v>#N/A</v>
      </c>
      <c r="BM173" s="19" t="e">
        <f>VLOOKUP(AE173,ORGANOGRAMAES!$C$1:$N$6000,11,0)</f>
        <v>#N/A</v>
      </c>
      <c r="BN173" s="19" t="e">
        <f>VLOOKUP(AE173,ORGANOGRAMAES!$C$1:$N$6000,12,0)</f>
        <v>#N/A</v>
      </c>
      <c r="BP173" s="19" t="str">
        <f t="shared" si="44"/>
        <v>-</v>
      </c>
      <c r="BQ173" s="19" t="str">
        <f t="shared" si="45"/>
        <v>-</v>
      </c>
      <c r="BR173" s="19" t="str">
        <f t="shared" si="46"/>
        <v>-</v>
      </c>
      <c r="BS173" s="19" t="str">
        <f t="shared" si="47"/>
        <v>-</v>
      </c>
      <c r="BT173" s="19" t="str">
        <f t="shared" si="48"/>
        <v>-</v>
      </c>
      <c r="BU173" s="19" t="str">
        <f t="shared" si="49"/>
        <v>-</v>
      </c>
      <c r="BV173" s="19" t="str">
        <f t="shared" si="50"/>
        <v>-</v>
      </c>
      <c r="BW173" s="19" t="str">
        <f t="shared" si="51"/>
        <v>-</v>
      </c>
      <c r="BX173" s="19" t="str">
        <f t="shared" si="52"/>
        <v>-</v>
      </c>
      <c r="BY173" s="19" t="str">
        <f t="shared" si="53"/>
        <v>-</v>
      </c>
      <c r="BZ173" s="19" t="str">
        <f t="shared" si="54"/>
        <v>-</v>
      </c>
    </row>
    <row r="174" spans="1:78">
      <c r="A174" s="106" t="str">
        <f t="shared" si="55"/>
        <v>22.1.00.00.00.00.00</v>
      </c>
      <c r="B174" s="106">
        <f t="shared" si="57"/>
        <v>22</v>
      </c>
      <c r="C174" s="107" t="str">
        <f t="shared" si="60"/>
        <v>1</v>
      </c>
      <c r="D174" s="32" t="s">
        <v>7024</v>
      </c>
      <c r="E174" s="32" t="s">
        <v>7024</v>
      </c>
      <c r="F174" s="32" t="s">
        <v>7024</v>
      </c>
      <c r="G174" s="32" t="s">
        <v>7024</v>
      </c>
      <c r="H174" s="32" t="s">
        <v>7024</v>
      </c>
      <c r="I174" s="33"/>
      <c r="J174" s="17" t="s">
        <v>93</v>
      </c>
      <c r="K174" s="150" t="str">
        <f t="shared" si="61"/>
        <v>-</v>
      </c>
      <c r="L174" s="123"/>
      <c r="M174" s="123"/>
      <c r="N174" s="123"/>
      <c r="O174" s="123"/>
      <c r="P174" s="123"/>
      <c r="Q174" s="123"/>
      <c r="S174" s="40"/>
      <c r="T174" s="84" t="s">
        <v>7253</v>
      </c>
      <c r="U174" s="88" t="s">
        <v>7254</v>
      </c>
      <c r="V174" s="88"/>
      <c r="W174" s="89" t="str">
        <f>IFERROR(+VLOOKUP(T174,UG!$A$5:$O$196,2,0),"-")</f>
        <v>500101</v>
      </c>
      <c r="X174" s="89" t="str">
        <f>IFERROR(+VLOOKUP(T174,UG!$A$5:$O$196,3,0),"-")</f>
        <v>SESM</v>
      </c>
      <c r="Y174" s="89" t="str">
        <f>IFERROR(+VLOOKUP(T174,UG!$A$5:$O$196,5,0),"-")</f>
        <v/>
      </c>
      <c r="Z174" s="15">
        <f t="shared" si="62"/>
        <v>82</v>
      </c>
      <c r="AA174" s="14" t="str">
        <f t="shared" si="62"/>
        <v>SECRETARIA ESTADUAL DAS MULHERES</v>
      </c>
      <c r="AC174" s="50"/>
      <c r="BD174" s="19" t="e">
        <f>VLOOKUP(AE174,ORGANOGRAMAES!$C$1:$N$6000,2,0)</f>
        <v>#N/A</v>
      </c>
      <c r="BE174" s="19" t="e">
        <f>VLOOKUP(AE174,ORGANOGRAMAES!$C$1:$N$6000,3,0)</f>
        <v>#N/A</v>
      </c>
      <c r="BF174" s="19" t="e">
        <f>VLOOKUP(AE174,ORGANOGRAMAES!$C$1:$N$6000,4,0)</f>
        <v>#N/A</v>
      </c>
      <c r="BG174" s="19" t="e">
        <f>VLOOKUP(AE174,ORGANOGRAMAES!$C$1:$N$6000,5,0)</f>
        <v>#N/A</v>
      </c>
      <c r="BH174" s="19" t="e">
        <f>VLOOKUP(AE174,ORGANOGRAMAES!$C$1:$N$6000,6,0)</f>
        <v>#N/A</v>
      </c>
      <c r="BI174" s="19" t="e">
        <f>VLOOKUP(AE174,ORGANOGRAMAES!$C$1:$N$6000,7,0)</f>
        <v>#N/A</v>
      </c>
      <c r="BJ174" s="19" t="e">
        <f>VLOOKUP(AE174,ORGANOGRAMAES!$C$1:$N$6000,8,0)</f>
        <v>#N/A</v>
      </c>
      <c r="BK174" s="19" t="e">
        <f>VLOOKUP(AE174,ORGANOGRAMAES!$C$1:$N$6000,9,0)</f>
        <v>#N/A</v>
      </c>
      <c r="BL174" s="19" t="e">
        <f>VLOOKUP(AE174,ORGANOGRAMAES!$C$1:$N$6000,10,0)</f>
        <v>#N/A</v>
      </c>
      <c r="BM174" s="19" t="e">
        <f>VLOOKUP(AE174,ORGANOGRAMAES!$C$1:$N$6000,11,0)</f>
        <v>#N/A</v>
      </c>
      <c r="BN174" s="19" t="e">
        <f>VLOOKUP(AE174,ORGANOGRAMAES!$C$1:$N$6000,12,0)</f>
        <v>#N/A</v>
      </c>
      <c r="BP174" s="19" t="str">
        <f t="shared" si="44"/>
        <v>-</v>
      </c>
      <c r="BQ174" s="19" t="str">
        <f t="shared" si="45"/>
        <v>-</v>
      </c>
      <c r="BR174" s="19" t="str">
        <f t="shared" si="46"/>
        <v>-</v>
      </c>
      <c r="BS174" s="19" t="str">
        <f t="shared" si="47"/>
        <v>-</v>
      </c>
      <c r="BT174" s="19" t="str">
        <f t="shared" si="48"/>
        <v>-</v>
      </c>
      <c r="BU174" s="19" t="str">
        <f t="shared" si="49"/>
        <v>-</v>
      </c>
      <c r="BV174" s="19" t="str">
        <f t="shared" si="50"/>
        <v>-</v>
      </c>
      <c r="BW174" s="19" t="str">
        <f t="shared" si="51"/>
        <v>-</v>
      </c>
      <c r="BX174" s="19" t="str">
        <f t="shared" si="52"/>
        <v>-</v>
      </c>
      <c r="BY174" s="19" t="str">
        <f t="shared" si="53"/>
        <v>-</v>
      </c>
      <c r="BZ174" s="19" t="str">
        <f t="shared" si="54"/>
        <v>-</v>
      </c>
    </row>
    <row r="175" spans="1:78">
      <c r="A175" s="106" t="str">
        <f t="shared" si="55"/>
        <v>22.1.00.00.00.00.00</v>
      </c>
      <c r="B175" s="106">
        <f t="shared" si="57"/>
        <v>22</v>
      </c>
      <c r="C175" s="107" t="str">
        <f t="shared" si="60"/>
        <v>1</v>
      </c>
      <c r="D175" s="32" t="s">
        <v>7024</v>
      </c>
      <c r="E175" s="32" t="s">
        <v>7024</v>
      </c>
      <c r="F175" s="32" t="s">
        <v>7024</v>
      </c>
      <c r="G175" s="32" t="s">
        <v>7024</v>
      </c>
      <c r="H175" s="32" t="s">
        <v>7024</v>
      </c>
      <c r="I175" s="33"/>
      <c r="J175" s="17" t="s">
        <v>93</v>
      </c>
      <c r="K175" s="150" t="str">
        <f t="shared" si="61"/>
        <v>-</v>
      </c>
      <c r="L175" s="123"/>
      <c r="M175" s="123"/>
      <c r="N175" s="123"/>
      <c r="O175" s="123"/>
      <c r="P175" s="123"/>
      <c r="Q175" s="123"/>
      <c r="S175" s="40"/>
      <c r="T175" s="40"/>
      <c r="U175" s="41"/>
      <c r="V175" s="41"/>
      <c r="W175" s="15"/>
      <c r="X175" s="15"/>
      <c r="Y175" s="15"/>
      <c r="Z175" s="15"/>
      <c r="AA175" s="15"/>
      <c r="AC175" s="50"/>
      <c r="BD175" s="19" t="e">
        <f>VLOOKUP(AE175,ORGANOGRAMAES!$C$1:$N$6000,2,0)</f>
        <v>#N/A</v>
      </c>
      <c r="BE175" s="19" t="e">
        <f>VLOOKUP(AE175,ORGANOGRAMAES!$C$1:$N$6000,3,0)</f>
        <v>#N/A</v>
      </c>
      <c r="BF175" s="19" t="e">
        <f>VLOOKUP(AE175,ORGANOGRAMAES!$C$1:$N$6000,4,0)</f>
        <v>#N/A</v>
      </c>
      <c r="BG175" s="19" t="e">
        <f>VLOOKUP(AE175,ORGANOGRAMAES!$C$1:$N$6000,5,0)</f>
        <v>#N/A</v>
      </c>
      <c r="BH175" s="19" t="e">
        <f>VLOOKUP(AE175,ORGANOGRAMAES!$C$1:$N$6000,6,0)</f>
        <v>#N/A</v>
      </c>
      <c r="BI175" s="19" t="e">
        <f>VLOOKUP(AE175,ORGANOGRAMAES!$C$1:$N$6000,7,0)</f>
        <v>#N/A</v>
      </c>
      <c r="BJ175" s="19" t="e">
        <f>VLOOKUP(AE175,ORGANOGRAMAES!$C$1:$N$6000,8,0)</f>
        <v>#N/A</v>
      </c>
      <c r="BK175" s="19" t="e">
        <f>VLOOKUP(AE175,ORGANOGRAMAES!$C$1:$N$6000,9,0)</f>
        <v>#N/A</v>
      </c>
      <c r="BL175" s="19" t="e">
        <f>VLOOKUP(AE175,ORGANOGRAMAES!$C$1:$N$6000,10,0)</f>
        <v>#N/A</v>
      </c>
      <c r="BM175" s="19" t="e">
        <f>VLOOKUP(AE175,ORGANOGRAMAES!$C$1:$N$6000,11,0)</f>
        <v>#N/A</v>
      </c>
      <c r="BN175" s="19" t="e">
        <f>VLOOKUP(AE175,ORGANOGRAMAES!$C$1:$N$6000,12,0)</f>
        <v>#N/A</v>
      </c>
      <c r="BP175" s="19" t="str">
        <f t="shared" si="44"/>
        <v>-</v>
      </c>
      <c r="BQ175" s="19" t="str">
        <f t="shared" si="45"/>
        <v>-</v>
      </c>
      <c r="BR175" s="19" t="str">
        <f t="shared" si="46"/>
        <v>-</v>
      </c>
      <c r="BS175" s="19" t="str">
        <f t="shared" si="47"/>
        <v>-</v>
      </c>
      <c r="BT175" s="19" t="str">
        <f t="shared" si="48"/>
        <v>-</v>
      </c>
      <c r="BU175" s="19" t="str">
        <f t="shared" si="49"/>
        <v>-</v>
      </c>
      <c r="BV175" s="19" t="str">
        <f t="shared" si="50"/>
        <v>-</v>
      </c>
      <c r="BW175" s="19" t="str">
        <f t="shared" si="51"/>
        <v>-</v>
      </c>
      <c r="BX175" s="19" t="str">
        <f t="shared" si="52"/>
        <v>-</v>
      </c>
      <c r="BY175" s="19" t="str">
        <f t="shared" si="53"/>
        <v>-</v>
      </c>
      <c r="BZ175" s="19" t="str">
        <f t="shared" si="54"/>
        <v>-</v>
      </c>
    </row>
    <row r="176" spans="1:78">
      <c r="A176" s="106" t="str">
        <f t="shared" si="55"/>
        <v>22.1.00.00.00.00.00</v>
      </c>
      <c r="B176" s="106">
        <f t="shared" si="57"/>
        <v>22</v>
      </c>
      <c r="C176" s="107" t="str">
        <f t="shared" si="60"/>
        <v>1</v>
      </c>
      <c r="D176" s="32" t="s">
        <v>7024</v>
      </c>
      <c r="E176" s="32" t="s">
        <v>7024</v>
      </c>
      <c r="F176" s="32" t="s">
        <v>7024</v>
      </c>
      <c r="G176" s="32" t="s">
        <v>7024</v>
      </c>
      <c r="H176" s="32" t="s">
        <v>7024</v>
      </c>
      <c r="I176" s="33"/>
      <c r="J176" s="17" t="s">
        <v>93</v>
      </c>
      <c r="K176" s="150" t="str">
        <f t="shared" si="61"/>
        <v>-</v>
      </c>
      <c r="L176" s="123"/>
      <c r="M176" s="123"/>
      <c r="N176" s="123"/>
      <c r="O176" s="123"/>
      <c r="P176" s="123"/>
      <c r="Q176" s="123"/>
      <c r="S176" s="12" t="s">
        <v>7255</v>
      </c>
      <c r="T176" s="40"/>
      <c r="U176" s="41"/>
      <c r="V176" s="41"/>
      <c r="W176" s="15"/>
      <c r="X176" s="15"/>
      <c r="Y176" s="15"/>
      <c r="Z176" s="15"/>
      <c r="AA176" s="15"/>
      <c r="AC176" s="50"/>
      <c r="BD176" s="19" t="e">
        <f>VLOOKUP(AE176,ORGANOGRAMAES!$C$1:$N$6000,2,0)</f>
        <v>#N/A</v>
      </c>
      <c r="BE176" s="19" t="e">
        <f>VLOOKUP(AE176,ORGANOGRAMAES!$C$1:$N$6000,3,0)</f>
        <v>#N/A</v>
      </c>
      <c r="BF176" s="19" t="e">
        <f>VLOOKUP(AE176,ORGANOGRAMAES!$C$1:$N$6000,4,0)</f>
        <v>#N/A</v>
      </c>
      <c r="BG176" s="19" t="e">
        <f>VLOOKUP(AE176,ORGANOGRAMAES!$C$1:$N$6000,5,0)</f>
        <v>#N/A</v>
      </c>
      <c r="BH176" s="19" t="e">
        <f>VLOOKUP(AE176,ORGANOGRAMAES!$C$1:$N$6000,6,0)</f>
        <v>#N/A</v>
      </c>
      <c r="BI176" s="19" t="e">
        <f>VLOOKUP(AE176,ORGANOGRAMAES!$C$1:$N$6000,7,0)</f>
        <v>#N/A</v>
      </c>
      <c r="BJ176" s="19" t="e">
        <f>VLOOKUP(AE176,ORGANOGRAMAES!$C$1:$N$6000,8,0)</f>
        <v>#N/A</v>
      </c>
      <c r="BK176" s="19" t="e">
        <f>VLOOKUP(AE176,ORGANOGRAMAES!$C$1:$N$6000,9,0)</f>
        <v>#N/A</v>
      </c>
      <c r="BL176" s="19" t="e">
        <f>VLOOKUP(AE176,ORGANOGRAMAES!$C$1:$N$6000,10,0)</f>
        <v>#N/A</v>
      </c>
      <c r="BM176" s="19" t="e">
        <f>VLOOKUP(AE176,ORGANOGRAMAES!$C$1:$N$6000,11,0)</f>
        <v>#N/A</v>
      </c>
      <c r="BN176" s="19" t="e">
        <f>VLOOKUP(AE176,ORGANOGRAMAES!$C$1:$N$6000,12,0)</f>
        <v>#N/A</v>
      </c>
      <c r="BP176" s="19" t="str">
        <f t="shared" si="44"/>
        <v>-</v>
      </c>
      <c r="BQ176" s="19" t="str">
        <f t="shared" si="45"/>
        <v>-</v>
      </c>
      <c r="BR176" s="19" t="str">
        <f t="shared" si="46"/>
        <v>-</v>
      </c>
      <c r="BS176" s="19" t="str">
        <f t="shared" si="47"/>
        <v>-</v>
      </c>
      <c r="BT176" s="19" t="str">
        <f t="shared" si="48"/>
        <v>-</v>
      </c>
      <c r="BU176" s="19" t="str">
        <f t="shared" si="49"/>
        <v>-</v>
      </c>
      <c r="BV176" s="19" t="str">
        <f t="shared" si="50"/>
        <v>-</v>
      </c>
      <c r="BW176" s="19" t="str">
        <f t="shared" si="51"/>
        <v>-</v>
      </c>
      <c r="BX176" s="19" t="str">
        <f t="shared" si="52"/>
        <v>-</v>
      </c>
      <c r="BY176" s="19" t="str">
        <f t="shared" si="53"/>
        <v>-</v>
      </c>
      <c r="BZ176" s="19" t="str">
        <f t="shared" si="54"/>
        <v>-</v>
      </c>
    </row>
    <row r="177" spans="1:78">
      <c r="A177" s="106" t="str">
        <f t="shared" si="55"/>
        <v>22.1.00.00.00.00.00</v>
      </c>
      <c r="B177" s="106">
        <f t="shared" si="57"/>
        <v>22</v>
      </c>
      <c r="C177" s="107" t="str">
        <f t="shared" si="60"/>
        <v>1</v>
      </c>
      <c r="D177" s="32" t="s">
        <v>7024</v>
      </c>
      <c r="E177" s="32" t="s">
        <v>7024</v>
      </c>
      <c r="F177" s="32" t="s">
        <v>7024</v>
      </c>
      <c r="G177" s="32" t="s">
        <v>7024</v>
      </c>
      <c r="H177" s="32" t="s">
        <v>7024</v>
      </c>
      <c r="I177" s="33"/>
      <c r="J177" s="17" t="s">
        <v>93</v>
      </c>
      <c r="K177" s="150" t="str">
        <f t="shared" si="61"/>
        <v>-</v>
      </c>
      <c r="L177" s="123"/>
      <c r="M177" s="123"/>
      <c r="N177" s="123"/>
      <c r="O177" s="123"/>
      <c r="P177" s="123"/>
      <c r="Q177" s="123"/>
      <c r="S177"/>
      <c r="T177"/>
      <c r="U177"/>
      <c r="W177" s="15" t="str">
        <f>IFERROR(+VLOOKUP(T177,UG!$A$5:$O$196,2,0),"-")</f>
        <v>-</v>
      </c>
      <c r="X177" s="15" t="str">
        <f>IFERROR(+VLOOKUP(T177,UG!$A$5:$O$196,3,0),"-")</f>
        <v>-</v>
      </c>
      <c r="Y177" s="15" t="str">
        <f>IFERROR(+VLOOKUP(T177,UG!$A$5:$O$196,5,0),"-")</f>
        <v>-</v>
      </c>
      <c r="Z177" s="15"/>
      <c r="AA177" s="15"/>
      <c r="AC177" s="50" t="str">
        <f>+AC173</f>
        <v>22.1</v>
      </c>
      <c r="AD177" s="19">
        <f>+AD173+1</f>
        <v>156</v>
      </c>
      <c r="AE177" s="49" t="str">
        <f t="shared" si="56"/>
        <v>22.1156</v>
      </c>
      <c r="BD177" s="19" t="e">
        <f>VLOOKUP(AE177,ORGANOGRAMAES!$C$1:$N$6000,2,0)</f>
        <v>#N/A</v>
      </c>
      <c r="BE177" s="19" t="e">
        <f>VLOOKUP(AE177,ORGANOGRAMAES!$C$1:$N$6000,3,0)</f>
        <v>#N/A</v>
      </c>
      <c r="BF177" s="19" t="e">
        <f>VLOOKUP(AE177,ORGANOGRAMAES!$C$1:$N$6000,4,0)</f>
        <v>#N/A</v>
      </c>
      <c r="BG177" s="19" t="e">
        <f>VLOOKUP(AE177,ORGANOGRAMAES!$C$1:$N$6000,5,0)</f>
        <v>#N/A</v>
      </c>
      <c r="BH177" s="19" t="e">
        <f>VLOOKUP(AE177,ORGANOGRAMAES!$C$1:$N$6000,6,0)</f>
        <v>#N/A</v>
      </c>
      <c r="BI177" s="19" t="e">
        <f>VLOOKUP(AE177,ORGANOGRAMAES!$C$1:$N$6000,7,0)</f>
        <v>#N/A</v>
      </c>
      <c r="BJ177" s="19" t="e">
        <f>VLOOKUP(AE177,ORGANOGRAMAES!$C$1:$N$6000,8,0)</f>
        <v>#N/A</v>
      </c>
      <c r="BK177" s="19" t="e">
        <f>VLOOKUP(AE177,ORGANOGRAMAES!$C$1:$N$6000,9,0)</f>
        <v>#N/A</v>
      </c>
      <c r="BL177" s="19" t="e">
        <f>VLOOKUP(AE177,ORGANOGRAMAES!$C$1:$N$6000,10,0)</f>
        <v>#N/A</v>
      </c>
      <c r="BM177" s="19" t="e">
        <f>VLOOKUP(AE177,ORGANOGRAMAES!$C$1:$N$6000,11,0)</f>
        <v>#N/A</v>
      </c>
      <c r="BN177" s="19" t="e">
        <f>VLOOKUP(AE177,ORGANOGRAMAES!$C$1:$N$6000,12,0)</f>
        <v>#N/A</v>
      </c>
      <c r="BP177" s="19" t="str">
        <f t="shared" si="44"/>
        <v>-</v>
      </c>
      <c r="BQ177" s="19" t="str">
        <f t="shared" si="45"/>
        <v>-</v>
      </c>
      <c r="BR177" s="19" t="str">
        <f t="shared" si="46"/>
        <v>-</v>
      </c>
      <c r="BS177" s="19" t="str">
        <f t="shared" si="47"/>
        <v>-</v>
      </c>
      <c r="BT177" s="19" t="str">
        <f t="shared" si="48"/>
        <v>-</v>
      </c>
      <c r="BU177" s="19" t="str">
        <f t="shared" si="49"/>
        <v>-</v>
      </c>
      <c r="BV177" s="19" t="str">
        <f t="shared" si="50"/>
        <v>-</v>
      </c>
      <c r="BW177" s="19" t="str">
        <f t="shared" si="51"/>
        <v>-</v>
      </c>
      <c r="BX177" s="19" t="str">
        <f t="shared" si="52"/>
        <v>-</v>
      </c>
      <c r="BY177" s="19" t="str">
        <f t="shared" si="53"/>
        <v>-</v>
      </c>
      <c r="BZ177" s="19" t="str">
        <f t="shared" si="54"/>
        <v>-</v>
      </c>
    </row>
    <row r="178" spans="1:78">
      <c r="A178" s="106" t="str">
        <f t="shared" si="55"/>
        <v>22.1.00.00.00.00.00</v>
      </c>
      <c r="B178" s="106">
        <f t="shared" si="57"/>
        <v>22</v>
      </c>
      <c r="C178" s="107" t="str">
        <f t="shared" si="60"/>
        <v>1</v>
      </c>
      <c r="D178" s="32" t="s">
        <v>7024</v>
      </c>
      <c r="E178" s="32" t="s">
        <v>7024</v>
      </c>
      <c r="F178" s="32" t="s">
        <v>7024</v>
      </c>
      <c r="G178" s="32" t="s">
        <v>7024</v>
      </c>
      <c r="H178" s="32" t="s">
        <v>7024</v>
      </c>
      <c r="I178" s="33"/>
      <c r="J178" s="17" t="s">
        <v>93</v>
      </c>
      <c r="K178" s="150" t="str">
        <f t="shared" si="61"/>
        <v>-</v>
      </c>
      <c r="L178" s="123"/>
      <c r="M178" s="123"/>
      <c r="N178" s="123"/>
      <c r="O178" s="123"/>
      <c r="P178" s="123"/>
      <c r="Q178" s="123"/>
      <c r="S178" s="140" t="s">
        <v>7256</v>
      </c>
      <c r="T178"/>
      <c r="U178"/>
      <c r="W178" s="15" t="str">
        <f>IFERROR(+VLOOKUP(T178,UG!$A$5:$O$196,2,0),"-")</f>
        <v>-</v>
      </c>
      <c r="X178" s="15" t="str">
        <f>IFERROR(+VLOOKUP(T178,UG!$A$5:$O$196,3,0),"-")</f>
        <v>-</v>
      </c>
      <c r="Y178" s="15" t="str">
        <f>IFERROR(+VLOOKUP(T178,UG!$A$5:$O$196,5,0),"-")</f>
        <v>-</v>
      </c>
      <c r="Z178" s="15"/>
      <c r="AA178" s="15"/>
      <c r="AC178" s="50" t="str">
        <f t="shared" si="58"/>
        <v>22.1</v>
      </c>
      <c r="AD178" s="19">
        <f t="shared" si="59"/>
        <v>157</v>
      </c>
      <c r="AE178" s="49" t="str">
        <f t="shared" si="56"/>
        <v>22.1157</v>
      </c>
      <c r="BD178" s="19" t="e">
        <f>VLOOKUP(AE178,ORGANOGRAMAES!$C$1:$N$6000,2,0)</f>
        <v>#N/A</v>
      </c>
      <c r="BE178" s="19" t="e">
        <f>VLOOKUP(AE178,ORGANOGRAMAES!$C$1:$N$6000,3,0)</f>
        <v>#N/A</v>
      </c>
      <c r="BF178" s="19" t="e">
        <f>VLOOKUP(AE178,ORGANOGRAMAES!$C$1:$N$6000,4,0)</f>
        <v>#N/A</v>
      </c>
      <c r="BG178" s="19" t="e">
        <f>VLOOKUP(AE178,ORGANOGRAMAES!$C$1:$N$6000,5,0)</f>
        <v>#N/A</v>
      </c>
      <c r="BH178" s="19" t="e">
        <f>VLOOKUP(AE178,ORGANOGRAMAES!$C$1:$N$6000,6,0)</f>
        <v>#N/A</v>
      </c>
      <c r="BI178" s="19" t="e">
        <f>VLOOKUP(AE178,ORGANOGRAMAES!$C$1:$N$6000,7,0)</f>
        <v>#N/A</v>
      </c>
      <c r="BJ178" s="19" t="e">
        <f>VLOOKUP(AE178,ORGANOGRAMAES!$C$1:$N$6000,8,0)</f>
        <v>#N/A</v>
      </c>
      <c r="BK178" s="19" t="e">
        <f>VLOOKUP(AE178,ORGANOGRAMAES!$C$1:$N$6000,9,0)</f>
        <v>#N/A</v>
      </c>
      <c r="BL178" s="19" t="e">
        <f>VLOOKUP(AE178,ORGANOGRAMAES!$C$1:$N$6000,10,0)</f>
        <v>#N/A</v>
      </c>
      <c r="BM178" s="19" t="e">
        <f>VLOOKUP(AE178,ORGANOGRAMAES!$C$1:$N$6000,11,0)</f>
        <v>#N/A</v>
      </c>
      <c r="BN178" s="19" t="e">
        <f>VLOOKUP(AE178,ORGANOGRAMAES!$C$1:$N$6000,12,0)</f>
        <v>#N/A</v>
      </c>
      <c r="BP178" s="19" t="str">
        <f t="shared" si="44"/>
        <v>-</v>
      </c>
      <c r="BQ178" s="19" t="str">
        <f t="shared" si="45"/>
        <v>-</v>
      </c>
      <c r="BR178" s="19" t="str">
        <f t="shared" si="46"/>
        <v>-</v>
      </c>
      <c r="BS178" s="19" t="str">
        <f t="shared" si="47"/>
        <v>-</v>
      </c>
      <c r="BT178" s="19" t="str">
        <f t="shared" si="48"/>
        <v>-</v>
      </c>
      <c r="BU178" s="19" t="str">
        <f t="shared" si="49"/>
        <v>-</v>
      </c>
      <c r="BV178" s="19" t="str">
        <f t="shared" si="50"/>
        <v>-</v>
      </c>
      <c r="BW178" s="19" t="str">
        <f t="shared" si="51"/>
        <v>-</v>
      </c>
      <c r="BX178" s="19" t="str">
        <f t="shared" si="52"/>
        <v>-</v>
      </c>
      <c r="BY178" s="19" t="str">
        <f t="shared" si="53"/>
        <v>-</v>
      </c>
      <c r="BZ178" s="19" t="str">
        <f t="shared" si="54"/>
        <v>-</v>
      </c>
    </row>
    <row r="179" spans="1:78" ht="40.799999999999997">
      <c r="A179" s="106" t="str">
        <f t="shared" si="55"/>
        <v>22.1.00.00.00.00.00</v>
      </c>
      <c r="B179" s="106">
        <f t="shared" si="57"/>
        <v>22</v>
      </c>
      <c r="C179" s="107" t="str">
        <f t="shared" si="60"/>
        <v>1</v>
      </c>
      <c r="D179" s="32" t="s">
        <v>7024</v>
      </c>
      <c r="E179" s="32" t="s">
        <v>7024</v>
      </c>
      <c r="F179" s="32" t="s">
        <v>7024</v>
      </c>
      <c r="G179" s="32" t="s">
        <v>7024</v>
      </c>
      <c r="H179" s="32" t="s">
        <v>7024</v>
      </c>
      <c r="I179" s="33"/>
      <c r="J179" s="17" t="s">
        <v>93</v>
      </c>
      <c r="K179" s="150" t="str">
        <f t="shared" si="61"/>
        <v>-</v>
      </c>
      <c r="L179" s="123"/>
      <c r="M179" s="123"/>
      <c r="N179" s="123"/>
      <c r="O179" s="123"/>
      <c r="P179" s="123"/>
      <c r="Q179" s="123"/>
      <c r="S179" s="226"/>
      <c r="T179" s="226"/>
      <c r="U179" s="62" t="s">
        <v>6986</v>
      </c>
      <c r="V179" s="63" t="s">
        <v>6987</v>
      </c>
      <c r="W179" s="149" t="s">
        <v>6988</v>
      </c>
      <c r="X179" s="149" t="s">
        <v>6989</v>
      </c>
      <c r="Y179" s="149" t="s">
        <v>5</v>
      </c>
      <c r="Z179" s="15"/>
      <c r="AA179" s="15"/>
      <c r="AC179" s="50" t="str">
        <f t="shared" si="58"/>
        <v>22.1</v>
      </c>
      <c r="AD179" s="19">
        <f t="shared" si="59"/>
        <v>158</v>
      </c>
      <c r="AE179" s="49" t="str">
        <f t="shared" si="56"/>
        <v>22.1158</v>
      </c>
      <c r="BD179" s="19" t="e">
        <f>VLOOKUP(AE179,ORGANOGRAMAES!$C$1:$N$6000,2,0)</f>
        <v>#N/A</v>
      </c>
      <c r="BE179" s="19" t="e">
        <f>VLOOKUP(AE179,ORGANOGRAMAES!$C$1:$N$6000,3,0)</f>
        <v>#N/A</v>
      </c>
      <c r="BF179" s="19" t="e">
        <f>VLOOKUP(AE179,ORGANOGRAMAES!$C$1:$N$6000,4,0)</f>
        <v>#N/A</v>
      </c>
      <c r="BG179" s="19" t="e">
        <f>VLOOKUP(AE179,ORGANOGRAMAES!$C$1:$N$6000,5,0)</f>
        <v>#N/A</v>
      </c>
      <c r="BH179" s="19" t="e">
        <f>VLOOKUP(AE179,ORGANOGRAMAES!$C$1:$N$6000,6,0)</f>
        <v>#N/A</v>
      </c>
      <c r="BI179" s="19" t="e">
        <f>VLOOKUP(AE179,ORGANOGRAMAES!$C$1:$N$6000,7,0)</f>
        <v>#N/A</v>
      </c>
      <c r="BJ179" s="19" t="e">
        <f>VLOOKUP(AE179,ORGANOGRAMAES!$C$1:$N$6000,8,0)</f>
        <v>#N/A</v>
      </c>
      <c r="BK179" s="19" t="e">
        <f>VLOOKUP(AE179,ORGANOGRAMAES!$C$1:$N$6000,9,0)</f>
        <v>#N/A</v>
      </c>
      <c r="BL179" s="19" t="e">
        <f>VLOOKUP(AE179,ORGANOGRAMAES!$C$1:$N$6000,10,0)</f>
        <v>#N/A</v>
      </c>
      <c r="BM179" s="19" t="e">
        <f>VLOOKUP(AE179,ORGANOGRAMAES!$C$1:$N$6000,11,0)</f>
        <v>#N/A</v>
      </c>
      <c r="BN179" s="19" t="e">
        <f>VLOOKUP(AE179,ORGANOGRAMAES!$C$1:$N$6000,12,0)</f>
        <v>#N/A</v>
      </c>
      <c r="BP179" s="19" t="str">
        <f t="shared" si="44"/>
        <v>-</v>
      </c>
      <c r="BQ179" s="19" t="str">
        <f t="shared" si="45"/>
        <v>-</v>
      </c>
      <c r="BR179" s="19" t="str">
        <f t="shared" si="46"/>
        <v>-</v>
      </c>
      <c r="BS179" s="19" t="str">
        <f t="shared" si="47"/>
        <v>-</v>
      </c>
      <c r="BT179" s="19" t="str">
        <f t="shared" si="48"/>
        <v>-</v>
      </c>
      <c r="BU179" s="19" t="str">
        <f t="shared" si="49"/>
        <v>-</v>
      </c>
      <c r="BV179" s="19" t="str">
        <f t="shared" si="50"/>
        <v>-</v>
      </c>
      <c r="BW179" s="19" t="str">
        <f t="shared" si="51"/>
        <v>-</v>
      </c>
      <c r="BX179" s="19" t="str">
        <f t="shared" si="52"/>
        <v>-</v>
      </c>
      <c r="BY179" s="19" t="str">
        <f t="shared" si="53"/>
        <v>-</v>
      </c>
      <c r="BZ179" s="19" t="str">
        <f t="shared" si="54"/>
        <v>-</v>
      </c>
    </row>
    <row r="180" spans="1:78" ht="21" thickBot="1">
      <c r="A180" s="106" t="str">
        <f t="shared" si="55"/>
        <v>22.1.00.00.00.00.00</v>
      </c>
      <c r="B180" s="106">
        <f t="shared" si="57"/>
        <v>22</v>
      </c>
      <c r="C180" s="107" t="str">
        <f t="shared" si="60"/>
        <v>1</v>
      </c>
      <c r="D180" s="32" t="s">
        <v>7024</v>
      </c>
      <c r="E180" s="32" t="s">
        <v>7024</v>
      </c>
      <c r="F180" s="32" t="s">
        <v>7024</v>
      </c>
      <c r="G180" s="32" t="s">
        <v>7024</v>
      </c>
      <c r="H180" s="32" t="s">
        <v>7024</v>
      </c>
      <c r="I180" s="33"/>
      <c r="J180" s="17" t="s">
        <v>93</v>
      </c>
      <c r="K180" s="150" t="str">
        <f t="shared" si="61"/>
        <v>-</v>
      </c>
      <c r="L180" s="123"/>
      <c r="M180" s="123"/>
      <c r="N180" s="123"/>
      <c r="O180" s="123"/>
      <c r="P180" s="123"/>
      <c r="Q180" s="123"/>
      <c r="S180" s="101" t="s">
        <v>7257</v>
      </c>
      <c r="T180" s="101"/>
      <c r="U180" s="13">
        <v>1</v>
      </c>
      <c r="V180" s="64"/>
      <c r="W180" s="59" t="str">
        <f>IFERROR(+VLOOKUP(T180,UG!$A$5:$O$196,2,0),"-")</f>
        <v>-</v>
      </c>
      <c r="X180" s="59" t="str">
        <f>IFERROR(+VLOOKUP(T180,UG!$A$5:$O$196,3,0),"-")</f>
        <v>-</v>
      </c>
      <c r="Y180" s="59" t="str">
        <f>IFERROR(+VLOOKUP(T180,UG!$A$5:$O$196,5,0),"-")</f>
        <v>-</v>
      </c>
      <c r="Z180" s="69">
        <f>+U180</f>
        <v>1</v>
      </c>
      <c r="AA180" s="69" t="str">
        <f>+S180</f>
        <v>ASSEMBLEIA LEGISLATIVA DO ESTADO DO ESPÍRITO SANTO</v>
      </c>
      <c r="AC180" s="50" t="str">
        <f t="shared" si="58"/>
        <v>22.1</v>
      </c>
      <c r="AD180" s="19">
        <f t="shared" si="59"/>
        <v>159</v>
      </c>
      <c r="AE180" s="49" t="str">
        <f t="shared" si="56"/>
        <v>22.1159</v>
      </c>
      <c r="BD180" s="19" t="e">
        <f>VLOOKUP(AE180,ORGANOGRAMAES!$C$1:$N$6000,2,0)</f>
        <v>#N/A</v>
      </c>
      <c r="BE180" s="19" t="e">
        <f>VLOOKUP(AE180,ORGANOGRAMAES!$C$1:$N$6000,3,0)</f>
        <v>#N/A</v>
      </c>
      <c r="BF180" s="19" t="e">
        <f>VLOOKUP(AE180,ORGANOGRAMAES!$C$1:$N$6000,4,0)</f>
        <v>#N/A</v>
      </c>
      <c r="BG180" s="19" t="e">
        <f>VLOOKUP(AE180,ORGANOGRAMAES!$C$1:$N$6000,5,0)</f>
        <v>#N/A</v>
      </c>
      <c r="BH180" s="19" t="e">
        <f>VLOOKUP(AE180,ORGANOGRAMAES!$C$1:$N$6000,6,0)</f>
        <v>#N/A</v>
      </c>
      <c r="BI180" s="19" t="e">
        <f>VLOOKUP(AE180,ORGANOGRAMAES!$C$1:$N$6000,7,0)</f>
        <v>#N/A</v>
      </c>
      <c r="BJ180" s="19" t="e">
        <f>VLOOKUP(AE180,ORGANOGRAMAES!$C$1:$N$6000,8,0)</f>
        <v>#N/A</v>
      </c>
      <c r="BK180" s="19" t="e">
        <f>VLOOKUP(AE180,ORGANOGRAMAES!$C$1:$N$6000,9,0)</f>
        <v>#N/A</v>
      </c>
      <c r="BL180" s="19" t="e">
        <f>VLOOKUP(AE180,ORGANOGRAMAES!$C$1:$N$6000,10,0)</f>
        <v>#N/A</v>
      </c>
      <c r="BM180" s="19" t="e">
        <f>VLOOKUP(AE180,ORGANOGRAMAES!$C$1:$N$6000,11,0)</f>
        <v>#N/A</v>
      </c>
      <c r="BN180" s="19" t="e">
        <f>VLOOKUP(AE180,ORGANOGRAMAES!$C$1:$N$6000,12,0)</f>
        <v>#N/A</v>
      </c>
      <c r="BP180" s="19" t="str">
        <f t="shared" si="44"/>
        <v>-</v>
      </c>
      <c r="BQ180" s="19" t="str">
        <f t="shared" si="45"/>
        <v>-</v>
      </c>
      <c r="BR180" s="19" t="str">
        <f t="shared" si="46"/>
        <v>-</v>
      </c>
      <c r="BS180" s="19" t="str">
        <f t="shared" si="47"/>
        <v>-</v>
      </c>
      <c r="BT180" s="19" t="str">
        <f t="shared" si="48"/>
        <v>-</v>
      </c>
      <c r="BU180" s="19" t="str">
        <f t="shared" si="49"/>
        <v>-</v>
      </c>
      <c r="BV180" s="19" t="str">
        <f t="shared" si="50"/>
        <v>-</v>
      </c>
      <c r="BW180" s="19" t="str">
        <f t="shared" si="51"/>
        <v>-</v>
      </c>
      <c r="BX180" s="19" t="str">
        <f t="shared" si="52"/>
        <v>-</v>
      </c>
      <c r="BY180" s="19" t="str">
        <f t="shared" si="53"/>
        <v>-</v>
      </c>
      <c r="BZ180" s="19" t="str">
        <f t="shared" si="54"/>
        <v>-</v>
      </c>
    </row>
    <row r="181" spans="1:78" ht="20.399999999999999">
      <c r="A181" s="106" t="str">
        <f t="shared" si="55"/>
        <v>22.1.00.00.00.00.00</v>
      </c>
      <c r="B181" s="106">
        <f t="shared" si="57"/>
        <v>22</v>
      </c>
      <c r="C181" s="107" t="str">
        <f t="shared" si="60"/>
        <v>1</v>
      </c>
      <c r="D181" s="32" t="s">
        <v>7024</v>
      </c>
      <c r="E181" s="32" t="s">
        <v>7024</v>
      </c>
      <c r="F181" s="32" t="s">
        <v>7024</v>
      </c>
      <c r="G181" s="32" t="s">
        <v>7024</v>
      </c>
      <c r="H181" s="32" t="s">
        <v>7024</v>
      </c>
      <c r="I181" s="33"/>
      <c r="J181" s="17" t="s">
        <v>93</v>
      </c>
      <c r="K181" s="150" t="str">
        <f t="shared" si="61"/>
        <v>-</v>
      </c>
      <c r="L181" s="123"/>
      <c r="M181" s="123"/>
      <c r="N181" s="123"/>
      <c r="O181" s="123"/>
      <c r="P181" s="123"/>
      <c r="Q181" s="123"/>
      <c r="S181" s="102"/>
      <c r="T181" s="14" t="s">
        <v>7258</v>
      </c>
      <c r="U181" s="15" t="s">
        <v>7259</v>
      </c>
      <c r="W181" s="15" t="str">
        <f>IFERROR(+VLOOKUP(T181,UG!$A$5:$O$196,2,0),"-")</f>
        <v>010101</v>
      </c>
      <c r="X181" s="15" t="str">
        <f>IFERROR(+VLOOKUP(T181,UG!$A$5:$O$196,3,0),"-")</f>
        <v>ALEES</v>
      </c>
      <c r="Y181" s="15" t="str">
        <f>IFERROR(+VLOOKUP(T181,UG!$A$5:$O$196,5,0),"-")</f>
        <v>36046217000180</v>
      </c>
      <c r="Z181" s="15">
        <f>+Z180</f>
        <v>1</v>
      </c>
      <c r="AA181" s="15" t="str">
        <f>+AA180</f>
        <v>ASSEMBLEIA LEGISLATIVA DO ESTADO DO ESPÍRITO SANTO</v>
      </c>
      <c r="AC181" s="50" t="str">
        <f t="shared" si="58"/>
        <v>22.1</v>
      </c>
      <c r="AD181" s="19">
        <f t="shared" si="59"/>
        <v>160</v>
      </c>
      <c r="AE181" s="49" t="str">
        <f t="shared" si="56"/>
        <v>22.1160</v>
      </c>
      <c r="BD181" s="19" t="e">
        <f>VLOOKUP(AE181,ORGANOGRAMAES!$C$1:$N$6000,2,0)</f>
        <v>#N/A</v>
      </c>
      <c r="BE181" s="19" t="e">
        <f>VLOOKUP(AE181,ORGANOGRAMAES!$C$1:$N$6000,3,0)</f>
        <v>#N/A</v>
      </c>
      <c r="BF181" s="19" t="e">
        <f>VLOOKUP(AE181,ORGANOGRAMAES!$C$1:$N$6000,4,0)</f>
        <v>#N/A</v>
      </c>
      <c r="BG181" s="19" t="e">
        <f>VLOOKUP(AE181,ORGANOGRAMAES!$C$1:$N$6000,5,0)</f>
        <v>#N/A</v>
      </c>
      <c r="BH181" s="19" t="e">
        <f>VLOOKUP(AE181,ORGANOGRAMAES!$C$1:$N$6000,6,0)</f>
        <v>#N/A</v>
      </c>
      <c r="BI181" s="19" t="e">
        <f>VLOOKUP(AE181,ORGANOGRAMAES!$C$1:$N$6000,7,0)</f>
        <v>#N/A</v>
      </c>
      <c r="BJ181" s="19" t="e">
        <f>VLOOKUP(AE181,ORGANOGRAMAES!$C$1:$N$6000,8,0)</f>
        <v>#N/A</v>
      </c>
      <c r="BK181" s="19" t="e">
        <f>VLOOKUP(AE181,ORGANOGRAMAES!$C$1:$N$6000,9,0)</f>
        <v>#N/A</v>
      </c>
      <c r="BL181" s="19" t="e">
        <f>VLOOKUP(AE181,ORGANOGRAMAES!$C$1:$N$6000,10,0)</f>
        <v>#N/A</v>
      </c>
      <c r="BM181" s="19" t="e">
        <f>VLOOKUP(AE181,ORGANOGRAMAES!$C$1:$N$6000,11,0)</f>
        <v>#N/A</v>
      </c>
      <c r="BN181" s="19" t="e">
        <f>VLOOKUP(AE181,ORGANOGRAMAES!$C$1:$N$6000,12,0)</f>
        <v>#N/A</v>
      </c>
      <c r="BP181" s="19" t="str">
        <f t="shared" si="44"/>
        <v>-</v>
      </c>
      <c r="BQ181" s="19" t="str">
        <f t="shared" si="45"/>
        <v>-</v>
      </c>
      <c r="BR181" s="19" t="str">
        <f t="shared" si="46"/>
        <v>-</v>
      </c>
      <c r="BS181" s="19" t="str">
        <f t="shared" si="47"/>
        <v>-</v>
      </c>
      <c r="BT181" s="19" t="str">
        <f t="shared" si="48"/>
        <v>-</v>
      </c>
      <c r="BU181" s="19" t="str">
        <f t="shared" si="49"/>
        <v>-</v>
      </c>
      <c r="BV181" s="19" t="str">
        <f t="shared" si="50"/>
        <v>-</v>
      </c>
      <c r="BW181" s="19" t="str">
        <f t="shared" si="51"/>
        <v>-</v>
      </c>
      <c r="BX181" s="19" t="str">
        <f t="shared" si="52"/>
        <v>-</v>
      </c>
      <c r="BY181" s="19" t="str">
        <f t="shared" si="53"/>
        <v>-</v>
      </c>
      <c r="BZ181" s="19" t="str">
        <f t="shared" si="54"/>
        <v>-</v>
      </c>
    </row>
    <row r="182" spans="1:78" ht="21" thickBot="1">
      <c r="A182" s="106" t="str">
        <f t="shared" si="55"/>
        <v>22.1.00.00.00.00.00</v>
      </c>
      <c r="B182" s="106">
        <f t="shared" si="57"/>
        <v>22</v>
      </c>
      <c r="C182" s="107" t="str">
        <f t="shared" si="60"/>
        <v>1</v>
      </c>
      <c r="D182" s="32" t="s">
        <v>7024</v>
      </c>
      <c r="E182" s="32" t="s">
        <v>7024</v>
      </c>
      <c r="F182" s="32" t="s">
        <v>7024</v>
      </c>
      <c r="G182" s="32" t="s">
        <v>7024</v>
      </c>
      <c r="H182" s="32" t="s">
        <v>7024</v>
      </c>
      <c r="I182" s="33"/>
      <c r="J182" s="17" t="s">
        <v>93</v>
      </c>
      <c r="K182" s="150" t="str">
        <f t="shared" si="61"/>
        <v>-</v>
      </c>
      <c r="L182" s="123"/>
      <c r="M182" s="123"/>
      <c r="N182" s="123"/>
      <c r="O182" s="123"/>
      <c r="P182" s="123"/>
      <c r="Q182" s="123"/>
      <c r="S182" s="221" t="s">
        <v>7260</v>
      </c>
      <c r="T182" s="221"/>
      <c r="U182" s="13">
        <v>2</v>
      </c>
      <c r="V182" s="64"/>
      <c r="W182" s="59" t="str">
        <f>IFERROR(+VLOOKUP(S182,UG!$A$5:$O$196,2,0),"-")</f>
        <v>-</v>
      </c>
      <c r="X182" s="59" t="str">
        <f>IFERROR(+VLOOKUP(S182,UG!$A$5:$O$196,3,0),"-")</f>
        <v>-</v>
      </c>
      <c r="Y182" s="59" t="str">
        <f>IFERROR(+VLOOKUP(S182,UG!$A$5:$O$196,5,0),"-")</f>
        <v>-</v>
      </c>
      <c r="Z182" s="69">
        <f>+U182</f>
        <v>2</v>
      </c>
      <c r="AA182" s="69" t="str">
        <f>+S182</f>
        <v>TRIBUNAL DE CONTAS DO ESTADO DO ESPÍRITO SANTO</v>
      </c>
      <c r="AC182" s="50" t="str">
        <f t="shared" si="58"/>
        <v>22.1</v>
      </c>
      <c r="AD182" s="19">
        <f t="shared" si="59"/>
        <v>161</v>
      </c>
      <c r="AE182" s="49" t="str">
        <f t="shared" si="56"/>
        <v>22.1161</v>
      </c>
      <c r="BD182" s="19" t="e">
        <f>VLOOKUP(AE182,ORGANOGRAMAES!$C$1:$N$6000,2,0)</f>
        <v>#N/A</v>
      </c>
      <c r="BE182" s="19" t="e">
        <f>VLOOKUP(AE182,ORGANOGRAMAES!$C$1:$N$6000,3,0)</f>
        <v>#N/A</v>
      </c>
      <c r="BF182" s="19" t="e">
        <f>VLOOKUP(AE182,ORGANOGRAMAES!$C$1:$N$6000,4,0)</f>
        <v>#N/A</v>
      </c>
      <c r="BG182" s="19" t="e">
        <f>VLOOKUP(AE182,ORGANOGRAMAES!$C$1:$N$6000,5,0)</f>
        <v>#N/A</v>
      </c>
      <c r="BH182" s="19" t="e">
        <f>VLOOKUP(AE182,ORGANOGRAMAES!$C$1:$N$6000,6,0)</f>
        <v>#N/A</v>
      </c>
      <c r="BI182" s="19" t="e">
        <f>VLOOKUP(AE182,ORGANOGRAMAES!$C$1:$N$6000,7,0)</f>
        <v>#N/A</v>
      </c>
      <c r="BJ182" s="19" t="e">
        <f>VLOOKUP(AE182,ORGANOGRAMAES!$C$1:$N$6000,8,0)</f>
        <v>#N/A</v>
      </c>
      <c r="BK182" s="19" t="e">
        <f>VLOOKUP(AE182,ORGANOGRAMAES!$C$1:$N$6000,9,0)</f>
        <v>#N/A</v>
      </c>
      <c r="BL182" s="19" t="e">
        <f>VLOOKUP(AE182,ORGANOGRAMAES!$C$1:$N$6000,10,0)</f>
        <v>#N/A</v>
      </c>
      <c r="BM182" s="19" t="e">
        <f>VLOOKUP(AE182,ORGANOGRAMAES!$C$1:$N$6000,11,0)</f>
        <v>#N/A</v>
      </c>
      <c r="BN182" s="19" t="e">
        <f>VLOOKUP(AE182,ORGANOGRAMAES!$C$1:$N$6000,12,0)</f>
        <v>#N/A</v>
      </c>
      <c r="BP182" s="19" t="str">
        <f t="shared" si="44"/>
        <v>-</v>
      </c>
      <c r="BQ182" s="19" t="str">
        <f t="shared" si="45"/>
        <v>-</v>
      </c>
      <c r="BR182" s="19" t="str">
        <f t="shared" si="46"/>
        <v>-</v>
      </c>
      <c r="BS182" s="19" t="str">
        <f t="shared" si="47"/>
        <v>-</v>
      </c>
      <c r="BT182" s="19" t="str">
        <f t="shared" si="48"/>
        <v>-</v>
      </c>
      <c r="BU182" s="19" t="str">
        <f t="shared" si="49"/>
        <v>-</v>
      </c>
      <c r="BV182" s="19" t="str">
        <f t="shared" si="50"/>
        <v>-</v>
      </c>
      <c r="BW182" s="19" t="str">
        <f t="shared" si="51"/>
        <v>-</v>
      </c>
      <c r="BX182" s="19" t="str">
        <f t="shared" si="52"/>
        <v>-</v>
      </c>
      <c r="BY182" s="19" t="str">
        <f t="shared" si="53"/>
        <v>-</v>
      </c>
      <c r="BZ182" s="19" t="str">
        <f t="shared" si="54"/>
        <v>-</v>
      </c>
    </row>
    <row r="183" spans="1:78" ht="20.399999999999999">
      <c r="A183" s="106" t="str">
        <f t="shared" si="55"/>
        <v>22.1.00.00.00.00.00</v>
      </c>
      <c r="B183" s="106">
        <f t="shared" si="57"/>
        <v>22</v>
      </c>
      <c r="C183" s="107" t="str">
        <f t="shared" si="60"/>
        <v>1</v>
      </c>
      <c r="D183" s="32" t="s">
        <v>7024</v>
      </c>
      <c r="E183" s="32" t="s">
        <v>7024</v>
      </c>
      <c r="F183" s="32" t="s">
        <v>7024</v>
      </c>
      <c r="G183" s="32" t="s">
        <v>7024</v>
      </c>
      <c r="H183" s="32" t="s">
        <v>7024</v>
      </c>
      <c r="I183" s="33"/>
      <c r="J183" s="17" t="s">
        <v>93</v>
      </c>
      <c r="K183" s="150" t="str">
        <f t="shared" si="61"/>
        <v>-</v>
      </c>
      <c r="L183" s="123"/>
      <c r="M183" s="123"/>
      <c r="N183" s="123"/>
      <c r="O183" s="123"/>
      <c r="P183" s="123"/>
      <c r="Q183" s="123"/>
      <c r="S183" s="141"/>
      <c r="T183" s="16" t="s">
        <v>7261</v>
      </c>
      <c r="U183" s="15" t="s">
        <v>7262</v>
      </c>
      <c r="W183" s="15" t="str">
        <f>IFERROR(+VLOOKUP(T183,UG!$A$5:$O$196,2,0),"-")</f>
        <v>020101</v>
      </c>
      <c r="X183" s="15" t="str">
        <f>IFERROR(+VLOOKUP(T183,UG!$A$5:$O$196,3,0),"-")</f>
        <v>TRIBUNAL DE CONTAS</v>
      </c>
      <c r="Y183" s="15" t="str">
        <f>IFERROR(+VLOOKUP(T183,UG!$A$5:$O$196,5,0),"-")</f>
        <v>28483014000122</v>
      </c>
      <c r="Z183" s="15">
        <f t="shared" ref="Z183:Z193" si="63">+Z182</f>
        <v>2</v>
      </c>
      <c r="AA183" s="15" t="str">
        <f t="shared" ref="AA183:AA193" si="64">+AA182</f>
        <v>TRIBUNAL DE CONTAS DO ESTADO DO ESPÍRITO SANTO</v>
      </c>
      <c r="AC183" s="50" t="str">
        <f t="shared" si="58"/>
        <v>22.1</v>
      </c>
      <c r="AD183" s="19">
        <f t="shared" si="59"/>
        <v>162</v>
      </c>
      <c r="AE183" s="49" t="str">
        <f t="shared" si="56"/>
        <v>22.1162</v>
      </c>
      <c r="BD183" s="19" t="e">
        <f>VLOOKUP(AE183,ORGANOGRAMAES!$C$1:$N$6000,2,0)</f>
        <v>#N/A</v>
      </c>
      <c r="BE183" s="19" t="e">
        <f>VLOOKUP(AE183,ORGANOGRAMAES!$C$1:$N$6000,3,0)</f>
        <v>#N/A</v>
      </c>
      <c r="BF183" s="19" t="e">
        <f>VLOOKUP(AE183,ORGANOGRAMAES!$C$1:$N$6000,4,0)</f>
        <v>#N/A</v>
      </c>
      <c r="BG183" s="19" t="e">
        <f>VLOOKUP(AE183,ORGANOGRAMAES!$C$1:$N$6000,5,0)</f>
        <v>#N/A</v>
      </c>
      <c r="BH183" s="19" t="e">
        <f>VLOOKUP(AE183,ORGANOGRAMAES!$C$1:$N$6000,6,0)</f>
        <v>#N/A</v>
      </c>
      <c r="BI183" s="19" t="e">
        <f>VLOOKUP(AE183,ORGANOGRAMAES!$C$1:$N$6000,7,0)</f>
        <v>#N/A</v>
      </c>
      <c r="BJ183" s="19" t="e">
        <f>VLOOKUP(AE183,ORGANOGRAMAES!$C$1:$N$6000,8,0)</f>
        <v>#N/A</v>
      </c>
      <c r="BK183" s="19" t="e">
        <f>VLOOKUP(AE183,ORGANOGRAMAES!$C$1:$N$6000,9,0)</f>
        <v>#N/A</v>
      </c>
      <c r="BL183" s="19" t="e">
        <f>VLOOKUP(AE183,ORGANOGRAMAES!$C$1:$N$6000,10,0)</f>
        <v>#N/A</v>
      </c>
      <c r="BM183" s="19" t="e">
        <f>VLOOKUP(AE183,ORGANOGRAMAES!$C$1:$N$6000,11,0)</f>
        <v>#N/A</v>
      </c>
      <c r="BN183" s="19" t="e">
        <f>VLOOKUP(AE183,ORGANOGRAMAES!$C$1:$N$6000,12,0)</f>
        <v>#N/A</v>
      </c>
      <c r="BP183" s="19" t="str">
        <f t="shared" si="44"/>
        <v>-</v>
      </c>
      <c r="BQ183" s="19" t="str">
        <f t="shared" si="45"/>
        <v>-</v>
      </c>
      <c r="BR183" s="19" t="str">
        <f t="shared" si="46"/>
        <v>-</v>
      </c>
      <c r="BS183" s="19" t="str">
        <f t="shared" si="47"/>
        <v>-</v>
      </c>
      <c r="BT183" s="19" t="str">
        <f t="shared" si="48"/>
        <v>-</v>
      </c>
      <c r="BU183" s="19" t="str">
        <f t="shared" si="49"/>
        <v>-</v>
      </c>
      <c r="BV183" s="19" t="str">
        <f t="shared" si="50"/>
        <v>-</v>
      </c>
      <c r="BW183" s="19" t="str">
        <f t="shared" si="51"/>
        <v>-</v>
      </c>
      <c r="BX183" s="19" t="str">
        <f t="shared" si="52"/>
        <v>-</v>
      </c>
      <c r="BY183" s="19" t="str">
        <f t="shared" si="53"/>
        <v>-</v>
      </c>
      <c r="BZ183" s="19" t="str">
        <f t="shared" si="54"/>
        <v>-</v>
      </c>
    </row>
    <row r="184" spans="1:78" ht="24" customHeight="1">
      <c r="A184" s="106" t="str">
        <f t="shared" si="55"/>
        <v>22.1.00.00.00.00.00</v>
      </c>
      <c r="B184" s="106">
        <f t="shared" si="57"/>
        <v>22</v>
      </c>
      <c r="C184" s="107" t="str">
        <f t="shared" si="60"/>
        <v>1</v>
      </c>
      <c r="D184" s="32" t="s">
        <v>7024</v>
      </c>
      <c r="E184" s="32" t="s">
        <v>7024</v>
      </c>
      <c r="F184" s="32" t="s">
        <v>7024</v>
      </c>
      <c r="G184" s="32" t="s">
        <v>7024</v>
      </c>
      <c r="H184" s="32" t="s">
        <v>7024</v>
      </c>
      <c r="I184" s="33"/>
      <c r="J184" s="17" t="s">
        <v>93</v>
      </c>
      <c r="K184" s="150" t="str">
        <f t="shared" si="61"/>
        <v>-</v>
      </c>
      <c r="L184" s="123"/>
      <c r="M184" s="123"/>
      <c r="N184" s="123"/>
      <c r="O184" s="123"/>
      <c r="P184" s="123"/>
      <c r="Q184" s="123"/>
      <c r="S184" s="222" t="s">
        <v>7263</v>
      </c>
      <c r="T184" s="222"/>
      <c r="U184" s="90">
        <v>3</v>
      </c>
      <c r="V184" s="91"/>
      <c r="W184" s="61" t="str">
        <f>IFERROR(+VLOOKUP(S184,UG!$A$5:$O$196,2,0),"-")</f>
        <v>-</v>
      </c>
      <c r="X184" s="61" t="str">
        <f>IFERROR(+VLOOKUP(S184,UG!$A$5:$O$196,3,0),"-")</f>
        <v>-</v>
      </c>
      <c r="Y184" s="61" t="str">
        <f>IFERROR(+VLOOKUP(S184,UG!$A$5:$O$196,5,0),"-")</f>
        <v>-</v>
      </c>
      <c r="Z184" s="69">
        <f>+U184</f>
        <v>3</v>
      </c>
      <c r="AA184" s="69" t="str">
        <f>+S184</f>
        <v>PODER JUDICIÁRIO DO ESTADO DO ESPÍRITO SANTO</v>
      </c>
      <c r="AC184" s="50" t="str">
        <f t="shared" si="58"/>
        <v>22.1</v>
      </c>
      <c r="AD184" s="19">
        <f t="shared" si="59"/>
        <v>163</v>
      </c>
      <c r="AE184" s="49" t="str">
        <f t="shared" si="56"/>
        <v>22.1163</v>
      </c>
      <c r="BD184" s="19" t="e">
        <f>VLOOKUP(AE184,ORGANOGRAMAES!$C$1:$N$6000,2,0)</f>
        <v>#N/A</v>
      </c>
      <c r="BE184" s="19" t="e">
        <f>VLOOKUP(AE184,ORGANOGRAMAES!$C$1:$N$6000,3,0)</f>
        <v>#N/A</v>
      </c>
      <c r="BF184" s="19" t="e">
        <f>VLOOKUP(AE184,ORGANOGRAMAES!$C$1:$N$6000,4,0)</f>
        <v>#N/A</v>
      </c>
      <c r="BG184" s="19" t="e">
        <f>VLOOKUP(AE184,ORGANOGRAMAES!$C$1:$N$6000,5,0)</f>
        <v>#N/A</v>
      </c>
      <c r="BH184" s="19" t="e">
        <f>VLOOKUP(AE184,ORGANOGRAMAES!$C$1:$N$6000,6,0)</f>
        <v>#N/A</v>
      </c>
      <c r="BI184" s="19" t="e">
        <f>VLOOKUP(AE184,ORGANOGRAMAES!$C$1:$N$6000,7,0)</f>
        <v>#N/A</v>
      </c>
      <c r="BJ184" s="19" t="e">
        <f>VLOOKUP(AE184,ORGANOGRAMAES!$C$1:$N$6000,8,0)</f>
        <v>#N/A</v>
      </c>
      <c r="BK184" s="19" t="e">
        <f>VLOOKUP(AE184,ORGANOGRAMAES!$C$1:$N$6000,9,0)</f>
        <v>#N/A</v>
      </c>
      <c r="BL184" s="19" t="e">
        <f>VLOOKUP(AE184,ORGANOGRAMAES!$C$1:$N$6000,10,0)</f>
        <v>#N/A</v>
      </c>
      <c r="BM184" s="19" t="e">
        <f>VLOOKUP(AE184,ORGANOGRAMAES!$C$1:$N$6000,11,0)</f>
        <v>#N/A</v>
      </c>
      <c r="BN184" s="19" t="e">
        <f>VLOOKUP(AE184,ORGANOGRAMAES!$C$1:$N$6000,12,0)</f>
        <v>#N/A</v>
      </c>
      <c r="BP184" s="19" t="str">
        <f t="shared" si="44"/>
        <v>-</v>
      </c>
      <c r="BQ184" s="19" t="str">
        <f t="shared" si="45"/>
        <v>-</v>
      </c>
      <c r="BR184" s="19" t="str">
        <f t="shared" si="46"/>
        <v>-</v>
      </c>
      <c r="BS184" s="19" t="str">
        <f t="shared" si="47"/>
        <v>-</v>
      </c>
      <c r="BT184" s="19" t="str">
        <f t="shared" si="48"/>
        <v>-</v>
      </c>
      <c r="BU184" s="19" t="str">
        <f t="shared" si="49"/>
        <v>-</v>
      </c>
      <c r="BV184" s="19" t="str">
        <f t="shared" si="50"/>
        <v>-</v>
      </c>
      <c r="BW184" s="19" t="str">
        <f t="shared" si="51"/>
        <v>-</v>
      </c>
      <c r="BX184" s="19" t="str">
        <f t="shared" si="52"/>
        <v>-</v>
      </c>
      <c r="BY184" s="19" t="str">
        <f t="shared" si="53"/>
        <v>-</v>
      </c>
      <c r="BZ184" s="19" t="str">
        <f t="shared" si="54"/>
        <v>-</v>
      </c>
    </row>
    <row r="185" spans="1:78" ht="20.399999999999999">
      <c r="A185" s="106" t="str">
        <f t="shared" si="55"/>
        <v>22.1.00.00.00.00.00</v>
      </c>
      <c r="B185" s="106">
        <f t="shared" si="57"/>
        <v>22</v>
      </c>
      <c r="C185" s="107" t="str">
        <f t="shared" si="60"/>
        <v>1</v>
      </c>
      <c r="D185" s="32" t="s">
        <v>7024</v>
      </c>
      <c r="E185" s="32" t="s">
        <v>7024</v>
      </c>
      <c r="F185" s="32" t="s">
        <v>7024</v>
      </c>
      <c r="G185" s="32" t="s">
        <v>7024</v>
      </c>
      <c r="H185" s="32" t="s">
        <v>7024</v>
      </c>
      <c r="I185" s="33"/>
      <c r="J185" s="17" t="s">
        <v>93</v>
      </c>
      <c r="K185" s="150" t="str">
        <f t="shared" si="61"/>
        <v>-</v>
      </c>
      <c r="L185" s="123"/>
      <c r="M185" s="123"/>
      <c r="N185" s="123"/>
      <c r="O185" s="123"/>
      <c r="P185" s="123"/>
      <c r="Q185" s="123"/>
      <c r="S185" s="82"/>
      <c r="T185" s="78" t="s">
        <v>7264</v>
      </c>
      <c r="U185" s="83" t="s">
        <v>7265</v>
      </c>
      <c r="V185" s="92"/>
      <c r="W185" s="83" t="str">
        <f>IFERROR(+VLOOKUP(T185,UG!$A$5:$O$196,2,0),"-")</f>
        <v>030101</v>
      </c>
      <c r="X185" s="83" t="str">
        <f>IFERROR(+VLOOKUP(T185,UG!$A$5:$O$196,3,0),"-")</f>
        <v>TRIBUNAL DE JUSTIÇA</v>
      </c>
      <c r="Y185" s="83" t="str">
        <f>IFERROR(+VLOOKUP(T185,UG!$A$5:$O$196,5,0),"-")</f>
        <v>27476100000145</v>
      </c>
      <c r="Z185" s="15">
        <f t="shared" si="63"/>
        <v>3</v>
      </c>
      <c r="AA185" s="15" t="str">
        <f t="shared" si="64"/>
        <v>PODER JUDICIÁRIO DO ESTADO DO ESPÍRITO SANTO</v>
      </c>
      <c r="AC185" s="50" t="str">
        <f t="shared" si="58"/>
        <v>22.1</v>
      </c>
      <c r="AD185" s="19">
        <f t="shared" si="59"/>
        <v>164</v>
      </c>
      <c r="AE185" s="49" t="str">
        <f t="shared" si="56"/>
        <v>22.1164</v>
      </c>
      <c r="BD185" s="19" t="e">
        <f>VLOOKUP(AE185,ORGANOGRAMAES!$C$1:$N$6000,2,0)</f>
        <v>#N/A</v>
      </c>
      <c r="BE185" s="19" t="e">
        <f>VLOOKUP(AE185,ORGANOGRAMAES!$C$1:$N$6000,3,0)</f>
        <v>#N/A</v>
      </c>
      <c r="BF185" s="19" t="e">
        <f>VLOOKUP(AE185,ORGANOGRAMAES!$C$1:$N$6000,4,0)</f>
        <v>#N/A</v>
      </c>
      <c r="BG185" s="19" t="e">
        <f>VLOOKUP(AE185,ORGANOGRAMAES!$C$1:$N$6000,5,0)</f>
        <v>#N/A</v>
      </c>
      <c r="BH185" s="19" t="e">
        <f>VLOOKUP(AE185,ORGANOGRAMAES!$C$1:$N$6000,6,0)</f>
        <v>#N/A</v>
      </c>
      <c r="BI185" s="19" t="e">
        <f>VLOOKUP(AE185,ORGANOGRAMAES!$C$1:$N$6000,7,0)</f>
        <v>#N/A</v>
      </c>
      <c r="BJ185" s="19" t="e">
        <f>VLOOKUP(AE185,ORGANOGRAMAES!$C$1:$N$6000,8,0)</f>
        <v>#N/A</v>
      </c>
      <c r="BK185" s="19" t="e">
        <f>VLOOKUP(AE185,ORGANOGRAMAES!$C$1:$N$6000,9,0)</f>
        <v>#N/A</v>
      </c>
      <c r="BL185" s="19" t="e">
        <f>VLOOKUP(AE185,ORGANOGRAMAES!$C$1:$N$6000,10,0)</f>
        <v>#N/A</v>
      </c>
      <c r="BM185" s="19" t="e">
        <f>VLOOKUP(AE185,ORGANOGRAMAES!$C$1:$N$6000,11,0)</f>
        <v>#N/A</v>
      </c>
      <c r="BN185" s="19" t="e">
        <f>VLOOKUP(AE185,ORGANOGRAMAES!$C$1:$N$6000,12,0)</f>
        <v>#N/A</v>
      </c>
      <c r="BP185" s="19" t="str">
        <f t="shared" si="44"/>
        <v>-</v>
      </c>
      <c r="BQ185" s="19" t="str">
        <f t="shared" si="45"/>
        <v>-</v>
      </c>
      <c r="BR185" s="19" t="str">
        <f t="shared" si="46"/>
        <v>-</v>
      </c>
      <c r="BS185" s="19" t="str">
        <f t="shared" si="47"/>
        <v>-</v>
      </c>
      <c r="BT185" s="19" t="str">
        <f t="shared" si="48"/>
        <v>-</v>
      </c>
      <c r="BU185" s="19" t="str">
        <f t="shared" si="49"/>
        <v>-</v>
      </c>
      <c r="BV185" s="19" t="str">
        <f t="shared" si="50"/>
        <v>-</v>
      </c>
      <c r="BW185" s="19" t="str">
        <f t="shared" si="51"/>
        <v>-</v>
      </c>
      <c r="BX185" s="19" t="str">
        <f t="shared" si="52"/>
        <v>-</v>
      </c>
      <c r="BY185" s="19" t="str">
        <f t="shared" si="53"/>
        <v>-</v>
      </c>
      <c r="BZ185" s="19" t="str">
        <f t="shared" si="54"/>
        <v>-</v>
      </c>
    </row>
    <row r="186" spans="1:78" ht="20.399999999999999">
      <c r="A186" s="106" t="str">
        <f t="shared" si="55"/>
        <v>22.1.00.00.00.00.00</v>
      </c>
      <c r="B186" s="106">
        <f t="shared" si="57"/>
        <v>22</v>
      </c>
      <c r="C186" s="107" t="str">
        <f t="shared" si="60"/>
        <v>1</v>
      </c>
      <c r="D186" s="32" t="s">
        <v>7024</v>
      </c>
      <c r="E186" s="32" t="s">
        <v>7024</v>
      </c>
      <c r="F186" s="32" t="s">
        <v>7024</v>
      </c>
      <c r="G186" s="32" t="s">
        <v>7024</v>
      </c>
      <c r="H186" s="32" t="s">
        <v>7024</v>
      </c>
      <c r="I186" s="33"/>
      <c r="J186" s="17" t="s">
        <v>93</v>
      </c>
      <c r="K186" s="150" t="str">
        <f t="shared" si="61"/>
        <v>-</v>
      </c>
      <c r="L186" s="123"/>
      <c r="M186" s="123"/>
      <c r="N186" s="123"/>
      <c r="O186" s="123"/>
      <c r="P186" s="123"/>
      <c r="Q186" s="123"/>
      <c r="S186" s="141"/>
      <c r="T186" s="79" t="s">
        <v>7266</v>
      </c>
      <c r="U186" s="85"/>
      <c r="V186" s="93"/>
      <c r="W186" s="85" t="str">
        <f>IFERROR(+VLOOKUP(T186,UG!$A$5:$O$196,2,0),"-")</f>
        <v>030901</v>
      </c>
      <c r="X186" s="85" t="str">
        <f>IFERROR(+VLOOKUP(T186,UG!$A$5:$O$196,3,0),"-")</f>
        <v>FUNEPJ</v>
      </c>
      <c r="Y186" s="85" t="str">
        <f>IFERROR(+VLOOKUP(T186,UG!$A$5:$O$196,5,0),"-")</f>
        <v>20868995000114</v>
      </c>
      <c r="Z186" s="15">
        <f t="shared" si="63"/>
        <v>3</v>
      </c>
      <c r="AA186" s="15" t="str">
        <f t="shared" si="64"/>
        <v>PODER JUDICIÁRIO DO ESTADO DO ESPÍRITO SANTO</v>
      </c>
      <c r="AC186" s="50" t="str">
        <f t="shared" si="58"/>
        <v>22.1</v>
      </c>
      <c r="AD186" s="19">
        <f t="shared" si="59"/>
        <v>165</v>
      </c>
      <c r="AE186" s="49" t="str">
        <f t="shared" si="56"/>
        <v>22.1165</v>
      </c>
      <c r="BD186" s="19" t="e">
        <f>VLOOKUP(AE186,ORGANOGRAMAES!$C$1:$N$6000,2,0)</f>
        <v>#N/A</v>
      </c>
      <c r="BE186" s="19" t="e">
        <f>VLOOKUP(AE186,ORGANOGRAMAES!$C$1:$N$6000,3,0)</f>
        <v>#N/A</v>
      </c>
      <c r="BF186" s="19" t="e">
        <f>VLOOKUP(AE186,ORGANOGRAMAES!$C$1:$N$6000,4,0)</f>
        <v>#N/A</v>
      </c>
      <c r="BG186" s="19" t="e">
        <f>VLOOKUP(AE186,ORGANOGRAMAES!$C$1:$N$6000,5,0)</f>
        <v>#N/A</v>
      </c>
      <c r="BH186" s="19" t="e">
        <f>VLOOKUP(AE186,ORGANOGRAMAES!$C$1:$N$6000,6,0)</f>
        <v>#N/A</v>
      </c>
      <c r="BI186" s="19" t="e">
        <f>VLOOKUP(AE186,ORGANOGRAMAES!$C$1:$N$6000,7,0)</f>
        <v>#N/A</v>
      </c>
      <c r="BJ186" s="19" t="e">
        <f>VLOOKUP(AE186,ORGANOGRAMAES!$C$1:$N$6000,8,0)</f>
        <v>#N/A</v>
      </c>
      <c r="BK186" s="19" t="e">
        <f>VLOOKUP(AE186,ORGANOGRAMAES!$C$1:$N$6000,9,0)</f>
        <v>#N/A</v>
      </c>
      <c r="BL186" s="19" t="e">
        <f>VLOOKUP(AE186,ORGANOGRAMAES!$C$1:$N$6000,10,0)</f>
        <v>#N/A</v>
      </c>
      <c r="BM186" s="19" t="e">
        <f>VLOOKUP(AE186,ORGANOGRAMAES!$C$1:$N$6000,11,0)</f>
        <v>#N/A</v>
      </c>
      <c r="BN186" s="19" t="e">
        <f>VLOOKUP(AE186,ORGANOGRAMAES!$C$1:$N$6000,12,0)</f>
        <v>#N/A</v>
      </c>
      <c r="BP186" s="19" t="str">
        <f t="shared" si="44"/>
        <v>-</v>
      </c>
      <c r="BQ186" s="19" t="str">
        <f t="shared" si="45"/>
        <v>-</v>
      </c>
      <c r="BR186" s="19" t="str">
        <f t="shared" si="46"/>
        <v>-</v>
      </c>
      <c r="BS186" s="19" t="str">
        <f t="shared" si="47"/>
        <v>-</v>
      </c>
      <c r="BT186" s="19" t="str">
        <f t="shared" si="48"/>
        <v>-</v>
      </c>
      <c r="BU186" s="19" t="str">
        <f t="shared" si="49"/>
        <v>-</v>
      </c>
      <c r="BV186" s="19" t="str">
        <f t="shared" si="50"/>
        <v>-</v>
      </c>
      <c r="BW186" s="19" t="str">
        <f t="shared" si="51"/>
        <v>-</v>
      </c>
      <c r="BX186" s="19" t="str">
        <f t="shared" si="52"/>
        <v>-</v>
      </c>
      <c r="BY186" s="19" t="str">
        <f t="shared" si="53"/>
        <v>-</v>
      </c>
      <c r="BZ186" s="19" t="str">
        <f t="shared" si="54"/>
        <v>-</v>
      </c>
    </row>
    <row r="187" spans="1:78" ht="20.399999999999999">
      <c r="A187" s="106" t="str">
        <f t="shared" si="55"/>
        <v>22.1.00.00.00.00.00</v>
      </c>
      <c r="B187" s="106">
        <f t="shared" si="57"/>
        <v>22</v>
      </c>
      <c r="C187" s="107" t="str">
        <f t="shared" si="60"/>
        <v>1</v>
      </c>
      <c r="D187" s="32" t="s">
        <v>7024</v>
      </c>
      <c r="E187" s="32" t="s">
        <v>7024</v>
      </c>
      <c r="F187" s="32" t="s">
        <v>7024</v>
      </c>
      <c r="G187" s="32" t="s">
        <v>7024</v>
      </c>
      <c r="H187" s="32" t="s">
        <v>7024</v>
      </c>
      <c r="I187" s="33"/>
      <c r="J187" s="17" t="s">
        <v>93</v>
      </c>
      <c r="K187" s="150" t="str">
        <f t="shared" si="61"/>
        <v>-</v>
      </c>
      <c r="L187" s="123"/>
      <c r="M187" s="123"/>
      <c r="N187" s="123"/>
      <c r="O187" s="123"/>
      <c r="P187" s="123"/>
      <c r="Q187" s="123"/>
      <c r="S187" s="221" t="s">
        <v>7267</v>
      </c>
      <c r="T187" s="221"/>
      <c r="U187" s="90">
        <v>5</v>
      </c>
      <c r="V187" s="91"/>
      <c r="W187" s="61" t="str">
        <f>IFERROR(+VLOOKUP(S187,UG!$A$5:$O$196,2,0),"-")</f>
        <v>-</v>
      </c>
      <c r="X187" s="61" t="str">
        <f>IFERROR(+VLOOKUP(S187,UG!$A$5:$O$196,3,0),"-")</f>
        <v>-</v>
      </c>
      <c r="Y187" s="61" t="str">
        <f>IFERROR(+VLOOKUP(S187,UG!$A$5:$O$196,5,0),"-")</f>
        <v>-</v>
      </c>
      <c r="Z187" s="69">
        <f>+U187</f>
        <v>5</v>
      </c>
      <c r="AA187" s="69" t="str">
        <f>+S187</f>
        <v>MINISTÉRIO PÚBLICO DO ESTADO DO ESPÍRITO SANTO</v>
      </c>
      <c r="AC187" s="50" t="str">
        <f t="shared" si="58"/>
        <v>22.1</v>
      </c>
      <c r="AD187" s="19">
        <f t="shared" si="59"/>
        <v>166</v>
      </c>
      <c r="AE187" s="49" t="str">
        <f t="shared" si="56"/>
        <v>22.1166</v>
      </c>
      <c r="BD187" s="19" t="e">
        <f>VLOOKUP(AE187,ORGANOGRAMAES!$C$1:$N$6000,2,0)</f>
        <v>#N/A</v>
      </c>
      <c r="BE187" s="19" t="e">
        <f>VLOOKUP(AE187,ORGANOGRAMAES!$C$1:$N$6000,3,0)</f>
        <v>#N/A</v>
      </c>
      <c r="BF187" s="19" t="e">
        <f>VLOOKUP(AE187,ORGANOGRAMAES!$C$1:$N$6000,4,0)</f>
        <v>#N/A</v>
      </c>
      <c r="BG187" s="19" t="e">
        <f>VLOOKUP(AE187,ORGANOGRAMAES!$C$1:$N$6000,5,0)</f>
        <v>#N/A</v>
      </c>
      <c r="BH187" s="19" t="e">
        <f>VLOOKUP(AE187,ORGANOGRAMAES!$C$1:$N$6000,6,0)</f>
        <v>#N/A</v>
      </c>
      <c r="BI187" s="19" t="e">
        <f>VLOOKUP(AE187,ORGANOGRAMAES!$C$1:$N$6000,7,0)</f>
        <v>#N/A</v>
      </c>
      <c r="BJ187" s="19" t="e">
        <f>VLOOKUP(AE187,ORGANOGRAMAES!$C$1:$N$6000,8,0)</f>
        <v>#N/A</v>
      </c>
      <c r="BK187" s="19" t="e">
        <f>VLOOKUP(AE187,ORGANOGRAMAES!$C$1:$N$6000,9,0)</f>
        <v>#N/A</v>
      </c>
      <c r="BL187" s="19" t="e">
        <f>VLOOKUP(AE187,ORGANOGRAMAES!$C$1:$N$6000,10,0)</f>
        <v>#N/A</v>
      </c>
      <c r="BM187" s="19" t="e">
        <f>VLOOKUP(AE187,ORGANOGRAMAES!$C$1:$N$6000,11,0)</f>
        <v>#N/A</v>
      </c>
      <c r="BN187" s="19" t="e">
        <f>VLOOKUP(AE187,ORGANOGRAMAES!$C$1:$N$6000,12,0)</f>
        <v>#N/A</v>
      </c>
      <c r="BP187" s="19" t="str">
        <f t="shared" si="44"/>
        <v>-</v>
      </c>
      <c r="BQ187" s="19" t="str">
        <f t="shared" si="45"/>
        <v>-</v>
      </c>
      <c r="BR187" s="19" t="str">
        <f t="shared" si="46"/>
        <v>-</v>
      </c>
      <c r="BS187" s="19" t="str">
        <f t="shared" si="47"/>
        <v>-</v>
      </c>
      <c r="BT187" s="19" t="str">
        <f t="shared" si="48"/>
        <v>-</v>
      </c>
      <c r="BU187" s="19" t="str">
        <f t="shared" si="49"/>
        <v>-</v>
      </c>
      <c r="BV187" s="19" t="str">
        <f t="shared" si="50"/>
        <v>-</v>
      </c>
      <c r="BW187" s="19" t="str">
        <f t="shared" si="51"/>
        <v>-</v>
      </c>
      <c r="BX187" s="19" t="str">
        <f t="shared" si="52"/>
        <v>-</v>
      </c>
      <c r="BY187" s="19" t="str">
        <f t="shared" si="53"/>
        <v>-</v>
      </c>
      <c r="BZ187" s="19" t="str">
        <f t="shared" si="54"/>
        <v>-</v>
      </c>
    </row>
    <row r="188" spans="1:78" ht="20.399999999999999">
      <c r="A188" s="106" t="str">
        <f t="shared" si="55"/>
        <v>22.1.00.00.00.00.00</v>
      </c>
      <c r="B188" s="106">
        <f t="shared" si="57"/>
        <v>22</v>
      </c>
      <c r="C188" s="107" t="str">
        <f t="shared" si="60"/>
        <v>1</v>
      </c>
      <c r="D188" s="32" t="s">
        <v>7024</v>
      </c>
      <c r="E188" s="32" t="s">
        <v>7024</v>
      </c>
      <c r="F188" s="32" t="s">
        <v>7024</v>
      </c>
      <c r="G188" s="32" t="s">
        <v>7024</v>
      </c>
      <c r="H188" s="32" t="s">
        <v>7024</v>
      </c>
      <c r="I188" s="33"/>
      <c r="J188" s="17" t="s">
        <v>93</v>
      </c>
      <c r="K188" s="150" t="str">
        <f t="shared" si="61"/>
        <v>-</v>
      </c>
      <c r="L188" s="123"/>
      <c r="M188" s="123"/>
      <c r="N188" s="123"/>
      <c r="O188" s="123"/>
      <c r="P188" s="123"/>
      <c r="Q188" s="123"/>
      <c r="S188"/>
      <c r="T188" s="78" t="s">
        <v>7268</v>
      </c>
      <c r="U188" s="83" t="s">
        <v>7269</v>
      </c>
      <c r="V188" s="92"/>
      <c r="W188" s="83" t="str">
        <f>IFERROR(+VLOOKUP(T188,UG!$A$5:$O$196,2,0),"-")</f>
        <v>050101</v>
      </c>
      <c r="X188" s="83" t="str">
        <f>IFERROR(+VLOOKUP(T188,UG!$A$5:$O$196,3,0),"-")</f>
        <v xml:space="preserve">MINISTÉRIO PÚBLICO </v>
      </c>
      <c r="Y188" s="83" t="str">
        <f>IFERROR(+VLOOKUP(T188,UG!$A$5:$O$196,5,0),"-")</f>
        <v>02304470000174</v>
      </c>
      <c r="Z188" s="15">
        <f t="shared" si="63"/>
        <v>5</v>
      </c>
      <c r="AA188" s="15" t="str">
        <f t="shared" si="64"/>
        <v>MINISTÉRIO PÚBLICO DO ESTADO DO ESPÍRITO SANTO</v>
      </c>
      <c r="AC188" s="50" t="str">
        <f t="shared" si="58"/>
        <v>22.1</v>
      </c>
      <c r="AD188" s="19">
        <f t="shared" si="59"/>
        <v>167</v>
      </c>
      <c r="AE188" s="49" t="str">
        <f t="shared" si="56"/>
        <v>22.1167</v>
      </c>
      <c r="AG188" s="49" t="str">
        <f>+W189</f>
        <v>050901</v>
      </c>
      <c r="AH188" s="49" t="str">
        <f>+W190</f>
        <v>050902</v>
      </c>
      <c r="BD188" s="19" t="e">
        <f>VLOOKUP(AE188,ORGANOGRAMAES!$C$1:$N$6000,2,0)</f>
        <v>#N/A</v>
      </c>
      <c r="BE188" s="19" t="e">
        <f>VLOOKUP(AE188,ORGANOGRAMAES!$C$1:$N$6000,3,0)</f>
        <v>#N/A</v>
      </c>
      <c r="BF188" s="19" t="e">
        <f>VLOOKUP(AE188,ORGANOGRAMAES!$C$1:$N$6000,4,0)</f>
        <v>#N/A</v>
      </c>
      <c r="BG188" s="19" t="e">
        <f>VLOOKUP(AE188,ORGANOGRAMAES!$C$1:$N$6000,5,0)</f>
        <v>#N/A</v>
      </c>
      <c r="BH188" s="19" t="e">
        <f>VLOOKUP(AE188,ORGANOGRAMAES!$C$1:$N$6000,6,0)</f>
        <v>#N/A</v>
      </c>
      <c r="BI188" s="19" t="e">
        <f>VLOOKUP(AE188,ORGANOGRAMAES!$C$1:$N$6000,7,0)</f>
        <v>#N/A</v>
      </c>
      <c r="BJ188" s="19" t="e">
        <f>VLOOKUP(AE188,ORGANOGRAMAES!$C$1:$N$6000,8,0)</f>
        <v>#N/A</v>
      </c>
      <c r="BK188" s="19" t="e">
        <f>VLOOKUP(AE188,ORGANOGRAMAES!$C$1:$N$6000,9,0)</f>
        <v>#N/A</v>
      </c>
      <c r="BL188" s="19" t="e">
        <f>VLOOKUP(AE188,ORGANOGRAMAES!$C$1:$N$6000,10,0)</f>
        <v>#N/A</v>
      </c>
      <c r="BM188" s="19" t="e">
        <f>VLOOKUP(AE188,ORGANOGRAMAES!$C$1:$N$6000,11,0)</f>
        <v>#N/A</v>
      </c>
      <c r="BN188" s="19" t="e">
        <f>VLOOKUP(AE188,ORGANOGRAMAES!$C$1:$N$6000,12,0)</f>
        <v>#N/A</v>
      </c>
      <c r="BP188" s="19" t="str">
        <f t="shared" si="44"/>
        <v>-</v>
      </c>
      <c r="BQ188" s="19" t="str">
        <f t="shared" si="45"/>
        <v>-</v>
      </c>
      <c r="BR188" s="19" t="str">
        <f t="shared" si="46"/>
        <v>-</v>
      </c>
      <c r="BS188" s="19" t="str">
        <f t="shared" si="47"/>
        <v>-</v>
      </c>
      <c r="BT188" s="19" t="str">
        <f t="shared" si="48"/>
        <v>-</v>
      </c>
      <c r="BU188" s="19" t="str">
        <f t="shared" si="49"/>
        <v>-</v>
      </c>
      <c r="BV188" s="19" t="str">
        <f t="shared" si="50"/>
        <v>-</v>
      </c>
      <c r="BW188" s="19" t="str">
        <f t="shared" si="51"/>
        <v>-</v>
      </c>
      <c r="BX188" s="19" t="str">
        <f t="shared" si="52"/>
        <v>-</v>
      </c>
      <c r="BY188" s="19" t="str">
        <f t="shared" si="53"/>
        <v>-</v>
      </c>
      <c r="BZ188" s="19" t="str">
        <f t="shared" si="54"/>
        <v>-</v>
      </c>
    </row>
    <row r="189" spans="1:78" ht="20.399999999999999">
      <c r="A189" s="106" t="str">
        <f t="shared" si="55"/>
        <v>22.1.00.00.00.00.00</v>
      </c>
      <c r="B189" s="106">
        <f t="shared" si="57"/>
        <v>22</v>
      </c>
      <c r="C189" s="107" t="str">
        <f t="shared" si="60"/>
        <v>1</v>
      </c>
      <c r="D189" s="32" t="s">
        <v>7024</v>
      </c>
      <c r="E189" s="32" t="s">
        <v>7024</v>
      </c>
      <c r="F189" s="32" t="s">
        <v>7024</v>
      </c>
      <c r="G189" s="32" t="s">
        <v>7024</v>
      </c>
      <c r="H189" s="32" t="s">
        <v>7024</v>
      </c>
      <c r="I189" s="33"/>
      <c r="J189" s="17" t="s">
        <v>93</v>
      </c>
      <c r="K189" s="150" t="str">
        <f t="shared" si="61"/>
        <v>-</v>
      </c>
      <c r="L189" s="123"/>
      <c r="M189" s="123"/>
      <c r="N189" s="123"/>
      <c r="O189" s="123"/>
      <c r="P189" s="123"/>
      <c r="Q189" s="123"/>
      <c r="S189"/>
      <c r="T189" s="79" t="s">
        <v>7270</v>
      </c>
      <c r="U189" s="79"/>
      <c r="V189" s="94"/>
      <c r="W189" s="79" t="str">
        <f>IFERROR(+VLOOKUP(T189,UG!$A$5:$O$196,2,0),"-")</f>
        <v>050901</v>
      </c>
      <c r="X189" s="79" t="str">
        <f>IFERROR(+VLOOKUP(T189,UG!$A$5:$O$196,3,0),"-")</f>
        <v>FERIDL</v>
      </c>
      <c r="Y189" s="79" t="str">
        <f>IFERROR(+VLOOKUP(T189,UG!$A$5:$O$196,5,0),"-")</f>
        <v/>
      </c>
      <c r="Z189" s="15">
        <f t="shared" si="63"/>
        <v>5</v>
      </c>
      <c r="AA189" s="15" t="str">
        <f t="shared" si="64"/>
        <v>MINISTÉRIO PÚBLICO DO ESTADO DO ESPÍRITO SANTO</v>
      </c>
      <c r="AC189" s="50" t="str">
        <f t="shared" si="58"/>
        <v>22.1</v>
      </c>
      <c r="AD189" s="19">
        <f t="shared" si="59"/>
        <v>168</v>
      </c>
      <c r="AE189" s="49" t="str">
        <f t="shared" si="56"/>
        <v>22.1168</v>
      </c>
      <c r="BD189" s="19" t="e">
        <f>VLOOKUP(AE189,ORGANOGRAMAES!$C$1:$N$6000,2,0)</f>
        <v>#N/A</v>
      </c>
      <c r="BE189" s="19" t="e">
        <f>VLOOKUP(AE189,ORGANOGRAMAES!$C$1:$N$6000,3,0)</f>
        <v>#N/A</v>
      </c>
      <c r="BF189" s="19" t="e">
        <f>VLOOKUP(AE189,ORGANOGRAMAES!$C$1:$N$6000,4,0)</f>
        <v>#N/A</v>
      </c>
      <c r="BG189" s="19" t="e">
        <f>VLOOKUP(AE189,ORGANOGRAMAES!$C$1:$N$6000,5,0)</f>
        <v>#N/A</v>
      </c>
      <c r="BH189" s="19" t="e">
        <f>VLOOKUP(AE189,ORGANOGRAMAES!$C$1:$N$6000,6,0)</f>
        <v>#N/A</v>
      </c>
      <c r="BI189" s="19" t="e">
        <f>VLOOKUP(AE189,ORGANOGRAMAES!$C$1:$N$6000,7,0)</f>
        <v>#N/A</v>
      </c>
      <c r="BJ189" s="19" t="e">
        <f>VLOOKUP(AE189,ORGANOGRAMAES!$C$1:$N$6000,8,0)</f>
        <v>#N/A</v>
      </c>
      <c r="BK189" s="19" t="e">
        <f>VLOOKUP(AE189,ORGANOGRAMAES!$C$1:$N$6000,9,0)</f>
        <v>#N/A</v>
      </c>
      <c r="BL189" s="19" t="e">
        <f>VLOOKUP(AE189,ORGANOGRAMAES!$C$1:$N$6000,10,0)</f>
        <v>#N/A</v>
      </c>
      <c r="BM189" s="19" t="e">
        <f>VLOOKUP(AE189,ORGANOGRAMAES!$C$1:$N$6000,11,0)</f>
        <v>#N/A</v>
      </c>
      <c r="BN189" s="19" t="e">
        <f>VLOOKUP(AE189,ORGANOGRAMAES!$C$1:$N$6000,12,0)</f>
        <v>#N/A</v>
      </c>
      <c r="BP189" s="19" t="str">
        <f t="shared" si="44"/>
        <v>-</v>
      </c>
      <c r="BQ189" s="19" t="str">
        <f t="shared" si="45"/>
        <v>-</v>
      </c>
      <c r="BR189" s="19" t="str">
        <f t="shared" si="46"/>
        <v>-</v>
      </c>
      <c r="BS189" s="19" t="str">
        <f t="shared" si="47"/>
        <v>-</v>
      </c>
      <c r="BT189" s="19" t="str">
        <f t="shared" si="48"/>
        <v>-</v>
      </c>
      <c r="BU189" s="19" t="str">
        <f t="shared" si="49"/>
        <v>-</v>
      </c>
      <c r="BV189" s="19" t="str">
        <f t="shared" si="50"/>
        <v>-</v>
      </c>
      <c r="BW189" s="19" t="str">
        <f t="shared" si="51"/>
        <v>-</v>
      </c>
      <c r="BX189" s="19" t="str">
        <f t="shared" si="52"/>
        <v>-</v>
      </c>
      <c r="BY189" s="19" t="str">
        <f t="shared" si="53"/>
        <v>-</v>
      </c>
      <c r="BZ189" s="19" t="str">
        <f t="shared" si="54"/>
        <v>-</v>
      </c>
    </row>
    <row r="190" spans="1:78" ht="20.399999999999999">
      <c r="A190" s="106" t="str">
        <f t="shared" si="55"/>
        <v>22.1.00.00.00.00.00</v>
      </c>
      <c r="B190" s="106">
        <f t="shared" si="57"/>
        <v>22</v>
      </c>
      <c r="C190" s="107" t="str">
        <f t="shared" si="60"/>
        <v>1</v>
      </c>
      <c r="D190" s="32" t="s">
        <v>7024</v>
      </c>
      <c r="E190" s="32" t="s">
        <v>7024</v>
      </c>
      <c r="F190" s="32" t="s">
        <v>7024</v>
      </c>
      <c r="G190" s="32" t="s">
        <v>7024</v>
      </c>
      <c r="H190" s="32" t="s">
        <v>7024</v>
      </c>
      <c r="I190" s="33"/>
      <c r="J190" s="17" t="s">
        <v>93</v>
      </c>
      <c r="K190" s="150" t="str">
        <f t="shared" si="61"/>
        <v>-</v>
      </c>
      <c r="L190" s="123"/>
      <c r="M190" s="123"/>
      <c r="N190" s="123"/>
      <c r="O190" s="123"/>
      <c r="P190" s="123"/>
      <c r="Q190" s="123"/>
      <c r="S190" s="102"/>
      <c r="T190" s="79" t="s">
        <v>7271</v>
      </c>
      <c r="U190" s="85"/>
      <c r="V190" s="93"/>
      <c r="W190" s="85" t="str">
        <f>IFERROR(+VLOOKUP(T190,UG!$A$5:$O$196,2,0),"-")</f>
        <v>050902</v>
      </c>
      <c r="X190" s="85" t="str">
        <f>IFERROR(+VLOOKUP(T190,UG!$A$5:$O$196,3,0),"-")</f>
        <v>FUNEMP</v>
      </c>
      <c r="Y190" s="85" t="str">
        <f>IFERROR(+VLOOKUP(T190,UG!$A$5:$O$196,5,0),"-")</f>
        <v>18542218000133</v>
      </c>
      <c r="Z190" s="15">
        <f t="shared" si="63"/>
        <v>5</v>
      </c>
      <c r="AA190" s="15" t="str">
        <f t="shared" si="64"/>
        <v>MINISTÉRIO PÚBLICO DO ESTADO DO ESPÍRITO SANTO</v>
      </c>
      <c r="AC190" s="50" t="str">
        <f t="shared" si="58"/>
        <v>22.1</v>
      </c>
      <c r="AD190" s="19">
        <f t="shared" si="59"/>
        <v>169</v>
      </c>
      <c r="AE190" s="49" t="str">
        <f t="shared" si="56"/>
        <v>22.1169</v>
      </c>
      <c r="BD190" s="19" t="e">
        <f>VLOOKUP(AE190,ORGANOGRAMAES!$C$1:$N$6000,2,0)</f>
        <v>#N/A</v>
      </c>
      <c r="BE190" s="19" t="e">
        <f>VLOOKUP(AE190,ORGANOGRAMAES!$C$1:$N$6000,3,0)</f>
        <v>#N/A</v>
      </c>
      <c r="BF190" s="19" t="e">
        <f>VLOOKUP(AE190,ORGANOGRAMAES!$C$1:$N$6000,4,0)</f>
        <v>#N/A</v>
      </c>
      <c r="BG190" s="19" t="e">
        <f>VLOOKUP(AE190,ORGANOGRAMAES!$C$1:$N$6000,5,0)</f>
        <v>#N/A</v>
      </c>
      <c r="BH190" s="19" t="e">
        <f>VLOOKUP(AE190,ORGANOGRAMAES!$C$1:$N$6000,6,0)</f>
        <v>#N/A</v>
      </c>
      <c r="BI190" s="19" t="e">
        <f>VLOOKUP(AE190,ORGANOGRAMAES!$C$1:$N$6000,7,0)</f>
        <v>#N/A</v>
      </c>
      <c r="BJ190" s="19" t="e">
        <f>VLOOKUP(AE190,ORGANOGRAMAES!$C$1:$N$6000,8,0)</f>
        <v>#N/A</v>
      </c>
      <c r="BK190" s="19" t="e">
        <f>VLOOKUP(AE190,ORGANOGRAMAES!$C$1:$N$6000,9,0)</f>
        <v>#N/A</v>
      </c>
      <c r="BL190" s="19" t="e">
        <f>VLOOKUP(AE190,ORGANOGRAMAES!$C$1:$N$6000,10,0)</f>
        <v>#N/A</v>
      </c>
      <c r="BM190" s="19" t="e">
        <f>VLOOKUP(AE190,ORGANOGRAMAES!$C$1:$N$6000,11,0)</f>
        <v>#N/A</v>
      </c>
      <c r="BN190" s="19" t="e">
        <f>VLOOKUP(AE190,ORGANOGRAMAES!$C$1:$N$6000,12,0)</f>
        <v>#N/A</v>
      </c>
      <c r="BP190" s="19" t="str">
        <f t="shared" si="44"/>
        <v>-</v>
      </c>
      <c r="BQ190" s="19" t="str">
        <f t="shared" si="45"/>
        <v>-</v>
      </c>
      <c r="BR190" s="19" t="str">
        <f t="shared" si="46"/>
        <v>-</v>
      </c>
      <c r="BS190" s="19" t="str">
        <f t="shared" si="47"/>
        <v>-</v>
      </c>
      <c r="BT190" s="19" t="str">
        <f t="shared" si="48"/>
        <v>-</v>
      </c>
      <c r="BU190" s="19" t="str">
        <f t="shared" si="49"/>
        <v>-</v>
      </c>
      <c r="BV190" s="19" t="str">
        <f t="shared" si="50"/>
        <v>-</v>
      </c>
      <c r="BW190" s="19" t="str">
        <f t="shared" si="51"/>
        <v>-</v>
      </c>
      <c r="BX190" s="19" t="str">
        <f t="shared" si="52"/>
        <v>-</v>
      </c>
      <c r="BY190" s="19" t="str">
        <f t="shared" si="53"/>
        <v>-</v>
      </c>
      <c r="BZ190" s="19" t="str">
        <f t="shared" si="54"/>
        <v>-</v>
      </c>
    </row>
    <row r="191" spans="1:78" ht="21.6" customHeight="1">
      <c r="A191" s="106" t="str">
        <f t="shared" si="55"/>
        <v>22.1.00.00.00.00.00</v>
      </c>
      <c r="B191" s="106">
        <f t="shared" si="57"/>
        <v>22</v>
      </c>
      <c r="C191" s="107" t="str">
        <f t="shared" si="60"/>
        <v>1</v>
      </c>
      <c r="D191" s="32" t="s">
        <v>7024</v>
      </c>
      <c r="E191" s="32" t="s">
        <v>7024</v>
      </c>
      <c r="F191" s="32" t="s">
        <v>7024</v>
      </c>
      <c r="G191" s="32" t="s">
        <v>7024</v>
      </c>
      <c r="H191" s="32" t="s">
        <v>7024</v>
      </c>
      <c r="I191" s="33"/>
      <c r="J191" s="17" t="s">
        <v>93</v>
      </c>
      <c r="K191" s="150" t="str">
        <f t="shared" si="61"/>
        <v>-</v>
      </c>
      <c r="L191" s="123"/>
      <c r="M191" s="123"/>
      <c r="N191" s="123"/>
      <c r="O191" s="123"/>
      <c r="P191" s="123"/>
      <c r="Q191" s="123"/>
      <c r="S191" s="222" t="s">
        <v>7272</v>
      </c>
      <c r="T191" s="222"/>
      <c r="U191" s="90">
        <v>6</v>
      </c>
      <c r="V191" s="91"/>
      <c r="W191" s="61" t="str">
        <f>IFERROR(+VLOOKUP(S191,UG!$A$5:$O$196,2,0),"-")</f>
        <v>-</v>
      </c>
      <c r="X191" s="61" t="str">
        <f>IFERROR(+VLOOKUP(S191,UG!$A$5:$O$196,3,0),"-")</f>
        <v>-</v>
      </c>
      <c r="Y191" s="61" t="str">
        <f>IFERROR(+VLOOKUP(S191,UG!$A$5:$O$196,5,0),"-")</f>
        <v>-</v>
      </c>
      <c r="Z191" s="69">
        <f>+U191</f>
        <v>6</v>
      </c>
      <c r="AA191" s="69" t="str">
        <f>+S191</f>
        <v>DEFENSORIA PÚBLICA DO ESTADO DO ESPÍRITO SANTO</v>
      </c>
      <c r="AC191" s="50" t="str">
        <f t="shared" si="58"/>
        <v>22.1</v>
      </c>
      <c r="AD191" s="19">
        <f t="shared" si="59"/>
        <v>170</v>
      </c>
      <c r="AE191" s="49" t="str">
        <f t="shared" si="56"/>
        <v>22.1170</v>
      </c>
      <c r="BD191" s="19" t="e">
        <f>VLOOKUP(AE191,ORGANOGRAMAES!$C$1:$N$6000,2,0)</f>
        <v>#N/A</v>
      </c>
      <c r="BE191" s="19" t="e">
        <f>VLOOKUP(AE191,ORGANOGRAMAES!$C$1:$N$6000,3,0)</f>
        <v>#N/A</v>
      </c>
      <c r="BF191" s="19" t="e">
        <f>VLOOKUP(AE191,ORGANOGRAMAES!$C$1:$N$6000,4,0)</f>
        <v>#N/A</v>
      </c>
      <c r="BG191" s="19" t="e">
        <f>VLOOKUP(AE191,ORGANOGRAMAES!$C$1:$N$6000,5,0)</f>
        <v>#N/A</v>
      </c>
      <c r="BH191" s="19" t="e">
        <f>VLOOKUP(AE191,ORGANOGRAMAES!$C$1:$N$6000,6,0)</f>
        <v>#N/A</v>
      </c>
      <c r="BI191" s="19" t="e">
        <f>VLOOKUP(AE191,ORGANOGRAMAES!$C$1:$N$6000,7,0)</f>
        <v>#N/A</v>
      </c>
      <c r="BJ191" s="19" t="e">
        <f>VLOOKUP(AE191,ORGANOGRAMAES!$C$1:$N$6000,8,0)</f>
        <v>#N/A</v>
      </c>
      <c r="BK191" s="19" t="e">
        <f>VLOOKUP(AE191,ORGANOGRAMAES!$C$1:$N$6000,9,0)</f>
        <v>#N/A</v>
      </c>
      <c r="BL191" s="19" t="e">
        <f>VLOOKUP(AE191,ORGANOGRAMAES!$C$1:$N$6000,10,0)</f>
        <v>#N/A</v>
      </c>
      <c r="BM191" s="19" t="e">
        <f>VLOOKUP(AE191,ORGANOGRAMAES!$C$1:$N$6000,11,0)</f>
        <v>#N/A</v>
      </c>
      <c r="BN191" s="19" t="e">
        <f>VLOOKUP(AE191,ORGANOGRAMAES!$C$1:$N$6000,12,0)</f>
        <v>#N/A</v>
      </c>
      <c r="BP191" s="19" t="str">
        <f t="shared" si="44"/>
        <v>-</v>
      </c>
      <c r="BQ191" s="19" t="str">
        <f t="shared" si="45"/>
        <v>-</v>
      </c>
      <c r="BR191" s="19" t="str">
        <f t="shared" si="46"/>
        <v>-</v>
      </c>
      <c r="BS191" s="19" t="str">
        <f t="shared" si="47"/>
        <v>-</v>
      </c>
      <c r="BT191" s="19" t="str">
        <f t="shared" si="48"/>
        <v>-</v>
      </c>
      <c r="BU191" s="19" t="str">
        <f t="shared" si="49"/>
        <v>-</v>
      </c>
      <c r="BV191" s="19" t="str">
        <f t="shared" si="50"/>
        <v>-</v>
      </c>
      <c r="BW191" s="19" t="str">
        <f t="shared" si="51"/>
        <v>-</v>
      </c>
      <c r="BX191" s="19" t="str">
        <f t="shared" si="52"/>
        <v>-</v>
      </c>
      <c r="BY191" s="19" t="str">
        <f t="shared" si="53"/>
        <v>-</v>
      </c>
      <c r="BZ191" s="19" t="str">
        <f t="shared" si="54"/>
        <v>-</v>
      </c>
    </row>
    <row r="192" spans="1:78" ht="20.399999999999999">
      <c r="A192" s="106" t="str">
        <f t="shared" si="55"/>
        <v>22.1.00.00.00.00.00</v>
      </c>
      <c r="B192" s="106">
        <f t="shared" si="57"/>
        <v>22</v>
      </c>
      <c r="C192" s="107" t="str">
        <f t="shared" si="60"/>
        <v>1</v>
      </c>
      <c r="D192" s="32" t="s">
        <v>7024</v>
      </c>
      <c r="E192" s="32" t="s">
        <v>7024</v>
      </c>
      <c r="F192" s="32" t="s">
        <v>7024</v>
      </c>
      <c r="G192" s="32" t="s">
        <v>7024</v>
      </c>
      <c r="H192" s="32" t="s">
        <v>7024</v>
      </c>
      <c r="I192" s="33"/>
      <c r="J192" s="17" t="s">
        <v>93</v>
      </c>
      <c r="K192" s="150" t="str">
        <f t="shared" si="61"/>
        <v>-</v>
      </c>
      <c r="L192" s="123"/>
      <c r="M192" s="123"/>
      <c r="N192" s="123"/>
      <c r="O192" s="123"/>
      <c r="P192" s="123"/>
      <c r="Q192" s="123"/>
      <c r="S192"/>
      <c r="T192" s="78" t="s">
        <v>7273</v>
      </c>
      <c r="U192" s="83" t="s">
        <v>7274</v>
      </c>
      <c r="V192" s="92"/>
      <c r="W192" s="83" t="str">
        <f>IFERROR(+VLOOKUP(T192,UG!$A$5:$O$196,2,0),"-")</f>
        <v>060101</v>
      </c>
      <c r="X192" s="83" t="str">
        <f>IFERROR(+VLOOKUP(T192,UG!$A$5:$O$196,3,0),"-")</f>
        <v>DEFENSORIA PÚBLICA</v>
      </c>
      <c r="Y192" s="83" t="str">
        <f>IFERROR(+VLOOKUP(T192,UG!$A$5:$O$196,5,0),"-")</f>
        <v>00671513000124</v>
      </c>
      <c r="Z192" s="15">
        <f t="shared" si="63"/>
        <v>6</v>
      </c>
      <c r="AA192" s="15" t="str">
        <f t="shared" si="64"/>
        <v>DEFENSORIA PÚBLICA DO ESTADO DO ESPÍRITO SANTO</v>
      </c>
      <c r="AC192" s="50" t="str">
        <f t="shared" si="58"/>
        <v>22.1</v>
      </c>
      <c r="AD192" s="19">
        <f t="shared" si="59"/>
        <v>171</v>
      </c>
      <c r="AE192" s="49" t="str">
        <f t="shared" si="56"/>
        <v>22.1171</v>
      </c>
      <c r="AG192" s="49" t="str">
        <f>+W193</f>
        <v>060901</v>
      </c>
      <c r="BD192" s="19" t="e">
        <f>VLOOKUP(AE192,ORGANOGRAMAES!$C$1:$N$6000,2,0)</f>
        <v>#N/A</v>
      </c>
      <c r="BE192" s="19" t="e">
        <f>VLOOKUP(AE192,ORGANOGRAMAES!$C$1:$N$6000,3,0)</f>
        <v>#N/A</v>
      </c>
      <c r="BF192" s="19" t="e">
        <f>VLOOKUP(AE192,ORGANOGRAMAES!$C$1:$N$6000,4,0)</f>
        <v>#N/A</v>
      </c>
      <c r="BG192" s="19" t="e">
        <f>VLOOKUP(AE192,ORGANOGRAMAES!$C$1:$N$6000,5,0)</f>
        <v>#N/A</v>
      </c>
      <c r="BH192" s="19" t="e">
        <f>VLOOKUP(AE192,ORGANOGRAMAES!$C$1:$N$6000,6,0)</f>
        <v>#N/A</v>
      </c>
      <c r="BI192" s="19" t="e">
        <f>VLOOKUP(AE192,ORGANOGRAMAES!$C$1:$N$6000,7,0)</f>
        <v>#N/A</v>
      </c>
      <c r="BJ192" s="19" t="e">
        <f>VLOOKUP(AE192,ORGANOGRAMAES!$C$1:$N$6000,8,0)</f>
        <v>#N/A</v>
      </c>
      <c r="BK192" s="19" t="e">
        <f>VLOOKUP(AE192,ORGANOGRAMAES!$C$1:$N$6000,9,0)</f>
        <v>#N/A</v>
      </c>
      <c r="BL192" s="19" t="e">
        <f>VLOOKUP(AE192,ORGANOGRAMAES!$C$1:$N$6000,10,0)</f>
        <v>#N/A</v>
      </c>
      <c r="BM192" s="19" t="e">
        <f>VLOOKUP(AE192,ORGANOGRAMAES!$C$1:$N$6000,11,0)</f>
        <v>#N/A</v>
      </c>
      <c r="BN192" s="19" t="e">
        <f>VLOOKUP(AE192,ORGANOGRAMAES!$C$1:$N$6000,12,0)</f>
        <v>#N/A</v>
      </c>
      <c r="BP192" s="19" t="str">
        <f t="shared" si="44"/>
        <v>-</v>
      </c>
      <c r="BQ192" s="19" t="str">
        <f t="shared" si="45"/>
        <v>-</v>
      </c>
      <c r="BR192" s="19" t="str">
        <f t="shared" si="46"/>
        <v>-</v>
      </c>
      <c r="BS192" s="19" t="str">
        <f t="shared" si="47"/>
        <v>-</v>
      </c>
      <c r="BT192" s="19" t="str">
        <f t="shared" si="48"/>
        <v>-</v>
      </c>
      <c r="BU192" s="19" t="str">
        <f t="shared" si="49"/>
        <v>-</v>
      </c>
      <c r="BV192" s="19" t="str">
        <f t="shared" si="50"/>
        <v>-</v>
      </c>
      <c r="BW192" s="19" t="str">
        <f t="shared" si="51"/>
        <v>-</v>
      </c>
      <c r="BX192" s="19" t="str">
        <f t="shared" si="52"/>
        <v>-</v>
      </c>
      <c r="BY192" s="19" t="str">
        <f t="shared" si="53"/>
        <v>-</v>
      </c>
      <c r="BZ192" s="19" t="str">
        <f t="shared" si="54"/>
        <v>-</v>
      </c>
    </row>
    <row r="193" spans="1:78" ht="20.399999999999999">
      <c r="A193" s="106" t="str">
        <f t="shared" si="55"/>
        <v>22.1.00.00.00.00.00</v>
      </c>
      <c r="B193" s="106">
        <f t="shared" si="57"/>
        <v>22</v>
      </c>
      <c r="C193" s="107" t="str">
        <f t="shared" si="60"/>
        <v>1</v>
      </c>
      <c r="D193" s="32" t="s">
        <v>7024</v>
      </c>
      <c r="E193" s="32" t="s">
        <v>7024</v>
      </c>
      <c r="F193" s="32" t="s">
        <v>7024</v>
      </c>
      <c r="G193" s="32" t="s">
        <v>7024</v>
      </c>
      <c r="H193" s="32" t="s">
        <v>7024</v>
      </c>
      <c r="I193" s="33"/>
      <c r="J193" s="17" t="s">
        <v>93</v>
      </c>
      <c r="K193" s="150" t="str">
        <f t="shared" si="61"/>
        <v>-</v>
      </c>
      <c r="L193" s="123"/>
      <c r="M193" s="123"/>
      <c r="N193" s="123"/>
      <c r="O193" s="123"/>
      <c r="P193" s="123"/>
      <c r="Q193" s="123"/>
      <c r="T193" s="85" t="s">
        <v>7275</v>
      </c>
      <c r="U193" s="85" t="s">
        <v>7274</v>
      </c>
      <c r="V193" s="93"/>
      <c r="W193" s="85" t="str">
        <f>IFERROR(+VLOOKUP(T193,UG!$A$5:$O$196,2,0),"-")</f>
        <v>060901</v>
      </c>
      <c r="X193" s="85" t="str">
        <f>IFERROR(+VLOOKUP(T193,UG!$A$5:$O$196,3,0),"-")</f>
        <v>FADEPES</v>
      </c>
      <c r="Y193" s="85" t="str">
        <f>IFERROR(+VLOOKUP(T193,UG!$A$5:$O$196,5,0),"-")</f>
        <v>19690110000150</v>
      </c>
      <c r="Z193" s="15">
        <f t="shared" si="63"/>
        <v>6</v>
      </c>
      <c r="AA193" s="15" t="str">
        <f t="shared" si="64"/>
        <v>DEFENSORIA PÚBLICA DO ESTADO DO ESPÍRITO SANTO</v>
      </c>
      <c r="AC193" s="50" t="str">
        <f t="shared" si="58"/>
        <v>22.1</v>
      </c>
      <c r="AD193" s="19">
        <f t="shared" si="59"/>
        <v>172</v>
      </c>
      <c r="AE193" s="49" t="str">
        <f t="shared" si="56"/>
        <v>22.1172</v>
      </c>
      <c r="BD193" s="19" t="e">
        <f>VLOOKUP(AE193,ORGANOGRAMAES!$C$1:$N$6000,2,0)</f>
        <v>#N/A</v>
      </c>
      <c r="BE193" s="19" t="e">
        <f>VLOOKUP(AE193,ORGANOGRAMAES!$C$1:$N$6000,3,0)</f>
        <v>#N/A</v>
      </c>
      <c r="BF193" s="19" t="e">
        <f>VLOOKUP(AE193,ORGANOGRAMAES!$C$1:$N$6000,4,0)</f>
        <v>#N/A</v>
      </c>
      <c r="BG193" s="19" t="e">
        <f>VLOOKUP(AE193,ORGANOGRAMAES!$C$1:$N$6000,5,0)</f>
        <v>#N/A</v>
      </c>
      <c r="BH193" s="19" t="e">
        <f>VLOOKUP(AE193,ORGANOGRAMAES!$C$1:$N$6000,6,0)</f>
        <v>#N/A</v>
      </c>
      <c r="BI193" s="19" t="e">
        <f>VLOOKUP(AE193,ORGANOGRAMAES!$C$1:$N$6000,7,0)</f>
        <v>#N/A</v>
      </c>
      <c r="BJ193" s="19" t="e">
        <f>VLOOKUP(AE193,ORGANOGRAMAES!$C$1:$N$6000,8,0)</f>
        <v>#N/A</v>
      </c>
      <c r="BK193" s="19" t="e">
        <f>VLOOKUP(AE193,ORGANOGRAMAES!$C$1:$N$6000,9,0)</f>
        <v>#N/A</v>
      </c>
      <c r="BL193" s="19" t="e">
        <f>VLOOKUP(AE193,ORGANOGRAMAES!$C$1:$N$6000,10,0)</f>
        <v>#N/A</v>
      </c>
      <c r="BM193" s="19" t="e">
        <f>VLOOKUP(AE193,ORGANOGRAMAES!$C$1:$N$6000,11,0)</f>
        <v>#N/A</v>
      </c>
      <c r="BN193" s="19" t="e">
        <f>VLOOKUP(AE193,ORGANOGRAMAES!$C$1:$N$6000,12,0)</f>
        <v>#N/A</v>
      </c>
      <c r="BP193" s="19" t="str">
        <f t="shared" si="44"/>
        <v>-</v>
      </c>
      <c r="BQ193" s="19" t="str">
        <f t="shared" si="45"/>
        <v>-</v>
      </c>
      <c r="BR193" s="19" t="str">
        <f t="shared" si="46"/>
        <v>-</v>
      </c>
      <c r="BS193" s="19" t="str">
        <f t="shared" si="47"/>
        <v>-</v>
      </c>
      <c r="BT193" s="19" t="str">
        <f t="shared" si="48"/>
        <v>-</v>
      </c>
      <c r="BU193" s="19" t="str">
        <f t="shared" si="49"/>
        <v>-</v>
      </c>
      <c r="BV193" s="19" t="str">
        <f t="shared" si="50"/>
        <v>-</v>
      </c>
      <c r="BW193" s="19" t="str">
        <f t="shared" si="51"/>
        <v>-</v>
      </c>
      <c r="BX193" s="19" t="str">
        <f t="shared" si="52"/>
        <v>-</v>
      </c>
      <c r="BY193" s="19" t="str">
        <f t="shared" si="53"/>
        <v>-</v>
      </c>
      <c r="BZ193" s="19" t="str">
        <f t="shared" si="54"/>
        <v>-</v>
      </c>
    </row>
    <row r="194" spans="1:78">
      <c r="A194" s="106" t="str">
        <f t="shared" si="55"/>
        <v>22.1.00.00.00.00.00</v>
      </c>
      <c r="B194" s="106">
        <f t="shared" si="57"/>
        <v>22</v>
      </c>
      <c r="C194" s="107" t="str">
        <f t="shared" si="60"/>
        <v>1</v>
      </c>
      <c r="D194" s="32" t="s">
        <v>7024</v>
      </c>
      <c r="E194" s="32" t="s">
        <v>7024</v>
      </c>
      <c r="F194" s="32" t="s">
        <v>7024</v>
      </c>
      <c r="G194" s="32" t="s">
        <v>7024</v>
      </c>
      <c r="H194" s="32" t="s">
        <v>7024</v>
      </c>
      <c r="I194" s="33"/>
      <c r="J194" s="17" t="s">
        <v>93</v>
      </c>
      <c r="K194" s="150" t="str">
        <f t="shared" si="61"/>
        <v>-</v>
      </c>
      <c r="L194" s="123"/>
      <c r="M194" s="123"/>
      <c r="N194" s="123"/>
      <c r="O194" s="123"/>
      <c r="P194" s="123"/>
      <c r="Q194" s="123"/>
      <c r="S194" s="19" t="s">
        <v>7276</v>
      </c>
      <c r="AB194" s="39"/>
      <c r="AC194" s="50" t="str">
        <f t="shared" si="58"/>
        <v>22.1</v>
      </c>
      <c r="AD194" s="19">
        <f t="shared" si="59"/>
        <v>173</v>
      </c>
      <c r="AE194" s="49" t="str">
        <f t="shared" si="56"/>
        <v>22.1173</v>
      </c>
      <c r="BD194" s="19" t="e">
        <f>VLOOKUP(AE194,ORGANOGRAMAES!$C$1:$N$6000,2,0)</f>
        <v>#N/A</v>
      </c>
      <c r="BE194" s="19" t="e">
        <f>VLOOKUP(AE194,ORGANOGRAMAES!$C$1:$N$6000,3,0)</f>
        <v>#N/A</v>
      </c>
      <c r="BF194" s="19" t="e">
        <f>VLOOKUP(AE194,ORGANOGRAMAES!$C$1:$N$6000,4,0)</f>
        <v>#N/A</v>
      </c>
      <c r="BG194" s="19" t="e">
        <f>VLOOKUP(AE194,ORGANOGRAMAES!$C$1:$N$6000,5,0)</f>
        <v>#N/A</v>
      </c>
      <c r="BH194" s="19" t="e">
        <f>VLOOKUP(AE194,ORGANOGRAMAES!$C$1:$N$6000,6,0)</f>
        <v>#N/A</v>
      </c>
      <c r="BI194" s="19" t="e">
        <f>VLOOKUP(AE194,ORGANOGRAMAES!$C$1:$N$6000,7,0)</f>
        <v>#N/A</v>
      </c>
      <c r="BJ194" s="19" t="e">
        <f>VLOOKUP(AE194,ORGANOGRAMAES!$C$1:$N$6000,8,0)</f>
        <v>#N/A</v>
      </c>
      <c r="BK194" s="19" t="e">
        <f>VLOOKUP(AE194,ORGANOGRAMAES!$C$1:$N$6000,9,0)</f>
        <v>#N/A</v>
      </c>
      <c r="BL194" s="19" t="e">
        <f>VLOOKUP(AE194,ORGANOGRAMAES!$C$1:$N$6000,10,0)</f>
        <v>#N/A</v>
      </c>
      <c r="BM194" s="19" t="e">
        <f>VLOOKUP(AE194,ORGANOGRAMAES!$C$1:$N$6000,11,0)</f>
        <v>#N/A</v>
      </c>
      <c r="BN194" s="19" t="e">
        <f>VLOOKUP(AE194,ORGANOGRAMAES!$C$1:$N$6000,12,0)</f>
        <v>#N/A</v>
      </c>
      <c r="BP194" s="19" t="str">
        <f t="shared" si="44"/>
        <v>-</v>
      </c>
      <c r="BQ194" s="19" t="str">
        <f t="shared" si="45"/>
        <v>-</v>
      </c>
      <c r="BR194" s="19" t="str">
        <f t="shared" si="46"/>
        <v>-</v>
      </c>
      <c r="BS194" s="19" t="str">
        <f t="shared" si="47"/>
        <v>-</v>
      </c>
      <c r="BT194" s="19" t="str">
        <f t="shared" si="48"/>
        <v>-</v>
      </c>
      <c r="BU194" s="19" t="str">
        <f t="shared" si="49"/>
        <v>-</v>
      </c>
      <c r="BV194" s="19" t="str">
        <f t="shared" si="50"/>
        <v>-</v>
      </c>
      <c r="BW194" s="19" t="str">
        <f t="shared" si="51"/>
        <v>-</v>
      </c>
      <c r="BX194" s="19" t="str">
        <f t="shared" si="52"/>
        <v>-</v>
      </c>
      <c r="BY194" s="19" t="str">
        <f t="shared" si="53"/>
        <v>-</v>
      </c>
      <c r="BZ194" s="19" t="str">
        <f t="shared" si="54"/>
        <v>-</v>
      </c>
    </row>
    <row r="195" spans="1:78">
      <c r="A195" s="106" t="str">
        <f t="shared" si="55"/>
        <v>22.1.00.00.00.00.00</v>
      </c>
      <c r="B195" s="106">
        <f t="shared" si="57"/>
        <v>22</v>
      </c>
      <c r="C195" s="107" t="str">
        <f t="shared" si="60"/>
        <v>1</v>
      </c>
      <c r="D195" s="32" t="s">
        <v>7024</v>
      </c>
      <c r="E195" s="32" t="s">
        <v>7024</v>
      </c>
      <c r="F195" s="32" t="s">
        <v>7024</v>
      </c>
      <c r="G195" s="32" t="s">
        <v>7024</v>
      </c>
      <c r="H195" s="32" t="s">
        <v>7024</v>
      </c>
      <c r="I195" s="33"/>
      <c r="J195" s="17" t="s">
        <v>93</v>
      </c>
      <c r="K195" s="150" t="str">
        <f t="shared" si="61"/>
        <v>-</v>
      </c>
      <c r="L195" s="123"/>
      <c r="M195" s="123"/>
      <c r="N195" s="123"/>
      <c r="O195" s="123"/>
      <c r="P195" s="123"/>
      <c r="Q195" s="123"/>
      <c r="AC195" s="50" t="str">
        <f t="shared" si="58"/>
        <v>22.1</v>
      </c>
      <c r="AD195" s="19">
        <f t="shared" si="59"/>
        <v>174</v>
      </c>
      <c r="AE195" s="49" t="str">
        <f t="shared" si="56"/>
        <v>22.1174</v>
      </c>
      <c r="BD195" s="19" t="e">
        <f>VLOOKUP(AE195,ORGANOGRAMAES!$C$1:$N$6000,2,0)</f>
        <v>#N/A</v>
      </c>
      <c r="BE195" s="19" t="e">
        <f>VLOOKUP(AE195,ORGANOGRAMAES!$C$1:$N$6000,3,0)</f>
        <v>#N/A</v>
      </c>
      <c r="BF195" s="19" t="e">
        <f>VLOOKUP(AE195,ORGANOGRAMAES!$C$1:$N$6000,4,0)</f>
        <v>#N/A</v>
      </c>
      <c r="BG195" s="19" t="e">
        <f>VLOOKUP(AE195,ORGANOGRAMAES!$C$1:$N$6000,5,0)</f>
        <v>#N/A</v>
      </c>
      <c r="BH195" s="19" t="e">
        <f>VLOOKUP(AE195,ORGANOGRAMAES!$C$1:$N$6000,6,0)</f>
        <v>#N/A</v>
      </c>
      <c r="BI195" s="19" t="e">
        <f>VLOOKUP(AE195,ORGANOGRAMAES!$C$1:$N$6000,7,0)</f>
        <v>#N/A</v>
      </c>
      <c r="BJ195" s="19" t="e">
        <f>VLOOKUP(AE195,ORGANOGRAMAES!$C$1:$N$6000,8,0)</f>
        <v>#N/A</v>
      </c>
      <c r="BK195" s="19" t="e">
        <f>VLOOKUP(AE195,ORGANOGRAMAES!$C$1:$N$6000,9,0)</f>
        <v>#N/A</v>
      </c>
      <c r="BL195" s="19" t="e">
        <f>VLOOKUP(AE195,ORGANOGRAMAES!$C$1:$N$6000,10,0)</f>
        <v>#N/A</v>
      </c>
      <c r="BM195" s="19" t="e">
        <f>VLOOKUP(AE195,ORGANOGRAMAES!$C$1:$N$6000,11,0)</f>
        <v>#N/A</v>
      </c>
      <c r="BN195" s="19" t="e">
        <f>VLOOKUP(AE195,ORGANOGRAMAES!$C$1:$N$6000,12,0)</f>
        <v>#N/A</v>
      </c>
      <c r="BP195" s="19" t="str">
        <f t="shared" si="44"/>
        <v>-</v>
      </c>
      <c r="BQ195" s="19" t="str">
        <f t="shared" si="45"/>
        <v>-</v>
      </c>
      <c r="BR195" s="19" t="str">
        <f t="shared" si="46"/>
        <v>-</v>
      </c>
      <c r="BS195" s="19" t="str">
        <f t="shared" si="47"/>
        <v>-</v>
      </c>
      <c r="BT195" s="19" t="str">
        <f t="shared" si="48"/>
        <v>-</v>
      </c>
      <c r="BU195" s="19" t="str">
        <f t="shared" si="49"/>
        <v>-</v>
      </c>
      <c r="BV195" s="19" t="str">
        <f t="shared" si="50"/>
        <v>-</v>
      </c>
      <c r="BW195" s="19" t="str">
        <f t="shared" si="51"/>
        <v>-</v>
      </c>
      <c r="BX195" s="19" t="str">
        <f t="shared" si="52"/>
        <v>-</v>
      </c>
      <c r="BY195" s="19" t="str">
        <f t="shared" si="53"/>
        <v>-</v>
      </c>
      <c r="BZ195" s="19" t="str">
        <f t="shared" si="54"/>
        <v>-</v>
      </c>
    </row>
    <row r="196" spans="1:78">
      <c r="A196" s="106" t="str">
        <f t="shared" si="55"/>
        <v>22.1.00.00.00.00.00</v>
      </c>
      <c r="B196" s="106">
        <f t="shared" si="57"/>
        <v>22</v>
      </c>
      <c r="C196" s="107" t="str">
        <f t="shared" si="60"/>
        <v>1</v>
      </c>
      <c r="D196" s="32" t="s">
        <v>7024</v>
      </c>
      <c r="E196" s="32" t="s">
        <v>7024</v>
      </c>
      <c r="F196" s="32" t="s">
        <v>7024</v>
      </c>
      <c r="G196" s="32" t="s">
        <v>7024</v>
      </c>
      <c r="H196" s="32" t="s">
        <v>7024</v>
      </c>
      <c r="I196" s="33"/>
      <c r="J196" s="17" t="s">
        <v>93</v>
      </c>
      <c r="K196" s="150" t="str">
        <f t="shared" si="61"/>
        <v>-</v>
      </c>
      <c r="L196" s="123"/>
      <c r="M196" s="123"/>
      <c r="N196" s="123"/>
      <c r="O196" s="123"/>
      <c r="P196" s="123"/>
      <c r="Q196" s="123"/>
      <c r="AC196" s="50" t="str">
        <f t="shared" si="58"/>
        <v>22.1</v>
      </c>
      <c r="AD196" s="19">
        <f t="shared" si="59"/>
        <v>175</v>
      </c>
      <c r="AE196" s="49" t="str">
        <f t="shared" si="56"/>
        <v>22.1175</v>
      </c>
      <c r="BD196" s="19" t="e">
        <f>VLOOKUP(AE196,ORGANOGRAMAES!$C$1:$N$6000,2,0)</f>
        <v>#N/A</v>
      </c>
      <c r="BE196" s="19" t="e">
        <f>VLOOKUP(AE196,ORGANOGRAMAES!$C$1:$N$6000,3,0)</f>
        <v>#N/A</v>
      </c>
      <c r="BF196" s="19" t="e">
        <f>VLOOKUP(AE196,ORGANOGRAMAES!$C$1:$N$6000,4,0)</f>
        <v>#N/A</v>
      </c>
      <c r="BG196" s="19" t="e">
        <f>VLOOKUP(AE196,ORGANOGRAMAES!$C$1:$N$6000,5,0)</f>
        <v>#N/A</v>
      </c>
      <c r="BH196" s="19" t="e">
        <f>VLOOKUP(AE196,ORGANOGRAMAES!$C$1:$N$6000,6,0)</f>
        <v>#N/A</v>
      </c>
      <c r="BI196" s="19" t="e">
        <f>VLOOKUP(AE196,ORGANOGRAMAES!$C$1:$N$6000,7,0)</f>
        <v>#N/A</v>
      </c>
      <c r="BJ196" s="19" t="e">
        <f>VLOOKUP(AE196,ORGANOGRAMAES!$C$1:$N$6000,8,0)</f>
        <v>#N/A</v>
      </c>
      <c r="BK196" s="19" t="e">
        <f>VLOOKUP(AE196,ORGANOGRAMAES!$C$1:$N$6000,9,0)</f>
        <v>#N/A</v>
      </c>
      <c r="BL196" s="19" t="e">
        <f>VLOOKUP(AE196,ORGANOGRAMAES!$C$1:$N$6000,10,0)</f>
        <v>#N/A</v>
      </c>
      <c r="BM196" s="19" t="e">
        <f>VLOOKUP(AE196,ORGANOGRAMAES!$C$1:$N$6000,11,0)</f>
        <v>#N/A</v>
      </c>
      <c r="BN196" s="19" t="e">
        <f>VLOOKUP(AE196,ORGANOGRAMAES!$C$1:$N$6000,12,0)</f>
        <v>#N/A</v>
      </c>
      <c r="BP196" s="19" t="str">
        <f t="shared" si="44"/>
        <v>-</v>
      </c>
      <c r="BQ196" s="19" t="str">
        <f t="shared" si="45"/>
        <v>-</v>
      </c>
      <c r="BR196" s="19" t="str">
        <f t="shared" si="46"/>
        <v>-</v>
      </c>
      <c r="BS196" s="19" t="str">
        <f t="shared" si="47"/>
        <v>-</v>
      </c>
      <c r="BT196" s="19" t="str">
        <f t="shared" si="48"/>
        <v>-</v>
      </c>
      <c r="BU196" s="19" t="str">
        <f t="shared" si="49"/>
        <v>-</v>
      </c>
      <c r="BV196" s="19" t="str">
        <f t="shared" si="50"/>
        <v>-</v>
      </c>
      <c r="BW196" s="19" t="str">
        <f t="shared" si="51"/>
        <v>-</v>
      </c>
      <c r="BX196" s="19" t="str">
        <f t="shared" si="52"/>
        <v>-</v>
      </c>
      <c r="BY196" s="19" t="str">
        <f t="shared" si="53"/>
        <v>-</v>
      </c>
      <c r="BZ196" s="19" t="str">
        <f t="shared" si="54"/>
        <v>-</v>
      </c>
    </row>
    <row r="197" spans="1:78">
      <c r="A197" s="106" t="str">
        <f t="shared" si="55"/>
        <v>22.1.00.00.00.00.00</v>
      </c>
      <c r="B197" s="106">
        <f t="shared" si="57"/>
        <v>22</v>
      </c>
      <c r="C197" s="107" t="str">
        <f t="shared" si="60"/>
        <v>1</v>
      </c>
      <c r="D197" s="32" t="s">
        <v>7024</v>
      </c>
      <c r="E197" s="32" t="s">
        <v>7024</v>
      </c>
      <c r="F197" s="32" t="s">
        <v>7024</v>
      </c>
      <c r="G197" s="32" t="s">
        <v>7024</v>
      </c>
      <c r="H197" s="32" t="s">
        <v>7024</v>
      </c>
      <c r="I197" s="33"/>
      <c r="J197" s="17" t="s">
        <v>93</v>
      </c>
      <c r="K197" s="150" t="str">
        <f t="shared" si="61"/>
        <v>-</v>
      </c>
      <c r="L197" s="123"/>
      <c r="M197" s="123"/>
      <c r="N197" s="123"/>
      <c r="O197" s="123"/>
      <c r="P197" s="123"/>
      <c r="Q197" s="123"/>
      <c r="T197" t="s">
        <v>7277</v>
      </c>
      <c r="W197" s="15" t="s">
        <v>7278</v>
      </c>
      <c r="AC197" s="50" t="str">
        <f t="shared" si="58"/>
        <v>22.1</v>
      </c>
      <c r="AD197" s="19">
        <f t="shared" si="59"/>
        <v>176</v>
      </c>
      <c r="AE197" s="49" t="str">
        <f t="shared" si="56"/>
        <v>22.1176</v>
      </c>
      <c r="BD197" s="19" t="e">
        <f>VLOOKUP(AE197,ORGANOGRAMAES!$C$1:$N$6000,2,0)</f>
        <v>#N/A</v>
      </c>
      <c r="BE197" s="19" t="e">
        <f>VLOOKUP(AE197,ORGANOGRAMAES!$C$1:$N$6000,3,0)</f>
        <v>#N/A</v>
      </c>
      <c r="BF197" s="19" t="e">
        <f>VLOOKUP(AE197,ORGANOGRAMAES!$C$1:$N$6000,4,0)</f>
        <v>#N/A</v>
      </c>
      <c r="BG197" s="19" t="e">
        <f>VLOOKUP(AE197,ORGANOGRAMAES!$C$1:$N$6000,5,0)</f>
        <v>#N/A</v>
      </c>
      <c r="BH197" s="19" t="e">
        <f>VLOOKUP(AE197,ORGANOGRAMAES!$C$1:$N$6000,6,0)</f>
        <v>#N/A</v>
      </c>
      <c r="BI197" s="19" t="e">
        <f>VLOOKUP(AE197,ORGANOGRAMAES!$C$1:$N$6000,7,0)</f>
        <v>#N/A</v>
      </c>
      <c r="BJ197" s="19" t="e">
        <f>VLOOKUP(AE197,ORGANOGRAMAES!$C$1:$N$6000,8,0)</f>
        <v>#N/A</v>
      </c>
      <c r="BK197" s="19" t="e">
        <f>VLOOKUP(AE197,ORGANOGRAMAES!$C$1:$N$6000,9,0)</f>
        <v>#N/A</v>
      </c>
      <c r="BL197" s="19" t="e">
        <f>VLOOKUP(AE197,ORGANOGRAMAES!$C$1:$N$6000,10,0)</f>
        <v>#N/A</v>
      </c>
      <c r="BM197" s="19" t="e">
        <f>VLOOKUP(AE197,ORGANOGRAMAES!$C$1:$N$6000,11,0)</f>
        <v>#N/A</v>
      </c>
      <c r="BN197" s="19" t="e">
        <f>VLOOKUP(AE197,ORGANOGRAMAES!$C$1:$N$6000,12,0)</f>
        <v>#N/A</v>
      </c>
      <c r="BP197" s="19" t="str">
        <f t="shared" si="44"/>
        <v>-</v>
      </c>
      <c r="BQ197" s="19" t="str">
        <f t="shared" si="45"/>
        <v>-</v>
      </c>
      <c r="BR197" s="19" t="str">
        <f t="shared" si="46"/>
        <v>-</v>
      </c>
      <c r="BS197" s="19" t="str">
        <f t="shared" si="47"/>
        <v>-</v>
      </c>
      <c r="BT197" s="19" t="str">
        <f t="shared" si="48"/>
        <v>-</v>
      </c>
      <c r="BU197" s="19" t="str">
        <f t="shared" si="49"/>
        <v>-</v>
      </c>
      <c r="BV197" s="19" t="str">
        <f t="shared" si="50"/>
        <v>-</v>
      </c>
      <c r="BW197" s="19" t="str">
        <f t="shared" si="51"/>
        <v>-</v>
      </c>
      <c r="BX197" s="19" t="str">
        <f t="shared" si="52"/>
        <v>-</v>
      </c>
      <c r="BY197" s="19" t="str">
        <f t="shared" si="53"/>
        <v>-</v>
      </c>
      <c r="BZ197" s="19" t="str">
        <f t="shared" si="54"/>
        <v>-</v>
      </c>
    </row>
    <row r="198" spans="1:78">
      <c r="A198" s="106" t="str">
        <f t="shared" si="55"/>
        <v>22.1.00.00.00.00.00</v>
      </c>
      <c r="B198" s="106">
        <f t="shared" si="57"/>
        <v>22</v>
      </c>
      <c r="C198" s="107" t="str">
        <f t="shared" si="60"/>
        <v>1</v>
      </c>
      <c r="D198" s="32" t="s">
        <v>7024</v>
      </c>
      <c r="E198" s="32" t="s">
        <v>7024</v>
      </c>
      <c r="F198" s="32" t="s">
        <v>7024</v>
      </c>
      <c r="G198" s="32" t="s">
        <v>7024</v>
      </c>
      <c r="H198" s="32" t="s">
        <v>7024</v>
      </c>
      <c r="I198" s="33"/>
      <c r="J198" s="17" t="s">
        <v>93</v>
      </c>
      <c r="K198" s="150" t="str">
        <f t="shared" si="61"/>
        <v>-</v>
      </c>
      <c r="L198" s="123"/>
      <c r="M198" s="123"/>
      <c r="N198" s="123"/>
      <c r="O198" s="123"/>
      <c r="P198" s="123"/>
      <c r="Q198" s="123"/>
      <c r="T198" t="s">
        <v>7279</v>
      </c>
      <c r="W198" s="15" t="s">
        <v>7280</v>
      </c>
      <c r="AC198" s="50" t="str">
        <f t="shared" si="58"/>
        <v>22.1</v>
      </c>
      <c r="AD198" s="19">
        <f t="shared" si="59"/>
        <v>177</v>
      </c>
      <c r="AE198" s="49" t="str">
        <f t="shared" si="56"/>
        <v>22.1177</v>
      </c>
      <c r="BD198" s="19" t="e">
        <f>VLOOKUP(AE198,ORGANOGRAMAES!$C$1:$N$6000,2,0)</f>
        <v>#N/A</v>
      </c>
      <c r="BE198" s="19" t="e">
        <f>VLOOKUP(AE198,ORGANOGRAMAES!$C$1:$N$6000,3,0)</f>
        <v>#N/A</v>
      </c>
      <c r="BF198" s="19" t="e">
        <f>VLOOKUP(AE198,ORGANOGRAMAES!$C$1:$N$6000,4,0)</f>
        <v>#N/A</v>
      </c>
      <c r="BG198" s="19" t="e">
        <f>VLOOKUP(AE198,ORGANOGRAMAES!$C$1:$N$6000,5,0)</f>
        <v>#N/A</v>
      </c>
      <c r="BH198" s="19" t="e">
        <f>VLOOKUP(AE198,ORGANOGRAMAES!$C$1:$N$6000,6,0)</f>
        <v>#N/A</v>
      </c>
      <c r="BI198" s="19" t="e">
        <f>VLOOKUP(AE198,ORGANOGRAMAES!$C$1:$N$6000,7,0)</f>
        <v>#N/A</v>
      </c>
      <c r="BJ198" s="19" t="e">
        <f>VLOOKUP(AE198,ORGANOGRAMAES!$C$1:$N$6000,8,0)</f>
        <v>#N/A</v>
      </c>
      <c r="BK198" s="19" t="e">
        <f>VLOOKUP(AE198,ORGANOGRAMAES!$C$1:$N$6000,9,0)</f>
        <v>#N/A</v>
      </c>
      <c r="BL198" s="19" t="e">
        <f>VLOOKUP(AE198,ORGANOGRAMAES!$C$1:$N$6000,10,0)</f>
        <v>#N/A</v>
      </c>
      <c r="BM198" s="19" t="e">
        <f>VLOOKUP(AE198,ORGANOGRAMAES!$C$1:$N$6000,11,0)</f>
        <v>#N/A</v>
      </c>
      <c r="BN198" s="19" t="e">
        <f>VLOOKUP(AE198,ORGANOGRAMAES!$C$1:$N$6000,12,0)</f>
        <v>#N/A</v>
      </c>
      <c r="BP198" s="19" t="str">
        <f t="shared" si="44"/>
        <v>-</v>
      </c>
      <c r="BQ198" s="19" t="str">
        <f t="shared" si="45"/>
        <v>-</v>
      </c>
      <c r="BR198" s="19" t="str">
        <f t="shared" si="46"/>
        <v>-</v>
      </c>
      <c r="BS198" s="19" t="str">
        <f t="shared" si="47"/>
        <v>-</v>
      </c>
      <c r="BT198" s="19" t="str">
        <f t="shared" si="48"/>
        <v>-</v>
      </c>
      <c r="BU198" s="19" t="str">
        <f t="shared" si="49"/>
        <v>-</v>
      </c>
      <c r="BV198" s="19" t="str">
        <f t="shared" si="50"/>
        <v>-</v>
      </c>
      <c r="BW198" s="19" t="str">
        <f t="shared" si="51"/>
        <v>-</v>
      </c>
      <c r="BX198" s="19" t="str">
        <f t="shared" si="52"/>
        <v>-</v>
      </c>
      <c r="BY198" s="19" t="str">
        <f t="shared" si="53"/>
        <v>-</v>
      </c>
      <c r="BZ198" s="19" t="str">
        <f t="shared" si="54"/>
        <v>-</v>
      </c>
    </row>
    <row r="199" spans="1:78">
      <c r="A199" s="106" t="str">
        <f t="shared" si="55"/>
        <v>22.1.00.00.00.00.00</v>
      </c>
      <c r="B199" s="106">
        <f t="shared" si="57"/>
        <v>22</v>
      </c>
      <c r="C199" s="107" t="str">
        <f t="shared" si="60"/>
        <v>1</v>
      </c>
      <c r="D199" s="32" t="s">
        <v>7024</v>
      </c>
      <c r="E199" s="32" t="s">
        <v>7024</v>
      </c>
      <c r="F199" s="32" t="s">
        <v>7024</v>
      </c>
      <c r="G199" s="32" t="s">
        <v>7024</v>
      </c>
      <c r="H199" s="32" t="s">
        <v>7024</v>
      </c>
      <c r="I199" s="33"/>
      <c r="J199" s="17" t="s">
        <v>93</v>
      </c>
      <c r="K199" s="150" t="str">
        <f t="shared" si="61"/>
        <v>-</v>
      </c>
      <c r="L199" s="123"/>
      <c r="M199" s="123"/>
      <c r="N199" s="123"/>
      <c r="O199" s="123"/>
      <c r="P199" s="123"/>
      <c r="Q199" s="123"/>
      <c r="T199" t="s">
        <v>7281</v>
      </c>
      <c r="W199" s="15" t="s">
        <v>7282</v>
      </c>
      <c r="AC199" s="50" t="str">
        <f t="shared" si="58"/>
        <v>22.1</v>
      </c>
      <c r="AD199" s="19">
        <f t="shared" si="59"/>
        <v>178</v>
      </c>
      <c r="AE199" s="49" t="str">
        <f t="shared" si="56"/>
        <v>22.1178</v>
      </c>
      <c r="BD199" s="19" t="e">
        <f>VLOOKUP(AE199,ORGANOGRAMAES!$C$1:$N$6000,2,0)</f>
        <v>#N/A</v>
      </c>
      <c r="BE199" s="19" t="e">
        <f>VLOOKUP(AE199,ORGANOGRAMAES!$C$1:$N$6000,3,0)</f>
        <v>#N/A</v>
      </c>
      <c r="BF199" s="19" t="e">
        <f>VLOOKUP(AE199,ORGANOGRAMAES!$C$1:$N$6000,4,0)</f>
        <v>#N/A</v>
      </c>
      <c r="BG199" s="19" t="e">
        <f>VLOOKUP(AE199,ORGANOGRAMAES!$C$1:$N$6000,5,0)</f>
        <v>#N/A</v>
      </c>
      <c r="BH199" s="19" t="e">
        <f>VLOOKUP(AE199,ORGANOGRAMAES!$C$1:$N$6000,6,0)</f>
        <v>#N/A</v>
      </c>
      <c r="BI199" s="19" t="e">
        <f>VLOOKUP(AE199,ORGANOGRAMAES!$C$1:$N$6000,7,0)</f>
        <v>#N/A</v>
      </c>
      <c r="BJ199" s="19" t="e">
        <f>VLOOKUP(AE199,ORGANOGRAMAES!$C$1:$N$6000,8,0)</f>
        <v>#N/A</v>
      </c>
      <c r="BK199" s="19" t="e">
        <f>VLOOKUP(AE199,ORGANOGRAMAES!$C$1:$N$6000,9,0)</f>
        <v>#N/A</v>
      </c>
      <c r="BL199" s="19" t="e">
        <f>VLOOKUP(AE199,ORGANOGRAMAES!$C$1:$N$6000,10,0)</f>
        <v>#N/A</v>
      </c>
      <c r="BM199" s="19" t="e">
        <f>VLOOKUP(AE199,ORGANOGRAMAES!$C$1:$N$6000,11,0)</f>
        <v>#N/A</v>
      </c>
      <c r="BN199" s="19" t="e">
        <f>VLOOKUP(AE199,ORGANOGRAMAES!$C$1:$N$6000,12,0)</f>
        <v>#N/A</v>
      </c>
      <c r="BP199" s="19" t="str">
        <f t="shared" si="44"/>
        <v>-</v>
      </c>
      <c r="BQ199" s="19" t="str">
        <f t="shared" si="45"/>
        <v>-</v>
      </c>
      <c r="BR199" s="19" t="str">
        <f t="shared" si="46"/>
        <v>-</v>
      </c>
      <c r="BS199" s="19" t="str">
        <f t="shared" si="47"/>
        <v>-</v>
      </c>
      <c r="BT199" s="19" t="str">
        <f t="shared" si="48"/>
        <v>-</v>
      </c>
      <c r="BU199" s="19" t="str">
        <f t="shared" si="49"/>
        <v>-</v>
      </c>
      <c r="BV199" s="19" t="str">
        <f t="shared" si="50"/>
        <v>-</v>
      </c>
      <c r="BW199" s="19" t="str">
        <f t="shared" si="51"/>
        <v>-</v>
      </c>
      <c r="BX199" s="19" t="str">
        <f t="shared" si="52"/>
        <v>-</v>
      </c>
      <c r="BY199" s="19" t="str">
        <f t="shared" si="53"/>
        <v>-</v>
      </c>
      <c r="BZ199" s="19" t="str">
        <f t="shared" si="54"/>
        <v>-</v>
      </c>
    </row>
    <row r="200" spans="1:78">
      <c r="A200" s="106" t="str">
        <f t="shared" si="55"/>
        <v>22.1.00.00.00.00.00</v>
      </c>
      <c r="B200" s="106">
        <f t="shared" si="57"/>
        <v>22</v>
      </c>
      <c r="C200" s="107" t="str">
        <f t="shared" si="60"/>
        <v>1</v>
      </c>
      <c r="D200" s="32" t="s">
        <v>7024</v>
      </c>
      <c r="E200" s="32" t="s">
        <v>7024</v>
      </c>
      <c r="F200" s="32" t="s">
        <v>7024</v>
      </c>
      <c r="G200" s="32" t="s">
        <v>7024</v>
      </c>
      <c r="H200" s="32" t="s">
        <v>7024</v>
      </c>
      <c r="I200" s="33"/>
      <c r="J200" s="17" t="s">
        <v>93</v>
      </c>
      <c r="K200" s="150" t="str">
        <f t="shared" si="61"/>
        <v>-</v>
      </c>
      <c r="L200" s="123"/>
      <c r="M200" s="123"/>
      <c r="N200" s="123"/>
      <c r="O200" s="123"/>
      <c r="P200" s="123"/>
      <c r="Q200" s="123"/>
      <c r="T200" t="s">
        <v>7108</v>
      </c>
      <c r="W200" s="15" t="s">
        <v>7283</v>
      </c>
      <c r="AC200" s="50" t="str">
        <f t="shared" si="58"/>
        <v>22.1</v>
      </c>
      <c r="AD200" s="19">
        <f t="shared" si="59"/>
        <v>179</v>
      </c>
      <c r="AE200" s="49" t="str">
        <f t="shared" si="56"/>
        <v>22.1179</v>
      </c>
      <c r="BD200" s="19" t="e">
        <f>VLOOKUP(AE200,ORGANOGRAMAES!$C$1:$N$6000,2,0)</f>
        <v>#N/A</v>
      </c>
      <c r="BE200" s="19" t="e">
        <f>VLOOKUP(AE200,ORGANOGRAMAES!$C$1:$N$6000,3,0)</f>
        <v>#N/A</v>
      </c>
      <c r="BF200" s="19" t="e">
        <f>VLOOKUP(AE200,ORGANOGRAMAES!$C$1:$N$6000,4,0)</f>
        <v>#N/A</v>
      </c>
      <c r="BG200" s="19" t="e">
        <f>VLOOKUP(AE200,ORGANOGRAMAES!$C$1:$N$6000,5,0)</f>
        <v>#N/A</v>
      </c>
      <c r="BH200" s="19" t="e">
        <f>VLOOKUP(AE200,ORGANOGRAMAES!$C$1:$N$6000,6,0)</f>
        <v>#N/A</v>
      </c>
      <c r="BI200" s="19" t="e">
        <f>VLOOKUP(AE200,ORGANOGRAMAES!$C$1:$N$6000,7,0)</f>
        <v>#N/A</v>
      </c>
      <c r="BJ200" s="19" t="e">
        <f>VLOOKUP(AE200,ORGANOGRAMAES!$C$1:$N$6000,8,0)</f>
        <v>#N/A</v>
      </c>
      <c r="BK200" s="19" t="e">
        <f>VLOOKUP(AE200,ORGANOGRAMAES!$C$1:$N$6000,9,0)</f>
        <v>#N/A</v>
      </c>
      <c r="BL200" s="19" t="e">
        <f>VLOOKUP(AE200,ORGANOGRAMAES!$C$1:$N$6000,10,0)</f>
        <v>#N/A</v>
      </c>
      <c r="BM200" s="19" t="e">
        <f>VLOOKUP(AE200,ORGANOGRAMAES!$C$1:$N$6000,11,0)</f>
        <v>#N/A</v>
      </c>
      <c r="BN200" s="19" t="e">
        <f>VLOOKUP(AE200,ORGANOGRAMAES!$C$1:$N$6000,12,0)</f>
        <v>#N/A</v>
      </c>
      <c r="BP200" s="19" t="str">
        <f t="shared" si="44"/>
        <v>-</v>
      </c>
      <c r="BQ200" s="19" t="str">
        <f t="shared" si="45"/>
        <v>-</v>
      </c>
      <c r="BR200" s="19" t="str">
        <f t="shared" si="46"/>
        <v>-</v>
      </c>
      <c r="BS200" s="19" t="str">
        <f t="shared" si="47"/>
        <v>-</v>
      </c>
      <c r="BT200" s="19" t="str">
        <f t="shared" si="48"/>
        <v>-</v>
      </c>
      <c r="BU200" s="19" t="str">
        <f t="shared" si="49"/>
        <v>-</v>
      </c>
      <c r="BV200" s="19" t="str">
        <f t="shared" si="50"/>
        <v>-</v>
      </c>
      <c r="BW200" s="19" t="str">
        <f t="shared" si="51"/>
        <v>-</v>
      </c>
      <c r="BX200" s="19" t="str">
        <f t="shared" si="52"/>
        <v>-</v>
      </c>
      <c r="BY200" s="19" t="str">
        <f t="shared" si="53"/>
        <v>-</v>
      </c>
      <c r="BZ200" s="19" t="str">
        <f t="shared" si="54"/>
        <v>-</v>
      </c>
    </row>
    <row r="201" spans="1:78">
      <c r="A201" s="106" t="str">
        <f t="shared" si="55"/>
        <v>22.1.00.00.00.00.00</v>
      </c>
      <c r="B201" s="106">
        <f t="shared" si="57"/>
        <v>22</v>
      </c>
      <c r="C201" s="107" t="str">
        <f t="shared" si="60"/>
        <v>1</v>
      </c>
      <c r="D201" s="32" t="s">
        <v>7024</v>
      </c>
      <c r="E201" s="32" t="s">
        <v>7024</v>
      </c>
      <c r="F201" s="32" t="s">
        <v>7024</v>
      </c>
      <c r="G201" s="32" t="s">
        <v>7024</v>
      </c>
      <c r="H201" s="32" t="s">
        <v>7024</v>
      </c>
      <c r="I201" s="33"/>
      <c r="J201" s="17" t="s">
        <v>93</v>
      </c>
      <c r="K201" s="150" t="str">
        <f t="shared" si="61"/>
        <v>-</v>
      </c>
      <c r="L201" s="123"/>
      <c r="M201" s="123"/>
      <c r="N201" s="123"/>
      <c r="O201" s="123"/>
      <c r="P201" s="123"/>
      <c r="Q201" s="123"/>
      <c r="T201" t="s">
        <v>7104</v>
      </c>
      <c r="W201" s="15" t="s">
        <v>7284</v>
      </c>
      <c r="AC201" s="50" t="str">
        <f t="shared" si="58"/>
        <v>22.1</v>
      </c>
      <c r="AD201" s="19">
        <f t="shared" si="59"/>
        <v>180</v>
      </c>
      <c r="AE201" s="49" t="str">
        <f t="shared" si="56"/>
        <v>22.1180</v>
      </c>
      <c r="BD201" s="19" t="e">
        <f>VLOOKUP(AE201,ORGANOGRAMAES!$C$1:$N$6000,2,0)</f>
        <v>#N/A</v>
      </c>
      <c r="BE201" s="19" t="e">
        <f>VLOOKUP(AE201,ORGANOGRAMAES!$C$1:$N$6000,3,0)</f>
        <v>#N/A</v>
      </c>
      <c r="BF201" s="19" t="e">
        <f>VLOOKUP(AE201,ORGANOGRAMAES!$C$1:$N$6000,4,0)</f>
        <v>#N/A</v>
      </c>
      <c r="BG201" s="19" t="e">
        <f>VLOOKUP(AE201,ORGANOGRAMAES!$C$1:$N$6000,5,0)</f>
        <v>#N/A</v>
      </c>
      <c r="BH201" s="19" t="e">
        <f>VLOOKUP(AE201,ORGANOGRAMAES!$C$1:$N$6000,6,0)</f>
        <v>#N/A</v>
      </c>
      <c r="BI201" s="19" t="e">
        <f>VLOOKUP(AE201,ORGANOGRAMAES!$C$1:$N$6000,7,0)</f>
        <v>#N/A</v>
      </c>
      <c r="BJ201" s="19" t="e">
        <f>VLOOKUP(AE201,ORGANOGRAMAES!$C$1:$N$6000,8,0)</f>
        <v>#N/A</v>
      </c>
      <c r="BK201" s="19" t="e">
        <f>VLOOKUP(AE201,ORGANOGRAMAES!$C$1:$N$6000,9,0)</f>
        <v>#N/A</v>
      </c>
      <c r="BL201" s="19" t="e">
        <f>VLOOKUP(AE201,ORGANOGRAMAES!$C$1:$N$6000,10,0)</f>
        <v>#N/A</v>
      </c>
      <c r="BM201" s="19" t="e">
        <f>VLOOKUP(AE201,ORGANOGRAMAES!$C$1:$N$6000,11,0)</f>
        <v>#N/A</v>
      </c>
      <c r="BN201" s="19" t="e">
        <f>VLOOKUP(AE201,ORGANOGRAMAES!$C$1:$N$6000,12,0)</f>
        <v>#N/A</v>
      </c>
      <c r="BP201" s="19" t="str">
        <f t="shared" si="44"/>
        <v>-</v>
      </c>
      <c r="BQ201" s="19" t="str">
        <f t="shared" si="45"/>
        <v>-</v>
      </c>
      <c r="BR201" s="19" t="str">
        <f t="shared" si="46"/>
        <v>-</v>
      </c>
      <c r="BS201" s="19" t="str">
        <f t="shared" si="47"/>
        <v>-</v>
      </c>
      <c r="BT201" s="19" t="str">
        <f t="shared" si="48"/>
        <v>-</v>
      </c>
      <c r="BU201" s="19" t="str">
        <f t="shared" si="49"/>
        <v>-</v>
      </c>
      <c r="BV201" s="19" t="str">
        <f t="shared" si="50"/>
        <v>-</v>
      </c>
      <c r="BW201" s="19" t="str">
        <f t="shared" si="51"/>
        <v>-</v>
      </c>
      <c r="BX201" s="19" t="str">
        <f t="shared" si="52"/>
        <v>-</v>
      </c>
      <c r="BY201" s="19" t="str">
        <f t="shared" si="53"/>
        <v>-</v>
      </c>
      <c r="BZ201" s="19" t="str">
        <f t="shared" si="54"/>
        <v>-</v>
      </c>
    </row>
    <row r="202" spans="1:78">
      <c r="A202" s="106" t="str">
        <f t="shared" si="55"/>
        <v>22.1.00.00.00.00.00</v>
      </c>
      <c r="B202" s="106">
        <f t="shared" si="57"/>
        <v>22</v>
      </c>
      <c r="C202" s="107" t="str">
        <f t="shared" si="60"/>
        <v>1</v>
      </c>
      <c r="D202" s="32" t="s">
        <v>7024</v>
      </c>
      <c r="E202" s="32" t="s">
        <v>7024</v>
      </c>
      <c r="F202" s="32" t="s">
        <v>7024</v>
      </c>
      <c r="G202" s="32" t="s">
        <v>7024</v>
      </c>
      <c r="H202" s="32" t="s">
        <v>7024</v>
      </c>
      <c r="I202" s="33"/>
      <c r="J202" s="17" t="s">
        <v>93</v>
      </c>
      <c r="K202" s="150" t="str">
        <f t="shared" si="61"/>
        <v>-</v>
      </c>
      <c r="L202" s="123"/>
      <c r="M202" s="123"/>
      <c r="N202" s="123"/>
      <c r="O202" s="123"/>
      <c r="P202" s="123"/>
      <c r="Q202" s="123"/>
      <c r="T202" t="s">
        <v>7102</v>
      </c>
      <c r="W202" s="15" t="s">
        <v>7285</v>
      </c>
      <c r="AC202" s="50" t="str">
        <f t="shared" si="58"/>
        <v>22.1</v>
      </c>
      <c r="AD202" s="19">
        <f t="shared" si="59"/>
        <v>181</v>
      </c>
      <c r="AE202" s="49" t="str">
        <f t="shared" si="56"/>
        <v>22.1181</v>
      </c>
      <c r="BD202" s="19" t="e">
        <f>VLOOKUP(AE202,ORGANOGRAMAES!$C$1:$N$6000,2,0)</f>
        <v>#N/A</v>
      </c>
      <c r="BE202" s="19" t="e">
        <f>VLOOKUP(AE202,ORGANOGRAMAES!$C$1:$N$6000,3,0)</f>
        <v>#N/A</v>
      </c>
      <c r="BF202" s="19" t="e">
        <f>VLOOKUP(AE202,ORGANOGRAMAES!$C$1:$N$6000,4,0)</f>
        <v>#N/A</v>
      </c>
      <c r="BG202" s="19" t="e">
        <f>VLOOKUP(AE202,ORGANOGRAMAES!$C$1:$N$6000,5,0)</f>
        <v>#N/A</v>
      </c>
      <c r="BH202" s="19" t="e">
        <f>VLOOKUP(AE202,ORGANOGRAMAES!$C$1:$N$6000,6,0)</f>
        <v>#N/A</v>
      </c>
      <c r="BI202" s="19" t="e">
        <f>VLOOKUP(AE202,ORGANOGRAMAES!$C$1:$N$6000,7,0)</f>
        <v>#N/A</v>
      </c>
      <c r="BJ202" s="19" t="e">
        <f>VLOOKUP(AE202,ORGANOGRAMAES!$C$1:$N$6000,8,0)</f>
        <v>#N/A</v>
      </c>
      <c r="BK202" s="19" t="e">
        <f>VLOOKUP(AE202,ORGANOGRAMAES!$C$1:$N$6000,9,0)</f>
        <v>#N/A</v>
      </c>
      <c r="BL202" s="19" t="e">
        <f>VLOOKUP(AE202,ORGANOGRAMAES!$C$1:$N$6000,10,0)</f>
        <v>#N/A</v>
      </c>
      <c r="BM202" s="19" t="e">
        <f>VLOOKUP(AE202,ORGANOGRAMAES!$C$1:$N$6000,11,0)</f>
        <v>#N/A</v>
      </c>
      <c r="BN202" s="19" t="e">
        <f>VLOOKUP(AE202,ORGANOGRAMAES!$C$1:$N$6000,12,0)</f>
        <v>#N/A</v>
      </c>
      <c r="BP202" s="19" t="str">
        <f t="shared" si="44"/>
        <v>-</v>
      </c>
      <c r="BQ202" s="19" t="str">
        <f t="shared" si="45"/>
        <v>-</v>
      </c>
      <c r="BR202" s="19" t="str">
        <f t="shared" si="46"/>
        <v>-</v>
      </c>
      <c r="BS202" s="19" t="str">
        <f t="shared" si="47"/>
        <v>-</v>
      </c>
      <c r="BT202" s="19" t="str">
        <f t="shared" si="48"/>
        <v>-</v>
      </c>
      <c r="BU202" s="19" t="str">
        <f t="shared" si="49"/>
        <v>-</v>
      </c>
      <c r="BV202" s="19" t="str">
        <f t="shared" si="50"/>
        <v>-</v>
      </c>
      <c r="BW202" s="19" t="str">
        <f t="shared" si="51"/>
        <v>-</v>
      </c>
      <c r="BX202" s="19" t="str">
        <f t="shared" si="52"/>
        <v>-</v>
      </c>
      <c r="BY202" s="19" t="str">
        <f t="shared" si="53"/>
        <v>-</v>
      </c>
      <c r="BZ202" s="19" t="str">
        <f t="shared" si="54"/>
        <v>-</v>
      </c>
    </row>
    <row r="203" spans="1:78">
      <c r="A203" s="106" t="str">
        <f t="shared" si="55"/>
        <v>22.1.00.00.00.00.00</v>
      </c>
      <c r="B203" s="106">
        <f t="shared" si="57"/>
        <v>22</v>
      </c>
      <c r="C203" s="107" t="str">
        <f t="shared" si="60"/>
        <v>1</v>
      </c>
      <c r="D203" s="32" t="s">
        <v>7024</v>
      </c>
      <c r="E203" s="32" t="s">
        <v>7024</v>
      </c>
      <c r="F203" s="32" t="s">
        <v>7024</v>
      </c>
      <c r="G203" s="32" t="s">
        <v>7024</v>
      </c>
      <c r="H203" s="32" t="s">
        <v>7024</v>
      </c>
      <c r="I203" s="33"/>
      <c r="J203" s="17" t="s">
        <v>93</v>
      </c>
      <c r="K203" s="150" t="str">
        <f t="shared" si="61"/>
        <v>-</v>
      </c>
      <c r="L203" s="123"/>
      <c r="M203" s="123"/>
      <c r="N203" s="123"/>
      <c r="O203" s="123"/>
      <c r="P203" s="123"/>
      <c r="Q203" s="123"/>
      <c r="T203" t="s">
        <v>7110</v>
      </c>
      <c r="W203" s="15" t="s">
        <v>7286</v>
      </c>
      <c r="AC203" s="50" t="str">
        <f t="shared" si="58"/>
        <v>22.1</v>
      </c>
      <c r="AD203" s="19">
        <f t="shared" si="59"/>
        <v>182</v>
      </c>
      <c r="AE203" s="49" t="str">
        <f t="shared" si="56"/>
        <v>22.1182</v>
      </c>
      <c r="BD203" s="19" t="e">
        <f>VLOOKUP(AE203,ORGANOGRAMAES!$C$1:$N$6000,2,0)</f>
        <v>#N/A</v>
      </c>
      <c r="BE203" s="19" t="e">
        <f>VLOOKUP(AE203,ORGANOGRAMAES!$C$1:$N$6000,3,0)</f>
        <v>#N/A</v>
      </c>
      <c r="BF203" s="19" t="e">
        <f>VLOOKUP(AE203,ORGANOGRAMAES!$C$1:$N$6000,4,0)</f>
        <v>#N/A</v>
      </c>
      <c r="BG203" s="19" t="e">
        <f>VLOOKUP(AE203,ORGANOGRAMAES!$C$1:$N$6000,5,0)</f>
        <v>#N/A</v>
      </c>
      <c r="BH203" s="19" t="e">
        <f>VLOOKUP(AE203,ORGANOGRAMAES!$C$1:$N$6000,6,0)</f>
        <v>#N/A</v>
      </c>
      <c r="BI203" s="19" t="e">
        <f>VLOOKUP(AE203,ORGANOGRAMAES!$C$1:$N$6000,7,0)</f>
        <v>#N/A</v>
      </c>
      <c r="BJ203" s="19" t="e">
        <f>VLOOKUP(AE203,ORGANOGRAMAES!$C$1:$N$6000,8,0)</f>
        <v>#N/A</v>
      </c>
      <c r="BK203" s="19" t="e">
        <f>VLOOKUP(AE203,ORGANOGRAMAES!$C$1:$N$6000,9,0)</f>
        <v>#N/A</v>
      </c>
      <c r="BL203" s="19" t="e">
        <f>VLOOKUP(AE203,ORGANOGRAMAES!$C$1:$N$6000,10,0)</f>
        <v>#N/A</v>
      </c>
      <c r="BM203" s="19" t="e">
        <f>VLOOKUP(AE203,ORGANOGRAMAES!$C$1:$N$6000,11,0)</f>
        <v>#N/A</v>
      </c>
      <c r="BN203" s="19" t="e">
        <f>VLOOKUP(AE203,ORGANOGRAMAES!$C$1:$N$6000,12,0)</f>
        <v>#N/A</v>
      </c>
      <c r="BP203" s="19" t="str">
        <f t="shared" si="44"/>
        <v>-</v>
      </c>
      <c r="BQ203" s="19" t="str">
        <f t="shared" si="45"/>
        <v>-</v>
      </c>
      <c r="BR203" s="19" t="str">
        <f t="shared" si="46"/>
        <v>-</v>
      </c>
      <c r="BS203" s="19" t="str">
        <f t="shared" si="47"/>
        <v>-</v>
      </c>
      <c r="BT203" s="19" t="str">
        <f t="shared" si="48"/>
        <v>-</v>
      </c>
      <c r="BU203" s="19" t="str">
        <f t="shared" si="49"/>
        <v>-</v>
      </c>
      <c r="BV203" s="19" t="str">
        <f t="shared" si="50"/>
        <v>-</v>
      </c>
      <c r="BW203" s="19" t="str">
        <f t="shared" si="51"/>
        <v>-</v>
      </c>
      <c r="BX203" s="19" t="str">
        <f t="shared" si="52"/>
        <v>-</v>
      </c>
      <c r="BY203" s="19" t="str">
        <f t="shared" si="53"/>
        <v>-</v>
      </c>
      <c r="BZ203" s="19" t="str">
        <f t="shared" si="54"/>
        <v>-</v>
      </c>
    </row>
    <row r="204" spans="1:78">
      <c r="A204" s="106" t="str">
        <f t="shared" si="55"/>
        <v>22.1.00.00.00.00.00</v>
      </c>
      <c r="B204" s="106">
        <f t="shared" si="57"/>
        <v>22</v>
      </c>
      <c r="C204" s="107" t="str">
        <f t="shared" si="60"/>
        <v>1</v>
      </c>
      <c r="D204" s="32" t="s">
        <v>7024</v>
      </c>
      <c r="E204" s="32" t="s">
        <v>7024</v>
      </c>
      <c r="F204" s="32" t="s">
        <v>7024</v>
      </c>
      <c r="G204" s="32" t="s">
        <v>7024</v>
      </c>
      <c r="H204" s="32" t="s">
        <v>7024</v>
      </c>
      <c r="I204" s="33"/>
      <c r="J204" s="17" t="s">
        <v>93</v>
      </c>
      <c r="K204" s="150" t="str">
        <f t="shared" si="61"/>
        <v>-</v>
      </c>
      <c r="L204" s="123"/>
      <c r="M204" s="123"/>
      <c r="N204" s="123"/>
      <c r="O204" s="123"/>
      <c r="P204" s="123"/>
      <c r="Q204" s="123"/>
      <c r="T204" t="s">
        <v>7228</v>
      </c>
      <c r="W204" s="15" t="s">
        <v>7287</v>
      </c>
      <c r="AC204" s="50" t="str">
        <f t="shared" si="58"/>
        <v>22.1</v>
      </c>
      <c r="AD204" s="19">
        <f t="shared" si="59"/>
        <v>183</v>
      </c>
      <c r="AE204" s="49" t="str">
        <f t="shared" si="56"/>
        <v>22.1183</v>
      </c>
      <c r="BD204" s="19" t="e">
        <f>VLOOKUP(AE204,ORGANOGRAMAES!$C$1:$N$6000,2,0)</f>
        <v>#N/A</v>
      </c>
      <c r="BE204" s="19" t="e">
        <f>VLOOKUP(AE204,ORGANOGRAMAES!$C$1:$N$6000,3,0)</f>
        <v>#N/A</v>
      </c>
      <c r="BF204" s="19" t="e">
        <f>VLOOKUP(AE204,ORGANOGRAMAES!$C$1:$N$6000,4,0)</f>
        <v>#N/A</v>
      </c>
      <c r="BG204" s="19" t="e">
        <f>VLOOKUP(AE204,ORGANOGRAMAES!$C$1:$N$6000,5,0)</f>
        <v>#N/A</v>
      </c>
      <c r="BH204" s="19" t="e">
        <f>VLOOKUP(AE204,ORGANOGRAMAES!$C$1:$N$6000,6,0)</f>
        <v>#N/A</v>
      </c>
      <c r="BI204" s="19" t="e">
        <f>VLOOKUP(AE204,ORGANOGRAMAES!$C$1:$N$6000,7,0)</f>
        <v>#N/A</v>
      </c>
      <c r="BJ204" s="19" t="e">
        <f>VLOOKUP(AE204,ORGANOGRAMAES!$C$1:$N$6000,8,0)</f>
        <v>#N/A</v>
      </c>
      <c r="BK204" s="19" t="e">
        <f>VLOOKUP(AE204,ORGANOGRAMAES!$C$1:$N$6000,9,0)</f>
        <v>#N/A</v>
      </c>
      <c r="BL204" s="19" t="e">
        <f>VLOOKUP(AE204,ORGANOGRAMAES!$C$1:$N$6000,10,0)</f>
        <v>#N/A</v>
      </c>
      <c r="BM204" s="19" t="e">
        <f>VLOOKUP(AE204,ORGANOGRAMAES!$C$1:$N$6000,11,0)</f>
        <v>#N/A</v>
      </c>
      <c r="BN204" s="19" t="e">
        <f>VLOOKUP(AE204,ORGANOGRAMAES!$C$1:$N$6000,12,0)</f>
        <v>#N/A</v>
      </c>
      <c r="BP204" s="19" t="str">
        <f t="shared" si="44"/>
        <v>-</v>
      </c>
      <c r="BQ204" s="19" t="str">
        <f t="shared" si="45"/>
        <v>-</v>
      </c>
      <c r="BR204" s="19" t="str">
        <f t="shared" si="46"/>
        <v>-</v>
      </c>
      <c r="BS204" s="19" t="str">
        <f t="shared" si="47"/>
        <v>-</v>
      </c>
      <c r="BT204" s="19" t="str">
        <f t="shared" si="48"/>
        <v>-</v>
      </c>
      <c r="BU204" s="19" t="str">
        <f t="shared" si="49"/>
        <v>-</v>
      </c>
      <c r="BV204" s="19" t="str">
        <f t="shared" si="50"/>
        <v>-</v>
      </c>
      <c r="BW204" s="19" t="str">
        <f t="shared" si="51"/>
        <v>-</v>
      </c>
      <c r="BX204" s="19" t="str">
        <f t="shared" si="52"/>
        <v>-</v>
      </c>
      <c r="BY204" s="19" t="str">
        <f t="shared" si="53"/>
        <v>-</v>
      </c>
      <c r="BZ204" s="19" t="str">
        <f t="shared" si="54"/>
        <v>-</v>
      </c>
    </row>
    <row r="205" spans="1:78">
      <c r="A205" s="106" t="str">
        <f t="shared" si="55"/>
        <v>22.1.00.00.00.00.00</v>
      </c>
      <c r="B205" s="106">
        <f t="shared" si="57"/>
        <v>22</v>
      </c>
      <c r="C205" s="107" t="str">
        <f t="shared" si="60"/>
        <v>1</v>
      </c>
      <c r="D205" s="32" t="s">
        <v>7024</v>
      </c>
      <c r="E205" s="32" t="s">
        <v>7024</v>
      </c>
      <c r="F205" s="32" t="s">
        <v>7024</v>
      </c>
      <c r="G205" s="32" t="s">
        <v>7024</v>
      </c>
      <c r="H205" s="32" t="s">
        <v>7024</v>
      </c>
      <c r="I205" s="33"/>
      <c r="J205" s="17" t="s">
        <v>93</v>
      </c>
      <c r="K205" s="150" t="str">
        <f t="shared" si="61"/>
        <v>-</v>
      </c>
      <c r="L205" s="123"/>
      <c r="M205" s="123"/>
      <c r="N205" s="123"/>
      <c r="O205" s="123"/>
      <c r="P205" s="123"/>
      <c r="Q205" s="123"/>
      <c r="AC205" s="50" t="str">
        <f t="shared" si="58"/>
        <v>22.1</v>
      </c>
      <c r="AD205" s="19">
        <f t="shared" si="59"/>
        <v>184</v>
      </c>
      <c r="AE205" s="49" t="str">
        <f t="shared" si="56"/>
        <v>22.1184</v>
      </c>
      <c r="BD205" s="19" t="e">
        <f>VLOOKUP(AE205,ORGANOGRAMAES!$C$1:$N$6000,2,0)</f>
        <v>#N/A</v>
      </c>
      <c r="BE205" s="19" t="e">
        <f>VLOOKUP(AE205,ORGANOGRAMAES!$C$1:$N$6000,3,0)</f>
        <v>#N/A</v>
      </c>
      <c r="BF205" s="19" t="e">
        <f>VLOOKUP(AE205,ORGANOGRAMAES!$C$1:$N$6000,4,0)</f>
        <v>#N/A</v>
      </c>
      <c r="BG205" s="19" t="e">
        <f>VLOOKUP(AE205,ORGANOGRAMAES!$C$1:$N$6000,5,0)</f>
        <v>#N/A</v>
      </c>
      <c r="BH205" s="19" t="e">
        <f>VLOOKUP(AE205,ORGANOGRAMAES!$C$1:$N$6000,6,0)</f>
        <v>#N/A</v>
      </c>
      <c r="BI205" s="19" t="e">
        <f>VLOOKUP(AE205,ORGANOGRAMAES!$C$1:$N$6000,7,0)</f>
        <v>#N/A</v>
      </c>
      <c r="BJ205" s="19" t="e">
        <f>VLOOKUP(AE205,ORGANOGRAMAES!$C$1:$N$6000,8,0)</f>
        <v>#N/A</v>
      </c>
      <c r="BK205" s="19" t="e">
        <f>VLOOKUP(AE205,ORGANOGRAMAES!$C$1:$N$6000,9,0)</f>
        <v>#N/A</v>
      </c>
      <c r="BL205" s="19" t="e">
        <f>VLOOKUP(AE205,ORGANOGRAMAES!$C$1:$N$6000,10,0)</f>
        <v>#N/A</v>
      </c>
      <c r="BM205" s="19" t="e">
        <f>VLOOKUP(AE205,ORGANOGRAMAES!$C$1:$N$6000,11,0)</f>
        <v>#N/A</v>
      </c>
      <c r="BN205" s="19" t="e">
        <f>VLOOKUP(AE205,ORGANOGRAMAES!$C$1:$N$6000,12,0)</f>
        <v>#N/A</v>
      </c>
      <c r="BP205" s="19" t="str">
        <f t="shared" si="44"/>
        <v>-</v>
      </c>
      <c r="BQ205" s="19" t="str">
        <f t="shared" si="45"/>
        <v>-</v>
      </c>
      <c r="BR205" s="19" t="str">
        <f t="shared" si="46"/>
        <v>-</v>
      </c>
      <c r="BS205" s="19" t="str">
        <f t="shared" si="47"/>
        <v>-</v>
      </c>
      <c r="BT205" s="19" t="str">
        <f t="shared" si="48"/>
        <v>-</v>
      </c>
      <c r="BU205" s="19" t="str">
        <f t="shared" si="49"/>
        <v>-</v>
      </c>
      <c r="BV205" s="19" t="str">
        <f t="shared" si="50"/>
        <v>-</v>
      </c>
      <c r="BW205" s="19" t="str">
        <f t="shared" si="51"/>
        <v>-</v>
      </c>
      <c r="BX205" s="19" t="str">
        <f t="shared" si="52"/>
        <v>-</v>
      </c>
      <c r="BY205" s="19" t="str">
        <f t="shared" si="53"/>
        <v>-</v>
      </c>
      <c r="BZ205" s="19" t="str">
        <f t="shared" si="54"/>
        <v>-</v>
      </c>
    </row>
    <row r="206" spans="1:78">
      <c r="A206" s="106" t="str">
        <f t="shared" si="55"/>
        <v>22.1.00.00.00.00.00</v>
      </c>
      <c r="B206" s="106">
        <f t="shared" si="57"/>
        <v>22</v>
      </c>
      <c r="C206" s="107" t="str">
        <f t="shared" si="60"/>
        <v>1</v>
      </c>
      <c r="D206" s="32" t="s">
        <v>7024</v>
      </c>
      <c r="E206" s="32" t="s">
        <v>7024</v>
      </c>
      <c r="F206" s="32" t="s">
        <v>7024</v>
      </c>
      <c r="G206" s="32" t="s">
        <v>7024</v>
      </c>
      <c r="H206" s="32" t="s">
        <v>7024</v>
      </c>
      <c r="I206" s="33"/>
      <c r="J206" s="17" t="s">
        <v>93</v>
      </c>
      <c r="K206" s="150" t="str">
        <f t="shared" si="61"/>
        <v>-</v>
      </c>
      <c r="L206" s="123"/>
      <c r="M206" s="123"/>
      <c r="N206" s="123"/>
      <c r="O206" s="123"/>
      <c r="P206" s="123"/>
      <c r="Q206" s="123"/>
      <c r="S206" s="19" t="s">
        <v>7288</v>
      </c>
      <c r="AC206" s="50" t="str">
        <f t="shared" si="58"/>
        <v>22.1</v>
      </c>
      <c r="AD206" s="19">
        <f t="shared" si="59"/>
        <v>185</v>
      </c>
      <c r="AE206" s="49" t="str">
        <f t="shared" si="56"/>
        <v>22.1185</v>
      </c>
      <c r="BD206" s="19" t="e">
        <f>VLOOKUP(AE206,ORGANOGRAMAES!$C$1:$N$6000,2,0)</f>
        <v>#N/A</v>
      </c>
      <c r="BE206" s="19" t="e">
        <f>VLOOKUP(AE206,ORGANOGRAMAES!$C$1:$N$6000,3,0)</f>
        <v>#N/A</v>
      </c>
      <c r="BF206" s="19" t="e">
        <f>VLOOKUP(AE206,ORGANOGRAMAES!$C$1:$N$6000,4,0)</f>
        <v>#N/A</v>
      </c>
      <c r="BG206" s="19" t="e">
        <f>VLOOKUP(AE206,ORGANOGRAMAES!$C$1:$N$6000,5,0)</f>
        <v>#N/A</v>
      </c>
      <c r="BH206" s="19" t="e">
        <f>VLOOKUP(AE206,ORGANOGRAMAES!$C$1:$N$6000,6,0)</f>
        <v>#N/A</v>
      </c>
      <c r="BI206" s="19" t="e">
        <f>VLOOKUP(AE206,ORGANOGRAMAES!$C$1:$N$6000,7,0)</f>
        <v>#N/A</v>
      </c>
      <c r="BJ206" s="19" t="e">
        <f>VLOOKUP(AE206,ORGANOGRAMAES!$C$1:$N$6000,8,0)</f>
        <v>#N/A</v>
      </c>
      <c r="BK206" s="19" t="e">
        <f>VLOOKUP(AE206,ORGANOGRAMAES!$C$1:$N$6000,9,0)</f>
        <v>#N/A</v>
      </c>
      <c r="BL206" s="19" t="e">
        <f>VLOOKUP(AE206,ORGANOGRAMAES!$C$1:$N$6000,10,0)</f>
        <v>#N/A</v>
      </c>
      <c r="BM206" s="19" t="e">
        <f>VLOOKUP(AE206,ORGANOGRAMAES!$C$1:$N$6000,11,0)</f>
        <v>#N/A</v>
      </c>
      <c r="BN206" s="19" t="e">
        <f>VLOOKUP(AE206,ORGANOGRAMAES!$C$1:$N$6000,12,0)</f>
        <v>#N/A</v>
      </c>
      <c r="BP206" s="19" t="str">
        <f t="shared" si="44"/>
        <v>-</v>
      </c>
      <c r="BQ206" s="19" t="str">
        <f t="shared" si="45"/>
        <v>-</v>
      </c>
      <c r="BR206" s="19" t="str">
        <f t="shared" si="46"/>
        <v>-</v>
      </c>
      <c r="BS206" s="19" t="str">
        <f t="shared" si="47"/>
        <v>-</v>
      </c>
      <c r="BT206" s="19" t="str">
        <f t="shared" si="48"/>
        <v>-</v>
      </c>
      <c r="BU206" s="19" t="str">
        <f t="shared" si="49"/>
        <v>-</v>
      </c>
      <c r="BV206" s="19" t="str">
        <f t="shared" si="50"/>
        <v>-</v>
      </c>
      <c r="BW206" s="19" t="str">
        <f t="shared" si="51"/>
        <v>-</v>
      </c>
      <c r="BX206" s="19" t="str">
        <f t="shared" si="52"/>
        <v>-</v>
      </c>
      <c r="BY206" s="19" t="str">
        <f t="shared" si="53"/>
        <v>-</v>
      </c>
      <c r="BZ206" s="19" t="str">
        <f t="shared" si="54"/>
        <v>-</v>
      </c>
    </row>
    <row r="207" spans="1:78">
      <c r="A207" s="106" t="str">
        <f t="shared" si="55"/>
        <v>22.1.00.00.00.00.00</v>
      </c>
      <c r="B207" s="106">
        <f t="shared" si="57"/>
        <v>22</v>
      </c>
      <c r="C207" s="107" t="str">
        <f t="shared" si="60"/>
        <v>1</v>
      </c>
      <c r="D207" s="32" t="s">
        <v>7024</v>
      </c>
      <c r="E207" s="32" t="s">
        <v>7024</v>
      </c>
      <c r="F207" s="32" t="s">
        <v>7024</v>
      </c>
      <c r="G207" s="32" t="s">
        <v>7024</v>
      </c>
      <c r="H207" s="32" t="s">
        <v>7024</v>
      </c>
      <c r="I207" s="33"/>
      <c r="J207" s="17" t="s">
        <v>93</v>
      </c>
      <c r="K207" s="150" t="str">
        <f t="shared" si="61"/>
        <v>-</v>
      </c>
      <c r="L207" s="123"/>
      <c r="M207" s="123"/>
      <c r="N207" s="123"/>
      <c r="O207" s="123"/>
      <c r="P207" s="123"/>
      <c r="Q207" s="123"/>
      <c r="AC207" s="50" t="str">
        <f t="shared" si="58"/>
        <v>22.1</v>
      </c>
      <c r="AD207" s="19">
        <f t="shared" si="59"/>
        <v>186</v>
      </c>
      <c r="AE207" s="49" t="str">
        <f t="shared" si="56"/>
        <v>22.1186</v>
      </c>
      <c r="BD207" s="19" t="e">
        <f>VLOOKUP(AE207,ORGANOGRAMAES!$C$1:$N$6000,2,0)</f>
        <v>#N/A</v>
      </c>
      <c r="BE207" s="19" t="e">
        <f>VLOOKUP(AE207,ORGANOGRAMAES!$C$1:$N$6000,3,0)</f>
        <v>#N/A</v>
      </c>
      <c r="BF207" s="19" t="e">
        <f>VLOOKUP(AE207,ORGANOGRAMAES!$C$1:$N$6000,4,0)</f>
        <v>#N/A</v>
      </c>
      <c r="BG207" s="19" t="e">
        <f>VLOOKUP(AE207,ORGANOGRAMAES!$C$1:$N$6000,5,0)</f>
        <v>#N/A</v>
      </c>
      <c r="BH207" s="19" t="e">
        <f>VLOOKUP(AE207,ORGANOGRAMAES!$C$1:$N$6000,6,0)</f>
        <v>#N/A</v>
      </c>
      <c r="BI207" s="19" t="e">
        <f>VLOOKUP(AE207,ORGANOGRAMAES!$C$1:$N$6000,7,0)</f>
        <v>#N/A</v>
      </c>
      <c r="BJ207" s="19" t="e">
        <f>VLOOKUP(AE207,ORGANOGRAMAES!$C$1:$N$6000,8,0)</f>
        <v>#N/A</v>
      </c>
      <c r="BK207" s="19" t="e">
        <f>VLOOKUP(AE207,ORGANOGRAMAES!$C$1:$N$6000,9,0)</f>
        <v>#N/A</v>
      </c>
      <c r="BL207" s="19" t="e">
        <f>VLOOKUP(AE207,ORGANOGRAMAES!$C$1:$N$6000,10,0)</f>
        <v>#N/A</v>
      </c>
      <c r="BM207" s="19" t="e">
        <f>VLOOKUP(AE207,ORGANOGRAMAES!$C$1:$N$6000,11,0)</f>
        <v>#N/A</v>
      </c>
      <c r="BN207" s="19" t="e">
        <f>VLOOKUP(AE207,ORGANOGRAMAES!$C$1:$N$6000,12,0)</f>
        <v>#N/A</v>
      </c>
      <c r="BP207" s="19" t="str">
        <f t="shared" si="44"/>
        <v>-</v>
      </c>
      <c r="BQ207" s="19" t="str">
        <f t="shared" si="45"/>
        <v>-</v>
      </c>
      <c r="BR207" s="19" t="str">
        <f t="shared" si="46"/>
        <v>-</v>
      </c>
      <c r="BS207" s="19" t="str">
        <f t="shared" si="47"/>
        <v>-</v>
      </c>
      <c r="BT207" s="19" t="str">
        <f t="shared" si="48"/>
        <v>-</v>
      </c>
      <c r="BU207" s="19" t="str">
        <f t="shared" si="49"/>
        <v>-</v>
      </c>
      <c r="BV207" s="19" t="str">
        <f t="shared" si="50"/>
        <v>-</v>
      </c>
      <c r="BW207" s="19" t="str">
        <f t="shared" si="51"/>
        <v>-</v>
      </c>
      <c r="BX207" s="19" t="str">
        <f t="shared" si="52"/>
        <v>-</v>
      </c>
      <c r="BY207" s="19" t="str">
        <f t="shared" si="53"/>
        <v>-</v>
      </c>
      <c r="BZ207" s="19" t="str">
        <f t="shared" si="54"/>
        <v>-</v>
      </c>
    </row>
    <row r="208" spans="1:78">
      <c r="A208" s="106" t="str">
        <f t="shared" si="55"/>
        <v>22.1.00.00.00.00.00</v>
      </c>
      <c r="B208" s="106">
        <f t="shared" si="57"/>
        <v>22</v>
      </c>
      <c r="C208" s="107" t="str">
        <f t="shared" si="60"/>
        <v>1</v>
      </c>
      <c r="D208" s="32" t="s">
        <v>7024</v>
      </c>
      <c r="E208" s="32" t="s">
        <v>7024</v>
      </c>
      <c r="F208" s="32" t="s">
        <v>7024</v>
      </c>
      <c r="G208" s="32" t="s">
        <v>7024</v>
      </c>
      <c r="H208" s="32" t="s">
        <v>7024</v>
      </c>
      <c r="I208" s="33"/>
      <c r="J208" s="17" t="s">
        <v>93</v>
      </c>
      <c r="K208" s="150" t="str">
        <f t="shared" si="61"/>
        <v>-</v>
      </c>
      <c r="L208" s="123"/>
      <c r="M208" s="123"/>
      <c r="N208" s="123"/>
      <c r="O208" s="123"/>
      <c r="P208" s="123"/>
      <c r="Q208" s="123"/>
      <c r="T208" s="19" t="s">
        <v>7289</v>
      </c>
      <c r="AC208" s="50" t="str">
        <f t="shared" si="58"/>
        <v>22.1</v>
      </c>
      <c r="AD208" s="19">
        <f t="shared" si="59"/>
        <v>187</v>
      </c>
      <c r="AE208" s="49" t="str">
        <f t="shared" si="56"/>
        <v>22.1187</v>
      </c>
      <c r="BD208" s="19" t="e">
        <f>VLOOKUP(AE208,ORGANOGRAMAES!$C$1:$N$6000,2,0)</f>
        <v>#N/A</v>
      </c>
      <c r="BE208" s="19" t="e">
        <f>VLOOKUP(AE208,ORGANOGRAMAES!$C$1:$N$6000,3,0)</f>
        <v>#N/A</v>
      </c>
      <c r="BF208" s="19" t="e">
        <f>VLOOKUP(AE208,ORGANOGRAMAES!$C$1:$N$6000,4,0)</f>
        <v>#N/A</v>
      </c>
      <c r="BG208" s="19" t="e">
        <f>VLOOKUP(AE208,ORGANOGRAMAES!$C$1:$N$6000,5,0)</f>
        <v>#N/A</v>
      </c>
      <c r="BH208" s="19" t="e">
        <f>VLOOKUP(AE208,ORGANOGRAMAES!$C$1:$N$6000,6,0)</f>
        <v>#N/A</v>
      </c>
      <c r="BI208" s="19" t="e">
        <f>VLOOKUP(AE208,ORGANOGRAMAES!$C$1:$N$6000,7,0)</f>
        <v>#N/A</v>
      </c>
      <c r="BJ208" s="19" t="e">
        <f>VLOOKUP(AE208,ORGANOGRAMAES!$C$1:$N$6000,8,0)</f>
        <v>#N/A</v>
      </c>
      <c r="BK208" s="19" t="e">
        <f>VLOOKUP(AE208,ORGANOGRAMAES!$C$1:$N$6000,9,0)</f>
        <v>#N/A</v>
      </c>
      <c r="BL208" s="19" t="e">
        <f>VLOOKUP(AE208,ORGANOGRAMAES!$C$1:$N$6000,10,0)</f>
        <v>#N/A</v>
      </c>
      <c r="BM208" s="19" t="e">
        <f>VLOOKUP(AE208,ORGANOGRAMAES!$C$1:$N$6000,11,0)</f>
        <v>#N/A</v>
      </c>
      <c r="BN208" s="19" t="e">
        <f>VLOOKUP(AE208,ORGANOGRAMAES!$C$1:$N$6000,12,0)</f>
        <v>#N/A</v>
      </c>
      <c r="BP208" s="19" t="str">
        <f t="shared" si="44"/>
        <v>-</v>
      </c>
      <c r="BQ208" s="19" t="str">
        <f t="shared" si="45"/>
        <v>-</v>
      </c>
      <c r="BR208" s="19" t="str">
        <f t="shared" si="46"/>
        <v>-</v>
      </c>
      <c r="BS208" s="19" t="str">
        <f t="shared" si="47"/>
        <v>-</v>
      </c>
      <c r="BT208" s="19" t="str">
        <f t="shared" si="48"/>
        <v>-</v>
      </c>
      <c r="BU208" s="19" t="str">
        <f t="shared" si="49"/>
        <v>-</v>
      </c>
      <c r="BV208" s="19" t="str">
        <f t="shared" si="50"/>
        <v>-</v>
      </c>
      <c r="BW208" s="19" t="str">
        <f t="shared" si="51"/>
        <v>-</v>
      </c>
      <c r="BX208" s="19" t="str">
        <f t="shared" si="52"/>
        <v>-</v>
      </c>
      <c r="BY208" s="19" t="str">
        <f t="shared" si="53"/>
        <v>-</v>
      </c>
      <c r="BZ208" s="19" t="str">
        <f t="shared" si="54"/>
        <v>-</v>
      </c>
    </row>
    <row r="209" spans="1:78">
      <c r="A209" s="106" t="str">
        <f t="shared" si="55"/>
        <v>22.1.00.00.00.00.00</v>
      </c>
      <c r="B209" s="106">
        <f t="shared" si="57"/>
        <v>22</v>
      </c>
      <c r="C209" s="107" t="str">
        <f t="shared" si="60"/>
        <v>1</v>
      </c>
      <c r="D209" s="32" t="s">
        <v>7024</v>
      </c>
      <c r="E209" s="32" t="s">
        <v>7024</v>
      </c>
      <c r="F209" s="32" t="s">
        <v>7024</v>
      </c>
      <c r="G209" s="32" t="s">
        <v>7024</v>
      </c>
      <c r="H209" s="32" t="s">
        <v>7024</v>
      </c>
      <c r="I209" s="33"/>
      <c r="J209" s="17" t="s">
        <v>93</v>
      </c>
      <c r="K209" s="150" t="str">
        <f t="shared" si="61"/>
        <v>-</v>
      </c>
      <c r="L209" s="123"/>
      <c r="M209" s="123"/>
      <c r="N209" s="123"/>
      <c r="O209" s="123"/>
      <c r="P209" s="123"/>
      <c r="Q209" s="123"/>
      <c r="T209" s="19" t="s">
        <v>7290</v>
      </c>
      <c r="AC209" s="50" t="str">
        <f t="shared" si="58"/>
        <v>22.1</v>
      </c>
      <c r="AD209" s="19">
        <f t="shared" si="59"/>
        <v>188</v>
      </c>
      <c r="AE209" s="49" t="str">
        <f t="shared" si="56"/>
        <v>22.1188</v>
      </c>
      <c r="BD209" s="19" t="e">
        <f>VLOOKUP(AE209,ORGANOGRAMAES!$C$1:$N$6000,2,0)</f>
        <v>#N/A</v>
      </c>
      <c r="BE209" s="19" t="e">
        <f>VLOOKUP(AE209,ORGANOGRAMAES!$C$1:$N$6000,3,0)</f>
        <v>#N/A</v>
      </c>
      <c r="BF209" s="19" t="e">
        <f>VLOOKUP(AE209,ORGANOGRAMAES!$C$1:$N$6000,4,0)</f>
        <v>#N/A</v>
      </c>
      <c r="BG209" s="19" t="e">
        <f>VLOOKUP(AE209,ORGANOGRAMAES!$C$1:$N$6000,5,0)</f>
        <v>#N/A</v>
      </c>
      <c r="BH209" s="19" t="e">
        <f>VLOOKUP(AE209,ORGANOGRAMAES!$C$1:$N$6000,6,0)</f>
        <v>#N/A</v>
      </c>
      <c r="BI209" s="19" t="e">
        <f>VLOOKUP(AE209,ORGANOGRAMAES!$C$1:$N$6000,7,0)</f>
        <v>#N/A</v>
      </c>
      <c r="BJ209" s="19" t="e">
        <f>VLOOKUP(AE209,ORGANOGRAMAES!$C$1:$N$6000,8,0)</f>
        <v>#N/A</v>
      </c>
      <c r="BK209" s="19" t="e">
        <f>VLOOKUP(AE209,ORGANOGRAMAES!$C$1:$N$6000,9,0)</f>
        <v>#N/A</v>
      </c>
      <c r="BL209" s="19" t="e">
        <f>VLOOKUP(AE209,ORGANOGRAMAES!$C$1:$N$6000,10,0)</f>
        <v>#N/A</v>
      </c>
      <c r="BM209" s="19" t="e">
        <f>VLOOKUP(AE209,ORGANOGRAMAES!$C$1:$N$6000,11,0)</f>
        <v>#N/A</v>
      </c>
      <c r="BN209" s="19" t="e">
        <f>VLOOKUP(AE209,ORGANOGRAMAES!$C$1:$N$6000,12,0)</f>
        <v>#N/A</v>
      </c>
      <c r="BP209" s="19" t="str">
        <f t="shared" si="44"/>
        <v>-</v>
      </c>
      <c r="BQ209" s="19" t="str">
        <f t="shared" si="45"/>
        <v>-</v>
      </c>
      <c r="BR209" s="19" t="str">
        <f t="shared" si="46"/>
        <v>-</v>
      </c>
      <c r="BS209" s="19" t="str">
        <f t="shared" si="47"/>
        <v>-</v>
      </c>
      <c r="BT209" s="19" t="str">
        <f t="shared" si="48"/>
        <v>-</v>
      </c>
      <c r="BU209" s="19" t="str">
        <f t="shared" si="49"/>
        <v>-</v>
      </c>
      <c r="BV209" s="19" t="str">
        <f t="shared" si="50"/>
        <v>-</v>
      </c>
      <c r="BW209" s="19" t="str">
        <f t="shared" si="51"/>
        <v>-</v>
      </c>
      <c r="BX209" s="19" t="str">
        <f t="shared" si="52"/>
        <v>-</v>
      </c>
      <c r="BY209" s="19" t="str">
        <f t="shared" si="53"/>
        <v>-</v>
      </c>
      <c r="BZ209" s="19" t="str">
        <f t="shared" si="54"/>
        <v>-</v>
      </c>
    </row>
    <row r="210" spans="1:78">
      <c r="A210" s="106" t="str">
        <f t="shared" si="55"/>
        <v>22.1.00.00.00.00.00</v>
      </c>
      <c r="B210" s="106">
        <f t="shared" si="57"/>
        <v>22</v>
      </c>
      <c r="C210" s="107" t="str">
        <f t="shared" si="60"/>
        <v>1</v>
      </c>
      <c r="D210" s="32" t="s">
        <v>7024</v>
      </c>
      <c r="E210" s="32" t="s">
        <v>7024</v>
      </c>
      <c r="F210" s="32" t="s">
        <v>7024</v>
      </c>
      <c r="G210" s="32" t="s">
        <v>7024</v>
      </c>
      <c r="H210" s="32" t="s">
        <v>7024</v>
      </c>
      <c r="I210" s="33"/>
      <c r="J210" s="17" t="s">
        <v>93</v>
      </c>
      <c r="K210" s="150" t="str">
        <f t="shared" si="61"/>
        <v>-</v>
      </c>
      <c r="L210" s="123"/>
      <c r="M210" s="123"/>
      <c r="N210" s="123"/>
      <c r="O210" s="123"/>
      <c r="P210" s="123"/>
      <c r="Q210" s="123"/>
      <c r="T210" s="19" t="s">
        <v>7291</v>
      </c>
      <c r="AC210" s="50" t="str">
        <f t="shared" si="58"/>
        <v>22.1</v>
      </c>
      <c r="AD210" s="19">
        <f t="shared" si="59"/>
        <v>189</v>
      </c>
      <c r="AE210" s="49" t="str">
        <f t="shared" si="56"/>
        <v>22.1189</v>
      </c>
      <c r="BD210" s="19" t="e">
        <f>VLOOKUP(AE210,ORGANOGRAMAES!$C$1:$N$6000,2,0)</f>
        <v>#N/A</v>
      </c>
      <c r="BE210" s="19" t="e">
        <f>VLOOKUP(AE210,ORGANOGRAMAES!$C$1:$N$6000,3,0)</f>
        <v>#N/A</v>
      </c>
      <c r="BF210" s="19" t="e">
        <f>VLOOKUP(AE210,ORGANOGRAMAES!$C$1:$N$6000,4,0)</f>
        <v>#N/A</v>
      </c>
      <c r="BG210" s="19" t="e">
        <f>VLOOKUP(AE210,ORGANOGRAMAES!$C$1:$N$6000,5,0)</f>
        <v>#N/A</v>
      </c>
      <c r="BH210" s="19" t="e">
        <f>VLOOKUP(AE210,ORGANOGRAMAES!$C$1:$N$6000,6,0)</f>
        <v>#N/A</v>
      </c>
      <c r="BI210" s="19" t="e">
        <f>VLOOKUP(AE210,ORGANOGRAMAES!$C$1:$N$6000,7,0)</f>
        <v>#N/A</v>
      </c>
      <c r="BJ210" s="19" t="e">
        <f>VLOOKUP(AE210,ORGANOGRAMAES!$C$1:$N$6000,8,0)</f>
        <v>#N/A</v>
      </c>
      <c r="BK210" s="19" t="e">
        <f>VLOOKUP(AE210,ORGANOGRAMAES!$C$1:$N$6000,9,0)</f>
        <v>#N/A</v>
      </c>
      <c r="BL210" s="19" t="e">
        <f>VLOOKUP(AE210,ORGANOGRAMAES!$C$1:$N$6000,10,0)</f>
        <v>#N/A</v>
      </c>
      <c r="BM210" s="19" t="e">
        <f>VLOOKUP(AE210,ORGANOGRAMAES!$C$1:$N$6000,11,0)</f>
        <v>#N/A</v>
      </c>
      <c r="BN210" s="19" t="e">
        <f>VLOOKUP(AE210,ORGANOGRAMAES!$C$1:$N$6000,12,0)</f>
        <v>#N/A</v>
      </c>
      <c r="BP210" s="19" t="str">
        <f t="shared" si="44"/>
        <v>-</v>
      </c>
      <c r="BQ210" s="19" t="str">
        <f t="shared" si="45"/>
        <v>-</v>
      </c>
      <c r="BR210" s="19" t="str">
        <f t="shared" si="46"/>
        <v>-</v>
      </c>
      <c r="BS210" s="19" t="str">
        <f t="shared" si="47"/>
        <v>-</v>
      </c>
      <c r="BT210" s="19" t="str">
        <f t="shared" si="48"/>
        <v>-</v>
      </c>
      <c r="BU210" s="19" t="str">
        <f t="shared" si="49"/>
        <v>-</v>
      </c>
      <c r="BV210" s="19" t="str">
        <f t="shared" si="50"/>
        <v>-</v>
      </c>
      <c r="BW210" s="19" t="str">
        <f t="shared" si="51"/>
        <v>-</v>
      </c>
      <c r="BX210" s="19" t="str">
        <f t="shared" si="52"/>
        <v>-</v>
      </c>
      <c r="BY210" s="19" t="str">
        <f t="shared" si="53"/>
        <v>-</v>
      </c>
      <c r="BZ210" s="19" t="str">
        <f t="shared" si="54"/>
        <v>-</v>
      </c>
    </row>
    <row r="211" spans="1:78">
      <c r="A211" s="106" t="str">
        <f t="shared" si="55"/>
        <v>22.1.00.00.00.00.00</v>
      </c>
      <c r="B211" s="106">
        <f t="shared" si="57"/>
        <v>22</v>
      </c>
      <c r="C211" s="107" t="str">
        <f t="shared" si="60"/>
        <v>1</v>
      </c>
      <c r="D211" s="32" t="s">
        <v>7024</v>
      </c>
      <c r="E211" s="32" t="s">
        <v>7024</v>
      </c>
      <c r="F211" s="32" t="s">
        <v>7024</v>
      </c>
      <c r="G211" s="32" t="s">
        <v>7024</v>
      </c>
      <c r="H211" s="32" t="s">
        <v>7024</v>
      </c>
      <c r="I211" s="33"/>
      <c r="J211" s="17" t="s">
        <v>93</v>
      </c>
      <c r="K211" s="150" t="str">
        <f t="shared" si="61"/>
        <v>-</v>
      </c>
      <c r="L211" s="123"/>
      <c r="M211" s="123"/>
      <c r="N211" s="123"/>
      <c r="O211" s="123"/>
      <c r="P211" s="123"/>
      <c r="Q211" s="123"/>
      <c r="AC211" s="50" t="str">
        <f t="shared" si="58"/>
        <v>22.1</v>
      </c>
      <c r="AD211" s="19">
        <f t="shared" si="59"/>
        <v>190</v>
      </c>
      <c r="AE211" s="49" t="str">
        <f t="shared" si="56"/>
        <v>22.1190</v>
      </c>
      <c r="BD211" s="19" t="e">
        <f>VLOOKUP(AE211,ORGANOGRAMAES!$C$1:$N$6000,2,0)</f>
        <v>#N/A</v>
      </c>
      <c r="BE211" s="19" t="e">
        <f>VLOOKUP(AE211,ORGANOGRAMAES!$C$1:$N$6000,3,0)</f>
        <v>#N/A</v>
      </c>
      <c r="BF211" s="19" t="e">
        <f>VLOOKUP(AE211,ORGANOGRAMAES!$C$1:$N$6000,4,0)</f>
        <v>#N/A</v>
      </c>
      <c r="BG211" s="19" t="e">
        <f>VLOOKUP(AE211,ORGANOGRAMAES!$C$1:$N$6000,5,0)</f>
        <v>#N/A</v>
      </c>
      <c r="BH211" s="19" t="e">
        <f>VLOOKUP(AE211,ORGANOGRAMAES!$C$1:$N$6000,6,0)</f>
        <v>#N/A</v>
      </c>
      <c r="BI211" s="19" t="e">
        <f>VLOOKUP(AE211,ORGANOGRAMAES!$C$1:$N$6000,7,0)</f>
        <v>#N/A</v>
      </c>
      <c r="BJ211" s="19" t="e">
        <f>VLOOKUP(AE211,ORGANOGRAMAES!$C$1:$N$6000,8,0)</f>
        <v>#N/A</v>
      </c>
      <c r="BK211" s="19" t="e">
        <f>VLOOKUP(AE211,ORGANOGRAMAES!$C$1:$N$6000,9,0)</f>
        <v>#N/A</v>
      </c>
      <c r="BL211" s="19" t="e">
        <f>VLOOKUP(AE211,ORGANOGRAMAES!$C$1:$N$6000,10,0)</f>
        <v>#N/A</v>
      </c>
      <c r="BM211" s="19" t="e">
        <f>VLOOKUP(AE211,ORGANOGRAMAES!$C$1:$N$6000,11,0)</f>
        <v>#N/A</v>
      </c>
      <c r="BN211" s="19" t="e">
        <f>VLOOKUP(AE211,ORGANOGRAMAES!$C$1:$N$6000,12,0)</f>
        <v>#N/A</v>
      </c>
      <c r="BP211" s="19" t="str">
        <f t="shared" ref="BP211:BP274" si="65">IFERROR(+BD211,"-")</f>
        <v>-</v>
      </c>
      <c r="BQ211" s="19" t="str">
        <f t="shared" ref="BQ211:BQ274" si="66">IFERROR(+BE211,"-")</f>
        <v>-</v>
      </c>
      <c r="BR211" s="19" t="str">
        <f t="shared" ref="BR211:BR274" si="67">IFERROR(+BF211,"-")</f>
        <v>-</v>
      </c>
      <c r="BS211" s="19" t="str">
        <f t="shared" ref="BS211:BS274" si="68">IFERROR(+BG211,"-")</f>
        <v>-</v>
      </c>
      <c r="BT211" s="19" t="str">
        <f t="shared" ref="BT211:BT274" si="69">IFERROR(+BH211,"-")</f>
        <v>-</v>
      </c>
      <c r="BU211" s="19" t="str">
        <f t="shared" ref="BU211:BU274" si="70">IFERROR(+BI211,"-")</f>
        <v>-</v>
      </c>
      <c r="BV211" s="19" t="str">
        <f t="shared" ref="BV211:BV274" si="71">IFERROR(+BJ211,"-")</f>
        <v>-</v>
      </c>
      <c r="BW211" s="19" t="str">
        <f t="shared" ref="BW211:BW274" si="72">IFERROR(+BK211,"-")</f>
        <v>-</v>
      </c>
      <c r="BX211" s="19" t="str">
        <f t="shared" ref="BX211:BX274" si="73">IFERROR(+BL211,"-")</f>
        <v>-</v>
      </c>
      <c r="BY211" s="19" t="str">
        <f t="shared" ref="BY211:BY274" si="74">IFERROR(+BM211,"-")</f>
        <v>-</v>
      </c>
      <c r="BZ211" s="19" t="str">
        <f t="shared" ref="BZ211:BZ274" si="75">IFERROR(+BN211,"-")</f>
        <v>-</v>
      </c>
    </row>
    <row r="212" spans="1:78">
      <c r="A212" s="106" t="str">
        <f t="shared" ref="A212:A275" si="76">CONCATENATE(B212,".",C212,".",D212,".",E212,".",F212,".",G212,".",H212)</f>
        <v>22.1.00.00.00.00.00</v>
      </c>
      <c r="B212" s="106">
        <f t="shared" si="57"/>
        <v>22</v>
      </c>
      <c r="C212" s="107" t="str">
        <f t="shared" si="60"/>
        <v>1</v>
      </c>
      <c r="D212" s="32" t="s">
        <v>7024</v>
      </c>
      <c r="E212" s="32" t="s">
        <v>7024</v>
      </c>
      <c r="F212" s="32" t="s">
        <v>7024</v>
      </c>
      <c r="G212" s="32" t="s">
        <v>7024</v>
      </c>
      <c r="H212" s="32" t="s">
        <v>7024</v>
      </c>
      <c r="I212" s="33"/>
      <c r="J212" s="17" t="s">
        <v>93</v>
      </c>
      <c r="K212" s="150" t="str">
        <f t="shared" si="61"/>
        <v>-</v>
      </c>
      <c r="L212" s="123"/>
      <c r="M212" s="123"/>
      <c r="N212" s="123"/>
      <c r="O212" s="123"/>
      <c r="P212" s="123"/>
      <c r="Q212" s="123"/>
      <c r="S212" s="19" t="s">
        <v>7292</v>
      </c>
      <c r="AC212" s="50" t="str">
        <f t="shared" si="58"/>
        <v>22.1</v>
      </c>
      <c r="AD212" s="19">
        <f t="shared" si="59"/>
        <v>191</v>
      </c>
      <c r="AE212" s="49" t="str">
        <f t="shared" si="56"/>
        <v>22.1191</v>
      </c>
      <c r="BD212" s="19" t="e">
        <f>VLOOKUP(AE212,ORGANOGRAMAES!$C$1:$N$6000,2,0)</f>
        <v>#N/A</v>
      </c>
      <c r="BE212" s="19" t="e">
        <f>VLOOKUP(AE212,ORGANOGRAMAES!$C$1:$N$6000,3,0)</f>
        <v>#N/A</v>
      </c>
      <c r="BF212" s="19" t="e">
        <f>VLOOKUP(AE212,ORGANOGRAMAES!$C$1:$N$6000,4,0)</f>
        <v>#N/A</v>
      </c>
      <c r="BG212" s="19" t="e">
        <f>VLOOKUP(AE212,ORGANOGRAMAES!$C$1:$N$6000,5,0)</f>
        <v>#N/A</v>
      </c>
      <c r="BH212" s="19" t="e">
        <f>VLOOKUP(AE212,ORGANOGRAMAES!$C$1:$N$6000,6,0)</f>
        <v>#N/A</v>
      </c>
      <c r="BI212" s="19" t="e">
        <f>VLOOKUP(AE212,ORGANOGRAMAES!$C$1:$N$6000,7,0)</f>
        <v>#N/A</v>
      </c>
      <c r="BJ212" s="19" t="e">
        <f>VLOOKUP(AE212,ORGANOGRAMAES!$C$1:$N$6000,8,0)</f>
        <v>#N/A</v>
      </c>
      <c r="BK212" s="19" t="e">
        <f>VLOOKUP(AE212,ORGANOGRAMAES!$C$1:$N$6000,9,0)</f>
        <v>#N/A</v>
      </c>
      <c r="BL212" s="19" t="e">
        <f>VLOOKUP(AE212,ORGANOGRAMAES!$C$1:$N$6000,10,0)</f>
        <v>#N/A</v>
      </c>
      <c r="BM212" s="19" t="e">
        <f>VLOOKUP(AE212,ORGANOGRAMAES!$C$1:$N$6000,11,0)</f>
        <v>#N/A</v>
      </c>
      <c r="BN212" s="19" t="e">
        <f>VLOOKUP(AE212,ORGANOGRAMAES!$C$1:$N$6000,12,0)</f>
        <v>#N/A</v>
      </c>
      <c r="BP212" s="19" t="str">
        <f t="shared" si="65"/>
        <v>-</v>
      </c>
      <c r="BQ212" s="19" t="str">
        <f t="shared" si="66"/>
        <v>-</v>
      </c>
      <c r="BR212" s="19" t="str">
        <f t="shared" si="67"/>
        <v>-</v>
      </c>
      <c r="BS212" s="19" t="str">
        <f t="shared" si="68"/>
        <v>-</v>
      </c>
      <c r="BT212" s="19" t="str">
        <f t="shared" si="69"/>
        <v>-</v>
      </c>
      <c r="BU212" s="19" t="str">
        <f t="shared" si="70"/>
        <v>-</v>
      </c>
      <c r="BV212" s="19" t="str">
        <f t="shared" si="71"/>
        <v>-</v>
      </c>
      <c r="BW212" s="19" t="str">
        <f t="shared" si="72"/>
        <v>-</v>
      </c>
      <c r="BX212" s="19" t="str">
        <f t="shared" si="73"/>
        <v>-</v>
      </c>
      <c r="BY212" s="19" t="str">
        <f t="shared" si="74"/>
        <v>-</v>
      </c>
      <c r="BZ212" s="19" t="str">
        <f t="shared" si="75"/>
        <v>-</v>
      </c>
    </row>
    <row r="213" spans="1:78">
      <c r="A213" s="106" t="str">
        <f t="shared" si="76"/>
        <v>22.1.00.00.00.00.00</v>
      </c>
      <c r="B213" s="106">
        <f t="shared" ref="B213:B276" si="77">+B212</f>
        <v>22</v>
      </c>
      <c r="C213" s="107" t="str">
        <f t="shared" si="60"/>
        <v>1</v>
      </c>
      <c r="D213" s="32" t="s">
        <v>7024</v>
      </c>
      <c r="E213" s="32" t="s">
        <v>7024</v>
      </c>
      <c r="F213" s="32" t="s">
        <v>7024</v>
      </c>
      <c r="G213" s="32" t="s">
        <v>7024</v>
      </c>
      <c r="H213" s="32" t="s">
        <v>7024</v>
      </c>
      <c r="I213" s="33"/>
      <c r="J213" s="17" t="s">
        <v>93</v>
      </c>
      <c r="K213" s="150" t="str">
        <f t="shared" si="61"/>
        <v>-</v>
      </c>
      <c r="L213" s="123"/>
      <c r="M213" s="123"/>
      <c r="N213" s="123"/>
      <c r="O213" s="123"/>
      <c r="P213" s="123"/>
      <c r="Q213" s="123"/>
      <c r="AC213" s="50" t="str">
        <f t="shared" si="58"/>
        <v>22.1</v>
      </c>
      <c r="AD213" s="19">
        <f t="shared" si="59"/>
        <v>192</v>
      </c>
      <c r="AE213" s="49" t="str">
        <f t="shared" si="56"/>
        <v>22.1192</v>
      </c>
      <c r="BD213" s="19" t="e">
        <f>VLOOKUP(AE213,ORGANOGRAMAES!$C$1:$N$6000,2,0)</f>
        <v>#N/A</v>
      </c>
      <c r="BE213" s="19" t="e">
        <f>VLOOKUP(AE213,ORGANOGRAMAES!$C$1:$N$6000,3,0)</f>
        <v>#N/A</v>
      </c>
      <c r="BF213" s="19" t="e">
        <f>VLOOKUP(AE213,ORGANOGRAMAES!$C$1:$N$6000,4,0)</f>
        <v>#N/A</v>
      </c>
      <c r="BG213" s="19" t="e">
        <f>VLOOKUP(AE213,ORGANOGRAMAES!$C$1:$N$6000,5,0)</f>
        <v>#N/A</v>
      </c>
      <c r="BH213" s="19" t="e">
        <f>VLOOKUP(AE213,ORGANOGRAMAES!$C$1:$N$6000,6,0)</f>
        <v>#N/A</v>
      </c>
      <c r="BI213" s="19" t="e">
        <f>VLOOKUP(AE213,ORGANOGRAMAES!$C$1:$N$6000,7,0)</f>
        <v>#N/A</v>
      </c>
      <c r="BJ213" s="19" t="e">
        <f>VLOOKUP(AE213,ORGANOGRAMAES!$C$1:$N$6000,8,0)</f>
        <v>#N/A</v>
      </c>
      <c r="BK213" s="19" t="e">
        <f>VLOOKUP(AE213,ORGANOGRAMAES!$C$1:$N$6000,9,0)</f>
        <v>#N/A</v>
      </c>
      <c r="BL213" s="19" t="e">
        <f>VLOOKUP(AE213,ORGANOGRAMAES!$C$1:$N$6000,10,0)</f>
        <v>#N/A</v>
      </c>
      <c r="BM213" s="19" t="e">
        <f>VLOOKUP(AE213,ORGANOGRAMAES!$C$1:$N$6000,11,0)</f>
        <v>#N/A</v>
      </c>
      <c r="BN213" s="19" t="e">
        <f>VLOOKUP(AE213,ORGANOGRAMAES!$C$1:$N$6000,12,0)</f>
        <v>#N/A</v>
      </c>
      <c r="BP213" s="19" t="str">
        <f t="shared" si="65"/>
        <v>-</v>
      </c>
      <c r="BQ213" s="19" t="str">
        <f t="shared" si="66"/>
        <v>-</v>
      </c>
      <c r="BR213" s="19" t="str">
        <f t="shared" si="67"/>
        <v>-</v>
      </c>
      <c r="BS213" s="19" t="str">
        <f t="shared" si="68"/>
        <v>-</v>
      </c>
      <c r="BT213" s="19" t="str">
        <f t="shared" si="69"/>
        <v>-</v>
      </c>
      <c r="BU213" s="19" t="str">
        <f t="shared" si="70"/>
        <v>-</v>
      </c>
      <c r="BV213" s="19" t="str">
        <f t="shared" si="71"/>
        <v>-</v>
      </c>
      <c r="BW213" s="19" t="str">
        <f t="shared" si="72"/>
        <v>-</v>
      </c>
      <c r="BX213" s="19" t="str">
        <f t="shared" si="73"/>
        <v>-</v>
      </c>
      <c r="BY213" s="19" t="str">
        <f t="shared" si="74"/>
        <v>-</v>
      </c>
      <c r="BZ213" s="19" t="str">
        <f t="shared" si="75"/>
        <v>-</v>
      </c>
    </row>
    <row r="214" spans="1:78">
      <c r="A214" s="106" t="str">
        <f t="shared" si="76"/>
        <v>22.1.00.00.00.00.00</v>
      </c>
      <c r="B214" s="106">
        <f t="shared" si="77"/>
        <v>22</v>
      </c>
      <c r="C214" s="107" t="str">
        <f t="shared" ref="C214:C277" si="78">+C213</f>
        <v>1</v>
      </c>
      <c r="D214" s="32" t="s">
        <v>7024</v>
      </c>
      <c r="E214" s="32" t="s">
        <v>7024</v>
      </c>
      <c r="F214" s="32" t="s">
        <v>7024</v>
      </c>
      <c r="G214" s="32" t="s">
        <v>7024</v>
      </c>
      <c r="H214" s="32" t="s">
        <v>7024</v>
      </c>
      <c r="I214" s="33"/>
      <c r="J214" s="17" t="s">
        <v>93</v>
      </c>
      <c r="K214" s="150" t="str">
        <f t="shared" ref="K214:K277" si="79">IFERROR(+VLOOKUP(I214,$BC$18:$BN$1031,4,0),"-")</f>
        <v>-</v>
      </c>
      <c r="L214" s="123"/>
      <c r="M214" s="123"/>
      <c r="N214" s="123"/>
      <c r="O214" s="123"/>
      <c r="P214" s="123"/>
      <c r="Q214" s="123"/>
      <c r="T214" s="19" t="s">
        <v>7293</v>
      </c>
      <c r="AC214" s="50" t="str">
        <f t="shared" si="58"/>
        <v>22.1</v>
      </c>
      <c r="AD214" s="19">
        <f t="shared" si="59"/>
        <v>193</v>
      </c>
      <c r="AE214" s="49" t="str">
        <f t="shared" si="56"/>
        <v>22.1193</v>
      </c>
      <c r="BD214" s="19" t="e">
        <f>VLOOKUP(AE214,ORGANOGRAMAES!$C$1:$N$6000,2,0)</f>
        <v>#N/A</v>
      </c>
      <c r="BE214" s="19" t="e">
        <f>VLOOKUP(AE214,ORGANOGRAMAES!$C$1:$N$6000,3,0)</f>
        <v>#N/A</v>
      </c>
      <c r="BF214" s="19" t="e">
        <f>VLOOKUP(AE214,ORGANOGRAMAES!$C$1:$N$6000,4,0)</f>
        <v>#N/A</v>
      </c>
      <c r="BG214" s="19" t="e">
        <f>VLOOKUP(AE214,ORGANOGRAMAES!$C$1:$N$6000,5,0)</f>
        <v>#N/A</v>
      </c>
      <c r="BH214" s="19" t="e">
        <f>VLOOKUP(AE214,ORGANOGRAMAES!$C$1:$N$6000,6,0)</f>
        <v>#N/A</v>
      </c>
      <c r="BI214" s="19" t="e">
        <f>VLOOKUP(AE214,ORGANOGRAMAES!$C$1:$N$6000,7,0)</f>
        <v>#N/A</v>
      </c>
      <c r="BJ214" s="19" t="e">
        <f>VLOOKUP(AE214,ORGANOGRAMAES!$C$1:$N$6000,8,0)</f>
        <v>#N/A</v>
      </c>
      <c r="BK214" s="19" t="e">
        <f>VLOOKUP(AE214,ORGANOGRAMAES!$C$1:$N$6000,9,0)</f>
        <v>#N/A</v>
      </c>
      <c r="BL214" s="19" t="e">
        <f>VLOOKUP(AE214,ORGANOGRAMAES!$C$1:$N$6000,10,0)</f>
        <v>#N/A</v>
      </c>
      <c r="BM214" s="19" t="e">
        <f>VLOOKUP(AE214,ORGANOGRAMAES!$C$1:$N$6000,11,0)</f>
        <v>#N/A</v>
      </c>
      <c r="BN214" s="19" t="e">
        <f>VLOOKUP(AE214,ORGANOGRAMAES!$C$1:$N$6000,12,0)</f>
        <v>#N/A</v>
      </c>
      <c r="BP214" s="19" t="str">
        <f t="shared" si="65"/>
        <v>-</v>
      </c>
      <c r="BQ214" s="19" t="str">
        <f t="shared" si="66"/>
        <v>-</v>
      </c>
      <c r="BR214" s="19" t="str">
        <f t="shared" si="67"/>
        <v>-</v>
      </c>
      <c r="BS214" s="19" t="str">
        <f t="shared" si="68"/>
        <v>-</v>
      </c>
      <c r="BT214" s="19" t="str">
        <f t="shared" si="69"/>
        <v>-</v>
      </c>
      <c r="BU214" s="19" t="str">
        <f t="shared" si="70"/>
        <v>-</v>
      </c>
      <c r="BV214" s="19" t="str">
        <f t="shared" si="71"/>
        <v>-</v>
      </c>
      <c r="BW214" s="19" t="str">
        <f t="shared" si="72"/>
        <v>-</v>
      </c>
      <c r="BX214" s="19" t="str">
        <f t="shared" si="73"/>
        <v>-</v>
      </c>
      <c r="BY214" s="19" t="str">
        <f t="shared" si="74"/>
        <v>-</v>
      </c>
      <c r="BZ214" s="19" t="str">
        <f t="shared" si="75"/>
        <v>-</v>
      </c>
    </row>
    <row r="215" spans="1:78">
      <c r="A215" s="106" t="str">
        <f t="shared" si="76"/>
        <v>22.1.00.00.00.00.00</v>
      </c>
      <c r="B215" s="106">
        <f t="shared" si="77"/>
        <v>22</v>
      </c>
      <c r="C215" s="107" t="str">
        <f t="shared" si="78"/>
        <v>1</v>
      </c>
      <c r="D215" s="32" t="s">
        <v>7024</v>
      </c>
      <c r="E215" s="32" t="s">
        <v>7024</v>
      </c>
      <c r="F215" s="32" t="s">
        <v>7024</v>
      </c>
      <c r="G215" s="32" t="s">
        <v>7024</v>
      </c>
      <c r="H215" s="32" t="s">
        <v>7024</v>
      </c>
      <c r="I215" s="33"/>
      <c r="J215" s="17" t="s">
        <v>93</v>
      </c>
      <c r="K215" s="150" t="str">
        <f t="shared" si="79"/>
        <v>-</v>
      </c>
      <c r="L215" s="123"/>
      <c r="M215" s="123"/>
      <c r="N215" s="123"/>
      <c r="O215" s="123"/>
      <c r="P215" s="123"/>
      <c r="Q215" s="123"/>
      <c r="T215" s="19" t="s">
        <v>7294</v>
      </c>
      <c r="AC215" s="50" t="str">
        <f t="shared" si="58"/>
        <v>22.1</v>
      </c>
      <c r="AD215" s="19">
        <f t="shared" si="59"/>
        <v>194</v>
      </c>
      <c r="AE215" s="49" t="str">
        <f t="shared" ref="AE215:AE278" si="80">+CONCATENATE(AC215,AD215)</f>
        <v>22.1194</v>
      </c>
      <c r="BD215" s="19" t="e">
        <f>VLOOKUP(AE215,ORGANOGRAMAES!$C$1:$N$6000,2,0)</f>
        <v>#N/A</v>
      </c>
      <c r="BE215" s="19" t="e">
        <f>VLOOKUP(AE215,ORGANOGRAMAES!$C$1:$N$6000,3,0)</f>
        <v>#N/A</v>
      </c>
      <c r="BF215" s="19" t="e">
        <f>VLOOKUP(AE215,ORGANOGRAMAES!$C$1:$N$6000,4,0)</f>
        <v>#N/A</v>
      </c>
      <c r="BG215" s="19" t="e">
        <f>VLOOKUP(AE215,ORGANOGRAMAES!$C$1:$N$6000,5,0)</f>
        <v>#N/A</v>
      </c>
      <c r="BH215" s="19" t="e">
        <f>VLOOKUP(AE215,ORGANOGRAMAES!$C$1:$N$6000,6,0)</f>
        <v>#N/A</v>
      </c>
      <c r="BI215" s="19" t="e">
        <f>VLOOKUP(AE215,ORGANOGRAMAES!$C$1:$N$6000,7,0)</f>
        <v>#N/A</v>
      </c>
      <c r="BJ215" s="19" t="e">
        <f>VLOOKUP(AE215,ORGANOGRAMAES!$C$1:$N$6000,8,0)</f>
        <v>#N/A</v>
      </c>
      <c r="BK215" s="19" t="e">
        <f>VLOOKUP(AE215,ORGANOGRAMAES!$C$1:$N$6000,9,0)</f>
        <v>#N/A</v>
      </c>
      <c r="BL215" s="19" t="e">
        <f>VLOOKUP(AE215,ORGANOGRAMAES!$C$1:$N$6000,10,0)</f>
        <v>#N/A</v>
      </c>
      <c r="BM215" s="19" t="e">
        <f>VLOOKUP(AE215,ORGANOGRAMAES!$C$1:$N$6000,11,0)</f>
        <v>#N/A</v>
      </c>
      <c r="BN215" s="19" t="e">
        <f>VLOOKUP(AE215,ORGANOGRAMAES!$C$1:$N$6000,12,0)</f>
        <v>#N/A</v>
      </c>
      <c r="BP215" s="19" t="str">
        <f t="shared" si="65"/>
        <v>-</v>
      </c>
      <c r="BQ215" s="19" t="str">
        <f t="shared" si="66"/>
        <v>-</v>
      </c>
      <c r="BR215" s="19" t="str">
        <f t="shared" si="67"/>
        <v>-</v>
      </c>
      <c r="BS215" s="19" t="str">
        <f t="shared" si="68"/>
        <v>-</v>
      </c>
      <c r="BT215" s="19" t="str">
        <f t="shared" si="69"/>
        <v>-</v>
      </c>
      <c r="BU215" s="19" t="str">
        <f t="shared" si="70"/>
        <v>-</v>
      </c>
      <c r="BV215" s="19" t="str">
        <f t="shared" si="71"/>
        <v>-</v>
      </c>
      <c r="BW215" s="19" t="str">
        <f t="shared" si="72"/>
        <v>-</v>
      </c>
      <c r="BX215" s="19" t="str">
        <f t="shared" si="73"/>
        <v>-</v>
      </c>
      <c r="BY215" s="19" t="str">
        <f t="shared" si="74"/>
        <v>-</v>
      </c>
      <c r="BZ215" s="19" t="str">
        <f t="shared" si="75"/>
        <v>-</v>
      </c>
    </row>
    <row r="216" spans="1:78">
      <c r="A216" s="106" t="str">
        <f t="shared" si="76"/>
        <v>22.1.00.00.00.00.00</v>
      </c>
      <c r="B216" s="106">
        <f t="shared" si="77"/>
        <v>22</v>
      </c>
      <c r="C216" s="107" t="str">
        <f t="shared" si="78"/>
        <v>1</v>
      </c>
      <c r="D216" s="32" t="s">
        <v>7024</v>
      </c>
      <c r="E216" s="32" t="s">
        <v>7024</v>
      </c>
      <c r="F216" s="32" t="s">
        <v>7024</v>
      </c>
      <c r="G216" s="32" t="s">
        <v>7024</v>
      </c>
      <c r="H216" s="32" t="s">
        <v>7024</v>
      </c>
      <c r="I216" s="33"/>
      <c r="J216" s="17" t="s">
        <v>93</v>
      </c>
      <c r="K216" s="150" t="str">
        <f t="shared" si="79"/>
        <v>-</v>
      </c>
      <c r="L216" s="123"/>
      <c r="M216" s="123"/>
      <c r="N216" s="123"/>
      <c r="O216" s="123"/>
      <c r="P216" s="123"/>
      <c r="Q216" s="123"/>
      <c r="T216" s="19" t="s">
        <v>7295</v>
      </c>
      <c r="AC216" s="50" t="str">
        <f t="shared" ref="AC216:AC279" si="81">+AC215</f>
        <v>22.1</v>
      </c>
      <c r="AD216" s="19">
        <f t="shared" ref="AD216:AD279" si="82">+AD215+1</f>
        <v>195</v>
      </c>
      <c r="AE216" s="49" t="str">
        <f t="shared" si="80"/>
        <v>22.1195</v>
      </c>
      <c r="BD216" s="19" t="e">
        <f>VLOOKUP(AE216,ORGANOGRAMAES!$C$1:$N$6000,2,0)</f>
        <v>#N/A</v>
      </c>
      <c r="BE216" s="19" t="e">
        <f>VLOOKUP(AE216,ORGANOGRAMAES!$C$1:$N$6000,3,0)</f>
        <v>#N/A</v>
      </c>
      <c r="BF216" s="19" t="e">
        <f>VLOOKUP(AE216,ORGANOGRAMAES!$C$1:$N$6000,4,0)</f>
        <v>#N/A</v>
      </c>
      <c r="BG216" s="19" t="e">
        <f>VLOOKUP(AE216,ORGANOGRAMAES!$C$1:$N$6000,5,0)</f>
        <v>#N/A</v>
      </c>
      <c r="BH216" s="19" t="e">
        <f>VLOOKUP(AE216,ORGANOGRAMAES!$C$1:$N$6000,6,0)</f>
        <v>#N/A</v>
      </c>
      <c r="BI216" s="19" t="e">
        <f>VLOOKUP(AE216,ORGANOGRAMAES!$C$1:$N$6000,7,0)</f>
        <v>#N/A</v>
      </c>
      <c r="BJ216" s="19" t="e">
        <f>VLOOKUP(AE216,ORGANOGRAMAES!$C$1:$N$6000,8,0)</f>
        <v>#N/A</v>
      </c>
      <c r="BK216" s="19" t="e">
        <f>VLOOKUP(AE216,ORGANOGRAMAES!$C$1:$N$6000,9,0)</f>
        <v>#N/A</v>
      </c>
      <c r="BL216" s="19" t="e">
        <f>VLOOKUP(AE216,ORGANOGRAMAES!$C$1:$N$6000,10,0)</f>
        <v>#N/A</v>
      </c>
      <c r="BM216" s="19" t="e">
        <f>VLOOKUP(AE216,ORGANOGRAMAES!$C$1:$N$6000,11,0)</f>
        <v>#N/A</v>
      </c>
      <c r="BN216" s="19" t="e">
        <f>VLOOKUP(AE216,ORGANOGRAMAES!$C$1:$N$6000,12,0)</f>
        <v>#N/A</v>
      </c>
      <c r="BP216" s="19" t="str">
        <f t="shared" si="65"/>
        <v>-</v>
      </c>
      <c r="BQ216" s="19" t="str">
        <f t="shared" si="66"/>
        <v>-</v>
      </c>
      <c r="BR216" s="19" t="str">
        <f t="shared" si="67"/>
        <v>-</v>
      </c>
      <c r="BS216" s="19" t="str">
        <f t="shared" si="68"/>
        <v>-</v>
      </c>
      <c r="BT216" s="19" t="str">
        <f t="shared" si="69"/>
        <v>-</v>
      </c>
      <c r="BU216" s="19" t="str">
        <f t="shared" si="70"/>
        <v>-</v>
      </c>
      <c r="BV216" s="19" t="str">
        <f t="shared" si="71"/>
        <v>-</v>
      </c>
      <c r="BW216" s="19" t="str">
        <f t="shared" si="72"/>
        <v>-</v>
      </c>
      <c r="BX216" s="19" t="str">
        <f t="shared" si="73"/>
        <v>-</v>
      </c>
      <c r="BY216" s="19" t="str">
        <f t="shared" si="74"/>
        <v>-</v>
      </c>
      <c r="BZ216" s="19" t="str">
        <f t="shared" si="75"/>
        <v>-</v>
      </c>
    </row>
    <row r="217" spans="1:78">
      <c r="A217" s="106" t="str">
        <f t="shared" si="76"/>
        <v>22.1.00.00.00.00.00</v>
      </c>
      <c r="B217" s="106">
        <f t="shared" si="77"/>
        <v>22</v>
      </c>
      <c r="C217" s="107" t="str">
        <f t="shared" si="78"/>
        <v>1</v>
      </c>
      <c r="D217" s="32" t="s">
        <v>7024</v>
      </c>
      <c r="E217" s="32" t="s">
        <v>7024</v>
      </c>
      <c r="F217" s="32" t="s">
        <v>7024</v>
      </c>
      <c r="G217" s="32" t="s">
        <v>7024</v>
      </c>
      <c r="H217" s="32" t="s">
        <v>7024</v>
      </c>
      <c r="I217" s="33"/>
      <c r="J217" s="17" t="s">
        <v>93</v>
      </c>
      <c r="K217" s="150" t="str">
        <f t="shared" si="79"/>
        <v>-</v>
      </c>
      <c r="L217" s="123"/>
      <c r="M217" s="123"/>
      <c r="N217" s="123"/>
      <c r="O217" s="123"/>
      <c r="P217" s="123"/>
      <c r="Q217" s="123"/>
      <c r="T217" s="19" t="s">
        <v>7296</v>
      </c>
      <c r="AC217" s="50" t="str">
        <f t="shared" si="81"/>
        <v>22.1</v>
      </c>
      <c r="AD217" s="19">
        <f t="shared" si="82"/>
        <v>196</v>
      </c>
      <c r="AE217" s="49" t="str">
        <f t="shared" si="80"/>
        <v>22.1196</v>
      </c>
      <c r="BD217" s="19" t="e">
        <f>VLOOKUP(AE217,ORGANOGRAMAES!$C$1:$N$6000,2,0)</f>
        <v>#N/A</v>
      </c>
      <c r="BE217" s="19" t="e">
        <f>VLOOKUP(AE217,ORGANOGRAMAES!$C$1:$N$6000,3,0)</f>
        <v>#N/A</v>
      </c>
      <c r="BF217" s="19" t="e">
        <f>VLOOKUP(AE217,ORGANOGRAMAES!$C$1:$N$6000,4,0)</f>
        <v>#N/A</v>
      </c>
      <c r="BG217" s="19" t="e">
        <f>VLOOKUP(AE217,ORGANOGRAMAES!$C$1:$N$6000,5,0)</f>
        <v>#N/A</v>
      </c>
      <c r="BH217" s="19" t="e">
        <f>VLOOKUP(AE217,ORGANOGRAMAES!$C$1:$N$6000,6,0)</f>
        <v>#N/A</v>
      </c>
      <c r="BI217" s="19" t="e">
        <f>VLOOKUP(AE217,ORGANOGRAMAES!$C$1:$N$6000,7,0)</f>
        <v>#N/A</v>
      </c>
      <c r="BJ217" s="19" t="e">
        <f>VLOOKUP(AE217,ORGANOGRAMAES!$C$1:$N$6000,8,0)</f>
        <v>#N/A</v>
      </c>
      <c r="BK217" s="19" t="e">
        <f>VLOOKUP(AE217,ORGANOGRAMAES!$C$1:$N$6000,9,0)</f>
        <v>#N/A</v>
      </c>
      <c r="BL217" s="19" t="e">
        <f>VLOOKUP(AE217,ORGANOGRAMAES!$C$1:$N$6000,10,0)</f>
        <v>#N/A</v>
      </c>
      <c r="BM217" s="19" t="e">
        <f>VLOOKUP(AE217,ORGANOGRAMAES!$C$1:$N$6000,11,0)</f>
        <v>#N/A</v>
      </c>
      <c r="BN217" s="19" t="e">
        <f>VLOOKUP(AE217,ORGANOGRAMAES!$C$1:$N$6000,12,0)</f>
        <v>#N/A</v>
      </c>
      <c r="BP217" s="19" t="str">
        <f t="shared" si="65"/>
        <v>-</v>
      </c>
      <c r="BQ217" s="19" t="str">
        <f t="shared" si="66"/>
        <v>-</v>
      </c>
      <c r="BR217" s="19" t="str">
        <f t="shared" si="67"/>
        <v>-</v>
      </c>
      <c r="BS217" s="19" t="str">
        <f t="shared" si="68"/>
        <v>-</v>
      </c>
      <c r="BT217" s="19" t="str">
        <f t="shared" si="69"/>
        <v>-</v>
      </c>
      <c r="BU217" s="19" t="str">
        <f t="shared" si="70"/>
        <v>-</v>
      </c>
      <c r="BV217" s="19" t="str">
        <f t="shared" si="71"/>
        <v>-</v>
      </c>
      <c r="BW217" s="19" t="str">
        <f t="shared" si="72"/>
        <v>-</v>
      </c>
      <c r="BX217" s="19" t="str">
        <f t="shared" si="73"/>
        <v>-</v>
      </c>
      <c r="BY217" s="19" t="str">
        <f t="shared" si="74"/>
        <v>-</v>
      </c>
      <c r="BZ217" s="19" t="str">
        <f t="shared" si="75"/>
        <v>-</v>
      </c>
    </row>
    <row r="218" spans="1:78">
      <c r="A218" s="106" t="str">
        <f t="shared" si="76"/>
        <v>22.1.00.00.00.00.00</v>
      </c>
      <c r="B218" s="106">
        <f t="shared" si="77"/>
        <v>22</v>
      </c>
      <c r="C218" s="107" t="str">
        <f t="shared" si="78"/>
        <v>1</v>
      </c>
      <c r="D218" s="32" t="s">
        <v>7024</v>
      </c>
      <c r="E218" s="32" t="s">
        <v>7024</v>
      </c>
      <c r="F218" s="32" t="s">
        <v>7024</v>
      </c>
      <c r="G218" s="32" t="s">
        <v>7024</v>
      </c>
      <c r="H218" s="32" t="s">
        <v>7024</v>
      </c>
      <c r="I218" s="33"/>
      <c r="J218" s="17" t="s">
        <v>93</v>
      </c>
      <c r="K218" s="150" t="str">
        <f t="shared" si="79"/>
        <v>-</v>
      </c>
      <c r="L218" s="123"/>
      <c r="M218" s="123"/>
      <c r="N218" s="123"/>
      <c r="O218" s="123"/>
      <c r="P218" s="123"/>
      <c r="Q218" s="123"/>
      <c r="AC218" s="50" t="str">
        <f t="shared" si="81"/>
        <v>22.1</v>
      </c>
      <c r="AD218" s="19">
        <f t="shared" si="82"/>
        <v>197</v>
      </c>
      <c r="AE218" s="49" t="str">
        <f t="shared" si="80"/>
        <v>22.1197</v>
      </c>
      <c r="BD218" s="19" t="e">
        <f>VLOOKUP(AE218,ORGANOGRAMAES!$C$1:$N$6000,2,0)</f>
        <v>#N/A</v>
      </c>
      <c r="BE218" s="19" t="e">
        <f>VLOOKUP(AE218,ORGANOGRAMAES!$C$1:$N$6000,3,0)</f>
        <v>#N/A</v>
      </c>
      <c r="BF218" s="19" t="e">
        <f>VLOOKUP(AE218,ORGANOGRAMAES!$C$1:$N$6000,4,0)</f>
        <v>#N/A</v>
      </c>
      <c r="BG218" s="19" t="e">
        <f>VLOOKUP(AE218,ORGANOGRAMAES!$C$1:$N$6000,5,0)</f>
        <v>#N/A</v>
      </c>
      <c r="BH218" s="19" t="e">
        <f>VLOOKUP(AE218,ORGANOGRAMAES!$C$1:$N$6000,6,0)</f>
        <v>#N/A</v>
      </c>
      <c r="BI218" s="19" t="e">
        <f>VLOOKUP(AE218,ORGANOGRAMAES!$C$1:$N$6000,7,0)</f>
        <v>#N/A</v>
      </c>
      <c r="BJ218" s="19" t="e">
        <f>VLOOKUP(AE218,ORGANOGRAMAES!$C$1:$N$6000,8,0)</f>
        <v>#N/A</v>
      </c>
      <c r="BK218" s="19" t="e">
        <f>VLOOKUP(AE218,ORGANOGRAMAES!$C$1:$N$6000,9,0)</f>
        <v>#N/A</v>
      </c>
      <c r="BL218" s="19" t="e">
        <f>VLOOKUP(AE218,ORGANOGRAMAES!$C$1:$N$6000,10,0)</f>
        <v>#N/A</v>
      </c>
      <c r="BM218" s="19" t="e">
        <f>VLOOKUP(AE218,ORGANOGRAMAES!$C$1:$N$6000,11,0)</f>
        <v>#N/A</v>
      </c>
      <c r="BN218" s="19" t="e">
        <f>VLOOKUP(AE218,ORGANOGRAMAES!$C$1:$N$6000,12,0)</f>
        <v>#N/A</v>
      </c>
      <c r="BP218" s="19" t="str">
        <f t="shared" si="65"/>
        <v>-</v>
      </c>
      <c r="BQ218" s="19" t="str">
        <f t="shared" si="66"/>
        <v>-</v>
      </c>
      <c r="BR218" s="19" t="str">
        <f t="shared" si="67"/>
        <v>-</v>
      </c>
      <c r="BS218" s="19" t="str">
        <f t="shared" si="68"/>
        <v>-</v>
      </c>
      <c r="BT218" s="19" t="str">
        <f t="shared" si="69"/>
        <v>-</v>
      </c>
      <c r="BU218" s="19" t="str">
        <f t="shared" si="70"/>
        <v>-</v>
      </c>
      <c r="BV218" s="19" t="str">
        <f t="shared" si="71"/>
        <v>-</v>
      </c>
      <c r="BW218" s="19" t="str">
        <f t="shared" si="72"/>
        <v>-</v>
      </c>
      <c r="BX218" s="19" t="str">
        <f t="shared" si="73"/>
        <v>-</v>
      </c>
      <c r="BY218" s="19" t="str">
        <f t="shared" si="74"/>
        <v>-</v>
      </c>
      <c r="BZ218" s="19" t="str">
        <f t="shared" si="75"/>
        <v>-</v>
      </c>
    </row>
    <row r="219" spans="1:78">
      <c r="A219" s="106" t="str">
        <f t="shared" si="76"/>
        <v>22.1.00.00.00.00.00</v>
      </c>
      <c r="B219" s="106">
        <f t="shared" si="77"/>
        <v>22</v>
      </c>
      <c r="C219" s="107" t="str">
        <f t="shared" si="78"/>
        <v>1</v>
      </c>
      <c r="D219" s="32" t="s">
        <v>7024</v>
      </c>
      <c r="E219" s="32" t="s">
        <v>7024</v>
      </c>
      <c r="F219" s="32" t="s">
        <v>7024</v>
      </c>
      <c r="G219" s="32" t="s">
        <v>7024</v>
      </c>
      <c r="H219" s="32" t="s">
        <v>7024</v>
      </c>
      <c r="I219" s="33"/>
      <c r="J219" s="17" t="s">
        <v>93</v>
      </c>
      <c r="K219" s="150" t="str">
        <f t="shared" si="79"/>
        <v>-</v>
      </c>
      <c r="L219" s="123"/>
      <c r="M219" s="123"/>
      <c r="N219" s="123"/>
      <c r="O219" s="123"/>
      <c r="P219" s="123"/>
      <c r="Q219" s="123"/>
      <c r="AC219" s="50" t="str">
        <f t="shared" si="81"/>
        <v>22.1</v>
      </c>
      <c r="AD219" s="19">
        <f t="shared" si="82"/>
        <v>198</v>
      </c>
      <c r="AE219" s="49" t="str">
        <f t="shared" si="80"/>
        <v>22.1198</v>
      </c>
      <c r="BD219" s="19" t="e">
        <f>VLOOKUP(AE219,ORGANOGRAMAES!$C$1:$N$6000,2,0)</f>
        <v>#N/A</v>
      </c>
      <c r="BE219" s="19" t="e">
        <f>VLOOKUP(AE219,ORGANOGRAMAES!$C$1:$N$6000,3,0)</f>
        <v>#N/A</v>
      </c>
      <c r="BF219" s="19" t="e">
        <f>VLOOKUP(AE219,ORGANOGRAMAES!$C$1:$N$6000,4,0)</f>
        <v>#N/A</v>
      </c>
      <c r="BG219" s="19" t="e">
        <f>VLOOKUP(AE219,ORGANOGRAMAES!$C$1:$N$6000,5,0)</f>
        <v>#N/A</v>
      </c>
      <c r="BH219" s="19" t="e">
        <f>VLOOKUP(AE219,ORGANOGRAMAES!$C$1:$N$6000,6,0)</f>
        <v>#N/A</v>
      </c>
      <c r="BI219" s="19" t="e">
        <f>VLOOKUP(AE219,ORGANOGRAMAES!$C$1:$N$6000,7,0)</f>
        <v>#N/A</v>
      </c>
      <c r="BJ219" s="19" t="e">
        <f>VLOOKUP(AE219,ORGANOGRAMAES!$C$1:$N$6000,8,0)</f>
        <v>#N/A</v>
      </c>
      <c r="BK219" s="19" t="e">
        <f>VLOOKUP(AE219,ORGANOGRAMAES!$C$1:$N$6000,9,0)</f>
        <v>#N/A</v>
      </c>
      <c r="BL219" s="19" t="e">
        <f>VLOOKUP(AE219,ORGANOGRAMAES!$C$1:$N$6000,10,0)</f>
        <v>#N/A</v>
      </c>
      <c r="BM219" s="19" t="e">
        <f>VLOOKUP(AE219,ORGANOGRAMAES!$C$1:$N$6000,11,0)</f>
        <v>#N/A</v>
      </c>
      <c r="BN219" s="19" t="e">
        <f>VLOOKUP(AE219,ORGANOGRAMAES!$C$1:$N$6000,12,0)</f>
        <v>#N/A</v>
      </c>
      <c r="BP219" s="19" t="str">
        <f t="shared" si="65"/>
        <v>-</v>
      </c>
      <c r="BQ219" s="19" t="str">
        <f t="shared" si="66"/>
        <v>-</v>
      </c>
      <c r="BR219" s="19" t="str">
        <f t="shared" si="67"/>
        <v>-</v>
      </c>
      <c r="BS219" s="19" t="str">
        <f t="shared" si="68"/>
        <v>-</v>
      </c>
      <c r="BT219" s="19" t="str">
        <f t="shared" si="69"/>
        <v>-</v>
      </c>
      <c r="BU219" s="19" t="str">
        <f t="shared" si="70"/>
        <v>-</v>
      </c>
      <c r="BV219" s="19" t="str">
        <f t="shared" si="71"/>
        <v>-</v>
      </c>
      <c r="BW219" s="19" t="str">
        <f t="shared" si="72"/>
        <v>-</v>
      </c>
      <c r="BX219" s="19" t="str">
        <f t="shared" si="73"/>
        <v>-</v>
      </c>
      <c r="BY219" s="19" t="str">
        <f t="shared" si="74"/>
        <v>-</v>
      </c>
      <c r="BZ219" s="19" t="str">
        <f t="shared" si="75"/>
        <v>-</v>
      </c>
    </row>
    <row r="220" spans="1:78">
      <c r="A220" s="106" t="str">
        <f t="shared" si="76"/>
        <v>22.1.00.00.00.00.00</v>
      </c>
      <c r="B220" s="106">
        <f t="shared" si="77"/>
        <v>22</v>
      </c>
      <c r="C220" s="107" t="str">
        <f t="shared" si="78"/>
        <v>1</v>
      </c>
      <c r="D220" s="32" t="s">
        <v>7024</v>
      </c>
      <c r="E220" s="32" t="s">
        <v>7024</v>
      </c>
      <c r="F220" s="32" t="s">
        <v>7024</v>
      </c>
      <c r="G220" s="32" t="s">
        <v>7024</v>
      </c>
      <c r="H220" s="32" t="s">
        <v>7024</v>
      </c>
      <c r="I220" s="33"/>
      <c r="J220" s="17" t="s">
        <v>93</v>
      </c>
      <c r="K220" s="150" t="str">
        <f t="shared" si="79"/>
        <v>-</v>
      </c>
      <c r="L220" s="123"/>
      <c r="M220" s="123"/>
      <c r="N220" s="123"/>
      <c r="O220" s="123"/>
      <c r="P220" s="123"/>
      <c r="Q220" s="123"/>
      <c r="AC220" s="50" t="str">
        <f t="shared" si="81"/>
        <v>22.1</v>
      </c>
      <c r="AD220" s="19">
        <f t="shared" si="82"/>
        <v>199</v>
      </c>
      <c r="AE220" s="49" t="str">
        <f t="shared" si="80"/>
        <v>22.1199</v>
      </c>
      <c r="BD220" s="19" t="e">
        <f>VLOOKUP(AE220,ORGANOGRAMAES!$C$1:$N$6000,2,0)</f>
        <v>#N/A</v>
      </c>
      <c r="BE220" s="19" t="e">
        <f>VLOOKUP(AE220,ORGANOGRAMAES!$C$1:$N$6000,3,0)</f>
        <v>#N/A</v>
      </c>
      <c r="BF220" s="19" t="e">
        <f>VLOOKUP(AE220,ORGANOGRAMAES!$C$1:$N$6000,4,0)</f>
        <v>#N/A</v>
      </c>
      <c r="BG220" s="19" t="e">
        <f>VLOOKUP(AE220,ORGANOGRAMAES!$C$1:$N$6000,5,0)</f>
        <v>#N/A</v>
      </c>
      <c r="BH220" s="19" t="e">
        <f>VLOOKUP(AE220,ORGANOGRAMAES!$C$1:$N$6000,6,0)</f>
        <v>#N/A</v>
      </c>
      <c r="BI220" s="19" t="e">
        <f>VLOOKUP(AE220,ORGANOGRAMAES!$C$1:$N$6000,7,0)</f>
        <v>#N/A</v>
      </c>
      <c r="BJ220" s="19" t="e">
        <f>VLOOKUP(AE220,ORGANOGRAMAES!$C$1:$N$6000,8,0)</f>
        <v>#N/A</v>
      </c>
      <c r="BK220" s="19" t="e">
        <f>VLOOKUP(AE220,ORGANOGRAMAES!$C$1:$N$6000,9,0)</f>
        <v>#N/A</v>
      </c>
      <c r="BL220" s="19" t="e">
        <f>VLOOKUP(AE220,ORGANOGRAMAES!$C$1:$N$6000,10,0)</f>
        <v>#N/A</v>
      </c>
      <c r="BM220" s="19" t="e">
        <f>VLOOKUP(AE220,ORGANOGRAMAES!$C$1:$N$6000,11,0)</f>
        <v>#N/A</v>
      </c>
      <c r="BN220" s="19" t="e">
        <f>VLOOKUP(AE220,ORGANOGRAMAES!$C$1:$N$6000,12,0)</f>
        <v>#N/A</v>
      </c>
      <c r="BP220" s="19" t="str">
        <f t="shared" si="65"/>
        <v>-</v>
      </c>
      <c r="BQ220" s="19" t="str">
        <f t="shared" si="66"/>
        <v>-</v>
      </c>
      <c r="BR220" s="19" t="str">
        <f t="shared" si="67"/>
        <v>-</v>
      </c>
      <c r="BS220" s="19" t="str">
        <f t="shared" si="68"/>
        <v>-</v>
      </c>
      <c r="BT220" s="19" t="str">
        <f t="shared" si="69"/>
        <v>-</v>
      </c>
      <c r="BU220" s="19" t="str">
        <f t="shared" si="70"/>
        <v>-</v>
      </c>
      <c r="BV220" s="19" t="str">
        <f t="shared" si="71"/>
        <v>-</v>
      </c>
      <c r="BW220" s="19" t="str">
        <f t="shared" si="72"/>
        <v>-</v>
      </c>
      <c r="BX220" s="19" t="str">
        <f t="shared" si="73"/>
        <v>-</v>
      </c>
      <c r="BY220" s="19" t="str">
        <f t="shared" si="74"/>
        <v>-</v>
      </c>
      <c r="BZ220" s="19" t="str">
        <f t="shared" si="75"/>
        <v>-</v>
      </c>
    </row>
    <row r="221" spans="1:78">
      <c r="A221" s="106" t="str">
        <f t="shared" si="76"/>
        <v>22.1.00.00.00.00.00</v>
      </c>
      <c r="B221" s="106">
        <f t="shared" si="77"/>
        <v>22</v>
      </c>
      <c r="C221" s="107" t="str">
        <f t="shared" si="78"/>
        <v>1</v>
      </c>
      <c r="D221" s="32" t="s">
        <v>7024</v>
      </c>
      <c r="E221" s="32" t="s">
        <v>7024</v>
      </c>
      <c r="F221" s="32" t="s">
        <v>7024</v>
      </c>
      <c r="G221" s="32" t="s">
        <v>7024</v>
      </c>
      <c r="H221" s="32" t="s">
        <v>7024</v>
      </c>
      <c r="I221" s="33"/>
      <c r="J221" s="17" t="s">
        <v>93</v>
      </c>
      <c r="K221" s="150" t="str">
        <f t="shared" si="79"/>
        <v>-</v>
      </c>
      <c r="L221" s="123"/>
      <c r="M221" s="123"/>
      <c r="N221" s="123"/>
      <c r="O221" s="123"/>
      <c r="P221" s="123"/>
      <c r="Q221" s="123"/>
      <c r="AC221" s="50" t="str">
        <f t="shared" si="81"/>
        <v>22.1</v>
      </c>
      <c r="AD221" s="19">
        <f t="shared" si="82"/>
        <v>200</v>
      </c>
      <c r="AE221" s="49" t="str">
        <f t="shared" si="80"/>
        <v>22.1200</v>
      </c>
      <c r="BD221" s="19" t="e">
        <f>VLOOKUP(AE221,ORGANOGRAMAES!$C$1:$N$6000,2,0)</f>
        <v>#N/A</v>
      </c>
      <c r="BE221" s="19" t="e">
        <f>VLOOKUP(AE221,ORGANOGRAMAES!$C$1:$N$6000,3,0)</f>
        <v>#N/A</v>
      </c>
      <c r="BF221" s="19" t="e">
        <f>VLOOKUP(AE221,ORGANOGRAMAES!$C$1:$N$6000,4,0)</f>
        <v>#N/A</v>
      </c>
      <c r="BG221" s="19" t="e">
        <f>VLOOKUP(AE221,ORGANOGRAMAES!$C$1:$N$6000,5,0)</f>
        <v>#N/A</v>
      </c>
      <c r="BH221" s="19" t="e">
        <f>VLOOKUP(AE221,ORGANOGRAMAES!$C$1:$N$6000,6,0)</f>
        <v>#N/A</v>
      </c>
      <c r="BI221" s="19" t="e">
        <f>VLOOKUP(AE221,ORGANOGRAMAES!$C$1:$N$6000,7,0)</f>
        <v>#N/A</v>
      </c>
      <c r="BJ221" s="19" t="e">
        <f>VLOOKUP(AE221,ORGANOGRAMAES!$C$1:$N$6000,8,0)</f>
        <v>#N/A</v>
      </c>
      <c r="BK221" s="19" t="e">
        <f>VLOOKUP(AE221,ORGANOGRAMAES!$C$1:$N$6000,9,0)</f>
        <v>#N/A</v>
      </c>
      <c r="BL221" s="19" t="e">
        <f>VLOOKUP(AE221,ORGANOGRAMAES!$C$1:$N$6000,10,0)</f>
        <v>#N/A</v>
      </c>
      <c r="BM221" s="19" t="e">
        <f>VLOOKUP(AE221,ORGANOGRAMAES!$C$1:$N$6000,11,0)</f>
        <v>#N/A</v>
      </c>
      <c r="BN221" s="19" t="e">
        <f>VLOOKUP(AE221,ORGANOGRAMAES!$C$1:$N$6000,12,0)</f>
        <v>#N/A</v>
      </c>
      <c r="BP221" s="19" t="str">
        <f t="shared" si="65"/>
        <v>-</v>
      </c>
      <c r="BQ221" s="19" t="str">
        <f t="shared" si="66"/>
        <v>-</v>
      </c>
      <c r="BR221" s="19" t="str">
        <f t="shared" si="67"/>
        <v>-</v>
      </c>
      <c r="BS221" s="19" t="str">
        <f t="shared" si="68"/>
        <v>-</v>
      </c>
      <c r="BT221" s="19" t="str">
        <f t="shared" si="69"/>
        <v>-</v>
      </c>
      <c r="BU221" s="19" t="str">
        <f t="shared" si="70"/>
        <v>-</v>
      </c>
      <c r="BV221" s="19" t="str">
        <f t="shared" si="71"/>
        <v>-</v>
      </c>
      <c r="BW221" s="19" t="str">
        <f t="shared" si="72"/>
        <v>-</v>
      </c>
      <c r="BX221" s="19" t="str">
        <f t="shared" si="73"/>
        <v>-</v>
      </c>
      <c r="BY221" s="19" t="str">
        <f t="shared" si="74"/>
        <v>-</v>
      </c>
      <c r="BZ221" s="19" t="str">
        <f t="shared" si="75"/>
        <v>-</v>
      </c>
    </row>
    <row r="222" spans="1:78">
      <c r="A222" s="106" t="str">
        <f t="shared" si="76"/>
        <v>22.1.00.00.00.00.00</v>
      </c>
      <c r="B222" s="106">
        <f t="shared" si="77"/>
        <v>22</v>
      </c>
      <c r="C222" s="107" t="str">
        <f t="shared" si="78"/>
        <v>1</v>
      </c>
      <c r="D222" s="32" t="s">
        <v>7024</v>
      </c>
      <c r="E222" s="32" t="s">
        <v>7024</v>
      </c>
      <c r="F222" s="32" t="s">
        <v>7024</v>
      </c>
      <c r="G222" s="32" t="s">
        <v>7024</v>
      </c>
      <c r="H222" s="32" t="s">
        <v>7024</v>
      </c>
      <c r="I222" s="33"/>
      <c r="J222" s="17" t="s">
        <v>93</v>
      </c>
      <c r="K222" s="150" t="str">
        <f t="shared" si="79"/>
        <v>-</v>
      </c>
      <c r="L222" s="123"/>
      <c r="M222" s="123"/>
      <c r="N222" s="123"/>
      <c r="O222" s="123"/>
      <c r="P222" s="123"/>
      <c r="Q222" s="123"/>
      <c r="AC222" s="50" t="str">
        <f t="shared" si="81"/>
        <v>22.1</v>
      </c>
      <c r="AD222" s="19">
        <f t="shared" si="82"/>
        <v>201</v>
      </c>
      <c r="AE222" s="49" t="str">
        <f t="shared" si="80"/>
        <v>22.1201</v>
      </c>
      <c r="BD222" s="19" t="e">
        <f>VLOOKUP(AE222,ORGANOGRAMAES!$C$1:$N$6000,2,0)</f>
        <v>#N/A</v>
      </c>
      <c r="BE222" s="19" t="e">
        <f>VLOOKUP(AE222,ORGANOGRAMAES!$C$1:$N$6000,3,0)</f>
        <v>#N/A</v>
      </c>
      <c r="BF222" s="19" t="e">
        <f>VLOOKUP(AE222,ORGANOGRAMAES!$C$1:$N$6000,4,0)</f>
        <v>#N/A</v>
      </c>
      <c r="BG222" s="19" t="e">
        <f>VLOOKUP(AE222,ORGANOGRAMAES!$C$1:$N$6000,5,0)</f>
        <v>#N/A</v>
      </c>
      <c r="BH222" s="19" t="e">
        <f>VLOOKUP(AE222,ORGANOGRAMAES!$C$1:$N$6000,6,0)</f>
        <v>#N/A</v>
      </c>
      <c r="BI222" s="19" t="e">
        <f>VLOOKUP(AE222,ORGANOGRAMAES!$C$1:$N$6000,7,0)</f>
        <v>#N/A</v>
      </c>
      <c r="BJ222" s="19" t="e">
        <f>VLOOKUP(AE222,ORGANOGRAMAES!$C$1:$N$6000,8,0)</f>
        <v>#N/A</v>
      </c>
      <c r="BK222" s="19" t="e">
        <f>VLOOKUP(AE222,ORGANOGRAMAES!$C$1:$N$6000,9,0)</f>
        <v>#N/A</v>
      </c>
      <c r="BL222" s="19" t="e">
        <f>VLOOKUP(AE222,ORGANOGRAMAES!$C$1:$N$6000,10,0)</f>
        <v>#N/A</v>
      </c>
      <c r="BM222" s="19" t="e">
        <f>VLOOKUP(AE222,ORGANOGRAMAES!$C$1:$N$6000,11,0)</f>
        <v>#N/A</v>
      </c>
      <c r="BN222" s="19" t="e">
        <f>VLOOKUP(AE222,ORGANOGRAMAES!$C$1:$N$6000,12,0)</f>
        <v>#N/A</v>
      </c>
      <c r="BP222" s="19" t="str">
        <f t="shared" si="65"/>
        <v>-</v>
      </c>
      <c r="BQ222" s="19" t="str">
        <f t="shared" si="66"/>
        <v>-</v>
      </c>
      <c r="BR222" s="19" t="str">
        <f t="shared" si="67"/>
        <v>-</v>
      </c>
      <c r="BS222" s="19" t="str">
        <f t="shared" si="68"/>
        <v>-</v>
      </c>
      <c r="BT222" s="19" t="str">
        <f t="shared" si="69"/>
        <v>-</v>
      </c>
      <c r="BU222" s="19" t="str">
        <f t="shared" si="70"/>
        <v>-</v>
      </c>
      <c r="BV222" s="19" t="str">
        <f t="shared" si="71"/>
        <v>-</v>
      </c>
      <c r="BW222" s="19" t="str">
        <f t="shared" si="72"/>
        <v>-</v>
      </c>
      <c r="BX222" s="19" t="str">
        <f t="shared" si="73"/>
        <v>-</v>
      </c>
      <c r="BY222" s="19" t="str">
        <f t="shared" si="74"/>
        <v>-</v>
      </c>
      <c r="BZ222" s="19" t="str">
        <f t="shared" si="75"/>
        <v>-</v>
      </c>
    </row>
    <row r="223" spans="1:78">
      <c r="A223" s="106" t="str">
        <f t="shared" si="76"/>
        <v>22.1.00.00.00.00.00</v>
      </c>
      <c r="B223" s="106">
        <f t="shared" si="77"/>
        <v>22</v>
      </c>
      <c r="C223" s="107" t="str">
        <f t="shared" si="78"/>
        <v>1</v>
      </c>
      <c r="D223" s="32" t="s">
        <v>7024</v>
      </c>
      <c r="E223" s="32" t="s">
        <v>7024</v>
      </c>
      <c r="F223" s="32" t="s">
        <v>7024</v>
      </c>
      <c r="G223" s="32" t="s">
        <v>7024</v>
      </c>
      <c r="H223" s="32" t="s">
        <v>7024</v>
      </c>
      <c r="I223" s="33"/>
      <c r="J223" s="17" t="s">
        <v>93</v>
      </c>
      <c r="K223" s="150" t="str">
        <f t="shared" si="79"/>
        <v>-</v>
      </c>
      <c r="L223" s="123"/>
      <c r="M223" s="123"/>
      <c r="N223" s="123"/>
      <c r="O223" s="123"/>
      <c r="P223" s="123"/>
      <c r="Q223" s="123"/>
      <c r="AC223" s="50" t="str">
        <f t="shared" si="81"/>
        <v>22.1</v>
      </c>
      <c r="AD223" s="19">
        <f t="shared" si="82"/>
        <v>202</v>
      </c>
      <c r="AE223" s="49" t="str">
        <f t="shared" si="80"/>
        <v>22.1202</v>
      </c>
      <c r="BD223" s="19" t="e">
        <f>VLOOKUP(AE223,ORGANOGRAMAES!$C$1:$N$6000,2,0)</f>
        <v>#N/A</v>
      </c>
      <c r="BE223" s="19" t="e">
        <f>VLOOKUP(AE223,ORGANOGRAMAES!$C$1:$N$6000,3,0)</f>
        <v>#N/A</v>
      </c>
      <c r="BF223" s="19" t="e">
        <f>VLOOKUP(AE223,ORGANOGRAMAES!$C$1:$N$6000,4,0)</f>
        <v>#N/A</v>
      </c>
      <c r="BG223" s="19" t="e">
        <f>VLOOKUP(AE223,ORGANOGRAMAES!$C$1:$N$6000,5,0)</f>
        <v>#N/A</v>
      </c>
      <c r="BH223" s="19" t="e">
        <f>VLOOKUP(AE223,ORGANOGRAMAES!$C$1:$N$6000,6,0)</f>
        <v>#N/A</v>
      </c>
      <c r="BI223" s="19" t="e">
        <f>VLOOKUP(AE223,ORGANOGRAMAES!$C$1:$N$6000,7,0)</f>
        <v>#N/A</v>
      </c>
      <c r="BJ223" s="19" t="e">
        <f>VLOOKUP(AE223,ORGANOGRAMAES!$C$1:$N$6000,8,0)</f>
        <v>#N/A</v>
      </c>
      <c r="BK223" s="19" t="e">
        <f>VLOOKUP(AE223,ORGANOGRAMAES!$C$1:$N$6000,9,0)</f>
        <v>#N/A</v>
      </c>
      <c r="BL223" s="19" t="e">
        <f>VLOOKUP(AE223,ORGANOGRAMAES!$C$1:$N$6000,10,0)</f>
        <v>#N/A</v>
      </c>
      <c r="BM223" s="19" t="e">
        <f>VLOOKUP(AE223,ORGANOGRAMAES!$C$1:$N$6000,11,0)</f>
        <v>#N/A</v>
      </c>
      <c r="BN223" s="19" t="e">
        <f>VLOOKUP(AE223,ORGANOGRAMAES!$C$1:$N$6000,12,0)</f>
        <v>#N/A</v>
      </c>
      <c r="BP223" s="19" t="str">
        <f t="shared" si="65"/>
        <v>-</v>
      </c>
      <c r="BQ223" s="19" t="str">
        <f t="shared" si="66"/>
        <v>-</v>
      </c>
      <c r="BR223" s="19" t="str">
        <f t="shared" si="67"/>
        <v>-</v>
      </c>
      <c r="BS223" s="19" t="str">
        <f t="shared" si="68"/>
        <v>-</v>
      </c>
      <c r="BT223" s="19" t="str">
        <f t="shared" si="69"/>
        <v>-</v>
      </c>
      <c r="BU223" s="19" t="str">
        <f t="shared" si="70"/>
        <v>-</v>
      </c>
      <c r="BV223" s="19" t="str">
        <f t="shared" si="71"/>
        <v>-</v>
      </c>
      <c r="BW223" s="19" t="str">
        <f t="shared" si="72"/>
        <v>-</v>
      </c>
      <c r="BX223" s="19" t="str">
        <f t="shared" si="73"/>
        <v>-</v>
      </c>
      <c r="BY223" s="19" t="str">
        <f t="shared" si="74"/>
        <v>-</v>
      </c>
      <c r="BZ223" s="19" t="str">
        <f t="shared" si="75"/>
        <v>-</v>
      </c>
    </row>
    <row r="224" spans="1:78">
      <c r="A224" s="106" t="str">
        <f t="shared" si="76"/>
        <v>22.1.00.00.00.00.00</v>
      </c>
      <c r="B224" s="106">
        <f t="shared" si="77"/>
        <v>22</v>
      </c>
      <c r="C224" s="107" t="str">
        <f t="shared" si="78"/>
        <v>1</v>
      </c>
      <c r="D224" s="32" t="s">
        <v>7024</v>
      </c>
      <c r="E224" s="32" t="s">
        <v>7024</v>
      </c>
      <c r="F224" s="32" t="s">
        <v>7024</v>
      </c>
      <c r="G224" s="32" t="s">
        <v>7024</v>
      </c>
      <c r="H224" s="32" t="s">
        <v>7024</v>
      </c>
      <c r="I224" s="33"/>
      <c r="J224" s="17" t="s">
        <v>93</v>
      </c>
      <c r="K224" s="150" t="str">
        <f t="shared" si="79"/>
        <v>-</v>
      </c>
      <c r="L224" s="123"/>
      <c r="M224" s="123"/>
      <c r="N224" s="123"/>
      <c r="O224" s="123"/>
      <c r="P224" s="123"/>
      <c r="Q224" s="123"/>
      <c r="AC224" s="50" t="str">
        <f t="shared" si="81"/>
        <v>22.1</v>
      </c>
      <c r="AD224" s="19">
        <f t="shared" si="82"/>
        <v>203</v>
      </c>
      <c r="AE224" s="49" t="str">
        <f t="shared" si="80"/>
        <v>22.1203</v>
      </c>
      <c r="BD224" s="19" t="e">
        <f>VLOOKUP(AE224,ORGANOGRAMAES!$C$1:$N$6000,2,0)</f>
        <v>#N/A</v>
      </c>
      <c r="BE224" s="19" t="e">
        <f>VLOOKUP(AE224,ORGANOGRAMAES!$C$1:$N$6000,3,0)</f>
        <v>#N/A</v>
      </c>
      <c r="BF224" s="19" t="e">
        <f>VLOOKUP(AE224,ORGANOGRAMAES!$C$1:$N$6000,4,0)</f>
        <v>#N/A</v>
      </c>
      <c r="BG224" s="19" t="e">
        <f>VLOOKUP(AE224,ORGANOGRAMAES!$C$1:$N$6000,5,0)</f>
        <v>#N/A</v>
      </c>
      <c r="BH224" s="19" t="e">
        <f>VLOOKUP(AE224,ORGANOGRAMAES!$C$1:$N$6000,6,0)</f>
        <v>#N/A</v>
      </c>
      <c r="BI224" s="19" t="e">
        <f>VLOOKUP(AE224,ORGANOGRAMAES!$C$1:$N$6000,7,0)</f>
        <v>#N/A</v>
      </c>
      <c r="BJ224" s="19" t="e">
        <f>VLOOKUP(AE224,ORGANOGRAMAES!$C$1:$N$6000,8,0)</f>
        <v>#N/A</v>
      </c>
      <c r="BK224" s="19" t="e">
        <f>VLOOKUP(AE224,ORGANOGRAMAES!$C$1:$N$6000,9,0)</f>
        <v>#N/A</v>
      </c>
      <c r="BL224" s="19" t="e">
        <f>VLOOKUP(AE224,ORGANOGRAMAES!$C$1:$N$6000,10,0)</f>
        <v>#N/A</v>
      </c>
      <c r="BM224" s="19" t="e">
        <f>VLOOKUP(AE224,ORGANOGRAMAES!$C$1:$N$6000,11,0)</f>
        <v>#N/A</v>
      </c>
      <c r="BN224" s="19" t="e">
        <f>VLOOKUP(AE224,ORGANOGRAMAES!$C$1:$N$6000,12,0)</f>
        <v>#N/A</v>
      </c>
      <c r="BP224" s="19" t="str">
        <f t="shared" si="65"/>
        <v>-</v>
      </c>
      <c r="BQ224" s="19" t="str">
        <f t="shared" si="66"/>
        <v>-</v>
      </c>
      <c r="BR224" s="19" t="str">
        <f t="shared" si="67"/>
        <v>-</v>
      </c>
      <c r="BS224" s="19" t="str">
        <f t="shared" si="68"/>
        <v>-</v>
      </c>
      <c r="BT224" s="19" t="str">
        <f t="shared" si="69"/>
        <v>-</v>
      </c>
      <c r="BU224" s="19" t="str">
        <f t="shared" si="70"/>
        <v>-</v>
      </c>
      <c r="BV224" s="19" t="str">
        <f t="shared" si="71"/>
        <v>-</v>
      </c>
      <c r="BW224" s="19" t="str">
        <f t="shared" si="72"/>
        <v>-</v>
      </c>
      <c r="BX224" s="19" t="str">
        <f t="shared" si="73"/>
        <v>-</v>
      </c>
      <c r="BY224" s="19" t="str">
        <f t="shared" si="74"/>
        <v>-</v>
      </c>
      <c r="BZ224" s="19" t="str">
        <f t="shared" si="75"/>
        <v>-</v>
      </c>
    </row>
    <row r="225" spans="1:78">
      <c r="A225" s="106" t="str">
        <f t="shared" si="76"/>
        <v>22.1.00.00.00.00.00</v>
      </c>
      <c r="B225" s="106">
        <f t="shared" si="77"/>
        <v>22</v>
      </c>
      <c r="C225" s="107" t="str">
        <f t="shared" si="78"/>
        <v>1</v>
      </c>
      <c r="D225" s="32" t="s">
        <v>7024</v>
      </c>
      <c r="E225" s="32" t="s">
        <v>7024</v>
      </c>
      <c r="F225" s="32" t="s">
        <v>7024</v>
      </c>
      <c r="G225" s="32" t="s">
        <v>7024</v>
      </c>
      <c r="H225" s="32" t="s">
        <v>7024</v>
      </c>
      <c r="I225" s="33"/>
      <c r="J225" s="17" t="s">
        <v>93</v>
      </c>
      <c r="K225" s="150" t="str">
        <f t="shared" si="79"/>
        <v>-</v>
      </c>
      <c r="L225" s="123"/>
      <c r="M225" s="123"/>
      <c r="N225" s="123"/>
      <c r="O225" s="123"/>
      <c r="P225" s="123"/>
      <c r="Q225" s="123"/>
      <c r="AC225" s="50" t="str">
        <f t="shared" si="81"/>
        <v>22.1</v>
      </c>
      <c r="AD225" s="19">
        <f t="shared" si="82"/>
        <v>204</v>
      </c>
      <c r="AE225" s="49" t="str">
        <f t="shared" si="80"/>
        <v>22.1204</v>
      </c>
      <c r="BD225" s="19" t="e">
        <f>VLOOKUP(AE225,ORGANOGRAMAES!$C$1:$N$6000,2,0)</f>
        <v>#N/A</v>
      </c>
      <c r="BE225" s="19" t="e">
        <f>VLOOKUP(AE225,ORGANOGRAMAES!$C$1:$N$6000,3,0)</f>
        <v>#N/A</v>
      </c>
      <c r="BF225" s="19" t="e">
        <f>VLOOKUP(AE225,ORGANOGRAMAES!$C$1:$N$6000,4,0)</f>
        <v>#N/A</v>
      </c>
      <c r="BG225" s="19" t="e">
        <f>VLOOKUP(AE225,ORGANOGRAMAES!$C$1:$N$6000,5,0)</f>
        <v>#N/A</v>
      </c>
      <c r="BH225" s="19" t="e">
        <f>VLOOKUP(AE225,ORGANOGRAMAES!$C$1:$N$6000,6,0)</f>
        <v>#N/A</v>
      </c>
      <c r="BI225" s="19" t="e">
        <f>VLOOKUP(AE225,ORGANOGRAMAES!$C$1:$N$6000,7,0)</f>
        <v>#N/A</v>
      </c>
      <c r="BJ225" s="19" t="e">
        <f>VLOOKUP(AE225,ORGANOGRAMAES!$C$1:$N$6000,8,0)</f>
        <v>#N/A</v>
      </c>
      <c r="BK225" s="19" t="e">
        <f>VLOOKUP(AE225,ORGANOGRAMAES!$C$1:$N$6000,9,0)</f>
        <v>#N/A</v>
      </c>
      <c r="BL225" s="19" t="e">
        <f>VLOOKUP(AE225,ORGANOGRAMAES!$C$1:$N$6000,10,0)</f>
        <v>#N/A</v>
      </c>
      <c r="BM225" s="19" t="e">
        <f>VLOOKUP(AE225,ORGANOGRAMAES!$C$1:$N$6000,11,0)</f>
        <v>#N/A</v>
      </c>
      <c r="BN225" s="19" t="e">
        <f>VLOOKUP(AE225,ORGANOGRAMAES!$C$1:$N$6000,12,0)</f>
        <v>#N/A</v>
      </c>
      <c r="BP225" s="19" t="str">
        <f t="shared" si="65"/>
        <v>-</v>
      </c>
      <c r="BQ225" s="19" t="str">
        <f t="shared" si="66"/>
        <v>-</v>
      </c>
      <c r="BR225" s="19" t="str">
        <f t="shared" si="67"/>
        <v>-</v>
      </c>
      <c r="BS225" s="19" t="str">
        <f t="shared" si="68"/>
        <v>-</v>
      </c>
      <c r="BT225" s="19" t="str">
        <f t="shared" si="69"/>
        <v>-</v>
      </c>
      <c r="BU225" s="19" t="str">
        <f t="shared" si="70"/>
        <v>-</v>
      </c>
      <c r="BV225" s="19" t="str">
        <f t="shared" si="71"/>
        <v>-</v>
      </c>
      <c r="BW225" s="19" t="str">
        <f t="shared" si="72"/>
        <v>-</v>
      </c>
      <c r="BX225" s="19" t="str">
        <f t="shared" si="73"/>
        <v>-</v>
      </c>
      <c r="BY225" s="19" t="str">
        <f t="shared" si="74"/>
        <v>-</v>
      </c>
      <c r="BZ225" s="19" t="str">
        <f t="shared" si="75"/>
        <v>-</v>
      </c>
    </row>
    <row r="226" spans="1:78">
      <c r="A226" s="106" t="str">
        <f t="shared" si="76"/>
        <v>22.1.00.00.00.00.00</v>
      </c>
      <c r="B226" s="106">
        <f t="shared" si="77"/>
        <v>22</v>
      </c>
      <c r="C226" s="107" t="str">
        <f t="shared" si="78"/>
        <v>1</v>
      </c>
      <c r="D226" s="32" t="s">
        <v>7024</v>
      </c>
      <c r="E226" s="32" t="s">
        <v>7024</v>
      </c>
      <c r="F226" s="32" t="s">
        <v>7024</v>
      </c>
      <c r="G226" s="32" t="s">
        <v>7024</v>
      </c>
      <c r="H226" s="32" t="s">
        <v>7024</v>
      </c>
      <c r="I226" s="33"/>
      <c r="J226" s="17" t="s">
        <v>93</v>
      </c>
      <c r="K226" s="150" t="str">
        <f t="shared" si="79"/>
        <v>-</v>
      </c>
      <c r="L226" s="123"/>
      <c r="M226" s="123"/>
      <c r="N226" s="123"/>
      <c r="O226" s="123"/>
      <c r="P226" s="123"/>
      <c r="Q226" s="123"/>
      <c r="AC226" s="50" t="str">
        <f t="shared" si="81"/>
        <v>22.1</v>
      </c>
      <c r="AD226" s="19">
        <f t="shared" si="82"/>
        <v>205</v>
      </c>
      <c r="AE226" s="49" t="str">
        <f t="shared" si="80"/>
        <v>22.1205</v>
      </c>
      <c r="BD226" s="19" t="e">
        <f>VLOOKUP(AE226,ORGANOGRAMAES!$C$1:$N$6000,2,0)</f>
        <v>#N/A</v>
      </c>
      <c r="BE226" s="19" t="e">
        <f>VLOOKUP(AE226,ORGANOGRAMAES!$C$1:$N$6000,3,0)</f>
        <v>#N/A</v>
      </c>
      <c r="BF226" s="19" t="e">
        <f>VLOOKUP(AE226,ORGANOGRAMAES!$C$1:$N$6000,4,0)</f>
        <v>#N/A</v>
      </c>
      <c r="BG226" s="19" t="e">
        <f>VLOOKUP(AE226,ORGANOGRAMAES!$C$1:$N$6000,5,0)</f>
        <v>#N/A</v>
      </c>
      <c r="BH226" s="19" t="e">
        <f>VLOOKUP(AE226,ORGANOGRAMAES!$C$1:$N$6000,6,0)</f>
        <v>#N/A</v>
      </c>
      <c r="BI226" s="19" t="e">
        <f>VLOOKUP(AE226,ORGANOGRAMAES!$C$1:$N$6000,7,0)</f>
        <v>#N/A</v>
      </c>
      <c r="BJ226" s="19" t="e">
        <f>VLOOKUP(AE226,ORGANOGRAMAES!$C$1:$N$6000,8,0)</f>
        <v>#N/A</v>
      </c>
      <c r="BK226" s="19" t="e">
        <f>VLOOKUP(AE226,ORGANOGRAMAES!$C$1:$N$6000,9,0)</f>
        <v>#N/A</v>
      </c>
      <c r="BL226" s="19" t="e">
        <f>VLOOKUP(AE226,ORGANOGRAMAES!$C$1:$N$6000,10,0)</f>
        <v>#N/A</v>
      </c>
      <c r="BM226" s="19" t="e">
        <f>VLOOKUP(AE226,ORGANOGRAMAES!$C$1:$N$6000,11,0)</f>
        <v>#N/A</v>
      </c>
      <c r="BN226" s="19" t="e">
        <f>VLOOKUP(AE226,ORGANOGRAMAES!$C$1:$N$6000,12,0)</f>
        <v>#N/A</v>
      </c>
      <c r="BP226" s="19" t="str">
        <f t="shared" si="65"/>
        <v>-</v>
      </c>
      <c r="BQ226" s="19" t="str">
        <f t="shared" si="66"/>
        <v>-</v>
      </c>
      <c r="BR226" s="19" t="str">
        <f t="shared" si="67"/>
        <v>-</v>
      </c>
      <c r="BS226" s="19" t="str">
        <f t="shared" si="68"/>
        <v>-</v>
      </c>
      <c r="BT226" s="19" t="str">
        <f t="shared" si="69"/>
        <v>-</v>
      </c>
      <c r="BU226" s="19" t="str">
        <f t="shared" si="70"/>
        <v>-</v>
      </c>
      <c r="BV226" s="19" t="str">
        <f t="shared" si="71"/>
        <v>-</v>
      </c>
      <c r="BW226" s="19" t="str">
        <f t="shared" si="72"/>
        <v>-</v>
      </c>
      <c r="BX226" s="19" t="str">
        <f t="shared" si="73"/>
        <v>-</v>
      </c>
      <c r="BY226" s="19" t="str">
        <f t="shared" si="74"/>
        <v>-</v>
      </c>
      <c r="BZ226" s="19" t="str">
        <f t="shared" si="75"/>
        <v>-</v>
      </c>
    </row>
    <row r="227" spans="1:78">
      <c r="A227" s="106" t="str">
        <f t="shared" si="76"/>
        <v>22.1.00.00.00.00.00</v>
      </c>
      <c r="B227" s="106">
        <f t="shared" si="77"/>
        <v>22</v>
      </c>
      <c r="C227" s="107" t="str">
        <f t="shared" si="78"/>
        <v>1</v>
      </c>
      <c r="D227" s="32" t="s">
        <v>7024</v>
      </c>
      <c r="E227" s="32" t="s">
        <v>7024</v>
      </c>
      <c r="F227" s="32" t="s">
        <v>7024</v>
      </c>
      <c r="G227" s="32" t="s">
        <v>7024</v>
      </c>
      <c r="H227" s="32" t="s">
        <v>7024</v>
      </c>
      <c r="I227" s="33"/>
      <c r="J227" s="17" t="s">
        <v>93</v>
      </c>
      <c r="K227" s="150" t="str">
        <f t="shared" si="79"/>
        <v>-</v>
      </c>
      <c r="L227" s="123"/>
      <c r="M227" s="123"/>
      <c r="N227" s="123"/>
      <c r="O227" s="123"/>
      <c r="P227" s="123"/>
      <c r="Q227" s="123"/>
      <c r="AC227" s="50" t="str">
        <f t="shared" si="81"/>
        <v>22.1</v>
      </c>
      <c r="AD227" s="19">
        <f t="shared" si="82"/>
        <v>206</v>
      </c>
      <c r="AE227" s="49" t="str">
        <f t="shared" si="80"/>
        <v>22.1206</v>
      </c>
      <c r="BD227" s="19" t="e">
        <f>VLOOKUP(AE227,ORGANOGRAMAES!$C$1:$N$6000,2,0)</f>
        <v>#N/A</v>
      </c>
      <c r="BE227" s="19" t="e">
        <f>VLOOKUP(AE227,ORGANOGRAMAES!$C$1:$N$6000,3,0)</f>
        <v>#N/A</v>
      </c>
      <c r="BF227" s="19" t="e">
        <f>VLOOKUP(AE227,ORGANOGRAMAES!$C$1:$N$6000,4,0)</f>
        <v>#N/A</v>
      </c>
      <c r="BG227" s="19" t="e">
        <f>VLOOKUP(AE227,ORGANOGRAMAES!$C$1:$N$6000,5,0)</f>
        <v>#N/A</v>
      </c>
      <c r="BH227" s="19" t="e">
        <f>VLOOKUP(AE227,ORGANOGRAMAES!$C$1:$N$6000,6,0)</f>
        <v>#N/A</v>
      </c>
      <c r="BI227" s="19" t="e">
        <f>VLOOKUP(AE227,ORGANOGRAMAES!$C$1:$N$6000,7,0)</f>
        <v>#N/A</v>
      </c>
      <c r="BJ227" s="19" t="e">
        <f>VLOOKUP(AE227,ORGANOGRAMAES!$C$1:$N$6000,8,0)</f>
        <v>#N/A</v>
      </c>
      <c r="BK227" s="19" t="e">
        <f>VLOOKUP(AE227,ORGANOGRAMAES!$C$1:$N$6000,9,0)</f>
        <v>#N/A</v>
      </c>
      <c r="BL227" s="19" t="e">
        <f>VLOOKUP(AE227,ORGANOGRAMAES!$C$1:$N$6000,10,0)</f>
        <v>#N/A</v>
      </c>
      <c r="BM227" s="19" t="e">
        <f>VLOOKUP(AE227,ORGANOGRAMAES!$C$1:$N$6000,11,0)</f>
        <v>#N/A</v>
      </c>
      <c r="BN227" s="19" t="e">
        <f>VLOOKUP(AE227,ORGANOGRAMAES!$C$1:$N$6000,12,0)</f>
        <v>#N/A</v>
      </c>
      <c r="BP227" s="19" t="str">
        <f t="shared" si="65"/>
        <v>-</v>
      </c>
      <c r="BQ227" s="19" t="str">
        <f t="shared" si="66"/>
        <v>-</v>
      </c>
      <c r="BR227" s="19" t="str">
        <f t="shared" si="67"/>
        <v>-</v>
      </c>
      <c r="BS227" s="19" t="str">
        <f t="shared" si="68"/>
        <v>-</v>
      </c>
      <c r="BT227" s="19" t="str">
        <f t="shared" si="69"/>
        <v>-</v>
      </c>
      <c r="BU227" s="19" t="str">
        <f t="shared" si="70"/>
        <v>-</v>
      </c>
      <c r="BV227" s="19" t="str">
        <f t="shared" si="71"/>
        <v>-</v>
      </c>
      <c r="BW227" s="19" t="str">
        <f t="shared" si="72"/>
        <v>-</v>
      </c>
      <c r="BX227" s="19" t="str">
        <f t="shared" si="73"/>
        <v>-</v>
      </c>
      <c r="BY227" s="19" t="str">
        <f t="shared" si="74"/>
        <v>-</v>
      </c>
      <c r="BZ227" s="19" t="str">
        <f t="shared" si="75"/>
        <v>-</v>
      </c>
    </row>
    <row r="228" spans="1:78">
      <c r="A228" s="106" t="str">
        <f t="shared" si="76"/>
        <v>22.1.00.00.00.00.00</v>
      </c>
      <c r="B228" s="106">
        <f t="shared" si="77"/>
        <v>22</v>
      </c>
      <c r="C228" s="107" t="str">
        <f t="shared" si="78"/>
        <v>1</v>
      </c>
      <c r="D228" s="32" t="s">
        <v>7024</v>
      </c>
      <c r="E228" s="32" t="s">
        <v>7024</v>
      </c>
      <c r="F228" s="32" t="s">
        <v>7024</v>
      </c>
      <c r="G228" s="32" t="s">
        <v>7024</v>
      </c>
      <c r="H228" s="32" t="s">
        <v>7024</v>
      </c>
      <c r="I228" s="33"/>
      <c r="J228" s="17" t="s">
        <v>93</v>
      </c>
      <c r="K228" s="150" t="str">
        <f t="shared" si="79"/>
        <v>-</v>
      </c>
      <c r="L228" s="123"/>
      <c r="M228" s="123"/>
      <c r="N228" s="123"/>
      <c r="O228" s="123"/>
      <c r="P228" s="123"/>
      <c r="Q228" s="123"/>
      <c r="AC228" s="50" t="str">
        <f t="shared" si="81"/>
        <v>22.1</v>
      </c>
      <c r="AD228" s="19">
        <f t="shared" si="82"/>
        <v>207</v>
      </c>
      <c r="AE228" s="49" t="str">
        <f t="shared" si="80"/>
        <v>22.1207</v>
      </c>
      <c r="BD228" s="19" t="e">
        <f>VLOOKUP(AE228,ORGANOGRAMAES!$C$1:$N$6000,2,0)</f>
        <v>#N/A</v>
      </c>
      <c r="BE228" s="19" t="e">
        <f>VLOOKUP(AE228,ORGANOGRAMAES!$C$1:$N$6000,3,0)</f>
        <v>#N/A</v>
      </c>
      <c r="BF228" s="19" t="e">
        <f>VLOOKUP(AE228,ORGANOGRAMAES!$C$1:$N$6000,4,0)</f>
        <v>#N/A</v>
      </c>
      <c r="BG228" s="19" t="e">
        <f>VLOOKUP(AE228,ORGANOGRAMAES!$C$1:$N$6000,5,0)</f>
        <v>#N/A</v>
      </c>
      <c r="BH228" s="19" t="e">
        <f>VLOOKUP(AE228,ORGANOGRAMAES!$C$1:$N$6000,6,0)</f>
        <v>#N/A</v>
      </c>
      <c r="BI228" s="19" t="e">
        <f>VLOOKUP(AE228,ORGANOGRAMAES!$C$1:$N$6000,7,0)</f>
        <v>#N/A</v>
      </c>
      <c r="BJ228" s="19" t="e">
        <f>VLOOKUP(AE228,ORGANOGRAMAES!$C$1:$N$6000,8,0)</f>
        <v>#N/A</v>
      </c>
      <c r="BK228" s="19" t="e">
        <f>VLOOKUP(AE228,ORGANOGRAMAES!$C$1:$N$6000,9,0)</f>
        <v>#N/A</v>
      </c>
      <c r="BL228" s="19" t="e">
        <f>VLOOKUP(AE228,ORGANOGRAMAES!$C$1:$N$6000,10,0)</f>
        <v>#N/A</v>
      </c>
      <c r="BM228" s="19" t="e">
        <f>VLOOKUP(AE228,ORGANOGRAMAES!$C$1:$N$6000,11,0)</f>
        <v>#N/A</v>
      </c>
      <c r="BN228" s="19" t="e">
        <f>VLOOKUP(AE228,ORGANOGRAMAES!$C$1:$N$6000,12,0)</f>
        <v>#N/A</v>
      </c>
      <c r="BP228" s="19" t="str">
        <f t="shared" si="65"/>
        <v>-</v>
      </c>
      <c r="BQ228" s="19" t="str">
        <f t="shared" si="66"/>
        <v>-</v>
      </c>
      <c r="BR228" s="19" t="str">
        <f t="shared" si="67"/>
        <v>-</v>
      </c>
      <c r="BS228" s="19" t="str">
        <f t="shared" si="68"/>
        <v>-</v>
      </c>
      <c r="BT228" s="19" t="str">
        <f t="shared" si="69"/>
        <v>-</v>
      </c>
      <c r="BU228" s="19" t="str">
        <f t="shared" si="70"/>
        <v>-</v>
      </c>
      <c r="BV228" s="19" t="str">
        <f t="shared" si="71"/>
        <v>-</v>
      </c>
      <c r="BW228" s="19" t="str">
        <f t="shared" si="72"/>
        <v>-</v>
      </c>
      <c r="BX228" s="19" t="str">
        <f t="shared" si="73"/>
        <v>-</v>
      </c>
      <c r="BY228" s="19" t="str">
        <f t="shared" si="74"/>
        <v>-</v>
      </c>
      <c r="BZ228" s="19" t="str">
        <f t="shared" si="75"/>
        <v>-</v>
      </c>
    </row>
    <row r="229" spans="1:78">
      <c r="A229" s="106" t="str">
        <f t="shared" si="76"/>
        <v>22.1.00.00.00.00.00</v>
      </c>
      <c r="B229" s="106">
        <f t="shared" si="77"/>
        <v>22</v>
      </c>
      <c r="C229" s="107" t="str">
        <f t="shared" si="78"/>
        <v>1</v>
      </c>
      <c r="D229" s="32" t="s">
        <v>7024</v>
      </c>
      <c r="E229" s="32" t="s">
        <v>7024</v>
      </c>
      <c r="F229" s="32" t="s">
        <v>7024</v>
      </c>
      <c r="G229" s="32" t="s">
        <v>7024</v>
      </c>
      <c r="H229" s="32" t="s">
        <v>7024</v>
      </c>
      <c r="I229" s="33"/>
      <c r="J229" s="17" t="s">
        <v>93</v>
      </c>
      <c r="K229" s="150" t="str">
        <f t="shared" si="79"/>
        <v>-</v>
      </c>
      <c r="L229" s="123"/>
      <c r="M229" s="123"/>
      <c r="N229" s="123"/>
      <c r="O229" s="123"/>
      <c r="P229" s="123"/>
      <c r="Q229" s="123"/>
      <c r="AC229" s="50" t="str">
        <f t="shared" si="81"/>
        <v>22.1</v>
      </c>
      <c r="AD229" s="19">
        <f t="shared" si="82"/>
        <v>208</v>
      </c>
      <c r="AE229" s="49" t="str">
        <f t="shared" si="80"/>
        <v>22.1208</v>
      </c>
      <c r="BD229" s="19" t="e">
        <f>VLOOKUP(AE229,ORGANOGRAMAES!$C$1:$N$6000,2,0)</f>
        <v>#N/A</v>
      </c>
      <c r="BE229" s="19" t="e">
        <f>VLOOKUP(AE229,ORGANOGRAMAES!$C$1:$N$6000,3,0)</f>
        <v>#N/A</v>
      </c>
      <c r="BF229" s="19" t="e">
        <f>VLOOKUP(AE229,ORGANOGRAMAES!$C$1:$N$6000,4,0)</f>
        <v>#N/A</v>
      </c>
      <c r="BG229" s="19" t="e">
        <f>VLOOKUP(AE229,ORGANOGRAMAES!$C$1:$N$6000,5,0)</f>
        <v>#N/A</v>
      </c>
      <c r="BH229" s="19" t="e">
        <f>VLOOKUP(AE229,ORGANOGRAMAES!$C$1:$N$6000,6,0)</f>
        <v>#N/A</v>
      </c>
      <c r="BI229" s="19" t="e">
        <f>VLOOKUP(AE229,ORGANOGRAMAES!$C$1:$N$6000,7,0)</f>
        <v>#N/A</v>
      </c>
      <c r="BJ229" s="19" t="e">
        <f>VLOOKUP(AE229,ORGANOGRAMAES!$C$1:$N$6000,8,0)</f>
        <v>#N/A</v>
      </c>
      <c r="BK229" s="19" t="e">
        <f>VLOOKUP(AE229,ORGANOGRAMAES!$C$1:$N$6000,9,0)</f>
        <v>#N/A</v>
      </c>
      <c r="BL229" s="19" t="e">
        <f>VLOOKUP(AE229,ORGANOGRAMAES!$C$1:$N$6000,10,0)</f>
        <v>#N/A</v>
      </c>
      <c r="BM229" s="19" t="e">
        <f>VLOOKUP(AE229,ORGANOGRAMAES!$C$1:$N$6000,11,0)</f>
        <v>#N/A</v>
      </c>
      <c r="BN229" s="19" t="e">
        <f>VLOOKUP(AE229,ORGANOGRAMAES!$C$1:$N$6000,12,0)</f>
        <v>#N/A</v>
      </c>
      <c r="BP229" s="19" t="str">
        <f t="shared" si="65"/>
        <v>-</v>
      </c>
      <c r="BQ229" s="19" t="str">
        <f t="shared" si="66"/>
        <v>-</v>
      </c>
      <c r="BR229" s="19" t="str">
        <f t="shared" si="67"/>
        <v>-</v>
      </c>
      <c r="BS229" s="19" t="str">
        <f t="shared" si="68"/>
        <v>-</v>
      </c>
      <c r="BT229" s="19" t="str">
        <f t="shared" si="69"/>
        <v>-</v>
      </c>
      <c r="BU229" s="19" t="str">
        <f t="shared" si="70"/>
        <v>-</v>
      </c>
      <c r="BV229" s="19" t="str">
        <f t="shared" si="71"/>
        <v>-</v>
      </c>
      <c r="BW229" s="19" t="str">
        <f t="shared" si="72"/>
        <v>-</v>
      </c>
      <c r="BX229" s="19" t="str">
        <f t="shared" si="73"/>
        <v>-</v>
      </c>
      <c r="BY229" s="19" t="str">
        <f t="shared" si="74"/>
        <v>-</v>
      </c>
      <c r="BZ229" s="19" t="str">
        <f t="shared" si="75"/>
        <v>-</v>
      </c>
    </row>
    <row r="230" spans="1:78">
      <c r="A230" s="106" t="str">
        <f t="shared" si="76"/>
        <v>22.1.00.00.00.00.00</v>
      </c>
      <c r="B230" s="106">
        <f t="shared" si="77"/>
        <v>22</v>
      </c>
      <c r="C230" s="107" t="str">
        <f t="shared" si="78"/>
        <v>1</v>
      </c>
      <c r="D230" s="32" t="s">
        <v>7024</v>
      </c>
      <c r="E230" s="32" t="s">
        <v>7024</v>
      </c>
      <c r="F230" s="32" t="s">
        <v>7024</v>
      </c>
      <c r="G230" s="32" t="s">
        <v>7024</v>
      </c>
      <c r="H230" s="32" t="s">
        <v>7024</v>
      </c>
      <c r="I230" s="33"/>
      <c r="J230" s="17" t="s">
        <v>93</v>
      </c>
      <c r="K230" s="150" t="str">
        <f t="shared" si="79"/>
        <v>-</v>
      </c>
      <c r="L230" s="123"/>
      <c r="M230" s="123"/>
      <c r="N230" s="123"/>
      <c r="O230" s="123"/>
      <c r="P230" s="123"/>
      <c r="Q230" s="123"/>
      <c r="AC230" s="50" t="str">
        <f t="shared" si="81"/>
        <v>22.1</v>
      </c>
      <c r="AD230" s="19">
        <f t="shared" si="82"/>
        <v>209</v>
      </c>
      <c r="AE230" s="49" t="str">
        <f t="shared" si="80"/>
        <v>22.1209</v>
      </c>
      <c r="BD230" s="19" t="e">
        <f>VLOOKUP(AE230,ORGANOGRAMAES!$C$1:$N$6000,2,0)</f>
        <v>#N/A</v>
      </c>
      <c r="BE230" s="19" t="e">
        <f>VLOOKUP(AE230,ORGANOGRAMAES!$C$1:$N$6000,3,0)</f>
        <v>#N/A</v>
      </c>
      <c r="BF230" s="19" t="e">
        <f>VLOOKUP(AE230,ORGANOGRAMAES!$C$1:$N$6000,4,0)</f>
        <v>#N/A</v>
      </c>
      <c r="BG230" s="19" t="e">
        <f>VLOOKUP(AE230,ORGANOGRAMAES!$C$1:$N$6000,5,0)</f>
        <v>#N/A</v>
      </c>
      <c r="BH230" s="19" t="e">
        <f>VLOOKUP(AE230,ORGANOGRAMAES!$C$1:$N$6000,6,0)</f>
        <v>#N/A</v>
      </c>
      <c r="BI230" s="19" t="e">
        <f>VLOOKUP(AE230,ORGANOGRAMAES!$C$1:$N$6000,7,0)</f>
        <v>#N/A</v>
      </c>
      <c r="BJ230" s="19" t="e">
        <f>VLOOKUP(AE230,ORGANOGRAMAES!$C$1:$N$6000,8,0)</f>
        <v>#N/A</v>
      </c>
      <c r="BK230" s="19" t="e">
        <f>VLOOKUP(AE230,ORGANOGRAMAES!$C$1:$N$6000,9,0)</f>
        <v>#N/A</v>
      </c>
      <c r="BL230" s="19" t="e">
        <f>VLOOKUP(AE230,ORGANOGRAMAES!$C$1:$N$6000,10,0)</f>
        <v>#N/A</v>
      </c>
      <c r="BM230" s="19" t="e">
        <f>VLOOKUP(AE230,ORGANOGRAMAES!$C$1:$N$6000,11,0)</f>
        <v>#N/A</v>
      </c>
      <c r="BN230" s="19" t="e">
        <f>VLOOKUP(AE230,ORGANOGRAMAES!$C$1:$N$6000,12,0)</f>
        <v>#N/A</v>
      </c>
      <c r="BP230" s="19" t="str">
        <f t="shared" si="65"/>
        <v>-</v>
      </c>
      <c r="BQ230" s="19" t="str">
        <f t="shared" si="66"/>
        <v>-</v>
      </c>
      <c r="BR230" s="19" t="str">
        <f t="shared" si="67"/>
        <v>-</v>
      </c>
      <c r="BS230" s="19" t="str">
        <f t="shared" si="68"/>
        <v>-</v>
      </c>
      <c r="BT230" s="19" t="str">
        <f t="shared" si="69"/>
        <v>-</v>
      </c>
      <c r="BU230" s="19" t="str">
        <f t="shared" si="70"/>
        <v>-</v>
      </c>
      <c r="BV230" s="19" t="str">
        <f t="shared" si="71"/>
        <v>-</v>
      </c>
      <c r="BW230" s="19" t="str">
        <f t="shared" si="72"/>
        <v>-</v>
      </c>
      <c r="BX230" s="19" t="str">
        <f t="shared" si="73"/>
        <v>-</v>
      </c>
      <c r="BY230" s="19" t="str">
        <f t="shared" si="74"/>
        <v>-</v>
      </c>
      <c r="BZ230" s="19" t="str">
        <f t="shared" si="75"/>
        <v>-</v>
      </c>
    </row>
    <row r="231" spans="1:78">
      <c r="A231" s="106" t="str">
        <f t="shared" si="76"/>
        <v>22.1.00.00.00.00.00</v>
      </c>
      <c r="B231" s="106">
        <f t="shared" si="77"/>
        <v>22</v>
      </c>
      <c r="C231" s="107" t="str">
        <f t="shared" si="78"/>
        <v>1</v>
      </c>
      <c r="D231" s="32" t="s">
        <v>7024</v>
      </c>
      <c r="E231" s="32" t="s">
        <v>7024</v>
      </c>
      <c r="F231" s="32" t="s">
        <v>7024</v>
      </c>
      <c r="G231" s="32" t="s">
        <v>7024</v>
      </c>
      <c r="H231" s="32" t="s">
        <v>7024</v>
      </c>
      <c r="I231" s="33"/>
      <c r="J231" s="17" t="s">
        <v>93</v>
      </c>
      <c r="K231" s="150" t="str">
        <f t="shared" si="79"/>
        <v>-</v>
      </c>
      <c r="L231" s="123"/>
      <c r="M231" s="123"/>
      <c r="N231" s="123"/>
      <c r="O231" s="123"/>
      <c r="P231" s="123"/>
      <c r="Q231" s="123"/>
      <c r="AC231" s="50" t="str">
        <f t="shared" si="81"/>
        <v>22.1</v>
      </c>
      <c r="AD231" s="19">
        <f t="shared" si="82"/>
        <v>210</v>
      </c>
      <c r="AE231" s="49" t="str">
        <f t="shared" si="80"/>
        <v>22.1210</v>
      </c>
      <c r="BD231" s="19" t="e">
        <f>VLOOKUP(AE231,ORGANOGRAMAES!$C$1:$N$6000,2,0)</f>
        <v>#N/A</v>
      </c>
      <c r="BE231" s="19" t="e">
        <f>VLOOKUP(AE231,ORGANOGRAMAES!$C$1:$N$6000,3,0)</f>
        <v>#N/A</v>
      </c>
      <c r="BF231" s="19" t="e">
        <f>VLOOKUP(AE231,ORGANOGRAMAES!$C$1:$N$6000,4,0)</f>
        <v>#N/A</v>
      </c>
      <c r="BG231" s="19" t="e">
        <f>VLOOKUP(AE231,ORGANOGRAMAES!$C$1:$N$6000,5,0)</f>
        <v>#N/A</v>
      </c>
      <c r="BH231" s="19" t="e">
        <f>VLOOKUP(AE231,ORGANOGRAMAES!$C$1:$N$6000,6,0)</f>
        <v>#N/A</v>
      </c>
      <c r="BI231" s="19" t="e">
        <f>VLOOKUP(AE231,ORGANOGRAMAES!$C$1:$N$6000,7,0)</f>
        <v>#N/A</v>
      </c>
      <c r="BJ231" s="19" t="e">
        <f>VLOOKUP(AE231,ORGANOGRAMAES!$C$1:$N$6000,8,0)</f>
        <v>#N/A</v>
      </c>
      <c r="BK231" s="19" t="e">
        <f>VLOOKUP(AE231,ORGANOGRAMAES!$C$1:$N$6000,9,0)</f>
        <v>#N/A</v>
      </c>
      <c r="BL231" s="19" t="e">
        <f>VLOOKUP(AE231,ORGANOGRAMAES!$C$1:$N$6000,10,0)</f>
        <v>#N/A</v>
      </c>
      <c r="BM231" s="19" t="e">
        <f>VLOOKUP(AE231,ORGANOGRAMAES!$C$1:$N$6000,11,0)</f>
        <v>#N/A</v>
      </c>
      <c r="BN231" s="19" t="e">
        <f>VLOOKUP(AE231,ORGANOGRAMAES!$C$1:$N$6000,12,0)</f>
        <v>#N/A</v>
      </c>
      <c r="BP231" s="19" t="str">
        <f t="shared" si="65"/>
        <v>-</v>
      </c>
      <c r="BQ231" s="19" t="str">
        <f t="shared" si="66"/>
        <v>-</v>
      </c>
      <c r="BR231" s="19" t="str">
        <f t="shared" si="67"/>
        <v>-</v>
      </c>
      <c r="BS231" s="19" t="str">
        <f t="shared" si="68"/>
        <v>-</v>
      </c>
      <c r="BT231" s="19" t="str">
        <f t="shared" si="69"/>
        <v>-</v>
      </c>
      <c r="BU231" s="19" t="str">
        <f t="shared" si="70"/>
        <v>-</v>
      </c>
      <c r="BV231" s="19" t="str">
        <f t="shared" si="71"/>
        <v>-</v>
      </c>
      <c r="BW231" s="19" t="str">
        <f t="shared" si="72"/>
        <v>-</v>
      </c>
      <c r="BX231" s="19" t="str">
        <f t="shared" si="73"/>
        <v>-</v>
      </c>
      <c r="BY231" s="19" t="str">
        <f t="shared" si="74"/>
        <v>-</v>
      </c>
      <c r="BZ231" s="19" t="str">
        <f t="shared" si="75"/>
        <v>-</v>
      </c>
    </row>
    <row r="232" spans="1:78">
      <c r="A232" s="106" t="str">
        <f t="shared" si="76"/>
        <v>22.1.00.00.00.00.00</v>
      </c>
      <c r="B232" s="106">
        <f t="shared" si="77"/>
        <v>22</v>
      </c>
      <c r="C232" s="107" t="str">
        <f t="shared" si="78"/>
        <v>1</v>
      </c>
      <c r="D232" s="32" t="s">
        <v>7024</v>
      </c>
      <c r="E232" s="32" t="s">
        <v>7024</v>
      </c>
      <c r="F232" s="32" t="s">
        <v>7024</v>
      </c>
      <c r="G232" s="32" t="s">
        <v>7024</v>
      </c>
      <c r="H232" s="32" t="s">
        <v>7024</v>
      </c>
      <c r="I232" s="33"/>
      <c r="J232" s="17" t="s">
        <v>93</v>
      </c>
      <c r="K232" s="150" t="str">
        <f t="shared" si="79"/>
        <v>-</v>
      </c>
      <c r="L232" s="123"/>
      <c r="M232" s="123"/>
      <c r="N232" s="123"/>
      <c r="O232" s="123"/>
      <c r="P232" s="123"/>
      <c r="Q232" s="123"/>
      <c r="AC232" s="50" t="str">
        <f t="shared" si="81"/>
        <v>22.1</v>
      </c>
      <c r="AD232" s="19">
        <f t="shared" si="82"/>
        <v>211</v>
      </c>
      <c r="AE232" s="49" t="str">
        <f t="shared" si="80"/>
        <v>22.1211</v>
      </c>
      <c r="BD232" s="19" t="e">
        <f>VLOOKUP(AE232,ORGANOGRAMAES!$C$1:$N$6000,2,0)</f>
        <v>#N/A</v>
      </c>
      <c r="BE232" s="19" t="e">
        <f>VLOOKUP(AE232,ORGANOGRAMAES!$C$1:$N$6000,3,0)</f>
        <v>#N/A</v>
      </c>
      <c r="BF232" s="19" t="e">
        <f>VLOOKUP(AE232,ORGANOGRAMAES!$C$1:$N$6000,4,0)</f>
        <v>#N/A</v>
      </c>
      <c r="BG232" s="19" t="e">
        <f>VLOOKUP(AE232,ORGANOGRAMAES!$C$1:$N$6000,5,0)</f>
        <v>#N/A</v>
      </c>
      <c r="BH232" s="19" t="e">
        <f>VLOOKUP(AE232,ORGANOGRAMAES!$C$1:$N$6000,6,0)</f>
        <v>#N/A</v>
      </c>
      <c r="BI232" s="19" t="e">
        <f>VLOOKUP(AE232,ORGANOGRAMAES!$C$1:$N$6000,7,0)</f>
        <v>#N/A</v>
      </c>
      <c r="BJ232" s="19" t="e">
        <f>VLOOKUP(AE232,ORGANOGRAMAES!$C$1:$N$6000,8,0)</f>
        <v>#N/A</v>
      </c>
      <c r="BK232" s="19" t="e">
        <f>VLOOKUP(AE232,ORGANOGRAMAES!$C$1:$N$6000,9,0)</f>
        <v>#N/A</v>
      </c>
      <c r="BL232" s="19" t="e">
        <f>VLOOKUP(AE232,ORGANOGRAMAES!$C$1:$N$6000,10,0)</f>
        <v>#N/A</v>
      </c>
      <c r="BM232" s="19" t="e">
        <f>VLOOKUP(AE232,ORGANOGRAMAES!$C$1:$N$6000,11,0)</f>
        <v>#N/A</v>
      </c>
      <c r="BN232" s="19" t="e">
        <f>VLOOKUP(AE232,ORGANOGRAMAES!$C$1:$N$6000,12,0)</f>
        <v>#N/A</v>
      </c>
      <c r="BP232" s="19" t="str">
        <f t="shared" si="65"/>
        <v>-</v>
      </c>
      <c r="BQ232" s="19" t="str">
        <f t="shared" si="66"/>
        <v>-</v>
      </c>
      <c r="BR232" s="19" t="str">
        <f t="shared" si="67"/>
        <v>-</v>
      </c>
      <c r="BS232" s="19" t="str">
        <f t="shared" si="68"/>
        <v>-</v>
      </c>
      <c r="BT232" s="19" t="str">
        <f t="shared" si="69"/>
        <v>-</v>
      </c>
      <c r="BU232" s="19" t="str">
        <f t="shared" si="70"/>
        <v>-</v>
      </c>
      <c r="BV232" s="19" t="str">
        <f t="shared" si="71"/>
        <v>-</v>
      </c>
      <c r="BW232" s="19" t="str">
        <f t="shared" si="72"/>
        <v>-</v>
      </c>
      <c r="BX232" s="19" t="str">
        <f t="shared" si="73"/>
        <v>-</v>
      </c>
      <c r="BY232" s="19" t="str">
        <f t="shared" si="74"/>
        <v>-</v>
      </c>
      <c r="BZ232" s="19" t="str">
        <f t="shared" si="75"/>
        <v>-</v>
      </c>
    </row>
    <row r="233" spans="1:78">
      <c r="A233" s="106" t="str">
        <f t="shared" si="76"/>
        <v>22.1.00.00.00.00.00</v>
      </c>
      <c r="B233" s="106">
        <f t="shared" si="77"/>
        <v>22</v>
      </c>
      <c r="C233" s="107" t="str">
        <f t="shared" si="78"/>
        <v>1</v>
      </c>
      <c r="D233" s="32" t="s">
        <v>7024</v>
      </c>
      <c r="E233" s="32" t="s">
        <v>7024</v>
      </c>
      <c r="F233" s="32" t="s">
        <v>7024</v>
      </c>
      <c r="G233" s="32" t="s">
        <v>7024</v>
      </c>
      <c r="H233" s="32" t="s">
        <v>7024</v>
      </c>
      <c r="I233" s="33"/>
      <c r="J233" s="17" t="s">
        <v>93</v>
      </c>
      <c r="K233" s="150" t="str">
        <f t="shared" si="79"/>
        <v>-</v>
      </c>
      <c r="L233" s="123"/>
      <c r="M233" s="123"/>
      <c r="N233" s="123"/>
      <c r="O233" s="123"/>
      <c r="P233" s="123"/>
      <c r="Q233" s="123"/>
      <c r="AC233" s="50" t="str">
        <f t="shared" si="81"/>
        <v>22.1</v>
      </c>
      <c r="AD233" s="19">
        <f t="shared" si="82"/>
        <v>212</v>
      </c>
      <c r="AE233" s="49" t="str">
        <f t="shared" si="80"/>
        <v>22.1212</v>
      </c>
      <c r="BD233" s="19" t="e">
        <f>VLOOKUP(AE233,ORGANOGRAMAES!$C$1:$N$6000,2,0)</f>
        <v>#N/A</v>
      </c>
      <c r="BE233" s="19" t="e">
        <f>VLOOKUP(AE233,ORGANOGRAMAES!$C$1:$N$6000,3,0)</f>
        <v>#N/A</v>
      </c>
      <c r="BF233" s="19" t="e">
        <f>VLOOKUP(AE233,ORGANOGRAMAES!$C$1:$N$6000,4,0)</f>
        <v>#N/A</v>
      </c>
      <c r="BG233" s="19" t="e">
        <f>VLOOKUP(AE233,ORGANOGRAMAES!$C$1:$N$6000,5,0)</f>
        <v>#N/A</v>
      </c>
      <c r="BH233" s="19" t="e">
        <f>VLOOKUP(AE233,ORGANOGRAMAES!$C$1:$N$6000,6,0)</f>
        <v>#N/A</v>
      </c>
      <c r="BI233" s="19" t="e">
        <f>VLOOKUP(AE233,ORGANOGRAMAES!$C$1:$N$6000,7,0)</f>
        <v>#N/A</v>
      </c>
      <c r="BJ233" s="19" t="e">
        <f>VLOOKUP(AE233,ORGANOGRAMAES!$C$1:$N$6000,8,0)</f>
        <v>#N/A</v>
      </c>
      <c r="BK233" s="19" t="e">
        <f>VLOOKUP(AE233,ORGANOGRAMAES!$C$1:$N$6000,9,0)</f>
        <v>#N/A</v>
      </c>
      <c r="BL233" s="19" t="e">
        <f>VLOOKUP(AE233,ORGANOGRAMAES!$C$1:$N$6000,10,0)</f>
        <v>#N/A</v>
      </c>
      <c r="BM233" s="19" t="e">
        <f>VLOOKUP(AE233,ORGANOGRAMAES!$C$1:$N$6000,11,0)</f>
        <v>#N/A</v>
      </c>
      <c r="BN233" s="19" t="e">
        <f>VLOOKUP(AE233,ORGANOGRAMAES!$C$1:$N$6000,12,0)</f>
        <v>#N/A</v>
      </c>
      <c r="BP233" s="19" t="str">
        <f t="shared" si="65"/>
        <v>-</v>
      </c>
      <c r="BQ233" s="19" t="str">
        <f t="shared" si="66"/>
        <v>-</v>
      </c>
      <c r="BR233" s="19" t="str">
        <f t="shared" si="67"/>
        <v>-</v>
      </c>
      <c r="BS233" s="19" t="str">
        <f t="shared" si="68"/>
        <v>-</v>
      </c>
      <c r="BT233" s="19" t="str">
        <f t="shared" si="69"/>
        <v>-</v>
      </c>
      <c r="BU233" s="19" t="str">
        <f t="shared" si="70"/>
        <v>-</v>
      </c>
      <c r="BV233" s="19" t="str">
        <f t="shared" si="71"/>
        <v>-</v>
      </c>
      <c r="BW233" s="19" t="str">
        <f t="shared" si="72"/>
        <v>-</v>
      </c>
      <c r="BX233" s="19" t="str">
        <f t="shared" si="73"/>
        <v>-</v>
      </c>
      <c r="BY233" s="19" t="str">
        <f t="shared" si="74"/>
        <v>-</v>
      </c>
      <c r="BZ233" s="19" t="str">
        <f t="shared" si="75"/>
        <v>-</v>
      </c>
    </row>
    <row r="234" spans="1:78">
      <c r="A234" s="106" t="str">
        <f t="shared" si="76"/>
        <v>22.1.00.00.00.00.00</v>
      </c>
      <c r="B234" s="106">
        <f t="shared" si="77"/>
        <v>22</v>
      </c>
      <c r="C234" s="107" t="str">
        <f t="shared" si="78"/>
        <v>1</v>
      </c>
      <c r="D234" s="32" t="s">
        <v>7024</v>
      </c>
      <c r="E234" s="32" t="s">
        <v>7024</v>
      </c>
      <c r="F234" s="32" t="s">
        <v>7024</v>
      </c>
      <c r="G234" s="32" t="s">
        <v>7024</v>
      </c>
      <c r="H234" s="32" t="s">
        <v>7024</v>
      </c>
      <c r="I234" s="33"/>
      <c r="J234" s="17" t="s">
        <v>93</v>
      </c>
      <c r="K234" s="150" t="str">
        <f t="shared" si="79"/>
        <v>-</v>
      </c>
      <c r="L234" s="123"/>
      <c r="M234" s="123"/>
      <c r="N234" s="123"/>
      <c r="O234" s="123"/>
      <c r="P234" s="123"/>
      <c r="Q234" s="123"/>
      <c r="AC234" s="50" t="str">
        <f t="shared" si="81"/>
        <v>22.1</v>
      </c>
      <c r="AD234" s="19">
        <f t="shared" si="82"/>
        <v>213</v>
      </c>
      <c r="AE234" s="49" t="str">
        <f t="shared" si="80"/>
        <v>22.1213</v>
      </c>
      <c r="BD234" s="19" t="e">
        <f>VLOOKUP(AE234,ORGANOGRAMAES!$C$1:$N$6000,2,0)</f>
        <v>#N/A</v>
      </c>
      <c r="BE234" s="19" t="e">
        <f>VLOOKUP(AE234,ORGANOGRAMAES!$C$1:$N$6000,3,0)</f>
        <v>#N/A</v>
      </c>
      <c r="BF234" s="19" t="e">
        <f>VLOOKUP(AE234,ORGANOGRAMAES!$C$1:$N$6000,4,0)</f>
        <v>#N/A</v>
      </c>
      <c r="BG234" s="19" t="e">
        <f>VLOOKUP(AE234,ORGANOGRAMAES!$C$1:$N$6000,5,0)</f>
        <v>#N/A</v>
      </c>
      <c r="BH234" s="19" t="e">
        <f>VLOOKUP(AE234,ORGANOGRAMAES!$C$1:$N$6000,6,0)</f>
        <v>#N/A</v>
      </c>
      <c r="BI234" s="19" t="e">
        <f>VLOOKUP(AE234,ORGANOGRAMAES!$C$1:$N$6000,7,0)</f>
        <v>#N/A</v>
      </c>
      <c r="BJ234" s="19" t="e">
        <f>VLOOKUP(AE234,ORGANOGRAMAES!$C$1:$N$6000,8,0)</f>
        <v>#N/A</v>
      </c>
      <c r="BK234" s="19" t="e">
        <f>VLOOKUP(AE234,ORGANOGRAMAES!$C$1:$N$6000,9,0)</f>
        <v>#N/A</v>
      </c>
      <c r="BL234" s="19" t="e">
        <f>VLOOKUP(AE234,ORGANOGRAMAES!$C$1:$N$6000,10,0)</f>
        <v>#N/A</v>
      </c>
      <c r="BM234" s="19" t="e">
        <f>VLOOKUP(AE234,ORGANOGRAMAES!$C$1:$N$6000,11,0)</f>
        <v>#N/A</v>
      </c>
      <c r="BN234" s="19" t="e">
        <f>VLOOKUP(AE234,ORGANOGRAMAES!$C$1:$N$6000,12,0)</f>
        <v>#N/A</v>
      </c>
      <c r="BP234" s="19" t="str">
        <f t="shared" si="65"/>
        <v>-</v>
      </c>
      <c r="BQ234" s="19" t="str">
        <f t="shared" si="66"/>
        <v>-</v>
      </c>
      <c r="BR234" s="19" t="str">
        <f t="shared" si="67"/>
        <v>-</v>
      </c>
      <c r="BS234" s="19" t="str">
        <f t="shared" si="68"/>
        <v>-</v>
      </c>
      <c r="BT234" s="19" t="str">
        <f t="shared" si="69"/>
        <v>-</v>
      </c>
      <c r="BU234" s="19" t="str">
        <f t="shared" si="70"/>
        <v>-</v>
      </c>
      <c r="BV234" s="19" t="str">
        <f t="shared" si="71"/>
        <v>-</v>
      </c>
      <c r="BW234" s="19" t="str">
        <f t="shared" si="72"/>
        <v>-</v>
      </c>
      <c r="BX234" s="19" t="str">
        <f t="shared" si="73"/>
        <v>-</v>
      </c>
      <c r="BY234" s="19" t="str">
        <f t="shared" si="74"/>
        <v>-</v>
      </c>
      <c r="BZ234" s="19" t="str">
        <f t="shared" si="75"/>
        <v>-</v>
      </c>
    </row>
    <row r="235" spans="1:78">
      <c r="A235" s="106" t="str">
        <f t="shared" si="76"/>
        <v>22.1.00.00.00.00.00</v>
      </c>
      <c r="B235" s="106">
        <f t="shared" si="77"/>
        <v>22</v>
      </c>
      <c r="C235" s="107" t="str">
        <f t="shared" si="78"/>
        <v>1</v>
      </c>
      <c r="D235" s="32" t="s">
        <v>7024</v>
      </c>
      <c r="E235" s="32" t="s">
        <v>7024</v>
      </c>
      <c r="F235" s="32" t="s">
        <v>7024</v>
      </c>
      <c r="G235" s="32" t="s">
        <v>7024</v>
      </c>
      <c r="H235" s="32" t="s">
        <v>7024</v>
      </c>
      <c r="I235" s="33"/>
      <c r="J235" s="17" t="s">
        <v>93</v>
      </c>
      <c r="K235" s="150" t="str">
        <f t="shared" si="79"/>
        <v>-</v>
      </c>
      <c r="L235" s="123"/>
      <c r="M235" s="123"/>
      <c r="N235" s="123"/>
      <c r="O235" s="123"/>
      <c r="P235" s="123"/>
      <c r="Q235" s="123"/>
      <c r="AC235" s="50" t="str">
        <f t="shared" si="81"/>
        <v>22.1</v>
      </c>
      <c r="AD235" s="19">
        <f t="shared" si="82"/>
        <v>214</v>
      </c>
      <c r="AE235" s="49" t="str">
        <f t="shared" si="80"/>
        <v>22.1214</v>
      </c>
      <c r="BD235" s="19" t="e">
        <f>VLOOKUP(AE235,ORGANOGRAMAES!$C$1:$N$6000,2,0)</f>
        <v>#N/A</v>
      </c>
      <c r="BE235" s="19" t="e">
        <f>VLOOKUP(AE235,ORGANOGRAMAES!$C$1:$N$6000,3,0)</f>
        <v>#N/A</v>
      </c>
      <c r="BF235" s="19" t="e">
        <f>VLOOKUP(AE235,ORGANOGRAMAES!$C$1:$N$6000,4,0)</f>
        <v>#N/A</v>
      </c>
      <c r="BG235" s="19" t="e">
        <f>VLOOKUP(AE235,ORGANOGRAMAES!$C$1:$N$6000,5,0)</f>
        <v>#N/A</v>
      </c>
      <c r="BH235" s="19" t="e">
        <f>VLOOKUP(AE235,ORGANOGRAMAES!$C$1:$N$6000,6,0)</f>
        <v>#N/A</v>
      </c>
      <c r="BI235" s="19" t="e">
        <f>VLOOKUP(AE235,ORGANOGRAMAES!$C$1:$N$6000,7,0)</f>
        <v>#N/A</v>
      </c>
      <c r="BJ235" s="19" t="e">
        <f>VLOOKUP(AE235,ORGANOGRAMAES!$C$1:$N$6000,8,0)</f>
        <v>#N/A</v>
      </c>
      <c r="BK235" s="19" t="e">
        <f>VLOOKUP(AE235,ORGANOGRAMAES!$C$1:$N$6000,9,0)</f>
        <v>#N/A</v>
      </c>
      <c r="BL235" s="19" t="e">
        <f>VLOOKUP(AE235,ORGANOGRAMAES!$C$1:$N$6000,10,0)</f>
        <v>#N/A</v>
      </c>
      <c r="BM235" s="19" t="e">
        <f>VLOOKUP(AE235,ORGANOGRAMAES!$C$1:$N$6000,11,0)</f>
        <v>#N/A</v>
      </c>
      <c r="BN235" s="19" t="e">
        <f>VLOOKUP(AE235,ORGANOGRAMAES!$C$1:$N$6000,12,0)</f>
        <v>#N/A</v>
      </c>
      <c r="BP235" s="19" t="str">
        <f t="shared" si="65"/>
        <v>-</v>
      </c>
      <c r="BQ235" s="19" t="str">
        <f t="shared" si="66"/>
        <v>-</v>
      </c>
      <c r="BR235" s="19" t="str">
        <f t="shared" si="67"/>
        <v>-</v>
      </c>
      <c r="BS235" s="19" t="str">
        <f t="shared" si="68"/>
        <v>-</v>
      </c>
      <c r="BT235" s="19" t="str">
        <f t="shared" si="69"/>
        <v>-</v>
      </c>
      <c r="BU235" s="19" t="str">
        <f t="shared" si="70"/>
        <v>-</v>
      </c>
      <c r="BV235" s="19" t="str">
        <f t="shared" si="71"/>
        <v>-</v>
      </c>
      <c r="BW235" s="19" t="str">
        <f t="shared" si="72"/>
        <v>-</v>
      </c>
      <c r="BX235" s="19" t="str">
        <f t="shared" si="73"/>
        <v>-</v>
      </c>
      <c r="BY235" s="19" t="str">
        <f t="shared" si="74"/>
        <v>-</v>
      </c>
      <c r="BZ235" s="19" t="str">
        <f t="shared" si="75"/>
        <v>-</v>
      </c>
    </row>
    <row r="236" spans="1:78">
      <c r="A236" s="106" t="str">
        <f t="shared" si="76"/>
        <v>22.1.00.00.00.00.00</v>
      </c>
      <c r="B236" s="106">
        <f t="shared" si="77"/>
        <v>22</v>
      </c>
      <c r="C236" s="107" t="str">
        <f t="shared" si="78"/>
        <v>1</v>
      </c>
      <c r="D236" s="32" t="s">
        <v>7024</v>
      </c>
      <c r="E236" s="32" t="s">
        <v>7024</v>
      </c>
      <c r="F236" s="32" t="s">
        <v>7024</v>
      </c>
      <c r="G236" s="32" t="s">
        <v>7024</v>
      </c>
      <c r="H236" s="32" t="s">
        <v>7024</v>
      </c>
      <c r="I236" s="33"/>
      <c r="J236" s="17" t="s">
        <v>93</v>
      </c>
      <c r="K236" s="150" t="str">
        <f t="shared" si="79"/>
        <v>-</v>
      </c>
      <c r="L236" s="123"/>
      <c r="M236" s="123"/>
      <c r="N236" s="123"/>
      <c r="O236" s="123"/>
      <c r="P236" s="123"/>
      <c r="Q236" s="123"/>
      <c r="AC236" s="50" t="str">
        <f t="shared" si="81"/>
        <v>22.1</v>
      </c>
      <c r="AD236" s="19">
        <f t="shared" si="82"/>
        <v>215</v>
      </c>
      <c r="AE236" s="49" t="str">
        <f t="shared" si="80"/>
        <v>22.1215</v>
      </c>
      <c r="BD236" s="19" t="e">
        <f>VLOOKUP(AE236,ORGANOGRAMAES!$C$1:$N$6000,2,0)</f>
        <v>#N/A</v>
      </c>
      <c r="BE236" s="19" t="e">
        <f>VLOOKUP(AE236,ORGANOGRAMAES!$C$1:$N$6000,3,0)</f>
        <v>#N/A</v>
      </c>
      <c r="BF236" s="19" t="e">
        <f>VLOOKUP(AE236,ORGANOGRAMAES!$C$1:$N$6000,4,0)</f>
        <v>#N/A</v>
      </c>
      <c r="BG236" s="19" t="e">
        <f>VLOOKUP(AE236,ORGANOGRAMAES!$C$1:$N$6000,5,0)</f>
        <v>#N/A</v>
      </c>
      <c r="BH236" s="19" t="e">
        <f>VLOOKUP(AE236,ORGANOGRAMAES!$C$1:$N$6000,6,0)</f>
        <v>#N/A</v>
      </c>
      <c r="BI236" s="19" t="e">
        <f>VLOOKUP(AE236,ORGANOGRAMAES!$C$1:$N$6000,7,0)</f>
        <v>#N/A</v>
      </c>
      <c r="BJ236" s="19" t="e">
        <f>VLOOKUP(AE236,ORGANOGRAMAES!$C$1:$N$6000,8,0)</f>
        <v>#N/A</v>
      </c>
      <c r="BK236" s="19" t="e">
        <f>VLOOKUP(AE236,ORGANOGRAMAES!$C$1:$N$6000,9,0)</f>
        <v>#N/A</v>
      </c>
      <c r="BL236" s="19" t="e">
        <f>VLOOKUP(AE236,ORGANOGRAMAES!$C$1:$N$6000,10,0)</f>
        <v>#N/A</v>
      </c>
      <c r="BM236" s="19" t="e">
        <f>VLOOKUP(AE236,ORGANOGRAMAES!$C$1:$N$6000,11,0)</f>
        <v>#N/A</v>
      </c>
      <c r="BN236" s="19" t="e">
        <f>VLOOKUP(AE236,ORGANOGRAMAES!$C$1:$N$6000,12,0)</f>
        <v>#N/A</v>
      </c>
      <c r="BP236" s="19" t="str">
        <f t="shared" si="65"/>
        <v>-</v>
      </c>
      <c r="BQ236" s="19" t="str">
        <f t="shared" si="66"/>
        <v>-</v>
      </c>
      <c r="BR236" s="19" t="str">
        <f t="shared" si="67"/>
        <v>-</v>
      </c>
      <c r="BS236" s="19" t="str">
        <f t="shared" si="68"/>
        <v>-</v>
      </c>
      <c r="BT236" s="19" t="str">
        <f t="shared" si="69"/>
        <v>-</v>
      </c>
      <c r="BU236" s="19" t="str">
        <f t="shared" si="70"/>
        <v>-</v>
      </c>
      <c r="BV236" s="19" t="str">
        <f t="shared" si="71"/>
        <v>-</v>
      </c>
      <c r="BW236" s="19" t="str">
        <f t="shared" si="72"/>
        <v>-</v>
      </c>
      <c r="BX236" s="19" t="str">
        <f t="shared" si="73"/>
        <v>-</v>
      </c>
      <c r="BY236" s="19" t="str">
        <f t="shared" si="74"/>
        <v>-</v>
      </c>
      <c r="BZ236" s="19" t="str">
        <f t="shared" si="75"/>
        <v>-</v>
      </c>
    </row>
    <row r="237" spans="1:78">
      <c r="A237" s="106" t="str">
        <f t="shared" si="76"/>
        <v>22.1.00.00.00.00.00</v>
      </c>
      <c r="B237" s="106">
        <f t="shared" si="77"/>
        <v>22</v>
      </c>
      <c r="C237" s="107" t="str">
        <f t="shared" si="78"/>
        <v>1</v>
      </c>
      <c r="D237" s="32" t="s">
        <v>7024</v>
      </c>
      <c r="E237" s="32" t="s">
        <v>7024</v>
      </c>
      <c r="F237" s="32" t="s">
        <v>7024</v>
      </c>
      <c r="G237" s="32" t="s">
        <v>7024</v>
      </c>
      <c r="H237" s="32" t="s">
        <v>7024</v>
      </c>
      <c r="I237" s="33"/>
      <c r="J237" s="17" t="s">
        <v>93</v>
      </c>
      <c r="K237" s="150" t="str">
        <f t="shared" si="79"/>
        <v>-</v>
      </c>
      <c r="L237" s="123"/>
      <c r="M237" s="123"/>
      <c r="N237" s="123"/>
      <c r="O237" s="123"/>
      <c r="P237" s="123"/>
      <c r="Q237" s="123"/>
      <c r="AC237" s="50" t="str">
        <f t="shared" si="81"/>
        <v>22.1</v>
      </c>
      <c r="AD237" s="19">
        <f t="shared" si="82"/>
        <v>216</v>
      </c>
      <c r="AE237" s="49" t="str">
        <f t="shared" si="80"/>
        <v>22.1216</v>
      </c>
      <c r="BD237" s="19" t="e">
        <f>VLOOKUP(AE237,ORGANOGRAMAES!$C$1:$N$6000,2,0)</f>
        <v>#N/A</v>
      </c>
      <c r="BE237" s="19" t="e">
        <f>VLOOKUP(AE237,ORGANOGRAMAES!$C$1:$N$6000,3,0)</f>
        <v>#N/A</v>
      </c>
      <c r="BF237" s="19" t="e">
        <f>VLOOKUP(AE237,ORGANOGRAMAES!$C$1:$N$6000,4,0)</f>
        <v>#N/A</v>
      </c>
      <c r="BG237" s="19" t="e">
        <f>VLOOKUP(AE237,ORGANOGRAMAES!$C$1:$N$6000,5,0)</f>
        <v>#N/A</v>
      </c>
      <c r="BH237" s="19" t="e">
        <f>VLOOKUP(AE237,ORGANOGRAMAES!$C$1:$N$6000,6,0)</f>
        <v>#N/A</v>
      </c>
      <c r="BI237" s="19" t="e">
        <f>VLOOKUP(AE237,ORGANOGRAMAES!$C$1:$N$6000,7,0)</f>
        <v>#N/A</v>
      </c>
      <c r="BJ237" s="19" t="e">
        <f>VLOOKUP(AE237,ORGANOGRAMAES!$C$1:$N$6000,8,0)</f>
        <v>#N/A</v>
      </c>
      <c r="BK237" s="19" t="e">
        <f>VLOOKUP(AE237,ORGANOGRAMAES!$C$1:$N$6000,9,0)</f>
        <v>#N/A</v>
      </c>
      <c r="BL237" s="19" t="e">
        <f>VLOOKUP(AE237,ORGANOGRAMAES!$C$1:$N$6000,10,0)</f>
        <v>#N/A</v>
      </c>
      <c r="BM237" s="19" t="e">
        <f>VLOOKUP(AE237,ORGANOGRAMAES!$C$1:$N$6000,11,0)</f>
        <v>#N/A</v>
      </c>
      <c r="BN237" s="19" t="e">
        <f>VLOOKUP(AE237,ORGANOGRAMAES!$C$1:$N$6000,12,0)</f>
        <v>#N/A</v>
      </c>
      <c r="BP237" s="19" t="str">
        <f t="shared" si="65"/>
        <v>-</v>
      </c>
      <c r="BQ237" s="19" t="str">
        <f t="shared" si="66"/>
        <v>-</v>
      </c>
      <c r="BR237" s="19" t="str">
        <f t="shared" si="67"/>
        <v>-</v>
      </c>
      <c r="BS237" s="19" t="str">
        <f t="shared" si="68"/>
        <v>-</v>
      </c>
      <c r="BT237" s="19" t="str">
        <f t="shared" si="69"/>
        <v>-</v>
      </c>
      <c r="BU237" s="19" t="str">
        <f t="shared" si="70"/>
        <v>-</v>
      </c>
      <c r="BV237" s="19" t="str">
        <f t="shared" si="71"/>
        <v>-</v>
      </c>
      <c r="BW237" s="19" t="str">
        <f t="shared" si="72"/>
        <v>-</v>
      </c>
      <c r="BX237" s="19" t="str">
        <f t="shared" si="73"/>
        <v>-</v>
      </c>
      <c r="BY237" s="19" t="str">
        <f t="shared" si="74"/>
        <v>-</v>
      </c>
      <c r="BZ237" s="19" t="str">
        <f t="shared" si="75"/>
        <v>-</v>
      </c>
    </row>
    <row r="238" spans="1:78">
      <c r="A238" s="106" t="str">
        <f t="shared" si="76"/>
        <v>22.1.00.00.00.00.00</v>
      </c>
      <c r="B238" s="106">
        <f t="shared" si="77"/>
        <v>22</v>
      </c>
      <c r="C238" s="107" t="str">
        <f t="shared" si="78"/>
        <v>1</v>
      </c>
      <c r="D238" s="32" t="s">
        <v>7024</v>
      </c>
      <c r="E238" s="32" t="s">
        <v>7024</v>
      </c>
      <c r="F238" s="32" t="s">
        <v>7024</v>
      </c>
      <c r="G238" s="32" t="s">
        <v>7024</v>
      </c>
      <c r="H238" s="32" t="s">
        <v>7024</v>
      </c>
      <c r="I238" s="33"/>
      <c r="J238" s="17" t="s">
        <v>93</v>
      </c>
      <c r="K238" s="150" t="str">
        <f t="shared" si="79"/>
        <v>-</v>
      </c>
      <c r="L238" s="123"/>
      <c r="M238" s="123"/>
      <c r="N238" s="123"/>
      <c r="O238" s="123"/>
      <c r="P238" s="123"/>
      <c r="Q238" s="123"/>
      <c r="AC238" s="50" t="str">
        <f t="shared" si="81"/>
        <v>22.1</v>
      </c>
      <c r="AD238" s="19">
        <f t="shared" si="82"/>
        <v>217</v>
      </c>
      <c r="AE238" s="49" t="str">
        <f t="shared" si="80"/>
        <v>22.1217</v>
      </c>
      <c r="BD238" s="19" t="e">
        <f>VLOOKUP(AE238,ORGANOGRAMAES!$C$1:$N$6000,2,0)</f>
        <v>#N/A</v>
      </c>
      <c r="BE238" s="19" t="e">
        <f>VLOOKUP(AE238,ORGANOGRAMAES!$C$1:$N$6000,3,0)</f>
        <v>#N/A</v>
      </c>
      <c r="BF238" s="19" t="e">
        <f>VLOOKUP(AE238,ORGANOGRAMAES!$C$1:$N$6000,4,0)</f>
        <v>#N/A</v>
      </c>
      <c r="BG238" s="19" t="e">
        <f>VLOOKUP(AE238,ORGANOGRAMAES!$C$1:$N$6000,5,0)</f>
        <v>#N/A</v>
      </c>
      <c r="BH238" s="19" t="e">
        <f>VLOOKUP(AE238,ORGANOGRAMAES!$C$1:$N$6000,6,0)</f>
        <v>#N/A</v>
      </c>
      <c r="BI238" s="19" t="e">
        <f>VLOOKUP(AE238,ORGANOGRAMAES!$C$1:$N$6000,7,0)</f>
        <v>#N/A</v>
      </c>
      <c r="BJ238" s="19" t="e">
        <f>VLOOKUP(AE238,ORGANOGRAMAES!$C$1:$N$6000,8,0)</f>
        <v>#N/A</v>
      </c>
      <c r="BK238" s="19" t="e">
        <f>VLOOKUP(AE238,ORGANOGRAMAES!$C$1:$N$6000,9,0)</f>
        <v>#N/A</v>
      </c>
      <c r="BL238" s="19" t="e">
        <f>VLOOKUP(AE238,ORGANOGRAMAES!$C$1:$N$6000,10,0)</f>
        <v>#N/A</v>
      </c>
      <c r="BM238" s="19" t="e">
        <f>VLOOKUP(AE238,ORGANOGRAMAES!$C$1:$N$6000,11,0)</f>
        <v>#N/A</v>
      </c>
      <c r="BN238" s="19" t="e">
        <f>VLOOKUP(AE238,ORGANOGRAMAES!$C$1:$N$6000,12,0)</f>
        <v>#N/A</v>
      </c>
      <c r="BP238" s="19" t="str">
        <f t="shared" si="65"/>
        <v>-</v>
      </c>
      <c r="BQ238" s="19" t="str">
        <f t="shared" si="66"/>
        <v>-</v>
      </c>
      <c r="BR238" s="19" t="str">
        <f t="shared" si="67"/>
        <v>-</v>
      </c>
      <c r="BS238" s="19" t="str">
        <f t="shared" si="68"/>
        <v>-</v>
      </c>
      <c r="BT238" s="19" t="str">
        <f t="shared" si="69"/>
        <v>-</v>
      </c>
      <c r="BU238" s="19" t="str">
        <f t="shared" si="70"/>
        <v>-</v>
      </c>
      <c r="BV238" s="19" t="str">
        <f t="shared" si="71"/>
        <v>-</v>
      </c>
      <c r="BW238" s="19" t="str">
        <f t="shared" si="72"/>
        <v>-</v>
      </c>
      <c r="BX238" s="19" t="str">
        <f t="shared" si="73"/>
        <v>-</v>
      </c>
      <c r="BY238" s="19" t="str">
        <f t="shared" si="74"/>
        <v>-</v>
      </c>
      <c r="BZ238" s="19" t="str">
        <f t="shared" si="75"/>
        <v>-</v>
      </c>
    </row>
    <row r="239" spans="1:78">
      <c r="A239" s="106" t="str">
        <f t="shared" si="76"/>
        <v>22.1.00.00.00.00.00</v>
      </c>
      <c r="B239" s="106">
        <f t="shared" si="77"/>
        <v>22</v>
      </c>
      <c r="C239" s="107" t="str">
        <f t="shared" si="78"/>
        <v>1</v>
      </c>
      <c r="D239" s="32" t="s">
        <v>7024</v>
      </c>
      <c r="E239" s="32" t="s">
        <v>7024</v>
      </c>
      <c r="F239" s="32" t="s">
        <v>7024</v>
      </c>
      <c r="G239" s="32" t="s">
        <v>7024</v>
      </c>
      <c r="H239" s="32" t="s">
        <v>7024</v>
      </c>
      <c r="I239" s="33"/>
      <c r="J239" s="17" t="s">
        <v>93</v>
      </c>
      <c r="K239" s="150" t="str">
        <f t="shared" si="79"/>
        <v>-</v>
      </c>
      <c r="L239" s="123"/>
      <c r="M239" s="123"/>
      <c r="N239" s="123"/>
      <c r="O239" s="123"/>
      <c r="P239" s="123"/>
      <c r="Q239" s="123"/>
      <c r="AC239" s="50" t="str">
        <f t="shared" si="81"/>
        <v>22.1</v>
      </c>
      <c r="AD239" s="19">
        <f t="shared" si="82"/>
        <v>218</v>
      </c>
      <c r="AE239" s="49" t="str">
        <f t="shared" si="80"/>
        <v>22.1218</v>
      </c>
      <c r="BD239" s="19" t="e">
        <f>VLOOKUP(AE239,ORGANOGRAMAES!$C$1:$N$6000,2,0)</f>
        <v>#N/A</v>
      </c>
      <c r="BE239" s="19" t="e">
        <f>VLOOKUP(AE239,ORGANOGRAMAES!$C$1:$N$6000,3,0)</f>
        <v>#N/A</v>
      </c>
      <c r="BF239" s="19" t="e">
        <f>VLOOKUP(AE239,ORGANOGRAMAES!$C$1:$N$6000,4,0)</f>
        <v>#N/A</v>
      </c>
      <c r="BG239" s="19" t="e">
        <f>VLOOKUP(AE239,ORGANOGRAMAES!$C$1:$N$6000,5,0)</f>
        <v>#N/A</v>
      </c>
      <c r="BH239" s="19" t="e">
        <f>VLOOKUP(AE239,ORGANOGRAMAES!$C$1:$N$6000,6,0)</f>
        <v>#N/A</v>
      </c>
      <c r="BI239" s="19" t="e">
        <f>VLOOKUP(AE239,ORGANOGRAMAES!$C$1:$N$6000,7,0)</f>
        <v>#N/A</v>
      </c>
      <c r="BJ239" s="19" t="e">
        <f>VLOOKUP(AE239,ORGANOGRAMAES!$C$1:$N$6000,8,0)</f>
        <v>#N/A</v>
      </c>
      <c r="BK239" s="19" t="e">
        <f>VLOOKUP(AE239,ORGANOGRAMAES!$C$1:$N$6000,9,0)</f>
        <v>#N/A</v>
      </c>
      <c r="BL239" s="19" t="e">
        <f>VLOOKUP(AE239,ORGANOGRAMAES!$C$1:$N$6000,10,0)</f>
        <v>#N/A</v>
      </c>
      <c r="BM239" s="19" t="e">
        <f>VLOOKUP(AE239,ORGANOGRAMAES!$C$1:$N$6000,11,0)</f>
        <v>#N/A</v>
      </c>
      <c r="BN239" s="19" t="e">
        <f>VLOOKUP(AE239,ORGANOGRAMAES!$C$1:$N$6000,12,0)</f>
        <v>#N/A</v>
      </c>
      <c r="BP239" s="19" t="str">
        <f t="shared" si="65"/>
        <v>-</v>
      </c>
      <c r="BQ239" s="19" t="str">
        <f t="shared" si="66"/>
        <v>-</v>
      </c>
      <c r="BR239" s="19" t="str">
        <f t="shared" si="67"/>
        <v>-</v>
      </c>
      <c r="BS239" s="19" t="str">
        <f t="shared" si="68"/>
        <v>-</v>
      </c>
      <c r="BT239" s="19" t="str">
        <f t="shared" si="69"/>
        <v>-</v>
      </c>
      <c r="BU239" s="19" t="str">
        <f t="shared" si="70"/>
        <v>-</v>
      </c>
      <c r="BV239" s="19" t="str">
        <f t="shared" si="71"/>
        <v>-</v>
      </c>
      <c r="BW239" s="19" t="str">
        <f t="shared" si="72"/>
        <v>-</v>
      </c>
      <c r="BX239" s="19" t="str">
        <f t="shared" si="73"/>
        <v>-</v>
      </c>
      <c r="BY239" s="19" t="str">
        <f t="shared" si="74"/>
        <v>-</v>
      </c>
      <c r="BZ239" s="19" t="str">
        <f t="shared" si="75"/>
        <v>-</v>
      </c>
    </row>
    <row r="240" spans="1:78">
      <c r="A240" s="106" t="str">
        <f t="shared" si="76"/>
        <v>22.1.00.00.00.00.00</v>
      </c>
      <c r="B240" s="106">
        <f t="shared" si="77"/>
        <v>22</v>
      </c>
      <c r="C240" s="107" t="str">
        <f t="shared" si="78"/>
        <v>1</v>
      </c>
      <c r="D240" s="32" t="s">
        <v>7024</v>
      </c>
      <c r="E240" s="32" t="s">
        <v>7024</v>
      </c>
      <c r="F240" s="32" t="s">
        <v>7024</v>
      </c>
      <c r="G240" s="32" t="s">
        <v>7024</v>
      </c>
      <c r="H240" s="32" t="s">
        <v>7024</v>
      </c>
      <c r="I240" s="33"/>
      <c r="J240" s="17" t="s">
        <v>93</v>
      </c>
      <c r="K240" s="150" t="str">
        <f t="shared" si="79"/>
        <v>-</v>
      </c>
      <c r="L240" s="123"/>
      <c r="M240" s="123"/>
      <c r="N240" s="123"/>
      <c r="O240" s="123"/>
      <c r="P240" s="123"/>
      <c r="Q240" s="123"/>
      <c r="AC240" s="50" t="str">
        <f t="shared" si="81"/>
        <v>22.1</v>
      </c>
      <c r="AD240" s="19">
        <f t="shared" si="82"/>
        <v>219</v>
      </c>
      <c r="AE240" s="49" t="str">
        <f t="shared" si="80"/>
        <v>22.1219</v>
      </c>
      <c r="BD240" s="19" t="e">
        <f>VLOOKUP(AE240,ORGANOGRAMAES!$C$1:$N$6000,2,0)</f>
        <v>#N/A</v>
      </c>
      <c r="BE240" s="19" t="e">
        <f>VLOOKUP(AE240,ORGANOGRAMAES!$C$1:$N$6000,3,0)</f>
        <v>#N/A</v>
      </c>
      <c r="BF240" s="19" t="e">
        <f>VLOOKUP(AE240,ORGANOGRAMAES!$C$1:$N$6000,4,0)</f>
        <v>#N/A</v>
      </c>
      <c r="BG240" s="19" t="e">
        <f>VLOOKUP(AE240,ORGANOGRAMAES!$C$1:$N$6000,5,0)</f>
        <v>#N/A</v>
      </c>
      <c r="BH240" s="19" t="e">
        <f>VLOOKUP(AE240,ORGANOGRAMAES!$C$1:$N$6000,6,0)</f>
        <v>#N/A</v>
      </c>
      <c r="BI240" s="19" t="e">
        <f>VLOOKUP(AE240,ORGANOGRAMAES!$C$1:$N$6000,7,0)</f>
        <v>#N/A</v>
      </c>
      <c r="BJ240" s="19" t="e">
        <f>VLOOKUP(AE240,ORGANOGRAMAES!$C$1:$N$6000,8,0)</f>
        <v>#N/A</v>
      </c>
      <c r="BK240" s="19" t="e">
        <f>VLOOKUP(AE240,ORGANOGRAMAES!$C$1:$N$6000,9,0)</f>
        <v>#N/A</v>
      </c>
      <c r="BL240" s="19" t="e">
        <f>VLOOKUP(AE240,ORGANOGRAMAES!$C$1:$N$6000,10,0)</f>
        <v>#N/A</v>
      </c>
      <c r="BM240" s="19" t="e">
        <f>VLOOKUP(AE240,ORGANOGRAMAES!$C$1:$N$6000,11,0)</f>
        <v>#N/A</v>
      </c>
      <c r="BN240" s="19" t="e">
        <f>VLOOKUP(AE240,ORGANOGRAMAES!$C$1:$N$6000,12,0)</f>
        <v>#N/A</v>
      </c>
      <c r="BP240" s="19" t="str">
        <f t="shared" si="65"/>
        <v>-</v>
      </c>
      <c r="BQ240" s="19" t="str">
        <f t="shared" si="66"/>
        <v>-</v>
      </c>
      <c r="BR240" s="19" t="str">
        <f t="shared" si="67"/>
        <v>-</v>
      </c>
      <c r="BS240" s="19" t="str">
        <f t="shared" si="68"/>
        <v>-</v>
      </c>
      <c r="BT240" s="19" t="str">
        <f t="shared" si="69"/>
        <v>-</v>
      </c>
      <c r="BU240" s="19" t="str">
        <f t="shared" si="70"/>
        <v>-</v>
      </c>
      <c r="BV240" s="19" t="str">
        <f t="shared" si="71"/>
        <v>-</v>
      </c>
      <c r="BW240" s="19" t="str">
        <f t="shared" si="72"/>
        <v>-</v>
      </c>
      <c r="BX240" s="19" t="str">
        <f t="shared" si="73"/>
        <v>-</v>
      </c>
      <c r="BY240" s="19" t="str">
        <f t="shared" si="74"/>
        <v>-</v>
      </c>
      <c r="BZ240" s="19" t="str">
        <f t="shared" si="75"/>
        <v>-</v>
      </c>
    </row>
    <row r="241" spans="1:78">
      <c r="A241" s="106" t="str">
        <f t="shared" si="76"/>
        <v>22.1.00.00.00.00.00</v>
      </c>
      <c r="B241" s="106">
        <f t="shared" si="77"/>
        <v>22</v>
      </c>
      <c r="C241" s="107" t="str">
        <f t="shared" si="78"/>
        <v>1</v>
      </c>
      <c r="D241" s="32" t="s">
        <v>7024</v>
      </c>
      <c r="E241" s="32" t="s">
        <v>7024</v>
      </c>
      <c r="F241" s="32" t="s">
        <v>7024</v>
      </c>
      <c r="G241" s="32" t="s">
        <v>7024</v>
      </c>
      <c r="H241" s="32" t="s">
        <v>7024</v>
      </c>
      <c r="I241" s="33"/>
      <c r="J241" s="17" t="s">
        <v>93</v>
      </c>
      <c r="K241" s="150" t="str">
        <f t="shared" si="79"/>
        <v>-</v>
      </c>
      <c r="L241" s="123"/>
      <c r="M241" s="123"/>
      <c r="N241" s="123"/>
      <c r="O241" s="123"/>
      <c r="P241" s="123"/>
      <c r="Q241" s="123"/>
      <c r="AC241" s="50" t="str">
        <f t="shared" si="81"/>
        <v>22.1</v>
      </c>
      <c r="AD241" s="19">
        <f t="shared" si="82"/>
        <v>220</v>
      </c>
      <c r="AE241" s="49" t="str">
        <f t="shared" si="80"/>
        <v>22.1220</v>
      </c>
      <c r="BD241" s="19" t="e">
        <f>VLOOKUP(AE241,ORGANOGRAMAES!$C$1:$N$6000,2,0)</f>
        <v>#N/A</v>
      </c>
      <c r="BE241" s="19" t="e">
        <f>VLOOKUP(AE241,ORGANOGRAMAES!$C$1:$N$6000,3,0)</f>
        <v>#N/A</v>
      </c>
      <c r="BF241" s="19" t="e">
        <f>VLOOKUP(AE241,ORGANOGRAMAES!$C$1:$N$6000,4,0)</f>
        <v>#N/A</v>
      </c>
      <c r="BG241" s="19" t="e">
        <f>VLOOKUP(AE241,ORGANOGRAMAES!$C$1:$N$6000,5,0)</f>
        <v>#N/A</v>
      </c>
      <c r="BH241" s="19" t="e">
        <f>VLOOKUP(AE241,ORGANOGRAMAES!$C$1:$N$6000,6,0)</f>
        <v>#N/A</v>
      </c>
      <c r="BI241" s="19" t="e">
        <f>VLOOKUP(AE241,ORGANOGRAMAES!$C$1:$N$6000,7,0)</f>
        <v>#N/A</v>
      </c>
      <c r="BJ241" s="19" t="e">
        <f>VLOOKUP(AE241,ORGANOGRAMAES!$C$1:$N$6000,8,0)</f>
        <v>#N/A</v>
      </c>
      <c r="BK241" s="19" t="e">
        <f>VLOOKUP(AE241,ORGANOGRAMAES!$C$1:$N$6000,9,0)</f>
        <v>#N/A</v>
      </c>
      <c r="BL241" s="19" t="e">
        <f>VLOOKUP(AE241,ORGANOGRAMAES!$C$1:$N$6000,10,0)</f>
        <v>#N/A</v>
      </c>
      <c r="BM241" s="19" t="e">
        <f>VLOOKUP(AE241,ORGANOGRAMAES!$C$1:$N$6000,11,0)</f>
        <v>#N/A</v>
      </c>
      <c r="BN241" s="19" t="e">
        <f>VLOOKUP(AE241,ORGANOGRAMAES!$C$1:$N$6000,12,0)</f>
        <v>#N/A</v>
      </c>
      <c r="BP241" s="19" t="str">
        <f t="shared" si="65"/>
        <v>-</v>
      </c>
      <c r="BQ241" s="19" t="str">
        <f t="shared" si="66"/>
        <v>-</v>
      </c>
      <c r="BR241" s="19" t="str">
        <f t="shared" si="67"/>
        <v>-</v>
      </c>
      <c r="BS241" s="19" t="str">
        <f t="shared" si="68"/>
        <v>-</v>
      </c>
      <c r="BT241" s="19" t="str">
        <f t="shared" si="69"/>
        <v>-</v>
      </c>
      <c r="BU241" s="19" t="str">
        <f t="shared" si="70"/>
        <v>-</v>
      </c>
      <c r="BV241" s="19" t="str">
        <f t="shared" si="71"/>
        <v>-</v>
      </c>
      <c r="BW241" s="19" t="str">
        <f t="shared" si="72"/>
        <v>-</v>
      </c>
      <c r="BX241" s="19" t="str">
        <f t="shared" si="73"/>
        <v>-</v>
      </c>
      <c r="BY241" s="19" t="str">
        <f t="shared" si="74"/>
        <v>-</v>
      </c>
      <c r="BZ241" s="19" t="str">
        <f t="shared" si="75"/>
        <v>-</v>
      </c>
    </row>
    <row r="242" spans="1:78">
      <c r="A242" s="106" t="str">
        <f t="shared" si="76"/>
        <v>22.1.00.00.00.00.00</v>
      </c>
      <c r="B242" s="106">
        <f t="shared" si="77"/>
        <v>22</v>
      </c>
      <c r="C242" s="107" t="str">
        <f t="shared" si="78"/>
        <v>1</v>
      </c>
      <c r="D242" s="32" t="s">
        <v>7024</v>
      </c>
      <c r="E242" s="32" t="s">
        <v>7024</v>
      </c>
      <c r="F242" s="32" t="s">
        <v>7024</v>
      </c>
      <c r="G242" s="32" t="s">
        <v>7024</v>
      </c>
      <c r="H242" s="32" t="s">
        <v>7024</v>
      </c>
      <c r="I242" s="33"/>
      <c r="J242" s="17" t="s">
        <v>93</v>
      </c>
      <c r="K242" s="150" t="str">
        <f t="shared" si="79"/>
        <v>-</v>
      </c>
      <c r="L242" s="123"/>
      <c r="M242" s="123"/>
      <c r="N242" s="123"/>
      <c r="O242" s="123"/>
      <c r="P242" s="123"/>
      <c r="Q242" s="123"/>
      <c r="AC242" s="50" t="str">
        <f t="shared" si="81"/>
        <v>22.1</v>
      </c>
      <c r="AD242" s="19">
        <f t="shared" si="82"/>
        <v>221</v>
      </c>
      <c r="AE242" s="49" t="str">
        <f t="shared" si="80"/>
        <v>22.1221</v>
      </c>
      <c r="BD242" s="19" t="e">
        <f>VLOOKUP(AE242,ORGANOGRAMAES!$C$1:$N$6000,2,0)</f>
        <v>#N/A</v>
      </c>
      <c r="BE242" s="19" t="e">
        <f>VLOOKUP(AE242,ORGANOGRAMAES!$C$1:$N$6000,3,0)</f>
        <v>#N/A</v>
      </c>
      <c r="BF242" s="19" t="e">
        <f>VLOOKUP(AE242,ORGANOGRAMAES!$C$1:$N$6000,4,0)</f>
        <v>#N/A</v>
      </c>
      <c r="BG242" s="19" t="e">
        <f>VLOOKUP(AE242,ORGANOGRAMAES!$C$1:$N$6000,5,0)</f>
        <v>#N/A</v>
      </c>
      <c r="BH242" s="19" t="e">
        <f>VLOOKUP(AE242,ORGANOGRAMAES!$C$1:$N$6000,6,0)</f>
        <v>#N/A</v>
      </c>
      <c r="BI242" s="19" t="e">
        <f>VLOOKUP(AE242,ORGANOGRAMAES!$C$1:$N$6000,7,0)</f>
        <v>#N/A</v>
      </c>
      <c r="BJ242" s="19" t="e">
        <f>VLOOKUP(AE242,ORGANOGRAMAES!$C$1:$N$6000,8,0)</f>
        <v>#N/A</v>
      </c>
      <c r="BK242" s="19" t="e">
        <f>VLOOKUP(AE242,ORGANOGRAMAES!$C$1:$N$6000,9,0)</f>
        <v>#N/A</v>
      </c>
      <c r="BL242" s="19" t="e">
        <f>VLOOKUP(AE242,ORGANOGRAMAES!$C$1:$N$6000,10,0)</f>
        <v>#N/A</v>
      </c>
      <c r="BM242" s="19" t="e">
        <f>VLOOKUP(AE242,ORGANOGRAMAES!$C$1:$N$6000,11,0)</f>
        <v>#N/A</v>
      </c>
      <c r="BN242" s="19" t="e">
        <f>VLOOKUP(AE242,ORGANOGRAMAES!$C$1:$N$6000,12,0)</f>
        <v>#N/A</v>
      </c>
      <c r="BP242" s="19" t="str">
        <f t="shared" si="65"/>
        <v>-</v>
      </c>
      <c r="BQ242" s="19" t="str">
        <f t="shared" si="66"/>
        <v>-</v>
      </c>
      <c r="BR242" s="19" t="str">
        <f t="shared" si="67"/>
        <v>-</v>
      </c>
      <c r="BS242" s="19" t="str">
        <f t="shared" si="68"/>
        <v>-</v>
      </c>
      <c r="BT242" s="19" t="str">
        <f t="shared" si="69"/>
        <v>-</v>
      </c>
      <c r="BU242" s="19" t="str">
        <f t="shared" si="70"/>
        <v>-</v>
      </c>
      <c r="BV242" s="19" t="str">
        <f t="shared" si="71"/>
        <v>-</v>
      </c>
      <c r="BW242" s="19" t="str">
        <f t="shared" si="72"/>
        <v>-</v>
      </c>
      <c r="BX242" s="19" t="str">
        <f t="shared" si="73"/>
        <v>-</v>
      </c>
      <c r="BY242" s="19" t="str">
        <f t="shared" si="74"/>
        <v>-</v>
      </c>
      <c r="BZ242" s="19" t="str">
        <f t="shared" si="75"/>
        <v>-</v>
      </c>
    </row>
    <row r="243" spans="1:78">
      <c r="A243" s="106" t="str">
        <f t="shared" si="76"/>
        <v>22.1.00.00.00.00.00</v>
      </c>
      <c r="B243" s="106">
        <f t="shared" si="77"/>
        <v>22</v>
      </c>
      <c r="C243" s="107" t="str">
        <f t="shared" si="78"/>
        <v>1</v>
      </c>
      <c r="D243" s="32" t="s">
        <v>7024</v>
      </c>
      <c r="E243" s="32" t="s">
        <v>7024</v>
      </c>
      <c r="F243" s="32" t="s">
        <v>7024</v>
      </c>
      <c r="G243" s="32" t="s">
        <v>7024</v>
      </c>
      <c r="H243" s="32" t="s">
        <v>7024</v>
      </c>
      <c r="I243" s="33"/>
      <c r="J243" s="17" t="s">
        <v>93</v>
      </c>
      <c r="K243" s="150" t="str">
        <f t="shared" si="79"/>
        <v>-</v>
      </c>
      <c r="L243" s="123"/>
      <c r="M243" s="123"/>
      <c r="N243" s="123"/>
      <c r="O243" s="123"/>
      <c r="P243" s="123"/>
      <c r="Q243" s="123"/>
      <c r="AC243" s="50" t="str">
        <f t="shared" si="81"/>
        <v>22.1</v>
      </c>
      <c r="AD243" s="19">
        <f t="shared" si="82"/>
        <v>222</v>
      </c>
      <c r="AE243" s="49" t="str">
        <f t="shared" si="80"/>
        <v>22.1222</v>
      </c>
      <c r="BD243" s="19" t="e">
        <f>VLOOKUP(AE243,ORGANOGRAMAES!$C$1:$N$6000,2,0)</f>
        <v>#N/A</v>
      </c>
      <c r="BE243" s="19" t="e">
        <f>VLOOKUP(AE243,ORGANOGRAMAES!$C$1:$N$6000,3,0)</f>
        <v>#N/A</v>
      </c>
      <c r="BF243" s="19" t="e">
        <f>VLOOKUP(AE243,ORGANOGRAMAES!$C$1:$N$6000,4,0)</f>
        <v>#N/A</v>
      </c>
      <c r="BG243" s="19" t="e">
        <f>VLOOKUP(AE243,ORGANOGRAMAES!$C$1:$N$6000,5,0)</f>
        <v>#N/A</v>
      </c>
      <c r="BH243" s="19" t="e">
        <f>VLOOKUP(AE243,ORGANOGRAMAES!$C$1:$N$6000,6,0)</f>
        <v>#N/A</v>
      </c>
      <c r="BI243" s="19" t="e">
        <f>VLOOKUP(AE243,ORGANOGRAMAES!$C$1:$N$6000,7,0)</f>
        <v>#N/A</v>
      </c>
      <c r="BJ243" s="19" t="e">
        <f>VLOOKUP(AE243,ORGANOGRAMAES!$C$1:$N$6000,8,0)</f>
        <v>#N/A</v>
      </c>
      <c r="BK243" s="19" t="e">
        <f>VLOOKUP(AE243,ORGANOGRAMAES!$C$1:$N$6000,9,0)</f>
        <v>#N/A</v>
      </c>
      <c r="BL243" s="19" t="e">
        <f>VLOOKUP(AE243,ORGANOGRAMAES!$C$1:$N$6000,10,0)</f>
        <v>#N/A</v>
      </c>
      <c r="BM243" s="19" t="e">
        <f>VLOOKUP(AE243,ORGANOGRAMAES!$C$1:$N$6000,11,0)</f>
        <v>#N/A</v>
      </c>
      <c r="BN243" s="19" t="e">
        <f>VLOOKUP(AE243,ORGANOGRAMAES!$C$1:$N$6000,12,0)</f>
        <v>#N/A</v>
      </c>
      <c r="BP243" s="19" t="str">
        <f t="shared" si="65"/>
        <v>-</v>
      </c>
      <c r="BQ243" s="19" t="str">
        <f t="shared" si="66"/>
        <v>-</v>
      </c>
      <c r="BR243" s="19" t="str">
        <f t="shared" si="67"/>
        <v>-</v>
      </c>
      <c r="BS243" s="19" t="str">
        <f t="shared" si="68"/>
        <v>-</v>
      </c>
      <c r="BT243" s="19" t="str">
        <f t="shared" si="69"/>
        <v>-</v>
      </c>
      <c r="BU243" s="19" t="str">
        <f t="shared" si="70"/>
        <v>-</v>
      </c>
      <c r="BV243" s="19" t="str">
        <f t="shared" si="71"/>
        <v>-</v>
      </c>
      <c r="BW243" s="19" t="str">
        <f t="shared" si="72"/>
        <v>-</v>
      </c>
      <c r="BX243" s="19" t="str">
        <f t="shared" si="73"/>
        <v>-</v>
      </c>
      <c r="BY243" s="19" t="str">
        <f t="shared" si="74"/>
        <v>-</v>
      </c>
      <c r="BZ243" s="19" t="str">
        <f t="shared" si="75"/>
        <v>-</v>
      </c>
    </row>
    <row r="244" spans="1:78">
      <c r="A244" s="106" t="str">
        <f t="shared" si="76"/>
        <v>22.1.00.00.00.00.00</v>
      </c>
      <c r="B244" s="106">
        <f t="shared" si="77"/>
        <v>22</v>
      </c>
      <c r="C244" s="107" t="str">
        <f t="shared" si="78"/>
        <v>1</v>
      </c>
      <c r="D244" s="32" t="s">
        <v>7024</v>
      </c>
      <c r="E244" s="32" t="s">
        <v>7024</v>
      </c>
      <c r="F244" s="32" t="s">
        <v>7024</v>
      </c>
      <c r="G244" s="32" t="s">
        <v>7024</v>
      </c>
      <c r="H244" s="32" t="s">
        <v>7024</v>
      </c>
      <c r="I244" s="33"/>
      <c r="J244" s="17" t="s">
        <v>93</v>
      </c>
      <c r="K244" s="150" t="str">
        <f t="shared" si="79"/>
        <v>-</v>
      </c>
      <c r="L244" s="123"/>
      <c r="M244" s="123"/>
      <c r="N244" s="123"/>
      <c r="O244" s="123"/>
      <c r="P244" s="123"/>
      <c r="Q244" s="123"/>
      <c r="AC244" s="50" t="str">
        <f t="shared" si="81"/>
        <v>22.1</v>
      </c>
      <c r="AD244" s="19">
        <f t="shared" si="82"/>
        <v>223</v>
      </c>
      <c r="AE244" s="49" t="str">
        <f t="shared" si="80"/>
        <v>22.1223</v>
      </c>
      <c r="BD244" s="19" t="e">
        <f>VLOOKUP(AE244,ORGANOGRAMAES!$C$1:$N$6000,2,0)</f>
        <v>#N/A</v>
      </c>
      <c r="BE244" s="19" t="e">
        <f>VLOOKUP(AE244,ORGANOGRAMAES!$C$1:$N$6000,3,0)</f>
        <v>#N/A</v>
      </c>
      <c r="BF244" s="19" t="e">
        <f>VLOOKUP(AE244,ORGANOGRAMAES!$C$1:$N$6000,4,0)</f>
        <v>#N/A</v>
      </c>
      <c r="BG244" s="19" t="e">
        <f>VLOOKUP(AE244,ORGANOGRAMAES!$C$1:$N$6000,5,0)</f>
        <v>#N/A</v>
      </c>
      <c r="BH244" s="19" t="e">
        <f>VLOOKUP(AE244,ORGANOGRAMAES!$C$1:$N$6000,6,0)</f>
        <v>#N/A</v>
      </c>
      <c r="BI244" s="19" t="e">
        <f>VLOOKUP(AE244,ORGANOGRAMAES!$C$1:$N$6000,7,0)</f>
        <v>#N/A</v>
      </c>
      <c r="BJ244" s="19" t="e">
        <f>VLOOKUP(AE244,ORGANOGRAMAES!$C$1:$N$6000,8,0)</f>
        <v>#N/A</v>
      </c>
      <c r="BK244" s="19" t="e">
        <f>VLOOKUP(AE244,ORGANOGRAMAES!$C$1:$N$6000,9,0)</f>
        <v>#N/A</v>
      </c>
      <c r="BL244" s="19" t="e">
        <f>VLOOKUP(AE244,ORGANOGRAMAES!$C$1:$N$6000,10,0)</f>
        <v>#N/A</v>
      </c>
      <c r="BM244" s="19" t="e">
        <f>VLOOKUP(AE244,ORGANOGRAMAES!$C$1:$N$6000,11,0)</f>
        <v>#N/A</v>
      </c>
      <c r="BN244" s="19" t="e">
        <f>VLOOKUP(AE244,ORGANOGRAMAES!$C$1:$N$6000,12,0)</f>
        <v>#N/A</v>
      </c>
      <c r="BP244" s="19" t="str">
        <f t="shared" si="65"/>
        <v>-</v>
      </c>
      <c r="BQ244" s="19" t="str">
        <f t="shared" si="66"/>
        <v>-</v>
      </c>
      <c r="BR244" s="19" t="str">
        <f t="shared" si="67"/>
        <v>-</v>
      </c>
      <c r="BS244" s="19" t="str">
        <f t="shared" si="68"/>
        <v>-</v>
      </c>
      <c r="BT244" s="19" t="str">
        <f t="shared" si="69"/>
        <v>-</v>
      </c>
      <c r="BU244" s="19" t="str">
        <f t="shared" si="70"/>
        <v>-</v>
      </c>
      <c r="BV244" s="19" t="str">
        <f t="shared" si="71"/>
        <v>-</v>
      </c>
      <c r="BW244" s="19" t="str">
        <f t="shared" si="72"/>
        <v>-</v>
      </c>
      <c r="BX244" s="19" t="str">
        <f t="shared" si="73"/>
        <v>-</v>
      </c>
      <c r="BY244" s="19" t="str">
        <f t="shared" si="74"/>
        <v>-</v>
      </c>
      <c r="BZ244" s="19" t="str">
        <f t="shared" si="75"/>
        <v>-</v>
      </c>
    </row>
    <row r="245" spans="1:78">
      <c r="A245" s="106" t="str">
        <f t="shared" si="76"/>
        <v>22.1.00.00.00.00.00</v>
      </c>
      <c r="B245" s="106">
        <f t="shared" si="77"/>
        <v>22</v>
      </c>
      <c r="C245" s="107" t="str">
        <f t="shared" si="78"/>
        <v>1</v>
      </c>
      <c r="D245" s="32" t="s">
        <v>7024</v>
      </c>
      <c r="E245" s="32" t="s">
        <v>7024</v>
      </c>
      <c r="F245" s="32" t="s">
        <v>7024</v>
      </c>
      <c r="G245" s="32" t="s">
        <v>7024</v>
      </c>
      <c r="H245" s="32" t="s">
        <v>7024</v>
      </c>
      <c r="I245" s="33"/>
      <c r="J245" s="17" t="s">
        <v>93</v>
      </c>
      <c r="K245" s="150" t="str">
        <f t="shared" si="79"/>
        <v>-</v>
      </c>
      <c r="L245" s="123"/>
      <c r="M245" s="123"/>
      <c r="N245" s="123"/>
      <c r="O245" s="123"/>
      <c r="P245" s="123"/>
      <c r="Q245" s="123"/>
      <c r="AC245" s="50" t="str">
        <f t="shared" si="81"/>
        <v>22.1</v>
      </c>
      <c r="AD245" s="19">
        <f t="shared" si="82"/>
        <v>224</v>
      </c>
      <c r="AE245" s="49" t="str">
        <f t="shared" si="80"/>
        <v>22.1224</v>
      </c>
      <c r="BD245" s="19" t="e">
        <f>VLOOKUP(AE245,ORGANOGRAMAES!$C$1:$N$6000,2,0)</f>
        <v>#N/A</v>
      </c>
      <c r="BE245" s="19" t="e">
        <f>VLOOKUP(AE245,ORGANOGRAMAES!$C$1:$N$6000,3,0)</f>
        <v>#N/A</v>
      </c>
      <c r="BF245" s="19" t="e">
        <f>VLOOKUP(AE245,ORGANOGRAMAES!$C$1:$N$6000,4,0)</f>
        <v>#N/A</v>
      </c>
      <c r="BG245" s="19" t="e">
        <f>VLOOKUP(AE245,ORGANOGRAMAES!$C$1:$N$6000,5,0)</f>
        <v>#N/A</v>
      </c>
      <c r="BH245" s="19" t="e">
        <f>VLOOKUP(AE245,ORGANOGRAMAES!$C$1:$N$6000,6,0)</f>
        <v>#N/A</v>
      </c>
      <c r="BI245" s="19" t="e">
        <f>VLOOKUP(AE245,ORGANOGRAMAES!$C$1:$N$6000,7,0)</f>
        <v>#N/A</v>
      </c>
      <c r="BJ245" s="19" t="e">
        <f>VLOOKUP(AE245,ORGANOGRAMAES!$C$1:$N$6000,8,0)</f>
        <v>#N/A</v>
      </c>
      <c r="BK245" s="19" t="e">
        <f>VLOOKUP(AE245,ORGANOGRAMAES!$C$1:$N$6000,9,0)</f>
        <v>#N/A</v>
      </c>
      <c r="BL245" s="19" t="e">
        <f>VLOOKUP(AE245,ORGANOGRAMAES!$C$1:$N$6000,10,0)</f>
        <v>#N/A</v>
      </c>
      <c r="BM245" s="19" t="e">
        <f>VLOOKUP(AE245,ORGANOGRAMAES!$C$1:$N$6000,11,0)</f>
        <v>#N/A</v>
      </c>
      <c r="BN245" s="19" t="e">
        <f>VLOOKUP(AE245,ORGANOGRAMAES!$C$1:$N$6000,12,0)</f>
        <v>#N/A</v>
      </c>
      <c r="BP245" s="19" t="str">
        <f t="shared" si="65"/>
        <v>-</v>
      </c>
      <c r="BQ245" s="19" t="str">
        <f t="shared" si="66"/>
        <v>-</v>
      </c>
      <c r="BR245" s="19" t="str">
        <f t="shared" si="67"/>
        <v>-</v>
      </c>
      <c r="BS245" s="19" t="str">
        <f t="shared" si="68"/>
        <v>-</v>
      </c>
      <c r="BT245" s="19" t="str">
        <f t="shared" si="69"/>
        <v>-</v>
      </c>
      <c r="BU245" s="19" t="str">
        <f t="shared" si="70"/>
        <v>-</v>
      </c>
      <c r="BV245" s="19" t="str">
        <f t="shared" si="71"/>
        <v>-</v>
      </c>
      <c r="BW245" s="19" t="str">
        <f t="shared" si="72"/>
        <v>-</v>
      </c>
      <c r="BX245" s="19" t="str">
        <f t="shared" si="73"/>
        <v>-</v>
      </c>
      <c r="BY245" s="19" t="str">
        <f t="shared" si="74"/>
        <v>-</v>
      </c>
      <c r="BZ245" s="19" t="str">
        <f t="shared" si="75"/>
        <v>-</v>
      </c>
    </row>
    <row r="246" spans="1:78">
      <c r="A246" s="106" t="str">
        <f t="shared" si="76"/>
        <v>22.1.00.00.00.00.00</v>
      </c>
      <c r="B246" s="106">
        <f t="shared" si="77"/>
        <v>22</v>
      </c>
      <c r="C246" s="107" t="str">
        <f t="shared" si="78"/>
        <v>1</v>
      </c>
      <c r="D246" s="32" t="s">
        <v>7024</v>
      </c>
      <c r="E246" s="32" t="s">
        <v>7024</v>
      </c>
      <c r="F246" s="32" t="s">
        <v>7024</v>
      </c>
      <c r="G246" s="32" t="s">
        <v>7024</v>
      </c>
      <c r="H246" s="32" t="s">
        <v>7024</v>
      </c>
      <c r="I246" s="33"/>
      <c r="J246" s="17" t="s">
        <v>93</v>
      </c>
      <c r="K246" s="150" t="str">
        <f t="shared" si="79"/>
        <v>-</v>
      </c>
      <c r="L246" s="123"/>
      <c r="M246" s="123"/>
      <c r="N246" s="123"/>
      <c r="O246" s="123"/>
      <c r="P246" s="123"/>
      <c r="Q246" s="123"/>
      <c r="AC246" s="50" t="str">
        <f t="shared" si="81"/>
        <v>22.1</v>
      </c>
      <c r="AD246" s="19">
        <f t="shared" si="82"/>
        <v>225</v>
      </c>
      <c r="AE246" s="49" t="str">
        <f t="shared" si="80"/>
        <v>22.1225</v>
      </c>
      <c r="BD246" s="19" t="e">
        <f>VLOOKUP(AE246,ORGANOGRAMAES!$C$1:$N$6000,2,0)</f>
        <v>#N/A</v>
      </c>
      <c r="BE246" s="19" t="e">
        <f>VLOOKUP(AE246,ORGANOGRAMAES!$C$1:$N$6000,3,0)</f>
        <v>#N/A</v>
      </c>
      <c r="BF246" s="19" t="e">
        <f>VLOOKUP(AE246,ORGANOGRAMAES!$C$1:$N$6000,4,0)</f>
        <v>#N/A</v>
      </c>
      <c r="BG246" s="19" t="e">
        <f>VLOOKUP(AE246,ORGANOGRAMAES!$C$1:$N$6000,5,0)</f>
        <v>#N/A</v>
      </c>
      <c r="BH246" s="19" t="e">
        <f>VLOOKUP(AE246,ORGANOGRAMAES!$C$1:$N$6000,6,0)</f>
        <v>#N/A</v>
      </c>
      <c r="BI246" s="19" t="e">
        <f>VLOOKUP(AE246,ORGANOGRAMAES!$C$1:$N$6000,7,0)</f>
        <v>#N/A</v>
      </c>
      <c r="BJ246" s="19" t="e">
        <f>VLOOKUP(AE246,ORGANOGRAMAES!$C$1:$N$6000,8,0)</f>
        <v>#N/A</v>
      </c>
      <c r="BK246" s="19" t="e">
        <f>VLOOKUP(AE246,ORGANOGRAMAES!$C$1:$N$6000,9,0)</f>
        <v>#N/A</v>
      </c>
      <c r="BL246" s="19" t="e">
        <f>VLOOKUP(AE246,ORGANOGRAMAES!$C$1:$N$6000,10,0)</f>
        <v>#N/A</v>
      </c>
      <c r="BM246" s="19" t="e">
        <f>VLOOKUP(AE246,ORGANOGRAMAES!$C$1:$N$6000,11,0)</f>
        <v>#N/A</v>
      </c>
      <c r="BN246" s="19" t="e">
        <f>VLOOKUP(AE246,ORGANOGRAMAES!$C$1:$N$6000,12,0)</f>
        <v>#N/A</v>
      </c>
      <c r="BP246" s="19" t="str">
        <f t="shared" si="65"/>
        <v>-</v>
      </c>
      <c r="BQ246" s="19" t="str">
        <f t="shared" si="66"/>
        <v>-</v>
      </c>
      <c r="BR246" s="19" t="str">
        <f t="shared" si="67"/>
        <v>-</v>
      </c>
      <c r="BS246" s="19" t="str">
        <f t="shared" si="68"/>
        <v>-</v>
      </c>
      <c r="BT246" s="19" t="str">
        <f t="shared" si="69"/>
        <v>-</v>
      </c>
      <c r="BU246" s="19" t="str">
        <f t="shared" si="70"/>
        <v>-</v>
      </c>
      <c r="BV246" s="19" t="str">
        <f t="shared" si="71"/>
        <v>-</v>
      </c>
      <c r="BW246" s="19" t="str">
        <f t="shared" si="72"/>
        <v>-</v>
      </c>
      <c r="BX246" s="19" t="str">
        <f t="shared" si="73"/>
        <v>-</v>
      </c>
      <c r="BY246" s="19" t="str">
        <f t="shared" si="74"/>
        <v>-</v>
      </c>
      <c r="BZ246" s="19" t="str">
        <f t="shared" si="75"/>
        <v>-</v>
      </c>
    </row>
    <row r="247" spans="1:78">
      <c r="A247" s="106" t="str">
        <f t="shared" si="76"/>
        <v>22.1.00.00.00.00.00</v>
      </c>
      <c r="B247" s="106">
        <f t="shared" si="77"/>
        <v>22</v>
      </c>
      <c r="C247" s="107" t="str">
        <f t="shared" si="78"/>
        <v>1</v>
      </c>
      <c r="D247" s="32" t="s">
        <v>7024</v>
      </c>
      <c r="E247" s="32" t="s">
        <v>7024</v>
      </c>
      <c r="F247" s="32" t="s">
        <v>7024</v>
      </c>
      <c r="G247" s="32" t="s">
        <v>7024</v>
      </c>
      <c r="H247" s="32" t="s">
        <v>7024</v>
      </c>
      <c r="I247" s="33"/>
      <c r="J247" s="17" t="s">
        <v>93</v>
      </c>
      <c r="K247" s="150" t="str">
        <f t="shared" si="79"/>
        <v>-</v>
      </c>
      <c r="L247" s="123"/>
      <c r="M247" s="123"/>
      <c r="N247" s="123"/>
      <c r="O247" s="123"/>
      <c r="P247" s="123"/>
      <c r="Q247" s="123"/>
      <c r="AC247" s="50" t="str">
        <f t="shared" si="81"/>
        <v>22.1</v>
      </c>
      <c r="AD247" s="19">
        <f t="shared" si="82"/>
        <v>226</v>
      </c>
      <c r="AE247" s="49" t="str">
        <f t="shared" si="80"/>
        <v>22.1226</v>
      </c>
      <c r="BD247" s="19" t="e">
        <f>VLOOKUP(AE247,ORGANOGRAMAES!$C$1:$N$6000,2,0)</f>
        <v>#N/A</v>
      </c>
      <c r="BE247" s="19" t="e">
        <f>VLOOKUP(AE247,ORGANOGRAMAES!$C$1:$N$6000,3,0)</f>
        <v>#N/A</v>
      </c>
      <c r="BF247" s="19" t="e">
        <f>VLOOKUP(AE247,ORGANOGRAMAES!$C$1:$N$6000,4,0)</f>
        <v>#N/A</v>
      </c>
      <c r="BG247" s="19" t="e">
        <f>VLOOKUP(AE247,ORGANOGRAMAES!$C$1:$N$6000,5,0)</f>
        <v>#N/A</v>
      </c>
      <c r="BH247" s="19" t="e">
        <f>VLOOKUP(AE247,ORGANOGRAMAES!$C$1:$N$6000,6,0)</f>
        <v>#N/A</v>
      </c>
      <c r="BI247" s="19" t="e">
        <f>VLOOKUP(AE247,ORGANOGRAMAES!$C$1:$N$6000,7,0)</f>
        <v>#N/A</v>
      </c>
      <c r="BJ247" s="19" t="e">
        <f>VLOOKUP(AE247,ORGANOGRAMAES!$C$1:$N$6000,8,0)</f>
        <v>#N/A</v>
      </c>
      <c r="BK247" s="19" t="e">
        <f>VLOOKUP(AE247,ORGANOGRAMAES!$C$1:$N$6000,9,0)</f>
        <v>#N/A</v>
      </c>
      <c r="BL247" s="19" t="e">
        <f>VLOOKUP(AE247,ORGANOGRAMAES!$C$1:$N$6000,10,0)</f>
        <v>#N/A</v>
      </c>
      <c r="BM247" s="19" t="e">
        <f>VLOOKUP(AE247,ORGANOGRAMAES!$C$1:$N$6000,11,0)</f>
        <v>#N/A</v>
      </c>
      <c r="BN247" s="19" t="e">
        <f>VLOOKUP(AE247,ORGANOGRAMAES!$C$1:$N$6000,12,0)</f>
        <v>#N/A</v>
      </c>
      <c r="BP247" s="19" t="str">
        <f t="shared" si="65"/>
        <v>-</v>
      </c>
      <c r="BQ247" s="19" t="str">
        <f t="shared" si="66"/>
        <v>-</v>
      </c>
      <c r="BR247" s="19" t="str">
        <f t="shared" si="67"/>
        <v>-</v>
      </c>
      <c r="BS247" s="19" t="str">
        <f t="shared" si="68"/>
        <v>-</v>
      </c>
      <c r="BT247" s="19" t="str">
        <f t="shared" si="69"/>
        <v>-</v>
      </c>
      <c r="BU247" s="19" t="str">
        <f t="shared" si="70"/>
        <v>-</v>
      </c>
      <c r="BV247" s="19" t="str">
        <f t="shared" si="71"/>
        <v>-</v>
      </c>
      <c r="BW247" s="19" t="str">
        <f t="shared" si="72"/>
        <v>-</v>
      </c>
      <c r="BX247" s="19" t="str">
        <f t="shared" si="73"/>
        <v>-</v>
      </c>
      <c r="BY247" s="19" t="str">
        <f t="shared" si="74"/>
        <v>-</v>
      </c>
      <c r="BZ247" s="19" t="str">
        <f t="shared" si="75"/>
        <v>-</v>
      </c>
    </row>
    <row r="248" spans="1:78">
      <c r="A248" s="106" t="str">
        <f t="shared" si="76"/>
        <v>22.1.00.00.00.00.00</v>
      </c>
      <c r="B248" s="106">
        <f t="shared" si="77"/>
        <v>22</v>
      </c>
      <c r="C248" s="107" t="str">
        <f t="shared" si="78"/>
        <v>1</v>
      </c>
      <c r="D248" s="32" t="s">
        <v>7024</v>
      </c>
      <c r="E248" s="32" t="s">
        <v>7024</v>
      </c>
      <c r="F248" s="32" t="s">
        <v>7024</v>
      </c>
      <c r="G248" s="32" t="s">
        <v>7024</v>
      </c>
      <c r="H248" s="32" t="s">
        <v>7024</v>
      </c>
      <c r="I248" s="33"/>
      <c r="J248" s="17" t="s">
        <v>93</v>
      </c>
      <c r="K248" s="150" t="str">
        <f t="shared" si="79"/>
        <v>-</v>
      </c>
      <c r="L248" s="123"/>
      <c r="M248" s="123"/>
      <c r="N248" s="123"/>
      <c r="O248" s="123"/>
      <c r="P248" s="123"/>
      <c r="Q248" s="123"/>
      <c r="AC248" s="50" t="str">
        <f t="shared" si="81"/>
        <v>22.1</v>
      </c>
      <c r="AD248" s="19">
        <f t="shared" si="82"/>
        <v>227</v>
      </c>
      <c r="AE248" s="49" t="str">
        <f t="shared" si="80"/>
        <v>22.1227</v>
      </c>
      <c r="BD248" s="19" t="e">
        <f>VLOOKUP(AE248,ORGANOGRAMAES!$C$1:$N$6000,2,0)</f>
        <v>#N/A</v>
      </c>
      <c r="BE248" s="19" t="e">
        <f>VLOOKUP(AE248,ORGANOGRAMAES!$C$1:$N$6000,3,0)</f>
        <v>#N/A</v>
      </c>
      <c r="BF248" s="19" t="e">
        <f>VLOOKUP(AE248,ORGANOGRAMAES!$C$1:$N$6000,4,0)</f>
        <v>#N/A</v>
      </c>
      <c r="BG248" s="19" t="e">
        <f>VLOOKUP(AE248,ORGANOGRAMAES!$C$1:$N$6000,5,0)</f>
        <v>#N/A</v>
      </c>
      <c r="BH248" s="19" t="e">
        <f>VLOOKUP(AE248,ORGANOGRAMAES!$C$1:$N$6000,6,0)</f>
        <v>#N/A</v>
      </c>
      <c r="BI248" s="19" t="e">
        <f>VLOOKUP(AE248,ORGANOGRAMAES!$C$1:$N$6000,7,0)</f>
        <v>#N/A</v>
      </c>
      <c r="BJ248" s="19" t="e">
        <f>VLOOKUP(AE248,ORGANOGRAMAES!$C$1:$N$6000,8,0)</f>
        <v>#N/A</v>
      </c>
      <c r="BK248" s="19" t="e">
        <f>VLOOKUP(AE248,ORGANOGRAMAES!$C$1:$N$6000,9,0)</f>
        <v>#N/A</v>
      </c>
      <c r="BL248" s="19" t="e">
        <f>VLOOKUP(AE248,ORGANOGRAMAES!$C$1:$N$6000,10,0)</f>
        <v>#N/A</v>
      </c>
      <c r="BM248" s="19" t="e">
        <f>VLOOKUP(AE248,ORGANOGRAMAES!$C$1:$N$6000,11,0)</f>
        <v>#N/A</v>
      </c>
      <c r="BN248" s="19" t="e">
        <f>VLOOKUP(AE248,ORGANOGRAMAES!$C$1:$N$6000,12,0)</f>
        <v>#N/A</v>
      </c>
      <c r="BP248" s="19" t="str">
        <f t="shared" si="65"/>
        <v>-</v>
      </c>
      <c r="BQ248" s="19" t="str">
        <f t="shared" si="66"/>
        <v>-</v>
      </c>
      <c r="BR248" s="19" t="str">
        <f t="shared" si="67"/>
        <v>-</v>
      </c>
      <c r="BS248" s="19" t="str">
        <f t="shared" si="68"/>
        <v>-</v>
      </c>
      <c r="BT248" s="19" t="str">
        <f t="shared" si="69"/>
        <v>-</v>
      </c>
      <c r="BU248" s="19" t="str">
        <f t="shared" si="70"/>
        <v>-</v>
      </c>
      <c r="BV248" s="19" t="str">
        <f t="shared" si="71"/>
        <v>-</v>
      </c>
      <c r="BW248" s="19" t="str">
        <f t="shared" si="72"/>
        <v>-</v>
      </c>
      <c r="BX248" s="19" t="str">
        <f t="shared" si="73"/>
        <v>-</v>
      </c>
      <c r="BY248" s="19" t="str">
        <f t="shared" si="74"/>
        <v>-</v>
      </c>
      <c r="BZ248" s="19" t="str">
        <f t="shared" si="75"/>
        <v>-</v>
      </c>
    </row>
    <row r="249" spans="1:78">
      <c r="A249" s="106" t="str">
        <f t="shared" si="76"/>
        <v>22.1.00.00.00.00.00</v>
      </c>
      <c r="B249" s="106">
        <f t="shared" si="77"/>
        <v>22</v>
      </c>
      <c r="C249" s="107" t="str">
        <f t="shared" si="78"/>
        <v>1</v>
      </c>
      <c r="D249" s="32" t="s">
        <v>7024</v>
      </c>
      <c r="E249" s="32" t="s">
        <v>7024</v>
      </c>
      <c r="F249" s="32" t="s">
        <v>7024</v>
      </c>
      <c r="G249" s="32" t="s">
        <v>7024</v>
      </c>
      <c r="H249" s="32" t="s">
        <v>7024</v>
      </c>
      <c r="I249" s="33"/>
      <c r="J249" s="17" t="s">
        <v>93</v>
      </c>
      <c r="K249" s="150" t="str">
        <f t="shared" si="79"/>
        <v>-</v>
      </c>
      <c r="L249" s="123"/>
      <c r="M249" s="123"/>
      <c r="N249" s="123"/>
      <c r="O249" s="123"/>
      <c r="P249" s="123"/>
      <c r="Q249" s="123"/>
      <c r="AC249" s="50" t="str">
        <f t="shared" si="81"/>
        <v>22.1</v>
      </c>
      <c r="AD249" s="19">
        <f t="shared" si="82"/>
        <v>228</v>
      </c>
      <c r="AE249" s="49" t="str">
        <f t="shared" si="80"/>
        <v>22.1228</v>
      </c>
      <c r="BD249" s="19" t="e">
        <f>VLOOKUP(AE249,ORGANOGRAMAES!$C$1:$N$6000,2,0)</f>
        <v>#N/A</v>
      </c>
      <c r="BE249" s="19" t="e">
        <f>VLOOKUP(AE249,ORGANOGRAMAES!$C$1:$N$6000,3,0)</f>
        <v>#N/A</v>
      </c>
      <c r="BF249" s="19" t="e">
        <f>VLOOKUP(AE249,ORGANOGRAMAES!$C$1:$N$6000,4,0)</f>
        <v>#N/A</v>
      </c>
      <c r="BG249" s="19" t="e">
        <f>VLOOKUP(AE249,ORGANOGRAMAES!$C$1:$N$6000,5,0)</f>
        <v>#N/A</v>
      </c>
      <c r="BH249" s="19" t="e">
        <f>VLOOKUP(AE249,ORGANOGRAMAES!$C$1:$N$6000,6,0)</f>
        <v>#N/A</v>
      </c>
      <c r="BI249" s="19" t="e">
        <f>VLOOKUP(AE249,ORGANOGRAMAES!$C$1:$N$6000,7,0)</f>
        <v>#N/A</v>
      </c>
      <c r="BJ249" s="19" t="e">
        <f>VLOOKUP(AE249,ORGANOGRAMAES!$C$1:$N$6000,8,0)</f>
        <v>#N/A</v>
      </c>
      <c r="BK249" s="19" t="e">
        <f>VLOOKUP(AE249,ORGANOGRAMAES!$C$1:$N$6000,9,0)</f>
        <v>#N/A</v>
      </c>
      <c r="BL249" s="19" t="e">
        <f>VLOOKUP(AE249,ORGANOGRAMAES!$C$1:$N$6000,10,0)</f>
        <v>#N/A</v>
      </c>
      <c r="BM249" s="19" t="e">
        <f>VLOOKUP(AE249,ORGANOGRAMAES!$C$1:$N$6000,11,0)</f>
        <v>#N/A</v>
      </c>
      <c r="BN249" s="19" t="e">
        <f>VLOOKUP(AE249,ORGANOGRAMAES!$C$1:$N$6000,12,0)</f>
        <v>#N/A</v>
      </c>
      <c r="BP249" s="19" t="str">
        <f t="shared" si="65"/>
        <v>-</v>
      </c>
      <c r="BQ249" s="19" t="str">
        <f t="shared" si="66"/>
        <v>-</v>
      </c>
      <c r="BR249" s="19" t="str">
        <f t="shared" si="67"/>
        <v>-</v>
      </c>
      <c r="BS249" s="19" t="str">
        <f t="shared" si="68"/>
        <v>-</v>
      </c>
      <c r="BT249" s="19" t="str">
        <f t="shared" si="69"/>
        <v>-</v>
      </c>
      <c r="BU249" s="19" t="str">
        <f t="shared" si="70"/>
        <v>-</v>
      </c>
      <c r="BV249" s="19" t="str">
        <f t="shared" si="71"/>
        <v>-</v>
      </c>
      <c r="BW249" s="19" t="str">
        <f t="shared" si="72"/>
        <v>-</v>
      </c>
      <c r="BX249" s="19" t="str">
        <f t="shared" si="73"/>
        <v>-</v>
      </c>
      <c r="BY249" s="19" t="str">
        <f t="shared" si="74"/>
        <v>-</v>
      </c>
      <c r="BZ249" s="19" t="str">
        <f t="shared" si="75"/>
        <v>-</v>
      </c>
    </row>
    <row r="250" spans="1:78">
      <c r="A250" s="106" t="str">
        <f t="shared" si="76"/>
        <v>22.1.00.00.00.00.00</v>
      </c>
      <c r="B250" s="106">
        <f t="shared" si="77"/>
        <v>22</v>
      </c>
      <c r="C250" s="107" t="str">
        <f t="shared" si="78"/>
        <v>1</v>
      </c>
      <c r="D250" s="32" t="s">
        <v>7024</v>
      </c>
      <c r="E250" s="32" t="s">
        <v>7024</v>
      </c>
      <c r="F250" s="32" t="s">
        <v>7024</v>
      </c>
      <c r="G250" s="32" t="s">
        <v>7024</v>
      </c>
      <c r="H250" s="32" t="s">
        <v>7024</v>
      </c>
      <c r="I250" s="33"/>
      <c r="J250" s="17" t="s">
        <v>93</v>
      </c>
      <c r="K250" s="150" t="str">
        <f t="shared" si="79"/>
        <v>-</v>
      </c>
      <c r="L250" s="123"/>
      <c r="M250" s="123"/>
      <c r="N250" s="123"/>
      <c r="O250" s="123"/>
      <c r="P250" s="123"/>
      <c r="Q250" s="123"/>
      <c r="AC250" s="50" t="str">
        <f t="shared" si="81"/>
        <v>22.1</v>
      </c>
      <c r="AD250" s="19">
        <f t="shared" si="82"/>
        <v>229</v>
      </c>
      <c r="AE250" s="49" t="str">
        <f t="shared" si="80"/>
        <v>22.1229</v>
      </c>
      <c r="BD250" s="19" t="e">
        <f>VLOOKUP(AE250,ORGANOGRAMAES!$C$1:$N$6000,2,0)</f>
        <v>#N/A</v>
      </c>
      <c r="BE250" s="19" t="e">
        <f>VLOOKUP(AE250,ORGANOGRAMAES!$C$1:$N$6000,3,0)</f>
        <v>#N/A</v>
      </c>
      <c r="BF250" s="19" t="e">
        <f>VLOOKUP(AE250,ORGANOGRAMAES!$C$1:$N$6000,4,0)</f>
        <v>#N/A</v>
      </c>
      <c r="BG250" s="19" t="e">
        <f>VLOOKUP(AE250,ORGANOGRAMAES!$C$1:$N$6000,5,0)</f>
        <v>#N/A</v>
      </c>
      <c r="BH250" s="19" t="e">
        <f>VLOOKUP(AE250,ORGANOGRAMAES!$C$1:$N$6000,6,0)</f>
        <v>#N/A</v>
      </c>
      <c r="BI250" s="19" t="e">
        <f>VLOOKUP(AE250,ORGANOGRAMAES!$C$1:$N$6000,7,0)</f>
        <v>#N/A</v>
      </c>
      <c r="BJ250" s="19" t="e">
        <f>VLOOKUP(AE250,ORGANOGRAMAES!$C$1:$N$6000,8,0)</f>
        <v>#N/A</v>
      </c>
      <c r="BK250" s="19" t="e">
        <f>VLOOKUP(AE250,ORGANOGRAMAES!$C$1:$N$6000,9,0)</f>
        <v>#N/A</v>
      </c>
      <c r="BL250" s="19" t="e">
        <f>VLOOKUP(AE250,ORGANOGRAMAES!$C$1:$N$6000,10,0)</f>
        <v>#N/A</v>
      </c>
      <c r="BM250" s="19" t="e">
        <f>VLOOKUP(AE250,ORGANOGRAMAES!$C$1:$N$6000,11,0)</f>
        <v>#N/A</v>
      </c>
      <c r="BN250" s="19" t="e">
        <f>VLOOKUP(AE250,ORGANOGRAMAES!$C$1:$N$6000,12,0)</f>
        <v>#N/A</v>
      </c>
      <c r="BP250" s="19" t="str">
        <f t="shared" si="65"/>
        <v>-</v>
      </c>
      <c r="BQ250" s="19" t="str">
        <f t="shared" si="66"/>
        <v>-</v>
      </c>
      <c r="BR250" s="19" t="str">
        <f t="shared" si="67"/>
        <v>-</v>
      </c>
      <c r="BS250" s="19" t="str">
        <f t="shared" si="68"/>
        <v>-</v>
      </c>
      <c r="BT250" s="19" t="str">
        <f t="shared" si="69"/>
        <v>-</v>
      </c>
      <c r="BU250" s="19" t="str">
        <f t="shared" si="70"/>
        <v>-</v>
      </c>
      <c r="BV250" s="19" t="str">
        <f t="shared" si="71"/>
        <v>-</v>
      </c>
      <c r="BW250" s="19" t="str">
        <f t="shared" si="72"/>
        <v>-</v>
      </c>
      <c r="BX250" s="19" t="str">
        <f t="shared" si="73"/>
        <v>-</v>
      </c>
      <c r="BY250" s="19" t="str">
        <f t="shared" si="74"/>
        <v>-</v>
      </c>
      <c r="BZ250" s="19" t="str">
        <f t="shared" si="75"/>
        <v>-</v>
      </c>
    </row>
    <row r="251" spans="1:78">
      <c r="A251" s="106" t="str">
        <f t="shared" si="76"/>
        <v>22.1.00.00.00.00.00</v>
      </c>
      <c r="B251" s="106">
        <f t="shared" si="77"/>
        <v>22</v>
      </c>
      <c r="C251" s="107" t="str">
        <f t="shared" si="78"/>
        <v>1</v>
      </c>
      <c r="D251" s="32" t="s">
        <v>7024</v>
      </c>
      <c r="E251" s="32" t="s">
        <v>7024</v>
      </c>
      <c r="F251" s="32" t="s">
        <v>7024</v>
      </c>
      <c r="G251" s="32" t="s">
        <v>7024</v>
      </c>
      <c r="H251" s="32" t="s">
        <v>7024</v>
      </c>
      <c r="I251" s="33"/>
      <c r="J251" s="17" t="s">
        <v>93</v>
      </c>
      <c r="K251" s="150" t="str">
        <f t="shared" si="79"/>
        <v>-</v>
      </c>
      <c r="L251" s="123"/>
      <c r="M251" s="123"/>
      <c r="N251" s="123"/>
      <c r="O251" s="123"/>
      <c r="P251" s="123"/>
      <c r="Q251" s="123"/>
      <c r="AC251" s="50" t="str">
        <f t="shared" si="81"/>
        <v>22.1</v>
      </c>
      <c r="AD251" s="19">
        <f t="shared" si="82"/>
        <v>230</v>
      </c>
      <c r="AE251" s="49" t="str">
        <f t="shared" si="80"/>
        <v>22.1230</v>
      </c>
      <c r="BD251" s="19" t="e">
        <f>VLOOKUP(AE251,ORGANOGRAMAES!$C$1:$N$6000,2,0)</f>
        <v>#N/A</v>
      </c>
      <c r="BE251" s="19" t="e">
        <f>VLOOKUP(AE251,ORGANOGRAMAES!$C$1:$N$6000,3,0)</f>
        <v>#N/A</v>
      </c>
      <c r="BF251" s="19" t="e">
        <f>VLOOKUP(AE251,ORGANOGRAMAES!$C$1:$N$6000,4,0)</f>
        <v>#N/A</v>
      </c>
      <c r="BG251" s="19" t="e">
        <f>VLOOKUP(AE251,ORGANOGRAMAES!$C$1:$N$6000,5,0)</f>
        <v>#N/A</v>
      </c>
      <c r="BH251" s="19" t="e">
        <f>VLOOKUP(AE251,ORGANOGRAMAES!$C$1:$N$6000,6,0)</f>
        <v>#N/A</v>
      </c>
      <c r="BI251" s="19" t="e">
        <f>VLOOKUP(AE251,ORGANOGRAMAES!$C$1:$N$6000,7,0)</f>
        <v>#N/A</v>
      </c>
      <c r="BJ251" s="19" t="e">
        <f>VLOOKUP(AE251,ORGANOGRAMAES!$C$1:$N$6000,8,0)</f>
        <v>#N/A</v>
      </c>
      <c r="BK251" s="19" t="e">
        <f>VLOOKUP(AE251,ORGANOGRAMAES!$C$1:$N$6000,9,0)</f>
        <v>#N/A</v>
      </c>
      <c r="BL251" s="19" t="e">
        <f>VLOOKUP(AE251,ORGANOGRAMAES!$C$1:$N$6000,10,0)</f>
        <v>#N/A</v>
      </c>
      <c r="BM251" s="19" t="e">
        <f>VLOOKUP(AE251,ORGANOGRAMAES!$C$1:$N$6000,11,0)</f>
        <v>#N/A</v>
      </c>
      <c r="BN251" s="19" t="e">
        <f>VLOOKUP(AE251,ORGANOGRAMAES!$C$1:$N$6000,12,0)</f>
        <v>#N/A</v>
      </c>
      <c r="BP251" s="19" t="str">
        <f t="shared" si="65"/>
        <v>-</v>
      </c>
      <c r="BQ251" s="19" t="str">
        <f t="shared" si="66"/>
        <v>-</v>
      </c>
      <c r="BR251" s="19" t="str">
        <f t="shared" si="67"/>
        <v>-</v>
      </c>
      <c r="BS251" s="19" t="str">
        <f t="shared" si="68"/>
        <v>-</v>
      </c>
      <c r="BT251" s="19" t="str">
        <f t="shared" si="69"/>
        <v>-</v>
      </c>
      <c r="BU251" s="19" t="str">
        <f t="shared" si="70"/>
        <v>-</v>
      </c>
      <c r="BV251" s="19" t="str">
        <f t="shared" si="71"/>
        <v>-</v>
      </c>
      <c r="BW251" s="19" t="str">
        <f t="shared" si="72"/>
        <v>-</v>
      </c>
      <c r="BX251" s="19" t="str">
        <f t="shared" si="73"/>
        <v>-</v>
      </c>
      <c r="BY251" s="19" t="str">
        <f t="shared" si="74"/>
        <v>-</v>
      </c>
      <c r="BZ251" s="19" t="str">
        <f t="shared" si="75"/>
        <v>-</v>
      </c>
    </row>
    <row r="252" spans="1:78">
      <c r="A252" s="106" t="str">
        <f t="shared" si="76"/>
        <v>22.1.00.00.00.00.00</v>
      </c>
      <c r="B252" s="106">
        <f t="shared" si="77"/>
        <v>22</v>
      </c>
      <c r="C252" s="107" t="str">
        <f t="shared" si="78"/>
        <v>1</v>
      </c>
      <c r="D252" s="32" t="s">
        <v>7024</v>
      </c>
      <c r="E252" s="32" t="s">
        <v>7024</v>
      </c>
      <c r="F252" s="32" t="s">
        <v>7024</v>
      </c>
      <c r="G252" s="32" t="s">
        <v>7024</v>
      </c>
      <c r="H252" s="32" t="s">
        <v>7024</v>
      </c>
      <c r="I252" s="33"/>
      <c r="J252" s="17" t="s">
        <v>93</v>
      </c>
      <c r="K252" s="150" t="str">
        <f t="shared" si="79"/>
        <v>-</v>
      </c>
      <c r="L252" s="123"/>
      <c r="M252" s="123"/>
      <c r="N252" s="123"/>
      <c r="O252" s="123"/>
      <c r="P252" s="123"/>
      <c r="Q252" s="123"/>
      <c r="AC252" s="50" t="str">
        <f t="shared" si="81"/>
        <v>22.1</v>
      </c>
      <c r="AD252" s="19">
        <f t="shared" si="82"/>
        <v>231</v>
      </c>
      <c r="AE252" s="49" t="str">
        <f t="shared" si="80"/>
        <v>22.1231</v>
      </c>
      <c r="BD252" s="19" t="e">
        <f>VLOOKUP(AE252,ORGANOGRAMAES!$C$1:$N$6000,2,0)</f>
        <v>#N/A</v>
      </c>
      <c r="BE252" s="19" t="e">
        <f>VLOOKUP(AE252,ORGANOGRAMAES!$C$1:$N$6000,3,0)</f>
        <v>#N/A</v>
      </c>
      <c r="BF252" s="19" t="e">
        <f>VLOOKUP(AE252,ORGANOGRAMAES!$C$1:$N$6000,4,0)</f>
        <v>#N/A</v>
      </c>
      <c r="BG252" s="19" t="e">
        <f>VLOOKUP(AE252,ORGANOGRAMAES!$C$1:$N$6000,5,0)</f>
        <v>#N/A</v>
      </c>
      <c r="BH252" s="19" t="e">
        <f>VLOOKUP(AE252,ORGANOGRAMAES!$C$1:$N$6000,6,0)</f>
        <v>#N/A</v>
      </c>
      <c r="BI252" s="19" t="e">
        <f>VLOOKUP(AE252,ORGANOGRAMAES!$C$1:$N$6000,7,0)</f>
        <v>#N/A</v>
      </c>
      <c r="BJ252" s="19" t="e">
        <f>VLOOKUP(AE252,ORGANOGRAMAES!$C$1:$N$6000,8,0)</f>
        <v>#N/A</v>
      </c>
      <c r="BK252" s="19" t="e">
        <f>VLOOKUP(AE252,ORGANOGRAMAES!$C$1:$N$6000,9,0)</f>
        <v>#N/A</v>
      </c>
      <c r="BL252" s="19" t="e">
        <f>VLOOKUP(AE252,ORGANOGRAMAES!$C$1:$N$6000,10,0)</f>
        <v>#N/A</v>
      </c>
      <c r="BM252" s="19" t="e">
        <f>VLOOKUP(AE252,ORGANOGRAMAES!$C$1:$N$6000,11,0)</f>
        <v>#N/A</v>
      </c>
      <c r="BN252" s="19" t="e">
        <f>VLOOKUP(AE252,ORGANOGRAMAES!$C$1:$N$6000,12,0)</f>
        <v>#N/A</v>
      </c>
      <c r="BP252" s="19" t="str">
        <f t="shared" si="65"/>
        <v>-</v>
      </c>
      <c r="BQ252" s="19" t="str">
        <f t="shared" si="66"/>
        <v>-</v>
      </c>
      <c r="BR252" s="19" t="str">
        <f t="shared" si="67"/>
        <v>-</v>
      </c>
      <c r="BS252" s="19" t="str">
        <f t="shared" si="68"/>
        <v>-</v>
      </c>
      <c r="BT252" s="19" t="str">
        <f t="shared" si="69"/>
        <v>-</v>
      </c>
      <c r="BU252" s="19" t="str">
        <f t="shared" si="70"/>
        <v>-</v>
      </c>
      <c r="BV252" s="19" t="str">
        <f t="shared" si="71"/>
        <v>-</v>
      </c>
      <c r="BW252" s="19" t="str">
        <f t="shared" si="72"/>
        <v>-</v>
      </c>
      <c r="BX252" s="19" t="str">
        <f t="shared" si="73"/>
        <v>-</v>
      </c>
      <c r="BY252" s="19" t="str">
        <f t="shared" si="74"/>
        <v>-</v>
      </c>
      <c r="BZ252" s="19" t="str">
        <f t="shared" si="75"/>
        <v>-</v>
      </c>
    </row>
    <row r="253" spans="1:78">
      <c r="A253" s="106" t="str">
        <f t="shared" si="76"/>
        <v>22.1.00.00.00.00.00</v>
      </c>
      <c r="B253" s="106">
        <f t="shared" si="77"/>
        <v>22</v>
      </c>
      <c r="C253" s="107" t="str">
        <f t="shared" si="78"/>
        <v>1</v>
      </c>
      <c r="D253" s="32" t="s">
        <v>7024</v>
      </c>
      <c r="E253" s="32" t="s">
        <v>7024</v>
      </c>
      <c r="F253" s="32" t="s">
        <v>7024</v>
      </c>
      <c r="G253" s="32" t="s">
        <v>7024</v>
      </c>
      <c r="H253" s="32" t="s">
        <v>7024</v>
      </c>
      <c r="I253" s="33"/>
      <c r="J253" s="17" t="s">
        <v>93</v>
      </c>
      <c r="K253" s="150" t="str">
        <f t="shared" si="79"/>
        <v>-</v>
      </c>
      <c r="L253" s="123"/>
      <c r="M253" s="123"/>
      <c r="N253" s="123"/>
      <c r="O253" s="123"/>
      <c r="P253" s="123"/>
      <c r="Q253" s="123"/>
      <c r="AC253" s="50" t="str">
        <f t="shared" si="81"/>
        <v>22.1</v>
      </c>
      <c r="AD253" s="19">
        <f t="shared" si="82"/>
        <v>232</v>
      </c>
      <c r="AE253" s="49" t="str">
        <f t="shared" si="80"/>
        <v>22.1232</v>
      </c>
      <c r="BD253" s="19" t="e">
        <f>VLOOKUP(AE253,ORGANOGRAMAES!$C$1:$N$6000,2,0)</f>
        <v>#N/A</v>
      </c>
      <c r="BE253" s="19" t="e">
        <f>VLOOKUP(AE253,ORGANOGRAMAES!$C$1:$N$6000,3,0)</f>
        <v>#N/A</v>
      </c>
      <c r="BF253" s="19" t="e">
        <f>VLOOKUP(AE253,ORGANOGRAMAES!$C$1:$N$6000,4,0)</f>
        <v>#N/A</v>
      </c>
      <c r="BG253" s="19" t="e">
        <f>VLOOKUP(AE253,ORGANOGRAMAES!$C$1:$N$6000,5,0)</f>
        <v>#N/A</v>
      </c>
      <c r="BH253" s="19" t="e">
        <f>VLOOKUP(AE253,ORGANOGRAMAES!$C$1:$N$6000,6,0)</f>
        <v>#N/A</v>
      </c>
      <c r="BI253" s="19" t="e">
        <f>VLOOKUP(AE253,ORGANOGRAMAES!$C$1:$N$6000,7,0)</f>
        <v>#N/A</v>
      </c>
      <c r="BJ253" s="19" t="e">
        <f>VLOOKUP(AE253,ORGANOGRAMAES!$C$1:$N$6000,8,0)</f>
        <v>#N/A</v>
      </c>
      <c r="BK253" s="19" t="e">
        <f>VLOOKUP(AE253,ORGANOGRAMAES!$C$1:$N$6000,9,0)</f>
        <v>#N/A</v>
      </c>
      <c r="BL253" s="19" t="e">
        <f>VLOOKUP(AE253,ORGANOGRAMAES!$C$1:$N$6000,10,0)</f>
        <v>#N/A</v>
      </c>
      <c r="BM253" s="19" t="e">
        <f>VLOOKUP(AE253,ORGANOGRAMAES!$C$1:$N$6000,11,0)</f>
        <v>#N/A</v>
      </c>
      <c r="BN253" s="19" t="e">
        <f>VLOOKUP(AE253,ORGANOGRAMAES!$C$1:$N$6000,12,0)</f>
        <v>#N/A</v>
      </c>
      <c r="BP253" s="19" t="str">
        <f t="shared" si="65"/>
        <v>-</v>
      </c>
      <c r="BQ253" s="19" t="str">
        <f t="shared" si="66"/>
        <v>-</v>
      </c>
      <c r="BR253" s="19" t="str">
        <f t="shared" si="67"/>
        <v>-</v>
      </c>
      <c r="BS253" s="19" t="str">
        <f t="shared" si="68"/>
        <v>-</v>
      </c>
      <c r="BT253" s="19" t="str">
        <f t="shared" si="69"/>
        <v>-</v>
      </c>
      <c r="BU253" s="19" t="str">
        <f t="shared" si="70"/>
        <v>-</v>
      </c>
      <c r="BV253" s="19" t="str">
        <f t="shared" si="71"/>
        <v>-</v>
      </c>
      <c r="BW253" s="19" t="str">
        <f t="shared" si="72"/>
        <v>-</v>
      </c>
      <c r="BX253" s="19" t="str">
        <f t="shared" si="73"/>
        <v>-</v>
      </c>
      <c r="BY253" s="19" t="str">
        <f t="shared" si="74"/>
        <v>-</v>
      </c>
      <c r="BZ253" s="19" t="str">
        <f t="shared" si="75"/>
        <v>-</v>
      </c>
    </row>
    <row r="254" spans="1:78">
      <c r="A254" s="106" t="str">
        <f t="shared" si="76"/>
        <v>22.1.00.00.00.00.00</v>
      </c>
      <c r="B254" s="106">
        <f t="shared" si="77"/>
        <v>22</v>
      </c>
      <c r="C254" s="107" t="str">
        <f t="shared" si="78"/>
        <v>1</v>
      </c>
      <c r="D254" s="32" t="s">
        <v>7024</v>
      </c>
      <c r="E254" s="32" t="s">
        <v>7024</v>
      </c>
      <c r="F254" s="32" t="s">
        <v>7024</v>
      </c>
      <c r="G254" s="32" t="s">
        <v>7024</v>
      </c>
      <c r="H254" s="32" t="s">
        <v>7024</v>
      </c>
      <c r="I254" s="33"/>
      <c r="J254" s="17" t="s">
        <v>93</v>
      </c>
      <c r="K254" s="150" t="str">
        <f t="shared" si="79"/>
        <v>-</v>
      </c>
      <c r="L254" s="123"/>
      <c r="M254" s="123"/>
      <c r="N254" s="123"/>
      <c r="O254" s="123"/>
      <c r="P254" s="123"/>
      <c r="Q254" s="123"/>
      <c r="AC254" s="50" t="str">
        <f t="shared" si="81"/>
        <v>22.1</v>
      </c>
      <c r="AD254" s="19">
        <f t="shared" si="82"/>
        <v>233</v>
      </c>
      <c r="AE254" s="49" t="str">
        <f t="shared" si="80"/>
        <v>22.1233</v>
      </c>
      <c r="BD254" s="19" t="e">
        <f>VLOOKUP(AE254,ORGANOGRAMAES!$C$1:$N$6000,2,0)</f>
        <v>#N/A</v>
      </c>
      <c r="BE254" s="19" t="e">
        <f>VLOOKUP(AE254,ORGANOGRAMAES!$C$1:$N$6000,3,0)</f>
        <v>#N/A</v>
      </c>
      <c r="BF254" s="19" t="e">
        <f>VLOOKUP(AE254,ORGANOGRAMAES!$C$1:$N$6000,4,0)</f>
        <v>#N/A</v>
      </c>
      <c r="BG254" s="19" t="e">
        <f>VLOOKUP(AE254,ORGANOGRAMAES!$C$1:$N$6000,5,0)</f>
        <v>#N/A</v>
      </c>
      <c r="BH254" s="19" t="e">
        <f>VLOOKUP(AE254,ORGANOGRAMAES!$C$1:$N$6000,6,0)</f>
        <v>#N/A</v>
      </c>
      <c r="BI254" s="19" t="e">
        <f>VLOOKUP(AE254,ORGANOGRAMAES!$C$1:$N$6000,7,0)</f>
        <v>#N/A</v>
      </c>
      <c r="BJ254" s="19" t="e">
        <f>VLOOKUP(AE254,ORGANOGRAMAES!$C$1:$N$6000,8,0)</f>
        <v>#N/A</v>
      </c>
      <c r="BK254" s="19" t="e">
        <f>VLOOKUP(AE254,ORGANOGRAMAES!$C$1:$N$6000,9,0)</f>
        <v>#N/A</v>
      </c>
      <c r="BL254" s="19" t="e">
        <f>VLOOKUP(AE254,ORGANOGRAMAES!$C$1:$N$6000,10,0)</f>
        <v>#N/A</v>
      </c>
      <c r="BM254" s="19" t="e">
        <f>VLOOKUP(AE254,ORGANOGRAMAES!$C$1:$N$6000,11,0)</f>
        <v>#N/A</v>
      </c>
      <c r="BN254" s="19" t="e">
        <f>VLOOKUP(AE254,ORGANOGRAMAES!$C$1:$N$6000,12,0)</f>
        <v>#N/A</v>
      </c>
      <c r="BP254" s="19" t="str">
        <f t="shared" si="65"/>
        <v>-</v>
      </c>
      <c r="BQ254" s="19" t="str">
        <f t="shared" si="66"/>
        <v>-</v>
      </c>
      <c r="BR254" s="19" t="str">
        <f t="shared" si="67"/>
        <v>-</v>
      </c>
      <c r="BS254" s="19" t="str">
        <f t="shared" si="68"/>
        <v>-</v>
      </c>
      <c r="BT254" s="19" t="str">
        <f t="shared" si="69"/>
        <v>-</v>
      </c>
      <c r="BU254" s="19" t="str">
        <f t="shared" si="70"/>
        <v>-</v>
      </c>
      <c r="BV254" s="19" t="str">
        <f t="shared" si="71"/>
        <v>-</v>
      </c>
      <c r="BW254" s="19" t="str">
        <f t="shared" si="72"/>
        <v>-</v>
      </c>
      <c r="BX254" s="19" t="str">
        <f t="shared" si="73"/>
        <v>-</v>
      </c>
      <c r="BY254" s="19" t="str">
        <f t="shared" si="74"/>
        <v>-</v>
      </c>
      <c r="BZ254" s="19" t="str">
        <f t="shared" si="75"/>
        <v>-</v>
      </c>
    </row>
    <row r="255" spans="1:78">
      <c r="A255" s="106" t="str">
        <f t="shared" si="76"/>
        <v>22.1.00.00.00.00.00</v>
      </c>
      <c r="B255" s="106">
        <f t="shared" si="77"/>
        <v>22</v>
      </c>
      <c r="C255" s="107" t="str">
        <f t="shared" si="78"/>
        <v>1</v>
      </c>
      <c r="D255" s="32" t="s">
        <v>7024</v>
      </c>
      <c r="E255" s="32" t="s">
        <v>7024</v>
      </c>
      <c r="F255" s="32" t="s">
        <v>7024</v>
      </c>
      <c r="G255" s="32" t="s">
        <v>7024</v>
      </c>
      <c r="H255" s="32" t="s">
        <v>7024</v>
      </c>
      <c r="I255" s="33"/>
      <c r="J255" s="17" t="s">
        <v>93</v>
      </c>
      <c r="K255" s="150" t="str">
        <f t="shared" si="79"/>
        <v>-</v>
      </c>
      <c r="L255" s="123"/>
      <c r="M255" s="123"/>
      <c r="N255" s="123"/>
      <c r="O255" s="123"/>
      <c r="P255" s="123"/>
      <c r="Q255" s="123"/>
      <c r="AC255" s="50" t="str">
        <f t="shared" si="81"/>
        <v>22.1</v>
      </c>
      <c r="AD255" s="19">
        <f t="shared" si="82"/>
        <v>234</v>
      </c>
      <c r="AE255" s="49" t="str">
        <f t="shared" si="80"/>
        <v>22.1234</v>
      </c>
      <c r="BD255" s="19" t="e">
        <f>VLOOKUP(AE255,ORGANOGRAMAES!$C$1:$N$6000,2,0)</f>
        <v>#N/A</v>
      </c>
      <c r="BE255" s="19" t="e">
        <f>VLOOKUP(AE255,ORGANOGRAMAES!$C$1:$N$6000,3,0)</f>
        <v>#N/A</v>
      </c>
      <c r="BF255" s="19" t="e">
        <f>VLOOKUP(AE255,ORGANOGRAMAES!$C$1:$N$6000,4,0)</f>
        <v>#N/A</v>
      </c>
      <c r="BG255" s="19" t="e">
        <f>VLOOKUP(AE255,ORGANOGRAMAES!$C$1:$N$6000,5,0)</f>
        <v>#N/A</v>
      </c>
      <c r="BH255" s="19" t="e">
        <f>VLOOKUP(AE255,ORGANOGRAMAES!$C$1:$N$6000,6,0)</f>
        <v>#N/A</v>
      </c>
      <c r="BI255" s="19" t="e">
        <f>VLOOKUP(AE255,ORGANOGRAMAES!$C$1:$N$6000,7,0)</f>
        <v>#N/A</v>
      </c>
      <c r="BJ255" s="19" t="e">
        <f>VLOOKUP(AE255,ORGANOGRAMAES!$C$1:$N$6000,8,0)</f>
        <v>#N/A</v>
      </c>
      <c r="BK255" s="19" t="e">
        <f>VLOOKUP(AE255,ORGANOGRAMAES!$C$1:$N$6000,9,0)</f>
        <v>#N/A</v>
      </c>
      <c r="BL255" s="19" t="e">
        <f>VLOOKUP(AE255,ORGANOGRAMAES!$C$1:$N$6000,10,0)</f>
        <v>#N/A</v>
      </c>
      <c r="BM255" s="19" t="e">
        <f>VLOOKUP(AE255,ORGANOGRAMAES!$C$1:$N$6000,11,0)</f>
        <v>#N/A</v>
      </c>
      <c r="BN255" s="19" t="e">
        <f>VLOOKUP(AE255,ORGANOGRAMAES!$C$1:$N$6000,12,0)</f>
        <v>#N/A</v>
      </c>
      <c r="BP255" s="19" t="str">
        <f t="shared" si="65"/>
        <v>-</v>
      </c>
      <c r="BQ255" s="19" t="str">
        <f t="shared" si="66"/>
        <v>-</v>
      </c>
      <c r="BR255" s="19" t="str">
        <f t="shared" si="67"/>
        <v>-</v>
      </c>
      <c r="BS255" s="19" t="str">
        <f t="shared" si="68"/>
        <v>-</v>
      </c>
      <c r="BT255" s="19" t="str">
        <f t="shared" si="69"/>
        <v>-</v>
      </c>
      <c r="BU255" s="19" t="str">
        <f t="shared" si="70"/>
        <v>-</v>
      </c>
      <c r="BV255" s="19" t="str">
        <f t="shared" si="71"/>
        <v>-</v>
      </c>
      <c r="BW255" s="19" t="str">
        <f t="shared" si="72"/>
        <v>-</v>
      </c>
      <c r="BX255" s="19" t="str">
        <f t="shared" si="73"/>
        <v>-</v>
      </c>
      <c r="BY255" s="19" t="str">
        <f t="shared" si="74"/>
        <v>-</v>
      </c>
      <c r="BZ255" s="19" t="str">
        <f t="shared" si="75"/>
        <v>-</v>
      </c>
    </row>
    <row r="256" spans="1:78">
      <c r="A256" s="106" t="str">
        <f t="shared" si="76"/>
        <v>22.1.00.00.00.00.00</v>
      </c>
      <c r="B256" s="106">
        <f t="shared" si="77"/>
        <v>22</v>
      </c>
      <c r="C256" s="107" t="str">
        <f t="shared" si="78"/>
        <v>1</v>
      </c>
      <c r="D256" s="32" t="s">
        <v>7024</v>
      </c>
      <c r="E256" s="32" t="s">
        <v>7024</v>
      </c>
      <c r="F256" s="32" t="s">
        <v>7024</v>
      </c>
      <c r="G256" s="32" t="s">
        <v>7024</v>
      </c>
      <c r="H256" s="32" t="s">
        <v>7024</v>
      </c>
      <c r="I256" s="33"/>
      <c r="J256" s="17" t="s">
        <v>93</v>
      </c>
      <c r="K256" s="150" t="str">
        <f t="shared" si="79"/>
        <v>-</v>
      </c>
      <c r="L256" s="123"/>
      <c r="M256" s="123"/>
      <c r="N256" s="123"/>
      <c r="O256" s="123"/>
      <c r="P256" s="123"/>
      <c r="Q256" s="123"/>
      <c r="AC256" s="50" t="str">
        <f t="shared" si="81"/>
        <v>22.1</v>
      </c>
      <c r="AD256" s="19">
        <f t="shared" si="82"/>
        <v>235</v>
      </c>
      <c r="AE256" s="49" t="str">
        <f t="shared" si="80"/>
        <v>22.1235</v>
      </c>
      <c r="BD256" s="19" t="e">
        <f>VLOOKUP(AE256,ORGANOGRAMAES!$C$1:$N$6000,2,0)</f>
        <v>#N/A</v>
      </c>
      <c r="BE256" s="19" t="e">
        <f>VLOOKUP(AE256,ORGANOGRAMAES!$C$1:$N$6000,3,0)</f>
        <v>#N/A</v>
      </c>
      <c r="BF256" s="19" t="e">
        <f>VLOOKUP(AE256,ORGANOGRAMAES!$C$1:$N$6000,4,0)</f>
        <v>#N/A</v>
      </c>
      <c r="BG256" s="19" t="e">
        <f>VLOOKUP(AE256,ORGANOGRAMAES!$C$1:$N$6000,5,0)</f>
        <v>#N/A</v>
      </c>
      <c r="BH256" s="19" t="e">
        <f>VLOOKUP(AE256,ORGANOGRAMAES!$C$1:$N$6000,6,0)</f>
        <v>#N/A</v>
      </c>
      <c r="BI256" s="19" t="e">
        <f>VLOOKUP(AE256,ORGANOGRAMAES!$C$1:$N$6000,7,0)</f>
        <v>#N/A</v>
      </c>
      <c r="BJ256" s="19" t="e">
        <f>VLOOKUP(AE256,ORGANOGRAMAES!$C$1:$N$6000,8,0)</f>
        <v>#N/A</v>
      </c>
      <c r="BK256" s="19" t="e">
        <f>VLOOKUP(AE256,ORGANOGRAMAES!$C$1:$N$6000,9,0)</f>
        <v>#N/A</v>
      </c>
      <c r="BL256" s="19" t="e">
        <f>VLOOKUP(AE256,ORGANOGRAMAES!$C$1:$N$6000,10,0)</f>
        <v>#N/A</v>
      </c>
      <c r="BM256" s="19" t="e">
        <f>VLOOKUP(AE256,ORGANOGRAMAES!$C$1:$N$6000,11,0)</f>
        <v>#N/A</v>
      </c>
      <c r="BN256" s="19" t="e">
        <f>VLOOKUP(AE256,ORGANOGRAMAES!$C$1:$N$6000,12,0)</f>
        <v>#N/A</v>
      </c>
      <c r="BP256" s="19" t="str">
        <f t="shared" si="65"/>
        <v>-</v>
      </c>
      <c r="BQ256" s="19" t="str">
        <f t="shared" si="66"/>
        <v>-</v>
      </c>
      <c r="BR256" s="19" t="str">
        <f t="shared" si="67"/>
        <v>-</v>
      </c>
      <c r="BS256" s="19" t="str">
        <f t="shared" si="68"/>
        <v>-</v>
      </c>
      <c r="BT256" s="19" t="str">
        <f t="shared" si="69"/>
        <v>-</v>
      </c>
      <c r="BU256" s="19" t="str">
        <f t="shared" si="70"/>
        <v>-</v>
      </c>
      <c r="BV256" s="19" t="str">
        <f t="shared" si="71"/>
        <v>-</v>
      </c>
      <c r="BW256" s="19" t="str">
        <f t="shared" si="72"/>
        <v>-</v>
      </c>
      <c r="BX256" s="19" t="str">
        <f t="shared" si="73"/>
        <v>-</v>
      </c>
      <c r="BY256" s="19" t="str">
        <f t="shared" si="74"/>
        <v>-</v>
      </c>
      <c r="BZ256" s="19" t="str">
        <f t="shared" si="75"/>
        <v>-</v>
      </c>
    </row>
    <row r="257" spans="1:78">
      <c r="A257" s="106" t="str">
        <f t="shared" si="76"/>
        <v>22.1.00.00.00.00.00</v>
      </c>
      <c r="B257" s="106">
        <f t="shared" si="77"/>
        <v>22</v>
      </c>
      <c r="C257" s="107" t="str">
        <f t="shared" si="78"/>
        <v>1</v>
      </c>
      <c r="D257" s="32" t="s">
        <v>7024</v>
      </c>
      <c r="E257" s="32" t="s">
        <v>7024</v>
      </c>
      <c r="F257" s="32" t="s">
        <v>7024</v>
      </c>
      <c r="G257" s="32" t="s">
        <v>7024</v>
      </c>
      <c r="H257" s="32" t="s">
        <v>7024</v>
      </c>
      <c r="I257" s="33"/>
      <c r="J257" s="17" t="s">
        <v>93</v>
      </c>
      <c r="K257" s="150" t="str">
        <f t="shared" si="79"/>
        <v>-</v>
      </c>
      <c r="L257" s="123"/>
      <c r="M257" s="123"/>
      <c r="N257" s="123"/>
      <c r="O257" s="123"/>
      <c r="P257" s="123"/>
      <c r="Q257" s="123"/>
      <c r="AC257" s="50" t="str">
        <f t="shared" si="81"/>
        <v>22.1</v>
      </c>
      <c r="AD257" s="19">
        <f t="shared" si="82"/>
        <v>236</v>
      </c>
      <c r="AE257" s="49" t="str">
        <f t="shared" si="80"/>
        <v>22.1236</v>
      </c>
      <c r="BD257" s="19" t="e">
        <f>VLOOKUP(AE257,ORGANOGRAMAES!$C$1:$N$6000,2,0)</f>
        <v>#N/A</v>
      </c>
      <c r="BE257" s="19" t="e">
        <f>VLOOKUP(AE257,ORGANOGRAMAES!$C$1:$N$6000,3,0)</f>
        <v>#N/A</v>
      </c>
      <c r="BF257" s="19" t="e">
        <f>VLOOKUP(AE257,ORGANOGRAMAES!$C$1:$N$6000,4,0)</f>
        <v>#N/A</v>
      </c>
      <c r="BG257" s="19" t="e">
        <f>VLOOKUP(AE257,ORGANOGRAMAES!$C$1:$N$6000,5,0)</f>
        <v>#N/A</v>
      </c>
      <c r="BH257" s="19" t="e">
        <f>VLOOKUP(AE257,ORGANOGRAMAES!$C$1:$N$6000,6,0)</f>
        <v>#N/A</v>
      </c>
      <c r="BI257" s="19" t="e">
        <f>VLOOKUP(AE257,ORGANOGRAMAES!$C$1:$N$6000,7,0)</f>
        <v>#N/A</v>
      </c>
      <c r="BJ257" s="19" t="e">
        <f>VLOOKUP(AE257,ORGANOGRAMAES!$C$1:$N$6000,8,0)</f>
        <v>#N/A</v>
      </c>
      <c r="BK257" s="19" t="e">
        <f>VLOOKUP(AE257,ORGANOGRAMAES!$C$1:$N$6000,9,0)</f>
        <v>#N/A</v>
      </c>
      <c r="BL257" s="19" t="e">
        <f>VLOOKUP(AE257,ORGANOGRAMAES!$C$1:$N$6000,10,0)</f>
        <v>#N/A</v>
      </c>
      <c r="BM257" s="19" t="e">
        <f>VLOOKUP(AE257,ORGANOGRAMAES!$C$1:$N$6000,11,0)</f>
        <v>#N/A</v>
      </c>
      <c r="BN257" s="19" t="e">
        <f>VLOOKUP(AE257,ORGANOGRAMAES!$C$1:$N$6000,12,0)</f>
        <v>#N/A</v>
      </c>
      <c r="BP257" s="19" t="str">
        <f t="shared" si="65"/>
        <v>-</v>
      </c>
      <c r="BQ257" s="19" t="str">
        <f t="shared" si="66"/>
        <v>-</v>
      </c>
      <c r="BR257" s="19" t="str">
        <f t="shared" si="67"/>
        <v>-</v>
      </c>
      <c r="BS257" s="19" t="str">
        <f t="shared" si="68"/>
        <v>-</v>
      </c>
      <c r="BT257" s="19" t="str">
        <f t="shared" si="69"/>
        <v>-</v>
      </c>
      <c r="BU257" s="19" t="str">
        <f t="shared" si="70"/>
        <v>-</v>
      </c>
      <c r="BV257" s="19" t="str">
        <f t="shared" si="71"/>
        <v>-</v>
      </c>
      <c r="BW257" s="19" t="str">
        <f t="shared" si="72"/>
        <v>-</v>
      </c>
      <c r="BX257" s="19" t="str">
        <f t="shared" si="73"/>
        <v>-</v>
      </c>
      <c r="BY257" s="19" t="str">
        <f t="shared" si="74"/>
        <v>-</v>
      </c>
      <c r="BZ257" s="19" t="str">
        <f t="shared" si="75"/>
        <v>-</v>
      </c>
    </row>
    <row r="258" spans="1:78">
      <c r="A258" s="106" t="str">
        <f t="shared" si="76"/>
        <v>22.1.00.00.00.00.00</v>
      </c>
      <c r="B258" s="106">
        <f t="shared" si="77"/>
        <v>22</v>
      </c>
      <c r="C258" s="107" t="str">
        <f t="shared" si="78"/>
        <v>1</v>
      </c>
      <c r="D258" s="32" t="s">
        <v>7024</v>
      </c>
      <c r="E258" s="32" t="s">
        <v>7024</v>
      </c>
      <c r="F258" s="32" t="s">
        <v>7024</v>
      </c>
      <c r="G258" s="32" t="s">
        <v>7024</v>
      </c>
      <c r="H258" s="32" t="s">
        <v>7024</v>
      </c>
      <c r="I258" s="33"/>
      <c r="J258" s="17" t="s">
        <v>93</v>
      </c>
      <c r="K258" s="150" t="str">
        <f t="shared" si="79"/>
        <v>-</v>
      </c>
      <c r="L258" s="123"/>
      <c r="M258" s="123"/>
      <c r="N258" s="123"/>
      <c r="O258" s="123"/>
      <c r="P258" s="123"/>
      <c r="Q258" s="123"/>
      <c r="AC258" s="50" t="str">
        <f t="shared" si="81"/>
        <v>22.1</v>
      </c>
      <c r="AD258" s="19">
        <f t="shared" si="82"/>
        <v>237</v>
      </c>
      <c r="AE258" s="49" t="str">
        <f t="shared" si="80"/>
        <v>22.1237</v>
      </c>
      <c r="BD258" s="19" t="e">
        <f>VLOOKUP(AE258,ORGANOGRAMAES!$C$1:$N$6000,2,0)</f>
        <v>#N/A</v>
      </c>
      <c r="BE258" s="19" t="e">
        <f>VLOOKUP(AE258,ORGANOGRAMAES!$C$1:$N$6000,3,0)</f>
        <v>#N/A</v>
      </c>
      <c r="BF258" s="19" t="e">
        <f>VLOOKUP(AE258,ORGANOGRAMAES!$C$1:$N$6000,4,0)</f>
        <v>#N/A</v>
      </c>
      <c r="BG258" s="19" t="e">
        <f>VLOOKUP(AE258,ORGANOGRAMAES!$C$1:$N$6000,5,0)</f>
        <v>#N/A</v>
      </c>
      <c r="BH258" s="19" t="e">
        <f>VLOOKUP(AE258,ORGANOGRAMAES!$C$1:$N$6000,6,0)</f>
        <v>#N/A</v>
      </c>
      <c r="BI258" s="19" t="e">
        <f>VLOOKUP(AE258,ORGANOGRAMAES!$C$1:$N$6000,7,0)</f>
        <v>#N/A</v>
      </c>
      <c r="BJ258" s="19" t="e">
        <f>VLOOKUP(AE258,ORGANOGRAMAES!$C$1:$N$6000,8,0)</f>
        <v>#N/A</v>
      </c>
      <c r="BK258" s="19" t="e">
        <f>VLOOKUP(AE258,ORGANOGRAMAES!$C$1:$N$6000,9,0)</f>
        <v>#N/A</v>
      </c>
      <c r="BL258" s="19" t="e">
        <f>VLOOKUP(AE258,ORGANOGRAMAES!$C$1:$N$6000,10,0)</f>
        <v>#N/A</v>
      </c>
      <c r="BM258" s="19" t="e">
        <f>VLOOKUP(AE258,ORGANOGRAMAES!$C$1:$N$6000,11,0)</f>
        <v>#N/A</v>
      </c>
      <c r="BN258" s="19" t="e">
        <f>VLOOKUP(AE258,ORGANOGRAMAES!$C$1:$N$6000,12,0)</f>
        <v>#N/A</v>
      </c>
      <c r="BP258" s="19" t="str">
        <f t="shared" si="65"/>
        <v>-</v>
      </c>
      <c r="BQ258" s="19" t="str">
        <f t="shared" si="66"/>
        <v>-</v>
      </c>
      <c r="BR258" s="19" t="str">
        <f t="shared" si="67"/>
        <v>-</v>
      </c>
      <c r="BS258" s="19" t="str">
        <f t="shared" si="68"/>
        <v>-</v>
      </c>
      <c r="BT258" s="19" t="str">
        <f t="shared" si="69"/>
        <v>-</v>
      </c>
      <c r="BU258" s="19" t="str">
        <f t="shared" si="70"/>
        <v>-</v>
      </c>
      <c r="BV258" s="19" t="str">
        <f t="shared" si="71"/>
        <v>-</v>
      </c>
      <c r="BW258" s="19" t="str">
        <f t="shared" si="72"/>
        <v>-</v>
      </c>
      <c r="BX258" s="19" t="str">
        <f t="shared" si="73"/>
        <v>-</v>
      </c>
      <c r="BY258" s="19" t="str">
        <f t="shared" si="74"/>
        <v>-</v>
      </c>
      <c r="BZ258" s="19" t="str">
        <f t="shared" si="75"/>
        <v>-</v>
      </c>
    </row>
    <row r="259" spans="1:78">
      <c r="A259" s="106" t="str">
        <f t="shared" si="76"/>
        <v>22.1.00.00.00.00.00</v>
      </c>
      <c r="B259" s="106">
        <f t="shared" si="77"/>
        <v>22</v>
      </c>
      <c r="C259" s="107" t="str">
        <f t="shared" si="78"/>
        <v>1</v>
      </c>
      <c r="D259" s="32" t="s">
        <v>7024</v>
      </c>
      <c r="E259" s="32" t="s">
        <v>7024</v>
      </c>
      <c r="F259" s="32" t="s">
        <v>7024</v>
      </c>
      <c r="G259" s="32" t="s">
        <v>7024</v>
      </c>
      <c r="H259" s="32" t="s">
        <v>7024</v>
      </c>
      <c r="I259" s="33"/>
      <c r="J259" s="17" t="s">
        <v>93</v>
      </c>
      <c r="K259" s="150" t="str">
        <f t="shared" si="79"/>
        <v>-</v>
      </c>
      <c r="L259" s="123"/>
      <c r="M259" s="123"/>
      <c r="N259" s="123"/>
      <c r="O259" s="123"/>
      <c r="P259" s="123"/>
      <c r="Q259" s="123"/>
      <c r="AC259" s="50" t="str">
        <f t="shared" si="81"/>
        <v>22.1</v>
      </c>
      <c r="AD259" s="19">
        <f t="shared" si="82"/>
        <v>238</v>
      </c>
      <c r="AE259" s="49" t="str">
        <f t="shared" si="80"/>
        <v>22.1238</v>
      </c>
      <c r="BD259" s="19" t="e">
        <f>VLOOKUP(AE259,ORGANOGRAMAES!$C$1:$N$6000,2,0)</f>
        <v>#N/A</v>
      </c>
      <c r="BE259" s="19" t="e">
        <f>VLOOKUP(AE259,ORGANOGRAMAES!$C$1:$N$6000,3,0)</f>
        <v>#N/A</v>
      </c>
      <c r="BF259" s="19" t="e">
        <f>VLOOKUP(AE259,ORGANOGRAMAES!$C$1:$N$6000,4,0)</f>
        <v>#N/A</v>
      </c>
      <c r="BG259" s="19" t="e">
        <f>VLOOKUP(AE259,ORGANOGRAMAES!$C$1:$N$6000,5,0)</f>
        <v>#N/A</v>
      </c>
      <c r="BH259" s="19" t="e">
        <f>VLOOKUP(AE259,ORGANOGRAMAES!$C$1:$N$6000,6,0)</f>
        <v>#N/A</v>
      </c>
      <c r="BI259" s="19" t="e">
        <f>VLOOKUP(AE259,ORGANOGRAMAES!$C$1:$N$6000,7,0)</f>
        <v>#N/A</v>
      </c>
      <c r="BJ259" s="19" t="e">
        <f>VLOOKUP(AE259,ORGANOGRAMAES!$C$1:$N$6000,8,0)</f>
        <v>#N/A</v>
      </c>
      <c r="BK259" s="19" t="e">
        <f>VLOOKUP(AE259,ORGANOGRAMAES!$C$1:$N$6000,9,0)</f>
        <v>#N/A</v>
      </c>
      <c r="BL259" s="19" t="e">
        <f>VLOOKUP(AE259,ORGANOGRAMAES!$C$1:$N$6000,10,0)</f>
        <v>#N/A</v>
      </c>
      <c r="BM259" s="19" t="e">
        <f>VLOOKUP(AE259,ORGANOGRAMAES!$C$1:$N$6000,11,0)</f>
        <v>#N/A</v>
      </c>
      <c r="BN259" s="19" t="e">
        <f>VLOOKUP(AE259,ORGANOGRAMAES!$C$1:$N$6000,12,0)</f>
        <v>#N/A</v>
      </c>
      <c r="BP259" s="19" t="str">
        <f t="shared" si="65"/>
        <v>-</v>
      </c>
      <c r="BQ259" s="19" t="str">
        <f t="shared" si="66"/>
        <v>-</v>
      </c>
      <c r="BR259" s="19" t="str">
        <f t="shared" si="67"/>
        <v>-</v>
      </c>
      <c r="BS259" s="19" t="str">
        <f t="shared" si="68"/>
        <v>-</v>
      </c>
      <c r="BT259" s="19" t="str">
        <f t="shared" si="69"/>
        <v>-</v>
      </c>
      <c r="BU259" s="19" t="str">
        <f t="shared" si="70"/>
        <v>-</v>
      </c>
      <c r="BV259" s="19" t="str">
        <f t="shared" si="71"/>
        <v>-</v>
      </c>
      <c r="BW259" s="19" t="str">
        <f t="shared" si="72"/>
        <v>-</v>
      </c>
      <c r="BX259" s="19" t="str">
        <f t="shared" si="73"/>
        <v>-</v>
      </c>
      <c r="BY259" s="19" t="str">
        <f t="shared" si="74"/>
        <v>-</v>
      </c>
      <c r="BZ259" s="19" t="str">
        <f t="shared" si="75"/>
        <v>-</v>
      </c>
    </row>
    <row r="260" spans="1:78">
      <c r="A260" s="106" t="str">
        <f t="shared" si="76"/>
        <v>22.1.00.00.00.00.00</v>
      </c>
      <c r="B260" s="106">
        <f t="shared" si="77"/>
        <v>22</v>
      </c>
      <c r="C260" s="107" t="str">
        <f t="shared" si="78"/>
        <v>1</v>
      </c>
      <c r="D260" s="32" t="s">
        <v>7024</v>
      </c>
      <c r="E260" s="32" t="s">
        <v>7024</v>
      </c>
      <c r="F260" s="32" t="s">
        <v>7024</v>
      </c>
      <c r="G260" s="32" t="s">
        <v>7024</v>
      </c>
      <c r="H260" s="32" t="s">
        <v>7024</v>
      </c>
      <c r="I260" s="33"/>
      <c r="J260" s="17" t="s">
        <v>93</v>
      </c>
      <c r="K260" s="150" t="str">
        <f t="shared" si="79"/>
        <v>-</v>
      </c>
      <c r="L260" s="123"/>
      <c r="M260" s="123"/>
      <c r="N260" s="123"/>
      <c r="O260" s="123"/>
      <c r="P260" s="123"/>
      <c r="Q260" s="123"/>
      <c r="AC260" s="50" t="str">
        <f t="shared" si="81"/>
        <v>22.1</v>
      </c>
      <c r="AD260" s="19">
        <f t="shared" si="82"/>
        <v>239</v>
      </c>
      <c r="AE260" s="49" t="str">
        <f t="shared" si="80"/>
        <v>22.1239</v>
      </c>
      <c r="BD260" s="19" t="e">
        <f>VLOOKUP(AE260,ORGANOGRAMAES!$C$1:$N$6000,2,0)</f>
        <v>#N/A</v>
      </c>
      <c r="BE260" s="19" t="e">
        <f>VLOOKUP(AE260,ORGANOGRAMAES!$C$1:$N$6000,3,0)</f>
        <v>#N/A</v>
      </c>
      <c r="BF260" s="19" t="e">
        <f>VLOOKUP(AE260,ORGANOGRAMAES!$C$1:$N$6000,4,0)</f>
        <v>#N/A</v>
      </c>
      <c r="BG260" s="19" t="e">
        <f>VLOOKUP(AE260,ORGANOGRAMAES!$C$1:$N$6000,5,0)</f>
        <v>#N/A</v>
      </c>
      <c r="BH260" s="19" t="e">
        <f>VLOOKUP(AE260,ORGANOGRAMAES!$C$1:$N$6000,6,0)</f>
        <v>#N/A</v>
      </c>
      <c r="BI260" s="19" t="e">
        <f>VLOOKUP(AE260,ORGANOGRAMAES!$C$1:$N$6000,7,0)</f>
        <v>#N/A</v>
      </c>
      <c r="BJ260" s="19" t="e">
        <f>VLOOKUP(AE260,ORGANOGRAMAES!$C$1:$N$6000,8,0)</f>
        <v>#N/A</v>
      </c>
      <c r="BK260" s="19" t="e">
        <f>VLOOKUP(AE260,ORGANOGRAMAES!$C$1:$N$6000,9,0)</f>
        <v>#N/A</v>
      </c>
      <c r="BL260" s="19" t="e">
        <f>VLOOKUP(AE260,ORGANOGRAMAES!$C$1:$N$6000,10,0)</f>
        <v>#N/A</v>
      </c>
      <c r="BM260" s="19" t="e">
        <f>VLOOKUP(AE260,ORGANOGRAMAES!$C$1:$N$6000,11,0)</f>
        <v>#N/A</v>
      </c>
      <c r="BN260" s="19" t="e">
        <f>VLOOKUP(AE260,ORGANOGRAMAES!$C$1:$N$6000,12,0)</f>
        <v>#N/A</v>
      </c>
      <c r="BP260" s="19" t="str">
        <f t="shared" si="65"/>
        <v>-</v>
      </c>
      <c r="BQ260" s="19" t="str">
        <f t="shared" si="66"/>
        <v>-</v>
      </c>
      <c r="BR260" s="19" t="str">
        <f t="shared" si="67"/>
        <v>-</v>
      </c>
      <c r="BS260" s="19" t="str">
        <f t="shared" si="68"/>
        <v>-</v>
      </c>
      <c r="BT260" s="19" t="str">
        <f t="shared" si="69"/>
        <v>-</v>
      </c>
      <c r="BU260" s="19" t="str">
        <f t="shared" si="70"/>
        <v>-</v>
      </c>
      <c r="BV260" s="19" t="str">
        <f t="shared" si="71"/>
        <v>-</v>
      </c>
      <c r="BW260" s="19" t="str">
        <f t="shared" si="72"/>
        <v>-</v>
      </c>
      <c r="BX260" s="19" t="str">
        <f t="shared" si="73"/>
        <v>-</v>
      </c>
      <c r="BY260" s="19" t="str">
        <f t="shared" si="74"/>
        <v>-</v>
      </c>
      <c r="BZ260" s="19" t="str">
        <f t="shared" si="75"/>
        <v>-</v>
      </c>
    </row>
    <row r="261" spans="1:78">
      <c r="A261" s="106" t="str">
        <f t="shared" si="76"/>
        <v>22.1.00.00.00.00.00</v>
      </c>
      <c r="B261" s="106">
        <f t="shared" si="77"/>
        <v>22</v>
      </c>
      <c r="C261" s="107" t="str">
        <f t="shared" si="78"/>
        <v>1</v>
      </c>
      <c r="D261" s="32" t="s">
        <v>7024</v>
      </c>
      <c r="E261" s="32" t="s">
        <v>7024</v>
      </c>
      <c r="F261" s="32" t="s">
        <v>7024</v>
      </c>
      <c r="G261" s="32" t="s">
        <v>7024</v>
      </c>
      <c r="H261" s="32" t="s">
        <v>7024</v>
      </c>
      <c r="I261" s="33"/>
      <c r="J261" s="17" t="s">
        <v>93</v>
      </c>
      <c r="K261" s="150" t="str">
        <f t="shared" si="79"/>
        <v>-</v>
      </c>
      <c r="L261" s="123"/>
      <c r="M261" s="123"/>
      <c r="N261" s="123"/>
      <c r="O261" s="123"/>
      <c r="P261" s="123"/>
      <c r="Q261" s="123"/>
      <c r="AC261" s="50" t="str">
        <f t="shared" si="81"/>
        <v>22.1</v>
      </c>
      <c r="AD261" s="19">
        <f t="shared" si="82"/>
        <v>240</v>
      </c>
      <c r="AE261" s="49" t="str">
        <f t="shared" si="80"/>
        <v>22.1240</v>
      </c>
      <c r="BD261" s="19" t="e">
        <f>VLOOKUP(AE261,ORGANOGRAMAES!$C$1:$N$6000,2,0)</f>
        <v>#N/A</v>
      </c>
      <c r="BE261" s="19" t="e">
        <f>VLOOKUP(AE261,ORGANOGRAMAES!$C$1:$N$6000,3,0)</f>
        <v>#N/A</v>
      </c>
      <c r="BF261" s="19" t="e">
        <f>VLOOKUP(AE261,ORGANOGRAMAES!$C$1:$N$6000,4,0)</f>
        <v>#N/A</v>
      </c>
      <c r="BG261" s="19" t="e">
        <f>VLOOKUP(AE261,ORGANOGRAMAES!$C$1:$N$6000,5,0)</f>
        <v>#N/A</v>
      </c>
      <c r="BH261" s="19" t="e">
        <f>VLOOKUP(AE261,ORGANOGRAMAES!$C$1:$N$6000,6,0)</f>
        <v>#N/A</v>
      </c>
      <c r="BI261" s="19" t="e">
        <f>VLOOKUP(AE261,ORGANOGRAMAES!$C$1:$N$6000,7,0)</f>
        <v>#N/A</v>
      </c>
      <c r="BJ261" s="19" t="e">
        <f>VLOOKUP(AE261,ORGANOGRAMAES!$C$1:$N$6000,8,0)</f>
        <v>#N/A</v>
      </c>
      <c r="BK261" s="19" t="e">
        <f>VLOOKUP(AE261,ORGANOGRAMAES!$C$1:$N$6000,9,0)</f>
        <v>#N/A</v>
      </c>
      <c r="BL261" s="19" t="e">
        <f>VLOOKUP(AE261,ORGANOGRAMAES!$C$1:$N$6000,10,0)</f>
        <v>#N/A</v>
      </c>
      <c r="BM261" s="19" t="e">
        <f>VLOOKUP(AE261,ORGANOGRAMAES!$C$1:$N$6000,11,0)</f>
        <v>#N/A</v>
      </c>
      <c r="BN261" s="19" t="e">
        <f>VLOOKUP(AE261,ORGANOGRAMAES!$C$1:$N$6000,12,0)</f>
        <v>#N/A</v>
      </c>
      <c r="BP261" s="19" t="str">
        <f t="shared" si="65"/>
        <v>-</v>
      </c>
      <c r="BQ261" s="19" t="str">
        <f t="shared" si="66"/>
        <v>-</v>
      </c>
      <c r="BR261" s="19" t="str">
        <f t="shared" si="67"/>
        <v>-</v>
      </c>
      <c r="BS261" s="19" t="str">
        <f t="shared" si="68"/>
        <v>-</v>
      </c>
      <c r="BT261" s="19" t="str">
        <f t="shared" si="69"/>
        <v>-</v>
      </c>
      <c r="BU261" s="19" t="str">
        <f t="shared" si="70"/>
        <v>-</v>
      </c>
      <c r="BV261" s="19" t="str">
        <f t="shared" si="71"/>
        <v>-</v>
      </c>
      <c r="BW261" s="19" t="str">
        <f t="shared" si="72"/>
        <v>-</v>
      </c>
      <c r="BX261" s="19" t="str">
        <f t="shared" si="73"/>
        <v>-</v>
      </c>
      <c r="BY261" s="19" t="str">
        <f t="shared" si="74"/>
        <v>-</v>
      </c>
      <c r="BZ261" s="19" t="str">
        <f t="shared" si="75"/>
        <v>-</v>
      </c>
    </row>
    <row r="262" spans="1:78">
      <c r="A262" s="106" t="str">
        <f t="shared" si="76"/>
        <v>22.1.00.00.00.00.00</v>
      </c>
      <c r="B262" s="106">
        <f t="shared" si="77"/>
        <v>22</v>
      </c>
      <c r="C262" s="107" t="str">
        <f t="shared" si="78"/>
        <v>1</v>
      </c>
      <c r="D262" s="32" t="s">
        <v>7024</v>
      </c>
      <c r="E262" s="32" t="s">
        <v>7024</v>
      </c>
      <c r="F262" s="32" t="s">
        <v>7024</v>
      </c>
      <c r="G262" s="32" t="s">
        <v>7024</v>
      </c>
      <c r="H262" s="32" t="s">
        <v>7024</v>
      </c>
      <c r="I262" s="33"/>
      <c r="J262" s="17" t="s">
        <v>93</v>
      </c>
      <c r="K262" s="150" t="str">
        <f t="shared" si="79"/>
        <v>-</v>
      </c>
      <c r="L262" s="123"/>
      <c r="M262" s="123"/>
      <c r="N262" s="123"/>
      <c r="O262" s="123"/>
      <c r="P262" s="123"/>
      <c r="Q262" s="123"/>
      <c r="AC262" s="50" t="str">
        <f t="shared" si="81"/>
        <v>22.1</v>
      </c>
      <c r="AD262" s="19">
        <f t="shared" si="82"/>
        <v>241</v>
      </c>
      <c r="AE262" s="49" t="str">
        <f t="shared" si="80"/>
        <v>22.1241</v>
      </c>
      <c r="BD262" s="19" t="e">
        <f>VLOOKUP(AE262,ORGANOGRAMAES!$C$1:$N$6000,2,0)</f>
        <v>#N/A</v>
      </c>
      <c r="BE262" s="19" t="e">
        <f>VLOOKUP(AE262,ORGANOGRAMAES!$C$1:$N$6000,3,0)</f>
        <v>#N/A</v>
      </c>
      <c r="BF262" s="19" t="e">
        <f>VLOOKUP(AE262,ORGANOGRAMAES!$C$1:$N$6000,4,0)</f>
        <v>#N/A</v>
      </c>
      <c r="BG262" s="19" t="e">
        <f>VLOOKUP(AE262,ORGANOGRAMAES!$C$1:$N$6000,5,0)</f>
        <v>#N/A</v>
      </c>
      <c r="BH262" s="19" t="e">
        <f>VLOOKUP(AE262,ORGANOGRAMAES!$C$1:$N$6000,6,0)</f>
        <v>#N/A</v>
      </c>
      <c r="BI262" s="19" t="e">
        <f>VLOOKUP(AE262,ORGANOGRAMAES!$C$1:$N$6000,7,0)</f>
        <v>#N/A</v>
      </c>
      <c r="BJ262" s="19" t="e">
        <f>VLOOKUP(AE262,ORGANOGRAMAES!$C$1:$N$6000,8,0)</f>
        <v>#N/A</v>
      </c>
      <c r="BK262" s="19" t="e">
        <f>VLOOKUP(AE262,ORGANOGRAMAES!$C$1:$N$6000,9,0)</f>
        <v>#N/A</v>
      </c>
      <c r="BL262" s="19" t="e">
        <f>VLOOKUP(AE262,ORGANOGRAMAES!$C$1:$N$6000,10,0)</f>
        <v>#N/A</v>
      </c>
      <c r="BM262" s="19" t="e">
        <f>VLOOKUP(AE262,ORGANOGRAMAES!$C$1:$N$6000,11,0)</f>
        <v>#N/A</v>
      </c>
      <c r="BN262" s="19" t="e">
        <f>VLOOKUP(AE262,ORGANOGRAMAES!$C$1:$N$6000,12,0)</f>
        <v>#N/A</v>
      </c>
      <c r="BP262" s="19" t="str">
        <f t="shared" si="65"/>
        <v>-</v>
      </c>
      <c r="BQ262" s="19" t="str">
        <f t="shared" si="66"/>
        <v>-</v>
      </c>
      <c r="BR262" s="19" t="str">
        <f t="shared" si="67"/>
        <v>-</v>
      </c>
      <c r="BS262" s="19" t="str">
        <f t="shared" si="68"/>
        <v>-</v>
      </c>
      <c r="BT262" s="19" t="str">
        <f t="shared" si="69"/>
        <v>-</v>
      </c>
      <c r="BU262" s="19" t="str">
        <f t="shared" si="70"/>
        <v>-</v>
      </c>
      <c r="BV262" s="19" t="str">
        <f t="shared" si="71"/>
        <v>-</v>
      </c>
      <c r="BW262" s="19" t="str">
        <f t="shared" si="72"/>
        <v>-</v>
      </c>
      <c r="BX262" s="19" t="str">
        <f t="shared" si="73"/>
        <v>-</v>
      </c>
      <c r="BY262" s="19" t="str">
        <f t="shared" si="74"/>
        <v>-</v>
      </c>
      <c r="BZ262" s="19" t="str">
        <f t="shared" si="75"/>
        <v>-</v>
      </c>
    </row>
    <row r="263" spans="1:78">
      <c r="A263" s="106" t="str">
        <f t="shared" si="76"/>
        <v>22.1.00.00.00.00.00</v>
      </c>
      <c r="B263" s="106">
        <f t="shared" si="77"/>
        <v>22</v>
      </c>
      <c r="C263" s="107" t="str">
        <f t="shared" si="78"/>
        <v>1</v>
      </c>
      <c r="D263" s="32" t="s">
        <v>7024</v>
      </c>
      <c r="E263" s="32" t="s">
        <v>7024</v>
      </c>
      <c r="F263" s="32" t="s">
        <v>7024</v>
      </c>
      <c r="G263" s="32" t="s">
        <v>7024</v>
      </c>
      <c r="H263" s="32" t="s">
        <v>7024</v>
      </c>
      <c r="I263" s="33"/>
      <c r="J263" s="17" t="s">
        <v>93</v>
      </c>
      <c r="K263" s="150" t="str">
        <f t="shared" si="79"/>
        <v>-</v>
      </c>
      <c r="L263" s="123"/>
      <c r="M263" s="123"/>
      <c r="N263" s="123"/>
      <c r="O263" s="123"/>
      <c r="P263" s="123"/>
      <c r="Q263" s="123"/>
      <c r="AC263" s="50" t="str">
        <f t="shared" si="81"/>
        <v>22.1</v>
      </c>
      <c r="AD263" s="19">
        <f t="shared" si="82"/>
        <v>242</v>
      </c>
      <c r="AE263" s="49" t="str">
        <f t="shared" si="80"/>
        <v>22.1242</v>
      </c>
      <c r="BD263" s="19" t="e">
        <f>VLOOKUP(AE263,ORGANOGRAMAES!$C$1:$N$6000,2,0)</f>
        <v>#N/A</v>
      </c>
      <c r="BE263" s="19" t="e">
        <f>VLOOKUP(AE263,ORGANOGRAMAES!$C$1:$N$6000,3,0)</f>
        <v>#N/A</v>
      </c>
      <c r="BF263" s="19" t="e">
        <f>VLOOKUP(AE263,ORGANOGRAMAES!$C$1:$N$6000,4,0)</f>
        <v>#N/A</v>
      </c>
      <c r="BG263" s="19" t="e">
        <f>VLOOKUP(AE263,ORGANOGRAMAES!$C$1:$N$6000,5,0)</f>
        <v>#N/A</v>
      </c>
      <c r="BH263" s="19" t="e">
        <f>VLOOKUP(AE263,ORGANOGRAMAES!$C$1:$N$6000,6,0)</f>
        <v>#N/A</v>
      </c>
      <c r="BI263" s="19" t="e">
        <f>VLOOKUP(AE263,ORGANOGRAMAES!$C$1:$N$6000,7,0)</f>
        <v>#N/A</v>
      </c>
      <c r="BJ263" s="19" t="e">
        <f>VLOOKUP(AE263,ORGANOGRAMAES!$C$1:$N$6000,8,0)</f>
        <v>#N/A</v>
      </c>
      <c r="BK263" s="19" t="e">
        <f>VLOOKUP(AE263,ORGANOGRAMAES!$C$1:$N$6000,9,0)</f>
        <v>#N/A</v>
      </c>
      <c r="BL263" s="19" t="e">
        <f>VLOOKUP(AE263,ORGANOGRAMAES!$C$1:$N$6000,10,0)</f>
        <v>#N/A</v>
      </c>
      <c r="BM263" s="19" t="e">
        <f>VLOOKUP(AE263,ORGANOGRAMAES!$C$1:$N$6000,11,0)</f>
        <v>#N/A</v>
      </c>
      <c r="BN263" s="19" t="e">
        <f>VLOOKUP(AE263,ORGANOGRAMAES!$C$1:$N$6000,12,0)</f>
        <v>#N/A</v>
      </c>
      <c r="BP263" s="19" t="str">
        <f t="shared" si="65"/>
        <v>-</v>
      </c>
      <c r="BQ263" s="19" t="str">
        <f t="shared" si="66"/>
        <v>-</v>
      </c>
      <c r="BR263" s="19" t="str">
        <f t="shared" si="67"/>
        <v>-</v>
      </c>
      <c r="BS263" s="19" t="str">
        <f t="shared" si="68"/>
        <v>-</v>
      </c>
      <c r="BT263" s="19" t="str">
        <f t="shared" si="69"/>
        <v>-</v>
      </c>
      <c r="BU263" s="19" t="str">
        <f t="shared" si="70"/>
        <v>-</v>
      </c>
      <c r="BV263" s="19" t="str">
        <f t="shared" si="71"/>
        <v>-</v>
      </c>
      <c r="BW263" s="19" t="str">
        <f t="shared" si="72"/>
        <v>-</v>
      </c>
      <c r="BX263" s="19" t="str">
        <f t="shared" si="73"/>
        <v>-</v>
      </c>
      <c r="BY263" s="19" t="str">
        <f t="shared" si="74"/>
        <v>-</v>
      </c>
      <c r="BZ263" s="19" t="str">
        <f t="shared" si="75"/>
        <v>-</v>
      </c>
    </row>
    <row r="264" spans="1:78">
      <c r="A264" s="106" t="str">
        <f t="shared" si="76"/>
        <v>22.1.00.00.00.00.00</v>
      </c>
      <c r="B264" s="106">
        <f t="shared" si="77"/>
        <v>22</v>
      </c>
      <c r="C264" s="107" t="str">
        <f t="shared" si="78"/>
        <v>1</v>
      </c>
      <c r="D264" s="32" t="s">
        <v>7024</v>
      </c>
      <c r="E264" s="32" t="s">
        <v>7024</v>
      </c>
      <c r="F264" s="32" t="s">
        <v>7024</v>
      </c>
      <c r="G264" s="32" t="s">
        <v>7024</v>
      </c>
      <c r="H264" s="32" t="s">
        <v>7024</v>
      </c>
      <c r="I264" s="33"/>
      <c r="J264" s="17" t="s">
        <v>93</v>
      </c>
      <c r="K264" s="150" t="str">
        <f t="shared" si="79"/>
        <v>-</v>
      </c>
      <c r="L264" s="123"/>
      <c r="M264" s="123"/>
      <c r="N264" s="123"/>
      <c r="O264" s="123"/>
      <c r="P264" s="123"/>
      <c r="Q264" s="123"/>
      <c r="AC264" s="50" t="str">
        <f t="shared" si="81"/>
        <v>22.1</v>
      </c>
      <c r="AD264" s="19">
        <f t="shared" si="82"/>
        <v>243</v>
      </c>
      <c r="AE264" s="49" t="str">
        <f t="shared" si="80"/>
        <v>22.1243</v>
      </c>
      <c r="BD264" s="19" t="e">
        <f>VLOOKUP(AE264,ORGANOGRAMAES!$C$1:$N$6000,2,0)</f>
        <v>#N/A</v>
      </c>
      <c r="BE264" s="19" t="e">
        <f>VLOOKUP(AE264,ORGANOGRAMAES!$C$1:$N$6000,3,0)</f>
        <v>#N/A</v>
      </c>
      <c r="BF264" s="19" t="e">
        <f>VLOOKUP(AE264,ORGANOGRAMAES!$C$1:$N$6000,4,0)</f>
        <v>#N/A</v>
      </c>
      <c r="BG264" s="19" t="e">
        <f>VLOOKUP(AE264,ORGANOGRAMAES!$C$1:$N$6000,5,0)</f>
        <v>#N/A</v>
      </c>
      <c r="BH264" s="19" t="e">
        <f>VLOOKUP(AE264,ORGANOGRAMAES!$C$1:$N$6000,6,0)</f>
        <v>#N/A</v>
      </c>
      <c r="BI264" s="19" t="e">
        <f>VLOOKUP(AE264,ORGANOGRAMAES!$C$1:$N$6000,7,0)</f>
        <v>#N/A</v>
      </c>
      <c r="BJ264" s="19" t="e">
        <f>VLOOKUP(AE264,ORGANOGRAMAES!$C$1:$N$6000,8,0)</f>
        <v>#N/A</v>
      </c>
      <c r="BK264" s="19" t="e">
        <f>VLOOKUP(AE264,ORGANOGRAMAES!$C$1:$N$6000,9,0)</f>
        <v>#N/A</v>
      </c>
      <c r="BL264" s="19" t="e">
        <f>VLOOKUP(AE264,ORGANOGRAMAES!$C$1:$N$6000,10,0)</f>
        <v>#N/A</v>
      </c>
      <c r="BM264" s="19" t="e">
        <f>VLOOKUP(AE264,ORGANOGRAMAES!$C$1:$N$6000,11,0)</f>
        <v>#N/A</v>
      </c>
      <c r="BN264" s="19" t="e">
        <f>VLOOKUP(AE264,ORGANOGRAMAES!$C$1:$N$6000,12,0)</f>
        <v>#N/A</v>
      </c>
      <c r="BP264" s="19" t="str">
        <f t="shared" si="65"/>
        <v>-</v>
      </c>
      <c r="BQ264" s="19" t="str">
        <f t="shared" si="66"/>
        <v>-</v>
      </c>
      <c r="BR264" s="19" t="str">
        <f t="shared" si="67"/>
        <v>-</v>
      </c>
      <c r="BS264" s="19" t="str">
        <f t="shared" si="68"/>
        <v>-</v>
      </c>
      <c r="BT264" s="19" t="str">
        <f t="shared" si="69"/>
        <v>-</v>
      </c>
      <c r="BU264" s="19" t="str">
        <f t="shared" si="70"/>
        <v>-</v>
      </c>
      <c r="BV264" s="19" t="str">
        <f t="shared" si="71"/>
        <v>-</v>
      </c>
      <c r="BW264" s="19" t="str">
        <f t="shared" si="72"/>
        <v>-</v>
      </c>
      <c r="BX264" s="19" t="str">
        <f t="shared" si="73"/>
        <v>-</v>
      </c>
      <c r="BY264" s="19" t="str">
        <f t="shared" si="74"/>
        <v>-</v>
      </c>
      <c r="BZ264" s="19" t="str">
        <f t="shared" si="75"/>
        <v>-</v>
      </c>
    </row>
    <row r="265" spans="1:78">
      <c r="A265" s="106" t="str">
        <f t="shared" si="76"/>
        <v>22.1.00.00.00.00.00</v>
      </c>
      <c r="B265" s="106">
        <f t="shared" si="77"/>
        <v>22</v>
      </c>
      <c r="C265" s="107" t="str">
        <f t="shared" si="78"/>
        <v>1</v>
      </c>
      <c r="D265" s="32" t="s">
        <v>7024</v>
      </c>
      <c r="E265" s="32" t="s">
        <v>7024</v>
      </c>
      <c r="F265" s="32" t="s">
        <v>7024</v>
      </c>
      <c r="G265" s="32" t="s">
        <v>7024</v>
      </c>
      <c r="H265" s="32" t="s">
        <v>7024</v>
      </c>
      <c r="I265" s="33"/>
      <c r="J265" s="17" t="s">
        <v>93</v>
      </c>
      <c r="K265" s="150" t="str">
        <f t="shared" si="79"/>
        <v>-</v>
      </c>
      <c r="L265" s="123"/>
      <c r="M265" s="123"/>
      <c r="N265" s="123"/>
      <c r="O265" s="123"/>
      <c r="P265" s="123"/>
      <c r="Q265" s="123"/>
      <c r="AC265" s="50" t="str">
        <f t="shared" si="81"/>
        <v>22.1</v>
      </c>
      <c r="AD265" s="19">
        <f t="shared" si="82"/>
        <v>244</v>
      </c>
      <c r="AE265" s="49" t="str">
        <f t="shared" si="80"/>
        <v>22.1244</v>
      </c>
      <c r="BD265" s="19" t="e">
        <f>VLOOKUP(AE265,ORGANOGRAMAES!$C$1:$N$6000,2,0)</f>
        <v>#N/A</v>
      </c>
      <c r="BE265" s="19" t="e">
        <f>VLOOKUP(AE265,ORGANOGRAMAES!$C$1:$N$6000,3,0)</f>
        <v>#N/A</v>
      </c>
      <c r="BF265" s="19" t="e">
        <f>VLOOKUP(AE265,ORGANOGRAMAES!$C$1:$N$6000,4,0)</f>
        <v>#N/A</v>
      </c>
      <c r="BG265" s="19" t="e">
        <f>VLOOKUP(AE265,ORGANOGRAMAES!$C$1:$N$6000,5,0)</f>
        <v>#N/A</v>
      </c>
      <c r="BH265" s="19" t="e">
        <f>VLOOKUP(AE265,ORGANOGRAMAES!$C$1:$N$6000,6,0)</f>
        <v>#N/A</v>
      </c>
      <c r="BI265" s="19" t="e">
        <f>VLOOKUP(AE265,ORGANOGRAMAES!$C$1:$N$6000,7,0)</f>
        <v>#N/A</v>
      </c>
      <c r="BJ265" s="19" t="e">
        <f>VLOOKUP(AE265,ORGANOGRAMAES!$C$1:$N$6000,8,0)</f>
        <v>#N/A</v>
      </c>
      <c r="BK265" s="19" t="e">
        <f>VLOOKUP(AE265,ORGANOGRAMAES!$C$1:$N$6000,9,0)</f>
        <v>#N/A</v>
      </c>
      <c r="BL265" s="19" t="e">
        <f>VLOOKUP(AE265,ORGANOGRAMAES!$C$1:$N$6000,10,0)</f>
        <v>#N/A</v>
      </c>
      <c r="BM265" s="19" t="e">
        <f>VLOOKUP(AE265,ORGANOGRAMAES!$C$1:$N$6000,11,0)</f>
        <v>#N/A</v>
      </c>
      <c r="BN265" s="19" t="e">
        <f>VLOOKUP(AE265,ORGANOGRAMAES!$C$1:$N$6000,12,0)</f>
        <v>#N/A</v>
      </c>
      <c r="BP265" s="19" t="str">
        <f t="shared" si="65"/>
        <v>-</v>
      </c>
      <c r="BQ265" s="19" t="str">
        <f t="shared" si="66"/>
        <v>-</v>
      </c>
      <c r="BR265" s="19" t="str">
        <f t="shared" si="67"/>
        <v>-</v>
      </c>
      <c r="BS265" s="19" t="str">
        <f t="shared" si="68"/>
        <v>-</v>
      </c>
      <c r="BT265" s="19" t="str">
        <f t="shared" si="69"/>
        <v>-</v>
      </c>
      <c r="BU265" s="19" t="str">
        <f t="shared" si="70"/>
        <v>-</v>
      </c>
      <c r="BV265" s="19" t="str">
        <f t="shared" si="71"/>
        <v>-</v>
      </c>
      <c r="BW265" s="19" t="str">
        <f t="shared" si="72"/>
        <v>-</v>
      </c>
      <c r="BX265" s="19" t="str">
        <f t="shared" si="73"/>
        <v>-</v>
      </c>
      <c r="BY265" s="19" t="str">
        <f t="shared" si="74"/>
        <v>-</v>
      </c>
      <c r="BZ265" s="19" t="str">
        <f t="shared" si="75"/>
        <v>-</v>
      </c>
    </row>
    <row r="266" spans="1:78">
      <c r="A266" s="106" t="str">
        <f t="shared" si="76"/>
        <v>22.1.00.00.00.00.00</v>
      </c>
      <c r="B266" s="106">
        <f t="shared" si="77"/>
        <v>22</v>
      </c>
      <c r="C266" s="107" t="str">
        <f t="shared" si="78"/>
        <v>1</v>
      </c>
      <c r="D266" s="32" t="s">
        <v>7024</v>
      </c>
      <c r="E266" s="32" t="s">
        <v>7024</v>
      </c>
      <c r="F266" s="32" t="s">
        <v>7024</v>
      </c>
      <c r="G266" s="32" t="s">
        <v>7024</v>
      </c>
      <c r="H266" s="32" t="s">
        <v>7024</v>
      </c>
      <c r="I266" s="33"/>
      <c r="J266" s="17" t="s">
        <v>93</v>
      </c>
      <c r="K266" s="150" t="str">
        <f t="shared" si="79"/>
        <v>-</v>
      </c>
      <c r="L266" s="123"/>
      <c r="M266" s="123"/>
      <c r="N266" s="123"/>
      <c r="O266" s="123"/>
      <c r="P266" s="123"/>
      <c r="Q266" s="123"/>
      <c r="AC266" s="50" t="str">
        <f t="shared" si="81"/>
        <v>22.1</v>
      </c>
      <c r="AD266" s="19">
        <f t="shared" si="82"/>
        <v>245</v>
      </c>
      <c r="AE266" s="49" t="str">
        <f t="shared" si="80"/>
        <v>22.1245</v>
      </c>
      <c r="BD266" s="19" t="e">
        <f>VLOOKUP(AE266,ORGANOGRAMAES!$C$1:$N$6000,2,0)</f>
        <v>#N/A</v>
      </c>
      <c r="BE266" s="19" t="e">
        <f>VLOOKUP(AE266,ORGANOGRAMAES!$C$1:$N$6000,3,0)</f>
        <v>#N/A</v>
      </c>
      <c r="BF266" s="19" t="e">
        <f>VLOOKUP(AE266,ORGANOGRAMAES!$C$1:$N$6000,4,0)</f>
        <v>#N/A</v>
      </c>
      <c r="BG266" s="19" t="e">
        <f>VLOOKUP(AE266,ORGANOGRAMAES!$C$1:$N$6000,5,0)</f>
        <v>#N/A</v>
      </c>
      <c r="BH266" s="19" t="e">
        <f>VLOOKUP(AE266,ORGANOGRAMAES!$C$1:$N$6000,6,0)</f>
        <v>#N/A</v>
      </c>
      <c r="BI266" s="19" t="e">
        <f>VLOOKUP(AE266,ORGANOGRAMAES!$C$1:$N$6000,7,0)</f>
        <v>#N/A</v>
      </c>
      <c r="BJ266" s="19" t="e">
        <f>VLOOKUP(AE266,ORGANOGRAMAES!$C$1:$N$6000,8,0)</f>
        <v>#N/A</v>
      </c>
      <c r="BK266" s="19" t="e">
        <f>VLOOKUP(AE266,ORGANOGRAMAES!$C$1:$N$6000,9,0)</f>
        <v>#N/A</v>
      </c>
      <c r="BL266" s="19" t="e">
        <f>VLOOKUP(AE266,ORGANOGRAMAES!$C$1:$N$6000,10,0)</f>
        <v>#N/A</v>
      </c>
      <c r="BM266" s="19" t="e">
        <f>VLOOKUP(AE266,ORGANOGRAMAES!$C$1:$N$6000,11,0)</f>
        <v>#N/A</v>
      </c>
      <c r="BN266" s="19" t="e">
        <f>VLOOKUP(AE266,ORGANOGRAMAES!$C$1:$N$6000,12,0)</f>
        <v>#N/A</v>
      </c>
      <c r="BP266" s="19" t="str">
        <f t="shared" si="65"/>
        <v>-</v>
      </c>
      <c r="BQ266" s="19" t="str">
        <f t="shared" si="66"/>
        <v>-</v>
      </c>
      <c r="BR266" s="19" t="str">
        <f t="shared" si="67"/>
        <v>-</v>
      </c>
      <c r="BS266" s="19" t="str">
        <f t="shared" si="68"/>
        <v>-</v>
      </c>
      <c r="BT266" s="19" t="str">
        <f t="shared" si="69"/>
        <v>-</v>
      </c>
      <c r="BU266" s="19" t="str">
        <f t="shared" si="70"/>
        <v>-</v>
      </c>
      <c r="BV266" s="19" t="str">
        <f t="shared" si="71"/>
        <v>-</v>
      </c>
      <c r="BW266" s="19" t="str">
        <f t="shared" si="72"/>
        <v>-</v>
      </c>
      <c r="BX266" s="19" t="str">
        <f t="shared" si="73"/>
        <v>-</v>
      </c>
      <c r="BY266" s="19" t="str">
        <f t="shared" si="74"/>
        <v>-</v>
      </c>
      <c r="BZ266" s="19" t="str">
        <f t="shared" si="75"/>
        <v>-</v>
      </c>
    </row>
    <row r="267" spans="1:78">
      <c r="A267" s="106" t="str">
        <f t="shared" si="76"/>
        <v>22.1.00.00.00.00.00</v>
      </c>
      <c r="B267" s="106">
        <f t="shared" si="77"/>
        <v>22</v>
      </c>
      <c r="C267" s="107" t="str">
        <f t="shared" si="78"/>
        <v>1</v>
      </c>
      <c r="D267" s="32" t="s">
        <v>7024</v>
      </c>
      <c r="E267" s="32" t="s">
        <v>7024</v>
      </c>
      <c r="F267" s="32" t="s">
        <v>7024</v>
      </c>
      <c r="G267" s="32" t="s">
        <v>7024</v>
      </c>
      <c r="H267" s="32" t="s">
        <v>7024</v>
      </c>
      <c r="I267" s="33"/>
      <c r="J267" s="17" t="s">
        <v>93</v>
      </c>
      <c r="K267" s="150" t="str">
        <f t="shared" si="79"/>
        <v>-</v>
      </c>
      <c r="L267" s="123"/>
      <c r="M267" s="123"/>
      <c r="N267" s="123"/>
      <c r="O267" s="123"/>
      <c r="P267" s="123"/>
      <c r="Q267" s="123"/>
      <c r="AC267" s="50" t="str">
        <f t="shared" si="81"/>
        <v>22.1</v>
      </c>
      <c r="AD267" s="19">
        <f t="shared" si="82"/>
        <v>246</v>
      </c>
      <c r="AE267" s="49" t="str">
        <f t="shared" si="80"/>
        <v>22.1246</v>
      </c>
      <c r="BD267" s="19" t="e">
        <f>VLOOKUP(AE267,ORGANOGRAMAES!$C$1:$N$6000,2,0)</f>
        <v>#N/A</v>
      </c>
      <c r="BE267" s="19" t="e">
        <f>VLOOKUP(AE267,ORGANOGRAMAES!$C$1:$N$6000,3,0)</f>
        <v>#N/A</v>
      </c>
      <c r="BF267" s="19" t="e">
        <f>VLOOKUP(AE267,ORGANOGRAMAES!$C$1:$N$6000,4,0)</f>
        <v>#N/A</v>
      </c>
      <c r="BG267" s="19" t="e">
        <f>VLOOKUP(AE267,ORGANOGRAMAES!$C$1:$N$6000,5,0)</f>
        <v>#N/A</v>
      </c>
      <c r="BH267" s="19" t="e">
        <f>VLOOKUP(AE267,ORGANOGRAMAES!$C$1:$N$6000,6,0)</f>
        <v>#N/A</v>
      </c>
      <c r="BI267" s="19" t="e">
        <f>VLOOKUP(AE267,ORGANOGRAMAES!$C$1:$N$6000,7,0)</f>
        <v>#N/A</v>
      </c>
      <c r="BJ267" s="19" t="e">
        <f>VLOOKUP(AE267,ORGANOGRAMAES!$C$1:$N$6000,8,0)</f>
        <v>#N/A</v>
      </c>
      <c r="BK267" s="19" t="e">
        <f>VLOOKUP(AE267,ORGANOGRAMAES!$C$1:$N$6000,9,0)</f>
        <v>#N/A</v>
      </c>
      <c r="BL267" s="19" t="e">
        <f>VLOOKUP(AE267,ORGANOGRAMAES!$C$1:$N$6000,10,0)</f>
        <v>#N/A</v>
      </c>
      <c r="BM267" s="19" t="e">
        <f>VLOOKUP(AE267,ORGANOGRAMAES!$C$1:$N$6000,11,0)</f>
        <v>#N/A</v>
      </c>
      <c r="BN267" s="19" t="e">
        <f>VLOOKUP(AE267,ORGANOGRAMAES!$C$1:$N$6000,12,0)</f>
        <v>#N/A</v>
      </c>
      <c r="BP267" s="19" t="str">
        <f t="shared" si="65"/>
        <v>-</v>
      </c>
      <c r="BQ267" s="19" t="str">
        <f t="shared" si="66"/>
        <v>-</v>
      </c>
      <c r="BR267" s="19" t="str">
        <f t="shared" si="67"/>
        <v>-</v>
      </c>
      <c r="BS267" s="19" t="str">
        <f t="shared" si="68"/>
        <v>-</v>
      </c>
      <c r="BT267" s="19" t="str">
        <f t="shared" si="69"/>
        <v>-</v>
      </c>
      <c r="BU267" s="19" t="str">
        <f t="shared" si="70"/>
        <v>-</v>
      </c>
      <c r="BV267" s="19" t="str">
        <f t="shared" si="71"/>
        <v>-</v>
      </c>
      <c r="BW267" s="19" t="str">
        <f t="shared" si="72"/>
        <v>-</v>
      </c>
      <c r="BX267" s="19" t="str">
        <f t="shared" si="73"/>
        <v>-</v>
      </c>
      <c r="BY267" s="19" t="str">
        <f t="shared" si="74"/>
        <v>-</v>
      </c>
      <c r="BZ267" s="19" t="str">
        <f t="shared" si="75"/>
        <v>-</v>
      </c>
    </row>
    <row r="268" spans="1:78">
      <c r="A268" s="106" t="str">
        <f t="shared" si="76"/>
        <v>22.1.00.00.00.00.00</v>
      </c>
      <c r="B268" s="106">
        <f t="shared" si="77"/>
        <v>22</v>
      </c>
      <c r="C268" s="107" t="str">
        <f t="shared" si="78"/>
        <v>1</v>
      </c>
      <c r="D268" s="32" t="s">
        <v>7024</v>
      </c>
      <c r="E268" s="32" t="s">
        <v>7024</v>
      </c>
      <c r="F268" s="32" t="s">
        <v>7024</v>
      </c>
      <c r="G268" s="32" t="s">
        <v>7024</v>
      </c>
      <c r="H268" s="32" t="s">
        <v>7024</v>
      </c>
      <c r="I268" s="33"/>
      <c r="J268" s="17" t="s">
        <v>93</v>
      </c>
      <c r="K268" s="150" t="str">
        <f t="shared" si="79"/>
        <v>-</v>
      </c>
      <c r="L268" s="123"/>
      <c r="M268" s="123"/>
      <c r="N268" s="123"/>
      <c r="O268" s="123"/>
      <c r="P268" s="123"/>
      <c r="Q268" s="123"/>
      <c r="AC268" s="50" t="str">
        <f t="shared" si="81"/>
        <v>22.1</v>
      </c>
      <c r="AD268" s="19">
        <f t="shared" si="82"/>
        <v>247</v>
      </c>
      <c r="AE268" s="49" t="str">
        <f t="shared" si="80"/>
        <v>22.1247</v>
      </c>
      <c r="BD268" s="19" t="e">
        <f>VLOOKUP(AE268,ORGANOGRAMAES!$C$1:$N$6000,2,0)</f>
        <v>#N/A</v>
      </c>
      <c r="BE268" s="19" t="e">
        <f>VLOOKUP(AE268,ORGANOGRAMAES!$C$1:$N$6000,3,0)</f>
        <v>#N/A</v>
      </c>
      <c r="BF268" s="19" t="e">
        <f>VLOOKUP(AE268,ORGANOGRAMAES!$C$1:$N$6000,4,0)</f>
        <v>#N/A</v>
      </c>
      <c r="BG268" s="19" t="e">
        <f>VLOOKUP(AE268,ORGANOGRAMAES!$C$1:$N$6000,5,0)</f>
        <v>#N/A</v>
      </c>
      <c r="BH268" s="19" t="e">
        <f>VLOOKUP(AE268,ORGANOGRAMAES!$C$1:$N$6000,6,0)</f>
        <v>#N/A</v>
      </c>
      <c r="BI268" s="19" t="e">
        <f>VLOOKUP(AE268,ORGANOGRAMAES!$C$1:$N$6000,7,0)</f>
        <v>#N/A</v>
      </c>
      <c r="BJ268" s="19" t="e">
        <f>VLOOKUP(AE268,ORGANOGRAMAES!$C$1:$N$6000,8,0)</f>
        <v>#N/A</v>
      </c>
      <c r="BK268" s="19" t="e">
        <f>VLOOKUP(AE268,ORGANOGRAMAES!$C$1:$N$6000,9,0)</f>
        <v>#N/A</v>
      </c>
      <c r="BL268" s="19" t="e">
        <f>VLOOKUP(AE268,ORGANOGRAMAES!$C$1:$N$6000,10,0)</f>
        <v>#N/A</v>
      </c>
      <c r="BM268" s="19" t="e">
        <f>VLOOKUP(AE268,ORGANOGRAMAES!$C$1:$N$6000,11,0)</f>
        <v>#N/A</v>
      </c>
      <c r="BN268" s="19" t="e">
        <f>VLOOKUP(AE268,ORGANOGRAMAES!$C$1:$N$6000,12,0)</f>
        <v>#N/A</v>
      </c>
      <c r="BP268" s="19" t="str">
        <f t="shared" si="65"/>
        <v>-</v>
      </c>
      <c r="BQ268" s="19" t="str">
        <f t="shared" si="66"/>
        <v>-</v>
      </c>
      <c r="BR268" s="19" t="str">
        <f t="shared" si="67"/>
        <v>-</v>
      </c>
      <c r="BS268" s="19" t="str">
        <f t="shared" si="68"/>
        <v>-</v>
      </c>
      <c r="BT268" s="19" t="str">
        <f t="shared" si="69"/>
        <v>-</v>
      </c>
      <c r="BU268" s="19" t="str">
        <f t="shared" si="70"/>
        <v>-</v>
      </c>
      <c r="BV268" s="19" t="str">
        <f t="shared" si="71"/>
        <v>-</v>
      </c>
      <c r="BW268" s="19" t="str">
        <f t="shared" si="72"/>
        <v>-</v>
      </c>
      <c r="BX268" s="19" t="str">
        <f t="shared" si="73"/>
        <v>-</v>
      </c>
      <c r="BY268" s="19" t="str">
        <f t="shared" si="74"/>
        <v>-</v>
      </c>
      <c r="BZ268" s="19" t="str">
        <f t="shared" si="75"/>
        <v>-</v>
      </c>
    </row>
    <row r="269" spans="1:78">
      <c r="A269" s="106" t="str">
        <f t="shared" si="76"/>
        <v>22.1.00.00.00.00.00</v>
      </c>
      <c r="B269" s="106">
        <f t="shared" si="77"/>
        <v>22</v>
      </c>
      <c r="C269" s="107" t="str">
        <f t="shared" si="78"/>
        <v>1</v>
      </c>
      <c r="D269" s="32" t="s">
        <v>7024</v>
      </c>
      <c r="E269" s="32" t="s">
        <v>7024</v>
      </c>
      <c r="F269" s="32" t="s">
        <v>7024</v>
      </c>
      <c r="G269" s="32" t="s">
        <v>7024</v>
      </c>
      <c r="H269" s="32" t="s">
        <v>7024</v>
      </c>
      <c r="I269" s="33"/>
      <c r="J269" s="17" t="s">
        <v>93</v>
      </c>
      <c r="K269" s="150" t="str">
        <f t="shared" si="79"/>
        <v>-</v>
      </c>
      <c r="L269" s="123"/>
      <c r="M269" s="123"/>
      <c r="N269" s="123"/>
      <c r="O269" s="123"/>
      <c r="P269" s="123"/>
      <c r="Q269" s="123"/>
      <c r="AC269" s="50" t="str">
        <f t="shared" si="81"/>
        <v>22.1</v>
      </c>
      <c r="AD269" s="19">
        <f t="shared" si="82"/>
        <v>248</v>
      </c>
      <c r="AE269" s="49" t="str">
        <f t="shared" si="80"/>
        <v>22.1248</v>
      </c>
      <c r="BD269" s="19" t="e">
        <f>VLOOKUP(AE269,ORGANOGRAMAES!$C$1:$N$6000,2,0)</f>
        <v>#N/A</v>
      </c>
      <c r="BE269" s="19" t="e">
        <f>VLOOKUP(AE269,ORGANOGRAMAES!$C$1:$N$6000,3,0)</f>
        <v>#N/A</v>
      </c>
      <c r="BF269" s="19" t="e">
        <f>VLOOKUP(AE269,ORGANOGRAMAES!$C$1:$N$6000,4,0)</f>
        <v>#N/A</v>
      </c>
      <c r="BG269" s="19" t="e">
        <f>VLOOKUP(AE269,ORGANOGRAMAES!$C$1:$N$6000,5,0)</f>
        <v>#N/A</v>
      </c>
      <c r="BH269" s="19" t="e">
        <f>VLOOKUP(AE269,ORGANOGRAMAES!$C$1:$N$6000,6,0)</f>
        <v>#N/A</v>
      </c>
      <c r="BI269" s="19" t="e">
        <f>VLOOKUP(AE269,ORGANOGRAMAES!$C$1:$N$6000,7,0)</f>
        <v>#N/A</v>
      </c>
      <c r="BJ269" s="19" t="e">
        <f>VLOOKUP(AE269,ORGANOGRAMAES!$C$1:$N$6000,8,0)</f>
        <v>#N/A</v>
      </c>
      <c r="BK269" s="19" t="e">
        <f>VLOOKUP(AE269,ORGANOGRAMAES!$C$1:$N$6000,9,0)</f>
        <v>#N/A</v>
      </c>
      <c r="BL269" s="19" t="e">
        <f>VLOOKUP(AE269,ORGANOGRAMAES!$C$1:$N$6000,10,0)</f>
        <v>#N/A</v>
      </c>
      <c r="BM269" s="19" t="e">
        <f>VLOOKUP(AE269,ORGANOGRAMAES!$C$1:$N$6000,11,0)</f>
        <v>#N/A</v>
      </c>
      <c r="BN269" s="19" t="e">
        <f>VLOOKUP(AE269,ORGANOGRAMAES!$C$1:$N$6000,12,0)</f>
        <v>#N/A</v>
      </c>
      <c r="BP269" s="19" t="str">
        <f t="shared" si="65"/>
        <v>-</v>
      </c>
      <c r="BQ269" s="19" t="str">
        <f t="shared" si="66"/>
        <v>-</v>
      </c>
      <c r="BR269" s="19" t="str">
        <f t="shared" si="67"/>
        <v>-</v>
      </c>
      <c r="BS269" s="19" t="str">
        <f t="shared" si="68"/>
        <v>-</v>
      </c>
      <c r="BT269" s="19" t="str">
        <f t="shared" si="69"/>
        <v>-</v>
      </c>
      <c r="BU269" s="19" t="str">
        <f t="shared" si="70"/>
        <v>-</v>
      </c>
      <c r="BV269" s="19" t="str">
        <f t="shared" si="71"/>
        <v>-</v>
      </c>
      <c r="BW269" s="19" t="str">
        <f t="shared" si="72"/>
        <v>-</v>
      </c>
      <c r="BX269" s="19" t="str">
        <f t="shared" si="73"/>
        <v>-</v>
      </c>
      <c r="BY269" s="19" t="str">
        <f t="shared" si="74"/>
        <v>-</v>
      </c>
      <c r="BZ269" s="19" t="str">
        <f t="shared" si="75"/>
        <v>-</v>
      </c>
    </row>
    <row r="270" spans="1:78">
      <c r="A270" s="106" t="str">
        <f t="shared" si="76"/>
        <v>22.1.00.00.00.00.00</v>
      </c>
      <c r="B270" s="106">
        <f t="shared" si="77"/>
        <v>22</v>
      </c>
      <c r="C270" s="107" t="str">
        <f t="shared" si="78"/>
        <v>1</v>
      </c>
      <c r="D270" s="32" t="s">
        <v>7024</v>
      </c>
      <c r="E270" s="32" t="s">
        <v>7024</v>
      </c>
      <c r="F270" s="32" t="s">
        <v>7024</v>
      </c>
      <c r="G270" s="32" t="s">
        <v>7024</v>
      </c>
      <c r="H270" s="32" t="s">
        <v>7024</v>
      </c>
      <c r="I270" s="33"/>
      <c r="J270" s="17" t="s">
        <v>93</v>
      </c>
      <c r="K270" s="150" t="str">
        <f t="shared" si="79"/>
        <v>-</v>
      </c>
      <c r="L270" s="123"/>
      <c r="M270" s="123"/>
      <c r="N270" s="123"/>
      <c r="O270" s="123"/>
      <c r="P270" s="123"/>
      <c r="Q270" s="123"/>
      <c r="AC270" s="50" t="str">
        <f t="shared" si="81"/>
        <v>22.1</v>
      </c>
      <c r="AD270" s="19">
        <f t="shared" si="82"/>
        <v>249</v>
      </c>
      <c r="AE270" s="49" t="str">
        <f t="shared" si="80"/>
        <v>22.1249</v>
      </c>
      <c r="BD270" s="19" t="e">
        <f>VLOOKUP(AE270,ORGANOGRAMAES!$C$1:$N$6000,2,0)</f>
        <v>#N/A</v>
      </c>
      <c r="BE270" s="19" t="e">
        <f>VLOOKUP(AE270,ORGANOGRAMAES!$C$1:$N$6000,3,0)</f>
        <v>#N/A</v>
      </c>
      <c r="BF270" s="19" t="e">
        <f>VLOOKUP(AE270,ORGANOGRAMAES!$C$1:$N$6000,4,0)</f>
        <v>#N/A</v>
      </c>
      <c r="BG270" s="19" t="e">
        <f>VLOOKUP(AE270,ORGANOGRAMAES!$C$1:$N$6000,5,0)</f>
        <v>#N/A</v>
      </c>
      <c r="BH270" s="19" t="e">
        <f>VLOOKUP(AE270,ORGANOGRAMAES!$C$1:$N$6000,6,0)</f>
        <v>#N/A</v>
      </c>
      <c r="BI270" s="19" t="e">
        <f>VLOOKUP(AE270,ORGANOGRAMAES!$C$1:$N$6000,7,0)</f>
        <v>#N/A</v>
      </c>
      <c r="BJ270" s="19" t="e">
        <f>VLOOKUP(AE270,ORGANOGRAMAES!$C$1:$N$6000,8,0)</f>
        <v>#N/A</v>
      </c>
      <c r="BK270" s="19" t="e">
        <f>VLOOKUP(AE270,ORGANOGRAMAES!$C$1:$N$6000,9,0)</f>
        <v>#N/A</v>
      </c>
      <c r="BL270" s="19" t="e">
        <f>VLOOKUP(AE270,ORGANOGRAMAES!$C$1:$N$6000,10,0)</f>
        <v>#N/A</v>
      </c>
      <c r="BM270" s="19" t="e">
        <f>VLOOKUP(AE270,ORGANOGRAMAES!$C$1:$N$6000,11,0)</f>
        <v>#N/A</v>
      </c>
      <c r="BN270" s="19" t="e">
        <f>VLOOKUP(AE270,ORGANOGRAMAES!$C$1:$N$6000,12,0)</f>
        <v>#N/A</v>
      </c>
      <c r="BP270" s="19" t="str">
        <f t="shared" si="65"/>
        <v>-</v>
      </c>
      <c r="BQ270" s="19" t="str">
        <f t="shared" si="66"/>
        <v>-</v>
      </c>
      <c r="BR270" s="19" t="str">
        <f t="shared" si="67"/>
        <v>-</v>
      </c>
      <c r="BS270" s="19" t="str">
        <f t="shared" si="68"/>
        <v>-</v>
      </c>
      <c r="BT270" s="19" t="str">
        <f t="shared" si="69"/>
        <v>-</v>
      </c>
      <c r="BU270" s="19" t="str">
        <f t="shared" si="70"/>
        <v>-</v>
      </c>
      <c r="BV270" s="19" t="str">
        <f t="shared" si="71"/>
        <v>-</v>
      </c>
      <c r="BW270" s="19" t="str">
        <f t="shared" si="72"/>
        <v>-</v>
      </c>
      <c r="BX270" s="19" t="str">
        <f t="shared" si="73"/>
        <v>-</v>
      </c>
      <c r="BY270" s="19" t="str">
        <f t="shared" si="74"/>
        <v>-</v>
      </c>
      <c r="BZ270" s="19" t="str">
        <f t="shared" si="75"/>
        <v>-</v>
      </c>
    </row>
    <row r="271" spans="1:78">
      <c r="A271" s="106" t="str">
        <f t="shared" si="76"/>
        <v>22.1.00.00.00.00.00</v>
      </c>
      <c r="B271" s="106">
        <f t="shared" si="77"/>
        <v>22</v>
      </c>
      <c r="C271" s="107" t="str">
        <f t="shared" si="78"/>
        <v>1</v>
      </c>
      <c r="D271" s="32" t="s">
        <v>7024</v>
      </c>
      <c r="E271" s="32" t="s">
        <v>7024</v>
      </c>
      <c r="F271" s="32" t="s">
        <v>7024</v>
      </c>
      <c r="G271" s="32" t="s">
        <v>7024</v>
      </c>
      <c r="H271" s="32" t="s">
        <v>7024</v>
      </c>
      <c r="I271" s="33"/>
      <c r="J271" s="17" t="s">
        <v>93</v>
      </c>
      <c r="K271" s="150" t="str">
        <f t="shared" si="79"/>
        <v>-</v>
      </c>
      <c r="L271" s="123"/>
      <c r="M271" s="123"/>
      <c r="N271" s="123"/>
      <c r="O271" s="123"/>
      <c r="P271" s="123"/>
      <c r="Q271" s="123"/>
      <c r="AC271" s="50" t="str">
        <f t="shared" si="81"/>
        <v>22.1</v>
      </c>
      <c r="AD271" s="19">
        <f t="shared" si="82"/>
        <v>250</v>
      </c>
      <c r="AE271" s="49" t="str">
        <f t="shared" si="80"/>
        <v>22.1250</v>
      </c>
      <c r="BD271" s="19" t="e">
        <f>VLOOKUP(AE271,ORGANOGRAMAES!$C$1:$N$6000,2,0)</f>
        <v>#N/A</v>
      </c>
      <c r="BE271" s="19" t="e">
        <f>VLOOKUP(AE271,ORGANOGRAMAES!$C$1:$N$6000,3,0)</f>
        <v>#N/A</v>
      </c>
      <c r="BF271" s="19" t="e">
        <f>VLOOKUP(AE271,ORGANOGRAMAES!$C$1:$N$6000,4,0)</f>
        <v>#N/A</v>
      </c>
      <c r="BG271" s="19" t="e">
        <f>VLOOKUP(AE271,ORGANOGRAMAES!$C$1:$N$6000,5,0)</f>
        <v>#N/A</v>
      </c>
      <c r="BH271" s="19" t="e">
        <f>VLOOKUP(AE271,ORGANOGRAMAES!$C$1:$N$6000,6,0)</f>
        <v>#N/A</v>
      </c>
      <c r="BI271" s="19" t="e">
        <f>VLOOKUP(AE271,ORGANOGRAMAES!$C$1:$N$6000,7,0)</f>
        <v>#N/A</v>
      </c>
      <c r="BJ271" s="19" t="e">
        <f>VLOOKUP(AE271,ORGANOGRAMAES!$C$1:$N$6000,8,0)</f>
        <v>#N/A</v>
      </c>
      <c r="BK271" s="19" t="e">
        <f>VLOOKUP(AE271,ORGANOGRAMAES!$C$1:$N$6000,9,0)</f>
        <v>#N/A</v>
      </c>
      <c r="BL271" s="19" t="e">
        <f>VLOOKUP(AE271,ORGANOGRAMAES!$C$1:$N$6000,10,0)</f>
        <v>#N/A</v>
      </c>
      <c r="BM271" s="19" t="e">
        <f>VLOOKUP(AE271,ORGANOGRAMAES!$C$1:$N$6000,11,0)</f>
        <v>#N/A</v>
      </c>
      <c r="BN271" s="19" t="e">
        <f>VLOOKUP(AE271,ORGANOGRAMAES!$C$1:$N$6000,12,0)</f>
        <v>#N/A</v>
      </c>
      <c r="BP271" s="19" t="str">
        <f t="shared" si="65"/>
        <v>-</v>
      </c>
      <c r="BQ271" s="19" t="str">
        <f t="shared" si="66"/>
        <v>-</v>
      </c>
      <c r="BR271" s="19" t="str">
        <f t="shared" si="67"/>
        <v>-</v>
      </c>
      <c r="BS271" s="19" t="str">
        <f t="shared" si="68"/>
        <v>-</v>
      </c>
      <c r="BT271" s="19" t="str">
        <f t="shared" si="69"/>
        <v>-</v>
      </c>
      <c r="BU271" s="19" t="str">
        <f t="shared" si="70"/>
        <v>-</v>
      </c>
      <c r="BV271" s="19" t="str">
        <f t="shared" si="71"/>
        <v>-</v>
      </c>
      <c r="BW271" s="19" t="str">
        <f t="shared" si="72"/>
        <v>-</v>
      </c>
      <c r="BX271" s="19" t="str">
        <f t="shared" si="73"/>
        <v>-</v>
      </c>
      <c r="BY271" s="19" t="str">
        <f t="shared" si="74"/>
        <v>-</v>
      </c>
      <c r="BZ271" s="19" t="str">
        <f t="shared" si="75"/>
        <v>-</v>
      </c>
    </row>
    <row r="272" spans="1:78">
      <c r="A272" s="106" t="str">
        <f t="shared" si="76"/>
        <v>22.1.00.00.00.00.00</v>
      </c>
      <c r="B272" s="106">
        <f t="shared" si="77"/>
        <v>22</v>
      </c>
      <c r="C272" s="107" t="str">
        <f t="shared" si="78"/>
        <v>1</v>
      </c>
      <c r="D272" s="32" t="s">
        <v>7024</v>
      </c>
      <c r="E272" s="32" t="s">
        <v>7024</v>
      </c>
      <c r="F272" s="32" t="s">
        <v>7024</v>
      </c>
      <c r="G272" s="32" t="s">
        <v>7024</v>
      </c>
      <c r="H272" s="32" t="s">
        <v>7024</v>
      </c>
      <c r="I272" s="33"/>
      <c r="J272" s="17" t="s">
        <v>93</v>
      </c>
      <c r="K272" s="150" t="str">
        <f t="shared" si="79"/>
        <v>-</v>
      </c>
      <c r="L272" s="123"/>
      <c r="M272" s="123"/>
      <c r="N272" s="123"/>
      <c r="O272" s="123"/>
      <c r="P272" s="123"/>
      <c r="Q272" s="123"/>
      <c r="AC272" s="50" t="str">
        <f t="shared" si="81"/>
        <v>22.1</v>
      </c>
      <c r="AD272" s="19">
        <f t="shared" si="82"/>
        <v>251</v>
      </c>
      <c r="AE272" s="49" t="str">
        <f t="shared" si="80"/>
        <v>22.1251</v>
      </c>
      <c r="BD272" s="19" t="e">
        <f>VLOOKUP(AE272,ORGANOGRAMAES!$C$1:$N$6000,2,0)</f>
        <v>#N/A</v>
      </c>
      <c r="BE272" s="19" t="e">
        <f>VLOOKUP(AE272,ORGANOGRAMAES!$C$1:$N$6000,3,0)</f>
        <v>#N/A</v>
      </c>
      <c r="BF272" s="19" t="e">
        <f>VLOOKUP(AE272,ORGANOGRAMAES!$C$1:$N$6000,4,0)</f>
        <v>#N/A</v>
      </c>
      <c r="BG272" s="19" t="e">
        <f>VLOOKUP(AE272,ORGANOGRAMAES!$C$1:$N$6000,5,0)</f>
        <v>#N/A</v>
      </c>
      <c r="BH272" s="19" t="e">
        <f>VLOOKUP(AE272,ORGANOGRAMAES!$C$1:$N$6000,6,0)</f>
        <v>#N/A</v>
      </c>
      <c r="BI272" s="19" t="e">
        <f>VLOOKUP(AE272,ORGANOGRAMAES!$C$1:$N$6000,7,0)</f>
        <v>#N/A</v>
      </c>
      <c r="BJ272" s="19" t="e">
        <f>VLOOKUP(AE272,ORGANOGRAMAES!$C$1:$N$6000,8,0)</f>
        <v>#N/A</v>
      </c>
      <c r="BK272" s="19" t="e">
        <f>VLOOKUP(AE272,ORGANOGRAMAES!$C$1:$N$6000,9,0)</f>
        <v>#N/A</v>
      </c>
      <c r="BL272" s="19" t="e">
        <f>VLOOKUP(AE272,ORGANOGRAMAES!$C$1:$N$6000,10,0)</f>
        <v>#N/A</v>
      </c>
      <c r="BM272" s="19" t="e">
        <f>VLOOKUP(AE272,ORGANOGRAMAES!$C$1:$N$6000,11,0)</f>
        <v>#N/A</v>
      </c>
      <c r="BN272" s="19" t="e">
        <f>VLOOKUP(AE272,ORGANOGRAMAES!$C$1:$N$6000,12,0)</f>
        <v>#N/A</v>
      </c>
      <c r="BP272" s="19" t="str">
        <f t="shared" si="65"/>
        <v>-</v>
      </c>
      <c r="BQ272" s="19" t="str">
        <f t="shared" si="66"/>
        <v>-</v>
      </c>
      <c r="BR272" s="19" t="str">
        <f t="shared" si="67"/>
        <v>-</v>
      </c>
      <c r="BS272" s="19" t="str">
        <f t="shared" si="68"/>
        <v>-</v>
      </c>
      <c r="BT272" s="19" t="str">
        <f t="shared" si="69"/>
        <v>-</v>
      </c>
      <c r="BU272" s="19" t="str">
        <f t="shared" si="70"/>
        <v>-</v>
      </c>
      <c r="BV272" s="19" t="str">
        <f t="shared" si="71"/>
        <v>-</v>
      </c>
      <c r="BW272" s="19" t="str">
        <f t="shared" si="72"/>
        <v>-</v>
      </c>
      <c r="BX272" s="19" t="str">
        <f t="shared" si="73"/>
        <v>-</v>
      </c>
      <c r="BY272" s="19" t="str">
        <f t="shared" si="74"/>
        <v>-</v>
      </c>
      <c r="BZ272" s="19" t="str">
        <f t="shared" si="75"/>
        <v>-</v>
      </c>
    </row>
    <row r="273" spans="1:78">
      <c r="A273" s="106" t="str">
        <f t="shared" si="76"/>
        <v>22.1.00.00.00.00.00</v>
      </c>
      <c r="B273" s="106">
        <f t="shared" si="77"/>
        <v>22</v>
      </c>
      <c r="C273" s="107" t="str">
        <f t="shared" si="78"/>
        <v>1</v>
      </c>
      <c r="D273" s="32" t="s">
        <v>7024</v>
      </c>
      <c r="E273" s="32" t="s">
        <v>7024</v>
      </c>
      <c r="F273" s="32" t="s">
        <v>7024</v>
      </c>
      <c r="G273" s="32" t="s">
        <v>7024</v>
      </c>
      <c r="H273" s="32" t="s">
        <v>7024</v>
      </c>
      <c r="I273" s="33"/>
      <c r="J273" s="17" t="s">
        <v>93</v>
      </c>
      <c r="K273" s="150" t="str">
        <f t="shared" si="79"/>
        <v>-</v>
      </c>
      <c r="L273" s="123"/>
      <c r="M273" s="123"/>
      <c r="N273" s="123"/>
      <c r="O273" s="123"/>
      <c r="P273" s="123"/>
      <c r="Q273" s="123"/>
      <c r="AC273" s="50" t="str">
        <f t="shared" si="81"/>
        <v>22.1</v>
      </c>
      <c r="AD273" s="19">
        <f t="shared" si="82"/>
        <v>252</v>
      </c>
      <c r="AE273" s="49" t="str">
        <f t="shared" si="80"/>
        <v>22.1252</v>
      </c>
      <c r="BD273" s="19" t="e">
        <f>VLOOKUP(AE273,ORGANOGRAMAES!$C$1:$N$6000,2,0)</f>
        <v>#N/A</v>
      </c>
      <c r="BE273" s="19" t="e">
        <f>VLOOKUP(AE273,ORGANOGRAMAES!$C$1:$N$6000,3,0)</f>
        <v>#N/A</v>
      </c>
      <c r="BF273" s="19" t="e">
        <f>VLOOKUP(AE273,ORGANOGRAMAES!$C$1:$N$6000,4,0)</f>
        <v>#N/A</v>
      </c>
      <c r="BG273" s="19" t="e">
        <f>VLOOKUP(AE273,ORGANOGRAMAES!$C$1:$N$6000,5,0)</f>
        <v>#N/A</v>
      </c>
      <c r="BH273" s="19" t="e">
        <f>VLOOKUP(AE273,ORGANOGRAMAES!$C$1:$N$6000,6,0)</f>
        <v>#N/A</v>
      </c>
      <c r="BI273" s="19" t="e">
        <f>VLOOKUP(AE273,ORGANOGRAMAES!$C$1:$N$6000,7,0)</f>
        <v>#N/A</v>
      </c>
      <c r="BJ273" s="19" t="e">
        <f>VLOOKUP(AE273,ORGANOGRAMAES!$C$1:$N$6000,8,0)</f>
        <v>#N/A</v>
      </c>
      <c r="BK273" s="19" t="e">
        <f>VLOOKUP(AE273,ORGANOGRAMAES!$C$1:$N$6000,9,0)</f>
        <v>#N/A</v>
      </c>
      <c r="BL273" s="19" t="e">
        <f>VLOOKUP(AE273,ORGANOGRAMAES!$C$1:$N$6000,10,0)</f>
        <v>#N/A</v>
      </c>
      <c r="BM273" s="19" t="e">
        <f>VLOOKUP(AE273,ORGANOGRAMAES!$C$1:$N$6000,11,0)</f>
        <v>#N/A</v>
      </c>
      <c r="BN273" s="19" t="e">
        <f>VLOOKUP(AE273,ORGANOGRAMAES!$C$1:$N$6000,12,0)</f>
        <v>#N/A</v>
      </c>
      <c r="BP273" s="19" t="str">
        <f t="shared" si="65"/>
        <v>-</v>
      </c>
      <c r="BQ273" s="19" t="str">
        <f t="shared" si="66"/>
        <v>-</v>
      </c>
      <c r="BR273" s="19" t="str">
        <f t="shared" si="67"/>
        <v>-</v>
      </c>
      <c r="BS273" s="19" t="str">
        <f t="shared" si="68"/>
        <v>-</v>
      </c>
      <c r="BT273" s="19" t="str">
        <f t="shared" si="69"/>
        <v>-</v>
      </c>
      <c r="BU273" s="19" t="str">
        <f t="shared" si="70"/>
        <v>-</v>
      </c>
      <c r="BV273" s="19" t="str">
        <f t="shared" si="71"/>
        <v>-</v>
      </c>
      <c r="BW273" s="19" t="str">
        <f t="shared" si="72"/>
        <v>-</v>
      </c>
      <c r="BX273" s="19" t="str">
        <f t="shared" si="73"/>
        <v>-</v>
      </c>
      <c r="BY273" s="19" t="str">
        <f t="shared" si="74"/>
        <v>-</v>
      </c>
      <c r="BZ273" s="19" t="str">
        <f t="shared" si="75"/>
        <v>-</v>
      </c>
    </row>
    <row r="274" spans="1:78">
      <c r="A274" s="106" t="str">
        <f t="shared" si="76"/>
        <v>22.1.00.00.00.00.00</v>
      </c>
      <c r="B274" s="106">
        <f t="shared" si="77"/>
        <v>22</v>
      </c>
      <c r="C274" s="107" t="str">
        <f t="shared" si="78"/>
        <v>1</v>
      </c>
      <c r="D274" s="32" t="s">
        <v>7024</v>
      </c>
      <c r="E274" s="32" t="s">
        <v>7024</v>
      </c>
      <c r="F274" s="32" t="s">
        <v>7024</v>
      </c>
      <c r="G274" s="32" t="s">
        <v>7024</v>
      </c>
      <c r="H274" s="32" t="s">
        <v>7024</v>
      </c>
      <c r="I274" s="33"/>
      <c r="J274" s="17" t="s">
        <v>93</v>
      </c>
      <c r="K274" s="150" t="str">
        <f t="shared" si="79"/>
        <v>-</v>
      </c>
      <c r="L274" s="123"/>
      <c r="M274" s="123"/>
      <c r="N274" s="123"/>
      <c r="O274" s="123"/>
      <c r="P274" s="123"/>
      <c r="Q274" s="123"/>
      <c r="AC274" s="50" t="str">
        <f t="shared" si="81"/>
        <v>22.1</v>
      </c>
      <c r="AD274" s="19">
        <f t="shared" si="82"/>
        <v>253</v>
      </c>
      <c r="AE274" s="49" t="str">
        <f t="shared" si="80"/>
        <v>22.1253</v>
      </c>
      <c r="BD274" s="19" t="e">
        <f>VLOOKUP(AE274,ORGANOGRAMAES!$C$1:$N$6000,2,0)</f>
        <v>#N/A</v>
      </c>
      <c r="BE274" s="19" t="e">
        <f>VLOOKUP(AE274,ORGANOGRAMAES!$C$1:$N$6000,3,0)</f>
        <v>#N/A</v>
      </c>
      <c r="BF274" s="19" t="e">
        <f>VLOOKUP(AE274,ORGANOGRAMAES!$C$1:$N$6000,4,0)</f>
        <v>#N/A</v>
      </c>
      <c r="BG274" s="19" t="e">
        <f>VLOOKUP(AE274,ORGANOGRAMAES!$C$1:$N$6000,5,0)</f>
        <v>#N/A</v>
      </c>
      <c r="BH274" s="19" t="e">
        <f>VLOOKUP(AE274,ORGANOGRAMAES!$C$1:$N$6000,6,0)</f>
        <v>#N/A</v>
      </c>
      <c r="BI274" s="19" t="e">
        <f>VLOOKUP(AE274,ORGANOGRAMAES!$C$1:$N$6000,7,0)</f>
        <v>#N/A</v>
      </c>
      <c r="BJ274" s="19" t="e">
        <f>VLOOKUP(AE274,ORGANOGRAMAES!$C$1:$N$6000,8,0)</f>
        <v>#N/A</v>
      </c>
      <c r="BK274" s="19" t="e">
        <f>VLOOKUP(AE274,ORGANOGRAMAES!$C$1:$N$6000,9,0)</f>
        <v>#N/A</v>
      </c>
      <c r="BL274" s="19" t="e">
        <f>VLOOKUP(AE274,ORGANOGRAMAES!$C$1:$N$6000,10,0)</f>
        <v>#N/A</v>
      </c>
      <c r="BM274" s="19" t="e">
        <f>VLOOKUP(AE274,ORGANOGRAMAES!$C$1:$N$6000,11,0)</f>
        <v>#N/A</v>
      </c>
      <c r="BN274" s="19" t="e">
        <f>VLOOKUP(AE274,ORGANOGRAMAES!$C$1:$N$6000,12,0)</f>
        <v>#N/A</v>
      </c>
      <c r="BP274" s="19" t="str">
        <f t="shared" si="65"/>
        <v>-</v>
      </c>
      <c r="BQ274" s="19" t="str">
        <f t="shared" si="66"/>
        <v>-</v>
      </c>
      <c r="BR274" s="19" t="str">
        <f t="shared" si="67"/>
        <v>-</v>
      </c>
      <c r="BS274" s="19" t="str">
        <f t="shared" si="68"/>
        <v>-</v>
      </c>
      <c r="BT274" s="19" t="str">
        <f t="shared" si="69"/>
        <v>-</v>
      </c>
      <c r="BU274" s="19" t="str">
        <f t="shared" si="70"/>
        <v>-</v>
      </c>
      <c r="BV274" s="19" t="str">
        <f t="shared" si="71"/>
        <v>-</v>
      </c>
      <c r="BW274" s="19" t="str">
        <f t="shared" si="72"/>
        <v>-</v>
      </c>
      <c r="BX274" s="19" t="str">
        <f t="shared" si="73"/>
        <v>-</v>
      </c>
      <c r="BY274" s="19" t="str">
        <f t="shared" si="74"/>
        <v>-</v>
      </c>
      <c r="BZ274" s="19" t="str">
        <f t="shared" si="75"/>
        <v>-</v>
      </c>
    </row>
    <row r="275" spans="1:78">
      <c r="A275" s="106" t="str">
        <f t="shared" si="76"/>
        <v>22.1.00.00.00.00.00</v>
      </c>
      <c r="B275" s="106">
        <f t="shared" si="77"/>
        <v>22</v>
      </c>
      <c r="C275" s="107" t="str">
        <f t="shared" si="78"/>
        <v>1</v>
      </c>
      <c r="D275" s="32" t="s">
        <v>7024</v>
      </c>
      <c r="E275" s="32" t="s">
        <v>7024</v>
      </c>
      <c r="F275" s="32" t="s">
        <v>7024</v>
      </c>
      <c r="G275" s="32" t="s">
        <v>7024</v>
      </c>
      <c r="H275" s="32" t="s">
        <v>7024</v>
      </c>
      <c r="I275" s="33"/>
      <c r="J275" s="17" t="s">
        <v>93</v>
      </c>
      <c r="K275" s="150" t="str">
        <f t="shared" si="79"/>
        <v>-</v>
      </c>
      <c r="L275" s="123"/>
      <c r="M275" s="123"/>
      <c r="N275" s="123"/>
      <c r="O275" s="123"/>
      <c r="P275" s="123"/>
      <c r="Q275" s="123"/>
      <c r="AC275" s="50" t="str">
        <f t="shared" si="81"/>
        <v>22.1</v>
      </c>
      <c r="AD275" s="19">
        <f t="shared" si="82"/>
        <v>254</v>
      </c>
      <c r="AE275" s="49" t="str">
        <f t="shared" si="80"/>
        <v>22.1254</v>
      </c>
      <c r="BD275" s="19" t="e">
        <f>VLOOKUP(AE275,ORGANOGRAMAES!$C$1:$N$6000,2,0)</f>
        <v>#N/A</v>
      </c>
      <c r="BE275" s="19" t="e">
        <f>VLOOKUP(AE275,ORGANOGRAMAES!$C$1:$N$6000,3,0)</f>
        <v>#N/A</v>
      </c>
      <c r="BF275" s="19" t="e">
        <f>VLOOKUP(AE275,ORGANOGRAMAES!$C$1:$N$6000,4,0)</f>
        <v>#N/A</v>
      </c>
      <c r="BG275" s="19" t="e">
        <f>VLOOKUP(AE275,ORGANOGRAMAES!$C$1:$N$6000,5,0)</f>
        <v>#N/A</v>
      </c>
      <c r="BH275" s="19" t="e">
        <f>VLOOKUP(AE275,ORGANOGRAMAES!$C$1:$N$6000,6,0)</f>
        <v>#N/A</v>
      </c>
      <c r="BI275" s="19" t="e">
        <f>VLOOKUP(AE275,ORGANOGRAMAES!$C$1:$N$6000,7,0)</f>
        <v>#N/A</v>
      </c>
      <c r="BJ275" s="19" t="e">
        <f>VLOOKUP(AE275,ORGANOGRAMAES!$C$1:$N$6000,8,0)</f>
        <v>#N/A</v>
      </c>
      <c r="BK275" s="19" t="e">
        <f>VLOOKUP(AE275,ORGANOGRAMAES!$C$1:$N$6000,9,0)</f>
        <v>#N/A</v>
      </c>
      <c r="BL275" s="19" t="e">
        <f>VLOOKUP(AE275,ORGANOGRAMAES!$C$1:$N$6000,10,0)</f>
        <v>#N/A</v>
      </c>
      <c r="BM275" s="19" t="e">
        <f>VLOOKUP(AE275,ORGANOGRAMAES!$C$1:$N$6000,11,0)</f>
        <v>#N/A</v>
      </c>
      <c r="BN275" s="19" t="e">
        <f>VLOOKUP(AE275,ORGANOGRAMAES!$C$1:$N$6000,12,0)</f>
        <v>#N/A</v>
      </c>
      <c r="BP275" s="19" t="str">
        <f t="shared" ref="BP275:BP338" si="83">IFERROR(+BD275,"-")</f>
        <v>-</v>
      </c>
      <c r="BQ275" s="19" t="str">
        <f t="shared" ref="BQ275:BQ338" si="84">IFERROR(+BE275,"-")</f>
        <v>-</v>
      </c>
      <c r="BR275" s="19" t="str">
        <f t="shared" ref="BR275:BR338" si="85">IFERROR(+BF275,"-")</f>
        <v>-</v>
      </c>
      <c r="BS275" s="19" t="str">
        <f t="shared" ref="BS275:BS338" si="86">IFERROR(+BG275,"-")</f>
        <v>-</v>
      </c>
      <c r="BT275" s="19" t="str">
        <f t="shared" ref="BT275:BT338" si="87">IFERROR(+BH275,"-")</f>
        <v>-</v>
      </c>
      <c r="BU275" s="19" t="str">
        <f t="shared" ref="BU275:BU338" si="88">IFERROR(+BI275,"-")</f>
        <v>-</v>
      </c>
      <c r="BV275" s="19" t="str">
        <f t="shared" ref="BV275:BV338" si="89">IFERROR(+BJ275,"-")</f>
        <v>-</v>
      </c>
      <c r="BW275" s="19" t="str">
        <f t="shared" ref="BW275:BW338" si="90">IFERROR(+BK275,"-")</f>
        <v>-</v>
      </c>
      <c r="BX275" s="19" t="str">
        <f t="shared" ref="BX275:BX338" si="91">IFERROR(+BL275,"-")</f>
        <v>-</v>
      </c>
      <c r="BY275" s="19" t="str">
        <f t="shared" ref="BY275:BY338" si="92">IFERROR(+BM275,"-")</f>
        <v>-</v>
      </c>
      <c r="BZ275" s="19" t="str">
        <f t="shared" ref="BZ275:BZ338" si="93">IFERROR(+BN275,"-")</f>
        <v>-</v>
      </c>
    </row>
    <row r="276" spans="1:78">
      <c r="A276" s="106" t="str">
        <f t="shared" ref="A276:A339" si="94">CONCATENATE(B276,".",C276,".",D276,".",E276,".",F276,".",G276,".",H276)</f>
        <v>22.1.00.00.00.00.00</v>
      </c>
      <c r="B276" s="106">
        <f t="shared" si="77"/>
        <v>22</v>
      </c>
      <c r="C276" s="107" t="str">
        <f t="shared" si="78"/>
        <v>1</v>
      </c>
      <c r="D276" s="32" t="s">
        <v>7024</v>
      </c>
      <c r="E276" s="32" t="s">
        <v>7024</v>
      </c>
      <c r="F276" s="32" t="s">
        <v>7024</v>
      </c>
      <c r="G276" s="32" t="s">
        <v>7024</v>
      </c>
      <c r="H276" s="32" t="s">
        <v>7024</v>
      </c>
      <c r="I276" s="33"/>
      <c r="J276" s="17" t="s">
        <v>93</v>
      </c>
      <c r="K276" s="150" t="str">
        <f t="shared" si="79"/>
        <v>-</v>
      </c>
      <c r="L276" s="123"/>
      <c r="M276" s="123"/>
      <c r="N276" s="123"/>
      <c r="O276" s="123"/>
      <c r="P276" s="123"/>
      <c r="Q276" s="123"/>
      <c r="AC276" s="50" t="str">
        <f t="shared" si="81"/>
        <v>22.1</v>
      </c>
      <c r="AD276" s="19">
        <f t="shared" si="82"/>
        <v>255</v>
      </c>
      <c r="AE276" s="49" t="str">
        <f t="shared" si="80"/>
        <v>22.1255</v>
      </c>
      <c r="BD276" s="19" t="e">
        <f>VLOOKUP(AE276,ORGANOGRAMAES!$C$1:$N$6000,2,0)</f>
        <v>#N/A</v>
      </c>
      <c r="BE276" s="19" t="e">
        <f>VLOOKUP(AE276,ORGANOGRAMAES!$C$1:$N$6000,3,0)</f>
        <v>#N/A</v>
      </c>
      <c r="BF276" s="19" t="e">
        <f>VLOOKUP(AE276,ORGANOGRAMAES!$C$1:$N$6000,4,0)</f>
        <v>#N/A</v>
      </c>
      <c r="BG276" s="19" t="e">
        <f>VLOOKUP(AE276,ORGANOGRAMAES!$C$1:$N$6000,5,0)</f>
        <v>#N/A</v>
      </c>
      <c r="BH276" s="19" t="e">
        <f>VLOOKUP(AE276,ORGANOGRAMAES!$C$1:$N$6000,6,0)</f>
        <v>#N/A</v>
      </c>
      <c r="BI276" s="19" t="e">
        <f>VLOOKUP(AE276,ORGANOGRAMAES!$C$1:$N$6000,7,0)</f>
        <v>#N/A</v>
      </c>
      <c r="BJ276" s="19" t="e">
        <f>VLOOKUP(AE276,ORGANOGRAMAES!$C$1:$N$6000,8,0)</f>
        <v>#N/A</v>
      </c>
      <c r="BK276" s="19" t="e">
        <f>VLOOKUP(AE276,ORGANOGRAMAES!$C$1:$N$6000,9,0)</f>
        <v>#N/A</v>
      </c>
      <c r="BL276" s="19" t="e">
        <f>VLOOKUP(AE276,ORGANOGRAMAES!$C$1:$N$6000,10,0)</f>
        <v>#N/A</v>
      </c>
      <c r="BM276" s="19" t="e">
        <f>VLOOKUP(AE276,ORGANOGRAMAES!$C$1:$N$6000,11,0)</f>
        <v>#N/A</v>
      </c>
      <c r="BN276" s="19" t="e">
        <f>VLOOKUP(AE276,ORGANOGRAMAES!$C$1:$N$6000,12,0)</f>
        <v>#N/A</v>
      </c>
      <c r="BP276" s="19" t="str">
        <f t="shared" si="83"/>
        <v>-</v>
      </c>
      <c r="BQ276" s="19" t="str">
        <f t="shared" si="84"/>
        <v>-</v>
      </c>
      <c r="BR276" s="19" t="str">
        <f t="shared" si="85"/>
        <v>-</v>
      </c>
      <c r="BS276" s="19" t="str">
        <f t="shared" si="86"/>
        <v>-</v>
      </c>
      <c r="BT276" s="19" t="str">
        <f t="shared" si="87"/>
        <v>-</v>
      </c>
      <c r="BU276" s="19" t="str">
        <f t="shared" si="88"/>
        <v>-</v>
      </c>
      <c r="BV276" s="19" t="str">
        <f t="shared" si="89"/>
        <v>-</v>
      </c>
      <c r="BW276" s="19" t="str">
        <f t="shared" si="90"/>
        <v>-</v>
      </c>
      <c r="BX276" s="19" t="str">
        <f t="shared" si="91"/>
        <v>-</v>
      </c>
      <c r="BY276" s="19" t="str">
        <f t="shared" si="92"/>
        <v>-</v>
      </c>
      <c r="BZ276" s="19" t="str">
        <f t="shared" si="93"/>
        <v>-</v>
      </c>
    </row>
    <row r="277" spans="1:78">
      <c r="A277" s="106" t="str">
        <f t="shared" si="94"/>
        <v>22.1.00.00.00.00.00</v>
      </c>
      <c r="B277" s="106">
        <f t="shared" ref="B277:B340" si="95">+B276</f>
        <v>22</v>
      </c>
      <c r="C277" s="107" t="str">
        <f t="shared" si="78"/>
        <v>1</v>
      </c>
      <c r="D277" s="32" t="s">
        <v>7024</v>
      </c>
      <c r="E277" s="32" t="s">
        <v>7024</v>
      </c>
      <c r="F277" s="32" t="s">
        <v>7024</v>
      </c>
      <c r="G277" s="32" t="s">
        <v>7024</v>
      </c>
      <c r="H277" s="32" t="s">
        <v>7024</v>
      </c>
      <c r="I277" s="33"/>
      <c r="J277" s="17" t="s">
        <v>93</v>
      </c>
      <c r="K277" s="150" t="str">
        <f t="shared" si="79"/>
        <v>-</v>
      </c>
      <c r="L277" s="123"/>
      <c r="M277" s="123"/>
      <c r="N277" s="123"/>
      <c r="O277" s="123"/>
      <c r="P277" s="123"/>
      <c r="Q277" s="123"/>
      <c r="AC277" s="50" t="str">
        <f t="shared" si="81"/>
        <v>22.1</v>
      </c>
      <c r="AD277" s="19">
        <f t="shared" si="82"/>
        <v>256</v>
      </c>
      <c r="AE277" s="49" t="str">
        <f t="shared" si="80"/>
        <v>22.1256</v>
      </c>
      <c r="BD277" s="19" t="e">
        <f>VLOOKUP(AE277,ORGANOGRAMAES!$C$1:$N$6000,2,0)</f>
        <v>#N/A</v>
      </c>
      <c r="BE277" s="19" t="e">
        <f>VLOOKUP(AE277,ORGANOGRAMAES!$C$1:$N$6000,3,0)</f>
        <v>#N/A</v>
      </c>
      <c r="BF277" s="19" t="e">
        <f>VLOOKUP(AE277,ORGANOGRAMAES!$C$1:$N$6000,4,0)</f>
        <v>#N/A</v>
      </c>
      <c r="BG277" s="19" t="e">
        <f>VLOOKUP(AE277,ORGANOGRAMAES!$C$1:$N$6000,5,0)</f>
        <v>#N/A</v>
      </c>
      <c r="BH277" s="19" t="e">
        <f>VLOOKUP(AE277,ORGANOGRAMAES!$C$1:$N$6000,6,0)</f>
        <v>#N/A</v>
      </c>
      <c r="BI277" s="19" t="e">
        <f>VLOOKUP(AE277,ORGANOGRAMAES!$C$1:$N$6000,7,0)</f>
        <v>#N/A</v>
      </c>
      <c r="BJ277" s="19" t="e">
        <f>VLOOKUP(AE277,ORGANOGRAMAES!$C$1:$N$6000,8,0)</f>
        <v>#N/A</v>
      </c>
      <c r="BK277" s="19" t="e">
        <f>VLOOKUP(AE277,ORGANOGRAMAES!$C$1:$N$6000,9,0)</f>
        <v>#N/A</v>
      </c>
      <c r="BL277" s="19" t="e">
        <f>VLOOKUP(AE277,ORGANOGRAMAES!$C$1:$N$6000,10,0)</f>
        <v>#N/A</v>
      </c>
      <c r="BM277" s="19" t="e">
        <f>VLOOKUP(AE277,ORGANOGRAMAES!$C$1:$N$6000,11,0)</f>
        <v>#N/A</v>
      </c>
      <c r="BN277" s="19" t="e">
        <f>VLOOKUP(AE277,ORGANOGRAMAES!$C$1:$N$6000,12,0)</f>
        <v>#N/A</v>
      </c>
      <c r="BP277" s="19" t="str">
        <f t="shared" si="83"/>
        <v>-</v>
      </c>
      <c r="BQ277" s="19" t="str">
        <f t="shared" si="84"/>
        <v>-</v>
      </c>
      <c r="BR277" s="19" t="str">
        <f t="shared" si="85"/>
        <v>-</v>
      </c>
      <c r="BS277" s="19" t="str">
        <f t="shared" si="86"/>
        <v>-</v>
      </c>
      <c r="BT277" s="19" t="str">
        <f t="shared" si="87"/>
        <v>-</v>
      </c>
      <c r="BU277" s="19" t="str">
        <f t="shared" si="88"/>
        <v>-</v>
      </c>
      <c r="BV277" s="19" t="str">
        <f t="shared" si="89"/>
        <v>-</v>
      </c>
      <c r="BW277" s="19" t="str">
        <f t="shared" si="90"/>
        <v>-</v>
      </c>
      <c r="BX277" s="19" t="str">
        <f t="shared" si="91"/>
        <v>-</v>
      </c>
      <c r="BY277" s="19" t="str">
        <f t="shared" si="92"/>
        <v>-</v>
      </c>
      <c r="BZ277" s="19" t="str">
        <f t="shared" si="93"/>
        <v>-</v>
      </c>
    </row>
    <row r="278" spans="1:78">
      <c r="A278" s="106" t="str">
        <f t="shared" si="94"/>
        <v>22.1.00.00.00.00.00</v>
      </c>
      <c r="B278" s="106">
        <f t="shared" si="95"/>
        <v>22</v>
      </c>
      <c r="C278" s="107" t="str">
        <f t="shared" ref="C278:C341" si="96">+C277</f>
        <v>1</v>
      </c>
      <c r="D278" s="32" t="s">
        <v>7024</v>
      </c>
      <c r="E278" s="32" t="s">
        <v>7024</v>
      </c>
      <c r="F278" s="32" t="s">
        <v>7024</v>
      </c>
      <c r="G278" s="32" t="s">
        <v>7024</v>
      </c>
      <c r="H278" s="32" t="s">
        <v>7024</v>
      </c>
      <c r="I278" s="33"/>
      <c r="J278" s="17" t="s">
        <v>93</v>
      </c>
      <c r="K278" s="150" t="str">
        <f t="shared" ref="K278:K341" si="97">IFERROR(+VLOOKUP(I278,$BC$18:$BN$1031,4,0),"-")</f>
        <v>-</v>
      </c>
      <c r="L278" s="123"/>
      <c r="M278" s="123"/>
      <c r="N278" s="123"/>
      <c r="O278" s="123"/>
      <c r="P278" s="123"/>
      <c r="Q278" s="123"/>
      <c r="AC278" s="50" t="str">
        <f t="shared" si="81"/>
        <v>22.1</v>
      </c>
      <c r="AD278" s="19">
        <f t="shared" si="82"/>
        <v>257</v>
      </c>
      <c r="AE278" s="49" t="str">
        <f t="shared" si="80"/>
        <v>22.1257</v>
      </c>
      <c r="BD278" s="19" t="e">
        <f>VLOOKUP(AE278,ORGANOGRAMAES!$C$1:$N$6000,2,0)</f>
        <v>#N/A</v>
      </c>
      <c r="BE278" s="19" t="e">
        <f>VLOOKUP(AE278,ORGANOGRAMAES!$C$1:$N$6000,3,0)</f>
        <v>#N/A</v>
      </c>
      <c r="BF278" s="19" t="e">
        <f>VLOOKUP(AE278,ORGANOGRAMAES!$C$1:$N$6000,4,0)</f>
        <v>#N/A</v>
      </c>
      <c r="BG278" s="19" t="e">
        <f>VLOOKUP(AE278,ORGANOGRAMAES!$C$1:$N$6000,5,0)</f>
        <v>#N/A</v>
      </c>
      <c r="BH278" s="19" t="e">
        <f>VLOOKUP(AE278,ORGANOGRAMAES!$C$1:$N$6000,6,0)</f>
        <v>#N/A</v>
      </c>
      <c r="BI278" s="19" t="e">
        <f>VLOOKUP(AE278,ORGANOGRAMAES!$C$1:$N$6000,7,0)</f>
        <v>#N/A</v>
      </c>
      <c r="BJ278" s="19" t="e">
        <f>VLOOKUP(AE278,ORGANOGRAMAES!$C$1:$N$6000,8,0)</f>
        <v>#N/A</v>
      </c>
      <c r="BK278" s="19" t="e">
        <f>VLOOKUP(AE278,ORGANOGRAMAES!$C$1:$N$6000,9,0)</f>
        <v>#N/A</v>
      </c>
      <c r="BL278" s="19" t="e">
        <f>VLOOKUP(AE278,ORGANOGRAMAES!$C$1:$N$6000,10,0)</f>
        <v>#N/A</v>
      </c>
      <c r="BM278" s="19" t="e">
        <f>VLOOKUP(AE278,ORGANOGRAMAES!$C$1:$N$6000,11,0)</f>
        <v>#N/A</v>
      </c>
      <c r="BN278" s="19" t="e">
        <f>VLOOKUP(AE278,ORGANOGRAMAES!$C$1:$N$6000,12,0)</f>
        <v>#N/A</v>
      </c>
      <c r="BP278" s="19" t="str">
        <f t="shared" si="83"/>
        <v>-</v>
      </c>
      <c r="BQ278" s="19" t="str">
        <f t="shared" si="84"/>
        <v>-</v>
      </c>
      <c r="BR278" s="19" t="str">
        <f t="shared" si="85"/>
        <v>-</v>
      </c>
      <c r="BS278" s="19" t="str">
        <f t="shared" si="86"/>
        <v>-</v>
      </c>
      <c r="BT278" s="19" t="str">
        <f t="shared" si="87"/>
        <v>-</v>
      </c>
      <c r="BU278" s="19" t="str">
        <f t="shared" si="88"/>
        <v>-</v>
      </c>
      <c r="BV278" s="19" t="str">
        <f t="shared" si="89"/>
        <v>-</v>
      </c>
      <c r="BW278" s="19" t="str">
        <f t="shared" si="90"/>
        <v>-</v>
      </c>
      <c r="BX278" s="19" t="str">
        <f t="shared" si="91"/>
        <v>-</v>
      </c>
      <c r="BY278" s="19" t="str">
        <f t="shared" si="92"/>
        <v>-</v>
      </c>
      <c r="BZ278" s="19" t="str">
        <f t="shared" si="93"/>
        <v>-</v>
      </c>
    </row>
    <row r="279" spans="1:78">
      <c r="A279" s="106" t="str">
        <f t="shared" si="94"/>
        <v>22.1.00.00.00.00.00</v>
      </c>
      <c r="B279" s="106">
        <f t="shared" si="95"/>
        <v>22</v>
      </c>
      <c r="C279" s="107" t="str">
        <f t="shared" si="96"/>
        <v>1</v>
      </c>
      <c r="D279" s="32" t="s">
        <v>7024</v>
      </c>
      <c r="E279" s="32" t="s">
        <v>7024</v>
      </c>
      <c r="F279" s="32" t="s">
        <v>7024</v>
      </c>
      <c r="G279" s="32" t="s">
        <v>7024</v>
      </c>
      <c r="H279" s="32" t="s">
        <v>7024</v>
      </c>
      <c r="I279" s="33"/>
      <c r="J279" s="17" t="s">
        <v>93</v>
      </c>
      <c r="K279" s="150" t="str">
        <f t="shared" si="97"/>
        <v>-</v>
      </c>
      <c r="L279" s="123"/>
      <c r="M279" s="123"/>
      <c r="N279" s="123"/>
      <c r="O279" s="123"/>
      <c r="P279" s="123"/>
      <c r="Q279" s="123"/>
      <c r="AC279" s="50" t="str">
        <f t="shared" si="81"/>
        <v>22.1</v>
      </c>
      <c r="AD279" s="19">
        <f t="shared" si="82"/>
        <v>258</v>
      </c>
      <c r="AE279" s="49" t="str">
        <f t="shared" ref="AE279:AE342" si="98">+CONCATENATE(AC279,AD279)</f>
        <v>22.1258</v>
      </c>
      <c r="BD279" s="19" t="e">
        <f>VLOOKUP(AE279,ORGANOGRAMAES!$C$1:$N$6000,2,0)</f>
        <v>#N/A</v>
      </c>
      <c r="BE279" s="19" t="e">
        <f>VLOOKUP(AE279,ORGANOGRAMAES!$C$1:$N$6000,3,0)</f>
        <v>#N/A</v>
      </c>
      <c r="BF279" s="19" t="e">
        <f>VLOOKUP(AE279,ORGANOGRAMAES!$C$1:$N$6000,4,0)</f>
        <v>#N/A</v>
      </c>
      <c r="BG279" s="19" t="e">
        <f>VLOOKUP(AE279,ORGANOGRAMAES!$C$1:$N$6000,5,0)</f>
        <v>#N/A</v>
      </c>
      <c r="BH279" s="19" t="e">
        <f>VLOOKUP(AE279,ORGANOGRAMAES!$C$1:$N$6000,6,0)</f>
        <v>#N/A</v>
      </c>
      <c r="BI279" s="19" t="e">
        <f>VLOOKUP(AE279,ORGANOGRAMAES!$C$1:$N$6000,7,0)</f>
        <v>#N/A</v>
      </c>
      <c r="BJ279" s="19" t="e">
        <f>VLOOKUP(AE279,ORGANOGRAMAES!$C$1:$N$6000,8,0)</f>
        <v>#N/A</v>
      </c>
      <c r="BK279" s="19" t="e">
        <f>VLOOKUP(AE279,ORGANOGRAMAES!$C$1:$N$6000,9,0)</f>
        <v>#N/A</v>
      </c>
      <c r="BL279" s="19" t="e">
        <f>VLOOKUP(AE279,ORGANOGRAMAES!$C$1:$N$6000,10,0)</f>
        <v>#N/A</v>
      </c>
      <c r="BM279" s="19" t="e">
        <f>VLOOKUP(AE279,ORGANOGRAMAES!$C$1:$N$6000,11,0)</f>
        <v>#N/A</v>
      </c>
      <c r="BN279" s="19" t="e">
        <f>VLOOKUP(AE279,ORGANOGRAMAES!$C$1:$N$6000,12,0)</f>
        <v>#N/A</v>
      </c>
      <c r="BP279" s="19" t="str">
        <f t="shared" si="83"/>
        <v>-</v>
      </c>
      <c r="BQ279" s="19" t="str">
        <f t="shared" si="84"/>
        <v>-</v>
      </c>
      <c r="BR279" s="19" t="str">
        <f t="shared" si="85"/>
        <v>-</v>
      </c>
      <c r="BS279" s="19" t="str">
        <f t="shared" si="86"/>
        <v>-</v>
      </c>
      <c r="BT279" s="19" t="str">
        <f t="shared" si="87"/>
        <v>-</v>
      </c>
      <c r="BU279" s="19" t="str">
        <f t="shared" si="88"/>
        <v>-</v>
      </c>
      <c r="BV279" s="19" t="str">
        <f t="shared" si="89"/>
        <v>-</v>
      </c>
      <c r="BW279" s="19" t="str">
        <f t="shared" si="90"/>
        <v>-</v>
      </c>
      <c r="BX279" s="19" t="str">
        <f t="shared" si="91"/>
        <v>-</v>
      </c>
      <c r="BY279" s="19" t="str">
        <f t="shared" si="92"/>
        <v>-</v>
      </c>
      <c r="BZ279" s="19" t="str">
        <f t="shared" si="93"/>
        <v>-</v>
      </c>
    </row>
    <row r="280" spans="1:78">
      <c r="A280" s="106" t="str">
        <f t="shared" si="94"/>
        <v>22.1.00.00.00.00.00</v>
      </c>
      <c r="B280" s="106">
        <f t="shared" si="95"/>
        <v>22</v>
      </c>
      <c r="C280" s="107" t="str">
        <f t="shared" si="96"/>
        <v>1</v>
      </c>
      <c r="D280" s="32" t="s">
        <v>7024</v>
      </c>
      <c r="E280" s="32" t="s">
        <v>7024</v>
      </c>
      <c r="F280" s="32" t="s">
        <v>7024</v>
      </c>
      <c r="G280" s="32" t="s">
        <v>7024</v>
      </c>
      <c r="H280" s="32" t="s">
        <v>7024</v>
      </c>
      <c r="I280" s="33"/>
      <c r="J280" s="17" t="s">
        <v>93</v>
      </c>
      <c r="K280" s="150" t="str">
        <f t="shared" si="97"/>
        <v>-</v>
      </c>
      <c r="L280" s="123"/>
      <c r="M280" s="123"/>
      <c r="N280" s="123"/>
      <c r="O280" s="123"/>
      <c r="P280" s="123"/>
      <c r="Q280" s="123"/>
      <c r="AC280" s="50" t="str">
        <f t="shared" ref="AC280:AC343" si="99">+AC279</f>
        <v>22.1</v>
      </c>
      <c r="AD280" s="19">
        <f t="shared" ref="AD280:AD343" si="100">+AD279+1</f>
        <v>259</v>
      </c>
      <c r="AE280" s="49" t="str">
        <f t="shared" si="98"/>
        <v>22.1259</v>
      </c>
      <c r="BD280" s="19" t="e">
        <f>VLOOKUP(AE280,ORGANOGRAMAES!$C$1:$N$6000,2,0)</f>
        <v>#N/A</v>
      </c>
      <c r="BE280" s="19" t="e">
        <f>VLOOKUP(AE280,ORGANOGRAMAES!$C$1:$N$6000,3,0)</f>
        <v>#N/A</v>
      </c>
      <c r="BF280" s="19" t="e">
        <f>VLOOKUP(AE280,ORGANOGRAMAES!$C$1:$N$6000,4,0)</f>
        <v>#N/A</v>
      </c>
      <c r="BG280" s="19" t="e">
        <f>VLOOKUP(AE280,ORGANOGRAMAES!$C$1:$N$6000,5,0)</f>
        <v>#N/A</v>
      </c>
      <c r="BH280" s="19" t="e">
        <f>VLOOKUP(AE280,ORGANOGRAMAES!$C$1:$N$6000,6,0)</f>
        <v>#N/A</v>
      </c>
      <c r="BI280" s="19" t="e">
        <f>VLOOKUP(AE280,ORGANOGRAMAES!$C$1:$N$6000,7,0)</f>
        <v>#N/A</v>
      </c>
      <c r="BJ280" s="19" t="e">
        <f>VLOOKUP(AE280,ORGANOGRAMAES!$C$1:$N$6000,8,0)</f>
        <v>#N/A</v>
      </c>
      <c r="BK280" s="19" t="e">
        <f>VLOOKUP(AE280,ORGANOGRAMAES!$C$1:$N$6000,9,0)</f>
        <v>#N/A</v>
      </c>
      <c r="BL280" s="19" t="e">
        <f>VLOOKUP(AE280,ORGANOGRAMAES!$C$1:$N$6000,10,0)</f>
        <v>#N/A</v>
      </c>
      <c r="BM280" s="19" t="e">
        <f>VLOOKUP(AE280,ORGANOGRAMAES!$C$1:$N$6000,11,0)</f>
        <v>#N/A</v>
      </c>
      <c r="BN280" s="19" t="e">
        <f>VLOOKUP(AE280,ORGANOGRAMAES!$C$1:$N$6000,12,0)</f>
        <v>#N/A</v>
      </c>
      <c r="BP280" s="19" t="str">
        <f t="shared" si="83"/>
        <v>-</v>
      </c>
      <c r="BQ280" s="19" t="str">
        <f t="shared" si="84"/>
        <v>-</v>
      </c>
      <c r="BR280" s="19" t="str">
        <f t="shared" si="85"/>
        <v>-</v>
      </c>
      <c r="BS280" s="19" t="str">
        <f t="shared" si="86"/>
        <v>-</v>
      </c>
      <c r="BT280" s="19" t="str">
        <f t="shared" si="87"/>
        <v>-</v>
      </c>
      <c r="BU280" s="19" t="str">
        <f t="shared" si="88"/>
        <v>-</v>
      </c>
      <c r="BV280" s="19" t="str">
        <f t="shared" si="89"/>
        <v>-</v>
      </c>
      <c r="BW280" s="19" t="str">
        <f t="shared" si="90"/>
        <v>-</v>
      </c>
      <c r="BX280" s="19" t="str">
        <f t="shared" si="91"/>
        <v>-</v>
      </c>
      <c r="BY280" s="19" t="str">
        <f t="shared" si="92"/>
        <v>-</v>
      </c>
      <c r="BZ280" s="19" t="str">
        <f t="shared" si="93"/>
        <v>-</v>
      </c>
    </row>
    <row r="281" spans="1:78">
      <c r="A281" s="106" t="str">
        <f t="shared" si="94"/>
        <v>22.1.00.00.00.00.00</v>
      </c>
      <c r="B281" s="106">
        <f t="shared" si="95"/>
        <v>22</v>
      </c>
      <c r="C281" s="107" t="str">
        <f t="shared" si="96"/>
        <v>1</v>
      </c>
      <c r="D281" s="32" t="s">
        <v>7024</v>
      </c>
      <c r="E281" s="32" t="s">
        <v>7024</v>
      </c>
      <c r="F281" s="32" t="s">
        <v>7024</v>
      </c>
      <c r="G281" s="32" t="s">
        <v>7024</v>
      </c>
      <c r="H281" s="32" t="s">
        <v>7024</v>
      </c>
      <c r="I281" s="33"/>
      <c r="J281" s="17" t="s">
        <v>93</v>
      </c>
      <c r="K281" s="150" t="str">
        <f t="shared" si="97"/>
        <v>-</v>
      </c>
      <c r="L281" s="123"/>
      <c r="M281" s="123"/>
      <c r="N281" s="123"/>
      <c r="O281" s="123"/>
      <c r="P281" s="123"/>
      <c r="Q281" s="123"/>
      <c r="AC281" s="50" t="str">
        <f t="shared" si="99"/>
        <v>22.1</v>
      </c>
      <c r="AD281" s="19">
        <f t="shared" si="100"/>
        <v>260</v>
      </c>
      <c r="AE281" s="49" t="str">
        <f t="shared" si="98"/>
        <v>22.1260</v>
      </c>
      <c r="BD281" s="19" t="e">
        <f>VLOOKUP(AE281,ORGANOGRAMAES!$C$1:$N$6000,2,0)</f>
        <v>#N/A</v>
      </c>
      <c r="BE281" s="19" t="e">
        <f>VLOOKUP(AE281,ORGANOGRAMAES!$C$1:$N$6000,3,0)</f>
        <v>#N/A</v>
      </c>
      <c r="BF281" s="19" t="e">
        <f>VLOOKUP(AE281,ORGANOGRAMAES!$C$1:$N$6000,4,0)</f>
        <v>#N/A</v>
      </c>
      <c r="BG281" s="19" t="e">
        <f>VLOOKUP(AE281,ORGANOGRAMAES!$C$1:$N$6000,5,0)</f>
        <v>#N/A</v>
      </c>
      <c r="BH281" s="19" t="e">
        <f>VLOOKUP(AE281,ORGANOGRAMAES!$C$1:$N$6000,6,0)</f>
        <v>#N/A</v>
      </c>
      <c r="BI281" s="19" t="e">
        <f>VLOOKUP(AE281,ORGANOGRAMAES!$C$1:$N$6000,7,0)</f>
        <v>#N/A</v>
      </c>
      <c r="BJ281" s="19" t="e">
        <f>VLOOKUP(AE281,ORGANOGRAMAES!$C$1:$N$6000,8,0)</f>
        <v>#N/A</v>
      </c>
      <c r="BK281" s="19" t="e">
        <f>VLOOKUP(AE281,ORGANOGRAMAES!$C$1:$N$6000,9,0)</f>
        <v>#N/A</v>
      </c>
      <c r="BL281" s="19" t="e">
        <f>VLOOKUP(AE281,ORGANOGRAMAES!$C$1:$N$6000,10,0)</f>
        <v>#N/A</v>
      </c>
      <c r="BM281" s="19" t="e">
        <f>VLOOKUP(AE281,ORGANOGRAMAES!$C$1:$N$6000,11,0)</f>
        <v>#N/A</v>
      </c>
      <c r="BN281" s="19" t="e">
        <f>VLOOKUP(AE281,ORGANOGRAMAES!$C$1:$N$6000,12,0)</f>
        <v>#N/A</v>
      </c>
      <c r="BP281" s="19" t="str">
        <f t="shared" si="83"/>
        <v>-</v>
      </c>
      <c r="BQ281" s="19" t="str">
        <f t="shared" si="84"/>
        <v>-</v>
      </c>
      <c r="BR281" s="19" t="str">
        <f t="shared" si="85"/>
        <v>-</v>
      </c>
      <c r="BS281" s="19" t="str">
        <f t="shared" si="86"/>
        <v>-</v>
      </c>
      <c r="BT281" s="19" t="str">
        <f t="shared" si="87"/>
        <v>-</v>
      </c>
      <c r="BU281" s="19" t="str">
        <f t="shared" si="88"/>
        <v>-</v>
      </c>
      <c r="BV281" s="19" t="str">
        <f t="shared" si="89"/>
        <v>-</v>
      </c>
      <c r="BW281" s="19" t="str">
        <f t="shared" si="90"/>
        <v>-</v>
      </c>
      <c r="BX281" s="19" t="str">
        <f t="shared" si="91"/>
        <v>-</v>
      </c>
      <c r="BY281" s="19" t="str">
        <f t="shared" si="92"/>
        <v>-</v>
      </c>
      <c r="BZ281" s="19" t="str">
        <f t="shared" si="93"/>
        <v>-</v>
      </c>
    </row>
    <row r="282" spans="1:78">
      <c r="A282" s="106" t="str">
        <f t="shared" si="94"/>
        <v>22.1.00.00.00.00.00</v>
      </c>
      <c r="B282" s="106">
        <f t="shared" si="95"/>
        <v>22</v>
      </c>
      <c r="C282" s="107" t="str">
        <f t="shared" si="96"/>
        <v>1</v>
      </c>
      <c r="D282" s="32" t="s">
        <v>7024</v>
      </c>
      <c r="E282" s="32" t="s">
        <v>7024</v>
      </c>
      <c r="F282" s="32" t="s">
        <v>7024</v>
      </c>
      <c r="G282" s="32" t="s">
        <v>7024</v>
      </c>
      <c r="H282" s="32" t="s">
        <v>7024</v>
      </c>
      <c r="I282" s="33"/>
      <c r="J282" s="17" t="s">
        <v>93</v>
      </c>
      <c r="K282" s="150" t="str">
        <f t="shared" si="97"/>
        <v>-</v>
      </c>
      <c r="L282" s="123"/>
      <c r="M282" s="123"/>
      <c r="N282" s="123"/>
      <c r="O282" s="123"/>
      <c r="P282" s="123"/>
      <c r="Q282" s="123"/>
      <c r="AC282" s="50" t="str">
        <f t="shared" si="99"/>
        <v>22.1</v>
      </c>
      <c r="AD282" s="19">
        <f t="shared" si="100"/>
        <v>261</v>
      </c>
      <c r="AE282" s="49" t="str">
        <f t="shared" si="98"/>
        <v>22.1261</v>
      </c>
      <c r="BD282" s="19" t="e">
        <f>VLOOKUP(AE282,ORGANOGRAMAES!$C$1:$N$6000,2,0)</f>
        <v>#N/A</v>
      </c>
      <c r="BE282" s="19" t="e">
        <f>VLOOKUP(AE282,ORGANOGRAMAES!$C$1:$N$6000,3,0)</f>
        <v>#N/A</v>
      </c>
      <c r="BF282" s="19" t="e">
        <f>VLOOKUP(AE282,ORGANOGRAMAES!$C$1:$N$6000,4,0)</f>
        <v>#N/A</v>
      </c>
      <c r="BG282" s="19" t="e">
        <f>VLOOKUP(AE282,ORGANOGRAMAES!$C$1:$N$6000,5,0)</f>
        <v>#N/A</v>
      </c>
      <c r="BH282" s="19" t="e">
        <f>VLOOKUP(AE282,ORGANOGRAMAES!$C$1:$N$6000,6,0)</f>
        <v>#N/A</v>
      </c>
      <c r="BI282" s="19" t="e">
        <f>VLOOKUP(AE282,ORGANOGRAMAES!$C$1:$N$6000,7,0)</f>
        <v>#N/A</v>
      </c>
      <c r="BJ282" s="19" t="e">
        <f>VLOOKUP(AE282,ORGANOGRAMAES!$C$1:$N$6000,8,0)</f>
        <v>#N/A</v>
      </c>
      <c r="BK282" s="19" t="e">
        <f>VLOOKUP(AE282,ORGANOGRAMAES!$C$1:$N$6000,9,0)</f>
        <v>#N/A</v>
      </c>
      <c r="BL282" s="19" t="e">
        <f>VLOOKUP(AE282,ORGANOGRAMAES!$C$1:$N$6000,10,0)</f>
        <v>#N/A</v>
      </c>
      <c r="BM282" s="19" t="e">
        <f>VLOOKUP(AE282,ORGANOGRAMAES!$C$1:$N$6000,11,0)</f>
        <v>#N/A</v>
      </c>
      <c r="BN282" s="19" t="e">
        <f>VLOOKUP(AE282,ORGANOGRAMAES!$C$1:$N$6000,12,0)</f>
        <v>#N/A</v>
      </c>
      <c r="BP282" s="19" t="str">
        <f t="shared" si="83"/>
        <v>-</v>
      </c>
      <c r="BQ282" s="19" t="str">
        <f t="shared" si="84"/>
        <v>-</v>
      </c>
      <c r="BR282" s="19" t="str">
        <f t="shared" si="85"/>
        <v>-</v>
      </c>
      <c r="BS282" s="19" t="str">
        <f t="shared" si="86"/>
        <v>-</v>
      </c>
      <c r="BT282" s="19" t="str">
        <f t="shared" si="87"/>
        <v>-</v>
      </c>
      <c r="BU282" s="19" t="str">
        <f t="shared" si="88"/>
        <v>-</v>
      </c>
      <c r="BV282" s="19" t="str">
        <f t="shared" si="89"/>
        <v>-</v>
      </c>
      <c r="BW282" s="19" t="str">
        <f t="shared" si="90"/>
        <v>-</v>
      </c>
      <c r="BX282" s="19" t="str">
        <f t="shared" si="91"/>
        <v>-</v>
      </c>
      <c r="BY282" s="19" t="str">
        <f t="shared" si="92"/>
        <v>-</v>
      </c>
      <c r="BZ282" s="19" t="str">
        <f t="shared" si="93"/>
        <v>-</v>
      </c>
    </row>
    <row r="283" spans="1:78">
      <c r="A283" s="106" t="str">
        <f t="shared" si="94"/>
        <v>22.1.00.00.00.00.00</v>
      </c>
      <c r="B283" s="106">
        <f t="shared" si="95"/>
        <v>22</v>
      </c>
      <c r="C283" s="107" t="str">
        <f t="shared" si="96"/>
        <v>1</v>
      </c>
      <c r="D283" s="32" t="s">
        <v>7024</v>
      </c>
      <c r="E283" s="32" t="s">
        <v>7024</v>
      </c>
      <c r="F283" s="32" t="s">
        <v>7024</v>
      </c>
      <c r="G283" s="32" t="s">
        <v>7024</v>
      </c>
      <c r="H283" s="32" t="s">
        <v>7024</v>
      </c>
      <c r="I283" s="33"/>
      <c r="J283" s="17" t="s">
        <v>93</v>
      </c>
      <c r="K283" s="150" t="str">
        <f t="shared" si="97"/>
        <v>-</v>
      </c>
      <c r="L283" s="123"/>
      <c r="M283" s="123"/>
      <c r="N283" s="123"/>
      <c r="O283" s="123"/>
      <c r="P283" s="123"/>
      <c r="Q283" s="123"/>
      <c r="AC283" s="50" t="str">
        <f t="shared" si="99"/>
        <v>22.1</v>
      </c>
      <c r="AD283" s="19">
        <f t="shared" si="100"/>
        <v>262</v>
      </c>
      <c r="AE283" s="49" t="str">
        <f t="shared" si="98"/>
        <v>22.1262</v>
      </c>
      <c r="BD283" s="19" t="e">
        <f>VLOOKUP(AE283,ORGANOGRAMAES!$C$1:$N$6000,2,0)</f>
        <v>#N/A</v>
      </c>
      <c r="BE283" s="19" t="e">
        <f>VLOOKUP(AE283,ORGANOGRAMAES!$C$1:$N$6000,3,0)</f>
        <v>#N/A</v>
      </c>
      <c r="BF283" s="19" t="e">
        <f>VLOOKUP(AE283,ORGANOGRAMAES!$C$1:$N$6000,4,0)</f>
        <v>#N/A</v>
      </c>
      <c r="BG283" s="19" t="e">
        <f>VLOOKUP(AE283,ORGANOGRAMAES!$C$1:$N$6000,5,0)</f>
        <v>#N/A</v>
      </c>
      <c r="BH283" s="19" t="e">
        <f>VLOOKUP(AE283,ORGANOGRAMAES!$C$1:$N$6000,6,0)</f>
        <v>#N/A</v>
      </c>
      <c r="BI283" s="19" t="e">
        <f>VLOOKUP(AE283,ORGANOGRAMAES!$C$1:$N$6000,7,0)</f>
        <v>#N/A</v>
      </c>
      <c r="BJ283" s="19" t="e">
        <f>VLOOKUP(AE283,ORGANOGRAMAES!$C$1:$N$6000,8,0)</f>
        <v>#N/A</v>
      </c>
      <c r="BK283" s="19" t="e">
        <f>VLOOKUP(AE283,ORGANOGRAMAES!$C$1:$N$6000,9,0)</f>
        <v>#N/A</v>
      </c>
      <c r="BL283" s="19" t="e">
        <f>VLOOKUP(AE283,ORGANOGRAMAES!$C$1:$N$6000,10,0)</f>
        <v>#N/A</v>
      </c>
      <c r="BM283" s="19" t="e">
        <f>VLOOKUP(AE283,ORGANOGRAMAES!$C$1:$N$6000,11,0)</f>
        <v>#N/A</v>
      </c>
      <c r="BN283" s="19" t="e">
        <f>VLOOKUP(AE283,ORGANOGRAMAES!$C$1:$N$6000,12,0)</f>
        <v>#N/A</v>
      </c>
      <c r="BP283" s="19" t="str">
        <f t="shared" si="83"/>
        <v>-</v>
      </c>
      <c r="BQ283" s="19" t="str">
        <f t="shared" si="84"/>
        <v>-</v>
      </c>
      <c r="BR283" s="19" t="str">
        <f t="shared" si="85"/>
        <v>-</v>
      </c>
      <c r="BS283" s="19" t="str">
        <f t="shared" si="86"/>
        <v>-</v>
      </c>
      <c r="BT283" s="19" t="str">
        <f t="shared" si="87"/>
        <v>-</v>
      </c>
      <c r="BU283" s="19" t="str">
        <f t="shared" si="88"/>
        <v>-</v>
      </c>
      <c r="BV283" s="19" t="str">
        <f t="shared" si="89"/>
        <v>-</v>
      </c>
      <c r="BW283" s="19" t="str">
        <f t="shared" si="90"/>
        <v>-</v>
      </c>
      <c r="BX283" s="19" t="str">
        <f t="shared" si="91"/>
        <v>-</v>
      </c>
      <c r="BY283" s="19" t="str">
        <f t="shared" si="92"/>
        <v>-</v>
      </c>
      <c r="BZ283" s="19" t="str">
        <f t="shared" si="93"/>
        <v>-</v>
      </c>
    </row>
    <row r="284" spans="1:78">
      <c r="A284" s="106" t="str">
        <f t="shared" si="94"/>
        <v>22.1.00.00.00.00.00</v>
      </c>
      <c r="B284" s="106">
        <f t="shared" si="95"/>
        <v>22</v>
      </c>
      <c r="C284" s="107" t="str">
        <f t="shared" si="96"/>
        <v>1</v>
      </c>
      <c r="D284" s="32" t="s">
        <v>7024</v>
      </c>
      <c r="E284" s="32" t="s">
        <v>7024</v>
      </c>
      <c r="F284" s="32" t="s">
        <v>7024</v>
      </c>
      <c r="G284" s="32" t="s">
        <v>7024</v>
      </c>
      <c r="H284" s="32" t="s">
        <v>7024</v>
      </c>
      <c r="I284" s="33"/>
      <c r="J284" s="17" t="s">
        <v>93</v>
      </c>
      <c r="K284" s="150" t="str">
        <f t="shared" si="97"/>
        <v>-</v>
      </c>
      <c r="L284" s="123"/>
      <c r="M284" s="123"/>
      <c r="N284" s="123"/>
      <c r="O284" s="123"/>
      <c r="P284" s="123"/>
      <c r="Q284" s="123"/>
      <c r="AC284" s="50" t="str">
        <f t="shared" si="99"/>
        <v>22.1</v>
      </c>
      <c r="AD284" s="19">
        <f t="shared" si="100"/>
        <v>263</v>
      </c>
      <c r="AE284" s="49" t="str">
        <f t="shared" si="98"/>
        <v>22.1263</v>
      </c>
      <c r="BD284" s="19" t="e">
        <f>VLOOKUP(AE284,ORGANOGRAMAES!$C$1:$N$6000,2,0)</f>
        <v>#N/A</v>
      </c>
      <c r="BE284" s="19" t="e">
        <f>VLOOKUP(AE284,ORGANOGRAMAES!$C$1:$N$6000,3,0)</f>
        <v>#N/A</v>
      </c>
      <c r="BF284" s="19" t="e">
        <f>VLOOKUP(AE284,ORGANOGRAMAES!$C$1:$N$6000,4,0)</f>
        <v>#N/A</v>
      </c>
      <c r="BG284" s="19" t="e">
        <f>VLOOKUP(AE284,ORGANOGRAMAES!$C$1:$N$6000,5,0)</f>
        <v>#N/A</v>
      </c>
      <c r="BH284" s="19" t="e">
        <f>VLOOKUP(AE284,ORGANOGRAMAES!$C$1:$N$6000,6,0)</f>
        <v>#N/A</v>
      </c>
      <c r="BI284" s="19" t="e">
        <f>VLOOKUP(AE284,ORGANOGRAMAES!$C$1:$N$6000,7,0)</f>
        <v>#N/A</v>
      </c>
      <c r="BJ284" s="19" t="e">
        <f>VLOOKUP(AE284,ORGANOGRAMAES!$C$1:$N$6000,8,0)</f>
        <v>#N/A</v>
      </c>
      <c r="BK284" s="19" t="e">
        <f>VLOOKUP(AE284,ORGANOGRAMAES!$C$1:$N$6000,9,0)</f>
        <v>#N/A</v>
      </c>
      <c r="BL284" s="19" t="e">
        <f>VLOOKUP(AE284,ORGANOGRAMAES!$C$1:$N$6000,10,0)</f>
        <v>#N/A</v>
      </c>
      <c r="BM284" s="19" t="e">
        <f>VLOOKUP(AE284,ORGANOGRAMAES!$C$1:$N$6000,11,0)</f>
        <v>#N/A</v>
      </c>
      <c r="BN284" s="19" t="e">
        <f>VLOOKUP(AE284,ORGANOGRAMAES!$C$1:$N$6000,12,0)</f>
        <v>#N/A</v>
      </c>
      <c r="BP284" s="19" t="str">
        <f t="shared" si="83"/>
        <v>-</v>
      </c>
      <c r="BQ284" s="19" t="str">
        <f t="shared" si="84"/>
        <v>-</v>
      </c>
      <c r="BR284" s="19" t="str">
        <f t="shared" si="85"/>
        <v>-</v>
      </c>
      <c r="BS284" s="19" t="str">
        <f t="shared" si="86"/>
        <v>-</v>
      </c>
      <c r="BT284" s="19" t="str">
        <f t="shared" si="87"/>
        <v>-</v>
      </c>
      <c r="BU284" s="19" t="str">
        <f t="shared" si="88"/>
        <v>-</v>
      </c>
      <c r="BV284" s="19" t="str">
        <f t="shared" si="89"/>
        <v>-</v>
      </c>
      <c r="BW284" s="19" t="str">
        <f t="shared" si="90"/>
        <v>-</v>
      </c>
      <c r="BX284" s="19" t="str">
        <f t="shared" si="91"/>
        <v>-</v>
      </c>
      <c r="BY284" s="19" t="str">
        <f t="shared" si="92"/>
        <v>-</v>
      </c>
      <c r="BZ284" s="19" t="str">
        <f t="shared" si="93"/>
        <v>-</v>
      </c>
    </row>
    <row r="285" spans="1:78">
      <c r="A285" s="106" t="str">
        <f t="shared" si="94"/>
        <v>22.1.00.00.00.00.00</v>
      </c>
      <c r="B285" s="106">
        <f t="shared" si="95"/>
        <v>22</v>
      </c>
      <c r="C285" s="107" t="str">
        <f t="shared" si="96"/>
        <v>1</v>
      </c>
      <c r="D285" s="32" t="s">
        <v>7024</v>
      </c>
      <c r="E285" s="32" t="s">
        <v>7024</v>
      </c>
      <c r="F285" s="32" t="s">
        <v>7024</v>
      </c>
      <c r="G285" s="32" t="s">
        <v>7024</v>
      </c>
      <c r="H285" s="32" t="s">
        <v>7024</v>
      </c>
      <c r="I285" s="33"/>
      <c r="J285" s="17" t="s">
        <v>93</v>
      </c>
      <c r="K285" s="150" t="str">
        <f t="shared" si="97"/>
        <v>-</v>
      </c>
      <c r="L285" s="123"/>
      <c r="M285" s="123"/>
      <c r="N285" s="123"/>
      <c r="O285" s="123"/>
      <c r="P285" s="123"/>
      <c r="Q285" s="123"/>
      <c r="AC285" s="50" t="str">
        <f t="shared" si="99"/>
        <v>22.1</v>
      </c>
      <c r="AD285" s="19">
        <f t="shared" si="100"/>
        <v>264</v>
      </c>
      <c r="AE285" s="49" t="str">
        <f t="shared" si="98"/>
        <v>22.1264</v>
      </c>
      <c r="BD285" s="19" t="e">
        <f>VLOOKUP(AE285,ORGANOGRAMAES!$C$1:$N$6000,2,0)</f>
        <v>#N/A</v>
      </c>
      <c r="BE285" s="19" t="e">
        <f>VLOOKUP(AE285,ORGANOGRAMAES!$C$1:$N$6000,3,0)</f>
        <v>#N/A</v>
      </c>
      <c r="BF285" s="19" t="e">
        <f>VLOOKUP(AE285,ORGANOGRAMAES!$C$1:$N$6000,4,0)</f>
        <v>#N/A</v>
      </c>
      <c r="BG285" s="19" t="e">
        <f>VLOOKUP(AE285,ORGANOGRAMAES!$C$1:$N$6000,5,0)</f>
        <v>#N/A</v>
      </c>
      <c r="BH285" s="19" t="e">
        <f>VLOOKUP(AE285,ORGANOGRAMAES!$C$1:$N$6000,6,0)</f>
        <v>#N/A</v>
      </c>
      <c r="BI285" s="19" t="e">
        <f>VLOOKUP(AE285,ORGANOGRAMAES!$C$1:$N$6000,7,0)</f>
        <v>#N/A</v>
      </c>
      <c r="BJ285" s="19" t="e">
        <f>VLOOKUP(AE285,ORGANOGRAMAES!$C$1:$N$6000,8,0)</f>
        <v>#N/A</v>
      </c>
      <c r="BK285" s="19" t="e">
        <f>VLOOKUP(AE285,ORGANOGRAMAES!$C$1:$N$6000,9,0)</f>
        <v>#N/A</v>
      </c>
      <c r="BL285" s="19" t="e">
        <f>VLOOKUP(AE285,ORGANOGRAMAES!$C$1:$N$6000,10,0)</f>
        <v>#N/A</v>
      </c>
      <c r="BM285" s="19" t="e">
        <f>VLOOKUP(AE285,ORGANOGRAMAES!$C$1:$N$6000,11,0)</f>
        <v>#N/A</v>
      </c>
      <c r="BN285" s="19" t="e">
        <f>VLOOKUP(AE285,ORGANOGRAMAES!$C$1:$N$6000,12,0)</f>
        <v>#N/A</v>
      </c>
      <c r="BP285" s="19" t="str">
        <f t="shared" si="83"/>
        <v>-</v>
      </c>
      <c r="BQ285" s="19" t="str">
        <f t="shared" si="84"/>
        <v>-</v>
      </c>
      <c r="BR285" s="19" t="str">
        <f t="shared" si="85"/>
        <v>-</v>
      </c>
      <c r="BS285" s="19" t="str">
        <f t="shared" si="86"/>
        <v>-</v>
      </c>
      <c r="BT285" s="19" t="str">
        <f t="shared" si="87"/>
        <v>-</v>
      </c>
      <c r="BU285" s="19" t="str">
        <f t="shared" si="88"/>
        <v>-</v>
      </c>
      <c r="BV285" s="19" t="str">
        <f t="shared" si="89"/>
        <v>-</v>
      </c>
      <c r="BW285" s="19" t="str">
        <f t="shared" si="90"/>
        <v>-</v>
      </c>
      <c r="BX285" s="19" t="str">
        <f t="shared" si="91"/>
        <v>-</v>
      </c>
      <c r="BY285" s="19" t="str">
        <f t="shared" si="92"/>
        <v>-</v>
      </c>
      <c r="BZ285" s="19" t="str">
        <f t="shared" si="93"/>
        <v>-</v>
      </c>
    </row>
    <row r="286" spans="1:78">
      <c r="A286" s="106" t="str">
        <f t="shared" si="94"/>
        <v>22.1.00.00.00.00.00</v>
      </c>
      <c r="B286" s="106">
        <f t="shared" si="95"/>
        <v>22</v>
      </c>
      <c r="C286" s="107" t="str">
        <f t="shared" si="96"/>
        <v>1</v>
      </c>
      <c r="D286" s="32" t="s">
        <v>7024</v>
      </c>
      <c r="E286" s="32" t="s">
        <v>7024</v>
      </c>
      <c r="F286" s="32" t="s">
        <v>7024</v>
      </c>
      <c r="G286" s="32" t="s">
        <v>7024</v>
      </c>
      <c r="H286" s="32" t="s">
        <v>7024</v>
      </c>
      <c r="I286" s="33"/>
      <c r="J286" s="17" t="s">
        <v>93</v>
      </c>
      <c r="K286" s="150" t="str">
        <f t="shared" si="97"/>
        <v>-</v>
      </c>
      <c r="L286" s="123"/>
      <c r="M286" s="123"/>
      <c r="N286" s="123"/>
      <c r="O286" s="123"/>
      <c r="P286" s="123"/>
      <c r="Q286" s="123"/>
      <c r="AC286" s="50" t="str">
        <f t="shared" si="99"/>
        <v>22.1</v>
      </c>
      <c r="AD286" s="19">
        <f t="shared" si="100"/>
        <v>265</v>
      </c>
      <c r="AE286" s="49" t="str">
        <f t="shared" si="98"/>
        <v>22.1265</v>
      </c>
      <c r="BD286" s="19" t="e">
        <f>VLOOKUP(AE286,ORGANOGRAMAES!$C$1:$N$6000,2,0)</f>
        <v>#N/A</v>
      </c>
      <c r="BE286" s="19" t="e">
        <f>VLOOKUP(AE286,ORGANOGRAMAES!$C$1:$N$6000,3,0)</f>
        <v>#N/A</v>
      </c>
      <c r="BF286" s="19" t="e">
        <f>VLOOKUP(AE286,ORGANOGRAMAES!$C$1:$N$6000,4,0)</f>
        <v>#N/A</v>
      </c>
      <c r="BG286" s="19" t="e">
        <f>VLOOKUP(AE286,ORGANOGRAMAES!$C$1:$N$6000,5,0)</f>
        <v>#N/A</v>
      </c>
      <c r="BH286" s="19" t="e">
        <f>VLOOKUP(AE286,ORGANOGRAMAES!$C$1:$N$6000,6,0)</f>
        <v>#N/A</v>
      </c>
      <c r="BI286" s="19" t="e">
        <f>VLOOKUP(AE286,ORGANOGRAMAES!$C$1:$N$6000,7,0)</f>
        <v>#N/A</v>
      </c>
      <c r="BJ286" s="19" t="e">
        <f>VLOOKUP(AE286,ORGANOGRAMAES!$C$1:$N$6000,8,0)</f>
        <v>#N/A</v>
      </c>
      <c r="BK286" s="19" t="e">
        <f>VLOOKUP(AE286,ORGANOGRAMAES!$C$1:$N$6000,9,0)</f>
        <v>#N/A</v>
      </c>
      <c r="BL286" s="19" t="e">
        <f>VLOOKUP(AE286,ORGANOGRAMAES!$C$1:$N$6000,10,0)</f>
        <v>#N/A</v>
      </c>
      <c r="BM286" s="19" t="e">
        <f>VLOOKUP(AE286,ORGANOGRAMAES!$C$1:$N$6000,11,0)</f>
        <v>#N/A</v>
      </c>
      <c r="BN286" s="19" t="e">
        <f>VLOOKUP(AE286,ORGANOGRAMAES!$C$1:$N$6000,12,0)</f>
        <v>#N/A</v>
      </c>
      <c r="BP286" s="19" t="str">
        <f t="shared" si="83"/>
        <v>-</v>
      </c>
      <c r="BQ286" s="19" t="str">
        <f t="shared" si="84"/>
        <v>-</v>
      </c>
      <c r="BR286" s="19" t="str">
        <f t="shared" si="85"/>
        <v>-</v>
      </c>
      <c r="BS286" s="19" t="str">
        <f t="shared" si="86"/>
        <v>-</v>
      </c>
      <c r="BT286" s="19" t="str">
        <f t="shared" si="87"/>
        <v>-</v>
      </c>
      <c r="BU286" s="19" t="str">
        <f t="shared" si="88"/>
        <v>-</v>
      </c>
      <c r="BV286" s="19" t="str">
        <f t="shared" si="89"/>
        <v>-</v>
      </c>
      <c r="BW286" s="19" t="str">
        <f t="shared" si="90"/>
        <v>-</v>
      </c>
      <c r="BX286" s="19" t="str">
        <f t="shared" si="91"/>
        <v>-</v>
      </c>
      <c r="BY286" s="19" t="str">
        <f t="shared" si="92"/>
        <v>-</v>
      </c>
      <c r="BZ286" s="19" t="str">
        <f t="shared" si="93"/>
        <v>-</v>
      </c>
    </row>
    <row r="287" spans="1:78">
      <c r="A287" s="106" t="str">
        <f t="shared" si="94"/>
        <v>22.1.00.00.00.00.00</v>
      </c>
      <c r="B287" s="106">
        <f t="shared" si="95"/>
        <v>22</v>
      </c>
      <c r="C287" s="107" t="str">
        <f t="shared" si="96"/>
        <v>1</v>
      </c>
      <c r="D287" s="32" t="s">
        <v>7024</v>
      </c>
      <c r="E287" s="32" t="s">
        <v>7024</v>
      </c>
      <c r="F287" s="32" t="s">
        <v>7024</v>
      </c>
      <c r="G287" s="32" t="s">
        <v>7024</v>
      </c>
      <c r="H287" s="32" t="s">
        <v>7024</v>
      </c>
      <c r="I287" s="33"/>
      <c r="J287" s="17" t="s">
        <v>93</v>
      </c>
      <c r="K287" s="150" t="str">
        <f t="shared" si="97"/>
        <v>-</v>
      </c>
      <c r="L287" s="123"/>
      <c r="M287" s="123"/>
      <c r="N287" s="123"/>
      <c r="O287" s="123"/>
      <c r="P287" s="123"/>
      <c r="Q287" s="123"/>
      <c r="AC287" s="50" t="str">
        <f t="shared" si="99"/>
        <v>22.1</v>
      </c>
      <c r="AD287" s="19">
        <f t="shared" si="100"/>
        <v>266</v>
      </c>
      <c r="AE287" s="49" t="str">
        <f t="shared" si="98"/>
        <v>22.1266</v>
      </c>
      <c r="BD287" s="19" t="e">
        <f>VLOOKUP(AE287,ORGANOGRAMAES!$C$1:$N$6000,2,0)</f>
        <v>#N/A</v>
      </c>
      <c r="BE287" s="19" t="e">
        <f>VLOOKUP(AE287,ORGANOGRAMAES!$C$1:$N$6000,3,0)</f>
        <v>#N/A</v>
      </c>
      <c r="BF287" s="19" t="e">
        <f>VLOOKUP(AE287,ORGANOGRAMAES!$C$1:$N$6000,4,0)</f>
        <v>#N/A</v>
      </c>
      <c r="BG287" s="19" t="e">
        <f>VLOOKUP(AE287,ORGANOGRAMAES!$C$1:$N$6000,5,0)</f>
        <v>#N/A</v>
      </c>
      <c r="BH287" s="19" t="e">
        <f>VLOOKUP(AE287,ORGANOGRAMAES!$C$1:$N$6000,6,0)</f>
        <v>#N/A</v>
      </c>
      <c r="BI287" s="19" t="e">
        <f>VLOOKUP(AE287,ORGANOGRAMAES!$C$1:$N$6000,7,0)</f>
        <v>#N/A</v>
      </c>
      <c r="BJ287" s="19" t="e">
        <f>VLOOKUP(AE287,ORGANOGRAMAES!$C$1:$N$6000,8,0)</f>
        <v>#N/A</v>
      </c>
      <c r="BK287" s="19" t="e">
        <f>VLOOKUP(AE287,ORGANOGRAMAES!$C$1:$N$6000,9,0)</f>
        <v>#N/A</v>
      </c>
      <c r="BL287" s="19" t="e">
        <f>VLOOKUP(AE287,ORGANOGRAMAES!$C$1:$N$6000,10,0)</f>
        <v>#N/A</v>
      </c>
      <c r="BM287" s="19" t="e">
        <f>VLOOKUP(AE287,ORGANOGRAMAES!$C$1:$N$6000,11,0)</f>
        <v>#N/A</v>
      </c>
      <c r="BN287" s="19" t="e">
        <f>VLOOKUP(AE287,ORGANOGRAMAES!$C$1:$N$6000,12,0)</f>
        <v>#N/A</v>
      </c>
      <c r="BP287" s="19" t="str">
        <f t="shared" si="83"/>
        <v>-</v>
      </c>
      <c r="BQ287" s="19" t="str">
        <f t="shared" si="84"/>
        <v>-</v>
      </c>
      <c r="BR287" s="19" t="str">
        <f t="shared" si="85"/>
        <v>-</v>
      </c>
      <c r="BS287" s="19" t="str">
        <f t="shared" si="86"/>
        <v>-</v>
      </c>
      <c r="BT287" s="19" t="str">
        <f t="shared" si="87"/>
        <v>-</v>
      </c>
      <c r="BU287" s="19" t="str">
        <f t="shared" si="88"/>
        <v>-</v>
      </c>
      <c r="BV287" s="19" t="str">
        <f t="shared" si="89"/>
        <v>-</v>
      </c>
      <c r="BW287" s="19" t="str">
        <f t="shared" si="90"/>
        <v>-</v>
      </c>
      <c r="BX287" s="19" t="str">
        <f t="shared" si="91"/>
        <v>-</v>
      </c>
      <c r="BY287" s="19" t="str">
        <f t="shared" si="92"/>
        <v>-</v>
      </c>
      <c r="BZ287" s="19" t="str">
        <f t="shared" si="93"/>
        <v>-</v>
      </c>
    </row>
    <row r="288" spans="1:78">
      <c r="A288" s="106" t="str">
        <f t="shared" si="94"/>
        <v>22.1.00.00.00.00.00</v>
      </c>
      <c r="B288" s="106">
        <f t="shared" si="95"/>
        <v>22</v>
      </c>
      <c r="C288" s="107" t="str">
        <f t="shared" si="96"/>
        <v>1</v>
      </c>
      <c r="D288" s="32" t="s">
        <v>7024</v>
      </c>
      <c r="E288" s="32" t="s">
        <v>7024</v>
      </c>
      <c r="F288" s="32" t="s">
        <v>7024</v>
      </c>
      <c r="G288" s="32" t="s">
        <v>7024</v>
      </c>
      <c r="H288" s="32" t="s">
        <v>7024</v>
      </c>
      <c r="I288" s="33"/>
      <c r="J288" s="17" t="s">
        <v>93</v>
      </c>
      <c r="K288" s="150" t="str">
        <f t="shared" si="97"/>
        <v>-</v>
      </c>
      <c r="L288" s="123"/>
      <c r="M288" s="123"/>
      <c r="N288" s="123"/>
      <c r="O288" s="123"/>
      <c r="P288" s="123"/>
      <c r="Q288" s="123"/>
      <c r="AC288" s="50" t="str">
        <f t="shared" si="99"/>
        <v>22.1</v>
      </c>
      <c r="AD288" s="19">
        <f t="shared" si="100"/>
        <v>267</v>
      </c>
      <c r="AE288" s="49" t="str">
        <f t="shared" si="98"/>
        <v>22.1267</v>
      </c>
      <c r="BD288" s="19" t="e">
        <f>VLOOKUP(AE288,ORGANOGRAMAES!$C$1:$N$6000,2,0)</f>
        <v>#N/A</v>
      </c>
      <c r="BE288" s="19" t="e">
        <f>VLOOKUP(AE288,ORGANOGRAMAES!$C$1:$N$6000,3,0)</f>
        <v>#N/A</v>
      </c>
      <c r="BF288" s="19" t="e">
        <f>VLOOKUP(AE288,ORGANOGRAMAES!$C$1:$N$6000,4,0)</f>
        <v>#N/A</v>
      </c>
      <c r="BG288" s="19" t="e">
        <f>VLOOKUP(AE288,ORGANOGRAMAES!$C$1:$N$6000,5,0)</f>
        <v>#N/A</v>
      </c>
      <c r="BH288" s="19" t="e">
        <f>VLOOKUP(AE288,ORGANOGRAMAES!$C$1:$N$6000,6,0)</f>
        <v>#N/A</v>
      </c>
      <c r="BI288" s="19" t="e">
        <f>VLOOKUP(AE288,ORGANOGRAMAES!$C$1:$N$6000,7,0)</f>
        <v>#N/A</v>
      </c>
      <c r="BJ288" s="19" t="e">
        <f>VLOOKUP(AE288,ORGANOGRAMAES!$C$1:$N$6000,8,0)</f>
        <v>#N/A</v>
      </c>
      <c r="BK288" s="19" t="e">
        <f>VLOOKUP(AE288,ORGANOGRAMAES!$C$1:$N$6000,9,0)</f>
        <v>#N/A</v>
      </c>
      <c r="BL288" s="19" t="e">
        <f>VLOOKUP(AE288,ORGANOGRAMAES!$C$1:$N$6000,10,0)</f>
        <v>#N/A</v>
      </c>
      <c r="BM288" s="19" t="e">
        <f>VLOOKUP(AE288,ORGANOGRAMAES!$C$1:$N$6000,11,0)</f>
        <v>#N/A</v>
      </c>
      <c r="BN288" s="19" t="e">
        <f>VLOOKUP(AE288,ORGANOGRAMAES!$C$1:$N$6000,12,0)</f>
        <v>#N/A</v>
      </c>
      <c r="BP288" s="19" t="str">
        <f t="shared" si="83"/>
        <v>-</v>
      </c>
      <c r="BQ288" s="19" t="str">
        <f t="shared" si="84"/>
        <v>-</v>
      </c>
      <c r="BR288" s="19" t="str">
        <f t="shared" si="85"/>
        <v>-</v>
      </c>
      <c r="BS288" s="19" t="str">
        <f t="shared" si="86"/>
        <v>-</v>
      </c>
      <c r="BT288" s="19" t="str">
        <f t="shared" si="87"/>
        <v>-</v>
      </c>
      <c r="BU288" s="19" t="str">
        <f t="shared" si="88"/>
        <v>-</v>
      </c>
      <c r="BV288" s="19" t="str">
        <f t="shared" si="89"/>
        <v>-</v>
      </c>
      <c r="BW288" s="19" t="str">
        <f t="shared" si="90"/>
        <v>-</v>
      </c>
      <c r="BX288" s="19" t="str">
        <f t="shared" si="91"/>
        <v>-</v>
      </c>
      <c r="BY288" s="19" t="str">
        <f t="shared" si="92"/>
        <v>-</v>
      </c>
      <c r="BZ288" s="19" t="str">
        <f t="shared" si="93"/>
        <v>-</v>
      </c>
    </row>
    <row r="289" spans="1:78">
      <c r="A289" s="106" t="str">
        <f t="shared" si="94"/>
        <v>22.1.00.00.00.00.00</v>
      </c>
      <c r="B289" s="106">
        <f t="shared" si="95"/>
        <v>22</v>
      </c>
      <c r="C289" s="107" t="str">
        <f t="shared" si="96"/>
        <v>1</v>
      </c>
      <c r="D289" s="32" t="s">
        <v>7024</v>
      </c>
      <c r="E289" s="32" t="s">
        <v>7024</v>
      </c>
      <c r="F289" s="32" t="s">
        <v>7024</v>
      </c>
      <c r="G289" s="32" t="s">
        <v>7024</v>
      </c>
      <c r="H289" s="32" t="s">
        <v>7024</v>
      </c>
      <c r="I289" s="33"/>
      <c r="J289" s="17" t="s">
        <v>93</v>
      </c>
      <c r="K289" s="150" t="str">
        <f t="shared" si="97"/>
        <v>-</v>
      </c>
      <c r="L289" s="123"/>
      <c r="M289" s="123"/>
      <c r="N289" s="123"/>
      <c r="O289" s="123"/>
      <c r="P289" s="123"/>
      <c r="Q289" s="123"/>
      <c r="AC289" s="50" t="str">
        <f t="shared" si="99"/>
        <v>22.1</v>
      </c>
      <c r="AD289" s="19">
        <f t="shared" si="100"/>
        <v>268</v>
      </c>
      <c r="AE289" s="49" t="str">
        <f t="shared" si="98"/>
        <v>22.1268</v>
      </c>
      <c r="BD289" s="19" t="e">
        <f>VLOOKUP(AE289,ORGANOGRAMAES!$C$1:$N$6000,2,0)</f>
        <v>#N/A</v>
      </c>
      <c r="BE289" s="19" t="e">
        <f>VLOOKUP(AE289,ORGANOGRAMAES!$C$1:$N$6000,3,0)</f>
        <v>#N/A</v>
      </c>
      <c r="BF289" s="19" t="e">
        <f>VLOOKUP(AE289,ORGANOGRAMAES!$C$1:$N$6000,4,0)</f>
        <v>#N/A</v>
      </c>
      <c r="BG289" s="19" t="e">
        <f>VLOOKUP(AE289,ORGANOGRAMAES!$C$1:$N$6000,5,0)</f>
        <v>#N/A</v>
      </c>
      <c r="BH289" s="19" t="e">
        <f>VLOOKUP(AE289,ORGANOGRAMAES!$C$1:$N$6000,6,0)</f>
        <v>#N/A</v>
      </c>
      <c r="BI289" s="19" t="e">
        <f>VLOOKUP(AE289,ORGANOGRAMAES!$C$1:$N$6000,7,0)</f>
        <v>#N/A</v>
      </c>
      <c r="BJ289" s="19" t="e">
        <f>VLOOKUP(AE289,ORGANOGRAMAES!$C$1:$N$6000,8,0)</f>
        <v>#N/A</v>
      </c>
      <c r="BK289" s="19" t="e">
        <f>VLOOKUP(AE289,ORGANOGRAMAES!$C$1:$N$6000,9,0)</f>
        <v>#N/A</v>
      </c>
      <c r="BL289" s="19" t="e">
        <f>VLOOKUP(AE289,ORGANOGRAMAES!$C$1:$N$6000,10,0)</f>
        <v>#N/A</v>
      </c>
      <c r="BM289" s="19" t="e">
        <f>VLOOKUP(AE289,ORGANOGRAMAES!$C$1:$N$6000,11,0)</f>
        <v>#N/A</v>
      </c>
      <c r="BN289" s="19" t="e">
        <f>VLOOKUP(AE289,ORGANOGRAMAES!$C$1:$N$6000,12,0)</f>
        <v>#N/A</v>
      </c>
      <c r="BP289" s="19" t="str">
        <f t="shared" si="83"/>
        <v>-</v>
      </c>
      <c r="BQ289" s="19" t="str">
        <f t="shared" si="84"/>
        <v>-</v>
      </c>
      <c r="BR289" s="19" t="str">
        <f t="shared" si="85"/>
        <v>-</v>
      </c>
      <c r="BS289" s="19" t="str">
        <f t="shared" si="86"/>
        <v>-</v>
      </c>
      <c r="BT289" s="19" t="str">
        <f t="shared" si="87"/>
        <v>-</v>
      </c>
      <c r="BU289" s="19" t="str">
        <f t="shared" si="88"/>
        <v>-</v>
      </c>
      <c r="BV289" s="19" t="str">
        <f t="shared" si="89"/>
        <v>-</v>
      </c>
      <c r="BW289" s="19" t="str">
        <f t="shared" si="90"/>
        <v>-</v>
      </c>
      <c r="BX289" s="19" t="str">
        <f t="shared" si="91"/>
        <v>-</v>
      </c>
      <c r="BY289" s="19" t="str">
        <f t="shared" si="92"/>
        <v>-</v>
      </c>
      <c r="BZ289" s="19" t="str">
        <f t="shared" si="93"/>
        <v>-</v>
      </c>
    </row>
    <row r="290" spans="1:78">
      <c r="A290" s="106" t="str">
        <f t="shared" si="94"/>
        <v>22.1.00.00.00.00.00</v>
      </c>
      <c r="B290" s="106">
        <f t="shared" si="95"/>
        <v>22</v>
      </c>
      <c r="C290" s="107" t="str">
        <f t="shared" si="96"/>
        <v>1</v>
      </c>
      <c r="D290" s="32" t="s">
        <v>7024</v>
      </c>
      <c r="E290" s="32" t="s">
        <v>7024</v>
      </c>
      <c r="F290" s="32" t="s">
        <v>7024</v>
      </c>
      <c r="G290" s="32" t="s">
        <v>7024</v>
      </c>
      <c r="H290" s="32" t="s">
        <v>7024</v>
      </c>
      <c r="I290" s="33"/>
      <c r="J290" s="17" t="s">
        <v>93</v>
      </c>
      <c r="K290" s="150" t="str">
        <f t="shared" si="97"/>
        <v>-</v>
      </c>
      <c r="L290" s="123"/>
      <c r="M290" s="123"/>
      <c r="N290" s="123"/>
      <c r="O290" s="123"/>
      <c r="P290" s="123"/>
      <c r="Q290" s="123"/>
      <c r="AC290" s="50" t="str">
        <f t="shared" si="99"/>
        <v>22.1</v>
      </c>
      <c r="AD290" s="19">
        <f t="shared" si="100"/>
        <v>269</v>
      </c>
      <c r="AE290" s="49" t="str">
        <f t="shared" si="98"/>
        <v>22.1269</v>
      </c>
      <c r="BD290" s="19" t="e">
        <f>VLOOKUP(AE290,ORGANOGRAMAES!$C$1:$N$6000,2,0)</f>
        <v>#N/A</v>
      </c>
      <c r="BE290" s="19" t="e">
        <f>VLOOKUP(AE290,ORGANOGRAMAES!$C$1:$N$6000,3,0)</f>
        <v>#N/A</v>
      </c>
      <c r="BF290" s="19" t="e">
        <f>VLOOKUP(AE290,ORGANOGRAMAES!$C$1:$N$6000,4,0)</f>
        <v>#N/A</v>
      </c>
      <c r="BG290" s="19" t="e">
        <f>VLOOKUP(AE290,ORGANOGRAMAES!$C$1:$N$6000,5,0)</f>
        <v>#N/A</v>
      </c>
      <c r="BH290" s="19" t="e">
        <f>VLOOKUP(AE290,ORGANOGRAMAES!$C$1:$N$6000,6,0)</f>
        <v>#N/A</v>
      </c>
      <c r="BI290" s="19" t="e">
        <f>VLOOKUP(AE290,ORGANOGRAMAES!$C$1:$N$6000,7,0)</f>
        <v>#N/A</v>
      </c>
      <c r="BJ290" s="19" t="e">
        <f>VLOOKUP(AE290,ORGANOGRAMAES!$C$1:$N$6000,8,0)</f>
        <v>#N/A</v>
      </c>
      <c r="BK290" s="19" t="e">
        <f>VLOOKUP(AE290,ORGANOGRAMAES!$C$1:$N$6000,9,0)</f>
        <v>#N/A</v>
      </c>
      <c r="BL290" s="19" t="e">
        <f>VLOOKUP(AE290,ORGANOGRAMAES!$C$1:$N$6000,10,0)</f>
        <v>#N/A</v>
      </c>
      <c r="BM290" s="19" t="e">
        <f>VLOOKUP(AE290,ORGANOGRAMAES!$C$1:$N$6000,11,0)</f>
        <v>#N/A</v>
      </c>
      <c r="BN290" s="19" t="e">
        <f>VLOOKUP(AE290,ORGANOGRAMAES!$C$1:$N$6000,12,0)</f>
        <v>#N/A</v>
      </c>
      <c r="BP290" s="19" t="str">
        <f t="shared" si="83"/>
        <v>-</v>
      </c>
      <c r="BQ290" s="19" t="str">
        <f t="shared" si="84"/>
        <v>-</v>
      </c>
      <c r="BR290" s="19" t="str">
        <f t="shared" si="85"/>
        <v>-</v>
      </c>
      <c r="BS290" s="19" t="str">
        <f t="shared" si="86"/>
        <v>-</v>
      </c>
      <c r="BT290" s="19" t="str">
        <f t="shared" si="87"/>
        <v>-</v>
      </c>
      <c r="BU290" s="19" t="str">
        <f t="shared" si="88"/>
        <v>-</v>
      </c>
      <c r="BV290" s="19" t="str">
        <f t="shared" si="89"/>
        <v>-</v>
      </c>
      <c r="BW290" s="19" t="str">
        <f t="shared" si="90"/>
        <v>-</v>
      </c>
      <c r="BX290" s="19" t="str">
        <f t="shared" si="91"/>
        <v>-</v>
      </c>
      <c r="BY290" s="19" t="str">
        <f t="shared" si="92"/>
        <v>-</v>
      </c>
      <c r="BZ290" s="19" t="str">
        <f t="shared" si="93"/>
        <v>-</v>
      </c>
    </row>
    <row r="291" spans="1:78">
      <c r="A291" s="106" t="str">
        <f t="shared" si="94"/>
        <v>22.1.00.00.00.00.00</v>
      </c>
      <c r="B291" s="106">
        <f t="shared" si="95"/>
        <v>22</v>
      </c>
      <c r="C291" s="107" t="str">
        <f t="shared" si="96"/>
        <v>1</v>
      </c>
      <c r="D291" s="32" t="s">
        <v>7024</v>
      </c>
      <c r="E291" s="32" t="s">
        <v>7024</v>
      </c>
      <c r="F291" s="32" t="s">
        <v>7024</v>
      </c>
      <c r="G291" s="32" t="s">
        <v>7024</v>
      </c>
      <c r="H291" s="32" t="s">
        <v>7024</v>
      </c>
      <c r="I291" s="33"/>
      <c r="J291" s="17" t="s">
        <v>93</v>
      </c>
      <c r="K291" s="150" t="str">
        <f t="shared" si="97"/>
        <v>-</v>
      </c>
      <c r="L291" s="123"/>
      <c r="M291" s="123"/>
      <c r="N291" s="123"/>
      <c r="O291" s="123"/>
      <c r="P291" s="123"/>
      <c r="Q291" s="123"/>
      <c r="AC291" s="50" t="str">
        <f t="shared" si="99"/>
        <v>22.1</v>
      </c>
      <c r="AD291" s="19">
        <f t="shared" si="100"/>
        <v>270</v>
      </c>
      <c r="AE291" s="49" t="str">
        <f t="shared" si="98"/>
        <v>22.1270</v>
      </c>
      <c r="BD291" s="19" t="e">
        <f>VLOOKUP(AE291,ORGANOGRAMAES!$C$1:$N$6000,2,0)</f>
        <v>#N/A</v>
      </c>
      <c r="BE291" s="19" t="e">
        <f>VLOOKUP(AE291,ORGANOGRAMAES!$C$1:$N$6000,3,0)</f>
        <v>#N/A</v>
      </c>
      <c r="BF291" s="19" t="e">
        <f>VLOOKUP(AE291,ORGANOGRAMAES!$C$1:$N$6000,4,0)</f>
        <v>#N/A</v>
      </c>
      <c r="BG291" s="19" t="e">
        <f>VLOOKUP(AE291,ORGANOGRAMAES!$C$1:$N$6000,5,0)</f>
        <v>#N/A</v>
      </c>
      <c r="BH291" s="19" t="e">
        <f>VLOOKUP(AE291,ORGANOGRAMAES!$C$1:$N$6000,6,0)</f>
        <v>#N/A</v>
      </c>
      <c r="BI291" s="19" t="e">
        <f>VLOOKUP(AE291,ORGANOGRAMAES!$C$1:$N$6000,7,0)</f>
        <v>#N/A</v>
      </c>
      <c r="BJ291" s="19" t="e">
        <f>VLOOKUP(AE291,ORGANOGRAMAES!$C$1:$N$6000,8,0)</f>
        <v>#N/A</v>
      </c>
      <c r="BK291" s="19" t="e">
        <f>VLOOKUP(AE291,ORGANOGRAMAES!$C$1:$N$6000,9,0)</f>
        <v>#N/A</v>
      </c>
      <c r="BL291" s="19" t="e">
        <f>VLOOKUP(AE291,ORGANOGRAMAES!$C$1:$N$6000,10,0)</f>
        <v>#N/A</v>
      </c>
      <c r="BM291" s="19" t="e">
        <f>VLOOKUP(AE291,ORGANOGRAMAES!$C$1:$N$6000,11,0)</f>
        <v>#N/A</v>
      </c>
      <c r="BN291" s="19" t="e">
        <f>VLOOKUP(AE291,ORGANOGRAMAES!$C$1:$N$6000,12,0)</f>
        <v>#N/A</v>
      </c>
      <c r="BP291" s="19" t="str">
        <f t="shared" si="83"/>
        <v>-</v>
      </c>
      <c r="BQ291" s="19" t="str">
        <f t="shared" si="84"/>
        <v>-</v>
      </c>
      <c r="BR291" s="19" t="str">
        <f t="shared" si="85"/>
        <v>-</v>
      </c>
      <c r="BS291" s="19" t="str">
        <f t="shared" si="86"/>
        <v>-</v>
      </c>
      <c r="BT291" s="19" t="str">
        <f t="shared" si="87"/>
        <v>-</v>
      </c>
      <c r="BU291" s="19" t="str">
        <f t="shared" si="88"/>
        <v>-</v>
      </c>
      <c r="BV291" s="19" t="str">
        <f t="shared" si="89"/>
        <v>-</v>
      </c>
      <c r="BW291" s="19" t="str">
        <f t="shared" si="90"/>
        <v>-</v>
      </c>
      <c r="BX291" s="19" t="str">
        <f t="shared" si="91"/>
        <v>-</v>
      </c>
      <c r="BY291" s="19" t="str">
        <f t="shared" si="92"/>
        <v>-</v>
      </c>
      <c r="BZ291" s="19" t="str">
        <f t="shared" si="93"/>
        <v>-</v>
      </c>
    </row>
    <row r="292" spans="1:78">
      <c r="A292" s="106" t="str">
        <f t="shared" si="94"/>
        <v>22.1.00.00.00.00.00</v>
      </c>
      <c r="B292" s="106">
        <f t="shared" si="95"/>
        <v>22</v>
      </c>
      <c r="C292" s="107" t="str">
        <f t="shared" si="96"/>
        <v>1</v>
      </c>
      <c r="D292" s="32" t="s">
        <v>7024</v>
      </c>
      <c r="E292" s="32" t="s">
        <v>7024</v>
      </c>
      <c r="F292" s="32" t="s">
        <v>7024</v>
      </c>
      <c r="G292" s="32" t="s">
        <v>7024</v>
      </c>
      <c r="H292" s="32" t="s">
        <v>7024</v>
      </c>
      <c r="I292" s="33"/>
      <c r="J292" s="17" t="s">
        <v>93</v>
      </c>
      <c r="K292" s="150" t="str">
        <f t="shared" si="97"/>
        <v>-</v>
      </c>
      <c r="L292" s="123"/>
      <c r="M292" s="123"/>
      <c r="N292" s="123"/>
      <c r="O292" s="123"/>
      <c r="P292" s="123"/>
      <c r="Q292" s="123"/>
      <c r="AC292" s="50" t="str">
        <f t="shared" si="99"/>
        <v>22.1</v>
      </c>
      <c r="AD292" s="19">
        <f t="shared" si="100"/>
        <v>271</v>
      </c>
      <c r="AE292" s="49" t="str">
        <f t="shared" si="98"/>
        <v>22.1271</v>
      </c>
      <c r="BD292" s="19" t="e">
        <f>VLOOKUP(AE292,ORGANOGRAMAES!$C$1:$N$6000,2,0)</f>
        <v>#N/A</v>
      </c>
      <c r="BE292" s="19" t="e">
        <f>VLOOKUP(AE292,ORGANOGRAMAES!$C$1:$N$6000,3,0)</f>
        <v>#N/A</v>
      </c>
      <c r="BF292" s="19" t="e">
        <f>VLOOKUP(AE292,ORGANOGRAMAES!$C$1:$N$6000,4,0)</f>
        <v>#N/A</v>
      </c>
      <c r="BG292" s="19" t="e">
        <f>VLOOKUP(AE292,ORGANOGRAMAES!$C$1:$N$6000,5,0)</f>
        <v>#N/A</v>
      </c>
      <c r="BH292" s="19" t="e">
        <f>VLOOKUP(AE292,ORGANOGRAMAES!$C$1:$N$6000,6,0)</f>
        <v>#N/A</v>
      </c>
      <c r="BI292" s="19" t="e">
        <f>VLOOKUP(AE292,ORGANOGRAMAES!$C$1:$N$6000,7,0)</f>
        <v>#N/A</v>
      </c>
      <c r="BJ292" s="19" t="e">
        <f>VLOOKUP(AE292,ORGANOGRAMAES!$C$1:$N$6000,8,0)</f>
        <v>#N/A</v>
      </c>
      <c r="BK292" s="19" t="e">
        <f>VLOOKUP(AE292,ORGANOGRAMAES!$C$1:$N$6000,9,0)</f>
        <v>#N/A</v>
      </c>
      <c r="BL292" s="19" t="e">
        <f>VLOOKUP(AE292,ORGANOGRAMAES!$C$1:$N$6000,10,0)</f>
        <v>#N/A</v>
      </c>
      <c r="BM292" s="19" t="e">
        <f>VLOOKUP(AE292,ORGANOGRAMAES!$C$1:$N$6000,11,0)</f>
        <v>#N/A</v>
      </c>
      <c r="BN292" s="19" t="e">
        <f>VLOOKUP(AE292,ORGANOGRAMAES!$C$1:$N$6000,12,0)</f>
        <v>#N/A</v>
      </c>
      <c r="BP292" s="19" t="str">
        <f t="shared" si="83"/>
        <v>-</v>
      </c>
      <c r="BQ292" s="19" t="str">
        <f t="shared" si="84"/>
        <v>-</v>
      </c>
      <c r="BR292" s="19" t="str">
        <f t="shared" si="85"/>
        <v>-</v>
      </c>
      <c r="BS292" s="19" t="str">
        <f t="shared" si="86"/>
        <v>-</v>
      </c>
      <c r="BT292" s="19" t="str">
        <f t="shared" si="87"/>
        <v>-</v>
      </c>
      <c r="BU292" s="19" t="str">
        <f t="shared" si="88"/>
        <v>-</v>
      </c>
      <c r="BV292" s="19" t="str">
        <f t="shared" si="89"/>
        <v>-</v>
      </c>
      <c r="BW292" s="19" t="str">
        <f t="shared" si="90"/>
        <v>-</v>
      </c>
      <c r="BX292" s="19" t="str">
        <f t="shared" si="91"/>
        <v>-</v>
      </c>
      <c r="BY292" s="19" t="str">
        <f t="shared" si="92"/>
        <v>-</v>
      </c>
      <c r="BZ292" s="19" t="str">
        <f t="shared" si="93"/>
        <v>-</v>
      </c>
    </row>
    <row r="293" spans="1:78">
      <c r="A293" s="106" t="str">
        <f t="shared" si="94"/>
        <v>22.1.00.00.00.00.00</v>
      </c>
      <c r="B293" s="106">
        <f t="shared" si="95"/>
        <v>22</v>
      </c>
      <c r="C293" s="107" t="str">
        <f t="shared" si="96"/>
        <v>1</v>
      </c>
      <c r="D293" s="32" t="s">
        <v>7024</v>
      </c>
      <c r="E293" s="32" t="s">
        <v>7024</v>
      </c>
      <c r="F293" s="32" t="s">
        <v>7024</v>
      </c>
      <c r="G293" s="32" t="s">
        <v>7024</v>
      </c>
      <c r="H293" s="32" t="s">
        <v>7024</v>
      </c>
      <c r="I293" s="33"/>
      <c r="J293" s="17" t="s">
        <v>93</v>
      </c>
      <c r="K293" s="150" t="str">
        <f t="shared" si="97"/>
        <v>-</v>
      </c>
      <c r="L293" s="123"/>
      <c r="M293" s="123"/>
      <c r="N293" s="123"/>
      <c r="O293" s="123"/>
      <c r="P293" s="123"/>
      <c r="Q293" s="123"/>
      <c r="AC293" s="50" t="str">
        <f t="shared" si="99"/>
        <v>22.1</v>
      </c>
      <c r="AD293" s="19">
        <f t="shared" si="100"/>
        <v>272</v>
      </c>
      <c r="AE293" s="49" t="str">
        <f t="shared" si="98"/>
        <v>22.1272</v>
      </c>
      <c r="BD293" s="19" t="e">
        <f>VLOOKUP(AE293,ORGANOGRAMAES!$C$1:$N$6000,2,0)</f>
        <v>#N/A</v>
      </c>
      <c r="BE293" s="19" t="e">
        <f>VLOOKUP(AE293,ORGANOGRAMAES!$C$1:$N$6000,3,0)</f>
        <v>#N/A</v>
      </c>
      <c r="BF293" s="19" t="e">
        <f>VLOOKUP(AE293,ORGANOGRAMAES!$C$1:$N$6000,4,0)</f>
        <v>#N/A</v>
      </c>
      <c r="BG293" s="19" t="e">
        <f>VLOOKUP(AE293,ORGANOGRAMAES!$C$1:$N$6000,5,0)</f>
        <v>#N/A</v>
      </c>
      <c r="BH293" s="19" t="e">
        <f>VLOOKUP(AE293,ORGANOGRAMAES!$C$1:$N$6000,6,0)</f>
        <v>#N/A</v>
      </c>
      <c r="BI293" s="19" t="e">
        <f>VLOOKUP(AE293,ORGANOGRAMAES!$C$1:$N$6000,7,0)</f>
        <v>#N/A</v>
      </c>
      <c r="BJ293" s="19" t="e">
        <f>VLOOKUP(AE293,ORGANOGRAMAES!$C$1:$N$6000,8,0)</f>
        <v>#N/A</v>
      </c>
      <c r="BK293" s="19" t="e">
        <f>VLOOKUP(AE293,ORGANOGRAMAES!$C$1:$N$6000,9,0)</f>
        <v>#N/A</v>
      </c>
      <c r="BL293" s="19" t="e">
        <f>VLOOKUP(AE293,ORGANOGRAMAES!$C$1:$N$6000,10,0)</f>
        <v>#N/A</v>
      </c>
      <c r="BM293" s="19" t="e">
        <f>VLOOKUP(AE293,ORGANOGRAMAES!$C$1:$N$6000,11,0)</f>
        <v>#N/A</v>
      </c>
      <c r="BN293" s="19" t="e">
        <f>VLOOKUP(AE293,ORGANOGRAMAES!$C$1:$N$6000,12,0)</f>
        <v>#N/A</v>
      </c>
      <c r="BP293" s="19" t="str">
        <f t="shared" si="83"/>
        <v>-</v>
      </c>
      <c r="BQ293" s="19" t="str">
        <f t="shared" si="84"/>
        <v>-</v>
      </c>
      <c r="BR293" s="19" t="str">
        <f t="shared" si="85"/>
        <v>-</v>
      </c>
      <c r="BS293" s="19" t="str">
        <f t="shared" si="86"/>
        <v>-</v>
      </c>
      <c r="BT293" s="19" t="str">
        <f t="shared" si="87"/>
        <v>-</v>
      </c>
      <c r="BU293" s="19" t="str">
        <f t="shared" si="88"/>
        <v>-</v>
      </c>
      <c r="BV293" s="19" t="str">
        <f t="shared" si="89"/>
        <v>-</v>
      </c>
      <c r="BW293" s="19" t="str">
        <f t="shared" si="90"/>
        <v>-</v>
      </c>
      <c r="BX293" s="19" t="str">
        <f t="shared" si="91"/>
        <v>-</v>
      </c>
      <c r="BY293" s="19" t="str">
        <f t="shared" si="92"/>
        <v>-</v>
      </c>
      <c r="BZ293" s="19" t="str">
        <f t="shared" si="93"/>
        <v>-</v>
      </c>
    </row>
    <row r="294" spans="1:78">
      <c r="A294" s="106" t="str">
        <f t="shared" si="94"/>
        <v>22.1.00.00.00.00.00</v>
      </c>
      <c r="B294" s="106">
        <f t="shared" si="95"/>
        <v>22</v>
      </c>
      <c r="C294" s="107" t="str">
        <f t="shared" si="96"/>
        <v>1</v>
      </c>
      <c r="D294" s="32" t="s">
        <v>7024</v>
      </c>
      <c r="E294" s="32" t="s">
        <v>7024</v>
      </c>
      <c r="F294" s="32" t="s">
        <v>7024</v>
      </c>
      <c r="G294" s="32" t="s">
        <v>7024</v>
      </c>
      <c r="H294" s="32" t="s">
        <v>7024</v>
      </c>
      <c r="I294" s="33"/>
      <c r="J294" s="17" t="s">
        <v>93</v>
      </c>
      <c r="K294" s="150" t="str">
        <f t="shared" si="97"/>
        <v>-</v>
      </c>
      <c r="L294" s="123"/>
      <c r="M294" s="123"/>
      <c r="N294" s="123"/>
      <c r="O294" s="123"/>
      <c r="P294" s="123"/>
      <c r="Q294" s="123"/>
      <c r="AC294" s="50" t="str">
        <f t="shared" si="99"/>
        <v>22.1</v>
      </c>
      <c r="AD294" s="19">
        <f t="shared" si="100"/>
        <v>273</v>
      </c>
      <c r="AE294" s="49" t="str">
        <f t="shared" si="98"/>
        <v>22.1273</v>
      </c>
      <c r="BD294" s="19" t="e">
        <f>VLOOKUP(AE294,ORGANOGRAMAES!$C$1:$N$6000,2,0)</f>
        <v>#N/A</v>
      </c>
      <c r="BE294" s="19" t="e">
        <f>VLOOKUP(AE294,ORGANOGRAMAES!$C$1:$N$6000,3,0)</f>
        <v>#N/A</v>
      </c>
      <c r="BF294" s="19" t="e">
        <f>VLOOKUP(AE294,ORGANOGRAMAES!$C$1:$N$6000,4,0)</f>
        <v>#N/A</v>
      </c>
      <c r="BG294" s="19" t="e">
        <f>VLOOKUP(AE294,ORGANOGRAMAES!$C$1:$N$6000,5,0)</f>
        <v>#N/A</v>
      </c>
      <c r="BH294" s="19" t="e">
        <f>VLOOKUP(AE294,ORGANOGRAMAES!$C$1:$N$6000,6,0)</f>
        <v>#N/A</v>
      </c>
      <c r="BI294" s="19" t="e">
        <f>VLOOKUP(AE294,ORGANOGRAMAES!$C$1:$N$6000,7,0)</f>
        <v>#N/A</v>
      </c>
      <c r="BJ294" s="19" t="e">
        <f>VLOOKUP(AE294,ORGANOGRAMAES!$C$1:$N$6000,8,0)</f>
        <v>#N/A</v>
      </c>
      <c r="BK294" s="19" t="e">
        <f>VLOOKUP(AE294,ORGANOGRAMAES!$C$1:$N$6000,9,0)</f>
        <v>#N/A</v>
      </c>
      <c r="BL294" s="19" t="e">
        <f>VLOOKUP(AE294,ORGANOGRAMAES!$C$1:$N$6000,10,0)</f>
        <v>#N/A</v>
      </c>
      <c r="BM294" s="19" t="e">
        <f>VLOOKUP(AE294,ORGANOGRAMAES!$C$1:$N$6000,11,0)</f>
        <v>#N/A</v>
      </c>
      <c r="BN294" s="19" t="e">
        <f>VLOOKUP(AE294,ORGANOGRAMAES!$C$1:$N$6000,12,0)</f>
        <v>#N/A</v>
      </c>
      <c r="BP294" s="19" t="str">
        <f t="shared" si="83"/>
        <v>-</v>
      </c>
      <c r="BQ294" s="19" t="str">
        <f t="shared" si="84"/>
        <v>-</v>
      </c>
      <c r="BR294" s="19" t="str">
        <f t="shared" si="85"/>
        <v>-</v>
      </c>
      <c r="BS294" s="19" t="str">
        <f t="shared" si="86"/>
        <v>-</v>
      </c>
      <c r="BT294" s="19" t="str">
        <f t="shared" si="87"/>
        <v>-</v>
      </c>
      <c r="BU294" s="19" t="str">
        <f t="shared" si="88"/>
        <v>-</v>
      </c>
      <c r="BV294" s="19" t="str">
        <f t="shared" si="89"/>
        <v>-</v>
      </c>
      <c r="BW294" s="19" t="str">
        <f t="shared" si="90"/>
        <v>-</v>
      </c>
      <c r="BX294" s="19" t="str">
        <f t="shared" si="91"/>
        <v>-</v>
      </c>
      <c r="BY294" s="19" t="str">
        <f t="shared" si="92"/>
        <v>-</v>
      </c>
      <c r="BZ294" s="19" t="str">
        <f t="shared" si="93"/>
        <v>-</v>
      </c>
    </row>
    <row r="295" spans="1:78">
      <c r="A295" s="106" t="str">
        <f t="shared" si="94"/>
        <v>22.1.00.00.00.00.00</v>
      </c>
      <c r="B295" s="106">
        <f t="shared" si="95"/>
        <v>22</v>
      </c>
      <c r="C295" s="107" t="str">
        <f t="shared" si="96"/>
        <v>1</v>
      </c>
      <c r="D295" s="32" t="s">
        <v>7024</v>
      </c>
      <c r="E295" s="32" t="s">
        <v>7024</v>
      </c>
      <c r="F295" s="32" t="s">
        <v>7024</v>
      </c>
      <c r="G295" s="32" t="s">
        <v>7024</v>
      </c>
      <c r="H295" s="32" t="s">
        <v>7024</v>
      </c>
      <c r="I295" s="33"/>
      <c r="J295" s="17" t="s">
        <v>93</v>
      </c>
      <c r="K295" s="150" t="str">
        <f t="shared" si="97"/>
        <v>-</v>
      </c>
      <c r="L295" s="123"/>
      <c r="M295" s="123"/>
      <c r="N295" s="123"/>
      <c r="O295" s="123"/>
      <c r="P295" s="123"/>
      <c r="Q295" s="123"/>
      <c r="AC295" s="50" t="str">
        <f t="shared" si="99"/>
        <v>22.1</v>
      </c>
      <c r="AD295" s="19">
        <f t="shared" si="100"/>
        <v>274</v>
      </c>
      <c r="AE295" s="49" t="str">
        <f t="shared" si="98"/>
        <v>22.1274</v>
      </c>
      <c r="BD295" s="19" t="e">
        <f>VLOOKUP(AE295,ORGANOGRAMAES!$C$1:$N$6000,2,0)</f>
        <v>#N/A</v>
      </c>
      <c r="BE295" s="19" t="e">
        <f>VLOOKUP(AE295,ORGANOGRAMAES!$C$1:$N$6000,3,0)</f>
        <v>#N/A</v>
      </c>
      <c r="BF295" s="19" t="e">
        <f>VLOOKUP(AE295,ORGANOGRAMAES!$C$1:$N$6000,4,0)</f>
        <v>#N/A</v>
      </c>
      <c r="BG295" s="19" t="e">
        <f>VLOOKUP(AE295,ORGANOGRAMAES!$C$1:$N$6000,5,0)</f>
        <v>#N/A</v>
      </c>
      <c r="BH295" s="19" t="e">
        <f>VLOOKUP(AE295,ORGANOGRAMAES!$C$1:$N$6000,6,0)</f>
        <v>#N/A</v>
      </c>
      <c r="BI295" s="19" t="e">
        <f>VLOOKUP(AE295,ORGANOGRAMAES!$C$1:$N$6000,7,0)</f>
        <v>#N/A</v>
      </c>
      <c r="BJ295" s="19" t="e">
        <f>VLOOKUP(AE295,ORGANOGRAMAES!$C$1:$N$6000,8,0)</f>
        <v>#N/A</v>
      </c>
      <c r="BK295" s="19" t="e">
        <f>VLOOKUP(AE295,ORGANOGRAMAES!$C$1:$N$6000,9,0)</f>
        <v>#N/A</v>
      </c>
      <c r="BL295" s="19" t="e">
        <f>VLOOKUP(AE295,ORGANOGRAMAES!$C$1:$N$6000,10,0)</f>
        <v>#N/A</v>
      </c>
      <c r="BM295" s="19" t="e">
        <f>VLOOKUP(AE295,ORGANOGRAMAES!$C$1:$N$6000,11,0)</f>
        <v>#N/A</v>
      </c>
      <c r="BN295" s="19" t="e">
        <f>VLOOKUP(AE295,ORGANOGRAMAES!$C$1:$N$6000,12,0)</f>
        <v>#N/A</v>
      </c>
      <c r="BP295" s="19" t="str">
        <f t="shared" si="83"/>
        <v>-</v>
      </c>
      <c r="BQ295" s="19" t="str">
        <f t="shared" si="84"/>
        <v>-</v>
      </c>
      <c r="BR295" s="19" t="str">
        <f t="shared" si="85"/>
        <v>-</v>
      </c>
      <c r="BS295" s="19" t="str">
        <f t="shared" si="86"/>
        <v>-</v>
      </c>
      <c r="BT295" s="19" t="str">
        <f t="shared" si="87"/>
        <v>-</v>
      </c>
      <c r="BU295" s="19" t="str">
        <f t="shared" si="88"/>
        <v>-</v>
      </c>
      <c r="BV295" s="19" t="str">
        <f t="shared" si="89"/>
        <v>-</v>
      </c>
      <c r="BW295" s="19" t="str">
        <f t="shared" si="90"/>
        <v>-</v>
      </c>
      <c r="BX295" s="19" t="str">
        <f t="shared" si="91"/>
        <v>-</v>
      </c>
      <c r="BY295" s="19" t="str">
        <f t="shared" si="92"/>
        <v>-</v>
      </c>
      <c r="BZ295" s="19" t="str">
        <f t="shared" si="93"/>
        <v>-</v>
      </c>
    </row>
    <row r="296" spans="1:78">
      <c r="A296" s="106" t="str">
        <f t="shared" si="94"/>
        <v>22.1.00.00.00.00.00</v>
      </c>
      <c r="B296" s="106">
        <f t="shared" si="95"/>
        <v>22</v>
      </c>
      <c r="C296" s="107" t="str">
        <f t="shared" si="96"/>
        <v>1</v>
      </c>
      <c r="D296" s="32" t="s">
        <v>7024</v>
      </c>
      <c r="E296" s="32" t="s">
        <v>7024</v>
      </c>
      <c r="F296" s="32" t="s">
        <v>7024</v>
      </c>
      <c r="G296" s="32" t="s">
        <v>7024</v>
      </c>
      <c r="H296" s="32" t="s">
        <v>7024</v>
      </c>
      <c r="I296" s="33"/>
      <c r="J296" s="17" t="s">
        <v>93</v>
      </c>
      <c r="K296" s="150" t="str">
        <f t="shared" si="97"/>
        <v>-</v>
      </c>
      <c r="L296" s="123"/>
      <c r="M296" s="123"/>
      <c r="N296" s="123"/>
      <c r="O296" s="123"/>
      <c r="P296" s="123"/>
      <c r="Q296" s="123"/>
      <c r="AC296" s="50" t="str">
        <f t="shared" si="99"/>
        <v>22.1</v>
      </c>
      <c r="AD296" s="19">
        <f t="shared" si="100"/>
        <v>275</v>
      </c>
      <c r="AE296" s="49" t="str">
        <f t="shared" si="98"/>
        <v>22.1275</v>
      </c>
      <c r="BD296" s="19" t="e">
        <f>VLOOKUP(AE296,ORGANOGRAMAES!$C$1:$N$6000,2,0)</f>
        <v>#N/A</v>
      </c>
      <c r="BE296" s="19" t="e">
        <f>VLOOKUP(AE296,ORGANOGRAMAES!$C$1:$N$6000,3,0)</f>
        <v>#N/A</v>
      </c>
      <c r="BF296" s="19" t="e">
        <f>VLOOKUP(AE296,ORGANOGRAMAES!$C$1:$N$6000,4,0)</f>
        <v>#N/A</v>
      </c>
      <c r="BG296" s="19" t="e">
        <f>VLOOKUP(AE296,ORGANOGRAMAES!$C$1:$N$6000,5,0)</f>
        <v>#N/A</v>
      </c>
      <c r="BH296" s="19" t="e">
        <f>VLOOKUP(AE296,ORGANOGRAMAES!$C$1:$N$6000,6,0)</f>
        <v>#N/A</v>
      </c>
      <c r="BI296" s="19" t="e">
        <f>VLOOKUP(AE296,ORGANOGRAMAES!$C$1:$N$6000,7,0)</f>
        <v>#N/A</v>
      </c>
      <c r="BJ296" s="19" t="e">
        <f>VLOOKUP(AE296,ORGANOGRAMAES!$C$1:$N$6000,8,0)</f>
        <v>#N/A</v>
      </c>
      <c r="BK296" s="19" t="e">
        <f>VLOOKUP(AE296,ORGANOGRAMAES!$C$1:$N$6000,9,0)</f>
        <v>#N/A</v>
      </c>
      <c r="BL296" s="19" t="e">
        <f>VLOOKUP(AE296,ORGANOGRAMAES!$C$1:$N$6000,10,0)</f>
        <v>#N/A</v>
      </c>
      <c r="BM296" s="19" t="e">
        <f>VLOOKUP(AE296,ORGANOGRAMAES!$C$1:$N$6000,11,0)</f>
        <v>#N/A</v>
      </c>
      <c r="BN296" s="19" t="e">
        <f>VLOOKUP(AE296,ORGANOGRAMAES!$C$1:$N$6000,12,0)</f>
        <v>#N/A</v>
      </c>
      <c r="BP296" s="19" t="str">
        <f t="shared" si="83"/>
        <v>-</v>
      </c>
      <c r="BQ296" s="19" t="str">
        <f t="shared" si="84"/>
        <v>-</v>
      </c>
      <c r="BR296" s="19" t="str">
        <f t="shared" si="85"/>
        <v>-</v>
      </c>
      <c r="BS296" s="19" t="str">
        <f t="shared" si="86"/>
        <v>-</v>
      </c>
      <c r="BT296" s="19" t="str">
        <f t="shared" si="87"/>
        <v>-</v>
      </c>
      <c r="BU296" s="19" t="str">
        <f t="shared" si="88"/>
        <v>-</v>
      </c>
      <c r="BV296" s="19" t="str">
        <f t="shared" si="89"/>
        <v>-</v>
      </c>
      <c r="BW296" s="19" t="str">
        <f t="shared" si="90"/>
        <v>-</v>
      </c>
      <c r="BX296" s="19" t="str">
        <f t="shared" si="91"/>
        <v>-</v>
      </c>
      <c r="BY296" s="19" t="str">
        <f t="shared" si="92"/>
        <v>-</v>
      </c>
      <c r="BZ296" s="19" t="str">
        <f t="shared" si="93"/>
        <v>-</v>
      </c>
    </row>
    <row r="297" spans="1:78">
      <c r="A297" s="106" t="str">
        <f t="shared" si="94"/>
        <v>22.1.00.00.00.00.00</v>
      </c>
      <c r="B297" s="106">
        <f t="shared" si="95"/>
        <v>22</v>
      </c>
      <c r="C297" s="107" t="str">
        <f t="shared" si="96"/>
        <v>1</v>
      </c>
      <c r="D297" s="32" t="s">
        <v>7024</v>
      </c>
      <c r="E297" s="32" t="s">
        <v>7024</v>
      </c>
      <c r="F297" s="32" t="s">
        <v>7024</v>
      </c>
      <c r="G297" s="32" t="s">
        <v>7024</v>
      </c>
      <c r="H297" s="32" t="s">
        <v>7024</v>
      </c>
      <c r="I297" s="33"/>
      <c r="J297" s="17" t="s">
        <v>93</v>
      </c>
      <c r="K297" s="150" t="str">
        <f t="shared" si="97"/>
        <v>-</v>
      </c>
      <c r="L297" s="123"/>
      <c r="M297" s="123"/>
      <c r="N297" s="123"/>
      <c r="O297" s="123"/>
      <c r="P297" s="123"/>
      <c r="Q297" s="123"/>
      <c r="AC297" s="50" t="str">
        <f t="shared" si="99"/>
        <v>22.1</v>
      </c>
      <c r="AD297" s="19">
        <f t="shared" si="100"/>
        <v>276</v>
      </c>
      <c r="AE297" s="49" t="str">
        <f t="shared" si="98"/>
        <v>22.1276</v>
      </c>
      <c r="BD297" s="19" t="e">
        <f>VLOOKUP(AE297,ORGANOGRAMAES!$C$1:$N$6000,2,0)</f>
        <v>#N/A</v>
      </c>
      <c r="BE297" s="19" t="e">
        <f>VLOOKUP(AE297,ORGANOGRAMAES!$C$1:$N$6000,3,0)</f>
        <v>#N/A</v>
      </c>
      <c r="BF297" s="19" t="e">
        <f>VLOOKUP(AE297,ORGANOGRAMAES!$C$1:$N$6000,4,0)</f>
        <v>#N/A</v>
      </c>
      <c r="BG297" s="19" t="e">
        <f>VLOOKUP(AE297,ORGANOGRAMAES!$C$1:$N$6000,5,0)</f>
        <v>#N/A</v>
      </c>
      <c r="BH297" s="19" t="e">
        <f>VLOOKUP(AE297,ORGANOGRAMAES!$C$1:$N$6000,6,0)</f>
        <v>#N/A</v>
      </c>
      <c r="BI297" s="19" t="e">
        <f>VLOOKUP(AE297,ORGANOGRAMAES!$C$1:$N$6000,7,0)</f>
        <v>#N/A</v>
      </c>
      <c r="BJ297" s="19" t="e">
        <f>VLOOKUP(AE297,ORGANOGRAMAES!$C$1:$N$6000,8,0)</f>
        <v>#N/A</v>
      </c>
      <c r="BK297" s="19" t="e">
        <f>VLOOKUP(AE297,ORGANOGRAMAES!$C$1:$N$6000,9,0)</f>
        <v>#N/A</v>
      </c>
      <c r="BL297" s="19" t="e">
        <f>VLOOKUP(AE297,ORGANOGRAMAES!$C$1:$N$6000,10,0)</f>
        <v>#N/A</v>
      </c>
      <c r="BM297" s="19" t="e">
        <f>VLOOKUP(AE297,ORGANOGRAMAES!$C$1:$N$6000,11,0)</f>
        <v>#N/A</v>
      </c>
      <c r="BN297" s="19" t="e">
        <f>VLOOKUP(AE297,ORGANOGRAMAES!$C$1:$N$6000,12,0)</f>
        <v>#N/A</v>
      </c>
      <c r="BP297" s="19" t="str">
        <f t="shared" si="83"/>
        <v>-</v>
      </c>
      <c r="BQ297" s="19" t="str">
        <f t="shared" si="84"/>
        <v>-</v>
      </c>
      <c r="BR297" s="19" t="str">
        <f t="shared" si="85"/>
        <v>-</v>
      </c>
      <c r="BS297" s="19" t="str">
        <f t="shared" si="86"/>
        <v>-</v>
      </c>
      <c r="BT297" s="19" t="str">
        <f t="shared" si="87"/>
        <v>-</v>
      </c>
      <c r="BU297" s="19" t="str">
        <f t="shared" si="88"/>
        <v>-</v>
      </c>
      <c r="BV297" s="19" t="str">
        <f t="shared" si="89"/>
        <v>-</v>
      </c>
      <c r="BW297" s="19" t="str">
        <f t="shared" si="90"/>
        <v>-</v>
      </c>
      <c r="BX297" s="19" t="str">
        <f t="shared" si="91"/>
        <v>-</v>
      </c>
      <c r="BY297" s="19" t="str">
        <f t="shared" si="92"/>
        <v>-</v>
      </c>
      <c r="BZ297" s="19" t="str">
        <f t="shared" si="93"/>
        <v>-</v>
      </c>
    </row>
    <row r="298" spans="1:78">
      <c r="A298" s="106" t="str">
        <f t="shared" si="94"/>
        <v>22.1.00.00.00.00.00</v>
      </c>
      <c r="B298" s="106">
        <f t="shared" si="95"/>
        <v>22</v>
      </c>
      <c r="C298" s="107" t="str">
        <f t="shared" si="96"/>
        <v>1</v>
      </c>
      <c r="D298" s="32" t="s">
        <v>7024</v>
      </c>
      <c r="E298" s="32" t="s">
        <v>7024</v>
      </c>
      <c r="F298" s="32" t="s">
        <v>7024</v>
      </c>
      <c r="G298" s="32" t="s">
        <v>7024</v>
      </c>
      <c r="H298" s="32" t="s">
        <v>7024</v>
      </c>
      <c r="I298" s="33"/>
      <c r="J298" s="17" t="s">
        <v>93</v>
      </c>
      <c r="K298" s="150" t="str">
        <f t="shared" si="97"/>
        <v>-</v>
      </c>
      <c r="L298" s="123"/>
      <c r="M298" s="123"/>
      <c r="N298" s="123"/>
      <c r="O298" s="123"/>
      <c r="P298" s="123"/>
      <c r="Q298" s="123"/>
      <c r="AC298" s="50" t="str">
        <f t="shared" si="99"/>
        <v>22.1</v>
      </c>
      <c r="AD298" s="19">
        <f t="shared" si="100"/>
        <v>277</v>
      </c>
      <c r="AE298" s="49" t="str">
        <f t="shared" si="98"/>
        <v>22.1277</v>
      </c>
      <c r="BD298" s="19" t="e">
        <f>VLOOKUP(AE298,ORGANOGRAMAES!$C$1:$N$6000,2,0)</f>
        <v>#N/A</v>
      </c>
      <c r="BE298" s="19" t="e">
        <f>VLOOKUP(AE298,ORGANOGRAMAES!$C$1:$N$6000,3,0)</f>
        <v>#N/A</v>
      </c>
      <c r="BF298" s="19" t="e">
        <f>VLOOKUP(AE298,ORGANOGRAMAES!$C$1:$N$6000,4,0)</f>
        <v>#N/A</v>
      </c>
      <c r="BG298" s="19" t="e">
        <f>VLOOKUP(AE298,ORGANOGRAMAES!$C$1:$N$6000,5,0)</f>
        <v>#N/A</v>
      </c>
      <c r="BH298" s="19" t="e">
        <f>VLOOKUP(AE298,ORGANOGRAMAES!$C$1:$N$6000,6,0)</f>
        <v>#N/A</v>
      </c>
      <c r="BI298" s="19" t="e">
        <f>VLOOKUP(AE298,ORGANOGRAMAES!$C$1:$N$6000,7,0)</f>
        <v>#N/A</v>
      </c>
      <c r="BJ298" s="19" t="e">
        <f>VLOOKUP(AE298,ORGANOGRAMAES!$C$1:$N$6000,8,0)</f>
        <v>#N/A</v>
      </c>
      <c r="BK298" s="19" t="e">
        <f>VLOOKUP(AE298,ORGANOGRAMAES!$C$1:$N$6000,9,0)</f>
        <v>#N/A</v>
      </c>
      <c r="BL298" s="19" t="e">
        <f>VLOOKUP(AE298,ORGANOGRAMAES!$C$1:$N$6000,10,0)</f>
        <v>#N/A</v>
      </c>
      <c r="BM298" s="19" t="e">
        <f>VLOOKUP(AE298,ORGANOGRAMAES!$C$1:$N$6000,11,0)</f>
        <v>#N/A</v>
      </c>
      <c r="BN298" s="19" t="e">
        <f>VLOOKUP(AE298,ORGANOGRAMAES!$C$1:$N$6000,12,0)</f>
        <v>#N/A</v>
      </c>
      <c r="BP298" s="19" t="str">
        <f t="shared" si="83"/>
        <v>-</v>
      </c>
      <c r="BQ298" s="19" t="str">
        <f t="shared" si="84"/>
        <v>-</v>
      </c>
      <c r="BR298" s="19" t="str">
        <f t="shared" si="85"/>
        <v>-</v>
      </c>
      <c r="BS298" s="19" t="str">
        <f t="shared" si="86"/>
        <v>-</v>
      </c>
      <c r="BT298" s="19" t="str">
        <f t="shared" si="87"/>
        <v>-</v>
      </c>
      <c r="BU298" s="19" t="str">
        <f t="shared" si="88"/>
        <v>-</v>
      </c>
      <c r="BV298" s="19" t="str">
        <f t="shared" si="89"/>
        <v>-</v>
      </c>
      <c r="BW298" s="19" t="str">
        <f t="shared" si="90"/>
        <v>-</v>
      </c>
      <c r="BX298" s="19" t="str">
        <f t="shared" si="91"/>
        <v>-</v>
      </c>
      <c r="BY298" s="19" t="str">
        <f t="shared" si="92"/>
        <v>-</v>
      </c>
      <c r="BZ298" s="19" t="str">
        <f t="shared" si="93"/>
        <v>-</v>
      </c>
    </row>
    <row r="299" spans="1:78">
      <c r="A299" s="106" t="str">
        <f t="shared" si="94"/>
        <v>22.1.00.00.00.00.00</v>
      </c>
      <c r="B299" s="106">
        <f t="shared" si="95"/>
        <v>22</v>
      </c>
      <c r="C299" s="107" t="str">
        <f t="shared" si="96"/>
        <v>1</v>
      </c>
      <c r="D299" s="32" t="s">
        <v>7024</v>
      </c>
      <c r="E299" s="32" t="s">
        <v>7024</v>
      </c>
      <c r="F299" s="32" t="s">
        <v>7024</v>
      </c>
      <c r="G299" s="32" t="s">
        <v>7024</v>
      </c>
      <c r="H299" s="32" t="s">
        <v>7024</v>
      </c>
      <c r="I299" s="33"/>
      <c r="J299" s="17" t="s">
        <v>93</v>
      </c>
      <c r="K299" s="150" t="str">
        <f t="shared" si="97"/>
        <v>-</v>
      </c>
      <c r="L299" s="123"/>
      <c r="M299" s="123"/>
      <c r="N299" s="123"/>
      <c r="O299" s="123"/>
      <c r="P299" s="123"/>
      <c r="Q299" s="123"/>
      <c r="AC299" s="50" t="str">
        <f t="shared" si="99"/>
        <v>22.1</v>
      </c>
      <c r="AD299" s="19">
        <f t="shared" si="100"/>
        <v>278</v>
      </c>
      <c r="AE299" s="49" t="str">
        <f t="shared" si="98"/>
        <v>22.1278</v>
      </c>
      <c r="BD299" s="19" t="e">
        <f>VLOOKUP(AE299,ORGANOGRAMAES!$C$1:$N$6000,2,0)</f>
        <v>#N/A</v>
      </c>
      <c r="BE299" s="19" t="e">
        <f>VLOOKUP(AE299,ORGANOGRAMAES!$C$1:$N$6000,3,0)</f>
        <v>#N/A</v>
      </c>
      <c r="BF299" s="19" t="e">
        <f>VLOOKUP(AE299,ORGANOGRAMAES!$C$1:$N$6000,4,0)</f>
        <v>#N/A</v>
      </c>
      <c r="BG299" s="19" t="e">
        <f>VLOOKUP(AE299,ORGANOGRAMAES!$C$1:$N$6000,5,0)</f>
        <v>#N/A</v>
      </c>
      <c r="BH299" s="19" t="e">
        <f>VLOOKUP(AE299,ORGANOGRAMAES!$C$1:$N$6000,6,0)</f>
        <v>#N/A</v>
      </c>
      <c r="BI299" s="19" t="e">
        <f>VLOOKUP(AE299,ORGANOGRAMAES!$C$1:$N$6000,7,0)</f>
        <v>#N/A</v>
      </c>
      <c r="BJ299" s="19" t="e">
        <f>VLOOKUP(AE299,ORGANOGRAMAES!$C$1:$N$6000,8,0)</f>
        <v>#N/A</v>
      </c>
      <c r="BK299" s="19" t="e">
        <f>VLOOKUP(AE299,ORGANOGRAMAES!$C$1:$N$6000,9,0)</f>
        <v>#N/A</v>
      </c>
      <c r="BL299" s="19" t="e">
        <f>VLOOKUP(AE299,ORGANOGRAMAES!$C$1:$N$6000,10,0)</f>
        <v>#N/A</v>
      </c>
      <c r="BM299" s="19" t="e">
        <f>VLOOKUP(AE299,ORGANOGRAMAES!$C$1:$N$6000,11,0)</f>
        <v>#N/A</v>
      </c>
      <c r="BN299" s="19" t="e">
        <f>VLOOKUP(AE299,ORGANOGRAMAES!$C$1:$N$6000,12,0)</f>
        <v>#N/A</v>
      </c>
      <c r="BP299" s="19" t="str">
        <f t="shared" si="83"/>
        <v>-</v>
      </c>
      <c r="BQ299" s="19" t="str">
        <f t="shared" si="84"/>
        <v>-</v>
      </c>
      <c r="BR299" s="19" t="str">
        <f t="shared" si="85"/>
        <v>-</v>
      </c>
      <c r="BS299" s="19" t="str">
        <f t="shared" si="86"/>
        <v>-</v>
      </c>
      <c r="BT299" s="19" t="str">
        <f t="shared" si="87"/>
        <v>-</v>
      </c>
      <c r="BU299" s="19" t="str">
        <f t="shared" si="88"/>
        <v>-</v>
      </c>
      <c r="BV299" s="19" t="str">
        <f t="shared" si="89"/>
        <v>-</v>
      </c>
      <c r="BW299" s="19" t="str">
        <f t="shared" si="90"/>
        <v>-</v>
      </c>
      <c r="BX299" s="19" t="str">
        <f t="shared" si="91"/>
        <v>-</v>
      </c>
      <c r="BY299" s="19" t="str">
        <f t="shared" si="92"/>
        <v>-</v>
      </c>
      <c r="BZ299" s="19" t="str">
        <f t="shared" si="93"/>
        <v>-</v>
      </c>
    </row>
    <row r="300" spans="1:78">
      <c r="A300" s="106" t="str">
        <f t="shared" si="94"/>
        <v>22.1.00.00.00.00.00</v>
      </c>
      <c r="B300" s="106">
        <f t="shared" si="95"/>
        <v>22</v>
      </c>
      <c r="C300" s="107" t="str">
        <f t="shared" si="96"/>
        <v>1</v>
      </c>
      <c r="D300" s="32" t="s">
        <v>7024</v>
      </c>
      <c r="E300" s="32" t="s">
        <v>7024</v>
      </c>
      <c r="F300" s="32" t="s">
        <v>7024</v>
      </c>
      <c r="G300" s="32" t="s">
        <v>7024</v>
      </c>
      <c r="H300" s="32" t="s">
        <v>7024</v>
      </c>
      <c r="I300" s="33"/>
      <c r="J300" s="17" t="s">
        <v>93</v>
      </c>
      <c r="K300" s="150" t="str">
        <f t="shared" si="97"/>
        <v>-</v>
      </c>
      <c r="L300" s="123"/>
      <c r="M300" s="123"/>
      <c r="N300" s="123"/>
      <c r="O300" s="123"/>
      <c r="P300" s="123"/>
      <c r="Q300" s="123"/>
      <c r="AC300" s="50" t="str">
        <f t="shared" si="99"/>
        <v>22.1</v>
      </c>
      <c r="AD300" s="19">
        <f t="shared" si="100"/>
        <v>279</v>
      </c>
      <c r="AE300" s="49" t="str">
        <f t="shared" si="98"/>
        <v>22.1279</v>
      </c>
      <c r="BD300" s="19" t="e">
        <f>VLOOKUP(AE300,ORGANOGRAMAES!$C$1:$N$6000,2,0)</f>
        <v>#N/A</v>
      </c>
      <c r="BE300" s="19" t="e">
        <f>VLOOKUP(AE300,ORGANOGRAMAES!$C$1:$N$6000,3,0)</f>
        <v>#N/A</v>
      </c>
      <c r="BF300" s="19" t="e">
        <f>VLOOKUP(AE300,ORGANOGRAMAES!$C$1:$N$6000,4,0)</f>
        <v>#N/A</v>
      </c>
      <c r="BG300" s="19" t="e">
        <f>VLOOKUP(AE300,ORGANOGRAMAES!$C$1:$N$6000,5,0)</f>
        <v>#N/A</v>
      </c>
      <c r="BH300" s="19" t="e">
        <f>VLOOKUP(AE300,ORGANOGRAMAES!$C$1:$N$6000,6,0)</f>
        <v>#N/A</v>
      </c>
      <c r="BI300" s="19" t="e">
        <f>VLOOKUP(AE300,ORGANOGRAMAES!$C$1:$N$6000,7,0)</f>
        <v>#N/A</v>
      </c>
      <c r="BJ300" s="19" t="e">
        <f>VLOOKUP(AE300,ORGANOGRAMAES!$C$1:$N$6000,8,0)</f>
        <v>#N/A</v>
      </c>
      <c r="BK300" s="19" t="e">
        <f>VLOOKUP(AE300,ORGANOGRAMAES!$C$1:$N$6000,9,0)</f>
        <v>#N/A</v>
      </c>
      <c r="BL300" s="19" t="e">
        <f>VLOOKUP(AE300,ORGANOGRAMAES!$C$1:$N$6000,10,0)</f>
        <v>#N/A</v>
      </c>
      <c r="BM300" s="19" t="e">
        <f>VLOOKUP(AE300,ORGANOGRAMAES!$C$1:$N$6000,11,0)</f>
        <v>#N/A</v>
      </c>
      <c r="BN300" s="19" t="e">
        <f>VLOOKUP(AE300,ORGANOGRAMAES!$C$1:$N$6000,12,0)</f>
        <v>#N/A</v>
      </c>
      <c r="BP300" s="19" t="str">
        <f t="shared" si="83"/>
        <v>-</v>
      </c>
      <c r="BQ300" s="19" t="str">
        <f t="shared" si="84"/>
        <v>-</v>
      </c>
      <c r="BR300" s="19" t="str">
        <f t="shared" si="85"/>
        <v>-</v>
      </c>
      <c r="BS300" s="19" t="str">
        <f t="shared" si="86"/>
        <v>-</v>
      </c>
      <c r="BT300" s="19" t="str">
        <f t="shared" si="87"/>
        <v>-</v>
      </c>
      <c r="BU300" s="19" t="str">
        <f t="shared" si="88"/>
        <v>-</v>
      </c>
      <c r="BV300" s="19" t="str">
        <f t="shared" si="89"/>
        <v>-</v>
      </c>
      <c r="BW300" s="19" t="str">
        <f t="shared" si="90"/>
        <v>-</v>
      </c>
      <c r="BX300" s="19" t="str">
        <f t="shared" si="91"/>
        <v>-</v>
      </c>
      <c r="BY300" s="19" t="str">
        <f t="shared" si="92"/>
        <v>-</v>
      </c>
      <c r="BZ300" s="19" t="str">
        <f t="shared" si="93"/>
        <v>-</v>
      </c>
    </row>
    <row r="301" spans="1:78">
      <c r="A301" s="106" t="str">
        <f t="shared" si="94"/>
        <v>22.1.00.00.00.00.00</v>
      </c>
      <c r="B301" s="106">
        <f t="shared" si="95"/>
        <v>22</v>
      </c>
      <c r="C301" s="107" t="str">
        <f t="shared" si="96"/>
        <v>1</v>
      </c>
      <c r="D301" s="32" t="s">
        <v>7024</v>
      </c>
      <c r="E301" s="32" t="s">
        <v>7024</v>
      </c>
      <c r="F301" s="32" t="s">
        <v>7024</v>
      </c>
      <c r="G301" s="32" t="s">
        <v>7024</v>
      </c>
      <c r="H301" s="32" t="s">
        <v>7024</v>
      </c>
      <c r="I301" s="33"/>
      <c r="J301" s="17" t="s">
        <v>93</v>
      </c>
      <c r="K301" s="150" t="str">
        <f t="shared" si="97"/>
        <v>-</v>
      </c>
      <c r="L301" s="123"/>
      <c r="M301" s="123"/>
      <c r="N301" s="123"/>
      <c r="O301" s="123"/>
      <c r="P301" s="123"/>
      <c r="Q301" s="123"/>
      <c r="AC301" s="50" t="str">
        <f t="shared" si="99"/>
        <v>22.1</v>
      </c>
      <c r="AD301" s="19">
        <f t="shared" si="100"/>
        <v>280</v>
      </c>
      <c r="AE301" s="49" t="str">
        <f t="shared" si="98"/>
        <v>22.1280</v>
      </c>
      <c r="BD301" s="19" t="e">
        <f>VLOOKUP(AE301,ORGANOGRAMAES!$C$1:$N$6000,2,0)</f>
        <v>#N/A</v>
      </c>
      <c r="BE301" s="19" t="e">
        <f>VLOOKUP(AE301,ORGANOGRAMAES!$C$1:$N$6000,3,0)</f>
        <v>#N/A</v>
      </c>
      <c r="BF301" s="19" t="e">
        <f>VLOOKUP(AE301,ORGANOGRAMAES!$C$1:$N$6000,4,0)</f>
        <v>#N/A</v>
      </c>
      <c r="BG301" s="19" t="e">
        <f>VLOOKUP(AE301,ORGANOGRAMAES!$C$1:$N$6000,5,0)</f>
        <v>#N/A</v>
      </c>
      <c r="BH301" s="19" t="e">
        <f>VLOOKUP(AE301,ORGANOGRAMAES!$C$1:$N$6000,6,0)</f>
        <v>#N/A</v>
      </c>
      <c r="BI301" s="19" t="e">
        <f>VLOOKUP(AE301,ORGANOGRAMAES!$C$1:$N$6000,7,0)</f>
        <v>#N/A</v>
      </c>
      <c r="BJ301" s="19" t="e">
        <f>VLOOKUP(AE301,ORGANOGRAMAES!$C$1:$N$6000,8,0)</f>
        <v>#N/A</v>
      </c>
      <c r="BK301" s="19" t="e">
        <f>VLOOKUP(AE301,ORGANOGRAMAES!$C$1:$N$6000,9,0)</f>
        <v>#N/A</v>
      </c>
      <c r="BL301" s="19" t="e">
        <f>VLOOKUP(AE301,ORGANOGRAMAES!$C$1:$N$6000,10,0)</f>
        <v>#N/A</v>
      </c>
      <c r="BM301" s="19" t="e">
        <f>VLOOKUP(AE301,ORGANOGRAMAES!$C$1:$N$6000,11,0)</f>
        <v>#N/A</v>
      </c>
      <c r="BN301" s="19" t="e">
        <f>VLOOKUP(AE301,ORGANOGRAMAES!$C$1:$N$6000,12,0)</f>
        <v>#N/A</v>
      </c>
      <c r="BP301" s="19" t="str">
        <f t="shared" si="83"/>
        <v>-</v>
      </c>
      <c r="BQ301" s="19" t="str">
        <f t="shared" si="84"/>
        <v>-</v>
      </c>
      <c r="BR301" s="19" t="str">
        <f t="shared" si="85"/>
        <v>-</v>
      </c>
      <c r="BS301" s="19" t="str">
        <f t="shared" si="86"/>
        <v>-</v>
      </c>
      <c r="BT301" s="19" t="str">
        <f t="shared" si="87"/>
        <v>-</v>
      </c>
      <c r="BU301" s="19" t="str">
        <f t="shared" si="88"/>
        <v>-</v>
      </c>
      <c r="BV301" s="19" t="str">
        <f t="shared" si="89"/>
        <v>-</v>
      </c>
      <c r="BW301" s="19" t="str">
        <f t="shared" si="90"/>
        <v>-</v>
      </c>
      <c r="BX301" s="19" t="str">
        <f t="shared" si="91"/>
        <v>-</v>
      </c>
      <c r="BY301" s="19" t="str">
        <f t="shared" si="92"/>
        <v>-</v>
      </c>
      <c r="BZ301" s="19" t="str">
        <f t="shared" si="93"/>
        <v>-</v>
      </c>
    </row>
    <row r="302" spans="1:78">
      <c r="A302" s="106" t="str">
        <f t="shared" si="94"/>
        <v>22.1.00.00.00.00.00</v>
      </c>
      <c r="B302" s="106">
        <f t="shared" si="95"/>
        <v>22</v>
      </c>
      <c r="C302" s="107" t="str">
        <f t="shared" si="96"/>
        <v>1</v>
      </c>
      <c r="D302" s="32" t="s">
        <v>7024</v>
      </c>
      <c r="E302" s="32" t="s">
        <v>7024</v>
      </c>
      <c r="F302" s="32" t="s">
        <v>7024</v>
      </c>
      <c r="G302" s="32" t="s">
        <v>7024</v>
      </c>
      <c r="H302" s="32" t="s">
        <v>7024</v>
      </c>
      <c r="I302" s="33"/>
      <c r="J302" s="17" t="s">
        <v>93</v>
      </c>
      <c r="K302" s="150" t="str">
        <f t="shared" si="97"/>
        <v>-</v>
      </c>
      <c r="L302" s="123"/>
      <c r="M302" s="123"/>
      <c r="N302" s="123"/>
      <c r="O302" s="123"/>
      <c r="P302" s="123"/>
      <c r="Q302" s="123"/>
      <c r="AC302" s="50" t="str">
        <f t="shared" si="99"/>
        <v>22.1</v>
      </c>
      <c r="AD302" s="19">
        <f t="shared" si="100"/>
        <v>281</v>
      </c>
      <c r="AE302" s="49" t="str">
        <f t="shared" si="98"/>
        <v>22.1281</v>
      </c>
      <c r="BD302" s="19" t="e">
        <f>VLOOKUP(AE302,ORGANOGRAMAES!$C$1:$N$6000,2,0)</f>
        <v>#N/A</v>
      </c>
      <c r="BE302" s="19" t="e">
        <f>VLOOKUP(AE302,ORGANOGRAMAES!$C$1:$N$6000,3,0)</f>
        <v>#N/A</v>
      </c>
      <c r="BF302" s="19" t="e">
        <f>VLOOKUP(AE302,ORGANOGRAMAES!$C$1:$N$6000,4,0)</f>
        <v>#N/A</v>
      </c>
      <c r="BG302" s="19" t="e">
        <f>VLOOKUP(AE302,ORGANOGRAMAES!$C$1:$N$6000,5,0)</f>
        <v>#N/A</v>
      </c>
      <c r="BH302" s="19" t="e">
        <f>VLOOKUP(AE302,ORGANOGRAMAES!$C$1:$N$6000,6,0)</f>
        <v>#N/A</v>
      </c>
      <c r="BI302" s="19" t="e">
        <f>VLOOKUP(AE302,ORGANOGRAMAES!$C$1:$N$6000,7,0)</f>
        <v>#N/A</v>
      </c>
      <c r="BJ302" s="19" t="e">
        <f>VLOOKUP(AE302,ORGANOGRAMAES!$C$1:$N$6000,8,0)</f>
        <v>#N/A</v>
      </c>
      <c r="BK302" s="19" t="e">
        <f>VLOOKUP(AE302,ORGANOGRAMAES!$C$1:$N$6000,9,0)</f>
        <v>#N/A</v>
      </c>
      <c r="BL302" s="19" t="e">
        <f>VLOOKUP(AE302,ORGANOGRAMAES!$C$1:$N$6000,10,0)</f>
        <v>#N/A</v>
      </c>
      <c r="BM302" s="19" t="e">
        <f>VLOOKUP(AE302,ORGANOGRAMAES!$C$1:$N$6000,11,0)</f>
        <v>#N/A</v>
      </c>
      <c r="BN302" s="19" t="e">
        <f>VLOOKUP(AE302,ORGANOGRAMAES!$C$1:$N$6000,12,0)</f>
        <v>#N/A</v>
      </c>
      <c r="BP302" s="19" t="str">
        <f t="shared" si="83"/>
        <v>-</v>
      </c>
      <c r="BQ302" s="19" t="str">
        <f t="shared" si="84"/>
        <v>-</v>
      </c>
      <c r="BR302" s="19" t="str">
        <f t="shared" si="85"/>
        <v>-</v>
      </c>
      <c r="BS302" s="19" t="str">
        <f t="shared" si="86"/>
        <v>-</v>
      </c>
      <c r="BT302" s="19" t="str">
        <f t="shared" si="87"/>
        <v>-</v>
      </c>
      <c r="BU302" s="19" t="str">
        <f t="shared" si="88"/>
        <v>-</v>
      </c>
      <c r="BV302" s="19" t="str">
        <f t="shared" si="89"/>
        <v>-</v>
      </c>
      <c r="BW302" s="19" t="str">
        <f t="shared" si="90"/>
        <v>-</v>
      </c>
      <c r="BX302" s="19" t="str">
        <f t="shared" si="91"/>
        <v>-</v>
      </c>
      <c r="BY302" s="19" t="str">
        <f t="shared" si="92"/>
        <v>-</v>
      </c>
      <c r="BZ302" s="19" t="str">
        <f t="shared" si="93"/>
        <v>-</v>
      </c>
    </row>
    <row r="303" spans="1:78">
      <c r="A303" s="106" t="str">
        <f t="shared" si="94"/>
        <v>22.1.00.00.00.00.00</v>
      </c>
      <c r="B303" s="106">
        <f t="shared" si="95"/>
        <v>22</v>
      </c>
      <c r="C303" s="107" t="str">
        <f t="shared" si="96"/>
        <v>1</v>
      </c>
      <c r="D303" s="32" t="s">
        <v>7024</v>
      </c>
      <c r="E303" s="32" t="s">
        <v>7024</v>
      </c>
      <c r="F303" s="32" t="s">
        <v>7024</v>
      </c>
      <c r="G303" s="32" t="s">
        <v>7024</v>
      </c>
      <c r="H303" s="32" t="s">
        <v>7024</v>
      </c>
      <c r="I303" s="33"/>
      <c r="J303" s="17" t="s">
        <v>93</v>
      </c>
      <c r="K303" s="150" t="str">
        <f t="shared" si="97"/>
        <v>-</v>
      </c>
      <c r="L303" s="123"/>
      <c r="M303" s="123"/>
      <c r="N303" s="123"/>
      <c r="O303" s="123"/>
      <c r="P303" s="123"/>
      <c r="Q303" s="123"/>
      <c r="AC303" s="50" t="str">
        <f t="shared" si="99"/>
        <v>22.1</v>
      </c>
      <c r="AD303" s="19">
        <f t="shared" si="100"/>
        <v>282</v>
      </c>
      <c r="AE303" s="49" t="str">
        <f t="shared" si="98"/>
        <v>22.1282</v>
      </c>
      <c r="BD303" s="19" t="e">
        <f>VLOOKUP(AE303,ORGANOGRAMAES!$C$1:$N$6000,2,0)</f>
        <v>#N/A</v>
      </c>
      <c r="BE303" s="19" t="e">
        <f>VLOOKUP(AE303,ORGANOGRAMAES!$C$1:$N$6000,3,0)</f>
        <v>#N/A</v>
      </c>
      <c r="BF303" s="19" t="e">
        <f>VLOOKUP(AE303,ORGANOGRAMAES!$C$1:$N$6000,4,0)</f>
        <v>#N/A</v>
      </c>
      <c r="BG303" s="19" t="e">
        <f>VLOOKUP(AE303,ORGANOGRAMAES!$C$1:$N$6000,5,0)</f>
        <v>#N/A</v>
      </c>
      <c r="BH303" s="19" t="e">
        <f>VLOOKUP(AE303,ORGANOGRAMAES!$C$1:$N$6000,6,0)</f>
        <v>#N/A</v>
      </c>
      <c r="BI303" s="19" t="e">
        <f>VLOOKUP(AE303,ORGANOGRAMAES!$C$1:$N$6000,7,0)</f>
        <v>#N/A</v>
      </c>
      <c r="BJ303" s="19" t="e">
        <f>VLOOKUP(AE303,ORGANOGRAMAES!$C$1:$N$6000,8,0)</f>
        <v>#N/A</v>
      </c>
      <c r="BK303" s="19" t="e">
        <f>VLOOKUP(AE303,ORGANOGRAMAES!$C$1:$N$6000,9,0)</f>
        <v>#N/A</v>
      </c>
      <c r="BL303" s="19" t="e">
        <f>VLOOKUP(AE303,ORGANOGRAMAES!$C$1:$N$6000,10,0)</f>
        <v>#N/A</v>
      </c>
      <c r="BM303" s="19" t="e">
        <f>VLOOKUP(AE303,ORGANOGRAMAES!$C$1:$N$6000,11,0)</f>
        <v>#N/A</v>
      </c>
      <c r="BN303" s="19" t="e">
        <f>VLOOKUP(AE303,ORGANOGRAMAES!$C$1:$N$6000,12,0)</f>
        <v>#N/A</v>
      </c>
      <c r="BP303" s="19" t="str">
        <f t="shared" si="83"/>
        <v>-</v>
      </c>
      <c r="BQ303" s="19" t="str">
        <f t="shared" si="84"/>
        <v>-</v>
      </c>
      <c r="BR303" s="19" t="str">
        <f t="shared" si="85"/>
        <v>-</v>
      </c>
      <c r="BS303" s="19" t="str">
        <f t="shared" si="86"/>
        <v>-</v>
      </c>
      <c r="BT303" s="19" t="str">
        <f t="shared" si="87"/>
        <v>-</v>
      </c>
      <c r="BU303" s="19" t="str">
        <f t="shared" si="88"/>
        <v>-</v>
      </c>
      <c r="BV303" s="19" t="str">
        <f t="shared" si="89"/>
        <v>-</v>
      </c>
      <c r="BW303" s="19" t="str">
        <f t="shared" si="90"/>
        <v>-</v>
      </c>
      <c r="BX303" s="19" t="str">
        <f t="shared" si="91"/>
        <v>-</v>
      </c>
      <c r="BY303" s="19" t="str">
        <f t="shared" si="92"/>
        <v>-</v>
      </c>
      <c r="BZ303" s="19" t="str">
        <f t="shared" si="93"/>
        <v>-</v>
      </c>
    </row>
    <row r="304" spans="1:78">
      <c r="A304" s="106" t="str">
        <f t="shared" si="94"/>
        <v>22.1.00.00.00.00.00</v>
      </c>
      <c r="B304" s="106">
        <f t="shared" si="95"/>
        <v>22</v>
      </c>
      <c r="C304" s="107" t="str">
        <f t="shared" si="96"/>
        <v>1</v>
      </c>
      <c r="D304" s="32" t="s">
        <v>7024</v>
      </c>
      <c r="E304" s="32" t="s">
        <v>7024</v>
      </c>
      <c r="F304" s="32" t="s">
        <v>7024</v>
      </c>
      <c r="G304" s="32" t="s">
        <v>7024</v>
      </c>
      <c r="H304" s="32" t="s">
        <v>7024</v>
      </c>
      <c r="I304" s="33"/>
      <c r="J304" s="17" t="s">
        <v>93</v>
      </c>
      <c r="K304" s="150" t="str">
        <f t="shared" si="97"/>
        <v>-</v>
      </c>
      <c r="L304" s="123"/>
      <c r="M304" s="123"/>
      <c r="N304" s="123"/>
      <c r="O304" s="123"/>
      <c r="P304" s="123"/>
      <c r="Q304" s="123"/>
      <c r="AC304" s="50" t="str">
        <f t="shared" si="99"/>
        <v>22.1</v>
      </c>
      <c r="AD304" s="19">
        <f t="shared" si="100"/>
        <v>283</v>
      </c>
      <c r="AE304" s="49" t="str">
        <f t="shared" si="98"/>
        <v>22.1283</v>
      </c>
      <c r="BD304" s="19" t="e">
        <f>VLOOKUP(AE304,ORGANOGRAMAES!$C$1:$N$6000,2,0)</f>
        <v>#N/A</v>
      </c>
      <c r="BE304" s="19" t="e">
        <f>VLOOKUP(AE304,ORGANOGRAMAES!$C$1:$N$6000,3,0)</f>
        <v>#N/A</v>
      </c>
      <c r="BF304" s="19" t="e">
        <f>VLOOKUP(AE304,ORGANOGRAMAES!$C$1:$N$6000,4,0)</f>
        <v>#N/A</v>
      </c>
      <c r="BG304" s="19" t="e">
        <f>VLOOKUP(AE304,ORGANOGRAMAES!$C$1:$N$6000,5,0)</f>
        <v>#N/A</v>
      </c>
      <c r="BH304" s="19" t="e">
        <f>VLOOKUP(AE304,ORGANOGRAMAES!$C$1:$N$6000,6,0)</f>
        <v>#N/A</v>
      </c>
      <c r="BI304" s="19" t="e">
        <f>VLOOKUP(AE304,ORGANOGRAMAES!$C$1:$N$6000,7,0)</f>
        <v>#N/A</v>
      </c>
      <c r="BJ304" s="19" t="e">
        <f>VLOOKUP(AE304,ORGANOGRAMAES!$C$1:$N$6000,8,0)</f>
        <v>#N/A</v>
      </c>
      <c r="BK304" s="19" t="e">
        <f>VLOOKUP(AE304,ORGANOGRAMAES!$C$1:$N$6000,9,0)</f>
        <v>#N/A</v>
      </c>
      <c r="BL304" s="19" t="e">
        <f>VLOOKUP(AE304,ORGANOGRAMAES!$C$1:$N$6000,10,0)</f>
        <v>#N/A</v>
      </c>
      <c r="BM304" s="19" t="e">
        <f>VLOOKUP(AE304,ORGANOGRAMAES!$C$1:$N$6000,11,0)</f>
        <v>#N/A</v>
      </c>
      <c r="BN304" s="19" t="e">
        <f>VLOOKUP(AE304,ORGANOGRAMAES!$C$1:$N$6000,12,0)</f>
        <v>#N/A</v>
      </c>
      <c r="BP304" s="19" t="str">
        <f t="shared" si="83"/>
        <v>-</v>
      </c>
      <c r="BQ304" s="19" t="str">
        <f t="shared" si="84"/>
        <v>-</v>
      </c>
      <c r="BR304" s="19" t="str">
        <f t="shared" si="85"/>
        <v>-</v>
      </c>
      <c r="BS304" s="19" t="str">
        <f t="shared" si="86"/>
        <v>-</v>
      </c>
      <c r="BT304" s="19" t="str">
        <f t="shared" si="87"/>
        <v>-</v>
      </c>
      <c r="BU304" s="19" t="str">
        <f t="shared" si="88"/>
        <v>-</v>
      </c>
      <c r="BV304" s="19" t="str">
        <f t="shared" si="89"/>
        <v>-</v>
      </c>
      <c r="BW304" s="19" t="str">
        <f t="shared" si="90"/>
        <v>-</v>
      </c>
      <c r="BX304" s="19" t="str">
        <f t="shared" si="91"/>
        <v>-</v>
      </c>
      <c r="BY304" s="19" t="str">
        <f t="shared" si="92"/>
        <v>-</v>
      </c>
      <c r="BZ304" s="19" t="str">
        <f t="shared" si="93"/>
        <v>-</v>
      </c>
    </row>
    <row r="305" spans="1:78">
      <c r="A305" s="106" t="str">
        <f t="shared" si="94"/>
        <v>22.1.00.00.00.00.00</v>
      </c>
      <c r="B305" s="106">
        <f t="shared" si="95"/>
        <v>22</v>
      </c>
      <c r="C305" s="107" t="str">
        <f t="shared" si="96"/>
        <v>1</v>
      </c>
      <c r="D305" s="32" t="s">
        <v>7024</v>
      </c>
      <c r="E305" s="32" t="s">
        <v>7024</v>
      </c>
      <c r="F305" s="32" t="s">
        <v>7024</v>
      </c>
      <c r="G305" s="32" t="s">
        <v>7024</v>
      </c>
      <c r="H305" s="32" t="s">
        <v>7024</v>
      </c>
      <c r="I305" s="33"/>
      <c r="J305" s="17" t="s">
        <v>93</v>
      </c>
      <c r="K305" s="150" t="str">
        <f t="shared" si="97"/>
        <v>-</v>
      </c>
      <c r="L305" s="123"/>
      <c r="M305" s="123"/>
      <c r="N305" s="123"/>
      <c r="O305" s="123"/>
      <c r="P305" s="123"/>
      <c r="Q305" s="123"/>
      <c r="AC305" s="50" t="str">
        <f t="shared" si="99"/>
        <v>22.1</v>
      </c>
      <c r="AD305" s="19">
        <f t="shared" si="100"/>
        <v>284</v>
      </c>
      <c r="AE305" s="49" t="str">
        <f t="shared" si="98"/>
        <v>22.1284</v>
      </c>
      <c r="BD305" s="19" t="e">
        <f>VLOOKUP(AE305,ORGANOGRAMAES!$C$1:$N$6000,2,0)</f>
        <v>#N/A</v>
      </c>
      <c r="BE305" s="19" t="e">
        <f>VLOOKUP(AE305,ORGANOGRAMAES!$C$1:$N$6000,3,0)</f>
        <v>#N/A</v>
      </c>
      <c r="BF305" s="19" t="e">
        <f>VLOOKUP(AE305,ORGANOGRAMAES!$C$1:$N$6000,4,0)</f>
        <v>#N/A</v>
      </c>
      <c r="BG305" s="19" t="e">
        <f>VLOOKUP(AE305,ORGANOGRAMAES!$C$1:$N$6000,5,0)</f>
        <v>#N/A</v>
      </c>
      <c r="BH305" s="19" t="e">
        <f>VLOOKUP(AE305,ORGANOGRAMAES!$C$1:$N$6000,6,0)</f>
        <v>#N/A</v>
      </c>
      <c r="BI305" s="19" t="e">
        <f>VLOOKUP(AE305,ORGANOGRAMAES!$C$1:$N$6000,7,0)</f>
        <v>#N/A</v>
      </c>
      <c r="BJ305" s="19" t="e">
        <f>VLOOKUP(AE305,ORGANOGRAMAES!$C$1:$N$6000,8,0)</f>
        <v>#N/A</v>
      </c>
      <c r="BK305" s="19" t="e">
        <f>VLOOKUP(AE305,ORGANOGRAMAES!$C$1:$N$6000,9,0)</f>
        <v>#N/A</v>
      </c>
      <c r="BL305" s="19" t="e">
        <f>VLOOKUP(AE305,ORGANOGRAMAES!$C$1:$N$6000,10,0)</f>
        <v>#N/A</v>
      </c>
      <c r="BM305" s="19" t="e">
        <f>VLOOKUP(AE305,ORGANOGRAMAES!$C$1:$N$6000,11,0)</f>
        <v>#N/A</v>
      </c>
      <c r="BN305" s="19" t="e">
        <f>VLOOKUP(AE305,ORGANOGRAMAES!$C$1:$N$6000,12,0)</f>
        <v>#N/A</v>
      </c>
      <c r="BP305" s="19" t="str">
        <f t="shared" si="83"/>
        <v>-</v>
      </c>
      <c r="BQ305" s="19" t="str">
        <f t="shared" si="84"/>
        <v>-</v>
      </c>
      <c r="BR305" s="19" t="str">
        <f t="shared" si="85"/>
        <v>-</v>
      </c>
      <c r="BS305" s="19" t="str">
        <f t="shared" si="86"/>
        <v>-</v>
      </c>
      <c r="BT305" s="19" t="str">
        <f t="shared" si="87"/>
        <v>-</v>
      </c>
      <c r="BU305" s="19" t="str">
        <f t="shared" si="88"/>
        <v>-</v>
      </c>
      <c r="BV305" s="19" t="str">
        <f t="shared" si="89"/>
        <v>-</v>
      </c>
      <c r="BW305" s="19" t="str">
        <f t="shared" si="90"/>
        <v>-</v>
      </c>
      <c r="BX305" s="19" t="str">
        <f t="shared" si="91"/>
        <v>-</v>
      </c>
      <c r="BY305" s="19" t="str">
        <f t="shared" si="92"/>
        <v>-</v>
      </c>
      <c r="BZ305" s="19" t="str">
        <f t="shared" si="93"/>
        <v>-</v>
      </c>
    </row>
    <row r="306" spans="1:78">
      <c r="A306" s="106" t="str">
        <f t="shared" si="94"/>
        <v>22.1.00.00.00.00.00</v>
      </c>
      <c r="B306" s="106">
        <f t="shared" si="95"/>
        <v>22</v>
      </c>
      <c r="C306" s="107" t="str">
        <f t="shared" si="96"/>
        <v>1</v>
      </c>
      <c r="D306" s="32" t="s">
        <v>7024</v>
      </c>
      <c r="E306" s="32" t="s">
        <v>7024</v>
      </c>
      <c r="F306" s="32" t="s">
        <v>7024</v>
      </c>
      <c r="G306" s="32" t="s">
        <v>7024</v>
      </c>
      <c r="H306" s="32" t="s">
        <v>7024</v>
      </c>
      <c r="I306" s="33"/>
      <c r="J306" s="17" t="s">
        <v>93</v>
      </c>
      <c r="K306" s="150" t="str">
        <f t="shared" si="97"/>
        <v>-</v>
      </c>
      <c r="L306" s="123"/>
      <c r="M306" s="123"/>
      <c r="N306" s="123"/>
      <c r="O306" s="123"/>
      <c r="P306" s="123"/>
      <c r="Q306" s="123"/>
      <c r="AC306" s="50" t="str">
        <f t="shared" si="99"/>
        <v>22.1</v>
      </c>
      <c r="AD306" s="19">
        <f t="shared" si="100"/>
        <v>285</v>
      </c>
      <c r="AE306" s="49" t="str">
        <f t="shared" si="98"/>
        <v>22.1285</v>
      </c>
      <c r="BD306" s="19" t="e">
        <f>VLOOKUP(AE306,ORGANOGRAMAES!$C$1:$N$6000,2,0)</f>
        <v>#N/A</v>
      </c>
      <c r="BE306" s="19" t="e">
        <f>VLOOKUP(AE306,ORGANOGRAMAES!$C$1:$N$6000,3,0)</f>
        <v>#N/A</v>
      </c>
      <c r="BF306" s="19" t="e">
        <f>VLOOKUP(AE306,ORGANOGRAMAES!$C$1:$N$6000,4,0)</f>
        <v>#N/A</v>
      </c>
      <c r="BG306" s="19" t="e">
        <f>VLOOKUP(AE306,ORGANOGRAMAES!$C$1:$N$6000,5,0)</f>
        <v>#N/A</v>
      </c>
      <c r="BH306" s="19" t="e">
        <f>VLOOKUP(AE306,ORGANOGRAMAES!$C$1:$N$6000,6,0)</f>
        <v>#N/A</v>
      </c>
      <c r="BI306" s="19" t="e">
        <f>VLOOKUP(AE306,ORGANOGRAMAES!$C$1:$N$6000,7,0)</f>
        <v>#N/A</v>
      </c>
      <c r="BJ306" s="19" t="e">
        <f>VLOOKUP(AE306,ORGANOGRAMAES!$C$1:$N$6000,8,0)</f>
        <v>#N/A</v>
      </c>
      <c r="BK306" s="19" t="e">
        <f>VLOOKUP(AE306,ORGANOGRAMAES!$C$1:$N$6000,9,0)</f>
        <v>#N/A</v>
      </c>
      <c r="BL306" s="19" t="e">
        <f>VLOOKUP(AE306,ORGANOGRAMAES!$C$1:$N$6000,10,0)</f>
        <v>#N/A</v>
      </c>
      <c r="BM306" s="19" t="e">
        <f>VLOOKUP(AE306,ORGANOGRAMAES!$C$1:$N$6000,11,0)</f>
        <v>#N/A</v>
      </c>
      <c r="BN306" s="19" t="e">
        <f>VLOOKUP(AE306,ORGANOGRAMAES!$C$1:$N$6000,12,0)</f>
        <v>#N/A</v>
      </c>
      <c r="BP306" s="19" t="str">
        <f t="shared" si="83"/>
        <v>-</v>
      </c>
      <c r="BQ306" s="19" t="str">
        <f t="shared" si="84"/>
        <v>-</v>
      </c>
      <c r="BR306" s="19" t="str">
        <f t="shared" si="85"/>
        <v>-</v>
      </c>
      <c r="BS306" s="19" t="str">
        <f t="shared" si="86"/>
        <v>-</v>
      </c>
      <c r="BT306" s="19" t="str">
        <f t="shared" si="87"/>
        <v>-</v>
      </c>
      <c r="BU306" s="19" t="str">
        <f t="shared" si="88"/>
        <v>-</v>
      </c>
      <c r="BV306" s="19" t="str">
        <f t="shared" si="89"/>
        <v>-</v>
      </c>
      <c r="BW306" s="19" t="str">
        <f t="shared" si="90"/>
        <v>-</v>
      </c>
      <c r="BX306" s="19" t="str">
        <f t="shared" si="91"/>
        <v>-</v>
      </c>
      <c r="BY306" s="19" t="str">
        <f t="shared" si="92"/>
        <v>-</v>
      </c>
      <c r="BZ306" s="19" t="str">
        <f t="shared" si="93"/>
        <v>-</v>
      </c>
    </row>
    <row r="307" spans="1:78">
      <c r="A307" s="106" t="str">
        <f t="shared" si="94"/>
        <v>22.1.00.00.00.00.00</v>
      </c>
      <c r="B307" s="106">
        <f t="shared" si="95"/>
        <v>22</v>
      </c>
      <c r="C307" s="107" t="str">
        <f t="shared" si="96"/>
        <v>1</v>
      </c>
      <c r="D307" s="32" t="s">
        <v>7024</v>
      </c>
      <c r="E307" s="32" t="s">
        <v>7024</v>
      </c>
      <c r="F307" s="32" t="s">
        <v>7024</v>
      </c>
      <c r="G307" s="32" t="s">
        <v>7024</v>
      </c>
      <c r="H307" s="32" t="s">
        <v>7024</v>
      </c>
      <c r="I307" s="33"/>
      <c r="J307" s="17" t="s">
        <v>93</v>
      </c>
      <c r="K307" s="150" t="str">
        <f t="shared" si="97"/>
        <v>-</v>
      </c>
      <c r="L307" s="123"/>
      <c r="M307" s="123"/>
      <c r="N307" s="123"/>
      <c r="O307" s="123"/>
      <c r="P307" s="123"/>
      <c r="Q307" s="123"/>
      <c r="AC307" s="50" t="str">
        <f t="shared" si="99"/>
        <v>22.1</v>
      </c>
      <c r="AD307" s="19">
        <f t="shared" si="100"/>
        <v>286</v>
      </c>
      <c r="AE307" s="49" t="str">
        <f t="shared" si="98"/>
        <v>22.1286</v>
      </c>
      <c r="BD307" s="19" t="e">
        <f>VLOOKUP(AE307,ORGANOGRAMAES!$C$1:$N$6000,2,0)</f>
        <v>#N/A</v>
      </c>
      <c r="BE307" s="19" t="e">
        <f>VLOOKUP(AE307,ORGANOGRAMAES!$C$1:$N$6000,3,0)</f>
        <v>#N/A</v>
      </c>
      <c r="BF307" s="19" t="e">
        <f>VLOOKUP(AE307,ORGANOGRAMAES!$C$1:$N$6000,4,0)</f>
        <v>#N/A</v>
      </c>
      <c r="BG307" s="19" t="e">
        <f>VLOOKUP(AE307,ORGANOGRAMAES!$C$1:$N$6000,5,0)</f>
        <v>#N/A</v>
      </c>
      <c r="BH307" s="19" t="e">
        <f>VLOOKUP(AE307,ORGANOGRAMAES!$C$1:$N$6000,6,0)</f>
        <v>#N/A</v>
      </c>
      <c r="BI307" s="19" t="e">
        <f>VLOOKUP(AE307,ORGANOGRAMAES!$C$1:$N$6000,7,0)</f>
        <v>#N/A</v>
      </c>
      <c r="BJ307" s="19" t="e">
        <f>VLOOKUP(AE307,ORGANOGRAMAES!$C$1:$N$6000,8,0)</f>
        <v>#N/A</v>
      </c>
      <c r="BK307" s="19" t="e">
        <f>VLOOKUP(AE307,ORGANOGRAMAES!$C$1:$N$6000,9,0)</f>
        <v>#N/A</v>
      </c>
      <c r="BL307" s="19" t="e">
        <f>VLOOKUP(AE307,ORGANOGRAMAES!$C$1:$N$6000,10,0)</f>
        <v>#N/A</v>
      </c>
      <c r="BM307" s="19" t="e">
        <f>VLOOKUP(AE307,ORGANOGRAMAES!$C$1:$N$6000,11,0)</f>
        <v>#N/A</v>
      </c>
      <c r="BN307" s="19" t="e">
        <f>VLOOKUP(AE307,ORGANOGRAMAES!$C$1:$N$6000,12,0)</f>
        <v>#N/A</v>
      </c>
      <c r="BP307" s="19" t="str">
        <f t="shared" si="83"/>
        <v>-</v>
      </c>
      <c r="BQ307" s="19" t="str">
        <f t="shared" si="84"/>
        <v>-</v>
      </c>
      <c r="BR307" s="19" t="str">
        <f t="shared" si="85"/>
        <v>-</v>
      </c>
      <c r="BS307" s="19" t="str">
        <f t="shared" si="86"/>
        <v>-</v>
      </c>
      <c r="BT307" s="19" t="str">
        <f t="shared" si="87"/>
        <v>-</v>
      </c>
      <c r="BU307" s="19" t="str">
        <f t="shared" si="88"/>
        <v>-</v>
      </c>
      <c r="BV307" s="19" t="str">
        <f t="shared" si="89"/>
        <v>-</v>
      </c>
      <c r="BW307" s="19" t="str">
        <f t="shared" si="90"/>
        <v>-</v>
      </c>
      <c r="BX307" s="19" t="str">
        <f t="shared" si="91"/>
        <v>-</v>
      </c>
      <c r="BY307" s="19" t="str">
        <f t="shared" si="92"/>
        <v>-</v>
      </c>
      <c r="BZ307" s="19" t="str">
        <f t="shared" si="93"/>
        <v>-</v>
      </c>
    </row>
    <row r="308" spans="1:78">
      <c r="A308" s="106" t="str">
        <f t="shared" si="94"/>
        <v>22.1.00.00.00.00.00</v>
      </c>
      <c r="B308" s="106">
        <f t="shared" si="95"/>
        <v>22</v>
      </c>
      <c r="C308" s="107" t="str">
        <f t="shared" si="96"/>
        <v>1</v>
      </c>
      <c r="D308" s="32" t="s">
        <v>7024</v>
      </c>
      <c r="E308" s="32" t="s">
        <v>7024</v>
      </c>
      <c r="F308" s="32" t="s">
        <v>7024</v>
      </c>
      <c r="G308" s="32" t="s">
        <v>7024</v>
      </c>
      <c r="H308" s="32" t="s">
        <v>7024</v>
      </c>
      <c r="I308" s="33"/>
      <c r="J308" s="17" t="s">
        <v>93</v>
      </c>
      <c r="K308" s="150" t="str">
        <f t="shared" si="97"/>
        <v>-</v>
      </c>
      <c r="L308" s="123"/>
      <c r="M308" s="123"/>
      <c r="N308" s="123"/>
      <c r="O308" s="123"/>
      <c r="P308" s="123"/>
      <c r="Q308" s="123"/>
      <c r="AC308" s="50" t="str">
        <f t="shared" si="99"/>
        <v>22.1</v>
      </c>
      <c r="AD308" s="19">
        <f t="shared" si="100"/>
        <v>287</v>
      </c>
      <c r="AE308" s="49" t="str">
        <f t="shared" si="98"/>
        <v>22.1287</v>
      </c>
      <c r="BD308" s="19" t="e">
        <f>VLOOKUP(AE308,ORGANOGRAMAES!$C$1:$N$6000,2,0)</f>
        <v>#N/A</v>
      </c>
      <c r="BE308" s="19" t="e">
        <f>VLOOKUP(AE308,ORGANOGRAMAES!$C$1:$N$6000,3,0)</f>
        <v>#N/A</v>
      </c>
      <c r="BF308" s="19" t="e">
        <f>VLOOKUP(AE308,ORGANOGRAMAES!$C$1:$N$6000,4,0)</f>
        <v>#N/A</v>
      </c>
      <c r="BG308" s="19" t="e">
        <f>VLOOKUP(AE308,ORGANOGRAMAES!$C$1:$N$6000,5,0)</f>
        <v>#N/A</v>
      </c>
      <c r="BH308" s="19" t="e">
        <f>VLOOKUP(AE308,ORGANOGRAMAES!$C$1:$N$6000,6,0)</f>
        <v>#N/A</v>
      </c>
      <c r="BI308" s="19" t="e">
        <f>VLOOKUP(AE308,ORGANOGRAMAES!$C$1:$N$6000,7,0)</f>
        <v>#N/A</v>
      </c>
      <c r="BJ308" s="19" t="e">
        <f>VLOOKUP(AE308,ORGANOGRAMAES!$C$1:$N$6000,8,0)</f>
        <v>#N/A</v>
      </c>
      <c r="BK308" s="19" t="e">
        <f>VLOOKUP(AE308,ORGANOGRAMAES!$C$1:$N$6000,9,0)</f>
        <v>#N/A</v>
      </c>
      <c r="BL308" s="19" t="e">
        <f>VLOOKUP(AE308,ORGANOGRAMAES!$C$1:$N$6000,10,0)</f>
        <v>#N/A</v>
      </c>
      <c r="BM308" s="19" t="e">
        <f>VLOOKUP(AE308,ORGANOGRAMAES!$C$1:$N$6000,11,0)</f>
        <v>#N/A</v>
      </c>
      <c r="BN308" s="19" t="e">
        <f>VLOOKUP(AE308,ORGANOGRAMAES!$C$1:$N$6000,12,0)</f>
        <v>#N/A</v>
      </c>
      <c r="BP308" s="19" t="str">
        <f t="shared" si="83"/>
        <v>-</v>
      </c>
      <c r="BQ308" s="19" t="str">
        <f t="shared" si="84"/>
        <v>-</v>
      </c>
      <c r="BR308" s="19" t="str">
        <f t="shared" si="85"/>
        <v>-</v>
      </c>
      <c r="BS308" s="19" t="str">
        <f t="shared" si="86"/>
        <v>-</v>
      </c>
      <c r="BT308" s="19" t="str">
        <f t="shared" si="87"/>
        <v>-</v>
      </c>
      <c r="BU308" s="19" t="str">
        <f t="shared" si="88"/>
        <v>-</v>
      </c>
      <c r="BV308" s="19" t="str">
        <f t="shared" si="89"/>
        <v>-</v>
      </c>
      <c r="BW308" s="19" t="str">
        <f t="shared" si="90"/>
        <v>-</v>
      </c>
      <c r="BX308" s="19" t="str">
        <f t="shared" si="91"/>
        <v>-</v>
      </c>
      <c r="BY308" s="19" t="str">
        <f t="shared" si="92"/>
        <v>-</v>
      </c>
      <c r="BZ308" s="19" t="str">
        <f t="shared" si="93"/>
        <v>-</v>
      </c>
    </row>
    <row r="309" spans="1:78">
      <c r="A309" s="106" t="str">
        <f t="shared" si="94"/>
        <v>22.1.00.00.00.00.00</v>
      </c>
      <c r="B309" s="106">
        <f t="shared" si="95"/>
        <v>22</v>
      </c>
      <c r="C309" s="107" t="str">
        <f t="shared" si="96"/>
        <v>1</v>
      </c>
      <c r="D309" s="32" t="s">
        <v>7024</v>
      </c>
      <c r="E309" s="32" t="s">
        <v>7024</v>
      </c>
      <c r="F309" s="32" t="s">
        <v>7024</v>
      </c>
      <c r="G309" s="32" t="s">
        <v>7024</v>
      </c>
      <c r="H309" s="32" t="s">
        <v>7024</v>
      </c>
      <c r="I309" s="33"/>
      <c r="J309" s="17" t="s">
        <v>93</v>
      </c>
      <c r="K309" s="150" t="str">
        <f t="shared" si="97"/>
        <v>-</v>
      </c>
      <c r="L309" s="123"/>
      <c r="M309" s="123"/>
      <c r="N309" s="123"/>
      <c r="O309" s="123"/>
      <c r="P309" s="123"/>
      <c r="Q309" s="123"/>
      <c r="AC309" s="50" t="str">
        <f t="shared" si="99"/>
        <v>22.1</v>
      </c>
      <c r="AD309" s="19">
        <f t="shared" si="100"/>
        <v>288</v>
      </c>
      <c r="AE309" s="49" t="str">
        <f t="shared" si="98"/>
        <v>22.1288</v>
      </c>
      <c r="BD309" s="19" t="e">
        <f>VLOOKUP(AE309,ORGANOGRAMAES!$C$1:$N$6000,2,0)</f>
        <v>#N/A</v>
      </c>
      <c r="BE309" s="19" t="e">
        <f>VLOOKUP(AE309,ORGANOGRAMAES!$C$1:$N$6000,3,0)</f>
        <v>#N/A</v>
      </c>
      <c r="BF309" s="19" t="e">
        <f>VLOOKUP(AE309,ORGANOGRAMAES!$C$1:$N$6000,4,0)</f>
        <v>#N/A</v>
      </c>
      <c r="BG309" s="19" t="e">
        <f>VLOOKUP(AE309,ORGANOGRAMAES!$C$1:$N$6000,5,0)</f>
        <v>#N/A</v>
      </c>
      <c r="BH309" s="19" t="e">
        <f>VLOOKUP(AE309,ORGANOGRAMAES!$C$1:$N$6000,6,0)</f>
        <v>#N/A</v>
      </c>
      <c r="BI309" s="19" t="e">
        <f>VLOOKUP(AE309,ORGANOGRAMAES!$C$1:$N$6000,7,0)</f>
        <v>#N/A</v>
      </c>
      <c r="BJ309" s="19" t="e">
        <f>VLOOKUP(AE309,ORGANOGRAMAES!$C$1:$N$6000,8,0)</f>
        <v>#N/A</v>
      </c>
      <c r="BK309" s="19" t="e">
        <f>VLOOKUP(AE309,ORGANOGRAMAES!$C$1:$N$6000,9,0)</f>
        <v>#N/A</v>
      </c>
      <c r="BL309" s="19" t="e">
        <f>VLOOKUP(AE309,ORGANOGRAMAES!$C$1:$N$6000,10,0)</f>
        <v>#N/A</v>
      </c>
      <c r="BM309" s="19" t="e">
        <f>VLOOKUP(AE309,ORGANOGRAMAES!$C$1:$N$6000,11,0)</f>
        <v>#N/A</v>
      </c>
      <c r="BN309" s="19" t="e">
        <f>VLOOKUP(AE309,ORGANOGRAMAES!$C$1:$N$6000,12,0)</f>
        <v>#N/A</v>
      </c>
      <c r="BP309" s="19" t="str">
        <f t="shared" si="83"/>
        <v>-</v>
      </c>
      <c r="BQ309" s="19" t="str">
        <f t="shared" si="84"/>
        <v>-</v>
      </c>
      <c r="BR309" s="19" t="str">
        <f t="shared" si="85"/>
        <v>-</v>
      </c>
      <c r="BS309" s="19" t="str">
        <f t="shared" si="86"/>
        <v>-</v>
      </c>
      <c r="BT309" s="19" t="str">
        <f t="shared" si="87"/>
        <v>-</v>
      </c>
      <c r="BU309" s="19" t="str">
        <f t="shared" si="88"/>
        <v>-</v>
      </c>
      <c r="BV309" s="19" t="str">
        <f t="shared" si="89"/>
        <v>-</v>
      </c>
      <c r="BW309" s="19" t="str">
        <f t="shared" si="90"/>
        <v>-</v>
      </c>
      <c r="BX309" s="19" t="str">
        <f t="shared" si="91"/>
        <v>-</v>
      </c>
      <c r="BY309" s="19" t="str">
        <f t="shared" si="92"/>
        <v>-</v>
      </c>
      <c r="BZ309" s="19" t="str">
        <f t="shared" si="93"/>
        <v>-</v>
      </c>
    </row>
    <row r="310" spans="1:78">
      <c r="A310" s="106" t="str">
        <f t="shared" si="94"/>
        <v>22.1.00.00.00.00.00</v>
      </c>
      <c r="B310" s="106">
        <f t="shared" si="95"/>
        <v>22</v>
      </c>
      <c r="C310" s="107" t="str">
        <f t="shared" si="96"/>
        <v>1</v>
      </c>
      <c r="D310" s="32" t="s">
        <v>7024</v>
      </c>
      <c r="E310" s="32" t="s">
        <v>7024</v>
      </c>
      <c r="F310" s="32" t="s">
        <v>7024</v>
      </c>
      <c r="G310" s="32" t="s">
        <v>7024</v>
      </c>
      <c r="H310" s="32" t="s">
        <v>7024</v>
      </c>
      <c r="I310" s="33"/>
      <c r="J310" s="17" t="s">
        <v>93</v>
      </c>
      <c r="K310" s="150" t="str">
        <f t="shared" si="97"/>
        <v>-</v>
      </c>
      <c r="L310" s="123"/>
      <c r="M310" s="123"/>
      <c r="N310" s="123"/>
      <c r="O310" s="123"/>
      <c r="P310" s="123"/>
      <c r="Q310" s="123"/>
      <c r="AC310" s="50" t="str">
        <f t="shared" si="99"/>
        <v>22.1</v>
      </c>
      <c r="AD310" s="19">
        <f t="shared" si="100"/>
        <v>289</v>
      </c>
      <c r="AE310" s="49" t="str">
        <f t="shared" si="98"/>
        <v>22.1289</v>
      </c>
      <c r="BD310" s="19" t="e">
        <f>VLOOKUP(AE310,ORGANOGRAMAES!$C$1:$N$6000,2,0)</f>
        <v>#N/A</v>
      </c>
      <c r="BE310" s="19" t="e">
        <f>VLOOKUP(AE310,ORGANOGRAMAES!$C$1:$N$6000,3,0)</f>
        <v>#N/A</v>
      </c>
      <c r="BF310" s="19" t="e">
        <f>VLOOKUP(AE310,ORGANOGRAMAES!$C$1:$N$6000,4,0)</f>
        <v>#N/A</v>
      </c>
      <c r="BG310" s="19" t="e">
        <f>VLOOKUP(AE310,ORGANOGRAMAES!$C$1:$N$6000,5,0)</f>
        <v>#N/A</v>
      </c>
      <c r="BH310" s="19" t="e">
        <f>VLOOKUP(AE310,ORGANOGRAMAES!$C$1:$N$6000,6,0)</f>
        <v>#N/A</v>
      </c>
      <c r="BI310" s="19" t="e">
        <f>VLOOKUP(AE310,ORGANOGRAMAES!$C$1:$N$6000,7,0)</f>
        <v>#N/A</v>
      </c>
      <c r="BJ310" s="19" t="e">
        <f>VLOOKUP(AE310,ORGANOGRAMAES!$C$1:$N$6000,8,0)</f>
        <v>#N/A</v>
      </c>
      <c r="BK310" s="19" t="e">
        <f>VLOOKUP(AE310,ORGANOGRAMAES!$C$1:$N$6000,9,0)</f>
        <v>#N/A</v>
      </c>
      <c r="BL310" s="19" t="e">
        <f>VLOOKUP(AE310,ORGANOGRAMAES!$C$1:$N$6000,10,0)</f>
        <v>#N/A</v>
      </c>
      <c r="BM310" s="19" t="e">
        <f>VLOOKUP(AE310,ORGANOGRAMAES!$C$1:$N$6000,11,0)</f>
        <v>#N/A</v>
      </c>
      <c r="BN310" s="19" t="e">
        <f>VLOOKUP(AE310,ORGANOGRAMAES!$C$1:$N$6000,12,0)</f>
        <v>#N/A</v>
      </c>
      <c r="BP310" s="19" t="str">
        <f t="shared" si="83"/>
        <v>-</v>
      </c>
      <c r="BQ310" s="19" t="str">
        <f t="shared" si="84"/>
        <v>-</v>
      </c>
      <c r="BR310" s="19" t="str">
        <f t="shared" si="85"/>
        <v>-</v>
      </c>
      <c r="BS310" s="19" t="str">
        <f t="shared" si="86"/>
        <v>-</v>
      </c>
      <c r="BT310" s="19" t="str">
        <f t="shared" si="87"/>
        <v>-</v>
      </c>
      <c r="BU310" s="19" t="str">
        <f t="shared" si="88"/>
        <v>-</v>
      </c>
      <c r="BV310" s="19" t="str">
        <f t="shared" si="89"/>
        <v>-</v>
      </c>
      <c r="BW310" s="19" t="str">
        <f t="shared" si="90"/>
        <v>-</v>
      </c>
      <c r="BX310" s="19" t="str">
        <f t="shared" si="91"/>
        <v>-</v>
      </c>
      <c r="BY310" s="19" t="str">
        <f t="shared" si="92"/>
        <v>-</v>
      </c>
      <c r="BZ310" s="19" t="str">
        <f t="shared" si="93"/>
        <v>-</v>
      </c>
    </row>
    <row r="311" spans="1:78">
      <c r="A311" s="106" t="str">
        <f t="shared" si="94"/>
        <v>22.1.00.00.00.00.00</v>
      </c>
      <c r="B311" s="106">
        <f t="shared" si="95"/>
        <v>22</v>
      </c>
      <c r="C311" s="107" t="str">
        <f t="shared" si="96"/>
        <v>1</v>
      </c>
      <c r="D311" s="32" t="s">
        <v>7024</v>
      </c>
      <c r="E311" s="32" t="s">
        <v>7024</v>
      </c>
      <c r="F311" s="32" t="s">
        <v>7024</v>
      </c>
      <c r="G311" s="32" t="s">
        <v>7024</v>
      </c>
      <c r="H311" s="32" t="s">
        <v>7024</v>
      </c>
      <c r="I311" s="33"/>
      <c r="J311" s="17" t="s">
        <v>93</v>
      </c>
      <c r="K311" s="150" t="str">
        <f t="shared" si="97"/>
        <v>-</v>
      </c>
      <c r="L311" s="123"/>
      <c r="M311" s="123"/>
      <c r="N311" s="123"/>
      <c r="O311" s="123"/>
      <c r="P311" s="123"/>
      <c r="Q311" s="123"/>
      <c r="AC311" s="50" t="str">
        <f t="shared" si="99"/>
        <v>22.1</v>
      </c>
      <c r="AD311" s="19">
        <f t="shared" si="100"/>
        <v>290</v>
      </c>
      <c r="AE311" s="49" t="str">
        <f t="shared" si="98"/>
        <v>22.1290</v>
      </c>
      <c r="BD311" s="19" t="e">
        <f>VLOOKUP(AE311,ORGANOGRAMAES!$C$1:$N$6000,2,0)</f>
        <v>#N/A</v>
      </c>
      <c r="BE311" s="19" t="e">
        <f>VLOOKUP(AE311,ORGANOGRAMAES!$C$1:$N$6000,3,0)</f>
        <v>#N/A</v>
      </c>
      <c r="BF311" s="19" t="e">
        <f>VLOOKUP(AE311,ORGANOGRAMAES!$C$1:$N$6000,4,0)</f>
        <v>#N/A</v>
      </c>
      <c r="BG311" s="19" t="e">
        <f>VLOOKUP(AE311,ORGANOGRAMAES!$C$1:$N$6000,5,0)</f>
        <v>#N/A</v>
      </c>
      <c r="BH311" s="19" t="e">
        <f>VLOOKUP(AE311,ORGANOGRAMAES!$C$1:$N$6000,6,0)</f>
        <v>#N/A</v>
      </c>
      <c r="BI311" s="19" t="e">
        <f>VLOOKUP(AE311,ORGANOGRAMAES!$C$1:$N$6000,7,0)</f>
        <v>#N/A</v>
      </c>
      <c r="BJ311" s="19" t="e">
        <f>VLOOKUP(AE311,ORGANOGRAMAES!$C$1:$N$6000,8,0)</f>
        <v>#N/A</v>
      </c>
      <c r="BK311" s="19" t="e">
        <f>VLOOKUP(AE311,ORGANOGRAMAES!$C$1:$N$6000,9,0)</f>
        <v>#N/A</v>
      </c>
      <c r="BL311" s="19" t="e">
        <f>VLOOKUP(AE311,ORGANOGRAMAES!$C$1:$N$6000,10,0)</f>
        <v>#N/A</v>
      </c>
      <c r="BM311" s="19" t="e">
        <f>VLOOKUP(AE311,ORGANOGRAMAES!$C$1:$N$6000,11,0)</f>
        <v>#N/A</v>
      </c>
      <c r="BN311" s="19" t="e">
        <f>VLOOKUP(AE311,ORGANOGRAMAES!$C$1:$N$6000,12,0)</f>
        <v>#N/A</v>
      </c>
      <c r="BP311" s="19" t="str">
        <f t="shared" si="83"/>
        <v>-</v>
      </c>
      <c r="BQ311" s="19" t="str">
        <f t="shared" si="84"/>
        <v>-</v>
      </c>
      <c r="BR311" s="19" t="str">
        <f t="shared" si="85"/>
        <v>-</v>
      </c>
      <c r="BS311" s="19" t="str">
        <f t="shared" si="86"/>
        <v>-</v>
      </c>
      <c r="BT311" s="19" t="str">
        <f t="shared" si="87"/>
        <v>-</v>
      </c>
      <c r="BU311" s="19" t="str">
        <f t="shared" si="88"/>
        <v>-</v>
      </c>
      <c r="BV311" s="19" t="str">
        <f t="shared" si="89"/>
        <v>-</v>
      </c>
      <c r="BW311" s="19" t="str">
        <f t="shared" si="90"/>
        <v>-</v>
      </c>
      <c r="BX311" s="19" t="str">
        <f t="shared" si="91"/>
        <v>-</v>
      </c>
      <c r="BY311" s="19" t="str">
        <f t="shared" si="92"/>
        <v>-</v>
      </c>
      <c r="BZ311" s="19" t="str">
        <f t="shared" si="93"/>
        <v>-</v>
      </c>
    </row>
    <row r="312" spans="1:78">
      <c r="A312" s="106" t="str">
        <f t="shared" si="94"/>
        <v>22.1.00.00.00.00.00</v>
      </c>
      <c r="B312" s="106">
        <f t="shared" si="95"/>
        <v>22</v>
      </c>
      <c r="C312" s="107" t="str">
        <f t="shared" si="96"/>
        <v>1</v>
      </c>
      <c r="D312" s="32" t="s">
        <v>7024</v>
      </c>
      <c r="E312" s="32" t="s">
        <v>7024</v>
      </c>
      <c r="F312" s="32" t="s">
        <v>7024</v>
      </c>
      <c r="G312" s="32" t="s">
        <v>7024</v>
      </c>
      <c r="H312" s="32" t="s">
        <v>7024</v>
      </c>
      <c r="I312" s="33"/>
      <c r="J312" s="17" t="s">
        <v>93</v>
      </c>
      <c r="K312" s="150" t="str">
        <f t="shared" si="97"/>
        <v>-</v>
      </c>
      <c r="L312" s="123"/>
      <c r="M312" s="123"/>
      <c r="N312" s="123"/>
      <c r="O312" s="123"/>
      <c r="P312" s="123"/>
      <c r="Q312" s="123"/>
      <c r="AC312" s="50" t="str">
        <f t="shared" si="99"/>
        <v>22.1</v>
      </c>
      <c r="AD312" s="19">
        <f t="shared" si="100"/>
        <v>291</v>
      </c>
      <c r="AE312" s="49" t="str">
        <f t="shared" si="98"/>
        <v>22.1291</v>
      </c>
      <c r="BD312" s="19" t="e">
        <f>VLOOKUP(AE312,ORGANOGRAMAES!$C$1:$N$6000,2,0)</f>
        <v>#N/A</v>
      </c>
      <c r="BE312" s="19" t="e">
        <f>VLOOKUP(AE312,ORGANOGRAMAES!$C$1:$N$6000,3,0)</f>
        <v>#N/A</v>
      </c>
      <c r="BF312" s="19" t="e">
        <f>VLOOKUP(AE312,ORGANOGRAMAES!$C$1:$N$6000,4,0)</f>
        <v>#N/A</v>
      </c>
      <c r="BG312" s="19" t="e">
        <f>VLOOKUP(AE312,ORGANOGRAMAES!$C$1:$N$6000,5,0)</f>
        <v>#N/A</v>
      </c>
      <c r="BH312" s="19" t="e">
        <f>VLOOKUP(AE312,ORGANOGRAMAES!$C$1:$N$6000,6,0)</f>
        <v>#N/A</v>
      </c>
      <c r="BI312" s="19" t="e">
        <f>VLOOKUP(AE312,ORGANOGRAMAES!$C$1:$N$6000,7,0)</f>
        <v>#N/A</v>
      </c>
      <c r="BJ312" s="19" t="e">
        <f>VLOOKUP(AE312,ORGANOGRAMAES!$C$1:$N$6000,8,0)</f>
        <v>#N/A</v>
      </c>
      <c r="BK312" s="19" t="e">
        <f>VLOOKUP(AE312,ORGANOGRAMAES!$C$1:$N$6000,9,0)</f>
        <v>#N/A</v>
      </c>
      <c r="BL312" s="19" t="e">
        <f>VLOOKUP(AE312,ORGANOGRAMAES!$C$1:$N$6000,10,0)</f>
        <v>#N/A</v>
      </c>
      <c r="BM312" s="19" t="e">
        <f>VLOOKUP(AE312,ORGANOGRAMAES!$C$1:$N$6000,11,0)</f>
        <v>#N/A</v>
      </c>
      <c r="BN312" s="19" t="e">
        <f>VLOOKUP(AE312,ORGANOGRAMAES!$C$1:$N$6000,12,0)</f>
        <v>#N/A</v>
      </c>
      <c r="BP312" s="19" t="str">
        <f t="shared" si="83"/>
        <v>-</v>
      </c>
      <c r="BQ312" s="19" t="str">
        <f t="shared" si="84"/>
        <v>-</v>
      </c>
      <c r="BR312" s="19" t="str">
        <f t="shared" si="85"/>
        <v>-</v>
      </c>
      <c r="BS312" s="19" t="str">
        <f t="shared" si="86"/>
        <v>-</v>
      </c>
      <c r="BT312" s="19" t="str">
        <f t="shared" si="87"/>
        <v>-</v>
      </c>
      <c r="BU312" s="19" t="str">
        <f t="shared" si="88"/>
        <v>-</v>
      </c>
      <c r="BV312" s="19" t="str">
        <f t="shared" si="89"/>
        <v>-</v>
      </c>
      <c r="BW312" s="19" t="str">
        <f t="shared" si="90"/>
        <v>-</v>
      </c>
      <c r="BX312" s="19" t="str">
        <f t="shared" si="91"/>
        <v>-</v>
      </c>
      <c r="BY312" s="19" t="str">
        <f t="shared" si="92"/>
        <v>-</v>
      </c>
      <c r="BZ312" s="19" t="str">
        <f t="shared" si="93"/>
        <v>-</v>
      </c>
    </row>
    <row r="313" spans="1:78">
      <c r="A313" s="106" t="str">
        <f t="shared" si="94"/>
        <v>22.1.00.00.00.00.00</v>
      </c>
      <c r="B313" s="106">
        <f t="shared" si="95"/>
        <v>22</v>
      </c>
      <c r="C313" s="107" t="str">
        <f t="shared" si="96"/>
        <v>1</v>
      </c>
      <c r="D313" s="32" t="s">
        <v>7024</v>
      </c>
      <c r="E313" s="32" t="s">
        <v>7024</v>
      </c>
      <c r="F313" s="32" t="s">
        <v>7024</v>
      </c>
      <c r="G313" s="32" t="s">
        <v>7024</v>
      </c>
      <c r="H313" s="32" t="s">
        <v>7024</v>
      </c>
      <c r="I313" s="33"/>
      <c r="J313" s="17" t="s">
        <v>93</v>
      </c>
      <c r="K313" s="150" t="str">
        <f t="shared" si="97"/>
        <v>-</v>
      </c>
      <c r="L313" s="123"/>
      <c r="M313" s="123"/>
      <c r="N313" s="123"/>
      <c r="O313" s="123"/>
      <c r="P313" s="123"/>
      <c r="Q313" s="123"/>
      <c r="AC313" s="50" t="str">
        <f t="shared" si="99"/>
        <v>22.1</v>
      </c>
      <c r="AD313" s="19">
        <f t="shared" si="100"/>
        <v>292</v>
      </c>
      <c r="AE313" s="49" t="str">
        <f t="shared" si="98"/>
        <v>22.1292</v>
      </c>
      <c r="BD313" s="19" t="e">
        <f>VLOOKUP(AE313,ORGANOGRAMAES!$C$1:$N$6000,2,0)</f>
        <v>#N/A</v>
      </c>
      <c r="BE313" s="19" t="e">
        <f>VLOOKUP(AE313,ORGANOGRAMAES!$C$1:$N$6000,3,0)</f>
        <v>#N/A</v>
      </c>
      <c r="BF313" s="19" t="e">
        <f>VLOOKUP(AE313,ORGANOGRAMAES!$C$1:$N$6000,4,0)</f>
        <v>#N/A</v>
      </c>
      <c r="BG313" s="19" t="e">
        <f>VLOOKUP(AE313,ORGANOGRAMAES!$C$1:$N$6000,5,0)</f>
        <v>#N/A</v>
      </c>
      <c r="BH313" s="19" t="e">
        <f>VLOOKUP(AE313,ORGANOGRAMAES!$C$1:$N$6000,6,0)</f>
        <v>#N/A</v>
      </c>
      <c r="BI313" s="19" t="e">
        <f>VLOOKUP(AE313,ORGANOGRAMAES!$C$1:$N$6000,7,0)</f>
        <v>#N/A</v>
      </c>
      <c r="BJ313" s="19" t="e">
        <f>VLOOKUP(AE313,ORGANOGRAMAES!$C$1:$N$6000,8,0)</f>
        <v>#N/A</v>
      </c>
      <c r="BK313" s="19" t="e">
        <f>VLOOKUP(AE313,ORGANOGRAMAES!$C$1:$N$6000,9,0)</f>
        <v>#N/A</v>
      </c>
      <c r="BL313" s="19" t="e">
        <f>VLOOKUP(AE313,ORGANOGRAMAES!$C$1:$N$6000,10,0)</f>
        <v>#N/A</v>
      </c>
      <c r="BM313" s="19" t="e">
        <f>VLOOKUP(AE313,ORGANOGRAMAES!$C$1:$N$6000,11,0)</f>
        <v>#N/A</v>
      </c>
      <c r="BN313" s="19" t="e">
        <f>VLOOKUP(AE313,ORGANOGRAMAES!$C$1:$N$6000,12,0)</f>
        <v>#N/A</v>
      </c>
      <c r="BP313" s="19" t="str">
        <f t="shared" si="83"/>
        <v>-</v>
      </c>
      <c r="BQ313" s="19" t="str">
        <f t="shared" si="84"/>
        <v>-</v>
      </c>
      <c r="BR313" s="19" t="str">
        <f t="shared" si="85"/>
        <v>-</v>
      </c>
      <c r="BS313" s="19" t="str">
        <f t="shared" si="86"/>
        <v>-</v>
      </c>
      <c r="BT313" s="19" t="str">
        <f t="shared" si="87"/>
        <v>-</v>
      </c>
      <c r="BU313" s="19" t="str">
        <f t="shared" si="88"/>
        <v>-</v>
      </c>
      <c r="BV313" s="19" t="str">
        <f t="shared" si="89"/>
        <v>-</v>
      </c>
      <c r="BW313" s="19" t="str">
        <f t="shared" si="90"/>
        <v>-</v>
      </c>
      <c r="BX313" s="19" t="str">
        <f t="shared" si="91"/>
        <v>-</v>
      </c>
      <c r="BY313" s="19" t="str">
        <f t="shared" si="92"/>
        <v>-</v>
      </c>
      <c r="BZ313" s="19" t="str">
        <f t="shared" si="93"/>
        <v>-</v>
      </c>
    </row>
    <row r="314" spans="1:78">
      <c r="A314" s="106" t="str">
        <f t="shared" si="94"/>
        <v>22.1.00.00.00.00.00</v>
      </c>
      <c r="B314" s="106">
        <f t="shared" si="95"/>
        <v>22</v>
      </c>
      <c r="C314" s="107" t="str">
        <f t="shared" si="96"/>
        <v>1</v>
      </c>
      <c r="D314" s="32" t="s">
        <v>7024</v>
      </c>
      <c r="E314" s="32" t="s">
        <v>7024</v>
      </c>
      <c r="F314" s="32" t="s">
        <v>7024</v>
      </c>
      <c r="G314" s="32" t="s">
        <v>7024</v>
      </c>
      <c r="H314" s="32" t="s">
        <v>7024</v>
      </c>
      <c r="I314" s="33"/>
      <c r="J314" s="17" t="s">
        <v>93</v>
      </c>
      <c r="K314" s="150" t="str">
        <f t="shared" si="97"/>
        <v>-</v>
      </c>
      <c r="L314" s="123"/>
      <c r="M314" s="123"/>
      <c r="N314" s="123"/>
      <c r="O314" s="123"/>
      <c r="P314" s="123"/>
      <c r="Q314" s="123"/>
      <c r="AC314" s="50" t="str">
        <f t="shared" si="99"/>
        <v>22.1</v>
      </c>
      <c r="AD314" s="19">
        <f t="shared" si="100"/>
        <v>293</v>
      </c>
      <c r="AE314" s="49" t="str">
        <f t="shared" si="98"/>
        <v>22.1293</v>
      </c>
      <c r="BD314" s="19" t="e">
        <f>VLOOKUP(AE314,ORGANOGRAMAES!$C$1:$N$6000,2,0)</f>
        <v>#N/A</v>
      </c>
      <c r="BE314" s="19" t="e">
        <f>VLOOKUP(AE314,ORGANOGRAMAES!$C$1:$N$6000,3,0)</f>
        <v>#N/A</v>
      </c>
      <c r="BF314" s="19" t="e">
        <f>VLOOKUP(AE314,ORGANOGRAMAES!$C$1:$N$6000,4,0)</f>
        <v>#N/A</v>
      </c>
      <c r="BG314" s="19" t="e">
        <f>VLOOKUP(AE314,ORGANOGRAMAES!$C$1:$N$6000,5,0)</f>
        <v>#N/A</v>
      </c>
      <c r="BH314" s="19" t="e">
        <f>VLOOKUP(AE314,ORGANOGRAMAES!$C$1:$N$6000,6,0)</f>
        <v>#N/A</v>
      </c>
      <c r="BI314" s="19" t="e">
        <f>VLOOKUP(AE314,ORGANOGRAMAES!$C$1:$N$6000,7,0)</f>
        <v>#N/A</v>
      </c>
      <c r="BJ314" s="19" t="e">
        <f>VLOOKUP(AE314,ORGANOGRAMAES!$C$1:$N$6000,8,0)</f>
        <v>#N/A</v>
      </c>
      <c r="BK314" s="19" t="e">
        <f>VLOOKUP(AE314,ORGANOGRAMAES!$C$1:$N$6000,9,0)</f>
        <v>#N/A</v>
      </c>
      <c r="BL314" s="19" t="e">
        <f>VLOOKUP(AE314,ORGANOGRAMAES!$C$1:$N$6000,10,0)</f>
        <v>#N/A</v>
      </c>
      <c r="BM314" s="19" t="e">
        <f>VLOOKUP(AE314,ORGANOGRAMAES!$C$1:$N$6000,11,0)</f>
        <v>#N/A</v>
      </c>
      <c r="BN314" s="19" t="e">
        <f>VLOOKUP(AE314,ORGANOGRAMAES!$C$1:$N$6000,12,0)</f>
        <v>#N/A</v>
      </c>
      <c r="BP314" s="19" t="str">
        <f t="shared" si="83"/>
        <v>-</v>
      </c>
      <c r="BQ314" s="19" t="str">
        <f t="shared" si="84"/>
        <v>-</v>
      </c>
      <c r="BR314" s="19" t="str">
        <f t="shared" si="85"/>
        <v>-</v>
      </c>
      <c r="BS314" s="19" t="str">
        <f t="shared" si="86"/>
        <v>-</v>
      </c>
      <c r="BT314" s="19" t="str">
        <f t="shared" si="87"/>
        <v>-</v>
      </c>
      <c r="BU314" s="19" t="str">
        <f t="shared" si="88"/>
        <v>-</v>
      </c>
      <c r="BV314" s="19" t="str">
        <f t="shared" si="89"/>
        <v>-</v>
      </c>
      <c r="BW314" s="19" t="str">
        <f t="shared" si="90"/>
        <v>-</v>
      </c>
      <c r="BX314" s="19" t="str">
        <f t="shared" si="91"/>
        <v>-</v>
      </c>
      <c r="BY314" s="19" t="str">
        <f t="shared" si="92"/>
        <v>-</v>
      </c>
      <c r="BZ314" s="19" t="str">
        <f t="shared" si="93"/>
        <v>-</v>
      </c>
    </row>
    <row r="315" spans="1:78">
      <c r="A315" s="106" t="str">
        <f t="shared" si="94"/>
        <v>22.1.00.00.00.00.00</v>
      </c>
      <c r="B315" s="106">
        <f t="shared" si="95"/>
        <v>22</v>
      </c>
      <c r="C315" s="107" t="str">
        <f t="shared" si="96"/>
        <v>1</v>
      </c>
      <c r="D315" s="32" t="s">
        <v>7024</v>
      </c>
      <c r="E315" s="32" t="s">
        <v>7024</v>
      </c>
      <c r="F315" s="32" t="s">
        <v>7024</v>
      </c>
      <c r="G315" s="32" t="s">
        <v>7024</v>
      </c>
      <c r="H315" s="32" t="s">
        <v>7024</v>
      </c>
      <c r="I315" s="33"/>
      <c r="J315" s="17" t="s">
        <v>93</v>
      </c>
      <c r="K315" s="150" t="str">
        <f t="shared" si="97"/>
        <v>-</v>
      </c>
      <c r="L315" s="123"/>
      <c r="M315" s="123"/>
      <c r="N315" s="123"/>
      <c r="O315" s="123"/>
      <c r="P315" s="123"/>
      <c r="Q315" s="123"/>
      <c r="AC315" s="50" t="str">
        <f t="shared" si="99"/>
        <v>22.1</v>
      </c>
      <c r="AD315" s="19">
        <f t="shared" si="100"/>
        <v>294</v>
      </c>
      <c r="AE315" s="49" t="str">
        <f t="shared" si="98"/>
        <v>22.1294</v>
      </c>
      <c r="BD315" s="19" t="e">
        <f>VLOOKUP(AE315,ORGANOGRAMAES!$C$1:$N$6000,2,0)</f>
        <v>#N/A</v>
      </c>
      <c r="BE315" s="19" t="e">
        <f>VLOOKUP(AE315,ORGANOGRAMAES!$C$1:$N$6000,3,0)</f>
        <v>#N/A</v>
      </c>
      <c r="BF315" s="19" t="e">
        <f>VLOOKUP(AE315,ORGANOGRAMAES!$C$1:$N$6000,4,0)</f>
        <v>#N/A</v>
      </c>
      <c r="BG315" s="19" t="e">
        <f>VLOOKUP(AE315,ORGANOGRAMAES!$C$1:$N$6000,5,0)</f>
        <v>#N/A</v>
      </c>
      <c r="BH315" s="19" t="e">
        <f>VLOOKUP(AE315,ORGANOGRAMAES!$C$1:$N$6000,6,0)</f>
        <v>#N/A</v>
      </c>
      <c r="BI315" s="19" t="e">
        <f>VLOOKUP(AE315,ORGANOGRAMAES!$C$1:$N$6000,7,0)</f>
        <v>#N/A</v>
      </c>
      <c r="BJ315" s="19" t="e">
        <f>VLOOKUP(AE315,ORGANOGRAMAES!$C$1:$N$6000,8,0)</f>
        <v>#N/A</v>
      </c>
      <c r="BK315" s="19" t="e">
        <f>VLOOKUP(AE315,ORGANOGRAMAES!$C$1:$N$6000,9,0)</f>
        <v>#N/A</v>
      </c>
      <c r="BL315" s="19" t="e">
        <f>VLOOKUP(AE315,ORGANOGRAMAES!$C$1:$N$6000,10,0)</f>
        <v>#N/A</v>
      </c>
      <c r="BM315" s="19" t="e">
        <f>VLOOKUP(AE315,ORGANOGRAMAES!$C$1:$N$6000,11,0)</f>
        <v>#N/A</v>
      </c>
      <c r="BN315" s="19" t="e">
        <f>VLOOKUP(AE315,ORGANOGRAMAES!$C$1:$N$6000,12,0)</f>
        <v>#N/A</v>
      </c>
      <c r="BP315" s="19" t="str">
        <f t="shared" si="83"/>
        <v>-</v>
      </c>
      <c r="BQ315" s="19" t="str">
        <f t="shared" si="84"/>
        <v>-</v>
      </c>
      <c r="BR315" s="19" t="str">
        <f t="shared" si="85"/>
        <v>-</v>
      </c>
      <c r="BS315" s="19" t="str">
        <f t="shared" si="86"/>
        <v>-</v>
      </c>
      <c r="BT315" s="19" t="str">
        <f t="shared" si="87"/>
        <v>-</v>
      </c>
      <c r="BU315" s="19" t="str">
        <f t="shared" si="88"/>
        <v>-</v>
      </c>
      <c r="BV315" s="19" t="str">
        <f t="shared" si="89"/>
        <v>-</v>
      </c>
      <c r="BW315" s="19" t="str">
        <f t="shared" si="90"/>
        <v>-</v>
      </c>
      <c r="BX315" s="19" t="str">
        <f t="shared" si="91"/>
        <v>-</v>
      </c>
      <c r="BY315" s="19" t="str">
        <f t="shared" si="92"/>
        <v>-</v>
      </c>
      <c r="BZ315" s="19" t="str">
        <f t="shared" si="93"/>
        <v>-</v>
      </c>
    </row>
    <row r="316" spans="1:78">
      <c r="A316" s="106" t="str">
        <f t="shared" si="94"/>
        <v>22.1.00.00.00.00.00</v>
      </c>
      <c r="B316" s="106">
        <f t="shared" si="95"/>
        <v>22</v>
      </c>
      <c r="C316" s="107" t="str">
        <f t="shared" si="96"/>
        <v>1</v>
      </c>
      <c r="D316" s="32" t="s">
        <v>7024</v>
      </c>
      <c r="E316" s="32" t="s">
        <v>7024</v>
      </c>
      <c r="F316" s="32" t="s">
        <v>7024</v>
      </c>
      <c r="G316" s="32" t="s">
        <v>7024</v>
      </c>
      <c r="H316" s="32" t="s">
        <v>7024</v>
      </c>
      <c r="I316" s="33"/>
      <c r="J316" s="17" t="s">
        <v>93</v>
      </c>
      <c r="K316" s="150" t="str">
        <f t="shared" si="97"/>
        <v>-</v>
      </c>
      <c r="L316" s="123"/>
      <c r="M316" s="123"/>
      <c r="N316" s="123"/>
      <c r="O316" s="123"/>
      <c r="P316" s="123"/>
      <c r="Q316" s="123"/>
      <c r="AC316" s="50" t="str">
        <f t="shared" si="99"/>
        <v>22.1</v>
      </c>
      <c r="AD316" s="19">
        <f t="shared" si="100"/>
        <v>295</v>
      </c>
      <c r="AE316" s="49" t="str">
        <f t="shared" si="98"/>
        <v>22.1295</v>
      </c>
      <c r="BD316" s="19" t="e">
        <f>VLOOKUP(AE316,ORGANOGRAMAES!$C$1:$N$6000,2,0)</f>
        <v>#N/A</v>
      </c>
      <c r="BE316" s="19" t="e">
        <f>VLOOKUP(AE316,ORGANOGRAMAES!$C$1:$N$6000,3,0)</f>
        <v>#N/A</v>
      </c>
      <c r="BF316" s="19" t="e">
        <f>VLOOKUP(AE316,ORGANOGRAMAES!$C$1:$N$6000,4,0)</f>
        <v>#N/A</v>
      </c>
      <c r="BG316" s="19" t="e">
        <f>VLOOKUP(AE316,ORGANOGRAMAES!$C$1:$N$6000,5,0)</f>
        <v>#N/A</v>
      </c>
      <c r="BH316" s="19" t="e">
        <f>VLOOKUP(AE316,ORGANOGRAMAES!$C$1:$N$6000,6,0)</f>
        <v>#N/A</v>
      </c>
      <c r="BI316" s="19" t="e">
        <f>VLOOKUP(AE316,ORGANOGRAMAES!$C$1:$N$6000,7,0)</f>
        <v>#N/A</v>
      </c>
      <c r="BJ316" s="19" t="e">
        <f>VLOOKUP(AE316,ORGANOGRAMAES!$C$1:$N$6000,8,0)</f>
        <v>#N/A</v>
      </c>
      <c r="BK316" s="19" t="e">
        <f>VLOOKUP(AE316,ORGANOGRAMAES!$C$1:$N$6000,9,0)</f>
        <v>#N/A</v>
      </c>
      <c r="BL316" s="19" t="e">
        <f>VLOOKUP(AE316,ORGANOGRAMAES!$C$1:$N$6000,10,0)</f>
        <v>#N/A</v>
      </c>
      <c r="BM316" s="19" t="e">
        <f>VLOOKUP(AE316,ORGANOGRAMAES!$C$1:$N$6000,11,0)</f>
        <v>#N/A</v>
      </c>
      <c r="BN316" s="19" t="e">
        <f>VLOOKUP(AE316,ORGANOGRAMAES!$C$1:$N$6000,12,0)</f>
        <v>#N/A</v>
      </c>
      <c r="BP316" s="19" t="str">
        <f t="shared" si="83"/>
        <v>-</v>
      </c>
      <c r="BQ316" s="19" t="str">
        <f t="shared" si="84"/>
        <v>-</v>
      </c>
      <c r="BR316" s="19" t="str">
        <f t="shared" si="85"/>
        <v>-</v>
      </c>
      <c r="BS316" s="19" t="str">
        <f t="shared" si="86"/>
        <v>-</v>
      </c>
      <c r="BT316" s="19" t="str">
        <f t="shared" si="87"/>
        <v>-</v>
      </c>
      <c r="BU316" s="19" t="str">
        <f t="shared" si="88"/>
        <v>-</v>
      </c>
      <c r="BV316" s="19" t="str">
        <f t="shared" si="89"/>
        <v>-</v>
      </c>
      <c r="BW316" s="19" t="str">
        <f t="shared" si="90"/>
        <v>-</v>
      </c>
      <c r="BX316" s="19" t="str">
        <f t="shared" si="91"/>
        <v>-</v>
      </c>
      <c r="BY316" s="19" t="str">
        <f t="shared" si="92"/>
        <v>-</v>
      </c>
      <c r="BZ316" s="19" t="str">
        <f t="shared" si="93"/>
        <v>-</v>
      </c>
    </row>
    <row r="317" spans="1:78">
      <c r="A317" s="106" t="str">
        <f t="shared" si="94"/>
        <v>22.1.00.00.00.00.00</v>
      </c>
      <c r="B317" s="106">
        <f t="shared" si="95"/>
        <v>22</v>
      </c>
      <c r="C317" s="107" t="str">
        <f t="shared" si="96"/>
        <v>1</v>
      </c>
      <c r="D317" s="32" t="s">
        <v>7024</v>
      </c>
      <c r="E317" s="32" t="s">
        <v>7024</v>
      </c>
      <c r="F317" s="32" t="s">
        <v>7024</v>
      </c>
      <c r="G317" s="32" t="s">
        <v>7024</v>
      </c>
      <c r="H317" s="32" t="s">
        <v>7024</v>
      </c>
      <c r="I317" s="33"/>
      <c r="J317" s="17" t="s">
        <v>93</v>
      </c>
      <c r="K317" s="150" t="str">
        <f t="shared" si="97"/>
        <v>-</v>
      </c>
      <c r="L317" s="123"/>
      <c r="M317" s="123"/>
      <c r="N317" s="123"/>
      <c r="O317" s="123"/>
      <c r="P317" s="123"/>
      <c r="Q317" s="123"/>
      <c r="AC317" s="50" t="str">
        <f t="shared" si="99"/>
        <v>22.1</v>
      </c>
      <c r="AD317" s="19">
        <f t="shared" si="100"/>
        <v>296</v>
      </c>
      <c r="AE317" s="49" t="str">
        <f t="shared" si="98"/>
        <v>22.1296</v>
      </c>
      <c r="BD317" s="19" t="e">
        <f>VLOOKUP(AE317,ORGANOGRAMAES!$C$1:$N$6000,2,0)</f>
        <v>#N/A</v>
      </c>
      <c r="BE317" s="19" t="e">
        <f>VLOOKUP(AE317,ORGANOGRAMAES!$C$1:$N$6000,3,0)</f>
        <v>#N/A</v>
      </c>
      <c r="BF317" s="19" t="e">
        <f>VLOOKUP(AE317,ORGANOGRAMAES!$C$1:$N$6000,4,0)</f>
        <v>#N/A</v>
      </c>
      <c r="BG317" s="19" t="e">
        <f>VLOOKUP(AE317,ORGANOGRAMAES!$C$1:$N$6000,5,0)</f>
        <v>#N/A</v>
      </c>
      <c r="BH317" s="19" t="e">
        <f>VLOOKUP(AE317,ORGANOGRAMAES!$C$1:$N$6000,6,0)</f>
        <v>#N/A</v>
      </c>
      <c r="BI317" s="19" t="e">
        <f>VLOOKUP(AE317,ORGANOGRAMAES!$C$1:$N$6000,7,0)</f>
        <v>#N/A</v>
      </c>
      <c r="BJ317" s="19" t="e">
        <f>VLOOKUP(AE317,ORGANOGRAMAES!$C$1:$N$6000,8,0)</f>
        <v>#N/A</v>
      </c>
      <c r="BK317" s="19" t="e">
        <f>VLOOKUP(AE317,ORGANOGRAMAES!$C$1:$N$6000,9,0)</f>
        <v>#N/A</v>
      </c>
      <c r="BL317" s="19" t="e">
        <f>VLOOKUP(AE317,ORGANOGRAMAES!$C$1:$N$6000,10,0)</f>
        <v>#N/A</v>
      </c>
      <c r="BM317" s="19" t="e">
        <f>VLOOKUP(AE317,ORGANOGRAMAES!$C$1:$N$6000,11,0)</f>
        <v>#N/A</v>
      </c>
      <c r="BN317" s="19" t="e">
        <f>VLOOKUP(AE317,ORGANOGRAMAES!$C$1:$N$6000,12,0)</f>
        <v>#N/A</v>
      </c>
      <c r="BP317" s="19" t="str">
        <f t="shared" si="83"/>
        <v>-</v>
      </c>
      <c r="BQ317" s="19" t="str">
        <f t="shared" si="84"/>
        <v>-</v>
      </c>
      <c r="BR317" s="19" t="str">
        <f t="shared" si="85"/>
        <v>-</v>
      </c>
      <c r="BS317" s="19" t="str">
        <f t="shared" si="86"/>
        <v>-</v>
      </c>
      <c r="BT317" s="19" t="str">
        <f t="shared" si="87"/>
        <v>-</v>
      </c>
      <c r="BU317" s="19" t="str">
        <f t="shared" si="88"/>
        <v>-</v>
      </c>
      <c r="BV317" s="19" t="str">
        <f t="shared" si="89"/>
        <v>-</v>
      </c>
      <c r="BW317" s="19" t="str">
        <f t="shared" si="90"/>
        <v>-</v>
      </c>
      <c r="BX317" s="19" t="str">
        <f t="shared" si="91"/>
        <v>-</v>
      </c>
      <c r="BY317" s="19" t="str">
        <f t="shared" si="92"/>
        <v>-</v>
      </c>
      <c r="BZ317" s="19" t="str">
        <f t="shared" si="93"/>
        <v>-</v>
      </c>
    </row>
    <row r="318" spans="1:78">
      <c r="A318" s="106" t="str">
        <f t="shared" si="94"/>
        <v>22.1.00.00.00.00.00</v>
      </c>
      <c r="B318" s="106">
        <f t="shared" si="95"/>
        <v>22</v>
      </c>
      <c r="C318" s="107" t="str">
        <f t="shared" si="96"/>
        <v>1</v>
      </c>
      <c r="D318" s="32" t="s">
        <v>7024</v>
      </c>
      <c r="E318" s="32" t="s">
        <v>7024</v>
      </c>
      <c r="F318" s="32" t="s">
        <v>7024</v>
      </c>
      <c r="G318" s="32" t="s">
        <v>7024</v>
      </c>
      <c r="H318" s="32" t="s">
        <v>7024</v>
      </c>
      <c r="I318" s="33"/>
      <c r="J318" s="17" t="s">
        <v>93</v>
      </c>
      <c r="K318" s="150" t="str">
        <f t="shared" si="97"/>
        <v>-</v>
      </c>
      <c r="L318" s="123"/>
      <c r="M318" s="123"/>
      <c r="N318" s="123"/>
      <c r="O318" s="123"/>
      <c r="P318" s="123"/>
      <c r="Q318" s="123"/>
      <c r="AC318" s="50" t="str">
        <f t="shared" si="99"/>
        <v>22.1</v>
      </c>
      <c r="AD318" s="19">
        <f t="shared" si="100"/>
        <v>297</v>
      </c>
      <c r="AE318" s="49" t="str">
        <f t="shared" si="98"/>
        <v>22.1297</v>
      </c>
      <c r="BD318" s="19" t="e">
        <f>VLOOKUP(AE318,ORGANOGRAMAES!$C$1:$N$6000,2,0)</f>
        <v>#N/A</v>
      </c>
      <c r="BE318" s="19" t="e">
        <f>VLOOKUP(AE318,ORGANOGRAMAES!$C$1:$N$6000,3,0)</f>
        <v>#N/A</v>
      </c>
      <c r="BF318" s="19" t="e">
        <f>VLOOKUP(AE318,ORGANOGRAMAES!$C$1:$N$6000,4,0)</f>
        <v>#N/A</v>
      </c>
      <c r="BG318" s="19" t="e">
        <f>VLOOKUP(AE318,ORGANOGRAMAES!$C$1:$N$6000,5,0)</f>
        <v>#N/A</v>
      </c>
      <c r="BH318" s="19" t="e">
        <f>VLOOKUP(AE318,ORGANOGRAMAES!$C$1:$N$6000,6,0)</f>
        <v>#N/A</v>
      </c>
      <c r="BI318" s="19" t="e">
        <f>VLOOKUP(AE318,ORGANOGRAMAES!$C$1:$N$6000,7,0)</f>
        <v>#N/A</v>
      </c>
      <c r="BJ318" s="19" t="e">
        <f>VLOOKUP(AE318,ORGANOGRAMAES!$C$1:$N$6000,8,0)</f>
        <v>#N/A</v>
      </c>
      <c r="BK318" s="19" t="e">
        <f>VLOOKUP(AE318,ORGANOGRAMAES!$C$1:$N$6000,9,0)</f>
        <v>#N/A</v>
      </c>
      <c r="BL318" s="19" t="e">
        <f>VLOOKUP(AE318,ORGANOGRAMAES!$C$1:$N$6000,10,0)</f>
        <v>#N/A</v>
      </c>
      <c r="BM318" s="19" t="e">
        <f>VLOOKUP(AE318,ORGANOGRAMAES!$C$1:$N$6000,11,0)</f>
        <v>#N/A</v>
      </c>
      <c r="BN318" s="19" t="e">
        <f>VLOOKUP(AE318,ORGANOGRAMAES!$C$1:$N$6000,12,0)</f>
        <v>#N/A</v>
      </c>
      <c r="BP318" s="19" t="str">
        <f t="shared" si="83"/>
        <v>-</v>
      </c>
      <c r="BQ318" s="19" t="str">
        <f t="shared" si="84"/>
        <v>-</v>
      </c>
      <c r="BR318" s="19" t="str">
        <f t="shared" si="85"/>
        <v>-</v>
      </c>
      <c r="BS318" s="19" t="str">
        <f t="shared" si="86"/>
        <v>-</v>
      </c>
      <c r="BT318" s="19" t="str">
        <f t="shared" si="87"/>
        <v>-</v>
      </c>
      <c r="BU318" s="19" t="str">
        <f t="shared" si="88"/>
        <v>-</v>
      </c>
      <c r="BV318" s="19" t="str">
        <f t="shared" si="89"/>
        <v>-</v>
      </c>
      <c r="BW318" s="19" t="str">
        <f t="shared" si="90"/>
        <v>-</v>
      </c>
      <c r="BX318" s="19" t="str">
        <f t="shared" si="91"/>
        <v>-</v>
      </c>
      <c r="BY318" s="19" t="str">
        <f t="shared" si="92"/>
        <v>-</v>
      </c>
      <c r="BZ318" s="19" t="str">
        <f t="shared" si="93"/>
        <v>-</v>
      </c>
    </row>
    <row r="319" spans="1:78">
      <c r="A319" s="106" t="str">
        <f t="shared" si="94"/>
        <v>22.1.00.00.00.00.00</v>
      </c>
      <c r="B319" s="106">
        <f t="shared" si="95"/>
        <v>22</v>
      </c>
      <c r="C319" s="107" t="str">
        <f t="shared" si="96"/>
        <v>1</v>
      </c>
      <c r="D319" s="32" t="s">
        <v>7024</v>
      </c>
      <c r="E319" s="32" t="s">
        <v>7024</v>
      </c>
      <c r="F319" s="32" t="s">
        <v>7024</v>
      </c>
      <c r="G319" s="32" t="s">
        <v>7024</v>
      </c>
      <c r="H319" s="32" t="s">
        <v>7024</v>
      </c>
      <c r="I319" s="33"/>
      <c r="J319" s="17" t="s">
        <v>93</v>
      </c>
      <c r="K319" s="150" t="str">
        <f t="shared" si="97"/>
        <v>-</v>
      </c>
      <c r="L319" s="123"/>
      <c r="M319" s="123"/>
      <c r="N319" s="123"/>
      <c r="O319" s="123"/>
      <c r="P319" s="123"/>
      <c r="Q319" s="123"/>
      <c r="AC319" s="50" t="str">
        <f t="shared" si="99"/>
        <v>22.1</v>
      </c>
      <c r="AD319" s="19">
        <f t="shared" si="100"/>
        <v>298</v>
      </c>
      <c r="AE319" s="49" t="str">
        <f t="shared" si="98"/>
        <v>22.1298</v>
      </c>
      <c r="BD319" s="19" t="e">
        <f>VLOOKUP(AE319,ORGANOGRAMAES!$C$1:$N$6000,2,0)</f>
        <v>#N/A</v>
      </c>
      <c r="BE319" s="19" t="e">
        <f>VLOOKUP(AE319,ORGANOGRAMAES!$C$1:$N$6000,3,0)</f>
        <v>#N/A</v>
      </c>
      <c r="BF319" s="19" t="e">
        <f>VLOOKUP(AE319,ORGANOGRAMAES!$C$1:$N$6000,4,0)</f>
        <v>#N/A</v>
      </c>
      <c r="BG319" s="19" t="e">
        <f>VLOOKUP(AE319,ORGANOGRAMAES!$C$1:$N$6000,5,0)</f>
        <v>#N/A</v>
      </c>
      <c r="BH319" s="19" t="e">
        <f>VLOOKUP(AE319,ORGANOGRAMAES!$C$1:$N$6000,6,0)</f>
        <v>#N/A</v>
      </c>
      <c r="BI319" s="19" t="e">
        <f>VLOOKUP(AE319,ORGANOGRAMAES!$C$1:$N$6000,7,0)</f>
        <v>#N/A</v>
      </c>
      <c r="BJ319" s="19" t="e">
        <f>VLOOKUP(AE319,ORGANOGRAMAES!$C$1:$N$6000,8,0)</f>
        <v>#N/A</v>
      </c>
      <c r="BK319" s="19" t="e">
        <f>VLOOKUP(AE319,ORGANOGRAMAES!$C$1:$N$6000,9,0)</f>
        <v>#N/A</v>
      </c>
      <c r="BL319" s="19" t="e">
        <f>VLOOKUP(AE319,ORGANOGRAMAES!$C$1:$N$6000,10,0)</f>
        <v>#N/A</v>
      </c>
      <c r="BM319" s="19" t="e">
        <f>VLOOKUP(AE319,ORGANOGRAMAES!$C$1:$N$6000,11,0)</f>
        <v>#N/A</v>
      </c>
      <c r="BN319" s="19" t="e">
        <f>VLOOKUP(AE319,ORGANOGRAMAES!$C$1:$N$6000,12,0)</f>
        <v>#N/A</v>
      </c>
      <c r="BP319" s="19" t="str">
        <f t="shared" si="83"/>
        <v>-</v>
      </c>
      <c r="BQ319" s="19" t="str">
        <f t="shared" si="84"/>
        <v>-</v>
      </c>
      <c r="BR319" s="19" t="str">
        <f t="shared" si="85"/>
        <v>-</v>
      </c>
      <c r="BS319" s="19" t="str">
        <f t="shared" si="86"/>
        <v>-</v>
      </c>
      <c r="BT319" s="19" t="str">
        <f t="shared" si="87"/>
        <v>-</v>
      </c>
      <c r="BU319" s="19" t="str">
        <f t="shared" si="88"/>
        <v>-</v>
      </c>
      <c r="BV319" s="19" t="str">
        <f t="shared" si="89"/>
        <v>-</v>
      </c>
      <c r="BW319" s="19" t="str">
        <f t="shared" si="90"/>
        <v>-</v>
      </c>
      <c r="BX319" s="19" t="str">
        <f t="shared" si="91"/>
        <v>-</v>
      </c>
      <c r="BY319" s="19" t="str">
        <f t="shared" si="92"/>
        <v>-</v>
      </c>
      <c r="BZ319" s="19" t="str">
        <f t="shared" si="93"/>
        <v>-</v>
      </c>
    </row>
    <row r="320" spans="1:78">
      <c r="A320" s="106" t="str">
        <f t="shared" si="94"/>
        <v>22.1.00.00.00.00.00</v>
      </c>
      <c r="B320" s="106">
        <f t="shared" si="95"/>
        <v>22</v>
      </c>
      <c r="C320" s="107" t="str">
        <f t="shared" si="96"/>
        <v>1</v>
      </c>
      <c r="D320" s="32" t="s">
        <v>7024</v>
      </c>
      <c r="E320" s="32" t="s">
        <v>7024</v>
      </c>
      <c r="F320" s="32" t="s">
        <v>7024</v>
      </c>
      <c r="G320" s="32" t="s">
        <v>7024</v>
      </c>
      <c r="H320" s="32" t="s">
        <v>7024</v>
      </c>
      <c r="I320" s="33"/>
      <c r="J320" s="17" t="s">
        <v>93</v>
      </c>
      <c r="K320" s="150" t="str">
        <f t="shared" si="97"/>
        <v>-</v>
      </c>
      <c r="L320" s="123"/>
      <c r="M320" s="123"/>
      <c r="N320" s="123"/>
      <c r="O320" s="123"/>
      <c r="P320" s="123"/>
      <c r="Q320" s="123"/>
      <c r="AC320" s="50" t="str">
        <f t="shared" si="99"/>
        <v>22.1</v>
      </c>
      <c r="AD320" s="19">
        <f t="shared" si="100"/>
        <v>299</v>
      </c>
      <c r="AE320" s="49" t="str">
        <f t="shared" si="98"/>
        <v>22.1299</v>
      </c>
      <c r="BD320" s="19" t="e">
        <f>VLOOKUP(AE320,ORGANOGRAMAES!$C$1:$N$6000,2,0)</f>
        <v>#N/A</v>
      </c>
      <c r="BE320" s="19" t="e">
        <f>VLOOKUP(AE320,ORGANOGRAMAES!$C$1:$N$6000,3,0)</f>
        <v>#N/A</v>
      </c>
      <c r="BF320" s="19" t="e">
        <f>VLOOKUP(AE320,ORGANOGRAMAES!$C$1:$N$6000,4,0)</f>
        <v>#N/A</v>
      </c>
      <c r="BG320" s="19" t="e">
        <f>VLOOKUP(AE320,ORGANOGRAMAES!$C$1:$N$6000,5,0)</f>
        <v>#N/A</v>
      </c>
      <c r="BH320" s="19" t="e">
        <f>VLOOKUP(AE320,ORGANOGRAMAES!$C$1:$N$6000,6,0)</f>
        <v>#N/A</v>
      </c>
      <c r="BI320" s="19" t="e">
        <f>VLOOKUP(AE320,ORGANOGRAMAES!$C$1:$N$6000,7,0)</f>
        <v>#N/A</v>
      </c>
      <c r="BJ320" s="19" t="e">
        <f>VLOOKUP(AE320,ORGANOGRAMAES!$C$1:$N$6000,8,0)</f>
        <v>#N/A</v>
      </c>
      <c r="BK320" s="19" t="e">
        <f>VLOOKUP(AE320,ORGANOGRAMAES!$C$1:$N$6000,9,0)</f>
        <v>#N/A</v>
      </c>
      <c r="BL320" s="19" t="e">
        <f>VLOOKUP(AE320,ORGANOGRAMAES!$C$1:$N$6000,10,0)</f>
        <v>#N/A</v>
      </c>
      <c r="BM320" s="19" t="e">
        <f>VLOOKUP(AE320,ORGANOGRAMAES!$C$1:$N$6000,11,0)</f>
        <v>#N/A</v>
      </c>
      <c r="BN320" s="19" t="e">
        <f>VLOOKUP(AE320,ORGANOGRAMAES!$C$1:$N$6000,12,0)</f>
        <v>#N/A</v>
      </c>
      <c r="BP320" s="19" t="str">
        <f t="shared" si="83"/>
        <v>-</v>
      </c>
      <c r="BQ320" s="19" t="str">
        <f t="shared" si="84"/>
        <v>-</v>
      </c>
      <c r="BR320" s="19" t="str">
        <f t="shared" si="85"/>
        <v>-</v>
      </c>
      <c r="BS320" s="19" t="str">
        <f t="shared" si="86"/>
        <v>-</v>
      </c>
      <c r="BT320" s="19" t="str">
        <f t="shared" si="87"/>
        <v>-</v>
      </c>
      <c r="BU320" s="19" t="str">
        <f t="shared" si="88"/>
        <v>-</v>
      </c>
      <c r="BV320" s="19" t="str">
        <f t="shared" si="89"/>
        <v>-</v>
      </c>
      <c r="BW320" s="19" t="str">
        <f t="shared" si="90"/>
        <v>-</v>
      </c>
      <c r="BX320" s="19" t="str">
        <f t="shared" si="91"/>
        <v>-</v>
      </c>
      <c r="BY320" s="19" t="str">
        <f t="shared" si="92"/>
        <v>-</v>
      </c>
      <c r="BZ320" s="19" t="str">
        <f t="shared" si="93"/>
        <v>-</v>
      </c>
    </row>
    <row r="321" spans="1:78">
      <c r="A321" s="106" t="str">
        <f t="shared" si="94"/>
        <v>22.1.00.00.00.00.00</v>
      </c>
      <c r="B321" s="106">
        <f t="shared" si="95"/>
        <v>22</v>
      </c>
      <c r="C321" s="107" t="str">
        <f t="shared" si="96"/>
        <v>1</v>
      </c>
      <c r="D321" s="32" t="s">
        <v>7024</v>
      </c>
      <c r="E321" s="32" t="s">
        <v>7024</v>
      </c>
      <c r="F321" s="32" t="s">
        <v>7024</v>
      </c>
      <c r="G321" s="32" t="s">
        <v>7024</v>
      </c>
      <c r="H321" s="32" t="s">
        <v>7024</v>
      </c>
      <c r="I321" s="33"/>
      <c r="J321" s="17" t="s">
        <v>93</v>
      </c>
      <c r="K321" s="150" t="str">
        <f t="shared" si="97"/>
        <v>-</v>
      </c>
      <c r="L321" s="123"/>
      <c r="M321" s="123"/>
      <c r="N321" s="123"/>
      <c r="O321" s="123"/>
      <c r="P321" s="123"/>
      <c r="Q321" s="123"/>
      <c r="AC321" s="50" t="str">
        <f t="shared" si="99"/>
        <v>22.1</v>
      </c>
      <c r="AD321" s="19">
        <f t="shared" si="100"/>
        <v>300</v>
      </c>
      <c r="AE321" s="49" t="str">
        <f t="shared" si="98"/>
        <v>22.1300</v>
      </c>
      <c r="BD321" s="19" t="e">
        <f>VLOOKUP(AE321,ORGANOGRAMAES!$C$1:$N$6000,2,0)</f>
        <v>#N/A</v>
      </c>
      <c r="BE321" s="19" t="e">
        <f>VLOOKUP(AE321,ORGANOGRAMAES!$C$1:$N$6000,3,0)</f>
        <v>#N/A</v>
      </c>
      <c r="BF321" s="19" t="e">
        <f>VLOOKUP(AE321,ORGANOGRAMAES!$C$1:$N$6000,4,0)</f>
        <v>#N/A</v>
      </c>
      <c r="BG321" s="19" t="e">
        <f>VLOOKUP(AE321,ORGANOGRAMAES!$C$1:$N$6000,5,0)</f>
        <v>#N/A</v>
      </c>
      <c r="BH321" s="19" t="e">
        <f>VLOOKUP(AE321,ORGANOGRAMAES!$C$1:$N$6000,6,0)</f>
        <v>#N/A</v>
      </c>
      <c r="BI321" s="19" t="e">
        <f>VLOOKUP(AE321,ORGANOGRAMAES!$C$1:$N$6000,7,0)</f>
        <v>#N/A</v>
      </c>
      <c r="BJ321" s="19" t="e">
        <f>VLOOKUP(AE321,ORGANOGRAMAES!$C$1:$N$6000,8,0)</f>
        <v>#N/A</v>
      </c>
      <c r="BK321" s="19" t="e">
        <f>VLOOKUP(AE321,ORGANOGRAMAES!$C$1:$N$6000,9,0)</f>
        <v>#N/A</v>
      </c>
      <c r="BL321" s="19" t="e">
        <f>VLOOKUP(AE321,ORGANOGRAMAES!$C$1:$N$6000,10,0)</f>
        <v>#N/A</v>
      </c>
      <c r="BM321" s="19" t="e">
        <f>VLOOKUP(AE321,ORGANOGRAMAES!$C$1:$N$6000,11,0)</f>
        <v>#N/A</v>
      </c>
      <c r="BN321" s="19" t="e">
        <f>VLOOKUP(AE321,ORGANOGRAMAES!$C$1:$N$6000,12,0)</f>
        <v>#N/A</v>
      </c>
      <c r="BP321" s="19" t="str">
        <f t="shared" si="83"/>
        <v>-</v>
      </c>
      <c r="BQ321" s="19" t="str">
        <f t="shared" si="84"/>
        <v>-</v>
      </c>
      <c r="BR321" s="19" t="str">
        <f t="shared" si="85"/>
        <v>-</v>
      </c>
      <c r="BS321" s="19" t="str">
        <f t="shared" si="86"/>
        <v>-</v>
      </c>
      <c r="BT321" s="19" t="str">
        <f t="shared" si="87"/>
        <v>-</v>
      </c>
      <c r="BU321" s="19" t="str">
        <f t="shared" si="88"/>
        <v>-</v>
      </c>
      <c r="BV321" s="19" t="str">
        <f t="shared" si="89"/>
        <v>-</v>
      </c>
      <c r="BW321" s="19" t="str">
        <f t="shared" si="90"/>
        <v>-</v>
      </c>
      <c r="BX321" s="19" t="str">
        <f t="shared" si="91"/>
        <v>-</v>
      </c>
      <c r="BY321" s="19" t="str">
        <f t="shared" si="92"/>
        <v>-</v>
      </c>
      <c r="BZ321" s="19" t="str">
        <f t="shared" si="93"/>
        <v>-</v>
      </c>
    </row>
    <row r="322" spans="1:78">
      <c r="A322" s="106" t="str">
        <f t="shared" si="94"/>
        <v>22.1.00.00.00.00.00</v>
      </c>
      <c r="B322" s="106">
        <f t="shared" si="95"/>
        <v>22</v>
      </c>
      <c r="C322" s="107" t="str">
        <f t="shared" si="96"/>
        <v>1</v>
      </c>
      <c r="D322" s="32" t="s">
        <v>7024</v>
      </c>
      <c r="E322" s="32" t="s">
        <v>7024</v>
      </c>
      <c r="F322" s="32" t="s">
        <v>7024</v>
      </c>
      <c r="G322" s="32" t="s">
        <v>7024</v>
      </c>
      <c r="H322" s="32" t="s">
        <v>7024</v>
      </c>
      <c r="I322" s="33"/>
      <c r="J322" s="17" t="s">
        <v>93</v>
      </c>
      <c r="K322" s="150" t="str">
        <f t="shared" si="97"/>
        <v>-</v>
      </c>
      <c r="L322" s="123"/>
      <c r="M322" s="123"/>
      <c r="N322" s="123"/>
      <c r="O322" s="123"/>
      <c r="P322" s="123"/>
      <c r="Q322" s="123"/>
      <c r="AC322" s="50" t="str">
        <f t="shared" si="99"/>
        <v>22.1</v>
      </c>
      <c r="AD322" s="19">
        <f t="shared" si="100"/>
        <v>301</v>
      </c>
      <c r="AE322" s="49" t="str">
        <f t="shared" si="98"/>
        <v>22.1301</v>
      </c>
      <c r="BD322" s="19" t="e">
        <f>VLOOKUP(AE322,ORGANOGRAMAES!$C$1:$N$6000,2,0)</f>
        <v>#N/A</v>
      </c>
      <c r="BE322" s="19" t="e">
        <f>VLOOKUP(AE322,ORGANOGRAMAES!$C$1:$N$6000,3,0)</f>
        <v>#N/A</v>
      </c>
      <c r="BF322" s="19" t="e">
        <f>VLOOKUP(AE322,ORGANOGRAMAES!$C$1:$N$6000,4,0)</f>
        <v>#N/A</v>
      </c>
      <c r="BG322" s="19" t="e">
        <f>VLOOKUP(AE322,ORGANOGRAMAES!$C$1:$N$6000,5,0)</f>
        <v>#N/A</v>
      </c>
      <c r="BH322" s="19" t="e">
        <f>VLOOKUP(AE322,ORGANOGRAMAES!$C$1:$N$6000,6,0)</f>
        <v>#N/A</v>
      </c>
      <c r="BI322" s="19" t="e">
        <f>VLOOKUP(AE322,ORGANOGRAMAES!$C$1:$N$6000,7,0)</f>
        <v>#N/A</v>
      </c>
      <c r="BJ322" s="19" t="e">
        <f>VLOOKUP(AE322,ORGANOGRAMAES!$C$1:$N$6000,8,0)</f>
        <v>#N/A</v>
      </c>
      <c r="BK322" s="19" t="e">
        <f>VLOOKUP(AE322,ORGANOGRAMAES!$C$1:$N$6000,9,0)</f>
        <v>#N/A</v>
      </c>
      <c r="BL322" s="19" t="e">
        <f>VLOOKUP(AE322,ORGANOGRAMAES!$C$1:$N$6000,10,0)</f>
        <v>#N/A</v>
      </c>
      <c r="BM322" s="19" t="e">
        <f>VLOOKUP(AE322,ORGANOGRAMAES!$C$1:$N$6000,11,0)</f>
        <v>#N/A</v>
      </c>
      <c r="BN322" s="19" t="e">
        <f>VLOOKUP(AE322,ORGANOGRAMAES!$C$1:$N$6000,12,0)</f>
        <v>#N/A</v>
      </c>
      <c r="BP322" s="19" t="str">
        <f t="shared" si="83"/>
        <v>-</v>
      </c>
      <c r="BQ322" s="19" t="str">
        <f t="shared" si="84"/>
        <v>-</v>
      </c>
      <c r="BR322" s="19" t="str">
        <f t="shared" si="85"/>
        <v>-</v>
      </c>
      <c r="BS322" s="19" t="str">
        <f t="shared" si="86"/>
        <v>-</v>
      </c>
      <c r="BT322" s="19" t="str">
        <f t="shared" si="87"/>
        <v>-</v>
      </c>
      <c r="BU322" s="19" t="str">
        <f t="shared" si="88"/>
        <v>-</v>
      </c>
      <c r="BV322" s="19" t="str">
        <f t="shared" si="89"/>
        <v>-</v>
      </c>
      <c r="BW322" s="19" t="str">
        <f t="shared" si="90"/>
        <v>-</v>
      </c>
      <c r="BX322" s="19" t="str">
        <f t="shared" si="91"/>
        <v>-</v>
      </c>
      <c r="BY322" s="19" t="str">
        <f t="shared" si="92"/>
        <v>-</v>
      </c>
      <c r="BZ322" s="19" t="str">
        <f t="shared" si="93"/>
        <v>-</v>
      </c>
    </row>
    <row r="323" spans="1:78">
      <c r="A323" s="106" t="str">
        <f t="shared" si="94"/>
        <v>22.1.00.00.00.00.00</v>
      </c>
      <c r="B323" s="106">
        <f t="shared" si="95"/>
        <v>22</v>
      </c>
      <c r="C323" s="107" t="str">
        <f t="shared" si="96"/>
        <v>1</v>
      </c>
      <c r="D323" s="32" t="s">
        <v>7024</v>
      </c>
      <c r="E323" s="32" t="s">
        <v>7024</v>
      </c>
      <c r="F323" s="32" t="s">
        <v>7024</v>
      </c>
      <c r="G323" s="32" t="s">
        <v>7024</v>
      </c>
      <c r="H323" s="32" t="s">
        <v>7024</v>
      </c>
      <c r="I323" s="33"/>
      <c r="J323" s="17" t="s">
        <v>93</v>
      </c>
      <c r="K323" s="150" t="str">
        <f t="shared" si="97"/>
        <v>-</v>
      </c>
      <c r="L323" s="123"/>
      <c r="M323" s="123"/>
      <c r="N323" s="123"/>
      <c r="O323" s="123"/>
      <c r="P323" s="123"/>
      <c r="Q323" s="123"/>
      <c r="AC323" s="50" t="str">
        <f t="shared" si="99"/>
        <v>22.1</v>
      </c>
      <c r="AD323" s="19">
        <f t="shared" si="100"/>
        <v>302</v>
      </c>
      <c r="AE323" s="49" t="str">
        <f t="shared" si="98"/>
        <v>22.1302</v>
      </c>
      <c r="BD323" s="19" t="e">
        <f>VLOOKUP(AE323,ORGANOGRAMAES!$C$1:$N$6000,2,0)</f>
        <v>#N/A</v>
      </c>
      <c r="BE323" s="19" t="e">
        <f>VLOOKUP(AE323,ORGANOGRAMAES!$C$1:$N$6000,3,0)</f>
        <v>#N/A</v>
      </c>
      <c r="BF323" s="19" t="e">
        <f>VLOOKUP(AE323,ORGANOGRAMAES!$C$1:$N$6000,4,0)</f>
        <v>#N/A</v>
      </c>
      <c r="BG323" s="19" t="e">
        <f>VLOOKUP(AE323,ORGANOGRAMAES!$C$1:$N$6000,5,0)</f>
        <v>#N/A</v>
      </c>
      <c r="BH323" s="19" t="e">
        <f>VLOOKUP(AE323,ORGANOGRAMAES!$C$1:$N$6000,6,0)</f>
        <v>#N/A</v>
      </c>
      <c r="BI323" s="19" t="e">
        <f>VLOOKUP(AE323,ORGANOGRAMAES!$C$1:$N$6000,7,0)</f>
        <v>#N/A</v>
      </c>
      <c r="BJ323" s="19" t="e">
        <f>VLOOKUP(AE323,ORGANOGRAMAES!$C$1:$N$6000,8,0)</f>
        <v>#N/A</v>
      </c>
      <c r="BK323" s="19" t="e">
        <f>VLOOKUP(AE323,ORGANOGRAMAES!$C$1:$N$6000,9,0)</f>
        <v>#N/A</v>
      </c>
      <c r="BL323" s="19" t="e">
        <f>VLOOKUP(AE323,ORGANOGRAMAES!$C$1:$N$6000,10,0)</f>
        <v>#N/A</v>
      </c>
      <c r="BM323" s="19" t="e">
        <f>VLOOKUP(AE323,ORGANOGRAMAES!$C$1:$N$6000,11,0)</f>
        <v>#N/A</v>
      </c>
      <c r="BN323" s="19" t="e">
        <f>VLOOKUP(AE323,ORGANOGRAMAES!$C$1:$N$6000,12,0)</f>
        <v>#N/A</v>
      </c>
      <c r="BP323" s="19" t="str">
        <f t="shared" si="83"/>
        <v>-</v>
      </c>
      <c r="BQ323" s="19" t="str">
        <f t="shared" si="84"/>
        <v>-</v>
      </c>
      <c r="BR323" s="19" t="str">
        <f t="shared" si="85"/>
        <v>-</v>
      </c>
      <c r="BS323" s="19" t="str">
        <f t="shared" si="86"/>
        <v>-</v>
      </c>
      <c r="BT323" s="19" t="str">
        <f t="shared" si="87"/>
        <v>-</v>
      </c>
      <c r="BU323" s="19" t="str">
        <f t="shared" si="88"/>
        <v>-</v>
      </c>
      <c r="BV323" s="19" t="str">
        <f t="shared" si="89"/>
        <v>-</v>
      </c>
      <c r="BW323" s="19" t="str">
        <f t="shared" si="90"/>
        <v>-</v>
      </c>
      <c r="BX323" s="19" t="str">
        <f t="shared" si="91"/>
        <v>-</v>
      </c>
      <c r="BY323" s="19" t="str">
        <f t="shared" si="92"/>
        <v>-</v>
      </c>
      <c r="BZ323" s="19" t="str">
        <f t="shared" si="93"/>
        <v>-</v>
      </c>
    </row>
    <row r="324" spans="1:78">
      <c r="A324" s="106" t="str">
        <f t="shared" si="94"/>
        <v>22.1.00.00.00.00.00</v>
      </c>
      <c r="B324" s="106">
        <f t="shared" si="95"/>
        <v>22</v>
      </c>
      <c r="C324" s="107" t="str">
        <f t="shared" si="96"/>
        <v>1</v>
      </c>
      <c r="D324" s="32" t="s">
        <v>7024</v>
      </c>
      <c r="E324" s="32" t="s">
        <v>7024</v>
      </c>
      <c r="F324" s="32" t="s">
        <v>7024</v>
      </c>
      <c r="G324" s="32" t="s">
        <v>7024</v>
      </c>
      <c r="H324" s="32" t="s">
        <v>7024</v>
      </c>
      <c r="I324" s="33"/>
      <c r="J324" s="17" t="s">
        <v>93</v>
      </c>
      <c r="K324" s="150" t="str">
        <f t="shared" si="97"/>
        <v>-</v>
      </c>
      <c r="L324" s="123"/>
      <c r="M324" s="123"/>
      <c r="N324" s="123"/>
      <c r="O324" s="123"/>
      <c r="P324" s="123"/>
      <c r="Q324" s="123"/>
      <c r="AC324" s="50" t="str">
        <f t="shared" si="99"/>
        <v>22.1</v>
      </c>
      <c r="AD324" s="19">
        <f t="shared" si="100"/>
        <v>303</v>
      </c>
      <c r="AE324" s="49" t="str">
        <f t="shared" si="98"/>
        <v>22.1303</v>
      </c>
      <c r="BD324" s="19" t="e">
        <f>VLOOKUP(AE324,ORGANOGRAMAES!$C$1:$N$6000,2,0)</f>
        <v>#N/A</v>
      </c>
      <c r="BE324" s="19" t="e">
        <f>VLOOKUP(AE324,ORGANOGRAMAES!$C$1:$N$6000,3,0)</f>
        <v>#N/A</v>
      </c>
      <c r="BF324" s="19" t="e">
        <f>VLOOKUP(AE324,ORGANOGRAMAES!$C$1:$N$6000,4,0)</f>
        <v>#N/A</v>
      </c>
      <c r="BG324" s="19" t="e">
        <f>VLOOKUP(AE324,ORGANOGRAMAES!$C$1:$N$6000,5,0)</f>
        <v>#N/A</v>
      </c>
      <c r="BH324" s="19" t="e">
        <f>VLOOKUP(AE324,ORGANOGRAMAES!$C$1:$N$6000,6,0)</f>
        <v>#N/A</v>
      </c>
      <c r="BI324" s="19" t="e">
        <f>VLOOKUP(AE324,ORGANOGRAMAES!$C$1:$N$6000,7,0)</f>
        <v>#N/A</v>
      </c>
      <c r="BJ324" s="19" t="e">
        <f>VLOOKUP(AE324,ORGANOGRAMAES!$C$1:$N$6000,8,0)</f>
        <v>#N/A</v>
      </c>
      <c r="BK324" s="19" t="e">
        <f>VLOOKUP(AE324,ORGANOGRAMAES!$C$1:$N$6000,9,0)</f>
        <v>#N/A</v>
      </c>
      <c r="BL324" s="19" t="e">
        <f>VLOOKUP(AE324,ORGANOGRAMAES!$C$1:$N$6000,10,0)</f>
        <v>#N/A</v>
      </c>
      <c r="BM324" s="19" t="e">
        <f>VLOOKUP(AE324,ORGANOGRAMAES!$C$1:$N$6000,11,0)</f>
        <v>#N/A</v>
      </c>
      <c r="BN324" s="19" t="e">
        <f>VLOOKUP(AE324,ORGANOGRAMAES!$C$1:$N$6000,12,0)</f>
        <v>#N/A</v>
      </c>
      <c r="BP324" s="19" t="str">
        <f t="shared" si="83"/>
        <v>-</v>
      </c>
      <c r="BQ324" s="19" t="str">
        <f t="shared" si="84"/>
        <v>-</v>
      </c>
      <c r="BR324" s="19" t="str">
        <f t="shared" si="85"/>
        <v>-</v>
      </c>
      <c r="BS324" s="19" t="str">
        <f t="shared" si="86"/>
        <v>-</v>
      </c>
      <c r="BT324" s="19" t="str">
        <f t="shared" si="87"/>
        <v>-</v>
      </c>
      <c r="BU324" s="19" t="str">
        <f t="shared" si="88"/>
        <v>-</v>
      </c>
      <c r="BV324" s="19" t="str">
        <f t="shared" si="89"/>
        <v>-</v>
      </c>
      <c r="BW324" s="19" t="str">
        <f t="shared" si="90"/>
        <v>-</v>
      </c>
      <c r="BX324" s="19" t="str">
        <f t="shared" si="91"/>
        <v>-</v>
      </c>
      <c r="BY324" s="19" t="str">
        <f t="shared" si="92"/>
        <v>-</v>
      </c>
      <c r="BZ324" s="19" t="str">
        <f t="shared" si="93"/>
        <v>-</v>
      </c>
    </row>
    <row r="325" spans="1:78">
      <c r="A325" s="106" t="str">
        <f t="shared" si="94"/>
        <v>22.1.00.00.00.00.00</v>
      </c>
      <c r="B325" s="106">
        <f t="shared" si="95"/>
        <v>22</v>
      </c>
      <c r="C325" s="107" t="str">
        <f t="shared" si="96"/>
        <v>1</v>
      </c>
      <c r="D325" s="32" t="s">
        <v>7024</v>
      </c>
      <c r="E325" s="32" t="s">
        <v>7024</v>
      </c>
      <c r="F325" s="32" t="s">
        <v>7024</v>
      </c>
      <c r="G325" s="32" t="s">
        <v>7024</v>
      </c>
      <c r="H325" s="32" t="s">
        <v>7024</v>
      </c>
      <c r="I325" s="33"/>
      <c r="J325" s="17" t="s">
        <v>93</v>
      </c>
      <c r="K325" s="150" t="str">
        <f t="shared" si="97"/>
        <v>-</v>
      </c>
      <c r="L325" s="123"/>
      <c r="M325" s="123"/>
      <c r="N325" s="123"/>
      <c r="O325" s="123"/>
      <c r="P325" s="123"/>
      <c r="Q325" s="123"/>
      <c r="AC325" s="50" t="str">
        <f t="shared" si="99"/>
        <v>22.1</v>
      </c>
      <c r="AD325" s="19">
        <f t="shared" si="100"/>
        <v>304</v>
      </c>
      <c r="AE325" s="49" t="str">
        <f t="shared" si="98"/>
        <v>22.1304</v>
      </c>
      <c r="BD325" s="19" t="e">
        <f>VLOOKUP(AE325,ORGANOGRAMAES!$C$1:$N$6000,2,0)</f>
        <v>#N/A</v>
      </c>
      <c r="BE325" s="19" t="e">
        <f>VLOOKUP(AE325,ORGANOGRAMAES!$C$1:$N$6000,3,0)</f>
        <v>#N/A</v>
      </c>
      <c r="BF325" s="19" t="e">
        <f>VLOOKUP(AE325,ORGANOGRAMAES!$C$1:$N$6000,4,0)</f>
        <v>#N/A</v>
      </c>
      <c r="BG325" s="19" t="e">
        <f>VLOOKUP(AE325,ORGANOGRAMAES!$C$1:$N$6000,5,0)</f>
        <v>#N/A</v>
      </c>
      <c r="BH325" s="19" t="e">
        <f>VLOOKUP(AE325,ORGANOGRAMAES!$C$1:$N$6000,6,0)</f>
        <v>#N/A</v>
      </c>
      <c r="BI325" s="19" t="e">
        <f>VLOOKUP(AE325,ORGANOGRAMAES!$C$1:$N$6000,7,0)</f>
        <v>#N/A</v>
      </c>
      <c r="BJ325" s="19" t="e">
        <f>VLOOKUP(AE325,ORGANOGRAMAES!$C$1:$N$6000,8,0)</f>
        <v>#N/A</v>
      </c>
      <c r="BK325" s="19" t="e">
        <f>VLOOKUP(AE325,ORGANOGRAMAES!$C$1:$N$6000,9,0)</f>
        <v>#N/A</v>
      </c>
      <c r="BL325" s="19" t="e">
        <f>VLOOKUP(AE325,ORGANOGRAMAES!$C$1:$N$6000,10,0)</f>
        <v>#N/A</v>
      </c>
      <c r="BM325" s="19" t="e">
        <f>VLOOKUP(AE325,ORGANOGRAMAES!$C$1:$N$6000,11,0)</f>
        <v>#N/A</v>
      </c>
      <c r="BN325" s="19" t="e">
        <f>VLOOKUP(AE325,ORGANOGRAMAES!$C$1:$N$6000,12,0)</f>
        <v>#N/A</v>
      </c>
      <c r="BP325" s="19" t="str">
        <f t="shared" si="83"/>
        <v>-</v>
      </c>
      <c r="BQ325" s="19" t="str">
        <f t="shared" si="84"/>
        <v>-</v>
      </c>
      <c r="BR325" s="19" t="str">
        <f t="shared" si="85"/>
        <v>-</v>
      </c>
      <c r="BS325" s="19" t="str">
        <f t="shared" si="86"/>
        <v>-</v>
      </c>
      <c r="BT325" s="19" t="str">
        <f t="shared" si="87"/>
        <v>-</v>
      </c>
      <c r="BU325" s="19" t="str">
        <f t="shared" si="88"/>
        <v>-</v>
      </c>
      <c r="BV325" s="19" t="str">
        <f t="shared" si="89"/>
        <v>-</v>
      </c>
      <c r="BW325" s="19" t="str">
        <f t="shared" si="90"/>
        <v>-</v>
      </c>
      <c r="BX325" s="19" t="str">
        <f t="shared" si="91"/>
        <v>-</v>
      </c>
      <c r="BY325" s="19" t="str">
        <f t="shared" si="92"/>
        <v>-</v>
      </c>
      <c r="BZ325" s="19" t="str">
        <f t="shared" si="93"/>
        <v>-</v>
      </c>
    </row>
    <row r="326" spans="1:78">
      <c r="A326" s="106" t="str">
        <f t="shared" si="94"/>
        <v>22.1.00.00.00.00.00</v>
      </c>
      <c r="B326" s="106">
        <f t="shared" si="95"/>
        <v>22</v>
      </c>
      <c r="C326" s="107" t="str">
        <f t="shared" si="96"/>
        <v>1</v>
      </c>
      <c r="D326" s="32" t="s">
        <v>7024</v>
      </c>
      <c r="E326" s="32" t="s">
        <v>7024</v>
      </c>
      <c r="F326" s="32" t="s">
        <v>7024</v>
      </c>
      <c r="G326" s="32" t="s">
        <v>7024</v>
      </c>
      <c r="H326" s="32" t="s">
        <v>7024</v>
      </c>
      <c r="I326" s="33"/>
      <c r="J326" s="17" t="s">
        <v>93</v>
      </c>
      <c r="K326" s="150" t="str">
        <f t="shared" si="97"/>
        <v>-</v>
      </c>
      <c r="L326" s="123"/>
      <c r="M326" s="123"/>
      <c r="N326" s="123"/>
      <c r="O326" s="123"/>
      <c r="P326" s="123"/>
      <c r="Q326" s="123"/>
      <c r="AC326" s="50" t="str">
        <f t="shared" si="99"/>
        <v>22.1</v>
      </c>
      <c r="AD326" s="19">
        <f t="shared" si="100"/>
        <v>305</v>
      </c>
      <c r="AE326" s="49" t="str">
        <f t="shared" si="98"/>
        <v>22.1305</v>
      </c>
      <c r="BD326" s="19" t="e">
        <f>VLOOKUP(AE326,ORGANOGRAMAES!$C$1:$N$6000,2,0)</f>
        <v>#N/A</v>
      </c>
      <c r="BE326" s="19" t="e">
        <f>VLOOKUP(AE326,ORGANOGRAMAES!$C$1:$N$6000,3,0)</f>
        <v>#N/A</v>
      </c>
      <c r="BF326" s="19" t="e">
        <f>VLOOKUP(AE326,ORGANOGRAMAES!$C$1:$N$6000,4,0)</f>
        <v>#N/A</v>
      </c>
      <c r="BG326" s="19" t="e">
        <f>VLOOKUP(AE326,ORGANOGRAMAES!$C$1:$N$6000,5,0)</f>
        <v>#N/A</v>
      </c>
      <c r="BH326" s="19" t="e">
        <f>VLOOKUP(AE326,ORGANOGRAMAES!$C$1:$N$6000,6,0)</f>
        <v>#N/A</v>
      </c>
      <c r="BI326" s="19" t="e">
        <f>VLOOKUP(AE326,ORGANOGRAMAES!$C$1:$N$6000,7,0)</f>
        <v>#N/A</v>
      </c>
      <c r="BJ326" s="19" t="e">
        <f>VLOOKUP(AE326,ORGANOGRAMAES!$C$1:$N$6000,8,0)</f>
        <v>#N/A</v>
      </c>
      <c r="BK326" s="19" t="e">
        <f>VLOOKUP(AE326,ORGANOGRAMAES!$C$1:$N$6000,9,0)</f>
        <v>#N/A</v>
      </c>
      <c r="BL326" s="19" t="e">
        <f>VLOOKUP(AE326,ORGANOGRAMAES!$C$1:$N$6000,10,0)</f>
        <v>#N/A</v>
      </c>
      <c r="BM326" s="19" t="e">
        <f>VLOOKUP(AE326,ORGANOGRAMAES!$C$1:$N$6000,11,0)</f>
        <v>#N/A</v>
      </c>
      <c r="BN326" s="19" t="e">
        <f>VLOOKUP(AE326,ORGANOGRAMAES!$C$1:$N$6000,12,0)</f>
        <v>#N/A</v>
      </c>
      <c r="BP326" s="19" t="str">
        <f t="shared" si="83"/>
        <v>-</v>
      </c>
      <c r="BQ326" s="19" t="str">
        <f t="shared" si="84"/>
        <v>-</v>
      </c>
      <c r="BR326" s="19" t="str">
        <f t="shared" si="85"/>
        <v>-</v>
      </c>
      <c r="BS326" s="19" t="str">
        <f t="shared" si="86"/>
        <v>-</v>
      </c>
      <c r="BT326" s="19" t="str">
        <f t="shared" si="87"/>
        <v>-</v>
      </c>
      <c r="BU326" s="19" t="str">
        <f t="shared" si="88"/>
        <v>-</v>
      </c>
      <c r="BV326" s="19" t="str">
        <f t="shared" si="89"/>
        <v>-</v>
      </c>
      <c r="BW326" s="19" t="str">
        <f t="shared" si="90"/>
        <v>-</v>
      </c>
      <c r="BX326" s="19" t="str">
        <f t="shared" si="91"/>
        <v>-</v>
      </c>
      <c r="BY326" s="19" t="str">
        <f t="shared" si="92"/>
        <v>-</v>
      </c>
      <c r="BZ326" s="19" t="str">
        <f t="shared" si="93"/>
        <v>-</v>
      </c>
    </row>
    <row r="327" spans="1:78">
      <c r="A327" s="106" t="str">
        <f t="shared" si="94"/>
        <v>22.1.00.00.00.00.00</v>
      </c>
      <c r="B327" s="106">
        <f t="shared" si="95"/>
        <v>22</v>
      </c>
      <c r="C327" s="107" t="str">
        <f t="shared" si="96"/>
        <v>1</v>
      </c>
      <c r="D327" s="32" t="s">
        <v>7024</v>
      </c>
      <c r="E327" s="32" t="s">
        <v>7024</v>
      </c>
      <c r="F327" s="32" t="s">
        <v>7024</v>
      </c>
      <c r="G327" s="32" t="s">
        <v>7024</v>
      </c>
      <c r="H327" s="32" t="s">
        <v>7024</v>
      </c>
      <c r="I327" s="33"/>
      <c r="J327" s="17" t="s">
        <v>93</v>
      </c>
      <c r="K327" s="150" t="str">
        <f t="shared" si="97"/>
        <v>-</v>
      </c>
      <c r="L327" s="123"/>
      <c r="M327" s="123"/>
      <c r="N327" s="123"/>
      <c r="O327" s="123"/>
      <c r="P327" s="123"/>
      <c r="Q327" s="123"/>
      <c r="AC327" s="50" t="str">
        <f t="shared" si="99"/>
        <v>22.1</v>
      </c>
      <c r="AD327" s="19">
        <f t="shared" si="100"/>
        <v>306</v>
      </c>
      <c r="AE327" s="49" t="str">
        <f t="shared" si="98"/>
        <v>22.1306</v>
      </c>
      <c r="BD327" s="19" t="e">
        <f>VLOOKUP(AE327,ORGANOGRAMAES!$C$1:$N$6000,2,0)</f>
        <v>#N/A</v>
      </c>
      <c r="BE327" s="19" t="e">
        <f>VLOOKUP(AE327,ORGANOGRAMAES!$C$1:$N$6000,3,0)</f>
        <v>#N/A</v>
      </c>
      <c r="BF327" s="19" t="e">
        <f>VLOOKUP(AE327,ORGANOGRAMAES!$C$1:$N$6000,4,0)</f>
        <v>#N/A</v>
      </c>
      <c r="BG327" s="19" t="e">
        <f>VLOOKUP(AE327,ORGANOGRAMAES!$C$1:$N$6000,5,0)</f>
        <v>#N/A</v>
      </c>
      <c r="BH327" s="19" t="e">
        <f>VLOOKUP(AE327,ORGANOGRAMAES!$C$1:$N$6000,6,0)</f>
        <v>#N/A</v>
      </c>
      <c r="BI327" s="19" t="e">
        <f>VLOOKUP(AE327,ORGANOGRAMAES!$C$1:$N$6000,7,0)</f>
        <v>#N/A</v>
      </c>
      <c r="BJ327" s="19" t="e">
        <f>VLOOKUP(AE327,ORGANOGRAMAES!$C$1:$N$6000,8,0)</f>
        <v>#N/A</v>
      </c>
      <c r="BK327" s="19" t="e">
        <f>VLOOKUP(AE327,ORGANOGRAMAES!$C$1:$N$6000,9,0)</f>
        <v>#N/A</v>
      </c>
      <c r="BL327" s="19" t="e">
        <f>VLOOKUP(AE327,ORGANOGRAMAES!$C$1:$N$6000,10,0)</f>
        <v>#N/A</v>
      </c>
      <c r="BM327" s="19" t="e">
        <f>VLOOKUP(AE327,ORGANOGRAMAES!$C$1:$N$6000,11,0)</f>
        <v>#N/A</v>
      </c>
      <c r="BN327" s="19" t="e">
        <f>VLOOKUP(AE327,ORGANOGRAMAES!$C$1:$N$6000,12,0)</f>
        <v>#N/A</v>
      </c>
      <c r="BP327" s="19" t="str">
        <f t="shared" si="83"/>
        <v>-</v>
      </c>
      <c r="BQ327" s="19" t="str">
        <f t="shared" si="84"/>
        <v>-</v>
      </c>
      <c r="BR327" s="19" t="str">
        <f t="shared" si="85"/>
        <v>-</v>
      </c>
      <c r="BS327" s="19" t="str">
        <f t="shared" si="86"/>
        <v>-</v>
      </c>
      <c r="BT327" s="19" t="str">
        <f t="shared" si="87"/>
        <v>-</v>
      </c>
      <c r="BU327" s="19" t="str">
        <f t="shared" si="88"/>
        <v>-</v>
      </c>
      <c r="BV327" s="19" t="str">
        <f t="shared" si="89"/>
        <v>-</v>
      </c>
      <c r="BW327" s="19" t="str">
        <f t="shared" si="90"/>
        <v>-</v>
      </c>
      <c r="BX327" s="19" t="str">
        <f t="shared" si="91"/>
        <v>-</v>
      </c>
      <c r="BY327" s="19" t="str">
        <f t="shared" si="92"/>
        <v>-</v>
      </c>
      <c r="BZ327" s="19" t="str">
        <f t="shared" si="93"/>
        <v>-</v>
      </c>
    </row>
    <row r="328" spans="1:78">
      <c r="A328" s="106" t="str">
        <f t="shared" si="94"/>
        <v>22.1.00.00.00.00.00</v>
      </c>
      <c r="B328" s="106">
        <f t="shared" si="95"/>
        <v>22</v>
      </c>
      <c r="C328" s="107" t="str">
        <f t="shared" si="96"/>
        <v>1</v>
      </c>
      <c r="D328" s="32" t="s">
        <v>7024</v>
      </c>
      <c r="E328" s="32" t="s">
        <v>7024</v>
      </c>
      <c r="F328" s="32" t="s">
        <v>7024</v>
      </c>
      <c r="G328" s="32" t="s">
        <v>7024</v>
      </c>
      <c r="H328" s="32" t="s">
        <v>7024</v>
      </c>
      <c r="I328" s="33"/>
      <c r="J328" s="17" t="s">
        <v>93</v>
      </c>
      <c r="K328" s="150" t="str">
        <f t="shared" si="97"/>
        <v>-</v>
      </c>
      <c r="L328" s="123"/>
      <c r="M328" s="123"/>
      <c r="N328" s="123"/>
      <c r="O328" s="123"/>
      <c r="P328" s="123"/>
      <c r="Q328" s="123"/>
      <c r="AC328" s="50" t="str">
        <f t="shared" si="99"/>
        <v>22.1</v>
      </c>
      <c r="AD328" s="19">
        <f t="shared" si="100"/>
        <v>307</v>
      </c>
      <c r="AE328" s="49" t="str">
        <f t="shared" si="98"/>
        <v>22.1307</v>
      </c>
      <c r="BD328" s="19" t="e">
        <f>VLOOKUP(AE328,ORGANOGRAMAES!$C$1:$N$6000,2,0)</f>
        <v>#N/A</v>
      </c>
      <c r="BE328" s="19" t="e">
        <f>VLOOKUP(AE328,ORGANOGRAMAES!$C$1:$N$6000,3,0)</f>
        <v>#N/A</v>
      </c>
      <c r="BF328" s="19" t="e">
        <f>VLOOKUP(AE328,ORGANOGRAMAES!$C$1:$N$6000,4,0)</f>
        <v>#N/A</v>
      </c>
      <c r="BG328" s="19" t="e">
        <f>VLOOKUP(AE328,ORGANOGRAMAES!$C$1:$N$6000,5,0)</f>
        <v>#N/A</v>
      </c>
      <c r="BH328" s="19" t="e">
        <f>VLOOKUP(AE328,ORGANOGRAMAES!$C$1:$N$6000,6,0)</f>
        <v>#N/A</v>
      </c>
      <c r="BI328" s="19" t="e">
        <f>VLOOKUP(AE328,ORGANOGRAMAES!$C$1:$N$6000,7,0)</f>
        <v>#N/A</v>
      </c>
      <c r="BJ328" s="19" t="e">
        <f>VLOOKUP(AE328,ORGANOGRAMAES!$C$1:$N$6000,8,0)</f>
        <v>#N/A</v>
      </c>
      <c r="BK328" s="19" t="e">
        <f>VLOOKUP(AE328,ORGANOGRAMAES!$C$1:$N$6000,9,0)</f>
        <v>#N/A</v>
      </c>
      <c r="BL328" s="19" t="e">
        <f>VLOOKUP(AE328,ORGANOGRAMAES!$C$1:$N$6000,10,0)</f>
        <v>#N/A</v>
      </c>
      <c r="BM328" s="19" t="e">
        <f>VLOOKUP(AE328,ORGANOGRAMAES!$C$1:$N$6000,11,0)</f>
        <v>#N/A</v>
      </c>
      <c r="BN328" s="19" t="e">
        <f>VLOOKUP(AE328,ORGANOGRAMAES!$C$1:$N$6000,12,0)</f>
        <v>#N/A</v>
      </c>
      <c r="BP328" s="19" t="str">
        <f t="shared" si="83"/>
        <v>-</v>
      </c>
      <c r="BQ328" s="19" t="str">
        <f t="shared" si="84"/>
        <v>-</v>
      </c>
      <c r="BR328" s="19" t="str">
        <f t="shared" si="85"/>
        <v>-</v>
      </c>
      <c r="BS328" s="19" t="str">
        <f t="shared" si="86"/>
        <v>-</v>
      </c>
      <c r="BT328" s="19" t="str">
        <f t="shared" si="87"/>
        <v>-</v>
      </c>
      <c r="BU328" s="19" t="str">
        <f t="shared" si="88"/>
        <v>-</v>
      </c>
      <c r="BV328" s="19" t="str">
        <f t="shared" si="89"/>
        <v>-</v>
      </c>
      <c r="BW328" s="19" t="str">
        <f t="shared" si="90"/>
        <v>-</v>
      </c>
      <c r="BX328" s="19" t="str">
        <f t="shared" si="91"/>
        <v>-</v>
      </c>
      <c r="BY328" s="19" t="str">
        <f t="shared" si="92"/>
        <v>-</v>
      </c>
      <c r="BZ328" s="19" t="str">
        <f t="shared" si="93"/>
        <v>-</v>
      </c>
    </row>
    <row r="329" spans="1:78">
      <c r="A329" s="106" t="str">
        <f t="shared" si="94"/>
        <v>22.1.00.00.00.00.00</v>
      </c>
      <c r="B329" s="106">
        <f t="shared" si="95"/>
        <v>22</v>
      </c>
      <c r="C329" s="107" t="str">
        <f t="shared" si="96"/>
        <v>1</v>
      </c>
      <c r="D329" s="32" t="s">
        <v>7024</v>
      </c>
      <c r="E329" s="32" t="s">
        <v>7024</v>
      </c>
      <c r="F329" s="32" t="s">
        <v>7024</v>
      </c>
      <c r="G329" s="32" t="s">
        <v>7024</v>
      </c>
      <c r="H329" s="32" t="s">
        <v>7024</v>
      </c>
      <c r="I329" s="33"/>
      <c r="J329" s="17" t="s">
        <v>93</v>
      </c>
      <c r="K329" s="150" t="str">
        <f t="shared" si="97"/>
        <v>-</v>
      </c>
      <c r="L329" s="123"/>
      <c r="M329" s="123"/>
      <c r="N329" s="123"/>
      <c r="O329" s="123"/>
      <c r="P329" s="123"/>
      <c r="Q329" s="123"/>
      <c r="AC329" s="50" t="str">
        <f t="shared" si="99"/>
        <v>22.1</v>
      </c>
      <c r="AD329" s="19">
        <f t="shared" si="100"/>
        <v>308</v>
      </c>
      <c r="AE329" s="49" t="str">
        <f t="shared" si="98"/>
        <v>22.1308</v>
      </c>
      <c r="BD329" s="19" t="e">
        <f>VLOOKUP(AE329,ORGANOGRAMAES!$C$1:$N$6000,2,0)</f>
        <v>#N/A</v>
      </c>
      <c r="BE329" s="19" t="e">
        <f>VLOOKUP(AE329,ORGANOGRAMAES!$C$1:$N$6000,3,0)</f>
        <v>#N/A</v>
      </c>
      <c r="BF329" s="19" t="e">
        <f>VLOOKUP(AE329,ORGANOGRAMAES!$C$1:$N$6000,4,0)</f>
        <v>#N/A</v>
      </c>
      <c r="BG329" s="19" t="e">
        <f>VLOOKUP(AE329,ORGANOGRAMAES!$C$1:$N$6000,5,0)</f>
        <v>#N/A</v>
      </c>
      <c r="BH329" s="19" t="e">
        <f>VLOOKUP(AE329,ORGANOGRAMAES!$C$1:$N$6000,6,0)</f>
        <v>#N/A</v>
      </c>
      <c r="BI329" s="19" t="e">
        <f>VLOOKUP(AE329,ORGANOGRAMAES!$C$1:$N$6000,7,0)</f>
        <v>#N/A</v>
      </c>
      <c r="BJ329" s="19" t="e">
        <f>VLOOKUP(AE329,ORGANOGRAMAES!$C$1:$N$6000,8,0)</f>
        <v>#N/A</v>
      </c>
      <c r="BK329" s="19" t="e">
        <f>VLOOKUP(AE329,ORGANOGRAMAES!$C$1:$N$6000,9,0)</f>
        <v>#N/A</v>
      </c>
      <c r="BL329" s="19" t="e">
        <f>VLOOKUP(AE329,ORGANOGRAMAES!$C$1:$N$6000,10,0)</f>
        <v>#N/A</v>
      </c>
      <c r="BM329" s="19" t="e">
        <f>VLOOKUP(AE329,ORGANOGRAMAES!$C$1:$N$6000,11,0)</f>
        <v>#N/A</v>
      </c>
      <c r="BN329" s="19" t="e">
        <f>VLOOKUP(AE329,ORGANOGRAMAES!$C$1:$N$6000,12,0)</f>
        <v>#N/A</v>
      </c>
      <c r="BP329" s="19" t="str">
        <f t="shared" si="83"/>
        <v>-</v>
      </c>
      <c r="BQ329" s="19" t="str">
        <f t="shared" si="84"/>
        <v>-</v>
      </c>
      <c r="BR329" s="19" t="str">
        <f t="shared" si="85"/>
        <v>-</v>
      </c>
      <c r="BS329" s="19" t="str">
        <f t="shared" si="86"/>
        <v>-</v>
      </c>
      <c r="BT329" s="19" t="str">
        <f t="shared" si="87"/>
        <v>-</v>
      </c>
      <c r="BU329" s="19" t="str">
        <f t="shared" si="88"/>
        <v>-</v>
      </c>
      <c r="BV329" s="19" t="str">
        <f t="shared" si="89"/>
        <v>-</v>
      </c>
      <c r="BW329" s="19" t="str">
        <f t="shared" si="90"/>
        <v>-</v>
      </c>
      <c r="BX329" s="19" t="str">
        <f t="shared" si="91"/>
        <v>-</v>
      </c>
      <c r="BY329" s="19" t="str">
        <f t="shared" si="92"/>
        <v>-</v>
      </c>
      <c r="BZ329" s="19" t="str">
        <f t="shared" si="93"/>
        <v>-</v>
      </c>
    </row>
    <row r="330" spans="1:78">
      <c r="A330" s="106" t="str">
        <f t="shared" si="94"/>
        <v>22.1.00.00.00.00.00</v>
      </c>
      <c r="B330" s="106">
        <f t="shared" si="95"/>
        <v>22</v>
      </c>
      <c r="C330" s="107" t="str">
        <f t="shared" si="96"/>
        <v>1</v>
      </c>
      <c r="D330" s="32" t="s">
        <v>7024</v>
      </c>
      <c r="E330" s="32" t="s">
        <v>7024</v>
      </c>
      <c r="F330" s="32" t="s">
        <v>7024</v>
      </c>
      <c r="G330" s="32" t="s">
        <v>7024</v>
      </c>
      <c r="H330" s="32" t="s">
        <v>7024</v>
      </c>
      <c r="I330" s="33"/>
      <c r="J330" s="17" t="s">
        <v>93</v>
      </c>
      <c r="K330" s="150" t="str">
        <f t="shared" si="97"/>
        <v>-</v>
      </c>
      <c r="L330" s="123"/>
      <c r="M330" s="123"/>
      <c r="N330" s="123"/>
      <c r="O330" s="123"/>
      <c r="P330" s="123"/>
      <c r="Q330" s="123"/>
      <c r="AC330" s="50" t="str">
        <f t="shared" si="99"/>
        <v>22.1</v>
      </c>
      <c r="AD330" s="19">
        <f t="shared" si="100"/>
        <v>309</v>
      </c>
      <c r="AE330" s="49" t="str">
        <f t="shared" si="98"/>
        <v>22.1309</v>
      </c>
      <c r="BD330" s="19" t="e">
        <f>VLOOKUP(AE330,ORGANOGRAMAES!$C$1:$N$6000,2,0)</f>
        <v>#N/A</v>
      </c>
      <c r="BE330" s="19" t="e">
        <f>VLOOKUP(AE330,ORGANOGRAMAES!$C$1:$N$6000,3,0)</f>
        <v>#N/A</v>
      </c>
      <c r="BF330" s="19" t="e">
        <f>VLOOKUP(AE330,ORGANOGRAMAES!$C$1:$N$6000,4,0)</f>
        <v>#N/A</v>
      </c>
      <c r="BG330" s="19" t="e">
        <f>VLOOKUP(AE330,ORGANOGRAMAES!$C$1:$N$6000,5,0)</f>
        <v>#N/A</v>
      </c>
      <c r="BH330" s="19" t="e">
        <f>VLOOKUP(AE330,ORGANOGRAMAES!$C$1:$N$6000,6,0)</f>
        <v>#N/A</v>
      </c>
      <c r="BI330" s="19" t="e">
        <f>VLOOKUP(AE330,ORGANOGRAMAES!$C$1:$N$6000,7,0)</f>
        <v>#N/A</v>
      </c>
      <c r="BJ330" s="19" t="e">
        <f>VLOOKUP(AE330,ORGANOGRAMAES!$C$1:$N$6000,8,0)</f>
        <v>#N/A</v>
      </c>
      <c r="BK330" s="19" t="e">
        <f>VLOOKUP(AE330,ORGANOGRAMAES!$C$1:$N$6000,9,0)</f>
        <v>#N/A</v>
      </c>
      <c r="BL330" s="19" t="e">
        <f>VLOOKUP(AE330,ORGANOGRAMAES!$C$1:$N$6000,10,0)</f>
        <v>#N/A</v>
      </c>
      <c r="BM330" s="19" t="e">
        <f>VLOOKUP(AE330,ORGANOGRAMAES!$C$1:$N$6000,11,0)</f>
        <v>#N/A</v>
      </c>
      <c r="BN330" s="19" t="e">
        <f>VLOOKUP(AE330,ORGANOGRAMAES!$C$1:$N$6000,12,0)</f>
        <v>#N/A</v>
      </c>
      <c r="BP330" s="19" t="str">
        <f t="shared" si="83"/>
        <v>-</v>
      </c>
      <c r="BQ330" s="19" t="str">
        <f t="shared" si="84"/>
        <v>-</v>
      </c>
      <c r="BR330" s="19" t="str">
        <f t="shared" si="85"/>
        <v>-</v>
      </c>
      <c r="BS330" s="19" t="str">
        <f t="shared" si="86"/>
        <v>-</v>
      </c>
      <c r="BT330" s="19" t="str">
        <f t="shared" si="87"/>
        <v>-</v>
      </c>
      <c r="BU330" s="19" t="str">
        <f t="shared" si="88"/>
        <v>-</v>
      </c>
      <c r="BV330" s="19" t="str">
        <f t="shared" si="89"/>
        <v>-</v>
      </c>
      <c r="BW330" s="19" t="str">
        <f t="shared" si="90"/>
        <v>-</v>
      </c>
      <c r="BX330" s="19" t="str">
        <f t="shared" si="91"/>
        <v>-</v>
      </c>
      <c r="BY330" s="19" t="str">
        <f t="shared" si="92"/>
        <v>-</v>
      </c>
      <c r="BZ330" s="19" t="str">
        <f t="shared" si="93"/>
        <v>-</v>
      </c>
    </row>
    <row r="331" spans="1:78">
      <c r="A331" s="106" t="str">
        <f t="shared" si="94"/>
        <v>22.1.00.00.00.00.00</v>
      </c>
      <c r="B331" s="106">
        <f t="shared" si="95"/>
        <v>22</v>
      </c>
      <c r="C331" s="107" t="str">
        <f t="shared" si="96"/>
        <v>1</v>
      </c>
      <c r="D331" s="32" t="s">
        <v>7024</v>
      </c>
      <c r="E331" s="32" t="s">
        <v>7024</v>
      </c>
      <c r="F331" s="32" t="s">
        <v>7024</v>
      </c>
      <c r="G331" s="32" t="s">
        <v>7024</v>
      </c>
      <c r="H331" s="32" t="s">
        <v>7024</v>
      </c>
      <c r="I331" s="33"/>
      <c r="J331" s="17" t="s">
        <v>93</v>
      </c>
      <c r="K331" s="150" t="str">
        <f t="shared" si="97"/>
        <v>-</v>
      </c>
      <c r="L331" s="123"/>
      <c r="M331" s="123"/>
      <c r="N331" s="123"/>
      <c r="O331" s="123"/>
      <c r="P331" s="123"/>
      <c r="Q331" s="123"/>
      <c r="AC331" s="50" t="str">
        <f t="shared" si="99"/>
        <v>22.1</v>
      </c>
      <c r="AD331" s="19">
        <f t="shared" si="100"/>
        <v>310</v>
      </c>
      <c r="AE331" s="49" t="str">
        <f t="shared" si="98"/>
        <v>22.1310</v>
      </c>
      <c r="BD331" s="19" t="e">
        <f>VLOOKUP(AE331,ORGANOGRAMAES!$C$1:$N$6000,2,0)</f>
        <v>#N/A</v>
      </c>
      <c r="BE331" s="19" t="e">
        <f>VLOOKUP(AE331,ORGANOGRAMAES!$C$1:$N$6000,3,0)</f>
        <v>#N/A</v>
      </c>
      <c r="BF331" s="19" t="e">
        <f>VLOOKUP(AE331,ORGANOGRAMAES!$C$1:$N$6000,4,0)</f>
        <v>#N/A</v>
      </c>
      <c r="BG331" s="19" t="e">
        <f>VLOOKUP(AE331,ORGANOGRAMAES!$C$1:$N$6000,5,0)</f>
        <v>#N/A</v>
      </c>
      <c r="BH331" s="19" t="e">
        <f>VLOOKUP(AE331,ORGANOGRAMAES!$C$1:$N$6000,6,0)</f>
        <v>#N/A</v>
      </c>
      <c r="BI331" s="19" t="e">
        <f>VLOOKUP(AE331,ORGANOGRAMAES!$C$1:$N$6000,7,0)</f>
        <v>#N/A</v>
      </c>
      <c r="BJ331" s="19" t="e">
        <f>VLOOKUP(AE331,ORGANOGRAMAES!$C$1:$N$6000,8,0)</f>
        <v>#N/A</v>
      </c>
      <c r="BK331" s="19" t="e">
        <f>VLOOKUP(AE331,ORGANOGRAMAES!$C$1:$N$6000,9,0)</f>
        <v>#N/A</v>
      </c>
      <c r="BL331" s="19" t="e">
        <f>VLOOKUP(AE331,ORGANOGRAMAES!$C$1:$N$6000,10,0)</f>
        <v>#N/A</v>
      </c>
      <c r="BM331" s="19" t="e">
        <f>VLOOKUP(AE331,ORGANOGRAMAES!$C$1:$N$6000,11,0)</f>
        <v>#N/A</v>
      </c>
      <c r="BN331" s="19" t="e">
        <f>VLOOKUP(AE331,ORGANOGRAMAES!$C$1:$N$6000,12,0)</f>
        <v>#N/A</v>
      </c>
      <c r="BP331" s="19" t="str">
        <f t="shared" si="83"/>
        <v>-</v>
      </c>
      <c r="BQ331" s="19" t="str">
        <f t="shared" si="84"/>
        <v>-</v>
      </c>
      <c r="BR331" s="19" t="str">
        <f t="shared" si="85"/>
        <v>-</v>
      </c>
      <c r="BS331" s="19" t="str">
        <f t="shared" si="86"/>
        <v>-</v>
      </c>
      <c r="BT331" s="19" t="str">
        <f t="shared" si="87"/>
        <v>-</v>
      </c>
      <c r="BU331" s="19" t="str">
        <f t="shared" si="88"/>
        <v>-</v>
      </c>
      <c r="BV331" s="19" t="str">
        <f t="shared" si="89"/>
        <v>-</v>
      </c>
      <c r="BW331" s="19" t="str">
        <f t="shared" si="90"/>
        <v>-</v>
      </c>
      <c r="BX331" s="19" t="str">
        <f t="shared" si="91"/>
        <v>-</v>
      </c>
      <c r="BY331" s="19" t="str">
        <f t="shared" si="92"/>
        <v>-</v>
      </c>
      <c r="BZ331" s="19" t="str">
        <f t="shared" si="93"/>
        <v>-</v>
      </c>
    </row>
    <row r="332" spans="1:78">
      <c r="A332" s="106" t="str">
        <f t="shared" si="94"/>
        <v>22.1.00.00.00.00.00</v>
      </c>
      <c r="B332" s="106">
        <f t="shared" si="95"/>
        <v>22</v>
      </c>
      <c r="C332" s="107" t="str">
        <f t="shared" si="96"/>
        <v>1</v>
      </c>
      <c r="D332" s="32" t="s">
        <v>7024</v>
      </c>
      <c r="E332" s="32" t="s">
        <v>7024</v>
      </c>
      <c r="F332" s="32" t="s">
        <v>7024</v>
      </c>
      <c r="G332" s="32" t="s">
        <v>7024</v>
      </c>
      <c r="H332" s="32" t="s">
        <v>7024</v>
      </c>
      <c r="I332" s="33"/>
      <c r="J332" s="17" t="s">
        <v>93</v>
      </c>
      <c r="K332" s="150" t="str">
        <f t="shared" si="97"/>
        <v>-</v>
      </c>
      <c r="L332" s="123"/>
      <c r="M332" s="123"/>
      <c r="N332" s="123"/>
      <c r="O332" s="123"/>
      <c r="P332" s="123"/>
      <c r="Q332" s="123"/>
      <c r="AC332" s="50" t="str">
        <f t="shared" si="99"/>
        <v>22.1</v>
      </c>
      <c r="AD332" s="19">
        <f t="shared" si="100"/>
        <v>311</v>
      </c>
      <c r="AE332" s="49" t="str">
        <f t="shared" si="98"/>
        <v>22.1311</v>
      </c>
      <c r="BD332" s="19" t="e">
        <f>VLOOKUP(AE332,ORGANOGRAMAES!$C$1:$N$6000,2,0)</f>
        <v>#N/A</v>
      </c>
      <c r="BE332" s="19" t="e">
        <f>VLOOKUP(AE332,ORGANOGRAMAES!$C$1:$N$6000,3,0)</f>
        <v>#N/A</v>
      </c>
      <c r="BF332" s="19" t="e">
        <f>VLOOKUP(AE332,ORGANOGRAMAES!$C$1:$N$6000,4,0)</f>
        <v>#N/A</v>
      </c>
      <c r="BG332" s="19" t="e">
        <f>VLOOKUP(AE332,ORGANOGRAMAES!$C$1:$N$6000,5,0)</f>
        <v>#N/A</v>
      </c>
      <c r="BH332" s="19" t="e">
        <f>VLOOKUP(AE332,ORGANOGRAMAES!$C$1:$N$6000,6,0)</f>
        <v>#N/A</v>
      </c>
      <c r="BI332" s="19" t="e">
        <f>VLOOKUP(AE332,ORGANOGRAMAES!$C$1:$N$6000,7,0)</f>
        <v>#N/A</v>
      </c>
      <c r="BJ332" s="19" t="e">
        <f>VLOOKUP(AE332,ORGANOGRAMAES!$C$1:$N$6000,8,0)</f>
        <v>#N/A</v>
      </c>
      <c r="BK332" s="19" t="e">
        <f>VLOOKUP(AE332,ORGANOGRAMAES!$C$1:$N$6000,9,0)</f>
        <v>#N/A</v>
      </c>
      <c r="BL332" s="19" t="e">
        <f>VLOOKUP(AE332,ORGANOGRAMAES!$C$1:$N$6000,10,0)</f>
        <v>#N/A</v>
      </c>
      <c r="BM332" s="19" t="e">
        <f>VLOOKUP(AE332,ORGANOGRAMAES!$C$1:$N$6000,11,0)</f>
        <v>#N/A</v>
      </c>
      <c r="BN332" s="19" t="e">
        <f>VLOOKUP(AE332,ORGANOGRAMAES!$C$1:$N$6000,12,0)</f>
        <v>#N/A</v>
      </c>
      <c r="BP332" s="19" t="str">
        <f t="shared" si="83"/>
        <v>-</v>
      </c>
      <c r="BQ332" s="19" t="str">
        <f t="shared" si="84"/>
        <v>-</v>
      </c>
      <c r="BR332" s="19" t="str">
        <f t="shared" si="85"/>
        <v>-</v>
      </c>
      <c r="BS332" s="19" t="str">
        <f t="shared" si="86"/>
        <v>-</v>
      </c>
      <c r="BT332" s="19" t="str">
        <f t="shared" si="87"/>
        <v>-</v>
      </c>
      <c r="BU332" s="19" t="str">
        <f t="shared" si="88"/>
        <v>-</v>
      </c>
      <c r="BV332" s="19" t="str">
        <f t="shared" si="89"/>
        <v>-</v>
      </c>
      <c r="BW332" s="19" t="str">
        <f t="shared" si="90"/>
        <v>-</v>
      </c>
      <c r="BX332" s="19" t="str">
        <f t="shared" si="91"/>
        <v>-</v>
      </c>
      <c r="BY332" s="19" t="str">
        <f t="shared" si="92"/>
        <v>-</v>
      </c>
      <c r="BZ332" s="19" t="str">
        <f t="shared" si="93"/>
        <v>-</v>
      </c>
    </row>
    <row r="333" spans="1:78">
      <c r="A333" s="106" t="str">
        <f t="shared" si="94"/>
        <v>22.1.00.00.00.00.00</v>
      </c>
      <c r="B333" s="106">
        <f t="shared" si="95"/>
        <v>22</v>
      </c>
      <c r="C333" s="107" t="str">
        <f t="shared" si="96"/>
        <v>1</v>
      </c>
      <c r="D333" s="32" t="s">
        <v>7024</v>
      </c>
      <c r="E333" s="32" t="s">
        <v>7024</v>
      </c>
      <c r="F333" s="32" t="s">
        <v>7024</v>
      </c>
      <c r="G333" s="32" t="s">
        <v>7024</v>
      </c>
      <c r="H333" s="32" t="s">
        <v>7024</v>
      </c>
      <c r="I333" s="33"/>
      <c r="J333" s="17" t="s">
        <v>93</v>
      </c>
      <c r="K333" s="150" t="str">
        <f t="shared" si="97"/>
        <v>-</v>
      </c>
      <c r="L333" s="123"/>
      <c r="M333" s="123"/>
      <c r="N333" s="123"/>
      <c r="O333" s="123"/>
      <c r="P333" s="123"/>
      <c r="Q333" s="123"/>
      <c r="AC333" s="50" t="str">
        <f t="shared" si="99"/>
        <v>22.1</v>
      </c>
      <c r="AD333" s="19">
        <f t="shared" si="100"/>
        <v>312</v>
      </c>
      <c r="AE333" s="49" t="str">
        <f t="shared" si="98"/>
        <v>22.1312</v>
      </c>
      <c r="BD333" s="19" t="e">
        <f>VLOOKUP(AE333,ORGANOGRAMAES!$C$1:$N$6000,2,0)</f>
        <v>#N/A</v>
      </c>
      <c r="BE333" s="19" t="e">
        <f>VLOOKUP(AE333,ORGANOGRAMAES!$C$1:$N$6000,3,0)</f>
        <v>#N/A</v>
      </c>
      <c r="BF333" s="19" t="e">
        <f>VLOOKUP(AE333,ORGANOGRAMAES!$C$1:$N$6000,4,0)</f>
        <v>#N/A</v>
      </c>
      <c r="BG333" s="19" t="e">
        <f>VLOOKUP(AE333,ORGANOGRAMAES!$C$1:$N$6000,5,0)</f>
        <v>#N/A</v>
      </c>
      <c r="BH333" s="19" t="e">
        <f>VLOOKUP(AE333,ORGANOGRAMAES!$C$1:$N$6000,6,0)</f>
        <v>#N/A</v>
      </c>
      <c r="BI333" s="19" t="e">
        <f>VLOOKUP(AE333,ORGANOGRAMAES!$C$1:$N$6000,7,0)</f>
        <v>#N/A</v>
      </c>
      <c r="BJ333" s="19" t="e">
        <f>VLOOKUP(AE333,ORGANOGRAMAES!$C$1:$N$6000,8,0)</f>
        <v>#N/A</v>
      </c>
      <c r="BK333" s="19" t="e">
        <f>VLOOKUP(AE333,ORGANOGRAMAES!$C$1:$N$6000,9,0)</f>
        <v>#N/A</v>
      </c>
      <c r="BL333" s="19" t="e">
        <f>VLOOKUP(AE333,ORGANOGRAMAES!$C$1:$N$6000,10,0)</f>
        <v>#N/A</v>
      </c>
      <c r="BM333" s="19" t="e">
        <f>VLOOKUP(AE333,ORGANOGRAMAES!$C$1:$N$6000,11,0)</f>
        <v>#N/A</v>
      </c>
      <c r="BN333" s="19" t="e">
        <f>VLOOKUP(AE333,ORGANOGRAMAES!$C$1:$N$6000,12,0)</f>
        <v>#N/A</v>
      </c>
      <c r="BP333" s="19" t="str">
        <f t="shared" si="83"/>
        <v>-</v>
      </c>
      <c r="BQ333" s="19" t="str">
        <f t="shared" si="84"/>
        <v>-</v>
      </c>
      <c r="BR333" s="19" t="str">
        <f t="shared" si="85"/>
        <v>-</v>
      </c>
      <c r="BS333" s="19" t="str">
        <f t="shared" si="86"/>
        <v>-</v>
      </c>
      <c r="BT333" s="19" t="str">
        <f t="shared" si="87"/>
        <v>-</v>
      </c>
      <c r="BU333" s="19" t="str">
        <f t="shared" si="88"/>
        <v>-</v>
      </c>
      <c r="BV333" s="19" t="str">
        <f t="shared" si="89"/>
        <v>-</v>
      </c>
      <c r="BW333" s="19" t="str">
        <f t="shared" si="90"/>
        <v>-</v>
      </c>
      <c r="BX333" s="19" t="str">
        <f t="shared" si="91"/>
        <v>-</v>
      </c>
      <c r="BY333" s="19" t="str">
        <f t="shared" si="92"/>
        <v>-</v>
      </c>
      <c r="BZ333" s="19" t="str">
        <f t="shared" si="93"/>
        <v>-</v>
      </c>
    </row>
    <row r="334" spans="1:78">
      <c r="A334" s="106" t="str">
        <f t="shared" si="94"/>
        <v>22.1.00.00.00.00.00</v>
      </c>
      <c r="B334" s="106">
        <f t="shared" si="95"/>
        <v>22</v>
      </c>
      <c r="C334" s="107" t="str">
        <f t="shared" si="96"/>
        <v>1</v>
      </c>
      <c r="D334" s="32" t="s">
        <v>7024</v>
      </c>
      <c r="E334" s="32" t="s">
        <v>7024</v>
      </c>
      <c r="F334" s="32" t="s">
        <v>7024</v>
      </c>
      <c r="G334" s="32" t="s">
        <v>7024</v>
      </c>
      <c r="H334" s="32" t="s">
        <v>7024</v>
      </c>
      <c r="I334" s="33"/>
      <c r="J334" s="17" t="s">
        <v>93</v>
      </c>
      <c r="K334" s="150" t="str">
        <f t="shared" si="97"/>
        <v>-</v>
      </c>
      <c r="L334" s="123"/>
      <c r="M334" s="123"/>
      <c r="N334" s="123"/>
      <c r="O334" s="123"/>
      <c r="P334" s="123"/>
      <c r="Q334" s="123"/>
      <c r="AC334" s="50" t="str">
        <f t="shared" si="99"/>
        <v>22.1</v>
      </c>
      <c r="AD334" s="19">
        <f t="shared" si="100"/>
        <v>313</v>
      </c>
      <c r="AE334" s="49" t="str">
        <f t="shared" si="98"/>
        <v>22.1313</v>
      </c>
      <c r="BD334" s="19" t="e">
        <f>VLOOKUP(AE334,ORGANOGRAMAES!$C$1:$N$6000,2,0)</f>
        <v>#N/A</v>
      </c>
      <c r="BE334" s="19" t="e">
        <f>VLOOKUP(AE334,ORGANOGRAMAES!$C$1:$N$6000,3,0)</f>
        <v>#N/A</v>
      </c>
      <c r="BF334" s="19" t="e">
        <f>VLOOKUP(AE334,ORGANOGRAMAES!$C$1:$N$6000,4,0)</f>
        <v>#N/A</v>
      </c>
      <c r="BG334" s="19" t="e">
        <f>VLOOKUP(AE334,ORGANOGRAMAES!$C$1:$N$6000,5,0)</f>
        <v>#N/A</v>
      </c>
      <c r="BH334" s="19" t="e">
        <f>VLOOKUP(AE334,ORGANOGRAMAES!$C$1:$N$6000,6,0)</f>
        <v>#N/A</v>
      </c>
      <c r="BI334" s="19" t="e">
        <f>VLOOKUP(AE334,ORGANOGRAMAES!$C$1:$N$6000,7,0)</f>
        <v>#N/A</v>
      </c>
      <c r="BJ334" s="19" t="e">
        <f>VLOOKUP(AE334,ORGANOGRAMAES!$C$1:$N$6000,8,0)</f>
        <v>#N/A</v>
      </c>
      <c r="BK334" s="19" t="e">
        <f>VLOOKUP(AE334,ORGANOGRAMAES!$C$1:$N$6000,9,0)</f>
        <v>#N/A</v>
      </c>
      <c r="BL334" s="19" t="e">
        <f>VLOOKUP(AE334,ORGANOGRAMAES!$C$1:$N$6000,10,0)</f>
        <v>#N/A</v>
      </c>
      <c r="BM334" s="19" t="e">
        <f>VLOOKUP(AE334,ORGANOGRAMAES!$C$1:$N$6000,11,0)</f>
        <v>#N/A</v>
      </c>
      <c r="BN334" s="19" t="e">
        <f>VLOOKUP(AE334,ORGANOGRAMAES!$C$1:$N$6000,12,0)</f>
        <v>#N/A</v>
      </c>
      <c r="BP334" s="19" t="str">
        <f t="shared" si="83"/>
        <v>-</v>
      </c>
      <c r="BQ334" s="19" t="str">
        <f t="shared" si="84"/>
        <v>-</v>
      </c>
      <c r="BR334" s="19" t="str">
        <f t="shared" si="85"/>
        <v>-</v>
      </c>
      <c r="BS334" s="19" t="str">
        <f t="shared" si="86"/>
        <v>-</v>
      </c>
      <c r="BT334" s="19" t="str">
        <f t="shared" si="87"/>
        <v>-</v>
      </c>
      <c r="BU334" s="19" t="str">
        <f t="shared" si="88"/>
        <v>-</v>
      </c>
      <c r="BV334" s="19" t="str">
        <f t="shared" si="89"/>
        <v>-</v>
      </c>
      <c r="BW334" s="19" t="str">
        <f t="shared" si="90"/>
        <v>-</v>
      </c>
      <c r="BX334" s="19" t="str">
        <f t="shared" si="91"/>
        <v>-</v>
      </c>
      <c r="BY334" s="19" t="str">
        <f t="shared" si="92"/>
        <v>-</v>
      </c>
      <c r="BZ334" s="19" t="str">
        <f t="shared" si="93"/>
        <v>-</v>
      </c>
    </row>
    <row r="335" spans="1:78">
      <c r="A335" s="106" t="str">
        <f t="shared" si="94"/>
        <v>22.1.00.00.00.00.00</v>
      </c>
      <c r="B335" s="106">
        <f t="shared" si="95"/>
        <v>22</v>
      </c>
      <c r="C335" s="107" t="str">
        <f t="shared" si="96"/>
        <v>1</v>
      </c>
      <c r="D335" s="32" t="s">
        <v>7024</v>
      </c>
      <c r="E335" s="32" t="s">
        <v>7024</v>
      </c>
      <c r="F335" s="32" t="s">
        <v>7024</v>
      </c>
      <c r="G335" s="32" t="s">
        <v>7024</v>
      </c>
      <c r="H335" s="32" t="s">
        <v>7024</v>
      </c>
      <c r="I335" s="33"/>
      <c r="J335" s="17" t="s">
        <v>93</v>
      </c>
      <c r="K335" s="150" t="str">
        <f t="shared" si="97"/>
        <v>-</v>
      </c>
      <c r="L335" s="123"/>
      <c r="M335" s="123"/>
      <c r="N335" s="123"/>
      <c r="O335" s="123"/>
      <c r="P335" s="123"/>
      <c r="Q335" s="123"/>
      <c r="AC335" s="50" t="str">
        <f t="shared" si="99"/>
        <v>22.1</v>
      </c>
      <c r="AD335" s="19">
        <f t="shared" si="100"/>
        <v>314</v>
      </c>
      <c r="AE335" s="49" t="str">
        <f t="shared" si="98"/>
        <v>22.1314</v>
      </c>
      <c r="BD335" s="19" t="e">
        <f>VLOOKUP(AE335,ORGANOGRAMAES!$C$1:$N$6000,2,0)</f>
        <v>#N/A</v>
      </c>
      <c r="BE335" s="19" t="e">
        <f>VLOOKUP(AE335,ORGANOGRAMAES!$C$1:$N$6000,3,0)</f>
        <v>#N/A</v>
      </c>
      <c r="BF335" s="19" t="e">
        <f>VLOOKUP(AE335,ORGANOGRAMAES!$C$1:$N$6000,4,0)</f>
        <v>#N/A</v>
      </c>
      <c r="BG335" s="19" t="e">
        <f>VLOOKUP(AE335,ORGANOGRAMAES!$C$1:$N$6000,5,0)</f>
        <v>#N/A</v>
      </c>
      <c r="BH335" s="19" t="e">
        <f>VLOOKUP(AE335,ORGANOGRAMAES!$C$1:$N$6000,6,0)</f>
        <v>#N/A</v>
      </c>
      <c r="BI335" s="19" t="e">
        <f>VLOOKUP(AE335,ORGANOGRAMAES!$C$1:$N$6000,7,0)</f>
        <v>#N/A</v>
      </c>
      <c r="BJ335" s="19" t="e">
        <f>VLOOKUP(AE335,ORGANOGRAMAES!$C$1:$N$6000,8,0)</f>
        <v>#N/A</v>
      </c>
      <c r="BK335" s="19" t="e">
        <f>VLOOKUP(AE335,ORGANOGRAMAES!$C$1:$N$6000,9,0)</f>
        <v>#N/A</v>
      </c>
      <c r="BL335" s="19" t="e">
        <f>VLOOKUP(AE335,ORGANOGRAMAES!$C$1:$N$6000,10,0)</f>
        <v>#N/A</v>
      </c>
      <c r="BM335" s="19" t="e">
        <f>VLOOKUP(AE335,ORGANOGRAMAES!$C$1:$N$6000,11,0)</f>
        <v>#N/A</v>
      </c>
      <c r="BN335" s="19" t="e">
        <f>VLOOKUP(AE335,ORGANOGRAMAES!$C$1:$N$6000,12,0)</f>
        <v>#N/A</v>
      </c>
      <c r="BP335" s="19" t="str">
        <f t="shared" si="83"/>
        <v>-</v>
      </c>
      <c r="BQ335" s="19" t="str">
        <f t="shared" si="84"/>
        <v>-</v>
      </c>
      <c r="BR335" s="19" t="str">
        <f t="shared" si="85"/>
        <v>-</v>
      </c>
      <c r="BS335" s="19" t="str">
        <f t="shared" si="86"/>
        <v>-</v>
      </c>
      <c r="BT335" s="19" t="str">
        <f t="shared" si="87"/>
        <v>-</v>
      </c>
      <c r="BU335" s="19" t="str">
        <f t="shared" si="88"/>
        <v>-</v>
      </c>
      <c r="BV335" s="19" t="str">
        <f t="shared" si="89"/>
        <v>-</v>
      </c>
      <c r="BW335" s="19" t="str">
        <f t="shared" si="90"/>
        <v>-</v>
      </c>
      <c r="BX335" s="19" t="str">
        <f t="shared" si="91"/>
        <v>-</v>
      </c>
      <c r="BY335" s="19" t="str">
        <f t="shared" si="92"/>
        <v>-</v>
      </c>
      <c r="BZ335" s="19" t="str">
        <f t="shared" si="93"/>
        <v>-</v>
      </c>
    </row>
    <row r="336" spans="1:78">
      <c r="A336" s="106" t="str">
        <f t="shared" si="94"/>
        <v>22.1.00.00.00.00.00</v>
      </c>
      <c r="B336" s="106">
        <f t="shared" si="95"/>
        <v>22</v>
      </c>
      <c r="C336" s="107" t="str">
        <f t="shared" si="96"/>
        <v>1</v>
      </c>
      <c r="D336" s="32" t="s">
        <v>7024</v>
      </c>
      <c r="E336" s="32" t="s">
        <v>7024</v>
      </c>
      <c r="F336" s="32" t="s">
        <v>7024</v>
      </c>
      <c r="G336" s="32" t="s">
        <v>7024</v>
      </c>
      <c r="H336" s="32" t="s">
        <v>7024</v>
      </c>
      <c r="I336" s="33"/>
      <c r="J336" s="17" t="s">
        <v>93</v>
      </c>
      <c r="K336" s="150" t="str">
        <f t="shared" si="97"/>
        <v>-</v>
      </c>
      <c r="L336" s="123"/>
      <c r="M336" s="123"/>
      <c r="N336" s="123"/>
      <c r="O336" s="123"/>
      <c r="P336" s="123"/>
      <c r="Q336" s="123"/>
      <c r="AC336" s="50" t="str">
        <f t="shared" si="99"/>
        <v>22.1</v>
      </c>
      <c r="AD336" s="19">
        <f t="shared" si="100"/>
        <v>315</v>
      </c>
      <c r="AE336" s="49" t="str">
        <f t="shared" si="98"/>
        <v>22.1315</v>
      </c>
      <c r="BD336" s="19" t="e">
        <f>VLOOKUP(AE336,ORGANOGRAMAES!$C$1:$N$6000,2,0)</f>
        <v>#N/A</v>
      </c>
      <c r="BE336" s="19" t="e">
        <f>VLOOKUP(AE336,ORGANOGRAMAES!$C$1:$N$6000,3,0)</f>
        <v>#N/A</v>
      </c>
      <c r="BF336" s="19" t="e">
        <f>VLOOKUP(AE336,ORGANOGRAMAES!$C$1:$N$6000,4,0)</f>
        <v>#N/A</v>
      </c>
      <c r="BG336" s="19" t="e">
        <f>VLOOKUP(AE336,ORGANOGRAMAES!$C$1:$N$6000,5,0)</f>
        <v>#N/A</v>
      </c>
      <c r="BH336" s="19" t="e">
        <f>VLOOKUP(AE336,ORGANOGRAMAES!$C$1:$N$6000,6,0)</f>
        <v>#N/A</v>
      </c>
      <c r="BI336" s="19" t="e">
        <f>VLOOKUP(AE336,ORGANOGRAMAES!$C$1:$N$6000,7,0)</f>
        <v>#N/A</v>
      </c>
      <c r="BJ336" s="19" t="e">
        <f>VLOOKUP(AE336,ORGANOGRAMAES!$C$1:$N$6000,8,0)</f>
        <v>#N/A</v>
      </c>
      <c r="BK336" s="19" t="e">
        <f>VLOOKUP(AE336,ORGANOGRAMAES!$C$1:$N$6000,9,0)</f>
        <v>#N/A</v>
      </c>
      <c r="BL336" s="19" t="e">
        <f>VLOOKUP(AE336,ORGANOGRAMAES!$C$1:$N$6000,10,0)</f>
        <v>#N/A</v>
      </c>
      <c r="BM336" s="19" t="e">
        <f>VLOOKUP(AE336,ORGANOGRAMAES!$C$1:$N$6000,11,0)</f>
        <v>#N/A</v>
      </c>
      <c r="BN336" s="19" t="e">
        <f>VLOOKUP(AE336,ORGANOGRAMAES!$C$1:$N$6000,12,0)</f>
        <v>#N/A</v>
      </c>
      <c r="BP336" s="19" t="str">
        <f t="shared" si="83"/>
        <v>-</v>
      </c>
      <c r="BQ336" s="19" t="str">
        <f t="shared" si="84"/>
        <v>-</v>
      </c>
      <c r="BR336" s="19" t="str">
        <f t="shared" si="85"/>
        <v>-</v>
      </c>
      <c r="BS336" s="19" t="str">
        <f t="shared" si="86"/>
        <v>-</v>
      </c>
      <c r="BT336" s="19" t="str">
        <f t="shared" si="87"/>
        <v>-</v>
      </c>
      <c r="BU336" s="19" t="str">
        <f t="shared" si="88"/>
        <v>-</v>
      </c>
      <c r="BV336" s="19" t="str">
        <f t="shared" si="89"/>
        <v>-</v>
      </c>
      <c r="BW336" s="19" t="str">
        <f t="shared" si="90"/>
        <v>-</v>
      </c>
      <c r="BX336" s="19" t="str">
        <f t="shared" si="91"/>
        <v>-</v>
      </c>
      <c r="BY336" s="19" t="str">
        <f t="shared" si="92"/>
        <v>-</v>
      </c>
      <c r="BZ336" s="19" t="str">
        <f t="shared" si="93"/>
        <v>-</v>
      </c>
    </row>
    <row r="337" spans="1:78">
      <c r="A337" s="106" t="str">
        <f t="shared" si="94"/>
        <v>22.1.00.00.00.00.00</v>
      </c>
      <c r="B337" s="106">
        <f t="shared" si="95"/>
        <v>22</v>
      </c>
      <c r="C337" s="107" t="str">
        <f t="shared" si="96"/>
        <v>1</v>
      </c>
      <c r="D337" s="32" t="s">
        <v>7024</v>
      </c>
      <c r="E337" s="32" t="s">
        <v>7024</v>
      </c>
      <c r="F337" s="32" t="s">
        <v>7024</v>
      </c>
      <c r="G337" s="32" t="s">
        <v>7024</v>
      </c>
      <c r="H337" s="32" t="s">
        <v>7024</v>
      </c>
      <c r="I337" s="33"/>
      <c r="J337" s="17" t="s">
        <v>93</v>
      </c>
      <c r="K337" s="150" t="str">
        <f t="shared" si="97"/>
        <v>-</v>
      </c>
      <c r="L337" s="123"/>
      <c r="M337" s="123"/>
      <c r="N337" s="123"/>
      <c r="O337" s="123"/>
      <c r="P337" s="123"/>
      <c r="Q337" s="123"/>
      <c r="AC337" s="50" t="str">
        <f t="shared" si="99"/>
        <v>22.1</v>
      </c>
      <c r="AD337" s="19">
        <f t="shared" si="100"/>
        <v>316</v>
      </c>
      <c r="AE337" s="49" t="str">
        <f t="shared" si="98"/>
        <v>22.1316</v>
      </c>
      <c r="BD337" s="19" t="e">
        <f>VLOOKUP(AE337,ORGANOGRAMAES!$C$1:$N$6000,2,0)</f>
        <v>#N/A</v>
      </c>
      <c r="BE337" s="19" t="e">
        <f>VLOOKUP(AE337,ORGANOGRAMAES!$C$1:$N$6000,3,0)</f>
        <v>#N/A</v>
      </c>
      <c r="BF337" s="19" t="e">
        <f>VLOOKUP(AE337,ORGANOGRAMAES!$C$1:$N$6000,4,0)</f>
        <v>#N/A</v>
      </c>
      <c r="BG337" s="19" t="e">
        <f>VLOOKUP(AE337,ORGANOGRAMAES!$C$1:$N$6000,5,0)</f>
        <v>#N/A</v>
      </c>
      <c r="BH337" s="19" t="e">
        <f>VLOOKUP(AE337,ORGANOGRAMAES!$C$1:$N$6000,6,0)</f>
        <v>#N/A</v>
      </c>
      <c r="BI337" s="19" t="e">
        <f>VLOOKUP(AE337,ORGANOGRAMAES!$C$1:$N$6000,7,0)</f>
        <v>#N/A</v>
      </c>
      <c r="BJ337" s="19" t="e">
        <f>VLOOKUP(AE337,ORGANOGRAMAES!$C$1:$N$6000,8,0)</f>
        <v>#N/A</v>
      </c>
      <c r="BK337" s="19" t="e">
        <f>VLOOKUP(AE337,ORGANOGRAMAES!$C$1:$N$6000,9,0)</f>
        <v>#N/A</v>
      </c>
      <c r="BL337" s="19" t="e">
        <f>VLOOKUP(AE337,ORGANOGRAMAES!$C$1:$N$6000,10,0)</f>
        <v>#N/A</v>
      </c>
      <c r="BM337" s="19" t="e">
        <f>VLOOKUP(AE337,ORGANOGRAMAES!$C$1:$N$6000,11,0)</f>
        <v>#N/A</v>
      </c>
      <c r="BN337" s="19" t="e">
        <f>VLOOKUP(AE337,ORGANOGRAMAES!$C$1:$N$6000,12,0)</f>
        <v>#N/A</v>
      </c>
      <c r="BP337" s="19" t="str">
        <f t="shared" si="83"/>
        <v>-</v>
      </c>
      <c r="BQ337" s="19" t="str">
        <f t="shared" si="84"/>
        <v>-</v>
      </c>
      <c r="BR337" s="19" t="str">
        <f t="shared" si="85"/>
        <v>-</v>
      </c>
      <c r="BS337" s="19" t="str">
        <f t="shared" si="86"/>
        <v>-</v>
      </c>
      <c r="BT337" s="19" t="str">
        <f t="shared" si="87"/>
        <v>-</v>
      </c>
      <c r="BU337" s="19" t="str">
        <f t="shared" si="88"/>
        <v>-</v>
      </c>
      <c r="BV337" s="19" t="str">
        <f t="shared" si="89"/>
        <v>-</v>
      </c>
      <c r="BW337" s="19" t="str">
        <f t="shared" si="90"/>
        <v>-</v>
      </c>
      <c r="BX337" s="19" t="str">
        <f t="shared" si="91"/>
        <v>-</v>
      </c>
      <c r="BY337" s="19" t="str">
        <f t="shared" si="92"/>
        <v>-</v>
      </c>
      <c r="BZ337" s="19" t="str">
        <f t="shared" si="93"/>
        <v>-</v>
      </c>
    </row>
    <row r="338" spans="1:78">
      <c r="A338" s="106" t="str">
        <f t="shared" si="94"/>
        <v>22.1.00.00.00.00.00</v>
      </c>
      <c r="B338" s="106">
        <f t="shared" si="95"/>
        <v>22</v>
      </c>
      <c r="C338" s="107" t="str">
        <f t="shared" si="96"/>
        <v>1</v>
      </c>
      <c r="D338" s="32" t="s">
        <v>7024</v>
      </c>
      <c r="E338" s="32" t="s">
        <v>7024</v>
      </c>
      <c r="F338" s="32" t="s">
        <v>7024</v>
      </c>
      <c r="G338" s="32" t="s">
        <v>7024</v>
      </c>
      <c r="H338" s="32" t="s">
        <v>7024</v>
      </c>
      <c r="I338" s="33"/>
      <c r="J338" s="17" t="s">
        <v>93</v>
      </c>
      <c r="K338" s="150" t="str">
        <f t="shared" si="97"/>
        <v>-</v>
      </c>
      <c r="L338" s="123"/>
      <c r="M338" s="123"/>
      <c r="N338" s="123"/>
      <c r="O338" s="123"/>
      <c r="P338" s="123"/>
      <c r="Q338" s="123"/>
      <c r="AC338" s="50" t="str">
        <f t="shared" si="99"/>
        <v>22.1</v>
      </c>
      <c r="AD338" s="19">
        <f t="shared" si="100"/>
        <v>317</v>
      </c>
      <c r="AE338" s="49" t="str">
        <f t="shared" si="98"/>
        <v>22.1317</v>
      </c>
      <c r="BD338" s="19" t="e">
        <f>VLOOKUP(AE338,ORGANOGRAMAES!$C$1:$N$6000,2,0)</f>
        <v>#N/A</v>
      </c>
      <c r="BE338" s="19" t="e">
        <f>VLOOKUP(AE338,ORGANOGRAMAES!$C$1:$N$6000,3,0)</f>
        <v>#N/A</v>
      </c>
      <c r="BF338" s="19" t="e">
        <f>VLOOKUP(AE338,ORGANOGRAMAES!$C$1:$N$6000,4,0)</f>
        <v>#N/A</v>
      </c>
      <c r="BG338" s="19" t="e">
        <f>VLOOKUP(AE338,ORGANOGRAMAES!$C$1:$N$6000,5,0)</f>
        <v>#N/A</v>
      </c>
      <c r="BH338" s="19" t="e">
        <f>VLOOKUP(AE338,ORGANOGRAMAES!$C$1:$N$6000,6,0)</f>
        <v>#N/A</v>
      </c>
      <c r="BI338" s="19" t="e">
        <f>VLOOKUP(AE338,ORGANOGRAMAES!$C$1:$N$6000,7,0)</f>
        <v>#N/A</v>
      </c>
      <c r="BJ338" s="19" t="e">
        <f>VLOOKUP(AE338,ORGANOGRAMAES!$C$1:$N$6000,8,0)</f>
        <v>#N/A</v>
      </c>
      <c r="BK338" s="19" t="e">
        <f>VLOOKUP(AE338,ORGANOGRAMAES!$C$1:$N$6000,9,0)</f>
        <v>#N/A</v>
      </c>
      <c r="BL338" s="19" t="e">
        <f>VLOOKUP(AE338,ORGANOGRAMAES!$C$1:$N$6000,10,0)</f>
        <v>#N/A</v>
      </c>
      <c r="BM338" s="19" t="e">
        <f>VLOOKUP(AE338,ORGANOGRAMAES!$C$1:$N$6000,11,0)</f>
        <v>#N/A</v>
      </c>
      <c r="BN338" s="19" t="e">
        <f>VLOOKUP(AE338,ORGANOGRAMAES!$C$1:$N$6000,12,0)</f>
        <v>#N/A</v>
      </c>
      <c r="BP338" s="19" t="str">
        <f t="shared" si="83"/>
        <v>-</v>
      </c>
      <c r="BQ338" s="19" t="str">
        <f t="shared" si="84"/>
        <v>-</v>
      </c>
      <c r="BR338" s="19" t="str">
        <f t="shared" si="85"/>
        <v>-</v>
      </c>
      <c r="BS338" s="19" t="str">
        <f t="shared" si="86"/>
        <v>-</v>
      </c>
      <c r="BT338" s="19" t="str">
        <f t="shared" si="87"/>
        <v>-</v>
      </c>
      <c r="BU338" s="19" t="str">
        <f t="shared" si="88"/>
        <v>-</v>
      </c>
      <c r="BV338" s="19" t="str">
        <f t="shared" si="89"/>
        <v>-</v>
      </c>
      <c r="BW338" s="19" t="str">
        <f t="shared" si="90"/>
        <v>-</v>
      </c>
      <c r="BX338" s="19" t="str">
        <f t="shared" si="91"/>
        <v>-</v>
      </c>
      <c r="BY338" s="19" t="str">
        <f t="shared" si="92"/>
        <v>-</v>
      </c>
      <c r="BZ338" s="19" t="str">
        <f t="shared" si="93"/>
        <v>-</v>
      </c>
    </row>
    <row r="339" spans="1:78">
      <c r="A339" s="106" t="str">
        <f t="shared" si="94"/>
        <v>22.1.00.00.00.00.00</v>
      </c>
      <c r="B339" s="106">
        <f t="shared" si="95"/>
        <v>22</v>
      </c>
      <c r="C339" s="107" t="str">
        <f t="shared" si="96"/>
        <v>1</v>
      </c>
      <c r="D339" s="32" t="s">
        <v>7024</v>
      </c>
      <c r="E339" s="32" t="s">
        <v>7024</v>
      </c>
      <c r="F339" s="32" t="s">
        <v>7024</v>
      </c>
      <c r="G339" s="32" t="s">
        <v>7024</v>
      </c>
      <c r="H339" s="32" t="s">
        <v>7024</v>
      </c>
      <c r="I339" s="33"/>
      <c r="J339" s="17" t="s">
        <v>93</v>
      </c>
      <c r="K339" s="150" t="str">
        <f t="shared" si="97"/>
        <v>-</v>
      </c>
      <c r="L339" s="123"/>
      <c r="M339" s="123"/>
      <c r="N339" s="123"/>
      <c r="O339" s="123"/>
      <c r="P339" s="123"/>
      <c r="Q339" s="123"/>
      <c r="AC339" s="50" t="str">
        <f t="shared" si="99"/>
        <v>22.1</v>
      </c>
      <c r="AD339" s="19">
        <f t="shared" si="100"/>
        <v>318</v>
      </c>
      <c r="AE339" s="49" t="str">
        <f t="shared" si="98"/>
        <v>22.1318</v>
      </c>
      <c r="BD339" s="19" t="e">
        <f>VLOOKUP(AE339,ORGANOGRAMAES!$C$1:$N$6000,2,0)</f>
        <v>#N/A</v>
      </c>
      <c r="BE339" s="19" t="e">
        <f>VLOOKUP(AE339,ORGANOGRAMAES!$C$1:$N$6000,3,0)</f>
        <v>#N/A</v>
      </c>
      <c r="BF339" s="19" t="e">
        <f>VLOOKUP(AE339,ORGANOGRAMAES!$C$1:$N$6000,4,0)</f>
        <v>#N/A</v>
      </c>
      <c r="BG339" s="19" t="e">
        <f>VLOOKUP(AE339,ORGANOGRAMAES!$C$1:$N$6000,5,0)</f>
        <v>#N/A</v>
      </c>
      <c r="BH339" s="19" t="e">
        <f>VLOOKUP(AE339,ORGANOGRAMAES!$C$1:$N$6000,6,0)</f>
        <v>#N/A</v>
      </c>
      <c r="BI339" s="19" t="e">
        <f>VLOOKUP(AE339,ORGANOGRAMAES!$C$1:$N$6000,7,0)</f>
        <v>#N/A</v>
      </c>
      <c r="BJ339" s="19" t="e">
        <f>VLOOKUP(AE339,ORGANOGRAMAES!$C$1:$N$6000,8,0)</f>
        <v>#N/A</v>
      </c>
      <c r="BK339" s="19" t="e">
        <f>VLOOKUP(AE339,ORGANOGRAMAES!$C$1:$N$6000,9,0)</f>
        <v>#N/A</v>
      </c>
      <c r="BL339" s="19" t="e">
        <f>VLOOKUP(AE339,ORGANOGRAMAES!$C$1:$N$6000,10,0)</f>
        <v>#N/A</v>
      </c>
      <c r="BM339" s="19" t="e">
        <f>VLOOKUP(AE339,ORGANOGRAMAES!$C$1:$N$6000,11,0)</f>
        <v>#N/A</v>
      </c>
      <c r="BN339" s="19" t="e">
        <f>VLOOKUP(AE339,ORGANOGRAMAES!$C$1:$N$6000,12,0)</f>
        <v>#N/A</v>
      </c>
      <c r="BP339" s="19" t="str">
        <f t="shared" ref="BP339:BP402" si="101">IFERROR(+BD339,"-")</f>
        <v>-</v>
      </c>
      <c r="BQ339" s="19" t="str">
        <f t="shared" ref="BQ339:BQ402" si="102">IFERROR(+BE339,"-")</f>
        <v>-</v>
      </c>
      <c r="BR339" s="19" t="str">
        <f t="shared" ref="BR339:BR402" si="103">IFERROR(+BF339,"-")</f>
        <v>-</v>
      </c>
      <c r="BS339" s="19" t="str">
        <f t="shared" ref="BS339:BS402" si="104">IFERROR(+BG339,"-")</f>
        <v>-</v>
      </c>
      <c r="BT339" s="19" t="str">
        <f t="shared" ref="BT339:BT402" si="105">IFERROR(+BH339,"-")</f>
        <v>-</v>
      </c>
      <c r="BU339" s="19" t="str">
        <f t="shared" ref="BU339:BU402" si="106">IFERROR(+BI339,"-")</f>
        <v>-</v>
      </c>
      <c r="BV339" s="19" t="str">
        <f t="shared" ref="BV339:BV402" si="107">IFERROR(+BJ339,"-")</f>
        <v>-</v>
      </c>
      <c r="BW339" s="19" t="str">
        <f t="shared" ref="BW339:BW402" si="108">IFERROR(+BK339,"-")</f>
        <v>-</v>
      </c>
      <c r="BX339" s="19" t="str">
        <f t="shared" ref="BX339:BX402" si="109">IFERROR(+BL339,"-")</f>
        <v>-</v>
      </c>
      <c r="BY339" s="19" t="str">
        <f t="shared" ref="BY339:BY402" si="110">IFERROR(+BM339,"-")</f>
        <v>-</v>
      </c>
      <c r="BZ339" s="19" t="str">
        <f t="shared" ref="BZ339:BZ402" si="111">IFERROR(+BN339,"-")</f>
        <v>-</v>
      </c>
    </row>
    <row r="340" spans="1:78">
      <c r="A340" s="106" t="str">
        <f t="shared" ref="A340:A403" si="112">CONCATENATE(B340,".",C340,".",D340,".",E340,".",F340,".",G340,".",H340)</f>
        <v>22.1.00.00.00.00.00</v>
      </c>
      <c r="B340" s="106">
        <f t="shared" si="95"/>
        <v>22</v>
      </c>
      <c r="C340" s="107" t="str">
        <f t="shared" si="96"/>
        <v>1</v>
      </c>
      <c r="D340" s="32" t="s">
        <v>7024</v>
      </c>
      <c r="E340" s="32" t="s">
        <v>7024</v>
      </c>
      <c r="F340" s="32" t="s">
        <v>7024</v>
      </c>
      <c r="G340" s="32" t="s">
        <v>7024</v>
      </c>
      <c r="H340" s="32" t="s">
        <v>7024</v>
      </c>
      <c r="I340" s="33"/>
      <c r="J340" s="17" t="s">
        <v>93</v>
      </c>
      <c r="K340" s="150" t="str">
        <f t="shared" si="97"/>
        <v>-</v>
      </c>
      <c r="L340" s="123"/>
      <c r="M340" s="123"/>
      <c r="N340" s="123"/>
      <c r="O340" s="123"/>
      <c r="P340" s="123"/>
      <c r="Q340" s="123"/>
      <c r="AC340" s="50" t="str">
        <f t="shared" si="99"/>
        <v>22.1</v>
      </c>
      <c r="AD340" s="19">
        <f t="shared" si="100"/>
        <v>319</v>
      </c>
      <c r="AE340" s="49" t="str">
        <f t="shared" si="98"/>
        <v>22.1319</v>
      </c>
      <c r="BD340" s="19" t="e">
        <f>VLOOKUP(AE340,ORGANOGRAMAES!$C$1:$N$6000,2,0)</f>
        <v>#N/A</v>
      </c>
      <c r="BE340" s="19" t="e">
        <f>VLOOKUP(AE340,ORGANOGRAMAES!$C$1:$N$6000,3,0)</f>
        <v>#N/A</v>
      </c>
      <c r="BF340" s="19" t="e">
        <f>VLOOKUP(AE340,ORGANOGRAMAES!$C$1:$N$6000,4,0)</f>
        <v>#N/A</v>
      </c>
      <c r="BG340" s="19" t="e">
        <f>VLOOKUP(AE340,ORGANOGRAMAES!$C$1:$N$6000,5,0)</f>
        <v>#N/A</v>
      </c>
      <c r="BH340" s="19" t="e">
        <f>VLOOKUP(AE340,ORGANOGRAMAES!$C$1:$N$6000,6,0)</f>
        <v>#N/A</v>
      </c>
      <c r="BI340" s="19" t="e">
        <f>VLOOKUP(AE340,ORGANOGRAMAES!$C$1:$N$6000,7,0)</f>
        <v>#N/A</v>
      </c>
      <c r="BJ340" s="19" t="e">
        <f>VLOOKUP(AE340,ORGANOGRAMAES!$C$1:$N$6000,8,0)</f>
        <v>#N/A</v>
      </c>
      <c r="BK340" s="19" t="e">
        <f>VLOOKUP(AE340,ORGANOGRAMAES!$C$1:$N$6000,9,0)</f>
        <v>#N/A</v>
      </c>
      <c r="BL340" s="19" t="e">
        <f>VLOOKUP(AE340,ORGANOGRAMAES!$C$1:$N$6000,10,0)</f>
        <v>#N/A</v>
      </c>
      <c r="BM340" s="19" t="e">
        <f>VLOOKUP(AE340,ORGANOGRAMAES!$C$1:$N$6000,11,0)</f>
        <v>#N/A</v>
      </c>
      <c r="BN340" s="19" t="e">
        <f>VLOOKUP(AE340,ORGANOGRAMAES!$C$1:$N$6000,12,0)</f>
        <v>#N/A</v>
      </c>
      <c r="BP340" s="19" t="str">
        <f t="shared" si="101"/>
        <v>-</v>
      </c>
      <c r="BQ340" s="19" t="str">
        <f t="shared" si="102"/>
        <v>-</v>
      </c>
      <c r="BR340" s="19" t="str">
        <f t="shared" si="103"/>
        <v>-</v>
      </c>
      <c r="BS340" s="19" t="str">
        <f t="shared" si="104"/>
        <v>-</v>
      </c>
      <c r="BT340" s="19" t="str">
        <f t="shared" si="105"/>
        <v>-</v>
      </c>
      <c r="BU340" s="19" t="str">
        <f t="shared" si="106"/>
        <v>-</v>
      </c>
      <c r="BV340" s="19" t="str">
        <f t="shared" si="107"/>
        <v>-</v>
      </c>
      <c r="BW340" s="19" t="str">
        <f t="shared" si="108"/>
        <v>-</v>
      </c>
      <c r="BX340" s="19" t="str">
        <f t="shared" si="109"/>
        <v>-</v>
      </c>
      <c r="BY340" s="19" t="str">
        <f t="shared" si="110"/>
        <v>-</v>
      </c>
      <c r="BZ340" s="19" t="str">
        <f t="shared" si="111"/>
        <v>-</v>
      </c>
    </row>
    <row r="341" spans="1:78">
      <c r="A341" s="106" t="str">
        <f t="shared" si="112"/>
        <v>22.1.00.00.00.00.00</v>
      </c>
      <c r="B341" s="106">
        <f t="shared" ref="B341:B404" si="113">+B340</f>
        <v>22</v>
      </c>
      <c r="C341" s="107" t="str">
        <f t="shared" si="96"/>
        <v>1</v>
      </c>
      <c r="D341" s="32" t="s">
        <v>7024</v>
      </c>
      <c r="E341" s="32" t="s">
        <v>7024</v>
      </c>
      <c r="F341" s="32" t="s">
        <v>7024</v>
      </c>
      <c r="G341" s="32" t="s">
        <v>7024</v>
      </c>
      <c r="H341" s="32" t="s">
        <v>7024</v>
      </c>
      <c r="I341" s="33"/>
      <c r="J341" s="17" t="s">
        <v>93</v>
      </c>
      <c r="K341" s="150" t="str">
        <f t="shared" si="97"/>
        <v>-</v>
      </c>
      <c r="L341" s="123"/>
      <c r="M341" s="123"/>
      <c r="N341" s="123"/>
      <c r="O341" s="123"/>
      <c r="P341" s="123"/>
      <c r="Q341" s="123"/>
      <c r="AC341" s="50" t="str">
        <f t="shared" si="99"/>
        <v>22.1</v>
      </c>
      <c r="AD341" s="19">
        <f t="shared" si="100"/>
        <v>320</v>
      </c>
      <c r="AE341" s="49" t="str">
        <f t="shared" si="98"/>
        <v>22.1320</v>
      </c>
      <c r="BD341" s="19" t="e">
        <f>VLOOKUP(AE341,ORGANOGRAMAES!$C$1:$N$6000,2,0)</f>
        <v>#N/A</v>
      </c>
      <c r="BE341" s="19" t="e">
        <f>VLOOKUP(AE341,ORGANOGRAMAES!$C$1:$N$6000,3,0)</f>
        <v>#N/A</v>
      </c>
      <c r="BF341" s="19" t="e">
        <f>VLOOKUP(AE341,ORGANOGRAMAES!$C$1:$N$6000,4,0)</f>
        <v>#N/A</v>
      </c>
      <c r="BG341" s="19" t="e">
        <f>VLOOKUP(AE341,ORGANOGRAMAES!$C$1:$N$6000,5,0)</f>
        <v>#N/A</v>
      </c>
      <c r="BH341" s="19" t="e">
        <f>VLOOKUP(AE341,ORGANOGRAMAES!$C$1:$N$6000,6,0)</f>
        <v>#N/A</v>
      </c>
      <c r="BI341" s="19" t="e">
        <f>VLOOKUP(AE341,ORGANOGRAMAES!$C$1:$N$6000,7,0)</f>
        <v>#N/A</v>
      </c>
      <c r="BJ341" s="19" t="e">
        <f>VLOOKUP(AE341,ORGANOGRAMAES!$C$1:$N$6000,8,0)</f>
        <v>#N/A</v>
      </c>
      <c r="BK341" s="19" t="e">
        <f>VLOOKUP(AE341,ORGANOGRAMAES!$C$1:$N$6000,9,0)</f>
        <v>#N/A</v>
      </c>
      <c r="BL341" s="19" t="e">
        <f>VLOOKUP(AE341,ORGANOGRAMAES!$C$1:$N$6000,10,0)</f>
        <v>#N/A</v>
      </c>
      <c r="BM341" s="19" t="e">
        <f>VLOOKUP(AE341,ORGANOGRAMAES!$C$1:$N$6000,11,0)</f>
        <v>#N/A</v>
      </c>
      <c r="BN341" s="19" t="e">
        <f>VLOOKUP(AE341,ORGANOGRAMAES!$C$1:$N$6000,12,0)</f>
        <v>#N/A</v>
      </c>
      <c r="BP341" s="19" t="str">
        <f t="shared" si="101"/>
        <v>-</v>
      </c>
      <c r="BQ341" s="19" t="str">
        <f t="shared" si="102"/>
        <v>-</v>
      </c>
      <c r="BR341" s="19" t="str">
        <f t="shared" si="103"/>
        <v>-</v>
      </c>
      <c r="BS341" s="19" t="str">
        <f t="shared" si="104"/>
        <v>-</v>
      </c>
      <c r="BT341" s="19" t="str">
        <f t="shared" si="105"/>
        <v>-</v>
      </c>
      <c r="BU341" s="19" t="str">
        <f t="shared" si="106"/>
        <v>-</v>
      </c>
      <c r="BV341" s="19" t="str">
        <f t="shared" si="107"/>
        <v>-</v>
      </c>
      <c r="BW341" s="19" t="str">
        <f t="shared" si="108"/>
        <v>-</v>
      </c>
      <c r="BX341" s="19" t="str">
        <f t="shared" si="109"/>
        <v>-</v>
      </c>
      <c r="BY341" s="19" t="str">
        <f t="shared" si="110"/>
        <v>-</v>
      </c>
      <c r="BZ341" s="19" t="str">
        <f t="shared" si="111"/>
        <v>-</v>
      </c>
    </row>
    <row r="342" spans="1:78">
      <c r="A342" s="106" t="str">
        <f t="shared" si="112"/>
        <v>22.1.00.00.00.00.00</v>
      </c>
      <c r="B342" s="106">
        <f t="shared" si="113"/>
        <v>22</v>
      </c>
      <c r="C342" s="107" t="str">
        <f t="shared" ref="C342:C405" si="114">+C341</f>
        <v>1</v>
      </c>
      <c r="D342" s="32" t="s">
        <v>7024</v>
      </c>
      <c r="E342" s="32" t="s">
        <v>7024</v>
      </c>
      <c r="F342" s="32" t="s">
        <v>7024</v>
      </c>
      <c r="G342" s="32" t="s">
        <v>7024</v>
      </c>
      <c r="H342" s="32" t="s">
        <v>7024</v>
      </c>
      <c r="I342" s="33"/>
      <c r="J342" s="17" t="s">
        <v>93</v>
      </c>
      <c r="K342" s="150" t="str">
        <f t="shared" ref="K342:K405" si="115">IFERROR(+VLOOKUP(I342,$BC$18:$BN$1031,4,0),"-")</f>
        <v>-</v>
      </c>
      <c r="L342" s="123"/>
      <c r="M342" s="123"/>
      <c r="N342" s="123"/>
      <c r="O342" s="123"/>
      <c r="P342" s="123"/>
      <c r="Q342" s="123"/>
      <c r="AC342" s="50" t="str">
        <f t="shared" si="99"/>
        <v>22.1</v>
      </c>
      <c r="AD342" s="19">
        <f t="shared" si="100"/>
        <v>321</v>
      </c>
      <c r="AE342" s="49" t="str">
        <f t="shared" si="98"/>
        <v>22.1321</v>
      </c>
      <c r="BD342" s="19" t="e">
        <f>VLOOKUP(AE342,ORGANOGRAMAES!$C$1:$N$6000,2,0)</f>
        <v>#N/A</v>
      </c>
      <c r="BE342" s="19" t="e">
        <f>VLOOKUP(AE342,ORGANOGRAMAES!$C$1:$N$6000,3,0)</f>
        <v>#N/A</v>
      </c>
      <c r="BF342" s="19" t="e">
        <f>VLOOKUP(AE342,ORGANOGRAMAES!$C$1:$N$6000,4,0)</f>
        <v>#N/A</v>
      </c>
      <c r="BG342" s="19" t="e">
        <f>VLOOKUP(AE342,ORGANOGRAMAES!$C$1:$N$6000,5,0)</f>
        <v>#N/A</v>
      </c>
      <c r="BH342" s="19" t="e">
        <f>VLOOKUP(AE342,ORGANOGRAMAES!$C$1:$N$6000,6,0)</f>
        <v>#N/A</v>
      </c>
      <c r="BI342" s="19" t="e">
        <f>VLOOKUP(AE342,ORGANOGRAMAES!$C$1:$N$6000,7,0)</f>
        <v>#N/A</v>
      </c>
      <c r="BJ342" s="19" t="e">
        <f>VLOOKUP(AE342,ORGANOGRAMAES!$C$1:$N$6000,8,0)</f>
        <v>#N/A</v>
      </c>
      <c r="BK342" s="19" t="e">
        <f>VLOOKUP(AE342,ORGANOGRAMAES!$C$1:$N$6000,9,0)</f>
        <v>#N/A</v>
      </c>
      <c r="BL342" s="19" t="e">
        <f>VLOOKUP(AE342,ORGANOGRAMAES!$C$1:$N$6000,10,0)</f>
        <v>#N/A</v>
      </c>
      <c r="BM342" s="19" t="e">
        <f>VLOOKUP(AE342,ORGANOGRAMAES!$C$1:$N$6000,11,0)</f>
        <v>#N/A</v>
      </c>
      <c r="BN342" s="19" t="e">
        <f>VLOOKUP(AE342,ORGANOGRAMAES!$C$1:$N$6000,12,0)</f>
        <v>#N/A</v>
      </c>
      <c r="BP342" s="19" t="str">
        <f t="shared" si="101"/>
        <v>-</v>
      </c>
      <c r="BQ342" s="19" t="str">
        <f t="shared" si="102"/>
        <v>-</v>
      </c>
      <c r="BR342" s="19" t="str">
        <f t="shared" si="103"/>
        <v>-</v>
      </c>
      <c r="BS342" s="19" t="str">
        <f t="shared" si="104"/>
        <v>-</v>
      </c>
      <c r="BT342" s="19" t="str">
        <f t="shared" si="105"/>
        <v>-</v>
      </c>
      <c r="BU342" s="19" t="str">
        <f t="shared" si="106"/>
        <v>-</v>
      </c>
      <c r="BV342" s="19" t="str">
        <f t="shared" si="107"/>
        <v>-</v>
      </c>
      <c r="BW342" s="19" t="str">
        <f t="shared" si="108"/>
        <v>-</v>
      </c>
      <c r="BX342" s="19" t="str">
        <f t="shared" si="109"/>
        <v>-</v>
      </c>
      <c r="BY342" s="19" t="str">
        <f t="shared" si="110"/>
        <v>-</v>
      </c>
      <c r="BZ342" s="19" t="str">
        <f t="shared" si="111"/>
        <v>-</v>
      </c>
    </row>
    <row r="343" spans="1:78">
      <c r="A343" s="106" t="str">
        <f t="shared" si="112"/>
        <v>22.1.00.00.00.00.00</v>
      </c>
      <c r="B343" s="106">
        <f t="shared" si="113"/>
        <v>22</v>
      </c>
      <c r="C343" s="107" t="str">
        <f t="shared" si="114"/>
        <v>1</v>
      </c>
      <c r="D343" s="32" t="s">
        <v>7024</v>
      </c>
      <c r="E343" s="32" t="s">
        <v>7024</v>
      </c>
      <c r="F343" s="32" t="s">
        <v>7024</v>
      </c>
      <c r="G343" s="32" t="s">
        <v>7024</v>
      </c>
      <c r="H343" s="32" t="s">
        <v>7024</v>
      </c>
      <c r="I343" s="33"/>
      <c r="J343" s="17" t="s">
        <v>93</v>
      </c>
      <c r="K343" s="150" t="str">
        <f t="shared" si="115"/>
        <v>-</v>
      </c>
      <c r="L343" s="123"/>
      <c r="M343" s="123"/>
      <c r="N343" s="123"/>
      <c r="O343" s="123"/>
      <c r="P343" s="123"/>
      <c r="Q343" s="123"/>
      <c r="AC343" s="50" t="str">
        <f t="shared" si="99"/>
        <v>22.1</v>
      </c>
      <c r="AD343" s="19">
        <f t="shared" si="100"/>
        <v>322</v>
      </c>
      <c r="AE343" s="49" t="str">
        <f t="shared" ref="AE343:AE406" si="116">+CONCATENATE(AC343,AD343)</f>
        <v>22.1322</v>
      </c>
      <c r="BD343" s="19" t="e">
        <f>VLOOKUP(AE343,ORGANOGRAMAES!$C$1:$N$6000,2,0)</f>
        <v>#N/A</v>
      </c>
      <c r="BE343" s="19" t="e">
        <f>VLOOKUP(AE343,ORGANOGRAMAES!$C$1:$N$6000,3,0)</f>
        <v>#N/A</v>
      </c>
      <c r="BF343" s="19" t="e">
        <f>VLOOKUP(AE343,ORGANOGRAMAES!$C$1:$N$6000,4,0)</f>
        <v>#N/A</v>
      </c>
      <c r="BG343" s="19" t="e">
        <f>VLOOKUP(AE343,ORGANOGRAMAES!$C$1:$N$6000,5,0)</f>
        <v>#N/A</v>
      </c>
      <c r="BH343" s="19" t="e">
        <f>VLOOKUP(AE343,ORGANOGRAMAES!$C$1:$N$6000,6,0)</f>
        <v>#N/A</v>
      </c>
      <c r="BI343" s="19" t="e">
        <f>VLOOKUP(AE343,ORGANOGRAMAES!$C$1:$N$6000,7,0)</f>
        <v>#N/A</v>
      </c>
      <c r="BJ343" s="19" t="e">
        <f>VLOOKUP(AE343,ORGANOGRAMAES!$C$1:$N$6000,8,0)</f>
        <v>#N/A</v>
      </c>
      <c r="BK343" s="19" t="e">
        <f>VLOOKUP(AE343,ORGANOGRAMAES!$C$1:$N$6000,9,0)</f>
        <v>#N/A</v>
      </c>
      <c r="BL343" s="19" t="e">
        <f>VLOOKUP(AE343,ORGANOGRAMAES!$C$1:$N$6000,10,0)</f>
        <v>#N/A</v>
      </c>
      <c r="BM343" s="19" t="e">
        <f>VLOOKUP(AE343,ORGANOGRAMAES!$C$1:$N$6000,11,0)</f>
        <v>#N/A</v>
      </c>
      <c r="BN343" s="19" t="e">
        <f>VLOOKUP(AE343,ORGANOGRAMAES!$C$1:$N$6000,12,0)</f>
        <v>#N/A</v>
      </c>
      <c r="BP343" s="19" t="str">
        <f t="shared" si="101"/>
        <v>-</v>
      </c>
      <c r="BQ343" s="19" t="str">
        <f t="shared" si="102"/>
        <v>-</v>
      </c>
      <c r="BR343" s="19" t="str">
        <f t="shared" si="103"/>
        <v>-</v>
      </c>
      <c r="BS343" s="19" t="str">
        <f t="shared" si="104"/>
        <v>-</v>
      </c>
      <c r="BT343" s="19" t="str">
        <f t="shared" si="105"/>
        <v>-</v>
      </c>
      <c r="BU343" s="19" t="str">
        <f t="shared" si="106"/>
        <v>-</v>
      </c>
      <c r="BV343" s="19" t="str">
        <f t="shared" si="107"/>
        <v>-</v>
      </c>
      <c r="BW343" s="19" t="str">
        <f t="shared" si="108"/>
        <v>-</v>
      </c>
      <c r="BX343" s="19" t="str">
        <f t="shared" si="109"/>
        <v>-</v>
      </c>
      <c r="BY343" s="19" t="str">
        <f t="shared" si="110"/>
        <v>-</v>
      </c>
      <c r="BZ343" s="19" t="str">
        <f t="shared" si="111"/>
        <v>-</v>
      </c>
    </row>
    <row r="344" spans="1:78">
      <c r="A344" s="106" t="str">
        <f t="shared" si="112"/>
        <v>22.1.00.00.00.00.00</v>
      </c>
      <c r="B344" s="106">
        <f t="shared" si="113"/>
        <v>22</v>
      </c>
      <c r="C344" s="107" t="str">
        <f t="shared" si="114"/>
        <v>1</v>
      </c>
      <c r="D344" s="32" t="s">
        <v>7024</v>
      </c>
      <c r="E344" s="32" t="s">
        <v>7024</v>
      </c>
      <c r="F344" s="32" t="s">
        <v>7024</v>
      </c>
      <c r="G344" s="32" t="s">
        <v>7024</v>
      </c>
      <c r="H344" s="32" t="s">
        <v>7024</v>
      </c>
      <c r="I344" s="33"/>
      <c r="J344" s="17" t="s">
        <v>93</v>
      </c>
      <c r="K344" s="150" t="str">
        <f t="shared" si="115"/>
        <v>-</v>
      </c>
      <c r="L344" s="123"/>
      <c r="M344" s="123"/>
      <c r="N344" s="123"/>
      <c r="O344" s="123"/>
      <c r="P344" s="123"/>
      <c r="Q344" s="123"/>
      <c r="AC344" s="50" t="str">
        <f t="shared" ref="AC344:AC407" si="117">+AC343</f>
        <v>22.1</v>
      </c>
      <c r="AD344" s="19">
        <f t="shared" ref="AD344:AD407" si="118">+AD343+1</f>
        <v>323</v>
      </c>
      <c r="AE344" s="49" t="str">
        <f t="shared" si="116"/>
        <v>22.1323</v>
      </c>
      <c r="BD344" s="19" t="e">
        <f>VLOOKUP(AE344,ORGANOGRAMAES!$C$1:$N$6000,2,0)</f>
        <v>#N/A</v>
      </c>
      <c r="BE344" s="19" t="e">
        <f>VLOOKUP(AE344,ORGANOGRAMAES!$C$1:$N$6000,3,0)</f>
        <v>#N/A</v>
      </c>
      <c r="BF344" s="19" t="e">
        <f>VLOOKUP(AE344,ORGANOGRAMAES!$C$1:$N$6000,4,0)</f>
        <v>#N/A</v>
      </c>
      <c r="BG344" s="19" t="e">
        <f>VLOOKUP(AE344,ORGANOGRAMAES!$C$1:$N$6000,5,0)</f>
        <v>#N/A</v>
      </c>
      <c r="BH344" s="19" t="e">
        <f>VLOOKUP(AE344,ORGANOGRAMAES!$C$1:$N$6000,6,0)</f>
        <v>#N/A</v>
      </c>
      <c r="BI344" s="19" t="e">
        <f>VLOOKUP(AE344,ORGANOGRAMAES!$C$1:$N$6000,7,0)</f>
        <v>#N/A</v>
      </c>
      <c r="BJ344" s="19" t="e">
        <f>VLOOKUP(AE344,ORGANOGRAMAES!$C$1:$N$6000,8,0)</f>
        <v>#N/A</v>
      </c>
      <c r="BK344" s="19" t="e">
        <f>VLOOKUP(AE344,ORGANOGRAMAES!$C$1:$N$6000,9,0)</f>
        <v>#N/A</v>
      </c>
      <c r="BL344" s="19" t="e">
        <f>VLOOKUP(AE344,ORGANOGRAMAES!$C$1:$N$6000,10,0)</f>
        <v>#N/A</v>
      </c>
      <c r="BM344" s="19" t="e">
        <f>VLOOKUP(AE344,ORGANOGRAMAES!$C$1:$N$6000,11,0)</f>
        <v>#N/A</v>
      </c>
      <c r="BN344" s="19" t="e">
        <f>VLOOKUP(AE344,ORGANOGRAMAES!$C$1:$N$6000,12,0)</f>
        <v>#N/A</v>
      </c>
      <c r="BP344" s="19" t="str">
        <f t="shared" si="101"/>
        <v>-</v>
      </c>
      <c r="BQ344" s="19" t="str">
        <f t="shared" si="102"/>
        <v>-</v>
      </c>
      <c r="BR344" s="19" t="str">
        <f t="shared" si="103"/>
        <v>-</v>
      </c>
      <c r="BS344" s="19" t="str">
        <f t="shared" si="104"/>
        <v>-</v>
      </c>
      <c r="BT344" s="19" t="str">
        <f t="shared" si="105"/>
        <v>-</v>
      </c>
      <c r="BU344" s="19" t="str">
        <f t="shared" si="106"/>
        <v>-</v>
      </c>
      <c r="BV344" s="19" t="str">
        <f t="shared" si="107"/>
        <v>-</v>
      </c>
      <c r="BW344" s="19" t="str">
        <f t="shared" si="108"/>
        <v>-</v>
      </c>
      <c r="BX344" s="19" t="str">
        <f t="shared" si="109"/>
        <v>-</v>
      </c>
      <c r="BY344" s="19" t="str">
        <f t="shared" si="110"/>
        <v>-</v>
      </c>
      <c r="BZ344" s="19" t="str">
        <f t="shared" si="111"/>
        <v>-</v>
      </c>
    </row>
    <row r="345" spans="1:78">
      <c r="A345" s="106" t="str">
        <f t="shared" si="112"/>
        <v>22.1.00.00.00.00.00</v>
      </c>
      <c r="B345" s="106">
        <f t="shared" si="113"/>
        <v>22</v>
      </c>
      <c r="C345" s="107" t="str">
        <f t="shared" si="114"/>
        <v>1</v>
      </c>
      <c r="D345" s="32" t="s">
        <v>7024</v>
      </c>
      <c r="E345" s="32" t="s">
        <v>7024</v>
      </c>
      <c r="F345" s="32" t="s">
        <v>7024</v>
      </c>
      <c r="G345" s="32" t="s">
        <v>7024</v>
      </c>
      <c r="H345" s="32" t="s">
        <v>7024</v>
      </c>
      <c r="I345" s="33"/>
      <c r="J345" s="17" t="s">
        <v>93</v>
      </c>
      <c r="K345" s="150" t="str">
        <f t="shared" si="115"/>
        <v>-</v>
      </c>
      <c r="L345" s="123"/>
      <c r="M345" s="123"/>
      <c r="N345" s="123"/>
      <c r="O345" s="123"/>
      <c r="P345" s="123"/>
      <c r="Q345" s="123"/>
      <c r="AC345" s="50" t="str">
        <f t="shared" si="117"/>
        <v>22.1</v>
      </c>
      <c r="AD345" s="19">
        <f t="shared" si="118"/>
        <v>324</v>
      </c>
      <c r="AE345" s="49" t="str">
        <f t="shared" si="116"/>
        <v>22.1324</v>
      </c>
      <c r="BD345" s="19" t="e">
        <f>VLOOKUP(AE345,ORGANOGRAMAES!$C$1:$N$6000,2,0)</f>
        <v>#N/A</v>
      </c>
      <c r="BE345" s="19" t="e">
        <f>VLOOKUP(AE345,ORGANOGRAMAES!$C$1:$N$6000,3,0)</f>
        <v>#N/A</v>
      </c>
      <c r="BF345" s="19" t="e">
        <f>VLOOKUP(AE345,ORGANOGRAMAES!$C$1:$N$6000,4,0)</f>
        <v>#N/A</v>
      </c>
      <c r="BG345" s="19" t="e">
        <f>VLOOKUP(AE345,ORGANOGRAMAES!$C$1:$N$6000,5,0)</f>
        <v>#N/A</v>
      </c>
      <c r="BH345" s="19" t="e">
        <f>VLOOKUP(AE345,ORGANOGRAMAES!$C$1:$N$6000,6,0)</f>
        <v>#N/A</v>
      </c>
      <c r="BI345" s="19" t="e">
        <f>VLOOKUP(AE345,ORGANOGRAMAES!$C$1:$N$6000,7,0)</f>
        <v>#N/A</v>
      </c>
      <c r="BJ345" s="19" t="e">
        <f>VLOOKUP(AE345,ORGANOGRAMAES!$C$1:$N$6000,8,0)</f>
        <v>#N/A</v>
      </c>
      <c r="BK345" s="19" t="e">
        <f>VLOOKUP(AE345,ORGANOGRAMAES!$C$1:$N$6000,9,0)</f>
        <v>#N/A</v>
      </c>
      <c r="BL345" s="19" t="e">
        <f>VLOOKUP(AE345,ORGANOGRAMAES!$C$1:$N$6000,10,0)</f>
        <v>#N/A</v>
      </c>
      <c r="BM345" s="19" t="e">
        <f>VLOOKUP(AE345,ORGANOGRAMAES!$C$1:$N$6000,11,0)</f>
        <v>#N/A</v>
      </c>
      <c r="BN345" s="19" t="e">
        <f>VLOOKUP(AE345,ORGANOGRAMAES!$C$1:$N$6000,12,0)</f>
        <v>#N/A</v>
      </c>
      <c r="BP345" s="19" t="str">
        <f t="shared" si="101"/>
        <v>-</v>
      </c>
      <c r="BQ345" s="19" t="str">
        <f t="shared" si="102"/>
        <v>-</v>
      </c>
      <c r="BR345" s="19" t="str">
        <f t="shared" si="103"/>
        <v>-</v>
      </c>
      <c r="BS345" s="19" t="str">
        <f t="shared" si="104"/>
        <v>-</v>
      </c>
      <c r="BT345" s="19" t="str">
        <f t="shared" si="105"/>
        <v>-</v>
      </c>
      <c r="BU345" s="19" t="str">
        <f t="shared" si="106"/>
        <v>-</v>
      </c>
      <c r="BV345" s="19" t="str">
        <f t="shared" si="107"/>
        <v>-</v>
      </c>
      <c r="BW345" s="19" t="str">
        <f t="shared" si="108"/>
        <v>-</v>
      </c>
      <c r="BX345" s="19" t="str">
        <f t="shared" si="109"/>
        <v>-</v>
      </c>
      <c r="BY345" s="19" t="str">
        <f t="shared" si="110"/>
        <v>-</v>
      </c>
      <c r="BZ345" s="19" t="str">
        <f t="shared" si="111"/>
        <v>-</v>
      </c>
    </row>
    <row r="346" spans="1:78">
      <c r="A346" s="106" t="str">
        <f t="shared" si="112"/>
        <v>22.1.00.00.00.00.00</v>
      </c>
      <c r="B346" s="106">
        <f t="shared" si="113"/>
        <v>22</v>
      </c>
      <c r="C346" s="107" t="str">
        <f t="shared" si="114"/>
        <v>1</v>
      </c>
      <c r="D346" s="32" t="s">
        <v>7024</v>
      </c>
      <c r="E346" s="32" t="s">
        <v>7024</v>
      </c>
      <c r="F346" s="32" t="s">
        <v>7024</v>
      </c>
      <c r="G346" s="32" t="s">
        <v>7024</v>
      </c>
      <c r="H346" s="32" t="s">
        <v>7024</v>
      </c>
      <c r="I346" s="33"/>
      <c r="J346" s="17" t="s">
        <v>93</v>
      </c>
      <c r="K346" s="150" t="str">
        <f t="shared" si="115"/>
        <v>-</v>
      </c>
      <c r="L346" s="123"/>
      <c r="M346" s="123"/>
      <c r="N346" s="123"/>
      <c r="O346" s="123"/>
      <c r="P346" s="123"/>
      <c r="Q346" s="123"/>
      <c r="AC346" s="50" t="str">
        <f t="shared" si="117"/>
        <v>22.1</v>
      </c>
      <c r="AD346" s="19">
        <f t="shared" si="118"/>
        <v>325</v>
      </c>
      <c r="AE346" s="49" t="str">
        <f t="shared" si="116"/>
        <v>22.1325</v>
      </c>
      <c r="BD346" s="19" t="e">
        <f>VLOOKUP(AE346,ORGANOGRAMAES!$C$1:$N$6000,2,0)</f>
        <v>#N/A</v>
      </c>
      <c r="BE346" s="19" t="e">
        <f>VLOOKUP(AE346,ORGANOGRAMAES!$C$1:$N$6000,3,0)</f>
        <v>#N/A</v>
      </c>
      <c r="BF346" s="19" t="e">
        <f>VLOOKUP(AE346,ORGANOGRAMAES!$C$1:$N$6000,4,0)</f>
        <v>#N/A</v>
      </c>
      <c r="BG346" s="19" t="e">
        <f>VLOOKUP(AE346,ORGANOGRAMAES!$C$1:$N$6000,5,0)</f>
        <v>#N/A</v>
      </c>
      <c r="BH346" s="19" t="e">
        <f>VLOOKUP(AE346,ORGANOGRAMAES!$C$1:$N$6000,6,0)</f>
        <v>#N/A</v>
      </c>
      <c r="BI346" s="19" t="e">
        <f>VLOOKUP(AE346,ORGANOGRAMAES!$C$1:$N$6000,7,0)</f>
        <v>#N/A</v>
      </c>
      <c r="BJ346" s="19" t="e">
        <f>VLOOKUP(AE346,ORGANOGRAMAES!$C$1:$N$6000,8,0)</f>
        <v>#N/A</v>
      </c>
      <c r="BK346" s="19" t="e">
        <f>VLOOKUP(AE346,ORGANOGRAMAES!$C$1:$N$6000,9,0)</f>
        <v>#N/A</v>
      </c>
      <c r="BL346" s="19" t="e">
        <f>VLOOKUP(AE346,ORGANOGRAMAES!$C$1:$N$6000,10,0)</f>
        <v>#N/A</v>
      </c>
      <c r="BM346" s="19" t="e">
        <f>VLOOKUP(AE346,ORGANOGRAMAES!$C$1:$N$6000,11,0)</f>
        <v>#N/A</v>
      </c>
      <c r="BN346" s="19" t="e">
        <f>VLOOKUP(AE346,ORGANOGRAMAES!$C$1:$N$6000,12,0)</f>
        <v>#N/A</v>
      </c>
      <c r="BP346" s="19" t="str">
        <f t="shared" si="101"/>
        <v>-</v>
      </c>
      <c r="BQ346" s="19" t="str">
        <f t="shared" si="102"/>
        <v>-</v>
      </c>
      <c r="BR346" s="19" t="str">
        <f t="shared" si="103"/>
        <v>-</v>
      </c>
      <c r="BS346" s="19" t="str">
        <f t="shared" si="104"/>
        <v>-</v>
      </c>
      <c r="BT346" s="19" t="str">
        <f t="shared" si="105"/>
        <v>-</v>
      </c>
      <c r="BU346" s="19" t="str">
        <f t="shared" si="106"/>
        <v>-</v>
      </c>
      <c r="BV346" s="19" t="str">
        <f t="shared" si="107"/>
        <v>-</v>
      </c>
      <c r="BW346" s="19" t="str">
        <f t="shared" si="108"/>
        <v>-</v>
      </c>
      <c r="BX346" s="19" t="str">
        <f t="shared" si="109"/>
        <v>-</v>
      </c>
      <c r="BY346" s="19" t="str">
        <f t="shared" si="110"/>
        <v>-</v>
      </c>
      <c r="BZ346" s="19" t="str">
        <f t="shared" si="111"/>
        <v>-</v>
      </c>
    </row>
    <row r="347" spans="1:78">
      <c r="A347" s="106" t="str">
        <f t="shared" si="112"/>
        <v>22.1.00.00.00.00.00</v>
      </c>
      <c r="B347" s="106">
        <f t="shared" si="113"/>
        <v>22</v>
      </c>
      <c r="C347" s="107" t="str">
        <f t="shared" si="114"/>
        <v>1</v>
      </c>
      <c r="D347" s="32" t="s">
        <v>7024</v>
      </c>
      <c r="E347" s="32" t="s">
        <v>7024</v>
      </c>
      <c r="F347" s="32" t="s">
        <v>7024</v>
      </c>
      <c r="G347" s="32" t="s">
        <v>7024</v>
      </c>
      <c r="H347" s="32" t="s">
        <v>7024</v>
      </c>
      <c r="I347" s="33"/>
      <c r="J347" s="17" t="s">
        <v>93</v>
      </c>
      <c r="K347" s="150" t="str">
        <f t="shared" si="115"/>
        <v>-</v>
      </c>
      <c r="L347" s="123"/>
      <c r="M347" s="123"/>
      <c r="N347" s="123"/>
      <c r="O347" s="123"/>
      <c r="P347" s="123"/>
      <c r="Q347" s="123"/>
      <c r="AC347" s="50" t="str">
        <f t="shared" si="117"/>
        <v>22.1</v>
      </c>
      <c r="AD347" s="19">
        <f t="shared" si="118"/>
        <v>326</v>
      </c>
      <c r="AE347" s="49" t="str">
        <f t="shared" si="116"/>
        <v>22.1326</v>
      </c>
      <c r="BD347" s="19" t="e">
        <f>VLOOKUP(AE347,ORGANOGRAMAES!$C$1:$N$6000,2,0)</f>
        <v>#N/A</v>
      </c>
      <c r="BE347" s="19" t="e">
        <f>VLOOKUP(AE347,ORGANOGRAMAES!$C$1:$N$6000,3,0)</f>
        <v>#N/A</v>
      </c>
      <c r="BF347" s="19" t="e">
        <f>VLOOKUP(AE347,ORGANOGRAMAES!$C$1:$N$6000,4,0)</f>
        <v>#N/A</v>
      </c>
      <c r="BG347" s="19" t="e">
        <f>VLOOKUP(AE347,ORGANOGRAMAES!$C$1:$N$6000,5,0)</f>
        <v>#N/A</v>
      </c>
      <c r="BH347" s="19" t="e">
        <f>VLOOKUP(AE347,ORGANOGRAMAES!$C$1:$N$6000,6,0)</f>
        <v>#N/A</v>
      </c>
      <c r="BI347" s="19" t="e">
        <f>VLOOKUP(AE347,ORGANOGRAMAES!$C$1:$N$6000,7,0)</f>
        <v>#N/A</v>
      </c>
      <c r="BJ347" s="19" t="e">
        <f>VLOOKUP(AE347,ORGANOGRAMAES!$C$1:$N$6000,8,0)</f>
        <v>#N/A</v>
      </c>
      <c r="BK347" s="19" t="e">
        <f>VLOOKUP(AE347,ORGANOGRAMAES!$C$1:$N$6000,9,0)</f>
        <v>#N/A</v>
      </c>
      <c r="BL347" s="19" t="e">
        <f>VLOOKUP(AE347,ORGANOGRAMAES!$C$1:$N$6000,10,0)</f>
        <v>#N/A</v>
      </c>
      <c r="BM347" s="19" t="e">
        <f>VLOOKUP(AE347,ORGANOGRAMAES!$C$1:$N$6000,11,0)</f>
        <v>#N/A</v>
      </c>
      <c r="BN347" s="19" t="e">
        <f>VLOOKUP(AE347,ORGANOGRAMAES!$C$1:$N$6000,12,0)</f>
        <v>#N/A</v>
      </c>
      <c r="BP347" s="19" t="str">
        <f t="shared" si="101"/>
        <v>-</v>
      </c>
      <c r="BQ347" s="19" t="str">
        <f t="shared" si="102"/>
        <v>-</v>
      </c>
      <c r="BR347" s="19" t="str">
        <f t="shared" si="103"/>
        <v>-</v>
      </c>
      <c r="BS347" s="19" t="str">
        <f t="shared" si="104"/>
        <v>-</v>
      </c>
      <c r="BT347" s="19" t="str">
        <f t="shared" si="105"/>
        <v>-</v>
      </c>
      <c r="BU347" s="19" t="str">
        <f t="shared" si="106"/>
        <v>-</v>
      </c>
      <c r="BV347" s="19" t="str">
        <f t="shared" si="107"/>
        <v>-</v>
      </c>
      <c r="BW347" s="19" t="str">
        <f t="shared" si="108"/>
        <v>-</v>
      </c>
      <c r="BX347" s="19" t="str">
        <f t="shared" si="109"/>
        <v>-</v>
      </c>
      <c r="BY347" s="19" t="str">
        <f t="shared" si="110"/>
        <v>-</v>
      </c>
      <c r="BZ347" s="19" t="str">
        <f t="shared" si="111"/>
        <v>-</v>
      </c>
    </row>
    <row r="348" spans="1:78">
      <c r="A348" s="106" t="str">
        <f t="shared" si="112"/>
        <v>22.1.00.00.00.00.00</v>
      </c>
      <c r="B348" s="106">
        <f t="shared" si="113"/>
        <v>22</v>
      </c>
      <c r="C348" s="107" t="str">
        <f t="shared" si="114"/>
        <v>1</v>
      </c>
      <c r="D348" s="32" t="s">
        <v>7024</v>
      </c>
      <c r="E348" s="32" t="s">
        <v>7024</v>
      </c>
      <c r="F348" s="32" t="s">
        <v>7024</v>
      </c>
      <c r="G348" s="32" t="s">
        <v>7024</v>
      </c>
      <c r="H348" s="32" t="s">
        <v>7024</v>
      </c>
      <c r="I348" s="33"/>
      <c r="J348" s="17" t="s">
        <v>93</v>
      </c>
      <c r="K348" s="150" t="str">
        <f t="shared" si="115"/>
        <v>-</v>
      </c>
      <c r="L348" s="123"/>
      <c r="M348" s="123"/>
      <c r="N348" s="123"/>
      <c r="O348" s="123"/>
      <c r="P348" s="123"/>
      <c r="Q348" s="123"/>
      <c r="AC348" s="50" t="str">
        <f t="shared" si="117"/>
        <v>22.1</v>
      </c>
      <c r="AD348" s="19">
        <f t="shared" si="118"/>
        <v>327</v>
      </c>
      <c r="AE348" s="49" t="str">
        <f t="shared" si="116"/>
        <v>22.1327</v>
      </c>
      <c r="BD348" s="19" t="e">
        <f>VLOOKUP(AE348,ORGANOGRAMAES!$C$1:$N$6000,2,0)</f>
        <v>#N/A</v>
      </c>
      <c r="BE348" s="19" t="e">
        <f>VLOOKUP(AE348,ORGANOGRAMAES!$C$1:$N$6000,3,0)</f>
        <v>#N/A</v>
      </c>
      <c r="BF348" s="19" t="e">
        <f>VLOOKUP(AE348,ORGANOGRAMAES!$C$1:$N$6000,4,0)</f>
        <v>#N/A</v>
      </c>
      <c r="BG348" s="19" t="e">
        <f>VLOOKUP(AE348,ORGANOGRAMAES!$C$1:$N$6000,5,0)</f>
        <v>#N/A</v>
      </c>
      <c r="BH348" s="19" t="e">
        <f>VLOOKUP(AE348,ORGANOGRAMAES!$C$1:$N$6000,6,0)</f>
        <v>#N/A</v>
      </c>
      <c r="BI348" s="19" t="e">
        <f>VLOOKUP(AE348,ORGANOGRAMAES!$C$1:$N$6000,7,0)</f>
        <v>#N/A</v>
      </c>
      <c r="BJ348" s="19" t="e">
        <f>VLOOKUP(AE348,ORGANOGRAMAES!$C$1:$N$6000,8,0)</f>
        <v>#N/A</v>
      </c>
      <c r="BK348" s="19" t="e">
        <f>VLOOKUP(AE348,ORGANOGRAMAES!$C$1:$N$6000,9,0)</f>
        <v>#N/A</v>
      </c>
      <c r="BL348" s="19" t="e">
        <f>VLOOKUP(AE348,ORGANOGRAMAES!$C$1:$N$6000,10,0)</f>
        <v>#N/A</v>
      </c>
      <c r="BM348" s="19" t="e">
        <f>VLOOKUP(AE348,ORGANOGRAMAES!$C$1:$N$6000,11,0)</f>
        <v>#N/A</v>
      </c>
      <c r="BN348" s="19" t="e">
        <f>VLOOKUP(AE348,ORGANOGRAMAES!$C$1:$N$6000,12,0)</f>
        <v>#N/A</v>
      </c>
      <c r="BP348" s="19" t="str">
        <f t="shared" si="101"/>
        <v>-</v>
      </c>
      <c r="BQ348" s="19" t="str">
        <f t="shared" si="102"/>
        <v>-</v>
      </c>
      <c r="BR348" s="19" t="str">
        <f t="shared" si="103"/>
        <v>-</v>
      </c>
      <c r="BS348" s="19" t="str">
        <f t="shared" si="104"/>
        <v>-</v>
      </c>
      <c r="BT348" s="19" t="str">
        <f t="shared" si="105"/>
        <v>-</v>
      </c>
      <c r="BU348" s="19" t="str">
        <f t="shared" si="106"/>
        <v>-</v>
      </c>
      <c r="BV348" s="19" t="str">
        <f t="shared" si="107"/>
        <v>-</v>
      </c>
      <c r="BW348" s="19" t="str">
        <f t="shared" si="108"/>
        <v>-</v>
      </c>
      <c r="BX348" s="19" t="str">
        <f t="shared" si="109"/>
        <v>-</v>
      </c>
      <c r="BY348" s="19" t="str">
        <f t="shared" si="110"/>
        <v>-</v>
      </c>
      <c r="BZ348" s="19" t="str">
        <f t="shared" si="111"/>
        <v>-</v>
      </c>
    </row>
    <row r="349" spans="1:78">
      <c r="A349" s="106" t="str">
        <f t="shared" si="112"/>
        <v>22.1.00.00.00.00.00</v>
      </c>
      <c r="B349" s="106">
        <f t="shared" si="113"/>
        <v>22</v>
      </c>
      <c r="C349" s="107" t="str">
        <f t="shared" si="114"/>
        <v>1</v>
      </c>
      <c r="D349" s="32" t="s">
        <v>7024</v>
      </c>
      <c r="E349" s="32" t="s">
        <v>7024</v>
      </c>
      <c r="F349" s="32" t="s">
        <v>7024</v>
      </c>
      <c r="G349" s="32" t="s">
        <v>7024</v>
      </c>
      <c r="H349" s="32" t="s">
        <v>7024</v>
      </c>
      <c r="I349" s="33"/>
      <c r="J349" s="17" t="s">
        <v>93</v>
      </c>
      <c r="K349" s="150" t="str">
        <f t="shared" si="115"/>
        <v>-</v>
      </c>
      <c r="L349" s="123"/>
      <c r="M349" s="123"/>
      <c r="N349" s="123"/>
      <c r="O349" s="123"/>
      <c r="P349" s="123"/>
      <c r="Q349" s="123"/>
      <c r="AC349" s="50" t="str">
        <f t="shared" si="117"/>
        <v>22.1</v>
      </c>
      <c r="AD349" s="19">
        <f t="shared" si="118"/>
        <v>328</v>
      </c>
      <c r="AE349" s="49" t="str">
        <f t="shared" si="116"/>
        <v>22.1328</v>
      </c>
      <c r="BD349" s="19" t="e">
        <f>VLOOKUP(AE349,ORGANOGRAMAES!$C$1:$N$6000,2,0)</f>
        <v>#N/A</v>
      </c>
      <c r="BE349" s="19" t="e">
        <f>VLOOKUP(AE349,ORGANOGRAMAES!$C$1:$N$6000,3,0)</f>
        <v>#N/A</v>
      </c>
      <c r="BF349" s="19" t="e">
        <f>VLOOKUP(AE349,ORGANOGRAMAES!$C$1:$N$6000,4,0)</f>
        <v>#N/A</v>
      </c>
      <c r="BG349" s="19" t="e">
        <f>VLOOKUP(AE349,ORGANOGRAMAES!$C$1:$N$6000,5,0)</f>
        <v>#N/A</v>
      </c>
      <c r="BH349" s="19" t="e">
        <f>VLOOKUP(AE349,ORGANOGRAMAES!$C$1:$N$6000,6,0)</f>
        <v>#N/A</v>
      </c>
      <c r="BI349" s="19" t="e">
        <f>VLOOKUP(AE349,ORGANOGRAMAES!$C$1:$N$6000,7,0)</f>
        <v>#N/A</v>
      </c>
      <c r="BJ349" s="19" t="e">
        <f>VLOOKUP(AE349,ORGANOGRAMAES!$C$1:$N$6000,8,0)</f>
        <v>#N/A</v>
      </c>
      <c r="BK349" s="19" t="e">
        <f>VLOOKUP(AE349,ORGANOGRAMAES!$C$1:$N$6000,9,0)</f>
        <v>#N/A</v>
      </c>
      <c r="BL349" s="19" t="e">
        <f>VLOOKUP(AE349,ORGANOGRAMAES!$C$1:$N$6000,10,0)</f>
        <v>#N/A</v>
      </c>
      <c r="BM349" s="19" t="e">
        <f>VLOOKUP(AE349,ORGANOGRAMAES!$C$1:$N$6000,11,0)</f>
        <v>#N/A</v>
      </c>
      <c r="BN349" s="19" t="e">
        <f>VLOOKUP(AE349,ORGANOGRAMAES!$C$1:$N$6000,12,0)</f>
        <v>#N/A</v>
      </c>
      <c r="BP349" s="19" t="str">
        <f t="shared" si="101"/>
        <v>-</v>
      </c>
      <c r="BQ349" s="19" t="str">
        <f t="shared" si="102"/>
        <v>-</v>
      </c>
      <c r="BR349" s="19" t="str">
        <f t="shared" si="103"/>
        <v>-</v>
      </c>
      <c r="BS349" s="19" t="str">
        <f t="shared" si="104"/>
        <v>-</v>
      </c>
      <c r="BT349" s="19" t="str">
        <f t="shared" si="105"/>
        <v>-</v>
      </c>
      <c r="BU349" s="19" t="str">
        <f t="shared" si="106"/>
        <v>-</v>
      </c>
      <c r="BV349" s="19" t="str">
        <f t="shared" si="107"/>
        <v>-</v>
      </c>
      <c r="BW349" s="19" t="str">
        <f t="shared" si="108"/>
        <v>-</v>
      </c>
      <c r="BX349" s="19" t="str">
        <f t="shared" si="109"/>
        <v>-</v>
      </c>
      <c r="BY349" s="19" t="str">
        <f t="shared" si="110"/>
        <v>-</v>
      </c>
      <c r="BZ349" s="19" t="str">
        <f t="shared" si="111"/>
        <v>-</v>
      </c>
    </row>
    <row r="350" spans="1:78">
      <c r="A350" s="106" t="str">
        <f t="shared" si="112"/>
        <v>22.1.00.00.00.00.00</v>
      </c>
      <c r="B350" s="106">
        <f t="shared" si="113"/>
        <v>22</v>
      </c>
      <c r="C350" s="107" t="str">
        <f t="shared" si="114"/>
        <v>1</v>
      </c>
      <c r="D350" s="32" t="s">
        <v>7024</v>
      </c>
      <c r="E350" s="32" t="s">
        <v>7024</v>
      </c>
      <c r="F350" s="32" t="s">
        <v>7024</v>
      </c>
      <c r="G350" s="32" t="s">
        <v>7024</v>
      </c>
      <c r="H350" s="32" t="s">
        <v>7024</v>
      </c>
      <c r="I350" s="33"/>
      <c r="J350" s="17" t="s">
        <v>93</v>
      </c>
      <c r="K350" s="150" t="str">
        <f t="shared" si="115"/>
        <v>-</v>
      </c>
      <c r="L350" s="123"/>
      <c r="M350" s="123"/>
      <c r="N350" s="123"/>
      <c r="O350" s="123"/>
      <c r="P350" s="123"/>
      <c r="Q350" s="123"/>
      <c r="AC350" s="50" t="str">
        <f t="shared" si="117"/>
        <v>22.1</v>
      </c>
      <c r="AD350" s="19">
        <f t="shared" si="118"/>
        <v>329</v>
      </c>
      <c r="AE350" s="49" t="str">
        <f t="shared" si="116"/>
        <v>22.1329</v>
      </c>
      <c r="BD350" s="19" t="e">
        <f>VLOOKUP(AE350,ORGANOGRAMAES!$C$1:$N$6000,2,0)</f>
        <v>#N/A</v>
      </c>
      <c r="BE350" s="19" t="e">
        <f>VLOOKUP(AE350,ORGANOGRAMAES!$C$1:$N$6000,3,0)</f>
        <v>#N/A</v>
      </c>
      <c r="BF350" s="19" t="e">
        <f>VLOOKUP(AE350,ORGANOGRAMAES!$C$1:$N$6000,4,0)</f>
        <v>#N/A</v>
      </c>
      <c r="BG350" s="19" t="e">
        <f>VLOOKUP(AE350,ORGANOGRAMAES!$C$1:$N$6000,5,0)</f>
        <v>#N/A</v>
      </c>
      <c r="BH350" s="19" t="e">
        <f>VLOOKUP(AE350,ORGANOGRAMAES!$C$1:$N$6000,6,0)</f>
        <v>#N/A</v>
      </c>
      <c r="BI350" s="19" t="e">
        <f>VLOOKUP(AE350,ORGANOGRAMAES!$C$1:$N$6000,7,0)</f>
        <v>#N/A</v>
      </c>
      <c r="BJ350" s="19" t="e">
        <f>VLOOKUP(AE350,ORGANOGRAMAES!$C$1:$N$6000,8,0)</f>
        <v>#N/A</v>
      </c>
      <c r="BK350" s="19" t="e">
        <f>VLOOKUP(AE350,ORGANOGRAMAES!$C$1:$N$6000,9,0)</f>
        <v>#N/A</v>
      </c>
      <c r="BL350" s="19" t="e">
        <f>VLOOKUP(AE350,ORGANOGRAMAES!$C$1:$N$6000,10,0)</f>
        <v>#N/A</v>
      </c>
      <c r="BM350" s="19" t="e">
        <f>VLOOKUP(AE350,ORGANOGRAMAES!$C$1:$N$6000,11,0)</f>
        <v>#N/A</v>
      </c>
      <c r="BN350" s="19" t="e">
        <f>VLOOKUP(AE350,ORGANOGRAMAES!$C$1:$N$6000,12,0)</f>
        <v>#N/A</v>
      </c>
      <c r="BP350" s="19" t="str">
        <f t="shared" si="101"/>
        <v>-</v>
      </c>
      <c r="BQ350" s="19" t="str">
        <f t="shared" si="102"/>
        <v>-</v>
      </c>
      <c r="BR350" s="19" t="str">
        <f t="shared" si="103"/>
        <v>-</v>
      </c>
      <c r="BS350" s="19" t="str">
        <f t="shared" si="104"/>
        <v>-</v>
      </c>
      <c r="BT350" s="19" t="str">
        <f t="shared" si="105"/>
        <v>-</v>
      </c>
      <c r="BU350" s="19" t="str">
        <f t="shared" si="106"/>
        <v>-</v>
      </c>
      <c r="BV350" s="19" t="str">
        <f t="shared" si="107"/>
        <v>-</v>
      </c>
      <c r="BW350" s="19" t="str">
        <f t="shared" si="108"/>
        <v>-</v>
      </c>
      <c r="BX350" s="19" t="str">
        <f t="shared" si="109"/>
        <v>-</v>
      </c>
      <c r="BY350" s="19" t="str">
        <f t="shared" si="110"/>
        <v>-</v>
      </c>
      <c r="BZ350" s="19" t="str">
        <f t="shared" si="111"/>
        <v>-</v>
      </c>
    </row>
    <row r="351" spans="1:78">
      <c r="A351" s="106" t="str">
        <f t="shared" si="112"/>
        <v>22.1.00.00.00.00.00</v>
      </c>
      <c r="B351" s="106">
        <f t="shared" si="113"/>
        <v>22</v>
      </c>
      <c r="C351" s="107" t="str">
        <f t="shared" si="114"/>
        <v>1</v>
      </c>
      <c r="D351" s="32" t="s">
        <v>7024</v>
      </c>
      <c r="E351" s="32" t="s">
        <v>7024</v>
      </c>
      <c r="F351" s="32" t="s">
        <v>7024</v>
      </c>
      <c r="G351" s="32" t="s">
        <v>7024</v>
      </c>
      <c r="H351" s="32" t="s">
        <v>7024</v>
      </c>
      <c r="I351" s="33"/>
      <c r="J351" s="17" t="s">
        <v>93</v>
      </c>
      <c r="K351" s="150" t="str">
        <f t="shared" si="115"/>
        <v>-</v>
      </c>
      <c r="L351" s="123"/>
      <c r="M351" s="123"/>
      <c r="N351" s="123"/>
      <c r="O351" s="123"/>
      <c r="P351" s="123"/>
      <c r="Q351" s="123"/>
      <c r="AC351" s="50" t="str">
        <f t="shared" si="117"/>
        <v>22.1</v>
      </c>
      <c r="AD351" s="19">
        <f t="shared" si="118"/>
        <v>330</v>
      </c>
      <c r="AE351" s="49" t="str">
        <f t="shared" si="116"/>
        <v>22.1330</v>
      </c>
      <c r="BD351" s="19" t="e">
        <f>VLOOKUP(AE351,ORGANOGRAMAES!$C$1:$N$6000,2,0)</f>
        <v>#N/A</v>
      </c>
      <c r="BE351" s="19" t="e">
        <f>VLOOKUP(AE351,ORGANOGRAMAES!$C$1:$N$6000,3,0)</f>
        <v>#N/A</v>
      </c>
      <c r="BF351" s="19" t="e">
        <f>VLOOKUP(AE351,ORGANOGRAMAES!$C$1:$N$6000,4,0)</f>
        <v>#N/A</v>
      </c>
      <c r="BG351" s="19" t="e">
        <f>VLOOKUP(AE351,ORGANOGRAMAES!$C$1:$N$6000,5,0)</f>
        <v>#N/A</v>
      </c>
      <c r="BH351" s="19" t="e">
        <f>VLOOKUP(AE351,ORGANOGRAMAES!$C$1:$N$6000,6,0)</f>
        <v>#N/A</v>
      </c>
      <c r="BI351" s="19" t="e">
        <f>VLOOKUP(AE351,ORGANOGRAMAES!$C$1:$N$6000,7,0)</f>
        <v>#N/A</v>
      </c>
      <c r="BJ351" s="19" t="e">
        <f>VLOOKUP(AE351,ORGANOGRAMAES!$C$1:$N$6000,8,0)</f>
        <v>#N/A</v>
      </c>
      <c r="BK351" s="19" t="e">
        <f>VLOOKUP(AE351,ORGANOGRAMAES!$C$1:$N$6000,9,0)</f>
        <v>#N/A</v>
      </c>
      <c r="BL351" s="19" t="e">
        <f>VLOOKUP(AE351,ORGANOGRAMAES!$C$1:$N$6000,10,0)</f>
        <v>#N/A</v>
      </c>
      <c r="BM351" s="19" t="e">
        <f>VLOOKUP(AE351,ORGANOGRAMAES!$C$1:$N$6000,11,0)</f>
        <v>#N/A</v>
      </c>
      <c r="BN351" s="19" t="e">
        <f>VLOOKUP(AE351,ORGANOGRAMAES!$C$1:$N$6000,12,0)</f>
        <v>#N/A</v>
      </c>
      <c r="BP351" s="19" t="str">
        <f t="shared" si="101"/>
        <v>-</v>
      </c>
      <c r="BQ351" s="19" t="str">
        <f t="shared" si="102"/>
        <v>-</v>
      </c>
      <c r="BR351" s="19" t="str">
        <f t="shared" si="103"/>
        <v>-</v>
      </c>
      <c r="BS351" s="19" t="str">
        <f t="shared" si="104"/>
        <v>-</v>
      </c>
      <c r="BT351" s="19" t="str">
        <f t="shared" si="105"/>
        <v>-</v>
      </c>
      <c r="BU351" s="19" t="str">
        <f t="shared" si="106"/>
        <v>-</v>
      </c>
      <c r="BV351" s="19" t="str">
        <f t="shared" si="107"/>
        <v>-</v>
      </c>
      <c r="BW351" s="19" t="str">
        <f t="shared" si="108"/>
        <v>-</v>
      </c>
      <c r="BX351" s="19" t="str">
        <f t="shared" si="109"/>
        <v>-</v>
      </c>
      <c r="BY351" s="19" t="str">
        <f t="shared" si="110"/>
        <v>-</v>
      </c>
      <c r="BZ351" s="19" t="str">
        <f t="shared" si="111"/>
        <v>-</v>
      </c>
    </row>
    <row r="352" spans="1:78">
      <c r="A352" s="106" t="str">
        <f t="shared" si="112"/>
        <v>22.1.00.00.00.00.00</v>
      </c>
      <c r="B352" s="106">
        <f t="shared" si="113"/>
        <v>22</v>
      </c>
      <c r="C352" s="107" t="str">
        <f t="shared" si="114"/>
        <v>1</v>
      </c>
      <c r="D352" s="32" t="s">
        <v>7024</v>
      </c>
      <c r="E352" s="32" t="s">
        <v>7024</v>
      </c>
      <c r="F352" s="32" t="s">
        <v>7024</v>
      </c>
      <c r="G352" s="32" t="s">
        <v>7024</v>
      </c>
      <c r="H352" s="32" t="s">
        <v>7024</v>
      </c>
      <c r="I352" s="33"/>
      <c r="J352" s="17" t="s">
        <v>93</v>
      </c>
      <c r="K352" s="150" t="str">
        <f t="shared" si="115"/>
        <v>-</v>
      </c>
      <c r="L352" s="123"/>
      <c r="M352" s="123"/>
      <c r="N352" s="123"/>
      <c r="O352" s="123"/>
      <c r="P352" s="123"/>
      <c r="Q352" s="123"/>
      <c r="AC352" s="50" t="str">
        <f t="shared" si="117"/>
        <v>22.1</v>
      </c>
      <c r="AD352" s="19">
        <f t="shared" si="118"/>
        <v>331</v>
      </c>
      <c r="AE352" s="49" t="str">
        <f t="shared" si="116"/>
        <v>22.1331</v>
      </c>
      <c r="BD352" s="19" t="e">
        <f>VLOOKUP(AE352,ORGANOGRAMAES!$C$1:$N$6000,2,0)</f>
        <v>#N/A</v>
      </c>
      <c r="BE352" s="19" t="e">
        <f>VLOOKUP(AE352,ORGANOGRAMAES!$C$1:$N$6000,3,0)</f>
        <v>#N/A</v>
      </c>
      <c r="BF352" s="19" t="e">
        <f>VLOOKUP(AE352,ORGANOGRAMAES!$C$1:$N$6000,4,0)</f>
        <v>#N/A</v>
      </c>
      <c r="BG352" s="19" t="e">
        <f>VLOOKUP(AE352,ORGANOGRAMAES!$C$1:$N$6000,5,0)</f>
        <v>#N/A</v>
      </c>
      <c r="BH352" s="19" t="e">
        <f>VLOOKUP(AE352,ORGANOGRAMAES!$C$1:$N$6000,6,0)</f>
        <v>#N/A</v>
      </c>
      <c r="BI352" s="19" t="e">
        <f>VLOOKUP(AE352,ORGANOGRAMAES!$C$1:$N$6000,7,0)</f>
        <v>#N/A</v>
      </c>
      <c r="BJ352" s="19" t="e">
        <f>VLOOKUP(AE352,ORGANOGRAMAES!$C$1:$N$6000,8,0)</f>
        <v>#N/A</v>
      </c>
      <c r="BK352" s="19" t="e">
        <f>VLOOKUP(AE352,ORGANOGRAMAES!$C$1:$N$6000,9,0)</f>
        <v>#N/A</v>
      </c>
      <c r="BL352" s="19" t="e">
        <f>VLOOKUP(AE352,ORGANOGRAMAES!$C$1:$N$6000,10,0)</f>
        <v>#N/A</v>
      </c>
      <c r="BM352" s="19" t="e">
        <f>VLOOKUP(AE352,ORGANOGRAMAES!$C$1:$N$6000,11,0)</f>
        <v>#N/A</v>
      </c>
      <c r="BN352" s="19" t="e">
        <f>VLOOKUP(AE352,ORGANOGRAMAES!$C$1:$N$6000,12,0)</f>
        <v>#N/A</v>
      </c>
      <c r="BP352" s="19" t="str">
        <f t="shared" si="101"/>
        <v>-</v>
      </c>
      <c r="BQ352" s="19" t="str">
        <f t="shared" si="102"/>
        <v>-</v>
      </c>
      <c r="BR352" s="19" t="str">
        <f t="shared" si="103"/>
        <v>-</v>
      </c>
      <c r="BS352" s="19" t="str">
        <f t="shared" si="104"/>
        <v>-</v>
      </c>
      <c r="BT352" s="19" t="str">
        <f t="shared" si="105"/>
        <v>-</v>
      </c>
      <c r="BU352" s="19" t="str">
        <f t="shared" si="106"/>
        <v>-</v>
      </c>
      <c r="BV352" s="19" t="str">
        <f t="shared" si="107"/>
        <v>-</v>
      </c>
      <c r="BW352" s="19" t="str">
        <f t="shared" si="108"/>
        <v>-</v>
      </c>
      <c r="BX352" s="19" t="str">
        <f t="shared" si="109"/>
        <v>-</v>
      </c>
      <c r="BY352" s="19" t="str">
        <f t="shared" si="110"/>
        <v>-</v>
      </c>
      <c r="BZ352" s="19" t="str">
        <f t="shared" si="111"/>
        <v>-</v>
      </c>
    </row>
    <row r="353" spans="1:78">
      <c r="A353" s="106" t="str">
        <f t="shared" si="112"/>
        <v>22.1.00.00.00.00.00</v>
      </c>
      <c r="B353" s="106">
        <f t="shared" si="113"/>
        <v>22</v>
      </c>
      <c r="C353" s="107" t="str">
        <f t="shared" si="114"/>
        <v>1</v>
      </c>
      <c r="D353" s="32" t="s">
        <v>7024</v>
      </c>
      <c r="E353" s="32" t="s">
        <v>7024</v>
      </c>
      <c r="F353" s="32" t="s">
        <v>7024</v>
      </c>
      <c r="G353" s="32" t="s">
        <v>7024</v>
      </c>
      <c r="H353" s="32" t="s">
        <v>7024</v>
      </c>
      <c r="I353" s="33"/>
      <c r="J353" s="17" t="s">
        <v>93</v>
      </c>
      <c r="K353" s="150" t="str">
        <f t="shared" si="115"/>
        <v>-</v>
      </c>
      <c r="L353" s="123"/>
      <c r="M353" s="123"/>
      <c r="N353" s="123"/>
      <c r="O353" s="123"/>
      <c r="P353" s="123"/>
      <c r="Q353" s="123"/>
      <c r="AC353" s="50" t="str">
        <f t="shared" si="117"/>
        <v>22.1</v>
      </c>
      <c r="AD353" s="19">
        <f t="shared" si="118"/>
        <v>332</v>
      </c>
      <c r="AE353" s="49" t="str">
        <f t="shared" si="116"/>
        <v>22.1332</v>
      </c>
      <c r="BD353" s="19" t="e">
        <f>VLOOKUP(AE353,ORGANOGRAMAES!$C$1:$N$6000,2,0)</f>
        <v>#N/A</v>
      </c>
      <c r="BE353" s="19" t="e">
        <f>VLOOKUP(AE353,ORGANOGRAMAES!$C$1:$N$6000,3,0)</f>
        <v>#N/A</v>
      </c>
      <c r="BF353" s="19" t="e">
        <f>VLOOKUP(AE353,ORGANOGRAMAES!$C$1:$N$6000,4,0)</f>
        <v>#N/A</v>
      </c>
      <c r="BG353" s="19" t="e">
        <f>VLOOKUP(AE353,ORGANOGRAMAES!$C$1:$N$6000,5,0)</f>
        <v>#N/A</v>
      </c>
      <c r="BH353" s="19" t="e">
        <f>VLOOKUP(AE353,ORGANOGRAMAES!$C$1:$N$6000,6,0)</f>
        <v>#N/A</v>
      </c>
      <c r="BI353" s="19" t="e">
        <f>VLOOKUP(AE353,ORGANOGRAMAES!$C$1:$N$6000,7,0)</f>
        <v>#N/A</v>
      </c>
      <c r="BJ353" s="19" t="e">
        <f>VLOOKUP(AE353,ORGANOGRAMAES!$C$1:$N$6000,8,0)</f>
        <v>#N/A</v>
      </c>
      <c r="BK353" s="19" t="e">
        <f>VLOOKUP(AE353,ORGANOGRAMAES!$C$1:$N$6000,9,0)</f>
        <v>#N/A</v>
      </c>
      <c r="BL353" s="19" t="e">
        <f>VLOOKUP(AE353,ORGANOGRAMAES!$C$1:$N$6000,10,0)</f>
        <v>#N/A</v>
      </c>
      <c r="BM353" s="19" t="e">
        <f>VLOOKUP(AE353,ORGANOGRAMAES!$C$1:$N$6000,11,0)</f>
        <v>#N/A</v>
      </c>
      <c r="BN353" s="19" t="e">
        <f>VLOOKUP(AE353,ORGANOGRAMAES!$C$1:$N$6000,12,0)</f>
        <v>#N/A</v>
      </c>
      <c r="BP353" s="19" t="str">
        <f t="shared" si="101"/>
        <v>-</v>
      </c>
      <c r="BQ353" s="19" t="str">
        <f t="shared" si="102"/>
        <v>-</v>
      </c>
      <c r="BR353" s="19" t="str">
        <f t="shared" si="103"/>
        <v>-</v>
      </c>
      <c r="BS353" s="19" t="str">
        <f t="shared" si="104"/>
        <v>-</v>
      </c>
      <c r="BT353" s="19" t="str">
        <f t="shared" si="105"/>
        <v>-</v>
      </c>
      <c r="BU353" s="19" t="str">
        <f t="shared" si="106"/>
        <v>-</v>
      </c>
      <c r="BV353" s="19" t="str">
        <f t="shared" si="107"/>
        <v>-</v>
      </c>
      <c r="BW353" s="19" t="str">
        <f t="shared" si="108"/>
        <v>-</v>
      </c>
      <c r="BX353" s="19" t="str">
        <f t="shared" si="109"/>
        <v>-</v>
      </c>
      <c r="BY353" s="19" t="str">
        <f t="shared" si="110"/>
        <v>-</v>
      </c>
      <c r="BZ353" s="19" t="str">
        <f t="shared" si="111"/>
        <v>-</v>
      </c>
    </row>
    <row r="354" spans="1:78">
      <c r="A354" s="106" t="str">
        <f t="shared" si="112"/>
        <v>22.1.00.00.00.00.00</v>
      </c>
      <c r="B354" s="106">
        <f t="shared" si="113"/>
        <v>22</v>
      </c>
      <c r="C354" s="107" t="str">
        <f t="shared" si="114"/>
        <v>1</v>
      </c>
      <c r="D354" s="32" t="s">
        <v>7024</v>
      </c>
      <c r="E354" s="32" t="s">
        <v>7024</v>
      </c>
      <c r="F354" s="32" t="s">
        <v>7024</v>
      </c>
      <c r="G354" s="32" t="s">
        <v>7024</v>
      </c>
      <c r="H354" s="32" t="s">
        <v>7024</v>
      </c>
      <c r="I354" s="33"/>
      <c r="J354" s="17" t="s">
        <v>93</v>
      </c>
      <c r="K354" s="150" t="str">
        <f t="shared" si="115"/>
        <v>-</v>
      </c>
      <c r="L354" s="123"/>
      <c r="M354" s="123"/>
      <c r="N354" s="123"/>
      <c r="O354" s="123"/>
      <c r="P354" s="123"/>
      <c r="Q354" s="123"/>
      <c r="AC354" s="50" t="str">
        <f t="shared" si="117"/>
        <v>22.1</v>
      </c>
      <c r="AD354" s="19">
        <f t="shared" si="118"/>
        <v>333</v>
      </c>
      <c r="AE354" s="49" t="str">
        <f t="shared" si="116"/>
        <v>22.1333</v>
      </c>
      <c r="BD354" s="19" t="e">
        <f>VLOOKUP(AE354,ORGANOGRAMAES!$C$1:$N$6000,2,0)</f>
        <v>#N/A</v>
      </c>
      <c r="BE354" s="19" t="e">
        <f>VLOOKUP(AE354,ORGANOGRAMAES!$C$1:$N$6000,3,0)</f>
        <v>#N/A</v>
      </c>
      <c r="BF354" s="19" t="e">
        <f>VLOOKUP(AE354,ORGANOGRAMAES!$C$1:$N$6000,4,0)</f>
        <v>#N/A</v>
      </c>
      <c r="BG354" s="19" t="e">
        <f>VLOOKUP(AE354,ORGANOGRAMAES!$C$1:$N$6000,5,0)</f>
        <v>#N/A</v>
      </c>
      <c r="BH354" s="19" t="e">
        <f>VLOOKUP(AE354,ORGANOGRAMAES!$C$1:$N$6000,6,0)</f>
        <v>#N/A</v>
      </c>
      <c r="BI354" s="19" t="e">
        <f>VLOOKUP(AE354,ORGANOGRAMAES!$C$1:$N$6000,7,0)</f>
        <v>#N/A</v>
      </c>
      <c r="BJ354" s="19" t="e">
        <f>VLOOKUP(AE354,ORGANOGRAMAES!$C$1:$N$6000,8,0)</f>
        <v>#N/A</v>
      </c>
      <c r="BK354" s="19" t="e">
        <f>VLOOKUP(AE354,ORGANOGRAMAES!$C$1:$N$6000,9,0)</f>
        <v>#N/A</v>
      </c>
      <c r="BL354" s="19" t="e">
        <f>VLOOKUP(AE354,ORGANOGRAMAES!$C$1:$N$6000,10,0)</f>
        <v>#N/A</v>
      </c>
      <c r="BM354" s="19" t="e">
        <f>VLOOKUP(AE354,ORGANOGRAMAES!$C$1:$N$6000,11,0)</f>
        <v>#N/A</v>
      </c>
      <c r="BN354" s="19" t="e">
        <f>VLOOKUP(AE354,ORGANOGRAMAES!$C$1:$N$6000,12,0)</f>
        <v>#N/A</v>
      </c>
      <c r="BP354" s="19" t="str">
        <f t="shared" si="101"/>
        <v>-</v>
      </c>
      <c r="BQ354" s="19" t="str">
        <f t="shared" si="102"/>
        <v>-</v>
      </c>
      <c r="BR354" s="19" t="str">
        <f t="shared" si="103"/>
        <v>-</v>
      </c>
      <c r="BS354" s="19" t="str">
        <f t="shared" si="104"/>
        <v>-</v>
      </c>
      <c r="BT354" s="19" t="str">
        <f t="shared" si="105"/>
        <v>-</v>
      </c>
      <c r="BU354" s="19" t="str">
        <f t="shared" si="106"/>
        <v>-</v>
      </c>
      <c r="BV354" s="19" t="str">
        <f t="shared" si="107"/>
        <v>-</v>
      </c>
      <c r="BW354" s="19" t="str">
        <f t="shared" si="108"/>
        <v>-</v>
      </c>
      <c r="BX354" s="19" t="str">
        <f t="shared" si="109"/>
        <v>-</v>
      </c>
      <c r="BY354" s="19" t="str">
        <f t="shared" si="110"/>
        <v>-</v>
      </c>
      <c r="BZ354" s="19" t="str">
        <f t="shared" si="111"/>
        <v>-</v>
      </c>
    </row>
    <row r="355" spans="1:78">
      <c r="A355" s="106" t="str">
        <f t="shared" si="112"/>
        <v>22.1.00.00.00.00.00</v>
      </c>
      <c r="B355" s="106">
        <f t="shared" si="113"/>
        <v>22</v>
      </c>
      <c r="C355" s="107" t="str">
        <f t="shared" si="114"/>
        <v>1</v>
      </c>
      <c r="D355" s="32" t="s">
        <v>7024</v>
      </c>
      <c r="E355" s="32" t="s">
        <v>7024</v>
      </c>
      <c r="F355" s="32" t="s">
        <v>7024</v>
      </c>
      <c r="G355" s="32" t="s">
        <v>7024</v>
      </c>
      <c r="H355" s="32" t="s">
        <v>7024</v>
      </c>
      <c r="I355" s="33"/>
      <c r="J355" s="17" t="s">
        <v>93</v>
      </c>
      <c r="K355" s="150" t="str">
        <f t="shared" si="115"/>
        <v>-</v>
      </c>
      <c r="L355" s="123"/>
      <c r="M355" s="123"/>
      <c r="N355" s="123"/>
      <c r="O355" s="123"/>
      <c r="P355" s="123"/>
      <c r="Q355" s="123"/>
      <c r="AC355" s="50" t="str">
        <f t="shared" si="117"/>
        <v>22.1</v>
      </c>
      <c r="AD355" s="19">
        <f t="shared" si="118"/>
        <v>334</v>
      </c>
      <c r="AE355" s="49" t="str">
        <f t="shared" si="116"/>
        <v>22.1334</v>
      </c>
      <c r="BD355" s="19" t="e">
        <f>VLOOKUP(AE355,ORGANOGRAMAES!$C$1:$N$6000,2,0)</f>
        <v>#N/A</v>
      </c>
      <c r="BE355" s="19" t="e">
        <f>VLOOKUP(AE355,ORGANOGRAMAES!$C$1:$N$6000,3,0)</f>
        <v>#N/A</v>
      </c>
      <c r="BF355" s="19" t="e">
        <f>VLOOKUP(AE355,ORGANOGRAMAES!$C$1:$N$6000,4,0)</f>
        <v>#N/A</v>
      </c>
      <c r="BG355" s="19" t="e">
        <f>VLOOKUP(AE355,ORGANOGRAMAES!$C$1:$N$6000,5,0)</f>
        <v>#N/A</v>
      </c>
      <c r="BH355" s="19" t="e">
        <f>VLOOKUP(AE355,ORGANOGRAMAES!$C$1:$N$6000,6,0)</f>
        <v>#N/A</v>
      </c>
      <c r="BI355" s="19" t="e">
        <f>VLOOKUP(AE355,ORGANOGRAMAES!$C$1:$N$6000,7,0)</f>
        <v>#N/A</v>
      </c>
      <c r="BJ355" s="19" t="e">
        <f>VLOOKUP(AE355,ORGANOGRAMAES!$C$1:$N$6000,8,0)</f>
        <v>#N/A</v>
      </c>
      <c r="BK355" s="19" t="e">
        <f>VLOOKUP(AE355,ORGANOGRAMAES!$C$1:$N$6000,9,0)</f>
        <v>#N/A</v>
      </c>
      <c r="BL355" s="19" t="e">
        <f>VLOOKUP(AE355,ORGANOGRAMAES!$C$1:$N$6000,10,0)</f>
        <v>#N/A</v>
      </c>
      <c r="BM355" s="19" t="e">
        <f>VLOOKUP(AE355,ORGANOGRAMAES!$C$1:$N$6000,11,0)</f>
        <v>#N/A</v>
      </c>
      <c r="BN355" s="19" t="e">
        <f>VLOOKUP(AE355,ORGANOGRAMAES!$C$1:$N$6000,12,0)</f>
        <v>#N/A</v>
      </c>
      <c r="BP355" s="19" t="str">
        <f t="shared" si="101"/>
        <v>-</v>
      </c>
      <c r="BQ355" s="19" t="str">
        <f t="shared" si="102"/>
        <v>-</v>
      </c>
      <c r="BR355" s="19" t="str">
        <f t="shared" si="103"/>
        <v>-</v>
      </c>
      <c r="BS355" s="19" t="str">
        <f t="shared" si="104"/>
        <v>-</v>
      </c>
      <c r="BT355" s="19" t="str">
        <f t="shared" si="105"/>
        <v>-</v>
      </c>
      <c r="BU355" s="19" t="str">
        <f t="shared" si="106"/>
        <v>-</v>
      </c>
      <c r="BV355" s="19" t="str">
        <f t="shared" si="107"/>
        <v>-</v>
      </c>
      <c r="BW355" s="19" t="str">
        <f t="shared" si="108"/>
        <v>-</v>
      </c>
      <c r="BX355" s="19" t="str">
        <f t="shared" si="109"/>
        <v>-</v>
      </c>
      <c r="BY355" s="19" t="str">
        <f t="shared" si="110"/>
        <v>-</v>
      </c>
      <c r="BZ355" s="19" t="str">
        <f t="shared" si="111"/>
        <v>-</v>
      </c>
    </row>
    <row r="356" spans="1:78">
      <c r="A356" s="106" t="str">
        <f t="shared" si="112"/>
        <v>22.1.00.00.00.00.00</v>
      </c>
      <c r="B356" s="106">
        <f t="shared" si="113"/>
        <v>22</v>
      </c>
      <c r="C356" s="107" t="str">
        <f t="shared" si="114"/>
        <v>1</v>
      </c>
      <c r="D356" s="32" t="s">
        <v>7024</v>
      </c>
      <c r="E356" s="32" t="s">
        <v>7024</v>
      </c>
      <c r="F356" s="32" t="s">
        <v>7024</v>
      </c>
      <c r="G356" s="32" t="s">
        <v>7024</v>
      </c>
      <c r="H356" s="32" t="s">
        <v>7024</v>
      </c>
      <c r="I356" s="33"/>
      <c r="J356" s="17" t="s">
        <v>93</v>
      </c>
      <c r="K356" s="150" t="str">
        <f t="shared" si="115"/>
        <v>-</v>
      </c>
      <c r="L356" s="123"/>
      <c r="M356" s="123"/>
      <c r="N356" s="123"/>
      <c r="O356" s="123"/>
      <c r="P356" s="123"/>
      <c r="Q356" s="123"/>
      <c r="AC356" s="50" t="str">
        <f t="shared" si="117"/>
        <v>22.1</v>
      </c>
      <c r="AD356" s="19">
        <f t="shared" si="118"/>
        <v>335</v>
      </c>
      <c r="AE356" s="49" t="str">
        <f t="shared" si="116"/>
        <v>22.1335</v>
      </c>
      <c r="BD356" s="19" t="e">
        <f>VLOOKUP(AE356,ORGANOGRAMAES!$C$1:$N$6000,2,0)</f>
        <v>#N/A</v>
      </c>
      <c r="BE356" s="19" t="e">
        <f>VLOOKUP(AE356,ORGANOGRAMAES!$C$1:$N$6000,3,0)</f>
        <v>#N/A</v>
      </c>
      <c r="BF356" s="19" t="e">
        <f>VLOOKUP(AE356,ORGANOGRAMAES!$C$1:$N$6000,4,0)</f>
        <v>#N/A</v>
      </c>
      <c r="BG356" s="19" t="e">
        <f>VLOOKUP(AE356,ORGANOGRAMAES!$C$1:$N$6000,5,0)</f>
        <v>#N/A</v>
      </c>
      <c r="BH356" s="19" t="e">
        <f>VLOOKUP(AE356,ORGANOGRAMAES!$C$1:$N$6000,6,0)</f>
        <v>#N/A</v>
      </c>
      <c r="BI356" s="19" t="e">
        <f>VLOOKUP(AE356,ORGANOGRAMAES!$C$1:$N$6000,7,0)</f>
        <v>#N/A</v>
      </c>
      <c r="BJ356" s="19" t="e">
        <f>VLOOKUP(AE356,ORGANOGRAMAES!$C$1:$N$6000,8,0)</f>
        <v>#N/A</v>
      </c>
      <c r="BK356" s="19" t="e">
        <f>VLOOKUP(AE356,ORGANOGRAMAES!$C$1:$N$6000,9,0)</f>
        <v>#N/A</v>
      </c>
      <c r="BL356" s="19" t="e">
        <f>VLOOKUP(AE356,ORGANOGRAMAES!$C$1:$N$6000,10,0)</f>
        <v>#N/A</v>
      </c>
      <c r="BM356" s="19" t="e">
        <f>VLOOKUP(AE356,ORGANOGRAMAES!$C$1:$N$6000,11,0)</f>
        <v>#N/A</v>
      </c>
      <c r="BN356" s="19" t="e">
        <f>VLOOKUP(AE356,ORGANOGRAMAES!$C$1:$N$6000,12,0)</f>
        <v>#N/A</v>
      </c>
      <c r="BP356" s="19" t="str">
        <f t="shared" si="101"/>
        <v>-</v>
      </c>
      <c r="BQ356" s="19" t="str">
        <f t="shared" si="102"/>
        <v>-</v>
      </c>
      <c r="BR356" s="19" t="str">
        <f t="shared" si="103"/>
        <v>-</v>
      </c>
      <c r="BS356" s="19" t="str">
        <f t="shared" si="104"/>
        <v>-</v>
      </c>
      <c r="BT356" s="19" t="str">
        <f t="shared" si="105"/>
        <v>-</v>
      </c>
      <c r="BU356" s="19" t="str">
        <f t="shared" si="106"/>
        <v>-</v>
      </c>
      <c r="BV356" s="19" t="str">
        <f t="shared" si="107"/>
        <v>-</v>
      </c>
      <c r="BW356" s="19" t="str">
        <f t="shared" si="108"/>
        <v>-</v>
      </c>
      <c r="BX356" s="19" t="str">
        <f t="shared" si="109"/>
        <v>-</v>
      </c>
      <c r="BY356" s="19" t="str">
        <f t="shared" si="110"/>
        <v>-</v>
      </c>
      <c r="BZ356" s="19" t="str">
        <f t="shared" si="111"/>
        <v>-</v>
      </c>
    </row>
    <row r="357" spans="1:78">
      <c r="A357" s="106" t="str">
        <f t="shared" si="112"/>
        <v>22.1.00.00.00.00.00</v>
      </c>
      <c r="B357" s="106">
        <f t="shared" si="113"/>
        <v>22</v>
      </c>
      <c r="C357" s="107" t="str">
        <f t="shared" si="114"/>
        <v>1</v>
      </c>
      <c r="D357" s="32" t="s">
        <v>7024</v>
      </c>
      <c r="E357" s="32" t="s">
        <v>7024</v>
      </c>
      <c r="F357" s="32" t="s">
        <v>7024</v>
      </c>
      <c r="G357" s="32" t="s">
        <v>7024</v>
      </c>
      <c r="H357" s="32" t="s">
        <v>7024</v>
      </c>
      <c r="I357" s="33"/>
      <c r="J357" s="17" t="s">
        <v>93</v>
      </c>
      <c r="K357" s="150" t="str">
        <f t="shared" si="115"/>
        <v>-</v>
      </c>
      <c r="L357" s="123"/>
      <c r="M357" s="123"/>
      <c r="N357" s="123"/>
      <c r="O357" s="123"/>
      <c r="P357" s="123"/>
      <c r="Q357" s="123"/>
      <c r="AC357" s="50" t="str">
        <f t="shared" si="117"/>
        <v>22.1</v>
      </c>
      <c r="AD357" s="19">
        <f t="shared" si="118"/>
        <v>336</v>
      </c>
      <c r="AE357" s="49" t="str">
        <f t="shared" si="116"/>
        <v>22.1336</v>
      </c>
      <c r="BD357" s="19" t="e">
        <f>VLOOKUP(AE357,ORGANOGRAMAES!$C$1:$N$6000,2,0)</f>
        <v>#N/A</v>
      </c>
      <c r="BE357" s="19" t="e">
        <f>VLOOKUP(AE357,ORGANOGRAMAES!$C$1:$N$6000,3,0)</f>
        <v>#N/A</v>
      </c>
      <c r="BF357" s="19" t="e">
        <f>VLOOKUP(AE357,ORGANOGRAMAES!$C$1:$N$6000,4,0)</f>
        <v>#N/A</v>
      </c>
      <c r="BG357" s="19" t="e">
        <f>VLOOKUP(AE357,ORGANOGRAMAES!$C$1:$N$6000,5,0)</f>
        <v>#N/A</v>
      </c>
      <c r="BH357" s="19" t="e">
        <f>VLOOKUP(AE357,ORGANOGRAMAES!$C$1:$N$6000,6,0)</f>
        <v>#N/A</v>
      </c>
      <c r="BI357" s="19" t="e">
        <f>VLOOKUP(AE357,ORGANOGRAMAES!$C$1:$N$6000,7,0)</f>
        <v>#N/A</v>
      </c>
      <c r="BJ357" s="19" t="e">
        <f>VLOOKUP(AE357,ORGANOGRAMAES!$C$1:$N$6000,8,0)</f>
        <v>#N/A</v>
      </c>
      <c r="BK357" s="19" t="e">
        <f>VLOOKUP(AE357,ORGANOGRAMAES!$C$1:$N$6000,9,0)</f>
        <v>#N/A</v>
      </c>
      <c r="BL357" s="19" t="e">
        <f>VLOOKUP(AE357,ORGANOGRAMAES!$C$1:$N$6000,10,0)</f>
        <v>#N/A</v>
      </c>
      <c r="BM357" s="19" t="e">
        <f>VLOOKUP(AE357,ORGANOGRAMAES!$C$1:$N$6000,11,0)</f>
        <v>#N/A</v>
      </c>
      <c r="BN357" s="19" t="e">
        <f>VLOOKUP(AE357,ORGANOGRAMAES!$C$1:$N$6000,12,0)</f>
        <v>#N/A</v>
      </c>
      <c r="BP357" s="19" t="str">
        <f t="shared" si="101"/>
        <v>-</v>
      </c>
      <c r="BQ357" s="19" t="str">
        <f t="shared" si="102"/>
        <v>-</v>
      </c>
      <c r="BR357" s="19" t="str">
        <f t="shared" si="103"/>
        <v>-</v>
      </c>
      <c r="BS357" s="19" t="str">
        <f t="shared" si="104"/>
        <v>-</v>
      </c>
      <c r="BT357" s="19" t="str">
        <f t="shared" si="105"/>
        <v>-</v>
      </c>
      <c r="BU357" s="19" t="str">
        <f t="shared" si="106"/>
        <v>-</v>
      </c>
      <c r="BV357" s="19" t="str">
        <f t="shared" si="107"/>
        <v>-</v>
      </c>
      <c r="BW357" s="19" t="str">
        <f t="shared" si="108"/>
        <v>-</v>
      </c>
      <c r="BX357" s="19" t="str">
        <f t="shared" si="109"/>
        <v>-</v>
      </c>
      <c r="BY357" s="19" t="str">
        <f t="shared" si="110"/>
        <v>-</v>
      </c>
      <c r="BZ357" s="19" t="str">
        <f t="shared" si="111"/>
        <v>-</v>
      </c>
    </row>
    <row r="358" spans="1:78">
      <c r="A358" s="106" t="str">
        <f t="shared" si="112"/>
        <v>22.1.00.00.00.00.00</v>
      </c>
      <c r="B358" s="106">
        <f t="shared" si="113"/>
        <v>22</v>
      </c>
      <c r="C358" s="107" t="str">
        <f t="shared" si="114"/>
        <v>1</v>
      </c>
      <c r="D358" s="32" t="s">
        <v>7024</v>
      </c>
      <c r="E358" s="32" t="s">
        <v>7024</v>
      </c>
      <c r="F358" s="32" t="s">
        <v>7024</v>
      </c>
      <c r="G358" s="32" t="s">
        <v>7024</v>
      </c>
      <c r="H358" s="32" t="s">
        <v>7024</v>
      </c>
      <c r="I358" s="33"/>
      <c r="J358" s="17" t="s">
        <v>93</v>
      </c>
      <c r="K358" s="150" t="str">
        <f t="shared" si="115"/>
        <v>-</v>
      </c>
      <c r="L358" s="123"/>
      <c r="M358" s="123"/>
      <c r="N358" s="123"/>
      <c r="O358" s="123"/>
      <c r="P358" s="123"/>
      <c r="Q358" s="123"/>
      <c r="AC358" s="50" t="str">
        <f t="shared" si="117"/>
        <v>22.1</v>
      </c>
      <c r="AD358" s="19">
        <f t="shared" si="118"/>
        <v>337</v>
      </c>
      <c r="AE358" s="49" t="str">
        <f t="shared" si="116"/>
        <v>22.1337</v>
      </c>
      <c r="BD358" s="19" t="e">
        <f>VLOOKUP(AE358,ORGANOGRAMAES!$C$1:$N$6000,2,0)</f>
        <v>#N/A</v>
      </c>
      <c r="BE358" s="19" t="e">
        <f>VLOOKUP(AE358,ORGANOGRAMAES!$C$1:$N$6000,3,0)</f>
        <v>#N/A</v>
      </c>
      <c r="BF358" s="19" t="e">
        <f>VLOOKUP(AE358,ORGANOGRAMAES!$C$1:$N$6000,4,0)</f>
        <v>#N/A</v>
      </c>
      <c r="BG358" s="19" t="e">
        <f>VLOOKUP(AE358,ORGANOGRAMAES!$C$1:$N$6000,5,0)</f>
        <v>#N/A</v>
      </c>
      <c r="BH358" s="19" t="e">
        <f>VLOOKUP(AE358,ORGANOGRAMAES!$C$1:$N$6000,6,0)</f>
        <v>#N/A</v>
      </c>
      <c r="BI358" s="19" t="e">
        <f>VLOOKUP(AE358,ORGANOGRAMAES!$C$1:$N$6000,7,0)</f>
        <v>#N/A</v>
      </c>
      <c r="BJ358" s="19" t="e">
        <f>VLOOKUP(AE358,ORGANOGRAMAES!$C$1:$N$6000,8,0)</f>
        <v>#N/A</v>
      </c>
      <c r="BK358" s="19" t="e">
        <f>VLOOKUP(AE358,ORGANOGRAMAES!$C$1:$N$6000,9,0)</f>
        <v>#N/A</v>
      </c>
      <c r="BL358" s="19" t="e">
        <f>VLOOKUP(AE358,ORGANOGRAMAES!$C$1:$N$6000,10,0)</f>
        <v>#N/A</v>
      </c>
      <c r="BM358" s="19" t="e">
        <f>VLOOKUP(AE358,ORGANOGRAMAES!$C$1:$N$6000,11,0)</f>
        <v>#N/A</v>
      </c>
      <c r="BN358" s="19" t="e">
        <f>VLOOKUP(AE358,ORGANOGRAMAES!$C$1:$N$6000,12,0)</f>
        <v>#N/A</v>
      </c>
      <c r="BP358" s="19" t="str">
        <f t="shared" si="101"/>
        <v>-</v>
      </c>
      <c r="BQ358" s="19" t="str">
        <f t="shared" si="102"/>
        <v>-</v>
      </c>
      <c r="BR358" s="19" t="str">
        <f t="shared" si="103"/>
        <v>-</v>
      </c>
      <c r="BS358" s="19" t="str">
        <f t="shared" si="104"/>
        <v>-</v>
      </c>
      <c r="BT358" s="19" t="str">
        <f t="shared" si="105"/>
        <v>-</v>
      </c>
      <c r="BU358" s="19" t="str">
        <f t="shared" si="106"/>
        <v>-</v>
      </c>
      <c r="BV358" s="19" t="str">
        <f t="shared" si="107"/>
        <v>-</v>
      </c>
      <c r="BW358" s="19" t="str">
        <f t="shared" si="108"/>
        <v>-</v>
      </c>
      <c r="BX358" s="19" t="str">
        <f t="shared" si="109"/>
        <v>-</v>
      </c>
      <c r="BY358" s="19" t="str">
        <f t="shared" si="110"/>
        <v>-</v>
      </c>
      <c r="BZ358" s="19" t="str">
        <f t="shared" si="111"/>
        <v>-</v>
      </c>
    </row>
    <row r="359" spans="1:78">
      <c r="A359" s="106" t="str">
        <f t="shared" si="112"/>
        <v>22.1.00.00.00.00.00</v>
      </c>
      <c r="B359" s="106">
        <f t="shared" si="113"/>
        <v>22</v>
      </c>
      <c r="C359" s="107" t="str">
        <f t="shared" si="114"/>
        <v>1</v>
      </c>
      <c r="D359" s="32" t="s">
        <v>7024</v>
      </c>
      <c r="E359" s="32" t="s">
        <v>7024</v>
      </c>
      <c r="F359" s="32" t="s">
        <v>7024</v>
      </c>
      <c r="G359" s="32" t="s">
        <v>7024</v>
      </c>
      <c r="H359" s="32" t="s">
        <v>7024</v>
      </c>
      <c r="I359" s="33"/>
      <c r="J359" s="17" t="s">
        <v>93</v>
      </c>
      <c r="K359" s="150" t="str">
        <f t="shared" si="115"/>
        <v>-</v>
      </c>
      <c r="L359" s="123"/>
      <c r="M359" s="123"/>
      <c r="N359" s="123"/>
      <c r="O359" s="123"/>
      <c r="P359" s="123"/>
      <c r="Q359" s="123"/>
      <c r="AC359" s="50" t="str">
        <f t="shared" si="117"/>
        <v>22.1</v>
      </c>
      <c r="AD359" s="19">
        <f t="shared" si="118"/>
        <v>338</v>
      </c>
      <c r="AE359" s="49" t="str">
        <f t="shared" si="116"/>
        <v>22.1338</v>
      </c>
      <c r="BD359" s="19" t="e">
        <f>VLOOKUP(AE359,ORGANOGRAMAES!$C$1:$N$6000,2,0)</f>
        <v>#N/A</v>
      </c>
      <c r="BE359" s="19" t="e">
        <f>VLOOKUP(AE359,ORGANOGRAMAES!$C$1:$N$6000,3,0)</f>
        <v>#N/A</v>
      </c>
      <c r="BF359" s="19" t="e">
        <f>VLOOKUP(AE359,ORGANOGRAMAES!$C$1:$N$6000,4,0)</f>
        <v>#N/A</v>
      </c>
      <c r="BG359" s="19" t="e">
        <f>VLOOKUP(AE359,ORGANOGRAMAES!$C$1:$N$6000,5,0)</f>
        <v>#N/A</v>
      </c>
      <c r="BH359" s="19" t="e">
        <f>VLOOKUP(AE359,ORGANOGRAMAES!$C$1:$N$6000,6,0)</f>
        <v>#N/A</v>
      </c>
      <c r="BI359" s="19" t="e">
        <f>VLOOKUP(AE359,ORGANOGRAMAES!$C$1:$N$6000,7,0)</f>
        <v>#N/A</v>
      </c>
      <c r="BJ359" s="19" t="e">
        <f>VLOOKUP(AE359,ORGANOGRAMAES!$C$1:$N$6000,8,0)</f>
        <v>#N/A</v>
      </c>
      <c r="BK359" s="19" t="e">
        <f>VLOOKUP(AE359,ORGANOGRAMAES!$C$1:$N$6000,9,0)</f>
        <v>#N/A</v>
      </c>
      <c r="BL359" s="19" t="e">
        <f>VLOOKUP(AE359,ORGANOGRAMAES!$C$1:$N$6000,10,0)</f>
        <v>#N/A</v>
      </c>
      <c r="BM359" s="19" t="e">
        <f>VLOOKUP(AE359,ORGANOGRAMAES!$C$1:$N$6000,11,0)</f>
        <v>#N/A</v>
      </c>
      <c r="BN359" s="19" t="e">
        <f>VLOOKUP(AE359,ORGANOGRAMAES!$C$1:$N$6000,12,0)</f>
        <v>#N/A</v>
      </c>
      <c r="BP359" s="19" t="str">
        <f t="shared" si="101"/>
        <v>-</v>
      </c>
      <c r="BQ359" s="19" t="str">
        <f t="shared" si="102"/>
        <v>-</v>
      </c>
      <c r="BR359" s="19" t="str">
        <f t="shared" si="103"/>
        <v>-</v>
      </c>
      <c r="BS359" s="19" t="str">
        <f t="shared" si="104"/>
        <v>-</v>
      </c>
      <c r="BT359" s="19" t="str">
        <f t="shared" si="105"/>
        <v>-</v>
      </c>
      <c r="BU359" s="19" t="str">
        <f t="shared" si="106"/>
        <v>-</v>
      </c>
      <c r="BV359" s="19" t="str">
        <f t="shared" si="107"/>
        <v>-</v>
      </c>
      <c r="BW359" s="19" t="str">
        <f t="shared" si="108"/>
        <v>-</v>
      </c>
      <c r="BX359" s="19" t="str">
        <f t="shared" si="109"/>
        <v>-</v>
      </c>
      <c r="BY359" s="19" t="str">
        <f t="shared" si="110"/>
        <v>-</v>
      </c>
      <c r="BZ359" s="19" t="str">
        <f t="shared" si="111"/>
        <v>-</v>
      </c>
    </row>
    <row r="360" spans="1:78">
      <c r="A360" s="106" t="str">
        <f t="shared" si="112"/>
        <v>22.1.00.00.00.00.00</v>
      </c>
      <c r="B360" s="106">
        <f t="shared" si="113"/>
        <v>22</v>
      </c>
      <c r="C360" s="107" t="str">
        <f t="shared" si="114"/>
        <v>1</v>
      </c>
      <c r="D360" s="32" t="s">
        <v>7024</v>
      </c>
      <c r="E360" s="32" t="s">
        <v>7024</v>
      </c>
      <c r="F360" s="32" t="s">
        <v>7024</v>
      </c>
      <c r="G360" s="32" t="s">
        <v>7024</v>
      </c>
      <c r="H360" s="32" t="s">
        <v>7024</v>
      </c>
      <c r="I360" s="33"/>
      <c r="J360" s="17" t="s">
        <v>93</v>
      </c>
      <c r="K360" s="150" t="str">
        <f t="shared" si="115"/>
        <v>-</v>
      </c>
      <c r="L360" s="123"/>
      <c r="M360" s="123"/>
      <c r="N360" s="123"/>
      <c r="O360" s="123"/>
      <c r="P360" s="123"/>
      <c r="Q360" s="123"/>
      <c r="AC360" s="50" t="str">
        <f t="shared" si="117"/>
        <v>22.1</v>
      </c>
      <c r="AD360" s="19">
        <f t="shared" si="118"/>
        <v>339</v>
      </c>
      <c r="AE360" s="49" t="str">
        <f t="shared" si="116"/>
        <v>22.1339</v>
      </c>
      <c r="BD360" s="19" t="e">
        <f>VLOOKUP(AE360,ORGANOGRAMAES!$C$1:$N$6000,2,0)</f>
        <v>#N/A</v>
      </c>
      <c r="BE360" s="19" t="e">
        <f>VLOOKUP(AE360,ORGANOGRAMAES!$C$1:$N$6000,3,0)</f>
        <v>#N/A</v>
      </c>
      <c r="BF360" s="19" t="e">
        <f>VLOOKUP(AE360,ORGANOGRAMAES!$C$1:$N$6000,4,0)</f>
        <v>#N/A</v>
      </c>
      <c r="BG360" s="19" t="e">
        <f>VLOOKUP(AE360,ORGANOGRAMAES!$C$1:$N$6000,5,0)</f>
        <v>#N/A</v>
      </c>
      <c r="BH360" s="19" t="e">
        <f>VLOOKUP(AE360,ORGANOGRAMAES!$C$1:$N$6000,6,0)</f>
        <v>#N/A</v>
      </c>
      <c r="BI360" s="19" t="e">
        <f>VLOOKUP(AE360,ORGANOGRAMAES!$C$1:$N$6000,7,0)</f>
        <v>#N/A</v>
      </c>
      <c r="BJ360" s="19" t="e">
        <f>VLOOKUP(AE360,ORGANOGRAMAES!$C$1:$N$6000,8,0)</f>
        <v>#N/A</v>
      </c>
      <c r="BK360" s="19" t="e">
        <f>VLOOKUP(AE360,ORGANOGRAMAES!$C$1:$N$6000,9,0)</f>
        <v>#N/A</v>
      </c>
      <c r="BL360" s="19" t="e">
        <f>VLOOKUP(AE360,ORGANOGRAMAES!$C$1:$N$6000,10,0)</f>
        <v>#N/A</v>
      </c>
      <c r="BM360" s="19" t="e">
        <f>VLOOKUP(AE360,ORGANOGRAMAES!$C$1:$N$6000,11,0)</f>
        <v>#N/A</v>
      </c>
      <c r="BN360" s="19" t="e">
        <f>VLOOKUP(AE360,ORGANOGRAMAES!$C$1:$N$6000,12,0)</f>
        <v>#N/A</v>
      </c>
      <c r="BP360" s="19" t="str">
        <f t="shared" si="101"/>
        <v>-</v>
      </c>
      <c r="BQ360" s="19" t="str">
        <f t="shared" si="102"/>
        <v>-</v>
      </c>
      <c r="BR360" s="19" t="str">
        <f t="shared" si="103"/>
        <v>-</v>
      </c>
      <c r="BS360" s="19" t="str">
        <f t="shared" si="104"/>
        <v>-</v>
      </c>
      <c r="BT360" s="19" t="str">
        <f t="shared" si="105"/>
        <v>-</v>
      </c>
      <c r="BU360" s="19" t="str">
        <f t="shared" si="106"/>
        <v>-</v>
      </c>
      <c r="BV360" s="19" t="str">
        <f t="shared" si="107"/>
        <v>-</v>
      </c>
      <c r="BW360" s="19" t="str">
        <f t="shared" si="108"/>
        <v>-</v>
      </c>
      <c r="BX360" s="19" t="str">
        <f t="shared" si="109"/>
        <v>-</v>
      </c>
      <c r="BY360" s="19" t="str">
        <f t="shared" si="110"/>
        <v>-</v>
      </c>
      <c r="BZ360" s="19" t="str">
        <f t="shared" si="111"/>
        <v>-</v>
      </c>
    </row>
    <row r="361" spans="1:78">
      <c r="A361" s="106" t="str">
        <f t="shared" si="112"/>
        <v>22.1.00.00.00.00.00</v>
      </c>
      <c r="B361" s="106">
        <f t="shared" si="113"/>
        <v>22</v>
      </c>
      <c r="C361" s="107" t="str">
        <f t="shared" si="114"/>
        <v>1</v>
      </c>
      <c r="D361" s="32" t="s">
        <v>7024</v>
      </c>
      <c r="E361" s="32" t="s">
        <v>7024</v>
      </c>
      <c r="F361" s="32" t="s">
        <v>7024</v>
      </c>
      <c r="G361" s="32" t="s">
        <v>7024</v>
      </c>
      <c r="H361" s="32" t="s">
        <v>7024</v>
      </c>
      <c r="I361" s="33"/>
      <c r="J361" s="17" t="s">
        <v>93</v>
      </c>
      <c r="K361" s="150" t="str">
        <f t="shared" si="115"/>
        <v>-</v>
      </c>
      <c r="L361" s="123"/>
      <c r="M361" s="123"/>
      <c r="N361" s="123"/>
      <c r="O361" s="123"/>
      <c r="P361" s="123"/>
      <c r="Q361" s="123"/>
      <c r="AC361" s="50" t="str">
        <f t="shared" si="117"/>
        <v>22.1</v>
      </c>
      <c r="AD361" s="19">
        <f t="shared" si="118"/>
        <v>340</v>
      </c>
      <c r="AE361" s="49" t="str">
        <f t="shared" si="116"/>
        <v>22.1340</v>
      </c>
      <c r="BD361" s="19" t="e">
        <f>VLOOKUP(AE361,ORGANOGRAMAES!$C$1:$N$6000,2,0)</f>
        <v>#N/A</v>
      </c>
      <c r="BE361" s="19" t="e">
        <f>VLOOKUP(AE361,ORGANOGRAMAES!$C$1:$N$6000,3,0)</f>
        <v>#N/A</v>
      </c>
      <c r="BF361" s="19" t="e">
        <f>VLOOKUP(AE361,ORGANOGRAMAES!$C$1:$N$6000,4,0)</f>
        <v>#N/A</v>
      </c>
      <c r="BG361" s="19" t="e">
        <f>VLOOKUP(AE361,ORGANOGRAMAES!$C$1:$N$6000,5,0)</f>
        <v>#N/A</v>
      </c>
      <c r="BH361" s="19" t="e">
        <f>VLOOKUP(AE361,ORGANOGRAMAES!$C$1:$N$6000,6,0)</f>
        <v>#N/A</v>
      </c>
      <c r="BI361" s="19" t="e">
        <f>VLOOKUP(AE361,ORGANOGRAMAES!$C$1:$N$6000,7,0)</f>
        <v>#N/A</v>
      </c>
      <c r="BJ361" s="19" t="e">
        <f>VLOOKUP(AE361,ORGANOGRAMAES!$C$1:$N$6000,8,0)</f>
        <v>#N/A</v>
      </c>
      <c r="BK361" s="19" t="e">
        <f>VLOOKUP(AE361,ORGANOGRAMAES!$C$1:$N$6000,9,0)</f>
        <v>#N/A</v>
      </c>
      <c r="BL361" s="19" t="e">
        <f>VLOOKUP(AE361,ORGANOGRAMAES!$C$1:$N$6000,10,0)</f>
        <v>#N/A</v>
      </c>
      <c r="BM361" s="19" t="e">
        <f>VLOOKUP(AE361,ORGANOGRAMAES!$C$1:$N$6000,11,0)</f>
        <v>#N/A</v>
      </c>
      <c r="BN361" s="19" t="e">
        <f>VLOOKUP(AE361,ORGANOGRAMAES!$C$1:$N$6000,12,0)</f>
        <v>#N/A</v>
      </c>
      <c r="BP361" s="19" t="str">
        <f t="shared" si="101"/>
        <v>-</v>
      </c>
      <c r="BQ361" s="19" t="str">
        <f t="shared" si="102"/>
        <v>-</v>
      </c>
      <c r="BR361" s="19" t="str">
        <f t="shared" si="103"/>
        <v>-</v>
      </c>
      <c r="BS361" s="19" t="str">
        <f t="shared" si="104"/>
        <v>-</v>
      </c>
      <c r="BT361" s="19" t="str">
        <f t="shared" si="105"/>
        <v>-</v>
      </c>
      <c r="BU361" s="19" t="str">
        <f t="shared" si="106"/>
        <v>-</v>
      </c>
      <c r="BV361" s="19" t="str">
        <f t="shared" si="107"/>
        <v>-</v>
      </c>
      <c r="BW361" s="19" t="str">
        <f t="shared" si="108"/>
        <v>-</v>
      </c>
      <c r="BX361" s="19" t="str">
        <f t="shared" si="109"/>
        <v>-</v>
      </c>
      <c r="BY361" s="19" t="str">
        <f t="shared" si="110"/>
        <v>-</v>
      </c>
      <c r="BZ361" s="19" t="str">
        <f t="shared" si="111"/>
        <v>-</v>
      </c>
    </row>
    <row r="362" spans="1:78">
      <c r="A362" s="106" t="str">
        <f t="shared" si="112"/>
        <v>22.1.00.00.00.00.00</v>
      </c>
      <c r="B362" s="106">
        <f t="shared" si="113"/>
        <v>22</v>
      </c>
      <c r="C362" s="107" t="str">
        <f t="shared" si="114"/>
        <v>1</v>
      </c>
      <c r="D362" s="32" t="s">
        <v>7024</v>
      </c>
      <c r="E362" s="32" t="s">
        <v>7024</v>
      </c>
      <c r="F362" s="32" t="s">
        <v>7024</v>
      </c>
      <c r="G362" s="32" t="s">
        <v>7024</v>
      </c>
      <c r="H362" s="32" t="s">
        <v>7024</v>
      </c>
      <c r="I362" s="33"/>
      <c r="J362" s="17" t="s">
        <v>93</v>
      </c>
      <c r="K362" s="150" t="str">
        <f t="shared" si="115"/>
        <v>-</v>
      </c>
      <c r="L362" s="123"/>
      <c r="M362" s="123"/>
      <c r="N362" s="123"/>
      <c r="O362" s="123"/>
      <c r="P362" s="123"/>
      <c r="Q362" s="123"/>
      <c r="AC362" s="50" t="str">
        <f t="shared" si="117"/>
        <v>22.1</v>
      </c>
      <c r="AD362" s="19">
        <f t="shared" si="118"/>
        <v>341</v>
      </c>
      <c r="AE362" s="49" t="str">
        <f t="shared" si="116"/>
        <v>22.1341</v>
      </c>
      <c r="BD362" s="19" t="e">
        <f>VLOOKUP(AE362,ORGANOGRAMAES!$C$1:$N$6000,2,0)</f>
        <v>#N/A</v>
      </c>
      <c r="BE362" s="19" t="e">
        <f>VLOOKUP(AE362,ORGANOGRAMAES!$C$1:$N$6000,3,0)</f>
        <v>#N/A</v>
      </c>
      <c r="BF362" s="19" t="e">
        <f>VLOOKUP(AE362,ORGANOGRAMAES!$C$1:$N$6000,4,0)</f>
        <v>#N/A</v>
      </c>
      <c r="BG362" s="19" t="e">
        <f>VLOOKUP(AE362,ORGANOGRAMAES!$C$1:$N$6000,5,0)</f>
        <v>#N/A</v>
      </c>
      <c r="BH362" s="19" t="e">
        <f>VLOOKUP(AE362,ORGANOGRAMAES!$C$1:$N$6000,6,0)</f>
        <v>#N/A</v>
      </c>
      <c r="BI362" s="19" t="e">
        <f>VLOOKUP(AE362,ORGANOGRAMAES!$C$1:$N$6000,7,0)</f>
        <v>#N/A</v>
      </c>
      <c r="BJ362" s="19" t="e">
        <f>VLOOKUP(AE362,ORGANOGRAMAES!$C$1:$N$6000,8,0)</f>
        <v>#N/A</v>
      </c>
      <c r="BK362" s="19" t="e">
        <f>VLOOKUP(AE362,ORGANOGRAMAES!$C$1:$N$6000,9,0)</f>
        <v>#N/A</v>
      </c>
      <c r="BL362" s="19" t="e">
        <f>VLOOKUP(AE362,ORGANOGRAMAES!$C$1:$N$6000,10,0)</f>
        <v>#N/A</v>
      </c>
      <c r="BM362" s="19" t="e">
        <f>VLOOKUP(AE362,ORGANOGRAMAES!$C$1:$N$6000,11,0)</f>
        <v>#N/A</v>
      </c>
      <c r="BN362" s="19" t="e">
        <f>VLOOKUP(AE362,ORGANOGRAMAES!$C$1:$N$6000,12,0)</f>
        <v>#N/A</v>
      </c>
      <c r="BP362" s="19" t="str">
        <f t="shared" si="101"/>
        <v>-</v>
      </c>
      <c r="BQ362" s="19" t="str">
        <f t="shared" si="102"/>
        <v>-</v>
      </c>
      <c r="BR362" s="19" t="str">
        <f t="shared" si="103"/>
        <v>-</v>
      </c>
      <c r="BS362" s="19" t="str">
        <f t="shared" si="104"/>
        <v>-</v>
      </c>
      <c r="BT362" s="19" t="str">
        <f t="shared" si="105"/>
        <v>-</v>
      </c>
      <c r="BU362" s="19" t="str">
        <f t="shared" si="106"/>
        <v>-</v>
      </c>
      <c r="BV362" s="19" t="str">
        <f t="shared" si="107"/>
        <v>-</v>
      </c>
      <c r="BW362" s="19" t="str">
        <f t="shared" si="108"/>
        <v>-</v>
      </c>
      <c r="BX362" s="19" t="str">
        <f t="shared" si="109"/>
        <v>-</v>
      </c>
      <c r="BY362" s="19" t="str">
        <f t="shared" si="110"/>
        <v>-</v>
      </c>
      <c r="BZ362" s="19" t="str">
        <f t="shared" si="111"/>
        <v>-</v>
      </c>
    </row>
    <row r="363" spans="1:78">
      <c r="A363" s="106" t="str">
        <f t="shared" si="112"/>
        <v>22.1.00.00.00.00.00</v>
      </c>
      <c r="B363" s="106">
        <f t="shared" si="113"/>
        <v>22</v>
      </c>
      <c r="C363" s="107" t="str">
        <f t="shared" si="114"/>
        <v>1</v>
      </c>
      <c r="D363" s="32" t="s">
        <v>7024</v>
      </c>
      <c r="E363" s="32" t="s">
        <v>7024</v>
      </c>
      <c r="F363" s="32" t="s">
        <v>7024</v>
      </c>
      <c r="G363" s="32" t="s">
        <v>7024</v>
      </c>
      <c r="H363" s="32" t="s">
        <v>7024</v>
      </c>
      <c r="I363" s="33"/>
      <c r="J363" s="17" t="s">
        <v>93</v>
      </c>
      <c r="K363" s="150" t="str">
        <f t="shared" si="115"/>
        <v>-</v>
      </c>
      <c r="L363" s="123"/>
      <c r="M363" s="123"/>
      <c r="N363" s="123"/>
      <c r="O363" s="123"/>
      <c r="P363" s="123"/>
      <c r="Q363" s="123"/>
      <c r="AC363" s="50" t="str">
        <f t="shared" si="117"/>
        <v>22.1</v>
      </c>
      <c r="AD363" s="19">
        <f t="shared" si="118"/>
        <v>342</v>
      </c>
      <c r="AE363" s="49" t="str">
        <f t="shared" si="116"/>
        <v>22.1342</v>
      </c>
      <c r="BD363" s="19" t="e">
        <f>VLOOKUP(AE363,ORGANOGRAMAES!$C$1:$N$6000,2,0)</f>
        <v>#N/A</v>
      </c>
      <c r="BE363" s="19" t="e">
        <f>VLOOKUP(AE363,ORGANOGRAMAES!$C$1:$N$6000,3,0)</f>
        <v>#N/A</v>
      </c>
      <c r="BF363" s="19" t="e">
        <f>VLOOKUP(AE363,ORGANOGRAMAES!$C$1:$N$6000,4,0)</f>
        <v>#N/A</v>
      </c>
      <c r="BG363" s="19" t="e">
        <f>VLOOKUP(AE363,ORGANOGRAMAES!$C$1:$N$6000,5,0)</f>
        <v>#N/A</v>
      </c>
      <c r="BH363" s="19" t="e">
        <f>VLOOKUP(AE363,ORGANOGRAMAES!$C$1:$N$6000,6,0)</f>
        <v>#N/A</v>
      </c>
      <c r="BI363" s="19" t="e">
        <f>VLOOKUP(AE363,ORGANOGRAMAES!$C$1:$N$6000,7,0)</f>
        <v>#N/A</v>
      </c>
      <c r="BJ363" s="19" t="e">
        <f>VLOOKUP(AE363,ORGANOGRAMAES!$C$1:$N$6000,8,0)</f>
        <v>#N/A</v>
      </c>
      <c r="BK363" s="19" t="e">
        <f>VLOOKUP(AE363,ORGANOGRAMAES!$C$1:$N$6000,9,0)</f>
        <v>#N/A</v>
      </c>
      <c r="BL363" s="19" t="e">
        <f>VLOOKUP(AE363,ORGANOGRAMAES!$C$1:$N$6000,10,0)</f>
        <v>#N/A</v>
      </c>
      <c r="BM363" s="19" t="e">
        <f>VLOOKUP(AE363,ORGANOGRAMAES!$C$1:$N$6000,11,0)</f>
        <v>#N/A</v>
      </c>
      <c r="BN363" s="19" t="e">
        <f>VLOOKUP(AE363,ORGANOGRAMAES!$C$1:$N$6000,12,0)</f>
        <v>#N/A</v>
      </c>
      <c r="BP363" s="19" t="str">
        <f t="shared" si="101"/>
        <v>-</v>
      </c>
      <c r="BQ363" s="19" t="str">
        <f t="shared" si="102"/>
        <v>-</v>
      </c>
      <c r="BR363" s="19" t="str">
        <f t="shared" si="103"/>
        <v>-</v>
      </c>
      <c r="BS363" s="19" t="str">
        <f t="shared" si="104"/>
        <v>-</v>
      </c>
      <c r="BT363" s="19" t="str">
        <f t="shared" si="105"/>
        <v>-</v>
      </c>
      <c r="BU363" s="19" t="str">
        <f t="shared" si="106"/>
        <v>-</v>
      </c>
      <c r="BV363" s="19" t="str">
        <f t="shared" si="107"/>
        <v>-</v>
      </c>
      <c r="BW363" s="19" t="str">
        <f t="shared" si="108"/>
        <v>-</v>
      </c>
      <c r="BX363" s="19" t="str">
        <f t="shared" si="109"/>
        <v>-</v>
      </c>
      <c r="BY363" s="19" t="str">
        <f t="shared" si="110"/>
        <v>-</v>
      </c>
      <c r="BZ363" s="19" t="str">
        <f t="shared" si="111"/>
        <v>-</v>
      </c>
    </row>
    <row r="364" spans="1:78">
      <c r="A364" s="106" t="str">
        <f t="shared" si="112"/>
        <v>22.1.00.00.00.00.00</v>
      </c>
      <c r="B364" s="106">
        <f t="shared" si="113"/>
        <v>22</v>
      </c>
      <c r="C364" s="107" t="str">
        <f t="shared" si="114"/>
        <v>1</v>
      </c>
      <c r="D364" s="32" t="s">
        <v>7024</v>
      </c>
      <c r="E364" s="32" t="s">
        <v>7024</v>
      </c>
      <c r="F364" s="32" t="s">
        <v>7024</v>
      </c>
      <c r="G364" s="32" t="s">
        <v>7024</v>
      </c>
      <c r="H364" s="32" t="s">
        <v>7024</v>
      </c>
      <c r="I364" s="33"/>
      <c r="J364" s="17" t="s">
        <v>93</v>
      </c>
      <c r="K364" s="150" t="str">
        <f t="shared" si="115"/>
        <v>-</v>
      </c>
      <c r="L364" s="123"/>
      <c r="M364" s="123"/>
      <c r="N364" s="123"/>
      <c r="O364" s="123"/>
      <c r="P364" s="123"/>
      <c r="Q364" s="123"/>
      <c r="AC364" s="50" t="str">
        <f t="shared" si="117"/>
        <v>22.1</v>
      </c>
      <c r="AD364" s="19">
        <f t="shared" si="118"/>
        <v>343</v>
      </c>
      <c r="AE364" s="49" t="str">
        <f t="shared" si="116"/>
        <v>22.1343</v>
      </c>
      <c r="BD364" s="19" t="e">
        <f>VLOOKUP(AE364,ORGANOGRAMAES!$C$1:$N$6000,2,0)</f>
        <v>#N/A</v>
      </c>
      <c r="BE364" s="19" t="e">
        <f>VLOOKUP(AE364,ORGANOGRAMAES!$C$1:$N$6000,3,0)</f>
        <v>#N/A</v>
      </c>
      <c r="BF364" s="19" t="e">
        <f>VLOOKUP(AE364,ORGANOGRAMAES!$C$1:$N$6000,4,0)</f>
        <v>#N/A</v>
      </c>
      <c r="BG364" s="19" t="e">
        <f>VLOOKUP(AE364,ORGANOGRAMAES!$C$1:$N$6000,5,0)</f>
        <v>#N/A</v>
      </c>
      <c r="BH364" s="19" t="e">
        <f>VLOOKUP(AE364,ORGANOGRAMAES!$C$1:$N$6000,6,0)</f>
        <v>#N/A</v>
      </c>
      <c r="BI364" s="19" t="e">
        <f>VLOOKUP(AE364,ORGANOGRAMAES!$C$1:$N$6000,7,0)</f>
        <v>#N/A</v>
      </c>
      <c r="BJ364" s="19" t="e">
        <f>VLOOKUP(AE364,ORGANOGRAMAES!$C$1:$N$6000,8,0)</f>
        <v>#N/A</v>
      </c>
      <c r="BK364" s="19" t="e">
        <f>VLOOKUP(AE364,ORGANOGRAMAES!$C$1:$N$6000,9,0)</f>
        <v>#N/A</v>
      </c>
      <c r="BL364" s="19" t="e">
        <f>VLOOKUP(AE364,ORGANOGRAMAES!$C$1:$N$6000,10,0)</f>
        <v>#N/A</v>
      </c>
      <c r="BM364" s="19" t="e">
        <f>VLOOKUP(AE364,ORGANOGRAMAES!$C$1:$N$6000,11,0)</f>
        <v>#N/A</v>
      </c>
      <c r="BN364" s="19" t="e">
        <f>VLOOKUP(AE364,ORGANOGRAMAES!$C$1:$N$6000,12,0)</f>
        <v>#N/A</v>
      </c>
      <c r="BP364" s="19" t="str">
        <f t="shared" si="101"/>
        <v>-</v>
      </c>
      <c r="BQ364" s="19" t="str">
        <f t="shared" si="102"/>
        <v>-</v>
      </c>
      <c r="BR364" s="19" t="str">
        <f t="shared" si="103"/>
        <v>-</v>
      </c>
      <c r="BS364" s="19" t="str">
        <f t="shared" si="104"/>
        <v>-</v>
      </c>
      <c r="BT364" s="19" t="str">
        <f t="shared" si="105"/>
        <v>-</v>
      </c>
      <c r="BU364" s="19" t="str">
        <f t="shared" si="106"/>
        <v>-</v>
      </c>
      <c r="BV364" s="19" t="str">
        <f t="shared" si="107"/>
        <v>-</v>
      </c>
      <c r="BW364" s="19" t="str">
        <f t="shared" si="108"/>
        <v>-</v>
      </c>
      <c r="BX364" s="19" t="str">
        <f t="shared" si="109"/>
        <v>-</v>
      </c>
      <c r="BY364" s="19" t="str">
        <f t="shared" si="110"/>
        <v>-</v>
      </c>
      <c r="BZ364" s="19" t="str">
        <f t="shared" si="111"/>
        <v>-</v>
      </c>
    </row>
    <row r="365" spans="1:78">
      <c r="A365" s="106" t="str">
        <f t="shared" si="112"/>
        <v>22.1.00.00.00.00.00</v>
      </c>
      <c r="B365" s="106">
        <f t="shared" si="113"/>
        <v>22</v>
      </c>
      <c r="C365" s="107" t="str">
        <f t="shared" si="114"/>
        <v>1</v>
      </c>
      <c r="D365" s="32" t="s">
        <v>7024</v>
      </c>
      <c r="E365" s="32" t="s">
        <v>7024</v>
      </c>
      <c r="F365" s="32" t="s">
        <v>7024</v>
      </c>
      <c r="G365" s="32" t="s">
        <v>7024</v>
      </c>
      <c r="H365" s="32" t="s">
        <v>7024</v>
      </c>
      <c r="I365" s="33"/>
      <c r="J365" s="17" t="s">
        <v>93</v>
      </c>
      <c r="K365" s="150" t="str">
        <f t="shared" si="115"/>
        <v>-</v>
      </c>
      <c r="L365" s="123"/>
      <c r="M365" s="123"/>
      <c r="N365" s="123"/>
      <c r="O365" s="123"/>
      <c r="P365" s="123"/>
      <c r="Q365" s="123"/>
      <c r="AC365" s="50" t="str">
        <f t="shared" si="117"/>
        <v>22.1</v>
      </c>
      <c r="AD365" s="19">
        <f t="shared" si="118"/>
        <v>344</v>
      </c>
      <c r="AE365" s="49" t="str">
        <f t="shared" si="116"/>
        <v>22.1344</v>
      </c>
      <c r="BD365" s="19" t="e">
        <f>VLOOKUP(AE365,ORGANOGRAMAES!$C$1:$N$6000,2,0)</f>
        <v>#N/A</v>
      </c>
      <c r="BE365" s="19" t="e">
        <f>VLOOKUP(AE365,ORGANOGRAMAES!$C$1:$N$6000,3,0)</f>
        <v>#N/A</v>
      </c>
      <c r="BF365" s="19" t="e">
        <f>VLOOKUP(AE365,ORGANOGRAMAES!$C$1:$N$6000,4,0)</f>
        <v>#N/A</v>
      </c>
      <c r="BG365" s="19" t="e">
        <f>VLOOKUP(AE365,ORGANOGRAMAES!$C$1:$N$6000,5,0)</f>
        <v>#N/A</v>
      </c>
      <c r="BH365" s="19" t="e">
        <f>VLOOKUP(AE365,ORGANOGRAMAES!$C$1:$N$6000,6,0)</f>
        <v>#N/A</v>
      </c>
      <c r="BI365" s="19" t="e">
        <f>VLOOKUP(AE365,ORGANOGRAMAES!$C$1:$N$6000,7,0)</f>
        <v>#N/A</v>
      </c>
      <c r="BJ365" s="19" t="e">
        <f>VLOOKUP(AE365,ORGANOGRAMAES!$C$1:$N$6000,8,0)</f>
        <v>#N/A</v>
      </c>
      <c r="BK365" s="19" t="e">
        <f>VLOOKUP(AE365,ORGANOGRAMAES!$C$1:$N$6000,9,0)</f>
        <v>#N/A</v>
      </c>
      <c r="BL365" s="19" t="e">
        <f>VLOOKUP(AE365,ORGANOGRAMAES!$C$1:$N$6000,10,0)</f>
        <v>#N/A</v>
      </c>
      <c r="BM365" s="19" t="e">
        <f>VLOOKUP(AE365,ORGANOGRAMAES!$C$1:$N$6000,11,0)</f>
        <v>#N/A</v>
      </c>
      <c r="BN365" s="19" t="e">
        <f>VLOOKUP(AE365,ORGANOGRAMAES!$C$1:$N$6000,12,0)</f>
        <v>#N/A</v>
      </c>
      <c r="BP365" s="19" t="str">
        <f t="shared" si="101"/>
        <v>-</v>
      </c>
      <c r="BQ365" s="19" t="str">
        <f t="shared" si="102"/>
        <v>-</v>
      </c>
      <c r="BR365" s="19" t="str">
        <f t="shared" si="103"/>
        <v>-</v>
      </c>
      <c r="BS365" s="19" t="str">
        <f t="shared" si="104"/>
        <v>-</v>
      </c>
      <c r="BT365" s="19" t="str">
        <f t="shared" si="105"/>
        <v>-</v>
      </c>
      <c r="BU365" s="19" t="str">
        <f t="shared" si="106"/>
        <v>-</v>
      </c>
      <c r="BV365" s="19" t="str">
        <f t="shared" si="107"/>
        <v>-</v>
      </c>
      <c r="BW365" s="19" t="str">
        <f t="shared" si="108"/>
        <v>-</v>
      </c>
      <c r="BX365" s="19" t="str">
        <f t="shared" si="109"/>
        <v>-</v>
      </c>
      <c r="BY365" s="19" t="str">
        <f t="shared" si="110"/>
        <v>-</v>
      </c>
      <c r="BZ365" s="19" t="str">
        <f t="shared" si="111"/>
        <v>-</v>
      </c>
    </row>
    <row r="366" spans="1:78">
      <c r="A366" s="106" t="str">
        <f t="shared" si="112"/>
        <v>22.1.00.00.00.00.00</v>
      </c>
      <c r="B366" s="106">
        <f t="shared" si="113"/>
        <v>22</v>
      </c>
      <c r="C366" s="107" t="str">
        <f t="shared" si="114"/>
        <v>1</v>
      </c>
      <c r="D366" s="32" t="s">
        <v>7024</v>
      </c>
      <c r="E366" s="32" t="s">
        <v>7024</v>
      </c>
      <c r="F366" s="32" t="s">
        <v>7024</v>
      </c>
      <c r="G366" s="32" t="s">
        <v>7024</v>
      </c>
      <c r="H366" s="32" t="s">
        <v>7024</v>
      </c>
      <c r="I366" s="33"/>
      <c r="J366" s="17" t="s">
        <v>93</v>
      </c>
      <c r="K366" s="150" t="str">
        <f t="shared" si="115"/>
        <v>-</v>
      </c>
      <c r="L366" s="123"/>
      <c r="M366" s="123"/>
      <c r="N366" s="123"/>
      <c r="O366" s="123"/>
      <c r="P366" s="123"/>
      <c r="Q366" s="123"/>
      <c r="AC366" s="50" t="str">
        <f t="shared" si="117"/>
        <v>22.1</v>
      </c>
      <c r="AD366" s="19">
        <f t="shared" si="118"/>
        <v>345</v>
      </c>
      <c r="AE366" s="49" t="str">
        <f t="shared" si="116"/>
        <v>22.1345</v>
      </c>
      <c r="BD366" s="19" t="e">
        <f>VLOOKUP(AE366,ORGANOGRAMAES!$C$1:$N$6000,2,0)</f>
        <v>#N/A</v>
      </c>
      <c r="BE366" s="19" t="e">
        <f>VLOOKUP(AE366,ORGANOGRAMAES!$C$1:$N$6000,3,0)</f>
        <v>#N/A</v>
      </c>
      <c r="BF366" s="19" t="e">
        <f>VLOOKUP(AE366,ORGANOGRAMAES!$C$1:$N$6000,4,0)</f>
        <v>#N/A</v>
      </c>
      <c r="BG366" s="19" t="e">
        <f>VLOOKUP(AE366,ORGANOGRAMAES!$C$1:$N$6000,5,0)</f>
        <v>#N/A</v>
      </c>
      <c r="BH366" s="19" t="e">
        <f>VLOOKUP(AE366,ORGANOGRAMAES!$C$1:$N$6000,6,0)</f>
        <v>#N/A</v>
      </c>
      <c r="BI366" s="19" t="e">
        <f>VLOOKUP(AE366,ORGANOGRAMAES!$C$1:$N$6000,7,0)</f>
        <v>#N/A</v>
      </c>
      <c r="BJ366" s="19" t="e">
        <f>VLOOKUP(AE366,ORGANOGRAMAES!$C$1:$N$6000,8,0)</f>
        <v>#N/A</v>
      </c>
      <c r="BK366" s="19" t="e">
        <f>VLOOKUP(AE366,ORGANOGRAMAES!$C$1:$N$6000,9,0)</f>
        <v>#N/A</v>
      </c>
      <c r="BL366" s="19" t="e">
        <f>VLOOKUP(AE366,ORGANOGRAMAES!$C$1:$N$6000,10,0)</f>
        <v>#N/A</v>
      </c>
      <c r="BM366" s="19" t="e">
        <f>VLOOKUP(AE366,ORGANOGRAMAES!$C$1:$N$6000,11,0)</f>
        <v>#N/A</v>
      </c>
      <c r="BN366" s="19" t="e">
        <f>VLOOKUP(AE366,ORGANOGRAMAES!$C$1:$N$6000,12,0)</f>
        <v>#N/A</v>
      </c>
      <c r="BP366" s="19" t="str">
        <f t="shared" si="101"/>
        <v>-</v>
      </c>
      <c r="BQ366" s="19" t="str">
        <f t="shared" si="102"/>
        <v>-</v>
      </c>
      <c r="BR366" s="19" t="str">
        <f t="shared" si="103"/>
        <v>-</v>
      </c>
      <c r="BS366" s="19" t="str">
        <f t="shared" si="104"/>
        <v>-</v>
      </c>
      <c r="BT366" s="19" t="str">
        <f t="shared" si="105"/>
        <v>-</v>
      </c>
      <c r="BU366" s="19" t="str">
        <f t="shared" si="106"/>
        <v>-</v>
      </c>
      <c r="BV366" s="19" t="str">
        <f t="shared" si="107"/>
        <v>-</v>
      </c>
      <c r="BW366" s="19" t="str">
        <f t="shared" si="108"/>
        <v>-</v>
      </c>
      <c r="BX366" s="19" t="str">
        <f t="shared" si="109"/>
        <v>-</v>
      </c>
      <c r="BY366" s="19" t="str">
        <f t="shared" si="110"/>
        <v>-</v>
      </c>
      <c r="BZ366" s="19" t="str">
        <f t="shared" si="111"/>
        <v>-</v>
      </c>
    </row>
    <row r="367" spans="1:78">
      <c r="A367" s="106" t="str">
        <f t="shared" si="112"/>
        <v>22.1.00.00.00.00.00</v>
      </c>
      <c r="B367" s="106">
        <f t="shared" si="113"/>
        <v>22</v>
      </c>
      <c r="C367" s="107" t="str">
        <f t="shared" si="114"/>
        <v>1</v>
      </c>
      <c r="D367" s="32" t="s">
        <v>7024</v>
      </c>
      <c r="E367" s="32" t="s">
        <v>7024</v>
      </c>
      <c r="F367" s="32" t="s">
        <v>7024</v>
      </c>
      <c r="G367" s="32" t="s">
        <v>7024</v>
      </c>
      <c r="H367" s="32" t="s">
        <v>7024</v>
      </c>
      <c r="I367" s="33"/>
      <c r="J367" s="17" t="s">
        <v>93</v>
      </c>
      <c r="K367" s="150" t="str">
        <f t="shared" si="115"/>
        <v>-</v>
      </c>
      <c r="L367" s="123"/>
      <c r="M367" s="123"/>
      <c r="N367" s="123"/>
      <c r="O367" s="123"/>
      <c r="P367" s="123"/>
      <c r="Q367" s="123"/>
      <c r="AC367" s="50" t="str">
        <f t="shared" si="117"/>
        <v>22.1</v>
      </c>
      <c r="AD367" s="19">
        <f t="shared" si="118"/>
        <v>346</v>
      </c>
      <c r="AE367" s="49" t="str">
        <f t="shared" si="116"/>
        <v>22.1346</v>
      </c>
      <c r="BD367" s="19" t="e">
        <f>VLOOKUP(AE367,ORGANOGRAMAES!$C$1:$N$6000,2,0)</f>
        <v>#N/A</v>
      </c>
      <c r="BE367" s="19" t="e">
        <f>VLOOKUP(AE367,ORGANOGRAMAES!$C$1:$N$6000,3,0)</f>
        <v>#N/A</v>
      </c>
      <c r="BF367" s="19" t="e">
        <f>VLOOKUP(AE367,ORGANOGRAMAES!$C$1:$N$6000,4,0)</f>
        <v>#N/A</v>
      </c>
      <c r="BG367" s="19" t="e">
        <f>VLOOKUP(AE367,ORGANOGRAMAES!$C$1:$N$6000,5,0)</f>
        <v>#N/A</v>
      </c>
      <c r="BH367" s="19" t="e">
        <f>VLOOKUP(AE367,ORGANOGRAMAES!$C$1:$N$6000,6,0)</f>
        <v>#N/A</v>
      </c>
      <c r="BI367" s="19" t="e">
        <f>VLOOKUP(AE367,ORGANOGRAMAES!$C$1:$N$6000,7,0)</f>
        <v>#N/A</v>
      </c>
      <c r="BJ367" s="19" t="e">
        <f>VLOOKUP(AE367,ORGANOGRAMAES!$C$1:$N$6000,8,0)</f>
        <v>#N/A</v>
      </c>
      <c r="BK367" s="19" t="e">
        <f>VLOOKUP(AE367,ORGANOGRAMAES!$C$1:$N$6000,9,0)</f>
        <v>#N/A</v>
      </c>
      <c r="BL367" s="19" t="e">
        <f>VLOOKUP(AE367,ORGANOGRAMAES!$C$1:$N$6000,10,0)</f>
        <v>#N/A</v>
      </c>
      <c r="BM367" s="19" t="e">
        <f>VLOOKUP(AE367,ORGANOGRAMAES!$C$1:$N$6000,11,0)</f>
        <v>#N/A</v>
      </c>
      <c r="BN367" s="19" t="e">
        <f>VLOOKUP(AE367,ORGANOGRAMAES!$C$1:$N$6000,12,0)</f>
        <v>#N/A</v>
      </c>
      <c r="BP367" s="19" t="str">
        <f t="shared" si="101"/>
        <v>-</v>
      </c>
      <c r="BQ367" s="19" t="str">
        <f t="shared" si="102"/>
        <v>-</v>
      </c>
      <c r="BR367" s="19" t="str">
        <f t="shared" si="103"/>
        <v>-</v>
      </c>
      <c r="BS367" s="19" t="str">
        <f t="shared" si="104"/>
        <v>-</v>
      </c>
      <c r="BT367" s="19" t="str">
        <f t="shared" si="105"/>
        <v>-</v>
      </c>
      <c r="BU367" s="19" t="str">
        <f t="shared" si="106"/>
        <v>-</v>
      </c>
      <c r="BV367" s="19" t="str">
        <f t="shared" si="107"/>
        <v>-</v>
      </c>
      <c r="BW367" s="19" t="str">
        <f t="shared" si="108"/>
        <v>-</v>
      </c>
      <c r="BX367" s="19" t="str">
        <f t="shared" si="109"/>
        <v>-</v>
      </c>
      <c r="BY367" s="19" t="str">
        <f t="shared" si="110"/>
        <v>-</v>
      </c>
      <c r="BZ367" s="19" t="str">
        <f t="shared" si="111"/>
        <v>-</v>
      </c>
    </row>
    <row r="368" spans="1:78">
      <c r="A368" s="106" t="str">
        <f t="shared" si="112"/>
        <v>22.1.00.00.00.00.00</v>
      </c>
      <c r="B368" s="106">
        <f t="shared" si="113"/>
        <v>22</v>
      </c>
      <c r="C368" s="107" t="str">
        <f t="shared" si="114"/>
        <v>1</v>
      </c>
      <c r="D368" s="32" t="s">
        <v>7024</v>
      </c>
      <c r="E368" s="32" t="s">
        <v>7024</v>
      </c>
      <c r="F368" s="32" t="s">
        <v>7024</v>
      </c>
      <c r="G368" s="32" t="s">
        <v>7024</v>
      </c>
      <c r="H368" s="32" t="s">
        <v>7024</v>
      </c>
      <c r="I368" s="33"/>
      <c r="J368" s="17" t="s">
        <v>93</v>
      </c>
      <c r="K368" s="150" t="str">
        <f t="shared" si="115"/>
        <v>-</v>
      </c>
      <c r="L368" s="123"/>
      <c r="M368" s="123"/>
      <c r="N368" s="123"/>
      <c r="O368" s="123"/>
      <c r="P368" s="123"/>
      <c r="Q368" s="123"/>
      <c r="AC368" s="50" t="str">
        <f t="shared" si="117"/>
        <v>22.1</v>
      </c>
      <c r="AD368" s="19">
        <f t="shared" si="118"/>
        <v>347</v>
      </c>
      <c r="AE368" s="49" t="str">
        <f t="shared" si="116"/>
        <v>22.1347</v>
      </c>
      <c r="BD368" s="19" t="e">
        <f>VLOOKUP(AE368,ORGANOGRAMAES!$C$1:$N$6000,2,0)</f>
        <v>#N/A</v>
      </c>
      <c r="BE368" s="19" t="e">
        <f>VLOOKUP(AE368,ORGANOGRAMAES!$C$1:$N$6000,3,0)</f>
        <v>#N/A</v>
      </c>
      <c r="BF368" s="19" t="e">
        <f>VLOOKUP(AE368,ORGANOGRAMAES!$C$1:$N$6000,4,0)</f>
        <v>#N/A</v>
      </c>
      <c r="BG368" s="19" t="e">
        <f>VLOOKUP(AE368,ORGANOGRAMAES!$C$1:$N$6000,5,0)</f>
        <v>#N/A</v>
      </c>
      <c r="BH368" s="19" t="e">
        <f>VLOOKUP(AE368,ORGANOGRAMAES!$C$1:$N$6000,6,0)</f>
        <v>#N/A</v>
      </c>
      <c r="BI368" s="19" t="e">
        <f>VLOOKUP(AE368,ORGANOGRAMAES!$C$1:$N$6000,7,0)</f>
        <v>#N/A</v>
      </c>
      <c r="BJ368" s="19" t="e">
        <f>VLOOKUP(AE368,ORGANOGRAMAES!$C$1:$N$6000,8,0)</f>
        <v>#N/A</v>
      </c>
      <c r="BK368" s="19" t="e">
        <f>VLOOKUP(AE368,ORGANOGRAMAES!$C$1:$N$6000,9,0)</f>
        <v>#N/A</v>
      </c>
      <c r="BL368" s="19" t="e">
        <f>VLOOKUP(AE368,ORGANOGRAMAES!$C$1:$N$6000,10,0)</f>
        <v>#N/A</v>
      </c>
      <c r="BM368" s="19" t="e">
        <f>VLOOKUP(AE368,ORGANOGRAMAES!$C$1:$N$6000,11,0)</f>
        <v>#N/A</v>
      </c>
      <c r="BN368" s="19" t="e">
        <f>VLOOKUP(AE368,ORGANOGRAMAES!$C$1:$N$6000,12,0)</f>
        <v>#N/A</v>
      </c>
      <c r="BP368" s="19" t="str">
        <f t="shared" si="101"/>
        <v>-</v>
      </c>
      <c r="BQ368" s="19" t="str">
        <f t="shared" si="102"/>
        <v>-</v>
      </c>
      <c r="BR368" s="19" t="str">
        <f t="shared" si="103"/>
        <v>-</v>
      </c>
      <c r="BS368" s="19" t="str">
        <f t="shared" si="104"/>
        <v>-</v>
      </c>
      <c r="BT368" s="19" t="str">
        <f t="shared" si="105"/>
        <v>-</v>
      </c>
      <c r="BU368" s="19" t="str">
        <f t="shared" si="106"/>
        <v>-</v>
      </c>
      <c r="BV368" s="19" t="str">
        <f t="shared" si="107"/>
        <v>-</v>
      </c>
      <c r="BW368" s="19" t="str">
        <f t="shared" si="108"/>
        <v>-</v>
      </c>
      <c r="BX368" s="19" t="str">
        <f t="shared" si="109"/>
        <v>-</v>
      </c>
      <c r="BY368" s="19" t="str">
        <f t="shared" si="110"/>
        <v>-</v>
      </c>
      <c r="BZ368" s="19" t="str">
        <f t="shared" si="111"/>
        <v>-</v>
      </c>
    </row>
    <row r="369" spans="1:78">
      <c r="A369" s="106" t="str">
        <f t="shared" si="112"/>
        <v>22.1.00.00.00.00.00</v>
      </c>
      <c r="B369" s="106">
        <f t="shared" si="113"/>
        <v>22</v>
      </c>
      <c r="C369" s="107" t="str">
        <f t="shared" si="114"/>
        <v>1</v>
      </c>
      <c r="D369" s="32" t="s">
        <v>7024</v>
      </c>
      <c r="E369" s="32" t="s">
        <v>7024</v>
      </c>
      <c r="F369" s="32" t="s">
        <v>7024</v>
      </c>
      <c r="G369" s="32" t="s">
        <v>7024</v>
      </c>
      <c r="H369" s="32" t="s">
        <v>7024</v>
      </c>
      <c r="I369" s="33"/>
      <c r="J369" s="17" t="s">
        <v>93</v>
      </c>
      <c r="K369" s="150" t="str">
        <f t="shared" si="115"/>
        <v>-</v>
      </c>
      <c r="L369" s="123"/>
      <c r="M369" s="123"/>
      <c r="N369" s="123"/>
      <c r="O369" s="123"/>
      <c r="P369" s="123"/>
      <c r="Q369" s="123"/>
      <c r="AC369" s="50" t="str">
        <f t="shared" si="117"/>
        <v>22.1</v>
      </c>
      <c r="AD369" s="19">
        <f t="shared" si="118"/>
        <v>348</v>
      </c>
      <c r="AE369" s="49" t="str">
        <f t="shared" si="116"/>
        <v>22.1348</v>
      </c>
      <c r="BD369" s="19" t="e">
        <f>VLOOKUP(AE369,ORGANOGRAMAES!$C$1:$N$6000,2,0)</f>
        <v>#N/A</v>
      </c>
      <c r="BE369" s="19" t="e">
        <f>VLOOKUP(AE369,ORGANOGRAMAES!$C$1:$N$6000,3,0)</f>
        <v>#N/A</v>
      </c>
      <c r="BF369" s="19" t="e">
        <f>VLOOKUP(AE369,ORGANOGRAMAES!$C$1:$N$6000,4,0)</f>
        <v>#N/A</v>
      </c>
      <c r="BG369" s="19" t="e">
        <f>VLOOKUP(AE369,ORGANOGRAMAES!$C$1:$N$6000,5,0)</f>
        <v>#N/A</v>
      </c>
      <c r="BH369" s="19" t="e">
        <f>VLOOKUP(AE369,ORGANOGRAMAES!$C$1:$N$6000,6,0)</f>
        <v>#N/A</v>
      </c>
      <c r="BI369" s="19" t="e">
        <f>VLOOKUP(AE369,ORGANOGRAMAES!$C$1:$N$6000,7,0)</f>
        <v>#N/A</v>
      </c>
      <c r="BJ369" s="19" t="e">
        <f>VLOOKUP(AE369,ORGANOGRAMAES!$C$1:$N$6000,8,0)</f>
        <v>#N/A</v>
      </c>
      <c r="BK369" s="19" t="e">
        <f>VLOOKUP(AE369,ORGANOGRAMAES!$C$1:$N$6000,9,0)</f>
        <v>#N/A</v>
      </c>
      <c r="BL369" s="19" t="e">
        <f>VLOOKUP(AE369,ORGANOGRAMAES!$C$1:$N$6000,10,0)</f>
        <v>#N/A</v>
      </c>
      <c r="BM369" s="19" t="e">
        <f>VLOOKUP(AE369,ORGANOGRAMAES!$C$1:$N$6000,11,0)</f>
        <v>#N/A</v>
      </c>
      <c r="BN369" s="19" t="e">
        <f>VLOOKUP(AE369,ORGANOGRAMAES!$C$1:$N$6000,12,0)</f>
        <v>#N/A</v>
      </c>
      <c r="BP369" s="19" t="str">
        <f t="shared" si="101"/>
        <v>-</v>
      </c>
      <c r="BQ369" s="19" t="str">
        <f t="shared" si="102"/>
        <v>-</v>
      </c>
      <c r="BR369" s="19" t="str">
        <f t="shared" si="103"/>
        <v>-</v>
      </c>
      <c r="BS369" s="19" t="str">
        <f t="shared" si="104"/>
        <v>-</v>
      </c>
      <c r="BT369" s="19" t="str">
        <f t="shared" si="105"/>
        <v>-</v>
      </c>
      <c r="BU369" s="19" t="str">
        <f t="shared" si="106"/>
        <v>-</v>
      </c>
      <c r="BV369" s="19" t="str">
        <f t="shared" si="107"/>
        <v>-</v>
      </c>
      <c r="BW369" s="19" t="str">
        <f t="shared" si="108"/>
        <v>-</v>
      </c>
      <c r="BX369" s="19" t="str">
        <f t="shared" si="109"/>
        <v>-</v>
      </c>
      <c r="BY369" s="19" t="str">
        <f t="shared" si="110"/>
        <v>-</v>
      </c>
      <c r="BZ369" s="19" t="str">
        <f t="shared" si="111"/>
        <v>-</v>
      </c>
    </row>
    <row r="370" spans="1:78">
      <c r="A370" s="106" t="str">
        <f t="shared" si="112"/>
        <v>22.1.00.00.00.00.00</v>
      </c>
      <c r="B370" s="106">
        <f t="shared" si="113"/>
        <v>22</v>
      </c>
      <c r="C370" s="107" t="str">
        <f t="shared" si="114"/>
        <v>1</v>
      </c>
      <c r="D370" s="32" t="s">
        <v>7024</v>
      </c>
      <c r="E370" s="32" t="s">
        <v>7024</v>
      </c>
      <c r="F370" s="32" t="s">
        <v>7024</v>
      </c>
      <c r="G370" s="32" t="s">
        <v>7024</v>
      </c>
      <c r="H370" s="32" t="s">
        <v>7024</v>
      </c>
      <c r="I370" s="33"/>
      <c r="J370" s="17" t="s">
        <v>93</v>
      </c>
      <c r="K370" s="150" t="str">
        <f t="shared" si="115"/>
        <v>-</v>
      </c>
      <c r="L370" s="123"/>
      <c r="M370" s="123"/>
      <c r="N370" s="123"/>
      <c r="O370" s="123"/>
      <c r="P370" s="123"/>
      <c r="Q370" s="123"/>
      <c r="AC370" s="50" t="str">
        <f t="shared" si="117"/>
        <v>22.1</v>
      </c>
      <c r="AD370" s="19">
        <f t="shared" si="118"/>
        <v>349</v>
      </c>
      <c r="AE370" s="49" t="str">
        <f t="shared" si="116"/>
        <v>22.1349</v>
      </c>
      <c r="BD370" s="19" t="e">
        <f>VLOOKUP(AE370,ORGANOGRAMAES!$C$1:$N$6000,2,0)</f>
        <v>#N/A</v>
      </c>
      <c r="BE370" s="19" t="e">
        <f>VLOOKUP(AE370,ORGANOGRAMAES!$C$1:$N$6000,3,0)</f>
        <v>#N/A</v>
      </c>
      <c r="BF370" s="19" t="e">
        <f>VLOOKUP(AE370,ORGANOGRAMAES!$C$1:$N$6000,4,0)</f>
        <v>#N/A</v>
      </c>
      <c r="BG370" s="19" t="e">
        <f>VLOOKUP(AE370,ORGANOGRAMAES!$C$1:$N$6000,5,0)</f>
        <v>#N/A</v>
      </c>
      <c r="BH370" s="19" t="e">
        <f>VLOOKUP(AE370,ORGANOGRAMAES!$C$1:$N$6000,6,0)</f>
        <v>#N/A</v>
      </c>
      <c r="BI370" s="19" t="e">
        <f>VLOOKUP(AE370,ORGANOGRAMAES!$C$1:$N$6000,7,0)</f>
        <v>#N/A</v>
      </c>
      <c r="BJ370" s="19" t="e">
        <f>VLOOKUP(AE370,ORGANOGRAMAES!$C$1:$N$6000,8,0)</f>
        <v>#N/A</v>
      </c>
      <c r="BK370" s="19" t="e">
        <f>VLOOKUP(AE370,ORGANOGRAMAES!$C$1:$N$6000,9,0)</f>
        <v>#N/A</v>
      </c>
      <c r="BL370" s="19" t="e">
        <f>VLOOKUP(AE370,ORGANOGRAMAES!$C$1:$N$6000,10,0)</f>
        <v>#N/A</v>
      </c>
      <c r="BM370" s="19" t="e">
        <f>VLOOKUP(AE370,ORGANOGRAMAES!$C$1:$N$6000,11,0)</f>
        <v>#N/A</v>
      </c>
      <c r="BN370" s="19" t="e">
        <f>VLOOKUP(AE370,ORGANOGRAMAES!$C$1:$N$6000,12,0)</f>
        <v>#N/A</v>
      </c>
      <c r="BP370" s="19" t="str">
        <f t="shared" si="101"/>
        <v>-</v>
      </c>
      <c r="BQ370" s="19" t="str">
        <f t="shared" si="102"/>
        <v>-</v>
      </c>
      <c r="BR370" s="19" t="str">
        <f t="shared" si="103"/>
        <v>-</v>
      </c>
      <c r="BS370" s="19" t="str">
        <f t="shared" si="104"/>
        <v>-</v>
      </c>
      <c r="BT370" s="19" t="str">
        <f t="shared" si="105"/>
        <v>-</v>
      </c>
      <c r="BU370" s="19" t="str">
        <f t="shared" si="106"/>
        <v>-</v>
      </c>
      <c r="BV370" s="19" t="str">
        <f t="shared" si="107"/>
        <v>-</v>
      </c>
      <c r="BW370" s="19" t="str">
        <f t="shared" si="108"/>
        <v>-</v>
      </c>
      <c r="BX370" s="19" t="str">
        <f t="shared" si="109"/>
        <v>-</v>
      </c>
      <c r="BY370" s="19" t="str">
        <f t="shared" si="110"/>
        <v>-</v>
      </c>
      <c r="BZ370" s="19" t="str">
        <f t="shared" si="111"/>
        <v>-</v>
      </c>
    </row>
    <row r="371" spans="1:78">
      <c r="A371" s="106" t="str">
        <f t="shared" si="112"/>
        <v>22.1.00.00.00.00.00</v>
      </c>
      <c r="B371" s="106">
        <f t="shared" si="113"/>
        <v>22</v>
      </c>
      <c r="C371" s="107" t="str">
        <f t="shared" si="114"/>
        <v>1</v>
      </c>
      <c r="D371" s="32" t="s">
        <v>7024</v>
      </c>
      <c r="E371" s="32" t="s">
        <v>7024</v>
      </c>
      <c r="F371" s="32" t="s">
        <v>7024</v>
      </c>
      <c r="G371" s="32" t="s">
        <v>7024</v>
      </c>
      <c r="H371" s="32" t="s">
        <v>7024</v>
      </c>
      <c r="I371" s="33"/>
      <c r="J371" s="17" t="s">
        <v>93</v>
      </c>
      <c r="K371" s="150" t="str">
        <f t="shared" si="115"/>
        <v>-</v>
      </c>
      <c r="L371" s="123"/>
      <c r="M371" s="123"/>
      <c r="N371" s="123"/>
      <c r="O371" s="123"/>
      <c r="P371" s="123"/>
      <c r="Q371" s="123"/>
      <c r="AC371" s="50" t="str">
        <f t="shared" si="117"/>
        <v>22.1</v>
      </c>
      <c r="AD371" s="19">
        <f t="shared" si="118"/>
        <v>350</v>
      </c>
      <c r="AE371" s="49" t="str">
        <f t="shared" si="116"/>
        <v>22.1350</v>
      </c>
      <c r="BD371" s="19" t="e">
        <f>VLOOKUP(AE371,ORGANOGRAMAES!$C$1:$N$6000,2,0)</f>
        <v>#N/A</v>
      </c>
      <c r="BE371" s="19" t="e">
        <f>VLOOKUP(AE371,ORGANOGRAMAES!$C$1:$N$6000,3,0)</f>
        <v>#N/A</v>
      </c>
      <c r="BF371" s="19" t="e">
        <f>VLOOKUP(AE371,ORGANOGRAMAES!$C$1:$N$6000,4,0)</f>
        <v>#N/A</v>
      </c>
      <c r="BG371" s="19" t="e">
        <f>VLOOKUP(AE371,ORGANOGRAMAES!$C$1:$N$6000,5,0)</f>
        <v>#N/A</v>
      </c>
      <c r="BH371" s="19" t="e">
        <f>VLOOKUP(AE371,ORGANOGRAMAES!$C$1:$N$6000,6,0)</f>
        <v>#N/A</v>
      </c>
      <c r="BI371" s="19" t="e">
        <f>VLOOKUP(AE371,ORGANOGRAMAES!$C$1:$N$6000,7,0)</f>
        <v>#N/A</v>
      </c>
      <c r="BJ371" s="19" t="e">
        <f>VLOOKUP(AE371,ORGANOGRAMAES!$C$1:$N$6000,8,0)</f>
        <v>#N/A</v>
      </c>
      <c r="BK371" s="19" t="e">
        <f>VLOOKUP(AE371,ORGANOGRAMAES!$C$1:$N$6000,9,0)</f>
        <v>#N/A</v>
      </c>
      <c r="BL371" s="19" t="e">
        <f>VLOOKUP(AE371,ORGANOGRAMAES!$C$1:$N$6000,10,0)</f>
        <v>#N/A</v>
      </c>
      <c r="BM371" s="19" t="e">
        <f>VLOOKUP(AE371,ORGANOGRAMAES!$C$1:$N$6000,11,0)</f>
        <v>#N/A</v>
      </c>
      <c r="BN371" s="19" t="e">
        <f>VLOOKUP(AE371,ORGANOGRAMAES!$C$1:$N$6000,12,0)</f>
        <v>#N/A</v>
      </c>
      <c r="BP371" s="19" t="str">
        <f t="shared" si="101"/>
        <v>-</v>
      </c>
      <c r="BQ371" s="19" t="str">
        <f t="shared" si="102"/>
        <v>-</v>
      </c>
      <c r="BR371" s="19" t="str">
        <f t="shared" si="103"/>
        <v>-</v>
      </c>
      <c r="BS371" s="19" t="str">
        <f t="shared" si="104"/>
        <v>-</v>
      </c>
      <c r="BT371" s="19" t="str">
        <f t="shared" si="105"/>
        <v>-</v>
      </c>
      <c r="BU371" s="19" t="str">
        <f t="shared" si="106"/>
        <v>-</v>
      </c>
      <c r="BV371" s="19" t="str">
        <f t="shared" si="107"/>
        <v>-</v>
      </c>
      <c r="BW371" s="19" t="str">
        <f t="shared" si="108"/>
        <v>-</v>
      </c>
      <c r="BX371" s="19" t="str">
        <f t="shared" si="109"/>
        <v>-</v>
      </c>
      <c r="BY371" s="19" t="str">
        <f t="shared" si="110"/>
        <v>-</v>
      </c>
      <c r="BZ371" s="19" t="str">
        <f t="shared" si="111"/>
        <v>-</v>
      </c>
    </row>
    <row r="372" spans="1:78">
      <c r="A372" s="106" t="str">
        <f t="shared" si="112"/>
        <v>22.1.00.00.00.00.00</v>
      </c>
      <c r="B372" s="106">
        <f t="shared" si="113"/>
        <v>22</v>
      </c>
      <c r="C372" s="107" t="str">
        <f t="shared" si="114"/>
        <v>1</v>
      </c>
      <c r="D372" s="32" t="s">
        <v>7024</v>
      </c>
      <c r="E372" s="32" t="s">
        <v>7024</v>
      </c>
      <c r="F372" s="32" t="s">
        <v>7024</v>
      </c>
      <c r="G372" s="32" t="s">
        <v>7024</v>
      </c>
      <c r="H372" s="32" t="s">
        <v>7024</v>
      </c>
      <c r="I372" s="33"/>
      <c r="J372" s="17" t="s">
        <v>93</v>
      </c>
      <c r="K372" s="150" t="str">
        <f t="shared" si="115"/>
        <v>-</v>
      </c>
      <c r="L372" s="123"/>
      <c r="M372" s="123"/>
      <c r="N372" s="123"/>
      <c r="O372" s="123"/>
      <c r="P372" s="123"/>
      <c r="Q372" s="123"/>
      <c r="AC372" s="50" t="str">
        <f t="shared" si="117"/>
        <v>22.1</v>
      </c>
      <c r="AD372" s="19">
        <f t="shared" si="118"/>
        <v>351</v>
      </c>
      <c r="AE372" s="49" t="str">
        <f t="shared" si="116"/>
        <v>22.1351</v>
      </c>
      <c r="BD372" s="19" t="e">
        <f>VLOOKUP(AE372,ORGANOGRAMAES!$C$1:$N$6000,2,0)</f>
        <v>#N/A</v>
      </c>
      <c r="BE372" s="19" t="e">
        <f>VLOOKUP(AE372,ORGANOGRAMAES!$C$1:$N$6000,3,0)</f>
        <v>#N/A</v>
      </c>
      <c r="BF372" s="19" t="e">
        <f>VLOOKUP(AE372,ORGANOGRAMAES!$C$1:$N$6000,4,0)</f>
        <v>#N/A</v>
      </c>
      <c r="BG372" s="19" t="e">
        <f>VLOOKUP(AE372,ORGANOGRAMAES!$C$1:$N$6000,5,0)</f>
        <v>#N/A</v>
      </c>
      <c r="BH372" s="19" t="e">
        <f>VLOOKUP(AE372,ORGANOGRAMAES!$C$1:$N$6000,6,0)</f>
        <v>#N/A</v>
      </c>
      <c r="BI372" s="19" t="e">
        <f>VLOOKUP(AE372,ORGANOGRAMAES!$C$1:$N$6000,7,0)</f>
        <v>#N/A</v>
      </c>
      <c r="BJ372" s="19" t="e">
        <f>VLOOKUP(AE372,ORGANOGRAMAES!$C$1:$N$6000,8,0)</f>
        <v>#N/A</v>
      </c>
      <c r="BK372" s="19" t="e">
        <f>VLOOKUP(AE372,ORGANOGRAMAES!$C$1:$N$6000,9,0)</f>
        <v>#N/A</v>
      </c>
      <c r="BL372" s="19" t="e">
        <f>VLOOKUP(AE372,ORGANOGRAMAES!$C$1:$N$6000,10,0)</f>
        <v>#N/A</v>
      </c>
      <c r="BM372" s="19" t="e">
        <f>VLOOKUP(AE372,ORGANOGRAMAES!$C$1:$N$6000,11,0)</f>
        <v>#N/A</v>
      </c>
      <c r="BN372" s="19" t="e">
        <f>VLOOKUP(AE372,ORGANOGRAMAES!$C$1:$N$6000,12,0)</f>
        <v>#N/A</v>
      </c>
      <c r="BP372" s="19" t="str">
        <f t="shared" si="101"/>
        <v>-</v>
      </c>
      <c r="BQ372" s="19" t="str">
        <f t="shared" si="102"/>
        <v>-</v>
      </c>
      <c r="BR372" s="19" t="str">
        <f t="shared" si="103"/>
        <v>-</v>
      </c>
      <c r="BS372" s="19" t="str">
        <f t="shared" si="104"/>
        <v>-</v>
      </c>
      <c r="BT372" s="19" t="str">
        <f t="shared" si="105"/>
        <v>-</v>
      </c>
      <c r="BU372" s="19" t="str">
        <f t="shared" si="106"/>
        <v>-</v>
      </c>
      <c r="BV372" s="19" t="str">
        <f t="shared" si="107"/>
        <v>-</v>
      </c>
      <c r="BW372" s="19" t="str">
        <f t="shared" si="108"/>
        <v>-</v>
      </c>
      <c r="BX372" s="19" t="str">
        <f t="shared" si="109"/>
        <v>-</v>
      </c>
      <c r="BY372" s="19" t="str">
        <f t="shared" si="110"/>
        <v>-</v>
      </c>
      <c r="BZ372" s="19" t="str">
        <f t="shared" si="111"/>
        <v>-</v>
      </c>
    </row>
    <row r="373" spans="1:78">
      <c r="A373" s="106" t="str">
        <f t="shared" si="112"/>
        <v>22.1.00.00.00.00.00</v>
      </c>
      <c r="B373" s="106">
        <f t="shared" si="113"/>
        <v>22</v>
      </c>
      <c r="C373" s="107" t="str">
        <f t="shared" si="114"/>
        <v>1</v>
      </c>
      <c r="D373" s="32" t="s">
        <v>7024</v>
      </c>
      <c r="E373" s="32" t="s">
        <v>7024</v>
      </c>
      <c r="F373" s="32" t="s">
        <v>7024</v>
      </c>
      <c r="G373" s="32" t="s">
        <v>7024</v>
      </c>
      <c r="H373" s="32" t="s">
        <v>7024</v>
      </c>
      <c r="I373" s="33"/>
      <c r="J373" s="17" t="s">
        <v>93</v>
      </c>
      <c r="K373" s="150" t="str">
        <f t="shared" si="115"/>
        <v>-</v>
      </c>
      <c r="L373" s="123"/>
      <c r="M373" s="123"/>
      <c r="N373" s="123"/>
      <c r="O373" s="123"/>
      <c r="P373" s="123"/>
      <c r="Q373" s="123"/>
      <c r="AC373" s="50" t="str">
        <f t="shared" si="117"/>
        <v>22.1</v>
      </c>
      <c r="AD373" s="19">
        <f t="shared" si="118"/>
        <v>352</v>
      </c>
      <c r="AE373" s="49" t="str">
        <f t="shared" si="116"/>
        <v>22.1352</v>
      </c>
      <c r="BD373" s="19" t="e">
        <f>VLOOKUP(AE373,ORGANOGRAMAES!$C$1:$N$6000,2,0)</f>
        <v>#N/A</v>
      </c>
      <c r="BE373" s="19" t="e">
        <f>VLOOKUP(AE373,ORGANOGRAMAES!$C$1:$N$6000,3,0)</f>
        <v>#N/A</v>
      </c>
      <c r="BF373" s="19" t="e">
        <f>VLOOKUP(AE373,ORGANOGRAMAES!$C$1:$N$6000,4,0)</f>
        <v>#N/A</v>
      </c>
      <c r="BG373" s="19" t="e">
        <f>VLOOKUP(AE373,ORGANOGRAMAES!$C$1:$N$6000,5,0)</f>
        <v>#N/A</v>
      </c>
      <c r="BH373" s="19" t="e">
        <f>VLOOKUP(AE373,ORGANOGRAMAES!$C$1:$N$6000,6,0)</f>
        <v>#N/A</v>
      </c>
      <c r="BI373" s="19" t="e">
        <f>VLOOKUP(AE373,ORGANOGRAMAES!$C$1:$N$6000,7,0)</f>
        <v>#N/A</v>
      </c>
      <c r="BJ373" s="19" t="e">
        <f>VLOOKUP(AE373,ORGANOGRAMAES!$C$1:$N$6000,8,0)</f>
        <v>#N/A</v>
      </c>
      <c r="BK373" s="19" t="e">
        <f>VLOOKUP(AE373,ORGANOGRAMAES!$C$1:$N$6000,9,0)</f>
        <v>#N/A</v>
      </c>
      <c r="BL373" s="19" t="e">
        <f>VLOOKUP(AE373,ORGANOGRAMAES!$C$1:$N$6000,10,0)</f>
        <v>#N/A</v>
      </c>
      <c r="BM373" s="19" t="e">
        <f>VLOOKUP(AE373,ORGANOGRAMAES!$C$1:$N$6000,11,0)</f>
        <v>#N/A</v>
      </c>
      <c r="BN373" s="19" t="e">
        <f>VLOOKUP(AE373,ORGANOGRAMAES!$C$1:$N$6000,12,0)</f>
        <v>#N/A</v>
      </c>
      <c r="BP373" s="19" t="str">
        <f t="shared" si="101"/>
        <v>-</v>
      </c>
      <c r="BQ373" s="19" t="str">
        <f t="shared" si="102"/>
        <v>-</v>
      </c>
      <c r="BR373" s="19" t="str">
        <f t="shared" si="103"/>
        <v>-</v>
      </c>
      <c r="BS373" s="19" t="str">
        <f t="shared" si="104"/>
        <v>-</v>
      </c>
      <c r="BT373" s="19" t="str">
        <f t="shared" si="105"/>
        <v>-</v>
      </c>
      <c r="BU373" s="19" t="str">
        <f t="shared" si="106"/>
        <v>-</v>
      </c>
      <c r="BV373" s="19" t="str">
        <f t="shared" si="107"/>
        <v>-</v>
      </c>
      <c r="BW373" s="19" t="str">
        <f t="shared" si="108"/>
        <v>-</v>
      </c>
      <c r="BX373" s="19" t="str">
        <f t="shared" si="109"/>
        <v>-</v>
      </c>
      <c r="BY373" s="19" t="str">
        <f t="shared" si="110"/>
        <v>-</v>
      </c>
      <c r="BZ373" s="19" t="str">
        <f t="shared" si="111"/>
        <v>-</v>
      </c>
    </row>
    <row r="374" spans="1:78">
      <c r="A374" s="106" t="str">
        <f t="shared" si="112"/>
        <v>22.1.00.00.00.00.00</v>
      </c>
      <c r="B374" s="106">
        <f t="shared" si="113"/>
        <v>22</v>
      </c>
      <c r="C374" s="107" t="str">
        <f t="shared" si="114"/>
        <v>1</v>
      </c>
      <c r="D374" s="32" t="s">
        <v>7024</v>
      </c>
      <c r="E374" s="32" t="s">
        <v>7024</v>
      </c>
      <c r="F374" s="32" t="s">
        <v>7024</v>
      </c>
      <c r="G374" s="32" t="s">
        <v>7024</v>
      </c>
      <c r="H374" s="32" t="s">
        <v>7024</v>
      </c>
      <c r="I374" s="33"/>
      <c r="J374" s="17" t="s">
        <v>93</v>
      </c>
      <c r="K374" s="150" t="str">
        <f t="shared" si="115"/>
        <v>-</v>
      </c>
      <c r="L374" s="123"/>
      <c r="M374" s="123"/>
      <c r="N374" s="123"/>
      <c r="O374" s="123"/>
      <c r="P374" s="123"/>
      <c r="Q374" s="123"/>
      <c r="AC374" s="50" t="str">
        <f t="shared" si="117"/>
        <v>22.1</v>
      </c>
      <c r="AD374" s="19">
        <f t="shared" si="118"/>
        <v>353</v>
      </c>
      <c r="AE374" s="49" t="str">
        <f t="shared" si="116"/>
        <v>22.1353</v>
      </c>
      <c r="BD374" s="19" t="e">
        <f>VLOOKUP(AE374,ORGANOGRAMAES!$C$1:$N$6000,2,0)</f>
        <v>#N/A</v>
      </c>
      <c r="BE374" s="19" t="e">
        <f>VLOOKUP(AE374,ORGANOGRAMAES!$C$1:$N$6000,3,0)</f>
        <v>#N/A</v>
      </c>
      <c r="BF374" s="19" t="e">
        <f>VLOOKUP(AE374,ORGANOGRAMAES!$C$1:$N$6000,4,0)</f>
        <v>#N/A</v>
      </c>
      <c r="BG374" s="19" t="e">
        <f>VLOOKUP(AE374,ORGANOGRAMAES!$C$1:$N$6000,5,0)</f>
        <v>#N/A</v>
      </c>
      <c r="BH374" s="19" t="e">
        <f>VLOOKUP(AE374,ORGANOGRAMAES!$C$1:$N$6000,6,0)</f>
        <v>#N/A</v>
      </c>
      <c r="BI374" s="19" t="e">
        <f>VLOOKUP(AE374,ORGANOGRAMAES!$C$1:$N$6000,7,0)</f>
        <v>#N/A</v>
      </c>
      <c r="BJ374" s="19" t="e">
        <f>VLOOKUP(AE374,ORGANOGRAMAES!$C$1:$N$6000,8,0)</f>
        <v>#N/A</v>
      </c>
      <c r="BK374" s="19" t="e">
        <f>VLOOKUP(AE374,ORGANOGRAMAES!$C$1:$N$6000,9,0)</f>
        <v>#N/A</v>
      </c>
      <c r="BL374" s="19" t="e">
        <f>VLOOKUP(AE374,ORGANOGRAMAES!$C$1:$N$6000,10,0)</f>
        <v>#N/A</v>
      </c>
      <c r="BM374" s="19" t="e">
        <f>VLOOKUP(AE374,ORGANOGRAMAES!$C$1:$N$6000,11,0)</f>
        <v>#N/A</v>
      </c>
      <c r="BN374" s="19" t="e">
        <f>VLOOKUP(AE374,ORGANOGRAMAES!$C$1:$N$6000,12,0)</f>
        <v>#N/A</v>
      </c>
      <c r="BP374" s="19" t="str">
        <f t="shared" si="101"/>
        <v>-</v>
      </c>
      <c r="BQ374" s="19" t="str">
        <f t="shared" si="102"/>
        <v>-</v>
      </c>
      <c r="BR374" s="19" t="str">
        <f t="shared" si="103"/>
        <v>-</v>
      </c>
      <c r="BS374" s="19" t="str">
        <f t="shared" si="104"/>
        <v>-</v>
      </c>
      <c r="BT374" s="19" t="str">
        <f t="shared" si="105"/>
        <v>-</v>
      </c>
      <c r="BU374" s="19" t="str">
        <f t="shared" si="106"/>
        <v>-</v>
      </c>
      <c r="BV374" s="19" t="str">
        <f t="shared" si="107"/>
        <v>-</v>
      </c>
      <c r="BW374" s="19" t="str">
        <f t="shared" si="108"/>
        <v>-</v>
      </c>
      <c r="BX374" s="19" t="str">
        <f t="shared" si="109"/>
        <v>-</v>
      </c>
      <c r="BY374" s="19" t="str">
        <f t="shared" si="110"/>
        <v>-</v>
      </c>
      <c r="BZ374" s="19" t="str">
        <f t="shared" si="111"/>
        <v>-</v>
      </c>
    </row>
    <row r="375" spans="1:78">
      <c r="A375" s="106" t="str">
        <f t="shared" si="112"/>
        <v>22.1.00.00.00.00.00</v>
      </c>
      <c r="B375" s="106">
        <f t="shared" si="113"/>
        <v>22</v>
      </c>
      <c r="C375" s="107" t="str">
        <f t="shared" si="114"/>
        <v>1</v>
      </c>
      <c r="D375" s="32" t="s">
        <v>7024</v>
      </c>
      <c r="E375" s="32" t="s">
        <v>7024</v>
      </c>
      <c r="F375" s="32" t="s">
        <v>7024</v>
      </c>
      <c r="G375" s="32" t="s">
        <v>7024</v>
      </c>
      <c r="H375" s="32" t="s">
        <v>7024</v>
      </c>
      <c r="I375" s="33"/>
      <c r="J375" s="17" t="s">
        <v>93</v>
      </c>
      <c r="K375" s="150" t="str">
        <f t="shared" si="115"/>
        <v>-</v>
      </c>
      <c r="L375" s="123"/>
      <c r="M375" s="123"/>
      <c r="N375" s="123"/>
      <c r="O375" s="123"/>
      <c r="P375" s="123"/>
      <c r="Q375" s="123"/>
      <c r="AC375" s="50" t="str">
        <f t="shared" si="117"/>
        <v>22.1</v>
      </c>
      <c r="AD375" s="19">
        <f t="shared" si="118"/>
        <v>354</v>
      </c>
      <c r="AE375" s="49" t="str">
        <f t="shared" si="116"/>
        <v>22.1354</v>
      </c>
      <c r="BD375" s="19" t="e">
        <f>VLOOKUP(AE375,ORGANOGRAMAES!$C$1:$N$6000,2,0)</f>
        <v>#N/A</v>
      </c>
      <c r="BE375" s="19" t="e">
        <f>VLOOKUP(AE375,ORGANOGRAMAES!$C$1:$N$6000,3,0)</f>
        <v>#N/A</v>
      </c>
      <c r="BF375" s="19" t="e">
        <f>VLOOKUP(AE375,ORGANOGRAMAES!$C$1:$N$6000,4,0)</f>
        <v>#N/A</v>
      </c>
      <c r="BG375" s="19" t="e">
        <f>VLOOKUP(AE375,ORGANOGRAMAES!$C$1:$N$6000,5,0)</f>
        <v>#N/A</v>
      </c>
      <c r="BH375" s="19" t="e">
        <f>VLOOKUP(AE375,ORGANOGRAMAES!$C$1:$N$6000,6,0)</f>
        <v>#N/A</v>
      </c>
      <c r="BI375" s="19" t="e">
        <f>VLOOKUP(AE375,ORGANOGRAMAES!$C$1:$N$6000,7,0)</f>
        <v>#N/A</v>
      </c>
      <c r="BJ375" s="19" t="e">
        <f>VLOOKUP(AE375,ORGANOGRAMAES!$C$1:$N$6000,8,0)</f>
        <v>#N/A</v>
      </c>
      <c r="BK375" s="19" t="e">
        <f>VLOOKUP(AE375,ORGANOGRAMAES!$C$1:$N$6000,9,0)</f>
        <v>#N/A</v>
      </c>
      <c r="BL375" s="19" t="e">
        <f>VLOOKUP(AE375,ORGANOGRAMAES!$C$1:$N$6000,10,0)</f>
        <v>#N/A</v>
      </c>
      <c r="BM375" s="19" t="e">
        <f>VLOOKUP(AE375,ORGANOGRAMAES!$C$1:$N$6000,11,0)</f>
        <v>#N/A</v>
      </c>
      <c r="BN375" s="19" t="e">
        <f>VLOOKUP(AE375,ORGANOGRAMAES!$C$1:$N$6000,12,0)</f>
        <v>#N/A</v>
      </c>
      <c r="BP375" s="19" t="str">
        <f t="shared" si="101"/>
        <v>-</v>
      </c>
      <c r="BQ375" s="19" t="str">
        <f t="shared" si="102"/>
        <v>-</v>
      </c>
      <c r="BR375" s="19" t="str">
        <f t="shared" si="103"/>
        <v>-</v>
      </c>
      <c r="BS375" s="19" t="str">
        <f t="shared" si="104"/>
        <v>-</v>
      </c>
      <c r="BT375" s="19" t="str">
        <f t="shared" si="105"/>
        <v>-</v>
      </c>
      <c r="BU375" s="19" t="str">
        <f t="shared" si="106"/>
        <v>-</v>
      </c>
      <c r="BV375" s="19" t="str">
        <f t="shared" si="107"/>
        <v>-</v>
      </c>
      <c r="BW375" s="19" t="str">
        <f t="shared" si="108"/>
        <v>-</v>
      </c>
      <c r="BX375" s="19" t="str">
        <f t="shared" si="109"/>
        <v>-</v>
      </c>
      <c r="BY375" s="19" t="str">
        <f t="shared" si="110"/>
        <v>-</v>
      </c>
      <c r="BZ375" s="19" t="str">
        <f t="shared" si="111"/>
        <v>-</v>
      </c>
    </row>
    <row r="376" spans="1:78">
      <c r="A376" s="106" t="str">
        <f t="shared" si="112"/>
        <v>22.1.00.00.00.00.00</v>
      </c>
      <c r="B376" s="106">
        <f t="shared" si="113"/>
        <v>22</v>
      </c>
      <c r="C376" s="107" t="str">
        <f t="shared" si="114"/>
        <v>1</v>
      </c>
      <c r="D376" s="32" t="s">
        <v>7024</v>
      </c>
      <c r="E376" s="32" t="s">
        <v>7024</v>
      </c>
      <c r="F376" s="32" t="s">
        <v>7024</v>
      </c>
      <c r="G376" s="32" t="s">
        <v>7024</v>
      </c>
      <c r="H376" s="32" t="s">
        <v>7024</v>
      </c>
      <c r="I376" s="33"/>
      <c r="J376" s="17" t="s">
        <v>93</v>
      </c>
      <c r="K376" s="150" t="str">
        <f t="shared" si="115"/>
        <v>-</v>
      </c>
      <c r="L376" s="123"/>
      <c r="M376" s="123"/>
      <c r="N376" s="123"/>
      <c r="O376" s="123"/>
      <c r="P376" s="123"/>
      <c r="Q376" s="123"/>
      <c r="AC376" s="50" t="str">
        <f t="shared" si="117"/>
        <v>22.1</v>
      </c>
      <c r="AD376" s="19">
        <f t="shared" si="118"/>
        <v>355</v>
      </c>
      <c r="AE376" s="49" t="str">
        <f t="shared" si="116"/>
        <v>22.1355</v>
      </c>
      <c r="BD376" s="19" t="e">
        <f>VLOOKUP(AE376,ORGANOGRAMAES!$C$1:$N$6000,2,0)</f>
        <v>#N/A</v>
      </c>
      <c r="BE376" s="19" t="e">
        <f>VLOOKUP(AE376,ORGANOGRAMAES!$C$1:$N$6000,3,0)</f>
        <v>#N/A</v>
      </c>
      <c r="BF376" s="19" t="e">
        <f>VLOOKUP(AE376,ORGANOGRAMAES!$C$1:$N$6000,4,0)</f>
        <v>#N/A</v>
      </c>
      <c r="BG376" s="19" t="e">
        <f>VLOOKUP(AE376,ORGANOGRAMAES!$C$1:$N$6000,5,0)</f>
        <v>#N/A</v>
      </c>
      <c r="BH376" s="19" t="e">
        <f>VLOOKUP(AE376,ORGANOGRAMAES!$C$1:$N$6000,6,0)</f>
        <v>#N/A</v>
      </c>
      <c r="BI376" s="19" t="e">
        <f>VLOOKUP(AE376,ORGANOGRAMAES!$C$1:$N$6000,7,0)</f>
        <v>#N/A</v>
      </c>
      <c r="BJ376" s="19" t="e">
        <f>VLOOKUP(AE376,ORGANOGRAMAES!$C$1:$N$6000,8,0)</f>
        <v>#N/A</v>
      </c>
      <c r="BK376" s="19" t="e">
        <f>VLOOKUP(AE376,ORGANOGRAMAES!$C$1:$N$6000,9,0)</f>
        <v>#N/A</v>
      </c>
      <c r="BL376" s="19" t="e">
        <f>VLOOKUP(AE376,ORGANOGRAMAES!$C$1:$N$6000,10,0)</f>
        <v>#N/A</v>
      </c>
      <c r="BM376" s="19" t="e">
        <f>VLOOKUP(AE376,ORGANOGRAMAES!$C$1:$N$6000,11,0)</f>
        <v>#N/A</v>
      </c>
      <c r="BN376" s="19" t="e">
        <f>VLOOKUP(AE376,ORGANOGRAMAES!$C$1:$N$6000,12,0)</f>
        <v>#N/A</v>
      </c>
      <c r="BP376" s="19" t="str">
        <f t="shared" si="101"/>
        <v>-</v>
      </c>
      <c r="BQ376" s="19" t="str">
        <f t="shared" si="102"/>
        <v>-</v>
      </c>
      <c r="BR376" s="19" t="str">
        <f t="shared" si="103"/>
        <v>-</v>
      </c>
      <c r="BS376" s="19" t="str">
        <f t="shared" si="104"/>
        <v>-</v>
      </c>
      <c r="BT376" s="19" t="str">
        <f t="shared" si="105"/>
        <v>-</v>
      </c>
      <c r="BU376" s="19" t="str">
        <f t="shared" si="106"/>
        <v>-</v>
      </c>
      <c r="BV376" s="19" t="str">
        <f t="shared" si="107"/>
        <v>-</v>
      </c>
      <c r="BW376" s="19" t="str">
        <f t="shared" si="108"/>
        <v>-</v>
      </c>
      <c r="BX376" s="19" t="str">
        <f t="shared" si="109"/>
        <v>-</v>
      </c>
      <c r="BY376" s="19" t="str">
        <f t="shared" si="110"/>
        <v>-</v>
      </c>
      <c r="BZ376" s="19" t="str">
        <f t="shared" si="111"/>
        <v>-</v>
      </c>
    </row>
    <row r="377" spans="1:78">
      <c r="A377" s="106" t="str">
        <f t="shared" si="112"/>
        <v>22.1.00.00.00.00.00</v>
      </c>
      <c r="B377" s="106">
        <f t="shared" si="113"/>
        <v>22</v>
      </c>
      <c r="C377" s="107" t="str">
        <f t="shared" si="114"/>
        <v>1</v>
      </c>
      <c r="D377" s="32" t="s">
        <v>7024</v>
      </c>
      <c r="E377" s="32" t="s">
        <v>7024</v>
      </c>
      <c r="F377" s="32" t="s">
        <v>7024</v>
      </c>
      <c r="G377" s="32" t="s">
        <v>7024</v>
      </c>
      <c r="H377" s="32" t="s">
        <v>7024</v>
      </c>
      <c r="I377" s="33"/>
      <c r="J377" s="17" t="s">
        <v>93</v>
      </c>
      <c r="K377" s="150" t="str">
        <f t="shared" si="115"/>
        <v>-</v>
      </c>
      <c r="L377" s="123"/>
      <c r="M377" s="123"/>
      <c r="N377" s="123"/>
      <c r="O377" s="123"/>
      <c r="P377" s="123"/>
      <c r="Q377" s="123"/>
      <c r="AC377" s="50" t="str">
        <f t="shared" si="117"/>
        <v>22.1</v>
      </c>
      <c r="AD377" s="19">
        <f t="shared" si="118"/>
        <v>356</v>
      </c>
      <c r="AE377" s="49" t="str">
        <f t="shared" si="116"/>
        <v>22.1356</v>
      </c>
      <c r="BD377" s="19" t="e">
        <f>VLOOKUP(AE377,ORGANOGRAMAES!$C$1:$N$6000,2,0)</f>
        <v>#N/A</v>
      </c>
      <c r="BE377" s="19" t="e">
        <f>VLOOKUP(AE377,ORGANOGRAMAES!$C$1:$N$6000,3,0)</f>
        <v>#N/A</v>
      </c>
      <c r="BF377" s="19" t="e">
        <f>VLOOKUP(AE377,ORGANOGRAMAES!$C$1:$N$6000,4,0)</f>
        <v>#N/A</v>
      </c>
      <c r="BG377" s="19" t="e">
        <f>VLOOKUP(AE377,ORGANOGRAMAES!$C$1:$N$6000,5,0)</f>
        <v>#N/A</v>
      </c>
      <c r="BH377" s="19" t="e">
        <f>VLOOKUP(AE377,ORGANOGRAMAES!$C$1:$N$6000,6,0)</f>
        <v>#N/A</v>
      </c>
      <c r="BI377" s="19" t="e">
        <f>VLOOKUP(AE377,ORGANOGRAMAES!$C$1:$N$6000,7,0)</f>
        <v>#N/A</v>
      </c>
      <c r="BJ377" s="19" t="e">
        <f>VLOOKUP(AE377,ORGANOGRAMAES!$C$1:$N$6000,8,0)</f>
        <v>#N/A</v>
      </c>
      <c r="BK377" s="19" t="e">
        <f>VLOOKUP(AE377,ORGANOGRAMAES!$C$1:$N$6000,9,0)</f>
        <v>#N/A</v>
      </c>
      <c r="BL377" s="19" t="e">
        <f>VLOOKUP(AE377,ORGANOGRAMAES!$C$1:$N$6000,10,0)</f>
        <v>#N/A</v>
      </c>
      <c r="BM377" s="19" t="e">
        <f>VLOOKUP(AE377,ORGANOGRAMAES!$C$1:$N$6000,11,0)</f>
        <v>#N/A</v>
      </c>
      <c r="BN377" s="19" t="e">
        <f>VLOOKUP(AE377,ORGANOGRAMAES!$C$1:$N$6000,12,0)</f>
        <v>#N/A</v>
      </c>
      <c r="BP377" s="19" t="str">
        <f t="shared" si="101"/>
        <v>-</v>
      </c>
      <c r="BQ377" s="19" t="str">
        <f t="shared" si="102"/>
        <v>-</v>
      </c>
      <c r="BR377" s="19" t="str">
        <f t="shared" si="103"/>
        <v>-</v>
      </c>
      <c r="BS377" s="19" t="str">
        <f t="shared" si="104"/>
        <v>-</v>
      </c>
      <c r="BT377" s="19" t="str">
        <f t="shared" si="105"/>
        <v>-</v>
      </c>
      <c r="BU377" s="19" t="str">
        <f t="shared" si="106"/>
        <v>-</v>
      </c>
      <c r="BV377" s="19" t="str">
        <f t="shared" si="107"/>
        <v>-</v>
      </c>
      <c r="BW377" s="19" t="str">
        <f t="shared" si="108"/>
        <v>-</v>
      </c>
      <c r="BX377" s="19" t="str">
        <f t="shared" si="109"/>
        <v>-</v>
      </c>
      <c r="BY377" s="19" t="str">
        <f t="shared" si="110"/>
        <v>-</v>
      </c>
      <c r="BZ377" s="19" t="str">
        <f t="shared" si="111"/>
        <v>-</v>
      </c>
    </row>
    <row r="378" spans="1:78">
      <c r="A378" s="106" t="str">
        <f t="shared" si="112"/>
        <v>22.1.00.00.00.00.00</v>
      </c>
      <c r="B378" s="106">
        <f t="shared" si="113"/>
        <v>22</v>
      </c>
      <c r="C378" s="107" t="str">
        <f t="shared" si="114"/>
        <v>1</v>
      </c>
      <c r="D378" s="32" t="s">
        <v>7024</v>
      </c>
      <c r="E378" s="32" t="s">
        <v>7024</v>
      </c>
      <c r="F378" s="32" t="s">
        <v>7024</v>
      </c>
      <c r="G378" s="32" t="s">
        <v>7024</v>
      </c>
      <c r="H378" s="32" t="s">
        <v>7024</v>
      </c>
      <c r="I378" s="33"/>
      <c r="J378" s="17" t="s">
        <v>93</v>
      </c>
      <c r="K378" s="150" t="str">
        <f t="shared" si="115"/>
        <v>-</v>
      </c>
      <c r="L378" s="123"/>
      <c r="M378" s="123"/>
      <c r="N378" s="123"/>
      <c r="O378" s="123"/>
      <c r="P378" s="123"/>
      <c r="Q378" s="123"/>
      <c r="AC378" s="50" t="str">
        <f t="shared" si="117"/>
        <v>22.1</v>
      </c>
      <c r="AD378" s="19">
        <f t="shared" si="118"/>
        <v>357</v>
      </c>
      <c r="AE378" s="49" t="str">
        <f t="shared" si="116"/>
        <v>22.1357</v>
      </c>
      <c r="BD378" s="19" t="e">
        <f>VLOOKUP(AE378,ORGANOGRAMAES!$C$1:$N$6000,2,0)</f>
        <v>#N/A</v>
      </c>
      <c r="BE378" s="19" t="e">
        <f>VLOOKUP(AE378,ORGANOGRAMAES!$C$1:$N$6000,3,0)</f>
        <v>#N/A</v>
      </c>
      <c r="BF378" s="19" t="e">
        <f>VLOOKUP(AE378,ORGANOGRAMAES!$C$1:$N$6000,4,0)</f>
        <v>#N/A</v>
      </c>
      <c r="BG378" s="19" t="e">
        <f>VLOOKUP(AE378,ORGANOGRAMAES!$C$1:$N$6000,5,0)</f>
        <v>#N/A</v>
      </c>
      <c r="BH378" s="19" t="e">
        <f>VLOOKUP(AE378,ORGANOGRAMAES!$C$1:$N$6000,6,0)</f>
        <v>#N/A</v>
      </c>
      <c r="BI378" s="19" t="e">
        <f>VLOOKUP(AE378,ORGANOGRAMAES!$C$1:$N$6000,7,0)</f>
        <v>#N/A</v>
      </c>
      <c r="BJ378" s="19" t="e">
        <f>VLOOKUP(AE378,ORGANOGRAMAES!$C$1:$N$6000,8,0)</f>
        <v>#N/A</v>
      </c>
      <c r="BK378" s="19" t="e">
        <f>VLOOKUP(AE378,ORGANOGRAMAES!$C$1:$N$6000,9,0)</f>
        <v>#N/A</v>
      </c>
      <c r="BL378" s="19" t="e">
        <f>VLOOKUP(AE378,ORGANOGRAMAES!$C$1:$N$6000,10,0)</f>
        <v>#N/A</v>
      </c>
      <c r="BM378" s="19" t="e">
        <f>VLOOKUP(AE378,ORGANOGRAMAES!$C$1:$N$6000,11,0)</f>
        <v>#N/A</v>
      </c>
      <c r="BN378" s="19" t="e">
        <f>VLOOKUP(AE378,ORGANOGRAMAES!$C$1:$N$6000,12,0)</f>
        <v>#N/A</v>
      </c>
      <c r="BP378" s="19" t="str">
        <f t="shared" si="101"/>
        <v>-</v>
      </c>
      <c r="BQ378" s="19" t="str">
        <f t="shared" si="102"/>
        <v>-</v>
      </c>
      <c r="BR378" s="19" t="str">
        <f t="shared" si="103"/>
        <v>-</v>
      </c>
      <c r="BS378" s="19" t="str">
        <f t="shared" si="104"/>
        <v>-</v>
      </c>
      <c r="BT378" s="19" t="str">
        <f t="shared" si="105"/>
        <v>-</v>
      </c>
      <c r="BU378" s="19" t="str">
        <f t="shared" si="106"/>
        <v>-</v>
      </c>
      <c r="BV378" s="19" t="str">
        <f t="shared" si="107"/>
        <v>-</v>
      </c>
      <c r="BW378" s="19" t="str">
        <f t="shared" si="108"/>
        <v>-</v>
      </c>
      <c r="BX378" s="19" t="str">
        <f t="shared" si="109"/>
        <v>-</v>
      </c>
      <c r="BY378" s="19" t="str">
        <f t="shared" si="110"/>
        <v>-</v>
      </c>
      <c r="BZ378" s="19" t="str">
        <f t="shared" si="111"/>
        <v>-</v>
      </c>
    </row>
    <row r="379" spans="1:78">
      <c r="A379" s="106" t="str">
        <f t="shared" si="112"/>
        <v>22.1.00.00.00.00.00</v>
      </c>
      <c r="B379" s="106">
        <f t="shared" si="113"/>
        <v>22</v>
      </c>
      <c r="C379" s="107" t="str">
        <f t="shared" si="114"/>
        <v>1</v>
      </c>
      <c r="D379" s="32" t="s">
        <v>7024</v>
      </c>
      <c r="E379" s="32" t="s">
        <v>7024</v>
      </c>
      <c r="F379" s="32" t="s">
        <v>7024</v>
      </c>
      <c r="G379" s="32" t="s">
        <v>7024</v>
      </c>
      <c r="H379" s="32" t="s">
        <v>7024</v>
      </c>
      <c r="I379" s="33"/>
      <c r="J379" s="17" t="s">
        <v>93</v>
      </c>
      <c r="K379" s="150" t="str">
        <f t="shared" si="115"/>
        <v>-</v>
      </c>
      <c r="L379" s="123"/>
      <c r="M379" s="123"/>
      <c r="N379" s="123"/>
      <c r="O379" s="123"/>
      <c r="P379" s="123"/>
      <c r="Q379" s="123"/>
      <c r="AC379" s="50" t="str">
        <f t="shared" si="117"/>
        <v>22.1</v>
      </c>
      <c r="AD379" s="19">
        <f t="shared" si="118"/>
        <v>358</v>
      </c>
      <c r="AE379" s="49" t="str">
        <f t="shared" si="116"/>
        <v>22.1358</v>
      </c>
      <c r="BD379" s="19" t="e">
        <f>VLOOKUP(AE379,ORGANOGRAMAES!$C$1:$N$6000,2,0)</f>
        <v>#N/A</v>
      </c>
      <c r="BE379" s="19" t="e">
        <f>VLOOKUP(AE379,ORGANOGRAMAES!$C$1:$N$6000,3,0)</f>
        <v>#N/A</v>
      </c>
      <c r="BF379" s="19" t="e">
        <f>VLOOKUP(AE379,ORGANOGRAMAES!$C$1:$N$6000,4,0)</f>
        <v>#N/A</v>
      </c>
      <c r="BG379" s="19" t="e">
        <f>VLOOKUP(AE379,ORGANOGRAMAES!$C$1:$N$6000,5,0)</f>
        <v>#N/A</v>
      </c>
      <c r="BH379" s="19" t="e">
        <f>VLOOKUP(AE379,ORGANOGRAMAES!$C$1:$N$6000,6,0)</f>
        <v>#N/A</v>
      </c>
      <c r="BI379" s="19" t="e">
        <f>VLOOKUP(AE379,ORGANOGRAMAES!$C$1:$N$6000,7,0)</f>
        <v>#N/A</v>
      </c>
      <c r="BJ379" s="19" t="e">
        <f>VLOOKUP(AE379,ORGANOGRAMAES!$C$1:$N$6000,8,0)</f>
        <v>#N/A</v>
      </c>
      <c r="BK379" s="19" t="e">
        <f>VLOOKUP(AE379,ORGANOGRAMAES!$C$1:$N$6000,9,0)</f>
        <v>#N/A</v>
      </c>
      <c r="BL379" s="19" t="e">
        <f>VLOOKUP(AE379,ORGANOGRAMAES!$C$1:$N$6000,10,0)</f>
        <v>#N/A</v>
      </c>
      <c r="BM379" s="19" t="e">
        <f>VLOOKUP(AE379,ORGANOGRAMAES!$C$1:$N$6000,11,0)</f>
        <v>#N/A</v>
      </c>
      <c r="BN379" s="19" t="e">
        <f>VLOOKUP(AE379,ORGANOGRAMAES!$C$1:$N$6000,12,0)</f>
        <v>#N/A</v>
      </c>
      <c r="BP379" s="19" t="str">
        <f t="shared" si="101"/>
        <v>-</v>
      </c>
      <c r="BQ379" s="19" t="str">
        <f t="shared" si="102"/>
        <v>-</v>
      </c>
      <c r="BR379" s="19" t="str">
        <f t="shared" si="103"/>
        <v>-</v>
      </c>
      <c r="BS379" s="19" t="str">
        <f t="shared" si="104"/>
        <v>-</v>
      </c>
      <c r="BT379" s="19" t="str">
        <f t="shared" si="105"/>
        <v>-</v>
      </c>
      <c r="BU379" s="19" t="str">
        <f t="shared" si="106"/>
        <v>-</v>
      </c>
      <c r="BV379" s="19" t="str">
        <f t="shared" si="107"/>
        <v>-</v>
      </c>
      <c r="BW379" s="19" t="str">
        <f t="shared" si="108"/>
        <v>-</v>
      </c>
      <c r="BX379" s="19" t="str">
        <f t="shared" si="109"/>
        <v>-</v>
      </c>
      <c r="BY379" s="19" t="str">
        <f t="shared" si="110"/>
        <v>-</v>
      </c>
      <c r="BZ379" s="19" t="str">
        <f t="shared" si="111"/>
        <v>-</v>
      </c>
    </row>
    <row r="380" spans="1:78">
      <c r="A380" s="106" t="str">
        <f t="shared" si="112"/>
        <v>22.1.00.00.00.00.00</v>
      </c>
      <c r="B380" s="106">
        <f t="shared" si="113"/>
        <v>22</v>
      </c>
      <c r="C380" s="107" t="str">
        <f t="shared" si="114"/>
        <v>1</v>
      </c>
      <c r="D380" s="32" t="s">
        <v>7024</v>
      </c>
      <c r="E380" s="32" t="s">
        <v>7024</v>
      </c>
      <c r="F380" s="32" t="s">
        <v>7024</v>
      </c>
      <c r="G380" s="32" t="s">
        <v>7024</v>
      </c>
      <c r="H380" s="32" t="s">
        <v>7024</v>
      </c>
      <c r="I380" s="33"/>
      <c r="J380" s="17" t="s">
        <v>93</v>
      </c>
      <c r="K380" s="150" t="str">
        <f t="shared" si="115"/>
        <v>-</v>
      </c>
      <c r="L380" s="123"/>
      <c r="M380" s="123"/>
      <c r="N380" s="123"/>
      <c r="O380" s="123"/>
      <c r="P380" s="123"/>
      <c r="Q380" s="123"/>
      <c r="AC380" s="50" t="str">
        <f t="shared" si="117"/>
        <v>22.1</v>
      </c>
      <c r="AD380" s="19">
        <f t="shared" si="118"/>
        <v>359</v>
      </c>
      <c r="AE380" s="49" t="str">
        <f t="shared" si="116"/>
        <v>22.1359</v>
      </c>
      <c r="BD380" s="19" t="e">
        <f>VLOOKUP(AE380,ORGANOGRAMAES!$C$1:$N$6000,2,0)</f>
        <v>#N/A</v>
      </c>
      <c r="BE380" s="19" t="e">
        <f>VLOOKUP(AE380,ORGANOGRAMAES!$C$1:$N$6000,3,0)</f>
        <v>#N/A</v>
      </c>
      <c r="BF380" s="19" t="e">
        <f>VLOOKUP(AE380,ORGANOGRAMAES!$C$1:$N$6000,4,0)</f>
        <v>#N/A</v>
      </c>
      <c r="BG380" s="19" t="e">
        <f>VLOOKUP(AE380,ORGANOGRAMAES!$C$1:$N$6000,5,0)</f>
        <v>#N/A</v>
      </c>
      <c r="BH380" s="19" t="e">
        <f>VLOOKUP(AE380,ORGANOGRAMAES!$C$1:$N$6000,6,0)</f>
        <v>#N/A</v>
      </c>
      <c r="BI380" s="19" t="e">
        <f>VLOOKUP(AE380,ORGANOGRAMAES!$C$1:$N$6000,7,0)</f>
        <v>#N/A</v>
      </c>
      <c r="BJ380" s="19" t="e">
        <f>VLOOKUP(AE380,ORGANOGRAMAES!$C$1:$N$6000,8,0)</f>
        <v>#N/A</v>
      </c>
      <c r="BK380" s="19" t="e">
        <f>VLOOKUP(AE380,ORGANOGRAMAES!$C$1:$N$6000,9,0)</f>
        <v>#N/A</v>
      </c>
      <c r="BL380" s="19" t="e">
        <f>VLOOKUP(AE380,ORGANOGRAMAES!$C$1:$N$6000,10,0)</f>
        <v>#N/A</v>
      </c>
      <c r="BM380" s="19" t="e">
        <f>VLOOKUP(AE380,ORGANOGRAMAES!$C$1:$N$6000,11,0)</f>
        <v>#N/A</v>
      </c>
      <c r="BN380" s="19" t="e">
        <f>VLOOKUP(AE380,ORGANOGRAMAES!$C$1:$N$6000,12,0)</f>
        <v>#N/A</v>
      </c>
      <c r="BP380" s="19" t="str">
        <f t="shared" si="101"/>
        <v>-</v>
      </c>
      <c r="BQ380" s="19" t="str">
        <f t="shared" si="102"/>
        <v>-</v>
      </c>
      <c r="BR380" s="19" t="str">
        <f t="shared" si="103"/>
        <v>-</v>
      </c>
      <c r="BS380" s="19" t="str">
        <f t="shared" si="104"/>
        <v>-</v>
      </c>
      <c r="BT380" s="19" t="str">
        <f t="shared" si="105"/>
        <v>-</v>
      </c>
      <c r="BU380" s="19" t="str">
        <f t="shared" si="106"/>
        <v>-</v>
      </c>
      <c r="BV380" s="19" t="str">
        <f t="shared" si="107"/>
        <v>-</v>
      </c>
      <c r="BW380" s="19" t="str">
        <f t="shared" si="108"/>
        <v>-</v>
      </c>
      <c r="BX380" s="19" t="str">
        <f t="shared" si="109"/>
        <v>-</v>
      </c>
      <c r="BY380" s="19" t="str">
        <f t="shared" si="110"/>
        <v>-</v>
      </c>
      <c r="BZ380" s="19" t="str">
        <f t="shared" si="111"/>
        <v>-</v>
      </c>
    </row>
    <row r="381" spans="1:78">
      <c r="A381" s="106" t="str">
        <f t="shared" si="112"/>
        <v>22.1.00.00.00.00.00</v>
      </c>
      <c r="B381" s="106">
        <f t="shared" si="113"/>
        <v>22</v>
      </c>
      <c r="C381" s="107" t="str">
        <f t="shared" si="114"/>
        <v>1</v>
      </c>
      <c r="D381" s="32" t="s">
        <v>7024</v>
      </c>
      <c r="E381" s="32" t="s">
        <v>7024</v>
      </c>
      <c r="F381" s="32" t="s">
        <v>7024</v>
      </c>
      <c r="G381" s="32" t="s">
        <v>7024</v>
      </c>
      <c r="H381" s="32" t="s">
        <v>7024</v>
      </c>
      <c r="I381" s="33"/>
      <c r="J381" s="17" t="s">
        <v>93</v>
      </c>
      <c r="K381" s="150" t="str">
        <f t="shared" si="115"/>
        <v>-</v>
      </c>
      <c r="L381" s="123"/>
      <c r="M381" s="123"/>
      <c r="N381" s="123"/>
      <c r="O381" s="123"/>
      <c r="P381" s="123"/>
      <c r="Q381" s="123"/>
      <c r="AC381" s="50" t="str">
        <f t="shared" si="117"/>
        <v>22.1</v>
      </c>
      <c r="AD381" s="19">
        <f t="shared" si="118"/>
        <v>360</v>
      </c>
      <c r="AE381" s="49" t="str">
        <f t="shared" si="116"/>
        <v>22.1360</v>
      </c>
      <c r="BD381" s="19" t="e">
        <f>VLOOKUP(AE381,ORGANOGRAMAES!$C$1:$N$6000,2,0)</f>
        <v>#N/A</v>
      </c>
      <c r="BE381" s="19" t="e">
        <f>VLOOKUP(AE381,ORGANOGRAMAES!$C$1:$N$6000,3,0)</f>
        <v>#N/A</v>
      </c>
      <c r="BF381" s="19" t="e">
        <f>VLOOKUP(AE381,ORGANOGRAMAES!$C$1:$N$6000,4,0)</f>
        <v>#N/A</v>
      </c>
      <c r="BG381" s="19" t="e">
        <f>VLOOKUP(AE381,ORGANOGRAMAES!$C$1:$N$6000,5,0)</f>
        <v>#N/A</v>
      </c>
      <c r="BH381" s="19" t="e">
        <f>VLOOKUP(AE381,ORGANOGRAMAES!$C$1:$N$6000,6,0)</f>
        <v>#N/A</v>
      </c>
      <c r="BI381" s="19" t="e">
        <f>VLOOKUP(AE381,ORGANOGRAMAES!$C$1:$N$6000,7,0)</f>
        <v>#N/A</v>
      </c>
      <c r="BJ381" s="19" t="e">
        <f>VLOOKUP(AE381,ORGANOGRAMAES!$C$1:$N$6000,8,0)</f>
        <v>#N/A</v>
      </c>
      <c r="BK381" s="19" t="e">
        <f>VLOOKUP(AE381,ORGANOGRAMAES!$C$1:$N$6000,9,0)</f>
        <v>#N/A</v>
      </c>
      <c r="BL381" s="19" t="e">
        <f>VLOOKUP(AE381,ORGANOGRAMAES!$C$1:$N$6000,10,0)</f>
        <v>#N/A</v>
      </c>
      <c r="BM381" s="19" t="e">
        <f>VLOOKUP(AE381,ORGANOGRAMAES!$C$1:$N$6000,11,0)</f>
        <v>#N/A</v>
      </c>
      <c r="BN381" s="19" t="e">
        <f>VLOOKUP(AE381,ORGANOGRAMAES!$C$1:$N$6000,12,0)</f>
        <v>#N/A</v>
      </c>
      <c r="BP381" s="19" t="str">
        <f t="shared" si="101"/>
        <v>-</v>
      </c>
      <c r="BQ381" s="19" t="str">
        <f t="shared" si="102"/>
        <v>-</v>
      </c>
      <c r="BR381" s="19" t="str">
        <f t="shared" si="103"/>
        <v>-</v>
      </c>
      <c r="BS381" s="19" t="str">
        <f t="shared" si="104"/>
        <v>-</v>
      </c>
      <c r="BT381" s="19" t="str">
        <f t="shared" si="105"/>
        <v>-</v>
      </c>
      <c r="BU381" s="19" t="str">
        <f t="shared" si="106"/>
        <v>-</v>
      </c>
      <c r="BV381" s="19" t="str">
        <f t="shared" si="107"/>
        <v>-</v>
      </c>
      <c r="BW381" s="19" t="str">
        <f t="shared" si="108"/>
        <v>-</v>
      </c>
      <c r="BX381" s="19" t="str">
        <f t="shared" si="109"/>
        <v>-</v>
      </c>
      <c r="BY381" s="19" t="str">
        <f t="shared" si="110"/>
        <v>-</v>
      </c>
      <c r="BZ381" s="19" t="str">
        <f t="shared" si="111"/>
        <v>-</v>
      </c>
    </row>
    <row r="382" spans="1:78">
      <c r="A382" s="106" t="str">
        <f t="shared" si="112"/>
        <v>22.1.00.00.00.00.00</v>
      </c>
      <c r="B382" s="106">
        <f t="shared" si="113"/>
        <v>22</v>
      </c>
      <c r="C382" s="107" t="str">
        <f t="shared" si="114"/>
        <v>1</v>
      </c>
      <c r="D382" s="32" t="s">
        <v>7024</v>
      </c>
      <c r="E382" s="32" t="s">
        <v>7024</v>
      </c>
      <c r="F382" s="32" t="s">
        <v>7024</v>
      </c>
      <c r="G382" s="32" t="s">
        <v>7024</v>
      </c>
      <c r="H382" s="32" t="s">
        <v>7024</v>
      </c>
      <c r="I382" s="33"/>
      <c r="J382" s="17" t="s">
        <v>93</v>
      </c>
      <c r="K382" s="150" t="str">
        <f t="shared" si="115"/>
        <v>-</v>
      </c>
      <c r="L382" s="123"/>
      <c r="M382" s="123"/>
      <c r="N382" s="123"/>
      <c r="O382" s="123"/>
      <c r="P382" s="123"/>
      <c r="Q382" s="123"/>
      <c r="AC382" s="50" t="str">
        <f t="shared" si="117"/>
        <v>22.1</v>
      </c>
      <c r="AD382" s="19">
        <f t="shared" si="118"/>
        <v>361</v>
      </c>
      <c r="AE382" s="49" t="str">
        <f t="shared" si="116"/>
        <v>22.1361</v>
      </c>
      <c r="BD382" s="19" t="e">
        <f>VLOOKUP(AE382,ORGANOGRAMAES!$C$1:$N$6000,2,0)</f>
        <v>#N/A</v>
      </c>
      <c r="BE382" s="19" t="e">
        <f>VLOOKUP(AE382,ORGANOGRAMAES!$C$1:$N$6000,3,0)</f>
        <v>#N/A</v>
      </c>
      <c r="BF382" s="19" t="e">
        <f>VLOOKUP(AE382,ORGANOGRAMAES!$C$1:$N$6000,4,0)</f>
        <v>#N/A</v>
      </c>
      <c r="BG382" s="19" t="e">
        <f>VLOOKUP(AE382,ORGANOGRAMAES!$C$1:$N$6000,5,0)</f>
        <v>#N/A</v>
      </c>
      <c r="BH382" s="19" t="e">
        <f>VLOOKUP(AE382,ORGANOGRAMAES!$C$1:$N$6000,6,0)</f>
        <v>#N/A</v>
      </c>
      <c r="BI382" s="19" t="e">
        <f>VLOOKUP(AE382,ORGANOGRAMAES!$C$1:$N$6000,7,0)</f>
        <v>#N/A</v>
      </c>
      <c r="BJ382" s="19" t="e">
        <f>VLOOKUP(AE382,ORGANOGRAMAES!$C$1:$N$6000,8,0)</f>
        <v>#N/A</v>
      </c>
      <c r="BK382" s="19" t="e">
        <f>VLOOKUP(AE382,ORGANOGRAMAES!$C$1:$N$6000,9,0)</f>
        <v>#N/A</v>
      </c>
      <c r="BL382" s="19" t="e">
        <f>VLOOKUP(AE382,ORGANOGRAMAES!$C$1:$N$6000,10,0)</f>
        <v>#N/A</v>
      </c>
      <c r="BM382" s="19" t="e">
        <f>VLOOKUP(AE382,ORGANOGRAMAES!$C$1:$N$6000,11,0)</f>
        <v>#N/A</v>
      </c>
      <c r="BN382" s="19" t="e">
        <f>VLOOKUP(AE382,ORGANOGRAMAES!$C$1:$N$6000,12,0)</f>
        <v>#N/A</v>
      </c>
      <c r="BP382" s="19" t="str">
        <f t="shared" si="101"/>
        <v>-</v>
      </c>
      <c r="BQ382" s="19" t="str">
        <f t="shared" si="102"/>
        <v>-</v>
      </c>
      <c r="BR382" s="19" t="str">
        <f t="shared" si="103"/>
        <v>-</v>
      </c>
      <c r="BS382" s="19" t="str">
        <f t="shared" si="104"/>
        <v>-</v>
      </c>
      <c r="BT382" s="19" t="str">
        <f t="shared" si="105"/>
        <v>-</v>
      </c>
      <c r="BU382" s="19" t="str">
        <f t="shared" si="106"/>
        <v>-</v>
      </c>
      <c r="BV382" s="19" t="str">
        <f t="shared" si="107"/>
        <v>-</v>
      </c>
      <c r="BW382" s="19" t="str">
        <f t="shared" si="108"/>
        <v>-</v>
      </c>
      <c r="BX382" s="19" t="str">
        <f t="shared" si="109"/>
        <v>-</v>
      </c>
      <c r="BY382" s="19" t="str">
        <f t="shared" si="110"/>
        <v>-</v>
      </c>
      <c r="BZ382" s="19" t="str">
        <f t="shared" si="111"/>
        <v>-</v>
      </c>
    </row>
    <row r="383" spans="1:78">
      <c r="A383" s="106" t="str">
        <f t="shared" si="112"/>
        <v>22.1.00.00.00.00.00</v>
      </c>
      <c r="B383" s="106">
        <f t="shared" si="113"/>
        <v>22</v>
      </c>
      <c r="C383" s="107" t="str">
        <f t="shared" si="114"/>
        <v>1</v>
      </c>
      <c r="D383" s="32" t="s">
        <v>7024</v>
      </c>
      <c r="E383" s="32" t="s">
        <v>7024</v>
      </c>
      <c r="F383" s="32" t="s">
        <v>7024</v>
      </c>
      <c r="G383" s="32" t="s">
        <v>7024</v>
      </c>
      <c r="H383" s="32" t="s">
        <v>7024</v>
      </c>
      <c r="I383" s="33"/>
      <c r="J383" s="17" t="s">
        <v>93</v>
      </c>
      <c r="K383" s="150" t="str">
        <f t="shared" si="115"/>
        <v>-</v>
      </c>
      <c r="L383" s="123"/>
      <c r="M383" s="123"/>
      <c r="N383" s="123"/>
      <c r="O383" s="123"/>
      <c r="P383" s="123"/>
      <c r="Q383" s="123"/>
      <c r="AC383" s="50" t="str">
        <f t="shared" si="117"/>
        <v>22.1</v>
      </c>
      <c r="AD383" s="19">
        <f t="shared" si="118"/>
        <v>362</v>
      </c>
      <c r="AE383" s="49" t="str">
        <f t="shared" si="116"/>
        <v>22.1362</v>
      </c>
      <c r="BD383" s="19" t="e">
        <f>VLOOKUP(AE383,ORGANOGRAMAES!$C$1:$N$6000,2,0)</f>
        <v>#N/A</v>
      </c>
      <c r="BE383" s="19" t="e">
        <f>VLOOKUP(AE383,ORGANOGRAMAES!$C$1:$N$6000,3,0)</f>
        <v>#N/A</v>
      </c>
      <c r="BF383" s="19" t="e">
        <f>VLOOKUP(AE383,ORGANOGRAMAES!$C$1:$N$6000,4,0)</f>
        <v>#N/A</v>
      </c>
      <c r="BG383" s="19" t="e">
        <f>VLOOKUP(AE383,ORGANOGRAMAES!$C$1:$N$6000,5,0)</f>
        <v>#N/A</v>
      </c>
      <c r="BH383" s="19" t="e">
        <f>VLOOKUP(AE383,ORGANOGRAMAES!$C$1:$N$6000,6,0)</f>
        <v>#N/A</v>
      </c>
      <c r="BI383" s="19" t="e">
        <f>VLOOKUP(AE383,ORGANOGRAMAES!$C$1:$N$6000,7,0)</f>
        <v>#N/A</v>
      </c>
      <c r="BJ383" s="19" t="e">
        <f>VLOOKUP(AE383,ORGANOGRAMAES!$C$1:$N$6000,8,0)</f>
        <v>#N/A</v>
      </c>
      <c r="BK383" s="19" t="e">
        <f>VLOOKUP(AE383,ORGANOGRAMAES!$C$1:$N$6000,9,0)</f>
        <v>#N/A</v>
      </c>
      <c r="BL383" s="19" t="e">
        <f>VLOOKUP(AE383,ORGANOGRAMAES!$C$1:$N$6000,10,0)</f>
        <v>#N/A</v>
      </c>
      <c r="BM383" s="19" t="e">
        <f>VLOOKUP(AE383,ORGANOGRAMAES!$C$1:$N$6000,11,0)</f>
        <v>#N/A</v>
      </c>
      <c r="BN383" s="19" t="e">
        <f>VLOOKUP(AE383,ORGANOGRAMAES!$C$1:$N$6000,12,0)</f>
        <v>#N/A</v>
      </c>
      <c r="BP383" s="19" t="str">
        <f t="shared" si="101"/>
        <v>-</v>
      </c>
      <c r="BQ383" s="19" t="str">
        <f t="shared" si="102"/>
        <v>-</v>
      </c>
      <c r="BR383" s="19" t="str">
        <f t="shared" si="103"/>
        <v>-</v>
      </c>
      <c r="BS383" s="19" t="str">
        <f t="shared" si="104"/>
        <v>-</v>
      </c>
      <c r="BT383" s="19" t="str">
        <f t="shared" si="105"/>
        <v>-</v>
      </c>
      <c r="BU383" s="19" t="str">
        <f t="shared" si="106"/>
        <v>-</v>
      </c>
      <c r="BV383" s="19" t="str">
        <f t="shared" si="107"/>
        <v>-</v>
      </c>
      <c r="BW383" s="19" t="str">
        <f t="shared" si="108"/>
        <v>-</v>
      </c>
      <c r="BX383" s="19" t="str">
        <f t="shared" si="109"/>
        <v>-</v>
      </c>
      <c r="BY383" s="19" t="str">
        <f t="shared" si="110"/>
        <v>-</v>
      </c>
      <c r="BZ383" s="19" t="str">
        <f t="shared" si="111"/>
        <v>-</v>
      </c>
    </row>
    <row r="384" spans="1:78">
      <c r="A384" s="106" t="str">
        <f t="shared" si="112"/>
        <v>22.1.00.00.00.00.00</v>
      </c>
      <c r="B384" s="106">
        <f t="shared" si="113"/>
        <v>22</v>
      </c>
      <c r="C384" s="107" t="str">
        <f t="shared" si="114"/>
        <v>1</v>
      </c>
      <c r="D384" s="32" t="s">
        <v>7024</v>
      </c>
      <c r="E384" s="32" t="s">
        <v>7024</v>
      </c>
      <c r="F384" s="32" t="s">
        <v>7024</v>
      </c>
      <c r="G384" s="32" t="s">
        <v>7024</v>
      </c>
      <c r="H384" s="32" t="s">
        <v>7024</v>
      </c>
      <c r="I384" s="33"/>
      <c r="J384" s="17" t="s">
        <v>93</v>
      </c>
      <c r="K384" s="150" t="str">
        <f t="shared" si="115"/>
        <v>-</v>
      </c>
      <c r="L384" s="123"/>
      <c r="M384" s="123"/>
      <c r="N384" s="123"/>
      <c r="O384" s="123"/>
      <c r="P384" s="123"/>
      <c r="Q384" s="123"/>
      <c r="AC384" s="50" t="str">
        <f t="shared" si="117"/>
        <v>22.1</v>
      </c>
      <c r="AD384" s="19">
        <f t="shared" si="118"/>
        <v>363</v>
      </c>
      <c r="AE384" s="49" t="str">
        <f t="shared" si="116"/>
        <v>22.1363</v>
      </c>
      <c r="BD384" s="19" t="e">
        <f>VLOOKUP(AE384,ORGANOGRAMAES!$C$1:$N$6000,2,0)</f>
        <v>#N/A</v>
      </c>
      <c r="BE384" s="19" t="e">
        <f>VLOOKUP(AE384,ORGANOGRAMAES!$C$1:$N$6000,3,0)</f>
        <v>#N/A</v>
      </c>
      <c r="BF384" s="19" t="e">
        <f>VLOOKUP(AE384,ORGANOGRAMAES!$C$1:$N$6000,4,0)</f>
        <v>#N/A</v>
      </c>
      <c r="BG384" s="19" t="e">
        <f>VLOOKUP(AE384,ORGANOGRAMAES!$C$1:$N$6000,5,0)</f>
        <v>#N/A</v>
      </c>
      <c r="BH384" s="19" t="e">
        <f>VLOOKUP(AE384,ORGANOGRAMAES!$C$1:$N$6000,6,0)</f>
        <v>#N/A</v>
      </c>
      <c r="BI384" s="19" t="e">
        <f>VLOOKUP(AE384,ORGANOGRAMAES!$C$1:$N$6000,7,0)</f>
        <v>#N/A</v>
      </c>
      <c r="BJ384" s="19" t="e">
        <f>VLOOKUP(AE384,ORGANOGRAMAES!$C$1:$N$6000,8,0)</f>
        <v>#N/A</v>
      </c>
      <c r="BK384" s="19" t="e">
        <f>VLOOKUP(AE384,ORGANOGRAMAES!$C$1:$N$6000,9,0)</f>
        <v>#N/A</v>
      </c>
      <c r="BL384" s="19" t="e">
        <f>VLOOKUP(AE384,ORGANOGRAMAES!$C$1:$N$6000,10,0)</f>
        <v>#N/A</v>
      </c>
      <c r="BM384" s="19" t="e">
        <f>VLOOKUP(AE384,ORGANOGRAMAES!$C$1:$N$6000,11,0)</f>
        <v>#N/A</v>
      </c>
      <c r="BN384" s="19" t="e">
        <f>VLOOKUP(AE384,ORGANOGRAMAES!$C$1:$N$6000,12,0)</f>
        <v>#N/A</v>
      </c>
      <c r="BP384" s="19" t="str">
        <f t="shared" si="101"/>
        <v>-</v>
      </c>
      <c r="BQ384" s="19" t="str">
        <f t="shared" si="102"/>
        <v>-</v>
      </c>
      <c r="BR384" s="19" t="str">
        <f t="shared" si="103"/>
        <v>-</v>
      </c>
      <c r="BS384" s="19" t="str">
        <f t="shared" si="104"/>
        <v>-</v>
      </c>
      <c r="BT384" s="19" t="str">
        <f t="shared" si="105"/>
        <v>-</v>
      </c>
      <c r="BU384" s="19" t="str">
        <f t="shared" si="106"/>
        <v>-</v>
      </c>
      <c r="BV384" s="19" t="str">
        <f t="shared" si="107"/>
        <v>-</v>
      </c>
      <c r="BW384" s="19" t="str">
        <f t="shared" si="108"/>
        <v>-</v>
      </c>
      <c r="BX384" s="19" t="str">
        <f t="shared" si="109"/>
        <v>-</v>
      </c>
      <c r="BY384" s="19" t="str">
        <f t="shared" si="110"/>
        <v>-</v>
      </c>
      <c r="BZ384" s="19" t="str">
        <f t="shared" si="111"/>
        <v>-</v>
      </c>
    </row>
    <row r="385" spans="1:78">
      <c r="A385" s="106" t="str">
        <f t="shared" si="112"/>
        <v>22.1.00.00.00.00.00</v>
      </c>
      <c r="B385" s="106">
        <f t="shared" si="113"/>
        <v>22</v>
      </c>
      <c r="C385" s="107" t="str">
        <f t="shared" si="114"/>
        <v>1</v>
      </c>
      <c r="D385" s="32" t="s">
        <v>7024</v>
      </c>
      <c r="E385" s="32" t="s">
        <v>7024</v>
      </c>
      <c r="F385" s="32" t="s">
        <v>7024</v>
      </c>
      <c r="G385" s="32" t="s">
        <v>7024</v>
      </c>
      <c r="H385" s="32" t="s">
        <v>7024</v>
      </c>
      <c r="I385" s="33"/>
      <c r="J385" s="17" t="s">
        <v>93</v>
      </c>
      <c r="K385" s="150" t="str">
        <f t="shared" si="115"/>
        <v>-</v>
      </c>
      <c r="L385" s="123"/>
      <c r="M385" s="123"/>
      <c r="N385" s="123"/>
      <c r="O385" s="123"/>
      <c r="P385" s="123"/>
      <c r="Q385" s="123"/>
      <c r="AC385" s="50" t="str">
        <f t="shared" si="117"/>
        <v>22.1</v>
      </c>
      <c r="AD385" s="19">
        <f t="shared" si="118"/>
        <v>364</v>
      </c>
      <c r="AE385" s="49" t="str">
        <f t="shared" si="116"/>
        <v>22.1364</v>
      </c>
      <c r="BD385" s="19" t="e">
        <f>VLOOKUP(AE385,ORGANOGRAMAES!$C$1:$N$6000,2,0)</f>
        <v>#N/A</v>
      </c>
      <c r="BE385" s="19" t="e">
        <f>VLOOKUP(AE385,ORGANOGRAMAES!$C$1:$N$6000,3,0)</f>
        <v>#N/A</v>
      </c>
      <c r="BF385" s="19" t="e">
        <f>VLOOKUP(AE385,ORGANOGRAMAES!$C$1:$N$6000,4,0)</f>
        <v>#N/A</v>
      </c>
      <c r="BG385" s="19" t="e">
        <f>VLOOKUP(AE385,ORGANOGRAMAES!$C$1:$N$6000,5,0)</f>
        <v>#N/A</v>
      </c>
      <c r="BH385" s="19" t="e">
        <f>VLOOKUP(AE385,ORGANOGRAMAES!$C$1:$N$6000,6,0)</f>
        <v>#N/A</v>
      </c>
      <c r="BI385" s="19" t="e">
        <f>VLOOKUP(AE385,ORGANOGRAMAES!$C$1:$N$6000,7,0)</f>
        <v>#N/A</v>
      </c>
      <c r="BJ385" s="19" t="e">
        <f>VLOOKUP(AE385,ORGANOGRAMAES!$C$1:$N$6000,8,0)</f>
        <v>#N/A</v>
      </c>
      <c r="BK385" s="19" t="e">
        <f>VLOOKUP(AE385,ORGANOGRAMAES!$C$1:$N$6000,9,0)</f>
        <v>#N/A</v>
      </c>
      <c r="BL385" s="19" t="e">
        <f>VLOOKUP(AE385,ORGANOGRAMAES!$C$1:$N$6000,10,0)</f>
        <v>#N/A</v>
      </c>
      <c r="BM385" s="19" t="e">
        <f>VLOOKUP(AE385,ORGANOGRAMAES!$C$1:$N$6000,11,0)</f>
        <v>#N/A</v>
      </c>
      <c r="BN385" s="19" t="e">
        <f>VLOOKUP(AE385,ORGANOGRAMAES!$C$1:$N$6000,12,0)</f>
        <v>#N/A</v>
      </c>
      <c r="BP385" s="19" t="str">
        <f t="shared" si="101"/>
        <v>-</v>
      </c>
      <c r="BQ385" s="19" t="str">
        <f t="shared" si="102"/>
        <v>-</v>
      </c>
      <c r="BR385" s="19" t="str">
        <f t="shared" si="103"/>
        <v>-</v>
      </c>
      <c r="BS385" s="19" t="str">
        <f t="shared" si="104"/>
        <v>-</v>
      </c>
      <c r="BT385" s="19" t="str">
        <f t="shared" si="105"/>
        <v>-</v>
      </c>
      <c r="BU385" s="19" t="str">
        <f t="shared" si="106"/>
        <v>-</v>
      </c>
      <c r="BV385" s="19" t="str">
        <f t="shared" si="107"/>
        <v>-</v>
      </c>
      <c r="BW385" s="19" t="str">
        <f t="shared" si="108"/>
        <v>-</v>
      </c>
      <c r="BX385" s="19" t="str">
        <f t="shared" si="109"/>
        <v>-</v>
      </c>
      <c r="BY385" s="19" t="str">
        <f t="shared" si="110"/>
        <v>-</v>
      </c>
      <c r="BZ385" s="19" t="str">
        <f t="shared" si="111"/>
        <v>-</v>
      </c>
    </row>
    <row r="386" spans="1:78">
      <c r="A386" s="106" t="str">
        <f t="shared" si="112"/>
        <v>22.1.00.00.00.00.00</v>
      </c>
      <c r="B386" s="106">
        <f t="shared" si="113"/>
        <v>22</v>
      </c>
      <c r="C386" s="107" t="str">
        <f t="shared" si="114"/>
        <v>1</v>
      </c>
      <c r="D386" s="32" t="s">
        <v>7024</v>
      </c>
      <c r="E386" s="32" t="s">
        <v>7024</v>
      </c>
      <c r="F386" s="32" t="s">
        <v>7024</v>
      </c>
      <c r="G386" s="32" t="s">
        <v>7024</v>
      </c>
      <c r="H386" s="32" t="s">
        <v>7024</v>
      </c>
      <c r="I386" s="33"/>
      <c r="J386" s="17" t="s">
        <v>93</v>
      </c>
      <c r="K386" s="150" t="str">
        <f t="shared" si="115"/>
        <v>-</v>
      </c>
      <c r="L386" s="123"/>
      <c r="M386" s="123"/>
      <c r="N386" s="123"/>
      <c r="O386" s="123"/>
      <c r="P386" s="123"/>
      <c r="Q386" s="123"/>
      <c r="AC386" s="50" t="str">
        <f t="shared" si="117"/>
        <v>22.1</v>
      </c>
      <c r="AD386" s="19">
        <f t="shared" si="118"/>
        <v>365</v>
      </c>
      <c r="AE386" s="49" t="str">
        <f t="shared" si="116"/>
        <v>22.1365</v>
      </c>
      <c r="BD386" s="19" t="e">
        <f>VLOOKUP(AE386,ORGANOGRAMAES!$C$1:$N$6000,2,0)</f>
        <v>#N/A</v>
      </c>
      <c r="BE386" s="19" t="e">
        <f>VLOOKUP(AE386,ORGANOGRAMAES!$C$1:$N$6000,3,0)</f>
        <v>#N/A</v>
      </c>
      <c r="BF386" s="19" t="e">
        <f>VLOOKUP(AE386,ORGANOGRAMAES!$C$1:$N$6000,4,0)</f>
        <v>#N/A</v>
      </c>
      <c r="BG386" s="19" t="e">
        <f>VLOOKUP(AE386,ORGANOGRAMAES!$C$1:$N$6000,5,0)</f>
        <v>#N/A</v>
      </c>
      <c r="BH386" s="19" t="e">
        <f>VLOOKUP(AE386,ORGANOGRAMAES!$C$1:$N$6000,6,0)</f>
        <v>#N/A</v>
      </c>
      <c r="BI386" s="19" t="e">
        <f>VLOOKUP(AE386,ORGANOGRAMAES!$C$1:$N$6000,7,0)</f>
        <v>#N/A</v>
      </c>
      <c r="BJ386" s="19" t="e">
        <f>VLOOKUP(AE386,ORGANOGRAMAES!$C$1:$N$6000,8,0)</f>
        <v>#N/A</v>
      </c>
      <c r="BK386" s="19" t="e">
        <f>VLOOKUP(AE386,ORGANOGRAMAES!$C$1:$N$6000,9,0)</f>
        <v>#N/A</v>
      </c>
      <c r="BL386" s="19" t="e">
        <f>VLOOKUP(AE386,ORGANOGRAMAES!$C$1:$N$6000,10,0)</f>
        <v>#N/A</v>
      </c>
      <c r="BM386" s="19" t="e">
        <f>VLOOKUP(AE386,ORGANOGRAMAES!$C$1:$N$6000,11,0)</f>
        <v>#N/A</v>
      </c>
      <c r="BN386" s="19" t="e">
        <f>VLOOKUP(AE386,ORGANOGRAMAES!$C$1:$N$6000,12,0)</f>
        <v>#N/A</v>
      </c>
      <c r="BP386" s="19" t="str">
        <f t="shared" si="101"/>
        <v>-</v>
      </c>
      <c r="BQ386" s="19" t="str">
        <f t="shared" si="102"/>
        <v>-</v>
      </c>
      <c r="BR386" s="19" t="str">
        <f t="shared" si="103"/>
        <v>-</v>
      </c>
      <c r="BS386" s="19" t="str">
        <f t="shared" si="104"/>
        <v>-</v>
      </c>
      <c r="BT386" s="19" t="str">
        <f t="shared" si="105"/>
        <v>-</v>
      </c>
      <c r="BU386" s="19" t="str">
        <f t="shared" si="106"/>
        <v>-</v>
      </c>
      <c r="BV386" s="19" t="str">
        <f t="shared" si="107"/>
        <v>-</v>
      </c>
      <c r="BW386" s="19" t="str">
        <f t="shared" si="108"/>
        <v>-</v>
      </c>
      <c r="BX386" s="19" t="str">
        <f t="shared" si="109"/>
        <v>-</v>
      </c>
      <c r="BY386" s="19" t="str">
        <f t="shared" si="110"/>
        <v>-</v>
      </c>
      <c r="BZ386" s="19" t="str">
        <f t="shared" si="111"/>
        <v>-</v>
      </c>
    </row>
    <row r="387" spans="1:78">
      <c r="A387" s="106" t="str">
        <f t="shared" si="112"/>
        <v>22.1.00.00.00.00.00</v>
      </c>
      <c r="B387" s="106">
        <f t="shared" si="113"/>
        <v>22</v>
      </c>
      <c r="C387" s="107" t="str">
        <f t="shared" si="114"/>
        <v>1</v>
      </c>
      <c r="D387" s="32" t="s">
        <v>7024</v>
      </c>
      <c r="E387" s="32" t="s">
        <v>7024</v>
      </c>
      <c r="F387" s="32" t="s">
        <v>7024</v>
      </c>
      <c r="G387" s="32" t="s">
        <v>7024</v>
      </c>
      <c r="H387" s="32" t="s">
        <v>7024</v>
      </c>
      <c r="I387" s="33"/>
      <c r="J387" s="17" t="s">
        <v>93</v>
      </c>
      <c r="K387" s="150" t="str">
        <f t="shared" si="115"/>
        <v>-</v>
      </c>
      <c r="L387" s="123"/>
      <c r="M387" s="123"/>
      <c r="N387" s="123"/>
      <c r="O387" s="123"/>
      <c r="P387" s="123"/>
      <c r="Q387" s="123"/>
      <c r="AC387" s="50" t="str">
        <f t="shared" si="117"/>
        <v>22.1</v>
      </c>
      <c r="AD387" s="19">
        <f t="shared" si="118"/>
        <v>366</v>
      </c>
      <c r="AE387" s="49" t="str">
        <f t="shared" si="116"/>
        <v>22.1366</v>
      </c>
      <c r="BD387" s="19" t="e">
        <f>VLOOKUP(AE387,ORGANOGRAMAES!$C$1:$N$6000,2,0)</f>
        <v>#N/A</v>
      </c>
      <c r="BE387" s="19" t="e">
        <f>VLOOKUP(AE387,ORGANOGRAMAES!$C$1:$N$6000,3,0)</f>
        <v>#N/A</v>
      </c>
      <c r="BF387" s="19" t="e">
        <f>VLOOKUP(AE387,ORGANOGRAMAES!$C$1:$N$6000,4,0)</f>
        <v>#N/A</v>
      </c>
      <c r="BG387" s="19" t="e">
        <f>VLOOKUP(AE387,ORGANOGRAMAES!$C$1:$N$6000,5,0)</f>
        <v>#N/A</v>
      </c>
      <c r="BH387" s="19" t="e">
        <f>VLOOKUP(AE387,ORGANOGRAMAES!$C$1:$N$6000,6,0)</f>
        <v>#N/A</v>
      </c>
      <c r="BI387" s="19" t="e">
        <f>VLOOKUP(AE387,ORGANOGRAMAES!$C$1:$N$6000,7,0)</f>
        <v>#N/A</v>
      </c>
      <c r="BJ387" s="19" t="e">
        <f>VLOOKUP(AE387,ORGANOGRAMAES!$C$1:$N$6000,8,0)</f>
        <v>#N/A</v>
      </c>
      <c r="BK387" s="19" t="e">
        <f>VLOOKUP(AE387,ORGANOGRAMAES!$C$1:$N$6000,9,0)</f>
        <v>#N/A</v>
      </c>
      <c r="BL387" s="19" t="e">
        <f>VLOOKUP(AE387,ORGANOGRAMAES!$C$1:$N$6000,10,0)</f>
        <v>#N/A</v>
      </c>
      <c r="BM387" s="19" t="e">
        <f>VLOOKUP(AE387,ORGANOGRAMAES!$C$1:$N$6000,11,0)</f>
        <v>#N/A</v>
      </c>
      <c r="BN387" s="19" t="e">
        <f>VLOOKUP(AE387,ORGANOGRAMAES!$C$1:$N$6000,12,0)</f>
        <v>#N/A</v>
      </c>
      <c r="BP387" s="19" t="str">
        <f t="shared" si="101"/>
        <v>-</v>
      </c>
      <c r="BQ387" s="19" t="str">
        <f t="shared" si="102"/>
        <v>-</v>
      </c>
      <c r="BR387" s="19" t="str">
        <f t="shared" si="103"/>
        <v>-</v>
      </c>
      <c r="BS387" s="19" t="str">
        <f t="shared" si="104"/>
        <v>-</v>
      </c>
      <c r="BT387" s="19" t="str">
        <f t="shared" si="105"/>
        <v>-</v>
      </c>
      <c r="BU387" s="19" t="str">
        <f t="shared" si="106"/>
        <v>-</v>
      </c>
      <c r="BV387" s="19" t="str">
        <f t="shared" si="107"/>
        <v>-</v>
      </c>
      <c r="BW387" s="19" t="str">
        <f t="shared" si="108"/>
        <v>-</v>
      </c>
      <c r="BX387" s="19" t="str">
        <f t="shared" si="109"/>
        <v>-</v>
      </c>
      <c r="BY387" s="19" t="str">
        <f t="shared" si="110"/>
        <v>-</v>
      </c>
      <c r="BZ387" s="19" t="str">
        <f t="shared" si="111"/>
        <v>-</v>
      </c>
    </row>
    <row r="388" spans="1:78">
      <c r="A388" s="106" t="str">
        <f t="shared" si="112"/>
        <v>22.1.00.00.00.00.00</v>
      </c>
      <c r="B388" s="106">
        <f t="shared" si="113"/>
        <v>22</v>
      </c>
      <c r="C388" s="107" t="str">
        <f t="shared" si="114"/>
        <v>1</v>
      </c>
      <c r="D388" s="32" t="s">
        <v>7024</v>
      </c>
      <c r="E388" s="32" t="s">
        <v>7024</v>
      </c>
      <c r="F388" s="32" t="s">
        <v>7024</v>
      </c>
      <c r="G388" s="32" t="s">
        <v>7024</v>
      </c>
      <c r="H388" s="32" t="s">
        <v>7024</v>
      </c>
      <c r="I388" s="33"/>
      <c r="J388" s="17" t="s">
        <v>93</v>
      </c>
      <c r="K388" s="150" t="str">
        <f t="shared" si="115"/>
        <v>-</v>
      </c>
      <c r="L388" s="123"/>
      <c r="M388" s="123"/>
      <c r="N388" s="123"/>
      <c r="O388" s="123"/>
      <c r="P388" s="123"/>
      <c r="Q388" s="123"/>
      <c r="AC388" s="50" t="str">
        <f t="shared" si="117"/>
        <v>22.1</v>
      </c>
      <c r="AD388" s="19">
        <f t="shared" si="118"/>
        <v>367</v>
      </c>
      <c r="AE388" s="49" t="str">
        <f t="shared" si="116"/>
        <v>22.1367</v>
      </c>
      <c r="BD388" s="19" t="e">
        <f>VLOOKUP(AE388,ORGANOGRAMAES!$C$1:$N$6000,2,0)</f>
        <v>#N/A</v>
      </c>
      <c r="BE388" s="19" t="e">
        <f>VLOOKUP(AE388,ORGANOGRAMAES!$C$1:$N$6000,3,0)</f>
        <v>#N/A</v>
      </c>
      <c r="BF388" s="19" t="e">
        <f>VLOOKUP(AE388,ORGANOGRAMAES!$C$1:$N$6000,4,0)</f>
        <v>#N/A</v>
      </c>
      <c r="BG388" s="19" t="e">
        <f>VLOOKUP(AE388,ORGANOGRAMAES!$C$1:$N$6000,5,0)</f>
        <v>#N/A</v>
      </c>
      <c r="BH388" s="19" t="e">
        <f>VLOOKUP(AE388,ORGANOGRAMAES!$C$1:$N$6000,6,0)</f>
        <v>#N/A</v>
      </c>
      <c r="BI388" s="19" t="e">
        <f>VLOOKUP(AE388,ORGANOGRAMAES!$C$1:$N$6000,7,0)</f>
        <v>#N/A</v>
      </c>
      <c r="BJ388" s="19" t="e">
        <f>VLOOKUP(AE388,ORGANOGRAMAES!$C$1:$N$6000,8,0)</f>
        <v>#N/A</v>
      </c>
      <c r="BK388" s="19" t="e">
        <f>VLOOKUP(AE388,ORGANOGRAMAES!$C$1:$N$6000,9,0)</f>
        <v>#N/A</v>
      </c>
      <c r="BL388" s="19" t="e">
        <f>VLOOKUP(AE388,ORGANOGRAMAES!$C$1:$N$6000,10,0)</f>
        <v>#N/A</v>
      </c>
      <c r="BM388" s="19" t="e">
        <f>VLOOKUP(AE388,ORGANOGRAMAES!$C$1:$N$6000,11,0)</f>
        <v>#N/A</v>
      </c>
      <c r="BN388" s="19" t="e">
        <f>VLOOKUP(AE388,ORGANOGRAMAES!$C$1:$N$6000,12,0)</f>
        <v>#N/A</v>
      </c>
      <c r="BP388" s="19" t="str">
        <f t="shared" si="101"/>
        <v>-</v>
      </c>
      <c r="BQ388" s="19" t="str">
        <f t="shared" si="102"/>
        <v>-</v>
      </c>
      <c r="BR388" s="19" t="str">
        <f t="shared" si="103"/>
        <v>-</v>
      </c>
      <c r="BS388" s="19" t="str">
        <f t="shared" si="104"/>
        <v>-</v>
      </c>
      <c r="BT388" s="19" t="str">
        <f t="shared" si="105"/>
        <v>-</v>
      </c>
      <c r="BU388" s="19" t="str">
        <f t="shared" si="106"/>
        <v>-</v>
      </c>
      <c r="BV388" s="19" t="str">
        <f t="shared" si="107"/>
        <v>-</v>
      </c>
      <c r="BW388" s="19" t="str">
        <f t="shared" si="108"/>
        <v>-</v>
      </c>
      <c r="BX388" s="19" t="str">
        <f t="shared" si="109"/>
        <v>-</v>
      </c>
      <c r="BY388" s="19" t="str">
        <f t="shared" si="110"/>
        <v>-</v>
      </c>
      <c r="BZ388" s="19" t="str">
        <f t="shared" si="111"/>
        <v>-</v>
      </c>
    </row>
    <row r="389" spans="1:78">
      <c r="A389" s="106" t="str">
        <f t="shared" si="112"/>
        <v>22.1.00.00.00.00.00</v>
      </c>
      <c r="B389" s="106">
        <f t="shared" si="113"/>
        <v>22</v>
      </c>
      <c r="C389" s="107" t="str">
        <f t="shared" si="114"/>
        <v>1</v>
      </c>
      <c r="D389" s="32" t="s">
        <v>7024</v>
      </c>
      <c r="E389" s="32" t="s">
        <v>7024</v>
      </c>
      <c r="F389" s="32" t="s">
        <v>7024</v>
      </c>
      <c r="G389" s="32" t="s">
        <v>7024</v>
      </c>
      <c r="H389" s="32" t="s">
        <v>7024</v>
      </c>
      <c r="I389" s="33"/>
      <c r="J389" s="17" t="s">
        <v>93</v>
      </c>
      <c r="K389" s="150" t="str">
        <f t="shared" si="115"/>
        <v>-</v>
      </c>
      <c r="L389" s="123"/>
      <c r="M389" s="123"/>
      <c r="N389" s="123"/>
      <c r="O389" s="123"/>
      <c r="P389" s="123"/>
      <c r="Q389" s="123"/>
      <c r="AC389" s="50" t="str">
        <f t="shared" si="117"/>
        <v>22.1</v>
      </c>
      <c r="AD389" s="19">
        <f t="shared" si="118"/>
        <v>368</v>
      </c>
      <c r="AE389" s="49" t="str">
        <f t="shared" si="116"/>
        <v>22.1368</v>
      </c>
      <c r="BD389" s="19" t="e">
        <f>VLOOKUP(AE389,ORGANOGRAMAES!$C$1:$N$6000,2,0)</f>
        <v>#N/A</v>
      </c>
      <c r="BE389" s="19" t="e">
        <f>VLOOKUP(AE389,ORGANOGRAMAES!$C$1:$N$6000,3,0)</f>
        <v>#N/A</v>
      </c>
      <c r="BF389" s="19" t="e">
        <f>VLOOKUP(AE389,ORGANOGRAMAES!$C$1:$N$6000,4,0)</f>
        <v>#N/A</v>
      </c>
      <c r="BG389" s="19" t="e">
        <f>VLOOKUP(AE389,ORGANOGRAMAES!$C$1:$N$6000,5,0)</f>
        <v>#N/A</v>
      </c>
      <c r="BH389" s="19" t="e">
        <f>VLOOKUP(AE389,ORGANOGRAMAES!$C$1:$N$6000,6,0)</f>
        <v>#N/A</v>
      </c>
      <c r="BI389" s="19" t="e">
        <f>VLOOKUP(AE389,ORGANOGRAMAES!$C$1:$N$6000,7,0)</f>
        <v>#N/A</v>
      </c>
      <c r="BJ389" s="19" t="e">
        <f>VLOOKUP(AE389,ORGANOGRAMAES!$C$1:$N$6000,8,0)</f>
        <v>#N/A</v>
      </c>
      <c r="BK389" s="19" t="e">
        <f>VLOOKUP(AE389,ORGANOGRAMAES!$C$1:$N$6000,9,0)</f>
        <v>#N/A</v>
      </c>
      <c r="BL389" s="19" t="e">
        <f>VLOOKUP(AE389,ORGANOGRAMAES!$C$1:$N$6000,10,0)</f>
        <v>#N/A</v>
      </c>
      <c r="BM389" s="19" t="e">
        <f>VLOOKUP(AE389,ORGANOGRAMAES!$C$1:$N$6000,11,0)</f>
        <v>#N/A</v>
      </c>
      <c r="BN389" s="19" t="e">
        <f>VLOOKUP(AE389,ORGANOGRAMAES!$C$1:$N$6000,12,0)</f>
        <v>#N/A</v>
      </c>
      <c r="BP389" s="19" t="str">
        <f t="shared" si="101"/>
        <v>-</v>
      </c>
      <c r="BQ389" s="19" t="str">
        <f t="shared" si="102"/>
        <v>-</v>
      </c>
      <c r="BR389" s="19" t="str">
        <f t="shared" si="103"/>
        <v>-</v>
      </c>
      <c r="BS389" s="19" t="str">
        <f t="shared" si="104"/>
        <v>-</v>
      </c>
      <c r="BT389" s="19" t="str">
        <f t="shared" si="105"/>
        <v>-</v>
      </c>
      <c r="BU389" s="19" t="str">
        <f t="shared" si="106"/>
        <v>-</v>
      </c>
      <c r="BV389" s="19" t="str">
        <f t="shared" si="107"/>
        <v>-</v>
      </c>
      <c r="BW389" s="19" t="str">
        <f t="shared" si="108"/>
        <v>-</v>
      </c>
      <c r="BX389" s="19" t="str">
        <f t="shared" si="109"/>
        <v>-</v>
      </c>
      <c r="BY389" s="19" t="str">
        <f t="shared" si="110"/>
        <v>-</v>
      </c>
      <c r="BZ389" s="19" t="str">
        <f t="shared" si="111"/>
        <v>-</v>
      </c>
    </row>
    <row r="390" spans="1:78">
      <c r="A390" s="106" t="str">
        <f t="shared" si="112"/>
        <v>22.1.00.00.00.00.00</v>
      </c>
      <c r="B390" s="106">
        <f t="shared" si="113"/>
        <v>22</v>
      </c>
      <c r="C390" s="107" t="str">
        <f t="shared" si="114"/>
        <v>1</v>
      </c>
      <c r="D390" s="32" t="s">
        <v>7024</v>
      </c>
      <c r="E390" s="32" t="s">
        <v>7024</v>
      </c>
      <c r="F390" s="32" t="s">
        <v>7024</v>
      </c>
      <c r="G390" s="32" t="s">
        <v>7024</v>
      </c>
      <c r="H390" s="32" t="s">
        <v>7024</v>
      </c>
      <c r="I390" s="33"/>
      <c r="J390" s="17" t="s">
        <v>93</v>
      </c>
      <c r="K390" s="150" t="str">
        <f t="shared" si="115"/>
        <v>-</v>
      </c>
      <c r="L390" s="123"/>
      <c r="M390" s="123"/>
      <c r="N390" s="123"/>
      <c r="O390" s="123"/>
      <c r="P390" s="123"/>
      <c r="Q390" s="123"/>
      <c r="AC390" s="50" t="str">
        <f t="shared" si="117"/>
        <v>22.1</v>
      </c>
      <c r="AD390" s="19">
        <f t="shared" si="118"/>
        <v>369</v>
      </c>
      <c r="AE390" s="49" t="str">
        <f t="shared" si="116"/>
        <v>22.1369</v>
      </c>
      <c r="BD390" s="19" t="e">
        <f>VLOOKUP(AE390,ORGANOGRAMAES!$C$1:$N$6000,2,0)</f>
        <v>#N/A</v>
      </c>
      <c r="BE390" s="19" t="e">
        <f>VLOOKUP(AE390,ORGANOGRAMAES!$C$1:$N$6000,3,0)</f>
        <v>#N/A</v>
      </c>
      <c r="BF390" s="19" t="e">
        <f>VLOOKUP(AE390,ORGANOGRAMAES!$C$1:$N$6000,4,0)</f>
        <v>#N/A</v>
      </c>
      <c r="BG390" s="19" t="e">
        <f>VLOOKUP(AE390,ORGANOGRAMAES!$C$1:$N$6000,5,0)</f>
        <v>#N/A</v>
      </c>
      <c r="BH390" s="19" t="e">
        <f>VLOOKUP(AE390,ORGANOGRAMAES!$C$1:$N$6000,6,0)</f>
        <v>#N/A</v>
      </c>
      <c r="BI390" s="19" t="e">
        <f>VLOOKUP(AE390,ORGANOGRAMAES!$C$1:$N$6000,7,0)</f>
        <v>#N/A</v>
      </c>
      <c r="BJ390" s="19" t="e">
        <f>VLOOKUP(AE390,ORGANOGRAMAES!$C$1:$N$6000,8,0)</f>
        <v>#N/A</v>
      </c>
      <c r="BK390" s="19" t="e">
        <f>VLOOKUP(AE390,ORGANOGRAMAES!$C$1:$N$6000,9,0)</f>
        <v>#N/A</v>
      </c>
      <c r="BL390" s="19" t="e">
        <f>VLOOKUP(AE390,ORGANOGRAMAES!$C$1:$N$6000,10,0)</f>
        <v>#N/A</v>
      </c>
      <c r="BM390" s="19" t="e">
        <f>VLOOKUP(AE390,ORGANOGRAMAES!$C$1:$N$6000,11,0)</f>
        <v>#N/A</v>
      </c>
      <c r="BN390" s="19" t="e">
        <f>VLOOKUP(AE390,ORGANOGRAMAES!$C$1:$N$6000,12,0)</f>
        <v>#N/A</v>
      </c>
      <c r="BP390" s="19" t="str">
        <f t="shared" si="101"/>
        <v>-</v>
      </c>
      <c r="BQ390" s="19" t="str">
        <f t="shared" si="102"/>
        <v>-</v>
      </c>
      <c r="BR390" s="19" t="str">
        <f t="shared" si="103"/>
        <v>-</v>
      </c>
      <c r="BS390" s="19" t="str">
        <f t="shared" si="104"/>
        <v>-</v>
      </c>
      <c r="BT390" s="19" t="str">
        <f t="shared" si="105"/>
        <v>-</v>
      </c>
      <c r="BU390" s="19" t="str">
        <f t="shared" si="106"/>
        <v>-</v>
      </c>
      <c r="BV390" s="19" t="str">
        <f t="shared" si="107"/>
        <v>-</v>
      </c>
      <c r="BW390" s="19" t="str">
        <f t="shared" si="108"/>
        <v>-</v>
      </c>
      <c r="BX390" s="19" t="str">
        <f t="shared" si="109"/>
        <v>-</v>
      </c>
      <c r="BY390" s="19" t="str">
        <f t="shared" si="110"/>
        <v>-</v>
      </c>
      <c r="BZ390" s="19" t="str">
        <f t="shared" si="111"/>
        <v>-</v>
      </c>
    </row>
    <row r="391" spans="1:78">
      <c r="A391" s="106" t="str">
        <f t="shared" si="112"/>
        <v>22.1.00.00.00.00.00</v>
      </c>
      <c r="B391" s="106">
        <f t="shared" si="113"/>
        <v>22</v>
      </c>
      <c r="C391" s="107" t="str">
        <f t="shared" si="114"/>
        <v>1</v>
      </c>
      <c r="D391" s="32" t="s">
        <v>7024</v>
      </c>
      <c r="E391" s="32" t="s">
        <v>7024</v>
      </c>
      <c r="F391" s="32" t="s">
        <v>7024</v>
      </c>
      <c r="G391" s="32" t="s">
        <v>7024</v>
      </c>
      <c r="H391" s="32" t="s">
        <v>7024</v>
      </c>
      <c r="I391" s="33"/>
      <c r="J391" s="17" t="s">
        <v>93</v>
      </c>
      <c r="K391" s="150" t="str">
        <f t="shared" si="115"/>
        <v>-</v>
      </c>
      <c r="L391" s="123"/>
      <c r="M391" s="123"/>
      <c r="N391" s="123"/>
      <c r="O391" s="123"/>
      <c r="P391" s="123"/>
      <c r="Q391" s="123"/>
      <c r="AC391" s="50" t="str">
        <f t="shared" si="117"/>
        <v>22.1</v>
      </c>
      <c r="AD391" s="19">
        <f t="shared" si="118"/>
        <v>370</v>
      </c>
      <c r="AE391" s="49" t="str">
        <f t="shared" si="116"/>
        <v>22.1370</v>
      </c>
      <c r="BD391" s="19" t="e">
        <f>VLOOKUP(AE391,ORGANOGRAMAES!$C$1:$N$6000,2,0)</f>
        <v>#N/A</v>
      </c>
      <c r="BE391" s="19" t="e">
        <f>VLOOKUP(AE391,ORGANOGRAMAES!$C$1:$N$6000,3,0)</f>
        <v>#N/A</v>
      </c>
      <c r="BF391" s="19" t="e">
        <f>VLOOKUP(AE391,ORGANOGRAMAES!$C$1:$N$6000,4,0)</f>
        <v>#N/A</v>
      </c>
      <c r="BG391" s="19" t="e">
        <f>VLOOKUP(AE391,ORGANOGRAMAES!$C$1:$N$6000,5,0)</f>
        <v>#N/A</v>
      </c>
      <c r="BH391" s="19" t="e">
        <f>VLOOKUP(AE391,ORGANOGRAMAES!$C$1:$N$6000,6,0)</f>
        <v>#N/A</v>
      </c>
      <c r="BI391" s="19" t="e">
        <f>VLOOKUP(AE391,ORGANOGRAMAES!$C$1:$N$6000,7,0)</f>
        <v>#N/A</v>
      </c>
      <c r="BJ391" s="19" t="e">
        <f>VLOOKUP(AE391,ORGANOGRAMAES!$C$1:$N$6000,8,0)</f>
        <v>#N/A</v>
      </c>
      <c r="BK391" s="19" t="e">
        <f>VLOOKUP(AE391,ORGANOGRAMAES!$C$1:$N$6000,9,0)</f>
        <v>#N/A</v>
      </c>
      <c r="BL391" s="19" t="e">
        <f>VLOOKUP(AE391,ORGANOGRAMAES!$C$1:$N$6000,10,0)</f>
        <v>#N/A</v>
      </c>
      <c r="BM391" s="19" t="e">
        <f>VLOOKUP(AE391,ORGANOGRAMAES!$C$1:$N$6000,11,0)</f>
        <v>#N/A</v>
      </c>
      <c r="BN391" s="19" t="e">
        <f>VLOOKUP(AE391,ORGANOGRAMAES!$C$1:$N$6000,12,0)</f>
        <v>#N/A</v>
      </c>
      <c r="BP391" s="19" t="str">
        <f t="shared" si="101"/>
        <v>-</v>
      </c>
      <c r="BQ391" s="19" t="str">
        <f t="shared" si="102"/>
        <v>-</v>
      </c>
      <c r="BR391" s="19" t="str">
        <f t="shared" si="103"/>
        <v>-</v>
      </c>
      <c r="BS391" s="19" t="str">
        <f t="shared" si="104"/>
        <v>-</v>
      </c>
      <c r="BT391" s="19" t="str">
        <f t="shared" si="105"/>
        <v>-</v>
      </c>
      <c r="BU391" s="19" t="str">
        <f t="shared" si="106"/>
        <v>-</v>
      </c>
      <c r="BV391" s="19" t="str">
        <f t="shared" si="107"/>
        <v>-</v>
      </c>
      <c r="BW391" s="19" t="str">
        <f t="shared" si="108"/>
        <v>-</v>
      </c>
      <c r="BX391" s="19" t="str">
        <f t="shared" si="109"/>
        <v>-</v>
      </c>
      <c r="BY391" s="19" t="str">
        <f t="shared" si="110"/>
        <v>-</v>
      </c>
      <c r="BZ391" s="19" t="str">
        <f t="shared" si="111"/>
        <v>-</v>
      </c>
    </row>
    <row r="392" spans="1:78">
      <c r="A392" s="106" t="str">
        <f t="shared" si="112"/>
        <v>22.1.00.00.00.00.00</v>
      </c>
      <c r="B392" s="106">
        <f t="shared" si="113"/>
        <v>22</v>
      </c>
      <c r="C392" s="107" t="str">
        <f t="shared" si="114"/>
        <v>1</v>
      </c>
      <c r="D392" s="32" t="s">
        <v>7024</v>
      </c>
      <c r="E392" s="32" t="s">
        <v>7024</v>
      </c>
      <c r="F392" s="32" t="s">
        <v>7024</v>
      </c>
      <c r="G392" s="32" t="s">
        <v>7024</v>
      </c>
      <c r="H392" s="32" t="s">
        <v>7024</v>
      </c>
      <c r="I392" s="33"/>
      <c r="J392" s="17" t="s">
        <v>93</v>
      </c>
      <c r="K392" s="150" t="str">
        <f t="shared" si="115"/>
        <v>-</v>
      </c>
      <c r="L392" s="123"/>
      <c r="M392" s="123"/>
      <c r="N392" s="123"/>
      <c r="O392" s="123"/>
      <c r="P392" s="123"/>
      <c r="Q392" s="123"/>
      <c r="AC392" s="50" t="str">
        <f t="shared" si="117"/>
        <v>22.1</v>
      </c>
      <c r="AD392" s="19">
        <f t="shared" si="118"/>
        <v>371</v>
      </c>
      <c r="AE392" s="49" t="str">
        <f t="shared" si="116"/>
        <v>22.1371</v>
      </c>
      <c r="BD392" s="19" t="e">
        <f>VLOOKUP(AE392,ORGANOGRAMAES!$C$1:$N$6000,2,0)</f>
        <v>#N/A</v>
      </c>
      <c r="BE392" s="19" t="e">
        <f>VLOOKUP(AE392,ORGANOGRAMAES!$C$1:$N$6000,3,0)</f>
        <v>#N/A</v>
      </c>
      <c r="BF392" s="19" t="e">
        <f>VLOOKUP(AE392,ORGANOGRAMAES!$C$1:$N$6000,4,0)</f>
        <v>#N/A</v>
      </c>
      <c r="BG392" s="19" t="e">
        <f>VLOOKUP(AE392,ORGANOGRAMAES!$C$1:$N$6000,5,0)</f>
        <v>#N/A</v>
      </c>
      <c r="BH392" s="19" t="e">
        <f>VLOOKUP(AE392,ORGANOGRAMAES!$C$1:$N$6000,6,0)</f>
        <v>#N/A</v>
      </c>
      <c r="BI392" s="19" t="e">
        <f>VLOOKUP(AE392,ORGANOGRAMAES!$C$1:$N$6000,7,0)</f>
        <v>#N/A</v>
      </c>
      <c r="BJ392" s="19" t="e">
        <f>VLOOKUP(AE392,ORGANOGRAMAES!$C$1:$N$6000,8,0)</f>
        <v>#N/A</v>
      </c>
      <c r="BK392" s="19" t="e">
        <f>VLOOKUP(AE392,ORGANOGRAMAES!$C$1:$N$6000,9,0)</f>
        <v>#N/A</v>
      </c>
      <c r="BL392" s="19" t="e">
        <f>VLOOKUP(AE392,ORGANOGRAMAES!$C$1:$N$6000,10,0)</f>
        <v>#N/A</v>
      </c>
      <c r="BM392" s="19" t="e">
        <f>VLOOKUP(AE392,ORGANOGRAMAES!$C$1:$N$6000,11,0)</f>
        <v>#N/A</v>
      </c>
      <c r="BN392" s="19" t="e">
        <f>VLOOKUP(AE392,ORGANOGRAMAES!$C$1:$N$6000,12,0)</f>
        <v>#N/A</v>
      </c>
      <c r="BP392" s="19" t="str">
        <f t="shared" si="101"/>
        <v>-</v>
      </c>
      <c r="BQ392" s="19" t="str">
        <f t="shared" si="102"/>
        <v>-</v>
      </c>
      <c r="BR392" s="19" t="str">
        <f t="shared" si="103"/>
        <v>-</v>
      </c>
      <c r="BS392" s="19" t="str">
        <f t="shared" si="104"/>
        <v>-</v>
      </c>
      <c r="BT392" s="19" t="str">
        <f t="shared" si="105"/>
        <v>-</v>
      </c>
      <c r="BU392" s="19" t="str">
        <f t="shared" si="106"/>
        <v>-</v>
      </c>
      <c r="BV392" s="19" t="str">
        <f t="shared" si="107"/>
        <v>-</v>
      </c>
      <c r="BW392" s="19" t="str">
        <f t="shared" si="108"/>
        <v>-</v>
      </c>
      <c r="BX392" s="19" t="str">
        <f t="shared" si="109"/>
        <v>-</v>
      </c>
      <c r="BY392" s="19" t="str">
        <f t="shared" si="110"/>
        <v>-</v>
      </c>
      <c r="BZ392" s="19" t="str">
        <f t="shared" si="111"/>
        <v>-</v>
      </c>
    </row>
    <row r="393" spans="1:78">
      <c r="A393" s="106" t="str">
        <f t="shared" si="112"/>
        <v>22.1.00.00.00.00.00</v>
      </c>
      <c r="B393" s="106">
        <f t="shared" si="113"/>
        <v>22</v>
      </c>
      <c r="C393" s="107" t="str">
        <f t="shared" si="114"/>
        <v>1</v>
      </c>
      <c r="D393" s="32" t="s">
        <v>7024</v>
      </c>
      <c r="E393" s="32" t="s">
        <v>7024</v>
      </c>
      <c r="F393" s="32" t="s">
        <v>7024</v>
      </c>
      <c r="G393" s="32" t="s">
        <v>7024</v>
      </c>
      <c r="H393" s="32" t="s">
        <v>7024</v>
      </c>
      <c r="I393" s="33"/>
      <c r="J393" s="17" t="s">
        <v>93</v>
      </c>
      <c r="K393" s="150" t="str">
        <f t="shared" si="115"/>
        <v>-</v>
      </c>
      <c r="L393" s="123"/>
      <c r="M393" s="123"/>
      <c r="N393" s="123"/>
      <c r="O393" s="123"/>
      <c r="P393" s="123"/>
      <c r="Q393" s="123"/>
      <c r="AC393" s="50" t="str">
        <f t="shared" si="117"/>
        <v>22.1</v>
      </c>
      <c r="AD393" s="19">
        <f t="shared" si="118"/>
        <v>372</v>
      </c>
      <c r="AE393" s="49" t="str">
        <f t="shared" si="116"/>
        <v>22.1372</v>
      </c>
      <c r="BD393" s="19" t="e">
        <f>VLOOKUP(AE393,ORGANOGRAMAES!$C$1:$N$6000,2,0)</f>
        <v>#N/A</v>
      </c>
      <c r="BE393" s="19" t="e">
        <f>VLOOKUP(AE393,ORGANOGRAMAES!$C$1:$N$6000,3,0)</f>
        <v>#N/A</v>
      </c>
      <c r="BF393" s="19" t="e">
        <f>VLOOKUP(AE393,ORGANOGRAMAES!$C$1:$N$6000,4,0)</f>
        <v>#N/A</v>
      </c>
      <c r="BG393" s="19" t="e">
        <f>VLOOKUP(AE393,ORGANOGRAMAES!$C$1:$N$6000,5,0)</f>
        <v>#N/A</v>
      </c>
      <c r="BH393" s="19" t="e">
        <f>VLOOKUP(AE393,ORGANOGRAMAES!$C$1:$N$6000,6,0)</f>
        <v>#N/A</v>
      </c>
      <c r="BI393" s="19" t="e">
        <f>VLOOKUP(AE393,ORGANOGRAMAES!$C$1:$N$6000,7,0)</f>
        <v>#N/A</v>
      </c>
      <c r="BJ393" s="19" t="e">
        <f>VLOOKUP(AE393,ORGANOGRAMAES!$C$1:$N$6000,8,0)</f>
        <v>#N/A</v>
      </c>
      <c r="BK393" s="19" t="e">
        <f>VLOOKUP(AE393,ORGANOGRAMAES!$C$1:$N$6000,9,0)</f>
        <v>#N/A</v>
      </c>
      <c r="BL393" s="19" t="e">
        <f>VLOOKUP(AE393,ORGANOGRAMAES!$C$1:$N$6000,10,0)</f>
        <v>#N/A</v>
      </c>
      <c r="BM393" s="19" t="e">
        <f>VLOOKUP(AE393,ORGANOGRAMAES!$C$1:$N$6000,11,0)</f>
        <v>#N/A</v>
      </c>
      <c r="BN393" s="19" t="e">
        <f>VLOOKUP(AE393,ORGANOGRAMAES!$C$1:$N$6000,12,0)</f>
        <v>#N/A</v>
      </c>
      <c r="BP393" s="19" t="str">
        <f t="shared" si="101"/>
        <v>-</v>
      </c>
      <c r="BQ393" s="19" t="str">
        <f t="shared" si="102"/>
        <v>-</v>
      </c>
      <c r="BR393" s="19" t="str">
        <f t="shared" si="103"/>
        <v>-</v>
      </c>
      <c r="BS393" s="19" t="str">
        <f t="shared" si="104"/>
        <v>-</v>
      </c>
      <c r="BT393" s="19" t="str">
        <f t="shared" si="105"/>
        <v>-</v>
      </c>
      <c r="BU393" s="19" t="str">
        <f t="shared" si="106"/>
        <v>-</v>
      </c>
      <c r="BV393" s="19" t="str">
        <f t="shared" si="107"/>
        <v>-</v>
      </c>
      <c r="BW393" s="19" t="str">
        <f t="shared" si="108"/>
        <v>-</v>
      </c>
      <c r="BX393" s="19" t="str">
        <f t="shared" si="109"/>
        <v>-</v>
      </c>
      <c r="BY393" s="19" t="str">
        <f t="shared" si="110"/>
        <v>-</v>
      </c>
      <c r="BZ393" s="19" t="str">
        <f t="shared" si="111"/>
        <v>-</v>
      </c>
    </row>
    <row r="394" spans="1:78">
      <c r="A394" s="106" t="str">
        <f t="shared" si="112"/>
        <v>22.1.00.00.00.00.00</v>
      </c>
      <c r="B394" s="106">
        <f t="shared" si="113"/>
        <v>22</v>
      </c>
      <c r="C394" s="107" t="str">
        <f t="shared" si="114"/>
        <v>1</v>
      </c>
      <c r="D394" s="32" t="s">
        <v>7024</v>
      </c>
      <c r="E394" s="32" t="s">
        <v>7024</v>
      </c>
      <c r="F394" s="32" t="s">
        <v>7024</v>
      </c>
      <c r="G394" s="32" t="s">
        <v>7024</v>
      </c>
      <c r="H394" s="32" t="s">
        <v>7024</v>
      </c>
      <c r="I394" s="33"/>
      <c r="J394" s="17" t="s">
        <v>93</v>
      </c>
      <c r="K394" s="150" t="str">
        <f t="shared" si="115"/>
        <v>-</v>
      </c>
      <c r="L394" s="123"/>
      <c r="M394" s="123"/>
      <c r="N394" s="123"/>
      <c r="O394" s="123"/>
      <c r="P394" s="123"/>
      <c r="Q394" s="123"/>
      <c r="AC394" s="50" t="str">
        <f t="shared" si="117"/>
        <v>22.1</v>
      </c>
      <c r="AD394" s="19">
        <f t="shared" si="118"/>
        <v>373</v>
      </c>
      <c r="AE394" s="49" t="str">
        <f t="shared" si="116"/>
        <v>22.1373</v>
      </c>
      <c r="BD394" s="19" t="e">
        <f>VLOOKUP(AE394,ORGANOGRAMAES!$C$1:$N$6000,2,0)</f>
        <v>#N/A</v>
      </c>
      <c r="BE394" s="19" t="e">
        <f>VLOOKUP(AE394,ORGANOGRAMAES!$C$1:$N$6000,3,0)</f>
        <v>#N/A</v>
      </c>
      <c r="BF394" s="19" t="e">
        <f>VLOOKUP(AE394,ORGANOGRAMAES!$C$1:$N$6000,4,0)</f>
        <v>#N/A</v>
      </c>
      <c r="BG394" s="19" t="e">
        <f>VLOOKUP(AE394,ORGANOGRAMAES!$C$1:$N$6000,5,0)</f>
        <v>#N/A</v>
      </c>
      <c r="BH394" s="19" t="e">
        <f>VLOOKUP(AE394,ORGANOGRAMAES!$C$1:$N$6000,6,0)</f>
        <v>#N/A</v>
      </c>
      <c r="BI394" s="19" t="e">
        <f>VLOOKUP(AE394,ORGANOGRAMAES!$C$1:$N$6000,7,0)</f>
        <v>#N/A</v>
      </c>
      <c r="BJ394" s="19" t="e">
        <f>VLOOKUP(AE394,ORGANOGRAMAES!$C$1:$N$6000,8,0)</f>
        <v>#N/A</v>
      </c>
      <c r="BK394" s="19" t="e">
        <f>VLOOKUP(AE394,ORGANOGRAMAES!$C$1:$N$6000,9,0)</f>
        <v>#N/A</v>
      </c>
      <c r="BL394" s="19" t="e">
        <f>VLOOKUP(AE394,ORGANOGRAMAES!$C$1:$N$6000,10,0)</f>
        <v>#N/A</v>
      </c>
      <c r="BM394" s="19" t="e">
        <f>VLOOKUP(AE394,ORGANOGRAMAES!$C$1:$N$6000,11,0)</f>
        <v>#N/A</v>
      </c>
      <c r="BN394" s="19" t="e">
        <f>VLOOKUP(AE394,ORGANOGRAMAES!$C$1:$N$6000,12,0)</f>
        <v>#N/A</v>
      </c>
      <c r="BP394" s="19" t="str">
        <f t="shared" si="101"/>
        <v>-</v>
      </c>
      <c r="BQ394" s="19" t="str">
        <f t="shared" si="102"/>
        <v>-</v>
      </c>
      <c r="BR394" s="19" t="str">
        <f t="shared" si="103"/>
        <v>-</v>
      </c>
      <c r="BS394" s="19" t="str">
        <f t="shared" si="104"/>
        <v>-</v>
      </c>
      <c r="BT394" s="19" t="str">
        <f t="shared" si="105"/>
        <v>-</v>
      </c>
      <c r="BU394" s="19" t="str">
        <f t="shared" si="106"/>
        <v>-</v>
      </c>
      <c r="BV394" s="19" t="str">
        <f t="shared" si="107"/>
        <v>-</v>
      </c>
      <c r="BW394" s="19" t="str">
        <f t="shared" si="108"/>
        <v>-</v>
      </c>
      <c r="BX394" s="19" t="str">
        <f t="shared" si="109"/>
        <v>-</v>
      </c>
      <c r="BY394" s="19" t="str">
        <f t="shared" si="110"/>
        <v>-</v>
      </c>
      <c r="BZ394" s="19" t="str">
        <f t="shared" si="111"/>
        <v>-</v>
      </c>
    </row>
    <row r="395" spans="1:78">
      <c r="A395" s="106" t="str">
        <f t="shared" si="112"/>
        <v>22.1.00.00.00.00.00</v>
      </c>
      <c r="B395" s="106">
        <f t="shared" si="113"/>
        <v>22</v>
      </c>
      <c r="C395" s="107" t="str">
        <f t="shared" si="114"/>
        <v>1</v>
      </c>
      <c r="D395" s="32" t="s">
        <v>7024</v>
      </c>
      <c r="E395" s="32" t="s">
        <v>7024</v>
      </c>
      <c r="F395" s="32" t="s">
        <v>7024</v>
      </c>
      <c r="G395" s="32" t="s">
        <v>7024</v>
      </c>
      <c r="H395" s="32" t="s">
        <v>7024</v>
      </c>
      <c r="I395" s="33"/>
      <c r="J395" s="17" t="s">
        <v>93</v>
      </c>
      <c r="K395" s="150" t="str">
        <f t="shared" si="115"/>
        <v>-</v>
      </c>
      <c r="L395" s="123"/>
      <c r="M395" s="123"/>
      <c r="N395" s="123"/>
      <c r="O395" s="123"/>
      <c r="P395" s="123"/>
      <c r="Q395" s="123"/>
      <c r="AC395" s="50" t="str">
        <f t="shared" si="117"/>
        <v>22.1</v>
      </c>
      <c r="AD395" s="19">
        <f t="shared" si="118"/>
        <v>374</v>
      </c>
      <c r="AE395" s="49" t="str">
        <f t="shared" si="116"/>
        <v>22.1374</v>
      </c>
      <c r="BD395" s="19" t="e">
        <f>VLOOKUP(AE395,ORGANOGRAMAES!$C$1:$N$6000,2,0)</f>
        <v>#N/A</v>
      </c>
      <c r="BE395" s="19" t="e">
        <f>VLOOKUP(AE395,ORGANOGRAMAES!$C$1:$N$6000,3,0)</f>
        <v>#N/A</v>
      </c>
      <c r="BF395" s="19" t="e">
        <f>VLOOKUP(AE395,ORGANOGRAMAES!$C$1:$N$6000,4,0)</f>
        <v>#N/A</v>
      </c>
      <c r="BG395" s="19" t="e">
        <f>VLOOKUP(AE395,ORGANOGRAMAES!$C$1:$N$6000,5,0)</f>
        <v>#N/A</v>
      </c>
      <c r="BH395" s="19" t="e">
        <f>VLOOKUP(AE395,ORGANOGRAMAES!$C$1:$N$6000,6,0)</f>
        <v>#N/A</v>
      </c>
      <c r="BI395" s="19" t="e">
        <f>VLOOKUP(AE395,ORGANOGRAMAES!$C$1:$N$6000,7,0)</f>
        <v>#N/A</v>
      </c>
      <c r="BJ395" s="19" t="e">
        <f>VLOOKUP(AE395,ORGANOGRAMAES!$C$1:$N$6000,8,0)</f>
        <v>#N/A</v>
      </c>
      <c r="BK395" s="19" t="e">
        <f>VLOOKUP(AE395,ORGANOGRAMAES!$C$1:$N$6000,9,0)</f>
        <v>#N/A</v>
      </c>
      <c r="BL395" s="19" t="e">
        <f>VLOOKUP(AE395,ORGANOGRAMAES!$C$1:$N$6000,10,0)</f>
        <v>#N/A</v>
      </c>
      <c r="BM395" s="19" t="e">
        <f>VLOOKUP(AE395,ORGANOGRAMAES!$C$1:$N$6000,11,0)</f>
        <v>#N/A</v>
      </c>
      <c r="BN395" s="19" t="e">
        <f>VLOOKUP(AE395,ORGANOGRAMAES!$C$1:$N$6000,12,0)</f>
        <v>#N/A</v>
      </c>
      <c r="BP395" s="19" t="str">
        <f t="shared" si="101"/>
        <v>-</v>
      </c>
      <c r="BQ395" s="19" t="str">
        <f t="shared" si="102"/>
        <v>-</v>
      </c>
      <c r="BR395" s="19" t="str">
        <f t="shared" si="103"/>
        <v>-</v>
      </c>
      <c r="BS395" s="19" t="str">
        <f t="shared" si="104"/>
        <v>-</v>
      </c>
      <c r="BT395" s="19" t="str">
        <f t="shared" si="105"/>
        <v>-</v>
      </c>
      <c r="BU395" s="19" t="str">
        <f t="shared" si="106"/>
        <v>-</v>
      </c>
      <c r="BV395" s="19" t="str">
        <f t="shared" si="107"/>
        <v>-</v>
      </c>
      <c r="BW395" s="19" t="str">
        <f t="shared" si="108"/>
        <v>-</v>
      </c>
      <c r="BX395" s="19" t="str">
        <f t="shared" si="109"/>
        <v>-</v>
      </c>
      <c r="BY395" s="19" t="str">
        <f t="shared" si="110"/>
        <v>-</v>
      </c>
      <c r="BZ395" s="19" t="str">
        <f t="shared" si="111"/>
        <v>-</v>
      </c>
    </row>
    <row r="396" spans="1:78">
      <c r="A396" s="106" t="str">
        <f t="shared" si="112"/>
        <v>22.1.00.00.00.00.00</v>
      </c>
      <c r="B396" s="106">
        <f t="shared" si="113"/>
        <v>22</v>
      </c>
      <c r="C396" s="107" t="str">
        <f t="shared" si="114"/>
        <v>1</v>
      </c>
      <c r="D396" s="32" t="s">
        <v>7024</v>
      </c>
      <c r="E396" s="32" t="s">
        <v>7024</v>
      </c>
      <c r="F396" s="32" t="s">
        <v>7024</v>
      </c>
      <c r="G396" s="32" t="s">
        <v>7024</v>
      </c>
      <c r="H396" s="32" t="s">
        <v>7024</v>
      </c>
      <c r="I396" s="33"/>
      <c r="J396" s="17" t="s">
        <v>93</v>
      </c>
      <c r="K396" s="150" t="str">
        <f t="shared" si="115"/>
        <v>-</v>
      </c>
      <c r="L396" s="123"/>
      <c r="M396" s="123"/>
      <c r="N396" s="123"/>
      <c r="O396" s="123"/>
      <c r="P396" s="123"/>
      <c r="Q396" s="123"/>
      <c r="AC396" s="50" t="str">
        <f t="shared" si="117"/>
        <v>22.1</v>
      </c>
      <c r="AD396" s="19">
        <f t="shared" si="118"/>
        <v>375</v>
      </c>
      <c r="AE396" s="49" t="str">
        <f t="shared" si="116"/>
        <v>22.1375</v>
      </c>
      <c r="BD396" s="19" t="e">
        <f>VLOOKUP(AE396,ORGANOGRAMAES!$C$1:$N$6000,2,0)</f>
        <v>#N/A</v>
      </c>
      <c r="BE396" s="19" t="e">
        <f>VLOOKUP(AE396,ORGANOGRAMAES!$C$1:$N$6000,3,0)</f>
        <v>#N/A</v>
      </c>
      <c r="BF396" s="19" t="e">
        <f>VLOOKUP(AE396,ORGANOGRAMAES!$C$1:$N$6000,4,0)</f>
        <v>#N/A</v>
      </c>
      <c r="BG396" s="19" t="e">
        <f>VLOOKUP(AE396,ORGANOGRAMAES!$C$1:$N$6000,5,0)</f>
        <v>#N/A</v>
      </c>
      <c r="BH396" s="19" t="e">
        <f>VLOOKUP(AE396,ORGANOGRAMAES!$C$1:$N$6000,6,0)</f>
        <v>#N/A</v>
      </c>
      <c r="BI396" s="19" t="e">
        <f>VLOOKUP(AE396,ORGANOGRAMAES!$C$1:$N$6000,7,0)</f>
        <v>#N/A</v>
      </c>
      <c r="BJ396" s="19" t="e">
        <f>VLOOKUP(AE396,ORGANOGRAMAES!$C$1:$N$6000,8,0)</f>
        <v>#N/A</v>
      </c>
      <c r="BK396" s="19" t="e">
        <f>VLOOKUP(AE396,ORGANOGRAMAES!$C$1:$N$6000,9,0)</f>
        <v>#N/A</v>
      </c>
      <c r="BL396" s="19" t="e">
        <f>VLOOKUP(AE396,ORGANOGRAMAES!$C$1:$N$6000,10,0)</f>
        <v>#N/A</v>
      </c>
      <c r="BM396" s="19" t="e">
        <f>VLOOKUP(AE396,ORGANOGRAMAES!$C$1:$N$6000,11,0)</f>
        <v>#N/A</v>
      </c>
      <c r="BN396" s="19" t="e">
        <f>VLOOKUP(AE396,ORGANOGRAMAES!$C$1:$N$6000,12,0)</f>
        <v>#N/A</v>
      </c>
      <c r="BP396" s="19" t="str">
        <f t="shared" si="101"/>
        <v>-</v>
      </c>
      <c r="BQ396" s="19" t="str">
        <f t="shared" si="102"/>
        <v>-</v>
      </c>
      <c r="BR396" s="19" t="str">
        <f t="shared" si="103"/>
        <v>-</v>
      </c>
      <c r="BS396" s="19" t="str">
        <f t="shared" si="104"/>
        <v>-</v>
      </c>
      <c r="BT396" s="19" t="str">
        <f t="shared" si="105"/>
        <v>-</v>
      </c>
      <c r="BU396" s="19" t="str">
        <f t="shared" si="106"/>
        <v>-</v>
      </c>
      <c r="BV396" s="19" t="str">
        <f t="shared" si="107"/>
        <v>-</v>
      </c>
      <c r="BW396" s="19" t="str">
        <f t="shared" si="108"/>
        <v>-</v>
      </c>
      <c r="BX396" s="19" t="str">
        <f t="shared" si="109"/>
        <v>-</v>
      </c>
      <c r="BY396" s="19" t="str">
        <f t="shared" si="110"/>
        <v>-</v>
      </c>
      <c r="BZ396" s="19" t="str">
        <f t="shared" si="111"/>
        <v>-</v>
      </c>
    </row>
    <row r="397" spans="1:78">
      <c r="A397" s="106" t="str">
        <f t="shared" si="112"/>
        <v>22.1.00.00.00.00.00</v>
      </c>
      <c r="B397" s="106">
        <f t="shared" si="113"/>
        <v>22</v>
      </c>
      <c r="C397" s="107" t="str">
        <f t="shared" si="114"/>
        <v>1</v>
      </c>
      <c r="D397" s="32" t="s">
        <v>7024</v>
      </c>
      <c r="E397" s="32" t="s">
        <v>7024</v>
      </c>
      <c r="F397" s="32" t="s">
        <v>7024</v>
      </c>
      <c r="G397" s="32" t="s">
        <v>7024</v>
      </c>
      <c r="H397" s="32" t="s">
        <v>7024</v>
      </c>
      <c r="I397" s="33"/>
      <c r="J397" s="17" t="s">
        <v>93</v>
      </c>
      <c r="K397" s="150" t="str">
        <f t="shared" si="115"/>
        <v>-</v>
      </c>
      <c r="L397" s="123"/>
      <c r="M397" s="123"/>
      <c r="N397" s="123"/>
      <c r="O397" s="123"/>
      <c r="P397" s="123"/>
      <c r="Q397" s="123"/>
      <c r="AC397" s="50" t="str">
        <f t="shared" si="117"/>
        <v>22.1</v>
      </c>
      <c r="AD397" s="19">
        <f t="shared" si="118"/>
        <v>376</v>
      </c>
      <c r="AE397" s="49" t="str">
        <f t="shared" si="116"/>
        <v>22.1376</v>
      </c>
      <c r="BD397" s="19" t="e">
        <f>VLOOKUP(AE397,ORGANOGRAMAES!$C$1:$N$6000,2,0)</f>
        <v>#N/A</v>
      </c>
      <c r="BE397" s="19" t="e">
        <f>VLOOKUP(AE397,ORGANOGRAMAES!$C$1:$N$6000,3,0)</f>
        <v>#N/A</v>
      </c>
      <c r="BF397" s="19" t="e">
        <f>VLOOKUP(AE397,ORGANOGRAMAES!$C$1:$N$6000,4,0)</f>
        <v>#N/A</v>
      </c>
      <c r="BG397" s="19" t="e">
        <f>VLOOKUP(AE397,ORGANOGRAMAES!$C$1:$N$6000,5,0)</f>
        <v>#N/A</v>
      </c>
      <c r="BH397" s="19" t="e">
        <f>VLOOKUP(AE397,ORGANOGRAMAES!$C$1:$N$6000,6,0)</f>
        <v>#N/A</v>
      </c>
      <c r="BI397" s="19" t="e">
        <f>VLOOKUP(AE397,ORGANOGRAMAES!$C$1:$N$6000,7,0)</f>
        <v>#N/A</v>
      </c>
      <c r="BJ397" s="19" t="e">
        <f>VLOOKUP(AE397,ORGANOGRAMAES!$C$1:$N$6000,8,0)</f>
        <v>#N/A</v>
      </c>
      <c r="BK397" s="19" t="e">
        <f>VLOOKUP(AE397,ORGANOGRAMAES!$C$1:$N$6000,9,0)</f>
        <v>#N/A</v>
      </c>
      <c r="BL397" s="19" t="e">
        <f>VLOOKUP(AE397,ORGANOGRAMAES!$C$1:$N$6000,10,0)</f>
        <v>#N/A</v>
      </c>
      <c r="BM397" s="19" t="e">
        <f>VLOOKUP(AE397,ORGANOGRAMAES!$C$1:$N$6000,11,0)</f>
        <v>#N/A</v>
      </c>
      <c r="BN397" s="19" t="e">
        <f>VLOOKUP(AE397,ORGANOGRAMAES!$C$1:$N$6000,12,0)</f>
        <v>#N/A</v>
      </c>
      <c r="BP397" s="19" t="str">
        <f t="shared" si="101"/>
        <v>-</v>
      </c>
      <c r="BQ397" s="19" t="str">
        <f t="shared" si="102"/>
        <v>-</v>
      </c>
      <c r="BR397" s="19" t="str">
        <f t="shared" si="103"/>
        <v>-</v>
      </c>
      <c r="BS397" s="19" t="str">
        <f t="shared" si="104"/>
        <v>-</v>
      </c>
      <c r="BT397" s="19" t="str">
        <f t="shared" si="105"/>
        <v>-</v>
      </c>
      <c r="BU397" s="19" t="str">
        <f t="shared" si="106"/>
        <v>-</v>
      </c>
      <c r="BV397" s="19" t="str">
        <f t="shared" si="107"/>
        <v>-</v>
      </c>
      <c r="BW397" s="19" t="str">
        <f t="shared" si="108"/>
        <v>-</v>
      </c>
      <c r="BX397" s="19" t="str">
        <f t="shared" si="109"/>
        <v>-</v>
      </c>
      <c r="BY397" s="19" t="str">
        <f t="shared" si="110"/>
        <v>-</v>
      </c>
      <c r="BZ397" s="19" t="str">
        <f t="shared" si="111"/>
        <v>-</v>
      </c>
    </row>
    <row r="398" spans="1:78">
      <c r="A398" s="106" t="str">
        <f t="shared" si="112"/>
        <v>22.1.00.00.00.00.00</v>
      </c>
      <c r="B398" s="106">
        <f t="shared" si="113"/>
        <v>22</v>
      </c>
      <c r="C398" s="107" t="str">
        <f t="shared" si="114"/>
        <v>1</v>
      </c>
      <c r="D398" s="32" t="s">
        <v>7024</v>
      </c>
      <c r="E398" s="32" t="s">
        <v>7024</v>
      </c>
      <c r="F398" s="32" t="s">
        <v>7024</v>
      </c>
      <c r="G398" s="32" t="s">
        <v>7024</v>
      </c>
      <c r="H398" s="32" t="s">
        <v>7024</v>
      </c>
      <c r="I398" s="33"/>
      <c r="J398" s="17" t="s">
        <v>93</v>
      </c>
      <c r="K398" s="150" t="str">
        <f t="shared" si="115"/>
        <v>-</v>
      </c>
      <c r="L398" s="123"/>
      <c r="M398" s="123"/>
      <c r="N398" s="123"/>
      <c r="O398" s="123"/>
      <c r="P398" s="123"/>
      <c r="Q398" s="123"/>
      <c r="AC398" s="50" t="str">
        <f t="shared" si="117"/>
        <v>22.1</v>
      </c>
      <c r="AD398" s="19">
        <f t="shared" si="118"/>
        <v>377</v>
      </c>
      <c r="AE398" s="49" t="str">
        <f t="shared" si="116"/>
        <v>22.1377</v>
      </c>
      <c r="BD398" s="19" t="e">
        <f>VLOOKUP(AE398,ORGANOGRAMAES!$C$1:$N$6000,2,0)</f>
        <v>#N/A</v>
      </c>
      <c r="BE398" s="19" t="e">
        <f>VLOOKUP(AE398,ORGANOGRAMAES!$C$1:$N$6000,3,0)</f>
        <v>#N/A</v>
      </c>
      <c r="BF398" s="19" t="e">
        <f>VLOOKUP(AE398,ORGANOGRAMAES!$C$1:$N$6000,4,0)</f>
        <v>#N/A</v>
      </c>
      <c r="BG398" s="19" t="e">
        <f>VLOOKUP(AE398,ORGANOGRAMAES!$C$1:$N$6000,5,0)</f>
        <v>#N/A</v>
      </c>
      <c r="BH398" s="19" t="e">
        <f>VLOOKUP(AE398,ORGANOGRAMAES!$C$1:$N$6000,6,0)</f>
        <v>#N/A</v>
      </c>
      <c r="BI398" s="19" t="e">
        <f>VLOOKUP(AE398,ORGANOGRAMAES!$C$1:$N$6000,7,0)</f>
        <v>#N/A</v>
      </c>
      <c r="BJ398" s="19" t="e">
        <f>VLOOKUP(AE398,ORGANOGRAMAES!$C$1:$N$6000,8,0)</f>
        <v>#N/A</v>
      </c>
      <c r="BK398" s="19" t="e">
        <f>VLOOKUP(AE398,ORGANOGRAMAES!$C$1:$N$6000,9,0)</f>
        <v>#N/A</v>
      </c>
      <c r="BL398" s="19" t="e">
        <f>VLOOKUP(AE398,ORGANOGRAMAES!$C$1:$N$6000,10,0)</f>
        <v>#N/A</v>
      </c>
      <c r="BM398" s="19" t="e">
        <f>VLOOKUP(AE398,ORGANOGRAMAES!$C$1:$N$6000,11,0)</f>
        <v>#N/A</v>
      </c>
      <c r="BN398" s="19" t="e">
        <f>VLOOKUP(AE398,ORGANOGRAMAES!$C$1:$N$6000,12,0)</f>
        <v>#N/A</v>
      </c>
      <c r="BP398" s="19" t="str">
        <f t="shared" si="101"/>
        <v>-</v>
      </c>
      <c r="BQ398" s="19" t="str">
        <f t="shared" si="102"/>
        <v>-</v>
      </c>
      <c r="BR398" s="19" t="str">
        <f t="shared" si="103"/>
        <v>-</v>
      </c>
      <c r="BS398" s="19" t="str">
        <f t="shared" si="104"/>
        <v>-</v>
      </c>
      <c r="BT398" s="19" t="str">
        <f t="shared" si="105"/>
        <v>-</v>
      </c>
      <c r="BU398" s="19" t="str">
        <f t="shared" si="106"/>
        <v>-</v>
      </c>
      <c r="BV398" s="19" t="str">
        <f t="shared" si="107"/>
        <v>-</v>
      </c>
      <c r="BW398" s="19" t="str">
        <f t="shared" si="108"/>
        <v>-</v>
      </c>
      <c r="BX398" s="19" t="str">
        <f t="shared" si="109"/>
        <v>-</v>
      </c>
      <c r="BY398" s="19" t="str">
        <f t="shared" si="110"/>
        <v>-</v>
      </c>
      <c r="BZ398" s="19" t="str">
        <f t="shared" si="111"/>
        <v>-</v>
      </c>
    </row>
    <row r="399" spans="1:78">
      <c r="A399" s="106" t="str">
        <f t="shared" si="112"/>
        <v>22.1.00.00.00.00.00</v>
      </c>
      <c r="B399" s="106">
        <f t="shared" si="113"/>
        <v>22</v>
      </c>
      <c r="C399" s="107" t="str">
        <f t="shared" si="114"/>
        <v>1</v>
      </c>
      <c r="D399" s="32" t="s">
        <v>7024</v>
      </c>
      <c r="E399" s="32" t="s">
        <v>7024</v>
      </c>
      <c r="F399" s="32" t="s">
        <v>7024</v>
      </c>
      <c r="G399" s="32" t="s">
        <v>7024</v>
      </c>
      <c r="H399" s="32" t="s">
        <v>7024</v>
      </c>
      <c r="I399" s="33"/>
      <c r="J399" s="17" t="s">
        <v>93</v>
      </c>
      <c r="K399" s="150" t="str">
        <f t="shared" si="115"/>
        <v>-</v>
      </c>
      <c r="L399" s="123"/>
      <c r="M399" s="123"/>
      <c r="N399" s="123"/>
      <c r="O399" s="123"/>
      <c r="P399" s="123"/>
      <c r="Q399" s="123"/>
      <c r="AC399" s="50" t="str">
        <f t="shared" si="117"/>
        <v>22.1</v>
      </c>
      <c r="AD399" s="19">
        <f t="shared" si="118"/>
        <v>378</v>
      </c>
      <c r="AE399" s="49" t="str">
        <f t="shared" si="116"/>
        <v>22.1378</v>
      </c>
      <c r="BD399" s="19" t="e">
        <f>VLOOKUP(AE399,ORGANOGRAMAES!$C$1:$N$6000,2,0)</f>
        <v>#N/A</v>
      </c>
      <c r="BE399" s="19" t="e">
        <f>VLOOKUP(AE399,ORGANOGRAMAES!$C$1:$N$6000,3,0)</f>
        <v>#N/A</v>
      </c>
      <c r="BF399" s="19" t="e">
        <f>VLOOKUP(AE399,ORGANOGRAMAES!$C$1:$N$6000,4,0)</f>
        <v>#N/A</v>
      </c>
      <c r="BG399" s="19" t="e">
        <f>VLOOKUP(AE399,ORGANOGRAMAES!$C$1:$N$6000,5,0)</f>
        <v>#N/A</v>
      </c>
      <c r="BH399" s="19" t="e">
        <f>VLOOKUP(AE399,ORGANOGRAMAES!$C$1:$N$6000,6,0)</f>
        <v>#N/A</v>
      </c>
      <c r="BI399" s="19" t="e">
        <f>VLOOKUP(AE399,ORGANOGRAMAES!$C$1:$N$6000,7,0)</f>
        <v>#N/A</v>
      </c>
      <c r="BJ399" s="19" t="e">
        <f>VLOOKUP(AE399,ORGANOGRAMAES!$C$1:$N$6000,8,0)</f>
        <v>#N/A</v>
      </c>
      <c r="BK399" s="19" t="e">
        <f>VLOOKUP(AE399,ORGANOGRAMAES!$C$1:$N$6000,9,0)</f>
        <v>#N/A</v>
      </c>
      <c r="BL399" s="19" t="e">
        <f>VLOOKUP(AE399,ORGANOGRAMAES!$C$1:$N$6000,10,0)</f>
        <v>#N/A</v>
      </c>
      <c r="BM399" s="19" t="e">
        <f>VLOOKUP(AE399,ORGANOGRAMAES!$C$1:$N$6000,11,0)</f>
        <v>#N/A</v>
      </c>
      <c r="BN399" s="19" t="e">
        <f>VLOOKUP(AE399,ORGANOGRAMAES!$C$1:$N$6000,12,0)</f>
        <v>#N/A</v>
      </c>
      <c r="BP399" s="19" t="str">
        <f t="shared" si="101"/>
        <v>-</v>
      </c>
      <c r="BQ399" s="19" t="str">
        <f t="shared" si="102"/>
        <v>-</v>
      </c>
      <c r="BR399" s="19" t="str">
        <f t="shared" si="103"/>
        <v>-</v>
      </c>
      <c r="BS399" s="19" t="str">
        <f t="shared" si="104"/>
        <v>-</v>
      </c>
      <c r="BT399" s="19" t="str">
        <f t="shared" si="105"/>
        <v>-</v>
      </c>
      <c r="BU399" s="19" t="str">
        <f t="shared" si="106"/>
        <v>-</v>
      </c>
      <c r="BV399" s="19" t="str">
        <f t="shared" si="107"/>
        <v>-</v>
      </c>
      <c r="BW399" s="19" t="str">
        <f t="shared" si="108"/>
        <v>-</v>
      </c>
      <c r="BX399" s="19" t="str">
        <f t="shared" si="109"/>
        <v>-</v>
      </c>
      <c r="BY399" s="19" t="str">
        <f t="shared" si="110"/>
        <v>-</v>
      </c>
      <c r="BZ399" s="19" t="str">
        <f t="shared" si="111"/>
        <v>-</v>
      </c>
    </row>
    <row r="400" spans="1:78">
      <c r="A400" s="106" t="str">
        <f t="shared" si="112"/>
        <v>22.1.00.00.00.00.00</v>
      </c>
      <c r="B400" s="106">
        <f t="shared" si="113"/>
        <v>22</v>
      </c>
      <c r="C400" s="107" t="str">
        <f t="shared" si="114"/>
        <v>1</v>
      </c>
      <c r="D400" s="32" t="s">
        <v>7024</v>
      </c>
      <c r="E400" s="32" t="s">
        <v>7024</v>
      </c>
      <c r="F400" s="32" t="s">
        <v>7024</v>
      </c>
      <c r="G400" s="32" t="s">
        <v>7024</v>
      </c>
      <c r="H400" s="32" t="s">
        <v>7024</v>
      </c>
      <c r="I400" s="33"/>
      <c r="J400" s="17" t="s">
        <v>93</v>
      </c>
      <c r="K400" s="150" t="str">
        <f t="shared" si="115"/>
        <v>-</v>
      </c>
      <c r="L400" s="123"/>
      <c r="M400" s="123"/>
      <c r="N400" s="123"/>
      <c r="O400" s="123"/>
      <c r="P400" s="123"/>
      <c r="Q400" s="123"/>
      <c r="AC400" s="50" t="str">
        <f t="shared" si="117"/>
        <v>22.1</v>
      </c>
      <c r="AD400" s="19">
        <f t="shared" si="118"/>
        <v>379</v>
      </c>
      <c r="AE400" s="49" t="str">
        <f t="shared" si="116"/>
        <v>22.1379</v>
      </c>
      <c r="BD400" s="19" t="e">
        <f>VLOOKUP(AE400,ORGANOGRAMAES!$C$1:$N$6000,2,0)</f>
        <v>#N/A</v>
      </c>
      <c r="BE400" s="19" t="e">
        <f>VLOOKUP(AE400,ORGANOGRAMAES!$C$1:$N$6000,3,0)</f>
        <v>#N/A</v>
      </c>
      <c r="BF400" s="19" t="e">
        <f>VLOOKUP(AE400,ORGANOGRAMAES!$C$1:$N$6000,4,0)</f>
        <v>#N/A</v>
      </c>
      <c r="BG400" s="19" t="e">
        <f>VLOOKUP(AE400,ORGANOGRAMAES!$C$1:$N$6000,5,0)</f>
        <v>#N/A</v>
      </c>
      <c r="BH400" s="19" t="e">
        <f>VLOOKUP(AE400,ORGANOGRAMAES!$C$1:$N$6000,6,0)</f>
        <v>#N/A</v>
      </c>
      <c r="BI400" s="19" t="e">
        <f>VLOOKUP(AE400,ORGANOGRAMAES!$C$1:$N$6000,7,0)</f>
        <v>#N/A</v>
      </c>
      <c r="BJ400" s="19" t="e">
        <f>VLOOKUP(AE400,ORGANOGRAMAES!$C$1:$N$6000,8,0)</f>
        <v>#N/A</v>
      </c>
      <c r="BK400" s="19" t="e">
        <f>VLOOKUP(AE400,ORGANOGRAMAES!$C$1:$N$6000,9,0)</f>
        <v>#N/A</v>
      </c>
      <c r="BL400" s="19" t="e">
        <f>VLOOKUP(AE400,ORGANOGRAMAES!$C$1:$N$6000,10,0)</f>
        <v>#N/A</v>
      </c>
      <c r="BM400" s="19" t="e">
        <f>VLOOKUP(AE400,ORGANOGRAMAES!$C$1:$N$6000,11,0)</f>
        <v>#N/A</v>
      </c>
      <c r="BN400" s="19" t="e">
        <f>VLOOKUP(AE400,ORGANOGRAMAES!$C$1:$N$6000,12,0)</f>
        <v>#N/A</v>
      </c>
      <c r="BP400" s="19" t="str">
        <f t="shared" si="101"/>
        <v>-</v>
      </c>
      <c r="BQ400" s="19" t="str">
        <f t="shared" si="102"/>
        <v>-</v>
      </c>
      <c r="BR400" s="19" t="str">
        <f t="shared" si="103"/>
        <v>-</v>
      </c>
      <c r="BS400" s="19" t="str">
        <f t="shared" si="104"/>
        <v>-</v>
      </c>
      <c r="BT400" s="19" t="str">
        <f t="shared" si="105"/>
        <v>-</v>
      </c>
      <c r="BU400" s="19" t="str">
        <f t="shared" si="106"/>
        <v>-</v>
      </c>
      <c r="BV400" s="19" t="str">
        <f t="shared" si="107"/>
        <v>-</v>
      </c>
      <c r="BW400" s="19" t="str">
        <f t="shared" si="108"/>
        <v>-</v>
      </c>
      <c r="BX400" s="19" t="str">
        <f t="shared" si="109"/>
        <v>-</v>
      </c>
      <c r="BY400" s="19" t="str">
        <f t="shared" si="110"/>
        <v>-</v>
      </c>
      <c r="BZ400" s="19" t="str">
        <f t="shared" si="111"/>
        <v>-</v>
      </c>
    </row>
    <row r="401" spans="1:78">
      <c r="A401" s="106" t="str">
        <f t="shared" si="112"/>
        <v>22.1.00.00.00.00.00</v>
      </c>
      <c r="B401" s="106">
        <f t="shared" si="113"/>
        <v>22</v>
      </c>
      <c r="C401" s="107" t="str">
        <f t="shared" si="114"/>
        <v>1</v>
      </c>
      <c r="D401" s="32" t="s">
        <v>7024</v>
      </c>
      <c r="E401" s="32" t="s">
        <v>7024</v>
      </c>
      <c r="F401" s="32" t="s">
        <v>7024</v>
      </c>
      <c r="G401" s="32" t="s">
        <v>7024</v>
      </c>
      <c r="H401" s="32" t="s">
        <v>7024</v>
      </c>
      <c r="I401" s="33"/>
      <c r="J401" s="17" t="s">
        <v>93</v>
      </c>
      <c r="K401" s="150" t="str">
        <f t="shared" si="115"/>
        <v>-</v>
      </c>
      <c r="L401" s="123"/>
      <c r="M401" s="123"/>
      <c r="N401" s="123"/>
      <c r="O401" s="123"/>
      <c r="P401" s="123"/>
      <c r="Q401" s="123"/>
      <c r="AC401" s="50" t="str">
        <f t="shared" si="117"/>
        <v>22.1</v>
      </c>
      <c r="AD401" s="19">
        <f t="shared" si="118"/>
        <v>380</v>
      </c>
      <c r="AE401" s="49" t="str">
        <f t="shared" si="116"/>
        <v>22.1380</v>
      </c>
      <c r="BD401" s="19" t="e">
        <f>VLOOKUP(AE401,ORGANOGRAMAES!$C$1:$N$6000,2,0)</f>
        <v>#N/A</v>
      </c>
      <c r="BE401" s="19" t="e">
        <f>VLOOKUP(AE401,ORGANOGRAMAES!$C$1:$N$6000,3,0)</f>
        <v>#N/A</v>
      </c>
      <c r="BF401" s="19" t="e">
        <f>VLOOKUP(AE401,ORGANOGRAMAES!$C$1:$N$6000,4,0)</f>
        <v>#N/A</v>
      </c>
      <c r="BG401" s="19" t="e">
        <f>VLOOKUP(AE401,ORGANOGRAMAES!$C$1:$N$6000,5,0)</f>
        <v>#N/A</v>
      </c>
      <c r="BH401" s="19" t="e">
        <f>VLOOKUP(AE401,ORGANOGRAMAES!$C$1:$N$6000,6,0)</f>
        <v>#N/A</v>
      </c>
      <c r="BI401" s="19" t="e">
        <f>VLOOKUP(AE401,ORGANOGRAMAES!$C$1:$N$6000,7,0)</f>
        <v>#N/A</v>
      </c>
      <c r="BJ401" s="19" t="e">
        <f>VLOOKUP(AE401,ORGANOGRAMAES!$C$1:$N$6000,8,0)</f>
        <v>#N/A</v>
      </c>
      <c r="BK401" s="19" t="e">
        <f>VLOOKUP(AE401,ORGANOGRAMAES!$C$1:$N$6000,9,0)</f>
        <v>#N/A</v>
      </c>
      <c r="BL401" s="19" t="e">
        <f>VLOOKUP(AE401,ORGANOGRAMAES!$C$1:$N$6000,10,0)</f>
        <v>#N/A</v>
      </c>
      <c r="BM401" s="19" t="e">
        <f>VLOOKUP(AE401,ORGANOGRAMAES!$C$1:$N$6000,11,0)</f>
        <v>#N/A</v>
      </c>
      <c r="BN401" s="19" t="e">
        <f>VLOOKUP(AE401,ORGANOGRAMAES!$C$1:$N$6000,12,0)</f>
        <v>#N/A</v>
      </c>
      <c r="BP401" s="19" t="str">
        <f t="shared" si="101"/>
        <v>-</v>
      </c>
      <c r="BQ401" s="19" t="str">
        <f t="shared" si="102"/>
        <v>-</v>
      </c>
      <c r="BR401" s="19" t="str">
        <f t="shared" si="103"/>
        <v>-</v>
      </c>
      <c r="BS401" s="19" t="str">
        <f t="shared" si="104"/>
        <v>-</v>
      </c>
      <c r="BT401" s="19" t="str">
        <f t="shared" si="105"/>
        <v>-</v>
      </c>
      <c r="BU401" s="19" t="str">
        <f t="shared" si="106"/>
        <v>-</v>
      </c>
      <c r="BV401" s="19" t="str">
        <f t="shared" si="107"/>
        <v>-</v>
      </c>
      <c r="BW401" s="19" t="str">
        <f t="shared" si="108"/>
        <v>-</v>
      </c>
      <c r="BX401" s="19" t="str">
        <f t="shared" si="109"/>
        <v>-</v>
      </c>
      <c r="BY401" s="19" t="str">
        <f t="shared" si="110"/>
        <v>-</v>
      </c>
      <c r="BZ401" s="19" t="str">
        <f t="shared" si="111"/>
        <v>-</v>
      </c>
    </row>
    <row r="402" spans="1:78">
      <c r="A402" s="106" t="str">
        <f t="shared" si="112"/>
        <v>22.1.00.00.00.00.00</v>
      </c>
      <c r="B402" s="106">
        <f t="shared" si="113"/>
        <v>22</v>
      </c>
      <c r="C402" s="107" t="str">
        <f t="shared" si="114"/>
        <v>1</v>
      </c>
      <c r="D402" s="32" t="s">
        <v>7024</v>
      </c>
      <c r="E402" s="32" t="s">
        <v>7024</v>
      </c>
      <c r="F402" s="32" t="s">
        <v>7024</v>
      </c>
      <c r="G402" s="32" t="s">
        <v>7024</v>
      </c>
      <c r="H402" s="32" t="s">
        <v>7024</v>
      </c>
      <c r="I402" s="33"/>
      <c r="J402" s="17" t="s">
        <v>93</v>
      </c>
      <c r="K402" s="150" t="str">
        <f t="shared" si="115"/>
        <v>-</v>
      </c>
      <c r="L402" s="123"/>
      <c r="M402" s="123"/>
      <c r="N402" s="123"/>
      <c r="O402" s="123"/>
      <c r="P402" s="123"/>
      <c r="Q402" s="123"/>
      <c r="AC402" s="50" t="str">
        <f t="shared" si="117"/>
        <v>22.1</v>
      </c>
      <c r="AD402" s="19">
        <f t="shared" si="118"/>
        <v>381</v>
      </c>
      <c r="AE402" s="49" t="str">
        <f t="shared" si="116"/>
        <v>22.1381</v>
      </c>
      <c r="BD402" s="19" t="e">
        <f>VLOOKUP(AE402,ORGANOGRAMAES!$C$1:$N$6000,2,0)</f>
        <v>#N/A</v>
      </c>
      <c r="BE402" s="19" t="e">
        <f>VLOOKUP(AE402,ORGANOGRAMAES!$C$1:$N$6000,3,0)</f>
        <v>#N/A</v>
      </c>
      <c r="BF402" s="19" t="e">
        <f>VLOOKUP(AE402,ORGANOGRAMAES!$C$1:$N$6000,4,0)</f>
        <v>#N/A</v>
      </c>
      <c r="BG402" s="19" t="e">
        <f>VLOOKUP(AE402,ORGANOGRAMAES!$C$1:$N$6000,5,0)</f>
        <v>#N/A</v>
      </c>
      <c r="BH402" s="19" t="e">
        <f>VLOOKUP(AE402,ORGANOGRAMAES!$C$1:$N$6000,6,0)</f>
        <v>#N/A</v>
      </c>
      <c r="BI402" s="19" t="e">
        <f>VLOOKUP(AE402,ORGANOGRAMAES!$C$1:$N$6000,7,0)</f>
        <v>#N/A</v>
      </c>
      <c r="BJ402" s="19" t="e">
        <f>VLOOKUP(AE402,ORGANOGRAMAES!$C$1:$N$6000,8,0)</f>
        <v>#N/A</v>
      </c>
      <c r="BK402" s="19" t="e">
        <f>VLOOKUP(AE402,ORGANOGRAMAES!$C$1:$N$6000,9,0)</f>
        <v>#N/A</v>
      </c>
      <c r="BL402" s="19" t="e">
        <f>VLOOKUP(AE402,ORGANOGRAMAES!$C$1:$N$6000,10,0)</f>
        <v>#N/A</v>
      </c>
      <c r="BM402" s="19" t="e">
        <f>VLOOKUP(AE402,ORGANOGRAMAES!$C$1:$N$6000,11,0)</f>
        <v>#N/A</v>
      </c>
      <c r="BN402" s="19" t="e">
        <f>VLOOKUP(AE402,ORGANOGRAMAES!$C$1:$N$6000,12,0)</f>
        <v>#N/A</v>
      </c>
      <c r="BP402" s="19" t="str">
        <f t="shared" si="101"/>
        <v>-</v>
      </c>
      <c r="BQ402" s="19" t="str">
        <f t="shared" si="102"/>
        <v>-</v>
      </c>
      <c r="BR402" s="19" t="str">
        <f t="shared" si="103"/>
        <v>-</v>
      </c>
      <c r="BS402" s="19" t="str">
        <f t="shared" si="104"/>
        <v>-</v>
      </c>
      <c r="BT402" s="19" t="str">
        <f t="shared" si="105"/>
        <v>-</v>
      </c>
      <c r="BU402" s="19" t="str">
        <f t="shared" si="106"/>
        <v>-</v>
      </c>
      <c r="BV402" s="19" t="str">
        <f t="shared" si="107"/>
        <v>-</v>
      </c>
      <c r="BW402" s="19" t="str">
        <f t="shared" si="108"/>
        <v>-</v>
      </c>
      <c r="BX402" s="19" t="str">
        <f t="shared" si="109"/>
        <v>-</v>
      </c>
      <c r="BY402" s="19" t="str">
        <f t="shared" si="110"/>
        <v>-</v>
      </c>
      <c r="BZ402" s="19" t="str">
        <f t="shared" si="111"/>
        <v>-</v>
      </c>
    </row>
    <row r="403" spans="1:78">
      <c r="A403" s="106" t="str">
        <f t="shared" si="112"/>
        <v>22.1.00.00.00.00.00</v>
      </c>
      <c r="B403" s="106">
        <f t="shared" si="113"/>
        <v>22</v>
      </c>
      <c r="C403" s="107" t="str">
        <f t="shared" si="114"/>
        <v>1</v>
      </c>
      <c r="D403" s="32" t="s">
        <v>7024</v>
      </c>
      <c r="E403" s="32" t="s">
        <v>7024</v>
      </c>
      <c r="F403" s="32" t="s">
        <v>7024</v>
      </c>
      <c r="G403" s="32" t="s">
        <v>7024</v>
      </c>
      <c r="H403" s="32" t="s">
        <v>7024</v>
      </c>
      <c r="I403" s="33"/>
      <c r="J403" s="17" t="s">
        <v>93</v>
      </c>
      <c r="K403" s="150" t="str">
        <f t="shared" si="115"/>
        <v>-</v>
      </c>
      <c r="L403" s="123"/>
      <c r="M403" s="123"/>
      <c r="N403" s="123"/>
      <c r="O403" s="123"/>
      <c r="P403" s="123"/>
      <c r="Q403" s="123"/>
      <c r="AC403" s="50" t="str">
        <f t="shared" si="117"/>
        <v>22.1</v>
      </c>
      <c r="AD403" s="19">
        <f t="shared" si="118"/>
        <v>382</v>
      </c>
      <c r="AE403" s="49" t="str">
        <f t="shared" si="116"/>
        <v>22.1382</v>
      </c>
      <c r="BD403" s="19" t="e">
        <f>VLOOKUP(AE403,ORGANOGRAMAES!$C$1:$N$6000,2,0)</f>
        <v>#N/A</v>
      </c>
      <c r="BE403" s="19" t="e">
        <f>VLOOKUP(AE403,ORGANOGRAMAES!$C$1:$N$6000,3,0)</f>
        <v>#N/A</v>
      </c>
      <c r="BF403" s="19" t="e">
        <f>VLOOKUP(AE403,ORGANOGRAMAES!$C$1:$N$6000,4,0)</f>
        <v>#N/A</v>
      </c>
      <c r="BG403" s="19" t="e">
        <f>VLOOKUP(AE403,ORGANOGRAMAES!$C$1:$N$6000,5,0)</f>
        <v>#N/A</v>
      </c>
      <c r="BH403" s="19" t="e">
        <f>VLOOKUP(AE403,ORGANOGRAMAES!$C$1:$N$6000,6,0)</f>
        <v>#N/A</v>
      </c>
      <c r="BI403" s="19" t="e">
        <f>VLOOKUP(AE403,ORGANOGRAMAES!$C$1:$N$6000,7,0)</f>
        <v>#N/A</v>
      </c>
      <c r="BJ403" s="19" t="e">
        <f>VLOOKUP(AE403,ORGANOGRAMAES!$C$1:$N$6000,8,0)</f>
        <v>#N/A</v>
      </c>
      <c r="BK403" s="19" t="e">
        <f>VLOOKUP(AE403,ORGANOGRAMAES!$C$1:$N$6000,9,0)</f>
        <v>#N/A</v>
      </c>
      <c r="BL403" s="19" t="e">
        <f>VLOOKUP(AE403,ORGANOGRAMAES!$C$1:$N$6000,10,0)</f>
        <v>#N/A</v>
      </c>
      <c r="BM403" s="19" t="e">
        <f>VLOOKUP(AE403,ORGANOGRAMAES!$C$1:$N$6000,11,0)</f>
        <v>#N/A</v>
      </c>
      <c r="BN403" s="19" t="e">
        <f>VLOOKUP(AE403,ORGANOGRAMAES!$C$1:$N$6000,12,0)</f>
        <v>#N/A</v>
      </c>
      <c r="BP403" s="19" t="str">
        <f t="shared" ref="BP403:BP466" si="119">IFERROR(+BD403,"-")</f>
        <v>-</v>
      </c>
      <c r="BQ403" s="19" t="str">
        <f t="shared" ref="BQ403:BQ466" si="120">IFERROR(+BE403,"-")</f>
        <v>-</v>
      </c>
      <c r="BR403" s="19" t="str">
        <f t="shared" ref="BR403:BR466" si="121">IFERROR(+BF403,"-")</f>
        <v>-</v>
      </c>
      <c r="BS403" s="19" t="str">
        <f t="shared" ref="BS403:BS466" si="122">IFERROR(+BG403,"-")</f>
        <v>-</v>
      </c>
      <c r="BT403" s="19" t="str">
        <f t="shared" ref="BT403:BT466" si="123">IFERROR(+BH403,"-")</f>
        <v>-</v>
      </c>
      <c r="BU403" s="19" t="str">
        <f t="shared" ref="BU403:BU466" si="124">IFERROR(+BI403,"-")</f>
        <v>-</v>
      </c>
      <c r="BV403" s="19" t="str">
        <f t="shared" ref="BV403:BV466" si="125">IFERROR(+BJ403,"-")</f>
        <v>-</v>
      </c>
      <c r="BW403" s="19" t="str">
        <f t="shared" ref="BW403:BW466" si="126">IFERROR(+BK403,"-")</f>
        <v>-</v>
      </c>
      <c r="BX403" s="19" t="str">
        <f t="shared" ref="BX403:BX466" si="127">IFERROR(+BL403,"-")</f>
        <v>-</v>
      </c>
      <c r="BY403" s="19" t="str">
        <f t="shared" ref="BY403:BY466" si="128">IFERROR(+BM403,"-")</f>
        <v>-</v>
      </c>
      <c r="BZ403" s="19" t="str">
        <f t="shared" ref="BZ403:BZ466" si="129">IFERROR(+BN403,"-")</f>
        <v>-</v>
      </c>
    </row>
    <row r="404" spans="1:78">
      <c r="A404" s="106" t="str">
        <f t="shared" ref="A404:A467" si="130">CONCATENATE(B404,".",C404,".",D404,".",E404,".",F404,".",G404,".",H404)</f>
        <v>22.1.00.00.00.00.00</v>
      </c>
      <c r="B404" s="106">
        <f t="shared" si="113"/>
        <v>22</v>
      </c>
      <c r="C404" s="107" t="str">
        <f t="shared" si="114"/>
        <v>1</v>
      </c>
      <c r="D404" s="32" t="s">
        <v>7024</v>
      </c>
      <c r="E404" s="32" t="s">
        <v>7024</v>
      </c>
      <c r="F404" s="32" t="s">
        <v>7024</v>
      </c>
      <c r="G404" s="32" t="s">
        <v>7024</v>
      </c>
      <c r="H404" s="32" t="s">
        <v>7024</v>
      </c>
      <c r="I404" s="33"/>
      <c r="J404" s="17" t="s">
        <v>93</v>
      </c>
      <c r="K404" s="150" t="str">
        <f t="shared" si="115"/>
        <v>-</v>
      </c>
      <c r="L404" s="123"/>
      <c r="M404" s="123"/>
      <c r="N404" s="123"/>
      <c r="O404" s="123"/>
      <c r="P404" s="123"/>
      <c r="Q404" s="123"/>
      <c r="AC404" s="50" t="str">
        <f t="shared" si="117"/>
        <v>22.1</v>
      </c>
      <c r="AD404" s="19">
        <f t="shared" si="118"/>
        <v>383</v>
      </c>
      <c r="AE404" s="49" t="str">
        <f t="shared" si="116"/>
        <v>22.1383</v>
      </c>
      <c r="BD404" s="19" t="e">
        <f>VLOOKUP(AE404,ORGANOGRAMAES!$C$1:$N$6000,2,0)</f>
        <v>#N/A</v>
      </c>
      <c r="BE404" s="19" t="e">
        <f>VLOOKUP(AE404,ORGANOGRAMAES!$C$1:$N$6000,3,0)</f>
        <v>#N/A</v>
      </c>
      <c r="BF404" s="19" t="e">
        <f>VLOOKUP(AE404,ORGANOGRAMAES!$C$1:$N$6000,4,0)</f>
        <v>#N/A</v>
      </c>
      <c r="BG404" s="19" t="e">
        <f>VLOOKUP(AE404,ORGANOGRAMAES!$C$1:$N$6000,5,0)</f>
        <v>#N/A</v>
      </c>
      <c r="BH404" s="19" t="e">
        <f>VLOOKUP(AE404,ORGANOGRAMAES!$C$1:$N$6000,6,0)</f>
        <v>#N/A</v>
      </c>
      <c r="BI404" s="19" t="e">
        <f>VLOOKUP(AE404,ORGANOGRAMAES!$C$1:$N$6000,7,0)</f>
        <v>#N/A</v>
      </c>
      <c r="BJ404" s="19" t="e">
        <f>VLOOKUP(AE404,ORGANOGRAMAES!$C$1:$N$6000,8,0)</f>
        <v>#N/A</v>
      </c>
      <c r="BK404" s="19" t="e">
        <f>VLOOKUP(AE404,ORGANOGRAMAES!$C$1:$N$6000,9,0)</f>
        <v>#N/A</v>
      </c>
      <c r="BL404" s="19" t="e">
        <f>VLOOKUP(AE404,ORGANOGRAMAES!$C$1:$N$6000,10,0)</f>
        <v>#N/A</v>
      </c>
      <c r="BM404" s="19" t="e">
        <f>VLOOKUP(AE404,ORGANOGRAMAES!$C$1:$N$6000,11,0)</f>
        <v>#N/A</v>
      </c>
      <c r="BN404" s="19" t="e">
        <f>VLOOKUP(AE404,ORGANOGRAMAES!$C$1:$N$6000,12,0)</f>
        <v>#N/A</v>
      </c>
      <c r="BP404" s="19" t="str">
        <f t="shared" si="119"/>
        <v>-</v>
      </c>
      <c r="BQ404" s="19" t="str">
        <f t="shared" si="120"/>
        <v>-</v>
      </c>
      <c r="BR404" s="19" t="str">
        <f t="shared" si="121"/>
        <v>-</v>
      </c>
      <c r="BS404" s="19" t="str">
        <f t="shared" si="122"/>
        <v>-</v>
      </c>
      <c r="BT404" s="19" t="str">
        <f t="shared" si="123"/>
        <v>-</v>
      </c>
      <c r="BU404" s="19" t="str">
        <f t="shared" si="124"/>
        <v>-</v>
      </c>
      <c r="BV404" s="19" t="str">
        <f t="shared" si="125"/>
        <v>-</v>
      </c>
      <c r="BW404" s="19" t="str">
        <f t="shared" si="126"/>
        <v>-</v>
      </c>
      <c r="BX404" s="19" t="str">
        <f t="shared" si="127"/>
        <v>-</v>
      </c>
      <c r="BY404" s="19" t="str">
        <f t="shared" si="128"/>
        <v>-</v>
      </c>
      <c r="BZ404" s="19" t="str">
        <f t="shared" si="129"/>
        <v>-</v>
      </c>
    </row>
    <row r="405" spans="1:78">
      <c r="A405" s="106" t="str">
        <f t="shared" si="130"/>
        <v>22.1.00.00.00.00.00</v>
      </c>
      <c r="B405" s="106">
        <f t="shared" ref="B405:B468" si="131">+B404</f>
        <v>22</v>
      </c>
      <c r="C405" s="107" t="str">
        <f t="shared" si="114"/>
        <v>1</v>
      </c>
      <c r="D405" s="32" t="s">
        <v>7024</v>
      </c>
      <c r="E405" s="32" t="s">
        <v>7024</v>
      </c>
      <c r="F405" s="32" t="s">
        <v>7024</v>
      </c>
      <c r="G405" s="32" t="s">
        <v>7024</v>
      </c>
      <c r="H405" s="32" t="s">
        <v>7024</v>
      </c>
      <c r="I405" s="33"/>
      <c r="J405" s="17" t="s">
        <v>93</v>
      </c>
      <c r="K405" s="150" t="str">
        <f t="shared" si="115"/>
        <v>-</v>
      </c>
      <c r="L405" s="123"/>
      <c r="M405" s="123"/>
      <c r="N405" s="123"/>
      <c r="O405" s="123"/>
      <c r="P405" s="123"/>
      <c r="Q405" s="123"/>
      <c r="AC405" s="50" t="str">
        <f t="shared" si="117"/>
        <v>22.1</v>
      </c>
      <c r="AD405" s="19">
        <f t="shared" si="118"/>
        <v>384</v>
      </c>
      <c r="AE405" s="49" t="str">
        <f t="shared" si="116"/>
        <v>22.1384</v>
      </c>
      <c r="BD405" s="19" t="e">
        <f>VLOOKUP(AE405,ORGANOGRAMAES!$C$1:$N$6000,2,0)</f>
        <v>#N/A</v>
      </c>
      <c r="BE405" s="19" t="e">
        <f>VLOOKUP(AE405,ORGANOGRAMAES!$C$1:$N$6000,3,0)</f>
        <v>#N/A</v>
      </c>
      <c r="BF405" s="19" t="e">
        <f>VLOOKUP(AE405,ORGANOGRAMAES!$C$1:$N$6000,4,0)</f>
        <v>#N/A</v>
      </c>
      <c r="BG405" s="19" t="e">
        <f>VLOOKUP(AE405,ORGANOGRAMAES!$C$1:$N$6000,5,0)</f>
        <v>#N/A</v>
      </c>
      <c r="BH405" s="19" t="e">
        <f>VLOOKUP(AE405,ORGANOGRAMAES!$C$1:$N$6000,6,0)</f>
        <v>#N/A</v>
      </c>
      <c r="BI405" s="19" t="e">
        <f>VLOOKUP(AE405,ORGANOGRAMAES!$C$1:$N$6000,7,0)</f>
        <v>#N/A</v>
      </c>
      <c r="BJ405" s="19" t="e">
        <f>VLOOKUP(AE405,ORGANOGRAMAES!$C$1:$N$6000,8,0)</f>
        <v>#N/A</v>
      </c>
      <c r="BK405" s="19" t="e">
        <f>VLOOKUP(AE405,ORGANOGRAMAES!$C$1:$N$6000,9,0)</f>
        <v>#N/A</v>
      </c>
      <c r="BL405" s="19" t="e">
        <f>VLOOKUP(AE405,ORGANOGRAMAES!$C$1:$N$6000,10,0)</f>
        <v>#N/A</v>
      </c>
      <c r="BM405" s="19" t="e">
        <f>VLOOKUP(AE405,ORGANOGRAMAES!$C$1:$N$6000,11,0)</f>
        <v>#N/A</v>
      </c>
      <c r="BN405" s="19" t="e">
        <f>VLOOKUP(AE405,ORGANOGRAMAES!$C$1:$N$6000,12,0)</f>
        <v>#N/A</v>
      </c>
      <c r="BP405" s="19" t="str">
        <f t="shared" si="119"/>
        <v>-</v>
      </c>
      <c r="BQ405" s="19" t="str">
        <f t="shared" si="120"/>
        <v>-</v>
      </c>
      <c r="BR405" s="19" t="str">
        <f t="shared" si="121"/>
        <v>-</v>
      </c>
      <c r="BS405" s="19" t="str">
        <f t="shared" si="122"/>
        <v>-</v>
      </c>
      <c r="BT405" s="19" t="str">
        <f t="shared" si="123"/>
        <v>-</v>
      </c>
      <c r="BU405" s="19" t="str">
        <f t="shared" si="124"/>
        <v>-</v>
      </c>
      <c r="BV405" s="19" t="str">
        <f t="shared" si="125"/>
        <v>-</v>
      </c>
      <c r="BW405" s="19" t="str">
        <f t="shared" si="126"/>
        <v>-</v>
      </c>
      <c r="BX405" s="19" t="str">
        <f t="shared" si="127"/>
        <v>-</v>
      </c>
      <c r="BY405" s="19" t="str">
        <f t="shared" si="128"/>
        <v>-</v>
      </c>
      <c r="BZ405" s="19" t="str">
        <f t="shared" si="129"/>
        <v>-</v>
      </c>
    </row>
    <row r="406" spans="1:78">
      <c r="A406" s="106" t="str">
        <f t="shared" si="130"/>
        <v>22.1.00.00.00.00.00</v>
      </c>
      <c r="B406" s="106">
        <f t="shared" si="131"/>
        <v>22</v>
      </c>
      <c r="C406" s="107" t="str">
        <f t="shared" ref="C406:C469" si="132">+C405</f>
        <v>1</v>
      </c>
      <c r="D406" s="32" t="s">
        <v>7024</v>
      </c>
      <c r="E406" s="32" t="s">
        <v>7024</v>
      </c>
      <c r="F406" s="32" t="s">
        <v>7024</v>
      </c>
      <c r="G406" s="32" t="s">
        <v>7024</v>
      </c>
      <c r="H406" s="32" t="s">
        <v>7024</v>
      </c>
      <c r="I406" s="33"/>
      <c r="J406" s="17" t="s">
        <v>93</v>
      </c>
      <c r="K406" s="150" t="str">
        <f t="shared" ref="K406:K469" si="133">IFERROR(+VLOOKUP(I406,$BC$18:$BN$1031,4,0),"-")</f>
        <v>-</v>
      </c>
      <c r="L406" s="123"/>
      <c r="M406" s="123"/>
      <c r="N406" s="123"/>
      <c r="O406" s="123"/>
      <c r="P406" s="123"/>
      <c r="Q406" s="123"/>
      <c r="AC406" s="50" t="str">
        <f t="shared" si="117"/>
        <v>22.1</v>
      </c>
      <c r="AD406" s="19">
        <f t="shared" si="118"/>
        <v>385</v>
      </c>
      <c r="AE406" s="49" t="str">
        <f t="shared" si="116"/>
        <v>22.1385</v>
      </c>
      <c r="BD406" s="19" t="e">
        <f>VLOOKUP(AE406,ORGANOGRAMAES!$C$1:$N$6000,2,0)</f>
        <v>#N/A</v>
      </c>
      <c r="BE406" s="19" t="e">
        <f>VLOOKUP(AE406,ORGANOGRAMAES!$C$1:$N$6000,3,0)</f>
        <v>#N/A</v>
      </c>
      <c r="BF406" s="19" t="e">
        <f>VLOOKUP(AE406,ORGANOGRAMAES!$C$1:$N$6000,4,0)</f>
        <v>#N/A</v>
      </c>
      <c r="BG406" s="19" t="e">
        <f>VLOOKUP(AE406,ORGANOGRAMAES!$C$1:$N$6000,5,0)</f>
        <v>#N/A</v>
      </c>
      <c r="BH406" s="19" t="e">
        <f>VLOOKUP(AE406,ORGANOGRAMAES!$C$1:$N$6000,6,0)</f>
        <v>#N/A</v>
      </c>
      <c r="BI406" s="19" t="e">
        <f>VLOOKUP(AE406,ORGANOGRAMAES!$C$1:$N$6000,7,0)</f>
        <v>#N/A</v>
      </c>
      <c r="BJ406" s="19" t="e">
        <f>VLOOKUP(AE406,ORGANOGRAMAES!$C$1:$N$6000,8,0)</f>
        <v>#N/A</v>
      </c>
      <c r="BK406" s="19" t="e">
        <f>VLOOKUP(AE406,ORGANOGRAMAES!$C$1:$N$6000,9,0)</f>
        <v>#N/A</v>
      </c>
      <c r="BL406" s="19" t="e">
        <f>VLOOKUP(AE406,ORGANOGRAMAES!$C$1:$N$6000,10,0)</f>
        <v>#N/A</v>
      </c>
      <c r="BM406" s="19" t="e">
        <f>VLOOKUP(AE406,ORGANOGRAMAES!$C$1:$N$6000,11,0)</f>
        <v>#N/A</v>
      </c>
      <c r="BN406" s="19" t="e">
        <f>VLOOKUP(AE406,ORGANOGRAMAES!$C$1:$N$6000,12,0)</f>
        <v>#N/A</v>
      </c>
      <c r="BP406" s="19" t="str">
        <f t="shared" si="119"/>
        <v>-</v>
      </c>
      <c r="BQ406" s="19" t="str">
        <f t="shared" si="120"/>
        <v>-</v>
      </c>
      <c r="BR406" s="19" t="str">
        <f t="shared" si="121"/>
        <v>-</v>
      </c>
      <c r="BS406" s="19" t="str">
        <f t="shared" si="122"/>
        <v>-</v>
      </c>
      <c r="BT406" s="19" t="str">
        <f t="shared" si="123"/>
        <v>-</v>
      </c>
      <c r="BU406" s="19" t="str">
        <f t="shared" si="124"/>
        <v>-</v>
      </c>
      <c r="BV406" s="19" t="str">
        <f t="shared" si="125"/>
        <v>-</v>
      </c>
      <c r="BW406" s="19" t="str">
        <f t="shared" si="126"/>
        <v>-</v>
      </c>
      <c r="BX406" s="19" t="str">
        <f t="shared" si="127"/>
        <v>-</v>
      </c>
      <c r="BY406" s="19" t="str">
        <f t="shared" si="128"/>
        <v>-</v>
      </c>
      <c r="BZ406" s="19" t="str">
        <f t="shared" si="129"/>
        <v>-</v>
      </c>
    </row>
    <row r="407" spans="1:78">
      <c r="A407" s="106" t="str">
        <f t="shared" si="130"/>
        <v>22.1.00.00.00.00.00</v>
      </c>
      <c r="B407" s="106">
        <f t="shared" si="131"/>
        <v>22</v>
      </c>
      <c r="C407" s="107" t="str">
        <f t="shared" si="132"/>
        <v>1</v>
      </c>
      <c r="D407" s="32" t="s">
        <v>7024</v>
      </c>
      <c r="E407" s="32" t="s">
        <v>7024</v>
      </c>
      <c r="F407" s="32" t="s">
        <v>7024</v>
      </c>
      <c r="G407" s="32" t="s">
        <v>7024</v>
      </c>
      <c r="H407" s="32" t="s">
        <v>7024</v>
      </c>
      <c r="I407" s="33"/>
      <c r="J407" s="17" t="s">
        <v>93</v>
      </c>
      <c r="K407" s="150" t="str">
        <f t="shared" si="133"/>
        <v>-</v>
      </c>
      <c r="L407" s="123"/>
      <c r="M407" s="123"/>
      <c r="N407" s="123"/>
      <c r="O407" s="123"/>
      <c r="P407" s="123"/>
      <c r="Q407" s="123"/>
      <c r="AC407" s="50" t="str">
        <f t="shared" si="117"/>
        <v>22.1</v>
      </c>
      <c r="AD407" s="19">
        <f t="shared" si="118"/>
        <v>386</v>
      </c>
      <c r="AE407" s="49" t="str">
        <f t="shared" ref="AE407:AE470" si="134">+CONCATENATE(AC407,AD407)</f>
        <v>22.1386</v>
      </c>
      <c r="BD407" s="19" t="e">
        <f>VLOOKUP(AE407,ORGANOGRAMAES!$C$1:$N$6000,2,0)</f>
        <v>#N/A</v>
      </c>
      <c r="BE407" s="19" t="e">
        <f>VLOOKUP(AE407,ORGANOGRAMAES!$C$1:$N$6000,3,0)</f>
        <v>#N/A</v>
      </c>
      <c r="BF407" s="19" t="e">
        <f>VLOOKUP(AE407,ORGANOGRAMAES!$C$1:$N$6000,4,0)</f>
        <v>#N/A</v>
      </c>
      <c r="BG407" s="19" t="e">
        <f>VLOOKUP(AE407,ORGANOGRAMAES!$C$1:$N$6000,5,0)</f>
        <v>#N/A</v>
      </c>
      <c r="BH407" s="19" t="e">
        <f>VLOOKUP(AE407,ORGANOGRAMAES!$C$1:$N$6000,6,0)</f>
        <v>#N/A</v>
      </c>
      <c r="BI407" s="19" t="e">
        <f>VLOOKUP(AE407,ORGANOGRAMAES!$C$1:$N$6000,7,0)</f>
        <v>#N/A</v>
      </c>
      <c r="BJ407" s="19" t="e">
        <f>VLOOKUP(AE407,ORGANOGRAMAES!$C$1:$N$6000,8,0)</f>
        <v>#N/A</v>
      </c>
      <c r="BK407" s="19" t="e">
        <f>VLOOKUP(AE407,ORGANOGRAMAES!$C$1:$N$6000,9,0)</f>
        <v>#N/A</v>
      </c>
      <c r="BL407" s="19" t="e">
        <f>VLOOKUP(AE407,ORGANOGRAMAES!$C$1:$N$6000,10,0)</f>
        <v>#N/A</v>
      </c>
      <c r="BM407" s="19" t="e">
        <f>VLOOKUP(AE407,ORGANOGRAMAES!$C$1:$N$6000,11,0)</f>
        <v>#N/A</v>
      </c>
      <c r="BN407" s="19" t="e">
        <f>VLOOKUP(AE407,ORGANOGRAMAES!$C$1:$N$6000,12,0)</f>
        <v>#N/A</v>
      </c>
      <c r="BP407" s="19" t="str">
        <f t="shared" si="119"/>
        <v>-</v>
      </c>
      <c r="BQ407" s="19" t="str">
        <f t="shared" si="120"/>
        <v>-</v>
      </c>
      <c r="BR407" s="19" t="str">
        <f t="shared" si="121"/>
        <v>-</v>
      </c>
      <c r="BS407" s="19" t="str">
        <f t="shared" si="122"/>
        <v>-</v>
      </c>
      <c r="BT407" s="19" t="str">
        <f t="shared" si="123"/>
        <v>-</v>
      </c>
      <c r="BU407" s="19" t="str">
        <f t="shared" si="124"/>
        <v>-</v>
      </c>
      <c r="BV407" s="19" t="str">
        <f t="shared" si="125"/>
        <v>-</v>
      </c>
      <c r="BW407" s="19" t="str">
        <f t="shared" si="126"/>
        <v>-</v>
      </c>
      <c r="BX407" s="19" t="str">
        <f t="shared" si="127"/>
        <v>-</v>
      </c>
      <c r="BY407" s="19" t="str">
        <f t="shared" si="128"/>
        <v>-</v>
      </c>
      <c r="BZ407" s="19" t="str">
        <f t="shared" si="129"/>
        <v>-</v>
      </c>
    </row>
    <row r="408" spans="1:78">
      <c r="A408" s="106" t="str">
        <f t="shared" si="130"/>
        <v>22.1.00.00.00.00.00</v>
      </c>
      <c r="B408" s="106">
        <f t="shared" si="131"/>
        <v>22</v>
      </c>
      <c r="C408" s="107" t="str">
        <f t="shared" si="132"/>
        <v>1</v>
      </c>
      <c r="D408" s="32" t="s">
        <v>7024</v>
      </c>
      <c r="E408" s="32" t="s">
        <v>7024</v>
      </c>
      <c r="F408" s="32" t="s">
        <v>7024</v>
      </c>
      <c r="G408" s="32" t="s">
        <v>7024</v>
      </c>
      <c r="H408" s="32" t="s">
        <v>7024</v>
      </c>
      <c r="I408" s="33"/>
      <c r="J408" s="17" t="s">
        <v>93</v>
      </c>
      <c r="K408" s="150" t="str">
        <f t="shared" si="133"/>
        <v>-</v>
      </c>
      <c r="L408" s="123"/>
      <c r="M408" s="123"/>
      <c r="N408" s="123"/>
      <c r="O408" s="123"/>
      <c r="P408" s="123"/>
      <c r="Q408" s="123"/>
      <c r="AC408" s="50" t="str">
        <f t="shared" ref="AC408:AC471" si="135">+AC407</f>
        <v>22.1</v>
      </c>
      <c r="AD408" s="19">
        <f t="shared" ref="AD408:AD471" si="136">+AD407+1</f>
        <v>387</v>
      </c>
      <c r="AE408" s="49" t="str">
        <f t="shared" si="134"/>
        <v>22.1387</v>
      </c>
      <c r="BD408" s="19" t="e">
        <f>VLOOKUP(AE408,ORGANOGRAMAES!$C$1:$N$6000,2,0)</f>
        <v>#N/A</v>
      </c>
      <c r="BE408" s="19" t="e">
        <f>VLOOKUP(AE408,ORGANOGRAMAES!$C$1:$N$6000,3,0)</f>
        <v>#N/A</v>
      </c>
      <c r="BF408" s="19" t="e">
        <f>VLOOKUP(AE408,ORGANOGRAMAES!$C$1:$N$6000,4,0)</f>
        <v>#N/A</v>
      </c>
      <c r="BG408" s="19" t="e">
        <f>VLOOKUP(AE408,ORGANOGRAMAES!$C$1:$N$6000,5,0)</f>
        <v>#N/A</v>
      </c>
      <c r="BH408" s="19" t="e">
        <f>VLOOKUP(AE408,ORGANOGRAMAES!$C$1:$N$6000,6,0)</f>
        <v>#N/A</v>
      </c>
      <c r="BI408" s="19" t="e">
        <f>VLOOKUP(AE408,ORGANOGRAMAES!$C$1:$N$6000,7,0)</f>
        <v>#N/A</v>
      </c>
      <c r="BJ408" s="19" t="e">
        <f>VLOOKUP(AE408,ORGANOGRAMAES!$C$1:$N$6000,8,0)</f>
        <v>#N/A</v>
      </c>
      <c r="BK408" s="19" t="e">
        <f>VLOOKUP(AE408,ORGANOGRAMAES!$C$1:$N$6000,9,0)</f>
        <v>#N/A</v>
      </c>
      <c r="BL408" s="19" t="e">
        <f>VLOOKUP(AE408,ORGANOGRAMAES!$C$1:$N$6000,10,0)</f>
        <v>#N/A</v>
      </c>
      <c r="BM408" s="19" t="e">
        <f>VLOOKUP(AE408,ORGANOGRAMAES!$C$1:$N$6000,11,0)</f>
        <v>#N/A</v>
      </c>
      <c r="BN408" s="19" t="e">
        <f>VLOOKUP(AE408,ORGANOGRAMAES!$C$1:$N$6000,12,0)</f>
        <v>#N/A</v>
      </c>
      <c r="BP408" s="19" t="str">
        <f t="shared" si="119"/>
        <v>-</v>
      </c>
      <c r="BQ408" s="19" t="str">
        <f t="shared" si="120"/>
        <v>-</v>
      </c>
      <c r="BR408" s="19" t="str">
        <f t="shared" si="121"/>
        <v>-</v>
      </c>
      <c r="BS408" s="19" t="str">
        <f t="shared" si="122"/>
        <v>-</v>
      </c>
      <c r="BT408" s="19" t="str">
        <f t="shared" si="123"/>
        <v>-</v>
      </c>
      <c r="BU408" s="19" t="str">
        <f t="shared" si="124"/>
        <v>-</v>
      </c>
      <c r="BV408" s="19" t="str">
        <f t="shared" si="125"/>
        <v>-</v>
      </c>
      <c r="BW408" s="19" t="str">
        <f t="shared" si="126"/>
        <v>-</v>
      </c>
      <c r="BX408" s="19" t="str">
        <f t="shared" si="127"/>
        <v>-</v>
      </c>
      <c r="BY408" s="19" t="str">
        <f t="shared" si="128"/>
        <v>-</v>
      </c>
      <c r="BZ408" s="19" t="str">
        <f t="shared" si="129"/>
        <v>-</v>
      </c>
    </row>
    <row r="409" spans="1:78">
      <c r="A409" s="106" t="str">
        <f t="shared" si="130"/>
        <v>22.1.00.00.00.00.00</v>
      </c>
      <c r="B409" s="106">
        <f t="shared" si="131"/>
        <v>22</v>
      </c>
      <c r="C409" s="107" t="str">
        <f t="shared" si="132"/>
        <v>1</v>
      </c>
      <c r="D409" s="32" t="s">
        <v>7024</v>
      </c>
      <c r="E409" s="32" t="s">
        <v>7024</v>
      </c>
      <c r="F409" s="32" t="s">
        <v>7024</v>
      </c>
      <c r="G409" s="32" t="s">
        <v>7024</v>
      </c>
      <c r="H409" s="32" t="s">
        <v>7024</v>
      </c>
      <c r="I409" s="33"/>
      <c r="J409" s="17" t="s">
        <v>93</v>
      </c>
      <c r="K409" s="150" t="str">
        <f t="shared" si="133"/>
        <v>-</v>
      </c>
      <c r="L409" s="123"/>
      <c r="M409" s="123"/>
      <c r="N409" s="123"/>
      <c r="O409" s="123"/>
      <c r="P409" s="123"/>
      <c r="Q409" s="123"/>
      <c r="AC409" s="50" t="str">
        <f t="shared" si="135"/>
        <v>22.1</v>
      </c>
      <c r="AD409" s="19">
        <f t="shared" si="136"/>
        <v>388</v>
      </c>
      <c r="AE409" s="49" t="str">
        <f t="shared" si="134"/>
        <v>22.1388</v>
      </c>
      <c r="BD409" s="19" t="e">
        <f>VLOOKUP(AE409,ORGANOGRAMAES!$C$1:$N$6000,2,0)</f>
        <v>#N/A</v>
      </c>
      <c r="BE409" s="19" t="e">
        <f>VLOOKUP(AE409,ORGANOGRAMAES!$C$1:$N$6000,3,0)</f>
        <v>#N/A</v>
      </c>
      <c r="BF409" s="19" t="e">
        <f>VLOOKUP(AE409,ORGANOGRAMAES!$C$1:$N$6000,4,0)</f>
        <v>#N/A</v>
      </c>
      <c r="BG409" s="19" t="e">
        <f>VLOOKUP(AE409,ORGANOGRAMAES!$C$1:$N$6000,5,0)</f>
        <v>#N/A</v>
      </c>
      <c r="BH409" s="19" t="e">
        <f>VLOOKUP(AE409,ORGANOGRAMAES!$C$1:$N$6000,6,0)</f>
        <v>#N/A</v>
      </c>
      <c r="BI409" s="19" t="e">
        <f>VLOOKUP(AE409,ORGANOGRAMAES!$C$1:$N$6000,7,0)</f>
        <v>#N/A</v>
      </c>
      <c r="BJ409" s="19" t="e">
        <f>VLOOKUP(AE409,ORGANOGRAMAES!$C$1:$N$6000,8,0)</f>
        <v>#N/A</v>
      </c>
      <c r="BK409" s="19" t="e">
        <f>VLOOKUP(AE409,ORGANOGRAMAES!$C$1:$N$6000,9,0)</f>
        <v>#N/A</v>
      </c>
      <c r="BL409" s="19" t="e">
        <f>VLOOKUP(AE409,ORGANOGRAMAES!$C$1:$N$6000,10,0)</f>
        <v>#N/A</v>
      </c>
      <c r="BM409" s="19" t="e">
        <f>VLOOKUP(AE409,ORGANOGRAMAES!$C$1:$N$6000,11,0)</f>
        <v>#N/A</v>
      </c>
      <c r="BN409" s="19" t="e">
        <f>VLOOKUP(AE409,ORGANOGRAMAES!$C$1:$N$6000,12,0)</f>
        <v>#N/A</v>
      </c>
      <c r="BP409" s="19" t="str">
        <f t="shared" si="119"/>
        <v>-</v>
      </c>
      <c r="BQ409" s="19" t="str">
        <f t="shared" si="120"/>
        <v>-</v>
      </c>
      <c r="BR409" s="19" t="str">
        <f t="shared" si="121"/>
        <v>-</v>
      </c>
      <c r="BS409" s="19" t="str">
        <f t="shared" si="122"/>
        <v>-</v>
      </c>
      <c r="BT409" s="19" t="str">
        <f t="shared" si="123"/>
        <v>-</v>
      </c>
      <c r="BU409" s="19" t="str">
        <f t="shared" si="124"/>
        <v>-</v>
      </c>
      <c r="BV409" s="19" t="str">
        <f t="shared" si="125"/>
        <v>-</v>
      </c>
      <c r="BW409" s="19" t="str">
        <f t="shared" si="126"/>
        <v>-</v>
      </c>
      <c r="BX409" s="19" t="str">
        <f t="shared" si="127"/>
        <v>-</v>
      </c>
      <c r="BY409" s="19" t="str">
        <f t="shared" si="128"/>
        <v>-</v>
      </c>
      <c r="BZ409" s="19" t="str">
        <f t="shared" si="129"/>
        <v>-</v>
      </c>
    </row>
    <row r="410" spans="1:78">
      <c r="A410" s="106" t="str">
        <f t="shared" si="130"/>
        <v>22.1.00.00.00.00.00</v>
      </c>
      <c r="B410" s="106">
        <f t="shared" si="131"/>
        <v>22</v>
      </c>
      <c r="C410" s="107" t="str">
        <f t="shared" si="132"/>
        <v>1</v>
      </c>
      <c r="D410" s="32" t="s">
        <v>7024</v>
      </c>
      <c r="E410" s="32" t="s">
        <v>7024</v>
      </c>
      <c r="F410" s="32" t="s">
        <v>7024</v>
      </c>
      <c r="G410" s="32" t="s">
        <v>7024</v>
      </c>
      <c r="H410" s="32" t="s">
        <v>7024</v>
      </c>
      <c r="I410" s="33"/>
      <c r="J410" s="17" t="s">
        <v>93</v>
      </c>
      <c r="K410" s="150" t="str">
        <f t="shared" si="133"/>
        <v>-</v>
      </c>
      <c r="L410" s="123"/>
      <c r="M410" s="123"/>
      <c r="N410" s="123"/>
      <c r="O410" s="123"/>
      <c r="P410" s="123"/>
      <c r="Q410" s="123"/>
      <c r="AC410" s="50" t="str">
        <f t="shared" si="135"/>
        <v>22.1</v>
      </c>
      <c r="AD410" s="19">
        <f t="shared" si="136"/>
        <v>389</v>
      </c>
      <c r="AE410" s="49" t="str">
        <f t="shared" si="134"/>
        <v>22.1389</v>
      </c>
      <c r="BD410" s="19" t="e">
        <f>VLOOKUP(AE410,ORGANOGRAMAES!$C$1:$N$6000,2,0)</f>
        <v>#N/A</v>
      </c>
      <c r="BE410" s="19" t="e">
        <f>VLOOKUP(AE410,ORGANOGRAMAES!$C$1:$N$6000,3,0)</f>
        <v>#N/A</v>
      </c>
      <c r="BF410" s="19" t="e">
        <f>VLOOKUP(AE410,ORGANOGRAMAES!$C$1:$N$6000,4,0)</f>
        <v>#N/A</v>
      </c>
      <c r="BG410" s="19" t="e">
        <f>VLOOKUP(AE410,ORGANOGRAMAES!$C$1:$N$6000,5,0)</f>
        <v>#N/A</v>
      </c>
      <c r="BH410" s="19" t="e">
        <f>VLOOKUP(AE410,ORGANOGRAMAES!$C$1:$N$6000,6,0)</f>
        <v>#N/A</v>
      </c>
      <c r="BI410" s="19" t="e">
        <f>VLOOKUP(AE410,ORGANOGRAMAES!$C$1:$N$6000,7,0)</f>
        <v>#N/A</v>
      </c>
      <c r="BJ410" s="19" t="e">
        <f>VLOOKUP(AE410,ORGANOGRAMAES!$C$1:$N$6000,8,0)</f>
        <v>#N/A</v>
      </c>
      <c r="BK410" s="19" t="e">
        <f>VLOOKUP(AE410,ORGANOGRAMAES!$C$1:$N$6000,9,0)</f>
        <v>#N/A</v>
      </c>
      <c r="BL410" s="19" t="e">
        <f>VLOOKUP(AE410,ORGANOGRAMAES!$C$1:$N$6000,10,0)</f>
        <v>#N/A</v>
      </c>
      <c r="BM410" s="19" t="e">
        <f>VLOOKUP(AE410,ORGANOGRAMAES!$C$1:$N$6000,11,0)</f>
        <v>#N/A</v>
      </c>
      <c r="BN410" s="19" t="e">
        <f>VLOOKUP(AE410,ORGANOGRAMAES!$C$1:$N$6000,12,0)</f>
        <v>#N/A</v>
      </c>
      <c r="BP410" s="19" t="str">
        <f t="shared" si="119"/>
        <v>-</v>
      </c>
      <c r="BQ410" s="19" t="str">
        <f t="shared" si="120"/>
        <v>-</v>
      </c>
      <c r="BR410" s="19" t="str">
        <f t="shared" si="121"/>
        <v>-</v>
      </c>
      <c r="BS410" s="19" t="str">
        <f t="shared" si="122"/>
        <v>-</v>
      </c>
      <c r="BT410" s="19" t="str">
        <f t="shared" si="123"/>
        <v>-</v>
      </c>
      <c r="BU410" s="19" t="str">
        <f t="shared" si="124"/>
        <v>-</v>
      </c>
      <c r="BV410" s="19" t="str">
        <f t="shared" si="125"/>
        <v>-</v>
      </c>
      <c r="BW410" s="19" t="str">
        <f t="shared" si="126"/>
        <v>-</v>
      </c>
      <c r="BX410" s="19" t="str">
        <f t="shared" si="127"/>
        <v>-</v>
      </c>
      <c r="BY410" s="19" t="str">
        <f t="shared" si="128"/>
        <v>-</v>
      </c>
      <c r="BZ410" s="19" t="str">
        <f t="shared" si="129"/>
        <v>-</v>
      </c>
    </row>
    <row r="411" spans="1:78">
      <c r="A411" s="106" t="str">
        <f t="shared" si="130"/>
        <v>22.1.00.00.00.00.00</v>
      </c>
      <c r="B411" s="106">
        <f t="shared" si="131"/>
        <v>22</v>
      </c>
      <c r="C411" s="107" t="str">
        <f t="shared" si="132"/>
        <v>1</v>
      </c>
      <c r="D411" s="32" t="s">
        <v>7024</v>
      </c>
      <c r="E411" s="32" t="s">
        <v>7024</v>
      </c>
      <c r="F411" s="32" t="s">
        <v>7024</v>
      </c>
      <c r="G411" s="32" t="s">
        <v>7024</v>
      </c>
      <c r="H411" s="32" t="s">
        <v>7024</v>
      </c>
      <c r="I411" s="33"/>
      <c r="J411" s="17" t="s">
        <v>93</v>
      </c>
      <c r="K411" s="150" t="str">
        <f t="shared" si="133"/>
        <v>-</v>
      </c>
      <c r="L411" s="123"/>
      <c r="M411" s="123"/>
      <c r="N411" s="123"/>
      <c r="O411" s="123"/>
      <c r="P411" s="123"/>
      <c r="Q411" s="123"/>
      <c r="AC411" s="50" t="str">
        <f t="shared" si="135"/>
        <v>22.1</v>
      </c>
      <c r="AD411" s="19">
        <f t="shared" si="136"/>
        <v>390</v>
      </c>
      <c r="AE411" s="49" t="str">
        <f t="shared" si="134"/>
        <v>22.1390</v>
      </c>
      <c r="BD411" s="19" t="e">
        <f>VLOOKUP(AE411,ORGANOGRAMAES!$C$1:$N$6000,2,0)</f>
        <v>#N/A</v>
      </c>
      <c r="BE411" s="19" t="e">
        <f>VLOOKUP(AE411,ORGANOGRAMAES!$C$1:$N$6000,3,0)</f>
        <v>#N/A</v>
      </c>
      <c r="BF411" s="19" t="e">
        <f>VLOOKUP(AE411,ORGANOGRAMAES!$C$1:$N$6000,4,0)</f>
        <v>#N/A</v>
      </c>
      <c r="BG411" s="19" t="e">
        <f>VLOOKUP(AE411,ORGANOGRAMAES!$C$1:$N$6000,5,0)</f>
        <v>#N/A</v>
      </c>
      <c r="BH411" s="19" t="e">
        <f>VLOOKUP(AE411,ORGANOGRAMAES!$C$1:$N$6000,6,0)</f>
        <v>#N/A</v>
      </c>
      <c r="BI411" s="19" t="e">
        <f>VLOOKUP(AE411,ORGANOGRAMAES!$C$1:$N$6000,7,0)</f>
        <v>#N/A</v>
      </c>
      <c r="BJ411" s="19" t="e">
        <f>VLOOKUP(AE411,ORGANOGRAMAES!$C$1:$N$6000,8,0)</f>
        <v>#N/A</v>
      </c>
      <c r="BK411" s="19" t="e">
        <f>VLOOKUP(AE411,ORGANOGRAMAES!$C$1:$N$6000,9,0)</f>
        <v>#N/A</v>
      </c>
      <c r="BL411" s="19" t="e">
        <f>VLOOKUP(AE411,ORGANOGRAMAES!$C$1:$N$6000,10,0)</f>
        <v>#N/A</v>
      </c>
      <c r="BM411" s="19" t="e">
        <f>VLOOKUP(AE411,ORGANOGRAMAES!$C$1:$N$6000,11,0)</f>
        <v>#N/A</v>
      </c>
      <c r="BN411" s="19" t="e">
        <f>VLOOKUP(AE411,ORGANOGRAMAES!$C$1:$N$6000,12,0)</f>
        <v>#N/A</v>
      </c>
      <c r="BP411" s="19" t="str">
        <f t="shared" si="119"/>
        <v>-</v>
      </c>
      <c r="BQ411" s="19" t="str">
        <f t="shared" si="120"/>
        <v>-</v>
      </c>
      <c r="BR411" s="19" t="str">
        <f t="shared" si="121"/>
        <v>-</v>
      </c>
      <c r="BS411" s="19" t="str">
        <f t="shared" si="122"/>
        <v>-</v>
      </c>
      <c r="BT411" s="19" t="str">
        <f t="shared" si="123"/>
        <v>-</v>
      </c>
      <c r="BU411" s="19" t="str">
        <f t="shared" si="124"/>
        <v>-</v>
      </c>
      <c r="BV411" s="19" t="str">
        <f t="shared" si="125"/>
        <v>-</v>
      </c>
      <c r="BW411" s="19" t="str">
        <f t="shared" si="126"/>
        <v>-</v>
      </c>
      <c r="BX411" s="19" t="str">
        <f t="shared" si="127"/>
        <v>-</v>
      </c>
      <c r="BY411" s="19" t="str">
        <f t="shared" si="128"/>
        <v>-</v>
      </c>
      <c r="BZ411" s="19" t="str">
        <f t="shared" si="129"/>
        <v>-</v>
      </c>
    </row>
    <row r="412" spans="1:78">
      <c r="A412" s="106" t="str">
        <f t="shared" si="130"/>
        <v>22.1.00.00.00.00.00</v>
      </c>
      <c r="B412" s="106">
        <f t="shared" si="131"/>
        <v>22</v>
      </c>
      <c r="C412" s="107" t="str">
        <f t="shared" si="132"/>
        <v>1</v>
      </c>
      <c r="D412" s="32" t="s">
        <v>7024</v>
      </c>
      <c r="E412" s="32" t="s">
        <v>7024</v>
      </c>
      <c r="F412" s="32" t="s">
        <v>7024</v>
      </c>
      <c r="G412" s="32" t="s">
        <v>7024</v>
      </c>
      <c r="H412" s="32" t="s">
        <v>7024</v>
      </c>
      <c r="I412" s="33"/>
      <c r="J412" s="17" t="s">
        <v>93</v>
      </c>
      <c r="K412" s="150" t="str">
        <f t="shared" si="133"/>
        <v>-</v>
      </c>
      <c r="L412" s="123"/>
      <c r="M412" s="123"/>
      <c r="N412" s="123"/>
      <c r="O412" s="123"/>
      <c r="P412" s="123"/>
      <c r="Q412" s="123"/>
      <c r="AC412" s="50" t="str">
        <f t="shared" si="135"/>
        <v>22.1</v>
      </c>
      <c r="AD412" s="19">
        <f t="shared" si="136"/>
        <v>391</v>
      </c>
      <c r="AE412" s="49" t="str">
        <f t="shared" si="134"/>
        <v>22.1391</v>
      </c>
      <c r="BD412" s="19" t="e">
        <f>VLOOKUP(AE412,ORGANOGRAMAES!$C$1:$N$6000,2,0)</f>
        <v>#N/A</v>
      </c>
      <c r="BE412" s="19" t="e">
        <f>VLOOKUP(AE412,ORGANOGRAMAES!$C$1:$N$6000,3,0)</f>
        <v>#N/A</v>
      </c>
      <c r="BF412" s="19" t="e">
        <f>VLOOKUP(AE412,ORGANOGRAMAES!$C$1:$N$6000,4,0)</f>
        <v>#N/A</v>
      </c>
      <c r="BG412" s="19" t="e">
        <f>VLOOKUP(AE412,ORGANOGRAMAES!$C$1:$N$6000,5,0)</f>
        <v>#N/A</v>
      </c>
      <c r="BH412" s="19" t="e">
        <f>VLOOKUP(AE412,ORGANOGRAMAES!$C$1:$N$6000,6,0)</f>
        <v>#N/A</v>
      </c>
      <c r="BI412" s="19" t="e">
        <f>VLOOKUP(AE412,ORGANOGRAMAES!$C$1:$N$6000,7,0)</f>
        <v>#N/A</v>
      </c>
      <c r="BJ412" s="19" t="e">
        <f>VLOOKUP(AE412,ORGANOGRAMAES!$C$1:$N$6000,8,0)</f>
        <v>#N/A</v>
      </c>
      <c r="BK412" s="19" t="e">
        <f>VLOOKUP(AE412,ORGANOGRAMAES!$C$1:$N$6000,9,0)</f>
        <v>#N/A</v>
      </c>
      <c r="BL412" s="19" t="e">
        <f>VLOOKUP(AE412,ORGANOGRAMAES!$C$1:$N$6000,10,0)</f>
        <v>#N/A</v>
      </c>
      <c r="BM412" s="19" t="e">
        <f>VLOOKUP(AE412,ORGANOGRAMAES!$C$1:$N$6000,11,0)</f>
        <v>#N/A</v>
      </c>
      <c r="BN412" s="19" t="e">
        <f>VLOOKUP(AE412,ORGANOGRAMAES!$C$1:$N$6000,12,0)</f>
        <v>#N/A</v>
      </c>
      <c r="BP412" s="19" t="str">
        <f t="shared" si="119"/>
        <v>-</v>
      </c>
      <c r="BQ412" s="19" t="str">
        <f t="shared" si="120"/>
        <v>-</v>
      </c>
      <c r="BR412" s="19" t="str">
        <f t="shared" si="121"/>
        <v>-</v>
      </c>
      <c r="BS412" s="19" t="str">
        <f t="shared" si="122"/>
        <v>-</v>
      </c>
      <c r="BT412" s="19" t="str">
        <f t="shared" si="123"/>
        <v>-</v>
      </c>
      <c r="BU412" s="19" t="str">
        <f t="shared" si="124"/>
        <v>-</v>
      </c>
      <c r="BV412" s="19" t="str">
        <f t="shared" si="125"/>
        <v>-</v>
      </c>
      <c r="BW412" s="19" t="str">
        <f t="shared" si="126"/>
        <v>-</v>
      </c>
      <c r="BX412" s="19" t="str">
        <f t="shared" si="127"/>
        <v>-</v>
      </c>
      <c r="BY412" s="19" t="str">
        <f t="shared" si="128"/>
        <v>-</v>
      </c>
      <c r="BZ412" s="19" t="str">
        <f t="shared" si="129"/>
        <v>-</v>
      </c>
    </row>
    <row r="413" spans="1:78">
      <c r="A413" s="106" t="str">
        <f t="shared" si="130"/>
        <v>22.1.00.00.00.00.00</v>
      </c>
      <c r="B413" s="106">
        <f t="shared" si="131"/>
        <v>22</v>
      </c>
      <c r="C413" s="107" t="str">
        <f t="shared" si="132"/>
        <v>1</v>
      </c>
      <c r="D413" s="32" t="s">
        <v>7024</v>
      </c>
      <c r="E413" s="32" t="s">
        <v>7024</v>
      </c>
      <c r="F413" s="32" t="s">
        <v>7024</v>
      </c>
      <c r="G413" s="32" t="s">
        <v>7024</v>
      </c>
      <c r="H413" s="32" t="s">
        <v>7024</v>
      </c>
      <c r="I413" s="33"/>
      <c r="J413" s="17" t="s">
        <v>93</v>
      </c>
      <c r="K413" s="150" t="str">
        <f t="shared" si="133"/>
        <v>-</v>
      </c>
      <c r="L413" s="123"/>
      <c r="M413" s="123"/>
      <c r="N413" s="123"/>
      <c r="O413" s="123"/>
      <c r="P413" s="123"/>
      <c r="Q413" s="123"/>
      <c r="AC413" s="50" t="str">
        <f t="shared" si="135"/>
        <v>22.1</v>
      </c>
      <c r="AD413" s="19">
        <f t="shared" si="136"/>
        <v>392</v>
      </c>
      <c r="AE413" s="49" t="str">
        <f t="shared" si="134"/>
        <v>22.1392</v>
      </c>
      <c r="BD413" s="19" t="e">
        <f>VLOOKUP(AE413,ORGANOGRAMAES!$C$1:$N$6000,2,0)</f>
        <v>#N/A</v>
      </c>
      <c r="BE413" s="19" t="e">
        <f>VLOOKUP(AE413,ORGANOGRAMAES!$C$1:$N$6000,3,0)</f>
        <v>#N/A</v>
      </c>
      <c r="BF413" s="19" t="e">
        <f>VLOOKUP(AE413,ORGANOGRAMAES!$C$1:$N$6000,4,0)</f>
        <v>#N/A</v>
      </c>
      <c r="BG413" s="19" t="e">
        <f>VLOOKUP(AE413,ORGANOGRAMAES!$C$1:$N$6000,5,0)</f>
        <v>#N/A</v>
      </c>
      <c r="BH413" s="19" t="e">
        <f>VLOOKUP(AE413,ORGANOGRAMAES!$C$1:$N$6000,6,0)</f>
        <v>#N/A</v>
      </c>
      <c r="BI413" s="19" t="e">
        <f>VLOOKUP(AE413,ORGANOGRAMAES!$C$1:$N$6000,7,0)</f>
        <v>#N/A</v>
      </c>
      <c r="BJ413" s="19" t="e">
        <f>VLOOKUP(AE413,ORGANOGRAMAES!$C$1:$N$6000,8,0)</f>
        <v>#N/A</v>
      </c>
      <c r="BK413" s="19" t="e">
        <f>VLOOKUP(AE413,ORGANOGRAMAES!$C$1:$N$6000,9,0)</f>
        <v>#N/A</v>
      </c>
      <c r="BL413" s="19" t="e">
        <f>VLOOKUP(AE413,ORGANOGRAMAES!$C$1:$N$6000,10,0)</f>
        <v>#N/A</v>
      </c>
      <c r="BM413" s="19" t="e">
        <f>VLOOKUP(AE413,ORGANOGRAMAES!$C$1:$N$6000,11,0)</f>
        <v>#N/A</v>
      </c>
      <c r="BN413" s="19" t="e">
        <f>VLOOKUP(AE413,ORGANOGRAMAES!$C$1:$N$6000,12,0)</f>
        <v>#N/A</v>
      </c>
      <c r="BP413" s="19" t="str">
        <f t="shared" si="119"/>
        <v>-</v>
      </c>
      <c r="BQ413" s="19" t="str">
        <f t="shared" si="120"/>
        <v>-</v>
      </c>
      <c r="BR413" s="19" t="str">
        <f t="shared" si="121"/>
        <v>-</v>
      </c>
      <c r="BS413" s="19" t="str">
        <f t="shared" si="122"/>
        <v>-</v>
      </c>
      <c r="BT413" s="19" t="str">
        <f t="shared" si="123"/>
        <v>-</v>
      </c>
      <c r="BU413" s="19" t="str">
        <f t="shared" si="124"/>
        <v>-</v>
      </c>
      <c r="BV413" s="19" t="str">
        <f t="shared" si="125"/>
        <v>-</v>
      </c>
      <c r="BW413" s="19" t="str">
        <f t="shared" si="126"/>
        <v>-</v>
      </c>
      <c r="BX413" s="19" t="str">
        <f t="shared" si="127"/>
        <v>-</v>
      </c>
      <c r="BY413" s="19" t="str">
        <f t="shared" si="128"/>
        <v>-</v>
      </c>
      <c r="BZ413" s="19" t="str">
        <f t="shared" si="129"/>
        <v>-</v>
      </c>
    </row>
    <row r="414" spans="1:78">
      <c r="A414" s="106" t="str">
        <f t="shared" si="130"/>
        <v>22.1.00.00.00.00.00</v>
      </c>
      <c r="B414" s="106">
        <f t="shared" si="131"/>
        <v>22</v>
      </c>
      <c r="C414" s="107" t="str">
        <f t="shared" si="132"/>
        <v>1</v>
      </c>
      <c r="D414" s="32" t="s">
        <v>7024</v>
      </c>
      <c r="E414" s="32" t="s">
        <v>7024</v>
      </c>
      <c r="F414" s="32" t="s">
        <v>7024</v>
      </c>
      <c r="G414" s="32" t="s">
        <v>7024</v>
      </c>
      <c r="H414" s="32" t="s">
        <v>7024</v>
      </c>
      <c r="I414" s="33"/>
      <c r="J414" s="17" t="s">
        <v>93</v>
      </c>
      <c r="K414" s="150" t="str">
        <f t="shared" si="133"/>
        <v>-</v>
      </c>
      <c r="L414" s="123"/>
      <c r="M414" s="123"/>
      <c r="N414" s="123"/>
      <c r="O414" s="123"/>
      <c r="P414" s="123"/>
      <c r="Q414" s="123"/>
      <c r="AC414" s="50" t="str">
        <f t="shared" si="135"/>
        <v>22.1</v>
      </c>
      <c r="AD414" s="19">
        <f t="shared" si="136"/>
        <v>393</v>
      </c>
      <c r="AE414" s="49" t="str">
        <f t="shared" si="134"/>
        <v>22.1393</v>
      </c>
      <c r="BD414" s="19" t="e">
        <f>VLOOKUP(AE414,ORGANOGRAMAES!$C$1:$N$6000,2,0)</f>
        <v>#N/A</v>
      </c>
      <c r="BE414" s="19" t="e">
        <f>VLOOKUP(AE414,ORGANOGRAMAES!$C$1:$N$6000,3,0)</f>
        <v>#N/A</v>
      </c>
      <c r="BF414" s="19" t="e">
        <f>VLOOKUP(AE414,ORGANOGRAMAES!$C$1:$N$6000,4,0)</f>
        <v>#N/A</v>
      </c>
      <c r="BG414" s="19" t="e">
        <f>VLOOKUP(AE414,ORGANOGRAMAES!$C$1:$N$6000,5,0)</f>
        <v>#N/A</v>
      </c>
      <c r="BH414" s="19" t="e">
        <f>VLOOKUP(AE414,ORGANOGRAMAES!$C$1:$N$6000,6,0)</f>
        <v>#N/A</v>
      </c>
      <c r="BI414" s="19" t="e">
        <f>VLOOKUP(AE414,ORGANOGRAMAES!$C$1:$N$6000,7,0)</f>
        <v>#N/A</v>
      </c>
      <c r="BJ414" s="19" t="e">
        <f>VLOOKUP(AE414,ORGANOGRAMAES!$C$1:$N$6000,8,0)</f>
        <v>#N/A</v>
      </c>
      <c r="BK414" s="19" t="e">
        <f>VLOOKUP(AE414,ORGANOGRAMAES!$C$1:$N$6000,9,0)</f>
        <v>#N/A</v>
      </c>
      <c r="BL414" s="19" t="e">
        <f>VLOOKUP(AE414,ORGANOGRAMAES!$C$1:$N$6000,10,0)</f>
        <v>#N/A</v>
      </c>
      <c r="BM414" s="19" t="e">
        <f>VLOOKUP(AE414,ORGANOGRAMAES!$C$1:$N$6000,11,0)</f>
        <v>#N/A</v>
      </c>
      <c r="BN414" s="19" t="e">
        <f>VLOOKUP(AE414,ORGANOGRAMAES!$C$1:$N$6000,12,0)</f>
        <v>#N/A</v>
      </c>
      <c r="BP414" s="19" t="str">
        <f t="shared" si="119"/>
        <v>-</v>
      </c>
      <c r="BQ414" s="19" t="str">
        <f t="shared" si="120"/>
        <v>-</v>
      </c>
      <c r="BR414" s="19" t="str">
        <f t="shared" si="121"/>
        <v>-</v>
      </c>
      <c r="BS414" s="19" t="str">
        <f t="shared" si="122"/>
        <v>-</v>
      </c>
      <c r="BT414" s="19" t="str">
        <f t="shared" si="123"/>
        <v>-</v>
      </c>
      <c r="BU414" s="19" t="str">
        <f t="shared" si="124"/>
        <v>-</v>
      </c>
      <c r="BV414" s="19" t="str">
        <f t="shared" si="125"/>
        <v>-</v>
      </c>
      <c r="BW414" s="19" t="str">
        <f t="shared" si="126"/>
        <v>-</v>
      </c>
      <c r="BX414" s="19" t="str">
        <f t="shared" si="127"/>
        <v>-</v>
      </c>
      <c r="BY414" s="19" t="str">
        <f t="shared" si="128"/>
        <v>-</v>
      </c>
      <c r="BZ414" s="19" t="str">
        <f t="shared" si="129"/>
        <v>-</v>
      </c>
    </row>
    <row r="415" spans="1:78">
      <c r="A415" s="106" t="str">
        <f t="shared" si="130"/>
        <v>22.1.00.00.00.00.00</v>
      </c>
      <c r="B415" s="106">
        <f t="shared" si="131"/>
        <v>22</v>
      </c>
      <c r="C415" s="107" t="str">
        <f t="shared" si="132"/>
        <v>1</v>
      </c>
      <c r="D415" s="32" t="s">
        <v>7024</v>
      </c>
      <c r="E415" s="32" t="s">
        <v>7024</v>
      </c>
      <c r="F415" s="32" t="s">
        <v>7024</v>
      </c>
      <c r="G415" s="32" t="s">
        <v>7024</v>
      </c>
      <c r="H415" s="32" t="s">
        <v>7024</v>
      </c>
      <c r="I415" s="33"/>
      <c r="J415" s="17" t="s">
        <v>93</v>
      </c>
      <c r="K415" s="150" t="str">
        <f t="shared" si="133"/>
        <v>-</v>
      </c>
      <c r="L415" s="123"/>
      <c r="M415" s="123"/>
      <c r="N415" s="123"/>
      <c r="O415" s="123"/>
      <c r="P415" s="123"/>
      <c r="Q415" s="123"/>
      <c r="AC415" s="50" t="str">
        <f t="shared" si="135"/>
        <v>22.1</v>
      </c>
      <c r="AD415" s="19">
        <f t="shared" si="136"/>
        <v>394</v>
      </c>
      <c r="AE415" s="49" t="str">
        <f t="shared" si="134"/>
        <v>22.1394</v>
      </c>
      <c r="BD415" s="19" t="e">
        <f>VLOOKUP(AE415,ORGANOGRAMAES!$C$1:$N$6000,2,0)</f>
        <v>#N/A</v>
      </c>
      <c r="BE415" s="19" t="e">
        <f>VLOOKUP(AE415,ORGANOGRAMAES!$C$1:$N$6000,3,0)</f>
        <v>#N/A</v>
      </c>
      <c r="BF415" s="19" t="e">
        <f>VLOOKUP(AE415,ORGANOGRAMAES!$C$1:$N$6000,4,0)</f>
        <v>#N/A</v>
      </c>
      <c r="BG415" s="19" t="e">
        <f>VLOOKUP(AE415,ORGANOGRAMAES!$C$1:$N$6000,5,0)</f>
        <v>#N/A</v>
      </c>
      <c r="BH415" s="19" t="e">
        <f>VLOOKUP(AE415,ORGANOGRAMAES!$C$1:$N$6000,6,0)</f>
        <v>#N/A</v>
      </c>
      <c r="BI415" s="19" t="e">
        <f>VLOOKUP(AE415,ORGANOGRAMAES!$C$1:$N$6000,7,0)</f>
        <v>#N/A</v>
      </c>
      <c r="BJ415" s="19" t="e">
        <f>VLOOKUP(AE415,ORGANOGRAMAES!$C$1:$N$6000,8,0)</f>
        <v>#N/A</v>
      </c>
      <c r="BK415" s="19" t="e">
        <f>VLOOKUP(AE415,ORGANOGRAMAES!$C$1:$N$6000,9,0)</f>
        <v>#N/A</v>
      </c>
      <c r="BL415" s="19" t="e">
        <f>VLOOKUP(AE415,ORGANOGRAMAES!$C$1:$N$6000,10,0)</f>
        <v>#N/A</v>
      </c>
      <c r="BM415" s="19" t="e">
        <f>VLOOKUP(AE415,ORGANOGRAMAES!$C$1:$N$6000,11,0)</f>
        <v>#N/A</v>
      </c>
      <c r="BN415" s="19" t="e">
        <f>VLOOKUP(AE415,ORGANOGRAMAES!$C$1:$N$6000,12,0)</f>
        <v>#N/A</v>
      </c>
      <c r="BP415" s="19" t="str">
        <f t="shared" si="119"/>
        <v>-</v>
      </c>
      <c r="BQ415" s="19" t="str">
        <f t="shared" si="120"/>
        <v>-</v>
      </c>
      <c r="BR415" s="19" t="str">
        <f t="shared" si="121"/>
        <v>-</v>
      </c>
      <c r="BS415" s="19" t="str">
        <f t="shared" si="122"/>
        <v>-</v>
      </c>
      <c r="BT415" s="19" t="str">
        <f t="shared" si="123"/>
        <v>-</v>
      </c>
      <c r="BU415" s="19" t="str">
        <f t="shared" si="124"/>
        <v>-</v>
      </c>
      <c r="BV415" s="19" t="str">
        <f t="shared" si="125"/>
        <v>-</v>
      </c>
      <c r="BW415" s="19" t="str">
        <f t="shared" si="126"/>
        <v>-</v>
      </c>
      <c r="BX415" s="19" t="str">
        <f t="shared" si="127"/>
        <v>-</v>
      </c>
      <c r="BY415" s="19" t="str">
        <f t="shared" si="128"/>
        <v>-</v>
      </c>
      <c r="BZ415" s="19" t="str">
        <f t="shared" si="129"/>
        <v>-</v>
      </c>
    </row>
    <row r="416" spans="1:78">
      <c r="A416" s="106" t="str">
        <f t="shared" si="130"/>
        <v>22.1.00.00.00.00.00</v>
      </c>
      <c r="B416" s="106">
        <f t="shared" si="131"/>
        <v>22</v>
      </c>
      <c r="C416" s="107" t="str">
        <f t="shared" si="132"/>
        <v>1</v>
      </c>
      <c r="D416" s="32" t="s">
        <v>7024</v>
      </c>
      <c r="E416" s="32" t="s">
        <v>7024</v>
      </c>
      <c r="F416" s="32" t="s">
        <v>7024</v>
      </c>
      <c r="G416" s="32" t="s">
        <v>7024</v>
      </c>
      <c r="H416" s="32" t="s">
        <v>7024</v>
      </c>
      <c r="I416" s="33"/>
      <c r="J416" s="17" t="s">
        <v>93</v>
      </c>
      <c r="K416" s="150" t="str">
        <f t="shared" si="133"/>
        <v>-</v>
      </c>
      <c r="L416" s="123"/>
      <c r="M416" s="123"/>
      <c r="N416" s="123"/>
      <c r="O416" s="123"/>
      <c r="P416" s="123"/>
      <c r="Q416" s="123"/>
      <c r="AC416" s="50" t="str">
        <f t="shared" si="135"/>
        <v>22.1</v>
      </c>
      <c r="AD416" s="19">
        <f t="shared" si="136"/>
        <v>395</v>
      </c>
      <c r="AE416" s="49" t="str">
        <f t="shared" si="134"/>
        <v>22.1395</v>
      </c>
      <c r="BD416" s="19" t="e">
        <f>VLOOKUP(AE416,ORGANOGRAMAES!$C$1:$N$6000,2,0)</f>
        <v>#N/A</v>
      </c>
      <c r="BE416" s="19" t="e">
        <f>VLOOKUP(AE416,ORGANOGRAMAES!$C$1:$N$6000,3,0)</f>
        <v>#N/A</v>
      </c>
      <c r="BF416" s="19" t="e">
        <f>VLOOKUP(AE416,ORGANOGRAMAES!$C$1:$N$6000,4,0)</f>
        <v>#N/A</v>
      </c>
      <c r="BG416" s="19" t="e">
        <f>VLOOKUP(AE416,ORGANOGRAMAES!$C$1:$N$6000,5,0)</f>
        <v>#N/A</v>
      </c>
      <c r="BH416" s="19" t="e">
        <f>VLOOKUP(AE416,ORGANOGRAMAES!$C$1:$N$6000,6,0)</f>
        <v>#N/A</v>
      </c>
      <c r="BI416" s="19" t="e">
        <f>VLOOKUP(AE416,ORGANOGRAMAES!$C$1:$N$6000,7,0)</f>
        <v>#N/A</v>
      </c>
      <c r="BJ416" s="19" t="e">
        <f>VLOOKUP(AE416,ORGANOGRAMAES!$C$1:$N$6000,8,0)</f>
        <v>#N/A</v>
      </c>
      <c r="BK416" s="19" t="e">
        <f>VLOOKUP(AE416,ORGANOGRAMAES!$C$1:$N$6000,9,0)</f>
        <v>#N/A</v>
      </c>
      <c r="BL416" s="19" t="e">
        <f>VLOOKUP(AE416,ORGANOGRAMAES!$C$1:$N$6000,10,0)</f>
        <v>#N/A</v>
      </c>
      <c r="BM416" s="19" t="e">
        <f>VLOOKUP(AE416,ORGANOGRAMAES!$C$1:$N$6000,11,0)</f>
        <v>#N/A</v>
      </c>
      <c r="BN416" s="19" t="e">
        <f>VLOOKUP(AE416,ORGANOGRAMAES!$C$1:$N$6000,12,0)</f>
        <v>#N/A</v>
      </c>
      <c r="BP416" s="19" t="str">
        <f t="shared" si="119"/>
        <v>-</v>
      </c>
      <c r="BQ416" s="19" t="str">
        <f t="shared" si="120"/>
        <v>-</v>
      </c>
      <c r="BR416" s="19" t="str">
        <f t="shared" si="121"/>
        <v>-</v>
      </c>
      <c r="BS416" s="19" t="str">
        <f t="shared" si="122"/>
        <v>-</v>
      </c>
      <c r="BT416" s="19" t="str">
        <f t="shared" si="123"/>
        <v>-</v>
      </c>
      <c r="BU416" s="19" t="str">
        <f t="shared" si="124"/>
        <v>-</v>
      </c>
      <c r="BV416" s="19" t="str">
        <f t="shared" si="125"/>
        <v>-</v>
      </c>
      <c r="BW416" s="19" t="str">
        <f t="shared" si="126"/>
        <v>-</v>
      </c>
      <c r="BX416" s="19" t="str">
        <f t="shared" si="127"/>
        <v>-</v>
      </c>
      <c r="BY416" s="19" t="str">
        <f t="shared" si="128"/>
        <v>-</v>
      </c>
      <c r="BZ416" s="19" t="str">
        <f t="shared" si="129"/>
        <v>-</v>
      </c>
    </row>
    <row r="417" spans="1:78">
      <c r="A417" s="106" t="str">
        <f t="shared" si="130"/>
        <v>22.1.00.00.00.00.00</v>
      </c>
      <c r="B417" s="106">
        <f t="shared" si="131"/>
        <v>22</v>
      </c>
      <c r="C417" s="107" t="str">
        <f t="shared" si="132"/>
        <v>1</v>
      </c>
      <c r="D417" s="32" t="s">
        <v>7024</v>
      </c>
      <c r="E417" s="32" t="s">
        <v>7024</v>
      </c>
      <c r="F417" s="32" t="s">
        <v>7024</v>
      </c>
      <c r="G417" s="32" t="s">
        <v>7024</v>
      </c>
      <c r="H417" s="32" t="s">
        <v>7024</v>
      </c>
      <c r="I417" s="33"/>
      <c r="J417" s="17" t="s">
        <v>93</v>
      </c>
      <c r="K417" s="150" t="str">
        <f t="shared" si="133"/>
        <v>-</v>
      </c>
      <c r="L417" s="123"/>
      <c r="M417" s="123"/>
      <c r="N417" s="123"/>
      <c r="O417" s="123"/>
      <c r="P417" s="123"/>
      <c r="Q417" s="123"/>
      <c r="AC417" s="50" t="str">
        <f t="shared" si="135"/>
        <v>22.1</v>
      </c>
      <c r="AD417" s="19">
        <f t="shared" si="136"/>
        <v>396</v>
      </c>
      <c r="AE417" s="49" t="str">
        <f t="shared" si="134"/>
        <v>22.1396</v>
      </c>
      <c r="BD417" s="19" t="e">
        <f>VLOOKUP(AE417,ORGANOGRAMAES!$C$1:$N$6000,2,0)</f>
        <v>#N/A</v>
      </c>
      <c r="BE417" s="19" t="e">
        <f>VLOOKUP(AE417,ORGANOGRAMAES!$C$1:$N$6000,3,0)</f>
        <v>#N/A</v>
      </c>
      <c r="BF417" s="19" t="e">
        <f>VLOOKUP(AE417,ORGANOGRAMAES!$C$1:$N$6000,4,0)</f>
        <v>#N/A</v>
      </c>
      <c r="BG417" s="19" t="e">
        <f>VLOOKUP(AE417,ORGANOGRAMAES!$C$1:$N$6000,5,0)</f>
        <v>#N/A</v>
      </c>
      <c r="BH417" s="19" t="e">
        <f>VLOOKUP(AE417,ORGANOGRAMAES!$C$1:$N$6000,6,0)</f>
        <v>#N/A</v>
      </c>
      <c r="BI417" s="19" t="e">
        <f>VLOOKUP(AE417,ORGANOGRAMAES!$C$1:$N$6000,7,0)</f>
        <v>#N/A</v>
      </c>
      <c r="BJ417" s="19" t="e">
        <f>VLOOKUP(AE417,ORGANOGRAMAES!$C$1:$N$6000,8,0)</f>
        <v>#N/A</v>
      </c>
      <c r="BK417" s="19" t="e">
        <f>VLOOKUP(AE417,ORGANOGRAMAES!$C$1:$N$6000,9,0)</f>
        <v>#N/A</v>
      </c>
      <c r="BL417" s="19" t="e">
        <f>VLOOKUP(AE417,ORGANOGRAMAES!$C$1:$N$6000,10,0)</f>
        <v>#N/A</v>
      </c>
      <c r="BM417" s="19" t="e">
        <f>VLOOKUP(AE417,ORGANOGRAMAES!$C$1:$N$6000,11,0)</f>
        <v>#N/A</v>
      </c>
      <c r="BN417" s="19" t="e">
        <f>VLOOKUP(AE417,ORGANOGRAMAES!$C$1:$N$6000,12,0)</f>
        <v>#N/A</v>
      </c>
      <c r="BP417" s="19" t="str">
        <f t="shared" si="119"/>
        <v>-</v>
      </c>
      <c r="BQ417" s="19" t="str">
        <f t="shared" si="120"/>
        <v>-</v>
      </c>
      <c r="BR417" s="19" t="str">
        <f t="shared" si="121"/>
        <v>-</v>
      </c>
      <c r="BS417" s="19" t="str">
        <f t="shared" si="122"/>
        <v>-</v>
      </c>
      <c r="BT417" s="19" t="str">
        <f t="shared" si="123"/>
        <v>-</v>
      </c>
      <c r="BU417" s="19" t="str">
        <f t="shared" si="124"/>
        <v>-</v>
      </c>
      <c r="BV417" s="19" t="str">
        <f t="shared" si="125"/>
        <v>-</v>
      </c>
      <c r="BW417" s="19" t="str">
        <f t="shared" si="126"/>
        <v>-</v>
      </c>
      <c r="BX417" s="19" t="str">
        <f t="shared" si="127"/>
        <v>-</v>
      </c>
      <c r="BY417" s="19" t="str">
        <f t="shared" si="128"/>
        <v>-</v>
      </c>
      <c r="BZ417" s="19" t="str">
        <f t="shared" si="129"/>
        <v>-</v>
      </c>
    </row>
    <row r="418" spans="1:78">
      <c r="A418" s="106" t="str">
        <f t="shared" si="130"/>
        <v>22.1.00.00.00.00.00</v>
      </c>
      <c r="B418" s="106">
        <f t="shared" si="131"/>
        <v>22</v>
      </c>
      <c r="C418" s="107" t="str">
        <f t="shared" si="132"/>
        <v>1</v>
      </c>
      <c r="D418" s="32" t="s">
        <v>7024</v>
      </c>
      <c r="E418" s="32" t="s">
        <v>7024</v>
      </c>
      <c r="F418" s="32" t="s">
        <v>7024</v>
      </c>
      <c r="G418" s="32" t="s">
        <v>7024</v>
      </c>
      <c r="H418" s="32" t="s">
        <v>7024</v>
      </c>
      <c r="I418" s="33"/>
      <c r="J418" s="17" t="s">
        <v>93</v>
      </c>
      <c r="K418" s="150" t="str">
        <f t="shared" si="133"/>
        <v>-</v>
      </c>
      <c r="L418" s="123"/>
      <c r="M418" s="123"/>
      <c r="N418" s="123"/>
      <c r="O418" s="123"/>
      <c r="P418" s="123"/>
      <c r="Q418" s="123"/>
      <c r="AC418" s="50" t="str">
        <f t="shared" si="135"/>
        <v>22.1</v>
      </c>
      <c r="AD418" s="19">
        <f t="shared" si="136"/>
        <v>397</v>
      </c>
      <c r="AE418" s="49" t="str">
        <f t="shared" si="134"/>
        <v>22.1397</v>
      </c>
      <c r="BD418" s="19" t="e">
        <f>VLOOKUP(AE418,ORGANOGRAMAES!$C$1:$N$6000,2,0)</f>
        <v>#N/A</v>
      </c>
      <c r="BE418" s="19" t="e">
        <f>VLOOKUP(AE418,ORGANOGRAMAES!$C$1:$N$6000,3,0)</f>
        <v>#N/A</v>
      </c>
      <c r="BF418" s="19" t="e">
        <f>VLOOKUP(AE418,ORGANOGRAMAES!$C$1:$N$6000,4,0)</f>
        <v>#N/A</v>
      </c>
      <c r="BG418" s="19" t="e">
        <f>VLOOKUP(AE418,ORGANOGRAMAES!$C$1:$N$6000,5,0)</f>
        <v>#N/A</v>
      </c>
      <c r="BH418" s="19" t="e">
        <f>VLOOKUP(AE418,ORGANOGRAMAES!$C$1:$N$6000,6,0)</f>
        <v>#N/A</v>
      </c>
      <c r="BI418" s="19" t="e">
        <f>VLOOKUP(AE418,ORGANOGRAMAES!$C$1:$N$6000,7,0)</f>
        <v>#N/A</v>
      </c>
      <c r="BJ418" s="19" t="e">
        <f>VLOOKUP(AE418,ORGANOGRAMAES!$C$1:$N$6000,8,0)</f>
        <v>#N/A</v>
      </c>
      <c r="BK418" s="19" t="e">
        <f>VLOOKUP(AE418,ORGANOGRAMAES!$C$1:$N$6000,9,0)</f>
        <v>#N/A</v>
      </c>
      <c r="BL418" s="19" t="e">
        <f>VLOOKUP(AE418,ORGANOGRAMAES!$C$1:$N$6000,10,0)</f>
        <v>#N/A</v>
      </c>
      <c r="BM418" s="19" t="e">
        <f>VLOOKUP(AE418,ORGANOGRAMAES!$C$1:$N$6000,11,0)</f>
        <v>#N/A</v>
      </c>
      <c r="BN418" s="19" t="e">
        <f>VLOOKUP(AE418,ORGANOGRAMAES!$C$1:$N$6000,12,0)</f>
        <v>#N/A</v>
      </c>
      <c r="BP418" s="19" t="str">
        <f t="shared" si="119"/>
        <v>-</v>
      </c>
      <c r="BQ418" s="19" t="str">
        <f t="shared" si="120"/>
        <v>-</v>
      </c>
      <c r="BR418" s="19" t="str">
        <f t="shared" si="121"/>
        <v>-</v>
      </c>
      <c r="BS418" s="19" t="str">
        <f t="shared" si="122"/>
        <v>-</v>
      </c>
      <c r="BT418" s="19" t="str">
        <f t="shared" si="123"/>
        <v>-</v>
      </c>
      <c r="BU418" s="19" t="str">
        <f t="shared" si="124"/>
        <v>-</v>
      </c>
      <c r="BV418" s="19" t="str">
        <f t="shared" si="125"/>
        <v>-</v>
      </c>
      <c r="BW418" s="19" t="str">
        <f t="shared" si="126"/>
        <v>-</v>
      </c>
      <c r="BX418" s="19" t="str">
        <f t="shared" si="127"/>
        <v>-</v>
      </c>
      <c r="BY418" s="19" t="str">
        <f t="shared" si="128"/>
        <v>-</v>
      </c>
      <c r="BZ418" s="19" t="str">
        <f t="shared" si="129"/>
        <v>-</v>
      </c>
    </row>
    <row r="419" spans="1:78">
      <c r="A419" s="106" t="str">
        <f t="shared" si="130"/>
        <v>22.1.00.00.00.00.00</v>
      </c>
      <c r="B419" s="106">
        <f t="shared" si="131"/>
        <v>22</v>
      </c>
      <c r="C419" s="107" t="str">
        <f t="shared" si="132"/>
        <v>1</v>
      </c>
      <c r="D419" s="32" t="s">
        <v>7024</v>
      </c>
      <c r="E419" s="32" t="s">
        <v>7024</v>
      </c>
      <c r="F419" s="32" t="s">
        <v>7024</v>
      </c>
      <c r="G419" s="32" t="s">
        <v>7024</v>
      </c>
      <c r="H419" s="32" t="s">
        <v>7024</v>
      </c>
      <c r="I419" s="33"/>
      <c r="J419" s="17" t="s">
        <v>93</v>
      </c>
      <c r="K419" s="150" t="str">
        <f t="shared" si="133"/>
        <v>-</v>
      </c>
      <c r="L419" s="123"/>
      <c r="M419" s="123"/>
      <c r="N419" s="123"/>
      <c r="O419" s="123"/>
      <c r="P419" s="123"/>
      <c r="Q419" s="123"/>
      <c r="AC419" s="50" t="str">
        <f t="shared" si="135"/>
        <v>22.1</v>
      </c>
      <c r="AD419" s="19">
        <f t="shared" si="136"/>
        <v>398</v>
      </c>
      <c r="AE419" s="49" t="str">
        <f t="shared" si="134"/>
        <v>22.1398</v>
      </c>
      <c r="BD419" s="19" t="e">
        <f>VLOOKUP(AE419,ORGANOGRAMAES!$C$1:$N$6000,2,0)</f>
        <v>#N/A</v>
      </c>
      <c r="BE419" s="19" t="e">
        <f>VLOOKUP(AE419,ORGANOGRAMAES!$C$1:$N$6000,3,0)</f>
        <v>#N/A</v>
      </c>
      <c r="BF419" s="19" t="e">
        <f>VLOOKUP(AE419,ORGANOGRAMAES!$C$1:$N$6000,4,0)</f>
        <v>#N/A</v>
      </c>
      <c r="BG419" s="19" t="e">
        <f>VLOOKUP(AE419,ORGANOGRAMAES!$C$1:$N$6000,5,0)</f>
        <v>#N/A</v>
      </c>
      <c r="BH419" s="19" t="e">
        <f>VLOOKUP(AE419,ORGANOGRAMAES!$C$1:$N$6000,6,0)</f>
        <v>#N/A</v>
      </c>
      <c r="BI419" s="19" t="e">
        <f>VLOOKUP(AE419,ORGANOGRAMAES!$C$1:$N$6000,7,0)</f>
        <v>#N/A</v>
      </c>
      <c r="BJ419" s="19" t="e">
        <f>VLOOKUP(AE419,ORGANOGRAMAES!$C$1:$N$6000,8,0)</f>
        <v>#N/A</v>
      </c>
      <c r="BK419" s="19" t="e">
        <f>VLOOKUP(AE419,ORGANOGRAMAES!$C$1:$N$6000,9,0)</f>
        <v>#N/A</v>
      </c>
      <c r="BL419" s="19" t="e">
        <f>VLOOKUP(AE419,ORGANOGRAMAES!$C$1:$N$6000,10,0)</f>
        <v>#N/A</v>
      </c>
      <c r="BM419" s="19" t="e">
        <f>VLOOKUP(AE419,ORGANOGRAMAES!$C$1:$N$6000,11,0)</f>
        <v>#N/A</v>
      </c>
      <c r="BN419" s="19" t="e">
        <f>VLOOKUP(AE419,ORGANOGRAMAES!$C$1:$N$6000,12,0)</f>
        <v>#N/A</v>
      </c>
      <c r="BP419" s="19" t="str">
        <f t="shared" si="119"/>
        <v>-</v>
      </c>
      <c r="BQ419" s="19" t="str">
        <f t="shared" si="120"/>
        <v>-</v>
      </c>
      <c r="BR419" s="19" t="str">
        <f t="shared" si="121"/>
        <v>-</v>
      </c>
      <c r="BS419" s="19" t="str">
        <f t="shared" si="122"/>
        <v>-</v>
      </c>
      <c r="BT419" s="19" t="str">
        <f t="shared" si="123"/>
        <v>-</v>
      </c>
      <c r="BU419" s="19" t="str">
        <f t="shared" si="124"/>
        <v>-</v>
      </c>
      <c r="BV419" s="19" t="str">
        <f t="shared" si="125"/>
        <v>-</v>
      </c>
      <c r="BW419" s="19" t="str">
        <f t="shared" si="126"/>
        <v>-</v>
      </c>
      <c r="BX419" s="19" t="str">
        <f t="shared" si="127"/>
        <v>-</v>
      </c>
      <c r="BY419" s="19" t="str">
        <f t="shared" si="128"/>
        <v>-</v>
      </c>
      <c r="BZ419" s="19" t="str">
        <f t="shared" si="129"/>
        <v>-</v>
      </c>
    </row>
    <row r="420" spans="1:78">
      <c r="A420" s="106" t="str">
        <f t="shared" si="130"/>
        <v>22.1.00.00.00.00.00</v>
      </c>
      <c r="B420" s="106">
        <f t="shared" si="131"/>
        <v>22</v>
      </c>
      <c r="C420" s="107" t="str">
        <f t="shared" si="132"/>
        <v>1</v>
      </c>
      <c r="D420" s="32" t="s">
        <v>7024</v>
      </c>
      <c r="E420" s="32" t="s">
        <v>7024</v>
      </c>
      <c r="F420" s="32" t="s">
        <v>7024</v>
      </c>
      <c r="G420" s="32" t="s">
        <v>7024</v>
      </c>
      <c r="H420" s="32" t="s">
        <v>7024</v>
      </c>
      <c r="I420" s="33"/>
      <c r="J420" s="17" t="s">
        <v>93</v>
      </c>
      <c r="K420" s="150" t="str">
        <f t="shared" si="133"/>
        <v>-</v>
      </c>
      <c r="L420" s="123"/>
      <c r="M420" s="123"/>
      <c r="N420" s="123"/>
      <c r="O420" s="123"/>
      <c r="P420" s="123"/>
      <c r="Q420" s="123"/>
      <c r="AC420" s="50" t="str">
        <f t="shared" si="135"/>
        <v>22.1</v>
      </c>
      <c r="AD420" s="19">
        <f t="shared" si="136"/>
        <v>399</v>
      </c>
      <c r="AE420" s="49" t="str">
        <f t="shared" si="134"/>
        <v>22.1399</v>
      </c>
      <c r="BD420" s="19" t="e">
        <f>VLOOKUP(AE420,ORGANOGRAMAES!$C$1:$N$6000,2,0)</f>
        <v>#N/A</v>
      </c>
      <c r="BE420" s="19" t="e">
        <f>VLOOKUP(AE420,ORGANOGRAMAES!$C$1:$N$6000,3,0)</f>
        <v>#N/A</v>
      </c>
      <c r="BF420" s="19" t="e">
        <f>VLOOKUP(AE420,ORGANOGRAMAES!$C$1:$N$6000,4,0)</f>
        <v>#N/A</v>
      </c>
      <c r="BG420" s="19" t="e">
        <f>VLOOKUP(AE420,ORGANOGRAMAES!$C$1:$N$6000,5,0)</f>
        <v>#N/A</v>
      </c>
      <c r="BH420" s="19" t="e">
        <f>VLOOKUP(AE420,ORGANOGRAMAES!$C$1:$N$6000,6,0)</f>
        <v>#N/A</v>
      </c>
      <c r="BI420" s="19" t="e">
        <f>VLOOKUP(AE420,ORGANOGRAMAES!$C$1:$N$6000,7,0)</f>
        <v>#N/A</v>
      </c>
      <c r="BJ420" s="19" t="e">
        <f>VLOOKUP(AE420,ORGANOGRAMAES!$C$1:$N$6000,8,0)</f>
        <v>#N/A</v>
      </c>
      <c r="BK420" s="19" t="e">
        <f>VLOOKUP(AE420,ORGANOGRAMAES!$C$1:$N$6000,9,0)</f>
        <v>#N/A</v>
      </c>
      <c r="BL420" s="19" t="e">
        <f>VLOOKUP(AE420,ORGANOGRAMAES!$C$1:$N$6000,10,0)</f>
        <v>#N/A</v>
      </c>
      <c r="BM420" s="19" t="e">
        <f>VLOOKUP(AE420,ORGANOGRAMAES!$C$1:$N$6000,11,0)</f>
        <v>#N/A</v>
      </c>
      <c r="BN420" s="19" t="e">
        <f>VLOOKUP(AE420,ORGANOGRAMAES!$C$1:$N$6000,12,0)</f>
        <v>#N/A</v>
      </c>
      <c r="BP420" s="19" t="str">
        <f t="shared" si="119"/>
        <v>-</v>
      </c>
      <c r="BQ420" s="19" t="str">
        <f t="shared" si="120"/>
        <v>-</v>
      </c>
      <c r="BR420" s="19" t="str">
        <f t="shared" si="121"/>
        <v>-</v>
      </c>
      <c r="BS420" s="19" t="str">
        <f t="shared" si="122"/>
        <v>-</v>
      </c>
      <c r="BT420" s="19" t="str">
        <f t="shared" si="123"/>
        <v>-</v>
      </c>
      <c r="BU420" s="19" t="str">
        <f t="shared" si="124"/>
        <v>-</v>
      </c>
      <c r="BV420" s="19" t="str">
        <f t="shared" si="125"/>
        <v>-</v>
      </c>
      <c r="BW420" s="19" t="str">
        <f t="shared" si="126"/>
        <v>-</v>
      </c>
      <c r="BX420" s="19" t="str">
        <f t="shared" si="127"/>
        <v>-</v>
      </c>
      <c r="BY420" s="19" t="str">
        <f t="shared" si="128"/>
        <v>-</v>
      </c>
      <c r="BZ420" s="19" t="str">
        <f t="shared" si="129"/>
        <v>-</v>
      </c>
    </row>
    <row r="421" spans="1:78">
      <c r="A421" s="106" t="str">
        <f t="shared" si="130"/>
        <v>22.1.00.00.00.00.00</v>
      </c>
      <c r="B421" s="106">
        <f t="shared" si="131"/>
        <v>22</v>
      </c>
      <c r="C421" s="107" t="str">
        <f t="shared" si="132"/>
        <v>1</v>
      </c>
      <c r="D421" s="32" t="s">
        <v>7024</v>
      </c>
      <c r="E421" s="32" t="s">
        <v>7024</v>
      </c>
      <c r="F421" s="32" t="s">
        <v>7024</v>
      </c>
      <c r="G421" s="32" t="s">
        <v>7024</v>
      </c>
      <c r="H421" s="32" t="s">
        <v>7024</v>
      </c>
      <c r="I421" s="33"/>
      <c r="J421" s="17" t="s">
        <v>93</v>
      </c>
      <c r="K421" s="150" t="str">
        <f t="shared" si="133"/>
        <v>-</v>
      </c>
      <c r="L421" s="123"/>
      <c r="M421" s="123"/>
      <c r="N421" s="123"/>
      <c r="O421" s="123"/>
      <c r="P421" s="123"/>
      <c r="Q421" s="123"/>
      <c r="AC421" s="50" t="str">
        <f t="shared" si="135"/>
        <v>22.1</v>
      </c>
      <c r="AD421" s="19">
        <f t="shared" si="136"/>
        <v>400</v>
      </c>
      <c r="AE421" s="49" t="str">
        <f t="shared" si="134"/>
        <v>22.1400</v>
      </c>
      <c r="BD421" s="19" t="e">
        <f>VLOOKUP(AE421,ORGANOGRAMAES!$C$1:$N$6000,2,0)</f>
        <v>#N/A</v>
      </c>
      <c r="BE421" s="19" t="e">
        <f>VLOOKUP(AE421,ORGANOGRAMAES!$C$1:$N$6000,3,0)</f>
        <v>#N/A</v>
      </c>
      <c r="BF421" s="19" t="e">
        <f>VLOOKUP(AE421,ORGANOGRAMAES!$C$1:$N$6000,4,0)</f>
        <v>#N/A</v>
      </c>
      <c r="BG421" s="19" t="e">
        <f>VLOOKUP(AE421,ORGANOGRAMAES!$C$1:$N$6000,5,0)</f>
        <v>#N/A</v>
      </c>
      <c r="BH421" s="19" t="e">
        <f>VLOOKUP(AE421,ORGANOGRAMAES!$C$1:$N$6000,6,0)</f>
        <v>#N/A</v>
      </c>
      <c r="BI421" s="19" t="e">
        <f>VLOOKUP(AE421,ORGANOGRAMAES!$C$1:$N$6000,7,0)</f>
        <v>#N/A</v>
      </c>
      <c r="BJ421" s="19" t="e">
        <f>VLOOKUP(AE421,ORGANOGRAMAES!$C$1:$N$6000,8,0)</f>
        <v>#N/A</v>
      </c>
      <c r="BK421" s="19" t="e">
        <f>VLOOKUP(AE421,ORGANOGRAMAES!$C$1:$N$6000,9,0)</f>
        <v>#N/A</v>
      </c>
      <c r="BL421" s="19" t="e">
        <f>VLOOKUP(AE421,ORGANOGRAMAES!$C$1:$N$6000,10,0)</f>
        <v>#N/A</v>
      </c>
      <c r="BM421" s="19" t="e">
        <f>VLOOKUP(AE421,ORGANOGRAMAES!$C$1:$N$6000,11,0)</f>
        <v>#N/A</v>
      </c>
      <c r="BN421" s="19" t="e">
        <f>VLOOKUP(AE421,ORGANOGRAMAES!$C$1:$N$6000,12,0)</f>
        <v>#N/A</v>
      </c>
      <c r="BP421" s="19" t="str">
        <f t="shared" si="119"/>
        <v>-</v>
      </c>
      <c r="BQ421" s="19" t="str">
        <f t="shared" si="120"/>
        <v>-</v>
      </c>
      <c r="BR421" s="19" t="str">
        <f t="shared" si="121"/>
        <v>-</v>
      </c>
      <c r="BS421" s="19" t="str">
        <f t="shared" si="122"/>
        <v>-</v>
      </c>
      <c r="BT421" s="19" t="str">
        <f t="shared" si="123"/>
        <v>-</v>
      </c>
      <c r="BU421" s="19" t="str">
        <f t="shared" si="124"/>
        <v>-</v>
      </c>
      <c r="BV421" s="19" t="str">
        <f t="shared" si="125"/>
        <v>-</v>
      </c>
      <c r="BW421" s="19" t="str">
        <f t="shared" si="126"/>
        <v>-</v>
      </c>
      <c r="BX421" s="19" t="str">
        <f t="shared" si="127"/>
        <v>-</v>
      </c>
      <c r="BY421" s="19" t="str">
        <f t="shared" si="128"/>
        <v>-</v>
      </c>
      <c r="BZ421" s="19" t="str">
        <f t="shared" si="129"/>
        <v>-</v>
      </c>
    </row>
    <row r="422" spans="1:78">
      <c r="A422" s="106" t="str">
        <f t="shared" si="130"/>
        <v>22.1.00.00.00.00.00</v>
      </c>
      <c r="B422" s="106">
        <f t="shared" si="131"/>
        <v>22</v>
      </c>
      <c r="C422" s="107" t="str">
        <f t="shared" si="132"/>
        <v>1</v>
      </c>
      <c r="D422" s="32" t="s">
        <v>7024</v>
      </c>
      <c r="E422" s="32" t="s">
        <v>7024</v>
      </c>
      <c r="F422" s="32" t="s">
        <v>7024</v>
      </c>
      <c r="G422" s="32" t="s">
        <v>7024</v>
      </c>
      <c r="H422" s="32" t="s">
        <v>7024</v>
      </c>
      <c r="I422" s="33"/>
      <c r="J422" s="17" t="s">
        <v>93</v>
      </c>
      <c r="K422" s="150" t="str">
        <f t="shared" si="133"/>
        <v>-</v>
      </c>
      <c r="L422" s="123"/>
      <c r="M422" s="123"/>
      <c r="N422" s="123"/>
      <c r="O422" s="123"/>
      <c r="P422" s="123"/>
      <c r="Q422" s="123"/>
      <c r="AC422" s="50" t="str">
        <f t="shared" si="135"/>
        <v>22.1</v>
      </c>
      <c r="AD422" s="19">
        <f t="shared" si="136"/>
        <v>401</v>
      </c>
      <c r="AE422" s="49" t="str">
        <f t="shared" si="134"/>
        <v>22.1401</v>
      </c>
      <c r="BD422" s="19" t="e">
        <f>VLOOKUP(AE422,ORGANOGRAMAES!$C$1:$N$6000,2,0)</f>
        <v>#N/A</v>
      </c>
      <c r="BE422" s="19" t="e">
        <f>VLOOKUP(AE422,ORGANOGRAMAES!$C$1:$N$6000,3,0)</f>
        <v>#N/A</v>
      </c>
      <c r="BF422" s="19" t="e">
        <f>VLOOKUP(AE422,ORGANOGRAMAES!$C$1:$N$6000,4,0)</f>
        <v>#N/A</v>
      </c>
      <c r="BG422" s="19" t="e">
        <f>VLOOKUP(AE422,ORGANOGRAMAES!$C$1:$N$6000,5,0)</f>
        <v>#N/A</v>
      </c>
      <c r="BH422" s="19" t="e">
        <f>VLOOKUP(AE422,ORGANOGRAMAES!$C$1:$N$6000,6,0)</f>
        <v>#N/A</v>
      </c>
      <c r="BI422" s="19" t="e">
        <f>VLOOKUP(AE422,ORGANOGRAMAES!$C$1:$N$6000,7,0)</f>
        <v>#N/A</v>
      </c>
      <c r="BJ422" s="19" t="e">
        <f>VLOOKUP(AE422,ORGANOGRAMAES!$C$1:$N$6000,8,0)</f>
        <v>#N/A</v>
      </c>
      <c r="BK422" s="19" t="e">
        <f>VLOOKUP(AE422,ORGANOGRAMAES!$C$1:$N$6000,9,0)</f>
        <v>#N/A</v>
      </c>
      <c r="BL422" s="19" t="e">
        <f>VLOOKUP(AE422,ORGANOGRAMAES!$C$1:$N$6000,10,0)</f>
        <v>#N/A</v>
      </c>
      <c r="BM422" s="19" t="e">
        <f>VLOOKUP(AE422,ORGANOGRAMAES!$C$1:$N$6000,11,0)</f>
        <v>#N/A</v>
      </c>
      <c r="BN422" s="19" t="e">
        <f>VLOOKUP(AE422,ORGANOGRAMAES!$C$1:$N$6000,12,0)</f>
        <v>#N/A</v>
      </c>
      <c r="BP422" s="19" t="str">
        <f t="shared" si="119"/>
        <v>-</v>
      </c>
      <c r="BQ422" s="19" t="str">
        <f t="shared" si="120"/>
        <v>-</v>
      </c>
      <c r="BR422" s="19" t="str">
        <f t="shared" si="121"/>
        <v>-</v>
      </c>
      <c r="BS422" s="19" t="str">
        <f t="shared" si="122"/>
        <v>-</v>
      </c>
      <c r="BT422" s="19" t="str">
        <f t="shared" si="123"/>
        <v>-</v>
      </c>
      <c r="BU422" s="19" t="str">
        <f t="shared" si="124"/>
        <v>-</v>
      </c>
      <c r="BV422" s="19" t="str">
        <f t="shared" si="125"/>
        <v>-</v>
      </c>
      <c r="BW422" s="19" t="str">
        <f t="shared" si="126"/>
        <v>-</v>
      </c>
      <c r="BX422" s="19" t="str">
        <f t="shared" si="127"/>
        <v>-</v>
      </c>
      <c r="BY422" s="19" t="str">
        <f t="shared" si="128"/>
        <v>-</v>
      </c>
      <c r="BZ422" s="19" t="str">
        <f t="shared" si="129"/>
        <v>-</v>
      </c>
    </row>
    <row r="423" spans="1:78">
      <c r="A423" s="106" t="str">
        <f t="shared" si="130"/>
        <v>22.1.00.00.00.00.00</v>
      </c>
      <c r="B423" s="106">
        <f t="shared" si="131"/>
        <v>22</v>
      </c>
      <c r="C423" s="107" t="str">
        <f t="shared" si="132"/>
        <v>1</v>
      </c>
      <c r="D423" s="32" t="s">
        <v>7024</v>
      </c>
      <c r="E423" s="32" t="s">
        <v>7024</v>
      </c>
      <c r="F423" s="32" t="s">
        <v>7024</v>
      </c>
      <c r="G423" s="32" t="s">
        <v>7024</v>
      </c>
      <c r="H423" s="32" t="s">
        <v>7024</v>
      </c>
      <c r="I423" s="33"/>
      <c r="J423" s="17" t="s">
        <v>93</v>
      </c>
      <c r="K423" s="150" t="str">
        <f t="shared" si="133"/>
        <v>-</v>
      </c>
      <c r="L423" s="123"/>
      <c r="M423" s="123"/>
      <c r="N423" s="123"/>
      <c r="O423" s="123"/>
      <c r="P423" s="123"/>
      <c r="Q423" s="123"/>
      <c r="AC423" s="50" t="str">
        <f t="shared" si="135"/>
        <v>22.1</v>
      </c>
      <c r="AD423" s="19">
        <f t="shared" si="136"/>
        <v>402</v>
      </c>
      <c r="AE423" s="49" t="str">
        <f t="shared" si="134"/>
        <v>22.1402</v>
      </c>
      <c r="BD423" s="19" t="e">
        <f>VLOOKUP(AE423,ORGANOGRAMAES!$C$1:$N$6000,2,0)</f>
        <v>#N/A</v>
      </c>
      <c r="BE423" s="19" t="e">
        <f>VLOOKUP(AE423,ORGANOGRAMAES!$C$1:$N$6000,3,0)</f>
        <v>#N/A</v>
      </c>
      <c r="BF423" s="19" t="e">
        <f>VLOOKUP(AE423,ORGANOGRAMAES!$C$1:$N$6000,4,0)</f>
        <v>#N/A</v>
      </c>
      <c r="BG423" s="19" t="e">
        <f>VLOOKUP(AE423,ORGANOGRAMAES!$C$1:$N$6000,5,0)</f>
        <v>#N/A</v>
      </c>
      <c r="BH423" s="19" t="e">
        <f>VLOOKUP(AE423,ORGANOGRAMAES!$C$1:$N$6000,6,0)</f>
        <v>#N/A</v>
      </c>
      <c r="BI423" s="19" t="e">
        <f>VLOOKUP(AE423,ORGANOGRAMAES!$C$1:$N$6000,7,0)</f>
        <v>#N/A</v>
      </c>
      <c r="BJ423" s="19" t="e">
        <f>VLOOKUP(AE423,ORGANOGRAMAES!$C$1:$N$6000,8,0)</f>
        <v>#N/A</v>
      </c>
      <c r="BK423" s="19" t="e">
        <f>VLOOKUP(AE423,ORGANOGRAMAES!$C$1:$N$6000,9,0)</f>
        <v>#N/A</v>
      </c>
      <c r="BL423" s="19" t="e">
        <f>VLOOKUP(AE423,ORGANOGRAMAES!$C$1:$N$6000,10,0)</f>
        <v>#N/A</v>
      </c>
      <c r="BM423" s="19" t="e">
        <f>VLOOKUP(AE423,ORGANOGRAMAES!$C$1:$N$6000,11,0)</f>
        <v>#N/A</v>
      </c>
      <c r="BN423" s="19" t="e">
        <f>VLOOKUP(AE423,ORGANOGRAMAES!$C$1:$N$6000,12,0)</f>
        <v>#N/A</v>
      </c>
      <c r="BP423" s="19" t="str">
        <f t="shared" si="119"/>
        <v>-</v>
      </c>
      <c r="BQ423" s="19" t="str">
        <f t="shared" si="120"/>
        <v>-</v>
      </c>
      <c r="BR423" s="19" t="str">
        <f t="shared" si="121"/>
        <v>-</v>
      </c>
      <c r="BS423" s="19" t="str">
        <f t="shared" si="122"/>
        <v>-</v>
      </c>
      <c r="BT423" s="19" t="str">
        <f t="shared" si="123"/>
        <v>-</v>
      </c>
      <c r="BU423" s="19" t="str">
        <f t="shared" si="124"/>
        <v>-</v>
      </c>
      <c r="BV423" s="19" t="str">
        <f t="shared" si="125"/>
        <v>-</v>
      </c>
      <c r="BW423" s="19" t="str">
        <f t="shared" si="126"/>
        <v>-</v>
      </c>
      <c r="BX423" s="19" t="str">
        <f t="shared" si="127"/>
        <v>-</v>
      </c>
      <c r="BY423" s="19" t="str">
        <f t="shared" si="128"/>
        <v>-</v>
      </c>
      <c r="BZ423" s="19" t="str">
        <f t="shared" si="129"/>
        <v>-</v>
      </c>
    </row>
    <row r="424" spans="1:78">
      <c r="A424" s="106" t="str">
        <f t="shared" si="130"/>
        <v>22.1.00.00.00.00.00</v>
      </c>
      <c r="B424" s="106">
        <f t="shared" si="131"/>
        <v>22</v>
      </c>
      <c r="C424" s="107" t="str">
        <f t="shared" si="132"/>
        <v>1</v>
      </c>
      <c r="D424" s="32" t="s">
        <v>7024</v>
      </c>
      <c r="E424" s="32" t="s">
        <v>7024</v>
      </c>
      <c r="F424" s="32" t="s">
        <v>7024</v>
      </c>
      <c r="G424" s="32" t="s">
        <v>7024</v>
      </c>
      <c r="H424" s="32" t="s">
        <v>7024</v>
      </c>
      <c r="I424" s="33"/>
      <c r="J424" s="17" t="s">
        <v>93</v>
      </c>
      <c r="K424" s="150" t="str">
        <f t="shared" si="133"/>
        <v>-</v>
      </c>
      <c r="L424" s="123"/>
      <c r="M424" s="123"/>
      <c r="N424" s="123"/>
      <c r="O424" s="123"/>
      <c r="P424" s="123"/>
      <c r="Q424" s="123"/>
      <c r="AC424" s="50" t="str">
        <f t="shared" si="135"/>
        <v>22.1</v>
      </c>
      <c r="AD424" s="19">
        <f t="shared" si="136"/>
        <v>403</v>
      </c>
      <c r="AE424" s="49" t="str">
        <f t="shared" si="134"/>
        <v>22.1403</v>
      </c>
      <c r="BD424" s="19" t="e">
        <f>VLOOKUP(AE424,ORGANOGRAMAES!$C$1:$N$6000,2,0)</f>
        <v>#N/A</v>
      </c>
      <c r="BE424" s="19" t="e">
        <f>VLOOKUP(AE424,ORGANOGRAMAES!$C$1:$N$6000,3,0)</f>
        <v>#N/A</v>
      </c>
      <c r="BF424" s="19" t="e">
        <f>VLOOKUP(AE424,ORGANOGRAMAES!$C$1:$N$6000,4,0)</f>
        <v>#N/A</v>
      </c>
      <c r="BG424" s="19" t="e">
        <f>VLOOKUP(AE424,ORGANOGRAMAES!$C$1:$N$6000,5,0)</f>
        <v>#N/A</v>
      </c>
      <c r="BH424" s="19" t="e">
        <f>VLOOKUP(AE424,ORGANOGRAMAES!$C$1:$N$6000,6,0)</f>
        <v>#N/A</v>
      </c>
      <c r="BI424" s="19" t="e">
        <f>VLOOKUP(AE424,ORGANOGRAMAES!$C$1:$N$6000,7,0)</f>
        <v>#N/A</v>
      </c>
      <c r="BJ424" s="19" t="e">
        <f>VLOOKUP(AE424,ORGANOGRAMAES!$C$1:$N$6000,8,0)</f>
        <v>#N/A</v>
      </c>
      <c r="BK424" s="19" t="e">
        <f>VLOOKUP(AE424,ORGANOGRAMAES!$C$1:$N$6000,9,0)</f>
        <v>#N/A</v>
      </c>
      <c r="BL424" s="19" t="e">
        <f>VLOOKUP(AE424,ORGANOGRAMAES!$C$1:$N$6000,10,0)</f>
        <v>#N/A</v>
      </c>
      <c r="BM424" s="19" t="e">
        <f>VLOOKUP(AE424,ORGANOGRAMAES!$C$1:$N$6000,11,0)</f>
        <v>#N/A</v>
      </c>
      <c r="BN424" s="19" t="e">
        <f>VLOOKUP(AE424,ORGANOGRAMAES!$C$1:$N$6000,12,0)</f>
        <v>#N/A</v>
      </c>
      <c r="BP424" s="19" t="str">
        <f t="shared" si="119"/>
        <v>-</v>
      </c>
      <c r="BQ424" s="19" t="str">
        <f t="shared" si="120"/>
        <v>-</v>
      </c>
      <c r="BR424" s="19" t="str">
        <f t="shared" si="121"/>
        <v>-</v>
      </c>
      <c r="BS424" s="19" t="str">
        <f t="shared" si="122"/>
        <v>-</v>
      </c>
      <c r="BT424" s="19" t="str">
        <f t="shared" si="123"/>
        <v>-</v>
      </c>
      <c r="BU424" s="19" t="str">
        <f t="shared" si="124"/>
        <v>-</v>
      </c>
      <c r="BV424" s="19" t="str">
        <f t="shared" si="125"/>
        <v>-</v>
      </c>
      <c r="BW424" s="19" t="str">
        <f t="shared" si="126"/>
        <v>-</v>
      </c>
      <c r="BX424" s="19" t="str">
        <f t="shared" si="127"/>
        <v>-</v>
      </c>
      <c r="BY424" s="19" t="str">
        <f t="shared" si="128"/>
        <v>-</v>
      </c>
      <c r="BZ424" s="19" t="str">
        <f t="shared" si="129"/>
        <v>-</v>
      </c>
    </row>
    <row r="425" spans="1:78">
      <c r="A425" s="106" t="str">
        <f t="shared" si="130"/>
        <v>22.1.00.00.00.00.00</v>
      </c>
      <c r="B425" s="106">
        <f t="shared" si="131"/>
        <v>22</v>
      </c>
      <c r="C425" s="107" t="str">
        <f t="shared" si="132"/>
        <v>1</v>
      </c>
      <c r="D425" s="32" t="s">
        <v>7024</v>
      </c>
      <c r="E425" s="32" t="s">
        <v>7024</v>
      </c>
      <c r="F425" s="32" t="s">
        <v>7024</v>
      </c>
      <c r="G425" s="32" t="s">
        <v>7024</v>
      </c>
      <c r="H425" s="32" t="s">
        <v>7024</v>
      </c>
      <c r="I425" s="33"/>
      <c r="J425" s="17" t="s">
        <v>93</v>
      </c>
      <c r="K425" s="150" t="str">
        <f t="shared" si="133"/>
        <v>-</v>
      </c>
      <c r="L425" s="123"/>
      <c r="M425" s="123"/>
      <c r="N425" s="123"/>
      <c r="O425" s="123"/>
      <c r="P425" s="123"/>
      <c r="Q425" s="123"/>
      <c r="AC425" s="50" t="str">
        <f t="shared" si="135"/>
        <v>22.1</v>
      </c>
      <c r="AD425" s="19">
        <f t="shared" si="136"/>
        <v>404</v>
      </c>
      <c r="AE425" s="49" t="str">
        <f t="shared" si="134"/>
        <v>22.1404</v>
      </c>
      <c r="BD425" s="19" t="e">
        <f>VLOOKUP(AE425,ORGANOGRAMAES!$C$1:$N$6000,2,0)</f>
        <v>#N/A</v>
      </c>
      <c r="BE425" s="19" t="e">
        <f>VLOOKUP(AE425,ORGANOGRAMAES!$C$1:$N$6000,3,0)</f>
        <v>#N/A</v>
      </c>
      <c r="BF425" s="19" t="e">
        <f>VLOOKUP(AE425,ORGANOGRAMAES!$C$1:$N$6000,4,0)</f>
        <v>#N/A</v>
      </c>
      <c r="BG425" s="19" t="e">
        <f>VLOOKUP(AE425,ORGANOGRAMAES!$C$1:$N$6000,5,0)</f>
        <v>#N/A</v>
      </c>
      <c r="BH425" s="19" t="e">
        <f>VLOOKUP(AE425,ORGANOGRAMAES!$C$1:$N$6000,6,0)</f>
        <v>#N/A</v>
      </c>
      <c r="BI425" s="19" t="e">
        <f>VLOOKUP(AE425,ORGANOGRAMAES!$C$1:$N$6000,7,0)</f>
        <v>#N/A</v>
      </c>
      <c r="BJ425" s="19" t="e">
        <f>VLOOKUP(AE425,ORGANOGRAMAES!$C$1:$N$6000,8,0)</f>
        <v>#N/A</v>
      </c>
      <c r="BK425" s="19" t="e">
        <f>VLOOKUP(AE425,ORGANOGRAMAES!$C$1:$N$6000,9,0)</f>
        <v>#N/A</v>
      </c>
      <c r="BL425" s="19" t="e">
        <f>VLOOKUP(AE425,ORGANOGRAMAES!$C$1:$N$6000,10,0)</f>
        <v>#N/A</v>
      </c>
      <c r="BM425" s="19" t="e">
        <f>VLOOKUP(AE425,ORGANOGRAMAES!$C$1:$N$6000,11,0)</f>
        <v>#N/A</v>
      </c>
      <c r="BN425" s="19" t="e">
        <f>VLOOKUP(AE425,ORGANOGRAMAES!$C$1:$N$6000,12,0)</f>
        <v>#N/A</v>
      </c>
      <c r="BP425" s="19" t="str">
        <f t="shared" si="119"/>
        <v>-</v>
      </c>
      <c r="BQ425" s="19" t="str">
        <f t="shared" si="120"/>
        <v>-</v>
      </c>
      <c r="BR425" s="19" t="str">
        <f t="shared" si="121"/>
        <v>-</v>
      </c>
      <c r="BS425" s="19" t="str">
        <f t="shared" si="122"/>
        <v>-</v>
      </c>
      <c r="BT425" s="19" t="str">
        <f t="shared" si="123"/>
        <v>-</v>
      </c>
      <c r="BU425" s="19" t="str">
        <f t="shared" si="124"/>
        <v>-</v>
      </c>
      <c r="BV425" s="19" t="str">
        <f t="shared" si="125"/>
        <v>-</v>
      </c>
      <c r="BW425" s="19" t="str">
        <f t="shared" si="126"/>
        <v>-</v>
      </c>
      <c r="BX425" s="19" t="str">
        <f t="shared" si="127"/>
        <v>-</v>
      </c>
      <c r="BY425" s="19" t="str">
        <f t="shared" si="128"/>
        <v>-</v>
      </c>
      <c r="BZ425" s="19" t="str">
        <f t="shared" si="129"/>
        <v>-</v>
      </c>
    </row>
    <row r="426" spans="1:78">
      <c r="A426" s="106" t="str">
        <f t="shared" si="130"/>
        <v>22.1.00.00.00.00.00</v>
      </c>
      <c r="B426" s="106">
        <f t="shared" si="131"/>
        <v>22</v>
      </c>
      <c r="C426" s="107" t="str">
        <f t="shared" si="132"/>
        <v>1</v>
      </c>
      <c r="D426" s="32" t="s">
        <v>7024</v>
      </c>
      <c r="E426" s="32" t="s">
        <v>7024</v>
      </c>
      <c r="F426" s="32" t="s">
        <v>7024</v>
      </c>
      <c r="G426" s="32" t="s">
        <v>7024</v>
      </c>
      <c r="H426" s="32" t="s">
        <v>7024</v>
      </c>
      <c r="I426" s="33"/>
      <c r="J426" s="17" t="s">
        <v>93</v>
      </c>
      <c r="K426" s="150" t="str">
        <f t="shared" si="133"/>
        <v>-</v>
      </c>
      <c r="L426" s="123"/>
      <c r="M426" s="123"/>
      <c r="N426" s="123"/>
      <c r="O426" s="123"/>
      <c r="P426" s="123"/>
      <c r="Q426" s="123"/>
      <c r="AC426" s="50" t="str">
        <f t="shared" si="135"/>
        <v>22.1</v>
      </c>
      <c r="AD426" s="19">
        <f t="shared" si="136"/>
        <v>405</v>
      </c>
      <c r="AE426" s="49" t="str">
        <f t="shared" si="134"/>
        <v>22.1405</v>
      </c>
      <c r="BD426" s="19" t="e">
        <f>VLOOKUP(AE426,ORGANOGRAMAES!$C$1:$N$6000,2,0)</f>
        <v>#N/A</v>
      </c>
      <c r="BE426" s="19" t="e">
        <f>VLOOKUP(AE426,ORGANOGRAMAES!$C$1:$N$6000,3,0)</f>
        <v>#N/A</v>
      </c>
      <c r="BF426" s="19" t="e">
        <f>VLOOKUP(AE426,ORGANOGRAMAES!$C$1:$N$6000,4,0)</f>
        <v>#N/A</v>
      </c>
      <c r="BG426" s="19" t="e">
        <f>VLOOKUP(AE426,ORGANOGRAMAES!$C$1:$N$6000,5,0)</f>
        <v>#N/A</v>
      </c>
      <c r="BH426" s="19" t="e">
        <f>VLOOKUP(AE426,ORGANOGRAMAES!$C$1:$N$6000,6,0)</f>
        <v>#N/A</v>
      </c>
      <c r="BI426" s="19" t="e">
        <f>VLOOKUP(AE426,ORGANOGRAMAES!$C$1:$N$6000,7,0)</f>
        <v>#N/A</v>
      </c>
      <c r="BJ426" s="19" t="e">
        <f>VLOOKUP(AE426,ORGANOGRAMAES!$C$1:$N$6000,8,0)</f>
        <v>#N/A</v>
      </c>
      <c r="BK426" s="19" t="e">
        <f>VLOOKUP(AE426,ORGANOGRAMAES!$C$1:$N$6000,9,0)</f>
        <v>#N/A</v>
      </c>
      <c r="BL426" s="19" t="e">
        <f>VLOOKUP(AE426,ORGANOGRAMAES!$C$1:$N$6000,10,0)</f>
        <v>#N/A</v>
      </c>
      <c r="BM426" s="19" t="e">
        <f>VLOOKUP(AE426,ORGANOGRAMAES!$C$1:$N$6000,11,0)</f>
        <v>#N/A</v>
      </c>
      <c r="BN426" s="19" t="e">
        <f>VLOOKUP(AE426,ORGANOGRAMAES!$C$1:$N$6000,12,0)</f>
        <v>#N/A</v>
      </c>
      <c r="BP426" s="19" t="str">
        <f t="shared" si="119"/>
        <v>-</v>
      </c>
      <c r="BQ426" s="19" t="str">
        <f t="shared" si="120"/>
        <v>-</v>
      </c>
      <c r="BR426" s="19" t="str">
        <f t="shared" si="121"/>
        <v>-</v>
      </c>
      <c r="BS426" s="19" t="str">
        <f t="shared" si="122"/>
        <v>-</v>
      </c>
      <c r="BT426" s="19" t="str">
        <f t="shared" si="123"/>
        <v>-</v>
      </c>
      <c r="BU426" s="19" t="str">
        <f t="shared" si="124"/>
        <v>-</v>
      </c>
      <c r="BV426" s="19" t="str">
        <f t="shared" si="125"/>
        <v>-</v>
      </c>
      <c r="BW426" s="19" t="str">
        <f t="shared" si="126"/>
        <v>-</v>
      </c>
      <c r="BX426" s="19" t="str">
        <f t="shared" si="127"/>
        <v>-</v>
      </c>
      <c r="BY426" s="19" t="str">
        <f t="shared" si="128"/>
        <v>-</v>
      </c>
      <c r="BZ426" s="19" t="str">
        <f t="shared" si="129"/>
        <v>-</v>
      </c>
    </row>
    <row r="427" spans="1:78">
      <c r="A427" s="106" t="str">
        <f t="shared" si="130"/>
        <v>22.1.00.00.00.00.00</v>
      </c>
      <c r="B427" s="106">
        <f t="shared" si="131"/>
        <v>22</v>
      </c>
      <c r="C427" s="107" t="str">
        <f t="shared" si="132"/>
        <v>1</v>
      </c>
      <c r="D427" s="32" t="s">
        <v>7024</v>
      </c>
      <c r="E427" s="32" t="s">
        <v>7024</v>
      </c>
      <c r="F427" s="32" t="s">
        <v>7024</v>
      </c>
      <c r="G427" s="32" t="s">
        <v>7024</v>
      </c>
      <c r="H427" s="32" t="s">
        <v>7024</v>
      </c>
      <c r="I427" s="33"/>
      <c r="J427" s="17" t="s">
        <v>93</v>
      </c>
      <c r="K427" s="150" t="str">
        <f t="shared" si="133"/>
        <v>-</v>
      </c>
      <c r="L427" s="123"/>
      <c r="M427" s="123"/>
      <c r="N427" s="123"/>
      <c r="O427" s="123"/>
      <c r="P427" s="123"/>
      <c r="Q427" s="123"/>
      <c r="AC427" s="50" t="str">
        <f t="shared" si="135"/>
        <v>22.1</v>
      </c>
      <c r="AD427" s="19">
        <f t="shared" si="136"/>
        <v>406</v>
      </c>
      <c r="AE427" s="49" t="str">
        <f t="shared" si="134"/>
        <v>22.1406</v>
      </c>
      <c r="BD427" s="19" t="e">
        <f>VLOOKUP(AE427,ORGANOGRAMAES!$C$1:$N$6000,2,0)</f>
        <v>#N/A</v>
      </c>
      <c r="BE427" s="19" t="e">
        <f>VLOOKUP(AE427,ORGANOGRAMAES!$C$1:$N$6000,3,0)</f>
        <v>#N/A</v>
      </c>
      <c r="BF427" s="19" t="e">
        <f>VLOOKUP(AE427,ORGANOGRAMAES!$C$1:$N$6000,4,0)</f>
        <v>#N/A</v>
      </c>
      <c r="BG427" s="19" t="e">
        <f>VLOOKUP(AE427,ORGANOGRAMAES!$C$1:$N$6000,5,0)</f>
        <v>#N/A</v>
      </c>
      <c r="BH427" s="19" t="e">
        <f>VLOOKUP(AE427,ORGANOGRAMAES!$C$1:$N$6000,6,0)</f>
        <v>#N/A</v>
      </c>
      <c r="BI427" s="19" t="e">
        <f>VLOOKUP(AE427,ORGANOGRAMAES!$C$1:$N$6000,7,0)</f>
        <v>#N/A</v>
      </c>
      <c r="BJ427" s="19" t="e">
        <f>VLOOKUP(AE427,ORGANOGRAMAES!$C$1:$N$6000,8,0)</f>
        <v>#N/A</v>
      </c>
      <c r="BK427" s="19" t="e">
        <f>VLOOKUP(AE427,ORGANOGRAMAES!$C$1:$N$6000,9,0)</f>
        <v>#N/A</v>
      </c>
      <c r="BL427" s="19" t="e">
        <f>VLOOKUP(AE427,ORGANOGRAMAES!$C$1:$N$6000,10,0)</f>
        <v>#N/A</v>
      </c>
      <c r="BM427" s="19" t="e">
        <f>VLOOKUP(AE427,ORGANOGRAMAES!$C$1:$N$6000,11,0)</f>
        <v>#N/A</v>
      </c>
      <c r="BN427" s="19" t="e">
        <f>VLOOKUP(AE427,ORGANOGRAMAES!$C$1:$N$6000,12,0)</f>
        <v>#N/A</v>
      </c>
      <c r="BP427" s="19" t="str">
        <f t="shared" si="119"/>
        <v>-</v>
      </c>
      <c r="BQ427" s="19" t="str">
        <f t="shared" si="120"/>
        <v>-</v>
      </c>
      <c r="BR427" s="19" t="str">
        <f t="shared" si="121"/>
        <v>-</v>
      </c>
      <c r="BS427" s="19" t="str">
        <f t="shared" si="122"/>
        <v>-</v>
      </c>
      <c r="BT427" s="19" t="str">
        <f t="shared" si="123"/>
        <v>-</v>
      </c>
      <c r="BU427" s="19" t="str">
        <f t="shared" si="124"/>
        <v>-</v>
      </c>
      <c r="BV427" s="19" t="str">
        <f t="shared" si="125"/>
        <v>-</v>
      </c>
      <c r="BW427" s="19" t="str">
        <f t="shared" si="126"/>
        <v>-</v>
      </c>
      <c r="BX427" s="19" t="str">
        <f t="shared" si="127"/>
        <v>-</v>
      </c>
      <c r="BY427" s="19" t="str">
        <f t="shared" si="128"/>
        <v>-</v>
      </c>
      <c r="BZ427" s="19" t="str">
        <f t="shared" si="129"/>
        <v>-</v>
      </c>
    </row>
    <row r="428" spans="1:78">
      <c r="A428" s="106" t="str">
        <f t="shared" si="130"/>
        <v>22.1.00.00.00.00.00</v>
      </c>
      <c r="B428" s="106">
        <f t="shared" si="131"/>
        <v>22</v>
      </c>
      <c r="C428" s="107" t="str">
        <f t="shared" si="132"/>
        <v>1</v>
      </c>
      <c r="D428" s="32" t="s">
        <v>7024</v>
      </c>
      <c r="E428" s="32" t="s">
        <v>7024</v>
      </c>
      <c r="F428" s="32" t="s">
        <v>7024</v>
      </c>
      <c r="G428" s="32" t="s">
        <v>7024</v>
      </c>
      <c r="H428" s="32" t="s">
        <v>7024</v>
      </c>
      <c r="I428" s="33"/>
      <c r="J428" s="17" t="s">
        <v>93</v>
      </c>
      <c r="K428" s="150" t="str">
        <f t="shared" si="133"/>
        <v>-</v>
      </c>
      <c r="L428" s="123"/>
      <c r="M428" s="123"/>
      <c r="N428" s="123"/>
      <c r="O428" s="123"/>
      <c r="P428" s="123"/>
      <c r="Q428" s="123"/>
      <c r="AC428" s="50" t="str">
        <f t="shared" si="135"/>
        <v>22.1</v>
      </c>
      <c r="AD428" s="19">
        <f t="shared" si="136"/>
        <v>407</v>
      </c>
      <c r="AE428" s="49" t="str">
        <f t="shared" si="134"/>
        <v>22.1407</v>
      </c>
      <c r="BD428" s="19" t="e">
        <f>VLOOKUP(AE428,ORGANOGRAMAES!$C$1:$N$6000,2,0)</f>
        <v>#N/A</v>
      </c>
      <c r="BE428" s="19" t="e">
        <f>VLOOKUP(AE428,ORGANOGRAMAES!$C$1:$N$6000,3,0)</f>
        <v>#N/A</v>
      </c>
      <c r="BF428" s="19" t="e">
        <f>VLOOKUP(AE428,ORGANOGRAMAES!$C$1:$N$6000,4,0)</f>
        <v>#N/A</v>
      </c>
      <c r="BG428" s="19" t="e">
        <f>VLOOKUP(AE428,ORGANOGRAMAES!$C$1:$N$6000,5,0)</f>
        <v>#N/A</v>
      </c>
      <c r="BH428" s="19" t="e">
        <f>VLOOKUP(AE428,ORGANOGRAMAES!$C$1:$N$6000,6,0)</f>
        <v>#N/A</v>
      </c>
      <c r="BI428" s="19" t="e">
        <f>VLOOKUP(AE428,ORGANOGRAMAES!$C$1:$N$6000,7,0)</f>
        <v>#N/A</v>
      </c>
      <c r="BJ428" s="19" t="e">
        <f>VLOOKUP(AE428,ORGANOGRAMAES!$C$1:$N$6000,8,0)</f>
        <v>#N/A</v>
      </c>
      <c r="BK428" s="19" t="e">
        <f>VLOOKUP(AE428,ORGANOGRAMAES!$C$1:$N$6000,9,0)</f>
        <v>#N/A</v>
      </c>
      <c r="BL428" s="19" t="e">
        <f>VLOOKUP(AE428,ORGANOGRAMAES!$C$1:$N$6000,10,0)</f>
        <v>#N/A</v>
      </c>
      <c r="BM428" s="19" t="e">
        <f>VLOOKUP(AE428,ORGANOGRAMAES!$C$1:$N$6000,11,0)</f>
        <v>#N/A</v>
      </c>
      <c r="BN428" s="19" t="e">
        <f>VLOOKUP(AE428,ORGANOGRAMAES!$C$1:$N$6000,12,0)</f>
        <v>#N/A</v>
      </c>
      <c r="BP428" s="19" t="str">
        <f t="shared" si="119"/>
        <v>-</v>
      </c>
      <c r="BQ428" s="19" t="str">
        <f t="shared" si="120"/>
        <v>-</v>
      </c>
      <c r="BR428" s="19" t="str">
        <f t="shared" si="121"/>
        <v>-</v>
      </c>
      <c r="BS428" s="19" t="str">
        <f t="shared" si="122"/>
        <v>-</v>
      </c>
      <c r="BT428" s="19" t="str">
        <f t="shared" si="123"/>
        <v>-</v>
      </c>
      <c r="BU428" s="19" t="str">
        <f t="shared" si="124"/>
        <v>-</v>
      </c>
      <c r="BV428" s="19" t="str">
        <f t="shared" si="125"/>
        <v>-</v>
      </c>
      <c r="BW428" s="19" t="str">
        <f t="shared" si="126"/>
        <v>-</v>
      </c>
      <c r="BX428" s="19" t="str">
        <f t="shared" si="127"/>
        <v>-</v>
      </c>
      <c r="BY428" s="19" t="str">
        <f t="shared" si="128"/>
        <v>-</v>
      </c>
      <c r="BZ428" s="19" t="str">
        <f t="shared" si="129"/>
        <v>-</v>
      </c>
    </row>
    <row r="429" spans="1:78">
      <c r="A429" s="106" t="str">
        <f t="shared" si="130"/>
        <v>22.1.00.00.00.00.00</v>
      </c>
      <c r="B429" s="106">
        <f t="shared" si="131"/>
        <v>22</v>
      </c>
      <c r="C429" s="107" t="str">
        <f t="shared" si="132"/>
        <v>1</v>
      </c>
      <c r="D429" s="32" t="s">
        <v>7024</v>
      </c>
      <c r="E429" s="32" t="s">
        <v>7024</v>
      </c>
      <c r="F429" s="32" t="s">
        <v>7024</v>
      </c>
      <c r="G429" s="32" t="s">
        <v>7024</v>
      </c>
      <c r="H429" s="32" t="s">
        <v>7024</v>
      </c>
      <c r="I429" s="33"/>
      <c r="J429" s="17" t="s">
        <v>93</v>
      </c>
      <c r="K429" s="150" t="str">
        <f t="shared" si="133"/>
        <v>-</v>
      </c>
      <c r="L429" s="123"/>
      <c r="M429" s="123"/>
      <c r="N429" s="123"/>
      <c r="O429" s="123"/>
      <c r="P429" s="123"/>
      <c r="Q429" s="123"/>
      <c r="AC429" s="50" t="str">
        <f t="shared" si="135"/>
        <v>22.1</v>
      </c>
      <c r="AD429" s="19">
        <f t="shared" si="136"/>
        <v>408</v>
      </c>
      <c r="AE429" s="49" t="str">
        <f t="shared" si="134"/>
        <v>22.1408</v>
      </c>
      <c r="BD429" s="19" t="e">
        <f>VLOOKUP(AE429,ORGANOGRAMAES!$C$1:$N$6000,2,0)</f>
        <v>#N/A</v>
      </c>
      <c r="BE429" s="19" t="e">
        <f>VLOOKUP(AE429,ORGANOGRAMAES!$C$1:$N$6000,3,0)</f>
        <v>#N/A</v>
      </c>
      <c r="BF429" s="19" t="e">
        <f>VLOOKUP(AE429,ORGANOGRAMAES!$C$1:$N$6000,4,0)</f>
        <v>#N/A</v>
      </c>
      <c r="BG429" s="19" t="e">
        <f>VLOOKUP(AE429,ORGANOGRAMAES!$C$1:$N$6000,5,0)</f>
        <v>#N/A</v>
      </c>
      <c r="BH429" s="19" t="e">
        <f>VLOOKUP(AE429,ORGANOGRAMAES!$C$1:$N$6000,6,0)</f>
        <v>#N/A</v>
      </c>
      <c r="BI429" s="19" t="e">
        <f>VLOOKUP(AE429,ORGANOGRAMAES!$C$1:$N$6000,7,0)</f>
        <v>#N/A</v>
      </c>
      <c r="BJ429" s="19" t="e">
        <f>VLOOKUP(AE429,ORGANOGRAMAES!$C$1:$N$6000,8,0)</f>
        <v>#N/A</v>
      </c>
      <c r="BK429" s="19" t="e">
        <f>VLOOKUP(AE429,ORGANOGRAMAES!$C$1:$N$6000,9,0)</f>
        <v>#N/A</v>
      </c>
      <c r="BL429" s="19" t="e">
        <f>VLOOKUP(AE429,ORGANOGRAMAES!$C$1:$N$6000,10,0)</f>
        <v>#N/A</v>
      </c>
      <c r="BM429" s="19" t="e">
        <f>VLOOKUP(AE429,ORGANOGRAMAES!$C$1:$N$6000,11,0)</f>
        <v>#N/A</v>
      </c>
      <c r="BN429" s="19" t="e">
        <f>VLOOKUP(AE429,ORGANOGRAMAES!$C$1:$N$6000,12,0)</f>
        <v>#N/A</v>
      </c>
      <c r="BP429" s="19" t="str">
        <f t="shared" si="119"/>
        <v>-</v>
      </c>
      <c r="BQ429" s="19" t="str">
        <f t="shared" si="120"/>
        <v>-</v>
      </c>
      <c r="BR429" s="19" t="str">
        <f t="shared" si="121"/>
        <v>-</v>
      </c>
      <c r="BS429" s="19" t="str">
        <f t="shared" si="122"/>
        <v>-</v>
      </c>
      <c r="BT429" s="19" t="str">
        <f t="shared" si="123"/>
        <v>-</v>
      </c>
      <c r="BU429" s="19" t="str">
        <f t="shared" si="124"/>
        <v>-</v>
      </c>
      <c r="BV429" s="19" t="str">
        <f t="shared" si="125"/>
        <v>-</v>
      </c>
      <c r="BW429" s="19" t="str">
        <f t="shared" si="126"/>
        <v>-</v>
      </c>
      <c r="BX429" s="19" t="str">
        <f t="shared" si="127"/>
        <v>-</v>
      </c>
      <c r="BY429" s="19" t="str">
        <f t="shared" si="128"/>
        <v>-</v>
      </c>
      <c r="BZ429" s="19" t="str">
        <f t="shared" si="129"/>
        <v>-</v>
      </c>
    </row>
    <row r="430" spans="1:78">
      <c r="A430" s="106" t="str">
        <f t="shared" si="130"/>
        <v>22.1.00.00.00.00.00</v>
      </c>
      <c r="B430" s="106">
        <f t="shared" si="131"/>
        <v>22</v>
      </c>
      <c r="C430" s="107" t="str">
        <f t="shared" si="132"/>
        <v>1</v>
      </c>
      <c r="D430" s="32" t="s">
        <v>7024</v>
      </c>
      <c r="E430" s="32" t="s">
        <v>7024</v>
      </c>
      <c r="F430" s="32" t="s">
        <v>7024</v>
      </c>
      <c r="G430" s="32" t="s">
        <v>7024</v>
      </c>
      <c r="H430" s="32" t="s">
        <v>7024</v>
      </c>
      <c r="I430" s="33"/>
      <c r="J430" s="17" t="s">
        <v>93</v>
      </c>
      <c r="K430" s="150" t="str">
        <f t="shared" si="133"/>
        <v>-</v>
      </c>
      <c r="L430" s="123"/>
      <c r="M430" s="123"/>
      <c r="N430" s="123"/>
      <c r="O430" s="123"/>
      <c r="P430" s="123"/>
      <c r="Q430" s="123"/>
      <c r="AC430" s="50" t="str">
        <f t="shared" si="135"/>
        <v>22.1</v>
      </c>
      <c r="AD430" s="19">
        <f t="shared" si="136"/>
        <v>409</v>
      </c>
      <c r="AE430" s="49" t="str">
        <f t="shared" si="134"/>
        <v>22.1409</v>
      </c>
      <c r="BD430" s="19" t="e">
        <f>VLOOKUP(AE430,ORGANOGRAMAES!$C$1:$N$6000,2,0)</f>
        <v>#N/A</v>
      </c>
      <c r="BE430" s="19" t="e">
        <f>VLOOKUP(AE430,ORGANOGRAMAES!$C$1:$N$6000,3,0)</f>
        <v>#N/A</v>
      </c>
      <c r="BF430" s="19" t="e">
        <f>VLOOKUP(AE430,ORGANOGRAMAES!$C$1:$N$6000,4,0)</f>
        <v>#N/A</v>
      </c>
      <c r="BG430" s="19" t="e">
        <f>VLOOKUP(AE430,ORGANOGRAMAES!$C$1:$N$6000,5,0)</f>
        <v>#N/A</v>
      </c>
      <c r="BH430" s="19" t="e">
        <f>VLOOKUP(AE430,ORGANOGRAMAES!$C$1:$N$6000,6,0)</f>
        <v>#N/A</v>
      </c>
      <c r="BI430" s="19" t="e">
        <f>VLOOKUP(AE430,ORGANOGRAMAES!$C$1:$N$6000,7,0)</f>
        <v>#N/A</v>
      </c>
      <c r="BJ430" s="19" t="e">
        <f>VLOOKUP(AE430,ORGANOGRAMAES!$C$1:$N$6000,8,0)</f>
        <v>#N/A</v>
      </c>
      <c r="BK430" s="19" t="e">
        <f>VLOOKUP(AE430,ORGANOGRAMAES!$C$1:$N$6000,9,0)</f>
        <v>#N/A</v>
      </c>
      <c r="BL430" s="19" t="e">
        <f>VLOOKUP(AE430,ORGANOGRAMAES!$C$1:$N$6000,10,0)</f>
        <v>#N/A</v>
      </c>
      <c r="BM430" s="19" t="e">
        <f>VLOOKUP(AE430,ORGANOGRAMAES!$C$1:$N$6000,11,0)</f>
        <v>#N/A</v>
      </c>
      <c r="BN430" s="19" t="e">
        <f>VLOOKUP(AE430,ORGANOGRAMAES!$C$1:$N$6000,12,0)</f>
        <v>#N/A</v>
      </c>
      <c r="BP430" s="19" t="str">
        <f t="shared" si="119"/>
        <v>-</v>
      </c>
      <c r="BQ430" s="19" t="str">
        <f t="shared" si="120"/>
        <v>-</v>
      </c>
      <c r="BR430" s="19" t="str">
        <f t="shared" si="121"/>
        <v>-</v>
      </c>
      <c r="BS430" s="19" t="str">
        <f t="shared" si="122"/>
        <v>-</v>
      </c>
      <c r="BT430" s="19" t="str">
        <f t="shared" si="123"/>
        <v>-</v>
      </c>
      <c r="BU430" s="19" t="str">
        <f t="shared" si="124"/>
        <v>-</v>
      </c>
      <c r="BV430" s="19" t="str">
        <f t="shared" si="125"/>
        <v>-</v>
      </c>
      <c r="BW430" s="19" t="str">
        <f t="shared" si="126"/>
        <v>-</v>
      </c>
      <c r="BX430" s="19" t="str">
        <f t="shared" si="127"/>
        <v>-</v>
      </c>
      <c r="BY430" s="19" t="str">
        <f t="shared" si="128"/>
        <v>-</v>
      </c>
      <c r="BZ430" s="19" t="str">
        <f t="shared" si="129"/>
        <v>-</v>
      </c>
    </row>
    <row r="431" spans="1:78">
      <c r="A431" s="106" t="str">
        <f t="shared" si="130"/>
        <v>22.1.00.00.00.00.00</v>
      </c>
      <c r="B431" s="106">
        <f t="shared" si="131"/>
        <v>22</v>
      </c>
      <c r="C431" s="107" t="str">
        <f t="shared" si="132"/>
        <v>1</v>
      </c>
      <c r="D431" s="32" t="s">
        <v>7024</v>
      </c>
      <c r="E431" s="32" t="s">
        <v>7024</v>
      </c>
      <c r="F431" s="32" t="s">
        <v>7024</v>
      </c>
      <c r="G431" s="32" t="s">
        <v>7024</v>
      </c>
      <c r="H431" s="32" t="s">
        <v>7024</v>
      </c>
      <c r="I431" s="33"/>
      <c r="J431" s="17" t="s">
        <v>93</v>
      </c>
      <c r="K431" s="150" t="str">
        <f t="shared" si="133"/>
        <v>-</v>
      </c>
      <c r="L431" s="123"/>
      <c r="M431" s="123"/>
      <c r="N431" s="123"/>
      <c r="O431" s="123"/>
      <c r="P431" s="123"/>
      <c r="Q431" s="123"/>
      <c r="AC431" s="50" t="str">
        <f t="shared" si="135"/>
        <v>22.1</v>
      </c>
      <c r="AD431" s="19">
        <f t="shared" si="136"/>
        <v>410</v>
      </c>
      <c r="AE431" s="49" t="str">
        <f t="shared" si="134"/>
        <v>22.1410</v>
      </c>
      <c r="BD431" s="19" t="e">
        <f>VLOOKUP(AE431,ORGANOGRAMAES!$C$1:$N$6000,2,0)</f>
        <v>#N/A</v>
      </c>
      <c r="BE431" s="19" t="e">
        <f>VLOOKUP(AE431,ORGANOGRAMAES!$C$1:$N$6000,3,0)</f>
        <v>#N/A</v>
      </c>
      <c r="BF431" s="19" t="e">
        <f>VLOOKUP(AE431,ORGANOGRAMAES!$C$1:$N$6000,4,0)</f>
        <v>#N/A</v>
      </c>
      <c r="BG431" s="19" t="e">
        <f>VLOOKUP(AE431,ORGANOGRAMAES!$C$1:$N$6000,5,0)</f>
        <v>#N/A</v>
      </c>
      <c r="BH431" s="19" t="e">
        <f>VLOOKUP(AE431,ORGANOGRAMAES!$C$1:$N$6000,6,0)</f>
        <v>#N/A</v>
      </c>
      <c r="BI431" s="19" t="e">
        <f>VLOOKUP(AE431,ORGANOGRAMAES!$C$1:$N$6000,7,0)</f>
        <v>#N/A</v>
      </c>
      <c r="BJ431" s="19" t="e">
        <f>VLOOKUP(AE431,ORGANOGRAMAES!$C$1:$N$6000,8,0)</f>
        <v>#N/A</v>
      </c>
      <c r="BK431" s="19" t="e">
        <f>VLOOKUP(AE431,ORGANOGRAMAES!$C$1:$N$6000,9,0)</f>
        <v>#N/A</v>
      </c>
      <c r="BL431" s="19" t="e">
        <f>VLOOKUP(AE431,ORGANOGRAMAES!$C$1:$N$6000,10,0)</f>
        <v>#N/A</v>
      </c>
      <c r="BM431" s="19" t="e">
        <f>VLOOKUP(AE431,ORGANOGRAMAES!$C$1:$N$6000,11,0)</f>
        <v>#N/A</v>
      </c>
      <c r="BN431" s="19" t="e">
        <f>VLOOKUP(AE431,ORGANOGRAMAES!$C$1:$N$6000,12,0)</f>
        <v>#N/A</v>
      </c>
      <c r="BP431" s="19" t="str">
        <f t="shared" si="119"/>
        <v>-</v>
      </c>
      <c r="BQ431" s="19" t="str">
        <f t="shared" si="120"/>
        <v>-</v>
      </c>
      <c r="BR431" s="19" t="str">
        <f t="shared" si="121"/>
        <v>-</v>
      </c>
      <c r="BS431" s="19" t="str">
        <f t="shared" si="122"/>
        <v>-</v>
      </c>
      <c r="BT431" s="19" t="str">
        <f t="shared" si="123"/>
        <v>-</v>
      </c>
      <c r="BU431" s="19" t="str">
        <f t="shared" si="124"/>
        <v>-</v>
      </c>
      <c r="BV431" s="19" t="str">
        <f t="shared" si="125"/>
        <v>-</v>
      </c>
      <c r="BW431" s="19" t="str">
        <f t="shared" si="126"/>
        <v>-</v>
      </c>
      <c r="BX431" s="19" t="str">
        <f t="shared" si="127"/>
        <v>-</v>
      </c>
      <c r="BY431" s="19" t="str">
        <f t="shared" si="128"/>
        <v>-</v>
      </c>
      <c r="BZ431" s="19" t="str">
        <f t="shared" si="129"/>
        <v>-</v>
      </c>
    </row>
    <row r="432" spans="1:78">
      <c r="A432" s="106" t="str">
        <f t="shared" si="130"/>
        <v>22.1.00.00.00.00.00</v>
      </c>
      <c r="B432" s="106">
        <f t="shared" si="131"/>
        <v>22</v>
      </c>
      <c r="C432" s="107" t="str">
        <f t="shared" si="132"/>
        <v>1</v>
      </c>
      <c r="D432" s="32" t="s">
        <v>7024</v>
      </c>
      <c r="E432" s="32" t="s">
        <v>7024</v>
      </c>
      <c r="F432" s="32" t="s">
        <v>7024</v>
      </c>
      <c r="G432" s="32" t="s">
        <v>7024</v>
      </c>
      <c r="H432" s="32" t="s">
        <v>7024</v>
      </c>
      <c r="I432" s="33"/>
      <c r="J432" s="17" t="s">
        <v>93</v>
      </c>
      <c r="K432" s="150" t="str">
        <f t="shared" si="133"/>
        <v>-</v>
      </c>
      <c r="L432" s="123"/>
      <c r="M432" s="123"/>
      <c r="N432" s="123"/>
      <c r="O432" s="123"/>
      <c r="P432" s="123"/>
      <c r="Q432" s="123"/>
      <c r="AC432" s="50" t="str">
        <f t="shared" si="135"/>
        <v>22.1</v>
      </c>
      <c r="AD432" s="19">
        <f t="shared" si="136"/>
        <v>411</v>
      </c>
      <c r="AE432" s="49" t="str">
        <f t="shared" si="134"/>
        <v>22.1411</v>
      </c>
      <c r="BD432" s="19" t="e">
        <f>VLOOKUP(AE432,ORGANOGRAMAES!$C$1:$N$6000,2,0)</f>
        <v>#N/A</v>
      </c>
      <c r="BE432" s="19" t="e">
        <f>VLOOKUP(AE432,ORGANOGRAMAES!$C$1:$N$6000,3,0)</f>
        <v>#N/A</v>
      </c>
      <c r="BF432" s="19" t="e">
        <f>VLOOKUP(AE432,ORGANOGRAMAES!$C$1:$N$6000,4,0)</f>
        <v>#N/A</v>
      </c>
      <c r="BG432" s="19" t="e">
        <f>VLOOKUP(AE432,ORGANOGRAMAES!$C$1:$N$6000,5,0)</f>
        <v>#N/A</v>
      </c>
      <c r="BH432" s="19" t="e">
        <f>VLOOKUP(AE432,ORGANOGRAMAES!$C$1:$N$6000,6,0)</f>
        <v>#N/A</v>
      </c>
      <c r="BI432" s="19" t="e">
        <f>VLOOKUP(AE432,ORGANOGRAMAES!$C$1:$N$6000,7,0)</f>
        <v>#N/A</v>
      </c>
      <c r="BJ432" s="19" t="e">
        <f>VLOOKUP(AE432,ORGANOGRAMAES!$C$1:$N$6000,8,0)</f>
        <v>#N/A</v>
      </c>
      <c r="BK432" s="19" t="e">
        <f>VLOOKUP(AE432,ORGANOGRAMAES!$C$1:$N$6000,9,0)</f>
        <v>#N/A</v>
      </c>
      <c r="BL432" s="19" t="e">
        <f>VLOOKUP(AE432,ORGANOGRAMAES!$C$1:$N$6000,10,0)</f>
        <v>#N/A</v>
      </c>
      <c r="BM432" s="19" t="e">
        <f>VLOOKUP(AE432,ORGANOGRAMAES!$C$1:$N$6000,11,0)</f>
        <v>#N/A</v>
      </c>
      <c r="BN432" s="19" t="e">
        <f>VLOOKUP(AE432,ORGANOGRAMAES!$C$1:$N$6000,12,0)</f>
        <v>#N/A</v>
      </c>
      <c r="BP432" s="19" t="str">
        <f t="shared" si="119"/>
        <v>-</v>
      </c>
      <c r="BQ432" s="19" t="str">
        <f t="shared" si="120"/>
        <v>-</v>
      </c>
      <c r="BR432" s="19" t="str">
        <f t="shared" si="121"/>
        <v>-</v>
      </c>
      <c r="BS432" s="19" t="str">
        <f t="shared" si="122"/>
        <v>-</v>
      </c>
      <c r="BT432" s="19" t="str">
        <f t="shared" si="123"/>
        <v>-</v>
      </c>
      <c r="BU432" s="19" t="str">
        <f t="shared" si="124"/>
        <v>-</v>
      </c>
      <c r="BV432" s="19" t="str">
        <f t="shared" si="125"/>
        <v>-</v>
      </c>
      <c r="BW432" s="19" t="str">
        <f t="shared" si="126"/>
        <v>-</v>
      </c>
      <c r="BX432" s="19" t="str">
        <f t="shared" si="127"/>
        <v>-</v>
      </c>
      <c r="BY432" s="19" t="str">
        <f t="shared" si="128"/>
        <v>-</v>
      </c>
      <c r="BZ432" s="19" t="str">
        <f t="shared" si="129"/>
        <v>-</v>
      </c>
    </row>
    <row r="433" spans="1:78">
      <c r="A433" s="106" t="str">
        <f t="shared" si="130"/>
        <v>22.1.00.00.00.00.00</v>
      </c>
      <c r="B433" s="106">
        <f t="shared" si="131"/>
        <v>22</v>
      </c>
      <c r="C433" s="107" t="str">
        <f t="shared" si="132"/>
        <v>1</v>
      </c>
      <c r="D433" s="32" t="s">
        <v>7024</v>
      </c>
      <c r="E433" s="32" t="s">
        <v>7024</v>
      </c>
      <c r="F433" s="32" t="s">
        <v>7024</v>
      </c>
      <c r="G433" s="32" t="s">
        <v>7024</v>
      </c>
      <c r="H433" s="32" t="s">
        <v>7024</v>
      </c>
      <c r="I433" s="33"/>
      <c r="J433" s="17" t="s">
        <v>93</v>
      </c>
      <c r="K433" s="150" t="str">
        <f t="shared" si="133"/>
        <v>-</v>
      </c>
      <c r="L433" s="123"/>
      <c r="M433" s="123"/>
      <c r="N433" s="123"/>
      <c r="O433" s="123"/>
      <c r="P433" s="123"/>
      <c r="Q433" s="123"/>
      <c r="AC433" s="50" t="str">
        <f t="shared" si="135"/>
        <v>22.1</v>
      </c>
      <c r="AD433" s="19">
        <f t="shared" si="136"/>
        <v>412</v>
      </c>
      <c r="AE433" s="49" t="str">
        <f t="shared" si="134"/>
        <v>22.1412</v>
      </c>
      <c r="BD433" s="19" t="e">
        <f>VLOOKUP(AE433,ORGANOGRAMAES!$C$1:$N$6000,2,0)</f>
        <v>#N/A</v>
      </c>
      <c r="BE433" s="19" t="e">
        <f>VLOOKUP(AE433,ORGANOGRAMAES!$C$1:$N$6000,3,0)</f>
        <v>#N/A</v>
      </c>
      <c r="BF433" s="19" t="e">
        <f>VLOOKUP(AE433,ORGANOGRAMAES!$C$1:$N$6000,4,0)</f>
        <v>#N/A</v>
      </c>
      <c r="BG433" s="19" t="e">
        <f>VLOOKUP(AE433,ORGANOGRAMAES!$C$1:$N$6000,5,0)</f>
        <v>#N/A</v>
      </c>
      <c r="BH433" s="19" t="e">
        <f>VLOOKUP(AE433,ORGANOGRAMAES!$C$1:$N$6000,6,0)</f>
        <v>#N/A</v>
      </c>
      <c r="BI433" s="19" t="e">
        <f>VLOOKUP(AE433,ORGANOGRAMAES!$C$1:$N$6000,7,0)</f>
        <v>#N/A</v>
      </c>
      <c r="BJ433" s="19" t="e">
        <f>VLOOKUP(AE433,ORGANOGRAMAES!$C$1:$N$6000,8,0)</f>
        <v>#N/A</v>
      </c>
      <c r="BK433" s="19" t="e">
        <f>VLOOKUP(AE433,ORGANOGRAMAES!$C$1:$N$6000,9,0)</f>
        <v>#N/A</v>
      </c>
      <c r="BL433" s="19" t="e">
        <f>VLOOKUP(AE433,ORGANOGRAMAES!$C$1:$N$6000,10,0)</f>
        <v>#N/A</v>
      </c>
      <c r="BM433" s="19" t="e">
        <f>VLOOKUP(AE433,ORGANOGRAMAES!$C$1:$N$6000,11,0)</f>
        <v>#N/A</v>
      </c>
      <c r="BN433" s="19" t="e">
        <f>VLOOKUP(AE433,ORGANOGRAMAES!$C$1:$N$6000,12,0)</f>
        <v>#N/A</v>
      </c>
      <c r="BP433" s="19" t="str">
        <f t="shared" si="119"/>
        <v>-</v>
      </c>
      <c r="BQ433" s="19" t="str">
        <f t="shared" si="120"/>
        <v>-</v>
      </c>
      <c r="BR433" s="19" t="str">
        <f t="shared" si="121"/>
        <v>-</v>
      </c>
      <c r="BS433" s="19" t="str">
        <f t="shared" si="122"/>
        <v>-</v>
      </c>
      <c r="BT433" s="19" t="str">
        <f t="shared" si="123"/>
        <v>-</v>
      </c>
      <c r="BU433" s="19" t="str">
        <f t="shared" si="124"/>
        <v>-</v>
      </c>
      <c r="BV433" s="19" t="str">
        <f t="shared" si="125"/>
        <v>-</v>
      </c>
      <c r="BW433" s="19" t="str">
        <f t="shared" si="126"/>
        <v>-</v>
      </c>
      <c r="BX433" s="19" t="str">
        <f t="shared" si="127"/>
        <v>-</v>
      </c>
      <c r="BY433" s="19" t="str">
        <f t="shared" si="128"/>
        <v>-</v>
      </c>
      <c r="BZ433" s="19" t="str">
        <f t="shared" si="129"/>
        <v>-</v>
      </c>
    </row>
    <row r="434" spans="1:78">
      <c r="A434" s="106" t="str">
        <f t="shared" si="130"/>
        <v>22.1.00.00.00.00.00</v>
      </c>
      <c r="B434" s="106">
        <f t="shared" si="131"/>
        <v>22</v>
      </c>
      <c r="C434" s="107" t="str">
        <f t="shared" si="132"/>
        <v>1</v>
      </c>
      <c r="D434" s="32" t="s">
        <v>7024</v>
      </c>
      <c r="E434" s="32" t="s">
        <v>7024</v>
      </c>
      <c r="F434" s="32" t="s">
        <v>7024</v>
      </c>
      <c r="G434" s="32" t="s">
        <v>7024</v>
      </c>
      <c r="H434" s="32" t="s">
        <v>7024</v>
      </c>
      <c r="I434" s="33"/>
      <c r="J434" s="17" t="s">
        <v>93</v>
      </c>
      <c r="K434" s="150" t="str">
        <f t="shared" si="133"/>
        <v>-</v>
      </c>
      <c r="L434" s="123"/>
      <c r="M434" s="123"/>
      <c r="N434" s="123"/>
      <c r="O434" s="123"/>
      <c r="P434" s="123"/>
      <c r="Q434" s="123"/>
      <c r="AC434" s="50" t="str">
        <f t="shared" si="135"/>
        <v>22.1</v>
      </c>
      <c r="AD434" s="19">
        <f t="shared" si="136"/>
        <v>413</v>
      </c>
      <c r="AE434" s="49" t="str">
        <f t="shared" si="134"/>
        <v>22.1413</v>
      </c>
      <c r="BD434" s="19" t="e">
        <f>VLOOKUP(AE434,ORGANOGRAMAES!$C$1:$N$6000,2,0)</f>
        <v>#N/A</v>
      </c>
      <c r="BE434" s="19" t="e">
        <f>VLOOKUP(AE434,ORGANOGRAMAES!$C$1:$N$6000,3,0)</f>
        <v>#N/A</v>
      </c>
      <c r="BF434" s="19" t="e">
        <f>VLOOKUP(AE434,ORGANOGRAMAES!$C$1:$N$6000,4,0)</f>
        <v>#N/A</v>
      </c>
      <c r="BG434" s="19" t="e">
        <f>VLOOKUP(AE434,ORGANOGRAMAES!$C$1:$N$6000,5,0)</f>
        <v>#N/A</v>
      </c>
      <c r="BH434" s="19" t="e">
        <f>VLOOKUP(AE434,ORGANOGRAMAES!$C$1:$N$6000,6,0)</f>
        <v>#N/A</v>
      </c>
      <c r="BI434" s="19" t="e">
        <f>VLOOKUP(AE434,ORGANOGRAMAES!$C$1:$N$6000,7,0)</f>
        <v>#N/A</v>
      </c>
      <c r="BJ434" s="19" t="e">
        <f>VLOOKUP(AE434,ORGANOGRAMAES!$C$1:$N$6000,8,0)</f>
        <v>#N/A</v>
      </c>
      <c r="BK434" s="19" t="e">
        <f>VLOOKUP(AE434,ORGANOGRAMAES!$C$1:$N$6000,9,0)</f>
        <v>#N/A</v>
      </c>
      <c r="BL434" s="19" t="e">
        <f>VLOOKUP(AE434,ORGANOGRAMAES!$C$1:$N$6000,10,0)</f>
        <v>#N/A</v>
      </c>
      <c r="BM434" s="19" t="e">
        <f>VLOOKUP(AE434,ORGANOGRAMAES!$C$1:$N$6000,11,0)</f>
        <v>#N/A</v>
      </c>
      <c r="BN434" s="19" t="e">
        <f>VLOOKUP(AE434,ORGANOGRAMAES!$C$1:$N$6000,12,0)</f>
        <v>#N/A</v>
      </c>
      <c r="BP434" s="19" t="str">
        <f t="shared" si="119"/>
        <v>-</v>
      </c>
      <c r="BQ434" s="19" t="str">
        <f t="shared" si="120"/>
        <v>-</v>
      </c>
      <c r="BR434" s="19" t="str">
        <f t="shared" si="121"/>
        <v>-</v>
      </c>
      <c r="BS434" s="19" t="str">
        <f t="shared" si="122"/>
        <v>-</v>
      </c>
      <c r="BT434" s="19" t="str">
        <f t="shared" si="123"/>
        <v>-</v>
      </c>
      <c r="BU434" s="19" t="str">
        <f t="shared" si="124"/>
        <v>-</v>
      </c>
      <c r="BV434" s="19" t="str">
        <f t="shared" si="125"/>
        <v>-</v>
      </c>
      <c r="BW434" s="19" t="str">
        <f t="shared" si="126"/>
        <v>-</v>
      </c>
      <c r="BX434" s="19" t="str">
        <f t="shared" si="127"/>
        <v>-</v>
      </c>
      <c r="BY434" s="19" t="str">
        <f t="shared" si="128"/>
        <v>-</v>
      </c>
      <c r="BZ434" s="19" t="str">
        <f t="shared" si="129"/>
        <v>-</v>
      </c>
    </row>
    <row r="435" spans="1:78">
      <c r="A435" s="106" t="str">
        <f t="shared" si="130"/>
        <v>22.1.00.00.00.00.00</v>
      </c>
      <c r="B435" s="106">
        <f t="shared" si="131"/>
        <v>22</v>
      </c>
      <c r="C435" s="107" t="str">
        <f t="shared" si="132"/>
        <v>1</v>
      </c>
      <c r="D435" s="32" t="s">
        <v>7024</v>
      </c>
      <c r="E435" s="32" t="s">
        <v>7024</v>
      </c>
      <c r="F435" s="32" t="s">
        <v>7024</v>
      </c>
      <c r="G435" s="32" t="s">
        <v>7024</v>
      </c>
      <c r="H435" s="32" t="s">
        <v>7024</v>
      </c>
      <c r="I435" s="33"/>
      <c r="J435" s="17" t="s">
        <v>93</v>
      </c>
      <c r="K435" s="150" t="str">
        <f t="shared" si="133"/>
        <v>-</v>
      </c>
      <c r="L435" s="123"/>
      <c r="M435" s="123"/>
      <c r="N435" s="123"/>
      <c r="O435" s="123"/>
      <c r="P435" s="123"/>
      <c r="Q435" s="123"/>
      <c r="AC435" s="50" t="str">
        <f t="shared" si="135"/>
        <v>22.1</v>
      </c>
      <c r="AD435" s="19">
        <f t="shared" si="136"/>
        <v>414</v>
      </c>
      <c r="AE435" s="49" t="str">
        <f t="shared" si="134"/>
        <v>22.1414</v>
      </c>
      <c r="BD435" s="19" t="e">
        <f>VLOOKUP(AE435,ORGANOGRAMAES!$C$1:$N$6000,2,0)</f>
        <v>#N/A</v>
      </c>
      <c r="BE435" s="19" t="e">
        <f>VLOOKUP(AE435,ORGANOGRAMAES!$C$1:$N$6000,3,0)</f>
        <v>#N/A</v>
      </c>
      <c r="BF435" s="19" t="e">
        <f>VLOOKUP(AE435,ORGANOGRAMAES!$C$1:$N$6000,4,0)</f>
        <v>#N/A</v>
      </c>
      <c r="BG435" s="19" t="e">
        <f>VLOOKUP(AE435,ORGANOGRAMAES!$C$1:$N$6000,5,0)</f>
        <v>#N/A</v>
      </c>
      <c r="BH435" s="19" t="e">
        <f>VLOOKUP(AE435,ORGANOGRAMAES!$C$1:$N$6000,6,0)</f>
        <v>#N/A</v>
      </c>
      <c r="BI435" s="19" t="e">
        <f>VLOOKUP(AE435,ORGANOGRAMAES!$C$1:$N$6000,7,0)</f>
        <v>#N/A</v>
      </c>
      <c r="BJ435" s="19" t="e">
        <f>VLOOKUP(AE435,ORGANOGRAMAES!$C$1:$N$6000,8,0)</f>
        <v>#N/A</v>
      </c>
      <c r="BK435" s="19" t="e">
        <f>VLOOKUP(AE435,ORGANOGRAMAES!$C$1:$N$6000,9,0)</f>
        <v>#N/A</v>
      </c>
      <c r="BL435" s="19" t="e">
        <f>VLOOKUP(AE435,ORGANOGRAMAES!$C$1:$N$6000,10,0)</f>
        <v>#N/A</v>
      </c>
      <c r="BM435" s="19" t="e">
        <f>VLOOKUP(AE435,ORGANOGRAMAES!$C$1:$N$6000,11,0)</f>
        <v>#N/A</v>
      </c>
      <c r="BN435" s="19" t="e">
        <f>VLOOKUP(AE435,ORGANOGRAMAES!$C$1:$N$6000,12,0)</f>
        <v>#N/A</v>
      </c>
      <c r="BP435" s="19" t="str">
        <f t="shared" si="119"/>
        <v>-</v>
      </c>
      <c r="BQ435" s="19" t="str">
        <f t="shared" si="120"/>
        <v>-</v>
      </c>
      <c r="BR435" s="19" t="str">
        <f t="shared" si="121"/>
        <v>-</v>
      </c>
      <c r="BS435" s="19" t="str">
        <f t="shared" si="122"/>
        <v>-</v>
      </c>
      <c r="BT435" s="19" t="str">
        <f t="shared" si="123"/>
        <v>-</v>
      </c>
      <c r="BU435" s="19" t="str">
        <f t="shared" si="124"/>
        <v>-</v>
      </c>
      <c r="BV435" s="19" t="str">
        <f t="shared" si="125"/>
        <v>-</v>
      </c>
      <c r="BW435" s="19" t="str">
        <f t="shared" si="126"/>
        <v>-</v>
      </c>
      <c r="BX435" s="19" t="str">
        <f t="shared" si="127"/>
        <v>-</v>
      </c>
      <c r="BY435" s="19" t="str">
        <f t="shared" si="128"/>
        <v>-</v>
      </c>
      <c r="BZ435" s="19" t="str">
        <f t="shared" si="129"/>
        <v>-</v>
      </c>
    </row>
    <row r="436" spans="1:78">
      <c r="A436" s="106" t="str">
        <f t="shared" si="130"/>
        <v>22.1.00.00.00.00.00</v>
      </c>
      <c r="B436" s="106">
        <f t="shared" si="131"/>
        <v>22</v>
      </c>
      <c r="C436" s="107" t="str">
        <f t="shared" si="132"/>
        <v>1</v>
      </c>
      <c r="D436" s="32" t="s">
        <v>7024</v>
      </c>
      <c r="E436" s="32" t="s">
        <v>7024</v>
      </c>
      <c r="F436" s="32" t="s">
        <v>7024</v>
      </c>
      <c r="G436" s="32" t="s">
        <v>7024</v>
      </c>
      <c r="H436" s="32" t="s">
        <v>7024</v>
      </c>
      <c r="I436" s="33"/>
      <c r="J436" s="17" t="s">
        <v>93</v>
      </c>
      <c r="K436" s="150" t="str">
        <f t="shared" si="133"/>
        <v>-</v>
      </c>
      <c r="L436" s="123"/>
      <c r="M436" s="123"/>
      <c r="N436" s="123"/>
      <c r="O436" s="123"/>
      <c r="P436" s="123"/>
      <c r="Q436" s="123"/>
      <c r="AC436" s="50" t="str">
        <f t="shared" si="135"/>
        <v>22.1</v>
      </c>
      <c r="AD436" s="19">
        <f t="shared" si="136"/>
        <v>415</v>
      </c>
      <c r="AE436" s="49" t="str">
        <f t="shared" si="134"/>
        <v>22.1415</v>
      </c>
      <c r="BD436" s="19" t="e">
        <f>VLOOKUP(AE436,ORGANOGRAMAES!$C$1:$N$6000,2,0)</f>
        <v>#N/A</v>
      </c>
      <c r="BE436" s="19" t="e">
        <f>VLOOKUP(AE436,ORGANOGRAMAES!$C$1:$N$6000,3,0)</f>
        <v>#N/A</v>
      </c>
      <c r="BF436" s="19" t="e">
        <f>VLOOKUP(AE436,ORGANOGRAMAES!$C$1:$N$6000,4,0)</f>
        <v>#N/A</v>
      </c>
      <c r="BG436" s="19" t="e">
        <f>VLOOKUP(AE436,ORGANOGRAMAES!$C$1:$N$6000,5,0)</f>
        <v>#N/A</v>
      </c>
      <c r="BH436" s="19" t="e">
        <f>VLOOKUP(AE436,ORGANOGRAMAES!$C$1:$N$6000,6,0)</f>
        <v>#N/A</v>
      </c>
      <c r="BI436" s="19" t="e">
        <f>VLOOKUP(AE436,ORGANOGRAMAES!$C$1:$N$6000,7,0)</f>
        <v>#N/A</v>
      </c>
      <c r="BJ436" s="19" t="e">
        <f>VLOOKUP(AE436,ORGANOGRAMAES!$C$1:$N$6000,8,0)</f>
        <v>#N/A</v>
      </c>
      <c r="BK436" s="19" t="e">
        <f>VLOOKUP(AE436,ORGANOGRAMAES!$C$1:$N$6000,9,0)</f>
        <v>#N/A</v>
      </c>
      <c r="BL436" s="19" t="e">
        <f>VLOOKUP(AE436,ORGANOGRAMAES!$C$1:$N$6000,10,0)</f>
        <v>#N/A</v>
      </c>
      <c r="BM436" s="19" t="e">
        <f>VLOOKUP(AE436,ORGANOGRAMAES!$C$1:$N$6000,11,0)</f>
        <v>#N/A</v>
      </c>
      <c r="BN436" s="19" t="e">
        <f>VLOOKUP(AE436,ORGANOGRAMAES!$C$1:$N$6000,12,0)</f>
        <v>#N/A</v>
      </c>
      <c r="BP436" s="19" t="str">
        <f t="shared" si="119"/>
        <v>-</v>
      </c>
      <c r="BQ436" s="19" t="str">
        <f t="shared" si="120"/>
        <v>-</v>
      </c>
      <c r="BR436" s="19" t="str">
        <f t="shared" si="121"/>
        <v>-</v>
      </c>
      <c r="BS436" s="19" t="str">
        <f t="shared" si="122"/>
        <v>-</v>
      </c>
      <c r="BT436" s="19" t="str">
        <f t="shared" si="123"/>
        <v>-</v>
      </c>
      <c r="BU436" s="19" t="str">
        <f t="shared" si="124"/>
        <v>-</v>
      </c>
      <c r="BV436" s="19" t="str">
        <f t="shared" si="125"/>
        <v>-</v>
      </c>
      <c r="BW436" s="19" t="str">
        <f t="shared" si="126"/>
        <v>-</v>
      </c>
      <c r="BX436" s="19" t="str">
        <f t="shared" si="127"/>
        <v>-</v>
      </c>
      <c r="BY436" s="19" t="str">
        <f t="shared" si="128"/>
        <v>-</v>
      </c>
      <c r="BZ436" s="19" t="str">
        <f t="shared" si="129"/>
        <v>-</v>
      </c>
    </row>
    <row r="437" spans="1:78">
      <c r="A437" s="106" t="str">
        <f t="shared" si="130"/>
        <v>22.1.00.00.00.00.00</v>
      </c>
      <c r="B437" s="106">
        <f t="shared" si="131"/>
        <v>22</v>
      </c>
      <c r="C437" s="107" t="str">
        <f t="shared" si="132"/>
        <v>1</v>
      </c>
      <c r="D437" s="32" t="s">
        <v>7024</v>
      </c>
      <c r="E437" s="32" t="s">
        <v>7024</v>
      </c>
      <c r="F437" s="32" t="s">
        <v>7024</v>
      </c>
      <c r="G437" s="32" t="s">
        <v>7024</v>
      </c>
      <c r="H437" s="32" t="s">
        <v>7024</v>
      </c>
      <c r="I437" s="33"/>
      <c r="J437" s="17" t="s">
        <v>93</v>
      </c>
      <c r="K437" s="150" t="str">
        <f t="shared" si="133"/>
        <v>-</v>
      </c>
      <c r="L437" s="123"/>
      <c r="M437" s="123"/>
      <c r="N437" s="123"/>
      <c r="O437" s="123"/>
      <c r="P437" s="123"/>
      <c r="Q437" s="123"/>
      <c r="AC437" s="50" t="str">
        <f t="shared" si="135"/>
        <v>22.1</v>
      </c>
      <c r="AD437" s="19">
        <f t="shared" si="136"/>
        <v>416</v>
      </c>
      <c r="AE437" s="49" t="str">
        <f t="shared" si="134"/>
        <v>22.1416</v>
      </c>
      <c r="BD437" s="19" t="e">
        <f>VLOOKUP(AE437,ORGANOGRAMAES!$C$1:$N$6000,2,0)</f>
        <v>#N/A</v>
      </c>
      <c r="BE437" s="19" t="e">
        <f>VLOOKUP(AE437,ORGANOGRAMAES!$C$1:$N$6000,3,0)</f>
        <v>#N/A</v>
      </c>
      <c r="BF437" s="19" t="e">
        <f>VLOOKUP(AE437,ORGANOGRAMAES!$C$1:$N$6000,4,0)</f>
        <v>#N/A</v>
      </c>
      <c r="BG437" s="19" t="e">
        <f>VLOOKUP(AE437,ORGANOGRAMAES!$C$1:$N$6000,5,0)</f>
        <v>#N/A</v>
      </c>
      <c r="BH437" s="19" t="e">
        <f>VLOOKUP(AE437,ORGANOGRAMAES!$C$1:$N$6000,6,0)</f>
        <v>#N/A</v>
      </c>
      <c r="BI437" s="19" t="e">
        <f>VLOOKUP(AE437,ORGANOGRAMAES!$C$1:$N$6000,7,0)</f>
        <v>#N/A</v>
      </c>
      <c r="BJ437" s="19" t="e">
        <f>VLOOKUP(AE437,ORGANOGRAMAES!$C$1:$N$6000,8,0)</f>
        <v>#N/A</v>
      </c>
      <c r="BK437" s="19" t="e">
        <f>VLOOKUP(AE437,ORGANOGRAMAES!$C$1:$N$6000,9,0)</f>
        <v>#N/A</v>
      </c>
      <c r="BL437" s="19" t="e">
        <f>VLOOKUP(AE437,ORGANOGRAMAES!$C$1:$N$6000,10,0)</f>
        <v>#N/A</v>
      </c>
      <c r="BM437" s="19" t="e">
        <f>VLOOKUP(AE437,ORGANOGRAMAES!$C$1:$N$6000,11,0)</f>
        <v>#N/A</v>
      </c>
      <c r="BN437" s="19" t="e">
        <f>VLOOKUP(AE437,ORGANOGRAMAES!$C$1:$N$6000,12,0)</f>
        <v>#N/A</v>
      </c>
      <c r="BP437" s="19" t="str">
        <f t="shared" si="119"/>
        <v>-</v>
      </c>
      <c r="BQ437" s="19" t="str">
        <f t="shared" si="120"/>
        <v>-</v>
      </c>
      <c r="BR437" s="19" t="str">
        <f t="shared" si="121"/>
        <v>-</v>
      </c>
      <c r="BS437" s="19" t="str">
        <f t="shared" si="122"/>
        <v>-</v>
      </c>
      <c r="BT437" s="19" t="str">
        <f t="shared" si="123"/>
        <v>-</v>
      </c>
      <c r="BU437" s="19" t="str">
        <f t="shared" si="124"/>
        <v>-</v>
      </c>
      <c r="BV437" s="19" t="str">
        <f t="shared" si="125"/>
        <v>-</v>
      </c>
      <c r="BW437" s="19" t="str">
        <f t="shared" si="126"/>
        <v>-</v>
      </c>
      <c r="BX437" s="19" t="str">
        <f t="shared" si="127"/>
        <v>-</v>
      </c>
      <c r="BY437" s="19" t="str">
        <f t="shared" si="128"/>
        <v>-</v>
      </c>
      <c r="BZ437" s="19" t="str">
        <f t="shared" si="129"/>
        <v>-</v>
      </c>
    </row>
    <row r="438" spans="1:78">
      <c r="A438" s="106" t="str">
        <f t="shared" si="130"/>
        <v>22.1.00.00.00.00.00</v>
      </c>
      <c r="B438" s="106">
        <f t="shared" si="131"/>
        <v>22</v>
      </c>
      <c r="C438" s="107" t="str">
        <f t="shared" si="132"/>
        <v>1</v>
      </c>
      <c r="D438" s="32" t="s">
        <v>7024</v>
      </c>
      <c r="E438" s="32" t="s">
        <v>7024</v>
      </c>
      <c r="F438" s="32" t="s">
        <v>7024</v>
      </c>
      <c r="G438" s="32" t="s">
        <v>7024</v>
      </c>
      <c r="H438" s="32" t="s">
        <v>7024</v>
      </c>
      <c r="I438" s="33"/>
      <c r="J438" s="17" t="s">
        <v>93</v>
      </c>
      <c r="K438" s="150" t="str">
        <f t="shared" si="133"/>
        <v>-</v>
      </c>
      <c r="L438" s="123"/>
      <c r="M438" s="123"/>
      <c r="N438" s="123"/>
      <c r="O438" s="123"/>
      <c r="P438" s="123"/>
      <c r="Q438" s="123"/>
      <c r="AC438" s="50" t="str">
        <f t="shared" si="135"/>
        <v>22.1</v>
      </c>
      <c r="AD438" s="19">
        <f t="shared" si="136"/>
        <v>417</v>
      </c>
      <c r="AE438" s="49" t="str">
        <f t="shared" si="134"/>
        <v>22.1417</v>
      </c>
      <c r="BD438" s="19" t="e">
        <f>VLOOKUP(AE438,ORGANOGRAMAES!$C$1:$N$6000,2,0)</f>
        <v>#N/A</v>
      </c>
      <c r="BE438" s="19" t="e">
        <f>VLOOKUP(AE438,ORGANOGRAMAES!$C$1:$N$6000,3,0)</f>
        <v>#N/A</v>
      </c>
      <c r="BF438" s="19" t="e">
        <f>VLOOKUP(AE438,ORGANOGRAMAES!$C$1:$N$6000,4,0)</f>
        <v>#N/A</v>
      </c>
      <c r="BG438" s="19" t="e">
        <f>VLOOKUP(AE438,ORGANOGRAMAES!$C$1:$N$6000,5,0)</f>
        <v>#N/A</v>
      </c>
      <c r="BH438" s="19" t="e">
        <f>VLOOKUP(AE438,ORGANOGRAMAES!$C$1:$N$6000,6,0)</f>
        <v>#N/A</v>
      </c>
      <c r="BI438" s="19" t="e">
        <f>VLOOKUP(AE438,ORGANOGRAMAES!$C$1:$N$6000,7,0)</f>
        <v>#N/A</v>
      </c>
      <c r="BJ438" s="19" t="e">
        <f>VLOOKUP(AE438,ORGANOGRAMAES!$C$1:$N$6000,8,0)</f>
        <v>#N/A</v>
      </c>
      <c r="BK438" s="19" t="e">
        <f>VLOOKUP(AE438,ORGANOGRAMAES!$C$1:$N$6000,9,0)</f>
        <v>#N/A</v>
      </c>
      <c r="BL438" s="19" t="e">
        <f>VLOOKUP(AE438,ORGANOGRAMAES!$C$1:$N$6000,10,0)</f>
        <v>#N/A</v>
      </c>
      <c r="BM438" s="19" t="e">
        <f>VLOOKUP(AE438,ORGANOGRAMAES!$C$1:$N$6000,11,0)</f>
        <v>#N/A</v>
      </c>
      <c r="BN438" s="19" t="e">
        <f>VLOOKUP(AE438,ORGANOGRAMAES!$C$1:$N$6000,12,0)</f>
        <v>#N/A</v>
      </c>
      <c r="BP438" s="19" t="str">
        <f t="shared" si="119"/>
        <v>-</v>
      </c>
      <c r="BQ438" s="19" t="str">
        <f t="shared" si="120"/>
        <v>-</v>
      </c>
      <c r="BR438" s="19" t="str">
        <f t="shared" si="121"/>
        <v>-</v>
      </c>
      <c r="BS438" s="19" t="str">
        <f t="shared" si="122"/>
        <v>-</v>
      </c>
      <c r="BT438" s="19" t="str">
        <f t="shared" si="123"/>
        <v>-</v>
      </c>
      <c r="BU438" s="19" t="str">
        <f t="shared" si="124"/>
        <v>-</v>
      </c>
      <c r="BV438" s="19" t="str">
        <f t="shared" si="125"/>
        <v>-</v>
      </c>
      <c r="BW438" s="19" t="str">
        <f t="shared" si="126"/>
        <v>-</v>
      </c>
      <c r="BX438" s="19" t="str">
        <f t="shared" si="127"/>
        <v>-</v>
      </c>
      <c r="BY438" s="19" t="str">
        <f t="shared" si="128"/>
        <v>-</v>
      </c>
      <c r="BZ438" s="19" t="str">
        <f t="shared" si="129"/>
        <v>-</v>
      </c>
    </row>
    <row r="439" spans="1:78">
      <c r="A439" s="106" t="str">
        <f t="shared" si="130"/>
        <v>22.1.00.00.00.00.00</v>
      </c>
      <c r="B439" s="106">
        <f t="shared" si="131"/>
        <v>22</v>
      </c>
      <c r="C439" s="107" t="str">
        <f t="shared" si="132"/>
        <v>1</v>
      </c>
      <c r="D439" s="32" t="s">
        <v>7024</v>
      </c>
      <c r="E439" s="32" t="s">
        <v>7024</v>
      </c>
      <c r="F439" s="32" t="s">
        <v>7024</v>
      </c>
      <c r="G439" s="32" t="s">
        <v>7024</v>
      </c>
      <c r="H439" s="32" t="s">
        <v>7024</v>
      </c>
      <c r="I439" s="33"/>
      <c r="J439" s="17" t="s">
        <v>93</v>
      </c>
      <c r="K439" s="150" t="str">
        <f t="shared" si="133"/>
        <v>-</v>
      </c>
      <c r="L439" s="123"/>
      <c r="M439" s="123"/>
      <c r="N439" s="123"/>
      <c r="O439" s="123"/>
      <c r="P439" s="123"/>
      <c r="Q439" s="123"/>
      <c r="AC439" s="50" t="str">
        <f t="shared" si="135"/>
        <v>22.1</v>
      </c>
      <c r="AD439" s="19">
        <f t="shared" si="136"/>
        <v>418</v>
      </c>
      <c r="AE439" s="49" t="str">
        <f t="shared" si="134"/>
        <v>22.1418</v>
      </c>
      <c r="BD439" s="19" t="e">
        <f>VLOOKUP(AE439,ORGANOGRAMAES!$C$1:$N$6000,2,0)</f>
        <v>#N/A</v>
      </c>
      <c r="BE439" s="19" t="e">
        <f>VLOOKUP(AE439,ORGANOGRAMAES!$C$1:$N$6000,3,0)</f>
        <v>#N/A</v>
      </c>
      <c r="BF439" s="19" t="e">
        <f>VLOOKUP(AE439,ORGANOGRAMAES!$C$1:$N$6000,4,0)</f>
        <v>#N/A</v>
      </c>
      <c r="BG439" s="19" t="e">
        <f>VLOOKUP(AE439,ORGANOGRAMAES!$C$1:$N$6000,5,0)</f>
        <v>#N/A</v>
      </c>
      <c r="BH439" s="19" t="e">
        <f>VLOOKUP(AE439,ORGANOGRAMAES!$C$1:$N$6000,6,0)</f>
        <v>#N/A</v>
      </c>
      <c r="BI439" s="19" t="e">
        <f>VLOOKUP(AE439,ORGANOGRAMAES!$C$1:$N$6000,7,0)</f>
        <v>#N/A</v>
      </c>
      <c r="BJ439" s="19" t="e">
        <f>VLOOKUP(AE439,ORGANOGRAMAES!$C$1:$N$6000,8,0)</f>
        <v>#N/A</v>
      </c>
      <c r="BK439" s="19" t="e">
        <f>VLOOKUP(AE439,ORGANOGRAMAES!$C$1:$N$6000,9,0)</f>
        <v>#N/A</v>
      </c>
      <c r="BL439" s="19" t="e">
        <f>VLOOKUP(AE439,ORGANOGRAMAES!$C$1:$N$6000,10,0)</f>
        <v>#N/A</v>
      </c>
      <c r="BM439" s="19" t="e">
        <f>VLOOKUP(AE439,ORGANOGRAMAES!$C$1:$N$6000,11,0)</f>
        <v>#N/A</v>
      </c>
      <c r="BN439" s="19" t="e">
        <f>VLOOKUP(AE439,ORGANOGRAMAES!$C$1:$N$6000,12,0)</f>
        <v>#N/A</v>
      </c>
      <c r="BP439" s="19" t="str">
        <f t="shared" si="119"/>
        <v>-</v>
      </c>
      <c r="BQ439" s="19" t="str">
        <f t="shared" si="120"/>
        <v>-</v>
      </c>
      <c r="BR439" s="19" t="str">
        <f t="shared" si="121"/>
        <v>-</v>
      </c>
      <c r="BS439" s="19" t="str">
        <f t="shared" si="122"/>
        <v>-</v>
      </c>
      <c r="BT439" s="19" t="str">
        <f t="shared" si="123"/>
        <v>-</v>
      </c>
      <c r="BU439" s="19" t="str">
        <f t="shared" si="124"/>
        <v>-</v>
      </c>
      <c r="BV439" s="19" t="str">
        <f t="shared" si="125"/>
        <v>-</v>
      </c>
      <c r="BW439" s="19" t="str">
        <f t="shared" si="126"/>
        <v>-</v>
      </c>
      <c r="BX439" s="19" t="str">
        <f t="shared" si="127"/>
        <v>-</v>
      </c>
      <c r="BY439" s="19" t="str">
        <f t="shared" si="128"/>
        <v>-</v>
      </c>
      <c r="BZ439" s="19" t="str">
        <f t="shared" si="129"/>
        <v>-</v>
      </c>
    </row>
    <row r="440" spans="1:78">
      <c r="A440" s="106" t="str">
        <f t="shared" si="130"/>
        <v>22.1.00.00.00.00.00</v>
      </c>
      <c r="B440" s="106">
        <f t="shared" si="131"/>
        <v>22</v>
      </c>
      <c r="C440" s="107" t="str">
        <f t="shared" si="132"/>
        <v>1</v>
      </c>
      <c r="D440" s="32" t="s">
        <v>7024</v>
      </c>
      <c r="E440" s="32" t="s">
        <v>7024</v>
      </c>
      <c r="F440" s="32" t="s">
        <v>7024</v>
      </c>
      <c r="G440" s="32" t="s">
        <v>7024</v>
      </c>
      <c r="H440" s="32" t="s">
        <v>7024</v>
      </c>
      <c r="I440" s="33"/>
      <c r="J440" s="17" t="s">
        <v>93</v>
      </c>
      <c r="K440" s="150" t="str">
        <f t="shared" si="133"/>
        <v>-</v>
      </c>
      <c r="L440" s="123"/>
      <c r="M440" s="123"/>
      <c r="N440" s="123"/>
      <c r="O440" s="123"/>
      <c r="P440" s="123"/>
      <c r="Q440" s="123"/>
      <c r="AC440" s="50" t="str">
        <f t="shared" si="135"/>
        <v>22.1</v>
      </c>
      <c r="AD440" s="19">
        <f t="shared" si="136"/>
        <v>419</v>
      </c>
      <c r="AE440" s="49" t="str">
        <f t="shared" si="134"/>
        <v>22.1419</v>
      </c>
      <c r="BD440" s="19" t="e">
        <f>VLOOKUP(AE440,ORGANOGRAMAES!$C$1:$N$6000,2,0)</f>
        <v>#N/A</v>
      </c>
      <c r="BE440" s="19" t="e">
        <f>VLOOKUP(AE440,ORGANOGRAMAES!$C$1:$N$6000,3,0)</f>
        <v>#N/A</v>
      </c>
      <c r="BF440" s="19" t="e">
        <f>VLOOKUP(AE440,ORGANOGRAMAES!$C$1:$N$6000,4,0)</f>
        <v>#N/A</v>
      </c>
      <c r="BG440" s="19" t="e">
        <f>VLOOKUP(AE440,ORGANOGRAMAES!$C$1:$N$6000,5,0)</f>
        <v>#N/A</v>
      </c>
      <c r="BH440" s="19" t="e">
        <f>VLOOKUP(AE440,ORGANOGRAMAES!$C$1:$N$6000,6,0)</f>
        <v>#N/A</v>
      </c>
      <c r="BI440" s="19" t="e">
        <f>VLOOKUP(AE440,ORGANOGRAMAES!$C$1:$N$6000,7,0)</f>
        <v>#N/A</v>
      </c>
      <c r="BJ440" s="19" t="e">
        <f>VLOOKUP(AE440,ORGANOGRAMAES!$C$1:$N$6000,8,0)</f>
        <v>#N/A</v>
      </c>
      <c r="BK440" s="19" t="e">
        <f>VLOOKUP(AE440,ORGANOGRAMAES!$C$1:$N$6000,9,0)</f>
        <v>#N/A</v>
      </c>
      <c r="BL440" s="19" t="e">
        <f>VLOOKUP(AE440,ORGANOGRAMAES!$C$1:$N$6000,10,0)</f>
        <v>#N/A</v>
      </c>
      <c r="BM440" s="19" t="e">
        <f>VLOOKUP(AE440,ORGANOGRAMAES!$C$1:$N$6000,11,0)</f>
        <v>#N/A</v>
      </c>
      <c r="BN440" s="19" t="e">
        <f>VLOOKUP(AE440,ORGANOGRAMAES!$C$1:$N$6000,12,0)</f>
        <v>#N/A</v>
      </c>
      <c r="BP440" s="19" t="str">
        <f t="shared" si="119"/>
        <v>-</v>
      </c>
      <c r="BQ440" s="19" t="str">
        <f t="shared" si="120"/>
        <v>-</v>
      </c>
      <c r="BR440" s="19" t="str">
        <f t="shared" si="121"/>
        <v>-</v>
      </c>
      <c r="BS440" s="19" t="str">
        <f t="shared" si="122"/>
        <v>-</v>
      </c>
      <c r="BT440" s="19" t="str">
        <f t="shared" si="123"/>
        <v>-</v>
      </c>
      <c r="BU440" s="19" t="str">
        <f t="shared" si="124"/>
        <v>-</v>
      </c>
      <c r="BV440" s="19" t="str">
        <f t="shared" si="125"/>
        <v>-</v>
      </c>
      <c r="BW440" s="19" t="str">
        <f t="shared" si="126"/>
        <v>-</v>
      </c>
      <c r="BX440" s="19" t="str">
        <f t="shared" si="127"/>
        <v>-</v>
      </c>
      <c r="BY440" s="19" t="str">
        <f t="shared" si="128"/>
        <v>-</v>
      </c>
      <c r="BZ440" s="19" t="str">
        <f t="shared" si="129"/>
        <v>-</v>
      </c>
    </row>
    <row r="441" spans="1:78">
      <c r="A441" s="106" t="str">
        <f t="shared" si="130"/>
        <v>22.1.00.00.00.00.00</v>
      </c>
      <c r="B441" s="106">
        <f t="shared" si="131"/>
        <v>22</v>
      </c>
      <c r="C441" s="107" t="str">
        <f t="shared" si="132"/>
        <v>1</v>
      </c>
      <c r="D441" s="32" t="s">
        <v>7024</v>
      </c>
      <c r="E441" s="32" t="s">
        <v>7024</v>
      </c>
      <c r="F441" s="32" t="s">
        <v>7024</v>
      </c>
      <c r="G441" s="32" t="s">
        <v>7024</v>
      </c>
      <c r="H441" s="32" t="s">
        <v>7024</v>
      </c>
      <c r="I441" s="33"/>
      <c r="J441" s="17" t="s">
        <v>93</v>
      </c>
      <c r="K441" s="150" t="str">
        <f t="shared" si="133"/>
        <v>-</v>
      </c>
      <c r="L441" s="123"/>
      <c r="M441" s="123"/>
      <c r="N441" s="123"/>
      <c r="O441" s="123"/>
      <c r="P441" s="123"/>
      <c r="Q441" s="123"/>
      <c r="AC441" s="50" t="str">
        <f t="shared" si="135"/>
        <v>22.1</v>
      </c>
      <c r="AD441" s="19">
        <f t="shared" si="136"/>
        <v>420</v>
      </c>
      <c r="AE441" s="49" t="str">
        <f t="shared" si="134"/>
        <v>22.1420</v>
      </c>
      <c r="BD441" s="19" t="e">
        <f>VLOOKUP(AE441,ORGANOGRAMAES!$C$1:$N$6000,2,0)</f>
        <v>#N/A</v>
      </c>
      <c r="BE441" s="19" t="e">
        <f>VLOOKUP(AE441,ORGANOGRAMAES!$C$1:$N$6000,3,0)</f>
        <v>#N/A</v>
      </c>
      <c r="BF441" s="19" t="e">
        <f>VLOOKUP(AE441,ORGANOGRAMAES!$C$1:$N$6000,4,0)</f>
        <v>#N/A</v>
      </c>
      <c r="BG441" s="19" t="e">
        <f>VLOOKUP(AE441,ORGANOGRAMAES!$C$1:$N$6000,5,0)</f>
        <v>#N/A</v>
      </c>
      <c r="BH441" s="19" t="e">
        <f>VLOOKUP(AE441,ORGANOGRAMAES!$C$1:$N$6000,6,0)</f>
        <v>#N/A</v>
      </c>
      <c r="BI441" s="19" t="e">
        <f>VLOOKUP(AE441,ORGANOGRAMAES!$C$1:$N$6000,7,0)</f>
        <v>#N/A</v>
      </c>
      <c r="BJ441" s="19" t="e">
        <f>VLOOKUP(AE441,ORGANOGRAMAES!$C$1:$N$6000,8,0)</f>
        <v>#N/A</v>
      </c>
      <c r="BK441" s="19" t="e">
        <f>VLOOKUP(AE441,ORGANOGRAMAES!$C$1:$N$6000,9,0)</f>
        <v>#N/A</v>
      </c>
      <c r="BL441" s="19" t="e">
        <f>VLOOKUP(AE441,ORGANOGRAMAES!$C$1:$N$6000,10,0)</f>
        <v>#N/A</v>
      </c>
      <c r="BM441" s="19" t="e">
        <f>VLOOKUP(AE441,ORGANOGRAMAES!$C$1:$N$6000,11,0)</f>
        <v>#N/A</v>
      </c>
      <c r="BN441" s="19" t="e">
        <f>VLOOKUP(AE441,ORGANOGRAMAES!$C$1:$N$6000,12,0)</f>
        <v>#N/A</v>
      </c>
      <c r="BP441" s="19" t="str">
        <f t="shared" si="119"/>
        <v>-</v>
      </c>
      <c r="BQ441" s="19" t="str">
        <f t="shared" si="120"/>
        <v>-</v>
      </c>
      <c r="BR441" s="19" t="str">
        <f t="shared" si="121"/>
        <v>-</v>
      </c>
      <c r="BS441" s="19" t="str">
        <f t="shared" si="122"/>
        <v>-</v>
      </c>
      <c r="BT441" s="19" t="str">
        <f t="shared" si="123"/>
        <v>-</v>
      </c>
      <c r="BU441" s="19" t="str">
        <f t="shared" si="124"/>
        <v>-</v>
      </c>
      <c r="BV441" s="19" t="str">
        <f t="shared" si="125"/>
        <v>-</v>
      </c>
      <c r="BW441" s="19" t="str">
        <f t="shared" si="126"/>
        <v>-</v>
      </c>
      <c r="BX441" s="19" t="str">
        <f t="shared" si="127"/>
        <v>-</v>
      </c>
      <c r="BY441" s="19" t="str">
        <f t="shared" si="128"/>
        <v>-</v>
      </c>
      <c r="BZ441" s="19" t="str">
        <f t="shared" si="129"/>
        <v>-</v>
      </c>
    </row>
    <row r="442" spans="1:78">
      <c r="A442" s="106" t="str">
        <f t="shared" si="130"/>
        <v>22.1.00.00.00.00.00</v>
      </c>
      <c r="B442" s="106">
        <f t="shared" si="131"/>
        <v>22</v>
      </c>
      <c r="C442" s="107" t="str">
        <f t="shared" si="132"/>
        <v>1</v>
      </c>
      <c r="D442" s="32" t="s">
        <v>7024</v>
      </c>
      <c r="E442" s="32" t="s">
        <v>7024</v>
      </c>
      <c r="F442" s="32" t="s">
        <v>7024</v>
      </c>
      <c r="G442" s="32" t="s">
        <v>7024</v>
      </c>
      <c r="H442" s="32" t="s">
        <v>7024</v>
      </c>
      <c r="I442" s="33"/>
      <c r="J442" s="17" t="s">
        <v>93</v>
      </c>
      <c r="K442" s="150" t="str">
        <f t="shared" si="133"/>
        <v>-</v>
      </c>
      <c r="L442" s="123"/>
      <c r="M442" s="123"/>
      <c r="N442" s="123"/>
      <c r="O442" s="123"/>
      <c r="P442" s="123"/>
      <c r="Q442" s="123"/>
      <c r="AC442" s="50" t="str">
        <f t="shared" si="135"/>
        <v>22.1</v>
      </c>
      <c r="AD442" s="19">
        <f t="shared" si="136"/>
        <v>421</v>
      </c>
      <c r="AE442" s="49" t="str">
        <f t="shared" si="134"/>
        <v>22.1421</v>
      </c>
      <c r="BD442" s="19" t="e">
        <f>VLOOKUP(AE442,ORGANOGRAMAES!$C$1:$N$6000,2,0)</f>
        <v>#N/A</v>
      </c>
      <c r="BE442" s="19" t="e">
        <f>VLOOKUP(AE442,ORGANOGRAMAES!$C$1:$N$6000,3,0)</f>
        <v>#N/A</v>
      </c>
      <c r="BF442" s="19" t="e">
        <f>VLOOKUP(AE442,ORGANOGRAMAES!$C$1:$N$6000,4,0)</f>
        <v>#N/A</v>
      </c>
      <c r="BG442" s="19" t="e">
        <f>VLOOKUP(AE442,ORGANOGRAMAES!$C$1:$N$6000,5,0)</f>
        <v>#N/A</v>
      </c>
      <c r="BH442" s="19" t="e">
        <f>VLOOKUP(AE442,ORGANOGRAMAES!$C$1:$N$6000,6,0)</f>
        <v>#N/A</v>
      </c>
      <c r="BI442" s="19" t="e">
        <f>VLOOKUP(AE442,ORGANOGRAMAES!$C$1:$N$6000,7,0)</f>
        <v>#N/A</v>
      </c>
      <c r="BJ442" s="19" t="e">
        <f>VLOOKUP(AE442,ORGANOGRAMAES!$C$1:$N$6000,8,0)</f>
        <v>#N/A</v>
      </c>
      <c r="BK442" s="19" t="e">
        <f>VLOOKUP(AE442,ORGANOGRAMAES!$C$1:$N$6000,9,0)</f>
        <v>#N/A</v>
      </c>
      <c r="BL442" s="19" t="e">
        <f>VLOOKUP(AE442,ORGANOGRAMAES!$C$1:$N$6000,10,0)</f>
        <v>#N/A</v>
      </c>
      <c r="BM442" s="19" t="e">
        <f>VLOOKUP(AE442,ORGANOGRAMAES!$C$1:$N$6000,11,0)</f>
        <v>#N/A</v>
      </c>
      <c r="BN442" s="19" t="e">
        <f>VLOOKUP(AE442,ORGANOGRAMAES!$C$1:$N$6000,12,0)</f>
        <v>#N/A</v>
      </c>
      <c r="BP442" s="19" t="str">
        <f t="shared" si="119"/>
        <v>-</v>
      </c>
      <c r="BQ442" s="19" t="str">
        <f t="shared" si="120"/>
        <v>-</v>
      </c>
      <c r="BR442" s="19" t="str">
        <f t="shared" si="121"/>
        <v>-</v>
      </c>
      <c r="BS442" s="19" t="str">
        <f t="shared" si="122"/>
        <v>-</v>
      </c>
      <c r="BT442" s="19" t="str">
        <f t="shared" si="123"/>
        <v>-</v>
      </c>
      <c r="BU442" s="19" t="str">
        <f t="shared" si="124"/>
        <v>-</v>
      </c>
      <c r="BV442" s="19" t="str">
        <f t="shared" si="125"/>
        <v>-</v>
      </c>
      <c r="BW442" s="19" t="str">
        <f t="shared" si="126"/>
        <v>-</v>
      </c>
      <c r="BX442" s="19" t="str">
        <f t="shared" si="127"/>
        <v>-</v>
      </c>
      <c r="BY442" s="19" t="str">
        <f t="shared" si="128"/>
        <v>-</v>
      </c>
      <c r="BZ442" s="19" t="str">
        <f t="shared" si="129"/>
        <v>-</v>
      </c>
    </row>
    <row r="443" spans="1:78">
      <c r="A443" s="106" t="str">
        <f t="shared" si="130"/>
        <v>22.1.00.00.00.00.00</v>
      </c>
      <c r="B443" s="106">
        <f t="shared" si="131"/>
        <v>22</v>
      </c>
      <c r="C443" s="107" t="str">
        <f t="shared" si="132"/>
        <v>1</v>
      </c>
      <c r="D443" s="32" t="s">
        <v>7024</v>
      </c>
      <c r="E443" s="32" t="s">
        <v>7024</v>
      </c>
      <c r="F443" s="32" t="s">
        <v>7024</v>
      </c>
      <c r="G443" s="32" t="s">
        <v>7024</v>
      </c>
      <c r="H443" s="32" t="s">
        <v>7024</v>
      </c>
      <c r="I443" s="33"/>
      <c r="J443" s="17" t="s">
        <v>93</v>
      </c>
      <c r="K443" s="150" t="str">
        <f t="shared" si="133"/>
        <v>-</v>
      </c>
      <c r="L443" s="123"/>
      <c r="M443" s="123"/>
      <c r="N443" s="123"/>
      <c r="O443" s="123"/>
      <c r="P443" s="123"/>
      <c r="Q443" s="123"/>
      <c r="AC443" s="50" t="str">
        <f t="shared" si="135"/>
        <v>22.1</v>
      </c>
      <c r="AD443" s="19">
        <f t="shared" si="136"/>
        <v>422</v>
      </c>
      <c r="AE443" s="49" t="str">
        <f t="shared" si="134"/>
        <v>22.1422</v>
      </c>
      <c r="BD443" s="19" t="e">
        <f>VLOOKUP(AE443,ORGANOGRAMAES!$C$1:$N$6000,2,0)</f>
        <v>#N/A</v>
      </c>
      <c r="BE443" s="19" t="e">
        <f>VLOOKUP(AE443,ORGANOGRAMAES!$C$1:$N$6000,3,0)</f>
        <v>#N/A</v>
      </c>
      <c r="BF443" s="19" t="e">
        <f>VLOOKUP(AE443,ORGANOGRAMAES!$C$1:$N$6000,4,0)</f>
        <v>#N/A</v>
      </c>
      <c r="BG443" s="19" t="e">
        <f>VLOOKUP(AE443,ORGANOGRAMAES!$C$1:$N$6000,5,0)</f>
        <v>#N/A</v>
      </c>
      <c r="BH443" s="19" t="e">
        <f>VLOOKUP(AE443,ORGANOGRAMAES!$C$1:$N$6000,6,0)</f>
        <v>#N/A</v>
      </c>
      <c r="BI443" s="19" t="e">
        <f>VLOOKUP(AE443,ORGANOGRAMAES!$C$1:$N$6000,7,0)</f>
        <v>#N/A</v>
      </c>
      <c r="BJ443" s="19" t="e">
        <f>VLOOKUP(AE443,ORGANOGRAMAES!$C$1:$N$6000,8,0)</f>
        <v>#N/A</v>
      </c>
      <c r="BK443" s="19" t="e">
        <f>VLOOKUP(AE443,ORGANOGRAMAES!$C$1:$N$6000,9,0)</f>
        <v>#N/A</v>
      </c>
      <c r="BL443" s="19" t="e">
        <f>VLOOKUP(AE443,ORGANOGRAMAES!$C$1:$N$6000,10,0)</f>
        <v>#N/A</v>
      </c>
      <c r="BM443" s="19" t="e">
        <f>VLOOKUP(AE443,ORGANOGRAMAES!$C$1:$N$6000,11,0)</f>
        <v>#N/A</v>
      </c>
      <c r="BN443" s="19" t="e">
        <f>VLOOKUP(AE443,ORGANOGRAMAES!$C$1:$N$6000,12,0)</f>
        <v>#N/A</v>
      </c>
      <c r="BP443" s="19" t="str">
        <f t="shared" si="119"/>
        <v>-</v>
      </c>
      <c r="BQ443" s="19" t="str">
        <f t="shared" si="120"/>
        <v>-</v>
      </c>
      <c r="BR443" s="19" t="str">
        <f t="shared" si="121"/>
        <v>-</v>
      </c>
      <c r="BS443" s="19" t="str">
        <f t="shared" si="122"/>
        <v>-</v>
      </c>
      <c r="BT443" s="19" t="str">
        <f t="shared" si="123"/>
        <v>-</v>
      </c>
      <c r="BU443" s="19" t="str">
        <f t="shared" si="124"/>
        <v>-</v>
      </c>
      <c r="BV443" s="19" t="str">
        <f t="shared" si="125"/>
        <v>-</v>
      </c>
      <c r="BW443" s="19" t="str">
        <f t="shared" si="126"/>
        <v>-</v>
      </c>
      <c r="BX443" s="19" t="str">
        <f t="shared" si="127"/>
        <v>-</v>
      </c>
      <c r="BY443" s="19" t="str">
        <f t="shared" si="128"/>
        <v>-</v>
      </c>
      <c r="BZ443" s="19" t="str">
        <f t="shared" si="129"/>
        <v>-</v>
      </c>
    </row>
    <row r="444" spans="1:78">
      <c r="A444" s="106" t="str">
        <f t="shared" si="130"/>
        <v>22.1.00.00.00.00.00</v>
      </c>
      <c r="B444" s="106">
        <f t="shared" si="131"/>
        <v>22</v>
      </c>
      <c r="C444" s="107" t="str">
        <f t="shared" si="132"/>
        <v>1</v>
      </c>
      <c r="D444" s="32" t="s">
        <v>7024</v>
      </c>
      <c r="E444" s="32" t="s">
        <v>7024</v>
      </c>
      <c r="F444" s="32" t="s">
        <v>7024</v>
      </c>
      <c r="G444" s="32" t="s">
        <v>7024</v>
      </c>
      <c r="H444" s="32" t="s">
        <v>7024</v>
      </c>
      <c r="I444" s="33"/>
      <c r="J444" s="17" t="s">
        <v>93</v>
      </c>
      <c r="K444" s="150" t="str">
        <f t="shared" si="133"/>
        <v>-</v>
      </c>
      <c r="L444" s="123"/>
      <c r="M444" s="123"/>
      <c r="N444" s="123"/>
      <c r="O444" s="123"/>
      <c r="P444" s="123"/>
      <c r="Q444" s="123"/>
      <c r="AC444" s="50" t="str">
        <f t="shared" si="135"/>
        <v>22.1</v>
      </c>
      <c r="AD444" s="19">
        <f t="shared" si="136"/>
        <v>423</v>
      </c>
      <c r="AE444" s="49" t="str">
        <f t="shared" si="134"/>
        <v>22.1423</v>
      </c>
      <c r="BD444" s="19" t="e">
        <f>VLOOKUP(AE444,ORGANOGRAMAES!$C$1:$N$6000,2,0)</f>
        <v>#N/A</v>
      </c>
      <c r="BE444" s="19" t="e">
        <f>VLOOKUP(AE444,ORGANOGRAMAES!$C$1:$N$6000,3,0)</f>
        <v>#N/A</v>
      </c>
      <c r="BF444" s="19" t="e">
        <f>VLOOKUP(AE444,ORGANOGRAMAES!$C$1:$N$6000,4,0)</f>
        <v>#N/A</v>
      </c>
      <c r="BG444" s="19" t="e">
        <f>VLOOKUP(AE444,ORGANOGRAMAES!$C$1:$N$6000,5,0)</f>
        <v>#N/A</v>
      </c>
      <c r="BH444" s="19" t="e">
        <f>VLOOKUP(AE444,ORGANOGRAMAES!$C$1:$N$6000,6,0)</f>
        <v>#N/A</v>
      </c>
      <c r="BI444" s="19" t="e">
        <f>VLOOKUP(AE444,ORGANOGRAMAES!$C$1:$N$6000,7,0)</f>
        <v>#N/A</v>
      </c>
      <c r="BJ444" s="19" t="e">
        <f>VLOOKUP(AE444,ORGANOGRAMAES!$C$1:$N$6000,8,0)</f>
        <v>#N/A</v>
      </c>
      <c r="BK444" s="19" t="e">
        <f>VLOOKUP(AE444,ORGANOGRAMAES!$C$1:$N$6000,9,0)</f>
        <v>#N/A</v>
      </c>
      <c r="BL444" s="19" t="e">
        <f>VLOOKUP(AE444,ORGANOGRAMAES!$C$1:$N$6000,10,0)</f>
        <v>#N/A</v>
      </c>
      <c r="BM444" s="19" t="e">
        <f>VLOOKUP(AE444,ORGANOGRAMAES!$C$1:$N$6000,11,0)</f>
        <v>#N/A</v>
      </c>
      <c r="BN444" s="19" t="e">
        <f>VLOOKUP(AE444,ORGANOGRAMAES!$C$1:$N$6000,12,0)</f>
        <v>#N/A</v>
      </c>
      <c r="BP444" s="19" t="str">
        <f t="shared" si="119"/>
        <v>-</v>
      </c>
      <c r="BQ444" s="19" t="str">
        <f t="shared" si="120"/>
        <v>-</v>
      </c>
      <c r="BR444" s="19" t="str">
        <f t="shared" si="121"/>
        <v>-</v>
      </c>
      <c r="BS444" s="19" t="str">
        <f t="shared" si="122"/>
        <v>-</v>
      </c>
      <c r="BT444" s="19" t="str">
        <f t="shared" si="123"/>
        <v>-</v>
      </c>
      <c r="BU444" s="19" t="str">
        <f t="shared" si="124"/>
        <v>-</v>
      </c>
      <c r="BV444" s="19" t="str">
        <f t="shared" si="125"/>
        <v>-</v>
      </c>
      <c r="BW444" s="19" t="str">
        <f t="shared" si="126"/>
        <v>-</v>
      </c>
      <c r="BX444" s="19" t="str">
        <f t="shared" si="127"/>
        <v>-</v>
      </c>
      <c r="BY444" s="19" t="str">
        <f t="shared" si="128"/>
        <v>-</v>
      </c>
      <c r="BZ444" s="19" t="str">
        <f t="shared" si="129"/>
        <v>-</v>
      </c>
    </row>
    <row r="445" spans="1:78">
      <c r="A445" s="106" t="str">
        <f t="shared" si="130"/>
        <v>22.1.00.00.00.00.00</v>
      </c>
      <c r="B445" s="106">
        <f t="shared" si="131"/>
        <v>22</v>
      </c>
      <c r="C445" s="107" t="str">
        <f t="shared" si="132"/>
        <v>1</v>
      </c>
      <c r="D445" s="32" t="s">
        <v>7024</v>
      </c>
      <c r="E445" s="32" t="s">
        <v>7024</v>
      </c>
      <c r="F445" s="32" t="s">
        <v>7024</v>
      </c>
      <c r="G445" s="32" t="s">
        <v>7024</v>
      </c>
      <c r="H445" s="32" t="s">
        <v>7024</v>
      </c>
      <c r="I445" s="33"/>
      <c r="J445" s="17" t="s">
        <v>93</v>
      </c>
      <c r="K445" s="150" t="str">
        <f t="shared" si="133"/>
        <v>-</v>
      </c>
      <c r="L445" s="123"/>
      <c r="M445" s="123"/>
      <c r="N445" s="123"/>
      <c r="O445" s="123"/>
      <c r="P445" s="123"/>
      <c r="Q445" s="123"/>
      <c r="AC445" s="50" t="str">
        <f t="shared" si="135"/>
        <v>22.1</v>
      </c>
      <c r="AD445" s="19">
        <f t="shared" si="136"/>
        <v>424</v>
      </c>
      <c r="AE445" s="49" t="str">
        <f t="shared" si="134"/>
        <v>22.1424</v>
      </c>
      <c r="BD445" s="19" t="e">
        <f>VLOOKUP(AE445,ORGANOGRAMAES!$C$1:$N$6000,2,0)</f>
        <v>#N/A</v>
      </c>
      <c r="BE445" s="19" t="e">
        <f>VLOOKUP(AE445,ORGANOGRAMAES!$C$1:$N$6000,3,0)</f>
        <v>#N/A</v>
      </c>
      <c r="BF445" s="19" t="e">
        <f>VLOOKUP(AE445,ORGANOGRAMAES!$C$1:$N$6000,4,0)</f>
        <v>#N/A</v>
      </c>
      <c r="BG445" s="19" t="e">
        <f>VLOOKUP(AE445,ORGANOGRAMAES!$C$1:$N$6000,5,0)</f>
        <v>#N/A</v>
      </c>
      <c r="BH445" s="19" t="e">
        <f>VLOOKUP(AE445,ORGANOGRAMAES!$C$1:$N$6000,6,0)</f>
        <v>#N/A</v>
      </c>
      <c r="BI445" s="19" t="e">
        <f>VLOOKUP(AE445,ORGANOGRAMAES!$C$1:$N$6000,7,0)</f>
        <v>#N/A</v>
      </c>
      <c r="BJ445" s="19" t="e">
        <f>VLOOKUP(AE445,ORGANOGRAMAES!$C$1:$N$6000,8,0)</f>
        <v>#N/A</v>
      </c>
      <c r="BK445" s="19" t="e">
        <f>VLOOKUP(AE445,ORGANOGRAMAES!$C$1:$N$6000,9,0)</f>
        <v>#N/A</v>
      </c>
      <c r="BL445" s="19" t="e">
        <f>VLOOKUP(AE445,ORGANOGRAMAES!$C$1:$N$6000,10,0)</f>
        <v>#N/A</v>
      </c>
      <c r="BM445" s="19" t="e">
        <f>VLOOKUP(AE445,ORGANOGRAMAES!$C$1:$N$6000,11,0)</f>
        <v>#N/A</v>
      </c>
      <c r="BN445" s="19" t="e">
        <f>VLOOKUP(AE445,ORGANOGRAMAES!$C$1:$N$6000,12,0)</f>
        <v>#N/A</v>
      </c>
      <c r="BP445" s="19" t="str">
        <f t="shared" si="119"/>
        <v>-</v>
      </c>
      <c r="BQ445" s="19" t="str">
        <f t="shared" si="120"/>
        <v>-</v>
      </c>
      <c r="BR445" s="19" t="str">
        <f t="shared" si="121"/>
        <v>-</v>
      </c>
      <c r="BS445" s="19" t="str">
        <f t="shared" si="122"/>
        <v>-</v>
      </c>
      <c r="BT445" s="19" t="str">
        <f t="shared" si="123"/>
        <v>-</v>
      </c>
      <c r="BU445" s="19" t="str">
        <f t="shared" si="124"/>
        <v>-</v>
      </c>
      <c r="BV445" s="19" t="str">
        <f t="shared" si="125"/>
        <v>-</v>
      </c>
      <c r="BW445" s="19" t="str">
        <f t="shared" si="126"/>
        <v>-</v>
      </c>
      <c r="BX445" s="19" t="str">
        <f t="shared" si="127"/>
        <v>-</v>
      </c>
      <c r="BY445" s="19" t="str">
        <f t="shared" si="128"/>
        <v>-</v>
      </c>
      <c r="BZ445" s="19" t="str">
        <f t="shared" si="129"/>
        <v>-</v>
      </c>
    </row>
    <row r="446" spans="1:78">
      <c r="A446" s="106" t="str">
        <f t="shared" si="130"/>
        <v>22.1.00.00.00.00.00</v>
      </c>
      <c r="B446" s="106">
        <f t="shared" si="131"/>
        <v>22</v>
      </c>
      <c r="C446" s="107" t="str">
        <f t="shared" si="132"/>
        <v>1</v>
      </c>
      <c r="D446" s="32" t="s">
        <v>7024</v>
      </c>
      <c r="E446" s="32" t="s">
        <v>7024</v>
      </c>
      <c r="F446" s="32" t="s">
        <v>7024</v>
      </c>
      <c r="G446" s="32" t="s">
        <v>7024</v>
      </c>
      <c r="H446" s="32" t="s">
        <v>7024</v>
      </c>
      <c r="I446" s="33"/>
      <c r="J446" s="17" t="s">
        <v>93</v>
      </c>
      <c r="K446" s="150" t="str">
        <f t="shared" si="133"/>
        <v>-</v>
      </c>
      <c r="L446" s="123"/>
      <c r="M446" s="123"/>
      <c r="N446" s="123"/>
      <c r="O446" s="123"/>
      <c r="P446" s="123"/>
      <c r="Q446" s="123"/>
      <c r="AC446" s="50" t="str">
        <f t="shared" si="135"/>
        <v>22.1</v>
      </c>
      <c r="AD446" s="19">
        <f t="shared" si="136"/>
        <v>425</v>
      </c>
      <c r="AE446" s="49" t="str">
        <f t="shared" si="134"/>
        <v>22.1425</v>
      </c>
      <c r="BD446" s="19" t="e">
        <f>VLOOKUP(AE446,ORGANOGRAMAES!$C$1:$N$6000,2,0)</f>
        <v>#N/A</v>
      </c>
      <c r="BE446" s="19" t="e">
        <f>VLOOKUP(AE446,ORGANOGRAMAES!$C$1:$N$6000,3,0)</f>
        <v>#N/A</v>
      </c>
      <c r="BF446" s="19" t="e">
        <f>VLOOKUP(AE446,ORGANOGRAMAES!$C$1:$N$6000,4,0)</f>
        <v>#N/A</v>
      </c>
      <c r="BG446" s="19" t="e">
        <f>VLOOKUP(AE446,ORGANOGRAMAES!$C$1:$N$6000,5,0)</f>
        <v>#N/A</v>
      </c>
      <c r="BH446" s="19" t="e">
        <f>VLOOKUP(AE446,ORGANOGRAMAES!$C$1:$N$6000,6,0)</f>
        <v>#N/A</v>
      </c>
      <c r="BI446" s="19" t="e">
        <f>VLOOKUP(AE446,ORGANOGRAMAES!$C$1:$N$6000,7,0)</f>
        <v>#N/A</v>
      </c>
      <c r="BJ446" s="19" t="e">
        <f>VLOOKUP(AE446,ORGANOGRAMAES!$C$1:$N$6000,8,0)</f>
        <v>#N/A</v>
      </c>
      <c r="BK446" s="19" t="e">
        <f>VLOOKUP(AE446,ORGANOGRAMAES!$C$1:$N$6000,9,0)</f>
        <v>#N/A</v>
      </c>
      <c r="BL446" s="19" t="e">
        <f>VLOOKUP(AE446,ORGANOGRAMAES!$C$1:$N$6000,10,0)</f>
        <v>#N/A</v>
      </c>
      <c r="BM446" s="19" t="e">
        <f>VLOOKUP(AE446,ORGANOGRAMAES!$C$1:$N$6000,11,0)</f>
        <v>#N/A</v>
      </c>
      <c r="BN446" s="19" t="e">
        <f>VLOOKUP(AE446,ORGANOGRAMAES!$C$1:$N$6000,12,0)</f>
        <v>#N/A</v>
      </c>
      <c r="BP446" s="19" t="str">
        <f t="shared" si="119"/>
        <v>-</v>
      </c>
      <c r="BQ446" s="19" t="str">
        <f t="shared" si="120"/>
        <v>-</v>
      </c>
      <c r="BR446" s="19" t="str">
        <f t="shared" si="121"/>
        <v>-</v>
      </c>
      <c r="BS446" s="19" t="str">
        <f t="shared" si="122"/>
        <v>-</v>
      </c>
      <c r="BT446" s="19" t="str">
        <f t="shared" si="123"/>
        <v>-</v>
      </c>
      <c r="BU446" s="19" t="str">
        <f t="shared" si="124"/>
        <v>-</v>
      </c>
      <c r="BV446" s="19" t="str">
        <f t="shared" si="125"/>
        <v>-</v>
      </c>
      <c r="BW446" s="19" t="str">
        <f t="shared" si="126"/>
        <v>-</v>
      </c>
      <c r="BX446" s="19" t="str">
        <f t="shared" si="127"/>
        <v>-</v>
      </c>
      <c r="BY446" s="19" t="str">
        <f t="shared" si="128"/>
        <v>-</v>
      </c>
      <c r="BZ446" s="19" t="str">
        <f t="shared" si="129"/>
        <v>-</v>
      </c>
    </row>
    <row r="447" spans="1:78">
      <c r="A447" s="106" t="str">
        <f t="shared" si="130"/>
        <v>22.1.00.00.00.00.00</v>
      </c>
      <c r="B447" s="106">
        <f t="shared" si="131"/>
        <v>22</v>
      </c>
      <c r="C447" s="107" t="str">
        <f t="shared" si="132"/>
        <v>1</v>
      </c>
      <c r="D447" s="32" t="s">
        <v>7024</v>
      </c>
      <c r="E447" s="32" t="s">
        <v>7024</v>
      </c>
      <c r="F447" s="32" t="s">
        <v>7024</v>
      </c>
      <c r="G447" s="32" t="s">
        <v>7024</v>
      </c>
      <c r="H447" s="32" t="s">
        <v>7024</v>
      </c>
      <c r="I447" s="33"/>
      <c r="J447" s="17" t="s">
        <v>93</v>
      </c>
      <c r="K447" s="150" t="str">
        <f t="shared" si="133"/>
        <v>-</v>
      </c>
      <c r="L447" s="123"/>
      <c r="M447" s="123"/>
      <c r="N447" s="123"/>
      <c r="O447" s="123"/>
      <c r="P447" s="123"/>
      <c r="Q447" s="123"/>
      <c r="AC447" s="50" t="str">
        <f t="shared" si="135"/>
        <v>22.1</v>
      </c>
      <c r="AD447" s="19">
        <f t="shared" si="136"/>
        <v>426</v>
      </c>
      <c r="AE447" s="49" t="str">
        <f t="shared" si="134"/>
        <v>22.1426</v>
      </c>
      <c r="BD447" s="19" t="e">
        <f>VLOOKUP(AE447,ORGANOGRAMAES!$C$1:$N$6000,2,0)</f>
        <v>#N/A</v>
      </c>
      <c r="BE447" s="19" t="e">
        <f>VLOOKUP(AE447,ORGANOGRAMAES!$C$1:$N$6000,3,0)</f>
        <v>#N/A</v>
      </c>
      <c r="BF447" s="19" t="e">
        <f>VLOOKUP(AE447,ORGANOGRAMAES!$C$1:$N$6000,4,0)</f>
        <v>#N/A</v>
      </c>
      <c r="BG447" s="19" t="e">
        <f>VLOOKUP(AE447,ORGANOGRAMAES!$C$1:$N$6000,5,0)</f>
        <v>#N/A</v>
      </c>
      <c r="BH447" s="19" t="e">
        <f>VLOOKUP(AE447,ORGANOGRAMAES!$C$1:$N$6000,6,0)</f>
        <v>#N/A</v>
      </c>
      <c r="BI447" s="19" t="e">
        <f>VLOOKUP(AE447,ORGANOGRAMAES!$C$1:$N$6000,7,0)</f>
        <v>#N/A</v>
      </c>
      <c r="BJ447" s="19" t="e">
        <f>VLOOKUP(AE447,ORGANOGRAMAES!$C$1:$N$6000,8,0)</f>
        <v>#N/A</v>
      </c>
      <c r="BK447" s="19" t="e">
        <f>VLOOKUP(AE447,ORGANOGRAMAES!$C$1:$N$6000,9,0)</f>
        <v>#N/A</v>
      </c>
      <c r="BL447" s="19" t="e">
        <f>VLOOKUP(AE447,ORGANOGRAMAES!$C$1:$N$6000,10,0)</f>
        <v>#N/A</v>
      </c>
      <c r="BM447" s="19" t="e">
        <f>VLOOKUP(AE447,ORGANOGRAMAES!$C$1:$N$6000,11,0)</f>
        <v>#N/A</v>
      </c>
      <c r="BN447" s="19" t="e">
        <f>VLOOKUP(AE447,ORGANOGRAMAES!$C$1:$N$6000,12,0)</f>
        <v>#N/A</v>
      </c>
      <c r="BP447" s="19" t="str">
        <f t="shared" si="119"/>
        <v>-</v>
      </c>
      <c r="BQ447" s="19" t="str">
        <f t="shared" si="120"/>
        <v>-</v>
      </c>
      <c r="BR447" s="19" t="str">
        <f t="shared" si="121"/>
        <v>-</v>
      </c>
      <c r="BS447" s="19" t="str">
        <f t="shared" si="122"/>
        <v>-</v>
      </c>
      <c r="BT447" s="19" t="str">
        <f t="shared" si="123"/>
        <v>-</v>
      </c>
      <c r="BU447" s="19" t="str">
        <f t="shared" si="124"/>
        <v>-</v>
      </c>
      <c r="BV447" s="19" t="str">
        <f t="shared" si="125"/>
        <v>-</v>
      </c>
      <c r="BW447" s="19" t="str">
        <f t="shared" si="126"/>
        <v>-</v>
      </c>
      <c r="BX447" s="19" t="str">
        <f t="shared" si="127"/>
        <v>-</v>
      </c>
      <c r="BY447" s="19" t="str">
        <f t="shared" si="128"/>
        <v>-</v>
      </c>
      <c r="BZ447" s="19" t="str">
        <f t="shared" si="129"/>
        <v>-</v>
      </c>
    </row>
    <row r="448" spans="1:78">
      <c r="A448" s="106" t="str">
        <f t="shared" si="130"/>
        <v>22.1.00.00.00.00.00</v>
      </c>
      <c r="B448" s="106">
        <f t="shared" si="131"/>
        <v>22</v>
      </c>
      <c r="C448" s="107" t="str">
        <f t="shared" si="132"/>
        <v>1</v>
      </c>
      <c r="D448" s="32" t="s">
        <v>7024</v>
      </c>
      <c r="E448" s="32" t="s">
        <v>7024</v>
      </c>
      <c r="F448" s="32" t="s">
        <v>7024</v>
      </c>
      <c r="G448" s="32" t="s">
        <v>7024</v>
      </c>
      <c r="H448" s="32" t="s">
        <v>7024</v>
      </c>
      <c r="I448" s="33"/>
      <c r="J448" s="17" t="s">
        <v>93</v>
      </c>
      <c r="K448" s="150" t="str">
        <f t="shared" si="133"/>
        <v>-</v>
      </c>
      <c r="L448" s="123"/>
      <c r="M448" s="123"/>
      <c r="N448" s="123"/>
      <c r="O448" s="123"/>
      <c r="P448" s="123"/>
      <c r="Q448" s="123"/>
      <c r="AC448" s="50" t="str">
        <f t="shared" si="135"/>
        <v>22.1</v>
      </c>
      <c r="AD448" s="19">
        <f t="shared" si="136"/>
        <v>427</v>
      </c>
      <c r="AE448" s="49" t="str">
        <f t="shared" si="134"/>
        <v>22.1427</v>
      </c>
      <c r="BD448" s="19" t="e">
        <f>VLOOKUP(AE448,ORGANOGRAMAES!$C$1:$N$6000,2,0)</f>
        <v>#N/A</v>
      </c>
      <c r="BE448" s="19" t="e">
        <f>VLOOKUP(AE448,ORGANOGRAMAES!$C$1:$N$6000,3,0)</f>
        <v>#N/A</v>
      </c>
      <c r="BF448" s="19" t="e">
        <f>VLOOKUP(AE448,ORGANOGRAMAES!$C$1:$N$6000,4,0)</f>
        <v>#N/A</v>
      </c>
      <c r="BG448" s="19" t="e">
        <f>VLOOKUP(AE448,ORGANOGRAMAES!$C$1:$N$6000,5,0)</f>
        <v>#N/A</v>
      </c>
      <c r="BH448" s="19" t="e">
        <f>VLOOKUP(AE448,ORGANOGRAMAES!$C$1:$N$6000,6,0)</f>
        <v>#N/A</v>
      </c>
      <c r="BI448" s="19" t="e">
        <f>VLOOKUP(AE448,ORGANOGRAMAES!$C$1:$N$6000,7,0)</f>
        <v>#N/A</v>
      </c>
      <c r="BJ448" s="19" t="e">
        <f>VLOOKUP(AE448,ORGANOGRAMAES!$C$1:$N$6000,8,0)</f>
        <v>#N/A</v>
      </c>
      <c r="BK448" s="19" t="e">
        <f>VLOOKUP(AE448,ORGANOGRAMAES!$C$1:$N$6000,9,0)</f>
        <v>#N/A</v>
      </c>
      <c r="BL448" s="19" t="e">
        <f>VLOOKUP(AE448,ORGANOGRAMAES!$C$1:$N$6000,10,0)</f>
        <v>#N/A</v>
      </c>
      <c r="BM448" s="19" t="e">
        <f>VLOOKUP(AE448,ORGANOGRAMAES!$C$1:$N$6000,11,0)</f>
        <v>#N/A</v>
      </c>
      <c r="BN448" s="19" t="e">
        <f>VLOOKUP(AE448,ORGANOGRAMAES!$C$1:$N$6000,12,0)</f>
        <v>#N/A</v>
      </c>
      <c r="BP448" s="19" t="str">
        <f t="shared" si="119"/>
        <v>-</v>
      </c>
      <c r="BQ448" s="19" t="str">
        <f t="shared" si="120"/>
        <v>-</v>
      </c>
      <c r="BR448" s="19" t="str">
        <f t="shared" si="121"/>
        <v>-</v>
      </c>
      <c r="BS448" s="19" t="str">
        <f t="shared" si="122"/>
        <v>-</v>
      </c>
      <c r="BT448" s="19" t="str">
        <f t="shared" si="123"/>
        <v>-</v>
      </c>
      <c r="BU448" s="19" t="str">
        <f t="shared" si="124"/>
        <v>-</v>
      </c>
      <c r="BV448" s="19" t="str">
        <f t="shared" si="125"/>
        <v>-</v>
      </c>
      <c r="BW448" s="19" t="str">
        <f t="shared" si="126"/>
        <v>-</v>
      </c>
      <c r="BX448" s="19" t="str">
        <f t="shared" si="127"/>
        <v>-</v>
      </c>
      <c r="BY448" s="19" t="str">
        <f t="shared" si="128"/>
        <v>-</v>
      </c>
      <c r="BZ448" s="19" t="str">
        <f t="shared" si="129"/>
        <v>-</v>
      </c>
    </row>
    <row r="449" spans="1:78">
      <c r="A449" s="106" t="str">
        <f t="shared" si="130"/>
        <v>22.1.00.00.00.00.00</v>
      </c>
      <c r="B449" s="106">
        <f t="shared" si="131"/>
        <v>22</v>
      </c>
      <c r="C449" s="107" t="str">
        <f t="shared" si="132"/>
        <v>1</v>
      </c>
      <c r="D449" s="32" t="s">
        <v>7024</v>
      </c>
      <c r="E449" s="32" t="s">
        <v>7024</v>
      </c>
      <c r="F449" s="32" t="s">
        <v>7024</v>
      </c>
      <c r="G449" s="32" t="s">
        <v>7024</v>
      </c>
      <c r="H449" s="32" t="s">
        <v>7024</v>
      </c>
      <c r="I449" s="33"/>
      <c r="J449" s="17" t="s">
        <v>93</v>
      </c>
      <c r="K449" s="150" t="str">
        <f t="shared" si="133"/>
        <v>-</v>
      </c>
      <c r="L449" s="123"/>
      <c r="M449" s="123"/>
      <c r="N449" s="123"/>
      <c r="O449" s="123"/>
      <c r="P449" s="123"/>
      <c r="Q449" s="123"/>
      <c r="AC449" s="50" t="str">
        <f t="shared" si="135"/>
        <v>22.1</v>
      </c>
      <c r="AD449" s="19">
        <f t="shared" si="136"/>
        <v>428</v>
      </c>
      <c r="AE449" s="49" t="str">
        <f t="shared" si="134"/>
        <v>22.1428</v>
      </c>
      <c r="BD449" s="19" t="e">
        <f>VLOOKUP(AE449,ORGANOGRAMAES!$C$1:$N$6000,2,0)</f>
        <v>#N/A</v>
      </c>
      <c r="BE449" s="19" t="e">
        <f>VLOOKUP(AE449,ORGANOGRAMAES!$C$1:$N$6000,3,0)</f>
        <v>#N/A</v>
      </c>
      <c r="BF449" s="19" t="e">
        <f>VLOOKUP(AE449,ORGANOGRAMAES!$C$1:$N$6000,4,0)</f>
        <v>#N/A</v>
      </c>
      <c r="BG449" s="19" t="e">
        <f>VLOOKUP(AE449,ORGANOGRAMAES!$C$1:$N$6000,5,0)</f>
        <v>#N/A</v>
      </c>
      <c r="BH449" s="19" t="e">
        <f>VLOOKUP(AE449,ORGANOGRAMAES!$C$1:$N$6000,6,0)</f>
        <v>#N/A</v>
      </c>
      <c r="BI449" s="19" t="e">
        <f>VLOOKUP(AE449,ORGANOGRAMAES!$C$1:$N$6000,7,0)</f>
        <v>#N/A</v>
      </c>
      <c r="BJ449" s="19" t="e">
        <f>VLOOKUP(AE449,ORGANOGRAMAES!$C$1:$N$6000,8,0)</f>
        <v>#N/A</v>
      </c>
      <c r="BK449" s="19" t="e">
        <f>VLOOKUP(AE449,ORGANOGRAMAES!$C$1:$N$6000,9,0)</f>
        <v>#N/A</v>
      </c>
      <c r="BL449" s="19" t="e">
        <f>VLOOKUP(AE449,ORGANOGRAMAES!$C$1:$N$6000,10,0)</f>
        <v>#N/A</v>
      </c>
      <c r="BM449" s="19" t="e">
        <f>VLOOKUP(AE449,ORGANOGRAMAES!$C$1:$N$6000,11,0)</f>
        <v>#N/A</v>
      </c>
      <c r="BN449" s="19" t="e">
        <f>VLOOKUP(AE449,ORGANOGRAMAES!$C$1:$N$6000,12,0)</f>
        <v>#N/A</v>
      </c>
      <c r="BP449" s="19" t="str">
        <f t="shared" si="119"/>
        <v>-</v>
      </c>
      <c r="BQ449" s="19" t="str">
        <f t="shared" si="120"/>
        <v>-</v>
      </c>
      <c r="BR449" s="19" t="str">
        <f t="shared" si="121"/>
        <v>-</v>
      </c>
      <c r="BS449" s="19" t="str">
        <f t="shared" si="122"/>
        <v>-</v>
      </c>
      <c r="BT449" s="19" t="str">
        <f t="shared" si="123"/>
        <v>-</v>
      </c>
      <c r="BU449" s="19" t="str">
        <f t="shared" si="124"/>
        <v>-</v>
      </c>
      <c r="BV449" s="19" t="str">
        <f t="shared" si="125"/>
        <v>-</v>
      </c>
      <c r="BW449" s="19" t="str">
        <f t="shared" si="126"/>
        <v>-</v>
      </c>
      <c r="BX449" s="19" t="str">
        <f t="shared" si="127"/>
        <v>-</v>
      </c>
      <c r="BY449" s="19" t="str">
        <f t="shared" si="128"/>
        <v>-</v>
      </c>
      <c r="BZ449" s="19" t="str">
        <f t="shared" si="129"/>
        <v>-</v>
      </c>
    </row>
    <row r="450" spans="1:78">
      <c r="A450" s="106" t="str">
        <f t="shared" si="130"/>
        <v>22.1.00.00.00.00.00</v>
      </c>
      <c r="B450" s="106">
        <f t="shared" si="131"/>
        <v>22</v>
      </c>
      <c r="C450" s="107" t="str">
        <f t="shared" si="132"/>
        <v>1</v>
      </c>
      <c r="D450" s="32" t="s">
        <v>7024</v>
      </c>
      <c r="E450" s="32" t="s">
        <v>7024</v>
      </c>
      <c r="F450" s="32" t="s">
        <v>7024</v>
      </c>
      <c r="G450" s="32" t="s">
        <v>7024</v>
      </c>
      <c r="H450" s="32" t="s">
        <v>7024</v>
      </c>
      <c r="I450" s="33"/>
      <c r="J450" s="17" t="s">
        <v>93</v>
      </c>
      <c r="K450" s="150" t="str">
        <f t="shared" si="133"/>
        <v>-</v>
      </c>
      <c r="L450" s="123"/>
      <c r="M450" s="123"/>
      <c r="N450" s="123"/>
      <c r="O450" s="123"/>
      <c r="P450" s="123"/>
      <c r="Q450" s="123"/>
      <c r="AC450" s="50" t="str">
        <f t="shared" si="135"/>
        <v>22.1</v>
      </c>
      <c r="AD450" s="19">
        <f t="shared" si="136"/>
        <v>429</v>
      </c>
      <c r="AE450" s="49" t="str">
        <f t="shared" si="134"/>
        <v>22.1429</v>
      </c>
      <c r="BD450" s="19" t="e">
        <f>VLOOKUP(AE450,ORGANOGRAMAES!$C$1:$N$6000,2,0)</f>
        <v>#N/A</v>
      </c>
      <c r="BE450" s="19" t="e">
        <f>VLOOKUP(AE450,ORGANOGRAMAES!$C$1:$N$6000,3,0)</f>
        <v>#N/A</v>
      </c>
      <c r="BF450" s="19" t="e">
        <f>VLOOKUP(AE450,ORGANOGRAMAES!$C$1:$N$6000,4,0)</f>
        <v>#N/A</v>
      </c>
      <c r="BG450" s="19" t="e">
        <f>VLOOKUP(AE450,ORGANOGRAMAES!$C$1:$N$6000,5,0)</f>
        <v>#N/A</v>
      </c>
      <c r="BH450" s="19" t="e">
        <f>VLOOKUP(AE450,ORGANOGRAMAES!$C$1:$N$6000,6,0)</f>
        <v>#N/A</v>
      </c>
      <c r="BI450" s="19" t="e">
        <f>VLOOKUP(AE450,ORGANOGRAMAES!$C$1:$N$6000,7,0)</f>
        <v>#N/A</v>
      </c>
      <c r="BJ450" s="19" t="e">
        <f>VLOOKUP(AE450,ORGANOGRAMAES!$C$1:$N$6000,8,0)</f>
        <v>#N/A</v>
      </c>
      <c r="BK450" s="19" t="e">
        <f>VLOOKUP(AE450,ORGANOGRAMAES!$C$1:$N$6000,9,0)</f>
        <v>#N/A</v>
      </c>
      <c r="BL450" s="19" t="e">
        <f>VLOOKUP(AE450,ORGANOGRAMAES!$C$1:$N$6000,10,0)</f>
        <v>#N/A</v>
      </c>
      <c r="BM450" s="19" t="e">
        <f>VLOOKUP(AE450,ORGANOGRAMAES!$C$1:$N$6000,11,0)</f>
        <v>#N/A</v>
      </c>
      <c r="BN450" s="19" t="e">
        <f>VLOOKUP(AE450,ORGANOGRAMAES!$C$1:$N$6000,12,0)</f>
        <v>#N/A</v>
      </c>
      <c r="BP450" s="19" t="str">
        <f t="shared" si="119"/>
        <v>-</v>
      </c>
      <c r="BQ450" s="19" t="str">
        <f t="shared" si="120"/>
        <v>-</v>
      </c>
      <c r="BR450" s="19" t="str">
        <f t="shared" si="121"/>
        <v>-</v>
      </c>
      <c r="BS450" s="19" t="str">
        <f t="shared" si="122"/>
        <v>-</v>
      </c>
      <c r="BT450" s="19" t="str">
        <f t="shared" si="123"/>
        <v>-</v>
      </c>
      <c r="BU450" s="19" t="str">
        <f t="shared" si="124"/>
        <v>-</v>
      </c>
      <c r="BV450" s="19" t="str">
        <f t="shared" si="125"/>
        <v>-</v>
      </c>
      <c r="BW450" s="19" t="str">
        <f t="shared" si="126"/>
        <v>-</v>
      </c>
      <c r="BX450" s="19" t="str">
        <f t="shared" si="127"/>
        <v>-</v>
      </c>
      <c r="BY450" s="19" t="str">
        <f t="shared" si="128"/>
        <v>-</v>
      </c>
      <c r="BZ450" s="19" t="str">
        <f t="shared" si="129"/>
        <v>-</v>
      </c>
    </row>
    <row r="451" spans="1:78">
      <c r="A451" s="106" t="str">
        <f t="shared" si="130"/>
        <v>22.1.00.00.00.00.00</v>
      </c>
      <c r="B451" s="106">
        <f t="shared" si="131"/>
        <v>22</v>
      </c>
      <c r="C451" s="107" t="str">
        <f t="shared" si="132"/>
        <v>1</v>
      </c>
      <c r="D451" s="32" t="s">
        <v>7024</v>
      </c>
      <c r="E451" s="32" t="s">
        <v>7024</v>
      </c>
      <c r="F451" s="32" t="s">
        <v>7024</v>
      </c>
      <c r="G451" s="32" t="s">
        <v>7024</v>
      </c>
      <c r="H451" s="32" t="s">
        <v>7024</v>
      </c>
      <c r="I451" s="33"/>
      <c r="J451" s="17" t="s">
        <v>93</v>
      </c>
      <c r="K451" s="150" t="str">
        <f t="shared" si="133"/>
        <v>-</v>
      </c>
      <c r="L451" s="123"/>
      <c r="M451" s="123"/>
      <c r="N451" s="123"/>
      <c r="O451" s="123"/>
      <c r="P451" s="123"/>
      <c r="Q451" s="123"/>
      <c r="AC451" s="50" t="str">
        <f t="shared" si="135"/>
        <v>22.1</v>
      </c>
      <c r="AD451" s="19">
        <f t="shared" si="136"/>
        <v>430</v>
      </c>
      <c r="AE451" s="49" t="str">
        <f t="shared" si="134"/>
        <v>22.1430</v>
      </c>
      <c r="BD451" s="19" t="e">
        <f>VLOOKUP(AE451,ORGANOGRAMAES!$C$1:$N$6000,2,0)</f>
        <v>#N/A</v>
      </c>
      <c r="BE451" s="19" t="e">
        <f>VLOOKUP(AE451,ORGANOGRAMAES!$C$1:$N$6000,3,0)</f>
        <v>#N/A</v>
      </c>
      <c r="BF451" s="19" t="e">
        <f>VLOOKUP(AE451,ORGANOGRAMAES!$C$1:$N$6000,4,0)</f>
        <v>#N/A</v>
      </c>
      <c r="BG451" s="19" t="e">
        <f>VLOOKUP(AE451,ORGANOGRAMAES!$C$1:$N$6000,5,0)</f>
        <v>#N/A</v>
      </c>
      <c r="BH451" s="19" t="e">
        <f>VLOOKUP(AE451,ORGANOGRAMAES!$C$1:$N$6000,6,0)</f>
        <v>#N/A</v>
      </c>
      <c r="BI451" s="19" t="e">
        <f>VLOOKUP(AE451,ORGANOGRAMAES!$C$1:$N$6000,7,0)</f>
        <v>#N/A</v>
      </c>
      <c r="BJ451" s="19" t="e">
        <f>VLOOKUP(AE451,ORGANOGRAMAES!$C$1:$N$6000,8,0)</f>
        <v>#N/A</v>
      </c>
      <c r="BK451" s="19" t="e">
        <f>VLOOKUP(AE451,ORGANOGRAMAES!$C$1:$N$6000,9,0)</f>
        <v>#N/A</v>
      </c>
      <c r="BL451" s="19" t="e">
        <f>VLOOKUP(AE451,ORGANOGRAMAES!$C$1:$N$6000,10,0)</f>
        <v>#N/A</v>
      </c>
      <c r="BM451" s="19" t="e">
        <f>VLOOKUP(AE451,ORGANOGRAMAES!$C$1:$N$6000,11,0)</f>
        <v>#N/A</v>
      </c>
      <c r="BN451" s="19" t="e">
        <f>VLOOKUP(AE451,ORGANOGRAMAES!$C$1:$N$6000,12,0)</f>
        <v>#N/A</v>
      </c>
      <c r="BP451" s="19" t="str">
        <f t="shared" si="119"/>
        <v>-</v>
      </c>
      <c r="BQ451" s="19" t="str">
        <f t="shared" si="120"/>
        <v>-</v>
      </c>
      <c r="BR451" s="19" t="str">
        <f t="shared" si="121"/>
        <v>-</v>
      </c>
      <c r="BS451" s="19" t="str">
        <f t="shared" si="122"/>
        <v>-</v>
      </c>
      <c r="BT451" s="19" t="str">
        <f t="shared" si="123"/>
        <v>-</v>
      </c>
      <c r="BU451" s="19" t="str">
        <f t="shared" si="124"/>
        <v>-</v>
      </c>
      <c r="BV451" s="19" t="str">
        <f t="shared" si="125"/>
        <v>-</v>
      </c>
      <c r="BW451" s="19" t="str">
        <f t="shared" si="126"/>
        <v>-</v>
      </c>
      <c r="BX451" s="19" t="str">
        <f t="shared" si="127"/>
        <v>-</v>
      </c>
      <c r="BY451" s="19" t="str">
        <f t="shared" si="128"/>
        <v>-</v>
      </c>
      <c r="BZ451" s="19" t="str">
        <f t="shared" si="129"/>
        <v>-</v>
      </c>
    </row>
    <row r="452" spans="1:78">
      <c r="A452" s="106" t="str">
        <f t="shared" si="130"/>
        <v>22.1.00.00.00.00.00</v>
      </c>
      <c r="B452" s="106">
        <f t="shared" si="131"/>
        <v>22</v>
      </c>
      <c r="C452" s="107" t="str">
        <f t="shared" si="132"/>
        <v>1</v>
      </c>
      <c r="D452" s="32" t="s">
        <v>7024</v>
      </c>
      <c r="E452" s="32" t="s">
        <v>7024</v>
      </c>
      <c r="F452" s="32" t="s">
        <v>7024</v>
      </c>
      <c r="G452" s="32" t="s">
        <v>7024</v>
      </c>
      <c r="H452" s="32" t="s">
        <v>7024</v>
      </c>
      <c r="I452" s="33"/>
      <c r="J452" s="17" t="s">
        <v>93</v>
      </c>
      <c r="K452" s="150" t="str">
        <f t="shared" si="133"/>
        <v>-</v>
      </c>
      <c r="L452" s="123"/>
      <c r="M452" s="123"/>
      <c r="N452" s="123"/>
      <c r="O452" s="123"/>
      <c r="P452" s="123"/>
      <c r="Q452" s="123"/>
      <c r="AC452" s="50" t="str">
        <f t="shared" si="135"/>
        <v>22.1</v>
      </c>
      <c r="AD452" s="19">
        <f t="shared" si="136"/>
        <v>431</v>
      </c>
      <c r="AE452" s="49" t="str">
        <f t="shared" si="134"/>
        <v>22.1431</v>
      </c>
      <c r="BD452" s="19" t="e">
        <f>VLOOKUP(AE452,ORGANOGRAMAES!$C$1:$N$6000,2,0)</f>
        <v>#N/A</v>
      </c>
      <c r="BE452" s="19" t="e">
        <f>VLOOKUP(AE452,ORGANOGRAMAES!$C$1:$N$6000,3,0)</f>
        <v>#N/A</v>
      </c>
      <c r="BF452" s="19" t="e">
        <f>VLOOKUP(AE452,ORGANOGRAMAES!$C$1:$N$6000,4,0)</f>
        <v>#N/A</v>
      </c>
      <c r="BG452" s="19" t="e">
        <f>VLOOKUP(AE452,ORGANOGRAMAES!$C$1:$N$6000,5,0)</f>
        <v>#N/A</v>
      </c>
      <c r="BH452" s="19" t="e">
        <f>VLOOKUP(AE452,ORGANOGRAMAES!$C$1:$N$6000,6,0)</f>
        <v>#N/A</v>
      </c>
      <c r="BI452" s="19" t="e">
        <f>VLOOKUP(AE452,ORGANOGRAMAES!$C$1:$N$6000,7,0)</f>
        <v>#N/A</v>
      </c>
      <c r="BJ452" s="19" t="e">
        <f>VLOOKUP(AE452,ORGANOGRAMAES!$C$1:$N$6000,8,0)</f>
        <v>#N/A</v>
      </c>
      <c r="BK452" s="19" t="e">
        <f>VLOOKUP(AE452,ORGANOGRAMAES!$C$1:$N$6000,9,0)</f>
        <v>#N/A</v>
      </c>
      <c r="BL452" s="19" t="e">
        <f>VLOOKUP(AE452,ORGANOGRAMAES!$C$1:$N$6000,10,0)</f>
        <v>#N/A</v>
      </c>
      <c r="BM452" s="19" t="e">
        <f>VLOOKUP(AE452,ORGANOGRAMAES!$C$1:$N$6000,11,0)</f>
        <v>#N/A</v>
      </c>
      <c r="BN452" s="19" t="e">
        <f>VLOOKUP(AE452,ORGANOGRAMAES!$C$1:$N$6000,12,0)</f>
        <v>#N/A</v>
      </c>
      <c r="BP452" s="19" t="str">
        <f t="shared" si="119"/>
        <v>-</v>
      </c>
      <c r="BQ452" s="19" t="str">
        <f t="shared" si="120"/>
        <v>-</v>
      </c>
      <c r="BR452" s="19" t="str">
        <f t="shared" si="121"/>
        <v>-</v>
      </c>
      <c r="BS452" s="19" t="str">
        <f t="shared" si="122"/>
        <v>-</v>
      </c>
      <c r="BT452" s="19" t="str">
        <f t="shared" si="123"/>
        <v>-</v>
      </c>
      <c r="BU452" s="19" t="str">
        <f t="shared" si="124"/>
        <v>-</v>
      </c>
      <c r="BV452" s="19" t="str">
        <f t="shared" si="125"/>
        <v>-</v>
      </c>
      <c r="BW452" s="19" t="str">
        <f t="shared" si="126"/>
        <v>-</v>
      </c>
      <c r="BX452" s="19" t="str">
        <f t="shared" si="127"/>
        <v>-</v>
      </c>
      <c r="BY452" s="19" t="str">
        <f t="shared" si="128"/>
        <v>-</v>
      </c>
      <c r="BZ452" s="19" t="str">
        <f t="shared" si="129"/>
        <v>-</v>
      </c>
    </row>
    <row r="453" spans="1:78">
      <c r="A453" s="106" t="str">
        <f t="shared" si="130"/>
        <v>22.1.00.00.00.00.00</v>
      </c>
      <c r="B453" s="106">
        <f t="shared" si="131"/>
        <v>22</v>
      </c>
      <c r="C453" s="107" t="str">
        <f t="shared" si="132"/>
        <v>1</v>
      </c>
      <c r="D453" s="32" t="s">
        <v>7024</v>
      </c>
      <c r="E453" s="32" t="s">
        <v>7024</v>
      </c>
      <c r="F453" s="32" t="s">
        <v>7024</v>
      </c>
      <c r="G453" s="32" t="s">
        <v>7024</v>
      </c>
      <c r="H453" s="32" t="s">
        <v>7024</v>
      </c>
      <c r="I453" s="33"/>
      <c r="J453" s="17" t="s">
        <v>93</v>
      </c>
      <c r="K453" s="150" t="str">
        <f t="shared" si="133"/>
        <v>-</v>
      </c>
      <c r="L453" s="123"/>
      <c r="M453" s="123"/>
      <c r="N453" s="123"/>
      <c r="O453" s="123"/>
      <c r="P453" s="123"/>
      <c r="Q453" s="123"/>
      <c r="AC453" s="50" t="str">
        <f t="shared" si="135"/>
        <v>22.1</v>
      </c>
      <c r="AD453" s="19">
        <f t="shared" si="136"/>
        <v>432</v>
      </c>
      <c r="AE453" s="49" t="str">
        <f t="shared" si="134"/>
        <v>22.1432</v>
      </c>
      <c r="BD453" s="19" t="e">
        <f>VLOOKUP(AE453,ORGANOGRAMAES!$C$1:$N$6000,2,0)</f>
        <v>#N/A</v>
      </c>
      <c r="BE453" s="19" t="e">
        <f>VLOOKUP(AE453,ORGANOGRAMAES!$C$1:$N$6000,3,0)</f>
        <v>#N/A</v>
      </c>
      <c r="BF453" s="19" t="e">
        <f>VLOOKUP(AE453,ORGANOGRAMAES!$C$1:$N$6000,4,0)</f>
        <v>#N/A</v>
      </c>
      <c r="BG453" s="19" t="e">
        <f>VLOOKUP(AE453,ORGANOGRAMAES!$C$1:$N$6000,5,0)</f>
        <v>#N/A</v>
      </c>
      <c r="BH453" s="19" t="e">
        <f>VLOOKUP(AE453,ORGANOGRAMAES!$C$1:$N$6000,6,0)</f>
        <v>#N/A</v>
      </c>
      <c r="BI453" s="19" t="e">
        <f>VLOOKUP(AE453,ORGANOGRAMAES!$C$1:$N$6000,7,0)</f>
        <v>#N/A</v>
      </c>
      <c r="BJ453" s="19" t="e">
        <f>VLOOKUP(AE453,ORGANOGRAMAES!$C$1:$N$6000,8,0)</f>
        <v>#N/A</v>
      </c>
      <c r="BK453" s="19" t="e">
        <f>VLOOKUP(AE453,ORGANOGRAMAES!$C$1:$N$6000,9,0)</f>
        <v>#N/A</v>
      </c>
      <c r="BL453" s="19" t="e">
        <f>VLOOKUP(AE453,ORGANOGRAMAES!$C$1:$N$6000,10,0)</f>
        <v>#N/A</v>
      </c>
      <c r="BM453" s="19" t="e">
        <f>VLOOKUP(AE453,ORGANOGRAMAES!$C$1:$N$6000,11,0)</f>
        <v>#N/A</v>
      </c>
      <c r="BN453" s="19" t="e">
        <f>VLOOKUP(AE453,ORGANOGRAMAES!$C$1:$N$6000,12,0)</f>
        <v>#N/A</v>
      </c>
      <c r="BP453" s="19" t="str">
        <f t="shared" si="119"/>
        <v>-</v>
      </c>
      <c r="BQ453" s="19" t="str">
        <f t="shared" si="120"/>
        <v>-</v>
      </c>
      <c r="BR453" s="19" t="str">
        <f t="shared" si="121"/>
        <v>-</v>
      </c>
      <c r="BS453" s="19" t="str">
        <f t="shared" si="122"/>
        <v>-</v>
      </c>
      <c r="BT453" s="19" t="str">
        <f t="shared" si="123"/>
        <v>-</v>
      </c>
      <c r="BU453" s="19" t="str">
        <f t="shared" si="124"/>
        <v>-</v>
      </c>
      <c r="BV453" s="19" t="str">
        <f t="shared" si="125"/>
        <v>-</v>
      </c>
      <c r="BW453" s="19" t="str">
        <f t="shared" si="126"/>
        <v>-</v>
      </c>
      <c r="BX453" s="19" t="str">
        <f t="shared" si="127"/>
        <v>-</v>
      </c>
      <c r="BY453" s="19" t="str">
        <f t="shared" si="128"/>
        <v>-</v>
      </c>
      <c r="BZ453" s="19" t="str">
        <f t="shared" si="129"/>
        <v>-</v>
      </c>
    </row>
    <row r="454" spans="1:78">
      <c r="A454" s="106" t="str">
        <f t="shared" si="130"/>
        <v>22.1.00.00.00.00.00</v>
      </c>
      <c r="B454" s="106">
        <f t="shared" si="131"/>
        <v>22</v>
      </c>
      <c r="C454" s="107" t="str">
        <f t="shared" si="132"/>
        <v>1</v>
      </c>
      <c r="D454" s="32" t="s">
        <v>7024</v>
      </c>
      <c r="E454" s="32" t="s">
        <v>7024</v>
      </c>
      <c r="F454" s="32" t="s">
        <v>7024</v>
      </c>
      <c r="G454" s="32" t="s">
        <v>7024</v>
      </c>
      <c r="H454" s="32" t="s">
        <v>7024</v>
      </c>
      <c r="I454" s="33"/>
      <c r="J454" s="17" t="s">
        <v>93</v>
      </c>
      <c r="K454" s="150" t="str">
        <f t="shared" si="133"/>
        <v>-</v>
      </c>
      <c r="L454" s="123"/>
      <c r="M454" s="123"/>
      <c r="N454" s="123"/>
      <c r="O454" s="123"/>
      <c r="P454" s="123"/>
      <c r="Q454" s="123"/>
      <c r="AC454" s="50" t="str">
        <f t="shared" si="135"/>
        <v>22.1</v>
      </c>
      <c r="AD454" s="19">
        <f t="shared" si="136"/>
        <v>433</v>
      </c>
      <c r="AE454" s="49" t="str">
        <f t="shared" si="134"/>
        <v>22.1433</v>
      </c>
      <c r="BD454" s="19" t="e">
        <f>VLOOKUP(AE454,ORGANOGRAMAES!$C$1:$N$6000,2,0)</f>
        <v>#N/A</v>
      </c>
      <c r="BE454" s="19" t="e">
        <f>VLOOKUP(AE454,ORGANOGRAMAES!$C$1:$N$6000,3,0)</f>
        <v>#N/A</v>
      </c>
      <c r="BF454" s="19" t="e">
        <f>VLOOKUP(AE454,ORGANOGRAMAES!$C$1:$N$6000,4,0)</f>
        <v>#N/A</v>
      </c>
      <c r="BG454" s="19" t="e">
        <f>VLOOKUP(AE454,ORGANOGRAMAES!$C$1:$N$6000,5,0)</f>
        <v>#N/A</v>
      </c>
      <c r="BH454" s="19" t="e">
        <f>VLOOKUP(AE454,ORGANOGRAMAES!$C$1:$N$6000,6,0)</f>
        <v>#N/A</v>
      </c>
      <c r="BI454" s="19" t="e">
        <f>VLOOKUP(AE454,ORGANOGRAMAES!$C$1:$N$6000,7,0)</f>
        <v>#N/A</v>
      </c>
      <c r="BJ454" s="19" t="e">
        <f>VLOOKUP(AE454,ORGANOGRAMAES!$C$1:$N$6000,8,0)</f>
        <v>#N/A</v>
      </c>
      <c r="BK454" s="19" t="e">
        <f>VLOOKUP(AE454,ORGANOGRAMAES!$C$1:$N$6000,9,0)</f>
        <v>#N/A</v>
      </c>
      <c r="BL454" s="19" t="e">
        <f>VLOOKUP(AE454,ORGANOGRAMAES!$C$1:$N$6000,10,0)</f>
        <v>#N/A</v>
      </c>
      <c r="BM454" s="19" t="e">
        <f>VLOOKUP(AE454,ORGANOGRAMAES!$C$1:$N$6000,11,0)</f>
        <v>#N/A</v>
      </c>
      <c r="BN454" s="19" t="e">
        <f>VLOOKUP(AE454,ORGANOGRAMAES!$C$1:$N$6000,12,0)</f>
        <v>#N/A</v>
      </c>
      <c r="BP454" s="19" t="str">
        <f t="shared" si="119"/>
        <v>-</v>
      </c>
      <c r="BQ454" s="19" t="str">
        <f t="shared" si="120"/>
        <v>-</v>
      </c>
      <c r="BR454" s="19" t="str">
        <f t="shared" si="121"/>
        <v>-</v>
      </c>
      <c r="BS454" s="19" t="str">
        <f t="shared" si="122"/>
        <v>-</v>
      </c>
      <c r="BT454" s="19" t="str">
        <f t="shared" si="123"/>
        <v>-</v>
      </c>
      <c r="BU454" s="19" t="str">
        <f t="shared" si="124"/>
        <v>-</v>
      </c>
      <c r="BV454" s="19" t="str">
        <f t="shared" si="125"/>
        <v>-</v>
      </c>
      <c r="BW454" s="19" t="str">
        <f t="shared" si="126"/>
        <v>-</v>
      </c>
      <c r="BX454" s="19" t="str">
        <f t="shared" si="127"/>
        <v>-</v>
      </c>
      <c r="BY454" s="19" t="str">
        <f t="shared" si="128"/>
        <v>-</v>
      </c>
      <c r="BZ454" s="19" t="str">
        <f t="shared" si="129"/>
        <v>-</v>
      </c>
    </row>
    <row r="455" spans="1:78">
      <c r="A455" s="106" t="str">
        <f t="shared" si="130"/>
        <v>22.1.00.00.00.00.00</v>
      </c>
      <c r="B455" s="106">
        <f t="shared" si="131"/>
        <v>22</v>
      </c>
      <c r="C455" s="107" t="str">
        <f t="shared" si="132"/>
        <v>1</v>
      </c>
      <c r="D455" s="32" t="s">
        <v>7024</v>
      </c>
      <c r="E455" s="32" t="s">
        <v>7024</v>
      </c>
      <c r="F455" s="32" t="s">
        <v>7024</v>
      </c>
      <c r="G455" s="32" t="s">
        <v>7024</v>
      </c>
      <c r="H455" s="32" t="s">
        <v>7024</v>
      </c>
      <c r="I455" s="33"/>
      <c r="J455" s="17" t="s">
        <v>93</v>
      </c>
      <c r="K455" s="150" t="str">
        <f t="shared" si="133"/>
        <v>-</v>
      </c>
      <c r="L455" s="123"/>
      <c r="M455" s="123"/>
      <c r="N455" s="123"/>
      <c r="O455" s="123"/>
      <c r="P455" s="123"/>
      <c r="Q455" s="123"/>
      <c r="AC455" s="50" t="str">
        <f t="shared" si="135"/>
        <v>22.1</v>
      </c>
      <c r="AD455" s="19">
        <f t="shared" si="136"/>
        <v>434</v>
      </c>
      <c r="AE455" s="49" t="str">
        <f t="shared" si="134"/>
        <v>22.1434</v>
      </c>
      <c r="BD455" s="19" t="e">
        <f>VLOOKUP(AE455,ORGANOGRAMAES!$C$1:$N$6000,2,0)</f>
        <v>#N/A</v>
      </c>
      <c r="BE455" s="19" t="e">
        <f>VLOOKUP(AE455,ORGANOGRAMAES!$C$1:$N$6000,3,0)</f>
        <v>#N/A</v>
      </c>
      <c r="BF455" s="19" t="e">
        <f>VLOOKUP(AE455,ORGANOGRAMAES!$C$1:$N$6000,4,0)</f>
        <v>#N/A</v>
      </c>
      <c r="BG455" s="19" t="e">
        <f>VLOOKUP(AE455,ORGANOGRAMAES!$C$1:$N$6000,5,0)</f>
        <v>#N/A</v>
      </c>
      <c r="BH455" s="19" t="e">
        <f>VLOOKUP(AE455,ORGANOGRAMAES!$C$1:$N$6000,6,0)</f>
        <v>#N/A</v>
      </c>
      <c r="BI455" s="19" t="e">
        <f>VLOOKUP(AE455,ORGANOGRAMAES!$C$1:$N$6000,7,0)</f>
        <v>#N/A</v>
      </c>
      <c r="BJ455" s="19" t="e">
        <f>VLOOKUP(AE455,ORGANOGRAMAES!$C$1:$N$6000,8,0)</f>
        <v>#N/A</v>
      </c>
      <c r="BK455" s="19" t="e">
        <f>VLOOKUP(AE455,ORGANOGRAMAES!$C$1:$N$6000,9,0)</f>
        <v>#N/A</v>
      </c>
      <c r="BL455" s="19" t="e">
        <f>VLOOKUP(AE455,ORGANOGRAMAES!$C$1:$N$6000,10,0)</f>
        <v>#N/A</v>
      </c>
      <c r="BM455" s="19" t="e">
        <f>VLOOKUP(AE455,ORGANOGRAMAES!$C$1:$N$6000,11,0)</f>
        <v>#N/A</v>
      </c>
      <c r="BN455" s="19" t="e">
        <f>VLOOKUP(AE455,ORGANOGRAMAES!$C$1:$N$6000,12,0)</f>
        <v>#N/A</v>
      </c>
      <c r="BP455" s="19" t="str">
        <f t="shared" si="119"/>
        <v>-</v>
      </c>
      <c r="BQ455" s="19" t="str">
        <f t="shared" si="120"/>
        <v>-</v>
      </c>
      <c r="BR455" s="19" t="str">
        <f t="shared" si="121"/>
        <v>-</v>
      </c>
      <c r="BS455" s="19" t="str">
        <f t="shared" si="122"/>
        <v>-</v>
      </c>
      <c r="BT455" s="19" t="str">
        <f t="shared" si="123"/>
        <v>-</v>
      </c>
      <c r="BU455" s="19" t="str">
        <f t="shared" si="124"/>
        <v>-</v>
      </c>
      <c r="BV455" s="19" t="str">
        <f t="shared" si="125"/>
        <v>-</v>
      </c>
      <c r="BW455" s="19" t="str">
        <f t="shared" si="126"/>
        <v>-</v>
      </c>
      <c r="BX455" s="19" t="str">
        <f t="shared" si="127"/>
        <v>-</v>
      </c>
      <c r="BY455" s="19" t="str">
        <f t="shared" si="128"/>
        <v>-</v>
      </c>
      <c r="BZ455" s="19" t="str">
        <f t="shared" si="129"/>
        <v>-</v>
      </c>
    </row>
    <row r="456" spans="1:78">
      <c r="A456" s="106" t="str">
        <f t="shared" si="130"/>
        <v>22.1.00.00.00.00.00</v>
      </c>
      <c r="B456" s="106">
        <f t="shared" si="131"/>
        <v>22</v>
      </c>
      <c r="C456" s="107" t="str">
        <f t="shared" si="132"/>
        <v>1</v>
      </c>
      <c r="D456" s="32" t="s">
        <v>7024</v>
      </c>
      <c r="E456" s="32" t="s">
        <v>7024</v>
      </c>
      <c r="F456" s="32" t="s">
        <v>7024</v>
      </c>
      <c r="G456" s="32" t="s">
        <v>7024</v>
      </c>
      <c r="H456" s="32" t="s">
        <v>7024</v>
      </c>
      <c r="I456" s="33"/>
      <c r="J456" s="17" t="s">
        <v>93</v>
      </c>
      <c r="K456" s="150" t="str">
        <f t="shared" si="133"/>
        <v>-</v>
      </c>
      <c r="L456" s="123"/>
      <c r="M456" s="123"/>
      <c r="N456" s="123"/>
      <c r="O456" s="123"/>
      <c r="P456" s="123"/>
      <c r="Q456" s="123"/>
      <c r="AC456" s="50" t="str">
        <f t="shared" si="135"/>
        <v>22.1</v>
      </c>
      <c r="AD456" s="19">
        <f t="shared" si="136"/>
        <v>435</v>
      </c>
      <c r="AE456" s="49" t="str">
        <f t="shared" si="134"/>
        <v>22.1435</v>
      </c>
      <c r="BD456" s="19" t="e">
        <f>VLOOKUP(AE456,ORGANOGRAMAES!$C$1:$N$6000,2,0)</f>
        <v>#N/A</v>
      </c>
      <c r="BE456" s="19" t="e">
        <f>VLOOKUP(AE456,ORGANOGRAMAES!$C$1:$N$6000,3,0)</f>
        <v>#N/A</v>
      </c>
      <c r="BF456" s="19" t="e">
        <f>VLOOKUP(AE456,ORGANOGRAMAES!$C$1:$N$6000,4,0)</f>
        <v>#N/A</v>
      </c>
      <c r="BG456" s="19" t="e">
        <f>VLOOKUP(AE456,ORGANOGRAMAES!$C$1:$N$6000,5,0)</f>
        <v>#N/A</v>
      </c>
      <c r="BH456" s="19" t="e">
        <f>VLOOKUP(AE456,ORGANOGRAMAES!$C$1:$N$6000,6,0)</f>
        <v>#N/A</v>
      </c>
      <c r="BI456" s="19" t="e">
        <f>VLOOKUP(AE456,ORGANOGRAMAES!$C$1:$N$6000,7,0)</f>
        <v>#N/A</v>
      </c>
      <c r="BJ456" s="19" t="e">
        <f>VLOOKUP(AE456,ORGANOGRAMAES!$C$1:$N$6000,8,0)</f>
        <v>#N/A</v>
      </c>
      <c r="BK456" s="19" t="e">
        <f>VLOOKUP(AE456,ORGANOGRAMAES!$C$1:$N$6000,9,0)</f>
        <v>#N/A</v>
      </c>
      <c r="BL456" s="19" t="e">
        <f>VLOOKUP(AE456,ORGANOGRAMAES!$C$1:$N$6000,10,0)</f>
        <v>#N/A</v>
      </c>
      <c r="BM456" s="19" t="e">
        <f>VLOOKUP(AE456,ORGANOGRAMAES!$C$1:$N$6000,11,0)</f>
        <v>#N/A</v>
      </c>
      <c r="BN456" s="19" t="e">
        <f>VLOOKUP(AE456,ORGANOGRAMAES!$C$1:$N$6000,12,0)</f>
        <v>#N/A</v>
      </c>
      <c r="BP456" s="19" t="str">
        <f t="shared" si="119"/>
        <v>-</v>
      </c>
      <c r="BQ456" s="19" t="str">
        <f t="shared" si="120"/>
        <v>-</v>
      </c>
      <c r="BR456" s="19" t="str">
        <f t="shared" si="121"/>
        <v>-</v>
      </c>
      <c r="BS456" s="19" t="str">
        <f t="shared" si="122"/>
        <v>-</v>
      </c>
      <c r="BT456" s="19" t="str">
        <f t="shared" si="123"/>
        <v>-</v>
      </c>
      <c r="BU456" s="19" t="str">
        <f t="shared" si="124"/>
        <v>-</v>
      </c>
      <c r="BV456" s="19" t="str">
        <f t="shared" si="125"/>
        <v>-</v>
      </c>
      <c r="BW456" s="19" t="str">
        <f t="shared" si="126"/>
        <v>-</v>
      </c>
      <c r="BX456" s="19" t="str">
        <f t="shared" si="127"/>
        <v>-</v>
      </c>
      <c r="BY456" s="19" t="str">
        <f t="shared" si="128"/>
        <v>-</v>
      </c>
      <c r="BZ456" s="19" t="str">
        <f t="shared" si="129"/>
        <v>-</v>
      </c>
    </row>
    <row r="457" spans="1:78">
      <c r="A457" s="106" t="str">
        <f t="shared" si="130"/>
        <v>22.1.00.00.00.00.00</v>
      </c>
      <c r="B457" s="106">
        <f t="shared" si="131"/>
        <v>22</v>
      </c>
      <c r="C457" s="107" t="str">
        <f t="shared" si="132"/>
        <v>1</v>
      </c>
      <c r="D457" s="32" t="s">
        <v>7024</v>
      </c>
      <c r="E457" s="32" t="s">
        <v>7024</v>
      </c>
      <c r="F457" s="32" t="s">
        <v>7024</v>
      </c>
      <c r="G457" s="32" t="s">
        <v>7024</v>
      </c>
      <c r="H457" s="32" t="s">
        <v>7024</v>
      </c>
      <c r="I457" s="33"/>
      <c r="J457" s="17" t="s">
        <v>93</v>
      </c>
      <c r="K457" s="150" t="str">
        <f t="shared" si="133"/>
        <v>-</v>
      </c>
      <c r="L457" s="123"/>
      <c r="M457" s="123"/>
      <c r="N457" s="123"/>
      <c r="O457" s="123"/>
      <c r="P457" s="123"/>
      <c r="Q457" s="123"/>
      <c r="AC457" s="50" t="str">
        <f t="shared" si="135"/>
        <v>22.1</v>
      </c>
      <c r="AD457" s="19">
        <f t="shared" si="136"/>
        <v>436</v>
      </c>
      <c r="AE457" s="49" t="str">
        <f t="shared" si="134"/>
        <v>22.1436</v>
      </c>
      <c r="BD457" s="19" t="e">
        <f>VLOOKUP(AE457,ORGANOGRAMAES!$C$1:$N$6000,2,0)</f>
        <v>#N/A</v>
      </c>
      <c r="BE457" s="19" t="e">
        <f>VLOOKUP(AE457,ORGANOGRAMAES!$C$1:$N$6000,3,0)</f>
        <v>#N/A</v>
      </c>
      <c r="BF457" s="19" t="e">
        <f>VLOOKUP(AE457,ORGANOGRAMAES!$C$1:$N$6000,4,0)</f>
        <v>#N/A</v>
      </c>
      <c r="BG457" s="19" t="e">
        <f>VLOOKUP(AE457,ORGANOGRAMAES!$C$1:$N$6000,5,0)</f>
        <v>#N/A</v>
      </c>
      <c r="BH457" s="19" t="e">
        <f>VLOOKUP(AE457,ORGANOGRAMAES!$C$1:$N$6000,6,0)</f>
        <v>#N/A</v>
      </c>
      <c r="BI457" s="19" t="e">
        <f>VLOOKUP(AE457,ORGANOGRAMAES!$C$1:$N$6000,7,0)</f>
        <v>#N/A</v>
      </c>
      <c r="BJ457" s="19" t="e">
        <f>VLOOKUP(AE457,ORGANOGRAMAES!$C$1:$N$6000,8,0)</f>
        <v>#N/A</v>
      </c>
      <c r="BK457" s="19" t="e">
        <f>VLOOKUP(AE457,ORGANOGRAMAES!$C$1:$N$6000,9,0)</f>
        <v>#N/A</v>
      </c>
      <c r="BL457" s="19" t="e">
        <f>VLOOKUP(AE457,ORGANOGRAMAES!$C$1:$N$6000,10,0)</f>
        <v>#N/A</v>
      </c>
      <c r="BM457" s="19" t="e">
        <f>VLOOKUP(AE457,ORGANOGRAMAES!$C$1:$N$6000,11,0)</f>
        <v>#N/A</v>
      </c>
      <c r="BN457" s="19" t="e">
        <f>VLOOKUP(AE457,ORGANOGRAMAES!$C$1:$N$6000,12,0)</f>
        <v>#N/A</v>
      </c>
      <c r="BP457" s="19" t="str">
        <f t="shared" si="119"/>
        <v>-</v>
      </c>
      <c r="BQ457" s="19" t="str">
        <f t="shared" si="120"/>
        <v>-</v>
      </c>
      <c r="BR457" s="19" t="str">
        <f t="shared" si="121"/>
        <v>-</v>
      </c>
      <c r="BS457" s="19" t="str">
        <f t="shared" si="122"/>
        <v>-</v>
      </c>
      <c r="BT457" s="19" t="str">
        <f t="shared" si="123"/>
        <v>-</v>
      </c>
      <c r="BU457" s="19" t="str">
        <f t="shared" si="124"/>
        <v>-</v>
      </c>
      <c r="BV457" s="19" t="str">
        <f t="shared" si="125"/>
        <v>-</v>
      </c>
      <c r="BW457" s="19" t="str">
        <f t="shared" si="126"/>
        <v>-</v>
      </c>
      <c r="BX457" s="19" t="str">
        <f t="shared" si="127"/>
        <v>-</v>
      </c>
      <c r="BY457" s="19" t="str">
        <f t="shared" si="128"/>
        <v>-</v>
      </c>
      <c r="BZ457" s="19" t="str">
        <f t="shared" si="129"/>
        <v>-</v>
      </c>
    </row>
    <row r="458" spans="1:78">
      <c r="A458" s="106" t="str">
        <f t="shared" si="130"/>
        <v>22.1.00.00.00.00.00</v>
      </c>
      <c r="B458" s="106">
        <f t="shared" si="131"/>
        <v>22</v>
      </c>
      <c r="C458" s="107" t="str">
        <f t="shared" si="132"/>
        <v>1</v>
      </c>
      <c r="D458" s="32" t="s">
        <v>7024</v>
      </c>
      <c r="E458" s="32" t="s">
        <v>7024</v>
      </c>
      <c r="F458" s="32" t="s">
        <v>7024</v>
      </c>
      <c r="G458" s="32" t="s">
        <v>7024</v>
      </c>
      <c r="H458" s="32" t="s">
        <v>7024</v>
      </c>
      <c r="I458" s="33"/>
      <c r="J458" s="17" t="s">
        <v>93</v>
      </c>
      <c r="K458" s="150" t="str">
        <f t="shared" si="133"/>
        <v>-</v>
      </c>
      <c r="L458" s="123"/>
      <c r="M458" s="123"/>
      <c r="N458" s="123"/>
      <c r="O458" s="123"/>
      <c r="P458" s="123"/>
      <c r="Q458" s="123"/>
      <c r="AC458" s="50" t="str">
        <f t="shared" si="135"/>
        <v>22.1</v>
      </c>
      <c r="AD458" s="19">
        <f t="shared" si="136"/>
        <v>437</v>
      </c>
      <c r="AE458" s="49" t="str">
        <f t="shared" si="134"/>
        <v>22.1437</v>
      </c>
      <c r="BD458" s="19" t="e">
        <f>VLOOKUP(AE458,ORGANOGRAMAES!$C$1:$N$6000,2,0)</f>
        <v>#N/A</v>
      </c>
      <c r="BE458" s="19" t="e">
        <f>VLOOKUP(AE458,ORGANOGRAMAES!$C$1:$N$6000,3,0)</f>
        <v>#N/A</v>
      </c>
      <c r="BF458" s="19" t="e">
        <f>VLOOKUP(AE458,ORGANOGRAMAES!$C$1:$N$6000,4,0)</f>
        <v>#N/A</v>
      </c>
      <c r="BG458" s="19" t="e">
        <f>VLOOKUP(AE458,ORGANOGRAMAES!$C$1:$N$6000,5,0)</f>
        <v>#N/A</v>
      </c>
      <c r="BH458" s="19" t="e">
        <f>VLOOKUP(AE458,ORGANOGRAMAES!$C$1:$N$6000,6,0)</f>
        <v>#N/A</v>
      </c>
      <c r="BI458" s="19" t="e">
        <f>VLOOKUP(AE458,ORGANOGRAMAES!$C$1:$N$6000,7,0)</f>
        <v>#N/A</v>
      </c>
      <c r="BJ458" s="19" t="e">
        <f>VLOOKUP(AE458,ORGANOGRAMAES!$C$1:$N$6000,8,0)</f>
        <v>#N/A</v>
      </c>
      <c r="BK458" s="19" t="e">
        <f>VLOOKUP(AE458,ORGANOGRAMAES!$C$1:$N$6000,9,0)</f>
        <v>#N/A</v>
      </c>
      <c r="BL458" s="19" t="e">
        <f>VLOOKUP(AE458,ORGANOGRAMAES!$C$1:$N$6000,10,0)</f>
        <v>#N/A</v>
      </c>
      <c r="BM458" s="19" t="e">
        <f>VLOOKUP(AE458,ORGANOGRAMAES!$C$1:$N$6000,11,0)</f>
        <v>#N/A</v>
      </c>
      <c r="BN458" s="19" t="e">
        <f>VLOOKUP(AE458,ORGANOGRAMAES!$C$1:$N$6000,12,0)</f>
        <v>#N/A</v>
      </c>
      <c r="BP458" s="19" t="str">
        <f t="shared" si="119"/>
        <v>-</v>
      </c>
      <c r="BQ458" s="19" t="str">
        <f t="shared" si="120"/>
        <v>-</v>
      </c>
      <c r="BR458" s="19" t="str">
        <f t="shared" si="121"/>
        <v>-</v>
      </c>
      <c r="BS458" s="19" t="str">
        <f t="shared" si="122"/>
        <v>-</v>
      </c>
      <c r="BT458" s="19" t="str">
        <f t="shared" si="123"/>
        <v>-</v>
      </c>
      <c r="BU458" s="19" t="str">
        <f t="shared" si="124"/>
        <v>-</v>
      </c>
      <c r="BV458" s="19" t="str">
        <f t="shared" si="125"/>
        <v>-</v>
      </c>
      <c r="BW458" s="19" t="str">
        <f t="shared" si="126"/>
        <v>-</v>
      </c>
      <c r="BX458" s="19" t="str">
        <f t="shared" si="127"/>
        <v>-</v>
      </c>
      <c r="BY458" s="19" t="str">
        <f t="shared" si="128"/>
        <v>-</v>
      </c>
      <c r="BZ458" s="19" t="str">
        <f t="shared" si="129"/>
        <v>-</v>
      </c>
    </row>
    <row r="459" spans="1:78">
      <c r="A459" s="106" t="str">
        <f t="shared" si="130"/>
        <v>22.1.00.00.00.00.00</v>
      </c>
      <c r="B459" s="106">
        <f t="shared" si="131"/>
        <v>22</v>
      </c>
      <c r="C459" s="107" t="str">
        <f t="shared" si="132"/>
        <v>1</v>
      </c>
      <c r="D459" s="32" t="s">
        <v>7024</v>
      </c>
      <c r="E459" s="32" t="s">
        <v>7024</v>
      </c>
      <c r="F459" s="32" t="s">
        <v>7024</v>
      </c>
      <c r="G459" s="32" t="s">
        <v>7024</v>
      </c>
      <c r="H459" s="32" t="s">
        <v>7024</v>
      </c>
      <c r="I459" s="33"/>
      <c r="J459" s="17" t="s">
        <v>93</v>
      </c>
      <c r="K459" s="150" t="str">
        <f t="shared" si="133"/>
        <v>-</v>
      </c>
      <c r="L459" s="123"/>
      <c r="M459" s="123"/>
      <c r="N459" s="123"/>
      <c r="O459" s="123"/>
      <c r="P459" s="123"/>
      <c r="Q459" s="123"/>
      <c r="AC459" s="50" t="str">
        <f t="shared" si="135"/>
        <v>22.1</v>
      </c>
      <c r="AD459" s="19">
        <f t="shared" si="136"/>
        <v>438</v>
      </c>
      <c r="AE459" s="49" t="str">
        <f t="shared" si="134"/>
        <v>22.1438</v>
      </c>
      <c r="BD459" s="19" t="e">
        <f>VLOOKUP(AE459,ORGANOGRAMAES!$C$1:$N$6000,2,0)</f>
        <v>#N/A</v>
      </c>
      <c r="BE459" s="19" t="e">
        <f>VLOOKUP(AE459,ORGANOGRAMAES!$C$1:$N$6000,3,0)</f>
        <v>#N/A</v>
      </c>
      <c r="BF459" s="19" t="e">
        <f>VLOOKUP(AE459,ORGANOGRAMAES!$C$1:$N$6000,4,0)</f>
        <v>#N/A</v>
      </c>
      <c r="BG459" s="19" t="e">
        <f>VLOOKUP(AE459,ORGANOGRAMAES!$C$1:$N$6000,5,0)</f>
        <v>#N/A</v>
      </c>
      <c r="BH459" s="19" t="e">
        <f>VLOOKUP(AE459,ORGANOGRAMAES!$C$1:$N$6000,6,0)</f>
        <v>#N/A</v>
      </c>
      <c r="BI459" s="19" t="e">
        <f>VLOOKUP(AE459,ORGANOGRAMAES!$C$1:$N$6000,7,0)</f>
        <v>#N/A</v>
      </c>
      <c r="BJ459" s="19" t="e">
        <f>VLOOKUP(AE459,ORGANOGRAMAES!$C$1:$N$6000,8,0)</f>
        <v>#N/A</v>
      </c>
      <c r="BK459" s="19" t="e">
        <f>VLOOKUP(AE459,ORGANOGRAMAES!$C$1:$N$6000,9,0)</f>
        <v>#N/A</v>
      </c>
      <c r="BL459" s="19" t="e">
        <f>VLOOKUP(AE459,ORGANOGRAMAES!$C$1:$N$6000,10,0)</f>
        <v>#N/A</v>
      </c>
      <c r="BM459" s="19" t="e">
        <f>VLOOKUP(AE459,ORGANOGRAMAES!$C$1:$N$6000,11,0)</f>
        <v>#N/A</v>
      </c>
      <c r="BN459" s="19" t="e">
        <f>VLOOKUP(AE459,ORGANOGRAMAES!$C$1:$N$6000,12,0)</f>
        <v>#N/A</v>
      </c>
      <c r="BP459" s="19" t="str">
        <f t="shared" si="119"/>
        <v>-</v>
      </c>
      <c r="BQ459" s="19" t="str">
        <f t="shared" si="120"/>
        <v>-</v>
      </c>
      <c r="BR459" s="19" t="str">
        <f t="shared" si="121"/>
        <v>-</v>
      </c>
      <c r="BS459" s="19" t="str">
        <f t="shared" si="122"/>
        <v>-</v>
      </c>
      <c r="BT459" s="19" t="str">
        <f t="shared" si="123"/>
        <v>-</v>
      </c>
      <c r="BU459" s="19" t="str">
        <f t="shared" si="124"/>
        <v>-</v>
      </c>
      <c r="BV459" s="19" t="str">
        <f t="shared" si="125"/>
        <v>-</v>
      </c>
      <c r="BW459" s="19" t="str">
        <f t="shared" si="126"/>
        <v>-</v>
      </c>
      <c r="BX459" s="19" t="str">
        <f t="shared" si="127"/>
        <v>-</v>
      </c>
      <c r="BY459" s="19" t="str">
        <f t="shared" si="128"/>
        <v>-</v>
      </c>
      <c r="BZ459" s="19" t="str">
        <f t="shared" si="129"/>
        <v>-</v>
      </c>
    </row>
    <row r="460" spans="1:78">
      <c r="A460" s="106" t="str">
        <f t="shared" si="130"/>
        <v>22.1.00.00.00.00.00</v>
      </c>
      <c r="B460" s="106">
        <f t="shared" si="131"/>
        <v>22</v>
      </c>
      <c r="C460" s="107" t="str">
        <f t="shared" si="132"/>
        <v>1</v>
      </c>
      <c r="D460" s="32" t="s">
        <v>7024</v>
      </c>
      <c r="E460" s="32" t="s">
        <v>7024</v>
      </c>
      <c r="F460" s="32" t="s">
        <v>7024</v>
      </c>
      <c r="G460" s="32" t="s">
        <v>7024</v>
      </c>
      <c r="H460" s="32" t="s">
        <v>7024</v>
      </c>
      <c r="I460" s="33"/>
      <c r="J460" s="17" t="s">
        <v>93</v>
      </c>
      <c r="K460" s="150" t="str">
        <f t="shared" si="133"/>
        <v>-</v>
      </c>
      <c r="L460" s="123"/>
      <c r="M460" s="123"/>
      <c r="N460" s="123"/>
      <c r="O460" s="123"/>
      <c r="P460" s="123"/>
      <c r="Q460" s="123"/>
      <c r="AC460" s="50" t="str">
        <f t="shared" si="135"/>
        <v>22.1</v>
      </c>
      <c r="AD460" s="19">
        <f t="shared" si="136"/>
        <v>439</v>
      </c>
      <c r="AE460" s="49" t="str">
        <f t="shared" si="134"/>
        <v>22.1439</v>
      </c>
      <c r="BD460" s="19" t="e">
        <f>VLOOKUP(AE460,ORGANOGRAMAES!$C$1:$N$6000,2,0)</f>
        <v>#N/A</v>
      </c>
      <c r="BE460" s="19" t="e">
        <f>VLOOKUP(AE460,ORGANOGRAMAES!$C$1:$N$6000,3,0)</f>
        <v>#N/A</v>
      </c>
      <c r="BF460" s="19" t="e">
        <f>VLOOKUP(AE460,ORGANOGRAMAES!$C$1:$N$6000,4,0)</f>
        <v>#N/A</v>
      </c>
      <c r="BG460" s="19" t="e">
        <f>VLOOKUP(AE460,ORGANOGRAMAES!$C$1:$N$6000,5,0)</f>
        <v>#N/A</v>
      </c>
      <c r="BH460" s="19" t="e">
        <f>VLOOKUP(AE460,ORGANOGRAMAES!$C$1:$N$6000,6,0)</f>
        <v>#N/A</v>
      </c>
      <c r="BI460" s="19" t="e">
        <f>VLOOKUP(AE460,ORGANOGRAMAES!$C$1:$N$6000,7,0)</f>
        <v>#N/A</v>
      </c>
      <c r="BJ460" s="19" t="e">
        <f>VLOOKUP(AE460,ORGANOGRAMAES!$C$1:$N$6000,8,0)</f>
        <v>#N/A</v>
      </c>
      <c r="BK460" s="19" t="e">
        <f>VLOOKUP(AE460,ORGANOGRAMAES!$C$1:$N$6000,9,0)</f>
        <v>#N/A</v>
      </c>
      <c r="BL460" s="19" t="e">
        <f>VLOOKUP(AE460,ORGANOGRAMAES!$C$1:$N$6000,10,0)</f>
        <v>#N/A</v>
      </c>
      <c r="BM460" s="19" t="e">
        <f>VLOOKUP(AE460,ORGANOGRAMAES!$C$1:$N$6000,11,0)</f>
        <v>#N/A</v>
      </c>
      <c r="BN460" s="19" t="e">
        <f>VLOOKUP(AE460,ORGANOGRAMAES!$C$1:$N$6000,12,0)</f>
        <v>#N/A</v>
      </c>
      <c r="BP460" s="19" t="str">
        <f t="shared" si="119"/>
        <v>-</v>
      </c>
      <c r="BQ460" s="19" t="str">
        <f t="shared" si="120"/>
        <v>-</v>
      </c>
      <c r="BR460" s="19" t="str">
        <f t="shared" si="121"/>
        <v>-</v>
      </c>
      <c r="BS460" s="19" t="str">
        <f t="shared" si="122"/>
        <v>-</v>
      </c>
      <c r="BT460" s="19" t="str">
        <f t="shared" si="123"/>
        <v>-</v>
      </c>
      <c r="BU460" s="19" t="str">
        <f t="shared" si="124"/>
        <v>-</v>
      </c>
      <c r="BV460" s="19" t="str">
        <f t="shared" si="125"/>
        <v>-</v>
      </c>
      <c r="BW460" s="19" t="str">
        <f t="shared" si="126"/>
        <v>-</v>
      </c>
      <c r="BX460" s="19" t="str">
        <f t="shared" si="127"/>
        <v>-</v>
      </c>
      <c r="BY460" s="19" t="str">
        <f t="shared" si="128"/>
        <v>-</v>
      </c>
      <c r="BZ460" s="19" t="str">
        <f t="shared" si="129"/>
        <v>-</v>
      </c>
    </row>
    <row r="461" spans="1:78">
      <c r="A461" s="106" t="str">
        <f t="shared" si="130"/>
        <v>22.1.00.00.00.00.00</v>
      </c>
      <c r="B461" s="106">
        <f t="shared" si="131"/>
        <v>22</v>
      </c>
      <c r="C461" s="107" t="str">
        <f t="shared" si="132"/>
        <v>1</v>
      </c>
      <c r="D461" s="32" t="s">
        <v>7024</v>
      </c>
      <c r="E461" s="32" t="s">
        <v>7024</v>
      </c>
      <c r="F461" s="32" t="s">
        <v>7024</v>
      </c>
      <c r="G461" s="32" t="s">
        <v>7024</v>
      </c>
      <c r="H461" s="32" t="s">
        <v>7024</v>
      </c>
      <c r="I461" s="33"/>
      <c r="J461" s="17" t="s">
        <v>93</v>
      </c>
      <c r="K461" s="150" t="str">
        <f t="shared" si="133"/>
        <v>-</v>
      </c>
      <c r="L461" s="123"/>
      <c r="M461" s="123"/>
      <c r="N461" s="123"/>
      <c r="O461" s="123"/>
      <c r="P461" s="123"/>
      <c r="Q461" s="123"/>
      <c r="AC461" s="50" t="str">
        <f t="shared" si="135"/>
        <v>22.1</v>
      </c>
      <c r="AD461" s="19">
        <f t="shared" si="136"/>
        <v>440</v>
      </c>
      <c r="AE461" s="49" t="str">
        <f t="shared" si="134"/>
        <v>22.1440</v>
      </c>
      <c r="BD461" s="19" t="e">
        <f>VLOOKUP(AE461,ORGANOGRAMAES!$C$1:$N$6000,2,0)</f>
        <v>#N/A</v>
      </c>
      <c r="BE461" s="19" t="e">
        <f>VLOOKUP(AE461,ORGANOGRAMAES!$C$1:$N$6000,3,0)</f>
        <v>#N/A</v>
      </c>
      <c r="BF461" s="19" t="e">
        <f>VLOOKUP(AE461,ORGANOGRAMAES!$C$1:$N$6000,4,0)</f>
        <v>#N/A</v>
      </c>
      <c r="BG461" s="19" t="e">
        <f>VLOOKUP(AE461,ORGANOGRAMAES!$C$1:$N$6000,5,0)</f>
        <v>#N/A</v>
      </c>
      <c r="BH461" s="19" t="e">
        <f>VLOOKUP(AE461,ORGANOGRAMAES!$C$1:$N$6000,6,0)</f>
        <v>#N/A</v>
      </c>
      <c r="BI461" s="19" t="e">
        <f>VLOOKUP(AE461,ORGANOGRAMAES!$C$1:$N$6000,7,0)</f>
        <v>#N/A</v>
      </c>
      <c r="BJ461" s="19" t="e">
        <f>VLOOKUP(AE461,ORGANOGRAMAES!$C$1:$N$6000,8,0)</f>
        <v>#N/A</v>
      </c>
      <c r="BK461" s="19" t="e">
        <f>VLOOKUP(AE461,ORGANOGRAMAES!$C$1:$N$6000,9,0)</f>
        <v>#N/A</v>
      </c>
      <c r="BL461" s="19" t="e">
        <f>VLOOKUP(AE461,ORGANOGRAMAES!$C$1:$N$6000,10,0)</f>
        <v>#N/A</v>
      </c>
      <c r="BM461" s="19" t="e">
        <f>VLOOKUP(AE461,ORGANOGRAMAES!$C$1:$N$6000,11,0)</f>
        <v>#N/A</v>
      </c>
      <c r="BN461" s="19" t="e">
        <f>VLOOKUP(AE461,ORGANOGRAMAES!$C$1:$N$6000,12,0)</f>
        <v>#N/A</v>
      </c>
      <c r="BP461" s="19" t="str">
        <f t="shared" si="119"/>
        <v>-</v>
      </c>
      <c r="BQ461" s="19" t="str">
        <f t="shared" si="120"/>
        <v>-</v>
      </c>
      <c r="BR461" s="19" t="str">
        <f t="shared" si="121"/>
        <v>-</v>
      </c>
      <c r="BS461" s="19" t="str">
        <f t="shared" si="122"/>
        <v>-</v>
      </c>
      <c r="BT461" s="19" t="str">
        <f t="shared" si="123"/>
        <v>-</v>
      </c>
      <c r="BU461" s="19" t="str">
        <f t="shared" si="124"/>
        <v>-</v>
      </c>
      <c r="BV461" s="19" t="str">
        <f t="shared" si="125"/>
        <v>-</v>
      </c>
      <c r="BW461" s="19" t="str">
        <f t="shared" si="126"/>
        <v>-</v>
      </c>
      <c r="BX461" s="19" t="str">
        <f t="shared" si="127"/>
        <v>-</v>
      </c>
      <c r="BY461" s="19" t="str">
        <f t="shared" si="128"/>
        <v>-</v>
      </c>
      <c r="BZ461" s="19" t="str">
        <f t="shared" si="129"/>
        <v>-</v>
      </c>
    </row>
    <row r="462" spans="1:78">
      <c r="A462" s="106" t="str">
        <f t="shared" si="130"/>
        <v>22.1.00.00.00.00.00</v>
      </c>
      <c r="B462" s="106">
        <f t="shared" si="131"/>
        <v>22</v>
      </c>
      <c r="C462" s="107" t="str">
        <f t="shared" si="132"/>
        <v>1</v>
      </c>
      <c r="D462" s="32" t="s">
        <v>7024</v>
      </c>
      <c r="E462" s="32" t="s">
        <v>7024</v>
      </c>
      <c r="F462" s="32" t="s">
        <v>7024</v>
      </c>
      <c r="G462" s="32" t="s">
        <v>7024</v>
      </c>
      <c r="H462" s="32" t="s">
        <v>7024</v>
      </c>
      <c r="I462" s="33"/>
      <c r="J462" s="17" t="s">
        <v>93</v>
      </c>
      <c r="K462" s="150" t="str">
        <f t="shared" si="133"/>
        <v>-</v>
      </c>
      <c r="L462" s="123"/>
      <c r="M462" s="123"/>
      <c r="N462" s="123"/>
      <c r="O462" s="123"/>
      <c r="P462" s="123"/>
      <c r="Q462" s="123"/>
      <c r="AC462" s="50" t="str">
        <f t="shared" si="135"/>
        <v>22.1</v>
      </c>
      <c r="AD462" s="19">
        <f t="shared" si="136"/>
        <v>441</v>
      </c>
      <c r="AE462" s="49" t="str">
        <f t="shared" si="134"/>
        <v>22.1441</v>
      </c>
      <c r="BD462" s="19" t="e">
        <f>VLOOKUP(AE462,ORGANOGRAMAES!$C$1:$N$6000,2,0)</f>
        <v>#N/A</v>
      </c>
      <c r="BE462" s="19" t="e">
        <f>VLOOKUP(AE462,ORGANOGRAMAES!$C$1:$N$6000,3,0)</f>
        <v>#N/A</v>
      </c>
      <c r="BF462" s="19" t="e">
        <f>VLOOKUP(AE462,ORGANOGRAMAES!$C$1:$N$6000,4,0)</f>
        <v>#N/A</v>
      </c>
      <c r="BG462" s="19" t="e">
        <f>VLOOKUP(AE462,ORGANOGRAMAES!$C$1:$N$6000,5,0)</f>
        <v>#N/A</v>
      </c>
      <c r="BH462" s="19" t="e">
        <f>VLOOKUP(AE462,ORGANOGRAMAES!$C$1:$N$6000,6,0)</f>
        <v>#N/A</v>
      </c>
      <c r="BI462" s="19" t="e">
        <f>VLOOKUP(AE462,ORGANOGRAMAES!$C$1:$N$6000,7,0)</f>
        <v>#N/A</v>
      </c>
      <c r="BJ462" s="19" t="e">
        <f>VLOOKUP(AE462,ORGANOGRAMAES!$C$1:$N$6000,8,0)</f>
        <v>#N/A</v>
      </c>
      <c r="BK462" s="19" t="e">
        <f>VLOOKUP(AE462,ORGANOGRAMAES!$C$1:$N$6000,9,0)</f>
        <v>#N/A</v>
      </c>
      <c r="BL462" s="19" t="e">
        <f>VLOOKUP(AE462,ORGANOGRAMAES!$C$1:$N$6000,10,0)</f>
        <v>#N/A</v>
      </c>
      <c r="BM462" s="19" t="e">
        <f>VLOOKUP(AE462,ORGANOGRAMAES!$C$1:$N$6000,11,0)</f>
        <v>#N/A</v>
      </c>
      <c r="BN462" s="19" t="e">
        <f>VLOOKUP(AE462,ORGANOGRAMAES!$C$1:$N$6000,12,0)</f>
        <v>#N/A</v>
      </c>
      <c r="BP462" s="19" t="str">
        <f t="shared" si="119"/>
        <v>-</v>
      </c>
      <c r="BQ462" s="19" t="str">
        <f t="shared" si="120"/>
        <v>-</v>
      </c>
      <c r="BR462" s="19" t="str">
        <f t="shared" si="121"/>
        <v>-</v>
      </c>
      <c r="BS462" s="19" t="str">
        <f t="shared" si="122"/>
        <v>-</v>
      </c>
      <c r="BT462" s="19" t="str">
        <f t="shared" si="123"/>
        <v>-</v>
      </c>
      <c r="BU462" s="19" t="str">
        <f t="shared" si="124"/>
        <v>-</v>
      </c>
      <c r="BV462" s="19" t="str">
        <f t="shared" si="125"/>
        <v>-</v>
      </c>
      <c r="BW462" s="19" t="str">
        <f t="shared" si="126"/>
        <v>-</v>
      </c>
      <c r="BX462" s="19" t="str">
        <f t="shared" si="127"/>
        <v>-</v>
      </c>
      <c r="BY462" s="19" t="str">
        <f t="shared" si="128"/>
        <v>-</v>
      </c>
      <c r="BZ462" s="19" t="str">
        <f t="shared" si="129"/>
        <v>-</v>
      </c>
    </row>
    <row r="463" spans="1:78">
      <c r="A463" s="106" t="str">
        <f t="shared" si="130"/>
        <v>22.1.00.00.00.00.00</v>
      </c>
      <c r="B463" s="106">
        <f t="shared" si="131"/>
        <v>22</v>
      </c>
      <c r="C463" s="107" t="str">
        <f t="shared" si="132"/>
        <v>1</v>
      </c>
      <c r="D463" s="32" t="s">
        <v>7024</v>
      </c>
      <c r="E463" s="32" t="s">
        <v>7024</v>
      </c>
      <c r="F463" s="32" t="s">
        <v>7024</v>
      </c>
      <c r="G463" s="32" t="s">
        <v>7024</v>
      </c>
      <c r="H463" s="32" t="s">
        <v>7024</v>
      </c>
      <c r="I463" s="33"/>
      <c r="J463" s="17" t="s">
        <v>93</v>
      </c>
      <c r="K463" s="150" t="str">
        <f t="shared" si="133"/>
        <v>-</v>
      </c>
      <c r="L463" s="123"/>
      <c r="M463" s="123"/>
      <c r="N463" s="123"/>
      <c r="O463" s="123"/>
      <c r="P463" s="123"/>
      <c r="Q463" s="123"/>
      <c r="AC463" s="50" t="str">
        <f t="shared" si="135"/>
        <v>22.1</v>
      </c>
      <c r="AD463" s="19">
        <f t="shared" si="136"/>
        <v>442</v>
      </c>
      <c r="AE463" s="49" t="str">
        <f t="shared" si="134"/>
        <v>22.1442</v>
      </c>
      <c r="BD463" s="19" t="e">
        <f>VLOOKUP(AE463,ORGANOGRAMAES!$C$1:$N$6000,2,0)</f>
        <v>#N/A</v>
      </c>
      <c r="BE463" s="19" t="e">
        <f>VLOOKUP(AE463,ORGANOGRAMAES!$C$1:$N$6000,3,0)</f>
        <v>#N/A</v>
      </c>
      <c r="BF463" s="19" t="e">
        <f>VLOOKUP(AE463,ORGANOGRAMAES!$C$1:$N$6000,4,0)</f>
        <v>#N/A</v>
      </c>
      <c r="BG463" s="19" t="e">
        <f>VLOOKUP(AE463,ORGANOGRAMAES!$C$1:$N$6000,5,0)</f>
        <v>#N/A</v>
      </c>
      <c r="BH463" s="19" t="e">
        <f>VLOOKUP(AE463,ORGANOGRAMAES!$C$1:$N$6000,6,0)</f>
        <v>#N/A</v>
      </c>
      <c r="BI463" s="19" t="e">
        <f>VLOOKUP(AE463,ORGANOGRAMAES!$C$1:$N$6000,7,0)</f>
        <v>#N/A</v>
      </c>
      <c r="BJ463" s="19" t="e">
        <f>VLOOKUP(AE463,ORGANOGRAMAES!$C$1:$N$6000,8,0)</f>
        <v>#N/A</v>
      </c>
      <c r="BK463" s="19" t="e">
        <f>VLOOKUP(AE463,ORGANOGRAMAES!$C$1:$N$6000,9,0)</f>
        <v>#N/A</v>
      </c>
      <c r="BL463" s="19" t="e">
        <f>VLOOKUP(AE463,ORGANOGRAMAES!$C$1:$N$6000,10,0)</f>
        <v>#N/A</v>
      </c>
      <c r="BM463" s="19" t="e">
        <f>VLOOKUP(AE463,ORGANOGRAMAES!$C$1:$N$6000,11,0)</f>
        <v>#N/A</v>
      </c>
      <c r="BN463" s="19" t="e">
        <f>VLOOKUP(AE463,ORGANOGRAMAES!$C$1:$N$6000,12,0)</f>
        <v>#N/A</v>
      </c>
      <c r="BP463" s="19" t="str">
        <f t="shared" si="119"/>
        <v>-</v>
      </c>
      <c r="BQ463" s="19" t="str">
        <f t="shared" si="120"/>
        <v>-</v>
      </c>
      <c r="BR463" s="19" t="str">
        <f t="shared" si="121"/>
        <v>-</v>
      </c>
      <c r="BS463" s="19" t="str">
        <f t="shared" si="122"/>
        <v>-</v>
      </c>
      <c r="BT463" s="19" t="str">
        <f t="shared" si="123"/>
        <v>-</v>
      </c>
      <c r="BU463" s="19" t="str">
        <f t="shared" si="124"/>
        <v>-</v>
      </c>
      <c r="BV463" s="19" t="str">
        <f t="shared" si="125"/>
        <v>-</v>
      </c>
      <c r="BW463" s="19" t="str">
        <f t="shared" si="126"/>
        <v>-</v>
      </c>
      <c r="BX463" s="19" t="str">
        <f t="shared" si="127"/>
        <v>-</v>
      </c>
      <c r="BY463" s="19" t="str">
        <f t="shared" si="128"/>
        <v>-</v>
      </c>
      <c r="BZ463" s="19" t="str">
        <f t="shared" si="129"/>
        <v>-</v>
      </c>
    </row>
    <row r="464" spans="1:78">
      <c r="A464" s="106" t="str">
        <f t="shared" si="130"/>
        <v>22.1.00.00.00.00.00</v>
      </c>
      <c r="B464" s="106">
        <f t="shared" si="131"/>
        <v>22</v>
      </c>
      <c r="C464" s="107" t="str">
        <f t="shared" si="132"/>
        <v>1</v>
      </c>
      <c r="D464" s="32" t="s">
        <v>7024</v>
      </c>
      <c r="E464" s="32" t="s">
        <v>7024</v>
      </c>
      <c r="F464" s="32" t="s">
        <v>7024</v>
      </c>
      <c r="G464" s="32" t="s">
        <v>7024</v>
      </c>
      <c r="H464" s="32" t="s">
        <v>7024</v>
      </c>
      <c r="I464" s="33"/>
      <c r="J464" s="17" t="s">
        <v>93</v>
      </c>
      <c r="K464" s="150" t="str">
        <f t="shared" si="133"/>
        <v>-</v>
      </c>
      <c r="L464" s="123"/>
      <c r="M464" s="123"/>
      <c r="N464" s="123"/>
      <c r="O464" s="123"/>
      <c r="P464" s="123"/>
      <c r="Q464" s="123"/>
      <c r="AC464" s="50" t="str">
        <f t="shared" si="135"/>
        <v>22.1</v>
      </c>
      <c r="AD464" s="19">
        <f t="shared" si="136"/>
        <v>443</v>
      </c>
      <c r="AE464" s="49" t="str">
        <f t="shared" si="134"/>
        <v>22.1443</v>
      </c>
      <c r="BD464" s="19" t="e">
        <f>VLOOKUP(AE464,ORGANOGRAMAES!$C$1:$N$6000,2,0)</f>
        <v>#N/A</v>
      </c>
      <c r="BE464" s="19" t="e">
        <f>VLOOKUP(AE464,ORGANOGRAMAES!$C$1:$N$6000,3,0)</f>
        <v>#N/A</v>
      </c>
      <c r="BF464" s="19" t="e">
        <f>VLOOKUP(AE464,ORGANOGRAMAES!$C$1:$N$6000,4,0)</f>
        <v>#N/A</v>
      </c>
      <c r="BG464" s="19" t="e">
        <f>VLOOKUP(AE464,ORGANOGRAMAES!$C$1:$N$6000,5,0)</f>
        <v>#N/A</v>
      </c>
      <c r="BH464" s="19" t="e">
        <f>VLOOKUP(AE464,ORGANOGRAMAES!$C$1:$N$6000,6,0)</f>
        <v>#N/A</v>
      </c>
      <c r="BI464" s="19" t="e">
        <f>VLOOKUP(AE464,ORGANOGRAMAES!$C$1:$N$6000,7,0)</f>
        <v>#N/A</v>
      </c>
      <c r="BJ464" s="19" t="e">
        <f>VLOOKUP(AE464,ORGANOGRAMAES!$C$1:$N$6000,8,0)</f>
        <v>#N/A</v>
      </c>
      <c r="BK464" s="19" t="e">
        <f>VLOOKUP(AE464,ORGANOGRAMAES!$C$1:$N$6000,9,0)</f>
        <v>#N/A</v>
      </c>
      <c r="BL464" s="19" t="e">
        <f>VLOOKUP(AE464,ORGANOGRAMAES!$C$1:$N$6000,10,0)</f>
        <v>#N/A</v>
      </c>
      <c r="BM464" s="19" t="e">
        <f>VLOOKUP(AE464,ORGANOGRAMAES!$C$1:$N$6000,11,0)</f>
        <v>#N/A</v>
      </c>
      <c r="BN464" s="19" t="e">
        <f>VLOOKUP(AE464,ORGANOGRAMAES!$C$1:$N$6000,12,0)</f>
        <v>#N/A</v>
      </c>
      <c r="BP464" s="19" t="str">
        <f t="shared" si="119"/>
        <v>-</v>
      </c>
      <c r="BQ464" s="19" t="str">
        <f t="shared" si="120"/>
        <v>-</v>
      </c>
      <c r="BR464" s="19" t="str">
        <f t="shared" si="121"/>
        <v>-</v>
      </c>
      <c r="BS464" s="19" t="str">
        <f t="shared" si="122"/>
        <v>-</v>
      </c>
      <c r="BT464" s="19" t="str">
        <f t="shared" si="123"/>
        <v>-</v>
      </c>
      <c r="BU464" s="19" t="str">
        <f t="shared" si="124"/>
        <v>-</v>
      </c>
      <c r="BV464" s="19" t="str">
        <f t="shared" si="125"/>
        <v>-</v>
      </c>
      <c r="BW464" s="19" t="str">
        <f t="shared" si="126"/>
        <v>-</v>
      </c>
      <c r="BX464" s="19" t="str">
        <f t="shared" si="127"/>
        <v>-</v>
      </c>
      <c r="BY464" s="19" t="str">
        <f t="shared" si="128"/>
        <v>-</v>
      </c>
      <c r="BZ464" s="19" t="str">
        <f t="shared" si="129"/>
        <v>-</v>
      </c>
    </row>
    <row r="465" spans="1:78">
      <c r="A465" s="106" t="str">
        <f t="shared" si="130"/>
        <v>22.1.00.00.00.00.00</v>
      </c>
      <c r="B465" s="106">
        <f t="shared" si="131"/>
        <v>22</v>
      </c>
      <c r="C465" s="107" t="str">
        <f t="shared" si="132"/>
        <v>1</v>
      </c>
      <c r="D465" s="32" t="s">
        <v>7024</v>
      </c>
      <c r="E465" s="32" t="s">
        <v>7024</v>
      </c>
      <c r="F465" s="32" t="s">
        <v>7024</v>
      </c>
      <c r="G465" s="32" t="s">
        <v>7024</v>
      </c>
      <c r="H465" s="32" t="s">
        <v>7024</v>
      </c>
      <c r="I465" s="33"/>
      <c r="J465" s="17" t="s">
        <v>93</v>
      </c>
      <c r="K465" s="150" t="str">
        <f t="shared" si="133"/>
        <v>-</v>
      </c>
      <c r="L465" s="123"/>
      <c r="M465" s="123"/>
      <c r="N465" s="123"/>
      <c r="O465" s="123"/>
      <c r="P465" s="123"/>
      <c r="Q465" s="123"/>
      <c r="AC465" s="50" t="str">
        <f t="shared" si="135"/>
        <v>22.1</v>
      </c>
      <c r="AD465" s="19">
        <f t="shared" si="136"/>
        <v>444</v>
      </c>
      <c r="AE465" s="49" t="str">
        <f t="shared" si="134"/>
        <v>22.1444</v>
      </c>
      <c r="BD465" s="19" t="e">
        <f>VLOOKUP(AE465,ORGANOGRAMAES!$C$1:$N$6000,2,0)</f>
        <v>#N/A</v>
      </c>
      <c r="BE465" s="19" t="e">
        <f>VLOOKUP(AE465,ORGANOGRAMAES!$C$1:$N$6000,3,0)</f>
        <v>#N/A</v>
      </c>
      <c r="BF465" s="19" t="e">
        <f>VLOOKUP(AE465,ORGANOGRAMAES!$C$1:$N$6000,4,0)</f>
        <v>#N/A</v>
      </c>
      <c r="BG465" s="19" t="e">
        <f>VLOOKUP(AE465,ORGANOGRAMAES!$C$1:$N$6000,5,0)</f>
        <v>#N/A</v>
      </c>
      <c r="BH465" s="19" t="e">
        <f>VLOOKUP(AE465,ORGANOGRAMAES!$C$1:$N$6000,6,0)</f>
        <v>#N/A</v>
      </c>
      <c r="BI465" s="19" t="e">
        <f>VLOOKUP(AE465,ORGANOGRAMAES!$C$1:$N$6000,7,0)</f>
        <v>#N/A</v>
      </c>
      <c r="BJ465" s="19" t="e">
        <f>VLOOKUP(AE465,ORGANOGRAMAES!$C$1:$N$6000,8,0)</f>
        <v>#N/A</v>
      </c>
      <c r="BK465" s="19" t="e">
        <f>VLOOKUP(AE465,ORGANOGRAMAES!$C$1:$N$6000,9,0)</f>
        <v>#N/A</v>
      </c>
      <c r="BL465" s="19" t="e">
        <f>VLOOKUP(AE465,ORGANOGRAMAES!$C$1:$N$6000,10,0)</f>
        <v>#N/A</v>
      </c>
      <c r="BM465" s="19" t="e">
        <f>VLOOKUP(AE465,ORGANOGRAMAES!$C$1:$N$6000,11,0)</f>
        <v>#N/A</v>
      </c>
      <c r="BN465" s="19" t="e">
        <f>VLOOKUP(AE465,ORGANOGRAMAES!$C$1:$N$6000,12,0)</f>
        <v>#N/A</v>
      </c>
      <c r="BP465" s="19" t="str">
        <f t="shared" si="119"/>
        <v>-</v>
      </c>
      <c r="BQ465" s="19" t="str">
        <f t="shared" si="120"/>
        <v>-</v>
      </c>
      <c r="BR465" s="19" t="str">
        <f t="shared" si="121"/>
        <v>-</v>
      </c>
      <c r="BS465" s="19" t="str">
        <f t="shared" si="122"/>
        <v>-</v>
      </c>
      <c r="BT465" s="19" t="str">
        <f t="shared" si="123"/>
        <v>-</v>
      </c>
      <c r="BU465" s="19" t="str">
        <f t="shared" si="124"/>
        <v>-</v>
      </c>
      <c r="BV465" s="19" t="str">
        <f t="shared" si="125"/>
        <v>-</v>
      </c>
      <c r="BW465" s="19" t="str">
        <f t="shared" si="126"/>
        <v>-</v>
      </c>
      <c r="BX465" s="19" t="str">
        <f t="shared" si="127"/>
        <v>-</v>
      </c>
      <c r="BY465" s="19" t="str">
        <f t="shared" si="128"/>
        <v>-</v>
      </c>
      <c r="BZ465" s="19" t="str">
        <f t="shared" si="129"/>
        <v>-</v>
      </c>
    </row>
    <row r="466" spans="1:78">
      <c r="A466" s="106" t="str">
        <f t="shared" si="130"/>
        <v>22.1.00.00.00.00.00</v>
      </c>
      <c r="B466" s="106">
        <f t="shared" si="131"/>
        <v>22</v>
      </c>
      <c r="C466" s="107" t="str">
        <f t="shared" si="132"/>
        <v>1</v>
      </c>
      <c r="D466" s="32" t="s">
        <v>7024</v>
      </c>
      <c r="E466" s="32" t="s">
        <v>7024</v>
      </c>
      <c r="F466" s="32" t="s">
        <v>7024</v>
      </c>
      <c r="G466" s="32" t="s">
        <v>7024</v>
      </c>
      <c r="H466" s="32" t="s">
        <v>7024</v>
      </c>
      <c r="I466" s="33"/>
      <c r="J466" s="17" t="s">
        <v>93</v>
      </c>
      <c r="K466" s="150" t="str">
        <f t="shared" si="133"/>
        <v>-</v>
      </c>
      <c r="L466" s="123"/>
      <c r="M466" s="123"/>
      <c r="N466" s="123"/>
      <c r="O466" s="123"/>
      <c r="P466" s="123"/>
      <c r="Q466" s="123"/>
      <c r="AC466" s="50" t="str">
        <f t="shared" si="135"/>
        <v>22.1</v>
      </c>
      <c r="AD466" s="19">
        <f t="shared" si="136"/>
        <v>445</v>
      </c>
      <c r="AE466" s="49" t="str">
        <f t="shared" si="134"/>
        <v>22.1445</v>
      </c>
      <c r="BD466" s="19" t="e">
        <f>VLOOKUP(AE466,ORGANOGRAMAES!$C$1:$N$6000,2,0)</f>
        <v>#N/A</v>
      </c>
      <c r="BE466" s="19" t="e">
        <f>VLOOKUP(AE466,ORGANOGRAMAES!$C$1:$N$6000,3,0)</f>
        <v>#N/A</v>
      </c>
      <c r="BF466" s="19" t="e">
        <f>VLOOKUP(AE466,ORGANOGRAMAES!$C$1:$N$6000,4,0)</f>
        <v>#N/A</v>
      </c>
      <c r="BG466" s="19" t="e">
        <f>VLOOKUP(AE466,ORGANOGRAMAES!$C$1:$N$6000,5,0)</f>
        <v>#N/A</v>
      </c>
      <c r="BH466" s="19" t="e">
        <f>VLOOKUP(AE466,ORGANOGRAMAES!$C$1:$N$6000,6,0)</f>
        <v>#N/A</v>
      </c>
      <c r="BI466" s="19" t="e">
        <f>VLOOKUP(AE466,ORGANOGRAMAES!$C$1:$N$6000,7,0)</f>
        <v>#N/A</v>
      </c>
      <c r="BJ466" s="19" t="e">
        <f>VLOOKUP(AE466,ORGANOGRAMAES!$C$1:$N$6000,8,0)</f>
        <v>#N/A</v>
      </c>
      <c r="BK466" s="19" t="e">
        <f>VLOOKUP(AE466,ORGANOGRAMAES!$C$1:$N$6000,9,0)</f>
        <v>#N/A</v>
      </c>
      <c r="BL466" s="19" t="e">
        <f>VLOOKUP(AE466,ORGANOGRAMAES!$C$1:$N$6000,10,0)</f>
        <v>#N/A</v>
      </c>
      <c r="BM466" s="19" t="e">
        <f>VLOOKUP(AE466,ORGANOGRAMAES!$C$1:$N$6000,11,0)</f>
        <v>#N/A</v>
      </c>
      <c r="BN466" s="19" t="e">
        <f>VLOOKUP(AE466,ORGANOGRAMAES!$C$1:$N$6000,12,0)</f>
        <v>#N/A</v>
      </c>
      <c r="BP466" s="19" t="str">
        <f t="shared" si="119"/>
        <v>-</v>
      </c>
      <c r="BQ466" s="19" t="str">
        <f t="shared" si="120"/>
        <v>-</v>
      </c>
      <c r="BR466" s="19" t="str">
        <f t="shared" si="121"/>
        <v>-</v>
      </c>
      <c r="BS466" s="19" t="str">
        <f t="shared" si="122"/>
        <v>-</v>
      </c>
      <c r="BT466" s="19" t="str">
        <f t="shared" si="123"/>
        <v>-</v>
      </c>
      <c r="BU466" s="19" t="str">
        <f t="shared" si="124"/>
        <v>-</v>
      </c>
      <c r="BV466" s="19" t="str">
        <f t="shared" si="125"/>
        <v>-</v>
      </c>
      <c r="BW466" s="19" t="str">
        <f t="shared" si="126"/>
        <v>-</v>
      </c>
      <c r="BX466" s="19" t="str">
        <f t="shared" si="127"/>
        <v>-</v>
      </c>
      <c r="BY466" s="19" t="str">
        <f t="shared" si="128"/>
        <v>-</v>
      </c>
      <c r="BZ466" s="19" t="str">
        <f t="shared" si="129"/>
        <v>-</v>
      </c>
    </row>
    <row r="467" spans="1:78">
      <c r="A467" s="106" t="str">
        <f t="shared" si="130"/>
        <v>22.1.00.00.00.00.00</v>
      </c>
      <c r="B467" s="106">
        <f t="shared" si="131"/>
        <v>22</v>
      </c>
      <c r="C467" s="107" t="str">
        <f t="shared" si="132"/>
        <v>1</v>
      </c>
      <c r="D467" s="32" t="s">
        <v>7024</v>
      </c>
      <c r="E467" s="32" t="s">
        <v>7024</v>
      </c>
      <c r="F467" s="32" t="s">
        <v>7024</v>
      </c>
      <c r="G467" s="32" t="s">
        <v>7024</v>
      </c>
      <c r="H467" s="32" t="s">
        <v>7024</v>
      </c>
      <c r="I467" s="33"/>
      <c r="J467" s="17" t="s">
        <v>93</v>
      </c>
      <c r="K467" s="150" t="str">
        <f t="shared" si="133"/>
        <v>-</v>
      </c>
      <c r="L467" s="123"/>
      <c r="M467" s="123"/>
      <c r="N467" s="123"/>
      <c r="O467" s="123"/>
      <c r="P467" s="123"/>
      <c r="Q467" s="123"/>
      <c r="AC467" s="50" t="str">
        <f t="shared" si="135"/>
        <v>22.1</v>
      </c>
      <c r="AD467" s="19">
        <f t="shared" si="136"/>
        <v>446</v>
      </c>
      <c r="AE467" s="49" t="str">
        <f t="shared" si="134"/>
        <v>22.1446</v>
      </c>
      <c r="BD467" s="19" t="e">
        <f>VLOOKUP(AE467,ORGANOGRAMAES!$C$1:$N$6000,2,0)</f>
        <v>#N/A</v>
      </c>
      <c r="BE467" s="19" t="e">
        <f>VLOOKUP(AE467,ORGANOGRAMAES!$C$1:$N$6000,3,0)</f>
        <v>#N/A</v>
      </c>
      <c r="BF467" s="19" t="e">
        <f>VLOOKUP(AE467,ORGANOGRAMAES!$C$1:$N$6000,4,0)</f>
        <v>#N/A</v>
      </c>
      <c r="BG467" s="19" t="e">
        <f>VLOOKUP(AE467,ORGANOGRAMAES!$C$1:$N$6000,5,0)</f>
        <v>#N/A</v>
      </c>
      <c r="BH467" s="19" t="e">
        <f>VLOOKUP(AE467,ORGANOGRAMAES!$C$1:$N$6000,6,0)</f>
        <v>#N/A</v>
      </c>
      <c r="BI467" s="19" t="e">
        <f>VLOOKUP(AE467,ORGANOGRAMAES!$C$1:$N$6000,7,0)</f>
        <v>#N/A</v>
      </c>
      <c r="BJ467" s="19" t="e">
        <f>VLOOKUP(AE467,ORGANOGRAMAES!$C$1:$N$6000,8,0)</f>
        <v>#N/A</v>
      </c>
      <c r="BK467" s="19" t="e">
        <f>VLOOKUP(AE467,ORGANOGRAMAES!$C$1:$N$6000,9,0)</f>
        <v>#N/A</v>
      </c>
      <c r="BL467" s="19" t="e">
        <f>VLOOKUP(AE467,ORGANOGRAMAES!$C$1:$N$6000,10,0)</f>
        <v>#N/A</v>
      </c>
      <c r="BM467" s="19" t="e">
        <f>VLOOKUP(AE467,ORGANOGRAMAES!$C$1:$N$6000,11,0)</f>
        <v>#N/A</v>
      </c>
      <c r="BN467" s="19" t="e">
        <f>VLOOKUP(AE467,ORGANOGRAMAES!$C$1:$N$6000,12,0)</f>
        <v>#N/A</v>
      </c>
      <c r="BP467" s="19" t="str">
        <f t="shared" ref="BP467:BP530" si="137">IFERROR(+BD467,"-")</f>
        <v>-</v>
      </c>
      <c r="BQ467" s="19" t="str">
        <f t="shared" ref="BQ467:BQ530" si="138">IFERROR(+BE467,"-")</f>
        <v>-</v>
      </c>
      <c r="BR467" s="19" t="str">
        <f t="shared" ref="BR467:BR530" si="139">IFERROR(+BF467,"-")</f>
        <v>-</v>
      </c>
      <c r="BS467" s="19" t="str">
        <f t="shared" ref="BS467:BS530" si="140">IFERROR(+BG467,"-")</f>
        <v>-</v>
      </c>
      <c r="BT467" s="19" t="str">
        <f t="shared" ref="BT467:BT530" si="141">IFERROR(+BH467,"-")</f>
        <v>-</v>
      </c>
      <c r="BU467" s="19" t="str">
        <f t="shared" ref="BU467:BU530" si="142">IFERROR(+BI467,"-")</f>
        <v>-</v>
      </c>
      <c r="BV467" s="19" t="str">
        <f t="shared" ref="BV467:BV530" si="143">IFERROR(+BJ467,"-")</f>
        <v>-</v>
      </c>
      <c r="BW467" s="19" t="str">
        <f t="shared" ref="BW467:BW530" si="144">IFERROR(+BK467,"-")</f>
        <v>-</v>
      </c>
      <c r="BX467" s="19" t="str">
        <f t="shared" ref="BX467:BX530" si="145">IFERROR(+BL467,"-")</f>
        <v>-</v>
      </c>
      <c r="BY467" s="19" t="str">
        <f t="shared" ref="BY467:BY530" si="146">IFERROR(+BM467,"-")</f>
        <v>-</v>
      </c>
      <c r="BZ467" s="19" t="str">
        <f t="shared" ref="BZ467:BZ530" si="147">IFERROR(+BN467,"-")</f>
        <v>-</v>
      </c>
    </row>
    <row r="468" spans="1:78">
      <c r="A468" s="106" t="str">
        <f t="shared" ref="A468:A531" si="148">CONCATENATE(B468,".",C468,".",D468,".",E468,".",F468,".",G468,".",H468)</f>
        <v>22.1.00.00.00.00.00</v>
      </c>
      <c r="B468" s="106">
        <f t="shared" si="131"/>
        <v>22</v>
      </c>
      <c r="C468" s="107" t="str">
        <f t="shared" si="132"/>
        <v>1</v>
      </c>
      <c r="D468" s="32" t="s">
        <v>7024</v>
      </c>
      <c r="E468" s="32" t="s">
        <v>7024</v>
      </c>
      <c r="F468" s="32" t="s">
        <v>7024</v>
      </c>
      <c r="G468" s="32" t="s">
        <v>7024</v>
      </c>
      <c r="H468" s="32" t="s">
        <v>7024</v>
      </c>
      <c r="I468" s="33"/>
      <c r="J468" s="17" t="s">
        <v>93</v>
      </c>
      <c r="K468" s="150" t="str">
        <f t="shared" si="133"/>
        <v>-</v>
      </c>
      <c r="L468" s="123"/>
      <c r="M468" s="123"/>
      <c r="N468" s="123"/>
      <c r="O468" s="123"/>
      <c r="P468" s="123"/>
      <c r="Q468" s="123"/>
      <c r="AC468" s="50" t="str">
        <f t="shared" si="135"/>
        <v>22.1</v>
      </c>
      <c r="AD468" s="19">
        <f t="shared" si="136"/>
        <v>447</v>
      </c>
      <c r="AE468" s="49" t="str">
        <f t="shared" si="134"/>
        <v>22.1447</v>
      </c>
      <c r="BD468" s="19" t="e">
        <f>VLOOKUP(AE468,ORGANOGRAMAES!$C$1:$N$6000,2,0)</f>
        <v>#N/A</v>
      </c>
      <c r="BE468" s="19" t="e">
        <f>VLOOKUP(AE468,ORGANOGRAMAES!$C$1:$N$6000,3,0)</f>
        <v>#N/A</v>
      </c>
      <c r="BF468" s="19" t="e">
        <f>VLOOKUP(AE468,ORGANOGRAMAES!$C$1:$N$6000,4,0)</f>
        <v>#N/A</v>
      </c>
      <c r="BG468" s="19" t="e">
        <f>VLOOKUP(AE468,ORGANOGRAMAES!$C$1:$N$6000,5,0)</f>
        <v>#N/A</v>
      </c>
      <c r="BH468" s="19" t="e">
        <f>VLOOKUP(AE468,ORGANOGRAMAES!$C$1:$N$6000,6,0)</f>
        <v>#N/A</v>
      </c>
      <c r="BI468" s="19" t="e">
        <f>VLOOKUP(AE468,ORGANOGRAMAES!$C$1:$N$6000,7,0)</f>
        <v>#N/A</v>
      </c>
      <c r="BJ468" s="19" t="e">
        <f>VLOOKUP(AE468,ORGANOGRAMAES!$C$1:$N$6000,8,0)</f>
        <v>#N/A</v>
      </c>
      <c r="BK468" s="19" t="e">
        <f>VLOOKUP(AE468,ORGANOGRAMAES!$C$1:$N$6000,9,0)</f>
        <v>#N/A</v>
      </c>
      <c r="BL468" s="19" t="e">
        <f>VLOOKUP(AE468,ORGANOGRAMAES!$C$1:$N$6000,10,0)</f>
        <v>#N/A</v>
      </c>
      <c r="BM468" s="19" t="e">
        <f>VLOOKUP(AE468,ORGANOGRAMAES!$C$1:$N$6000,11,0)</f>
        <v>#N/A</v>
      </c>
      <c r="BN468" s="19" t="e">
        <f>VLOOKUP(AE468,ORGANOGRAMAES!$C$1:$N$6000,12,0)</f>
        <v>#N/A</v>
      </c>
      <c r="BP468" s="19" t="str">
        <f t="shared" si="137"/>
        <v>-</v>
      </c>
      <c r="BQ468" s="19" t="str">
        <f t="shared" si="138"/>
        <v>-</v>
      </c>
      <c r="BR468" s="19" t="str">
        <f t="shared" si="139"/>
        <v>-</v>
      </c>
      <c r="BS468" s="19" t="str">
        <f t="shared" si="140"/>
        <v>-</v>
      </c>
      <c r="BT468" s="19" t="str">
        <f t="shared" si="141"/>
        <v>-</v>
      </c>
      <c r="BU468" s="19" t="str">
        <f t="shared" si="142"/>
        <v>-</v>
      </c>
      <c r="BV468" s="19" t="str">
        <f t="shared" si="143"/>
        <v>-</v>
      </c>
      <c r="BW468" s="19" t="str">
        <f t="shared" si="144"/>
        <v>-</v>
      </c>
      <c r="BX468" s="19" t="str">
        <f t="shared" si="145"/>
        <v>-</v>
      </c>
      <c r="BY468" s="19" t="str">
        <f t="shared" si="146"/>
        <v>-</v>
      </c>
      <c r="BZ468" s="19" t="str">
        <f t="shared" si="147"/>
        <v>-</v>
      </c>
    </row>
    <row r="469" spans="1:78">
      <c r="A469" s="106" t="str">
        <f t="shared" si="148"/>
        <v>22.1.00.00.00.00.00</v>
      </c>
      <c r="B469" s="106">
        <f t="shared" ref="B469:B532" si="149">+B468</f>
        <v>22</v>
      </c>
      <c r="C469" s="107" t="str">
        <f t="shared" si="132"/>
        <v>1</v>
      </c>
      <c r="D469" s="32" t="s">
        <v>7024</v>
      </c>
      <c r="E469" s="32" t="s">
        <v>7024</v>
      </c>
      <c r="F469" s="32" t="s">
        <v>7024</v>
      </c>
      <c r="G469" s="32" t="s">
        <v>7024</v>
      </c>
      <c r="H469" s="32" t="s">
        <v>7024</v>
      </c>
      <c r="I469" s="33"/>
      <c r="J469" s="17" t="s">
        <v>93</v>
      </c>
      <c r="K469" s="150" t="str">
        <f t="shared" si="133"/>
        <v>-</v>
      </c>
      <c r="L469" s="123"/>
      <c r="M469" s="123"/>
      <c r="N469" s="123"/>
      <c r="O469" s="123"/>
      <c r="P469" s="123"/>
      <c r="Q469" s="123"/>
      <c r="AC469" s="50" t="str">
        <f t="shared" si="135"/>
        <v>22.1</v>
      </c>
      <c r="AD469" s="19">
        <f t="shared" si="136"/>
        <v>448</v>
      </c>
      <c r="AE469" s="49" t="str">
        <f t="shared" si="134"/>
        <v>22.1448</v>
      </c>
      <c r="BD469" s="19" t="e">
        <f>VLOOKUP(AE469,ORGANOGRAMAES!$C$1:$N$6000,2,0)</f>
        <v>#N/A</v>
      </c>
      <c r="BE469" s="19" t="e">
        <f>VLOOKUP(AE469,ORGANOGRAMAES!$C$1:$N$6000,3,0)</f>
        <v>#N/A</v>
      </c>
      <c r="BF469" s="19" t="e">
        <f>VLOOKUP(AE469,ORGANOGRAMAES!$C$1:$N$6000,4,0)</f>
        <v>#N/A</v>
      </c>
      <c r="BG469" s="19" t="e">
        <f>VLOOKUP(AE469,ORGANOGRAMAES!$C$1:$N$6000,5,0)</f>
        <v>#N/A</v>
      </c>
      <c r="BH469" s="19" t="e">
        <f>VLOOKUP(AE469,ORGANOGRAMAES!$C$1:$N$6000,6,0)</f>
        <v>#N/A</v>
      </c>
      <c r="BI469" s="19" t="e">
        <f>VLOOKUP(AE469,ORGANOGRAMAES!$C$1:$N$6000,7,0)</f>
        <v>#N/A</v>
      </c>
      <c r="BJ469" s="19" t="e">
        <f>VLOOKUP(AE469,ORGANOGRAMAES!$C$1:$N$6000,8,0)</f>
        <v>#N/A</v>
      </c>
      <c r="BK469" s="19" t="e">
        <f>VLOOKUP(AE469,ORGANOGRAMAES!$C$1:$N$6000,9,0)</f>
        <v>#N/A</v>
      </c>
      <c r="BL469" s="19" t="e">
        <f>VLOOKUP(AE469,ORGANOGRAMAES!$C$1:$N$6000,10,0)</f>
        <v>#N/A</v>
      </c>
      <c r="BM469" s="19" t="e">
        <f>VLOOKUP(AE469,ORGANOGRAMAES!$C$1:$N$6000,11,0)</f>
        <v>#N/A</v>
      </c>
      <c r="BN469" s="19" t="e">
        <f>VLOOKUP(AE469,ORGANOGRAMAES!$C$1:$N$6000,12,0)</f>
        <v>#N/A</v>
      </c>
      <c r="BP469" s="19" t="str">
        <f t="shared" si="137"/>
        <v>-</v>
      </c>
      <c r="BQ469" s="19" t="str">
        <f t="shared" si="138"/>
        <v>-</v>
      </c>
      <c r="BR469" s="19" t="str">
        <f t="shared" si="139"/>
        <v>-</v>
      </c>
      <c r="BS469" s="19" t="str">
        <f t="shared" si="140"/>
        <v>-</v>
      </c>
      <c r="BT469" s="19" t="str">
        <f t="shared" si="141"/>
        <v>-</v>
      </c>
      <c r="BU469" s="19" t="str">
        <f t="shared" si="142"/>
        <v>-</v>
      </c>
      <c r="BV469" s="19" t="str">
        <f t="shared" si="143"/>
        <v>-</v>
      </c>
      <c r="BW469" s="19" t="str">
        <f t="shared" si="144"/>
        <v>-</v>
      </c>
      <c r="BX469" s="19" t="str">
        <f t="shared" si="145"/>
        <v>-</v>
      </c>
      <c r="BY469" s="19" t="str">
        <f t="shared" si="146"/>
        <v>-</v>
      </c>
      <c r="BZ469" s="19" t="str">
        <f t="shared" si="147"/>
        <v>-</v>
      </c>
    </row>
    <row r="470" spans="1:78">
      <c r="A470" s="106" t="str">
        <f t="shared" si="148"/>
        <v>22.1.00.00.00.00.00</v>
      </c>
      <c r="B470" s="106">
        <f t="shared" si="149"/>
        <v>22</v>
      </c>
      <c r="C470" s="107" t="str">
        <f t="shared" ref="C470:C533" si="150">+C469</f>
        <v>1</v>
      </c>
      <c r="D470" s="32" t="s">
        <v>7024</v>
      </c>
      <c r="E470" s="32" t="s">
        <v>7024</v>
      </c>
      <c r="F470" s="32" t="s">
        <v>7024</v>
      </c>
      <c r="G470" s="32" t="s">
        <v>7024</v>
      </c>
      <c r="H470" s="32" t="s">
        <v>7024</v>
      </c>
      <c r="I470" s="33"/>
      <c r="J470" s="17" t="s">
        <v>93</v>
      </c>
      <c r="K470" s="150" t="str">
        <f t="shared" ref="K470:K533" si="151">IFERROR(+VLOOKUP(I470,$BC$18:$BN$1031,4,0),"-")</f>
        <v>-</v>
      </c>
      <c r="L470" s="123"/>
      <c r="M470" s="123"/>
      <c r="N470" s="123"/>
      <c r="O470" s="123"/>
      <c r="P470" s="123"/>
      <c r="Q470" s="123"/>
      <c r="AC470" s="50" t="str">
        <f t="shared" si="135"/>
        <v>22.1</v>
      </c>
      <c r="AD470" s="19">
        <f t="shared" si="136"/>
        <v>449</v>
      </c>
      <c r="AE470" s="49" t="str">
        <f t="shared" si="134"/>
        <v>22.1449</v>
      </c>
      <c r="BD470" s="19" t="e">
        <f>VLOOKUP(AE470,ORGANOGRAMAES!$C$1:$N$6000,2,0)</f>
        <v>#N/A</v>
      </c>
      <c r="BE470" s="19" t="e">
        <f>VLOOKUP(AE470,ORGANOGRAMAES!$C$1:$N$6000,3,0)</f>
        <v>#N/A</v>
      </c>
      <c r="BF470" s="19" t="e">
        <f>VLOOKUP(AE470,ORGANOGRAMAES!$C$1:$N$6000,4,0)</f>
        <v>#N/A</v>
      </c>
      <c r="BG470" s="19" t="e">
        <f>VLOOKUP(AE470,ORGANOGRAMAES!$C$1:$N$6000,5,0)</f>
        <v>#N/A</v>
      </c>
      <c r="BH470" s="19" t="e">
        <f>VLOOKUP(AE470,ORGANOGRAMAES!$C$1:$N$6000,6,0)</f>
        <v>#N/A</v>
      </c>
      <c r="BI470" s="19" t="e">
        <f>VLOOKUP(AE470,ORGANOGRAMAES!$C$1:$N$6000,7,0)</f>
        <v>#N/A</v>
      </c>
      <c r="BJ470" s="19" t="e">
        <f>VLOOKUP(AE470,ORGANOGRAMAES!$C$1:$N$6000,8,0)</f>
        <v>#N/A</v>
      </c>
      <c r="BK470" s="19" t="e">
        <f>VLOOKUP(AE470,ORGANOGRAMAES!$C$1:$N$6000,9,0)</f>
        <v>#N/A</v>
      </c>
      <c r="BL470" s="19" t="e">
        <f>VLOOKUP(AE470,ORGANOGRAMAES!$C$1:$N$6000,10,0)</f>
        <v>#N/A</v>
      </c>
      <c r="BM470" s="19" t="e">
        <f>VLOOKUP(AE470,ORGANOGRAMAES!$C$1:$N$6000,11,0)</f>
        <v>#N/A</v>
      </c>
      <c r="BN470" s="19" t="e">
        <f>VLOOKUP(AE470,ORGANOGRAMAES!$C$1:$N$6000,12,0)</f>
        <v>#N/A</v>
      </c>
      <c r="BP470" s="19" t="str">
        <f t="shared" si="137"/>
        <v>-</v>
      </c>
      <c r="BQ470" s="19" t="str">
        <f t="shared" si="138"/>
        <v>-</v>
      </c>
      <c r="BR470" s="19" t="str">
        <f t="shared" si="139"/>
        <v>-</v>
      </c>
      <c r="BS470" s="19" t="str">
        <f t="shared" si="140"/>
        <v>-</v>
      </c>
      <c r="BT470" s="19" t="str">
        <f t="shared" si="141"/>
        <v>-</v>
      </c>
      <c r="BU470" s="19" t="str">
        <f t="shared" si="142"/>
        <v>-</v>
      </c>
      <c r="BV470" s="19" t="str">
        <f t="shared" si="143"/>
        <v>-</v>
      </c>
      <c r="BW470" s="19" t="str">
        <f t="shared" si="144"/>
        <v>-</v>
      </c>
      <c r="BX470" s="19" t="str">
        <f t="shared" si="145"/>
        <v>-</v>
      </c>
      <c r="BY470" s="19" t="str">
        <f t="shared" si="146"/>
        <v>-</v>
      </c>
      <c r="BZ470" s="19" t="str">
        <f t="shared" si="147"/>
        <v>-</v>
      </c>
    </row>
    <row r="471" spans="1:78">
      <c r="A471" s="106" t="str">
        <f t="shared" si="148"/>
        <v>22.1.00.00.00.00.00</v>
      </c>
      <c r="B471" s="106">
        <f t="shared" si="149"/>
        <v>22</v>
      </c>
      <c r="C471" s="107" t="str">
        <f t="shared" si="150"/>
        <v>1</v>
      </c>
      <c r="D471" s="32" t="s">
        <v>7024</v>
      </c>
      <c r="E471" s="32" t="s">
        <v>7024</v>
      </c>
      <c r="F471" s="32" t="s">
        <v>7024</v>
      </c>
      <c r="G471" s="32" t="s">
        <v>7024</v>
      </c>
      <c r="H471" s="32" t="s">
        <v>7024</v>
      </c>
      <c r="I471" s="33"/>
      <c r="J471" s="17" t="s">
        <v>93</v>
      </c>
      <c r="K471" s="150" t="str">
        <f t="shared" si="151"/>
        <v>-</v>
      </c>
      <c r="L471" s="123"/>
      <c r="M471" s="123"/>
      <c r="N471" s="123"/>
      <c r="O471" s="123"/>
      <c r="P471" s="123"/>
      <c r="Q471" s="123"/>
      <c r="AC471" s="50" t="str">
        <f t="shared" si="135"/>
        <v>22.1</v>
      </c>
      <c r="AD471" s="19">
        <f t="shared" si="136"/>
        <v>450</v>
      </c>
      <c r="AE471" s="49" t="str">
        <f t="shared" ref="AE471:AE534" si="152">+CONCATENATE(AC471,AD471)</f>
        <v>22.1450</v>
      </c>
      <c r="BD471" s="19" t="e">
        <f>VLOOKUP(AE471,ORGANOGRAMAES!$C$1:$N$6000,2,0)</f>
        <v>#N/A</v>
      </c>
      <c r="BE471" s="19" t="e">
        <f>VLOOKUP(AE471,ORGANOGRAMAES!$C$1:$N$6000,3,0)</f>
        <v>#N/A</v>
      </c>
      <c r="BF471" s="19" t="e">
        <f>VLOOKUP(AE471,ORGANOGRAMAES!$C$1:$N$6000,4,0)</f>
        <v>#N/A</v>
      </c>
      <c r="BG471" s="19" t="e">
        <f>VLOOKUP(AE471,ORGANOGRAMAES!$C$1:$N$6000,5,0)</f>
        <v>#N/A</v>
      </c>
      <c r="BH471" s="19" t="e">
        <f>VLOOKUP(AE471,ORGANOGRAMAES!$C$1:$N$6000,6,0)</f>
        <v>#N/A</v>
      </c>
      <c r="BI471" s="19" t="e">
        <f>VLOOKUP(AE471,ORGANOGRAMAES!$C$1:$N$6000,7,0)</f>
        <v>#N/A</v>
      </c>
      <c r="BJ471" s="19" t="e">
        <f>VLOOKUP(AE471,ORGANOGRAMAES!$C$1:$N$6000,8,0)</f>
        <v>#N/A</v>
      </c>
      <c r="BK471" s="19" t="e">
        <f>VLOOKUP(AE471,ORGANOGRAMAES!$C$1:$N$6000,9,0)</f>
        <v>#N/A</v>
      </c>
      <c r="BL471" s="19" t="e">
        <f>VLOOKUP(AE471,ORGANOGRAMAES!$C$1:$N$6000,10,0)</f>
        <v>#N/A</v>
      </c>
      <c r="BM471" s="19" t="e">
        <f>VLOOKUP(AE471,ORGANOGRAMAES!$C$1:$N$6000,11,0)</f>
        <v>#N/A</v>
      </c>
      <c r="BN471" s="19" t="e">
        <f>VLOOKUP(AE471,ORGANOGRAMAES!$C$1:$N$6000,12,0)</f>
        <v>#N/A</v>
      </c>
      <c r="BP471" s="19" t="str">
        <f t="shared" si="137"/>
        <v>-</v>
      </c>
      <c r="BQ471" s="19" t="str">
        <f t="shared" si="138"/>
        <v>-</v>
      </c>
      <c r="BR471" s="19" t="str">
        <f t="shared" si="139"/>
        <v>-</v>
      </c>
      <c r="BS471" s="19" t="str">
        <f t="shared" si="140"/>
        <v>-</v>
      </c>
      <c r="BT471" s="19" t="str">
        <f t="shared" si="141"/>
        <v>-</v>
      </c>
      <c r="BU471" s="19" t="str">
        <f t="shared" si="142"/>
        <v>-</v>
      </c>
      <c r="BV471" s="19" t="str">
        <f t="shared" si="143"/>
        <v>-</v>
      </c>
      <c r="BW471" s="19" t="str">
        <f t="shared" si="144"/>
        <v>-</v>
      </c>
      <c r="BX471" s="19" t="str">
        <f t="shared" si="145"/>
        <v>-</v>
      </c>
      <c r="BY471" s="19" t="str">
        <f t="shared" si="146"/>
        <v>-</v>
      </c>
      <c r="BZ471" s="19" t="str">
        <f t="shared" si="147"/>
        <v>-</v>
      </c>
    </row>
    <row r="472" spans="1:78">
      <c r="A472" s="106" t="str">
        <f t="shared" si="148"/>
        <v>22.1.00.00.00.00.00</v>
      </c>
      <c r="B472" s="106">
        <f t="shared" si="149"/>
        <v>22</v>
      </c>
      <c r="C472" s="107" t="str">
        <f t="shared" si="150"/>
        <v>1</v>
      </c>
      <c r="D472" s="32" t="s">
        <v>7024</v>
      </c>
      <c r="E472" s="32" t="s">
        <v>7024</v>
      </c>
      <c r="F472" s="32" t="s">
        <v>7024</v>
      </c>
      <c r="G472" s="32" t="s">
        <v>7024</v>
      </c>
      <c r="H472" s="32" t="s">
        <v>7024</v>
      </c>
      <c r="I472" s="33"/>
      <c r="J472" s="17" t="s">
        <v>93</v>
      </c>
      <c r="K472" s="150" t="str">
        <f t="shared" si="151"/>
        <v>-</v>
      </c>
      <c r="L472" s="123"/>
      <c r="M472" s="123"/>
      <c r="N472" s="123"/>
      <c r="O472" s="123"/>
      <c r="P472" s="123"/>
      <c r="Q472" s="123"/>
      <c r="AC472" s="50" t="str">
        <f t="shared" ref="AC472:AC535" si="153">+AC471</f>
        <v>22.1</v>
      </c>
      <c r="AD472" s="19">
        <f t="shared" ref="AD472:AD535" si="154">+AD471+1</f>
        <v>451</v>
      </c>
      <c r="AE472" s="49" t="str">
        <f t="shared" si="152"/>
        <v>22.1451</v>
      </c>
      <c r="BD472" s="19" t="e">
        <f>VLOOKUP(AE472,ORGANOGRAMAES!$C$1:$N$6000,2,0)</f>
        <v>#N/A</v>
      </c>
      <c r="BE472" s="19" t="e">
        <f>VLOOKUP(AE472,ORGANOGRAMAES!$C$1:$N$6000,3,0)</f>
        <v>#N/A</v>
      </c>
      <c r="BF472" s="19" t="e">
        <f>VLOOKUP(AE472,ORGANOGRAMAES!$C$1:$N$6000,4,0)</f>
        <v>#N/A</v>
      </c>
      <c r="BG472" s="19" t="e">
        <f>VLOOKUP(AE472,ORGANOGRAMAES!$C$1:$N$6000,5,0)</f>
        <v>#N/A</v>
      </c>
      <c r="BH472" s="19" t="e">
        <f>VLOOKUP(AE472,ORGANOGRAMAES!$C$1:$N$6000,6,0)</f>
        <v>#N/A</v>
      </c>
      <c r="BI472" s="19" t="e">
        <f>VLOOKUP(AE472,ORGANOGRAMAES!$C$1:$N$6000,7,0)</f>
        <v>#N/A</v>
      </c>
      <c r="BJ472" s="19" t="e">
        <f>VLOOKUP(AE472,ORGANOGRAMAES!$C$1:$N$6000,8,0)</f>
        <v>#N/A</v>
      </c>
      <c r="BK472" s="19" t="e">
        <f>VLOOKUP(AE472,ORGANOGRAMAES!$C$1:$N$6000,9,0)</f>
        <v>#N/A</v>
      </c>
      <c r="BL472" s="19" t="e">
        <f>VLOOKUP(AE472,ORGANOGRAMAES!$C$1:$N$6000,10,0)</f>
        <v>#N/A</v>
      </c>
      <c r="BM472" s="19" t="e">
        <f>VLOOKUP(AE472,ORGANOGRAMAES!$C$1:$N$6000,11,0)</f>
        <v>#N/A</v>
      </c>
      <c r="BN472" s="19" t="e">
        <f>VLOOKUP(AE472,ORGANOGRAMAES!$C$1:$N$6000,12,0)</f>
        <v>#N/A</v>
      </c>
      <c r="BP472" s="19" t="str">
        <f t="shared" si="137"/>
        <v>-</v>
      </c>
      <c r="BQ472" s="19" t="str">
        <f t="shared" si="138"/>
        <v>-</v>
      </c>
      <c r="BR472" s="19" t="str">
        <f t="shared" si="139"/>
        <v>-</v>
      </c>
      <c r="BS472" s="19" t="str">
        <f t="shared" si="140"/>
        <v>-</v>
      </c>
      <c r="BT472" s="19" t="str">
        <f t="shared" si="141"/>
        <v>-</v>
      </c>
      <c r="BU472" s="19" t="str">
        <f t="shared" si="142"/>
        <v>-</v>
      </c>
      <c r="BV472" s="19" t="str">
        <f t="shared" si="143"/>
        <v>-</v>
      </c>
      <c r="BW472" s="19" t="str">
        <f t="shared" si="144"/>
        <v>-</v>
      </c>
      <c r="BX472" s="19" t="str">
        <f t="shared" si="145"/>
        <v>-</v>
      </c>
      <c r="BY472" s="19" t="str">
        <f t="shared" si="146"/>
        <v>-</v>
      </c>
      <c r="BZ472" s="19" t="str">
        <f t="shared" si="147"/>
        <v>-</v>
      </c>
    </row>
    <row r="473" spans="1:78">
      <c r="A473" s="106" t="str">
        <f t="shared" si="148"/>
        <v>22.1.00.00.00.00.00</v>
      </c>
      <c r="B473" s="106">
        <f t="shared" si="149"/>
        <v>22</v>
      </c>
      <c r="C473" s="107" t="str">
        <f t="shared" si="150"/>
        <v>1</v>
      </c>
      <c r="D473" s="32" t="s">
        <v>7024</v>
      </c>
      <c r="E473" s="32" t="s">
        <v>7024</v>
      </c>
      <c r="F473" s="32" t="s">
        <v>7024</v>
      </c>
      <c r="G473" s="32" t="s">
        <v>7024</v>
      </c>
      <c r="H473" s="32" t="s">
        <v>7024</v>
      </c>
      <c r="I473" s="33"/>
      <c r="J473" s="17" t="s">
        <v>93</v>
      </c>
      <c r="K473" s="150" t="str">
        <f t="shared" si="151"/>
        <v>-</v>
      </c>
      <c r="L473" s="123"/>
      <c r="M473" s="123"/>
      <c r="N473" s="123"/>
      <c r="O473" s="123"/>
      <c r="P473" s="123"/>
      <c r="Q473" s="123"/>
      <c r="AC473" s="50" t="str">
        <f t="shared" si="153"/>
        <v>22.1</v>
      </c>
      <c r="AD473" s="19">
        <f t="shared" si="154"/>
        <v>452</v>
      </c>
      <c r="AE473" s="49" t="str">
        <f t="shared" si="152"/>
        <v>22.1452</v>
      </c>
      <c r="BD473" s="19" t="e">
        <f>VLOOKUP(AE473,ORGANOGRAMAES!$C$1:$N$6000,2,0)</f>
        <v>#N/A</v>
      </c>
      <c r="BE473" s="19" t="e">
        <f>VLOOKUP(AE473,ORGANOGRAMAES!$C$1:$N$6000,3,0)</f>
        <v>#N/A</v>
      </c>
      <c r="BF473" s="19" t="e">
        <f>VLOOKUP(AE473,ORGANOGRAMAES!$C$1:$N$6000,4,0)</f>
        <v>#N/A</v>
      </c>
      <c r="BG473" s="19" t="e">
        <f>VLOOKUP(AE473,ORGANOGRAMAES!$C$1:$N$6000,5,0)</f>
        <v>#N/A</v>
      </c>
      <c r="BH473" s="19" t="e">
        <f>VLOOKUP(AE473,ORGANOGRAMAES!$C$1:$N$6000,6,0)</f>
        <v>#N/A</v>
      </c>
      <c r="BI473" s="19" t="e">
        <f>VLOOKUP(AE473,ORGANOGRAMAES!$C$1:$N$6000,7,0)</f>
        <v>#N/A</v>
      </c>
      <c r="BJ473" s="19" t="e">
        <f>VLOOKUP(AE473,ORGANOGRAMAES!$C$1:$N$6000,8,0)</f>
        <v>#N/A</v>
      </c>
      <c r="BK473" s="19" t="e">
        <f>VLOOKUP(AE473,ORGANOGRAMAES!$C$1:$N$6000,9,0)</f>
        <v>#N/A</v>
      </c>
      <c r="BL473" s="19" t="e">
        <f>VLOOKUP(AE473,ORGANOGRAMAES!$C$1:$N$6000,10,0)</f>
        <v>#N/A</v>
      </c>
      <c r="BM473" s="19" t="e">
        <f>VLOOKUP(AE473,ORGANOGRAMAES!$C$1:$N$6000,11,0)</f>
        <v>#N/A</v>
      </c>
      <c r="BN473" s="19" t="e">
        <f>VLOOKUP(AE473,ORGANOGRAMAES!$C$1:$N$6000,12,0)</f>
        <v>#N/A</v>
      </c>
      <c r="BP473" s="19" t="str">
        <f t="shared" si="137"/>
        <v>-</v>
      </c>
      <c r="BQ473" s="19" t="str">
        <f t="shared" si="138"/>
        <v>-</v>
      </c>
      <c r="BR473" s="19" t="str">
        <f t="shared" si="139"/>
        <v>-</v>
      </c>
      <c r="BS473" s="19" t="str">
        <f t="shared" si="140"/>
        <v>-</v>
      </c>
      <c r="BT473" s="19" t="str">
        <f t="shared" si="141"/>
        <v>-</v>
      </c>
      <c r="BU473" s="19" t="str">
        <f t="shared" si="142"/>
        <v>-</v>
      </c>
      <c r="BV473" s="19" t="str">
        <f t="shared" si="143"/>
        <v>-</v>
      </c>
      <c r="BW473" s="19" t="str">
        <f t="shared" si="144"/>
        <v>-</v>
      </c>
      <c r="BX473" s="19" t="str">
        <f t="shared" si="145"/>
        <v>-</v>
      </c>
      <c r="BY473" s="19" t="str">
        <f t="shared" si="146"/>
        <v>-</v>
      </c>
      <c r="BZ473" s="19" t="str">
        <f t="shared" si="147"/>
        <v>-</v>
      </c>
    </row>
    <row r="474" spans="1:78">
      <c r="A474" s="106" t="str">
        <f t="shared" si="148"/>
        <v>22.1.00.00.00.00.00</v>
      </c>
      <c r="B474" s="106">
        <f t="shared" si="149"/>
        <v>22</v>
      </c>
      <c r="C474" s="107" t="str">
        <f t="shared" si="150"/>
        <v>1</v>
      </c>
      <c r="D474" s="32" t="s">
        <v>7024</v>
      </c>
      <c r="E474" s="32" t="s">
        <v>7024</v>
      </c>
      <c r="F474" s="32" t="s">
        <v>7024</v>
      </c>
      <c r="G474" s="32" t="s">
        <v>7024</v>
      </c>
      <c r="H474" s="32" t="s">
        <v>7024</v>
      </c>
      <c r="I474" s="33"/>
      <c r="J474" s="17" t="s">
        <v>93</v>
      </c>
      <c r="K474" s="150" t="str">
        <f t="shared" si="151"/>
        <v>-</v>
      </c>
      <c r="L474" s="123"/>
      <c r="M474" s="123"/>
      <c r="N474" s="123"/>
      <c r="O474" s="123"/>
      <c r="P474" s="123"/>
      <c r="Q474" s="123"/>
      <c r="AC474" s="50" t="str">
        <f t="shared" si="153"/>
        <v>22.1</v>
      </c>
      <c r="AD474" s="19">
        <f t="shared" si="154"/>
        <v>453</v>
      </c>
      <c r="AE474" s="49" t="str">
        <f t="shared" si="152"/>
        <v>22.1453</v>
      </c>
      <c r="BD474" s="19" t="e">
        <f>VLOOKUP(AE474,ORGANOGRAMAES!$C$1:$N$6000,2,0)</f>
        <v>#N/A</v>
      </c>
      <c r="BE474" s="19" t="e">
        <f>VLOOKUP(AE474,ORGANOGRAMAES!$C$1:$N$6000,3,0)</f>
        <v>#N/A</v>
      </c>
      <c r="BF474" s="19" t="e">
        <f>VLOOKUP(AE474,ORGANOGRAMAES!$C$1:$N$6000,4,0)</f>
        <v>#N/A</v>
      </c>
      <c r="BG474" s="19" t="e">
        <f>VLOOKUP(AE474,ORGANOGRAMAES!$C$1:$N$6000,5,0)</f>
        <v>#N/A</v>
      </c>
      <c r="BH474" s="19" t="e">
        <f>VLOOKUP(AE474,ORGANOGRAMAES!$C$1:$N$6000,6,0)</f>
        <v>#N/A</v>
      </c>
      <c r="BI474" s="19" t="e">
        <f>VLOOKUP(AE474,ORGANOGRAMAES!$C$1:$N$6000,7,0)</f>
        <v>#N/A</v>
      </c>
      <c r="BJ474" s="19" t="e">
        <f>VLOOKUP(AE474,ORGANOGRAMAES!$C$1:$N$6000,8,0)</f>
        <v>#N/A</v>
      </c>
      <c r="BK474" s="19" t="e">
        <f>VLOOKUP(AE474,ORGANOGRAMAES!$C$1:$N$6000,9,0)</f>
        <v>#N/A</v>
      </c>
      <c r="BL474" s="19" t="e">
        <f>VLOOKUP(AE474,ORGANOGRAMAES!$C$1:$N$6000,10,0)</f>
        <v>#N/A</v>
      </c>
      <c r="BM474" s="19" t="e">
        <f>VLOOKUP(AE474,ORGANOGRAMAES!$C$1:$N$6000,11,0)</f>
        <v>#N/A</v>
      </c>
      <c r="BN474" s="19" t="e">
        <f>VLOOKUP(AE474,ORGANOGRAMAES!$C$1:$N$6000,12,0)</f>
        <v>#N/A</v>
      </c>
      <c r="BP474" s="19" t="str">
        <f t="shared" si="137"/>
        <v>-</v>
      </c>
      <c r="BQ474" s="19" t="str">
        <f t="shared" si="138"/>
        <v>-</v>
      </c>
      <c r="BR474" s="19" t="str">
        <f t="shared" si="139"/>
        <v>-</v>
      </c>
      <c r="BS474" s="19" t="str">
        <f t="shared" si="140"/>
        <v>-</v>
      </c>
      <c r="BT474" s="19" t="str">
        <f t="shared" si="141"/>
        <v>-</v>
      </c>
      <c r="BU474" s="19" t="str">
        <f t="shared" si="142"/>
        <v>-</v>
      </c>
      <c r="BV474" s="19" t="str">
        <f t="shared" si="143"/>
        <v>-</v>
      </c>
      <c r="BW474" s="19" t="str">
        <f t="shared" si="144"/>
        <v>-</v>
      </c>
      <c r="BX474" s="19" t="str">
        <f t="shared" si="145"/>
        <v>-</v>
      </c>
      <c r="BY474" s="19" t="str">
        <f t="shared" si="146"/>
        <v>-</v>
      </c>
      <c r="BZ474" s="19" t="str">
        <f t="shared" si="147"/>
        <v>-</v>
      </c>
    </row>
    <row r="475" spans="1:78">
      <c r="A475" s="106" t="str">
        <f t="shared" si="148"/>
        <v>22.1.00.00.00.00.00</v>
      </c>
      <c r="B475" s="106">
        <f t="shared" si="149"/>
        <v>22</v>
      </c>
      <c r="C475" s="107" t="str">
        <f t="shared" si="150"/>
        <v>1</v>
      </c>
      <c r="D475" s="32" t="s">
        <v>7024</v>
      </c>
      <c r="E475" s="32" t="s">
        <v>7024</v>
      </c>
      <c r="F475" s="32" t="s">
        <v>7024</v>
      </c>
      <c r="G475" s="32" t="s">
        <v>7024</v>
      </c>
      <c r="H475" s="32" t="s">
        <v>7024</v>
      </c>
      <c r="I475" s="33"/>
      <c r="J475" s="17" t="s">
        <v>93</v>
      </c>
      <c r="K475" s="150" t="str">
        <f t="shared" si="151"/>
        <v>-</v>
      </c>
      <c r="L475" s="123"/>
      <c r="M475" s="123"/>
      <c r="N475" s="123"/>
      <c r="O475" s="123"/>
      <c r="P475" s="123"/>
      <c r="Q475" s="123"/>
      <c r="AC475" s="50" t="str">
        <f t="shared" si="153"/>
        <v>22.1</v>
      </c>
      <c r="AD475" s="19">
        <f t="shared" si="154"/>
        <v>454</v>
      </c>
      <c r="AE475" s="49" t="str">
        <f t="shared" si="152"/>
        <v>22.1454</v>
      </c>
      <c r="BD475" s="19" t="e">
        <f>VLOOKUP(AE475,ORGANOGRAMAES!$C$1:$N$6000,2,0)</f>
        <v>#N/A</v>
      </c>
      <c r="BE475" s="19" t="e">
        <f>VLOOKUP(AE475,ORGANOGRAMAES!$C$1:$N$6000,3,0)</f>
        <v>#N/A</v>
      </c>
      <c r="BF475" s="19" t="e">
        <f>VLOOKUP(AE475,ORGANOGRAMAES!$C$1:$N$6000,4,0)</f>
        <v>#N/A</v>
      </c>
      <c r="BG475" s="19" t="e">
        <f>VLOOKUP(AE475,ORGANOGRAMAES!$C$1:$N$6000,5,0)</f>
        <v>#N/A</v>
      </c>
      <c r="BH475" s="19" t="e">
        <f>VLOOKUP(AE475,ORGANOGRAMAES!$C$1:$N$6000,6,0)</f>
        <v>#N/A</v>
      </c>
      <c r="BI475" s="19" t="e">
        <f>VLOOKUP(AE475,ORGANOGRAMAES!$C$1:$N$6000,7,0)</f>
        <v>#N/A</v>
      </c>
      <c r="BJ475" s="19" t="e">
        <f>VLOOKUP(AE475,ORGANOGRAMAES!$C$1:$N$6000,8,0)</f>
        <v>#N/A</v>
      </c>
      <c r="BK475" s="19" t="e">
        <f>VLOOKUP(AE475,ORGANOGRAMAES!$C$1:$N$6000,9,0)</f>
        <v>#N/A</v>
      </c>
      <c r="BL475" s="19" t="e">
        <f>VLOOKUP(AE475,ORGANOGRAMAES!$C$1:$N$6000,10,0)</f>
        <v>#N/A</v>
      </c>
      <c r="BM475" s="19" t="e">
        <f>VLOOKUP(AE475,ORGANOGRAMAES!$C$1:$N$6000,11,0)</f>
        <v>#N/A</v>
      </c>
      <c r="BN475" s="19" t="e">
        <f>VLOOKUP(AE475,ORGANOGRAMAES!$C$1:$N$6000,12,0)</f>
        <v>#N/A</v>
      </c>
      <c r="BP475" s="19" t="str">
        <f t="shared" si="137"/>
        <v>-</v>
      </c>
      <c r="BQ475" s="19" t="str">
        <f t="shared" si="138"/>
        <v>-</v>
      </c>
      <c r="BR475" s="19" t="str">
        <f t="shared" si="139"/>
        <v>-</v>
      </c>
      <c r="BS475" s="19" t="str">
        <f t="shared" si="140"/>
        <v>-</v>
      </c>
      <c r="BT475" s="19" t="str">
        <f t="shared" si="141"/>
        <v>-</v>
      </c>
      <c r="BU475" s="19" t="str">
        <f t="shared" si="142"/>
        <v>-</v>
      </c>
      <c r="BV475" s="19" t="str">
        <f t="shared" si="143"/>
        <v>-</v>
      </c>
      <c r="BW475" s="19" t="str">
        <f t="shared" si="144"/>
        <v>-</v>
      </c>
      <c r="BX475" s="19" t="str">
        <f t="shared" si="145"/>
        <v>-</v>
      </c>
      <c r="BY475" s="19" t="str">
        <f t="shared" si="146"/>
        <v>-</v>
      </c>
      <c r="BZ475" s="19" t="str">
        <f t="shared" si="147"/>
        <v>-</v>
      </c>
    </row>
    <row r="476" spans="1:78">
      <c r="A476" s="106" t="str">
        <f t="shared" si="148"/>
        <v>22.1.00.00.00.00.00</v>
      </c>
      <c r="B476" s="106">
        <f t="shared" si="149"/>
        <v>22</v>
      </c>
      <c r="C476" s="107" t="str">
        <f t="shared" si="150"/>
        <v>1</v>
      </c>
      <c r="D476" s="32" t="s">
        <v>7024</v>
      </c>
      <c r="E476" s="32" t="s">
        <v>7024</v>
      </c>
      <c r="F476" s="32" t="s">
        <v>7024</v>
      </c>
      <c r="G476" s="32" t="s">
        <v>7024</v>
      </c>
      <c r="H476" s="32" t="s">
        <v>7024</v>
      </c>
      <c r="I476" s="33"/>
      <c r="J476" s="17" t="s">
        <v>93</v>
      </c>
      <c r="K476" s="150" t="str">
        <f t="shared" si="151"/>
        <v>-</v>
      </c>
      <c r="L476" s="123"/>
      <c r="M476" s="123"/>
      <c r="N476" s="123"/>
      <c r="O476" s="123"/>
      <c r="P476" s="123"/>
      <c r="Q476" s="123"/>
      <c r="AC476" s="50" t="str">
        <f t="shared" si="153"/>
        <v>22.1</v>
      </c>
      <c r="AD476" s="19">
        <f t="shared" si="154"/>
        <v>455</v>
      </c>
      <c r="AE476" s="49" t="str">
        <f t="shared" si="152"/>
        <v>22.1455</v>
      </c>
      <c r="BD476" s="19" t="e">
        <f>VLOOKUP(AE476,ORGANOGRAMAES!$C$1:$N$6000,2,0)</f>
        <v>#N/A</v>
      </c>
      <c r="BE476" s="19" t="e">
        <f>VLOOKUP(AE476,ORGANOGRAMAES!$C$1:$N$6000,3,0)</f>
        <v>#N/A</v>
      </c>
      <c r="BF476" s="19" t="e">
        <f>VLOOKUP(AE476,ORGANOGRAMAES!$C$1:$N$6000,4,0)</f>
        <v>#N/A</v>
      </c>
      <c r="BG476" s="19" t="e">
        <f>VLOOKUP(AE476,ORGANOGRAMAES!$C$1:$N$6000,5,0)</f>
        <v>#N/A</v>
      </c>
      <c r="BH476" s="19" t="e">
        <f>VLOOKUP(AE476,ORGANOGRAMAES!$C$1:$N$6000,6,0)</f>
        <v>#N/A</v>
      </c>
      <c r="BI476" s="19" t="e">
        <f>VLOOKUP(AE476,ORGANOGRAMAES!$C$1:$N$6000,7,0)</f>
        <v>#N/A</v>
      </c>
      <c r="BJ476" s="19" t="e">
        <f>VLOOKUP(AE476,ORGANOGRAMAES!$C$1:$N$6000,8,0)</f>
        <v>#N/A</v>
      </c>
      <c r="BK476" s="19" t="e">
        <f>VLOOKUP(AE476,ORGANOGRAMAES!$C$1:$N$6000,9,0)</f>
        <v>#N/A</v>
      </c>
      <c r="BL476" s="19" t="e">
        <f>VLOOKUP(AE476,ORGANOGRAMAES!$C$1:$N$6000,10,0)</f>
        <v>#N/A</v>
      </c>
      <c r="BM476" s="19" t="e">
        <f>VLOOKUP(AE476,ORGANOGRAMAES!$C$1:$N$6000,11,0)</f>
        <v>#N/A</v>
      </c>
      <c r="BN476" s="19" t="e">
        <f>VLOOKUP(AE476,ORGANOGRAMAES!$C$1:$N$6000,12,0)</f>
        <v>#N/A</v>
      </c>
      <c r="BP476" s="19" t="str">
        <f t="shared" si="137"/>
        <v>-</v>
      </c>
      <c r="BQ476" s="19" t="str">
        <f t="shared" si="138"/>
        <v>-</v>
      </c>
      <c r="BR476" s="19" t="str">
        <f t="shared" si="139"/>
        <v>-</v>
      </c>
      <c r="BS476" s="19" t="str">
        <f t="shared" si="140"/>
        <v>-</v>
      </c>
      <c r="BT476" s="19" t="str">
        <f t="shared" si="141"/>
        <v>-</v>
      </c>
      <c r="BU476" s="19" t="str">
        <f t="shared" si="142"/>
        <v>-</v>
      </c>
      <c r="BV476" s="19" t="str">
        <f t="shared" si="143"/>
        <v>-</v>
      </c>
      <c r="BW476" s="19" t="str">
        <f t="shared" si="144"/>
        <v>-</v>
      </c>
      <c r="BX476" s="19" t="str">
        <f t="shared" si="145"/>
        <v>-</v>
      </c>
      <c r="BY476" s="19" t="str">
        <f t="shared" si="146"/>
        <v>-</v>
      </c>
      <c r="BZ476" s="19" t="str">
        <f t="shared" si="147"/>
        <v>-</v>
      </c>
    </row>
    <row r="477" spans="1:78">
      <c r="A477" s="106" t="str">
        <f t="shared" si="148"/>
        <v>22.1.00.00.00.00.00</v>
      </c>
      <c r="B477" s="106">
        <f t="shared" si="149"/>
        <v>22</v>
      </c>
      <c r="C477" s="107" t="str">
        <f t="shared" si="150"/>
        <v>1</v>
      </c>
      <c r="D477" s="32" t="s">
        <v>7024</v>
      </c>
      <c r="E477" s="32" t="s">
        <v>7024</v>
      </c>
      <c r="F477" s="32" t="s">
        <v>7024</v>
      </c>
      <c r="G477" s="32" t="s">
        <v>7024</v>
      </c>
      <c r="H477" s="32" t="s">
        <v>7024</v>
      </c>
      <c r="I477" s="33"/>
      <c r="J477" s="17" t="s">
        <v>93</v>
      </c>
      <c r="K477" s="150" t="str">
        <f t="shared" si="151"/>
        <v>-</v>
      </c>
      <c r="L477" s="123"/>
      <c r="M477" s="123"/>
      <c r="N477" s="123"/>
      <c r="O477" s="123"/>
      <c r="P477" s="123"/>
      <c r="Q477" s="123"/>
      <c r="AC477" s="50" t="str">
        <f t="shared" si="153"/>
        <v>22.1</v>
      </c>
      <c r="AD477" s="19">
        <f t="shared" si="154"/>
        <v>456</v>
      </c>
      <c r="AE477" s="49" t="str">
        <f t="shared" si="152"/>
        <v>22.1456</v>
      </c>
      <c r="BD477" s="19" t="e">
        <f>VLOOKUP(AE477,ORGANOGRAMAES!$C$1:$N$6000,2,0)</f>
        <v>#N/A</v>
      </c>
      <c r="BE477" s="19" t="e">
        <f>VLOOKUP(AE477,ORGANOGRAMAES!$C$1:$N$6000,3,0)</f>
        <v>#N/A</v>
      </c>
      <c r="BF477" s="19" t="e">
        <f>VLOOKUP(AE477,ORGANOGRAMAES!$C$1:$N$6000,4,0)</f>
        <v>#N/A</v>
      </c>
      <c r="BG477" s="19" t="e">
        <f>VLOOKUP(AE477,ORGANOGRAMAES!$C$1:$N$6000,5,0)</f>
        <v>#N/A</v>
      </c>
      <c r="BH477" s="19" t="e">
        <f>VLOOKUP(AE477,ORGANOGRAMAES!$C$1:$N$6000,6,0)</f>
        <v>#N/A</v>
      </c>
      <c r="BI477" s="19" t="e">
        <f>VLOOKUP(AE477,ORGANOGRAMAES!$C$1:$N$6000,7,0)</f>
        <v>#N/A</v>
      </c>
      <c r="BJ477" s="19" t="e">
        <f>VLOOKUP(AE477,ORGANOGRAMAES!$C$1:$N$6000,8,0)</f>
        <v>#N/A</v>
      </c>
      <c r="BK477" s="19" t="e">
        <f>VLOOKUP(AE477,ORGANOGRAMAES!$C$1:$N$6000,9,0)</f>
        <v>#N/A</v>
      </c>
      <c r="BL477" s="19" t="e">
        <f>VLOOKUP(AE477,ORGANOGRAMAES!$C$1:$N$6000,10,0)</f>
        <v>#N/A</v>
      </c>
      <c r="BM477" s="19" t="e">
        <f>VLOOKUP(AE477,ORGANOGRAMAES!$C$1:$N$6000,11,0)</f>
        <v>#N/A</v>
      </c>
      <c r="BN477" s="19" t="e">
        <f>VLOOKUP(AE477,ORGANOGRAMAES!$C$1:$N$6000,12,0)</f>
        <v>#N/A</v>
      </c>
      <c r="BP477" s="19" t="str">
        <f t="shared" si="137"/>
        <v>-</v>
      </c>
      <c r="BQ477" s="19" t="str">
        <f t="shared" si="138"/>
        <v>-</v>
      </c>
      <c r="BR477" s="19" t="str">
        <f t="shared" si="139"/>
        <v>-</v>
      </c>
      <c r="BS477" s="19" t="str">
        <f t="shared" si="140"/>
        <v>-</v>
      </c>
      <c r="BT477" s="19" t="str">
        <f t="shared" si="141"/>
        <v>-</v>
      </c>
      <c r="BU477" s="19" t="str">
        <f t="shared" si="142"/>
        <v>-</v>
      </c>
      <c r="BV477" s="19" t="str">
        <f t="shared" si="143"/>
        <v>-</v>
      </c>
      <c r="BW477" s="19" t="str">
        <f t="shared" si="144"/>
        <v>-</v>
      </c>
      <c r="BX477" s="19" t="str">
        <f t="shared" si="145"/>
        <v>-</v>
      </c>
      <c r="BY477" s="19" t="str">
        <f t="shared" si="146"/>
        <v>-</v>
      </c>
      <c r="BZ477" s="19" t="str">
        <f t="shared" si="147"/>
        <v>-</v>
      </c>
    </row>
    <row r="478" spans="1:78">
      <c r="A478" s="106" t="str">
        <f t="shared" si="148"/>
        <v>22.1.00.00.00.00.00</v>
      </c>
      <c r="B478" s="106">
        <f t="shared" si="149"/>
        <v>22</v>
      </c>
      <c r="C478" s="107" t="str">
        <f t="shared" si="150"/>
        <v>1</v>
      </c>
      <c r="D478" s="32" t="s">
        <v>7024</v>
      </c>
      <c r="E478" s="32" t="s">
        <v>7024</v>
      </c>
      <c r="F478" s="32" t="s">
        <v>7024</v>
      </c>
      <c r="G478" s="32" t="s">
        <v>7024</v>
      </c>
      <c r="H478" s="32" t="s">
        <v>7024</v>
      </c>
      <c r="I478" s="33"/>
      <c r="J478" s="17" t="s">
        <v>93</v>
      </c>
      <c r="K478" s="150" t="str">
        <f t="shared" si="151"/>
        <v>-</v>
      </c>
      <c r="L478" s="123"/>
      <c r="M478" s="123"/>
      <c r="N478" s="123"/>
      <c r="O478" s="123"/>
      <c r="P478" s="123"/>
      <c r="Q478" s="123"/>
      <c r="AC478" s="50" t="str">
        <f t="shared" si="153"/>
        <v>22.1</v>
      </c>
      <c r="AD478" s="19">
        <f t="shared" si="154"/>
        <v>457</v>
      </c>
      <c r="AE478" s="49" t="str">
        <f t="shared" si="152"/>
        <v>22.1457</v>
      </c>
      <c r="BD478" s="19" t="e">
        <f>VLOOKUP(AE478,ORGANOGRAMAES!$C$1:$N$6000,2,0)</f>
        <v>#N/A</v>
      </c>
      <c r="BE478" s="19" t="e">
        <f>VLOOKUP(AE478,ORGANOGRAMAES!$C$1:$N$6000,3,0)</f>
        <v>#N/A</v>
      </c>
      <c r="BF478" s="19" t="e">
        <f>VLOOKUP(AE478,ORGANOGRAMAES!$C$1:$N$6000,4,0)</f>
        <v>#N/A</v>
      </c>
      <c r="BG478" s="19" t="e">
        <f>VLOOKUP(AE478,ORGANOGRAMAES!$C$1:$N$6000,5,0)</f>
        <v>#N/A</v>
      </c>
      <c r="BH478" s="19" t="e">
        <f>VLOOKUP(AE478,ORGANOGRAMAES!$C$1:$N$6000,6,0)</f>
        <v>#N/A</v>
      </c>
      <c r="BI478" s="19" t="e">
        <f>VLOOKUP(AE478,ORGANOGRAMAES!$C$1:$N$6000,7,0)</f>
        <v>#N/A</v>
      </c>
      <c r="BJ478" s="19" t="e">
        <f>VLOOKUP(AE478,ORGANOGRAMAES!$C$1:$N$6000,8,0)</f>
        <v>#N/A</v>
      </c>
      <c r="BK478" s="19" t="e">
        <f>VLOOKUP(AE478,ORGANOGRAMAES!$C$1:$N$6000,9,0)</f>
        <v>#N/A</v>
      </c>
      <c r="BL478" s="19" t="e">
        <f>VLOOKUP(AE478,ORGANOGRAMAES!$C$1:$N$6000,10,0)</f>
        <v>#N/A</v>
      </c>
      <c r="BM478" s="19" t="e">
        <f>VLOOKUP(AE478,ORGANOGRAMAES!$C$1:$N$6000,11,0)</f>
        <v>#N/A</v>
      </c>
      <c r="BN478" s="19" t="e">
        <f>VLOOKUP(AE478,ORGANOGRAMAES!$C$1:$N$6000,12,0)</f>
        <v>#N/A</v>
      </c>
      <c r="BP478" s="19" t="str">
        <f t="shared" si="137"/>
        <v>-</v>
      </c>
      <c r="BQ478" s="19" t="str">
        <f t="shared" si="138"/>
        <v>-</v>
      </c>
      <c r="BR478" s="19" t="str">
        <f t="shared" si="139"/>
        <v>-</v>
      </c>
      <c r="BS478" s="19" t="str">
        <f t="shared" si="140"/>
        <v>-</v>
      </c>
      <c r="BT478" s="19" t="str">
        <f t="shared" si="141"/>
        <v>-</v>
      </c>
      <c r="BU478" s="19" t="str">
        <f t="shared" si="142"/>
        <v>-</v>
      </c>
      <c r="BV478" s="19" t="str">
        <f t="shared" si="143"/>
        <v>-</v>
      </c>
      <c r="BW478" s="19" t="str">
        <f t="shared" si="144"/>
        <v>-</v>
      </c>
      <c r="BX478" s="19" t="str">
        <f t="shared" si="145"/>
        <v>-</v>
      </c>
      <c r="BY478" s="19" t="str">
        <f t="shared" si="146"/>
        <v>-</v>
      </c>
      <c r="BZ478" s="19" t="str">
        <f t="shared" si="147"/>
        <v>-</v>
      </c>
    </row>
    <row r="479" spans="1:78">
      <c r="A479" s="106" t="str">
        <f t="shared" si="148"/>
        <v>22.1.00.00.00.00.00</v>
      </c>
      <c r="B479" s="106">
        <f t="shared" si="149"/>
        <v>22</v>
      </c>
      <c r="C479" s="107" t="str">
        <f t="shared" si="150"/>
        <v>1</v>
      </c>
      <c r="D479" s="32" t="s">
        <v>7024</v>
      </c>
      <c r="E479" s="32" t="s">
        <v>7024</v>
      </c>
      <c r="F479" s="32" t="s">
        <v>7024</v>
      </c>
      <c r="G479" s="32" t="s">
        <v>7024</v>
      </c>
      <c r="H479" s="32" t="s">
        <v>7024</v>
      </c>
      <c r="I479" s="33"/>
      <c r="J479" s="17" t="s">
        <v>93</v>
      </c>
      <c r="K479" s="150" t="str">
        <f t="shared" si="151"/>
        <v>-</v>
      </c>
      <c r="L479" s="123"/>
      <c r="M479" s="123"/>
      <c r="N479" s="123"/>
      <c r="O479" s="123"/>
      <c r="P479" s="123"/>
      <c r="Q479" s="123"/>
      <c r="AC479" s="50" t="str">
        <f t="shared" si="153"/>
        <v>22.1</v>
      </c>
      <c r="AD479" s="19">
        <f t="shared" si="154"/>
        <v>458</v>
      </c>
      <c r="AE479" s="49" t="str">
        <f t="shared" si="152"/>
        <v>22.1458</v>
      </c>
      <c r="BD479" s="19" t="e">
        <f>VLOOKUP(AE479,ORGANOGRAMAES!$C$1:$N$6000,2,0)</f>
        <v>#N/A</v>
      </c>
      <c r="BE479" s="19" t="e">
        <f>VLOOKUP(AE479,ORGANOGRAMAES!$C$1:$N$6000,3,0)</f>
        <v>#N/A</v>
      </c>
      <c r="BF479" s="19" t="e">
        <f>VLOOKUP(AE479,ORGANOGRAMAES!$C$1:$N$6000,4,0)</f>
        <v>#N/A</v>
      </c>
      <c r="BG479" s="19" t="e">
        <f>VLOOKUP(AE479,ORGANOGRAMAES!$C$1:$N$6000,5,0)</f>
        <v>#N/A</v>
      </c>
      <c r="BH479" s="19" t="e">
        <f>VLOOKUP(AE479,ORGANOGRAMAES!$C$1:$N$6000,6,0)</f>
        <v>#N/A</v>
      </c>
      <c r="BI479" s="19" t="e">
        <f>VLOOKUP(AE479,ORGANOGRAMAES!$C$1:$N$6000,7,0)</f>
        <v>#N/A</v>
      </c>
      <c r="BJ479" s="19" t="e">
        <f>VLOOKUP(AE479,ORGANOGRAMAES!$C$1:$N$6000,8,0)</f>
        <v>#N/A</v>
      </c>
      <c r="BK479" s="19" t="e">
        <f>VLOOKUP(AE479,ORGANOGRAMAES!$C$1:$N$6000,9,0)</f>
        <v>#N/A</v>
      </c>
      <c r="BL479" s="19" t="e">
        <f>VLOOKUP(AE479,ORGANOGRAMAES!$C$1:$N$6000,10,0)</f>
        <v>#N/A</v>
      </c>
      <c r="BM479" s="19" t="e">
        <f>VLOOKUP(AE479,ORGANOGRAMAES!$C$1:$N$6000,11,0)</f>
        <v>#N/A</v>
      </c>
      <c r="BN479" s="19" t="e">
        <f>VLOOKUP(AE479,ORGANOGRAMAES!$C$1:$N$6000,12,0)</f>
        <v>#N/A</v>
      </c>
      <c r="BP479" s="19" t="str">
        <f t="shared" si="137"/>
        <v>-</v>
      </c>
      <c r="BQ479" s="19" t="str">
        <f t="shared" si="138"/>
        <v>-</v>
      </c>
      <c r="BR479" s="19" t="str">
        <f t="shared" si="139"/>
        <v>-</v>
      </c>
      <c r="BS479" s="19" t="str">
        <f t="shared" si="140"/>
        <v>-</v>
      </c>
      <c r="BT479" s="19" t="str">
        <f t="shared" si="141"/>
        <v>-</v>
      </c>
      <c r="BU479" s="19" t="str">
        <f t="shared" si="142"/>
        <v>-</v>
      </c>
      <c r="BV479" s="19" t="str">
        <f t="shared" si="143"/>
        <v>-</v>
      </c>
      <c r="BW479" s="19" t="str">
        <f t="shared" si="144"/>
        <v>-</v>
      </c>
      <c r="BX479" s="19" t="str">
        <f t="shared" si="145"/>
        <v>-</v>
      </c>
      <c r="BY479" s="19" t="str">
        <f t="shared" si="146"/>
        <v>-</v>
      </c>
      <c r="BZ479" s="19" t="str">
        <f t="shared" si="147"/>
        <v>-</v>
      </c>
    </row>
    <row r="480" spans="1:78">
      <c r="A480" s="106" t="str">
        <f t="shared" si="148"/>
        <v>22.1.00.00.00.00.00</v>
      </c>
      <c r="B480" s="106">
        <f t="shared" si="149"/>
        <v>22</v>
      </c>
      <c r="C480" s="107" t="str">
        <f t="shared" si="150"/>
        <v>1</v>
      </c>
      <c r="D480" s="32" t="s">
        <v>7024</v>
      </c>
      <c r="E480" s="32" t="s">
        <v>7024</v>
      </c>
      <c r="F480" s="32" t="s">
        <v>7024</v>
      </c>
      <c r="G480" s="32" t="s">
        <v>7024</v>
      </c>
      <c r="H480" s="32" t="s">
        <v>7024</v>
      </c>
      <c r="I480" s="33"/>
      <c r="J480" s="17" t="s">
        <v>93</v>
      </c>
      <c r="K480" s="150" t="str">
        <f t="shared" si="151"/>
        <v>-</v>
      </c>
      <c r="L480" s="123"/>
      <c r="M480" s="123"/>
      <c r="N480" s="123"/>
      <c r="O480" s="123"/>
      <c r="P480" s="123"/>
      <c r="Q480" s="123"/>
      <c r="AC480" s="50" t="str">
        <f t="shared" si="153"/>
        <v>22.1</v>
      </c>
      <c r="AD480" s="19">
        <f t="shared" si="154"/>
        <v>459</v>
      </c>
      <c r="AE480" s="49" t="str">
        <f t="shared" si="152"/>
        <v>22.1459</v>
      </c>
      <c r="BD480" s="19" t="e">
        <f>VLOOKUP(AE480,ORGANOGRAMAES!$C$1:$N$6000,2,0)</f>
        <v>#N/A</v>
      </c>
      <c r="BE480" s="19" t="e">
        <f>VLOOKUP(AE480,ORGANOGRAMAES!$C$1:$N$6000,3,0)</f>
        <v>#N/A</v>
      </c>
      <c r="BF480" s="19" t="e">
        <f>VLOOKUP(AE480,ORGANOGRAMAES!$C$1:$N$6000,4,0)</f>
        <v>#N/A</v>
      </c>
      <c r="BG480" s="19" t="e">
        <f>VLOOKUP(AE480,ORGANOGRAMAES!$C$1:$N$6000,5,0)</f>
        <v>#N/A</v>
      </c>
      <c r="BH480" s="19" t="e">
        <f>VLOOKUP(AE480,ORGANOGRAMAES!$C$1:$N$6000,6,0)</f>
        <v>#N/A</v>
      </c>
      <c r="BI480" s="19" t="e">
        <f>VLOOKUP(AE480,ORGANOGRAMAES!$C$1:$N$6000,7,0)</f>
        <v>#N/A</v>
      </c>
      <c r="BJ480" s="19" t="e">
        <f>VLOOKUP(AE480,ORGANOGRAMAES!$C$1:$N$6000,8,0)</f>
        <v>#N/A</v>
      </c>
      <c r="BK480" s="19" t="e">
        <f>VLOOKUP(AE480,ORGANOGRAMAES!$C$1:$N$6000,9,0)</f>
        <v>#N/A</v>
      </c>
      <c r="BL480" s="19" t="e">
        <f>VLOOKUP(AE480,ORGANOGRAMAES!$C$1:$N$6000,10,0)</f>
        <v>#N/A</v>
      </c>
      <c r="BM480" s="19" t="e">
        <f>VLOOKUP(AE480,ORGANOGRAMAES!$C$1:$N$6000,11,0)</f>
        <v>#N/A</v>
      </c>
      <c r="BN480" s="19" t="e">
        <f>VLOOKUP(AE480,ORGANOGRAMAES!$C$1:$N$6000,12,0)</f>
        <v>#N/A</v>
      </c>
      <c r="BP480" s="19" t="str">
        <f t="shared" si="137"/>
        <v>-</v>
      </c>
      <c r="BQ480" s="19" t="str">
        <f t="shared" si="138"/>
        <v>-</v>
      </c>
      <c r="BR480" s="19" t="str">
        <f t="shared" si="139"/>
        <v>-</v>
      </c>
      <c r="BS480" s="19" t="str">
        <f t="shared" si="140"/>
        <v>-</v>
      </c>
      <c r="BT480" s="19" t="str">
        <f t="shared" si="141"/>
        <v>-</v>
      </c>
      <c r="BU480" s="19" t="str">
        <f t="shared" si="142"/>
        <v>-</v>
      </c>
      <c r="BV480" s="19" t="str">
        <f t="shared" si="143"/>
        <v>-</v>
      </c>
      <c r="BW480" s="19" t="str">
        <f t="shared" si="144"/>
        <v>-</v>
      </c>
      <c r="BX480" s="19" t="str">
        <f t="shared" si="145"/>
        <v>-</v>
      </c>
      <c r="BY480" s="19" t="str">
        <f t="shared" si="146"/>
        <v>-</v>
      </c>
      <c r="BZ480" s="19" t="str">
        <f t="shared" si="147"/>
        <v>-</v>
      </c>
    </row>
    <row r="481" spans="1:78">
      <c r="A481" s="106" t="str">
        <f t="shared" si="148"/>
        <v>22.1.00.00.00.00.00</v>
      </c>
      <c r="B481" s="106">
        <f t="shared" si="149"/>
        <v>22</v>
      </c>
      <c r="C481" s="107" t="str">
        <f t="shared" si="150"/>
        <v>1</v>
      </c>
      <c r="D481" s="32" t="s">
        <v>7024</v>
      </c>
      <c r="E481" s="32" t="s">
        <v>7024</v>
      </c>
      <c r="F481" s="32" t="s">
        <v>7024</v>
      </c>
      <c r="G481" s="32" t="s">
        <v>7024</v>
      </c>
      <c r="H481" s="32" t="s">
        <v>7024</v>
      </c>
      <c r="I481" s="33"/>
      <c r="J481" s="17" t="s">
        <v>93</v>
      </c>
      <c r="K481" s="150" t="str">
        <f t="shared" si="151"/>
        <v>-</v>
      </c>
      <c r="L481" s="123"/>
      <c r="M481" s="123"/>
      <c r="N481" s="123"/>
      <c r="O481" s="123"/>
      <c r="P481" s="123"/>
      <c r="Q481" s="123"/>
      <c r="AC481" s="50" t="str">
        <f t="shared" si="153"/>
        <v>22.1</v>
      </c>
      <c r="AD481" s="19">
        <f t="shared" si="154"/>
        <v>460</v>
      </c>
      <c r="AE481" s="49" t="str">
        <f t="shared" si="152"/>
        <v>22.1460</v>
      </c>
      <c r="BD481" s="19" t="e">
        <f>VLOOKUP(AE481,ORGANOGRAMAES!$C$1:$N$6000,2,0)</f>
        <v>#N/A</v>
      </c>
      <c r="BE481" s="19" t="e">
        <f>VLOOKUP(AE481,ORGANOGRAMAES!$C$1:$N$6000,3,0)</f>
        <v>#N/A</v>
      </c>
      <c r="BF481" s="19" t="e">
        <f>VLOOKUP(AE481,ORGANOGRAMAES!$C$1:$N$6000,4,0)</f>
        <v>#N/A</v>
      </c>
      <c r="BG481" s="19" t="e">
        <f>VLOOKUP(AE481,ORGANOGRAMAES!$C$1:$N$6000,5,0)</f>
        <v>#N/A</v>
      </c>
      <c r="BH481" s="19" t="e">
        <f>VLOOKUP(AE481,ORGANOGRAMAES!$C$1:$N$6000,6,0)</f>
        <v>#N/A</v>
      </c>
      <c r="BI481" s="19" t="e">
        <f>VLOOKUP(AE481,ORGANOGRAMAES!$C$1:$N$6000,7,0)</f>
        <v>#N/A</v>
      </c>
      <c r="BJ481" s="19" t="e">
        <f>VLOOKUP(AE481,ORGANOGRAMAES!$C$1:$N$6000,8,0)</f>
        <v>#N/A</v>
      </c>
      <c r="BK481" s="19" t="e">
        <f>VLOOKUP(AE481,ORGANOGRAMAES!$C$1:$N$6000,9,0)</f>
        <v>#N/A</v>
      </c>
      <c r="BL481" s="19" t="e">
        <f>VLOOKUP(AE481,ORGANOGRAMAES!$C$1:$N$6000,10,0)</f>
        <v>#N/A</v>
      </c>
      <c r="BM481" s="19" t="e">
        <f>VLOOKUP(AE481,ORGANOGRAMAES!$C$1:$N$6000,11,0)</f>
        <v>#N/A</v>
      </c>
      <c r="BN481" s="19" t="e">
        <f>VLOOKUP(AE481,ORGANOGRAMAES!$C$1:$N$6000,12,0)</f>
        <v>#N/A</v>
      </c>
      <c r="BP481" s="19" t="str">
        <f t="shared" si="137"/>
        <v>-</v>
      </c>
      <c r="BQ481" s="19" t="str">
        <f t="shared" si="138"/>
        <v>-</v>
      </c>
      <c r="BR481" s="19" t="str">
        <f t="shared" si="139"/>
        <v>-</v>
      </c>
      <c r="BS481" s="19" t="str">
        <f t="shared" si="140"/>
        <v>-</v>
      </c>
      <c r="BT481" s="19" t="str">
        <f t="shared" si="141"/>
        <v>-</v>
      </c>
      <c r="BU481" s="19" t="str">
        <f t="shared" si="142"/>
        <v>-</v>
      </c>
      <c r="BV481" s="19" t="str">
        <f t="shared" si="143"/>
        <v>-</v>
      </c>
      <c r="BW481" s="19" t="str">
        <f t="shared" si="144"/>
        <v>-</v>
      </c>
      <c r="BX481" s="19" t="str">
        <f t="shared" si="145"/>
        <v>-</v>
      </c>
      <c r="BY481" s="19" t="str">
        <f t="shared" si="146"/>
        <v>-</v>
      </c>
      <c r="BZ481" s="19" t="str">
        <f t="shared" si="147"/>
        <v>-</v>
      </c>
    </row>
    <row r="482" spans="1:78">
      <c r="A482" s="106" t="str">
        <f t="shared" si="148"/>
        <v>22.1.00.00.00.00.00</v>
      </c>
      <c r="B482" s="106">
        <f t="shared" si="149"/>
        <v>22</v>
      </c>
      <c r="C482" s="107" t="str">
        <f t="shared" si="150"/>
        <v>1</v>
      </c>
      <c r="D482" s="32" t="s">
        <v>7024</v>
      </c>
      <c r="E482" s="32" t="s">
        <v>7024</v>
      </c>
      <c r="F482" s="32" t="s">
        <v>7024</v>
      </c>
      <c r="G482" s="32" t="s">
        <v>7024</v>
      </c>
      <c r="H482" s="32" t="s">
        <v>7024</v>
      </c>
      <c r="I482" s="33"/>
      <c r="J482" s="17" t="s">
        <v>93</v>
      </c>
      <c r="K482" s="150" t="str">
        <f t="shared" si="151"/>
        <v>-</v>
      </c>
      <c r="L482" s="123"/>
      <c r="M482" s="123"/>
      <c r="N482" s="123"/>
      <c r="O482" s="123"/>
      <c r="P482" s="123"/>
      <c r="Q482" s="123"/>
      <c r="AC482" s="50" t="str">
        <f t="shared" si="153"/>
        <v>22.1</v>
      </c>
      <c r="AD482" s="19">
        <f t="shared" si="154"/>
        <v>461</v>
      </c>
      <c r="AE482" s="49" t="str">
        <f t="shared" si="152"/>
        <v>22.1461</v>
      </c>
      <c r="BD482" s="19" t="e">
        <f>VLOOKUP(AE482,ORGANOGRAMAES!$C$1:$N$6000,2,0)</f>
        <v>#N/A</v>
      </c>
      <c r="BE482" s="19" t="e">
        <f>VLOOKUP(AE482,ORGANOGRAMAES!$C$1:$N$6000,3,0)</f>
        <v>#N/A</v>
      </c>
      <c r="BF482" s="19" t="e">
        <f>VLOOKUP(AE482,ORGANOGRAMAES!$C$1:$N$6000,4,0)</f>
        <v>#N/A</v>
      </c>
      <c r="BG482" s="19" t="e">
        <f>VLOOKUP(AE482,ORGANOGRAMAES!$C$1:$N$6000,5,0)</f>
        <v>#N/A</v>
      </c>
      <c r="BH482" s="19" t="e">
        <f>VLOOKUP(AE482,ORGANOGRAMAES!$C$1:$N$6000,6,0)</f>
        <v>#N/A</v>
      </c>
      <c r="BI482" s="19" t="e">
        <f>VLOOKUP(AE482,ORGANOGRAMAES!$C$1:$N$6000,7,0)</f>
        <v>#N/A</v>
      </c>
      <c r="BJ482" s="19" t="e">
        <f>VLOOKUP(AE482,ORGANOGRAMAES!$C$1:$N$6000,8,0)</f>
        <v>#N/A</v>
      </c>
      <c r="BK482" s="19" t="e">
        <f>VLOOKUP(AE482,ORGANOGRAMAES!$C$1:$N$6000,9,0)</f>
        <v>#N/A</v>
      </c>
      <c r="BL482" s="19" t="e">
        <f>VLOOKUP(AE482,ORGANOGRAMAES!$C$1:$N$6000,10,0)</f>
        <v>#N/A</v>
      </c>
      <c r="BM482" s="19" t="e">
        <f>VLOOKUP(AE482,ORGANOGRAMAES!$C$1:$N$6000,11,0)</f>
        <v>#N/A</v>
      </c>
      <c r="BN482" s="19" t="e">
        <f>VLOOKUP(AE482,ORGANOGRAMAES!$C$1:$N$6000,12,0)</f>
        <v>#N/A</v>
      </c>
      <c r="BP482" s="19" t="str">
        <f t="shared" si="137"/>
        <v>-</v>
      </c>
      <c r="BQ482" s="19" t="str">
        <f t="shared" si="138"/>
        <v>-</v>
      </c>
      <c r="BR482" s="19" t="str">
        <f t="shared" si="139"/>
        <v>-</v>
      </c>
      <c r="BS482" s="19" t="str">
        <f t="shared" si="140"/>
        <v>-</v>
      </c>
      <c r="BT482" s="19" t="str">
        <f t="shared" si="141"/>
        <v>-</v>
      </c>
      <c r="BU482" s="19" t="str">
        <f t="shared" si="142"/>
        <v>-</v>
      </c>
      <c r="BV482" s="19" t="str">
        <f t="shared" si="143"/>
        <v>-</v>
      </c>
      <c r="BW482" s="19" t="str">
        <f t="shared" si="144"/>
        <v>-</v>
      </c>
      <c r="BX482" s="19" t="str">
        <f t="shared" si="145"/>
        <v>-</v>
      </c>
      <c r="BY482" s="19" t="str">
        <f t="shared" si="146"/>
        <v>-</v>
      </c>
      <c r="BZ482" s="19" t="str">
        <f t="shared" si="147"/>
        <v>-</v>
      </c>
    </row>
    <row r="483" spans="1:78">
      <c r="A483" s="106" t="str">
        <f t="shared" si="148"/>
        <v>22.1.00.00.00.00.00</v>
      </c>
      <c r="B483" s="106">
        <f t="shared" si="149"/>
        <v>22</v>
      </c>
      <c r="C483" s="107" t="str">
        <f t="shared" si="150"/>
        <v>1</v>
      </c>
      <c r="D483" s="32" t="s">
        <v>7024</v>
      </c>
      <c r="E483" s="32" t="s">
        <v>7024</v>
      </c>
      <c r="F483" s="32" t="s">
        <v>7024</v>
      </c>
      <c r="G483" s="32" t="s">
        <v>7024</v>
      </c>
      <c r="H483" s="32" t="s">
        <v>7024</v>
      </c>
      <c r="I483" s="33"/>
      <c r="J483" s="17" t="s">
        <v>93</v>
      </c>
      <c r="K483" s="150" t="str">
        <f t="shared" si="151"/>
        <v>-</v>
      </c>
      <c r="L483" s="123"/>
      <c r="M483" s="123"/>
      <c r="N483" s="123"/>
      <c r="O483" s="123"/>
      <c r="P483" s="123"/>
      <c r="Q483" s="123"/>
      <c r="AC483" s="50" t="str">
        <f t="shared" si="153"/>
        <v>22.1</v>
      </c>
      <c r="AD483" s="19">
        <f t="shared" si="154"/>
        <v>462</v>
      </c>
      <c r="AE483" s="49" t="str">
        <f t="shared" si="152"/>
        <v>22.1462</v>
      </c>
      <c r="BD483" s="19" t="e">
        <f>VLOOKUP(AE483,ORGANOGRAMAES!$C$1:$N$6000,2,0)</f>
        <v>#N/A</v>
      </c>
      <c r="BE483" s="19" t="e">
        <f>VLOOKUP(AE483,ORGANOGRAMAES!$C$1:$N$6000,3,0)</f>
        <v>#N/A</v>
      </c>
      <c r="BF483" s="19" t="e">
        <f>VLOOKUP(AE483,ORGANOGRAMAES!$C$1:$N$6000,4,0)</f>
        <v>#N/A</v>
      </c>
      <c r="BG483" s="19" t="e">
        <f>VLOOKUP(AE483,ORGANOGRAMAES!$C$1:$N$6000,5,0)</f>
        <v>#N/A</v>
      </c>
      <c r="BH483" s="19" t="e">
        <f>VLOOKUP(AE483,ORGANOGRAMAES!$C$1:$N$6000,6,0)</f>
        <v>#N/A</v>
      </c>
      <c r="BI483" s="19" t="e">
        <f>VLOOKUP(AE483,ORGANOGRAMAES!$C$1:$N$6000,7,0)</f>
        <v>#N/A</v>
      </c>
      <c r="BJ483" s="19" t="e">
        <f>VLOOKUP(AE483,ORGANOGRAMAES!$C$1:$N$6000,8,0)</f>
        <v>#N/A</v>
      </c>
      <c r="BK483" s="19" t="e">
        <f>VLOOKUP(AE483,ORGANOGRAMAES!$C$1:$N$6000,9,0)</f>
        <v>#N/A</v>
      </c>
      <c r="BL483" s="19" t="e">
        <f>VLOOKUP(AE483,ORGANOGRAMAES!$C$1:$N$6000,10,0)</f>
        <v>#N/A</v>
      </c>
      <c r="BM483" s="19" t="e">
        <f>VLOOKUP(AE483,ORGANOGRAMAES!$C$1:$N$6000,11,0)</f>
        <v>#N/A</v>
      </c>
      <c r="BN483" s="19" t="e">
        <f>VLOOKUP(AE483,ORGANOGRAMAES!$C$1:$N$6000,12,0)</f>
        <v>#N/A</v>
      </c>
      <c r="BP483" s="19" t="str">
        <f t="shared" si="137"/>
        <v>-</v>
      </c>
      <c r="BQ483" s="19" t="str">
        <f t="shared" si="138"/>
        <v>-</v>
      </c>
      <c r="BR483" s="19" t="str">
        <f t="shared" si="139"/>
        <v>-</v>
      </c>
      <c r="BS483" s="19" t="str">
        <f t="shared" si="140"/>
        <v>-</v>
      </c>
      <c r="BT483" s="19" t="str">
        <f t="shared" si="141"/>
        <v>-</v>
      </c>
      <c r="BU483" s="19" t="str">
        <f t="shared" si="142"/>
        <v>-</v>
      </c>
      <c r="BV483" s="19" t="str">
        <f t="shared" si="143"/>
        <v>-</v>
      </c>
      <c r="BW483" s="19" t="str">
        <f t="shared" si="144"/>
        <v>-</v>
      </c>
      <c r="BX483" s="19" t="str">
        <f t="shared" si="145"/>
        <v>-</v>
      </c>
      <c r="BY483" s="19" t="str">
        <f t="shared" si="146"/>
        <v>-</v>
      </c>
      <c r="BZ483" s="19" t="str">
        <f t="shared" si="147"/>
        <v>-</v>
      </c>
    </row>
    <row r="484" spans="1:78">
      <c r="A484" s="106" t="str">
        <f t="shared" si="148"/>
        <v>22.1.00.00.00.00.00</v>
      </c>
      <c r="B484" s="106">
        <f t="shared" si="149"/>
        <v>22</v>
      </c>
      <c r="C484" s="107" t="str">
        <f t="shared" si="150"/>
        <v>1</v>
      </c>
      <c r="D484" s="32" t="s">
        <v>7024</v>
      </c>
      <c r="E484" s="32" t="s">
        <v>7024</v>
      </c>
      <c r="F484" s="32" t="s">
        <v>7024</v>
      </c>
      <c r="G484" s="32" t="s">
        <v>7024</v>
      </c>
      <c r="H484" s="32" t="s">
        <v>7024</v>
      </c>
      <c r="I484" s="33"/>
      <c r="J484" s="17" t="s">
        <v>93</v>
      </c>
      <c r="K484" s="150" t="str">
        <f t="shared" si="151"/>
        <v>-</v>
      </c>
      <c r="L484" s="123"/>
      <c r="M484" s="123"/>
      <c r="N484" s="123"/>
      <c r="O484" s="123"/>
      <c r="P484" s="123"/>
      <c r="Q484" s="123"/>
      <c r="AC484" s="50" t="str">
        <f t="shared" si="153"/>
        <v>22.1</v>
      </c>
      <c r="AD484" s="19">
        <f t="shared" si="154"/>
        <v>463</v>
      </c>
      <c r="AE484" s="49" t="str">
        <f t="shared" si="152"/>
        <v>22.1463</v>
      </c>
      <c r="BD484" s="19" t="e">
        <f>VLOOKUP(AE484,ORGANOGRAMAES!$C$1:$N$6000,2,0)</f>
        <v>#N/A</v>
      </c>
      <c r="BE484" s="19" t="e">
        <f>VLOOKUP(AE484,ORGANOGRAMAES!$C$1:$N$6000,3,0)</f>
        <v>#N/A</v>
      </c>
      <c r="BF484" s="19" t="e">
        <f>VLOOKUP(AE484,ORGANOGRAMAES!$C$1:$N$6000,4,0)</f>
        <v>#N/A</v>
      </c>
      <c r="BG484" s="19" t="e">
        <f>VLOOKUP(AE484,ORGANOGRAMAES!$C$1:$N$6000,5,0)</f>
        <v>#N/A</v>
      </c>
      <c r="BH484" s="19" t="e">
        <f>VLOOKUP(AE484,ORGANOGRAMAES!$C$1:$N$6000,6,0)</f>
        <v>#N/A</v>
      </c>
      <c r="BI484" s="19" t="e">
        <f>VLOOKUP(AE484,ORGANOGRAMAES!$C$1:$N$6000,7,0)</f>
        <v>#N/A</v>
      </c>
      <c r="BJ484" s="19" t="e">
        <f>VLOOKUP(AE484,ORGANOGRAMAES!$C$1:$N$6000,8,0)</f>
        <v>#N/A</v>
      </c>
      <c r="BK484" s="19" t="e">
        <f>VLOOKUP(AE484,ORGANOGRAMAES!$C$1:$N$6000,9,0)</f>
        <v>#N/A</v>
      </c>
      <c r="BL484" s="19" t="e">
        <f>VLOOKUP(AE484,ORGANOGRAMAES!$C$1:$N$6000,10,0)</f>
        <v>#N/A</v>
      </c>
      <c r="BM484" s="19" t="e">
        <f>VLOOKUP(AE484,ORGANOGRAMAES!$C$1:$N$6000,11,0)</f>
        <v>#N/A</v>
      </c>
      <c r="BN484" s="19" t="e">
        <f>VLOOKUP(AE484,ORGANOGRAMAES!$C$1:$N$6000,12,0)</f>
        <v>#N/A</v>
      </c>
      <c r="BP484" s="19" t="str">
        <f t="shared" si="137"/>
        <v>-</v>
      </c>
      <c r="BQ484" s="19" t="str">
        <f t="shared" si="138"/>
        <v>-</v>
      </c>
      <c r="BR484" s="19" t="str">
        <f t="shared" si="139"/>
        <v>-</v>
      </c>
      <c r="BS484" s="19" t="str">
        <f t="shared" si="140"/>
        <v>-</v>
      </c>
      <c r="BT484" s="19" t="str">
        <f t="shared" si="141"/>
        <v>-</v>
      </c>
      <c r="BU484" s="19" t="str">
        <f t="shared" si="142"/>
        <v>-</v>
      </c>
      <c r="BV484" s="19" t="str">
        <f t="shared" si="143"/>
        <v>-</v>
      </c>
      <c r="BW484" s="19" t="str">
        <f t="shared" si="144"/>
        <v>-</v>
      </c>
      <c r="BX484" s="19" t="str">
        <f t="shared" si="145"/>
        <v>-</v>
      </c>
      <c r="BY484" s="19" t="str">
        <f t="shared" si="146"/>
        <v>-</v>
      </c>
      <c r="BZ484" s="19" t="str">
        <f t="shared" si="147"/>
        <v>-</v>
      </c>
    </row>
    <row r="485" spans="1:78">
      <c r="A485" s="106" t="str">
        <f t="shared" si="148"/>
        <v>22.1.00.00.00.00.00</v>
      </c>
      <c r="B485" s="106">
        <f t="shared" si="149"/>
        <v>22</v>
      </c>
      <c r="C485" s="107" t="str">
        <f t="shared" si="150"/>
        <v>1</v>
      </c>
      <c r="D485" s="32" t="s">
        <v>7024</v>
      </c>
      <c r="E485" s="32" t="s">
        <v>7024</v>
      </c>
      <c r="F485" s="32" t="s">
        <v>7024</v>
      </c>
      <c r="G485" s="32" t="s">
        <v>7024</v>
      </c>
      <c r="H485" s="32" t="s">
        <v>7024</v>
      </c>
      <c r="I485" s="33"/>
      <c r="J485" s="17" t="s">
        <v>93</v>
      </c>
      <c r="K485" s="150" t="str">
        <f t="shared" si="151"/>
        <v>-</v>
      </c>
      <c r="L485" s="123"/>
      <c r="M485" s="123"/>
      <c r="N485" s="123"/>
      <c r="O485" s="123"/>
      <c r="P485" s="123"/>
      <c r="Q485" s="123"/>
      <c r="AC485" s="50" t="str">
        <f t="shared" si="153"/>
        <v>22.1</v>
      </c>
      <c r="AD485" s="19">
        <f t="shared" si="154"/>
        <v>464</v>
      </c>
      <c r="AE485" s="49" t="str">
        <f t="shared" si="152"/>
        <v>22.1464</v>
      </c>
      <c r="BD485" s="19" t="e">
        <f>VLOOKUP(AE485,ORGANOGRAMAES!$C$1:$N$6000,2,0)</f>
        <v>#N/A</v>
      </c>
      <c r="BE485" s="19" t="e">
        <f>VLOOKUP(AE485,ORGANOGRAMAES!$C$1:$N$6000,3,0)</f>
        <v>#N/A</v>
      </c>
      <c r="BF485" s="19" t="e">
        <f>VLOOKUP(AE485,ORGANOGRAMAES!$C$1:$N$6000,4,0)</f>
        <v>#N/A</v>
      </c>
      <c r="BG485" s="19" t="e">
        <f>VLOOKUP(AE485,ORGANOGRAMAES!$C$1:$N$6000,5,0)</f>
        <v>#N/A</v>
      </c>
      <c r="BH485" s="19" t="e">
        <f>VLOOKUP(AE485,ORGANOGRAMAES!$C$1:$N$6000,6,0)</f>
        <v>#N/A</v>
      </c>
      <c r="BI485" s="19" t="e">
        <f>VLOOKUP(AE485,ORGANOGRAMAES!$C$1:$N$6000,7,0)</f>
        <v>#N/A</v>
      </c>
      <c r="BJ485" s="19" t="e">
        <f>VLOOKUP(AE485,ORGANOGRAMAES!$C$1:$N$6000,8,0)</f>
        <v>#N/A</v>
      </c>
      <c r="BK485" s="19" t="e">
        <f>VLOOKUP(AE485,ORGANOGRAMAES!$C$1:$N$6000,9,0)</f>
        <v>#N/A</v>
      </c>
      <c r="BL485" s="19" t="e">
        <f>VLOOKUP(AE485,ORGANOGRAMAES!$C$1:$N$6000,10,0)</f>
        <v>#N/A</v>
      </c>
      <c r="BM485" s="19" t="e">
        <f>VLOOKUP(AE485,ORGANOGRAMAES!$C$1:$N$6000,11,0)</f>
        <v>#N/A</v>
      </c>
      <c r="BN485" s="19" t="e">
        <f>VLOOKUP(AE485,ORGANOGRAMAES!$C$1:$N$6000,12,0)</f>
        <v>#N/A</v>
      </c>
      <c r="BP485" s="19" t="str">
        <f t="shared" si="137"/>
        <v>-</v>
      </c>
      <c r="BQ485" s="19" t="str">
        <f t="shared" si="138"/>
        <v>-</v>
      </c>
      <c r="BR485" s="19" t="str">
        <f t="shared" si="139"/>
        <v>-</v>
      </c>
      <c r="BS485" s="19" t="str">
        <f t="shared" si="140"/>
        <v>-</v>
      </c>
      <c r="BT485" s="19" t="str">
        <f t="shared" si="141"/>
        <v>-</v>
      </c>
      <c r="BU485" s="19" t="str">
        <f t="shared" si="142"/>
        <v>-</v>
      </c>
      <c r="BV485" s="19" t="str">
        <f t="shared" si="143"/>
        <v>-</v>
      </c>
      <c r="BW485" s="19" t="str">
        <f t="shared" si="144"/>
        <v>-</v>
      </c>
      <c r="BX485" s="19" t="str">
        <f t="shared" si="145"/>
        <v>-</v>
      </c>
      <c r="BY485" s="19" t="str">
        <f t="shared" si="146"/>
        <v>-</v>
      </c>
      <c r="BZ485" s="19" t="str">
        <f t="shared" si="147"/>
        <v>-</v>
      </c>
    </row>
    <row r="486" spans="1:78">
      <c r="A486" s="106" t="str">
        <f t="shared" si="148"/>
        <v>22.1.00.00.00.00.00</v>
      </c>
      <c r="B486" s="106">
        <f t="shared" si="149"/>
        <v>22</v>
      </c>
      <c r="C486" s="107" t="str">
        <f t="shared" si="150"/>
        <v>1</v>
      </c>
      <c r="D486" s="32" t="s">
        <v>7024</v>
      </c>
      <c r="E486" s="32" t="s">
        <v>7024</v>
      </c>
      <c r="F486" s="32" t="s">
        <v>7024</v>
      </c>
      <c r="G486" s="32" t="s">
        <v>7024</v>
      </c>
      <c r="H486" s="32" t="s">
        <v>7024</v>
      </c>
      <c r="I486" s="33"/>
      <c r="J486" s="17" t="s">
        <v>93</v>
      </c>
      <c r="K486" s="150" t="str">
        <f t="shared" si="151"/>
        <v>-</v>
      </c>
      <c r="L486" s="123"/>
      <c r="M486" s="123"/>
      <c r="N486" s="123"/>
      <c r="O486" s="123"/>
      <c r="P486" s="123"/>
      <c r="Q486" s="123"/>
      <c r="AC486" s="50" t="str">
        <f t="shared" si="153"/>
        <v>22.1</v>
      </c>
      <c r="AD486" s="19">
        <f t="shared" si="154"/>
        <v>465</v>
      </c>
      <c r="AE486" s="49" t="str">
        <f t="shared" si="152"/>
        <v>22.1465</v>
      </c>
      <c r="BD486" s="19" t="e">
        <f>VLOOKUP(AE486,ORGANOGRAMAES!$C$1:$N$6000,2,0)</f>
        <v>#N/A</v>
      </c>
      <c r="BE486" s="19" t="e">
        <f>VLOOKUP(AE486,ORGANOGRAMAES!$C$1:$N$6000,3,0)</f>
        <v>#N/A</v>
      </c>
      <c r="BF486" s="19" t="e">
        <f>VLOOKUP(AE486,ORGANOGRAMAES!$C$1:$N$6000,4,0)</f>
        <v>#N/A</v>
      </c>
      <c r="BG486" s="19" t="e">
        <f>VLOOKUP(AE486,ORGANOGRAMAES!$C$1:$N$6000,5,0)</f>
        <v>#N/A</v>
      </c>
      <c r="BH486" s="19" t="e">
        <f>VLOOKUP(AE486,ORGANOGRAMAES!$C$1:$N$6000,6,0)</f>
        <v>#N/A</v>
      </c>
      <c r="BI486" s="19" t="e">
        <f>VLOOKUP(AE486,ORGANOGRAMAES!$C$1:$N$6000,7,0)</f>
        <v>#N/A</v>
      </c>
      <c r="BJ486" s="19" t="e">
        <f>VLOOKUP(AE486,ORGANOGRAMAES!$C$1:$N$6000,8,0)</f>
        <v>#N/A</v>
      </c>
      <c r="BK486" s="19" t="e">
        <f>VLOOKUP(AE486,ORGANOGRAMAES!$C$1:$N$6000,9,0)</f>
        <v>#N/A</v>
      </c>
      <c r="BL486" s="19" t="e">
        <f>VLOOKUP(AE486,ORGANOGRAMAES!$C$1:$N$6000,10,0)</f>
        <v>#N/A</v>
      </c>
      <c r="BM486" s="19" t="e">
        <f>VLOOKUP(AE486,ORGANOGRAMAES!$C$1:$N$6000,11,0)</f>
        <v>#N/A</v>
      </c>
      <c r="BN486" s="19" t="e">
        <f>VLOOKUP(AE486,ORGANOGRAMAES!$C$1:$N$6000,12,0)</f>
        <v>#N/A</v>
      </c>
      <c r="BP486" s="19" t="str">
        <f t="shared" si="137"/>
        <v>-</v>
      </c>
      <c r="BQ486" s="19" t="str">
        <f t="shared" si="138"/>
        <v>-</v>
      </c>
      <c r="BR486" s="19" t="str">
        <f t="shared" si="139"/>
        <v>-</v>
      </c>
      <c r="BS486" s="19" t="str">
        <f t="shared" si="140"/>
        <v>-</v>
      </c>
      <c r="BT486" s="19" t="str">
        <f t="shared" si="141"/>
        <v>-</v>
      </c>
      <c r="BU486" s="19" t="str">
        <f t="shared" si="142"/>
        <v>-</v>
      </c>
      <c r="BV486" s="19" t="str">
        <f t="shared" si="143"/>
        <v>-</v>
      </c>
      <c r="BW486" s="19" t="str">
        <f t="shared" si="144"/>
        <v>-</v>
      </c>
      <c r="BX486" s="19" t="str">
        <f t="shared" si="145"/>
        <v>-</v>
      </c>
      <c r="BY486" s="19" t="str">
        <f t="shared" si="146"/>
        <v>-</v>
      </c>
      <c r="BZ486" s="19" t="str">
        <f t="shared" si="147"/>
        <v>-</v>
      </c>
    </row>
    <row r="487" spans="1:78">
      <c r="A487" s="106" t="str">
        <f t="shared" si="148"/>
        <v>22.1.00.00.00.00.00</v>
      </c>
      <c r="B487" s="106">
        <f t="shared" si="149"/>
        <v>22</v>
      </c>
      <c r="C487" s="107" t="str">
        <f t="shared" si="150"/>
        <v>1</v>
      </c>
      <c r="D487" s="32" t="s">
        <v>7024</v>
      </c>
      <c r="E487" s="32" t="s">
        <v>7024</v>
      </c>
      <c r="F487" s="32" t="s">
        <v>7024</v>
      </c>
      <c r="G487" s="32" t="s">
        <v>7024</v>
      </c>
      <c r="H487" s="32" t="s">
        <v>7024</v>
      </c>
      <c r="I487" s="33"/>
      <c r="J487" s="17" t="s">
        <v>93</v>
      </c>
      <c r="K487" s="150" t="str">
        <f t="shared" si="151"/>
        <v>-</v>
      </c>
      <c r="L487" s="123"/>
      <c r="M487" s="123"/>
      <c r="N487" s="123"/>
      <c r="O487" s="123"/>
      <c r="P487" s="123"/>
      <c r="Q487" s="123"/>
      <c r="AC487" s="50" t="str">
        <f t="shared" si="153"/>
        <v>22.1</v>
      </c>
      <c r="AD487" s="19">
        <f t="shared" si="154"/>
        <v>466</v>
      </c>
      <c r="AE487" s="49" t="str">
        <f t="shared" si="152"/>
        <v>22.1466</v>
      </c>
      <c r="BD487" s="19" t="e">
        <f>VLOOKUP(AE487,ORGANOGRAMAES!$C$1:$N$6000,2,0)</f>
        <v>#N/A</v>
      </c>
      <c r="BE487" s="19" t="e">
        <f>VLOOKUP(AE487,ORGANOGRAMAES!$C$1:$N$6000,3,0)</f>
        <v>#N/A</v>
      </c>
      <c r="BF487" s="19" t="e">
        <f>VLOOKUP(AE487,ORGANOGRAMAES!$C$1:$N$6000,4,0)</f>
        <v>#N/A</v>
      </c>
      <c r="BG487" s="19" t="e">
        <f>VLOOKUP(AE487,ORGANOGRAMAES!$C$1:$N$6000,5,0)</f>
        <v>#N/A</v>
      </c>
      <c r="BH487" s="19" t="e">
        <f>VLOOKUP(AE487,ORGANOGRAMAES!$C$1:$N$6000,6,0)</f>
        <v>#N/A</v>
      </c>
      <c r="BI487" s="19" t="e">
        <f>VLOOKUP(AE487,ORGANOGRAMAES!$C$1:$N$6000,7,0)</f>
        <v>#N/A</v>
      </c>
      <c r="BJ487" s="19" t="e">
        <f>VLOOKUP(AE487,ORGANOGRAMAES!$C$1:$N$6000,8,0)</f>
        <v>#N/A</v>
      </c>
      <c r="BK487" s="19" t="e">
        <f>VLOOKUP(AE487,ORGANOGRAMAES!$C$1:$N$6000,9,0)</f>
        <v>#N/A</v>
      </c>
      <c r="BL487" s="19" t="e">
        <f>VLOOKUP(AE487,ORGANOGRAMAES!$C$1:$N$6000,10,0)</f>
        <v>#N/A</v>
      </c>
      <c r="BM487" s="19" t="e">
        <f>VLOOKUP(AE487,ORGANOGRAMAES!$C$1:$N$6000,11,0)</f>
        <v>#N/A</v>
      </c>
      <c r="BN487" s="19" t="e">
        <f>VLOOKUP(AE487,ORGANOGRAMAES!$C$1:$N$6000,12,0)</f>
        <v>#N/A</v>
      </c>
      <c r="BP487" s="19" t="str">
        <f t="shared" si="137"/>
        <v>-</v>
      </c>
      <c r="BQ487" s="19" t="str">
        <f t="shared" si="138"/>
        <v>-</v>
      </c>
      <c r="BR487" s="19" t="str">
        <f t="shared" si="139"/>
        <v>-</v>
      </c>
      <c r="BS487" s="19" t="str">
        <f t="shared" si="140"/>
        <v>-</v>
      </c>
      <c r="BT487" s="19" t="str">
        <f t="shared" si="141"/>
        <v>-</v>
      </c>
      <c r="BU487" s="19" t="str">
        <f t="shared" si="142"/>
        <v>-</v>
      </c>
      <c r="BV487" s="19" t="str">
        <f t="shared" si="143"/>
        <v>-</v>
      </c>
      <c r="BW487" s="19" t="str">
        <f t="shared" si="144"/>
        <v>-</v>
      </c>
      <c r="BX487" s="19" t="str">
        <f t="shared" si="145"/>
        <v>-</v>
      </c>
      <c r="BY487" s="19" t="str">
        <f t="shared" si="146"/>
        <v>-</v>
      </c>
      <c r="BZ487" s="19" t="str">
        <f t="shared" si="147"/>
        <v>-</v>
      </c>
    </row>
    <row r="488" spans="1:78">
      <c r="A488" s="106" t="str">
        <f t="shared" si="148"/>
        <v>22.1.00.00.00.00.00</v>
      </c>
      <c r="B488" s="106">
        <f t="shared" si="149"/>
        <v>22</v>
      </c>
      <c r="C488" s="107" t="str">
        <f t="shared" si="150"/>
        <v>1</v>
      </c>
      <c r="D488" s="32" t="s">
        <v>7024</v>
      </c>
      <c r="E488" s="32" t="s">
        <v>7024</v>
      </c>
      <c r="F488" s="32" t="s">
        <v>7024</v>
      </c>
      <c r="G488" s="32" t="s">
        <v>7024</v>
      </c>
      <c r="H488" s="32" t="s">
        <v>7024</v>
      </c>
      <c r="I488" s="33"/>
      <c r="J488" s="17" t="s">
        <v>93</v>
      </c>
      <c r="K488" s="150" t="str">
        <f t="shared" si="151"/>
        <v>-</v>
      </c>
      <c r="L488" s="123"/>
      <c r="M488" s="123"/>
      <c r="N488" s="123"/>
      <c r="O488" s="123"/>
      <c r="P488" s="123"/>
      <c r="Q488" s="123"/>
      <c r="AC488" s="50" t="str">
        <f t="shared" si="153"/>
        <v>22.1</v>
      </c>
      <c r="AD488" s="19">
        <f t="shared" si="154"/>
        <v>467</v>
      </c>
      <c r="AE488" s="49" t="str">
        <f t="shared" si="152"/>
        <v>22.1467</v>
      </c>
      <c r="BD488" s="19" t="e">
        <f>VLOOKUP(AE488,ORGANOGRAMAES!$C$1:$N$6000,2,0)</f>
        <v>#N/A</v>
      </c>
      <c r="BE488" s="19" t="e">
        <f>VLOOKUP(AE488,ORGANOGRAMAES!$C$1:$N$6000,3,0)</f>
        <v>#N/A</v>
      </c>
      <c r="BF488" s="19" t="e">
        <f>VLOOKUP(AE488,ORGANOGRAMAES!$C$1:$N$6000,4,0)</f>
        <v>#N/A</v>
      </c>
      <c r="BG488" s="19" t="e">
        <f>VLOOKUP(AE488,ORGANOGRAMAES!$C$1:$N$6000,5,0)</f>
        <v>#N/A</v>
      </c>
      <c r="BH488" s="19" t="e">
        <f>VLOOKUP(AE488,ORGANOGRAMAES!$C$1:$N$6000,6,0)</f>
        <v>#N/A</v>
      </c>
      <c r="BI488" s="19" t="e">
        <f>VLOOKUP(AE488,ORGANOGRAMAES!$C$1:$N$6000,7,0)</f>
        <v>#N/A</v>
      </c>
      <c r="BJ488" s="19" t="e">
        <f>VLOOKUP(AE488,ORGANOGRAMAES!$C$1:$N$6000,8,0)</f>
        <v>#N/A</v>
      </c>
      <c r="BK488" s="19" t="e">
        <f>VLOOKUP(AE488,ORGANOGRAMAES!$C$1:$N$6000,9,0)</f>
        <v>#N/A</v>
      </c>
      <c r="BL488" s="19" t="e">
        <f>VLOOKUP(AE488,ORGANOGRAMAES!$C$1:$N$6000,10,0)</f>
        <v>#N/A</v>
      </c>
      <c r="BM488" s="19" t="e">
        <f>VLOOKUP(AE488,ORGANOGRAMAES!$C$1:$N$6000,11,0)</f>
        <v>#N/A</v>
      </c>
      <c r="BN488" s="19" t="e">
        <f>VLOOKUP(AE488,ORGANOGRAMAES!$C$1:$N$6000,12,0)</f>
        <v>#N/A</v>
      </c>
      <c r="BP488" s="19" t="str">
        <f t="shared" si="137"/>
        <v>-</v>
      </c>
      <c r="BQ488" s="19" t="str">
        <f t="shared" si="138"/>
        <v>-</v>
      </c>
      <c r="BR488" s="19" t="str">
        <f t="shared" si="139"/>
        <v>-</v>
      </c>
      <c r="BS488" s="19" t="str">
        <f t="shared" si="140"/>
        <v>-</v>
      </c>
      <c r="BT488" s="19" t="str">
        <f t="shared" si="141"/>
        <v>-</v>
      </c>
      <c r="BU488" s="19" t="str">
        <f t="shared" si="142"/>
        <v>-</v>
      </c>
      <c r="BV488" s="19" t="str">
        <f t="shared" si="143"/>
        <v>-</v>
      </c>
      <c r="BW488" s="19" t="str">
        <f t="shared" si="144"/>
        <v>-</v>
      </c>
      <c r="BX488" s="19" t="str">
        <f t="shared" si="145"/>
        <v>-</v>
      </c>
      <c r="BY488" s="19" t="str">
        <f t="shared" si="146"/>
        <v>-</v>
      </c>
      <c r="BZ488" s="19" t="str">
        <f t="shared" si="147"/>
        <v>-</v>
      </c>
    </row>
    <row r="489" spans="1:78">
      <c r="A489" s="106" t="str">
        <f t="shared" si="148"/>
        <v>22.1.00.00.00.00.00</v>
      </c>
      <c r="B489" s="106">
        <f t="shared" si="149"/>
        <v>22</v>
      </c>
      <c r="C489" s="107" t="str">
        <f t="shared" si="150"/>
        <v>1</v>
      </c>
      <c r="D489" s="32" t="s">
        <v>7024</v>
      </c>
      <c r="E489" s="32" t="s">
        <v>7024</v>
      </c>
      <c r="F489" s="32" t="s">
        <v>7024</v>
      </c>
      <c r="G489" s="32" t="s">
        <v>7024</v>
      </c>
      <c r="H489" s="32" t="s">
        <v>7024</v>
      </c>
      <c r="I489" s="33"/>
      <c r="J489" s="17" t="s">
        <v>93</v>
      </c>
      <c r="K489" s="150" t="str">
        <f t="shared" si="151"/>
        <v>-</v>
      </c>
      <c r="L489" s="123"/>
      <c r="M489" s="123"/>
      <c r="N489" s="123"/>
      <c r="O489" s="123"/>
      <c r="P489" s="123"/>
      <c r="Q489" s="123"/>
      <c r="AC489" s="50" t="str">
        <f t="shared" si="153"/>
        <v>22.1</v>
      </c>
      <c r="AD489" s="19">
        <f t="shared" si="154"/>
        <v>468</v>
      </c>
      <c r="AE489" s="49" t="str">
        <f t="shared" si="152"/>
        <v>22.1468</v>
      </c>
      <c r="BD489" s="19" t="e">
        <f>VLOOKUP(AE489,ORGANOGRAMAES!$C$1:$N$6000,2,0)</f>
        <v>#N/A</v>
      </c>
      <c r="BE489" s="19" t="e">
        <f>VLOOKUP(AE489,ORGANOGRAMAES!$C$1:$N$6000,3,0)</f>
        <v>#N/A</v>
      </c>
      <c r="BF489" s="19" t="e">
        <f>VLOOKUP(AE489,ORGANOGRAMAES!$C$1:$N$6000,4,0)</f>
        <v>#N/A</v>
      </c>
      <c r="BG489" s="19" t="e">
        <f>VLOOKUP(AE489,ORGANOGRAMAES!$C$1:$N$6000,5,0)</f>
        <v>#N/A</v>
      </c>
      <c r="BH489" s="19" t="e">
        <f>VLOOKUP(AE489,ORGANOGRAMAES!$C$1:$N$6000,6,0)</f>
        <v>#N/A</v>
      </c>
      <c r="BI489" s="19" t="e">
        <f>VLOOKUP(AE489,ORGANOGRAMAES!$C$1:$N$6000,7,0)</f>
        <v>#N/A</v>
      </c>
      <c r="BJ489" s="19" t="e">
        <f>VLOOKUP(AE489,ORGANOGRAMAES!$C$1:$N$6000,8,0)</f>
        <v>#N/A</v>
      </c>
      <c r="BK489" s="19" t="e">
        <f>VLOOKUP(AE489,ORGANOGRAMAES!$C$1:$N$6000,9,0)</f>
        <v>#N/A</v>
      </c>
      <c r="BL489" s="19" t="e">
        <f>VLOOKUP(AE489,ORGANOGRAMAES!$C$1:$N$6000,10,0)</f>
        <v>#N/A</v>
      </c>
      <c r="BM489" s="19" t="e">
        <f>VLOOKUP(AE489,ORGANOGRAMAES!$C$1:$N$6000,11,0)</f>
        <v>#N/A</v>
      </c>
      <c r="BN489" s="19" t="e">
        <f>VLOOKUP(AE489,ORGANOGRAMAES!$C$1:$N$6000,12,0)</f>
        <v>#N/A</v>
      </c>
      <c r="BP489" s="19" t="str">
        <f t="shared" si="137"/>
        <v>-</v>
      </c>
      <c r="BQ489" s="19" t="str">
        <f t="shared" si="138"/>
        <v>-</v>
      </c>
      <c r="BR489" s="19" t="str">
        <f t="shared" si="139"/>
        <v>-</v>
      </c>
      <c r="BS489" s="19" t="str">
        <f t="shared" si="140"/>
        <v>-</v>
      </c>
      <c r="BT489" s="19" t="str">
        <f t="shared" si="141"/>
        <v>-</v>
      </c>
      <c r="BU489" s="19" t="str">
        <f t="shared" si="142"/>
        <v>-</v>
      </c>
      <c r="BV489" s="19" t="str">
        <f t="shared" si="143"/>
        <v>-</v>
      </c>
      <c r="BW489" s="19" t="str">
        <f t="shared" si="144"/>
        <v>-</v>
      </c>
      <c r="BX489" s="19" t="str">
        <f t="shared" si="145"/>
        <v>-</v>
      </c>
      <c r="BY489" s="19" t="str">
        <f t="shared" si="146"/>
        <v>-</v>
      </c>
      <c r="BZ489" s="19" t="str">
        <f t="shared" si="147"/>
        <v>-</v>
      </c>
    </row>
    <row r="490" spans="1:78">
      <c r="A490" s="106" t="str">
        <f t="shared" si="148"/>
        <v>22.1.00.00.00.00.00</v>
      </c>
      <c r="B490" s="106">
        <f t="shared" si="149"/>
        <v>22</v>
      </c>
      <c r="C490" s="107" t="str">
        <f t="shared" si="150"/>
        <v>1</v>
      </c>
      <c r="D490" s="32" t="s">
        <v>7024</v>
      </c>
      <c r="E490" s="32" t="s">
        <v>7024</v>
      </c>
      <c r="F490" s="32" t="s">
        <v>7024</v>
      </c>
      <c r="G490" s="32" t="s">
        <v>7024</v>
      </c>
      <c r="H490" s="32" t="s">
        <v>7024</v>
      </c>
      <c r="I490" s="33"/>
      <c r="J490" s="17" t="s">
        <v>93</v>
      </c>
      <c r="K490" s="150" t="str">
        <f t="shared" si="151"/>
        <v>-</v>
      </c>
      <c r="L490" s="123"/>
      <c r="M490" s="123"/>
      <c r="N490" s="123"/>
      <c r="O490" s="123"/>
      <c r="P490" s="123"/>
      <c r="Q490" s="123"/>
      <c r="AC490" s="50" t="str">
        <f t="shared" si="153"/>
        <v>22.1</v>
      </c>
      <c r="AD490" s="19">
        <f t="shared" si="154"/>
        <v>469</v>
      </c>
      <c r="AE490" s="49" t="str">
        <f t="shared" si="152"/>
        <v>22.1469</v>
      </c>
      <c r="BD490" s="19" t="e">
        <f>VLOOKUP(AE490,ORGANOGRAMAES!$C$1:$N$6000,2,0)</f>
        <v>#N/A</v>
      </c>
      <c r="BE490" s="19" t="e">
        <f>VLOOKUP(AE490,ORGANOGRAMAES!$C$1:$N$6000,3,0)</f>
        <v>#N/A</v>
      </c>
      <c r="BF490" s="19" t="e">
        <f>VLOOKUP(AE490,ORGANOGRAMAES!$C$1:$N$6000,4,0)</f>
        <v>#N/A</v>
      </c>
      <c r="BG490" s="19" t="e">
        <f>VLOOKUP(AE490,ORGANOGRAMAES!$C$1:$N$6000,5,0)</f>
        <v>#N/A</v>
      </c>
      <c r="BH490" s="19" t="e">
        <f>VLOOKUP(AE490,ORGANOGRAMAES!$C$1:$N$6000,6,0)</f>
        <v>#N/A</v>
      </c>
      <c r="BI490" s="19" t="e">
        <f>VLOOKUP(AE490,ORGANOGRAMAES!$C$1:$N$6000,7,0)</f>
        <v>#N/A</v>
      </c>
      <c r="BJ490" s="19" t="e">
        <f>VLOOKUP(AE490,ORGANOGRAMAES!$C$1:$N$6000,8,0)</f>
        <v>#N/A</v>
      </c>
      <c r="BK490" s="19" t="e">
        <f>VLOOKUP(AE490,ORGANOGRAMAES!$C$1:$N$6000,9,0)</f>
        <v>#N/A</v>
      </c>
      <c r="BL490" s="19" t="e">
        <f>VLOOKUP(AE490,ORGANOGRAMAES!$C$1:$N$6000,10,0)</f>
        <v>#N/A</v>
      </c>
      <c r="BM490" s="19" t="e">
        <f>VLOOKUP(AE490,ORGANOGRAMAES!$C$1:$N$6000,11,0)</f>
        <v>#N/A</v>
      </c>
      <c r="BN490" s="19" t="e">
        <f>VLOOKUP(AE490,ORGANOGRAMAES!$C$1:$N$6000,12,0)</f>
        <v>#N/A</v>
      </c>
      <c r="BP490" s="19" t="str">
        <f t="shared" si="137"/>
        <v>-</v>
      </c>
      <c r="BQ490" s="19" t="str">
        <f t="shared" si="138"/>
        <v>-</v>
      </c>
      <c r="BR490" s="19" t="str">
        <f t="shared" si="139"/>
        <v>-</v>
      </c>
      <c r="BS490" s="19" t="str">
        <f t="shared" si="140"/>
        <v>-</v>
      </c>
      <c r="BT490" s="19" t="str">
        <f t="shared" si="141"/>
        <v>-</v>
      </c>
      <c r="BU490" s="19" t="str">
        <f t="shared" si="142"/>
        <v>-</v>
      </c>
      <c r="BV490" s="19" t="str">
        <f t="shared" si="143"/>
        <v>-</v>
      </c>
      <c r="BW490" s="19" t="str">
        <f t="shared" si="144"/>
        <v>-</v>
      </c>
      <c r="BX490" s="19" t="str">
        <f t="shared" si="145"/>
        <v>-</v>
      </c>
      <c r="BY490" s="19" t="str">
        <f t="shared" si="146"/>
        <v>-</v>
      </c>
      <c r="BZ490" s="19" t="str">
        <f t="shared" si="147"/>
        <v>-</v>
      </c>
    </row>
    <row r="491" spans="1:78">
      <c r="A491" s="106" t="str">
        <f t="shared" si="148"/>
        <v>22.1.00.00.00.00.00</v>
      </c>
      <c r="B491" s="106">
        <f t="shared" si="149"/>
        <v>22</v>
      </c>
      <c r="C491" s="107" t="str">
        <f t="shared" si="150"/>
        <v>1</v>
      </c>
      <c r="D491" s="32" t="s">
        <v>7024</v>
      </c>
      <c r="E491" s="32" t="s">
        <v>7024</v>
      </c>
      <c r="F491" s="32" t="s">
        <v>7024</v>
      </c>
      <c r="G491" s="32" t="s">
        <v>7024</v>
      </c>
      <c r="H491" s="32" t="s">
        <v>7024</v>
      </c>
      <c r="I491" s="33"/>
      <c r="J491" s="17" t="s">
        <v>93</v>
      </c>
      <c r="K491" s="150" t="str">
        <f t="shared" si="151"/>
        <v>-</v>
      </c>
      <c r="L491" s="123"/>
      <c r="M491" s="123"/>
      <c r="N491" s="123"/>
      <c r="O491" s="123"/>
      <c r="P491" s="123"/>
      <c r="Q491" s="123"/>
      <c r="AC491" s="50" t="str">
        <f t="shared" si="153"/>
        <v>22.1</v>
      </c>
      <c r="AD491" s="19">
        <f t="shared" si="154"/>
        <v>470</v>
      </c>
      <c r="AE491" s="49" t="str">
        <f t="shared" si="152"/>
        <v>22.1470</v>
      </c>
      <c r="BD491" s="19" t="e">
        <f>VLOOKUP(AE491,ORGANOGRAMAES!$C$1:$N$6000,2,0)</f>
        <v>#N/A</v>
      </c>
      <c r="BE491" s="19" t="e">
        <f>VLOOKUP(AE491,ORGANOGRAMAES!$C$1:$N$6000,3,0)</f>
        <v>#N/A</v>
      </c>
      <c r="BF491" s="19" t="e">
        <f>VLOOKUP(AE491,ORGANOGRAMAES!$C$1:$N$6000,4,0)</f>
        <v>#N/A</v>
      </c>
      <c r="BG491" s="19" t="e">
        <f>VLOOKUP(AE491,ORGANOGRAMAES!$C$1:$N$6000,5,0)</f>
        <v>#N/A</v>
      </c>
      <c r="BH491" s="19" t="e">
        <f>VLOOKUP(AE491,ORGANOGRAMAES!$C$1:$N$6000,6,0)</f>
        <v>#N/A</v>
      </c>
      <c r="BI491" s="19" t="e">
        <f>VLOOKUP(AE491,ORGANOGRAMAES!$C$1:$N$6000,7,0)</f>
        <v>#N/A</v>
      </c>
      <c r="BJ491" s="19" t="e">
        <f>VLOOKUP(AE491,ORGANOGRAMAES!$C$1:$N$6000,8,0)</f>
        <v>#N/A</v>
      </c>
      <c r="BK491" s="19" t="e">
        <f>VLOOKUP(AE491,ORGANOGRAMAES!$C$1:$N$6000,9,0)</f>
        <v>#N/A</v>
      </c>
      <c r="BL491" s="19" t="e">
        <f>VLOOKUP(AE491,ORGANOGRAMAES!$C$1:$N$6000,10,0)</f>
        <v>#N/A</v>
      </c>
      <c r="BM491" s="19" t="e">
        <f>VLOOKUP(AE491,ORGANOGRAMAES!$C$1:$N$6000,11,0)</f>
        <v>#N/A</v>
      </c>
      <c r="BN491" s="19" t="e">
        <f>VLOOKUP(AE491,ORGANOGRAMAES!$C$1:$N$6000,12,0)</f>
        <v>#N/A</v>
      </c>
      <c r="BP491" s="19" t="str">
        <f t="shared" si="137"/>
        <v>-</v>
      </c>
      <c r="BQ491" s="19" t="str">
        <f t="shared" si="138"/>
        <v>-</v>
      </c>
      <c r="BR491" s="19" t="str">
        <f t="shared" si="139"/>
        <v>-</v>
      </c>
      <c r="BS491" s="19" t="str">
        <f t="shared" si="140"/>
        <v>-</v>
      </c>
      <c r="BT491" s="19" t="str">
        <f t="shared" si="141"/>
        <v>-</v>
      </c>
      <c r="BU491" s="19" t="str">
        <f t="shared" si="142"/>
        <v>-</v>
      </c>
      <c r="BV491" s="19" t="str">
        <f t="shared" si="143"/>
        <v>-</v>
      </c>
      <c r="BW491" s="19" t="str">
        <f t="shared" si="144"/>
        <v>-</v>
      </c>
      <c r="BX491" s="19" t="str">
        <f t="shared" si="145"/>
        <v>-</v>
      </c>
      <c r="BY491" s="19" t="str">
        <f t="shared" si="146"/>
        <v>-</v>
      </c>
      <c r="BZ491" s="19" t="str">
        <f t="shared" si="147"/>
        <v>-</v>
      </c>
    </row>
    <row r="492" spans="1:78">
      <c r="A492" s="106" t="str">
        <f t="shared" si="148"/>
        <v>22.1.00.00.00.00.00</v>
      </c>
      <c r="B492" s="106">
        <f t="shared" si="149"/>
        <v>22</v>
      </c>
      <c r="C492" s="107" t="str">
        <f t="shared" si="150"/>
        <v>1</v>
      </c>
      <c r="D492" s="32" t="s">
        <v>7024</v>
      </c>
      <c r="E492" s="32" t="s">
        <v>7024</v>
      </c>
      <c r="F492" s="32" t="s">
        <v>7024</v>
      </c>
      <c r="G492" s="32" t="s">
        <v>7024</v>
      </c>
      <c r="H492" s="32" t="s">
        <v>7024</v>
      </c>
      <c r="I492" s="33"/>
      <c r="J492" s="17" t="s">
        <v>93</v>
      </c>
      <c r="K492" s="150" t="str">
        <f t="shared" si="151"/>
        <v>-</v>
      </c>
      <c r="L492" s="123"/>
      <c r="M492" s="123"/>
      <c r="N492" s="123"/>
      <c r="O492" s="123"/>
      <c r="P492" s="123"/>
      <c r="Q492" s="123"/>
      <c r="AC492" s="50" t="str">
        <f t="shared" si="153"/>
        <v>22.1</v>
      </c>
      <c r="AD492" s="19">
        <f t="shared" si="154"/>
        <v>471</v>
      </c>
      <c r="AE492" s="49" t="str">
        <f t="shared" si="152"/>
        <v>22.1471</v>
      </c>
      <c r="BD492" s="19" t="e">
        <f>VLOOKUP(AE492,ORGANOGRAMAES!$C$1:$N$6000,2,0)</f>
        <v>#N/A</v>
      </c>
      <c r="BE492" s="19" t="e">
        <f>VLOOKUP(AE492,ORGANOGRAMAES!$C$1:$N$6000,3,0)</f>
        <v>#N/A</v>
      </c>
      <c r="BF492" s="19" t="e">
        <f>VLOOKUP(AE492,ORGANOGRAMAES!$C$1:$N$6000,4,0)</f>
        <v>#N/A</v>
      </c>
      <c r="BG492" s="19" t="e">
        <f>VLOOKUP(AE492,ORGANOGRAMAES!$C$1:$N$6000,5,0)</f>
        <v>#N/A</v>
      </c>
      <c r="BH492" s="19" t="e">
        <f>VLOOKUP(AE492,ORGANOGRAMAES!$C$1:$N$6000,6,0)</f>
        <v>#N/A</v>
      </c>
      <c r="BI492" s="19" t="e">
        <f>VLOOKUP(AE492,ORGANOGRAMAES!$C$1:$N$6000,7,0)</f>
        <v>#N/A</v>
      </c>
      <c r="BJ492" s="19" t="e">
        <f>VLOOKUP(AE492,ORGANOGRAMAES!$C$1:$N$6000,8,0)</f>
        <v>#N/A</v>
      </c>
      <c r="BK492" s="19" t="e">
        <f>VLOOKUP(AE492,ORGANOGRAMAES!$C$1:$N$6000,9,0)</f>
        <v>#N/A</v>
      </c>
      <c r="BL492" s="19" t="e">
        <f>VLOOKUP(AE492,ORGANOGRAMAES!$C$1:$N$6000,10,0)</f>
        <v>#N/A</v>
      </c>
      <c r="BM492" s="19" t="e">
        <f>VLOOKUP(AE492,ORGANOGRAMAES!$C$1:$N$6000,11,0)</f>
        <v>#N/A</v>
      </c>
      <c r="BN492" s="19" t="e">
        <f>VLOOKUP(AE492,ORGANOGRAMAES!$C$1:$N$6000,12,0)</f>
        <v>#N/A</v>
      </c>
      <c r="BP492" s="19" t="str">
        <f t="shared" si="137"/>
        <v>-</v>
      </c>
      <c r="BQ492" s="19" t="str">
        <f t="shared" si="138"/>
        <v>-</v>
      </c>
      <c r="BR492" s="19" t="str">
        <f t="shared" si="139"/>
        <v>-</v>
      </c>
      <c r="BS492" s="19" t="str">
        <f t="shared" si="140"/>
        <v>-</v>
      </c>
      <c r="BT492" s="19" t="str">
        <f t="shared" si="141"/>
        <v>-</v>
      </c>
      <c r="BU492" s="19" t="str">
        <f t="shared" si="142"/>
        <v>-</v>
      </c>
      <c r="BV492" s="19" t="str">
        <f t="shared" si="143"/>
        <v>-</v>
      </c>
      <c r="BW492" s="19" t="str">
        <f t="shared" si="144"/>
        <v>-</v>
      </c>
      <c r="BX492" s="19" t="str">
        <f t="shared" si="145"/>
        <v>-</v>
      </c>
      <c r="BY492" s="19" t="str">
        <f t="shared" si="146"/>
        <v>-</v>
      </c>
      <c r="BZ492" s="19" t="str">
        <f t="shared" si="147"/>
        <v>-</v>
      </c>
    </row>
    <row r="493" spans="1:78">
      <c r="A493" s="106" t="str">
        <f t="shared" si="148"/>
        <v>22.1.00.00.00.00.00</v>
      </c>
      <c r="B493" s="106">
        <f t="shared" si="149"/>
        <v>22</v>
      </c>
      <c r="C493" s="107" t="str">
        <f t="shared" si="150"/>
        <v>1</v>
      </c>
      <c r="D493" s="32" t="s">
        <v>7024</v>
      </c>
      <c r="E493" s="32" t="s">
        <v>7024</v>
      </c>
      <c r="F493" s="32" t="s">
        <v>7024</v>
      </c>
      <c r="G493" s="32" t="s">
        <v>7024</v>
      </c>
      <c r="H493" s="32" t="s">
        <v>7024</v>
      </c>
      <c r="I493" s="33"/>
      <c r="J493" s="17" t="s">
        <v>93</v>
      </c>
      <c r="K493" s="150" t="str">
        <f t="shared" si="151"/>
        <v>-</v>
      </c>
      <c r="L493" s="123"/>
      <c r="M493" s="123"/>
      <c r="N493" s="123"/>
      <c r="O493" s="123"/>
      <c r="P493" s="123"/>
      <c r="Q493" s="123"/>
      <c r="AC493" s="50" t="str">
        <f t="shared" si="153"/>
        <v>22.1</v>
      </c>
      <c r="AD493" s="19">
        <f t="shared" si="154"/>
        <v>472</v>
      </c>
      <c r="AE493" s="49" t="str">
        <f t="shared" si="152"/>
        <v>22.1472</v>
      </c>
      <c r="BD493" s="19" t="e">
        <f>VLOOKUP(AE493,ORGANOGRAMAES!$C$1:$N$6000,2,0)</f>
        <v>#N/A</v>
      </c>
      <c r="BE493" s="19" t="e">
        <f>VLOOKUP(AE493,ORGANOGRAMAES!$C$1:$N$6000,3,0)</f>
        <v>#N/A</v>
      </c>
      <c r="BF493" s="19" t="e">
        <f>VLOOKUP(AE493,ORGANOGRAMAES!$C$1:$N$6000,4,0)</f>
        <v>#N/A</v>
      </c>
      <c r="BG493" s="19" t="e">
        <f>VLOOKUP(AE493,ORGANOGRAMAES!$C$1:$N$6000,5,0)</f>
        <v>#N/A</v>
      </c>
      <c r="BH493" s="19" t="e">
        <f>VLOOKUP(AE493,ORGANOGRAMAES!$C$1:$N$6000,6,0)</f>
        <v>#N/A</v>
      </c>
      <c r="BI493" s="19" t="e">
        <f>VLOOKUP(AE493,ORGANOGRAMAES!$C$1:$N$6000,7,0)</f>
        <v>#N/A</v>
      </c>
      <c r="BJ493" s="19" t="e">
        <f>VLOOKUP(AE493,ORGANOGRAMAES!$C$1:$N$6000,8,0)</f>
        <v>#N/A</v>
      </c>
      <c r="BK493" s="19" t="e">
        <f>VLOOKUP(AE493,ORGANOGRAMAES!$C$1:$N$6000,9,0)</f>
        <v>#N/A</v>
      </c>
      <c r="BL493" s="19" t="e">
        <f>VLOOKUP(AE493,ORGANOGRAMAES!$C$1:$N$6000,10,0)</f>
        <v>#N/A</v>
      </c>
      <c r="BM493" s="19" t="e">
        <f>VLOOKUP(AE493,ORGANOGRAMAES!$C$1:$N$6000,11,0)</f>
        <v>#N/A</v>
      </c>
      <c r="BN493" s="19" t="e">
        <f>VLOOKUP(AE493,ORGANOGRAMAES!$C$1:$N$6000,12,0)</f>
        <v>#N/A</v>
      </c>
      <c r="BP493" s="19" t="str">
        <f t="shared" si="137"/>
        <v>-</v>
      </c>
      <c r="BQ493" s="19" t="str">
        <f t="shared" si="138"/>
        <v>-</v>
      </c>
      <c r="BR493" s="19" t="str">
        <f t="shared" si="139"/>
        <v>-</v>
      </c>
      <c r="BS493" s="19" t="str">
        <f t="shared" si="140"/>
        <v>-</v>
      </c>
      <c r="BT493" s="19" t="str">
        <f t="shared" si="141"/>
        <v>-</v>
      </c>
      <c r="BU493" s="19" t="str">
        <f t="shared" si="142"/>
        <v>-</v>
      </c>
      <c r="BV493" s="19" t="str">
        <f t="shared" si="143"/>
        <v>-</v>
      </c>
      <c r="BW493" s="19" t="str">
        <f t="shared" si="144"/>
        <v>-</v>
      </c>
      <c r="BX493" s="19" t="str">
        <f t="shared" si="145"/>
        <v>-</v>
      </c>
      <c r="BY493" s="19" t="str">
        <f t="shared" si="146"/>
        <v>-</v>
      </c>
      <c r="BZ493" s="19" t="str">
        <f t="shared" si="147"/>
        <v>-</v>
      </c>
    </row>
    <row r="494" spans="1:78">
      <c r="A494" s="106" t="str">
        <f t="shared" si="148"/>
        <v>22.1.00.00.00.00.00</v>
      </c>
      <c r="B494" s="106">
        <f t="shared" si="149"/>
        <v>22</v>
      </c>
      <c r="C494" s="107" t="str">
        <f t="shared" si="150"/>
        <v>1</v>
      </c>
      <c r="D494" s="32" t="s">
        <v>7024</v>
      </c>
      <c r="E494" s="32" t="s">
        <v>7024</v>
      </c>
      <c r="F494" s="32" t="s">
        <v>7024</v>
      </c>
      <c r="G494" s="32" t="s">
        <v>7024</v>
      </c>
      <c r="H494" s="32" t="s">
        <v>7024</v>
      </c>
      <c r="I494" s="33"/>
      <c r="J494" s="17" t="s">
        <v>93</v>
      </c>
      <c r="K494" s="150" t="str">
        <f t="shared" si="151"/>
        <v>-</v>
      </c>
      <c r="L494" s="123"/>
      <c r="M494" s="123"/>
      <c r="N494" s="123"/>
      <c r="O494" s="123"/>
      <c r="P494" s="123"/>
      <c r="Q494" s="123"/>
      <c r="AC494" s="50" t="str">
        <f t="shared" si="153"/>
        <v>22.1</v>
      </c>
      <c r="AD494" s="19">
        <f t="shared" si="154"/>
        <v>473</v>
      </c>
      <c r="AE494" s="49" t="str">
        <f t="shared" si="152"/>
        <v>22.1473</v>
      </c>
      <c r="BD494" s="19" t="e">
        <f>VLOOKUP(AE494,ORGANOGRAMAES!$C$1:$N$6000,2,0)</f>
        <v>#N/A</v>
      </c>
      <c r="BE494" s="19" t="e">
        <f>VLOOKUP(AE494,ORGANOGRAMAES!$C$1:$N$6000,3,0)</f>
        <v>#N/A</v>
      </c>
      <c r="BF494" s="19" t="e">
        <f>VLOOKUP(AE494,ORGANOGRAMAES!$C$1:$N$6000,4,0)</f>
        <v>#N/A</v>
      </c>
      <c r="BG494" s="19" t="e">
        <f>VLOOKUP(AE494,ORGANOGRAMAES!$C$1:$N$6000,5,0)</f>
        <v>#N/A</v>
      </c>
      <c r="BH494" s="19" t="e">
        <f>VLOOKUP(AE494,ORGANOGRAMAES!$C$1:$N$6000,6,0)</f>
        <v>#N/A</v>
      </c>
      <c r="BI494" s="19" t="e">
        <f>VLOOKUP(AE494,ORGANOGRAMAES!$C$1:$N$6000,7,0)</f>
        <v>#N/A</v>
      </c>
      <c r="BJ494" s="19" t="e">
        <f>VLOOKUP(AE494,ORGANOGRAMAES!$C$1:$N$6000,8,0)</f>
        <v>#N/A</v>
      </c>
      <c r="BK494" s="19" t="e">
        <f>VLOOKUP(AE494,ORGANOGRAMAES!$C$1:$N$6000,9,0)</f>
        <v>#N/A</v>
      </c>
      <c r="BL494" s="19" t="e">
        <f>VLOOKUP(AE494,ORGANOGRAMAES!$C$1:$N$6000,10,0)</f>
        <v>#N/A</v>
      </c>
      <c r="BM494" s="19" t="e">
        <f>VLOOKUP(AE494,ORGANOGRAMAES!$C$1:$N$6000,11,0)</f>
        <v>#N/A</v>
      </c>
      <c r="BN494" s="19" t="e">
        <f>VLOOKUP(AE494,ORGANOGRAMAES!$C$1:$N$6000,12,0)</f>
        <v>#N/A</v>
      </c>
      <c r="BP494" s="19" t="str">
        <f t="shared" si="137"/>
        <v>-</v>
      </c>
      <c r="BQ494" s="19" t="str">
        <f t="shared" si="138"/>
        <v>-</v>
      </c>
      <c r="BR494" s="19" t="str">
        <f t="shared" si="139"/>
        <v>-</v>
      </c>
      <c r="BS494" s="19" t="str">
        <f t="shared" si="140"/>
        <v>-</v>
      </c>
      <c r="BT494" s="19" t="str">
        <f t="shared" si="141"/>
        <v>-</v>
      </c>
      <c r="BU494" s="19" t="str">
        <f t="shared" si="142"/>
        <v>-</v>
      </c>
      <c r="BV494" s="19" t="str">
        <f t="shared" si="143"/>
        <v>-</v>
      </c>
      <c r="BW494" s="19" t="str">
        <f t="shared" si="144"/>
        <v>-</v>
      </c>
      <c r="BX494" s="19" t="str">
        <f t="shared" si="145"/>
        <v>-</v>
      </c>
      <c r="BY494" s="19" t="str">
        <f t="shared" si="146"/>
        <v>-</v>
      </c>
      <c r="BZ494" s="19" t="str">
        <f t="shared" si="147"/>
        <v>-</v>
      </c>
    </row>
    <row r="495" spans="1:78">
      <c r="A495" s="106" t="str">
        <f t="shared" si="148"/>
        <v>22.1.00.00.00.00.00</v>
      </c>
      <c r="B495" s="106">
        <f t="shared" si="149"/>
        <v>22</v>
      </c>
      <c r="C495" s="107" t="str">
        <f t="shared" si="150"/>
        <v>1</v>
      </c>
      <c r="D495" s="32" t="s">
        <v>7024</v>
      </c>
      <c r="E495" s="32" t="s">
        <v>7024</v>
      </c>
      <c r="F495" s="32" t="s">
        <v>7024</v>
      </c>
      <c r="G495" s="32" t="s">
        <v>7024</v>
      </c>
      <c r="H495" s="32" t="s">
        <v>7024</v>
      </c>
      <c r="I495" s="33"/>
      <c r="J495" s="17" t="s">
        <v>93</v>
      </c>
      <c r="K495" s="150" t="str">
        <f t="shared" si="151"/>
        <v>-</v>
      </c>
      <c r="L495" s="123"/>
      <c r="M495" s="123"/>
      <c r="N495" s="123"/>
      <c r="O495" s="123"/>
      <c r="P495" s="123"/>
      <c r="Q495" s="123"/>
      <c r="AC495" s="50" t="str">
        <f t="shared" si="153"/>
        <v>22.1</v>
      </c>
      <c r="AD495" s="19">
        <f t="shared" si="154"/>
        <v>474</v>
      </c>
      <c r="AE495" s="49" t="str">
        <f t="shared" si="152"/>
        <v>22.1474</v>
      </c>
      <c r="BD495" s="19" t="e">
        <f>VLOOKUP(AE495,ORGANOGRAMAES!$C$1:$N$6000,2,0)</f>
        <v>#N/A</v>
      </c>
      <c r="BE495" s="19" t="e">
        <f>VLOOKUP(AE495,ORGANOGRAMAES!$C$1:$N$6000,3,0)</f>
        <v>#N/A</v>
      </c>
      <c r="BF495" s="19" t="e">
        <f>VLOOKUP(AE495,ORGANOGRAMAES!$C$1:$N$6000,4,0)</f>
        <v>#N/A</v>
      </c>
      <c r="BG495" s="19" t="e">
        <f>VLOOKUP(AE495,ORGANOGRAMAES!$C$1:$N$6000,5,0)</f>
        <v>#N/A</v>
      </c>
      <c r="BH495" s="19" t="e">
        <f>VLOOKUP(AE495,ORGANOGRAMAES!$C$1:$N$6000,6,0)</f>
        <v>#N/A</v>
      </c>
      <c r="BI495" s="19" t="e">
        <f>VLOOKUP(AE495,ORGANOGRAMAES!$C$1:$N$6000,7,0)</f>
        <v>#N/A</v>
      </c>
      <c r="BJ495" s="19" t="e">
        <f>VLOOKUP(AE495,ORGANOGRAMAES!$C$1:$N$6000,8,0)</f>
        <v>#N/A</v>
      </c>
      <c r="BK495" s="19" t="e">
        <f>VLOOKUP(AE495,ORGANOGRAMAES!$C$1:$N$6000,9,0)</f>
        <v>#N/A</v>
      </c>
      <c r="BL495" s="19" t="e">
        <f>VLOOKUP(AE495,ORGANOGRAMAES!$C$1:$N$6000,10,0)</f>
        <v>#N/A</v>
      </c>
      <c r="BM495" s="19" t="e">
        <f>VLOOKUP(AE495,ORGANOGRAMAES!$C$1:$N$6000,11,0)</f>
        <v>#N/A</v>
      </c>
      <c r="BN495" s="19" t="e">
        <f>VLOOKUP(AE495,ORGANOGRAMAES!$C$1:$N$6000,12,0)</f>
        <v>#N/A</v>
      </c>
      <c r="BP495" s="19" t="str">
        <f t="shared" si="137"/>
        <v>-</v>
      </c>
      <c r="BQ495" s="19" t="str">
        <f t="shared" si="138"/>
        <v>-</v>
      </c>
      <c r="BR495" s="19" t="str">
        <f t="shared" si="139"/>
        <v>-</v>
      </c>
      <c r="BS495" s="19" t="str">
        <f t="shared" si="140"/>
        <v>-</v>
      </c>
      <c r="BT495" s="19" t="str">
        <f t="shared" si="141"/>
        <v>-</v>
      </c>
      <c r="BU495" s="19" t="str">
        <f t="shared" si="142"/>
        <v>-</v>
      </c>
      <c r="BV495" s="19" t="str">
        <f t="shared" si="143"/>
        <v>-</v>
      </c>
      <c r="BW495" s="19" t="str">
        <f t="shared" si="144"/>
        <v>-</v>
      </c>
      <c r="BX495" s="19" t="str">
        <f t="shared" si="145"/>
        <v>-</v>
      </c>
      <c r="BY495" s="19" t="str">
        <f t="shared" si="146"/>
        <v>-</v>
      </c>
      <c r="BZ495" s="19" t="str">
        <f t="shared" si="147"/>
        <v>-</v>
      </c>
    </row>
    <row r="496" spans="1:78">
      <c r="A496" s="106" t="str">
        <f t="shared" si="148"/>
        <v>22.1.00.00.00.00.00</v>
      </c>
      <c r="B496" s="106">
        <f t="shared" si="149"/>
        <v>22</v>
      </c>
      <c r="C496" s="107" t="str">
        <f t="shared" si="150"/>
        <v>1</v>
      </c>
      <c r="D496" s="32" t="s">
        <v>7024</v>
      </c>
      <c r="E496" s="32" t="s">
        <v>7024</v>
      </c>
      <c r="F496" s="32" t="s">
        <v>7024</v>
      </c>
      <c r="G496" s="32" t="s">
        <v>7024</v>
      </c>
      <c r="H496" s="32" t="s">
        <v>7024</v>
      </c>
      <c r="I496" s="33"/>
      <c r="J496" s="17" t="s">
        <v>93</v>
      </c>
      <c r="K496" s="150" t="str">
        <f t="shared" si="151"/>
        <v>-</v>
      </c>
      <c r="L496" s="123"/>
      <c r="M496" s="123"/>
      <c r="N496" s="123"/>
      <c r="O496" s="123"/>
      <c r="P496" s="123"/>
      <c r="Q496" s="123"/>
      <c r="AC496" s="50" t="str">
        <f t="shared" si="153"/>
        <v>22.1</v>
      </c>
      <c r="AD496" s="19">
        <f t="shared" si="154"/>
        <v>475</v>
      </c>
      <c r="AE496" s="49" t="str">
        <f t="shared" si="152"/>
        <v>22.1475</v>
      </c>
      <c r="BD496" s="19" t="e">
        <f>VLOOKUP(AE496,ORGANOGRAMAES!$C$1:$N$6000,2,0)</f>
        <v>#N/A</v>
      </c>
      <c r="BE496" s="19" t="e">
        <f>VLOOKUP(AE496,ORGANOGRAMAES!$C$1:$N$6000,3,0)</f>
        <v>#N/A</v>
      </c>
      <c r="BF496" s="19" t="e">
        <f>VLOOKUP(AE496,ORGANOGRAMAES!$C$1:$N$6000,4,0)</f>
        <v>#N/A</v>
      </c>
      <c r="BG496" s="19" t="e">
        <f>VLOOKUP(AE496,ORGANOGRAMAES!$C$1:$N$6000,5,0)</f>
        <v>#N/A</v>
      </c>
      <c r="BH496" s="19" t="e">
        <f>VLOOKUP(AE496,ORGANOGRAMAES!$C$1:$N$6000,6,0)</f>
        <v>#N/A</v>
      </c>
      <c r="BI496" s="19" t="e">
        <f>VLOOKUP(AE496,ORGANOGRAMAES!$C$1:$N$6000,7,0)</f>
        <v>#N/A</v>
      </c>
      <c r="BJ496" s="19" t="e">
        <f>VLOOKUP(AE496,ORGANOGRAMAES!$C$1:$N$6000,8,0)</f>
        <v>#N/A</v>
      </c>
      <c r="BK496" s="19" t="e">
        <f>VLOOKUP(AE496,ORGANOGRAMAES!$C$1:$N$6000,9,0)</f>
        <v>#N/A</v>
      </c>
      <c r="BL496" s="19" t="e">
        <f>VLOOKUP(AE496,ORGANOGRAMAES!$C$1:$N$6000,10,0)</f>
        <v>#N/A</v>
      </c>
      <c r="BM496" s="19" t="e">
        <f>VLOOKUP(AE496,ORGANOGRAMAES!$C$1:$N$6000,11,0)</f>
        <v>#N/A</v>
      </c>
      <c r="BN496" s="19" t="e">
        <f>VLOOKUP(AE496,ORGANOGRAMAES!$C$1:$N$6000,12,0)</f>
        <v>#N/A</v>
      </c>
      <c r="BP496" s="19" t="str">
        <f t="shared" si="137"/>
        <v>-</v>
      </c>
      <c r="BQ496" s="19" t="str">
        <f t="shared" si="138"/>
        <v>-</v>
      </c>
      <c r="BR496" s="19" t="str">
        <f t="shared" si="139"/>
        <v>-</v>
      </c>
      <c r="BS496" s="19" t="str">
        <f t="shared" si="140"/>
        <v>-</v>
      </c>
      <c r="BT496" s="19" t="str">
        <f t="shared" si="141"/>
        <v>-</v>
      </c>
      <c r="BU496" s="19" t="str">
        <f t="shared" si="142"/>
        <v>-</v>
      </c>
      <c r="BV496" s="19" t="str">
        <f t="shared" si="143"/>
        <v>-</v>
      </c>
      <c r="BW496" s="19" t="str">
        <f t="shared" si="144"/>
        <v>-</v>
      </c>
      <c r="BX496" s="19" t="str">
        <f t="shared" si="145"/>
        <v>-</v>
      </c>
      <c r="BY496" s="19" t="str">
        <f t="shared" si="146"/>
        <v>-</v>
      </c>
      <c r="BZ496" s="19" t="str">
        <f t="shared" si="147"/>
        <v>-</v>
      </c>
    </row>
    <row r="497" spans="1:78">
      <c r="A497" s="106" t="str">
        <f t="shared" si="148"/>
        <v>22.1.00.00.00.00.00</v>
      </c>
      <c r="B497" s="106">
        <f t="shared" si="149"/>
        <v>22</v>
      </c>
      <c r="C497" s="107" t="str">
        <f t="shared" si="150"/>
        <v>1</v>
      </c>
      <c r="D497" s="32" t="s">
        <v>7024</v>
      </c>
      <c r="E497" s="32" t="s">
        <v>7024</v>
      </c>
      <c r="F497" s="32" t="s">
        <v>7024</v>
      </c>
      <c r="G497" s="32" t="s">
        <v>7024</v>
      </c>
      <c r="H497" s="32" t="s">
        <v>7024</v>
      </c>
      <c r="I497" s="33"/>
      <c r="J497" s="17" t="s">
        <v>93</v>
      </c>
      <c r="K497" s="150" t="str">
        <f t="shared" si="151"/>
        <v>-</v>
      </c>
      <c r="L497" s="123"/>
      <c r="M497" s="123"/>
      <c r="N497" s="123"/>
      <c r="O497" s="123"/>
      <c r="P497" s="123"/>
      <c r="Q497" s="123"/>
      <c r="AC497" s="50" t="str">
        <f t="shared" si="153"/>
        <v>22.1</v>
      </c>
      <c r="AD497" s="19">
        <f t="shared" si="154"/>
        <v>476</v>
      </c>
      <c r="AE497" s="49" t="str">
        <f t="shared" si="152"/>
        <v>22.1476</v>
      </c>
      <c r="BD497" s="19" t="e">
        <f>VLOOKUP(AE497,ORGANOGRAMAES!$C$1:$N$6000,2,0)</f>
        <v>#N/A</v>
      </c>
      <c r="BE497" s="19" t="e">
        <f>VLOOKUP(AE497,ORGANOGRAMAES!$C$1:$N$6000,3,0)</f>
        <v>#N/A</v>
      </c>
      <c r="BF497" s="19" t="e">
        <f>VLOOKUP(AE497,ORGANOGRAMAES!$C$1:$N$6000,4,0)</f>
        <v>#N/A</v>
      </c>
      <c r="BG497" s="19" t="e">
        <f>VLOOKUP(AE497,ORGANOGRAMAES!$C$1:$N$6000,5,0)</f>
        <v>#N/A</v>
      </c>
      <c r="BH497" s="19" t="e">
        <f>VLOOKUP(AE497,ORGANOGRAMAES!$C$1:$N$6000,6,0)</f>
        <v>#N/A</v>
      </c>
      <c r="BI497" s="19" t="e">
        <f>VLOOKUP(AE497,ORGANOGRAMAES!$C$1:$N$6000,7,0)</f>
        <v>#N/A</v>
      </c>
      <c r="BJ497" s="19" t="e">
        <f>VLOOKUP(AE497,ORGANOGRAMAES!$C$1:$N$6000,8,0)</f>
        <v>#N/A</v>
      </c>
      <c r="BK497" s="19" t="e">
        <f>VLOOKUP(AE497,ORGANOGRAMAES!$C$1:$N$6000,9,0)</f>
        <v>#N/A</v>
      </c>
      <c r="BL497" s="19" t="e">
        <f>VLOOKUP(AE497,ORGANOGRAMAES!$C$1:$N$6000,10,0)</f>
        <v>#N/A</v>
      </c>
      <c r="BM497" s="19" t="e">
        <f>VLOOKUP(AE497,ORGANOGRAMAES!$C$1:$N$6000,11,0)</f>
        <v>#N/A</v>
      </c>
      <c r="BN497" s="19" t="e">
        <f>VLOOKUP(AE497,ORGANOGRAMAES!$C$1:$N$6000,12,0)</f>
        <v>#N/A</v>
      </c>
      <c r="BP497" s="19" t="str">
        <f t="shared" si="137"/>
        <v>-</v>
      </c>
      <c r="BQ497" s="19" t="str">
        <f t="shared" si="138"/>
        <v>-</v>
      </c>
      <c r="BR497" s="19" t="str">
        <f t="shared" si="139"/>
        <v>-</v>
      </c>
      <c r="BS497" s="19" t="str">
        <f t="shared" si="140"/>
        <v>-</v>
      </c>
      <c r="BT497" s="19" t="str">
        <f t="shared" si="141"/>
        <v>-</v>
      </c>
      <c r="BU497" s="19" t="str">
        <f t="shared" si="142"/>
        <v>-</v>
      </c>
      <c r="BV497" s="19" t="str">
        <f t="shared" si="143"/>
        <v>-</v>
      </c>
      <c r="BW497" s="19" t="str">
        <f t="shared" si="144"/>
        <v>-</v>
      </c>
      <c r="BX497" s="19" t="str">
        <f t="shared" si="145"/>
        <v>-</v>
      </c>
      <c r="BY497" s="19" t="str">
        <f t="shared" si="146"/>
        <v>-</v>
      </c>
      <c r="BZ497" s="19" t="str">
        <f t="shared" si="147"/>
        <v>-</v>
      </c>
    </row>
    <row r="498" spans="1:78">
      <c r="A498" s="106" t="str">
        <f t="shared" si="148"/>
        <v>22.1.00.00.00.00.00</v>
      </c>
      <c r="B498" s="106">
        <f t="shared" si="149"/>
        <v>22</v>
      </c>
      <c r="C498" s="107" t="str">
        <f t="shared" si="150"/>
        <v>1</v>
      </c>
      <c r="D498" s="32" t="s">
        <v>7024</v>
      </c>
      <c r="E498" s="32" t="s">
        <v>7024</v>
      </c>
      <c r="F498" s="32" t="s">
        <v>7024</v>
      </c>
      <c r="G498" s="32" t="s">
        <v>7024</v>
      </c>
      <c r="H498" s="32" t="s">
        <v>7024</v>
      </c>
      <c r="I498" s="33"/>
      <c r="J498" s="17" t="s">
        <v>93</v>
      </c>
      <c r="K498" s="150" t="str">
        <f t="shared" si="151"/>
        <v>-</v>
      </c>
      <c r="L498" s="123"/>
      <c r="M498" s="123"/>
      <c r="N498" s="123"/>
      <c r="O498" s="123"/>
      <c r="P498" s="123"/>
      <c r="Q498" s="123"/>
      <c r="AC498" s="50" t="str">
        <f t="shared" si="153"/>
        <v>22.1</v>
      </c>
      <c r="AD498" s="19">
        <f t="shared" si="154"/>
        <v>477</v>
      </c>
      <c r="AE498" s="49" t="str">
        <f t="shared" si="152"/>
        <v>22.1477</v>
      </c>
      <c r="BD498" s="19" t="e">
        <f>VLOOKUP(AE498,ORGANOGRAMAES!$C$1:$N$6000,2,0)</f>
        <v>#N/A</v>
      </c>
      <c r="BE498" s="19" t="e">
        <f>VLOOKUP(AE498,ORGANOGRAMAES!$C$1:$N$6000,3,0)</f>
        <v>#N/A</v>
      </c>
      <c r="BF498" s="19" t="e">
        <f>VLOOKUP(AE498,ORGANOGRAMAES!$C$1:$N$6000,4,0)</f>
        <v>#N/A</v>
      </c>
      <c r="BG498" s="19" t="e">
        <f>VLOOKUP(AE498,ORGANOGRAMAES!$C$1:$N$6000,5,0)</f>
        <v>#N/A</v>
      </c>
      <c r="BH498" s="19" t="e">
        <f>VLOOKUP(AE498,ORGANOGRAMAES!$C$1:$N$6000,6,0)</f>
        <v>#N/A</v>
      </c>
      <c r="BI498" s="19" t="e">
        <f>VLOOKUP(AE498,ORGANOGRAMAES!$C$1:$N$6000,7,0)</f>
        <v>#N/A</v>
      </c>
      <c r="BJ498" s="19" t="e">
        <f>VLOOKUP(AE498,ORGANOGRAMAES!$C$1:$N$6000,8,0)</f>
        <v>#N/A</v>
      </c>
      <c r="BK498" s="19" t="e">
        <f>VLOOKUP(AE498,ORGANOGRAMAES!$C$1:$N$6000,9,0)</f>
        <v>#N/A</v>
      </c>
      <c r="BL498" s="19" t="e">
        <f>VLOOKUP(AE498,ORGANOGRAMAES!$C$1:$N$6000,10,0)</f>
        <v>#N/A</v>
      </c>
      <c r="BM498" s="19" t="e">
        <f>VLOOKUP(AE498,ORGANOGRAMAES!$C$1:$N$6000,11,0)</f>
        <v>#N/A</v>
      </c>
      <c r="BN498" s="19" t="e">
        <f>VLOOKUP(AE498,ORGANOGRAMAES!$C$1:$N$6000,12,0)</f>
        <v>#N/A</v>
      </c>
      <c r="BP498" s="19" t="str">
        <f t="shared" si="137"/>
        <v>-</v>
      </c>
      <c r="BQ498" s="19" t="str">
        <f t="shared" si="138"/>
        <v>-</v>
      </c>
      <c r="BR498" s="19" t="str">
        <f t="shared" si="139"/>
        <v>-</v>
      </c>
      <c r="BS498" s="19" t="str">
        <f t="shared" si="140"/>
        <v>-</v>
      </c>
      <c r="BT498" s="19" t="str">
        <f t="shared" si="141"/>
        <v>-</v>
      </c>
      <c r="BU498" s="19" t="str">
        <f t="shared" si="142"/>
        <v>-</v>
      </c>
      <c r="BV498" s="19" t="str">
        <f t="shared" si="143"/>
        <v>-</v>
      </c>
      <c r="BW498" s="19" t="str">
        <f t="shared" si="144"/>
        <v>-</v>
      </c>
      <c r="BX498" s="19" t="str">
        <f t="shared" si="145"/>
        <v>-</v>
      </c>
      <c r="BY498" s="19" t="str">
        <f t="shared" si="146"/>
        <v>-</v>
      </c>
      <c r="BZ498" s="19" t="str">
        <f t="shared" si="147"/>
        <v>-</v>
      </c>
    </row>
    <row r="499" spans="1:78">
      <c r="A499" s="106" t="str">
        <f t="shared" si="148"/>
        <v>22.1.00.00.00.00.00</v>
      </c>
      <c r="B499" s="106">
        <f t="shared" si="149"/>
        <v>22</v>
      </c>
      <c r="C499" s="107" t="str">
        <f t="shared" si="150"/>
        <v>1</v>
      </c>
      <c r="D499" s="32" t="s">
        <v>7024</v>
      </c>
      <c r="E499" s="32" t="s">
        <v>7024</v>
      </c>
      <c r="F499" s="32" t="s">
        <v>7024</v>
      </c>
      <c r="G499" s="32" t="s">
        <v>7024</v>
      </c>
      <c r="H499" s="32" t="s">
        <v>7024</v>
      </c>
      <c r="I499" s="33"/>
      <c r="J499" s="17" t="s">
        <v>93</v>
      </c>
      <c r="K499" s="150" t="str">
        <f t="shared" si="151"/>
        <v>-</v>
      </c>
      <c r="L499" s="123"/>
      <c r="M499" s="123"/>
      <c r="N499" s="123"/>
      <c r="O499" s="123"/>
      <c r="P499" s="123"/>
      <c r="Q499" s="123"/>
      <c r="AC499" s="50" t="str">
        <f t="shared" si="153"/>
        <v>22.1</v>
      </c>
      <c r="AD499" s="19">
        <f t="shared" si="154"/>
        <v>478</v>
      </c>
      <c r="AE499" s="49" t="str">
        <f t="shared" si="152"/>
        <v>22.1478</v>
      </c>
      <c r="BD499" s="19" t="e">
        <f>VLOOKUP(AE499,ORGANOGRAMAES!$C$1:$N$6000,2,0)</f>
        <v>#N/A</v>
      </c>
      <c r="BE499" s="19" t="e">
        <f>VLOOKUP(AE499,ORGANOGRAMAES!$C$1:$N$6000,3,0)</f>
        <v>#N/A</v>
      </c>
      <c r="BF499" s="19" t="e">
        <f>VLOOKUP(AE499,ORGANOGRAMAES!$C$1:$N$6000,4,0)</f>
        <v>#N/A</v>
      </c>
      <c r="BG499" s="19" t="e">
        <f>VLOOKUP(AE499,ORGANOGRAMAES!$C$1:$N$6000,5,0)</f>
        <v>#N/A</v>
      </c>
      <c r="BH499" s="19" t="e">
        <f>VLOOKUP(AE499,ORGANOGRAMAES!$C$1:$N$6000,6,0)</f>
        <v>#N/A</v>
      </c>
      <c r="BI499" s="19" t="e">
        <f>VLOOKUP(AE499,ORGANOGRAMAES!$C$1:$N$6000,7,0)</f>
        <v>#N/A</v>
      </c>
      <c r="BJ499" s="19" t="e">
        <f>VLOOKUP(AE499,ORGANOGRAMAES!$C$1:$N$6000,8,0)</f>
        <v>#N/A</v>
      </c>
      <c r="BK499" s="19" t="e">
        <f>VLOOKUP(AE499,ORGANOGRAMAES!$C$1:$N$6000,9,0)</f>
        <v>#N/A</v>
      </c>
      <c r="BL499" s="19" t="e">
        <f>VLOOKUP(AE499,ORGANOGRAMAES!$C$1:$N$6000,10,0)</f>
        <v>#N/A</v>
      </c>
      <c r="BM499" s="19" t="e">
        <f>VLOOKUP(AE499,ORGANOGRAMAES!$C$1:$N$6000,11,0)</f>
        <v>#N/A</v>
      </c>
      <c r="BN499" s="19" t="e">
        <f>VLOOKUP(AE499,ORGANOGRAMAES!$C$1:$N$6000,12,0)</f>
        <v>#N/A</v>
      </c>
      <c r="BP499" s="19" t="str">
        <f t="shared" si="137"/>
        <v>-</v>
      </c>
      <c r="BQ499" s="19" t="str">
        <f t="shared" si="138"/>
        <v>-</v>
      </c>
      <c r="BR499" s="19" t="str">
        <f t="shared" si="139"/>
        <v>-</v>
      </c>
      <c r="BS499" s="19" t="str">
        <f t="shared" si="140"/>
        <v>-</v>
      </c>
      <c r="BT499" s="19" t="str">
        <f t="shared" si="141"/>
        <v>-</v>
      </c>
      <c r="BU499" s="19" t="str">
        <f t="shared" si="142"/>
        <v>-</v>
      </c>
      <c r="BV499" s="19" t="str">
        <f t="shared" si="143"/>
        <v>-</v>
      </c>
      <c r="BW499" s="19" t="str">
        <f t="shared" si="144"/>
        <v>-</v>
      </c>
      <c r="BX499" s="19" t="str">
        <f t="shared" si="145"/>
        <v>-</v>
      </c>
      <c r="BY499" s="19" t="str">
        <f t="shared" si="146"/>
        <v>-</v>
      </c>
      <c r="BZ499" s="19" t="str">
        <f t="shared" si="147"/>
        <v>-</v>
      </c>
    </row>
    <row r="500" spans="1:78">
      <c r="A500" s="106" t="str">
        <f t="shared" si="148"/>
        <v>22.1.00.00.00.00.00</v>
      </c>
      <c r="B500" s="106">
        <f t="shared" si="149"/>
        <v>22</v>
      </c>
      <c r="C500" s="107" t="str">
        <f t="shared" si="150"/>
        <v>1</v>
      </c>
      <c r="D500" s="32" t="s">
        <v>7024</v>
      </c>
      <c r="E500" s="32" t="s">
        <v>7024</v>
      </c>
      <c r="F500" s="32" t="s">
        <v>7024</v>
      </c>
      <c r="G500" s="32" t="s">
        <v>7024</v>
      </c>
      <c r="H500" s="32" t="s">
        <v>7024</v>
      </c>
      <c r="I500" s="33"/>
      <c r="J500" s="17" t="s">
        <v>93</v>
      </c>
      <c r="K500" s="150" t="str">
        <f t="shared" si="151"/>
        <v>-</v>
      </c>
      <c r="L500" s="123"/>
      <c r="M500" s="123"/>
      <c r="N500" s="123"/>
      <c r="O500" s="123"/>
      <c r="P500" s="123"/>
      <c r="Q500" s="123"/>
      <c r="AC500" s="50" t="str">
        <f t="shared" si="153"/>
        <v>22.1</v>
      </c>
      <c r="AD500" s="19">
        <f t="shared" si="154"/>
        <v>479</v>
      </c>
      <c r="AE500" s="49" t="str">
        <f t="shared" si="152"/>
        <v>22.1479</v>
      </c>
      <c r="BD500" s="19" t="e">
        <f>VLOOKUP(AE500,ORGANOGRAMAES!$C$1:$N$6000,2,0)</f>
        <v>#N/A</v>
      </c>
      <c r="BE500" s="19" t="e">
        <f>VLOOKUP(AE500,ORGANOGRAMAES!$C$1:$N$6000,3,0)</f>
        <v>#N/A</v>
      </c>
      <c r="BF500" s="19" t="e">
        <f>VLOOKUP(AE500,ORGANOGRAMAES!$C$1:$N$6000,4,0)</f>
        <v>#N/A</v>
      </c>
      <c r="BG500" s="19" t="e">
        <f>VLOOKUP(AE500,ORGANOGRAMAES!$C$1:$N$6000,5,0)</f>
        <v>#N/A</v>
      </c>
      <c r="BH500" s="19" t="e">
        <f>VLOOKUP(AE500,ORGANOGRAMAES!$C$1:$N$6000,6,0)</f>
        <v>#N/A</v>
      </c>
      <c r="BI500" s="19" t="e">
        <f>VLOOKUP(AE500,ORGANOGRAMAES!$C$1:$N$6000,7,0)</f>
        <v>#N/A</v>
      </c>
      <c r="BJ500" s="19" t="e">
        <f>VLOOKUP(AE500,ORGANOGRAMAES!$C$1:$N$6000,8,0)</f>
        <v>#N/A</v>
      </c>
      <c r="BK500" s="19" t="e">
        <f>VLOOKUP(AE500,ORGANOGRAMAES!$C$1:$N$6000,9,0)</f>
        <v>#N/A</v>
      </c>
      <c r="BL500" s="19" t="e">
        <f>VLOOKUP(AE500,ORGANOGRAMAES!$C$1:$N$6000,10,0)</f>
        <v>#N/A</v>
      </c>
      <c r="BM500" s="19" t="e">
        <f>VLOOKUP(AE500,ORGANOGRAMAES!$C$1:$N$6000,11,0)</f>
        <v>#N/A</v>
      </c>
      <c r="BN500" s="19" t="e">
        <f>VLOOKUP(AE500,ORGANOGRAMAES!$C$1:$N$6000,12,0)</f>
        <v>#N/A</v>
      </c>
      <c r="BP500" s="19" t="str">
        <f t="shared" si="137"/>
        <v>-</v>
      </c>
      <c r="BQ500" s="19" t="str">
        <f t="shared" si="138"/>
        <v>-</v>
      </c>
      <c r="BR500" s="19" t="str">
        <f t="shared" si="139"/>
        <v>-</v>
      </c>
      <c r="BS500" s="19" t="str">
        <f t="shared" si="140"/>
        <v>-</v>
      </c>
      <c r="BT500" s="19" t="str">
        <f t="shared" si="141"/>
        <v>-</v>
      </c>
      <c r="BU500" s="19" t="str">
        <f t="shared" si="142"/>
        <v>-</v>
      </c>
      <c r="BV500" s="19" t="str">
        <f t="shared" si="143"/>
        <v>-</v>
      </c>
      <c r="BW500" s="19" t="str">
        <f t="shared" si="144"/>
        <v>-</v>
      </c>
      <c r="BX500" s="19" t="str">
        <f t="shared" si="145"/>
        <v>-</v>
      </c>
      <c r="BY500" s="19" t="str">
        <f t="shared" si="146"/>
        <v>-</v>
      </c>
      <c r="BZ500" s="19" t="str">
        <f t="shared" si="147"/>
        <v>-</v>
      </c>
    </row>
    <row r="501" spans="1:78">
      <c r="A501" s="106" t="str">
        <f t="shared" si="148"/>
        <v>22.1.00.00.00.00.00</v>
      </c>
      <c r="B501" s="106">
        <f t="shared" si="149"/>
        <v>22</v>
      </c>
      <c r="C501" s="107" t="str">
        <f t="shared" si="150"/>
        <v>1</v>
      </c>
      <c r="D501" s="32" t="s">
        <v>7024</v>
      </c>
      <c r="E501" s="32" t="s">
        <v>7024</v>
      </c>
      <c r="F501" s="32" t="s">
        <v>7024</v>
      </c>
      <c r="G501" s="32" t="s">
        <v>7024</v>
      </c>
      <c r="H501" s="32" t="s">
        <v>7024</v>
      </c>
      <c r="I501" s="33"/>
      <c r="J501" s="17" t="s">
        <v>93</v>
      </c>
      <c r="K501" s="150" t="str">
        <f t="shared" si="151"/>
        <v>-</v>
      </c>
      <c r="L501" s="123"/>
      <c r="M501" s="123"/>
      <c r="N501" s="123"/>
      <c r="O501" s="123"/>
      <c r="P501" s="123"/>
      <c r="Q501" s="123"/>
      <c r="AC501" s="50" t="str">
        <f t="shared" si="153"/>
        <v>22.1</v>
      </c>
      <c r="AD501" s="19">
        <f t="shared" si="154"/>
        <v>480</v>
      </c>
      <c r="AE501" s="49" t="str">
        <f t="shared" si="152"/>
        <v>22.1480</v>
      </c>
      <c r="BD501" s="19" t="e">
        <f>VLOOKUP(AE501,ORGANOGRAMAES!$C$1:$N$6000,2,0)</f>
        <v>#N/A</v>
      </c>
      <c r="BE501" s="19" t="e">
        <f>VLOOKUP(AE501,ORGANOGRAMAES!$C$1:$N$6000,3,0)</f>
        <v>#N/A</v>
      </c>
      <c r="BF501" s="19" t="e">
        <f>VLOOKUP(AE501,ORGANOGRAMAES!$C$1:$N$6000,4,0)</f>
        <v>#N/A</v>
      </c>
      <c r="BG501" s="19" t="e">
        <f>VLOOKUP(AE501,ORGANOGRAMAES!$C$1:$N$6000,5,0)</f>
        <v>#N/A</v>
      </c>
      <c r="BH501" s="19" t="e">
        <f>VLOOKUP(AE501,ORGANOGRAMAES!$C$1:$N$6000,6,0)</f>
        <v>#N/A</v>
      </c>
      <c r="BI501" s="19" t="e">
        <f>VLOOKUP(AE501,ORGANOGRAMAES!$C$1:$N$6000,7,0)</f>
        <v>#N/A</v>
      </c>
      <c r="BJ501" s="19" t="e">
        <f>VLOOKUP(AE501,ORGANOGRAMAES!$C$1:$N$6000,8,0)</f>
        <v>#N/A</v>
      </c>
      <c r="BK501" s="19" t="e">
        <f>VLOOKUP(AE501,ORGANOGRAMAES!$C$1:$N$6000,9,0)</f>
        <v>#N/A</v>
      </c>
      <c r="BL501" s="19" t="e">
        <f>VLOOKUP(AE501,ORGANOGRAMAES!$C$1:$N$6000,10,0)</f>
        <v>#N/A</v>
      </c>
      <c r="BM501" s="19" t="e">
        <f>VLOOKUP(AE501,ORGANOGRAMAES!$C$1:$N$6000,11,0)</f>
        <v>#N/A</v>
      </c>
      <c r="BN501" s="19" t="e">
        <f>VLOOKUP(AE501,ORGANOGRAMAES!$C$1:$N$6000,12,0)</f>
        <v>#N/A</v>
      </c>
      <c r="BP501" s="19" t="str">
        <f t="shared" si="137"/>
        <v>-</v>
      </c>
      <c r="BQ501" s="19" t="str">
        <f t="shared" si="138"/>
        <v>-</v>
      </c>
      <c r="BR501" s="19" t="str">
        <f t="shared" si="139"/>
        <v>-</v>
      </c>
      <c r="BS501" s="19" t="str">
        <f t="shared" si="140"/>
        <v>-</v>
      </c>
      <c r="BT501" s="19" t="str">
        <f t="shared" si="141"/>
        <v>-</v>
      </c>
      <c r="BU501" s="19" t="str">
        <f t="shared" si="142"/>
        <v>-</v>
      </c>
      <c r="BV501" s="19" t="str">
        <f t="shared" si="143"/>
        <v>-</v>
      </c>
      <c r="BW501" s="19" t="str">
        <f t="shared" si="144"/>
        <v>-</v>
      </c>
      <c r="BX501" s="19" t="str">
        <f t="shared" si="145"/>
        <v>-</v>
      </c>
      <c r="BY501" s="19" t="str">
        <f t="shared" si="146"/>
        <v>-</v>
      </c>
      <c r="BZ501" s="19" t="str">
        <f t="shared" si="147"/>
        <v>-</v>
      </c>
    </row>
    <row r="502" spans="1:78">
      <c r="A502" s="106" t="str">
        <f t="shared" si="148"/>
        <v>22.1.00.00.00.00.00</v>
      </c>
      <c r="B502" s="106">
        <f t="shared" si="149"/>
        <v>22</v>
      </c>
      <c r="C502" s="107" t="str">
        <f t="shared" si="150"/>
        <v>1</v>
      </c>
      <c r="D502" s="32" t="s">
        <v>7024</v>
      </c>
      <c r="E502" s="32" t="s">
        <v>7024</v>
      </c>
      <c r="F502" s="32" t="s">
        <v>7024</v>
      </c>
      <c r="G502" s="32" t="s">
        <v>7024</v>
      </c>
      <c r="H502" s="32" t="s">
        <v>7024</v>
      </c>
      <c r="I502" s="33"/>
      <c r="J502" s="17" t="s">
        <v>93</v>
      </c>
      <c r="K502" s="150" t="str">
        <f t="shared" si="151"/>
        <v>-</v>
      </c>
      <c r="L502" s="123"/>
      <c r="M502" s="123"/>
      <c r="N502" s="123"/>
      <c r="O502" s="123"/>
      <c r="P502" s="123"/>
      <c r="Q502" s="123"/>
      <c r="AC502" s="50" t="str">
        <f t="shared" si="153"/>
        <v>22.1</v>
      </c>
      <c r="AD502" s="19">
        <f t="shared" si="154"/>
        <v>481</v>
      </c>
      <c r="AE502" s="49" t="str">
        <f t="shared" si="152"/>
        <v>22.1481</v>
      </c>
      <c r="BD502" s="19" t="e">
        <f>VLOOKUP(AE502,ORGANOGRAMAES!$C$1:$N$6000,2,0)</f>
        <v>#N/A</v>
      </c>
      <c r="BE502" s="19" t="e">
        <f>VLOOKUP(AE502,ORGANOGRAMAES!$C$1:$N$6000,3,0)</f>
        <v>#N/A</v>
      </c>
      <c r="BF502" s="19" t="e">
        <f>VLOOKUP(AE502,ORGANOGRAMAES!$C$1:$N$6000,4,0)</f>
        <v>#N/A</v>
      </c>
      <c r="BG502" s="19" t="e">
        <f>VLOOKUP(AE502,ORGANOGRAMAES!$C$1:$N$6000,5,0)</f>
        <v>#N/A</v>
      </c>
      <c r="BH502" s="19" t="e">
        <f>VLOOKUP(AE502,ORGANOGRAMAES!$C$1:$N$6000,6,0)</f>
        <v>#N/A</v>
      </c>
      <c r="BI502" s="19" t="e">
        <f>VLOOKUP(AE502,ORGANOGRAMAES!$C$1:$N$6000,7,0)</f>
        <v>#N/A</v>
      </c>
      <c r="BJ502" s="19" t="e">
        <f>VLOOKUP(AE502,ORGANOGRAMAES!$C$1:$N$6000,8,0)</f>
        <v>#N/A</v>
      </c>
      <c r="BK502" s="19" t="e">
        <f>VLOOKUP(AE502,ORGANOGRAMAES!$C$1:$N$6000,9,0)</f>
        <v>#N/A</v>
      </c>
      <c r="BL502" s="19" t="e">
        <f>VLOOKUP(AE502,ORGANOGRAMAES!$C$1:$N$6000,10,0)</f>
        <v>#N/A</v>
      </c>
      <c r="BM502" s="19" t="e">
        <f>VLOOKUP(AE502,ORGANOGRAMAES!$C$1:$N$6000,11,0)</f>
        <v>#N/A</v>
      </c>
      <c r="BN502" s="19" t="e">
        <f>VLOOKUP(AE502,ORGANOGRAMAES!$C$1:$N$6000,12,0)</f>
        <v>#N/A</v>
      </c>
      <c r="BP502" s="19" t="str">
        <f t="shared" si="137"/>
        <v>-</v>
      </c>
      <c r="BQ502" s="19" t="str">
        <f t="shared" si="138"/>
        <v>-</v>
      </c>
      <c r="BR502" s="19" t="str">
        <f t="shared" si="139"/>
        <v>-</v>
      </c>
      <c r="BS502" s="19" t="str">
        <f t="shared" si="140"/>
        <v>-</v>
      </c>
      <c r="BT502" s="19" t="str">
        <f t="shared" si="141"/>
        <v>-</v>
      </c>
      <c r="BU502" s="19" t="str">
        <f t="shared" si="142"/>
        <v>-</v>
      </c>
      <c r="BV502" s="19" t="str">
        <f t="shared" si="143"/>
        <v>-</v>
      </c>
      <c r="BW502" s="19" t="str">
        <f t="shared" si="144"/>
        <v>-</v>
      </c>
      <c r="BX502" s="19" t="str">
        <f t="shared" si="145"/>
        <v>-</v>
      </c>
      <c r="BY502" s="19" t="str">
        <f t="shared" si="146"/>
        <v>-</v>
      </c>
      <c r="BZ502" s="19" t="str">
        <f t="shared" si="147"/>
        <v>-</v>
      </c>
    </row>
    <row r="503" spans="1:78">
      <c r="A503" s="106" t="str">
        <f t="shared" si="148"/>
        <v>22.1.00.00.00.00.00</v>
      </c>
      <c r="B503" s="106">
        <f t="shared" si="149"/>
        <v>22</v>
      </c>
      <c r="C503" s="107" t="str">
        <f t="shared" si="150"/>
        <v>1</v>
      </c>
      <c r="D503" s="32" t="s">
        <v>7024</v>
      </c>
      <c r="E503" s="32" t="s">
        <v>7024</v>
      </c>
      <c r="F503" s="32" t="s">
        <v>7024</v>
      </c>
      <c r="G503" s="32" t="s">
        <v>7024</v>
      </c>
      <c r="H503" s="32" t="s">
        <v>7024</v>
      </c>
      <c r="I503" s="33"/>
      <c r="J503" s="17" t="s">
        <v>93</v>
      </c>
      <c r="K503" s="150" t="str">
        <f t="shared" si="151"/>
        <v>-</v>
      </c>
      <c r="L503" s="123"/>
      <c r="M503" s="123"/>
      <c r="N503" s="123"/>
      <c r="O503" s="123"/>
      <c r="P503" s="123"/>
      <c r="Q503" s="123"/>
      <c r="AC503" s="50" t="str">
        <f t="shared" si="153"/>
        <v>22.1</v>
      </c>
      <c r="AD503" s="19">
        <f t="shared" si="154"/>
        <v>482</v>
      </c>
      <c r="AE503" s="49" t="str">
        <f t="shared" si="152"/>
        <v>22.1482</v>
      </c>
      <c r="BD503" s="19" t="e">
        <f>VLOOKUP(AE503,ORGANOGRAMAES!$C$1:$N$6000,2,0)</f>
        <v>#N/A</v>
      </c>
      <c r="BE503" s="19" t="e">
        <f>VLOOKUP(AE503,ORGANOGRAMAES!$C$1:$N$6000,3,0)</f>
        <v>#N/A</v>
      </c>
      <c r="BF503" s="19" t="e">
        <f>VLOOKUP(AE503,ORGANOGRAMAES!$C$1:$N$6000,4,0)</f>
        <v>#N/A</v>
      </c>
      <c r="BG503" s="19" t="e">
        <f>VLOOKUP(AE503,ORGANOGRAMAES!$C$1:$N$6000,5,0)</f>
        <v>#N/A</v>
      </c>
      <c r="BH503" s="19" t="e">
        <f>VLOOKUP(AE503,ORGANOGRAMAES!$C$1:$N$6000,6,0)</f>
        <v>#N/A</v>
      </c>
      <c r="BI503" s="19" t="e">
        <f>VLOOKUP(AE503,ORGANOGRAMAES!$C$1:$N$6000,7,0)</f>
        <v>#N/A</v>
      </c>
      <c r="BJ503" s="19" t="e">
        <f>VLOOKUP(AE503,ORGANOGRAMAES!$C$1:$N$6000,8,0)</f>
        <v>#N/A</v>
      </c>
      <c r="BK503" s="19" t="e">
        <f>VLOOKUP(AE503,ORGANOGRAMAES!$C$1:$N$6000,9,0)</f>
        <v>#N/A</v>
      </c>
      <c r="BL503" s="19" t="e">
        <f>VLOOKUP(AE503,ORGANOGRAMAES!$C$1:$N$6000,10,0)</f>
        <v>#N/A</v>
      </c>
      <c r="BM503" s="19" t="e">
        <f>VLOOKUP(AE503,ORGANOGRAMAES!$C$1:$N$6000,11,0)</f>
        <v>#N/A</v>
      </c>
      <c r="BN503" s="19" t="e">
        <f>VLOOKUP(AE503,ORGANOGRAMAES!$C$1:$N$6000,12,0)</f>
        <v>#N/A</v>
      </c>
      <c r="BP503" s="19" t="str">
        <f t="shared" si="137"/>
        <v>-</v>
      </c>
      <c r="BQ503" s="19" t="str">
        <f t="shared" si="138"/>
        <v>-</v>
      </c>
      <c r="BR503" s="19" t="str">
        <f t="shared" si="139"/>
        <v>-</v>
      </c>
      <c r="BS503" s="19" t="str">
        <f t="shared" si="140"/>
        <v>-</v>
      </c>
      <c r="BT503" s="19" t="str">
        <f t="shared" si="141"/>
        <v>-</v>
      </c>
      <c r="BU503" s="19" t="str">
        <f t="shared" si="142"/>
        <v>-</v>
      </c>
      <c r="BV503" s="19" t="str">
        <f t="shared" si="143"/>
        <v>-</v>
      </c>
      <c r="BW503" s="19" t="str">
        <f t="shared" si="144"/>
        <v>-</v>
      </c>
      <c r="BX503" s="19" t="str">
        <f t="shared" si="145"/>
        <v>-</v>
      </c>
      <c r="BY503" s="19" t="str">
        <f t="shared" si="146"/>
        <v>-</v>
      </c>
      <c r="BZ503" s="19" t="str">
        <f t="shared" si="147"/>
        <v>-</v>
      </c>
    </row>
    <row r="504" spans="1:78">
      <c r="A504" s="106" t="str">
        <f t="shared" si="148"/>
        <v>22.1.00.00.00.00.00</v>
      </c>
      <c r="B504" s="106">
        <f t="shared" si="149"/>
        <v>22</v>
      </c>
      <c r="C504" s="107" t="str">
        <f t="shared" si="150"/>
        <v>1</v>
      </c>
      <c r="D504" s="32" t="s">
        <v>7024</v>
      </c>
      <c r="E504" s="32" t="s">
        <v>7024</v>
      </c>
      <c r="F504" s="32" t="s">
        <v>7024</v>
      </c>
      <c r="G504" s="32" t="s">
        <v>7024</v>
      </c>
      <c r="H504" s="32" t="s">
        <v>7024</v>
      </c>
      <c r="I504" s="33"/>
      <c r="J504" s="17" t="s">
        <v>93</v>
      </c>
      <c r="K504" s="150" t="str">
        <f t="shared" si="151"/>
        <v>-</v>
      </c>
      <c r="L504" s="123"/>
      <c r="M504" s="123"/>
      <c r="N504" s="123"/>
      <c r="O504" s="123"/>
      <c r="P504" s="123"/>
      <c r="Q504" s="123"/>
      <c r="AC504" s="50" t="str">
        <f t="shared" si="153"/>
        <v>22.1</v>
      </c>
      <c r="AD504" s="19">
        <f t="shared" si="154"/>
        <v>483</v>
      </c>
      <c r="AE504" s="49" t="str">
        <f t="shared" si="152"/>
        <v>22.1483</v>
      </c>
      <c r="BD504" s="19" t="e">
        <f>VLOOKUP(AE504,ORGANOGRAMAES!$C$1:$N$6000,2,0)</f>
        <v>#N/A</v>
      </c>
      <c r="BE504" s="19" t="e">
        <f>VLOOKUP(AE504,ORGANOGRAMAES!$C$1:$N$6000,3,0)</f>
        <v>#N/A</v>
      </c>
      <c r="BF504" s="19" t="e">
        <f>VLOOKUP(AE504,ORGANOGRAMAES!$C$1:$N$6000,4,0)</f>
        <v>#N/A</v>
      </c>
      <c r="BG504" s="19" t="e">
        <f>VLOOKUP(AE504,ORGANOGRAMAES!$C$1:$N$6000,5,0)</f>
        <v>#N/A</v>
      </c>
      <c r="BH504" s="19" t="e">
        <f>VLOOKUP(AE504,ORGANOGRAMAES!$C$1:$N$6000,6,0)</f>
        <v>#N/A</v>
      </c>
      <c r="BI504" s="19" t="e">
        <f>VLOOKUP(AE504,ORGANOGRAMAES!$C$1:$N$6000,7,0)</f>
        <v>#N/A</v>
      </c>
      <c r="BJ504" s="19" t="e">
        <f>VLOOKUP(AE504,ORGANOGRAMAES!$C$1:$N$6000,8,0)</f>
        <v>#N/A</v>
      </c>
      <c r="BK504" s="19" t="e">
        <f>VLOOKUP(AE504,ORGANOGRAMAES!$C$1:$N$6000,9,0)</f>
        <v>#N/A</v>
      </c>
      <c r="BL504" s="19" t="e">
        <f>VLOOKUP(AE504,ORGANOGRAMAES!$C$1:$N$6000,10,0)</f>
        <v>#N/A</v>
      </c>
      <c r="BM504" s="19" t="e">
        <f>VLOOKUP(AE504,ORGANOGRAMAES!$C$1:$N$6000,11,0)</f>
        <v>#N/A</v>
      </c>
      <c r="BN504" s="19" t="e">
        <f>VLOOKUP(AE504,ORGANOGRAMAES!$C$1:$N$6000,12,0)</f>
        <v>#N/A</v>
      </c>
      <c r="BP504" s="19" t="str">
        <f t="shared" si="137"/>
        <v>-</v>
      </c>
      <c r="BQ504" s="19" t="str">
        <f t="shared" si="138"/>
        <v>-</v>
      </c>
      <c r="BR504" s="19" t="str">
        <f t="shared" si="139"/>
        <v>-</v>
      </c>
      <c r="BS504" s="19" t="str">
        <f t="shared" si="140"/>
        <v>-</v>
      </c>
      <c r="BT504" s="19" t="str">
        <f t="shared" si="141"/>
        <v>-</v>
      </c>
      <c r="BU504" s="19" t="str">
        <f t="shared" si="142"/>
        <v>-</v>
      </c>
      <c r="BV504" s="19" t="str">
        <f t="shared" si="143"/>
        <v>-</v>
      </c>
      <c r="BW504" s="19" t="str">
        <f t="shared" si="144"/>
        <v>-</v>
      </c>
      <c r="BX504" s="19" t="str">
        <f t="shared" si="145"/>
        <v>-</v>
      </c>
      <c r="BY504" s="19" t="str">
        <f t="shared" si="146"/>
        <v>-</v>
      </c>
      <c r="BZ504" s="19" t="str">
        <f t="shared" si="147"/>
        <v>-</v>
      </c>
    </row>
    <row r="505" spans="1:78">
      <c r="A505" s="106" t="str">
        <f t="shared" si="148"/>
        <v>22.1.00.00.00.00.00</v>
      </c>
      <c r="B505" s="106">
        <f t="shared" si="149"/>
        <v>22</v>
      </c>
      <c r="C505" s="107" t="str">
        <f t="shared" si="150"/>
        <v>1</v>
      </c>
      <c r="D505" s="32" t="s">
        <v>7024</v>
      </c>
      <c r="E505" s="32" t="s">
        <v>7024</v>
      </c>
      <c r="F505" s="32" t="s">
        <v>7024</v>
      </c>
      <c r="G505" s="32" t="s">
        <v>7024</v>
      </c>
      <c r="H505" s="32" t="s">
        <v>7024</v>
      </c>
      <c r="I505" s="33"/>
      <c r="J505" s="17" t="s">
        <v>93</v>
      </c>
      <c r="K505" s="150" t="str">
        <f t="shared" si="151"/>
        <v>-</v>
      </c>
      <c r="L505" s="123"/>
      <c r="M505" s="123"/>
      <c r="N505" s="123"/>
      <c r="O505" s="123"/>
      <c r="P505" s="123"/>
      <c r="Q505" s="123"/>
      <c r="AC505" s="50" t="str">
        <f t="shared" si="153"/>
        <v>22.1</v>
      </c>
      <c r="AD505" s="19">
        <f t="shared" si="154"/>
        <v>484</v>
      </c>
      <c r="AE505" s="49" t="str">
        <f t="shared" si="152"/>
        <v>22.1484</v>
      </c>
      <c r="BD505" s="19" t="e">
        <f>VLOOKUP(AE505,ORGANOGRAMAES!$C$1:$N$6000,2,0)</f>
        <v>#N/A</v>
      </c>
      <c r="BE505" s="19" t="e">
        <f>VLOOKUP(AE505,ORGANOGRAMAES!$C$1:$N$6000,3,0)</f>
        <v>#N/A</v>
      </c>
      <c r="BF505" s="19" t="e">
        <f>VLOOKUP(AE505,ORGANOGRAMAES!$C$1:$N$6000,4,0)</f>
        <v>#N/A</v>
      </c>
      <c r="BG505" s="19" t="e">
        <f>VLOOKUP(AE505,ORGANOGRAMAES!$C$1:$N$6000,5,0)</f>
        <v>#N/A</v>
      </c>
      <c r="BH505" s="19" t="e">
        <f>VLOOKUP(AE505,ORGANOGRAMAES!$C$1:$N$6000,6,0)</f>
        <v>#N/A</v>
      </c>
      <c r="BI505" s="19" t="e">
        <f>VLOOKUP(AE505,ORGANOGRAMAES!$C$1:$N$6000,7,0)</f>
        <v>#N/A</v>
      </c>
      <c r="BJ505" s="19" t="e">
        <f>VLOOKUP(AE505,ORGANOGRAMAES!$C$1:$N$6000,8,0)</f>
        <v>#N/A</v>
      </c>
      <c r="BK505" s="19" t="e">
        <f>VLOOKUP(AE505,ORGANOGRAMAES!$C$1:$N$6000,9,0)</f>
        <v>#N/A</v>
      </c>
      <c r="BL505" s="19" t="e">
        <f>VLOOKUP(AE505,ORGANOGRAMAES!$C$1:$N$6000,10,0)</f>
        <v>#N/A</v>
      </c>
      <c r="BM505" s="19" t="e">
        <f>VLOOKUP(AE505,ORGANOGRAMAES!$C$1:$N$6000,11,0)</f>
        <v>#N/A</v>
      </c>
      <c r="BN505" s="19" t="e">
        <f>VLOOKUP(AE505,ORGANOGRAMAES!$C$1:$N$6000,12,0)</f>
        <v>#N/A</v>
      </c>
      <c r="BP505" s="19" t="str">
        <f t="shared" si="137"/>
        <v>-</v>
      </c>
      <c r="BQ505" s="19" t="str">
        <f t="shared" si="138"/>
        <v>-</v>
      </c>
      <c r="BR505" s="19" t="str">
        <f t="shared" si="139"/>
        <v>-</v>
      </c>
      <c r="BS505" s="19" t="str">
        <f t="shared" si="140"/>
        <v>-</v>
      </c>
      <c r="BT505" s="19" t="str">
        <f t="shared" si="141"/>
        <v>-</v>
      </c>
      <c r="BU505" s="19" t="str">
        <f t="shared" si="142"/>
        <v>-</v>
      </c>
      <c r="BV505" s="19" t="str">
        <f t="shared" si="143"/>
        <v>-</v>
      </c>
      <c r="BW505" s="19" t="str">
        <f t="shared" si="144"/>
        <v>-</v>
      </c>
      <c r="BX505" s="19" t="str">
        <f t="shared" si="145"/>
        <v>-</v>
      </c>
      <c r="BY505" s="19" t="str">
        <f t="shared" si="146"/>
        <v>-</v>
      </c>
      <c r="BZ505" s="19" t="str">
        <f t="shared" si="147"/>
        <v>-</v>
      </c>
    </row>
    <row r="506" spans="1:78">
      <c r="A506" s="106" t="str">
        <f t="shared" si="148"/>
        <v>22.1.00.00.00.00.00</v>
      </c>
      <c r="B506" s="106">
        <f t="shared" si="149"/>
        <v>22</v>
      </c>
      <c r="C506" s="107" t="str">
        <f t="shared" si="150"/>
        <v>1</v>
      </c>
      <c r="D506" s="32" t="s">
        <v>7024</v>
      </c>
      <c r="E506" s="32" t="s">
        <v>7024</v>
      </c>
      <c r="F506" s="32" t="s">
        <v>7024</v>
      </c>
      <c r="G506" s="32" t="s">
        <v>7024</v>
      </c>
      <c r="H506" s="32" t="s">
        <v>7024</v>
      </c>
      <c r="I506" s="33"/>
      <c r="J506" s="17" t="s">
        <v>93</v>
      </c>
      <c r="K506" s="150" t="str">
        <f t="shared" si="151"/>
        <v>-</v>
      </c>
      <c r="L506" s="123"/>
      <c r="M506" s="123"/>
      <c r="N506" s="123"/>
      <c r="O506" s="123"/>
      <c r="P506" s="123"/>
      <c r="Q506" s="123"/>
      <c r="AC506" s="50" t="str">
        <f t="shared" si="153"/>
        <v>22.1</v>
      </c>
      <c r="AD506" s="19">
        <f t="shared" si="154"/>
        <v>485</v>
      </c>
      <c r="AE506" s="49" t="str">
        <f t="shared" si="152"/>
        <v>22.1485</v>
      </c>
      <c r="BD506" s="19" t="e">
        <f>VLOOKUP(AE506,ORGANOGRAMAES!$C$1:$N$6000,2,0)</f>
        <v>#N/A</v>
      </c>
      <c r="BE506" s="19" t="e">
        <f>VLOOKUP(AE506,ORGANOGRAMAES!$C$1:$N$6000,3,0)</f>
        <v>#N/A</v>
      </c>
      <c r="BF506" s="19" t="e">
        <f>VLOOKUP(AE506,ORGANOGRAMAES!$C$1:$N$6000,4,0)</f>
        <v>#N/A</v>
      </c>
      <c r="BG506" s="19" t="e">
        <f>VLOOKUP(AE506,ORGANOGRAMAES!$C$1:$N$6000,5,0)</f>
        <v>#N/A</v>
      </c>
      <c r="BH506" s="19" t="e">
        <f>VLOOKUP(AE506,ORGANOGRAMAES!$C$1:$N$6000,6,0)</f>
        <v>#N/A</v>
      </c>
      <c r="BI506" s="19" t="e">
        <f>VLOOKUP(AE506,ORGANOGRAMAES!$C$1:$N$6000,7,0)</f>
        <v>#N/A</v>
      </c>
      <c r="BJ506" s="19" t="e">
        <f>VLOOKUP(AE506,ORGANOGRAMAES!$C$1:$N$6000,8,0)</f>
        <v>#N/A</v>
      </c>
      <c r="BK506" s="19" t="e">
        <f>VLOOKUP(AE506,ORGANOGRAMAES!$C$1:$N$6000,9,0)</f>
        <v>#N/A</v>
      </c>
      <c r="BL506" s="19" t="e">
        <f>VLOOKUP(AE506,ORGANOGRAMAES!$C$1:$N$6000,10,0)</f>
        <v>#N/A</v>
      </c>
      <c r="BM506" s="19" t="e">
        <f>VLOOKUP(AE506,ORGANOGRAMAES!$C$1:$N$6000,11,0)</f>
        <v>#N/A</v>
      </c>
      <c r="BN506" s="19" t="e">
        <f>VLOOKUP(AE506,ORGANOGRAMAES!$C$1:$N$6000,12,0)</f>
        <v>#N/A</v>
      </c>
      <c r="BP506" s="19" t="str">
        <f t="shared" si="137"/>
        <v>-</v>
      </c>
      <c r="BQ506" s="19" t="str">
        <f t="shared" si="138"/>
        <v>-</v>
      </c>
      <c r="BR506" s="19" t="str">
        <f t="shared" si="139"/>
        <v>-</v>
      </c>
      <c r="BS506" s="19" t="str">
        <f t="shared" si="140"/>
        <v>-</v>
      </c>
      <c r="BT506" s="19" t="str">
        <f t="shared" si="141"/>
        <v>-</v>
      </c>
      <c r="BU506" s="19" t="str">
        <f t="shared" si="142"/>
        <v>-</v>
      </c>
      <c r="BV506" s="19" t="str">
        <f t="shared" si="143"/>
        <v>-</v>
      </c>
      <c r="BW506" s="19" t="str">
        <f t="shared" si="144"/>
        <v>-</v>
      </c>
      <c r="BX506" s="19" t="str">
        <f t="shared" si="145"/>
        <v>-</v>
      </c>
      <c r="BY506" s="19" t="str">
        <f t="shared" si="146"/>
        <v>-</v>
      </c>
      <c r="BZ506" s="19" t="str">
        <f t="shared" si="147"/>
        <v>-</v>
      </c>
    </row>
    <row r="507" spans="1:78">
      <c r="A507" s="106" t="str">
        <f t="shared" si="148"/>
        <v>22.1.00.00.00.00.00</v>
      </c>
      <c r="B507" s="106">
        <f t="shared" si="149"/>
        <v>22</v>
      </c>
      <c r="C507" s="107" t="str">
        <f t="shared" si="150"/>
        <v>1</v>
      </c>
      <c r="D507" s="32" t="s">
        <v>7024</v>
      </c>
      <c r="E507" s="32" t="s">
        <v>7024</v>
      </c>
      <c r="F507" s="32" t="s">
        <v>7024</v>
      </c>
      <c r="G507" s="32" t="s">
        <v>7024</v>
      </c>
      <c r="H507" s="32" t="s">
        <v>7024</v>
      </c>
      <c r="I507" s="33"/>
      <c r="J507" s="17" t="s">
        <v>93</v>
      </c>
      <c r="K507" s="150" t="str">
        <f t="shared" si="151"/>
        <v>-</v>
      </c>
      <c r="L507" s="123"/>
      <c r="M507" s="123"/>
      <c r="N507" s="123"/>
      <c r="O507" s="123"/>
      <c r="P507" s="123"/>
      <c r="Q507" s="123"/>
      <c r="AC507" s="50" t="str">
        <f t="shared" si="153"/>
        <v>22.1</v>
      </c>
      <c r="AD507" s="19">
        <f t="shared" si="154"/>
        <v>486</v>
      </c>
      <c r="AE507" s="49" t="str">
        <f t="shared" si="152"/>
        <v>22.1486</v>
      </c>
      <c r="BD507" s="19" t="e">
        <f>VLOOKUP(AE507,ORGANOGRAMAES!$C$1:$N$6000,2,0)</f>
        <v>#N/A</v>
      </c>
      <c r="BE507" s="19" t="e">
        <f>VLOOKUP(AE507,ORGANOGRAMAES!$C$1:$N$6000,3,0)</f>
        <v>#N/A</v>
      </c>
      <c r="BF507" s="19" t="e">
        <f>VLOOKUP(AE507,ORGANOGRAMAES!$C$1:$N$6000,4,0)</f>
        <v>#N/A</v>
      </c>
      <c r="BG507" s="19" t="e">
        <f>VLOOKUP(AE507,ORGANOGRAMAES!$C$1:$N$6000,5,0)</f>
        <v>#N/A</v>
      </c>
      <c r="BH507" s="19" t="e">
        <f>VLOOKUP(AE507,ORGANOGRAMAES!$C$1:$N$6000,6,0)</f>
        <v>#N/A</v>
      </c>
      <c r="BI507" s="19" t="e">
        <f>VLOOKUP(AE507,ORGANOGRAMAES!$C$1:$N$6000,7,0)</f>
        <v>#N/A</v>
      </c>
      <c r="BJ507" s="19" t="e">
        <f>VLOOKUP(AE507,ORGANOGRAMAES!$C$1:$N$6000,8,0)</f>
        <v>#N/A</v>
      </c>
      <c r="BK507" s="19" t="e">
        <f>VLOOKUP(AE507,ORGANOGRAMAES!$C$1:$N$6000,9,0)</f>
        <v>#N/A</v>
      </c>
      <c r="BL507" s="19" t="e">
        <f>VLOOKUP(AE507,ORGANOGRAMAES!$C$1:$N$6000,10,0)</f>
        <v>#N/A</v>
      </c>
      <c r="BM507" s="19" t="e">
        <f>VLOOKUP(AE507,ORGANOGRAMAES!$C$1:$N$6000,11,0)</f>
        <v>#N/A</v>
      </c>
      <c r="BN507" s="19" t="e">
        <f>VLOOKUP(AE507,ORGANOGRAMAES!$C$1:$N$6000,12,0)</f>
        <v>#N/A</v>
      </c>
      <c r="BP507" s="19" t="str">
        <f t="shared" si="137"/>
        <v>-</v>
      </c>
      <c r="BQ507" s="19" t="str">
        <f t="shared" si="138"/>
        <v>-</v>
      </c>
      <c r="BR507" s="19" t="str">
        <f t="shared" si="139"/>
        <v>-</v>
      </c>
      <c r="BS507" s="19" t="str">
        <f t="shared" si="140"/>
        <v>-</v>
      </c>
      <c r="BT507" s="19" t="str">
        <f t="shared" si="141"/>
        <v>-</v>
      </c>
      <c r="BU507" s="19" t="str">
        <f t="shared" si="142"/>
        <v>-</v>
      </c>
      <c r="BV507" s="19" t="str">
        <f t="shared" si="143"/>
        <v>-</v>
      </c>
      <c r="BW507" s="19" t="str">
        <f t="shared" si="144"/>
        <v>-</v>
      </c>
      <c r="BX507" s="19" t="str">
        <f t="shared" si="145"/>
        <v>-</v>
      </c>
      <c r="BY507" s="19" t="str">
        <f t="shared" si="146"/>
        <v>-</v>
      </c>
      <c r="BZ507" s="19" t="str">
        <f t="shared" si="147"/>
        <v>-</v>
      </c>
    </row>
    <row r="508" spans="1:78">
      <c r="A508" s="106" t="str">
        <f t="shared" si="148"/>
        <v>22.1.00.00.00.00.00</v>
      </c>
      <c r="B508" s="106">
        <f t="shared" si="149"/>
        <v>22</v>
      </c>
      <c r="C508" s="107" t="str">
        <f t="shared" si="150"/>
        <v>1</v>
      </c>
      <c r="D508" s="32" t="s">
        <v>7024</v>
      </c>
      <c r="E508" s="32" t="s">
        <v>7024</v>
      </c>
      <c r="F508" s="32" t="s">
        <v>7024</v>
      </c>
      <c r="G508" s="32" t="s">
        <v>7024</v>
      </c>
      <c r="H508" s="32" t="s">
        <v>7024</v>
      </c>
      <c r="I508" s="33"/>
      <c r="J508" s="17" t="s">
        <v>93</v>
      </c>
      <c r="K508" s="150" t="str">
        <f t="shared" si="151"/>
        <v>-</v>
      </c>
      <c r="L508" s="123"/>
      <c r="M508" s="123"/>
      <c r="N508" s="123"/>
      <c r="O508" s="123"/>
      <c r="P508" s="123"/>
      <c r="Q508" s="123"/>
      <c r="AC508" s="50" t="str">
        <f t="shared" si="153"/>
        <v>22.1</v>
      </c>
      <c r="AD508" s="19">
        <f t="shared" si="154"/>
        <v>487</v>
      </c>
      <c r="AE508" s="49" t="str">
        <f t="shared" si="152"/>
        <v>22.1487</v>
      </c>
      <c r="BD508" s="19" t="e">
        <f>VLOOKUP(AE508,ORGANOGRAMAES!$C$1:$N$6000,2,0)</f>
        <v>#N/A</v>
      </c>
      <c r="BE508" s="19" t="e">
        <f>VLOOKUP(AE508,ORGANOGRAMAES!$C$1:$N$6000,3,0)</f>
        <v>#N/A</v>
      </c>
      <c r="BF508" s="19" t="e">
        <f>VLOOKUP(AE508,ORGANOGRAMAES!$C$1:$N$6000,4,0)</f>
        <v>#N/A</v>
      </c>
      <c r="BG508" s="19" t="e">
        <f>VLOOKUP(AE508,ORGANOGRAMAES!$C$1:$N$6000,5,0)</f>
        <v>#N/A</v>
      </c>
      <c r="BH508" s="19" t="e">
        <f>VLOOKUP(AE508,ORGANOGRAMAES!$C$1:$N$6000,6,0)</f>
        <v>#N/A</v>
      </c>
      <c r="BI508" s="19" t="e">
        <f>VLOOKUP(AE508,ORGANOGRAMAES!$C$1:$N$6000,7,0)</f>
        <v>#N/A</v>
      </c>
      <c r="BJ508" s="19" t="e">
        <f>VLOOKUP(AE508,ORGANOGRAMAES!$C$1:$N$6000,8,0)</f>
        <v>#N/A</v>
      </c>
      <c r="BK508" s="19" t="e">
        <f>VLOOKUP(AE508,ORGANOGRAMAES!$C$1:$N$6000,9,0)</f>
        <v>#N/A</v>
      </c>
      <c r="BL508" s="19" t="e">
        <f>VLOOKUP(AE508,ORGANOGRAMAES!$C$1:$N$6000,10,0)</f>
        <v>#N/A</v>
      </c>
      <c r="BM508" s="19" t="e">
        <f>VLOOKUP(AE508,ORGANOGRAMAES!$C$1:$N$6000,11,0)</f>
        <v>#N/A</v>
      </c>
      <c r="BN508" s="19" t="e">
        <f>VLOOKUP(AE508,ORGANOGRAMAES!$C$1:$N$6000,12,0)</f>
        <v>#N/A</v>
      </c>
      <c r="BP508" s="19" t="str">
        <f t="shared" si="137"/>
        <v>-</v>
      </c>
      <c r="BQ508" s="19" t="str">
        <f t="shared" si="138"/>
        <v>-</v>
      </c>
      <c r="BR508" s="19" t="str">
        <f t="shared" si="139"/>
        <v>-</v>
      </c>
      <c r="BS508" s="19" t="str">
        <f t="shared" si="140"/>
        <v>-</v>
      </c>
      <c r="BT508" s="19" t="str">
        <f t="shared" si="141"/>
        <v>-</v>
      </c>
      <c r="BU508" s="19" t="str">
        <f t="shared" si="142"/>
        <v>-</v>
      </c>
      <c r="BV508" s="19" t="str">
        <f t="shared" si="143"/>
        <v>-</v>
      </c>
      <c r="BW508" s="19" t="str">
        <f t="shared" si="144"/>
        <v>-</v>
      </c>
      <c r="BX508" s="19" t="str">
        <f t="shared" si="145"/>
        <v>-</v>
      </c>
      <c r="BY508" s="19" t="str">
        <f t="shared" si="146"/>
        <v>-</v>
      </c>
      <c r="BZ508" s="19" t="str">
        <f t="shared" si="147"/>
        <v>-</v>
      </c>
    </row>
    <row r="509" spans="1:78">
      <c r="A509" s="106" t="str">
        <f t="shared" si="148"/>
        <v>22.1.00.00.00.00.00</v>
      </c>
      <c r="B509" s="106">
        <f t="shared" si="149"/>
        <v>22</v>
      </c>
      <c r="C509" s="107" t="str">
        <f t="shared" si="150"/>
        <v>1</v>
      </c>
      <c r="D509" s="32" t="s">
        <v>7024</v>
      </c>
      <c r="E509" s="32" t="s">
        <v>7024</v>
      </c>
      <c r="F509" s="32" t="s">
        <v>7024</v>
      </c>
      <c r="G509" s="32" t="s">
        <v>7024</v>
      </c>
      <c r="H509" s="32" t="s">
        <v>7024</v>
      </c>
      <c r="I509" s="33"/>
      <c r="J509" s="17" t="s">
        <v>93</v>
      </c>
      <c r="K509" s="150" t="str">
        <f t="shared" si="151"/>
        <v>-</v>
      </c>
      <c r="L509" s="123"/>
      <c r="M509" s="123"/>
      <c r="N509" s="123"/>
      <c r="O509" s="123"/>
      <c r="P509" s="123"/>
      <c r="Q509" s="123"/>
      <c r="AC509" s="50" t="str">
        <f t="shared" si="153"/>
        <v>22.1</v>
      </c>
      <c r="AD509" s="19">
        <f t="shared" si="154"/>
        <v>488</v>
      </c>
      <c r="AE509" s="49" t="str">
        <f t="shared" si="152"/>
        <v>22.1488</v>
      </c>
      <c r="BD509" s="19" t="e">
        <f>VLOOKUP(AE509,ORGANOGRAMAES!$C$1:$N$6000,2,0)</f>
        <v>#N/A</v>
      </c>
      <c r="BE509" s="19" t="e">
        <f>VLOOKUP(AE509,ORGANOGRAMAES!$C$1:$N$6000,3,0)</f>
        <v>#N/A</v>
      </c>
      <c r="BF509" s="19" t="e">
        <f>VLOOKUP(AE509,ORGANOGRAMAES!$C$1:$N$6000,4,0)</f>
        <v>#N/A</v>
      </c>
      <c r="BG509" s="19" t="e">
        <f>VLOOKUP(AE509,ORGANOGRAMAES!$C$1:$N$6000,5,0)</f>
        <v>#N/A</v>
      </c>
      <c r="BH509" s="19" t="e">
        <f>VLOOKUP(AE509,ORGANOGRAMAES!$C$1:$N$6000,6,0)</f>
        <v>#N/A</v>
      </c>
      <c r="BI509" s="19" t="e">
        <f>VLOOKUP(AE509,ORGANOGRAMAES!$C$1:$N$6000,7,0)</f>
        <v>#N/A</v>
      </c>
      <c r="BJ509" s="19" t="e">
        <f>VLOOKUP(AE509,ORGANOGRAMAES!$C$1:$N$6000,8,0)</f>
        <v>#N/A</v>
      </c>
      <c r="BK509" s="19" t="e">
        <f>VLOOKUP(AE509,ORGANOGRAMAES!$C$1:$N$6000,9,0)</f>
        <v>#N/A</v>
      </c>
      <c r="BL509" s="19" t="e">
        <f>VLOOKUP(AE509,ORGANOGRAMAES!$C$1:$N$6000,10,0)</f>
        <v>#N/A</v>
      </c>
      <c r="BM509" s="19" t="e">
        <f>VLOOKUP(AE509,ORGANOGRAMAES!$C$1:$N$6000,11,0)</f>
        <v>#N/A</v>
      </c>
      <c r="BN509" s="19" t="e">
        <f>VLOOKUP(AE509,ORGANOGRAMAES!$C$1:$N$6000,12,0)</f>
        <v>#N/A</v>
      </c>
      <c r="BP509" s="19" t="str">
        <f t="shared" si="137"/>
        <v>-</v>
      </c>
      <c r="BQ509" s="19" t="str">
        <f t="shared" si="138"/>
        <v>-</v>
      </c>
      <c r="BR509" s="19" t="str">
        <f t="shared" si="139"/>
        <v>-</v>
      </c>
      <c r="BS509" s="19" t="str">
        <f t="shared" si="140"/>
        <v>-</v>
      </c>
      <c r="BT509" s="19" t="str">
        <f t="shared" si="141"/>
        <v>-</v>
      </c>
      <c r="BU509" s="19" t="str">
        <f t="shared" si="142"/>
        <v>-</v>
      </c>
      <c r="BV509" s="19" t="str">
        <f t="shared" si="143"/>
        <v>-</v>
      </c>
      <c r="BW509" s="19" t="str">
        <f t="shared" si="144"/>
        <v>-</v>
      </c>
      <c r="BX509" s="19" t="str">
        <f t="shared" si="145"/>
        <v>-</v>
      </c>
      <c r="BY509" s="19" t="str">
        <f t="shared" si="146"/>
        <v>-</v>
      </c>
      <c r="BZ509" s="19" t="str">
        <f t="shared" si="147"/>
        <v>-</v>
      </c>
    </row>
    <row r="510" spans="1:78">
      <c r="A510" s="106" t="str">
        <f t="shared" si="148"/>
        <v>22.1.00.00.00.00.00</v>
      </c>
      <c r="B510" s="106">
        <f t="shared" si="149"/>
        <v>22</v>
      </c>
      <c r="C510" s="107" t="str">
        <f t="shared" si="150"/>
        <v>1</v>
      </c>
      <c r="D510" s="32" t="s">
        <v>7024</v>
      </c>
      <c r="E510" s="32" t="s">
        <v>7024</v>
      </c>
      <c r="F510" s="32" t="s">
        <v>7024</v>
      </c>
      <c r="G510" s="32" t="s">
        <v>7024</v>
      </c>
      <c r="H510" s="32" t="s">
        <v>7024</v>
      </c>
      <c r="I510" s="33"/>
      <c r="J510" s="17" t="s">
        <v>93</v>
      </c>
      <c r="K510" s="150" t="str">
        <f t="shared" si="151"/>
        <v>-</v>
      </c>
      <c r="L510" s="123"/>
      <c r="M510" s="123"/>
      <c r="N510" s="123"/>
      <c r="O510" s="123"/>
      <c r="P510" s="123"/>
      <c r="Q510" s="123"/>
      <c r="AC510" s="50" t="str">
        <f t="shared" si="153"/>
        <v>22.1</v>
      </c>
      <c r="AD510" s="19">
        <f t="shared" si="154"/>
        <v>489</v>
      </c>
      <c r="AE510" s="49" t="str">
        <f t="shared" si="152"/>
        <v>22.1489</v>
      </c>
      <c r="BD510" s="19" t="e">
        <f>VLOOKUP(AE510,ORGANOGRAMAES!$C$1:$N$6000,2,0)</f>
        <v>#N/A</v>
      </c>
      <c r="BE510" s="19" t="e">
        <f>VLOOKUP(AE510,ORGANOGRAMAES!$C$1:$N$6000,3,0)</f>
        <v>#N/A</v>
      </c>
      <c r="BF510" s="19" t="e">
        <f>VLOOKUP(AE510,ORGANOGRAMAES!$C$1:$N$6000,4,0)</f>
        <v>#N/A</v>
      </c>
      <c r="BG510" s="19" t="e">
        <f>VLOOKUP(AE510,ORGANOGRAMAES!$C$1:$N$6000,5,0)</f>
        <v>#N/A</v>
      </c>
      <c r="BH510" s="19" t="e">
        <f>VLOOKUP(AE510,ORGANOGRAMAES!$C$1:$N$6000,6,0)</f>
        <v>#N/A</v>
      </c>
      <c r="BI510" s="19" t="e">
        <f>VLOOKUP(AE510,ORGANOGRAMAES!$C$1:$N$6000,7,0)</f>
        <v>#N/A</v>
      </c>
      <c r="BJ510" s="19" t="e">
        <f>VLOOKUP(AE510,ORGANOGRAMAES!$C$1:$N$6000,8,0)</f>
        <v>#N/A</v>
      </c>
      <c r="BK510" s="19" t="e">
        <f>VLOOKUP(AE510,ORGANOGRAMAES!$C$1:$N$6000,9,0)</f>
        <v>#N/A</v>
      </c>
      <c r="BL510" s="19" t="e">
        <f>VLOOKUP(AE510,ORGANOGRAMAES!$C$1:$N$6000,10,0)</f>
        <v>#N/A</v>
      </c>
      <c r="BM510" s="19" t="e">
        <f>VLOOKUP(AE510,ORGANOGRAMAES!$C$1:$N$6000,11,0)</f>
        <v>#N/A</v>
      </c>
      <c r="BN510" s="19" t="e">
        <f>VLOOKUP(AE510,ORGANOGRAMAES!$C$1:$N$6000,12,0)</f>
        <v>#N/A</v>
      </c>
      <c r="BP510" s="19" t="str">
        <f t="shared" si="137"/>
        <v>-</v>
      </c>
      <c r="BQ510" s="19" t="str">
        <f t="shared" si="138"/>
        <v>-</v>
      </c>
      <c r="BR510" s="19" t="str">
        <f t="shared" si="139"/>
        <v>-</v>
      </c>
      <c r="BS510" s="19" t="str">
        <f t="shared" si="140"/>
        <v>-</v>
      </c>
      <c r="BT510" s="19" t="str">
        <f t="shared" si="141"/>
        <v>-</v>
      </c>
      <c r="BU510" s="19" t="str">
        <f t="shared" si="142"/>
        <v>-</v>
      </c>
      <c r="BV510" s="19" t="str">
        <f t="shared" si="143"/>
        <v>-</v>
      </c>
      <c r="BW510" s="19" t="str">
        <f t="shared" si="144"/>
        <v>-</v>
      </c>
      <c r="BX510" s="19" t="str">
        <f t="shared" si="145"/>
        <v>-</v>
      </c>
      <c r="BY510" s="19" t="str">
        <f t="shared" si="146"/>
        <v>-</v>
      </c>
      <c r="BZ510" s="19" t="str">
        <f t="shared" si="147"/>
        <v>-</v>
      </c>
    </row>
    <row r="511" spans="1:78">
      <c r="A511" s="106" t="str">
        <f t="shared" si="148"/>
        <v>22.1.00.00.00.00.00</v>
      </c>
      <c r="B511" s="106">
        <f t="shared" si="149"/>
        <v>22</v>
      </c>
      <c r="C511" s="107" t="str">
        <f t="shared" si="150"/>
        <v>1</v>
      </c>
      <c r="D511" s="32" t="s">
        <v>7024</v>
      </c>
      <c r="E511" s="32" t="s">
        <v>7024</v>
      </c>
      <c r="F511" s="32" t="s">
        <v>7024</v>
      </c>
      <c r="G511" s="32" t="s">
        <v>7024</v>
      </c>
      <c r="H511" s="32" t="s">
        <v>7024</v>
      </c>
      <c r="I511" s="33"/>
      <c r="J511" s="17" t="s">
        <v>93</v>
      </c>
      <c r="K511" s="150" t="str">
        <f t="shared" si="151"/>
        <v>-</v>
      </c>
      <c r="L511" s="123"/>
      <c r="M511" s="123"/>
      <c r="N511" s="123"/>
      <c r="O511" s="123"/>
      <c r="P511" s="123"/>
      <c r="Q511" s="123"/>
      <c r="AC511" s="50" t="str">
        <f t="shared" si="153"/>
        <v>22.1</v>
      </c>
      <c r="AD511" s="19">
        <f t="shared" si="154"/>
        <v>490</v>
      </c>
      <c r="AE511" s="49" t="str">
        <f t="shared" si="152"/>
        <v>22.1490</v>
      </c>
      <c r="BD511" s="19" t="e">
        <f>VLOOKUP(AE511,ORGANOGRAMAES!$C$1:$N$6000,2,0)</f>
        <v>#N/A</v>
      </c>
      <c r="BE511" s="19" t="e">
        <f>VLOOKUP(AE511,ORGANOGRAMAES!$C$1:$N$6000,3,0)</f>
        <v>#N/A</v>
      </c>
      <c r="BF511" s="19" t="e">
        <f>VLOOKUP(AE511,ORGANOGRAMAES!$C$1:$N$6000,4,0)</f>
        <v>#N/A</v>
      </c>
      <c r="BG511" s="19" t="e">
        <f>VLOOKUP(AE511,ORGANOGRAMAES!$C$1:$N$6000,5,0)</f>
        <v>#N/A</v>
      </c>
      <c r="BH511" s="19" t="e">
        <f>VLOOKUP(AE511,ORGANOGRAMAES!$C$1:$N$6000,6,0)</f>
        <v>#N/A</v>
      </c>
      <c r="BI511" s="19" t="e">
        <f>VLOOKUP(AE511,ORGANOGRAMAES!$C$1:$N$6000,7,0)</f>
        <v>#N/A</v>
      </c>
      <c r="BJ511" s="19" t="e">
        <f>VLOOKUP(AE511,ORGANOGRAMAES!$C$1:$N$6000,8,0)</f>
        <v>#N/A</v>
      </c>
      <c r="BK511" s="19" t="e">
        <f>VLOOKUP(AE511,ORGANOGRAMAES!$C$1:$N$6000,9,0)</f>
        <v>#N/A</v>
      </c>
      <c r="BL511" s="19" t="e">
        <f>VLOOKUP(AE511,ORGANOGRAMAES!$C$1:$N$6000,10,0)</f>
        <v>#N/A</v>
      </c>
      <c r="BM511" s="19" t="e">
        <f>VLOOKUP(AE511,ORGANOGRAMAES!$C$1:$N$6000,11,0)</f>
        <v>#N/A</v>
      </c>
      <c r="BN511" s="19" t="e">
        <f>VLOOKUP(AE511,ORGANOGRAMAES!$C$1:$N$6000,12,0)</f>
        <v>#N/A</v>
      </c>
      <c r="BP511" s="19" t="str">
        <f t="shared" si="137"/>
        <v>-</v>
      </c>
      <c r="BQ511" s="19" t="str">
        <f t="shared" si="138"/>
        <v>-</v>
      </c>
      <c r="BR511" s="19" t="str">
        <f t="shared" si="139"/>
        <v>-</v>
      </c>
      <c r="BS511" s="19" t="str">
        <f t="shared" si="140"/>
        <v>-</v>
      </c>
      <c r="BT511" s="19" t="str">
        <f t="shared" si="141"/>
        <v>-</v>
      </c>
      <c r="BU511" s="19" t="str">
        <f t="shared" si="142"/>
        <v>-</v>
      </c>
      <c r="BV511" s="19" t="str">
        <f t="shared" si="143"/>
        <v>-</v>
      </c>
      <c r="BW511" s="19" t="str">
        <f t="shared" si="144"/>
        <v>-</v>
      </c>
      <c r="BX511" s="19" t="str">
        <f t="shared" si="145"/>
        <v>-</v>
      </c>
      <c r="BY511" s="19" t="str">
        <f t="shared" si="146"/>
        <v>-</v>
      </c>
      <c r="BZ511" s="19" t="str">
        <f t="shared" si="147"/>
        <v>-</v>
      </c>
    </row>
    <row r="512" spans="1:78">
      <c r="A512" s="106" t="str">
        <f t="shared" si="148"/>
        <v>22.1.00.00.00.00.00</v>
      </c>
      <c r="B512" s="106">
        <f t="shared" si="149"/>
        <v>22</v>
      </c>
      <c r="C512" s="107" t="str">
        <f t="shared" si="150"/>
        <v>1</v>
      </c>
      <c r="D512" s="32" t="s">
        <v>7024</v>
      </c>
      <c r="E512" s="32" t="s">
        <v>7024</v>
      </c>
      <c r="F512" s="32" t="s">
        <v>7024</v>
      </c>
      <c r="G512" s="32" t="s">
        <v>7024</v>
      </c>
      <c r="H512" s="32" t="s">
        <v>7024</v>
      </c>
      <c r="I512" s="33"/>
      <c r="J512" s="17" t="s">
        <v>93</v>
      </c>
      <c r="K512" s="150" t="str">
        <f t="shared" si="151"/>
        <v>-</v>
      </c>
      <c r="L512" s="123"/>
      <c r="M512" s="123"/>
      <c r="N512" s="123"/>
      <c r="O512" s="123"/>
      <c r="P512" s="123"/>
      <c r="Q512" s="123"/>
      <c r="AC512" s="50" t="str">
        <f t="shared" si="153"/>
        <v>22.1</v>
      </c>
      <c r="AD512" s="19">
        <f t="shared" si="154"/>
        <v>491</v>
      </c>
      <c r="AE512" s="49" t="str">
        <f t="shared" si="152"/>
        <v>22.1491</v>
      </c>
      <c r="BD512" s="19" t="e">
        <f>VLOOKUP(AE512,ORGANOGRAMAES!$C$1:$N$6000,2,0)</f>
        <v>#N/A</v>
      </c>
      <c r="BE512" s="19" t="e">
        <f>VLOOKUP(AE512,ORGANOGRAMAES!$C$1:$N$6000,3,0)</f>
        <v>#N/A</v>
      </c>
      <c r="BF512" s="19" t="e">
        <f>VLOOKUP(AE512,ORGANOGRAMAES!$C$1:$N$6000,4,0)</f>
        <v>#N/A</v>
      </c>
      <c r="BG512" s="19" t="e">
        <f>VLOOKUP(AE512,ORGANOGRAMAES!$C$1:$N$6000,5,0)</f>
        <v>#N/A</v>
      </c>
      <c r="BH512" s="19" t="e">
        <f>VLOOKUP(AE512,ORGANOGRAMAES!$C$1:$N$6000,6,0)</f>
        <v>#N/A</v>
      </c>
      <c r="BI512" s="19" t="e">
        <f>VLOOKUP(AE512,ORGANOGRAMAES!$C$1:$N$6000,7,0)</f>
        <v>#N/A</v>
      </c>
      <c r="BJ512" s="19" t="e">
        <f>VLOOKUP(AE512,ORGANOGRAMAES!$C$1:$N$6000,8,0)</f>
        <v>#N/A</v>
      </c>
      <c r="BK512" s="19" t="e">
        <f>VLOOKUP(AE512,ORGANOGRAMAES!$C$1:$N$6000,9,0)</f>
        <v>#N/A</v>
      </c>
      <c r="BL512" s="19" t="e">
        <f>VLOOKUP(AE512,ORGANOGRAMAES!$C$1:$N$6000,10,0)</f>
        <v>#N/A</v>
      </c>
      <c r="BM512" s="19" t="e">
        <f>VLOOKUP(AE512,ORGANOGRAMAES!$C$1:$N$6000,11,0)</f>
        <v>#N/A</v>
      </c>
      <c r="BN512" s="19" t="e">
        <f>VLOOKUP(AE512,ORGANOGRAMAES!$C$1:$N$6000,12,0)</f>
        <v>#N/A</v>
      </c>
      <c r="BP512" s="19" t="str">
        <f t="shared" si="137"/>
        <v>-</v>
      </c>
      <c r="BQ512" s="19" t="str">
        <f t="shared" si="138"/>
        <v>-</v>
      </c>
      <c r="BR512" s="19" t="str">
        <f t="shared" si="139"/>
        <v>-</v>
      </c>
      <c r="BS512" s="19" t="str">
        <f t="shared" si="140"/>
        <v>-</v>
      </c>
      <c r="BT512" s="19" t="str">
        <f t="shared" si="141"/>
        <v>-</v>
      </c>
      <c r="BU512" s="19" t="str">
        <f t="shared" si="142"/>
        <v>-</v>
      </c>
      <c r="BV512" s="19" t="str">
        <f t="shared" si="143"/>
        <v>-</v>
      </c>
      <c r="BW512" s="19" t="str">
        <f t="shared" si="144"/>
        <v>-</v>
      </c>
      <c r="BX512" s="19" t="str">
        <f t="shared" si="145"/>
        <v>-</v>
      </c>
      <c r="BY512" s="19" t="str">
        <f t="shared" si="146"/>
        <v>-</v>
      </c>
      <c r="BZ512" s="19" t="str">
        <f t="shared" si="147"/>
        <v>-</v>
      </c>
    </row>
    <row r="513" spans="1:78">
      <c r="A513" s="106" t="str">
        <f t="shared" si="148"/>
        <v>22.1.00.00.00.00.00</v>
      </c>
      <c r="B513" s="106">
        <f t="shared" si="149"/>
        <v>22</v>
      </c>
      <c r="C513" s="107" t="str">
        <f t="shared" si="150"/>
        <v>1</v>
      </c>
      <c r="D513" s="32" t="s">
        <v>7024</v>
      </c>
      <c r="E513" s="32" t="s">
        <v>7024</v>
      </c>
      <c r="F513" s="32" t="s">
        <v>7024</v>
      </c>
      <c r="G513" s="32" t="s">
        <v>7024</v>
      </c>
      <c r="H513" s="32" t="s">
        <v>7024</v>
      </c>
      <c r="I513" s="33"/>
      <c r="J513" s="17" t="s">
        <v>93</v>
      </c>
      <c r="K513" s="150" t="str">
        <f t="shared" si="151"/>
        <v>-</v>
      </c>
      <c r="L513" s="123"/>
      <c r="M513" s="123"/>
      <c r="N513" s="123"/>
      <c r="O513" s="123"/>
      <c r="P513" s="123"/>
      <c r="Q513" s="123"/>
      <c r="AC513" s="50" t="str">
        <f t="shared" si="153"/>
        <v>22.1</v>
      </c>
      <c r="AD513" s="19">
        <f t="shared" si="154"/>
        <v>492</v>
      </c>
      <c r="AE513" s="49" t="str">
        <f t="shared" si="152"/>
        <v>22.1492</v>
      </c>
      <c r="BD513" s="19" t="e">
        <f>VLOOKUP(AE513,ORGANOGRAMAES!$C$1:$N$6000,2,0)</f>
        <v>#N/A</v>
      </c>
      <c r="BE513" s="19" t="e">
        <f>VLOOKUP(AE513,ORGANOGRAMAES!$C$1:$N$6000,3,0)</f>
        <v>#N/A</v>
      </c>
      <c r="BF513" s="19" t="e">
        <f>VLOOKUP(AE513,ORGANOGRAMAES!$C$1:$N$6000,4,0)</f>
        <v>#N/A</v>
      </c>
      <c r="BG513" s="19" t="e">
        <f>VLOOKUP(AE513,ORGANOGRAMAES!$C$1:$N$6000,5,0)</f>
        <v>#N/A</v>
      </c>
      <c r="BH513" s="19" t="e">
        <f>VLOOKUP(AE513,ORGANOGRAMAES!$C$1:$N$6000,6,0)</f>
        <v>#N/A</v>
      </c>
      <c r="BI513" s="19" t="e">
        <f>VLOOKUP(AE513,ORGANOGRAMAES!$C$1:$N$6000,7,0)</f>
        <v>#N/A</v>
      </c>
      <c r="BJ513" s="19" t="e">
        <f>VLOOKUP(AE513,ORGANOGRAMAES!$C$1:$N$6000,8,0)</f>
        <v>#N/A</v>
      </c>
      <c r="BK513" s="19" t="e">
        <f>VLOOKUP(AE513,ORGANOGRAMAES!$C$1:$N$6000,9,0)</f>
        <v>#N/A</v>
      </c>
      <c r="BL513" s="19" t="e">
        <f>VLOOKUP(AE513,ORGANOGRAMAES!$C$1:$N$6000,10,0)</f>
        <v>#N/A</v>
      </c>
      <c r="BM513" s="19" t="e">
        <f>VLOOKUP(AE513,ORGANOGRAMAES!$C$1:$N$6000,11,0)</f>
        <v>#N/A</v>
      </c>
      <c r="BN513" s="19" t="e">
        <f>VLOOKUP(AE513,ORGANOGRAMAES!$C$1:$N$6000,12,0)</f>
        <v>#N/A</v>
      </c>
      <c r="BP513" s="19" t="str">
        <f t="shared" si="137"/>
        <v>-</v>
      </c>
      <c r="BQ513" s="19" t="str">
        <f t="shared" si="138"/>
        <v>-</v>
      </c>
      <c r="BR513" s="19" t="str">
        <f t="shared" si="139"/>
        <v>-</v>
      </c>
      <c r="BS513" s="19" t="str">
        <f t="shared" si="140"/>
        <v>-</v>
      </c>
      <c r="BT513" s="19" t="str">
        <f t="shared" si="141"/>
        <v>-</v>
      </c>
      <c r="BU513" s="19" t="str">
        <f t="shared" si="142"/>
        <v>-</v>
      </c>
      <c r="BV513" s="19" t="str">
        <f t="shared" si="143"/>
        <v>-</v>
      </c>
      <c r="BW513" s="19" t="str">
        <f t="shared" si="144"/>
        <v>-</v>
      </c>
      <c r="BX513" s="19" t="str">
        <f t="shared" si="145"/>
        <v>-</v>
      </c>
      <c r="BY513" s="19" t="str">
        <f t="shared" si="146"/>
        <v>-</v>
      </c>
      <c r="BZ513" s="19" t="str">
        <f t="shared" si="147"/>
        <v>-</v>
      </c>
    </row>
    <row r="514" spans="1:78">
      <c r="A514" s="106" t="str">
        <f t="shared" si="148"/>
        <v>22.1.00.00.00.00.00</v>
      </c>
      <c r="B514" s="106">
        <f t="shared" si="149"/>
        <v>22</v>
      </c>
      <c r="C514" s="107" t="str">
        <f t="shared" si="150"/>
        <v>1</v>
      </c>
      <c r="D514" s="32" t="s">
        <v>7024</v>
      </c>
      <c r="E514" s="32" t="s">
        <v>7024</v>
      </c>
      <c r="F514" s="32" t="s">
        <v>7024</v>
      </c>
      <c r="G514" s="32" t="s">
        <v>7024</v>
      </c>
      <c r="H514" s="32" t="s">
        <v>7024</v>
      </c>
      <c r="I514" s="33"/>
      <c r="J514" s="17" t="s">
        <v>93</v>
      </c>
      <c r="K514" s="150" t="str">
        <f t="shared" si="151"/>
        <v>-</v>
      </c>
      <c r="L514" s="123"/>
      <c r="M514" s="123"/>
      <c r="N514" s="123"/>
      <c r="O514" s="123"/>
      <c r="P514" s="123"/>
      <c r="Q514" s="123"/>
      <c r="AC514" s="50" t="str">
        <f t="shared" si="153"/>
        <v>22.1</v>
      </c>
      <c r="AD514" s="19">
        <f t="shared" si="154"/>
        <v>493</v>
      </c>
      <c r="AE514" s="49" t="str">
        <f t="shared" si="152"/>
        <v>22.1493</v>
      </c>
      <c r="BD514" s="19" t="e">
        <f>VLOOKUP(AE514,ORGANOGRAMAES!$C$1:$N$6000,2,0)</f>
        <v>#N/A</v>
      </c>
      <c r="BE514" s="19" t="e">
        <f>VLOOKUP(AE514,ORGANOGRAMAES!$C$1:$N$6000,3,0)</f>
        <v>#N/A</v>
      </c>
      <c r="BF514" s="19" t="e">
        <f>VLOOKUP(AE514,ORGANOGRAMAES!$C$1:$N$6000,4,0)</f>
        <v>#N/A</v>
      </c>
      <c r="BG514" s="19" t="e">
        <f>VLOOKUP(AE514,ORGANOGRAMAES!$C$1:$N$6000,5,0)</f>
        <v>#N/A</v>
      </c>
      <c r="BH514" s="19" t="e">
        <f>VLOOKUP(AE514,ORGANOGRAMAES!$C$1:$N$6000,6,0)</f>
        <v>#N/A</v>
      </c>
      <c r="BI514" s="19" t="e">
        <f>VLOOKUP(AE514,ORGANOGRAMAES!$C$1:$N$6000,7,0)</f>
        <v>#N/A</v>
      </c>
      <c r="BJ514" s="19" t="e">
        <f>VLOOKUP(AE514,ORGANOGRAMAES!$C$1:$N$6000,8,0)</f>
        <v>#N/A</v>
      </c>
      <c r="BK514" s="19" t="e">
        <f>VLOOKUP(AE514,ORGANOGRAMAES!$C$1:$N$6000,9,0)</f>
        <v>#N/A</v>
      </c>
      <c r="BL514" s="19" t="e">
        <f>VLOOKUP(AE514,ORGANOGRAMAES!$C$1:$N$6000,10,0)</f>
        <v>#N/A</v>
      </c>
      <c r="BM514" s="19" t="e">
        <f>VLOOKUP(AE514,ORGANOGRAMAES!$C$1:$N$6000,11,0)</f>
        <v>#N/A</v>
      </c>
      <c r="BN514" s="19" t="e">
        <f>VLOOKUP(AE514,ORGANOGRAMAES!$C$1:$N$6000,12,0)</f>
        <v>#N/A</v>
      </c>
      <c r="BP514" s="19" t="str">
        <f t="shared" si="137"/>
        <v>-</v>
      </c>
      <c r="BQ514" s="19" t="str">
        <f t="shared" si="138"/>
        <v>-</v>
      </c>
      <c r="BR514" s="19" t="str">
        <f t="shared" si="139"/>
        <v>-</v>
      </c>
      <c r="BS514" s="19" t="str">
        <f t="shared" si="140"/>
        <v>-</v>
      </c>
      <c r="BT514" s="19" t="str">
        <f t="shared" si="141"/>
        <v>-</v>
      </c>
      <c r="BU514" s="19" t="str">
        <f t="shared" si="142"/>
        <v>-</v>
      </c>
      <c r="BV514" s="19" t="str">
        <f t="shared" si="143"/>
        <v>-</v>
      </c>
      <c r="BW514" s="19" t="str">
        <f t="shared" si="144"/>
        <v>-</v>
      </c>
      <c r="BX514" s="19" t="str">
        <f t="shared" si="145"/>
        <v>-</v>
      </c>
      <c r="BY514" s="19" t="str">
        <f t="shared" si="146"/>
        <v>-</v>
      </c>
      <c r="BZ514" s="19" t="str">
        <f t="shared" si="147"/>
        <v>-</v>
      </c>
    </row>
    <row r="515" spans="1:78">
      <c r="A515" s="106" t="str">
        <f t="shared" si="148"/>
        <v>22.1.00.00.00.00.00</v>
      </c>
      <c r="B515" s="106">
        <f t="shared" si="149"/>
        <v>22</v>
      </c>
      <c r="C515" s="107" t="str">
        <f t="shared" si="150"/>
        <v>1</v>
      </c>
      <c r="D515" s="32" t="s">
        <v>7024</v>
      </c>
      <c r="E515" s="32" t="s">
        <v>7024</v>
      </c>
      <c r="F515" s="32" t="s">
        <v>7024</v>
      </c>
      <c r="G515" s="32" t="s">
        <v>7024</v>
      </c>
      <c r="H515" s="32" t="s">
        <v>7024</v>
      </c>
      <c r="I515" s="33"/>
      <c r="J515" s="17" t="s">
        <v>93</v>
      </c>
      <c r="K515" s="150" t="str">
        <f t="shared" si="151"/>
        <v>-</v>
      </c>
      <c r="L515" s="123"/>
      <c r="M515" s="123"/>
      <c r="N515" s="123"/>
      <c r="O515" s="123"/>
      <c r="P515" s="123"/>
      <c r="Q515" s="123"/>
      <c r="AC515" s="50" t="str">
        <f t="shared" si="153"/>
        <v>22.1</v>
      </c>
      <c r="AD515" s="19">
        <f t="shared" si="154"/>
        <v>494</v>
      </c>
      <c r="AE515" s="49" t="str">
        <f t="shared" si="152"/>
        <v>22.1494</v>
      </c>
      <c r="BD515" s="19" t="e">
        <f>VLOOKUP(AE515,ORGANOGRAMAES!$C$1:$N$6000,2,0)</f>
        <v>#N/A</v>
      </c>
      <c r="BE515" s="19" t="e">
        <f>VLOOKUP(AE515,ORGANOGRAMAES!$C$1:$N$6000,3,0)</f>
        <v>#N/A</v>
      </c>
      <c r="BF515" s="19" t="e">
        <f>VLOOKUP(AE515,ORGANOGRAMAES!$C$1:$N$6000,4,0)</f>
        <v>#N/A</v>
      </c>
      <c r="BG515" s="19" t="e">
        <f>VLOOKUP(AE515,ORGANOGRAMAES!$C$1:$N$6000,5,0)</f>
        <v>#N/A</v>
      </c>
      <c r="BH515" s="19" t="e">
        <f>VLOOKUP(AE515,ORGANOGRAMAES!$C$1:$N$6000,6,0)</f>
        <v>#N/A</v>
      </c>
      <c r="BI515" s="19" t="e">
        <f>VLOOKUP(AE515,ORGANOGRAMAES!$C$1:$N$6000,7,0)</f>
        <v>#N/A</v>
      </c>
      <c r="BJ515" s="19" t="e">
        <f>VLOOKUP(AE515,ORGANOGRAMAES!$C$1:$N$6000,8,0)</f>
        <v>#N/A</v>
      </c>
      <c r="BK515" s="19" t="e">
        <f>VLOOKUP(AE515,ORGANOGRAMAES!$C$1:$N$6000,9,0)</f>
        <v>#N/A</v>
      </c>
      <c r="BL515" s="19" t="e">
        <f>VLOOKUP(AE515,ORGANOGRAMAES!$C$1:$N$6000,10,0)</f>
        <v>#N/A</v>
      </c>
      <c r="BM515" s="19" t="e">
        <f>VLOOKUP(AE515,ORGANOGRAMAES!$C$1:$N$6000,11,0)</f>
        <v>#N/A</v>
      </c>
      <c r="BN515" s="19" t="e">
        <f>VLOOKUP(AE515,ORGANOGRAMAES!$C$1:$N$6000,12,0)</f>
        <v>#N/A</v>
      </c>
      <c r="BP515" s="19" t="str">
        <f t="shared" si="137"/>
        <v>-</v>
      </c>
      <c r="BQ515" s="19" t="str">
        <f t="shared" si="138"/>
        <v>-</v>
      </c>
      <c r="BR515" s="19" t="str">
        <f t="shared" si="139"/>
        <v>-</v>
      </c>
      <c r="BS515" s="19" t="str">
        <f t="shared" si="140"/>
        <v>-</v>
      </c>
      <c r="BT515" s="19" t="str">
        <f t="shared" si="141"/>
        <v>-</v>
      </c>
      <c r="BU515" s="19" t="str">
        <f t="shared" si="142"/>
        <v>-</v>
      </c>
      <c r="BV515" s="19" t="str">
        <f t="shared" si="143"/>
        <v>-</v>
      </c>
      <c r="BW515" s="19" t="str">
        <f t="shared" si="144"/>
        <v>-</v>
      </c>
      <c r="BX515" s="19" t="str">
        <f t="shared" si="145"/>
        <v>-</v>
      </c>
      <c r="BY515" s="19" t="str">
        <f t="shared" si="146"/>
        <v>-</v>
      </c>
      <c r="BZ515" s="19" t="str">
        <f t="shared" si="147"/>
        <v>-</v>
      </c>
    </row>
    <row r="516" spans="1:78">
      <c r="A516" s="106" t="str">
        <f t="shared" si="148"/>
        <v>22.1.00.00.00.00.00</v>
      </c>
      <c r="B516" s="106">
        <f t="shared" si="149"/>
        <v>22</v>
      </c>
      <c r="C516" s="107" t="str">
        <f t="shared" si="150"/>
        <v>1</v>
      </c>
      <c r="D516" s="32" t="s">
        <v>7024</v>
      </c>
      <c r="E516" s="32" t="s">
        <v>7024</v>
      </c>
      <c r="F516" s="32" t="s">
        <v>7024</v>
      </c>
      <c r="G516" s="32" t="s">
        <v>7024</v>
      </c>
      <c r="H516" s="32" t="s">
        <v>7024</v>
      </c>
      <c r="I516" s="33"/>
      <c r="J516" s="17" t="s">
        <v>93</v>
      </c>
      <c r="K516" s="150" t="str">
        <f t="shared" si="151"/>
        <v>-</v>
      </c>
      <c r="L516" s="123"/>
      <c r="M516" s="123"/>
      <c r="N516" s="123"/>
      <c r="O516" s="123"/>
      <c r="P516" s="123"/>
      <c r="Q516" s="123"/>
      <c r="AC516" s="50" t="str">
        <f t="shared" si="153"/>
        <v>22.1</v>
      </c>
      <c r="AD516" s="19">
        <f t="shared" si="154"/>
        <v>495</v>
      </c>
      <c r="AE516" s="49" t="str">
        <f t="shared" si="152"/>
        <v>22.1495</v>
      </c>
      <c r="BD516" s="19" t="e">
        <f>VLOOKUP(AE516,ORGANOGRAMAES!$C$1:$N$6000,2,0)</f>
        <v>#N/A</v>
      </c>
      <c r="BE516" s="19" t="e">
        <f>VLOOKUP(AE516,ORGANOGRAMAES!$C$1:$N$6000,3,0)</f>
        <v>#N/A</v>
      </c>
      <c r="BF516" s="19" t="e">
        <f>VLOOKUP(AE516,ORGANOGRAMAES!$C$1:$N$6000,4,0)</f>
        <v>#N/A</v>
      </c>
      <c r="BG516" s="19" t="e">
        <f>VLOOKUP(AE516,ORGANOGRAMAES!$C$1:$N$6000,5,0)</f>
        <v>#N/A</v>
      </c>
      <c r="BH516" s="19" t="e">
        <f>VLOOKUP(AE516,ORGANOGRAMAES!$C$1:$N$6000,6,0)</f>
        <v>#N/A</v>
      </c>
      <c r="BI516" s="19" t="e">
        <f>VLOOKUP(AE516,ORGANOGRAMAES!$C$1:$N$6000,7,0)</f>
        <v>#N/A</v>
      </c>
      <c r="BJ516" s="19" t="e">
        <f>VLOOKUP(AE516,ORGANOGRAMAES!$C$1:$N$6000,8,0)</f>
        <v>#N/A</v>
      </c>
      <c r="BK516" s="19" t="e">
        <f>VLOOKUP(AE516,ORGANOGRAMAES!$C$1:$N$6000,9,0)</f>
        <v>#N/A</v>
      </c>
      <c r="BL516" s="19" t="e">
        <f>VLOOKUP(AE516,ORGANOGRAMAES!$C$1:$N$6000,10,0)</f>
        <v>#N/A</v>
      </c>
      <c r="BM516" s="19" t="e">
        <f>VLOOKUP(AE516,ORGANOGRAMAES!$C$1:$N$6000,11,0)</f>
        <v>#N/A</v>
      </c>
      <c r="BN516" s="19" t="e">
        <f>VLOOKUP(AE516,ORGANOGRAMAES!$C$1:$N$6000,12,0)</f>
        <v>#N/A</v>
      </c>
      <c r="BP516" s="19" t="str">
        <f t="shared" si="137"/>
        <v>-</v>
      </c>
      <c r="BQ516" s="19" t="str">
        <f t="shared" si="138"/>
        <v>-</v>
      </c>
      <c r="BR516" s="19" t="str">
        <f t="shared" si="139"/>
        <v>-</v>
      </c>
      <c r="BS516" s="19" t="str">
        <f t="shared" si="140"/>
        <v>-</v>
      </c>
      <c r="BT516" s="19" t="str">
        <f t="shared" si="141"/>
        <v>-</v>
      </c>
      <c r="BU516" s="19" t="str">
        <f t="shared" si="142"/>
        <v>-</v>
      </c>
      <c r="BV516" s="19" t="str">
        <f t="shared" si="143"/>
        <v>-</v>
      </c>
      <c r="BW516" s="19" t="str">
        <f t="shared" si="144"/>
        <v>-</v>
      </c>
      <c r="BX516" s="19" t="str">
        <f t="shared" si="145"/>
        <v>-</v>
      </c>
      <c r="BY516" s="19" t="str">
        <f t="shared" si="146"/>
        <v>-</v>
      </c>
      <c r="BZ516" s="19" t="str">
        <f t="shared" si="147"/>
        <v>-</v>
      </c>
    </row>
    <row r="517" spans="1:78">
      <c r="A517" s="106" t="str">
        <f t="shared" si="148"/>
        <v>22.1.00.00.00.00.00</v>
      </c>
      <c r="B517" s="106">
        <f t="shared" si="149"/>
        <v>22</v>
      </c>
      <c r="C517" s="107" t="str">
        <f t="shared" si="150"/>
        <v>1</v>
      </c>
      <c r="D517" s="32" t="s">
        <v>7024</v>
      </c>
      <c r="E517" s="32" t="s">
        <v>7024</v>
      </c>
      <c r="F517" s="32" t="s">
        <v>7024</v>
      </c>
      <c r="G517" s="32" t="s">
        <v>7024</v>
      </c>
      <c r="H517" s="32" t="s">
        <v>7024</v>
      </c>
      <c r="I517" s="33"/>
      <c r="J517" s="17" t="s">
        <v>93</v>
      </c>
      <c r="K517" s="150" t="str">
        <f t="shared" si="151"/>
        <v>-</v>
      </c>
      <c r="L517" s="123"/>
      <c r="M517" s="123"/>
      <c r="N517" s="123"/>
      <c r="O517" s="123"/>
      <c r="P517" s="123"/>
      <c r="Q517" s="123"/>
      <c r="AC517" s="50" t="str">
        <f t="shared" si="153"/>
        <v>22.1</v>
      </c>
      <c r="AD517" s="19">
        <f t="shared" si="154"/>
        <v>496</v>
      </c>
      <c r="AE517" s="49" t="str">
        <f t="shared" si="152"/>
        <v>22.1496</v>
      </c>
      <c r="BD517" s="19" t="e">
        <f>VLOOKUP(AE517,ORGANOGRAMAES!$C$1:$N$6000,2,0)</f>
        <v>#N/A</v>
      </c>
      <c r="BE517" s="19" t="e">
        <f>VLOOKUP(AE517,ORGANOGRAMAES!$C$1:$N$6000,3,0)</f>
        <v>#N/A</v>
      </c>
      <c r="BF517" s="19" t="e">
        <f>VLOOKUP(AE517,ORGANOGRAMAES!$C$1:$N$6000,4,0)</f>
        <v>#N/A</v>
      </c>
      <c r="BG517" s="19" t="e">
        <f>VLOOKUP(AE517,ORGANOGRAMAES!$C$1:$N$6000,5,0)</f>
        <v>#N/A</v>
      </c>
      <c r="BH517" s="19" t="e">
        <f>VLOOKUP(AE517,ORGANOGRAMAES!$C$1:$N$6000,6,0)</f>
        <v>#N/A</v>
      </c>
      <c r="BI517" s="19" t="e">
        <f>VLOOKUP(AE517,ORGANOGRAMAES!$C$1:$N$6000,7,0)</f>
        <v>#N/A</v>
      </c>
      <c r="BJ517" s="19" t="e">
        <f>VLOOKUP(AE517,ORGANOGRAMAES!$C$1:$N$6000,8,0)</f>
        <v>#N/A</v>
      </c>
      <c r="BK517" s="19" t="e">
        <f>VLOOKUP(AE517,ORGANOGRAMAES!$C$1:$N$6000,9,0)</f>
        <v>#N/A</v>
      </c>
      <c r="BL517" s="19" t="e">
        <f>VLOOKUP(AE517,ORGANOGRAMAES!$C$1:$N$6000,10,0)</f>
        <v>#N/A</v>
      </c>
      <c r="BM517" s="19" t="e">
        <f>VLOOKUP(AE517,ORGANOGRAMAES!$C$1:$N$6000,11,0)</f>
        <v>#N/A</v>
      </c>
      <c r="BN517" s="19" t="e">
        <f>VLOOKUP(AE517,ORGANOGRAMAES!$C$1:$N$6000,12,0)</f>
        <v>#N/A</v>
      </c>
      <c r="BP517" s="19" t="str">
        <f t="shared" si="137"/>
        <v>-</v>
      </c>
      <c r="BQ517" s="19" t="str">
        <f t="shared" si="138"/>
        <v>-</v>
      </c>
      <c r="BR517" s="19" t="str">
        <f t="shared" si="139"/>
        <v>-</v>
      </c>
      <c r="BS517" s="19" t="str">
        <f t="shared" si="140"/>
        <v>-</v>
      </c>
      <c r="BT517" s="19" t="str">
        <f t="shared" si="141"/>
        <v>-</v>
      </c>
      <c r="BU517" s="19" t="str">
        <f t="shared" si="142"/>
        <v>-</v>
      </c>
      <c r="BV517" s="19" t="str">
        <f t="shared" si="143"/>
        <v>-</v>
      </c>
      <c r="BW517" s="19" t="str">
        <f t="shared" si="144"/>
        <v>-</v>
      </c>
      <c r="BX517" s="19" t="str">
        <f t="shared" si="145"/>
        <v>-</v>
      </c>
      <c r="BY517" s="19" t="str">
        <f t="shared" si="146"/>
        <v>-</v>
      </c>
      <c r="BZ517" s="19" t="str">
        <f t="shared" si="147"/>
        <v>-</v>
      </c>
    </row>
    <row r="518" spans="1:78">
      <c r="A518" s="106" t="str">
        <f t="shared" si="148"/>
        <v>22.1.00.00.00.00.00</v>
      </c>
      <c r="B518" s="106">
        <f t="shared" si="149"/>
        <v>22</v>
      </c>
      <c r="C518" s="107" t="str">
        <f t="shared" si="150"/>
        <v>1</v>
      </c>
      <c r="D518" s="32" t="s">
        <v>7024</v>
      </c>
      <c r="E518" s="32" t="s">
        <v>7024</v>
      </c>
      <c r="F518" s="32" t="s">
        <v>7024</v>
      </c>
      <c r="G518" s="32" t="s">
        <v>7024</v>
      </c>
      <c r="H518" s="32" t="s">
        <v>7024</v>
      </c>
      <c r="I518" s="33"/>
      <c r="J518" s="17" t="s">
        <v>93</v>
      </c>
      <c r="K518" s="150" t="str">
        <f t="shared" si="151"/>
        <v>-</v>
      </c>
      <c r="L518" s="123"/>
      <c r="M518" s="123"/>
      <c r="N518" s="123"/>
      <c r="O518" s="123"/>
      <c r="P518" s="123"/>
      <c r="Q518" s="123"/>
      <c r="AC518" s="50" t="str">
        <f t="shared" si="153"/>
        <v>22.1</v>
      </c>
      <c r="AD518" s="19">
        <f t="shared" si="154"/>
        <v>497</v>
      </c>
      <c r="AE518" s="49" t="str">
        <f t="shared" si="152"/>
        <v>22.1497</v>
      </c>
      <c r="BD518" s="19" t="e">
        <f>VLOOKUP(AE518,ORGANOGRAMAES!$C$1:$N$6000,2,0)</f>
        <v>#N/A</v>
      </c>
      <c r="BE518" s="19" t="e">
        <f>VLOOKUP(AE518,ORGANOGRAMAES!$C$1:$N$6000,3,0)</f>
        <v>#N/A</v>
      </c>
      <c r="BF518" s="19" t="e">
        <f>VLOOKUP(AE518,ORGANOGRAMAES!$C$1:$N$6000,4,0)</f>
        <v>#N/A</v>
      </c>
      <c r="BG518" s="19" t="e">
        <f>VLOOKUP(AE518,ORGANOGRAMAES!$C$1:$N$6000,5,0)</f>
        <v>#N/A</v>
      </c>
      <c r="BH518" s="19" t="e">
        <f>VLOOKUP(AE518,ORGANOGRAMAES!$C$1:$N$6000,6,0)</f>
        <v>#N/A</v>
      </c>
      <c r="BI518" s="19" t="e">
        <f>VLOOKUP(AE518,ORGANOGRAMAES!$C$1:$N$6000,7,0)</f>
        <v>#N/A</v>
      </c>
      <c r="BJ518" s="19" t="e">
        <f>VLOOKUP(AE518,ORGANOGRAMAES!$C$1:$N$6000,8,0)</f>
        <v>#N/A</v>
      </c>
      <c r="BK518" s="19" t="e">
        <f>VLOOKUP(AE518,ORGANOGRAMAES!$C$1:$N$6000,9,0)</f>
        <v>#N/A</v>
      </c>
      <c r="BL518" s="19" t="e">
        <f>VLOOKUP(AE518,ORGANOGRAMAES!$C$1:$N$6000,10,0)</f>
        <v>#N/A</v>
      </c>
      <c r="BM518" s="19" t="e">
        <f>VLOOKUP(AE518,ORGANOGRAMAES!$C$1:$N$6000,11,0)</f>
        <v>#N/A</v>
      </c>
      <c r="BN518" s="19" t="e">
        <f>VLOOKUP(AE518,ORGANOGRAMAES!$C$1:$N$6000,12,0)</f>
        <v>#N/A</v>
      </c>
      <c r="BP518" s="19" t="str">
        <f t="shared" si="137"/>
        <v>-</v>
      </c>
      <c r="BQ518" s="19" t="str">
        <f t="shared" si="138"/>
        <v>-</v>
      </c>
      <c r="BR518" s="19" t="str">
        <f t="shared" si="139"/>
        <v>-</v>
      </c>
      <c r="BS518" s="19" t="str">
        <f t="shared" si="140"/>
        <v>-</v>
      </c>
      <c r="BT518" s="19" t="str">
        <f t="shared" si="141"/>
        <v>-</v>
      </c>
      <c r="BU518" s="19" t="str">
        <f t="shared" si="142"/>
        <v>-</v>
      </c>
      <c r="BV518" s="19" t="str">
        <f t="shared" si="143"/>
        <v>-</v>
      </c>
      <c r="BW518" s="19" t="str">
        <f t="shared" si="144"/>
        <v>-</v>
      </c>
      <c r="BX518" s="19" t="str">
        <f t="shared" si="145"/>
        <v>-</v>
      </c>
      <c r="BY518" s="19" t="str">
        <f t="shared" si="146"/>
        <v>-</v>
      </c>
      <c r="BZ518" s="19" t="str">
        <f t="shared" si="147"/>
        <v>-</v>
      </c>
    </row>
    <row r="519" spans="1:78">
      <c r="A519" s="106" t="str">
        <f t="shared" si="148"/>
        <v>22.1.00.00.00.00.00</v>
      </c>
      <c r="B519" s="106">
        <f t="shared" si="149"/>
        <v>22</v>
      </c>
      <c r="C519" s="107" t="str">
        <f t="shared" si="150"/>
        <v>1</v>
      </c>
      <c r="D519" s="32" t="s">
        <v>7024</v>
      </c>
      <c r="E519" s="32" t="s">
        <v>7024</v>
      </c>
      <c r="F519" s="32" t="s">
        <v>7024</v>
      </c>
      <c r="G519" s="32" t="s">
        <v>7024</v>
      </c>
      <c r="H519" s="32" t="s">
        <v>7024</v>
      </c>
      <c r="I519" s="33"/>
      <c r="J519" s="17" t="s">
        <v>93</v>
      </c>
      <c r="K519" s="150" t="str">
        <f t="shared" si="151"/>
        <v>-</v>
      </c>
      <c r="L519" s="123"/>
      <c r="M519" s="123"/>
      <c r="N519" s="123"/>
      <c r="O519" s="123"/>
      <c r="P519" s="123"/>
      <c r="Q519" s="123"/>
      <c r="AC519" s="50" t="str">
        <f t="shared" si="153"/>
        <v>22.1</v>
      </c>
      <c r="AD519" s="19">
        <f t="shared" si="154"/>
        <v>498</v>
      </c>
      <c r="AE519" s="49" t="str">
        <f t="shared" si="152"/>
        <v>22.1498</v>
      </c>
      <c r="BD519" s="19" t="e">
        <f>VLOOKUP(AE519,ORGANOGRAMAES!$C$1:$N$6000,2,0)</f>
        <v>#N/A</v>
      </c>
      <c r="BE519" s="19" t="e">
        <f>VLOOKUP(AE519,ORGANOGRAMAES!$C$1:$N$6000,3,0)</f>
        <v>#N/A</v>
      </c>
      <c r="BF519" s="19" t="e">
        <f>VLOOKUP(AE519,ORGANOGRAMAES!$C$1:$N$6000,4,0)</f>
        <v>#N/A</v>
      </c>
      <c r="BG519" s="19" t="e">
        <f>VLOOKUP(AE519,ORGANOGRAMAES!$C$1:$N$6000,5,0)</f>
        <v>#N/A</v>
      </c>
      <c r="BH519" s="19" t="e">
        <f>VLOOKUP(AE519,ORGANOGRAMAES!$C$1:$N$6000,6,0)</f>
        <v>#N/A</v>
      </c>
      <c r="BI519" s="19" t="e">
        <f>VLOOKUP(AE519,ORGANOGRAMAES!$C$1:$N$6000,7,0)</f>
        <v>#N/A</v>
      </c>
      <c r="BJ519" s="19" t="e">
        <f>VLOOKUP(AE519,ORGANOGRAMAES!$C$1:$N$6000,8,0)</f>
        <v>#N/A</v>
      </c>
      <c r="BK519" s="19" t="e">
        <f>VLOOKUP(AE519,ORGANOGRAMAES!$C$1:$N$6000,9,0)</f>
        <v>#N/A</v>
      </c>
      <c r="BL519" s="19" t="e">
        <f>VLOOKUP(AE519,ORGANOGRAMAES!$C$1:$N$6000,10,0)</f>
        <v>#N/A</v>
      </c>
      <c r="BM519" s="19" t="e">
        <f>VLOOKUP(AE519,ORGANOGRAMAES!$C$1:$N$6000,11,0)</f>
        <v>#N/A</v>
      </c>
      <c r="BN519" s="19" t="e">
        <f>VLOOKUP(AE519,ORGANOGRAMAES!$C$1:$N$6000,12,0)</f>
        <v>#N/A</v>
      </c>
      <c r="BP519" s="19" t="str">
        <f t="shared" si="137"/>
        <v>-</v>
      </c>
      <c r="BQ519" s="19" t="str">
        <f t="shared" si="138"/>
        <v>-</v>
      </c>
      <c r="BR519" s="19" t="str">
        <f t="shared" si="139"/>
        <v>-</v>
      </c>
      <c r="BS519" s="19" t="str">
        <f t="shared" si="140"/>
        <v>-</v>
      </c>
      <c r="BT519" s="19" t="str">
        <f t="shared" si="141"/>
        <v>-</v>
      </c>
      <c r="BU519" s="19" t="str">
        <f t="shared" si="142"/>
        <v>-</v>
      </c>
      <c r="BV519" s="19" t="str">
        <f t="shared" si="143"/>
        <v>-</v>
      </c>
      <c r="BW519" s="19" t="str">
        <f t="shared" si="144"/>
        <v>-</v>
      </c>
      <c r="BX519" s="19" t="str">
        <f t="shared" si="145"/>
        <v>-</v>
      </c>
      <c r="BY519" s="19" t="str">
        <f t="shared" si="146"/>
        <v>-</v>
      </c>
      <c r="BZ519" s="19" t="str">
        <f t="shared" si="147"/>
        <v>-</v>
      </c>
    </row>
    <row r="520" spans="1:78">
      <c r="A520" s="106" t="str">
        <f t="shared" si="148"/>
        <v>22.1.00.00.00.00.00</v>
      </c>
      <c r="B520" s="106">
        <f t="shared" si="149"/>
        <v>22</v>
      </c>
      <c r="C520" s="107" t="str">
        <f t="shared" si="150"/>
        <v>1</v>
      </c>
      <c r="D520" s="32" t="s">
        <v>7024</v>
      </c>
      <c r="E520" s="32" t="s">
        <v>7024</v>
      </c>
      <c r="F520" s="32" t="s">
        <v>7024</v>
      </c>
      <c r="G520" s="32" t="s">
        <v>7024</v>
      </c>
      <c r="H520" s="32" t="s">
        <v>7024</v>
      </c>
      <c r="I520" s="33"/>
      <c r="J520" s="17" t="s">
        <v>93</v>
      </c>
      <c r="K520" s="150" t="str">
        <f t="shared" si="151"/>
        <v>-</v>
      </c>
      <c r="L520" s="123"/>
      <c r="M520" s="123"/>
      <c r="N520" s="123"/>
      <c r="O520" s="123"/>
      <c r="P520" s="123"/>
      <c r="Q520" s="123"/>
      <c r="AC520" s="50" t="str">
        <f t="shared" si="153"/>
        <v>22.1</v>
      </c>
      <c r="AD520" s="19">
        <f t="shared" si="154"/>
        <v>499</v>
      </c>
      <c r="AE520" s="49" t="str">
        <f t="shared" si="152"/>
        <v>22.1499</v>
      </c>
      <c r="BD520" s="19" t="e">
        <f>VLOOKUP(AE520,ORGANOGRAMAES!$C$1:$N$6000,2,0)</f>
        <v>#N/A</v>
      </c>
      <c r="BE520" s="19" t="e">
        <f>VLOOKUP(AE520,ORGANOGRAMAES!$C$1:$N$6000,3,0)</f>
        <v>#N/A</v>
      </c>
      <c r="BF520" s="19" t="e">
        <f>VLOOKUP(AE520,ORGANOGRAMAES!$C$1:$N$6000,4,0)</f>
        <v>#N/A</v>
      </c>
      <c r="BG520" s="19" t="e">
        <f>VLOOKUP(AE520,ORGANOGRAMAES!$C$1:$N$6000,5,0)</f>
        <v>#N/A</v>
      </c>
      <c r="BH520" s="19" t="e">
        <f>VLOOKUP(AE520,ORGANOGRAMAES!$C$1:$N$6000,6,0)</f>
        <v>#N/A</v>
      </c>
      <c r="BI520" s="19" t="e">
        <f>VLOOKUP(AE520,ORGANOGRAMAES!$C$1:$N$6000,7,0)</f>
        <v>#N/A</v>
      </c>
      <c r="BJ520" s="19" t="e">
        <f>VLOOKUP(AE520,ORGANOGRAMAES!$C$1:$N$6000,8,0)</f>
        <v>#N/A</v>
      </c>
      <c r="BK520" s="19" t="e">
        <f>VLOOKUP(AE520,ORGANOGRAMAES!$C$1:$N$6000,9,0)</f>
        <v>#N/A</v>
      </c>
      <c r="BL520" s="19" t="e">
        <f>VLOOKUP(AE520,ORGANOGRAMAES!$C$1:$N$6000,10,0)</f>
        <v>#N/A</v>
      </c>
      <c r="BM520" s="19" t="e">
        <f>VLOOKUP(AE520,ORGANOGRAMAES!$C$1:$N$6000,11,0)</f>
        <v>#N/A</v>
      </c>
      <c r="BN520" s="19" t="e">
        <f>VLOOKUP(AE520,ORGANOGRAMAES!$C$1:$N$6000,12,0)</f>
        <v>#N/A</v>
      </c>
      <c r="BP520" s="19" t="str">
        <f t="shared" si="137"/>
        <v>-</v>
      </c>
      <c r="BQ520" s="19" t="str">
        <f t="shared" si="138"/>
        <v>-</v>
      </c>
      <c r="BR520" s="19" t="str">
        <f t="shared" si="139"/>
        <v>-</v>
      </c>
      <c r="BS520" s="19" t="str">
        <f t="shared" si="140"/>
        <v>-</v>
      </c>
      <c r="BT520" s="19" t="str">
        <f t="shared" si="141"/>
        <v>-</v>
      </c>
      <c r="BU520" s="19" t="str">
        <f t="shared" si="142"/>
        <v>-</v>
      </c>
      <c r="BV520" s="19" t="str">
        <f t="shared" si="143"/>
        <v>-</v>
      </c>
      <c r="BW520" s="19" t="str">
        <f t="shared" si="144"/>
        <v>-</v>
      </c>
      <c r="BX520" s="19" t="str">
        <f t="shared" si="145"/>
        <v>-</v>
      </c>
      <c r="BY520" s="19" t="str">
        <f t="shared" si="146"/>
        <v>-</v>
      </c>
      <c r="BZ520" s="19" t="str">
        <f t="shared" si="147"/>
        <v>-</v>
      </c>
    </row>
    <row r="521" spans="1:78">
      <c r="A521" s="106" t="str">
        <f t="shared" si="148"/>
        <v>22.1.00.00.00.00.00</v>
      </c>
      <c r="B521" s="106">
        <f t="shared" si="149"/>
        <v>22</v>
      </c>
      <c r="C521" s="107" t="str">
        <f t="shared" si="150"/>
        <v>1</v>
      </c>
      <c r="D521" s="32" t="s">
        <v>7024</v>
      </c>
      <c r="E521" s="32" t="s">
        <v>7024</v>
      </c>
      <c r="F521" s="32" t="s">
        <v>7024</v>
      </c>
      <c r="G521" s="32" t="s">
        <v>7024</v>
      </c>
      <c r="H521" s="32" t="s">
        <v>7024</v>
      </c>
      <c r="I521" s="33"/>
      <c r="J521" s="17" t="s">
        <v>93</v>
      </c>
      <c r="K521" s="150" t="str">
        <f t="shared" si="151"/>
        <v>-</v>
      </c>
      <c r="L521" s="123"/>
      <c r="M521" s="123"/>
      <c r="N521" s="123"/>
      <c r="O521" s="123"/>
      <c r="P521" s="123"/>
      <c r="Q521" s="123"/>
      <c r="AC521" s="50" t="str">
        <f t="shared" si="153"/>
        <v>22.1</v>
      </c>
      <c r="AD521" s="19">
        <f t="shared" si="154"/>
        <v>500</v>
      </c>
      <c r="AE521" s="49" t="str">
        <f t="shared" si="152"/>
        <v>22.1500</v>
      </c>
      <c r="BD521" s="19" t="e">
        <f>VLOOKUP(AE521,ORGANOGRAMAES!$C$1:$N$6000,2,0)</f>
        <v>#N/A</v>
      </c>
      <c r="BE521" s="19" t="e">
        <f>VLOOKUP(AE521,ORGANOGRAMAES!$C$1:$N$6000,3,0)</f>
        <v>#N/A</v>
      </c>
      <c r="BF521" s="19" t="e">
        <f>VLOOKUP(AE521,ORGANOGRAMAES!$C$1:$N$6000,4,0)</f>
        <v>#N/A</v>
      </c>
      <c r="BG521" s="19" t="e">
        <f>VLOOKUP(AE521,ORGANOGRAMAES!$C$1:$N$6000,5,0)</f>
        <v>#N/A</v>
      </c>
      <c r="BH521" s="19" t="e">
        <f>VLOOKUP(AE521,ORGANOGRAMAES!$C$1:$N$6000,6,0)</f>
        <v>#N/A</v>
      </c>
      <c r="BI521" s="19" t="e">
        <f>VLOOKUP(AE521,ORGANOGRAMAES!$C$1:$N$6000,7,0)</f>
        <v>#N/A</v>
      </c>
      <c r="BJ521" s="19" t="e">
        <f>VLOOKUP(AE521,ORGANOGRAMAES!$C$1:$N$6000,8,0)</f>
        <v>#N/A</v>
      </c>
      <c r="BK521" s="19" t="e">
        <f>VLOOKUP(AE521,ORGANOGRAMAES!$C$1:$N$6000,9,0)</f>
        <v>#N/A</v>
      </c>
      <c r="BL521" s="19" t="e">
        <f>VLOOKUP(AE521,ORGANOGRAMAES!$C$1:$N$6000,10,0)</f>
        <v>#N/A</v>
      </c>
      <c r="BM521" s="19" t="e">
        <f>VLOOKUP(AE521,ORGANOGRAMAES!$C$1:$N$6000,11,0)</f>
        <v>#N/A</v>
      </c>
      <c r="BN521" s="19" t="e">
        <f>VLOOKUP(AE521,ORGANOGRAMAES!$C$1:$N$6000,12,0)</f>
        <v>#N/A</v>
      </c>
      <c r="BP521" s="19" t="str">
        <f t="shared" si="137"/>
        <v>-</v>
      </c>
      <c r="BQ521" s="19" t="str">
        <f t="shared" si="138"/>
        <v>-</v>
      </c>
      <c r="BR521" s="19" t="str">
        <f t="shared" si="139"/>
        <v>-</v>
      </c>
      <c r="BS521" s="19" t="str">
        <f t="shared" si="140"/>
        <v>-</v>
      </c>
      <c r="BT521" s="19" t="str">
        <f t="shared" si="141"/>
        <v>-</v>
      </c>
      <c r="BU521" s="19" t="str">
        <f t="shared" si="142"/>
        <v>-</v>
      </c>
      <c r="BV521" s="19" t="str">
        <f t="shared" si="143"/>
        <v>-</v>
      </c>
      <c r="BW521" s="19" t="str">
        <f t="shared" si="144"/>
        <v>-</v>
      </c>
      <c r="BX521" s="19" t="str">
        <f t="shared" si="145"/>
        <v>-</v>
      </c>
      <c r="BY521" s="19" t="str">
        <f t="shared" si="146"/>
        <v>-</v>
      </c>
      <c r="BZ521" s="19" t="str">
        <f t="shared" si="147"/>
        <v>-</v>
      </c>
    </row>
    <row r="522" spans="1:78">
      <c r="A522" s="106" t="str">
        <f t="shared" si="148"/>
        <v>22.1.00.00.00.00.00</v>
      </c>
      <c r="B522" s="106">
        <f t="shared" si="149"/>
        <v>22</v>
      </c>
      <c r="C522" s="107" t="str">
        <f t="shared" si="150"/>
        <v>1</v>
      </c>
      <c r="D522" s="32" t="s">
        <v>7024</v>
      </c>
      <c r="E522" s="32" t="s">
        <v>7024</v>
      </c>
      <c r="F522" s="32" t="s">
        <v>7024</v>
      </c>
      <c r="G522" s="32" t="s">
        <v>7024</v>
      </c>
      <c r="H522" s="32" t="s">
        <v>7024</v>
      </c>
      <c r="I522" s="33"/>
      <c r="J522" s="17" t="s">
        <v>93</v>
      </c>
      <c r="K522" s="150" t="str">
        <f t="shared" si="151"/>
        <v>-</v>
      </c>
      <c r="L522" s="123"/>
      <c r="M522" s="123"/>
      <c r="N522" s="123"/>
      <c r="O522" s="123"/>
      <c r="P522" s="123"/>
      <c r="Q522" s="123"/>
      <c r="AC522" s="50" t="str">
        <f t="shared" si="153"/>
        <v>22.1</v>
      </c>
      <c r="AD522" s="19">
        <f t="shared" si="154"/>
        <v>501</v>
      </c>
      <c r="AE522" s="49" t="str">
        <f t="shared" si="152"/>
        <v>22.1501</v>
      </c>
      <c r="BD522" s="19" t="e">
        <f>VLOOKUP(AE522,ORGANOGRAMAES!$C$1:$N$6000,2,0)</f>
        <v>#N/A</v>
      </c>
      <c r="BE522" s="19" t="e">
        <f>VLOOKUP(AE522,ORGANOGRAMAES!$C$1:$N$6000,3,0)</f>
        <v>#N/A</v>
      </c>
      <c r="BF522" s="19" t="e">
        <f>VLOOKUP(AE522,ORGANOGRAMAES!$C$1:$N$6000,4,0)</f>
        <v>#N/A</v>
      </c>
      <c r="BG522" s="19" t="e">
        <f>VLOOKUP(AE522,ORGANOGRAMAES!$C$1:$N$6000,5,0)</f>
        <v>#N/A</v>
      </c>
      <c r="BH522" s="19" t="e">
        <f>VLOOKUP(AE522,ORGANOGRAMAES!$C$1:$N$6000,6,0)</f>
        <v>#N/A</v>
      </c>
      <c r="BI522" s="19" t="e">
        <f>VLOOKUP(AE522,ORGANOGRAMAES!$C$1:$N$6000,7,0)</f>
        <v>#N/A</v>
      </c>
      <c r="BJ522" s="19" t="e">
        <f>VLOOKUP(AE522,ORGANOGRAMAES!$C$1:$N$6000,8,0)</f>
        <v>#N/A</v>
      </c>
      <c r="BK522" s="19" t="e">
        <f>VLOOKUP(AE522,ORGANOGRAMAES!$C$1:$N$6000,9,0)</f>
        <v>#N/A</v>
      </c>
      <c r="BL522" s="19" t="e">
        <f>VLOOKUP(AE522,ORGANOGRAMAES!$C$1:$N$6000,10,0)</f>
        <v>#N/A</v>
      </c>
      <c r="BM522" s="19" t="e">
        <f>VLOOKUP(AE522,ORGANOGRAMAES!$C$1:$N$6000,11,0)</f>
        <v>#N/A</v>
      </c>
      <c r="BN522" s="19" t="e">
        <f>VLOOKUP(AE522,ORGANOGRAMAES!$C$1:$N$6000,12,0)</f>
        <v>#N/A</v>
      </c>
      <c r="BP522" s="19" t="str">
        <f t="shared" si="137"/>
        <v>-</v>
      </c>
      <c r="BQ522" s="19" t="str">
        <f t="shared" si="138"/>
        <v>-</v>
      </c>
      <c r="BR522" s="19" t="str">
        <f t="shared" si="139"/>
        <v>-</v>
      </c>
      <c r="BS522" s="19" t="str">
        <f t="shared" si="140"/>
        <v>-</v>
      </c>
      <c r="BT522" s="19" t="str">
        <f t="shared" si="141"/>
        <v>-</v>
      </c>
      <c r="BU522" s="19" t="str">
        <f t="shared" si="142"/>
        <v>-</v>
      </c>
      <c r="BV522" s="19" t="str">
        <f t="shared" si="143"/>
        <v>-</v>
      </c>
      <c r="BW522" s="19" t="str">
        <f t="shared" si="144"/>
        <v>-</v>
      </c>
      <c r="BX522" s="19" t="str">
        <f t="shared" si="145"/>
        <v>-</v>
      </c>
      <c r="BY522" s="19" t="str">
        <f t="shared" si="146"/>
        <v>-</v>
      </c>
      <c r="BZ522" s="19" t="str">
        <f t="shared" si="147"/>
        <v>-</v>
      </c>
    </row>
    <row r="523" spans="1:78">
      <c r="A523" s="106" t="str">
        <f t="shared" si="148"/>
        <v>22.1.00.00.00.00.00</v>
      </c>
      <c r="B523" s="106">
        <f t="shared" si="149"/>
        <v>22</v>
      </c>
      <c r="C523" s="107" t="str">
        <f t="shared" si="150"/>
        <v>1</v>
      </c>
      <c r="D523" s="32" t="s">
        <v>7024</v>
      </c>
      <c r="E523" s="32" t="s">
        <v>7024</v>
      </c>
      <c r="F523" s="32" t="s">
        <v>7024</v>
      </c>
      <c r="G523" s="32" t="s">
        <v>7024</v>
      </c>
      <c r="H523" s="32" t="s">
        <v>7024</v>
      </c>
      <c r="I523" s="33"/>
      <c r="J523" s="17" t="s">
        <v>93</v>
      </c>
      <c r="K523" s="150" t="str">
        <f t="shared" si="151"/>
        <v>-</v>
      </c>
      <c r="L523" s="123"/>
      <c r="M523" s="123"/>
      <c r="N523" s="123"/>
      <c r="O523" s="123"/>
      <c r="P523" s="123"/>
      <c r="Q523" s="123"/>
      <c r="AC523" s="50" t="str">
        <f t="shared" si="153"/>
        <v>22.1</v>
      </c>
      <c r="AD523" s="19">
        <f t="shared" si="154"/>
        <v>502</v>
      </c>
      <c r="AE523" s="49" t="str">
        <f t="shared" si="152"/>
        <v>22.1502</v>
      </c>
      <c r="BD523" s="19" t="e">
        <f>VLOOKUP(AE523,ORGANOGRAMAES!$C$1:$N$6000,2,0)</f>
        <v>#N/A</v>
      </c>
      <c r="BE523" s="19" t="e">
        <f>VLOOKUP(AE523,ORGANOGRAMAES!$C$1:$N$6000,3,0)</f>
        <v>#N/A</v>
      </c>
      <c r="BF523" s="19" t="e">
        <f>VLOOKUP(AE523,ORGANOGRAMAES!$C$1:$N$6000,4,0)</f>
        <v>#N/A</v>
      </c>
      <c r="BG523" s="19" t="e">
        <f>VLOOKUP(AE523,ORGANOGRAMAES!$C$1:$N$6000,5,0)</f>
        <v>#N/A</v>
      </c>
      <c r="BH523" s="19" t="e">
        <f>VLOOKUP(AE523,ORGANOGRAMAES!$C$1:$N$6000,6,0)</f>
        <v>#N/A</v>
      </c>
      <c r="BI523" s="19" t="e">
        <f>VLOOKUP(AE523,ORGANOGRAMAES!$C$1:$N$6000,7,0)</f>
        <v>#N/A</v>
      </c>
      <c r="BJ523" s="19" t="e">
        <f>VLOOKUP(AE523,ORGANOGRAMAES!$C$1:$N$6000,8,0)</f>
        <v>#N/A</v>
      </c>
      <c r="BK523" s="19" t="e">
        <f>VLOOKUP(AE523,ORGANOGRAMAES!$C$1:$N$6000,9,0)</f>
        <v>#N/A</v>
      </c>
      <c r="BL523" s="19" t="e">
        <f>VLOOKUP(AE523,ORGANOGRAMAES!$C$1:$N$6000,10,0)</f>
        <v>#N/A</v>
      </c>
      <c r="BM523" s="19" t="e">
        <f>VLOOKUP(AE523,ORGANOGRAMAES!$C$1:$N$6000,11,0)</f>
        <v>#N/A</v>
      </c>
      <c r="BN523" s="19" t="e">
        <f>VLOOKUP(AE523,ORGANOGRAMAES!$C$1:$N$6000,12,0)</f>
        <v>#N/A</v>
      </c>
      <c r="BP523" s="19" t="str">
        <f t="shared" si="137"/>
        <v>-</v>
      </c>
      <c r="BQ523" s="19" t="str">
        <f t="shared" si="138"/>
        <v>-</v>
      </c>
      <c r="BR523" s="19" t="str">
        <f t="shared" si="139"/>
        <v>-</v>
      </c>
      <c r="BS523" s="19" t="str">
        <f t="shared" si="140"/>
        <v>-</v>
      </c>
      <c r="BT523" s="19" t="str">
        <f t="shared" si="141"/>
        <v>-</v>
      </c>
      <c r="BU523" s="19" t="str">
        <f t="shared" si="142"/>
        <v>-</v>
      </c>
      <c r="BV523" s="19" t="str">
        <f t="shared" si="143"/>
        <v>-</v>
      </c>
      <c r="BW523" s="19" t="str">
        <f t="shared" si="144"/>
        <v>-</v>
      </c>
      <c r="BX523" s="19" t="str">
        <f t="shared" si="145"/>
        <v>-</v>
      </c>
      <c r="BY523" s="19" t="str">
        <f t="shared" si="146"/>
        <v>-</v>
      </c>
      <c r="BZ523" s="19" t="str">
        <f t="shared" si="147"/>
        <v>-</v>
      </c>
    </row>
    <row r="524" spans="1:78">
      <c r="A524" s="106" t="str">
        <f t="shared" si="148"/>
        <v>22.1.00.00.00.00.00</v>
      </c>
      <c r="B524" s="106">
        <f t="shared" si="149"/>
        <v>22</v>
      </c>
      <c r="C524" s="107" t="str">
        <f t="shared" si="150"/>
        <v>1</v>
      </c>
      <c r="D524" s="32" t="s">
        <v>7024</v>
      </c>
      <c r="E524" s="32" t="s">
        <v>7024</v>
      </c>
      <c r="F524" s="32" t="s">
        <v>7024</v>
      </c>
      <c r="G524" s="32" t="s">
        <v>7024</v>
      </c>
      <c r="H524" s="32" t="s">
        <v>7024</v>
      </c>
      <c r="I524" s="33"/>
      <c r="J524" s="17" t="s">
        <v>93</v>
      </c>
      <c r="K524" s="150" t="str">
        <f t="shared" si="151"/>
        <v>-</v>
      </c>
      <c r="L524" s="123"/>
      <c r="M524" s="123"/>
      <c r="N524" s="123"/>
      <c r="O524" s="123"/>
      <c r="P524" s="123"/>
      <c r="Q524" s="123"/>
      <c r="AC524" s="50" t="str">
        <f t="shared" si="153"/>
        <v>22.1</v>
      </c>
      <c r="AD524" s="19">
        <f t="shared" si="154"/>
        <v>503</v>
      </c>
      <c r="AE524" s="49" t="str">
        <f t="shared" si="152"/>
        <v>22.1503</v>
      </c>
      <c r="BD524" s="19" t="e">
        <f>VLOOKUP(AE524,ORGANOGRAMAES!$C$1:$N$6000,2,0)</f>
        <v>#N/A</v>
      </c>
      <c r="BE524" s="19" t="e">
        <f>VLOOKUP(AE524,ORGANOGRAMAES!$C$1:$N$6000,3,0)</f>
        <v>#N/A</v>
      </c>
      <c r="BF524" s="19" t="e">
        <f>VLOOKUP(AE524,ORGANOGRAMAES!$C$1:$N$6000,4,0)</f>
        <v>#N/A</v>
      </c>
      <c r="BG524" s="19" t="e">
        <f>VLOOKUP(AE524,ORGANOGRAMAES!$C$1:$N$6000,5,0)</f>
        <v>#N/A</v>
      </c>
      <c r="BH524" s="19" t="e">
        <f>VLOOKUP(AE524,ORGANOGRAMAES!$C$1:$N$6000,6,0)</f>
        <v>#N/A</v>
      </c>
      <c r="BI524" s="19" t="e">
        <f>VLOOKUP(AE524,ORGANOGRAMAES!$C$1:$N$6000,7,0)</f>
        <v>#N/A</v>
      </c>
      <c r="BJ524" s="19" t="e">
        <f>VLOOKUP(AE524,ORGANOGRAMAES!$C$1:$N$6000,8,0)</f>
        <v>#N/A</v>
      </c>
      <c r="BK524" s="19" t="e">
        <f>VLOOKUP(AE524,ORGANOGRAMAES!$C$1:$N$6000,9,0)</f>
        <v>#N/A</v>
      </c>
      <c r="BL524" s="19" t="e">
        <f>VLOOKUP(AE524,ORGANOGRAMAES!$C$1:$N$6000,10,0)</f>
        <v>#N/A</v>
      </c>
      <c r="BM524" s="19" t="e">
        <f>VLOOKUP(AE524,ORGANOGRAMAES!$C$1:$N$6000,11,0)</f>
        <v>#N/A</v>
      </c>
      <c r="BN524" s="19" t="e">
        <f>VLOOKUP(AE524,ORGANOGRAMAES!$C$1:$N$6000,12,0)</f>
        <v>#N/A</v>
      </c>
      <c r="BP524" s="19" t="str">
        <f t="shared" si="137"/>
        <v>-</v>
      </c>
      <c r="BQ524" s="19" t="str">
        <f t="shared" si="138"/>
        <v>-</v>
      </c>
      <c r="BR524" s="19" t="str">
        <f t="shared" si="139"/>
        <v>-</v>
      </c>
      <c r="BS524" s="19" t="str">
        <f t="shared" si="140"/>
        <v>-</v>
      </c>
      <c r="BT524" s="19" t="str">
        <f t="shared" si="141"/>
        <v>-</v>
      </c>
      <c r="BU524" s="19" t="str">
        <f t="shared" si="142"/>
        <v>-</v>
      </c>
      <c r="BV524" s="19" t="str">
        <f t="shared" si="143"/>
        <v>-</v>
      </c>
      <c r="BW524" s="19" t="str">
        <f t="shared" si="144"/>
        <v>-</v>
      </c>
      <c r="BX524" s="19" t="str">
        <f t="shared" si="145"/>
        <v>-</v>
      </c>
      <c r="BY524" s="19" t="str">
        <f t="shared" si="146"/>
        <v>-</v>
      </c>
      <c r="BZ524" s="19" t="str">
        <f t="shared" si="147"/>
        <v>-</v>
      </c>
    </row>
    <row r="525" spans="1:78">
      <c r="A525" s="106" t="str">
        <f t="shared" si="148"/>
        <v>22.1.00.00.00.00.00</v>
      </c>
      <c r="B525" s="106">
        <f t="shared" si="149"/>
        <v>22</v>
      </c>
      <c r="C525" s="107" t="str">
        <f t="shared" si="150"/>
        <v>1</v>
      </c>
      <c r="D525" s="32" t="s">
        <v>7024</v>
      </c>
      <c r="E525" s="32" t="s">
        <v>7024</v>
      </c>
      <c r="F525" s="32" t="s">
        <v>7024</v>
      </c>
      <c r="G525" s="32" t="s">
        <v>7024</v>
      </c>
      <c r="H525" s="32" t="s">
        <v>7024</v>
      </c>
      <c r="I525" s="33"/>
      <c r="J525" s="17" t="s">
        <v>93</v>
      </c>
      <c r="K525" s="150" t="str">
        <f t="shared" si="151"/>
        <v>-</v>
      </c>
      <c r="L525" s="123"/>
      <c r="M525" s="123"/>
      <c r="N525" s="123"/>
      <c r="O525" s="123"/>
      <c r="P525" s="123"/>
      <c r="Q525" s="123"/>
      <c r="AC525" s="50" t="str">
        <f t="shared" si="153"/>
        <v>22.1</v>
      </c>
      <c r="AD525" s="19">
        <f t="shared" si="154"/>
        <v>504</v>
      </c>
      <c r="AE525" s="49" t="str">
        <f t="shared" si="152"/>
        <v>22.1504</v>
      </c>
      <c r="BD525" s="19" t="e">
        <f>VLOOKUP(AE525,ORGANOGRAMAES!$C$1:$N$6000,2,0)</f>
        <v>#N/A</v>
      </c>
      <c r="BE525" s="19" t="e">
        <f>VLOOKUP(AE525,ORGANOGRAMAES!$C$1:$N$6000,3,0)</f>
        <v>#N/A</v>
      </c>
      <c r="BF525" s="19" t="e">
        <f>VLOOKUP(AE525,ORGANOGRAMAES!$C$1:$N$6000,4,0)</f>
        <v>#N/A</v>
      </c>
      <c r="BG525" s="19" t="e">
        <f>VLOOKUP(AE525,ORGANOGRAMAES!$C$1:$N$6000,5,0)</f>
        <v>#N/A</v>
      </c>
      <c r="BH525" s="19" t="e">
        <f>VLOOKUP(AE525,ORGANOGRAMAES!$C$1:$N$6000,6,0)</f>
        <v>#N/A</v>
      </c>
      <c r="BI525" s="19" t="e">
        <f>VLOOKUP(AE525,ORGANOGRAMAES!$C$1:$N$6000,7,0)</f>
        <v>#N/A</v>
      </c>
      <c r="BJ525" s="19" t="e">
        <f>VLOOKUP(AE525,ORGANOGRAMAES!$C$1:$N$6000,8,0)</f>
        <v>#N/A</v>
      </c>
      <c r="BK525" s="19" t="e">
        <f>VLOOKUP(AE525,ORGANOGRAMAES!$C$1:$N$6000,9,0)</f>
        <v>#N/A</v>
      </c>
      <c r="BL525" s="19" t="e">
        <f>VLOOKUP(AE525,ORGANOGRAMAES!$C$1:$N$6000,10,0)</f>
        <v>#N/A</v>
      </c>
      <c r="BM525" s="19" t="e">
        <f>VLOOKUP(AE525,ORGANOGRAMAES!$C$1:$N$6000,11,0)</f>
        <v>#N/A</v>
      </c>
      <c r="BN525" s="19" t="e">
        <f>VLOOKUP(AE525,ORGANOGRAMAES!$C$1:$N$6000,12,0)</f>
        <v>#N/A</v>
      </c>
      <c r="BP525" s="19" t="str">
        <f t="shared" si="137"/>
        <v>-</v>
      </c>
      <c r="BQ525" s="19" t="str">
        <f t="shared" si="138"/>
        <v>-</v>
      </c>
      <c r="BR525" s="19" t="str">
        <f t="shared" si="139"/>
        <v>-</v>
      </c>
      <c r="BS525" s="19" t="str">
        <f t="shared" si="140"/>
        <v>-</v>
      </c>
      <c r="BT525" s="19" t="str">
        <f t="shared" si="141"/>
        <v>-</v>
      </c>
      <c r="BU525" s="19" t="str">
        <f t="shared" si="142"/>
        <v>-</v>
      </c>
      <c r="BV525" s="19" t="str">
        <f t="shared" si="143"/>
        <v>-</v>
      </c>
      <c r="BW525" s="19" t="str">
        <f t="shared" si="144"/>
        <v>-</v>
      </c>
      <c r="BX525" s="19" t="str">
        <f t="shared" si="145"/>
        <v>-</v>
      </c>
      <c r="BY525" s="19" t="str">
        <f t="shared" si="146"/>
        <v>-</v>
      </c>
      <c r="BZ525" s="19" t="str">
        <f t="shared" si="147"/>
        <v>-</v>
      </c>
    </row>
    <row r="526" spans="1:78">
      <c r="A526" s="106" t="str">
        <f t="shared" si="148"/>
        <v>22.1.00.00.00.00.00</v>
      </c>
      <c r="B526" s="106">
        <f t="shared" si="149"/>
        <v>22</v>
      </c>
      <c r="C526" s="107" t="str">
        <f t="shared" si="150"/>
        <v>1</v>
      </c>
      <c r="D526" s="32" t="s">
        <v>7024</v>
      </c>
      <c r="E526" s="32" t="s">
        <v>7024</v>
      </c>
      <c r="F526" s="32" t="s">
        <v>7024</v>
      </c>
      <c r="G526" s="32" t="s">
        <v>7024</v>
      </c>
      <c r="H526" s="32" t="s">
        <v>7024</v>
      </c>
      <c r="I526" s="33"/>
      <c r="J526" s="17" t="s">
        <v>93</v>
      </c>
      <c r="K526" s="150" t="str">
        <f t="shared" si="151"/>
        <v>-</v>
      </c>
      <c r="L526" s="123"/>
      <c r="M526" s="123"/>
      <c r="N526" s="123"/>
      <c r="O526" s="123"/>
      <c r="P526" s="123"/>
      <c r="Q526" s="123"/>
      <c r="AC526" s="50" t="str">
        <f t="shared" si="153"/>
        <v>22.1</v>
      </c>
      <c r="AD526" s="19">
        <f t="shared" si="154"/>
        <v>505</v>
      </c>
      <c r="AE526" s="49" t="str">
        <f t="shared" si="152"/>
        <v>22.1505</v>
      </c>
      <c r="BD526" s="19" t="e">
        <f>VLOOKUP(AE526,ORGANOGRAMAES!$C$1:$N$6000,2,0)</f>
        <v>#N/A</v>
      </c>
      <c r="BE526" s="19" t="e">
        <f>VLOOKUP(AE526,ORGANOGRAMAES!$C$1:$N$6000,3,0)</f>
        <v>#N/A</v>
      </c>
      <c r="BF526" s="19" t="e">
        <f>VLOOKUP(AE526,ORGANOGRAMAES!$C$1:$N$6000,4,0)</f>
        <v>#N/A</v>
      </c>
      <c r="BG526" s="19" t="e">
        <f>VLOOKUP(AE526,ORGANOGRAMAES!$C$1:$N$6000,5,0)</f>
        <v>#N/A</v>
      </c>
      <c r="BH526" s="19" t="e">
        <f>VLOOKUP(AE526,ORGANOGRAMAES!$C$1:$N$6000,6,0)</f>
        <v>#N/A</v>
      </c>
      <c r="BI526" s="19" t="e">
        <f>VLOOKUP(AE526,ORGANOGRAMAES!$C$1:$N$6000,7,0)</f>
        <v>#N/A</v>
      </c>
      <c r="BJ526" s="19" t="e">
        <f>VLOOKUP(AE526,ORGANOGRAMAES!$C$1:$N$6000,8,0)</f>
        <v>#N/A</v>
      </c>
      <c r="BK526" s="19" t="e">
        <f>VLOOKUP(AE526,ORGANOGRAMAES!$C$1:$N$6000,9,0)</f>
        <v>#N/A</v>
      </c>
      <c r="BL526" s="19" t="e">
        <f>VLOOKUP(AE526,ORGANOGRAMAES!$C$1:$N$6000,10,0)</f>
        <v>#N/A</v>
      </c>
      <c r="BM526" s="19" t="e">
        <f>VLOOKUP(AE526,ORGANOGRAMAES!$C$1:$N$6000,11,0)</f>
        <v>#N/A</v>
      </c>
      <c r="BN526" s="19" t="e">
        <f>VLOOKUP(AE526,ORGANOGRAMAES!$C$1:$N$6000,12,0)</f>
        <v>#N/A</v>
      </c>
      <c r="BP526" s="19" t="str">
        <f t="shared" si="137"/>
        <v>-</v>
      </c>
      <c r="BQ526" s="19" t="str">
        <f t="shared" si="138"/>
        <v>-</v>
      </c>
      <c r="BR526" s="19" t="str">
        <f t="shared" si="139"/>
        <v>-</v>
      </c>
      <c r="BS526" s="19" t="str">
        <f t="shared" si="140"/>
        <v>-</v>
      </c>
      <c r="BT526" s="19" t="str">
        <f t="shared" si="141"/>
        <v>-</v>
      </c>
      <c r="BU526" s="19" t="str">
        <f t="shared" si="142"/>
        <v>-</v>
      </c>
      <c r="BV526" s="19" t="str">
        <f t="shared" si="143"/>
        <v>-</v>
      </c>
      <c r="BW526" s="19" t="str">
        <f t="shared" si="144"/>
        <v>-</v>
      </c>
      <c r="BX526" s="19" t="str">
        <f t="shared" si="145"/>
        <v>-</v>
      </c>
      <c r="BY526" s="19" t="str">
        <f t="shared" si="146"/>
        <v>-</v>
      </c>
      <c r="BZ526" s="19" t="str">
        <f t="shared" si="147"/>
        <v>-</v>
      </c>
    </row>
    <row r="527" spans="1:78">
      <c r="A527" s="106" t="str">
        <f t="shared" si="148"/>
        <v>22.1.00.00.00.00.00</v>
      </c>
      <c r="B527" s="106">
        <f t="shared" si="149"/>
        <v>22</v>
      </c>
      <c r="C527" s="107" t="str">
        <f t="shared" si="150"/>
        <v>1</v>
      </c>
      <c r="D527" s="32" t="s">
        <v>7024</v>
      </c>
      <c r="E527" s="32" t="s">
        <v>7024</v>
      </c>
      <c r="F527" s="32" t="s">
        <v>7024</v>
      </c>
      <c r="G527" s="32" t="s">
        <v>7024</v>
      </c>
      <c r="H527" s="32" t="s">
        <v>7024</v>
      </c>
      <c r="I527" s="33"/>
      <c r="J527" s="17" t="s">
        <v>93</v>
      </c>
      <c r="K527" s="150" t="str">
        <f t="shared" si="151"/>
        <v>-</v>
      </c>
      <c r="L527" s="123"/>
      <c r="M527" s="123"/>
      <c r="N527" s="123"/>
      <c r="O527" s="123"/>
      <c r="P527" s="123"/>
      <c r="Q527" s="123"/>
      <c r="AC527" s="50" t="str">
        <f t="shared" si="153"/>
        <v>22.1</v>
      </c>
      <c r="AD527" s="19">
        <f t="shared" si="154"/>
        <v>506</v>
      </c>
      <c r="AE527" s="49" t="str">
        <f t="shared" si="152"/>
        <v>22.1506</v>
      </c>
      <c r="BD527" s="19" t="e">
        <f>VLOOKUP(AE527,ORGANOGRAMAES!$C$1:$N$6000,2,0)</f>
        <v>#N/A</v>
      </c>
      <c r="BE527" s="19" t="e">
        <f>VLOOKUP(AE527,ORGANOGRAMAES!$C$1:$N$6000,3,0)</f>
        <v>#N/A</v>
      </c>
      <c r="BF527" s="19" t="e">
        <f>VLOOKUP(AE527,ORGANOGRAMAES!$C$1:$N$6000,4,0)</f>
        <v>#N/A</v>
      </c>
      <c r="BG527" s="19" t="e">
        <f>VLOOKUP(AE527,ORGANOGRAMAES!$C$1:$N$6000,5,0)</f>
        <v>#N/A</v>
      </c>
      <c r="BH527" s="19" t="e">
        <f>VLOOKUP(AE527,ORGANOGRAMAES!$C$1:$N$6000,6,0)</f>
        <v>#N/A</v>
      </c>
      <c r="BI527" s="19" t="e">
        <f>VLOOKUP(AE527,ORGANOGRAMAES!$C$1:$N$6000,7,0)</f>
        <v>#N/A</v>
      </c>
      <c r="BJ527" s="19" t="e">
        <f>VLOOKUP(AE527,ORGANOGRAMAES!$C$1:$N$6000,8,0)</f>
        <v>#N/A</v>
      </c>
      <c r="BK527" s="19" t="e">
        <f>VLOOKUP(AE527,ORGANOGRAMAES!$C$1:$N$6000,9,0)</f>
        <v>#N/A</v>
      </c>
      <c r="BL527" s="19" t="e">
        <f>VLOOKUP(AE527,ORGANOGRAMAES!$C$1:$N$6000,10,0)</f>
        <v>#N/A</v>
      </c>
      <c r="BM527" s="19" t="e">
        <f>VLOOKUP(AE527,ORGANOGRAMAES!$C$1:$N$6000,11,0)</f>
        <v>#N/A</v>
      </c>
      <c r="BN527" s="19" t="e">
        <f>VLOOKUP(AE527,ORGANOGRAMAES!$C$1:$N$6000,12,0)</f>
        <v>#N/A</v>
      </c>
      <c r="BP527" s="19" t="str">
        <f t="shared" si="137"/>
        <v>-</v>
      </c>
      <c r="BQ527" s="19" t="str">
        <f t="shared" si="138"/>
        <v>-</v>
      </c>
      <c r="BR527" s="19" t="str">
        <f t="shared" si="139"/>
        <v>-</v>
      </c>
      <c r="BS527" s="19" t="str">
        <f t="shared" si="140"/>
        <v>-</v>
      </c>
      <c r="BT527" s="19" t="str">
        <f t="shared" si="141"/>
        <v>-</v>
      </c>
      <c r="BU527" s="19" t="str">
        <f t="shared" si="142"/>
        <v>-</v>
      </c>
      <c r="BV527" s="19" t="str">
        <f t="shared" si="143"/>
        <v>-</v>
      </c>
      <c r="BW527" s="19" t="str">
        <f t="shared" si="144"/>
        <v>-</v>
      </c>
      <c r="BX527" s="19" t="str">
        <f t="shared" si="145"/>
        <v>-</v>
      </c>
      <c r="BY527" s="19" t="str">
        <f t="shared" si="146"/>
        <v>-</v>
      </c>
      <c r="BZ527" s="19" t="str">
        <f t="shared" si="147"/>
        <v>-</v>
      </c>
    </row>
    <row r="528" spans="1:78">
      <c r="A528" s="106" t="str">
        <f t="shared" si="148"/>
        <v>22.1.00.00.00.00.00</v>
      </c>
      <c r="B528" s="106">
        <f t="shared" si="149"/>
        <v>22</v>
      </c>
      <c r="C528" s="107" t="str">
        <f t="shared" si="150"/>
        <v>1</v>
      </c>
      <c r="D528" s="32" t="s">
        <v>7024</v>
      </c>
      <c r="E528" s="32" t="s">
        <v>7024</v>
      </c>
      <c r="F528" s="32" t="s">
        <v>7024</v>
      </c>
      <c r="G528" s="32" t="s">
        <v>7024</v>
      </c>
      <c r="H528" s="32" t="s">
        <v>7024</v>
      </c>
      <c r="I528" s="33"/>
      <c r="J528" s="17" t="s">
        <v>93</v>
      </c>
      <c r="K528" s="150" t="str">
        <f t="shared" si="151"/>
        <v>-</v>
      </c>
      <c r="L528" s="123"/>
      <c r="M528" s="123"/>
      <c r="N528" s="123"/>
      <c r="O528" s="123"/>
      <c r="P528" s="123"/>
      <c r="Q528" s="123"/>
      <c r="AC528" s="50" t="str">
        <f t="shared" si="153"/>
        <v>22.1</v>
      </c>
      <c r="AD528" s="19">
        <f t="shared" si="154"/>
        <v>507</v>
      </c>
      <c r="AE528" s="49" t="str">
        <f t="shared" si="152"/>
        <v>22.1507</v>
      </c>
      <c r="BD528" s="19" t="e">
        <f>VLOOKUP(AE528,ORGANOGRAMAES!$C$1:$N$6000,2,0)</f>
        <v>#N/A</v>
      </c>
      <c r="BE528" s="19" t="e">
        <f>VLOOKUP(AE528,ORGANOGRAMAES!$C$1:$N$6000,3,0)</f>
        <v>#N/A</v>
      </c>
      <c r="BF528" s="19" t="e">
        <f>VLOOKUP(AE528,ORGANOGRAMAES!$C$1:$N$6000,4,0)</f>
        <v>#N/A</v>
      </c>
      <c r="BG528" s="19" t="e">
        <f>VLOOKUP(AE528,ORGANOGRAMAES!$C$1:$N$6000,5,0)</f>
        <v>#N/A</v>
      </c>
      <c r="BH528" s="19" t="e">
        <f>VLOOKUP(AE528,ORGANOGRAMAES!$C$1:$N$6000,6,0)</f>
        <v>#N/A</v>
      </c>
      <c r="BI528" s="19" t="e">
        <f>VLOOKUP(AE528,ORGANOGRAMAES!$C$1:$N$6000,7,0)</f>
        <v>#N/A</v>
      </c>
      <c r="BJ528" s="19" t="e">
        <f>VLOOKUP(AE528,ORGANOGRAMAES!$C$1:$N$6000,8,0)</f>
        <v>#N/A</v>
      </c>
      <c r="BK528" s="19" t="e">
        <f>VLOOKUP(AE528,ORGANOGRAMAES!$C$1:$N$6000,9,0)</f>
        <v>#N/A</v>
      </c>
      <c r="BL528" s="19" t="e">
        <f>VLOOKUP(AE528,ORGANOGRAMAES!$C$1:$N$6000,10,0)</f>
        <v>#N/A</v>
      </c>
      <c r="BM528" s="19" t="e">
        <f>VLOOKUP(AE528,ORGANOGRAMAES!$C$1:$N$6000,11,0)</f>
        <v>#N/A</v>
      </c>
      <c r="BN528" s="19" t="e">
        <f>VLOOKUP(AE528,ORGANOGRAMAES!$C$1:$N$6000,12,0)</f>
        <v>#N/A</v>
      </c>
      <c r="BP528" s="19" t="str">
        <f t="shared" si="137"/>
        <v>-</v>
      </c>
      <c r="BQ528" s="19" t="str">
        <f t="shared" si="138"/>
        <v>-</v>
      </c>
      <c r="BR528" s="19" t="str">
        <f t="shared" si="139"/>
        <v>-</v>
      </c>
      <c r="BS528" s="19" t="str">
        <f t="shared" si="140"/>
        <v>-</v>
      </c>
      <c r="BT528" s="19" t="str">
        <f t="shared" si="141"/>
        <v>-</v>
      </c>
      <c r="BU528" s="19" t="str">
        <f t="shared" si="142"/>
        <v>-</v>
      </c>
      <c r="BV528" s="19" t="str">
        <f t="shared" si="143"/>
        <v>-</v>
      </c>
      <c r="BW528" s="19" t="str">
        <f t="shared" si="144"/>
        <v>-</v>
      </c>
      <c r="BX528" s="19" t="str">
        <f t="shared" si="145"/>
        <v>-</v>
      </c>
      <c r="BY528" s="19" t="str">
        <f t="shared" si="146"/>
        <v>-</v>
      </c>
      <c r="BZ528" s="19" t="str">
        <f t="shared" si="147"/>
        <v>-</v>
      </c>
    </row>
    <row r="529" spans="1:78">
      <c r="A529" s="106" t="str">
        <f t="shared" si="148"/>
        <v>22.1.00.00.00.00.00</v>
      </c>
      <c r="B529" s="106">
        <f t="shared" si="149"/>
        <v>22</v>
      </c>
      <c r="C529" s="107" t="str">
        <f t="shared" si="150"/>
        <v>1</v>
      </c>
      <c r="D529" s="32" t="s">
        <v>7024</v>
      </c>
      <c r="E529" s="32" t="s">
        <v>7024</v>
      </c>
      <c r="F529" s="32" t="s">
        <v>7024</v>
      </c>
      <c r="G529" s="32" t="s">
        <v>7024</v>
      </c>
      <c r="H529" s="32" t="s">
        <v>7024</v>
      </c>
      <c r="I529" s="33"/>
      <c r="J529" s="17" t="s">
        <v>93</v>
      </c>
      <c r="K529" s="150" t="str">
        <f t="shared" si="151"/>
        <v>-</v>
      </c>
      <c r="L529" s="123"/>
      <c r="M529" s="123"/>
      <c r="N529" s="123"/>
      <c r="O529" s="123"/>
      <c r="P529" s="123"/>
      <c r="Q529" s="123"/>
      <c r="AC529" s="50" t="str">
        <f t="shared" si="153"/>
        <v>22.1</v>
      </c>
      <c r="AD529" s="19">
        <f t="shared" si="154"/>
        <v>508</v>
      </c>
      <c r="AE529" s="49" t="str">
        <f t="shared" si="152"/>
        <v>22.1508</v>
      </c>
      <c r="BD529" s="19" t="e">
        <f>VLOOKUP(AE529,ORGANOGRAMAES!$C$1:$N$6000,2,0)</f>
        <v>#N/A</v>
      </c>
      <c r="BE529" s="19" t="e">
        <f>VLOOKUP(AE529,ORGANOGRAMAES!$C$1:$N$6000,3,0)</f>
        <v>#N/A</v>
      </c>
      <c r="BF529" s="19" t="e">
        <f>VLOOKUP(AE529,ORGANOGRAMAES!$C$1:$N$6000,4,0)</f>
        <v>#N/A</v>
      </c>
      <c r="BG529" s="19" t="e">
        <f>VLOOKUP(AE529,ORGANOGRAMAES!$C$1:$N$6000,5,0)</f>
        <v>#N/A</v>
      </c>
      <c r="BH529" s="19" t="e">
        <f>VLOOKUP(AE529,ORGANOGRAMAES!$C$1:$N$6000,6,0)</f>
        <v>#N/A</v>
      </c>
      <c r="BI529" s="19" t="e">
        <f>VLOOKUP(AE529,ORGANOGRAMAES!$C$1:$N$6000,7,0)</f>
        <v>#N/A</v>
      </c>
      <c r="BJ529" s="19" t="e">
        <f>VLOOKUP(AE529,ORGANOGRAMAES!$C$1:$N$6000,8,0)</f>
        <v>#N/A</v>
      </c>
      <c r="BK529" s="19" t="e">
        <f>VLOOKUP(AE529,ORGANOGRAMAES!$C$1:$N$6000,9,0)</f>
        <v>#N/A</v>
      </c>
      <c r="BL529" s="19" t="e">
        <f>VLOOKUP(AE529,ORGANOGRAMAES!$C$1:$N$6000,10,0)</f>
        <v>#N/A</v>
      </c>
      <c r="BM529" s="19" t="e">
        <f>VLOOKUP(AE529,ORGANOGRAMAES!$C$1:$N$6000,11,0)</f>
        <v>#N/A</v>
      </c>
      <c r="BN529" s="19" t="e">
        <f>VLOOKUP(AE529,ORGANOGRAMAES!$C$1:$N$6000,12,0)</f>
        <v>#N/A</v>
      </c>
      <c r="BP529" s="19" t="str">
        <f t="shared" si="137"/>
        <v>-</v>
      </c>
      <c r="BQ529" s="19" t="str">
        <f t="shared" si="138"/>
        <v>-</v>
      </c>
      <c r="BR529" s="19" t="str">
        <f t="shared" si="139"/>
        <v>-</v>
      </c>
      <c r="BS529" s="19" t="str">
        <f t="shared" si="140"/>
        <v>-</v>
      </c>
      <c r="BT529" s="19" t="str">
        <f t="shared" si="141"/>
        <v>-</v>
      </c>
      <c r="BU529" s="19" t="str">
        <f t="shared" si="142"/>
        <v>-</v>
      </c>
      <c r="BV529" s="19" t="str">
        <f t="shared" si="143"/>
        <v>-</v>
      </c>
      <c r="BW529" s="19" t="str">
        <f t="shared" si="144"/>
        <v>-</v>
      </c>
      <c r="BX529" s="19" t="str">
        <f t="shared" si="145"/>
        <v>-</v>
      </c>
      <c r="BY529" s="19" t="str">
        <f t="shared" si="146"/>
        <v>-</v>
      </c>
      <c r="BZ529" s="19" t="str">
        <f t="shared" si="147"/>
        <v>-</v>
      </c>
    </row>
    <row r="530" spans="1:78">
      <c r="A530" s="106" t="str">
        <f t="shared" si="148"/>
        <v>22.1.00.00.00.00.00</v>
      </c>
      <c r="B530" s="106">
        <f t="shared" si="149"/>
        <v>22</v>
      </c>
      <c r="C530" s="107" t="str">
        <f t="shared" si="150"/>
        <v>1</v>
      </c>
      <c r="D530" s="32" t="s">
        <v>7024</v>
      </c>
      <c r="E530" s="32" t="s">
        <v>7024</v>
      </c>
      <c r="F530" s="32" t="s">
        <v>7024</v>
      </c>
      <c r="G530" s="32" t="s">
        <v>7024</v>
      </c>
      <c r="H530" s="32" t="s">
        <v>7024</v>
      </c>
      <c r="I530" s="33"/>
      <c r="J530" s="17" t="s">
        <v>93</v>
      </c>
      <c r="K530" s="150" t="str">
        <f t="shared" si="151"/>
        <v>-</v>
      </c>
      <c r="L530" s="123"/>
      <c r="M530" s="123"/>
      <c r="N530" s="123"/>
      <c r="O530" s="123"/>
      <c r="P530" s="123"/>
      <c r="Q530" s="123"/>
      <c r="AC530" s="50" t="str">
        <f t="shared" si="153"/>
        <v>22.1</v>
      </c>
      <c r="AD530" s="19">
        <f t="shared" si="154"/>
        <v>509</v>
      </c>
      <c r="AE530" s="49" t="str">
        <f t="shared" si="152"/>
        <v>22.1509</v>
      </c>
      <c r="BD530" s="19" t="e">
        <f>VLOOKUP(AE530,ORGANOGRAMAES!$C$1:$N$6000,2,0)</f>
        <v>#N/A</v>
      </c>
      <c r="BE530" s="19" t="e">
        <f>VLOOKUP(AE530,ORGANOGRAMAES!$C$1:$N$6000,3,0)</f>
        <v>#N/A</v>
      </c>
      <c r="BF530" s="19" t="e">
        <f>VLOOKUP(AE530,ORGANOGRAMAES!$C$1:$N$6000,4,0)</f>
        <v>#N/A</v>
      </c>
      <c r="BG530" s="19" t="e">
        <f>VLOOKUP(AE530,ORGANOGRAMAES!$C$1:$N$6000,5,0)</f>
        <v>#N/A</v>
      </c>
      <c r="BH530" s="19" t="e">
        <f>VLOOKUP(AE530,ORGANOGRAMAES!$C$1:$N$6000,6,0)</f>
        <v>#N/A</v>
      </c>
      <c r="BI530" s="19" t="e">
        <f>VLOOKUP(AE530,ORGANOGRAMAES!$C$1:$N$6000,7,0)</f>
        <v>#N/A</v>
      </c>
      <c r="BJ530" s="19" t="e">
        <f>VLOOKUP(AE530,ORGANOGRAMAES!$C$1:$N$6000,8,0)</f>
        <v>#N/A</v>
      </c>
      <c r="BK530" s="19" t="e">
        <f>VLOOKUP(AE530,ORGANOGRAMAES!$C$1:$N$6000,9,0)</f>
        <v>#N/A</v>
      </c>
      <c r="BL530" s="19" t="e">
        <f>VLOOKUP(AE530,ORGANOGRAMAES!$C$1:$N$6000,10,0)</f>
        <v>#N/A</v>
      </c>
      <c r="BM530" s="19" t="e">
        <f>VLOOKUP(AE530,ORGANOGRAMAES!$C$1:$N$6000,11,0)</f>
        <v>#N/A</v>
      </c>
      <c r="BN530" s="19" t="e">
        <f>VLOOKUP(AE530,ORGANOGRAMAES!$C$1:$N$6000,12,0)</f>
        <v>#N/A</v>
      </c>
      <c r="BP530" s="19" t="str">
        <f t="shared" si="137"/>
        <v>-</v>
      </c>
      <c r="BQ530" s="19" t="str">
        <f t="shared" si="138"/>
        <v>-</v>
      </c>
      <c r="BR530" s="19" t="str">
        <f t="shared" si="139"/>
        <v>-</v>
      </c>
      <c r="BS530" s="19" t="str">
        <f t="shared" si="140"/>
        <v>-</v>
      </c>
      <c r="BT530" s="19" t="str">
        <f t="shared" si="141"/>
        <v>-</v>
      </c>
      <c r="BU530" s="19" t="str">
        <f t="shared" si="142"/>
        <v>-</v>
      </c>
      <c r="BV530" s="19" t="str">
        <f t="shared" si="143"/>
        <v>-</v>
      </c>
      <c r="BW530" s="19" t="str">
        <f t="shared" si="144"/>
        <v>-</v>
      </c>
      <c r="BX530" s="19" t="str">
        <f t="shared" si="145"/>
        <v>-</v>
      </c>
      <c r="BY530" s="19" t="str">
        <f t="shared" si="146"/>
        <v>-</v>
      </c>
      <c r="BZ530" s="19" t="str">
        <f t="shared" si="147"/>
        <v>-</v>
      </c>
    </row>
    <row r="531" spans="1:78">
      <c r="A531" s="106" t="str">
        <f t="shared" si="148"/>
        <v>22.1.00.00.00.00.00</v>
      </c>
      <c r="B531" s="106">
        <f t="shared" si="149"/>
        <v>22</v>
      </c>
      <c r="C531" s="107" t="str">
        <f t="shared" si="150"/>
        <v>1</v>
      </c>
      <c r="D531" s="32" t="s">
        <v>7024</v>
      </c>
      <c r="E531" s="32" t="s">
        <v>7024</v>
      </c>
      <c r="F531" s="32" t="s">
        <v>7024</v>
      </c>
      <c r="G531" s="32" t="s">
        <v>7024</v>
      </c>
      <c r="H531" s="32" t="s">
        <v>7024</v>
      </c>
      <c r="I531" s="33"/>
      <c r="J531" s="17" t="s">
        <v>93</v>
      </c>
      <c r="K531" s="150" t="str">
        <f t="shared" si="151"/>
        <v>-</v>
      </c>
      <c r="L531" s="123"/>
      <c r="M531" s="123"/>
      <c r="N531" s="123"/>
      <c r="O531" s="123"/>
      <c r="P531" s="123"/>
      <c r="Q531" s="123"/>
      <c r="AC531" s="50" t="str">
        <f t="shared" si="153"/>
        <v>22.1</v>
      </c>
      <c r="AD531" s="19">
        <f t="shared" si="154"/>
        <v>510</v>
      </c>
      <c r="AE531" s="49" t="str">
        <f t="shared" si="152"/>
        <v>22.1510</v>
      </c>
      <c r="BD531" s="19" t="e">
        <f>VLOOKUP(AE531,ORGANOGRAMAES!$C$1:$N$6000,2,0)</f>
        <v>#N/A</v>
      </c>
      <c r="BE531" s="19" t="e">
        <f>VLOOKUP(AE531,ORGANOGRAMAES!$C$1:$N$6000,3,0)</f>
        <v>#N/A</v>
      </c>
      <c r="BF531" s="19" t="e">
        <f>VLOOKUP(AE531,ORGANOGRAMAES!$C$1:$N$6000,4,0)</f>
        <v>#N/A</v>
      </c>
      <c r="BG531" s="19" t="e">
        <f>VLOOKUP(AE531,ORGANOGRAMAES!$C$1:$N$6000,5,0)</f>
        <v>#N/A</v>
      </c>
      <c r="BH531" s="19" t="e">
        <f>VLOOKUP(AE531,ORGANOGRAMAES!$C$1:$N$6000,6,0)</f>
        <v>#N/A</v>
      </c>
      <c r="BI531" s="19" t="e">
        <f>VLOOKUP(AE531,ORGANOGRAMAES!$C$1:$N$6000,7,0)</f>
        <v>#N/A</v>
      </c>
      <c r="BJ531" s="19" t="e">
        <f>VLOOKUP(AE531,ORGANOGRAMAES!$C$1:$N$6000,8,0)</f>
        <v>#N/A</v>
      </c>
      <c r="BK531" s="19" t="e">
        <f>VLOOKUP(AE531,ORGANOGRAMAES!$C$1:$N$6000,9,0)</f>
        <v>#N/A</v>
      </c>
      <c r="BL531" s="19" t="e">
        <f>VLOOKUP(AE531,ORGANOGRAMAES!$C$1:$N$6000,10,0)</f>
        <v>#N/A</v>
      </c>
      <c r="BM531" s="19" t="e">
        <f>VLOOKUP(AE531,ORGANOGRAMAES!$C$1:$N$6000,11,0)</f>
        <v>#N/A</v>
      </c>
      <c r="BN531" s="19" t="e">
        <f>VLOOKUP(AE531,ORGANOGRAMAES!$C$1:$N$6000,12,0)</f>
        <v>#N/A</v>
      </c>
      <c r="BP531" s="19" t="str">
        <f t="shared" ref="BP531:BP594" si="155">IFERROR(+BD531,"-")</f>
        <v>-</v>
      </c>
      <c r="BQ531" s="19" t="str">
        <f t="shared" ref="BQ531:BQ594" si="156">IFERROR(+BE531,"-")</f>
        <v>-</v>
      </c>
      <c r="BR531" s="19" t="str">
        <f t="shared" ref="BR531:BR594" si="157">IFERROR(+BF531,"-")</f>
        <v>-</v>
      </c>
      <c r="BS531" s="19" t="str">
        <f t="shared" ref="BS531:BS594" si="158">IFERROR(+BG531,"-")</f>
        <v>-</v>
      </c>
      <c r="BT531" s="19" t="str">
        <f t="shared" ref="BT531:BT594" si="159">IFERROR(+BH531,"-")</f>
        <v>-</v>
      </c>
      <c r="BU531" s="19" t="str">
        <f t="shared" ref="BU531:BU594" si="160">IFERROR(+BI531,"-")</f>
        <v>-</v>
      </c>
      <c r="BV531" s="19" t="str">
        <f t="shared" ref="BV531:BV594" si="161">IFERROR(+BJ531,"-")</f>
        <v>-</v>
      </c>
      <c r="BW531" s="19" t="str">
        <f t="shared" ref="BW531:BW594" si="162">IFERROR(+BK531,"-")</f>
        <v>-</v>
      </c>
      <c r="BX531" s="19" t="str">
        <f t="shared" ref="BX531:BX594" si="163">IFERROR(+BL531,"-")</f>
        <v>-</v>
      </c>
      <c r="BY531" s="19" t="str">
        <f t="shared" ref="BY531:BY594" si="164">IFERROR(+BM531,"-")</f>
        <v>-</v>
      </c>
      <c r="BZ531" s="19" t="str">
        <f t="shared" ref="BZ531:BZ594" si="165">IFERROR(+BN531,"-")</f>
        <v>-</v>
      </c>
    </row>
    <row r="532" spans="1:78">
      <c r="A532" s="106" t="str">
        <f t="shared" ref="A532:A595" si="166">CONCATENATE(B532,".",C532,".",D532,".",E532,".",F532,".",G532,".",H532)</f>
        <v>22.1.00.00.00.00.00</v>
      </c>
      <c r="B532" s="106">
        <f t="shared" si="149"/>
        <v>22</v>
      </c>
      <c r="C532" s="107" t="str">
        <f t="shared" si="150"/>
        <v>1</v>
      </c>
      <c r="D532" s="32" t="s">
        <v>7024</v>
      </c>
      <c r="E532" s="32" t="s">
        <v>7024</v>
      </c>
      <c r="F532" s="32" t="s">
        <v>7024</v>
      </c>
      <c r="G532" s="32" t="s">
        <v>7024</v>
      </c>
      <c r="H532" s="32" t="s">
        <v>7024</v>
      </c>
      <c r="I532" s="33"/>
      <c r="J532" s="17" t="s">
        <v>93</v>
      </c>
      <c r="K532" s="150" t="str">
        <f t="shared" si="151"/>
        <v>-</v>
      </c>
      <c r="L532" s="123"/>
      <c r="M532" s="123"/>
      <c r="N532" s="123"/>
      <c r="O532" s="123"/>
      <c r="P532" s="123"/>
      <c r="Q532" s="123"/>
      <c r="AC532" s="50" t="str">
        <f t="shared" si="153"/>
        <v>22.1</v>
      </c>
      <c r="AD532" s="19">
        <f t="shared" si="154"/>
        <v>511</v>
      </c>
      <c r="AE532" s="49" t="str">
        <f t="shared" si="152"/>
        <v>22.1511</v>
      </c>
      <c r="BD532" s="19" t="e">
        <f>VLOOKUP(AE532,ORGANOGRAMAES!$C$1:$N$6000,2,0)</f>
        <v>#N/A</v>
      </c>
      <c r="BE532" s="19" t="e">
        <f>VLOOKUP(AE532,ORGANOGRAMAES!$C$1:$N$6000,3,0)</f>
        <v>#N/A</v>
      </c>
      <c r="BF532" s="19" t="e">
        <f>VLOOKUP(AE532,ORGANOGRAMAES!$C$1:$N$6000,4,0)</f>
        <v>#N/A</v>
      </c>
      <c r="BG532" s="19" t="e">
        <f>VLOOKUP(AE532,ORGANOGRAMAES!$C$1:$N$6000,5,0)</f>
        <v>#N/A</v>
      </c>
      <c r="BH532" s="19" t="e">
        <f>VLOOKUP(AE532,ORGANOGRAMAES!$C$1:$N$6000,6,0)</f>
        <v>#N/A</v>
      </c>
      <c r="BI532" s="19" t="e">
        <f>VLOOKUP(AE532,ORGANOGRAMAES!$C$1:$N$6000,7,0)</f>
        <v>#N/A</v>
      </c>
      <c r="BJ532" s="19" t="e">
        <f>VLOOKUP(AE532,ORGANOGRAMAES!$C$1:$N$6000,8,0)</f>
        <v>#N/A</v>
      </c>
      <c r="BK532" s="19" t="e">
        <f>VLOOKUP(AE532,ORGANOGRAMAES!$C$1:$N$6000,9,0)</f>
        <v>#N/A</v>
      </c>
      <c r="BL532" s="19" t="e">
        <f>VLOOKUP(AE532,ORGANOGRAMAES!$C$1:$N$6000,10,0)</f>
        <v>#N/A</v>
      </c>
      <c r="BM532" s="19" t="e">
        <f>VLOOKUP(AE532,ORGANOGRAMAES!$C$1:$N$6000,11,0)</f>
        <v>#N/A</v>
      </c>
      <c r="BN532" s="19" t="e">
        <f>VLOOKUP(AE532,ORGANOGRAMAES!$C$1:$N$6000,12,0)</f>
        <v>#N/A</v>
      </c>
      <c r="BP532" s="19" t="str">
        <f t="shared" si="155"/>
        <v>-</v>
      </c>
      <c r="BQ532" s="19" t="str">
        <f t="shared" si="156"/>
        <v>-</v>
      </c>
      <c r="BR532" s="19" t="str">
        <f t="shared" si="157"/>
        <v>-</v>
      </c>
      <c r="BS532" s="19" t="str">
        <f t="shared" si="158"/>
        <v>-</v>
      </c>
      <c r="BT532" s="19" t="str">
        <f t="shared" si="159"/>
        <v>-</v>
      </c>
      <c r="BU532" s="19" t="str">
        <f t="shared" si="160"/>
        <v>-</v>
      </c>
      <c r="BV532" s="19" t="str">
        <f t="shared" si="161"/>
        <v>-</v>
      </c>
      <c r="BW532" s="19" t="str">
        <f t="shared" si="162"/>
        <v>-</v>
      </c>
      <c r="BX532" s="19" t="str">
        <f t="shared" si="163"/>
        <v>-</v>
      </c>
      <c r="BY532" s="19" t="str">
        <f t="shared" si="164"/>
        <v>-</v>
      </c>
      <c r="BZ532" s="19" t="str">
        <f t="shared" si="165"/>
        <v>-</v>
      </c>
    </row>
    <row r="533" spans="1:78">
      <c r="A533" s="106" t="str">
        <f t="shared" si="166"/>
        <v>22.1.00.00.00.00.00</v>
      </c>
      <c r="B533" s="106">
        <f t="shared" ref="B533:B596" si="167">+B532</f>
        <v>22</v>
      </c>
      <c r="C533" s="107" t="str">
        <f t="shared" si="150"/>
        <v>1</v>
      </c>
      <c r="D533" s="32" t="s">
        <v>7024</v>
      </c>
      <c r="E533" s="32" t="s">
        <v>7024</v>
      </c>
      <c r="F533" s="32" t="s">
        <v>7024</v>
      </c>
      <c r="G533" s="32" t="s">
        <v>7024</v>
      </c>
      <c r="H533" s="32" t="s">
        <v>7024</v>
      </c>
      <c r="I533" s="33"/>
      <c r="J533" s="17" t="s">
        <v>93</v>
      </c>
      <c r="K533" s="150" t="str">
        <f t="shared" si="151"/>
        <v>-</v>
      </c>
      <c r="L533" s="123"/>
      <c r="M533" s="123"/>
      <c r="N533" s="123"/>
      <c r="O533" s="123"/>
      <c r="P533" s="123"/>
      <c r="Q533" s="123"/>
      <c r="AC533" s="50" t="str">
        <f t="shared" si="153"/>
        <v>22.1</v>
      </c>
      <c r="AD533" s="19">
        <f t="shared" si="154"/>
        <v>512</v>
      </c>
      <c r="AE533" s="49" t="str">
        <f t="shared" si="152"/>
        <v>22.1512</v>
      </c>
      <c r="BD533" s="19" t="e">
        <f>VLOOKUP(AE533,ORGANOGRAMAES!$C$1:$N$6000,2,0)</f>
        <v>#N/A</v>
      </c>
      <c r="BE533" s="19" t="e">
        <f>VLOOKUP(AE533,ORGANOGRAMAES!$C$1:$N$6000,3,0)</f>
        <v>#N/A</v>
      </c>
      <c r="BF533" s="19" t="e">
        <f>VLOOKUP(AE533,ORGANOGRAMAES!$C$1:$N$6000,4,0)</f>
        <v>#N/A</v>
      </c>
      <c r="BG533" s="19" t="e">
        <f>VLOOKUP(AE533,ORGANOGRAMAES!$C$1:$N$6000,5,0)</f>
        <v>#N/A</v>
      </c>
      <c r="BH533" s="19" t="e">
        <f>VLOOKUP(AE533,ORGANOGRAMAES!$C$1:$N$6000,6,0)</f>
        <v>#N/A</v>
      </c>
      <c r="BI533" s="19" t="e">
        <f>VLOOKUP(AE533,ORGANOGRAMAES!$C$1:$N$6000,7,0)</f>
        <v>#N/A</v>
      </c>
      <c r="BJ533" s="19" t="e">
        <f>VLOOKUP(AE533,ORGANOGRAMAES!$C$1:$N$6000,8,0)</f>
        <v>#N/A</v>
      </c>
      <c r="BK533" s="19" t="e">
        <f>VLOOKUP(AE533,ORGANOGRAMAES!$C$1:$N$6000,9,0)</f>
        <v>#N/A</v>
      </c>
      <c r="BL533" s="19" t="e">
        <f>VLOOKUP(AE533,ORGANOGRAMAES!$C$1:$N$6000,10,0)</f>
        <v>#N/A</v>
      </c>
      <c r="BM533" s="19" t="e">
        <f>VLOOKUP(AE533,ORGANOGRAMAES!$C$1:$N$6000,11,0)</f>
        <v>#N/A</v>
      </c>
      <c r="BN533" s="19" t="e">
        <f>VLOOKUP(AE533,ORGANOGRAMAES!$C$1:$N$6000,12,0)</f>
        <v>#N/A</v>
      </c>
      <c r="BP533" s="19" t="str">
        <f t="shared" si="155"/>
        <v>-</v>
      </c>
      <c r="BQ533" s="19" t="str">
        <f t="shared" si="156"/>
        <v>-</v>
      </c>
      <c r="BR533" s="19" t="str">
        <f t="shared" si="157"/>
        <v>-</v>
      </c>
      <c r="BS533" s="19" t="str">
        <f t="shared" si="158"/>
        <v>-</v>
      </c>
      <c r="BT533" s="19" t="str">
        <f t="shared" si="159"/>
        <v>-</v>
      </c>
      <c r="BU533" s="19" t="str">
        <f t="shared" si="160"/>
        <v>-</v>
      </c>
      <c r="BV533" s="19" t="str">
        <f t="shared" si="161"/>
        <v>-</v>
      </c>
      <c r="BW533" s="19" t="str">
        <f t="shared" si="162"/>
        <v>-</v>
      </c>
      <c r="BX533" s="19" t="str">
        <f t="shared" si="163"/>
        <v>-</v>
      </c>
      <c r="BY533" s="19" t="str">
        <f t="shared" si="164"/>
        <v>-</v>
      </c>
      <c r="BZ533" s="19" t="str">
        <f t="shared" si="165"/>
        <v>-</v>
      </c>
    </row>
    <row r="534" spans="1:78">
      <c r="A534" s="106" t="str">
        <f t="shared" si="166"/>
        <v>22.1.00.00.00.00.00</v>
      </c>
      <c r="B534" s="106">
        <f t="shared" si="167"/>
        <v>22</v>
      </c>
      <c r="C534" s="107" t="str">
        <f t="shared" ref="C534:C597" si="168">+C533</f>
        <v>1</v>
      </c>
      <c r="D534" s="32" t="s">
        <v>7024</v>
      </c>
      <c r="E534" s="32" t="s">
        <v>7024</v>
      </c>
      <c r="F534" s="32" t="s">
        <v>7024</v>
      </c>
      <c r="G534" s="32" t="s">
        <v>7024</v>
      </c>
      <c r="H534" s="32" t="s">
        <v>7024</v>
      </c>
      <c r="I534" s="33"/>
      <c r="J534" s="17" t="s">
        <v>93</v>
      </c>
      <c r="K534" s="150" t="str">
        <f t="shared" ref="K534:K597" si="169">IFERROR(+VLOOKUP(I534,$BC$18:$BN$1031,4,0),"-")</f>
        <v>-</v>
      </c>
      <c r="L534" s="123"/>
      <c r="M534" s="123"/>
      <c r="N534" s="123"/>
      <c r="O534" s="123"/>
      <c r="P534" s="123"/>
      <c r="Q534" s="123"/>
      <c r="AC534" s="50" t="str">
        <f t="shared" si="153"/>
        <v>22.1</v>
      </c>
      <c r="AD534" s="19">
        <f t="shared" si="154"/>
        <v>513</v>
      </c>
      <c r="AE534" s="49" t="str">
        <f t="shared" si="152"/>
        <v>22.1513</v>
      </c>
      <c r="BD534" s="19" t="e">
        <f>VLOOKUP(AE534,ORGANOGRAMAES!$C$1:$N$6000,2,0)</f>
        <v>#N/A</v>
      </c>
      <c r="BE534" s="19" t="e">
        <f>VLOOKUP(AE534,ORGANOGRAMAES!$C$1:$N$6000,3,0)</f>
        <v>#N/A</v>
      </c>
      <c r="BF534" s="19" t="e">
        <f>VLOOKUP(AE534,ORGANOGRAMAES!$C$1:$N$6000,4,0)</f>
        <v>#N/A</v>
      </c>
      <c r="BG534" s="19" t="e">
        <f>VLOOKUP(AE534,ORGANOGRAMAES!$C$1:$N$6000,5,0)</f>
        <v>#N/A</v>
      </c>
      <c r="BH534" s="19" t="e">
        <f>VLOOKUP(AE534,ORGANOGRAMAES!$C$1:$N$6000,6,0)</f>
        <v>#N/A</v>
      </c>
      <c r="BI534" s="19" t="e">
        <f>VLOOKUP(AE534,ORGANOGRAMAES!$C$1:$N$6000,7,0)</f>
        <v>#N/A</v>
      </c>
      <c r="BJ534" s="19" t="e">
        <f>VLOOKUP(AE534,ORGANOGRAMAES!$C$1:$N$6000,8,0)</f>
        <v>#N/A</v>
      </c>
      <c r="BK534" s="19" t="e">
        <f>VLOOKUP(AE534,ORGANOGRAMAES!$C$1:$N$6000,9,0)</f>
        <v>#N/A</v>
      </c>
      <c r="BL534" s="19" t="e">
        <f>VLOOKUP(AE534,ORGANOGRAMAES!$C$1:$N$6000,10,0)</f>
        <v>#N/A</v>
      </c>
      <c r="BM534" s="19" t="e">
        <f>VLOOKUP(AE534,ORGANOGRAMAES!$C$1:$N$6000,11,0)</f>
        <v>#N/A</v>
      </c>
      <c r="BN534" s="19" t="e">
        <f>VLOOKUP(AE534,ORGANOGRAMAES!$C$1:$N$6000,12,0)</f>
        <v>#N/A</v>
      </c>
      <c r="BP534" s="19" t="str">
        <f t="shared" si="155"/>
        <v>-</v>
      </c>
      <c r="BQ534" s="19" t="str">
        <f t="shared" si="156"/>
        <v>-</v>
      </c>
      <c r="BR534" s="19" t="str">
        <f t="shared" si="157"/>
        <v>-</v>
      </c>
      <c r="BS534" s="19" t="str">
        <f t="shared" si="158"/>
        <v>-</v>
      </c>
      <c r="BT534" s="19" t="str">
        <f t="shared" si="159"/>
        <v>-</v>
      </c>
      <c r="BU534" s="19" t="str">
        <f t="shared" si="160"/>
        <v>-</v>
      </c>
      <c r="BV534" s="19" t="str">
        <f t="shared" si="161"/>
        <v>-</v>
      </c>
      <c r="BW534" s="19" t="str">
        <f t="shared" si="162"/>
        <v>-</v>
      </c>
      <c r="BX534" s="19" t="str">
        <f t="shared" si="163"/>
        <v>-</v>
      </c>
      <c r="BY534" s="19" t="str">
        <f t="shared" si="164"/>
        <v>-</v>
      </c>
      <c r="BZ534" s="19" t="str">
        <f t="shared" si="165"/>
        <v>-</v>
      </c>
    </row>
    <row r="535" spans="1:78">
      <c r="A535" s="106" t="str">
        <f t="shared" si="166"/>
        <v>22.1.00.00.00.00.00</v>
      </c>
      <c r="B535" s="106">
        <f t="shared" si="167"/>
        <v>22</v>
      </c>
      <c r="C535" s="107" t="str">
        <f t="shared" si="168"/>
        <v>1</v>
      </c>
      <c r="D535" s="32" t="s">
        <v>7024</v>
      </c>
      <c r="E535" s="32" t="s">
        <v>7024</v>
      </c>
      <c r="F535" s="32" t="s">
        <v>7024</v>
      </c>
      <c r="G535" s="32" t="s">
        <v>7024</v>
      </c>
      <c r="H535" s="32" t="s">
        <v>7024</v>
      </c>
      <c r="I535" s="33"/>
      <c r="J535" s="17" t="s">
        <v>93</v>
      </c>
      <c r="K535" s="150" t="str">
        <f t="shared" si="169"/>
        <v>-</v>
      </c>
      <c r="L535" s="123"/>
      <c r="M535" s="123"/>
      <c r="N535" s="123"/>
      <c r="O535" s="123"/>
      <c r="P535" s="123"/>
      <c r="Q535" s="123"/>
      <c r="AC535" s="50" t="str">
        <f t="shared" si="153"/>
        <v>22.1</v>
      </c>
      <c r="AD535" s="19">
        <f t="shared" si="154"/>
        <v>514</v>
      </c>
      <c r="AE535" s="49" t="str">
        <f t="shared" ref="AE535:AE598" si="170">+CONCATENATE(AC535,AD535)</f>
        <v>22.1514</v>
      </c>
      <c r="BD535" s="19" t="e">
        <f>VLOOKUP(AE535,ORGANOGRAMAES!$C$1:$N$6000,2,0)</f>
        <v>#N/A</v>
      </c>
      <c r="BE535" s="19" t="e">
        <f>VLOOKUP(AE535,ORGANOGRAMAES!$C$1:$N$6000,3,0)</f>
        <v>#N/A</v>
      </c>
      <c r="BF535" s="19" t="e">
        <f>VLOOKUP(AE535,ORGANOGRAMAES!$C$1:$N$6000,4,0)</f>
        <v>#N/A</v>
      </c>
      <c r="BG535" s="19" t="e">
        <f>VLOOKUP(AE535,ORGANOGRAMAES!$C$1:$N$6000,5,0)</f>
        <v>#N/A</v>
      </c>
      <c r="BH535" s="19" t="e">
        <f>VLOOKUP(AE535,ORGANOGRAMAES!$C$1:$N$6000,6,0)</f>
        <v>#N/A</v>
      </c>
      <c r="BI535" s="19" t="e">
        <f>VLOOKUP(AE535,ORGANOGRAMAES!$C$1:$N$6000,7,0)</f>
        <v>#N/A</v>
      </c>
      <c r="BJ535" s="19" t="e">
        <f>VLOOKUP(AE535,ORGANOGRAMAES!$C$1:$N$6000,8,0)</f>
        <v>#N/A</v>
      </c>
      <c r="BK535" s="19" t="e">
        <f>VLOOKUP(AE535,ORGANOGRAMAES!$C$1:$N$6000,9,0)</f>
        <v>#N/A</v>
      </c>
      <c r="BL535" s="19" t="e">
        <f>VLOOKUP(AE535,ORGANOGRAMAES!$C$1:$N$6000,10,0)</f>
        <v>#N/A</v>
      </c>
      <c r="BM535" s="19" t="e">
        <f>VLOOKUP(AE535,ORGANOGRAMAES!$C$1:$N$6000,11,0)</f>
        <v>#N/A</v>
      </c>
      <c r="BN535" s="19" t="e">
        <f>VLOOKUP(AE535,ORGANOGRAMAES!$C$1:$N$6000,12,0)</f>
        <v>#N/A</v>
      </c>
      <c r="BP535" s="19" t="str">
        <f t="shared" si="155"/>
        <v>-</v>
      </c>
      <c r="BQ535" s="19" t="str">
        <f t="shared" si="156"/>
        <v>-</v>
      </c>
      <c r="BR535" s="19" t="str">
        <f t="shared" si="157"/>
        <v>-</v>
      </c>
      <c r="BS535" s="19" t="str">
        <f t="shared" si="158"/>
        <v>-</v>
      </c>
      <c r="BT535" s="19" t="str">
        <f t="shared" si="159"/>
        <v>-</v>
      </c>
      <c r="BU535" s="19" t="str">
        <f t="shared" si="160"/>
        <v>-</v>
      </c>
      <c r="BV535" s="19" t="str">
        <f t="shared" si="161"/>
        <v>-</v>
      </c>
      <c r="BW535" s="19" t="str">
        <f t="shared" si="162"/>
        <v>-</v>
      </c>
      <c r="BX535" s="19" t="str">
        <f t="shared" si="163"/>
        <v>-</v>
      </c>
      <c r="BY535" s="19" t="str">
        <f t="shared" si="164"/>
        <v>-</v>
      </c>
      <c r="BZ535" s="19" t="str">
        <f t="shared" si="165"/>
        <v>-</v>
      </c>
    </row>
    <row r="536" spans="1:78">
      <c r="A536" s="106" t="str">
        <f t="shared" si="166"/>
        <v>22.1.00.00.00.00.00</v>
      </c>
      <c r="B536" s="106">
        <f t="shared" si="167"/>
        <v>22</v>
      </c>
      <c r="C536" s="107" t="str">
        <f t="shared" si="168"/>
        <v>1</v>
      </c>
      <c r="D536" s="32" t="s">
        <v>7024</v>
      </c>
      <c r="E536" s="32" t="s">
        <v>7024</v>
      </c>
      <c r="F536" s="32" t="s">
        <v>7024</v>
      </c>
      <c r="G536" s="32" t="s">
        <v>7024</v>
      </c>
      <c r="H536" s="32" t="s">
        <v>7024</v>
      </c>
      <c r="I536" s="33"/>
      <c r="J536" s="17" t="s">
        <v>93</v>
      </c>
      <c r="K536" s="150" t="str">
        <f t="shared" si="169"/>
        <v>-</v>
      </c>
      <c r="L536" s="123"/>
      <c r="M536" s="123"/>
      <c r="N536" s="123"/>
      <c r="O536" s="123"/>
      <c r="P536" s="123"/>
      <c r="Q536" s="123"/>
      <c r="AC536" s="50" t="str">
        <f t="shared" ref="AC536:AC599" si="171">+AC535</f>
        <v>22.1</v>
      </c>
      <c r="AD536" s="19">
        <f t="shared" ref="AD536:AD599" si="172">+AD535+1</f>
        <v>515</v>
      </c>
      <c r="AE536" s="49" t="str">
        <f t="shared" si="170"/>
        <v>22.1515</v>
      </c>
      <c r="BD536" s="19" t="e">
        <f>VLOOKUP(AE536,ORGANOGRAMAES!$C$1:$N$6000,2,0)</f>
        <v>#N/A</v>
      </c>
      <c r="BE536" s="19" t="e">
        <f>VLOOKUP(AE536,ORGANOGRAMAES!$C$1:$N$6000,3,0)</f>
        <v>#N/A</v>
      </c>
      <c r="BF536" s="19" t="e">
        <f>VLOOKUP(AE536,ORGANOGRAMAES!$C$1:$N$6000,4,0)</f>
        <v>#N/A</v>
      </c>
      <c r="BG536" s="19" t="e">
        <f>VLOOKUP(AE536,ORGANOGRAMAES!$C$1:$N$6000,5,0)</f>
        <v>#N/A</v>
      </c>
      <c r="BH536" s="19" t="e">
        <f>VLOOKUP(AE536,ORGANOGRAMAES!$C$1:$N$6000,6,0)</f>
        <v>#N/A</v>
      </c>
      <c r="BI536" s="19" t="e">
        <f>VLOOKUP(AE536,ORGANOGRAMAES!$C$1:$N$6000,7,0)</f>
        <v>#N/A</v>
      </c>
      <c r="BJ536" s="19" t="e">
        <f>VLOOKUP(AE536,ORGANOGRAMAES!$C$1:$N$6000,8,0)</f>
        <v>#N/A</v>
      </c>
      <c r="BK536" s="19" t="e">
        <f>VLOOKUP(AE536,ORGANOGRAMAES!$C$1:$N$6000,9,0)</f>
        <v>#N/A</v>
      </c>
      <c r="BL536" s="19" t="e">
        <f>VLOOKUP(AE536,ORGANOGRAMAES!$C$1:$N$6000,10,0)</f>
        <v>#N/A</v>
      </c>
      <c r="BM536" s="19" t="e">
        <f>VLOOKUP(AE536,ORGANOGRAMAES!$C$1:$N$6000,11,0)</f>
        <v>#N/A</v>
      </c>
      <c r="BN536" s="19" t="e">
        <f>VLOOKUP(AE536,ORGANOGRAMAES!$C$1:$N$6000,12,0)</f>
        <v>#N/A</v>
      </c>
      <c r="BP536" s="19" t="str">
        <f t="shared" si="155"/>
        <v>-</v>
      </c>
      <c r="BQ536" s="19" t="str">
        <f t="shared" si="156"/>
        <v>-</v>
      </c>
      <c r="BR536" s="19" t="str">
        <f t="shared" si="157"/>
        <v>-</v>
      </c>
      <c r="BS536" s="19" t="str">
        <f t="shared" si="158"/>
        <v>-</v>
      </c>
      <c r="BT536" s="19" t="str">
        <f t="shared" si="159"/>
        <v>-</v>
      </c>
      <c r="BU536" s="19" t="str">
        <f t="shared" si="160"/>
        <v>-</v>
      </c>
      <c r="BV536" s="19" t="str">
        <f t="shared" si="161"/>
        <v>-</v>
      </c>
      <c r="BW536" s="19" t="str">
        <f t="shared" si="162"/>
        <v>-</v>
      </c>
      <c r="BX536" s="19" t="str">
        <f t="shared" si="163"/>
        <v>-</v>
      </c>
      <c r="BY536" s="19" t="str">
        <f t="shared" si="164"/>
        <v>-</v>
      </c>
      <c r="BZ536" s="19" t="str">
        <f t="shared" si="165"/>
        <v>-</v>
      </c>
    </row>
    <row r="537" spans="1:78">
      <c r="A537" s="106" t="str">
        <f t="shared" si="166"/>
        <v>22.1.00.00.00.00.00</v>
      </c>
      <c r="B537" s="106">
        <f t="shared" si="167"/>
        <v>22</v>
      </c>
      <c r="C537" s="107" t="str">
        <f t="shared" si="168"/>
        <v>1</v>
      </c>
      <c r="D537" s="32" t="s">
        <v>7024</v>
      </c>
      <c r="E537" s="32" t="s">
        <v>7024</v>
      </c>
      <c r="F537" s="32" t="s">
        <v>7024</v>
      </c>
      <c r="G537" s="32" t="s">
        <v>7024</v>
      </c>
      <c r="H537" s="32" t="s">
        <v>7024</v>
      </c>
      <c r="I537" s="33"/>
      <c r="J537" s="17" t="s">
        <v>93</v>
      </c>
      <c r="K537" s="150" t="str">
        <f t="shared" si="169"/>
        <v>-</v>
      </c>
      <c r="L537" s="123"/>
      <c r="M537" s="123"/>
      <c r="N537" s="123"/>
      <c r="O537" s="123"/>
      <c r="P537" s="123"/>
      <c r="Q537" s="123"/>
      <c r="AC537" s="50" t="str">
        <f t="shared" si="171"/>
        <v>22.1</v>
      </c>
      <c r="AD537" s="19">
        <f t="shared" si="172"/>
        <v>516</v>
      </c>
      <c r="AE537" s="49" t="str">
        <f t="shared" si="170"/>
        <v>22.1516</v>
      </c>
      <c r="BD537" s="19" t="e">
        <f>VLOOKUP(AE537,ORGANOGRAMAES!$C$1:$N$6000,2,0)</f>
        <v>#N/A</v>
      </c>
      <c r="BE537" s="19" t="e">
        <f>VLOOKUP(AE537,ORGANOGRAMAES!$C$1:$N$6000,3,0)</f>
        <v>#N/A</v>
      </c>
      <c r="BF537" s="19" t="e">
        <f>VLOOKUP(AE537,ORGANOGRAMAES!$C$1:$N$6000,4,0)</f>
        <v>#N/A</v>
      </c>
      <c r="BG537" s="19" t="e">
        <f>VLOOKUP(AE537,ORGANOGRAMAES!$C$1:$N$6000,5,0)</f>
        <v>#N/A</v>
      </c>
      <c r="BH537" s="19" t="e">
        <f>VLOOKUP(AE537,ORGANOGRAMAES!$C$1:$N$6000,6,0)</f>
        <v>#N/A</v>
      </c>
      <c r="BI537" s="19" t="e">
        <f>VLOOKUP(AE537,ORGANOGRAMAES!$C$1:$N$6000,7,0)</f>
        <v>#N/A</v>
      </c>
      <c r="BJ537" s="19" t="e">
        <f>VLOOKUP(AE537,ORGANOGRAMAES!$C$1:$N$6000,8,0)</f>
        <v>#N/A</v>
      </c>
      <c r="BK537" s="19" t="e">
        <f>VLOOKUP(AE537,ORGANOGRAMAES!$C$1:$N$6000,9,0)</f>
        <v>#N/A</v>
      </c>
      <c r="BL537" s="19" t="e">
        <f>VLOOKUP(AE537,ORGANOGRAMAES!$C$1:$N$6000,10,0)</f>
        <v>#N/A</v>
      </c>
      <c r="BM537" s="19" t="e">
        <f>VLOOKUP(AE537,ORGANOGRAMAES!$C$1:$N$6000,11,0)</f>
        <v>#N/A</v>
      </c>
      <c r="BN537" s="19" t="e">
        <f>VLOOKUP(AE537,ORGANOGRAMAES!$C$1:$N$6000,12,0)</f>
        <v>#N/A</v>
      </c>
      <c r="BP537" s="19" t="str">
        <f t="shared" si="155"/>
        <v>-</v>
      </c>
      <c r="BQ537" s="19" t="str">
        <f t="shared" si="156"/>
        <v>-</v>
      </c>
      <c r="BR537" s="19" t="str">
        <f t="shared" si="157"/>
        <v>-</v>
      </c>
      <c r="BS537" s="19" t="str">
        <f t="shared" si="158"/>
        <v>-</v>
      </c>
      <c r="BT537" s="19" t="str">
        <f t="shared" si="159"/>
        <v>-</v>
      </c>
      <c r="BU537" s="19" t="str">
        <f t="shared" si="160"/>
        <v>-</v>
      </c>
      <c r="BV537" s="19" t="str">
        <f t="shared" si="161"/>
        <v>-</v>
      </c>
      <c r="BW537" s="19" t="str">
        <f t="shared" si="162"/>
        <v>-</v>
      </c>
      <c r="BX537" s="19" t="str">
        <f t="shared" si="163"/>
        <v>-</v>
      </c>
      <c r="BY537" s="19" t="str">
        <f t="shared" si="164"/>
        <v>-</v>
      </c>
      <c r="BZ537" s="19" t="str">
        <f t="shared" si="165"/>
        <v>-</v>
      </c>
    </row>
    <row r="538" spans="1:78">
      <c r="A538" s="106" t="str">
        <f t="shared" si="166"/>
        <v>22.1.00.00.00.00.00</v>
      </c>
      <c r="B538" s="106">
        <f t="shared" si="167"/>
        <v>22</v>
      </c>
      <c r="C538" s="107" t="str">
        <f t="shared" si="168"/>
        <v>1</v>
      </c>
      <c r="D538" s="32" t="s">
        <v>7024</v>
      </c>
      <c r="E538" s="32" t="s">
        <v>7024</v>
      </c>
      <c r="F538" s="32" t="s">
        <v>7024</v>
      </c>
      <c r="G538" s="32" t="s">
        <v>7024</v>
      </c>
      <c r="H538" s="32" t="s">
        <v>7024</v>
      </c>
      <c r="I538" s="33"/>
      <c r="J538" s="17" t="s">
        <v>93</v>
      </c>
      <c r="K538" s="150" t="str">
        <f t="shared" si="169"/>
        <v>-</v>
      </c>
      <c r="L538" s="123"/>
      <c r="M538" s="123"/>
      <c r="N538" s="123"/>
      <c r="O538" s="123"/>
      <c r="P538" s="123"/>
      <c r="Q538" s="123"/>
      <c r="AC538" s="50" t="str">
        <f t="shared" si="171"/>
        <v>22.1</v>
      </c>
      <c r="AD538" s="19">
        <f t="shared" si="172"/>
        <v>517</v>
      </c>
      <c r="AE538" s="49" t="str">
        <f t="shared" si="170"/>
        <v>22.1517</v>
      </c>
      <c r="BD538" s="19" t="e">
        <f>VLOOKUP(AE538,ORGANOGRAMAES!$C$1:$N$6000,2,0)</f>
        <v>#N/A</v>
      </c>
      <c r="BE538" s="19" t="e">
        <f>VLOOKUP(AE538,ORGANOGRAMAES!$C$1:$N$6000,3,0)</f>
        <v>#N/A</v>
      </c>
      <c r="BF538" s="19" t="e">
        <f>VLOOKUP(AE538,ORGANOGRAMAES!$C$1:$N$6000,4,0)</f>
        <v>#N/A</v>
      </c>
      <c r="BG538" s="19" t="e">
        <f>VLOOKUP(AE538,ORGANOGRAMAES!$C$1:$N$6000,5,0)</f>
        <v>#N/A</v>
      </c>
      <c r="BH538" s="19" t="e">
        <f>VLOOKUP(AE538,ORGANOGRAMAES!$C$1:$N$6000,6,0)</f>
        <v>#N/A</v>
      </c>
      <c r="BI538" s="19" t="e">
        <f>VLOOKUP(AE538,ORGANOGRAMAES!$C$1:$N$6000,7,0)</f>
        <v>#N/A</v>
      </c>
      <c r="BJ538" s="19" t="e">
        <f>VLOOKUP(AE538,ORGANOGRAMAES!$C$1:$N$6000,8,0)</f>
        <v>#N/A</v>
      </c>
      <c r="BK538" s="19" t="e">
        <f>VLOOKUP(AE538,ORGANOGRAMAES!$C$1:$N$6000,9,0)</f>
        <v>#N/A</v>
      </c>
      <c r="BL538" s="19" t="e">
        <f>VLOOKUP(AE538,ORGANOGRAMAES!$C$1:$N$6000,10,0)</f>
        <v>#N/A</v>
      </c>
      <c r="BM538" s="19" t="e">
        <f>VLOOKUP(AE538,ORGANOGRAMAES!$C$1:$N$6000,11,0)</f>
        <v>#N/A</v>
      </c>
      <c r="BN538" s="19" t="e">
        <f>VLOOKUP(AE538,ORGANOGRAMAES!$C$1:$N$6000,12,0)</f>
        <v>#N/A</v>
      </c>
      <c r="BP538" s="19" t="str">
        <f t="shared" si="155"/>
        <v>-</v>
      </c>
      <c r="BQ538" s="19" t="str">
        <f t="shared" si="156"/>
        <v>-</v>
      </c>
      <c r="BR538" s="19" t="str">
        <f t="shared" si="157"/>
        <v>-</v>
      </c>
      <c r="BS538" s="19" t="str">
        <f t="shared" si="158"/>
        <v>-</v>
      </c>
      <c r="BT538" s="19" t="str">
        <f t="shared" si="159"/>
        <v>-</v>
      </c>
      <c r="BU538" s="19" t="str">
        <f t="shared" si="160"/>
        <v>-</v>
      </c>
      <c r="BV538" s="19" t="str">
        <f t="shared" si="161"/>
        <v>-</v>
      </c>
      <c r="BW538" s="19" t="str">
        <f t="shared" si="162"/>
        <v>-</v>
      </c>
      <c r="BX538" s="19" t="str">
        <f t="shared" si="163"/>
        <v>-</v>
      </c>
      <c r="BY538" s="19" t="str">
        <f t="shared" si="164"/>
        <v>-</v>
      </c>
      <c r="BZ538" s="19" t="str">
        <f t="shared" si="165"/>
        <v>-</v>
      </c>
    </row>
    <row r="539" spans="1:78">
      <c r="A539" s="106" t="str">
        <f t="shared" si="166"/>
        <v>22.1.00.00.00.00.00</v>
      </c>
      <c r="B539" s="106">
        <f t="shared" si="167"/>
        <v>22</v>
      </c>
      <c r="C539" s="107" t="str">
        <f t="shared" si="168"/>
        <v>1</v>
      </c>
      <c r="D539" s="32" t="s">
        <v>7024</v>
      </c>
      <c r="E539" s="32" t="s">
        <v>7024</v>
      </c>
      <c r="F539" s="32" t="s">
        <v>7024</v>
      </c>
      <c r="G539" s="32" t="s">
        <v>7024</v>
      </c>
      <c r="H539" s="32" t="s">
        <v>7024</v>
      </c>
      <c r="I539" s="33"/>
      <c r="J539" s="17" t="s">
        <v>93</v>
      </c>
      <c r="K539" s="150" t="str">
        <f t="shared" si="169"/>
        <v>-</v>
      </c>
      <c r="L539" s="123"/>
      <c r="M539" s="123"/>
      <c r="N539" s="123"/>
      <c r="O539" s="123"/>
      <c r="P539" s="123"/>
      <c r="Q539" s="123"/>
      <c r="AC539" s="50" t="str">
        <f t="shared" si="171"/>
        <v>22.1</v>
      </c>
      <c r="AD539" s="19">
        <f t="shared" si="172"/>
        <v>518</v>
      </c>
      <c r="AE539" s="49" t="str">
        <f t="shared" si="170"/>
        <v>22.1518</v>
      </c>
      <c r="BD539" s="19" t="e">
        <f>VLOOKUP(AE539,ORGANOGRAMAES!$C$1:$N$6000,2,0)</f>
        <v>#N/A</v>
      </c>
      <c r="BE539" s="19" t="e">
        <f>VLOOKUP(AE539,ORGANOGRAMAES!$C$1:$N$6000,3,0)</f>
        <v>#N/A</v>
      </c>
      <c r="BF539" s="19" t="e">
        <f>VLOOKUP(AE539,ORGANOGRAMAES!$C$1:$N$6000,4,0)</f>
        <v>#N/A</v>
      </c>
      <c r="BG539" s="19" t="e">
        <f>VLOOKUP(AE539,ORGANOGRAMAES!$C$1:$N$6000,5,0)</f>
        <v>#N/A</v>
      </c>
      <c r="BH539" s="19" t="e">
        <f>VLOOKUP(AE539,ORGANOGRAMAES!$C$1:$N$6000,6,0)</f>
        <v>#N/A</v>
      </c>
      <c r="BI539" s="19" t="e">
        <f>VLOOKUP(AE539,ORGANOGRAMAES!$C$1:$N$6000,7,0)</f>
        <v>#N/A</v>
      </c>
      <c r="BJ539" s="19" t="e">
        <f>VLOOKUP(AE539,ORGANOGRAMAES!$C$1:$N$6000,8,0)</f>
        <v>#N/A</v>
      </c>
      <c r="BK539" s="19" t="e">
        <f>VLOOKUP(AE539,ORGANOGRAMAES!$C$1:$N$6000,9,0)</f>
        <v>#N/A</v>
      </c>
      <c r="BL539" s="19" t="e">
        <f>VLOOKUP(AE539,ORGANOGRAMAES!$C$1:$N$6000,10,0)</f>
        <v>#N/A</v>
      </c>
      <c r="BM539" s="19" t="e">
        <f>VLOOKUP(AE539,ORGANOGRAMAES!$C$1:$N$6000,11,0)</f>
        <v>#N/A</v>
      </c>
      <c r="BN539" s="19" t="e">
        <f>VLOOKUP(AE539,ORGANOGRAMAES!$C$1:$N$6000,12,0)</f>
        <v>#N/A</v>
      </c>
      <c r="BP539" s="19" t="str">
        <f t="shared" si="155"/>
        <v>-</v>
      </c>
      <c r="BQ539" s="19" t="str">
        <f t="shared" si="156"/>
        <v>-</v>
      </c>
      <c r="BR539" s="19" t="str">
        <f t="shared" si="157"/>
        <v>-</v>
      </c>
      <c r="BS539" s="19" t="str">
        <f t="shared" si="158"/>
        <v>-</v>
      </c>
      <c r="BT539" s="19" t="str">
        <f t="shared" si="159"/>
        <v>-</v>
      </c>
      <c r="BU539" s="19" t="str">
        <f t="shared" si="160"/>
        <v>-</v>
      </c>
      <c r="BV539" s="19" t="str">
        <f t="shared" si="161"/>
        <v>-</v>
      </c>
      <c r="BW539" s="19" t="str">
        <f t="shared" si="162"/>
        <v>-</v>
      </c>
      <c r="BX539" s="19" t="str">
        <f t="shared" si="163"/>
        <v>-</v>
      </c>
      <c r="BY539" s="19" t="str">
        <f t="shared" si="164"/>
        <v>-</v>
      </c>
      <c r="BZ539" s="19" t="str">
        <f t="shared" si="165"/>
        <v>-</v>
      </c>
    </row>
    <row r="540" spans="1:78">
      <c r="A540" s="106" t="str">
        <f t="shared" si="166"/>
        <v>22.1.00.00.00.00.00</v>
      </c>
      <c r="B540" s="106">
        <f t="shared" si="167"/>
        <v>22</v>
      </c>
      <c r="C540" s="107" t="str">
        <f t="shared" si="168"/>
        <v>1</v>
      </c>
      <c r="D540" s="32" t="s">
        <v>7024</v>
      </c>
      <c r="E540" s="32" t="s">
        <v>7024</v>
      </c>
      <c r="F540" s="32" t="s">
        <v>7024</v>
      </c>
      <c r="G540" s="32" t="s">
        <v>7024</v>
      </c>
      <c r="H540" s="32" t="s">
        <v>7024</v>
      </c>
      <c r="I540" s="33"/>
      <c r="J540" s="17" t="s">
        <v>93</v>
      </c>
      <c r="K540" s="150" t="str">
        <f t="shared" si="169"/>
        <v>-</v>
      </c>
      <c r="L540" s="123"/>
      <c r="M540" s="123"/>
      <c r="N540" s="123"/>
      <c r="O540" s="123"/>
      <c r="P540" s="123"/>
      <c r="Q540" s="123"/>
      <c r="AC540" s="50" t="str">
        <f t="shared" si="171"/>
        <v>22.1</v>
      </c>
      <c r="AD540" s="19">
        <f t="shared" si="172"/>
        <v>519</v>
      </c>
      <c r="AE540" s="49" t="str">
        <f t="shared" si="170"/>
        <v>22.1519</v>
      </c>
      <c r="BD540" s="19" t="e">
        <f>VLOOKUP(AE540,ORGANOGRAMAES!$C$1:$N$6000,2,0)</f>
        <v>#N/A</v>
      </c>
      <c r="BE540" s="19" t="e">
        <f>VLOOKUP(AE540,ORGANOGRAMAES!$C$1:$N$6000,3,0)</f>
        <v>#N/A</v>
      </c>
      <c r="BF540" s="19" t="e">
        <f>VLOOKUP(AE540,ORGANOGRAMAES!$C$1:$N$6000,4,0)</f>
        <v>#N/A</v>
      </c>
      <c r="BG540" s="19" t="e">
        <f>VLOOKUP(AE540,ORGANOGRAMAES!$C$1:$N$6000,5,0)</f>
        <v>#N/A</v>
      </c>
      <c r="BH540" s="19" t="e">
        <f>VLOOKUP(AE540,ORGANOGRAMAES!$C$1:$N$6000,6,0)</f>
        <v>#N/A</v>
      </c>
      <c r="BI540" s="19" t="e">
        <f>VLOOKUP(AE540,ORGANOGRAMAES!$C$1:$N$6000,7,0)</f>
        <v>#N/A</v>
      </c>
      <c r="BJ540" s="19" t="e">
        <f>VLOOKUP(AE540,ORGANOGRAMAES!$C$1:$N$6000,8,0)</f>
        <v>#N/A</v>
      </c>
      <c r="BK540" s="19" t="e">
        <f>VLOOKUP(AE540,ORGANOGRAMAES!$C$1:$N$6000,9,0)</f>
        <v>#N/A</v>
      </c>
      <c r="BL540" s="19" t="e">
        <f>VLOOKUP(AE540,ORGANOGRAMAES!$C$1:$N$6000,10,0)</f>
        <v>#N/A</v>
      </c>
      <c r="BM540" s="19" t="e">
        <f>VLOOKUP(AE540,ORGANOGRAMAES!$C$1:$N$6000,11,0)</f>
        <v>#N/A</v>
      </c>
      <c r="BN540" s="19" t="e">
        <f>VLOOKUP(AE540,ORGANOGRAMAES!$C$1:$N$6000,12,0)</f>
        <v>#N/A</v>
      </c>
      <c r="BP540" s="19" t="str">
        <f t="shared" si="155"/>
        <v>-</v>
      </c>
      <c r="BQ540" s="19" t="str">
        <f t="shared" si="156"/>
        <v>-</v>
      </c>
      <c r="BR540" s="19" t="str">
        <f t="shared" si="157"/>
        <v>-</v>
      </c>
      <c r="BS540" s="19" t="str">
        <f t="shared" si="158"/>
        <v>-</v>
      </c>
      <c r="BT540" s="19" t="str">
        <f t="shared" si="159"/>
        <v>-</v>
      </c>
      <c r="BU540" s="19" t="str">
        <f t="shared" si="160"/>
        <v>-</v>
      </c>
      <c r="BV540" s="19" t="str">
        <f t="shared" si="161"/>
        <v>-</v>
      </c>
      <c r="BW540" s="19" t="str">
        <f t="shared" si="162"/>
        <v>-</v>
      </c>
      <c r="BX540" s="19" t="str">
        <f t="shared" si="163"/>
        <v>-</v>
      </c>
      <c r="BY540" s="19" t="str">
        <f t="shared" si="164"/>
        <v>-</v>
      </c>
      <c r="BZ540" s="19" t="str">
        <f t="shared" si="165"/>
        <v>-</v>
      </c>
    </row>
    <row r="541" spans="1:78">
      <c r="A541" s="106" t="str">
        <f t="shared" si="166"/>
        <v>22.1.00.00.00.00.00</v>
      </c>
      <c r="B541" s="106">
        <f t="shared" si="167"/>
        <v>22</v>
      </c>
      <c r="C541" s="107" t="str">
        <f t="shared" si="168"/>
        <v>1</v>
      </c>
      <c r="D541" s="32" t="s">
        <v>7024</v>
      </c>
      <c r="E541" s="32" t="s">
        <v>7024</v>
      </c>
      <c r="F541" s="32" t="s">
        <v>7024</v>
      </c>
      <c r="G541" s="32" t="s">
        <v>7024</v>
      </c>
      <c r="H541" s="32" t="s">
        <v>7024</v>
      </c>
      <c r="I541" s="33"/>
      <c r="J541" s="17" t="s">
        <v>93</v>
      </c>
      <c r="K541" s="150" t="str">
        <f t="shared" si="169"/>
        <v>-</v>
      </c>
      <c r="L541" s="123"/>
      <c r="M541" s="123"/>
      <c r="N541" s="123"/>
      <c r="O541" s="123"/>
      <c r="P541" s="123"/>
      <c r="Q541" s="123"/>
      <c r="AC541" s="50" t="str">
        <f t="shared" si="171"/>
        <v>22.1</v>
      </c>
      <c r="AD541" s="19">
        <f t="shared" si="172"/>
        <v>520</v>
      </c>
      <c r="AE541" s="49" t="str">
        <f t="shared" si="170"/>
        <v>22.1520</v>
      </c>
      <c r="BD541" s="19" t="e">
        <f>VLOOKUP(AE541,ORGANOGRAMAES!$C$1:$N$6000,2,0)</f>
        <v>#N/A</v>
      </c>
      <c r="BE541" s="19" t="e">
        <f>VLOOKUP(AE541,ORGANOGRAMAES!$C$1:$N$6000,3,0)</f>
        <v>#N/A</v>
      </c>
      <c r="BF541" s="19" t="e">
        <f>VLOOKUP(AE541,ORGANOGRAMAES!$C$1:$N$6000,4,0)</f>
        <v>#N/A</v>
      </c>
      <c r="BG541" s="19" t="e">
        <f>VLOOKUP(AE541,ORGANOGRAMAES!$C$1:$N$6000,5,0)</f>
        <v>#N/A</v>
      </c>
      <c r="BH541" s="19" t="e">
        <f>VLOOKUP(AE541,ORGANOGRAMAES!$C$1:$N$6000,6,0)</f>
        <v>#N/A</v>
      </c>
      <c r="BI541" s="19" t="e">
        <f>VLOOKUP(AE541,ORGANOGRAMAES!$C$1:$N$6000,7,0)</f>
        <v>#N/A</v>
      </c>
      <c r="BJ541" s="19" t="e">
        <f>VLOOKUP(AE541,ORGANOGRAMAES!$C$1:$N$6000,8,0)</f>
        <v>#N/A</v>
      </c>
      <c r="BK541" s="19" t="e">
        <f>VLOOKUP(AE541,ORGANOGRAMAES!$C$1:$N$6000,9,0)</f>
        <v>#N/A</v>
      </c>
      <c r="BL541" s="19" t="e">
        <f>VLOOKUP(AE541,ORGANOGRAMAES!$C$1:$N$6000,10,0)</f>
        <v>#N/A</v>
      </c>
      <c r="BM541" s="19" t="e">
        <f>VLOOKUP(AE541,ORGANOGRAMAES!$C$1:$N$6000,11,0)</f>
        <v>#N/A</v>
      </c>
      <c r="BN541" s="19" t="e">
        <f>VLOOKUP(AE541,ORGANOGRAMAES!$C$1:$N$6000,12,0)</f>
        <v>#N/A</v>
      </c>
      <c r="BP541" s="19" t="str">
        <f t="shared" si="155"/>
        <v>-</v>
      </c>
      <c r="BQ541" s="19" t="str">
        <f t="shared" si="156"/>
        <v>-</v>
      </c>
      <c r="BR541" s="19" t="str">
        <f t="shared" si="157"/>
        <v>-</v>
      </c>
      <c r="BS541" s="19" t="str">
        <f t="shared" si="158"/>
        <v>-</v>
      </c>
      <c r="BT541" s="19" t="str">
        <f t="shared" si="159"/>
        <v>-</v>
      </c>
      <c r="BU541" s="19" t="str">
        <f t="shared" si="160"/>
        <v>-</v>
      </c>
      <c r="BV541" s="19" t="str">
        <f t="shared" si="161"/>
        <v>-</v>
      </c>
      <c r="BW541" s="19" t="str">
        <f t="shared" si="162"/>
        <v>-</v>
      </c>
      <c r="BX541" s="19" t="str">
        <f t="shared" si="163"/>
        <v>-</v>
      </c>
      <c r="BY541" s="19" t="str">
        <f t="shared" si="164"/>
        <v>-</v>
      </c>
      <c r="BZ541" s="19" t="str">
        <f t="shared" si="165"/>
        <v>-</v>
      </c>
    </row>
    <row r="542" spans="1:78">
      <c r="A542" s="106" t="str">
        <f t="shared" si="166"/>
        <v>22.1.00.00.00.00.00</v>
      </c>
      <c r="B542" s="106">
        <f t="shared" si="167"/>
        <v>22</v>
      </c>
      <c r="C542" s="107" t="str">
        <f t="shared" si="168"/>
        <v>1</v>
      </c>
      <c r="D542" s="32" t="s">
        <v>7024</v>
      </c>
      <c r="E542" s="32" t="s">
        <v>7024</v>
      </c>
      <c r="F542" s="32" t="s">
        <v>7024</v>
      </c>
      <c r="G542" s="32" t="s">
        <v>7024</v>
      </c>
      <c r="H542" s="32" t="s">
        <v>7024</v>
      </c>
      <c r="I542" s="33"/>
      <c r="J542" s="17" t="s">
        <v>93</v>
      </c>
      <c r="K542" s="150" t="str">
        <f t="shared" si="169"/>
        <v>-</v>
      </c>
      <c r="L542" s="123"/>
      <c r="M542" s="123"/>
      <c r="N542" s="123"/>
      <c r="O542" s="123"/>
      <c r="P542" s="123"/>
      <c r="Q542" s="123"/>
      <c r="AC542" s="50" t="str">
        <f t="shared" si="171"/>
        <v>22.1</v>
      </c>
      <c r="AD542" s="19">
        <f t="shared" si="172"/>
        <v>521</v>
      </c>
      <c r="AE542" s="49" t="str">
        <f t="shared" si="170"/>
        <v>22.1521</v>
      </c>
      <c r="BD542" s="19" t="e">
        <f>VLOOKUP(AE542,ORGANOGRAMAES!$C$1:$N$6000,2,0)</f>
        <v>#N/A</v>
      </c>
      <c r="BE542" s="19" t="e">
        <f>VLOOKUP(AE542,ORGANOGRAMAES!$C$1:$N$6000,3,0)</f>
        <v>#N/A</v>
      </c>
      <c r="BF542" s="19" t="e">
        <f>VLOOKUP(AE542,ORGANOGRAMAES!$C$1:$N$6000,4,0)</f>
        <v>#N/A</v>
      </c>
      <c r="BG542" s="19" t="e">
        <f>VLOOKUP(AE542,ORGANOGRAMAES!$C$1:$N$6000,5,0)</f>
        <v>#N/A</v>
      </c>
      <c r="BH542" s="19" t="e">
        <f>VLOOKUP(AE542,ORGANOGRAMAES!$C$1:$N$6000,6,0)</f>
        <v>#N/A</v>
      </c>
      <c r="BI542" s="19" t="e">
        <f>VLOOKUP(AE542,ORGANOGRAMAES!$C$1:$N$6000,7,0)</f>
        <v>#N/A</v>
      </c>
      <c r="BJ542" s="19" t="e">
        <f>VLOOKUP(AE542,ORGANOGRAMAES!$C$1:$N$6000,8,0)</f>
        <v>#N/A</v>
      </c>
      <c r="BK542" s="19" t="e">
        <f>VLOOKUP(AE542,ORGANOGRAMAES!$C$1:$N$6000,9,0)</f>
        <v>#N/A</v>
      </c>
      <c r="BL542" s="19" t="e">
        <f>VLOOKUP(AE542,ORGANOGRAMAES!$C$1:$N$6000,10,0)</f>
        <v>#N/A</v>
      </c>
      <c r="BM542" s="19" t="e">
        <f>VLOOKUP(AE542,ORGANOGRAMAES!$C$1:$N$6000,11,0)</f>
        <v>#N/A</v>
      </c>
      <c r="BN542" s="19" t="e">
        <f>VLOOKUP(AE542,ORGANOGRAMAES!$C$1:$N$6000,12,0)</f>
        <v>#N/A</v>
      </c>
      <c r="BP542" s="19" t="str">
        <f t="shared" si="155"/>
        <v>-</v>
      </c>
      <c r="BQ542" s="19" t="str">
        <f t="shared" si="156"/>
        <v>-</v>
      </c>
      <c r="BR542" s="19" t="str">
        <f t="shared" si="157"/>
        <v>-</v>
      </c>
      <c r="BS542" s="19" t="str">
        <f t="shared" si="158"/>
        <v>-</v>
      </c>
      <c r="BT542" s="19" t="str">
        <f t="shared" si="159"/>
        <v>-</v>
      </c>
      <c r="BU542" s="19" t="str">
        <f t="shared" si="160"/>
        <v>-</v>
      </c>
      <c r="BV542" s="19" t="str">
        <f t="shared" si="161"/>
        <v>-</v>
      </c>
      <c r="BW542" s="19" t="str">
        <f t="shared" si="162"/>
        <v>-</v>
      </c>
      <c r="BX542" s="19" t="str">
        <f t="shared" si="163"/>
        <v>-</v>
      </c>
      <c r="BY542" s="19" t="str">
        <f t="shared" si="164"/>
        <v>-</v>
      </c>
      <c r="BZ542" s="19" t="str">
        <f t="shared" si="165"/>
        <v>-</v>
      </c>
    </row>
    <row r="543" spans="1:78">
      <c r="A543" s="106" t="str">
        <f t="shared" si="166"/>
        <v>22.1.00.00.00.00.00</v>
      </c>
      <c r="B543" s="106">
        <f t="shared" si="167"/>
        <v>22</v>
      </c>
      <c r="C543" s="107" t="str">
        <f t="shared" si="168"/>
        <v>1</v>
      </c>
      <c r="D543" s="32" t="s">
        <v>7024</v>
      </c>
      <c r="E543" s="32" t="s">
        <v>7024</v>
      </c>
      <c r="F543" s="32" t="s">
        <v>7024</v>
      </c>
      <c r="G543" s="32" t="s">
        <v>7024</v>
      </c>
      <c r="H543" s="32" t="s">
        <v>7024</v>
      </c>
      <c r="I543" s="33"/>
      <c r="J543" s="17" t="s">
        <v>93</v>
      </c>
      <c r="K543" s="150" t="str">
        <f t="shared" si="169"/>
        <v>-</v>
      </c>
      <c r="L543" s="123"/>
      <c r="M543" s="123"/>
      <c r="N543" s="123"/>
      <c r="O543" s="123"/>
      <c r="P543" s="123"/>
      <c r="Q543" s="123"/>
      <c r="AC543" s="50" t="str">
        <f t="shared" si="171"/>
        <v>22.1</v>
      </c>
      <c r="AD543" s="19">
        <f t="shared" si="172"/>
        <v>522</v>
      </c>
      <c r="AE543" s="49" t="str">
        <f t="shared" si="170"/>
        <v>22.1522</v>
      </c>
      <c r="BD543" s="19" t="e">
        <f>VLOOKUP(AE543,ORGANOGRAMAES!$C$1:$N$6000,2,0)</f>
        <v>#N/A</v>
      </c>
      <c r="BE543" s="19" t="e">
        <f>VLOOKUP(AE543,ORGANOGRAMAES!$C$1:$N$6000,3,0)</f>
        <v>#N/A</v>
      </c>
      <c r="BF543" s="19" t="e">
        <f>VLOOKUP(AE543,ORGANOGRAMAES!$C$1:$N$6000,4,0)</f>
        <v>#N/A</v>
      </c>
      <c r="BG543" s="19" t="e">
        <f>VLOOKUP(AE543,ORGANOGRAMAES!$C$1:$N$6000,5,0)</f>
        <v>#N/A</v>
      </c>
      <c r="BH543" s="19" t="e">
        <f>VLOOKUP(AE543,ORGANOGRAMAES!$C$1:$N$6000,6,0)</f>
        <v>#N/A</v>
      </c>
      <c r="BI543" s="19" t="e">
        <f>VLOOKUP(AE543,ORGANOGRAMAES!$C$1:$N$6000,7,0)</f>
        <v>#N/A</v>
      </c>
      <c r="BJ543" s="19" t="e">
        <f>VLOOKUP(AE543,ORGANOGRAMAES!$C$1:$N$6000,8,0)</f>
        <v>#N/A</v>
      </c>
      <c r="BK543" s="19" t="e">
        <f>VLOOKUP(AE543,ORGANOGRAMAES!$C$1:$N$6000,9,0)</f>
        <v>#N/A</v>
      </c>
      <c r="BL543" s="19" t="e">
        <f>VLOOKUP(AE543,ORGANOGRAMAES!$C$1:$N$6000,10,0)</f>
        <v>#N/A</v>
      </c>
      <c r="BM543" s="19" t="e">
        <f>VLOOKUP(AE543,ORGANOGRAMAES!$C$1:$N$6000,11,0)</f>
        <v>#N/A</v>
      </c>
      <c r="BN543" s="19" t="e">
        <f>VLOOKUP(AE543,ORGANOGRAMAES!$C$1:$N$6000,12,0)</f>
        <v>#N/A</v>
      </c>
      <c r="BP543" s="19" t="str">
        <f t="shared" si="155"/>
        <v>-</v>
      </c>
      <c r="BQ543" s="19" t="str">
        <f t="shared" si="156"/>
        <v>-</v>
      </c>
      <c r="BR543" s="19" t="str">
        <f t="shared" si="157"/>
        <v>-</v>
      </c>
      <c r="BS543" s="19" t="str">
        <f t="shared" si="158"/>
        <v>-</v>
      </c>
      <c r="BT543" s="19" t="str">
        <f t="shared" si="159"/>
        <v>-</v>
      </c>
      <c r="BU543" s="19" t="str">
        <f t="shared" si="160"/>
        <v>-</v>
      </c>
      <c r="BV543" s="19" t="str">
        <f t="shared" si="161"/>
        <v>-</v>
      </c>
      <c r="BW543" s="19" t="str">
        <f t="shared" si="162"/>
        <v>-</v>
      </c>
      <c r="BX543" s="19" t="str">
        <f t="shared" si="163"/>
        <v>-</v>
      </c>
      <c r="BY543" s="19" t="str">
        <f t="shared" si="164"/>
        <v>-</v>
      </c>
      <c r="BZ543" s="19" t="str">
        <f t="shared" si="165"/>
        <v>-</v>
      </c>
    </row>
    <row r="544" spans="1:78">
      <c r="A544" s="106" t="str">
        <f t="shared" si="166"/>
        <v>22.1.00.00.00.00.00</v>
      </c>
      <c r="B544" s="106">
        <f t="shared" si="167"/>
        <v>22</v>
      </c>
      <c r="C544" s="107" t="str">
        <f t="shared" si="168"/>
        <v>1</v>
      </c>
      <c r="D544" s="32" t="s">
        <v>7024</v>
      </c>
      <c r="E544" s="32" t="s">
        <v>7024</v>
      </c>
      <c r="F544" s="32" t="s">
        <v>7024</v>
      </c>
      <c r="G544" s="32" t="s">
        <v>7024</v>
      </c>
      <c r="H544" s="32" t="s">
        <v>7024</v>
      </c>
      <c r="I544" s="33"/>
      <c r="J544" s="17" t="s">
        <v>93</v>
      </c>
      <c r="K544" s="150" t="str">
        <f t="shared" si="169"/>
        <v>-</v>
      </c>
      <c r="L544" s="123"/>
      <c r="M544" s="123"/>
      <c r="N544" s="123"/>
      <c r="O544" s="123"/>
      <c r="P544" s="123"/>
      <c r="Q544" s="123"/>
      <c r="AC544" s="50" t="str">
        <f t="shared" si="171"/>
        <v>22.1</v>
      </c>
      <c r="AD544" s="19">
        <f t="shared" si="172"/>
        <v>523</v>
      </c>
      <c r="AE544" s="49" t="str">
        <f t="shared" si="170"/>
        <v>22.1523</v>
      </c>
      <c r="BD544" s="19" t="e">
        <f>VLOOKUP(AE544,ORGANOGRAMAES!$C$1:$N$6000,2,0)</f>
        <v>#N/A</v>
      </c>
      <c r="BE544" s="19" t="e">
        <f>VLOOKUP(AE544,ORGANOGRAMAES!$C$1:$N$6000,3,0)</f>
        <v>#N/A</v>
      </c>
      <c r="BF544" s="19" t="e">
        <f>VLOOKUP(AE544,ORGANOGRAMAES!$C$1:$N$6000,4,0)</f>
        <v>#N/A</v>
      </c>
      <c r="BG544" s="19" t="e">
        <f>VLOOKUP(AE544,ORGANOGRAMAES!$C$1:$N$6000,5,0)</f>
        <v>#N/A</v>
      </c>
      <c r="BH544" s="19" t="e">
        <f>VLOOKUP(AE544,ORGANOGRAMAES!$C$1:$N$6000,6,0)</f>
        <v>#N/A</v>
      </c>
      <c r="BI544" s="19" t="e">
        <f>VLOOKUP(AE544,ORGANOGRAMAES!$C$1:$N$6000,7,0)</f>
        <v>#N/A</v>
      </c>
      <c r="BJ544" s="19" t="e">
        <f>VLOOKUP(AE544,ORGANOGRAMAES!$C$1:$N$6000,8,0)</f>
        <v>#N/A</v>
      </c>
      <c r="BK544" s="19" t="e">
        <f>VLOOKUP(AE544,ORGANOGRAMAES!$C$1:$N$6000,9,0)</f>
        <v>#N/A</v>
      </c>
      <c r="BL544" s="19" t="e">
        <f>VLOOKUP(AE544,ORGANOGRAMAES!$C$1:$N$6000,10,0)</f>
        <v>#N/A</v>
      </c>
      <c r="BM544" s="19" t="e">
        <f>VLOOKUP(AE544,ORGANOGRAMAES!$C$1:$N$6000,11,0)</f>
        <v>#N/A</v>
      </c>
      <c r="BN544" s="19" t="e">
        <f>VLOOKUP(AE544,ORGANOGRAMAES!$C$1:$N$6000,12,0)</f>
        <v>#N/A</v>
      </c>
      <c r="BP544" s="19" t="str">
        <f t="shared" si="155"/>
        <v>-</v>
      </c>
      <c r="BQ544" s="19" t="str">
        <f t="shared" si="156"/>
        <v>-</v>
      </c>
      <c r="BR544" s="19" t="str">
        <f t="shared" si="157"/>
        <v>-</v>
      </c>
      <c r="BS544" s="19" t="str">
        <f t="shared" si="158"/>
        <v>-</v>
      </c>
      <c r="BT544" s="19" t="str">
        <f t="shared" si="159"/>
        <v>-</v>
      </c>
      <c r="BU544" s="19" t="str">
        <f t="shared" si="160"/>
        <v>-</v>
      </c>
      <c r="BV544" s="19" t="str">
        <f t="shared" si="161"/>
        <v>-</v>
      </c>
      <c r="BW544" s="19" t="str">
        <f t="shared" si="162"/>
        <v>-</v>
      </c>
      <c r="BX544" s="19" t="str">
        <f t="shared" si="163"/>
        <v>-</v>
      </c>
      <c r="BY544" s="19" t="str">
        <f t="shared" si="164"/>
        <v>-</v>
      </c>
      <c r="BZ544" s="19" t="str">
        <f t="shared" si="165"/>
        <v>-</v>
      </c>
    </row>
    <row r="545" spans="1:78">
      <c r="A545" s="106" t="str">
        <f t="shared" si="166"/>
        <v>22.1.00.00.00.00.00</v>
      </c>
      <c r="B545" s="106">
        <f t="shared" si="167"/>
        <v>22</v>
      </c>
      <c r="C545" s="107" t="str">
        <f t="shared" si="168"/>
        <v>1</v>
      </c>
      <c r="D545" s="32" t="s">
        <v>7024</v>
      </c>
      <c r="E545" s="32" t="s">
        <v>7024</v>
      </c>
      <c r="F545" s="32" t="s">
        <v>7024</v>
      </c>
      <c r="G545" s="32" t="s">
        <v>7024</v>
      </c>
      <c r="H545" s="32" t="s">
        <v>7024</v>
      </c>
      <c r="I545" s="33"/>
      <c r="J545" s="17" t="s">
        <v>93</v>
      </c>
      <c r="K545" s="150" t="str">
        <f t="shared" si="169"/>
        <v>-</v>
      </c>
      <c r="L545" s="123"/>
      <c r="M545" s="123"/>
      <c r="N545" s="123"/>
      <c r="O545" s="123"/>
      <c r="P545" s="123"/>
      <c r="Q545" s="123"/>
      <c r="AC545" s="50" t="str">
        <f t="shared" si="171"/>
        <v>22.1</v>
      </c>
      <c r="AD545" s="19">
        <f t="shared" si="172"/>
        <v>524</v>
      </c>
      <c r="AE545" s="49" t="str">
        <f t="shared" si="170"/>
        <v>22.1524</v>
      </c>
      <c r="BD545" s="19" t="e">
        <f>VLOOKUP(AE545,ORGANOGRAMAES!$C$1:$N$6000,2,0)</f>
        <v>#N/A</v>
      </c>
      <c r="BE545" s="19" t="e">
        <f>VLOOKUP(AE545,ORGANOGRAMAES!$C$1:$N$6000,3,0)</f>
        <v>#N/A</v>
      </c>
      <c r="BF545" s="19" t="e">
        <f>VLOOKUP(AE545,ORGANOGRAMAES!$C$1:$N$6000,4,0)</f>
        <v>#N/A</v>
      </c>
      <c r="BG545" s="19" t="e">
        <f>VLOOKUP(AE545,ORGANOGRAMAES!$C$1:$N$6000,5,0)</f>
        <v>#N/A</v>
      </c>
      <c r="BH545" s="19" t="e">
        <f>VLOOKUP(AE545,ORGANOGRAMAES!$C$1:$N$6000,6,0)</f>
        <v>#N/A</v>
      </c>
      <c r="BI545" s="19" t="e">
        <f>VLOOKUP(AE545,ORGANOGRAMAES!$C$1:$N$6000,7,0)</f>
        <v>#N/A</v>
      </c>
      <c r="BJ545" s="19" t="e">
        <f>VLOOKUP(AE545,ORGANOGRAMAES!$C$1:$N$6000,8,0)</f>
        <v>#N/A</v>
      </c>
      <c r="BK545" s="19" t="e">
        <f>VLOOKUP(AE545,ORGANOGRAMAES!$C$1:$N$6000,9,0)</f>
        <v>#N/A</v>
      </c>
      <c r="BL545" s="19" t="e">
        <f>VLOOKUP(AE545,ORGANOGRAMAES!$C$1:$N$6000,10,0)</f>
        <v>#N/A</v>
      </c>
      <c r="BM545" s="19" t="e">
        <f>VLOOKUP(AE545,ORGANOGRAMAES!$C$1:$N$6000,11,0)</f>
        <v>#N/A</v>
      </c>
      <c r="BN545" s="19" t="e">
        <f>VLOOKUP(AE545,ORGANOGRAMAES!$C$1:$N$6000,12,0)</f>
        <v>#N/A</v>
      </c>
      <c r="BP545" s="19" t="str">
        <f t="shared" si="155"/>
        <v>-</v>
      </c>
      <c r="BQ545" s="19" t="str">
        <f t="shared" si="156"/>
        <v>-</v>
      </c>
      <c r="BR545" s="19" t="str">
        <f t="shared" si="157"/>
        <v>-</v>
      </c>
      <c r="BS545" s="19" t="str">
        <f t="shared" si="158"/>
        <v>-</v>
      </c>
      <c r="BT545" s="19" t="str">
        <f t="shared" si="159"/>
        <v>-</v>
      </c>
      <c r="BU545" s="19" t="str">
        <f t="shared" si="160"/>
        <v>-</v>
      </c>
      <c r="BV545" s="19" t="str">
        <f t="shared" si="161"/>
        <v>-</v>
      </c>
      <c r="BW545" s="19" t="str">
        <f t="shared" si="162"/>
        <v>-</v>
      </c>
      <c r="BX545" s="19" t="str">
        <f t="shared" si="163"/>
        <v>-</v>
      </c>
      <c r="BY545" s="19" t="str">
        <f t="shared" si="164"/>
        <v>-</v>
      </c>
      <c r="BZ545" s="19" t="str">
        <f t="shared" si="165"/>
        <v>-</v>
      </c>
    </row>
    <row r="546" spans="1:78">
      <c r="A546" s="106" t="str">
        <f t="shared" si="166"/>
        <v>22.1.00.00.00.00.00</v>
      </c>
      <c r="B546" s="106">
        <f t="shared" si="167"/>
        <v>22</v>
      </c>
      <c r="C546" s="107" t="str">
        <f t="shared" si="168"/>
        <v>1</v>
      </c>
      <c r="D546" s="32" t="s">
        <v>7024</v>
      </c>
      <c r="E546" s="32" t="s">
        <v>7024</v>
      </c>
      <c r="F546" s="32" t="s">
        <v>7024</v>
      </c>
      <c r="G546" s="32" t="s">
        <v>7024</v>
      </c>
      <c r="H546" s="32" t="s">
        <v>7024</v>
      </c>
      <c r="I546" s="33"/>
      <c r="J546" s="17" t="s">
        <v>93</v>
      </c>
      <c r="K546" s="150" t="str">
        <f t="shared" si="169"/>
        <v>-</v>
      </c>
      <c r="L546" s="123"/>
      <c r="M546" s="123"/>
      <c r="N546" s="123"/>
      <c r="O546" s="123"/>
      <c r="P546" s="123"/>
      <c r="Q546" s="123"/>
      <c r="AC546" s="50" t="str">
        <f t="shared" si="171"/>
        <v>22.1</v>
      </c>
      <c r="AD546" s="19">
        <f t="shared" si="172"/>
        <v>525</v>
      </c>
      <c r="AE546" s="49" t="str">
        <f t="shared" si="170"/>
        <v>22.1525</v>
      </c>
      <c r="BD546" s="19" t="e">
        <f>VLOOKUP(AE546,ORGANOGRAMAES!$C$1:$N$6000,2,0)</f>
        <v>#N/A</v>
      </c>
      <c r="BE546" s="19" t="e">
        <f>VLOOKUP(AE546,ORGANOGRAMAES!$C$1:$N$6000,3,0)</f>
        <v>#N/A</v>
      </c>
      <c r="BF546" s="19" t="e">
        <f>VLOOKUP(AE546,ORGANOGRAMAES!$C$1:$N$6000,4,0)</f>
        <v>#N/A</v>
      </c>
      <c r="BG546" s="19" t="e">
        <f>VLOOKUP(AE546,ORGANOGRAMAES!$C$1:$N$6000,5,0)</f>
        <v>#N/A</v>
      </c>
      <c r="BH546" s="19" t="e">
        <f>VLOOKUP(AE546,ORGANOGRAMAES!$C$1:$N$6000,6,0)</f>
        <v>#N/A</v>
      </c>
      <c r="BI546" s="19" t="e">
        <f>VLOOKUP(AE546,ORGANOGRAMAES!$C$1:$N$6000,7,0)</f>
        <v>#N/A</v>
      </c>
      <c r="BJ546" s="19" t="e">
        <f>VLOOKUP(AE546,ORGANOGRAMAES!$C$1:$N$6000,8,0)</f>
        <v>#N/A</v>
      </c>
      <c r="BK546" s="19" t="e">
        <f>VLOOKUP(AE546,ORGANOGRAMAES!$C$1:$N$6000,9,0)</f>
        <v>#N/A</v>
      </c>
      <c r="BL546" s="19" t="e">
        <f>VLOOKUP(AE546,ORGANOGRAMAES!$C$1:$N$6000,10,0)</f>
        <v>#N/A</v>
      </c>
      <c r="BM546" s="19" t="e">
        <f>VLOOKUP(AE546,ORGANOGRAMAES!$C$1:$N$6000,11,0)</f>
        <v>#N/A</v>
      </c>
      <c r="BN546" s="19" t="e">
        <f>VLOOKUP(AE546,ORGANOGRAMAES!$C$1:$N$6000,12,0)</f>
        <v>#N/A</v>
      </c>
      <c r="BP546" s="19" t="str">
        <f t="shared" si="155"/>
        <v>-</v>
      </c>
      <c r="BQ546" s="19" t="str">
        <f t="shared" si="156"/>
        <v>-</v>
      </c>
      <c r="BR546" s="19" t="str">
        <f t="shared" si="157"/>
        <v>-</v>
      </c>
      <c r="BS546" s="19" t="str">
        <f t="shared" si="158"/>
        <v>-</v>
      </c>
      <c r="BT546" s="19" t="str">
        <f t="shared" si="159"/>
        <v>-</v>
      </c>
      <c r="BU546" s="19" t="str">
        <f t="shared" si="160"/>
        <v>-</v>
      </c>
      <c r="BV546" s="19" t="str">
        <f t="shared" si="161"/>
        <v>-</v>
      </c>
      <c r="BW546" s="19" t="str">
        <f t="shared" si="162"/>
        <v>-</v>
      </c>
      <c r="BX546" s="19" t="str">
        <f t="shared" si="163"/>
        <v>-</v>
      </c>
      <c r="BY546" s="19" t="str">
        <f t="shared" si="164"/>
        <v>-</v>
      </c>
      <c r="BZ546" s="19" t="str">
        <f t="shared" si="165"/>
        <v>-</v>
      </c>
    </row>
    <row r="547" spans="1:78">
      <c r="A547" s="106" t="str">
        <f t="shared" si="166"/>
        <v>22.1.00.00.00.00.00</v>
      </c>
      <c r="B547" s="106">
        <f t="shared" si="167"/>
        <v>22</v>
      </c>
      <c r="C547" s="107" t="str">
        <f t="shared" si="168"/>
        <v>1</v>
      </c>
      <c r="D547" s="32" t="s">
        <v>7024</v>
      </c>
      <c r="E547" s="32" t="s">
        <v>7024</v>
      </c>
      <c r="F547" s="32" t="s">
        <v>7024</v>
      </c>
      <c r="G547" s="32" t="s">
        <v>7024</v>
      </c>
      <c r="H547" s="32" t="s">
        <v>7024</v>
      </c>
      <c r="I547" s="33"/>
      <c r="J547" s="17" t="s">
        <v>93</v>
      </c>
      <c r="K547" s="150" t="str">
        <f t="shared" si="169"/>
        <v>-</v>
      </c>
      <c r="L547" s="123"/>
      <c r="M547" s="123"/>
      <c r="N547" s="123"/>
      <c r="O547" s="123"/>
      <c r="P547" s="123"/>
      <c r="Q547" s="123"/>
      <c r="AC547" s="50" t="str">
        <f t="shared" si="171"/>
        <v>22.1</v>
      </c>
      <c r="AD547" s="19">
        <f t="shared" si="172"/>
        <v>526</v>
      </c>
      <c r="AE547" s="49" t="str">
        <f t="shared" si="170"/>
        <v>22.1526</v>
      </c>
      <c r="BD547" s="19" t="e">
        <f>VLOOKUP(AE547,ORGANOGRAMAES!$C$1:$N$6000,2,0)</f>
        <v>#N/A</v>
      </c>
      <c r="BE547" s="19" t="e">
        <f>VLOOKUP(AE547,ORGANOGRAMAES!$C$1:$N$6000,3,0)</f>
        <v>#N/A</v>
      </c>
      <c r="BF547" s="19" t="e">
        <f>VLOOKUP(AE547,ORGANOGRAMAES!$C$1:$N$6000,4,0)</f>
        <v>#N/A</v>
      </c>
      <c r="BG547" s="19" t="e">
        <f>VLOOKUP(AE547,ORGANOGRAMAES!$C$1:$N$6000,5,0)</f>
        <v>#N/A</v>
      </c>
      <c r="BH547" s="19" t="e">
        <f>VLOOKUP(AE547,ORGANOGRAMAES!$C$1:$N$6000,6,0)</f>
        <v>#N/A</v>
      </c>
      <c r="BI547" s="19" t="e">
        <f>VLOOKUP(AE547,ORGANOGRAMAES!$C$1:$N$6000,7,0)</f>
        <v>#N/A</v>
      </c>
      <c r="BJ547" s="19" t="e">
        <f>VLOOKUP(AE547,ORGANOGRAMAES!$C$1:$N$6000,8,0)</f>
        <v>#N/A</v>
      </c>
      <c r="BK547" s="19" t="e">
        <f>VLOOKUP(AE547,ORGANOGRAMAES!$C$1:$N$6000,9,0)</f>
        <v>#N/A</v>
      </c>
      <c r="BL547" s="19" t="e">
        <f>VLOOKUP(AE547,ORGANOGRAMAES!$C$1:$N$6000,10,0)</f>
        <v>#N/A</v>
      </c>
      <c r="BM547" s="19" t="e">
        <f>VLOOKUP(AE547,ORGANOGRAMAES!$C$1:$N$6000,11,0)</f>
        <v>#N/A</v>
      </c>
      <c r="BN547" s="19" t="e">
        <f>VLOOKUP(AE547,ORGANOGRAMAES!$C$1:$N$6000,12,0)</f>
        <v>#N/A</v>
      </c>
      <c r="BP547" s="19" t="str">
        <f t="shared" si="155"/>
        <v>-</v>
      </c>
      <c r="BQ547" s="19" t="str">
        <f t="shared" si="156"/>
        <v>-</v>
      </c>
      <c r="BR547" s="19" t="str">
        <f t="shared" si="157"/>
        <v>-</v>
      </c>
      <c r="BS547" s="19" t="str">
        <f t="shared" si="158"/>
        <v>-</v>
      </c>
      <c r="BT547" s="19" t="str">
        <f t="shared" si="159"/>
        <v>-</v>
      </c>
      <c r="BU547" s="19" t="str">
        <f t="shared" si="160"/>
        <v>-</v>
      </c>
      <c r="BV547" s="19" t="str">
        <f t="shared" si="161"/>
        <v>-</v>
      </c>
      <c r="BW547" s="19" t="str">
        <f t="shared" si="162"/>
        <v>-</v>
      </c>
      <c r="BX547" s="19" t="str">
        <f t="shared" si="163"/>
        <v>-</v>
      </c>
      <c r="BY547" s="19" t="str">
        <f t="shared" si="164"/>
        <v>-</v>
      </c>
      <c r="BZ547" s="19" t="str">
        <f t="shared" si="165"/>
        <v>-</v>
      </c>
    </row>
    <row r="548" spans="1:78">
      <c r="A548" s="106" t="str">
        <f t="shared" si="166"/>
        <v>22.1.00.00.00.00.00</v>
      </c>
      <c r="B548" s="106">
        <f t="shared" si="167"/>
        <v>22</v>
      </c>
      <c r="C548" s="107" t="str">
        <f t="shared" si="168"/>
        <v>1</v>
      </c>
      <c r="D548" s="32" t="s">
        <v>7024</v>
      </c>
      <c r="E548" s="32" t="s">
        <v>7024</v>
      </c>
      <c r="F548" s="32" t="s">
        <v>7024</v>
      </c>
      <c r="G548" s="32" t="s">
        <v>7024</v>
      </c>
      <c r="H548" s="32" t="s">
        <v>7024</v>
      </c>
      <c r="I548" s="33"/>
      <c r="J548" s="17" t="s">
        <v>93</v>
      </c>
      <c r="K548" s="150" t="str">
        <f t="shared" si="169"/>
        <v>-</v>
      </c>
      <c r="L548" s="123"/>
      <c r="M548" s="123"/>
      <c r="N548" s="123"/>
      <c r="O548" s="123"/>
      <c r="P548" s="123"/>
      <c r="Q548" s="123"/>
      <c r="AC548" s="50" t="str">
        <f t="shared" si="171"/>
        <v>22.1</v>
      </c>
      <c r="AD548" s="19">
        <f t="shared" si="172"/>
        <v>527</v>
      </c>
      <c r="AE548" s="49" t="str">
        <f t="shared" si="170"/>
        <v>22.1527</v>
      </c>
      <c r="BD548" s="19" t="e">
        <f>VLOOKUP(AE548,ORGANOGRAMAES!$C$1:$N$6000,2,0)</f>
        <v>#N/A</v>
      </c>
      <c r="BE548" s="19" t="e">
        <f>VLOOKUP(AE548,ORGANOGRAMAES!$C$1:$N$6000,3,0)</f>
        <v>#N/A</v>
      </c>
      <c r="BF548" s="19" t="e">
        <f>VLOOKUP(AE548,ORGANOGRAMAES!$C$1:$N$6000,4,0)</f>
        <v>#N/A</v>
      </c>
      <c r="BG548" s="19" t="e">
        <f>VLOOKUP(AE548,ORGANOGRAMAES!$C$1:$N$6000,5,0)</f>
        <v>#N/A</v>
      </c>
      <c r="BH548" s="19" t="e">
        <f>VLOOKUP(AE548,ORGANOGRAMAES!$C$1:$N$6000,6,0)</f>
        <v>#N/A</v>
      </c>
      <c r="BI548" s="19" t="e">
        <f>VLOOKUP(AE548,ORGANOGRAMAES!$C$1:$N$6000,7,0)</f>
        <v>#N/A</v>
      </c>
      <c r="BJ548" s="19" t="e">
        <f>VLOOKUP(AE548,ORGANOGRAMAES!$C$1:$N$6000,8,0)</f>
        <v>#N/A</v>
      </c>
      <c r="BK548" s="19" t="e">
        <f>VLOOKUP(AE548,ORGANOGRAMAES!$C$1:$N$6000,9,0)</f>
        <v>#N/A</v>
      </c>
      <c r="BL548" s="19" t="e">
        <f>VLOOKUP(AE548,ORGANOGRAMAES!$C$1:$N$6000,10,0)</f>
        <v>#N/A</v>
      </c>
      <c r="BM548" s="19" t="e">
        <f>VLOOKUP(AE548,ORGANOGRAMAES!$C$1:$N$6000,11,0)</f>
        <v>#N/A</v>
      </c>
      <c r="BN548" s="19" t="e">
        <f>VLOOKUP(AE548,ORGANOGRAMAES!$C$1:$N$6000,12,0)</f>
        <v>#N/A</v>
      </c>
      <c r="BP548" s="19" t="str">
        <f t="shared" si="155"/>
        <v>-</v>
      </c>
      <c r="BQ548" s="19" t="str">
        <f t="shared" si="156"/>
        <v>-</v>
      </c>
      <c r="BR548" s="19" t="str">
        <f t="shared" si="157"/>
        <v>-</v>
      </c>
      <c r="BS548" s="19" t="str">
        <f t="shared" si="158"/>
        <v>-</v>
      </c>
      <c r="BT548" s="19" t="str">
        <f t="shared" si="159"/>
        <v>-</v>
      </c>
      <c r="BU548" s="19" t="str">
        <f t="shared" si="160"/>
        <v>-</v>
      </c>
      <c r="BV548" s="19" t="str">
        <f t="shared" si="161"/>
        <v>-</v>
      </c>
      <c r="BW548" s="19" t="str">
        <f t="shared" si="162"/>
        <v>-</v>
      </c>
      <c r="BX548" s="19" t="str">
        <f t="shared" si="163"/>
        <v>-</v>
      </c>
      <c r="BY548" s="19" t="str">
        <f t="shared" si="164"/>
        <v>-</v>
      </c>
      <c r="BZ548" s="19" t="str">
        <f t="shared" si="165"/>
        <v>-</v>
      </c>
    </row>
    <row r="549" spans="1:78">
      <c r="A549" s="106" t="str">
        <f t="shared" si="166"/>
        <v>22.1.00.00.00.00.00</v>
      </c>
      <c r="B549" s="106">
        <f t="shared" si="167"/>
        <v>22</v>
      </c>
      <c r="C549" s="107" t="str">
        <f t="shared" si="168"/>
        <v>1</v>
      </c>
      <c r="D549" s="32" t="s">
        <v>7024</v>
      </c>
      <c r="E549" s="32" t="s">
        <v>7024</v>
      </c>
      <c r="F549" s="32" t="s">
        <v>7024</v>
      </c>
      <c r="G549" s="32" t="s">
        <v>7024</v>
      </c>
      <c r="H549" s="32" t="s">
        <v>7024</v>
      </c>
      <c r="I549" s="33"/>
      <c r="J549" s="17" t="s">
        <v>93</v>
      </c>
      <c r="K549" s="150" t="str">
        <f t="shared" si="169"/>
        <v>-</v>
      </c>
      <c r="L549" s="123"/>
      <c r="M549" s="123"/>
      <c r="N549" s="123"/>
      <c r="O549" s="123"/>
      <c r="P549" s="123"/>
      <c r="Q549" s="123"/>
      <c r="AC549" s="50" t="str">
        <f t="shared" si="171"/>
        <v>22.1</v>
      </c>
      <c r="AD549" s="19">
        <f t="shared" si="172"/>
        <v>528</v>
      </c>
      <c r="AE549" s="49" t="str">
        <f t="shared" si="170"/>
        <v>22.1528</v>
      </c>
      <c r="BD549" s="19" t="e">
        <f>VLOOKUP(AE549,ORGANOGRAMAES!$C$1:$N$6000,2,0)</f>
        <v>#N/A</v>
      </c>
      <c r="BE549" s="19" t="e">
        <f>VLOOKUP(AE549,ORGANOGRAMAES!$C$1:$N$6000,3,0)</f>
        <v>#N/A</v>
      </c>
      <c r="BF549" s="19" t="e">
        <f>VLOOKUP(AE549,ORGANOGRAMAES!$C$1:$N$6000,4,0)</f>
        <v>#N/A</v>
      </c>
      <c r="BG549" s="19" t="e">
        <f>VLOOKUP(AE549,ORGANOGRAMAES!$C$1:$N$6000,5,0)</f>
        <v>#N/A</v>
      </c>
      <c r="BH549" s="19" t="e">
        <f>VLOOKUP(AE549,ORGANOGRAMAES!$C$1:$N$6000,6,0)</f>
        <v>#N/A</v>
      </c>
      <c r="BI549" s="19" t="e">
        <f>VLOOKUP(AE549,ORGANOGRAMAES!$C$1:$N$6000,7,0)</f>
        <v>#N/A</v>
      </c>
      <c r="BJ549" s="19" t="e">
        <f>VLOOKUP(AE549,ORGANOGRAMAES!$C$1:$N$6000,8,0)</f>
        <v>#N/A</v>
      </c>
      <c r="BK549" s="19" t="e">
        <f>VLOOKUP(AE549,ORGANOGRAMAES!$C$1:$N$6000,9,0)</f>
        <v>#N/A</v>
      </c>
      <c r="BL549" s="19" t="e">
        <f>VLOOKUP(AE549,ORGANOGRAMAES!$C$1:$N$6000,10,0)</f>
        <v>#N/A</v>
      </c>
      <c r="BM549" s="19" t="e">
        <f>VLOOKUP(AE549,ORGANOGRAMAES!$C$1:$N$6000,11,0)</f>
        <v>#N/A</v>
      </c>
      <c r="BN549" s="19" t="e">
        <f>VLOOKUP(AE549,ORGANOGRAMAES!$C$1:$N$6000,12,0)</f>
        <v>#N/A</v>
      </c>
      <c r="BP549" s="19" t="str">
        <f t="shared" si="155"/>
        <v>-</v>
      </c>
      <c r="BQ549" s="19" t="str">
        <f t="shared" si="156"/>
        <v>-</v>
      </c>
      <c r="BR549" s="19" t="str">
        <f t="shared" si="157"/>
        <v>-</v>
      </c>
      <c r="BS549" s="19" t="str">
        <f t="shared" si="158"/>
        <v>-</v>
      </c>
      <c r="BT549" s="19" t="str">
        <f t="shared" si="159"/>
        <v>-</v>
      </c>
      <c r="BU549" s="19" t="str">
        <f t="shared" si="160"/>
        <v>-</v>
      </c>
      <c r="BV549" s="19" t="str">
        <f t="shared" si="161"/>
        <v>-</v>
      </c>
      <c r="BW549" s="19" t="str">
        <f t="shared" si="162"/>
        <v>-</v>
      </c>
      <c r="BX549" s="19" t="str">
        <f t="shared" si="163"/>
        <v>-</v>
      </c>
      <c r="BY549" s="19" t="str">
        <f t="shared" si="164"/>
        <v>-</v>
      </c>
      <c r="BZ549" s="19" t="str">
        <f t="shared" si="165"/>
        <v>-</v>
      </c>
    </row>
    <row r="550" spans="1:78">
      <c r="A550" s="106" t="str">
        <f t="shared" si="166"/>
        <v>22.1.00.00.00.00.00</v>
      </c>
      <c r="B550" s="106">
        <f t="shared" si="167"/>
        <v>22</v>
      </c>
      <c r="C550" s="107" t="str">
        <f t="shared" si="168"/>
        <v>1</v>
      </c>
      <c r="D550" s="32" t="s">
        <v>7024</v>
      </c>
      <c r="E550" s="32" t="s">
        <v>7024</v>
      </c>
      <c r="F550" s="32" t="s">
        <v>7024</v>
      </c>
      <c r="G550" s="32" t="s">
        <v>7024</v>
      </c>
      <c r="H550" s="32" t="s">
        <v>7024</v>
      </c>
      <c r="I550" s="33"/>
      <c r="J550" s="17" t="s">
        <v>93</v>
      </c>
      <c r="K550" s="150" t="str">
        <f t="shared" si="169"/>
        <v>-</v>
      </c>
      <c r="L550" s="123"/>
      <c r="M550" s="123"/>
      <c r="N550" s="123"/>
      <c r="O550" s="123"/>
      <c r="P550" s="123"/>
      <c r="Q550" s="123"/>
      <c r="AC550" s="50" t="str">
        <f t="shared" si="171"/>
        <v>22.1</v>
      </c>
      <c r="AD550" s="19">
        <f t="shared" si="172"/>
        <v>529</v>
      </c>
      <c r="AE550" s="49" t="str">
        <f t="shared" si="170"/>
        <v>22.1529</v>
      </c>
      <c r="BD550" s="19" t="e">
        <f>VLOOKUP(AE550,ORGANOGRAMAES!$C$1:$N$6000,2,0)</f>
        <v>#N/A</v>
      </c>
      <c r="BE550" s="19" t="e">
        <f>VLOOKUP(AE550,ORGANOGRAMAES!$C$1:$N$6000,3,0)</f>
        <v>#N/A</v>
      </c>
      <c r="BF550" s="19" t="e">
        <f>VLOOKUP(AE550,ORGANOGRAMAES!$C$1:$N$6000,4,0)</f>
        <v>#N/A</v>
      </c>
      <c r="BG550" s="19" t="e">
        <f>VLOOKUP(AE550,ORGANOGRAMAES!$C$1:$N$6000,5,0)</f>
        <v>#N/A</v>
      </c>
      <c r="BH550" s="19" t="e">
        <f>VLOOKUP(AE550,ORGANOGRAMAES!$C$1:$N$6000,6,0)</f>
        <v>#N/A</v>
      </c>
      <c r="BI550" s="19" t="e">
        <f>VLOOKUP(AE550,ORGANOGRAMAES!$C$1:$N$6000,7,0)</f>
        <v>#N/A</v>
      </c>
      <c r="BJ550" s="19" t="e">
        <f>VLOOKUP(AE550,ORGANOGRAMAES!$C$1:$N$6000,8,0)</f>
        <v>#N/A</v>
      </c>
      <c r="BK550" s="19" t="e">
        <f>VLOOKUP(AE550,ORGANOGRAMAES!$C$1:$N$6000,9,0)</f>
        <v>#N/A</v>
      </c>
      <c r="BL550" s="19" t="e">
        <f>VLOOKUP(AE550,ORGANOGRAMAES!$C$1:$N$6000,10,0)</f>
        <v>#N/A</v>
      </c>
      <c r="BM550" s="19" t="e">
        <f>VLOOKUP(AE550,ORGANOGRAMAES!$C$1:$N$6000,11,0)</f>
        <v>#N/A</v>
      </c>
      <c r="BN550" s="19" t="e">
        <f>VLOOKUP(AE550,ORGANOGRAMAES!$C$1:$N$6000,12,0)</f>
        <v>#N/A</v>
      </c>
      <c r="BP550" s="19" t="str">
        <f t="shared" si="155"/>
        <v>-</v>
      </c>
      <c r="BQ550" s="19" t="str">
        <f t="shared" si="156"/>
        <v>-</v>
      </c>
      <c r="BR550" s="19" t="str">
        <f t="shared" si="157"/>
        <v>-</v>
      </c>
      <c r="BS550" s="19" t="str">
        <f t="shared" si="158"/>
        <v>-</v>
      </c>
      <c r="BT550" s="19" t="str">
        <f t="shared" si="159"/>
        <v>-</v>
      </c>
      <c r="BU550" s="19" t="str">
        <f t="shared" si="160"/>
        <v>-</v>
      </c>
      <c r="BV550" s="19" t="str">
        <f t="shared" si="161"/>
        <v>-</v>
      </c>
      <c r="BW550" s="19" t="str">
        <f t="shared" si="162"/>
        <v>-</v>
      </c>
      <c r="BX550" s="19" t="str">
        <f t="shared" si="163"/>
        <v>-</v>
      </c>
      <c r="BY550" s="19" t="str">
        <f t="shared" si="164"/>
        <v>-</v>
      </c>
      <c r="BZ550" s="19" t="str">
        <f t="shared" si="165"/>
        <v>-</v>
      </c>
    </row>
    <row r="551" spans="1:78">
      <c r="A551" s="106" t="str">
        <f t="shared" si="166"/>
        <v>22.1.00.00.00.00.00</v>
      </c>
      <c r="B551" s="106">
        <f t="shared" si="167"/>
        <v>22</v>
      </c>
      <c r="C551" s="107" t="str">
        <f t="shared" si="168"/>
        <v>1</v>
      </c>
      <c r="D551" s="32" t="s">
        <v>7024</v>
      </c>
      <c r="E551" s="32" t="s">
        <v>7024</v>
      </c>
      <c r="F551" s="32" t="s">
        <v>7024</v>
      </c>
      <c r="G551" s="32" t="s">
        <v>7024</v>
      </c>
      <c r="H551" s="32" t="s">
        <v>7024</v>
      </c>
      <c r="I551" s="33"/>
      <c r="J551" s="17" t="s">
        <v>93</v>
      </c>
      <c r="K551" s="150" t="str">
        <f t="shared" si="169"/>
        <v>-</v>
      </c>
      <c r="L551" s="123"/>
      <c r="M551" s="123"/>
      <c r="N551" s="123"/>
      <c r="O551" s="123"/>
      <c r="P551" s="123"/>
      <c r="Q551" s="123"/>
      <c r="AC551" s="50" t="str">
        <f t="shared" si="171"/>
        <v>22.1</v>
      </c>
      <c r="AD551" s="19">
        <f t="shared" si="172"/>
        <v>530</v>
      </c>
      <c r="AE551" s="49" t="str">
        <f t="shared" si="170"/>
        <v>22.1530</v>
      </c>
      <c r="BD551" s="19" t="e">
        <f>VLOOKUP(AE551,ORGANOGRAMAES!$C$1:$N$6000,2,0)</f>
        <v>#N/A</v>
      </c>
      <c r="BE551" s="19" t="e">
        <f>VLOOKUP(AE551,ORGANOGRAMAES!$C$1:$N$6000,3,0)</f>
        <v>#N/A</v>
      </c>
      <c r="BF551" s="19" t="e">
        <f>VLOOKUP(AE551,ORGANOGRAMAES!$C$1:$N$6000,4,0)</f>
        <v>#N/A</v>
      </c>
      <c r="BG551" s="19" t="e">
        <f>VLOOKUP(AE551,ORGANOGRAMAES!$C$1:$N$6000,5,0)</f>
        <v>#N/A</v>
      </c>
      <c r="BH551" s="19" t="e">
        <f>VLOOKUP(AE551,ORGANOGRAMAES!$C$1:$N$6000,6,0)</f>
        <v>#N/A</v>
      </c>
      <c r="BI551" s="19" t="e">
        <f>VLOOKUP(AE551,ORGANOGRAMAES!$C$1:$N$6000,7,0)</f>
        <v>#N/A</v>
      </c>
      <c r="BJ551" s="19" t="e">
        <f>VLOOKUP(AE551,ORGANOGRAMAES!$C$1:$N$6000,8,0)</f>
        <v>#N/A</v>
      </c>
      <c r="BK551" s="19" t="e">
        <f>VLOOKUP(AE551,ORGANOGRAMAES!$C$1:$N$6000,9,0)</f>
        <v>#N/A</v>
      </c>
      <c r="BL551" s="19" t="e">
        <f>VLOOKUP(AE551,ORGANOGRAMAES!$C$1:$N$6000,10,0)</f>
        <v>#N/A</v>
      </c>
      <c r="BM551" s="19" t="e">
        <f>VLOOKUP(AE551,ORGANOGRAMAES!$C$1:$N$6000,11,0)</f>
        <v>#N/A</v>
      </c>
      <c r="BN551" s="19" t="e">
        <f>VLOOKUP(AE551,ORGANOGRAMAES!$C$1:$N$6000,12,0)</f>
        <v>#N/A</v>
      </c>
      <c r="BP551" s="19" t="str">
        <f t="shared" si="155"/>
        <v>-</v>
      </c>
      <c r="BQ551" s="19" t="str">
        <f t="shared" si="156"/>
        <v>-</v>
      </c>
      <c r="BR551" s="19" t="str">
        <f t="shared" si="157"/>
        <v>-</v>
      </c>
      <c r="BS551" s="19" t="str">
        <f t="shared" si="158"/>
        <v>-</v>
      </c>
      <c r="BT551" s="19" t="str">
        <f t="shared" si="159"/>
        <v>-</v>
      </c>
      <c r="BU551" s="19" t="str">
        <f t="shared" si="160"/>
        <v>-</v>
      </c>
      <c r="BV551" s="19" t="str">
        <f t="shared" si="161"/>
        <v>-</v>
      </c>
      <c r="BW551" s="19" t="str">
        <f t="shared" si="162"/>
        <v>-</v>
      </c>
      <c r="BX551" s="19" t="str">
        <f t="shared" si="163"/>
        <v>-</v>
      </c>
      <c r="BY551" s="19" t="str">
        <f t="shared" si="164"/>
        <v>-</v>
      </c>
      <c r="BZ551" s="19" t="str">
        <f t="shared" si="165"/>
        <v>-</v>
      </c>
    </row>
    <row r="552" spans="1:78">
      <c r="A552" s="106" t="str">
        <f t="shared" si="166"/>
        <v>22.1.00.00.00.00.00</v>
      </c>
      <c r="B552" s="106">
        <f t="shared" si="167"/>
        <v>22</v>
      </c>
      <c r="C552" s="107" t="str">
        <f t="shared" si="168"/>
        <v>1</v>
      </c>
      <c r="D552" s="32" t="s">
        <v>7024</v>
      </c>
      <c r="E552" s="32" t="s">
        <v>7024</v>
      </c>
      <c r="F552" s="32" t="s">
        <v>7024</v>
      </c>
      <c r="G552" s="32" t="s">
        <v>7024</v>
      </c>
      <c r="H552" s="32" t="s">
        <v>7024</v>
      </c>
      <c r="I552" s="33"/>
      <c r="J552" s="17" t="s">
        <v>93</v>
      </c>
      <c r="K552" s="150" t="str">
        <f t="shared" si="169"/>
        <v>-</v>
      </c>
      <c r="L552" s="123"/>
      <c r="M552" s="123"/>
      <c r="N552" s="123"/>
      <c r="O552" s="123"/>
      <c r="P552" s="123"/>
      <c r="Q552" s="123"/>
      <c r="AC552" s="50" t="str">
        <f t="shared" si="171"/>
        <v>22.1</v>
      </c>
      <c r="AD552" s="19">
        <f t="shared" si="172"/>
        <v>531</v>
      </c>
      <c r="AE552" s="49" t="str">
        <f t="shared" si="170"/>
        <v>22.1531</v>
      </c>
      <c r="BD552" s="19" t="e">
        <f>VLOOKUP(AE552,ORGANOGRAMAES!$C$1:$N$6000,2,0)</f>
        <v>#N/A</v>
      </c>
      <c r="BE552" s="19" t="e">
        <f>VLOOKUP(AE552,ORGANOGRAMAES!$C$1:$N$6000,3,0)</f>
        <v>#N/A</v>
      </c>
      <c r="BF552" s="19" t="e">
        <f>VLOOKUP(AE552,ORGANOGRAMAES!$C$1:$N$6000,4,0)</f>
        <v>#N/A</v>
      </c>
      <c r="BG552" s="19" t="e">
        <f>VLOOKUP(AE552,ORGANOGRAMAES!$C$1:$N$6000,5,0)</f>
        <v>#N/A</v>
      </c>
      <c r="BH552" s="19" t="e">
        <f>VLOOKUP(AE552,ORGANOGRAMAES!$C$1:$N$6000,6,0)</f>
        <v>#N/A</v>
      </c>
      <c r="BI552" s="19" t="e">
        <f>VLOOKUP(AE552,ORGANOGRAMAES!$C$1:$N$6000,7,0)</f>
        <v>#N/A</v>
      </c>
      <c r="BJ552" s="19" t="e">
        <f>VLOOKUP(AE552,ORGANOGRAMAES!$C$1:$N$6000,8,0)</f>
        <v>#N/A</v>
      </c>
      <c r="BK552" s="19" t="e">
        <f>VLOOKUP(AE552,ORGANOGRAMAES!$C$1:$N$6000,9,0)</f>
        <v>#N/A</v>
      </c>
      <c r="BL552" s="19" t="e">
        <f>VLOOKUP(AE552,ORGANOGRAMAES!$C$1:$N$6000,10,0)</f>
        <v>#N/A</v>
      </c>
      <c r="BM552" s="19" t="e">
        <f>VLOOKUP(AE552,ORGANOGRAMAES!$C$1:$N$6000,11,0)</f>
        <v>#N/A</v>
      </c>
      <c r="BN552" s="19" t="e">
        <f>VLOOKUP(AE552,ORGANOGRAMAES!$C$1:$N$6000,12,0)</f>
        <v>#N/A</v>
      </c>
      <c r="BP552" s="19" t="str">
        <f t="shared" si="155"/>
        <v>-</v>
      </c>
      <c r="BQ552" s="19" t="str">
        <f t="shared" si="156"/>
        <v>-</v>
      </c>
      <c r="BR552" s="19" t="str">
        <f t="shared" si="157"/>
        <v>-</v>
      </c>
      <c r="BS552" s="19" t="str">
        <f t="shared" si="158"/>
        <v>-</v>
      </c>
      <c r="BT552" s="19" t="str">
        <f t="shared" si="159"/>
        <v>-</v>
      </c>
      <c r="BU552" s="19" t="str">
        <f t="shared" si="160"/>
        <v>-</v>
      </c>
      <c r="BV552" s="19" t="str">
        <f t="shared" si="161"/>
        <v>-</v>
      </c>
      <c r="BW552" s="19" t="str">
        <f t="shared" si="162"/>
        <v>-</v>
      </c>
      <c r="BX552" s="19" t="str">
        <f t="shared" si="163"/>
        <v>-</v>
      </c>
      <c r="BY552" s="19" t="str">
        <f t="shared" si="164"/>
        <v>-</v>
      </c>
      <c r="BZ552" s="19" t="str">
        <f t="shared" si="165"/>
        <v>-</v>
      </c>
    </row>
    <row r="553" spans="1:78">
      <c r="A553" s="106" t="str">
        <f t="shared" si="166"/>
        <v>22.1.00.00.00.00.00</v>
      </c>
      <c r="B553" s="106">
        <f t="shared" si="167"/>
        <v>22</v>
      </c>
      <c r="C553" s="107" t="str">
        <f t="shared" si="168"/>
        <v>1</v>
      </c>
      <c r="D553" s="32" t="s">
        <v>7024</v>
      </c>
      <c r="E553" s="32" t="s">
        <v>7024</v>
      </c>
      <c r="F553" s="32" t="s">
        <v>7024</v>
      </c>
      <c r="G553" s="32" t="s">
        <v>7024</v>
      </c>
      <c r="H553" s="32" t="s">
        <v>7024</v>
      </c>
      <c r="I553" s="33"/>
      <c r="J553" s="17" t="s">
        <v>93</v>
      </c>
      <c r="K553" s="150" t="str">
        <f t="shared" si="169"/>
        <v>-</v>
      </c>
      <c r="L553" s="123"/>
      <c r="M553" s="123"/>
      <c r="N553" s="123"/>
      <c r="O553" s="123"/>
      <c r="P553" s="123"/>
      <c r="Q553" s="123"/>
      <c r="AC553" s="50" t="str">
        <f t="shared" si="171"/>
        <v>22.1</v>
      </c>
      <c r="AD553" s="19">
        <f t="shared" si="172"/>
        <v>532</v>
      </c>
      <c r="AE553" s="49" t="str">
        <f t="shared" si="170"/>
        <v>22.1532</v>
      </c>
      <c r="BD553" s="19" t="e">
        <f>VLOOKUP(AE553,ORGANOGRAMAES!$C$1:$N$6000,2,0)</f>
        <v>#N/A</v>
      </c>
      <c r="BE553" s="19" t="e">
        <f>VLOOKUP(AE553,ORGANOGRAMAES!$C$1:$N$6000,3,0)</f>
        <v>#N/A</v>
      </c>
      <c r="BF553" s="19" t="e">
        <f>VLOOKUP(AE553,ORGANOGRAMAES!$C$1:$N$6000,4,0)</f>
        <v>#N/A</v>
      </c>
      <c r="BG553" s="19" t="e">
        <f>VLOOKUP(AE553,ORGANOGRAMAES!$C$1:$N$6000,5,0)</f>
        <v>#N/A</v>
      </c>
      <c r="BH553" s="19" t="e">
        <f>VLOOKUP(AE553,ORGANOGRAMAES!$C$1:$N$6000,6,0)</f>
        <v>#N/A</v>
      </c>
      <c r="BI553" s="19" t="e">
        <f>VLOOKUP(AE553,ORGANOGRAMAES!$C$1:$N$6000,7,0)</f>
        <v>#N/A</v>
      </c>
      <c r="BJ553" s="19" t="e">
        <f>VLOOKUP(AE553,ORGANOGRAMAES!$C$1:$N$6000,8,0)</f>
        <v>#N/A</v>
      </c>
      <c r="BK553" s="19" t="e">
        <f>VLOOKUP(AE553,ORGANOGRAMAES!$C$1:$N$6000,9,0)</f>
        <v>#N/A</v>
      </c>
      <c r="BL553" s="19" t="e">
        <f>VLOOKUP(AE553,ORGANOGRAMAES!$C$1:$N$6000,10,0)</f>
        <v>#N/A</v>
      </c>
      <c r="BM553" s="19" t="e">
        <f>VLOOKUP(AE553,ORGANOGRAMAES!$C$1:$N$6000,11,0)</f>
        <v>#N/A</v>
      </c>
      <c r="BN553" s="19" t="e">
        <f>VLOOKUP(AE553,ORGANOGRAMAES!$C$1:$N$6000,12,0)</f>
        <v>#N/A</v>
      </c>
      <c r="BP553" s="19" t="str">
        <f t="shared" si="155"/>
        <v>-</v>
      </c>
      <c r="BQ553" s="19" t="str">
        <f t="shared" si="156"/>
        <v>-</v>
      </c>
      <c r="BR553" s="19" t="str">
        <f t="shared" si="157"/>
        <v>-</v>
      </c>
      <c r="BS553" s="19" t="str">
        <f t="shared" si="158"/>
        <v>-</v>
      </c>
      <c r="BT553" s="19" t="str">
        <f t="shared" si="159"/>
        <v>-</v>
      </c>
      <c r="BU553" s="19" t="str">
        <f t="shared" si="160"/>
        <v>-</v>
      </c>
      <c r="BV553" s="19" t="str">
        <f t="shared" si="161"/>
        <v>-</v>
      </c>
      <c r="BW553" s="19" t="str">
        <f t="shared" si="162"/>
        <v>-</v>
      </c>
      <c r="BX553" s="19" t="str">
        <f t="shared" si="163"/>
        <v>-</v>
      </c>
      <c r="BY553" s="19" t="str">
        <f t="shared" si="164"/>
        <v>-</v>
      </c>
      <c r="BZ553" s="19" t="str">
        <f t="shared" si="165"/>
        <v>-</v>
      </c>
    </row>
    <row r="554" spans="1:78">
      <c r="A554" s="106" t="str">
        <f t="shared" si="166"/>
        <v>22.1.00.00.00.00.00</v>
      </c>
      <c r="B554" s="106">
        <f t="shared" si="167"/>
        <v>22</v>
      </c>
      <c r="C554" s="107" t="str">
        <f t="shared" si="168"/>
        <v>1</v>
      </c>
      <c r="D554" s="32" t="s">
        <v>7024</v>
      </c>
      <c r="E554" s="32" t="s">
        <v>7024</v>
      </c>
      <c r="F554" s="32" t="s">
        <v>7024</v>
      </c>
      <c r="G554" s="32" t="s">
        <v>7024</v>
      </c>
      <c r="H554" s="32" t="s">
        <v>7024</v>
      </c>
      <c r="I554" s="33"/>
      <c r="J554" s="17" t="s">
        <v>93</v>
      </c>
      <c r="K554" s="150" t="str">
        <f t="shared" si="169"/>
        <v>-</v>
      </c>
      <c r="L554" s="123"/>
      <c r="M554" s="123"/>
      <c r="N554" s="123"/>
      <c r="O554" s="123"/>
      <c r="P554" s="123"/>
      <c r="Q554" s="123"/>
      <c r="AC554" s="50" t="str">
        <f t="shared" si="171"/>
        <v>22.1</v>
      </c>
      <c r="AD554" s="19">
        <f t="shared" si="172"/>
        <v>533</v>
      </c>
      <c r="AE554" s="49" t="str">
        <f t="shared" si="170"/>
        <v>22.1533</v>
      </c>
      <c r="BD554" s="19" t="e">
        <f>VLOOKUP(AE554,ORGANOGRAMAES!$C$1:$N$6000,2,0)</f>
        <v>#N/A</v>
      </c>
      <c r="BE554" s="19" t="e">
        <f>VLOOKUP(AE554,ORGANOGRAMAES!$C$1:$N$6000,3,0)</f>
        <v>#N/A</v>
      </c>
      <c r="BF554" s="19" t="e">
        <f>VLOOKUP(AE554,ORGANOGRAMAES!$C$1:$N$6000,4,0)</f>
        <v>#N/A</v>
      </c>
      <c r="BG554" s="19" t="e">
        <f>VLOOKUP(AE554,ORGANOGRAMAES!$C$1:$N$6000,5,0)</f>
        <v>#N/A</v>
      </c>
      <c r="BH554" s="19" t="e">
        <f>VLOOKUP(AE554,ORGANOGRAMAES!$C$1:$N$6000,6,0)</f>
        <v>#N/A</v>
      </c>
      <c r="BI554" s="19" t="e">
        <f>VLOOKUP(AE554,ORGANOGRAMAES!$C$1:$N$6000,7,0)</f>
        <v>#N/A</v>
      </c>
      <c r="BJ554" s="19" t="e">
        <f>VLOOKUP(AE554,ORGANOGRAMAES!$C$1:$N$6000,8,0)</f>
        <v>#N/A</v>
      </c>
      <c r="BK554" s="19" t="e">
        <f>VLOOKUP(AE554,ORGANOGRAMAES!$C$1:$N$6000,9,0)</f>
        <v>#N/A</v>
      </c>
      <c r="BL554" s="19" t="e">
        <f>VLOOKUP(AE554,ORGANOGRAMAES!$C$1:$N$6000,10,0)</f>
        <v>#N/A</v>
      </c>
      <c r="BM554" s="19" t="e">
        <f>VLOOKUP(AE554,ORGANOGRAMAES!$C$1:$N$6000,11,0)</f>
        <v>#N/A</v>
      </c>
      <c r="BN554" s="19" t="e">
        <f>VLOOKUP(AE554,ORGANOGRAMAES!$C$1:$N$6000,12,0)</f>
        <v>#N/A</v>
      </c>
      <c r="BP554" s="19" t="str">
        <f t="shared" si="155"/>
        <v>-</v>
      </c>
      <c r="BQ554" s="19" t="str">
        <f t="shared" si="156"/>
        <v>-</v>
      </c>
      <c r="BR554" s="19" t="str">
        <f t="shared" si="157"/>
        <v>-</v>
      </c>
      <c r="BS554" s="19" t="str">
        <f t="shared" si="158"/>
        <v>-</v>
      </c>
      <c r="BT554" s="19" t="str">
        <f t="shared" si="159"/>
        <v>-</v>
      </c>
      <c r="BU554" s="19" t="str">
        <f t="shared" si="160"/>
        <v>-</v>
      </c>
      <c r="BV554" s="19" t="str">
        <f t="shared" si="161"/>
        <v>-</v>
      </c>
      <c r="BW554" s="19" t="str">
        <f t="shared" si="162"/>
        <v>-</v>
      </c>
      <c r="BX554" s="19" t="str">
        <f t="shared" si="163"/>
        <v>-</v>
      </c>
      <c r="BY554" s="19" t="str">
        <f t="shared" si="164"/>
        <v>-</v>
      </c>
      <c r="BZ554" s="19" t="str">
        <f t="shared" si="165"/>
        <v>-</v>
      </c>
    </row>
    <row r="555" spans="1:78">
      <c r="A555" s="106" t="str">
        <f t="shared" si="166"/>
        <v>22.1.00.00.00.00.00</v>
      </c>
      <c r="B555" s="106">
        <f t="shared" si="167"/>
        <v>22</v>
      </c>
      <c r="C555" s="107" t="str">
        <f t="shared" si="168"/>
        <v>1</v>
      </c>
      <c r="D555" s="32" t="s">
        <v>7024</v>
      </c>
      <c r="E555" s="32" t="s">
        <v>7024</v>
      </c>
      <c r="F555" s="32" t="s">
        <v>7024</v>
      </c>
      <c r="G555" s="32" t="s">
        <v>7024</v>
      </c>
      <c r="H555" s="32" t="s">
        <v>7024</v>
      </c>
      <c r="I555" s="33"/>
      <c r="J555" s="17" t="s">
        <v>93</v>
      </c>
      <c r="K555" s="150" t="str">
        <f t="shared" si="169"/>
        <v>-</v>
      </c>
      <c r="L555" s="123"/>
      <c r="M555" s="123"/>
      <c r="N555" s="123"/>
      <c r="O555" s="123"/>
      <c r="P555" s="123"/>
      <c r="Q555" s="123"/>
      <c r="AC555" s="50" t="str">
        <f t="shared" si="171"/>
        <v>22.1</v>
      </c>
      <c r="AD555" s="19">
        <f t="shared" si="172"/>
        <v>534</v>
      </c>
      <c r="AE555" s="49" t="str">
        <f t="shared" si="170"/>
        <v>22.1534</v>
      </c>
      <c r="BD555" s="19" t="e">
        <f>VLOOKUP(AE555,ORGANOGRAMAES!$C$1:$N$6000,2,0)</f>
        <v>#N/A</v>
      </c>
      <c r="BE555" s="19" t="e">
        <f>VLOOKUP(AE555,ORGANOGRAMAES!$C$1:$N$6000,3,0)</f>
        <v>#N/A</v>
      </c>
      <c r="BF555" s="19" t="e">
        <f>VLOOKUP(AE555,ORGANOGRAMAES!$C$1:$N$6000,4,0)</f>
        <v>#N/A</v>
      </c>
      <c r="BG555" s="19" t="e">
        <f>VLOOKUP(AE555,ORGANOGRAMAES!$C$1:$N$6000,5,0)</f>
        <v>#N/A</v>
      </c>
      <c r="BH555" s="19" t="e">
        <f>VLOOKUP(AE555,ORGANOGRAMAES!$C$1:$N$6000,6,0)</f>
        <v>#N/A</v>
      </c>
      <c r="BI555" s="19" t="e">
        <f>VLOOKUP(AE555,ORGANOGRAMAES!$C$1:$N$6000,7,0)</f>
        <v>#N/A</v>
      </c>
      <c r="BJ555" s="19" t="e">
        <f>VLOOKUP(AE555,ORGANOGRAMAES!$C$1:$N$6000,8,0)</f>
        <v>#N/A</v>
      </c>
      <c r="BK555" s="19" t="e">
        <f>VLOOKUP(AE555,ORGANOGRAMAES!$C$1:$N$6000,9,0)</f>
        <v>#N/A</v>
      </c>
      <c r="BL555" s="19" t="e">
        <f>VLOOKUP(AE555,ORGANOGRAMAES!$C$1:$N$6000,10,0)</f>
        <v>#N/A</v>
      </c>
      <c r="BM555" s="19" t="e">
        <f>VLOOKUP(AE555,ORGANOGRAMAES!$C$1:$N$6000,11,0)</f>
        <v>#N/A</v>
      </c>
      <c r="BN555" s="19" t="e">
        <f>VLOOKUP(AE555,ORGANOGRAMAES!$C$1:$N$6000,12,0)</f>
        <v>#N/A</v>
      </c>
      <c r="BP555" s="19" t="str">
        <f t="shared" si="155"/>
        <v>-</v>
      </c>
      <c r="BQ555" s="19" t="str">
        <f t="shared" si="156"/>
        <v>-</v>
      </c>
      <c r="BR555" s="19" t="str">
        <f t="shared" si="157"/>
        <v>-</v>
      </c>
      <c r="BS555" s="19" t="str">
        <f t="shared" si="158"/>
        <v>-</v>
      </c>
      <c r="BT555" s="19" t="str">
        <f t="shared" si="159"/>
        <v>-</v>
      </c>
      <c r="BU555" s="19" t="str">
        <f t="shared" si="160"/>
        <v>-</v>
      </c>
      <c r="BV555" s="19" t="str">
        <f t="shared" si="161"/>
        <v>-</v>
      </c>
      <c r="BW555" s="19" t="str">
        <f t="shared" si="162"/>
        <v>-</v>
      </c>
      <c r="BX555" s="19" t="str">
        <f t="shared" si="163"/>
        <v>-</v>
      </c>
      <c r="BY555" s="19" t="str">
        <f t="shared" si="164"/>
        <v>-</v>
      </c>
      <c r="BZ555" s="19" t="str">
        <f t="shared" si="165"/>
        <v>-</v>
      </c>
    </row>
    <row r="556" spans="1:78">
      <c r="A556" s="106" t="str">
        <f t="shared" si="166"/>
        <v>22.1.00.00.00.00.00</v>
      </c>
      <c r="B556" s="106">
        <f t="shared" si="167"/>
        <v>22</v>
      </c>
      <c r="C556" s="107" t="str">
        <f t="shared" si="168"/>
        <v>1</v>
      </c>
      <c r="D556" s="32" t="s">
        <v>7024</v>
      </c>
      <c r="E556" s="32" t="s">
        <v>7024</v>
      </c>
      <c r="F556" s="32" t="s">
        <v>7024</v>
      </c>
      <c r="G556" s="32" t="s">
        <v>7024</v>
      </c>
      <c r="H556" s="32" t="s">
        <v>7024</v>
      </c>
      <c r="I556" s="33"/>
      <c r="J556" s="17" t="s">
        <v>93</v>
      </c>
      <c r="K556" s="150" t="str">
        <f t="shared" si="169"/>
        <v>-</v>
      </c>
      <c r="L556" s="123"/>
      <c r="M556" s="123"/>
      <c r="N556" s="123"/>
      <c r="O556" s="123"/>
      <c r="P556" s="123"/>
      <c r="Q556" s="123"/>
      <c r="AC556" s="50" t="str">
        <f t="shared" si="171"/>
        <v>22.1</v>
      </c>
      <c r="AD556" s="19">
        <f t="shared" si="172"/>
        <v>535</v>
      </c>
      <c r="AE556" s="49" t="str">
        <f t="shared" si="170"/>
        <v>22.1535</v>
      </c>
      <c r="BD556" s="19" t="e">
        <f>VLOOKUP(AE556,ORGANOGRAMAES!$C$1:$N$6000,2,0)</f>
        <v>#N/A</v>
      </c>
      <c r="BE556" s="19" t="e">
        <f>VLOOKUP(AE556,ORGANOGRAMAES!$C$1:$N$6000,3,0)</f>
        <v>#N/A</v>
      </c>
      <c r="BF556" s="19" t="e">
        <f>VLOOKUP(AE556,ORGANOGRAMAES!$C$1:$N$6000,4,0)</f>
        <v>#N/A</v>
      </c>
      <c r="BG556" s="19" t="e">
        <f>VLOOKUP(AE556,ORGANOGRAMAES!$C$1:$N$6000,5,0)</f>
        <v>#N/A</v>
      </c>
      <c r="BH556" s="19" t="e">
        <f>VLOOKUP(AE556,ORGANOGRAMAES!$C$1:$N$6000,6,0)</f>
        <v>#N/A</v>
      </c>
      <c r="BI556" s="19" t="e">
        <f>VLOOKUP(AE556,ORGANOGRAMAES!$C$1:$N$6000,7,0)</f>
        <v>#N/A</v>
      </c>
      <c r="BJ556" s="19" t="e">
        <f>VLOOKUP(AE556,ORGANOGRAMAES!$C$1:$N$6000,8,0)</f>
        <v>#N/A</v>
      </c>
      <c r="BK556" s="19" t="e">
        <f>VLOOKUP(AE556,ORGANOGRAMAES!$C$1:$N$6000,9,0)</f>
        <v>#N/A</v>
      </c>
      <c r="BL556" s="19" t="e">
        <f>VLOOKUP(AE556,ORGANOGRAMAES!$C$1:$N$6000,10,0)</f>
        <v>#N/A</v>
      </c>
      <c r="BM556" s="19" t="e">
        <f>VLOOKUP(AE556,ORGANOGRAMAES!$C$1:$N$6000,11,0)</f>
        <v>#N/A</v>
      </c>
      <c r="BN556" s="19" t="e">
        <f>VLOOKUP(AE556,ORGANOGRAMAES!$C$1:$N$6000,12,0)</f>
        <v>#N/A</v>
      </c>
      <c r="BP556" s="19" t="str">
        <f t="shared" si="155"/>
        <v>-</v>
      </c>
      <c r="BQ556" s="19" t="str">
        <f t="shared" si="156"/>
        <v>-</v>
      </c>
      <c r="BR556" s="19" t="str">
        <f t="shared" si="157"/>
        <v>-</v>
      </c>
      <c r="BS556" s="19" t="str">
        <f t="shared" si="158"/>
        <v>-</v>
      </c>
      <c r="BT556" s="19" t="str">
        <f t="shared" si="159"/>
        <v>-</v>
      </c>
      <c r="BU556" s="19" t="str">
        <f t="shared" si="160"/>
        <v>-</v>
      </c>
      <c r="BV556" s="19" t="str">
        <f t="shared" si="161"/>
        <v>-</v>
      </c>
      <c r="BW556" s="19" t="str">
        <f t="shared" si="162"/>
        <v>-</v>
      </c>
      <c r="BX556" s="19" t="str">
        <f t="shared" si="163"/>
        <v>-</v>
      </c>
      <c r="BY556" s="19" t="str">
        <f t="shared" si="164"/>
        <v>-</v>
      </c>
      <c r="BZ556" s="19" t="str">
        <f t="shared" si="165"/>
        <v>-</v>
      </c>
    </row>
    <row r="557" spans="1:78">
      <c r="A557" s="106" t="str">
        <f t="shared" si="166"/>
        <v>22.1.00.00.00.00.00</v>
      </c>
      <c r="B557" s="106">
        <f t="shared" si="167"/>
        <v>22</v>
      </c>
      <c r="C557" s="107" t="str">
        <f t="shared" si="168"/>
        <v>1</v>
      </c>
      <c r="D557" s="32" t="s">
        <v>7024</v>
      </c>
      <c r="E557" s="32" t="s">
        <v>7024</v>
      </c>
      <c r="F557" s="32" t="s">
        <v>7024</v>
      </c>
      <c r="G557" s="32" t="s">
        <v>7024</v>
      </c>
      <c r="H557" s="32" t="s">
        <v>7024</v>
      </c>
      <c r="I557" s="33"/>
      <c r="J557" s="17" t="s">
        <v>93</v>
      </c>
      <c r="K557" s="150" t="str">
        <f t="shared" si="169"/>
        <v>-</v>
      </c>
      <c r="L557" s="123"/>
      <c r="M557" s="123"/>
      <c r="N557" s="123"/>
      <c r="O557" s="123"/>
      <c r="P557" s="123"/>
      <c r="Q557" s="123"/>
      <c r="AC557" s="50" t="str">
        <f t="shared" si="171"/>
        <v>22.1</v>
      </c>
      <c r="AD557" s="19">
        <f t="shared" si="172"/>
        <v>536</v>
      </c>
      <c r="AE557" s="49" t="str">
        <f t="shared" si="170"/>
        <v>22.1536</v>
      </c>
      <c r="BD557" s="19" t="e">
        <f>VLOOKUP(AE557,ORGANOGRAMAES!$C$1:$N$6000,2,0)</f>
        <v>#N/A</v>
      </c>
      <c r="BE557" s="19" t="e">
        <f>VLOOKUP(AE557,ORGANOGRAMAES!$C$1:$N$6000,3,0)</f>
        <v>#N/A</v>
      </c>
      <c r="BF557" s="19" t="e">
        <f>VLOOKUP(AE557,ORGANOGRAMAES!$C$1:$N$6000,4,0)</f>
        <v>#N/A</v>
      </c>
      <c r="BG557" s="19" t="e">
        <f>VLOOKUP(AE557,ORGANOGRAMAES!$C$1:$N$6000,5,0)</f>
        <v>#N/A</v>
      </c>
      <c r="BH557" s="19" t="e">
        <f>VLOOKUP(AE557,ORGANOGRAMAES!$C$1:$N$6000,6,0)</f>
        <v>#N/A</v>
      </c>
      <c r="BI557" s="19" t="e">
        <f>VLOOKUP(AE557,ORGANOGRAMAES!$C$1:$N$6000,7,0)</f>
        <v>#N/A</v>
      </c>
      <c r="BJ557" s="19" t="e">
        <f>VLOOKUP(AE557,ORGANOGRAMAES!$C$1:$N$6000,8,0)</f>
        <v>#N/A</v>
      </c>
      <c r="BK557" s="19" t="e">
        <f>VLOOKUP(AE557,ORGANOGRAMAES!$C$1:$N$6000,9,0)</f>
        <v>#N/A</v>
      </c>
      <c r="BL557" s="19" t="e">
        <f>VLOOKUP(AE557,ORGANOGRAMAES!$C$1:$N$6000,10,0)</f>
        <v>#N/A</v>
      </c>
      <c r="BM557" s="19" t="e">
        <f>VLOOKUP(AE557,ORGANOGRAMAES!$C$1:$N$6000,11,0)</f>
        <v>#N/A</v>
      </c>
      <c r="BN557" s="19" t="e">
        <f>VLOOKUP(AE557,ORGANOGRAMAES!$C$1:$N$6000,12,0)</f>
        <v>#N/A</v>
      </c>
      <c r="BP557" s="19" t="str">
        <f t="shared" si="155"/>
        <v>-</v>
      </c>
      <c r="BQ557" s="19" t="str">
        <f t="shared" si="156"/>
        <v>-</v>
      </c>
      <c r="BR557" s="19" t="str">
        <f t="shared" si="157"/>
        <v>-</v>
      </c>
      <c r="BS557" s="19" t="str">
        <f t="shared" si="158"/>
        <v>-</v>
      </c>
      <c r="BT557" s="19" t="str">
        <f t="shared" si="159"/>
        <v>-</v>
      </c>
      <c r="BU557" s="19" t="str">
        <f t="shared" si="160"/>
        <v>-</v>
      </c>
      <c r="BV557" s="19" t="str">
        <f t="shared" si="161"/>
        <v>-</v>
      </c>
      <c r="BW557" s="19" t="str">
        <f t="shared" si="162"/>
        <v>-</v>
      </c>
      <c r="BX557" s="19" t="str">
        <f t="shared" si="163"/>
        <v>-</v>
      </c>
      <c r="BY557" s="19" t="str">
        <f t="shared" si="164"/>
        <v>-</v>
      </c>
      <c r="BZ557" s="19" t="str">
        <f t="shared" si="165"/>
        <v>-</v>
      </c>
    </row>
    <row r="558" spans="1:78">
      <c r="A558" s="106" t="str">
        <f t="shared" si="166"/>
        <v>22.1.00.00.00.00.00</v>
      </c>
      <c r="B558" s="106">
        <f t="shared" si="167"/>
        <v>22</v>
      </c>
      <c r="C558" s="107" t="str">
        <f t="shared" si="168"/>
        <v>1</v>
      </c>
      <c r="D558" s="32" t="s">
        <v>7024</v>
      </c>
      <c r="E558" s="32" t="s">
        <v>7024</v>
      </c>
      <c r="F558" s="32" t="s">
        <v>7024</v>
      </c>
      <c r="G558" s="32" t="s">
        <v>7024</v>
      </c>
      <c r="H558" s="32" t="s">
        <v>7024</v>
      </c>
      <c r="I558" s="33"/>
      <c r="J558" s="17" t="s">
        <v>93</v>
      </c>
      <c r="K558" s="150" t="str">
        <f t="shared" si="169"/>
        <v>-</v>
      </c>
      <c r="L558" s="123"/>
      <c r="M558" s="123"/>
      <c r="N558" s="123"/>
      <c r="O558" s="123"/>
      <c r="P558" s="123"/>
      <c r="Q558" s="123"/>
      <c r="AC558" s="50" t="str">
        <f t="shared" si="171"/>
        <v>22.1</v>
      </c>
      <c r="AD558" s="19">
        <f t="shared" si="172"/>
        <v>537</v>
      </c>
      <c r="AE558" s="49" t="str">
        <f t="shared" si="170"/>
        <v>22.1537</v>
      </c>
      <c r="BD558" s="19" t="e">
        <f>VLOOKUP(AE558,ORGANOGRAMAES!$C$1:$N$6000,2,0)</f>
        <v>#N/A</v>
      </c>
      <c r="BE558" s="19" t="e">
        <f>VLOOKUP(AE558,ORGANOGRAMAES!$C$1:$N$6000,3,0)</f>
        <v>#N/A</v>
      </c>
      <c r="BF558" s="19" t="e">
        <f>VLOOKUP(AE558,ORGANOGRAMAES!$C$1:$N$6000,4,0)</f>
        <v>#N/A</v>
      </c>
      <c r="BG558" s="19" t="e">
        <f>VLOOKUP(AE558,ORGANOGRAMAES!$C$1:$N$6000,5,0)</f>
        <v>#N/A</v>
      </c>
      <c r="BH558" s="19" t="e">
        <f>VLOOKUP(AE558,ORGANOGRAMAES!$C$1:$N$6000,6,0)</f>
        <v>#N/A</v>
      </c>
      <c r="BI558" s="19" t="e">
        <f>VLOOKUP(AE558,ORGANOGRAMAES!$C$1:$N$6000,7,0)</f>
        <v>#N/A</v>
      </c>
      <c r="BJ558" s="19" t="e">
        <f>VLOOKUP(AE558,ORGANOGRAMAES!$C$1:$N$6000,8,0)</f>
        <v>#N/A</v>
      </c>
      <c r="BK558" s="19" t="e">
        <f>VLOOKUP(AE558,ORGANOGRAMAES!$C$1:$N$6000,9,0)</f>
        <v>#N/A</v>
      </c>
      <c r="BL558" s="19" t="e">
        <f>VLOOKUP(AE558,ORGANOGRAMAES!$C$1:$N$6000,10,0)</f>
        <v>#N/A</v>
      </c>
      <c r="BM558" s="19" t="e">
        <f>VLOOKUP(AE558,ORGANOGRAMAES!$C$1:$N$6000,11,0)</f>
        <v>#N/A</v>
      </c>
      <c r="BN558" s="19" t="e">
        <f>VLOOKUP(AE558,ORGANOGRAMAES!$C$1:$N$6000,12,0)</f>
        <v>#N/A</v>
      </c>
      <c r="BP558" s="19" t="str">
        <f t="shared" si="155"/>
        <v>-</v>
      </c>
      <c r="BQ558" s="19" t="str">
        <f t="shared" si="156"/>
        <v>-</v>
      </c>
      <c r="BR558" s="19" t="str">
        <f t="shared" si="157"/>
        <v>-</v>
      </c>
      <c r="BS558" s="19" t="str">
        <f t="shared" si="158"/>
        <v>-</v>
      </c>
      <c r="BT558" s="19" t="str">
        <f t="shared" si="159"/>
        <v>-</v>
      </c>
      <c r="BU558" s="19" t="str">
        <f t="shared" si="160"/>
        <v>-</v>
      </c>
      <c r="BV558" s="19" t="str">
        <f t="shared" si="161"/>
        <v>-</v>
      </c>
      <c r="BW558" s="19" t="str">
        <f t="shared" si="162"/>
        <v>-</v>
      </c>
      <c r="BX558" s="19" t="str">
        <f t="shared" si="163"/>
        <v>-</v>
      </c>
      <c r="BY558" s="19" t="str">
        <f t="shared" si="164"/>
        <v>-</v>
      </c>
      <c r="BZ558" s="19" t="str">
        <f t="shared" si="165"/>
        <v>-</v>
      </c>
    </row>
    <row r="559" spans="1:78">
      <c r="A559" s="106" t="str">
        <f t="shared" si="166"/>
        <v>22.1.00.00.00.00.00</v>
      </c>
      <c r="B559" s="106">
        <f t="shared" si="167"/>
        <v>22</v>
      </c>
      <c r="C559" s="107" t="str">
        <f t="shared" si="168"/>
        <v>1</v>
      </c>
      <c r="D559" s="32" t="s">
        <v>7024</v>
      </c>
      <c r="E559" s="32" t="s">
        <v>7024</v>
      </c>
      <c r="F559" s="32" t="s">
        <v>7024</v>
      </c>
      <c r="G559" s="32" t="s">
        <v>7024</v>
      </c>
      <c r="H559" s="32" t="s">
        <v>7024</v>
      </c>
      <c r="I559" s="33"/>
      <c r="J559" s="17" t="s">
        <v>93</v>
      </c>
      <c r="K559" s="150" t="str">
        <f t="shared" si="169"/>
        <v>-</v>
      </c>
      <c r="L559" s="123"/>
      <c r="M559" s="123"/>
      <c r="N559" s="123"/>
      <c r="O559" s="123"/>
      <c r="P559" s="123"/>
      <c r="Q559" s="123"/>
      <c r="AC559" s="50" t="str">
        <f t="shared" si="171"/>
        <v>22.1</v>
      </c>
      <c r="AD559" s="19">
        <f t="shared" si="172"/>
        <v>538</v>
      </c>
      <c r="AE559" s="49" t="str">
        <f t="shared" si="170"/>
        <v>22.1538</v>
      </c>
      <c r="BD559" s="19" t="e">
        <f>VLOOKUP(AE559,ORGANOGRAMAES!$C$1:$N$6000,2,0)</f>
        <v>#N/A</v>
      </c>
      <c r="BE559" s="19" t="e">
        <f>VLOOKUP(AE559,ORGANOGRAMAES!$C$1:$N$6000,3,0)</f>
        <v>#N/A</v>
      </c>
      <c r="BF559" s="19" t="e">
        <f>VLOOKUP(AE559,ORGANOGRAMAES!$C$1:$N$6000,4,0)</f>
        <v>#N/A</v>
      </c>
      <c r="BG559" s="19" t="e">
        <f>VLOOKUP(AE559,ORGANOGRAMAES!$C$1:$N$6000,5,0)</f>
        <v>#N/A</v>
      </c>
      <c r="BH559" s="19" t="e">
        <f>VLOOKUP(AE559,ORGANOGRAMAES!$C$1:$N$6000,6,0)</f>
        <v>#N/A</v>
      </c>
      <c r="BI559" s="19" t="e">
        <f>VLOOKUP(AE559,ORGANOGRAMAES!$C$1:$N$6000,7,0)</f>
        <v>#N/A</v>
      </c>
      <c r="BJ559" s="19" t="e">
        <f>VLOOKUP(AE559,ORGANOGRAMAES!$C$1:$N$6000,8,0)</f>
        <v>#N/A</v>
      </c>
      <c r="BK559" s="19" t="e">
        <f>VLOOKUP(AE559,ORGANOGRAMAES!$C$1:$N$6000,9,0)</f>
        <v>#N/A</v>
      </c>
      <c r="BL559" s="19" t="e">
        <f>VLOOKUP(AE559,ORGANOGRAMAES!$C$1:$N$6000,10,0)</f>
        <v>#N/A</v>
      </c>
      <c r="BM559" s="19" t="e">
        <f>VLOOKUP(AE559,ORGANOGRAMAES!$C$1:$N$6000,11,0)</f>
        <v>#N/A</v>
      </c>
      <c r="BN559" s="19" t="e">
        <f>VLOOKUP(AE559,ORGANOGRAMAES!$C$1:$N$6000,12,0)</f>
        <v>#N/A</v>
      </c>
      <c r="BP559" s="19" t="str">
        <f t="shared" si="155"/>
        <v>-</v>
      </c>
      <c r="BQ559" s="19" t="str">
        <f t="shared" si="156"/>
        <v>-</v>
      </c>
      <c r="BR559" s="19" t="str">
        <f t="shared" si="157"/>
        <v>-</v>
      </c>
      <c r="BS559" s="19" t="str">
        <f t="shared" si="158"/>
        <v>-</v>
      </c>
      <c r="BT559" s="19" t="str">
        <f t="shared" si="159"/>
        <v>-</v>
      </c>
      <c r="BU559" s="19" t="str">
        <f t="shared" si="160"/>
        <v>-</v>
      </c>
      <c r="BV559" s="19" t="str">
        <f t="shared" si="161"/>
        <v>-</v>
      </c>
      <c r="BW559" s="19" t="str">
        <f t="shared" si="162"/>
        <v>-</v>
      </c>
      <c r="BX559" s="19" t="str">
        <f t="shared" si="163"/>
        <v>-</v>
      </c>
      <c r="BY559" s="19" t="str">
        <f t="shared" si="164"/>
        <v>-</v>
      </c>
      <c r="BZ559" s="19" t="str">
        <f t="shared" si="165"/>
        <v>-</v>
      </c>
    </row>
    <row r="560" spans="1:78">
      <c r="A560" s="106" t="str">
        <f t="shared" si="166"/>
        <v>22.1.00.00.00.00.00</v>
      </c>
      <c r="B560" s="106">
        <f t="shared" si="167"/>
        <v>22</v>
      </c>
      <c r="C560" s="107" t="str">
        <f t="shared" si="168"/>
        <v>1</v>
      </c>
      <c r="D560" s="32" t="s">
        <v>7024</v>
      </c>
      <c r="E560" s="32" t="s">
        <v>7024</v>
      </c>
      <c r="F560" s="32" t="s">
        <v>7024</v>
      </c>
      <c r="G560" s="32" t="s">
        <v>7024</v>
      </c>
      <c r="H560" s="32" t="s">
        <v>7024</v>
      </c>
      <c r="I560" s="33"/>
      <c r="J560" s="17" t="s">
        <v>93</v>
      </c>
      <c r="K560" s="150" t="str">
        <f t="shared" si="169"/>
        <v>-</v>
      </c>
      <c r="L560" s="123"/>
      <c r="M560" s="123"/>
      <c r="N560" s="123"/>
      <c r="O560" s="123"/>
      <c r="P560" s="123"/>
      <c r="Q560" s="123"/>
      <c r="AC560" s="50" t="str">
        <f t="shared" si="171"/>
        <v>22.1</v>
      </c>
      <c r="AD560" s="19">
        <f t="shared" si="172"/>
        <v>539</v>
      </c>
      <c r="AE560" s="49" t="str">
        <f t="shared" si="170"/>
        <v>22.1539</v>
      </c>
      <c r="BD560" s="19" t="e">
        <f>VLOOKUP(AE560,ORGANOGRAMAES!$C$1:$N$6000,2,0)</f>
        <v>#N/A</v>
      </c>
      <c r="BE560" s="19" t="e">
        <f>VLOOKUP(AE560,ORGANOGRAMAES!$C$1:$N$6000,3,0)</f>
        <v>#N/A</v>
      </c>
      <c r="BF560" s="19" t="e">
        <f>VLOOKUP(AE560,ORGANOGRAMAES!$C$1:$N$6000,4,0)</f>
        <v>#N/A</v>
      </c>
      <c r="BG560" s="19" t="e">
        <f>VLOOKUP(AE560,ORGANOGRAMAES!$C$1:$N$6000,5,0)</f>
        <v>#N/A</v>
      </c>
      <c r="BH560" s="19" t="e">
        <f>VLOOKUP(AE560,ORGANOGRAMAES!$C$1:$N$6000,6,0)</f>
        <v>#N/A</v>
      </c>
      <c r="BI560" s="19" t="e">
        <f>VLOOKUP(AE560,ORGANOGRAMAES!$C$1:$N$6000,7,0)</f>
        <v>#N/A</v>
      </c>
      <c r="BJ560" s="19" t="e">
        <f>VLOOKUP(AE560,ORGANOGRAMAES!$C$1:$N$6000,8,0)</f>
        <v>#N/A</v>
      </c>
      <c r="BK560" s="19" t="e">
        <f>VLOOKUP(AE560,ORGANOGRAMAES!$C$1:$N$6000,9,0)</f>
        <v>#N/A</v>
      </c>
      <c r="BL560" s="19" t="e">
        <f>VLOOKUP(AE560,ORGANOGRAMAES!$C$1:$N$6000,10,0)</f>
        <v>#N/A</v>
      </c>
      <c r="BM560" s="19" t="e">
        <f>VLOOKUP(AE560,ORGANOGRAMAES!$C$1:$N$6000,11,0)</f>
        <v>#N/A</v>
      </c>
      <c r="BN560" s="19" t="e">
        <f>VLOOKUP(AE560,ORGANOGRAMAES!$C$1:$N$6000,12,0)</f>
        <v>#N/A</v>
      </c>
      <c r="BP560" s="19" t="str">
        <f t="shared" si="155"/>
        <v>-</v>
      </c>
      <c r="BQ560" s="19" t="str">
        <f t="shared" si="156"/>
        <v>-</v>
      </c>
      <c r="BR560" s="19" t="str">
        <f t="shared" si="157"/>
        <v>-</v>
      </c>
      <c r="BS560" s="19" t="str">
        <f t="shared" si="158"/>
        <v>-</v>
      </c>
      <c r="BT560" s="19" t="str">
        <f t="shared" si="159"/>
        <v>-</v>
      </c>
      <c r="BU560" s="19" t="str">
        <f t="shared" si="160"/>
        <v>-</v>
      </c>
      <c r="BV560" s="19" t="str">
        <f t="shared" si="161"/>
        <v>-</v>
      </c>
      <c r="BW560" s="19" t="str">
        <f t="shared" si="162"/>
        <v>-</v>
      </c>
      <c r="BX560" s="19" t="str">
        <f t="shared" si="163"/>
        <v>-</v>
      </c>
      <c r="BY560" s="19" t="str">
        <f t="shared" si="164"/>
        <v>-</v>
      </c>
      <c r="BZ560" s="19" t="str">
        <f t="shared" si="165"/>
        <v>-</v>
      </c>
    </row>
    <row r="561" spans="1:78">
      <c r="A561" s="106" t="str">
        <f t="shared" si="166"/>
        <v>22.1.00.00.00.00.00</v>
      </c>
      <c r="B561" s="106">
        <f t="shared" si="167"/>
        <v>22</v>
      </c>
      <c r="C561" s="107" t="str">
        <f t="shared" si="168"/>
        <v>1</v>
      </c>
      <c r="D561" s="32" t="s">
        <v>7024</v>
      </c>
      <c r="E561" s="32" t="s">
        <v>7024</v>
      </c>
      <c r="F561" s="32" t="s">
        <v>7024</v>
      </c>
      <c r="G561" s="32" t="s">
        <v>7024</v>
      </c>
      <c r="H561" s="32" t="s">
        <v>7024</v>
      </c>
      <c r="I561" s="33"/>
      <c r="J561" s="17" t="s">
        <v>93</v>
      </c>
      <c r="K561" s="150" t="str">
        <f t="shared" si="169"/>
        <v>-</v>
      </c>
      <c r="L561" s="123"/>
      <c r="M561" s="123"/>
      <c r="N561" s="123"/>
      <c r="O561" s="123"/>
      <c r="P561" s="123"/>
      <c r="Q561" s="123"/>
      <c r="AC561" s="50" t="str">
        <f t="shared" si="171"/>
        <v>22.1</v>
      </c>
      <c r="AD561" s="19">
        <f t="shared" si="172"/>
        <v>540</v>
      </c>
      <c r="AE561" s="49" t="str">
        <f t="shared" si="170"/>
        <v>22.1540</v>
      </c>
      <c r="BD561" s="19" t="e">
        <f>VLOOKUP(AE561,ORGANOGRAMAES!$C$1:$N$6000,2,0)</f>
        <v>#N/A</v>
      </c>
      <c r="BE561" s="19" t="e">
        <f>VLOOKUP(AE561,ORGANOGRAMAES!$C$1:$N$6000,3,0)</f>
        <v>#N/A</v>
      </c>
      <c r="BF561" s="19" t="e">
        <f>VLOOKUP(AE561,ORGANOGRAMAES!$C$1:$N$6000,4,0)</f>
        <v>#N/A</v>
      </c>
      <c r="BG561" s="19" t="e">
        <f>VLOOKUP(AE561,ORGANOGRAMAES!$C$1:$N$6000,5,0)</f>
        <v>#N/A</v>
      </c>
      <c r="BH561" s="19" t="e">
        <f>VLOOKUP(AE561,ORGANOGRAMAES!$C$1:$N$6000,6,0)</f>
        <v>#N/A</v>
      </c>
      <c r="BI561" s="19" t="e">
        <f>VLOOKUP(AE561,ORGANOGRAMAES!$C$1:$N$6000,7,0)</f>
        <v>#N/A</v>
      </c>
      <c r="BJ561" s="19" t="e">
        <f>VLOOKUP(AE561,ORGANOGRAMAES!$C$1:$N$6000,8,0)</f>
        <v>#N/A</v>
      </c>
      <c r="BK561" s="19" t="e">
        <f>VLOOKUP(AE561,ORGANOGRAMAES!$C$1:$N$6000,9,0)</f>
        <v>#N/A</v>
      </c>
      <c r="BL561" s="19" t="e">
        <f>VLOOKUP(AE561,ORGANOGRAMAES!$C$1:$N$6000,10,0)</f>
        <v>#N/A</v>
      </c>
      <c r="BM561" s="19" t="e">
        <f>VLOOKUP(AE561,ORGANOGRAMAES!$C$1:$N$6000,11,0)</f>
        <v>#N/A</v>
      </c>
      <c r="BN561" s="19" t="e">
        <f>VLOOKUP(AE561,ORGANOGRAMAES!$C$1:$N$6000,12,0)</f>
        <v>#N/A</v>
      </c>
      <c r="BP561" s="19" t="str">
        <f t="shared" si="155"/>
        <v>-</v>
      </c>
      <c r="BQ561" s="19" t="str">
        <f t="shared" si="156"/>
        <v>-</v>
      </c>
      <c r="BR561" s="19" t="str">
        <f t="shared" si="157"/>
        <v>-</v>
      </c>
      <c r="BS561" s="19" t="str">
        <f t="shared" si="158"/>
        <v>-</v>
      </c>
      <c r="BT561" s="19" t="str">
        <f t="shared" si="159"/>
        <v>-</v>
      </c>
      <c r="BU561" s="19" t="str">
        <f t="shared" si="160"/>
        <v>-</v>
      </c>
      <c r="BV561" s="19" t="str">
        <f t="shared" si="161"/>
        <v>-</v>
      </c>
      <c r="BW561" s="19" t="str">
        <f t="shared" si="162"/>
        <v>-</v>
      </c>
      <c r="BX561" s="19" t="str">
        <f t="shared" si="163"/>
        <v>-</v>
      </c>
      <c r="BY561" s="19" t="str">
        <f t="shared" si="164"/>
        <v>-</v>
      </c>
      <c r="BZ561" s="19" t="str">
        <f t="shared" si="165"/>
        <v>-</v>
      </c>
    </row>
    <row r="562" spans="1:78">
      <c r="A562" s="106" t="str">
        <f t="shared" si="166"/>
        <v>22.1.00.00.00.00.00</v>
      </c>
      <c r="B562" s="106">
        <f t="shared" si="167"/>
        <v>22</v>
      </c>
      <c r="C562" s="107" t="str">
        <f t="shared" si="168"/>
        <v>1</v>
      </c>
      <c r="D562" s="32" t="s">
        <v>7024</v>
      </c>
      <c r="E562" s="32" t="s">
        <v>7024</v>
      </c>
      <c r="F562" s="32" t="s">
        <v>7024</v>
      </c>
      <c r="G562" s="32" t="s">
        <v>7024</v>
      </c>
      <c r="H562" s="32" t="s">
        <v>7024</v>
      </c>
      <c r="I562" s="33"/>
      <c r="J562" s="17" t="s">
        <v>93</v>
      </c>
      <c r="K562" s="150" t="str">
        <f t="shared" si="169"/>
        <v>-</v>
      </c>
      <c r="L562" s="123"/>
      <c r="M562" s="123"/>
      <c r="N562" s="123"/>
      <c r="O562" s="123"/>
      <c r="P562" s="123"/>
      <c r="Q562" s="123"/>
      <c r="AC562" s="50" t="str">
        <f t="shared" si="171"/>
        <v>22.1</v>
      </c>
      <c r="AD562" s="19">
        <f t="shared" si="172"/>
        <v>541</v>
      </c>
      <c r="AE562" s="49" t="str">
        <f t="shared" si="170"/>
        <v>22.1541</v>
      </c>
      <c r="BD562" s="19" t="e">
        <f>VLOOKUP(AE562,ORGANOGRAMAES!$C$1:$N$6000,2,0)</f>
        <v>#N/A</v>
      </c>
      <c r="BE562" s="19" t="e">
        <f>VLOOKUP(AE562,ORGANOGRAMAES!$C$1:$N$6000,3,0)</f>
        <v>#N/A</v>
      </c>
      <c r="BF562" s="19" t="e">
        <f>VLOOKUP(AE562,ORGANOGRAMAES!$C$1:$N$6000,4,0)</f>
        <v>#N/A</v>
      </c>
      <c r="BG562" s="19" t="e">
        <f>VLOOKUP(AE562,ORGANOGRAMAES!$C$1:$N$6000,5,0)</f>
        <v>#N/A</v>
      </c>
      <c r="BH562" s="19" t="e">
        <f>VLOOKUP(AE562,ORGANOGRAMAES!$C$1:$N$6000,6,0)</f>
        <v>#N/A</v>
      </c>
      <c r="BI562" s="19" t="e">
        <f>VLOOKUP(AE562,ORGANOGRAMAES!$C$1:$N$6000,7,0)</f>
        <v>#N/A</v>
      </c>
      <c r="BJ562" s="19" t="e">
        <f>VLOOKUP(AE562,ORGANOGRAMAES!$C$1:$N$6000,8,0)</f>
        <v>#N/A</v>
      </c>
      <c r="BK562" s="19" t="e">
        <f>VLOOKUP(AE562,ORGANOGRAMAES!$C$1:$N$6000,9,0)</f>
        <v>#N/A</v>
      </c>
      <c r="BL562" s="19" t="e">
        <f>VLOOKUP(AE562,ORGANOGRAMAES!$C$1:$N$6000,10,0)</f>
        <v>#N/A</v>
      </c>
      <c r="BM562" s="19" t="e">
        <f>VLOOKUP(AE562,ORGANOGRAMAES!$C$1:$N$6000,11,0)</f>
        <v>#N/A</v>
      </c>
      <c r="BN562" s="19" t="e">
        <f>VLOOKUP(AE562,ORGANOGRAMAES!$C$1:$N$6000,12,0)</f>
        <v>#N/A</v>
      </c>
      <c r="BP562" s="19" t="str">
        <f t="shared" si="155"/>
        <v>-</v>
      </c>
      <c r="BQ562" s="19" t="str">
        <f t="shared" si="156"/>
        <v>-</v>
      </c>
      <c r="BR562" s="19" t="str">
        <f t="shared" si="157"/>
        <v>-</v>
      </c>
      <c r="BS562" s="19" t="str">
        <f t="shared" si="158"/>
        <v>-</v>
      </c>
      <c r="BT562" s="19" t="str">
        <f t="shared" si="159"/>
        <v>-</v>
      </c>
      <c r="BU562" s="19" t="str">
        <f t="shared" si="160"/>
        <v>-</v>
      </c>
      <c r="BV562" s="19" t="str">
        <f t="shared" si="161"/>
        <v>-</v>
      </c>
      <c r="BW562" s="19" t="str">
        <f t="shared" si="162"/>
        <v>-</v>
      </c>
      <c r="BX562" s="19" t="str">
        <f t="shared" si="163"/>
        <v>-</v>
      </c>
      <c r="BY562" s="19" t="str">
        <f t="shared" si="164"/>
        <v>-</v>
      </c>
      <c r="BZ562" s="19" t="str">
        <f t="shared" si="165"/>
        <v>-</v>
      </c>
    </row>
    <row r="563" spans="1:78">
      <c r="A563" s="106" t="str">
        <f t="shared" si="166"/>
        <v>22.1.00.00.00.00.00</v>
      </c>
      <c r="B563" s="106">
        <f t="shared" si="167"/>
        <v>22</v>
      </c>
      <c r="C563" s="107" t="str">
        <f t="shared" si="168"/>
        <v>1</v>
      </c>
      <c r="D563" s="32" t="s">
        <v>7024</v>
      </c>
      <c r="E563" s="32" t="s">
        <v>7024</v>
      </c>
      <c r="F563" s="32" t="s">
        <v>7024</v>
      </c>
      <c r="G563" s="32" t="s">
        <v>7024</v>
      </c>
      <c r="H563" s="32" t="s">
        <v>7024</v>
      </c>
      <c r="I563" s="33"/>
      <c r="J563" s="17" t="s">
        <v>93</v>
      </c>
      <c r="K563" s="150" t="str">
        <f t="shared" si="169"/>
        <v>-</v>
      </c>
      <c r="L563" s="123"/>
      <c r="M563" s="123"/>
      <c r="N563" s="123"/>
      <c r="O563" s="123"/>
      <c r="P563" s="123"/>
      <c r="Q563" s="123"/>
      <c r="AC563" s="50" t="str">
        <f t="shared" si="171"/>
        <v>22.1</v>
      </c>
      <c r="AD563" s="19">
        <f t="shared" si="172"/>
        <v>542</v>
      </c>
      <c r="AE563" s="49" t="str">
        <f t="shared" si="170"/>
        <v>22.1542</v>
      </c>
      <c r="BD563" s="19" t="e">
        <f>VLOOKUP(AE563,ORGANOGRAMAES!$C$1:$N$6000,2,0)</f>
        <v>#N/A</v>
      </c>
      <c r="BE563" s="19" t="e">
        <f>VLOOKUP(AE563,ORGANOGRAMAES!$C$1:$N$6000,3,0)</f>
        <v>#N/A</v>
      </c>
      <c r="BF563" s="19" t="e">
        <f>VLOOKUP(AE563,ORGANOGRAMAES!$C$1:$N$6000,4,0)</f>
        <v>#N/A</v>
      </c>
      <c r="BG563" s="19" t="e">
        <f>VLOOKUP(AE563,ORGANOGRAMAES!$C$1:$N$6000,5,0)</f>
        <v>#N/A</v>
      </c>
      <c r="BH563" s="19" t="e">
        <f>VLOOKUP(AE563,ORGANOGRAMAES!$C$1:$N$6000,6,0)</f>
        <v>#N/A</v>
      </c>
      <c r="BI563" s="19" t="e">
        <f>VLOOKUP(AE563,ORGANOGRAMAES!$C$1:$N$6000,7,0)</f>
        <v>#N/A</v>
      </c>
      <c r="BJ563" s="19" t="e">
        <f>VLOOKUP(AE563,ORGANOGRAMAES!$C$1:$N$6000,8,0)</f>
        <v>#N/A</v>
      </c>
      <c r="BK563" s="19" t="e">
        <f>VLOOKUP(AE563,ORGANOGRAMAES!$C$1:$N$6000,9,0)</f>
        <v>#N/A</v>
      </c>
      <c r="BL563" s="19" t="e">
        <f>VLOOKUP(AE563,ORGANOGRAMAES!$C$1:$N$6000,10,0)</f>
        <v>#N/A</v>
      </c>
      <c r="BM563" s="19" t="e">
        <f>VLOOKUP(AE563,ORGANOGRAMAES!$C$1:$N$6000,11,0)</f>
        <v>#N/A</v>
      </c>
      <c r="BN563" s="19" t="e">
        <f>VLOOKUP(AE563,ORGANOGRAMAES!$C$1:$N$6000,12,0)</f>
        <v>#N/A</v>
      </c>
      <c r="BP563" s="19" t="str">
        <f t="shared" si="155"/>
        <v>-</v>
      </c>
      <c r="BQ563" s="19" t="str">
        <f t="shared" si="156"/>
        <v>-</v>
      </c>
      <c r="BR563" s="19" t="str">
        <f t="shared" si="157"/>
        <v>-</v>
      </c>
      <c r="BS563" s="19" t="str">
        <f t="shared" si="158"/>
        <v>-</v>
      </c>
      <c r="BT563" s="19" t="str">
        <f t="shared" si="159"/>
        <v>-</v>
      </c>
      <c r="BU563" s="19" t="str">
        <f t="shared" si="160"/>
        <v>-</v>
      </c>
      <c r="BV563" s="19" t="str">
        <f t="shared" si="161"/>
        <v>-</v>
      </c>
      <c r="BW563" s="19" t="str">
        <f t="shared" si="162"/>
        <v>-</v>
      </c>
      <c r="BX563" s="19" t="str">
        <f t="shared" si="163"/>
        <v>-</v>
      </c>
      <c r="BY563" s="19" t="str">
        <f t="shared" si="164"/>
        <v>-</v>
      </c>
      <c r="BZ563" s="19" t="str">
        <f t="shared" si="165"/>
        <v>-</v>
      </c>
    </row>
    <row r="564" spans="1:78">
      <c r="A564" s="106" t="str">
        <f t="shared" si="166"/>
        <v>22.1.00.00.00.00.00</v>
      </c>
      <c r="B564" s="106">
        <f t="shared" si="167"/>
        <v>22</v>
      </c>
      <c r="C564" s="107" t="str">
        <f t="shared" si="168"/>
        <v>1</v>
      </c>
      <c r="D564" s="32" t="s">
        <v>7024</v>
      </c>
      <c r="E564" s="32" t="s">
        <v>7024</v>
      </c>
      <c r="F564" s="32" t="s">
        <v>7024</v>
      </c>
      <c r="G564" s="32" t="s">
        <v>7024</v>
      </c>
      <c r="H564" s="32" t="s">
        <v>7024</v>
      </c>
      <c r="I564" s="33"/>
      <c r="J564" s="17" t="s">
        <v>93</v>
      </c>
      <c r="K564" s="150" t="str">
        <f t="shared" si="169"/>
        <v>-</v>
      </c>
      <c r="L564" s="123"/>
      <c r="M564" s="123"/>
      <c r="N564" s="123"/>
      <c r="O564" s="123"/>
      <c r="P564" s="123"/>
      <c r="Q564" s="123"/>
      <c r="AC564" s="50" t="str">
        <f t="shared" si="171"/>
        <v>22.1</v>
      </c>
      <c r="AD564" s="19">
        <f t="shared" si="172"/>
        <v>543</v>
      </c>
      <c r="AE564" s="49" t="str">
        <f t="shared" si="170"/>
        <v>22.1543</v>
      </c>
      <c r="BD564" s="19" t="e">
        <f>VLOOKUP(AE564,ORGANOGRAMAES!$C$1:$N$6000,2,0)</f>
        <v>#N/A</v>
      </c>
      <c r="BE564" s="19" t="e">
        <f>VLOOKUP(AE564,ORGANOGRAMAES!$C$1:$N$6000,3,0)</f>
        <v>#N/A</v>
      </c>
      <c r="BF564" s="19" t="e">
        <f>VLOOKUP(AE564,ORGANOGRAMAES!$C$1:$N$6000,4,0)</f>
        <v>#N/A</v>
      </c>
      <c r="BG564" s="19" t="e">
        <f>VLOOKUP(AE564,ORGANOGRAMAES!$C$1:$N$6000,5,0)</f>
        <v>#N/A</v>
      </c>
      <c r="BH564" s="19" t="e">
        <f>VLOOKUP(AE564,ORGANOGRAMAES!$C$1:$N$6000,6,0)</f>
        <v>#N/A</v>
      </c>
      <c r="BI564" s="19" t="e">
        <f>VLOOKUP(AE564,ORGANOGRAMAES!$C$1:$N$6000,7,0)</f>
        <v>#N/A</v>
      </c>
      <c r="BJ564" s="19" t="e">
        <f>VLOOKUP(AE564,ORGANOGRAMAES!$C$1:$N$6000,8,0)</f>
        <v>#N/A</v>
      </c>
      <c r="BK564" s="19" t="e">
        <f>VLOOKUP(AE564,ORGANOGRAMAES!$C$1:$N$6000,9,0)</f>
        <v>#N/A</v>
      </c>
      <c r="BL564" s="19" t="e">
        <f>VLOOKUP(AE564,ORGANOGRAMAES!$C$1:$N$6000,10,0)</f>
        <v>#N/A</v>
      </c>
      <c r="BM564" s="19" t="e">
        <f>VLOOKUP(AE564,ORGANOGRAMAES!$C$1:$N$6000,11,0)</f>
        <v>#N/A</v>
      </c>
      <c r="BN564" s="19" t="e">
        <f>VLOOKUP(AE564,ORGANOGRAMAES!$C$1:$N$6000,12,0)</f>
        <v>#N/A</v>
      </c>
      <c r="BP564" s="19" t="str">
        <f t="shared" si="155"/>
        <v>-</v>
      </c>
      <c r="BQ564" s="19" t="str">
        <f t="shared" si="156"/>
        <v>-</v>
      </c>
      <c r="BR564" s="19" t="str">
        <f t="shared" si="157"/>
        <v>-</v>
      </c>
      <c r="BS564" s="19" t="str">
        <f t="shared" si="158"/>
        <v>-</v>
      </c>
      <c r="BT564" s="19" t="str">
        <f t="shared" si="159"/>
        <v>-</v>
      </c>
      <c r="BU564" s="19" t="str">
        <f t="shared" si="160"/>
        <v>-</v>
      </c>
      <c r="BV564" s="19" t="str">
        <f t="shared" si="161"/>
        <v>-</v>
      </c>
      <c r="BW564" s="19" t="str">
        <f t="shared" si="162"/>
        <v>-</v>
      </c>
      <c r="BX564" s="19" t="str">
        <f t="shared" si="163"/>
        <v>-</v>
      </c>
      <c r="BY564" s="19" t="str">
        <f t="shared" si="164"/>
        <v>-</v>
      </c>
      <c r="BZ564" s="19" t="str">
        <f t="shared" si="165"/>
        <v>-</v>
      </c>
    </row>
    <row r="565" spans="1:78">
      <c r="A565" s="106" t="str">
        <f t="shared" si="166"/>
        <v>22.1.00.00.00.00.00</v>
      </c>
      <c r="B565" s="106">
        <f t="shared" si="167"/>
        <v>22</v>
      </c>
      <c r="C565" s="107" t="str">
        <f t="shared" si="168"/>
        <v>1</v>
      </c>
      <c r="D565" s="32" t="s">
        <v>7024</v>
      </c>
      <c r="E565" s="32" t="s">
        <v>7024</v>
      </c>
      <c r="F565" s="32" t="s">
        <v>7024</v>
      </c>
      <c r="G565" s="32" t="s">
        <v>7024</v>
      </c>
      <c r="H565" s="32" t="s">
        <v>7024</v>
      </c>
      <c r="I565" s="33"/>
      <c r="J565" s="17" t="s">
        <v>93</v>
      </c>
      <c r="K565" s="150" t="str">
        <f t="shared" si="169"/>
        <v>-</v>
      </c>
      <c r="L565" s="123"/>
      <c r="M565" s="123"/>
      <c r="N565" s="123"/>
      <c r="O565" s="123"/>
      <c r="P565" s="123"/>
      <c r="Q565" s="123"/>
      <c r="AC565" s="50" t="str">
        <f t="shared" si="171"/>
        <v>22.1</v>
      </c>
      <c r="AD565" s="19">
        <f t="shared" si="172"/>
        <v>544</v>
      </c>
      <c r="AE565" s="49" t="str">
        <f t="shared" si="170"/>
        <v>22.1544</v>
      </c>
      <c r="BD565" s="19" t="e">
        <f>VLOOKUP(AE565,ORGANOGRAMAES!$C$1:$N$6000,2,0)</f>
        <v>#N/A</v>
      </c>
      <c r="BE565" s="19" t="e">
        <f>VLOOKUP(AE565,ORGANOGRAMAES!$C$1:$N$6000,3,0)</f>
        <v>#N/A</v>
      </c>
      <c r="BF565" s="19" t="e">
        <f>VLOOKUP(AE565,ORGANOGRAMAES!$C$1:$N$6000,4,0)</f>
        <v>#N/A</v>
      </c>
      <c r="BG565" s="19" t="e">
        <f>VLOOKUP(AE565,ORGANOGRAMAES!$C$1:$N$6000,5,0)</f>
        <v>#N/A</v>
      </c>
      <c r="BH565" s="19" t="e">
        <f>VLOOKUP(AE565,ORGANOGRAMAES!$C$1:$N$6000,6,0)</f>
        <v>#N/A</v>
      </c>
      <c r="BI565" s="19" t="e">
        <f>VLOOKUP(AE565,ORGANOGRAMAES!$C$1:$N$6000,7,0)</f>
        <v>#N/A</v>
      </c>
      <c r="BJ565" s="19" t="e">
        <f>VLOOKUP(AE565,ORGANOGRAMAES!$C$1:$N$6000,8,0)</f>
        <v>#N/A</v>
      </c>
      <c r="BK565" s="19" t="e">
        <f>VLOOKUP(AE565,ORGANOGRAMAES!$C$1:$N$6000,9,0)</f>
        <v>#N/A</v>
      </c>
      <c r="BL565" s="19" t="e">
        <f>VLOOKUP(AE565,ORGANOGRAMAES!$C$1:$N$6000,10,0)</f>
        <v>#N/A</v>
      </c>
      <c r="BM565" s="19" t="e">
        <f>VLOOKUP(AE565,ORGANOGRAMAES!$C$1:$N$6000,11,0)</f>
        <v>#N/A</v>
      </c>
      <c r="BN565" s="19" t="e">
        <f>VLOOKUP(AE565,ORGANOGRAMAES!$C$1:$N$6000,12,0)</f>
        <v>#N/A</v>
      </c>
      <c r="BP565" s="19" t="str">
        <f t="shared" si="155"/>
        <v>-</v>
      </c>
      <c r="BQ565" s="19" t="str">
        <f t="shared" si="156"/>
        <v>-</v>
      </c>
      <c r="BR565" s="19" t="str">
        <f t="shared" si="157"/>
        <v>-</v>
      </c>
      <c r="BS565" s="19" t="str">
        <f t="shared" si="158"/>
        <v>-</v>
      </c>
      <c r="BT565" s="19" t="str">
        <f t="shared" si="159"/>
        <v>-</v>
      </c>
      <c r="BU565" s="19" t="str">
        <f t="shared" si="160"/>
        <v>-</v>
      </c>
      <c r="BV565" s="19" t="str">
        <f t="shared" si="161"/>
        <v>-</v>
      </c>
      <c r="BW565" s="19" t="str">
        <f t="shared" si="162"/>
        <v>-</v>
      </c>
      <c r="BX565" s="19" t="str">
        <f t="shared" si="163"/>
        <v>-</v>
      </c>
      <c r="BY565" s="19" t="str">
        <f t="shared" si="164"/>
        <v>-</v>
      </c>
      <c r="BZ565" s="19" t="str">
        <f t="shared" si="165"/>
        <v>-</v>
      </c>
    </row>
    <row r="566" spans="1:78">
      <c r="A566" s="106" t="str">
        <f t="shared" si="166"/>
        <v>22.1.00.00.00.00.00</v>
      </c>
      <c r="B566" s="106">
        <f t="shared" si="167"/>
        <v>22</v>
      </c>
      <c r="C566" s="107" t="str">
        <f t="shared" si="168"/>
        <v>1</v>
      </c>
      <c r="D566" s="32" t="s">
        <v>7024</v>
      </c>
      <c r="E566" s="32" t="s">
        <v>7024</v>
      </c>
      <c r="F566" s="32" t="s">
        <v>7024</v>
      </c>
      <c r="G566" s="32" t="s">
        <v>7024</v>
      </c>
      <c r="H566" s="32" t="s">
        <v>7024</v>
      </c>
      <c r="I566" s="33"/>
      <c r="J566" s="17" t="s">
        <v>93</v>
      </c>
      <c r="K566" s="150" t="str">
        <f t="shared" si="169"/>
        <v>-</v>
      </c>
      <c r="L566" s="123"/>
      <c r="M566" s="123"/>
      <c r="N566" s="123"/>
      <c r="O566" s="123"/>
      <c r="P566" s="123"/>
      <c r="Q566" s="123"/>
      <c r="AC566" s="50" t="str">
        <f t="shared" si="171"/>
        <v>22.1</v>
      </c>
      <c r="AD566" s="19">
        <f t="shared" si="172"/>
        <v>545</v>
      </c>
      <c r="AE566" s="49" t="str">
        <f t="shared" si="170"/>
        <v>22.1545</v>
      </c>
      <c r="BD566" s="19" t="e">
        <f>VLOOKUP(AE566,ORGANOGRAMAES!$C$1:$N$6000,2,0)</f>
        <v>#N/A</v>
      </c>
      <c r="BE566" s="19" t="e">
        <f>VLOOKUP(AE566,ORGANOGRAMAES!$C$1:$N$6000,3,0)</f>
        <v>#N/A</v>
      </c>
      <c r="BF566" s="19" t="e">
        <f>VLOOKUP(AE566,ORGANOGRAMAES!$C$1:$N$6000,4,0)</f>
        <v>#N/A</v>
      </c>
      <c r="BG566" s="19" t="e">
        <f>VLOOKUP(AE566,ORGANOGRAMAES!$C$1:$N$6000,5,0)</f>
        <v>#N/A</v>
      </c>
      <c r="BH566" s="19" t="e">
        <f>VLOOKUP(AE566,ORGANOGRAMAES!$C$1:$N$6000,6,0)</f>
        <v>#N/A</v>
      </c>
      <c r="BI566" s="19" t="e">
        <f>VLOOKUP(AE566,ORGANOGRAMAES!$C$1:$N$6000,7,0)</f>
        <v>#N/A</v>
      </c>
      <c r="BJ566" s="19" t="e">
        <f>VLOOKUP(AE566,ORGANOGRAMAES!$C$1:$N$6000,8,0)</f>
        <v>#N/A</v>
      </c>
      <c r="BK566" s="19" t="e">
        <f>VLOOKUP(AE566,ORGANOGRAMAES!$C$1:$N$6000,9,0)</f>
        <v>#N/A</v>
      </c>
      <c r="BL566" s="19" t="e">
        <f>VLOOKUP(AE566,ORGANOGRAMAES!$C$1:$N$6000,10,0)</f>
        <v>#N/A</v>
      </c>
      <c r="BM566" s="19" t="e">
        <f>VLOOKUP(AE566,ORGANOGRAMAES!$C$1:$N$6000,11,0)</f>
        <v>#N/A</v>
      </c>
      <c r="BN566" s="19" t="e">
        <f>VLOOKUP(AE566,ORGANOGRAMAES!$C$1:$N$6000,12,0)</f>
        <v>#N/A</v>
      </c>
      <c r="BP566" s="19" t="str">
        <f t="shared" si="155"/>
        <v>-</v>
      </c>
      <c r="BQ566" s="19" t="str">
        <f t="shared" si="156"/>
        <v>-</v>
      </c>
      <c r="BR566" s="19" t="str">
        <f t="shared" si="157"/>
        <v>-</v>
      </c>
      <c r="BS566" s="19" t="str">
        <f t="shared" si="158"/>
        <v>-</v>
      </c>
      <c r="BT566" s="19" t="str">
        <f t="shared" si="159"/>
        <v>-</v>
      </c>
      <c r="BU566" s="19" t="str">
        <f t="shared" si="160"/>
        <v>-</v>
      </c>
      <c r="BV566" s="19" t="str">
        <f t="shared" si="161"/>
        <v>-</v>
      </c>
      <c r="BW566" s="19" t="str">
        <f t="shared" si="162"/>
        <v>-</v>
      </c>
      <c r="BX566" s="19" t="str">
        <f t="shared" si="163"/>
        <v>-</v>
      </c>
      <c r="BY566" s="19" t="str">
        <f t="shared" si="164"/>
        <v>-</v>
      </c>
      <c r="BZ566" s="19" t="str">
        <f t="shared" si="165"/>
        <v>-</v>
      </c>
    </row>
    <row r="567" spans="1:78">
      <c r="A567" s="106" t="str">
        <f t="shared" si="166"/>
        <v>22.1.00.00.00.00.00</v>
      </c>
      <c r="B567" s="106">
        <f t="shared" si="167"/>
        <v>22</v>
      </c>
      <c r="C567" s="107" t="str">
        <f t="shared" si="168"/>
        <v>1</v>
      </c>
      <c r="D567" s="32" t="s">
        <v>7024</v>
      </c>
      <c r="E567" s="32" t="s">
        <v>7024</v>
      </c>
      <c r="F567" s="32" t="s">
        <v>7024</v>
      </c>
      <c r="G567" s="32" t="s">
        <v>7024</v>
      </c>
      <c r="H567" s="32" t="s">
        <v>7024</v>
      </c>
      <c r="I567" s="33"/>
      <c r="J567" s="17" t="s">
        <v>93</v>
      </c>
      <c r="K567" s="150" t="str">
        <f t="shared" si="169"/>
        <v>-</v>
      </c>
      <c r="L567" s="123"/>
      <c r="M567" s="123"/>
      <c r="N567" s="123"/>
      <c r="O567" s="123"/>
      <c r="P567" s="123"/>
      <c r="Q567" s="123"/>
      <c r="AC567" s="50" t="str">
        <f t="shared" si="171"/>
        <v>22.1</v>
      </c>
      <c r="AD567" s="19">
        <f t="shared" si="172"/>
        <v>546</v>
      </c>
      <c r="AE567" s="49" t="str">
        <f t="shared" si="170"/>
        <v>22.1546</v>
      </c>
      <c r="BD567" s="19" t="e">
        <f>VLOOKUP(AE567,ORGANOGRAMAES!$C$1:$N$6000,2,0)</f>
        <v>#N/A</v>
      </c>
      <c r="BE567" s="19" t="e">
        <f>VLOOKUP(AE567,ORGANOGRAMAES!$C$1:$N$6000,3,0)</f>
        <v>#N/A</v>
      </c>
      <c r="BF567" s="19" t="e">
        <f>VLOOKUP(AE567,ORGANOGRAMAES!$C$1:$N$6000,4,0)</f>
        <v>#N/A</v>
      </c>
      <c r="BG567" s="19" t="e">
        <f>VLOOKUP(AE567,ORGANOGRAMAES!$C$1:$N$6000,5,0)</f>
        <v>#N/A</v>
      </c>
      <c r="BH567" s="19" t="e">
        <f>VLOOKUP(AE567,ORGANOGRAMAES!$C$1:$N$6000,6,0)</f>
        <v>#N/A</v>
      </c>
      <c r="BI567" s="19" t="e">
        <f>VLOOKUP(AE567,ORGANOGRAMAES!$C$1:$N$6000,7,0)</f>
        <v>#N/A</v>
      </c>
      <c r="BJ567" s="19" t="e">
        <f>VLOOKUP(AE567,ORGANOGRAMAES!$C$1:$N$6000,8,0)</f>
        <v>#N/A</v>
      </c>
      <c r="BK567" s="19" t="e">
        <f>VLOOKUP(AE567,ORGANOGRAMAES!$C$1:$N$6000,9,0)</f>
        <v>#N/A</v>
      </c>
      <c r="BL567" s="19" t="e">
        <f>VLOOKUP(AE567,ORGANOGRAMAES!$C$1:$N$6000,10,0)</f>
        <v>#N/A</v>
      </c>
      <c r="BM567" s="19" t="e">
        <f>VLOOKUP(AE567,ORGANOGRAMAES!$C$1:$N$6000,11,0)</f>
        <v>#N/A</v>
      </c>
      <c r="BN567" s="19" t="e">
        <f>VLOOKUP(AE567,ORGANOGRAMAES!$C$1:$N$6000,12,0)</f>
        <v>#N/A</v>
      </c>
      <c r="BP567" s="19" t="str">
        <f t="shared" si="155"/>
        <v>-</v>
      </c>
      <c r="BQ567" s="19" t="str">
        <f t="shared" si="156"/>
        <v>-</v>
      </c>
      <c r="BR567" s="19" t="str">
        <f t="shared" si="157"/>
        <v>-</v>
      </c>
      <c r="BS567" s="19" t="str">
        <f t="shared" si="158"/>
        <v>-</v>
      </c>
      <c r="BT567" s="19" t="str">
        <f t="shared" si="159"/>
        <v>-</v>
      </c>
      <c r="BU567" s="19" t="str">
        <f t="shared" si="160"/>
        <v>-</v>
      </c>
      <c r="BV567" s="19" t="str">
        <f t="shared" si="161"/>
        <v>-</v>
      </c>
      <c r="BW567" s="19" t="str">
        <f t="shared" si="162"/>
        <v>-</v>
      </c>
      <c r="BX567" s="19" t="str">
        <f t="shared" si="163"/>
        <v>-</v>
      </c>
      <c r="BY567" s="19" t="str">
        <f t="shared" si="164"/>
        <v>-</v>
      </c>
      <c r="BZ567" s="19" t="str">
        <f t="shared" si="165"/>
        <v>-</v>
      </c>
    </row>
    <row r="568" spans="1:78">
      <c r="A568" s="106" t="str">
        <f t="shared" si="166"/>
        <v>22.1.00.00.00.00.00</v>
      </c>
      <c r="B568" s="106">
        <f t="shared" si="167"/>
        <v>22</v>
      </c>
      <c r="C568" s="107" t="str">
        <f t="shared" si="168"/>
        <v>1</v>
      </c>
      <c r="D568" s="32" t="s">
        <v>7024</v>
      </c>
      <c r="E568" s="32" t="s">
        <v>7024</v>
      </c>
      <c r="F568" s="32" t="s">
        <v>7024</v>
      </c>
      <c r="G568" s="32" t="s">
        <v>7024</v>
      </c>
      <c r="H568" s="32" t="s">
        <v>7024</v>
      </c>
      <c r="I568" s="33"/>
      <c r="J568" s="17" t="s">
        <v>93</v>
      </c>
      <c r="K568" s="150" t="str">
        <f t="shared" si="169"/>
        <v>-</v>
      </c>
      <c r="L568" s="123"/>
      <c r="M568" s="123"/>
      <c r="N568" s="123"/>
      <c r="O568" s="123"/>
      <c r="P568" s="123"/>
      <c r="Q568" s="123"/>
      <c r="AC568" s="50" t="str">
        <f t="shared" si="171"/>
        <v>22.1</v>
      </c>
      <c r="AD568" s="19">
        <f t="shared" si="172"/>
        <v>547</v>
      </c>
      <c r="AE568" s="49" t="str">
        <f t="shared" si="170"/>
        <v>22.1547</v>
      </c>
      <c r="BD568" s="19" t="e">
        <f>VLOOKUP(AE568,ORGANOGRAMAES!$C$1:$N$6000,2,0)</f>
        <v>#N/A</v>
      </c>
      <c r="BE568" s="19" t="e">
        <f>VLOOKUP(AE568,ORGANOGRAMAES!$C$1:$N$6000,3,0)</f>
        <v>#N/A</v>
      </c>
      <c r="BF568" s="19" t="e">
        <f>VLOOKUP(AE568,ORGANOGRAMAES!$C$1:$N$6000,4,0)</f>
        <v>#N/A</v>
      </c>
      <c r="BG568" s="19" t="e">
        <f>VLOOKUP(AE568,ORGANOGRAMAES!$C$1:$N$6000,5,0)</f>
        <v>#N/A</v>
      </c>
      <c r="BH568" s="19" t="e">
        <f>VLOOKUP(AE568,ORGANOGRAMAES!$C$1:$N$6000,6,0)</f>
        <v>#N/A</v>
      </c>
      <c r="BI568" s="19" t="e">
        <f>VLOOKUP(AE568,ORGANOGRAMAES!$C$1:$N$6000,7,0)</f>
        <v>#N/A</v>
      </c>
      <c r="BJ568" s="19" t="e">
        <f>VLOOKUP(AE568,ORGANOGRAMAES!$C$1:$N$6000,8,0)</f>
        <v>#N/A</v>
      </c>
      <c r="BK568" s="19" t="e">
        <f>VLOOKUP(AE568,ORGANOGRAMAES!$C$1:$N$6000,9,0)</f>
        <v>#N/A</v>
      </c>
      <c r="BL568" s="19" t="e">
        <f>VLOOKUP(AE568,ORGANOGRAMAES!$C$1:$N$6000,10,0)</f>
        <v>#N/A</v>
      </c>
      <c r="BM568" s="19" t="e">
        <f>VLOOKUP(AE568,ORGANOGRAMAES!$C$1:$N$6000,11,0)</f>
        <v>#N/A</v>
      </c>
      <c r="BN568" s="19" t="e">
        <f>VLOOKUP(AE568,ORGANOGRAMAES!$C$1:$N$6000,12,0)</f>
        <v>#N/A</v>
      </c>
      <c r="BP568" s="19" t="str">
        <f t="shared" si="155"/>
        <v>-</v>
      </c>
      <c r="BQ568" s="19" t="str">
        <f t="shared" si="156"/>
        <v>-</v>
      </c>
      <c r="BR568" s="19" t="str">
        <f t="shared" si="157"/>
        <v>-</v>
      </c>
      <c r="BS568" s="19" t="str">
        <f t="shared" si="158"/>
        <v>-</v>
      </c>
      <c r="BT568" s="19" t="str">
        <f t="shared" si="159"/>
        <v>-</v>
      </c>
      <c r="BU568" s="19" t="str">
        <f t="shared" si="160"/>
        <v>-</v>
      </c>
      <c r="BV568" s="19" t="str">
        <f t="shared" si="161"/>
        <v>-</v>
      </c>
      <c r="BW568" s="19" t="str">
        <f t="shared" si="162"/>
        <v>-</v>
      </c>
      <c r="BX568" s="19" t="str">
        <f t="shared" si="163"/>
        <v>-</v>
      </c>
      <c r="BY568" s="19" t="str">
        <f t="shared" si="164"/>
        <v>-</v>
      </c>
      <c r="BZ568" s="19" t="str">
        <f t="shared" si="165"/>
        <v>-</v>
      </c>
    </row>
    <row r="569" spans="1:78">
      <c r="A569" s="106" t="str">
        <f t="shared" si="166"/>
        <v>22.1.00.00.00.00.00</v>
      </c>
      <c r="B569" s="106">
        <f t="shared" si="167"/>
        <v>22</v>
      </c>
      <c r="C569" s="107" t="str">
        <f t="shared" si="168"/>
        <v>1</v>
      </c>
      <c r="D569" s="32" t="s">
        <v>7024</v>
      </c>
      <c r="E569" s="32" t="s">
        <v>7024</v>
      </c>
      <c r="F569" s="32" t="s">
        <v>7024</v>
      </c>
      <c r="G569" s="32" t="s">
        <v>7024</v>
      </c>
      <c r="H569" s="32" t="s">
        <v>7024</v>
      </c>
      <c r="I569" s="33"/>
      <c r="J569" s="17" t="s">
        <v>93</v>
      </c>
      <c r="K569" s="150" t="str">
        <f t="shared" si="169"/>
        <v>-</v>
      </c>
      <c r="L569" s="123"/>
      <c r="M569" s="123"/>
      <c r="N569" s="123"/>
      <c r="O569" s="123"/>
      <c r="P569" s="123"/>
      <c r="Q569" s="123"/>
      <c r="AC569" s="50" t="str">
        <f t="shared" si="171"/>
        <v>22.1</v>
      </c>
      <c r="AD569" s="19">
        <f t="shared" si="172"/>
        <v>548</v>
      </c>
      <c r="AE569" s="49" t="str">
        <f t="shared" si="170"/>
        <v>22.1548</v>
      </c>
      <c r="BD569" s="19" t="e">
        <f>VLOOKUP(AE569,ORGANOGRAMAES!$C$1:$N$6000,2,0)</f>
        <v>#N/A</v>
      </c>
      <c r="BE569" s="19" t="e">
        <f>VLOOKUP(AE569,ORGANOGRAMAES!$C$1:$N$6000,3,0)</f>
        <v>#N/A</v>
      </c>
      <c r="BF569" s="19" t="e">
        <f>VLOOKUP(AE569,ORGANOGRAMAES!$C$1:$N$6000,4,0)</f>
        <v>#N/A</v>
      </c>
      <c r="BG569" s="19" t="e">
        <f>VLOOKUP(AE569,ORGANOGRAMAES!$C$1:$N$6000,5,0)</f>
        <v>#N/A</v>
      </c>
      <c r="BH569" s="19" t="e">
        <f>VLOOKUP(AE569,ORGANOGRAMAES!$C$1:$N$6000,6,0)</f>
        <v>#N/A</v>
      </c>
      <c r="BI569" s="19" t="e">
        <f>VLOOKUP(AE569,ORGANOGRAMAES!$C$1:$N$6000,7,0)</f>
        <v>#N/A</v>
      </c>
      <c r="BJ569" s="19" t="e">
        <f>VLOOKUP(AE569,ORGANOGRAMAES!$C$1:$N$6000,8,0)</f>
        <v>#N/A</v>
      </c>
      <c r="BK569" s="19" t="e">
        <f>VLOOKUP(AE569,ORGANOGRAMAES!$C$1:$N$6000,9,0)</f>
        <v>#N/A</v>
      </c>
      <c r="BL569" s="19" t="e">
        <f>VLOOKUP(AE569,ORGANOGRAMAES!$C$1:$N$6000,10,0)</f>
        <v>#N/A</v>
      </c>
      <c r="BM569" s="19" t="e">
        <f>VLOOKUP(AE569,ORGANOGRAMAES!$C$1:$N$6000,11,0)</f>
        <v>#N/A</v>
      </c>
      <c r="BN569" s="19" t="e">
        <f>VLOOKUP(AE569,ORGANOGRAMAES!$C$1:$N$6000,12,0)</f>
        <v>#N/A</v>
      </c>
      <c r="BP569" s="19" t="str">
        <f t="shared" si="155"/>
        <v>-</v>
      </c>
      <c r="BQ569" s="19" t="str">
        <f t="shared" si="156"/>
        <v>-</v>
      </c>
      <c r="BR569" s="19" t="str">
        <f t="shared" si="157"/>
        <v>-</v>
      </c>
      <c r="BS569" s="19" t="str">
        <f t="shared" si="158"/>
        <v>-</v>
      </c>
      <c r="BT569" s="19" t="str">
        <f t="shared" si="159"/>
        <v>-</v>
      </c>
      <c r="BU569" s="19" t="str">
        <f t="shared" si="160"/>
        <v>-</v>
      </c>
      <c r="BV569" s="19" t="str">
        <f t="shared" si="161"/>
        <v>-</v>
      </c>
      <c r="BW569" s="19" t="str">
        <f t="shared" si="162"/>
        <v>-</v>
      </c>
      <c r="BX569" s="19" t="str">
        <f t="shared" si="163"/>
        <v>-</v>
      </c>
      <c r="BY569" s="19" t="str">
        <f t="shared" si="164"/>
        <v>-</v>
      </c>
      <c r="BZ569" s="19" t="str">
        <f t="shared" si="165"/>
        <v>-</v>
      </c>
    </row>
    <row r="570" spans="1:78">
      <c r="A570" s="106" t="str">
        <f t="shared" si="166"/>
        <v>22.1.00.00.00.00.00</v>
      </c>
      <c r="B570" s="106">
        <f t="shared" si="167"/>
        <v>22</v>
      </c>
      <c r="C570" s="107" t="str">
        <f t="shared" si="168"/>
        <v>1</v>
      </c>
      <c r="D570" s="32" t="s">
        <v>7024</v>
      </c>
      <c r="E570" s="32" t="s">
        <v>7024</v>
      </c>
      <c r="F570" s="32" t="s">
        <v>7024</v>
      </c>
      <c r="G570" s="32" t="s">
        <v>7024</v>
      </c>
      <c r="H570" s="32" t="s">
        <v>7024</v>
      </c>
      <c r="I570" s="33"/>
      <c r="J570" s="17" t="s">
        <v>93</v>
      </c>
      <c r="K570" s="150" t="str">
        <f t="shared" si="169"/>
        <v>-</v>
      </c>
      <c r="L570" s="123"/>
      <c r="M570" s="123"/>
      <c r="N570" s="123"/>
      <c r="O570" s="123"/>
      <c r="P570" s="123"/>
      <c r="Q570" s="123"/>
      <c r="AC570" s="50" t="str">
        <f t="shared" si="171"/>
        <v>22.1</v>
      </c>
      <c r="AD570" s="19">
        <f t="shared" si="172"/>
        <v>549</v>
      </c>
      <c r="AE570" s="49" t="str">
        <f t="shared" si="170"/>
        <v>22.1549</v>
      </c>
      <c r="BD570" s="19" t="e">
        <f>VLOOKUP(AE570,ORGANOGRAMAES!$C$1:$N$6000,2,0)</f>
        <v>#N/A</v>
      </c>
      <c r="BE570" s="19" t="e">
        <f>VLOOKUP(AE570,ORGANOGRAMAES!$C$1:$N$6000,3,0)</f>
        <v>#N/A</v>
      </c>
      <c r="BF570" s="19" t="e">
        <f>VLOOKUP(AE570,ORGANOGRAMAES!$C$1:$N$6000,4,0)</f>
        <v>#N/A</v>
      </c>
      <c r="BG570" s="19" t="e">
        <f>VLOOKUP(AE570,ORGANOGRAMAES!$C$1:$N$6000,5,0)</f>
        <v>#N/A</v>
      </c>
      <c r="BH570" s="19" t="e">
        <f>VLOOKUP(AE570,ORGANOGRAMAES!$C$1:$N$6000,6,0)</f>
        <v>#N/A</v>
      </c>
      <c r="BI570" s="19" t="e">
        <f>VLOOKUP(AE570,ORGANOGRAMAES!$C$1:$N$6000,7,0)</f>
        <v>#N/A</v>
      </c>
      <c r="BJ570" s="19" t="e">
        <f>VLOOKUP(AE570,ORGANOGRAMAES!$C$1:$N$6000,8,0)</f>
        <v>#N/A</v>
      </c>
      <c r="BK570" s="19" t="e">
        <f>VLOOKUP(AE570,ORGANOGRAMAES!$C$1:$N$6000,9,0)</f>
        <v>#N/A</v>
      </c>
      <c r="BL570" s="19" t="e">
        <f>VLOOKUP(AE570,ORGANOGRAMAES!$C$1:$N$6000,10,0)</f>
        <v>#N/A</v>
      </c>
      <c r="BM570" s="19" t="e">
        <f>VLOOKUP(AE570,ORGANOGRAMAES!$C$1:$N$6000,11,0)</f>
        <v>#N/A</v>
      </c>
      <c r="BN570" s="19" t="e">
        <f>VLOOKUP(AE570,ORGANOGRAMAES!$C$1:$N$6000,12,0)</f>
        <v>#N/A</v>
      </c>
      <c r="BP570" s="19" t="str">
        <f t="shared" si="155"/>
        <v>-</v>
      </c>
      <c r="BQ570" s="19" t="str">
        <f t="shared" si="156"/>
        <v>-</v>
      </c>
      <c r="BR570" s="19" t="str">
        <f t="shared" si="157"/>
        <v>-</v>
      </c>
      <c r="BS570" s="19" t="str">
        <f t="shared" si="158"/>
        <v>-</v>
      </c>
      <c r="BT570" s="19" t="str">
        <f t="shared" si="159"/>
        <v>-</v>
      </c>
      <c r="BU570" s="19" t="str">
        <f t="shared" si="160"/>
        <v>-</v>
      </c>
      <c r="BV570" s="19" t="str">
        <f t="shared" si="161"/>
        <v>-</v>
      </c>
      <c r="BW570" s="19" t="str">
        <f t="shared" si="162"/>
        <v>-</v>
      </c>
      <c r="BX570" s="19" t="str">
        <f t="shared" si="163"/>
        <v>-</v>
      </c>
      <c r="BY570" s="19" t="str">
        <f t="shared" si="164"/>
        <v>-</v>
      </c>
      <c r="BZ570" s="19" t="str">
        <f t="shared" si="165"/>
        <v>-</v>
      </c>
    </row>
    <row r="571" spans="1:78">
      <c r="A571" s="106" t="str">
        <f t="shared" si="166"/>
        <v>22.1.00.00.00.00.00</v>
      </c>
      <c r="B571" s="106">
        <f t="shared" si="167"/>
        <v>22</v>
      </c>
      <c r="C571" s="107" t="str">
        <f t="shared" si="168"/>
        <v>1</v>
      </c>
      <c r="D571" s="32" t="s">
        <v>7024</v>
      </c>
      <c r="E571" s="32" t="s">
        <v>7024</v>
      </c>
      <c r="F571" s="32" t="s">
        <v>7024</v>
      </c>
      <c r="G571" s="32" t="s">
        <v>7024</v>
      </c>
      <c r="H571" s="32" t="s">
        <v>7024</v>
      </c>
      <c r="I571" s="33"/>
      <c r="J571" s="17" t="s">
        <v>93</v>
      </c>
      <c r="K571" s="150" t="str">
        <f t="shared" si="169"/>
        <v>-</v>
      </c>
      <c r="L571" s="123"/>
      <c r="M571" s="123"/>
      <c r="N571" s="123"/>
      <c r="O571" s="123"/>
      <c r="P571" s="123"/>
      <c r="Q571" s="123"/>
      <c r="AC571" s="50" t="str">
        <f t="shared" si="171"/>
        <v>22.1</v>
      </c>
      <c r="AD571" s="19">
        <f t="shared" si="172"/>
        <v>550</v>
      </c>
      <c r="AE571" s="49" t="str">
        <f t="shared" si="170"/>
        <v>22.1550</v>
      </c>
      <c r="BD571" s="19" t="e">
        <f>VLOOKUP(AE571,ORGANOGRAMAES!$C$1:$N$6000,2,0)</f>
        <v>#N/A</v>
      </c>
      <c r="BE571" s="19" t="e">
        <f>VLOOKUP(AE571,ORGANOGRAMAES!$C$1:$N$6000,3,0)</f>
        <v>#N/A</v>
      </c>
      <c r="BF571" s="19" t="e">
        <f>VLOOKUP(AE571,ORGANOGRAMAES!$C$1:$N$6000,4,0)</f>
        <v>#N/A</v>
      </c>
      <c r="BG571" s="19" t="e">
        <f>VLOOKUP(AE571,ORGANOGRAMAES!$C$1:$N$6000,5,0)</f>
        <v>#N/A</v>
      </c>
      <c r="BH571" s="19" t="e">
        <f>VLOOKUP(AE571,ORGANOGRAMAES!$C$1:$N$6000,6,0)</f>
        <v>#N/A</v>
      </c>
      <c r="BI571" s="19" t="e">
        <f>VLOOKUP(AE571,ORGANOGRAMAES!$C$1:$N$6000,7,0)</f>
        <v>#N/A</v>
      </c>
      <c r="BJ571" s="19" t="e">
        <f>VLOOKUP(AE571,ORGANOGRAMAES!$C$1:$N$6000,8,0)</f>
        <v>#N/A</v>
      </c>
      <c r="BK571" s="19" t="e">
        <f>VLOOKUP(AE571,ORGANOGRAMAES!$C$1:$N$6000,9,0)</f>
        <v>#N/A</v>
      </c>
      <c r="BL571" s="19" t="e">
        <f>VLOOKUP(AE571,ORGANOGRAMAES!$C$1:$N$6000,10,0)</f>
        <v>#N/A</v>
      </c>
      <c r="BM571" s="19" t="e">
        <f>VLOOKUP(AE571,ORGANOGRAMAES!$C$1:$N$6000,11,0)</f>
        <v>#N/A</v>
      </c>
      <c r="BN571" s="19" t="e">
        <f>VLOOKUP(AE571,ORGANOGRAMAES!$C$1:$N$6000,12,0)</f>
        <v>#N/A</v>
      </c>
      <c r="BP571" s="19" t="str">
        <f t="shared" si="155"/>
        <v>-</v>
      </c>
      <c r="BQ571" s="19" t="str">
        <f t="shared" si="156"/>
        <v>-</v>
      </c>
      <c r="BR571" s="19" t="str">
        <f t="shared" si="157"/>
        <v>-</v>
      </c>
      <c r="BS571" s="19" t="str">
        <f t="shared" si="158"/>
        <v>-</v>
      </c>
      <c r="BT571" s="19" t="str">
        <f t="shared" si="159"/>
        <v>-</v>
      </c>
      <c r="BU571" s="19" t="str">
        <f t="shared" si="160"/>
        <v>-</v>
      </c>
      <c r="BV571" s="19" t="str">
        <f t="shared" si="161"/>
        <v>-</v>
      </c>
      <c r="BW571" s="19" t="str">
        <f t="shared" si="162"/>
        <v>-</v>
      </c>
      <c r="BX571" s="19" t="str">
        <f t="shared" si="163"/>
        <v>-</v>
      </c>
      <c r="BY571" s="19" t="str">
        <f t="shared" si="164"/>
        <v>-</v>
      </c>
      <c r="BZ571" s="19" t="str">
        <f t="shared" si="165"/>
        <v>-</v>
      </c>
    </row>
    <row r="572" spans="1:78">
      <c r="A572" s="106" t="str">
        <f t="shared" si="166"/>
        <v>22.1.00.00.00.00.00</v>
      </c>
      <c r="B572" s="106">
        <f t="shared" si="167"/>
        <v>22</v>
      </c>
      <c r="C572" s="107" t="str">
        <f t="shared" si="168"/>
        <v>1</v>
      </c>
      <c r="D572" s="32" t="s">
        <v>7024</v>
      </c>
      <c r="E572" s="32" t="s">
        <v>7024</v>
      </c>
      <c r="F572" s="32" t="s">
        <v>7024</v>
      </c>
      <c r="G572" s="32" t="s">
        <v>7024</v>
      </c>
      <c r="H572" s="32" t="s">
        <v>7024</v>
      </c>
      <c r="I572" s="33"/>
      <c r="J572" s="17" t="s">
        <v>93</v>
      </c>
      <c r="K572" s="150" t="str">
        <f t="shared" si="169"/>
        <v>-</v>
      </c>
      <c r="L572" s="123"/>
      <c r="M572" s="123"/>
      <c r="N572" s="123"/>
      <c r="O572" s="123"/>
      <c r="P572" s="123"/>
      <c r="Q572" s="123"/>
      <c r="AC572" s="50" t="str">
        <f t="shared" si="171"/>
        <v>22.1</v>
      </c>
      <c r="AD572" s="19">
        <f t="shared" si="172"/>
        <v>551</v>
      </c>
      <c r="AE572" s="49" t="str">
        <f t="shared" si="170"/>
        <v>22.1551</v>
      </c>
      <c r="BD572" s="19" t="e">
        <f>VLOOKUP(AE572,ORGANOGRAMAES!$C$1:$N$6000,2,0)</f>
        <v>#N/A</v>
      </c>
      <c r="BE572" s="19" t="e">
        <f>VLOOKUP(AE572,ORGANOGRAMAES!$C$1:$N$6000,3,0)</f>
        <v>#N/A</v>
      </c>
      <c r="BF572" s="19" t="e">
        <f>VLOOKUP(AE572,ORGANOGRAMAES!$C$1:$N$6000,4,0)</f>
        <v>#N/A</v>
      </c>
      <c r="BG572" s="19" t="e">
        <f>VLOOKUP(AE572,ORGANOGRAMAES!$C$1:$N$6000,5,0)</f>
        <v>#N/A</v>
      </c>
      <c r="BH572" s="19" t="e">
        <f>VLOOKUP(AE572,ORGANOGRAMAES!$C$1:$N$6000,6,0)</f>
        <v>#N/A</v>
      </c>
      <c r="BI572" s="19" t="e">
        <f>VLOOKUP(AE572,ORGANOGRAMAES!$C$1:$N$6000,7,0)</f>
        <v>#N/A</v>
      </c>
      <c r="BJ572" s="19" t="e">
        <f>VLOOKUP(AE572,ORGANOGRAMAES!$C$1:$N$6000,8,0)</f>
        <v>#N/A</v>
      </c>
      <c r="BK572" s="19" t="e">
        <f>VLOOKUP(AE572,ORGANOGRAMAES!$C$1:$N$6000,9,0)</f>
        <v>#N/A</v>
      </c>
      <c r="BL572" s="19" t="e">
        <f>VLOOKUP(AE572,ORGANOGRAMAES!$C$1:$N$6000,10,0)</f>
        <v>#N/A</v>
      </c>
      <c r="BM572" s="19" t="e">
        <f>VLOOKUP(AE572,ORGANOGRAMAES!$C$1:$N$6000,11,0)</f>
        <v>#N/A</v>
      </c>
      <c r="BN572" s="19" t="e">
        <f>VLOOKUP(AE572,ORGANOGRAMAES!$C$1:$N$6000,12,0)</f>
        <v>#N/A</v>
      </c>
      <c r="BP572" s="19" t="str">
        <f t="shared" si="155"/>
        <v>-</v>
      </c>
      <c r="BQ572" s="19" t="str">
        <f t="shared" si="156"/>
        <v>-</v>
      </c>
      <c r="BR572" s="19" t="str">
        <f t="shared" si="157"/>
        <v>-</v>
      </c>
      <c r="BS572" s="19" t="str">
        <f t="shared" si="158"/>
        <v>-</v>
      </c>
      <c r="BT572" s="19" t="str">
        <f t="shared" si="159"/>
        <v>-</v>
      </c>
      <c r="BU572" s="19" t="str">
        <f t="shared" si="160"/>
        <v>-</v>
      </c>
      <c r="BV572" s="19" t="str">
        <f t="shared" si="161"/>
        <v>-</v>
      </c>
      <c r="BW572" s="19" t="str">
        <f t="shared" si="162"/>
        <v>-</v>
      </c>
      <c r="BX572" s="19" t="str">
        <f t="shared" si="163"/>
        <v>-</v>
      </c>
      <c r="BY572" s="19" t="str">
        <f t="shared" si="164"/>
        <v>-</v>
      </c>
      <c r="BZ572" s="19" t="str">
        <f t="shared" si="165"/>
        <v>-</v>
      </c>
    </row>
    <row r="573" spans="1:78">
      <c r="A573" s="106" t="str">
        <f t="shared" si="166"/>
        <v>22.1.00.00.00.00.00</v>
      </c>
      <c r="B573" s="106">
        <f t="shared" si="167"/>
        <v>22</v>
      </c>
      <c r="C573" s="107" t="str">
        <f t="shared" si="168"/>
        <v>1</v>
      </c>
      <c r="D573" s="32" t="s">
        <v>7024</v>
      </c>
      <c r="E573" s="32" t="s">
        <v>7024</v>
      </c>
      <c r="F573" s="32" t="s">
        <v>7024</v>
      </c>
      <c r="G573" s="32" t="s">
        <v>7024</v>
      </c>
      <c r="H573" s="32" t="s">
        <v>7024</v>
      </c>
      <c r="I573" s="33"/>
      <c r="J573" s="17" t="s">
        <v>93</v>
      </c>
      <c r="K573" s="150" t="str">
        <f t="shared" si="169"/>
        <v>-</v>
      </c>
      <c r="L573" s="123"/>
      <c r="M573" s="123"/>
      <c r="N573" s="123"/>
      <c r="O573" s="123"/>
      <c r="P573" s="123"/>
      <c r="Q573" s="123"/>
      <c r="AC573" s="50" t="str">
        <f t="shared" si="171"/>
        <v>22.1</v>
      </c>
      <c r="AD573" s="19">
        <f t="shared" si="172"/>
        <v>552</v>
      </c>
      <c r="AE573" s="49" t="str">
        <f t="shared" si="170"/>
        <v>22.1552</v>
      </c>
      <c r="BD573" s="19" t="e">
        <f>VLOOKUP(AE573,ORGANOGRAMAES!$C$1:$N$6000,2,0)</f>
        <v>#N/A</v>
      </c>
      <c r="BE573" s="19" t="e">
        <f>VLOOKUP(AE573,ORGANOGRAMAES!$C$1:$N$6000,3,0)</f>
        <v>#N/A</v>
      </c>
      <c r="BF573" s="19" t="e">
        <f>VLOOKUP(AE573,ORGANOGRAMAES!$C$1:$N$6000,4,0)</f>
        <v>#N/A</v>
      </c>
      <c r="BG573" s="19" t="e">
        <f>VLOOKUP(AE573,ORGANOGRAMAES!$C$1:$N$6000,5,0)</f>
        <v>#N/A</v>
      </c>
      <c r="BH573" s="19" t="e">
        <f>VLOOKUP(AE573,ORGANOGRAMAES!$C$1:$N$6000,6,0)</f>
        <v>#N/A</v>
      </c>
      <c r="BI573" s="19" t="e">
        <f>VLOOKUP(AE573,ORGANOGRAMAES!$C$1:$N$6000,7,0)</f>
        <v>#N/A</v>
      </c>
      <c r="BJ573" s="19" t="e">
        <f>VLOOKUP(AE573,ORGANOGRAMAES!$C$1:$N$6000,8,0)</f>
        <v>#N/A</v>
      </c>
      <c r="BK573" s="19" t="e">
        <f>VLOOKUP(AE573,ORGANOGRAMAES!$C$1:$N$6000,9,0)</f>
        <v>#N/A</v>
      </c>
      <c r="BL573" s="19" t="e">
        <f>VLOOKUP(AE573,ORGANOGRAMAES!$C$1:$N$6000,10,0)</f>
        <v>#N/A</v>
      </c>
      <c r="BM573" s="19" t="e">
        <f>VLOOKUP(AE573,ORGANOGRAMAES!$C$1:$N$6000,11,0)</f>
        <v>#N/A</v>
      </c>
      <c r="BN573" s="19" t="e">
        <f>VLOOKUP(AE573,ORGANOGRAMAES!$C$1:$N$6000,12,0)</f>
        <v>#N/A</v>
      </c>
      <c r="BP573" s="19" t="str">
        <f t="shared" si="155"/>
        <v>-</v>
      </c>
      <c r="BQ573" s="19" t="str">
        <f t="shared" si="156"/>
        <v>-</v>
      </c>
      <c r="BR573" s="19" t="str">
        <f t="shared" si="157"/>
        <v>-</v>
      </c>
      <c r="BS573" s="19" t="str">
        <f t="shared" si="158"/>
        <v>-</v>
      </c>
      <c r="BT573" s="19" t="str">
        <f t="shared" si="159"/>
        <v>-</v>
      </c>
      <c r="BU573" s="19" t="str">
        <f t="shared" si="160"/>
        <v>-</v>
      </c>
      <c r="BV573" s="19" t="str">
        <f t="shared" si="161"/>
        <v>-</v>
      </c>
      <c r="BW573" s="19" t="str">
        <f t="shared" si="162"/>
        <v>-</v>
      </c>
      <c r="BX573" s="19" t="str">
        <f t="shared" si="163"/>
        <v>-</v>
      </c>
      <c r="BY573" s="19" t="str">
        <f t="shared" si="164"/>
        <v>-</v>
      </c>
      <c r="BZ573" s="19" t="str">
        <f t="shared" si="165"/>
        <v>-</v>
      </c>
    </row>
    <row r="574" spans="1:78">
      <c r="A574" s="106" t="str">
        <f t="shared" si="166"/>
        <v>22.1.00.00.00.00.00</v>
      </c>
      <c r="B574" s="106">
        <f t="shared" si="167"/>
        <v>22</v>
      </c>
      <c r="C574" s="107" t="str">
        <f t="shared" si="168"/>
        <v>1</v>
      </c>
      <c r="D574" s="32" t="s">
        <v>7024</v>
      </c>
      <c r="E574" s="32" t="s">
        <v>7024</v>
      </c>
      <c r="F574" s="32" t="s">
        <v>7024</v>
      </c>
      <c r="G574" s="32" t="s">
        <v>7024</v>
      </c>
      <c r="H574" s="32" t="s">
        <v>7024</v>
      </c>
      <c r="I574" s="33"/>
      <c r="J574" s="17" t="s">
        <v>93</v>
      </c>
      <c r="K574" s="150" t="str">
        <f t="shared" si="169"/>
        <v>-</v>
      </c>
      <c r="L574" s="123"/>
      <c r="M574" s="123"/>
      <c r="N574" s="123"/>
      <c r="O574" s="123"/>
      <c r="P574" s="123"/>
      <c r="Q574" s="123"/>
      <c r="AC574" s="50" t="str">
        <f t="shared" si="171"/>
        <v>22.1</v>
      </c>
      <c r="AD574" s="19">
        <f t="shared" si="172"/>
        <v>553</v>
      </c>
      <c r="AE574" s="49" t="str">
        <f t="shared" si="170"/>
        <v>22.1553</v>
      </c>
      <c r="BD574" s="19" t="e">
        <f>VLOOKUP(AE574,ORGANOGRAMAES!$C$1:$N$6000,2,0)</f>
        <v>#N/A</v>
      </c>
      <c r="BE574" s="19" t="e">
        <f>VLOOKUP(AE574,ORGANOGRAMAES!$C$1:$N$6000,3,0)</f>
        <v>#N/A</v>
      </c>
      <c r="BF574" s="19" t="e">
        <f>VLOOKUP(AE574,ORGANOGRAMAES!$C$1:$N$6000,4,0)</f>
        <v>#N/A</v>
      </c>
      <c r="BG574" s="19" t="e">
        <f>VLOOKUP(AE574,ORGANOGRAMAES!$C$1:$N$6000,5,0)</f>
        <v>#N/A</v>
      </c>
      <c r="BH574" s="19" t="e">
        <f>VLOOKUP(AE574,ORGANOGRAMAES!$C$1:$N$6000,6,0)</f>
        <v>#N/A</v>
      </c>
      <c r="BI574" s="19" t="e">
        <f>VLOOKUP(AE574,ORGANOGRAMAES!$C$1:$N$6000,7,0)</f>
        <v>#N/A</v>
      </c>
      <c r="BJ574" s="19" t="e">
        <f>VLOOKUP(AE574,ORGANOGRAMAES!$C$1:$N$6000,8,0)</f>
        <v>#N/A</v>
      </c>
      <c r="BK574" s="19" t="e">
        <f>VLOOKUP(AE574,ORGANOGRAMAES!$C$1:$N$6000,9,0)</f>
        <v>#N/A</v>
      </c>
      <c r="BL574" s="19" t="e">
        <f>VLOOKUP(AE574,ORGANOGRAMAES!$C$1:$N$6000,10,0)</f>
        <v>#N/A</v>
      </c>
      <c r="BM574" s="19" t="e">
        <f>VLOOKUP(AE574,ORGANOGRAMAES!$C$1:$N$6000,11,0)</f>
        <v>#N/A</v>
      </c>
      <c r="BN574" s="19" t="e">
        <f>VLOOKUP(AE574,ORGANOGRAMAES!$C$1:$N$6000,12,0)</f>
        <v>#N/A</v>
      </c>
      <c r="BP574" s="19" t="str">
        <f t="shared" si="155"/>
        <v>-</v>
      </c>
      <c r="BQ574" s="19" t="str">
        <f t="shared" si="156"/>
        <v>-</v>
      </c>
      <c r="BR574" s="19" t="str">
        <f t="shared" si="157"/>
        <v>-</v>
      </c>
      <c r="BS574" s="19" t="str">
        <f t="shared" si="158"/>
        <v>-</v>
      </c>
      <c r="BT574" s="19" t="str">
        <f t="shared" si="159"/>
        <v>-</v>
      </c>
      <c r="BU574" s="19" t="str">
        <f t="shared" si="160"/>
        <v>-</v>
      </c>
      <c r="BV574" s="19" t="str">
        <f t="shared" si="161"/>
        <v>-</v>
      </c>
      <c r="BW574" s="19" t="str">
        <f t="shared" si="162"/>
        <v>-</v>
      </c>
      <c r="BX574" s="19" t="str">
        <f t="shared" si="163"/>
        <v>-</v>
      </c>
      <c r="BY574" s="19" t="str">
        <f t="shared" si="164"/>
        <v>-</v>
      </c>
      <c r="BZ574" s="19" t="str">
        <f t="shared" si="165"/>
        <v>-</v>
      </c>
    </row>
    <row r="575" spans="1:78">
      <c r="A575" s="106" t="str">
        <f t="shared" si="166"/>
        <v>22.1.00.00.00.00.00</v>
      </c>
      <c r="B575" s="106">
        <f t="shared" si="167"/>
        <v>22</v>
      </c>
      <c r="C575" s="107" t="str">
        <f t="shared" si="168"/>
        <v>1</v>
      </c>
      <c r="D575" s="32" t="s">
        <v>7024</v>
      </c>
      <c r="E575" s="32" t="s">
        <v>7024</v>
      </c>
      <c r="F575" s="32" t="s">
        <v>7024</v>
      </c>
      <c r="G575" s="32" t="s">
        <v>7024</v>
      </c>
      <c r="H575" s="32" t="s">
        <v>7024</v>
      </c>
      <c r="I575" s="33"/>
      <c r="J575" s="17" t="s">
        <v>93</v>
      </c>
      <c r="K575" s="150" t="str">
        <f t="shared" si="169"/>
        <v>-</v>
      </c>
      <c r="L575" s="123"/>
      <c r="M575" s="123"/>
      <c r="N575" s="123"/>
      <c r="O575" s="123"/>
      <c r="P575" s="123"/>
      <c r="Q575" s="123"/>
      <c r="AC575" s="50" t="str">
        <f t="shared" si="171"/>
        <v>22.1</v>
      </c>
      <c r="AD575" s="19">
        <f t="shared" si="172"/>
        <v>554</v>
      </c>
      <c r="AE575" s="49" t="str">
        <f t="shared" si="170"/>
        <v>22.1554</v>
      </c>
      <c r="BD575" s="19" t="e">
        <f>VLOOKUP(AE575,ORGANOGRAMAES!$C$1:$N$6000,2,0)</f>
        <v>#N/A</v>
      </c>
      <c r="BE575" s="19" t="e">
        <f>VLOOKUP(AE575,ORGANOGRAMAES!$C$1:$N$6000,3,0)</f>
        <v>#N/A</v>
      </c>
      <c r="BF575" s="19" t="e">
        <f>VLOOKUP(AE575,ORGANOGRAMAES!$C$1:$N$6000,4,0)</f>
        <v>#N/A</v>
      </c>
      <c r="BG575" s="19" t="e">
        <f>VLOOKUP(AE575,ORGANOGRAMAES!$C$1:$N$6000,5,0)</f>
        <v>#N/A</v>
      </c>
      <c r="BH575" s="19" t="e">
        <f>VLOOKUP(AE575,ORGANOGRAMAES!$C$1:$N$6000,6,0)</f>
        <v>#N/A</v>
      </c>
      <c r="BI575" s="19" t="e">
        <f>VLOOKUP(AE575,ORGANOGRAMAES!$C$1:$N$6000,7,0)</f>
        <v>#N/A</v>
      </c>
      <c r="BJ575" s="19" t="e">
        <f>VLOOKUP(AE575,ORGANOGRAMAES!$C$1:$N$6000,8,0)</f>
        <v>#N/A</v>
      </c>
      <c r="BK575" s="19" t="e">
        <f>VLOOKUP(AE575,ORGANOGRAMAES!$C$1:$N$6000,9,0)</f>
        <v>#N/A</v>
      </c>
      <c r="BL575" s="19" t="e">
        <f>VLOOKUP(AE575,ORGANOGRAMAES!$C$1:$N$6000,10,0)</f>
        <v>#N/A</v>
      </c>
      <c r="BM575" s="19" t="e">
        <f>VLOOKUP(AE575,ORGANOGRAMAES!$C$1:$N$6000,11,0)</f>
        <v>#N/A</v>
      </c>
      <c r="BN575" s="19" t="e">
        <f>VLOOKUP(AE575,ORGANOGRAMAES!$C$1:$N$6000,12,0)</f>
        <v>#N/A</v>
      </c>
      <c r="BP575" s="19" t="str">
        <f t="shared" si="155"/>
        <v>-</v>
      </c>
      <c r="BQ575" s="19" t="str">
        <f t="shared" si="156"/>
        <v>-</v>
      </c>
      <c r="BR575" s="19" t="str">
        <f t="shared" si="157"/>
        <v>-</v>
      </c>
      <c r="BS575" s="19" t="str">
        <f t="shared" si="158"/>
        <v>-</v>
      </c>
      <c r="BT575" s="19" t="str">
        <f t="shared" si="159"/>
        <v>-</v>
      </c>
      <c r="BU575" s="19" t="str">
        <f t="shared" si="160"/>
        <v>-</v>
      </c>
      <c r="BV575" s="19" t="str">
        <f t="shared" si="161"/>
        <v>-</v>
      </c>
      <c r="BW575" s="19" t="str">
        <f t="shared" si="162"/>
        <v>-</v>
      </c>
      <c r="BX575" s="19" t="str">
        <f t="shared" si="163"/>
        <v>-</v>
      </c>
      <c r="BY575" s="19" t="str">
        <f t="shared" si="164"/>
        <v>-</v>
      </c>
      <c r="BZ575" s="19" t="str">
        <f t="shared" si="165"/>
        <v>-</v>
      </c>
    </row>
    <row r="576" spans="1:78">
      <c r="A576" s="106" t="str">
        <f t="shared" si="166"/>
        <v>22.1.00.00.00.00.00</v>
      </c>
      <c r="B576" s="106">
        <f t="shared" si="167"/>
        <v>22</v>
      </c>
      <c r="C576" s="107" t="str">
        <f t="shared" si="168"/>
        <v>1</v>
      </c>
      <c r="D576" s="32" t="s">
        <v>7024</v>
      </c>
      <c r="E576" s="32" t="s">
        <v>7024</v>
      </c>
      <c r="F576" s="32" t="s">
        <v>7024</v>
      </c>
      <c r="G576" s="32" t="s">
        <v>7024</v>
      </c>
      <c r="H576" s="32" t="s">
        <v>7024</v>
      </c>
      <c r="I576" s="33"/>
      <c r="J576" s="17" t="s">
        <v>93</v>
      </c>
      <c r="K576" s="150" t="str">
        <f t="shared" si="169"/>
        <v>-</v>
      </c>
      <c r="L576" s="123"/>
      <c r="M576" s="123"/>
      <c r="N576" s="123"/>
      <c r="O576" s="123"/>
      <c r="P576" s="123"/>
      <c r="Q576" s="123"/>
      <c r="AC576" s="50" t="str">
        <f t="shared" si="171"/>
        <v>22.1</v>
      </c>
      <c r="AD576" s="19">
        <f t="shared" si="172"/>
        <v>555</v>
      </c>
      <c r="AE576" s="49" t="str">
        <f t="shared" si="170"/>
        <v>22.1555</v>
      </c>
      <c r="BD576" s="19" t="e">
        <f>VLOOKUP(AE576,ORGANOGRAMAES!$C$1:$N$6000,2,0)</f>
        <v>#N/A</v>
      </c>
      <c r="BE576" s="19" t="e">
        <f>VLOOKUP(AE576,ORGANOGRAMAES!$C$1:$N$6000,3,0)</f>
        <v>#N/A</v>
      </c>
      <c r="BF576" s="19" t="e">
        <f>VLOOKUP(AE576,ORGANOGRAMAES!$C$1:$N$6000,4,0)</f>
        <v>#N/A</v>
      </c>
      <c r="BG576" s="19" t="e">
        <f>VLOOKUP(AE576,ORGANOGRAMAES!$C$1:$N$6000,5,0)</f>
        <v>#N/A</v>
      </c>
      <c r="BH576" s="19" t="e">
        <f>VLOOKUP(AE576,ORGANOGRAMAES!$C$1:$N$6000,6,0)</f>
        <v>#N/A</v>
      </c>
      <c r="BI576" s="19" t="e">
        <f>VLOOKUP(AE576,ORGANOGRAMAES!$C$1:$N$6000,7,0)</f>
        <v>#N/A</v>
      </c>
      <c r="BJ576" s="19" t="e">
        <f>VLOOKUP(AE576,ORGANOGRAMAES!$C$1:$N$6000,8,0)</f>
        <v>#N/A</v>
      </c>
      <c r="BK576" s="19" t="e">
        <f>VLOOKUP(AE576,ORGANOGRAMAES!$C$1:$N$6000,9,0)</f>
        <v>#N/A</v>
      </c>
      <c r="BL576" s="19" t="e">
        <f>VLOOKUP(AE576,ORGANOGRAMAES!$C$1:$N$6000,10,0)</f>
        <v>#N/A</v>
      </c>
      <c r="BM576" s="19" t="e">
        <f>VLOOKUP(AE576,ORGANOGRAMAES!$C$1:$N$6000,11,0)</f>
        <v>#N/A</v>
      </c>
      <c r="BN576" s="19" t="e">
        <f>VLOOKUP(AE576,ORGANOGRAMAES!$C$1:$N$6000,12,0)</f>
        <v>#N/A</v>
      </c>
      <c r="BP576" s="19" t="str">
        <f t="shared" si="155"/>
        <v>-</v>
      </c>
      <c r="BQ576" s="19" t="str">
        <f t="shared" si="156"/>
        <v>-</v>
      </c>
      <c r="BR576" s="19" t="str">
        <f t="shared" si="157"/>
        <v>-</v>
      </c>
      <c r="BS576" s="19" t="str">
        <f t="shared" si="158"/>
        <v>-</v>
      </c>
      <c r="BT576" s="19" t="str">
        <f t="shared" si="159"/>
        <v>-</v>
      </c>
      <c r="BU576" s="19" t="str">
        <f t="shared" si="160"/>
        <v>-</v>
      </c>
      <c r="BV576" s="19" t="str">
        <f t="shared" si="161"/>
        <v>-</v>
      </c>
      <c r="BW576" s="19" t="str">
        <f t="shared" si="162"/>
        <v>-</v>
      </c>
      <c r="BX576" s="19" t="str">
        <f t="shared" si="163"/>
        <v>-</v>
      </c>
      <c r="BY576" s="19" t="str">
        <f t="shared" si="164"/>
        <v>-</v>
      </c>
      <c r="BZ576" s="19" t="str">
        <f t="shared" si="165"/>
        <v>-</v>
      </c>
    </row>
    <row r="577" spans="1:78">
      <c r="A577" s="106" t="str">
        <f t="shared" si="166"/>
        <v>22.1.00.00.00.00.00</v>
      </c>
      <c r="B577" s="106">
        <f t="shared" si="167"/>
        <v>22</v>
      </c>
      <c r="C577" s="107" t="str">
        <f t="shared" si="168"/>
        <v>1</v>
      </c>
      <c r="D577" s="32" t="s">
        <v>7024</v>
      </c>
      <c r="E577" s="32" t="s">
        <v>7024</v>
      </c>
      <c r="F577" s="32" t="s">
        <v>7024</v>
      </c>
      <c r="G577" s="32" t="s">
        <v>7024</v>
      </c>
      <c r="H577" s="32" t="s">
        <v>7024</v>
      </c>
      <c r="I577" s="33"/>
      <c r="J577" s="17" t="s">
        <v>93</v>
      </c>
      <c r="K577" s="150" t="str">
        <f t="shared" si="169"/>
        <v>-</v>
      </c>
      <c r="L577" s="123"/>
      <c r="M577" s="123"/>
      <c r="N577" s="123"/>
      <c r="O577" s="123"/>
      <c r="P577" s="123"/>
      <c r="Q577" s="123"/>
      <c r="AC577" s="50" t="str">
        <f t="shared" si="171"/>
        <v>22.1</v>
      </c>
      <c r="AD577" s="19">
        <f t="shared" si="172"/>
        <v>556</v>
      </c>
      <c r="AE577" s="49" t="str">
        <f t="shared" si="170"/>
        <v>22.1556</v>
      </c>
      <c r="BD577" s="19" t="e">
        <f>VLOOKUP(AE577,ORGANOGRAMAES!$C$1:$N$6000,2,0)</f>
        <v>#N/A</v>
      </c>
      <c r="BE577" s="19" t="e">
        <f>VLOOKUP(AE577,ORGANOGRAMAES!$C$1:$N$6000,3,0)</f>
        <v>#N/A</v>
      </c>
      <c r="BF577" s="19" t="e">
        <f>VLOOKUP(AE577,ORGANOGRAMAES!$C$1:$N$6000,4,0)</f>
        <v>#N/A</v>
      </c>
      <c r="BG577" s="19" t="e">
        <f>VLOOKUP(AE577,ORGANOGRAMAES!$C$1:$N$6000,5,0)</f>
        <v>#N/A</v>
      </c>
      <c r="BH577" s="19" t="e">
        <f>VLOOKUP(AE577,ORGANOGRAMAES!$C$1:$N$6000,6,0)</f>
        <v>#N/A</v>
      </c>
      <c r="BI577" s="19" t="e">
        <f>VLOOKUP(AE577,ORGANOGRAMAES!$C$1:$N$6000,7,0)</f>
        <v>#N/A</v>
      </c>
      <c r="BJ577" s="19" t="e">
        <f>VLOOKUP(AE577,ORGANOGRAMAES!$C$1:$N$6000,8,0)</f>
        <v>#N/A</v>
      </c>
      <c r="BK577" s="19" t="e">
        <f>VLOOKUP(AE577,ORGANOGRAMAES!$C$1:$N$6000,9,0)</f>
        <v>#N/A</v>
      </c>
      <c r="BL577" s="19" t="e">
        <f>VLOOKUP(AE577,ORGANOGRAMAES!$C$1:$N$6000,10,0)</f>
        <v>#N/A</v>
      </c>
      <c r="BM577" s="19" t="e">
        <f>VLOOKUP(AE577,ORGANOGRAMAES!$C$1:$N$6000,11,0)</f>
        <v>#N/A</v>
      </c>
      <c r="BN577" s="19" t="e">
        <f>VLOOKUP(AE577,ORGANOGRAMAES!$C$1:$N$6000,12,0)</f>
        <v>#N/A</v>
      </c>
      <c r="BP577" s="19" t="str">
        <f t="shared" si="155"/>
        <v>-</v>
      </c>
      <c r="BQ577" s="19" t="str">
        <f t="shared" si="156"/>
        <v>-</v>
      </c>
      <c r="BR577" s="19" t="str">
        <f t="shared" si="157"/>
        <v>-</v>
      </c>
      <c r="BS577" s="19" t="str">
        <f t="shared" si="158"/>
        <v>-</v>
      </c>
      <c r="BT577" s="19" t="str">
        <f t="shared" si="159"/>
        <v>-</v>
      </c>
      <c r="BU577" s="19" t="str">
        <f t="shared" si="160"/>
        <v>-</v>
      </c>
      <c r="BV577" s="19" t="str">
        <f t="shared" si="161"/>
        <v>-</v>
      </c>
      <c r="BW577" s="19" t="str">
        <f t="shared" si="162"/>
        <v>-</v>
      </c>
      <c r="BX577" s="19" t="str">
        <f t="shared" si="163"/>
        <v>-</v>
      </c>
      <c r="BY577" s="19" t="str">
        <f t="shared" si="164"/>
        <v>-</v>
      </c>
      <c r="BZ577" s="19" t="str">
        <f t="shared" si="165"/>
        <v>-</v>
      </c>
    </row>
    <row r="578" spans="1:78">
      <c r="A578" s="106" t="str">
        <f t="shared" si="166"/>
        <v>22.1.00.00.00.00.00</v>
      </c>
      <c r="B578" s="106">
        <f t="shared" si="167"/>
        <v>22</v>
      </c>
      <c r="C578" s="107" t="str">
        <f t="shared" si="168"/>
        <v>1</v>
      </c>
      <c r="D578" s="32" t="s">
        <v>7024</v>
      </c>
      <c r="E578" s="32" t="s">
        <v>7024</v>
      </c>
      <c r="F578" s="32" t="s">
        <v>7024</v>
      </c>
      <c r="G578" s="32" t="s">
        <v>7024</v>
      </c>
      <c r="H578" s="32" t="s">
        <v>7024</v>
      </c>
      <c r="I578" s="33"/>
      <c r="J578" s="17" t="s">
        <v>93</v>
      </c>
      <c r="K578" s="150" t="str">
        <f t="shared" si="169"/>
        <v>-</v>
      </c>
      <c r="L578" s="123"/>
      <c r="M578" s="123"/>
      <c r="N578" s="123"/>
      <c r="O578" s="123"/>
      <c r="P578" s="123"/>
      <c r="Q578" s="123"/>
      <c r="AC578" s="50" t="str">
        <f t="shared" si="171"/>
        <v>22.1</v>
      </c>
      <c r="AD578" s="19">
        <f t="shared" si="172"/>
        <v>557</v>
      </c>
      <c r="AE578" s="49" t="str">
        <f t="shared" si="170"/>
        <v>22.1557</v>
      </c>
      <c r="BD578" s="19" t="e">
        <f>VLOOKUP(AE578,ORGANOGRAMAES!$C$1:$N$6000,2,0)</f>
        <v>#N/A</v>
      </c>
      <c r="BE578" s="19" t="e">
        <f>VLOOKUP(AE578,ORGANOGRAMAES!$C$1:$N$6000,3,0)</f>
        <v>#N/A</v>
      </c>
      <c r="BF578" s="19" t="e">
        <f>VLOOKUP(AE578,ORGANOGRAMAES!$C$1:$N$6000,4,0)</f>
        <v>#N/A</v>
      </c>
      <c r="BG578" s="19" t="e">
        <f>VLOOKUP(AE578,ORGANOGRAMAES!$C$1:$N$6000,5,0)</f>
        <v>#N/A</v>
      </c>
      <c r="BH578" s="19" t="e">
        <f>VLOOKUP(AE578,ORGANOGRAMAES!$C$1:$N$6000,6,0)</f>
        <v>#N/A</v>
      </c>
      <c r="BI578" s="19" t="e">
        <f>VLOOKUP(AE578,ORGANOGRAMAES!$C$1:$N$6000,7,0)</f>
        <v>#N/A</v>
      </c>
      <c r="BJ578" s="19" t="e">
        <f>VLOOKUP(AE578,ORGANOGRAMAES!$C$1:$N$6000,8,0)</f>
        <v>#N/A</v>
      </c>
      <c r="BK578" s="19" t="e">
        <f>VLOOKUP(AE578,ORGANOGRAMAES!$C$1:$N$6000,9,0)</f>
        <v>#N/A</v>
      </c>
      <c r="BL578" s="19" t="e">
        <f>VLOOKUP(AE578,ORGANOGRAMAES!$C$1:$N$6000,10,0)</f>
        <v>#N/A</v>
      </c>
      <c r="BM578" s="19" t="e">
        <f>VLOOKUP(AE578,ORGANOGRAMAES!$C$1:$N$6000,11,0)</f>
        <v>#N/A</v>
      </c>
      <c r="BN578" s="19" t="e">
        <f>VLOOKUP(AE578,ORGANOGRAMAES!$C$1:$N$6000,12,0)</f>
        <v>#N/A</v>
      </c>
      <c r="BP578" s="19" t="str">
        <f t="shared" si="155"/>
        <v>-</v>
      </c>
      <c r="BQ578" s="19" t="str">
        <f t="shared" si="156"/>
        <v>-</v>
      </c>
      <c r="BR578" s="19" t="str">
        <f t="shared" si="157"/>
        <v>-</v>
      </c>
      <c r="BS578" s="19" t="str">
        <f t="shared" si="158"/>
        <v>-</v>
      </c>
      <c r="BT578" s="19" t="str">
        <f t="shared" si="159"/>
        <v>-</v>
      </c>
      <c r="BU578" s="19" t="str">
        <f t="shared" si="160"/>
        <v>-</v>
      </c>
      <c r="BV578" s="19" t="str">
        <f t="shared" si="161"/>
        <v>-</v>
      </c>
      <c r="BW578" s="19" t="str">
        <f t="shared" si="162"/>
        <v>-</v>
      </c>
      <c r="BX578" s="19" t="str">
        <f t="shared" si="163"/>
        <v>-</v>
      </c>
      <c r="BY578" s="19" t="str">
        <f t="shared" si="164"/>
        <v>-</v>
      </c>
      <c r="BZ578" s="19" t="str">
        <f t="shared" si="165"/>
        <v>-</v>
      </c>
    </row>
    <row r="579" spans="1:78">
      <c r="A579" s="106" t="str">
        <f t="shared" si="166"/>
        <v>22.1.00.00.00.00.00</v>
      </c>
      <c r="B579" s="106">
        <f t="shared" si="167"/>
        <v>22</v>
      </c>
      <c r="C579" s="107" t="str">
        <f t="shared" si="168"/>
        <v>1</v>
      </c>
      <c r="D579" s="32" t="s">
        <v>7024</v>
      </c>
      <c r="E579" s="32" t="s">
        <v>7024</v>
      </c>
      <c r="F579" s="32" t="s">
        <v>7024</v>
      </c>
      <c r="G579" s="32" t="s">
        <v>7024</v>
      </c>
      <c r="H579" s="32" t="s">
        <v>7024</v>
      </c>
      <c r="I579" s="33"/>
      <c r="J579" s="17" t="s">
        <v>93</v>
      </c>
      <c r="K579" s="150" t="str">
        <f t="shared" si="169"/>
        <v>-</v>
      </c>
      <c r="L579" s="123"/>
      <c r="M579" s="123"/>
      <c r="N579" s="123"/>
      <c r="O579" s="123"/>
      <c r="P579" s="123"/>
      <c r="Q579" s="123"/>
      <c r="AC579" s="50" t="str">
        <f t="shared" si="171"/>
        <v>22.1</v>
      </c>
      <c r="AD579" s="19">
        <f t="shared" si="172"/>
        <v>558</v>
      </c>
      <c r="AE579" s="49" t="str">
        <f t="shared" si="170"/>
        <v>22.1558</v>
      </c>
      <c r="BD579" s="19" t="e">
        <f>VLOOKUP(AE579,ORGANOGRAMAES!$C$1:$N$6000,2,0)</f>
        <v>#N/A</v>
      </c>
      <c r="BE579" s="19" t="e">
        <f>VLOOKUP(AE579,ORGANOGRAMAES!$C$1:$N$6000,3,0)</f>
        <v>#N/A</v>
      </c>
      <c r="BF579" s="19" t="e">
        <f>VLOOKUP(AE579,ORGANOGRAMAES!$C$1:$N$6000,4,0)</f>
        <v>#N/A</v>
      </c>
      <c r="BG579" s="19" t="e">
        <f>VLOOKUP(AE579,ORGANOGRAMAES!$C$1:$N$6000,5,0)</f>
        <v>#N/A</v>
      </c>
      <c r="BH579" s="19" t="e">
        <f>VLOOKUP(AE579,ORGANOGRAMAES!$C$1:$N$6000,6,0)</f>
        <v>#N/A</v>
      </c>
      <c r="BI579" s="19" t="e">
        <f>VLOOKUP(AE579,ORGANOGRAMAES!$C$1:$N$6000,7,0)</f>
        <v>#N/A</v>
      </c>
      <c r="BJ579" s="19" t="e">
        <f>VLOOKUP(AE579,ORGANOGRAMAES!$C$1:$N$6000,8,0)</f>
        <v>#N/A</v>
      </c>
      <c r="BK579" s="19" t="e">
        <f>VLOOKUP(AE579,ORGANOGRAMAES!$C$1:$N$6000,9,0)</f>
        <v>#N/A</v>
      </c>
      <c r="BL579" s="19" t="e">
        <f>VLOOKUP(AE579,ORGANOGRAMAES!$C$1:$N$6000,10,0)</f>
        <v>#N/A</v>
      </c>
      <c r="BM579" s="19" t="e">
        <f>VLOOKUP(AE579,ORGANOGRAMAES!$C$1:$N$6000,11,0)</f>
        <v>#N/A</v>
      </c>
      <c r="BN579" s="19" t="e">
        <f>VLOOKUP(AE579,ORGANOGRAMAES!$C$1:$N$6000,12,0)</f>
        <v>#N/A</v>
      </c>
      <c r="BP579" s="19" t="str">
        <f t="shared" si="155"/>
        <v>-</v>
      </c>
      <c r="BQ579" s="19" t="str">
        <f t="shared" si="156"/>
        <v>-</v>
      </c>
      <c r="BR579" s="19" t="str">
        <f t="shared" si="157"/>
        <v>-</v>
      </c>
      <c r="BS579" s="19" t="str">
        <f t="shared" si="158"/>
        <v>-</v>
      </c>
      <c r="BT579" s="19" t="str">
        <f t="shared" si="159"/>
        <v>-</v>
      </c>
      <c r="BU579" s="19" t="str">
        <f t="shared" si="160"/>
        <v>-</v>
      </c>
      <c r="BV579" s="19" t="str">
        <f t="shared" si="161"/>
        <v>-</v>
      </c>
      <c r="BW579" s="19" t="str">
        <f t="shared" si="162"/>
        <v>-</v>
      </c>
      <c r="BX579" s="19" t="str">
        <f t="shared" si="163"/>
        <v>-</v>
      </c>
      <c r="BY579" s="19" t="str">
        <f t="shared" si="164"/>
        <v>-</v>
      </c>
      <c r="BZ579" s="19" t="str">
        <f t="shared" si="165"/>
        <v>-</v>
      </c>
    </row>
    <row r="580" spans="1:78">
      <c r="A580" s="106" t="str">
        <f t="shared" si="166"/>
        <v>22.1.00.00.00.00.00</v>
      </c>
      <c r="B580" s="106">
        <f t="shared" si="167"/>
        <v>22</v>
      </c>
      <c r="C580" s="107" t="str">
        <f t="shared" si="168"/>
        <v>1</v>
      </c>
      <c r="D580" s="32" t="s">
        <v>7024</v>
      </c>
      <c r="E580" s="32" t="s">
        <v>7024</v>
      </c>
      <c r="F580" s="32" t="s">
        <v>7024</v>
      </c>
      <c r="G580" s="32" t="s">
        <v>7024</v>
      </c>
      <c r="H580" s="32" t="s">
        <v>7024</v>
      </c>
      <c r="I580" s="33"/>
      <c r="J580" s="17" t="s">
        <v>93</v>
      </c>
      <c r="K580" s="150" t="str">
        <f t="shared" si="169"/>
        <v>-</v>
      </c>
      <c r="L580" s="123"/>
      <c r="M580" s="123"/>
      <c r="N580" s="123"/>
      <c r="O580" s="123"/>
      <c r="P580" s="123"/>
      <c r="Q580" s="123"/>
      <c r="AC580" s="50" t="str">
        <f t="shared" si="171"/>
        <v>22.1</v>
      </c>
      <c r="AD580" s="19">
        <f t="shared" si="172"/>
        <v>559</v>
      </c>
      <c r="AE580" s="49" t="str">
        <f t="shared" si="170"/>
        <v>22.1559</v>
      </c>
      <c r="BD580" s="19" t="e">
        <f>VLOOKUP(AE580,ORGANOGRAMAES!$C$1:$N$6000,2,0)</f>
        <v>#N/A</v>
      </c>
      <c r="BE580" s="19" t="e">
        <f>VLOOKUP(AE580,ORGANOGRAMAES!$C$1:$N$6000,3,0)</f>
        <v>#N/A</v>
      </c>
      <c r="BF580" s="19" t="e">
        <f>VLOOKUP(AE580,ORGANOGRAMAES!$C$1:$N$6000,4,0)</f>
        <v>#N/A</v>
      </c>
      <c r="BG580" s="19" t="e">
        <f>VLOOKUP(AE580,ORGANOGRAMAES!$C$1:$N$6000,5,0)</f>
        <v>#N/A</v>
      </c>
      <c r="BH580" s="19" t="e">
        <f>VLOOKUP(AE580,ORGANOGRAMAES!$C$1:$N$6000,6,0)</f>
        <v>#N/A</v>
      </c>
      <c r="BI580" s="19" t="e">
        <f>VLOOKUP(AE580,ORGANOGRAMAES!$C$1:$N$6000,7,0)</f>
        <v>#N/A</v>
      </c>
      <c r="BJ580" s="19" t="e">
        <f>VLOOKUP(AE580,ORGANOGRAMAES!$C$1:$N$6000,8,0)</f>
        <v>#N/A</v>
      </c>
      <c r="BK580" s="19" t="e">
        <f>VLOOKUP(AE580,ORGANOGRAMAES!$C$1:$N$6000,9,0)</f>
        <v>#N/A</v>
      </c>
      <c r="BL580" s="19" t="e">
        <f>VLOOKUP(AE580,ORGANOGRAMAES!$C$1:$N$6000,10,0)</f>
        <v>#N/A</v>
      </c>
      <c r="BM580" s="19" t="e">
        <f>VLOOKUP(AE580,ORGANOGRAMAES!$C$1:$N$6000,11,0)</f>
        <v>#N/A</v>
      </c>
      <c r="BN580" s="19" t="e">
        <f>VLOOKUP(AE580,ORGANOGRAMAES!$C$1:$N$6000,12,0)</f>
        <v>#N/A</v>
      </c>
      <c r="BP580" s="19" t="str">
        <f t="shared" si="155"/>
        <v>-</v>
      </c>
      <c r="BQ580" s="19" t="str">
        <f t="shared" si="156"/>
        <v>-</v>
      </c>
      <c r="BR580" s="19" t="str">
        <f t="shared" si="157"/>
        <v>-</v>
      </c>
      <c r="BS580" s="19" t="str">
        <f t="shared" si="158"/>
        <v>-</v>
      </c>
      <c r="BT580" s="19" t="str">
        <f t="shared" si="159"/>
        <v>-</v>
      </c>
      <c r="BU580" s="19" t="str">
        <f t="shared" si="160"/>
        <v>-</v>
      </c>
      <c r="BV580" s="19" t="str">
        <f t="shared" si="161"/>
        <v>-</v>
      </c>
      <c r="BW580" s="19" t="str">
        <f t="shared" si="162"/>
        <v>-</v>
      </c>
      <c r="BX580" s="19" t="str">
        <f t="shared" si="163"/>
        <v>-</v>
      </c>
      <c r="BY580" s="19" t="str">
        <f t="shared" si="164"/>
        <v>-</v>
      </c>
      <c r="BZ580" s="19" t="str">
        <f t="shared" si="165"/>
        <v>-</v>
      </c>
    </row>
    <row r="581" spans="1:78">
      <c r="A581" s="106" t="str">
        <f t="shared" si="166"/>
        <v>22.1.00.00.00.00.00</v>
      </c>
      <c r="B581" s="106">
        <f t="shared" si="167"/>
        <v>22</v>
      </c>
      <c r="C581" s="107" t="str">
        <f t="shared" si="168"/>
        <v>1</v>
      </c>
      <c r="D581" s="32" t="s">
        <v>7024</v>
      </c>
      <c r="E581" s="32" t="s">
        <v>7024</v>
      </c>
      <c r="F581" s="32" t="s">
        <v>7024</v>
      </c>
      <c r="G581" s="32" t="s">
        <v>7024</v>
      </c>
      <c r="H581" s="32" t="s">
        <v>7024</v>
      </c>
      <c r="I581" s="33"/>
      <c r="J581" s="17" t="s">
        <v>93</v>
      </c>
      <c r="K581" s="150" t="str">
        <f t="shared" si="169"/>
        <v>-</v>
      </c>
      <c r="L581" s="123"/>
      <c r="M581" s="123"/>
      <c r="N581" s="123"/>
      <c r="O581" s="123"/>
      <c r="P581" s="123"/>
      <c r="Q581" s="123"/>
      <c r="AC581" s="50" t="str">
        <f t="shared" si="171"/>
        <v>22.1</v>
      </c>
      <c r="AD581" s="19">
        <f t="shared" si="172"/>
        <v>560</v>
      </c>
      <c r="AE581" s="49" t="str">
        <f t="shared" si="170"/>
        <v>22.1560</v>
      </c>
      <c r="BD581" s="19" t="e">
        <f>VLOOKUP(AE581,ORGANOGRAMAES!$C$1:$N$6000,2,0)</f>
        <v>#N/A</v>
      </c>
      <c r="BE581" s="19" t="e">
        <f>VLOOKUP(AE581,ORGANOGRAMAES!$C$1:$N$6000,3,0)</f>
        <v>#N/A</v>
      </c>
      <c r="BF581" s="19" t="e">
        <f>VLOOKUP(AE581,ORGANOGRAMAES!$C$1:$N$6000,4,0)</f>
        <v>#N/A</v>
      </c>
      <c r="BG581" s="19" t="e">
        <f>VLOOKUP(AE581,ORGANOGRAMAES!$C$1:$N$6000,5,0)</f>
        <v>#N/A</v>
      </c>
      <c r="BH581" s="19" t="e">
        <f>VLOOKUP(AE581,ORGANOGRAMAES!$C$1:$N$6000,6,0)</f>
        <v>#N/A</v>
      </c>
      <c r="BI581" s="19" t="e">
        <f>VLOOKUP(AE581,ORGANOGRAMAES!$C$1:$N$6000,7,0)</f>
        <v>#N/A</v>
      </c>
      <c r="BJ581" s="19" t="e">
        <f>VLOOKUP(AE581,ORGANOGRAMAES!$C$1:$N$6000,8,0)</f>
        <v>#N/A</v>
      </c>
      <c r="BK581" s="19" t="e">
        <f>VLOOKUP(AE581,ORGANOGRAMAES!$C$1:$N$6000,9,0)</f>
        <v>#N/A</v>
      </c>
      <c r="BL581" s="19" t="e">
        <f>VLOOKUP(AE581,ORGANOGRAMAES!$C$1:$N$6000,10,0)</f>
        <v>#N/A</v>
      </c>
      <c r="BM581" s="19" t="e">
        <f>VLOOKUP(AE581,ORGANOGRAMAES!$C$1:$N$6000,11,0)</f>
        <v>#N/A</v>
      </c>
      <c r="BN581" s="19" t="e">
        <f>VLOOKUP(AE581,ORGANOGRAMAES!$C$1:$N$6000,12,0)</f>
        <v>#N/A</v>
      </c>
      <c r="BP581" s="19" t="str">
        <f t="shared" si="155"/>
        <v>-</v>
      </c>
      <c r="BQ581" s="19" t="str">
        <f t="shared" si="156"/>
        <v>-</v>
      </c>
      <c r="BR581" s="19" t="str">
        <f t="shared" si="157"/>
        <v>-</v>
      </c>
      <c r="BS581" s="19" t="str">
        <f t="shared" si="158"/>
        <v>-</v>
      </c>
      <c r="BT581" s="19" t="str">
        <f t="shared" si="159"/>
        <v>-</v>
      </c>
      <c r="BU581" s="19" t="str">
        <f t="shared" si="160"/>
        <v>-</v>
      </c>
      <c r="BV581" s="19" t="str">
        <f t="shared" si="161"/>
        <v>-</v>
      </c>
      <c r="BW581" s="19" t="str">
        <f t="shared" si="162"/>
        <v>-</v>
      </c>
      <c r="BX581" s="19" t="str">
        <f t="shared" si="163"/>
        <v>-</v>
      </c>
      <c r="BY581" s="19" t="str">
        <f t="shared" si="164"/>
        <v>-</v>
      </c>
      <c r="BZ581" s="19" t="str">
        <f t="shared" si="165"/>
        <v>-</v>
      </c>
    </row>
    <row r="582" spans="1:78">
      <c r="A582" s="106" t="str">
        <f t="shared" si="166"/>
        <v>22.1.00.00.00.00.00</v>
      </c>
      <c r="B582" s="106">
        <f t="shared" si="167"/>
        <v>22</v>
      </c>
      <c r="C582" s="107" t="str">
        <f t="shared" si="168"/>
        <v>1</v>
      </c>
      <c r="D582" s="32" t="s">
        <v>7024</v>
      </c>
      <c r="E582" s="32" t="s">
        <v>7024</v>
      </c>
      <c r="F582" s="32" t="s">
        <v>7024</v>
      </c>
      <c r="G582" s="32" t="s">
        <v>7024</v>
      </c>
      <c r="H582" s="32" t="s">
        <v>7024</v>
      </c>
      <c r="I582" s="33"/>
      <c r="J582" s="17" t="s">
        <v>93</v>
      </c>
      <c r="K582" s="150" t="str">
        <f t="shared" si="169"/>
        <v>-</v>
      </c>
      <c r="L582" s="123"/>
      <c r="M582" s="123"/>
      <c r="N582" s="123"/>
      <c r="O582" s="123"/>
      <c r="P582" s="123"/>
      <c r="Q582" s="123"/>
      <c r="AC582" s="50" t="str">
        <f t="shared" si="171"/>
        <v>22.1</v>
      </c>
      <c r="AD582" s="19">
        <f t="shared" si="172"/>
        <v>561</v>
      </c>
      <c r="AE582" s="49" t="str">
        <f t="shared" si="170"/>
        <v>22.1561</v>
      </c>
      <c r="BD582" s="19" t="e">
        <f>VLOOKUP(AE582,ORGANOGRAMAES!$C$1:$N$6000,2,0)</f>
        <v>#N/A</v>
      </c>
      <c r="BE582" s="19" t="e">
        <f>VLOOKUP(AE582,ORGANOGRAMAES!$C$1:$N$6000,3,0)</f>
        <v>#N/A</v>
      </c>
      <c r="BF582" s="19" t="e">
        <f>VLOOKUP(AE582,ORGANOGRAMAES!$C$1:$N$6000,4,0)</f>
        <v>#N/A</v>
      </c>
      <c r="BG582" s="19" t="e">
        <f>VLOOKUP(AE582,ORGANOGRAMAES!$C$1:$N$6000,5,0)</f>
        <v>#N/A</v>
      </c>
      <c r="BH582" s="19" t="e">
        <f>VLOOKUP(AE582,ORGANOGRAMAES!$C$1:$N$6000,6,0)</f>
        <v>#N/A</v>
      </c>
      <c r="BI582" s="19" t="e">
        <f>VLOOKUP(AE582,ORGANOGRAMAES!$C$1:$N$6000,7,0)</f>
        <v>#N/A</v>
      </c>
      <c r="BJ582" s="19" t="e">
        <f>VLOOKUP(AE582,ORGANOGRAMAES!$C$1:$N$6000,8,0)</f>
        <v>#N/A</v>
      </c>
      <c r="BK582" s="19" t="e">
        <f>VLOOKUP(AE582,ORGANOGRAMAES!$C$1:$N$6000,9,0)</f>
        <v>#N/A</v>
      </c>
      <c r="BL582" s="19" t="e">
        <f>VLOOKUP(AE582,ORGANOGRAMAES!$C$1:$N$6000,10,0)</f>
        <v>#N/A</v>
      </c>
      <c r="BM582" s="19" t="e">
        <f>VLOOKUP(AE582,ORGANOGRAMAES!$C$1:$N$6000,11,0)</f>
        <v>#N/A</v>
      </c>
      <c r="BN582" s="19" t="e">
        <f>VLOOKUP(AE582,ORGANOGRAMAES!$C$1:$N$6000,12,0)</f>
        <v>#N/A</v>
      </c>
      <c r="BP582" s="19" t="str">
        <f t="shared" si="155"/>
        <v>-</v>
      </c>
      <c r="BQ582" s="19" t="str">
        <f t="shared" si="156"/>
        <v>-</v>
      </c>
      <c r="BR582" s="19" t="str">
        <f t="shared" si="157"/>
        <v>-</v>
      </c>
      <c r="BS582" s="19" t="str">
        <f t="shared" si="158"/>
        <v>-</v>
      </c>
      <c r="BT582" s="19" t="str">
        <f t="shared" si="159"/>
        <v>-</v>
      </c>
      <c r="BU582" s="19" t="str">
        <f t="shared" si="160"/>
        <v>-</v>
      </c>
      <c r="BV582" s="19" t="str">
        <f t="shared" si="161"/>
        <v>-</v>
      </c>
      <c r="BW582" s="19" t="str">
        <f t="shared" si="162"/>
        <v>-</v>
      </c>
      <c r="BX582" s="19" t="str">
        <f t="shared" si="163"/>
        <v>-</v>
      </c>
      <c r="BY582" s="19" t="str">
        <f t="shared" si="164"/>
        <v>-</v>
      </c>
      <c r="BZ582" s="19" t="str">
        <f t="shared" si="165"/>
        <v>-</v>
      </c>
    </row>
    <row r="583" spans="1:78">
      <c r="A583" s="106" t="str">
        <f t="shared" si="166"/>
        <v>22.1.00.00.00.00.00</v>
      </c>
      <c r="B583" s="106">
        <f t="shared" si="167"/>
        <v>22</v>
      </c>
      <c r="C583" s="107" t="str">
        <f t="shared" si="168"/>
        <v>1</v>
      </c>
      <c r="D583" s="32" t="s">
        <v>7024</v>
      </c>
      <c r="E583" s="32" t="s">
        <v>7024</v>
      </c>
      <c r="F583" s="32" t="s">
        <v>7024</v>
      </c>
      <c r="G583" s="32" t="s">
        <v>7024</v>
      </c>
      <c r="H583" s="32" t="s">
        <v>7024</v>
      </c>
      <c r="I583" s="33"/>
      <c r="J583" s="17" t="s">
        <v>93</v>
      </c>
      <c r="K583" s="150" t="str">
        <f t="shared" si="169"/>
        <v>-</v>
      </c>
      <c r="L583" s="123"/>
      <c r="M583" s="123"/>
      <c r="N583" s="123"/>
      <c r="O583" s="123"/>
      <c r="P583" s="123"/>
      <c r="Q583" s="123"/>
      <c r="AC583" s="50" t="str">
        <f t="shared" si="171"/>
        <v>22.1</v>
      </c>
      <c r="AD583" s="19">
        <f t="shared" si="172"/>
        <v>562</v>
      </c>
      <c r="AE583" s="49" t="str">
        <f t="shared" si="170"/>
        <v>22.1562</v>
      </c>
      <c r="BD583" s="19" t="e">
        <f>VLOOKUP(AE583,ORGANOGRAMAES!$C$1:$N$6000,2,0)</f>
        <v>#N/A</v>
      </c>
      <c r="BE583" s="19" t="e">
        <f>VLOOKUP(AE583,ORGANOGRAMAES!$C$1:$N$6000,3,0)</f>
        <v>#N/A</v>
      </c>
      <c r="BF583" s="19" t="e">
        <f>VLOOKUP(AE583,ORGANOGRAMAES!$C$1:$N$6000,4,0)</f>
        <v>#N/A</v>
      </c>
      <c r="BG583" s="19" t="e">
        <f>VLOOKUP(AE583,ORGANOGRAMAES!$C$1:$N$6000,5,0)</f>
        <v>#N/A</v>
      </c>
      <c r="BH583" s="19" t="e">
        <f>VLOOKUP(AE583,ORGANOGRAMAES!$C$1:$N$6000,6,0)</f>
        <v>#N/A</v>
      </c>
      <c r="BI583" s="19" t="e">
        <f>VLOOKUP(AE583,ORGANOGRAMAES!$C$1:$N$6000,7,0)</f>
        <v>#N/A</v>
      </c>
      <c r="BJ583" s="19" t="e">
        <f>VLOOKUP(AE583,ORGANOGRAMAES!$C$1:$N$6000,8,0)</f>
        <v>#N/A</v>
      </c>
      <c r="BK583" s="19" t="e">
        <f>VLOOKUP(AE583,ORGANOGRAMAES!$C$1:$N$6000,9,0)</f>
        <v>#N/A</v>
      </c>
      <c r="BL583" s="19" t="e">
        <f>VLOOKUP(AE583,ORGANOGRAMAES!$C$1:$N$6000,10,0)</f>
        <v>#N/A</v>
      </c>
      <c r="BM583" s="19" t="e">
        <f>VLOOKUP(AE583,ORGANOGRAMAES!$C$1:$N$6000,11,0)</f>
        <v>#N/A</v>
      </c>
      <c r="BN583" s="19" t="e">
        <f>VLOOKUP(AE583,ORGANOGRAMAES!$C$1:$N$6000,12,0)</f>
        <v>#N/A</v>
      </c>
      <c r="BP583" s="19" t="str">
        <f t="shared" si="155"/>
        <v>-</v>
      </c>
      <c r="BQ583" s="19" t="str">
        <f t="shared" si="156"/>
        <v>-</v>
      </c>
      <c r="BR583" s="19" t="str">
        <f t="shared" si="157"/>
        <v>-</v>
      </c>
      <c r="BS583" s="19" t="str">
        <f t="shared" si="158"/>
        <v>-</v>
      </c>
      <c r="BT583" s="19" t="str">
        <f t="shared" si="159"/>
        <v>-</v>
      </c>
      <c r="BU583" s="19" t="str">
        <f t="shared" si="160"/>
        <v>-</v>
      </c>
      <c r="BV583" s="19" t="str">
        <f t="shared" si="161"/>
        <v>-</v>
      </c>
      <c r="BW583" s="19" t="str">
        <f t="shared" si="162"/>
        <v>-</v>
      </c>
      <c r="BX583" s="19" t="str">
        <f t="shared" si="163"/>
        <v>-</v>
      </c>
      <c r="BY583" s="19" t="str">
        <f t="shared" si="164"/>
        <v>-</v>
      </c>
      <c r="BZ583" s="19" t="str">
        <f t="shared" si="165"/>
        <v>-</v>
      </c>
    </row>
    <row r="584" spans="1:78">
      <c r="A584" s="106" t="str">
        <f t="shared" si="166"/>
        <v>22.1.00.00.00.00.00</v>
      </c>
      <c r="B584" s="106">
        <f t="shared" si="167"/>
        <v>22</v>
      </c>
      <c r="C584" s="107" t="str">
        <f t="shared" si="168"/>
        <v>1</v>
      </c>
      <c r="D584" s="32" t="s">
        <v>7024</v>
      </c>
      <c r="E584" s="32" t="s">
        <v>7024</v>
      </c>
      <c r="F584" s="32" t="s">
        <v>7024</v>
      </c>
      <c r="G584" s="32" t="s">
        <v>7024</v>
      </c>
      <c r="H584" s="32" t="s">
        <v>7024</v>
      </c>
      <c r="I584" s="33"/>
      <c r="J584" s="17" t="s">
        <v>93</v>
      </c>
      <c r="K584" s="150" t="str">
        <f t="shared" si="169"/>
        <v>-</v>
      </c>
      <c r="L584" s="123"/>
      <c r="M584" s="123"/>
      <c r="N584" s="123"/>
      <c r="O584" s="123"/>
      <c r="P584" s="123"/>
      <c r="Q584" s="123"/>
      <c r="AC584" s="50" t="str">
        <f t="shared" si="171"/>
        <v>22.1</v>
      </c>
      <c r="AD584" s="19">
        <f t="shared" si="172"/>
        <v>563</v>
      </c>
      <c r="AE584" s="49" t="str">
        <f t="shared" si="170"/>
        <v>22.1563</v>
      </c>
      <c r="BD584" s="19" t="e">
        <f>VLOOKUP(AE584,ORGANOGRAMAES!$C$1:$N$6000,2,0)</f>
        <v>#N/A</v>
      </c>
      <c r="BE584" s="19" t="e">
        <f>VLOOKUP(AE584,ORGANOGRAMAES!$C$1:$N$6000,3,0)</f>
        <v>#N/A</v>
      </c>
      <c r="BF584" s="19" t="e">
        <f>VLOOKUP(AE584,ORGANOGRAMAES!$C$1:$N$6000,4,0)</f>
        <v>#N/A</v>
      </c>
      <c r="BG584" s="19" t="e">
        <f>VLOOKUP(AE584,ORGANOGRAMAES!$C$1:$N$6000,5,0)</f>
        <v>#N/A</v>
      </c>
      <c r="BH584" s="19" t="e">
        <f>VLOOKUP(AE584,ORGANOGRAMAES!$C$1:$N$6000,6,0)</f>
        <v>#N/A</v>
      </c>
      <c r="BI584" s="19" t="e">
        <f>VLOOKUP(AE584,ORGANOGRAMAES!$C$1:$N$6000,7,0)</f>
        <v>#N/A</v>
      </c>
      <c r="BJ584" s="19" t="e">
        <f>VLOOKUP(AE584,ORGANOGRAMAES!$C$1:$N$6000,8,0)</f>
        <v>#N/A</v>
      </c>
      <c r="BK584" s="19" t="e">
        <f>VLOOKUP(AE584,ORGANOGRAMAES!$C$1:$N$6000,9,0)</f>
        <v>#N/A</v>
      </c>
      <c r="BL584" s="19" t="e">
        <f>VLOOKUP(AE584,ORGANOGRAMAES!$C$1:$N$6000,10,0)</f>
        <v>#N/A</v>
      </c>
      <c r="BM584" s="19" t="e">
        <f>VLOOKUP(AE584,ORGANOGRAMAES!$C$1:$N$6000,11,0)</f>
        <v>#N/A</v>
      </c>
      <c r="BN584" s="19" t="e">
        <f>VLOOKUP(AE584,ORGANOGRAMAES!$C$1:$N$6000,12,0)</f>
        <v>#N/A</v>
      </c>
      <c r="BP584" s="19" t="str">
        <f t="shared" si="155"/>
        <v>-</v>
      </c>
      <c r="BQ584" s="19" t="str">
        <f t="shared" si="156"/>
        <v>-</v>
      </c>
      <c r="BR584" s="19" t="str">
        <f t="shared" si="157"/>
        <v>-</v>
      </c>
      <c r="BS584" s="19" t="str">
        <f t="shared" si="158"/>
        <v>-</v>
      </c>
      <c r="BT584" s="19" t="str">
        <f t="shared" si="159"/>
        <v>-</v>
      </c>
      <c r="BU584" s="19" t="str">
        <f t="shared" si="160"/>
        <v>-</v>
      </c>
      <c r="BV584" s="19" t="str">
        <f t="shared" si="161"/>
        <v>-</v>
      </c>
      <c r="BW584" s="19" t="str">
        <f t="shared" si="162"/>
        <v>-</v>
      </c>
      <c r="BX584" s="19" t="str">
        <f t="shared" si="163"/>
        <v>-</v>
      </c>
      <c r="BY584" s="19" t="str">
        <f t="shared" si="164"/>
        <v>-</v>
      </c>
      <c r="BZ584" s="19" t="str">
        <f t="shared" si="165"/>
        <v>-</v>
      </c>
    </row>
    <row r="585" spans="1:78">
      <c r="A585" s="106" t="str">
        <f t="shared" si="166"/>
        <v>22.1.00.00.00.00.00</v>
      </c>
      <c r="B585" s="106">
        <f t="shared" si="167"/>
        <v>22</v>
      </c>
      <c r="C585" s="107" t="str">
        <f t="shared" si="168"/>
        <v>1</v>
      </c>
      <c r="D585" s="32" t="s">
        <v>7024</v>
      </c>
      <c r="E585" s="32" t="s">
        <v>7024</v>
      </c>
      <c r="F585" s="32" t="s">
        <v>7024</v>
      </c>
      <c r="G585" s="32" t="s">
        <v>7024</v>
      </c>
      <c r="H585" s="32" t="s">
        <v>7024</v>
      </c>
      <c r="I585" s="33"/>
      <c r="J585" s="17" t="s">
        <v>93</v>
      </c>
      <c r="K585" s="150" t="str">
        <f t="shared" si="169"/>
        <v>-</v>
      </c>
      <c r="L585" s="123"/>
      <c r="M585" s="123"/>
      <c r="N585" s="123"/>
      <c r="O585" s="123"/>
      <c r="P585" s="123"/>
      <c r="Q585" s="123"/>
      <c r="AC585" s="50" t="str">
        <f t="shared" si="171"/>
        <v>22.1</v>
      </c>
      <c r="AD585" s="19">
        <f t="shared" si="172"/>
        <v>564</v>
      </c>
      <c r="AE585" s="49" t="str">
        <f t="shared" si="170"/>
        <v>22.1564</v>
      </c>
      <c r="BD585" s="19" t="e">
        <f>VLOOKUP(AE585,ORGANOGRAMAES!$C$1:$N$6000,2,0)</f>
        <v>#N/A</v>
      </c>
      <c r="BE585" s="19" t="e">
        <f>VLOOKUP(AE585,ORGANOGRAMAES!$C$1:$N$6000,3,0)</f>
        <v>#N/A</v>
      </c>
      <c r="BF585" s="19" t="e">
        <f>VLOOKUP(AE585,ORGANOGRAMAES!$C$1:$N$6000,4,0)</f>
        <v>#N/A</v>
      </c>
      <c r="BG585" s="19" t="e">
        <f>VLOOKUP(AE585,ORGANOGRAMAES!$C$1:$N$6000,5,0)</f>
        <v>#N/A</v>
      </c>
      <c r="BH585" s="19" t="e">
        <f>VLOOKUP(AE585,ORGANOGRAMAES!$C$1:$N$6000,6,0)</f>
        <v>#N/A</v>
      </c>
      <c r="BI585" s="19" t="e">
        <f>VLOOKUP(AE585,ORGANOGRAMAES!$C$1:$N$6000,7,0)</f>
        <v>#N/A</v>
      </c>
      <c r="BJ585" s="19" t="e">
        <f>VLOOKUP(AE585,ORGANOGRAMAES!$C$1:$N$6000,8,0)</f>
        <v>#N/A</v>
      </c>
      <c r="BK585" s="19" t="e">
        <f>VLOOKUP(AE585,ORGANOGRAMAES!$C$1:$N$6000,9,0)</f>
        <v>#N/A</v>
      </c>
      <c r="BL585" s="19" t="e">
        <f>VLOOKUP(AE585,ORGANOGRAMAES!$C$1:$N$6000,10,0)</f>
        <v>#N/A</v>
      </c>
      <c r="BM585" s="19" t="e">
        <f>VLOOKUP(AE585,ORGANOGRAMAES!$C$1:$N$6000,11,0)</f>
        <v>#N/A</v>
      </c>
      <c r="BN585" s="19" t="e">
        <f>VLOOKUP(AE585,ORGANOGRAMAES!$C$1:$N$6000,12,0)</f>
        <v>#N/A</v>
      </c>
      <c r="BP585" s="19" t="str">
        <f t="shared" si="155"/>
        <v>-</v>
      </c>
      <c r="BQ585" s="19" t="str">
        <f t="shared" si="156"/>
        <v>-</v>
      </c>
      <c r="BR585" s="19" t="str">
        <f t="shared" si="157"/>
        <v>-</v>
      </c>
      <c r="BS585" s="19" t="str">
        <f t="shared" si="158"/>
        <v>-</v>
      </c>
      <c r="BT585" s="19" t="str">
        <f t="shared" si="159"/>
        <v>-</v>
      </c>
      <c r="BU585" s="19" t="str">
        <f t="shared" si="160"/>
        <v>-</v>
      </c>
      <c r="BV585" s="19" t="str">
        <f t="shared" si="161"/>
        <v>-</v>
      </c>
      <c r="BW585" s="19" t="str">
        <f t="shared" si="162"/>
        <v>-</v>
      </c>
      <c r="BX585" s="19" t="str">
        <f t="shared" si="163"/>
        <v>-</v>
      </c>
      <c r="BY585" s="19" t="str">
        <f t="shared" si="164"/>
        <v>-</v>
      </c>
      <c r="BZ585" s="19" t="str">
        <f t="shared" si="165"/>
        <v>-</v>
      </c>
    </row>
    <row r="586" spans="1:78">
      <c r="A586" s="106" t="str">
        <f t="shared" si="166"/>
        <v>22.1.00.00.00.00.00</v>
      </c>
      <c r="B586" s="106">
        <f t="shared" si="167"/>
        <v>22</v>
      </c>
      <c r="C586" s="107" t="str">
        <f t="shared" si="168"/>
        <v>1</v>
      </c>
      <c r="D586" s="32" t="s">
        <v>7024</v>
      </c>
      <c r="E586" s="32" t="s">
        <v>7024</v>
      </c>
      <c r="F586" s="32" t="s">
        <v>7024</v>
      </c>
      <c r="G586" s="32" t="s">
        <v>7024</v>
      </c>
      <c r="H586" s="32" t="s">
        <v>7024</v>
      </c>
      <c r="I586" s="33"/>
      <c r="J586" s="17" t="s">
        <v>93</v>
      </c>
      <c r="K586" s="150" t="str">
        <f t="shared" si="169"/>
        <v>-</v>
      </c>
      <c r="L586" s="123"/>
      <c r="M586" s="123"/>
      <c r="N586" s="123"/>
      <c r="O586" s="123"/>
      <c r="P586" s="123"/>
      <c r="Q586" s="123"/>
      <c r="AC586" s="50" t="str">
        <f t="shared" si="171"/>
        <v>22.1</v>
      </c>
      <c r="AD586" s="19">
        <f t="shared" si="172"/>
        <v>565</v>
      </c>
      <c r="AE586" s="49" t="str">
        <f t="shared" si="170"/>
        <v>22.1565</v>
      </c>
      <c r="BD586" s="19" t="e">
        <f>VLOOKUP(AE586,ORGANOGRAMAES!$C$1:$N$6000,2,0)</f>
        <v>#N/A</v>
      </c>
      <c r="BE586" s="19" t="e">
        <f>VLOOKUP(AE586,ORGANOGRAMAES!$C$1:$N$6000,3,0)</f>
        <v>#N/A</v>
      </c>
      <c r="BF586" s="19" t="e">
        <f>VLOOKUP(AE586,ORGANOGRAMAES!$C$1:$N$6000,4,0)</f>
        <v>#N/A</v>
      </c>
      <c r="BG586" s="19" t="e">
        <f>VLOOKUP(AE586,ORGANOGRAMAES!$C$1:$N$6000,5,0)</f>
        <v>#N/A</v>
      </c>
      <c r="BH586" s="19" t="e">
        <f>VLOOKUP(AE586,ORGANOGRAMAES!$C$1:$N$6000,6,0)</f>
        <v>#N/A</v>
      </c>
      <c r="BI586" s="19" t="e">
        <f>VLOOKUP(AE586,ORGANOGRAMAES!$C$1:$N$6000,7,0)</f>
        <v>#N/A</v>
      </c>
      <c r="BJ586" s="19" t="e">
        <f>VLOOKUP(AE586,ORGANOGRAMAES!$C$1:$N$6000,8,0)</f>
        <v>#N/A</v>
      </c>
      <c r="BK586" s="19" t="e">
        <f>VLOOKUP(AE586,ORGANOGRAMAES!$C$1:$N$6000,9,0)</f>
        <v>#N/A</v>
      </c>
      <c r="BL586" s="19" t="e">
        <f>VLOOKUP(AE586,ORGANOGRAMAES!$C$1:$N$6000,10,0)</f>
        <v>#N/A</v>
      </c>
      <c r="BM586" s="19" t="e">
        <f>VLOOKUP(AE586,ORGANOGRAMAES!$C$1:$N$6000,11,0)</f>
        <v>#N/A</v>
      </c>
      <c r="BN586" s="19" t="e">
        <f>VLOOKUP(AE586,ORGANOGRAMAES!$C$1:$N$6000,12,0)</f>
        <v>#N/A</v>
      </c>
      <c r="BP586" s="19" t="str">
        <f t="shared" si="155"/>
        <v>-</v>
      </c>
      <c r="BQ586" s="19" t="str">
        <f t="shared" si="156"/>
        <v>-</v>
      </c>
      <c r="BR586" s="19" t="str">
        <f t="shared" si="157"/>
        <v>-</v>
      </c>
      <c r="BS586" s="19" t="str">
        <f t="shared" si="158"/>
        <v>-</v>
      </c>
      <c r="BT586" s="19" t="str">
        <f t="shared" si="159"/>
        <v>-</v>
      </c>
      <c r="BU586" s="19" t="str">
        <f t="shared" si="160"/>
        <v>-</v>
      </c>
      <c r="BV586" s="19" t="str">
        <f t="shared" si="161"/>
        <v>-</v>
      </c>
      <c r="BW586" s="19" t="str">
        <f t="shared" si="162"/>
        <v>-</v>
      </c>
      <c r="BX586" s="19" t="str">
        <f t="shared" si="163"/>
        <v>-</v>
      </c>
      <c r="BY586" s="19" t="str">
        <f t="shared" si="164"/>
        <v>-</v>
      </c>
      <c r="BZ586" s="19" t="str">
        <f t="shared" si="165"/>
        <v>-</v>
      </c>
    </row>
    <row r="587" spans="1:78">
      <c r="A587" s="106" t="str">
        <f t="shared" si="166"/>
        <v>22.1.00.00.00.00.00</v>
      </c>
      <c r="B587" s="106">
        <f t="shared" si="167"/>
        <v>22</v>
      </c>
      <c r="C587" s="107" t="str">
        <f t="shared" si="168"/>
        <v>1</v>
      </c>
      <c r="D587" s="32" t="s">
        <v>7024</v>
      </c>
      <c r="E587" s="32" t="s">
        <v>7024</v>
      </c>
      <c r="F587" s="32" t="s">
        <v>7024</v>
      </c>
      <c r="G587" s="32" t="s">
        <v>7024</v>
      </c>
      <c r="H587" s="32" t="s">
        <v>7024</v>
      </c>
      <c r="I587" s="33"/>
      <c r="J587" s="17" t="s">
        <v>93</v>
      </c>
      <c r="K587" s="150" t="str">
        <f t="shared" si="169"/>
        <v>-</v>
      </c>
      <c r="L587" s="123"/>
      <c r="M587" s="123"/>
      <c r="N587" s="123"/>
      <c r="O587" s="123"/>
      <c r="P587" s="123"/>
      <c r="Q587" s="123"/>
      <c r="AC587" s="50" t="str">
        <f t="shared" si="171"/>
        <v>22.1</v>
      </c>
      <c r="AD587" s="19">
        <f t="shared" si="172"/>
        <v>566</v>
      </c>
      <c r="AE587" s="49" t="str">
        <f t="shared" si="170"/>
        <v>22.1566</v>
      </c>
      <c r="BD587" s="19" t="e">
        <f>VLOOKUP(AE587,ORGANOGRAMAES!$C$1:$N$6000,2,0)</f>
        <v>#N/A</v>
      </c>
      <c r="BE587" s="19" t="e">
        <f>VLOOKUP(AE587,ORGANOGRAMAES!$C$1:$N$6000,3,0)</f>
        <v>#N/A</v>
      </c>
      <c r="BF587" s="19" t="e">
        <f>VLOOKUP(AE587,ORGANOGRAMAES!$C$1:$N$6000,4,0)</f>
        <v>#N/A</v>
      </c>
      <c r="BG587" s="19" t="e">
        <f>VLOOKUP(AE587,ORGANOGRAMAES!$C$1:$N$6000,5,0)</f>
        <v>#N/A</v>
      </c>
      <c r="BH587" s="19" t="e">
        <f>VLOOKUP(AE587,ORGANOGRAMAES!$C$1:$N$6000,6,0)</f>
        <v>#N/A</v>
      </c>
      <c r="BI587" s="19" t="e">
        <f>VLOOKUP(AE587,ORGANOGRAMAES!$C$1:$N$6000,7,0)</f>
        <v>#N/A</v>
      </c>
      <c r="BJ587" s="19" t="e">
        <f>VLOOKUP(AE587,ORGANOGRAMAES!$C$1:$N$6000,8,0)</f>
        <v>#N/A</v>
      </c>
      <c r="BK587" s="19" t="e">
        <f>VLOOKUP(AE587,ORGANOGRAMAES!$C$1:$N$6000,9,0)</f>
        <v>#N/A</v>
      </c>
      <c r="BL587" s="19" t="e">
        <f>VLOOKUP(AE587,ORGANOGRAMAES!$C$1:$N$6000,10,0)</f>
        <v>#N/A</v>
      </c>
      <c r="BM587" s="19" t="e">
        <f>VLOOKUP(AE587,ORGANOGRAMAES!$C$1:$N$6000,11,0)</f>
        <v>#N/A</v>
      </c>
      <c r="BN587" s="19" t="e">
        <f>VLOOKUP(AE587,ORGANOGRAMAES!$C$1:$N$6000,12,0)</f>
        <v>#N/A</v>
      </c>
      <c r="BP587" s="19" t="str">
        <f t="shared" si="155"/>
        <v>-</v>
      </c>
      <c r="BQ587" s="19" t="str">
        <f t="shared" si="156"/>
        <v>-</v>
      </c>
      <c r="BR587" s="19" t="str">
        <f t="shared" si="157"/>
        <v>-</v>
      </c>
      <c r="BS587" s="19" t="str">
        <f t="shared" si="158"/>
        <v>-</v>
      </c>
      <c r="BT587" s="19" t="str">
        <f t="shared" si="159"/>
        <v>-</v>
      </c>
      <c r="BU587" s="19" t="str">
        <f t="shared" si="160"/>
        <v>-</v>
      </c>
      <c r="BV587" s="19" t="str">
        <f t="shared" si="161"/>
        <v>-</v>
      </c>
      <c r="BW587" s="19" t="str">
        <f t="shared" si="162"/>
        <v>-</v>
      </c>
      <c r="BX587" s="19" t="str">
        <f t="shared" si="163"/>
        <v>-</v>
      </c>
      <c r="BY587" s="19" t="str">
        <f t="shared" si="164"/>
        <v>-</v>
      </c>
      <c r="BZ587" s="19" t="str">
        <f t="shared" si="165"/>
        <v>-</v>
      </c>
    </row>
    <row r="588" spans="1:78">
      <c r="A588" s="106" t="str">
        <f t="shared" si="166"/>
        <v>22.1.00.00.00.00.00</v>
      </c>
      <c r="B588" s="106">
        <f t="shared" si="167"/>
        <v>22</v>
      </c>
      <c r="C588" s="107" t="str">
        <f t="shared" si="168"/>
        <v>1</v>
      </c>
      <c r="D588" s="32" t="s">
        <v>7024</v>
      </c>
      <c r="E588" s="32" t="s">
        <v>7024</v>
      </c>
      <c r="F588" s="32" t="s">
        <v>7024</v>
      </c>
      <c r="G588" s="32" t="s">
        <v>7024</v>
      </c>
      <c r="H588" s="32" t="s">
        <v>7024</v>
      </c>
      <c r="I588" s="33"/>
      <c r="J588" s="17" t="s">
        <v>93</v>
      </c>
      <c r="K588" s="150" t="str">
        <f t="shared" si="169"/>
        <v>-</v>
      </c>
      <c r="L588" s="123"/>
      <c r="M588" s="123"/>
      <c r="N588" s="123"/>
      <c r="O588" s="123"/>
      <c r="P588" s="123"/>
      <c r="Q588" s="123"/>
      <c r="AC588" s="50" t="str">
        <f t="shared" si="171"/>
        <v>22.1</v>
      </c>
      <c r="AD588" s="19">
        <f t="shared" si="172"/>
        <v>567</v>
      </c>
      <c r="AE588" s="49" t="str">
        <f t="shared" si="170"/>
        <v>22.1567</v>
      </c>
      <c r="BD588" s="19" t="e">
        <f>VLOOKUP(AE588,ORGANOGRAMAES!$C$1:$N$6000,2,0)</f>
        <v>#N/A</v>
      </c>
      <c r="BE588" s="19" t="e">
        <f>VLOOKUP(AE588,ORGANOGRAMAES!$C$1:$N$6000,3,0)</f>
        <v>#N/A</v>
      </c>
      <c r="BF588" s="19" t="e">
        <f>VLOOKUP(AE588,ORGANOGRAMAES!$C$1:$N$6000,4,0)</f>
        <v>#N/A</v>
      </c>
      <c r="BG588" s="19" t="e">
        <f>VLOOKUP(AE588,ORGANOGRAMAES!$C$1:$N$6000,5,0)</f>
        <v>#N/A</v>
      </c>
      <c r="BH588" s="19" t="e">
        <f>VLOOKUP(AE588,ORGANOGRAMAES!$C$1:$N$6000,6,0)</f>
        <v>#N/A</v>
      </c>
      <c r="BI588" s="19" t="e">
        <f>VLOOKUP(AE588,ORGANOGRAMAES!$C$1:$N$6000,7,0)</f>
        <v>#N/A</v>
      </c>
      <c r="BJ588" s="19" t="e">
        <f>VLOOKUP(AE588,ORGANOGRAMAES!$C$1:$N$6000,8,0)</f>
        <v>#N/A</v>
      </c>
      <c r="BK588" s="19" t="e">
        <f>VLOOKUP(AE588,ORGANOGRAMAES!$C$1:$N$6000,9,0)</f>
        <v>#N/A</v>
      </c>
      <c r="BL588" s="19" t="e">
        <f>VLOOKUP(AE588,ORGANOGRAMAES!$C$1:$N$6000,10,0)</f>
        <v>#N/A</v>
      </c>
      <c r="BM588" s="19" t="e">
        <f>VLOOKUP(AE588,ORGANOGRAMAES!$C$1:$N$6000,11,0)</f>
        <v>#N/A</v>
      </c>
      <c r="BN588" s="19" t="e">
        <f>VLOOKUP(AE588,ORGANOGRAMAES!$C$1:$N$6000,12,0)</f>
        <v>#N/A</v>
      </c>
      <c r="BP588" s="19" t="str">
        <f t="shared" si="155"/>
        <v>-</v>
      </c>
      <c r="BQ588" s="19" t="str">
        <f t="shared" si="156"/>
        <v>-</v>
      </c>
      <c r="BR588" s="19" t="str">
        <f t="shared" si="157"/>
        <v>-</v>
      </c>
      <c r="BS588" s="19" t="str">
        <f t="shared" si="158"/>
        <v>-</v>
      </c>
      <c r="BT588" s="19" t="str">
        <f t="shared" si="159"/>
        <v>-</v>
      </c>
      <c r="BU588" s="19" t="str">
        <f t="shared" si="160"/>
        <v>-</v>
      </c>
      <c r="BV588" s="19" t="str">
        <f t="shared" si="161"/>
        <v>-</v>
      </c>
      <c r="BW588" s="19" t="str">
        <f t="shared" si="162"/>
        <v>-</v>
      </c>
      <c r="BX588" s="19" t="str">
        <f t="shared" si="163"/>
        <v>-</v>
      </c>
      <c r="BY588" s="19" t="str">
        <f t="shared" si="164"/>
        <v>-</v>
      </c>
      <c r="BZ588" s="19" t="str">
        <f t="shared" si="165"/>
        <v>-</v>
      </c>
    </row>
    <row r="589" spans="1:78">
      <c r="A589" s="106" t="str">
        <f t="shared" si="166"/>
        <v>22.1.00.00.00.00.00</v>
      </c>
      <c r="B589" s="106">
        <f t="shared" si="167"/>
        <v>22</v>
      </c>
      <c r="C589" s="107" t="str">
        <f t="shared" si="168"/>
        <v>1</v>
      </c>
      <c r="D589" s="32" t="s">
        <v>7024</v>
      </c>
      <c r="E589" s="32" t="s">
        <v>7024</v>
      </c>
      <c r="F589" s="32" t="s">
        <v>7024</v>
      </c>
      <c r="G589" s="32" t="s">
        <v>7024</v>
      </c>
      <c r="H589" s="32" t="s">
        <v>7024</v>
      </c>
      <c r="I589" s="33"/>
      <c r="J589" s="17" t="s">
        <v>93</v>
      </c>
      <c r="K589" s="150" t="str">
        <f t="shared" si="169"/>
        <v>-</v>
      </c>
      <c r="L589" s="123"/>
      <c r="M589" s="123"/>
      <c r="N589" s="123"/>
      <c r="O589" s="123"/>
      <c r="P589" s="123"/>
      <c r="Q589" s="123"/>
      <c r="AC589" s="50" t="str">
        <f t="shared" si="171"/>
        <v>22.1</v>
      </c>
      <c r="AD589" s="19">
        <f t="shared" si="172"/>
        <v>568</v>
      </c>
      <c r="AE589" s="49" t="str">
        <f t="shared" si="170"/>
        <v>22.1568</v>
      </c>
      <c r="BD589" s="19" t="e">
        <f>VLOOKUP(AE589,ORGANOGRAMAES!$C$1:$N$6000,2,0)</f>
        <v>#N/A</v>
      </c>
      <c r="BE589" s="19" t="e">
        <f>VLOOKUP(AE589,ORGANOGRAMAES!$C$1:$N$6000,3,0)</f>
        <v>#N/A</v>
      </c>
      <c r="BF589" s="19" t="e">
        <f>VLOOKUP(AE589,ORGANOGRAMAES!$C$1:$N$6000,4,0)</f>
        <v>#N/A</v>
      </c>
      <c r="BG589" s="19" t="e">
        <f>VLOOKUP(AE589,ORGANOGRAMAES!$C$1:$N$6000,5,0)</f>
        <v>#N/A</v>
      </c>
      <c r="BH589" s="19" t="e">
        <f>VLOOKUP(AE589,ORGANOGRAMAES!$C$1:$N$6000,6,0)</f>
        <v>#N/A</v>
      </c>
      <c r="BI589" s="19" t="e">
        <f>VLOOKUP(AE589,ORGANOGRAMAES!$C$1:$N$6000,7,0)</f>
        <v>#N/A</v>
      </c>
      <c r="BJ589" s="19" t="e">
        <f>VLOOKUP(AE589,ORGANOGRAMAES!$C$1:$N$6000,8,0)</f>
        <v>#N/A</v>
      </c>
      <c r="BK589" s="19" t="e">
        <f>VLOOKUP(AE589,ORGANOGRAMAES!$C$1:$N$6000,9,0)</f>
        <v>#N/A</v>
      </c>
      <c r="BL589" s="19" t="e">
        <f>VLOOKUP(AE589,ORGANOGRAMAES!$C$1:$N$6000,10,0)</f>
        <v>#N/A</v>
      </c>
      <c r="BM589" s="19" t="e">
        <f>VLOOKUP(AE589,ORGANOGRAMAES!$C$1:$N$6000,11,0)</f>
        <v>#N/A</v>
      </c>
      <c r="BN589" s="19" t="e">
        <f>VLOOKUP(AE589,ORGANOGRAMAES!$C$1:$N$6000,12,0)</f>
        <v>#N/A</v>
      </c>
      <c r="BP589" s="19" t="str">
        <f t="shared" si="155"/>
        <v>-</v>
      </c>
      <c r="BQ589" s="19" t="str">
        <f t="shared" si="156"/>
        <v>-</v>
      </c>
      <c r="BR589" s="19" t="str">
        <f t="shared" si="157"/>
        <v>-</v>
      </c>
      <c r="BS589" s="19" t="str">
        <f t="shared" si="158"/>
        <v>-</v>
      </c>
      <c r="BT589" s="19" t="str">
        <f t="shared" si="159"/>
        <v>-</v>
      </c>
      <c r="BU589" s="19" t="str">
        <f t="shared" si="160"/>
        <v>-</v>
      </c>
      <c r="BV589" s="19" t="str">
        <f t="shared" si="161"/>
        <v>-</v>
      </c>
      <c r="BW589" s="19" t="str">
        <f t="shared" si="162"/>
        <v>-</v>
      </c>
      <c r="BX589" s="19" t="str">
        <f t="shared" si="163"/>
        <v>-</v>
      </c>
      <c r="BY589" s="19" t="str">
        <f t="shared" si="164"/>
        <v>-</v>
      </c>
      <c r="BZ589" s="19" t="str">
        <f t="shared" si="165"/>
        <v>-</v>
      </c>
    </row>
    <row r="590" spans="1:78">
      <c r="A590" s="106" t="str">
        <f t="shared" si="166"/>
        <v>22.1.00.00.00.00.00</v>
      </c>
      <c r="B590" s="106">
        <f t="shared" si="167"/>
        <v>22</v>
      </c>
      <c r="C590" s="107" t="str">
        <f t="shared" si="168"/>
        <v>1</v>
      </c>
      <c r="D590" s="32" t="s">
        <v>7024</v>
      </c>
      <c r="E590" s="32" t="s">
        <v>7024</v>
      </c>
      <c r="F590" s="32" t="s">
        <v>7024</v>
      </c>
      <c r="G590" s="32" t="s">
        <v>7024</v>
      </c>
      <c r="H590" s="32" t="s">
        <v>7024</v>
      </c>
      <c r="I590" s="33"/>
      <c r="J590" s="17" t="s">
        <v>93</v>
      </c>
      <c r="K590" s="150" t="str">
        <f t="shared" si="169"/>
        <v>-</v>
      </c>
      <c r="L590" s="123"/>
      <c r="M590" s="123"/>
      <c r="N590" s="123"/>
      <c r="O590" s="123"/>
      <c r="P590" s="123"/>
      <c r="Q590" s="123"/>
      <c r="AC590" s="50" t="str">
        <f t="shared" si="171"/>
        <v>22.1</v>
      </c>
      <c r="AD590" s="19">
        <f t="shared" si="172"/>
        <v>569</v>
      </c>
      <c r="AE590" s="49" t="str">
        <f t="shared" si="170"/>
        <v>22.1569</v>
      </c>
      <c r="BD590" s="19" t="e">
        <f>VLOOKUP(AE590,ORGANOGRAMAES!$C$1:$N$6000,2,0)</f>
        <v>#N/A</v>
      </c>
      <c r="BE590" s="19" t="e">
        <f>VLOOKUP(AE590,ORGANOGRAMAES!$C$1:$N$6000,3,0)</f>
        <v>#N/A</v>
      </c>
      <c r="BF590" s="19" t="e">
        <f>VLOOKUP(AE590,ORGANOGRAMAES!$C$1:$N$6000,4,0)</f>
        <v>#N/A</v>
      </c>
      <c r="BG590" s="19" t="e">
        <f>VLOOKUP(AE590,ORGANOGRAMAES!$C$1:$N$6000,5,0)</f>
        <v>#N/A</v>
      </c>
      <c r="BH590" s="19" t="e">
        <f>VLOOKUP(AE590,ORGANOGRAMAES!$C$1:$N$6000,6,0)</f>
        <v>#N/A</v>
      </c>
      <c r="BI590" s="19" t="e">
        <f>VLOOKUP(AE590,ORGANOGRAMAES!$C$1:$N$6000,7,0)</f>
        <v>#N/A</v>
      </c>
      <c r="BJ590" s="19" t="e">
        <f>VLOOKUP(AE590,ORGANOGRAMAES!$C$1:$N$6000,8,0)</f>
        <v>#N/A</v>
      </c>
      <c r="BK590" s="19" t="e">
        <f>VLOOKUP(AE590,ORGANOGRAMAES!$C$1:$N$6000,9,0)</f>
        <v>#N/A</v>
      </c>
      <c r="BL590" s="19" t="e">
        <f>VLOOKUP(AE590,ORGANOGRAMAES!$C$1:$N$6000,10,0)</f>
        <v>#N/A</v>
      </c>
      <c r="BM590" s="19" t="e">
        <f>VLOOKUP(AE590,ORGANOGRAMAES!$C$1:$N$6000,11,0)</f>
        <v>#N/A</v>
      </c>
      <c r="BN590" s="19" t="e">
        <f>VLOOKUP(AE590,ORGANOGRAMAES!$C$1:$N$6000,12,0)</f>
        <v>#N/A</v>
      </c>
      <c r="BP590" s="19" t="str">
        <f t="shared" si="155"/>
        <v>-</v>
      </c>
      <c r="BQ590" s="19" t="str">
        <f t="shared" si="156"/>
        <v>-</v>
      </c>
      <c r="BR590" s="19" t="str">
        <f t="shared" si="157"/>
        <v>-</v>
      </c>
      <c r="BS590" s="19" t="str">
        <f t="shared" si="158"/>
        <v>-</v>
      </c>
      <c r="BT590" s="19" t="str">
        <f t="shared" si="159"/>
        <v>-</v>
      </c>
      <c r="BU590" s="19" t="str">
        <f t="shared" si="160"/>
        <v>-</v>
      </c>
      <c r="BV590" s="19" t="str">
        <f t="shared" si="161"/>
        <v>-</v>
      </c>
      <c r="BW590" s="19" t="str">
        <f t="shared" si="162"/>
        <v>-</v>
      </c>
      <c r="BX590" s="19" t="str">
        <f t="shared" si="163"/>
        <v>-</v>
      </c>
      <c r="BY590" s="19" t="str">
        <f t="shared" si="164"/>
        <v>-</v>
      </c>
      <c r="BZ590" s="19" t="str">
        <f t="shared" si="165"/>
        <v>-</v>
      </c>
    </row>
    <row r="591" spans="1:78">
      <c r="A591" s="106" t="str">
        <f t="shared" si="166"/>
        <v>22.1.00.00.00.00.00</v>
      </c>
      <c r="B591" s="106">
        <f t="shared" si="167"/>
        <v>22</v>
      </c>
      <c r="C591" s="107" t="str">
        <f t="shared" si="168"/>
        <v>1</v>
      </c>
      <c r="D591" s="32" t="s">
        <v>7024</v>
      </c>
      <c r="E591" s="32" t="s">
        <v>7024</v>
      </c>
      <c r="F591" s="32" t="s">
        <v>7024</v>
      </c>
      <c r="G591" s="32" t="s">
        <v>7024</v>
      </c>
      <c r="H591" s="32" t="s">
        <v>7024</v>
      </c>
      <c r="I591" s="33"/>
      <c r="J591" s="17" t="s">
        <v>93</v>
      </c>
      <c r="K591" s="150" t="str">
        <f t="shared" si="169"/>
        <v>-</v>
      </c>
      <c r="L591" s="123"/>
      <c r="M591" s="123"/>
      <c r="N591" s="123"/>
      <c r="O591" s="123"/>
      <c r="P591" s="123"/>
      <c r="Q591" s="123"/>
      <c r="AC591" s="50" t="str">
        <f t="shared" si="171"/>
        <v>22.1</v>
      </c>
      <c r="AD591" s="19">
        <f t="shared" si="172"/>
        <v>570</v>
      </c>
      <c r="AE591" s="49" t="str">
        <f t="shared" si="170"/>
        <v>22.1570</v>
      </c>
      <c r="BD591" s="19" t="e">
        <f>VLOOKUP(AE591,ORGANOGRAMAES!$C$1:$N$6000,2,0)</f>
        <v>#N/A</v>
      </c>
      <c r="BE591" s="19" t="e">
        <f>VLOOKUP(AE591,ORGANOGRAMAES!$C$1:$N$6000,3,0)</f>
        <v>#N/A</v>
      </c>
      <c r="BF591" s="19" t="e">
        <f>VLOOKUP(AE591,ORGANOGRAMAES!$C$1:$N$6000,4,0)</f>
        <v>#N/A</v>
      </c>
      <c r="BG591" s="19" t="e">
        <f>VLOOKUP(AE591,ORGANOGRAMAES!$C$1:$N$6000,5,0)</f>
        <v>#N/A</v>
      </c>
      <c r="BH591" s="19" t="e">
        <f>VLOOKUP(AE591,ORGANOGRAMAES!$C$1:$N$6000,6,0)</f>
        <v>#N/A</v>
      </c>
      <c r="BI591" s="19" t="e">
        <f>VLOOKUP(AE591,ORGANOGRAMAES!$C$1:$N$6000,7,0)</f>
        <v>#N/A</v>
      </c>
      <c r="BJ591" s="19" t="e">
        <f>VLOOKUP(AE591,ORGANOGRAMAES!$C$1:$N$6000,8,0)</f>
        <v>#N/A</v>
      </c>
      <c r="BK591" s="19" t="e">
        <f>VLOOKUP(AE591,ORGANOGRAMAES!$C$1:$N$6000,9,0)</f>
        <v>#N/A</v>
      </c>
      <c r="BL591" s="19" t="e">
        <f>VLOOKUP(AE591,ORGANOGRAMAES!$C$1:$N$6000,10,0)</f>
        <v>#N/A</v>
      </c>
      <c r="BM591" s="19" t="e">
        <f>VLOOKUP(AE591,ORGANOGRAMAES!$C$1:$N$6000,11,0)</f>
        <v>#N/A</v>
      </c>
      <c r="BN591" s="19" t="e">
        <f>VLOOKUP(AE591,ORGANOGRAMAES!$C$1:$N$6000,12,0)</f>
        <v>#N/A</v>
      </c>
      <c r="BP591" s="19" t="str">
        <f t="shared" si="155"/>
        <v>-</v>
      </c>
      <c r="BQ591" s="19" t="str">
        <f t="shared" si="156"/>
        <v>-</v>
      </c>
      <c r="BR591" s="19" t="str">
        <f t="shared" si="157"/>
        <v>-</v>
      </c>
      <c r="BS591" s="19" t="str">
        <f t="shared" si="158"/>
        <v>-</v>
      </c>
      <c r="BT591" s="19" t="str">
        <f t="shared" si="159"/>
        <v>-</v>
      </c>
      <c r="BU591" s="19" t="str">
        <f t="shared" si="160"/>
        <v>-</v>
      </c>
      <c r="BV591" s="19" t="str">
        <f t="shared" si="161"/>
        <v>-</v>
      </c>
      <c r="BW591" s="19" t="str">
        <f t="shared" si="162"/>
        <v>-</v>
      </c>
      <c r="BX591" s="19" t="str">
        <f t="shared" si="163"/>
        <v>-</v>
      </c>
      <c r="BY591" s="19" t="str">
        <f t="shared" si="164"/>
        <v>-</v>
      </c>
      <c r="BZ591" s="19" t="str">
        <f t="shared" si="165"/>
        <v>-</v>
      </c>
    </row>
    <row r="592" spans="1:78">
      <c r="A592" s="106" t="str">
        <f t="shared" si="166"/>
        <v>22.1.00.00.00.00.00</v>
      </c>
      <c r="B592" s="106">
        <f t="shared" si="167"/>
        <v>22</v>
      </c>
      <c r="C592" s="107" t="str">
        <f t="shared" si="168"/>
        <v>1</v>
      </c>
      <c r="D592" s="32" t="s">
        <v>7024</v>
      </c>
      <c r="E592" s="32" t="s">
        <v>7024</v>
      </c>
      <c r="F592" s="32" t="s">
        <v>7024</v>
      </c>
      <c r="G592" s="32" t="s">
        <v>7024</v>
      </c>
      <c r="H592" s="32" t="s">
        <v>7024</v>
      </c>
      <c r="I592" s="33"/>
      <c r="J592" s="17" t="s">
        <v>93</v>
      </c>
      <c r="K592" s="150" t="str">
        <f t="shared" si="169"/>
        <v>-</v>
      </c>
      <c r="L592" s="123"/>
      <c r="M592" s="123"/>
      <c r="N592" s="123"/>
      <c r="O592" s="123"/>
      <c r="P592" s="123"/>
      <c r="Q592" s="123"/>
      <c r="AC592" s="50" t="str">
        <f t="shared" si="171"/>
        <v>22.1</v>
      </c>
      <c r="AD592" s="19">
        <f t="shared" si="172"/>
        <v>571</v>
      </c>
      <c r="AE592" s="49" t="str">
        <f t="shared" si="170"/>
        <v>22.1571</v>
      </c>
      <c r="BD592" s="19" t="e">
        <f>VLOOKUP(AE592,ORGANOGRAMAES!$C$1:$N$6000,2,0)</f>
        <v>#N/A</v>
      </c>
      <c r="BE592" s="19" t="e">
        <f>VLOOKUP(AE592,ORGANOGRAMAES!$C$1:$N$6000,3,0)</f>
        <v>#N/A</v>
      </c>
      <c r="BF592" s="19" t="e">
        <f>VLOOKUP(AE592,ORGANOGRAMAES!$C$1:$N$6000,4,0)</f>
        <v>#N/A</v>
      </c>
      <c r="BG592" s="19" t="e">
        <f>VLOOKUP(AE592,ORGANOGRAMAES!$C$1:$N$6000,5,0)</f>
        <v>#N/A</v>
      </c>
      <c r="BH592" s="19" t="e">
        <f>VLOOKUP(AE592,ORGANOGRAMAES!$C$1:$N$6000,6,0)</f>
        <v>#N/A</v>
      </c>
      <c r="BI592" s="19" t="e">
        <f>VLOOKUP(AE592,ORGANOGRAMAES!$C$1:$N$6000,7,0)</f>
        <v>#N/A</v>
      </c>
      <c r="BJ592" s="19" t="e">
        <f>VLOOKUP(AE592,ORGANOGRAMAES!$C$1:$N$6000,8,0)</f>
        <v>#N/A</v>
      </c>
      <c r="BK592" s="19" t="e">
        <f>VLOOKUP(AE592,ORGANOGRAMAES!$C$1:$N$6000,9,0)</f>
        <v>#N/A</v>
      </c>
      <c r="BL592" s="19" t="e">
        <f>VLOOKUP(AE592,ORGANOGRAMAES!$C$1:$N$6000,10,0)</f>
        <v>#N/A</v>
      </c>
      <c r="BM592" s="19" t="e">
        <f>VLOOKUP(AE592,ORGANOGRAMAES!$C$1:$N$6000,11,0)</f>
        <v>#N/A</v>
      </c>
      <c r="BN592" s="19" t="e">
        <f>VLOOKUP(AE592,ORGANOGRAMAES!$C$1:$N$6000,12,0)</f>
        <v>#N/A</v>
      </c>
      <c r="BP592" s="19" t="str">
        <f t="shared" si="155"/>
        <v>-</v>
      </c>
      <c r="BQ592" s="19" t="str">
        <f t="shared" si="156"/>
        <v>-</v>
      </c>
      <c r="BR592" s="19" t="str">
        <f t="shared" si="157"/>
        <v>-</v>
      </c>
      <c r="BS592" s="19" t="str">
        <f t="shared" si="158"/>
        <v>-</v>
      </c>
      <c r="BT592" s="19" t="str">
        <f t="shared" si="159"/>
        <v>-</v>
      </c>
      <c r="BU592" s="19" t="str">
        <f t="shared" si="160"/>
        <v>-</v>
      </c>
      <c r="BV592" s="19" t="str">
        <f t="shared" si="161"/>
        <v>-</v>
      </c>
      <c r="BW592" s="19" t="str">
        <f t="shared" si="162"/>
        <v>-</v>
      </c>
      <c r="BX592" s="19" t="str">
        <f t="shared" si="163"/>
        <v>-</v>
      </c>
      <c r="BY592" s="19" t="str">
        <f t="shared" si="164"/>
        <v>-</v>
      </c>
      <c r="BZ592" s="19" t="str">
        <f t="shared" si="165"/>
        <v>-</v>
      </c>
    </row>
    <row r="593" spans="1:78">
      <c r="A593" s="106" t="str">
        <f t="shared" si="166"/>
        <v>22.1.00.00.00.00.00</v>
      </c>
      <c r="B593" s="106">
        <f t="shared" si="167"/>
        <v>22</v>
      </c>
      <c r="C593" s="107" t="str">
        <f t="shared" si="168"/>
        <v>1</v>
      </c>
      <c r="D593" s="32" t="s">
        <v>7024</v>
      </c>
      <c r="E593" s="32" t="s">
        <v>7024</v>
      </c>
      <c r="F593" s="32" t="s">
        <v>7024</v>
      </c>
      <c r="G593" s="32" t="s">
        <v>7024</v>
      </c>
      <c r="H593" s="32" t="s">
        <v>7024</v>
      </c>
      <c r="I593" s="33"/>
      <c r="J593" s="17" t="s">
        <v>93</v>
      </c>
      <c r="K593" s="150" t="str">
        <f t="shared" si="169"/>
        <v>-</v>
      </c>
      <c r="L593" s="123"/>
      <c r="M593" s="123"/>
      <c r="N593" s="123"/>
      <c r="O593" s="123"/>
      <c r="P593" s="123"/>
      <c r="Q593" s="123"/>
      <c r="AC593" s="50" t="str">
        <f t="shared" si="171"/>
        <v>22.1</v>
      </c>
      <c r="AD593" s="19">
        <f t="shared" si="172"/>
        <v>572</v>
      </c>
      <c r="AE593" s="49" t="str">
        <f t="shared" si="170"/>
        <v>22.1572</v>
      </c>
      <c r="BD593" s="19" t="e">
        <f>VLOOKUP(AE593,ORGANOGRAMAES!$C$1:$N$6000,2,0)</f>
        <v>#N/A</v>
      </c>
      <c r="BE593" s="19" t="e">
        <f>VLOOKUP(AE593,ORGANOGRAMAES!$C$1:$N$6000,3,0)</f>
        <v>#N/A</v>
      </c>
      <c r="BF593" s="19" t="e">
        <f>VLOOKUP(AE593,ORGANOGRAMAES!$C$1:$N$6000,4,0)</f>
        <v>#N/A</v>
      </c>
      <c r="BG593" s="19" t="e">
        <f>VLOOKUP(AE593,ORGANOGRAMAES!$C$1:$N$6000,5,0)</f>
        <v>#N/A</v>
      </c>
      <c r="BH593" s="19" t="e">
        <f>VLOOKUP(AE593,ORGANOGRAMAES!$C$1:$N$6000,6,0)</f>
        <v>#N/A</v>
      </c>
      <c r="BI593" s="19" t="e">
        <f>VLOOKUP(AE593,ORGANOGRAMAES!$C$1:$N$6000,7,0)</f>
        <v>#N/A</v>
      </c>
      <c r="BJ593" s="19" t="e">
        <f>VLOOKUP(AE593,ORGANOGRAMAES!$C$1:$N$6000,8,0)</f>
        <v>#N/A</v>
      </c>
      <c r="BK593" s="19" t="e">
        <f>VLOOKUP(AE593,ORGANOGRAMAES!$C$1:$N$6000,9,0)</f>
        <v>#N/A</v>
      </c>
      <c r="BL593" s="19" t="e">
        <f>VLOOKUP(AE593,ORGANOGRAMAES!$C$1:$N$6000,10,0)</f>
        <v>#N/A</v>
      </c>
      <c r="BM593" s="19" t="e">
        <f>VLOOKUP(AE593,ORGANOGRAMAES!$C$1:$N$6000,11,0)</f>
        <v>#N/A</v>
      </c>
      <c r="BN593" s="19" t="e">
        <f>VLOOKUP(AE593,ORGANOGRAMAES!$C$1:$N$6000,12,0)</f>
        <v>#N/A</v>
      </c>
      <c r="BP593" s="19" t="str">
        <f t="shared" si="155"/>
        <v>-</v>
      </c>
      <c r="BQ593" s="19" t="str">
        <f t="shared" si="156"/>
        <v>-</v>
      </c>
      <c r="BR593" s="19" t="str">
        <f t="shared" si="157"/>
        <v>-</v>
      </c>
      <c r="BS593" s="19" t="str">
        <f t="shared" si="158"/>
        <v>-</v>
      </c>
      <c r="BT593" s="19" t="str">
        <f t="shared" si="159"/>
        <v>-</v>
      </c>
      <c r="BU593" s="19" t="str">
        <f t="shared" si="160"/>
        <v>-</v>
      </c>
      <c r="BV593" s="19" t="str">
        <f t="shared" si="161"/>
        <v>-</v>
      </c>
      <c r="BW593" s="19" t="str">
        <f t="shared" si="162"/>
        <v>-</v>
      </c>
      <c r="BX593" s="19" t="str">
        <f t="shared" si="163"/>
        <v>-</v>
      </c>
      <c r="BY593" s="19" t="str">
        <f t="shared" si="164"/>
        <v>-</v>
      </c>
      <c r="BZ593" s="19" t="str">
        <f t="shared" si="165"/>
        <v>-</v>
      </c>
    </row>
    <row r="594" spans="1:78">
      <c r="A594" s="106" t="str">
        <f t="shared" si="166"/>
        <v>22.1.00.00.00.00.00</v>
      </c>
      <c r="B594" s="106">
        <f t="shared" si="167"/>
        <v>22</v>
      </c>
      <c r="C594" s="107" t="str">
        <f t="shared" si="168"/>
        <v>1</v>
      </c>
      <c r="D594" s="32" t="s">
        <v>7024</v>
      </c>
      <c r="E594" s="32" t="s">
        <v>7024</v>
      </c>
      <c r="F594" s="32" t="s">
        <v>7024</v>
      </c>
      <c r="G594" s="32" t="s">
        <v>7024</v>
      </c>
      <c r="H594" s="32" t="s">
        <v>7024</v>
      </c>
      <c r="I594" s="33"/>
      <c r="J594" s="17" t="s">
        <v>93</v>
      </c>
      <c r="K594" s="150" t="str">
        <f t="shared" si="169"/>
        <v>-</v>
      </c>
      <c r="L594" s="123"/>
      <c r="M594" s="123"/>
      <c r="N594" s="123"/>
      <c r="O594" s="123"/>
      <c r="P594" s="123"/>
      <c r="Q594" s="123"/>
      <c r="AC594" s="50" t="str">
        <f t="shared" si="171"/>
        <v>22.1</v>
      </c>
      <c r="AD594" s="19">
        <f t="shared" si="172"/>
        <v>573</v>
      </c>
      <c r="AE594" s="49" t="str">
        <f t="shared" si="170"/>
        <v>22.1573</v>
      </c>
      <c r="BD594" s="19" t="e">
        <f>VLOOKUP(AE594,ORGANOGRAMAES!$C$1:$N$6000,2,0)</f>
        <v>#N/A</v>
      </c>
      <c r="BE594" s="19" t="e">
        <f>VLOOKUP(AE594,ORGANOGRAMAES!$C$1:$N$6000,3,0)</f>
        <v>#N/A</v>
      </c>
      <c r="BF594" s="19" t="e">
        <f>VLOOKUP(AE594,ORGANOGRAMAES!$C$1:$N$6000,4,0)</f>
        <v>#N/A</v>
      </c>
      <c r="BG594" s="19" t="e">
        <f>VLOOKUP(AE594,ORGANOGRAMAES!$C$1:$N$6000,5,0)</f>
        <v>#N/A</v>
      </c>
      <c r="BH594" s="19" t="e">
        <f>VLOOKUP(AE594,ORGANOGRAMAES!$C$1:$N$6000,6,0)</f>
        <v>#N/A</v>
      </c>
      <c r="BI594" s="19" t="e">
        <f>VLOOKUP(AE594,ORGANOGRAMAES!$C$1:$N$6000,7,0)</f>
        <v>#N/A</v>
      </c>
      <c r="BJ594" s="19" t="e">
        <f>VLOOKUP(AE594,ORGANOGRAMAES!$C$1:$N$6000,8,0)</f>
        <v>#N/A</v>
      </c>
      <c r="BK594" s="19" t="e">
        <f>VLOOKUP(AE594,ORGANOGRAMAES!$C$1:$N$6000,9,0)</f>
        <v>#N/A</v>
      </c>
      <c r="BL594" s="19" t="e">
        <f>VLOOKUP(AE594,ORGANOGRAMAES!$C$1:$N$6000,10,0)</f>
        <v>#N/A</v>
      </c>
      <c r="BM594" s="19" t="e">
        <f>VLOOKUP(AE594,ORGANOGRAMAES!$C$1:$N$6000,11,0)</f>
        <v>#N/A</v>
      </c>
      <c r="BN594" s="19" t="e">
        <f>VLOOKUP(AE594,ORGANOGRAMAES!$C$1:$N$6000,12,0)</f>
        <v>#N/A</v>
      </c>
      <c r="BP594" s="19" t="str">
        <f t="shared" si="155"/>
        <v>-</v>
      </c>
      <c r="BQ594" s="19" t="str">
        <f t="shared" si="156"/>
        <v>-</v>
      </c>
      <c r="BR594" s="19" t="str">
        <f t="shared" si="157"/>
        <v>-</v>
      </c>
      <c r="BS594" s="19" t="str">
        <f t="shared" si="158"/>
        <v>-</v>
      </c>
      <c r="BT594" s="19" t="str">
        <f t="shared" si="159"/>
        <v>-</v>
      </c>
      <c r="BU594" s="19" t="str">
        <f t="shared" si="160"/>
        <v>-</v>
      </c>
      <c r="BV594" s="19" t="str">
        <f t="shared" si="161"/>
        <v>-</v>
      </c>
      <c r="BW594" s="19" t="str">
        <f t="shared" si="162"/>
        <v>-</v>
      </c>
      <c r="BX594" s="19" t="str">
        <f t="shared" si="163"/>
        <v>-</v>
      </c>
      <c r="BY594" s="19" t="str">
        <f t="shared" si="164"/>
        <v>-</v>
      </c>
      <c r="BZ594" s="19" t="str">
        <f t="shared" si="165"/>
        <v>-</v>
      </c>
    </row>
    <row r="595" spans="1:78">
      <c r="A595" s="106" t="str">
        <f t="shared" si="166"/>
        <v>22.1.00.00.00.00.00</v>
      </c>
      <c r="B595" s="106">
        <f t="shared" si="167"/>
        <v>22</v>
      </c>
      <c r="C595" s="107" t="str">
        <f t="shared" si="168"/>
        <v>1</v>
      </c>
      <c r="D595" s="32" t="s">
        <v>7024</v>
      </c>
      <c r="E595" s="32" t="s">
        <v>7024</v>
      </c>
      <c r="F595" s="32" t="s">
        <v>7024</v>
      </c>
      <c r="G595" s="32" t="s">
        <v>7024</v>
      </c>
      <c r="H595" s="32" t="s">
        <v>7024</v>
      </c>
      <c r="I595" s="33"/>
      <c r="J595" s="17" t="s">
        <v>93</v>
      </c>
      <c r="K595" s="150" t="str">
        <f t="shared" si="169"/>
        <v>-</v>
      </c>
      <c r="L595" s="123"/>
      <c r="M595" s="123"/>
      <c r="N595" s="123"/>
      <c r="O595" s="123"/>
      <c r="P595" s="123"/>
      <c r="Q595" s="123"/>
      <c r="AC595" s="50" t="str">
        <f t="shared" si="171"/>
        <v>22.1</v>
      </c>
      <c r="AD595" s="19">
        <f t="shared" si="172"/>
        <v>574</v>
      </c>
      <c r="AE595" s="49" t="str">
        <f t="shared" si="170"/>
        <v>22.1574</v>
      </c>
      <c r="BD595" s="19" t="e">
        <f>VLOOKUP(AE595,ORGANOGRAMAES!$C$1:$N$6000,2,0)</f>
        <v>#N/A</v>
      </c>
      <c r="BE595" s="19" t="e">
        <f>VLOOKUP(AE595,ORGANOGRAMAES!$C$1:$N$6000,3,0)</f>
        <v>#N/A</v>
      </c>
      <c r="BF595" s="19" t="e">
        <f>VLOOKUP(AE595,ORGANOGRAMAES!$C$1:$N$6000,4,0)</f>
        <v>#N/A</v>
      </c>
      <c r="BG595" s="19" t="e">
        <f>VLOOKUP(AE595,ORGANOGRAMAES!$C$1:$N$6000,5,0)</f>
        <v>#N/A</v>
      </c>
      <c r="BH595" s="19" t="e">
        <f>VLOOKUP(AE595,ORGANOGRAMAES!$C$1:$N$6000,6,0)</f>
        <v>#N/A</v>
      </c>
      <c r="BI595" s="19" t="e">
        <f>VLOOKUP(AE595,ORGANOGRAMAES!$C$1:$N$6000,7,0)</f>
        <v>#N/A</v>
      </c>
      <c r="BJ595" s="19" t="e">
        <f>VLOOKUP(AE595,ORGANOGRAMAES!$C$1:$N$6000,8,0)</f>
        <v>#N/A</v>
      </c>
      <c r="BK595" s="19" t="e">
        <f>VLOOKUP(AE595,ORGANOGRAMAES!$C$1:$N$6000,9,0)</f>
        <v>#N/A</v>
      </c>
      <c r="BL595" s="19" t="e">
        <f>VLOOKUP(AE595,ORGANOGRAMAES!$C$1:$N$6000,10,0)</f>
        <v>#N/A</v>
      </c>
      <c r="BM595" s="19" t="e">
        <f>VLOOKUP(AE595,ORGANOGRAMAES!$C$1:$N$6000,11,0)</f>
        <v>#N/A</v>
      </c>
      <c r="BN595" s="19" t="e">
        <f>VLOOKUP(AE595,ORGANOGRAMAES!$C$1:$N$6000,12,0)</f>
        <v>#N/A</v>
      </c>
      <c r="BP595" s="19" t="str">
        <f t="shared" ref="BP595:BP658" si="173">IFERROR(+BD595,"-")</f>
        <v>-</v>
      </c>
      <c r="BQ595" s="19" t="str">
        <f t="shared" ref="BQ595:BQ658" si="174">IFERROR(+BE595,"-")</f>
        <v>-</v>
      </c>
      <c r="BR595" s="19" t="str">
        <f t="shared" ref="BR595:BR658" si="175">IFERROR(+BF595,"-")</f>
        <v>-</v>
      </c>
      <c r="BS595" s="19" t="str">
        <f t="shared" ref="BS595:BS658" si="176">IFERROR(+BG595,"-")</f>
        <v>-</v>
      </c>
      <c r="BT595" s="19" t="str">
        <f t="shared" ref="BT595:BT658" si="177">IFERROR(+BH595,"-")</f>
        <v>-</v>
      </c>
      <c r="BU595" s="19" t="str">
        <f t="shared" ref="BU595:BU658" si="178">IFERROR(+BI595,"-")</f>
        <v>-</v>
      </c>
      <c r="BV595" s="19" t="str">
        <f t="shared" ref="BV595:BV658" si="179">IFERROR(+BJ595,"-")</f>
        <v>-</v>
      </c>
      <c r="BW595" s="19" t="str">
        <f t="shared" ref="BW595:BW658" si="180">IFERROR(+BK595,"-")</f>
        <v>-</v>
      </c>
      <c r="BX595" s="19" t="str">
        <f t="shared" ref="BX595:BX658" si="181">IFERROR(+BL595,"-")</f>
        <v>-</v>
      </c>
      <c r="BY595" s="19" t="str">
        <f t="shared" ref="BY595:BY658" si="182">IFERROR(+BM595,"-")</f>
        <v>-</v>
      </c>
      <c r="BZ595" s="19" t="str">
        <f t="shared" ref="BZ595:BZ658" si="183">IFERROR(+BN595,"-")</f>
        <v>-</v>
      </c>
    </row>
    <row r="596" spans="1:78">
      <c r="A596" s="106" t="str">
        <f t="shared" ref="A596:A659" si="184">CONCATENATE(B596,".",C596,".",D596,".",E596,".",F596,".",G596,".",H596)</f>
        <v>22.1.00.00.00.00.00</v>
      </c>
      <c r="B596" s="106">
        <f t="shared" si="167"/>
        <v>22</v>
      </c>
      <c r="C596" s="107" t="str">
        <f t="shared" si="168"/>
        <v>1</v>
      </c>
      <c r="D596" s="32" t="s">
        <v>7024</v>
      </c>
      <c r="E596" s="32" t="s">
        <v>7024</v>
      </c>
      <c r="F596" s="32" t="s">
        <v>7024</v>
      </c>
      <c r="G596" s="32" t="s">
        <v>7024</v>
      </c>
      <c r="H596" s="32" t="s">
        <v>7024</v>
      </c>
      <c r="I596" s="33"/>
      <c r="J596" s="17" t="s">
        <v>93</v>
      </c>
      <c r="K596" s="150" t="str">
        <f t="shared" si="169"/>
        <v>-</v>
      </c>
      <c r="L596" s="123"/>
      <c r="M596" s="123"/>
      <c r="N596" s="123"/>
      <c r="O596" s="123"/>
      <c r="P596" s="123"/>
      <c r="Q596" s="123"/>
      <c r="AC596" s="50" t="str">
        <f t="shared" si="171"/>
        <v>22.1</v>
      </c>
      <c r="AD596" s="19">
        <f t="shared" si="172"/>
        <v>575</v>
      </c>
      <c r="AE596" s="49" t="str">
        <f t="shared" si="170"/>
        <v>22.1575</v>
      </c>
      <c r="BD596" s="19" t="e">
        <f>VLOOKUP(AE596,ORGANOGRAMAES!$C$1:$N$6000,2,0)</f>
        <v>#N/A</v>
      </c>
      <c r="BE596" s="19" t="e">
        <f>VLOOKUP(AE596,ORGANOGRAMAES!$C$1:$N$6000,3,0)</f>
        <v>#N/A</v>
      </c>
      <c r="BF596" s="19" t="e">
        <f>VLOOKUP(AE596,ORGANOGRAMAES!$C$1:$N$6000,4,0)</f>
        <v>#N/A</v>
      </c>
      <c r="BG596" s="19" t="e">
        <f>VLOOKUP(AE596,ORGANOGRAMAES!$C$1:$N$6000,5,0)</f>
        <v>#N/A</v>
      </c>
      <c r="BH596" s="19" t="e">
        <f>VLOOKUP(AE596,ORGANOGRAMAES!$C$1:$N$6000,6,0)</f>
        <v>#N/A</v>
      </c>
      <c r="BI596" s="19" t="e">
        <f>VLOOKUP(AE596,ORGANOGRAMAES!$C$1:$N$6000,7,0)</f>
        <v>#N/A</v>
      </c>
      <c r="BJ596" s="19" t="e">
        <f>VLOOKUP(AE596,ORGANOGRAMAES!$C$1:$N$6000,8,0)</f>
        <v>#N/A</v>
      </c>
      <c r="BK596" s="19" t="e">
        <f>VLOOKUP(AE596,ORGANOGRAMAES!$C$1:$N$6000,9,0)</f>
        <v>#N/A</v>
      </c>
      <c r="BL596" s="19" t="e">
        <f>VLOOKUP(AE596,ORGANOGRAMAES!$C$1:$N$6000,10,0)</f>
        <v>#N/A</v>
      </c>
      <c r="BM596" s="19" t="e">
        <f>VLOOKUP(AE596,ORGANOGRAMAES!$C$1:$N$6000,11,0)</f>
        <v>#N/A</v>
      </c>
      <c r="BN596" s="19" t="e">
        <f>VLOOKUP(AE596,ORGANOGRAMAES!$C$1:$N$6000,12,0)</f>
        <v>#N/A</v>
      </c>
      <c r="BP596" s="19" t="str">
        <f t="shared" si="173"/>
        <v>-</v>
      </c>
      <c r="BQ596" s="19" t="str">
        <f t="shared" si="174"/>
        <v>-</v>
      </c>
      <c r="BR596" s="19" t="str">
        <f t="shared" si="175"/>
        <v>-</v>
      </c>
      <c r="BS596" s="19" t="str">
        <f t="shared" si="176"/>
        <v>-</v>
      </c>
      <c r="BT596" s="19" t="str">
        <f t="shared" si="177"/>
        <v>-</v>
      </c>
      <c r="BU596" s="19" t="str">
        <f t="shared" si="178"/>
        <v>-</v>
      </c>
      <c r="BV596" s="19" t="str">
        <f t="shared" si="179"/>
        <v>-</v>
      </c>
      <c r="BW596" s="19" t="str">
        <f t="shared" si="180"/>
        <v>-</v>
      </c>
      <c r="BX596" s="19" t="str">
        <f t="shared" si="181"/>
        <v>-</v>
      </c>
      <c r="BY596" s="19" t="str">
        <f t="shared" si="182"/>
        <v>-</v>
      </c>
      <c r="BZ596" s="19" t="str">
        <f t="shared" si="183"/>
        <v>-</v>
      </c>
    </row>
    <row r="597" spans="1:78">
      <c r="A597" s="106" t="str">
        <f t="shared" si="184"/>
        <v>22.1.00.00.00.00.00</v>
      </c>
      <c r="B597" s="106">
        <f t="shared" ref="B597:B660" si="185">+B596</f>
        <v>22</v>
      </c>
      <c r="C597" s="107" t="str">
        <f t="shared" si="168"/>
        <v>1</v>
      </c>
      <c r="D597" s="32" t="s">
        <v>7024</v>
      </c>
      <c r="E597" s="32" t="s">
        <v>7024</v>
      </c>
      <c r="F597" s="32" t="s">
        <v>7024</v>
      </c>
      <c r="G597" s="32" t="s">
        <v>7024</v>
      </c>
      <c r="H597" s="32" t="s">
        <v>7024</v>
      </c>
      <c r="I597" s="33"/>
      <c r="J597" s="17" t="s">
        <v>93</v>
      </c>
      <c r="K597" s="150" t="str">
        <f t="shared" si="169"/>
        <v>-</v>
      </c>
      <c r="L597" s="123"/>
      <c r="M597" s="123"/>
      <c r="N597" s="123"/>
      <c r="O597" s="123"/>
      <c r="P597" s="123"/>
      <c r="Q597" s="123"/>
      <c r="AC597" s="50" t="str">
        <f t="shared" si="171"/>
        <v>22.1</v>
      </c>
      <c r="AD597" s="19">
        <f t="shared" si="172"/>
        <v>576</v>
      </c>
      <c r="AE597" s="49" t="str">
        <f t="shared" si="170"/>
        <v>22.1576</v>
      </c>
      <c r="BD597" s="19" t="e">
        <f>VLOOKUP(AE597,ORGANOGRAMAES!$C$1:$N$6000,2,0)</f>
        <v>#N/A</v>
      </c>
      <c r="BE597" s="19" t="e">
        <f>VLOOKUP(AE597,ORGANOGRAMAES!$C$1:$N$6000,3,0)</f>
        <v>#N/A</v>
      </c>
      <c r="BF597" s="19" t="e">
        <f>VLOOKUP(AE597,ORGANOGRAMAES!$C$1:$N$6000,4,0)</f>
        <v>#N/A</v>
      </c>
      <c r="BG597" s="19" t="e">
        <f>VLOOKUP(AE597,ORGANOGRAMAES!$C$1:$N$6000,5,0)</f>
        <v>#N/A</v>
      </c>
      <c r="BH597" s="19" t="e">
        <f>VLOOKUP(AE597,ORGANOGRAMAES!$C$1:$N$6000,6,0)</f>
        <v>#N/A</v>
      </c>
      <c r="BI597" s="19" t="e">
        <f>VLOOKUP(AE597,ORGANOGRAMAES!$C$1:$N$6000,7,0)</f>
        <v>#N/A</v>
      </c>
      <c r="BJ597" s="19" t="e">
        <f>VLOOKUP(AE597,ORGANOGRAMAES!$C$1:$N$6000,8,0)</f>
        <v>#N/A</v>
      </c>
      <c r="BK597" s="19" t="e">
        <f>VLOOKUP(AE597,ORGANOGRAMAES!$C$1:$N$6000,9,0)</f>
        <v>#N/A</v>
      </c>
      <c r="BL597" s="19" t="e">
        <f>VLOOKUP(AE597,ORGANOGRAMAES!$C$1:$N$6000,10,0)</f>
        <v>#N/A</v>
      </c>
      <c r="BM597" s="19" t="e">
        <f>VLOOKUP(AE597,ORGANOGRAMAES!$C$1:$N$6000,11,0)</f>
        <v>#N/A</v>
      </c>
      <c r="BN597" s="19" t="e">
        <f>VLOOKUP(AE597,ORGANOGRAMAES!$C$1:$N$6000,12,0)</f>
        <v>#N/A</v>
      </c>
      <c r="BP597" s="19" t="str">
        <f t="shared" si="173"/>
        <v>-</v>
      </c>
      <c r="BQ597" s="19" t="str">
        <f t="shared" si="174"/>
        <v>-</v>
      </c>
      <c r="BR597" s="19" t="str">
        <f t="shared" si="175"/>
        <v>-</v>
      </c>
      <c r="BS597" s="19" t="str">
        <f t="shared" si="176"/>
        <v>-</v>
      </c>
      <c r="BT597" s="19" t="str">
        <f t="shared" si="177"/>
        <v>-</v>
      </c>
      <c r="BU597" s="19" t="str">
        <f t="shared" si="178"/>
        <v>-</v>
      </c>
      <c r="BV597" s="19" t="str">
        <f t="shared" si="179"/>
        <v>-</v>
      </c>
      <c r="BW597" s="19" t="str">
        <f t="shared" si="180"/>
        <v>-</v>
      </c>
      <c r="BX597" s="19" t="str">
        <f t="shared" si="181"/>
        <v>-</v>
      </c>
      <c r="BY597" s="19" t="str">
        <f t="shared" si="182"/>
        <v>-</v>
      </c>
      <c r="BZ597" s="19" t="str">
        <f t="shared" si="183"/>
        <v>-</v>
      </c>
    </row>
    <row r="598" spans="1:78">
      <c r="A598" s="106" t="str">
        <f t="shared" si="184"/>
        <v>22.1.00.00.00.00.00</v>
      </c>
      <c r="B598" s="106">
        <f t="shared" si="185"/>
        <v>22</v>
      </c>
      <c r="C598" s="107" t="str">
        <f t="shared" ref="C598:C661" si="186">+C597</f>
        <v>1</v>
      </c>
      <c r="D598" s="32" t="s">
        <v>7024</v>
      </c>
      <c r="E598" s="32" t="s">
        <v>7024</v>
      </c>
      <c r="F598" s="32" t="s">
        <v>7024</v>
      </c>
      <c r="G598" s="32" t="s">
        <v>7024</v>
      </c>
      <c r="H598" s="32" t="s">
        <v>7024</v>
      </c>
      <c r="I598" s="33"/>
      <c r="J598" s="17" t="s">
        <v>93</v>
      </c>
      <c r="K598" s="150" t="str">
        <f t="shared" ref="K598:K661" si="187">IFERROR(+VLOOKUP(I598,$BC$18:$BN$1031,4,0),"-")</f>
        <v>-</v>
      </c>
      <c r="L598" s="123"/>
      <c r="M598" s="123"/>
      <c r="N598" s="123"/>
      <c r="O598" s="123"/>
      <c r="P598" s="123"/>
      <c r="Q598" s="123"/>
      <c r="AC598" s="50" t="str">
        <f t="shared" si="171"/>
        <v>22.1</v>
      </c>
      <c r="AD598" s="19">
        <f t="shared" si="172"/>
        <v>577</v>
      </c>
      <c r="AE598" s="49" t="str">
        <f t="shared" si="170"/>
        <v>22.1577</v>
      </c>
      <c r="BD598" s="19" t="e">
        <f>VLOOKUP(AE598,ORGANOGRAMAES!$C$1:$N$6000,2,0)</f>
        <v>#N/A</v>
      </c>
      <c r="BE598" s="19" t="e">
        <f>VLOOKUP(AE598,ORGANOGRAMAES!$C$1:$N$6000,3,0)</f>
        <v>#N/A</v>
      </c>
      <c r="BF598" s="19" t="e">
        <f>VLOOKUP(AE598,ORGANOGRAMAES!$C$1:$N$6000,4,0)</f>
        <v>#N/A</v>
      </c>
      <c r="BG598" s="19" t="e">
        <f>VLOOKUP(AE598,ORGANOGRAMAES!$C$1:$N$6000,5,0)</f>
        <v>#N/A</v>
      </c>
      <c r="BH598" s="19" t="e">
        <f>VLOOKUP(AE598,ORGANOGRAMAES!$C$1:$N$6000,6,0)</f>
        <v>#N/A</v>
      </c>
      <c r="BI598" s="19" t="e">
        <f>VLOOKUP(AE598,ORGANOGRAMAES!$C$1:$N$6000,7,0)</f>
        <v>#N/A</v>
      </c>
      <c r="BJ598" s="19" t="e">
        <f>VLOOKUP(AE598,ORGANOGRAMAES!$C$1:$N$6000,8,0)</f>
        <v>#N/A</v>
      </c>
      <c r="BK598" s="19" t="e">
        <f>VLOOKUP(AE598,ORGANOGRAMAES!$C$1:$N$6000,9,0)</f>
        <v>#N/A</v>
      </c>
      <c r="BL598" s="19" t="e">
        <f>VLOOKUP(AE598,ORGANOGRAMAES!$C$1:$N$6000,10,0)</f>
        <v>#N/A</v>
      </c>
      <c r="BM598" s="19" t="e">
        <f>VLOOKUP(AE598,ORGANOGRAMAES!$C$1:$N$6000,11,0)</f>
        <v>#N/A</v>
      </c>
      <c r="BN598" s="19" t="e">
        <f>VLOOKUP(AE598,ORGANOGRAMAES!$C$1:$N$6000,12,0)</f>
        <v>#N/A</v>
      </c>
      <c r="BP598" s="19" t="str">
        <f t="shared" si="173"/>
        <v>-</v>
      </c>
      <c r="BQ598" s="19" t="str">
        <f t="shared" si="174"/>
        <v>-</v>
      </c>
      <c r="BR598" s="19" t="str">
        <f t="shared" si="175"/>
        <v>-</v>
      </c>
      <c r="BS598" s="19" t="str">
        <f t="shared" si="176"/>
        <v>-</v>
      </c>
      <c r="BT598" s="19" t="str">
        <f t="shared" si="177"/>
        <v>-</v>
      </c>
      <c r="BU598" s="19" t="str">
        <f t="shared" si="178"/>
        <v>-</v>
      </c>
      <c r="BV598" s="19" t="str">
        <f t="shared" si="179"/>
        <v>-</v>
      </c>
      <c r="BW598" s="19" t="str">
        <f t="shared" si="180"/>
        <v>-</v>
      </c>
      <c r="BX598" s="19" t="str">
        <f t="shared" si="181"/>
        <v>-</v>
      </c>
      <c r="BY598" s="19" t="str">
        <f t="shared" si="182"/>
        <v>-</v>
      </c>
      <c r="BZ598" s="19" t="str">
        <f t="shared" si="183"/>
        <v>-</v>
      </c>
    </row>
    <row r="599" spans="1:78">
      <c r="A599" s="106" t="str">
        <f t="shared" si="184"/>
        <v>22.1.00.00.00.00.00</v>
      </c>
      <c r="B599" s="106">
        <f t="shared" si="185"/>
        <v>22</v>
      </c>
      <c r="C599" s="107" t="str">
        <f t="shared" si="186"/>
        <v>1</v>
      </c>
      <c r="D599" s="32" t="s">
        <v>7024</v>
      </c>
      <c r="E599" s="32" t="s">
        <v>7024</v>
      </c>
      <c r="F599" s="32" t="s">
        <v>7024</v>
      </c>
      <c r="G599" s="32" t="s">
        <v>7024</v>
      </c>
      <c r="H599" s="32" t="s">
        <v>7024</v>
      </c>
      <c r="I599" s="33"/>
      <c r="J599" s="17" t="s">
        <v>93</v>
      </c>
      <c r="K599" s="150" t="str">
        <f t="shared" si="187"/>
        <v>-</v>
      </c>
      <c r="L599" s="123"/>
      <c r="M599" s="123"/>
      <c r="N599" s="123"/>
      <c r="O599" s="123"/>
      <c r="P599" s="123"/>
      <c r="Q599" s="123"/>
      <c r="AC599" s="50" t="str">
        <f t="shared" si="171"/>
        <v>22.1</v>
      </c>
      <c r="AD599" s="19">
        <f t="shared" si="172"/>
        <v>578</v>
      </c>
      <c r="AE599" s="49" t="str">
        <f t="shared" ref="AE599:AE662" si="188">+CONCATENATE(AC599,AD599)</f>
        <v>22.1578</v>
      </c>
      <c r="BD599" s="19" t="e">
        <f>VLOOKUP(AE599,ORGANOGRAMAES!$C$1:$N$6000,2,0)</f>
        <v>#N/A</v>
      </c>
      <c r="BE599" s="19" t="e">
        <f>VLOOKUP(AE599,ORGANOGRAMAES!$C$1:$N$6000,3,0)</f>
        <v>#N/A</v>
      </c>
      <c r="BF599" s="19" t="e">
        <f>VLOOKUP(AE599,ORGANOGRAMAES!$C$1:$N$6000,4,0)</f>
        <v>#N/A</v>
      </c>
      <c r="BG599" s="19" t="e">
        <f>VLOOKUP(AE599,ORGANOGRAMAES!$C$1:$N$6000,5,0)</f>
        <v>#N/A</v>
      </c>
      <c r="BH599" s="19" t="e">
        <f>VLOOKUP(AE599,ORGANOGRAMAES!$C$1:$N$6000,6,0)</f>
        <v>#N/A</v>
      </c>
      <c r="BI599" s="19" t="e">
        <f>VLOOKUP(AE599,ORGANOGRAMAES!$C$1:$N$6000,7,0)</f>
        <v>#N/A</v>
      </c>
      <c r="BJ599" s="19" t="e">
        <f>VLOOKUP(AE599,ORGANOGRAMAES!$C$1:$N$6000,8,0)</f>
        <v>#N/A</v>
      </c>
      <c r="BK599" s="19" t="e">
        <f>VLOOKUP(AE599,ORGANOGRAMAES!$C$1:$N$6000,9,0)</f>
        <v>#N/A</v>
      </c>
      <c r="BL599" s="19" t="e">
        <f>VLOOKUP(AE599,ORGANOGRAMAES!$C$1:$N$6000,10,0)</f>
        <v>#N/A</v>
      </c>
      <c r="BM599" s="19" t="e">
        <f>VLOOKUP(AE599,ORGANOGRAMAES!$C$1:$N$6000,11,0)</f>
        <v>#N/A</v>
      </c>
      <c r="BN599" s="19" t="e">
        <f>VLOOKUP(AE599,ORGANOGRAMAES!$C$1:$N$6000,12,0)</f>
        <v>#N/A</v>
      </c>
      <c r="BP599" s="19" t="str">
        <f t="shared" si="173"/>
        <v>-</v>
      </c>
      <c r="BQ599" s="19" t="str">
        <f t="shared" si="174"/>
        <v>-</v>
      </c>
      <c r="BR599" s="19" t="str">
        <f t="shared" si="175"/>
        <v>-</v>
      </c>
      <c r="BS599" s="19" t="str">
        <f t="shared" si="176"/>
        <v>-</v>
      </c>
      <c r="BT599" s="19" t="str">
        <f t="shared" si="177"/>
        <v>-</v>
      </c>
      <c r="BU599" s="19" t="str">
        <f t="shared" si="178"/>
        <v>-</v>
      </c>
      <c r="BV599" s="19" t="str">
        <f t="shared" si="179"/>
        <v>-</v>
      </c>
      <c r="BW599" s="19" t="str">
        <f t="shared" si="180"/>
        <v>-</v>
      </c>
      <c r="BX599" s="19" t="str">
        <f t="shared" si="181"/>
        <v>-</v>
      </c>
      <c r="BY599" s="19" t="str">
        <f t="shared" si="182"/>
        <v>-</v>
      </c>
      <c r="BZ599" s="19" t="str">
        <f t="shared" si="183"/>
        <v>-</v>
      </c>
    </row>
    <row r="600" spans="1:78">
      <c r="A600" s="106" t="str">
        <f t="shared" si="184"/>
        <v>22.1.00.00.00.00.00</v>
      </c>
      <c r="B600" s="106">
        <f t="shared" si="185"/>
        <v>22</v>
      </c>
      <c r="C600" s="107" t="str">
        <f t="shared" si="186"/>
        <v>1</v>
      </c>
      <c r="D600" s="32" t="s">
        <v>7024</v>
      </c>
      <c r="E600" s="32" t="s">
        <v>7024</v>
      </c>
      <c r="F600" s="32" t="s">
        <v>7024</v>
      </c>
      <c r="G600" s="32" t="s">
        <v>7024</v>
      </c>
      <c r="H600" s="32" t="s">
        <v>7024</v>
      </c>
      <c r="I600" s="33"/>
      <c r="J600" s="17" t="s">
        <v>93</v>
      </c>
      <c r="K600" s="150" t="str">
        <f t="shared" si="187"/>
        <v>-</v>
      </c>
      <c r="L600" s="123"/>
      <c r="M600" s="123"/>
      <c r="N600" s="123"/>
      <c r="O600" s="123"/>
      <c r="P600" s="123"/>
      <c r="Q600" s="123"/>
      <c r="AC600" s="50" t="str">
        <f t="shared" ref="AC600:AC663" si="189">+AC599</f>
        <v>22.1</v>
      </c>
      <c r="AD600" s="19">
        <f t="shared" ref="AD600:AD663" si="190">+AD599+1</f>
        <v>579</v>
      </c>
      <c r="AE600" s="49" t="str">
        <f t="shared" si="188"/>
        <v>22.1579</v>
      </c>
      <c r="BD600" s="19" t="e">
        <f>VLOOKUP(AE600,ORGANOGRAMAES!$C$1:$N$6000,2,0)</f>
        <v>#N/A</v>
      </c>
      <c r="BE600" s="19" t="e">
        <f>VLOOKUP(AE600,ORGANOGRAMAES!$C$1:$N$6000,3,0)</f>
        <v>#N/A</v>
      </c>
      <c r="BF600" s="19" t="e">
        <f>VLOOKUP(AE600,ORGANOGRAMAES!$C$1:$N$6000,4,0)</f>
        <v>#N/A</v>
      </c>
      <c r="BG600" s="19" t="e">
        <f>VLOOKUP(AE600,ORGANOGRAMAES!$C$1:$N$6000,5,0)</f>
        <v>#N/A</v>
      </c>
      <c r="BH600" s="19" t="e">
        <f>VLOOKUP(AE600,ORGANOGRAMAES!$C$1:$N$6000,6,0)</f>
        <v>#N/A</v>
      </c>
      <c r="BI600" s="19" t="e">
        <f>VLOOKUP(AE600,ORGANOGRAMAES!$C$1:$N$6000,7,0)</f>
        <v>#N/A</v>
      </c>
      <c r="BJ600" s="19" t="e">
        <f>VLOOKUP(AE600,ORGANOGRAMAES!$C$1:$N$6000,8,0)</f>
        <v>#N/A</v>
      </c>
      <c r="BK600" s="19" t="e">
        <f>VLOOKUP(AE600,ORGANOGRAMAES!$C$1:$N$6000,9,0)</f>
        <v>#N/A</v>
      </c>
      <c r="BL600" s="19" t="e">
        <f>VLOOKUP(AE600,ORGANOGRAMAES!$C$1:$N$6000,10,0)</f>
        <v>#N/A</v>
      </c>
      <c r="BM600" s="19" t="e">
        <f>VLOOKUP(AE600,ORGANOGRAMAES!$C$1:$N$6000,11,0)</f>
        <v>#N/A</v>
      </c>
      <c r="BN600" s="19" t="e">
        <f>VLOOKUP(AE600,ORGANOGRAMAES!$C$1:$N$6000,12,0)</f>
        <v>#N/A</v>
      </c>
      <c r="BP600" s="19" t="str">
        <f t="shared" si="173"/>
        <v>-</v>
      </c>
      <c r="BQ600" s="19" t="str">
        <f t="shared" si="174"/>
        <v>-</v>
      </c>
      <c r="BR600" s="19" t="str">
        <f t="shared" si="175"/>
        <v>-</v>
      </c>
      <c r="BS600" s="19" t="str">
        <f t="shared" si="176"/>
        <v>-</v>
      </c>
      <c r="BT600" s="19" t="str">
        <f t="shared" si="177"/>
        <v>-</v>
      </c>
      <c r="BU600" s="19" t="str">
        <f t="shared" si="178"/>
        <v>-</v>
      </c>
      <c r="BV600" s="19" t="str">
        <f t="shared" si="179"/>
        <v>-</v>
      </c>
      <c r="BW600" s="19" t="str">
        <f t="shared" si="180"/>
        <v>-</v>
      </c>
      <c r="BX600" s="19" t="str">
        <f t="shared" si="181"/>
        <v>-</v>
      </c>
      <c r="BY600" s="19" t="str">
        <f t="shared" si="182"/>
        <v>-</v>
      </c>
      <c r="BZ600" s="19" t="str">
        <f t="shared" si="183"/>
        <v>-</v>
      </c>
    </row>
    <row r="601" spans="1:78">
      <c r="A601" s="106" t="str">
        <f t="shared" si="184"/>
        <v>22.1.00.00.00.00.00</v>
      </c>
      <c r="B601" s="106">
        <f t="shared" si="185"/>
        <v>22</v>
      </c>
      <c r="C601" s="107" t="str">
        <f t="shared" si="186"/>
        <v>1</v>
      </c>
      <c r="D601" s="32" t="s">
        <v>7024</v>
      </c>
      <c r="E601" s="32" t="s">
        <v>7024</v>
      </c>
      <c r="F601" s="32" t="s">
        <v>7024</v>
      </c>
      <c r="G601" s="32" t="s">
        <v>7024</v>
      </c>
      <c r="H601" s="32" t="s">
        <v>7024</v>
      </c>
      <c r="I601" s="33"/>
      <c r="J601" s="17" t="s">
        <v>93</v>
      </c>
      <c r="K601" s="150" t="str">
        <f t="shared" si="187"/>
        <v>-</v>
      </c>
      <c r="L601" s="123"/>
      <c r="M601" s="123"/>
      <c r="N601" s="123"/>
      <c r="O601" s="123"/>
      <c r="P601" s="123"/>
      <c r="Q601" s="123"/>
      <c r="AC601" s="50" t="str">
        <f t="shared" si="189"/>
        <v>22.1</v>
      </c>
      <c r="AD601" s="19">
        <f t="shared" si="190"/>
        <v>580</v>
      </c>
      <c r="AE601" s="49" t="str">
        <f t="shared" si="188"/>
        <v>22.1580</v>
      </c>
      <c r="BD601" s="19" t="e">
        <f>VLOOKUP(AE601,ORGANOGRAMAES!$C$1:$N$6000,2,0)</f>
        <v>#N/A</v>
      </c>
      <c r="BE601" s="19" t="e">
        <f>VLOOKUP(AE601,ORGANOGRAMAES!$C$1:$N$6000,3,0)</f>
        <v>#N/A</v>
      </c>
      <c r="BF601" s="19" t="e">
        <f>VLOOKUP(AE601,ORGANOGRAMAES!$C$1:$N$6000,4,0)</f>
        <v>#N/A</v>
      </c>
      <c r="BG601" s="19" t="e">
        <f>VLOOKUP(AE601,ORGANOGRAMAES!$C$1:$N$6000,5,0)</f>
        <v>#N/A</v>
      </c>
      <c r="BH601" s="19" t="e">
        <f>VLOOKUP(AE601,ORGANOGRAMAES!$C$1:$N$6000,6,0)</f>
        <v>#N/A</v>
      </c>
      <c r="BI601" s="19" t="e">
        <f>VLOOKUP(AE601,ORGANOGRAMAES!$C$1:$N$6000,7,0)</f>
        <v>#N/A</v>
      </c>
      <c r="BJ601" s="19" t="e">
        <f>VLOOKUP(AE601,ORGANOGRAMAES!$C$1:$N$6000,8,0)</f>
        <v>#N/A</v>
      </c>
      <c r="BK601" s="19" t="e">
        <f>VLOOKUP(AE601,ORGANOGRAMAES!$C$1:$N$6000,9,0)</f>
        <v>#N/A</v>
      </c>
      <c r="BL601" s="19" t="e">
        <f>VLOOKUP(AE601,ORGANOGRAMAES!$C$1:$N$6000,10,0)</f>
        <v>#N/A</v>
      </c>
      <c r="BM601" s="19" t="e">
        <f>VLOOKUP(AE601,ORGANOGRAMAES!$C$1:$N$6000,11,0)</f>
        <v>#N/A</v>
      </c>
      <c r="BN601" s="19" t="e">
        <f>VLOOKUP(AE601,ORGANOGRAMAES!$C$1:$N$6000,12,0)</f>
        <v>#N/A</v>
      </c>
      <c r="BP601" s="19" t="str">
        <f t="shared" si="173"/>
        <v>-</v>
      </c>
      <c r="BQ601" s="19" t="str">
        <f t="shared" si="174"/>
        <v>-</v>
      </c>
      <c r="BR601" s="19" t="str">
        <f t="shared" si="175"/>
        <v>-</v>
      </c>
      <c r="BS601" s="19" t="str">
        <f t="shared" si="176"/>
        <v>-</v>
      </c>
      <c r="BT601" s="19" t="str">
        <f t="shared" si="177"/>
        <v>-</v>
      </c>
      <c r="BU601" s="19" t="str">
        <f t="shared" si="178"/>
        <v>-</v>
      </c>
      <c r="BV601" s="19" t="str">
        <f t="shared" si="179"/>
        <v>-</v>
      </c>
      <c r="BW601" s="19" t="str">
        <f t="shared" si="180"/>
        <v>-</v>
      </c>
      <c r="BX601" s="19" t="str">
        <f t="shared" si="181"/>
        <v>-</v>
      </c>
      <c r="BY601" s="19" t="str">
        <f t="shared" si="182"/>
        <v>-</v>
      </c>
      <c r="BZ601" s="19" t="str">
        <f t="shared" si="183"/>
        <v>-</v>
      </c>
    </row>
    <row r="602" spans="1:78">
      <c r="A602" s="106" t="str">
        <f t="shared" si="184"/>
        <v>22.1.00.00.00.00.00</v>
      </c>
      <c r="B602" s="106">
        <f t="shared" si="185"/>
        <v>22</v>
      </c>
      <c r="C602" s="107" t="str">
        <f t="shared" si="186"/>
        <v>1</v>
      </c>
      <c r="D602" s="32" t="s">
        <v>7024</v>
      </c>
      <c r="E602" s="32" t="s">
        <v>7024</v>
      </c>
      <c r="F602" s="32" t="s">
        <v>7024</v>
      </c>
      <c r="G602" s="32" t="s">
        <v>7024</v>
      </c>
      <c r="H602" s="32" t="s">
        <v>7024</v>
      </c>
      <c r="I602" s="33"/>
      <c r="J602" s="17" t="s">
        <v>93</v>
      </c>
      <c r="K602" s="150" t="str">
        <f t="shared" si="187"/>
        <v>-</v>
      </c>
      <c r="L602" s="123"/>
      <c r="M602" s="123"/>
      <c r="N602" s="123"/>
      <c r="O602" s="123"/>
      <c r="P602" s="123"/>
      <c r="Q602" s="123"/>
      <c r="AC602" s="50" t="str">
        <f t="shared" si="189"/>
        <v>22.1</v>
      </c>
      <c r="AD602" s="19">
        <f t="shared" si="190"/>
        <v>581</v>
      </c>
      <c r="AE602" s="49" t="str">
        <f t="shared" si="188"/>
        <v>22.1581</v>
      </c>
      <c r="BD602" s="19" t="e">
        <f>VLOOKUP(AE602,ORGANOGRAMAES!$C$1:$N$6000,2,0)</f>
        <v>#N/A</v>
      </c>
      <c r="BE602" s="19" t="e">
        <f>VLOOKUP(AE602,ORGANOGRAMAES!$C$1:$N$6000,3,0)</f>
        <v>#N/A</v>
      </c>
      <c r="BF602" s="19" t="e">
        <f>VLOOKUP(AE602,ORGANOGRAMAES!$C$1:$N$6000,4,0)</f>
        <v>#N/A</v>
      </c>
      <c r="BG602" s="19" t="e">
        <f>VLOOKUP(AE602,ORGANOGRAMAES!$C$1:$N$6000,5,0)</f>
        <v>#N/A</v>
      </c>
      <c r="BH602" s="19" t="e">
        <f>VLOOKUP(AE602,ORGANOGRAMAES!$C$1:$N$6000,6,0)</f>
        <v>#N/A</v>
      </c>
      <c r="BI602" s="19" t="e">
        <f>VLOOKUP(AE602,ORGANOGRAMAES!$C$1:$N$6000,7,0)</f>
        <v>#N/A</v>
      </c>
      <c r="BJ602" s="19" t="e">
        <f>VLOOKUP(AE602,ORGANOGRAMAES!$C$1:$N$6000,8,0)</f>
        <v>#N/A</v>
      </c>
      <c r="BK602" s="19" t="e">
        <f>VLOOKUP(AE602,ORGANOGRAMAES!$C$1:$N$6000,9,0)</f>
        <v>#N/A</v>
      </c>
      <c r="BL602" s="19" t="e">
        <f>VLOOKUP(AE602,ORGANOGRAMAES!$C$1:$N$6000,10,0)</f>
        <v>#N/A</v>
      </c>
      <c r="BM602" s="19" t="e">
        <f>VLOOKUP(AE602,ORGANOGRAMAES!$C$1:$N$6000,11,0)</f>
        <v>#N/A</v>
      </c>
      <c r="BN602" s="19" t="e">
        <f>VLOOKUP(AE602,ORGANOGRAMAES!$C$1:$N$6000,12,0)</f>
        <v>#N/A</v>
      </c>
      <c r="BP602" s="19" t="str">
        <f t="shared" si="173"/>
        <v>-</v>
      </c>
      <c r="BQ602" s="19" t="str">
        <f t="shared" si="174"/>
        <v>-</v>
      </c>
      <c r="BR602" s="19" t="str">
        <f t="shared" si="175"/>
        <v>-</v>
      </c>
      <c r="BS602" s="19" t="str">
        <f t="shared" si="176"/>
        <v>-</v>
      </c>
      <c r="BT602" s="19" t="str">
        <f t="shared" si="177"/>
        <v>-</v>
      </c>
      <c r="BU602" s="19" t="str">
        <f t="shared" si="178"/>
        <v>-</v>
      </c>
      <c r="BV602" s="19" t="str">
        <f t="shared" si="179"/>
        <v>-</v>
      </c>
      <c r="BW602" s="19" t="str">
        <f t="shared" si="180"/>
        <v>-</v>
      </c>
      <c r="BX602" s="19" t="str">
        <f t="shared" si="181"/>
        <v>-</v>
      </c>
      <c r="BY602" s="19" t="str">
        <f t="shared" si="182"/>
        <v>-</v>
      </c>
      <c r="BZ602" s="19" t="str">
        <f t="shared" si="183"/>
        <v>-</v>
      </c>
    </row>
    <row r="603" spans="1:78">
      <c r="A603" s="106" t="str">
        <f t="shared" si="184"/>
        <v>22.1.00.00.00.00.00</v>
      </c>
      <c r="B603" s="106">
        <f t="shared" si="185"/>
        <v>22</v>
      </c>
      <c r="C603" s="107" t="str">
        <f t="shared" si="186"/>
        <v>1</v>
      </c>
      <c r="D603" s="32" t="s">
        <v>7024</v>
      </c>
      <c r="E603" s="32" t="s">
        <v>7024</v>
      </c>
      <c r="F603" s="32" t="s">
        <v>7024</v>
      </c>
      <c r="G603" s="32" t="s">
        <v>7024</v>
      </c>
      <c r="H603" s="32" t="s">
        <v>7024</v>
      </c>
      <c r="I603" s="33"/>
      <c r="J603" s="17" t="s">
        <v>93</v>
      </c>
      <c r="K603" s="150" t="str">
        <f t="shared" si="187"/>
        <v>-</v>
      </c>
      <c r="L603" s="123"/>
      <c r="M603" s="123"/>
      <c r="N603" s="123"/>
      <c r="O603" s="123"/>
      <c r="P603" s="123"/>
      <c r="Q603" s="123"/>
      <c r="AC603" s="50" t="str">
        <f t="shared" si="189"/>
        <v>22.1</v>
      </c>
      <c r="AD603" s="19">
        <f t="shared" si="190"/>
        <v>582</v>
      </c>
      <c r="AE603" s="49" t="str">
        <f t="shared" si="188"/>
        <v>22.1582</v>
      </c>
      <c r="BD603" s="19" t="e">
        <f>VLOOKUP(AE603,ORGANOGRAMAES!$C$1:$N$6000,2,0)</f>
        <v>#N/A</v>
      </c>
      <c r="BE603" s="19" t="e">
        <f>VLOOKUP(AE603,ORGANOGRAMAES!$C$1:$N$6000,3,0)</f>
        <v>#N/A</v>
      </c>
      <c r="BF603" s="19" t="e">
        <f>VLOOKUP(AE603,ORGANOGRAMAES!$C$1:$N$6000,4,0)</f>
        <v>#N/A</v>
      </c>
      <c r="BG603" s="19" t="e">
        <f>VLOOKUP(AE603,ORGANOGRAMAES!$C$1:$N$6000,5,0)</f>
        <v>#N/A</v>
      </c>
      <c r="BH603" s="19" t="e">
        <f>VLOOKUP(AE603,ORGANOGRAMAES!$C$1:$N$6000,6,0)</f>
        <v>#N/A</v>
      </c>
      <c r="BI603" s="19" t="e">
        <f>VLOOKUP(AE603,ORGANOGRAMAES!$C$1:$N$6000,7,0)</f>
        <v>#N/A</v>
      </c>
      <c r="BJ603" s="19" t="e">
        <f>VLOOKUP(AE603,ORGANOGRAMAES!$C$1:$N$6000,8,0)</f>
        <v>#N/A</v>
      </c>
      <c r="BK603" s="19" t="e">
        <f>VLOOKUP(AE603,ORGANOGRAMAES!$C$1:$N$6000,9,0)</f>
        <v>#N/A</v>
      </c>
      <c r="BL603" s="19" t="e">
        <f>VLOOKUP(AE603,ORGANOGRAMAES!$C$1:$N$6000,10,0)</f>
        <v>#N/A</v>
      </c>
      <c r="BM603" s="19" t="e">
        <f>VLOOKUP(AE603,ORGANOGRAMAES!$C$1:$N$6000,11,0)</f>
        <v>#N/A</v>
      </c>
      <c r="BN603" s="19" t="e">
        <f>VLOOKUP(AE603,ORGANOGRAMAES!$C$1:$N$6000,12,0)</f>
        <v>#N/A</v>
      </c>
      <c r="BP603" s="19" t="str">
        <f t="shared" si="173"/>
        <v>-</v>
      </c>
      <c r="BQ603" s="19" t="str">
        <f t="shared" si="174"/>
        <v>-</v>
      </c>
      <c r="BR603" s="19" t="str">
        <f t="shared" si="175"/>
        <v>-</v>
      </c>
      <c r="BS603" s="19" t="str">
        <f t="shared" si="176"/>
        <v>-</v>
      </c>
      <c r="BT603" s="19" t="str">
        <f t="shared" si="177"/>
        <v>-</v>
      </c>
      <c r="BU603" s="19" t="str">
        <f t="shared" si="178"/>
        <v>-</v>
      </c>
      <c r="BV603" s="19" t="str">
        <f t="shared" si="179"/>
        <v>-</v>
      </c>
      <c r="BW603" s="19" t="str">
        <f t="shared" si="180"/>
        <v>-</v>
      </c>
      <c r="BX603" s="19" t="str">
        <f t="shared" si="181"/>
        <v>-</v>
      </c>
      <c r="BY603" s="19" t="str">
        <f t="shared" si="182"/>
        <v>-</v>
      </c>
      <c r="BZ603" s="19" t="str">
        <f t="shared" si="183"/>
        <v>-</v>
      </c>
    </row>
    <row r="604" spans="1:78">
      <c r="A604" s="106" t="str">
        <f t="shared" si="184"/>
        <v>22.1.00.00.00.00.00</v>
      </c>
      <c r="B604" s="106">
        <f t="shared" si="185"/>
        <v>22</v>
      </c>
      <c r="C604" s="107" t="str">
        <f t="shared" si="186"/>
        <v>1</v>
      </c>
      <c r="D604" s="32" t="s">
        <v>7024</v>
      </c>
      <c r="E604" s="32" t="s">
        <v>7024</v>
      </c>
      <c r="F604" s="32" t="s">
        <v>7024</v>
      </c>
      <c r="G604" s="32" t="s">
        <v>7024</v>
      </c>
      <c r="H604" s="32" t="s">
        <v>7024</v>
      </c>
      <c r="I604" s="33"/>
      <c r="J604" s="17" t="s">
        <v>93</v>
      </c>
      <c r="K604" s="150" t="str">
        <f t="shared" si="187"/>
        <v>-</v>
      </c>
      <c r="L604" s="123"/>
      <c r="M604" s="123"/>
      <c r="N604" s="123"/>
      <c r="O604" s="123"/>
      <c r="P604" s="123"/>
      <c r="Q604" s="123"/>
      <c r="AC604" s="50" t="str">
        <f t="shared" si="189"/>
        <v>22.1</v>
      </c>
      <c r="AD604" s="19">
        <f t="shared" si="190"/>
        <v>583</v>
      </c>
      <c r="AE604" s="49" t="str">
        <f t="shared" si="188"/>
        <v>22.1583</v>
      </c>
      <c r="BD604" s="19" t="e">
        <f>VLOOKUP(AE604,ORGANOGRAMAES!$C$1:$N$6000,2,0)</f>
        <v>#N/A</v>
      </c>
      <c r="BE604" s="19" t="e">
        <f>VLOOKUP(AE604,ORGANOGRAMAES!$C$1:$N$6000,3,0)</f>
        <v>#N/A</v>
      </c>
      <c r="BF604" s="19" t="e">
        <f>VLOOKUP(AE604,ORGANOGRAMAES!$C$1:$N$6000,4,0)</f>
        <v>#N/A</v>
      </c>
      <c r="BG604" s="19" t="e">
        <f>VLOOKUP(AE604,ORGANOGRAMAES!$C$1:$N$6000,5,0)</f>
        <v>#N/A</v>
      </c>
      <c r="BH604" s="19" t="e">
        <f>VLOOKUP(AE604,ORGANOGRAMAES!$C$1:$N$6000,6,0)</f>
        <v>#N/A</v>
      </c>
      <c r="BI604" s="19" t="e">
        <f>VLOOKUP(AE604,ORGANOGRAMAES!$C$1:$N$6000,7,0)</f>
        <v>#N/A</v>
      </c>
      <c r="BJ604" s="19" t="e">
        <f>VLOOKUP(AE604,ORGANOGRAMAES!$C$1:$N$6000,8,0)</f>
        <v>#N/A</v>
      </c>
      <c r="BK604" s="19" t="e">
        <f>VLOOKUP(AE604,ORGANOGRAMAES!$C$1:$N$6000,9,0)</f>
        <v>#N/A</v>
      </c>
      <c r="BL604" s="19" t="e">
        <f>VLOOKUP(AE604,ORGANOGRAMAES!$C$1:$N$6000,10,0)</f>
        <v>#N/A</v>
      </c>
      <c r="BM604" s="19" t="e">
        <f>VLOOKUP(AE604,ORGANOGRAMAES!$C$1:$N$6000,11,0)</f>
        <v>#N/A</v>
      </c>
      <c r="BN604" s="19" t="e">
        <f>VLOOKUP(AE604,ORGANOGRAMAES!$C$1:$N$6000,12,0)</f>
        <v>#N/A</v>
      </c>
      <c r="BP604" s="19" t="str">
        <f t="shared" si="173"/>
        <v>-</v>
      </c>
      <c r="BQ604" s="19" t="str">
        <f t="shared" si="174"/>
        <v>-</v>
      </c>
      <c r="BR604" s="19" t="str">
        <f t="shared" si="175"/>
        <v>-</v>
      </c>
      <c r="BS604" s="19" t="str">
        <f t="shared" si="176"/>
        <v>-</v>
      </c>
      <c r="BT604" s="19" t="str">
        <f t="shared" si="177"/>
        <v>-</v>
      </c>
      <c r="BU604" s="19" t="str">
        <f t="shared" si="178"/>
        <v>-</v>
      </c>
      <c r="BV604" s="19" t="str">
        <f t="shared" si="179"/>
        <v>-</v>
      </c>
      <c r="BW604" s="19" t="str">
        <f t="shared" si="180"/>
        <v>-</v>
      </c>
      <c r="BX604" s="19" t="str">
        <f t="shared" si="181"/>
        <v>-</v>
      </c>
      <c r="BY604" s="19" t="str">
        <f t="shared" si="182"/>
        <v>-</v>
      </c>
      <c r="BZ604" s="19" t="str">
        <f t="shared" si="183"/>
        <v>-</v>
      </c>
    </row>
    <row r="605" spans="1:78">
      <c r="A605" s="106" t="str">
        <f t="shared" si="184"/>
        <v>22.1.00.00.00.00.00</v>
      </c>
      <c r="B605" s="106">
        <f t="shared" si="185"/>
        <v>22</v>
      </c>
      <c r="C605" s="107" t="str">
        <f t="shared" si="186"/>
        <v>1</v>
      </c>
      <c r="D605" s="32" t="s">
        <v>7024</v>
      </c>
      <c r="E605" s="32" t="s">
        <v>7024</v>
      </c>
      <c r="F605" s="32" t="s">
        <v>7024</v>
      </c>
      <c r="G605" s="32" t="s">
        <v>7024</v>
      </c>
      <c r="H605" s="32" t="s">
        <v>7024</v>
      </c>
      <c r="I605" s="33"/>
      <c r="J605" s="17" t="s">
        <v>93</v>
      </c>
      <c r="K605" s="150" t="str">
        <f t="shared" si="187"/>
        <v>-</v>
      </c>
      <c r="L605" s="123"/>
      <c r="M605" s="123"/>
      <c r="N605" s="123"/>
      <c r="O605" s="123"/>
      <c r="P605" s="123"/>
      <c r="Q605" s="123"/>
      <c r="AC605" s="50" t="str">
        <f t="shared" si="189"/>
        <v>22.1</v>
      </c>
      <c r="AD605" s="19">
        <f t="shared" si="190"/>
        <v>584</v>
      </c>
      <c r="AE605" s="49" t="str">
        <f t="shared" si="188"/>
        <v>22.1584</v>
      </c>
      <c r="BD605" s="19" t="e">
        <f>VLOOKUP(AE605,ORGANOGRAMAES!$C$1:$N$6000,2,0)</f>
        <v>#N/A</v>
      </c>
      <c r="BE605" s="19" t="e">
        <f>VLOOKUP(AE605,ORGANOGRAMAES!$C$1:$N$6000,3,0)</f>
        <v>#N/A</v>
      </c>
      <c r="BF605" s="19" t="e">
        <f>VLOOKUP(AE605,ORGANOGRAMAES!$C$1:$N$6000,4,0)</f>
        <v>#N/A</v>
      </c>
      <c r="BG605" s="19" t="e">
        <f>VLOOKUP(AE605,ORGANOGRAMAES!$C$1:$N$6000,5,0)</f>
        <v>#N/A</v>
      </c>
      <c r="BH605" s="19" t="e">
        <f>VLOOKUP(AE605,ORGANOGRAMAES!$C$1:$N$6000,6,0)</f>
        <v>#N/A</v>
      </c>
      <c r="BI605" s="19" t="e">
        <f>VLOOKUP(AE605,ORGANOGRAMAES!$C$1:$N$6000,7,0)</f>
        <v>#N/A</v>
      </c>
      <c r="BJ605" s="19" t="e">
        <f>VLOOKUP(AE605,ORGANOGRAMAES!$C$1:$N$6000,8,0)</f>
        <v>#N/A</v>
      </c>
      <c r="BK605" s="19" t="e">
        <f>VLOOKUP(AE605,ORGANOGRAMAES!$C$1:$N$6000,9,0)</f>
        <v>#N/A</v>
      </c>
      <c r="BL605" s="19" t="e">
        <f>VLOOKUP(AE605,ORGANOGRAMAES!$C$1:$N$6000,10,0)</f>
        <v>#N/A</v>
      </c>
      <c r="BM605" s="19" t="e">
        <f>VLOOKUP(AE605,ORGANOGRAMAES!$C$1:$N$6000,11,0)</f>
        <v>#N/A</v>
      </c>
      <c r="BN605" s="19" t="e">
        <f>VLOOKUP(AE605,ORGANOGRAMAES!$C$1:$N$6000,12,0)</f>
        <v>#N/A</v>
      </c>
      <c r="BP605" s="19" t="str">
        <f t="shared" si="173"/>
        <v>-</v>
      </c>
      <c r="BQ605" s="19" t="str">
        <f t="shared" si="174"/>
        <v>-</v>
      </c>
      <c r="BR605" s="19" t="str">
        <f t="shared" si="175"/>
        <v>-</v>
      </c>
      <c r="BS605" s="19" t="str">
        <f t="shared" si="176"/>
        <v>-</v>
      </c>
      <c r="BT605" s="19" t="str">
        <f t="shared" si="177"/>
        <v>-</v>
      </c>
      <c r="BU605" s="19" t="str">
        <f t="shared" si="178"/>
        <v>-</v>
      </c>
      <c r="BV605" s="19" t="str">
        <f t="shared" si="179"/>
        <v>-</v>
      </c>
      <c r="BW605" s="19" t="str">
        <f t="shared" si="180"/>
        <v>-</v>
      </c>
      <c r="BX605" s="19" t="str">
        <f t="shared" si="181"/>
        <v>-</v>
      </c>
      <c r="BY605" s="19" t="str">
        <f t="shared" si="182"/>
        <v>-</v>
      </c>
      <c r="BZ605" s="19" t="str">
        <f t="shared" si="183"/>
        <v>-</v>
      </c>
    </row>
    <row r="606" spans="1:78">
      <c r="A606" s="106" t="str">
        <f t="shared" si="184"/>
        <v>22.1.00.00.00.00.00</v>
      </c>
      <c r="B606" s="106">
        <f t="shared" si="185"/>
        <v>22</v>
      </c>
      <c r="C606" s="107" t="str">
        <f t="shared" si="186"/>
        <v>1</v>
      </c>
      <c r="D606" s="32" t="s">
        <v>7024</v>
      </c>
      <c r="E606" s="32" t="s">
        <v>7024</v>
      </c>
      <c r="F606" s="32" t="s">
        <v>7024</v>
      </c>
      <c r="G606" s="32" t="s">
        <v>7024</v>
      </c>
      <c r="H606" s="32" t="s">
        <v>7024</v>
      </c>
      <c r="I606" s="33"/>
      <c r="J606" s="17" t="s">
        <v>93</v>
      </c>
      <c r="K606" s="150" t="str">
        <f t="shared" si="187"/>
        <v>-</v>
      </c>
      <c r="L606" s="123"/>
      <c r="M606" s="123"/>
      <c r="N606" s="123"/>
      <c r="O606" s="123"/>
      <c r="P606" s="123"/>
      <c r="Q606" s="123"/>
      <c r="AC606" s="50" t="str">
        <f t="shared" si="189"/>
        <v>22.1</v>
      </c>
      <c r="AD606" s="19">
        <f t="shared" si="190"/>
        <v>585</v>
      </c>
      <c r="AE606" s="49" t="str">
        <f t="shared" si="188"/>
        <v>22.1585</v>
      </c>
      <c r="BD606" s="19" t="e">
        <f>VLOOKUP(AE606,ORGANOGRAMAES!$C$1:$N$6000,2,0)</f>
        <v>#N/A</v>
      </c>
      <c r="BE606" s="19" t="e">
        <f>VLOOKUP(AE606,ORGANOGRAMAES!$C$1:$N$6000,3,0)</f>
        <v>#N/A</v>
      </c>
      <c r="BF606" s="19" t="e">
        <f>VLOOKUP(AE606,ORGANOGRAMAES!$C$1:$N$6000,4,0)</f>
        <v>#N/A</v>
      </c>
      <c r="BG606" s="19" t="e">
        <f>VLOOKUP(AE606,ORGANOGRAMAES!$C$1:$N$6000,5,0)</f>
        <v>#N/A</v>
      </c>
      <c r="BH606" s="19" t="e">
        <f>VLOOKUP(AE606,ORGANOGRAMAES!$C$1:$N$6000,6,0)</f>
        <v>#N/A</v>
      </c>
      <c r="BI606" s="19" t="e">
        <f>VLOOKUP(AE606,ORGANOGRAMAES!$C$1:$N$6000,7,0)</f>
        <v>#N/A</v>
      </c>
      <c r="BJ606" s="19" t="e">
        <f>VLOOKUP(AE606,ORGANOGRAMAES!$C$1:$N$6000,8,0)</f>
        <v>#N/A</v>
      </c>
      <c r="BK606" s="19" t="e">
        <f>VLOOKUP(AE606,ORGANOGRAMAES!$C$1:$N$6000,9,0)</f>
        <v>#N/A</v>
      </c>
      <c r="BL606" s="19" t="e">
        <f>VLOOKUP(AE606,ORGANOGRAMAES!$C$1:$N$6000,10,0)</f>
        <v>#N/A</v>
      </c>
      <c r="BM606" s="19" t="e">
        <f>VLOOKUP(AE606,ORGANOGRAMAES!$C$1:$N$6000,11,0)</f>
        <v>#N/A</v>
      </c>
      <c r="BN606" s="19" t="e">
        <f>VLOOKUP(AE606,ORGANOGRAMAES!$C$1:$N$6000,12,0)</f>
        <v>#N/A</v>
      </c>
      <c r="BP606" s="19" t="str">
        <f t="shared" si="173"/>
        <v>-</v>
      </c>
      <c r="BQ606" s="19" t="str">
        <f t="shared" si="174"/>
        <v>-</v>
      </c>
      <c r="BR606" s="19" t="str">
        <f t="shared" si="175"/>
        <v>-</v>
      </c>
      <c r="BS606" s="19" t="str">
        <f t="shared" si="176"/>
        <v>-</v>
      </c>
      <c r="BT606" s="19" t="str">
        <f t="shared" si="177"/>
        <v>-</v>
      </c>
      <c r="BU606" s="19" t="str">
        <f t="shared" si="178"/>
        <v>-</v>
      </c>
      <c r="BV606" s="19" t="str">
        <f t="shared" si="179"/>
        <v>-</v>
      </c>
      <c r="BW606" s="19" t="str">
        <f t="shared" si="180"/>
        <v>-</v>
      </c>
      <c r="BX606" s="19" t="str">
        <f t="shared" si="181"/>
        <v>-</v>
      </c>
      <c r="BY606" s="19" t="str">
        <f t="shared" si="182"/>
        <v>-</v>
      </c>
      <c r="BZ606" s="19" t="str">
        <f t="shared" si="183"/>
        <v>-</v>
      </c>
    </row>
    <row r="607" spans="1:78">
      <c r="A607" s="106" t="str">
        <f t="shared" si="184"/>
        <v>22.1.00.00.00.00.00</v>
      </c>
      <c r="B607" s="106">
        <f t="shared" si="185"/>
        <v>22</v>
      </c>
      <c r="C607" s="107" t="str">
        <f t="shared" si="186"/>
        <v>1</v>
      </c>
      <c r="D607" s="32" t="s">
        <v>7024</v>
      </c>
      <c r="E607" s="32" t="s">
        <v>7024</v>
      </c>
      <c r="F607" s="32" t="s">
        <v>7024</v>
      </c>
      <c r="G607" s="32" t="s">
        <v>7024</v>
      </c>
      <c r="H607" s="32" t="s">
        <v>7024</v>
      </c>
      <c r="I607" s="33"/>
      <c r="J607" s="17" t="s">
        <v>93</v>
      </c>
      <c r="K607" s="150" t="str">
        <f t="shared" si="187"/>
        <v>-</v>
      </c>
      <c r="L607" s="123"/>
      <c r="M607" s="123"/>
      <c r="N607" s="123"/>
      <c r="O607" s="123"/>
      <c r="P607" s="123"/>
      <c r="Q607" s="123"/>
      <c r="AC607" s="50" t="str">
        <f t="shared" si="189"/>
        <v>22.1</v>
      </c>
      <c r="AD607" s="19">
        <f t="shared" si="190"/>
        <v>586</v>
      </c>
      <c r="AE607" s="49" t="str">
        <f t="shared" si="188"/>
        <v>22.1586</v>
      </c>
      <c r="BD607" s="19" t="e">
        <f>VLOOKUP(AE607,ORGANOGRAMAES!$C$1:$N$6000,2,0)</f>
        <v>#N/A</v>
      </c>
      <c r="BE607" s="19" t="e">
        <f>VLOOKUP(AE607,ORGANOGRAMAES!$C$1:$N$6000,3,0)</f>
        <v>#N/A</v>
      </c>
      <c r="BF607" s="19" t="e">
        <f>VLOOKUP(AE607,ORGANOGRAMAES!$C$1:$N$6000,4,0)</f>
        <v>#N/A</v>
      </c>
      <c r="BG607" s="19" t="e">
        <f>VLOOKUP(AE607,ORGANOGRAMAES!$C$1:$N$6000,5,0)</f>
        <v>#N/A</v>
      </c>
      <c r="BH607" s="19" t="e">
        <f>VLOOKUP(AE607,ORGANOGRAMAES!$C$1:$N$6000,6,0)</f>
        <v>#N/A</v>
      </c>
      <c r="BI607" s="19" t="e">
        <f>VLOOKUP(AE607,ORGANOGRAMAES!$C$1:$N$6000,7,0)</f>
        <v>#N/A</v>
      </c>
      <c r="BJ607" s="19" t="e">
        <f>VLOOKUP(AE607,ORGANOGRAMAES!$C$1:$N$6000,8,0)</f>
        <v>#N/A</v>
      </c>
      <c r="BK607" s="19" t="e">
        <f>VLOOKUP(AE607,ORGANOGRAMAES!$C$1:$N$6000,9,0)</f>
        <v>#N/A</v>
      </c>
      <c r="BL607" s="19" t="e">
        <f>VLOOKUP(AE607,ORGANOGRAMAES!$C$1:$N$6000,10,0)</f>
        <v>#N/A</v>
      </c>
      <c r="BM607" s="19" t="e">
        <f>VLOOKUP(AE607,ORGANOGRAMAES!$C$1:$N$6000,11,0)</f>
        <v>#N/A</v>
      </c>
      <c r="BN607" s="19" t="e">
        <f>VLOOKUP(AE607,ORGANOGRAMAES!$C$1:$N$6000,12,0)</f>
        <v>#N/A</v>
      </c>
      <c r="BP607" s="19" t="str">
        <f t="shared" si="173"/>
        <v>-</v>
      </c>
      <c r="BQ607" s="19" t="str">
        <f t="shared" si="174"/>
        <v>-</v>
      </c>
      <c r="BR607" s="19" t="str">
        <f t="shared" si="175"/>
        <v>-</v>
      </c>
      <c r="BS607" s="19" t="str">
        <f t="shared" si="176"/>
        <v>-</v>
      </c>
      <c r="BT607" s="19" t="str">
        <f t="shared" si="177"/>
        <v>-</v>
      </c>
      <c r="BU607" s="19" t="str">
        <f t="shared" si="178"/>
        <v>-</v>
      </c>
      <c r="BV607" s="19" t="str">
        <f t="shared" si="179"/>
        <v>-</v>
      </c>
      <c r="BW607" s="19" t="str">
        <f t="shared" si="180"/>
        <v>-</v>
      </c>
      <c r="BX607" s="19" t="str">
        <f t="shared" si="181"/>
        <v>-</v>
      </c>
      <c r="BY607" s="19" t="str">
        <f t="shared" si="182"/>
        <v>-</v>
      </c>
      <c r="BZ607" s="19" t="str">
        <f t="shared" si="183"/>
        <v>-</v>
      </c>
    </row>
    <row r="608" spans="1:78">
      <c r="A608" s="106" t="str">
        <f t="shared" si="184"/>
        <v>22.1.00.00.00.00.00</v>
      </c>
      <c r="B608" s="106">
        <f t="shared" si="185"/>
        <v>22</v>
      </c>
      <c r="C608" s="107" t="str">
        <f t="shared" si="186"/>
        <v>1</v>
      </c>
      <c r="D608" s="32" t="s">
        <v>7024</v>
      </c>
      <c r="E608" s="32" t="s">
        <v>7024</v>
      </c>
      <c r="F608" s="32" t="s">
        <v>7024</v>
      </c>
      <c r="G608" s="32" t="s">
        <v>7024</v>
      </c>
      <c r="H608" s="32" t="s">
        <v>7024</v>
      </c>
      <c r="I608" s="33"/>
      <c r="J608" s="17" t="s">
        <v>93</v>
      </c>
      <c r="K608" s="150" t="str">
        <f t="shared" si="187"/>
        <v>-</v>
      </c>
      <c r="L608" s="123"/>
      <c r="M608" s="123"/>
      <c r="N608" s="123"/>
      <c r="O608" s="123"/>
      <c r="P608" s="123"/>
      <c r="Q608" s="123"/>
      <c r="AC608" s="50" t="str">
        <f t="shared" si="189"/>
        <v>22.1</v>
      </c>
      <c r="AD608" s="19">
        <f t="shared" si="190"/>
        <v>587</v>
      </c>
      <c r="AE608" s="49" t="str">
        <f t="shared" si="188"/>
        <v>22.1587</v>
      </c>
      <c r="BD608" s="19" t="e">
        <f>VLOOKUP(AE608,ORGANOGRAMAES!$C$1:$N$6000,2,0)</f>
        <v>#N/A</v>
      </c>
      <c r="BE608" s="19" t="e">
        <f>VLOOKUP(AE608,ORGANOGRAMAES!$C$1:$N$6000,3,0)</f>
        <v>#N/A</v>
      </c>
      <c r="BF608" s="19" t="e">
        <f>VLOOKUP(AE608,ORGANOGRAMAES!$C$1:$N$6000,4,0)</f>
        <v>#N/A</v>
      </c>
      <c r="BG608" s="19" t="e">
        <f>VLOOKUP(AE608,ORGANOGRAMAES!$C$1:$N$6000,5,0)</f>
        <v>#N/A</v>
      </c>
      <c r="BH608" s="19" t="e">
        <f>VLOOKUP(AE608,ORGANOGRAMAES!$C$1:$N$6000,6,0)</f>
        <v>#N/A</v>
      </c>
      <c r="BI608" s="19" t="e">
        <f>VLOOKUP(AE608,ORGANOGRAMAES!$C$1:$N$6000,7,0)</f>
        <v>#N/A</v>
      </c>
      <c r="BJ608" s="19" t="e">
        <f>VLOOKUP(AE608,ORGANOGRAMAES!$C$1:$N$6000,8,0)</f>
        <v>#N/A</v>
      </c>
      <c r="BK608" s="19" t="e">
        <f>VLOOKUP(AE608,ORGANOGRAMAES!$C$1:$N$6000,9,0)</f>
        <v>#N/A</v>
      </c>
      <c r="BL608" s="19" t="e">
        <f>VLOOKUP(AE608,ORGANOGRAMAES!$C$1:$N$6000,10,0)</f>
        <v>#N/A</v>
      </c>
      <c r="BM608" s="19" t="e">
        <f>VLOOKUP(AE608,ORGANOGRAMAES!$C$1:$N$6000,11,0)</f>
        <v>#N/A</v>
      </c>
      <c r="BN608" s="19" t="e">
        <f>VLOOKUP(AE608,ORGANOGRAMAES!$C$1:$N$6000,12,0)</f>
        <v>#N/A</v>
      </c>
      <c r="BP608" s="19" t="str">
        <f t="shared" si="173"/>
        <v>-</v>
      </c>
      <c r="BQ608" s="19" t="str">
        <f t="shared" si="174"/>
        <v>-</v>
      </c>
      <c r="BR608" s="19" t="str">
        <f t="shared" si="175"/>
        <v>-</v>
      </c>
      <c r="BS608" s="19" t="str">
        <f t="shared" si="176"/>
        <v>-</v>
      </c>
      <c r="BT608" s="19" t="str">
        <f t="shared" si="177"/>
        <v>-</v>
      </c>
      <c r="BU608" s="19" t="str">
        <f t="shared" si="178"/>
        <v>-</v>
      </c>
      <c r="BV608" s="19" t="str">
        <f t="shared" si="179"/>
        <v>-</v>
      </c>
      <c r="BW608" s="19" t="str">
        <f t="shared" si="180"/>
        <v>-</v>
      </c>
      <c r="BX608" s="19" t="str">
        <f t="shared" si="181"/>
        <v>-</v>
      </c>
      <c r="BY608" s="19" t="str">
        <f t="shared" si="182"/>
        <v>-</v>
      </c>
      <c r="BZ608" s="19" t="str">
        <f t="shared" si="183"/>
        <v>-</v>
      </c>
    </row>
    <row r="609" spans="1:78">
      <c r="A609" s="106" t="str">
        <f t="shared" si="184"/>
        <v>22.1.00.00.00.00.00</v>
      </c>
      <c r="B609" s="106">
        <f t="shared" si="185"/>
        <v>22</v>
      </c>
      <c r="C609" s="107" t="str">
        <f t="shared" si="186"/>
        <v>1</v>
      </c>
      <c r="D609" s="32" t="s">
        <v>7024</v>
      </c>
      <c r="E609" s="32" t="s">
        <v>7024</v>
      </c>
      <c r="F609" s="32" t="s">
        <v>7024</v>
      </c>
      <c r="G609" s="32" t="s">
        <v>7024</v>
      </c>
      <c r="H609" s="32" t="s">
        <v>7024</v>
      </c>
      <c r="I609" s="33"/>
      <c r="J609" s="17" t="s">
        <v>93</v>
      </c>
      <c r="K609" s="150" t="str">
        <f t="shared" si="187"/>
        <v>-</v>
      </c>
      <c r="L609" s="123"/>
      <c r="M609" s="123"/>
      <c r="N609" s="123"/>
      <c r="O609" s="123"/>
      <c r="P609" s="123"/>
      <c r="Q609" s="123"/>
      <c r="AC609" s="50" t="str">
        <f t="shared" si="189"/>
        <v>22.1</v>
      </c>
      <c r="AD609" s="19">
        <f t="shared" si="190"/>
        <v>588</v>
      </c>
      <c r="AE609" s="49" t="str">
        <f t="shared" si="188"/>
        <v>22.1588</v>
      </c>
      <c r="BD609" s="19" t="e">
        <f>VLOOKUP(AE609,ORGANOGRAMAES!$C$1:$N$6000,2,0)</f>
        <v>#N/A</v>
      </c>
      <c r="BE609" s="19" t="e">
        <f>VLOOKUP(AE609,ORGANOGRAMAES!$C$1:$N$6000,3,0)</f>
        <v>#N/A</v>
      </c>
      <c r="BF609" s="19" t="e">
        <f>VLOOKUP(AE609,ORGANOGRAMAES!$C$1:$N$6000,4,0)</f>
        <v>#N/A</v>
      </c>
      <c r="BG609" s="19" t="e">
        <f>VLOOKUP(AE609,ORGANOGRAMAES!$C$1:$N$6000,5,0)</f>
        <v>#N/A</v>
      </c>
      <c r="BH609" s="19" t="e">
        <f>VLOOKUP(AE609,ORGANOGRAMAES!$C$1:$N$6000,6,0)</f>
        <v>#N/A</v>
      </c>
      <c r="BI609" s="19" t="e">
        <f>VLOOKUP(AE609,ORGANOGRAMAES!$C$1:$N$6000,7,0)</f>
        <v>#N/A</v>
      </c>
      <c r="BJ609" s="19" t="e">
        <f>VLOOKUP(AE609,ORGANOGRAMAES!$C$1:$N$6000,8,0)</f>
        <v>#N/A</v>
      </c>
      <c r="BK609" s="19" t="e">
        <f>VLOOKUP(AE609,ORGANOGRAMAES!$C$1:$N$6000,9,0)</f>
        <v>#N/A</v>
      </c>
      <c r="BL609" s="19" t="e">
        <f>VLOOKUP(AE609,ORGANOGRAMAES!$C$1:$N$6000,10,0)</f>
        <v>#N/A</v>
      </c>
      <c r="BM609" s="19" t="e">
        <f>VLOOKUP(AE609,ORGANOGRAMAES!$C$1:$N$6000,11,0)</f>
        <v>#N/A</v>
      </c>
      <c r="BN609" s="19" t="e">
        <f>VLOOKUP(AE609,ORGANOGRAMAES!$C$1:$N$6000,12,0)</f>
        <v>#N/A</v>
      </c>
      <c r="BP609" s="19" t="str">
        <f t="shared" si="173"/>
        <v>-</v>
      </c>
      <c r="BQ609" s="19" t="str">
        <f t="shared" si="174"/>
        <v>-</v>
      </c>
      <c r="BR609" s="19" t="str">
        <f t="shared" si="175"/>
        <v>-</v>
      </c>
      <c r="BS609" s="19" t="str">
        <f t="shared" si="176"/>
        <v>-</v>
      </c>
      <c r="BT609" s="19" t="str">
        <f t="shared" si="177"/>
        <v>-</v>
      </c>
      <c r="BU609" s="19" t="str">
        <f t="shared" si="178"/>
        <v>-</v>
      </c>
      <c r="BV609" s="19" t="str">
        <f t="shared" si="179"/>
        <v>-</v>
      </c>
      <c r="BW609" s="19" t="str">
        <f t="shared" si="180"/>
        <v>-</v>
      </c>
      <c r="BX609" s="19" t="str">
        <f t="shared" si="181"/>
        <v>-</v>
      </c>
      <c r="BY609" s="19" t="str">
        <f t="shared" si="182"/>
        <v>-</v>
      </c>
      <c r="BZ609" s="19" t="str">
        <f t="shared" si="183"/>
        <v>-</v>
      </c>
    </row>
    <row r="610" spans="1:78">
      <c r="A610" s="106" t="str">
        <f t="shared" si="184"/>
        <v>22.1.00.00.00.00.00</v>
      </c>
      <c r="B610" s="106">
        <f t="shared" si="185"/>
        <v>22</v>
      </c>
      <c r="C610" s="107" t="str">
        <f t="shared" si="186"/>
        <v>1</v>
      </c>
      <c r="D610" s="32" t="s">
        <v>7024</v>
      </c>
      <c r="E610" s="32" t="s">
        <v>7024</v>
      </c>
      <c r="F610" s="32" t="s">
        <v>7024</v>
      </c>
      <c r="G610" s="32" t="s">
        <v>7024</v>
      </c>
      <c r="H610" s="32" t="s">
        <v>7024</v>
      </c>
      <c r="I610" s="33"/>
      <c r="J610" s="17" t="s">
        <v>93</v>
      </c>
      <c r="K610" s="150" t="str">
        <f t="shared" si="187"/>
        <v>-</v>
      </c>
      <c r="L610" s="123"/>
      <c r="M610" s="123"/>
      <c r="N610" s="123"/>
      <c r="O610" s="123"/>
      <c r="P610" s="123"/>
      <c r="Q610" s="123"/>
      <c r="AC610" s="50" t="str">
        <f t="shared" si="189"/>
        <v>22.1</v>
      </c>
      <c r="AD610" s="19">
        <f t="shared" si="190"/>
        <v>589</v>
      </c>
      <c r="AE610" s="49" t="str">
        <f t="shared" si="188"/>
        <v>22.1589</v>
      </c>
      <c r="BD610" s="19" t="e">
        <f>VLOOKUP(AE610,ORGANOGRAMAES!$C$1:$N$6000,2,0)</f>
        <v>#N/A</v>
      </c>
      <c r="BE610" s="19" t="e">
        <f>VLOOKUP(AE610,ORGANOGRAMAES!$C$1:$N$6000,3,0)</f>
        <v>#N/A</v>
      </c>
      <c r="BF610" s="19" t="e">
        <f>VLOOKUP(AE610,ORGANOGRAMAES!$C$1:$N$6000,4,0)</f>
        <v>#N/A</v>
      </c>
      <c r="BG610" s="19" t="e">
        <f>VLOOKUP(AE610,ORGANOGRAMAES!$C$1:$N$6000,5,0)</f>
        <v>#N/A</v>
      </c>
      <c r="BH610" s="19" t="e">
        <f>VLOOKUP(AE610,ORGANOGRAMAES!$C$1:$N$6000,6,0)</f>
        <v>#N/A</v>
      </c>
      <c r="BI610" s="19" t="e">
        <f>VLOOKUP(AE610,ORGANOGRAMAES!$C$1:$N$6000,7,0)</f>
        <v>#N/A</v>
      </c>
      <c r="BJ610" s="19" t="e">
        <f>VLOOKUP(AE610,ORGANOGRAMAES!$C$1:$N$6000,8,0)</f>
        <v>#N/A</v>
      </c>
      <c r="BK610" s="19" t="e">
        <f>VLOOKUP(AE610,ORGANOGRAMAES!$C$1:$N$6000,9,0)</f>
        <v>#N/A</v>
      </c>
      <c r="BL610" s="19" t="e">
        <f>VLOOKUP(AE610,ORGANOGRAMAES!$C$1:$N$6000,10,0)</f>
        <v>#N/A</v>
      </c>
      <c r="BM610" s="19" t="e">
        <f>VLOOKUP(AE610,ORGANOGRAMAES!$C$1:$N$6000,11,0)</f>
        <v>#N/A</v>
      </c>
      <c r="BN610" s="19" t="e">
        <f>VLOOKUP(AE610,ORGANOGRAMAES!$C$1:$N$6000,12,0)</f>
        <v>#N/A</v>
      </c>
      <c r="BP610" s="19" t="str">
        <f t="shared" si="173"/>
        <v>-</v>
      </c>
      <c r="BQ610" s="19" t="str">
        <f t="shared" si="174"/>
        <v>-</v>
      </c>
      <c r="BR610" s="19" t="str">
        <f t="shared" si="175"/>
        <v>-</v>
      </c>
      <c r="BS610" s="19" t="str">
        <f t="shared" si="176"/>
        <v>-</v>
      </c>
      <c r="BT610" s="19" t="str">
        <f t="shared" si="177"/>
        <v>-</v>
      </c>
      <c r="BU610" s="19" t="str">
        <f t="shared" si="178"/>
        <v>-</v>
      </c>
      <c r="BV610" s="19" t="str">
        <f t="shared" si="179"/>
        <v>-</v>
      </c>
      <c r="BW610" s="19" t="str">
        <f t="shared" si="180"/>
        <v>-</v>
      </c>
      <c r="BX610" s="19" t="str">
        <f t="shared" si="181"/>
        <v>-</v>
      </c>
      <c r="BY610" s="19" t="str">
        <f t="shared" si="182"/>
        <v>-</v>
      </c>
      <c r="BZ610" s="19" t="str">
        <f t="shared" si="183"/>
        <v>-</v>
      </c>
    </row>
    <row r="611" spans="1:78">
      <c r="A611" s="106" t="str">
        <f t="shared" si="184"/>
        <v>22.1.00.00.00.00.00</v>
      </c>
      <c r="B611" s="106">
        <f t="shared" si="185"/>
        <v>22</v>
      </c>
      <c r="C611" s="107" t="str">
        <f t="shared" si="186"/>
        <v>1</v>
      </c>
      <c r="D611" s="32" t="s">
        <v>7024</v>
      </c>
      <c r="E611" s="32" t="s">
        <v>7024</v>
      </c>
      <c r="F611" s="32" t="s">
        <v>7024</v>
      </c>
      <c r="G611" s="32" t="s">
        <v>7024</v>
      </c>
      <c r="H611" s="32" t="s">
        <v>7024</v>
      </c>
      <c r="I611" s="33"/>
      <c r="J611" s="17" t="s">
        <v>93</v>
      </c>
      <c r="K611" s="150" t="str">
        <f t="shared" si="187"/>
        <v>-</v>
      </c>
      <c r="L611" s="123"/>
      <c r="M611" s="123"/>
      <c r="N611" s="123"/>
      <c r="O611" s="123"/>
      <c r="P611" s="123"/>
      <c r="Q611" s="123"/>
      <c r="AC611" s="50" t="str">
        <f t="shared" si="189"/>
        <v>22.1</v>
      </c>
      <c r="AD611" s="19">
        <f t="shared" si="190"/>
        <v>590</v>
      </c>
      <c r="AE611" s="49" t="str">
        <f t="shared" si="188"/>
        <v>22.1590</v>
      </c>
      <c r="BD611" s="19" t="e">
        <f>VLOOKUP(AE611,ORGANOGRAMAES!$C$1:$N$6000,2,0)</f>
        <v>#N/A</v>
      </c>
      <c r="BE611" s="19" t="e">
        <f>VLOOKUP(AE611,ORGANOGRAMAES!$C$1:$N$6000,3,0)</f>
        <v>#N/A</v>
      </c>
      <c r="BF611" s="19" t="e">
        <f>VLOOKUP(AE611,ORGANOGRAMAES!$C$1:$N$6000,4,0)</f>
        <v>#N/A</v>
      </c>
      <c r="BG611" s="19" t="e">
        <f>VLOOKUP(AE611,ORGANOGRAMAES!$C$1:$N$6000,5,0)</f>
        <v>#N/A</v>
      </c>
      <c r="BH611" s="19" t="e">
        <f>VLOOKUP(AE611,ORGANOGRAMAES!$C$1:$N$6000,6,0)</f>
        <v>#N/A</v>
      </c>
      <c r="BI611" s="19" t="e">
        <f>VLOOKUP(AE611,ORGANOGRAMAES!$C$1:$N$6000,7,0)</f>
        <v>#N/A</v>
      </c>
      <c r="BJ611" s="19" t="e">
        <f>VLOOKUP(AE611,ORGANOGRAMAES!$C$1:$N$6000,8,0)</f>
        <v>#N/A</v>
      </c>
      <c r="BK611" s="19" t="e">
        <f>VLOOKUP(AE611,ORGANOGRAMAES!$C$1:$N$6000,9,0)</f>
        <v>#N/A</v>
      </c>
      <c r="BL611" s="19" t="e">
        <f>VLOOKUP(AE611,ORGANOGRAMAES!$C$1:$N$6000,10,0)</f>
        <v>#N/A</v>
      </c>
      <c r="BM611" s="19" t="e">
        <f>VLOOKUP(AE611,ORGANOGRAMAES!$C$1:$N$6000,11,0)</f>
        <v>#N/A</v>
      </c>
      <c r="BN611" s="19" t="e">
        <f>VLOOKUP(AE611,ORGANOGRAMAES!$C$1:$N$6000,12,0)</f>
        <v>#N/A</v>
      </c>
      <c r="BP611" s="19" t="str">
        <f t="shared" si="173"/>
        <v>-</v>
      </c>
      <c r="BQ611" s="19" t="str">
        <f t="shared" si="174"/>
        <v>-</v>
      </c>
      <c r="BR611" s="19" t="str">
        <f t="shared" si="175"/>
        <v>-</v>
      </c>
      <c r="BS611" s="19" t="str">
        <f t="shared" si="176"/>
        <v>-</v>
      </c>
      <c r="BT611" s="19" t="str">
        <f t="shared" si="177"/>
        <v>-</v>
      </c>
      <c r="BU611" s="19" t="str">
        <f t="shared" si="178"/>
        <v>-</v>
      </c>
      <c r="BV611" s="19" t="str">
        <f t="shared" si="179"/>
        <v>-</v>
      </c>
      <c r="BW611" s="19" t="str">
        <f t="shared" si="180"/>
        <v>-</v>
      </c>
      <c r="BX611" s="19" t="str">
        <f t="shared" si="181"/>
        <v>-</v>
      </c>
      <c r="BY611" s="19" t="str">
        <f t="shared" si="182"/>
        <v>-</v>
      </c>
      <c r="BZ611" s="19" t="str">
        <f t="shared" si="183"/>
        <v>-</v>
      </c>
    </row>
    <row r="612" spans="1:78">
      <c r="A612" s="106" t="str">
        <f t="shared" si="184"/>
        <v>22.1.00.00.00.00.00</v>
      </c>
      <c r="B612" s="106">
        <f t="shared" si="185"/>
        <v>22</v>
      </c>
      <c r="C612" s="107" t="str">
        <f t="shared" si="186"/>
        <v>1</v>
      </c>
      <c r="D612" s="32" t="s">
        <v>7024</v>
      </c>
      <c r="E612" s="32" t="s">
        <v>7024</v>
      </c>
      <c r="F612" s="32" t="s">
        <v>7024</v>
      </c>
      <c r="G612" s="32" t="s">
        <v>7024</v>
      </c>
      <c r="H612" s="32" t="s">
        <v>7024</v>
      </c>
      <c r="I612" s="33"/>
      <c r="J612" s="17" t="s">
        <v>93</v>
      </c>
      <c r="K612" s="150" t="str">
        <f t="shared" si="187"/>
        <v>-</v>
      </c>
      <c r="L612" s="123"/>
      <c r="M612" s="123"/>
      <c r="N612" s="123"/>
      <c r="O612" s="123"/>
      <c r="P612" s="123"/>
      <c r="Q612" s="123"/>
      <c r="AC612" s="50" t="str">
        <f t="shared" si="189"/>
        <v>22.1</v>
      </c>
      <c r="AD612" s="19">
        <f t="shared" si="190"/>
        <v>591</v>
      </c>
      <c r="AE612" s="49" t="str">
        <f t="shared" si="188"/>
        <v>22.1591</v>
      </c>
      <c r="BD612" s="19" t="e">
        <f>VLOOKUP(AE612,ORGANOGRAMAES!$C$1:$N$6000,2,0)</f>
        <v>#N/A</v>
      </c>
      <c r="BE612" s="19" t="e">
        <f>VLOOKUP(AE612,ORGANOGRAMAES!$C$1:$N$6000,3,0)</f>
        <v>#N/A</v>
      </c>
      <c r="BF612" s="19" t="e">
        <f>VLOOKUP(AE612,ORGANOGRAMAES!$C$1:$N$6000,4,0)</f>
        <v>#N/A</v>
      </c>
      <c r="BG612" s="19" t="e">
        <f>VLOOKUP(AE612,ORGANOGRAMAES!$C$1:$N$6000,5,0)</f>
        <v>#N/A</v>
      </c>
      <c r="BH612" s="19" t="e">
        <f>VLOOKUP(AE612,ORGANOGRAMAES!$C$1:$N$6000,6,0)</f>
        <v>#N/A</v>
      </c>
      <c r="BI612" s="19" t="e">
        <f>VLOOKUP(AE612,ORGANOGRAMAES!$C$1:$N$6000,7,0)</f>
        <v>#N/A</v>
      </c>
      <c r="BJ612" s="19" t="e">
        <f>VLOOKUP(AE612,ORGANOGRAMAES!$C$1:$N$6000,8,0)</f>
        <v>#N/A</v>
      </c>
      <c r="BK612" s="19" t="e">
        <f>VLOOKUP(AE612,ORGANOGRAMAES!$C$1:$N$6000,9,0)</f>
        <v>#N/A</v>
      </c>
      <c r="BL612" s="19" t="e">
        <f>VLOOKUP(AE612,ORGANOGRAMAES!$C$1:$N$6000,10,0)</f>
        <v>#N/A</v>
      </c>
      <c r="BM612" s="19" t="e">
        <f>VLOOKUP(AE612,ORGANOGRAMAES!$C$1:$N$6000,11,0)</f>
        <v>#N/A</v>
      </c>
      <c r="BN612" s="19" t="e">
        <f>VLOOKUP(AE612,ORGANOGRAMAES!$C$1:$N$6000,12,0)</f>
        <v>#N/A</v>
      </c>
      <c r="BP612" s="19" t="str">
        <f t="shared" si="173"/>
        <v>-</v>
      </c>
      <c r="BQ612" s="19" t="str">
        <f t="shared" si="174"/>
        <v>-</v>
      </c>
      <c r="BR612" s="19" t="str">
        <f t="shared" si="175"/>
        <v>-</v>
      </c>
      <c r="BS612" s="19" t="str">
        <f t="shared" si="176"/>
        <v>-</v>
      </c>
      <c r="BT612" s="19" t="str">
        <f t="shared" si="177"/>
        <v>-</v>
      </c>
      <c r="BU612" s="19" t="str">
        <f t="shared" si="178"/>
        <v>-</v>
      </c>
      <c r="BV612" s="19" t="str">
        <f t="shared" si="179"/>
        <v>-</v>
      </c>
      <c r="BW612" s="19" t="str">
        <f t="shared" si="180"/>
        <v>-</v>
      </c>
      <c r="BX612" s="19" t="str">
        <f t="shared" si="181"/>
        <v>-</v>
      </c>
      <c r="BY612" s="19" t="str">
        <f t="shared" si="182"/>
        <v>-</v>
      </c>
      <c r="BZ612" s="19" t="str">
        <f t="shared" si="183"/>
        <v>-</v>
      </c>
    </row>
    <row r="613" spans="1:78">
      <c r="A613" s="106" t="str">
        <f t="shared" si="184"/>
        <v>22.1.00.00.00.00.00</v>
      </c>
      <c r="B613" s="106">
        <f t="shared" si="185"/>
        <v>22</v>
      </c>
      <c r="C613" s="107" t="str">
        <f t="shared" si="186"/>
        <v>1</v>
      </c>
      <c r="D613" s="32" t="s">
        <v>7024</v>
      </c>
      <c r="E613" s="32" t="s">
        <v>7024</v>
      </c>
      <c r="F613" s="32" t="s">
        <v>7024</v>
      </c>
      <c r="G613" s="32" t="s">
        <v>7024</v>
      </c>
      <c r="H613" s="32" t="s">
        <v>7024</v>
      </c>
      <c r="I613" s="33"/>
      <c r="J613" s="17" t="s">
        <v>93</v>
      </c>
      <c r="K613" s="150" t="str">
        <f t="shared" si="187"/>
        <v>-</v>
      </c>
      <c r="L613" s="123"/>
      <c r="M613" s="123"/>
      <c r="N613" s="123"/>
      <c r="O613" s="123"/>
      <c r="P613" s="123"/>
      <c r="Q613" s="123"/>
      <c r="AC613" s="50" t="str">
        <f t="shared" si="189"/>
        <v>22.1</v>
      </c>
      <c r="AD613" s="19">
        <f t="shared" si="190"/>
        <v>592</v>
      </c>
      <c r="AE613" s="49" t="str">
        <f t="shared" si="188"/>
        <v>22.1592</v>
      </c>
      <c r="BD613" s="19" t="e">
        <f>VLOOKUP(AE613,ORGANOGRAMAES!$C$1:$N$6000,2,0)</f>
        <v>#N/A</v>
      </c>
      <c r="BE613" s="19" t="e">
        <f>VLOOKUP(AE613,ORGANOGRAMAES!$C$1:$N$6000,3,0)</f>
        <v>#N/A</v>
      </c>
      <c r="BF613" s="19" t="e">
        <f>VLOOKUP(AE613,ORGANOGRAMAES!$C$1:$N$6000,4,0)</f>
        <v>#N/A</v>
      </c>
      <c r="BG613" s="19" t="e">
        <f>VLOOKUP(AE613,ORGANOGRAMAES!$C$1:$N$6000,5,0)</f>
        <v>#N/A</v>
      </c>
      <c r="BH613" s="19" t="e">
        <f>VLOOKUP(AE613,ORGANOGRAMAES!$C$1:$N$6000,6,0)</f>
        <v>#N/A</v>
      </c>
      <c r="BI613" s="19" t="e">
        <f>VLOOKUP(AE613,ORGANOGRAMAES!$C$1:$N$6000,7,0)</f>
        <v>#N/A</v>
      </c>
      <c r="BJ613" s="19" t="e">
        <f>VLOOKUP(AE613,ORGANOGRAMAES!$C$1:$N$6000,8,0)</f>
        <v>#N/A</v>
      </c>
      <c r="BK613" s="19" t="e">
        <f>VLOOKUP(AE613,ORGANOGRAMAES!$C$1:$N$6000,9,0)</f>
        <v>#N/A</v>
      </c>
      <c r="BL613" s="19" t="e">
        <f>VLOOKUP(AE613,ORGANOGRAMAES!$C$1:$N$6000,10,0)</f>
        <v>#N/A</v>
      </c>
      <c r="BM613" s="19" t="e">
        <f>VLOOKUP(AE613,ORGANOGRAMAES!$C$1:$N$6000,11,0)</f>
        <v>#N/A</v>
      </c>
      <c r="BN613" s="19" t="e">
        <f>VLOOKUP(AE613,ORGANOGRAMAES!$C$1:$N$6000,12,0)</f>
        <v>#N/A</v>
      </c>
      <c r="BP613" s="19" t="str">
        <f t="shared" si="173"/>
        <v>-</v>
      </c>
      <c r="BQ613" s="19" t="str">
        <f t="shared" si="174"/>
        <v>-</v>
      </c>
      <c r="BR613" s="19" t="str">
        <f t="shared" si="175"/>
        <v>-</v>
      </c>
      <c r="BS613" s="19" t="str">
        <f t="shared" si="176"/>
        <v>-</v>
      </c>
      <c r="BT613" s="19" t="str">
        <f t="shared" si="177"/>
        <v>-</v>
      </c>
      <c r="BU613" s="19" t="str">
        <f t="shared" si="178"/>
        <v>-</v>
      </c>
      <c r="BV613" s="19" t="str">
        <f t="shared" si="179"/>
        <v>-</v>
      </c>
      <c r="BW613" s="19" t="str">
        <f t="shared" si="180"/>
        <v>-</v>
      </c>
      <c r="BX613" s="19" t="str">
        <f t="shared" si="181"/>
        <v>-</v>
      </c>
      <c r="BY613" s="19" t="str">
        <f t="shared" si="182"/>
        <v>-</v>
      </c>
      <c r="BZ613" s="19" t="str">
        <f t="shared" si="183"/>
        <v>-</v>
      </c>
    </row>
    <row r="614" spans="1:78">
      <c r="A614" s="106" t="str">
        <f t="shared" si="184"/>
        <v>22.1.00.00.00.00.00</v>
      </c>
      <c r="B614" s="106">
        <f t="shared" si="185"/>
        <v>22</v>
      </c>
      <c r="C614" s="107" t="str">
        <f t="shared" si="186"/>
        <v>1</v>
      </c>
      <c r="D614" s="32" t="s">
        <v>7024</v>
      </c>
      <c r="E614" s="32" t="s">
        <v>7024</v>
      </c>
      <c r="F614" s="32" t="s">
        <v>7024</v>
      </c>
      <c r="G614" s="32" t="s">
        <v>7024</v>
      </c>
      <c r="H614" s="32" t="s">
        <v>7024</v>
      </c>
      <c r="I614" s="33"/>
      <c r="J614" s="17" t="s">
        <v>93</v>
      </c>
      <c r="K614" s="150" t="str">
        <f t="shared" si="187"/>
        <v>-</v>
      </c>
      <c r="L614" s="123"/>
      <c r="M614" s="123"/>
      <c r="N614" s="123"/>
      <c r="O614" s="123"/>
      <c r="P614" s="123"/>
      <c r="Q614" s="123"/>
      <c r="AC614" s="50" t="str">
        <f t="shared" si="189"/>
        <v>22.1</v>
      </c>
      <c r="AD614" s="19">
        <f t="shared" si="190"/>
        <v>593</v>
      </c>
      <c r="AE614" s="49" t="str">
        <f t="shared" si="188"/>
        <v>22.1593</v>
      </c>
      <c r="BD614" s="19" t="e">
        <f>VLOOKUP(AE614,ORGANOGRAMAES!$C$1:$N$6000,2,0)</f>
        <v>#N/A</v>
      </c>
      <c r="BE614" s="19" t="e">
        <f>VLOOKUP(AE614,ORGANOGRAMAES!$C$1:$N$6000,3,0)</f>
        <v>#N/A</v>
      </c>
      <c r="BF614" s="19" t="e">
        <f>VLOOKUP(AE614,ORGANOGRAMAES!$C$1:$N$6000,4,0)</f>
        <v>#N/A</v>
      </c>
      <c r="BG614" s="19" t="e">
        <f>VLOOKUP(AE614,ORGANOGRAMAES!$C$1:$N$6000,5,0)</f>
        <v>#N/A</v>
      </c>
      <c r="BH614" s="19" t="e">
        <f>VLOOKUP(AE614,ORGANOGRAMAES!$C$1:$N$6000,6,0)</f>
        <v>#N/A</v>
      </c>
      <c r="BI614" s="19" t="e">
        <f>VLOOKUP(AE614,ORGANOGRAMAES!$C$1:$N$6000,7,0)</f>
        <v>#N/A</v>
      </c>
      <c r="BJ614" s="19" t="e">
        <f>VLOOKUP(AE614,ORGANOGRAMAES!$C$1:$N$6000,8,0)</f>
        <v>#N/A</v>
      </c>
      <c r="BK614" s="19" t="e">
        <f>VLOOKUP(AE614,ORGANOGRAMAES!$C$1:$N$6000,9,0)</f>
        <v>#N/A</v>
      </c>
      <c r="BL614" s="19" t="e">
        <f>VLOOKUP(AE614,ORGANOGRAMAES!$C$1:$N$6000,10,0)</f>
        <v>#N/A</v>
      </c>
      <c r="BM614" s="19" t="e">
        <f>VLOOKUP(AE614,ORGANOGRAMAES!$C$1:$N$6000,11,0)</f>
        <v>#N/A</v>
      </c>
      <c r="BN614" s="19" t="e">
        <f>VLOOKUP(AE614,ORGANOGRAMAES!$C$1:$N$6000,12,0)</f>
        <v>#N/A</v>
      </c>
      <c r="BP614" s="19" t="str">
        <f t="shared" si="173"/>
        <v>-</v>
      </c>
      <c r="BQ614" s="19" t="str">
        <f t="shared" si="174"/>
        <v>-</v>
      </c>
      <c r="BR614" s="19" t="str">
        <f t="shared" si="175"/>
        <v>-</v>
      </c>
      <c r="BS614" s="19" t="str">
        <f t="shared" si="176"/>
        <v>-</v>
      </c>
      <c r="BT614" s="19" t="str">
        <f t="shared" si="177"/>
        <v>-</v>
      </c>
      <c r="BU614" s="19" t="str">
        <f t="shared" si="178"/>
        <v>-</v>
      </c>
      <c r="BV614" s="19" t="str">
        <f t="shared" si="179"/>
        <v>-</v>
      </c>
      <c r="BW614" s="19" t="str">
        <f t="shared" si="180"/>
        <v>-</v>
      </c>
      <c r="BX614" s="19" t="str">
        <f t="shared" si="181"/>
        <v>-</v>
      </c>
      <c r="BY614" s="19" t="str">
        <f t="shared" si="182"/>
        <v>-</v>
      </c>
      <c r="BZ614" s="19" t="str">
        <f t="shared" si="183"/>
        <v>-</v>
      </c>
    </row>
    <row r="615" spans="1:78">
      <c r="A615" s="106" t="str">
        <f t="shared" si="184"/>
        <v>22.1.00.00.00.00.00</v>
      </c>
      <c r="B615" s="106">
        <f t="shared" si="185"/>
        <v>22</v>
      </c>
      <c r="C615" s="107" t="str">
        <f t="shared" si="186"/>
        <v>1</v>
      </c>
      <c r="D615" s="32" t="s">
        <v>7024</v>
      </c>
      <c r="E615" s="32" t="s">
        <v>7024</v>
      </c>
      <c r="F615" s="32" t="s">
        <v>7024</v>
      </c>
      <c r="G615" s="32" t="s">
        <v>7024</v>
      </c>
      <c r="H615" s="32" t="s">
        <v>7024</v>
      </c>
      <c r="I615" s="33"/>
      <c r="J615" s="17" t="s">
        <v>93</v>
      </c>
      <c r="K615" s="150" t="str">
        <f t="shared" si="187"/>
        <v>-</v>
      </c>
      <c r="L615" s="123"/>
      <c r="M615" s="123"/>
      <c r="N615" s="123"/>
      <c r="O615" s="123"/>
      <c r="P615" s="123"/>
      <c r="Q615" s="123"/>
      <c r="AC615" s="50" t="str">
        <f t="shared" si="189"/>
        <v>22.1</v>
      </c>
      <c r="AD615" s="19">
        <f t="shared" si="190"/>
        <v>594</v>
      </c>
      <c r="AE615" s="49" t="str">
        <f t="shared" si="188"/>
        <v>22.1594</v>
      </c>
      <c r="BD615" s="19" t="e">
        <f>VLOOKUP(AE615,ORGANOGRAMAES!$C$1:$N$6000,2,0)</f>
        <v>#N/A</v>
      </c>
      <c r="BE615" s="19" t="e">
        <f>VLOOKUP(AE615,ORGANOGRAMAES!$C$1:$N$6000,3,0)</f>
        <v>#N/A</v>
      </c>
      <c r="BF615" s="19" t="e">
        <f>VLOOKUP(AE615,ORGANOGRAMAES!$C$1:$N$6000,4,0)</f>
        <v>#N/A</v>
      </c>
      <c r="BG615" s="19" t="e">
        <f>VLOOKUP(AE615,ORGANOGRAMAES!$C$1:$N$6000,5,0)</f>
        <v>#N/A</v>
      </c>
      <c r="BH615" s="19" t="e">
        <f>VLOOKUP(AE615,ORGANOGRAMAES!$C$1:$N$6000,6,0)</f>
        <v>#N/A</v>
      </c>
      <c r="BI615" s="19" t="e">
        <f>VLOOKUP(AE615,ORGANOGRAMAES!$C$1:$N$6000,7,0)</f>
        <v>#N/A</v>
      </c>
      <c r="BJ615" s="19" t="e">
        <f>VLOOKUP(AE615,ORGANOGRAMAES!$C$1:$N$6000,8,0)</f>
        <v>#N/A</v>
      </c>
      <c r="BK615" s="19" t="e">
        <f>VLOOKUP(AE615,ORGANOGRAMAES!$C$1:$N$6000,9,0)</f>
        <v>#N/A</v>
      </c>
      <c r="BL615" s="19" t="e">
        <f>VLOOKUP(AE615,ORGANOGRAMAES!$C$1:$N$6000,10,0)</f>
        <v>#N/A</v>
      </c>
      <c r="BM615" s="19" t="e">
        <f>VLOOKUP(AE615,ORGANOGRAMAES!$C$1:$N$6000,11,0)</f>
        <v>#N/A</v>
      </c>
      <c r="BN615" s="19" t="e">
        <f>VLOOKUP(AE615,ORGANOGRAMAES!$C$1:$N$6000,12,0)</f>
        <v>#N/A</v>
      </c>
      <c r="BP615" s="19" t="str">
        <f t="shared" si="173"/>
        <v>-</v>
      </c>
      <c r="BQ615" s="19" t="str">
        <f t="shared" si="174"/>
        <v>-</v>
      </c>
      <c r="BR615" s="19" t="str">
        <f t="shared" si="175"/>
        <v>-</v>
      </c>
      <c r="BS615" s="19" t="str">
        <f t="shared" si="176"/>
        <v>-</v>
      </c>
      <c r="BT615" s="19" t="str">
        <f t="shared" si="177"/>
        <v>-</v>
      </c>
      <c r="BU615" s="19" t="str">
        <f t="shared" si="178"/>
        <v>-</v>
      </c>
      <c r="BV615" s="19" t="str">
        <f t="shared" si="179"/>
        <v>-</v>
      </c>
      <c r="BW615" s="19" t="str">
        <f t="shared" si="180"/>
        <v>-</v>
      </c>
      <c r="BX615" s="19" t="str">
        <f t="shared" si="181"/>
        <v>-</v>
      </c>
      <c r="BY615" s="19" t="str">
        <f t="shared" si="182"/>
        <v>-</v>
      </c>
      <c r="BZ615" s="19" t="str">
        <f t="shared" si="183"/>
        <v>-</v>
      </c>
    </row>
    <row r="616" spans="1:78">
      <c r="A616" s="106" t="str">
        <f t="shared" si="184"/>
        <v>22.1.00.00.00.00.00</v>
      </c>
      <c r="B616" s="106">
        <f t="shared" si="185"/>
        <v>22</v>
      </c>
      <c r="C616" s="107" t="str">
        <f t="shared" si="186"/>
        <v>1</v>
      </c>
      <c r="D616" s="32" t="s">
        <v>7024</v>
      </c>
      <c r="E616" s="32" t="s">
        <v>7024</v>
      </c>
      <c r="F616" s="32" t="s">
        <v>7024</v>
      </c>
      <c r="G616" s="32" t="s">
        <v>7024</v>
      </c>
      <c r="H616" s="32" t="s">
        <v>7024</v>
      </c>
      <c r="I616" s="33"/>
      <c r="J616" s="17" t="s">
        <v>93</v>
      </c>
      <c r="K616" s="150" t="str">
        <f t="shared" si="187"/>
        <v>-</v>
      </c>
      <c r="L616" s="123"/>
      <c r="M616" s="123"/>
      <c r="N616" s="123"/>
      <c r="O616" s="123"/>
      <c r="P616" s="123"/>
      <c r="Q616" s="123"/>
      <c r="AC616" s="50" t="str">
        <f t="shared" si="189"/>
        <v>22.1</v>
      </c>
      <c r="AD616" s="19">
        <f t="shared" si="190"/>
        <v>595</v>
      </c>
      <c r="AE616" s="49" t="str">
        <f t="shared" si="188"/>
        <v>22.1595</v>
      </c>
      <c r="BD616" s="19" t="e">
        <f>VLOOKUP(AE616,ORGANOGRAMAES!$C$1:$N$6000,2,0)</f>
        <v>#N/A</v>
      </c>
      <c r="BE616" s="19" t="e">
        <f>VLOOKUP(AE616,ORGANOGRAMAES!$C$1:$N$6000,3,0)</f>
        <v>#N/A</v>
      </c>
      <c r="BF616" s="19" t="e">
        <f>VLOOKUP(AE616,ORGANOGRAMAES!$C$1:$N$6000,4,0)</f>
        <v>#N/A</v>
      </c>
      <c r="BG616" s="19" t="e">
        <f>VLOOKUP(AE616,ORGANOGRAMAES!$C$1:$N$6000,5,0)</f>
        <v>#N/A</v>
      </c>
      <c r="BH616" s="19" t="e">
        <f>VLOOKUP(AE616,ORGANOGRAMAES!$C$1:$N$6000,6,0)</f>
        <v>#N/A</v>
      </c>
      <c r="BI616" s="19" t="e">
        <f>VLOOKUP(AE616,ORGANOGRAMAES!$C$1:$N$6000,7,0)</f>
        <v>#N/A</v>
      </c>
      <c r="BJ616" s="19" t="e">
        <f>VLOOKUP(AE616,ORGANOGRAMAES!$C$1:$N$6000,8,0)</f>
        <v>#N/A</v>
      </c>
      <c r="BK616" s="19" t="e">
        <f>VLOOKUP(AE616,ORGANOGRAMAES!$C$1:$N$6000,9,0)</f>
        <v>#N/A</v>
      </c>
      <c r="BL616" s="19" t="e">
        <f>VLOOKUP(AE616,ORGANOGRAMAES!$C$1:$N$6000,10,0)</f>
        <v>#N/A</v>
      </c>
      <c r="BM616" s="19" t="e">
        <f>VLOOKUP(AE616,ORGANOGRAMAES!$C$1:$N$6000,11,0)</f>
        <v>#N/A</v>
      </c>
      <c r="BN616" s="19" t="e">
        <f>VLOOKUP(AE616,ORGANOGRAMAES!$C$1:$N$6000,12,0)</f>
        <v>#N/A</v>
      </c>
      <c r="BP616" s="19" t="str">
        <f t="shared" si="173"/>
        <v>-</v>
      </c>
      <c r="BQ616" s="19" t="str">
        <f t="shared" si="174"/>
        <v>-</v>
      </c>
      <c r="BR616" s="19" t="str">
        <f t="shared" si="175"/>
        <v>-</v>
      </c>
      <c r="BS616" s="19" t="str">
        <f t="shared" si="176"/>
        <v>-</v>
      </c>
      <c r="BT616" s="19" t="str">
        <f t="shared" si="177"/>
        <v>-</v>
      </c>
      <c r="BU616" s="19" t="str">
        <f t="shared" si="178"/>
        <v>-</v>
      </c>
      <c r="BV616" s="19" t="str">
        <f t="shared" si="179"/>
        <v>-</v>
      </c>
      <c r="BW616" s="19" t="str">
        <f t="shared" si="180"/>
        <v>-</v>
      </c>
      <c r="BX616" s="19" t="str">
        <f t="shared" si="181"/>
        <v>-</v>
      </c>
      <c r="BY616" s="19" t="str">
        <f t="shared" si="182"/>
        <v>-</v>
      </c>
      <c r="BZ616" s="19" t="str">
        <f t="shared" si="183"/>
        <v>-</v>
      </c>
    </row>
    <row r="617" spans="1:78">
      <c r="A617" s="106" t="str">
        <f t="shared" si="184"/>
        <v>22.1.00.00.00.00.00</v>
      </c>
      <c r="B617" s="106">
        <f t="shared" si="185"/>
        <v>22</v>
      </c>
      <c r="C617" s="107" t="str">
        <f t="shared" si="186"/>
        <v>1</v>
      </c>
      <c r="D617" s="32" t="s">
        <v>7024</v>
      </c>
      <c r="E617" s="32" t="s">
        <v>7024</v>
      </c>
      <c r="F617" s="32" t="s">
        <v>7024</v>
      </c>
      <c r="G617" s="32" t="s">
        <v>7024</v>
      </c>
      <c r="H617" s="32" t="s">
        <v>7024</v>
      </c>
      <c r="I617" s="33"/>
      <c r="J617" s="17" t="s">
        <v>93</v>
      </c>
      <c r="K617" s="150" t="str">
        <f t="shared" si="187"/>
        <v>-</v>
      </c>
      <c r="L617" s="123"/>
      <c r="M617" s="123"/>
      <c r="N617" s="123"/>
      <c r="O617" s="123"/>
      <c r="P617" s="123"/>
      <c r="Q617" s="123"/>
      <c r="AC617" s="50" t="str">
        <f t="shared" si="189"/>
        <v>22.1</v>
      </c>
      <c r="AD617" s="19">
        <f t="shared" si="190"/>
        <v>596</v>
      </c>
      <c r="AE617" s="49" t="str">
        <f t="shared" si="188"/>
        <v>22.1596</v>
      </c>
      <c r="BD617" s="19" t="e">
        <f>VLOOKUP(AE617,ORGANOGRAMAES!$C$1:$N$6000,2,0)</f>
        <v>#N/A</v>
      </c>
      <c r="BE617" s="19" t="e">
        <f>VLOOKUP(AE617,ORGANOGRAMAES!$C$1:$N$6000,3,0)</f>
        <v>#N/A</v>
      </c>
      <c r="BF617" s="19" t="e">
        <f>VLOOKUP(AE617,ORGANOGRAMAES!$C$1:$N$6000,4,0)</f>
        <v>#N/A</v>
      </c>
      <c r="BG617" s="19" t="e">
        <f>VLOOKUP(AE617,ORGANOGRAMAES!$C$1:$N$6000,5,0)</f>
        <v>#N/A</v>
      </c>
      <c r="BH617" s="19" t="e">
        <f>VLOOKUP(AE617,ORGANOGRAMAES!$C$1:$N$6000,6,0)</f>
        <v>#N/A</v>
      </c>
      <c r="BI617" s="19" t="e">
        <f>VLOOKUP(AE617,ORGANOGRAMAES!$C$1:$N$6000,7,0)</f>
        <v>#N/A</v>
      </c>
      <c r="BJ617" s="19" t="e">
        <f>VLOOKUP(AE617,ORGANOGRAMAES!$C$1:$N$6000,8,0)</f>
        <v>#N/A</v>
      </c>
      <c r="BK617" s="19" t="e">
        <f>VLOOKUP(AE617,ORGANOGRAMAES!$C$1:$N$6000,9,0)</f>
        <v>#N/A</v>
      </c>
      <c r="BL617" s="19" t="e">
        <f>VLOOKUP(AE617,ORGANOGRAMAES!$C$1:$N$6000,10,0)</f>
        <v>#N/A</v>
      </c>
      <c r="BM617" s="19" t="e">
        <f>VLOOKUP(AE617,ORGANOGRAMAES!$C$1:$N$6000,11,0)</f>
        <v>#N/A</v>
      </c>
      <c r="BN617" s="19" t="e">
        <f>VLOOKUP(AE617,ORGANOGRAMAES!$C$1:$N$6000,12,0)</f>
        <v>#N/A</v>
      </c>
      <c r="BP617" s="19" t="str">
        <f t="shared" si="173"/>
        <v>-</v>
      </c>
      <c r="BQ617" s="19" t="str">
        <f t="shared" si="174"/>
        <v>-</v>
      </c>
      <c r="BR617" s="19" t="str">
        <f t="shared" si="175"/>
        <v>-</v>
      </c>
      <c r="BS617" s="19" t="str">
        <f t="shared" si="176"/>
        <v>-</v>
      </c>
      <c r="BT617" s="19" t="str">
        <f t="shared" si="177"/>
        <v>-</v>
      </c>
      <c r="BU617" s="19" t="str">
        <f t="shared" si="178"/>
        <v>-</v>
      </c>
      <c r="BV617" s="19" t="str">
        <f t="shared" si="179"/>
        <v>-</v>
      </c>
      <c r="BW617" s="19" t="str">
        <f t="shared" si="180"/>
        <v>-</v>
      </c>
      <c r="BX617" s="19" t="str">
        <f t="shared" si="181"/>
        <v>-</v>
      </c>
      <c r="BY617" s="19" t="str">
        <f t="shared" si="182"/>
        <v>-</v>
      </c>
      <c r="BZ617" s="19" t="str">
        <f t="shared" si="183"/>
        <v>-</v>
      </c>
    </row>
    <row r="618" spans="1:78">
      <c r="A618" s="106" t="str">
        <f t="shared" si="184"/>
        <v>22.1.00.00.00.00.00</v>
      </c>
      <c r="B618" s="106">
        <f t="shared" si="185"/>
        <v>22</v>
      </c>
      <c r="C618" s="107" t="str">
        <f t="shared" si="186"/>
        <v>1</v>
      </c>
      <c r="D618" s="32" t="s">
        <v>7024</v>
      </c>
      <c r="E618" s="32" t="s">
        <v>7024</v>
      </c>
      <c r="F618" s="32" t="s">
        <v>7024</v>
      </c>
      <c r="G618" s="32" t="s">
        <v>7024</v>
      </c>
      <c r="H618" s="32" t="s">
        <v>7024</v>
      </c>
      <c r="I618" s="33"/>
      <c r="J618" s="17" t="s">
        <v>93</v>
      </c>
      <c r="K618" s="150" t="str">
        <f t="shared" si="187"/>
        <v>-</v>
      </c>
      <c r="L618" s="123"/>
      <c r="M618" s="123"/>
      <c r="N618" s="123"/>
      <c r="O618" s="123"/>
      <c r="P618" s="123"/>
      <c r="Q618" s="123"/>
      <c r="AC618" s="50" t="str">
        <f t="shared" si="189"/>
        <v>22.1</v>
      </c>
      <c r="AD618" s="19">
        <f t="shared" si="190"/>
        <v>597</v>
      </c>
      <c r="AE618" s="49" t="str">
        <f t="shared" si="188"/>
        <v>22.1597</v>
      </c>
      <c r="BD618" s="19" t="e">
        <f>VLOOKUP(AE618,ORGANOGRAMAES!$C$1:$N$6000,2,0)</f>
        <v>#N/A</v>
      </c>
      <c r="BE618" s="19" t="e">
        <f>VLOOKUP(AE618,ORGANOGRAMAES!$C$1:$N$6000,3,0)</f>
        <v>#N/A</v>
      </c>
      <c r="BF618" s="19" t="e">
        <f>VLOOKUP(AE618,ORGANOGRAMAES!$C$1:$N$6000,4,0)</f>
        <v>#N/A</v>
      </c>
      <c r="BG618" s="19" t="e">
        <f>VLOOKUP(AE618,ORGANOGRAMAES!$C$1:$N$6000,5,0)</f>
        <v>#N/A</v>
      </c>
      <c r="BH618" s="19" t="e">
        <f>VLOOKUP(AE618,ORGANOGRAMAES!$C$1:$N$6000,6,0)</f>
        <v>#N/A</v>
      </c>
      <c r="BI618" s="19" t="e">
        <f>VLOOKUP(AE618,ORGANOGRAMAES!$C$1:$N$6000,7,0)</f>
        <v>#N/A</v>
      </c>
      <c r="BJ618" s="19" t="e">
        <f>VLOOKUP(AE618,ORGANOGRAMAES!$C$1:$N$6000,8,0)</f>
        <v>#N/A</v>
      </c>
      <c r="BK618" s="19" t="e">
        <f>VLOOKUP(AE618,ORGANOGRAMAES!$C$1:$N$6000,9,0)</f>
        <v>#N/A</v>
      </c>
      <c r="BL618" s="19" t="e">
        <f>VLOOKUP(AE618,ORGANOGRAMAES!$C$1:$N$6000,10,0)</f>
        <v>#N/A</v>
      </c>
      <c r="BM618" s="19" t="e">
        <f>VLOOKUP(AE618,ORGANOGRAMAES!$C$1:$N$6000,11,0)</f>
        <v>#N/A</v>
      </c>
      <c r="BN618" s="19" t="e">
        <f>VLOOKUP(AE618,ORGANOGRAMAES!$C$1:$N$6000,12,0)</f>
        <v>#N/A</v>
      </c>
      <c r="BP618" s="19" t="str">
        <f t="shared" si="173"/>
        <v>-</v>
      </c>
      <c r="BQ618" s="19" t="str">
        <f t="shared" si="174"/>
        <v>-</v>
      </c>
      <c r="BR618" s="19" t="str">
        <f t="shared" si="175"/>
        <v>-</v>
      </c>
      <c r="BS618" s="19" t="str">
        <f t="shared" si="176"/>
        <v>-</v>
      </c>
      <c r="BT618" s="19" t="str">
        <f t="shared" si="177"/>
        <v>-</v>
      </c>
      <c r="BU618" s="19" t="str">
        <f t="shared" si="178"/>
        <v>-</v>
      </c>
      <c r="BV618" s="19" t="str">
        <f t="shared" si="179"/>
        <v>-</v>
      </c>
      <c r="BW618" s="19" t="str">
        <f t="shared" si="180"/>
        <v>-</v>
      </c>
      <c r="BX618" s="19" t="str">
        <f t="shared" si="181"/>
        <v>-</v>
      </c>
      <c r="BY618" s="19" t="str">
        <f t="shared" si="182"/>
        <v>-</v>
      </c>
      <c r="BZ618" s="19" t="str">
        <f t="shared" si="183"/>
        <v>-</v>
      </c>
    </row>
    <row r="619" spans="1:78">
      <c r="A619" s="106" t="str">
        <f t="shared" si="184"/>
        <v>22.1.00.00.00.00.00</v>
      </c>
      <c r="B619" s="106">
        <f t="shared" si="185"/>
        <v>22</v>
      </c>
      <c r="C619" s="107" t="str">
        <f t="shared" si="186"/>
        <v>1</v>
      </c>
      <c r="D619" s="32" t="s">
        <v>7024</v>
      </c>
      <c r="E619" s="32" t="s">
        <v>7024</v>
      </c>
      <c r="F619" s="32" t="s">
        <v>7024</v>
      </c>
      <c r="G619" s="32" t="s">
        <v>7024</v>
      </c>
      <c r="H619" s="32" t="s">
        <v>7024</v>
      </c>
      <c r="I619" s="33"/>
      <c r="J619" s="17" t="s">
        <v>93</v>
      </c>
      <c r="K619" s="150" t="str">
        <f t="shared" si="187"/>
        <v>-</v>
      </c>
      <c r="L619" s="123"/>
      <c r="M619" s="123"/>
      <c r="N619" s="123"/>
      <c r="O619" s="123"/>
      <c r="P619" s="123"/>
      <c r="Q619" s="123"/>
      <c r="AC619" s="50" t="str">
        <f t="shared" si="189"/>
        <v>22.1</v>
      </c>
      <c r="AD619" s="19">
        <f t="shared" si="190"/>
        <v>598</v>
      </c>
      <c r="AE619" s="49" t="str">
        <f t="shared" si="188"/>
        <v>22.1598</v>
      </c>
      <c r="BD619" s="19" t="e">
        <f>VLOOKUP(AE619,ORGANOGRAMAES!$C$1:$N$6000,2,0)</f>
        <v>#N/A</v>
      </c>
      <c r="BE619" s="19" t="e">
        <f>VLOOKUP(AE619,ORGANOGRAMAES!$C$1:$N$6000,3,0)</f>
        <v>#N/A</v>
      </c>
      <c r="BF619" s="19" t="e">
        <f>VLOOKUP(AE619,ORGANOGRAMAES!$C$1:$N$6000,4,0)</f>
        <v>#N/A</v>
      </c>
      <c r="BG619" s="19" t="e">
        <f>VLOOKUP(AE619,ORGANOGRAMAES!$C$1:$N$6000,5,0)</f>
        <v>#N/A</v>
      </c>
      <c r="BH619" s="19" t="e">
        <f>VLOOKUP(AE619,ORGANOGRAMAES!$C$1:$N$6000,6,0)</f>
        <v>#N/A</v>
      </c>
      <c r="BI619" s="19" t="e">
        <f>VLOOKUP(AE619,ORGANOGRAMAES!$C$1:$N$6000,7,0)</f>
        <v>#N/A</v>
      </c>
      <c r="BJ619" s="19" t="e">
        <f>VLOOKUP(AE619,ORGANOGRAMAES!$C$1:$N$6000,8,0)</f>
        <v>#N/A</v>
      </c>
      <c r="BK619" s="19" t="e">
        <f>VLOOKUP(AE619,ORGANOGRAMAES!$C$1:$N$6000,9,0)</f>
        <v>#N/A</v>
      </c>
      <c r="BL619" s="19" t="e">
        <f>VLOOKUP(AE619,ORGANOGRAMAES!$C$1:$N$6000,10,0)</f>
        <v>#N/A</v>
      </c>
      <c r="BM619" s="19" t="e">
        <f>VLOOKUP(AE619,ORGANOGRAMAES!$C$1:$N$6000,11,0)</f>
        <v>#N/A</v>
      </c>
      <c r="BN619" s="19" t="e">
        <f>VLOOKUP(AE619,ORGANOGRAMAES!$C$1:$N$6000,12,0)</f>
        <v>#N/A</v>
      </c>
      <c r="BP619" s="19" t="str">
        <f t="shared" si="173"/>
        <v>-</v>
      </c>
      <c r="BQ619" s="19" t="str">
        <f t="shared" si="174"/>
        <v>-</v>
      </c>
      <c r="BR619" s="19" t="str">
        <f t="shared" si="175"/>
        <v>-</v>
      </c>
      <c r="BS619" s="19" t="str">
        <f t="shared" si="176"/>
        <v>-</v>
      </c>
      <c r="BT619" s="19" t="str">
        <f t="shared" si="177"/>
        <v>-</v>
      </c>
      <c r="BU619" s="19" t="str">
        <f t="shared" si="178"/>
        <v>-</v>
      </c>
      <c r="BV619" s="19" t="str">
        <f t="shared" si="179"/>
        <v>-</v>
      </c>
      <c r="BW619" s="19" t="str">
        <f t="shared" si="180"/>
        <v>-</v>
      </c>
      <c r="BX619" s="19" t="str">
        <f t="shared" si="181"/>
        <v>-</v>
      </c>
      <c r="BY619" s="19" t="str">
        <f t="shared" si="182"/>
        <v>-</v>
      </c>
      <c r="BZ619" s="19" t="str">
        <f t="shared" si="183"/>
        <v>-</v>
      </c>
    </row>
    <row r="620" spans="1:78">
      <c r="A620" s="106" t="str">
        <f t="shared" si="184"/>
        <v>22.1.00.00.00.00.00</v>
      </c>
      <c r="B620" s="106">
        <f t="shared" si="185"/>
        <v>22</v>
      </c>
      <c r="C620" s="107" t="str">
        <f t="shared" si="186"/>
        <v>1</v>
      </c>
      <c r="D620" s="32" t="s">
        <v>7024</v>
      </c>
      <c r="E620" s="32" t="s">
        <v>7024</v>
      </c>
      <c r="F620" s="32" t="s">
        <v>7024</v>
      </c>
      <c r="G620" s="32" t="s">
        <v>7024</v>
      </c>
      <c r="H620" s="32" t="s">
        <v>7024</v>
      </c>
      <c r="I620" s="33"/>
      <c r="J620" s="17" t="s">
        <v>93</v>
      </c>
      <c r="K620" s="150" t="str">
        <f t="shared" si="187"/>
        <v>-</v>
      </c>
      <c r="L620" s="123"/>
      <c r="M620" s="123"/>
      <c r="N620" s="123"/>
      <c r="O620" s="123"/>
      <c r="P620" s="123"/>
      <c r="Q620" s="123"/>
      <c r="AC620" s="50" t="str">
        <f t="shared" si="189"/>
        <v>22.1</v>
      </c>
      <c r="AD620" s="19">
        <f t="shared" si="190"/>
        <v>599</v>
      </c>
      <c r="AE620" s="49" t="str">
        <f t="shared" si="188"/>
        <v>22.1599</v>
      </c>
      <c r="BD620" s="19" t="e">
        <f>VLOOKUP(AE620,ORGANOGRAMAES!$C$1:$N$6000,2,0)</f>
        <v>#N/A</v>
      </c>
      <c r="BE620" s="19" t="e">
        <f>VLOOKUP(AE620,ORGANOGRAMAES!$C$1:$N$6000,3,0)</f>
        <v>#N/A</v>
      </c>
      <c r="BF620" s="19" t="e">
        <f>VLOOKUP(AE620,ORGANOGRAMAES!$C$1:$N$6000,4,0)</f>
        <v>#N/A</v>
      </c>
      <c r="BG620" s="19" t="e">
        <f>VLOOKUP(AE620,ORGANOGRAMAES!$C$1:$N$6000,5,0)</f>
        <v>#N/A</v>
      </c>
      <c r="BH620" s="19" t="e">
        <f>VLOOKUP(AE620,ORGANOGRAMAES!$C$1:$N$6000,6,0)</f>
        <v>#N/A</v>
      </c>
      <c r="BI620" s="19" t="e">
        <f>VLOOKUP(AE620,ORGANOGRAMAES!$C$1:$N$6000,7,0)</f>
        <v>#N/A</v>
      </c>
      <c r="BJ620" s="19" t="e">
        <f>VLOOKUP(AE620,ORGANOGRAMAES!$C$1:$N$6000,8,0)</f>
        <v>#N/A</v>
      </c>
      <c r="BK620" s="19" t="e">
        <f>VLOOKUP(AE620,ORGANOGRAMAES!$C$1:$N$6000,9,0)</f>
        <v>#N/A</v>
      </c>
      <c r="BL620" s="19" t="e">
        <f>VLOOKUP(AE620,ORGANOGRAMAES!$C$1:$N$6000,10,0)</f>
        <v>#N/A</v>
      </c>
      <c r="BM620" s="19" t="e">
        <f>VLOOKUP(AE620,ORGANOGRAMAES!$C$1:$N$6000,11,0)</f>
        <v>#N/A</v>
      </c>
      <c r="BN620" s="19" t="e">
        <f>VLOOKUP(AE620,ORGANOGRAMAES!$C$1:$N$6000,12,0)</f>
        <v>#N/A</v>
      </c>
      <c r="BP620" s="19" t="str">
        <f t="shared" si="173"/>
        <v>-</v>
      </c>
      <c r="BQ620" s="19" t="str">
        <f t="shared" si="174"/>
        <v>-</v>
      </c>
      <c r="BR620" s="19" t="str">
        <f t="shared" si="175"/>
        <v>-</v>
      </c>
      <c r="BS620" s="19" t="str">
        <f t="shared" si="176"/>
        <v>-</v>
      </c>
      <c r="BT620" s="19" t="str">
        <f t="shared" si="177"/>
        <v>-</v>
      </c>
      <c r="BU620" s="19" t="str">
        <f t="shared" si="178"/>
        <v>-</v>
      </c>
      <c r="BV620" s="19" t="str">
        <f t="shared" si="179"/>
        <v>-</v>
      </c>
      <c r="BW620" s="19" t="str">
        <f t="shared" si="180"/>
        <v>-</v>
      </c>
      <c r="BX620" s="19" t="str">
        <f t="shared" si="181"/>
        <v>-</v>
      </c>
      <c r="BY620" s="19" t="str">
        <f t="shared" si="182"/>
        <v>-</v>
      </c>
      <c r="BZ620" s="19" t="str">
        <f t="shared" si="183"/>
        <v>-</v>
      </c>
    </row>
    <row r="621" spans="1:78">
      <c r="A621" s="106" t="str">
        <f t="shared" si="184"/>
        <v>22.1.00.00.00.00.00</v>
      </c>
      <c r="B621" s="106">
        <f t="shared" si="185"/>
        <v>22</v>
      </c>
      <c r="C621" s="107" t="str">
        <f t="shared" si="186"/>
        <v>1</v>
      </c>
      <c r="D621" s="32" t="s">
        <v>7024</v>
      </c>
      <c r="E621" s="32" t="s">
        <v>7024</v>
      </c>
      <c r="F621" s="32" t="s">
        <v>7024</v>
      </c>
      <c r="G621" s="32" t="s">
        <v>7024</v>
      </c>
      <c r="H621" s="32" t="s">
        <v>7024</v>
      </c>
      <c r="I621" s="33"/>
      <c r="J621" s="17" t="s">
        <v>93</v>
      </c>
      <c r="K621" s="150" t="str">
        <f t="shared" si="187"/>
        <v>-</v>
      </c>
      <c r="L621" s="123"/>
      <c r="M621" s="123"/>
      <c r="N621" s="123"/>
      <c r="O621" s="123"/>
      <c r="P621" s="123"/>
      <c r="Q621" s="123"/>
      <c r="AC621" s="50" t="str">
        <f t="shared" si="189"/>
        <v>22.1</v>
      </c>
      <c r="AD621" s="19">
        <f t="shared" si="190"/>
        <v>600</v>
      </c>
      <c r="AE621" s="49" t="str">
        <f t="shared" si="188"/>
        <v>22.1600</v>
      </c>
      <c r="BD621" s="19" t="e">
        <f>VLOOKUP(AE621,ORGANOGRAMAES!$C$1:$N$6000,2,0)</f>
        <v>#N/A</v>
      </c>
      <c r="BE621" s="19" t="e">
        <f>VLOOKUP(AE621,ORGANOGRAMAES!$C$1:$N$6000,3,0)</f>
        <v>#N/A</v>
      </c>
      <c r="BF621" s="19" t="e">
        <f>VLOOKUP(AE621,ORGANOGRAMAES!$C$1:$N$6000,4,0)</f>
        <v>#N/A</v>
      </c>
      <c r="BG621" s="19" t="e">
        <f>VLOOKUP(AE621,ORGANOGRAMAES!$C$1:$N$6000,5,0)</f>
        <v>#N/A</v>
      </c>
      <c r="BH621" s="19" t="e">
        <f>VLOOKUP(AE621,ORGANOGRAMAES!$C$1:$N$6000,6,0)</f>
        <v>#N/A</v>
      </c>
      <c r="BI621" s="19" t="e">
        <f>VLOOKUP(AE621,ORGANOGRAMAES!$C$1:$N$6000,7,0)</f>
        <v>#N/A</v>
      </c>
      <c r="BJ621" s="19" t="e">
        <f>VLOOKUP(AE621,ORGANOGRAMAES!$C$1:$N$6000,8,0)</f>
        <v>#N/A</v>
      </c>
      <c r="BK621" s="19" t="e">
        <f>VLOOKUP(AE621,ORGANOGRAMAES!$C$1:$N$6000,9,0)</f>
        <v>#N/A</v>
      </c>
      <c r="BL621" s="19" t="e">
        <f>VLOOKUP(AE621,ORGANOGRAMAES!$C$1:$N$6000,10,0)</f>
        <v>#N/A</v>
      </c>
      <c r="BM621" s="19" t="e">
        <f>VLOOKUP(AE621,ORGANOGRAMAES!$C$1:$N$6000,11,0)</f>
        <v>#N/A</v>
      </c>
      <c r="BN621" s="19" t="e">
        <f>VLOOKUP(AE621,ORGANOGRAMAES!$C$1:$N$6000,12,0)</f>
        <v>#N/A</v>
      </c>
      <c r="BP621" s="19" t="str">
        <f t="shared" si="173"/>
        <v>-</v>
      </c>
      <c r="BQ621" s="19" t="str">
        <f t="shared" si="174"/>
        <v>-</v>
      </c>
      <c r="BR621" s="19" t="str">
        <f t="shared" si="175"/>
        <v>-</v>
      </c>
      <c r="BS621" s="19" t="str">
        <f t="shared" si="176"/>
        <v>-</v>
      </c>
      <c r="BT621" s="19" t="str">
        <f t="shared" si="177"/>
        <v>-</v>
      </c>
      <c r="BU621" s="19" t="str">
        <f t="shared" si="178"/>
        <v>-</v>
      </c>
      <c r="BV621" s="19" t="str">
        <f t="shared" si="179"/>
        <v>-</v>
      </c>
      <c r="BW621" s="19" t="str">
        <f t="shared" si="180"/>
        <v>-</v>
      </c>
      <c r="BX621" s="19" t="str">
        <f t="shared" si="181"/>
        <v>-</v>
      </c>
      <c r="BY621" s="19" t="str">
        <f t="shared" si="182"/>
        <v>-</v>
      </c>
      <c r="BZ621" s="19" t="str">
        <f t="shared" si="183"/>
        <v>-</v>
      </c>
    </row>
    <row r="622" spans="1:78">
      <c r="A622" s="106" t="str">
        <f t="shared" si="184"/>
        <v>22.1.00.00.00.00.00</v>
      </c>
      <c r="B622" s="106">
        <f t="shared" si="185"/>
        <v>22</v>
      </c>
      <c r="C622" s="107" t="str">
        <f t="shared" si="186"/>
        <v>1</v>
      </c>
      <c r="D622" s="32" t="s">
        <v>7024</v>
      </c>
      <c r="E622" s="32" t="s">
        <v>7024</v>
      </c>
      <c r="F622" s="32" t="s">
        <v>7024</v>
      </c>
      <c r="G622" s="32" t="s">
        <v>7024</v>
      </c>
      <c r="H622" s="32" t="s">
        <v>7024</v>
      </c>
      <c r="I622" s="33"/>
      <c r="J622" s="17" t="s">
        <v>93</v>
      </c>
      <c r="K622" s="150" t="str">
        <f t="shared" si="187"/>
        <v>-</v>
      </c>
      <c r="L622" s="123"/>
      <c r="M622" s="123"/>
      <c r="N622" s="123"/>
      <c r="O622" s="123"/>
      <c r="P622" s="123"/>
      <c r="Q622" s="123"/>
      <c r="AC622" s="50" t="str">
        <f t="shared" si="189"/>
        <v>22.1</v>
      </c>
      <c r="AD622" s="19">
        <f t="shared" si="190"/>
        <v>601</v>
      </c>
      <c r="AE622" s="49" t="str">
        <f t="shared" si="188"/>
        <v>22.1601</v>
      </c>
      <c r="BD622" s="19" t="e">
        <f>VLOOKUP(AE622,ORGANOGRAMAES!$C$1:$N$6000,2,0)</f>
        <v>#N/A</v>
      </c>
      <c r="BE622" s="19" t="e">
        <f>VLOOKUP(AE622,ORGANOGRAMAES!$C$1:$N$6000,3,0)</f>
        <v>#N/A</v>
      </c>
      <c r="BF622" s="19" t="e">
        <f>VLOOKUP(AE622,ORGANOGRAMAES!$C$1:$N$6000,4,0)</f>
        <v>#N/A</v>
      </c>
      <c r="BG622" s="19" t="e">
        <f>VLOOKUP(AE622,ORGANOGRAMAES!$C$1:$N$6000,5,0)</f>
        <v>#N/A</v>
      </c>
      <c r="BH622" s="19" t="e">
        <f>VLOOKUP(AE622,ORGANOGRAMAES!$C$1:$N$6000,6,0)</f>
        <v>#N/A</v>
      </c>
      <c r="BI622" s="19" t="e">
        <f>VLOOKUP(AE622,ORGANOGRAMAES!$C$1:$N$6000,7,0)</f>
        <v>#N/A</v>
      </c>
      <c r="BJ622" s="19" t="e">
        <f>VLOOKUP(AE622,ORGANOGRAMAES!$C$1:$N$6000,8,0)</f>
        <v>#N/A</v>
      </c>
      <c r="BK622" s="19" t="e">
        <f>VLOOKUP(AE622,ORGANOGRAMAES!$C$1:$N$6000,9,0)</f>
        <v>#N/A</v>
      </c>
      <c r="BL622" s="19" t="e">
        <f>VLOOKUP(AE622,ORGANOGRAMAES!$C$1:$N$6000,10,0)</f>
        <v>#N/A</v>
      </c>
      <c r="BM622" s="19" t="e">
        <f>VLOOKUP(AE622,ORGANOGRAMAES!$C$1:$N$6000,11,0)</f>
        <v>#N/A</v>
      </c>
      <c r="BN622" s="19" t="e">
        <f>VLOOKUP(AE622,ORGANOGRAMAES!$C$1:$N$6000,12,0)</f>
        <v>#N/A</v>
      </c>
      <c r="BP622" s="19" t="str">
        <f t="shared" si="173"/>
        <v>-</v>
      </c>
      <c r="BQ622" s="19" t="str">
        <f t="shared" si="174"/>
        <v>-</v>
      </c>
      <c r="BR622" s="19" t="str">
        <f t="shared" si="175"/>
        <v>-</v>
      </c>
      <c r="BS622" s="19" t="str">
        <f t="shared" si="176"/>
        <v>-</v>
      </c>
      <c r="BT622" s="19" t="str">
        <f t="shared" si="177"/>
        <v>-</v>
      </c>
      <c r="BU622" s="19" t="str">
        <f t="shared" si="178"/>
        <v>-</v>
      </c>
      <c r="BV622" s="19" t="str">
        <f t="shared" si="179"/>
        <v>-</v>
      </c>
      <c r="BW622" s="19" t="str">
        <f t="shared" si="180"/>
        <v>-</v>
      </c>
      <c r="BX622" s="19" t="str">
        <f t="shared" si="181"/>
        <v>-</v>
      </c>
      <c r="BY622" s="19" t="str">
        <f t="shared" si="182"/>
        <v>-</v>
      </c>
      <c r="BZ622" s="19" t="str">
        <f t="shared" si="183"/>
        <v>-</v>
      </c>
    </row>
    <row r="623" spans="1:78">
      <c r="A623" s="106" t="str">
        <f t="shared" si="184"/>
        <v>22.1.00.00.00.00.00</v>
      </c>
      <c r="B623" s="106">
        <f t="shared" si="185"/>
        <v>22</v>
      </c>
      <c r="C623" s="107" t="str">
        <f t="shared" si="186"/>
        <v>1</v>
      </c>
      <c r="D623" s="32" t="s">
        <v>7024</v>
      </c>
      <c r="E623" s="32" t="s">
        <v>7024</v>
      </c>
      <c r="F623" s="32" t="s">
        <v>7024</v>
      </c>
      <c r="G623" s="32" t="s">
        <v>7024</v>
      </c>
      <c r="H623" s="32" t="s">
        <v>7024</v>
      </c>
      <c r="I623" s="33"/>
      <c r="J623" s="17" t="s">
        <v>93</v>
      </c>
      <c r="K623" s="150" t="str">
        <f t="shared" si="187"/>
        <v>-</v>
      </c>
      <c r="L623" s="123"/>
      <c r="M623" s="123"/>
      <c r="N623" s="123"/>
      <c r="O623" s="123"/>
      <c r="P623" s="123"/>
      <c r="Q623" s="123"/>
      <c r="AC623" s="50" t="str">
        <f t="shared" si="189"/>
        <v>22.1</v>
      </c>
      <c r="AD623" s="19">
        <f t="shared" si="190"/>
        <v>602</v>
      </c>
      <c r="AE623" s="49" t="str">
        <f t="shared" si="188"/>
        <v>22.1602</v>
      </c>
      <c r="BD623" s="19" t="e">
        <f>VLOOKUP(AE623,ORGANOGRAMAES!$C$1:$N$6000,2,0)</f>
        <v>#N/A</v>
      </c>
      <c r="BE623" s="19" t="e">
        <f>VLOOKUP(AE623,ORGANOGRAMAES!$C$1:$N$6000,3,0)</f>
        <v>#N/A</v>
      </c>
      <c r="BF623" s="19" t="e">
        <f>VLOOKUP(AE623,ORGANOGRAMAES!$C$1:$N$6000,4,0)</f>
        <v>#N/A</v>
      </c>
      <c r="BG623" s="19" t="e">
        <f>VLOOKUP(AE623,ORGANOGRAMAES!$C$1:$N$6000,5,0)</f>
        <v>#N/A</v>
      </c>
      <c r="BH623" s="19" t="e">
        <f>VLOOKUP(AE623,ORGANOGRAMAES!$C$1:$N$6000,6,0)</f>
        <v>#N/A</v>
      </c>
      <c r="BI623" s="19" t="e">
        <f>VLOOKUP(AE623,ORGANOGRAMAES!$C$1:$N$6000,7,0)</f>
        <v>#N/A</v>
      </c>
      <c r="BJ623" s="19" t="e">
        <f>VLOOKUP(AE623,ORGANOGRAMAES!$C$1:$N$6000,8,0)</f>
        <v>#N/A</v>
      </c>
      <c r="BK623" s="19" t="e">
        <f>VLOOKUP(AE623,ORGANOGRAMAES!$C$1:$N$6000,9,0)</f>
        <v>#N/A</v>
      </c>
      <c r="BL623" s="19" t="e">
        <f>VLOOKUP(AE623,ORGANOGRAMAES!$C$1:$N$6000,10,0)</f>
        <v>#N/A</v>
      </c>
      <c r="BM623" s="19" t="e">
        <f>VLOOKUP(AE623,ORGANOGRAMAES!$C$1:$N$6000,11,0)</f>
        <v>#N/A</v>
      </c>
      <c r="BN623" s="19" t="e">
        <f>VLOOKUP(AE623,ORGANOGRAMAES!$C$1:$N$6000,12,0)</f>
        <v>#N/A</v>
      </c>
      <c r="BP623" s="19" t="str">
        <f t="shared" si="173"/>
        <v>-</v>
      </c>
      <c r="BQ623" s="19" t="str">
        <f t="shared" si="174"/>
        <v>-</v>
      </c>
      <c r="BR623" s="19" t="str">
        <f t="shared" si="175"/>
        <v>-</v>
      </c>
      <c r="BS623" s="19" t="str">
        <f t="shared" si="176"/>
        <v>-</v>
      </c>
      <c r="BT623" s="19" t="str">
        <f t="shared" si="177"/>
        <v>-</v>
      </c>
      <c r="BU623" s="19" t="str">
        <f t="shared" si="178"/>
        <v>-</v>
      </c>
      <c r="BV623" s="19" t="str">
        <f t="shared" si="179"/>
        <v>-</v>
      </c>
      <c r="BW623" s="19" t="str">
        <f t="shared" si="180"/>
        <v>-</v>
      </c>
      <c r="BX623" s="19" t="str">
        <f t="shared" si="181"/>
        <v>-</v>
      </c>
      <c r="BY623" s="19" t="str">
        <f t="shared" si="182"/>
        <v>-</v>
      </c>
      <c r="BZ623" s="19" t="str">
        <f t="shared" si="183"/>
        <v>-</v>
      </c>
    </row>
    <row r="624" spans="1:78">
      <c r="A624" s="106" t="str">
        <f t="shared" si="184"/>
        <v>22.1.00.00.00.00.00</v>
      </c>
      <c r="B624" s="106">
        <f t="shared" si="185"/>
        <v>22</v>
      </c>
      <c r="C624" s="107" t="str">
        <f t="shared" si="186"/>
        <v>1</v>
      </c>
      <c r="D624" s="32" t="s">
        <v>7024</v>
      </c>
      <c r="E624" s="32" t="s">
        <v>7024</v>
      </c>
      <c r="F624" s="32" t="s">
        <v>7024</v>
      </c>
      <c r="G624" s="32" t="s">
        <v>7024</v>
      </c>
      <c r="H624" s="32" t="s">
        <v>7024</v>
      </c>
      <c r="I624" s="33"/>
      <c r="J624" s="17" t="s">
        <v>93</v>
      </c>
      <c r="K624" s="150" t="str">
        <f t="shared" si="187"/>
        <v>-</v>
      </c>
      <c r="L624" s="123"/>
      <c r="M624" s="123"/>
      <c r="N624" s="123"/>
      <c r="O624" s="123"/>
      <c r="P624" s="123"/>
      <c r="Q624" s="123"/>
      <c r="AC624" s="50" t="str">
        <f t="shared" si="189"/>
        <v>22.1</v>
      </c>
      <c r="AD624" s="19">
        <f t="shared" si="190"/>
        <v>603</v>
      </c>
      <c r="AE624" s="49" t="str">
        <f t="shared" si="188"/>
        <v>22.1603</v>
      </c>
      <c r="BD624" s="19" t="e">
        <f>VLOOKUP(AE624,ORGANOGRAMAES!$C$1:$N$6000,2,0)</f>
        <v>#N/A</v>
      </c>
      <c r="BE624" s="19" t="e">
        <f>VLOOKUP(AE624,ORGANOGRAMAES!$C$1:$N$6000,3,0)</f>
        <v>#N/A</v>
      </c>
      <c r="BF624" s="19" t="e">
        <f>VLOOKUP(AE624,ORGANOGRAMAES!$C$1:$N$6000,4,0)</f>
        <v>#N/A</v>
      </c>
      <c r="BG624" s="19" t="e">
        <f>VLOOKUP(AE624,ORGANOGRAMAES!$C$1:$N$6000,5,0)</f>
        <v>#N/A</v>
      </c>
      <c r="BH624" s="19" t="e">
        <f>VLOOKUP(AE624,ORGANOGRAMAES!$C$1:$N$6000,6,0)</f>
        <v>#N/A</v>
      </c>
      <c r="BI624" s="19" t="e">
        <f>VLOOKUP(AE624,ORGANOGRAMAES!$C$1:$N$6000,7,0)</f>
        <v>#N/A</v>
      </c>
      <c r="BJ624" s="19" t="e">
        <f>VLOOKUP(AE624,ORGANOGRAMAES!$C$1:$N$6000,8,0)</f>
        <v>#N/A</v>
      </c>
      <c r="BK624" s="19" t="e">
        <f>VLOOKUP(AE624,ORGANOGRAMAES!$C$1:$N$6000,9,0)</f>
        <v>#N/A</v>
      </c>
      <c r="BL624" s="19" t="e">
        <f>VLOOKUP(AE624,ORGANOGRAMAES!$C$1:$N$6000,10,0)</f>
        <v>#N/A</v>
      </c>
      <c r="BM624" s="19" t="e">
        <f>VLOOKUP(AE624,ORGANOGRAMAES!$C$1:$N$6000,11,0)</f>
        <v>#N/A</v>
      </c>
      <c r="BN624" s="19" t="e">
        <f>VLOOKUP(AE624,ORGANOGRAMAES!$C$1:$N$6000,12,0)</f>
        <v>#N/A</v>
      </c>
      <c r="BP624" s="19" t="str">
        <f t="shared" si="173"/>
        <v>-</v>
      </c>
      <c r="BQ624" s="19" t="str">
        <f t="shared" si="174"/>
        <v>-</v>
      </c>
      <c r="BR624" s="19" t="str">
        <f t="shared" si="175"/>
        <v>-</v>
      </c>
      <c r="BS624" s="19" t="str">
        <f t="shared" si="176"/>
        <v>-</v>
      </c>
      <c r="BT624" s="19" t="str">
        <f t="shared" si="177"/>
        <v>-</v>
      </c>
      <c r="BU624" s="19" t="str">
        <f t="shared" si="178"/>
        <v>-</v>
      </c>
      <c r="BV624" s="19" t="str">
        <f t="shared" si="179"/>
        <v>-</v>
      </c>
      <c r="BW624" s="19" t="str">
        <f t="shared" si="180"/>
        <v>-</v>
      </c>
      <c r="BX624" s="19" t="str">
        <f t="shared" si="181"/>
        <v>-</v>
      </c>
      <c r="BY624" s="19" t="str">
        <f t="shared" si="182"/>
        <v>-</v>
      </c>
      <c r="BZ624" s="19" t="str">
        <f t="shared" si="183"/>
        <v>-</v>
      </c>
    </row>
    <row r="625" spans="1:78">
      <c r="A625" s="106" t="str">
        <f t="shared" si="184"/>
        <v>22.1.00.00.00.00.00</v>
      </c>
      <c r="B625" s="106">
        <f t="shared" si="185"/>
        <v>22</v>
      </c>
      <c r="C625" s="107" t="str">
        <f t="shared" si="186"/>
        <v>1</v>
      </c>
      <c r="D625" s="32" t="s">
        <v>7024</v>
      </c>
      <c r="E625" s="32" t="s">
        <v>7024</v>
      </c>
      <c r="F625" s="32" t="s">
        <v>7024</v>
      </c>
      <c r="G625" s="32" t="s">
        <v>7024</v>
      </c>
      <c r="H625" s="32" t="s">
        <v>7024</v>
      </c>
      <c r="I625" s="33"/>
      <c r="J625" s="17" t="s">
        <v>93</v>
      </c>
      <c r="K625" s="150" t="str">
        <f t="shared" si="187"/>
        <v>-</v>
      </c>
      <c r="L625" s="123"/>
      <c r="M625" s="123"/>
      <c r="N625" s="123"/>
      <c r="O625" s="123"/>
      <c r="P625" s="123"/>
      <c r="Q625" s="123"/>
      <c r="AC625" s="50" t="str">
        <f t="shared" si="189"/>
        <v>22.1</v>
      </c>
      <c r="AD625" s="19">
        <f t="shared" si="190"/>
        <v>604</v>
      </c>
      <c r="AE625" s="49" t="str">
        <f t="shared" si="188"/>
        <v>22.1604</v>
      </c>
      <c r="BD625" s="19" t="e">
        <f>VLOOKUP(AE625,ORGANOGRAMAES!$C$1:$N$6000,2,0)</f>
        <v>#N/A</v>
      </c>
      <c r="BE625" s="19" t="e">
        <f>VLOOKUP(AE625,ORGANOGRAMAES!$C$1:$N$6000,3,0)</f>
        <v>#N/A</v>
      </c>
      <c r="BF625" s="19" t="e">
        <f>VLOOKUP(AE625,ORGANOGRAMAES!$C$1:$N$6000,4,0)</f>
        <v>#N/A</v>
      </c>
      <c r="BG625" s="19" t="e">
        <f>VLOOKUP(AE625,ORGANOGRAMAES!$C$1:$N$6000,5,0)</f>
        <v>#N/A</v>
      </c>
      <c r="BH625" s="19" t="e">
        <f>VLOOKUP(AE625,ORGANOGRAMAES!$C$1:$N$6000,6,0)</f>
        <v>#N/A</v>
      </c>
      <c r="BI625" s="19" t="e">
        <f>VLOOKUP(AE625,ORGANOGRAMAES!$C$1:$N$6000,7,0)</f>
        <v>#N/A</v>
      </c>
      <c r="BJ625" s="19" t="e">
        <f>VLOOKUP(AE625,ORGANOGRAMAES!$C$1:$N$6000,8,0)</f>
        <v>#N/A</v>
      </c>
      <c r="BK625" s="19" t="e">
        <f>VLOOKUP(AE625,ORGANOGRAMAES!$C$1:$N$6000,9,0)</f>
        <v>#N/A</v>
      </c>
      <c r="BL625" s="19" t="e">
        <f>VLOOKUP(AE625,ORGANOGRAMAES!$C$1:$N$6000,10,0)</f>
        <v>#N/A</v>
      </c>
      <c r="BM625" s="19" t="e">
        <f>VLOOKUP(AE625,ORGANOGRAMAES!$C$1:$N$6000,11,0)</f>
        <v>#N/A</v>
      </c>
      <c r="BN625" s="19" t="e">
        <f>VLOOKUP(AE625,ORGANOGRAMAES!$C$1:$N$6000,12,0)</f>
        <v>#N/A</v>
      </c>
      <c r="BP625" s="19" t="str">
        <f t="shared" si="173"/>
        <v>-</v>
      </c>
      <c r="BQ625" s="19" t="str">
        <f t="shared" si="174"/>
        <v>-</v>
      </c>
      <c r="BR625" s="19" t="str">
        <f t="shared" si="175"/>
        <v>-</v>
      </c>
      <c r="BS625" s="19" t="str">
        <f t="shared" si="176"/>
        <v>-</v>
      </c>
      <c r="BT625" s="19" t="str">
        <f t="shared" si="177"/>
        <v>-</v>
      </c>
      <c r="BU625" s="19" t="str">
        <f t="shared" si="178"/>
        <v>-</v>
      </c>
      <c r="BV625" s="19" t="str">
        <f t="shared" si="179"/>
        <v>-</v>
      </c>
      <c r="BW625" s="19" t="str">
        <f t="shared" si="180"/>
        <v>-</v>
      </c>
      <c r="BX625" s="19" t="str">
        <f t="shared" si="181"/>
        <v>-</v>
      </c>
      <c r="BY625" s="19" t="str">
        <f t="shared" si="182"/>
        <v>-</v>
      </c>
      <c r="BZ625" s="19" t="str">
        <f t="shared" si="183"/>
        <v>-</v>
      </c>
    </row>
    <row r="626" spans="1:78">
      <c r="A626" s="106" t="str">
        <f t="shared" si="184"/>
        <v>22.1.00.00.00.00.00</v>
      </c>
      <c r="B626" s="106">
        <f t="shared" si="185"/>
        <v>22</v>
      </c>
      <c r="C626" s="107" t="str">
        <f t="shared" si="186"/>
        <v>1</v>
      </c>
      <c r="D626" s="32" t="s">
        <v>7024</v>
      </c>
      <c r="E626" s="32" t="s">
        <v>7024</v>
      </c>
      <c r="F626" s="32" t="s">
        <v>7024</v>
      </c>
      <c r="G626" s="32" t="s">
        <v>7024</v>
      </c>
      <c r="H626" s="32" t="s">
        <v>7024</v>
      </c>
      <c r="I626" s="33"/>
      <c r="J626" s="17" t="s">
        <v>93</v>
      </c>
      <c r="K626" s="150" t="str">
        <f t="shared" si="187"/>
        <v>-</v>
      </c>
      <c r="L626" s="123"/>
      <c r="M626" s="123"/>
      <c r="N626" s="123"/>
      <c r="O626" s="123"/>
      <c r="P626" s="123"/>
      <c r="Q626" s="123"/>
      <c r="AC626" s="50" t="str">
        <f t="shared" si="189"/>
        <v>22.1</v>
      </c>
      <c r="AD626" s="19">
        <f t="shared" si="190"/>
        <v>605</v>
      </c>
      <c r="AE626" s="49" t="str">
        <f t="shared" si="188"/>
        <v>22.1605</v>
      </c>
      <c r="BD626" s="19" t="e">
        <f>VLOOKUP(AE626,ORGANOGRAMAES!$C$1:$N$6000,2,0)</f>
        <v>#N/A</v>
      </c>
      <c r="BE626" s="19" t="e">
        <f>VLOOKUP(AE626,ORGANOGRAMAES!$C$1:$N$6000,3,0)</f>
        <v>#N/A</v>
      </c>
      <c r="BF626" s="19" t="e">
        <f>VLOOKUP(AE626,ORGANOGRAMAES!$C$1:$N$6000,4,0)</f>
        <v>#N/A</v>
      </c>
      <c r="BG626" s="19" t="e">
        <f>VLOOKUP(AE626,ORGANOGRAMAES!$C$1:$N$6000,5,0)</f>
        <v>#N/A</v>
      </c>
      <c r="BH626" s="19" t="e">
        <f>VLOOKUP(AE626,ORGANOGRAMAES!$C$1:$N$6000,6,0)</f>
        <v>#N/A</v>
      </c>
      <c r="BI626" s="19" t="e">
        <f>VLOOKUP(AE626,ORGANOGRAMAES!$C$1:$N$6000,7,0)</f>
        <v>#N/A</v>
      </c>
      <c r="BJ626" s="19" t="e">
        <f>VLOOKUP(AE626,ORGANOGRAMAES!$C$1:$N$6000,8,0)</f>
        <v>#N/A</v>
      </c>
      <c r="BK626" s="19" t="e">
        <f>VLOOKUP(AE626,ORGANOGRAMAES!$C$1:$N$6000,9,0)</f>
        <v>#N/A</v>
      </c>
      <c r="BL626" s="19" t="e">
        <f>VLOOKUP(AE626,ORGANOGRAMAES!$C$1:$N$6000,10,0)</f>
        <v>#N/A</v>
      </c>
      <c r="BM626" s="19" t="e">
        <f>VLOOKUP(AE626,ORGANOGRAMAES!$C$1:$N$6000,11,0)</f>
        <v>#N/A</v>
      </c>
      <c r="BN626" s="19" t="e">
        <f>VLOOKUP(AE626,ORGANOGRAMAES!$C$1:$N$6000,12,0)</f>
        <v>#N/A</v>
      </c>
      <c r="BP626" s="19" t="str">
        <f t="shared" si="173"/>
        <v>-</v>
      </c>
      <c r="BQ626" s="19" t="str">
        <f t="shared" si="174"/>
        <v>-</v>
      </c>
      <c r="BR626" s="19" t="str">
        <f t="shared" si="175"/>
        <v>-</v>
      </c>
      <c r="BS626" s="19" t="str">
        <f t="shared" si="176"/>
        <v>-</v>
      </c>
      <c r="BT626" s="19" t="str">
        <f t="shared" si="177"/>
        <v>-</v>
      </c>
      <c r="BU626" s="19" t="str">
        <f t="shared" si="178"/>
        <v>-</v>
      </c>
      <c r="BV626" s="19" t="str">
        <f t="shared" si="179"/>
        <v>-</v>
      </c>
      <c r="BW626" s="19" t="str">
        <f t="shared" si="180"/>
        <v>-</v>
      </c>
      <c r="BX626" s="19" t="str">
        <f t="shared" si="181"/>
        <v>-</v>
      </c>
      <c r="BY626" s="19" t="str">
        <f t="shared" si="182"/>
        <v>-</v>
      </c>
      <c r="BZ626" s="19" t="str">
        <f t="shared" si="183"/>
        <v>-</v>
      </c>
    </row>
    <row r="627" spans="1:78">
      <c r="A627" s="106" t="str">
        <f t="shared" si="184"/>
        <v>22.1.00.00.00.00.00</v>
      </c>
      <c r="B627" s="106">
        <f t="shared" si="185"/>
        <v>22</v>
      </c>
      <c r="C627" s="107" t="str">
        <f t="shared" si="186"/>
        <v>1</v>
      </c>
      <c r="D627" s="32" t="s">
        <v>7024</v>
      </c>
      <c r="E627" s="32" t="s">
        <v>7024</v>
      </c>
      <c r="F627" s="32" t="s">
        <v>7024</v>
      </c>
      <c r="G627" s="32" t="s">
        <v>7024</v>
      </c>
      <c r="H627" s="32" t="s">
        <v>7024</v>
      </c>
      <c r="I627" s="33"/>
      <c r="J627" s="17" t="s">
        <v>93</v>
      </c>
      <c r="K627" s="150" t="str">
        <f t="shared" si="187"/>
        <v>-</v>
      </c>
      <c r="L627" s="123"/>
      <c r="M627" s="123"/>
      <c r="N627" s="123"/>
      <c r="O627" s="123"/>
      <c r="P627" s="123"/>
      <c r="Q627" s="123"/>
      <c r="AC627" s="50" t="str">
        <f t="shared" si="189"/>
        <v>22.1</v>
      </c>
      <c r="AD627" s="19">
        <f t="shared" si="190"/>
        <v>606</v>
      </c>
      <c r="AE627" s="49" t="str">
        <f t="shared" si="188"/>
        <v>22.1606</v>
      </c>
      <c r="BD627" s="19" t="e">
        <f>VLOOKUP(AE627,ORGANOGRAMAES!$C$1:$N$6000,2,0)</f>
        <v>#N/A</v>
      </c>
      <c r="BE627" s="19" t="e">
        <f>VLOOKUP(AE627,ORGANOGRAMAES!$C$1:$N$6000,3,0)</f>
        <v>#N/A</v>
      </c>
      <c r="BF627" s="19" t="e">
        <f>VLOOKUP(AE627,ORGANOGRAMAES!$C$1:$N$6000,4,0)</f>
        <v>#N/A</v>
      </c>
      <c r="BG627" s="19" t="e">
        <f>VLOOKUP(AE627,ORGANOGRAMAES!$C$1:$N$6000,5,0)</f>
        <v>#N/A</v>
      </c>
      <c r="BH627" s="19" t="e">
        <f>VLOOKUP(AE627,ORGANOGRAMAES!$C$1:$N$6000,6,0)</f>
        <v>#N/A</v>
      </c>
      <c r="BI627" s="19" t="e">
        <f>VLOOKUP(AE627,ORGANOGRAMAES!$C$1:$N$6000,7,0)</f>
        <v>#N/A</v>
      </c>
      <c r="BJ627" s="19" t="e">
        <f>VLOOKUP(AE627,ORGANOGRAMAES!$C$1:$N$6000,8,0)</f>
        <v>#N/A</v>
      </c>
      <c r="BK627" s="19" t="e">
        <f>VLOOKUP(AE627,ORGANOGRAMAES!$C$1:$N$6000,9,0)</f>
        <v>#N/A</v>
      </c>
      <c r="BL627" s="19" t="e">
        <f>VLOOKUP(AE627,ORGANOGRAMAES!$C$1:$N$6000,10,0)</f>
        <v>#N/A</v>
      </c>
      <c r="BM627" s="19" t="e">
        <f>VLOOKUP(AE627,ORGANOGRAMAES!$C$1:$N$6000,11,0)</f>
        <v>#N/A</v>
      </c>
      <c r="BN627" s="19" t="e">
        <f>VLOOKUP(AE627,ORGANOGRAMAES!$C$1:$N$6000,12,0)</f>
        <v>#N/A</v>
      </c>
      <c r="BP627" s="19" t="str">
        <f t="shared" si="173"/>
        <v>-</v>
      </c>
      <c r="BQ627" s="19" t="str">
        <f t="shared" si="174"/>
        <v>-</v>
      </c>
      <c r="BR627" s="19" t="str">
        <f t="shared" si="175"/>
        <v>-</v>
      </c>
      <c r="BS627" s="19" t="str">
        <f t="shared" si="176"/>
        <v>-</v>
      </c>
      <c r="BT627" s="19" t="str">
        <f t="shared" si="177"/>
        <v>-</v>
      </c>
      <c r="BU627" s="19" t="str">
        <f t="shared" si="178"/>
        <v>-</v>
      </c>
      <c r="BV627" s="19" t="str">
        <f t="shared" si="179"/>
        <v>-</v>
      </c>
      <c r="BW627" s="19" t="str">
        <f t="shared" si="180"/>
        <v>-</v>
      </c>
      <c r="BX627" s="19" t="str">
        <f t="shared" si="181"/>
        <v>-</v>
      </c>
      <c r="BY627" s="19" t="str">
        <f t="shared" si="182"/>
        <v>-</v>
      </c>
      <c r="BZ627" s="19" t="str">
        <f t="shared" si="183"/>
        <v>-</v>
      </c>
    </row>
    <row r="628" spans="1:78">
      <c r="A628" s="106" t="str">
        <f t="shared" si="184"/>
        <v>22.1.00.00.00.00.00</v>
      </c>
      <c r="B628" s="106">
        <f t="shared" si="185"/>
        <v>22</v>
      </c>
      <c r="C628" s="107" t="str">
        <f t="shared" si="186"/>
        <v>1</v>
      </c>
      <c r="D628" s="32" t="s">
        <v>7024</v>
      </c>
      <c r="E628" s="32" t="s">
        <v>7024</v>
      </c>
      <c r="F628" s="32" t="s">
        <v>7024</v>
      </c>
      <c r="G628" s="32" t="s">
        <v>7024</v>
      </c>
      <c r="H628" s="32" t="s">
        <v>7024</v>
      </c>
      <c r="I628" s="33"/>
      <c r="J628" s="17" t="s">
        <v>93</v>
      </c>
      <c r="K628" s="150" t="str">
        <f t="shared" si="187"/>
        <v>-</v>
      </c>
      <c r="L628" s="123"/>
      <c r="M628" s="123"/>
      <c r="N628" s="123"/>
      <c r="O628" s="123"/>
      <c r="P628" s="123"/>
      <c r="Q628" s="123"/>
      <c r="AC628" s="50" t="str">
        <f t="shared" si="189"/>
        <v>22.1</v>
      </c>
      <c r="AD628" s="19">
        <f t="shared" si="190"/>
        <v>607</v>
      </c>
      <c r="AE628" s="49" t="str">
        <f t="shared" si="188"/>
        <v>22.1607</v>
      </c>
      <c r="BD628" s="19" t="e">
        <f>VLOOKUP(AE628,ORGANOGRAMAES!$C$1:$N$6000,2,0)</f>
        <v>#N/A</v>
      </c>
      <c r="BE628" s="19" t="e">
        <f>VLOOKUP(AE628,ORGANOGRAMAES!$C$1:$N$6000,3,0)</f>
        <v>#N/A</v>
      </c>
      <c r="BF628" s="19" t="e">
        <f>VLOOKUP(AE628,ORGANOGRAMAES!$C$1:$N$6000,4,0)</f>
        <v>#N/A</v>
      </c>
      <c r="BG628" s="19" t="e">
        <f>VLOOKUP(AE628,ORGANOGRAMAES!$C$1:$N$6000,5,0)</f>
        <v>#N/A</v>
      </c>
      <c r="BH628" s="19" t="e">
        <f>VLOOKUP(AE628,ORGANOGRAMAES!$C$1:$N$6000,6,0)</f>
        <v>#N/A</v>
      </c>
      <c r="BI628" s="19" t="e">
        <f>VLOOKUP(AE628,ORGANOGRAMAES!$C$1:$N$6000,7,0)</f>
        <v>#N/A</v>
      </c>
      <c r="BJ628" s="19" t="e">
        <f>VLOOKUP(AE628,ORGANOGRAMAES!$C$1:$N$6000,8,0)</f>
        <v>#N/A</v>
      </c>
      <c r="BK628" s="19" t="e">
        <f>VLOOKUP(AE628,ORGANOGRAMAES!$C$1:$N$6000,9,0)</f>
        <v>#N/A</v>
      </c>
      <c r="BL628" s="19" t="e">
        <f>VLOOKUP(AE628,ORGANOGRAMAES!$C$1:$N$6000,10,0)</f>
        <v>#N/A</v>
      </c>
      <c r="BM628" s="19" t="e">
        <f>VLOOKUP(AE628,ORGANOGRAMAES!$C$1:$N$6000,11,0)</f>
        <v>#N/A</v>
      </c>
      <c r="BN628" s="19" t="e">
        <f>VLOOKUP(AE628,ORGANOGRAMAES!$C$1:$N$6000,12,0)</f>
        <v>#N/A</v>
      </c>
      <c r="BP628" s="19" t="str">
        <f t="shared" si="173"/>
        <v>-</v>
      </c>
      <c r="BQ628" s="19" t="str">
        <f t="shared" si="174"/>
        <v>-</v>
      </c>
      <c r="BR628" s="19" t="str">
        <f t="shared" si="175"/>
        <v>-</v>
      </c>
      <c r="BS628" s="19" t="str">
        <f t="shared" si="176"/>
        <v>-</v>
      </c>
      <c r="BT628" s="19" t="str">
        <f t="shared" si="177"/>
        <v>-</v>
      </c>
      <c r="BU628" s="19" t="str">
        <f t="shared" si="178"/>
        <v>-</v>
      </c>
      <c r="BV628" s="19" t="str">
        <f t="shared" si="179"/>
        <v>-</v>
      </c>
      <c r="BW628" s="19" t="str">
        <f t="shared" si="180"/>
        <v>-</v>
      </c>
      <c r="BX628" s="19" t="str">
        <f t="shared" si="181"/>
        <v>-</v>
      </c>
      <c r="BY628" s="19" t="str">
        <f t="shared" si="182"/>
        <v>-</v>
      </c>
      <c r="BZ628" s="19" t="str">
        <f t="shared" si="183"/>
        <v>-</v>
      </c>
    </row>
    <row r="629" spans="1:78">
      <c r="A629" s="106" t="str">
        <f t="shared" si="184"/>
        <v>22.1.00.00.00.00.00</v>
      </c>
      <c r="B629" s="106">
        <f t="shared" si="185"/>
        <v>22</v>
      </c>
      <c r="C629" s="107" t="str">
        <f t="shared" si="186"/>
        <v>1</v>
      </c>
      <c r="D629" s="32" t="s">
        <v>7024</v>
      </c>
      <c r="E629" s="32" t="s">
        <v>7024</v>
      </c>
      <c r="F629" s="32" t="s">
        <v>7024</v>
      </c>
      <c r="G629" s="32" t="s">
        <v>7024</v>
      </c>
      <c r="H629" s="32" t="s">
        <v>7024</v>
      </c>
      <c r="I629" s="33"/>
      <c r="J629" s="17" t="s">
        <v>93</v>
      </c>
      <c r="K629" s="150" t="str">
        <f t="shared" si="187"/>
        <v>-</v>
      </c>
      <c r="L629" s="123"/>
      <c r="M629" s="123"/>
      <c r="N629" s="123"/>
      <c r="O629" s="123"/>
      <c r="P629" s="123"/>
      <c r="Q629" s="123"/>
      <c r="AC629" s="50" t="str">
        <f t="shared" si="189"/>
        <v>22.1</v>
      </c>
      <c r="AD629" s="19">
        <f t="shared" si="190"/>
        <v>608</v>
      </c>
      <c r="AE629" s="49" t="str">
        <f t="shared" si="188"/>
        <v>22.1608</v>
      </c>
      <c r="BD629" s="19" t="e">
        <f>VLOOKUP(AE629,ORGANOGRAMAES!$C$1:$N$6000,2,0)</f>
        <v>#N/A</v>
      </c>
      <c r="BE629" s="19" t="e">
        <f>VLOOKUP(AE629,ORGANOGRAMAES!$C$1:$N$6000,3,0)</f>
        <v>#N/A</v>
      </c>
      <c r="BF629" s="19" t="e">
        <f>VLOOKUP(AE629,ORGANOGRAMAES!$C$1:$N$6000,4,0)</f>
        <v>#N/A</v>
      </c>
      <c r="BG629" s="19" t="e">
        <f>VLOOKUP(AE629,ORGANOGRAMAES!$C$1:$N$6000,5,0)</f>
        <v>#N/A</v>
      </c>
      <c r="BH629" s="19" t="e">
        <f>VLOOKUP(AE629,ORGANOGRAMAES!$C$1:$N$6000,6,0)</f>
        <v>#N/A</v>
      </c>
      <c r="BI629" s="19" t="e">
        <f>VLOOKUP(AE629,ORGANOGRAMAES!$C$1:$N$6000,7,0)</f>
        <v>#N/A</v>
      </c>
      <c r="BJ629" s="19" t="e">
        <f>VLOOKUP(AE629,ORGANOGRAMAES!$C$1:$N$6000,8,0)</f>
        <v>#N/A</v>
      </c>
      <c r="BK629" s="19" t="e">
        <f>VLOOKUP(AE629,ORGANOGRAMAES!$C$1:$N$6000,9,0)</f>
        <v>#N/A</v>
      </c>
      <c r="BL629" s="19" t="e">
        <f>VLOOKUP(AE629,ORGANOGRAMAES!$C$1:$N$6000,10,0)</f>
        <v>#N/A</v>
      </c>
      <c r="BM629" s="19" t="e">
        <f>VLOOKUP(AE629,ORGANOGRAMAES!$C$1:$N$6000,11,0)</f>
        <v>#N/A</v>
      </c>
      <c r="BN629" s="19" t="e">
        <f>VLOOKUP(AE629,ORGANOGRAMAES!$C$1:$N$6000,12,0)</f>
        <v>#N/A</v>
      </c>
      <c r="BP629" s="19" t="str">
        <f t="shared" si="173"/>
        <v>-</v>
      </c>
      <c r="BQ629" s="19" t="str">
        <f t="shared" si="174"/>
        <v>-</v>
      </c>
      <c r="BR629" s="19" t="str">
        <f t="shared" si="175"/>
        <v>-</v>
      </c>
      <c r="BS629" s="19" t="str">
        <f t="shared" si="176"/>
        <v>-</v>
      </c>
      <c r="BT629" s="19" t="str">
        <f t="shared" si="177"/>
        <v>-</v>
      </c>
      <c r="BU629" s="19" t="str">
        <f t="shared" si="178"/>
        <v>-</v>
      </c>
      <c r="BV629" s="19" t="str">
        <f t="shared" si="179"/>
        <v>-</v>
      </c>
      <c r="BW629" s="19" t="str">
        <f t="shared" si="180"/>
        <v>-</v>
      </c>
      <c r="BX629" s="19" t="str">
        <f t="shared" si="181"/>
        <v>-</v>
      </c>
      <c r="BY629" s="19" t="str">
        <f t="shared" si="182"/>
        <v>-</v>
      </c>
      <c r="BZ629" s="19" t="str">
        <f t="shared" si="183"/>
        <v>-</v>
      </c>
    </row>
    <row r="630" spans="1:78">
      <c r="A630" s="106" t="str">
        <f t="shared" si="184"/>
        <v>22.1.00.00.00.00.00</v>
      </c>
      <c r="B630" s="106">
        <f t="shared" si="185"/>
        <v>22</v>
      </c>
      <c r="C630" s="107" t="str">
        <f t="shared" si="186"/>
        <v>1</v>
      </c>
      <c r="D630" s="32" t="s">
        <v>7024</v>
      </c>
      <c r="E630" s="32" t="s">
        <v>7024</v>
      </c>
      <c r="F630" s="32" t="s">
        <v>7024</v>
      </c>
      <c r="G630" s="32" t="s">
        <v>7024</v>
      </c>
      <c r="H630" s="32" t="s">
        <v>7024</v>
      </c>
      <c r="I630" s="33"/>
      <c r="J630" s="17" t="s">
        <v>93</v>
      </c>
      <c r="K630" s="150" t="str">
        <f t="shared" si="187"/>
        <v>-</v>
      </c>
      <c r="L630" s="123"/>
      <c r="M630" s="123"/>
      <c r="N630" s="123"/>
      <c r="O630" s="123"/>
      <c r="P630" s="123"/>
      <c r="Q630" s="123"/>
      <c r="AC630" s="50" t="str">
        <f t="shared" si="189"/>
        <v>22.1</v>
      </c>
      <c r="AD630" s="19">
        <f t="shared" si="190"/>
        <v>609</v>
      </c>
      <c r="AE630" s="49" t="str">
        <f t="shared" si="188"/>
        <v>22.1609</v>
      </c>
      <c r="BD630" s="19" t="e">
        <f>VLOOKUP(AE630,ORGANOGRAMAES!$C$1:$N$6000,2,0)</f>
        <v>#N/A</v>
      </c>
      <c r="BE630" s="19" t="e">
        <f>VLOOKUP(AE630,ORGANOGRAMAES!$C$1:$N$6000,3,0)</f>
        <v>#N/A</v>
      </c>
      <c r="BF630" s="19" t="e">
        <f>VLOOKUP(AE630,ORGANOGRAMAES!$C$1:$N$6000,4,0)</f>
        <v>#N/A</v>
      </c>
      <c r="BG630" s="19" t="e">
        <f>VLOOKUP(AE630,ORGANOGRAMAES!$C$1:$N$6000,5,0)</f>
        <v>#N/A</v>
      </c>
      <c r="BH630" s="19" t="e">
        <f>VLOOKUP(AE630,ORGANOGRAMAES!$C$1:$N$6000,6,0)</f>
        <v>#N/A</v>
      </c>
      <c r="BI630" s="19" t="e">
        <f>VLOOKUP(AE630,ORGANOGRAMAES!$C$1:$N$6000,7,0)</f>
        <v>#N/A</v>
      </c>
      <c r="BJ630" s="19" t="e">
        <f>VLOOKUP(AE630,ORGANOGRAMAES!$C$1:$N$6000,8,0)</f>
        <v>#N/A</v>
      </c>
      <c r="BK630" s="19" t="e">
        <f>VLOOKUP(AE630,ORGANOGRAMAES!$C$1:$N$6000,9,0)</f>
        <v>#N/A</v>
      </c>
      <c r="BL630" s="19" t="e">
        <f>VLOOKUP(AE630,ORGANOGRAMAES!$C$1:$N$6000,10,0)</f>
        <v>#N/A</v>
      </c>
      <c r="BM630" s="19" t="e">
        <f>VLOOKUP(AE630,ORGANOGRAMAES!$C$1:$N$6000,11,0)</f>
        <v>#N/A</v>
      </c>
      <c r="BN630" s="19" t="e">
        <f>VLOOKUP(AE630,ORGANOGRAMAES!$C$1:$N$6000,12,0)</f>
        <v>#N/A</v>
      </c>
      <c r="BP630" s="19" t="str">
        <f t="shared" si="173"/>
        <v>-</v>
      </c>
      <c r="BQ630" s="19" t="str">
        <f t="shared" si="174"/>
        <v>-</v>
      </c>
      <c r="BR630" s="19" t="str">
        <f t="shared" si="175"/>
        <v>-</v>
      </c>
      <c r="BS630" s="19" t="str">
        <f t="shared" si="176"/>
        <v>-</v>
      </c>
      <c r="BT630" s="19" t="str">
        <f t="shared" si="177"/>
        <v>-</v>
      </c>
      <c r="BU630" s="19" t="str">
        <f t="shared" si="178"/>
        <v>-</v>
      </c>
      <c r="BV630" s="19" t="str">
        <f t="shared" si="179"/>
        <v>-</v>
      </c>
      <c r="BW630" s="19" t="str">
        <f t="shared" si="180"/>
        <v>-</v>
      </c>
      <c r="BX630" s="19" t="str">
        <f t="shared" si="181"/>
        <v>-</v>
      </c>
      <c r="BY630" s="19" t="str">
        <f t="shared" si="182"/>
        <v>-</v>
      </c>
      <c r="BZ630" s="19" t="str">
        <f t="shared" si="183"/>
        <v>-</v>
      </c>
    </row>
    <row r="631" spans="1:78">
      <c r="A631" s="106" t="str">
        <f t="shared" si="184"/>
        <v>22.1.00.00.00.00.00</v>
      </c>
      <c r="B631" s="106">
        <f t="shared" si="185"/>
        <v>22</v>
      </c>
      <c r="C631" s="107" t="str">
        <f t="shared" si="186"/>
        <v>1</v>
      </c>
      <c r="D631" s="32" t="s">
        <v>7024</v>
      </c>
      <c r="E631" s="32" t="s">
        <v>7024</v>
      </c>
      <c r="F631" s="32" t="s">
        <v>7024</v>
      </c>
      <c r="G631" s="32" t="s">
        <v>7024</v>
      </c>
      <c r="H631" s="32" t="s">
        <v>7024</v>
      </c>
      <c r="I631" s="33"/>
      <c r="J631" s="17" t="s">
        <v>93</v>
      </c>
      <c r="K631" s="150" t="str">
        <f t="shared" si="187"/>
        <v>-</v>
      </c>
      <c r="L631" s="123"/>
      <c r="M631" s="123"/>
      <c r="N631" s="123"/>
      <c r="O631" s="123"/>
      <c r="P631" s="123"/>
      <c r="Q631" s="123"/>
      <c r="AC631" s="50" t="str">
        <f t="shared" si="189"/>
        <v>22.1</v>
      </c>
      <c r="AD631" s="19">
        <f t="shared" si="190"/>
        <v>610</v>
      </c>
      <c r="AE631" s="49" t="str">
        <f t="shared" si="188"/>
        <v>22.1610</v>
      </c>
      <c r="BD631" s="19" t="e">
        <f>VLOOKUP(AE631,ORGANOGRAMAES!$C$1:$N$6000,2,0)</f>
        <v>#N/A</v>
      </c>
      <c r="BE631" s="19" t="e">
        <f>VLOOKUP(AE631,ORGANOGRAMAES!$C$1:$N$6000,3,0)</f>
        <v>#N/A</v>
      </c>
      <c r="BF631" s="19" t="e">
        <f>VLOOKUP(AE631,ORGANOGRAMAES!$C$1:$N$6000,4,0)</f>
        <v>#N/A</v>
      </c>
      <c r="BG631" s="19" t="e">
        <f>VLOOKUP(AE631,ORGANOGRAMAES!$C$1:$N$6000,5,0)</f>
        <v>#N/A</v>
      </c>
      <c r="BH631" s="19" t="e">
        <f>VLOOKUP(AE631,ORGANOGRAMAES!$C$1:$N$6000,6,0)</f>
        <v>#N/A</v>
      </c>
      <c r="BI631" s="19" t="e">
        <f>VLOOKUP(AE631,ORGANOGRAMAES!$C$1:$N$6000,7,0)</f>
        <v>#N/A</v>
      </c>
      <c r="BJ631" s="19" t="e">
        <f>VLOOKUP(AE631,ORGANOGRAMAES!$C$1:$N$6000,8,0)</f>
        <v>#N/A</v>
      </c>
      <c r="BK631" s="19" t="e">
        <f>VLOOKUP(AE631,ORGANOGRAMAES!$C$1:$N$6000,9,0)</f>
        <v>#N/A</v>
      </c>
      <c r="BL631" s="19" t="e">
        <f>VLOOKUP(AE631,ORGANOGRAMAES!$C$1:$N$6000,10,0)</f>
        <v>#N/A</v>
      </c>
      <c r="BM631" s="19" t="e">
        <f>VLOOKUP(AE631,ORGANOGRAMAES!$C$1:$N$6000,11,0)</f>
        <v>#N/A</v>
      </c>
      <c r="BN631" s="19" t="e">
        <f>VLOOKUP(AE631,ORGANOGRAMAES!$C$1:$N$6000,12,0)</f>
        <v>#N/A</v>
      </c>
      <c r="BP631" s="19" t="str">
        <f t="shared" si="173"/>
        <v>-</v>
      </c>
      <c r="BQ631" s="19" t="str">
        <f t="shared" si="174"/>
        <v>-</v>
      </c>
      <c r="BR631" s="19" t="str">
        <f t="shared" si="175"/>
        <v>-</v>
      </c>
      <c r="BS631" s="19" t="str">
        <f t="shared" si="176"/>
        <v>-</v>
      </c>
      <c r="BT631" s="19" t="str">
        <f t="shared" si="177"/>
        <v>-</v>
      </c>
      <c r="BU631" s="19" t="str">
        <f t="shared" si="178"/>
        <v>-</v>
      </c>
      <c r="BV631" s="19" t="str">
        <f t="shared" si="179"/>
        <v>-</v>
      </c>
      <c r="BW631" s="19" t="str">
        <f t="shared" si="180"/>
        <v>-</v>
      </c>
      <c r="BX631" s="19" t="str">
        <f t="shared" si="181"/>
        <v>-</v>
      </c>
      <c r="BY631" s="19" t="str">
        <f t="shared" si="182"/>
        <v>-</v>
      </c>
      <c r="BZ631" s="19" t="str">
        <f t="shared" si="183"/>
        <v>-</v>
      </c>
    </row>
    <row r="632" spans="1:78">
      <c r="A632" s="106" t="str">
        <f t="shared" si="184"/>
        <v>22.1.00.00.00.00.00</v>
      </c>
      <c r="B632" s="106">
        <f t="shared" si="185"/>
        <v>22</v>
      </c>
      <c r="C632" s="107" t="str">
        <f t="shared" si="186"/>
        <v>1</v>
      </c>
      <c r="D632" s="32" t="s">
        <v>7024</v>
      </c>
      <c r="E632" s="32" t="s">
        <v>7024</v>
      </c>
      <c r="F632" s="32" t="s">
        <v>7024</v>
      </c>
      <c r="G632" s="32" t="s">
        <v>7024</v>
      </c>
      <c r="H632" s="32" t="s">
        <v>7024</v>
      </c>
      <c r="I632" s="33"/>
      <c r="J632" s="17" t="s">
        <v>93</v>
      </c>
      <c r="K632" s="150" t="str">
        <f t="shared" si="187"/>
        <v>-</v>
      </c>
      <c r="L632" s="123"/>
      <c r="M632" s="123"/>
      <c r="N632" s="123"/>
      <c r="O632" s="123"/>
      <c r="P632" s="123"/>
      <c r="Q632" s="123"/>
      <c r="AC632" s="50" t="str">
        <f t="shared" si="189"/>
        <v>22.1</v>
      </c>
      <c r="AD632" s="19">
        <f t="shared" si="190"/>
        <v>611</v>
      </c>
      <c r="AE632" s="49" t="str">
        <f t="shared" si="188"/>
        <v>22.1611</v>
      </c>
      <c r="BD632" s="19" t="e">
        <f>VLOOKUP(AE632,ORGANOGRAMAES!$C$1:$N$6000,2,0)</f>
        <v>#N/A</v>
      </c>
      <c r="BE632" s="19" t="e">
        <f>VLOOKUP(AE632,ORGANOGRAMAES!$C$1:$N$6000,3,0)</f>
        <v>#N/A</v>
      </c>
      <c r="BF632" s="19" t="e">
        <f>VLOOKUP(AE632,ORGANOGRAMAES!$C$1:$N$6000,4,0)</f>
        <v>#N/A</v>
      </c>
      <c r="BG632" s="19" t="e">
        <f>VLOOKUP(AE632,ORGANOGRAMAES!$C$1:$N$6000,5,0)</f>
        <v>#N/A</v>
      </c>
      <c r="BH632" s="19" t="e">
        <f>VLOOKUP(AE632,ORGANOGRAMAES!$C$1:$N$6000,6,0)</f>
        <v>#N/A</v>
      </c>
      <c r="BI632" s="19" t="e">
        <f>VLOOKUP(AE632,ORGANOGRAMAES!$C$1:$N$6000,7,0)</f>
        <v>#N/A</v>
      </c>
      <c r="BJ632" s="19" t="e">
        <f>VLOOKUP(AE632,ORGANOGRAMAES!$C$1:$N$6000,8,0)</f>
        <v>#N/A</v>
      </c>
      <c r="BK632" s="19" t="e">
        <f>VLOOKUP(AE632,ORGANOGRAMAES!$C$1:$N$6000,9,0)</f>
        <v>#N/A</v>
      </c>
      <c r="BL632" s="19" t="e">
        <f>VLOOKUP(AE632,ORGANOGRAMAES!$C$1:$N$6000,10,0)</f>
        <v>#N/A</v>
      </c>
      <c r="BM632" s="19" t="e">
        <f>VLOOKUP(AE632,ORGANOGRAMAES!$C$1:$N$6000,11,0)</f>
        <v>#N/A</v>
      </c>
      <c r="BN632" s="19" t="e">
        <f>VLOOKUP(AE632,ORGANOGRAMAES!$C$1:$N$6000,12,0)</f>
        <v>#N/A</v>
      </c>
      <c r="BP632" s="19" t="str">
        <f t="shared" si="173"/>
        <v>-</v>
      </c>
      <c r="BQ632" s="19" t="str">
        <f t="shared" si="174"/>
        <v>-</v>
      </c>
      <c r="BR632" s="19" t="str">
        <f t="shared" si="175"/>
        <v>-</v>
      </c>
      <c r="BS632" s="19" t="str">
        <f t="shared" si="176"/>
        <v>-</v>
      </c>
      <c r="BT632" s="19" t="str">
        <f t="shared" si="177"/>
        <v>-</v>
      </c>
      <c r="BU632" s="19" t="str">
        <f t="shared" si="178"/>
        <v>-</v>
      </c>
      <c r="BV632" s="19" t="str">
        <f t="shared" si="179"/>
        <v>-</v>
      </c>
      <c r="BW632" s="19" t="str">
        <f t="shared" si="180"/>
        <v>-</v>
      </c>
      <c r="BX632" s="19" t="str">
        <f t="shared" si="181"/>
        <v>-</v>
      </c>
      <c r="BY632" s="19" t="str">
        <f t="shared" si="182"/>
        <v>-</v>
      </c>
      <c r="BZ632" s="19" t="str">
        <f t="shared" si="183"/>
        <v>-</v>
      </c>
    </row>
    <row r="633" spans="1:78">
      <c r="A633" s="106" t="str">
        <f t="shared" si="184"/>
        <v>22.1.00.00.00.00.00</v>
      </c>
      <c r="B633" s="106">
        <f t="shared" si="185"/>
        <v>22</v>
      </c>
      <c r="C633" s="107" t="str">
        <f t="shared" si="186"/>
        <v>1</v>
      </c>
      <c r="D633" s="32" t="s">
        <v>7024</v>
      </c>
      <c r="E633" s="32" t="s">
        <v>7024</v>
      </c>
      <c r="F633" s="32" t="s">
        <v>7024</v>
      </c>
      <c r="G633" s="32" t="s">
        <v>7024</v>
      </c>
      <c r="H633" s="32" t="s">
        <v>7024</v>
      </c>
      <c r="I633" s="33"/>
      <c r="J633" s="17" t="s">
        <v>93</v>
      </c>
      <c r="K633" s="150" t="str">
        <f t="shared" si="187"/>
        <v>-</v>
      </c>
      <c r="L633" s="123"/>
      <c r="M633" s="123"/>
      <c r="N633" s="123"/>
      <c r="O633" s="123"/>
      <c r="P633" s="123"/>
      <c r="Q633" s="123"/>
      <c r="AC633" s="50" t="str">
        <f t="shared" si="189"/>
        <v>22.1</v>
      </c>
      <c r="AD633" s="19">
        <f t="shared" si="190"/>
        <v>612</v>
      </c>
      <c r="AE633" s="49" t="str">
        <f t="shared" si="188"/>
        <v>22.1612</v>
      </c>
      <c r="BD633" s="19" t="e">
        <f>VLOOKUP(AE633,ORGANOGRAMAES!$C$1:$N$6000,2,0)</f>
        <v>#N/A</v>
      </c>
      <c r="BE633" s="19" t="e">
        <f>VLOOKUP(AE633,ORGANOGRAMAES!$C$1:$N$6000,3,0)</f>
        <v>#N/A</v>
      </c>
      <c r="BF633" s="19" t="e">
        <f>VLOOKUP(AE633,ORGANOGRAMAES!$C$1:$N$6000,4,0)</f>
        <v>#N/A</v>
      </c>
      <c r="BG633" s="19" t="e">
        <f>VLOOKUP(AE633,ORGANOGRAMAES!$C$1:$N$6000,5,0)</f>
        <v>#N/A</v>
      </c>
      <c r="BH633" s="19" t="e">
        <f>VLOOKUP(AE633,ORGANOGRAMAES!$C$1:$N$6000,6,0)</f>
        <v>#N/A</v>
      </c>
      <c r="BI633" s="19" t="e">
        <f>VLOOKUP(AE633,ORGANOGRAMAES!$C$1:$N$6000,7,0)</f>
        <v>#N/A</v>
      </c>
      <c r="BJ633" s="19" t="e">
        <f>VLOOKUP(AE633,ORGANOGRAMAES!$C$1:$N$6000,8,0)</f>
        <v>#N/A</v>
      </c>
      <c r="BK633" s="19" t="e">
        <f>VLOOKUP(AE633,ORGANOGRAMAES!$C$1:$N$6000,9,0)</f>
        <v>#N/A</v>
      </c>
      <c r="BL633" s="19" t="e">
        <f>VLOOKUP(AE633,ORGANOGRAMAES!$C$1:$N$6000,10,0)</f>
        <v>#N/A</v>
      </c>
      <c r="BM633" s="19" t="e">
        <f>VLOOKUP(AE633,ORGANOGRAMAES!$C$1:$N$6000,11,0)</f>
        <v>#N/A</v>
      </c>
      <c r="BN633" s="19" t="e">
        <f>VLOOKUP(AE633,ORGANOGRAMAES!$C$1:$N$6000,12,0)</f>
        <v>#N/A</v>
      </c>
      <c r="BP633" s="19" t="str">
        <f t="shared" si="173"/>
        <v>-</v>
      </c>
      <c r="BQ633" s="19" t="str">
        <f t="shared" si="174"/>
        <v>-</v>
      </c>
      <c r="BR633" s="19" t="str">
        <f t="shared" si="175"/>
        <v>-</v>
      </c>
      <c r="BS633" s="19" t="str">
        <f t="shared" si="176"/>
        <v>-</v>
      </c>
      <c r="BT633" s="19" t="str">
        <f t="shared" si="177"/>
        <v>-</v>
      </c>
      <c r="BU633" s="19" t="str">
        <f t="shared" si="178"/>
        <v>-</v>
      </c>
      <c r="BV633" s="19" t="str">
        <f t="shared" si="179"/>
        <v>-</v>
      </c>
      <c r="BW633" s="19" t="str">
        <f t="shared" si="180"/>
        <v>-</v>
      </c>
      <c r="BX633" s="19" t="str">
        <f t="shared" si="181"/>
        <v>-</v>
      </c>
      <c r="BY633" s="19" t="str">
        <f t="shared" si="182"/>
        <v>-</v>
      </c>
      <c r="BZ633" s="19" t="str">
        <f t="shared" si="183"/>
        <v>-</v>
      </c>
    </row>
    <row r="634" spans="1:78">
      <c r="A634" s="106" t="str">
        <f t="shared" si="184"/>
        <v>22.1.00.00.00.00.00</v>
      </c>
      <c r="B634" s="106">
        <f t="shared" si="185"/>
        <v>22</v>
      </c>
      <c r="C634" s="107" t="str">
        <f t="shared" si="186"/>
        <v>1</v>
      </c>
      <c r="D634" s="32" t="s">
        <v>7024</v>
      </c>
      <c r="E634" s="32" t="s">
        <v>7024</v>
      </c>
      <c r="F634" s="32" t="s">
        <v>7024</v>
      </c>
      <c r="G634" s="32" t="s">
        <v>7024</v>
      </c>
      <c r="H634" s="32" t="s">
        <v>7024</v>
      </c>
      <c r="I634" s="33"/>
      <c r="J634" s="17" t="s">
        <v>93</v>
      </c>
      <c r="K634" s="150" t="str">
        <f t="shared" si="187"/>
        <v>-</v>
      </c>
      <c r="L634" s="123"/>
      <c r="M634" s="123"/>
      <c r="N634" s="123"/>
      <c r="O634" s="123"/>
      <c r="P634" s="123"/>
      <c r="Q634" s="123"/>
      <c r="AC634" s="50" t="str">
        <f t="shared" si="189"/>
        <v>22.1</v>
      </c>
      <c r="AD634" s="19">
        <f t="shared" si="190"/>
        <v>613</v>
      </c>
      <c r="AE634" s="49" t="str">
        <f t="shared" si="188"/>
        <v>22.1613</v>
      </c>
      <c r="BD634" s="19" t="e">
        <f>VLOOKUP(AE634,ORGANOGRAMAES!$C$1:$N$6000,2,0)</f>
        <v>#N/A</v>
      </c>
      <c r="BE634" s="19" t="e">
        <f>VLOOKUP(AE634,ORGANOGRAMAES!$C$1:$N$6000,3,0)</f>
        <v>#N/A</v>
      </c>
      <c r="BF634" s="19" t="e">
        <f>VLOOKUP(AE634,ORGANOGRAMAES!$C$1:$N$6000,4,0)</f>
        <v>#N/A</v>
      </c>
      <c r="BG634" s="19" t="e">
        <f>VLOOKUP(AE634,ORGANOGRAMAES!$C$1:$N$6000,5,0)</f>
        <v>#N/A</v>
      </c>
      <c r="BH634" s="19" t="e">
        <f>VLOOKUP(AE634,ORGANOGRAMAES!$C$1:$N$6000,6,0)</f>
        <v>#N/A</v>
      </c>
      <c r="BI634" s="19" t="e">
        <f>VLOOKUP(AE634,ORGANOGRAMAES!$C$1:$N$6000,7,0)</f>
        <v>#N/A</v>
      </c>
      <c r="BJ634" s="19" t="e">
        <f>VLOOKUP(AE634,ORGANOGRAMAES!$C$1:$N$6000,8,0)</f>
        <v>#N/A</v>
      </c>
      <c r="BK634" s="19" t="e">
        <f>VLOOKUP(AE634,ORGANOGRAMAES!$C$1:$N$6000,9,0)</f>
        <v>#N/A</v>
      </c>
      <c r="BL634" s="19" t="e">
        <f>VLOOKUP(AE634,ORGANOGRAMAES!$C$1:$N$6000,10,0)</f>
        <v>#N/A</v>
      </c>
      <c r="BM634" s="19" t="e">
        <f>VLOOKUP(AE634,ORGANOGRAMAES!$C$1:$N$6000,11,0)</f>
        <v>#N/A</v>
      </c>
      <c r="BN634" s="19" t="e">
        <f>VLOOKUP(AE634,ORGANOGRAMAES!$C$1:$N$6000,12,0)</f>
        <v>#N/A</v>
      </c>
      <c r="BP634" s="19" t="str">
        <f t="shared" si="173"/>
        <v>-</v>
      </c>
      <c r="BQ634" s="19" t="str">
        <f t="shared" si="174"/>
        <v>-</v>
      </c>
      <c r="BR634" s="19" t="str">
        <f t="shared" si="175"/>
        <v>-</v>
      </c>
      <c r="BS634" s="19" t="str">
        <f t="shared" si="176"/>
        <v>-</v>
      </c>
      <c r="BT634" s="19" t="str">
        <f t="shared" si="177"/>
        <v>-</v>
      </c>
      <c r="BU634" s="19" t="str">
        <f t="shared" si="178"/>
        <v>-</v>
      </c>
      <c r="BV634" s="19" t="str">
        <f t="shared" si="179"/>
        <v>-</v>
      </c>
      <c r="BW634" s="19" t="str">
        <f t="shared" si="180"/>
        <v>-</v>
      </c>
      <c r="BX634" s="19" t="str">
        <f t="shared" si="181"/>
        <v>-</v>
      </c>
      <c r="BY634" s="19" t="str">
        <f t="shared" si="182"/>
        <v>-</v>
      </c>
      <c r="BZ634" s="19" t="str">
        <f t="shared" si="183"/>
        <v>-</v>
      </c>
    </row>
    <row r="635" spans="1:78">
      <c r="A635" s="106" t="str">
        <f t="shared" si="184"/>
        <v>22.1.00.00.00.00.00</v>
      </c>
      <c r="B635" s="106">
        <f t="shared" si="185"/>
        <v>22</v>
      </c>
      <c r="C635" s="107" t="str">
        <f t="shared" si="186"/>
        <v>1</v>
      </c>
      <c r="D635" s="32" t="s">
        <v>7024</v>
      </c>
      <c r="E635" s="32" t="s">
        <v>7024</v>
      </c>
      <c r="F635" s="32" t="s">
        <v>7024</v>
      </c>
      <c r="G635" s="32" t="s">
        <v>7024</v>
      </c>
      <c r="H635" s="32" t="s">
        <v>7024</v>
      </c>
      <c r="I635" s="33"/>
      <c r="J635" s="17" t="s">
        <v>93</v>
      </c>
      <c r="K635" s="150" t="str">
        <f t="shared" si="187"/>
        <v>-</v>
      </c>
      <c r="L635" s="123"/>
      <c r="M635" s="123"/>
      <c r="N635" s="123"/>
      <c r="O635" s="123"/>
      <c r="P635" s="123"/>
      <c r="Q635" s="123"/>
      <c r="AC635" s="50" t="str">
        <f t="shared" si="189"/>
        <v>22.1</v>
      </c>
      <c r="AD635" s="19">
        <f t="shared" si="190"/>
        <v>614</v>
      </c>
      <c r="AE635" s="49" t="str">
        <f t="shared" si="188"/>
        <v>22.1614</v>
      </c>
      <c r="BD635" s="19" t="e">
        <f>VLOOKUP(AE635,ORGANOGRAMAES!$C$1:$N$6000,2,0)</f>
        <v>#N/A</v>
      </c>
      <c r="BE635" s="19" t="e">
        <f>VLOOKUP(AE635,ORGANOGRAMAES!$C$1:$N$6000,3,0)</f>
        <v>#N/A</v>
      </c>
      <c r="BF635" s="19" t="e">
        <f>VLOOKUP(AE635,ORGANOGRAMAES!$C$1:$N$6000,4,0)</f>
        <v>#N/A</v>
      </c>
      <c r="BG635" s="19" t="e">
        <f>VLOOKUP(AE635,ORGANOGRAMAES!$C$1:$N$6000,5,0)</f>
        <v>#N/A</v>
      </c>
      <c r="BH635" s="19" t="e">
        <f>VLOOKUP(AE635,ORGANOGRAMAES!$C$1:$N$6000,6,0)</f>
        <v>#N/A</v>
      </c>
      <c r="BI635" s="19" t="e">
        <f>VLOOKUP(AE635,ORGANOGRAMAES!$C$1:$N$6000,7,0)</f>
        <v>#N/A</v>
      </c>
      <c r="BJ635" s="19" t="e">
        <f>VLOOKUP(AE635,ORGANOGRAMAES!$C$1:$N$6000,8,0)</f>
        <v>#N/A</v>
      </c>
      <c r="BK635" s="19" t="e">
        <f>VLOOKUP(AE635,ORGANOGRAMAES!$C$1:$N$6000,9,0)</f>
        <v>#N/A</v>
      </c>
      <c r="BL635" s="19" t="e">
        <f>VLOOKUP(AE635,ORGANOGRAMAES!$C$1:$N$6000,10,0)</f>
        <v>#N/A</v>
      </c>
      <c r="BM635" s="19" t="e">
        <f>VLOOKUP(AE635,ORGANOGRAMAES!$C$1:$N$6000,11,0)</f>
        <v>#N/A</v>
      </c>
      <c r="BN635" s="19" t="e">
        <f>VLOOKUP(AE635,ORGANOGRAMAES!$C$1:$N$6000,12,0)</f>
        <v>#N/A</v>
      </c>
      <c r="BP635" s="19" t="str">
        <f t="shared" si="173"/>
        <v>-</v>
      </c>
      <c r="BQ635" s="19" t="str">
        <f t="shared" si="174"/>
        <v>-</v>
      </c>
      <c r="BR635" s="19" t="str">
        <f t="shared" si="175"/>
        <v>-</v>
      </c>
      <c r="BS635" s="19" t="str">
        <f t="shared" si="176"/>
        <v>-</v>
      </c>
      <c r="BT635" s="19" t="str">
        <f t="shared" si="177"/>
        <v>-</v>
      </c>
      <c r="BU635" s="19" t="str">
        <f t="shared" si="178"/>
        <v>-</v>
      </c>
      <c r="BV635" s="19" t="str">
        <f t="shared" si="179"/>
        <v>-</v>
      </c>
      <c r="BW635" s="19" t="str">
        <f t="shared" si="180"/>
        <v>-</v>
      </c>
      <c r="BX635" s="19" t="str">
        <f t="shared" si="181"/>
        <v>-</v>
      </c>
      <c r="BY635" s="19" t="str">
        <f t="shared" si="182"/>
        <v>-</v>
      </c>
      <c r="BZ635" s="19" t="str">
        <f t="shared" si="183"/>
        <v>-</v>
      </c>
    </row>
    <row r="636" spans="1:78">
      <c r="A636" s="106" t="str">
        <f t="shared" si="184"/>
        <v>22.1.00.00.00.00.00</v>
      </c>
      <c r="B636" s="106">
        <f t="shared" si="185"/>
        <v>22</v>
      </c>
      <c r="C636" s="107" t="str">
        <f t="shared" si="186"/>
        <v>1</v>
      </c>
      <c r="D636" s="32" t="s">
        <v>7024</v>
      </c>
      <c r="E636" s="32" t="s">
        <v>7024</v>
      </c>
      <c r="F636" s="32" t="s">
        <v>7024</v>
      </c>
      <c r="G636" s="32" t="s">
        <v>7024</v>
      </c>
      <c r="H636" s="32" t="s">
        <v>7024</v>
      </c>
      <c r="I636" s="33"/>
      <c r="J636" s="17" t="s">
        <v>93</v>
      </c>
      <c r="K636" s="150" t="str">
        <f t="shared" si="187"/>
        <v>-</v>
      </c>
      <c r="L636" s="123"/>
      <c r="M636" s="123"/>
      <c r="N636" s="123"/>
      <c r="O636" s="123"/>
      <c r="P636" s="123"/>
      <c r="Q636" s="123"/>
      <c r="AC636" s="50" t="str">
        <f t="shared" si="189"/>
        <v>22.1</v>
      </c>
      <c r="AD636" s="19">
        <f t="shared" si="190"/>
        <v>615</v>
      </c>
      <c r="AE636" s="49" t="str">
        <f t="shared" si="188"/>
        <v>22.1615</v>
      </c>
      <c r="BD636" s="19" t="e">
        <f>VLOOKUP(AE636,ORGANOGRAMAES!$C$1:$N$6000,2,0)</f>
        <v>#N/A</v>
      </c>
      <c r="BE636" s="19" t="e">
        <f>VLOOKUP(AE636,ORGANOGRAMAES!$C$1:$N$6000,3,0)</f>
        <v>#N/A</v>
      </c>
      <c r="BF636" s="19" t="e">
        <f>VLOOKUP(AE636,ORGANOGRAMAES!$C$1:$N$6000,4,0)</f>
        <v>#N/A</v>
      </c>
      <c r="BG636" s="19" t="e">
        <f>VLOOKUP(AE636,ORGANOGRAMAES!$C$1:$N$6000,5,0)</f>
        <v>#N/A</v>
      </c>
      <c r="BH636" s="19" t="e">
        <f>VLOOKUP(AE636,ORGANOGRAMAES!$C$1:$N$6000,6,0)</f>
        <v>#N/A</v>
      </c>
      <c r="BI636" s="19" t="e">
        <f>VLOOKUP(AE636,ORGANOGRAMAES!$C$1:$N$6000,7,0)</f>
        <v>#N/A</v>
      </c>
      <c r="BJ636" s="19" t="e">
        <f>VLOOKUP(AE636,ORGANOGRAMAES!$C$1:$N$6000,8,0)</f>
        <v>#N/A</v>
      </c>
      <c r="BK636" s="19" t="e">
        <f>VLOOKUP(AE636,ORGANOGRAMAES!$C$1:$N$6000,9,0)</f>
        <v>#N/A</v>
      </c>
      <c r="BL636" s="19" t="e">
        <f>VLOOKUP(AE636,ORGANOGRAMAES!$C$1:$N$6000,10,0)</f>
        <v>#N/A</v>
      </c>
      <c r="BM636" s="19" t="e">
        <f>VLOOKUP(AE636,ORGANOGRAMAES!$C$1:$N$6000,11,0)</f>
        <v>#N/A</v>
      </c>
      <c r="BN636" s="19" t="e">
        <f>VLOOKUP(AE636,ORGANOGRAMAES!$C$1:$N$6000,12,0)</f>
        <v>#N/A</v>
      </c>
      <c r="BP636" s="19" t="str">
        <f t="shared" si="173"/>
        <v>-</v>
      </c>
      <c r="BQ636" s="19" t="str">
        <f t="shared" si="174"/>
        <v>-</v>
      </c>
      <c r="BR636" s="19" t="str">
        <f t="shared" si="175"/>
        <v>-</v>
      </c>
      <c r="BS636" s="19" t="str">
        <f t="shared" si="176"/>
        <v>-</v>
      </c>
      <c r="BT636" s="19" t="str">
        <f t="shared" si="177"/>
        <v>-</v>
      </c>
      <c r="BU636" s="19" t="str">
        <f t="shared" si="178"/>
        <v>-</v>
      </c>
      <c r="BV636" s="19" t="str">
        <f t="shared" si="179"/>
        <v>-</v>
      </c>
      <c r="BW636" s="19" t="str">
        <f t="shared" si="180"/>
        <v>-</v>
      </c>
      <c r="BX636" s="19" t="str">
        <f t="shared" si="181"/>
        <v>-</v>
      </c>
      <c r="BY636" s="19" t="str">
        <f t="shared" si="182"/>
        <v>-</v>
      </c>
      <c r="BZ636" s="19" t="str">
        <f t="shared" si="183"/>
        <v>-</v>
      </c>
    </row>
    <row r="637" spans="1:78">
      <c r="A637" s="106" t="str">
        <f t="shared" si="184"/>
        <v>22.1.00.00.00.00.00</v>
      </c>
      <c r="B637" s="106">
        <f t="shared" si="185"/>
        <v>22</v>
      </c>
      <c r="C637" s="107" t="str">
        <f t="shared" si="186"/>
        <v>1</v>
      </c>
      <c r="D637" s="32" t="s">
        <v>7024</v>
      </c>
      <c r="E637" s="32" t="s">
        <v>7024</v>
      </c>
      <c r="F637" s="32" t="s">
        <v>7024</v>
      </c>
      <c r="G637" s="32" t="s">
        <v>7024</v>
      </c>
      <c r="H637" s="32" t="s">
        <v>7024</v>
      </c>
      <c r="I637" s="33" t="s">
        <v>7297</v>
      </c>
      <c r="J637" s="17" t="s">
        <v>93</v>
      </c>
      <c r="K637" s="150" t="str">
        <f t="shared" si="187"/>
        <v>-</v>
      </c>
      <c r="L637" s="123"/>
      <c r="M637" s="123"/>
      <c r="N637" s="123"/>
      <c r="O637" s="123"/>
      <c r="P637" s="123"/>
      <c r="Q637" s="123"/>
      <c r="AC637" s="50" t="str">
        <f t="shared" si="189"/>
        <v>22.1</v>
      </c>
      <c r="AD637" s="19">
        <f t="shared" si="190"/>
        <v>616</v>
      </c>
      <c r="AE637" s="49" t="str">
        <f t="shared" si="188"/>
        <v>22.1616</v>
      </c>
      <c r="BD637" s="19" t="e">
        <f>VLOOKUP(AE637,ORGANOGRAMAES!$C$1:$N$6000,2,0)</f>
        <v>#N/A</v>
      </c>
      <c r="BE637" s="19" t="e">
        <f>VLOOKUP(AE637,ORGANOGRAMAES!$C$1:$N$6000,3,0)</f>
        <v>#N/A</v>
      </c>
      <c r="BF637" s="19" t="e">
        <f>VLOOKUP(AE637,ORGANOGRAMAES!$C$1:$N$6000,4,0)</f>
        <v>#N/A</v>
      </c>
      <c r="BG637" s="19" t="e">
        <f>VLOOKUP(AE637,ORGANOGRAMAES!$C$1:$N$6000,5,0)</f>
        <v>#N/A</v>
      </c>
      <c r="BH637" s="19" t="e">
        <f>VLOOKUP(AE637,ORGANOGRAMAES!$C$1:$N$6000,6,0)</f>
        <v>#N/A</v>
      </c>
      <c r="BI637" s="19" t="e">
        <f>VLOOKUP(AE637,ORGANOGRAMAES!$C$1:$N$6000,7,0)</f>
        <v>#N/A</v>
      </c>
      <c r="BJ637" s="19" t="e">
        <f>VLOOKUP(AE637,ORGANOGRAMAES!$C$1:$N$6000,8,0)</f>
        <v>#N/A</v>
      </c>
      <c r="BK637" s="19" t="e">
        <f>VLOOKUP(AE637,ORGANOGRAMAES!$C$1:$N$6000,9,0)</f>
        <v>#N/A</v>
      </c>
      <c r="BL637" s="19" t="e">
        <f>VLOOKUP(AE637,ORGANOGRAMAES!$C$1:$N$6000,10,0)</f>
        <v>#N/A</v>
      </c>
      <c r="BM637" s="19" t="e">
        <f>VLOOKUP(AE637,ORGANOGRAMAES!$C$1:$N$6000,11,0)</f>
        <v>#N/A</v>
      </c>
      <c r="BN637" s="19" t="e">
        <f>VLOOKUP(AE637,ORGANOGRAMAES!$C$1:$N$6000,12,0)</f>
        <v>#N/A</v>
      </c>
      <c r="BP637" s="19" t="str">
        <f t="shared" si="173"/>
        <v>-</v>
      </c>
      <c r="BQ637" s="19" t="str">
        <f t="shared" si="174"/>
        <v>-</v>
      </c>
      <c r="BR637" s="19" t="str">
        <f t="shared" si="175"/>
        <v>-</v>
      </c>
      <c r="BS637" s="19" t="str">
        <f t="shared" si="176"/>
        <v>-</v>
      </c>
      <c r="BT637" s="19" t="str">
        <f t="shared" si="177"/>
        <v>-</v>
      </c>
      <c r="BU637" s="19" t="str">
        <f t="shared" si="178"/>
        <v>-</v>
      </c>
      <c r="BV637" s="19" t="str">
        <f t="shared" si="179"/>
        <v>-</v>
      </c>
      <c r="BW637" s="19" t="str">
        <f t="shared" si="180"/>
        <v>-</v>
      </c>
      <c r="BX637" s="19" t="str">
        <f t="shared" si="181"/>
        <v>-</v>
      </c>
      <c r="BY637" s="19" t="str">
        <f t="shared" si="182"/>
        <v>-</v>
      </c>
      <c r="BZ637" s="19" t="str">
        <f t="shared" si="183"/>
        <v>-</v>
      </c>
    </row>
    <row r="638" spans="1:78">
      <c r="A638" s="106" t="str">
        <f t="shared" si="184"/>
        <v>22.1.00.00.00.00.00</v>
      </c>
      <c r="B638" s="106">
        <f t="shared" si="185"/>
        <v>22</v>
      </c>
      <c r="C638" s="107" t="str">
        <f t="shared" si="186"/>
        <v>1</v>
      </c>
      <c r="D638" s="32" t="s">
        <v>7024</v>
      </c>
      <c r="E638" s="32" t="s">
        <v>7024</v>
      </c>
      <c r="F638" s="32" t="s">
        <v>7024</v>
      </c>
      <c r="G638" s="32" t="s">
        <v>7024</v>
      </c>
      <c r="H638" s="32" t="s">
        <v>7024</v>
      </c>
      <c r="I638" s="33"/>
      <c r="J638" s="17" t="s">
        <v>93</v>
      </c>
      <c r="K638" s="150" t="str">
        <f t="shared" si="187"/>
        <v>-</v>
      </c>
      <c r="L638" s="123"/>
      <c r="M638" s="123"/>
      <c r="N638" s="123"/>
      <c r="O638" s="123"/>
      <c r="P638" s="123"/>
      <c r="Q638" s="123"/>
      <c r="AC638" s="50" t="str">
        <f t="shared" si="189"/>
        <v>22.1</v>
      </c>
      <c r="AD638" s="19">
        <f t="shared" si="190"/>
        <v>617</v>
      </c>
      <c r="AE638" s="49" t="str">
        <f t="shared" si="188"/>
        <v>22.1617</v>
      </c>
      <c r="BD638" s="19" t="e">
        <f>VLOOKUP(AE638,ORGANOGRAMAES!$C$1:$N$6000,2,0)</f>
        <v>#N/A</v>
      </c>
      <c r="BE638" s="19" t="e">
        <f>VLOOKUP(AE638,ORGANOGRAMAES!$C$1:$N$6000,3,0)</f>
        <v>#N/A</v>
      </c>
      <c r="BF638" s="19" t="e">
        <f>VLOOKUP(AE638,ORGANOGRAMAES!$C$1:$N$6000,4,0)</f>
        <v>#N/A</v>
      </c>
      <c r="BG638" s="19" t="e">
        <f>VLOOKUP(AE638,ORGANOGRAMAES!$C$1:$N$6000,5,0)</f>
        <v>#N/A</v>
      </c>
      <c r="BH638" s="19" t="e">
        <f>VLOOKUP(AE638,ORGANOGRAMAES!$C$1:$N$6000,6,0)</f>
        <v>#N/A</v>
      </c>
      <c r="BI638" s="19" t="e">
        <f>VLOOKUP(AE638,ORGANOGRAMAES!$C$1:$N$6000,7,0)</f>
        <v>#N/A</v>
      </c>
      <c r="BJ638" s="19" t="e">
        <f>VLOOKUP(AE638,ORGANOGRAMAES!$C$1:$N$6000,8,0)</f>
        <v>#N/A</v>
      </c>
      <c r="BK638" s="19" t="e">
        <f>VLOOKUP(AE638,ORGANOGRAMAES!$C$1:$N$6000,9,0)</f>
        <v>#N/A</v>
      </c>
      <c r="BL638" s="19" t="e">
        <f>VLOOKUP(AE638,ORGANOGRAMAES!$C$1:$N$6000,10,0)</f>
        <v>#N/A</v>
      </c>
      <c r="BM638" s="19" t="e">
        <f>VLOOKUP(AE638,ORGANOGRAMAES!$C$1:$N$6000,11,0)</f>
        <v>#N/A</v>
      </c>
      <c r="BN638" s="19" t="e">
        <f>VLOOKUP(AE638,ORGANOGRAMAES!$C$1:$N$6000,12,0)</f>
        <v>#N/A</v>
      </c>
      <c r="BP638" s="19" t="str">
        <f t="shared" si="173"/>
        <v>-</v>
      </c>
      <c r="BQ638" s="19" t="str">
        <f t="shared" si="174"/>
        <v>-</v>
      </c>
      <c r="BR638" s="19" t="str">
        <f t="shared" si="175"/>
        <v>-</v>
      </c>
      <c r="BS638" s="19" t="str">
        <f t="shared" si="176"/>
        <v>-</v>
      </c>
      <c r="BT638" s="19" t="str">
        <f t="shared" si="177"/>
        <v>-</v>
      </c>
      <c r="BU638" s="19" t="str">
        <f t="shared" si="178"/>
        <v>-</v>
      </c>
      <c r="BV638" s="19" t="str">
        <f t="shared" si="179"/>
        <v>-</v>
      </c>
      <c r="BW638" s="19" t="str">
        <f t="shared" si="180"/>
        <v>-</v>
      </c>
      <c r="BX638" s="19" t="str">
        <f t="shared" si="181"/>
        <v>-</v>
      </c>
      <c r="BY638" s="19" t="str">
        <f t="shared" si="182"/>
        <v>-</v>
      </c>
      <c r="BZ638" s="19" t="str">
        <f t="shared" si="183"/>
        <v>-</v>
      </c>
    </row>
    <row r="639" spans="1:78">
      <c r="A639" s="106" t="str">
        <f t="shared" si="184"/>
        <v>22.1.00.00.00.00.00</v>
      </c>
      <c r="B639" s="106">
        <f t="shared" si="185"/>
        <v>22</v>
      </c>
      <c r="C639" s="107" t="str">
        <f t="shared" si="186"/>
        <v>1</v>
      </c>
      <c r="D639" s="32" t="s">
        <v>7024</v>
      </c>
      <c r="E639" s="32" t="s">
        <v>7024</v>
      </c>
      <c r="F639" s="32" t="s">
        <v>7024</v>
      </c>
      <c r="G639" s="32" t="s">
        <v>7024</v>
      </c>
      <c r="H639" s="32" t="s">
        <v>7024</v>
      </c>
      <c r="I639" s="33"/>
      <c r="J639" s="17" t="s">
        <v>93</v>
      </c>
      <c r="K639" s="150" t="str">
        <f t="shared" si="187"/>
        <v>-</v>
      </c>
      <c r="L639" s="123"/>
      <c r="M639" s="123"/>
      <c r="N639" s="123"/>
      <c r="O639" s="123"/>
      <c r="P639" s="123"/>
      <c r="Q639" s="123"/>
      <c r="AC639" s="50" t="str">
        <f t="shared" si="189"/>
        <v>22.1</v>
      </c>
      <c r="AD639" s="19">
        <f t="shared" si="190"/>
        <v>618</v>
      </c>
      <c r="AE639" s="49" t="str">
        <f t="shared" si="188"/>
        <v>22.1618</v>
      </c>
      <c r="BD639" s="19" t="e">
        <f>VLOOKUP(AE639,ORGANOGRAMAES!$C$1:$N$6000,2,0)</f>
        <v>#N/A</v>
      </c>
      <c r="BE639" s="19" t="e">
        <f>VLOOKUP(AE639,ORGANOGRAMAES!$C$1:$N$6000,3,0)</f>
        <v>#N/A</v>
      </c>
      <c r="BF639" s="19" t="e">
        <f>VLOOKUP(AE639,ORGANOGRAMAES!$C$1:$N$6000,4,0)</f>
        <v>#N/A</v>
      </c>
      <c r="BG639" s="19" t="e">
        <f>VLOOKUP(AE639,ORGANOGRAMAES!$C$1:$N$6000,5,0)</f>
        <v>#N/A</v>
      </c>
      <c r="BH639" s="19" t="e">
        <f>VLOOKUP(AE639,ORGANOGRAMAES!$C$1:$N$6000,6,0)</f>
        <v>#N/A</v>
      </c>
      <c r="BI639" s="19" t="e">
        <f>VLOOKUP(AE639,ORGANOGRAMAES!$C$1:$N$6000,7,0)</f>
        <v>#N/A</v>
      </c>
      <c r="BJ639" s="19" t="e">
        <f>VLOOKUP(AE639,ORGANOGRAMAES!$C$1:$N$6000,8,0)</f>
        <v>#N/A</v>
      </c>
      <c r="BK639" s="19" t="e">
        <f>VLOOKUP(AE639,ORGANOGRAMAES!$C$1:$N$6000,9,0)</f>
        <v>#N/A</v>
      </c>
      <c r="BL639" s="19" t="e">
        <f>VLOOKUP(AE639,ORGANOGRAMAES!$C$1:$N$6000,10,0)</f>
        <v>#N/A</v>
      </c>
      <c r="BM639" s="19" t="e">
        <f>VLOOKUP(AE639,ORGANOGRAMAES!$C$1:$N$6000,11,0)</f>
        <v>#N/A</v>
      </c>
      <c r="BN639" s="19" t="e">
        <f>VLOOKUP(AE639,ORGANOGRAMAES!$C$1:$N$6000,12,0)</f>
        <v>#N/A</v>
      </c>
      <c r="BP639" s="19" t="str">
        <f t="shared" si="173"/>
        <v>-</v>
      </c>
      <c r="BQ639" s="19" t="str">
        <f t="shared" si="174"/>
        <v>-</v>
      </c>
      <c r="BR639" s="19" t="str">
        <f t="shared" si="175"/>
        <v>-</v>
      </c>
      <c r="BS639" s="19" t="str">
        <f t="shared" si="176"/>
        <v>-</v>
      </c>
      <c r="BT639" s="19" t="str">
        <f t="shared" si="177"/>
        <v>-</v>
      </c>
      <c r="BU639" s="19" t="str">
        <f t="shared" si="178"/>
        <v>-</v>
      </c>
      <c r="BV639" s="19" t="str">
        <f t="shared" si="179"/>
        <v>-</v>
      </c>
      <c r="BW639" s="19" t="str">
        <f t="shared" si="180"/>
        <v>-</v>
      </c>
      <c r="BX639" s="19" t="str">
        <f t="shared" si="181"/>
        <v>-</v>
      </c>
      <c r="BY639" s="19" t="str">
        <f t="shared" si="182"/>
        <v>-</v>
      </c>
      <c r="BZ639" s="19" t="str">
        <f t="shared" si="183"/>
        <v>-</v>
      </c>
    </row>
    <row r="640" spans="1:78">
      <c r="A640" s="106" t="str">
        <f t="shared" si="184"/>
        <v>22.1.00.00.00.00.00</v>
      </c>
      <c r="B640" s="106">
        <f t="shared" si="185"/>
        <v>22</v>
      </c>
      <c r="C640" s="107" t="str">
        <f t="shared" si="186"/>
        <v>1</v>
      </c>
      <c r="D640" s="32" t="s">
        <v>7024</v>
      </c>
      <c r="E640" s="32" t="s">
        <v>7024</v>
      </c>
      <c r="F640" s="32" t="s">
        <v>7024</v>
      </c>
      <c r="G640" s="32" t="s">
        <v>7024</v>
      </c>
      <c r="H640" s="32" t="s">
        <v>7024</v>
      </c>
      <c r="I640" s="33"/>
      <c r="J640" s="17" t="s">
        <v>93</v>
      </c>
      <c r="K640" s="150" t="str">
        <f t="shared" si="187"/>
        <v>-</v>
      </c>
      <c r="L640" s="123"/>
      <c r="M640" s="123"/>
      <c r="N640" s="123"/>
      <c r="O640" s="123"/>
      <c r="P640" s="123"/>
      <c r="Q640" s="123"/>
      <c r="AC640" s="50" t="str">
        <f t="shared" si="189"/>
        <v>22.1</v>
      </c>
      <c r="AD640" s="19">
        <f t="shared" si="190"/>
        <v>619</v>
      </c>
      <c r="AE640" s="49" t="str">
        <f t="shared" si="188"/>
        <v>22.1619</v>
      </c>
      <c r="BD640" s="19" t="e">
        <f>VLOOKUP(AE640,ORGANOGRAMAES!$C$1:$N$6000,2,0)</f>
        <v>#N/A</v>
      </c>
      <c r="BE640" s="19" t="e">
        <f>VLOOKUP(AE640,ORGANOGRAMAES!$C$1:$N$6000,3,0)</f>
        <v>#N/A</v>
      </c>
      <c r="BF640" s="19" t="e">
        <f>VLOOKUP(AE640,ORGANOGRAMAES!$C$1:$N$6000,4,0)</f>
        <v>#N/A</v>
      </c>
      <c r="BG640" s="19" t="e">
        <f>VLOOKUP(AE640,ORGANOGRAMAES!$C$1:$N$6000,5,0)</f>
        <v>#N/A</v>
      </c>
      <c r="BH640" s="19" t="e">
        <f>VLOOKUP(AE640,ORGANOGRAMAES!$C$1:$N$6000,6,0)</f>
        <v>#N/A</v>
      </c>
      <c r="BI640" s="19" t="e">
        <f>VLOOKUP(AE640,ORGANOGRAMAES!$C$1:$N$6000,7,0)</f>
        <v>#N/A</v>
      </c>
      <c r="BJ640" s="19" t="e">
        <f>VLOOKUP(AE640,ORGANOGRAMAES!$C$1:$N$6000,8,0)</f>
        <v>#N/A</v>
      </c>
      <c r="BK640" s="19" t="e">
        <f>VLOOKUP(AE640,ORGANOGRAMAES!$C$1:$N$6000,9,0)</f>
        <v>#N/A</v>
      </c>
      <c r="BL640" s="19" t="e">
        <f>VLOOKUP(AE640,ORGANOGRAMAES!$C$1:$N$6000,10,0)</f>
        <v>#N/A</v>
      </c>
      <c r="BM640" s="19" t="e">
        <f>VLOOKUP(AE640,ORGANOGRAMAES!$C$1:$N$6000,11,0)</f>
        <v>#N/A</v>
      </c>
      <c r="BN640" s="19" t="e">
        <f>VLOOKUP(AE640,ORGANOGRAMAES!$C$1:$N$6000,12,0)</f>
        <v>#N/A</v>
      </c>
      <c r="BP640" s="19" t="str">
        <f t="shared" si="173"/>
        <v>-</v>
      </c>
      <c r="BQ640" s="19" t="str">
        <f t="shared" si="174"/>
        <v>-</v>
      </c>
      <c r="BR640" s="19" t="str">
        <f t="shared" si="175"/>
        <v>-</v>
      </c>
      <c r="BS640" s="19" t="str">
        <f t="shared" si="176"/>
        <v>-</v>
      </c>
      <c r="BT640" s="19" t="str">
        <f t="shared" si="177"/>
        <v>-</v>
      </c>
      <c r="BU640" s="19" t="str">
        <f t="shared" si="178"/>
        <v>-</v>
      </c>
      <c r="BV640" s="19" t="str">
        <f t="shared" si="179"/>
        <v>-</v>
      </c>
      <c r="BW640" s="19" t="str">
        <f t="shared" si="180"/>
        <v>-</v>
      </c>
      <c r="BX640" s="19" t="str">
        <f t="shared" si="181"/>
        <v>-</v>
      </c>
      <c r="BY640" s="19" t="str">
        <f t="shared" si="182"/>
        <v>-</v>
      </c>
      <c r="BZ640" s="19" t="str">
        <f t="shared" si="183"/>
        <v>-</v>
      </c>
    </row>
    <row r="641" spans="1:78">
      <c r="A641" s="106" t="str">
        <f t="shared" si="184"/>
        <v>22.1.00.00.00.00.00</v>
      </c>
      <c r="B641" s="106">
        <f t="shared" si="185"/>
        <v>22</v>
      </c>
      <c r="C641" s="107" t="str">
        <f t="shared" si="186"/>
        <v>1</v>
      </c>
      <c r="D641" s="32" t="s">
        <v>7024</v>
      </c>
      <c r="E641" s="32" t="s">
        <v>7024</v>
      </c>
      <c r="F641" s="32" t="s">
        <v>7024</v>
      </c>
      <c r="G641" s="32" t="s">
        <v>7024</v>
      </c>
      <c r="H641" s="32" t="s">
        <v>7024</v>
      </c>
      <c r="I641" s="33"/>
      <c r="J641" s="17" t="s">
        <v>93</v>
      </c>
      <c r="K641" s="150" t="str">
        <f t="shared" si="187"/>
        <v>-</v>
      </c>
      <c r="L641" s="123"/>
      <c r="M641" s="123"/>
      <c r="N641" s="123"/>
      <c r="O641" s="123"/>
      <c r="P641" s="123"/>
      <c r="Q641" s="123"/>
      <c r="AC641" s="50" t="str">
        <f t="shared" si="189"/>
        <v>22.1</v>
      </c>
      <c r="AD641" s="19">
        <f t="shared" si="190"/>
        <v>620</v>
      </c>
      <c r="AE641" s="49" t="str">
        <f t="shared" si="188"/>
        <v>22.1620</v>
      </c>
      <c r="BD641" s="19" t="e">
        <f>VLOOKUP(AE641,ORGANOGRAMAES!$C$1:$N$6000,2,0)</f>
        <v>#N/A</v>
      </c>
      <c r="BE641" s="19" t="e">
        <f>VLOOKUP(AE641,ORGANOGRAMAES!$C$1:$N$6000,3,0)</f>
        <v>#N/A</v>
      </c>
      <c r="BF641" s="19" t="e">
        <f>VLOOKUP(AE641,ORGANOGRAMAES!$C$1:$N$6000,4,0)</f>
        <v>#N/A</v>
      </c>
      <c r="BG641" s="19" t="e">
        <f>VLOOKUP(AE641,ORGANOGRAMAES!$C$1:$N$6000,5,0)</f>
        <v>#N/A</v>
      </c>
      <c r="BH641" s="19" t="e">
        <f>VLOOKUP(AE641,ORGANOGRAMAES!$C$1:$N$6000,6,0)</f>
        <v>#N/A</v>
      </c>
      <c r="BI641" s="19" t="e">
        <f>VLOOKUP(AE641,ORGANOGRAMAES!$C$1:$N$6000,7,0)</f>
        <v>#N/A</v>
      </c>
      <c r="BJ641" s="19" t="e">
        <f>VLOOKUP(AE641,ORGANOGRAMAES!$C$1:$N$6000,8,0)</f>
        <v>#N/A</v>
      </c>
      <c r="BK641" s="19" t="e">
        <f>VLOOKUP(AE641,ORGANOGRAMAES!$C$1:$N$6000,9,0)</f>
        <v>#N/A</v>
      </c>
      <c r="BL641" s="19" t="e">
        <f>VLOOKUP(AE641,ORGANOGRAMAES!$C$1:$N$6000,10,0)</f>
        <v>#N/A</v>
      </c>
      <c r="BM641" s="19" t="e">
        <f>VLOOKUP(AE641,ORGANOGRAMAES!$C$1:$N$6000,11,0)</f>
        <v>#N/A</v>
      </c>
      <c r="BN641" s="19" t="e">
        <f>VLOOKUP(AE641,ORGANOGRAMAES!$C$1:$N$6000,12,0)</f>
        <v>#N/A</v>
      </c>
      <c r="BP641" s="19" t="str">
        <f t="shared" si="173"/>
        <v>-</v>
      </c>
      <c r="BQ641" s="19" t="str">
        <f t="shared" si="174"/>
        <v>-</v>
      </c>
      <c r="BR641" s="19" t="str">
        <f t="shared" si="175"/>
        <v>-</v>
      </c>
      <c r="BS641" s="19" t="str">
        <f t="shared" si="176"/>
        <v>-</v>
      </c>
      <c r="BT641" s="19" t="str">
        <f t="shared" si="177"/>
        <v>-</v>
      </c>
      <c r="BU641" s="19" t="str">
        <f t="shared" si="178"/>
        <v>-</v>
      </c>
      <c r="BV641" s="19" t="str">
        <f t="shared" si="179"/>
        <v>-</v>
      </c>
      <c r="BW641" s="19" t="str">
        <f t="shared" si="180"/>
        <v>-</v>
      </c>
      <c r="BX641" s="19" t="str">
        <f t="shared" si="181"/>
        <v>-</v>
      </c>
      <c r="BY641" s="19" t="str">
        <f t="shared" si="182"/>
        <v>-</v>
      </c>
      <c r="BZ641" s="19" t="str">
        <f t="shared" si="183"/>
        <v>-</v>
      </c>
    </row>
    <row r="642" spans="1:78">
      <c r="A642" s="106" t="str">
        <f t="shared" si="184"/>
        <v>22.1.00.00.00.00.00</v>
      </c>
      <c r="B642" s="106">
        <f t="shared" si="185"/>
        <v>22</v>
      </c>
      <c r="C642" s="107" t="str">
        <f t="shared" si="186"/>
        <v>1</v>
      </c>
      <c r="D642" s="32" t="s">
        <v>7024</v>
      </c>
      <c r="E642" s="32" t="s">
        <v>7024</v>
      </c>
      <c r="F642" s="32" t="s">
        <v>7024</v>
      </c>
      <c r="G642" s="32" t="s">
        <v>7024</v>
      </c>
      <c r="H642" s="32" t="s">
        <v>7024</v>
      </c>
      <c r="I642" s="33"/>
      <c r="J642" s="17" t="s">
        <v>93</v>
      </c>
      <c r="K642" s="150" t="str">
        <f t="shared" si="187"/>
        <v>-</v>
      </c>
      <c r="L642" s="123"/>
      <c r="M642" s="123"/>
      <c r="N642" s="123"/>
      <c r="O642" s="123"/>
      <c r="P642" s="123"/>
      <c r="Q642" s="123"/>
      <c r="AC642" s="50" t="str">
        <f t="shared" si="189"/>
        <v>22.1</v>
      </c>
      <c r="AD642" s="19">
        <f t="shared" si="190"/>
        <v>621</v>
      </c>
      <c r="AE642" s="49" t="str">
        <f t="shared" si="188"/>
        <v>22.1621</v>
      </c>
      <c r="BD642" s="19" t="e">
        <f>VLOOKUP(AE642,ORGANOGRAMAES!$C$1:$N$6000,2,0)</f>
        <v>#N/A</v>
      </c>
      <c r="BE642" s="19" t="e">
        <f>VLOOKUP(AE642,ORGANOGRAMAES!$C$1:$N$6000,3,0)</f>
        <v>#N/A</v>
      </c>
      <c r="BF642" s="19" t="e">
        <f>VLOOKUP(AE642,ORGANOGRAMAES!$C$1:$N$6000,4,0)</f>
        <v>#N/A</v>
      </c>
      <c r="BG642" s="19" t="e">
        <f>VLOOKUP(AE642,ORGANOGRAMAES!$C$1:$N$6000,5,0)</f>
        <v>#N/A</v>
      </c>
      <c r="BH642" s="19" t="e">
        <f>VLOOKUP(AE642,ORGANOGRAMAES!$C$1:$N$6000,6,0)</f>
        <v>#N/A</v>
      </c>
      <c r="BI642" s="19" t="e">
        <f>VLOOKUP(AE642,ORGANOGRAMAES!$C$1:$N$6000,7,0)</f>
        <v>#N/A</v>
      </c>
      <c r="BJ642" s="19" t="e">
        <f>VLOOKUP(AE642,ORGANOGRAMAES!$C$1:$N$6000,8,0)</f>
        <v>#N/A</v>
      </c>
      <c r="BK642" s="19" t="e">
        <f>VLOOKUP(AE642,ORGANOGRAMAES!$C$1:$N$6000,9,0)</f>
        <v>#N/A</v>
      </c>
      <c r="BL642" s="19" t="e">
        <f>VLOOKUP(AE642,ORGANOGRAMAES!$C$1:$N$6000,10,0)</f>
        <v>#N/A</v>
      </c>
      <c r="BM642" s="19" t="e">
        <f>VLOOKUP(AE642,ORGANOGRAMAES!$C$1:$N$6000,11,0)</f>
        <v>#N/A</v>
      </c>
      <c r="BN642" s="19" t="e">
        <f>VLOOKUP(AE642,ORGANOGRAMAES!$C$1:$N$6000,12,0)</f>
        <v>#N/A</v>
      </c>
      <c r="BP642" s="19" t="str">
        <f t="shared" si="173"/>
        <v>-</v>
      </c>
      <c r="BQ642" s="19" t="str">
        <f t="shared" si="174"/>
        <v>-</v>
      </c>
      <c r="BR642" s="19" t="str">
        <f t="shared" si="175"/>
        <v>-</v>
      </c>
      <c r="BS642" s="19" t="str">
        <f t="shared" si="176"/>
        <v>-</v>
      </c>
      <c r="BT642" s="19" t="str">
        <f t="shared" si="177"/>
        <v>-</v>
      </c>
      <c r="BU642" s="19" t="str">
        <f t="shared" si="178"/>
        <v>-</v>
      </c>
      <c r="BV642" s="19" t="str">
        <f t="shared" si="179"/>
        <v>-</v>
      </c>
      <c r="BW642" s="19" t="str">
        <f t="shared" si="180"/>
        <v>-</v>
      </c>
      <c r="BX642" s="19" t="str">
        <f t="shared" si="181"/>
        <v>-</v>
      </c>
      <c r="BY642" s="19" t="str">
        <f t="shared" si="182"/>
        <v>-</v>
      </c>
      <c r="BZ642" s="19" t="str">
        <f t="shared" si="183"/>
        <v>-</v>
      </c>
    </row>
    <row r="643" spans="1:78">
      <c r="A643" s="106" t="str">
        <f t="shared" si="184"/>
        <v>22.1.00.00.00.00.00</v>
      </c>
      <c r="B643" s="106">
        <f t="shared" si="185"/>
        <v>22</v>
      </c>
      <c r="C643" s="107" t="str">
        <f t="shared" si="186"/>
        <v>1</v>
      </c>
      <c r="D643" s="32" t="s">
        <v>7024</v>
      </c>
      <c r="E643" s="32" t="s">
        <v>7024</v>
      </c>
      <c r="F643" s="32" t="s">
        <v>7024</v>
      </c>
      <c r="G643" s="32" t="s">
        <v>7024</v>
      </c>
      <c r="H643" s="32" t="s">
        <v>7024</v>
      </c>
      <c r="I643" s="33"/>
      <c r="J643" s="17" t="s">
        <v>93</v>
      </c>
      <c r="K643" s="150" t="str">
        <f t="shared" si="187"/>
        <v>-</v>
      </c>
      <c r="L643" s="123"/>
      <c r="M643" s="123"/>
      <c r="N643" s="123"/>
      <c r="O643" s="123"/>
      <c r="P643" s="123"/>
      <c r="Q643" s="123"/>
      <c r="AC643" s="50" t="str">
        <f t="shared" si="189"/>
        <v>22.1</v>
      </c>
      <c r="AD643" s="19">
        <f t="shared" si="190"/>
        <v>622</v>
      </c>
      <c r="AE643" s="49" t="str">
        <f t="shared" si="188"/>
        <v>22.1622</v>
      </c>
      <c r="BD643" s="19" t="e">
        <f>VLOOKUP(AE643,ORGANOGRAMAES!$C$1:$N$6000,2,0)</f>
        <v>#N/A</v>
      </c>
      <c r="BE643" s="19" t="e">
        <f>VLOOKUP(AE643,ORGANOGRAMAES!$C$1:$N$6000,3,0)</f>
        <v>#N/A</v>
      </c>
      <c r="BF643" s="19" t="e">
        <f>VLOOKUP(AE643,ORGANOGRAMAES!$C$1:$N$6000,4,0)</f>
        <v>#N/A</v>
      </c>
      <c r="BG643" s="19" t="e">
        <f>VLOOKUP(AE643,ORGANOGRAMAES!$C$1:$N$6000,5,0)</f>
        <v>#N/A</v>
      </c>
      <c r="BH643" s="19" t="e">
        <f>VLOOKUP(AE643,ORGANOGRAMAES!$C$1:$N$6000,6,0)</f>
        <v>#N/A</v>
      </c>
      <c r="BI643" s="19" t="e">
        <f>VLOOKUP(AE643,ORGANOGRAMAES!$C$1:$N$6000,7,0)</f>
        <v>#N/A</v>
      </c>
      <c r="BJ643" s="19" t="e">
        <f>VLOOKUP(AE643,ORGANOGRAMAES!$C$1:$N$6000,8,0)</f>
        <v>#N/A</v>
      </c>
      <c r="BK643" s="19" t="e">
        <f>VLOOKUP(AE643,ORGANOGRAMAES!$C$1:$N$6000,9,0)</f>
        <v>#N/A</v>
      </c>
      <c r="BL643" s="19" t="e">
        <f>VLOOKUP(AE643,ORGANOGRAMAES!$C$1:$N$6000,10,0)</f>
        <v>#N/A</v>
      </c>
      <c r="BM643" s="19" t="e">
        <f>VLOOKUP(AE643,ORGANOGRAMAES!$C$1:$N$6000,11,0)</f>
        <v>#N/A</v>
      </c>
      <c r="BN643" s="19" t="e">
        <f>VLOOKUP(AE643,ORGANOGRAMAES!$C$1:$N$6000,12,0)</f>
        <v>#N/A</v>
      </c>
      <c r="BP643" s="19" t="str">
        <f t="shared" si="173"/>
        <v>-</v>
      </c>
      <c r="BQ643" s="19" t="str">
        <f t="shared" si="174"/>
        <v>-</v>
      </c>
      <c r="BR643" s="19" t="str">
        <f t="shared" si="175"/>
        <v>-</v>
      </c>
      <c r="BS643" s="19" t="str">
        <f t="shared" si="176"/>
        <v>-</v>
      </c>
      <c r="BT643" s="19" t="str">
        <f t="shared" si="177"/>
        <v>-</v>
      </c>
      <c r="BU643" s="19" t="str">
        <f t="shared" si="178"/>
        <v>-</v>
      </c>
      <c r="BV643" s="19" t="str">
        <f t="shared" si="179"/>
        <v>-</v>
      </c>
      <c r="BW643" s="19" t="str">
        <f t="shared" si="180"/>
        <v>-</v>
      </c>
      <c r="BX643" s="19" t="str">
        <f t="shared" si="181"/>
        <v>-</v>
      </c>
      <c r="BY643" s="19" t="str">
        <f t="shared" si="182"/>
        <v>-</v>
      </c>
      <c r="BZ643" s="19" t="str">
        <f t="shared" si="183"/>
        <v>-</v>
      </c>
    </row>
    <row r="644" spans="1:78">
      <c r="A644" s="106" t="str">
        <f t="shared" si="184"/>
        <v>22.1.00.00.00.00.00</v>
      </c>
      <c r="B644" s="106">
        <f t="shared" si="185"/>
        <v>22</v>
      </c>
      <c r="C644" s="107" t="str">
        <f t="shared" si="186"/>
        <v>1</v>
      </c>
      <c r="D644" s="32" t="s">
        <v>7024</v>
      </c>
      <c r="E644" s="32" t="s">
        <v>7024</v>
      </c>
      <c r="F644" s="32" t="s">
        <v>7024</v>
      </c>
      <c r="G644" s="32" t="s">
        <v>7024</v>
      </c>
      <c r="H644" s="32" t="s">
        <v>7024</v>
      </c>
      <c r="I644" s="33"/>
      <c r="J644" s="17" t="s">
        <v>93</v>
      </c>
      <c r="K644" s="150" t="str">
        <f t="shared" si="187"/>
        <v>-</v>
      </c>
      <c r="L644" s="123"/>
      <c r="M644" s="123"/>
      <c r="N644" s="123"/>
      <c r="O644" s="123"/>
      <c r="P644" s="123"/>
      <c r="Q644" s="123"/>
      <c r="AC644" s="50" t="str">
        <f t="shared" si="189"/>
        <v>22.1</v>
      </c>
      <c r="AD644" s="19">
        <f t="shared" si="190"/>
        <v>623</v>
      </c>
      <c r="AE644" s="49" t="str">
        <f t="shared" si="188"/>
        <v>22.1623</v>
      </c>
      <c r="BD644" s="19" t="e">
        <f>VLOOKUP(AE644,ORGANOGRAMAES!$C$1:$N$6000,2,0)</f>
        <v>#N/A</v>
      </c>
      <c r="BE644" s="19" t="e">
        <f>VLOOKUP(AE644,ORGANOGRAMAES!$C$1:$N$6000,3,0)</f>
        <v>#N/A</v>
      </c>
      <c r="BF644" s="19" t="e">
        <f>VLOOKUP(AE644,ORGANOGRAMAES!$C$1:$N$6000,4,0)</f>
        <v>#N/A</v>
      </c>
      <c r="BG644" s="19" t="e">
        <f>VLOOKUP(AE644,ORGANOGRAMAES!$C$1:$N$6000,5,0)</f>
        <v>#N/A</v>
      </c>
      <c r="BH644" s="19" t="e">
        <f>VLOOKUP(AE644,ORGANOGRAMAES!$C$1:$N$6000,6,0)</f>
        <v>#N/A</v>
      </c>
      <c r="BI644" s="19" t="e">
        <f>VLOOKUP(AE644,ORGANOGRAMAES!$C$1:$N$6000,7,0)</f>
        <v>#N/A</v>
      </c>
      <c r="BJ644" s="19" t="e">
        <f>VLOOKUP(AE644,ORGANOGRAMAES!$C$1:$N$6000,8,0)</f>
        <v>#N/A</v>
      </c>
      <c r="BK644" s="19" t="e">
        <f>VLOOKUP(AE644,ORGANOGRAMAES!$C$1:$N$6000,9,0)</f>
        <v>#N/A</v>
      </c>
      <c r="BL644" s="19" t="e">
        <f>VLOOKUP(AE644,ORGANOGRAMAES!$C$1:$N$6000,10,0)</f>
        <v>#N/A</v>
      </c>
      <c r="BM644" s="19" t="e">
        <f>VLOOKUP(AE644,ORGANOGRAMAES!$C$1:$N$6000,11,0)</f>
        <v>#N/A</v>
      </c>
      <c r="BN644" s="19" t="e">
        <f>VLOOKUP(AE644,ORGANOGRAMAES!$C$1:$N$6000,12,0)</f>
        <v>#N/A</v>
      </c>
      <c r="BP644" s="19" t="str">
        <f t="shared" si="173"/>
        <v>-</v>
      </c>
      <c r="BQ644" s="19" t="str">
        <f t="shared" si="174"/>
        <v>-</v>
      </c>
      <c r="BR644" s="19" t="str">
        <f t="shared" si="175"/>
        <v>-</v>
      </c>
      <c r="BS644" s="19" t="str">
        <f t="shared" si="176"/>
        <v>-</v>
      </c>
      <c r="BT644" s="19" t="str">
        <f t="shared" si="177"/>
        <v>-</v>
      </c>
      <c r="BU644" s="19" t="str">
        <f t="shared" si="178"/>
        <v>-</v>
      </c>
      <c r="BV644" s="19" t="str">
        <f t="shared" si="179"/>
        <v>-</v>
      </c>
      <c r="BW644" s="19" t="str">
        <f t="shared" si="180"/>
        <v>-</v>
      </c>
      <c r="BX644" s="19" t="str">
        <f t="shared" si="181"/>
        <v>-</v>
      </c>
      <c r="BY644" s="19" t="str">
        <f t="shared" si="182"/>
        <v>-</v>
      </c>
      <c r="BZ644" s="19" t="str">
        <f t="shared" si="183"/>
        <v>-</v>
      </c>
    </row>
    <row r="645" spans="1:78">
      <c r="A645" s="106" t="str">
        <f t="shared" si="184"/>
        <v>22.1.00.00.00.00.00</v>
      </c>
      <c r="B645" s="106">
        <f t="shared" si="185"/>
        <v>22</v>
      </c>
      <c r="C645" s="107" t="str">
        <f t="shared" si="186"/>
        <v>1</v>
      </c>
      <c r="D645" s="32" t="s">
        <v>7024</v>
      </c>
      <c r="E645" s="32" t="s">
        <v>7024</v>
      </c>
      <c r="F645" s="32" t="s">
        <v>7024</v>
      </c>
      <c r="G645" s="32" t="s">
        <v>7024</v>
      </c>
      <c r="H645" s="32" t="s">
        <v>7024</v>
      </c>
      <c r="I645" s="33"/>
      <c r="J645" s="17" t="s">
        <v>93</v>
      </c>
      <c r="K645" s="150" t="str">
        <f t="shared" si="187"/>
        <v>-</v>
      </c>
      <c r="L645" s="123"/>
      <c r="M645" s="123"/>
      <c r="N645" s="123"/>
      <c r="O645" s="123"/>
      <c r="P645" s="123"/>
      <c r="Q645" s="123"/>
      <c r="AC645" s="50" t="str">
        <f t="shared" si="189"/>
        <v>22.1</v>
      </c>
      <c r="AD645" s="19">
        <f t="shared" si="190"/>
        <v>624</v>
      </c>
      <c r="AE645" s="49" t="str">
        <f t="shared" si="188"/>
        <v>22.1624</v>
      </c>
      <c r="BD645" s="19" t="e">
        <f>VLOOKUP(AE645,ORGANOGRAMAES!$C$1:$N$6000,2,0)</f>
        <v>#N/A</v>
      </c>
      <c r="BE645" s="19" t="e">
        <f>VLOOKUP(AE645,ORGANOGRAMAES!$C$1:$N$6000,3,0)</f>
        <v>#N/A</v>
      </c>
      <c r="BF645" s="19" t="e">
        <f>VLOOKUP(AE645,ORGANOGRAMAES!$C$1:$N$6000,4,0)</f>
        <v>#N/A</v>
      </c>
      <c r="BG645" s="19" t="e">
        <f>VLOOKUP(AE645,ORGANOGRAMAES!$C$1:$N$6000,5,0)</f>
        <v>#N/A</v>
      </c>
      <c r="BH645" s="19" t="e">
        <f>VLOOKUP(AE645,ORGANOGRAMAES!$C$1:$N$6000,6,0)</f>
        <v>#N/A</v>
      </c>
      <c r="BI645" s="19" t="e">
        <f>VLOOKUP(AE645,ORGANOGRAMAES!$C$1:$N$6000,7,0)</f>
        <v>#N/A</v>
      </c>
      <c r="BJ645" s="19" t="e">
        <f>VLOOKUP(AE645,ORGANOGRAMAES!$C$1:$N$6000,8,0)</f>
        <v>#N/A</v>
      </c>
      <c r="BK645" s="19" t="e">
        <f>VLOOKUP(AE645,ORGANOGRAMAES!$C$1:$N$6000,9,0)</f>
        <v>#N/A</v>
      </c>
      <c r="BL645" s="19" t="e">
        <f>VLOOKUP(AE645,ORGANOGRAMAES!$C$1:$N$6000,10,0)</f>
        <v>#N/A</v>
      </c>
      <c r="BM645" s="19" t="e">
        <f>VLOOKUP(AE645,ORGANOGRAMAES!$C$1:$N$6000,11,0)</f>
        <v>#N/A</v>
      </c>
      <c r="BN645" s="19" t="e">
        <f>VLOOKUP(AE645,ORGANOGRAMAES!$C$1:$N$6000,12,0)</f>
        <v>#N/A</v>
      </c>
      <c r="BP645" s="19" t="str">
        <f t="shared" si="173"/>
        <v>-</v>
      </c>
      <c r="BQ645" s="19" t="str">
        <f t="shared" si="174"/>
        <v>-</v>
      </c>
      <c r="BR645" s="19" t="str">
        <f t="shared" si="175"/>
        <v>-</v>
      </c>
      <c r="BS645" s="19" t="str">
        <f t="shared" si="176"/>
        <v>-</v>
      </c>
      <c r="BT645" s="19" t="str">
        <f t="shared" si="177"/>
        <v>-</v>
      </c>
      <c r="BU645" s="19" t="str">
        <f t="shared" si="178"/>
        <v>-</v>
      </c>
      <c r="BV645" s="19" t="str">
        <f t="shared" si="179"/>
        <v>-</v>
      </c>
      <c r="BW645" s="19" t="str">
        <f t="shared" si="180"/>
        <v>-</v>
      </c>
      <c r="BX645" s="19" t="str">
        <f t="shared" si="181"/>
        <v>-</v>
      </c>
      <c r="BY645" s="19" t="str">
        <f t="shared" si="182"/>
        <v>-</v>
      </c>
      <c r="BZ645" s="19" t="str">
        <f t="shared" si="183"/>
        <v>-</v>
      </c>
    </row>
    <row r="646" spans="1:78">
      <c r="A646" s="106" t="str">
        <f t="shared" si="184"/>
        <v>22.1.00.00.00.00.00</v>
      </c>
      <c r="B646" s="106">
        <f t="shared" si="185"/>
        <v>22</v>
      </c>
      <c r="C646" s="107" t="str">
        <f t="shared" si="186"/>
        <v>1</v>
      </c>
      <c r="D646" s="32" t="s">
        <v>7024</v>
      </c>
      <c r="E646" s="32" t="s">
        <v>7024</v>
      </c>
      <c r="F646" s="32" t="s">
        <v>7024</v>
      </c>
      <c r="G646" s="32" t="s">
        <v>7024</v>
      </c>
      <c r="H646" s="32" t="s">
        <v>7024</v>
      </c>
      <c r="I646" s="33"/>
      <c r="J646" s="17" t="s">
        <v>93</v>
      </c>
      <c r="K646" s="150" t="str">
        <f t="shared" si="187"/>
        <v>-</v>
      </c>
      <c r="L646" s="123"/>
      <c r="M646" s="123"/>
      <c r="N646" s="123"/>
      <c r="O646" s="123"/>
      <c r="P646" s="123"/>
      <c r="Q646" s="123"/>
      <c r="AC646" s="50" t="str">
        <f t="shared" si="189"/>
        <v>22.1</v>
      </c>
      <c r="AD646" s="19">
        <f t="shared" si="190"/>
        <v>625</v>
      </c>
      <c r="AE646" s="49" t="str">
        <f t="shared" si="188"/>
        <v>22.1625</v>
      </c>
      <c r="BD646" s="19" t="e">
        <f>VLOOKUP(AE646,ORGANOGRAMAES!$C$1:$N$6000,2,0)</f>
        <v>#N/A</v>
      </c>
      <c r="BE646" s="19" t="e">
        <f>VLOOKUP(AE646,ORGANOGRAMAES!$C$1:$N$6000,3,0)</f>
        <v>#N/A</v>
      </c>
      <c r="BF646" s="19" t="e">
        <f>VLOOKUP(AE646,ORGANOGRAMAES!$C$1:$N$6000,4,0)</f>
        <v>#N/A</v>
      </c>
      <c r="BG646" s="19" t="e">
        <f>VLOOKUP(AE646,ORGANOGRAMAES!$C$1:$N$6000,5,0)</f>
        <v>#N/A</v>
      </c>
      <c r="BH646" s="19" t="e">
        <f>VLOOKUP(AE646,ORGANOGRAMAES!$C$1:$N$6000,6,0)</f>
        <v>#N/A</v>
      </c>
      <c r="BI646" s="19" t="e">
        <f>VLOOKUP(AE646,ORGANOGRAMAES!$C$1:$N$6000,7,0)</f>
        <v>#N/A</v>
      </c>
      <c r="BJ646" s="19" t="e">
        <f>VLOOKUP(AE646,ORGANOGRAMAES!$C$1:$N$6000,8,0)</f>
        <v>#N/A</v>
      </c>
      <c r="BK646" s="19" t="e">
        <f>VLOOKUP(AE646,ORGANOGRAMAES!$C$1:$N$6000,9,0)</f>
        <v>#N/A</v>
      </c>
      <c r="BL646" s="19" t="e">
        <f>VLOOKUP(AE646,ORGANOGRAMAES!$C$1:$N$6000,10,0)</f>
        <v>#N/A</v>
      </c>
      <c r="BM646" s="19" t="e">
        <f>VLOOKUP(AE646,ORGANOGRAMAES!$C$1:$N$6000,11,0)</f>
        <v>#N/A</v>
      </c>
      <c r="BN646" s="19" t="e">
        <f>VLOOKUP(AE646,ORGANOGRAMAES!$C$1:$N$6000,12,0)</f>
        <v>#N/A</v>
      </c>
      <c r="BP646" s="19" t="str">
        <f t="shared" si="173"/>
        <v>-</v>
      </c>
      <c r="BQ646" s="19" t="str">
        <f t="shared" si="174"/>
        <v>-</v>
      </c>
      <c r="BR646" s="19" t="str">
        <f t="shared" si="175"/>
        <v>-</v>
      </c>
      <c r="BS646" s="19" t="str">
        <f t="shared" si="176"/>
        <v>-</v>
      </c>
      <c r="BT646" s="19" t="str">
        <f t="shared" si="177"/>
        <v>-</v>
      </c>
      <c r="BU646" s="19" t="str">
        <f t="shared" si="178"/>
        <v>-</v>
      </c>
      <c r="BV646" s="19" t="str">
        <f t="shared" si="179"/>
        <v>-</v>
      </c>
      <c r="BW646" s="19" t="str">
        <f t="shared" si="180"/>
        <v>-</v>
      </c>
      <c r="BX646" s="19" t="str">
        <f t="shared" si="181"/>
        <v>-</v>
      </c>
      <c r="BY646" s="19" t="str">
        <f t="shared" si="182"/>
        <v>-</v>
      </c>
      <c r="BZ646" s="19" t="str">
        <f t="shared" si="183"/>
        <v>-</v>
      </c>
    </row>
    <row r="647" spans="1:78">
      <c r="A647" s="106" t="str">
        <f t="shared" si="184"/>
        <v>22.1.00.00.00.00.00</v>
      </c>
      <c r="B647" s="106">
        <f t="shared" si="185"/>
        <v>22</v>
      </c>
      <c r="C647" s="107" t="str">
        <f t="shared" si="186"/>
        <v>1</v>
      </c>
      <c r="D647" s="32" t="s">
        <v>7024</v>
      </c>
      <c r="E647" s="32" t="s">
        <v>7024</v>
      </c>
      <c r="F647" s="32" t="s">
        <v>7024</v>
      </c>
      <c r="G647" s="32" t="s">
        <v>7024</v>
      </c>
      <c r="H647" s="32" t="s">
        <v>7024</v>
      </c>
      <c r="I647" s="33"/>
      <c r="J647" s="17" t="s">
        <v>93</v>
      </c>
      <c r="K647" s="150" t="str">
        <f t="shared" si="187"/>
        <v>-</v>
      </c>
      <c r="L647" s="123"/>
      <c r="M647" s="123"/>
      <c r="N647" s="123"/>
      <c r="O647" s="123"/>
      <c r="P647" s="123"/>
      <c r="Q647" s="123"/>
      <c r="AC647" s="50" t="str">
        <f t="shared" si="189"/>
        <v>22.1</v>
      </c>
      <c r="AD647" s="19">
        <f t="shared" si="190"/>
        <v>626</v>
      </c>
      <c r="AE647" s="49" t="str">
        <f t="shared" si="188"/>
        <v>22.1626</v>
      </c>
      <c r="BD647" s="19" t="e">
        <f>VLOOKUP(AE647,ORGANOGRAMAES!$C$1:$N$6000,2,0)</f>
        <v>#N/A</v>
      </c>
      <c r="BE647" s="19" t="e">
        <f>VLOOKUP(AE647,ORGANOGRAMAES!$C$1:$N$6000,3,0)</f>
        <v>#N/A</v>
      </c>
      <c r="BF647" s="19" t="e">
        <f>VLOOKUP(AE647,ORGANOGRAMAES!$C$1:$N$6000,4,0)</f>
        <v>#N/A</v>
      </c>
      <c r="BG647" s="19" t="e">
        <f>VLOOKUP(AE647,ORGANOGRAMAES!$C$1:$N$6000,5,0)</f>
        <v>#N/A</v>
      </c>
      <c r="BH647" s="19" t="e">
        <f>VLOOKUP(AE647,ORGANOGRAMAES!$C$1:$N$6000,6,0)</f>
        <v>#N/A</v>
      </c>
      <c r="BI647" s="19" t="e">
        <f>VLOOKUP(AE647,ORGANOGRAMAES!$C$1:$N$6000,7,0)</f>
        <v>#N/A</v>
      </c>
      <c r="BJ647" s="19" t="e">
        <f>VLOOKUP(AE647,ORGANOGRAMAES!$C$1:$N$6000,8,0)</f>
        <v>#N/A</v>
      </c>
      <c r="BK647" s="19" t="e">
        <f>VLOOKUP(AE647,ORGANOGRAMAES!$C$1:$N$6000,9,0)</f>
        <v>#N/A</v>
      </c>
      <c r="BL647" s="19" t="e">
        <f>VLOOKUP(AE647,ORGANOGRAMAES!$C$1:$N$6000,10,0)</f>
        <v>#N/A</v>
      </c>
      <c r="BM647" s="19" t="e">
        <f>VLOOKUP(AE647,ORGANOGRAMAES!$C$1:$N$6000,11,0)</f>
        <v>#N/A</v>
      </c>
      <c r="BN647" s="19" t="e">
        <f>VLOOKUP(AE647,ORGANOGRAMAES!$C$1:$N$6000,12,0)</f>
        <v>#N/A</v>
      </c>
      <c r="BP647" s="19" t="str">
        <f t="shared" si="173"/>
        <v>-</v>
      </c>
      <c r="BQ647" s="19" t="str">
        <f t="shared" si="174"/>
        <v>-</v>
      </c>
      <c r="BR647" s="19" t="str">
        <f t="shared" si="175"/>
        <v>-</v>
      </c>
      <c r="BS647" s="19" t="str">
        <f t="shared" si="176"/>
        <v>-</v>
      </c>
      <c r="BT647" s="19" t="str">
        <f t="shared" si="177"/>
        <v>-</v>
      </c>
      <c r="BU647" s="19" t="str">
        <f t="shared" si="178"/>
        <v>-</v>
      </c>
      <c r="BV647" s="19" t="str">
        <f t="shared" si="179"/>
        <v>-</v>
      </c>
      <c r="BW647" s="19" t="str">
        <f t="shared" si="180"/>
        <v>-</v>
      </c>
      <c r="BX647" s="19" t="str">
        <f t="shared" si="181"/>
        <v>-</v>
      </c>
      <c r="BY647" s="19" t="str">
        <f t="shared" si="182"/>
        <v>-</v>
      </c>
      <c r="BZ647" s="19" t="str">
        <f t="shared" si="183"/>
        <v>-</v>
      </c>
    </row>
    <row r="648" spans="1:78">
      <c r="A648" s="106" t="str">
        <f t="shared" si="184"/>
        <v>22.1.00.00.00.00.00</v>
      </c>
      <c r="B648" s="106">
        <f t="shared" si="185"/>
        <v>22</v>
      </c>
      <c r="C648" s="107" t="str">
        <f t="shared" si="186"/>
        <v>1</v>
      </c>
      <c r="D648" s="32" t="s">
        <v>7024</v>
      </c>
      <c r="E648" s="32" t="s">
        <v>7024</v>
      </c>
      <c r="F648" s="32" t="s">
        <v>7024</v>
      </c>
      <c r="G648" s="32" t="s">
        <v>7024</v>
      </c>
      <c r="H648" s="32" t="s">
        <v>7024</v>
      </c>
      <c r="I648" s="33"/>
      <c r="J648" s="17" t="s">
        <v>93</v>
      </c>
      <c r="K648" s="150" t="str">
        <f t="shared" si="187"/>
        <v>-</v>
      </c>
      <c r="L648" s="123"/>
      <c r="M648" s="123"/>
      <c r="N648" s="123"/>
      <c r="O648" s="123"/>
      <c r="P648" s="123"/>
      <c r="Q648" s="123"/>
      <c r="AC648" s="50" t="str">
        <f t="shared" si="189"/>
        <v>22.1</v>
      </c>
      <c r="AD648" s="19">
        <f t="shared" si="190"/>
        <v>627</v>
      </c>
      <c r="AE648" s="49" t="str">
        <f t="shared" si="188"/>
        <v>22.1627</v>
      </c>
      <c r="BD648" s="19" t="e">
        <f>VLOOKUP(AE648,ORGANOGRAMAES!$C$1:$N$6000,2,0)</f>
        <v>#N/A</v>
      </c>
      <c r="BE648" s="19" t="e">
        <f>VLOOKUP(AE648,ORGANOGRAMAES!$C$1:$N$6000,3,0)</f>
        <v>#N/A</v>
      </c>
      <c r="BF648" s="19" t="e">
        <f>VLOOKUP(AE648,ORGANOGRAMAES!$C$1:$N$6000,4,0)</f>
        <v>#N/A</v>
      </c>
      <c r="BG648" s="19" t="e">
        <f>VLOOKUP(AE648,ORGANOGRAMAES!$C$1:$N$6000,5,0)</f>
        <v>#N/A</v>
      </c>
      <c r="BH648" s="19" t="e">
        <f>VLOOKUP(AE648,ORGANOGRAMAES!$C$1:$N$6000,6,0)</f>
        <v>#N/A</v>
      </c>
      <c r="BI648" s="19" t="e">
        <f>VLOOKUP(AE648,ORGANOGRAMAES!$C$1:$N$6000,7,0)</f>
        <v>#N/A</v>
      </c>
      <c r="BJ648" s="19" t="e">
        <f>VLOOKUP(AE648,ORGANOGRAMAES!$C$1:$N$6000,8,0)</f>
        <v>#N/A</v>
      </c>
      <c r="BK648" s="19" t="e">
        <f>VLOOKUP(AE648,ORGANOGRAMAES!$C$1:$N$6000,9,0)</f>
        <v>#N/A</v>
      </c>
      <c r="BL648" s="19" t="e">
        <f>VLOOKUP(AE648,ORGANOGRAMAES!$C$1:$N$6000,10,0)</f>
        <v>#N/A</v>
      </c>
      <c r="BM648" s="19" t="e">
        <f>VLOOKUP(AE648,ORGANOGRAMAES!$C$1:$N$6000,11,0)</f>
        <v>#N/A</v>
      </c>
      <c r="BN648" s="19" t="e">
        <f>VLOOKUP(AE648,ORGANOGRAMAES!$C$1:$N$6000,12,0)</f>
        <v>#N/A</v>
      </c>
      <c r="BP648" s="19" t="str">
        <f t="shared" si="173"/>
        <v>-</v>
      </c>
      <c r="BQ648" s="19" t="str">
        <f t="shared" si="174"/>
        <v>-</v>
      </c>
      <c r="BR648" s="19" t="str">
        <f t="shared" si="175"/>
        <v>-</v>
      </c>
      <c r="BS648" s="19" t="str">
        <f t="shared" si="176"/>
        <v>-</v>
      </c>
      <c r="BT648" s="19" t="str">
        <f t="shared" si="177"/>
        <v>-</v>
      </c>
      <c r="BU648" s="19" t="str">
        <f t="shared" si="178"/>
        <v>-</v>
      </c>
      <c r="BV648" s="19" t="str">
        <f t="shared" si="179"/>
        <v>-</v>
      </c>
      <c r="BW648" s="19" t="str">
        <f t="shared" si="180"/>
        <v>-</v>
      </c>
      <c r="BX648" s="19" t="str">
        <f t="shared" si="181"/>
        <v>-</v>
      </c>
      <c r="BY648" s="19" t="str">
        <f t="shared" si="182"/>
        <v>-</v>
      </c>
      <c r="BZ648" s="19" t="str">
        <f t="shared" si="183"/>
        <v>-</v>
      </c>
    </row>
    <row r="649" spans="1:78">
      <c r="A649" s="106" t="str">
        <f t="shared" si="184"/>
        <v>22.1.00.00.00.00.00</v>
      </c>
      <c r="B649" s="106">
        <f t="shared" si="185"/>
        <v>22</v>
      </c>
      <c r="C649" s="107" t="str">
        <f t="shared" si="186"/>
        <v>1</v>
      </c>
      <c r="D649" s="32" t="s">
        <v>7024</v>
      </c>
      <c r="E649" s="32" t="s">
        <v>7024</v>
      </c>
      <c r="F649" s="32" t="s">
        <v>7024</v>
      </c>
      <c r="G649" s="32" t="s">
        <v>7024</v>
      </c>
      <c r="H649" s="32" t="s">
        <v>7024</v>
      </c>
      <c r="I649" s="33"/>
      <c r="J649" s="17" t="s">
        <v>93</v>
      </c>
      <c r="K649" s="150" t="str">
        <f t="shared" si="187"/>
        <v>-</v>
      </c>
      <c r="L649" s="123"/>
      <c r="M649" s="123"/>
      <c r="N649" s="123"/>
      <c r="O649" s="123"/>
      <c r="P649" s="123"/>
      <c r="Q649" s="123"/>
      <c r="AC649" s="50" t="str">
        <f t="shared" si="189"/>
        <v>22.1</v>
      </c>
      <c r="AD649" s="19">
        <f t="shared" si="190"/>
        <v>628</v>
      </c>
      <c r="AE649" s="49" t="str">
        <f t="shared" si="188"/>
        <v>22.1628</v>
      </c>
      <c r="BD649" s="19" t="e">
        <f>VLOOKUP(AE649,ORGANOGRAMAES!$C$1:$N$6000,2,0)</f>
        <v>#N/A</v>
      </c>
      <c r="BE649" s="19" t="e">
        <f>VLOOKUP(AE649,ORGANOGRAMAES!$C$1:$N$6000,3,0)</f>
        <v>#N/A</v>
      </c>
      <c r="BF649" s="19" t="e">
        <f>VLOOKUP(AE649,ORGANOGRAMAES!$C$1:$N$6000,4,0)</f>
        <v>#N/A</v>
      </c>
      <c r="BG649" s="19" t="e">
        <f>VLOOKUP(AE649,ORGANOGRAMAES!$C$1:$N$6000,5,0)</f>
        <v>#N/A</v>
      </c>
      <c r="BH649" s="19" t="e">
        <f>VLOOKUP(AE649,ORGANOGRAMAES!$C$1:$N$6000,6,0)</f>
        <v>#N/A</v>
      </c>
      <c r="BI649" s="19" t="e">
        <f>VLOOKUP(AE649,ORGANOGRAMAES!$C$1:$N$6000,7,0)</f>
        <v>#N/A</v>
      </c>
      <c r="BJ649" s="19" t="e">
        <f>VLOOKUP(AE649,ORGANOGRAMAES!$C$1:$N$6000,8,0)</f>
        <v>#N/A</v>
      </c>
      <c r="BK649" s="19" t="e">
        <f>VLOOKUP(AE649,ORGANOGRAMAES!$C$1:$N$6000,9,0)</f>
        <v>#N/A</v>
      </c>
      <c r="BL649" s="19" t="e">
        <f>VLOOKUP(AE649,ORGANOGRAMAES!$C$1:$N$6000,10,0)</f>
        <v>#N/A</v>
      </c>
      <c r="BM649" s="19" t="e">
        <f>VLOOKUP(AE649,ORGANOGRAMAES!$C$1:$N$6000,11,0)</f>
        <v>#N/A</v>
      </c>
      <c r="BN649" s="19" t="e">
        <f>VLOOKUP(AE649,ORGANOGRAMAES!$C$1:$N$6000,12,0)</f>
        <v>#N/A</v>
      </c>
      <c r="BP649" s="19" t="str">
        <f t="shared" si="173"/>
        <v>-</v>
      </c>
      <c r="BQ649" s="19" t="str">
        <f t="shared" si="174"/>
        <v>-</v>
      </c>
      <c r="BR649" s="19" t="str">
        <f t="shared" si="175"/>
        <v>-</v>
      </c>
      <c r="BS649" s="19" t="str">
        <f t="shared" si="176"/>
        <v>-</v>
      </c>
      <c r="BT649" s="19" t="str">
        <f t="shared" si="177"/>
        <v>-</v>
      </c>
      <c r="BU649" s="19" t="str">
        <f t="shared" si="178"/>
        <v>-</v>
      </c>
      <c r="BV649" s="19" t="str">
        <f t="shared" si="179"/>
        <v>-</v>
      </c>
      <c r="BW649" s="19" t="str">
        <f t="shared" si="180"/>
        <v>-</v>
      </c>
      <c r="BX649" s="19" t="str">
        <f t="shared" si="181"/>
        <v>-</v>
      </c>
      <c r="BY649" s="19" t="str">
        <f t="shared" si="182"/>
        <v>-</v>
      </c>
      <c r="BZ649" s="19" t="str">
        <f t="shared" si="183"/>
        <v>-</v>
      </c>
    </row>
    <row r="650" spans="1:78">
      <c r="A650" s="106" t="str">
        <f t="shared" si="184"/>
        <v>22.1.00.00.00.00.00</v>
      </c>
      <c r="B650" s="106">
        <f t="shared" si="185"/>
        <v>22</v>
      </c>
      <c r="C650" s="107" t="str">
        <f t="shared" si="186"/>
        <v>1</v>
      </c>
      <c r="D650" s="32" t="s">
        <v>7024</v>
      </c>
      <c r="E650" s="32" t="s">
        <v>7024</v>
      </c>
      <c r="F650" s="32" t="s">
        <v>7024</v>
      </c>
      <c r="G650" s="32" t="s">
        <v>7024</v>
      </c>
      <c r="H650" s="32" t="s">
        <v>7024</v>
      </c>
      <c r="I650" s="33"/>
      <c r="J650" s="17" t="s">
        <v>93</v>
      </c>
      <c r="K650" s="150" t="str">
        <f t="shared" si="187"/>
        <v>-</v>
      </c>
      <c r="L650" s="123"/>
      <c r="M650" s="123"/>
      <c r="N650" s="123"/>
      <c r="O650" s="123"/>
      <c r="P650" s="123"/>
      <c r="Q650" s="123"/>
      <c r="AC650" s="50" t="str">
        <f t="shared" si="189"/>
        <v>22.1</v>
      </c>
      <c r="AD650" s="19">
        <f t="shared" si="190"/>
        <v>629</v>
      </c>
      <c r="AE650" s="49" t="str">
        <f t="shared" si="188"/>
        <v>22.1629</v>
      </c>
      <c r="BD650" s="19" t="e">
        <f>VLOOKUP(AE650,ORGANOGRAMAES!$C$1:$N$6000,2,0)</f>
        <v>#N/A</v>
      </c>
      <c r="BE650" s="19" t="e">
        <f>VLOOKUP(AE650,ORGANOGRAMAES!$C$1:$N$6000,3,0)</f>
        <v>#N/A</v>
      </c>
      <c r="BF650" s="19" t="e">
        <f>VLOOKUP(AE650,ORGANOGRAMAES!$C$1:$N$6000,4,0)</f>
        <v>#N/A</v>
      </c>
      <c r="BG650" s="19" t="e">
        <f>VLOOKUP(AE650,ORGANOGRAMAES!$C$1:$N$6000,5,0)</f>
        <v>#N/A</v>
      </c>
      <c r="BH650" s="19" t="e">
        <f>VLOOKUP(AE650,ORGANOGRAMAES!$C$1:$N$6000,6,0)</f>
        <v>#N/A</v>
      </c>
      <c r="BI650" s="19" t="e">
        <f>VLOOKUP(AE650,ORGANOGRAMAES!$C$1:$N$6000,7,0)</f>
        <v>#N/A</v>
      </c>
      <c r="BJ650" s="19" t="e">
        <f>VLOOKUP(AE650,ORGANOGRAMAES!$C$1:$N$6000,8,0)</f>
        <v>#N/A</v>
      </c>
      <c r="BK650" s="19" t="e">
        <f>VLOOKUP(AE650,ORGANOGRAMAES!$C$1:$N$6000,9,0)</f>
        <v>#N/A</v>
      </c>
      <c r="BL650" s="19" t="e">
        <f>VLOOKUP(AE650,ORGANOGRAMAES!$C$1:$N$6000,10,0)</f>
        <v>#N/A</v>
      </c>
      <c r="BM650" s="19" t="e">
        <f>VLOOKUP(AE650,ORGANOGRAMAES!$C$1:$N$6000,11,0)</f>
        <v>#N/A</v>
      </c>
      <c r="BN650" s="19" t="e">
        <f>VLOOKUP(AE650,ORGANOGRAMAES!$C$1:$N$6000,12,0)</f>
        <v>#N/A</v>
      </c>
      <c r="BP650" s="19" t="str">
        <f t="shared" si="173"/>
        <v>-</v>
      </c>
      <c r="BQ650" s="19" t="str">
        <f t="shared" si="174"/>
        <v>-</v>
      </c>
      <c r="BR650" s="19" t="str">
        <f t="shared" si="175"/>
        <v>-</v>
      </c>
      <c r="BS650" s="19" t="str">
        <f t="shared" si="176"/>
        <v>-</v>
      </c>
      <c r="BT650" s="19" t="str">
        <f t="shared" si="177"/>
        <v>-</v>
      </c>
      <c r="BU650" s="19" t="str">
        <f t="shared" si="178"/>
        <v>-</v>
      </c>
      <c r="BV650" s="19" t="str">
        <f t="shared" si="179"/>
        <v>-</v>
      </c>
      <c r="BW650" s="19" t="str">
        <f t="shared" si="180"/>
        <v>-</v>
      </c>
      <c r="BX650" s="19" t="str">
        <f t="shared" si="181"/>
        <v>-</v>
      </c>
      <c r="BY650" s="19" t="str">
        <f t="shared" si="182"/>
        <v>-</v>
      </c>
      <c r="BZ650" s="19" t="str">
        <f t="shared" si="183"/>
        <v>-</v>
      </c>
    </row>
    <row r="651" spans="1:78">
      <c r="A651" s="106" t="str">
        <f t="shared" si="184"/>
        <v>22.1.00.00.00.00.00</v>
      </c>
      <c r="B651" s="106">
        <f t="shared" si="185"/>
        <v>22</v>
      </c>
      <c r="C651" s="107" t="str">
        <f t="shared" si="186"/>
        <v>1</v>
      </c>
      <c r="D651" s="32" t="s">
        <v>7024</v>
      </c>
      <c r="E651" s="32" t="s">
        <v>7024</v>
      </c>
      <c r="F651" s="32" t="s">
        <v>7024</v>
      </c>
      <c r="G651" s="32" t="s">
        <v>7024</v>
      </c>
      <c r="H651" s="32" t="s">
        <v>7024</v>
      </c>
      <c r="I651" s="33"/>
      <c r="J651" s="17" t="s">
        <v>93</v>
      </c>
      <c r="K651" s="150" t="str">
        <f t="shared" si="187"/>
        <v>-</v>
      </c>
      <c r="L651" s="123"/>
      <c r="M651" s="123"/>
      <c r="N651" s="123"/>
      <c r="O651" s="123"/>
      <c r="P651" s="123"/>
      <c r="Q651" s="123"/>
      <c r="AC651" s="50" t="str">
        <f t="shared" si="189"/>
        <v>22.1</v>
      </c>
      <c r="AD651" s="19">
        <f t="shared" si="190"/>
        <v>630</v>
      </c>
      <c r="AE651" s="49" t="str">
        <f t="shared" si="188"/>
        <v>22.1630</v>
      </c>
      <c r="BD651" s="19" t="e">
        <f>VLOOKUP(AE651,ORGANOGRAMAES!$C$1:$N$6000,2,0)</f>
        <v>#N/A</v>
      </c>
      <c r="BE651" s="19" t="e">
        <f>VLOOKUP(AE651,ORGANOGRAMAES!$C$1:$N$6000,3,0)</f>
        <v>#N/A</v>
      </c>
      <c r="BF651" s="19" t="e">
        <f>VLOOKUP(AE651,ORGANOGRAMAES!$C$1:$N$6000,4,0)</f>
        <v>#N/A</v>
      </c>
      <c r="BG651" s="19" t="e">
        <f>VLOOKUP(AE651,ORGANOGRAMAES!$C$1:$N$6000,5,0)</f>
        <v>#N/A</v>
      </c>
      <c r="BH651" s="19" t="e">
        <f>VLOOKUP(AE651,ORGANOGRAMAES!$C$1:$N$6000,6,0)</f>
        <v>#N/A</v>
      </c>
      <c r="BI651" s="19" t="e">
        <f>VLOOKUP(AE651,ORGANOGRAMAES!$C$1:$N$6000,7,0)</f>
        <v>#N/A</v>
      </c>
      <c r="BJ651" s="19" t="e">
        <f>VLOOKUP(AE651,ORGANOGRAMAES!$C$1:$N$6000,8,0)</f>
        <v>#N/A</v>
      </c>
      <c r="BK651" s="19" t="e">
        <f>VLOOKUP(AE651,ORGANOGRAMAES!$C$1:$N$6000,9,0)</f>
        <v>#N/A</v>
      </c>
      <c r="BL651" s="19" t="e">
        <f>VLOOKUP(AE651,ORGANOGRAMAES!$C$1:$N$6000,10,0)</f>
        <v>#N/A</v>
      </c>
      <c r="BM651" s="19" t="e">
        <f>VLOOKUP(AE651,ORGANOGRAMAES!$C$1:$N$6000,11,0)</f>
        <v>#N/A</v>
      </c>
      <c r="BN651" s="19" t="e">
        <f>VLOOKUP(AE651,ORGANOGRAMAES!$C$1:$N$6000,12,0)</f>
        <v>#N/A</v>
      </c>
      <c r="BP651" s="19" t="str">
        <f t="shared" si="173"/>
        <v>-</v>
      </c>
      <c r="BQ651" s="19" t="str">
        <f t="shared" si="174"/>
        <v>-</v>
      </c>
      <c r="BR651" s="19" t="str">
        <f t="shared" si="175"/>
        <v>-</v>
      </c>
      <c r="BS651" s="19" t="str">
        <f t="shared" si="176"/>
        <v>-</v>
      </c>
      <c r="BT651" s="19" t="str">
        <f t="shared" si="177"/>
        <v>-</v>
      </c>
      <c r="BU651" s="19" t="str">
        <f t="shared" si="178"/>
        <v>-</v>
      </c>
      <c r="BV651" s="19" t="str">
        <f t="shared" si="179"/>
        <v>-</v>
      </c>
      <c r="BW651" s="19" t="str">
        <f t="shared" si="180"/>
        <v>-</v>
      </c>
      <c r="BX651" s="19" t="str">
        <f t="shared" si="181"/>
        <v>-</v>
      </c>
      <c r="BY651" s="19" t="str">
        <f t="shared" si="182"/>
        <v>-</v>
      </c>
      <c r="BZ651" s="19" t="str">
        <f t="shared" si="183"/>
        <v>-</v>
      </c>
    </row>
    <row r="652" spans="1:78">
      <c r="A652" s="106" t="str">
        <f t="shared" si="184"/>
        <v>22.1.00.00.00.00.00</v>
      </c>
      <c r="B652" s="106">
        <f t="shared" si="185"/>
        <v>22</v>
      </c>
      <c r="C652" s="107" t="str">
        <f t="shared" si="186"/>
        <v>1</v>
      </c>
      <c r="D652" s="32" t="s">
        <v>7024</v>
      </c>
      <c r="E652" s="32" t="s">
        <v>7024</v>
      </c>
      <c r="F652" s="32" t="s">
        <v>7024</v>
      </c>
      <c r="G652" s="32" t="s">
        <v>7024</v>
      </c>
      <c r="H652" s="32" t="s">
        <v>7024</v>
      </c>
      <c r="I652" s="33"/>
      <c r="J652" s="17" t="s">
        <v>93</v>
      </c>
      <c r="K652" s="150" t="str">
        <f t="shared" si="187"/>
        <v>-</v>
      </c>
      <c r="L652" s="123"/>
      <c r="M652" s="123"/>
      <c r="N652" s="123"/>
      <c r="O652" s="123"/>
      <c r="P652" s="123"/>
      <c r="Q652" s="123"/>
      <c r="AC652" s="50" t="str">
        <f t="shared" si="189"/>
        <v>22.1</v>
      </c>
      <c r="AD652" s="19">
        <f t="shared" si="190"/>
        <v>631</v>
      </c>
      <c r="AE652" s="49" t="str">
        <f t="shared" si="188"/>
        <v>22.1631</v>
      </c>
      <c r="BD652" s="19" t="e">
        <f>VLOOKUP(AE652,ORGANOGRAMAES!$C$1:$N$6000,2,0)</f>
        <v>#N/A</v>
      </c>
      <c r="BE652" s="19" t="e">
        <f>VLOOKUP(AE652,ORGANOGRAMAES!$C$1:$N$6000,3,0)</f>
        <v>#N/A</v>
      </c>
      <c r="BF652" s="19" t="e">
        <f>VLOOKUP(AE652,ORGANOGRAMAES!$C$1:$N$6000,4,0)</f>
        <v>#N/A</v>
      </c>
      <c r="BG652" s="19" t="e">
        <f>VLOOKUP(AE652,ORGANOGRAMAES!$C$1:$N$6000,5,0)</f>
        <v>#N/A</v>
      </c>
      <c r="BH652" s="19" t="e">
        <f>VLOOKUP(AE652,ORGANOGRAMAES!$C$1:$N$6000,6,0)</f>
        <v>#N/A</v>
      </c>
      <c r="BI652" s="19" t="e">
        <f>VLOOKUP(AE652,ORGANOGRAMAES!$C$1:$N$6000,7,0)</f>
        <v>#N/A</v>
      </c>
      <c r="BJ652" s="19" t="e">
        <f>VLOOKUP(AE652,ORGANOGRAMAES!$C$1:$N$6000,8,0)</f>
        <v>#N/A</v>
      </c>
      <c r="BK652" s="19" t="e">
        <f>VLOOKUP(AE652,ORGANOGRAMAES!$C$1:$N$6000,9,0)</f>
        <v>#N/A</v>
      </c>
      <c r="BL652" s="19" t="e">
        <f>VLOOKUP(AE652,ORGANOGRAMAES!$C$1:$N$6000,10,0)</f>
        <v>#N/A</v>
      </c>
      <c r="BM652" s="19" t="e">
        <f>VLOOKUP(AE652,ORGANOGRAMAES!$C$1:$N$6000,11,0)</f>
        <v>#N/A</v>
      </c>
      <c r="BN652" s="19" t="e">
        <f>VLOOKUP(AE652,ORGANOGRAMAES!$C$1:$N$6000,12,0)</f>
        <v>#N/A</v>
      </c>
      <c r="BP652" s="19" t="str">
        <f t="shared" si="173"/>
        <v>-</v>
      </c>
      <c r="BQ652" s="19" t="str">
        <f t="shared" si="174"/>
        <v>-</v>
      </c>
      <c r="BR652" s="19" t="str">
        <f t="shared" si="175"/>
        <v>-</v>
      </c>
      <c r="BS652" s="19" t="str">
        <f t="shared" si="176"/>
        <v>-</v>
      </c>
      <c r="BT652" s="19" t="str">
        <f t="shared" si="177"/>
        <v>-</v>
      </c>
      <c r="BU652" s="19" t="str">
        <f t="shared" si="178"/>
        <v>-</v>
      </c>
      <c r="BV652" s="19" t="str">
        <f t="shared" si="179"/>
        <v>-</v>
      </c>
      <c r="BW652" s="19" t="str">
        <f t="shared" si="180"/>
        <v>-</v>
      </c>
      <c r="BX652" s="19" t="str">
        <f t="shared" si="181"/>
        <v>-</v>
      </c>
      <c r="BY652" s="19" t="str">
        <f t="shared" si="182"/>
        <v>-</v>
      </c>
      <c r="BZ652" s="19" t="str">
        <f t="shared" si="183"/>
        <v>-</v>
      </c>
    </row>
    <row r="653" spans="1:78">
      <c r="A653" s="106" t="str">
        <f t="shared" si="184"/>
        <v>22.1.00.00.00.00.00</v>
      </c>
      <c r="B653" s="106">
        <f t="shared" si="185"/>
        <v>22</v>
      </c>
      <c r="C653" s="107" t="str">
        <f t="shared" si="186"/>
        <v>1</v>
      </c>
      <c r="D653" s="32" t="s">
        <v>7024</v>
      </c>
      <c r="E653" s="32" t="s">
        <v>7024</v>
      </c>
      <c r="F653" s="32" t="s">
        <v>7024</v>
      </c>
      <c r="G653" s="32" t="s">
        <v>7024</v>
      </c>
      <c r="H653" s="32" t="s">
        <v>7024</v>
      </c>
      <c r="I653" s="33"/>
      <c r="J653" s="17" t="s">
        <v>93</v>
      </c>
      <c r="K653" s="150" t="str">
        <f t="shared" si="187"/>
        <v>-</v>
      </c>
      <c r="L653" s="123"/>
      <c r="M653" s="123"/>
      <c r="N653" s="123"/>
      <c r="O653" s="123"/>
      <c r="P653" s="123"/>
      <c r="Q653" s="123"/>
      <c r="AC653" s="50" t="str">
        <f t="shared" si="189"/>
        <v>22.1</v>
      </c>
      <c r="AD653" s="19">
        <f t="shared" si="190"/>
        <v>632</v>
      </c>
      <c r="AE653" s="49" t="str">
        <f t="shared" si="188"/>
        <v>22.1632</v>
      </c>
      <c r="BD653" s="19" t="e">
        <f>VLOOKUP(AE653,ORGANOGRAMAES!$C$1:$N$6000,2,0)</f>
        <v>#N/A</v>
      </c>
      <c r="BE653" s="19" t="e">
        <f>VLOOKUP(AE653,ORGANOGRAMAES!$C$1:$N$6000,3,0)</f>
        <v>#N/A</v>
      </c>
      <c r="BF653" s="19" t="e">
        <f>VLOOKUP(AE653,ORGANOGRAMAES!$C$1:$N$6000,4,0)</f>
        <v>#N/A</v>
      </c>
      <c r="BG653" s="19" t="e">
        <f>VLOOKUP(AE653,ORGANOGRAMAES!$C$1:$N$6000,5,0)</f>
        <v>#N/A</v>
      </c>
      <c r="BH653" s="19" t="e">
        <f>VLOOKUP(AE653,ORGANOGRAMAES!$C$1:$N$6000,6,0)</f>
        <v>#N/A</v>
      </c>
      <c r="BI653" s="19" t="e">
        <f>VLOOKUP(AE653,ORGANOGRAMAES!$C$1:$N$6000,7,0)</f>
        <v>#N/A</v>
      </c>
      <c r="BJ653" s="19" t="e">
        <f>VLOOKUP(AE653,ORGANOGRAMAES!$C$1:$N$6000,8,0)</f>
        <v>#N/A</v>
      </c>
      <c r="BK653" s="19" t="e">
        <f>VLOOKUP(AE653,ORGANOGRAMAES!$C$1:$N$6000,9,0)</f>
        <v>#N/A</v>
      </c>
      <c r="BL653" s="19" t="e">
        <f>VLOOKUP(AE653,ORGANOGRAMAES!$C$1:$N$6000,10,0)</f>
        <v>#N/A</v>
      </c>
      <c r="BM653" s="19" t="e">
        <f>VLOOKUP(AE653,ORGANOGRAMAES!$C$1:$N$6000,11,0)</f>
        <v>#N/A</v>
      </c>
      <c r="BN653" s="19" t="e">
        <f>VLOOKUP(AE653,ORGANOGRAMAES!$C$1:$N$6000,12,0)</f>
        <v>#N/A</v>
      </c>
      <c r="BP653" s="19" t="str">
        <f t="shared" si="173"/>
        <v>-</v>
      </c>
      <c r="BQ653" s="19" t="str">
        <f t="shared" si="174"/>
        <v>-</v>
      </c>
      <c r="BR653" s="19" t="str">
        <f t="shared" si="175"/>
        <v>-</v>
      </c>
      <c r="BS653" s="19" t="str">
        <f t="shared" si="176"/>
        <v>-</v>
      </c>
      <c r="BT653" s="19" t="str">
        <f t="shared" si="177"/>
        <v>-</v>
      </c>
      <c r="BU653" s="19" t="str">
        <f t="shared" si="178"/>
        <v>-</v>
      </c>
      <c r="BV653" s="19" t="str">
        <f t="shared" si="179"/>
        <v>-</v>
      </c>
      <c r="BW653" s="19" t="str">
        <f t="shared" si="180"/>
        <v>-</v>
      </c>
      <c r="BX653" s="19" t="str">
        <f t="shared" si="181"/>
        <v>-</v>
      </c>
      <c r="BY653" s="19" t="str">
        <f t="shared" si="182"/>
        <v>-</v>
      </c>
      <c r="BZ653" s="19" t="str">
        <f t="shared" si="183"/>
        <v>-</v>
      </c>
    </row>
    <row r="654" spans="1:78">
      <c r="A654" s="106" t="str">
        <f t="shared" si="184"/>
        <v>22.1.00.00.00.00.00</v>
      </c>
      <c r="B654" s="106">
        <f t="shared" si="185"/>
        <v>22</v>
      </c>
      <c r="C654" s="107" t="str">
        <f t="shared" si="186"/>
        <v>1</v>
      </c>
      <c r="D654" s="32" t="s">
        <v>7024</v>
      </c>
      <c r="E654" s="32" t="s">
        <v>7024</v>
      </c>
      <c r="F654" s="32" t="s">
        <v>7024</v>
      </c>
      <c r="G654" s="32" t="s">
        <v>7024</v>
      </c>
      <c r="H654" s="32" t="s">
        <v>7024</v>
      </c>
      <c r="I654" s="33"/>
      <c r="J654" s="17" t="s">
        <v>93</v>
      </c>
      <c r="K654" s="150" t="str">
        <f t="shared" si="187"/>
        <v>-</v>
      </c>
      <c r="L654" s="123"/>
      <c r="M654" s="123"/>
      <c r="N654" s="123"/>
      <c r="O654" s="123"/>
      <c r="P654" s="123"/>
      <c r="Q654" s="123"/>
      <c r="AC654" s="50" t="str">
        <f t="shared" si="189"/>
        <v>22.1</v>
      </c>
      <c r="AD654" s="19">
        <f t="shared" si="190"/>
        <v>633</v>
      </c>
      <c r="AE654" s="49" t="str">
        <f t="shared" si="188"/>
        <v>22.1633</v>
      </c>
      <c r="BD654" s="19" t="e">
        <f>VLOOKUP(AE654,ORGANOGRAMAES!$C$1:$N$6000,2,0)</f>
        <v>#N/A</v>
      </c>
      <c r="BE654" s="19" t="e">
        <f>VLOOKUP(AE654,ORGANOGRAMAES!$C$1:$N$6000,3,0)</f>
        <v>#N/A</v>
      </c>
      <c r="BF654" s="19" t="e">
        <f>VLOOKUP(AE654,ORGANOGRAMAES!$C$1:$N$6000,4,0)</f>
        <v>#N/A</v>
      </c>
      <c r="BG654" s="19" t="e">
        <f>VLOOKUP(AE654,ORGANOGRAMAES!$C$1:$N$6000,5,0)</f>
        <v>#N/A</v>
      </c>
      <c r="BH654" s="19" t="e">
        <f>VLOOKUP(AE654,ORGANOGRAMAES!$C$1:$N$6000,6,0)</f>
        <v>#N/A</v>
      </c>
      <c r="BI654" s="19" t="e">
        <f>VLOOKUP(AE654,ORGANOGRAMAES!$C$1:$N$6000,7,0)</f>
        <v>#N/A</v>
      </c>
      <c r="BJ654" s="19" t="e">
        <f>VLOOKUP(AE654,ORGANOGRAMAES!$C$1:$N$6000,8,0)</f>
        <v>#N/A</v>
      </c>
      <c r="BK654" s="19" t="e">
        <f>VLOOKUP(AE654,ORGANOGRAMAES!$C$1:$N$6000,9,0)</f>
        <v>#N/A</v>
      </c>
      <c r="BL654" s="19" t="e">
        <f>VLOOKUP(AE654,ORGANOGRAMAES!$C$1:$N$6000,10,0)</f>
        <v>#N/A</v>
      </c>
      <c r="BM654" s="19" t="e">
        <f>VLOOKUP(AE654,ORGANOGRAMAES!$C$1:$N$6000,11,0)</f>
        <v>#N/A</v>
      </c>
      <c r="BN654" s="19" t="e">
        <f>VLOOKUP(AE654,ORGANOGRAMAES!$C$1:$N$6000,12,0)</f>
        <v>#N/A</v>
      </c>
      <c r="BP654" s="19" t="str">
        <f t="shared" si="173"/>
        <v>-</v>
      </c>
      <c r="BQ654" s="19" t="str">
        <f t="shared" si="174"/>
        <v>-</v>
      </c>
      <c r="BR654" s="19" t="str">
        <f t="shared" si="175"/>
        <v>-</v>
      </c>
      <c r="BS654" s="19" t="str">
        <f t="shared" si="176"/>
        <v>-</v>
      </c>
      <c r="BT654" s="19" t="str">
        <f t="shared" si="177"/>
        <v>-</v>
      </c>
      <c r="BU654" s="19" t="str">
        <f t="shared" si="178"/>
        <v>-</v>
      </c>
      <c r="BV654" s="19" t="str">
        <f t="shared" si="179"/>
        <v>-</v>
      </c>
      <c r="BW654" s="19" t="str">
        <f t="shared" si="180"/>
        <v>-</v>
      </c>
      <c r="BX654" s="19" t="str">
        <f t="shared" si="181"/>
        <v>-</v>
      </c>
      <c r="BY654" s="19" t="str">
        <f t="shared" si="182"/>
        <v>-</v>
      </c>
      <c r="BZ654" s="19" t="str">
        <f t="shared" si="183"/>
        <v>-</v>
      </c>
    </row>
    <row r="655" spans="1:78">
      <c r="A655" s="106" t="str">
        <f t="shared" si="184"/>
        <v>22.1.00.00.00.00.00</v>
      </c>
      <c r="B655" s="106">
        <f t="shared" si="185"/>
        <v>22</v>
      </c>
      <c r="C655" s="107" t="str">
        <f t="shared" si="186"/>
        <v>1</v>
      </c>
      <c r="D655" s="32" t="s">
        <v>7024</v>
      </c>
      <c r="E655" s="32" t="s">
        <v>7024</v>
      </c>
      <c r="F655" s="32" t="s">
        <v>7024</v>
      </c>
      <c r="G655" s="32" t="s">
        <v>7024</v>
      </c>
      <c r="H655" s="32" t="s">
        <v>7024</v>
      </c>
      <c r="I655" s="33"/>
      <c r="J655" s="17" t="s">
        <v>93</v>
      </c>
      <c r="K655" s="150" t="str">
        <f t="shared" si="187"/>
        <v>-</v>
      </c>
      <c r="L655" s="123"/>
      <c r="M655" s="123"/>
      <c r="N655" s="123"/>
      <c r="O655" s="123"/>
      <c r="P655" s="123"/>
      <c r="Q655" s="123"/>
      <c r="AC655" s="50" t="str">
        <f t="shared" si="189"/>
        <v>22.1</v>
      </c>
      <c r="AD655" s="19">
        <f t="shared" si="190"/>
        <v>634</v>
      </c>
      <c r="AE655" s="49" t="str">
        <f t="shared" si="188"/>
        <v>22.1634</v>
      </c>
      <c r="BD655" s="19" t="e">
        <f>VLOOKUP(AE655,ORGANOGRAMAES!$C$1:$N$6000,2,0)</f>
        <v>#N/A</v>
      </c>
      <c r="BE655" s="19" t="e">
        <f>VLOOKUP(AE655,ORGANOGRAMAES!$C$1:$N$6000,3,0)</f>
        <v>#N/A</v>
      </c>
      <c r="BF655" s="19" t="e">
        <f>VLOOKUP(AE655,ORGANOGRAMAES!$C$1:$N$6000,4,0)</f>
        <v>#N/A</v>
      </c>
      <c r="BG655" s="19" t="e">
        <f>VLOOKUP(AE655,ORGANOGRAMAES!$C$1:$N$6000,5,0)</f>
        <v>#N/A</v>
      </c>
      <c r="BH655" s="19" t="e">
        <f>VLOOKUP(AE655,ORGANOGRAMAES!$C$1:$N$6000,6,0)</f>
        <v>#N/A</v>
      </c>
      <c r="BI655" s="19" t="e">
        <f>VLOOKUP(AE655,ORGANOGRAMAES!$C$1:$N$6000,7,0)</f>
        <v>#N/A</v>
      </c>
      <c r="BJ655" s="19" t="e">
        <f>VLOOKUP(AE655,ORGANOGRAMAES!$C$1:$N$6000,8,0)</f>
        <v>#N/A</v>
      </c>
      <c r="BK655" s="19" t="e">
        <f>VLOOKUP(AE655,ORGANOGRAMAES!$C$1:$N$6000,9,0)</f>
        <v>#N/A</v>
      </c>
      <c r="BL655" s="19" t="e">
        <f>VLOOKUP(AE655,ORGANOGRAMAES!$C$1:$N$6000,10,0)</f>
        <v>#N/A</v>
      </c>
      <c r="BM655" s="19" t="e">
        <f>VLOOKUP(AE655,ORGANOGRAMAES!$C$1:$N$6000,11,0)</f>
        <v>#N/A</v>
      </c>
      <c r="BN655" s="19" t="e">
        <f>VLOOKUP(AE655,ORGANOGRAMAES!$C$1:$N$6000,12,0)</f>
        <v>#N/A</v>
      </c>
      <c r="BP655" s="19" t="str">
        <f t="shared" si="173"/>
        <v>-</v>
      </c>
      <c r="BQ655" s="19" t="str">
        <f t="shared" si="174"/>
        <v>-</v>
      </c>
      <c r="BR655" s="19" t="str">
        <f t="shared" si="175"/>
        <v>-</v>
      </c>
      <c r="BS655" s="19" t="str">
        <f t="shared" si="176"/>
        <v>-</v>
      </c>
      <c r="BT655" s="19" t="str">
        <f t="shared" si="177"/>
        <v>-</v>
      </c>
      <c r="BU655" s="19" t="str">
        <f t="shared" si="178"/>
        <v>-</v>
      </c>
      <c r="BV655" s="19" t="str">
        <f t="shared" si="179"/>
        <v>-</v>
      </c>
      <c r="BW655" s="19" t="str">
        <f t="shared" si="180"/>
        <v>-</v>
      </c>
      <c r="BX655" s="19" t="str">
        <f t="shared" si="181"/>
        <v>-</v>
      </c>
      <c r="BY655" s="19" t="str">
        <f t="shared" si="182"/>
        <v>-</v>
      </c>
      <c r="BZ655" s="19" t="str">
        <f t="shared" si="183"/>
        <v>-</v>
      </c>
    </row>
    <row r="656" spans="1:78">
      <c r="A656" s="106" t="str">
        <f t="shared" si="184"/>
        <v>22.1.00.00.00.00.00</v>
      </c>
      <c r="B656" s="106">
        <f t="shared" si="185"/>
        <v>22</v>
      </c>
      <c r="C656" s="107" t="str">
        <f t="shared" si="186"/>
        <v>1</v>
      </c>
      <c r="D656" s="32" t="s">
        <v>7024</v>
      </c>
      <c r="E656" s="32" t="s">
        <v>7024</v>
      </c>
      <c r="F656" s="32" t="s">
        <v>7024</v>
      </c>
      <c r="G656" s="32" t="s">
        <v>7024</v>
      </c>
      <c r="H656" s="32" t="s">
        <v>7024</v>
      </c>
      <c r="I656" s="33"/>
      <c r="J656" s="17" t="s">
        <v>93</v>
      </c>
      <c r="K656" s="150" t="str">
        <f t="shared" si="187"/>
        <v>-</v>
      </c>
      <c r="L656" s="123"/>
      <c r="M656" s="123"/>
      <c r="N656" s="123"/>
      <c r="O656" s="123"/>
      <c r="P656" s="123"/>
      <c r="Q656" s="123"/>
      <c r="AC656" s="50" t="str">
        <f t="shared" si="189"/>
        <v>22.1</v>
      </c>
      <c r="AD656" s="19">
        <f t="shared" si="190"/>
        <v>635</v>
      </c>
      <c r="AE656" s="49" t="str">
        <f t="shared" si="188"/>
        <v>22.1635</v>
      </c>
      <c r="BD656" s="19" t="e">
        <f>VLOOKUP(AE656,ORGANOGRAMAES!$C$1:$N$6000,2,0)</f>
        <v>#N/A</v>
      </c>
      <c r="BE656" s="19" t="e">
        <f>VLOOKUP(AE656,ORGANOGRAMAES!$C$1:$N$6000,3,0)</f>
        <v>#N/A</v>
      </c>
      <c r="BF656" s="19" t="e">
        <f>VLOOKUP(AE656,ORGANOGRAMAES!$C$1:$N$6000,4,0)</f>
        <v>#N/A</v>
      </c>
      <c r="BG656" s="19" t="e">
        <f>VLOOKUP(AE656,ORGANOGRAMAES!$C$1:$N$6000,5,0)</f>
        <v>#N/A</v>
      </c>
      <c r="BH656" s="19" t="e">
        <f>VLOOKUP(AE656,ORGANOGRAMAES!$C$1:$N$6000,6,0)</f>
        <v>#N/A</v>
      </c>
      <c r="BI656" s="19" t="e">
        <f>VLOOKUP(AE656,ORGANOGRAMAES!$C$1:$N$6000,7,0)</f>
        <v>#N/A</v>
      </c>
      <c r="BJ656" s="19" t="e">
        <f>VLOOKUP(AE656,ORGANOGRAMAES!$C$1:$N$6000,8,0)</f>
        <v>#N/A</v>
      </c>
      <c r="BK656" s="19" t="e">
        <f>VLOOKUP(AE656,ORGANOGRAMAES!$C$1:$N$6000,9,0)</f>
        <v>#N/A</v>
      </c>
      <c r="BL656" s="19" t="e">
        <f>VLOOKUP(AE656,ORGANOGRAMAES!$C$1:$N$6000,10,0)</f>
        <v>#N/A</v>
      </c>
      <c r="BM656" s="19" t="e">
        <f>VLOOKUP(AE656,ORGANOGRAMAES!$C$1:$N$6000,11,0)</f>
        <v>#N/A</v>
      </c>
      <c r="BN656" s="19" t="e">
        <f>VLOOKUP(AE656,ORGANOGRAMAES!$C$1:$N$6000,12,0)</f>
        <v>#N/A</v>
      </c>
      <c r="BP656" s="19" t="str">
        <f t="shared" si="173"/>
        <v>-</v>
      </c>
      <c r="BQ656" s="19" t="str">
        <f t="shared" si="174"/>
        <v>-</v>
      </c>
      <c r="BR656" s="19" t="str">
        <f t="shared" si="175"/>
        <v>-</v>
      </c>
      <c r="BS656" s="19" t="str">
        <f t="shared" si="176"/>
        <v>-</v>
      </c>
      <c r="BT656" s="19" t="str">
        <f t="shared" si="177"/>
        <v>-</v>
      </c>
      <c r="BU656" s="19" t="str">
        <f t="shared" si="178"/>
        <v>-</v>
      </c>
      <c r="BV656" s="19" t="str">
        <f t="shared" si="179"/>
        <v>-</v>
      </c>
      <c r="BW656" s="19" t="str">
        <f t="shared" si="180"/>
        <v>-</v>
      </c>
      <c r="BX656" s="19" t="str">
        <f t="shared" si="181"/>
        <v>-</v>
      </c>
      <c r="BY656" s="19" t="str">
        <f t="shared" si="182"/>
        <v>-</v>
      </c>
      <c r="BZ656" s="19" t="str">
        <f t="shared" si="183"/>
        <v>-</v>
      </c>
    </row>
    <row r="657" spans="1:78">
      <c r="A657" s="106" t="str">
        <f t="shared" si="184"/>
        <v>22.1.00.00.00.00.00</v>
      </c>
      <c r="B657" s="106">
        <f t="shared" si="185"/>
        <v>22</v>
      </c>
      <c r="C657" s="107" t="str">
        <f t="shared" si="186"/>
        <v>1</v>
      </c>
      <c r="D657" s="32" t="s">
        <v>7024</v>
      </c>
      <c r="E657" s="32" t="s">
        <v>7024</v>
      </c>
      <c r="F657" s="32" t="s">
        <v>7024</v>
      </c>
      <c r="G657" s="32" t="s">
        <v>7024</v>
      </c>
      <c r="H657" s="32" t="s">
        <v>7024</v>
      </c>
      <c r="I657" s="33"/>
      <c r="J657" s="17" t="s">
        <v>93</v>
      </c>
      <c r="K657" s="150" t="str">
        <f t="shared" si="187"/>
        <v>-</v>
      </c>
      <c r="L657" s="123"/>
      <c r="M657" s="123"/>
      <c r="N657" s="123"/>
      <c r="O657" s="123"/>
      <c r="P657" s="123"/>
      <c r="Q657" s="123"/>
      <c r="AC657" s="50" t="str">
        <f t="shared" si="189"/>
        <v>22.1</v>
      </c>
      <c r="AD657" s="19">
        <f t="shared" si="190"/>
        <v>636</v>
      </c>
      <c r="AE657" s="49" t="str">
        <f t="shared" si="188"/>
        <v>22.1636</v>
      </c>
      <c r="BD657" s="19" t="e">
        <f>VLOOKUP(AE657,ORGANOGRAMAES!$C$1:$N$6000,2,0)</f>
        <v>#N/A</v>
      </c>
      <c r="BE657" s="19" t="e">
        <f>VLOOKUP(AE657,ORGANOGRAMAES!$C$1:$N$6000,3,0)</f>
        <v>#N/A</v>
      </c>
      <c r="BF657" s="19" t="e">
        <f>VLOOKUP(AE657,ORGANOGRAMAES!$C$1:$N$6000,4,0)</f>
        <v>#N/A</v>
      </c>
      <c r="BG657" s="19" t="e">
        <f>VLOOKUP(AE657,ORGANOGRAMAES!$C$1:$N$6000,5,0)</f>
        <v>#N/A</v>
      </c>
      <c r="BH657" s="19" t="e">
        <f>VLOOKUP(AE657,ORGANOGRAMAES!$C$1:$N$6000,6,0)</f>
        <v>#N/A</v>
      </c>
      <c r="BI657" s="19" t="e">
        <f>VLOOKUP(AE657,ORGANOGRAMAES!$C$1:$N$6000,7,0)</f>
        <v>#N/A</v>
      </c>
      <c r="BJ657" s="19" t="e">
        <f>VLOOKUP(AE657,ORGANOGRAMAES!$C$1:$N$6000,8,0)</f>
        <v>#N/A</v>
      </c>
      <c r="BK657" s="19" t="e">
        <f>VLOOKUP(AE657,ORGANOGRAMAES!$C$1:$N$6000,9,0)</f>
        <v>#N/A</v>
      </c>
      <c r="BL657" s="19" t="e">
        <f>VLOOKUP(AE657,ORGANOGRAMAES!$C$1:$N$6000,10,0)</f>
        <v>#N/A</v>
      </c>
      <c r="BM657" s="19" t="e">
        <f>VLOOKUP(AE657,ORGANOGRAMAES!$C$1:$N$6000,11,0)</f>
        <v>#N/A</v>
      </c>
      <c r="BN657" s="19" t="e">
        <f>VLOOKUP(AE657,ORGANOGRAMAES!$C$1:$N$6000,12,0)</f>
        <v>#N/A</v>
      </c>
      <c r="BP657" s="19" t="str">
        <f t="shared" si="173"/>
        <v>-</v>
      </c>
      <c r="BQ657" s="19" t="str">
        <f t="shared" si="174"/>
        <v>-</v>
      </c>
      <c r="BR657" s="19" t="str">
        <f t="shared" si="175"/>
        <v>-</v>
      </c>
      <c r="BS657" s="19" t="str">
        <f t="shared" si="176"/>
        <v>-</v>
      </c>
      <c r="BT657" s="19" t="str">
        <f t="shared" si="177"/>
        <v>-</v>
      </c>
      <c r="BU657" s="19" t="str">
        <f t="shared" si="178"/>
        <v>-</v>
      </c>
      <c r="BV657" s="19" t="str">
        <f t="shared" si="179"/>
        <v>-</v>
      </c>
      <c r="BW657" s="19" t="str">
        <f t="shared" si="180"/>
        <v>-</v>
      </c>
      <c r="BX657" s="19" t="str">
        <f t="shared" si="181"/>
        <v>-</v>
      </c>
      <c r="BY657" s="19" t="str">
        <f t="shared" si="182"/>
        <v>-</v>
      </c>
      <c r="BZ657" s="19" t="str">
        <f t="shared" si="183"/>
        <v>-</v>
      </c>
    </row>
    <row r="658" spans="1:78">
      <c r="A658" s="106" t="str">
        <f t="shared" si="184"/>
        <v>22.1.00.00.00.00.00</v>
      </c>
      <c r="B658" s="106">
        <f t="shared" si="185"/>
        <v>22</v>
      </c>
      <c r="C658" s="107" t="str">
        <f t="shared" si="186"/>
        <v>1</v>
      </c>
      <c r="D658" s="32" t="s">
        <v>7024</v>
      </c>
      <c r="E658" s="32" t="s">
        <v>7024</v>
      </c>
      <c r="F658" s="32" t="s">
        <v>7024</v>
      </c>
      <c r="G658" s="32" t="s">
        <v>7024</v>
      </c>
      <c r="H658" s="32" t="s">
        <v>7024</v>
      </c>
      <c r="I658" s="33"/>
      <c r="J658" s="17" t="s">
        <v>93</v>
      </c>
      <c r="K658" s="150" t="str">
        <f t="shared" si="187"/>
        <v>-</v>
      </c>
      <c r="L658" s="123"/>
      <c r="M658" s="123"/>
      <c r="N658" s="123"/>
      <c r="O658" s="123"/>
      <c r="P658" s="123"/>
      <c r="Q658" s="123"/>
      <c r="AC658" s="50" t="str">
        <f t="shared" si="189"/>
        <v>22.1</v>
      </c>
      <c r="AD658" s="19">
        <f t="shared" si="190"/>
        <v>637</v>
      </c>
      <c r="AE658" s="49" t="str">
        <f t="shared" si="188"/>
        <v>22.1637</v>
      </c>
      <c r="BD658" s="19" t="e">
        <f>VLOOKUP(AE658,ORGANOGRAMAES!$C$1:$N$6000,2,0)</f>
        <v>#N/A</v>
      </c>
      <c r="BE658" s="19" t="e">
        <f>VLOOKUP(AE658,ORGANOGRAMAES!$C$1:$N$6000,3,0)</f>
        <v>#N/A</v>
      </c>
      <c r="BF658" s="19" t="e">
        <f>VLOOKUP(AE658,ORGANOGRAMAES!$C$1:$N$6000,4,0)</f>
        <v>#N/A</v>
      </c>
      <c r="BG658" s="19" t="e">
        <f>VLOOKUP(AE658,ORGANOGRAMAES!$C$1:$N$6000,5,0)</f>
        <v>#N/A</v>
      </c>
      <c r="BH658" s="19" t="e">
        <f>VLOOKUP(AE658,ORGANOGRAMAES!$C$1:$N$6000,6,0)</f>
        <v>#N/A</v>
      </c>
      <c r="BI658" s="19" t="e">
        <f>VLOOKUP(AE658,ORGANOGRAMAES!$C$1:$N$6000,7,0)</f>
        <v>#N/A</v>
      </c>
      <c r="BJ658" s="19" t="e">
        <f>VLOOKUP(AE658,ORGANOGRAMAES!$C$1:$N$6000,8,0)</f>
        <v>#N/A</v>
      </c>
      <c r="BK658" s="19" t="e">
        <f>VLOOKUP(AE658,ORGANOGRAMAES!$C$1:$N$6000,9,0)</f>
        <v>#N/A</v>
      </c>
      <c r="BL658" s="19" t="e">
        <f>VLOOKUP(AE658,ORGANOGRAMAES!$C$1:$N$6000,10,0)</f>
        <v>#N/A</v>
      </c>
      <c r="BM658" s="19" t="e">
        <f>VLOOKUP(AE658,ORGANOGRAMAES!$C$1:$N$6000,11,0)</f>
        <v>#N/A</v>
      </c>
      <c r="BN658" s="19" t="e">
        <f>VLOOKUP(AE658,ORGANOGRAMAES!$C$1:$N$6000,12,0)</f>
        <v>#N/A</v>
      </c>
      <c r="BP658" s="19" t="str">
        <f t="shared" si="173"/>
        <v>-</v>
      </c>
      <c r="BQ658" s="19" t="str">
        <f t="shared" si="174"/>
        <v>-</v>
      </c>
      <c r="BR658" s="19" t="str">
        <f t="shared" si="175"/>
        <v>-</v>
      </c>
      <c r="BS658" s="19" t="str">
        <f t="shared" si="176"/>
        <v>-</v>
      </c>
      <c r="BT658" s="19" t="str">
        <f t="shared" si="177"/>
        <v>-</v>
      </c>
      <c r="BU658" s="19" t="str">
        <f t="shared" si="178"/>
        <v>-</v>
      </c>
      <c r="BV658" s="19" t="str">
        <f t="shared" si="179"/>
        <v>-</v>
      </c>
      <c r="BW658" s="19" t="str">
        <f t="shared" si="180"/>
        <v>-</v>
      </c>
      <c r="BX658" s="19" t="str">
        <f t="shared" si="181"/>
        <v>-</v>
      </c>
      <c r="BY658" s="19" t="str">
        <f t="shared" si="182"/>
        <v>-</v>
      </c>
      <c r="BZ658" s="19" t="str">
        <f t="shared" si="183"/>
        <v>-</v>
      </c>
    </row>
    <row r="659" spans="1:78">
      <c r="A659" s="106" t="str">
        <f t="shared" si="184"/>
        <v>22.1.00.00.00.00.00</v>
      </c>
      <c r="B659" s="106">
        <f t="shared" si="185"/>
        <v>22</v>
      </c>
      <c r="C659" s="107" t="str">
        <f t="shared" si="186"/>
        <v>1</v>
      </c>
      <c r="D659" s="32" t="s">
        <v>7024</v>
      </c>
      <c r="E659" s="32" t="s">
        <v>7024</v>
      </c>
      <c r="F659" s="32" t="s">
        <v>7024</v>
      </c>
      <c r="G659" s="32" t="s">
        <v>7024</v>
      </c>
      <c r="H659" s="32" t="s">
        <v>7024</v>
      </c>
      <c r="I659" s="33"/>
      <c r="J659" s="17" t="s">
        <v>93</v>
      </c>
      <c r="K659" s="150" t="str">
        <f t="shared" si="187"/>
        <v>-</v>
      </c>
      <c r="L659" s="123"/>
      <c r="M659" s="123"/>
      <c r="N659" s="123"/>
      <c r="O659" s="123"/>
      <c r="P659" s="123"/>
      <c r="Q659" s="123"/>
      <c r="AC659" s="50" t="str">
        <f t="shared" si="189"/>
        <v>22.1</v>
      </c>
      <c r="AD659" s="19">
        <f t="shared" si="190"/>
        <v>638</v>
      </c>
      <c r="AE659" s="49" t="str">
        <f t="shared" si="188"/>
        <v>22.1638</v>
      </c>
      <c r="BD659" s="19" t="e">
        <f>VLOOKUP(AE659,ORGANOGRAMAES!$C$1:$N$6000,2,0)</f>
        <v>#N/A</v>
      </c>
      <c r="BE659" s="19" t="e">
        <f>VLOOKUP(AE659,ORGANOGRAMAES!$C$1:$N$6000,3,0)</f>
        <v>#N/A</v>
      </c>
      <c r="BF659" s="19" t="e">
        <f>VLOOKUP(AE659,ORGANOGRAMAES!$C$1:$N$6000,4,0)</f>
        <v>#N/A</v>
      </c>
      <c r="BG659" s="19" t="e">
        <f>VLOOKUP(AE659,ORGANOGRAMAES!$C$1:$N$6000,5,0)</f>
        <v>#N/A</v>
      </c>
      <c r="BH659" s="19" t="e">
        <f>VLOOKUP(AE659,ORGANOGRAMAES!$C$1:$N$6000,6,0)</f>
        <v>#N/A</v>
      </c>
      <c r="BI659" s="19" t="e">
        <f>VLOOKUP(AE659,ORGANOGRAMAES!$C$1:$N$6000,7,0)</f>
        <v>#N/A</v>
      </c>
      <c r="BJ659" s="19" t="e">
        <f>VLOOKUP(AE659,ORGANOGRAMAES!$C$1:$N$6000,8,0)</f>
        <v>#N/A</v>
      </c>
      <c r="BK659" s="19" t="e">
        <f>VLOOKUP(AE659,ORGANOGRAMAES!$C$1:$N$6000,9,0)</f>
        <v>#N/A</v>
      </c>
      <c r="BL659" s="19" t="e">
        <f>VLOOKUP(AE659,ORGANOGRAMAES!$C$1:$N$6000,10,0)</f>
        <v>#N/A</v>
      </c>
      <c r="BM659" s="19" t="e">
        <f>VLOOKUP(AE659,ORGANOGRAMAES!$C$1:$N$6000,11,0)</f>
        <v>#N/A</v>
      </c>
      <c r="BN659" s="19" t="e">
        <f>VLOOKUP(AE659,ORGANOGRAMAES!$C$1:$N$6000,12,0)</f>
        <v>#N/A</v>
      </c>
      <c r="BP659" s="19" t="str">
        <f t="shared" ref="BP659:BP722" si="191">IFERROR(+BD659,"-")</f>
        <v>-</v>
      </c>
      <c r="BQ659" s="19" t="str">
        <f t="shared" ref="BQ659:BQ722" si="192">IFERROR(+BE659,"-")</f>
        <v>-</v>
      </c>
      <c r="BR659" s="19" t="str">
        <f t="shared" ref="BR659:BR722" si="193">IFERROR(+BF659,"-")</f>
        <v>-</v>
      </c>
      <c r="BS659" s="19" t="str">
        <f t="shared" ref="BS659:BS722" si="194">IFERROR(+BG659,"-")</f>
        <v>-</v>
      </c>
      <c r="BT659" s="19" t="str">
        <f t="shared" ref="BT659:BT722" si="195">IFERROR(+BH659,"-")</f>
        <v>-</v>
      </c>
      <c r="BU659" s="19" t="str">
        <f t="shared" ref="BU659:BU722" si="196">IFERROR(+BI659,"-")</f>
        <v>-</v>
      </c>
      <c r="BV659" s="19" t="str">
        <f t="shared" ref="BV659:BV722" si="197">IFERROR(+BJ659,"-")</f>
        <v>-</v>
      </c>
      <c r="BW659" s="19" t="str">
        <f t="shared" ref="BW659:BW722" si="198">IFERROR(+BK659,"-")</f>
        <v>-</v>
      </c>
      <c r="BX659" s="19" t="str">
        <f t="shared" ref="BX659:BX722" si="199">IFERROR(+BL659,"-")</f>
        <v>-</v>
      </c>
      <c r="BY659" s="19" t="str">
        <f t="shared" ref="BY659:BY722" si="200">IFERROR(+BM659,"-")</f>
        <v>-</v>
      </c>
      <c r="BZ659" s="19" t="str">
        <f t="shared" ref="BZ659:BZ722" si="201">IFERROR(+BN659,"-")</f>
        <v>-</v>
      </c>
    </row>
    <row r="660" spans="1:78">
      <c r="A660" s="106" t="str">
        <f t="shared" ref="A660:A723" si="202">CONCATENATE(B660,".",C660,".",D660,".",E660,".",F660,".",G660,".",H660)</f>
        <v>22.1.00.00.00.00.00</v>
      </c>
      <c r="B660" s="106">
        <f t="shared" si="185"/>
        <v>22</v>
      </c>
      <c r="C660" s="107" t="str">
        <f t="shared" si="186"/>
        <v>1</v>
      </c>
      <c r="D660" s="32" t="s">
        <v>7024</v>
      </c>
      <c r="E660" s="32" t="s">
        <v>7024</v>
      </c>
      <c r="F660" s="32" t="s">
        <v>7024</v>
      </c>
      <c r="G660" s="32" t="s">
        <v>7024</v>
      </c>
      <c r="H660" s="32" t="s">
        <v>7024</v>
      </c>
      <c r="I660" s="33"/>
      <c r="J660" s="17" t="s">
        <v>93</v>
      </c>
      <c r="K660" s="150" t="str">
        <f t="shared" si="187"/>
        <v>-</v>
      </c>
      <c r="L660" s="123"/>
      <c r="M660" s="123"/>
      <c r="N660" s="123"/>
      <c r="O660" s="123"/>
      <c r="P660" s="123"/>
      <c r="Q660" s="123"/>
      <c r="AC660" s="50" t="str">
        <f t="shared" si="189"/>
        <v>22.1</v>
      </c>
      <c r="AD660" s="19">
        <f t="shared" si="190"/>
        <v>639</v>
      </c>
      <c r="AE660" s="49" t="str">
        <f t="shared" si="188"/>
        <v>22.1639</v>
      </c>
      <c r="BD660" s="19" t="e">
        <f>VLOOKUP(AE660,ORGANOGRAMAES!$C$1:$N$6000,2,0)</f>
        <v>#N/A</v>
      </c>
      <c r="BE660" s="19" t="e">
        <f>VLOOKUP(AE660,ORGANOGRAMAES!$C$1:$N$6000,3,0)</f>
        <v>#N/A</v>
      </c>
      <c r="BF660" s="19" t="e">
        <f>VLOOKUP(AE660,ORGANOGRAMAES!$C$1:$N$6000,4,0)</f>
        <v>#N/A</v>
      </c>
      <c r="BG660" s="19" t="e">
        <f>VLOOKUP(AE660,ORGANOGRAMAES!$C$1:$N$6000,5,0)</f>
        <v>#N/A</v>
      </c>
      <c r="BH660" s="19" t="e">
        <f>VLOOKUP(AE660,ORGANOGRAMAES!$C$1:$N$6000,6,0)</f>
        <v>#N/A</v>
      </c>
      <c r="BI660" s="19" t="e">
        <f>VLOOKUP(AE660,ORGANOGRAMAES!$C$1:$N$6000,7,0)</f>
        <v>#N/A</v>
      </c>
      <c r="BJ660" s="19" t="e">
        <f>VLOOKUP(AE660,ORGANOGRAMAES!$C$1:$N$6000,8,0)</f>
        <v>#N/A</v>
      </c>
      <c r="BK660" s="19" t="e">
        <f>VLOOKUP(AE660,ORGANOGRAMAES!$C$1:$N$6000,9,0)</f>
        <v>#N/A</v>
      </c>
      <c r="BL660" s="19" t="e">
        <f>VLOOKUP(AE660,ORGANOGRAMAES!$C$1:$N$6000,10,0)</f>
        <v>#N/A</v>
      </c>
      <c r="BM660" s="19" t="e">
        <f>VLOOKUP(AE660,ORGANOGRAMAES!$C$1:$N$6000,11,0)</f>
        <v>#N/A</v>
      </c>
      <c r="BN660" s="19" t="e">
        <f>VLOOKUP(AE660,ORGANOGRAMAES!$C$1:$N$6000,12,0)</f>
        <v>#N/A</v>
      </c>
      <c r="BP660" s="19" t="str">
        <f t="shared" si="191"/>
        <v>-</v>
      </c>
      <c r="BQ660" s="19" t="str">
        <f t="shared" si="192"/>
        <v>-</v>
      </c>
      <c r="BR660" s="19" t="str">
        <f t="shared" si="193"/>
        <v>-</v>
      </c>
      <c r="BS660" s="19" t="str">
        <f t="shared" si="194"/>
        <v>-</v>
      </c>
      <c r="BT660" s="19" t="str">
        <f t="shared" si="195"/>
        <v>-</v>
      </c>
      <c r="BU660" s="19" t="str">
        <f t="shared" si="196"/>
        <v>-</v>
      </c>
      <c r="BV660" s="19" t="str">
        <f t="shared" si="197"/>
        <v>-</v>
      </c>
      <c r="BW660" s="19" t="str">
        <f t="shared" si="198"/>
        <v>-</v>
      </c>
      <c r="BX660" s="19" t="str">
        <f t="shared" si="199"/>
        <v>-</v>
      </c>
      <c r="BY660" s="19" t="str">
        <f t="shared" si="200"/>
        <v>-</v>
      </c>
      <c r="BZ660" s="19" t="str">
        <f t="shared" si="201"/>
        <v>-</v>
      </c>
    </row>
    <row r="661" spans="1:78">
      <c r="A661" s="106" t="str">
        <f t="shared" si="202"/>
        <v>22.1.00.00.00.00.00</v>
      </c>
      <c r="B661" s="106">
        <f t="shared" ref="B661:B724" si="203">+B660</f>
        <v>22</v>
      </c>
      <c r="C661" s="107" t="str">
        <f t="shared" si="186"/>
        <v>1</v>
      </c>
      <c r="D661" s="32" t="s">
        <v>7024</v>
      </c>
      <c r="E661" s="32" t="s">
        <v>7024</v>
      </c>
      <c r="F661" s="32" t="s">
        <v>7024</v>
      </c>
      <c r="G661" s="32" t="s">
        <v>7024</v>
      </c>
      <c r="H661" s="32" t="s">
        <v>7024</v>
      </c>
      <c r="I661" s="33"/>
      <c r="J661" s="17" t="s">
        <v>93</v>
      </c>
      <c r="K661" s="150" t="str">
        <f t="shared" si="187"/>
        <v>-</v>
      </c>
      <c r="L661" s="123"/>
      <c r="M661" s="123"/>
      <c r="N661" s="123"/>
      <c r="O661" s="123"/>
      <c r="P661" s="123"/>
      <c r="Q661" s="123"/>
      <c r="AC661" s="50" t="str">
        <f t="shared" si="189"/>
        <v>22.1</v>
      </c>
      <c r="AD661" s="19">
        <f t="shared" si="190"/>
        <v>640</v>
      </c>
      <c r="AE661" s="49" t="str">
        <f t="shared" si="188"/>
        <v>22.1640</v>
      </c>
      <c r="BD661" s="19" t="e">
        <f>VLOOKUP(AE661,ORGANOGRAMAES!$C$1:$N$6000,2,0)</f>
        <v>#N/A</v>
      </c>
      <c r="BE661" s="19" t="e">
        <f>VLOOKUP(AE661,ORGANOGRAMAES!$C$1:$N$6000,3,0)</f>
        <v>#N/A</v>
      </c>
      <c r="BF661" s="19" t="e">
        <f>VLOOKUP(AE661,ORGANOGRAMAES!$C$1:$N$6000,4,0)</f>
        <v>#N/A</v>
      </c>
      <c r="BG661" s="19" t="e">
        <f>VLOOKUP(AE661,ORGANOGRAMAES!$C$1:$N$6000,5,0)</f>
        <v>#N/A</v>
      </c>
      <c r="BH661" s="19" t="e">
        <f>VLOOKUP(AE661,ORGANOGRAMAES!$C$1:$N$6000,6,0)</f>
        <v>#N/A</v>
      </c>
      <c r="BI661" s="19" t="e">
        <f>VLOOKUP(AE661,ORGANOGRAMAES!$C$1:$N$6000,7,0)</f>
        <v>#N/A</v>
      </c>
      <c r="BJ661" s="19" t="e">
        <f>VLOOKUP(AE661,ORGANOGRAMAES!$C$1:$N$6000,8,0)</f>
        <v>#N/A</v>
      </c>
      <c r="BK661" s="19" t="e">
        <f>VLOOKUP(AE661,ORGANOGRAMAES!$C$1:$N$6000,9,0)</f>
        <v>#N/A</v>
      </c>
      <c r="BL661" s="19" t="e">
        <f>VLOOKUP(AE661,ORGANOGRAMAES!$C$1:$N$6000,10,0)</f>
        <v>#N/A</v>
      </c>
      <c r="BM661" s="19" t="e">
        <f>VLOOKUP(AE661,ORGANOGRAMAES!$C$1:$N$6000,11,0)</f>
        <v>#N/A</v>
      </c>
      <c r="BN661" s="19" t="e">
        <f>VLOOKUP(AE661,ORGANOGRAMAES!$C$1:$N$6000,12,0)</f>
        <v>#N/A</v>
      </c>
      <c r="BP661" s="19" t="str">
        <f t="shared" si="191"/>
        <v>-</v>
      </c>
      <c r="BQ661" s="19" t="str">
        <f t="shared" si="192"/>
        <v>-</v>
      </c>
      <c r="BR661" s="19" t="str">
        <f t="shared" si="193"/>
        <v>-</v>
      </c>
      <c r="BS661" s="19" t="str">
        <f t="shared" si="194"/>
        <v>-</v>
      </c>
      <c r="BT661" s="19" t="str">
        <f t="shared" si="195"/>
        <v>-</v>
      </c>
      <c r="BU661" s="19" t="str">
        <f t="shared" si="196"/>
        <v>-</v>
      </c>
      <c r="BV661" s="19" t="str">
        <f t="shared" si="197"/>
        <v>-</v>
      </c>
      <c r="BW661" s="19" t="str">
        <f t="shared" si="198"/>
        <v>-</v>
      </c>
      <c r="BX661" s="19" t="str">
        <f t="shared" si="199"/>
        <v>-</v>
      </c>
      <c r="BY661" s="19" t="str">
        <f t="shared" si="200"/>
        <v>-</v>
      </c>
      <c r="BZ661" s="19" t="str">
        <f t="shared" si="201"/>
        <v>-</v>
      </c>
    </row>
    <row r="662" spans="1:78">
      <c r="A662" s="106" t="str">
        <f t="shared" si="202"/>
        <v>22.1.00.00.00.00.00</v>
      </c>
      <c r="B662" s="106">
        <f t="shared" si="203"/>
        <v>22</v>
      </c>
      <c r="C662" s="107" t="str">
        <f t="shared" ref="C662:C725" si="204">+C661</f>
        <v>1</v>
      </c>
      <c r="D662" s="32" t="s">
        <v>7024</v>
      </c>
      <c r="E662" s="32" t="s">
        <v>7024</v>
      </c>
      <c r="F662" s="32" t="s">
        <v>7024</v>
      </c>
      <c r="G662" s="32" t="s">
        <v>7024</v>
      </c>
      <c r="H662" s="32" t="s">
        <v>7024</v>
      </c>
      <c r="I662" s="33"/>
      <c r="J662" s="17" t="s">
        <v>93</v>
      </c>
      <c r="K662" s="150" t="str">
        <f t="shared" ref="K662:K725" si="205">IFERROR(+VLOOKUP(I662,$BC$18:$BN$1031,4,0),"-")</f>
        <v>-</v>
      </c>
      <c r="L662" s="123"/>
      <c r="M662" s="123"/>
      <c r="N662" s="123"/>
      <c r="O662" s="123"/>
      <c r="P662" s="123"/>
      <c r="Q662" s="123"/>
      <c r="AC662" s="50" t="str">
        <f t="shared" si="189"/>
        <v>22.1</v>
      </c>
      <c r="AD662" s="19">
        <f t="shared" si="190"/>
        <v>641</v>
      </c>
      <c r="AE662" s="49" t="str">
        <f t="shared" si="188"/>
        <v>22.1641</v>
      </c>
      <c r="BD662" s="19" t="e">
        <f>VLOOKUP(AE662,ORGANOGRAMAES!$C$1:$N$6000,2,0)</f>
        <v>#N/A</v>
      </c>
      <c r="BE662" s="19" t="e">
        <f>VLOOKUP(AE662,ORGANOGRAMAES!$C$1:$N$6000,3,0)</f>
        <v>#N/A</v>
      </c>
      <c r="BF662" s="19" t="e">
        <f>VLOOKUP(AE662,ORGANOGRAMAES!$C$1:$N$6000,4,0)</f>
        <v>#N/A</v>
      </c>
      <c r="BG662" s="19" t="e">
        <f>VLOOKUP(AE662,ORGANOGRAMAES!$C$1:$N$6000,5,0)</f>
        <v>#N/A</v>
      </c>
      <c r="BH662" s="19" t="e">
        <f>VLOOKUP(AE662,ORGANOGRAMAES!$C$1:$N$6000,6,0)</f>
        <v>#N/A</v>
      </c>
      <c r="BI662" s="19" t="e">
        <f>VLOOKUP(AE662,ORGANOGRAMAES!$C$1:$N$6000,7,0)</f>
        <v>#N/A</v>
      </c>
      <c r="BJ662" s="19" t="e">
        <f>VLOOKUP(AE662,ORGANOGRAMAES!$C$1:$N$6000,8,0)</f>
        <v>#N/A</v>
      </c>
      <c r="BK662" s="19" t="e">
        <f>VLOOKUP(AE662,ORGANOGRAMAES!$C$1:$N$6000,9,0)</f>
        <v>#N/A</v>
      </c>
      <c r="BL662" s="19" t="e">
        <f>VLOOKUP(AE662,ORGANOGRAMAES!$C$1:$N$6000,10,0)</f>
        <v>#N/A</v>
      </c>
      <c r="BM662" s="19" t="e">
        <f>VLOOKUP(AE662,ORGANOGRAMAES!$C$1:$N$6000,11,0)</f>
        <v>#N/A</v>
      </c>
      <c r="BN662" s="19" t="e">
        <f>VLOOKUP(AE662,ORGANOGRAMAES!$C$1:$N$6000,12,0)</f>
        <v>#N/A</v>
      </c>
      <c r="BP662" s="19" t="str">
        <f t="shared" si="191"/>
        <v>-</v>
      </c>
      <c r="BQ662" s="19" t="str">
        <f t="shared" si="192"/>
        <v>-</v>
      </c>
      <c r="BR662" s="19" t="str">
        <f t="shared" si="193"/>
        <v>-</v>
      </c>
      <c r="BS662" s="19" t="str">
        <f t="shared" si="194"/>
        <v>-</v>
      </c>
      <c r="BT662" s="19" t="str">
        <f t="shared" si="195"/>
        <v>-</v>
      </c>
      <c r="BU662" s="19" t="str">
        <f t="shared" si="196"/>
        <v>-</v>
      </c>
      <c r="BV662" s="19" t="str">
        <f t="shared" si="197"/>
        <v>-</v>
      </c>
      <c r="BW662" s="19" t="str">
        <f t="shared" si="198"/>
        <v>-</v>
      </c>
      <c r="BX662" s="19" t="str">
        <f t="shared" si="199"/>
        <v>-</v>
      </c>
      <c r="BY662" s="19" t="str">
        <f t="shared" si="200"/>
        <v>-</v>
      </c>
      <c r="BZ662" s="19" t="str">
        <f t="shared" si="201"/>
        <v>-</v>
      </c>
    </row>
    <row r="663" spans="1:78">
      <c r="A663" s="106" t="str">
        <f t="shared" si="202"/>
        <v>22.1.00.00.00.00.00</v>
      </c>
      <c r="B663" s="106">
        <f t="shared" si="203"/>
        <v>22</v>
      </c>
      <c r="C663" s="107" t="str">
        <f t="shared" si="204"/>
        <v>1</v>
      </c>
      <c r="D663" s="32" t="s">
        <v>7024</v>
      </c>
      <c r="E663" s="32" t="s">
        <v>7024</v>
      </c>
      <c r="F663" s="32" t="s">
        <v>7024</v>
      </c>
      <c r="G663" s="32" t="s">
        <v>7024</v>
      </c>
      <c r="H663" s="32" t="s">
        <v>7024</v>
      </c>
      <c r="I663" s="33"/>
      <c r="J663" s="17" t="s">
        <v>93</v>
      </c>
      <c r="K663" s="150" t="str">
        <f t="shared" si="205"/>
        <v>-</v>
      </c>
      <c r="L663" s="123"/>
      <c r="M663" s="123"/>
      <c r="N663" s="123"/>
      <c r="O663" s="123"/>
      <c r="P663" s="123"/>
      <c r="Q663" s="123"/>
      <c r="AC663" s="50" t="str">
        <f t="shared" si="189"/>
        <v>22.1</v>
      </c>
      <c r="AD663" s="19">
        <f t="shared" si="190"/>
        <v>642</v>
      </c>
      <c r="AE663" s="49" t="str">
        <f t="shared" ref="AE663:AE726" si="206">+CONCATENATE(AC663,AD663)</f>
        <v>22.1642</v>
      </c>
      <c r="BD663" s="19" t="e">
        <f>VLOOKUP(AE663,ORGANOGRAMAES!$C$1:$N$6000,2,0)</f>
        <v>#N/A</v>
      </c>
      <c r="BE663" s="19" t="e">
        <f>VLOOKUP(AE663,ORGANOGRAMAES!$C$1:$N$6000,3,0)</f>
        <v>#N/A</v>
      </c>
      <c r="BF663" s="19" t="e">
        <f>VLOOKUP(AE663,ORGANOGRAMAES!$C$1:$N$6000,4,0)</f>
        <v>#N/A</v>
      </c>
      <c r="BG663" s="19" t="e">
        <f>VLOOKUP(AE663,ORGANOGRAMAES!$C$1:$N$6000,5,0)</f>
        <v>#N/A</v>
      </c>
      <c r="BH663" s="19" t="e">
        <f>VLOOKUP(AE663,ORGANOGRAMAES!$C$1:$N$6000,6,0)</f>
        <v>#N/A</v>
      </c>
      <c r="BI663" s="19" t="e">
        <f>VLOOKUP(AE663,ORGANOGRAMAES!$C$1:$N$6000,7,0)</f>
        <v>#N/A</v>
      </c>
      <c r="BJ663" s="19" t="e">
        <f>VLOOKUP(AE663,ORGANOGRAMAES!$C$1:$N$6000,8,0)</f>
        <v>#N/A</v>
      </c>
      <c r="BK663" s="19" t="e">
        <f>VLOOKUP(AE663,ORGANOGRAMAES!$C$1:$N$6000,9,0)</f>
        <v>#N/A</v>
      </c>
      <c r="BL663" s="19" t="e">
        <f>VLOOKUP(AE663,ORGANOGRAMAES!$C$1:$N$6000,10,0)</f>
        <v>#N/A</v>
      </c>
      <c r="BM663" s="19" t="e">
        <f>VLOOKUP(AE663,ORGANOGRAMAES!$C$1:$N$6000,11,0)</f>
        <v>#N/A</v>
      </c>
      <c r="BN663" s="19" t="e">
        <f>VLOOKUP(AE663,ORGANOGRAMAES!$C$1:$N$6000,12,0)</f>
        <v>#N/A</v>
      </c>
      <c r="BP663" s="19" t="str">
        <f t="shared" si="191"/>
        <v>-</v>
      </c>
      <c r="BQ663" s="19" t="str">
        <f t="shared" si="192"/>
        <v>-</v>
      </c>
      <c r="BR663" s="19" t="str">
        <f t="shared" si="193"/>
        <v>-</v>
      </c>
      <c r="BS663" s="19" t="str">
        <f t="shared" si="194"/>
        <v>-</v>
      </c>
      <c r="BT663" s="19" t="str">
        <f t="shared" si="195"/>
        <v>-</v>
      </c>
      <c r="BU663" s="19" t="str">
        <f t="shared" si="196"/>
        <v>-</v>
      </c>
      <c r="BV663" s="19" t="str">
        <f t="shared" si="197"/>
        <v>-</v>
      </c>
      <c r="BW663" s="19" t="str">
        <f t="shared" si="198"/>
        <v>-</v>
      </c>
      <c r="BX663" s="19" t="str">
        <f t="shared" si="199"/>
        <v>-</v>
      </c>
      <c r="BY663" s="19" t="str">
        <f t="shared" si="200"/>
        <v>-</v>
      </c>
      <c r="BZ663" s="19" t="str">
        <f t="shared" si="201"/>
        <v>-</v>
      </c>
    </row>
    <row r="664" spans="1:78">
      <c r="A664" s="106" t="str">
        <f t="shared" si="202"/>
        <v>22.1.00.00.00.00.00</v>
      </c>
      <c r="B664" s="106">
        <f t="shared" si="203"/>
        <v>22</v>
      </c>
      <c r="C664" s="107" t="str">
        <f t="shared" si="204"/>
        <v>1</v>
      </c>
      <c r="D664" s="32" t="s">
        <v>7024</v>
      </c>
      <c r="E664" s="32" t="s">
        <v>7024</v>
      </c>
      <c r="F664" s="32" t="s">
        <v>7024</v>
      </c>
      <c r="G664" s="32" t="s">
        <v>7024</v>
      </c>
      <c r="H664" s="32" t="s">
        <v>7024</v>
      </c>
      <c r="I664" s="33"/>
      <c r="J664" s="17" t="s">
        <v>93</v>
      </c>
      <c r="K664" s="150" t="str">
        <f t="shared" si="205"/>
        <v>-</v>
      </c>
      <c r="L664" s="123"/>
      <c r="M664" s="123"/>
      <c r="N664" s="123"/>
      <c r="O664" s="123"/>
      <c r="P664" s="123"/>
      <c r="Q664" s="123"/>
      <c r="AC664" s="50" t="str">
        <f t="shared" ref="AC664:AC727" si="207">+AC663</f>
        <v>22.1</v>
      </c>
      <c r="AD664" s="19">
        <f t="shared" ref="AD664:AD727" si="208">+AD663+1</f>
        <v>643</v>
      </c>
      <c r="AE664" s="49" t="str">
        <f t="shared" si="206"/>
        <v>22.1643</v>
      </c>
      <c r="BD664" s="19" t="e">
        <f>VLOOKUP(AE664,ORGANOGRAMAES!$C$1:$N$6000,2,0)</f>
        <v>#N/A</v>
      </c>
      <c r="BE664" s="19" t="e">
        <f>VLOOKUP(AE664,ORGANOGRAMAES!$C$1:$N$6000,3,0)</f>
        <v>#N/A</v>
      </c>
      <c r="BF664" s="19" t="e">
        <f>VLOOKUP(AE664,ORGANOGRAMAES!$C$1:$N$6000,4,0)</f>
        <v>#N/A</v>
      </c>
      <c r="BG664" s="19" t="e">
        <f>VLOOKUP(AE664,ORGANOGRAMAES!$C$1:$N$6000,5,0)</f>
        <v>#N/A</v>
      </c>
      <c r="BH664" s="19" t="e">
        <f>VLOOKUP(AE664,ORGANOGRAMAES!$C$1:$N$6000,6,0)</f>
        <v>#N/A</v>
      </c>
      <c r="BI664" s="19" t="e">
        <f>VLOOKUP(AE664,ORGANOGRAMAES!$C$1:$N$6000,7,0)</f>
        <v>#N/A</v>
      </c>
      <c r="BJ664" s="19" t="e">
        <f>VLOOKUP(AE664,ORGANOGRAMAES!$C$1:$N$6000,8,0)</f>
        <v>#N/A</v>
      </c>
      <c r="BK664" s="19" t="e">
        <f>VLOOKUP(AE664,ORGANOGRAMAES!$C$1:$N$6000,9,0)</f>
        <v>#N/A</v>
      </c>
      <c r="BL664" s="19" t="e">
        <f>VLOOKUP(AE664,ORGANOGRAMAES!$C$1:$N$6000,10,0)</f>
        <v>#N/A</v>
      </c>
      <c r="BM664" s="19" t="e">
        <f>VLOOKUP(AE664,ORGANOGRAMAES!$C$1:$N$6000,11,0)</f>
        <v>#N/A</v>
      </c>
      <c r="BN664" s="19" t="e">
        <f>VLOOKUP(AE664,ORGANOGRAMAES!$C$1:$N$6000,12,0)</f>
        <v>#N/A</v>
      </c>
      <c r="BP664" s="19" t="str">
        <f t="shared" si="191"/>
        <v>-</v>
      </c>
      <c r="BQ664" s="19" t="str">
        <f t="shared" si="192"/>
        <v>-</v>
      </c>
      <c r="BR664" s="19" t="str">
        <f t="shared" si="193"/>
        <v>-</v>
      </c>
      <c r="BS664" s="19" t="str">
        <f t="shared" si="194"/>
        <v>-</v>
      </c>
      <c r="BT664" s="19" t="str">
        <f t="shared" si="195"/>
        <v>-</v>
      </c>
      <c r="BU664" s="19" t="str">
        <f t="shared" si="196"/>
        <v>-</v>
      </c>
      <c r="BV664" s="19" t="str">
        <f t="shared" si="197"/>
        <v>-</v>
      </c>
      <c r="BW664" s="19" t="str">
        <f t="shared" si="198"/>
        <v>-</v>
      </c>
      <c r="BX664" s="19" t="str">
        <f t="shared" si="199"/>
        <v>-</v>
      </c>
      <c r="BY664" s="19" t="str">
        <f t="shared" si="200"/>
        <v>-</v>
      </c>
      <c r="BZ664" s="19" t="str">
        <f t="shared" si="201"/>
        <v>-</v>
      </c>
    </row>
    <row r="665" spans="1:78">
      <c r="A665" s="106" t="str">
        <f t="shared" si="202"/>
        <v>22.1.00.00.00.00.00</v>
      </c>
      <c r="B665" s="106">
        <f t="shared" si="203"/>
        <v>22</v>
      </c>
      <c r="C665" s="107" t="str">
        <f t="shared" si="204"/>
        <v>1</v>
      </c>
      <c r="D665" s="32" t="s">
        <v>7024</v>
      </c>
      <c r="E665" s="32" t="s">
        <v>7024</v>
      </c>
      <c r="F665" s="32" t="s">
        <v>7024</v>
      </c>
      <c r="G665" s="32" t="s">
        <v>7024</v>
      </c>
      <c r="H665" s="32" t="s">
        <v>7024</v>
      </c>
      <c r="I665" s="33"/>
      <c r="J665" s="17" t="s">
        <v>93</v>
      </c>
      <c r="K665" s="150" t="str">
        <f t="shared" si="205"/>
        <v>-</v>
      </c>
      <c r="L665" s="123"/>
      <c r="M665" s="123"/>
      <c r="N665" s="123"/>
      <c r="O665" s="123"/>
      <c r="P665" s="123"/>
      <c r="Q665" s="123"/>
      <c r="AC665" s="50" t="str">
        <f t="shared" si="207"/>
        <v>22.1</v>
      </c>
      <c r="AD665" s="19">
        <f t="shared" si="208"/>
        <v>644</v>
      </c>
      <c r="AE665" s="49" t="str">
        <f t="shared" si="206"/>
        <v>22.1644</v>
      </c>
      <c r="BD665" s="19" t="e">
        <f>VLOOKUP(AE665,ORGANOGRAMAES!$C$1:$N$6000,2,0)</f>
        <v>#N/A</v>
      </c>
      <c r="BE665" s="19" t="e">
        <f>VLOOKUP(AE665,ORGANOGRAMAES!$C$1:$N$6000,3,0)</f>
        <v>#N/A</v>
      </c>
      <c r="BF665" s="19" t="e">
        <f>VLOOKUP(AE665,ORGANOGRAMAES!$C$1:$N$6000,4,0)</f>
        <v>#N/A</v>
      </c>
      <c r="BG665" s="19" t="e">
        <f>VLOOKUP(AE665,ORGANOGRAMAES!$C$1:$N$6000,5,0)</f>
        <v>#N/A</v>
      </c>
      <c r="BH665" s="19" t="e">
        <f>VLOOKUP(AE665,ORGANOGRAMAES!$C$1:$N$6000,6,0)</f>
        <v>#N/A</v>
      </c>
      <c r="BI665" s="19" t="e">
        <f>VLOOKUP(AE665,ORGANOGRAMAES!$C$1:$N$6000,7,0)</f>
        <v>#N/A</v>
      </c>
      <c r="BJ665" s="19" t="e">
        <f>VLOOKUP(AE665,ORGANOGRAMAES!$C$1:$N$6000,8,0)</f>
        <v>#N/A</v>
      </c>
      <c r="BK665" s="19" t="e">
        <f>VLOOKUP(AE665,ORGANOGRAMAES!$C$1:$N$6000,9,0)</f>
        <v>#N/A</v>
      </c>
      <c r="BL665" s="19" t="e">
        <f>VLOOKUP(AE665,ORGANOGRAMAES!$C$1:$N$6000,10,0)</f>
        <v>#N/A</v>
      </c>
      <c r="BM665" s="19" t="e">
        <f>VLOOKUP(AE665,ORGANOGRAMAES!$C$1:$N$6000,11,0)</f>
        <v>#N/A</v>
      </c>
      <c r="BN665" s="19" t="e">
        <f>VLOOKUP(AE665,ORGANOGRAMAES!$C$1:$N$6000,12,0)</f>
        <v>#N/A</v>
      </c>
      <c r="BP665" s="19" t="str">
        <f t="shared" si="191"/>
        <v>-</v>
      </c>
      <c r="BQ665" s="19" t="str">
        <f t="shared" si="192"/>
        <v>-</v>
      </c>
      <c r="BR665" s="19" t="str">
        <f t="shared" si="193"/>
        <v>-</v>
      </c>
      <c r="BS665" s="19" t="str">
        <f t="shared" si="194"/>
        <v>-</v>
      </c>
      <c r="BT665" s="19" t="str">
        <f t="shared" si="195"/>
        <v>-</v>
      </c>
      <c r="BU665" s="19" t="str">
        <f t="shared" si="196"/>
        <v>-</v>
      </c>
      <c r="BV665" s="19" t="str">
        <f t="shared" si="197"/>
        <v>-</v>
      </c>
      <c r="BW665" s="19" t="str">
        <f t="shared" si="198"/>
        <v>-</v>
      </c>
      <c r="BX665" s="19" t="str">
        <f t="shared" si="199"/>
        <v>-</v>
      </c>
      <c r="BY665" s="19" t="str">
        <f t="shared" si="200"/>
        <v>-</v>
      </c>
      <c r="BZ665" s="19" t="str">
        <f t="shared" si="201"/>
        <v>-</v>
      </c>
    </row>
    <row r="666" spans="1:78">
      <c r="A666" s="106" t="str">
        <f t="shared" si="202"/>
        <v>22.1.00.00.00.00.00</v>
      </c>
      <c r="B666" s="106">
        <f t="shared" si="203"/>
        <v>22</v>
      </c>
      <c r="C666" s="107" t="str">
        <f t="shared" si="204"/>
        <v>1</v>
      </c>
      <c r="D666" s="32" t="s">
        <v>7024</v>
      </c>
      <c r="E666" s="32" t="s">
        <v>7024</v>
      </c>
      <c r="F666" s="32" t="s">
        <v>7024</v>
      </c>
      <c r="G666" s="32" t="s">
        <v>7024</v>
      </c>
      <c r="H666" s="32" t="s">
        <v>7024</v>
      </c>
      <c r="I666" s="33"/>
      <c r="J666" s="17" t="s">
        <v>93</v>
      </c>
      <c r="K666" s="150" t="str">
        <f t="shared" si="205"/>
        <v>-</v>
      </c>
      <c r="L666" s="123"/>
      <c r="M666" s="123"/>
      <c r="N666" s="123"/>
      <c r="O666" s="123"/>
      <c r="P666" s="123"/>
      <c r="Q666" s="123"/>
      <c r="AC666" s="50" t="str">
        <f t="shared" si="207"/>
        <v>22.1</v>
      </c>
      <c r="AD666" s="19">
        <f t="shared" si="208"/>
        <v>645</v>
      </c>
      <c r="AE666" s="49" t="str">
        <f t="shared" si="206"/>
        <v>22.1645</v>
      </c>
      <c r="BD666" s="19" t="e">
        <f>VLOOKUP(AE666,ORGANOGRAMAES!$C$1:$N$6000,2,0)</f>
        <v>#N/A</v>
      </c>
      <c r="BE666" s="19" t="e">
        <f>VLOOKUP(AE666,ORGANOGRAMAES!$C$1:$N$6000,3,0)</f>
        <v>#N/A</v>
      </c>
      <c r="BF666" s="19" t="e">
        <f>VLOOKUP(AE666,ORGANOGRAMAES!$C$1:$N$6000,4,0)</f>
        <v>#N/A</v>
      </c>
      <c r="BG666" s="19" t="e">
        <f>VLOOKUP(AE666,ORGANOGRAMAES!$C$1:$N$6000,5,0)</f>
        <v>#N/A</v>
      </c>
      <c r="BH666" s="19" t="e">
        <f>VLOOKUP(AE666,ORGANOGRAMAES!$C$1:$N$6000,6,0)</f>
        <v>#N/A</v>
      </c>
      <c r="BI666" s="19" t="e">
        <f>VLOOKUP(AE666,ORGANOGRAMAES!$C$1:$N$6000,7,0)</f>
        <v>#N/A</v>
      </c>
      <c r="BJ666" s="19" t="e">
        <f>VLOOKUP(AE666,ORGANOGRAMAES!$C$1:$N$6000,8,0)</f>
        <v>#N/A</v>
      </c>
      <c r="BK666" s="19" t="e">
        <f>VLOOKUP(AE666,ORGANOGRAMAES!$C$1:$N$6000,9,0)</f>
        <v>#N/A</v>
      </c>
      <c r="BL666" s="19" t="e">
        <f>VLOOKUP(AE666,ORGANOGRAMAES!$C$1:$N$6000,10,0)</f>
        <v>#N/A</v>
      </c>
      <c r="BM666" s="19" t="e">
        <f>VLOOKUP(AE666,ORGANOGRAMAES!$C$1:$N$6000,11,0)</f>
        <v>#N/A</v>
      </c>
      <c r="BN666" s="19" t="e">
        <f>VLOOKUP(AE666,ORGANOGRAMAES!$C$1:$N$6000,12,0)</f>
        <v>#N/A</v>
      </c>
      <c r="BP666" s="19" t="str">
        <f t="shared" si="191"/>
        <v>-</v>
      </c>
      <c r="BQ666" s="19" t="str">
        <f t="shared" si="192"/>
        <v>-</v>
      </c>
      <c r="BR666" s="19" t="str">
        <f t="shared" si="193"/>
        <v>-</v>
      </c>
      <c r="BS666" s="19" t="str">
        <f t="shared" si="194"/>
        <v>-</v>
      </c>
      <c r="BT666" s="19" t="str">
        <f t="shared" si="195"/>
        <v>-</v>
      </c>
      <c r="BU666" s="19" t="str">
        <f t="shared" si="196"/>
        <v>-</v>
      </c>
      <c r="BV666" s="19" t="str">
        <f t="shared" si="197"/>
        <v>-</v>
      </c>
      <c r="BW666" s="19" t="str">
        <f t="shared" si="198"/>
        <v>-</v>
      </c>
      <c r="BX666" s="19" t="str">
        <f t="shared" si="199"/>
        <v>-</v>
      </c>
      <c r="BY666" s="19" t="str">
        <f t="shared" si="200"/>
        <v>-</v>
      </c>
      <c r="BZ666" s="19" t="str">
        <f t="shared" si="201"/>
        <v>-</v>
      </c>
    </row>
    <row r="667" spans="1:78">
      <c r="A667" s="106" t="str">
        <f t="shared" si="202"/>
        <v>22.1.00.00.00.00.00</v>
      </c>
      <c r="B667" s="106">
        <f t="shared" si="203"/>
        <v>22</v>
      </c>
      <c r="C667" s="107" t="str">
        <f t="shared" si="204"/>
        <v>1</v>
      </c>
      <c r="D667" s="32" t="s">
        <v>7024</v>
      </c>
      <c r="E667" s="32" t="s">
        <v>7024</v>
      </c>
      <c r="F667" s="32" t="s">
        <v>7024</v>
      </c>
      <c r="G667" s="32" t="s">
        <v>7024</v>
      </c>
      <c r="H667" s="32" t="s">
        <v>7024</v>
      </c>
      <c r="I667" s="33"/>
      <c r="J667" s="17" t="s">
        <v>93</v>
      </c>
      <c r="K667" s="150" t="str">
        <f t="shared" si="205"/>
        <v>-</v>
      </c>
      <c r="L667" s="123"/>
      <c r="M667" s="123"/>
      <c r="N667" s="123"/>
      <c r="O667" s="123"/>
      <c r="P667" s="123"/>
      <c r="Q667" s="123"/>
      <c r="AC667" s="50" t="str">
        <f t="shared" si="207"/>
        <v>22.1</v>
      </c>
      <c r="AD667" s="19">
        <f t="shared" si="208"/>
        <v>646</v>
      </c>
      <c r="AE667" s="49" t="str">
        <f t="shared" si="206"/>
        <v>22.1646</v>
      </c>
      <c r="BD667" s="19" t="e">
        <f>VLOOKUP(AE667,ORGANOGRAMAES!$C$1:$N$6000,2,0)</f>
        <v>#N/A</v>
      </c>
      <c r="BE667" s="19" t="e">
        <f>VLOOKUP(AE667,ORGANOGRAMAES!$C$1:$N$6000,3,0)</f>
        <v>#N/A</v>
      </c>
      <c r="BF667" s="19" t="e">
        <f>VLOOKUP(AE667,ORGANOGRAMAES!$C$1:$N$6000,4,0)</f>
        <v>#N/A</v>
      </c>
      <c r="BG667" s="19" t="e">
        <f>VLOOKUP(AE667,ORGANOGRAMAES!$C$1:$N$6000,5,0)</f>
        <v>#N/A</v>
      </c>
      <c r="BH667" s="19" t="e">
        <f>VLOOKUP(AE667,ORGANOGRAMAES!$C$1:$N$6000,6,0)</f>
        <v>#N/A</v>
      </c>
      <c r="BI667" s="19" t="e">
        <f>VLOOKUP(AE667,ORGANOGRAMAES!$C$1:$N$6000,7,0)</f>
        <v>#N/A</v>
      </c>
      <c r="BJ667" s="19" t="e">
        <f>VLOOKUP(AE667,ORGANOGRAMAES!$C$1:$N$6000,8,0)</f>
        <v>#N/A</v>
      </c>
      <c r="BK667" s="19" t="e">
        <f>VLOOKUP(AE667,ORGANOGRAMAES!$C$1:$N$6000,9,0)</f>
        <v>#N/A</v>
      </c>
      <c r="BL667" s="19" t="e">
        <f>VLOOKUP(AE667,ORGANOGRAMAES!$C$1:$N$6000,10,0)</f>
        <v>#N/A</v>
      </c>
      <c r="BM667" s="19" t="e">
        <f>VLOOKUP(AE667,ORGANOGRAMAES!$C$1:$N$6000,11,0)</f>
        <v>#N/A</v>
      </c>
      <c r="BN667" s="19" t="e">
        <f>VLOOKUP(AE667,ORGANOGRAMAES!$C$1:$N$6000,12,0)</f>
        <v>#N/A</v>
      </c>
      <c r="BP667" s="19" t="str">
        <f t="shared" si="191"/>
        <v>-</v>
      </c>
      <c r="BQ667" s="19" t="str">
        <f t="shared" si="192"/>
        <v>-</v>
      </c>
      <c r="BR667" s="19" t="str">
        <f t="shared" si="193"/>
        <v>-</v>
      </c>
      <c r="BS667" s="19" t="str">
        <f t="shared" si="194"/>
        <v>-</v>
      </c>
      <c r="BT667" s="19" t="str">
        <f t="shared" si="195"/>
        <v>-</v>
      </c>
      <c r="BU667" s="19" t="str">
        <f t="shared" si="196"/>
        <v>-</v>
      </c>
      <c r="BV667" s="19" t="str">
        <f t="shared" si="197"/>
        <v>-</v>
      </c>
      <c r="BW667" s="19" t="str">
        <f t="shared" si="198"/>
        <v>-</v>
      </c>
      <c r="BX667" s="19" t="str">
        <f t="shared" si="199"/>
        <v>-</v>
      </c>
      <c r="BY667" s="19" t="str">
        <f t="shared" si="200"/>
        <v>-</v>
      </c>
      <c r="BZ667" s="19" t="str">
        <f t="shared" si="201"/>
        <v>-</v>
      </c>
    </row>
    <row r="668" spans="1:78">
      <c r="A668" s="106" t="str">
        <f t="shared" si="202"/>
        <v>22.1.00.00.00.00.00</v>
      </c>
      <c r="B668" s="106">
        <f t="shared" si="203"/>
        <v>22</v>
      </c>
      <c r="C668" s="107" t="str">
        <f t="shared" si="204"/>
        <v>1</v>
      </c>
      <c r="D668" s="32" t="s">
        <v>7024</v>
      </c>
      <c r="E668" s="32" t="s">
        <v>7024</v>
      </c>
      <c r="F668" s="32" t="s">
        <v>7024</v>
      </c>
      <c r="G668" s="32" t="s">
        <v>7024</v>
      </c>
      <c r="H668" s="32" t="s">
        <v>7024</v>
      </c>
      <c r="I668" s="33"/>
      <c r="J668" s="17" t="s">
        <v>93</v>
      </c>
      <c r="K668" s="150" t="str">
        <f t="shared" si="205"/>
        <v>-</v>
      </c>
      <c r="L668" s="123"/>
      <c r="M668" s="123"/>
      <c r="N668" s="123"/>
      <c r="O668" s="123"/>
      <c r="P668" s="123"/>
      <c r="Q668" s="123"/>
      <c r="AC668" s="50" t="str">
        <f t="shared" si="207"/>
        <v>22.1</v>
      </c>
      <c r="AD668" s="19">
        <f t="shared" si="208"/>
        <v>647</v>
      </c>
      <c r="AE668" s="49" t="str">
        <f t="shared" si="206"/>
        <v>22.1647</v>
      </c>
      <c r="BD668" s="19" t="e">
        <f>VLOOKUP(AE668,ORGANOGRAMAES!$C$1:$N$6000,2,0)</f>
        <v>#N/A</v>
      </c>
      <c r="BE668" s="19" t="e">
        <f>VLOOKUP(AE668,ORGANOGRAMAES!$C$1:$N$6000,3,0)</f>
        <v>#N/A</v>
      </c>
      <c r="BF668" s="19" t="e">
        <f>VLOOKUP(AE668,ORGANOGRAMAES!$C$1:$N$6000,4,0)</f>
        <v>#N/A</v>
      </c>
      <c r="BG668" s="19" t="e">
        <f>VLOOKUP(AE668,ORGANOGRAMAES!$C$1:$N$6000,5,0)</f>
        <v>#N/A</v>
      </c>
      <c r="BH668" s="19" t="e">
        <f>VLOOKUP(AE668,ORGANOGRAMAES!$C$1:$N$6000,6,0)</f>
        <v>#N/A</v>
      </c>
      <c r="BI668" s="19" t="e">
        <f>VLOOKUP(AE668,ORGANOGRAMAES!$C$1:$N$6000,7,0)</f>
        <v>#N/A</v>
      </c>
      <c r="BJ668" s="19" t="e">
        <f>VLOOKUP(AE668,ORGANOGRAMAES!$C$1:$N$6000,8,0)</f>
        <v>#N/A</v>
      </c>
      <c r="BK668" s="19" t="e">
        <f>VLOOKUP(AE668,ORGANOGRAMAES!$C$1:$N$6000,9,0)</f>
        <v>#N/A</v>
      </c>
      <c r="BL668" s="19" t="e">
        <f>VLOOKUP(AE668,ORGANOGRAMAES!$C$1:$N$6000,10,0)</f>
        <v>#N/A</v>
      </c>
      <c r="BM668" s="19" t="e">
        <f>VLOOKUP(AE668,ORGANOGRAMAES!$C$1:$N$6000,11,0)</f>
        <v>#N/A</v>
      </c>
      <c r="BN668" s="19" t="e">
        <f>VLOOKUP(AE668,ORGANOGRAMAES!$C$1:$N$6000,12,0)</f>
        <v>#N/A</v>
      </c>
      <c r="BP668" s="19" t="str">
        <f t="shared" si="191"/>
        <v>-</v>
      </c>
      <c r="BQ668" s="19" t="str">
        <f t="shared" si="192"/>
        <v>-</v>
      </c>
      <c r="BR668" s="19" t="str">
        <f t="shared" si="193"/>
        <v>-</v>
      </c>
      <c r="BS668" s="19" t="str">
        <f t="shared" si="194"/>
        <v>-</v>
      </c>
      <c r="BT668" s="19" t="str">
        <f t="shared" si="195"/>
        <v>-</v>
      </c>
      <c r="BU668" s="19" t="str">
        <f t="shared" si="196"/>
        <v>-</v>
      </c>
      <c r="BV668" s="19" t="str">
        <f t="shared" si="197"/>
        <v>-</v>
      </c>
      <c r="BW668" s="19" t="str">
        <f t="shared" si="198"/>
        <v>-</v>
      </c>
      <c r="BX668" s="19" t="str">
        <f t="shared" si="199"/>
        <v>-</v>
      </c>
      <c r="BY668" s="19" t="str">
        <f t="shared" si="200"/>
        <v>-</v>
      </c>
      <c r="BZ668" s="19" t="str">
        <f t="shared" si="201"/>
        <v>-</v>
      </c>
    </row>
    <row r="669" spans="1:78">
      <c r="A669" s="106" t="str">
        <f t="shared" si="202"/>
        <v>22.1.00.00.00.00.00</v>
      </c>
      <c r="B669" s="106">
        <f t="shared" si="203"/>
        <v>22</v>
      </c>
      <c r="C669" s="107" t="str">
        <f t="shared" si="204"/>
        <v>1</v>
      </c>
      <c r="D669" s="32" t="s">
        <v>7024</v>
      </c>
      <c r="E669" s="32" t="s">
        <v>7024</v>
      </c>
      <c r="F669" s="32" t="s">
        <v>7024</v>
      </c>
      <c r="G669" s="32" t="s">
        <v>7024</v>
      </c>
      <c r="H669" s="32" t="s">
        <v>7024</v>
      </c>
      <c r="I669" s="33"/>
      <c r="J669" s="17" t="s">
        <v>93</v>
      </c>
      <c r="K669" s="150" t="str">
        <f t="shared" si="205"/>
        <v>-</v>
      </c>
      <c r="L669" s="123"/>
      <c r="M669" s="123"/>
      <c r="N669" s="123"/>
      <c r="O669" s="123"/>
      <c r="P669" s="123"/>
      <c r="Q669" s="123"/>
      <c r="AC669" s="50" t="str">
        <f t="shared" si="207"/>
        <v>22.1</v>
      </c>
      <c r="AD669" s="19">
        <f t="shared" si="208"/>
        <v>648</v>
      </c>
      <c r="AE669" s="49" t="str">
        <f t="shared" si="206"/>
        <v>22.1648</v>
      </c>
      <c r="BD669" s="19" t="e">
        <f>VLOOKUP(AE669,ORGANOGRAMAES!$C$1:$N$6000,2,0)</f>
        <v>#N/A</v>
      </c>
      <c r="BE669" s="19" t="e">
        <f>VLOOKUP(AE669,ORGANOGRAMAES!$C$1:$N$6000,3,0)</f>
        <v>#N/A</v>
      </c>
      <c r="BF669" s="19" t="e">
        <f>VLOOKUP(AE669,ORGANOGRAMAES!$C$1:$N$6000,4,0)</f>
        <v>#N/A</v>
      </c>
      <c r="BG669" s="19" t="e">
        <f>VLOOKUP(AE669,ORGANOGRAMAES!$C$1:$N$6000,5,0)</f>
        <v>#N/A</v>
      </c>
      <c r="BH669" s="19" t="e">
        <f>VLOOKUP(AE669,ORGANOGRAMAES!$C$1:$N$6000,6,0)</f>
        <v>#N/A</v>
      </c>
      <c r="BI669" s="19" t="e">
        <f>VLOOKUP(AE669,ORGANOGRAMAES!$C$1:$N$6000,7,0)</f>
        <v>#N/A</v>
      </c>
      <c r="BJ669" s="19" t="e">
        <f>VLOOKUP(AE669,ORGANOGRAMAES!$C$1:$N$6000,8,0)</f>
        <v>#N/A</v>
      </c>
      <c r="BK669" s="19" t="e">
        <f>VLOOKUP(AE669,ORGANOGRAMAES!$C$1:$N$6000,9,0)</f>
        <v>#N/A</v>
      </c>
      <c r="BL669" s="19" t="e">
        <f>VLOOKUP(AE669,ORGANOGRAMAES!$C$1:$N$6000,10,0)</f>
        <v>#N/A</v>
      </c>
      <c r="BM669" s="19" t="e">
        <f>VLOOKUP(AE669,ORGANOGRAMAES!$C$1:$N$6000,11,0)</f>
        <v>#N/A</v>
      </c>
      <c r="BN669" s="19" t="e">
        <f>VLOOKUP(AE669,ORGANOGRAMAES!$C$1:$N$6000,12,0)</f>
        <v>#N/A</v>
      </c>
      <c r="BP669" s="19" t="str">
        <f t="shared" si="191"/>
        <v>-</v>
      </c>
      <c r="BQ669" s="19" t="str">
        <f t="shared" si="192"/>
        <v>-</v>
      </c>
      <c r="BR669" s="19" t="str">
        <f t="shared" si="193"/>
        <v>-</v>
      </c>
      <c r="BS669" s="19" t="str">
        <f t="shared" si="194"/>
        <v>-</v>
      </c>
      <c r="BT669" s="19" t="str">
        <f t="shared" si="195"/>
        <v>-</v>
      </c>
      <c r="BU669" s="19" t="str">
        <f t="shared" si="196"/>
        <v>-</v>
      </c>
      <c r="BV669" s="19" t="str">
        <f t="shared" si="197"/>
        <v>-</v>
      </c>
      <c r="BW669" s="19" t="str">
        <f t="shared" si="198"/>
        <v>-</v>
      </c>
      <c r="BX669" s="19" t="str">
        <f t="shared" si="199"/>
        <v>-</v>
      </c>
      <c r="BY669" s="19" t="str">
        <f t="shared" si="200"/>
        <v>-</v>
      </c>
      <c r="BZ669" s="19" t="str">
        <f t="shared" si="201"/>
        <v>-</v>
      </c>
    </row>
    <row r="670" spans="1:78">
      <c r="A670" s="106" t="str">
        <f t="shared" si="202"/>
        <v>22.1.00.00.00.00.00</v>
      </c>
      <c r="B670" s="106">
        <f t="shared" si="203"/>
        <v>22</v>
      </c>
      <c r="C670" s="107" t="str">
        <f t="shared" si="204"/>
        <v>1</v>
      </c>
      <c r="D670" s="32" t="s">
        <v>7024</v>
      </c>
      <c r="E670" s="32" t="s">
        <v>7024</v>
      </c>
      <c r="F670" s="32" t="s">
        <v>7024</v>
      </c>
      <c r="G670" s="32" t="s">
        <v>7024</v>
      </c>
      <c r="H670" s="32" t="s">
        <v>7024</v>
      </c>
      <c r="I670" s="33"/>
      <c r="J670" s="17" t="s">
        <v>93</v>
      </c>
      <c r="K670" s="150" t="str">
        <f t="shared" si="205"/>
        <v>-</v>
      </c>
      <c r="L670" s="123"/>
      <c r="M670" s="123"/>
      <c r="N670" s="123"/>
      <c r="O670" s="123"/>
      <c r="P670" s="123"/>
      <c r="Q670" s="123"/>
      <c r="AC670" s="50" t="str">
        <f t="shared" si="207"/>
        <v>22.1</v>
      </c>
      <c r="AD670" s="19">
        <f t="shared" si="208"/>
        <v>649</v>
      </c>
      <c r="AE670" s="49" t="str">
        <f t="shared" si="206"/>
        <v>22.1649</v>
      </c>
      <c r="BD670" s="19" t="e">
        <f>VLOOKUP(AE670,ORGANOGRAMAES!$C$1:$N$6000,2,0)</f>
        <v>#N/A</v>
      </c>
      <c r="BE670" s="19" t="e">
        <f>VLOOKUP(AE670,ORGANOGRAMAES!$C$1:$N$6000,3,0)</f>
        <v>#N/A</v>
      </c>
      <c r="BF670" s="19" t="e">
        <f>VLOOKUP(AE670,ORGANOGRAMAES!$C$1:$N$6000,4,0)</f>
        <v>#N/A</v>
      </c>
      <c r="BG670" s="19" t="e">
        <f>VLOOKUP(AE670,ORGANOGRAMAES!$C$1:$N$6000,5,0)</f>
        <v>#N/A</v>
      </c>
      <c r="BH670" s="19" t="e">
        <f>VLOOKUP(AE670,ORGANOGRAMAES!$C$1:$N$6000,6,0)</f>
        <v>#N/A</v>
      </c>
      <c r="BI670" s="19" t="e">
        <f>VLOOKUP(AE670,ORGANOGRAMAES!$C$1:$N$6000,7,0)</f>
        <v>#N/A</v>
      </c>
      <c r="BJ670" s="19" t="e">
        <f>VLOOKUP(AE670,ORGANOGRAMAES!$C$1:$N$6000,8,0)</f>
        <v>#N/A</v>
      </c>
      <c r="BK670" s="19" t="e">
        <f>VLOOKUP(AE670,ORGANOGRAMAES!$C$1:$N$6000,9,0)</f>
        <v>#N/A</v>
      </c>
      <c r="BL670" s="19" t="e">
        <f>VLOOKUP(AE670,ORGANOGRAMAES!$C$1:$N$6000,10,0)</f>
        <v>#N/A</v>
      </c>
      <c r="BM670" s="19" t="e">
        <f>VLOOKUP(AE670,ORGANOGRAMAES!$C$1:$N$6000,11,0)</f>
        <v>#N/A</v>
      </c>
      <c r="BN670" s="19" t="e">
        <f>VLOOKUP(AE670,ORGANOGRAMAES!$C$1:$N$6000,12,0)</f>
        <v>#N/A</v>
      </c>
      <c r="BP670" s="19" t="str">
        <f t="shared" si="191"/>
        <v>-</v>
      </c>
      <c r="BQ670" s="19" t="str">
        <f t="shared" si="192"/>
        <v>-</v>
      </c>
      <c r="BR670" s="19" t="str">
        <f t="shared" si="193"/>
        <v>-</v>
      </c>
      <c r="BS670" s="19" t="str">
        <f t="shared" si="194"/>
        <v>-</v>
      </c>
      <c r="BT670" s="19" t="str">
        <f t="shared" si="195"/>
        <v>-</v>
      </c>
      <c r="BU670" s="19" t="str">
        <f t="shared" si="196"/>
        <v>-</v>
      </c>
      <c r="BV670" s="19" t="str">
        <f t="shared" si="197"/>
        <v>-</v>
      </c>
      <c r="BW670" s="19" t="str">
        <f t="shared" si="198"/>
        <v>-</v>
      </c>
      <c r="BX670" s="19" t="str">
        <f t="shared" si="199"/>
        <v>-</v>
      </c>
      <c r="BY670" s="19" t="str">
        <f t="shared" si="200"/>
        <v>-</v>
      </c>
      <c r="BZ670" s="19" t="str">
        <f t="shared" si="201"/>
        <v>-</v>
      </c>
    </row>
    <row r="671" spans="1:78">
      <c r="A671" s="106" t="str">
        <f t="shared" si="202"/>
        <v>22.1.00.00.00.00.00</v>
      </c>
      <c r="B671" s="106">
        <f t="shared" si="203"/>
        <v>22</v>
      </c>
      <c r="C671" s="107" t="str">
        <f t="shared" si="204"/>
        <v>1</v>
      </c>
      <c r="D671" s="32" t="s">
        <v>7024</v>
      </c>
      <c r="E671" s="32" t="s">
        <v>7024</v>
      </c>
      <c r="F671" s="32" t="s">
        <v>7024</v>
      </c>
      <c r="G671" s="32" t="s">
        <v>7024</v>
      </c>
      <c r="H671" s="32" t="s">
        <v>7024</v>
      </c>
      <c r="I671" s="33"/>
      <c r="J671" s="17" t="s">
        <v>93</v>
      </c>
      <c r="K671" s="150" t="str">
        <f t="shared" si="205"/>
        <v>-</v>
      </c>
      <c r="L671" s="123"/>
      <c r="M671" s="123"/>
      <c r="N671" s="123"/>
      <c r="O671" s="123"/>
      <c r="P671" s="123"/>
      <c r="Q671" s="123"/>
      <c r="AC671" s="50" t="str">
        <f t="shared" si="207"/>
        <v>22.1</v>
      </c>
      <c r="AD671" s="19">
        <f t="shared" si="208"/>
        <v>650</v>
      </c>
      <c r="AE671" s="49" t="str">
        <f t="shared" si="206"/>
        <v>22.1650</v>
      </c>
      <c r="BD671" s="19" t="e">
        <f>VLOOKUP(AE671,ORGANOGRAMAES!$C$1:$N$6000,2,0)</f>
        <v>#N/A</v>
      </c>
      <c r="BE671" s="19" t="e">
        <f>VLOOKUP(AE671,ORGANOGRAMAES!$C$1:$N$6000,3,0)</f>
        <v>#N/A</v>
      </c>
      <c r="BF671" s="19" t="e">
        <f>VLOOKUP(AE671,ORGANOGRAMAES!$C$1:$N$6000,4,0)</f>
        <v>#N/A</v>
      </c>
      <c r="BG671" s="19" t="e">
        <f>VLOOKUP(AE671,ORGANOGRAMAES!$C$1:$N$6000,5,0)</f>
        <v>#N/A</v>
      </c>
      <c r="BH671" s="19" t="e">
        <f>VLOOKUP(AE671,ORGANOGRAMAES!$C$1:$N$6000,6,0)</f>
        <v>#N/A</v>
      </c>
      <c r="BI671" s="19" t="e">
        <f>VLOOKUP(AE671,ORGANOGRAMAES!$C$1:$N$6000,7,0)</f>
        <v>#N/A</v>
      </c>
      <c r="BJ671" s="19" t="e">
        <f>VLOOKUP(AE671,ORGANOGRAMAES!$C$1:$N$6000,8,0)</f>
        <v>#N/A</v>
      </c>
      <c r="BK671" s="19" t="e">
        <f>VLOOKUP(AE671,ORGANOGRAMAES!$C$1:$N$6000,9,0)</f>
        <v>#N/A</v>
      </c>
      <c r="BL671" s="19" t="e">
        <f>VLOOKUP(AE671,ORGANOGRAMAES!$C$1:$N$6000,10,0)</f>
        <v>#N/A</v>
      </c>
      <c r="BM671" s="19" t="e">
        <f>VLOOKUP(AE671,ORGANOGRAMAES!$C$1:$N$6000,11,0)</f>
        <v>#N/A</v>
      </c>
      <c r="BN671" s="19" t="e">
        <f>VLOOKUP(AE671,ORGANOGRAMAES!$C$1:$N$6000,12,0)</f>
        <v>#N/A</v>
      </c>
      <c r="BP671" s="19" t="str">
        <f t="shared" si="191"/>
        <v>-</v>
      </c>
      <c r="BQ671" s="19" t="str">
        <f t="shared" si="192"/>
        <v>-</v>
      </c>
      <c r="BR671" s="19" t="str">
        <f t="shared" si="193"/>
        <v>-</v>
      </c>
      <c r="BS671" s="19" t="str">
        <f t="shared" si="194"/>
        <v>-</v>
      </c>
      <c r="BT671" s="19" t="str">
        <f t="shared" si="195"/>
        <v>-</v>
      </c>
      <c r="BU671" s="19" t="str">
        <f t="shared" si="196"/>
        <v>-</v>
      </c>
      <c r="BV671" s="19" t="str">
        <f t="shared" si="197"/>
        <v>-</v>
      </c>
      <c r="BW671" s="19" t="str">
        <f t="shared" si="198"/>
        <v>-</v>
      </c>
      <c r="BX671" s="19" t="str">
        <f t="shared" si="199"/>
        <v>-</v>
      </c>
      <c r="BY671" s="19" t="str">
        <f t="shared" si="200"/>
        <v>-</v>
      </c>
      <c r="BZ671" s="19" t="str">
        <f t="shared" si="201"/>
        <v>-</v>
      </c>
    </row>
    <row r="672" spans="1:78">
      <c r="A672" s="106" t="str">
        <f t="shared" si="202"/>
        <v>22.1.00.00.00.00.00</v>
      </c>
      <c r="B672" s="106">
        <f t="shared" si="203"/>
        <v>22</v>
      </c>
      <c r="C672" s="107" t="str">
        <f t="shared" si="204"/>
        <v>1</v>
      </c>
      <c r="D672" s="32" t="s">
        <v>7024</v>
      </c>
      <c r="E672" s="32" t="s">
        <v>7024</v>
      </c>
      <c r="F672" s="32" t="s">
        <v>7024</v>
      </c>
      <c r="G672" s="32" t="s">
        <v>7024</v>
      </c>
      <c r="H672" s="32" t="s">
        <v>7024</v>
      </c>
      <c r="I672" s="33"/>
      <c r="J672" s="17" t="s">
        <v>93</v>
      </c>
      <c r="K672" s="150" t="str">
        <f t="shared" si="205"/>
        <v>-</v>
      </c>
      <c r="L672" s="123"/>
      <c r="M672" s="123"/>
      <c r="N672" s="123"/>
      <c r="O672" s="123"/>
      <c r="P672" s="123"/>
      <c r="Q672" s="123"/>
      <c r="AC672" s="50" t="str">
        <f t="shared" si="207"/>
        <v>22.1</v>
      </c>
      <c r="AD672" s="19">
        <f t="shared" si="208"/>
        <v>651</v>
      </c>
      <c r="AE672" s="49" t="str">
        <f t="shared" si="206"/>
        <v>22.1651</v>
      </c>
      <c r="BD672" s="19" t="e">
        <f>VLOOKUP(AE672,ORGANOGRAMAES!$C$1:$N$6000,2,0)</f>
        <v>#N/A</v>
      </c>
      <c r="BE672" s="19" t="e">
        <f>VLOOKUP(AE672,ORGANOGRAMAES!$C$1:$N$6000,3,0)</f>
        <v>#N/A</v>
      </c>
      <c r="BF672" s="19" t="e">
        <f>VLOOKUP(AE672,ORGANOGRAMAES!$C$1:$N$6000,4,0)</f>
        <v>#N/A</v>
      </c>
      <c r="BG672" s="19" t="e">
        <f>VLOOKUP(AE672,ORGANOGRAMAES!$C$1:$N$6000,5,0)</f>
        <v>#N/A</v>
      </c>
      <c r="BH672" s="19" t="e">
        <f>VLOOKUP(AE672,ORGANOGRAMAES!$C$1:$N$6000,6,0)</f>
        <v>#N/A</v>
      </c>
      <c r="BI672" s="19" t="e">
        <f>VLOOKUP(AE672,ORGANOGRAMAES!$C$1:$N$6000,7,0)</f>
        <v>#N/A</v>
      </c>
      <c r="BJ672" s="19" t="e">
        <f>VLOOKUP(AE672,ORGANOGRAMAES!$C$1:$N$6000,8,0)</f>
        <v>#N/A</v>
      </c>
      <c r="BK672" s="19" t="e">
        <f>VLOOKUP(AE672,ORGANOGRAMAES!$C$1:$N$6000,9,0)</f>
        <v>#N/A</v>
      </c>
      <c r="BL672" s="19" t="e">
        <f>VLOOKUP(AE672,ORGANOGRAMAES!$C$1:$N$6000,10,0)</f>
        <v>#N/A</v>
      </c>
      <c r="BM672" s="19" t="e">
        <f>VLOOKUP(AE672,ORGANOGRAMAES!$C$1:$N$6000,11,0)</f>
        <v>#N/A</v>
      </c>
      <c r="BN672" s="19" t="e">
        <f>VLOOKUP(AE672,ORGANOGRAMAES!$C$1:$N$6000,12,0)</f>
        <v>#N/A</v>
      </c>
      <c r="BP672" s="19" t="str">
        <f t="shared" si="191"/>
        <v>-</v>
      </c>
      <c r="BQ672" s="19" t="str">
        <f t="shared" si="192"/>
        <v>-</v>
      </c>
      <c r="BR672" s="19" t="str">
        <f t="shared" si="193"/>
        <v>-</v>
      </c>
      <c r="BS672" s="19" t="str">
        <f t="shared" si="194"/>
        <v>-</v>
      </c>
      <c r="BT672" s="19" t="str">
        <f t="shared" si="195"/>
        <v>-</v>
      </c>
      <c r="BU672" s="19" t="str">
        <f t="shared" si="196"/>
        <v>-</v>
      </c>
      <c r="BV672" s="19" t="str">
        <f t="shared" si="197"/>
        <v>-</v>
      </c>
      <c r="BW672" s="19" t="str">
        <f t="shared" si="198"/>
        <v>-</v>
      </c>
      <c r="BX672" s="19" t="str">
        <f t="shared" si="199"/>
        <v>-</v>
      </c>
      <c r="BY672" s="19" t="str">
        <f t="shared" si="200"/>
        <v>-</v>
      </c>
      <c r="BZ672" s="19" t="str">
        <f t="shared" si="201"/>
        <v>-</v>
      </c>
    </row>
    <row r="673" spans="1:78">
      <c r="A673" s="106" t="str">
        <f t="shared" si="202"/>
        <v>22.1.00.00.00.00.00</v>
      </c>
      <c r="B673" s="106">
        <f t="shared" si="203"/>
        <v>22</v>
      </c>
      <c r="C673" s="107" t="str">
        <f t="shared" si="204"/>
        <v>1</v>
      </c>
      <c r="D673" s="32" t="s">
        <v>7024</v>
      </c>
      <c r="E673" s="32" t="s">
        <v>7024</v>
      </c>
      <c r="F673" s="32" t="s">
        <v>7024</v>
      </c>
      <c r="G673" s="32" t="s">
        <v>7024</v>
      </c>
      <c r="H673" s="32" t="s">
        <v>7024</v>
      </c>
      <c r="I673" s="33"/>
      <c r="J673" s="17" t="s">
        <v>93</v>
      </c>
      <c r="K673" s="150" t="str">
        <f t="shared" si="205"/>
        <v>-</v>
      </c>
      <c r="L673" s="123"/>
      <c r="M673" s="123"/>
      <c r="N673" s="123"/>
      <c r="O673" s="123"/>
      <c r="P673" s="123"/>
      <c r="Q673" s="123"/>
      <c r="AC673" s="50" t="str">
        <f t="shared" si="207"/>
        <v>22.1</v>
      </c>
      <c r="AD673" s="19">
        <f t="shared" si="208"/>
        <v>652</v>
      </c>
      <c r="AE673" s="49" t="str">
        <f t="shared" si="206"/>
        <v>22.1652</v>
      </c>
      <c r="BD673" s="19" t="e">
        <f>VLOOKUP(AE673,ORGANOGRAMAES!$C$1:$N$6000,2,0)</f>
        <v>#N/A</v>
      </c>
      <c r="BE673" s="19" t="e">
        <f>VLOOKUP(AE673,ORGANOGRAMAES!$C$1:$N$6000,3,0)</f>
        <v>#N/A</v>
      </c>
      <c r="BF673" s="19" t="e">
        <f>VLOOKUP(AE673,ORGANOGRAMAES!$C$1:$N$6000,4,0)</f>
        <v>#N/A</v>
      </c>
      <c r="BG673" s="19" t="e">
        <f>VLOOKUP(AE673,ORGANOGRAMAES!$C$1:$N$6000,5,0)</f>
        <v>#N/A</v>
      </c>
      <c r="BH673" s="19" t="e">
        <f>VLOOKUP(AE673,ORGANOGRAMAES!$C$1:$N$6000,6,0)</f>
        <v>#N/A</v>
      </c>
      <c r="BI673" s="19" t="e">
        <f>VLOOKUP(AE673,ORGANOGRAMAES!$C$1:$N$6000,7,0)</f>
        <v>#N/A</v>
      </c>
      <c r="BJ673" s="19" t="e">
        <f>VLOOKUP(AE673,ORGANOGRAMAES!$C$1:$N$6000,8,0)</f>
        <v>#N/A</v>
      </c>
      <c r="BK673" s="19" t="e">
        <f>VLOOKUP(AE673,ORGANOGRAMAES!$C$1:$N$6000,9,0)</f>
        <v>#N/A</v>
      </c>
      <c r="BL673" s="19" t="e">
        <f>VLOOKUP(AE673,ORGANOGRAMAES!$C$1:$N$6000,10,0)</f>
        <v>#N/A</v>
      </c>
      <c r="BM673" s="19" t="e">
        <f>VLOOKUP(AE673,ORGANOGRAMAES!$C$1:$N$6000,11,0)</f>
        <v>#N/A</v>
      </c>
      <c r="BN673" s="19" t="e">
        <f>VLOOKUP(AE673,ORGANOGRAMAES!$C$1:$N$6000,12,0)</f>
        <v>#N/A</v>
      </c>
      <c r="BP673" s="19" t="str">
        <f t="shared" si="191"/>
        <v>-</v>
      </c>
      <c r="BQ673" s="19" t="str">
        <f t="shared" si="192"/>
        <v>-</v>
      </c>
      <c r="BR673" s="19" t="str">
        <f t="shared" si="193"/>
        <v>-</v>
      </c>
      <c r="BS673" s="19" t="str">
        <f t="shared" si="194"/>
        <v>-</v>
      </c>
      <c r="BT673" s="19" t="str">
        <f t="shared" si="195"/>
        <v>-</v>
      </c>
      <c r="BU673" s="19" t="str">
        <f t="shared" si="196"/>
        <v>-</v>
      </c>
      <c r="BV673" s="19" t="str">
        <f t="shared" si="197"/>
        <v>-</v>
      </c>
      <c r="BW673" s="19" t="str">
        <f t="shared" si="198"/>
        <v>-</v>
      </c>
      <c r="BX673" s="19" t="str">
        <f t="shared" si="199"/>
        <v>-</v>
      </c>
      <c r="BY673" s="19" t="str">
        <f t="shared" si="200"/>
        <v>-</v>
      </c>
      <c r="BZ673" s="19" t="str">
        <f t="shared" si="201"/>
        <v>-</v>
      </c>
    </row>
    <row r="674" spans="1:78">
      <c r="A674" s="106" t="str">
        <f t="shared" si="202"/>
        <v>22.1.00.00.00.00.00</v>
      </c>
      <c r="B674" s="106">
        <f t="shared" si="203"/>
        <v>22</v>
      </c>
      <c r="C674" s="107" t="str">
        <f t="shared" si="204"/>
        <v>1</v>
      </c>
      <c r="D674" s="32" t="s">
        <v>7024</v>
      </c>
      <c r="E674" s="32" t="s">
        <v>7024</v>
      </c>
      <c r="F674" s="32" t="s">
        <v>7024</v>
      </c>
      <c r="G674" s="32" t="s">
        <v>7024</v>
      </c>
      <c r="H674" s="32" t="s">
        <v>7024</v>
      </c>
      <c r="I674" s="33"/>
      <c r="J674" s="17" t="s">
        <v>93</v>
      </c>
      <c r="K674" s="150" t="str">
        <f t="shared" si="205"/>
        <v>-</v>
      </c>
      <c r="L674" s="123"/>
      <c r="M674" s="123"/>
      <c r="N674" s="123"/>
      <c r="O674" s="123"/>
      <c r="P674" s="123"/>
      <c r="Q674" s="123"/>
      <c r="AC674" s="50" t="str">
        <f t="shared" si="207"/>
        <v>22.1</v>
      </c>
      <c r="AD674" s="19">
        <f t="shared" si="208"/>
        <v>653</v>
      </c>
      <c r="AE674" s="49" t="str">
        <f t="shared" si="206"/>
        <v>22.1653</v>
      </c>
      <c r="BD674" s="19" t="e">
        <f>VLOOKUP(AE674,ORGANOGRAMAES!$C$1:$N$6000,2,0)</f>
        <v>#N/A</v>
      </c>
      <c r="BE674" s="19" t="e">
        <f>VLOOKUP(AE674,ORGANOGRAMAES!$C$1:$N$6000,3,0)</f>
        <v>#N/A</v>
      </c>
      <c r="BF674" s="19" t="e">
        <f>VLOOKUP(AE674,ORGANOGRAMAES!$C$1:$N$6000,4,0)</f>
        <v>#N/A</v>
      </c>
      <c r="BG674" s="19" t="e">
        <f>VLOOKUP(AE674,ORGANOGRAMAES!$C$1:$N$6000,5,0)</f>
        <v>#N/A</v>
      </c>
      <c r="BH674" s="19" t="e">
        <f>VLOOKUP(AE674,ORGANOGRAMAES!$C$1:$N$6000,6,0)</f>
        <v>#N/A</v>
      </c>
      <c r="BI674" s="19" t="e">
        <f>VLOOKUP(AE674,ORGANOGRAMAES!$C$1:$N$6000,7,0)</f>
        <v>#N/A</v>
      </c>
      <c r="BJ674" s="19" t="e">
        <f>VLOOKUP(AE674,ORGANOGRAMAES!$C$1:$N$6000,8,0)</f>
        <v>#N/A</v>
      </c>
      <c r="BK674" s="19" t="e">
        <f>VLOOKUP(AE674,ORGANOGRAMAES!$C$1:$N$6000,9,0)</f>
        <v>#N/A</v>
      </c>
      <c r="BL674" s="19" t="e">
        <f>VLOOKUP(AE674,ORGANOGRAMAES!$C$1:$N$6000,10,0)</f>
        <v>#N/A</v>
      </c>
      <c r="BM674" s="19" t="e">
        <f>VLOOKUP(AE674,ORGANOGRAMAES!$C$1:$N$6000,11,0)</f>
        <v>#N/A</v>
      </c>
      <c r="BN674" s="19" t="e">
        <f>VLOOKUP(AE674,ORGANOGRAMAES!$C$1:$N$6000,12,0)</f>
        <v>#N/A</v>
      </c>
      <c r="BP674" s="19" t="str">
        <f t="shared" si="191"/>
        <v>-</v>
      </c>
      <c r="BQ674" s="19" t="str">
        <f t="shared" si="192"/>
        <v>-</v>
      </c>
      <c r="BR674" s="19" t="str">
        <f t="shared" si="193"/>
        <v>-</v>
      </c>
      <c r="BS674" s="19" t="str">
        <f t="shared" si="194"/>
        <v>-</v>
      </c>
      <c r="BT674" s="19" t="str">
        <f t="shared" si="195"/>
        <v>-</v>
      </c>
      <c r="BU674" s="19" t="str">
        <f t="shared" si="196"/>
        <v>-</v>
      </c>
      <c r="BV674" s="19" t="str">
        <f t="shared" si="197"/>
        <v>-</v>
      </c>
      <c r="BW674" s="19" t="str">
        <f t="shared" si="198"/>
        <v>-</v>
      </c>
      <c r="BX674" s="19" t="str">
        <f t="shared" si="199"/>
        <v>-</v>
      </c>
      <c r="BY674" s="19" t="str">
        <f t="shared" si="200"/>
        <v>-</v>
      </c>
      <c r="BZ674" s="19" t="str">
        <f t="shared" si="201"/>
        <v>-</v>
      </c>
    </row>
    <row r="675" spans="1:78">
      <c r="A675" s="106" t="str">
        <f t="shared" si="202"/>
        <v>22.1.00.00.00.00.00</v>
      </c>
      <c r="B675" s="106">
        <f t="shared" si="203"/>
        <v>22</v>
      </c>
      <c r="C675" s="107" t="str">
        <f t="shared" si="204"/>
        <v>1</v>
      </c>
      <c r="D675" s="32" t="s">
        <v>7024</v>
      </c>
      <c r="E675" s="32" t="s">
        <v>7024</v>
      </c>
      <c r="F675" s="32" t="s">
        <v>7024</v>
      </c>
      <c r="G675" s="32" t="s">
        <v>7024</v>
      </c>
      <c r="H675" s="32" t="s">
        <v>7024</v>
      </c>
      <c r="I675" s="33"/>
      <c r="J675" s="17" t="s">
        <v>93</v>
      </c>
      <c r="K675" s="150" t="str">
        <f t="shared" si="205"/>
        <v>-</v>
      </c>
      <c r="L675" s="123"/>
      <c r="M675" s="123"/>
      <c r="N675" s="123"/>
      <c r="O675" s="123"/>
      <c r="P675" s="123"/>
      <c r="Q675" s="123"/>
      <c r="AC675" s="50" t="str">
        <f t="shared" si="207"/>
        <v>22.1</v>
      </c>
      <c r="AD675" s="19">
        <f t="shared" si="208"/>
        <v>654</v>
      </c>
      <c r="AE675" s="49" t="str">
        <f t="shared" si="206"/>
        <v>22.1654</v>
      </c>
      <c r="BD675" s="19" t="e">
        <f>VLOOKUP(AE675,ORGANOGRAMAES!$C$1:$N$6000,2,0)</f>
        <v>#N/A</v>
      </c>
      <c r="BE675" s="19" t="e">
        <f>VLOOKUP(AE675,ORGANOGRAMAES!$C$1:$N$6000,3,0)</f>
        <v>#N/A</v>
      </c>
      <c r="BF675" s="19" t="e">
        <f>VLOOKUP(AE675,ORGANOGRAMAES!$C$1:$N$6000,4,0)</f>
        <v>#N/A</v>
      </c>
      <c r="BG675" s="19" t="e">
        <f>VLOOKUP(AE675,ORGANOGRAMAES!$C$1:$N$6000,5,0)</f>
        <v>#N/A</v>
      </c>
      <c r="BH675" s="19" t="e">
        <f>VLOOKUP(AE675,ORGANOGRAMAES!$C$1:$N$6000,6,0)</f>
        <v>#N/A</v>
      </c>
      <c r="BI675" s="19" t="e">
        <f>VLOOKUP(AE675,ORGANOGRAMAES!$C$1:$N$6000,7,0)</f>
        <v>#N/A</v>
      </c>
      <c r="BJ675" s="19" t="e">
        <f>VLOOKUP(AE675,ORGANOGRAMAES!$C$1:$N$6000,8,0)</f>
        <v>#N/A</v>
      </c>
      <c r="BK675" s="19" t="e">
        <f>VLOOKUP(AE675,ORGANOGRAMAES!$C$1:$N$6000,9,0)</f>
        <v>#N/A</v>
      </c>
      <c r="BL675" s="19" t="e">
        <f>VLOOKUP(AE675,ORGANOGRAMAES!$C$1:$N$6000,10,0)</f>
        <v>#N/A</v>
      </c>
      <c r="BM675" s="19" t="e">
        <f>VLOOKUP(AE675,ORGANOGRAMAES!$C$1:$N$6000,11,0)</f>
        <v>#N/A</v>
      </c>
      <c r="BN675" s="19" t="e">
        <f>VLOOKUP(AE675,ORGANOGRAMAES!$C$1:$N$6000,12,0)</f>
        <v>#N/A</v>
      </c>
      <c r="BP675" s="19" t="str">
        <f t="shared" si="191"/>
        <v>-</v>
      </c>
      <c r="BQ675" s="19" t="str">
        <f t="shared" si="192"/>
        <v>-</v>
      </c>
      <c r="BR675" s="19" t="str">
        <f t="shared" si="193"/>
        <v>-</v>
      </c>
      <c r="BS675" s="19" t="str">
        <f t="shared" si="194"/>
        <v>-</v>
      </c>
      <c r="BT675" s="19" t="str">
        <f t="shared" si="195"/>
        <v>-</v>
      </c>
      <c r="BU675" s="19" t="str">
        <f t="shared" si="196"/>
        <v>-</v>
      </c>
      <c r="BV675" s="19" t="str">
        <f t="shared" si="197"/>
        <v>-</v>
      </c>
      <c r="BW675" s="19" t="str">
        <f t="shared" si="198"/>
        <v>-</v>
      </c>
      <c r="BX675" s="19" t="str">
        <f t="shared" si="199"/>
        <v>-</v>
      </c>
      <c r="BY675" s="19" t="str">
        <f t="shared" si="200"/>
        <v>-</v>
      </c>
      <c r="BZ675" s="19" t="str">
        <f t="shared" si="201"/>
        <v>-</v>
      </c>
    </row>
    <row r="676" spans="1:78">
      <c r="A676" s="106" t="str">
        <f t="shared" si="202"/>
        <v>22.1.00.00.00.00.00</v>
      </c>
      <c r="B676" s="106">
        <f t="shared" si="203"/>
        <v>22</v>
      </c>
      <c r="C676" s="107" t="str">
        <f t="shared" si="204"/>
        <v>1</v>
      </c>
      <c r="D676" s="32" t="s">
        <v>7024</v>
      </c>
      <c r="E676" s="32" t="s">
        <v>7024</v>
      </c>
      <c r="F676" s="32" t="s">
        <v>7024</v>
      </c>
      <c r="G676" s="32" t="s">
        <v>7024</v>
      </c>
      <c r="H676" s="32" t="s">
        <v>7024</v>
      </c>
      <c r="I676" s="33"/>
      <c r="J676" s="17" t="s">
        <v>93</v>
      </c>
      <c r="K676" s="150" t="str">
        <f t="shared" si="205"/>
        <v>-</v>
      </c>
      <c r="L676" s="123"/>
      <c r="M676" s="123"/>
      <c r="N676" s="123"/>
      <c r="O676" s="123"/>
      <c r="P676" s="123"/>
      <c r="Q676" s="123"/>
      <c r="AC676" s="50" t="str">
        <f t="shared" si="207"/>
        <v>22.1</v>
      </c>
      <c r="AD676" s="19">
        <f t="shared" si="208"/>
        <v>655</v>
      </c>
      <c r="AE676" s="49" t="str">
        <f t="shared" si="206"/>
        <v>22.1655</v>
      </c>
      <c r="BD676" s="19" t="e">
        <f>VLOOKUP(AE676,ORGANOGRAMAES!$C$1:$N$6000,2,0)</f>
        <v>#N/A</v>
      </c>
      <c r="BE676" s="19" t="e">
        <f>VLOOKUP(AE676,ORGANOGRAMAES!$C$1:$N$6000,3,0)</f>
        <v>#N/A</v>
      </c>
      <c r="BF676" s="19" t="e">
        <f>VLOOKUP(AE676,ORGANOGRAMAES!$C$1:$N$6000,4,0)</f>
        <v>#N/A</v>
      </c>
      <c r="BG676" s="19" t="e">
        <f>VLOOKUP(AE676,ORGANOGRAMAES!$C$1:$N$6000,5,0)</f>
        <v>#N/A</v>
      </c>
      <c r="BH676" s="19" t="e">
        <f>VLOOKUP(AE676,ORGANOGRAMAES!$C$1:$N$6000,6,0)</f>
        <v>#N/A</v>
      </c>
      <c r="BI676" s="19" t="e">
        <f>VLOOKUP(AE676,ORGANOGRAMAES!$C$1:$N$6000,7,0)</f>
        <v>#N/A</v>
      </c>
      <c r="BJ676" s="19" t="e">
        <f>VLOOKUP(AE676,ORGANOGRAMAES!$C$1:$N$6000,8,0)</f>
        <v>#N/A</v>
      </c>
      <c r="BK676" s="19" t="e">
        <f>VLOOKUP(AE676,ORGANOGRAMAES!$C$1:$N$6000,9,0)</f>
        <v>#N/A</v>
      </c>
      <c r="BL676" s="19" t="e">
        <f>VLOOKUP(AE676,ORGANOGRAMAES!$C$1:$N$6000,10,0)</f>
        <v>#N/A</v>
      </c>
      <c r="BM676" s="19" t="e">
        <f>VLOOKUP(AE676,ORGANOGRAMAES!$C$1:$N$6000,11,0)</f>
        <v>#N/A</v>
      </c>
      <c r="BN676" s="19" t="e">
        <f>VLOOKUP(AE676,ORGANOGRAMAES!$C$1:$N$6000,12,0)</f>
        <v>#N/A</v>
      </c>
      <c r="BP676" s="19" t="str">
        <f t="shared" si="191"/>
        <v>-</v>
      </c>
      <c r="BQ676" s="19" t="str">
        <f t="shared" si="192"/>
        <v>-</v>
      </c>
      <c r="BR676" s="19" t="str">
        <f t="shared" si="193"/>
        <v>-</v>
      </c>
      <c r="BS676" s="19" t="str">
        <f t="shared" si="194"/>
        <v>-</v>
      </c>
      <c r="BT676" s="19" t="str">
        <f t="shared" si="195"/>
        <v>-</v>
      </c>
      <c r="BU676" s="19" t="str">
        <f t="shared" si="196"/>
        <v>-</v>
      </c>
      <c r="BV676" s="19" t="str">
        <f t="shared" si="197"/>
        <v>-</v>
      </c>
      <c r="BW676" s="19" t="str">
        <f t="shared" si="198"/>
        <v>-</v>
      </c>
      <c r="BX676" s="19" t="str">
        <f t="shared" si="199"/>
        <v>-</v>
      </c>
      <c r="BY676" s="19" t="str">
        <f t="shared" si="200"/>
        <v>-</v>
      </c>
      <c r="BZ676" s="19" t="str">
        <f t="shared" si="201"/>
        <v>-</v>
      </c>
    </row>
    <row r="677" spans="1:78">
      <c r="A677" s="106" t="str">
        <f t="shared" si="202"/>
        <v>22.1.00.00.00.00.00</v>
      </c>
      <c r="B677" s="106">
        <f t="shared" si="203"/>
        <v>22</v>
      </c>
      <c r="C677" s="107" t="str">
        <f t="shared" si="204"/>
        <v>1</v>
      </c>
      <c r="D677" s="32" t="s">
        <v>7024</v>
      </c>
      <c r="E677" s="32" t="s">
        <v>7024</v>
      </c>
      <c r="F677" s="32" t="s">
        <v>7024</v>
      </c>
      <c r="G677" s="32" t="s">
        <v>7024</v>
      </c>
      <c r="H677" s="32" t="s">
        <v>7024</v>
      </c>
      <c r="I677" s="33"/>
      <c r="J677" s="17" t="s">
        <v>93</v>
      </c>
      <c r="K677" s="150" t="str">
        <f t="shared" si="205"/>
        <v>-</v>
      </c>
      <c r="L677" s="123"/>
      <c r="M677" s="123"/>
      <c r="N677" s="123"/>
      <c r="O677" s="123"/>
      <c r="P677" s="123"/>
      <c r="Q677" s="123"/>
      <c r="AC677" s="50" t="str">
        <f t="shared" si="207"/>
        <v>22.1</v>
      </c>
      <c r="AD677" s="19">
        <f t="shared" si="208"/>
        <v>656</v>
      </c>
      <c r="AE677" s="49" t="str">
        <f t="shared" si="206"/>
        <v>22.1656</v>
      </c>
      <c r="BD677" s="19" t="e">
        <f>VLOOKUP(AE677,ORGANOGRAMAES!$C$1:$N$6000,2,0)</f>
        <v>#N/A</v>
      </c>
      <c r="BE677" s="19" t="e">
        <f>VLOOKUP(AE677,ORGANOGRAMAES!$C$1:$N$6000,3,0)</f>
        <v>#N/A</v>
      </c>
      <c r="BF677" s="19" t="e">
        <f>VLOOKUP(AE677,ORGANOGRAMAES!$C$1:$N$6000,4,0)</f>
        <v>#N/A</v>
      </c>
      <c r="BG677" s="19" t="e">
        <f>VLOOKUP(AE677,ORGANOGRAMAES!$C$1:$N$6000,5,0)</f>
        <v>#N/A</v>
      </c>
      <c r="BH677" s="19" t="e">
        <f>VLOOKUP(AE677,ORGANOGRAMAES!$C$1:$N$6000,6,0)</f>
        <v>#N/A</v>
      </c>
      <c r="BI677" s="19" t="e">
        <f>VLOOKUP(AE677,ORGANOGRAMAES!$C$1:$N$6000,7,0)</f>
        <v>#N/A</v>
      </c>
      <c r="BJ677" s="19" t="e">
        <f>VLOOKUP(AE677,ORGANOGRAMAES!$C$1:$N$6000,8,0)</f>
        <v>#N/A</v>
      </c>
      <c r="BK677" s="19" t="e">
        <f>VLOOKUP(AE677,ORGANOGRAMAES!$C$1:$N$6000,9,0)</f>
        <v>#N/A</v>
      </c>
      <c r="BL677" s="19" t="e">
        <f>VLOOKUP(AE677,ORGANOGRAMAES!$C$1:$N$6000,10,0)</f>
        <v>#N/A</v>
      </c>
      <c r="BM677" s="19" t="e">
        <f>VLOOKUP(AE677,ORGANOGRAMAES!$C$1:$N$6000,11,0)</f>
        <v>#N/A</v>
      </c>
      <c r="BN677" s="19" t="e">
        <f>VLOOKUP(AE677,ORGANOGRAMAES!$C$1:$N$6000,12,0)</f>
        <v>#N/A</v>
      </c>
      <c r="BP677" s="19" t="str">
        <f t="shared" si="191"/>
        <v>-</v>
      </c>
      <c r="BQ677" s="19" t="str">
        <f t="shared" si="192"/>
        <v>-</v>
      </c>
      <c r="BR677" s="19" t="str">
        <f t="shared" si="193"/>
        <v>-</v>
      </c>
      <c r="BS677" s="19" t="str">
        <f t="shared" si="194"/>
        <v>-</v>
      </c>
      <c r="BT677" s="19" t="str">
        <f t="shared" si="195"/>
        <v>-</v>
      </c>
      <c r="BU677" s="19" t="str">
        <f t="shared" si="196"/>
        <v>-</v>
      </c>
      <c r="BV677" s="19" t="str">
        <f t="shared" si="197"/>
        <v>-</v>
      </c>
      <c r="BW677" s="19" t="str">
        <f t="shared" si="198"/>
        <v>-</v>
      </c>
      <c r="BX677" s="19" t="str">
        <f t="shared" si="199"/>
        <v>-</v>
      </c>
      <c r="BY677" s="19" t="str">
        <f t="shared" si="200"/>
        <v>-</v>
      </c>
      <c r="BZ677" s="19" t="str">
        <f t="shared" si="201"/>
        <v>-</v>
      </c>
    </row>
    <row r="678" spans="1:78">
      <c r="A678" s="106" t="str">
        <f t="shared" si="202"/>
        <v>22.1.00.00.00.00.00</v>
      </c>
      <c r="B678" s="106">
        <f t="shared" si="203"/>
        <v>22</v>
      </c>
      <c r="C678" s="107" t="str">
        <f t="shared" si="204"/>
        <v>1</v>
      </c>
      <c r="D678" s="32" t="s">
        <v>7024</v>
      </c>
      <c r="E678" s="32" t="s">
        <v>7024</v>
      </c>
      <c r="F678" s="32" t="s">
        <v>7024</v>
      </c>
      <c r="G678" s="32" t="s">
        <v>7024</v>
      </c>
      <c r="H678" s="32" t="s">
        <v>7024</v>
      </c>
      <c r="I678" s="33"/>
      <c r="J678" s="17" t="s">
        <v>93</v>
      </c>
      <c r="K678" s="150" t="str">
        <f t="shared" si="205"/>
        <v>-</v>
      </c>
      <c r="L678" s="123"/>
      <c r="M678" s="123"/>
      <c r="N678" s="123"/>
      <c r="O678" s="123"/>
      <c r="P678" s="123"/>
      <c r="Q678" s="123"/>
      <c r="AC678" s="50" t="str">
        <f t="shared" si="207"/>
        <v>22.1</v>
      </c>
      <c r="AD678" s="19">
        <f t="shared" si="208"/>
        <v>657</v>
      </c>
      <c r="AE678" s="49" t="str">
        <f t="shared" si="206"/>
        <v>22.1657</v>
      </c>
      <c r="BD678" s="19" t="e">
        <f>VLOOKUP(AE678,ORGANOGRAMAES!$C$1:$N$6000,2,0)</f>
        <v>#N/A</v>
      </c>
      <c r="BE678" s="19" t="e">
        <f>VLOOKUP(AE678,ORGANOGRAMAES!$C$1:$N$6000,3,0)</f>
        <v>#N/A</v>
      </c>
      <c r="BF678" s="19" t="e">
        <f>VLOOKUP(AE678,ORGANOGRAMAES!$C$1:$N$6000,4,0)</f>
        <v>#N/A</v>
      </c>
      <c r="BG678" s="19" t="e">
        <f>VLOOKUP(AE678,ORGANOGRAMAES!$C$1:$N$6000,5,0)</f>
        <v>#N/A</v>
      </c>
      <c r="BH678" s="19" t="e">
        <f>VLOOKUP(AE678,ORGANOGRAMAES!$C$1:$N$6000,6,0)</f>
        <v>#N/A</v>
      </c>
      <c r="BI678" s="19" t="e">
        <f>VLOOKUP(AE678,ORGANOGRAMAES!$C$1:$N$6000,7,0)</f>
        <v>#N/A</v>
      </c>
      <c r="BJ678" s="19" t="e">
        <f>VLOOKUP(AE678,ORGANOGRAMAES!$C$1:$N$6000,8,0)</f>
        <v>#N/A</v>
      </c>
      <c r="BK678" s="19" t="e">
        <f>VLOOKUP(AE678,ORGANOGRAMAES!$C$1:$N$6000,9,0)</f>
        <v>#N/A</v>
      </c>
      <c r="BL678" s="19" t="e">
        <f>VLOOKUP(AE678,ORGANOGRAMAES!$C$1:$N$6000,10,0)</f>
        <v>#N/A</v>
      </c>
      <c r="BM678" s="19" t="e">
        <f>VLOOKUP(AE678,ORGANOGRAMAES!$C$1:$N$6000,11,0)</f>
        <v>#N/A</v>
      </c>
      <c r="BN678" s="19" t="e">
        <f>VLOOKUP(AE678,ORGANOGRAMAES!$C$1:$N$6000,12,0)</f>
        <v>#N/A</v>
      </c>
      <c r="BP678" s="19" t="str">
        <f t="shared" si="191"/>
        <v>-</v>
      </c>
      <c r="BQ678" s="19" t="str">
        <f t="shared" si="192"/>
        <v>-</v>
      </c>
      <c r="BR678" s="19" t="str">
        <f t="shared" si="193"/>
        <v>-</v>
      </c>
      <c r="BS678" s="19" t="str">
        <f t="shared" si="194"/>
        <v>-</v>
      </c>
      <c r="BT678" s="19" t="str">
        <f t="shared" si="195"/>
        <v>-</v>
      </c>
      <c r="BU678" s="19" t="str">
        <f t="shared" si="196"/>
        <v>-</v>
      </c>
      <c r="BV678" s="19" t="str">
        <f t="shared" si="197"/>
        <v>-</v>
      </c>
      <c r="BW678" s="19" t="str">
        <f t="shared" si="198"/>
        <v>-</v>
      </c>
      <c r="BX678" s="19" t="str">
        <f t="shared" si="199"/>
        <v>-</v>
      </c>
      <c r="BY678" s="19" t="str">
        <f t="shared" si="200"/>
        <v>-</v>
      </c>
      <c r="BZ678" s="19" t="str">
        <f t="shared" si="201"/>
        <v>-</v>
      </c>
    </row>
    <row r="679" spans="1:78">
      <c r="A679" s="106" t="str">
        <f t="shared" si="202"/>
        <v>22.1.00.00.00.00.00</v>
      </c>
      <c r="B679" s="106">
        <f t="shared" si="203"/>
        <v>22</v>
      </c>
      <c r="C679" s="107" t="str">
        <f t="shared" si="204"/>
        <v>1</v>
      </c>
      <c r="D679" s="32" t="s">
        <v>7024</v>
      </c>
      <c r="E679" s="32" t="s">
        <v>7024</v>
      </c>
      <c r="F679" s="32" t="s">
        <v>7024</v>
      </c>
      <c r="G679" s="32" t="s">
        <v>7024</v>
      </c>
      <c r="H679" s="32" t="s">
        <v>7024</v>
      </c>
      <c r="I679" s="33"/>
      <c r="J679" s="17" t="s">
        <v>93</v>
      </c>
      <c r="K679" s="150" t="str">
        <f t="shared" si="205"/>
        <v>-</v>
      </c>
      <c r="L679" s="123"/>
      <c r="M679" s="123"/>
      <c r="N679" s="123"/>
      <c r="O679" s="123"/>
      <c r="P679" s="123"/>
      <c r="Q679" s="123"/>
      <c r="AC679" s="50" t="str">
        <f t="shared" si="207"/>
        <v>22.1</v>
      </c>
      <c r="AD679" s="19">
        <f t="shared" si="208"/>
        <v>658</v>
      </c>
      <c r="AE679" s="49" t="str">
        <f t="shared" si="206"/>
        <v>22.1658</v>
      </c>
      <c r="BD679" s="19" t="e">
        <f>VLOOKUP(AE679,ORGANOGRAMAES!$C$1:$N$6000,2,0)</f>
        <v>#N/A</v>
      </c>
      <c r="BE679" s="19" t="e">
        <f>VLOOKUP(AE679,ORGANOGRAMAES!$C$1:$N$6000,3,0)</f>
        <v>#N/A</v>
      </c>
      <c r="BF679" s="19" t="e">
        <f>VLOOKUP(AE679,ORGANOGRAMAES!$C$1:$N$6000,4,0)</f>
        <v>#N/A</v>
      </c>
      <c r="BG679" s="19" t="e">
        <f>VLOOKUP(AE679,ORGANOGRAMAES!$C$1:$N$6000,5,0)</f>
        <v>#N/A</v>
      </c>
      <c r="BH679" s="19" t="e">
        <f>VLOOKUP(AE679,ORGANOGRAMAES!$C$1:$N$6000,6,0)</f>
        <v>#N/A</v>
      </c>
      <c r="BI679" s="19" t="e">
        <f>VLOOKUP(AE679,ORGANOGRAMAES!$C$1:$N$6000,7,0)</f>
        <v>#N/A</v>
      </c>
      <c r="BJ679" s="19" t="e">
        <f>VLOOKUP(AE679,ORGANOGRAMAES!$C$1:$N$6000,8,0)</f>
        <v>#N/A</v>
      </c>
      <c r="BK679" s="19" t="e">
        <f>VLOOKUP(AE679,ORGANOGRAMAES!$C$1:$N$6000,9,0)</f>
        <v>#N/A</v>
      </c>
      <c r="BL679" s="19" t="e">
        <f>VLOOKUP(AE679,ORGANOGRAMAES!$C$1:$N$6000,10,0)</f>
        <v>#N/A</v>
      </c>
      <c r="BM679" s="19" t="e">
        <f>VLOOKUP(AE679,ORGANOGRAMAES!$C$1:$N$6000,11,0)</f>
        <v>#N/A</v>
      </c>
      <c r="BN679" s="19" t="e">
        <f>VLOOKUP(AE679,ORGANOGRAMAES!$C$1:$N$6000,12,0)</f>
        <v>#N/A</v>
      </c>
      <c r="BP679" s="19" t="str">
        <f t="shared" si="191"/>
        <v>-</v>
      </c>
      <c r="BQ679" s="19" t="str">
        <f t="shared" si="192"/>
        <v>-</v>
      </c>
      <c r="BR679" s="19" t="str">
        <f t="shared" si="193"/>
        <v>-</v>
      </c>
      <c r="BS679" s="19" t="str">
        <f t="shared" si="194"/>
        <v>-</v>
      </c>
      <c r="BT679" s="19" t="str">
        <f t="shared" si="195"/>
        <v>-</v>
      </c>
      <c r="BU679" s="19" t="str">
        <f t="shared" si="196"/>
        <v>-</v>
      </c>
      <c r="BV679" s="19" t="str">
        <f t="shared" si="197"/>
        <v>-</v>
      </c>
      <c r="BW679" s="19" t="str">
        <f t="shared" si="198"/>
        <v>-</v>
      </c>
      <c r="BX679" s="19" t="str">
        <f t="shared" si="199"/>
        <v>-</v>
      </c>
      <c r="BY679" s="19" t="str">
        <f t="shared" si="200"/>
        <v>-</v>
      </c>
      <c r="BZ679" s="19" t="str">
        <f t="shared" si="201"/>
        <v>-</v>
      </c>
    </row>
    <row r="680" spans="1:78">
      <c r="A680" s="106" t="str">
        <f t="shared" si="202"/>
        <v>22.1.00.00.00.00.00</v>
      </c>
      <c r="B680" s="106">
        <f t="shared" si="203"/>
        <v>22</v>
      </c>
      <c r="C680" s="107" t="str">
        <f t="shared" si="204"/>
        <v>1</v>
      </c>
      <c r="D680" s="32" t="s">
        <v>7024</v>
      </c>
      <c r="E680" s="32" t="s">
        <v>7024</v>
      </c>
      <c r="F680" s="32" t="s">
        <v>7024</v>
      </c>
      <c r="G680" s="32" t="s">
        <v>7024</v>
      </c>
      <c r="H680" s="32" t="s">
        <v>7024</v>
      </c>
      <c r="I680" s="33"/>
      <c r="J680" s="17" t="s">
        <v>93</v>
      </c>
      <c r="K680" s="150" t="str">
        <f t="shared" si="205"/>
        <v>-</v>
      </c>
      <c r="L680" s="123"/>
      <c r="M680" s="123"/>
      <c r="N680" s="123"/>
      <c r="O680" s="123"/>
      <c r="P680" s="123"/>
      <c r="Q680" s="123"/>
      <c r="AC680" s="50" t="str">
        <f t="shared" si="207"/>
        <v>22.1</v>
      </c>
      <c r="AD680" s="19">
        <f t="shared" si="208"/>
        <v>659</v>
      </c>
      <c r="AE680" s="49" t="str">
        <f t="shared" si="206"/>
        <v>22.1659</v>
      </c>
      <c r="BD680" s="19" t="e">
        <f>VLOOKUP(AE680,ORGANOGRAMAES!$C$1:$N$6000,2,0)</f>
        <v>#N/A</v>
      </c>
      <c r="BE680" s="19" t="e">
        <f>VLOOKUP(AE680,ORGANOGRAMAES!$C$1:$N$6000,3,0)</f>
        <v>#N/A</v>
      </c>
      <c r="BF680" s="19" t="e">
        <f>VLOOKUP(AE680,ORGANOGRAMAES!$C$1:$N$6000,4,0)</f>
        <v>#N/A</v>
      </c>
      <c r="BG680" s="19" t="e">
        <f>VLOOKUP(AE680,ORGANOGRAMAES!$C$1:$N$6000,5,0)</f>
        <v>#N/A</v>
      </c>
      <c r="BH680" s="19" t="e">
        <f>VLOOKUP(AE680,ORGANOGRAMAES!$C$1:$N$6000,6,0)</f>
        <v>#N/A</v>
      </c>
      <c r="BI680" s="19" t="e">
        <f>VLOOKUP(AE680,ORGANOGRAMAES!$C$1:$N$6000,7,0)</f>
        <v>#N/A</v>
      </c>
      <c r="BJ680" s="19" t="e">
        <f>VLOOKUP(AE680,ORGANOGRAMAES!$C$1:$N$6000,8,0)</f>
        <v>#N/A</v>
      </c>
      <c r="BK680" s="19" t="e">
        <f>VLOOKUP(AE680,ORGANOGRAMAES!$C$1:$N$6000,9,0)</f>
        <v>#N/A</v>
      </c>
      <c r="BL680" s="19" t="e">
        <f>VLOOKUP(AE680,ORGANOGRAMAES!$C$1:$N$6000,10,0)</f>
        <v>#N/A</v>
      </c>
      <c r="BM680" s="19" t="e">
        <f>VLOOKUP(AE680,ORGANOGRAMAES!$C$1:$N$6000,11,0)</f>
        <v>#N/A</v>
      </c>
      <c r="BN680" s="19" t="e">
        <f>VLOOKUP(AE680,ORGANOGRAMAES!$C$1:$N$6000,12,0)</f>
        <v>#N/A</v>
      </c>
      <c r="BP680" s="19" t="str">
        <f t="shared" si="191"/>
        <v>-</v>
      </c>
      <c r="BQ680" s="19" t="str">
        <f t="shared" si="192"/>
        <v>-</v>
      </c>
      <c r="BR680" s="19" t="str">
        <f t="shared" si="193"/>
        <v>-</v>
      </c>
      <c r="BS680" s="19" t="str">
        <f t="shared" si="194"/>
        <v>-</v>
      </c>
      <c r="BT680" s="19" t="str">
        <f t="shared" si="195"/>
        <v>-</v>
      </c>
      <c r="BU680" s="19" t="str">
        <f t="shared" si="196"/>
        <v>-</v>
      </c>
      <c r="BV680" s="19" t="str">
        <f t="shared" si="197"/>
        <v>-</v>
      </c>
      <c r="BW680" s="19" t="str">
        <f t="shared" si="198"/>
        <v>-</v>
      </c>
      <c r="BX680" s="19" t="str">
        <f t="shared" si="199"/>
        <v>-</v>
      </c>
      <c r="BY680" s="19" t="str">
        <f t="shared" si="200"/>
        <v>-</v>
      </c>
      <c r="BZ680" s="19" t="str">
        <f t="shared" si="201"/>
        <v>-</v>
      </c>
    </row>
    <row r="681" spans="1:78">
      <c r="A681" s="106" t="str">
        <f t="shared" si="202"/>
        <v>22.1.00.00.00.00.00</v>
      </c>
      <c r="B681" s="106">
        <f t="shared" si="203"/>
        <v>22</v>
      </c>
      <c r="C681" s="107" t="str">
        <f t="shared" si="204"/>
        <v>1</v>
      </c>
      <c r="D681" s="32" t="s">
        <v>7024</v>
      </c>
      <c r="E681" s="32" t="s">
        <v>7024</v>
      </c>
      <c r="F681" s="32" t="s">
        <v>7024</v>
      </c>
      <c r="G681" s="32" t="s">
        <v>7024</v>
      </c>
      <c r="H681" s="32" t="s">
        <v>7024</v>
      </c>
      <c r="I681" s="33"/>
      <c r="J681" s="17" t="s">
        <v>93</v>
      </c>
      <c r="K681" s="150" t="str">
        <f t="shared" si="205"/>
        <v>-</v>
      </c>
      <c r="L681" s="123"/>
      <c r="M681" s="123"/>
      <c r="N681" s="123"/>
      <c r="O681" s="123"/>
      <c r="P681" s="123"/>
      <c r="Q681" s="123"/>
      <c r="AC681" s="50" t="str">
        <f t="shared" si="207"/>
        <v>22.1</v>
      </c>
      <c r="AD681" s="19">
        <f t="shared" si="208"/>
        <v>660</v>
      </c>
      <c r="AE681" s="49" t="str">
        <f t="shared" si="206"/>
        <v>22.1660</v>
      </c>
      <c r="BD681" s="19" t="e">
        <f>VLOOKUP(AE681,ORGANOGRAMAES!$C$1:$N$6000,2,0)</f>
        <v>#N/A</v>
      </c>
      <c r="BE681" s="19" t="e">
        <f>VLOOKUP(AE681,ORGANOGRAMAES!$C$1:$N$6000,3,0)</f>
        <v>#N/A</v>
      </c>
      <c r="BF681" s="19" t="e">
        <f>VLOOKUP(AE681,ORGANOGRAMAES!$C$1:$N$6000,4,0)</f>
        <v>#N/A</v>
      </c>
      <c r="BG681" s="19" t="e">
        <f>VLOOKUP(AE681,ORGANOGRAMAES!$C$1:$N$6000,5,0)</f>
        <v>#N/A</v>
      </c>
      <c r="BH681" s="19" t="e">
        <f>VLOOKUP(AE681,ORGANOGRAMAES!$C$1:$N$6000,6,0)</f>
        <v>#N/A</v>
      </c>
      <c r="BI681" s="19" t="e">
        <f>VLOOKUP(AE681,ORGANOGRAMAES!$C$1:$N$6000,7,0)</f>
        <v>#N/A</v>
      </c>
      <c r="BJ681" s="19" t="e">
        <f>VLOOKUP(AE681,ORGANOGRAMAES!$C$1:$N$6000,8,0)</f>
        <v>#N/A</v>
      </c>
      <c r="BK681" s="19" t="e">
        <f>VLOOKUP(AE681,ORGANOGRAMAES!$C$1:$N$6000,9,0)</f>
        <v>#N/A</v>
      </c>
      <c r="BL681" s="19" t="e">
        <f>VLOOKUP(AE681,ORGANOGRAMAES!$C$1:$N$6000,10,0)</f>
        <v>#N/A</v>
      </c>
      <c r="BM681" s="19" t="e">
        <f>VLOOKUP(AE681,ORGANOGRAMAES!$C$1:$N$6000,11,0)</f>
        <v>#N/A</v>
      </c>
      <c r="BN681" s="19" t="e">
        <f>VLOOKUP(AE681,ORGANOGRAMAES!$C$1:$N$6000,12,0)</f>
        <v>#N/A</v>
      </c>
      <c r="BP681" s="19" t="str">
        <f t="shared" si="191"/>
        <v>-</v>
      </c>
      <c r="BQ681" s="19" t="str">
        <f t="shared" si="192"/>
        <v>-</v>
      </c>
      <c r="BR681" s="19" t="str">
        <f t="shared" si="193"/>
        <v>-</v>
      </c>
      <c r="BS681" s="19" t="str">
        <f t="shared" si="194"/>
        <v>-</v>
      </c>
      <c r="BT681" s="19" t="str">
        <f t="shared" si="195"/>
        <v>-</v>
      </c>
      <c r="BU681" s="19" t="str">
        <f t="shared" si="196"/>
        <v>-</v>
      </c>
      <c r="BV681" s="19" t="str">
        <f t="shared" si="197"/>
        <v>-</v>
      </c>
      <c r="BW681" s="19" t="str">
        <f t="shared" si="198"/>
        <v>-</v>
      </c>
      <c r="BX681" s="19" t="str">
        <f t="shared" si="199"/>
        <v>-</v>
      </c>
      <c r="BY681" s="19" t="str">
        <f t="shared" si="200"/>
        <v>-</v>
      </c>
      <c r="BZ681" s="19" t="str">
        <f t="shared" si="201"/>
        <v>-</v>
      </c>
    </row>
    <row r="682" spans="1:78">
      <c r="A682" s="106" t="str">
        <f t="shared" si="202"/>
        <v>22.1.00.00.00.00.00</v>
      </c>
      <c r="B682" s="106">
        <f t="shared" si="203"/>
        <v>22</v>
      </c>
      <c r="C682" s="107" t="str">
        <f t="shared" si="204"/>
        <v>1</v>
      </c>
      <c r="D682" s="32" t="s">
        <v>7024</v>
      </c>
      <c r="E682" s="32" t="s">
        <v>7024</v>
      </c>
      <c r="F682" s="32" t="s">
        <v>7024</v>
      </c>
      <c r="G682" s="32" t="s">
        <v>7024</v>
      </c>
      <c r="H682" s="32" t="s">
        <v>7024</v>
      </c>
      <c r="I682" s="33"/>
      <c r="J682" s="17" t="s">
        <v>93</v>
      </c>
      <c r="K682" s="150" t="str">
        <f t="shared" si="205"/>
        <v>-</v>
      </c>
      <c r="L682" s="123"/>
      <c r="M682" s="123"/>
      <c r="N682" s="123"/>
      <c r="O682" s="123"/>
      <c r="P682" s="123"/>
      <c r="Q682" s="123"/>
      <c r="AC682" s="50" t="str">
        <f t="shared" si="207"/>
        <v>22.1</v>
      </c>
      <c r="AD682" s="19">
        <f t="shared" si="208"/>
        <v>661</v>
      </c>
      <c r="AE682" s="49" t="str">
        <f t="shared" si="206"/>
        <v>22.1661</v>
      </c>
      <c r="BD682" s="19" t="e">
        <f>VLOOKUP(AE682,ORGANOGRAMAES!$C$1:$N$6000,2,0)</f>
        <v>#N/A</v>
      </c>
      <c r="BE682" s="19" t="e">
        <f>VLOOKUP(AE682,ORGANOGRAMAES!$C$1:$N$6000,3,0)</f>
        <v>#N/A</v>
      </c>
      <c r="BF682" s="19" t="e">
        <f>VLOOKUP(AE682,ORGANOGRAMAES!$C$1:$N$6000,4,0)</f>
        <v>#N/A</v>
      </c>
      <c r="BG682" s="19" t="e">
        <f>VLOOKUP(AE682,ORGANOGRAMAES!$C$1:$N$6000,5,0)</f>
        <v>#N/A</v>
      </c>
      <c r="BH682" s="19" t="e">
        <f>VLOOKUP(AE682,ORGANOGRAMAES!$C$1:$N$6000,6,0)</f>
        <v>#N/A</v>
      </c>
      <c r="BI682" s="19" t="e">
        <f>VLOOKUP(AE682,ORGANOGRAMAES!$C$1:$N$6000,7,0)</f>
        <v>#N/A</v>
      </c>
      <c r="BJ682" s="19" t="e">
        <f>VLOOKUP(AE682,ORGANOGRAMAES!$C$1:$N$6000,8,0)</f>
        <v>#N/A</v>
      </c>
      <c r="BK682" s="19" t="e">
        <f>VLOOKUP(AE682,ORGANOGRAMAES!$C$1:$N$6000,9,0)</f>
        <v>#N/A</v>
      </c>
      <c r="BL682" s="19" t="e">
        <f>VLOOKUP(AE682,ORGANOGRAMAES!$C$1:$N$6000,10,0)</f>
        <v>#N/A</v>
      </c>
      <c r="BM682" s="19" t="e">
        <f>VLOOKUP(AE682,ORGANOGRAMAES!$C$1:$N$6000,11,0)</f>
        <v>#N/A</v>
      </c>
      <c r="BN682" s="19" t="e">
        <f>VLOOKUP(AE682,ORGANOGRAMAES!$C$1:$N$6000,12,0)</f>
        <v>#N/A</v>
      </c>
      <c r="BP682" s="19" t="str">
        <f t="shared" si="191"/>
        <v>-</v>
      </c>
      <c r="BQ682" s="19" t="str">
        <f t="shared" si="192"/>
        <v>-</v>
      </c>
      <c r="BR682" s="19" t="str">
        <f t="shared" si="193"/>
        <v>-</v>
      </c>
      <c r="BS682" s="19" t="str">
        <f t="shared" si="194"/>
        <v>-</v>
      </c>
      <c r="BT682" s="19" t="str">
        <f t="shared" si="195"/>
        <v>-</v>
      </c>
      <c r="BU682" s="19" t="str">
        <f t="shared" si="196"/>
        <v>-</v>
      </c>
      <c r="BV682" s="19" t="str">
        <f t="shared" si="197"/>
        <v>-</v>
      </c>
      <c r="BW682" s="19" t="str">
        <f t="shared" si="198"/>
        <v>-</v>
      </c>
      <c r="BX682" s="19" t="str">
        <f t="shared" si="199"/>
        <v>-</v>
      </c>
      <c r="BY682" s="19" t="str">
        <f t="shared" si="200"/>
        <v>-</v>
      </c>
      <c r="BZ682" s="19" t="str">
        <f t="shared" si="201"/>
        <v>-</v>
      </c>
    </row>
    <row r="683" spans="1:78">
      <c r="A683" s="106" t="str">
        <f t="shared" si="202"/>
        <v>22.1.00.00.00.00.00</v>
      </c>
      <c r="B683" s="106">
        <f t="shared" si="203"/>
        <v>22</v>
      </c>
      <c r="C683" s="107" t="str">
        <f t="shared" si="204"/>
        <v>1</v>
      </c>
      <c r="D683" s="32" t="s">
        <v>7024</v>
      </c>
      <c r="E683" s="32" t="s">
        <v>7024</v>
      </c>
      <c r="F683" s="32" t="s">
        <v>7024</v>
      </c>
      <c r="G683" s="32" t="s">
        <v>7024</v>
      </c>
      <c r="H683" s="32" t="s">
        <v>7024</v>
      </c>
      <c r="I683" s="33"/>
      <c r="J683" s="17" t="s">
        <v>93</v>
      </c>
      <c r="K683" s="150" t="str">
        <f t="shared" si="205"/>
        <v>-</v>
      </c>
      <c r="L683" s="123"/>
      <c r="M683" s="123"/>
      <c r="N683" s="123"/>
      <c r="O683" s="123"/>
      <c r="P683" s="123"/>
      <c r="Q683" s="123"/>
      <c r="AC683" s="50" t="str">
        <f t="shared" si="207"/>
        <v>22.1</v>
      </c>
      <c r="AD683" s="19">
        <f t="shared" si="208"/>
        <v>662</v>
      </c>
      <c r="AE683" s="49" t="str">
        <f t="shared" si="206"/>
        <v>22.1662</v>
      </c>
      <c r="BD683" s="19" t="e">
        <f>VLOOKUP(AE683,ORGANOGRAMAES!$C$1:$N$6000,2,0)</f>
        <v>#N/A</v>
      </c>
      <c r="BE683" s="19" t="e">
        <f>VLOOKUP(AE683,ORGANOGRAMAES!$C$1:$N$6000,3,0)</f>
        <v>#N/A</v>
      </c>
      <c r="BF683" s="19" t="e">
        <f>VLOOKUP(AE683,ORGANOGRAMAES!$C$1:$N$6000,4,0)</f>
        <v>#N/A</v>
      </c>
      <c r="BG683" s="19" t="e">
        <f>VLOOKUP(AE683,ORGANOGRAMAES!$C$1:$N$6000,5,0)</f>
        <v>#N/A</v>
      </c>
      <c r="BH683" s="19" t="e">
        <f>VLOOKUP(AE683,ORGANOGRAMAES!$C$1:$N$6000,6,0)</f>
        <v>#N/A</v>
      </c>
      <c r="BI683" s="19" t="e">
        <f>VLOOKUP(AE683,ORGANOGRAMAES!$C$1:$N$6000,7,0)</f>
        <v>#N/A</v>
      </c>
      <c r="BJ683" s="19" t="e">
        <f>VLOOKUP(AE683,ORGANOGRAMAES!$C$1:$N$6000,8,0)</f>
        <v>#N/A</v>
      </c>
      <c r="BK683" s="19" t="e">
        <f>VLOOKUP(AE683,ORGANOGRAMAES!$C$1:$N$6000,9,0)</f>
        <v>#N/A</v>
      </c>
      <c r="BL683" s="19" t="e">
        <f>VLOOKUP(AE683,ORGANOGRAMAES!$C$1:$N$6000,10,0)</f>
        <v>#N/A</v>
      </c>
      <c r="BM683" s="19" t="e">
        <f>VLOOKUP(AE683,ORGANOGRAMAES!$C$1:$N$6000,11,0)</f>
        <v>#N/A</v>
      </c>
      <c r="BN683" s="19" t="e">
        <f>VLOOKUP(AE683,ORGANOGRAMAES!$C$1:$N$6000,12,0)</f>
        <v>#N/A</v>
      </c>
      <c r="BP683" s="19" t="str">
        <f t="shared" si="191"/>
        <v>-</v>
      </c>
      <c r="BQ683" s="19" t="str">
        <f t="shared" si="192"/>
        <v>-</v>
      </c>
      <c r="BR683" s="19" t="str">
        <f t="shared" si="193"/>
        <v>-</v>
      </c>
      <c r="BS683" s="19" t="str">
        <f t="shared" si="194"/>
        <v>-</v>
      </c>
      <c r="BT683" s="19" t="str">
        <f t="shared" si="195"/>
        <v>-</v>
      </c>
      <c r="BU683" s="19" t="str">
        <f t="shared" si="196"/>
        <v>-</v>
      </c>
      <c r="BV683" s="19" t="str">
        <f t="shared" si="197"/>
        <v>-</v>
      </c>
      <c r="BW683" s="19" t="str">
        <f t="shared" si="198"/>
        <v>-</v>
      </c>
      <c r="BX683" s="19" t="str">
        <f t="shared" si="199"/>
        <v>-</v>
      </c>
      <c r="BY683" s="19" t="str">
        <f t="shared" si="200"/>
        <v>-</v>
      </c>
      <c r="BZ683" s="19" t="str">
        <f t="shared" si="201"/>
        <v>-</v>
      </c>
    </row>
    <row r="684" spans="1:78">
      <c r="A684" s="106" t="str">
        <f t="shared" si="202"/>
        <v>22.1.00.00.00.00.00</v>
      </c>
      <c r="B684" s="106">
        <f t="shared" si="203"/>
        <v>22</v>
      </c>
      <c r="C684" s="107" t="str">
        <f t="shared" si="204"/>
        <v>1</v>
      </c>
      <c r="D684" s="32" t="s">
        <v>7024</v>
      </c>
      <c r="E684" s="32" t="s">
        <v>7024</v>
      </c>
      <c r="F684" s="32" t="s">
        <v>7024</v>
      </c>
      <c r="G684" s="32" t="s">
        <v>7024</v>
      </c>
      <c r="H684" s="32" t="s">
        <v>7024</v>
      </c>
      <c r="I684" s="33"/>
      <c r="J684" s="17" t="s">
        <v>93</v>
      </c>
      <c r="K684" s="150" t="str">
        <f t="shared" si="205"/>
        <v>-</v>
      </c>
      <c r="L684" s="123"/>
      <c r="M684" s="123"/>
      <c r="N684" s="123"/>
      <c r="O684" s="123"/>
      <c r="P684" s="123"/>
      <c r="Q684" s="123"/>
      <c r="AC684" s="50" t="str">
        <f t="shared" si="207"/>
        <v>22.1</v>
      </c>
      <c r="AD684" s="19">
        <f t="shared" si="208"/>
        <v>663</v>
      </c>
      <c r="AE684" s="49" t="str">
        <f t="shared" si="206"/>
        <v>22.1663</v>
      </c>
      <c r="BD684" s="19" t="e">
        <f>VLOOKUP(AE684,ORGANOGRAMAES!$C$1:$N$6000,2,0)</f>
        <v>#N/A</v>
      </c>
      <c r="BE684" s="19" t="e">
        <f>VLOOKUP(AE684,ORGANOGRAMAES!$C$1:$N$6000,3,0)</f>
        <v>#N/A</v>
      </c>
      <c r="BF684" s="19" t="e">
        <f>VLOOKUP(AE684,ORGANOGRAMAES!$C$1:$N$6000,4,0)</f>
        <v>#N/A</v>
      </c>
      <c r="BG684" s="19" t="e">
        <f>VLOOKUP(AE684,ORGANOGRAMAES!$C$1:$N$6000,5,0)</f>
        <v>#N/A</v>
      </c>
      <c r="BH684" s="19" t="e">
        <f>VLOOKUP(AE684,ORGANOGRAMAES!$C$1:$N$6000,6,0)</f>
        <v>#N/A</v>
      </c>
      <c r="BI684" s="19" t="e">
        <f>VLOOKUP(AE684,ORGANOGRAMAES!$C$1:$N$6000,7,0)</f>
        <v>#N/A</v>
      </c>
      <c r="BJ684" s="19" t="e">
        <f>VLOOKUP(AE684,ORGANOGRAMAES!$C$1:$N$6000,8,0)</f>
        <v>#N/A</v>
      </c>
      <c r="BK684" s="19" t="e">
        <f>VLOOKUP(AE684,ORGANOGRAMAES!$C$1:$N$6000,9,0)</f>
        <v>#N/A</v>
      </c>
      <c r="BL684" s="19" t="e">
        <f>VLOOKUP(AE684,ORGANOGRAMAES!$C$1:$N$6000,10,0)</f>
        <v>#N/A</v>
      </c>
      <c r="BM684" s="19" t="e">
        <f>VLOOKUP(AE684,ORGANOGRAMAES!$C$1:$N$6000,11,0)</f>
        <v>#N/A</v>
      </c>
      <c r="BN684" s="19" t="e">
        <f>VLOOKUP(AE684,ORGANOGRAMAES!$C$1:$N$6000,12,0)</f>
        <v>#N/A</v>
      </c>
      <c r="BP684" s="19" t="str">
        <f t="shared" si="191"/>
        <v>-</v>
      </c>
      <c r="BQ684" s="19" t="str">
        <f t="shared" si="192"/>
        <v>-</v>
      </c>
      <c r="BR684" s="19" t="str">
        <f t="shared" si="193"/>
        <v>-</v>
      </c>
      <c r="BS684" s="19" t="str">
        <f t="shared" si="194"/>
        <v>-</v>
      </c>
      <c r="BT684" s="19" t="str">
        <f t="shared" si="195"/>
        <v>-</v>
      </c>
      <c r="BU684" s="19" t="str">
        <f t="shared" si="196"/>
        <v>-</v>
      </c>
      <c r="BV684" s="19" t="str">
        <f t="shared" si="197"/>
        <v>-</v>
      </c>
      <c r="BW684" s="19" t="str">
        <f t="shared" si="198"/>
        <v>-</v>
      </c>
      <c r="BX684" s="19" t="str">
        <f t="shared" si="199"/>
        <v>-</v>
      </c>
      <c r="BY684" s="19" t="str">
        <f t="shared" si="200"/>
        <v>-</v>
      </c>
      <c r="BZ684" s="19" t="str">
        <f t="shared" si="201"/>
        <v>-</v>
      </c>
    </row>
    <row r="685" spans="1:78">
      <c r="A685" s="106" t="str">
        <f t="shared" si="202"/>
        <v>22.1.00.00.00.00.00</v>
      </c>
      <c r="B685" s="106">
        <f t="shared" si="203"/>
        <v>22</v>
      </c>
      <c r="C685" s="107" t="str">
        <f t="shared" si="204"/>
        <v>1</v>
      </c>
      <c r="D685" s="32" t="s">
        <v>7024</v>
      </c>
      <c r="E685" s="32" t="s">
        <v>7024</v>
      </c>
      <c r="F685" s="32" t="s">
        <v>7024</v>
      </c>
      <c r="G685" s="32" t="s">
        <v>7024</v>
      </c>
      <c r="H685" s="32" t="s">
        <v>7024</v>
      </c>
      <c r="I685" s="33"/>
      <c r="J685" s="17" t="s">
        <v>93</v>
      </c>
      <c r="K685" s="150" t="str">
        <f t="shared" si="205"/>
        <v>-</v>
      </c>
      <c r="L685" s="123"/>
      <c r="M685" s="123"/>
      <c r="N685" s="123"/>
      <c r="O685" s="123"/>
      <c r="P685" s="123"/>
      <c r="Q685" s="123"/>
      <c r="AC685" s="50" t="str">
        <f t="shared" si="207"/>
        <v>22.1</v>
      </c>
      <c r="AD685" s="19">
        <f t="shared" si="208"/>
        <v>664</v>
      </c>
      <c r="AE685" s="49" t="str">
        <f t="shared" si="206"/>
        <v>22.1664</v>
      </c>
      <c r="BD685" s="19" t="e">
        <f>VLOOKUP(AE685,ORGANOGRAMAES!$C$1:$N$6000,2,0)</f>
        <v>#N/A</v>
      </c>
      <c r="BE685" s="19" t="e">
        <f>VLOOKUP(AE685,ORGANOGRAMAES!$C$1:$N$6000,3,0)</f>
        <v>#N/A</v>
      </c>
      <c r="BF685" s="19" t="e">
        <f>VLOOKUP(AE685,ORGANOGRAMAES!$C$1:$N$6000,4,0)</f>
        <v>#N/A</v>
      </c>
      <c r="BG685" s="19" t="e">
        <f>VLOOKUP(AE685,ORGANOGRAMAES!$C$1:$N$6000,5,0)</f>
        <v>#N/A</v>
      </c>
      <c r="BH685" s="19" t="e">
        <f>VLOOKUP(AE685,ORGANOGRAMAES!$C$1:$N$6000,6,0)</f>
        <v>#N/A</v>
      </c>
      <c r="BI685" s="19" t="e">
        <f>VLOOKUP(AE685,ORGANOGRAMAES!$C$1:$N$6000,7,0)</f>
        <v>#N/A</v>
      </c>
      <c r="BJ685" s="19" t="e">
        <f>VLOOKUP(AE685,ORGANOGRAMAES!$C$1:$N$6000,8,0)</f>
        <v>#N/A</v>
      </c>
      <c r="BK685" s="19" t="e">
        <f>VLOOKUP(AE685,ORGANOGRAMAES!$C$1:$N$6000,9,0)</f>
        <v>#N/A</v>
      </c>
      <c r="BL685" s="19" t="e">
        <f>VLOOKUP(AE685,ORGANOGRAMAES!$C$1:$N$6000,10,0)</f>
        <v>#N/A</v>
      </c>
      <c r="BM685" s="19" t="e">
        <f>VLOOKUP(AE685,ORGANOGRAMAES!$C$1:$N$6000,11,0)</f>
        <v>#N/A</v>
      </c>
      <c r="BN685" s="19" t="e">
        <f>VLOOKUP(AE685,ORGANOGRAMAES!$C$1:$N$6000,12,0)</f>
        <v>#N/A</v>
      </c>
      <c r="BP685" s="19" t="str">
        <f t="shared" si="191"/>
        <v>-</v>
      </c>
      <c r="BQ685" s="19" t="str">
        <f t="shared" si="192"/>
        <v>-</v>
      </c>
      <c r="BR685" s="19" t="str">
        <f t="shared" si="193"/>
        <v>-</v>
      </c>
      <c r="BS685" s="19" t="str">
        <f t="shared" si="194"/>
        <v>-</v>
      </c>
      <c r="BT685" s="19" t="str">
        <f t="shared" si="195"/>
        <v>-</v>
      </c>
      <c r="BU685" s="19" t="str">
        <f t="shared" si="196"/>
        <v>-</v>
      </c>
      <c r="BV685" s="19" t="str">
        <f t="shared" si="197"/>
        <v>-</v>
      </c>
      <c r="BW685" s="19" t="str">
        <f t="shared" si="198"/>
        <v>-</v>
      </c>
      <c r="BX685" s="19" t="str">
        <f t="shared" si="199"/>
        <v>-</v>
      </c>
      <c r="BY685" s="19" t="str">
        <f t="shared" si="200"/>
        <v>-</v>
      </c>
      <c r="BZ685" s="19" t="str">
        <f t="shared" si="201"/>
        <v>-</v>
      </c>
    </row>
    <row r="686" spans="1:78">
      <c r="A686" s="106" t="str">
        <f t="shared" si="202"/>
        <v>22.1.00.00.00.00.00</v>
      </c>
      <c r="B686" s="106">
        <f t="shared" si="203"/>
        <v>22</v>
      </c>
      <c r="C686" s="107" t="str">
        <f t="shared" si="204"/>
        <v>1</v>
      </c>
      <c r="D686" s="32" t="s">
        <v>7024</v>
      </c>
      <c r="E686" s="32" t="s">
        <v>7024</v>
      </c>
      <c r="F686" s="32" t="s">
        <v>7024</v>
      </c>
      <c r="G686" s="32" t="s">
        <v>7024</v>
      </c>
      <c r="H686" s="32" t="s">
        <v>7024</v>
      </c>
      <c r="I686" s="33"/>
      <c r="J686" s="17" t="s">
        <v>93</v>
      </c>
      <c r="K686" s="150" t="str">
        <f t="shared" si="205"/>
        <v>-</v>
      </c>
      <c r="L686" s="123"/>
      <c r="M686" s="123"/>
      <c r="N686" s="123"/>
      <c r="O686" s="123"/>
      <c r="P686" s="123"/>
      <c r="Q686" s="123"/>
      <c r="AC686" s="50" t="str">
        <f t="shared" si="207"/>
        <v>22.1</v>
      </c>
      <c r="AD686" s="19">
        <f t="shared" si="208"/>
        <v>665</v>
      </c>
      <c r="AE686" s="49" t="str">
        <f t="shared" si="206"/>
        <v>22.1665</v>
      </c>
      <c r="BD686" s="19" t="e">
        <f>VLOOKUP(AE686,ORGANOGRAMAES!$C$1:$N$6000,2,0)</f>
        <v>#N/A</v>
      </c>
      <c r="BE686" s="19" t="e">
        <f>VLOOKUP(AE686,ORGANOGRAMAES!$C$1:$N$6000,3,0)</f>
        <v>#N/A</v>
      </c>
      <c r="BF686" s="19" t="e">
        <f>VLOOKUP(AE686,ORGANOGRAMAES!$C$1:$N$6000,4,0)</f>
        <v>#N/A</v>
      </c>
      <c r="BG686" s="19" t="e">
        <f>VLOOKUP(AE686,ORGANOGRAMAES!$C$1:$N$6000,5,0)</f>
        <v>#N/A</v>
      </c>
      <c r="BH686" s="19" t="e">
        <f>VLOOKUP(AE686,ORGANOGRAMAES!$C$1:$N$6000,6,0)</f>
        <v>#N/A</v>
      </c>
      <c r="BI686" s="19" t="e">
        <f>VLOOKUP(AE686,ORGANOGRAMAES!$C$1:$N$6000,7,0)</f>
        <v>#N/A</v>
      </c>
      <c r="BJ686" s="19" t="e">
        <f>VLOOKUP(AE686,ORGANOGRAMAES!$C$1:$N$6000,8,0)</f>
        <v>#N/A</v>
      </c>
      <c r="BK686" s="19" t="e">
        <f>VLOOKUP(AE686,ORGANOGRAMAES!$C$1:$N$6000,9,0)</f>
        <v>#N/A</v>
      </c>
      <c r="BL686" s="19" t="e">
        <f>VLOOKUP(AE686,ORGANOGRAMAES!$C$1:$N$6000,10,0)</f>
        <v>#N/A</v>
      </c>
      <c r="BM686" s="19" t="e">
        <f>VLOOKUP(AE686,ORGANOGRAMAES!$C$1:$N$6000,11,0)</f>
        <v>#N/A</v>
      </c>
      <c r="BN686" s="19" t="e">
        <f>VLOOKUP(AE686,ORGANOGRAMAES!$C$1:$N$6000,12,0)</f>
        <v>#N/A</v>
      </c>
      <c r="BP686" s="19" t="str">
        <f t="shared" si="191"/>
        <v>-</v>
      </c>
      <c r="BQ686" s="19" t="str">
        <f t="shared" si="192"/>
        <v>-</v>
      </c>
      <c r="BR686" s="19" t="str">
        <f t="shared" si="193"/>
        <v>-</v>
      </c>
      <c r="BS686" s="19" t="str">
        <f t="shared" si="194"/>
        <v>-</v>
      </c>
      <c r="BT686" s="19" t="str">
        <f t="shared" si="195"/>
        <v>-</v>
      </c>
      <c r="BU686" s="19" t="str">
        <f t="shared" si="196"/>
        <v>-</v>
      </c>
      <c r="BV686" s="19" t="str">
        <f t="shared" si="197"/>
        <v>-</v>
      </c>
      <c r="BW686" s="19" t="str">
        <f t="shared" si="198"/>
        <v>-</v>
      </c>
      <c r="BX686" s="19" t="str">
        <f t="shared" si="199"/>
        <v>-</v>
      </c>
      <c r="BY686" s="19" t="str">
        <f t="shared" si="200"/>
        <v>-</v>
      </c>
      <c r="BZ686" s="19" t="str">
        <f t="shared" si="201"/>
        <v>-</v>
      </c>
    </row>
    <row r="687" spans="1:78">
      <c r="A687" s="106" t="str">
        <f t="shared" si="202"/>
        <v>22.1.00.00.00.00.00</v>
      </c>
      <c r="B687" s="106">
        <f t="shared" si="203"/>
        <v>22</v>
      </c>
      <c r="C687" s="107" t="str">
        <f t="shared" si="204"/>
        <v>1</v>
      </c>
      <c r="D687" s="32" t="s">
        <v>7024</v>
      </c>
      <c r="E687" s="32" t="s">
        <v>7024</v>
      </c>
      <c r="F687" s="32" t="s">
        <v>7024</v>
      </c>
      <c r="G687" s="32" t="s">
        <v>7024</v>
      </c>
      <c r="H687" s="32" t="s">
        <v>7024</v>
      </c>
      <c r="I687" s="33"/>
      <c r="J687" s="17" t="s">
        <v>93</v>
      </c>
      <c r="K687" s="150" t="str">
        <f t="shared" si="205"/>
        <v>-</v>
      </c>
      <c r="L687" s="123"/>
      <c r="M687" s="123"/>
      <c r="N687" s="123"/>
      <c r="O687" s="123"/>
      <c r="P687" s="123"/>
      <c r="Q687" s="123"/>
      <c r="AC687" s="50" t="str">
        <f t="shared" si="207"/>
        <v>22.1</v>
      </c>
      <c r="AD687" s="19">
        <f t="shared" si="208"/>
        <v>666</v>
      </c>
      <c r="AE687" s="49" t="str">
        <f t="shared" si="206"/>
        <v>22.1666</v>
      </c>
      <c r="BD687" s="19" t="e">
        <f>VLOOKUP(AE687,ORGANOGRAMAES!$C$1:$N$6000,2,0)</f>
        <v>#N/A</v>
      </c>
      <c r="BE687" s="19" t="e">
        <f>VLOOKUP(AE687,ORGANOGRAMAES!$C$1:$N$6000,3,0)</f>
        <v>#N/A</v>
      </c>
      <c r="BF687" s="19" t="e">
        <f>VLOOKUP(AE687,ORGANOGRAMAES!$C$1:$N$6000,4,0)</f>
        <v>#N/A</v>
      </c>
      <c r="BG687" s="19" t="e">
        <f>VLOOKUP(AE687,ORGANOGRAMAES!$C$1:$N$6000,5,0)</f>
        <v>#N/A</v>
      </c>
      <c r="BH687" s="19" t="e">
        <f>VLOOKUP(AE687,ORGANOGRAMAES!$C$1:$N$6000,6,0)</f>
        <v>#N/A</v>
      </c>
      <c r="BI687" s="19" t="e">
        <f>VLOOKUP(AE687,ORGANOGRAMAES!$C$1:$N$6000,7,0)</f>
        <v>#N/A</v>
      </c>
      <c r="BJ687" s="19" t="e">
        <f>VLOOKUP(AE687,ORGANOGRAMAES!$C$1:$N$6000,8,0)</f>
        <v>#N/A</v>
      </c>
      <c r="BK687" s="19" t="e">
        <f>VLOOKUP(AE687,ORGANOGRAMAES!$C$1:$N$6000,9,0)</f>
        <v>#N/A</v>
      </c>
      <c r="BL687" s="19" t="e">
        <f>VLOOKUP(AE687,ORGANOGRAMAES!$C$1:$N$6000,10,0)</f>
        <v>#N/A</v>
      </c>
      <c r="BM687" s="19" t="e">
        <f>VLOOKUP(AE687,ORGANOGRAMAES!$C$1:$N$6000,11,0)</f>
        <v>#N/A</v>
      </c>
      <c r="BN687" s="19" t="e">
        <f>VLOOKUP(AE687,ORGANOGRAMAES!$C$1:$N$6000,12,0)</f>
        <v>#N/A</v>
      </c>
      <c r="BP687" s="19" t="str">
        <f t="shared" si="191"/>
        <v>-</v>
      </c>
      <c r="BQ687" s="19" t="str">
        <f t="shared" si="192"/>
        <v>-</v>
      </c>
      <c r="BR687" s="19" t="str">
        <f t="shared" si="193"/>
        <v>-</v>
      </c>
      <c r="BS687" s="19" t="str">
        <f t="shared" si="194"/>
        <v>-</v>
      </c>
      <c r="BT687" s="19" t="str">
        <f t="shared" si="195"/>
        <v>-</v>
      </c>
      <c r="BU687" s="19" t="str">
        <f t="shared" si="196"/>
        <v>-</v>
      </c>
      <c r="BV687" s="19" t="str">
        <f t="shared" si="197"/>
        <v>-</v>
      </c>
      <c r="BW687" s="19" t="str">
        <f t="shared" si="198"/>
        <v>-</v>
      </c>
      <c r="BX687" s="19" t="str">
        <f t="shared" si="199"/>
        <v>-</v>
      </c>
      <c r="BY687" s="19" t="str">
        <f t="shared" si="200"/>
        <v>-</v>
      </c>
      <c r="BZ687" s="19" t="str">
        <f t="shared" si="201"/>
        <v>-</v>
      </c>
    </row>
    <row r="688" spans="1:78">
      <c r="A688" s="106" t="str">
        <f t="shared" si="202"/>
        <v>22.1.00.00.00.00.00</v>
      </c>
      <c r="B688" s="106">
        <f t="shared" si="203"/>
        <v>22</v>
      </c>
      <c r="C688" s="107" t="str">
        <f t="shared" si="204"/>
        <v>1</v>
      </c>
      <c r="D688" s="32" t="s">
        <v>7024</v>
      </c>
      <c r="E688" s="32" t="s">
        <v>7024</v>
      </c>
      <c r="F688" s="32" t="s">
        <v>7024</v>
      </c>
      <c r="G688" s="32" t="s">
        <v>7024</v>
      </c>
      <c r="H688" s="32" t="s">
        <v>7024</v>
      </c>
      <c r="I688" s="33"/>
      <c r="J688" s="17" t="s">
        <v>93</v>
      </c>
      <c r="K688" s="150" t="str">
        <f t="shared" si="205"/>
        <v>-</v>
      </c>
      <c r="L688" s="123"/>
      <c r="M688" s="123"/>
      <c r="N688" s="123"/>
      <c r="O688" s="123"/>
      <c r="P688" s="123"/>
      <c r="Q688" s="123"/>
      <c r="AC688" s="50" t="str">
        <f t="shared" si="207"/>
        <v>22.1</v>
      </c>
      <c r="AD688" s="19">
        <f t="shared" si="208"/>
        <v>667</v>
      </c>
      <c r="AE688" s="49" t="str">
        <f t="shared" si="206"/>
        <v>22.1667</v>
      </c>
      <c r="BD688" s="19" t="e">
        <f>VLOOKUP(AE688,ORGANOGRAMAES!$C$1:$N$6000,2,0)</f>
        <v>#N/A</v>
      </c>
      <c r="BE688" s="19" t="e">
        <f>VLOOKUP(AE688,ORGANOGRAMAES!$C$1:$N$6000,3,0)</f>
        <v>#N/A</v>
      </c>
      <c r="BF688" s="19" t="e">
        <f>VLOOKUP(AE688,ORGANOGRAMAES!$C$1:$N$6000,4,0)</f>
        <v>#N/A</v>
      </c>
      <c r="BG688" s="19" t="e">
        <f>VLOOKUP(AE688,ORGANOGRAMAES!$C$1:$N$6000,5,0)</f>
        <v>#N/A</v>
      </c>
      <c r="BH688" s="19" t="e">
        <f>VLOOKUP(AE688,ORGANOGRAMAES!$C$1:$N$6000,6,0)</f>
        <v>#N/A</v>
      </c>
      <c r="BI688" s="19" t="e">
        <f>VLOOKUP(AE688,ORGANOGRAMAES!$C$1:$N$6000,7,0)</f>
        <v>#N/A</v>
      </c>
      <c r="BJ688" s="19" t="e">
        <f>VLOOKUP(AE688,ORGANOGRAMAES!$C$1:$N$6000,8,0)</f>
        <v>#N/A</v>
      </c>
      <c r="BK688" s="19" t="e">
        <f>VLOOKUP(AE688,ORGANOGRAMAES!$C$1:$N$6000,9,0)</f>
        <v>#N/A</v>
      </c>
      <c r="BL688" s="19" t="e">
        <f>VLOOKUP(AE688,ORGANOGRAMAES!$C$1:$N$6000,10,0)</f>
        <v>#N/A</v>
      </c>
      <c r="BM688" s="19" t="e">
        <f>VLOOKUP(AE688,ORGANOGRAMAES!$C$1:$N$6000,11,0)</f>
        <v>#N/A</v>
      </c>
      <c r="BN688" s="19" t="e">
        <f>VLOOKUP(AE688,ORGANOGRAMAES!$C$1:$N$6000,12,0)</f>
        <v>#N/A</v>
      </c>
      <c r="BP688" s="19" t="str">
        <f t="shared" si="191"/>
        <v>-</v>
      </c>
      <c r="BQ688" s="19" t="str">
        <f t="shared" si="192"/>
        <v>-</v>
      </c>
      <c r="BR688" s="19" t="str">
        <f t="shared" si="193"/>
        <v>-</v>
      </c>
      <c r="BS688" s="19" t="str">
        <f t="shared" si="194"/>
        <v>-</v>
      </c>
      <c r="BT688" s="19" t="str">
        <f t="shared" si="195"/>
        <v>-</v>
      </c>
      <c r="BU688" s="19" t="str">
        <f t="shared" si="196"/>
        <v>-</v>
      </c>
      <c r="BV688" s="19" t="str">
        <f t="shared" si="197"/>
        <v>-</v>
      </c>
      <c r="BW688" s="19" t="str">
        <f t="shared" si="198"/>
        <v>-</v>
      </c>
      <c r="BX688" s="19" t="str">
        <f t="shared" si="199"/>
        <v>-</v>
      </c>
      <c r="BY688" s="19" t="str">
        <f t="shared" si="200"/>
        <v>-</v>
      </c>
      <c r="BZ688" s="19" t="str">
        <f t="shared" si="201"/>
        <v>-</v>
      </c>
    </row>
    <row r="689" spans="1:78">
      <c r="A689" s="106" t="str">
        <f t="shared" si="202"/>
        <v>22.1.00.00.00.00.00</v>
      </c>
      <c r="B689" s="106">
        <f t="shared" si="203"/>
        <v>22</v>
      </c>
      <c r="C689" s="107" t="str">
        <f t="shared" si="204"/>
        <v>1</v>
      </c>
      <c r="D689" s="32" t="s">
        <v>7024</v>
      </c>
      <c r="E689" s="32" t="s">
        <v>7024</v>
      </c>
      <c r="F689" s="32" t="s">
        <v>7024</v>
      </c>
      <c r="G689" s="32" t="s">
        <v>7024</v>
      </c>
      <c r="H689" s="32" t="s">
        <v>7024</v>
      </c>
      <c r="I689" s="33"/>
      <c r="J689" s="17" t="s">
        <v>93</v>
      </c>
      <c r="K689" s="150" t="str">
        <f t="shared" si="205"/>
        <v>-</v>
      </c>
      <c r="L689" s="123"/>
      <c r="M689" s="123"/>
      <c r="N689" s="123"/>
      <c r="O689" s="123"/>
      <c r="P689" s="123"/>
      <c r="Q689" s="123"/>
      <c r="AC689" s="50" t="str">
        <f t="shared" si="207"/>
        <v>22.1</v>
      </c>
      <c r="AD689" s="19">
        <f t="shared" si="208"/>
        <v>668</v>
      </c>
      <c r="AE689" s="49" t="str">
        <f t="shared" si="206"/>
        <v>22.1668</v>
      </c>
      <c r="BD689" s="19" t="e">
        <f>VLOOKUP(AE689,ORGANOGRAMAES!$C$1:$N$6000,2,0)</f>
        <v>#N/A</v>
      </c>
      <c r="BE689" s="19" t="e">
        <f>VLOOKUP(AE689,ORGANOGRAMAES!$C$1:$N$6000,3,0)</f>
        <v>#N/A</v>
      </c>
      <c r="BF689" s="19" t="e">
        <f>VLOOKUP(AE689,ORGANOGRAMAES!$C$1:$N$6000,4,0)</f>
        <v>#N/A</v>
      </c>
      <c r="BG689" s="19" t="e">
        <f>VLOOKUP(AE689,ORGANOGRAMAES!$C$1:$N$6000,5,0)</f>
        <v>#N/A</v>
      </c>
      <c r="BH689" s="19" t="e">
        <f>VLOOKUP(AE689,ORGANOGRAMAES!$C$1:$N$6000,6,0)</f>
        <v>#N/A</v>
      </c>
      <c r="BI689" s="19" t="e">
        <f>VLOOKUP(AE689,ORGANOGRAMAES!$C$1:$N$6000,7,0)</f>
        <v>#N/A</v>
      </c>
      <c r="BJ689" s="19" t="e">
        <f>VLOOKUP(AE689,ORGANOGRAMAES!$C$1:$N$6000,8,0)</f>
        <v>#N/A</v>
      </c>
      <c r="BK689" s="19" t="e">
        <f>VLOOKUP(AE689,ORGANOGRAMAES!$C$1:$N$6000,9,0)</f>
        <v>#N/A</v>
      </c>
      <c r="BL689" s="19" t="e">
        <f>VLOOKUP(AE689,ORGANOGRAMAES!$C$1:$N$6000,10,0)</f>
        <v>#N/A</v>
      </c>
      <c r="BM689" s="19" t="e">
        <f>VLOOKUP(AE689,ORGANOGRAMAES!$C$1:$N$6000,11,0)</f>
        <v>#N/A</v>
      </c>
      <c r="BN689" s="19" t="e">
        <f>VLOOKUP(AE689,ORGANOGRAMAES!$C$1:$N$6000,12,0)</f>
        <v>#N/A</v>
      </c>
      <c r="BP689" s="19" t="str">
        <f t="shared" si="191"/>
        <v>-</v>
      </c>
      <c r="BQ689" s="19" t="str">
        <f t="shared" si="192"/>
        <v>-</v>
      </c>
      <c r="BR689" s="19" t="str">
        <f t="shared" si="193"/>
        <v>-</v>
      </c>
      <c r="BS689" s="19" t="str">
        <f t="shared" si="194"/>
        <v>-</v>
      </c>
      <c r="BT689" s="19" t="str">
        <f t="shared" si="195"/>
        <v>-</v>
      </c>
      <c r="BU689" s="19" t="str">
        <f t="shared" si="196"/>
        <v>-</v>
      </c>
      <c r="BV689" s="19" t="str">
        <f t="shared" si="197"/>
        <v>-</v>
      </c>
      <c r="BW689" s="19" t="str">
        <f t="shared" si="198"/>
        <v>-</v>
      </c>
      <c r="BX689" s="19" t="str">
        <f t="shared" si="199"/>
        <v>-</v>
      </c>
      <c r="BY689" s="19" t="str">
        <f t="shared" si="200"/>
        <v>-</v>
      </c>
      <c r="BZ689" s="19" t="str">
        <f t="shared" si="201"/>
        <v>-</v>
      </c>
    </row>
    <row r="690" spans="1:78">
      <c r="A690" s="106" t="str">
        <f t="shared" si="202"/>
        <v>22.1.00.00.00.00.00</v>
      </c>
      <c r="B690" s="106">
        <f t="shared" si="203"/>
        <v>22</v>
      </c>
      <c r="C690" s="107" t="str">
        <f t="shared" si="204"/>
        <v>1</v>
      </c>
      <c r="D690" s="32" t="s">
        <v>7024</v>
      </c>
      <c r="E690" s="32" t="s">
        <v>7024</v>
      </c>
      <c r="F690" s="32" t="s">
        <v>7024</v>
      </c>
      <c r="G690" s="32" t="s">
        <v>7024</v>
      </c>
      <c r="H690" s="32" t="s">
        <v>7024</v>
      </c>
      <c r="I690" s="33"/>
      <c r="J690" s="17" t="s">
        <v>93</v>
      </c>
      <c r="K690" s="150" t="str">
        <f t="shared" si="205"/>
        <v>-</v>
      </c>
      <c r="L690" s="123"/>
      <c r="M690" s="123"/>
      <c r="N690" s="123"/>
      <c r="O690" s="123"/>
      <c r="P690" s="123"/>
      <c r="Q690" s="123"/>
      <c r="AC690" s="50" t="str">
        <f t="shared" si="207"/>
        <v>22.1</v>
      </c>
      <c r="AD690" s="19">
        <f t="shared" si="208"/>
        <v>669</v>
      </c>
      <c r="AE690" s="49" t="str">
        <f t="shared" si="206"/>
        <v>22.1669</v>
      </c>
      <c r="BD690" s="19" t="e">
        <f>VLOOKUP(AE690,ORGANOGRAMAES!$C$1:$N$6000,2,0)</f>
        <v>#N/A</v>
      </c>
      <c r="BE690" s="19" t="e">
        <f>VLOOKUP(AE690,ORGANOGRAMAES!$C$1:$N$6000,3,0)</f>
        <v>#N/A</v>
      </c>
      <c r="BF690" s="19" t="e">
        <f>VLOOKUP(AE690,ORGANOGRAMAES!$C$1:$N$6000,4,0)</f>
        <v>#N/A</v>
      </c>
      <c r="BG690" s="19" t="e">
        <f>VLOOKUP(AE690,ORGANOGRAMAES!$C$1:$N$6000,5,0)</f>
        <v>#N/A</v>
      </c>
      <c r="BH690" s="19" t="e">
        <f>VLOOKUP(AE690,ORGANOGRAMAES!$C$1:$N$6000,6,0)</f>
        <v>#N/A</v>
      </c>
      <c r="BI690" s="19" t="e">
        <f>VLOOKUP(AE690,ORGANOGRAMAES!$C$1:$N$6000,7,0)</f>
        <v>#N/A</v>
      </c>
      <c r="BJ690" s="19" t="e">
        <f>VLOOKUP(AE690,ORGANOGRAMAES!$C$1:$N$6000,8,0)</f>
        <v>#N/A</v>
      </c>
      <c r="BK690" s="19" t="e">
        <f>VLOOKUP(AE690,ORGANOGRAMAES!$C$1:$N$6000,9,0)</f>
        <v>#N/A</v>
      </c>
      <c r="BL690" s="19" t="e">
        <f>VLOOKUP(AE690,ORGANOGRAMAES!$C$1:$N$6000,10,0)</f>
        <v>#N/A</v>
      </c>
      <c r="BM690" s="19" t="e">
        <f>VLOOKUP(AE690,ORGANOGRAMAES!$C$1:$N$6000,11,0)</f>
        <v>#N/A</v>
      </c>
      <c r="BN690" s="19" t="e">
        <f>VLOOKUP(AE690,ORGANOGRAMAES!$C$1:$N$6000,12,0)</f>
        <v>#N/A</v>
      </c>
      <c r="BP690" s="19" t="str">
        <f t="shared" si="191"/>
        <v>-</v>
      </c>
      <c r="BQ690" s="19" t="str">
        <f t="shared" si="192"/>
        <v>-</v>
      </c>
      <c r="BR690" s="19" t="str">
        <f t="shared" si="193"/>
        <v>-</v>
      </c>
      <c r="BS690" s="19" t="str">
        <f t="shared" si="194"/>
        <v>-</v>
      </c>
      <c r="BT690" s="19" t="str">
        <f t="shared" si="195"/>
        <v>-</v>
      </c>
      <c r="BU690" s="19" t="str">
        <f t="shared" si="196"/>
        <v>-</v>
      </c>
      <c r="BV690" s="19" t="str">
        <f t="shared" si="197"/>
        <v>-</v>
      </c>
      <c r="BW690" s="19" t="str">
        <f t="shared" si="198"/>
        <v>-</v>
      </c>
      <c r="BX690" s="19" t="str">
        <f t="shared" si="199"/>
        <v>-</v>
      </c>
      <c r="BY690" s="19" t="str">
        <f t="shared" si="200"/>
        <v>-</v>
      </c>
      <c r="BZ690" s="19" t="str">
        <f t="shared" si="201"/>
        <v>-</v>
      </c>
    </row>
    <row r="691" spans="1:78">
      <c r="A691" s="106" t="str">
        <f t="shared" si="202"/>
        <v>22.1.00.00.00.00.00</v>
      </c>
      <c r="B691" s="106">
        <f t="shared" si="203"/>
        <v>22</v>
      </c>
      <c r="C691" s="107" t="str">
        <f t="shared" si="204"/>
        <v>1</v>
      </c>
      <c r="D691" s="32" t="s">
        <v>7024</v>
      </c>
      <c r="E691" s="32" t="s">
        <v>7024</v>
      </c>
      <c r="F691" s="32" t="s">
        <v>7024</v>
      </c>
      <c r="G691" s="32" t="s">
        <v>7024</v>
      </c>
      <c r="H691" s="32" t="s">
        <v>7024</v>
      </c>
      <c r="I691" s="33"/>
      <c r="J691" s="17" t="s">
        <v>93</v>
      </c>
      <c r="K691" s="150" t="str">
        <f t="shared" si="205"/>
        <v>-</v>
      </c>
      <c r="L691" s="123"/>
      <c r="M691" s="123"/>
      <c r="N691" s="123"/>
      <c r="O691" s="123"/>
      <c r="P691" s="123"/>
      <c r="Q691" s="123"/>
      <c r="AC691" s="50" t="str">
        <f t="shared" si="207"/>
        <v>22.1</v>
      </c>
      <c r="AD691" s="19">
        <f t="shared" si="208"/>
        <v>670</v>
      </c>
      <c r="AE691" s="49" t="str">
        <f t="shared" si="206"/>
        <v>22.1670</v>
      </c>
      <c r="BD691" s="19" t="e">
        <f>VLOOKUP(AE691,ORGANOGRAMAES!$C$1:$N$6000,2,0)</f>
        <v>#N/A</v>
      </c>
      <c r="BE691" s="19" t="e">
        <f>VLOOKUP(AE691,ORGANOGRAMAES!$C$1:$N$6000,3,0)</f>
        <v>#N/A</v>
      </c>
      <c r="BF691" s="19" t="e">
        <f>VLOOKUP(AE691,ORGANOGRAMAES!$C$1:$N$6000,4,0)</f>
        <v>#N/A</v>
      </c>
      <c r="BG691" s="19" t="e">
        <f>VLOOKUP(AE691,ORGANOGRAMAES!$C$1:$N$6000,5,0)</f>
        <v>#N/A</v>
      </c>
      <c r="BH691" s="19" t="e">
        <f>VLOOKUP(AE691,ORGANOGRAMAES!$C$1:$N$6000,6,0)</f>
        <v>#N/A</v>
      </c>
      <c r="BI691" s="19" t="e">
        <f>VLOOKUP(AE691,ORGANOGRAMAES!$C$1:$N$6000,7,0)</f>
        <v>#N/A</v>
      </c>
      <c r="BJ691" s="19" t="e">
        <f>VLOOKUP(AE691,ORGANOGRAMAES!$C$1:$N$6000,8,0)</f>
        <v>#N/A</v>
      </c>
      <c r="BK691" s="19" t="e">
        <f>VLOOKUP(AE691,ORGANOGRAMAES!$C$1:$N$6000,9,0)</f>
        <v>#N/A</v>
      </c>
      <c r="BL691" s="19" t="e">
        <f>VLOOKUP(AE691,ORGANOGRAMAES!$C$1:$N$6000,10,0)</f>
        <v>#N/A</v>
      </c>
      <c r="BM691" s="19" t="e">
        <f>VLOOKUP(AE691,ORGANOGRAMAES!$C$1:$N$6000,11,0)</f>
        <v>#N/A</v>
      </c>
      <c r="BN691" s="19" t="e">
        <f>VLOOKUP(AE691,ORGANOGRAMAES!$C$1:$N$6000,12,0)</f>
        <v>#N/A</v>
      </c>
      <c r="BP691" s="19" t="str">
        <f t="shared" si="191"/>
        <v>-</v>
      </c>
      <c r="BQ691" s="19" t="str">
        <f t="shared" si="192"/>
        <v>-</v>
      </c>
      <c r="BR691" s="19" t="str">
        <f t="shared" si="193"/>
        <v>-</v>
      </c>
      <c r="BS691" s="19" t="str">
        <f t="shared" si="194"/>
        <v>-</v>
      </c>
      <c r="BT691" s="19" t="str">
        <f t="shared" si="195"/>
        <v>-</v>
      </c>
      <c r="BU691" s="19" t="str">
        <f t="shared" si="196"/>
        <v>-</v>
      </c>
      <c r="BV691" s="19" t="str">
        <f t="shared" si="197"/>
        <v>-</v>
      </c>
      <c r="BW691" s="19" t="str">
        <f t="shared" si="198"/>
        <v>-</v>
      </c>
      <c r="BX691" s="19" t="str">
        <f t="shared" si="199"/>
        <v>-</v>
      </c>
      <c r="BY691" s="19" t="str">
        <f t="shared" si="200"/>
        <v>-</v>
      </c>
      <c r="BZ691" s="19" t="str">
        <f t="shared" si="201"/>
        <v>-</v>
      </c>
    </row>
    <row r="692" spans="1:78">
      <c r="A692" s="106" t="str">
        <f t="shared" si="202"/>
        <v>22.1.00.00.00.00.00</v>
      </c>
      <c r="B692" s="106">
        <f t="shared" si="203"/>
        <v>22</v>
      </c>
      <c r="C692" s="107" t="str">
        <f t="shared" si="204"/>
        <v>1</v>
      </c>
      <c r="D692" s="32" t="s">
        <v>7024</v>
      </c>
      <c r="E692" s="32" t="s">
        <v>7024</v>
      </c>
      <c r="F692" s="32" t="s">
        <v>7024</v>
      </c>
      <c r="G692" s="32" t="s">
        <v>7024</v>
      </c>
      <c r="H692" s="32" t="s">
        <v>7024</v>
      </c>
      <c r="I692" s="33"/>
      <c r="J692" s="17" t="s">
        <v>93</v>
      </c>
      <c r="K692" s="150" t="str">
        <f t="shared" si="205"/>
        <v>-</v>
      </c>
      <c r="L692" s="123"/>
      <c r="M692" s="123"/>
      <c r="N692" s="123"/>
      <c r="O692" s="123"/>
      <c r="P692" s="123"/>
      <c r="Q692" s="123"/>
      <c r="AC692" s="50" t="str">
        <f t="shared" si="207"/>
        <v>22.1</v>
      </c>
      <c r="AD692" s="19">
        <f t="shared" si="208"/>
        <v>671</v>
      </c>
      <c r="AE692" s="49" t="str">
        <f t="shared" si="206"/>
        <v>22.1671</v>
      </c>
      <c r="BD692" s="19" t="e">
        <f>VLOOKUP(AE692,ORGANOGRAMAES!$C$1:$N$6000,2,0)</f>
        <v>#N/A</v>
      </c>
      <c r="BE692" s="19" t="e">
        <f>VLOOKUP(AE692,ORGANOGRAMAES!$C$1:$N$6000,3,0)</f>
        <v>#N/A</v>
      </c>
      <c r="BF692" s="19" t="e">
        <f>VLOOKUP(AE692,ORGANOGRAMAES!$C$1:$N$6000,4,0)</f>
        <v>#N/A</v>
      </c>
      <c r="BG692" s="19" t="e">
        <f>VLOOKUP(AE692,ORGANOGRAMAES!$C$1:$N$6000,5,0)</f>
        <v>#N/A</v>
      </c>
      <c r="BH692" s="19" t="e">
        <f>VLOOKUP(AE692,ORGANOGRAMAES!$C$1:$N$6000,6,0)</f>
        <v>#N/A</v>
      </c>
      <c r="BI692" s="19" t="e">
        <f>VLOOKUP(AE692,ORGANOGRAMAES!$C$1:$N$6000,7,0)</f>
        <v>#N/A</v>
      </c>
      <c r="BJ692" s="19" t="e">
        <f>VLOOKUP(AE692,ORGANOGRAMAES!$C$1:$N$6000,8,0)</f>
        <v>#N/A</v>
      </c>
      <c r="BK692" s="19" t="e">
        <f>VLOOKUP(AE692,ORGANOGRAMAES!$C$1:$N$6000,9,0)</f>
        <v>#N/A</v>
      </c>
      <c r="BL692" s="19" t="e">
        <f>VLOOKUP(AE692,ORGANOGRAMAES!$C$1:$N$6000,10,0)</f>
        <v>#N/A</v>
      </c>
      <c r="BM692" s="19" t="e">
        <f>VLOOKUP(AE692,ORGANOGRAMAES!$C$1:$N$6000,11,0)</f>
        <v>#N/A</v>
      </c>
      <c r="BN692" s="19" t="e">
        <f>VLOOKUP(AE692,ORGANOGRAMAES!$C$1:$N$6000,12,0)</f>
        <v>#N/A</v>
      </c>
      <c r="BP692" s="19" t="str">
        <f t="shared" si="191"/>
        <v>-</v>
      </c>
      <c r="BQ692" s="19" t="str">
        <f t="shared" si="192"/>
        <v>-</v>
      </c>
      <c r="BR692" s="19" t="str">
        <f t="shared" si="193"/>
        <v>-</v>
      </c>
      <c r="BS692" s="19" t="str">
        <f t="shared" si="194"/>
        <v>-</v>
      </c>
      <c r="BT692" s="19" t="str">
        <f t="shared" si="195"/>
        <v>-</v>
      </c>
      <c r="BU692" s="19" t="str">
        <f t="shared" si="196"/>
        <v>-</v>
      </c>
      <c r="BV692" s="19" t="str">
        <f t="shared" si="197"/>
        <v>-</v>
      </c>
      <c r="BW692" s="19" t="str">
        <f t="shared" si="198"/>
        <v>-</v>
      </c>
      <c r="BX692" s="19" t="str">
        <f t="shared" si="199"/>
        <v>-</v>
      </c>
      <c r="BY692" s="19" t="str">
        <f t="shared" si="200"/>
        <v>-</v>
      </c>
      <c r="BZ692" s="19" t="str">
        <f t="shared" si="201"/>
        <v>-</v>
      </c>
    </row>
    <row r="693" spans="1:78">
      <c r="A693" s="106" t="str">
        <f t="shared" si="202"/>
        <v>22.1.00.00.00.00.00</v>
      </c>
      <c r="B693" s="106">
        <f t="shared" si="203"/>
        <v>22</v>
      </c>
      <c r="C693" s="107" t="str">
        <f t="shared" si="204"/>
        <v>1</v>
      </c>
      <c r="D693" s="32" t="s">
        <v>7024</v>
      </c>
      <c r="E693" s="32" t="s">
        <v>7024</v>
      </c>
      <c r="F693" s="32" t="s">
        <v>7024</v>
      </c>
      <c r="G693" s="32" t="s">
        <v>7024</v>
      </c>
      <c r="H693" s="32" t="s">
        <v>7024</v>
      </c>
      <c r="I693" s="33"/>
      <c r="J693" s="17" t="s">
        <v>93</v>
      </c>
      <c r="K693" s="150" t="str">
        <f t="shared" si="205"/>
        <v>-</v>
      </c>
      <c r="L693" s="123"/>
      <c r="M693" s="123"/>
      <c r="N693" s="123"/>
      <c r="O693" s="123"/>
      <c r="P693" s="123"/>
      <c r="Q693" s="123"/>
      <c r="AC693" s="50" t="str">
        <f t="shared" si="207"/>
        <v>22.1</v>
      </c>
      <c r="AD693" s="19">
        <f t="shared" si="208"/>
        <v>672</v>
      </c>
      <c r="AE693" s="49" t="str">
        <f t="shared" si="206"/>
        <v>22.1672</v>
      </c>
      <c r="BD693" s="19" t="e">
        <f>VLOOKUP(AE693,ORGANOGRAMAES!$C$1:$N$6000,2,0)</f>
        <v>#N/A</v>
      </c>
      <c r="BE693" s="19" t="e">
        <f>VLOOKUP(AE693,ORGANOGRAMAES!$C$1:$N$6000,3,0)</f>
        <v>#N/A</v>
      </c>
      <c r="BF693" s="19" t="e">
        <f>VLOOKUP(AE693,ORGANOGRAMAES!$C$1:$N$6000,4,0)</f>
        <v>#N/A</v>
      </c>
      <c r="BG693" s="19" t="e">
        <f>VLOOKUP(AE693,ORGANOGRAMAES!$C$1:$N$6000,5,0)</f>
        <v>#N/A</v>
      </c>
      <c r="BH693" s="19" t="e">
        <f>VLOOKUP(AE693,ORGANOGRAMAES!$C$1:$N$6000,6,0)</f>
        <v>#N/A</v>
      </c>
      <c r="BI693" s="19" t="e">
        <f>VLOOKUP(AE693,ORGANOGRAMAES!$C$1:$N$6000,7,0)</f>
        <v>#N/A</v>
      </c>
      <c r="BJ693" s="19" t="e">
        <f>VLOOKUP(AE693,ORGANOGRAMAES!$C$1:$N$6000,8,0)</f>
        <v>#N/A</v>
      </c>
      <c r="BK693" s="19" t="e">
        <f>VLOOKUP(AE693,ORGANOGRAMAES!$C$1:$N$6000,9,0)</f>
        <v>#N/A</v>
      </c>
      <c r="BL693" s="19" t="e">
        <f>VLOOKUP(AE693,ORGANOGRAMAES!$C$1:$N$6000,10,0)</f>
        <v>#N/A</v>
      </c>
      <c r="BM693" s="19" t="e">
        <f>VLOOKUP(AE693,ORGANOGRAMAES!$C$1:$N$6000,11,0)</f>
        <v>#N/A</v>
      </c>
      <c r="BN693" s="19" t="e">
        <f>VLOOKUP(AE693,ORGANOGRAMAES!$C$1:$N$6000,12,0)</f>
        <v>#N/A</v>
      </c>
      <c r="BP693" s="19" t="str">
        <f t="shared" si="191"/>
        <v>-</v>
      </c>
      <c r="BQ693" s="19" t="str">
        <f t="shared" si="192"/>
        <v>-</v>
      </c>
      <c r="BR693" s="19" t="str">
        <f t="shared" si="193"/>
        <v>-</v>
      </c>
      <c r="BS693" s="19" t="str">
        <f t="shared" si="194"/>
        <v>-</v>
      </c>
      <c r="BT693" s="19" t="str">
        <f t="shared" si="195"/>
        <v>-</v>
      </c>
      <c r="BU693" s="19" t="str">
        <f t="shared" si="196"/>
        <v>-</v>
      </c>
      <c r="BV693" s="19" t="str">
        <f t="shared" si="197"/>
        <v>-</v>
      </c>
      <c r="BW693" s="19" t="str">
        <f t="shared" si="198"/>
        <v>-</v>
      </c>
      <c r="BX693" s="19" t="str">
        <f t="shared" si="199"/>
        <v>-</v>
      </c>
      <c r="BY693" s="19" t="str">
        <f t="shared" si="200"/>
        <v>-</v>
      </c>
      <c r="BZ693" s="19" t="str">
        <f t="shared" si="201"/>
        <v>-</v>
      </c>
    </row>
    <row r="694" spans="1:78">
      <c r="A694" s="106" t="str">
        <f t="shared" si="202"/>
        <v>22.1.00.00.00.00.00</v>
      </c>
      <c r="B694" s="106">
        <f t="shared" si="203"/>
        <v>22</v>
      </c>
      <c r="C694" s="107" t="str">
        <f t="shared" si="204"/>
        <v>1</v>
      </c>
      <c r="D694" s="32" t="s">
        <v>7024</v>
      </c>
      <c r="E694" s="32" t="s">
        <v>7024</v>
      </c>
      <c r="F694" s="32" t="s">
        <v>7024</v>
      </c>
      <c r="G694" s="32" t="s">
        <v>7024</v>
      </c>
      <c r="H694" s="32" t="s">
        <v>7024</v>
      </c>
      <c r="I694" s="33"/>
      <c r="J694" s="17" t="s">
        <v>93</v>
      </c>
      <c r="K694" s="150" t="str">
        <f t="shared" si="205"/>
        <v>-</v>
      </c>
      <c r="L694" s="123"/>
      <c r="M694" s="123"/>
      <c r="N694" s="123"/>
      <c r="O694" s="123"/>
      <c r="P694" s="123"/>
      <c r="Q694" s="123"/>
      <c r="AC694" s="50" t="str">
        <f t="shared" si="207"/>
        <v>22.1</v>
      </c>
      <c r="AD694" s="19">
        <f t="shared" si="208"/>
        <v>673</v>
      </c>
      <c r="AE694" s="49" t="str">
        <f t="shared" si="206"/>
        <v>22.1673</v>
      </c>
      <c r="BD694" s="19" t="e">
        <f>VLOOKUP(AE694,ORGANOGRAMAES!$C$1:$N$6000,2,0)</f>
        <v>#N/A</v>
      </c>
      <c r="BE694" s="19" t="e">
        <f>VLOOKUP(AE694,ORGANOGRAMAES!$C$1:$N$6000,3,0)</f>
        <v>#N/A</v>
      </c>
      <c r="BF694" s="19" t="e">
        <f>VLOOKUP(AE694,ORGANOGRAMAES!$C$1:$N$6000,4,0)</f>
        <v>#N/A</v>
      </c>
      <c r="BG694" s="19" t="e">
        <f>VLOOKUP(AE694,ORGANOGRAMAES!$C$1:$N$6000,5,0)</f>
        <v>#N/A</v>
      </c>
      <c r="BH694" s="19" t="e">
        <f>VLOOKUP(AE694,ORGANOGRAMAES!$C$1:$N$6000,6,0)</f>
        <v>#N/A</v>
      </c>
      <c r="BI694" s="19" t="e">
        <f>VLOOKUP(AE694,ORGANOGRAMAES!$C$1:$N$6000,7,0)</f>
        <v>#N/A</v>
      </c>
      <c r="BJ694" s="19" t="e">
        <f>VLOOKUP(AE694,ORGANOGRAMAES!$C$1:$N$6000,8,0)</f>
        <v>#N/A</v>
      </c>
      <c r="BK694" s="19" t="e">
        <f>VLOOKUP(AE694,ORGANOGRAMAES!$C$1:$N$6000,9,0)</f>
        <v>#N/A</v>
      </c>
      <c r="BL694" s="19" t="e">
        <f>VLOOKUP(AE694,ORGANOGRAMAES!$C$1:$N$6000,10,0)</f>
        <v>#N/A</v>
      </c>
      <c r="BM694" s="19" t="e">
        <f>VLOOKUP(AE694,ORGANOGRAMAES!$C$1:$N$6000,11,0)</f>
        <v>#N/A</v>
      </c>
      <c r="BN694" s="19" t="e">
        <f>VLOOKUP(AE694,ORGANOGRAMAES!$C$1:$N$6000,12,0)</f>
        <v>#N/A</v>
      </c>
      <c r="BP694" s="19" t="str">
        <f t="shared" si="191"/>
        <v>-</v>
      </c>
      <c r="BQ694" s="19" t="str">
        <f t="shared" si="192"/>
        <v>-</v>
      </c>
      <c r="BR694" s="19" t="str">
        <f t="shared" si="193"/>
        <v>-</v>
      </c>
      <c r="BS694" s="19" t="str">
        <f t="shared" si="194"/>
        <v>-</v>
      </c>
      <c r="BT694" s="19" t="str">
        <f t="shared" si="195"/>
        <v>-</v>
      </c>
      <c r="BU694" s="19" t="str">
        <f t="shared" si="196"/>
        <v>-</v>
      </c>
      <c r="BV694" s="19" t="str">
        <f t="shared" si="197"/>
        <v>-</v>
      </c>
      <c r="BW694" s="19" t="str">
        <f t="shared" si="198"/>
        <v>-</v>
      </c>
      <c r="BX694" s="19" t="str">
        <f t="shared" si="199"/>
        <v>-</v>
      </c>
      <c r="BY694" s="19" t="str">
        <f t="shared" si="200"/>
        <v>-</v>
      </c>
      <c r="BZ694" s="19" t="str">
        <f t="shared" si="201"/>
        <v>-</v>
      </c>
    </row>
    <row r="695" spans="1:78">
      <c r="A695" s="106" t="str">
        <f t="shared" si="202"/>
        <v>22.1.00.00.00.00.00</v>
      </c>
      <c r="B695" s="106">
        <f t="shared" si="203"/>
        <v>22</v>
      </c>
      <c r="C695" s="107" t="str">
        <f t="shared" si="204"/>
        <v>1</v>
      </c>
      <c r="D695" s="32" t="s">
        <v>7024</v>
      </c>
      <c r="E695" s="32" t="s">
        <v>7024</v>
      </c>
      <c r="F695" s="32" t="s">
        <v>7024</v>
      </c>
      <c r="G695" s="32" t="s">
        <v>7024</v>
      </c>
      <c r="H695" s="32" t="s">
        <v>7024</v>
      </c>
      <c r="I695" s="33"/>
      <c r="J695" s="17" t="s">
        <v>93</v>
      </c>
      <c r="K695" s="150" t="str">
        <f t="shared" si="205"/>
        <v>-</v>
      </c>
      <c r="L695" s="123"/>
      <c r="M695" s="123"/>
      <c r="N695" s="123"/>
      <c r="O695" s="123"/>
      <c r="P695" s="123"/>
      <c r="Q695" s="123"/>
      <c r="AC695" s="50" t="str">
        <f t="shared" si="207"/>
        <v>22.1</v>
      </c>
      <c r="AD695" s="19">
        <f t="shared" si="208"/>
        <v>674</v>
      </c>
      <c r="AE695" s="49" t="str">
        <f t="shared" si="206"/>
        <v>22.1674</v>
      </c>
      <c r="BD695" s="19" t="e">
        <f>VLOOKUP(AE695,ORGANOGRAMAES!$C$1:$N$6000,2,0)</f>
        <v>#N/A</v>
      </c>
      <c r="BE695" s="19" t="e">
        <f>VLOOKUP(AE695,ORGANOGRAMAES!$C$1:$N$6000,3,0)</f>
        <v>#N/A</v>
      </c>
      <c r="BF695" s="19" t="e">
        <f>VLOOKUP(AE695,ORGANOGRAMAES!$C$1:$N$6000,4,0)</f>
        <v>#N/A</v>
      </c>
      <c r="BG695" s="19" t="e">
        <f>VLOOKUP(AE695,ORGANOGRAMAES!$C$1:$N$6000,5,0)</f>
        <v>#N/A</v>
      </c>
      <c r="BH695" s="19" t="e">
        <f>VLOOKUP(AE695,ORGANOGRAMAES!$C$1:$N$6000,6,0)</f>
        <v>#N/A</v>
      </c>
      <c r="BI695" s="19" t="e">
        <f>VLOOKUP(AE695,ORGANOGRAMAES!$C$1:$N$6000,7,0)</f>
        <v>#N/A</v>
      </c>
      <c r="BJ695" s="19" t="e">
        <f>VLOOKUP(AE695,ORGANOGRAMAES!$C$1:$N$6000,8,0)</f>
        <v>#N/A</v>
      </c>
      <c r="BK695" s="19" t="e">
        <f>VLOOKUP(AE695,ORGANOGRAMAES!$C$1:$N$6000,9,0)</f>
        <v>#N/A</v>
      </c>
      <c r="BL695" s="19" t="e">
        <f>VLOOKUP(AE695,ORGANOGRAMAES!$C$1:$N$6000,10,0)</f>
        <v>#N/A</v>
      </c>
      <c r="BM695" s="19" t="e">
        <f>VLOOKUP(AE695,ORGANOGRAMAES!$C$1:$N$6000,11,0)</f>
        <v>#N/A</v>
      </c>
      <c r="BN695" s="19" t="e">
        <f>VLOOKUP(AE695,ORGANOGRAMAES!$C$1:$N$6000,12,0)</f>
        <v>#N/A</v>
      </c>
      <c r="BP695" s="19" t="str">
        <f t="shared" si="191"/>
        <v>-</v>
      </c>
      <c r="BQ695" s="19" t="str">
        <f t="shared" si="192"/>
        <v>-</v>
      </c>
      <c r="BR695" s="19" t="str">
        <f t="shared" si="193"/>
        <v>-</v>
      </c>
      <c r="BS695" s="19" t="str">
        <f t="shared" si="194"/>
        <v>-</v>
      </c>
      <c r="BT695" s="19" t="str">
        <f t="shared" si="195"/>
        <v>-</v>
      </c>
      <c r="BU695" s="19" t="str">
        <f t="shared" si="196"/>
        <v>-</v>
      </c>
      <c r="BV695" s="19" t="str">
        <f t="shared" si="197"/>
        <v>-</v>
      </c>
      <c r="BW695" s="19" t="str">
        <f t="shared" si="198"/>
        <v>-</v>
      </c>
      <c r="BX695" s="19" t="str">
        <f t="shared" si="199"/>
        <v>-</v>
      </c>
      <c r="BY695" s="19" t="str">
        <f t="shared" si="200"/>
        <v>-</v>
      </c>
      <c r="BZ695" s="19" t="str">
        <f t="shared" si="201"/>
        <v>-</v>
      </c>
    </row>
    <row r="696" spans="1:78">
      <c r="A696" s="106" t="str">
        <f t="shared" si="202"/>
        <v>22.1.00.00.00.00.00</v>
      </c>
      <c r="B696" s="106">
        <f t="shared" si="203"/>
        <v>22</v>
      </c>
      <c r="C696" s="107" t="str">
        <f t="shared" si="204"/>
        <v>1</v>
      </c>
      <c r="D696" s="32" t="s">
        <v>7024</v>
      </c>
      <c r="E696" s="32" t="s">
        <v>7024</v>
      </c>
      <c r="F696" s="32" t="s">
        <v>7024</v>
      </c>
      <c r="G696" s="32" t="s">
        <v>7024</v>
      </c>
      <c r="H696" s="32" t="s">
        <v>7024</v>
      </c>
      <c r="I696" s="33"/>
      <c r="J696" s="17" t="s">
        <v>93</v>
      </c>
      <c r="K696" s="150" t="str">
        <f t="shared" si="205"/>
        <v>-</v>
      </c>
      <c r="L696" s="123"/>
      <c r="M696" s="123"/>
      <c r="N696" s="123"/>
      <c r="O696" s="123"/>
      <c r="P696" s="123"/>
      <c r="Q696" s="123"/>
      <c r="AC696" s="50" t="str">
        <f t="shared" si="207"/>
        <v>22.1</v>
      </c>
      <c r="AD696" s="19">
        <f t="shared" si="208"/>
        <v>675</v>
      </c>
      <c r="AE696" s="49" t="str">
        <f t="shared" si="206"/>
        <v>22.1675</v>
      </c>
      <c r="BD696" s="19" t="e">
        <f>VLOOKUP(AE696,ORGANOGRAMAES!$C$1:$N$6000,2,0)</f>
        <v>#N/A</v>
      </c>
      <c r="BE696" s="19" t="e">
        <f>VLOOKUP(AE696,ORGANOGRAMAES!$C$1:$N$6000,3,0)</f>
        <v>#N/A</v>
      </c>
      <c r="BF696" s="19" t="e">
        <f>VLOOKUP(AE696,ORGANOGRAMAES!$C$1:$N$6000,4,0)</f>
        <v>#N/A</v>
      </c>
      <c r="BG696" s="19" t="e">
        <f>VLOOKUP(AE696,ORGANOGRAMAES!$C$1:$N$6000,5,0)</f>
        <v>#N/A</v>
      </c>
      <c r="BH696" s="19" t="e">
        <f>VLOOKUP(AE696,ORGANOGRAMAES!$C$1:$N$6000,6,0)</f>
        <v>#N/A</v>
      </c>
      <c r="BI696" s="19" t="e">
        <f>VLOOKUP(AE696,ORGANOGRAMAES!$C$1:$N$6000,7,0)</f>
        <v>#N/A</v>
      </c>
      <c r="BJ696" s="19" t="e">
        <f>VLOOKUP(AE696,ORGANOGRAMAES!$C$1:$N$6000,8,0)</f>
        <v>#N/A</v>
      </c>
      <c r="BK696" s="19" t="e">
        <f>VLOOKUP(AE696,ORGANOGRAMAES!$C$1:$N$6000,9,0)</f>
        <v>#N/A</v>
      </c>
      <c r="BL696" s="19" t="e">
        <f>VLOOKUP(AE696,ORGANOGRAMAES!$C$1:$N$6000,10,0)</f>
        <v>#N/A</v>
      </c>
      <c r="BM696" s="19" t="e">
        <f>VLOOKUP(AE696,ORGANOGRAMAES!$C$1:$N$6000,11,0)</f>
        <v>#N/A</v>
      </c>
      <c r="BN696" s="19" t="e">
        <f>VLOOKUP(AE696,ORGANOGRAMAES!$C$1:$N$6000,12,0)</f>
        <v>#N/A</v>
      </c>
      <c r="BP696" s="19" t="str">
        <f t="shared" si="191"/>
        <v>-</v>
      </c>
      <c r="BQ696" s="19" t="str">
        <f t="shared" si="192"/>
        <v>-</v>
      </c>
      <c r="BR696" s="19" t="str">
        <f t="shared" si="193"/>
        <v>-</v>
      </c>
      <c r="BS696" s="19" t="str">
        <f t="shared" si="194"/>
        <v>-</v>
      </c>
      <c r="BT696" s="19" t="str">
        <f t="shared" si="195"/>
        <v>-</v>
      </c>
      <c r="BU696" s="19" t="str">
        <f t="shared" si="196"/>
        <v>-</v>
      </c>
      <c r="BV696" s="19" t="str">
        <f t="shared" si="197"/>
        <v>-</v>
      </c>
      <c r="BW696" s="19" t="str">
        <f t="shared" si="198"/>
        <v>-</v>
      </c>
      <c r="BX696" s="19" t="str">
        <f t="shared" si="199"/>
        <v>-</v>
      </c>
      <c r="BY696" s="19" t="str">
        <f t="shared" si="200"/>
        <v>-</v>
      </c>
      <c r="BZ696" s="19" t="str">
        <f t="shared" si="201"/>
        <v>-</v>
      </c>
    </row>
    <row r="697" spans="1:78">
      <c r="A697" s="106" t="str">
        <f t="shared" si="202"/>
        <v>22.1.00.00.00.00.00</v>
      </c>
      <c r="B697" s="106">
        <f t="shared" si="203"/>
        <v>22</v>
      </c>
      <c r="C697" s="107" t="str">
        <f t="shared" si="204"/>
        <v>1</v>
      </c>
      <c r="D697" s="32" t="s">
        <v>7024</v>
      </c>
      <c r="E697" s="32" t="s">
        <v>7024</v>
      </c>
      <c r="F697" s="32" t="s">
        <v>7024</v>
      </c>
      <c r="G697" s="32" t="s">
        <v>7024</v>
      </c>
      <c r="H697" s="32" t="s">
        <v>7024</v>
      </c>
      <c r="I697" s="33"/>
      <c r="J697" s="17" t="s">
        <v>93</v>
      </c>
      <c r="K697" s="150" t="str">
        <f t="shared" si="205"/>
        <v>-</v>
      </c>
      <c r="L697" s="123"/>
      <c r="M697" s="123"/>
      <c r="N697" s="123"/>
      <c r="O697" s="123"/>
      <c r="P697" s="123"/>
      <c r="Q697" s="123"/>
      <c r="AC697" s="50" t="str">
        <f t="shared" si="207"/>
        <v>22.1</v>
      </c>
      <c r="AD697" s="19">
        <f t="shared" si="208"/>
        <v>676</v>
      </c>
      <c r="AE697" s="49" t="str">
        <f t="shared" si="206"/>
        <v>22.1676</v>
      </c>
      <c r="BD697" s="19" t="e">
        <f>VLOOKUP(AE697,ORGANOGRAMAES!$C$1:$N$6000,2,0)</f>
        <v>#N/A</v>
      </c>
      <c r="BE697" s="19" t="e">
        <f>VLOOKUP(AE697,ORGANOGRAMAES!$C$1:$N$6000,3,0)</f>
        <v>#N/A</v>
      </c>
      <c r="BF697" s="19" t="e">
        <f>VLOOKUP(AE697,ORGANOGRAMAES!$C$1:$N$6000,4,0)</f>
        <v>#N/A</v>
      </c>
      <c r="BG697" s="19" t="e">
        <f>VLOOKUP(AE697,ORGANOGRAMAES!$C$1:$N$6000,5,0)</f>
        <v>#N/A</v>
      </c>
      <c r="BH697" s="19" t="e">
        <f>VLOOKUP(AE697,ORGANOGRAMAES!$C$1:$N$6000,6,0)</f>
        <v>#N/A</v>
      </c>
      <c r="BI697" s="19" t="e">
        <f>VLOOKUP(AE697,ORGANOGRAMAES!$C$1:$N$6000,7,0)</f>
        <v>#N/A</v>
      </c>
      <c r="BJ697" s="19" t="e">
        <f>VLOOKUP(AE697,ORGANOGRAMAES!$C$1:$N$6000,8,0)</f>
        <v>#N/A</v>
      </c>
      <c r="BK697" s="19" t="e">
        <f>VLOOKUP(AE697,ORGANOGRAMAES!$C$1:$N$6000,9,0)</f>
        <v>#N/A</v>
      </c>
      <c r="BL697" s="19" t="e">
        <f>VLOOKUP(AE697,ORGANOGRAMAES!$C$1:$N$6000,10,0)</f>
        <v>#N/A</v>
      </c>
      <c r="BM697" s="19" t="e">
        <f>VLOOKUP(AE697,ORGANOGRAMAES!$C$1:$N$6000,11,0)</f>
        <v>#N/A</v>
      </c>
      <c r="BN697" s="19" t="e">
        <f>VLOOKUP(AE697,ORGANOGRAMAES!$C$1:$N$6000,12,0)</f>
        <v>#N/A</v>
      </c>
      <c r="BP697" s="19" t="str">
        <f t="shared" si="191"/>
        <v>-</v>
      </c>
      <c r="BQ697" s="19" t="str">
        <f t="shared" si="192"/>
        <v>-</v>
      </c>
      <c r="BR697" s="19" t="str">
        <f t="shared" si="193"/>
        <v>-</v>
      </c>
      <c r="BS697" s="19" t="str">
        <f t="shared" si="194"/>
        <v>-</v>
      </c>
      <c r="BT697" s="19" t="str">
        <f t="shared" si="195"/>
        <v>-</v>
      </c>
      <c r="BU697" s="19" t="str">
        <f t="shared" si="196"/>
        <v>-</v>
      </c>
      <c r="BV697" s="19" t="str">
        <f t="shared" si="197"/>
        <v>-</v>
      </c>
      <c r="BW697" s="19" t="str">
        <f t="shared" si="198"/>
        <v>-</v>
      </c>
      <c r="BX697" s="19" t="str">
        <f t="shared" si="199"/>
        <v>-</v>
      </c>
      <c r="BY697" s="19" t="str">
        <f t="shared" si="200"/>
        <v>-</v>
      </c>
      <c r="BZ697" s="19" t="str">
        <f t="shared" si="201"/>
        <v>-</v>
      </c>
    </row>
    <row r="698" spans="1:78">
      <c r="A698" s="106" t="str">
        <f t="shared" si="202"/>
        <v>22.1.00.00.00.00.00</v>
      </c>
      <c r="B698" s="106">
        <f t="shared" si="203"/>
        <v>22</v>
      </c>
      <c r="C698" s="107" t="str">
        <f t="shared" si="204"/>
        <v>1</v>
      </c>
      <c r="D698" s="32" t="s">
        <v>7024</v>
      </c>
      <c r="E698" s="32" t="s">
        <v>7024</v>
      </c>
      <c r="F698" s="32" t="s">
        <v>7024</v>
      </c>
      <c r="G698" s="32" t="s">
        <v>7024</v>
      </c>
      <c r="H698" s="32" t="s">
        <v>7024</v>
      </c>
      <c r="I698" s="33"/>
      <c r="J698" s="17" t="s">
        <v>93</v>
      </c>
      <c r="K698" s="150" t="str">
        <f t="shared" si="205"/>
        <v>-</v>
      </c>
      <c r="L698" s="123"/>
      <c r="M698" s="123"/>
      <c r="N698" s="123"/>
      <c r="O698" s="123"/>
      <c r="P698" s="123"/>
      <c r="Q698" s="123"/>
      <c r="AC698" s="50" t="str">
        <f t="shared" si="207"/>
        <v>22.1</v>
      </c>
      <c r="AD698" s="19">
        <f t="shared" si="208"/>
        <v>677</v>
      </c>
      <c r="AE698" s="49" t="str">
        <f t="shared" si="206"/>
        <v>22.1677</v>
      </c>
      <c r="BD698" s="19" t="e">
        <f>VLOOKUP(AE698,ORGANOGRAMAES!$C$1:$N$6000,2,0)</f>
        <v>#N/A</v>
      </c>
      <c r="BE698" s="19" t="e">
        <f>VLOOKUP(AE698,ORGANOGRAMAES!$C$1:$N$6000,3,0)</f>
        <v>#N/A</v>
      </c>
      <c r="BF698" s="19" t="e">
        <f>VLOOKUP(AE698,ORGANOGRAMAES!$C$1:$N$6000,4,0)</f>
        <v>#N/A</v>
      </c>
      <c r="BG698" s="19" t="e">
        <f>VLOOKUP(AE698,ORGANOGRAMAES!$C$1:$N$6000,5,0)</f>
        <v>#N/A</v>
      </c>
      <c r="BH698" s="19" t="e">
        <f>VLOOKUP(AE698,ORGANOGRAMAES!$C$1:$N$6000,6,0)</f>
        <v>#N/A</v>
      </c>
      <c r="BI698" s="19" t="e">
        <f>VLOOKUP(AE698,ORGANOGRAMAES!$C$1:$N$6000,7,0)</f>
        <v>#N/A</v>
      </c>
      <c r="BJ698" s="19" t="e">
        <f>VLOOKUP(AE698,ORGANOGRAMAES!$C$1:$N$6000,8,0)</f>
        <v>#N/A</v>
      </c>
      <c r="BK698" s="19" t="e">
        <f>VLOOKUP(AE698,ORGANOGRAMAES!$C$1:$N$6000,9,0)</f>
        <v>#N/A</v>
      </c>
      <c r="BL698" s="19" t="e">
        <f>VLOOKUP(AE698,ORGANOGRAMAES!$C$1:$N$6000,10,0)</f>
        <v>#N/A</v>
      </c>
      <c r="BM698" s="19" t="e">
        <f>VLOOKUP(AE698,ORGANOGRAMAES!$C$1:$N$6000,11,0)</f>
        <v>#N/A</v>
      </c>
      <c r="BN698" s="19" t="e">
        <f>VLOOKUP(AE698,ORGANOGRAMAES!$C$1:$N$6000,12,0)</f>
        <v>#N/A</v>
      </c>
      <c r="BP698" s="19" t="str">
        <f t="shared" si="191"/>
        <v>-</v>
      </c>
      <c r="BQ698" s="19" t="str">
        <f t="shared" si="192"/>
        <v>-</v>
      </c>
      <c r="BR698" s="19" t="str">
        <f t="shared" si="193"/>
        <v>-</v>
      </c>
      <c r="BS698" s="19" t="str">
        <f t="shared" si="194"/>
        <v>-</v>
      </c>
      <c r="BT698" s="19" t="str">
        <f t="shared" si="195"/>
        <v>-</v>
      </c>
      <c r="BU698" s="19" t="str">
        <f t="shared" si="196"/>
        <v>-</v>
      </c>
      <c r="BV698" s="19" t="str">
        <f t="shared" si="197"/>
        <v>-</v>
      </c>
      <c r="BW698" s="19" t="str">
        <f t="shared" si="198"/>
        <v>-</v>
      </c>
      <c r="BX698" s="19" t="str">
        <f t="shared" si="199"/>
        <v>-</v>
      </c>
      <c r="BY698" s="19" t="str">
        <f t="shared" si="200"/>
        <v>-</v>
      </c>
      <c r="BZ698" s="19" t="str">
        <f t="shared" si="201"/>
        <v>-</v>
      </c>
    </row>
    <row r="699" spans="1:78">
      <c r="A699" s="106" t="str">
        <f t="shared" si="202"/>
        <v>22.1.00.00.00.00.00</v>
      </c>
      <c r="B699" s="106">
        <f t="shared" si="203"/>
        <v>22</v>
      </c>
      <c r="C699" s="107" t="str">
        <f t="shared" si="204"/>
        <v>1</v>
      </c>
      <c r="D699" s="32" t="s">
        <v>7024</v>
      </c>
      <c r="E699" s="32" t="s">
        <v>7024</v>
      </c>
      <c r="F699" s="32" t="s">
        <v>7024</v>
      </c>
      <c r="G699" s="32" t="s">
        <v>7024</v>
      </c>
      <c r="H699" s="32" t="s">
        <v>7024</v>
      </c>
      <c r="I699" s="33"/>
      <c r="J699" s="17" t="s">
        <v>93</v>
      </c>
      <c r="K699" s="150" t="str">
        <f t="shared" si="205"/>
        <v>-</v>
      </c>
      <c r="L699" s="123"/>
      <c r="M699" s="123"/>
      <c r="N699" s="123"/>
      <c r="O699" s="123"/>
      <c r="P699" s="123"/>
      <c r="Q699" s="123"/>
      <c r="AC699" s="50" t="str">
        <f t="shared" si="207"/>
        <v>22.1</v>
      </c>
      <c r="AD699" s="19">
        <f t="shared" si="208"/>
        <v>678</v>
      </c>
      <c r="AE699" s="49" t="str">
        <f t="shared" si="206"/>
        <v>22.1678</v>
      </c>
      <c r="BD699" s="19" t="e">
        <f>VLOOKUP(AE699,ORGANOGRAMAES!$C$1:$N$6000,2,0)</f>
        <v>#N/A</v>
      </c>
      <c r="BE699" s="19" t="e">
        <f>VLOOKUP(AE699,ORGANOGRAMAES!$C$1:$N$6000,3,0)</f>
        <v>#N/A</v>
      </c>
      <c r="BF699" s="19" t="e">
        <f>VLOOKUP(AE699,ORGANOGRAMAES!$C$1:$N$6000,4,0)</f>
        <v>#N/A</v>
      </c>
      <c r="BG699" s="19" t="e">
        <f>VLOOKUP(AE699,ORGANOGRAMAES!$C$1:$N$6000,5,0)</f>
        <v>#N/A</v>
      </c>
      <c r="BH699" s="19" t="e">
        <f>VLOOKUP(AE699,ORGANOGRAMAES!$C$1:$N$6000,6,0)</f>
        <v>#N/A</v>
      </c>
      <c r="BI699" s="19" t="e">
        <f>VLOOKUP(AE699,ORGANOGRAMAES!$C$1:$N$6000,7,0)</f>
        <v>#N/A</v>
      </c>
      <c r="BJ699" s="19" t="e">
        <f>VLOOKUP(AE699,ORGANOGRAMAES!$C$1:$N$6000,8,0)</f>
        <v>#N/A</v>
      </c>
      <c r="BK699" s="19" t="e">
        <f>VLOOKUP(AE699,ORGANOGRAMAES!$C$1:$N$6000,9,0)</f>
        <v>#N/A</v>
      </c>
      <c r="BL699" s="19" t="e">
        <f>VLOOKUP(AE699,ORGANOGRAMAES!$C$1:$N$6000,10,0)</f>
        <v>#N/A</v>
      </c>
      <c r="BM699" s="19" t="e">
        <f>VLOOKUP(AE699,ORGANOGRAMAES!$C$1:$N$6000,11,0)</f>
        <v>#N/A</v>
      </c>
      <c r="BN699" s="19" t="e">
        <f>VLOOKUP(AE699,ORGANOGRAMAES!$C$1:$N$6000,12,0)</f>
        <v>#N/A</v>
      </c>
      <c r="BP699" s="19" t="str">
        <f t="shared" si="191"/>
        <v>-</v>
      </c>
      <c r="BQ699" s="19" t="str">
        <f t="shared" si="192"/>
        <v>-</v>
      </c>
      <c r="BR699" s="19" t="str">
        <f t="shared" si="193"/>
        <v>-</v>
      </c>
      <c r="BS699" s="19" t="str">
        <f t="shared" si="194"/>
        <v>-</v>
      </c>
      <c r="BT699" s="19" t="str">
        <f t="shared" si="195"/>
        <v>-</v>
      </c>
      <c r="BU699" s="19" t="str">
        <f t="shared" si="196"/>
        <v>-</v>
      </c>
      <c r="BV699" s="19" t="str">
        <f t="shared" si="197"/>
        <v>-</v>
      </c>
      <c r="BW699" s="19" t="str">
        <f t="shared" si="198"/>
        <v>-</v>
      </c>
      <c r="BX699" s="19" t="str">
        <f t="shared" si="199"/>
        <v>-</v>
      </c>
      <c r="BY699" s="19" t="str">
        <f t="shared" si="200"/>
        <v>-</v>
      </c>
      <c r="BZ699" s="19" t="str">
        <f t="shared" si="201"/>
        <v>-</v>
      </c>
    </row>
    <row r="700" spans="1:78">
      <c r="A700" s="106" t="str">
        <f t="shared" si="202"/>
        <v>22.1.00.00.00.00.00</v>
      </c>
      <c r="B700" s="106">
        <f t="shared" si="203"/>
        <v>22</v>
      </c>
      <c r="C700" s="107" t="str">
        <f t="shared" si="204"/>
        <v>1</v>
      </c>
      <c r="D700" s="32" t="s">
        <v>7024</v>
      </c>
      <c r="E700" s="32" t="s">
        <v>7024</v>
      </c>
      <c r="F700" s="32" t="s">
        <v>7024</v>
      </c>
      <c r="G700" s="32" t="s">
        <v>7024</v>
      </c>
      <c r="H700" s="32" t="s">
        <v>7024</v>
      </c>
      <c r="I700" s="33"/>
      <c r="J700" s="17" t="s">
        <v>93</v>
      </c>
      <c r="K700" s="150" t="str">
        <f t="shared" si="205"/>
        <v>-</v>
      </c>
      <c r="L700" s="123"/>
      <c r="M700" s="123"/>
      <c r="N700" s="123"/>
      <c r="O700" s="123"/>
      <c r="P700" s="123"/>
      <c r="Q700" s="123"/>
      <c r="AC700" s="50" t="str">
        <f t="shared" si="207"/>
        <v>22.1</v>
      </c>
      <c r="AD700" s="19">
        <f t="shared" si="208"/>
        <v>679</v>
      </c>
      <c r="AE700" s="49" t="str">
        <f t="shared" si="206"/>
        <v>22.1679</v>
      </c>
      <c r="BD700" s="19" t="e">
        <f>VLOOKUP(AE700,ORGANOGRAMAES!$C$1:$N$6000,2,0)</f>
        <v>#N/A</v>
      </c>
      <c r="BE700" s="19" t="e">
        <f>VLOOKUP(AE700,ORGANOGRAMAES!$C$1:$N$6000,3,0)</f>
        <v>#N/A</v>
      </c>
      <c r="BF700" s="19" t="e">
        <f>VLOOKUP(AE700,ORGANOGRAMAES!$C$1:$N$6000,4,0)</f>
        <v>#N/A</v>
      </c>
      <c r="BG700" s="19" t="e">
        <f>VLOOKUP(AE700,ORGANOGRAMAES!$C$1:$N$6000,5,0)</f>
        <v>#N/A</v>
      </c>
      <c r="BH700" s="19" t="e">
        <f>VLOOKUP(AE700,ORGANOGRAMAES!$C$1:$N$6000,6,0)</f>
        <v>#N/A</v>
      </c>
      <c r="BI700" s="19" t="e">
        <f>VLOOKUP(AE700,ORGANOGRAMAES!$C$1:$N$6000,7,0)</f>
        <v>#N/A</v>
      </c>
      <c r="BJ700" s="19" t="e">
        <f>VLOOKUP(AE700,ORGANOGRAMAES!$C$1:$N$6000,8,0)</f>
        <v>#N/A</v>
      </c>
      <c r="BK700" s="19" t="e">
        <f>VLOOKUP(AE700,ORGANOGRAMAES!$C$1:$N$6000,9,0)</f>
        <v>#N/A</v>
      </c>
      <c r="BL700" s="19" t="e">
        <f>VLOOKUP(AE700,ORGANOGRAMAES!$C$1:$N$6000,10,0)</f>
        <v>#N/A</v>
      </c>
      <c r="BM700" s="19" t="e">
        <f>VLOOKUP(AE700,ORGANOGRAMAES!$C$1:$N$6000,11,0)</f>
        <v>#N/A</v>
      </c>
      <c r="BN700" s="19" t="e">
        <f>VLOOKUP(AE700,ORGANOGRAMAES!$C$1:$N$6000,12,0)</f>
        <v>#N/A</v>
      </c>
      <c r="BP700" s="19" t="str">
        <f t="shared" si="191"/>
        <v>-</v>
      </c>
      <c r="BQ700" s="19" t="str">
        <f t="shared" si="192"/>
        <v>-</v>
      </c>
      <c r="BR700" s="19" t="str">
        <f t="shared" si="193"/>
        <v>-</v>
      </c>
      <c r="BS700" s="19" t="str">
        <f t="shared" si="194"/>
        <v>-</v>
      </c>
      <c r="BT700" s="19" t="str">
        <f t="shared" si="195"/>
        <v>-</v>
      </c>
      <c r="BU700" s="19" t="str">
        <f t="shared" si="196"/>
        <v>-</v>
      </c>
      <c r="BV700" s="19" t="str">
        <f t="shared" si="197"/>
        <v>-</v>
      </c>
      <c r="BW700" s="19" t="str">
        <f t="shared" si="198"/>
        <v>-</v>
      </c>
      <c r="BX700" s="19" t="str">
        <f t="shared" si="199"/>
        <v>-</v>
      </c>
      <c r="BY700" s="19" t="str">
        <f t="shared" si="200"/>
        <v>-</v>
      </c>
      <c r="BZ700" s="19" t="str">
        <f t="shared" si="201"/>
        <v>-</v>
      </c>
    </row>
    <row r="701" spans="1:78">
      <c r="A701" s="106" t="str">
        <f t="shared" si="202"/>
        <v>22.1.00.00.00.00.00</v>
      </c>
      <c r="B701" s="106">
        <f t="shared" si="203"/>
        <v>22</v>
      </c>
      <c r="C701" s="107" t="str">
        <f t="shared" si="204"/>
        <v>1</v>
      </c>
      <c r="D701" s="32" t="s">
        <v>7024</v>
      </c>
      <c r="E701" s="32" t="s">
        <v>7024</v>
      </c>
      <c r="F701" s="32" t="s">
        <v>7024</v>
      </c>
      <c r="G701" s="32" t="s">
        <v>7024</v>
      </c>
      <c r="H701" s="32" t="s">
        <v>7024</v>
      </c>
      <c r="I701" s="33"/>
      <c r="J701" s="17" t="s">
        <v>93</v>
      </c>
      <c r="K701" s="150" t="str">
        <f t="shared" si="205"/>
        <v>-</v>
      </c>
      <c r="L701" s="123"/>
      <c r="M701" s="123"/>
      <c r="N701" s="123"/>
      <c r="O701" s="123"/>
      <c r="P701" s="123"/>
      <c r="Q701" s="123"/>
      <c r="AC701" s="50" t="str">
        <f t="shared" si="207"/>
        <v>22.1</v>
      </c>
      <c r="AD701" s="19">
        <f t="shared" si="208"/>
        <v>680</v>
      </c>
      <c r="AE701" s="49" t="str">
        <f t="shared" si="206"/>
        <v>22.1680</v>
      </c>
      <c r="BD701" s="19" t="e">
        <f>VLOOKUP(AE701,ORGANOGRAMAES!$C$1:$N$6000,2,0)</f>
        <v>#N/A</v>
      </c>
      <c r="BE701" s="19" t="e">
        <f>VLOOKUP(AE701,ORGANOGRAMAES!$C$1:$N$6000,3,0)</f>
        <v>#N/A</v>
      </c>
      <c r="BF701" s="19" t="e">
        <f>VLOOKUP(AE701,ORGANOGRAMAES!$C$1:$N$6000,4,0)</f>
        <v>#N/A</v>
      </c>
      <c r="BG701" s="19" t="e">
        <f>VLOOKUP(AE701,ORGANOGRAMAES!$C$1:$N$6000,5,0)</f>
        <v>#N/A</v>
      </c>
      <c r="BH701" s="19" t="e">
        <f>VLOOKUP(AE701,ORGANOGRAMAES!$C$1:$N$6000,6,0)</f>
        <v>#N/A</v>
      </c>
      <c r="BI701" s="19" t="e">
        <f>VLOOKUP(AE701,ORGANOGRAMAES!$C$1:$N$6000,7,0)</f>
        <v>#N/A</v>
      </c>
      <c r="BJ701" s="19" t="e">
        <f>VLOOKUP(AE701,ORGANOGRAMAES!$C$1:$N$6000,8,0)</f>
        <v>#N/A</v>
      </c>
      <c r="BK701" s="19" t="e">
        <f>VLOOKUP(AE701,ORGANOGRAMAES!$C$1:$N$6000,9,0)</f>
        <v>#N/A</v>
      </c>
      <c r="BL701" s="19" t="e">
        <f>VLOOKUP(AE701,ORGANOGRAMAES!$C$1:$N$6000,10,0)</f>
        <v>#N/A</v>
      </c>
      <c r="BM701" s="19" t="e">
        <f>VLOOKUP(AE701,ORGANOGRAMAES!$C$1:$N$6000,11,0)</f>
        <v>#N/A</v>
      </c>
      <c r="BN701" s="19" t="e">
        <f>VLOOKUP(AE701,ORGANOGRAMAES!$C$1:$N$6000,12,0)</f>
        <v>#N/A</v>
      </c>
      <c r="BP701" s="19" t="str">
        <f t="shared" si="191"/>
        <v>-</v>
      </c>
      <c r="BQ701" s="19" t="str">
        <f t="shared" si="192"/>
        <v>-</v>
      </c>
      <c r="BR701" s="19" t="str">
        <f t="shared" si="193"/>
        <v>-</v>
      </c>
      <c r="BS701" s="19" t="str">
        <f t="shared" si="194"/>
        <v>-</v>
      </c>
      <c r="BT701" s="19" t="str">
        <f t="shared" si="195"/>
        <v>-</v>
      </c>
      <c r="BU701" s="19" t="str">
        <f t="shared" si="196"/>
        <v>-</v>
      </c>
      <c r="BV701" s="19" t="str">
        <f t="shared" si="197"/>
        <v>-</v>
      </c>
      <c r="BW701" s="19" t="str">
        <f t="shared" si="198"/>
        <v>-</v>
      </c>
      <c r="BX701" s="19" t="str">
        <f t="shared" si="199"/>
        <v>-</v>
      </c>
      <c r="BY701" s="19" t="str">
        <f t="shared" si="200"/>
        <v>-</v>
      </c>
      <c r="BZ701" s="19" t="str">
        <f t="shared" si="201"/>
        <v>-</v>
      </c>
    </row>
    <row r="702" spans="1:78">
      <c r="A702" s="106" t="str">
        <f t="shared" si="202"/>
        <v>22.1.00.00.00.00.00</v>
      </c>
      <c r="B702" s="106">
        <f t="shared" si="203"/>
        <v>22</v>
      </c>
      <c r="C702" s="107" t="str">
        <f t="shared" si="204"/>
        <v>1</v>
      </c>
      <c r="D702" s="32" t="s">
        <v>7024</v>
      </c>
      <c r="E702" s="32" t="s">
        <v>7024</v>
      </c>
      <c r="F702" s="32" t="s">
        <v>7024</v>
      </c>
      <c r="G702" s="32" t="s">
        <v>7024</v>
      </c>
      <c r="H702" s="32" t="s">
        <v>7024</v>
      </c>
      <c r="I702" s="33"/>
      <c r="J702" s="17" t="s">
        <v>93</v>
      </c>
      <c r="K702" s="150" t="str">
        <f t="shared" si="205"/>
        <v>-</v>
      </c>
      <c r="L702" s="123"/>
      <c r="M702" s="123"/>
      <c r="N702" s="123"/>
      <c r="O702" s="123"/>
      <c r="P702" s="123"/>
      <c r="Q702" s="123"/>
      <c r="AC702" s="50" t="str">
        <f t="shared" si="207"/>
        <v>22.1</v>
      </c>
      <c r="AD702" s="19">
        <f t="shared" si="208"/>
        <v>681</v>
      </c>
      <c r="AE702" s="49" t="str">
        <f t="shared" si="206"/>
        <v>22.1681</v>
      </c>
      <c r="BD702" s="19" t="e">
        <f>VLOOKUP(AE702,ORGANOGRAMAES!$C$1:$N$6000,2,0)</f>
        <v>#N/A</v>
      </c>
      <c r="BE702" s="19" t="e">
        <f>VLOOKUP(AE702,ORGANOGRAMAES!$C$1:$N$6000,3,0)</f>
        <v>#N/A</v>
      </c>
      <c r="BF702" s="19" t="e">
        <f>VLOOKUP(AE702,ORGANOGRAMAES!$C$1:$N$6000,4,0)</f>
        <v>#N/A</v>
      </c>
      <c r="BG702" s="19" t="e">
        <f>VLOOKUP(AE702,ORGANOGRAMAES!$C$1:$N$6000,5,0)</f>
        <v>#N/A</v>
      </c>
      <c r="BH702" s="19" t="e">
        <f>VLOOKUP(AE702,ORGANOGRAMAES!$C$1:$N$6000,6,0)</f>
        <v>#N/A</v>
      </c>
      <c r="BI702" s="19" t="e">
        <f>VLOOKUP(AE702,ORGANOGRAMAES!$C$1:$N$6000,7,0)</f>
        <v>#N/A</v>
      </c>
      <c r="BJ702" s="19" t="e">
        <f>VLOOKUP(AE702,ORGANOGRAMAES!$C$1:$N$6000,8,0)</f>
        <v>#N/A</v>
      </c>
      <c r="BK702" s="19" t="e">
        <f>VLOOKUP(AE702,ORGANOGRAMAES!$C$1:$N$6000,9,0)</f>
        <v>#N/A</v>
      </c>
      <c r="BL702" s="19" t="e">
        <f>VLOOKUP(AE702,ORGANOGRAMAES!$C$1:$N$6000,10,0)</f>
        <v>#N/A</v>
      </c>
      <c r="BM702" s="19" t="e">
        <f>VLOOKUP(AE702,ORGANOGRAMAES!$C$1:$N$6000,11,0)</f>
        <v>#N/A</v>
      </c>
      <c r="BN702" s="19" t="e">
        <f>VLOOKUP(AE702,ORGANOGRAMAES!$C$1:$N$6000,12,0)</f>
        <v>#N/A</v>
      </c>
      <c r="BP702" s="19" t="str">
        <f t="shared" si="191"/>
        <v>-</v>
      </c>
      <c r="BQ702" s="19" t="str">
        <f t="shared" si="192"/>
        <v>-</v>
      </c>
      <c r="BR702" s="19" t="str">
        <f t="shared" si="193"/>
        <v>-</v>
      </c>
      <c r="BS702" s="19" t="str">
        <f t="shared" si="194"/>
        <v>-</v>
      </c>
      <c r="BT702" s="19" t="str">
        <f t="shared" si="195"/>
        <v>-</v>
      </c>
      <c r="BU702" s="19" t="str">
        <f t="shared" si="196"/>
        <v>-</v>
      </c>
      <c r="BV702" s="19" t="str">
        <f t="shared" si="197"/>
        <v>-</v>
      </c>
      <c r="BW702" s="19" t="str">
        <f t="shared" si="198"/>
        <v>-</v>
      </c>
      <c r="BX702" s="19" t="str">
        <f t="shared" si="199"/>
        <v>-</v>
      </c>
      <c r="BY702" s="19" t="str">
        <f t="shared" si="200"/>
        <v>-</v>
      </c>
      <c r="BZ702" s="19" t="str">
        <f t="shared" si="201"/>
        <v>-</v>
      </c>
    </row>
    <row r="703" spans="1:78">
      <c r="A703" s="106" t="str">
        <f t="shared" si="202"/>
        <v>22.1.00.00.00.00.00</v>
      </c>
      <c r="B703" s="106">
        <f t="shared" si="203"/>
        <v>22</v>
      </c>
      <c r="C703" s="107" t="str">
        <f t="shared" si="204"/>
        <v>1</v>
      </c>
      <c r="D703" s="32" t="s">
        <v>7024</v>
      </c>
      <c r="E703" s="32" t="s">
        <v>7024</v>
      </c>
      <c r="F703" s="32" t="s">
        <v>7024</v>
      </c>
      <c r="G703" s="32" t="s">
        <v>7024</v>
      </c>
      <c r="H703" s="32" t="s">
        <v>7024</v>
      </c>
      <c r="I703" s="33"/>
      <c r="J703" s="17" t="s">
        <v>93</v>
      </c>
      <c r="K703" s="150" t="str">
        <f t="shared" si="205"/>
        <v>-</v>
      </c>
      <c r="L703" s="123"/>
      <c r="M703" s="123"/>
      <c r="N703" s="123"/>
      <c r="O703" s="123"/>
      <c r="P703" s="123"/>
      <c r="Q703" s="123"/>
      <c r="AC703" s="50" t="str">
        <f t="shared" si="207"/>
        <v>22.1</v>
      </c>
      <c r="AD703" s="19">
        <f t="shared" si="208"/>
        <v>682</v>
      </c>
      <c r="AE703" s="49" t="str">
        <f t="shared" si="206"/>
        <v>22.1682</v>
      </c>
      <c r="BD703" s="19" t="e">
        <f>VLOOKUP(AE703,ORGANOGRAMAES!$C$1:$N$6000,2,0)</f>
        <v>#N/A</v>
      </c>
      <c r="BE703" s="19" t="e">
        <f>VLOOKUP(AE703,ORGANOGRAMAES!$C$1:$N$6000,3,0)</f>
        <v>#N/A</v>
      </c>
      <c r="BF703" s="19" t="e">
        <f>VLOOKUP(AE703,ORGANOGRAMAES!$C$1:$N$6000,4,0)</f>
        <v>#N/A</v>
      </c>
      <c r="BG703" s="19" t="e">
        <f>VLOOKUP(AE703,ORGANOGRAMAES!$C$1:$N$6000,5,0)</f>
        <v>#N/A</v>
      </c>
      <c r="BH703" s="19" t="e">
        <f>VLOOKUP(AE703,ORGANOGRAMAES!$C$1:$N$6000,6,0)</f>
        <v>#N/A</v>
      </c>
      <c r="BI703" s="19" t="e">
        <f>VLOOKUP(AE703,ORGANOGRAMAES!$C$1:$N$6000,7,0)</f>
        <v>#N/A</v>
      </c>
      <c r="BJ703" s="19" t="e">
        <f>VLOOKUP(AE703,ORGANOGRAMAES!$C$1:$N$6000,8,0)</f>
        <v>#N/A</v>
      </c>
      <c r="BK703" s="19" t="e">
        <f>VLOOKUP(AE703,ORGANOGRAMAES!$C$1:$N$6000,9,0)</f>
        <v>#N/A</v>
      </c>
      <c r="BL703" s="19" t="e">
        <f>VLOOKUP(AE703,ORGANOGRAMAES!$C$1:$N$6000,10,0)</f>
        <v>#N/A</v>
      </c>
      <c r="BM703" s="19" t="e">
        <f>VLOOKUP(AE703,ORGANOGRAMAES!$C$1:$N$6000,11,0)</f>
        <v>#N/A</v>
      </c>
      <c r="BN703" s="19" t="e">
        <f>VLOOKUP(AE703,ORGANOGRAMAES!$C$1:$N$6000,12,0)</f>
        <v>#N/A</v>
      </c>
      <c r="BP703" s="19" t="str">
        <f t="shared" si="191"/>
        <v>-</v>
      </c>
      <c r="BQ703" s="19" t="str">
        <f t="shared" si="192"/>
        <v>-</v>
      </c>
      <c r="BR703" s="19" t="str">
        <f t="shared" si="193"/>
        <v>-</v>
      </c>
      <c r="BS703" s="19" t="str">
        <f t="shared" si="194"/>
        <v>-</v>
      </c>
      <c r="BT703" s="19" t="str">
        <f t="shared" si="195"/>
        <v>-</v>
      </c>
      <c r="BU703" s="19" t="str">
        <f t="shared" si="196"/>
        <v>-</v>
      </c>
      <c r="BV703" s="19" t="str">
        <f t="shared" si="197"/>
        <v>-</v>
      </c>
      <c r="BW703" s="19" t="str">
        <f t="shared" si="198"/>
        <v>-</v>
      </c>
      <c r="BX703" s="19" t="str">
        <f t="shared" si="199"/>
        <v>-</v>
      </c>
      <c r="BY703" s="19" t="str">
        <f t="shared" si="200"/>
        <v>-</v>
      </c>
      <c r="BZ703" s="19" t="str">
        <f t="shared" si="201"/>
        <v>-</v>
      </c>
    </row>
    <row r="704" spans="1:78">
      <c r="A704" s="106" t="str">
        <f t="shared" si="202"/>
        <v>22.1.00.00.00.00.00</v>
      </c>
      <c r="B704" s="106">
        <f t="shared" si="203"/>
        <v>22</v>
      </c>
      <c r="C704" s="107" t="str">
        <f t="shared" si="204"/>
        <v>1</v>
      </c>
      <c r="D704" s="32" t="s">
        <v>7024</v>
      </c>
      <c r="E704" s="32" t="s">
        <v>7024</v>
      </c>
      <c r="F704" s="32" t="s">
        <v>7024</v>
      </c>
      <c r="G704" s="32" t="s">
        <v>7024</v>
      </c>
      <c r="H704" s="32" t="s">
        <v>7024</v>
      </c>
      <c r="I704" s="33"/>
      <c r="J704" s="17" t="s">
        <v>93</v>
      </c>
      <c r="K704" s="150" t="str">
        <f t="shared" si="205"/>
        <v>-</v>
      </c>
      <c r="L704" s="123"/>
      <c r="M704" s="123"/>
      <c r="N704" s="123"/>
      <c r="O704" s="123"/>
      <c r="P704" s="123"/>
      <c r="Q704" s="123"/>
      <c r="AC704" s="50" t="str">
        <f t="shared" si="207"/>
        <v>22.1</v>
      </c>
      <c r="AD704" s="19">
        <f t="shared" si="208"/>
        <v>683</v>
      </c>
      <c r="AE704" s="49" t="str">
        <f t="shared" si="206"/>
        <v>22.1683</v>
      </c>
      <c r="BD704" s="19" t="e">
        <f>VLOOKUP(AE704,ORGANOGRAMAES!$C$1:$N$6000,2,0)</f>
        <v>#N/A</v>
      </c>
      <c r="BE704" s="19" t="e">
        <f>VLOOKUP(AE704,ORGANOGRAMAES!$C$1:$N$6000,3,0)</f>
        <v>#N/A</v>
      </c>
      <c r="BF704" s="19" t="e">
        <f>VLOOKUP(AE704,ORGANOGRAMAES!$C$1:$N$6000,4,0)</f>
        <v>#N/A</v>
      </c>
      <c r="BG704" s="19" t="e">
        <f>VLOOKUP(AE704,ORGANOGRAMAES!$C$1:$N$6000,5,0)</f>
        <v>#N/A</v>
      </c>
      <c r="BH704" s="19" t="e">
        <f>VLOOKUP(AE704,ORGANOGRAMAES!$C$1:$N$6000,6,0)</f>
        <v>#N/A</v>
      </c>
      <c r="BI704" s="19" t="e">
        <f>VLOOKUP(AE704,ORGANOGRAMAES!$C$1:$N$6000,7,0)</f>
        <v>#N/A</v>
      </c>
      <c r="BJ704" s="19" t="e">
        <f>VLOOKUP(AE704,ORGANOGRAMAES!$C$1:$N$6000,8,0)</f>
        <v>#N/A</v>
      </c>
      <c r="BK704" s="19" t="e">
        <f>VLOOKUP(AE704,ORGANOGRAMAES!$C$1:$N$6000,9,0)</f>
        <v>#N/A</v>
      </c>
      <c r="BL704" s="19" t="e">
        <f>VLOOKUP(AE704,ORGANOGRAMAES!$C$1:$N$6000,10,0)</f>
        <v>#N/A</v>
      </c>
      <c r="BM704" s="19" t="e">
        <f>VLOOKUP(AE704,ORGANOGRAMAES!$C$1:$N$6000,11,0)</f>
        <v>#N/A</v>
      </c>
      <c r="BN704" s="19" t="e">
        <f>VLOOKUP(AE704,ORGANOGRAMAES!$C$1:$N$6000,12,0)</f>
        <v>#N/A</v>
      </c>
      <c r="BP704" s="19" t="str">
        <f t="shared" si="191"/>
        <v>-</v>
      </c>
      <c r="BQ704" s="19" t="str">
        <f t="shared" si="192"/>
        <v>-</v>
      </c>
      <c r="BR704" s="19" t="str">
        <f t="shared" si="193"/>
        <v>-</v>
      </c>
      <c r="BS704" s="19" t="str">
        <f t="shared" si="194"/>
        <v>-</v>
      </c>
      <c r="BT704" s="19" t="str">
        <f t="shared" si="195"/>
        <v>-</v>
      </c>
      <c r="BU704" s="19" t="str">
        <f t="shared" si="196"/>
        <v>-</v>
      </c>
      <c r="BV704" s="19" t="str">
        <f t="shared" si="197"/>
        <v>-</v>
      </c>
      <c r="BW704" s="19" t="str">
        <f t="shared" si="198"/>
        <v>-</v>
      </c>
      <c r="BX704" s="19" t="str">
        <f t="shared" si="199"/>
        <v>-</v>
      </c>
      <c r="BY704" s="19" t="str">
        <f t="shared" si="200"/>
        <v>-</v>
      </c>
      <c r="BZ704" s="19" t="str">
        <f t="shared" si="201"/>
        <v>-</v>
      </c>
    </row>
    <row r="705" spans="1:78">
      <c r="A705" s="106" t="str">
        <f t="shared" si="202"/>
        <v>22.1.00.00.00.00.00</v>
      </c>
      <c r="B705" s="106">
        <f t="shared" si="203"/>
        <v>22</v>
      </c>
      <c r="C705" s="107" t="str">
        <f t="shared" si="204"/>
        <v>1</v>
      </c>
      <c r="D705" s="32" t="s">
        <v>7024</v>
      </c>
      <c r="E705" s="32" t="s">
        <v>7024</v>
      </c>
      <c r="F705" s="32" t="s">
        <v>7024</v>
      </c>
      <c r="G705" s="32" t="s">
        <v>7024</v>
      </c>
      <c r="H705" s="32" t="s">
        <v>7024</v>
      </c>
      <c r="I705" s="33"/>
      <c r="J705" s="17" t="s">
        <v>93</v>
      </c>
      <c r="K705" s="150" t="str">
        <f t="shared" si="205"/>
        <v>-</v>
      </c>
      <c r="L705" s="123"/>
      <c r="M705" s="123"/>
      <c r="N705" s="123"/>
      <c r="O705" s="123"/>
      <c r="P705" s="123"/>
      <c r="Q705" s="123"/>
      <c r="AC705" s="50" t="str">
        <f t="shared" si="207"/>
        <v>22.1</v>
      </c>
      <c r="AD705" s="19">
        <f t="shared" si="208"/>
        <v>684</v>
      </c>
      <c r="AE705" s="49" t="str">
        <f t="shared" si="206"/>
        <v>22.1684</v>
      </c>
      <c r="BD705" s="19" t="e">
        <f>VLOOKUP(AE705,ORGANOGRAMAES!$C$1:$N$6000,2,0)</f>
        <v>#N/A</v>
      </c>
      <c r="BE705" s="19" t="e">
        <f>VLOOKUP(AE705,ORGANOGRAMAES!$C$1:$N$6000,3,0)</f>
        <v>#N/A</v>
      </c>
      <c r="BF705" s="19" t="e">
        <f>VLOOKUP(AE705,ORGANOGRAMAES!$C$1:$N$6000,4,0)</f>
        <v>#N/A</v>
      </c>
      <c r="BG705" s="19" t="e">
        <f>VLOOKUP(AE705,ORGANOGRAMAES!$C$1:$N$6000,5,0)</f>
        <v>#N/A</v>
      </c>
      <c r="BH705" s="19" t="e">
        <f>VLOOKUP(AE705,ORGANOGRAMAES!$C$1:$N$6000,6,0)</f>
        <v>#N/A</v>
      </c>
      <c r="BI705" s="19" t="e">
        <f>VLOOKUP(AE705,ORGANOGRAMAES!$C$1:$N$6000,7,0)</f>
        <v>#N/A</v>
      </c>
      <c r="BJ705" s="19" t="e">
        <f>VLOOKUP(AE705,ORGANOGRAMAES!$C$1:$N$6000,8,0)</f>
        <v>#N/A</v>
      </c>
      <c r="BK705" s="19" t="e">
        <f>VLOOKUP(AE705,ORGANOGRAMAES!$C$1:$N$6000,9,0)</f>
        <v>#N/A</v>
      </c>
      <c r="BL705" s="19" t="e">
        <f>VLOOKUP(AE705,ORGANOGRAMAES!$C$1:$N$6000,10,0)</f>
        <v>#N/A</v>
      </c>
      <c r="BM705" s="19" t="e">
        <f>VLOOKUP(AE705,ORGANOGRAMAES!$C$1:$N$6000,11,0)</f>
        <v>#N/A</v>
      </c>
      <c r="BN705" s="19" t="e">
        <f>VLOOKUP(AE705,ORGANOGRAMAES!$C$1:$N$6000,12,0)</f>
        <v>#N/A</v>
      </c>
      <c r="BP705" s="19" t="str">
        <f t="shared" si="191"/>
        <v>-</v>
      </c>
      <c r="BQ705" s="19" t="str">
        <f t="shared" si="192"/>
        <v>-</v>
      </c>
      <c r="BR705" s="19" t="str">
        <f t="shared" si="193"/>
        <v>-</v>
      </c>
      <c r="BS705" s="19" t="str">
        <f t="shared" si="194"/>
        <v>-</v>
      </c>
      <c r="BT705" s="19" t="str">
        <f t="shared" si="195"/>
        <v>-</v>
      </c>
      <c r="BU705" s="19" t="str">
        <f t="shared" si="196"/>
        <v>-</v>
      </c>
      <c r="BV705" s="19" t="str">
        <f t="shared" si="197"/>
        <v>-</v>
      </c>
      <c r="BW705" s="19" t="str">
        <f t="shared" si="198"/>
        <v>-</v>
      </c>
      <c r="BX705" s="19" t="str">
        <f t="shared" si="199"/>
        <v>-</v>
      </c>
      <c r="BY705" s="19" t="str">
        <f t="shared" si="200"/>
        <v>-</v>
      </c>
      <c r="BZ705" s="19" t="str">
        <f t="shared" si="201"/>
        <v>-</v>
      </c>
    </row>
    <row r="706" spans="1:78">
      <c r="A706" s="106" t="str">
        <f t="shared" si="202"/>
        <v>22.1.00.00.00.00.00</v>
      </c>
      <c r="B706" s="106">
        <f t="shared" si="203"/>
        <v>22</v>
      </c>
      <c r="C706" s="107" t="str">
        <f t="shared" si="204"/>
        <v>1</v>
      </c>
      <c r="D706" s="32" t="s">
        <v>7024</v>
      </c>
      <c r="E706" s="32" t="s">
        <v>7024</v>
      </c>
      <c r="F706" s="32" t="s">
        <v>7024</v>
      </c>
      <c r="G706" s="32" t="s">
        <v>7024</v>
      </c>
      <c r="H706" s="32" t="s">
        <v>7024</v>
      </c>
      <c r="I706" s="33"/>
      <c r="J706" s="17" t="s">
        <v>93</v>
      </c>
      <c r="K706" s="150" t="str">
        <f t="shared" si="205"/>
        <v>-</v>
      </c>
      <c r="L706" s="123"/>
      <c r="M706" s="123"/>
      <c r="N706" s="123"/>
      <c r="O706" s="123"/>
      <c r="P706" s="123"/>
      <c r="Q706" s="123"/>
      <c r="AC706" s="50" t="str">
        <f t="shared" si="207"/>
        <v>22.1</v>
      </c>
      <c r="AD706" s="19">
        <f t="shared" si="208"/>
        <v>685</v>
      </c>
      <c r="AE706" s="49" t="str">
        <f t="shared" si="206"/>
        <v>22.1685</v>
      </c>
      <c r="BD706" s="19" t="e">
        <f>VLOOKUP(AE706,ORGANOGRAMAES!$C$1:$N$6000,2,0)</f>
        <v>#N/A</v>
      </c>
      <c r="BE706" s="19" t="e">
        <f>VLOOKUP(AE706,ORGANOGRAMAES!$C$1:$N$6000,3,0)</f>
        <v>#N/A</v>
      </c>
      <c r="BF706" s="19" t="e">
        <f>VLOOKUP(AE706,ORGANOGRAMAES!$C$1:$N$6000,4,0)</f>
        <v>#N/A</v>
      </c>
      <c r="BG706" s="19" t="e">
        <f>VLOOKUP(AE706,ORGANOGRAMAES!$C$1:$N$6000,5,0)</f>
        <v>#N/A</v>
      </c>
      <c r="BH706" s="19" t="e">
        <f>VLOOKUP(AE706,ORGANOGRAMAES!$C$1:$N$6000,6,0)</f>
        <v>#N/A</v>
      </c>
      <c r="BI706" s="19" t="e">
        <f>VLOOKUP(AE706,ORGANOGRAMAES!$C$1:$N$6000,7,0)</f>
        <v>#N/A</v>
      </c>
      <c r="BJ706" s="19" t="e">
        <f>VLOOKUP(AE706,ORGANOGRAMAES!$C$1:$N$6000,8,0)</f>
        <v>#N/A</v>
      </c>
      <c r="BK706" s="19" t="e">
        <f>VLOOKUP(AE706,ORGANOGRAMAES!$C$1:$N$6000,9,0)</f>
        <v>#N/A</v>
      </c>
      <c r="BL706" s="19" t="e">
        <f>VLOOKUP(AE706,ORGANOGRAMAES!$C$1:$N$6000,10,0)</f>
        <v>#N/A</v>
      </c>
      <c r="BM706" s="19" t="e">
        <f>VLOOKUP(AE706,ORGANOGRAMAES!$C$1:$N$6000,11,0)</f>
        <v>#N/A</v>
      </c>
      <c r="BN706" s="19" t="e">
        <f>VLOOKUP(AE706,ORGANOGRAMAES!$C$1:$N$6000,12,0)</f>
        <v>#N/A</v>
      </c>
      <c r="BP706" s="19" t="str">
        <f t="shared" si="191"/>
        <v>-</v>
      </c>
      <c r="BQ706" s="19" t="str">
        <f t="shared" si="192"/>
        <v>-</v>
      </c>
      <c r="BR706" s="19" t="str">
        <f t="shared" si="193"/>
        <v>-</v>
      </c>
      <c r="BS706" s="19" t="str">
        <f t="shared" si="194"/>
        <v>-</v>
      </c>
      <c r="BT706" s="19" t="str">
        <f t="shared" si="195"/>
        <v>-</v>
      </c>
      <c r="BU706" s="19" t="str">
        <f t="shared" si="196"/>
        <v>-</v>
      </c>
      <c r="BV706" s="19" t="str">
        <f t="shared" si="197"/>
        <v>-</v>
      </c>
      <c r="BW706" s="19" t="str">
        <f t="shared" si="198"/>
        <v>-</v>
      </c>
      <c r="BX706" s="19" t="str">
        <f t="shared" si="199"/>
        <v>-</v>
      </c>
      <c r="BY706" s="19" t="str">
        <f t="shared" si="200"/>
        <v>-</v>
      </c>
      <c r="BZ706" s="19" t="str">
        <f t="shared" si="201"/>
        <v>-</v>
      </c>
    </row>
    <row r="707" spans="1:78">
      <c r="A707" s="106" t="str">
        <f t="shared" si="202"/>
        <v>22.1.00.00.00.00.00</v>
      </c>
      <c r="B707" s="106">
        <f t="shared" si="203"/>
        <v>22</v>
      </c>
      <c r="C707" s="107" t="str">
        <f t="shared" si="204"/>
        <v>1</v>
      </c>
      <c r="D707" s="32" t="s">
        <v>7024</v>
      </c>
      <c r="E707" s="32" t="s">
        <v>7024</v>
      </c>
      <c r="F707" s="32" t="s">
        <v>7024</v>
      </c>
      <c r="G707" s="32" t="s">
        <v>7024</v>
      </c>
      <c r="H707" s="32" t="s">
        <v>7024</v>
      </c>
      <c r="I707" s="33"/>
      <c r="J707" s="17" t="s">
        <v>93</v>
      </c>
      <c r="K707" s="150" t="str">
        <f t="shared" si="205"/>
        <v>-</v>
      </c>
      <c r="L707" s="123"/>
      <c r="M707" s="123"/>
      <c r="N707" s="123"/>
      <c r="O707" s="123"/>
      <c r="P707" s="123"/>
      <c r="Q707" s="123"/>
      <c r="AC707" s="50" t="str">
        <f t="shared" si="207"/>
        <v>22.1</v>
      </c>
      <c r="AD707" s="19">
        <f t="shared" si="208"/>
        <v>686</v>
      </c>
      <c r="AE707" s="49" t="str">
        <f t="shared" si="206"/>
        <v>22.1686</v>
      </c>
      <c r="BD707" s="19" t="e">
        <f>VLOOKUP(AE707,ORGANOGRAMAES!$C$1:$N$6000,2,0)</f>
        <v>#N/A</v>
      </c>
      <c r="BE707" s="19" t="e">
        <f>VLOOKUP(AE707,ORGANOGRAMAES!$C$1:$N$6000,3,0)</f>
        <v>#N/A</v>
      </c>
      <c r="BF707" s="19" t="e">
        <f>VLOOKUP(AE707,ORGANOGRAMAES!$C$1:$N$6000,4,0)</f>
        <v>#N/A</v>
      </c>
      <c r="BG707" s="19" t="e">
        <f>VLOOKUP(AE707,ORGANOGRAMAES!$C$1:$N$6000,5,0)</f>
        <v>#N/A</v>
      </c>
      <c r="BH707" s="19" t="e">
        <f>VLOOKUP(AE707,ORGANOGRAMAES!$C$1:$N$6000,6,0)</f>
        <v>#N/A</v>
      </c>
      <c r="BI707" s="19" t="e">
        <f>VLOOKUP(AE707,ORGANOGRAMAES!$C$1:$N$6000,7,0)</f>
        <v>#N/A</v>
      </c>
      <c r="BJ707" s="19" t="e">
        <f>VLOOKUP(AE707,ORGANOGRAMAES!$C$1:$N$6000,8,0)</f>
        <v>#N/A</v>
      </c>
      <c r="BK707" s="19" t="e">
        <f>VLOOKUP(AE707,ORGANOGRAMAES!$C$1:$N$6000,9,0)</f>
        <v>#N/A</v>
      </c>
      <c r="BL707" s="19" t="e">
        <f>VLOOKUP(AE707,ORGANOGRAMAES!$C$1:$N$6000,10,0)</f>
        <v>#N/A</v>
      </c>
      <c r="BM707" s="19" t="e">
        <f>VLOOKUP(AE707,ORGANOGRAMAES!$C$1:$N$6000,11,0)</f>
        <v>#N/A</v>
      </c>
      <c r="BN707" s="19" t="e">
        <f>VLOOKUP(AE707,ORGANOGRAMAES!$C$1:$N$6000,12,0)</f>
        <v>#N/A</v>
      </c>
      <c r="BP707" s="19" t="str">
        <f t="shared" si="191"/>
        <v>-</v>
      </c>
      <c r="BQ707" s="19" t="str">
        <f t="shared" si="192"/>
        <v>-</v>
      </c>
      <c r="BR707" s="19" t="str">
        <f t="shared" si="193"/>
        <v>-</v>
      </c>
      <c r="BS707" s="19" t="str">
        <f t="shared" si="194"/>
        <v>-</v>
      </c>
      <c r="BT707" s="19" t="str">
        <f t="shared" si="195"/>
        <v>-</v>
      </c>
      <c r="BU707" s="19" t="str">
        <f t="shared" si="196"/>
        <v>-</v>
      </c>
      <c r="BV707" s="19" t="str">
        <f t="shared" si="197"/>
        <v>-</v>
      </c>
      <c r="BW707" s="19" t="str">
        <f t="shared" si="198"/>
        <v>-</v>
      </c>
      <c r="BX707" s="19" t="str">
        <f t="shared" si="199"/>
        <v>-</v>
      </c>
      <c r="BY707" s="19" t="str">
        <f t="shared" si="200"/>
        <v>-</v>
      </c>
      <c r="BZ707" s="19" t="str">
        <f t="shared" si="201"/>
        <v>-</v>
      </c>
    </row>
    <row r="708" spans="1:78">
      <c r="A708" s="106" t="str">
        <f t="shared" si="202"/>
        <v>22.1.00.00.00.00.00</v>
      </c>
      <c r="B708" s="106">
        <f t="shared" si="203"/>
        <v>22</v>
      </c>
      <c r="C708" s="107" t="str">
        <f t="shared" si="204"/>
        <v>1</v>
      </c>
      <c r="D708" s="32" t="s">
        <v>7024</v>
      </c>
      <c r="E708" s="32" t="s">
        <v>7024</v>
      </c>
      <c r="F708" s="32" t="s">
        <v>7024</v>
      </c>
      <c r="G708" s="32" t="s">
        <v>7024</v>
      </c>
      <c r="H708" s="32" t="s">
        <v>7024</v>
      </c>
      <c r="I708" s="33"/>
      <c r="J708" s="17" t="s">
        <v>93</v>
      </c>
      <c r="K708" s="150" t="str">
        <f t="shared" si="205"/>
        <v>-</v>
      </c>
      <c r="L708" s="123"/>
      <c r="M708" s="123"/>
      <c r="N708" s="123"/>
      <c r="O708" s="123"/>
      <c r="P708" s="123"/>
      <c r="Q708" s="123"/>
      <c r="AC708" s="50" t="str">
        <f t="shared" si="207"/>
        <v>22.1</v>
      </c>
      <c r="AD708" s="19">
        <f t="shared" si="208"/>
        <v>687</v>
      </c>
      <c r="AE708" s="49" t="str">
        <f t="shared" si="206"/>
        <v>22.1687</v>
      </c>
      <c r="BD708" s="19" t="e">
        <f>VLOOKUP(AE708,ORGANOGRAMAES!$C$1:$N$6000,2,0)</f>
        <v>#N/A</v>
      </c>
      <c r="BE708" s="19" t="e">
        <f>VLOOKUP(AE708,ORGANOGRAMAES!$C$1:$N$6000,3,0)</f>
        <v>#N/A</v>
      </c>
      <c r="BF708" s="19" t="e">
        <f>VLOOKUP(AE708,ORGANOGRAMAES!$C$1:$N$6000,4,0)</f>
        <v>#N/A</v>
      </c>
      <c r="BG708" s="19" t="e">
        <f>VLOOKUP(AE708,ORGANOGRAMAES!$C$1:$N$6000,5,0)</f>
        <v>#N/A</v>
      </c>
      <c r="BH708" s="19" t="e">
        <f>VLOOKUP(AE708,ORGANOGRAMAES!$C$1:$N$6000,6,0)</f>
        <v>#N/A</v>
      </c>
      <c r="BI708" s="19" t="e">
        <f>VLOOKUP(AE708,ORGANOGRAMAES!$C$1:$N$6000,7,0)</f>
        <v>#N/A</v>
      </c>
      <c r="BJ708" s="19" t="e">
        <f>VLOOKUP(AE708,ORGANOGRAMAES!$C$1:$N$6000,8,0)</f>
        <v>#N/A</v>
      </c>
      <c r="BK708" s="19" t="e">
        <f>VLOOKUP(AE708,ORGANOGRAMAES!$C$1:$N$6000,9,0)</f>
        <v>#N/A</v>
      </c>
      <c r="BL708" s="19" t="e">
        <f>VLOOKUP(AE708,ORGANOGRAMAES!$C$1:$N$6000,10,0)</f>
        <v>#N/A</v>
      </c>
      <c r="BM708" s="19" t="e">
        <f>VLOOKUP(AE708,ORGANOGRAMAES!$C$1:$N$6000,11,0)</f>
        <v>#N/A</v>
      </c>
      <c r="BN708" s="19" t="e">
        <f>VLOOKUP(AE708,ORGANOGRAMAES!$C$1:$N$6000,12,0)</f>
        <v>#N/A</v>
      </c>
      <c r="BP708" s="19" t="str">
        <f t="shared" si="191"/>
        <v>-</v>
      </c>
      <c r="BQ708" s="19" t="str">
        <f t="shared" si="192"/>
        <v>-</v>
      </c>
      <c r="BR708" s="19" t="str">
        <f t="shared" si="193"/>
        <v>-</v>
      </c>
      <c r="BS708" s="19" t="str">
        <f t="shared" si="194"/>
        <v>-</v>
      </c>
      <c r="BT708" s="19" t="str">
        <f t="shared" si="195"/>
        <v>-</v>
      </c>
      <c r="BU708" s="19" t="str">
        <f t="shared" si="196"/>
        <v>-</v>
      </c>
      <c r="BV708" s="19" t="str">
        <f t="shared" si="197"/>
        <v>-</v>
      </c>
      <c r="BW708" s="19" t="str">
        <f t="shared" si="198"/>
        <v>-</v>
      </c>
      <c r="BX708" s="19" t="str">
        <f t="shared" si="199"/>
        <v>-</v>
      </c>
      <c r="BY708" s="19" t="str">
        <f t="shared" si="200"/>
        <v>-</v>
      </c>
      <c r="BZ708" s="19" t="str">
        <f t="shared" si="201"/>
        <v>-</v>
      </c>
    </row>
    <row r="709" spans="1:78">
      <c r="A709" s="106" t="str">
        <f t="shared" si="202"/>
        <v>22.1.00.00.00.00.00</v>
      </c>
      <c r="B709" s="106">
        <f t="shared" si="203"/>
        <v>22</v>
      </c>
      <c r="C709" s="107" t="str">
        <f t="shared" si="204"/>
        <v>1</v>
      </c>
      <c r="D709" s="32" t="s">
        <v>7024</v>
      </c>
      <c r="E709" s="32" t="s">
        <v>7024</v>
      </c>
      <c r="F709" s="32" t="s">
        <v>7024</v>
      </c>
      <c r="G709" s="32" t="s">
        <v>7024</v>
      </c>
      <c r="H709" s="32" t="s">
        <v>7024</v>
      </c>
      <c r="I709" s="33"/>
      <c r="J709" s="17" t="s">
        <v>93</v>
      </c>
      <c r="K709" s="150" t="str">
        <f t="shared" si="205"/>
        <v>-</v>
      </c>
      <c r="L709" s="123"/>
      <c r="M709" s="123"/>
      <c r="N709" s="123"/>
      <c r="O709" s="123"/>
      <c r="P709" s="123"/>
      <c r="Q709" s="123"/>
      <c r="AC709" s="50" t="str">
        <f t="shared" si="207"/>
        <v>22.1</v>
      </c>
      <c r="AD709" s="19">
        <f t="shared" si="208"/>
        <v>688</v>
      </c>
      <c r="AE709" s="49" t="str">
        <f t="shared" si="206"/>
        <v>22.1688</v>
      </c>
      <c r="BD709" s="19" t="e">
        <f>VLOOKUP(AE709,ORGANOGRAMAES!$C$1:$N$6000,2,0)</f>
        <v>#N/A</v>
      </c>
      <c r="BE709" s="19" t="e">
        <f>VLOOKUP(AE709,ORGANOGRAMAES!$C$1:$N$6000,3,0)</f>
        <v>#N/A</v>
      </c>
      <c r="BF709" s="19" t="e">
        <f>VLOOKUP(AE709,ORGANOGRAMAES!$C$1:$N$6000,4,0)</f>
        <v>#N/A</v>
      </c>
      <c r="BG709" s="19" t="e">
        <f>VLOOKUP(AE709,ORGANOGRAMAES!$C$1:$N$6000,5,0)</f>
        <v>#N/A</v>
      </c>
      <c r="BH709" s="19" t="e">
        <f>VLOOKUP(AE709,ORGANOGRAMAES!$C$1:$N$6000,6,0)</f>
        <v>#N/A</v>
      </c>
      <c r="BI709" s="19" t="e">
        <f>VLOOKUP(AE709,ORGANOGRAMAES!$C$1:$N$6000,7,0)</f>
        <v>#N/A</v>
      </c>
      <c r="BJ709" s="19" t="e">
        <f>VLOOKUP(AE709,ORGANOGRAMAES!$C$1:$N$6000,8,0)</f>
        <v>#N/A</v>
      </c>
      <c r="BK709" s="19" t="e">
        <f>VLOOKUP(AE709,ORGANOGRAMAES!$C$1:$N$6000,9,0)</f>
        <v>#N/A</v>
      </c>
      <c r="BL709" s="19" t="e">
        <f>VLOOKUP(AE709,ORGANOGRAMAES!$C$1:$N$6000,10,0)</f>
        <v>#N/A</v>
      </c>
      <c r="BM709" s="19" t="e">
        <f>VLOOKUP(AE709,ORGANOGRAMAES!$C$1:$N$6000,11,0)</f>
        <v>#N/A</v>
      </c>
      <c r="BN709" s="19" t="e">
        <f>VLOOKUP(AE709,ORGANOGRAMAES!$C$1:$N$6000,12,0)</f>
        <v>#N/A</v>
      </c>
      <c r="BP709" s="19" t="str">
        <f t="shared" si="191"/>
        <v>-</v>
      </c>
      <c r="BQ709" s="19" t="str">
        <f t="shared" si="192"/>
        <v>-</v>
      </c>
      <c r="BR709" s="19" t="str">
        <f t="shared" si="193"/>
        <v>-</v>
      </c>
      <c r="BS709" s="19" t="str">
        <f t="shared" si="194"/>
        <v>-</v>
      </c>
      <c r="BT709" s="19" t="str">
        <f t="shared" si="195"/>
        <v>-</v>
      </c>
      <c r="BU709" s="19" t="str">
        <f t="shared" si="196"/>
        <v>-</v>
      </c>
      <c r="BV709" s="19" t="str">
        <f t="shared" si="197"/>
        <v>-</v>
      </c>
      <c r="BW709" s="19" t="str">
        <f t="shared" si="198"/>
        <v>-</v>
      </c>
      <c r="BX709" s="19" t="str">
        <f t="shared" si="199"/>
        <v>-</v>
      </c>
      <c r="BY709" s="19" t="str">
        <f t="shared" si="200"/>
        <v>-</v>
      </c>
      <c r="BZ709" s="19" t="str">
        <f t="shared" si="201"/>
        <v>-</v>
      </c>
    </row>
    <row r="710" spans="1:78">
      <c r="A710" s="106" t="str">
        <f t="shared" si="202"/>
        <v>22.1.00.00.00.00.00</v>
      </c>
      <c r="B710" s="106">
        <f t="shared" si="203"/>
        <v>22</v>
      </c>
      <c r="C710" s="107" t="str">
        <f t="shared" si="204"/>
        <v>1</v>
      </c>
      <c r="D710" s="32" t="s">
        <v>7024</v>
      </c>
      <c r="E710" s="32" t="s">
        <v>7024</v>
      </c>
      <c r="F710" s="32" t="s">
        <v>7024</v>
      </c>
      <c r="G710" s="32" t="s">
        <v>7024</v>
      </c>
      <c r="H710" s="32" t="s">
        <v>7024</v>
      </c>
      <c r="I710" s="33"/>
      <c r="J710" s="17" t="s">
        <v>93</v>
      </c>
      <c r="K710" s="150" t="str">
        <f t="shared" si="205"/>
        <v>-</v>
      </c>
      <c r="L710" s="123"/>
      <c r="M710" s="123"/>
      <c r="N710" s="123"/>
      <c r="O710" s="123"/>
      <c r="P710" s="123"/>
      <c r="Q710" s="123"/>
      <c r="AC710" s="50" t="str">
        <f t="shared" si="207"/>
        <v>22.1</v>
      </c>
      <c r="AD710" s="19">
        <f t="shared" si="208"/>
        <v>689</v>
      </c>
      <c r="AE710" s="49" t="str">
        <f t="shared" si="206"/>
        <v>22.1689</v>
      </c>
      <c r="BD710" s="19" t="e">
        <f>VLOOKUP(AE710,ORGANOGRAMAES!$C$1:$N$6000,2,0)</f>
        <v>#N/A</v>
      </c>
      <c r="BE710" s="19" t="e">
        <f>VLOOKUP(AE710,ORGANOGRAMAES!$C$1:$N$6000,3,0)</f>
        <v>#N/A</v>
      </c>
      <c r="BF710" s="19" t="e">
        <f>VLOOKUP(AE710,ORGANOGRAMAES!$C$1:$N$6000,4,0)</f>
        <v>#N/A</v>
      </c>
      <c r="BG710" s="19" t="e">
        <f>VLOOKUP(AE710,ORGANOGRAMAES!$C$1:$N$6000,5,0)</f>
        <v>#N/A</v>
      </c>
      <c r="BH710" s="19" t="e">
        <f>VLOOKUP(AE710,ORGANOGRAMAES!$C$1:$N$6000,6,0)</f>
        <v>#N/A</v>
      </c>
      <c r="BI710" s="19" t="e">
        <f>VLOOKUP(AE710,ORGANOGRAMAES!$C$1:$N$6000,7,0)</f>
        <v>#N/A</v>
      </c>
      <c r="BJ710" s="19" t="e">
        <f>VLOOKUP(AE710,ORGANOGRAMAES!$C$1:$N$6000,8,0)</f>
        <v>#N/A</v>
      </c>
      <c r="BK710" s="19" t="e">
        <f>VLOOKUP(AE710,ORGANOGRAMAES!$C$1:$N$6000,9,0)</f>
        <v>#N/A</v>
      </c>
      <c r="BL710" s="19" t="e">
        <f>VLOOKUP(AE710,ORGANOGRAMAES!$C$1:$N$6000,10,0)</f>
        <v>#N/A</v>
      </c>
      <c r="BM710" s="19" t="e">
        <f>VLOOKUP(AE710,ORGANOGRAMAES!$C$1:$N$6000,11,0)</f>
        <v>#N/A</v>
      </c>
      <c r="BN710" s="19" t="e">
        <f>VLOOKUP(AE710,ORGANOGRAMAES!$C$1:$N$6000,12,0)</f>
        <v>#N/A</v>
      </c>
      <c r="BP710" s="19" t="str">
        <f t="shared" si="191"/>
        <v>-</v>
      </c>
      <c r="BQ710" s="19" t="str">
        <f t="shared" si="192"/>
        <v>-</v>
      </c>
      <c r="BR710" s="19" t="str">
        <f t="shared" si="193"/>
        <v>-</v>
      </c>
      <c r="BS710" s="19" t="str">
        <f t="shared" si="194"/>
        <v>-</v>
      </c>
      <c r="BT710" s="19" t="str">
        <f t="shared" si="195"/>
        <v>-</v>
      </c>
      <c r="BU710" s="19" t="str">
        <f t="shared" si="196"/>
        <v>-</v>
      </c>
      <c r="BV710" s="19" t="str">
        <f t="shared" si="197"/>
        <v>-</v>
      </c>
      <c r="BW710" s="19" t="str">
        <f t="shared" si="198"/>
        <v>-</v>
      </c>
      <c r="BX710" s="19" t="str">
        <f t="shared" si="199"/>
        <v>-</v>
      </c>
      <c r="BY710" s="19" t="str">
        <f t="shared" si="200"/>
        <v>-</v>
      </c>
      <c r="BZ710" s="19" t="str">
        <f t="shared" si="201"/>
        <v>-</v>
      </c>
    </row>
    <row r="711" spans="1:78">
      <c r="A711" s="106" t="str">
        <f t="shared" si="202"/>
        <v>22.1.00.00.00.00.00</v>
      </c>
      <c r="B711" s="106">
        <f t="shared" si="203"/>
        <v>22</v>
      </c>
      <c r="C711" s="107" t="str">
        <f t="shared" si="204"/>
        <v>1</v>
      </c>
      <c r="D711" s="32" t="s">
        <v>7024</v>
      </c>
      <c r="E711" s="32" t="s">
        <v>7024</v>
      </c>
      <c r="F711" s="32" t="s">
        <v>7024</v>
      </c>
      <c r="G711" s="32" t="s">
        <v>7024</v>
      </c>
      <c r="H711" s="32" t="s">
        <v>7024</v>
      </c>
      <c r="I711" s="33"/>
      <c r="J711" s="17" t="s">
        <v>93</v>
      </c>
      <c r="K711" s="150" t="str">
        <f t="shared" si="205"/>
        <v>-</v>
      </c>
      <c r="L711" s="123"/>
      <c r="M711" s="123"/>
      <c r="N711" s="123"/>
      <c r="O711" s="123"/>
      <c r="P711" s="123"/>
      <c r="Q711" s="123"/>
      <c r="AC711" s="50" t="str">
        <f t="shared" si="207"/>
        <v>22.1</v>
      </c>
      <c r="AD711" s="19">
        <f t="shared" si="208"/>
        <v>690</v>
      </c>
      <c r="AE711" s="49" t="str">
        <f t="shared" si="206"/>
        <v>22.1690</v>
      </c>
      <c r="BD711" s="19" t="e">
        <f>VLOOKUP(AE711,ORGANOGRAMAES!$C$1:$N$6000,2,0)</f>
        <v>#N/A</v>
      </c>
      <c r="BE711" s="19" t="e">
        <f>VLOOKUP(AE711,ORGANOGRAMAES!$C$1:$N$6000,3,0)</f>
        <v>#N/A</v>
      </c>
      <c r="BF711" s="19" t="e">
        <f>VLOOKUP(AE711,ORGANOGRAMAES!$C$1:$N$6000,4,0)</f>
        <v>#N/A</v>
      </c>
      <c r="BG711" s="19" t="e">
        <f>VLOOKUP(AE711,ORGANOGRAMAES!$C$1:$N$6000,5,0)</f>
        <v>#N/A</v>
      </c>
      <c r="BH711" s="19" t="e">
        <f>VLOOKUP(AE711,ORGANOGRAMAES!$C$1:$N$6000,6,0)</f>
        <v>#N/A</v>
      </c>
      <c r="BI711" s="19" t="e">
        <f>VLOOKUP(AE711,ORGANOGRAMAES!$C$1:$N$6000,7,0)</f>
        <v>#N/A</v>
      </c>
      <c r="BJ711" s="19" t="e">
        <f>VLOOKUP(AE711,ORGANOGRAMAES!$C$1:$N$6000,8,0)</f>
        <v>#N/A</v>
      </c>
      <c r="BK711" s="19" t="e">
        <f>VLOOKUP(AE711,ORGANOGRAMAES!$C$1:$N$6000,9,0)</f>
        <v>#N/A</v>
      </c>
      <c r="BL711" s="19" t="e">
        <f>VLOOKUP(AE711,ORGANOGRAMAES!$C$1:$N$6000,10,0)</f>
        <v>#N/A</v>
      </c>
      <c r="BM711" s="19" t="e">
        <f>VLOOKUP(AE711,ORGANOGRAMAES!$C$1:$N$6000,11,0)</f>
        <v>#N/A</v>
      </c>
      <c r="BN711" s="19" t="e">
        <f>VLOOKUP(AE711,ORGANOGRAMAES!$C$1:$N$6000,12,0)</f>
        <v>#N/A</v>
      </c>
      <c r="BP711" s="19" t="str">
        <f t="shared" si="191"/>
        <v>-</v>
      </c>
      <c r="BQ711" s="19" t="str">
        <f t="shared" si="192"/>
        <v>-</v>
      </c>
      <c r="BR711" s="19" t="str">
        <f t="shared" si="193"/>
        <v>-</v>
      </c>
      <c r="BS711" s="19" t="str">
        <f t="shared" si="194"/>
        <v>-</v>
      </c>
      <c r="BT711" s="19" t="str">
        <f t="shared" si="195"/>
        <v>-</v>
      </c>
      <c r="BU711" s="19" t="str">
        <f t="shared" si="196"/>
        <v>-</v>
      </c>
      <c r="BV711" s="19" t="str">
        <f t="shared" si="197"/>
        <v>-</v>
      </c>
      <c r="BW711" s="19" t="str">
        <f t="shared" si="198"/>
        <v>-</v>
      </c>
      <c r="BX711" s="19" t="str">
        <f t="shared" si="199"/>
        <v>-</v>
      </c>
      <c r="BY711" s="19" t="str">
        <f t="shared" si="200"/>
        <v>-</v>
      </c>
      <c r="BZ711" s="19" t="str">
        <f t="shared" si="201"/>
        <v>-</v>
      </c>
    </row>
    <row r="712" spans="1:78">
      <c r="A712" s="106" t="str">
        <f t="shared" si="202"/>
        <v>22.1.00.00.00.00.00</v>
      </c>
      <c r="B712" s="106">
        <f t="shared" si="203"/>
        <v>22</v>
      </c>
      <c r="C712" s="107" t="str">
        <f t="shared" si="204"/>
        <v>1</v>
      </c>
      <c r="D712" s="32" t="s">
        <v>7024</v>
      </c>
      <c r="E712" s="32" t="s">
        <v>7024</v>
      </c>
      <c r="F712" s="32" t="s">
        <v>7024</v>
      </c>
      <c r="G712" s="32" t="s">
        <v>7024</v>
      </c>
      <c r="H712" s="32" t="s">
        <v>7024</v>
      </c>
      <c r="I712" s="33"/>
      <c r="J712" s="17" t="s">
        <v>93</v>
      </c>
      <c r="K712" s="150" t="str">
        <f t="shared" si="205"/>
        <v>-</v>
      </c>
      <c r="L712" s="123"/>
      <c r="M712" s="123"/>
      <c r="N712" s="123"/>
      <c r="O712" s="123"/>
      <c r="P712" s="123"/>
      <c r="Q712" s="123"/>
      <c r="AC712" s="50" t="str">
        <f t="shared" si="207"/>
        <v>22.1</v>
      </c>
      <c r="AD712" s="19">
        <f t="shared" si="208"/>
        <v>691</v>
      </c>
      <c r="AE712" s="49" t="str">
        <f t="shared" si="206"/>
        <v>22.1691</v>
      </c>
      <c r="BD712" s="19" t="e">
        <f>VLOOKUP(AE712,ORGANOGRAMAES!$C$1:$N$6000,2,0)</f>
        <v>#N/A</v>
      </c>
      <c r="BE712" s="19" t="e">
        <f>VLOOKUP(AE712,ORGANOGRAMAES!$C$1:$N$6000,3,0)</f>
        <v>#N/A</v>
      </c>
      <c r="BF712" s="19" t="e">
        <f>VLOOKUP(AE712,ORGANOGRAMAES!$C$1:$N$6000,4,0)</f>
        <v>#N/A</v>
      </c>
      <c r="BG712" s="19" t="e">
        <f>VLOOKUP(AE712,ORGANOGRAMAES!$C$1:$N$6000,5,0)</f>
        <v>#N/A</v>
      </c>
      <c r="BH712" s="19" t="e">
        <f>VLOOKUP(AE712,ORGANOGRAMAES!$C$1:$N$6000,6,0)</f>
        <v>#N/A</v>
      </c>
      <c r="BI712" s="19" t="e">
        <f>VLOOKUP(AE712,ORGANOGRAMAES!$C$1:$N$6000,7,0)</f>
        <v>#N/A</v>
      </c>
      <c r="BJ712" s="19" t="e">
        <f>VLOOKUP(AE712,ORGANOGRAMAES!$C$1:$N$6000,8,0)</f>
        <v>#N/A</v>
      </c>
      <c r="BK712" s="19" t="e">
        <f>VLOOKUP(AE712,ORGANOGRAMAES!$C$1:$N$6000,9,0)</f>
        <v>#N/A</v>
      </c>
      <c r="BL712" s="19" t="e">
        <f>VLOOKUP(AE712,ORGANOGRAMAES!$C$1:$N$6000,10,0)</f>
        <v>#N/A</v>
      </c>
      <c r="BM712" s="19" t="e">
        <f>VLOOKUP(AE712,ORGANOGRAMAES!$C$1:$N$6000,11,0)</f>
        <v>#N/A</v>
      </c>
      <c r="BN712" s="19" t="e">
        <f>VLOOKUP(AE712,ORGANOGRAMAES!$C$1:$N$6000,12,0)</f>
        <v>#N/A</v>
      </c>
      <c r="BP712" s="19" t="str">
        <f t="shared" si="191"/>
        <v>-</v>
      </c>
      <c r="BQ712" s="19" t="str">
        <f t="shared" si="192"/>
        <v>-</v>
      </c>
      <c r="BR712" s="19" t="str">
        <f t="shared" si="193"/>
        <v>-</v>
      </c>
      <c r="BS712" s="19" t="str">
        <f t="shared" si="194"/>
        <v>-</v>
      </c>
      <c r="BT712" s="19" t="str">
        <f t="shared" si="195"/>
        <v>-</v>
      </c>
      <c r="BU712" s="19" t="str">
        <f t="shared" si="196"/>
        <v>-</v>
      </c>
      <c r="BV712" s="19" t="str">
        <f t="shared" si="197"/>
        <v>-</v>
      </c>
      <c r="BW712" s="19" t="str">
        <f t="shared" si="198"/>
        <v>-</v>
      </c>
      <c r="BX712" s="19" t="str">
        <f t="shared" si="199"/>
        <v>-</v>
      </c>
      <c r="BY712" s="19" t="str">
        <f t="shared" si="200"/>
        <v>-</v>
      </c>
      <c r="BZ712" s="19" t="str">
        <f t="shared" si="201"/>
        <v>-</v>
      </c>
    </row>
    <row r="713" spans="1:78">
      <c r="A713" s="106" t="str">
        <f t="shared" si="202"/>
        <v>22.1.00.00.00.00.00</v>
      </c>
      <c r="B713" s="106">
        <f t="shared" si="203"/>
        <v>22</v>
      </c>
      <c r="C713" s="107" t="str">
        <f t="shared" si="204"/>
        <v>1</v>
      </c>
      <c r="D713" s="32" t="s">
        <v>7024</v>
      </c>
      <c r="E713" s="32" t="s">
        <v>7024</v>
      </c>
      <c r="F713" s="32" t="s">
        <v>7024</v>
      </c>
      <c r="G713" s="32" t="s">
        <v>7024</v>
      </c>
      <c r="H713" s="32" t="s">
        <v>7024</v>
      </c>
      <c r="I713" s="33"/>
      <c r="J713" s="17" t="s">
        <v>93</v>
      </c>
      <c r="K713" s="150" t="str">
        <f t="shared" si="205"/>
        <v>-</v>
      </c>
      <c r="L713" s="123"/>
      <c r="M713" s="123"/>
      <c r="N713" s="123"/>
      <c r="O713" s="123"/>
      <c r="P713" s="123"/>
      <c r="Q713" s="123"/>
      <c r="AC713" s="50" t="str">
        <f t="shared" si="207"/>
        <v>22.1</v>
      </c>
      <c r="AD713" s="19">
        <f t="shared" si="208"/>
        <v>692</v>
      </c>
      <c r="AE713" s="49" t="str">
        <f t="shared" si="206"/>
        <v>22.1692</v>
      </c>
      <c r="BD713" s="19" t="e">
        <f>VLOOKUP(AE713,ORGANOGRAMAES!$C$1:$N$6000,2,0)</f>
        <v>#N/A</v>
      </c>
      <c r="BE713" s="19" t="e">
        <f>VLOOKUP(AE713,ORGANOGRAMAES!$C$1:$N$6000,3,0)</f>
        <v>#N/A</v>
      </c>
      <c r="BF713" s="19" t="e">
        <f>VLOOKUP(AE713,ORGANOGRAMAES!$C$1:$N$6000,4,0)</f>
        <v>#N/A</v>
      </c>
      <c r="BG713" s="19" t="e">
        <f>VLOOKUP(AE713,ORGANOGRAMAES!$C$1:$N$6000,5,0)</f>
        <v>#N/A</v>
      </c>
      <c r="BH713" s="19" t="e">
        <f>VLOOKUP(AE713,ORGANOGRAMAES!$C$1:$N$6000,6,0)</f>
        <v>#N/A</v>
      </c>
      <c r="BI713" s="19" t="e">
        <f>VLOOKUP(AE713,ORGANOGRAMAES!$C$1:$N$6000,7,0)</f>
        <v>#N/A</v>
      </c>
      <c r="BJ713" s="19" t="e">
        <f>VLOOKUP(AE713,ORGANOGRAMAES!$C$1:$N$6000,8,0)</f>
        <v>#N/A</v>
      </c>
      <c r="BK713" s="19" t="e">
        <f>VLOOKUP(AE713,ORGANOGRAMAES!$C$1:$N$6000,9,0)</f>
        <v>#N/A</v>
      </c>
      <c r="BL713" s="19" t="e">
        <f>VLOOKUP(AE713,ORGANOGRAMAES!$C$1:$N$6000,10,0)</f>
        <v>#N/A</v>
      </c>
      <c r="BM713" s="19" t="e">
        <f>VLOOKUP(AE713,ORGANOGRAMAES!$C$1:$N$6000,11,0)</f>
        <v>#N/A</v>
      </c>
      <c r="BN713" s="19" t="e">
        <f>VLOOKUP(AE713,ORGANOGRAMAES!$C$1:$N$6000,12,0)</f>
        <v>#N/A</v>
      </c>
      <c r="BP713" s="19" t="str">
        <f t="shared" si="191"/>
        <v>-</v>
      </c>
      <c r="BQ713" s="19" t="str">
        <f t="shared" si="192"/>
        <v>-</v>
      </c>
      <c r="BR713" s="19" t="str">
        <f t="shared" si="193"/>
        <v>-</v>
      </c>
      <c r="BS713" s="19" t="str">
        <f t="shared" si="194"/>
        <v>-</v>
      </c>
      <c r="BT713" s="19" t="str">
        <f t="shared" si="195"/>
        <v>-</v>
      </c>
      <c r="BU713" s="19" t="str">
        <f t="shared" si="196"/>
        <v>-</v>
      </c>
      <c r="BV713" s="19" t="str">
        <f t="shared" si="197"/>
        <v>-</v>
      </c>
      <c r="BW713" s="19" t="str">
        <f t="shared" si="198"/>
        <v>-</v>
      </c>
      <c r="BX713" s="19" t="str">
        <f t="shared" si="199"/>
        <v>-</v>
      </c>
      <c r="BY713" s="19" t="str">
        <f t="shared" si="200"/>
        <v>-</v>
      </c>
      <c r="BZ713" s="19" t="str">
        <f t="shared" si="201"/>
        <v>-</v>
      </c>
    </row>
    <row r="714" spans="1:78">
      <c r="A714" s="106" t="str">
        <f t="shared" si="202"/>
        <v>22.1.00.00.00.00.00</v>
      </c>
      <c r="B714" s="106">
        <f t="shared" si="203"/>
        <v>22</v>
      </c>
      <c r="C714" s="107" t="str">
        <f t="shared" si="204"/>
        <v>1</v>
      </c>
      <c r="D714" s="32" t="s">
        <v>7024</v>
      </c>
      <c r="E714" s="32" t="s">
        <v>7024</v>
      </c>
      <c r="F714" s="32" t="s">
        <v>7024</v>
      </c>
      <c r="G714" s="32" t="s">
        <v>7024</v>
      </c>
      <c r="H714" s="32" t="s">
        <v>7024</v>
      </c>
      <c r="I714" s="33"/>
      <c r="J714" s="17" t="s">
        <v>93</v>
      </c>
      <c r="K714" s="150" t="str">
        <f t="shared" si="205"/>
        <v>-</v>
      </c>
      <c r="L714" s="123"/>
      <c r="M714" s="123"/>
      <c r="N714" s="123"/>
      <c r="O714" s="123"/>
      <c r="P714" s="123"/>
      <c r="Q714" s="123"/>
      <c r="AC714" s="50" t="str">
        <f t="shared" si="207"/>
        <v>22.1</v>
      </c>
      <c r="AD714" s="19">
        <f t="shared" si="208"/>
        <v>693</v>
      </c>
      <c r="AE714" s="49" t="str">
        <f t="shared" si="206"/>
        <v>22.1693</v>
      </c>
      <c r="BD714" s="19" t="e">
        <f>VLOOKUP(AE714,ORGANOGRAMAES!$C$1:$N$6000,2,0)</f>
        <v>#N/A</v>
      </c>
      <c r="BE714" s="19" t="e">
        <f>VLOOKUP(AE714,ORGANOGRAMAES!$C$1:$N$6000,3,0)</f>
        <v>#N/A</v>
      </c>
      <c r="BF714" s="19" t="e">
        <f>VLOOKUP(AE714,ORGANOGRAMAES!$C$1:$N$6000,4,0)</f>
        <v>#N/A</v>
      </c>
      <c r="BG714" s="19" t="e">
        <f>VLOOKUP(AE714,ORGANOGRAMAES!$C$1:$N$6000,5,0)</f>
        <v>#N/A</v>
      </c>
      <c r="BH714" s="19" t="e">
        <f>VLOOKUP(AE714,ORGANOGRAMAES!$C$1:$N$6000,6,0)</f>
        <v>#N/A</v>
      </c>
      <c r="BI714" s="19" t="e">
        <f>VLOOKUP(AE714,ORGANOGRAMAES!$C$1:$N$6000,7,0)</f>
        <v>#N/A</v>
      </c>
      <c r="BJ714" s="19" t="e">
        <f>VLOOKUP(AE714,ORGANOGRAMAES!$C$1:$N$6000,8,0)</f>
        <v>#N/A</v>
      </c>
      <c r="BK714" s="19" t="e">
        <f>VLOOKUP(AE714,ORGANOGRAMAES!$C$1:$N$6000,9,0)</f>
        <v>#N/A</v>
      </c>
      <c r="BL714" s="19" t="e">
        <f>VLOOKUP(AE714,ORGANOGRAMAES!$C$1:$N$6000,10,0)</f>
        <v>#N/A</v>
      </c>
      <c r="BM714" s="19" t="e">
        <f>VLOOKUP(AE714,ORGANOGRAMAES!$C$1:$N$6000,11,0)</f>
        <v>#N/A</v>
      </c>
      <c r="BN714" s="19" t="e">
        <f>VLOOKUP(AE714,ORGANOGRAMAES!$C$1:$N$6000,12,0)</f>
        <v>#N/A</v>
      </c>
      <c r="BP714" s="19" t="str">
        <f t="shared" si="191"/>
        <v>-</v>
      </c>
      <c r="BQ714" s="19" t="str">
        <f t="shared" si="192"/>
        <v>-</v>
      </c>
      <c r="BR714" s="19" t="str">
        <f t="shared" si="193"/>
        <v>-</v>
      </c>
      <c r="BS714" s="19" t="str">
        <f t="shared" si="194"/>
        <v>-</v>
      </c>
      <c r="BT714" s="19" t="str">
        <f t="shared" si="195"/>
        <v>-</v>
      </c>
      <c r="BU714" s="19" t="str">
        <f t="shared" si="196"/>
        <v>-</v>
      </c>
      <c r="BV714" s="19" t="str">
        <f t="shared" si="197"/>
        <v>-</v>
      </c>
      <c r="BW714" s="19" t="str">
        <f t="shared" si="198"/>
        <v>-</v>
      </c>
      <c r="BX714" s="19" t="str">
        <f t="shared" si="199"/>
        <v>-</v>
      </c>
      <c r="BY714" s="19" t="str">
        <f t="shared" si="200"/>
        <v>-</v>
      </c>
      <c r="BZ714" s="19" t="str">
        <f t="shared" si="201"/>
        <v>-</v>
      </c>
    </row>
    <row r="715" spans="1:78">
      <c r="A715" s="106" t="str">
        <f t="shared" si="202"/>
        <v>22.1.00.00.00.00.00</v>
      </c>
      <c r="B715" s="106">
        <f t="shared" si="203"/>
        <v>22</v>
      </c>
      <c r="C715" s="107" t="str">
        <f t="shared" si="204"/>
        <v>1</v>
      </c>
      <c r="D715" s="32" t="s">
        <v>7024</v>
      </c>
      <c r="E715" s="32" t="s">
        <v>7024</v>
      </c>
      <c r="F715" s="32" t="s">
        <v>7024</v>
      </c>
      <c r="G715" s="32" t="s">
        <v>7024</v>
      </c>
      <c r="H715" s="32" t="s">
        <v>7024</v>
      </c>
      <c r="I715" s="33"/>
      <c r="J715" s="17" t="s">
        <v>93</v>
      </c>
      <c r="K715" s="150" t="str">
        <f t="shared" si="205"/>
        <v>-</v>
      </c>
      <c r="L715" s="123"/>
      <c r="M715" s="123"/>
      <c r="N715" s="123"/>
      <c r="O715" s="123"/>
      <c r="P715" s="123"/>
      <c r="Q715" s="123"/>
      <c r="AC715" s="50" t="str">
        <f t="shared" si="207"/>
        <v>22.1</v>
      </c>
      <c r="AD715" s="19">
        <f t="shared" si="208"/>
        <v>694</v>
      </c>
      <c r="AE715" s="49" t="str">
        <f t="shared" si="206"/>
        <v>22.1694</v>
      </c>
      <c r="BD715" s="19" t="e">
        <f>VLOOKUP(AE715,ORGANOGRAMAES!$C$1:$N$6000,2,0)</f>
        <v>#N/A</v>
      </c>
      <c r="BE715" s="19" t="e">
        <f>VLOOKUP(AE715,ORGANOGRAMAES!$C$1:$N$6000,3,0)</f>
        <v>#N/A</v>
      </c>
      <c r="BF715" s="19" t="e">
        <f>VLOOKUP(AE715,ORGANOGRAMAES!$C$1:$N$6000,4,0)</f>
        <v>#N/A</v>
      </c>
      <c r="BG715" s="19" t="e">
        <f>VLOOKUP(AE715,ORGANOGRAMAES!$C$1:$N$6000,5,0)</f>
        <v>#N/A</v>
      </c>
      <c r="BH715" s="19" t="e">
        <f>VLOOKUP(AE715,ORGANOGRAMAES!$C$1:$N$6000,6,0)</f>
        <v>#N/A</v>
      </c>
      <c r="BI715" s="19" t="e">
        <f>VLOOKUP(AE715,ORGANOGRAMAES!$C$1:$N$6000,7,0)</f>
        <v>#N/A</v>
      </c>
      <c r="BJ715" s="19" t="e">
        <f>VLOOKUP(AE715,ORGANOGRAMAES!$C$1:$N$6000,8,0)</f>
        <v>#N/A</v>
      </c>
      <c r="BK715" s="19" t="e">
        <f>VLOOKUP(AE715,ORGANOGRAMAES!$C$1:$N$6000,9,0)</f>
        <v>#N/A</v>
      </c>
      <c r="BL715" s="19" t="e">
        <f>VLOOKUP(AE715,ORGANOGRAMAES!$C$1:$N$6000,10,0)</f>
        <v>#N/A</v>
      </c>
      <c r="BM715" s="19" t="e">
        <f>VLOOKUP(AE715,ORGANOGRAMAES!$C$1:$N$6000,11,0)</f>
        <v>#N/A</v>
      </c>
      <c r="BN715" s="19" t="e">
        <f>VLOOKUP(AE715,ORGANOGRAMAES!$C$1:$N$6000,12,0)</f>
        <v>#N/A</v>
      </c>
      <c r="BP715" s="19" t="str">
        <f t="shared" si="191"/>
        <v>-</v>
      </c>
      <c r="BQ715" s="19" t="str">
        <f t="shared" si="192"/>
        <v>-</v>
      </c>
      <c r="BR715" s="19" t="str">
        <f t="shared" si="193"/>
        <v>-</v>
      </c>
      <c r="BS715" s="19" t="str">
        <f t="shared" si="194"/>
        <v>-</v>
      </c>
      <c r="BT715" s="19" t="str">
        <f t="shared" si="195"/>
        <v>-</v>
      </c>
      <c r="BU715" s="19" t="str">
        <f t="shared" si="196"/>
        <v>-</v>
      </c>
      <c r="BV715" s="19" t="str">
        <f t="shared" si="197"/>
        <v>-</v>
      </c>
      <c r="BW715" s="19" t="str">
        <f t="shared" si="198"/>
        <v>-</v>
      </c>
      <c r="BX715" s="19" t="str">
        <f t="shared" si="199"/>
        <v>-</v>
      </c>
      <c r="BY715" s="19" t="str">
        <f t="shared" si="200"/>
        <v>-</v>
      </c>
      <c r="BZ715" s="19" t="str">
        <f t="shared" si="201"/>
        <v>-</v>
      </c>
    </row>
    <row r="716" spans="1:78">
      <c r="A716" s="106" t="str">
        <f t="shared" si="202"/>
        <v>22.1.00.00.00.00.00</v>
      </c>
      <c r="B716" s="106">
        <f t="shared" si="203"/>
        <v>22</v>
      </c>
      <c r="C716" s="107" t="str">
        <f t="shared" si="204"/>
        <v>1</v>
      </c>
      <c r="D716" s="32" t="s">
        <v>7024</v>
      </c>
      <c r="E716" s="32" t="s">
        <v>7024</v>
      </c>
      <c r="F716" s="32" t="s">
        <v>7024</v>
      </c>
      <c r="G716" s="32" t="s">
        <v>7024</v>
      </c>
      <c r="H716" s="32" t="s">
        <v>7024</v>
      </c>
      <c r="I716" s="33"/>
      <c r="J716" s="17" t="s">
        <v>93</v>
      </c>
      <c r="K716" s="150" t="str">
        <f t="shared" si="205"/>
        <v>-</v>
      </c>
      <c r="L716" s="123"/>
      <c r="M716" s="123"/>
      <c r="N716" s="123"/>
      <c r="O716" s="123"/>
      <c r="P716" s="123"/>
      <c r="Q716" s="123"/>
      <c r="AC716" s="50" t="str">
        <f t="shared" si="207"/>
        <v>22.1</v>
      </c>
      <c r="AD716" s="19">
        <f t="shared" si="208"/>
        <v>695</v>
      </c>
      <c r="AE716" s="49" t="str">
        <f t="shared" si="206"/>
        <v>22.1695</v>
      </c>
      <c r="BD716" s="19" t="e">
        <f>VLOOKUP(AE716,ORGANOGRAMAES!$C$1:$N$6000,2,0)</f>
        <v>#N/A</v>
      </c>
      <c r="BE716" s="19" t="e">
        <f>VLOOKUP(AE716,ORGANOGRAMAES!$C$1:$N$6000,3,0)</f>
        <v>#N/A</v>
      </c>
      <c r="BF716" s="19" t="e">
        <f>VLOOKUP(AE716,ORGANOGRAMAES!$C$1:$N$6000,4,0)</f>
        <v>#N/A</v>
      </c>
      <c r="BG716" s="19" t="e">
        <f>VLOOKUP(AE716,ORGANOGRAMAES!$C$1:$N$6000,5,0)</f>
        <v>#N/A</v>
      </c>
      <c r="BH716" s="19" t="e">
        <f>VLOOKUP(AE716,ORGANOGRAMAES!$C$1:$N$6000,6,0)</f>
        <v>#N/A</v>
      </c>
      <c r="BI716" s="19" t="e">
        <f>VLOOKUP(AE716,ORGANOGRAMAES!$C$1:$N$6000,7,0)</f>
        <v>#N/A</v>
      </c>
      <c r="BJ716" s="19" t="e">
        <f>VLOOKUP(AE716,ORGANOGRAMAES!$C$1:$N$6000,8,0)</f>
        <v>#N/A</v>
      </c>
      <c r="BK716" s="19" t="e">
        <f>VLOOKUP(AE716,ORGANOGRAMAES!$C$1:$N$6000,9,0)</f>
        <v>#N/A</v>
      </c>
      <c r="BL716" s="19" t="e">
        <f>VLOOKUP(AE716,ORGANOGRAMAES!$C$1:$N$6000,10,0)</f>
        <v>#N/A</v>
      </c>
      <c r="BM716" s="19" t="e">
        <f>VLOOKUP(AE716,ORGANOGRAMAES!$C$1:$N$6000,11,0)</f>
        <v>#N/A</v>
      </c>
      <c r="BN716" s="19" t="e">
        <f>VLOOKUP(AE716,ORGANOGRAMAES!$C$1:$N$6000,12,0)</f>
        <v>#N/A</v>
      </c>
      <c r="BP716" s="19" t="str">
        <f t="shared" si="191"/>
        <v>-</v>
      </c>
      <c r="BQ716" s="19" t="str">
        <f t="shared" si="192"/>
        <v>-</v>
      </c>
      <c r="BR716" s="19" t="str">
        <f t="shared" si="193"/>
        <v>-</v>
      </c>
      <c r="BS716" s="19" t="str">
        <f t="shared" si="194"/>
        <v>-</v>
      </c>
      <c r="BT716" s="19" t="str">
        <f t="shared" si="195"/>
        <v>-</v>
      </c>
      <c r="BU716" s="19" t="str">
        <f t="shared" si="196"/>
        <v>-</v>
      </c>
      <c r="BV716" s="19" t="str">
        <f t="shared" si="197"/>
        <v>-</v>
      </c>
      <c r="BW716" s="19" t="str">
        <f t="shared" si="198"/>
        <v>-</v>
      </c>
      <c r="BX716" s="19" t="str">
        <f t="shared" si="199"/>
        <v>-</v>
      </c>
      <c r="BY716" s="19" t="str">
        <f t="shared" si="200"/>
        <v>-</v>
      </c>
      <c r="BZ716" s="19" t="str">
        <f t="shared" si="201"/>
        <v>-</v>
      </c>
    </row>
    <row r="717" spans="1:78">
      <c r="A717" s="106" t="str">
        <f t="shared" si="202"/>
        <v>22.1.00.00.00.00.00</v>
      </c>
      <c r="B717" s="106">
        <f t="shared" si="203"/>
        <v>22</v>
      </c>
      <c r="C717" s="107" t="str">
        <f t="shared" si="204"/>
        <v>1</v>
      </c>
      <c r="D717" s="32" t="s">
        <v>7024</v>
      </c>
      <c r="E717" s="32" t="s">
        <v>7024</v>
      </c>
      <c r="F717" s="32" t="s">
        <v>7024</v>
      </c>
      <c r="G717" s="32" t="s">
        <v>7024</v>
      </c>
      <c r="H717" s="32" t="s">
        <v>7024</v>
      </c>
      <c r="I717" s="33"/>
      <c r="J717" s="17" t="s">
        <v>93</v>
      </c>
      <c r="K717" s="150" t="str">
        <f t="shared" si="205"/>
        <v>-</v>
      </c>
      <c r="L717" s="123"/>
      <c r="M717" s="123"/>
      <c r="N717" s="123"/>
      <c r="O717" s="123"/>
      <c r="P717" s="123"/>
      <c r="Q717" s="123"/>
      <c r="AC717" s="50" t="str">
        <f t="shared" si="207"/>
        <v>22.1</v>
      </c>
      <c r="AD717" s="19">
        <f t="shared" si="208"/>
        <v>696</v>
      </c>
      <c r="AE717" s="49" t="str">
        <f t="shared" si="206"/>
        <v>22.1696</v>
      </c>
      <c r="BD717" s="19" t="e">
        <f>VLOOKUP(AE717,ORGANOGRAMAES!$C$1:$N$6000,2,0)</f>
        <v>#N/A</v>
      </c>
      <c r="BE717" s="19" t="e">
        <f>VLOOKUP(AE717,ORGANOGRAMAES!$C$1:$N$6000,3,0)</f>
        <v>#N/A</v>
      </c>
      <c r="BF717" s="19" t="e">
        <f>VLOOKUP(AE717,ORGANOGRAMAES!$C$1:$N$6000,4,0)</f>
        <v>#N/A</v>
      </c>
      <c r="BG717" s="19" t="e">
        <f>VLOOKUP(AE717,ORGANOGRAMAES!$C$1:$N$6000,5,0)</f>
        <v>#N/A</v>
      </c>
      <c r="BH717" s="19" t="e">
        <f>VLOOKUP(AE717,ORGANOGRAMAES!$C$1:$N$6000,6,0)</f>
        <v>#N/A</v>
      </c>
      <c r="BI717" s="19" t="e">
        <f>VLOOKUP(AE717,ORGANOGRAMAES!$C$1:$N$6000,7,0)</f>
        <v>#N/A</v>
      </c>
      <c r="BJ717" s="19" t="e">
        <f>VLOOKUP(AE717,ORGANOGRAMAES!$C$1:$N$6000,8,0)</f>
        <v>#N/A</v>
      </c>
      <c r="BK717" s="19" t="e">
        <f>VLOOKUP(AE717,ORGANOGRAMAES!$C$1:$N$6000,9,0)</f>
        <v>#N/A</v>
      </c>
      <c r="BL717" s="19" t="e">
        <f>VLOOKUP(AE717,ORGANOGRAMAES!$C$1:$N$6000,10,0)</f>
        <v>#N/A</v>
      </c>
      <c r="BM717" s="19" t="e">
        <f>VLOOKUP(AE717,ORGANOGRAMAES!$C$1:$N$6000,11,0)</f>
        <v>#N/A</v>
      </c>
      <c r="BN717" s="19" t="e">
        <f>VLOOKUP(AE717,ORGANOGRAMAES!$C$1:$N$6000,12,0)</f>
        <v>#N/A</v>
      </c>
      <c r="BP717" s="19" t="str">
        <f t="shared" si="191"/>
        <v>-</v>
      </c>
      <c r="BQ717" s="19" t="str">
        <f t="shared" si="192"/>
        <v>-</v>
      </c>
      <c r="BR717" s="19" t="str">
        <f t="shared" si="193"/>
        <v>-</v>
      </c>
      <c r="BS717" s="19" t="str">
        <f t="shared" si="194"/>
        <v>-</v>
      </c>
      <c r="BT717" s="19" t="str">
        <f t="shared" si="195"/>
        <v>-</v>
      </c>
      <c r="BU717" s="19" t="str">
        <f t="shared" si="196"/>
        <v>-</v>
      </c>
      <c r="BV717" s="19" t="str">
        <f t="shared" si="197"/>
        <v>-</v>
      </c>
      <c r="BW717" s="19" t="str">
        <f t="shared" si="198"/>
        <v>-</v>
      </c>
      <c r="BX717" s="19" t="str">
        <f t="shared" si="199"/>
        <v>-</v>
      </c>
      <c r="BY717" s="19" t="str">
        <f t="shared" si="200"/>
        <v>-</v>
      </c>
      <c r="BZ717" s="19" t="str">
        <f t="shared" si="201"/>
        <v>-</v>
      </c>
    </row>
    <row r="718" spans="1:78">
      <c r="A718" s="106" t="str">
        <f t="shared" si="202"/>
        <v>22.1.00.00.00.00.00</v>
      </c>
      <c r="B718" s="106">
        <f t="shared" si="203"/>
        <v>22</v>
      </c>
      <c r="C718" s="107" t="str">
        <f t="shared" si="204"/>
        <v>1</v>
      </c>
      <c r="D718" s="32" t="s">
        <v>7024</v>
      </c>
      <c r="E718" s="32" t="s">
        <v>7024</v>
      </c>
      <c r="F718" s="32" t="s">
        <v>7024</v>
      </c>
      <c r="G718" s="32" t="s">
        <v>7024</v>
      </c>
      <c r="H718" s="32" t="s">
        <v>7024</v>
      </c>
      <c r="I718" s="33"/>
      <c r="J718" s="17" t="s">
        <v>93</v>
      </c>
      <c r="K718" s="150" t="str">
        <f t="shared" si="205"/>
        <v>-</v>
      </c>
      <c r="L718" s="123"/>
      <c r="M718" s="123"/>
      <c r="N718" s="123"/>
      <c r="O718" s="123"/>
      <c r="P718" s="123"/>
      <c r="Q718" s="123"/>
      <c r="AC718" s="50" t="str">
        <f t="shared" si="207"/>
        <v>22.1</v>
      </c>
      <c r="AD718" s="19">
        <f t="shared" si="208"/>
        <v>697</v>
      </c>
      <c r="AE718" s="49" t="str">
        <f t="shared" si="206"/>
        <v>22.1697</v>
      </c>
      <c r="BD718" s="19" t="e">
        <f>VLOOKUP(AE718,ORGANOGRAMAES!$C$1:$N$6000,2,0)</f>
        <v>#N/A</v>
      </c>
      <c r="BE718" s="19" t="e">
        <f>VLOOKUP(AE718,ORGANOGRAMAES!$C$1:$N$6000,3,0)</f>
        <v>#N/A</v>
      </c>
      <c r="BF718" s="19" t="e">
        <f>VLOOKUP(AE718,ORGANOGRAMAES!$C$1:$N$6000,4,0)</f>
        <v>#N/A</v>
      </c>
      <c r="BG718" s="19" t="e">
        <f>VLOOKUP(AE718,ORGANOGRAMAES!$C$1:$N$6000,5,0)</f>
        <v>#N/A</v>
      </c>
      <c r="BH718" s="19" t="e">
        <f>VLOOKUP(AE718,ORGANOGRAMAES!$C$1:$N$6000,6,0)</f>
        <v>#N/A</v>
      </c>
      <c r="BI718" s="19" t="e">
        <f>VLOOKUP(AE718,ORGANOGRAMAES!$C$1:$N$6000,7,0)</f>
        <v>#N/A</v>
      </c>
      <c r="BJ718" s="19" t="e">
        <f>VLOOKUP(AE718,ORGANOGRAMAES!$C$1:$N$6000,8,0)</f>
        <v>#N/A</v>
      </c>
      <c r="BK718" s="19" t="e">
        <f>VLOOKUP(AE718,ORGANOGRAMAES!$C$1:$N$6000,9,0)</f>
        <v>#N/A</v>
      </c>
      <c r="BL718" s="19" t="e">
        <f>VLOOKUP(AE718,ORGANOGRAMAES!$C$1:$N$6000,10,0)</f>
        <v>#N/A</v>
      </c>
      <c r="BM718" s="19" t="e">
        <f>VLOOKUP(AE718,ORGANOGRAMAES!$C$1:$N$6000,11,0)</f>
        <v>#N/A</v>
      </c>
      <c r="BN718" s="19" t="e">
        <f>VLOOKUP(AE718,ORGANOGRAMAES!$C$1:$N$6000,12,0)</f>
        <v>#N/A</v>
      </c>
      <c r="BP718" s="19" t="str">
        <f t="shared" si="191"/>
        <v>-</v>
      </c>
      <c r="BQ718" s="19" t="str">
        <f t="shared" si="192"/>
        <v>-</v>
      </c>
      <c r="BR718" s="19" t="str">
        <f t="shared" si="193"/>
        <v>-</v>
      </c>
      <c r="BS718" s="19" t="str">
        <f t="shared" si="194"/>
        <v>-</v>
      </c>
      <c r="BT718" s="19" t="str">
        <f t="shared" si="195"/>
        <v>-</v>
      </c>
      <c r="BU718" s="19" t="str">
        <f t="shared" si="196"/>
        <v>-</v>
      </c>
      <c r="BV718" s="19" t="str">
        <f t="shared" si="197"/>
        <v>-</v>
      </c>
      <c r="BW718" s="19" t="str">
        <f t="shared" si="198"/>
        <v>-</v>
      </c>
      <c r="BX718" s="19" t="str">
        <f t="shared" si="199"/>
        <v>-</v>
      </c>
      <c r="BY718" s="19" t="str">
        <f t="shared" si="200"/>
        <v>-</v>
      </c>
      <c r="BZ718" s="19" t="str">
        <f t="shared" si="201"/>
        <v>-</v>
      </c>
    </row>
    <row r="719" spans="1:78">
      <c r="A719" s="106" t="str">
        <f t="shared" si="202"/>
        <v>22.1.00.00.00.00.00</v>
      </c>
      <c r="B719" s="106">
        <f t="shared" si="203"/>
        <v>22</v>
      </c>
      <c r="C719" s="107" t="str">
        <f t="shared" si="204"/>
        <v>1</v>
      </c>
      <c r="D719" s="32" t="s">
        <v>7024</v>
      </c>
      <c r="E719" s="32" t="s">
        <v>7024</v>
      </c>
      <c r="F719" s="32" t="s">
        <v>7024</v>
      </c>
      <c r="G719" s="32" t="s">
        <v>7024</v>
      </c>
      <c r="H719" s="32" t="s">
        <v>7024</v>
      </c>
      <c r="I719" s="33"/>
      <c r="J719" s="17" t="s">
        <v>93</v>
      </c>
      <c r="K719" s="150" t="str">
        <f t="shared" si="205"/>
        <v>-</v>
      </c>
      <c r="L719" s="123"/>
      <c r="M719" s="123"/>
      <c r="N719" s="123"/>
      <c r="O719" s="123"/>
      <c r="P719" s="123"/>
      <c r="Q719" s="123"/>
      <c r="AC719" s="50" t="str">
        <f t="shared" si="207"/>
        <v>22.1</v>
      </c>
      <c r="AD719" s="19">
        <f t="shared" si="208"/>
        <v>698</v>
      </c>
      <c r="AE719" s="49" t="str">
        <f t="shared" si="206"/>
        <v>22.1698</v>
      </c>
      <c r="BD719" s="19" t="e">
        <f>VLOOKUP(AE719,ORGANOGRAMAES!$C$1:$N$6000,2,0)</f>
        <v>#N/A</v>
      </c>
      <c r="BE719" s="19" t="e">
        <f>VLOOKUP(AE719,ORGANOGRAMAES!$C$1:$N$6000,3,0)</f>
        <v>#N/A</v>
      </c>
      <c r="BF719" s="19" t="e">
        <f>VLOOKUP(AE719,ORGANOGRAMAES!$C$1:$N$6000,4,0)</f>
        <v>#N/A</v>
      </c>
      <c r="BG719" s="19" t="e">
        <f>VLOOKUP(AE719,ORGANOGRAMAES!$C$1:$N$6000,5,0)</f>
        <v>#N/A</v>
      </c>
      <c r="BH719" s="19" t="e">
        <f>VLOOKUP(AE719,ORGANOGRAMAES!$C$1:$N$6000,6,0)</f>
        <v>#N/A</v>
      </c>
      <c r="BI719" s="19" t="e">
        <f>VLOOKUP(AE719,ORGANOGRAMAES!$C$1:$N$6000,7,0)</f>
        <v>#N/A</v>
      </c>
      <c r="BJ719" s="19" t="e">
        <f>VLOOKUP(AE719,ORGANOGRAMAES!$C$1:$N$6000,8,0)</f>
        <v>#N/A</v>
      </c>
      <c r="BK719" s="19" t="e">
        <f>VLOOKUP(AE719,ORGANOGRAMAES!$C$1:$N$6000,9,0)</f>
        <v>#N/A</v>
      </c>
      <c r="BL719" s="19" t="e">
        <f>VLOOKUP(AE719,ORGANOGRAMAES!$C$1:$N$6000,10,0)</f>
        <v>#N/A</v>
      </c>
      <c r="BM719" s="19" t="e">
        <f>VLOOKUP(AE719,ORGANOGRAMAES!$C$1:$N$6000,11,0)</f>
        <v>#N/A</v>
      </c>
      <c r="BN719" s="19" t="e">
        <f>VLOOKUP(AE719,ORGANOGRAMAES!$C$1:$N$6000,12,0)</f>
        <v>#N/A</v>
      </c>
      <c r="BP719" s="19" t="str">
        <f t="shared" si="191"/>
        <v>-</v>
      </c>
      <c r="BQ719" s="19" t="str">
        <f t="shared" si="192"/>
        <v>-</v>
      </c>
      <c r="BR719" s="19" t="str">
        <f t="shared" si="193"/>
        <v>-</v>
      </c>
      <c r="BS719" s="19" t="str">
        <f t="shared" si="194"/>
        <v>-</v>
      </c>
      <c r="BT719" s="19" t="str">
        <f t="shared" si="195"/>
        <v>-</v>
      </c>
      <c r="BU719" s="19" t="str">
        <f t="shared" si="196"/>
        <v>-</v>
      </c>
      <c r="BV719" s="19" t="str">
        <f t="shared" si="197"/>
        <v>-</v>
      </c>
      <c r="BW719" s="19" t="str">
        <f t="shared" si="198"/>
        <v>-</v>
      </c>
      <c r="BX719" s="19" t="str">
        <f t="shared" si="199"/>
        <v>-</v>
      </c>
      <c r="BY719" s="19" t="str">
        <f t="shared" si="200"/>
        <v>-</v>
      </c>
      <c r="BZ719" s="19" t="str">
        <f t="shared" si="201"/>
        <v>-</v>
      </c>
    </row>
    <row r="720" spans="1:78">
      <c r="A720" s="106" t="str">
        <f t="shared" si="202"/>
        <v>22.1.00.00.00.00.00</v>
      </c>
      <c r="B720" s="106">
        <f t="shared" si="203"/>
        <v>22</v>
      </c>
      <c r="C720" s="107" t="str">
        <f t="shared" si="204"/>
        <v>1</v>
      </c>
      <c r="D720" s="32" t="s">
        <v>7024</v>
      </c>
      <c r="E720" s="32" t="s">
        <v>7024</v>
      </c>
      <c r="F720" s="32" t="s">
        <v>7024</v>
      </c>
      <c r="G720" s="32" t="s">
        <v>7024</v>
      </c>
      <c r="H720" s="32" t="s">
        <v>7024</v>
      </c>
      <c r="I720" s="33"/>
      <c r="J720" s="17" t="s">
        <v>93</v>
      </c>
      <c r="K720" s="150" t="str">
        <f t="shared" si="205"/>
        <v>-</v>
      </c>
      <c r="L720" s="123"/>
      <c r="M720" s="123"/>
      <c r="N720" s="123"/>
      <c r="O720" s="123"/>
      <c r="P720" s="123"/>
      <c r="Q720" s="123"/>
      <c r="AC720" s="50" t="str">
        <f t="shared" si="207"/>
        <v>22.1</v>
      </c>
      <c r="AD720" s="19">
        <f t="shared" si="208"/>
        <v>699</v>
      </c>
      <c r="AE720" s="49" t="str">
        <f t="shared" si="206"/>
        <v>22.1699</v>
      </c>
      <c r="BD720" s="19" t="e">
        <f>VLOOKUP(AE720,ORGANOGRAMAES!$C$1:$N$6000,2,0)</f>
        <v>#N/A</v>
      </c>
      <c r="BE720" s="19" t="e">
        <f>VLOOKUP(AE720,ORGANOGRAMAES!$C$1:$N$6000,3,0)</f>
        <v>#N/A</v>
      </c>
      <c r="BF720" s="19" t="e">
        <f>VLOOKUP(AE720,ORGANOGRAMAES!$C$1:$N$6000,4,0)</f>
        <v>#N/A</v>
      </c>
      <c r="BG720" s="19" t="e">
        <f>VLOOKUP(AE720,ORGANOGRAMAES!$C$1:$N$6000,5,0)</f>
        <v>#N/A</v>
      </c>
      <c r="BH720" s="19" t="e">
        <f>VLOOKUP(AE720,ORGANOGRAMAES!$C$1:$N$6000,6,0)</f>
        <v>#N/A</v>
      </c>
      <c r="BI720" s="19" t="e">
        <f>VLOOKUP(AE720,ORGANOGRAMAES!$C$1:$N$6000,7,0)</f>
        <v>#N/A</v>
      </c>
      <c r="BJ720" s="19" t="e">
        <f>VLOOKUP(AE720,ORGANOGRAMAES!$C$1:$N$6000,8,0)</f>
        <v>#N/A</v>
      </c>
      <c r="BK720" s="19" t="e">
        <f>VLOOKUP(AE720,ORGANOGRAMAES!$C$1:$N$6000,9,0)</f>
        <v>#N/A</v>
      </c>
      <c r="BL720" s="19" t="e">
        <f>VLOOKUP(AE720,ORGANOGRAMAES!$C$1:$N$6000,10,0)</f>
        <v>#N/A</v>
      </c>
      <c r="BM720" s="19" t="e">
        <f>VLOOKUP(AE720,ORGANOGRAMAES!$C$1:$N$6000,11,0)</f>
        <v>#N/A</v>
      </c>
      <c r="BN720" s="19" t="e">
        <f>VLOOKUP(AE720,ORGANOGRAMAES!$C$1:$N$6000,12,0)</f>
        <v>#N/A</v>
      </c>
      <c r="BP720" s="19" t="str">
        <f t="shared" si="191"/>
        <v>-</v>
      </c>
      <c r="BQ720" s="19" t="str">
        <f t="shared" si="192"/>
        <v>-</v>
      </c>
      <c r="BR720" s="19" t="str">
        <f t="shared" si="193"/>
        <v>-</v>
      </c>
      <c r="BS720" s="19" t="str">
        <f t="shared" si="194"/>
        <v>-</v>
      </c>
      <c r="BT720" s="19" t="str">
        <f t="shared" si="195"/>
        <v>-</v>
      </c>
      <c r="BU720" s="19" t="str">
        <f t="shared" si="196"/>
        <v>-</v>
      </c>
      <c r="BV720" s="19" t="str">
        <f t="shared" si="197"/>
        <v>-</v>
      </c>
      <c r="BW720" s="19" t="str">
        <f t="shared" si="198"/>
        <v>-</v>
      </c>
      <c r="BX720" s="19" t="str">
        <f t="shared" si="199"/>
        <v>-</v>
      </c>
      <c r="BY720" s="19" t="str">
        <f t="shared" si="200"/>
        <v>-</v>
      </c>
      <c r="BZ720" s="19" t="str">
        <f t="shared" si="201"/>
        <v>-</v>
      </c>
    </row>
    <row r="721" spans="1:78">
      <c r="A721" s="106" t="str">
        <f t="shared" si="202"/>
        <v>22.1.00.00.00.00.00</v>
      </c>
      <c r="B721" s="106">
        <f t="shared" si="203"/>
        <v>22</v>
      </c>
      <c r="C721" s="107" t="str">
        <f t="shared" si="204"/>
        <v>1</v>
      </c>
      <c r="D721" s="32" t="s">
        <v>7024</v>
      </c>
      <c r="E721" s="32" t="s">
        <v>7024</v>
      </c>
      <c r="F721" s="32" t="s">
        <v>7024</v>
      </c>
      <c r="G721" s="32" t="s">
        <v>7024</v>
      </c>
      <c r="H721" s="32" t="s">
        <v>7024</v>
      </c>
      <c r="I721" s="33"/>
      <c r="J721" s="17" t="s">
        <v>93</v>
      </c>
      <c r="K721" s="150" t="str">
        <f t="shared" si="205"/>
        <v>-</v>
      </c>
      <c r="L721" s="123"/>
      <c r="M721" s="123"/>
      <c r="N721" s="123"/>
      <c r="O721" s="123"/>
      <c r="P721" s="123"/>
      <c r="Q721" s="123"/>
      <c r="AC721" s="50" t="str">
        <f t="shared" si="207"/>
        <v>22.1</v>
      </c>
      <c r="AD721" s="19">
        <f t="shared" si="208"/>
        <v>700</v>
      </c>
      <c r="AE721" s="49" t="str">
        <f t="shared" si="206"/>
        <v>22.1700</v>
      </c>
      <c r="BD721" s="19" t="e">
        <f>VLOOKUP(AE721,ORGANOGRAMAES!$C$1:$N$6000,2,0)</f>
        <v>#N/A</v>
      </c>
      <c r="BE721" s="19" t="e">
        <f>VLOOKUP(AE721,ORGANOGRAMAES!$C$1:$N$6000,3,0)</f>
        <v>#N/A</v>
      </c>
      <c r="BF721" s="19" t="e">
        <f>VLOOKUP(AE721,ORGANOGRAMAES!$C$1:$N$6000,4,0)</f>
        <v>#N/A</v>
      </c>
      <c r="BG721" s="19" t="e">
        <f>VLOOKUP(AE721,ORGANOGRAMAES!$C$1:$N$6000,5,0)</f>
        <v>#N/A</v>
      </c>
      <c r="BH721" s="19" t="e">
        <f>VLOOKUP(AE721,ORGANOGRAMAES!$C$1:$N$6000,6,0)</f>
        <v>#N/A</v>
      </c>
      <c r="BI721" s="19" t="e">
        <f>VLOOKUP(AE721,ORGANOGRAMAES!$C$1:$N$6000,7,0)</f>
        <v>#N/A</v>
      </c>
      <c r="BJ721" s="19" t="e">
        <f>VLOOKUP(AE721,ORGANOGRAMAES!$C$1:$N$6000,8,0)</f>
        <v>#N/A</v>
      </c>
      <c r="BK721" s="19" t="e">
        <f>VLOOKUP(AE721,ORGANOGRAMAES!$C$1:$N$6000,9,0)</f>
        <v>#N/A</v>
      </c>
      <c r="BL721" s="19" t="e">
        <f>VLOOKUP(AE721,ORGANOGRAMAES!$C$1:$N$6000,10,0)</f>
        <v>#N/A</v>
      </c>
      <c r="BM721" s="19" t="e">
        <f>VLOOKUP(AE721,ORGANOGRAMAES!$C$1:$N$6000,11,0)</f>
        <v>#N/A</v>
      </c>
      <c r="BN721" s="19" t="e">
        <f>VLOOKUP(AE721,ORGANOGRAMAES!$C$1:$N$6000,12,0)</f>
        <v>#N/A</v>
      </c>
      <c r="BP721" s="19" t="str">
        <f t="shared" si="191"/>
        <v>-</v>
      </c>
      <c r="BQ721" s="19" t="str">
        <f t="shared" si="192"/>
        <v>-</v>
      </c>
      <c r="BR721" s="19" t="str">
        <f t="shared" si="193"/>
        <v>-</v>
      </c>
      <c r="BS721" s="19" t="str">
        <f t="shared" si="194"/>
        <v>-</v>
      </c>
      <c r="BT721" s="19" t="str">
        <f t="shared" si="195"/>
        <v>-</v>
      </c>
      <c r="BU721" s="19" t="str">
        <f t="shared" si="196"/>
        <v>-</v>
      </c>
      <c r="BV721" s="19" t="str">
        <f t="shared" si="197"/>
        <v>-</v>
      </c>
      <c r="BW721" s="19" t="str">
        <f t="shared" si="198"/>
        <v>-</v>
      </c>
      <c r="BX721" s="19" t="str">
        <f t="shared" si="199"/>
        <v>-</v>
      </c>
      <c r="BY721" s="19" t="str">
        <f t="shared" si="200"/>
        <v>-</v>
      </c>
      <c r="BZ721" s="19" t="str">
        <f t="shared" si="201"/>
        <v>-</v>
      </c>
    </row>
    <row r="722" spans="1:78">
      <c r="A722" s="106" t="str">
        <f t="shared" si="202"/>
        <v>22.1.00.00.00.00.00</v>
      </c>
      <c r="B722" s="106">
        <f t="shared" si="203"/>
        <v>22</v>
      </c>
      <c r="C722" s="107" t="str">
        <f t="shared" si="204"/>
        <v>1</v>
      </c>
      <c r="D722" s="32" t="s">
        <v>7024</v>
      </c>
      <c r="E722" s="32" t="s">
        <v>7024</v>
      </c>
      <c r="F722" s="32" t="s">
        <v>7024</v>
      </c>
      <c r="G722" s="32" t="s">
        <v>7024</v>
      </c>
      <c r="H722" s="32" t="s">
        <v>7024</v>
      </c>
      <c r="I722" s="33"/>
      <c r="J722" s="17" t="s">
        <v>93</v>
      </c>
      <c r="K722" s="150" t="str">
        <f t="shared" si="205"/>
        <v>-</v>
      </c>
      <c r="L722" s="123"/>
      <c r="M722" s="123"/>
      <c r="N722" s="123"/>
      <c r="O722" s="123"/>
      <c r="P722" s="123"/>
      <c r="Q722" s="123"/>
      <c r="AC722" s="50" t="str">
        <f t="shared" si="207"/>
        <v>22.1</v>
      </c>
      <c r="AD722" s="19">
        <f t="shared" si="208"/>
        <v>701</v>
      </c>
      <c r="AE722" s="49" t="str">
        <f t="shared" si="206"/>
        <v>22.1701</v>
      </c>
      <c r="BD722" s="19" t="e">
        <f>VLOOKUP(AE722,ORGANOGRAMAES!$C$1:$N$6000,2,0)</f>
        <v>#N/A</v>
      </c>
      <c r="BE722" s="19" t="e">
        <f>VLOOKUP(AE722,ORGANOGRAMAES!$C$1:$N$6000,3,0)</f>
        <v>#N/A</v>
      </c>
      <c r="BF722" s="19" t="e">
        <f>VLOOKUP(AE722,ORGANOGRAMAES!$C$1:$N$6000,4,0)</f>
        <v>#N/A</v>
      </c>
      <c r="BG722" s="19" t="e">
        <f>VLOOKUP(AE722,ORGANOGRAMAES!$C$1:$N$6000,5,0)</f>
        <v>#N/A</v>
      </c>
      <c r="BH722" s="19" t="e">
        <f>VLOOKUP(AE722,ORGANOGRAMAES!$C$1:$N$6000,6,0)</f>
        <v>#N/A</v>
      </c>
      <c r="BI722" s="19" t="e">
        <f>VLOOKUP(AE722,ORGANOGRAMAES!$C$1:$N$6000,7,0)</f>
        <v>#N/A</v>
      </c>
      <c r="BJ722" s="19" t="e">
        <f>VLOOKUP(AE722,ORGANOGRAMAES!$C$1:$N$6000,8,0)</f>
        <v>#N/A</v>
      </c>
      <c r="BK722" s="19" t="e">
        <f>VLOOKUP(AE722,ORGANOGRAMAES!$C$1:$N$6000,9,0)</f>
        <v>#N/A</v>
      </c>
      <c r="BL722" s="19" t="e">
        <f>VLOOKUP(AE722,ORGANOGRAMAES!$C$1:$N$6000,10,0)</f>
        <v>#N/A</v>
      </c>
      <c r="BM722" s="19" t="e">
        <f>VLOOKUP(AE722,ORGANOGRAMAES!$C$1:$N$6000,11,0)</f>
        <v>#N/A</v>
      </c>
      <c r="BN722" s="19" t="e">
        <f>VLOOKUP(AE722,ORGANOGRAMAES!$C$1:$N$6000,12,0)</f>
        <v>#N/A</v>
      </c>
      <c r="BP722" s="19" t="str">
        <f t="shared" si="191"/>
        <v>-</v>
      </c>
      <c r="BQ722" s="19" t="str">
        <f t="shared" si="192"/>
        <v>-</v>
      </c>
      <c r="BR722" s="19" t="str">
        <f t="shared" si="193"/>
        <v>-</v>
      </c>
      <c r="BS722" s="19" t="str">
        <f t="shared" si="194"/>
        <v>-</v>
      </c>
      <c r="BT722" s="19" t="str">
        <f t="shared" si="195"/>
        <v>-</v>
      </c>
      <c r="BU722" s="19" t="str">
        <f t="shared" si="196"/>
        <v>-</v>
      </c>
      <c r="BV722" s="19" t="str">
        <f t="shared" si="197"/>
        <v>-</v>
      </c>
      <c r="BW722" s="19" t="str">
        <f t="shared" si="198"/>
        <v>-</v>
      </c>
      <c r="BX722" s="19" t="str">
        <f t="shared" si="199"/>
        <v>-</v>
      </c>
      <c r="BY722" s="19" t="str">
        <f t="shared" si="200"/>
        <v>-</v>
      </c>
      <c r="BZ722" s="19" t="str">
        <f t="shared" si="201"/>
        <v>-</v>
      </c>
    </row>
    <row r="723" spans="1:78">
      <c r="A723" s="106" t="str">
        <f t="shared" si="202"/>
        <v>22.1.00.00.00.00.00</v>
      </c>
      <c r="B723" s="106">
        <f t="shared" si="203"/>
        <v>22</v>
      </c>
      <c r="C723" s="107" t="str">
        <f t="shared" si="204"/>
        <v>1</v>
      </c>
      <c r="D723" s="32" t="s">
        <v>7024</v>
      </c>
      <c r="E723" s="32" t="s">
        <v>7024</v>
      </c>
      <c r="F723" s="32" t="s">
        <v>7024</v>
      </c>
      <c r="G723" s="32" t="s">
        <v>7024</v>
      </c>
      <c r="H723" s="32" t="s">
        <v>7024</v>
      </c>
      <c r="I723" s="33"/>
      <c r="J723" s="17" t="s">
        <v>93</v>
      </c>
      <c r="K723" s="150" t="str">
        <f t="shared" si="205"/>
        <v>-</v>
      </c>
      <c r="L723" s="123"/>
      <c r="M723" s="123"/>
      <c r="N723" s="123"/>
      <c r="O723" s="123"/>
      <c r="P723" s="123"/>
      <c r="Q723" s="123"/>
      <c r="AC723" s="50" t="str">
        <f t="shared" si="207"/>
        <v>22.1</v>
      </c>
      <c r="AD723" s="19">
        <f t="shared" si="208"/>
        <v>702</v>
      </c>
      <c r="AE723" s="49" t="str">
        <f t="shared" si="206"/>
        <v>22.1702</v>
      </c>
      <c r="BD723" s="19" t="e">
        <f>VLOOKUP(AE723,ORGANOGRAMAES!$C$1:$N$6000,2,0)</f>
        <v>#N/A</v>
      </c>
      <c r="BE723" s="19" t="e">
        <f>VLOOKUP(AE723,ORGANOGRAMAES!$C$1:$N$6000,3,0)</f>
        <v>#N/A</v>
      </c>
      <c r="BF723" s="19" t="e">
        <f>VLOOKUP(AE723,ORGANOGRAMAES!$C$1:$N$6000,4,0)</f>
        <v>#N/A</v>
      </c>
      <c r="BG723" s="19" t="e">
        <f>VLOOKUP(AE723,ORGANOGRAMAES!$C$1:$N$6000,5,0)</f>
        <v>#N/A</v>
      </c>
      <c r="BH723" s="19" t="e">
        <f>VLOOKUP(AE723,ORGANOGRAMAES!$C$1:$N$6000,6,0)</f>
        <v>#N/A</v>
      </c>
      <c r="BI723" s="19" t="e">
        <f>VLOOKUP(AE723,ORGANOGRAMAES!$C$1:$N$6000,7,0)</f>
        <v>#N/A</v>
      </c>
      <c r="BJ723" s="19" t="e">
        <f>VLOOKUP(AE723,ORGANOGRAMAES!$C$1:$N$6000,8,0)</f>
        <v>#N/A</v>
      </c>
      <c r="BK723" s="19" t="e">
        <f>VLOOKUP(AE723,ORGANOGRAMAES!$C$1:$N$6000,9,0)</f>
        <v>#N/A</v>
      </c>
      <c r="BL723" s="19" t="e">
        <f>VLOOKUP(AE723,ORGANOGRAMAES!$C$1:$N$6000,10,0)</f>
        <v>#N/A</v>
      </c>
      <c r="BM723" s="19" t="e">
        <f>VLOOKUP(AE723,ORGANOGRAMAES!$C$1:$N$6000,11,0)</f>
        <v>#N/A</v>
      </c>
      <c r="BN723" s="19" t="e">
        <f>VLOOKUP(AE723,ORGANOGRAMAES!$C$1:$N$6000,12,0)</f>
        <v>#N/A</v>
      </c>
      <c r="BP723" s="19" t="str">
        <f t="shared" ref="BP723:BP786" si="209">IFERROR(+BD723,"-")</f>
        <v>-</v>
      </c>
      <c r="BQ723" s="19" t="str">
        <f t="shared" ref="BQ723:BQ786" si="210">IFERROR(+BE723,"-")</f>
        <v>-</v>
      </c>
      <c r="BR723" s="19" t="str">
        <f t="shared" ref="BR723:BR786" si="211">IFERROR(+BF723,"-")</f>
        <v>-</v>
      </c>
      <c r="BS723" s="19" t="str">
        <f t="shared" ref="BS723:BS786" si="212">IFERROR(+BG723,"-")</f>
        <v>-</v>
      </c>
      <c r="BT723" s="19" t="str">
        <f t="shared" ref="BT723:BT786" si="213">IFERROR(+BH723,"-")</f>
        <v>-</v>
      </c>
      <c r="BU723" s="19" t="str">
        <f t="shared" ref="BU723:BU786" si="214">IFERROR(+BI723,"-")</f>
        <v>-</v>
      </c>
      <c r="BV723" s="19" t="str">
        <f t="shared" ref="BV723:BV786" si="215">IFERROR(+BJ723,"-")</f>
        <v>-</v>
      </c>
      <c r="BW723" s="19" t="str">
        <f t="shared" ref="BW723:BW786" si="216">IFERROR(+BK723,"-")</f>
        <v>-</v>
      </c>
      <c r="BX723" s="19" t="str">
        <f t="shared" ref="BX723:BX786" si="217">IFERROR(+BL723,"-")</f>
        <v>-</v>
      </c>
      <c r="BY723" s="19" t="str">
        <f t="shared" ref="BY723:BY786" si="218">IFERROR(+BM723,"-")</f>
        <v>-</v>
      </c>
      <c r="BZ723" s="19" t="str">
        <f t="shared" ref="BZ723:BZ786" si="219">IFERROR(+BN723,"-")</f>
        <v>-</v>
      </c>
    </row>
    <row r="724" spans="1:78">
      <c r="A724" s="106" t="str">
        <f t="shared" ref="A724:A787" si="220">CONCATENATE(B724,".",C724,".",D724,".",E724,".",F724,".",G724,".",H724)</f>
        <v>22.1.00.00.00.00.00</v>
      </c>
      <c r="B724" s="106">
        <f t="shared" si="203"/>
        <v>22</v>
      </c>
      <c r="C724" s="107" t="str">
        <f t="shared" si="204"/>
        <v>1</v>
      </c>
      <c r="D724" s="32" t="s">
        <v>7024</v>
      </c>
      <c r="E724" s="32" t="s">
        <v>7024</v>
      </c>
      <c r="F724" s="32" t="s">
        <v>7024</v>
      </c>
      <c r="G724" s="32" t="s">
        <v>7024</v>
      </c>
      <c r="H724" s="32" t="s">
        <v>7024</v>
      </c>
      <c r="I724" s="33"/>
      <c r="J724" s="17" t="s">
        <v>93</v>
      </c>
      <c r="K724" s="150" t="str">
        <f t="shared" si="205"/>
        <v>-</v>
      </c>
      <c r="L724" s="123"/>
      <c r="M724" s="123"/>
      <c r="N724" s="123"/>
      <c r="O724" s="123"/>
      <c r="P724" s="123"/>
      <c r="Q724" s="123"/>
      <c r="AC724" s="50" t="str">
        <f t="shared" si="207"/>
        <v>22.1</v>
      </c>
      <c r="AD724" s="19">
        <f t="shared" si="208"/>
        <v>703</v>
      </c>
      <c r="AE724" s="49" t="str">
        <f t="shared" si="206"/>
        <v>22.1703</v>
      </c>
      <c r="BD724" s="19" t="e">
        <f>VLOOKUP(AE724,ORGANOGRAMAES!$C$1:$N$6000,2,0)</f>
        <v>#N/A</v>
      </c>
      <c r="BE724" s="19" t="e">
        <f>VLOOKUP(AE724,ORGANOGRAMAES!$C$1:$N$6000,3,0)</f>
        <v>#N/A</v>
      </c>
      <c r="BF724" s="19" t="e">
        <f>VLOOKUP(AE724,ORGANOGRAMAES!$C$1:$N$6000,4,0)</f>
        <v>#N/A</v>
      </c>
      <c r="BG724" s="19" t="e">
        <f>VLOOKUP(AE724,ORGANOGRAMAES!$C$1:$N$6000,5,0)</f>
        <v>#N/A</v>
      </c>
      <c r="BH724" s="19" t="e">
        <f>VLOOKUP(AE724,ORGANOGRAMAES!$C$1:$N$6000,6,0)</f>
        <v>#N/A</v>
      </c>
      <c r="BI724" s="19" t="e">
        <f>VLOOKUP(AE724,ORGANOGRAMAES!$C$1:$N$6000,7,0)</f>
        <v>#N/A</v>
      </c>
      <c r="BJ724" s="19" t="e">
        <f>VLOOKUP(AE724,ORGANOGRAMAES!$C$1:$N$6000,8,0)</f>
        <v>#N/A</v>
      </c>
      <c r="BK724" s="19" t="e">
        <f>VLOOKUP(AE724,ORGANOGRAMAES!$C$1:$N$6000,9,0)</f>
        <v>#N/A</v>
      </c>
      <c r="BL724" s="19" t="e">
        <f>VLOOKUP(AE724,ORGANOGRAMAES!$C$1:$N$6000,10,0)</f>
        <v>#N/A</v>
      </c>
      <c r="BM724" s="19" t="e">
        <f>VLOOKUP(AE724,ORGANOGRAMAES!$C$1:$N$6000,11,0)</f>
        <v>#N/A</v>
      </c>
      <c r="BN724" s="19" t="e">
        <f>VLOOKUP(AE724,ORGANOGRAMAES!$C$1:$N$6000,12,0)</f>
        <v>#N/A</v>
      </c>
      <c r="BP724" s="19" t="str">
        <f t="shared" si="209"/>
        <v>-</v>
      </c>
      <c r="BQ724" s="19" t="str">
        <f t="shared" si="210"/>
        <v>-</v>
      </c>
      <c r="BR724" s="19" t="str">
        <f t="shared" si="211"/>
        <v>-</v>
      </c>
      <c r="BS724" s="19" t="str">
        <f t="shared" si="212"/>
        <v>-</v>
      </c>
      <c r="BT724" s="19" t="str">
        <f t="shared" si="213"/>
        <v>-</v>
      </c>
      <c r="BU724" s="19" t="str">
        <f t="shared" si="214"/>
        <v>-</v>
      </c>
      <c r="BV724" s="19" t="str">
        <f t="shared" si="215"/>
        <v>-</v>
      </c>
      <c r="BW724" s="19" t="str">
        <f t="shared" si="216"/>
        <v>-</v>
      </c>
      <c r="BX724" s="19" t="str">
        <f t="shared" si="217"/>
        <v>-</v>
      </c>
      <c r="BY724" s="19" t="str">
        <f t="shared" si="218"/>
        <v>-</v>
      </c>
      <c r="BZ724" s="19" t="str">
        <f t="shared" si="219"/>
        <v>-</v>
      </c>
    </row>
    <row r="725" spans="1:78">
      <c r="A725" s="106" t="str">
        <f t="shared" si="220"/>
        <v>22.1.00.00.00.00.00</v>
      </c>
      <c r="B725" s="106">
        <f t="shared" ref="B725:B788" si="221">+B724</f>
        <v>22</v>
      </c>
      <c r="C725" s="107" t="str">
        <f t="shared" si="204"/>
        <v>1</v>
      </c>
      <c r="D725" s="32" t="s">
        <v>7024</v>
      </c>
      <c r="E725" s="32" t="s">
        <v>7024</v>
      </c>
      <c r="F725" s="32" t="s">
        <v>7024</v>
      </c>
      <c r="G725" s="32" t="s">
        <v>7024</v>
      </c>
      <c r="H725" s="32" t="s">
        <v>7024</v>
      </c>
      <c r="I725" s="33"/>
      <c r="J725" s="17" t="s">
        <v>93</v>
      </c>
      <c r="K725" s="150" t="str">
        <f t="shared" si="205"/>
        <v>-</v>
      </c>
      <c r="L725" s="123"/>
      <c r="M725" s="123"/>
      <c r="N725" s="123"/>
      <c r="O725" s="123"/>
      <c r="P725" s="123"/>
      <c r="Q725" s="123"/>
      <c r="AC725" s="50" t="str">
        <f t="shared" si="207"/>
        <v>22.1</v>
      </c>
      <c r="AD725" s="19">
        <f t="shared" si="208"/>
        <v>704</v>
      </c>
      <c r="AE725" s="49" t="str">
        <f t="shared" si="206"/>
        <v>22.1704</v>
      </c>
      <c r="BD725" s="19" t="e">
        <f>VLOOKUP(AE725,ORGANOGRAMAES!$C$1:$N$6000,2,0)</f>
        <v>#N/A</v>
      </c>
      <c r="BE725" s="19" t="e">
        <f>VLOOKUP(AE725,ORGANOGRAMAES!$C$1:$N$6000,3,0)</f>
        <v>#N/A</v>
      </c>
      <c r="BF725" s="19" t="e">
        <f>VLOOKUP(AE725,ORGANOGRAMAES!$C$1:$N$6000,4,0)</f>
        <v>#N/A</v>
      </c>
      <c r="BG725" s="19" t="e">
        <f>VLOOKUP(AE725,ORGANOGRAMAES!$C$1:$N$6000,5,0)</f>
        <v>#N/A</v>
      </c>
      <c r="BH725" s="19" t="e">
        <f>VLOOKUP(AE725,ORGANOGRAMAES!$C$1:$N$6000,6,0)</f>
        <v>#N/A</v>
      </c>
      <c r="BI725" s="19" t="e">
        <f>VLOOKUP(AE725,ORGANOGRAMAES!$C$1:$N$6000,7,0)</f>
        <v>#N/A</v>
      </c>
      <c r="BJ725" s="19" t="e">
        <f>VLOOKUP(AE725,ORGANOGRAMAES!$C$1:$N$6000,8,0)</f>
        <v>#N/A</v>
      </c>
      <c r="BK725" s="19" t="e">
        <f>VLOOKUP(AE725,ORGANOGRAMAES!$C$1:$N$6000,9,0)</f>
        <v>#N/A</v>
      </c>
      <c r="BL725" s="19" t="e">
        <f>VLOOKUP(AE725,ORGANOGRAMAES!$C$1:$N$6000,10,0)</f>
        <v>#N/A</v>
      </c>
      <c r="BM725" s="19" t="e">
        <f>VLOOKUP(AE725,ORGANOGRAMAES!$C$1:$N$6000,11,0)</f>
        <v>#N/A</v>
      </c>
      <c r="BN725" s="19" t="e">
        <f>VLOOKUP(AE725,ORGANOGRAMAES!$C$1:$N$6000,12,0)</f>
        <v>#N/A</v>
      </c>
      <c r="BP725" s="19" t="str">
        <f t="shared" si="209"/>
        <v>-</v>
      </c>
      <c r="BQ725" s="19" t="str">
        <f t="shared" si="210"/>
        <v>-</v>
      </c>
      <c r="BR725" s="19" t="str">
        <f t="shared" si="211"/>
        <v>-</v>
      </c>
      <c r="BS725" s="19" t="str">
        <f t="shared" si="212"/>
        <v>-</v>
      </c>
      <c r="BT725" s="19" t="str">
        <f t="shared" si="213"/>
        <v>-</v>
      </c>
      <c r="BU725" s="19" t="str">
        <f t="shared" si="214"/>
        <v>-</v>
      </c>
      <c r="BV725" s="19" t="str">
        <f t="shared" si="215"/>
        <v>-</v>
      </c>
      <c r="BW725" s="19" t="str">
        <f t="shared" si="216"/>
        <v>-</v>
      </c>
      <c r="BX725" s="19" t="str">
        <f t="shared" si="217"/>
        <v>-</v>
      </c>
      <c r="BY725" s="19" t="str">
        <f t="shared" si="218"/>
        <v>-</v>
      </c>
      <c r="BZ725" s="19" t="str">
        <f t="shared" si="219"/>
        <v>-</v>
      </c>
    </row>
    <row r="726" spans="1:78">
      <c r="A726" s="106" t="str">
        <f t="shared" si="220"/>
        <v>22.1.00.00.00.00.00</v>
      </c>
      <c r="B726" s="106">
        <f t="shared" si="221"/>
        <v>22</v>
      </c>
      <c r="C726" s="107" t="str">
        <f t="shared" ref="C726:C789" si="222">+C725</f>
        <v>1</v>
      </c>
      <c r="D726" s="32" t="s">
        <v>7024</v>
      </c>
      <c r="E726" s="32" t="s">
        <v>7024</v>
      </c>
      <c r="F726" s="32" t="s">
        <v>7024</v>
      </c>
      <c r="G726" s="32" t="s">
        <v>7024</v>
      </c>
      <c r="H726" s="32" t="s">
        <v>7024</v>
      </c>
      <c r="I726" s="33"/>
      <c r="J726" s="17" t="s">
        <v>93</v>
      </c>
      <c r="K726" s="150" t="str">
        <f t="shared" ref="K726:K789" si="223">IFERROR(+VLOOKUP(I726,$BC$18:$BN$1031,4,0),"-")</f>
        <v>-</v>
      </c>
      <c r="L726" s="123"/>
      <c r="M726" s="123"/>
      <c r="N726" s="123"/>
      <c r="O726" s="123"/>
      <c r="P726" s="123"/>
      <c r="Q726" s="123"/>
      <c r="AC726" s="50" t="str">
        <f t="shared" si="207"/>
        <v>22.1</v>
      </c>
      <c r="AD726" s="19">
        <f t="shared" si="208"/>
        <v>705</v>
      </c>
      <c r="AE726" s="49" t="str">
        <f t="shared" si="206"/>
        <v>22.1705</v>
      </c>
      <c r="BD726" s="19" t="e">
        <f>VLOOKUP(AE726,ORGANOGRAMAES!$C$1:$N$6000,2,0)</f>
        <v>#N/A</v>
      </c>
      <c r="BE726" s="19" t="e">
        <f>VLOOKUP(AE726,ORGANOGRAMAES!$C$1:$N$6000,3,0)</f>
        <v>#N/A</v>
      </c>
      <c r="BF726" s="19" t="e">
        <f>VLOOKUP(AE726,ORGANOGRAMAES!$C$1:$N$6000,4,0)</f>
        <v>#N/A</v>
      </c>
      <c r="BG726" s="19" t="e">
        <f>VLOOKUP(AE726,ORGANOGRAMAES!$C$1:$N$6000,5,0)</f>
        <v>#N/A</v>
      </c>
      <c r="BH726" s="19" t="e">
        <f>VLOOKUP(AE726,ORGANOGRAMAES!$C$1:$N$6000,6,0)</f>
        <v>#N/A</v>
      </c>
      <c r="BI726" s="19" t="e">
        <f>VLOOKUP(AE726,ORGANOGRAMAES!$C$1:$N$6000,7,0)</f>
        <v>#N/A</v>
      </c>
      <c r="BJ726" s="19" t="e">
        <f>VLOOKUP(AE726,ORGANOGRAMAES!$C$1:$N$6000,8,0)</f>
        <v>#N/A</v>
      </c>
      <c r="BK726" s="19" t="e">
        <f>VLOOKUP(AE726,ORGANOGRAMAES!$C$1:$N$6000,9,0)</f>
        <v>#N/A</v>
      </c>
      <c r="BL726" s="19" t="e">
        <f>VLOOKUP(AE726,ORGANOGRAMAES!$C$1:$N$6000,10,0)</f>
        <v>#N/A</v>
      </c>
      <c r="BM726" s="19" t="e">
        <f>VLOOKUP(AE726,ORGANOGRAMAES!$C$1:$N$6000,11,0)</f>
        <v>#N/A</v>
      </c>
      <c r="BN726" s="19" t="e">
        <f>VLOOKUP(AE726,ORGANOGRAMAES!$C$1:$N$6000,12,0)</f>
        <v>#N/A</v>
      </c>
      <c r="BP726" s="19" t="str">
        <f t="shared" si="209"/>
        <v>-</v>
      </c>
      <c r="BQ726" s="19" t="str">
        <f t="shared" si="210"/>
        <v>-</v>
      </c>
      <c r="BR726" s="19" t="str">
        <f t="shared" si="211"/>
        <v>-</v>
      </c>
      <c r="BS726" s="19" t="str">
        <f t="shared" si="212"/>
        <v>-</v>
      </c>
      <c r="BT726" s="19" t="str">
        <f t="shared" si="213"/>
        <v>-</v>
      </c>
      <c r="BU726" s="19" t="str">
        <f t="shared" si="214"/>
        <v>-</v>
      </c>
      <c r="BV726" s="19" t="str">
        <f t="shared" si="215"/>
        <v>-</v>
      </c>
      <c r="BW726" s="19" t="str">
        <f t="shared" si="216"/>
        <v>-</v>
      </c>
      <c r="BX726" s="19" t="str">
        <f t="shared" si="217"/>
        <v>-</v>
      </c>
      <c r="BY726" s="19" t="str">
        <f t="shared" si="218"/>
        <v>-</v>
      </c>
      <c r="BZ726" s="19" t="str">
        <f t="shared" si="219"/>
        <v>-</v>
      </c>
    </row>
    <row r="727" spans="1:78">
      <c r="A727" s="106" t="str">
        <f t="shared" si="220"/>
        <v>22.1.00.00.00.00.00</v>
      </c>
      <c r="B727" s="106">
        <f t="shared" si="221"/>
        <v>22</v>
      </c>
      <c r="C727" s="107" t="str">
        <f t="shared" si="222"/>
        <v>1</v>
      </c>
      <c r="D727" s="32" t="s">
        <v>7024</v>
      </c>
      <c r="E727" s="32" t="s">
        <v>7024</v>
      </c>
      <c r="F727" s="32" t="s">
        <v>7024</v>
      </c>
      <c r="G727" s="32" t="s">
        <v>7024</v>
      </c>
      <c r="H727" s="32" t="s">
        <v>7024</v>
      </c>
      <c r="I727" s="33"/>
      <c r="J727" s="17" t="s">
        <v>93</v>
      </c>
      <c r="K727" s="150" t="str">
        <f t="shared" si="223"/>
        <v>-</v>
      </c>
      <c r="L727" s="123"/>
      <c r="M727" s="123"/>
      <c r="N727" s="123"/>
      <c r="O727" s="123"/>
      <c r="P727" s="123"/>
      <c r="Q727" s="123"/>
      <c r="AC727" s="50" t="str">
        <f t="shared" si="207"/>
        <v>22.1</v>
      </c>
      <c r="AD727" s="19">
        <f t="shared" si="208"/>
        <v>706</v>
      </c>
      <c r="AE727" s="49" t="str">
        <f t="shared" ref="AE727:AE790" si="224">+CONCATENATE(AC727,AD727)</f>
        <v>22.1706</v>
      </c>
      <c r="BD727" s="19" t="e">
        <f>VLOOKUP(AE727,ORGANOGRAMAES!$C$1:$N$6000,2,0)</f>
        <v>#N/A</v>
      </c>
      <c r="BE727" s="19" t="e">
        <f>VLOOKUP(AE727,ORGANOGRAMAES!$C$1:$N$6000,3,0)</f>
        <v>#N/A</v>
      </c>
      <c r="BF727" s="19" t="e">
        <f>VLOOKUP(AE727,ORGANOGRAMAES!$C$1:$N$6000,4,0)</f>
        <v>#N/A</v>
      </c>
      <c r="BG727" s="19" t="e">
        <f>VLOOKUP(AE727,ORGANOGRAMAES!$C$1:$N$6000,5,0)</f>
        <v>#N/A</v>
      </c>
      <c r="BH727" s="19" t="e">
        <f>VLOOKUP(AE727,ORGANOGRAMAES!$C$1:$N$6000,6,0)</f>
        <v>#N/A</v>
      </c>
      <c r="BI727" s="19" t="e">
        <f>VLOOKUP(AE727,ORGANOGRAMAES!$C$1:$N$6000,7,0)</f>
        <v>#N/A</v>
      </c>
      <c r="BJ727" s="19" t="e">
        <f>VLOOKUP(AE727,ORGANOGRAMAES!$C$1:$N$6000,8,0)</f>
        <v>#N/A</v>
      </c>
      <c r="BK727" s="19" t="e">
        <f>VLOOKUP(AE727,ORGANOGRAMAES!$C$1:$N$6000,9,0)</f>
        <v>#N/A</v>
      </c>
      <c r="BL727" s="19" t="e">
        <f>VLOOKUP(AE727,ORGANOGRAMAES!$C$1:$N$6000,10,0)</f>
        <v>#N/A</v>
      </c>
      <c r="BM727" s="19" t="e">
        <f>VLOOKUP(AE727,ORGANOGRAMAES!$C$1:$N$6000,11,0)</f>
        <v>#N/A</v>
      </c>
      <c r="BN727" s="19" t="e">
        <f>VLOOKUP(AE727,ORGANOGRAMAES!$C$1:$N$6000,12,0)</f>
        <v>#N/A</v>
      </c>
      <c r="BP727" s="19" t="str">
        <f t="shared" si="209"/>
        <v>-</v>
      </c>
      <c r="BQ727" s="19" t="str">
        <f t="shared" si="210"/>
        <v>-</v>
      </c>
      <c r="BR727" s="19" t="str">
        <f t="shared" si="211"/>
        <v>-</v>
      </c>
      <c r="BS727" s="19" t="str">
        <f t="shared" si="212"/>
        <v>-</v>
      </c>
      <c r="BT727" s="19" t="str">
        <f t="shared" si="213"/>
        <v>-</v>
      </c>
      <c r="BU727" s="19" t="str">
        <f t="shared" si="214"/>
        <v>-</v>
      </c>
      <c r="BV727" s="19" t="str">
        <f t="shared" si="215"/>
        <v>-</v>
      </c>
      <c r="BW727" s="19" t="str">
        <f t="shared" si="216"/>
        <v>-</v>
      </c>
      <c r="BX727" s="19" t="str">
        <f t="shared" si="217"/>
        <v>-</v>
      </c>
      <c r="BY727" s="19" t="str">
        <f t="shared" si="218"/>
        <v>-</v>
      </c>
      <c r="BZ727" s="19" t="str">
        <f t="shared" si="219"/>
        <v>-</v>
      </c>
    </row>
    <row r="728" spans="1:78">
      <c r="A728" s="106" t="str">
        <f t="shared" si="220"/>
        <v>22.1.00.00.00.00.00</v>
      </c>
      <c r="B728" s="106">
        <f t="shared" si="221"/>
        <v>22</v>
      </c>
      <c r="C728" s="107" t="str">
        <f t="shared" si="222"/>
        <v>1</v>
      </c>
      <c r="D728" s="32" t="s">
        <v>7024</v>
      </c>
      <c r="E728" s="32" t="s">
        <v>7024</v>
      </c>
      <c r="F728" s="32" t="s">
        <v>7024</v>
      </c>
      <c r="G728" s="32" t="s">
        <v>7024</v>
      </c>
      <c r="H728" s="32" t="s">
        <v>7024</v>
      </c>
      <c r="I728" s="33"/>
      <c r="J728" s="17" t="s">
        <v>93</v>
      </c>
      <c r="K728" s="150" t="str">
        <f t="shared" si="223"/>
        <v>-</v>
      </c>
      <c r="L728" s="123"/>
      <c r="M728" s="123"/>
      <c r="N728" s="123"/>
      <c r="O728" s="123"/>
      <c r="P728" s="123"/>
      <c r="Q728" s="123"/>
      <c r="AC728" s="50" t="str">
        <f t="shared" ref="AC728:AC791" si="225">+AC727</f>
        <v>22.1</v>
      </c>
      <c r="AD728" s="19">
        <f t="shared" ref="AD728:AD791" si="226">+AD727+1</f>
        <v>707</v>
      </c>
      <c r="AE728" s="49" t="str">
        <f t="shared" si="224"/>
        <v>22.1707</v>
      </c>
      <c r="BD728" s="19" t="e">
        <f>VLOOKUP(AE728,ORGANOGRAMAES!$C$1:$N$6000,2,0)</f>
        <v>#N/A</v>
      </c>
      <c r="BE728" s="19" t="e">
        <f>VLOOKUP(AE728,ORGANOGRAMAES!$C$1:$N$6000,3,0)</f>
        <v>#N/A</v>
      </c>
      <c r="BF728" s="19" t="e">
        <f>VLOOKUP(AE728,ORGANOGRAMAES!$C$1:$N$6000,4,0)</f>
        <v>#N/A</v>
      </c>
      <c r="BG728" s="19" t="e">
        <f>VLOOKUP(AE728,ORGANOGRAMAES!$C$1:$N$6000,5,0)</f>
        <v>#N/A</v>
      </c>
      <c r="BH728" s="19" t="e">
        <f>VLOOKUP(AE728,ORGANOGRAMAES!$C$1:$N$6000,6,0)</f>
        <v>#N/A</v>
      </c>
      <c r="BI728" s="19" t="e">
        <f>VLOOKUP(AE728,ORGANOGRAMAES!$C$1:$N$6000,7,0)</f>
        <v>#N/A</v>
      </c>
      <c r="BJ728" s="19" t="e">
        <f>VLOOKUP(AE728,ORGANOGRAMAES!$C$1:$N$6000,8,0)</f>
        <v>#N/A</v>
      </c>
      <c r="BK728" s="19" t="e">
        <f>VLOOKUP(AE728,ORGANOGRAMAES!$C$1:$N$6000,9,0)</f>
        <v>#N/A</v>
      </c>
      <c r="BL728" s="19" t="e">
        <f>VLOOKUP(AE728,ORGANOGRAMAES!$C$1:$N$6000,10,0)</f>
        <v>#N/A</v>
      </c>
      <c r="BM728" s="19" t="e">
        <f>VLOOKUP(AE728,ORGANOGRAMAES!$C$1:$N$6000,11,0)</f>
        <v>#N/A</v>
      </c>
      <c r="BN728" s="19" t="e">
        <f>VLOOKUP(AE728,ORGANOGRAMAES!$C$1:$N$6000,12,0)</f>
        <v>#N/A</v>
      </c>
      <c r="BP728" s="19" t="str">
        <f t="shared" si="209"/>
        <v>-</v>
      </c>
      <c r="BQ728" s="19" t="str">
        <f t="shared" si="210"/>
        <v>-</v>
      </c>
      <c r="BR728" s="19" t="str">
        <f t="shared" si="211"/>
        <v>-</v>
      </c>
      <c r="BS728" s="19" t="str">
        <f t="shared" si="212"/>
        <v>-</v>
      </c>
      <c r="BT728" s="19" t="str">
        <f t="shared" si="213"/>
        <v>-</v>
      </c>
      <c r="BU728" s="19" t="str">
        <f t="shared" si="214"/>
        <v>-</v>
      </c>
      <c r="BV728" s="19" t="str">
        <f t="shared" si="215"/>
        <v>-</v>
      </c>
      <c r="BW728" s="19" t="str">
        <f t="shared" si="216"/>
        <v>-</v>
      </c>
      <c r="BX728" s="19" t="str">
        <f t="shared" si="217"/>
        <v>-</v>
      </c>
      <c r="BY728" s="19" t="str">
        <f t="shared" si="218"/>
        <v>-</v>
      </c>
      <c r="BZ728" s="19" t="str">
        <f t="shared" si="219"/>
        <v>-</v>
      </c>
    </row>
    <row r="729" spans="1:78">
      <c r="A729" s="106" t="str">
        <f t="shared" si="220"/>
        <v>22.1.00.00.00.00.00</v>
      </c>
      <c r="B729" s="106">
        <f t="shared" si="221"/>
        <v>22</v>
      </c>
      <c r="C729" s="107" t="str">
        <f t="shared" si="222"/>
        <v>1</v>
      </c>
      <c r="D729" s="32" t="s">
        <v>7024</v>
      </c>
      <c r="E729" s="32" t="s">
        <v>7024</v>
      </c>
      <c r="F729" s="32" t="s">
        <v>7024</v>
      </c>
      <c r="G729" s="32" t="s">
        <v>7024</v>
      </c>
      <c r="H729" s="32" t="s">
        <v>7024</v>
      </c>
      <c r="I729" s="33"/>
      <c r="J729" s="17" t="s">
        <v>93</v>
      </c>
      <c r="K729" s="150" t="str">
        <f t="shared" si="223"/>
        <v>-</v>
      </c>
      <c r="L729" s="123"/>
      <c r="M729" s="123"/>
      <c r="N729" s="123"/>
      <c r="O729" s="123"/>
      <c r="P729" s="123"/>
      <c r="Q729" s="123"/>
      <c r="AC729" s="50" t="str">
        <f t="shared" si="225"/>
        <v>22.1</v>
      </c>
      <c r="AD729" s="19">
        <f t="shared" si="226"/>
        <v>708</v>
      </c>
      <c r="AE729" s="49" t="str">
        <f t="shared" si="224"/>
        <v>22.1708</v>
      </c>
      <c r="BD729" s="19" t="e">
        <f>VLOOKUP(AE729,ORGANOGRAMAES!$C$1:$N$6000,2,0)</f>
        <v>#N/A</v>
      </c>
      <c r="BE729" s="19" t="e">
        <f>VLOOKUP(AE729,ORGANOGRAMAES!$C$1:$N$6000,3,0)</f>
        <v>#N/A</v>
      </c>
      <c r="BF729" s="19" t="e">
        <f>VLOOKUP(AE729,ORGANOGRAMAES!$C$1:$N$6000,4,0)</f>
        <v>#N/A</v>
      </c>
      <c r="BG729" s="19" t="e">
        <f>VLOOKUP(AE729,ORGANOGRAMAES!$C$1:$N$6000,5,0)</f>
        <v>#N/A</v>
      </c>
      <c r="BH729" s="19" t="e">
        <f>VLOOKUP(AE729,ORGANOGRAMAES!$C$1:$N$6000,6,0)</f>
        <v>#N/A</v>
      </c>
      <c r="BI729" s="19" t="e">
        <f>VLOOKUP(AE729,ORGANOGRAMAES!$C$1:$N$6000,7,0)</f>
        <v>#N/A</v>
      </c>
      <c r="BJ729" s="19" t="e">
        <f>VLOOKUP(AE729,ORGANOGRAMAES!$C$1:$N$6000,8,0)</f>
        <v>#N/A</v>
      </c>
      <c r="BK729" s="19" t="e">
        <f>VLOOKUP(AE729,ORGANOGRAMAES!$C$1:$N$6000,9,0)</f>
        <v>#N/A</v>
      </c>
      <c r="BL729" s="19" t="e">
        <f>VLOOKUP(AE729,ORGANOGRAMAES!$C$1:$N$6000,10,0)</f>
        <v>#N/A</v>
      </c>
      <c r="BM729" s="19" t="e">
        <f>VLOOKUP(AE729,ORGANOGRAMAES!$C$1:$N$6000,11,0)</f>
        <v>#N/A</v>
      </c>
      <c r="BN729" s="19" t="e">
        <f>VLOOKUP(AE729,ORGANOGRAMAES!$C$1:$N$6000,12,0)</f>
        <v>#N/A</v>
      </c>
      <c r="BP729" s="19" t="str">
        <f t="shared" si="209"/>
        <v>-</v>
      </c>
      <c r="BQ729" s="19" t="str">
        <f t="shared" si="210"/>
        <v>-</v>
      </c>
      <c r="BR729" s="19" t="str">
        <f t="shared" si="211"/>
        <v>-</v>
      </c>
      <c r="BS729" s="19" t="str">
        <f t="shared" si="212"/>
        <v>-</v>
      </c>
      <c r="BT729" s="19" t="str">
        <f t="shared" si="213"/>
        <v>-</v>
      </c>
      <c r="BU729" s="19" t="str">
        <f t="shared" si="214"/>
        <v>-</v>
      </c>
      <c r="BV729" s="19" t="str">
        <f t="shared" si="215"/>
        <v>-</v>
      </c>
      <c r="BW729" s="19" t="str">
        <f t="shared" si="216"/>
        <v>-</v>
      </c>
      <c r="BX729" s="19" t="str">
        <f t="shared" si="217"/>
        <v>-</v>
      </c>
      <c r="BY729" s="19" t="str">
        <f t="shared" si="218"/>
        <v>-</v>
      </c>
      <c r="BZ729" s="19" t="str">
        <f t="shared" si="219"/>
        <v>-</v>
      </c>
    </row>
    <row r="730" spans="1:78">
      <c r="A730" s="106" t="str">
        <f t="shared" si="220"/>
        <v>22.1.00.00.00.00.00</v>
      </c>
      <c r="B730" s="106">
        <f t="shared" si="221"/>
        <v>22</v>
      </c>
      <c r="C730" s="107" t="str">
        <f t="shared" si="222"/>
        <v>1</v>
      </c>
      <c r="D730" s="32" t="s">
        <v>7024</v>
      </c>
      <c r="E730" s="32" t="s">
        <v>7024</v>
      </c>
      <c r="F730" s="32" t="s">
        <v>7024</v>
      </c>
      <c r="G730" s="32" t="s">
        <v>7024</v>
      </c>
      <c r="H730" s="32" t="s">
        <v>7024</v>
      </c>
      <c r="I730" s="33"/>
      <c r="J730" s="17" t="s">
        <v>93</v>
      </c>
      <c r="K730" s="150" t="str">
        <f t="shared" si="223"/>
        <v>-</v>
      </c>
      <c r="L730" s="123"/>
      <c r="M730" s="123"/>
      <c r="N730" s="123"/>
      <c r="O730" s="123"/>
      <c r="P730" s="123"/>
      <c r="Q730" s="123"/>
      <c r="AC730" s="50" t="str">
        <f t="shared" si="225"/>
        <v>22.1</v>
      </c>
      <c r="AD730" s="19">
        <f t="shared" si="226"/>
        <v>709</v>
      </c>
      <c r="AE730" s="49" t="str">
        <f t="shared" si="224"/>
        <v>22.1709</v>
      </c>
      <c r="BD730" s="19" t="e">
        <f>VLOOKUP(AE730,ORGANOGRAMAES!$C$1:$N$6000,2,0)</f>
        <v>#N/A</v>
      </c>
      <c r="BE730" s="19" t="e">
        <f>VLOOKUP(AE730,ORGANOGRAMAES!$C$1:$N$6000,3,0)</f>
        <v>#N/A</v>
      </c>
      <c r="BF730" s="19" t="e">
        <f>VLOOKUP(AE730,ORGANOGRAMAES!$C$1:$N$6000,4,0)</f>
        <v>#N/A</v>
      </c>
      <c r="BG730" s="19" t="e">
        <f>VLOOKUP(AE730,ORGANOGRAMAES!$C$1:$N$6000,5,0)</f>
        <v>#N/A</v>
      </c>
      <c r="BH730" s="19" t="e">
        <f>VLOOKUP(AE730,ORGANOGRAMAES!$C$1:$N$6000,6,0)</f>
        <v>#N/A</v>
      </c>
      <c r="BI730" s="19" t="e">
        <f>VLOOKUP(AE730,ORGANOGRAMAES!$C$1:$N$6000,7,0)</f>
        <v>#N/A</v>
      </c>
      <c r="BJ730" s="19" t="e">
        <f>VLOOKUP(AE730,ORGANOGRAMAES!$C$1:$N$6000,8,0)</f>
        <v>#N/A</v>
      </c>
      <c r="BK730" s="19" t="e">
        <f>VLOOKUP(AE730,ORGANOGRAMAES!$C$1:$N$6000,9,0)</f>
        <v>#N/A</v>
      </c>
      <c r="BL730" s="19" t="e">
        <f>VLOOKUP(AE730,ORGANOGRAMAES!$C$1:$N$6000,10,0)</f>
        <v>#N/A</v>
      </c>
      <c r="BM730" s="19" t="e">
        <f>VLOOKUP(AE730,ORGANOGRAMAES!$C$1:$N$6000,11,0)</f>
        <v>#N/A</v>
      </c>
      <c r="BN730" s="19" t="e">
        <f>VLOOKUP(AE730,ORGANOGRAMAES!$C$1:$N$6000,12,0)</f>
        <v>#N/A</v>
      </c>
      <c r="BP730" s="19" t="str">
        <f t="shared" si="209"/>
        <v>-</v>
      </c>
      <c r="BQ730" s="19" t="str">
        <f t="shared" si="210"/>
        <v>-</v>
      </c>
      <c r="BR730" s="19" t="str">
        <f t="shared" si="211"/>
        <v>-</v>
      </c>
      <c r="BS730" s="19" t="str">
        <f t="shared" si="212"/>
        <v>-</v>
      </c>
      <c r="BT730" s="19" t="str">
        <f t="shared" si="213"/>
        <v>-</v>
      </c>
      <c r="BU730" s="19" t="str">
        <f t="shared" si="214"/>
        <v>-</v>
      </c>
      <c r="BV730" s="19" t="str">
        <f t="shared" si="215"/>
        <v>-</v>
      </c>
      <c r="BW730" s="19" t="str">
        <f t="shared" si="216"/>
        <v>-</v>
      </c>
      <c r="BX730" s="19" t="str">
        <f t="shared" si="217"/>
        <v>-</v>
      </c>
      <c r="BY730" s="19" t="str">
        <f t="shared" si="218"/>
        <v>-</v>
      </c>
      <c r="BZ730" s="19" t="str">
        <f t="shared" si="219"/>
        <v>-</v>
      </c>
    </row>
    <row r="731" spans="1:78">
      <c r="A731" s="106" t="str">
        <f t="shared" si="220"/>
        <v>22.1.00.00.00.00.00</v>
      </c>
      <c r="B731" s="106">
        <f t="shared" si="221"/>
        <v>22</v>
      </c>
      <c r="C731" s="107" t="str">
        <f t="shared" si="222"/>
        <v>1</v>
      </c>
      <c r="D731" s="32" t="s">
        <v>7024</v>
      </c>
      <c r="E731" s="32" t="s">
        <v>7024</v>
      </c>
      <c r="F731" s="32" t="s">
        <v>7024</v>
      </c>
      <c r="G731" s="32" t="s">
        <v>7024</v>
      </c>
      <c r="H731" s="32" t="s">
        <v>7024</v>
      </c>
      <c r="I731" s="33"/>
      <c r="J731" s="17" t="s">
        <v>93</v>
      </c>
      <c r="K731" s="150" t="str">
        <f t="shared" si="223"/>
        <v>-</v>
      </c>
      <c r="L731" s="123"/>
      <c r="M731" s="123"/>
      <c r="N731" s="123"/>
      <c r="O731" s="123"/>
      <c r="P731" s="123"/>
      <c r="Q731" s="123"/>
      <c r="AC731" s="50" t="str">
        <f t="shared" si="225"/>
        <v>22.1</v>
      </c>
      <c r="AD731" s="19">
        <f t="shared" si="226"/>
        <v>710</v>
      </c>
      <c r="AE731" s="49" t="str">
        <f t="shared" si="224"/>
        <v>22.1710</v>
      </c>
      <c r="BD731" s="19" t="e">
        <f>VLOOKUP(AE731,ORGANOGRAMAES!$C$1:$N$6000,2,0)</f>
        <v>#N/A</v>
      </c>
      <c r="BE731" s="19" t="e">
        <f>VLOOKUP(AE731,ORGANOGRAMAES!$C$1:$N$6000,3,0)</f>
        <v>#N/A</v>
      </c>
      <c r="BF731" s="19" t="e">
        <f>VLOOKUP(AE731,ORGANOGRAMAES!$C$1:$N$6000,4,0)</f>
        <v>#N/A</v>
      </c>
      <c r="BG731" s="19" t="e">
        <f>VLOOKUP(AE731,ORGANOGRAMAES!$C$1:$N$6000,5,0)</f>
        <v>#N/A</v>
      </c>
      <c r="BH731" s="19" t="e">
        <f>VLOOKUP(AE731,ORGANOGRAMAES!$C$1:$N$6000,6,0)</f>
        <v>#N/A</v>
      </c>
      <c r="BI731" s="19" t="e">
        <f>VLOOKUP(AE731,ORGANOGRAMAES!$C$1:$N$6000,7,0)</f>
        <v>#N/A</v>
      </c>
      <c r="BJ731" s="19" t="e">
        <f>VLOOKUP(AE731,ORGANOGRAMAES!$C$1:$N$6000,8,0)</f>
        <v>#N/A</v>
      </c>
      <c r="BK731" s="19" t="e">
        <f>VLOOKUP(AE731,ORGANOGRAMAES!$C$1:$N$6000,9,0)</f>
        <v>#N/A</v>
      </c>
      <c r="BL731" s="19" t="e">
        <f>VLOOKUP(AE731,ORGANOGRAMAES!$C$1:$N$6000,10,0)</f>
        <v>#N/A</v>
      </c>
      <c r="BM731" s="19" t="e">
        <f>VLOOKUP(AE731,ORGANOGRAMAES!$C$1:$N$6000,11,0)</f>
        <v>#N/A</v>
      </c>
      <c r="BN731" s="19" t="e">
        <f>VLOOKUP(AE731,ORGANOGRAMAES!$C$1:$N$6000,12,0)</f>
        <v>#N/A</v>
      </c>
      <c r="BP731" s="19" t="str">
        <f t="shared" si="209"/>
        <v>-</v>
      </c>
      <c r="BQ731" s="19" t="str">
        <f t="shared" si="210"/>
        <v>-</v>
      </c>
      <c r="BR731" s="19" t="str">
        <f t="shared" si="211"/>
        <v>-</v>
      </c>
      <c r="BS731" s="19" t="str">
        <f t="shared" si="212"/>
        <v>-</v>
      </c>
      <c r="BT731" s="19" t="str">
        <f t="shared" si="213"/>
        <v>-</v>
      </c>
      <c r="BU731" s="19" t="str">
        <f t="shared" si="214"/>
        <v>-</v>
      </c>
      <c r="BV731" s="19" t="str">
        <f t="shared" si="215"/>
        <v>-</v>
      </c>
      <c r="BW731" s="19" t="str">
        <f t="shared" si="216"/>
        <v>-</v>
      </c>
      <c r="BX731" s="19" t="str">
        <f t="shared" si="217"/>
        <v>-</v>
      </c>
      <c r="BY731" s="19" t="str">
        <f t="shared" si="218"/>
        <v>-</v>
      </c>
      <c r="BZ731" s="19" t="str">
        <f t="shared" si="219"/>
        <v>-</v>
      </c>
    </row>
    <row r="732" spans="1:78">
      <c r="A732" s="106" t="str">
        <f t="shared" si="220"/>
        <v>22.1.00.00.00.00.00</v>
      </c>
      <c r="B732" s="106">
        <f t="shared" si="221"/>
        <v>22</v>
      </c>
      <c r="C732" s="107" t="str">
        <f t="shared" si="222"/>
        <v>1</v>
      </c>
      <c r="D732" s="32" t="s">
        <v>7024</v>
      </c>
      <c r="E732" s="32" t="s">
        <v>7024</v>
      </c>
      <c r="F732" s="32" t="s">
        <v>7024</v>
      </c>
      <c r="G732" s="32" t="s">
        <v>7024</v>
      </c>
      <c r="H732" s="32" t="s">
        <v>7024</v>
      </c>
      <c r="I732" s="33"/>
      <c r="J732" s="17" t="s">
        <v>93</v>
      </c>
      <c r="K732" s="150" t="str">
        <f t="shared" si="223"/>
        <v>-</v>
      </c>
      <c r="L732" s="123"/>
      <c r="M732" s="123"/>
      <c r="N732" s="123"/>
      <c r="O732" s="123"/>
      <c r="P732" s="123"/>
      <c r="Q732" s="123"/>
      <c r="AC732" s="50" t="str">
        <f t="shared" si="225"/>
        <v>22.1</v>
      </c>
      <c r="AD732" s="19">
        <f t="shared" si="226"/>
        <v>711</v>
      </c>
      <c r="AE732" s="49" t="str">
        <f t="shared" si="224"/>
        <v>22.1711</v>
      </c>
      <c r="BD732" s="19" t="e">
        <f>VLOOKUP(AE732,ORGANOGRAMAES!$C$1:$N$6000,2,0)</f>
        <v>#N/A</v>
      </c>
      <c r="BE732" s="19" t="e">
        <f>VLOOKUP(AE732,ORGANOGRAMAES!$C$1:$N$6000,3,0)</f>
        <v>#N/A</v>
      </c>
      <c r="BF732" s="19" t="e">
        <f>VLOOKUP(AE732,ORGANOGRAMAES!$C$1:$N$6000,4,0)</f>
        <v>#N/A</v>
      </c>
      <c r="BG732" s="19" t="e">
        <f>VLOOKUP(AE732,ORGANOGRAMAES!$C$1:$N$6000,5,0)</f>
        <v>#N/A</v>
      </c>
      <c r="BH732" s="19" t="e">
        <f>VLOOKUP(AE732,ORGANOGRAMAES!$C$1:$N$6000,6,0)</f>
        <v>#N/A</v>
      </c>
      <c r="BI732" s="19" t="e">
        <f>VLOOKUP(AE732,ORGANOGRAMAES!$C$1:$N$6000,7,0)</f>
        <v>#N/A</v>
      </c>
      <c r="BJ732" s="19" t="e">
        <f>VLOOKUP(AE732,ORGANOGRAMAES!$C$1:$N$6000,8,0)</f>
        <v>#N/A</v>
      </c>
      <c r="BK732" s="19" t="e">
        <f>VLOOKUP(AE732,ORGANOGRAMAES!$C$1:$N$6000,9,0)</f>
        <v>#N/A</v>
      </c>
      <c r="BL732" s="19" t="e">
        <f>VLOOKUP(AE732,ORGANOGRAMAES!$C$1:$N$6000,10,0)</f>
        <v>#N/A</v>
      </c>
      <c r="BM732" s="19" t="e">
        <f>VLOOKUP(AE732,ORGANOGRAMAES!$C$1:$N$6000,11,0)</f>
        <v>#N/A</v>
      </c>
      <c r="BN732" s="19" t="e">
        <f>VLOOKUP(AE732,ORGANOGRAMAES!$C$1:$N$6000,12,0)</f>
        <v>#N/A</v>
      </c>
      <c r="BP732" s="19" t="str">
        <f t="shared" si="209"/>
        <v>-</v>
      </c>
      <c r="BQ732" s="19" t="str">
        <f t="shared" si="210"/>
        <v>-</v>
      </c>
      <c r="BR732" s="19" t="str">
        <f t="shared" si="211"/>
        <v>-</v>
      </c>
      <c r="BS732" s="19" t="str">
        <f t="shared" si="212"/>
        <v>-</v>
      </c>
      <c r="BT732" s="19" t="str">
        <f t="shared" si="213"/>
        <v>-</v>
      </c>
      <c r="BU732" s="19" t="str">
        <f t="shared" si="214"/>
        <v>-</v>
      </c>
      <c r="BV732" s="19" t="str">
        <f t="shared" si="215"/>
        <v>-</v>
      </c>
      <c r="BW732" s="19" t="str">
        <f t="shared" si="216"/>
        <v>-</v>
      </c>
      <c r="BX732" s="19" t="str">
        <f t="shared" si="217"/>
        <v>-</v>
      </c>
      <c r="BY732" s="19" t="str">
        <f t="shared" si="218"/>
        <v>-</v>
      </c>
      <c r="BZ732" s="19" t="str">
        <f t="shared" si="219"/>
        <v>-</v>
      </c>
    </row>
    <row r="733" spans="1:78">
      <c r="A733" s="106" t="str">
        <f t="shared" si="220"/>
        <v>22.1.00.00.00.00.00</v>
      </c>
      <c r="B733" s="106">
        <f t="shared" si="221"/>
        <v>22</v>
      </c>
      <c r="C733" s="107" t="str">
        <f t="shared" si="222"/>
        <v>1</v>
      </c>
      <c r="D733" s="32" t="s">
        <v>7024</v>
      </c>
      <c r="E733" s="32" t="s">
        <v>7024</v>
      </c>
      <c r="F733" s="32" t="s">
        <v>7024</v>
      </c>
      <c r="G733" s="32" t="s">
        <v>7024</v>
      </c>
      <c r="H733" s="32" t="s">
        <v>7024</v>
      </c>
      <c r="I733" s="33"/>
      <c r="J733" s="17" t="s">
        <v>93</v>
      </c>
      <c r="K733" s="150" t="str">
        <f t="shared" si="223"/>
        <v>-</v>
      </c>
      <c r="L733" s="123"/>
      <c r="M733" s="123"/>
      <c r="N733" s="123"/>
      <c r="O733" s="123"/>
      <c r="P733" s="123"/>
      <c r="Q733" s="123"/>
      <c r="AC733" s="50" t="str">
        <f t="shared" si="225"/>
        <v>22.1</v>
      </c>
      <c r="AD733" s="19">
        <f t="shared" si="226"/>
        <v>712</v>
      </c>
      <c r="AE733" s="49" t="str">
        <f t="shared" si="224"/>
        <v>22.1712</v>
      </c>
      <c r="BD733" s="19" t="e">
        <f>VLOOKUP(AE733,ORGANOGRAMAES!$C$1:$N$6000,2,0)</f>
        <v>#N/A</v>
      </c>
      <c r="BE733" s="19" t="e">
        <f>VLOOKUP(AE733,ORGANOGRAMAES!$C$1:$N$6000,3,0)</f>
        <v>#N/A</v>
      </c>
      <c r="BF733" s="19" t="e">
        <f>VLOOKUP(AE733,ORGANOGRAMAES!$C$1:$N$6000,4,0)</f>
        <v>#N/A</v>
      </c>
      <c r="BG733" s="19" t="e">
        <f>VLOOKUP(AE733,ORGANOGRAMAES!$C$1:$N$6000,5,0)</f>
        <v>#N/A</v>
      </c>
      <c r="BH733" s="19" t="e">
        <f>VLOOKUP(AE733,ORGANOGRAMAES!$C$1:$N$6000,6,0)</f>
        <v>#N/A</v>
      </c>
      <c r="BI733" s="19" t="e">
        <f>VLOOKUP(AE733,ORGANOGRAMAES!$C$1:$N$6000,7,0)</f>
        <v>#N/A</v>
      </c>
      <c r="BJ733" s="19" t="e">
        <f>VLOOKUP(AE733,ORGANOGRAMAES!$C$1:$N$6000,8,0)</f>
        <v>#N/A</v>
      </c>
      <c r="BK733" s="19" t="e">
        <f>VLOOKUP(AE733,ORGANOGRAMAES!$C$1:$N$6000,9,0)</f>
        <v>#N/A</v>
      </c>
      <c r="BL733" s="19" t="e">
        <f>VLOOKUP(AE733,ORGANOGRAMAES!$C$1:$N$6000,10,0)</f>
        <v>#N/A</v>
      </c>
      <c r="BM733" s="19" t="e">
        <f>VLOOKUP(AE733,ORGANOGRAMAES!$C$1:$N$6000,11,0)</f>
        <v>#N/A</v>
      </c>
      <c r="BN733" s="19" t="e">
        <f>VLOOKUP(AE733,ORGANOGRAMAES!$C$1:$N$6000,12,0)</f>
        <v>#N/A</v>
      </c>
      <c r="BP733" s="19" t="str">
        <f t="shared" si="209"/>
        <v>-</v>
      </c>
      <c r="BQ733" s="19" t="str">
        <f t="shared" si="210"/>
        <v>-</v>
      </c>
      <c r="BR733" s="19" t="str">
        <f t="shared" si="211"/>
        <v>-</v>
      </c>
      <c r="BS733" s="19" t="str">
        <f t="shared" si="212"/>
        <v>-</v>
      </c>
      <c r="BT733" s="19" t="str">
        <f t="shared" si="213"/>
        <v>-</v>
      </c>
      <c r="BU733" s="19" t="str">
        <f t="shared" si="214"/>
        <v>-</v>
      </c>
      <c r="BV733" s="19" t="str">
        <f t="shared" si="215"/>
        <v>-</v>
      </c>
      <c r="BW733" s="19" t="str">
        <f t="shared" si="216"/>
        <v>-</v>
      </c>
      <c r="BX733" s="19" t="str">
        <f t="shared" si="217"/>
        <v>-</v>
      </c>
      <c r="BY733" s="19" t="str">
        <f t="shared" si="218"/>
        <v>-</v>
      </c>
      <c r="BZ733" s="19" t="str">
        <f t="shared" si="219"/>
        <v>-</v>
      </c>
    </row>
    <row r="734" spans="1:78">
      <c r="A734" s="106" t="str">
        <f t="shared" si="220"/>
        <v>22.1.00.00.00.00.00</v>
      </c>
      <c r="B734" s="106">
        <f t="shared" si="221"/>
        <v>22</v>
      </c>
      <c r="C734" s="107" t="str">
        <f t="shared" si="222"/>
        <v>1</v>
      </c>
      <c r="D734" s="32" t="s">
        <v>7024</v>
      </c>
      <c r="E734" s="32" t="s">
        <v>7024</v>
      </c>
      <c r="F734" s="32" t="s">
        <v>7024</v>
      </c>
      <c r="G734" s="32" t="s">
        <v>7024</v>
      </c>
      <c r="H734" s="32" t="s">
        <v>7024</v>
      </c>
      <c r="I734" s="33"/>
      <c r="J734" s="17" t="s">
        <v>93</v>
      </c>
      <c r="K734" s="150" t="str">
        <f t="shared" si="223"/>
        <v>-</v>
      </c>
      <c r="L734" s="123"/>
      <c r="M734" s="123"/>
      <c r="N734" s="123"/>
      <c r="O734" s="123"/>
      <c r="P734" s="123"/>
      <c r="Q734" s="123"/>
      <c r="AC734" s="50" t="str">
        <f t="shared" si="225"/>
        <v>22.1</v>
      </c>
      <c r="AD734" s="19">
        <f t="shared" si="226"/>
        <v>713</v>
      </c>
      <c r="AE734" s="49" t="str">
        <f t="shared" si="224"/>
        <v>22.1713</v>
      </c>
      <c r="BD734" s="19" t="e">
        <f>VLOOKUP(AE734,ORGANOGRAMAES!$C$1:$N$6000,2,0)</f>
        <v>#N/A</v>
      </c>
      <c r="BE734" s="19" t="e">
        <f>VLOOKUP(AE734,ORGANOGRAMAES!$C$1:$N$6000,3,0)</f>
        <v>#N/A</v>
      </c>
      <c r="BF734" s="19" t="e">
        <f>VLOOKUP(AE734,ORGANOGRAMAES!$C$1:$N$6000,4,0)</f>
        <v>#N/A</v>
      </c>
      <c r="BG734" s="19" t="e">
        <f>VLOOKUP(AE734,ORGANOGRAMAES!$C$1:$N$6000,5,0)</f>
        <v>#N/A</v>
      </c>
      <c r="BH734" s="19" t="e">
        <f>VLOOKUP(AE734,ORGANOGRAMAES!$C$1:$N$6000,6,0)</f>
        <v>#N/A</v>
      </c>
      <c r="BI734" s="19" t="e">
        <f>VLOOKUP(AE734,ORGANOGRAMAES!$C$1:$N$6000,7,0)</f>
        <v>#N/A</v>
      </c>
      <c r="BJ734" s="19" t="e">
        <f>VLOOKUP(AE734,ORGANOGRAMAES!$C$1:$N$6000,8,0)</f>
        <v>#N/A</v>
      </c>
      <c r="BK734" s="19" t="e">
        <f>VLOOKUP(AE734,ORGANOGRAMAES!$C$1:$N$6000,9,0)</f>
        <v>#N/A</v>
      </c>
      <c r="BL734" s="19" t="e">
        <f>VLOOKUP(AE734,ORGANOGRAMAES!$C$1:$N$6000,10,0)</f>
        <v>#N/A</v>
      </c>
      <c r="BM734" s="19" t="e">
        <f>VLOOKUP(AE734,ORGANOGRAMAES!$C$1:$N$6000,11,0)</f>
        <v>#N/A</v>
      </c>
      <c r="BN734" s="19" t="e">
        <f>VLOOKUP(AE734,ORGANOGRAMAES!$C$1:$N$6000,12,0)</f>
        <v>#N/A</v>
      </c>
      <c r="BP734" s="19" t="str">
        <f t="shared" si="209"/>
        <v>-</v>
      </c>
      <c r="BQ734" s="19" t="str">
        <f t="shared" si="210"/>
        <v>-</v>
      </c>
      <c r="BR734" s="19" t="str">
        <f t="shared" si="211"/>
        <v>-</v>
      </c>
      <c r="BS734" s="19" t="str">
        <f t="shared" si="212"/>
        <v>-</v>
      </c>
      <c r="BT734" s="19" t="str">
        <f t="shared" si="213"/>
        <v>-</v>
      </c>
      <c r="BU734" s="19" t="str">
        <f t="shared" si="214"/>
        <v>-</v>
      </c>
      <c r="BV734" s="19" t="str">
        <f t="shared" si="215"/>
        <v>-</v>
      </c>
      <c r="BW734" s="19" t="str">
        <f t="shared" si="216"/>
        <v>-</v>
      </c>
      <c r="BX734" s="19" t="str">
        <f t="shared" si="217"/>
        <v>-</v>
      </c>
      <c r="BY734" s="19" t="str">
        <f t="shared" si="218"/>
        <v>-</v>
      </c>
      <c r="BZ734" s="19" t="str">
        <f t="shared" si="219"/>
        <v>-</v>
      </c>
    </row>
    <row r="735" spans="1:78">
      <c r="A735" s="106" t="str">
        <f t="shared" si="220"/>
        <v>22.1.00.00.00.00.00</v>
      </c>
      <c r="B735" s="106">
        <f t="shared" si="221"/>
        <v>22</v>
      </c>
      <c r="C735" s="107" t="str">
        <f t="shared" si="222"/>
        <v>1</v>
      </c>
      <c r="D735" s="32" t="s">
        <v>7024</v>
      </c>
      <c r="E735" s="32" t="s">
        <v>7024</v>
      </c>
      <c r="F735" s="32" t="s">
        <v>7024</v>
      </c>
      <c r="G735" s="32" t="s">
        <v>7024</v>
      </c>
      <c r="H735" s="32" t="s">
        <v>7024</v>
      </c>
      <c r="I735" s="33"/>
      <c r="J735" s="17" t="s">
        <v>93</v>
      </c>
      <c r="K735" s="150" t="str">
        <f t="shared" si="223"/>
        <v>-</v>
      </c>
      <c r="L735" s="123"/>
      <c r="M735" s="123"/>
      <c r="N735" s="123"/>
      <c r="O735" s="123"/>
      <c r="P735" s="123"/>
      <c r="Q735" s="123"/>
      <c r="AC735" s="50" t="str">
        <f t="shared" si="225"/>
        <v>22.1</v>
      </c>
      <c r="AD735" s="19">
        <f t="shared" si="226"/>
        <v>714</v>
      </c>
      <c r="AE735" s="49" t="str">
        <f t="shared" si="224"/>
        <v>22.1714</v>
      </c>
      <c r="BD735" s="19" t="e">
        <f>VLOOKUP(AE735,ORGANOGRAMAES!$C$1:$N$6000,2,0)</f>
        <v>#N/A</v>
      </c>
      <c r="BE735" s="19" t="e">
        <f>VLOOKUP(AE735,ORGANOGRAMAES!$C$1:$N$6000,3,0)</f>
        <v>#N/A</v>
      </c>
      <c r="BF735" s="19" t="e">
        <f>VLOOKUP(AE735,ORGANOGRAMAES!$C$1:$N$6000,4,0)</f>
        <v>#N/A</v>
      </c>
      <c r="BG735" s="19" t="e">
        <f>VLOOKUP(AE735,ORGANOGRAMAES!$C$1:$N$6000,5,0)</f>
        <v>#N/A</v>
      </c>
      <c r="BH735" s="19" t="e">
        <f>VLOOKUP(AE735,ORGANOGRAMAES!$C$1:$N$6000,6,0)</f>
        <v>#N/A</v>
      </c>
      <c r="BI735" s="19" t="e">
        <f>VLOOKUP(AE735,ORGANOGRAMAES!$C$1:$N$6000,7,0)</f>
        <v>#N/A</v>
      </c>
      <c r="BJ735" s="19" t="e">
        <f>VLOOKUP(AE735,ORGANOGRAMAES!$C$1:$N$6000,8,0)</f>
        <v>#N/A</v>
      </c>
      <c r="BK735" s="19" t="e">
        <f>VLOOKUP(AE735,ORGANOGRAMAES!$C$1:$N$6000,9,0)</f>
        <v>#N/A</v>
      </c>
      <c r="BL735" s="19" t="e">
        <f>VLOOKUP(AE735,ORGANOGRAMAES!$C$1:$N$6000,10,0)</f>
        <v>#N/A</v>
      </c>
      <c r="BM735" s="19" t="e">
        <f>VLOOKUP(AE735,ORGANOGRAMAES!$C$1:$N$6000,11,0)</f>
        <v>#N/A</v>
      </c>
      <c r="BN735" s="19" t="e">
        <f>VLOOKUP(AE735,ORGANOGRAMAES!$C$1:$N$6000,12,0)</f>
        <v>#N/A</v>
      </c>
      <c r="BP735" s="19" t="str">
        <f t="shared" si="209"/>
        <v>-</v>
      </c>
      <c r="BQ735" s="19" t="str">
        <f t="shared" si="210"/>
        <v>-</v>
      </c>
      <c r="BR735" s="19" t="str">
        <f t="shared" si="211"/>
        <v>-</v>
      </c>
      <c r="BS735" s="19" t="str">
        <f t="shared" si="212"/>
        <v>-</v>
      </c>
      <c r="BT735" s="19" t="str">
        <f t="shared" si="213"/>
        <v>-</v>
      </c>
      <c r="BU735" s="19" t="str">
        <f t="shared" si="214"/>
        <v>-</v>
      </c>
      <c r="BV735" s="19" t="str">
        <f t="shared" si="215"/>
        <v>-</v>
      </c>
      <c r="BW735" s="19" t="str">
        <f t="shared" si="216"/>
        <v>-</v>
      </c>
      <c r="BX735" s="19" t="str">
        <f t="shared" si="217"/>
        <v>-</v>
      </c>
      <c r="BY735" s="19" t="str">
        <f t="shared" si="218"/>
        <v>-</v>
      </c>
      <c r="BZ735" s="19" t="str">
        <f t="shared" si="219"/>
        <v>-</v>
      </c>
    </row>
    <row r="736" spans="1:78">
      <c r="A736" s="106" t="str">
        <f t="shared" si="220"/>
        <v>22.1.00.00.00.00.00</v>
      </c>
      <c r="B736" s="106">
        <f t="shared" si="221"/>
        <v>22</v>
      </c>
      <c r="C736" s="107" t="str">
        <f t="shared" si="222"/>
        <v>1</v>
      </c>
      <c r="D736" s="32" t="s">
        <v>7024</v>
      </c>
      <c r="E736" s="32" t="s">
        <v>7024</v>
      </c>
      <c r="F736" s="32" t="s">
        <v>7024</v>
      </c>
      <c r="G736" s="32" t="s">
        <v>7024</v>
      </c>
      <c r="H736" s="32" t="s">
        <v>7024</v>
      </c>
      <c r="I736" s="33"/>
      <c r="J736" s="17" t="s">
        <v>93</v>
      </c>
      <c r="K736" s="150" t="str">
        <f t="shared" si="223"/>
        <v>-</v>
      </c>
      <c r="L736" s="123"/>
      <c r="M736" s="123"/>
      <c r="N736" s="123"/>
      <c r="O736" s="123"/>
      <c r="P736" s="123"/>
      <c r="Q736" s="123"/>
      <c r="AC736" s="50" t="str">
        <f t="shared" si="225"/>
        <v>22.1</v>
      </c>
      <c r="AD736" s="19">
        <f t="shared" si="226"/>
        <v>715</v>
      </c>
      <c r="AE736" s="49" t="str">
        <f t="shared" si="224"/>
        <v>22.1715</v>
      </c>
      <c r="BD736" s="19" t="e">
        <f>VLOOKUP(AE736,ORGANOGRAMAES!$C$1:$N$6000,2,0)</f>
        <v>#N/A</v>
      </c>
      <c r="BE736" s="19" t="e">
        <f>VLOOKUP(AE736,ORGANOGRAMAES!$C$1:$N$6000,3,0)</f>
        <v>#N/A</v>
      </c>
      <c r="BF736" s="19" t="e">
        <f>VLOOKUP(AE736,ORGANOGRAMAES!$C$1:$N$6000,4,0)</f>
        <v>#N/A</v>
      </c>
      <c r="BG736" s="19" t="e">
        <f>VLOOKUP(AE736,ORGANOGRAMAES!$C$1:$N$6000,5,0)</f>
        <v>#N/A</v>
      </c>
      <c r="BH736" s="19" t="e">
        <f>VLOOKUP(AE736,ORGANOGRAMAES!$C$1:$N$6000,6,0)</f>
        <v>#N/A</v>
      </c>
      <c r="BI736" s="19" t="e">
        <f>VLOOKUP(AE736,ORGANOGRAMAES!$C$1:$N$6000,7,0)</f>
        <v>#N/A</v>
      </c>
      <c r="BJ736" s="19" t="e">
        <f>VLOOKUP(AE736,ORGANOGRAMAES!$C$1:$N$6000,8,0)</f>
        <v>#N/A</v>
      </c>
      <c r="BK736" s="19" t="e">
        <f>VLOOKUP(AE736,ORGANOGRAMAES!$C$1:$N$6000,9,0)</f>
        <v>#N/A</v>
      </c>
      <c r="BL736" s="19" t="e">
        <f>VLOOKUP(AE736,ORGANOGRAMAES!$C$1:$N$6000,10,0)</f>
        <v>#N/A</v>
      </c>
      <c r="BM736" s="19" t="e">
        <f>VLOOKUP(AE736,ORGANOGRAMAES!$C$1:$N$6000,11,0)</f>
        <v>#N/A</v>
      </c>
      <c r="BN736" s="19" t="e">
        <f>VLOOKUP(AE736,ORGANOGRAMAES!$C$1:$N$6000,12,0)</f>
        <v>#N/A</v>
      </c>
      <c r="BP736" s="19" t="str">
        <f t="shared" si="209"/>
        <v>-</v>
      </c>
      <c r="BQ736" s="19" t="str">
        <f t="shared" si="210"/>
        <v>-</v>
      </c>
      <c r="BR736" s="19" t="str">
        <f t="shared" si="211"/>
        <v>-</v>
      </c>
      <c r="BS736" s="19" t="str">
        <f t="shared" si="212"/>
        <v>-</v>
      </c>
      <c r="BT736" s="19" t="str">
        <f t="shared" si="213"/>
        <v>-</v>
      </c>
      <c r="BU736" s="19" t="str">
        <f t="shared" si="214"/>
        <v>-</v>
      </c>
      <c r="BV736" s="19" t="str">
        <f t="shared" si="215"/>
        <v>-</v>
      </c>
      <c r="BW736" s="19" t="str">
        <f t="shared" si="216"/>
        <v>-</v>
      </c>
      <c r="BX736" s="19" t="str">
        <f t="shared" si="217"/>
        <v>-</v>
      </c>
      <c r="BY736" s="19" t="str">
        <f t="shared" si="218"/>
        <v>-</v>
      </c>
      <c r="BZ736" s="19" t="str">
        <f t="shared" si="219"/>
        <v>-</v>
      </c>
    </row>
    <row r="737" spans="1:78">
      <c r="A737" s="106" t="str">
        <f t="shared" si="220"/>
        <v>22.1.00.00.00.00.00</v>
      </c>
      <c r="B737" s="106">
        <f t="shared" si="221"/>
        <v>22</v>
      </c>
      <c r="C737" s="107" t="str">
        <f t="shared" si="222"/>
        <v>1</v>
      </c>
      <c r="D737" s="32" t="s">
        <v>7024</v>
      </c>
      <c r="E737" s="32" t="s">
        <v>7024</v>
      </c>
      <c r="F737" s="32" t="s">
        <v>7024</v>
      </c>
      <c r="G737" s="32" t="s">
        <v>7024</v>
      </c>
      <c r="H737" s="32" t="s">
        <v>7024</v>
      </c>
      <c r="I737" s="33"/>
      <c r="J737" s="17" t="s">
        <v>93</v>
      </c>
      <c r="K737" s="150" t="str">
        <f t="shared" si="223"/>
        <v>-</v>
      </c>
      <c r="L737" s="123"/>
      <c r="M737" s="123"/>
      <c r="N737" s="123"/>
      <c r="O737" s="123"/>
      <c r="P737" s="123"/>
      <c r="Q737" s="123"/>
      <c r="AC737" s="50" t="str">
        <f t="shared" si="225"/>
        <v>22.1</v>
      </c>
      <c r="AD737" s="19">
        <f t="shared" si="226"/>
        <v>716</v>
      </c>
      <c r="AE737" s="49" t="str">
        <f t="shared" si="224"/>
        <v>22.1716</v>
      </c>
      <c r="BD737" s="19" t="e">
        <f>VLOOKUP(AE737,ORGANOGRAMAES!$C$1:$N$6000,2,0)</f>
        <v>#N/A</v>
      </c>
      <c r="BE737" s="19" t="e">
        <f>VLOOKUP(AE737,ORGANOGRAMAES!$C$1:$N$6000,3,0)</f>
        <v>#N/A</v>
      </c>
      <c r="BF737" s="19" t="e">
        <f>VLOOKUP(AE737,ORGANOGRAMAES!$C$1:$N$6000,4,0)</f>
        <v>#N/A</v>
      </c>
      <c r="BG737" s="19" t="e">
        <f>VLOOKUP(AE737,ORGANOGRAMAES!$C$1:$N$6000,5,0)</f>
        <v>#N/A</v>
      </c>
      <c r="BH737" s="19" t="e">
        <f>VLOOKUP(AE737,ORGANOGRAMAES!$C$1:$N$6000,6,0)</f>
        <v>#N/A</v>
      </c>
      <c r="BI737" s="19" t="e">
        <f>VLOOKUP(AE737,ORGANOGRAMAES!$C$1:$N$6000,7,0)</f>
        <v>#N/A</v>
      </c>
      <c r="BJ737" s="19" t="e">
        <f>VLOOKUP(AE737,ORGANOGRAMAES!$C$1:$N$6000,8,0)</f>
        <v>#N/A</v>
      </c>
      <c r="BK737" s="19" t="e">
        <f>VLOOKUP(AE737,ORGANOGRAMAES!$C$1:$N$6000,9,0)</f>
        <v>#N/A</v>
      </c>
      <c r="BL737" s="19" t="e">
        <f>VLOOKUP(AE737,ORGANOGRAMAES!$C$1:$N$6000,10,0)</f>
        <v>#N/A</v>
      </c>
      <c r="BM737" s="19" t="e">
        <f>VLOOKUP(AE737,ORGANOGRAMAES!$C$1:$N$6000,11,0)</f>
        <v>#N/A</v>
      </c>
      <c r="BN737" s="19" t="e">
        <f>VLOOKUP(AE737,ORGANOGRAMAES!$C$1:$N$6000,12,0)</f>
        <v>#N/A</v>
      </c>
      <c r="BP737" s="19" t="str">
        <f t="shared" si="209"/>
        <v>-</v>
      </c>
      <c r="BQ737" s="19" t="str">
        <f t="shared" si="210"/>
        <v>-</v>
      </c>
      <c r="BR737" s="19" t="str">
        <f t="shared" si="211"/>
        <v>-</v>
      </c>
      <c r="BS737" s="19" t="str">
        <f t="shared" si="212"/>
        <v>-</v>
      </c>
      <c r="BT737" s="19" t="str">
        <f t="shared" si="213"/>
        <v>-</v>
      </c>
      <c r="BU737" s="19" t="str">
        <f t="shared" si="214"/>
        <v>-</v>
      </c>
      <c r="BV737" s="19" t="str">
        <f t="shared" si="215"/>
        <v>-</v>
      </c>
      <c r="BW737" s="19" t="str">
        <f t="shared" si="216"/>
        <v>-</v>
      </c>
      <c r="BX737" s="19" t="str">
        <f t="shared" si="217"/>
        <v>-</v>
      </c>
      <c r="BY737" s="19" t="str">
        <f t="shared" si="218"/>
        <v>-</v>
      </c>
      <c r="BZ737" s="19" t="str">
        <f t="shared" si="219"/>
        <v>-</v>
      </c>
    </row>
    <row r="738" spans="1:78">
      <c r="A738" s="106" t="str">
        <f t="shared" si="220"/>
        <v>22.1.00.00.00.00.00</v>
      </c>
      <c r="B738" s="106">
        <f t="shared" si="221"/>
        <v>22</v>
      </c>
      <c r="C738" s="107" t="str">
        <f t="shared" si="222"/>
        <v>1</v>
      </c>
      <c r="D738" s="32" t="s">
        <v>7024</v>
      </c>
      <c r="E738" s="32" t="s">
        <v>7024</v>
      </c>
      <c r="F738" s="32" t="s">
        <v>7024</v>
      </c>
      <c r="G738" s="32" t="s">
        <v>7024</v>
      </c>
      <c r="H738" s="32" t="s">
        <v>7024</v>
      </c>
      <c r="I738" s="33"/>
      <c r="J738" s="17" t="s">
        <v>93</v>
      </c>
      <c r="K738" s="150" t="str">
        <f t="shared" si="223"/>
        <v>-</v>
      </c>
      <c r="L738" s="123"/>
      <c r="M738" s="123"/>
      <c r="N738" s="123"/>
      <c r="O738" s="123"/>
      <c r="P738" s="123"/>
      <c r="Q738" s="123"/>
      <c r="AC738" s="50" t="str">
        <f t="shared" si="225"/>
        <v>22.1</v>
      </c>
      <c r="AD738" s="19">
        <f t="shared" si="226"/>
        <v>717</v>
      </c>
      <c r="AE738" s="49" t="str">
        <f t="shared" si="224"/>
        <v>22.1717</v>
      </c>
      <c r="BD738" s="19" t="e">
        <f>VLOOKUP(AE738,ORGANOGRAMAES!$C$1:$N$6000,2,0)</f>
        <v>#N/A</v>
      </c>
      <c r="BE738" s="19" t="e">
        <f>VLOOKUP(AE738,ORGANOGRAMAES!$C$1:$N$6000,3,0)</f>
        <v>#N/A</v>
      </c>
      <c r="BF738" s="19" t="e">
        <f>VLOOKUP(AE738,ORGANOGRAMAES!$C$1:$N$6000,4,0)</f>
        <v>#N/A</v>
      </c>
      <c r="BG738" s="19" t="e">
        <f>VLOOKUP(AE738,ORGANOGRAMAES!$C$1:$N$6000,5,0)</f>
        <v>#N/A</v>
      </c>
      <c r="BH738" s="19" t="e">
        <f>VLOOKUP(AE738,ORGANOGRAMAES!$C$1:$N$6000,6,0)</f>
        <v>#N/A</v>
      </c>
      <c r="BI738" s="19" t="e">
        <f>VLOOKUP(AE738,ORGANOGRAMAES!$C$1:$N$6000,7,0)</f>
        <v>#N/A</v>
      </c>
      <c r="BJ738" s="19" t="e">
        <f>VLOOKUP(AE738,ORGANOGRAMAES!$C$1:$N$6000,8,0)</f>
        <v>#N/A</v>
      </c>
      <c r="BK738" s="19" t="e">
        <f>VLOOKUP(AE738,ORGANOGRAMAES!$C$1:$N$6000,9,0)</f>
        <v>#N/A</v>
      </c>
      <c r="BL738" s="19" t="e">
        <f>VLOOKUP(AE738,ORGANOGRAMAES!$C$1:$N$6000,10,0)</f>
        <v>#N/A</v>
      </c>
      <c r="BM738" s="19" t="e">
        <f>VLOOKUP(AE738,ORGANOGRAMAES!$C$1:$N$6000,11,0)</f>
        <v>#N/A</v>
      </c>
      <c r="BN738" s="19" t="e">
        <f>VLOOKUP(AE738,ORGANOGRAMAES!$C$1:$N$6000,12,0)</f>
        <v>#N/A</v>
      </c>
      <c r="BP738" s="19" t="str">
        <f t="shared" si="209"/>
        <v>-</v>
      </c>
      <c r="BQ738" s="19" t="str">
        <f t="shared" si="210"/>
        <v>-</v>
      </c>
      <c r="BR738" s="19" t="str">
        <f t="shared" si="211"/>
        <v>-</v>
      </c>
      <c r="BS738" s="19" t="str">
        <f t="shared" si="212"/>
        <v>-</v>
      </c>
      <c r="BT738" s="19" t="str">
        <f t="shared" si="213"/>
        <v>-</v>
      </c>
      <c r="BU738" s="19" t="str">
        <f t="shared" si="214"/>
        <v>-</v>
      </c>
      <c r="BV738" s="19" t="str">
        <f t="shared" si="215"/>
        <v>-</v>
      </c>
      <c r="BW738" s="19" t="str">
        <f t="shared" si="216"/>
        <v>-</v>
      </c>
      <c r="BX738" s="19" t="str">
        <f t="shared" si="217"/>
        <v>-</v>
      </c>
      <c r="BY738" s="19" t="str">
        <f t="shared" si="218"/>
        <v>-</v>
      </c>
      <c r="BZ738" s="19" t="str">
        <f t="shared" si="219"/>
        <v>-</v>
      </c>
    </row>
    <row r="739" spans="1:78">
      <c r="A739" s="106" t="str">
        <f t="shared" si="220"/>
        <v>22.1.00.00.00.00.00</v>
      </c>
      <c r="B739" s="106">
        <f t="shared" si="221"/>
        <v>22</v>
      </c>
      <c r="C739" s="107" t="str">
        <f t="shared" si="222"/>
        <v>1</v>
      </c>
      <c r="D739" s="32" t="s">
        <v>7024</v>
      </c>
      <c r="E739" s="32" t="s">
        <v>7024</v>
      </c>
      <c r="F739" s="32" t="s">
        <v>7024</v>
      </c>
      <c r="G739" s="32" t="s">
        <v>7024</v>
      </c>
      <c r="H739" s="32" t="s">
        <v>7024</v>
      </c>
      <c r="I739" s="33"/>
      <c r="J739" s="17" t="s">
        <v>93</v>
      </c>
      <c r="K739" s="150" t="str">
        <f t="shared" si="223"/>
        <v>-</v>
      </c>
      <c r="L739" s="123"/>
      <c r="M739" s="123"/>
      <c r="N739" s="123"/>
      <c r="O739" s="123"/>
      <c r="P739" s="123"/>
      <c r="Q739" s="123"/>
      <c r="AC739" s="50" t="str">
        <f t="shared" si="225"/>
        <v>22.1</v>
      </c>
      <c r="AD739" s="19">
        <f t="shared" si="226"/>
        <v>718</v>
      </c>
      <c r="AE739" s="49" t="str">
        <f t="shared" si="224"/>
        <v>22.1718</v>
      </c>
      <c r="BD739" s="19" t="e">
        <f>VLOOKUP(AE739,ORGANOGRAMAES!$C$1:$N$6000,2,0)</f>
        <v>#N/A</v>
      </c>
      <c r="BE739" s="19" t="e">
        <f>VLOOKUP(AE739,ORGANOGRAMAES!$C$1:$N$6000,3,0)</f>
        <v>#N/A</v>
      </c>
      <c r="BF739" s="19" t="e">
        <f>VLOOKUP(AE739,ORGANOGRAMAES!$C$1:$N$6000,4,0)</f>
        <v>#N/A</v>
      </c>
      <c r="BG739" s="19" t="e">
        <f>VLOOKUP(AE739,ORGANOGRAMAES!$C$1:$N$6000,5,0)</f>
        <v>#N/A</v>
      </c>
      <c r="BH739" s="19" t="e">
        <f>VLOOKUP(AE739,ORGANOGRAMAES!$C$1:$N$6000,6,0)</f>
        <v>#N/A</v>
      </c>
      <c r="BI739" s="19" t="e">
        <f>VLOOKUP(AE739,ORGANOGRAMAES!$C$1:$N$6000,7,0)</f>
        <v>#N/A</v>
      </c>
      <c r="BJ739" s="19" t="e">
        <f>VLOOKUP(AE739,ORGANOGRAMAES!$C$1:$N$6000,8,0)</f>
        <v>#N/A</v>
      </c>
      <c r="BK739" s="19" t="e">
        <f>VLOOKUP(AE739,ORGANOGRAMAES!$C$1:$N$6000,9,0)</f>
        <v>#N/A</v>
      </c>
      <c r="BL739" s="19" t="e">
        <f>VLOOKUP(AE739,ORGANOGRAMAES!$C$1:$N$6000,10,0)</f>
        <v>#N/A</v>
      </c>
      <c r="BM739" s="19" t="e">
        <f>VLOOKUP(AE739,ORGANOGRAMAES!$C$1:$N$6000,11,0)</f>
        <v>#N/A</v>
      </c>
      <c r="BN739" s="19" t="e">
        <f>VLOOKUP(AE739,ORGANOGRAMAES!$C$1:$N$6000,12,0)</f>
        <v>#N/A</v>
      </c>
      <c r="BP739" s="19" t="str">
        <f t="shared" si="209"/>
        <v>-</v>
      </c>
      <c r="BQ739" s="19" t="str">
        <f t="shared" si="210"/>
        <v>-</v>
      </c>
      <c r="BR739" s="19" t="str">
        <f t="shared" si="211"/>
        <v>-</v>
      </c>
      <c r="BS739" s="19" t="str">
        <f t="shared" si="212"/>
        <v>-</v>
      </c>
      <c r="BT739" s="19" t="str">
        <f t="shared" si="213"/>
        <v>-</v>
      </c>
      <c r="BU739" s="19" t="str">
        <f t="shared" si="214"/>
        <v>-</v>
      </c>
      <c r="BV739" s="19" t="str">
        <f t="shared" si="215"/>
        <v>-</v>
      </c>
      <c r="BW739" s="19" t="str">
        <f t="shared" si="216"/>
        <v>-</v>
      </c>
      <c r="BX739" s="19" t="str">
        <f t="shared" si="217"/>
        <v>-</v>
      </c>
      <c r="BY739" s="19" t="str">
        <f t="shared" si="218"/>
        <v>-</v>
      </c>
      <c r="BZ739" s="19" t="str">
        <f t="shared" si="219"/>
        <v>-</v>
      </c>
    </row>
    <row r="740" spans="1:78">
      <c r="A740" s="106" t="str">
        <f t="shared" si="220"/>
        <v>22.1.00.00.00.00.00</v>
      </c>
      <c r="B740" s="106">
        <f t="shared" si="221"/>
        <v>22</v>
      </c>
      <c r="C740" s="107" t="str">
        <f t="shared" si="222"/>
        <v>1</v>
      </c>
      <c r="D740" s="32" t="s">
        <v>7024</v>
      </c>
      <c r="E740" s="32" t="s">
        <v>7024</v>
      </c>
      <c r="F740" s="32" t="s">
        <v>7024</v>
      </c>
      <c r="G740" s="32" t="s">
        <v>7024</v>
      </c>
      <c r="H740" s="32" t="s">
        <v>7024</v>
      </c>
      <c r="I740" s="33"/>
      <c r="J740" s="17" t="s">
        <v>93</v>
      </c>
      <c r="K740" s="150" t="str">
        <f t="shared" si="223"/>
        <v>-</v>
      </c>
      <c r="L740" s="123"/>
      <c r="M740" s="123"/>
      <c r="N740" s="123"/>
      <c r="O740" s="123"/>
      <c r="P740" s="123"/>
      <c r="Q740" s="123"/>
      <c r="AC740" s="50" t="str">
        <f t="shared" si="225"/>
        <v>22.1</v>
      </c>
      <c r="AD740" s="19">
        <f t="shared" si="226"/>
        <v>719</v>
      </c>
      <c r="AE740" s="49" t="str">
        <f t="shared" si="224"/>
        <v>22.1719</v>
      </c>
      <c r="BD740" s="19" t="e">
        <f>VLOOKUP(AE740,ORGANOGRAMAES!$C$1:$N$6000,2,0)</f>
        <v>#N/A</v>
      </c>
      <c r="BE740" s="19" t="e">
        <f>VLOOKUP(AE740,ORGANOGRAMAES!$C$1:$N$6000,3,0)</f>
        <v>#N/A</v>
      </c>
      <c r="BF740" s="19" t="e">
        <f>VLOOKUP(AE740,ORGANOGRAMAES!$C$1:$N$6000,4,0)</f>
        <v>#N/A</v>
      </c>
      <c r="BG740" s="19" t="e">
        <f>VLOOKUP(AE740,ORGANOGRAMAES!$C$1:$N$6000,5,0)</f>
        <v>#N/A</v>
      </c>
      <c r="BH740" s="19" t="e">
        <f>VLOOKUP(AE740,ORGANOGRAMAES!$C$1:$N$6000,6,0)</f>
        <v>#N/A</v>
      </c>
      <c r="BI740" s="19" t="e">
        <f>VLOOKUP(AE740,ORGANOGRAMAES!$C$1:$N$6000,7,0)</f>
        <v>#N/A</v>
      </c>
      <c r="BJ740" s="19" t="e">
        <f>VLOOKUP(AE740,ORGANOGRAMAES!$C$1:$N$6000,8,0)</f>
        <v>#N/A</v>
      </c>
      <c r="BK740" s="19" t="e">
        <f>VLOOKUP(AE740,ORGANOGRAMAES!$C$1:$N$6000,9,0)</f>
        <v>#N/A</v>
      </c>
      <c r="BL740" s="19" t="e">
        <f>VLOOKUP(AE740,ORGANOGRAMAES!$C$1:$N$6000,10,0)</f>
        <v>#N/A</v>
      </c>
      <c r="BM740" s="19" t="e">
        <f>VLOOKUP(AE740,ORGANOGRAMAES!$C$1:$N$6000,11,0)</f>
        <v>#N/A</v>
      </c>
      <c r="BN740" s="19" t="e">
        <f>VLOOKUP(AE740,ORGANOGRAMAES!$C$1:$N$6000,12,0)</f>
        <v>#N/A</v>
      </c>
      <c r="BP740" s="19" t="str">
        <f t="shared" si="209"/>
        <v>-</v>
      </c>
      <c r="BQ740" s="19" t="str">
        <f t="shared" si="210"/>
        <v>-</v>
      </c>
      <c r="BR740" s="19" t="str">
        <f t="shared" si="211"/>
        <v>-</v>
      </c>
      <c r="BS740" s="19" t="str">
        <f t="shared" si="212"/>
        <v>-</v>
      </c>
      <c r="BT740" s="19" t="str">
        <f t="shared" si="213"/>
        <v>-</v>
      </c>
      <c r="BU740" s="19" t="str">
        <f t="shared" si="214"/>
        <v>-</v>
      </c>
      <c r="BV740" s="19" t="str">
        <f t="shared" si="215"/>
        <v>-</v>
      </c>
      <c r="BW740" s="19" t="str">
        <f t="shared" si="216"/>
        <v>-</v>
      </c>
      <c r="BX740" s="19" t="str">
        <f t="shared" si="217"/>
        <v>-</v>
      </c>
      <c r="BY740" s="19" t="str">
        <f t="shared" si="218"/>
        <v>-</v>
      </c>
      <c r="BZ740" s="19" t="str">
        <f t="shared" si="219"/>
        <v>-</v>
      </c>
    </row>
    <row r="741" spans="1:78">
      <c r="A741" s="106" t="str">
        <f t="shared" si="220"/>
        <v>22.1.00.00.00.00.00</v>
      </c>
      <c r="B741" s="106">
        <f t="shared" si="221"/>
        <v>22</v>
      </c>
      <c r="C741" s="107" t="str">
        <f t="shared" si="222"/>
        <v>1</v>
      </c>
      <c r="D741" s="32" t="s">
        <v>7024</v>
      </c>
      <c r="E741" s="32" t="s">
        <v>7024</v>
      </c>
      <c r="F741" s="32" t="s">
        <v>7024</v>
      </c>
      <c r="G741" s="32" t="s">
        <v>7024</v>
      </c>
      <c r="H741" s="32" t="s">
        <v>7024</v>
      </c>
      <c r="I741" s="33"/>
      <c r="J741" s="17" t="s">
        <v>93</v>
      </c>
      <c r="K741" s="150" t="str">
        <f t="shared" si="223"/>
        <v>-</v>
      </c>
      <c r="L741" s="123"/>
      <c r="M741" s="123"/>
      <c r="N741" s="123"/>
      <c r="O741" s="123"/>
      <c r="P741" s="123"/>
      <c r="Q741" s="123"/>
      <c r="AC741" s="50" t="str">
        <f t="shared" si="225"/>
        <v>22.1</v>
      </c>
      <c r="AD741" s="19">
        <f t="shared" si="226"/>
        <v>720</v>
      </c>
      <c r="AE741" s="49" t="str">
        <f t="shared" si="224"/>
        <v>22.1720</v>
      </c>
      <c r="BD741" s="19" t="e">
        <f>VLOOKUP(AE741,ORGANOGRAMAES!$C$1:$N$6000,2,0)</f>
        <v>#N/A</v>
      </c>
      <c r="BE741" s="19" t="e">
        <f>VLOOKUP(AE741,ORGANOGRAMAES!$C$1:$N$6000,3,0)</f>
        <v>#N/A</v>
      </c>
      <c r="BF741" s="19" t="e">
        <f>VLOOKUP(AE741,ORGANOGRAMAES!$C$1:$N$6000,4,0)</f>
        <v>#N/A</v>
      </c>
      <c r="BG741" s="19" t="e">
        <f>VLOOKUP(AE741,ORGANOGRAMAES!$C$1:$N$6000,5,0)</f>
        <v>#N/A</v>
      </c>
      <c r="BH741" s="19" t="e">
        <f>VLOOKUP(AE741,ORGANOGRAMAES!$C$1:$N$6000,6,0)</f>
        <v>#N/A</v>
      </c>
      <c r="BI741" s="19" t="e">
        <f>VLOOKUP(AE741,ORGANOGRAMAES!$C$1:$N$6000,7,0)</f>
        <v>#N/A</v>
      </c>
      <c r="BJ741" s="19" t="e">
        <f>VLOOKUP(AE741,ORGANOGRAMAES!$C$1:$N$6000,8,0)</f>
        <v>#N/A</v>
      </c>
      <c r="BK741" s="19" t="e">
        <f>VLOOKUP(AE741,ORGANOGRAMAES!$C$1:$N$6000,9,0)</f>
        <v>#N/A</v>
      </c>
      <c r="BL741" s="19" t="e">
        <f>VLOOKUP(AE741,ORGANOGRAMAES!$C$1:$N$6000,10,0)</f>
        <v>#N/A</v>
      </c>
      <c r="BM741" s="19" t="e">
        <f>VLOOKUP(AE741,ORGANOGRAMAES!$C$1:$N$6000,11,0)</f>
        <v>#N/A</v>
      </c>
      <c r="BN741" s="19" t="e">
        <f>VLOOKUP(AE741,ORGANOGRAMAES!$C$1:$N$6000,12,0)</f>
        <v>#N/A</v>
      </c>
      <c r="BP741" s="19" t="str">
        <f t="shared" si="209"/>
        <v>-</v>
      </c>
      <c r="BQ741" s="19" t="str">
        <f t="shared" si="210"/>
        <v>-</v>
      </c>
      <c r="BR741" s="19" t="str">
        <f t="shared" si="211"/>
        <v>-</v>
      </c>
      <c r="BS741" s="19" t="str">
        <f t="shared" si="212"/>
        <v>-</v>
      </c>
      <c r="BT741" s="19" t="str">
        <f t="shared" si="213"/>
        <v>-</v>
      </c>
      <c r="BU741" s="19" t="str">
        <f t="shared" si="214"/>
        <v>-</v>
      </c>
      <c r="BV741" s="19" t="str">
        <f t="shared" si="215"/>
        <v>-</v>
      </c>
      <c r="BW741" s="19" t="str">
        <f t="shared" si="216"/>
        <v>-</v>
      </c>
      <c r="BX741" s="19" t="str">
        <f t="shared" si="217"/>
        <v>-</v>
      </c>
      <c r="BY741" s="19" t="str">
        <f t="shared" si="218"/>
        <v>-</v>
      </c>
      <c r="BZ741" s="19" t="str">
        <f t="shared" si="219"/>
        <v>-</v>
      </c>
    </row>
    <row r="742" spans="1:78">
      <c r="A742" s="106" t="str">
        <f t="shared" si="220"/>
        <v>22.1.00.00.00.00.00</v>
      </c>
      <c r="B742" s="106">
        <f t="shared" si="221"/>
        <v>22</v>
      </c>
      <c r="C742" s="107" t="str">
        <f t="shared" si="222"/>
        <v>1</v>
      </c>
      <c r="D742" s="32" t="s">
        <v>7024</v>
      </c>
      <c r="E742" s="32" t="s">
        <v>7024</v>
      </c>
      <c r="F742" s="32" t="s">
        <v>7024</v>
      </c>
      <c r="G742" s="32" t="s">
        <v>7024</v>
      </c>
      <c r="H742" s="32" t="s">
        <v>7024</v>
      </c>
      <c r="I742" s="33"/>
      <c r="J742" s="17" t="s">
        <v>93</v>
      </c>
      <c r="K742" s="150" t="str">
        <f t="shared" si="223"/>
        <v>-</v>
      </c>
      <c r="L742" s="123"/>
      <c r="M742" s="123"/>
      <c r="N742" s="123"/>
      <c r="O742" s="123"/>
      <c r="P742" s="123"/>
      <c r="Q742" s="123"/>
      <c r="AC742" s="50" t="str">
        <f t="shared" si="225"/>
        <v>22.1</v>
      </c>
      <c r="AD742" s="19">
        <f t="shared" si="226"/>
        <v>721</v>
      </c>
      <c r="AE742" s="49" t="str">
        <f t="shared" si="224"/>
        <v>22.1721</v>
      </c>
      <c r="BD742" s="19" t="e">
        <f>VLOOKUP(AE742,ORGANOGRAMAES!$C$1:$N$6000,2,0)</f>
        <v>#N/A</v>
      </c>
      <c r="BE742" s="19" t="e">
        <f>VLOOKUP(AE742,ORGANOGRAMAES!$C$1:$N$6000,3,0)</f>
        <v>#N/A</v>
      </c>
      <c r="BF742" s="19" t="e">
        <f>VLOOKUP(AE742,ORGANOGRAMAES!$C$1:$N$6000,4,0)</f>
        <v>#N/A</v>
      </c>
      <c r="BG742" s="19" t="e">
        <f>VLOOKUP(AE742,ORGANOGRAMAES!$C$1:$N$6000,5,0)</f>
        <v>#N/A</v>
      </c>
      <c r="BH742" s="19" t="e">
        <f>VLOOKUP(AE742,ORGANOGRAMAES!$C$1:$N$6000,6,0)</f>
        <v>#N/A</v>
      </c>
      <c r="BI742" s="19" t="e">
        <f>VLOOKUP(AE742,ORGANOGRAMAES!$C$1:$N$6000,7,0)</f>
        <v>#N/A</v>
      </c>
      <c r="BJ742" s="19" t="e">
        <f>VLOOKUP(AE742,ORGANOGRAMAES!$C$1:$N$6000,8,0)</f>
        <v>#N/A</v>
      </c>
      <c r="BK742" s="19" t="e">
        <f>VLOOKUP(AE742,ORGANOGRAMAES!$C$1:$N$6000,9,0)</f>
        <v>#N/A</v>
      </c>
      <c r="BL742" s="19" t="e">
        <f>VLOOKUP(AE742,ORGANOGRAMAES!$C$1:$N$6000,10,0)</f>
        <v>#N/A</v>
      </c>
      <c r="BM742" s="19" t="e">
        <f>VLOOKUP(AE742,ORGANOGRAMAES!$C$1:$N$6000,11,0)</f>
        <v>#N/A</v>
      </c>
      <c r="BN742" s="19" t="e">
        <f>VLOOKUP(AE742,ORGANOGRAMAES!$C$1:$N$6000,12,0)</f>
        <v>#N/A</v>
      </c>
      <c r="BP742" s="19" t="str">
        <f t="shared" si="209"/>
        <v>-</v>
      </c>
      <c r="BQ742" s="19" t="str">
        <f t="shared" si="210"/>
        <v>-</v>
      </c>
      <c r="BR742" s="19" t="str">
        <f t="shared" si="211"/>
        <v>-</v>
      </c>
      <c r="BS742" s="19" t="str">
        <f t="shared" si="212"/>
        <v>-</v>
      </c>
      <c r="BT742" s="19" t="str">
        <f t="shared" si="213"/>
        <v>-</v>
      </c>
      <c r="BU742" s="19" t="str">
        <f t="shared" si="214"/>
        <v>-</v>
      </c>
      <c r="BV742" s="19" t="str">
        <f t="shared" si="215"/>
        <v>-</v>
      </c>
      <c r="BW742" s="19" t="str">
        <f t="shared" si="216"/>
        <v>-</v>
      </c>
      <c r="BX742" s="19" t="str">
        <f t="shared" si="217"/>
        <v>-</v>
      </c>
      <c r="BY742" s="19" t="str">
        <f t="shared" si="218"/>
        <v>-</v>
      </c>
      <c r="BZ742" s="19" t="str">
        <f t="shared" si="219"/>
        <v>-</v>
      </c>
    </row>
    <row r="743" spans="1:78">
      <c r="A743" s="106" t="str">
        <f t="shared" si="220"/>
        <v>22.1.00.00.00.00.00</v>
      </c>
      <c r="B743" s="106">
        <f t="shared" si="221"/>
        <v>22</v>
      </c>
      <c r="C743" s="107" t="str">
        <f t="shared" si="222"/>
        <v>1</v>
      </c>
      <c r="D743" s="32" t="s">
        <v>7024</v>
      </c>
      <c r="E743" s="32" t="s">
        <v>7024</v>
      </c>
      <c r="F743" s="32" t="s">
        <v>7024</v>
      </c>
      <c r="G743" s="32" t="s">
        <v>7024</v>
      </c>
      <c r="H743" s="32" t="s">
        <v>7024</v>
      </c>
      <c r="I743" s="33"/>
      <c r="J743" s="17" t="s">
        <v>93</v>
      </c>
      <c r="K743" s="150" t="str">
        <f t="shared" si="223"/>
        <v>-</v>
      </c>
      <c r="L743" s="123"/>
      <c r="M743" s="123"/>
      <c r="N743" s="123"/>
      <c r="O743" s="123"/>
      <c r="P743" s="123"/>
      <c r="Q743" s="123"/>
      <c r="AC743" s="50" t="str">
        <f t="shared" si="225"/>
        <v>22.1</v>
      </c>
      <c r="AD743" s="19">
        <f t="shared" si="226"/>
        <v>722</v>
      </c>
      <c r="AE743" s="49" t="str">
        <f t="shared" si="224"/>
        <v>22.1722</v>
      </c>
      <c r="BD743" s="19" t="e">
        <f>VLOOKUP(AE743,ORGANOGRAMAES!$C$1:$N$6000,2,0)</f>
        <v>#N/A</v>
      </c>
      <c r="BE743" s="19" t="e">
        <f>VLOOKUP(AE743,ORGANOGRAMAES!$C$1:$N$6000,3,0)</f>
        <v>#N/A</v>
      </c>
      <c r="BF743" s="19" t="e">
        <f>VLOOKUP(AE743,ORGANOGRAMAES!$C$1:$N$6000,4,0)</f>
        <v>#N/A</v>
      </c>
      <c r="BG743" s="19" t="e">
        <f>VLOOKUP(AE743,ORGANOGRAMAES!$C$1:$N$6000,5,0)</f>
        <v>#N/A</v>
      </c>
      <c r="BH743" s="19" t="e">
        <f>VLOOKUP(AE743,ORGANOGRAMAES!$C$1:$N$6000,6,0)</f>
        <v>#N/A</v>
      </c>
      <c r="BI743" s="19" t="e">
        <f>VLOOKUP(AE743,ORGANOGRAMAES!$C$1:$N$6000,7,0)</f>
        <v>#N/A</v>
      </c>
      <c r="BJ743" s="19" t="e">
        <f>VLOOKUP(AE743,ORGANOGRAMAES!$C$1:$N$6000,8,0)</f>
        <v>#N/A</v>
      </c>
      <c r="BK743" s="19" t="e">
        <f>VLOOKUP(AE743,ORGANOGRAMAES!$C$1:$N$6000,9,0)</f>
        <v>#N/A</v>
      </c>
      <c r="BL743" s="19" t="e">
        <f>VLOOKUP(AE743,ORGANOGRAMAES!$C$1:$N$6000,10,0)</f>
        <v>#N/A</v>
      </c>
      <c r="BM743" s="19" t="e">
        <f>VLOOKUP(AE743,ORGANOGRAMAES!$C$1:$N$6000,11,0)</f>
        <v>#N/A</v>
      </c>
      <c r="BN743" s="19" t="e">
        <f>VLOOKUP(AE743,ORGANOGRAMAES!$C$1:$N$6000,12,0)</f>
        <v>#N/A</v>
      </c>
      <c r="BP743" s="19" t="str">
        <f t="shared" si="209"/>
        <v>-</v>
      </c>
      <c r="BQ743" s="19" t="str">
        <f t="shared" si="210"/>
        <v>-</v>
      </c>
      <c r="BR743" s="19" t="str">
        <f t="shared" si="211"/>
        <v>-</v>
      </c>
      <c r="BS743" s="19" t="str">
        <f t="shared" si="212"/>
        <v>-</v>
      </c>
      <c r="BT743" s="19" t="str">
        <f t="shared" si="213"/>
        <v>-</v>
      </c>
      <c r="BU743" s="19" t="str">
        <f t="shared" si="214"/>
        <v>-</v>
      </c>
      <c r="BV743" s="19" t="str">
        <f t="shared" si="215"/>
        <v>-</v>
      </c>
      <c r="BW743" s="19" t="str">
        <f t="shared" si="216"/>
        <v>-</v>
      </c>
      <c r="BX743" s="19" t="str">
        <f t="shared" si="217"/>
        <v>-</v>
      </c>
      <c r="BY743" s="19" t="str">
        <f t="shared" si="218"/>
        <v>-</v>
      </c>
      <c r="BZ743" s="19" t="str">
        <f t="shared" si="219"/>
        <v>-</v>
      </c>
    </row>
    <row r="744" spans="1:78">
      <c r="A744" s="106" t="str">
        <f t="shared" si="220"/>
        <v>22.1.00.00.00.00.00</v>
      </c>
      <c r="B744" s="106">
        <f t="shared" si="221"/>
        <v>22</v>
      </c>
      <c r="C744" s="107" t="str">
        <f t="shared" si="222"/>
        <v>1</v>
      </c>
      <c r="D744" s="32" t="s">
        <v>7024</v>
      </c>
      <c r="E744" s="32" t="s">
        <v>7024</v>
      </c>
      <c r="F744" s="32" t="s">
        <v>7024</v>
      </c>
      <c r="G744" s="32" t="s">
        <v>7024</v>
      </c>
      <c r="H744" s="32" t="s">
        <v>7024</v>
      </c>
      <c r="I744" s="33"/>
      <c r="J744" s="17" t="s">
        <v>93</v>
      </c>
      <c r="K744" s="150" t="str">
        <f t="shared" si="223"/>
        <v>-</v>
      </c>
      <c r="L744" s="123"/>
      <c r="M744" s="123"/>
      <c r="N744" s="123"/>
      <c r="O744" s="123"/>
      <c r="P744" s="123"/>
      <c r="Q744" s="123"/>
      <c r="AC744" s="50" t="str">
        <f t="shared" si="225"/>
        <v>22.1</v>
      </c>
      <c r="AD744" s="19">
        <f t="shared" si="226"/>
        <v>723</v>
      </c>
      <c r="AE744" s="49" t="str">
        <f t="shared" si="224"/>
        <v>22.1723</v>
      </c>
      <c r="BD744" s="19" t="e">
        <f>VLOOKUP(AE744,ORGANOGRAMAES!$C$1:$N$6000,2,0)</f>
        <v>#N/A</v>
      </c>
      <c r="BE744" s="19" t="e">
        <f>VLOOKUP(AE744,ORGANOGRAMAES!$C$1:$N$6000,3,0)</f>
        <v>#N/A</v>
      </c>
      <c r="BF744" s="19" t="e">
        <f>VLOOKUP(AE744,ORGANOGRAMAES!$C$1:$N$6000,4,0)</f>
        <v>#N/A</v>
      </c>
      <c r="BG744" s="19" t="e">
        <f>VLOOKUP(AE744,ORGANOGRAMAES!$C$1:$N$6000,5,0)</f>
        <v>#N/A</v>
      </c>
      <c r="BH744" s="19" t="e">
        <f>VLOOKUP(AE744,ORGANOGRAMAES!$C$1:$N$6000,6,0)</f>
        <v>#N/A</v>
      </c>
      <c r="BI744" s="19" t="e">
        <f>VLOOKUP(AE744,ORGANOGRAMAES!$C$1:$N$6000,7,0)</f>
        <v>#N/A</v>
      </c>
      <c r="BJ744" s="19" t="e">
        <f>VLOOKUP(AE744,ORGANOGRAMAES!$C$1:$N$6000,8,0)</f>
        <v>#N/A</v>
      </c>
      <c r="BK744" s="19" t="e">
        <f>VLOOKUP(AE744,ORGANOGRAMAES!$C$1:$N$6000,9,0)</f>
        <v>#N/A</v>
      </c>
      <c r="BL744" s="19" t="e">
        <f>VLOOKUP(AE744,ORGANOGRAMAES!$C$1:$N$6000,10,0)</f>
        <v>#N/A</v>
      </c>
      <c r="BM744" s="19" t="e">
        <f>VLOOKUP(AE744,ORGANOGRAMAES!$C$1:$N$6000,11,0)</f>
        <v>#N/A</v>
      </c>
      <c r="BN744" s="19" t="e">
        <f>VLOOKUP(AE744,ORGANOGRAMAES!$C$1:$N$6000,12,0)</f>
        <v>#N/A</v>
      </c>
      <c r="BP744" s="19" t="str">
        <f t="shared" si="209"/>
        <v>-</v>
      </c>
      <c r="BQ744" s="19" t="str">
        <f t="shared" si="210"/>
        <v>-</v>
      </c>
      <c r="BR744" s="19" t="str">
        <f t="shared" si="211"/>
        <v>-</v>
      </c>
      <c r="BS744" s="19" t="str">
        <f t="shared" si="212"/>
        <v>-</v>
      </c>
      <c r="BT744" s="19" t="str">
        <f t="shared" si="213"/>
        <v>-</v>
      </c>
      <c r="BU744" s="19" t="str">
        <f t="shared" si="214"/>
        <v>-</v>
      </c>
      <c r="BV744" s="19" t="str">
        <f t="shared" si="215"/>
        <v>-</v>
      </c>
      <c r="BW744" s="19" t="str">
        <f t="shared" si="216"/>
        <v>-</v>
      </c>
      <c r="BX744" s="19" t="str">
        <f t="shared" si="217"/>
        <v>-</v>
      </c>
      <c r="BY744" s="19" t="str">
        <f t="shared" si="218"/>
        <v>-</v>
      </c>
      <c r="BZ744" s="19" t="str">
        <f t="shared" si="219"/>
        <v>-</v>
      </c>
    </row>
    <row r="745" spans="1:78">
      <c r="A745" s="106" t="str">
        <f t="shared" si="220"/>
        <v>22.1.00.00.00.00.00</v>
      </c>
      <c r="B745" s="106">
        <f t="shared" si="221"/>
        <v>22</v>
      </c>
      <c r="C745" s="107" t="str">
        <f t="shared" si="222"/>
        <v>1</v>
      </c>
      <c r="D745" s="32" t="s">
        <v>7024</v>
      </c>
      <c r="E745" s="32" t="s">
        <v>7024</v>
      </c>
      <c r="F745" s="32" t="s">
        <v>7024</v>
      </c>
      <c r="G745" s="32" t="s">
        <v>7024</v>
      </c>
      <c r="H745" s="32" t="s">
        <v>7024</v>
      </c>
      <c r="I745" s="33"/>
      <c r="J745" s="17" t="s">
        <v>93</v>
      </c>
      <c r="K745" s="150" t="str">
        <f t="shared" si="223"/>
        <v>-</v>
      </c>
      <c r="L745" s="123"/>
      <c r="M745" s="123"/>
      <c r="N745" s="123"/>
      <c r="O745" s="123"/>
      <c r="P745" s="123"/>
      <c r="Q745" s="123"/>
      <c r="AC745" s="50" t="str">
        <f t="shared" si="225"/>
        <v>22.1</v>
      </c>
      <c r="AD745" s="19">
        <f t="shared" si="226"/>
        <v>724</v>
      </c>
      <c r="AE745" s="49" t="str">
        <f t="shared" si="224"/>
        <v>22.1724</v>
      </c>
      <c r="BD745" s="19" t="e">
        <f>VLOOKUP(AE745,ORGANOGRAMAES!$C$1:$N$6000,2,0)</f>
        <v>#N/A</v>
      </c>
      <c r="BE745" s="19" t="e">
        <f>VLOOKUP(AE745,ORGANOGRAMAES!$C$1:$N$6000,3,0)</f>
        <v>#N/A</v>
      </c>
      <c r="BF745" s="19" t="e">
        <f>VLOOKUP(AE745,ORGANOGRAMAES!$C$1:$N$6000,4,0)</f>
        <v>#N/A</v>
      </c>
      <c r="BG745" s="19" t="e">
        <f>VLOOKUP(AE745,ORGANOGRAMAES!$C$1:$N$6000,5,0)</f>
        <v>#N/A</v>
      </c>
      <c r="BH745" s="19" t="e">
        <f>VLOOKUP(AE745,ORGANOGRAMAES!$C$1:$N$6000,6,0)</f>
        <v>#N/A</v>
      </c>
      <c r="BI745" s="19" t="e">
        <f>VLOOKUP(AE745,ORGANOGRAMAES!$C$1:$N$6000,7,0)</f>
        <v>#N/A</v>
      </c>
      <c r="BJ745" s="19" t="e">
        <f>VLOOKUP(AE745,ORGANOGRAMAES!$C$1:$N$6000,8,0)</f>
        <v>#N/A</v>
      </c>
      <c r="BK745" s="19" t="e">
        <f>VLOOKUP(AE745,ORGANOGRAMAES!$C$1:$N$6000,9,0)</f>
        <v>#N/A</v>
      </c>
      <c r="BL745" s="19" t="e">
        <f>VLOOKUP(AE745,ORGANOGRAMAES!$C$1:$N$6000,10,0)</f>
        <v>#N/A</v>
      </c>
      <c r="BM745" s="19" t="e">
        <f>VLOOKUP(AE745,ORGANOGRAMAES!$C$1:$N$6000,11,0)</f>
        <v>#N/A</v>
      </c>
      <c r="BN745" s="19" t="e">
        <f>VLOOKUP(AE745,ORGANOGRAMAES!$C$1:$N$6000,12,0)</f>
        <v>#N/A</v>
      </c>
      <c r="BP745" s="19" t="str">
        <f t="shared" si="209"/>
        <v>-</v>
      </c>
      <c r="BQ745" s="19" t="str">
        <f t="shared" si="210"/>
        <v>-</v>
      </c>
      <c r="BR745" s="19" t="str">
        <f t="shared" si="211"/>
        <v>-</v>
      </c>
      <c r="BS745" s="19" t="str">
        <f t="shared" si="212"/>
        <v>-</v>
      </c>
      <c r="BT745" s="19" t="str">
        <f t="shared" si="213"/>
        <v>-</v>
      </c>
      <c r="BU745" s="19" t="str">
        <f t="shared" si="214"/>
        <v>-</v>
      </c>
      <c r="BV745" s="19" t="str">
        <f t="shared" si="215"/>
        <v>-</v>
      </c>
      <c r="BW745" s="19" t="str">
        <f t="shared" si="216"/>
        <v>-</v>
      </c>
      <c r="BX745" s="19" t="str">
        <f t="shared" si="217"/>
        <v>-</v>
      </c>
      <c r="BY745" s="19" t="str">
        <f t="shared" si="218"/>
        <v>-</v>
      </c>
      <c r="BZ745" s="19" t="str">
        <f t="shared" si="219"/>
        <v>-</v>
      </c>
    </row>
    <row r="746" spans="1:78">
      <c r="A746" s="106" t="str">
        <f t="shared" si="220"/>
        <v>22.1.00.00.00.00.00</v>
      </c>
      <c r="B746" s="106">
        <f t="shared" si="221"/>
        <v>22</v>
      </c>
      <c r="C746" s="107" t="str">
        <f t="shared" si="222"/>
        <v>1</v>
      </c>
      <c r="D746" s="32" t="s">
        <v>7024</v>
      </c>
      <c r="E746" s="32" t="s">
        <v>7024</v>
      </c>
      <c r="F746" s="32" t="s">
        <v>7024</v>
      </c>
      <c r="G746" s="32" t="s">
        <v>7024</v>
      </c>
      <c r="H746" s="32" t="s">
        <v>7024</v>
      </c>
      <c r="I746" s="33"/>
      <c r="J746" s="17" t="s">
        <v>93</v>
      </c>
      <c r="K746" s="150" t="str">
        <f t="shared" si="223"/>
        <v>-</v>
      </c>
      <c r="L746" s="123"/>
      <c r="M746" s="123"/>
      <c r="N746" s="123"/>
      <c r="O746" s="123"/>
      <c r="P746" s="123"/>
      <c r="Q746" s="123"/>
      <c r="AC746" s="50" t="str">
        <f t="shared" si="225"/>
        <v>22.1</v>
      </c>
      <c r="AD746" s="19">
        <f t="shared" si="226"/>
        <v>725</v>
      </c>
      <c r="AE746" s="49" t="str">
        <f t="shared" si="224"/>
        <v>22.1725</v>
      </c>
      <c r="BD746" s="19" t="e">
        <f>VLOOKUP(AE746,ORGANOGRAMAES!$C$1:$N$6000,2,0)</f>
        <v>#N/A</v>
      </c>
      <c r="BE746" s="19" t="e">
        <f>VLOOKUP(AE746,ORGANOGRAMAES!$C$1:$N$6000,3,0)</f>
        <v>#N/A</v>
      </c>
      <c r="BF746" s="19" t="e">
        <f>VLOOKUP(AE746,ORGANOGRAMAES!$C$1:$N$6000,4,0)</f>
        <v>#N/A</v>
      </c>
      <c r="BG746" s="19" t="e">
        <f>VLOOKUP(AE746,ORGANOGRAMAES!$C$1:$N$6000,5,0)</f>
        <v>#N/A</v>
      </c>
      <c r="BH746" s="19" t="e">
        <f>VLOOKUP(AE746,ORGANOGRAMAES!$C$1:$N$6000,6,0)</f>
        <v>#N/A</v>
      </c>
      <c r="BI746" s="19" t="e">
        <f>VLOOKUP(AE746,ORGANOGRAMAES!$C$1:$N$6000,7,0)</f>
        <v>#N/A</v>
      </c>
      <c r="BJ746" s="19" t="e">
        <f>VLOOKUP(AE746,ORGANOGRAMAES!$C$1:$N$6000,8,0)</f>
        <v>#N/A</v>
      </c>
      <c r="BK746" s="19" t="e">
        <f>VLOOKUP(AE746,ORGANOGRAMAES!$C$1:$N$6000,9,0)</f>
        <v>#N/A</v>
      </c>
      <c r="BL746" s="19" t="e">
        <f>VLOOKUP(AE746,ORGANOGRAMAES!$C$1:$N$6000,10,0)</f>
        <v>#N/A</v>
      </c>
      <c r="BM746" s="19" t="e">
        <f>VLOOKUP(AE746,ORGANOGRAMAES!$C$1:$N$6000,11,0)</f>
        <v>#N/A</v>
      </c>
      <c r="BN746" s="19" t="e">
        <f>VLOOKUP(AE746,ORGANOGRAMAES!$C$1:$N$6000,12,0)</f>
        <v>#N/A</v>
      </c>
      <c r="BP746" s="19" t="str">
        <f t="shared" si="209"/>
        <v>-</v>
      </c>
      <c r="BQ746" s="19" t="str">
        <f t="shared" si="210"/>
        <v>-</v>
      </c>
      <c r="BR746" s="19" t="str">
        <f t="shared" si="211"/>
        <v>-</v>
      </c>
      <c r="BS746" s="19" t="str">
        <f t="shared" si="212"/>
        <v>-</v>
      </c>
      <c r="BT746" s="19" t="str">
        <f t="shared" si="213"/>
        <v>-</v>
      </c>
      <c r="BU746" s="19" t="str">
        <f t="shared" si="214"/>
        <v>-</v>
      </c>
      <c r="BV746" s="19" t="str">
        <f t="shared" si="215"/>
        <v>-</v>
      </c>
      <c r="BW746" s="19" t="str">
        <f t="shared" si="216"/>
        <v>-</v>
      </c>
      <c r="BX746" s="19" t="str">
        <f t="shared" si="217"/>
        <v>-</v>
      </c>
      <c r="BY746" s="19" t="str">
        <f t="shared" si="218"/>
        <v>-</v>
      </c>
      <c r="BZ746" s="19" t="str">
        <f t="shared" si="219"/>
        <v>-</v>
      </c>
    </row>
    <row r="747" spans="1:78">
      <c r="A747" s="106" t="str">
        <f t="shared" si="220"/>
        <v>22.1.00.00.00.00.00</v>
      </c>
      <c r="B747" s="106">
        <f t="shared" si="221"/>
        <v>22</v>
      </c>
      <c r="C747" s="107" t="str">
        <f t="shared" si="222"/>
        <v>1</v>
      </c>
      <c r="D747" s="32" t="s">
        <v>7024</v>
      </c>
      <c r="E747" s="32" t="s">
        <v>7024</v>
      </c>
      <c r="F747" s="32" t="s">
        <v>7024</v>
      </c>
      <c r="G747" s="32" t="s">
        <v>7024</v>
      </c>
      <c r="H747" s="32" t="s">
        <v>7024</v>
      </c>
      <c r="I747" s="33"/>
      <c r="J747" s="17" t="s">
        <v>93</v>
      </c>
      <c r="K747" s="150" t="str">
        <f t="shared" si="223"/>
        <v>-</v>
      </c>
      <c r="L747" s="123"/>
      <c r="M747" s="123"/>
      <c r="N747" s="123"/>
      <c r="O747" s="123"/>
      <c r="P747" s="123"/>
      <c r="Q747" s="123"/>
      <c r="AC747" s="50" t="str">
        <f t="shared" si="225"/>
        <v>22.1</v>
      </c>
      <c r="AD747" s="19">
        <f t="shared" si="226"/>
        <v>726</v>
      </c>
      <c r="AE747" s="49" t="str">
        <f t="shared" si="224"/>
        <v>22.1726</v>
      </c>
      <c r="BD747" s="19" t="e">
        <f>VLOOKUP(AE747,ORGANOGRAMAES!$C$1:$N$6000,2,0)</f>
        <v>#N/A</v>
      </c>
      <c r="BE747" s="19" t="e">
        <f>VLOOKUP(AE747,ORGANOGRAMAES!$C$1:$N$6000,3,0)</f>
        <v>#N/A</v>
      </c>
      <c r="BF747" s="19" t="e">
        <f>VLOOKUP(AE747,ORGANOGRAMAES!$C$1:$N$6000,4,0)</f>
        <v>#N/A</v>
      </c>
      <c r="BG747" s="19" t="e">
        <f>VLOOKUP(AE747,ORGANOGRAMAES!$C$1:$N$6000,5,0)</f>
        <v>#N/A</v>
      </c>
      <c r="BH747" s="19" t="e">
        <f>VLOOKUP(AE747,ORGANOGRAMAES!$C$1:$N$6000,6,0)</f>
        <v>#N/A</v>
      </c>
      <c r="BI747" s="19" t="e">
        <f>VLOOKUP(AE747,ORGANOGRAMAES!$C$1:$N$6000,7,0)</f>
        <v>#N/A</v>
      </c>
      <c r="BJ747" s="19" t="e">
        <f>VLOOKUP(AE747,ORGANOGRAMAES!$C$1:$N$6000,8,0)</f>
        <v>#N/A</v>
      </c>
      <c r="BK747" s="19" t="e">
        <f>VLOOKUP(AE747,ORGANOGRAMAES!$C$1:$N$6000,9,0)</f>
        <v>#N/A</v>
      </c>
      <c r="BL747" s="19" t="e">
        <f>VLOOKUP(AE747,ORGANOGRAMAES!$C$1:$N$6000,10,0)</f>
        <v>#N/A</v>
      </c>
      <c r="BM747" s="19" t="e">
        <f>VLOOKUP(AE747,ORGANOGRAMAES!$C$1:$N$6000,11,0)</f>
        <v>#N/A</v>
      </c>
      <c r="BN747" s="19" t="e">
        <f>VLOOKUP(AE747,ORGANOGRAMAES!$C$1:$N$6000,12,0)</f>
        <v>#N/A</v>
      </c>
      <c r="BP747" s="19" t="str">
        <f t="shared" si="209"/>
        <v>-</v>
      </c>
      <c r="BQ747" s="19" t="str">
        <f t="shared" si="210"/>
        <v>-</v>
      </c>
      <c r="BR747" s="19" t="str">
        <f t="shared" si="211"/>
        <v>-</v>
      </c>
      <c r="BS747" s="19" t="str">
        <f t="shared" si="212"/>
        <v>-</v>
      </c>
      <c r="BT747" s="19" t="str">
        <f t="shared" si="213"/>
        <v>-</v>
      </c>
      <c r="BU747" s="19" t="str">
        <f t="shared" si="214"/>
        <v>-</v>
      </c>
      <c r="BV747" s="19" t="str">
        <f t="shared" si="215"/>
        <v>-</v>
      </c>
      <c r="BW747" s="19" t="str">
        <f t="shared" si="216"/>
        <v>-</v>
      </c>
      <c r="BX747" s="19" t="str">
        <f t="shared" si="217"/>
        <v>-</v>
      </c>
      <c r="BY747" s="19" t="str">
        <f t="shared" si="218"/>
        <v>-</v>
      </c>
      <c r="BZ747" s="19" t="str">
        <f t="shared" si="219"/>
        <v>-</v>
      </c>
    </row>
    <row r="748" spans="1:78">
      <c r="A748" s="106" t="str">
        <f t="shared" si="220"/>
        <v>22.1.00.00.00.00.00</v>
      </c>
      <c r="B748" s="106">
        <f t="shared" si="221"/>
        <v>22</v>
      </c>
      <c r="C748" s="107" t="str">
        <f t="shared" si="222"/>
        <v>1</v>
      </c>
      <c r="D748" s="32" t="s">
        <v>7024</v>
      </c>
      <c r="E748" s="32" t="s">
        <v>7024</v>
      </c>
      <c r="F748" s="32" t="s">
        <v>7024</v>
      </c>
      <c r="G748" s="32" t="s">
        <v>7024</v>
      </c>
      <c r="H748" s="32" t="s">
        <v>7024</v>
      </c>
      <c r="I748" s="33"/>
      <c r="J748" s="17" t="s">
        <v>93</v>
      </c>
      <c r="K748" s="150" t="str">
        <f t="shared" si="223"/>
        <v>-</v>
      </c>
      <c r="L748" s="123"/>
      <c r="M748" s="123"/>
      <c r="N748" s="123"/>
      <c r="O748" s="123"/>
      <c r="P748" s="123"/>
      <c r="Q748" s="123"/>
      <c r="AC748" s="50" t="str">
        <f t="shared" si="225"/>
        <v>22.1</v>
      </c>
      <c r="AD748" s="19">
        <f t="shared" si="226"/>
        <v>727</v>
      </c>
      <c r="AE748" s="49" t="str">
        <f t="shared" si="224"/>
        <v>22.1727</v>
      </c>
      <c r="BD748" s="19" t="e">
        <f>VLOOKUP(AE748,ORGANOGRAMAES!$C$1:$N$6000,2,0)</f>
        <v>#N/A</v>
      </c>
      <c r="BE748" s="19" t="e">
        <f>VLOOKUP(AE748,ORGANOGRAMAES!$C$1:$N$6000,3,0)</f>
        <v>#N/A</v>
      </c>
      <c r="BF748" s="19" t="e">
        <f>VLOOKUP(AE748,ORGANOGRAMAES!$C$1:$N$6000,4,0)</f>
        <v>#N/A</v>
      </c>
      <c r="BG748" s="19" t="e">
        <f>VLOOKUP(AE748,ORGANOGRAMAES!$C$1:$N$6000,5,0)</f>
        <v>#N/A</v>
      </c>
      <c r="BH748" s="19" t="e">
        <f>VLOOKUP(AE748,ORGANOGRAMAES!$C$1:$N$6000,6,0)</f>
        <v>#N/A</v>
      </c>
      <c r="BI748" s="19" t="e">
        <f>VLOOKUP(AE748,ORGANOGRAMAES!$C$1:$N$6000,7,0)</f>
        <v>#N/A</v>
      </c>
      <c r="BJ748" s="19" t="e">
        <f>VLOOKUP(AE748,ORGANOGRAMAES!$C$1:$N$6000,8,0)</f>
        <v>#N/A</v>
      </c>
      <c r="BK748" s="19" t="e">
        <f>VLOOKUP(AE748,ORGANOGRAMAES!$C$1:$N$6000,9,0)</f>
        <v>#N/A</v>
      </c>
      <c r="BL748" s="19" t="e">
        <f>VLOOKUP(AE748,ORGANOGRAMAES!$C$1:$N$6000,10,0)</f>
        <v>#N/A</v>
      </c>
      <c r="BM748" s="19" t="e">
        <f>VLOOKUP(AE748,ORGANOGRAMAES!$C$1:$N$6000,11,0)</f>
        <v>#N/A</v>
      </c>
      <c r="BN748" s="19" t="e">
        <f>VLOOKUP(AE748,ORGANOGRAMAES!$C$1:$N$6000,12,0)</f>
        <v>#N/A</v>
      </c>
      <c r="BP748" s="19" t="str">
        <f t="shared" si="209"/>
        <v>-</v>
      </c>
      <c r="BQ748" s="19" t="str">
        <f t="shared" si="210"/>
        <v>-</v>
      </c>
      <c r="BR748" s="19" t="str">
        <f t="shared" si="211"/>
        <v>-</v>
      </c>
      <c r="BS748" s="19" t="str">
        <f t="shared" si="212"/>
        <v>-</v>
      </c>
      <c r="BT748" s="19" t="str">
        <f t="shared" si="213"/>
        <v>-</v>
      </c>
      <c r="BU748" s="19" t="str">
        <f t="shared" si="214"/>
        <v>-</v>
      </c>
      <c r="BV748" s="19" t="str">
        <f t="shared" si="215"/>
        <v>-</v>
      </c>
      <c r="BW748" s="19" t="str">
        <f t="shared" si="216"/>
        <v>-</v>
      </c>
      <c r="BX748" s="19" t="str">
        <f t="shared" si="217"/>
        <v>-</v>
      </c>
      <c r="BY748" s="19" t="str">
        <f t="shared" si="218"/>
        <v>-</v>
      </c>
      <c r="BZ748" s="19" t="str">
        <f t="shared" si="219"/>
        <v>-</v>
      </c>
    </row>
    <row r="749" spans="1:78">
      <c r="A749" s="106" t="str">
        <f t="shared" si="220"/>
        <v>22.1.00.00.00.00.00</v>
      </c>
      <c r="B749" s="106">
        <f t="shared" si="221"/>
        <v>22</v>
      </c>
      <c r="C749" s="107" t="str">
        <f t="shared" si="222"/>
        <v>1</v>
      </c>
      <c r="D749" s="32" t="s">
        <v>7024</v>
      </c>
      <c r="E749" s="32" t="s">
        <v>7024</v>
      </c>
      <c r="F749" s="32" t="s">
        <v>7024</v>
      </c>
      <c r="G749" s="32" t="s">
        <v>7024</v>
      </c>
      <c r="H749" s="32" t="s">
        <v>7024</v>
      </c>
      <c r="I749" s="33"/>
      <c r="J749" s="17" t="s">
        <v>93</v>
      </c>
      <c r="K749" s="150" t="str">
        <f t="shared" si="223"/>
        <v>-</v>
      </c>
      <c r="L749" s="123"/>
      <c r="M749" s="123"/>
      <c r="N749" s="123"/>
      <c r="O749" s="123"/>
      <c r="P749" s="123"/>
      <c r="Q749" s="123"/>
      <c r="AC749" s="50" t="str">
        <f t="shared" si="225"/>
        <v>22.1</v>
      </c>
      <c r="AD749" s="19">
        <f t="shared" si="226"/>
        <v>728</v>
      </c>
      <c r="AE749" s="49" t="str">
        <f t="shared" si="224"/>
        <v>22.1728</v>
      </c>
      <c r="BD749" s="19" t="e">
        <f>VLOOKUP(AE749,ORGANOGRAMAES!$C$1:$N$6000,2,0)</f>
        <v>#N/A</v>
      </c>
      <c r="BE749" s="19" t="e">
        <f>VLOOKUP(AE749,ORGANOGRAMAES!$C$1:$N$6000,3,0)</f>
        <v>#N/A</v>
      </c>
      <c r="BF749" s="19" t="e">
        <f>VLOOKUP(AE749,ORGANOGRAMAES!$C$1:$N$6000,4,0)</f>
        <v>#N/A</v>
      </c>
      <c r="BG749" s="19" t="e">
        <f>VLOOKUP(AE749,ORGANOGRAMAES!$C$1:$N$6000,5,0)</f>
        <v>#N/A</v>
      </c>
      <c r="BH749" s="19" t="e">
        <f>VLOOKUP(AE749,ORGANOGRAMAES!$C$1:$N$6000,6,0)</f>
        <v>#N/A</v>
      </c>
      <c r="BI749" s="19" t="e">
        <f>VLOOKUP(AE749,ORGANOGRAMAES!$C$1:$N$6000,7,0)</f>
        <v>#N/A</v>
      </c>
      <c r="BJ749" s="19" t="e">
        <f>VLOOKUP(AE749,ORGANOGRAMAES!$C$1:$N$6000,8,0)</f>
        <v>#N/A</v>
      </c>
      <c r="BK749" s="19" t="e">
        <f>VLOOKUP(AE749,ORGANOGRAMAES!$C$1:$N$6000,9,0)</f>
        <v>#N/A</v>
      </c>
      <c r="BL749" s="19" t="e">
        <f>VLOOKUP(AE749,ORGANOGRAMAES!$C$1:$N$6000,10,0)</f>
        <v>#N/A</v>
      </c>
      <c r="BM749" s="19" t="e">
        <f>VLOOKUP(AE749,ORGANOGRAMAES!$C$1:$N$6000,11,0)</f>
        <v>#N/A</v>
      </c>
      <c r="BN749" s="19" t="e">
        <f>VLOOKUP(AE749,ORGANOGRAMAES!$C$1:$N$6000,12,0)</f>
        <v>#N/A</v>
      </c>
      <c r="BP749" s="19" t="str">
        <f t="shared" si="209"/>
        <v>-</v>
      </c>
      <c r="BQ749" s="19" t="str">
        <f t="shared" si="210"/>
        <v>-</v>
      </c>
      <c r="BR749" s="19" t="str">
        <f t="shared" si="211"/>
        <v>-</v>
      </c>
      <c r="BS749" s="19" t="str">
        <f t="shared" si="212"/>
        <v>-</v>
      </c>
      <c r="BT749" s="19" t="str">
        <f t="shared" si="213"/>
        <v>-</v>
      </c>
      <c r="BU749" s="19" t="str">
        <f t="shared" si="214"/>
        <v>-</v>
      </c>
      <c r="BV749" s="19" t="str">
        <f t="shared" si="215"/>
        <v>-</v>
      </c>
      <c r="BW749" s="19" t="str">
        <f t="shared" si="216"/>
        <v>-</v>
      </c>
      <c r="BX749" s="19" t="str">
        <f t="shared" si="217"/>
        <v>-</v>
      </c>
      <c r="BY749" s="19" t="str">
        <f t="shared" si="218"/>
        <v>-</v>
      </c>
      <c r="BZ749" s="19" t="str">
        <f t="shared" si="219"/>
        <v>-</v>
      </c>
    </row>
    <row r="750" spans="1:78">
      <c r="A750" s="106" t="str">
        <f t="shared" si="220"/>
        <v>22.1.00.00.00.00.00</v>
      </c>
      <c r="B750" s="106">
        <f t="shared" si="221"/>
        <v>22</v>
      </c>
      <c r="C750" s="107" t="str">
        <f t="shared" si="222"/>
        <v>1</v>
      </c>
      <c r="D750" s="32" t="s">
        <v>7024</v>
      </c>
      <c r="E750" s="32" t="s">
        <v>7024</v>
      </c>
      <c r="F750" s="32" t="s">
        <v>7024</v>
      </c>
      <c r="G750" s="32" t="s">
        <v>7024</v>
      </c>
      <c r="H750" s="32" t="s">
        <v>7024</v>
      </c>
      <c r="I750" s="33"/>
      <c r="J750" s="17" t="s">
        <v>93</v>
      </c>
      <c r="K750" s="150" t="str">
        <f t="shared" si="223"/>
        <v>-</v>
      </c>
      <c r="L750" s="123"/>
      <c r="M750" s="123"/>
      <c r="N750" s="123"/>
      <c r="O750" s="123"/>
      <c r="P750" s="123"/>
      <c r="Q750" s="123"/>
      <c r="AC750" s="50" t="str">
        <f t="shared" si="225"/>
        <v>22.1</v>
      </c>
      <c r="AD750" s="19">
        <f t="shared" si="226"/>
        <v>729</v>
      </c>
      <c r="AE750" s="49" t="str">
        <f t="shared" si="224"/>
        <v>22.1729</v>
      </c>
      <c r="BD750" s="19" t="e">
        <f>VLOOKUP(AE750,ORGANOGRAMAES!$C$1:$N$6000,2,0)</f>
        <v>#N/A</v>
      </c>
      <c r="BE750" s="19" t="e">
        <f>VLOOKUP(AE750,ORGANOGRAMAES!$C$1:$N$6000,3,0)</f>
        <v>#N/A</v>
      </c>
      <c r="BF750" s="19" t="e">
        <f>VLOOKUP(AE750,ORGANOGRAMAES!$C$1:$N$6000,4,0)</f>
        <v>#N/A</v>
      </c>
      <c r="BG750" s="19" t="e">
        <f>VLOOKUP(AE750,ORGANOGRAMAES!$C$1:$N$6000,5,0)</f>
        <v>#N/A</v>
      </c>
      <c r="BH750" s="19" t="e">
        <f>VLOOKUP(AE750,ORGANOGRAMAES!$C$1:$N$6000,6,0)</f>
        <v>#N/A</v>
      </c>
      <c r="BI750" s="19" t="e">
        <f>VLOOKUP(AE750,ORGANOGRAMAES!$C$1:$N$6000,7,0)</f>
        <v>#N/A</v>
      </c>
      <c r="BJ750" s="19" t="e">
        <f>VLOOKUP(AE750,ORGANOGRAMAES!$C$1:$N$6000,8,0)</f>
        <v>#N/A</v>
      </c>
      <c r="BK750" s="19" t="e">
        <f>VLOOKUP(AE750,ORGANOGRAMAES!$C$1:$N$6000,9,0)</f>
        <v>#N/A</v>
      </c>
      <c r="BL750" s="19" t="e">
        <f>VLOOKUP(AE750,ORGANOGRAMAES!$C$1:$N$6000,10,0)</f>
        <v>#N/A</v>
      </c>
      <c r="BM750" s="19" t="e">
        <f>VLOOKUP(AE750,ORGANOGRAMAES!$C$1:$N$6000,11,0)</f>
        <v>#N/A</v>
      </c>
      <c r="BN750" s="19" t="e">
        <f>VLOOKUP(AE750,ORGANOGRAMAES!$C$1:$N$6000,12,0)</f>
        <v>#N/A</v>
      </c>
      <c r="BP750" s="19" t="str">
        <f t="shared" si="209"/>
        <v>-</v>
      </c>
      <c r="BQ750" s="19" t="str">
        <f t="shared" si="210"/>
        <v>-</v>
      </c>
      <c r="BR750" s="19" t="str">
        <f t="shared" si="211"/>
        <v>-</v>
      </c>
      <c r="BS750" s="19" t="str">
        <f t="shared" si="212"/>
        <v>-</v>
      </c>
      <c r="BT750" s="19" t="str">
        <f t="shared" si="213"/>
        <v>-</v>
      </c>
      <c r="BU750" s="19" t="str">
        <f t="shared" si="214"/>
        <v>-</v>
      </c>
      <c r="BV750" s="19" t="str">
        <f t="shared" si="215"/>
        <v>-</v>
      </c>
      <c r="BW750" s="19" t="str">
        <f t="shared" si="216"/>
        <v>-</v>
      </c>
      <c r="BX750" s="19" t="str">
        <f t="shared" si="217"/>
        <v>-</v>
      </c>
      <c r="BY750" s="19" t="str">
        <f t="shared" si="218"/>
        <v>-</v>
      </c>
      <c r="BZ750" s="19" t="str">
        <f t="shared" si="219"/>
        <v>-</v>
      </c>
    </row>
    <row r="751" spans="1:78">
      <c r="A751" s="106" t="str">
        <f t="shared" si="220"/>
        <v>22.1.00.00.00.00.00</v>
      </c>
      <c r="B751" s="106">
        <f t="shared" si="221"/>
        <v>22</v>
      </c>
      <c r="C751" s="107" t="str">
        <f t="shared" si="222"/>
        <v>1</v>
      </c>
      <c r="D751" s="32" t="s">
        <v>7024</v>
      </c>
      <c r="E751" s="32" t="s">
        <v>7024</v>
      </c>
      <c r="F751" s="32" t="s">
        <v>7024</v>
      </c>
      <c r="G751" s="32" t="s">
        <v>7024</v>
      </c>
      <c r="H751" s="32" t="s">
        <v>7024</v>
      </c>
      <c r="I751" s="33"/>
      <c r="J751" s="17" t="s">
        <v>93</v>
      </c>
      <c r="K751" s="150" t="str">
        <f t="shared" si="223"/>
        <v>-</v>
      </c>
      <c r="L751" s="123"/>
      <c r="M751" s="123"/>
      <c r="N751" s="123"/>
      <c r="O751" s="123"/>
      <c r="P751" s="123"/>
      <c r="Q751" s="123"/>
      <c r="AC751" s="50" t="str">
        <f t="shared" si="225"/>
        <v>22.1</v>
      </c>
      <c r="AD751" s="19">
        <f t="shared" si="226"/>
        <v>730</v>
      </c>
      <c r="AE751" s="49" t="str">
        <f t="shared" si="224"/>
        <v>22.1730</v>
      </c>
      <c r="BD751" s="19" t="e">
        <f>VLOOKUP(AE751,ORGANOGRAMAES!$C$1:$N$6000,2,0)</f>
        <v>#N/A</v>
      </c>
      <c r="BE751" s="19" t="e">
        <f>VLOOKUP(AE751,ORGANOGRAMAES!$C$1:$N$6000,3,0)</f>
        <v>#N/A</v>
      </c>
      <c r="BF751" s="19" t="e">
        <f>VLOOKUP(AE751,ORGANOGRAMAES!$C$1:$N$6000,4,0)</f>
        <v>#N/A</v>
      </c>
      <c r="BG751" s="19" t="e">
        <f>VLOOKUP(AE751,ORGANOGRAMAES!$C$1:$N$6000,5,0)</f>
        <v>#N/A</v>
      </c>
      <c r="BH751" s="19" t="e">
        <f>VLOOKUP(AE751,ORGANOGRAMAES!$C$1:$N$6000,6,0)</f>
        <v>#N/A</v>
      </c>
      <c r="BI751" s="19" t="e">
        <f>VLOOKUP(AE751,ORGANOGRAMAES!$C$1:$N$6000,7,0)</f>
        <v>#N/A</v>
      </c>
      <c r="BJ751" s="19" t="e">
        <f>VLOOKUP(AE751,ORGANOGRAMAES!$C$1:$N$6000,8,0)</f>
        <v>#N/A</v>
      </c>
      <c r="BK751" s="19" t="e">
        <f>VLOOKUP(AE751,ORGANOGRAMAES!$C$1:$N$6000,9,0)</f>
        <v>#N/A</v>
      </c>
      <c r="BL751" s="19" t="e">
        <f>VLOOKUP(AE751,ORGANOGRAMAES!$C$1:$N$6000,10,0)</f>
        <v>#N/A</v>
      </c>
      <c r="BM751" s="19" t="e">
        <f>VLOOKUP(AE751,ORGANOGRAMAES!$C$1:$N$6000,11,0)</f>
        <v>#N/A</v>
      </c>
      <c r="BN751" s="19" t="e">
        <f>VLOOKUP(AE751,ORGANOGRAMAES!$C$1:$N$6000,12,0)</f>
        <v>#N/A</v>
      </c>
      <c r="BP751" s="19" t="str">
        <f t="shared" si="209"/>
        <v>-</v>
      </c>
      <c r="BQ751" s="19" t="str">
        <f t="shared" si="210"/>
        <v>-</v>
      </c>
      <c r="BR751" s="19" t="str">
        <f t="shared" si="211"/>
        <v>-</v>
      </c>
      <c r="BS751" s="19" t="str">
        <f t="shared" si="212"/>
        <v>-</v>
      </c>
      <c r="BT751" s="19" t="str">
        <f t="shared" si="213"/>
        <v>-</v>
      </c>
      <c r="BU751" s="19" t="str">
        <f t="shared" si="214"/>
        <v>-</v>
      </c>
      <c r="BV751" s="19" t="str">
        <f t="shared" si="215"/>
        <v>-</v>
      </c>
      <c r="BW751" s="19" t="str">
        <f t="shared" si="216"/>
        <v>-</v>
      </c>
      <c r="BX751" s="19" t="str">
        <f t="shared" si="217"/>
        <v>-</v>
      </c>
      <c r="BY751" s="19" t="str">
        <f t="shared" si="218"/>
        <v>-</v>
      </c>
      <c r="BZ751" s="19" t="str">
        <f t="shared" si="219"/>
        <v>-</v>
      </c>
    </row>
    <row r="752" spans="1:78">
      <c r="A752" s="106" t="str">
        <f t="shared" si="220"/>
        <v>22.1.00.00.00.00.00</v>
      </c>
      <c r="B752" s="106">
        <f t="shared" si="221"/>
        <v>22</v>
      </c>
      <c r="C752" s="107" t="str">
        <f t="shared" si="222"/>
        <v>1</v>
      </c>
      <c r="D752" s="32" t="s">
        <v>7024</v>
      </c>
      <c r="E752" s="32" t="s">
        <v>7024</v>
      </c>
      <c r="F752" s="32" t="s">
        <v>7024</v>
      </c>
      <c r="G752" s="32" t="s">
        <v>7024</v>
      </c>
      <c r="H752" s="32" t="s">
        <v>7024</v>
      </c>
      <c r="I752" s="33"/>
      <c r="J752" s="17" t="s">
        <v>93</v>
      </c>
      <c r="K752" s="150" t="str">
        <f t="shared" si="223"/>
        <v>-</v>
      </c>
      <c r="L752" s="123"/>
      <c r="M752" s="123"/>
      <c r="N752" s="123"/>
      <c r="O752" s="123"/>
      <c r="P752" s="123"/>
      <c r="Q752" s="123"/>
      <c r="AC752" s="50" t="str">
        <f t="shared" si="225"/>
        <v>22.1</v>
      </c>
      <c r="AD752" s="19">
        <f t="shared" si="226"/>
        <v>731</v>
      </c>
      <c r="AE752" s="49" t="str">
        <f t="shared" si="224"/>
        <v>22.1731</v>
      </c>
      <c r="BD752" s="19" t="e">
        <f>VLOOKUP(AE752,ORGANOGRAMAES!$C$1:$N$6000,2,0)</f>
        <v>#N/A</v>
      </c>
      <c r="BE752" s="19" t="e">
        <f>VLOOKUP(AE752,ORGANOGRAMAES!$C$1:$N$6000,3,0)</f>
        <v>#N/A</v>
      </c>
      <c r="BF752" s="19" t="e">
        <f>VLOOKUP(AE752,ORGANOGRAMAES!$C$1:$N$6000,4,0)</f>
        <v>#N/A</v>
      </c>
      <c r="BG752" s="19" t="e">
        <f>VLOOKUP(AE752,ORGANOGRAMAES!$C$1:$N$6000,5,0)</f>
        <v>#N/A</v>
      </c>
      <c r="BH752" s="19" t="e">
        <f>VLOOKUP(AE752,ORGANOGRAMAES!$C$1:$N$6000,6,0)</f>
        <v>#N/A</v>
      </c>
      <c r="BI752" s="19" t="e">
        <f>VLOOKUP(AE752,ORGANOGRAMAES!$C$1:$N$6000,7,0)</f>
        <v>#N/A</v>
      </c>
      <c r="BJ752" s="19" t="e">
        <f>VLOOKUP(AE752,ORGANOGRAMAES!$C$1:$N$6000,8,0)</f>
        <v>#N/A</v>
      </c>
      <c r="BK752" s="19" t="e">
        <f>VLOOKUP(AE752,ORGANOGRAMAES!$C$1:$N$6000,9,0)</f>
        <v>#N/A</v>
      </c>
      <c r="BL752" s="19" t="e">
        <f>VLOOKUP(AE752,ORGANOGRAMAES!$C$1:$N$6000,10,0)</f>
        <v>#N/A</v>
      </c>
      <c r="BM752" s="19" t="e">
        <f>VLOOKUP(AE752,ORGANOGRAMAES!$C$1:$N$6000,11,0)</f>
        <v>#N/A</v>
      </c>
      <c r="BN752" s="19" t="e">
        <f>VLOOKUP(AE752,ORGANOGRAMAES!$C$1:$N$6000,12,0)</f>
        <v>#N/A</v>
      </c>
      <c r="BP752" s="19" t="str">
        <f t="shared" si="209"/>
        <v>-</v>
      </c>
      <c r="BQ752" s="19" t="str">
        <f t="shared" si="210"/>
        <v>-</v>
      </c>
      <c r="BR752" s="19" t="str">
        <f t="shared" si="211"/>
        <v>-</v>
      </c>
      <c r="BS752" s="19" t="str">
        <f t="shared" si="212"/>
        <v>-</v>
      </c>
      <c r="BT752" s="19" t="str">
        <f t="shared" si="213"/>
        <v>-</v>
      </c>
      <c r="BU752" s="19" t="str">
        <f t="shared" si="214"/>
        <v>-</v>
      </c>
      <c r="BV752" s="19" t="str">
        <f t="shared" si="215"/>
        <v>-</v>
      </c>
      <c r="BW752" s="19" t="str">
        <f t="shared" si="216"/>
        <v>-</v>
      </c>
      <c r="BX752" s="19" t="str">
        <f t="shared" si="217"/>
        <v>-</v>
      </c>
      <c r="BY752" s="19" t="str">
        <f t="shared" si="218"/>
        <v>-</v>
      </c>
      <c r="BZ752" s="19" t="str">
        <f t="shared" si="219"/>
        <v>-</v>
      </c>
    </row>
    <row r="753" spans="1:78">
      <c r="A753" s="106" t="str">
        <f t="shared" si="220"/>
        <v>22.1.00.00.00.00.00</v>
      </c>
      <c r="B753" s="106">
        <f t="shared" si="221"/>
        <v>22</v>
      </c>
      <c r="C753" s="107" t="str">
        <f t="shared" si="222"/>
        <v>1</v>
      </c>
      <c r="D753" s="32" t="s">
        <v>7024</v>
      </c>
      <c r="E753" s="32" t="s">
        <v>7024</v>
      </c>
      <c r="F753" s="32" t="s">
        <v>7024</v>
      </c>
      <c r="G753" s="32" t="s">
        <v>7024</v>
      </c>
      <c r="H753" s="32" t="s">
        <v>7024</v>
      </c>
      <c r="I753" s="33"/>
      <c r="J753" s="17" t="s">
        <v>93</v>
      </c>
      <c r="K753" s="150" t="str">
        <f t="shared" si="223"/>
        <v>-</v>
      </c>
      <c r="L753" s="123"/>
      <c r="M753" s="123"/>
      <c r="N753" s="123"/>
      <c r="O753" s="123"/>
      <c r="P753" s="123"/>
      <c r="Q753" s="123"/>
      <c r="AC753" s="50" t="str">
        <f t="shared" si="225"/>
        <v>22.1</v>
      </c>
      <c r="AD753" s="19">
        <f t="shared" si="226"/>
        <v>732</v>
      </c>
      <c r="AE753" s="49" t="str">
        <f t="shared" si="224"/>
        <v>22.1732</v>
      </c>
      <c r="BD753" s="19" t="e">
        <f>VLOOKUP(AE753,ORGANOGRAMAES!$C$1:$N$6000,2,0)</f>
        <v>#N/A</v>
      </c>
      <c r="BE753" s="19" t="e">
        <f>VLOOKUP(AE753,ORGANOGRAMAES!$C$1:$N$6000,3,0)</f>
        <v>#N/A</v>
      </c>
      <c r="BF753" s="19" t="e">
        <f>VLOOKUP(AE753,ORGANOGRAMAES!$C$1:$N$6000,4,0)</f>
        <v>#N/A</v>
      </c>
      <c r="BG753" s="19" t="e">
        <f>VLOOKUP(AE753,ORGANOGRAMAES!$C$1:$N$6000,5,0)</f>
        <v>#N/A</v>
      </c>
      <c r="BH753" s="19" t="e">
        <f>VLOOKUP(AE753,ORGANOGRAMAES!$C$1:$N$6000,6,0)</f>
        <v>#N/A</v>
      </c>
      <c r="BI753" s="19" t="e">
        <f>VLOOKUP(AE753,ORGANOGRAMAES!$C$1:$N$6000,7,0)</f>
        <v>#N/A</v>
      </c>
      <c r="BJ753" s="19" t="e">
        <f>VLOOKUP(AE753,ORGANOGRAMAES!$C$1:$N$6000,8,0)</f>
        <v>#N/A</v>
      </c>
      <c r="BK753" s="19" t="e">
        <f>VLOOKUP(AE753,ORGANOGRAMAES!$C$1:$N$6000,9,0)</f>
        <v>#N/A</v>
      </c>
      <c r="BL753" s="19" t="e">
        <f>VLOOKUP(AE753,ORGANOGRAMAES!$C$1:$N$6000,10,0)</f>
        <v>#N/A</v>
      </c>
      <c r="BM753" s="19" t="e">
        <f>VLOOKUP(AE753,ORGANOGRAMAES!$C$1:$N$6000,11,0)</f>
        <v>#N/A</v>
      </c>
      <c r="BN753" s="19" t="e">
        <f>VLOOKUP(AE753,ORGANOGRAMAES!$C$1:$N$6000,12,0)</f>
        <v>#N/A</v>
      </c>
      <c r="BP753" s="19" t="str">
        <f t="shared" si="209"/>
        <v>-</v>
      </c>
      <c r="BQ753" s="19" t="str">
        <f t="shared" si="210"/>
        <v>-</v>
      </c>
      <c r="BR753" s="19" t="str">
        <f t="shared" si="211"/>
        <v>-</v>
      </c>
      <c r="BS753" s="19" t="str">
        <f t="shared" si="212"/>
        <v>-</v>
      </c>
      <c r="BT753" s="19" t="str">
        <f t="shared" si="213"/>
        <v>-</v>
      </c>
      <c r="BU753" s="19" t="str">
        <f t="shared" si="214"/>
        <v>-</v>
      </c>
      <c r="BV753" s="19" t="str">
        <f t="shared" si="215"/>
        <v>-</v>
      </c>
      <c r="BW753" s="19" t="str">
        <f t="shared" si="216"/>
        <v>-</v>
      </c>
      <c r="BX753" s="19" t="str">
        <f t="shared" si="217"/>
        <v>-</v>
      </c>
      <c r="BY753" s="19" t="str">
        <f t="shared" si="218"/>
        <v>-</v>
      </c>
      <c r="BZ753" s="19" t="str">
        <f t="shared" si="219"/>
        <v>-</v>
      </c>
    </row>
    <row r="754" spans="1:78">
      <c r="A754" s="106" t="str">
        <f t="shared" si="220"/>
        <v>22.1.00.00.00.00.00</v>
      </c>
      <c r="B754" s="106">
        <f t="shared" si="221"/>
        <v>22</v>
      </c>
      <c r="C754" s="107" t="str">
        <f t="shared" si="222"/>
        <v>1</v>
      </c>
      <c r="D754" s="32" t="s">
        <v>7024</v>
      </c>
      <c r="E754" s="32" t="s">
        <v>7024</v>
      </c>
      <c r="F754" s="32" t="s">
        <v>7024</v>
      </c>
      <c r="G754" s="32" t="s">
        <v>7024</v>
      </c>
      <c r="H754" s="32" t="s">
        <v>7024</v>
      </c>
      <c r="I754" s="33"/>
      <c r="J754" s="17" t="s">
        <v>93</v>
      </c>
      <c r="K754" s="150" t="str">
        <f t="shared" si="223"/>
        <v>-</v>
      </c>
      <c r="L754" s="123"/>
      <c r="M754" s="123"/>
      <c r="N754" s="123"/>
      <c r="O754" s="123"/>
      <c r="P754" s="123"/>
      <c r="Q754" s="123"/>
      <c r="AC754" s="50" t="str">
        <f t="shared" si="225"/>
        <v>22.1</v>
      </c>
      <c r="AD754" s="19">
        <f t="shared" si="226"/>
        <v>733</v>
      </c>
      <c r="AE754" s="49" t="str">
        <f t="shared" si="224"/>
        <v>22.1733</v>
      </c>
      <c r="BD754" s="19" t="e">
        <f>VLOOKUP(AE754,ORGANOGRAMAES!$C$1:$N$6000,2,0)</f>
        <v>#N/A</v>
      </c>
      <c r="BE754" s="19" t="e">
        <f>VLOOKUP(AE754,ORGANOGRAMAES!$C$1:$N$6000,3,0)</f>
        <v>#N/A</v>
      </c>
      <c r="BF754" s="19" t="e">
        <f>VLOOKUP(AE754,ORGANOGRAMAES!$C$1:$N$6000,4,0)</f>
        <v>#N/A</v>
      </c>
      <c r="BG754" s="19" t="e">
        <f>VLOOKUP(AE754,ORGANOGRAMAES!$C$1:$N$6000,5,0)</f>
        <v>#N/A</v>
      </c>
      <c r="BH754" s="19" t="e">
        <f>VLOOKUP(AE754,ORGANOGRAMAES!$C$1:$N$6000,6,0)</f>
        <v>#N/A</v>
      </c>
      <c r="BI754" s="19" t="e">
        <f>VLOOKUP(AE754,ORGANOGRAMAES!$C$1:$N$6000,7,0)</f>
        <v>#N/A</v>
      </c>
      <c r="BJ754" s="19" t="e">
        <f>VLOOKUP(AE754,ORGANOGRAMAES!$C$1:$N$6000,8,0)</f>
        <v>#N/A</v>
      </c>
      <c r="BK754" s="19" t="e">
        <f>VLOOKUP(AE754,ORGANOGRAMAES!$C$1:$N$6000,9,0)</f>
        <v>#N/A</v>
      </c>
      <c r="BL754" s="19" t="e">
        <f>VLOOKUP(AE754,ORGANOGRAMAES!$C$1:$N$6000,10,0)</f>
        <v>#N/A</v>
      </c>
      <c r="BM754" s="19" t="e">
        <f>VLOOKUP(AE754,ORGANOGRAMAES!$C$1:$N$6000,11,0)</f>
        <v>#N/A</v>
      </c>
      <c r="BN754" s="19" t="e">
        <f>VLOOKUP(AE754,ORGANOGRAMAES!$C$1:$N$6000,12,0)</f>
        <v>#N/A</v>
      </c>
      <c r="BP754" s="19" t="str">
        <f t="shared" si="209"/>
        <v>-</v>
      </c>
      <c r="BQ754" s="19" t="str">
        <f t="shared" si="210"/>
        <v>-</v>
      </c>
      <c r="BR754" s="19" t="str">
        <f t="shared" si="211"/>
        <v>-</v>
      </c>
      <c r="BS754" s="19" t="str">
        <f t="shared" si="212"/>
        <v>-</v>
      </c>
      <c r="BT754" s="19" t="str">
        <f t="shared" si="213"/>
        <v>-</v>
      </c>
      <c r="BU754" s="19" t="str">
        <f t="shared" si="214"/>
        <v>-</v>
      </c>
      <c r="BV754" s="19" t="str">
        <f t="shared" si="215"/>
        <v>-</v>
      </c>
      <c r="BW754" s="19" t="str">
        <f t="shared" si="216"/>
        <v>-</v>
      </c>
      <c r="BX754" s="19" t="str">
        <f t="shared" si="217"/>
        <v>-</v>
      </c>
      <c r="BY754" s="19" t="str">
        <f t="shared" si="218"/>
        <v>-</v>
      </c>
      <c r="BZ754" s="19" t="str">
        <f t="shared" si="219"/>
        <v>-</v>
      </c>
    </row>
    <row r="755" spans="1:78">
      <c r="A755" s="106" t="str">
        <f t="shared" si="220"/>
        <v>22.1.00.00.00.00.00</v>
      </c>
      <c r="B755" s="106">
        <f t="shared" si="221"/>
        <v>22</v>
      </c>
      <c r="C755" s="107" t="str">
        <f t="shared" si="222"/>
        <v>1</v>
      </c>
      <c r="D755" s="32" t="s">
        <v>7024</v>
      </c>
      <c r="E755" s="32" t="s">
        <v>7024</v>
      </c>
      <c r="F755" s="32" t="s">
        <v>7024</v>
      </c>
      <c r="G755" s="32" t="s">
        <v>7024</v>
      </c>
      <c r="H755" s="32" t="s">
        <v>7024</v>
      </c>
      <c r="I755" s="33"/>
      <c r="J755" s="17" t="s">
        <v>93</v>
      </c>
      <c r="K755" s="150" t="str">
        <f t="shared" si="223"/>
        <v>-</v>
      </c>
      <c r="L755" s="123"/>
      <c r="M755" s="123"/>
      <c r="N755" s="123"/>
      <c r="O755" s="123"/>
      <c r="P755" s="123"/>
      <c r="Q755" s="123"/>
      <c r="AC755" s="50" t="str">
        <f t="shared" si="225"/>
        <v>22.1</v>
      </c>
      <c r="AD755" s="19">
        <f t="shared" si="226"/>
        <v>734</v>
      </c>
      <c r="AE755" s="49" t="str">
        <f t="shared" si="224"/>
        <v>22.1734</v>
      </c>
      <c r="BD755" s="19" t="e">
        <f>VLOOKUP(AE755,ORGANOGRAMAES!$C$1:$N$6000,2,0)</f>
        <v>#N/A</v>
      </c>
      <c r="BE755" s="19" t="e">
        <f>VLOOKUP(AE755,ORGANOGRAMAES!$C$1:$N$6000,3,0)</f>
        <v>#N/A</v>
      </c>
      <c r="BF755" s="19" t="e">
        <f>VLOOKUP(AE755,ORGANOGRAMAES!$C$1:$N$6000,4,0)</f>
        <v>#N/A</v>
      </c>
      <c r="BG755" s="19" t="e">
        <f>VLOOKUP(AE755,ORGANOGRAMAES!$C$1:$N$6000,5,0)</f>
        <v>#N/A</v>
      </c>
      <c r="BH755" s="19" t="e">
        <f>VLOOKUP(AE755,ORGANOGRAMAES!$C$1:$N$6000,6,0)</f>
        <v>#N/A</v>
      </c>
      <c r="BI755" s="19" t="e">
        <f>VLOOKUP(AE755,ORGANOGRAMAES!$C$1:$N$6000,7,0)</f>
        <v>#N/A</v>
      </c>
      <c r="BJ755" s="19" t="e">
        <f>VLOOKUP(AE755,ORGANOGRAMAES!$C$1:$N$6000,8,0)</f>
        <v>#N/A</v>
      </c>
      <c r="BK755" s="19" t="e">
        <f>VLOOKUP(AE755,ORGANOGRAMAES!$C$1:$N$6000,9,0)</f>
        <v>#N/A</v>
      </c>
      <c r="BL755" s="19" t="e">
        <f>VLOOKUP(AE755,ORGANOGRAMAES!$C$1:$N$6000,10,0)</f>
        <v>#N/A</v>
      </c>
      <c r="BM755" s="19" t="e">
        <f>VLOOKUP(AE755,ORGANOGRAMAES!$C$1:$N$6000,11,0)</f>
        <v>#N/A</v>
      </c>
      <c r="BN755" s="19" t="e">
        <f>VLOOKUP(AE755,ORGANOGRAMAES!$C$1:$N$6000,12,0)</f>
        <v>#N/A</v>
      </c>
      <c r="BP755" s="19" t="str">
        <f t="shared" si="209"/>
        <v>-</v>
      </c>
      <c r="BQ755" s="19" t="str">
        <f t="shared" si="210"/>
        <v>-</v>
      </c>
      <c r="BR755" s="19" t="str">
        <f t="shared" si="211"/>
        <v>-</v>
      </c>
      <c r="BS755" s="19" t="str">
        <f t="shared" si="212"/>
        <v>-</v>
      </c>
      <c r="BT755" s="19" t="str">
        <f t="shared" si="213"/>
        <v>-</v>
      </c>
      <c r="BU755" s="19" t="str">
        <f t="shared" si="214"/>
        <v>-</v>
      </c>
      <c r="BV755" s="19" t="str">
        <f t="shared" si="215"/>
        <v>-</v>
      </c>
      <c r="BW755" s="19" t="str">
        <f t="shared" si="216"/>
        <v>-</v>
      </c>
      <c r="BX755" s="19" t="str">
        <f t="shared" si="217"/>
        <v>-</v>
      </c>
      <c r="BY755" s="19" t="str">
        <f t="shared" si="218"/>
        <v>-</v>
      </c>
      <c r="BZ755" s="19" t="str">
        <f t="shared" si="219"/>
        <v>-</v>
      </c>
    </row>
    <row r="756" spans="1:78">
      <c r="A756" s="106" t="str">
        <f t="shared" si="220"/>
        <v>22.1.00.00.00.00.00</v>
      </c>
      <c r="B756" s="106">
        <f t="shared" si="221"/>
        <v>22</v>
      </c>
      <c r="C756" s="107" t="str">
        <f t="shared" si="222"/>
        <v>1</v>
      </c>
      <c r="D756" s="32" t="s">
        <v>7024</v>
      </c>
      <c r="E756" s="32" t="s">
        <v>7024</v>
      </c>
      <c r="F756" s="32" t="s">
        <v>7024</v>
      </c>
      <c r="G756" s="32" t="s">
        <v>7024</v>
      </c>
      <c r="H756" s="32" t="s">
        <v>7024</v>
      </c>
      <c r="I756" s="33"/>
      <c r="J756" s="17" t="s">
        <v>93</v>
      </c>
      <c r="K756" s="150" t="str">
        <f t="shared" si="223"/>
        <v>-</v>
      </c>
      <c r="L756" s="123"/>
      <c r="M756" s="123"/>
      <c r="N756" s="123"/>
      <c r="O756" s="123"/>
      <c r="P756" s="123"/>
      <c r="Q756" s="123"/>
      <c r="AC756" s="50" t="str">
        <f t="shared" si="225"/>
        <v>22.1</v>
      </c>
      <c r="AD756" s="19">
        <f t="shared" si="226"/>
        <v>735</v>
      </c>
      <c r="AE756" s="49" t="str">
        <f t="shared" si="224"/>
        <v>22.1735</v>
      </c>
      <c r="BD756" s="19" t="e">
        <f>VLOOKUP(AE756,ORGANOGRAMAES!$C$1:$N$6000,2,0)</f>
        <v>#N/A</v>
      </c>
      <c r="BE756" s="19" t="e">
        <f>VLOOKUP(AE756,ORGANOGRAMAES!$C$1:$N$6000,3,0)</f>
        <v>#N/A</v>
      </c>
      <c r="BF756" s="19" t="e">
        <f>VLOOKUP(AE756,ORGANOGRAMAES!$C$1:$N$6000,4,0)</f>
        <v>#N/A</v>
      </c>
      <c r="BG756" s="19" t="e">
        <f>VLOOKUP(AE756,ORGANOGRAMAES!$C$1:$N$6000,5,0)</f>
        <v>#N/A</v>
      </c>
      <c r="BH756" s="19" t="e">
        <f>VLOOKUP(AE756,ORGANOGRAMAES!$C$1:$N$6000,6,0)</f>
        <v>#N/A</v>
      </c>
      <c r="BI756" s="19" t="e">
        <f>VLOOKUP(AE756,ORGANOGRAMAES!$C$1:$N$6000,7,0)</f>
        <v>#N/A</v>
      </c>
      <c r="BJ756" s="19" t="e">
        <f>VLOOKUP(AE756,ORGANOGRAMAES!$C$1:$N$6000,8,0)</f>
        <v>#N/A</v>
      </c>
      <c r="BK756" s="19" t="e">
        <f>VLOOKUP(AE756,ORGANOGRAMAES!$C$1:$N$6000,9,0)</f>
        <v>#N/A</v>
      </c>
      <c r="BL756" s="19" t="e">
        <f>VLOOKUP(AE756,ORGANOGRAMAES!$C$1:$N$6000,10,0)</f>
        <v>#N/A</v>
      </c>
      <c r="BM756" s="19" t="e">
        <f>VLOOKUP(AE756,ORGANOGRAMAES!$C$1:$N$6000,11,0)</f>
        <v>#N/A</v>
      </c>
      <c r="BN756" s="19" t="e">
        <f>VLOOKUP(AE756,ORGANOGRAMAES!$C$1:$N$6000,12,0)</f>
        <v>#N/A</v>
      </c>
      <c r="BP756" s="19" t="str">
        <f t="shared" si="209"/>
        <v>-</v>
      </c>
      <c r="BQ756" s="19" t="str">
        <f t="shared" si="210"/>
        <v>-</v>
      </c>
      <c r="BR756" s="19" t="str">
        <f t="shared" si="211"/>
        <v>-</v>
      </c>
      <c r="BS756" s="19" t="str">
        <f t="shared" si="212"/>
        <v>-</v>
      </c>
      <c r="BT756" s="19" t="str">
        <f t="shared" si="213"/>
        <v>-</v>
      </c>
      <c r="BU756" s="19" t="str">
        <f t="shared" si="214"/>
        <v>-</v>
      </c>
      <c r="BV756" s="19" t="str">
        <f t="shared" si="215"/>
        <v>-</v>
      </c>
      <c r="BW756" s="19" t="str">
        <f t="shared" si="216"/>
        <v>-</v>
      </c>
      <c r="BX756" s="19" t="str">
        <f t="shared" si="217"/>
        <v>-</v>
      </c>
      <c r="BY756" s="19" t="str">
        <f t="shared" si="218"/>
        <v>-</v>
      </c>
      <c r="BZ756" s="19" t="str">
        <f t="shared" si="219"/>
        <v>-</v>
      </c>
    </row>
    <row r="757" spans="1:78">
      <c r="A757" s="106" t="str">
        <f t="shared" si="220"/>
        <v>22.1.00.00.00.00.00</v>
      </c>
      <c r="B757" s="106">
        <f t="shared" si="221"/>
        <v>22</v>
      </c>
      <c r="C757" s="107" t="str">
        <f t="shared" si="222"/>
        <v>1</v>
      </c>
      <c r="D757" s="32" t="s">
        <v>7024</v>
      </c>
      <c r="E757" s="32" t="s">
        <v>7024</v>
      </c>
      <c r="F757" s="32" t="s">
        <v>7024</v>
      </c>
      <c r="G757" s="32" t="s">
        <v>7024</v>
      </c>
      <c r="H757" s="32" t="s">
        <v>7024</v>
      </c>
      <c r="I757" s="33"/>
      <c r="J757" s="17" t="s">
        <v>93</v>
      </c>
      <c r="K757" s="150" t="str">
        <f t="shared" si="223"/>
        <v>-</v>
      </c>
      <c r="L757" s="123"/>
      <c r="M757" s="123"/>
      <c r="N757" s="123"/>
      <c r="O757" s="123"/>
      <c r="P757" s="123"/>
      <c r="Q757" s="123"/>
      <c r="AC757" s="50" t="str">
        <f t="shared" si="225"/>
        <v>22.1</v>
      </c>
      <c r="AD757" s="19">
        <f t="shared" si="226"/>
        <v>736</v>
      </c>
      <c r="AE757" s="49" t="str">
        <f t="shared" si="224"/>
        <v>22.1736</v>
      </c>
      <c r="BD757" s="19" t="e">
        <f>VLOOKUP(AE757,ORGANOGRAMAES!$C$1:$N$6000,2,0)</f>
        <v>#N/A</v>
      </c>
      <c r="BE757" s="19" t="e">
        <f>VLOOKUP(AE757,ORGANOGRAMAES!$C$1:$N$6000,3,0)</f>
        <v>#N/A</v>
      </c>
      <c r="BF757" s="19" t="e">
        <f>VLOOKUP(AE757,ORGANOGRAMAES!$C$1:$N$6000,4,0)</f>
        <v>#N/A</v>
      </c>
      <c r="BG757" s="19" t="e">
        <f>VLOOKUP(AE757,ORGANOGRAMAES!$C$1:$N$6000,5,0)</f>
        <v>#N/A</v>
      </c>
      <c r="BH757" s="19" t="e">
        <f>VLOOKUP(AE757,ORGANOGRAMAES!$C$1:$N$6000,6,0)</f>
        <v>#N/A</v>
      </c>
      <c r="BI757" s="19" t="e">
        <f>VLOOKUP(AE757,ORGANOGRAMAES!$C$1:$N$6000,7,0)</f>
        <v>#N/A</v>
      </c>
      <c r="BJ757" s="19" t="e">
        <f>VLOOKUP(AE757,ORGANOGRAMAES!$C$1:$N$6000,8,0)</f>
        <v>#N/A</v>
      </c>
      <c r="BK757" s="19" t="e">
        <f>VLOOKUP(AE757,ORGANOGRAMAES!$C$1:$N$6000,9,0)</f>
        <v>#N/A</v>
      </c>
      <c r="BL757" s="19" t="e">
        <f>VLOOKUP(AE757,ORGANOGRAMAES!$C$1:$N$6000,10,0)</f>
        <v>#N/A</v>
      </c>
      <c r="BM757" s="19" t="e">
        <f>VLOOKUP(AE757,ORGANOGRAMAES!$C$1:$N$6000,11,0)</f>
        <v>#N/A</v>
      </c>
      <c r="BN757" s="19" t="e">
        <f>VLOOKUP(AE757,ORGANOGRAMAES!$C$1:$N$6000,12,0)</f>
        <v>#N/A</v>
      </c>
      <c r="BP757" s="19" t="str">
        <f t="shared" si="209"/>
        <v>-</v>
      </c>
      <c r="BQ757" s="19" t="str">
        <f t="shared" si="210"/>
        <v>-</v>
      </c>
      <c r="BR757" s="19" t="str">
        <f t="shared" si="211"/>
        <v>-</v>
      </c>
      <c r="BS757" s="19" t="str">
        <f t="shared" si="212"/>
        <v>-</v>
      </c>
      <c r="BT757" s="19" t="str">
        <f t="shared" si="213"/>
        <v>-</v>
      </c>
      <c r="BU757" s="19" t="str">
        <f t="shared" si="214"/>
        <v>-</v>
      </c>
      <c r="BV757" s="19" t="str">
        <f t="shared" si="215"/>
        <v>-</v>
      </c>
      <c r="BW757" s="19" t="str">
        <f t="shared" si="216"/>
        <v>-</v>
      </c>
      <c r="BX757" s="19" t="str">
        <f t="shared" si="217"/>
        <v>-</v>
      </c>
      <c r="BY757" s="19" t="str">
        <f t="shared" si="218"/>
        <v>-</v>
      </c>
      <c r="BZ757" s="19" t="str">
        <f t="shared" si="219"/>
        <v>-</v>
      </c>
    </row>
    <row r="758" spans="1:78">
      <c r="A758" s="106" t="str">
        <f t="shared" si="220"/>
        <v>22.1.00.00.00.00.00</v>
      </c>
      <c r="B758" s="106">
        <f t="shared" si="221"/>
        <v>22</v>
      </c>
      <c r="C758" s="107" t="str">
        <f t="shared" si="222"/>
        <v>1</v>
      </c>
      <c r="D758" s="32" t="s">
        <v>7024</v>
      </c>
      <c r="E758" s="32" t="s">
        <v>7024</v>
      </c>
      <c r="F758" s="32" t="s">
        <v>7024</v>
      </c>
      <c r="G758" s="32" t="s">
        <v>7024</v>
      </c>
      <c r="H758" s="32" t="s">
        <v>7024</v>
      </c>
      <c r="I758" s="33"/>
      <c r="J758" s="17" t="s">
        <v>93</v>
      </c>
      <c r="K758" s="150" t="str">
        <f t="shared" si="223"/>
        <v>-</v>
      </c>
      <c r="L758" s="123"/>
      <c r="M758" s="123"/>
      <c r="N758" s="123"/>
      <c r="O758" s="123"/>
      <c r="P758" s="123"/>
      <c r="Q758" s="123"/>
      <c r="AC758" s="50" t="str">
        <f t="shared" si="225"/>
        <v>22.1</v>
      </c>
      <c r="AD758" s="19">
        <f t="shared" si="226"/>
        <v>737</v>
      </c>
      <c r="AE758" s="49" t="str">
        <f t="shared" si="224"/>
        <v>22.1737</v>
      </c>
      <c r="BD758" s="19" t="e">
        <f>VLOOKUP(AE758,ORGANOGRAMAES!$C$1:$N$6000,2,0)</f>
        <v>#N/A</v>
      </c>
      <c r="BE758" s="19" t="e">
        <f>VLOOKUP(AE758,ORGANOGRAMAES!$C$1:$N$6000,3,0)</f>
        <v>#N/A</v>
      </c>
      <c r="BF758" s="19" t="e">
        <f>VLOOKUP(AE758,ORGANOGRAMAES!$C$1:$N$6000,4,0)</f>
        <v>#N/A</v>
      </c>
      <c r="BG758" s="19" t="e">
        <f>VLOOKUP(AE758,ORGANOGRAMAES!$C$1:$N$6000,5,0)</f>
        <v>#N/A</v>
      </c>
      <c r="BH758" s="19" t="e">
        <f>VLOOKUP(AE758,ORGANOGRAMAES!$C$1:$N$6000,6,0)</f>
        <v>#N/A</v>
      </c>
      <c r="BI758" s="19" t="e">
        <f>VLOOKUP(AE758,ORGANOGRAMAES!$C$1:$N$6000,7,0)</f>
        <v>#N/A</v>
      </c>
      <c r="BJ758" s="19" t="e">
        <f>VLOOKUP(AE758,ORGANOGRAMAES!$C$1:$N$6000,8,0)</f>
        <v>#N/A</v>
      </c>
      <c r="BK758" s="19" t="e">
        <f>VLOOKUP(AE758,ORGANOGRAMAES!$C$1:$N$6000,9,0)</f>
        <v>#N/A</v>
      </c>
      <c r="BL758" s="19" t="e">
        <f>VLOOKUP(AE758,ORGANOGRAMAES!$C$1:$N$6000,10,0)</f>
        <v>#N/A</v>
      </c>
      <c r="BM758" s="19" t="e">
        <f>VLOOKUP(AE758,ORGANOGRAMAES!$C$1:$N$6000,11,0)</f>
        <v>#N/A</v>
      </c>
      <c r="BN758" s="19" t="e">
        <f>VLOOKUP(AE758,ORGANOGRAMAES!$C$1:$N$6000,12,0)</f>
        <v>#N/A</v>
      </c>
      <c r="BP758" s="19" t="str">
        <f t="shared" si="209"/>
        <v>-</v>
      </c>
      <c r="BQ758" s="19" t="str">
        <f t="shared" si="210"/>
        <v>-</v>
      </c>
      <c r="BR758" s="19" t="str">
        <f t="shared" si="211"/>
        <v>-</v>
      </c>
      <c r="BS758" s="19" t="str">
        <f t="shared" si="212"/>
        <v>-</v>
      </c>
      <c r="BT758" s="19" t="str">
        <f t="shared" si="213"/>
        <v>-</v>
      </c>
      <c r="BU758" s="19" t="str">
        <f t="shared" si="214"/>
        <v>-</v>
      </c>
      <c r="BV758" s="19" t="str">
        <f t="shared" si="215"/>
        <v>-</v>
      </c>
      <c r="BW758" s="19" t="str">
        <f t="shared" si="216"/>
        <v>-</v>
      </c>
      <c r="BX758" s="19" t="str">
        <f t="shared" si="217"/>
        <v>-</v>
      </c>
      <c r="BY758" s="19" t="str">
        <f t="shared" si="218"/>
        <v>-</v>
      </c>
      <c r="BZ758" s="19" t="str">
        <f t="shared" si="219"/>
        <v>-</v>
      </c>
    </row>
    <row r="759" spans="1:78">
      <c r="A759" s="106" t="str">
        <f t="shared" si="220"/>
        <v>22.1.00.00.00.00.00</v>
      </c>
      <c r="B759" s="106">
        <f t="shared" si="221"/>
        <v>22</v>
      </c>
      <c r="C759" s="107" t="str">
        <f t="shared" si="222"/>
        <v>1</v>
      </c>
      <c r="D759" s="32" t="s">
        <v>7024</v>
      </c>
      <c r="E759" s="32" t="s">
        <v>7024</v>
      </c>
      <c r="F759" s="32" t="s">
        <v>7024</v>
      </c>
      <c r="G759" s="32" t="s">
        <v>7024</v>
      </c>
      <c r="H759" s="32" t="s">
        <v>7024</v>
      </c>
      <c r="I759" s="33"/>
      <c r="J759" s="17" t="s">
        <v>93</v>
      </c>
      <c r="K759" s="150" t="str">
        <f t="shared" si="223"/>
        <v>-</v>
      </c>
      <c r="L759" s="123"/>
      <c r="M759" s="123"/>
      <c r="N759" s="123"/>
      <c r="O759" s="123"/>
      <c r="P759" s="123"/>
      <c r="Q759" s="123"/>
      <c r="AC759" s="50" t="str">
        <f t="shared" si="225"/>
        <v>22.1</v>
      </c>
      <c r="AD759" s="19">
        <f t="shared" si="226"/>
        <v>738</v>
      </c>
      <c r="AE759" s="49" t="str">
        <f t="shared" si="224"/>
        <v>22.1738</v>
      </c>
      <c r="BD759" s="19" t="e">
        <f>VLOOKUP(AE759,ORGANOGRAMAES!$C$1:$N$6000,2,0)</f>
        <v>#N/A</v>
      </c>
      <c r="BE759" s="19" t="e">
        <f>VLOOKUP(AE759,ORGANOGRAMAES!$C$1:$N$6000,3,0)</f>
        <v>#N/A</v>
      </c>
      <c r="BF759" s="19" t="e">
        <f>VLOOKUP(AE759,ORGANOGRAMAES!$C$1:$N$6000,4,0)</f>
        <v>#N/A</v>
      </c>
      <c r="BG759" s="19" t="e">
        <f>VLOOKUP(AE759,ORGANOGRAMAES!$C$1:$N$6000,5,0)</f>
        <v>#N/A</v>
      </c>
      <c r="BH759" s="19" t="e">
        <f>VLOOKUP(AE759,ORGANOGRAMAES!$C$1:$N$6000,6,0)</f>
        <v>#N/A</v>
      </c>
      <c r="BI759" s="19" t="e">
        <f>VLOOKUP(AE759,ORGANOGRAMAES!$C$1:$N$6000,7,0)</f>
        <v>#N/A</v>
      </c>
      <c r="BJ759" s="19" t="e">
        <f>VLOOKUP(AE759,ORGANOGRAMAES!$C$1:$N$6000,8,0)</f>
        <v>#N/A</v>
      </c>
      <c r="BK759" s="19" t="e">
        <f>VLOOKUP(AE759,ORGANOGRAMAES!$C$1:$N$6000,9,0)</f>
        <v>#N/A</v>
      </c>
      <c r="BL759" s="19" t="e">
        <f>VLOOKUP(AE759,ORGANOGRAMAES!$C$1:$N$6000,10,0)</f>
        <v>#N/A</v>
      </c>
      <c r="BM759" s="19" t="e">
        <f>VLOOKUP(AE759,ORGANOGRAMAES!$C$1:$N$6000,11,0)</f>
        <v>#N/A</v>
      </c>
      <c r="BN759" s="19" t="e">
        <f>VLOOKUP(AE759,ORGANOGRAMAES!$C$1:$N$6000,12,0)</f>
        <v>#N/A</v>
      </c>
      <c r="BP759" s="19" t="str">
        <f t="shared" si="209"/>
        <v>-</v>
      </c>
      <c r="BQ759" s="19" t="str">
        <f t="shared" si="210"/>
        <v>-</v>
      </c>
      <c r="BR759" s="19" t="str">
        <f t="shared" si="211"/>
        <v>-</v>
      </c>
      <c r="BS759" s="19" t="str">
        <f t="shared" si="212"/>
        <v>-</v>
      </c>
      <c r="BT759" s="19" t="str">
        <f t="shared" si="213"/>
        <v>-</v>
      </c>
      <c r="BU759" s="19" t="str">
        <f t="shared" si="214"/>
        <v>-</v>
      </c>
      <c r="BV759" s="19" t="str">
        <f t="shared" si="215"/>
        <v>-</v>
      </c>
      <c r="BW759" s="19" t="str">
        <f t="shared" si="216"/>
        <v>-</v>
      </c>
      <c r="BX759" s="19" t="str">
        <f t="shared" si="217"/>
        <v>-</v>
      </c>
      <c r="BY759" s="19" t="str">
        <f t="shared" si="218"/>
        <v>-</v>
      </c>
      <c r="BZ759" s="19" t="str">
        <f t="shared" si="219"/>
        <v>-</v>
      </c>
    </row>
    <row r="760" spans="1:78">
      <c r="A760" s="106" t="str">
        <f t="shared" si="220"/>
        <v>22.1.00.00.00.00.00</v>
      </c>
      <c r="B760" s="106">
        <f t="shared" si="221"/>
        <v>22</v>
      </c>
      <c r="C760" s="107" t="str">
        <f t="shared" si="222"/>
        <v>1</v>
      </c>
      <c r="D760" s="32" t="s">
        <v>7024</v>
      </c>
      <c r="E760" s="32" t="s">
        <v>7024</v>
      </c>
      <c r="F760" s="32" t="s">
        <v>7024</v>
      </c>
      <c r="G760" s="32" t="s">
        <v>7024</v>
      </c>
      <c r="H760" s="32" t="s">
        <v>7024</v>
      </c>
      <c r="I760" s="33"/>
      <c r="J760" s="17" t="s">
        <v>93</v>
      </c>
      <c r="K760" s="150" t="str">
        <f t="shared" si="223"/>
        <v>-</v>
      </c>
      <c r="L760" s="123"/>
      <c r="M760" s="123"/>
      <c r="N760" s="123"/>
      <c r="O760" s="123"/>
      <c r="P760" s="123"/>
      <c r="Q760" s="123"/>
      <c r="AC760" s="50" t="str">
        <f t="shared" si="225"/>
        <v>22.1</v>
      </c>
      <c r="AD760" s="19">
        <f t="shared" si="226"/>
        <v>739</v>
      </c>
      <c r="AE760" s="49" t="str">
        <f t="shared" si="224"/>
        <v>22.1739</v>
      </c>
      <c r="BD760" s="19" t="e">
        <f>VLOOKUP(AE760,ORGANOGRAMAES!$C$1:$N$6000,2,0)</f>
        <v>#N/A</v>
      </c>
      <c r="BE760" s="19" t="e">
        <f>VLOOKUP(AE760,ORGANOGRAMAES!$C$1:$N$6000,3,0)</f>
        <v>#N/A</v>
      </c>
      <c r="BF760" s="19" t="e">
        <f>VLOOKUP(AE760,ORGANOGRAMAES!$C$1:$N$6000,4,0)</f>
        <v>#N/A</v>
      </c>
      <c r="BG760" s="19" t="e">
        <f>VLOOKUP(AE760,ORGANOGRAMAES!$C$1:$N$6000,5,0)</f>
        <v>#N/A</v>
      </c>
      <c r="BH760" s="19" t="e">
        <f>VLOOKUP(AE760,ORGANOGRAMAES!$C$1:$N$6000,6,0)</f>
        <v>#N/A</v>
      </c>
      <c r="BI760" s="19" t="e">
        <f>VLOOKUP(AE760,ORGANOGRAMAES!$C$1:$N$6000,7,0)</f>
        <v>#N/A</v>
      </c>
      <c r="BJ760" s="19" t="e">
        <f>VLOOKUP(AE760,ORGANOGRAMAES!$C$1:$N$6000,8,0)</f>
        <v>#N/A</v>
      </c>
      <c r="BK760" s="19" t="e">
        <f>VLOOKUP(AE760,ORGANOGRAMAES!$C$1:$N$6000,9,0)</f>
        <v>#N/A</v>
      </c>
      <c r="BL760" s="19" t="e">
        <f>VLOOKUP(AE760,ORGANOGRAMAES!$C$1:$N$6000,10,0)</f>
        <v>#N/A</v>
      </c>
      <c r="BM760" s="19" t="e">
        <f>VLOOKUP(AE760,ORGANOGRAMAES!$C$1:$N$6000,11,0)</f>
        <v>#N/A</v>
      </c>
      <c r="BN760" s="19" t="e">
        <f>VLOOKUP(AE760,ORGANOGRAMAES!$C$1:$N$6000,12,0)</f>
        <v>#N/A</v>
      </c>
      <c r="BP760" s="19" t="str">
        <f t="shared" si="209"/>
        <v>-</v>
      </c>
      <c r="BQ760" s="19" t="str">
        <f t="shared" si="210"/>
        <v>-</v>
      </c>
      <c r="BR760" s="19" t="str">
        <f t="shared" si="211"/>
        <v>-</v>
      </c>
      <c r="BS760" s="19" t="str">
        <f t="shared" si="212"/>
        <v>-</v>
      </c>
      <c r="BT760" s="19" t="str">
        <f t="shared" si="213"/>
        <v>-</v>
      </c>
      <c r="BU760" s="19" t="str">
        <f t="shared" si="214"/>
        <v>-</v>
      </c>
      <c r="BV760" s="19" t="str">
        <f t="shared" si="215"/>
        <v>-</v>
      </c>
      <c r="BW760" s="19" t="str">
        <f t="shared" si="216"/>
        <v>-</v>
      </c>
      <c r="BX760" s="19" t="str">
        <f t="shared" si="217"/>
        <v>-</v>
      </c>
      <c r="BY760" s="19" t="str">
        <f t="shared" si="218"/>
        <v>-</v>
      </c>
      <c r="BZ760" s="19" t="str">
        <f t="shared" si="219"/>
        <v>-</v>
      </c>
    </row>
    <row r="761" spans="1:78">
      <c r="A761" s="106" t="str">
        <f t="shared" si="220"/>
        <v>22.1.00.00.00.00.00</v>
      </c>
      <c r="B761" s="106">
        <f t="shared" si="221"/>
        <v>22</v>
      </c>
      <c r="C761" s="107" t="str">
        <f t="shared" si="222"/>
        <v>1</v>
      </c>
      <c r="D761" s="32" t="s">
        <v>7024</v>
      </c>
      <c r="E761" s="32" t="s">
        <v>7024</v>
      </c>
      <c r="F761" s="32" t="s">
        <v>7024</v>
      </c>
      <c r="G761" s="32" t="s">
        <v>7024</v>
      </c>
      <c r="H761" s="32" t="s">
        <v>7024</v>
      </c>
      <c r="I761" s="33"/>
      <c r="J761" s="17" t="s">
        <v>93</v>
      </c>
      <c r="K761" s="150" t="str">
        <f t="shared" si="223"/>
        <v>-</v>
      </c>
      <c r="L761" s="123"/>
      <c r="M761" s="123"/>
      <c r="N761" s="123"/>
      <c r="O761" s="123"/>
      <c r="P761" s="123"/>
      <c r="Q761" s="123"/>
      <c r="AC761" s="50" t="str">
        <f t="shared" si="225"/>
        <v>22.1</v>
      </c>
      <c r="AD761" s="19">
        <f t="shared" si="226"/>
        <v>740</v>
      </c>
      <c r="AE761" s="49" t="str">
        <f t="shared" si="224"/>
        <v>22.1740</v>
      </c>
      <c r="BD761" s="19" t="e">
        <f>VLOOKUP(AE761,ORGANOGRAMAES!$C$1:$N$6000,2,0)</f>
        <v>#N/A</v>
      </c>
      <c r="BE761" s="19" t="e">
        <f>VLOOKUP(AE761,ORGANOGRAMAES!$C$1:$N$6000,3,0)</f>
        <v>#N/A</v>
      </c>
      <c r="BF761" s="19" t="e">
        <f>VLOOKUP(AE761,ORGANOGRAMAES!$C$1:$N$6000,4,0)</f>
        <v>#N/A</v>
      </c>
      <c r="BG761" s="19" t="e">
        <f>VLOOKUP(AE761,ORGANOGRAMAES!$C$1:$N$6000,5,0)</f>
        <v>#N/A</v>
      </c>
      <c r="BH761" s="19" t="e">
        <f>VLOOKUP(AE761,ORGANOGRAMAES!$C$1:$N$6000,6,0)</f>
        <v>#N/A</v>
      </c>
      <c r="BI761" s="19" t="e">
        <f>VLOOKUP(AE761,ORGANOGRAMAES!$C$1:$N$6000,7,0)</f>
        <v>#N/A</v>
      </c>
      <c r="BJ761" s="19" t="e">
        <f>VLOOKUP(AE761,ORGANOGRAMAES!$C$1:$N$6000,8,0)</f>
        <v>#N/A</v>
      </c>
      <c r="BK761" s="19" t="e">
        <f>VLOOKUP(AE761,ORGANOGRAMAES!$C$1:$N$6000,9,0)</f>
        <v>#N/A</v>
      </c>
      <c r="BL761" s="19" t="e">
        <f>VLOOKUP(AE761,ORGANOGRAMAES!$C$1:$N$6000,10,0)</f>
        <v>#N/A</v>
      </c>
      <c r="BM761" s="19" t="e">
        <f>VLOOKUP(AE761,ORGANOGRAMAES!$C$1:$N$6000,11,0)</f>
        <v>#N/A</v>
      </c>
      <c r="BN761" s="19" t="e">
        <f>VLOOKUP(AE761,ORGANOGRAMAES!$C$1:$N$6000,12,0)</f>
        <v>#N/A</v>
      </c>
      <c r="BP761" s="19" t="str">
        <f t="shared" si="209"/>
        <v>-</v>
      </c>
      <c r="BQ761" s="19" t="str">
        <f t="shared" si="210"/>
        <v>-</v>
      </c>
      <c r="BR761" s="19" t="str">
        <f t="shared" si="211"/>
        <v>-</v>
      </c>
      <c r="BS761" s="19" t="str">
        <f t="shared" si="212"/>
        <v>-</v>
      </c>
      <c r="BT761" s="19" t="str">
        <f t="shared" si="213"/>
        <v>-</v>
      </c>
      <c r="BU761" s="19" t="str">
        <f t="shared" si="214"/>
        <v>-</v>
      </c>
      <c r="BV761" s="19" t="str">
        <f t="shared" si="215"/>
        <v>-</v>
      </c>
      <c r="BW761" s="19" t="str">
        <f t="shared" si="216"/>
        <v>-</v>
      </c>
      <c r="BX761" s="19" t="str">
        <f t="shared" si="217"/>
        <v>-</v>
      </c>
      <c r="BY761" s="19" t="str">
        <f t="shared" si="218"/>
        <v>-</v>
      </c>
      <c r="BZ761" s="19" t="str">
        <f t="shared" si="219"/>
        <v>-</v>
      </c>
    </row>
    <row r="762" spans="1:78">
      <c r="A762" s="106" t="str">
        <f t="shared" si="220"/>
        <v>22.1.00.00.00.00.00</v>
      </c>
      <c r="B762" s="106">
        <f t="shared" si="221"/>
        <v>22</v>
      </c>
      <c r="C762" s="107" t="str">
        <f t="shared" si="222"/>
        <v>1</v>
      </c>
      <c r="D762" s="32" t="s">
        <v>7024</v>
      </c>
      <c r="E762" s="32" t="s">
        <v>7024</v>
      </c>
      <c r="F762" s="32" t="s">
        <v>7024</v>
      </c>
      <c r="G762" s="32" t="s">
        <v>7024</v>
      </c>
      <c r="H762" s="32" t="s">
        <v>7024</v>
      </c>
      <c r="I762" s="33"/>
      <c r="J762" s="17" t="s">
        <v>93</v>
      </c>
      <c r="K762" s="150" t="str">
        <f t="shared" si="223"/>
        <v>-</v>
      </c>
      <c r="L762" s="123"/>
      <c r="M762" s="123"/>
      <c r="N762" s="123"/>
      <c r="O762" s="123"/>
      <c r="P762" s="123"/>
      <c r="Q762" s="123"/>
      <c r="AC762" s="50" t="str">
        <f t="shared" si="225"/>
        <v>22.1</v>
      </c>
      <c r="AD762" s="19">
        <f t="shared" si="226"/>
        <v>741</v>
      </c>
      <c r="AE762" s="49" t="str">
        <f t="shared" si="224"/>
        <v>22.1741</v>
      </c>
      <c r="BD762" s="19" t="e">
        <f>VLOOKUP(AE762,ORGANOGRAMAES!$C$1:$N$6000,2,0)</f>
        <v>#N/A</v>
      </c>
      <c r="BE762" s="19" t="e">
        <f>VLOOKUP(AE762,ORGANOGRAMAES!$C$1:$N$6000,3,0)</f>
        <v>#N/A</v>
      </c>
      <c r="BF762" s="19" t="e">
        <f>VLOOKUP(AE762,ORGANOGRAMAES!$C$1:$N$6000,4,0)</f>
        <v>#N/A</v>
      </c>
      <c r="BG762" s="19" t="e">
        <f>VLOOKUP(AE762,ORGANOGRAMAES!$C$1:$N$6000,5,0)</f>
        <v>#N/A</v>
      </c>
      <c r="BH762" s="19" t="e">
        <f>VLOOKUP(AE762,ORGANOGRAMAES!$C$1:$N$6000,6,0)</f>
        <v>#N/A</v>
      </c>
      <c r="BI762" s="19" t="e">
        <f>VLOOKUP(AE762,ORGANOGRAMAES!$C$1:$N$6000,7,0)</f>
        <v>#N/A</v>
      </c>
      <c r="BJ762" s="19" t="e">
        <f>VLOOKUP(AE762,ORGANOGRAMAES!$C$1:$N$6000,8,0)</f>
        <v>#N/A</v>
      </c>
      <c r="BK762" s="19" t="e">
        <f>VLOOKUP(AE762,ORGANOGRAMAES!$C$1:$N$6000,9,0)</f>
        <v>#N/A</v>
      </c>
      <c r="BL762" s="19" t="e">
        <f>VLOOKUP(AE762,ORGANOGRAMAES!$C$1:$N$6000,10,0)</f>
        <v>#N/A</v>
      </c>
      <c r="BM762" s="19" t="e">
        <f>VLOOKUP(AE762,ORGANOGRAMAES!$C$1:$N$6000,11,0)</f>
        <v>#N/A</v>
      </c>
      <c r="BN762" s="19" t="e">
        <f>VLOOKUP(AE762,ORGANOGRAMAES!$C$1:$N$6000,12,0)</f>
        <v>#N/A</v>
      </c>
      <c r="BP762" s="19" t="str">
        <f t="shared" si="209"/>
        <v>-</v>
      </c>
      <c r="BQ762" s="19" t="str">
        <f t="shared" si="210"/>
        <v>-</v>
      </c>
      <c r="BR762" s="19" t="str">
        <f t="shared" si="211"/>
        <v>-</v>
      </c>
      <c r="BS762" s="19" t="str">
        <f t="shared" si="212"/>
        <v>-</v>
      </c>
      <c r="BT762" s="19" t="str">
        <f t="shared" si="213"/>
        <v>-</v>
      </c>
      <c r="BU762" s="19" t="str">
        <f t="shared" si="214"/>
        <v>-</v>
      </c>
      <c r="BV762" s="19" t="str">
        <f t="shared" si="215"/>
        <v>-</v>
      </c>
      <c r="BW762" s="19" t="str">
        <f t="shared" si="216"/>
        <v>-</v>
      </c>
      <c r="BX762" s="19" t="str">
        <f t="shared" si="217"/>
        <v>-</v>
      </c>
      <c r="BY762" s="19" t="str">
        <f t="shared" si="218"/>
        <v>-</v>
      </c>
      <c r="BZ762" s="19" t="str">
        <f t="shared" si="219"/>
        <v>-</v>
      </c>
    </row>
    <row r="763" spans="1:78">
      <c r="A763" s="106" t="str">
        <f t="shared" si="220"/>
        <v>22.1.00.00.00.00.00</v>
      </c>
      <c r="B763" s="106">
        <f t="shared" si="221"/>
        <v>22</v>
      </c>
      <c r="C763" s="107" t="str">
        <f t="shared" si="222"/>
        <v>1</v>
      </c>
      <c r="D763" s="32" t="s">
        <v>7024</v>
      </c>
      <c r="E763" s="32" t="s">
        <v>7024</v>
      </c>
      <c r="F763" s="32" t="s">
        <v>7024</v>
      </c>
      <c r="G763" s="32" t="s">
        <v>7024</v>
      </c>
      <c r="H763" s="32" t="s">
        <v>7024</v>
      </c>
      <c r="I763" s="33"/>
      <c r="J763" s="17" t="s">
        <v>93</v>
      </c>
      <c r="K763" s="150" t="str">
        <f t="shared" si="223"/>
        <v>-</v>
      </c>
      <c r="L763" s="123"/>
      <c r="M763" s="123"/>
      <c r="N763" s="123"/>
      <c r="O763" s="123"/>
      <c r="P763" s="123"/>
      <c r="Q763" s="123"/>
      <c r="AC763" s="50" t="str">
        <f t="shared" si="225"/>
        <v>22.1</v>
      </c>
      <c r="AD763" s="19">
        <f t="shared" si="226"/>
        <v>742</v>
      </c>
      <c r="AE763" s="49" t="str">
        <f t="shared" si="224"/>
        <v>22.1742</v>
      </c>
      <c r="BD763" s="19" t="e">
        <f>VLOOKUP(AE763,ORGANOGRAMAES!$C$1:$N$6000,2,0)</f>
        <v>#N/A</v>
      </c>
      <c r="BE763" s="19" t="e">
        <f>VLOOKUP(AE763,ORGANOGRAMAES!$C$1:$N$6000,3,0)</f>
        <v>#N/A</v>
      </c>
      <c r="BF763" s="19" t="e">
        <f>VLOOKUP(AE763,ORGANOGRAMAES!$C$1:$N$6000,4,0)</f>
        <v>#N/A</v>
      </c>
      <c r="BG763" s="19" t="e">
        <f>VLOOKUP(AE763,ORGANOGRAMAES!$C$1:$N$6000,5,0)</f>
        <v>#N/A</v>
      </c>
      <c r="BH763" s="19" t="e">
        <f>VLOOKUP(AE763,ORGANOGRAMAES!$C$1:$N$6000,6,0)</f>
        <v>#N/A</v>
      </c>
      <c r="BI763" s="19" t="e">
        <f>VLOOKUP(AE763,ORGANOGRAMAES!$C$1:$N$6000,7,0)</f>
        <v>#N/A</v>
      </c>
      <c r="BJ763" s="19" t="e">
        <f>VLOOKUP(AE763,ORGANOGRAMAES!$C$1:$N$6000,8,0)</f>
        <v>#N/A</v>
      </c>
      <c r="BK763" s="19" t="e">
        <f>VLOOKUP(AE763,ORGANOGRAMAES!$C$1:$N$6000,9,0)</f>
        <v>#N/A</v>
      </c>
      <c r="BL763" s="19" t="e">
        <f>VLOOKUP(AE763,ORGANOGRAMAES!$C$1:$N$6000,10,0)</f>
        <v>#N/A</v>
      </c>
      <c r="BM763" s="19" t="e">
        <f>VLOOKUP(AE763,ORGANOGRAMAES!$C$1:$N$6000,11,0)</f>
        <v>#N/A</v>
      </c>
      <c r="BN763" s="19" t="e">
        <f>VLOOKUP(AE763,ORGANOGRAMAES!$C$1:$N$6000,12,0)</f>
        <v>#N/A</v>
      </c>
      <c r="BP763" s="19" t="str">
        <f t="shared" si="209"/>
        <v>-</v>
      </c>
      <c r="BQ763" s="19" t="str">
        <f t="shared" si="210"/>
        <v>-</v>
      </c>
      <c r="BR763" s="19" t="str">
        <f t="shared" si="211"/>
        <v>-</v>
      </c>
      <c r="BS763" s="19" t="str">
        <f t="shared" si="212"/>
        <v>-</v>
      </c>
      <c r="BT763" s="19" t="str">
        <f t="shared" si="213"/>
        <v>-</v>
      </c>
      <c r="BU763" s="19" t="str">
        <f t="shared" si="214"/>
        <v>-</v>
      </c>
      <c r="BV763" s="19" t="str">
        <f t="shared" si="215"/>
        <v>-</v>
      </c>
      <c r="BW763" s="19" t="str">
        <f t="shared" si="216"/>
        <v>-</v>
      </c>
      <c r="BX763" s="19" t="str">
        <f t="shared" si="217"/>
        <v>-</v>
      </c>
      <c r="BY763" s="19" t="str">
        <f t="shared" si="218"/>
        <v>-</v>
      </c>
      <c r="BZ763" s="19" t="str">
        <f t="shared" si="219"/>
        <v>-</v>
      </c>
    </row>
    <row r="764" spans="1:78">
      <c r="A764" s="106" t="str">
        <f t="shared" si="220"/>
        <v>22.1.00.00.00.00.00</v>
      </c>
      <c r="B764" s="106">
        <f t="shared" si="221"/>
        <v>22</v>
      </c>
      <c r="C764" s="107" t="str">
        <f t="shared" si="222"/>
        <v>1</v>
      </c>
      <c r="D764" s="32" t="s">
        <v>7024</v>
      </c>
      <c r="E764" s="32" t="s">
        <v>7024</v>
      </c>
      <c r="F764" s="32" t="s">
        <v>7024</v>
      </c>
      <c r="G764" s="32" t="s">
        <v>7024</v>
      </c>
      <c r="H764" s="32" t="s">
        <v>7024</v>
      </c>
      <c r="I764" s="33"/>
      <c r="J764" s="17" t="s">
        <v>93</v>
      </c>
      <c r="K764" s="150" t="str">
        <f t="shared" si="223"/>
        <v>-</v>
      </c>
      <c r="L764" s="123"/>
      <c r="M764" s="123"/>
      <c r="N764" s="123"/>
      <c r="O764" s="123"/>
      <c r="P764" s="123"/>
      <c r="Q764" s="123"/>
      <c r="AC764" s="50" t="str">
        <f t="shared" si="225"/>
        <v>22.1</v>
      </c>
      <c r="AD764" s="19">
        <f t="shared" si="226"/>
        <v>743</v>
      </c>
      <c r="AE764" s="49" t="str">
        <f t="shared" si="224"/>
        <v>22.1743</v>
      </c>
      <c r="BD764" s="19" t="e">
        <f>VLOOKUP(AE764,ORGANOGRAMAES!$C$1:$N$6000,2,0)</f>
        <v>#N/A</v>
      </c>
      <c r="BE764" s="19" t="e">
        <f>VLOOKUP(AE764,ORGANOGRAMAES!$C$1:$N$6000,3,0)</f>
        <v>#N/A</v>
      </c>
      <c r="BF764" s="19" t="e">
        <f>VLOOKUP(AE764,ORGANOGRAMAES!$C$1:$N$6000,4,0)</f>
        <v>#N/A</v>
      </c>
      <c r="BG764" s="19" t="e">
        <f>VLOOKUP(AE764,ORGANOGRAMAES!$C$1:$N$6000,5,0)</f>
        <v>#N/A</v>
      </c>
      <c r="BH764" s="19" t="e">
        <f>VLOOKUP(AE764,ORGANOGRAMAES!$C$1:$N$6000,6,0)</f>
        <v>#N/A</v>
      </c>
      <c r="BI764" s="19" t="e">
        <f>VLOOKUP(AE764,ORGANOGRAMAES!$C$1:$N$6000,7,0)</f>
        <v>#N/A</v>
      </c>
      <c r="BJ764" s="19" t="e">
        <f>VLOOKUP(AE764,ORGANOGRAMAES!$C$1:$N$6000,8,0)</f>
        <v>#N/A</v>
      </c>
      <c r="BK764" s="19" t="e">
        <f>VLOOKUP(AE764,ORGANOGRAMAES!$C$1:$N$6000,9,0)</f>
        <v>#N/A</v>
      </c>
      <c r="BL764" s="19" t="e">
        <f>VLOOKUP(AE764,ORGANOGRAMAES!$C$1:$N$6000,10,0)</f>
        <v>#N/A</v>
      </c>
      <c r="BM764" s="19" t="e">
        <f>VLOOKUP(AE764,ORGANOGRAMAES!$C$1:$N$6000,11,0)</f>
        <v>#N/A</v>
      </c>
      <c r="BN764" s="19" t="e">
        <f>VLOOKUP(AE764,ORGANOGRAMAES!$C$1:$N$6000,12,0)</f>
        <v>#N/A</v>
      </c>
      <c r="BP764" s="19" t="str">
        <f t="shared" si="209"/>
        <v>-</v>
      </c>
      <c r="BQ764" s="19" t="str">
        <f t="shared" si="210"/>
        <v>-</v>
      </c>
      <c r="BR764" s="19" t="str">
        <f t="shared" si="211"/>
        <v>-</v>
      </c>
      <c r="BS764" s="19" t="str">
        <f t="shared" si="212"/>
        <v>-</v>
      </c>
      <c r="BT764" s="19" t="str">
        <f t="shared" si="213"/>
        <v>-</v>
      </c>
      <c r="BU764" s="19" t="str">
        <f t="shared" si="214"/>
        <v>-</v>
      </c>
      <c r="BV764" s="19" t="str">
        <f t="shared" si="215"/>
        <v>-</v>
      </c>
      <c r="BW764" s="19" t="str">
        <f t="shared" si="216"/>
        <v>-</v>
      </c>
      <c r="BX764" s="19" t="str">
        <f t="shared" si="217"/>
        <v>-</v>
      </c>
      <c r="BY764" s="19" t="str">
        <f t="shared" si="218"/>
        <v>-</v>
      </c>
      <c r="BZ764" s="19" t="str">
        <f t="shared" si="219"/>
        <v>-</v>
      </c>
    </row>
    <row r="765" spans="1:78">
      <c r="A765" s="106" t="str">
        <f t="shared" si="220"/>
        <v>22.1.00.00.00.00.00</v>
      </c>
      <c r="B765" s="106">
        <f t="shared" si="221"/>
        <v>22</v>
      </c>
      <c r="C765" s="107" t="str">
        <f t="shared" si="222"/>
        <v>1</v>
      </c>
      <c r="D765" s="32" t="s">
        <v>7024</v>
      </c>
      <c r="E765" s="32" t="s">
        <v>7024</v>
      </c>
      <c r="F765" s="32" t="s">
        <v>7024</v>
      </c>
      <c r="G765" s="32" t="s">
        <v>7024</v>
      </c>
      <c r="H765" s="32" t="s">
        <v>7024</v>
      </c>
      <c r="I765" s="33"/>
      <c r="J765" s="17" t="s">
        <v>93</v>
      </c>
      <c r="K765" s="150" t="str">
        <f t="shared" si="223"/>
        <v>-</v>
      </c>
      <c r="L765" s="123"/>
      <c r="M765" s="123"/>
      <c r="N765" s="123"/>
      <c r="O765" s="123"/>
      <c r="P765" s="123"/>
      <c r="Q765" s="123"/>
      <c r="AC765" s="50" t="str">
        <f t="shared" si="225"/>
        <v>22.1</v>
      </c>
      <c r="AD765" s="19">
        <f t="shared" si="226"/>
        <v>744</v>
      </c>
      <c r="AE765" s="49" t="str">
        <f t="shared" si="224"/>
        <v>22.1744</v>
      </c>
      <c r="BD765" s="19" t="e">
        <f>VLOOKUP(AE765,ORGANOGRAMAES!$C$1:$N$6000,2,0)</f>
        <v>#N/A</v>
      </c>
      <c r="BE765" s="19" t="e">
        <f>VLOOKUP(AE765,ORGANOGRAMAES!$C$1:$N$6000,3,0)</f>
        <v>#N/A</v>
      </c>
      <c r="BF765" s="19" t="e">
        <f>VLOOKUP(AE765,ORGANOGRAMAES!$C$1:$N$6000,4,0)</f>
        <v>#N/A</v>
      </c>
      <c r="BG765" s="19" t="e">
        <f>VLOOKUP(AE765,ORGANOGRAMAES!$C$1:$N$6000,5,0)</f>
        <v>#N/A</v>
      </c>
      <c r="BH765" s="19" t="e">
        <f>VLOOKUP(AE765,ORGANOGRAMAES!$C$1:$N$6000,6,0)</f>
        <v>#N/A</v>
      </c>
      <c r="BI765" s="19" t="e">
        <f>VLOOKUP(AE765,ORGANOGRAMAES!$C$1:$N$6000,7,0)</f>
        <v>#N/A</v>
      </c>
      <c r="BJ765" s="19" t="e">
        <f>VLOOKUP(AE765,ORGANOGRAMAES!$C$1:$N$6000,8,0)</f>
        <v>#N/A</v>
      </c>
      <c r="BK765" s="19" t="e">
        <f>VLOOKUP(AE765,ORGANOGRAMAES!$C$1:$N$6000,9,0)</f>
        <v>#N/A</v>
      </c>
      <c r="BL765" s="19" t="e">
        <f>VLOOKUP(AE765,ORGANOGRAMAES!$C$1:$N$6000,10,0)</f>
        <v>#N/A</v>
      </c>
      <c r="BM765" s="19" t="e">
        <f>VLOOKUP(AE765,ORGANOGRAMAES!$C$1:$N$6000,11,0)</f>
        <v>#N/A</v>
      </c>
      <c r="BN765" s="19" t="e">
        <f>VLOOKUP(AE765,ORGANOGRAMAES!$C$1:$N$6000,12,0)</f>
        <v>#N/A</v>
      </c>
      <c r="BP765" s="19" t="str">
        <f t="shared" si="209"/>
        <v>-</v>
      </c>
      <c r="BQ765" s="19" t="str">
        <f t="shared" si="210"/>
        <v>-</v>
      </c>
      <c r="BR765" s="19" t="str">
        <f t="shared" si="211"/>
        <v>-</v>
      </c>
      <c r="BS765" s="19" t="str">
        <f t="shared" si="212"/>
        <v>-</v>
      </c>
      <c r="BT765" s="19" t="str">
        <f t="shared" si="213"/>
        <v>-</v>
      </c>
      <c r="BU765" s="19" t="str">
        <f t="shared" si="214"/>
        <v>-</v>
      </c>
      <c r="BV765" s="19" t="str">
        <f t="shared" si="215"/>
        <v>-</v>
      </c>
      <c r="BW765" s="19" t="str">
        <f t="shared" si="216"/>
        <v>-</v>
      </c>
      <c r="BX765" s="19" t="str">
        <f t="shared" si="217"/>
        <v>-</v>
      </c>
      <c r="BY765" s="19" t="str">
        <f t="shared" si="218"/>
        <v>-</v>
      </c>
      <c r="BZ765" s="19" t="str">
        <f t="shared" si="219"/>
        <v>-</v>
      </c>
    </row>
    <row r="766" spans="1:78">
      <c r="A766" s="106" t="str">
        <f t="shared" si="220"/>
        <v>22.1.00.00.00.00.00</v>
      </c>
      <c r="B766" s="106">
        <f t="shared" si="221"/>
        <v>22</v>
      </c>
      <c r="C766" s="107" t="str">
        <f t="shared" si="222"/>
        <v>1</v>
      </c>
      <c r="D766" s="32" t="s">
        <v>7024</v>
      </c>
      <c r="E766" s="32" t="s">
        <v>7024</v>
      </c>
      <c r="F766" s="32" t="s">
        <v>7024</v>
      </c>
      <c r="G766" s="32" t="s">
        <v>7024</v>
      </c>
      <c r="H766" s="32" t="s">
        <v>7024</v>
      </c>
      <c r="I766" s="33"/>
      <c r="J766" s="17" t="s">
        <v>93</v>
      </c>
      <c r="K766" s="150" t="str">
        <f t="shared" si="223"/>
        <v>-</v>
      </c>
      <c r="L766" s="123"/>
      <c r="M766" s="123"/>
      <c r="N766" s="123"/>
      <c r="O766" s="123"/>
      <c r="P766" s="123"/>
      <c r="Q766" s="123"/>
      <c r="AC766" s="50" t="str">
        <f t="shared" si="225"/>
        <v>22.1</v>
      </c>
      <c r="AD766" s="19">
        <f t="shared" si="226"/>
        <v>745</v>
      </c>
      <c r="AE766" s="49" t="str">
        <f t="shared" si="224"/>
        <v>22.1745</v>
      </c>
      <c r="BD766" s="19" t="e">
        <f>VLOOKUP(AE766,ORGANOGRAMAES!$C$1:$N$6000,2,0)</f>
        <v>#N/A</v>
      </c>
      <c r="BE766" s="19" t="e">
        <f>VLOOKUP(AE766,ORGANOGRAMAES!$C$1:$N$6000,3,0)</f>
        <v>#N/A</v>
      </c>
      <c r="BF766" s="19" t="e">
        <f>VLOOKUP(AE766,ORGANOGRAMAES!$C$1:$N$6000,4,0)</f>
        <v>#N/A</v>
      </c>
      <c r="BG766" s="19" t="e">
        <f>VLOOKUP(AE766,ORGANOGRAMAES!$C$1:$N$6000,5,0)</f>
        <v>#N/A</v>
      </c>
      <c r="BH766" s="19" t="e">
        <f>VLOOKUP(AE766,ORGANOGRAMAES!$C$1:$N$6000,6,0)</f>
        <v>#N/A</v>
      </c>
      <c r="BI766" s="19" t="e">
        <f>VLOOKUP(AE766,ORGANOGRAMAES!$C$1:$N$6000,7,0)</f>
        <v>#N/A</v>
      </c>
      <c r="BJ766" s="19" t="e">
        <f>VLOOKUP(AE766,ORGANOGRAMAES!$C$1:$N$6000,8,0)</f>
        <v>#N/A</v>
      </c>
      <c r="BK766" s="19" t="e">
        <f>VLOOKUP(AE766,ORGANOGRAMAES!$C$1:$N$6000,9,0)</f>
        <v>#N/A</v>
      </c>
      <c r="BL766" s="19" t="e">
        <f>VLOOKUP(AE766,ORGANOGRAMAES!$C$1:$N$6000,10,0)</f>
        <v>#N/A</v>
      </c>
      <c r="BM766" s="19" t="e">
        <f>VLOOKUP(AE766,ORGANOGRAMAES!$C$1:$N$6000,11,0)</f>
        <v>#N/A</v>
      </c>
      <c r="BN766" s="19" t="e">
        <f>VLOOKUP(AE766,ORGANOGRAMAES!$C$1:$N$6000,12,0)</f>
        <v>#N/A</v>
      </c>
      <c r="BP766" s="19" t="str">
        <f t="shared" si="209"/>
        <v>-</v>
      </c>
      <c r="BQ766" s="19" t="str">
        <f t="shared" si="210"/>
        <v>-</v>
      </c>
      <c r="BR766" s="19" t="str">
        <f t="shared" si="211"/>
        <v>-</v>
      </c>
      <c r="BS766" s="19" t="str">
        <f t="shared" si="212"/>
        <v>-</v>
      </c>
      <c r="BT766" s="19" t="str">
        <f t="shared" si="213"/>
        <v>-</v>
      </c>
      <c r="BU766" s="19" t="str">
        <f t="shared" si="214"/>
        <v>-</v>
      </c>
      <c r="BV766" s="19" t="str">
        <f t="shared" si="215"/>
        <v>-</v>
      </c>
      <c r="BW766" s="19" t="str">
        <f t="shared" si="216"/>
        <v>-</v>
      </c>
      <c r="BX766" s="19" t="str">
        <f t="shared" si="217"/>
        <v>-</v>
      </c>
      <c r="BY766" s="19" t="str">
        <f t="shared" si="218"/>
        <v>-</v>
      </c>
      <c r="BZ766" s="19" t="str">
        <f t="shared" si="219"/>
        <v>-</v>
      </c>
    </row>
    <row r="767" spans="1:78">
      <c r="A767" s="106" t="str">
        <f t="shared" si="220"/>
        <v>22.1.00.00.00.00.00</v>
      </c>
      <c r="B767" s="106">
        <f t="shared" si="221"/>
        <v>22</v>
      </c>
      <c r="C767" s="107" t="str">
        <f t="shared" si="222"/>
        <v>1</v>
      </c>
      <c r="D767" s="32" t="s">
        <v>7024</v>
      </c>
      <c r="E767" s="32" t="s">
        <v>7024</v>
      </c>
      <c r="F767" s="32" t="s">
        <v>7024</v>
      </c>
      <c r="G767" s="32" t="s">
        <v>7024</v>
      </c>
      <c r="H767" s="32" t="s">
        <v>7024</v>
      </c>
      <c r="I767" s="33"/>
      <c r="J767" s="17" t="s">
        <v>93</v>
      </c>
      <c r="K767" s="150" t="str">
        <f t="shared" si="223"/>
        <v>-</v>
      </c>
      <c r="L767" s="123"/>
      <c r="M767" s="123"/>
      <c r="N767" s="123"/>
      <c r="O767" s="123"/>
      <c r="P767" s="123"/>
      <c r="Q767" s="123"/>
      <c r="AC767" s="50" t="str">
        <f t="shared" si="225"/>
        <v>22.1</v>
      </c>
      <c r="AD767" s="19">
        <f t="shared" si="226"/>
        <v>746</v>
      </c>
      <c r="AE767" s="49" t="str">
        <f t="shared" si="224"/>
        <v>22.1746</v>
      </c>
      <c r="BD767" s="19" t="e">
        <f>VLOOKUP(AE767,ORGANOGRAMAES!$C$1:$N$6000,2,0)</f>
        <v>#N/A</v>
      </c>
      <c r="BE767" s="19" t="e">
        <f>VLOOKUP(AE767,ORGANOGRAMAES!$C$1:$N$6000,3,0)</f>
        <v>#N/A</v>
      </c>
      <c r="BF767" s="19" t="e">
        <f>VLOOKUP(AE767,ORGANOGRAMAES!$C$1:$N$6000,4,0)</f>
        <v>#N/A</v>
      </c>
      <c r="BG767" s="19" t="e">
        <f>VLOOKUP(AE767,ORGANOGRAMAES!$C$1:$N$6000,5,0)</f>
        <v>#N/A</v>
      </c>
      <c r="BH767" s="19" t="e">
        <f>VLOOKUP(AE767,ORGANOGRAMAES!$C$1:$N$6000,6,0)</f>
        <v>#N/A</v>
      </c>
      <c r="BI767" s="19" t="e">
        <f>VLOOKUP(AE767,ORGANOGRAMAES!$C$1:$N$6000,7,0)</f>
        <v>#N/A</v>
      </c>
      <c r="BJ767" s="19" t="e">
        <f>VLOOKUP(AE767,ORGANOGRAMAES!$C$1:$N$6000,8,0)</f>
        <v>#N/A</v>
      </c>
      <c r="BK767" s="19" t="e">
        <f>VLOOKUP(AE767,ORGANOGRAMAES!$C$1:$N$6000,9,0)</f>
        <v>#N/A</v>
      </c>
      <c r="BL767" s="19" t="e">
        <f>VLOOKUP(AE767,ORGANOGRAMAES!$C$1:$N$6000,10,0)</f>
        <v>#N/A</v>
      </c>
      <c r="BM767" s="19" t="e">
        <f>VLOOKUP(AE767,ORGANOGRAMAES!$C$1:$N$6000,11,0)</f>
        <v>#N/A</v>
      </c>
      <c r="BN767" s="19" t="e">
        <f>VLOOKUP(AE767,ORGANOGRAMAES!$C$1:$N$6000,12,0)</f>
        <v>#N/A</v>
      </c>
      <c r="BP767" s="19" t="str">
        <f t="shared" si="209"/>
        <v>-</v>
      </c>
      <c r="BQ767" s="19" t="str">
        <f t="shared" si="210"/>
        <v>-</v>
      </c>
      <c r="BR767" s="19" t="str">
        <f t="shared" si="211"/>
        <v>-</v>
      </c>
      <c r="BS767" s="19" t="str">
        <f t="shared" si="212"/>
        <v>-</v>
      </c>
      <c r="BT767" s="19" t="str">
        <f t="shared" si="213"/>
        <v>-</v>
      </c>
      <c r="BU767" s="19" t="str">
        <f t="shared" si="214"/>
        <v>-</v>
      </c>
      <c r="BV767" s="19" t="str">
        <f t="shared" si="215"/>
        <v>-</v>
      </c>
      <c r="BW767" s="19" t="str">
        <f t="shared" si="216"/>
        <v>-</v>
      </c>
      <c r="BX767" s="19" t="str">
        <f t="shared" si="217"/>
        <v>-</v>
      </c>
      <c r="BY767" s="19" t="str">
        <f t="shared" si="218"/>
        <v>-</v>
      </c>
      <c r="BZ767" s="19" t="str">
        <f t="shared" si="219"/>
        <v>-</v>
      </c>
    </row>
    <row r="768" spans="1:78">
      <c r="A768" s="106" t="str">
        <f t="shared" si="220"/>
        <v>22.1.00.00.00.00.00</v>
      </c>
      <c r="B768" s="106">
        <f t="shared" si="221"/>
        <v>22</v>
      </c>
      <c r="C768" s="107" t="str">
        <f t="shared" si="222"/>
        <v>1</v>
      </c>
      <c r="D768" s="32" t="s">
        <v>7024</v>
      </c>
      <c r="E768" s="32" t="s">
        <v>7024</v>
      </c>
      <c r="F768" s="32" t="s">
        <v>7024</v>
      </c>
      <c r="G768" s="32" t="s">
        <v>7024</v>
      </c>
      <c r="H768" s="32" t="s">
        <v>7024</v>
      </c>
      <c r="I768" s="33"/>
      <c r="J768" s="17" t="s">
        <v>93</v>
      </c>
      <c r="K768" s="150" t="str">
        <f t="shared" si="223"/>
        <v>-</v>
      </c>
      <c r="L768" s="123"/>
      <c r="M768" s="123"/>
      <c r="N768" s="123"/>
      <c r="O768" s="123"/>
      <c r="P768" s="123"/>
      <c r="Q768" s="123"/>
      <c r="AC768" s="50" t="str">
        <f t="shared" si="225"/>
        <v>22.1</v>
      </c>
      <c r="AD768" s="19">
        <f t="shared" si="226"/>
        <v>747</v>
      </c>
      <c r="AE768" s="49" t="str">
        <f t="shared" si="224"/>
        <v>22.1747</v>
      </c>
      <c r="BD768" s="19" t="e">
        <f>VLOOKUP(AE768,ORGANOGRAMAES!$C$1:$N$6000,2,0)</f>
        <v>#N/A</v>
      </c>
      <c r="BE768" s="19" t="e">
        <f>VLOOKUP(AE768,ORGANOGRAMAES!$C$1:$N$6000,3,0)</f>
        <v>#N/A</v>
      </c>
      <c r="BF768" s="19" t="e">
        <f>VLOOKUP(AE768,ORGANOGRAMAES!$C$1:$N$6000,4,0)</f>
        <v>#N/A</v>
      </c>
      <c r="BG768" s="19" t="e">
        <f>VLOOKUP(AE768,ORGANOGRAMAES!$C$1:$N$6000,5,0)</f>
        <v>#N/A</v>
      </c>
      <c r="BH768" s="19" t="e">
        <f>VLOOKUP(AE768,ORGANOGRAMAES!$C$1:$N$6000,6,0)</f>
        <v>#N/A</v>
      </c>
      <c r="BI768" s="19" t="e">
        <f>VLOOKUP(AE768,ORGANOGRAMAES!$C$1:$N$6000,7,0)</f>
        <v>#N/A</v>
      </c>
      <c r="BJ768" s="19" t="e">
        <f>VLOOKUP(AE768,ORGANOGRAMAES!$C$1:$N$6000,8,0)</f>
        <v>#N/A</v>
      </c>
      <c r="BK768" s="19" t="e">
        <f>VLOOKUP(AE768,ORGANOGRAMAES!$C$1:$N$6000,9,0)</f>
        <v>#N/A</v>
      </c>
      <c r="BL768" s="19" t="e">
        <f>VLOOKUP(AE768,ORGANOGRAMAES!$C$1:$N$6000,10,0)</f>
        <v>#N/A</v>
      </c>
      <c r="BM768" s="19" t="e">
        <f>VLOOKUP(AE768,ORGANOGRAMAES!$C$1:$N$6000,11,0)</f>
        <v>#N/A</v>
      </c>
      <c r="BN768" s="19" t="e">
        <f>VLOOKUP(AE768,ORGANOGRAMAES!$C$1:$N$6000,12,0)</f>
        <v>#N/A</v>
      </c>
      <c r="BP768" s="19" t="str">
        <f t="shared" si="209"/>
        <v>-</v>
      </c>
      <c r="BQ768" s="19" t="str">
        <f t="shared" si="210"/>
        <v>-</v>
      </c>
      <c r="BR768" s="19" t="str">
        <f t="shared" si="211"/>
        <v>-</v>
      </c>
      <c r="BS768" s="19" t="str">
        <f t="shared" si="212"/>
        <v>-</v>
      </c>
      <c r="BT768" s="19" t="str">
        <f t="shared" si="213"/>
        <v>-</v>
      </c>
      <c r="BU768" s="19" t="str">
        <f t="shared" si="214"/>
        <v>-</v>
      </c>
      <c r="BV768" s="19" t="str">
        <f t="shared" si="215"/>
        <v>-</v>
      </c>
      <c r="BW768" s="19" t="str">
        <f t="shared" si="216"/>
        <v>-</v>
      </c>
      <c r="BX768" s="19" t="str">
        <f t="shared" si="217"/>
        <v>-</v>
      </c>
      <c r="BY768" s="19" t="str">
        <f t="shared" si="218"/>
        <v>-</v>
      </c>
      <c r="BZ768" s="19" t="str">
        <f t="shared" si="219"/>
        <v>-</v>
      </c>
    </row>
    <row r="769" spans="1:78">
      <c r="A769" s="106" t="str">
        <f t="shared" si="220"/>
        <v>22.1.00.00.00.00.00</v>
      </c>
      <c r="B769" s="106">
        <f t="shared" si="221"/>
        <v>22</v>
      </c>
      <c r="C769" s="107" t="str">
        <f t="shared" si="222"/>
        <v>1</v>
      </c>
      <c r="D769" s="32" t="s">
        <v>7024</v>
      </c>
      <c r="E769" s="32" t="s">
        <v>7024</v>
      </c>
      <c r="F769" s="32" t="s">
        <v>7024</v>
      </c>
      <c r="G769" s="32" t="s">
        <v>7024</v>
      </c>
      <c r="H769" s="32" t="s">
        <v>7024</v>
      </c>
      <c r="I769" s="33"/>
      <c r="J769" s="17" t="s">
        <v>93</v>
      </c>
      <c r="K769" s="150" t="str">
        <f t="shared" si="223"/>
        <v>-</v>
      </c>
      <c r="L769" s="123"/>
      <c r="M769" s="123"/>
      <c r="N769" s="123"/>
      <c r="O769" s="123"/>
      <c r="P769" s="123"/>
      <c r="Q769" s="123"/>
      <c r="AC769" s="50" t="str">
        <f t="shared" si="225"/>
        <v>22.1</v>
      </c>
      <c r="AD769" s="19">
        <f t="shared" si="226"/>
        <v>748</v>
      </c>
      <c r="AE769" s="49" t="str">
        <f t="shared" si="224"/>
        <v>22.1748</v>
      </c>
      <c r="BD769" s="19" t="e">
        <f>VLOOKUP(AE769,ORGANOGRAMAES!$C$1:$N$6000,2,0)</f>
        <v>#N/A</v>
      </c>
      <c r="BE769" s="19" t="e">
        <f>VLOOKUP(AE769,ORGANOGRAMAES!$C$1:$N$6000,3,0)</f>
        <v>#N/A</v>
      </c>
      <c r="BF769" s="19" t="e">
        <f>VLOOKUP(AE769,ORGANOGRAMAES!$C$1:$N$6000,4,0)</f>
        <v>#N/A</v>
      </c>
      <c r="BG769" s="19" t="e">
        <f>VLOOKUP(AE769,ORGANOGRAMAES!$C$1:$N$6000,5,0)</f>
        <v>#N/A</v>
      </c>
      <c r="BH769" s="19" t="e">
        <f>VLOOKUP(AE769,ORGANOGRAMAES!$C$1:$N$6000,6,0)</f>
        <v>#N/A</v>
      </c>
      <c r="BI769" s="19" t="e">
        <f>VLOOKUP(AE769,ORGANOGRAMAES!$C$1:$N$6000,7,0)</f>
        <v>#N/A</v>
      </c>
      <c r="BJ769" s="19" t="e">
        <f>VLOOKUP(AE769,ORGANOGRAMAES!$C$1:$N$6000,8,0)</f>
        <v>#N/A</v>
      </c>
      <c r="BK769" s="19" t="e">
        <f>VLOOKUP(AE769,ORGANOGRAMAES!$C$1:$N$6000,9,0)</f>
        <v>#N/A</v>
      </c>
      <c r="BL769" s="19" t="e">
        <f>VLOOKUP(AE769,ORGANOGRAMAES!$C$1:$N$6000,10,0)</f>
        <v>#N/A</v>
      </c>
      <c r="BM769" s="19" t="e">
        <f>VLOOKUP(AE769,ORGANOGRAMAES!$C$1:$N$6000,11,0)</f>
        <v>#N/A</v>
      </c>
      <c r="BN769" s="19" t="e">
        <f>VLOOKUP(AE769,ORGANOGRAMAES!$C$1:$N$6000,12,0)</f>
        <v>#N/A</v>
      </c>
      <c r="BP769" s="19" t="str">
        <f t="shared" si="209"/>
        <v>-</v>
      </c>
      <c r="BQ769" s="19" t="str">
        <f t="shared" si="210"/>
        <v>-</v>
      </c>
      <c r="BR769" s="19" t="str">
        <f t="shared" si="211"/>
        <v>-</v>
      </c>
      <c r="BS769" s="19" t="str">
        <f t="shared" si="212"/>
        <v>-</v>
      </c>
      <c r="BT769" s="19" t="str">
        <f t="shared" si="213"/>
        <v>-</v>
      </c>
      <c r="BU769" s="19" t="str">
        <f t="shared" si="214"/>
        <v>-</v>
      </c>
      <c r="BV769" s="19" t="str">
        <f t="shared" si="215"/>
        <v>-</v>
      </c>
      <c r="BW769" s="19" t="str">
        <f t="shared" si="216"/>
        <v>-</v>
      </c>
      <c r="BX769" s="19" t="str">
        <f t="shared" si="217"/>
        <v>-</v>
      </c>
      <c r="BY769" s="19" t="str">
        <f t="shared" si="218"/>
        <v>-</v>
      </c>
      <c r="BZ769" s="19" t="str">
        <f t="shared" si="219"/>
        <v>-</v>
      </c>
    </row>
    <row r="770" spans="1:78">
      <c r="A770" s="106" t="str">
        <f t="shared" si="220"/>
        <v>22.1.00.00.00.00.00</v>
      </c>
      <c r="B770" s="106">
        <f t="shared" si="221"/>
        <v>22</v>
      </c>
      <c r="C770" s="107" t="str">
        <f t="shared" si="222"/>
        <v>1</v>
      </c>
      <c r="D770" s="32" t="s">
        <v>7024</v>
      </c>
      <c r="E770" s="32" t="s">
        <v>7024</v>
      </c>
      <c r="F770" s="32" t="s">
        <v>7024</v>
      </c>
      <c r="G770" s="32" t="s">
        <v>7024</v>
      </c>
      <c r="H770" s="32" t="s">
        <v>7024</v>
      </c>
      <c r="I770" s="33"/>
      <c r="J770" s="17" t="s">
        <v>93</v>
      </c>
      <c r="K770" s="150" t="str">
        <f t="shared" si="223"/>
        <v>-</v>
      </c>
      <c r="L770" s="123"/>
      <c r="M770" s="123"/>
      <c r="N770" s="123"/>
      <c r="O770" s="123"/>
      <c r="P770" s="123"/>
      <c r="Q770" s="123"/>
      <c r="AC770" s="50" t="str">
        <f t="shared" si="225"/>
        <v>22.1</v>
      </c>
      <c r="AD770" s="19">
        <f t="shared" si="226"/>
        <v>749</v>
      </c>
      <c r="AE770" s="49" t="str">
        <f t="shared" si="224"/>
        <v>22.1749</v>
      </c>
      <c r="BD770" s="19" t="e">
        <f>VLOOKUP(AE770,ORGANOGRAMAES!$C$1:$N$6000,2,0)</f>
        <v>#N/A</v>
      </c>
      <c r="BE770" s="19" t="e">
        <f>VLOOKUP(AE770,ORGANOGRAMAES!$C$1:$N$6000,3,0)</f>
        <v>#N/A</v>
      </c>
      <c r="BF770" s="19" t="e">
        <f>VLOOKUP(AE770,ORGANOGRAMAES!$C$1:$N$6000,4,0)</f>
        <v>#N/A</v>
      </c>
      <c r="BG770" s="19" t="e">
        <f>VLOOKUP(AE770,ORGANOGRAMAES!$C$1:$N$6000,5,0)</f>
        <v>#N/A</v>
      </c>
      <c r="BH770" s="19" t="e">
        <f>VLOOKUP(AE770,ORGANOGRAMAES!$C$1:$N$6000,6,0)</f>
        <v>#N/A</v>
      </c>
      <c r="BI770" s="19" t="e">
        <f>VLOOKUP(AE770,ORGANOGRAMAES!$C$1:$N$6000,7,0)</f>
        <v>#N/A</v>
      </c>
      <c r="BJ770" s="19" t="e">
        <f>VLOOKUP(AE770,ORGANOGRAMAES!$C$1:$N$6000,8,0)</f>
        <v>#N/A</v>
      </c>
      <c r="BK770" s="19" t="e">
        <f>VLOOKUP(AE770,ORGANOGRAMAES!$C$1:$N$6000,9,0)</f>
        <v>#N/A</v>
      </c>
      <c r="BL770" s="19" t="e">
        <f>VLOOKUP(AE770,ORGANOGRAMAES!$C$1:$N$6000,10,0)</f>
        <v>#N/A</v>
      </c>
      <c r="BM770" s="19" t="e">
        <f>VLOOKUP(AE770,ORGANOGRAMAES!$C$1:$N$6000,11,0)</f>
        <v>#N/A</v>
      </c>
      <c r="BN770" s="19" t="e">
        <f>VLOOKUP(AE770,ORGANOGRAMAES!$C$1:$N$6000,12,0)</f>
        <v>#N/A</v>
      </c>
      <c r="BP770" s="19" t="str">
        <f t="shared" si="209"/>
        <v>-</v>
      </c>
      <c r="BQ770" s="19" t="str">
        <f t="shared" si="210"/>
        <v>-</v>
      </c>
      <c r="BR770" s="19" t="str">
        <f t="shared" si="211"/>
        <v>-</v>
      </c>
      <c r="BS770" s="19" t="str">
        <f t="shared" si="212"/>
        <v>-</v>
      </c>
      <c r="BT770" s="19" t="str">
        <f t="shared" si="213"/>
        <v>-</v>
      </c>
      <c r="BU770" s="19" t="str">
        <f t="shared" si="214"/>
        <v>-</v>
      </c>
      <c r="BV770" s="19" t="str">
        <f t="shared" si="215"/>
        <v>-</v>
      </c>
      <c r="BW770" s="19" t="str">
        <f t="shared" si="216"/>
        <v>-</v>
      </c>
      <c r="BX770" s="19" t="str">
        <f t="shared" si="217"/>
        <v>-</v>
      </c>
      <c r="BY770" s="19" t="str">
        <f t="shared" si="218"/>
        <v>-</v>
      </c>
      <c r="BZ770" s="19" t="str">
        <f t="shared" si="219"/>
        <v>-</v>
      </c>
    </row>
    <row r="771" spans="1:78">
      <c r="A771" s="106" t="str">
        <f t="shared" si="220"/>
        <v>22.1.00.00.00.00.00</v>
      </c>
      <c r="B771" s="106">
        <f t="shared" si="221"/>
        <v>22</v>
      </c>
      <c r="C771" s="107" t="str">
        <f t="shared" si="222"/>
        <v>1</v>
      </c>
      <c r="D771" s="32" t="s">
        <v>7024</v>
      </c>
      <c r="E771" s="32" t="s">
        <v>7024</v>
      </c>
      <c r="F771" s="32" t="s">
        <v>7024</v>
      </c>
      <c r="G771" s="32" t="s">
        <v>7024</v>
      </c>
      <c r="H771" s="32" t="s">
        <v>7024</v>
      </c>
      <c r="I771" s="33"/>
      <c r="J771" s="17" t="s">
        <v>93</v>
      </c>
      <c r="K771" s="150" t="str">
        <f t="shared" si="223"/>
        <v>-</v>
      </c>
      <c r="L771" s="123"/>
      <c r="M771" s="123"/>
      <c r="N771" s="123"/>
      <c r="O771" s="123"/>
      <c r="P771" s="123"/>
      <c r="Q771" s="123"/>
      <c r="AC771" s="50" t="str">
        <f t="shared" si="225"/>
        <v>22.1</v>
      </c>
      <c r="AD771" s="19">
        <f t="shared" si="226"/>
        <v>750</v>
      </c>
      <c r="AE771" s="49" t="str">
        <f t="shared" si="224"/>
        <v>22.1750</v>
      </c>
      <c r="BD771" s="19" t="e">
        <f>VLOOKUP(AE771,ORGANOGRAMAES!$C$1:$N$6000,2,0)</f>
        <v>#N/A</v>
      </c>
      <c r="BE771" s="19" t="e">
        <f>VLOOKUP(AE771,ORGANOGRAMAES!$C$1:$N$6000,3,0)</f>
        <v>#N/A</v>
      </c>
      <c r="BF771" s="19" t="e">
        <f>VLOOKUP(AE771,ORGANOGRAMAES!$C$1:$N$6000,4,0)</f>
        <v>#N/A</v>
      </c>
      <c r="BG771" s="19" t="e">
        <f>VLOOKUP(AE771,ORGANOGRAMAES!$C$1:$N$6000,5,0)</f>
        <v>#N/A</v>
      </c>
      <c r="BH771" s="19" t="e">
        <f>VLOOKUP(AE771,ORGANOGRAMAES!$C$1:$N$6000,6,0)</f>
        <v>#N/A</v>
      </c>
      <c r="BI771" s="19" t="e">
        <f>VLOOKUP(AE771,ORGANOGRAMAES!$C$1:$N$6000,7,0)</f>
        <v>#N/A</v>
      </c>
      <c r="BJ771" s="19" t="e">
        <f>VLOOKUP(AE771,ORGANOGRAMAES!$C$1:$N$6000,8,0)</f>
        <v>#N/A</v>
      </c>
      <c r="BK771" s="19" t="e">
        <f>VLOOKUP(AE771,ORGANOGRAMAES!$C$1:$N$6000,9,0)</f>
        <v>#N/A</v>
      </c>
      <c r="BL771" s="19" t="e">
        <f>VLOOKUP(AE771,ORGANOGRAMAES!$C$1:$N$6000,10,0)</f>
        <v>#N/A</v>
      </c>
      <c r="BM771" s="19" t="e">
        <f>VLOOKUP(AE771,ORGANOGRAMAES!$C$1:$N$6000,11,0)</f>
        <v>#N/A</v>
      </c>
      <c r="BN771" s="19" t="e">
        <f>VLOOKUP(AE771,ORGANOGRAMAES!$C$1:$N$6000,12,0)</f>
        <v>#N/A</v>
      </c>
      <c r="BP771" s="19" t="str">
        <f t="shared" si="209"/>
        <v>-</v>
      </c>
      <c r="BQ771" s="19" t="str">
        <f t="shared" si="210"/>
        <v>-</v>
      </c>
      <c r="BR771" s="19" t="str">
        <f t="shared" si="211"/>
        <v>-</v>
      </c>
      <c r="BS771" s="19" t="str">
        <f t="shared" si="212"/>
        <v>-</v>
      </c>
      <c r="BT771" s="19" t="str">
        <f t="shared" si="213"/>
        <v>-</v>
      </c>
      <c r="BU771" s="19" t="str">
        <f t="shared" si="214"/>
        <v>-</v>
      </c>
      <c r="BV771" s="19" t="str">
        <f t="shared" si="215"/>
        <v>-</v>
      </c>
      <c r="BW771" s="19" t="str">
        <f t="shared" si="216"/>
        <v>-</v>
      </c>
      <c r="BX771" s="19" t="str">
        <f t="shared" si="217"/>
        <v>-</v>
      </c>
      <c r="BY771" s="19" t="str">
        <f t="shared" si="218"/>
        <v>-</v>
      </c>
      <c r="BZ771" s="19" t="str">
        <f t="shared" si="219"/>
        <v>-</v>
      </c>
    </row>
    <row r="772" spans="1:78">
      <c r="A772" s="106" t="str">
        <f t="shared" si="220"/>
        <v>22.1.00.00.00.00.00</v>
      </c>
      <c r="B772" s="106">
        <f t="shared" si="221"/>
        <v>22</v>
      </c>
      <c r="C772" s="107" t="str">
        <f t="shared" si="222"/>
        <v>1</v>
      </c>
      <c r="D772" s="32" t="s">
        <v>7024</v>
      </c>
      <c r="E772" s="32" t="s">
        <v>7024</v>
      </c>
      <c r="F772" s="32" t="s">
        <v>7024</v>
      </c>
      <c r="G772" s="32" t="s">
        <v>7024</v>
      </c>
      <c r="H772" s="32" t="s">
        <v>7024</v>
      </c>
      <c r="I772" s="33"/>
      <c r="J772" s="17" t="s">
        <v>93</v>
      </c>
      <c r="K772" s="150" t="str">
        <f t="shared" si="223"/>
        <v>-</v>
      </c>
      <c r="L772" s="123"/>
      <c r="M772" s="123"/>
      <c r="N772" s="123"/>
      <c r="O772" s="123"/>
      <c r="P772" s="123"/>
      <c r="Q772" s="123"/>
      <c r="AC772" s="50" t="str">
        <f t="shared" si="225"/>
        <v>22.1</v>
      </c>
      <c r="AD772" s="19">
        <f t="shared" si="226"/>
        <v>751</v>
      </c>
      <c r="AE772" s="49" t="str">
        <f t="shared" si="224"/>
        <v>22.1751</v>
      </c>
      <c r="BD772" s="19" t="e">
        <f>VLOOKUP(AE772,ORGANOGRAMAES!$C$1:$N$6000,2,0)</f>
        <v>#N/A</v>
      </c>
      <c r="BE772" s="19" t="e">
        <f>VLOOKUP(AE772,ORGANOGRAMAES!$C$1:$N$6000,3,0)</f>
        <v>#N/A</v>
      </c>
      <c r="BF772" s="19" t="e">
        <f>VLOOKUP(AE772,ORGANOGRAMAES!$C$1:$N$6000,4,0)</f>
        <v>#N/A</v>
      </c>
      <c r="BG772" s="19" t="e">
        <f>VLOOKUP(AE772,ORGANOGRAMAES!$C$1:$N$6000,5,0)</f>
        <v>#N/A</v>
      </c>
      <c r="BH772" s="19" t="e">
        <f>VLOOKUP(AE772,ORGANOGRAMAES!$C$1:$N$6000,6,0)</f>
        <v>#N/A</v>
      </c>
      <c r="BI772" s="19" t="e">
        <f>VLOOKUP(AE772,ORGANOGRAMAES!$C$1:$N$6000,7,0)</f>
        <v>#N/A</v>
      </c>
      <c r="BJ772" s="19" t="e">
        <f>VLOOKUP(AE772,ORGANOGRAMAES!$C$1:$N$6000,8,0)</f>
        <v>#N/A</v>
      </c>
      <c r="BK772" s="19" t="e">
        <f>VLOOKUP(AE772,ORGANOGRAMAES!$C$1:$N$6000,9,0)</f>
        <v>#N/A</v>
      </c>
      <c r="BL772" s="19" t="e">
        <f>VLOOKUP(AE772,ORGANOGRAMAES!$C$1:$N$6000,10,0)</f>
        <v>#N/A</v>
      </c>
      <c r="BM772" s="19" t="e">
        <f>VLOOKUP(AE772,ORGANOGRAMAES!$C$1:$N$6000,11,0)</f>
        <v>#N/A</v>
      </c>
      <c r="BN772" s="19" t="e">
        <f>VLOOKUP(AE772,ORGANOGRAMAES!$C$1:$N$6000,12,0)</f>
        <v>#N/A</v>
      </c>
      <c r="BP772" s="19" t="str">
        <f t="shared" si="209"/>
        <v>-</v>
      </c>
      <c r="BQ772" s="19" t="str">
        <f t="shared" si="210"/>
        <v>-</v>
      </c>
      <c r="BR772" s="19" t="str">
        <f t="shared" si="211"/>
        <v>-</v>
      </c>
      <c r="BS772" s="19" t="str">
        <f t="shared" si="212"/>
        <v>-</v>
      </c>
      <c r="BT772" s="19" t="str">
        <f t="shared" si="213"/>
        <v>-</v>
      </c>
      <c r="BU772" s="19" t="str">
        <f t="shared" si="214"/>
        <v>-</v>
      </c>
      <c r="BV772" s="19" t="str">
        <f t="shared" si="215"/>
        <v>-</v>
      </c>
      <c r="BW772" s="19" t="str">
        <f t="shared" si="216"/>
        <v>-</v>
      </c>
      <c r="BX772" s="19" t="str">
        <f t="shared" si="217"/>
        <v>-</v>
      </c>
      <c r="BY772" s="19" t="str">
        <f t="shared" si="218"/>
        <v>-</v>
      </c>
      <c r="BZ772" s="19" t="str">
        <f t="shared" si="219"/>
        <v>-</v>
      </c>
    </row>
    <row r="773" spans="1:78">
      <c r="A773" s="106" t="str">
        <f t="shared" si="220"/>
        <v>22.1.00.00.00.00.00</v>
      </c>
      <c r="B773" s="106">
        <f t="shared" si="221"/>
        <v>22</v>
      </c>
      <c r="C773" s="107" t="str">
        <f t="shared" si="222"/>
        <v>1</v>
      </c>
      <c r="D773" s="32" t="s">
        <v>7024</v>
      </c>
      <c r="E773" s="32" t="s">
        <v>7024</v>
      </c>
      <c r="F773" s="32" t="s">
        <v>7024</v>
      </c>
      <c r="G773" s="32" t="s">
        <v>7024</v>
      </c>
      <c r="H773" s="32" t="s">
        <v>7024</v>
      </c>
      <c r="I773" s="33"/>
      <c r="J773" s="17" t="s">
        <v>93</v>
      </c>
      <c r="K773" s="150" t="str">
        <f t="shared" si="223"/>
        <v>-</v>
      </c>
      <c r="L773" s="123"/>
      <c r="M773" s="123"/>
      <c r="N773" s="123"/>
      <c r="O773" s="123"/>
      <c r="P773" s="123"/>
      <c r="Q773" s="123"/>
      <c r="AC773" s="50" t="str">
        <f t="shared" si="225"/>
        <v>22.1</v>
      </c>
      <c r="AD773" s="19">
        <f t="shared" si="226"/>
        <v>752</v>
      </c>
      <c r="AE773" s="49" t="str">
        <f t="shared" si="224"/>
        <v>22.1752</v>
      </c>
      <c r="BD773" s="19" t="e">
        <f>VLOOKUP(AE773,ORGANOGRAMAES!$C$1:$N$6000,2,0)</f>
        <v>#N/A</v>
      </c>
      <c r="BE773" s="19" t="e">
        <f>VLOOKUP(AE773,ORGANOGRAMAES!$C$1:$N$6000,3,0)</f>
        <v>#N/A</v>
      </c>
      <c r="BF773" s="19" t="e">
        <f>VLOOKUP(AE773,ORGANOGRAMAES!$C$1:$N$6000,4,0)</f>
        <v>#N/A</v>
      </c>
      <c r="BG773" s="19" t="e">
        <f>VLOOKUP(AE773,ORGANOGRAMAES!$C$1:$N$6000,5,0)</f>
        <v>#N/A</v>
      </c>
      <c r="BH773" s="19" t="e">
        <f>VLOOKUP(AE773,ORGANOGRAMAES!$C$1:$N$6000,6,0)</f>
        <v>#N/A</v>
      </c>
      <c r="BI773" s="19" t="e">
        <f>VLOOKUP(AE773,ORGANOGRAMAES!$C$1:$N$6000,7,0)</f>
        <v>#N/A</v>
      </c>
      <c r="BJ773" s="19" t="e">
        <f>VLOOKUP(AE773,ORGANOGRAMAES!$C$1:$N$6000,8,0)</f>
        <v>#N/A</v>
      </c>
      <c r="BK773" s="19" t="e">
        <f>VLOOKUP(AE773,ORGANOGRAMAES!$C$1:$N$6000,9,0)</f>
        <v>#N/A</v>
      </c>
      <c r="BL773" s="19" t="e">
        <f>VLOOKUP(AE773,ORGANOGRAMAES!$C$1:$N$6000,10,0)</f>
        <v>#N/A</v>
      </c>
      <c r="BM773" s="19" t="e">
        <f>VLOOKUP(AE773,ORGANOGRAMAES!$C$1:$N$6000,11,0)</f>
        <v>#N/A</v>
      </c>
      <c r="BN773" s="19" t="e">
        <f>VLOOKUP(AE773,ORGANOGRAMAES!$C$1:$N$6000,12,0)</f>
        <v>#N/A</v>
      </c>
      <c r="BP773" s="19" t="str">
        <f t="shared" si="209"/>
        <v>-</v>
      </c>
      <c r="BQ773" s="19" t="str">
        <f t="shared" si="210"/>
        <v>-</v>
      </c>
      <c r="BR773" s="19" t="str">
        <f t="shared" si="211"/>
        <v>-</v>
      </c>
      <c r="BS773" s="19" t="str">
        <f t="shared" si="212"/>
        <v>-</v>
      </c>
      <c r="BT773" s="19" t="str">
        <f t="shared" si="213"/>
        <v>-</v>
      </c>
      <c r="BU773" s="19" t="str">
        <f t="shared" si="214"/>
        <v>-</v>
      </c>
      <c r="BV773" s="19" t="str">
        <f t="shared" si="215"/>
        <v>-</v>
      </c>
      <c r="BW773" s="19" t="str">
        <f t="shared" si="216"/>
        <v>-</v>
      </c>
      <c r="BX773" s="19" t="str">
        <f t="shared" si="217"/>
        <v>-</v>
      </c>
      <c r="BY773" s="19" t="str">
        <f t="shared" si="218"/>
        <v>-</v>
      </c>
      <c r="BZ773" s="19" t="str">
        <f t="shared" si="219"/>
        <v>-</v>
      </c>
    </row>
    <row r="774" spans="1:78">
      <c r="A774" s="106" t="str">
        <f t="shared" si="220"/>
        <v>22.1.00.00.00.00.00</v>
      </c>
      <c r="B774" s="106">
        <f t="shared" si="221"/>
        <v>22</v>
      </c>
      <c r="C774" s="107" t="str">
        <f t="shared" si="222"/>
        <v>1</v>
      </c>
      <c r="D774" s="32" t="s">
        <v>7024</v>
      </c>
      <c r="E774" s="32" t="s">
        <v>7024</v>
      </c>
      <c r="F774" s="32" t="s">
        <v>7024</v>
      </c>
      <c r="G774" s="32" t="s">
        <v>7024</v>
      </c>
      <c r="H774" s="32" t="s">
        <v>7024</v>
      </c>
      <c r="I774" s="33"/>
      <c r="J774" s="17" t="s">
        <v>93</v>
      </c>
      <c r="K774" s="150" t="str">
        <f t="shared" si="223"/>
        <v>-</v>
      </c>
      <c r="L774" s="123"/>
      <c r="M774" s="123"/>
      <c r="N774" s="123"/>
      <c r="O774" s="123"/>
      <c r="P774" s="123"/>
      <c r="Q774" s="123"/>
      <c r="AC774" s="50" t="str">
        <f t="shared" si="225"/>
        <v>22.1</v>
      </c>
      <c r="AD774" s="19">
        <f t="shared" si="226"/>
        <v>753</v>
      </c>
      <c r="AE774" s="49" t="str">
        <f t="shared" si="224"/>
        <v>22.1753</v>
      </c>
      <c r="BD774" s="19" t="e">
        <f>VLOOKUP(AE774,ORGANOGRAMAES!$C$1:$N$6000,2,0)</f>
        <v>#N/A</v>
      </c>
      <c r="BE774" s="19" t="e">
        <f>VLOOKUP(AE774,ORGANOGRAMAES!$C$1:$N$6000,3,0)</f>
        <v>#N/A</v>
      </c>
      <c r="BF774" s="19" t="e">
        <f>VLOOKUP(AE774,ORGANOGRAMAES!$C$1:$N$6000,4,0)</f>
        <v>#N/A</v>
      </c>
      <c r="BG774" s="19" t="e">
        <f>VLOOKUP(AE774,ORGANOGRAMAES!$C$1:$N$6000,5,0)</f>
        <v>#N/A</v>
      </c>
      <c r="BH774" s="19" t="e">
        <f>VLOOKUP(AE774,ORGANOGRAMAES!$C$1:$N$6000,6,0)</f>
        <v>#N/A</v>
      </c>
      <c r="BI774" s="19" t="e">
        <f>VLOOKUP(AE774,ORGANOGRAMAES!$C$1:$N$6000,7,0)</f>
        <v>#N/A</v>
      </c>
      <c r="BJ774" s="19" t="e">
        <f>VLOOKUP(AE774,ORGANOGRAMAES!$C$1:$N$6000,8,0)</f>
        <v>#N/A</v>
      </c>
      <c r="BK774" s="19" t="e">
        <f>VLOOKUP(AE774,ORGANOGRAMAES!$C$1:$N$6000,9,0)</f>
        <v>#N/A</v>
      </c>
      <c r="BL774" s="19" t="e">
        <f>VLOOKUP(AE774,ORGANOGRAMAES!$C$1:$N$6000,10,0)</f>
        <v>#N/A</v>
      </c>
      <c r="BM774" s="19" t="e">
        <f>VLOOKUP(AE774,ORGANOGRAMAES!$C$1:$N$6000,11,0)</f>
        <v>#N/A</v>
      </c>
      <c r="BN774" s="19" t="e">
        <f>VLOOKUP(AE774,ORGANOGRAMAES!$C$1:$N$6000,12,0)</f>
        <v>#N/A</v>
      </c>
      <c r="BP774" s="19" t="str">
        <f t="shared" si="209"/>
        <v>-</v>
      </c>
      <c r="BQ774" s="19" t="str">
        <f t="shared" si="210"/>
        <v>-</v>
      </c>
      <c r="BR774" s="19" t="str">
        <f t="shared" si="211"/>
        <v>-</v>
      </c>
      <c r="BS774" s="19" t="str">
        <f t="shared" si="212"/>
        <v>-</v>
      </c>
      <c r="BT774" s="19" t="str">
        <f t="shared" si="213"/>
        <v>-</v>
      </c>
      <c r="BU774" s="19" t="str">
        <f t="shared" si="214"/>
        <v>-</v>
      </c>
      <c r="BV774" s="19" t="str">
        <f t="shared" si="215"/>
        <v>-</v>
      </c>
      <c r="BW774" s="19" t="str">
        <f t="shared" si="216"/>
        <v>-</v>
      </c>
      <c r="BX774" s="19" t="str">
        <f t="shared" si="217"/>
        <v>-</v>
      </c>
      <c r="BY774" s="19" t="str">
        <f t="shared" si="218"/>
        <v>-</v>
      </c>
      <c r="BZ774" s="19" t="str">
        <f t="shared" si="219"/>
        <v>-</v>
      </c>
    </row>
    <row r="775" spans="1:78">
      <c r="A775" s="106" t="str">
        <f t="shared" si="220"/>
        <v>22.1.00.00.00.00.00</v>
      </c>
      <c r="B775" s="106">
        <f t="shared" si="221"/>
        <v>22</v>
      </c>
      <c r="C775" s="107" t="str">
        <f t="shared" si="222"/>
        <v>1</v>
      </c>
      <c r="D775" s="32" t="s">
        <v>7024</v>
      </c>
      <c r="E775" s="32" t="s">
        <v>7024</v>
      </c>
      <c r="F775" s="32" t="s">
        <v>7024</v>
      </c>
      <c r="G775" s="32" t="s">
        <v>7024</v>
      </c>
      <c r="H775" s="32" t="s">
        <v>7024</v>
      </c>
      <c r="I775" s="33"/>
      <c r="J775" s="17" t="s">
        <v>93</v>
      </c>
      <c r="K775" s="150" t="str">
        <f t="shared" si="223"/>
        <v>-</v>
      </c>
      <c r="L775" s="123"/>
      <c r="M775" s="123"/>
      <c r="N775" s="123"/>
      <c r="O775" s="123"/>
      <c r="P775" s="123"/>
      <c r="Q775" s="123"/>
      <c r="AC775" s="50" t="str">
        <f t="shared" si="225"/>
        <v>22.1</v>
      </c>
      <c r="AD775" s="19">
        <f t="shared" si="226"/>
        <v>754</v>
      </c>
      <c r="AE775" s="49" t="str">
        <f t="shared" si="224"/>
        <v>22.1754</v>
      </c>
      <c r="BD775" s="19" t="e">
        <f>VLOOKUP(AE775,ORGANOGRAMAES!$C$1:$N$6000,2,0)</f>
        <v>#N/A</v>
      </c>
      <c r="BE775" s="19" t="e">
        <f>VLOOKUP(AE775,ORGANOGRAMAES!$C$1:$N$6000,3,0)</f>
        <v>#N/A</v>
      </c>
      <c r="BF775" s="19" t="e">
        <f>VLOOKUP(AE775,ORGANOGRAMAES!$C$1:$N$6000,4,0)</f>
        <v>#N/A</v>
      </c>
      <c r="BG775" s="19" t="e">
        <f>VLOOKUP(AE775,ORGANOGRAMAES!$C$1:$N$6000,5,0)</f>
        <v>#N/A</v>
      </c>
      <c r="BH775" s="19" t="e">
        <f>VLOOKUP(AE775,ORGANOGRAMAES!$C$1:$N$6000,6,0)</f>
        <v>#N/A</v>
      </c>
      <c r="BI775" s="19" t="e">
        <f>VLOOKUP(AE775,ORGANOGRAMAES!$C$1:$N$6000,7,0)</f>
        <v>#N/A</v>
      </c>
      <c r="BJ775" s="19" t="e">
        <f>VLOOKUP(AE775,ORGANOGRAMAES!$C$1:$N$6000,8,0)</f>
        <v>#N/A</v>
      </c>
      <c r="BK775" s="19" t="e">
        <f>VLOOKUP(AE775,ORGANOGRAMAES!$C$1:$N$6000,9,0)</f>
        <v>#N/A</v>
      </c>
      <c r="BL775" s="19" t="e">
        <f>VLOOKUP(AE775,ORGANOGRAMAES!$C$1:$N$6000,10,0)</f>
        <v>#N/A</v>
      </c>
      <c r="BM775" s="19" t="e">
        <f>VLOOKUP(AE775,ORGANOGRAMAES!$C$1:$N$6000,11,0)</f>
        <v>#N/A</v>
      </c>
      <c r="BN775" s="19" t="e">
        <f>VLOOKUP(AE775,ORGANOGRAMAES!$C$1:$N$6000,12,0)</f>
        <v>#N/A</v>
      </c>
      <c r="BP775" s="19" t="str">
        <f t="shared" si="209"/>
        <v>-</v>
      </c>
      <c r="BQ775" s="19" t="str">
        <f t="shared" si="210"/>
        <v>-</v>
      </c>
      <c r="BR775" s="19" t="str">
        <f t="shared" si="211"/>
        <v>-</v>
      </c>
      <c r="BS775" s="19" t="str">
        <f t="shared" si="212"/>
        <v>-</v>
      </c>
      <c r="BT775" s="19" t="str">
        <f t="shared" si="213"/>
        <v>-</v>
      </c>
      <c r="BU775" s="19" t="str">
        <f t="shared" si="214"/>
        <v>-</v>
      </c>
      <c r="BV775" s="19" t="str">
        <f t="shared" si="215"/>
        <v>-</v>
      </c>
      <c r="BW775" s="19" t="str">
        <f t="shared" si="216"/>
        <v>-</v>
      </c>
      <c r="BX775" s="19" t="str">
        <f t="shared" si="217"/>
        <v>-</v>
      </c>
      <c r="BY775" s="19" t="str">
        <f t="shared" si="218"/>
        <v>-</v>
      </c>
      <c r="BZ775" s="19" t="str">
        <f t="shared" si="219"/>
        <v>-</v>
      </c>
    </row>
    <row r="776" spans="1:78">
      <c r="A776" s="106" t="str">
        <f t="shared" si="220"/>
        <v>22.1.00.00.00.00.00</v>
      </c>
      <c r="B776" s="106">
        <f t="shared" si="221"/>
        <v>22</v>
      </c>
      <c r="C776" s="107" t="str">
        <f t="shared" si="222"/>
        <v>1</v>
      </c>
      <c r="D776" s="32" t="s">
        <v>7024</v>
      </c>
      <c r="E776" s="32" t="s">
        <v>7024</v>
      </c>
      <c r="F776" s="32" t="s">
        <v>7024</v>
      </c>
      <c r="G776" s="32" t="s">
        <v>7024</v>
      </c>
      <c r="H776" s="32" t="s">
        <v>7024</v>
      </c>
      <c r="I776" s="33"/>
      <c r="J776" s="17" t="s">
        <v>93</v>
      </c>
      <c r="K776" s="150" t="str">
        <f t="shared" si="223"/>
        <v>-</v>
      </c>
      <c r="L776" s="123"/>
      <c r="M776" s="123"/>
      <c r="N776" s="123"/>
      <c r="O776" s="123"/>
      <c r="P776" s="123"/>
      <c r="Q776" s="123"/>
      <c r="AC776" s="50" t="str">
        <f t="shared" si="225"/>
        <v>22.1</v>
      </c>
      <c r="AD776" s="19">
        <f t="shared" si="226"/>
        <v>755</v>
      </c>
      <c r="AE776" s="49" t="str">
        <f t="shared" si="224"/>
        <v>22.1755</v>
      </c>
      <c r="BD776" s="19" t="e">
        <f>VLOOKUP(AE776,ORGANOGRAMAES!$C$1:$N$6000,2,0)</f>
        <v>#N/A</v>
      </c>
      <c r="BE776" s="19" t="e">
        <f>VLOOKUP(AE776,ORGANOGRAMAES!$C$1:$N$6000,3,0)</f>
        <v>#N/A</v>
      </c>
      <c r="BF776" s="19" t="e">
        <f>VLOOKUP(AE776,ORGANOGRAMAES!$C$1:$N$6000,4,0)</f>
        <v>#N/A</v>
      </c>
      <c r="BG776" s="19" t="e">
        <f>VLOOKUP(AE776,ORGANOGRAMAES!$C$1:$N$6000,5,0)</f>
        <v>#N/A</v>
      </c>
      <c r="BH776" s="19" t="e">
        <f>VLOOKUP(AE776,ORGANOGRAMAES!$C$1:$N$6000,6,0)</f>
        <v>#N/A</v>
      </c>
      <c r="BI776" s="19" t="e">
        <f>VLOOKUP(AE776,ORGANOGRAMAES!$C$1:$N$6000,7,0)</f>
        <v>#N/A</v>
      </c>
      <c r="BJ776" s="19" t="e">
        <f>VLOOKUP(AE776,ORGANOGRAMAES!$C$1:$N$6000,8,0)</f>
        <v>#N/A</v>
      </c>
      <c r="BK776" s="19" t="e">
        <f>VLOOKUP(AE776,ORGANOGRAMAES!$C$1:$N$6000,9,0)</f>
        <v>#N/A</v>
      </c>
      <c r="BL776" s="19" t="e">
        <f>VLOOKUP(AE776,ORGANOGRAMAES!$C$1:$N$6000,10,0)</f>
        <v>#N/A</v>
      </c>
      <c r="BM776" s="19" t="e">
        <f>VLOOKUP(AE776,ORGANOGRAMAES!$C$1:$N$6000,11,0)</f>
        <v>#N/A</v>
      </c>
      <c r="BN776" s="19" t="e">
        <f>VLOOKUP(AE776,ORGANOGRAMAES!$C$1:$N$6000,12,0)</f>
        <v>#N/A</v>
      </c>
      <c r="BP776" s="19" t="str">
        <f t="shared" si="209"/>
        <v>-</v>
      </c>
      <c r="BQ776" s="19" t="str">
        <f t="shared" si="210"/>
        <v>-</v>
      </c>
      <c r="BR776" s="19" t="str">
        <f t="shared" si="211"/>
        <v>-</v>
      </c>
      <c r="BS776" s="19" t="str">
        <f t="shared" si="212"/>
        <v>-</v>
      </c>
      <c r="BT776" s="19" t="str">
        <f t="shared" si="213"/>
        <v>-</v>
      </c>
      <c r="BU776" s="19" t="str">
        <f t="shared" si="214"/>
        <v>-</v>
      </c>
      <c r="BV776" s="19" t="str">
        <f t="shared" si="215"/>
        <v>-</v>
      </c>
      <c r="BW776" s="19" t="str">
        <f t="shared" si="216"/>
        <v>-</v>
      </c>
      <c r="BX776" s="19" t="str">
        <f t="shared" si="217"/>
        <v>-</v>
      </c>
      <c r="BY776" s="19" t="str">
        <f t="shared" si="218"/>
        <v>-</v>
      </c>
      <c r="BZ776" s="19" t="str">
        <f t="shared" si="219"/>
        <v>-</v>
      </c>
    </row>
    <row r="777" spans="1:78">
      <c r="A777" s="106" t="str">
        <f t="shared" si="220"/>
        <v>22.1.00.00.00.00.00</v>
      </c>
      <c r="B777" s="106">
        <f t="shared" si="221"/>
        <v>22</v>
      </c>
      <c r="C777" s="107" t="str">
        <f t="shared" si="222"/>
        <v>1</v>
      </c>
      <c r="D777" s="32" t="s">
        <v>7024</v>
      </c>
      <c r="E777" s="32" t="s">
        <v>7024</v>
      </c>
      <c r="F777" s="32" t="s">
        <v>7024</v>
      </c>
      <c r="G777" s="32" t="s">
        <v>7024</v>
      </c>
      <c r="H777" s="32" t="s">
        <v>7024</v>
      </c>
      <c r="I777" s="33"/>
      <c r="J777" s="17" t="s">
        <v>93</v>
      </c>
      <c r="K777" s="150" t="str">
        <f t="shared" si="223"/>
        <v>-</v>
      </c>
      <c r="L777" s="123"/>
      <c r="M777" s="123"/>
      <c r="N777" s="123"/>
      <c r="O777" s="123"/>
      <c r="P777" s="123"/>
      <c r="Q777" s="123"/>
      <c r="AC777" s="50" t="str">
        <f t="shared" si="225"/>
        <v>22.1</v>
      </c>
      <c r="AD777" s="19">
        <f t="shared" si="226"/>
        <v>756</v>
      </c>
      <c r="AE777" s="49" t="str">
        <f t="shared" si="224"/>
        <v>22.1756</v>
      </c>
      <c r="BD777" s="19" t="e">
        <f>VLOOKUP(AE777,ORGANOGRAMAES!$C$1:$N$6000,2,0)</f>
        <v>#N/A</v>
      </c>
      <c r="BE777" s="19" t="e">
        <f>VLOOKUP(AE777,ORGANOGRAMAES!$C$1:$N$6000,3,0)</f>
        <v>#N/A</v>
      </c>
      <c r="BF777" s="19" t="e">
        <f>VLOOKUP(AE777,ORGANOGRAMAES!$C$1:$N$6000,4,0)</f>
        <v>#N/A</v>
      </c>
      <c r="BG777" s="19" t="e">
        <f>VLOOKUP(AE777,ORGANOGRAMAES!$C$1:$N$6000,5,0)</f>
        <v>#N/A</v>
      </c>
      <c r="BH777" s="19" t="e">
        <f>VLOOKUP(AE777,ORGANOGRAMAES!$C$1:$N$6000,6,0)</f>
        <v>#N/A</v>
      </c>
      <c r="BI777" s="19" t="e">
        <f>VLOOKUP(AE777,ORGANOGRAMAES!$C$1:$N$6000,7,0)</f>
        <v>#N/A</v>
      </c>
      <c r="BJ777" s="19" t="e">
        <f>VLOOKUP(AE777,ORGANOGRAMAES!$C$1:$N$6000,8,0)</f>
        <v>#N/A</v>
      </c>
      <c r="BK777" s="19" t="e">
        <f>VLOOKUP(AE777,ORGANOGRAMAES!$C$1:$N$6000,9,0)</f>
        <v>#N/A</v>
      </c>
      <c r="BL777" s="19" t="e">
        <f>VLOOKUP(AE777,ORGANOGRAMAES!$C$1:$N$6000,10,0)</f>
        <v>#N/A</v>
      </c>
      <c r="BM777" s="19" t="e">
        <f>VLOOKUP(AE777,ORGANOGRAMAES!$C$1:$N$6000,11,0)</f>
        <v>#N/A</v>
      </c>
      <c r="BN777" s="19" t="e">
        <f>VLOOKUP(AE777,ORGANOGRAMAES!$C$1:$N$6000,12,0)</f>
        <v>#N/A</v>
      </c>
      <c r="BP777" s="19" t="str">
        <f t="shared" si="209"/>
        <v>-</v>
      </c>
      <c r="BQ777" s="19" t="str">
        <f t="shared" si="210"/>
        <v>-</v>
      </c>
      <c r="BR777" s="19" t="str">
        <f t="shared" si="211"/>
        <v>-</v>
      </c>
      <c r="BS777" s="19" t="str">
        <f t="shared" si="212"/>
        <v>-</v>
      </c>
      <c r="BT777" s="19" t="str">
        <f t="shared" si="213"/>
        <v>-</v>
      </c>
      <c r="BU777" s="19" t="str">
        <f t="shared" si="214"/>
        <v>-</v>
      </c>
      <c r="BV777" s="19" t="str">
        <f t="shared" si="215"/>
        <v>-</v>
      </c>
      <c r="BW777" s="19" t="str">
        <f t="shared" si="216"/>
        <v>-</v>
      </c>
      <c r="BX777" s="19" t="str">
        <f t="shared" si="217"/>
        <v>-</v>
      </c>
      <c r="BY777" s="19" t="str">
        <f t="shared" si="218"/>
        <v>-</v>
      </c>
      <c r="BZ777" s="19" t="str">
        <f t="shared" si="219"/>
        <v>-</v>
      </c>
    </row>
    <row r="778" spans="1:78">
      <c r="A778" s="106" t="str">
        <f t="shared" si="220"/>
        <v>22.1.00.00.00.00.00</v>
      </c>
      <c r="B778" s="106">
        <f t="shared" si="221"/>
        <v>22</v>
      </c>
      <c r="C778" s="107" t="str">
        <f t="shared" si="222"/>
        <v>1</v>
      </c>
      <c r="D778" s="32" t="s">
        <v>7024</v>
      </c>
      <c r="E778" s="32" t="s">
        <v>7024</v>
      </c>
      <c r="F778" s="32" t="s">
        <v>7024</v>
      </c>
      <c r="G778" s="32" t="s">
        <v>7024</v>
      </c>
      <c r="H778" s="32" t="s">
        <v>7024</v>
      </c>
      <c r="I778" s="33"/>
      <c r="J778" s="17" t="s">
        <v>93</v>
      </c>
      <c r="K778" s="150" t="str">
        <f t="shared" si="223"/>
        <v>-</v>
      </c>
      <c r="L778" s="123"/>
      <c r="M778" s="123"/>
      <c r="N778" s="123"/>
      <c r="O778" s="123"/>
      <c r="P778" s="123"/>
      <c r="Q778" s="123"/>
      <c r="AC778" s="50" t="str">
        <f t="shared" si="225"/>
        <v>22.1</v>
      </c>
      <c r="AD778" s="19">
        <f t="shared" si="226"/>
        <v>757</v>
      </c>
      <c r="AE778" s="49" t="str">
        <f t="shared" si="224"/>
        <v>22.1757</v>
      </c>
      <c r="BD778" s="19" t="e">
        <f>VLOOKUP(AE778,ORGANOGRAMAES!$C$1:$N$6000,2,0)</f>
        <v>#N/A</v>
      </c>
      <c r="BE778" s="19" t="e">
        <f>VLOOKUP(AE778,ORGANOGRAMAES!$C$1:$N$6000,3,0)</f>
        <v>#N/A</v>
      </c>
      <c r="BF778" s="19" t="e">
        <f>VLOOKUP(AE778,ORGANOGRAMAES!$C$1:$N$6000,4,0)</f>
        <v>#N/A</v>
      </c>
      <c r="BG778" s="19" t="e">
        <f>VLOOKUP(AE778,ORGANOGRAMAES!$C$1:$N$6000,5,0)</f>
        <v>#N/A</v>
      </c>
      <c r="BH778" s="19" t="e">
        <f>VLOOKUP(AE778,ORGANOGRAMAES!$C$1:$N$6000,6,0)</f>
        <v>#N/A</v>
      </c>
      <c r="BI778" s="19" t="e">
        <f>VLOOKUP(AE778,ORGANOGRAMAES!$C$1:$N$6000,7,0)</f>
        <v>#N/A</v>
      </c>
      <c r="BJ778" s="19" t="e">
        <f>VLOOKUP(AE778,ORGANOGRAMAES!$C$1:$N$6000,8,0)</f>
        <v>#N/A</v>
      </c>
      <c r="BK778" s="19" t="e">
        <f>VLOOKUP(AE778,ORGANOGRAMAES!$C$1:$N$6000,9,0)</f>
        <v>#N/A</v>
      </c>
      <c r="BL778" s="19" t="e">
        <f>VLOOKUP(AE778,ORGANOGRAMAES!$C$1:$N$6000,10,0)</f>
        <v>#N/A</v>
      </c>
      <c r="BM778" s="19" t="e">
        <f>VLOOKUP(AE778,ORGANOGRAMAES!$C$1:$N$6000,11,0)</f>
        <v>#N/A</v>
      </c>
      <c r="BN778" s="19" t="e">
        <f>VLOOKUP(AE778,ORGANOGRAMAES!$C$1:$N$6000,12,0)</f>
        <v>#N/A</v>
      </c>
      <c r="BP778" s="19" t="str">
        <f t="shared" si="209"/>
        <v>-</v>
      </c>
      <c r="BQ778" s="19" t="str">
        <f t="shared" si="210"/>
        <v>-</v>
      </c>
      <c r="BR778" s="19" t="str">
        <f t="shared" si="211"/>
        <v>-</v>
      </c>
      <c r="BS778" s="19" t="str">
        <f t="shared" si="212"/>
        <v>-</v>
      </c>
      <c r="BT778" s="19" t="str">
        <f t="shared" si="213"/>
        <v>-</v>
      </c>
      <c r="BU778" s="19" t="str">
        <f t="shared" si="214"/>
        <v>-</v>
      </c>
      <c r="BV778" s="19" t="str">
        <f t="shared" si="215"/>
        <v>-</v>
      </c>
      <c r="BW778" s="19" t="str">
        <f t="shared" si="216"/>
        <v>-</v>
      </c>
      <c r="BX778" s="19" t="str">
        <f t="shared" si="217"/>
        <v>-</v>
      </c>
      <c r="BY778" s="19" t="str">
        <f t="shared" si="218"/>
        <v>-</v>
      </c>
      <c r="BZ778" s="19" t="str">
        <f t="shared" si="219"/>
        <v>-</v>
      </c>
    </row>
    <row r="779" spans="1:78">
      <c r="A779" s="106" t="str">
        <f t="shared" si="220"/>
        <v>22.1.00.00.00.00.00</v>
      </c>
      <c r="B779" s="106">
        <f t="shared" si="221"/>
        <v>22</v>
      </c>
      <c r="C779" s="107" t="str">
        <f t="shared" si="222"/>
        <v>1</v>
      </c>
      <c r="D779" s="32" t="s">
        <v>7024</v>
      </c>
      <c r="E779" s="32" t="s">
        <v>7024</v>
      </c>
      <c r="F779" s="32" t="s">
        <v>7024</v>
      </c>
      <c r="G779" s="32" t="s">
        <v>7024</v>
      </c>
      <c r="H779" s="32" t="s">
        <v>7024</v>
      </c>
      <c r="I779" s="33"/>
      <c r="J779" s="17" t="s">
        <v>93</v>
      </c>
      <c r="K779" s="150" t="str">
        <f t="shared" si="223"/>
        <v>-</v>
      </c>
      <c r="L779" s="123"/>
      <c r="M779" s="123"/>
      <c r="N779" s="123"/>
      <c r="O779" s="123"/>
      <c r="P779" s="123"/>
      <c r="Q779" s="123"/>
      <c r="AC779" s="50" t="str">
        <f t="shared" si="225"/>
        <v>22.1</v>
      </c>
      <c r="AD779" s="19">
        <f t="shared" si="226"/>
        <v>758</v>
      </c>
      <c r="AE779" s="49" t="str">
        <f t="shared" si="224"/>
        <v>22.1758</v>
      </c>
      <c r="BD779" s="19" t="e">
        <f>VLOOKUP(AE779,ORGANOGRAMAES!$C$1:$N$6000,2,0)</f>
        <v>#N/A</v>
      </c>
      <c r="BE779" s="19" t="e">
        <f>VLOOKUP(AE779,ORGANOGRAMAES!$C$1:$N$6000,3,0)</f>
        <v>#N/A</v>
      </c>
      <c r="BF779" s="19" t="e">
        <f>VLOOKUP(AE779,ORGANOGRAMAES!$C$1:$N$6000,4,0)</f>
        <v>#N/A</v>
      </c>
      <c r="BG779" s="19" t="e">
        <f>VLOOKUP(AE779,ORGANOGRAMAES!$C$1:$N$6000,5,0)</f>
        <v>#N/A</v>
      </c>
      <c r="BH779" s="19" t="e">
        <f>VLOOKUP(AE779,ORGANOGRAMAES!$C$1:$N$6000,6,0)</f>
        <v>#N/A</v>
      </c>
      <c r="BI779" s="19" t="e">
        <f>VLOOKUP(AE779,ORGANOGRAMAES!$C$1:$N$6000,7,0)</f>
        <v>#N/A</v>
      </c>
      <c r="BJ779" s="19" t="e">
        <f>VLOOKUP(AE779,ORGANOGRAMAES!$C$1:$N$6000,8,0)</f>
        <v>#N/A</v>
      </c>
      <c r="BK779" s="19" t="e">
        <f>VLOOKUP(AE779,ORGANOGRAMAES!$C$1:$N$6000,9,0)</f>
        <v>#N/A</v>
      </c>
      <c r="BL779" s="19" t="e">
        <f>VLOOKUP(AE779,ORGANOGRAMAES!$C$1:$N$6000,10,0)</f>
        <v>#N/A</v>
      </c>
      <c r="BM779" s="19" t="e">
        <f>VLOOKUP(AE779,ORGANOGRAMAES!$C$1:$N$6000,11,0)</f>
        <v>#N/A</v>
      </c>
      <c r="BN779" s="19" t="e">
        <f>VLOOKUP(AE779,ORGANOGRAMAES!$C$1:$N$6000,12,0)</f>
        <v>#N/A</v>
      </c>
      <c r="BP779" s="19" t="str">
        <f t="shared" si="209"/>
        <v>-</v>
      </c>
      <c r="BQ779" s="19" t="str">
        <f t="shared" si="210"/>
        <v>-</v>
      </c>
      <c r="BR779" s="19" t="str">
        <f t="shared" si="211"/>
        <v>-</v>
      </c>
      <c r="BS779" s="19" t="str">
        <f t="shared" si="212"/>
        <v>-</v>
      </c>
      <c r="BT779" s="19" t="str">
        <f t="shared" si="213"/>
        <v>-</v>
      </c>
      <c r="BU779" s="19" t="str">
        <f t="shared" si="214"/>
        <v>-</v>
      </c>
      <c r="BV779" s="19" t="str">
        <f t="shared" si="215"/>
        <v>-</v>
      </c>
      <c r="BW779" s="19" t="str">
        <f t="shared" si="216"/>
        <v>-</v>
      </c>
      <c r="BX779" s="19" t="str">
        <f t="shared" si="217"/>
        <v>-</v>
      </c>
      <c r="BY779" s="19" t="str">
        <f t="shared" si="218"/>
        <v>-</v>
      </c>
      <c r="BZ779" s="19" t="str">
        <f t="shared" si="219"/>
        <v>-</v>
      </c>
    </row>
    <row r="780" spans="1:78">
      <c r="A780" s="106" t="str">
        <f t="shared" si="220"/>
        <v>22.1.00.00.00.00.00</v>
      </c>
      <c r="B780" s="106">
        <f t="shared" si="221"/>
        <v>22</v>
      </c>
      <c r="C780" s="107" t="str">
        <f t="shared" si="222"/>
        <v>1</v>
      </c>
      <c r="D780" s="32" t="s">
        <v>7024</v>
      </c>
      <c r="E780" s="32" t="s">
        <v>7024</v>
      </c>
      <c r="F780" s="32" t="s">
        <v>7024</v>
      </c>
      <c r="G780" s="32" t="s">
        <v>7024</v>
      </c>
      <c r="H780" s="32" t="s">
        <v>7024</v>
      </c>
      <c r="I780" s="33"/>
      <c r="J780" s="17" t="s">
        <v>93</v>
      </c>
      <c r="K780" s="150" t="str">
        <f t="shared" si="223"/>
        <v>-</v>
      </c>
      <c r="L780" s="123"/>
      <c r="M780" s="123"/>
      <c r="N780" s="123"/>
      <c r="O780" s="123"/>
      <c r="P780" s="123"/>
      <c r="Q780" s="123"/>
      <c r="AC780" s="50" t="str">
        <f t="shared" si="225"/>
        <v>22.1</v>
      </c>
      <c r="AD780" s="19">
        <f t="shared" si="226"/>
        <v>759</v>
      </c>
      <c r="AE780" s="49" t="str">
        <f t="shared" si="224"/>
        <v>22.1759</v>
      </c>
      <c r="BD780" s="19" t="e">
        <f>VLOOKUP(AE780,ORGANOGRAMAES!$C$1:$N$6000,2,0)</f>
        <v>#N/A</v>
      </c>
      <c r="BE780" s="19" t="e">
        <f>VLOOKUP(AE780,ORGANOGRAMAES!$C$1:$N$6000,3,0)</f>
        <v>#N/A</v>
      </c>
      <c r="BF780" s="19" t="e">
        <f>VLOOKUP(AE780,ORGANOGRAMAES!$C$1:$N$6000,4,0)</f>
        <v>#N/A</v>
      </c>
      <c r="BG780" s="19" t="e">
        <f>VLOOKUP(AE780,ORGANOGRAMAES!$C$1:$N$6000,5,0)</f>
        <v>#N/A</v>
      </c>
      <c r="BH780" s="19" t="e">
        <f>VLOOKUP(AE780,ORGANOGRAMAES!$C$1:$N$6000,6,0)</f>
        <v>#N/A</v>
      </c>
      <c r="BI780" s="19" t="e">
        <f>VLOOKUP(AE780,ORGANOGRAMAES!$C$1:$N$6000,7,0)</f>
        <v>#N/A</v>
      </c>
      <c r="BJ780" s="19" t="e">
        <f>VLOOKUP(AE780,ORGANOGRAMAES!$C$1:$N$6000,8,0)</f>
        <v>#N/A</v>
      </c>
      <c r="BK780" s="19" t="e">
        <f>VLOOKUP(AE780,ORGANOGRAMAES!$C$1:$N$6000,9,0)</f>
        <v>#N/A</v>
      </c>
      <c r="BL780" s="19" t="e">
        <f>VLOOKUP(AE780,ORGANOGRAMAES!$C$1:$N$6000,10,0)</f>
        <v>#N/A</v>
      </c>
      <c r="BM780" s="19" t="e">
        <f>VLOOKUP(AE780,ORGANOGRAMAES!$C$1:$N$6000,11,0)</f>
        <v>#N/A</v>
      </c>
      <c r="BN780" s="19" t="e">
        <f>VLOOKUP(AE780,ORGANOGRAMAES!$C$1:$N$6000,12,0)</f>
        <v>#N/A</v>
      </c>
      <c r="BP780" s="19" t="str">
        <f t="shared" si="209"/>
        <v>-</v>
      </c>
      <c r="BQ780" s="19" t="str">
        <f t="shared" si="210"/>
        <v>-</v>
      </c>
      <c r="BR780" s="19" t="str">
        <f t="shared" si="211"/>
        <v>-</v>
      </c>
      <c r="BS780" s="19" t="str">
        <f t="shared" si="212"/>
        <v>-</v>
      </c>
      <c r="BT780" s="19" t="str">
        <f t="shared" si="213"/>
        <v>-</v>
      </c>
      <c r="BU780" s="19" t="str">
        <f t="shared" si="214"/>
        <v>-</v>
      </c>
      <c r="BV780" s="19" t="str">
        <f t="shared" si="215"/>
        <v>-</v>
      </c>
      <c r="BW780" s="19" t="str">
        <f t="shared" si="216"/>
        <v>-</v>
      </c>
      <c r="BX780" s="19" t="str">
        <f t="shared" si="217"/>
        <v>-</v>
      </c>
      <c r="BY780" s="19" t="str">
        <f t="shared" si="218"/>
        <v>-</v>
      </c>
      <c r="BZ780" s="19" t="str">
        <f t="shared" si="219"/>
        <v>-</v>
      </c>
    </row>
    <row r="781" spans="1:78">
      <c r="A781" s="106" t="str">
        <f t="shared" si="220"/>
        <v>22.1.00.00.00.00.00</v>
      </c>
      <c r="B781" s="106">
        <f t="shared" si="221"/>
        <v>22</v>
      </c>
      <c r="C781" s="107" t="str">
        <f t="shared" si="222"/>
        <v>1</v>
      </c>
      <c r="D781" s="32" t="s">
        <v>7024</v>
      </c>
      <c r="E781" s="32" t="s">
        <v>7024</v>
      </c>
      <c r="F781" s="32" t="s">
        <v>7024</v>
      </c>
      <c r="G781" s="32" t="s">
        <v>7024</v>
      </c>
      <c r="H781" s="32" t="s">
        <v>7024</v>
      </c>
      <c r="I781" s="33"/>
      <c r="J781" s="17" t="s">
        <v>93</v>
      </c>
      <c r="K781" s="150" t="str">
        <f t="shared" si="223"/>
        <v>-</v>
      </c>
      <c r="L781" s="123"/>
      <c r="M781" s="123"/>
      <c r="N781" s="123"/>
      <c r="O781" s="123"/>
      <c r="P781" s="123"/>
      <c r="Q781" s="123"/>
      <c r="AC781" s="50" t="str">
        <f t="shared" si="225"/>
        <v>22.1</v>
      </c>
      <c r="AD781" s="19">
        <f t="shared" si="226"/>
        <v>760</v>
      </c>
      <c r="AE781" s="49" t="str">
        <f t="shared" si="224"/>
        <v>22.1760</v>
      </c>
      <c r="BD781" s="19" t="e">
        <f>VLOOKUP(AE781,ORGANOGRAMAES!$C$1:$N$6000,2,0)</f>
        <v>#N/A</v>
      </c>
      <c r="BE781" s="19" t="e">
        <f>VLOOKUP(AE781,ORGANOGRAMAES!$C$1:$N$6000,3,0)</f>
        <v>#N/A</v>
      </c>
      <c r="BF781" s="19" t="e">
        <f>VLOOKUP(AE781,ORGANOGRAMAES!$C$1:$N$6000,4,0)</f>
        <v>#N/A</v>
      </c>
      <c r="BG781" s="19" t="e">
        <f>VLOOKUP(AE781,ORGANOGRAMAES!$C$1:$N$6000,5,0)</f>
        <v>#N/A</v>
      </c>
      <c r="BH781" s="19" t="e">
        <f>VLOOKUP(AE781,ORGANOGRAMAES!$C$1:$N$6000,6,0)</f>
        <v>#N/A</v>
      </c>
      <c r="BI781" s="19" t="e">
        <f>VLOOKUP(AE781,ORGANOGRAMAES!$C$1:$N$6000,7,0)</f>
        <v>#N/A</v>
      </c>
      <c r="BJ781" s="19" t="e">
        <f>VLOOKUP(AE781,ORGANOGRAMAES!$C$1:$N$6000,8,0)</f>
        <v>#N/A</v>
      </c>
      <c r="BK781" s="19" t="e">
        <f>VLOOKUP(AE781,ORGANOGRAMAES!$C$1:$N$6000,9,0)</f>
        <v>#N/A</v>
      </c>
      <c r="BL781" s="19" t="e">
        <f>VLOOKUP(AE781,ORGANOGRAMAES!$C$1:$N$6000,10,0)</f>
        <v>#N/A</v>
      </c>
      <c r="BM781" s="19" t="e">
        <f>VLOOKUP(AE781,ORGANOGRAMAES!$C$1:$N$6000,11,0)</f>
        <v>#N/A</v>
      </c>
      <c r="BN781" s="19" t="e">
        <f>VLOOKUP(AE781,ORGANOGRAMAES!$C$1:$N$6000,12,0)</f>
        <v>#N/A</v>
      </c>
      <c r="BP781" s="19" t="str">
        <f t="shared" si="209"/>
        <v>-</v>
      </c>
      <c r="BQ781" s="19" t="str">
        <f t="shared" si="210"/>
        <v>-</v>
      </c>
      <c r="BR781" s="19" t="str">
        <f t="shared" si="211"/>
        <v>-</v>
      </c>
      <c r="BS781" s="19" t="str">
        <f t="shared" si="212"/>
        <v>-</v>
      </c>
      <c r="BT781" s="19" t="str">
        <f t="shared" si="213"/>
        <v>-</v>
      </c>
      <c r="BU781" s="19" t="str">
        <f t="shared" si="214"/>
        <v>-</v>
      </c>
      <c r="BV781" s="19" t="str">
        <f t="shared" si="215"/>
        <v>-</v>
      </c>
      <c r="BW781" s="19" t="str">
        <f t="shared" si="216"/>
        <v>-</v>
      </c>
      <c r="BX781" s="19" t="str">
        <f t="shared" si="217"/>
        <v>-</v>
      </c>
      <c r="BY781" s="19" t="str">
        <f t="shared" si="218"/>
        <v>-</v>
      </c>
      <c r="BZ781" s="19" t="str">
        <f t="shared" si="219"/>
        <v>-</v>
      </c>
    </row>
    <row r="782" spans="1:78">
      <c r="A782" s="106" t="str">
        <f t="shared" si="220"/>
        <v>22.1.00.00.00.00.00</v>
      </c>
      <c r="B782" s="106">
        <f t="shared" si="221"/>
        <v>22</v>
      </c>
      <c r="C782" s="107" t="str">
        <f t="shared" si="222"/>
        <v>1</v>
      </c>
      <c r="D782" s="32" t="s">
        <v>7024</v>
      </c>
      <c r="E782" s="32" t="s">
        <v>7024</v>
      </c>
      <c r="F782" s="32" t="s">
        <v>7024</v>
      </c>
      <c r="G782" s="32" t="s">
        <v>7024</v>
      </c>
      <c r="H782" s="32" t="s">
        <v>7024</v>
      </c>
      <c r="I782" s="33"/>
      <c r="J782" s="17" t="s">
        <v>93</v>
      </c>
      <c r="K782" s="150" t="str">
        <f t="shared" si="223"/>
        <v>-</v>
      </c>
      <c r="L782" s="123"/>
      <c r="M782" s="123"/>
      <c r="N782" s="123"/>
      <c r="O782" s="123"/>
      <c r="P782" s="123"/>
      <c r="Q782" s="123"/>
      <c r="AC782" s="50" t="str">
        <f t="shared" si="225"/>
        <v>22.1</v>
      </c>
      <c r="AD782" s="19">
        <f t="shared" si="226"/>
        <v>761</v>
      </c>
      <c r="AE782" s="49" t="str">
        <f t="shared" si="224"/>
        <v>22.1761</v>
      </c>
      <c r="BD782" s="19" t="e">
        <f>VLOOKUP(AE782,ORGANOGRAMAES!$C$1:$N$6000,2,0)</f>
        <v>#N/A</v>
      </c>
      <c r="BE782" s="19" t="e">
        <f>VLOOKUP(AE782,ORGANOGRAMAES!$C$1:$N$6000,3,0)</f>
        <v>#N/A</v>
      </c>
      <c r="BF782" s="19" t="e">
        <f>VLOOKUP(AE782,ORGANOGRAMAES!$C$1:$N$6000,4,0)</f>
        <v>#N/A</v>
      </c>
      <c r="BG782" s="19" t="e">
        <f>VLOOKUP(AE782,ORGANOGRAMAES!$C$1:$N$6000,5,0)</f>
        <v>#N/A</v>
      </c>
      <c r="BH782" s="19" t="e">
        <f>VLOOKUP(AE782,ORGANOGRAMAES!$C$1:$N$6000,6,0)</f>
        <v>#N/A</v>
      </c>
      <c r="BI782" s="19" t="e">
        <f>VLOOKUP(AE782,ORGANOGRAMAES!$C$1:$N$6000,7,0)</f>
        <v>#N/A</v>
      </c>
      <c r="BJ782" s="19" t="e">
        <f>VLOOKUP(AE782,ORGANOGRAMAES!$C$1:$N$6000,8,0)</f>
        <v>#N/A</v>
      </c>
      <c r="BK782" s="19" t="e">
        <f>VLOOKUP(AE782,ORGANOGRAMAES!$C$1:$N$6000,9,0)</f>
        <v>#N/A</v>
      </c>
      <c r="BL782" s="19" t="e">
        <f>VLOOKUP(AE782,ORGANOGRAMAES!$C$1:$N$6000,10,0)</f>
        <v>#N/A</v>
      </c>
      <c r="BM782" s="19" t="e">
        <f>VLOOKUP(AE782,ORGANOGRAMAES!$C$1:$N$6000,11,0)</f>
        <v>#N/A</v>
      </c>
      <c r="BN782" s="19" t="e">
        <f>VLOOKUP(AE782,ORGANOGRAMAES!$C$1:$N$6000,12,0)</f>
        <v>#N/A</v>
      </c>
      <c r="BP782" s="19" t="str">
        <f t="shared" si="209"/>
        <v>-</v>
      </c>
      <c r="BQ782" s="19" t="str">
        <f t="shared" si="210"/>
        <v>-</v>
      </c>
      <c r="BR782" s="19" t="str">
        <f t="shared" si="211"/>
        <v>-</v>
      </c>
      <c r="BS782" s="19" t="str">
        <f t="shared" si="212"/>
        <v>-</v>
      </c>
      <c r="BT782" s="19" t="str">
        <f t="shared" si="213"/>
        <v>-</v>
      </c>
      <c r="BU782" s="19" t="str">
        <f t="shared" si="214"/>
        <v>-</v>
      </c>
      <c r="BV782" s="19" t="str">
        <f t="shared" si="215"/>
        <v>-</v>
      </c>
      <c r="BW782" s="19" t="str">
        <f t="shared" si="216"/>
        <v>-</v>
      </c>
      <c r="BX782" s="19" t="str">
        <f t="shared" si="217"/>
        <v>-</v>
      </c>
      <c r="BY782" s="19" t="str">
        <f t="shared" si="218"/>
        <v>-</v>
      </c>
      <c r="BZ782" s="19" t="str">
        <f t="shared" si="219"/>
        <v>-</v>
      </c>
    </row>
    <row r="783" spans="1:78">
      <c r="A783" s="106" t="str">
        <f t="shared" si="220"/>
        <v>22.1.00.00.00.00.00</v>
      </c>
      <c r="B783" s="106">
        <f t="shared" si="221"/>
        <v>22</v>
      </c>
      <c r="C783" s="107" t="str">
        <f t="shared" si="222"/>
        <v>1</v>
      </c>
      <c r="D783" s="32" t="s">
        <v>7024</v>
      </c>
      <c r="E783" s="32" t="s">
        <v>7024</v>
      </c>
      <c r="F783" s="32" t="s">
        <v>7024</v>
      </c>
      <c r="G783" s="32" t="s">
        <v>7024</v>
      </c>
      <c r="H783" s="32" t="s">
        <v>7024</v>
      </c>
      <c r="I783" s="33"/>
      <c r="J783" s="17" t="s">
        <v>93</v>
      </c>
      <c r="K783" s="150" t="str">
        <f t="shared" si="223"/>
        <v>-</v>
      </c>
      <c r="L783" s="123"/>
      <c r="M783" s="123"/>
      <c r="N783" s="123"/>
      <c r="O783" s="123"/>
      <c r="P783" s="123"/>
      <c r="Q783" s="123"/>
      <c r="AC783" s="50" t="str">
        <f t="shared" si="225"/>
        <v>22.1</v>
      </c>
      <c r="AD783" s="19">
        <f t="shared" si="226"/>
        <v>762</v>
      </c>
      <c r="AE783" s="49" t="str">
        <f t="shared" si="224"/>
        <v>22.1762</v>
      </c>
      <c r="BD783" s="19" t="e">
        <f>VLOOKUP(AE783,ORGANOGRAMAES!$C$1:$N$6000,2,0)</f>
        <v>#N/A</v>
      </c>
      <c r="BE783" s="19" t="e">
        <f>VLOOKUP(AE783,ORGANOGRAMAES!$C$1:$N$6000,3,0)</f>
        <v>#N/A</v>
      </c>
      <c r="BF783" s="19" t="e">
        <f>VLOOKUP(AE783,ORGANOGRAMAES!$C$1:$N$6000,4,0)</f>
        <v>#N/A</v>
      </c>
      <c r="BG783" s="19" t="e">
        <f>VLOOKUP(AE783,ORGANOGRAMAES!$C$1:$N$6000,5,0)</f>
        <v>#N/A</v>
      </c>
      <c r="BH783" s="19" t="e">
        <f>VLOOKUP(AE783,ORGANOGRAMAES!$C$1:$N$6000,6,0)</f>
        <v>#N/A</v>
      </c>
      <c r="BI783" s="19" t="e">
        <f>VLOOKUP(AE783,ORGANOGRAMAES!$C$1:$N$6000,7,0)</f>
        <v>#N/A</v>
      </c>
      <c r="BJ783" s="19" t="e">
        <f>VLOOKUP(AE783,ORGANOGRAMAES!$C$1:$N$6000,8,0)</f>
        <v>#N/A</v>
      </c>
      <c r="BK783" s="19" t="e">
        <f>VLOOKUP(AE783,ORGANOGRAMAES!$C$1:$N$6000,9,0)</f>
        <v>#N/A</v>
      </c>
      <c r="BL783" s="19" t="e">
        <f>VLOOKUP(AE783,ORGANOGRAMAES!$C$1:$N$6000,10,0)</f>
        <v>#N/A</v>
      </c>
      <c r="BM783" s="19" t="e">
        <f>VLOOKUP(AE783,ORGANOGRAMAES!$C$1:$N$6000,11,0)</f>
        <v>#N/A</v>
      </c>
      <c r="BN783" s="19" t="e">
        <f>VLOOKUP(AE783,ORGANOGRAMAES!$C$1:$N$6000,12,0)</f>
        <v>#N/A</v>
      </c>
      <c r="BP783" s="19" t="str">
        <f t="shared" si="209"/>
        <v>-</v>
      </c>
      <c r="BQ783" s="19" t="str">
        <f t="shared" si="210"/>
        <v>-</v>
      </c>
      <c r="BR783" s="19" t="str">
        <f t="shared" si="211"/>
        <v>-</v>
      </c>
      <c r="BS783" s="19" t="str">
        <f t="shared" si="212"/>
        <v>-</v>
      </c>
      <c r="BT783" s="19" t="str">
        <f t="shared" si="213"/>
        <v>-</v>
      </c>
      <c r="BU783" s="19" t="str">
        <f t="shared" si="214"/>
        <v>-</v>
      </c>
      <c r="BV783" s="19" t="str">
        <f t="shared" si="215"/>
        <v>-</v>
      </c>
      <c r="BW783" s="19" t="str">
        <f t="shared" si="216"/>
        <v>-</v>
      </c>
      <c r="BX783" s="19" t="str">
        <f t="shared" si="217"/>
        <v>-</v>
      </c>
      <c r="BY783" s="19" t="str">
        <f t="shared" si="218"/>
        <v>-</v>
      </c>
      <c r="BZ783" s="19" t="str">
        <f t="shared" si="219"/>
        <v>-</v>
      </c>
    </row>
    <row r="784" spans="1:78">
      <c r="A784" s="106" t="str">
        <f t="shared" si="220"/>
        <v>22.1.00.00.00.00.00</v>
      </c>
      <c r="B784" s="106">
        <f t="shared" si="221"/>
        <v>22</v>
      </c>
      <c r="C784" s="107" t="str">
        <f t="shared" si="222"/>
        <v>1</v>
      </c>
      <c r="D784" s="32" t="s">
        <v>7024</v>
      </c>
      <c r="E784" s="32" t="s">
        <v>7024</v>
      </c>
      <c r="F784" s="32" t="s">
        <v>7024</v>
      </c>
      <c r="G784" s="32" t="s">
        <v>7024</v>
      </c>
      <c r="H784" s="32" t="s">
        <v>7024</v>
      </c>
      <c r="I784" s="33"/>
      <c r="J784" s="17" t="s">
        <v>93</v>
      </c>
      <c r="K784" s="150" t="str">
        <f t="shared" si="223"/>
        <v>-</v>
      </c>
      <c r="L784" s="123"/>
      <c r="M784" s="123"/>
      <c r="N784" s="123"/>
      <c r="O784" s="123"/>
      <c r="P784" s="123"/>
      <c r="Q784" s="123"/>
      <c r="AC784" s="50" t="str">
        <f t="shared" si="225"/>
        <v>22.1</v>
      </c>
      <c r="AD784" s="19">
        <f t="shared" si="226"/>
        <v>763</v>
      </c>
      <c r="AE784" s="49" t="str">
        <f t="shared" si="224"/>
        <v>22.1763</v>
      </c>
      <c r="BD784" s="19" t="e">
        <f>VLOOKUP(AE784,ORGANOGRAMAES!$C$1:$N$6000,2,0)</f>
        <v>#N/A</v>
      </c>
      <c r="BE784" s="19" t="e">
        <f>VLOOKUP(AE784,ORGANOGRAMAES!$C$1:$N$6000,3,0)</f>
        <v>#N/A</v>
      </c>
      <c r="BF784" s="19" t="e">
        <f>VLOOKUP(AE784,ORGANOGRAMAES!$C$1:$N$6000,4,0)</f>
        <v>#N/A</v>
      </c>
      <c r="BG784" s="19" t="e">
        <f>VLOOKUP(AE784,ORGANOGRAMAES!$C$1:$N$6000,5,0)</f>
        <v>#N/A</v>
      </c>
      <c r="BH784" s="19" t="e">
        <f>VLOOKUP(AE784,ORGANOGRAMAES!$C$1:$N$6000,6,0)</f>
        <v>#N/A</v>
      </c>
      <c r="BI784" s="19" t="e">
        <f>VLOOKUP(AE784,ORGANOGRAMAES!$C$1:$N$6000,7,0)</f>
        <v>#N/A</v>
      </c>
      <c r="BJ784" s="19" t="e">
        <f>VLOOKUP(AE784,ORGANOGRAMAES!$C$1:$N$6000,8,0)</f>
        <v>#N/A</v>
      </c>
      <c r="BK784" s="19" t="e">
        <f>VLOOKUP(AE784,ORGANOGRAMAES!$C$1:$N$6000,9,0)</f>
        <v>#N/A</v>
      </c>
      <c r="BL784" s="19" t="e">
        <f>VLOOKUP(AE784,ORGANOGRAMAES!$C$1:$N$6000,10,0)</f>
        <v>#N/A</v>
      </c>
      <c r="BM784" s="19" t="e">
        <f>VLOOKUP(AE784,ORGANOGRAMAES!$C$1:$N$6000,11,0)</f>
        <v>#N/A</v>
      </c>
      <c r="BN784" s="19" t="e">
        <f>VLOOKUP(AE784,ORGANOGRAMAES!$C$1:$N$6000,12,0)</f>
        <v>#N/A</v>
      </c>
      <c r="BP784" s="19" t="str">
        <f t="shared" si="209"/>
        <v>-</v>
      </c>
      <c r="BQ784" s="19" t="str">
        <f t="shared" si="210"/>
        <v>-</v>
      </c>
      <c r="BR784" s="19" t="str">
        <f t="shared" si="211"/>
        <v>-</v>
      </c>
      <c r="BS784" s="19" t="str">
        <f t="shared" si="212"/>
        <v>-</v>
      </c>
      <c r="BT784" s="19" t="str">
        <f t="shared" si="213"/>
        <v>-</v>
      </c>
      <c r="BU784" s="19" t="str">
        <f t="shared" si="214"/>
        <v>-</v>
      </c>
      <c r="BV784" s="19" t="str">
        <f t="shared" si="215"/>
        <v>-</v>
      </c>
      <c r="BW784" s="19" t="str">
        <f t="shared" si="216"/>
        <v>-</v>
      </c>
      <c r="BX784" s="19" t="str">
        <f t="shared" si="217"/>
        <v>-</v>
      </c>
      <c r="BY784" s="19" t="str">
        <f t="shared" si="218"/>
        <v>-</v>
      </c>
      <c r="BZ784" s="19" t="str">
        <f t="shared" si="219"/>
        <v>-</v>
      </c>
    </row>
    <row r="785" spans="1:78">
      <c r="A785" s="106" t="str">
        <f t="shared" si="220"/>
        <v>22.1.00.00.00.00.00</v>
      </c>
      <c r="B785" s="106">
        <f t="shared" si="221"/>
        <v>22</v>
      </c>
      <c r="C785" s="107" t="str">
        <f t="shared" si="222"/>
        <v>1</v>
      </c>
      <c r="D785" s="32" t="s">
        <v>7024</v>
      </c>
      <c r="E785" s="32" t="s">
        <v>7024</v>
      </c>
      <c r="F785" s="32" t="s">
        <v>7024</v>
      </c>
      <c r="G785" s="32" t="s">
        <v>7024</v>
      </c>
      <c r="H785" s="32" t="s">
        <v>7024</v>
      </c>
      <c r="I785" s="33"/>
      <c r="J785" s="17" t="s">
        <v>93</v>
      </c>
      <c r="K785" s="150" t="str">
        <f t="shared" si="223"/>
        <v>-</v>
      </c>
      <c r="L785" s="123"/>
      <c r="M785" s="123"/>
      <c r="N785" s="123"/>
      <c r="O785" s="123"/>
      <c r="P785" s="123"/>
      <c r="Q785" s="123"/>
      <c r="AC785" s="50" t="str">
        <f t="shared" si="225"/>
        <v>22.1</v>
      </c>
      <c r="AD785" s="19">
        <f t="shared" si="226"/>
        <v>764</v>
      </c>
      <c r="AE785" s="49" t="str">
        <f t="shared" si="224"/>
        <v>22.1764</v>
      </c>
      <c r="BD785" s="19" t="e">
        <f>VLOOKUP(AE785,ORGANOGRAMAES!$C$1:$N$6000,2,0)</f>
        <v>#N/A</v>
      </c>
      <c r="BE785" s="19" t="e">
        <f>VLOOKUP(AE785,ORGANOGRAMAES!$C$1:$N$6000,3,0)</f>
        <v>#N/A</v>
      </c>
      <c r="BF785" s="19" t="e">
        <f>VLOOKUP(AE785,ORGANOGRAMAES!$C$1:$N$6000,4,0)</f>
        <v>#N/A</v>
      </c>
      <c r="BG785" s="19" t="e">
        <f>VLOOKUP(AE785,ORGANOGRAMAES!$C$1:$N$6000,5,0)</f>
        <v>#N/A</v>
      </c>
      <c r="BH785" s="19" t="e">
        <f>VLOOKUP(AE785,ORGANOGRAMAES!$C$1:$N$6000,6,0)</f>
        <v>#N/A</v>
      </c>
      <c r="BI785" s="19" t="e">
        <f>VLOOKUP(AE785,ORGANOGRAMAES!$C$1:$N$6000,7,0)</f>
        <v>#N/A</v>
      </c>
      <c r="BJ785" s="19" t="e">
        <f>VLOOKUP(AE785,ORGANOGRAMAES!$C$1:$N$6000,8,0)</f>
        <v>#N/A</v>
      </c>
      <c r="BK785" s="19" t="e">
        <f>VLOOKUP(AE785,ORGANOGRAMAES!$C$1:$N$6000,9,0)</f>
        <v>#N/A</v>
      </c>
      <c r="BL785" s="19" t="e">
        <f>VLOOKUP(AE785,ORGANOGRAMAES!$C$1:$N$6000,10,0)</f>
        <v>#N/A</v>
      </c>
      <c r="BM785" s="19" t="e">
        <f>VLOOKUP(AE785,ORGANOGRAMAES!$C$1:$N$6000,11,0)</f>
        <v>#N/A</v>
      </c>
      <c r="BN785" s="19" t="e">
        <f>VLOOKUP(AE785,ORGANOGRAMAES!$C$1:$N$6000,12,0)</f>
        <v>#N/A</v>
      </c>
      <c r="BP785" s="19" t="str">
        <f t="shared" si="209"/>
        <v>-</v>
      </c>
      <c r="BQ785" s="19" t="str">
        <f t="shared" si="210"/>
        <v>-</v>
      </c>
      <c r="BR785" s="19" t="str">
        <f t="shared" si="211"/>
        <v>-</v>
      </c>
      <c r="BS785" s="19" t="str">
        <f t="shared" si="212"/>
        <v>-</v>
      </c>
      <c r="BT785" s="19" t="str">
        <f t="shared" si="213"/>
        <v>-</v>
      </c>
      <c r="BU785" s="19" t="str">
        <f t="shared" si="214"/>
        <v>-</v>
      </c>
      <c r="BV785" s="19" t="str">
        <f t="shared" si="215"/>
        <v>-</v>
      </c>
      <c r="BW785" s="19" t="str">
        <f t="shared" si="216"/>
        <v>-</v>
      </c>
      <c r="BX785" s="19" t="str">
        <f t="shared" si="217"/>
        <v>-</v>
      </c>
      <c r="BY785" s="19" t="str">
        <f t="shared" si="218"/>
        <v>-</v>
      </c>
      <c r="BZ785" s="19" t="str">
        <f t="shared" si="219"/>
        <v>-</v>
      </c>
    </row>
    <row r="786" spans="1:78">
      <c r="A786" s="106" t="str">
        <f t="shared" si="220"/>
        <v>22.1.00.00.00.00.00</v>
      </c>
      <c r="B786" s="106">
        <f t="shared" si="221"/>
        <v>22</v>
      </c>
      <c r="C786" s="107" t="str">
        <f t="shared" si="222"/>
        <v>1</v>
      </c>
      <c r="D786" s="32" t="s">
        <v>7024</v>
      </c>
      <c r="E786" s="32" t="s">
        <v>7024</v>
      </c>
      <c r="F786" s="32" t="s">
        <v>7024</v>
      </c>
      <c r="G786" s="32" t="s">
        <v>7024</v>
      </c>
      <c r="H786" s="32" t="s">
        <v>7024</v>
      </c>
      <c r="I786" s="33"/>
      <c r="J786" s="17" t="s">
        <v>93</v>
      </c>
      <c r="K786" s="150" t="str">
        <f t="shared" si="223"/>
        <v>-</v>
      </c>
      <c r="L786" s="123"/>
      <c r="M786" s="123"/>
      <c r="N786" s="123"/>
      <c r="O786" s="123"/>
      <c r="P786" s="123"/>
      <c r="Q786" s="123"/>
      <c r="AC786" s="50" t="str">
        <f t="shared" si="225"/>
        <v>22.1</v>
      </c>
      <c r="AD786" s="19">
        <f t="shared" si="226"/>
        <v>765</v>
      </c>
      <c r="AE786" s="49" t="str">
        <f t="shared" si="224"/>
        <v>22.1765</v>
      </c>
      <c r="BD786" s="19" t="e">
        <f>VLOOKUP(AE786,ORGANOGRAMAES!$C$1:$N$6000,2,0)</f>
        <v>#N/A</v>
      </c>
      <c r="BE786" s="19" t="e">
        <f>VLOOKUP(AE786,ORGANOGRAMAES!$C$1:$N$6000,3,0)</f>
        <v>#N/A</v>
      </c>
      <c r="BF786" s="19" t="e">
        <f>VLOOKUP(AE786,ORGANOGRAMAES!$C$1:$N$6000,4,0)</f>
        <v>#N/A</v>
      </c>
      <c r="BG786" s="19" t="e">
        <f>VLOOKUP(AE786,ORGANOGRAMAES!$C$1:$N$6000,5,0)</f>
        <v>#N/A</v>
      </c>
      <c r="BH786" s="19" t="e">
        <f>VLOOKUP(AE786,ORGANOGRAMAES!$C$1:$N$6000,6,0)</f>
        <v>#N/A</v>
      </c>
      <c r="BI786" s="19" t="e">
        <f>VLOOKUP(AE786,ORGANOGRAMAES!$C$1:$N$6000,7,0)</f>
        <v>#N/A</v>
      </c>
      <c r="BJ786" s="19" t="e">
        <f>VLOOKUP(AE786,ORGANOGRAMAES!$C$1:$N$6000,8,0)</f>
        <v>#N/A</v>
      </c>
      <c r="BK786" s="19" t="e">
        <f>VLOOKUP(AE786,ORGANOGRAMAES!$C$1:$N$6000,9,0)</f>
        <v>#N/A</v>
      </c>
      <c r="BL786" s="19" t="e">
        <f>VLOOKUP(AE786,ORGANOGRAMAES!$C$1:$N$6000,10,0)</f>
        <v>#N/A</v>
      </c>
      <c r="BM786" s="19" t="e">
        <f>VLOOKUP(AE786,ORGANOGRAMAES!$C$1:$N$6000,11,0)</f>
        <v>#N/A</v>
      </c>
      <c r="BN786" s="19" t="e">
        <f>VLOOKUP(AE786,ORGANOGRAMAES!$C$1:$N$6000,12,0)</f>
        <v>#N/A</v>
      </c>
      <c r="BP786" s="19" t="str">
        <f t="shared" si="209"/>
        <v>-</v>
      </c>
      <c r="BQ786" s="19" t="str">
        <f t="shared" si="210"/>
        <v>-</v>
      </c>
      <c r="BR786" s="19" t="str">
        <f t="shared" si="211"/>
        <v>-</v>
      </c>
      <c r="BS786" s="19" t="str">
        <f t="shared" si="212"/>
        <v>-</v>
      </c>
      <c r="BT786" s="19" t="str">
        <f t="shared" si="213"/>
        <v>-</v>
      </c>
      <c r="BU786" s="19" t="str">
        <f t="shared" si="214"/>
        <v>-</v>
      </c>
      <c r="BV786" s="19" t="str">
        <f t="shared" si="215"/>
        <v>-</v>
      </c>
      <c r="BW786" s="19" t="str">
        <f t="shared" si="216"/>
        <v>-</v>
      </c>
      <c r="BX786" s="19" t="str">
        <f t="shared" si="217"/>
        <v>-</v>
      </c>
      <c r="BY786" s="19" t="str">
        <f t="shared" si="218"/>
        <v>-</v>
      </c>
      <c r="BZ786" s="19" t="str">
        <f t="shared" si="219"/>
        <v>-</v>
      </c>
    </row>
    <row r="787" spans="1:78">
      <c r="A787" s="106" t="str">
        <f t="shared" si="220"/>
        <v>22.1.00.00.00.00.00</v>
      </c>
      <c r="B787" s="106">
        <f t="shared" si="221"/>
        <v>22</v>
      </c>
      <c r="C787" s="107" t="str">
        <f t="shared" si="222"/>
        <v>1</v>
      </c>
      <c r="D787" s="32" t="s">
        <v>7024</v>
      </c>
      <c r="E787" s="32" t="s">
        <v>7024</v>
      </c>
      <c r="F787" s="32" t="s">
        <v>7024</v>
      </c>
      <c r="G787" s="32" t="s">
        <v>7024</v>
      </c>
      <c r="H787" s="32" t="s">
        <v>7024</v>
      </c>
      <c r="I787" s="33"/>
      <c r="J787" s="17" t="s">
        <v>93</v>
      </c>
      <c r="K787" s="150" t="str">
        <f t="shared" si="223"/>
        <v>-</v>
      </c>
      <c r="L787" s="123"/>
      <c r="M787" s="123"/>
      <c r="N787" s="123"/>
      <c r="O787" s="123"/>
      <c r="P787" s="123"/>
      <c r="Q787" s="123"/>
      <c r="AC787" s="50" t="str">
        <f t="shared" si="225"/>
        <v>22.1</v>
      </c>
      <c r="AD787" s="19">
        <f t="shared" si="226"/>
        <v>766</v>
      </c>
      <c r="AE787" s="49" t="str">
        <f t="shared" si="224"/>
        <v>22.1766</v>
      </c>
      <c r="BD787" s="19" t="e">
        <f>VLOOKUP(AE787,ORGANOGRAMAES!$C$1:$N$6000,2,0)</f>
        <v>#N/A</v>
      </c>
      <c r="BE787" s="19" t="e">
        <f>VLOOKUP(AE787,ORGANOGRAMAES!$C$1:$N$6000,3,0)</f>
        <v>#N/A</v>
      </c>
      <c r="BF787" s="19" t="e">
        <f>VLOOKUP(AE787,ORGANOGRAMAES!$C$1:$N$6000,4,0)</f>
        <v>#N/A</v>
      </c>
      <c r="BG787" s="19" t="e">
        <f>VLOOKUP(AE787,ORGANOGRAMAES!$C$1:$N$6000,5,0)</f>
        <v>#N/A</v>
      </c>
      <c r="BH787" s="19" t="e">
        <f>VLOOKUP(AE787,ORGANOGRAMAES!$C$1:$N$6000,6,0)</f>
        <v>#N/A</v>
      </c>
      <c r="BI787" s="19" t="e">
        <f>VLOOKUP(AE787,ORGANOGRAMAES!$C$1:$N$6000,7,0)</f>
        <v>#N/A</v>
      </c>
      <c r="BJ787" s="19" t="e">
        <f>VLOOKUP(AE787,ORGANOGRAMAES!$C$1:$N$6000,8,0)</f>
        <v>#N/A</v>
      </c>
      <c r="BK787" s="19" t="e">
        <f>VLOOKUP(AE787,ORGANOGRAMAES!$C$1:$N$6000,9,0)</f>
        <v>#N/A</v>
      </c>
      <c r="BL787" s="19" t="e">
        <f>VLOOKUP(AE787,ORGANOGRAMAES!$C$1:$N$6000,10,0)</f>
        <v>#N/A</v>
      </c>
      <c r="BM787" s="19" t="e">
        <f>VLOOKUP(AE787,ORGANOGRAMAES!$C$1:$N$6000,11,0)</f>
        <v>#N/A</v>
      </c>
      <c r="BN787" s="19" t="e">
        <f>VLOOKUP(AE787,ORGANOGRAMAES!$C$1:$N$6000,12,0)</f>
        <v>#N/A</v>
      </c>
      <c r="BP787" s="19" t="str">
        <f t="shared" ref="BP787:BP850" si="227">IFERROR(+BD787,"-")</f>
        <v>-</v>
      </c>
      <c r="BQ787" s="19" t="str">
        <f t="shared" ref="BQ787:BQ850" si="228">IFERROR(+BE787,"-")</f>
        <v>-</v>
      </c>
      <c r="BR787" s="19" t="str">
        <f t="shared" ref="BR787:BR850" si="229">IFERROR(+BF787,"-")</f>
        <v>-</v>
      </c>
      <c r="BS787" s="19" t="str">
        <f t="shared" ref="BS787:BS850" si="230">IFERROR(+BG787,"-")</f>
        <v>-</v>
      </c>
      <c r="BT787" s="19" t="str">
        <f t="shared" ref="BT787:BT850" si="231">IFERROR(+BH787,"-")</f>
        <v>-</v>
      </c>
      <c r="BU787" s="19" t="str">
        <f t="shared" ref="BU787:BU850" si="232">IFERROR(+BI787,"-")</f>
        <v>-</v>
      </c>
      <c r="BV787" s="19" t="str">
        <f t="shared" ref="BV787:BV850" si="233">IFERROR(+BJ787,"-")</f>
        <v>-</v>
      </c>
      <c r="BW787" s="19" t="str">
        <f t="shared" ref="BW787:BW850" si="234">IFERROR(+BK787,"-")</f>
        <v>-</v>
      </c>
      <c r="BX787" s="19" t="str">
        <f t="shared" ref="BX787:BX850" si="235">IFERROR(+BL787,"-")</f>
        <v>-</v>
      </c>
      <c r="BY787" s="19" t="str">
        <f t="shared" ref="BY787:BY850" si="236">IFERROR(+BM787,"-")</f>
        <v>-</v>
      </c>
      <c r="BZ787" s="19" t="str">
        <f t="shared" ref="BZ787:BZ850" si="237">IFERROR(+BN787,"-")</f>
        <v>-</v>
      </c>
    </row>
    <row r="788" spans="1:78">
      <c r="A788" s="106" t="str">
        <f t="shared" ref="A788:A851" si="238">CONCATENATE(B788,".",C788,".",D788,".",E788,".",F788,".",G788,".",H788)</f>
        <v>22.1.00.00.00.00.00</v>
      </c>
      <c r="B788" s="106">
        <f t="shared" si="221"/>
        <v>22</v>
      </c>
      <c r="C788" s="107" t="str">
        <f t="shared" si="222"/>
        <v>1</v>
      </c>
      <c r="D788" s="32" t="s">
        <v>7024</v>
      </c>
      <c r="E788" s="32" t="s">
        <v>7024</v>
      </c>
      <c r="F788" s="32" t="s">
        <v>7024</v>
      </c>
      <c r="G788" s="32" t="s">
        <v>7024</v>
      </c>
      <c r="H788" s="32" t="s">
        <v>7024</v>
      </c>
      <c r="I788" s="33"/>
      <c r="J788" s="17" t="s">
        <v>93</v>
      </c>
      <c r="K788" s="150" t="str">
        <f t="shared" si="223"/>
        <v>-</v>
      </c>
      <c r="L788" s="123"/>
      <c r="M788" s="123"/>
      <c r="N788" s="123"/>
      <c r="O788" s="123"/>
      <c r="P788" s="123"/>
      <c r="Q788" s="123"/>
      <c r="AC788" s="50" t="str">
        <f t="shared" si="225"/>
        <v>22.1</v>
      </c>
      <c r="AD788" s="19">
        <f t="shared" si="226"/>
        <v>767</v>
      </c>
      <c r="AE788" s="49" t="str">
        <f t="shared" si="224"/>
        <v>22.1767</v>
      </c>
      <c r="BD788" s="19" t="e">
        <f>VLOOKUP(AE788,ORGANOGRAMAES!$C$1:$N$6000,2,0)</f>
        <v>#N/A</v>
      </c>
      <c r="BE788" s="19" t="e">
        <f>VLOOKUP(AE788,ORGANOGRAMAES!$C$1:$N$6000,3,0)</f>
        <v>#N/A</v>
      </c>
      <c r="BF788" s="19" t="e">
        <f>VLOOKUP(AE788,ORGANOGRAMAES!$C$1:$N$6000,4,0)</f>
        <v>#N/A</v>
      </c>
      <c r="BG788" s="19" t="e">
        <f>VLOOKUP(AE788,ORGANOGRAMAES!$C$1:$N$6000,5,0)</f>
        <v>#N/A</v>
      </c>
      <c r="BH788" s="19" t="e">
        <f>VLOOKUP(AE788,ORGANOGRAMAES!$C$1:$N$6000,6,0)</f>
        <v>#N/A</v>
      </c>
      <c r="BI788" s="19" t="e">
        <f>VLOOKUP(AE788,ORGANOGRAMAES!$C$1:$N$6000,7,0)</f>
        <v>#N/A</v>
      </c>
      <c r="BJ788" s="19" t="e">
        <f>VLOOKUP(AE788,ORGANOGRAMAES!$C$1:$N$6000,8,0)</f>
        <v>#N/A</v>
      </c>
      <c r="BK788" s="19" t="e">
        <f>VLOOKUP(AE788,ORGANOGRAMAES!$C$1:$N$6000,9,0)</f>
        <v>#N/A</v>
      </c>
      <c r="BL788" s="19" t="e">
        <f>VLOOKUP(AE788,ORGANOGRAMAES!$C$1:$N$6000,10,0)</f>
        <v>#N/A</v>
      </c>
      <c r="BM788" s="19" t="e">
        <f>VLOOKUP(AE788,ORGANOGRAMAES!$C$1:$N$6000,11,0)</f>
        <v>#N/A</v>
      </c>
      <c r="BN788" s="19" t="e">
        <f>VLOOKUP(AE788,ORGANOGRAMAES!$C$1:$N$6000,12,0)</f>
        <v>#N/A</v>
      </c>
      <c r="BP788" s="19" t="str">
        <f t="shared" si="227"/>
        <v>-</v>
      </c>
      <c r="BQ788" s="19" t="str">
        <f t="shared" si="228"/>
        <v>-</v>
      </c>
      <c r="BR788" s="19" t="str">
        <f t="shared" si="229"/>
        <v>-</v>
      </c>
      <c r="BS788" s="19" t="str">
        <f t="shared" si="230"/>
        <v>-</v>
      </c>
      <c r="BT788" s="19" t="str">
        <f t="shared" si="231"/>
        <v>-</v>
      </c>
      <c r="BU788" s="19" t="str">
        <f t="shared" si="232"/>
        <v>-</v>
      </c>
      <c r="BV788" s="19" t="str">
        <f t="shared" si="233"/>
        <v>-</v>
      </c>
      <c r="BW788" s="19" t="str">
        <f t="shared" si="234"/>
        <v>-</v>
      </c>
      <c r="BX788" s="19" t="str">
        <f t="shared" si="235"/>
        <v>-</v>
      </c>
      <c r="BY788" s="19" t="str">
        <f t="shared" si="236"/>
        <v>-</v>
      </c>
      <c r="BZ788" s="19" t="str">
        <f t="shared" si="237"/>
        <v>-</v>
      </c>
    </row>
    <row r="789" spans="1:78">
      <c r="A789" s="106" t="str">
        <f t="shared" si="238"/>
        <v>22.1.00.00.00.00.00</v>
      </c>
      <c r="B789" s="106">
        <f t="shared" ref="B789:B852" si="239">+B788</f>
        <v>22</v>
      </c>
      <c r="C789" s="107" t="str">
        <f t="shared" si="222"/>
        <v>1</v>
      </c>
      <c r="D789" s="32" t="s">
        <v>7024</v>
      </c>
      <c r="E789" s="32" t="s">
        <v>7024</v>
      </c>
      <c r="F789" s="32" t="s">
        <v>7024</v>
      </c>
      <c r="G789" s="32" t="s">
        <v>7024</v>
      </c>
      <c r="H789" s="32" t="s">
        <v>7024</v>
      </c>
      <c r="I789" s="33"/>
      <c r="J789" s="17" t="s">
        <v>93</v>
      </c>
      <c r="K789" s="150" t="str">
        <f t="shared" si="223"/>
        <v>-</v>
      </c>
      <c r="L789" s="123"/>
      <c r="M789" s="123"/>
      <c r="N789" s="123"/>
      <c r="O789" s="123"/>
      <c r="P789" s="123"/>
      <c r="Q789" s="123"/>
      <c r="AC789" s="50" t="str">
        <f t="shared" si="225"/>
        <v>22.1</v>
      </c>
      <c r="AD789" s="19">
        <f t="shared" si="226"/>
        <v>768</v>
      </c>
      <c r="AE789" s="49" t="str">
        <f t="shared" si="224"/>
        <v>22.1768</v>
      </c>
      <c r="BD789" s="19" t="e">
        <f>VLOOKUP(AE789,ORGANOGRAMAES!$C$1:$N$6000,2,0)</f>
        <v>#N/A</v>
      </c>
      <c r="BE789" s="19" t="e">
        <f>VLOOKUP(AE789,ORGANOGRAMAES!$C$1:$N$6000,3,0)</f>
        <v>#N/A</v>
      </c>
      <c r="BF789" s="19" t="e">
        <f>VLOOKUP(AE789,ORGANOGRAMAES!$C$1:$N$6000,4,0)</f>
        <v>#N/A</v>
      </c>
      <c r="BG789" s="19" t="e">
        <f>VLOOKUP(AE789,ORGANOGRAMAES!$C$1:$N$6000,5,0)</f>
        <v>#N/A</v>
      </c>
      <c r="BH789" s="19" t="e">
        <f>VLOOKUP(AE789,ORGANOGRAMAES!$C$1:$N$6000,6,0)</f>
        <v>#N/A</v>
      </c>
      <c r="BI789" s="19" t="e">
        <f>VLOOKUP(AE789,ORGANOGRAMAES!$C$1:$N$6000,7,0)</f>
        <v>#N/A</v>
      </c>
      <c r="BJ789" s="19" t="e">
        <f>VLOOKUP(AE789,ORGANOGRAMAES!$C$1:$N$6000,8,0)</f>
        <v>#N/A</v>
      </c>
      <c r="BK789" s="19" t="e">
        <f>VLOOKUP(AE789,ORGANOGRAMAES!$C$1:$N$6000,9,0)</f>
        <v>#N/A</v>
      </c>
      <c r="BL789" s="19" t="e">
        <f>VLOOKUP(AE789,ORGANOGRAMAES!$C$1:$N$6000,10,0)</f>
        <v>#N/A</v>
      </c>
      <c r="BM789" s="19" t="e">
        <f>VLOOKUP(AE789,ORGANOGRAMAES!$C$1:$N$6000,11,0)</f>
        <v>#N/A</v>
      </c>
      <c r="BN789" s="19" t="e">
        <f>VLOOKUP(AE789,ORGANOGRAMAES!$C$1:$N$6000,12,0)</f>
        <v>#N/A</v>
      </c>
      <c r="BP789" s="19" t="str">
        <f t="shared" si="227"/>
        <v>-</v>
      </c>
      <c r="BQ789" s="19" t="str">
        <f t="shared" si="228"/>
        <v>-</v>
      </c>
      <c r="BR789" s="19" t="str">
        <f t="shared" si="229"/>
        <v>-</v>
      </c>
      <c r="BS789" s="19" t="str">
        <f t="shared" si="230"/>
        <v>-</v>
      </c>
      <c r="BT789" s="19" t="str">
        <f t="shared" si="231"/>
        <v>-</v>
      </c>
      <c r="BU789" s="19" t="str">
        <f t="shared" si="232"/>
        <v>-</v>
      </c>
      <c r="BV789" s="19" t="str">
        <f t="shared" si="233"/>
        <v>-</v>
      </c>
      <c r="BW789" s="19" t="str">
        <f t="shared" si="234"/>
        <v>-</v>
      </c>
      <c r="BX789" s="19" t="str">
        <f t="shared" si="235"/>
        <v>-</v>
      </c>
      <c r="BY789" s="19" t="str">
        <f t="shared" si="236"/>
        <v>-</v>
      </c>
      <c r="BZ789" s="19" t="str">
        <f t="shared" si="237"/>
        <v>-</v>
      </c>
    </row>
    <row r="790" spans="1:78">
      <c r="A790" s="106" t="str">
        <f t="shared" si="238"/>
        <v>22.1.00.00.00.00.00</v>
      </c>
      <c r="B790" s="106">
        <f t="shared" si="239"/>
        <v>22</v>
      </c>
      <c r="C790" s="107" t="str">
        <f t="shared" ref="C790:C853" si="240">+C789</f>
        <v>1</v>
      </c>
      <c r="D790" s="32" t="s">
        <v>7024</v>
      </c>
      <c r="E790" s="32" t="s">
        <v>7024</v>
      </c>
      <c r="F790" s="32" t="s">
        <v>7024</v>
      </c>
      <c r="G790" s="32" t="s">
        <v>7024</v>
      </c>
      <c r="H790" s="32" t="s">
        <v>7024</v>
      </c>
      <c r="I790" s="33"/>
      <c r="J790" s="17" t="s">
        <v>93</v>
      </c>
      <c r="K790" s="150" t="str">
        <f t="shared" ref="K790:K853" si="241">IFERROR(+VLOOKUP(I790,$BC$18:$BN$1031,4,0),"-")</f>
        <v>-</v>
      </c>
      <c r="L790" s="123"/>
      <c r="M790" s="123"/>
      <c r="N790" s="123"/>
      <c r="O790" s="123"/>
      <c r="P790" s="123"/>
      <c r="Q790" s="123"/>
      <c r="AC790" s="50" t="str">
        <f t="shared" si="225"/>
        <v>22.1</v>
      </c>
      <c r="AD790" s="19">
        <f t="shared" si="226"/>
        <v>769</v>
      </c>
      <c r="AE790" s="49" t="str">
        <f t="shared" si="224"/>
        <v>22.1769</v>
      </c>
      <c r="BD790" s="19" t="e">
        <f>VLOOKUP(AE790,ORGANOGRAMAES!$C$1:$N$6000,2,0)</f>
        <v>#N/A</v>
      </c>
      <c r="BE790" s="19" t="e">
        <f>VLOOKUP(AE790,ORGANOGRAMAES!$C$1:$N$6000,3,0)</f>
        <v>#N/A</v>
      </c>
      <c r="BF790" s="19" t="e">
        <f>VLOOKUP(AE790,ORGANOGRAMAES!$C$1:$N$6000,4,0)</f>
        <v>#N/A</v>
      </c>
      <c r="BG790" s="19" t="e">
        <f>VLOOKUP(AE790,ORGANOGRAMAES!$C$1:$N$6000,5,0)</f>
        <v>#N/A</v>
      </c>
      <c r="BH790" s="19" t="e">
        <f>VLOOKUP(AE790,ORGANOGRAMAES!$C$1:$N$6000,6,0)</f>
        <v>#N/A</v>
      </c>
      <c r="BI790" s="19" t="e">
        <f>VLOOKUP(AE790,ORGANOGRAMAES!$C$1:$N$6000,7,0)</f>
        <v>#N/A</v>
      </c>
      <c r="BJ790" s="19" t="e">
        <f>VLOOKUP(AE790,ORGANOGRAMAES!$C$1:$N$6000,8,0)</f>
        <v>#N/A</v>
      </c>
      <c r="BK790" s="19" t="e">
        <f>VLOOKUP(AE790,ORGANOGRAMAES!$C$1:$N$6000,9,0)</f>
        <v>#N/A</v>
      </c>
      <c r="BL790" s="19" t="e">
        <f>VLOOKUP(AE790,ORGANOGRAMAES!$C$1:$N$6000,10,0)</f>
        <v>#N/A</v>
      </c>
      <c r="BM790" s="19" t="e">
        <f>VLOOKUP(AE790,ORGANOGRAMAES!$C$1:$N$6000,11,0)</f>
        <v>#N/A</v>
      </c>
      <c r="BN790" s="19" t="e">
        <f>VLOOKUP(AE790,ORGANOGRAMAES!$C$1:$N$6000,12,0)</f>
        <v>#N/A</v>
      </c>
      <c r="BP790" s="19" t="str">
        <f t="shared" si="227"/>
        <v>-</v>
      </c>
      <c r="BQ790" s="19" t="str">
        <f t="shared" si="228"/>
        <v>-</v>
      </c>
      <c r="BR790" s="19" t="str">
        <f t="shared" si="229"/>
        <v>-</v>
      </c>
      <c r="BS790" s="19" t="str">
        <f t="shared" si="230"/>
        <v>-</v>
      </c>
      <c r="BT790" s="19" t="str">
        <f t="shared" si="231"/>
        <v>-</v>
      </c>
      <c r="BU790" s="19" t="str">
        <f t="shared" si="232"/>
        <v>-</v>
      </c>
      <c r="BV790" s="19" t="str">
        <f t="shared" si="233"/>
        <v>-</v>
      </c>
      <c r="BW790" s="19" t="str">
        <f t="shared" si="234"/>
        <v>-</v>
      </c>
      <c r="BX790" s="19" t="str">
        <f t="shared" si="235"/>
        <v>-</v>
      </c>
      <c r="BY790" s="19" t="str">
        <f t="shared" si="236"/>
        <v>-</v>
      </c>
      <c r="BZ790" s="19" t="str">
        <f t="shared" si="237"/>
        <v>-</v>
      </c>
    </row>
    <row r="791" spans="1:78">
      <c r="A791" s="106" t="str">
        <f t="shared" si="238"/>
        <v>22.1.00.00.00.00.00</v>
      </c>
      <c r="B791" s="106">
        <f t="shared" si="239"/>
        <v>22</v>
      </c>
      <c r="C791" s="107" t="str">
        <f t="shared" si="240"/>
        <v>1</v>
      </c>
      <c r="D791" s="32" t="s">
        <v>7024</v>
      </c>
      <c r="E791" s="32" t="s">
        <v>7024</v>
      </c>
      <c r="F791" s="32" t="s">
        <v>7024</v>
      </c>
      <c r="G791" s="32" t="s">
        <v>7024</v>
      </c>
      <c r="H791" s="32" t="s">
        <v>7024</v>
      </c>
      <c r="I791" s="33"/>
      <c r="J791" s="17" t="s">
        <v>93</v>
      </c>
      <c r="K791" s="150" t="str">
        <f t="shared" si="241"/>
        <v>-</v>
      </c>
      <c r="L791" s="123"/>
      <c r="M791" s="123"/>
      <c r="N791" s="123"/>
      <c r="O791" s="123"/>
      <c r="P791" s="123"/>
      <c r="Q791" s="123"/>
      <c r="AC791" s="50" t="str">
        <f t="shared" si="225"/>
        <v>22.1</v>
      </c>
      <c r="AD791" s="19">
        <f t="shared" si="226"/>
        <v>770</v>
      </c>
      <c r="AE791" s="49" t="str">
        <f t="shared" ref="AE791:AE854" si="242">+CONCATENATE(AC791,AD791)</f>
        <v>22.1770</v>
      </c>
      <c r="BD791" s="19" t="e">
        <f>VLOOKUP(AE791,ORGANOGRAMAES!$C$1:$N$6000,2,0)</f>
        <v>#N/A</v>
      </c>
      <c r="BE791" s="19" t="e">
        <f>VLOOKUP(AE791,ORGANOGRAMAES!$C$1:$N$6000,3,0)</f>
        <v>#N/A</v>
      </c>
      <c r="BF791" s="19" t="e">
        <f>VLOOKUP(AE791,ORGANOGRAMAES!$C$1:$N$6000,4,0)</f>
        <v>#N/A</v>
      </c>
      <c r="BG791" s="19" t="e">
        <f>VLOOKUP(AE791,ORGANOGRAMAES!$C$1:$N$6000,5,0)</f>
        <v>#N/A</v>
      </c>
      <c r="BH791" s="19" t="e">
        <f>VLOOKUP(AE791,ORGANOGRAMAES!$C$1:$N$6000,6,0)</f>
        <v>#N/A</v>
      </c>
      <c r="BI791" s="19" t="e">
        <f>VLOOKUP(AE791,ORGANOGRAMAES!$C$1:$N$6000,7,0)</f>
        <v>#N/A</v>
      </c>
      <c r="BJ791" s="19" t="e">
        <f>VLOOKUP(AE791,ORGANOGRAMAES!$C$1:$N$6000,8,0)</f>
        <v>#N/A</v>
      </c>
      <c r="BK791" s="19" t="e">
        <f>VLOOKUP(AE791,ORGANOGRAMAES!$C$1:$N$6000,9,0)</f>
        <v>#N/A</v>
      </c>
      <c r="BL791" s="19" t="e">
        <f>VLOOKUP(AE791,ORGANOGRAMAES!$C$1:$N$6000,10,0)</f>
        <v>#N/A</v>
      </c>
      <c r="BM791" s="19" t="e">
        <f>VLOOKUP(AE791,ORGANOGRAMAES!$C$1:$N$6000,11,0)</f>
        <v>#N/A</v>
      </c>
      <c r="BN791" s="19" t="e">
        <f>VLOOKUP(AE791,ORGANOGRAMAES!$C$1:$N$6000,12,0)</f>
        <v>#N/A</v>
      </c>
      <c r="BP791" s="19" t="str">
        <f t="shared" si="227"/>
        <v>-</v>
      </c>
      <c r="BQ791" s="19" t="str">
        <f t="shared" si="228"/>
        <v>-</v>
      </c>
      <c r="BR791" s="19" t="str">
        <f t="shared" si="229"/>
        <v>-</v>
      </c>
      <c r="BS791" s="19" t="str">
        <f t="shared" si="230"/>
        <v>-</v>
      </c>
      <c r="BT791" s="19" t="str">
        <f t="shared" si="231"/>
        <v>-</v>
      </c>
      <c r="BU791" s="19" t="str">
        <f t="shared" si="232"/>
        <v>-</v>
      </c>
      <c r="BV791" s="19" t="str">
        <f t="shared" si="233"/>
        <v>-</v>
      </c>
      <c r="BW791" s="19" t="str">
        <f t="shared" si="234"/>
        <v>-</v>
      </c>
      <c r="BX791" s="19" t="str">
        <f t="shared" si="235"/>
        <v>-</v>
      </c>
      <c r="BY791" s="19" t="str">
        <f t="shared" si="236"/>
        <v>-</v>
      </c>
      <c r="BZ791" s="19" t="str">
        <f t="shared" si="237"/>
        <v>-</v>
      </c>
    </row>
    <row r="792" spans="1:78">
      <c r="A792" s="106" t="str">
        <f t="shared" si="238"/>
        <v>22.1.00.00.00.00.00</v>
      </c>
      <c r="B792" s="106">
        <f t="shared" si="239"/>
        <v>22</v>
      </c>
      <c r="C792" s="107" t="str">
        <f t="shared" si="240"/>
        <v>1</v>
      </c>
      <c r="D792" s="32" t="s">
        <v>7024</v>
      </c>
      <c r="E792" s="32" t="s">
        <v>7024</v>
      </c>
      <c r="F792" s="32" t="s">
        <v>7024</v>
      </c>
      <c r="G792" s="32" t="s">
        <v>7024</v>
      </c>
      <c r="H792" s="32" t="s">
        <v>7024</v>
      </c>
      <c r="I792" s="33"/>
      <c r="J792" s="17" t="s">
        <v>93</v>
      </c>
      <c r="K792" s="150" t="str">
        <f t="shared" si="241"/>
        <v>-</v>
      </c>
      <c r="L792" s="123"/>
      <c r="M792" s="123"/>
      <c r="N792" s="123"/>
      <c r="O792" s="123"/>
      <c r="P792" s="123"/>
      <c r="Q792" s="123"/>
      <c r="AC792" s="50" t="str">
        <f t="shared" ref="AC792:AC855" si="243">+AC791</f>
        <v>22.1</v>
      </c>
      <c r="AD792" s="19">
        <f t="shared" ref="AD792:AD855" si="244">+AD791+1</f>
        <v>771</v>
      </c>
      <c r="AE792" s="49" t="str">
        <f t="shared" si="242"/>
        <v>22.1771</v>
      </c>
      <c r="BD792" s="19" t="e">
        <f>VLOOKUP(AE792,ORGANOGRAMAES!$C$1:$N$6000,2,0)</f>
        <v>#N/A</v>
      </c>
      <c r="BE792" s="19" t="e">
        <f>VLOOKUP(AE792,ORGANOGRAMAES!$C$1:$N$6000,3,0)</f>
        <v>#N/A</v>
      </c>
      <c r="BF792" s="19" t="e">
        <f>VLOOKUP(AE792,ORGANOGRAMAES!$C$1:$N$6000,4,0)</f>
        <v>#N/A</v>
      </c>
      <c r="BG792" s="19" t="e">
        <f>VLOOKUP(AE792,ORGANOGRAMAES!$C$1:$N$6000,5,0)</f>
        <v>#N/A</v>
      </c>
      <c r="BH792" s="19" t="e">
        <f>VLOOKUP(AE792,ORGANOGRAMAES!$C$1:$N$6000,6,0)</f>
        <v>#N/A</v>
      </c>
      <c r="BI792" s="19" t="e">
        <f>VLOOKUP(AE792,ORGANOGRAMAES!$C$1:$N$6000,7,0)</f>
        <v>#N/A</v>
      </c>
      <c r="BJ792" s="19" t="e">
        <f>VLOOKUP(AE792,ORGANOGRAMAES!$C$1:$N$6000,8,0)</f>
        <v>#N/A</v>
      </c>
      <c r="BK792" s="19" t="e">
        <f>VLOOKUP(AE792,ORGANOGRAMAES!$C$1:$N$6000,9,0)</f>
        <v>#N/A</v>
      </c>
      <c r="BL792" s="19" t="e">
        <f>VLOOKUP(AE792,ORGANOGRAMAES!$C$1:$N$6000,10,0)</f>
        <v>#N/A</v>
      </c>
      <c r="BM792" s="19" t="e">
        <f>VLOOKUP(AE792,ORGANOGRAMAES!$C$1:$N$6000,11,0)</f>
        <v>#N/A</v>
      </c>
      <c r="BN792" s="19" t="e">
        <f>VLOOKUP(AE792,ORGANOGRAMAES!$C$1:$N$6000,12,0)</f>
        <v>#N/A</v>
      </c>
      <c r="BP792" s="19" t="str">
        <f t="shared" si="227"/>
        <v>-</v>
      </c>
      <c r="BQ792" s="19" t="str">
        <f t="shared" si="228"/>
        <v>-</v>
      </c>
      <c r="BR792" s="19" t="str">
        <f t="shared" si="229"/>
        <v>-</v>
      </c>
      <c r="BS792" s="19" t="str">
        <f t="shared" si="230"/>
        <v>-</v>
      </c>
      <c r="BT792" s="19" t="str">
        <f t="shared" si="231"/>
        <v>-</v>
      </c>
      <c r="BU792" s="19" t="str">
        <f t="shared" si="232"/>
        <v>-</v>
      </c>
      <c r="BV792" s="19" t="str">
        <f t="shared" si="233"/>
        <v>-</v>
      </c>
      <c r="BW792" s="19" t="str">
        <f t="shared" si="234"/>
        <v>-</v>
      </c>
      <c r="BX792" s="19" t="str">
        <f t="shared" si="235"/>
        <v>-</v>
      </c>
      <c r="BY792" s="19" t="str">
        <f t="shared" si="236"/>
        <v>-</v>
      </c>
      <c r="BZ792" s="19" t="str">
        <f t="shared" si="237"/>
        <v>-</v>
      </c>
    </row>
    <row r="793" spans="1:78">
      <c r="A793" s="106" t="str">
        <f t="shared" si="238"/>
        <v>22.1.00.00.00.00.00</v>
      </c>
      <c r="B793" s="106">
        <f t="shared" si="239"/>
        <v>22</v>
      </c>
      <c r="C793" s="107" t="str">
        <f t="shared" si="240"/>
        <v>1</v>
      </c>
      <c r="D793" s="32" t="s">
        <v>7024</v>
      </c>
      <c r="E793" s="32" t="s">
        <v>7024</v>
      </c>
      <c r="F793" s="32" t="s">
        <v>7024</v>
      </c>
      <c r="G793" s="32" t="s">
        <v>7024</v>
      </c>
      <c r="H793" s="32" t="s">
        <v>7024</v>
      </c>
      <c r="I793" s="33"/>
      <c r="J793" s="17" t="s">
        <v>93</v>
      </c>
      <c r="K793" s="150" t="str">
        <f t="shared" si="241"/>
        <v>-</v>
      </c>
      <c r="L793" s="123"/>
      <c r="M793" s="123"/>
      <c r="N793" s="123"/>
      <c r="O793" s="123"/>
      <c r="P793" s="123"/>
      <c r="Q793" s="123"/>
      <c r="AC793" s="50" t="str">
        <f t="shared" si="243"/>
        <v>22.1</v>
      </c>
      <c r="AD793" s="19">
        <f t="shared" si="244"/>
        <v>772</v>
      </c>
      <c r="AE793" s="49" t="str">
        <f t="shared" si="242"/>
        <v>22.1772</v>
      </c>
      <c r="BD793" s="19" t="e">
        <f>VLOOKUP(AE793,ORGANOGRAMAES!$C$1:$N$6000,2,0)</f>
        <v>#N/A</v>
      </c>
      <c r="BE793" s="19" t="e">
        <f>VLOOKUP(AE793,ORGANOGRAMAES!$C$1:$N$6000,3,0)</f>
        <v>#N/A</v>
      </c>
      <c r="BF793" s="19" t="e">
        <f>VLOOKUP(AE793,ORGANOGRAMAES!$C$1:$N$6000,4,0)</f>
        <v>#N/A</v>
      </c>
      <c r="BG793" s="19" t="e">
        <f>VLOOKUP(AE793,ORGANOGRAMAES!$C$1:$N$6000,5,0)</f>
        <v>#N/A</v>
      </c>
      <c r="BH793" s="19" t="e">
        <f>VLOOKUP(AE793,ORGANOGRAMAES!$C$1:$N$6000,6,0)</f>
        <v>#N/A</v>
      </c>
      <c r="BI793" s="19" t="e">
        <f>VLOOKUP(AE793,ORGANOGRAMAES!$C$1:$N$6000,7,0)</f>
        <v>#N/A</v>
      </c>
      <c r="BJ793" s="19" t="e">
        <f>VLOOKUP(AE793,ORGANOGRAMAES!$C$1:$N$6000,8,0)</f>
        <v>#N/A</v>
      </c>
      <c r="BK793" s="19" t="e">
        <f>VLOOKUP(AE793,ORGANOGRAMAES!$C$1:$N$6000,9,0)</f>
        <v>#N/A</v>
      </c>
      <c r="BL793" s="19" t="e">
        <f>VLOOKUP(AE793,ORGANOGRAMAES!$C$1:$N$6000,10,0)</f>
        <v>#N/A</v>
      </c>
      <c r="BM793" s="19" t="e">
        <f>VLOOKUP(AE793,ORGANOGRAMAES!$C$1:$N$6000,11,0)</f>
        <v>#N/A</v>
      </c>
      <c r="BN793" s="19" t="e">
        <f>VLOOKUP(AE793,ORGANOGRAMAES!$C$1:$N$6000,12,0)</f>
        <v>#N/A</v>
      </c>
      <c r="BP793" s="19" t="str">
        <f t="shared" si="227"/>
        <v>-</v>
      </c>
      <c r="BQ793" s="19" t="str">
        <f t="shared" si="228"/>
        <v>-</v>
      </c>
      <c r="BR793" s="19" t="str">
        <f t="shared" si="229"/>
        <v>-</v>
      </c>
      <c r="BS793" s="19" t="str">
        <f t="shared" si="230"/>
        <v>-</v>
      </c>
      <c r="BT793" s="19" t="str">
        <f t="shared" si="231"/>
        <v>-</v>
      </c>
      <c r="BU793" s="19" t="str">
        <f t="shared" si="232"/>
        <v>-</v>
      </c>
      <c r="BV793" s="19" t="str">
        <f t="shared" si="233"/>
        <v>-</v>
      </c>
      <c r="BW793" s="19" t="str">
        <f t="shared" si="234"/>
        <v>-</v>
      </c>
      <c r="BX793" s="19" t="str">
        <f t="shared" si="235"/>
        <v>-</v>
      </c>
      <c r="BY793" s="19" t="str">
        <f t="shared" si="236"/>
        <v>-</v>
      </c>
      <c r="BZ793" s="19" t="str">
        <f t="shared" si="237"/>
        <v>-</v>
      </c>
    </row>
    <row r="794" spans="1:78">
      <c r="A794" s="106" t="str">
        <f t="shared" si="238"/>
        <v>22.1.00.00.00.00.00</v>
      </c>
      <c r="B794" s="106">
        <f t="shared" si="239"/>
        <v>22</v>
      </c>
      <c r="C794" s="107" t="str">
        <f t="shared" si="240"/>
        <v>1</v>
      </c>
      <c r="D794" s="32" t="s">
        <v>7024</v>
      </c>
      <c r="E794" s="32" t="s">
        <v>7024</v>
      </c>
      <c r="F794" s="32" t="s">
        <v>7024</v>
      </c>
      <c r="G794" s="32" t="s">
        <v>7024</v>
      </c>
      <c r="H794" s="32" t="s">
        <v>7024</v>
      </c>
      <c r="I794" s="33"/>
      <c r="J794" s="17" t="s">
        <v>93</v>
      </c>
      <c r="K794" s="150" t="str">
        <f t="shared" si="241"/>
        <v>-</v>
      </c>
      <c r="L794" s="123"/>
      <c r="M794" s="123"/>
      <c r="N794" s="123"/>
      <c r="O794" s="123"/>
      <c r="P794" s="123"/>
      <c r="Q794" s="123"/>
      <c r="AC794" s="50" t="str">
        <f t="shared" si="243"/>
        <v>22.1</v>
      </c>
      <c r="AD794" s="19">
        <f t="shared" si="244"/>
        <v>773</v>
      </c>
      <c r="AE794" s="49" t="str">
        <f t="shared" si="242"/>
        <v>22.1773</v>
      </c>
      <c r="BD794" s="19" t="e">
        <f>VLOOKUP(AE794,ORGANOGRAMAES!$C$1:$N$6000,2,0)</f>
        <v>#N/A</v>
      </c>
      <c r="BE794" s="19" t="e">
        <f>VLOOKUP(AE794,ORGANOGRAMAES!$C$1:$N$6000,3,0)</f>
        <v>#N/A</v>
      </c>
      <c r="BF794" s="19" t="e">
        <f>VLOOKUP(AE794,ORGANOGRAMAES!$C$1:$N$6000,4,0)</f>
        <v>#N/A</v>
      </c>
      <c r="BG794" s="19" t="e">
        <f>VLOOKUP(AE794,ORGANOGRAMAES!$C$1:$N$6000,5,0)</f>
        <v>#N/A</v>
      </c>
      <c r="BH794" s="19" t="e">
        <f>VLOOKUP(AE794,ORGANOGRAMAES!$C$1:$N$6000,6,0)</f>
        <v>#N/A</v>
      </c>
      <c r="BI794" s="19" t="e">
        <f>VLOOKUP(AE794,ORGANOGRAMAES!$C$1:$N$6000,7,0)</f>
        <v>#N/A</v>
      </c>
      <c r="BJ794" s="19" t="e">
        <f>VLOOKUP(AE794,ORGANOGRAMAES!$C$1:$N$6000,8,0)</f>
        <v>#N/A</v>
      </c>
      <c r="BK794" s="19" t="e">
        <f>VLOOKUP(AE794,ORGANOGRAMAES!$C$1:$N$6000,9,0)</f>
        <v>#N/A</v>
      </c>
      <c r="BL794" s="19" t="e">
        <f>VLOOKUP(AE794,ORGANOGRAMAES!$C$1:$N$6000,10,0)</f>
        <v>#N/A</v>
      </c>
      <c r="BM794" s="19" t="e">
        <f>VLOOKUP(AE794,ORGANOGRAMAES!$C$1:$N$6000,11,0)</f>
        <v>#N/A</v>
      </c>
      <c r="BN794" s="19" t="e">
        <f>VLOOKUP(AE794,ORGANOGRAMAES!$C$1:$N$6000,12,0)</f>
        <v>#N/A</v>
      </c>
      <c r="BP794" s="19" t="str">
        <f t="shared" si="227"/>
        <v>-</v>
      </c>
      <c r="BQ794" s="19" t="str">
        <f t="shared" si="228"/>
        <v>-</v>
      </c>
      <c r="BR794" s="19" t="str">
        <f t="shared" si="229"/>
        <v>-</v>
      </c>
      <c r="BS794" s="19" t="str">
        <f t="shared" si="230"/>
        <v>-</v>
      </c>
      <c r="BT794" s="19" t="str">
        <f t="shared" si="231"/>
        <v>-</v>
      </c>
      <c r="BU794" s="19" t="str">
        <f t="shared" si="232"/>
        <v>-</v>
      </c>
      <c r="BV794" s="19" t="str">
        <f t="shared" si="233"/>
        <v>-</v>
      </c>
      <c r="BW794" s="19" t="str">
        <f t="shared" si="234"/>
        <v>-</v>
      </c>
      <c r="BX794" s="19" t="str">
        <f t="shared" si="235"/>
        <v>-</v>
      </c>
      <c r="BY794" s="19" t="str">
        <f t="shared" si="236"/>
        <v>-</v>
      </c>
      <c r="BZ794" s="19" t="str">
        <f t="shared" si="237"/>
        <v>-</v>
      </c>
    </row>
    <row r="795" spans="1:78">
      <c r="A795" s="106" t="str">
        <f t="shared" si="238"/>
        <v>22.1.00.00.00.00.00</v>
      </c>
      <c r="B795" s="106">
        <f t="shared" si="239"/>
        <v>22</v>
      </c>
      <c r="C795" s="107" t="str">
        <f t="shared" si="240"/>
        <v>1</v>
      </c>
      <c r="D795" s="32" t="s">
        <v>7024</v>
      </c>
      <c r="E795" s="32" t="s">
        <v>7024</v>
      </c>
      <c r="F795" s="32" t="s">
        <v>7024</v>
      </c>
      <c r="G795" s="32" t="s">
        <v>7024</v>
      </c>
      <c r="H795" s="32" t="s">
        <v>7024</v>
      </c>
      <c r="I795" s="33"/>
      <c r="J795" s="17" t="s">
        <v>93</v>
      </c>
      <c r="K795" s="150" t="str">
        <f t="shared" si="241"/>
        <v>-</v>
      </c>
      <c r="L795" s="123"/>
      <c r="M795" s="123"/>
      <c r="N795" s="123"/>
      <c r="O795" s="123"/>
      <c r="P795" s="123"/>
      <c r="Q795" s="123"/>
      <c r="AC795" s="50" t="str">
        <f t="shared" si="243"/>
        <v>22.1</v>
      </c>
      <c r="AD795" s="19">
        <f t="shared" si="244"/>
        <v>774</v>
      </c>
      <c r="AE795" s="49" t="str">
        <f t="shared" si="242"/>
        <v>22.1774</v>
      </c>
      <c r="BD795" s="19" t="e">
        <f>VLOOKUP(AE795,ORGANOGRAMAES!$C$1:$N$6000,2,0)</f>
        <v>#N/A</v>
      </c>
      <c r="BE795" s="19" t="e">
        <f>VLOOKUP(AE795,ORGANOGRAMAES!$C$1:$N$6000,3,0)</f>
        <v>#N/A</v>
      </c>
      <c r="BF795" s="19" t="e">
        <f>VLOOKUP(AE795,ORGANOGRAMAES!$C$1:$N$6000,4,0)</f>
        <v>#N/A</v>
      </c>
      <c r="BG795" s="19" t="e">
        <f>VLOOKUP(AE795,ORGANOGRAMAES!$C$1:$N$6000,5,0)</f>
        <v>#N/A</v>
      </c>
      <c r="BH795" s="19" t="e">
        <f>VLOOKUP(AE795,ORGANOGRAMAES!$C$1:$N$6000,6,0)</f>
        <v>#N/A</v>
      </c>
      <c r="BI795" s="19" t="e">
        <f>VLOOKUP(AE795,ORGANOGRAMAES!$C$1:$N$6000,7,0)</f>
        <v>#N/A</v>
      </c>
      <c r="BJ795" s="19" t="e">
        <f>VLOOKUP(AE795,ORGANOGRAMAES!$C$1:$N$6000,8,0)</f>
        <v>#N/A</v>
      </c>
      <c r="BK795" s="19" t="e">
        <f>VLOOKUP(AE795,ORGANOGRAMAES!$C$1:$N$6000,9,0)</f>
        <v>#N/A</v>
      </c>
      <c r="BL795" s="19" t="e">
        <f>VLOOKUP(AE795,ORGANOGRAMAES!$C$1:$N$6000,10,0)</f>
        <v>#N/A</v>
      </c>
      <c r="BM795" s="19" t="e">
        <f>VLOOKUP(AE795,ORGANOGRAMAES!$C$1:$N$6000,11,0)</f>
        <v>#N/A</v>
      </c>
      <c r="BN795" s="19" t="e">
        <f>VLOOKUP(AE795,ORGANOGRAMAES!$C$1:$N$6000,12,0)</f>
        <v>#N/A</v>
      </c>
      <c r="BP795" s="19" t="str">
        <f t="shared" si="227"/>
        <v>-</v>
      </c>
      <c r="BQ795" s="19" t="str">
        <f t="shared" si="228"/>
        <v>-</v>
      </c>
      <c r="BR795" s="19" t="str">
        <f t="shared" si="229"/>
        <v>-</v>
      </c>
      <c r="BS795" s="19" t="str">
        <f t="shared" si="230"/>
        <v>-</v>
      </c>
      <c r="BT795" s="19" t="str">
        <f t="shared" si="231"/>
        <v>-</v>
      </c>
      <c r="BU795" s="19" t="str">
        <f t="shared" si="232"/>
        <v>-</v>
      </c>
      <c r="BV795" s="19" t="str">
        <f t="shared" si="233"/>
        <v>-</v>
      </c>
      <c r="BW795" s="19" t="str">
        <f t="shared" si="234"/>
        <v>-</v>
      </c>
      <c r="BX795" s="19" t="str">
        <f t="shared" si="235"/>
        <v>-</v>
      </c>
      <c r="BY795" s="19" t="str">
        <f t="shared" si="236"/>
        <v>-</v>
      </c>
      <c r="BZ795" s="19" t="str">
        <f t="shared" si="237"/>
        <v>-</v>
      </c>
    </row>
    <row r="796" spans="1:78">
      <c r="A796" s="106" t="str">
        <f t="shared" si="238"/>
        <v>22.1.00.00.00.00.00</v>
      </c>
      <c r="B796" s="106">
        <f t="shared" si="239"/>
        <v>22</v>
      </c>
      <c r="C796" s="107" t="str">
        <f t="shared" si="240"/>
        <v>1</v>
      </c>
      <c r="D796" s="32" t="s">
        <v>7024</v>
      </c>
      <c r="E796" s="32" t="s">
        <v>7024</v>
      </c>
      <c r="F796" s="32" t="s">
        <v>7024</v>
      </c>
      <c r="G796" s="32" t="s">
        <v>7024</v>
      </c>
      <c r="H796" s="32" t="s">
        <v>7024</v>
      </c>
      <c r="I796" s="33"/>
      <c r="J796" s="17" t="s">
        <v>93</v>
      </c>
      <c r="K796" s="150" t="str">
        <f t="shared" si="241"/>
        <v>-</v>
      </c>
      <c r="L796" s="123"/>
      <c r="M796" s="123"/>
      <c r="N796" s="123"/>
      <c r="O796" s="123"/>
      <c r="P796" s="123"/>
      <c r="Q796" s="123"/>
      <c r="AC796" s="50" t="str">
        <f t="shared" si="243"/>
        <v>22.1</v>
      </c>
      <c r="AD796" s="19">
        <f t="shared" si="244"/>
        <v>775</v>
      </c>
      <c r="AE796" s="49" t="str">
        <f t="shared" si="242"/>
        <v>22.1775</v>
      </c>
      <c r="BD796" s="19" t="e">
        <f>VLOOKUP(AE796,ORGANOGRAMAES!$C$1:$N$6000,2,0)</f>
        <v>#N/A</v>
      </c>
      <c r="BE796" s="19" t="e">
        <f>VLOOKUP(AE796,ORGANOGRAMAES!$C$1:$N$6000,3,0)</f>
        <v>#N/A</v>
      </c>
      <c r="BF796" s="19" t="e">
        <f>VLOOKUP(AE796,ORGANOGRAMAES!$C$1:$N$6000,4,0)</f>
        <v>#N/A</v>
      </c>
      <c r="BG796" s="19" t="e">
        <f>VLOOKUP(AE796,ORGANOGRAMAES!$C$1:$N$6000,5,0)</f>
        <v>#N/A</v>
      </c>
      <c r="BH796" s="19" t="e">
        <f>VLOOKUP(AE796,ORGANOGRAMAES!$C$1:$N$6000,6,0)</f>
        <v>#N/A</v>
      </c>
      <c r="BI796" s="19" t="e">
        <f>VLOOKUP(AE796,ORGANOGRAMAES!$C$1:$N$6000,7,0)</f>
        <v>#N/A</v>
      </c>
      <c r="BJ796" s="19" t="e">
        <f>VLOOKUP(AE796,ORGANOGRAMAES!$C$1:$N$6000,8,0)</f>
        <v>#N/A</v>
      </c>
      <c r="BK796" s="19" t="e">
        <f>VLOOKUP(AE796,ORGANOGRAMAES!$C$1:$N$6000,9,0)</f>
        <v>#N/A</v>
      </c>
      <c r="BL796" s="19" t="e">
        <f>VLOOKUP(AE796,ORGANOGRAMAES!$C$1:$N$6000,10,0)</f>
        <v>#N/A</v>
      </c>
      <c r="BM796" s="19" t="e">
        <f>VLOOKUP(AE796,ORGANOGRAMAES!$C$1:$N$6000,11,0)</f>
        <v>#N/A</v>
      </c>
      <c r="BN796" s="19" t="e">
        <f>VLOOKUP(AE796,ORGANOGRAMAES!$C$1:$N$6000,12,0)</f>
        <v>#N/A</v>
      </c>
      <c r="BP796" s="19" t="str">
        <f t="shared" si="227"/>
        <v>-</v>
      </c>
      <c r="BQ796" s="19" t="str">
        <f t="shared" si="228"/>
        <v>-</v>
      </c>
      <c r="BR796" s="19" t="str">
        <f t="shared" si="229"/>
        <v>-</v>
      </c>
      <c r="BS796" s="19" t="str">
        <f t="shared" si="230"/>
        <v>-</v>
      </c>
      <c r="BT796" s="19" t="str">
        <f t="shared" si="231"/>
        <v>-</v>
      </c>
      <c r="BU796" s="19" t="str">
        <f t="shared" si="232"/>
        <v>-</v>
      </c>
      <c r="BV796" s="19" t="str">
        <f t="shared" si="233"/>
        <v>-</v>
      </c>
      <c r="BW796" s="19" t="str">
        <f t="shared" si="234"/>
        <v>-</v>
      </c>
      <c r="BX796" s="19" t="str">
        <f t="shared" si="235"/>
        <v>-</v>
      </c>
      <c r="BY796" s="19" t="str">
        <f t="shared" si="236"/>
        <v>-</v>
      </c>
      <c r="BZ796" s="19" t="str">
        <f t="shared" si="237"/>
        <v>-</v>
      </c>
    </row>
    <row r="797" spans="1:78">
      <c r="A797" s="106" t="str">
        <f t="shared" si="238"/>
        <v>22.1.00.00.00.00.00</v>
      </c>
      <c r="B797" s="106">
        <f t="shared" si="239"/>
        <v>22</v>
      </c>
      <c r="C797" s="107" t="str">
        <f t="shared" si="240"/>
        <v>1</v>
      </c>
      <c r="D797" s="32" t="s">
        <v>7024</v>
      </c>
      <c r="E797" s="32" t="s">
        <v>7024</v>
      </c>
      <c r="F797" s="32" t="s">
        <v>7024</v>
      </c>
      <c r="G797" s="32" t="s">
        <v>7024</v>
      </c>
      <c r="H797" s="32" t="s">
        <v>7024</v>
      </c>
      <c r="I797" s="33"/>
      <c r="J797" s="17" t="s">
        <v>93</v>
      </c>
      <c r="K797" s="150" t="str">
        <f t="shared" si="241"/>
        <v>-</v>
      </c>
      <c r="L797" s="123"/>
      <c r="M797" s="123"/>
      <c r="N797" s="123"/>
      <c r="O797" s="123"/>
      <c r="P797" s="123"/>
      <c r="Q797" s="123"/>
      <c r="AC797" s="50" t="str">
        <f t="shared" si="243"/>
        <v>22.1</v>
      </c>
      <c r="AD797" s="19">
        <f t="shared" si="244"/>
        <v>776</v>
      </c>
      <c r="AE797" s="49" t="str">
        <f t="shared" si="242"/>
        <v>22.1776</v>
      </c>
      <c r="BD797" s="19" t="e">
        <f>VLOOKUP(AE797,ORGANOGRAMAES!$C$1:$N$6000,2,0)</f>
        <v>#N/A</v>
      </c>
      <c r="BE797" s="19" t="e">
        <f>VLOOKUP(AE797,ORGANOGRAMAES!$C$1:$N$6000,3,0)</f>
        <v>#N/A</v>
      </c>
      <c r="BF797" s="19" t="e">
        <f>VLOOKUP(AE797,ORGANOGRAMAES!$C$1:$N$6000,4,0)</f>
        <v>#N/A</v>
      </c>
      <c r="BG797" s="19" t="e">
        <f>VLOOKUP(AE797,ORGANOGRAMAES!$C$1:$N$6000,5,0)</f>
        <v>#N/A</v>
      </c>
      <c r="BH797" s="19" t="e">
        <f>VLOOKUP(AE797,ORGANOGRAMAES!$C$1:$N$6000,6,0)</f>
        <v>#N/A</v>
      </c>
      <c r="BI797" s="19" t="e">
        <f>VLOOKUP(AE797,ORGANOGRAMAES!$C$1:$N$6000,7,0)</f>
        <v>#N/A</v>
      </c>
      <c r="BJ797" s="19" t="e">
        <f>VLOOKUP(AE797,ORGANOGRAMAES!$C$1:$N$6000,8,0)</f>
        <v>#N/A</v>
      </c>
      <c r="BK797" s="19" t="e">
        <f>VLOOKUP(AE797,ORGANOGRAMAES!$C$1:$N$6000,9,0)</f>
        <v>#N/A</v>
      </c>
      <c r="BL797" s="19" t="e">
        <f>VLOOKUP(AE797,ORGANOGRAMAES!$C$1:$N$6000,10,0)</f>
        <v>#N/A</v>
      </c>
      <c r="BM797" s="19" t="e">
        <f>VLOOKUP(AE797,ORGANOGRAMAES!$C$1:$N$6000,11,0)</f>
        <v>#N/A</v>
      </c>
      <c r="BN797" s="19" t="e">
        <f>VLOOKUP(AE797,ORGANOGRAMAES!$C$1:$N$6000,12,0)</f>
        <v>#N/A</v>
      </c>
      <c r="BP797" s="19" t="str">
        <f t="shared" si="227"/>
        <v>-</v>
      </c>
      <c r="BQ797" s="19" t="str">
        <f t="shared" si="228"/>
        <v>-</v>
      </c>
      <c r="BR797" s="19" t="str">
        <f t="shared" si="229"/>
        <v>-</v>
      </c>
      <c r="BS797" s="19" t="str">
        <f t="shared" si="230"/>
        <v>-</v>
      </c>
      <c r="BT797" s="19" t="str">
        <f t="shared" si="231"/>
        <v>-</v>
      </c>
      <c r="BU797" s="19" t="str">
        <f t="shared" si="232"/>
        <v>-</v>
      </c>
      <c r="BV797" s="19" t="str">
        <f t="shared" si="233"/>
        <v>-</v>
      </c>
      <c r="BW797" s="19" t="str">
        <f t="shared" si="234"/>
        <v>-</v>
      </c>
      <c r="BX797" s="19" t="str">
        <f t="shared" si="235"/>
        <v>-</v>
      </c>
      <c r="BY797" s="19" t="str">
        <f t="shared" si="236"/>
        <v>-</v>
      </c>
      <c r="BZ797" s="19" t="str">
        <f t="shared" si="237"/>
        <v>-</v>
      </c>
    </row>
    <row r="798" spans="1:78">
      <c r="A798" s="106" t="str">
        <f t="shared" si="238"/>
        <v>22.1.00.00.00.00.00</v>
      </c>
      <c r="B798" s="106">
        <f t="shared" si="239"/>
        <v>22</v>
      </c>
      <c r="C798" s="107" t="str">
        <f t="shared" si="240"/>
        <v>1</v>
      </c>
      <c r="D798" s="32" t="s">
        <v>7024</v>
      </c>
      <c r="E798" s="32" t="s">
        <v>7024</v>
      </c>
      <c r="F798" s="32" t="s">
        <v>7024</v>
      </c>
      <c r="G798" s="32" t="s">
        <v>7024</v>
      </c>
      <c r="H798" s="32" t="s">
        <v>7024</v>
      </c>
      <c r="I798" s="33"/>
      <c r="J798" s="17" t="s">
        <v>93</v>
      </c>
      <c r="K798" s="150" t="str">
        <f t="shared" si="241"/>
        <v>-</v>
      </c>
      <c r="L798" s="123"/>
      <c r="M798" s="123"/>
      <c r="N798" s="123"/>
      <c r="O798" s="123"/>
      <c r="P798" s="123"/>
      <c r="Q798" s="123"/>
      <c r="AC798" s="50" t="str">
        <f t="shared" si="243"/>
        <v>22.1</v>
      </c>
      <c r="AD798" s="19">
        <f t="shared" si="244"/>
        <v>777</v>
      </c>
      <c r="AE798" s="49" t="str">
        <f t="shared" si="242"/>
        <v>22.1777</v>
      </c>
      <c r="BD798" s="19" t="e">
        <f>VLOOKUP(AE798,ORGANOGRAMAES!$C$1:$N$6000,2,0)</f>
        <v>#N/A</v>
      </c>
      <c r="BE798" s="19" t="e">
        <f>VLOOKUP(AE798,ORGANOGRAMAES!$C$1:$N$6000,3,0)</f>
        <v>#N/A</v>
      </c>
      <c r="BF798" s="19" t="e">
        <f>VLOOKUP(AE798,ORGANOGRAMAES!$C$1:$N$6000,4,0)</f>
        <v>#N/A</v>
      </c>
      <c r="BG798" s="19" t="e">
        <f>VLOOKUP(AE798,ORGANOGRAMAES!$C$1:$N$6000,5,0)</f>
        <v>#N/A</v>
      </c>
      <c r="BH798" s="19" t="e">
        <f>VLOOKUP(AE798,ORGANOGRAMAES!$C$1:$N$6000,6,0)</f>
        <v>#N/A</v>
      </c>
      <c r="BI798" s="19" t="e">
        <f>VLOOKUP(AE798,ORGANOGRAMAES!$C$1:$N$6000,7,0)</f>
        <v>#N/A</v>
      </c>
      <c r="BJ798" s="19" t="e">
        <f>VLOOKUP(AE798,ORGANOGRAMAES!$C$1:$N$6000,8,0)</f>
        <v>#N/A</v>
      </c>
      <c r="BK798" s="19" t="e">
        <f>VLOOKUP(AE798,ORGANOGRAMAES!$C$1:$N$6000,9,0)</f>
        <v>#N/A</v>
      </c>
      <c r="BL798" s="19" t="e">
        <f>VLOOKUP(AE798,ORGANOGRAMAES!$C$1:$N$6000,10,0)</f>
        <v>#N/A</v>
      </c>
      <c r="BM798" s="19" t="e">
        <f>VLOOKUP(AE798,ORGANOGRAMAES!$C$1:$N$6000,11,0)</f>
        <v>#N/A</v>
      </c>
      <c r="BN798" s="19" t="e">
        <f>VLOOKUP(AE798,ORGANOGRAMAES!$C$1:$N$6000,12,0)</f>
        <v>#N/A</v>
      </c>
      <c r="BP798" s="19" t="str">
        <f t="shared" si="227"/>
        <v>-</v>
      </c>
      <c r="BQ798" s="19" t="str">
        <f t="shared" si="228"/>
        <v>-</v>
      </c>
      <c r="BR798" s="19" t="str">
        <f t="shared" si="229"/>
        <v>-</v>
      </c>
      <c r="BS798" s="19" t="str">
        <f t="shared" si="230"/>
        <v>-</v>
      </c>
      <c r="BT798" s="19" t="str">
        <f t="shared" si="231"/>
        <v>-</v>
      </c>
      <c r="BU798" s="19" t="str">
        <f t="shared" si="232"/>
        <v>-</v>
      </c>
      <c r="BV798" s="19" t="str">
        <f t="shared" si="233"/>
        <v>-</v>
      </c>
      <c r="BW798" s="19" t="str">
        <f t="shared" si="234"/>
        <v>-</v>
      </c>
      <c r="BX798" s="19" t="str">
        <f t="shared" si="235"/>
        <v>-</v>
      </c>
      <c r="BY798" s="19" t="str">
        <f t="shared" si="236"/>
        <v>-</v>
      </c>
      <c r="BZ798" s="19" t="str">
        <f t="shared" si="237"/>
        <v>-</v>
      </c>
    </row>
    <row r="799" spans="1:78">
      <c r="A799" s="106" t="str">
        <f t="shared" si="238"/>
        <v>22.1.00.00.00.00.00</v>
      </c>
      <c r="B799" s="106">
        <f t="shared" si="239"/>
        <v>22</v>
      </c>
      <c r="C799" s="107" t="str">
        <f t="shared" si="240"/>
        <v>1</v>
      </c>
      <c r="D799" s="32" t="s">
        <v>7024</v>
      </c>
      <c r="E799" s="32" t="s">
        <v>7024</v>
      </c>
      <c r="F799" s="32" t="s">
        <v>7024</v>
      </c>
      <c r="G799" s="32" t="s">
        <v>7024</v>
      </c>
      <c r="H799" s="32" t="s">
        <v>7024</v>
      </c>
      <c r="I799" s="33"/>
      <c r="J799" s="17" t="s">
        <v>93</v>
      </c>
      <c r="K799" s="150" t="str">
        <f t="shared" si="241"/>
        <v>-</v>
      </c>
      <c r="L799" s="123"/>
      <c r="M799" s="123"/>
      <c r="N799" s="123"/>
      <c r="O799" s="123"/>
      <c r="P799" s="123"/>
      <c r="Q799" s="123"/>
      <c r="AC799" s="50" t="str">
        <f t="shared" si="243"/>
        <v>22.1</v>
      </c>
      <c r="AD799" s="19">
        <f t="shared" si="244"/>
        <v>778</v>
      </c>
      <c r="AE799" s="49" t="str">
        <f t="shared" si="242"/>
        <v>22.1778</v>
      </c>
      <c r="BD799" s="19" t="e">
        <f>VLOOKUP(AE799,ORGANOGRAMAES!$C$1:$N$6000,2,0)</f>
        <v>#N/A</v>
      </c>
      <c r="BE799" s="19" t="e">
        <f>VLOOKUP(AE799,ORGANOGRAMAES!$C$1:$N$6000,3,0)</f>
        <v>#N/A</v>
      </c>
      <c r="BF799" s="19" t="e">
        <f>VLOOKUP(AE799,ORGANOGRAMAES!$C$1:$N$6000,4,0)</f>
        <v>#N/A</v>
      </c>
      <c r="BG799" s="19" t="e">
        <f>VLOOKUP(AE799,ORGANOGRAMAES!$C$1:$N$6000,5,0)</f>
        <v>#N/A</v>
      </c>
      <c r="BH799" s="19" t="e">
        <f>VLOOKUP(AE799,ORGANOGRAMAES!$C$1:$N$6000,6,0)</f>
        <v>#N/A</v>
      </c>
      <c r="BI799" s="19" t="e">
        <f>VLOOKUP(AE799,ORGANOGRAMAES!$C$1:$N$6000,7,0)</f>
        <v>#N/A</v>
      </c>
      <c r="BJ799" s="19" t="e">
        <f>VLOOKUP(AE799,ORGANOGRAMAES!$C$1:$N$6000,8,0)</f>
        <v>#N/A</v>
      </c>
      <c r="BK799" s="19" t="e">
        <f>VLOOKUP(AE799,ORGANOGRAMAES!$C$1:$N$6000,9,0)</f>
        <v>#N/A</v>
      </c>
      <c r="BL799" s="19" t="e">
        <f>VLOOKUP(AE799,ORGANOGRAMAES!$C$1:$N$6000,10,0)</f>
        <v>#N/A</v>
      </c>
      <c r="BM799" s="19" t="e">
        <f>VLOOKUP(AE799,ORGANOGRAMAES!$C$1:$N$6000,11,0)</f>
        <v>#N/A</v>
      </c>
      <c r="BN799" s="19" t="e">
        <f>VLOOKUP(AE799,ORGANOGRAMAES!$C$1:$N$6000,12,0)</f>
        <v>#N/A</v>
      </c>
      <c r="BP799" s="19" t="str">
        <f t="shared" si="227"/>
        <v>-</v>
      </c>
      <c r="BQ799" s="19" t="str">
        <f t="shared" si="228"/>
        <v>-</v>
      </c>
      <c r="BR799" s="19" t="str">
        <f t="shared" si="229"/>
        <v>-</v>
      </c>
      <c r="BS799" s="19" t="str">
        <f t="shared" si="230"/>
        <v>-</v>
      </c>
      <c r="BT799" s="19" t="str">
        <f t="shared" si="231"/>
        <v>-</v>
      </c>
      <c r="BU799" s="19" t="str">
        <f t="shared" si="232"/>
        <v>-</v>
      </c>
      <c r="BV799" s="19" t="str">
        <f t="shared" si="233"/>
        <v>-</v>
      </c>
      <c r="BW799" s="19" t="str">
        <f t="shared" si="234"/>
        <v>-</v>
      </c>
      <c r="BX799" s="19" t="str">
        <f t="shared" si="235"/>
        <v>-</v>
      </c>
      <c r="BY799" s="19" t="str">
        <f t="shared" si="236"/>
        <v>-</v>
      </c>
      <c r="BZ799" s="19" t="str">
        <f t="shared" si="237"/>
        <v>-</v>
      </c>
    </row>
    <row r="800" spans="1:78">
      <c r="A800" s="106" t="str">
        <f t="shared" si="238"/>
        <v>22.1.00.00.00.00.00</v>
      </c>
      <c r="B800" s="106">
        <f t="shared" si="239"/>
        <v>22</v>
      </c>
      <c r="C800" s="107" t="str">
        <f t="shared" si="240"/>
        <v>1</v>
      </c>
      <c r="D800" s="32" t="s">
        <v>7024</v>
      </c>
      <c r="E800" s="32" t="s">
        <v>7024</v>
      </c>
      <c r="F800" s="32" t="s">
        <v>7024</v>
      </c>
      <c r="G800" s="32" t="s">
        <v>7024</v>
      </c>
      <c r="H800" s="32" t="s">
        <v>7024</v>
      </c>
      <c r="I800" s="33"/>
      <c r="J800" s="17" t="s">
        <v>93</v>
      </c>
      <c r="K800" s="150" t="str">
        <f t="shared" si="241"/>
        <v>-</v>
      </c>
      <c r="L800" s="123"/>
      <c r="M800" s="123"/>
      <c r="N800" s="123"/>
      <c r="O800" s="123"/>
      <c r="P800" s="123"/>
      <c r="Q800" s="123"/>
      <c r="AC800" s="50" t="str">
        <f t="shared" si="243"/>
        <v>22.1</v>
      </c>
      <c r="AD800" s="19">
        <f t="shared" si="244"/>
        <v>779</v>
      </c>
      <c r="AE800" s="49" t="str">
        <f t="shared" si="242"/>
        <v>22.1779</v>
      </c>
      <c r="BD800" s="19" t="e">
        <f>VLOOKUP(AE800,ORGANOGRAMAES!$C$1:$N$6000,2,0)</f>
        <v>#N/A</v>
      </c>
      <c r="BE800" s="19" t="e">
        <f>VLOOKUP(AE800,ORGANOGRAMAES!$C$1:$N$6000,3,0)</f>
        <v>#N/A</v>
      </c>
      <c r="BF800" s="19" t="e">
        <f>VLOOKUP(AE800,ORGANOGRAMAES!$C$1:$N$6000,4,0)</f>
        <v>#N/A</v>
      </c>
      <c r="BG800" s="19" t="e">
        <f>VLOOKUP(AE800,ORGANOGRAMAES!$C$1:$N$6000,5,0)</f>
        <v>#N/A</v>
      </c>
      <c r="BH800" s="19" t="e">
        <f>VLOOKUP(AE800,ORGANOGRAMAES!$C$1:$N$6000,6,0)</f>
        <v>#N/A</v>
      </c>
      <c r="BI800" s="19" t="e">
        <f>VLOOKUP(AE800,ORGANOGRAMAES!$C$1:$N$6000,7,0)</f>
        <v>#N/A</v>
      </c>
      <c r="BJ800" s="19" t="e">
        <f>VLOOKUP(AE800,ORGANOGRAMAES!$C$1:$N$6000,8,0)</f>
        <v>#N/A</v>
      </c>
      <c r="BK800" s="19" t="e">
        <f>VLOOKUP(AE800,ORGANOGRAMAES!$C$1:$N$6000,9,0)</f>
        <v>#N/A</v>
      </c>
      <c r="BL800" s="19" t="e">
        <f>VLOOKUP(AE800,ORGANOGRAMAES!$C$1:$N$6000,10,0)</f>
        <v>#N/A</v>
      </c>
      <c r="BM800" s="19" t="e">
        <f>VLOOKUP(AE800,ORGANOGRAMAES!$C$1:$N$6000,11,0)</f>
        <v>#N/A</v>
      </c>
      <c r="BN800" s="19" t="e">
        <f>VLOOKUP(AE800,ORGANOGRAMAES!$C$1:$N$6000,12,0)</f>
        <v>#N/A</v>
      </c>
      <c r="BP800" s="19" t="str">
        <f t="shared" si="227"/>
        <v>-</v>
      </c>
      <c r="BQ800" s="19" t="str">
        <f t="shared" si="228"/>
        <v>-</v>
      </c>
      <c r="BR800" s="19" t="str">
        <f t="shared" si="229"/>
        <v>-</v>
      </c>
      <c r="BS800" s="19" t="str">
        <f t="shared" si="230"/>
        <v>-</v>
      </c>
      <c r="BT800" s="19" t="str">
        <f t="shared" si="231"/>
        <v>-</v>
      </c>
      <c r="BU800" s="19" t="str">
        <f t="shared" si="232"/>
        <v>-</v>
      </c>
      <c r="BV800" s="19" t="str">
        <f t="shared" si="233"/>
        <v>-</v>
      </c>
      <c r="BW800" s="19" t="str">
        <f t="shared" si="234"/>
        <v>-</v>
      </c>
      <c r="BX800" s="19" t="str">
        <f t="shared" si="235"/>
        <v>-</v>
      </c>
      <c r="BY800" s="19" t="str">
        <f t="shared" si="236"/>
        <v>-</v>
      </c>
      <c r="BZ800" s="19" t="str">
        <f t="shared" si="237"/>
        <v>-</v>
      </c>
    </row>
    <row r="801" spans="1:78">
      <c r="A801" s="106" t="str">
        <f t="shared" si="238"/>
        <v>22.1.00.00.00.00.00</v>
      </c>
      <c r="B801" s="106">
        <f t="shared" si="239"/>
        <v>22</v>
      </c>
      <c r="C801" s="107" t="str">
        <f t="shared" si="240"/>
        <v>1</v>
      </c>
      <c r="D801" s="32" t="s">
        <v>7024</v>
      </c>
      <c r="E801" s="32" t="s">
        <v>7024</v>
      </c>
      <c r="F801" s="32" t="s">
        <v>7024</v>
      </c>
      <c r="G801" s="32" t="s">
        <v>7024</v>
      </c>
      <c r="H801" s="32" t="s">
        <v>7024</v>
      </c>
      <c r="I801" s="33"/>
      <c r="J801" s="17" t="s">
        <v>93</v>
      </c>
      <c r="K801" s="150" t="str">
        <f t="shared" si="241"/>
        <v>-</v>
      </c>
      <c r="L801" s="123"/>
      <c r="M801" s="123"/>
      <c r="N801" s="123"/>
      <c r="O801" s="123"/>
      <c r="P801" s="123"/>
      <c r="Q801" s="123"/>
      <c r="AC801" s="50" t="str">
        <f t="shared" si="243"/>
        <v>22.1</v>
      </c>
      <c r="AD801" s="19">
        <f t="shared" si="244"/>
        <v>780</v>
      </c>
      <c r="AE801" s="49" t="str">
        <f t="shared" si="242"/>
        <v>22.1780</v>
      </c>
      <c r="BD801" s="19" t="e">
        <f>VLOOKUP(AE801,ORGANOGRAMAES!$C$1:$N$6000,2,0)</f>
        <v>#N/A</v>
      </c>
      <c r="BE801" s="19" t="e">
        <f>VLOOKUP(AE801,ORGANOGRAMAES!$C$1:$N$6000,3,0)</f>
        <v>#N/A</v>
      </c>
      <c r="BF801" s="19" t="e">
        <f>VLOOKUP(AE801,ORGANOGRAMAES!$C$1:$N$6000,4,0)</f>
        <v>#N/A</v>
      </c>
      <c r="BG801" s="19" t="e">
        <f>VLOOKUP(AE801,ORGANOGRAMAES!$C$1:$N$6000,5,0)</f>
        <v>#N/A</v>
      </c>
      <c r="BH801" s="19" t="e">
        <f>VLOOKUP(AE801,ORGANOGRAMAES!$C$1:$N$6000,6,0)</f>
        <v>#N/A</v>
      </c>
      <c r="BI801" s="19" t="e">
        <f>VLOOKUP(AE801,ORGANOGRAMAES!$C$1:$N$6000,7,0)</f>
        <v>#N/A</v>
      </c>
      <c r="BJ801" s="19" t="e">
        <f>VLOOKUP(AE801,ORGANOGRAMAES!$C$1:$N$6000,8,0)</f>
        <v>#N/A</v>
      </c>
      <c r="BK801" s="19" t="e">
        <f>VLOOKUP(AE801,ORGANOGRAMAES!$C$1:$N$6000,9,0)</f>
        <v>#N/A</v>
      </c>
      <c r="BL801" s="19" t="e">
        <f>VLOOKUP(AE801,ORGANOGRAMAES!$C$1:$N$6000,10,0)</f>
        <v>#N/A</v>
      </c>
      <c r="BM801" s="19" t="e">
        <f>VLOOKUP(AE801,ORGANOGRAMAES!$C$1:$N$6000,11,0)</f>
        <v>#N/A</v>
      </c>
      <c r="BN801" s="19" t="e">
        <f>VLOOKUP(AE801,ORGANOGRAMAES!$C$1:$N$6000,12,0)</f>
        <v>#N/A</v>
      </c>
      <c r="BP801" s="19" t="str">
        <f t="shared" si="227"/>
        <v>-</v>
      </c>
      <c r="BQ801" s="19" t="str">
        <f t="shared" si="228"/>
        <v>-</v>
      </c>
      <c r="BR801" s="19" t="str">
        <f t="shared" si="229"/>
        <v>-</v>
      </c>
      <c r="BS801" s="19" t="str">
        <f t="shared" si="230"/>
        <v>-</v>
      </c>
      <c r="BT801" s="19" t="str">
        <f t="shared" si="231"/>
        <v>-</v>
      </c>
      <c r="BU801" s="19" t="str">
        <f t="shared" si="232"/>
        <v>-</v>
      </c>
      <c r="BV801" s="19" t="str">
        <f t="shared" si="233"/>
        <v>-</v>
      </c>
      <c r="BW801" s="19" t="str">
        <f t="shared" si="234"/>
        <v>-</v>
      </c>
      <c r="BX801" s="19" t="str">
        <f t="shared" si="235"/>
        <v>-</v>
      </c>
      <c r="BY801" s="19" t="str">
        <f t="shared" si="236"/>
        <v>-</v>
      </c>
      <c r="BZ801" s="19" t="str">
        <f t="shared" si="237"/>
        <v>-</v>
      </c>
    </row>
    <row r="802" spans="1:78">
      <c r="A802" s="106" t="str">
        <f t="shared" si="238"/>
        <v>22.1.00.00.00.00.00</v>
      </c>
      <c r="B802" s="106">
        <f t="shared" si="239"/>
        <v>22</v>
      </c>
      <c r="C802" s="107" t="str">
        <f t="shared" si="240"/>
        <v>1</v>
      </c>
      <c r="D802" s="32" t="s">
        <v>7024</v>
      </c>
      <c r="E802" s="32" t="s">
        <v>7024</v>
      </c>
      <c r="F802" s="32" t="s">
        <v>7024</v>
      </c>
      <c r="G802" s="32" t="s">
        <v>7024</v>
      </c>
      <c r="H802" s="32" t="s">
        <v>7024</v>
      </c>
      <c r="I802" s="33"/>
      <c r="J802" s="17" t="s">
        <v>93</v>
      </c>
      <c r="K802" s="150" t="str">
        <f t="shared" si="241"/>
        <v>-</v>
      </c>
      <c r="L802" s="123"/>
      <c r="M802" s="123"/>
      <c r="N802" s="123"/>
      <c r="O802" s="123"/>
      <c r="P802" s="123"/>
      <c r="Q802" s="123"/>
      <c r="AC802" s="50" t="str">
        <f t="shared" si="243"/>
        <v>22.1</v>
      </c>
      <c r="AD802" s="19">
        <f t="shared" si="244"/>
        <v>781</v>
      </c>
      <c r="AE802" s="49" t="str">
        <f t="shared" si="242"/>
        <v>22.1781</v>
      </c>
      <c r="BD802" s="19" t="e">
        <f>VLOOKUP(AE802,ORGANOGRAMAES!$C$1:$N$6000,2,0)</f>
        <v>#N/A</v>
      </c>
      <c r="BE802" s="19" t="e">
        <f>VLOOKUP(AE802,ORGANOGRAMAES!$C$1:$N$6000,3,0)</f>
        <v>#N/A</v>
      </c>
      <c r="BF802" s="19" t="e">
        <f>VLOOKUP(AE802,ORGANOGRAMAES!$C$1:$N$6000,4,0)</f>
        <v>#N/A</v>
      </c>
      <c r="BG802" s="19" t="e">
        <f>VLOOKUP(AE802,ORGANOGRAMAES!$C$1:$N$6000,5,0)</f>
        <v>#N/A</v>
      </c>
      <c r="BH802" s="19" t="e">
        <f>VLOOKUP(AE802,ORGANOGRAMAES!$C$1:$N$6000,6,0)</f>
        <v>#N/A</v>
      </c>
      <c r="BI802" s="19" t="e">
        <f>VLOOKUP(AE802,ORGANOGRAMAES!$C$1:$N$6000,7,0)</f>
        <v>#N/A</v>
      </c>
      <c r="BJ802" s="19" t="e">
        <f>VLOOKUP(AE802,ORGANOGRAMAES!$C$1:$N$6000,8,0)</f>
        <v>#N/A</v>
      </c>
      <c r="BK802" s="19" t="e">
        <f>VLOOKUP(AE802,ORGANOGRAMAES!$C$1:$N$6000,9,0)</f>
        <v>#N/A</v>
      </c>
      <c r="BL802" s="19" t="e">
        <f>VLOOKUP(AE802,ORGANOGRAMAES!$C$1:$N$6000,10,0)</f>
        <v>#N/A</v>
      </c>
      <c r="BM802" s="19" t="e">
        <f>VLOOKUP(AE802,ORGANOGRAMAES!$C$1:$N$6000,11,0)</f>
        <v>#N/A</v>
      </c>
      <c r="BN802" s="19" t="e">
        <f>VLOOKUP(AE802,ORGANOGRAMAES!$C$1:$N$6000,12,0)</f>
        <v>#N/A</v>
      </c>
      <c r="BP802" s="19" t="str">
        <f t="shared" si="227"/>
        <v>-</v>
      </c>
      <c r="BQ802" s="19" t="str">
        <f t="shared" si="228"/>
        <v>-</v>
      </c>
      <c r="BR802" s="19" t="str">
        <f t="shared" si="229"/>
        <v>-</v>
      </c>
      <c r="BS802" s="19" t="str">
        <f t="shared" si="230"/>
        <v>-</v>
      </c>
      <c r="BT802" s="19" t="str">
        <f t="shared" si="231"/>
        <v>-</v>
      </c>
      <c r="BU802" s="19" t="str">
        <f t="shared" si="232"/>
        <v>-</v>
      </c>
      <c r="BV802" s="19" t="str">
        <f t="shared" si="233"/>
        <v>-</v>
      </c>
      <c r="BW802" s="19" t="str">
        <f t="shared" si="234"/>
        <v>-</v>
      </c>
      <c r="BX802" s="19" t="str">
        <f t="shared" si="235"/>
        <v>-</v>
      </c>
      <c r="BY802" s="19" t="str">
        <f t="shared" si="236"/>
        <v>-</v>
      </c>
      <c r="BZ802" s="19" t="str">
        <f t="shared" si="237"/>
        <v>-</v>
      </c>
    </row>
    <row r="803" spans="1:78">
      <c r="A803" s="106" t="str">
        <f t="shared" si="238"/>
        <v>22.1.00.00.00.00.00</v>
      </c>
      <c r="B803" s="106">
        <f t="shared" si="239"/>
        <v>22</v>
      </c>
      <c r="C803" s="107" t="str">
        <f t="shared" si="240"/>
        <v>1</v>
      </c>
      <c r="D803" s="32" t="s">
        <v>7024</v>
      </c>
      <c r="E803" s="32" t="s">
        <v>7024</v>
      </c>
      <c r="F803" s="32" t="s">
        <v>7024</v>
      </c>
      <c r="G803" s="32" t="s">
        <v>7024</v>
      </c>
      <c r="H803" s="32" t="s">
        <v>7024</v>
      </c>
      <c r="I803" s="33"/>
      <c r="J803" s="17" t="s">
        <v>93</v>
      </c>
      <c r="K803" s="150" t="str">
        <f t="shared" si="241"/>
        <v>-</v>
      </c>
      <c r="L803" s="123"/>
      <c r="M803" s="123"/>
      <c r="N803" s="123"/>
      <c r="O803" s="123"/>
      <c r="P803" s="123"/>
      <c r="Q803" s="123"/>
      <c r="AC803" s="50" t="str">
        <f t="shared" si="243"/>
        <v>22.1</v>
      </c>
      <c r="AD803" s="19">
        <f t="shared" si="244"/>
        <v>782</v>
      </c>
      <c r="AE803" s="49" t="str">
        <f t="shared" si="242"/>
        <v>22.1782</v>
      </c>
      <c r="BD803" s="19" t="e">
        <f>VLOOKUP(AE803,ORGANOGRAMAES!$C$1:$N$6000,2,0)</f>
        <v>#N/A</v>
      </c>
      <c r="BE803" s="19" t="e">
        <f>VLOOKUP(AE803,ORGANOGRAMAES!$C$1:$N$6000,3,0)</f>
        <v>#N/A</v>
      </c>
      <c r="BF803" s="19" t="e">
        <f>VLOOKUP(AE803,ORGANOGRAMAES!$C$1:$N$6000,4,0)</f>
        <v>#N/A</v>
      </c>
      <c r="BG803" s="19" t="e">
        <f>VLOOKUP(AE803,ORGANOGRAMAES!$C$1:$N$6000,5,0)</f>
        <v>#N/A</v>
      </c>
      <c r="BH803" s="19" t="e">
        <f>VLOOKUP(AE803,ORGANOGRAMAES!$C$1:$N$6000,6,0)</f>
        <v>#N/A</v>
      </c>
      <c r="BI803" s="19" t="e">
        <f>VLOOKUP(AE803,ORGANOGRAMAES!$C$1:$N$6000,7,0)</f>
        <v>#N/A</v>
      </c>
      <c r="BJ803" s="19" t="e">
        <f>VLOOKUP(AE803,ORGANOGRAMAES!$C$1:$N$6000,8,0)</f>
        <v>#N/A</v>
      </c>
      <c r="BK803" s="19" t="e">
        <f>VLOOKUP(AE803,ORGANOGRAMAES!$C$1:$N$6000,9,0)</f>
        <v>#N/A</v>
      </c>
      <c r="BL803" s="19" t="e">
        <f>VLOOKUP(AE803,ORGANOGRAMAES!$C$1:$N$6000,10,0)</f>
        <v>#N/A</v>
      </c>
      <c r="BM803" s="19" t="e">
        <f>VLOOKUP(AE803,ORGANOGRAMAES!$C$1:$N$6000,11,0)</f>
        <v>#N/A</v>
      </c>
      <c r="BN803" s="19" t="e">
        <f>VLOOKUP(AE803,ORGANOGRAMAES!$C$1:$N$6000,12,0)</f>
        <v>#N/A</v>
      </c>
      <c r="BP803" s="19" t="str">
        <f t="shared" si="227"/>
        <v>-</v>
      </c>
      <c r="BQ803" s="19" t="str">
        <f t="shared" si="228"/>
        <v>-</v>
      </c>
      <c r="BR803" s="19" t="str">
        <f t="shared" si="229"/>
        <v>-</v>
      </c>
      <c r="BS803" s="19" t="str">
        <f t="shared" si="230"/>
        <v>-</v>
      </c>
      <c r="BT803" s="19" t="str">
        <f t="shared" si="231"/>
        <v>-</v>
      </c>
      <c r="BU803" s="19" t="str">
        <f t="shared" si="232"/>
        <v>-</v>
      </c>
      <c r="BV803" s="19" t="str">
        <f t="shared" si="233"/>
        <v>-</v>
      </c>
      <c r="BW803" s="19" t="str">
        <f t="shared" si="234"/>
        <v>-</v>
      </c>
      <c r="BX803" s="19" t="str">
        <f t="shared" si="235"/>
        <v>-</v>
      </c>
      <c r="BY803" s="19" t="str">
        <f t="shared" si="236"/>
        <v>-</v>
      </c>
      <c r="BZ803" s="19" t="str">
        <f t="shared" si="237"/>
        <v>-</v>
      </c>
    </row>
    <row r="804" spans="1:78">
      <c r="A804" s="106" t="str">
        <f t="shared" si="238"/>
        <v>22.1.00.00.00.00.00</v>
      </c>
      <c r="B804" s="106">
        <f t="shared" si="239"/>
        <v>22</v>
      </c>
      <c r="C804" s="107" t="str">
        <f t="shared" si="240"/>
        <v>1</v>
      </c>
      <c r="D804" s="32" t="s">
        <v>7024</v>
      </c>
      <c r="E804" s="32" t="s">
        <v>7024</v>
      </c>
      <c r="F804" s="32" t="s">
        <v>7024</v>
      </c>
      <c r="G804" s="32" t="s">
        <v>7024</v>
      </c>
      <c r="H804" s="32" t="s">
        <v>7024</v>
      </c>
      <c r="I804" s="33"/>
      <c r="J804" s="17" t="s">
        <v>93</v>
      </c>
      <c r="K804" s="150" t="str">
        <f t="shared" si="241"/>
        <v>-</v>
      </c>
      <c r="L804" s="123"/>
      <c r="M804" s="123"/>
      <c r="N804" s="123"/>
      <c r="O804" s="123"/>
      <c r="P804" s="123"/>
      <c r="Q804" s="123"/>
      <c r="AC804" s="50" t="str">
        <f t="shared" si="243"/>
        <v>22.1</v>
      </c>
      <c r="AD804" s="19">
        <f t="shared" si="244"/>
        <v>783</v>
      </c>
      <c r="AE804" s="49" t="str">
        <f t="shared" si="242"/>
        <v>22.1783</v>
      </c>
      <c r="BD804" s="19" t="e">
        <f>VLOOKUP(AE804,ORGANOGRAMAES!$C$1:$N$6000,2,0)</f>
        <v>#N/A</v>
      </c>
      <c r="BE804" s="19" t="e">
        <f>VLOOKUP(AE804,ORGANOGRAMAES!$C$1:$N$6000,3,0)</f>
        <v>#N/A</v>
      </c>
      <c r="BF804" s="19" t="e">
        <f>VLOOKUP(AE804,ORGANOGRAMAES!$C$1:$N$6000,4,0)</f>
        <v>#N/A</v>
      </c>
      <c r="BG804" s="19" t="e">
        <f>VLOOKUP(AE804,ORGANOGRAMAES!$C$1:$N$6000,5,0)</f>
        <v>#N/A</v>
      </c>
      <c r="BH804" s="19" t="e">
        <f>VLOOKUP(AE804,ORGANOGRAMAES!$C$1:$N$6000,6,0)</f>
        <v>#N/A</v>
      </c>
      <c r="BI804" s="19" t="e">
        <f>VLOOKUP(AE804,ORGANOGRAMAES!$C$1:$N$6000,7,0)</f>
        <v>#N/A</v>
      </c>
      <c r="BJ804" s="19" t="e">
        <f>VLOOKUP(AE804,ORGANOGRAMAES!$C$1:$N$6000,8,0)</f>
        <v>#N/A</v>
      </c>
      <c r="BK804" s="19" t="e">
        <f>VLOOKUP(AE804,ORGANOGRAMAES!$C$1:$N$6000,9,0)</f>
        <v>#N/A</v>
      </c>
      <c r="BL804" s="19" t="e">
        <f>VLOOKUP(AE804,ORGANOGRAMAES!$C$1:$N$6000,10,0)</f>
        <v>#N/A</v>
      </c>
      <c r="BM804" s="19" t="e">
        <f>VLOOKUP(AE804,ORGANOGRAMAES!$C$1:$N$6000,11,0)</f>
        <v>#N/A</v>
      </c>
      <c r="BN804" s="19" t="e">
        <f>VLOOKUP(AE804,ORGANOGRAMAES!$C$1:$N$6000,12,0)</f>
        <v>#N/A</v>
      </c>
      <c r="BP804" s="19" t="str">
        <f t="shared" si="227"/>
        <v>-</v>
      </c>
      <c r="BQ804" s="19" t="str">
        <f t="shared" si="228"/>
        <v>-</v>
      </c>
      <c r="BR804" s="19" t="str">
        <f t="shared" si="229"/>
        <v>-</v>
      </c>
      <c r="BS804" s="19" t="str">
        <f t="shared" si="230"/>
        <v>-</v>
      </c>
      <c r="BT804" s="19" t="str">
        <f t="shared" si="231"/>
        <v>-</v>
      </c>
      <c r="BU804" s="19" t="str">
        <f t="shared" si="232"/>
        <v>-</v>
      </c>
      <c r="BV804" s="19" t="str">
        <f t="shared" si="233"/>
        <v>-</v>
      </c>
      <c r="BW804" s="19" t="str">
        <f t="shared" si="234"/>
        <v>-</v>
      </c>
      <c r="BX804" s="19" t="str">
        <f t="shared" si="235"/>
        <v>-</v>
      </c>
      <c r="BY804" s="19" t="str">
        <f t="shared" si="236"/>
        <v>-</v>
      </c>
      <c r="BZ804" s="19" t="str">
        <f t="shared" si="237"/>
        <v>-</v>
      </c>
    </row>
    <row r="805" spans="1:78">
      <c r="A805" s="106" t="str">
        <f t="shared" si="238"/>
        <v>22.1.00.00.00.00.00</v>
      </c>
      <c r="B805" s="106">
        <f t="shared" si="239"/>
        <v>22</v>
      </c>
      <c r="C805" s="107" t="str">
        <f t="shared" si="240"/>
        <v>1</v>
      </c>
      <c r="D805" s="32" t="s">
        <v>7024</v>
      </c>
      <c r="E805" s="32" t="s">
        <v>7024</v>
      </c>
      <c r="F805" s="32" t="s">
        <v>7024</v>
      </c>
      <c r="G805" s="32" t="s">
        <v>7024</v>
      </c>
      <c r="H805" s="32" t="s">
        <v>7024</v>
      </c>
      <c r="I805" s="33"/>
      <c r="J805" s="17" t="s">
        <v>93</v>
      </c>
      <c r="K805" s="150" t="str">
        <f t="shared" si="241"/>
        <v>-</v>
      </c>
      <c r="L805" s="123"/>
      <c r="M805" s="123"/>
      <c r="N805" s="123"/>
      <c r="O805" s="123"/>
      <c r="P805" s="123"/>
      <c r="Q805" s="123"/>
      <c r="AC805" s="50" t="str">
        <f t="shared" si="243"/>
        <v>22.1</v>
      </c>
      <c r="AD805" s="19">
        <f t="shared" si="244"/>
        <v>784</v>
      </c>
      <c r="AE805" s="49" t="str">
        <f t="shared" si="242"/>
        <v>22.1784</v>
      </c>
      <c r="BD805" s="19" t="e">
        <f>VLOOKUP(AE805,ORGANOGRAMAES!$C$1:$N$6000,2,0)</f>
        <v>#N/A</v>
      </c>
      <c r="BE805" s="19" t="e">
        <f>VLOOKUP(AE805,ORGANOGRAMAES!$C$1:$N$6000,3,0)</f>
        <v>#N/A</v>
      </c>
      <c r="BF805" s="19" t="e">
        <f>VLOOKUP(AE805,ORGANOGRAMAES!$C$1:$N$6000,4,0)</f>
        <v>#N/A</v>
      </c>
      <c r="BG805" s="19" t="e">
        <f>VLOOKUP(AE805,ORGANOGRAMAES!$C$1:$N$6000,5,0)</f>
        <v>#N/A</v>
      </c>
      <c r="BH805" s="19" t="e">
        <f>VLOOKUP(AE805,ORGANOGRAMAES!$C$1:$N$6000,6,0)</f>
        <v>#N/A</v>
      </c>
      <c r="BI805" s="19" t="e">
        <f>VLOOKUP(AE805,ORGANOGRAMAES!$C$1:$N$6000,7,0)</f>
        <v>#N/A</v>
      </c>
      <c r="BJ805" s="19" t="e">
        <f>VLOOKUP(AE805,ORGANOGRAMAES!$C$1:$N$6000,8,0)</f>
        <v>#N/A</v>
      </c>
      <c r="BK805" s="19" t="e">
        <f>VLOOKUP(AE805,ORGANOGRAMAES!$C$1:$N$6000,9,0)</f>
        <v>#N/A</v>
      </c>
      <c r="BL805" s="19" t="e">
        <f>VLOOKUP(AE805,ORGANOGRAMAES!$C$1:$N$6000,10,0)</f>
        <v>#N/A</v>
      </c>
      <c r="BM805" s="19" t="e">
        <f>VLOOKUP(AE805,ORGANOGRAMAES!$C$1:$N$6000,11,0)</f>
        <v>#N/A</v>
      </c>
      <c r="BN805" s="19" t="e">
        <f>VLOOKUP(AE805,ORGANOGRAMAES!$C$1:$N$6000,12,0)</f>
        <v>#N/A</v>
      </c>
      <c r="BP805" s="19" t="str">
        <f t="shared" si="227"/>
        <v>-</v>
      </c>
      <c r="BQ805" s="19" t="str">
        <f t="shared" si="228"/>
        <v>-</v>
      </c>
      <c r="BR805" s="19" t="str">
        <f t="shared" si="229"/>
        <v>-</v>
      </c>
      <c r="BS805" s="19" t="str">
        <f t="shared" si="230"/>
        <v>-</v>
      </c>
      <c r="BT805" s="19" t="str">
        <f t="shared" si="231"/>
        <v>-</v>
      </c>
      <c r="BU805" s="19" t="str">
        <f t="shared" si="232"/>
        <v>-</v>
      </c>
      <c r="BV805" s="19" t="str">
        <f t="shared" si="233"/>
        <v>-</v>
      </c>
      <c r="BW805" s="19" t="str">
        <f t="shared" si="234"/>
        <v>-</v>
      </c>
      <c r="BX805" s="19" t="str">
        <f t="shared" si="235"/>
        <v>-</v>
      </c>
      <c r="BY805" s="19" t="str">
        <f t="shared" si="236"/>
        <v>-</v>
      </c>
      <c r="BZ805" s="19" t="str">
        <f t="shared" si="237"/>
        <v>-</v>
      </c>
    </row>
    <row r="806" spans="1:78">
      <c r="A806" s="106" t="str">
        <f t="shared" si="238"/>
        <v>22.1.00.00.00.00.00</v>
      </c>
      <c r="B806" s="106">
        <f t="shared" si="239"/>
        <v>22</v>
      </c>
      <c r="C806" s="107" t="str">
        <f t="shared" si="240"/>
        <v>1</v>
      </c>
      <c r="D806" s="32" t="s">
        <v>7024</v>
      </c>
      <c r="E806" s="32" t="s">
        <v>7024</v>
      </c>
      <c r="F806" s="32" t="s">
        <v>7024</v>
      </c>
      <c r="G806" s="32" t="s">
        <v>7024</v>
      </c>
      <c r="H806" s="32" t="s">
        <v>7024</v>
      </c>
      <c r="I806" s="33"/>
      <c r="J806" s="17" t="s">
        <v>93</v>
      </c>
      <c r="K806" s="150" t="str">
        <f t="shared" si="241"/>
        <v>-</v>
      </c>
      <c r="L806" s="123"/>
      <c r="M806" s="123"/>
      <c r="N806" s="123"/>
      <c r="O806" s="123"/>
      <c r="P806" s="123"/>
      <c r="Q806" s="123"/>
      <c r="AC806" s="50" t="str">
        <f t="shared" si="243"/>
        <v>22.1</v>
      </c>
      <c r="AD806" s="19">
        <f t="shared" si="244"/>
        <v>785</v>
      </c>
      <c r="AE806" s="49" t="str">
        <f t="shared" si="242"/>
        <v>22.1785</v>
      </c>
      <c r="BD806" s="19" t="e">
        <f>VLOOKUP(AE806,ORGANOGRAMAES!$C$1:$N$6000,2,0)</f>
        <v>#N/A</v>
      </c>
      <c r="BE806" s="19" t="e">
        <f>VLOOKUP(AE806,ORGANOGRAMAES!$C$1:$N$6000,3,0)</f>
        <v>#N/A</v>
      </c>
      <c r="BF806" s="19" t="e">
        <f>VLOOKUP(AE806,ORGANOGRAMAES!$C$1:$N$6000,4,0)</f>
        <v>#N/A</v>
      </c>
      <c r="BG806" s="19" t="e">
        <f>VLOOKUP(AE806,ORGANOGRAMAES!$C$1:$N$6000,5,0)</f>
        <v>#N/A</v>
      </c>
      <c r="BH806" s="19" t="e">
        <f>VLOOKUP(AE806,ORGANOGRAMAES!$C$1:$N$6000,6,0)</f>
        <v>#N/A</v>
      </c>
      <c r="BI806" s="19" t="e">
        <f>VLOOKUP(AE806,ORGANOGRAMAES!$C$1:$N$6000,7,0)</f>
        <v>#N/A</v>
      </c>
      <c r="BJ806" s="19" t="e">
        <f>VLOOKUP(AE806,ORGANOGRAMAES!$C$1:$N$6000,8,0)</f>
        <v>#N/A</v>
      </c>
      <c r="BK806" s="19" t="e">
        <f>VLOOKUP(AE806,ORGANOGRAMAES!$C$1:$N$6000,9,0)</f>
        <v>#N/A</v>
      </c>
      <c r="BL806" s="19" t="e">
        <f>VLOOKUP(AE806,ORGANOGRAMAES!$C$1:$N$6000,10,0)</f>
        <v>#N/A</v>
      </c>
      <c r="BM806" s="19" t="e">
        <f>VLOOKUP(AE806,ORGANOGRAMAES!$C$1:$N$6000,11,0)</f>
        <v>#N/A</v>
      </c>
      <c r="BN806" s="19" t="e">
        <f>VLOOKUP(AE806,ORGANOGRAMAES!$C$1:$N$6000,12,0)</f>
        <v>#N/A</v>
      </c>
      <c r="BP806" s="19" t="str">
        <f t="shared" si="227"/>
        <v>-</v>
      </c>
      <c r="BQ806" s="19" t="str">
        <f t="shared" si="228"/>
        <v>-</v>
      </c>
      <c r="BR806" s="19" t="str">
        <f t="shared" si="229"/>
        <v>-</v>
      </c>
      <c r="BS806" s="19" t="str">
        <f t="shared" si="230"/>
        <v>-</v>
      </c>
      <c r="BT806" s="19" t="str">
        <f t="shared" si="231"/>
        <v>-</v>
      </c>
      <c r="BU806" s="19" t="str">
        <f t="shared" si="232"/>
        <v>-</v>
      </c>
      <c r="BV806" s="19" t="str">
        <f t="shared" si="233"/>
        <v>-</v>
      </c>
      <c r="BW806" s="19" t="str">
        <f t="shared" si="234"/>
        <v>-</v>
      </c>
      <c r="BX806" s="19" t="str">
        <f t="shared" si="235"/>
        <v>-</v>
      </c>
      <c r="BY806" s="19" t="str">
        <f t="shared" si="236"/>
        <v>-</v>
      </c>
      <c r="BZ806" s="19" t="str">
        <f t="shared" si="237"/>
        <v>-</v>
      </c>
    </row>
    <row r="807" spans="1:78">
      <c r="A807" s="106" t="str">
        <f t="shared" si="238"/>
        <v>22.1.00.00.00.00.00</v>
      </c>
      <c r="B807" s="106">
        <f t="shared" si="239"/>
        <v>22</v>
      </c>
      <c r="C807" s="107" t="str">
        <f t="shared" si="240"/>
        <v>1</v>
      </c>
      <c r="D807" s="32" t="s">
        <v>7024</v>
      </c>
      <c r="E807" s="32" t="s">
        <v>7024</v>
      </c>
      <c r="F807" s="32" t="s">
        <v>7024</v>
      </c>
      <c r="G807" s="32" t="s">
        <v>7024</v>
      </c>
      <c r="H807" s="32" t="s">
        <v>7024</v>
      </c>
      <c r="I807" s="33"/>
      <c r="J807" s="17" t="s">
        <v>93</v>
      </c>
      <c r="K807" s="150" t="str">
        <f t="shared" si="241"/>
        <v>-</v>
      </c>
      <c r="L807" s="123"/>
      <c r="M807" s="123"/>
      <c r="N807" s="123"/>
      <c r="O807" s="123"/>
      <c r="P807" s="123"/>
      <c r="Q807" s="123"/>
      <c r="AC807" s="50" t="str">
        <f t="shared" si="243"/>
        <v>22.1</v>
      </c>
      <c r="AD807" s="19">
        <f t="shared" si="244"/>
        <v>786</v>
      </c>
      <c r="AE807" s="49" t="str">
        <f t="shared" si="242"/>
        <v>22.1786</v>
      </c>
      <c r="BD807" s="19" t="e">
        <f>VLOOKUP(AE807,ORGANOGRAMAES!$C$1:$N$6000,2,0)</f>
        <v>#N/A</v>
      </c>
      <c r="BE807" s="19" t="e">
        <f>VLOOKUP(AE807,ORGANOGRAMAES!$C$1:$N$6000,3,0)</f>
        <v>#N/A</v>
      </c>
      <c r="BF807" s="19" t="e">
        <f>VLOOKUP(AE807,ORGANOGRAMAES!$C$1:$N$6000,4,0)</f>
        <v>#N/A</v>
      </c>
      <c r="BG807" s="19" t="e">
        <f>VLOOKUP(AE807,ORGANOGRAMAES!$C$1:$N$6000,5,0)</f>
        <v>#N/A</v>
      </c>
      <c r="BH807" s="19" t="e">
        <f>VLOOKUP(AE807,ORGANOGRAMAES!$C$1:$N$6000,6,0)</f>
        <v>#N/A</v>
      </c>
      <c r="BI807" s="19" t="e">
        <f>VLOOKUP(AE807,ORGANOGRAMAES!$C$1:$N$6000,7,0)</f>
        <v>#N/A</v>
      </c>
      <c r="BJ807" s="19" t="e">
        <f>VLOOKUP(AE807,ORGANOGRAMAES!$C$1:$N$6000,8,0)</f>
        <v>#N/A</v>
      </c>
      <c r="BK807" s="19" t="e">
        <f>VLOOKUP(AE807,ORGANOGRAMAES!$C$1:$N$6000,9,0)</f>
        <v>#N/A</v>
      </c>
      <c r="BL807" s="19" t="e">
        <f>VLOOKUP(AE807,ORGANOGRAMAES!$C$1:$N$6000,10,0)</f>
        <v>#N/A</v>
      </c>
      <c r="BM807" s="19" t="e">
        <f>VLOOKUP(AE807,ORGANOGRAMAES!$C$1:$N$6000,11,0)</f>
        <v>#N/A</v>
      </c>
      <c r="BN807" s="19" t="e">
        <f>VLOOKUP(AE807,ORGANOGRAMAES!$C$1:$N$6000,12,0)</f>
        <v>#N/A</v>
      </c>
      <c r="BP807" s="19" t="str">
        <f t="shared" si="227"/>
        <v>-</v>
      </c>
      <c r="BQ807" s="19" t="str">
        <f t="shared" si="228"/>
        <v>-</v>
      </c>
      <c r="BR807" s="19" t="str">
        <f t="shared" si="229"/>
        <v>-</v>
      </c>
      <c r="BS807" s="19" t="str">
        <f t="shared" si="230"/>
        <v>-</v>
      </c>
      <c r="BT807" s="19" t="str">
        <f t="shared" si="231"/>
        <v>-</v>
      </c>
      <c r="BU807" s="19" t="str">
        <f t="shared" si="232"/>
        <v>-</v>
      </c>
      <c r="BV807" s="19" t="str">
        <f t="shared" si="233"/>
        <v>-</v>
      </c>
      <c r="BW807" s="19" t="str">
        <f t="shared" si="234"/>
        <v>-</v>
      </c>
      <c r="BX807" s="19" t="str">
        <f t="shared" si="235"/>
        <v>-</v>
      </c>
      <c r="BY807" s="19" t="str">
        <f t="shared" si="236"/>
        <v>-</v>
      </c>
      <c r="BZ807" s="19" t="str">
        <f t="shared" si="237"/>
        <v>-</v>
      </c>
    </row>
    <row r="808" spans="1:78">
      <c r="A808" s="106" t="str">
        <f t="shared" si="238"/>
        <v>22.1.00.00.00.00.00</v>
      </c>
      <c r="B808" s="106">
        <f t="shared" si="239"/>
        <v>22</v>
      </c>
      <c r="C808" s="107" t="str">
        <f t="shared" si="240"/>
        <v>1</v>
      </c>
      <c r="D808" s="32" t="s">
        <v>7024</v>
      </c>
      <c r="E808" s="32" t="s">
        <v>7024</v>
      </c>
      <c r="F808" s="32" t="s">
        <v>7024</v>
      </c>
      <c r="G808" s="32" t="s">
        <v>7024</v>
      </c>
      <c r="H808" s="32" t="s">
        <v>7024</v>
      </c>
      <c r="I808" s="33"/>
      <c r="J808" s="17" t="s">
        <v>93</v>
      </c>
      <c r="K808" s="150" t="str">
        <f t="shared" si="241"/>
        <v>-</v>
      </c>
      <c r="L808" s="123"/>
      <c r="M808" s="123"/>
      <c r="N808" s="123"/>
      <c r="O808" s="123"/>
      <c r="P808" s="123"/>
      <c r="Q808" s="123"/>
      <c r="AC808" s="50" t="str">
        <f t="shared" si="243"/>
        <v>22.1</v>
      </c>
      <c r="AD808" s="19">
        <f t="shared" si="244"/>
        <v>787</v>
      </c>
      <c r="AE808" s="49" t="str">
        <f t="shared" si="242"/>
        <v>22.1787</v>
      </c>
      <c r="BD808" s="19" t="e">
        <f>VLOOKUP(AE808,ORGANOGRAMAES!$C$1:$N$6000,2,0)</f>
        <v>#N/A</v>
      </c>
      <c r="BE808" s="19" t="e">
        <f>VLOOKUP(AE808,ORGANOGRAMAES!$C$1:$N$6000,3,0)</f>
        <v>#N/A</v>
      </c>
      <c r="BF808" s="19" t="e">
        <f>VLOOKUP(AE808,ORGANOGRAMAES!$C$1:$N$6000,4,0)</f>
        <v>#N/A</v>
      </c>
      <c r="BG808" s="19" t="e">
        <f>VLOOKUP(AE808,ORGANOGRAMAES!$C$1:$N$6000,5,0)</f>
        <v>#N/A</v>
      </c>
      <c r="BH808" s="19" t="e">
        <f>VLOOKUP(AE808,ORGANOGRAMAES!$C$1:$N$6000,6,0)</f>
        <v>#N/A</v>
      </c>
      <c r="BI808" s="19" t="e">
        <f>VLOOKUP(AE808,ORGANOGRAMAES!$C$1:$N$6000,7,0)</f>
        <v>#N/A</v>
      </c>
      <c r="BJ808" s="19" t="e">
        <f>VLOOKUP(AE808,ORGANOGRAMAES!$C$1:$N$6000,8,0)</f>
        <v>#N/A</v>
      </c>
      <c r="BK808" s="19" t="e">
        <f>VLOOKUP(AE808,ORGANOGRAMAES!$C$1:$N$6000,9,0)</f>
        <v>#N/A</v>
      </c>
      <c r="BL808" s="19" t="e">
        <f>VLOOKUP(AE808,ORGANOGRAMAES!$C$1:$N$6000,10,0)</f>
        <v>#N/A</v>
      </c>
      <c r="BM808" s="19" t="e">
        <f>VLOOKUP(AE808,ORGANOGRAMAES!$C$1:$N$6000,11,0)</f>
        <v>#N/A</v>
      </c>
      <c r="BN808" s="19" t="e">
        <f>VLOOKUP(AE808,ORGANOGRAMAES!$C$1:$N$6000,12,0)</f>
        <v>#N/A</v>
      </c>
      <c r="BP808" s="19" t="str">
        <f t="shared" si="227"/>
        <v>-</v>
      </c>
      <c r="BQ808" s="19" t="str">
        <f t="shared" si="228"/>
        <v>-</v>
      </c>
      <c r="BR808" s="19" t="str">
        <f t="shared" si="229"/>
        <v>-</v>
      </c>
      <c r="BS808" s="19" t="str">
        <f t="shared" si="230"/>
        <v>-</v>
      </c>
      <c r="BT808" s="19" t="str">
        <f t="shared" si="231"/>
        <v>-</v>
      </c>
      <c r="BU808" s="19" t="str">
        <f t="shared" si="232"/>
        <v>-</v>
      </c>
      <c r="BV808" s="19" t="str">
        <f t="shared" si="233"/>
        <v>-</v>
      </c>
      <c r="BW808" s="19" t="str">
        <f t="shared" si="234"/>
        <v>-</v>
      </c>
      <c r="BX808" s="19" t="str">
        <f t="shared" si="235"/>
        <v>-</v>
      </c>
      <c r="BY808" s="19" t="str">
        <f t="shared" si="236"/>
        <v>-</v>
      </c>
      <c r="BZ808" s="19" t="str">
        <f t="shared" si="237"/>
        <v>-</v>
      </c>
    </row>
    <row r="809" spans="1:78">
      <c r="A809" s="106" t="str">
        <f t="shared" si="238"/>
        <v>22.1.00.00.00.00.00</v>
      </c>
      <c r="B809" s="106">
        <f t="shared" si="239"/>
        <v>22</v>
      </c>
      <c r="C809" s="107" t="str">
        <f t="shared" si="240"/>
        <v>1</v>
      </c>
      <c r="D809" s="32" t="s">
        <v>7024</v>
      </c>
      <c r="E809" s="32" t="s">
        <v>7024</v>
      </c>
      <c r="F809" s="32" t="s">
        <v>7024</v>
      </c>
      <c r="G809" s="32" t="s">
        <v>7024</v>
      </c>
      <c r="H809" s="32" t="s">
        <v>7024</v>
      </c>
      <c r="I809" s="33"/>
      <c r="J809" s="17" t="s">
        <v>93</v>
      </c>
      <c r="K809" s="150" t="str">
        <f t="shared" si="241"/>
        <v>-</v>
      </c>
      <c r="L809" s="123"/>
      <c r="M809" s="123"/>
      <c r="N809" s="123"/>
      <c r="O809" s="123"/>
      <c r="P809" s="123"/>
      <c r="Q809" s="123"/>
      <c r="AC809" s="50" t="str">
        <f t="shared" si="243"/>
        <v>22.1</v>
      </c>
      <c r="AD809" s="19">
        <f t="shared" si="244"/>
        <v>788</v>
      </c>
      <c r="AE809" s="49" t="str">
        <f t="shared" si="242"/>
        <v>22.1788</v>
      </c>
      <c r="BD809" s="19" t="e">
        <f>VLOOKUP(AE809,ORGANOGRAMAES!$C$1:$N$6000,2,0)</f>
        <v>#N/A</v>
      </c>
      <c r="BE809" s="19" t="e">
        <f>VLOOKUP(AE809,ORGANOGRAMAES!$C$1:$N$6000,3,0)</f>
        <v>#N/A</v>
      </c>
      <c r="BF809" s="19" t="e">
        <f>VLOOKUP(AE809,ORGANOGRAMAES!$C$1:$N$6000,4,0)</f>
        <v>#N/A</v>
      </c>
      <c r="BG809" s="19" t="e">
        <f>VLOOKUP(AE809,ORGANOGRAMAES!$C$1:$N$6000,5,0)</f>
        <v>#N/A</v>
      </c>
      <c r="BH809" s="19" t="e">
        <f>VLOOKUP(AE809,ORGANOGRAMAES!$C$1:$N$6000,6,0)</f>
        <v>#N/A</v>
      </c>
      <c r="BI809" s="19" t="e">
        <f>VLOOKUP(AE809,ORGANOGRAMAES!$C$1:$N$6000,7,0)</f>
        <v>#N/A</v>
      </c>
      <c r="BJ809" s="19" t="e">
        <f>VLOOKUP(AE809,ORGANOGRAMAES!$C$1:$N$6000,8,0)</f>
        <v>#N/A</v>
      </c>
      <c r="BK809" s="19" t="e">
        <f>VLOOKUP(AE809,ORGANOGRAMAES!$C$1:$N$6000,9,0)</f>
        <v>#N/A</v>
      </c>
      <c r="BL809" s="19" t="e">
        <f>VLOOKUP(AE809,ORGANOGRAMAES!$C$1:$N$6000,10,0)</f>
        <v>#N/A</v>
      </c>
      <c r="BM809" s="19" t="e">
        <f>VLOOKUP(AE809,ORGANOGRAMAES!$C$1:$N$6000,11,0)</f>
        <v>#N/A</v>
      </c>
      <c r="BN809" s="19" t="e">
        <f>VLOOKUP(AE809,ORGANOGRAMAES!$C$1:$N$6000,12,0)</f>
        <v>#N/A</v>
      </c>
      <c r="BP809" s="19" t="str">
        <f t="shared" si="227"/>
        <v>-</v>
      </c>
      <c r="BQ809" s="19" t="str">
        <f t="shared" si="228"/>
        <v>-</v>
      </c>
      <c r="BR809" s="19" t="str">
        <f t="shared" si="229"/>
        <v>-</v>
      </c>
      <c r="BS809" s="19" t="str">
        <f t="shared" si="230"/>
        <v>-</v>
      </c>
      <c r="BT809" s="19" t="str">
        <f t="shared" si="231"/>
        <v>-</v>
      </c>
      <c r="BU809" s="19" t="str">
        <f t="shared" si="232"/>
        <v>-</v>
      </c>
      <c r="BV809" s="19" t="str">
        <f t="shared" si="233"/>
        <v>-</v>
      </c>
      <c r="BW809" s="19" t="str">
        <f t="shared" si="234"/>
        <v>-</v>
      </c>
      <c r="BX809" s="19" t="str">
        <f t="shared" si="235"/>
        <v>-</v>
      </c>
      <c r="BY809" s="19" t="str">
        <f t="shared" si="236"/>
        <v>-</v>
      </c>
      <c r="BZ809" s="19" t="str">
        <f t="shared" si="237"/>
        <v>-</v>
      </c>
    </row>
    <row r="810" spans="1:78">
      <c r="A810" s="106" t="str">
        <f t="shared" si="238"/>
        <v>22.1.00.00.00.00.00</v>
      </c>
      <c r="B810" s="106">
        <f t="shared" si="239"/>
        <v>22</v>
      </c>
      <c r="C810" s="107" t="str">
        <f t="shared" si="240"/>
        <v>1</v>
      </c>
      <c r="D810" s="32" t="s">
        <v>7024</v>
      </c>
      <c r="E810" s="32" t="s">
        <v>7024</v>
      </c>
      <c r="F810" s="32" t="s">
        <v>7024</v>
      </c>
      <c r="G810" s="32" t="s">
        <v>7024</v>
      </c>
      <c r="H810" s="32" t="s">
        <v>7024</v>
      </c>
      <c r="I810" s="33"/>
      <c r="J810" s="17" t="s">
        <v>93</v>
      </c>
      <c r="K810" s="150" t="str">
        <f t="shared" si="241"/>
        <v>-</v>
      </c>
      <c r="L810" s="123"/>
      <c r="M810" s="123"/>
      <c r="N810" s="123"/>
      <c r="O810" s="123"/>
      <c r="P810" s="123"/>
      <c r="Q810" s="123"/>
      <c r="AC810" s="50" t="str">
        <f t="shared" si="243"/>
        <v>22.1</v>
      </c>
      <c r="AD810" s="19">
        <f t="shared" si="244"/>
        <v>789</v>
      </c>
      <c r="AE810" s="49" t="str">
        <f t="shared" si="242"/>
        <v>22.1789</v>
      </c>
      <c r="BD810" s="19" t="e">
        <f>VLOOKUP(AE810,ORGANOGRAMAES!$C$1:$N$6000,2,0)</f>
        <v>#N/A</v>
      </c>
      <c r="BE810" s="19" t="e">
        <f>VLOOKUP(AE810,ORGANOGRAMAES!$C$1:$N$6000,3,0)</f>
        <v>#N/A</v>
      </c>
      <c r="BF810" s="19" t="e">
        <f>VLOOKUP(AE810,ORGANOGRAMAES!$C$1:$N$6000,4,0)</f>
        <v>#N/A</v>
      </c>
      <c r="BG810" s="19" t="e">
        <f>VLOOKUP(AE810,ORGANOGRAMAES!$C$1:$N$6000,5,0)</f>
        <v>#N/A</v>
      </c>
      <c r="BH810" s="19" t="e">
        <f>VLOOKUP(AE810,ORGANOGRAMAES!$C$1:$N$6000,6,0)</f>
        <v>#N/A</v>
      </c>
      <c r="BI810" s="19" t="e">
        <f>VLOOKUP(AE810,ORGANOGRAMAES!$C$1:$N$6000,7,0)</f>
        <v>#N/A</v>
      </c>
      <c r="BJ810" s="19" t="e">
        <f>VLOOKUP(AE810,ORGANOGRAMAES!$C$1:$N$6000,8,0)</f>
        <v>#N/A</v>
      </c>
      <c r="BK810" s="19" t="e">
        <f>VLOOKUP(AE810,ORGANOGRAMAES!$C$1:$N$6000,9,0)</f>
        <v>#N/A</v>
      </c>
      <c r="BL810" s="19" t="e">
        <f>VLOOKUP(AE810,ORGANOGRAMAES!$C$1:$N$6000,10,0)</f>
        <v>#N/A</v>
      </c>
      <c r="BM810" s="19" t="e">
        <f>VLOOKUP(AE810,ORGANOGRAMAES!$C$1:$N$6000,11,0)</f>
        <v>#N/A</v>
      </c>
      <c r="BN810" s="19" t="e">
        <f>VLOOKUP(AE810,ORGANOGRAMAES!$C$1:$N$6000,12,0)</f>
        <v>#N/A</v>
      </c>
      <c r="BP810" s="19" t="str">
        <f t="shared" si="227"/>
        <v>-</v>
      </c>
      <c r="BQ810" s="19" t="str">
        <f t="shared" si="228"/>
        <v>-</v>
      </c>
      <c r="BR810" s="19" t="str">
        <f t="shared" si="229"/>
        <v>-</v>
      </c>
      <c r="BS810" s="19" t="str">
        <f t="shared" si="230"/>
        <v>-</v>
      </c>
      <c r="BT810" s="19" t="str">
        <f t="shared" si="231"/>
        <v>-</v>
      </c>
      <c r="BU810" s="19" t="str">
        <f t="shared" si="232"/>
        <v>-</v>
      </c>
      <c r="BV810" s="19" t="str">
        <f t="shared" si="233"/>
        <v>-</v>
      </c>
      <c r="BW810" s="19" t="str">
        <f t="shared" si="234"/>
        <v>-</v>
      </c>
      <c r="BX810" s="19" t="str">
        <f t="shared" si="235"/>
        <v>-</v>
      </c>
      <c r="BY810" s="19" t="str">
        <f t="shared" si="236"/>
        <v>-</v>
      </c>
      <c r="BZ810" s="19" t="str">
        <f t="shared" si="237"/>
        <v>-</v>
      </c>
    </row>
    <row r="811" spans="1:78">
      <c r="A811" s="106" t="str">
        <f t="shared" si="238"/>
        <v>22.1.00.00.00.00.00</v>
      </c>
      <c r="B811" s="106">
        <f t="shared" si="239"/>
        <v>22</v>
      </c>
      <c r="C811" s="107" t="str">
        <f t="shared" si="240"/>
        <v>1</v>
      </c>
      <c r="D811" s="32" t="s">
        <v>7024</v>
      </c>
      <c r="E811" s="32" t="s">
        <v>7024</v>
      </c>
      <c r="F811" s="32" t="s">
        <v>7024</v>
      </c>
      <c r="G811" s="32" t="s">
        <v>7024</v>
      </c>
      <c r="H811" s="32" t="s">
        <v>7024</v>
      </c>
      <c r="I811" s="33"/>
      <c r="J811" s="17" t="s">
        <v>93</v>
      </c>
      <c r="K811" s="150" t="str">
        <f t="shared" si="241"/>
        <v>-</v>
      </c>
      <c r="L811" s="123"/>
      <c r="M811" s="123"/>
      <c r="N811" s="123"/>
      <c r="O811" s="123"/>
      <c r="P811" s="123"/>
      <c r="Q811" s="123"/>
      <c r="AC811" s="50" t="str">
        <f t="shared" si="243"/>
        <v>22.1</v>
      </c>
      <c r="AD811" s="19">
        <f t="shared" si="244"/>
        <v>790</v>
      </c>
      <c r="AE811" s="49" t="str">
        <f t="shared" si="242"/>
        <v>22.1790</v>
      </c>
      <c r="BD811" s="19" t="e">
        <f>VLOOKUP(AE811,ORGANOGRAMAES!$C$1:$N$6000,2,0)</f>
        <v>#N/A</v>
      </c>
      <c r="BE811" s="19" t="e">
        <f>VLOOKUP(AE811,ORGANOGRAMAES!$C$1:$N$6000,3,0)</f>
        <v>#N/A</v>
      </c>
      <c r="BF811" s="19" t="e">
        <f>VLOOKUP(AE811,ORGANOGRAMAES!$C$1:$N$6000,4,0)</f>
        <v>#N/A</v>
      </c>
      <c r="BG811" s="19" t="e">
        <f>VLOOKUP(AE811,ORGANOGRAMAES!$C$1:$N$6000,5,0)</f>
        <v>#N/A</v>
      </c>
      <c r="BH811" s="19" t="e">
        <f>VLOOKUP(AE811,ORGANOGRAMAES!$C$1:$N$6000,6,0)</f>
        <v>#N/A</v>
      </c>
      <c r="BI811" s="19" t="e">
        <f>VLOOKUP(AE811,ORGANOGRAMAES!$C$1:$N$6000,7,0)</f>
        <v>#N/A</v>
      </c>
      <c r="BJ811" s="19" t="e">
        <f>VLOOKUP(AE811,ORGANOGRAMAES!$C$1:$N$6000,8,0)</f>
        <v>#N/A</v>
      </c>
      <c r="BK811" s="19" t="e">
        <f>VLOOKUP(AE811,ORGANOGRAMAES!$C$1:$N$6000,9,0)</f>
        <v>#N/A</v>
      </c>
      <c r="BL811" s="19" t="e">
        <f>VLOOKUP(AE811,ORGANOGRAMAES!$C$1:$N$6000,10,0)</f>
        <v>#N/A</v>
      </c>
      <c r="BM811" s="19" t="e">
        <f>VLOOKUP(AE811,ORGANOGRAMAES!$C$1:$N$6000,11,0)</f>
        <v>#N/A</v>
      </c>
      <c r="BN811" s="19" t="e">
        <f>VLOOKUP(AE811,ORGANOGRAMAES!$C$1:$N$6000,12,0)</f>
        <v>#N/A</v>
      </c>
      <c r="BP811" s="19" t="str">
        <f t="shared" si="227"/>
        <v>-</v>
      </c>
      <c r="BQ811" s="19" t="str">
        <f t="shared" si="228"/>
        <v>-</v>
      </c>
      <c r="BR811" s="19" t="str">
        <f t="shared" si="229"/>
        <v>-</v>
      </c>
      <c r="BS811" s="19" t="str">
        <f t="shared" si="230"/>
        <v>-</v>
      </c>
      <c r="BT811" s="19" t="str">
        <f t="shared" si="231"/>
        <v>-</v>
      </c>
      <c r="BU811" s="19" t="str">
        <f t="shared" si="232"/>
        <v>-</v>
      </c>
      <c r="BV811" s="19" t="str">
        <f t="shared" si="233"/>
        <v>-</v>
      </c>
      <c r="BW811" s="19" t="str">
        <f t="shared" si="234"/>
        <v>-</v>
      </c>
      <c r="BX811" s="19" t="str">
        <f t="shared" si="235"/>
        <v>-</v>
      </c>
      <c r="BY811" s="19" t="str">
        <f t="shared" si="236"/>
        <v>-</v>
      </c>
      <c r="BZ811" s="19" t="str">
        <f t="shared" si="237"/>
        <v>-</v>
      </c>
    </row>
    <row r="812" spans="1:78">
      <c r="A812" s="106" t="str">
        <f t="shared" si="238"/>
        <v>22.1.00.00.00.00.00</v>
      </c>
      <c r="B812" s="106">
        <f t="shared" si="239"/>
        <v>22</v>
      </c>
      <c r="C812" s="107" t="str">
        <f t="shared" si="240"/>
        <v>1</v>
      </c>
      <c r="D812" s="32" t="s">
        <v>7024</v>
      </c>
      <c r="E812" s="32" t="s">
        <v>7024</v>
      </c>
      <c r="F812" s="32" t="s">
        <v>7024</v>
      </c>
      <c r="G812" s="32" t="s">
        <v>7024</v>
      </c>
      <c r="H812" s="32" t="s">
        <v>7024</v>
      </c>
      <c r="I812" s="33"/>
      <c r="J812" s="17" t="s">
        <v>93</v>
      </c>
      <c r="K812" s="150" t="str">
        <f t="shared" si="241"/>
        <v>-</v>
      </c>
      <c r="L812" s="123"/>
      <c r="M812" s="123"/>
      <c r="N812" s="123"/>
      <c r="O812" s="123"/>
      <c r="P812" s="123"/>
      <c r="Q812" s="123"/>
      <c r="AC812" s="50" t="str">
        <f t="shared" si="243"/>
        <v>22.1</v>
      </c>
      <c r="AD812" s="19">
        <f t="shared" si="244"/>
        <v>791</v>
      </c>
      <c r="AE812" s="49" t="str">
        <f t="shared" si="242"/>
        <v>22.1791</v>
      </c>
      <c r="BD812" s="19" t="e">
        <f>VLOOKUP(AE812,ORGANOGRAMAES!$C$1:$N$6000,2,0)</f>
        <v>#N/A</v>
      </c>
      <c r="BE812" s="19" t="e">
        <f>VLOOKUP(AE812,ORGANOGRAMAES!$C$1:$N$6000,3,0)</f>
        <v>#N/A</v>
      </c>
      <c r="BF812" s="19" t="e">
        <f>VLOOKUP(AE812,ORGANOGRAMAES!$C$1:$N$6000,4,0)</f>
        <v>#N/A</v>
      </c>
      <c r="BG812" s="19" t="e">
        <f>VLOOKUP(AE812,ORGANOGRAMAES!$C$1:$N$6000,5,0)</f>
        <v>#N/A</v>
      </c>
      <c r="BH812" s="19" t="e">
        <f>VLOOKUP(AE812,ORGANOGRAMAES!$C$1:$N$6000,6,0)</f>
        <v>#N/A</v>
      </c>
      <c r="BI812" s="19" t="e">
        <f>VLOOKUP(AE812,ORGANOGRAMAES!$C$1:$N$6000,7,0)</f>
        <v>#N/A</v>
      </c>
      <c r="BJ812" s="19" t="e">
        <f>VLOOKUP(AE812,ORGANOGRAMAES!$C$1:$N$6000,8,0)</f>
        <v>#N/A</v>
      </c>
      <c r="BK812" s="19" t="e">
        <f>VLOOKUP(AE812,ORGANOGRAMAES!$C$1:$N$6000,9,0)</f>
        <v>#N/A</v>
      </c>
      <c r="BL812" s="19" t="e">
        <f>VLOOKUP(AE812,ORGANOGRAMAES!$C$1:$N$6000,10,0)</f>
        <v>#N/A</v>
      </c>
      <c r="BM812" s="19" t="e">
        <f>VLOOKUP(AE812,ORGANOGRAMAES!$C$1:$N$6000,11,0)</f>
        <v>#N/A</v>
      </c>
      <c r="BN812" s="19" t="e">
        <f>VLOOKUP(AE812,ORGANOGRAMAES!$C$1:$N$6000,12,0)</f>
        <v>#N/A</v>
      </c>
      <c r="BP812" s="19" t="str">
        <f t="shared" si="227"/>
        <v>-</v>
      </c>
      <c r="BQ812" s="19" t="str">
        <f t="shared" si="228"/>
        <v>-</v>
      </c>
      <c r="BR812" s="19" t="str">
        <f t="shared" si="229"/>
        <v>-</v>
      </c>
      <c r="BS812" s="19" t="str">
        <f t="shared" si="230"/>
        <v>-</v>
      </c>
      <c r="BT812" s="19" t="str">
        <f t="shared" si="231"/>
        <v>-</v>
      </c>
      <c r="BU812" s="19" t="str">
        <f t="shared" si="232"/>
        <v>-</v>
      </c>
      <c r="BV812" s="19" t="str">
        <f t="shared" si="233"/>
        <v>-</v>
      </c>
      <c r="BW812" s="19" t="str">
        <f t="shared" si="234"/>
        <v>-</v>
      </c>
      <c r="BX812" s="19" t="str">
        <f t="shared" si="235"/>
        <v>-</v>
      </c>
      <c r="BY812" s="19" t="str">
        <f t="shared" si="236"/>
        <v>-</v>
      </c>
      <c r="BZ812" s="19" t="str">
        <f t="shared" si="237"/>
        <v>-</v>
      </c>
    </row>
    <row r="813" spans="1:78">
      <c r="A813" s="106" t="str">
        <f t="shared" si="238"/>
        <v>22.1.00.00.00.00.00</v>
      </c>
      <c r="B813" s="106">
        <f t="shared" si="239"/>
        <v>22</v>
      </c>
      <c r="C813" s="107" t="str">
        <f t="shared" si="240"/>
        <v>1</v>
      </c>
      <c r="D813" s="32" t="s">
        <v>7024</v>
      </c>
      <c r="E813" s="32" t="s">
        <v>7024</v>
      </c>
      <c r="F813" s="32" t="s">
        <v>7024</v>
      </c>
      <c r="G813" s="32" t="s">
        <v>7024</v>
      </c>
      <c r="H813" s="32" t="s">
        <v>7024</v>
      </c>
      <c r="I813" s="33"/>
      <c r="J813" s="17" t="s">
        <v>93</v>
      </c>
      <c r="K813" s="150" t="str">
        <f t="shared" si="241"/>
        <v>-</v>
      </c>
      <c r="L813" s="123"/>
      <c r="M813" s="123"/>
      <c r="N813" s="123"/>
      <c r="O813" s="123"/>
      <c r="P813" s="123"/>
      <c r="Q813" s="123"/>
      <c r="AC813" s="50" t="str">
        <f t="shared" si="243"/>
        <v>22.1</v>
      </c>
      <c r="AD813" s="19">
        <f t="shared" si="244"/>
        <v>792</v>
      </c>
      <c r="AE813" s="49" t="str">
        <f t="shared" si="242"/>
        <v>22.1792</v>
      </c>
      <c r="BD813" s="19" t="e">
        <f>VLOOKUP(AE813,ORGANOGRAMAES!$C$1:$N$6000,2,0)</f>
        <v>#N/A</v>
      </c>
      <c r="BE813" s="19" t="e">
        <f>VLOOKUP(AE813,ORGANOGRAMAES!$C$1:$N$6000,3,0)</f>
        <v>#N/A</v>
      </c>
      <c r="BF813" s="19" t="e">
        <f>VLOOKUP(AE813,ORGANOGRAMAES!$C$1:$N$6000,4,0)</f>
        <v>#N/A</v>
      </c>
      <c r="BG813" s="19" t="e">
        <f>VLOOKUP(AE813,ORGANOGRAMAES!$C$1:$N$6000,5,0)</f>
        <v>#N/A</v>
      </c>
      <c r="BH813" s="19" t="e">
        <f>VLOOKUP(AE813,ORGANOGRAMAES!$C$1:$N$6000,6,0)</f>
        <v>#N/A</v>
      </c>
      <c r="BI813" s="19" t="e">
        <f>VLOOKUP(AE813,ORGANOGRAMAES!$C$1:$N$6000,7,0)</f>
        <v>#N/A</v>
      </c>
      <c r="BJ813" s="19" t="e">
        <f>VLOOKUP(AE813,ORGANOGRAMAES!$C$1:$N$6000,8,0)</f>
        <v>#N/A</v>
      </c>
      <c r="BK813" s="19" t="e">
        <f>VLOOKUP(AE813,ORGANOGRAMAES!$C$1:$N$6000,9,0)</f>
        <v>#N/A</v>
      </c>
      <c r="BL813" s="19" t="e">
        <f>VLOOKUP(AE813,ORGANOGRAMAES!$C$1:$N$6000,10,0)</f>
        <v>#N/A</v>
      </c>
      <c r="BM813" s="19" t="e">
        <f>VLOOKUP(AE813,ORGANOGRAMAES!$C$1:$N$6000,11,0)</f>
        <v>#N/A</v>
      </c>
      <c r="BN813" s="19" t="e">
        <f>VLOOKUP(AE813,ORGANOGRAMAES!$C$1:$N$6000,12,0)</f>
        <v>#N/A</v>
      </c>
      <c r="BP813" s="19" t="str">
        <f t="shared" si="227"/>
        <v>-</v>
      </c>
      <c r="BQ813" s="19" t="str">
        <f t="shared" si="228"/>
        <v>-</v>
      </c>
      <c r="BR813" s="19" t="str">
        <f t="shared" si="229"/>
        <v>-</v>
      </c>
      <c r="BS813" s="19" t="str">
        <f t="shared" si="230"/>
        <v>-</v>
      </c>
      <c r="BT813" s="19" t="str">
        <f t="shared" si="231"/>
        <v>-</v>
      </c>
      <c r="BU813" s="19" t="str">
        <f t="shared" si="232"/>
        <v>-</v>
      </c>
      <c r="BV813" s="19" t="str">
        <f t="shared" si="233"/>
        <v>-</v>
      </c>
      <c r="BW813" s="19" t="str">
        <f t="shared" si="234"/>
        <v>-</v>
      </c>
      <c r="BX813" s="19" t="str">
        <f t="shared" si="235"/>
        <v>-</v>
      </c>
      <c r="BY813" s="19" t="str">
        <f t="shared" si="236"/>
        <v>-</v>
      </c>
      <c r="BZ813" s="19" t="str">
        <f t="shared" si="237"/>
        <v>-</v>
      </c>
    </row>
    <row r="814" spans="1:78">
      <c r="A814" s="106" t="str">
        <f t="shared" si="238"/>
        <v>22.1.00.00.00.00.00</v>
      </c>
      <c r="B814" s="106">
        <f t="shared" si="239"/>
        <v>22</v>
      </c>
      <c r="C814" s="107" t="str">
        <f t="shared" si="240"/>
        <v>1</v>
      </c>
      <c r="D814" s="32" t="s">
        <v>7024</v>
      </c>
      <c r="E814" s="32" t="s">
        <v>7024</v>
      </c>
      <c r="F814" s="32" t="s">
        <v>7024</v>
      </c>
      <c r="G814" s="32" t="s">
        <v>7024</v>
      </c>
      <c r="H814" s="32" t="s">
        <v>7024</v>
      </c>
      <c r="I814" s="33"/>
      <c r="J814" s="17" t="s">
        <v>93</v>
      </c>
      <c r="K814" s="150" t="str">
        <f t="shared" si="241"/>
        <v>-</v>
      </c>
      <c r="L814" s="123"/>
      <c r="M814" s="123"/>
      <c r="N814" s="123"/>
      <c r="O814" s="123"/>
      <c r="P814" s="123"/>
      <c r="Q814" s="123"/>
      <c r="AC814" s="50" t="str">
        <f t="shared" si="243"/>
        <v>22.1</v>
      </c>
      <c r="AD814" s="19">
        <f t="shared" si="244"/>
        <v>793</v>
      </c>
      <c r="AE814" s="49" t="str">
        <f t="shared" si="242"/>
        <v>22.1793</v>
      </c>
      <c r="BD814" s="19" t="e">
        <f>VLOOKUP(AE814,ORGANOGRAMAES!$C$1:$N$6000,2,0)</f>
        <v>#N/A</v>
      </c>
      <c r="BE814" s="19" t="e">
        <f>VLOOKUP(AE814,ORGANOGRAMAES!$C$1:$N$6000,3,0)</f>
        <v>#N/A</v>
      </c>
      <c r="BF814" s="19" t="e">
        <f>VLOOKUP(AE814,ORGANOGRAMAES!$C$1:$N$6000,4,0)</f>
        <v>#N/A</v>
      </c>
      <c r="BG814" s="19" t="e">
        <f>VLOOKUP(AE814,ORGANOGRAMAES!$C$1:$N$6000,5,0)</f>
        <v>#N/A</v>
      </c>
      <c r="BH814" s="19" t="e">
        <f>VLOOKUP(AE814,ORGANOGRAMAES!$C$1:$N$6000,6,0)</f>
        <v>#N/A</v>
      </c>
      <c r="BI814" s="19" t="e">
        <f>VLOOKUP(AE814,ORGANOGRAMAES!$C$1:$N$6000,7,0)</f>
        <v>#N/A</v>
      </c>
      <c r="BJ814" s="19" t="e">
        <f>VLOOKUP(AE814,ORGANOGRAMAES!$C$1:$N$6000,8,0)</f>
        <v>#N/A</v>
      </c>
      <c r="BK814" s="19" t="e">
        <f>VLOOKUP(AE814,ORGANOGRAMAES!$C$1:$N$6000,9,0)</f>
        <v>#N/A</v>
      </c>
      <c r="BL814" s="19" t="e">
        <f>VLOOKUP(AE814,ORGANOGRAMAES!$C$1:$N$6000,10,0)</f>
        <v>#N/A</v>
      </c>
      <c r="BM814" s="19" t="e">
        <f>VLOOKUP(AE814,ORGANOGRAMAES!$C$1:$N$6000,11,0)</f>
        <v>#N/A</v>
      </c>
      <c r="BN814" s="19" t="e">
        <f>VLOOKUP(AE814,ORGANOGRAMAES!$C$1:$N$6000,12,0)</f>
        <v>#N/A</v>
      </c>
      <c r="BP814" s="19" t="str">
        <f t="shared" si="227"/>
        <v>-</v>
      </c>
      <c r="BQ814" s="19" t="str">
        <f t="shared" si="228"/>
        <v>-</v>
      </c>
      <c r="BR814" s="19" t="str">
        <f t="shared" si="229"/>
        <v>-</v>
      </c>
      <c r="BS814" s="19" t="str">
        <f t="shared" si="230"/>
        <v>-</v>
      </c>
      <c r="BT814" s="19" t="str">
        <f t="shared" si="231"/>
        <v>-</v>
      </c>
      <c r="BU814" s="19" t="str">
        <f t="shared" si="232"/>
        <v>-</v>
      </c>
      <c r="BV814" s="19" t="str">
        <f t="shared" si="233"/>
        <v>-</v>
      </c>
      <c r="BW814" s="19" t="str">
        <f t="shared" si="234"/>
        <v>-</v>
      </c>
      <c r="BX814" s="19" t="str">
        <f t="shared" si="235"/>
        <v>-</v>
      </c>
      <c r="BY814" s="19" t="str">
        <f t="shared" si="236"/>
        <v>-</v>
      </c>
      <c r="BZ814" s="19" t="str">
        <f t="shared" si="237"/>
        <v>-</v>
      </c>
    </row>
    <row r="815" spans="1:78">
      <c r="A815" s="106" t="str">
        <f t="shared" si="238"/>
        <v>22.1.00.00.00.00.00</v>
      </c>
      <c r="B815" s="106">
        <f t="shared" si="239"/>
        <v>22</v>
      </c>
      <c r="C815" s="107" t="str">
        <f t="shared" si="240"/>
        <v>1</v>
      </c>
      <c r="D815" s="32" t="s">
        <v>7024</v>
      </c>
      <c r="E815" s="32" t="s">
        <v>7024</v>
      </c>
      <c r="F815" s="32" t="s">
        <v>7024</v>
      </c>
      <c r="G815" s="32" t="s">
        <v>7024</v>
      </c>
      <c r="H815" s="32" t="s">
        <v>7024</v>
      </c>
      <c r="I815" s="33"/>
      <c r="J815" s="17" t="s">
        <v>93</v>
      </c>
      <c r="K815" s="150" t="str">
        <f t="shared" si="241"/>
        <v>-</v>
      </c>
      <c r="L815" s="123"/>
      <c r="M815" s="123"/>
      <c r="N815" s="123"/>
      <c r="O815" s="123"/>
      <c r="P815" s="123"/>
      <c r="Q815" s="123"/>
      <c r="AC815" s="50" t="str">
        <f t="shared" si="243"/>
        <v>22.1</v>
      </c>
      <c r="AD815" s="19">
        <f t="shared" si="244"/>
        <v>794</v>
      </c>
      <c r="AE815" s="49" t="str">
        <f t="shared" si="242"/>
        <v>22.1794</v>
      </c>
      <c r="BD815" s="19" t="e">
        <f>VLOOKUP(AE815,ORGANOGRAMAES!$C$1:$N$6000,2,0)</f>
        <v>#N/A</v>
      </c>
      <c r="BE815" s="19" t="e">
        <f>VLOOKUP(AE815,ORGANOGRAMAES!$C$1:$N$6000,3,0)</f>
        <v>#N/A</v>
      </c>
      <c r="BF815" s="19" t="e">
        <f>VLOOKUP(AE815,ORGANOGRAMAES!$C$1:$N$6000,4,0)</f>
        <v>#N/A</v>
      </c>
      <c r="BG815" s="19" t="e">
        <f>VLOOKUP(AE815,ORGANOGRAMAES!$C$1:$N$6000,5,0)</f>
        <v>#N/A</v>
      </c>
      <c r="BH815" s="19" t="e">
        <f>VLOOKUP(AE815,ORGANOGRAMAES!$C$1:$N$6000,6,0)</f>
        <v>#N/A</v>
      </c>
      <c r="BI815" s="19" t="e">
        <f>VLOOKUP(AE815,ORGANOGRAMAES!$C$1:$N$6000,7,0)</f>
        <v>#N/A</v>
      </c>
      <c r="BJ815" s="19" t="e">
        <f>VLOOKUP(AE815,ORGANOGRAMAES!$C$1:$N$6000,8,0)</f>
        <v>#N/A</v>
      </c>
      <c r="BK815" s="19" t="e">
        <f>VLOOKUP(AE815,ORGANOGRAMAES!$C$1:$N$6000,9,0)</f>
        <v>#N/A</v>
      </c>
      <c r="BL815" s="19" t="e">
        <f>VLOOKUP(AE815,ORGANOGRAMAES!$C$1:$N$6000,10,0)</f>
        <v>#N/A</v>
      </c>
      <c r="BM815" s="19" t="e">
        <f>VLOOKUP(AE815,ORGANOGRAMAES!$C$1:$N$6000,11,0)</f>
        <v>#N/A</v>
      </c>
      <c r="BN815" s="19" t="e">
        <f>VLOOKUP(AE815,ORGANOGRAMAES!$C$1:$N$6000,12,0)</f>
        <v>#N/A</v>
      </c>
      <c r="BP815" s="19" t="str">
        <f t="shared" si="227"/>
        <v>-</v>
      </c>
      <c r="BQ815" s="19" t="str">
        <f t="shared" si="228"/>
        <v>-</v>
      </c>
      <c r="BR815" s="19" t="str">
        <f t="shared" si="229"/>
        <v>-</v>
      </c>
      <c r="BS815" s="19" t="str">
        <f t="shared" si="230"/>
        <v>-</v>
      </c>
      <c r="BT815" s="19" t="str">
        <f t="shared" si="231"/>
        <v>-</v>
      </c>
      <c r="BU815" s="19" t="str">
        <f t="shared" si="232"/>
        <v>-</v>
      </c>
      <c r="BV815" s="19" t="str">
        <f t="shared" si="233"/>
        <v>-</v>
      </c>
      <c r="BW815" s="19" t="str">
        <f t="shared" si="234"/>
        <v>-</v>
      </c>
      <c r="BX815" s="19" t="str">
        <f t="shared" si="235"/>
        <v>-</v>
      </c>
      <c r="BY815" s="19" t="str">
        <f t="shared" si="236"/>
        <v>-</v>
      </c>
      <c r="BZ815" s="19" t="str">
        <f t="shared" si="237"/>
        <v>-</v>
      </c>
    </row>
    <row r="816" spans="1:78">
      <c r="A816" s="106" t="str">
        <f t="shared" si="238"/>
        <v>22.1.00.00.00.00.00</v>
      </c>
      <c r="B816" s="106">
        <f t="shared" si="239"/>
        <v>22</v>
      </c>
      <c r="C816" s="107" t="str">
        <f t="shared" si="240"/>
        <v>1</v>
      </c>
      <c r="D816" s="32" t="s">
        <v>7024</v>
      </c>
      <c r="E816" s="32" t="s">
        <v>7024</v>
      </c>
      <c r="F816" s="32" t="s">
        <v>7024</v>
      </c>
      <c r="G816" s="32" t="s">
        <v>7024</v>
      </c>
      <c r="H816" s="32" t="s">
        <v>7024</v>
      </c>
      <c r="I816" s="33"/>
      <c r="J816" s="17" t="s">
        <v>93</v>
      </c>
      <c r="K816" s="150" t="str">
        <f t="shared" si="241"/>
        <v>-</v>
      </c>
      <c r="L816" s="123"/>
      <c r="M816" s="123"/>
      <c r="N816" s="123"/>
      <c r="O816" s="123"/>
      <c r="P816" s="123"/>
      <c r="Q816" s="123"/>
      <c r="AC816" s="50" t="str">
        <f t="shared" si="243"/>
        <v>22.1</v>
      </c>
      <c r="AD816" s="19">
        <f t="shared" si="244"/>
        <v>795</v>
      </c>
      <c r="AE816" s="49" t="str">
        <f t="shared" si="242"/>
        <v>22.1795</v>
      </c>
      <c r="BD816" s="19" t="e">
        <f>VLOOKUP(AE816,ORGANOGRAMAES!$C$1:$N$6000,2,0)</f>
        <v>#N/A</v>
      </c>
      <c r="BE816" s="19" t="e">
        <f>VLOOKUP(AE816,ORGANOGRAMAES!$C$1:$N$6000,3,0)</f>
        <v>#N/A</v>
      </c>
      <c r="BF816" s="19" t="e">
        <f>VLOOKUP(AE816,ORGANOGRAMAES!$C$1:$N$6000,4,0)</f>
        <v>#N/A</v>
      </c>
      <c r="BG816" s="19" t="e">
        <f>VLOOKUP(AE816,ORGANOGRAMAES!$C$1:$N$6000,5,0)</f>
        <v>#N/A</v>
      </c>
      <c r="BH816" s="19" t="e">
        <f>VLOOKUP(AE816,ORGANOGRAMAES!$C$1:$N$6000,6,0)</f>
        <v>#N/A</v>
      </c>
      <c r="BI816" s="19" t="e">
        <f>VLOOKUP(AE816,ORGANOGRAMAES!$C$1:$N$6000,7,0)</f>
        <v>#N/A</v>
      </c>
      <c r="BJ816" s="19" t="e">
        <f>VLOOKUP(AE816,ORGANOGRAMAES!$C$1:$N$6000,8,0)</f>
        <v>#N/A</v>
      </c>
      <c r="BK816" s="19" t="e">
        <f>VLOOKUP(AE816,ORGANOGRAMAES!$C$1:$N$6000,9,0)</f>
        <v>#N/A</v>
      </c>
      <c r="BL816" s="19" t="e">
        <f>VLOOKUP(AE816,ORGANOGRAMAES!$C$1:$N$6000,10,0)</f>
        <v>#N/A</v>
      </c>
      <c r="BM816" s="19" t="e">
        <f>VLOOKUP(AE816,ORGANOGRAMAES!$C$1:$N$6000,11,0)</f>
        <v>#N/A</v>
      </c>
      <c r="BN816" s="19" t="e">
        <f>VLOOKUP(AE816,ORGANOGRAMAES!$C$1:$N$6000,12,0)</f>
        <v>#N/A</v>
      </c>
      <c r="BP816" s="19" t="str">
        <f t="shared" si="227"/>
        <v>-</v>
      </c>
      <c r="BQ816" s="19" t="str">
        <f t="shared" si="228"/>
        <v>-</v>
      </c>
      <c r="BR816" s="19" t="str">
        <f t="shared" si="229"/>
        <v>-</v>
      </c>
      <c r="BS816" s="19" t="str">
        <f t="shared" si="230"/>
        <v>-</v>
      </c>
      <c r="BT816" s="19" t="str">
        <f t="shared" si="231"/>
        <v>-</v>
      </c>
      <c r="BU816" s="19" t="str">
        <f t="shared" si="232"/>
        <v>-</v>
      </c>
      <c r="BV816" s="19" t="str">
        <f t="shared" si="233"/>
        <v>-</v>
      </c>
      <c r="BW816" s="19" t="str">
        <f t="shared" si="234"/>
        <v>-</v>
      </c>
      <c r="BX816" s="19" t="str">
        <f t="shared" si="235"/>
        <v>-</v>
      </c>
      <c r="BY816" s="19" t="str">
        <f t="shared" si="236"/>
        <v>-</v>
      </c>
      <c r="BZ816" s="19" t="str">
        <f t="shared" si="237"/>
        <v>-</v>
      </c>
    </row>
    <row r="817" spans="1:78">
      <c r="A817" s="106" t="str">
        <f t="shared" si="238"/>
        <v>22.1.00.00.00.00.00</v>
      </c>
      <c r="B817" s="106">
        <f t="shared" si="239"/>
        <v>22</v>
      </c>
      <c r="C817" s="107" t="str">
        <f t="shared" si="240"/>
        <v>1</v>
      </c>
      <c r="D817" s="32" t="s">
        <v>7024</v>
      </c>
      <c r="E817" s="32" t="s">
        <v>7024</v>
      </c>
      <c r="F817" s="32" t="s">
        <v>7024</v>
      </c>
      <c r="G817" s="32" t="s">
        <v>7024</v>
      </c>
      <c r="H817" s="32" t="s">
        <v>7024</v>
      </c>
      <c r="I817" s="33"/>
      <c r="J817" s="17" t="s">
        <v>93</v>
      </c>
      <c r="K817" s="150" t="str">
        <f t="shared" si="241"/>
        <v>-</v>
      </c>
      <c r="L817" s="123"/>
      <c r="M817" s="123"/>
      <c r="N817" s="123"/>
      <c r="O817" s="123"/>
      <c r="P817" s="123"/>
      <c r="Q817" s="123"/>
      <c r="AC817" s="50" t="str">
        <f t="shared" si="243"/>
        <v>22.1</v>
      </c>
      <c r="AD817" s="19">
        <f t="shared" si="244"/>
        <v>796</v>
      </c>
      <c r="AE817" s="49" t="str">
        <f t="shared" si="242"/>
        <v>22.1796</v>
      </c>
      <c r="BD817" s="19" t="e">
        <f>VLOOKUP(AE817,ORGANOGRAMAES!$C$1:$N$6000,2,0)</f>
        <v>#N/A</v>
      </c>
      <c r="BE817" s="19" t="e">
        <f>VLOOKUP(AE817,ORGANOGRAMAES!$C$1:$N$6000,3,0)</f>
        <v>#N/A</v>
      </c>
      <c r="BF817" s="19" t="e">
        <f>VLOOKUP(AE817,ORGANOGRAMAES!$C$1:$N$6000,4,0)</f>
        <v>#N/A</v>
      </c>
      <c r="BG817" s="19" t="e">
        <f>VLOOKUP(AE817,ORGANOGRAMAES!$C$1:$N$6000,5,0)</f>
        <v>#N/A</v>
      </c>
      <c r="BH817" s="19" t="e">
        <f>VLOOKUP(AE817,ORGANOGRAMAES!$C$1:$N$6000,6,0)</f>
        <v>#N/A</v>
      </c>
      <c r="BI817" s="19" t="e">
        <f>VLOOKUP(AE817,ORGANOGRAMAES!$C$1:$N$6000,7,0)</f>
        <v>#N/A</v>
      </c>
      <c r="BJ817" s="19" t="e">
        <f>VLOOKUP(AE817,ORGANOGRAMAES!$C$1:$N$6000,8,0)</f>
        <v>#N/A</v>
      </c>
      <c r="BK817" s="19" t="e">
        <f>VLOOKUP(AE817,ORGANOGRAMAES!$C$1:$N$6000,9,0)</f>
        <v>#N/A</v>
      </c>
      <c r="BL817" s="19" t="e">
        <f>VLOOKUP(AE817,ORGANOGRAMAES!$C$1:$N$6000,10,0)</f>
        <v>#N/A</v>
      </c>
      <c r="BM817" s="19" t="e">
        <f>VLOOKUP(AE817,ORGANOGRAMAES!$C$1:$N$6000,11,0)</f>
        <v>#N/A</v>
      </c>
      <c r="BN817" s="19" t="e">
        <f>VLOOKUP(AE817,ORGANOGRAMAES!$C$1:$N$6000,12,0)</f>
        <v>#N/A</v>
      </c>
      <c r="BP817" s="19" t="str">
        <f t="shared" si="227"/>
        <v>-</v>
      </c>
      <c r="BQ817" s="19" t="str">
        <f t="shared" si="228"/>
        <v>-</v>
      </c>
      <c r="BR817" s="19" t="str">
        <f t="shared" si="229"/>
        <v>-</v>
      </c>
      <c r="BS817" s="19" t="str">
        <f t="shared" si="230"/>
        <v>-</v>
      </c>
      <c r="BT817" s="19" t="str">
        <f t="shared" si="231"/>
        <v>-</v>
      </c>
      <c r="BU817" s="19" t="str">
        <f t="shared" si="232"/>
        <v>-</v>
      </c>
      <c r="BV817" s="19" t="str">
        <f t="shared" si="233"/>
        <v>-</v>
      </c>
      <c r="BW817" s="19" t="str">
        <f t="shared" si="234"/>
        <v>-</v>
      </c>
      <c r="BX817" s="19" t="str">
        <f t="shared" si="235"/>
        <v>-</v>
      </c>
      <c r="BY817" s="19" t="str">
        <f t="shared" si="236"/>
        <v>-</v>
      </c>
      <c r="BZ817" s="19" t="str">
        <f t="shared" si="237"/>
        <v>-</v>
      </c>
    </row>
    <row r="818" spans="1:78">
      <c r="A818" s="106" t="str">
        <f t="shared" si="238"/>
        <v>22.1.00.00.00.00.00</v>
      </c>
      <c r="B818" s="106">
        <f t="shared" si="239"/>
        <v>22</v>
      </c>
      <c r="C818" s="107" t="str">
        <f t="shared" si="240"/>
        <v>1</v>
      </c>
      <c r="D818" s="32" t="s">
        <v>7024</v>
      </c>
      <c r="E818" s="32" t="s">
        <v>7024</v>
      </c>
      <c r="F818" s="32" t="s">
        <v>7024</v>
      </c>
      <c r="G818" s="32" t="s">
        <v>7024</v>
      </c>
      <c r="H818" s="32" t="s">
        <v>7024</v>
      </c>
      <c r="I818" s="33"/>
      <c r="J818" s="17" t="s">
        <v>93</v>
      </c>
      <c r="K818" s="150" t="str">
        <f t="shared" si="241"/>
        <v>-</v>
      </c>
      <c r="L818" s="123"/>
      <c r="M818" s="123"/>
      <c r="N818" s="123"/>
      <c r="O818" s="123"/>
      <c r="P818" s="123"/>
      <c r="Q818" s="123"/>
      <c r="AC818" s="50" t="str">
        <f t="shared" si="243"/>
        <v>22.1</v>
      </c>
      <c r="AD818" s="19">
        <f t="shared" si="244"/>
        <v>797</v>
      </c>
      <c r="AE818" s="49" t="str">
        <f t="shared" si="242"/>
        <v>22.1797</v>
      </c>
      <c r="BD818" s="19" t="e">
        <f>VLOOKUP(AE818,ORGANOGRAMAES!$C$1:$N$6000,2,0)</f>
        <v>#N/A</v>
      </c>
      <c r="BE818" s="19" t="e">
        <f>VLOOKUP(AE818,ORGANOGRAMAES!$C$1:$N$6000,3,0)</f>
        <v>#N/A</v>
      </c>
      <c r="BF818" s="19" t="e">
        <f>VLOOKUP(AE818,ORGANOGRAMAES!$C$1:$N$6000,4,0)</f>
        <v>#N/A</v>
      </c>
      <c r="BG818" s="19" t="e">
        <f>VLOOKUP(AE818,ORGANOGRAMAES!$C$1:$N$6000,5,0)</f>
        <v>#N/A</v>
      </c>
      <c r="BH818" s="19" t="e">
        <f>VLOOKUP(AE818,ORGANOGRAMAES!$C$1:$N$6000,6,0)</f>
        <v>#N/A</v>
      </c>
      <c r="BI818" s="19" t="e">
        <f>VLOOKUP(AE818,ORGANOGRAMAES!$C$1:$N$6000,7,0)</f>
        <v>#N/A</v>
      </c>
      <c r="BJ818" s="19" t="e">
        <f>VLOOKUP(AE818,ORGANOGRAMAES!$C$1:$N$6000,8,0)</f>
        <v>#N/A</v>
      </c>
      <c r="BK818" s="19" t="e">
        <f>VLOOKUP(AE818,ORGANOGRAMAES!$C$1:$N$6000,9,0)</f>
        <v>#N/A</v>
      </c>
      <c r="BL818" s="19" t="e">
        <f>VLOOKUP(AE818,ORGANOGRAMAES!$C$1:$N$6000,10,0)</f>
        <v>#N/A</v>
      </c>
      <c r="BM818" s="19" t="e">
        <f>VLOOKUP(AE818,ORGANOGRAMAES!$C$1:$N$6000,11,0)</f>
        <v>#N/A</v>
      </c>
      <c r="BN818" s="19" t="e">
        <f>VLOOKUP(AE818,ORGANOGRAMAES!$C$1:$N$6000,12,0)</f>
        <v>#N/A</v>
      </c>
      <c r="BP818" s="19" t="str">
        <f t="shared" si="227"/>
        <v>-</v>
      </c>
      <c r="BQ818" s="19" t="str">
        <f t="shared" si="228"/>
        <v>-</v>
      </c>
      <c r="BR818" s="19" t="str">
        <f t="shared" si="229"/>
        <v>-</v>
      </c>
      <c r="BS818" s="19" t="str">
        <f t="shared" si="230"/>
        <v>-</v>
      </c>
      <c r="BT818" s="19" t="str">
        <f t="shared" si="231"/>
        <v>-</v>
      </c>
      <c r="BU818" s="19" t="str">
        <f t="shared" si="232"/>
        <v>-</v>
      </c>
      <c r="BV818" s="19" t="str">
        <f t="shared" si="233"/>
        <v>-</v>
      </c>
      <c r="BW818" s="19" t="str">
        <f t="shared" si="234"/>
        <v>-</v>
      </c>
      <c r="BX818" s="19" t="str">
        <f t="shared" si="235"/>
        <v>-</v>
      </c>
      <c r="BY818" s="19" t="str">
        <f t="shared" si="236"/>
        <v>-</v>
      </c>
      <c r="BZ818" s="19" t="str">
        <f t="shared" si="237"/>
        <v>-</v>
      </c>
    </row>
    <row r="819" spans="1:78">
      <c r="A819" s="106" t="str">
        <f t="shared" si="238"/>
        <v>22.1.00.00.00.00.00</v>
      </c>
      <c r="B819" s="106">
        <f t="shared" si="239"/>
        <v>22</v>
      </c>
      <c r="C819" s="107" t="str">
        <f t="shared" si="240"/>
        <v>1</v>
      </c>
      <c r="D819" s="32" t="s">
        <v>7024</v>
      </c>
      <c r="E819" s="32" t="s">
        <v>7024</v>
      </c>
      <c r="F819" s="32" t="s">
        <v>7024</v>
      </c>
      <c r="G819" s="32" t="s">
        <v>7024</v>
      </c>
      <c r="H819" s="32" t="s">
        <v>7024</v>
      </c>
      <c r="I819" s="33"/>
      <c r="J819" s="17" t="s">
        <v>93</v>
      </c>
      <c r="K819" s="150" t="str">
        <f t="shared" si="241"/>
        <v>-</v>
      </c>
      <c r="L819" s="123"/>
      <c r="M819" s="123"/>
      <c r="N819" s="123"/>
      <c r="O819" s="123"/>
      <c r="P819" s="123"/>
      <c r="Q819" s="123"/>
      <c r="AC819" s="50" t="str">
        <f t="shared" si="243"/>
        <v>22.1</v>
      </c>
      <c r="AD819" s="19">
        <f t="shared" si="244"/>
        <v>798</v>
      </c>
      <c r="AE819" s="49" t="str">
        <f t="shared" si="242"/>
        <v>22.1798</v>
      </c>
      <c r="BD819" s="19" t="e">
        <f>VLOOKUP(AE819,ORGANOGRAMAES!$C$1:$N$6000,2,0)</f>
        <v>#N/A</v>
      </c>
      <c r="BE819" s="19" t="e">
        <f>VLOOKUP(AE819,ORGANOGRAMAES!$C$1:$N$6000,3,0)</f>
        <v>#N/A</v>
      </c>
      <c r="BF819" s="19" t="e">
        <f>VLOOKUP(AE819,ORGANOGRAMAES!$C$1:$N$6000,4,0)</f>
        <v>#N/A</v>
      </c>
      <c r="BG819" s="19" t="e">
        <f>VLOOKUP(AE819,ORGANOGRAMAES!$C$1:$N$6000,5,0)</f>
        <v>#N/A</v>
      </c>
      <c r="BH819" s="19" t="e">
        <f>VLOOKUP(AE819,ORGANOGRAMAES!$C$1:$N$6000,6,0)</f>
        <v>#N/A</v>
      </c>
      <c r="BI819" s="19" t="e">
        <f>VLOOKUP(AE819,ORGANOGRAMAES!$C$1:$N$6000,7,0)</f>
        <v>#N/A</v>
      </c>
      <c r="BJ819" s="19" t="e">
        <f>VLOOKUP(AE819,ORGANOGRAMAES!$C$1:$N$6000,8,0)</f>
        <v>#N/A</v>
      </c>
      <c r="BK819" s="19" t="e">
        <f>VLOOKUP(AE819,ORGANOGRAMAES!$C$1:$N$6000,9,0)</f>
        <v>#N/A</v>
      </c>
      <c r="BL819" s="19" t="e">
        <f>VLOOKUP(AE819,ORGANOGRAMAES!$C$1:$N$6000,10,0)</f>
        <v>#N/A</v>
      </c>
      <c r="BM819" s="19" t="e">
        <f>VLOOKUP(AE819,ORGANOGRAMAES!$C$1:$N$6000,11,0)</f>
        <v>#N/A</v>
      </c>
      <c r="BN819" s="19" t="e">
        <f>VLOOKUP(AE819,ORGANOGRAMAES!$C$1:$N$6000,12,0)</f>
        <v>#N/A</v>
      </c>
      <c r="BP819" s="19" t="str">
        <f t="shared" si="227"/>
        <v>-</v>
      </c>
      <c r="BQ819" s="19" t="str">
        <f t="shared" si="228"/>
        <v>-</v>
      </c>
      <c r="BR819" s="19" t="str">
        <f t="shared" si="229"/>
        <v>-</v>
      </c>
      <c r="BS819" s="19" t="str">
        <f t="shared" si="230"/>
        <v>-</v>
      </c>
      <c r="BT819" s="19" t="str">
        <f t="shared" si="231"/>
        <v>-</v>
      </c>
      <c r="BU819" s="19" t="str">
        <f t="shared" si="232"/>
        <v>-</v>
      </c>
      <c r="BV819" s="19" t="str">
        <f t="shared" si="233"/>
        <v>-</v>
      </c>
      <c r="BW819" s="19" t="str">
        <f t="shared" si="234"/>
        <v>-</v>
      </c>
      <c r="BX819" s="19" t="str">
        <f t="shared" si="235"/>
        <v>-</v>
      </c>
      <c r="BY819" s="19" t="str">
        <f t="shared" si="236"/>
        <v>-</v>
      </c>
      <c r="BZ819" s="19" t="str">
        <f t="shared" si="237"/>
        <v>-</v>
      </c>
    </row>
    <row r="820" spans="1:78">
      <c r="A820" s="106" t="str">
        <f t="shared" si="238"/>
        <v>22.1.00.00.00.00.00</v>
      </c>
      <c r="B820" s="106">
        <f t="shared" si="239"/>
        <v>22</v>
      </c>
      <c r="C820" s="107" t="str">
        <f t="shared" si="240"/>
        <v>1</v>
      </c>
      <c r="D820" s="32" t="s">
        <v>7024</v>
      </c>
      <c r="E820" s="32" t="s">
        <v>7024</v>
      </c>
      <c r="F820" s="32" t="s">
        <v>7024</v>
      </c>
      <c r="G820" s="32" t="s">
        <v>7024</v>
      </c>
      <c r="H820" s="32" t="s">
        <v>7024</v>
      </c>
      <c r="I820" s="33"/>
      <c r="J820" s="17" t="s">
        <v>93</v>
      </c>
      <c r="K820" s="150" t="str">
        <f t="shared" si="241"/>
        <v>-</v>
      </c>
      <c r="L820" s="123"/>
      <c r="M820" s="123"/>
      <c r="N820" s="123"/>
      <c r="O820" s="123"/>
      <c r="P820" s="123"/>
      <c r="Q820" s="123"/>
      <c r="AC820" s="50" t="str">
        <f t="shared" si="243"/>
        <v>22.1</v>
      </c>
      <c r="AD820" s="19">
        <f t="shared" si="244"/>
        <v>799</v>
      </c>
      <c r="AE820" s="49" t="str">
        <f t="shared" si="242"/>
        <v>22.1799</v>
      </c>
      <c r="BD820" s="19" t="e">
        <f>VLOOKUP(AE820,ORGANOGRAMAES!$C$1:$N$6000,2,0)</f>
        <v>#N/A</v>
      </c>
      <c r="BE820" s="19" t="e">
        <f>VLOOKUP(AE820,ORGANOGRAMAES!$C$1:$N$6000,3,0)</f>
        <v>#N/A</v>
      </c>
      <c r="BF820" s="19" t="e">
        <f>VLOOKUP(AE820,ORGANOGRAMAES!$C$1:$N$6000,4,0)</f>
        <v>#N/A</v>
      </c>
      <c r="BG820" s="19" t="e">
        <f>VLOOKUP(AE820,ORGANOGRAMAES!$C$1:$N$6000,5,0)</f>
        <v>#N/A</v>
      </c>
      <c r="BH820" s="19" t="e">
        <f>VLOOKUP(AE820,ORGANOGRAMAES!$C$1:$N$6000,6,0)</f>
        <v>#N/A</v>
      </c>
      <c r="BI820" s="19" t="e">
        <f>VLOOKUP(AE820,ORGANOGRAMAES!$C$1:$N$6000,7,0)</f>
        <v>#N/A</v>
      </c>
      <c r="BJ820" s="19" t="e">
        <f>VLOOKUP(AE820,ORGANOGRAMAES!$C$1:$N$6000,8,0)</f>
        <v>#N/A</v>
      </c>
      <c r="BK820" s="19" t="e">
        <f>VLOOKUP(AE820,ORGANOGRAMAES!$C$1:$N$6000,9,0)</f>
        <v>#N/A</v>
      </c>
      <c r="BL820" s="19" t="e">
        <f>VLOOKUP(AE820,ORGANOGRAMAES!$C$1:$N$6000,10,0)</f>
        <v>#N/A</v>
      </c>
      <c r="BM820" s="19" t="e">
        <f>VLOOKUP(AE820,ORGANOGRAMAES!$C$1:$N$6000,11,0)</f>
        <v>#N/A</v>
      </c>
      <c r="BN820" s="19" t="e">
        <f>VLOOKUP(AE820,ORGANOGRAMAES!$C$1:$N$6000,12,0)</f>
        <v>#N/A</v>
      </c>
      <c r="BP820" s="19" t="str">
        <f t="shared" si="227"/>
        <v>-</v>
      </c>
      <c r="BQ820" s="19" t="str">
        <f t="shared" si="228"/>
        <v>-</v>
      </c>
      <c r="BR820" s="19" t="str">
        <f t="shared" si="229"/>
        <v>-</v>
      </c>
      <c r="BS820" s="19" t="str">
        <f t="shared" si="230"/>
        <v>-</v>
      </c>
      <c r="BT820" s="19" t="str">
        <f t="shared" si="231"/>
        <v>-</v>
      </c>
      <c r="BU820" s="19" t="str">
        <f t="shared" si="232"/>
        <v>-</v>
      </c>
      <c r="BV820" s="19" t="str">
        <f t="shared" si="233"/>
        <v>-</v>
      </c>
      <c r="BW820" s="19" t="str">
        <f t="shared" si="234"/>
        <v>-</v>
      </c>
      <c r="BX820" s="19" t="str">
        <f t="shared" si="235"/>
        <v>-</v>
      </c>
      <c r="BY820" s="19" t="str">
        <f t="shared" si="236"/>
        <v>-</v>
      </c>
      <c r="BZ820" s="19" t="str">
        <f t="shared" si="237"/>
        <v>-</v>
      </c>
    </row>
    <row r="821" spans="1:78">
      <c r="A821" s="106" t="str">
        <f t="shared" si="238"/>
        <v>22.1.00.00.00.00.00</v>
      </c>
      <c r="B821" s="106">
        <f t="shared" si="239"/>
        <v>22</v>
      </c>
      <c r="C821" s="107" t="str">
        <f t="shared" si="240"/>
        <v>1</v>
      </c>
      <c r="D821" s="32" t="s">
        <v>7024</v>
      </c>
      <c r="E821" s="32" t="s">
        <v>7024</v>
      </c>
      <c r="F821" s="32" t="s">
        <v>7024</v>
      </c>
      <c r="G821" s="32" t="s">
        <v>7024</v>
      </c>
      <c r="H821" s="32" t="s">
        <v>7024</v>
      </c>
      <c r="I821" s="33"/>
      <c r="J821" s="17" t="s">
        <v>93</v>
      </c>
      <c r="K821" s="150" t="str">
        <f t="shared" si="241"/>
        <v>-</v>
      </c>
      <c r="L821" s="123"/>
      <c r="M821" s="123"/>
      <c r="N821" s="123"/>
      <c r="O821" s="123"/>
      <c r="P821" s="123"/>
      <c r="Q821" s="123"/>
      <c r="AC821" s="50" t="str">
        <f t="shared" si="243"/>
        <v>22.1</v>
      </c>
      <c r="AD821" s="19">
        <f t="shared" si="244"/>
        <v>800</v>
      </c>
      <c r="AE821" s="49" t="str">
        <f t="shared" si="242"/>
        <v>22.1800</v>
      </c>
      <c r="BD821" s="19" t="e">
        <f>VLOOKUP(AE821,ORGANOGRAMAES!$C$1:$N$6000,2,0)</f>
        <v>#N/A</v>
      </c>
      <c r="BE821" s="19" t="e">
        <f>VLOOKUP(AE821,ORGANOGRAMAES!$C$1:$N$6000,3,0)</f>
        <v>#N/A</v>
      </c>
      <c r="BF821" s="19" t="e">
        <f>VLOOKUP(AE821,ORGANOGRAMAES!$C$1:$N$6000,4,0)</f>
        <v>#N/A</v>
      </c>
      <c r="BG821" s="19" t="e">
        <f>VLOOKUP(AE821,ORGANOGRAMAES!$C$1:$N$6000,5,0)</f>
        <v>#N/A</v>
      </c>
      <c r="BH821" s="19" t="e">
        <f>VLOOKUP(AE821,ORGANOGRAMAES!$C$1:$N$6000,6,0)</f>
        <v>#N/A</v>
      </c>
      <c r="BI821" s="19" t="e">
        <f>VLOOKUP(AE821,ORGANOGRAMAES!$C$1:$N$6000,7,0)</f>
        <v>#N/A</v>
      </c>
      <c r="BJ821" s="19" t="e">
        <f>VLOOKUP(AE821,ORGANOGRAMAES!$C$1:$N$6000,8,0)</f>
        <v>#N/A</v>
      </c>
      <c r="BK821" s="19" t="e">
        <f>VLOOKUP(AE821,ORGANOGRAMAES!$C$1:$N$6000,9,0)</f>
        <v>#N/A</v>
      </c>
      <c r="BL821" s="19" t="e">
        <f>VLOOKUP(AE821,ORGANOGRAMAES!$C$1:$N$6000,10,0)</f>
        <v>#N/A</v>
      </c>
      <c r="BM821" s="19" t="e">
        <f>VLOOKUP(AE821,ORGANOGRAMAES!$C$1:$N$6000,11,0)</f>
        <v>#N/A</v>
      </c>
      <c r="BN821" s="19" t="e">
        <f>VLOOKUP(AE821,ORGANOGRAMAES!$C$1:$N$6000,12,0)</f>
        <v>#N/A</v>
      </c>
      <c r="BP821" s="19" t="str">
        <f t="shared" si="227"/>
        <v>-</v>
      </c>
      <c r="BQ821" s="19" t="str">
        <f t="shared" si="228"/>
        <v>-</v>
      </c>
      <c r="BR821" s="19" t="str">
        <f t="shared" si="229"/>
        <v>-</v>
      </c>
      <c r="BS821" s="19" t="str">
        <f t="shared" si="230"/>
        <v>-</v>
      </c>
      <c r="BT821" s="19" t="str">
        <f t="shared" si="231"/>
        <v>-</v>
      </c>
      <c r="BU821" s="19" t="str">
        <f t="shared" si="232"/>
        <v>-</v>
      </c>
      <c r="BV821" s="19" t="str">
        <f t="shared" si="233"/>
        <v>-</v>
      </c>
      <c r="BW821" s="19" t="str">
        <f t="shared" si="234"/>
        <v>-</v>
      </c>
      <c r="BX821" s="19" t="str">
        <f t="shared" si="235"/>
        <v>-</v>
      </c>
      <c r="BY821" s="19" t="str">
        <f t="shared" si="236"/>
        <v>-</v>
      </c>
      <c r="BZ821" s="19" t="str">
        <f t="shared" si="237"/>
        <v>-</v>
      </c>
    </row>
    <row r="822" spans="1:78">
      <c r="A822" s="106" t="str">
        <f t="shared" si="238"/>
        <v>22.1.00.00.00.00.00</v>
      </c>
      <c r="B822" s="106">
        <f t="shared" si="239"/>
        <v>22</v>
      </c>
      <c r="C822" s="107" t="str">
        <f t="shared" si="240"/>
        <v>1</v>
      </c>
      <c r="D822" s="32" t="s">
        <v>7024</v>
      </c>
      <c r="E822" s="32" t="s">
        <v>7024</v>
      </c>
      <c r="F822" s="32" t="s">
        <v>7024</v>
      </c>
      <c r="G822" s="32" t="s">
        <v>7024</v>
      </c>
      <c r="H822" s="32" t="s">
        <v>7024</v>
      </c>
      <c r="I822" s="33"/>
      <c r="J822" s="17" t="s">
        <v>93</v>
      </c>
      <c r="K822" s="150" t="str">
        <f t="shared" si="241"/>
        <v>-</v>
      </c>
      <c r="L822" s="123"/>
      <c r="M822" s="123"/>
      <c r="N822" s="123"/>
      <c r="O822" s="123"/>
      <c r="P822" s="123"/>
      <c r="Q822" s="123"/>
      <c r="AC822" s="50" t="str">
        <f t="shared" si="243"/>
        <v>22.1</v>
      </c>
      <c r="AD822" s="19">
        <f t="shared" si="244"/>
        <v>801</v>
      </c>
      <c r="AE822" s="49" t="str">
        <f t="shared" si="242"/>
        <v>22.1801</v>
      </c>
      <c r="BD822" s="19" t="e">
        <f>VLOOKUP(AE822,ORGANOGRAMAES!$C$1:$N$6000,2,0)</f>
        <v>#N/A</v>
      </c>
      <c r="BE822" s="19" t="e">
        <f>VLOOKUP(AE822,ORGANOGRAMAES!$C$1:$N$6000,3,0)</f>
        <v>#N/A</v>
      </c>
      <c r="BF822" s="19" t="e">
        <f>VLOOKUP(AE822,ORGANOGRAMAES!$C$1:$N$6000,4,0)</f>
        <v>#N/A</v>
      </c>
      <c r="BG822" s="19" t="e">
        <f>VLOOKUP(AE822,ORGANOGRAMAES!$C$1:$N$6000,5,0)</f>
        <v>#N/A</v>
      </c>
      <c r="BH822" s="19" t="e">
        <f>VLOOKUP(AE822,ORGANOGRAMAES!$C$1:$N$6000,6,0)</f>
        <v>#N/A</v>
      </c>
      <c r="BI822" s="19" t="e">
        <f>VLOOKUP(AE822,ORGANOGRAMAES!$C$1:$N$6000,7,0)</f>
        <v>#N/A</v>
      </c>
      <c r="BJ822" s="19" t="e">
        <f>VLOOKUP(AE822,ORGANOGRAMAES!$C$1:$N$6000,8,0)</f>
        <v>#N/A</v>
      </c>
      <c r="BK822" s="19" t="e">
        <f>VLOOKUP(AE822,ORGANOGRAMAES!$C$1:$N$6000,9,0)</f>
        <v>#N/A</v>
      </c>
      <c r="BL822" s="19" t="e">
        <f>VLOOKUP(AE822,ORGANOGRAMAES!$C$1:$N$6000,10,0)</f>
        <v>#N/A</v>
      </c>
      <c r="BM822" s="19" t="e">
        <f>VLOOKUP(AE822,ORGANOGRAMAES!$C$1:$N$6000,11,0)</f>
        <v>#N/A</v>
      </c>
      <c r="BN822" s="19" t="e">
        <f>VLOOKUP(AE822,ORGANOGRAMAES!$C$1:$N$6000,12,0)</f>
        <v>#N/A</v>
      </c>
      <c r="BP822" s="19" t="str">
        <f t="shared" si="227"/>
        <v>-</v>
      </c>
      <c r="BQ822" s="19" t="str">
        <f t="shared" si="228"/>
        <v>-</v>
      </c>
      <c r="BR822" s="19" t="str">
        <f t="shared" si="229"/>
        <v>-</v>
      </c>
      <c r="BS822" s="19" t="str">
        <f t="shared" si="230"/>
        <v>-</v>
      </c>
      <c r="BT822" s="19" t="str">
        <f t="shared" si="231"/>
        <v>-</v>
      </c>
      <c r="BU822" s="19" t="str">
        <f t="shared" si="232"/>
        <v>-</v>
      </c>
      <c r="BV822" s="19" t="str">
        <f t="shared" si="233"/>
        <v>-</v>
      </c>
      <c r="BW822" s="19" t="str">
        <f t="shared" si="234"/>
        <v>-</v>
      </c>
      <c r="BX822" s="19" t="str">
        <f t="shared" si="235"/>
        <v>-</v>
      </c>
      <c r="BY822" s="19" t="str">
        <f t="shared" si="236"/>
        <v>-</v>
      </c>
      <c r="BZ822" s="19" t="str">
        <f t="shared" si="237"/>
        <v>-</v>
      </c>
    </row>
    <row r="823" spans="1:78">
      <c r="A823" s="106" t="str">
        <f t="shared" si="238"/>
        <v>22.1.00.00.00.00.00</v>
      </c>
      <c r="B823" s="106">
        <f t="shared" si="239"/>
        <v>22</v>
      </c>
      <c r="C823" s="107" t="str">
        <f t="shared" si="240"/>
        <v>1</v>
      </c>
      <c r="D823" s="32" t="s">
        <v>7024</v>
      </c>
      <c r="E823" s="32" t="s">
        <v>7024</v>
      </c>
      <c r="F823" s="32" t="s">
        <v>7024</v>
      </c>
      <c r="G823" s="32" t="s">
        <v>7024</v>
      </c>
      <c r="H823" s="32" t="s">
        <v>7024</v>
      </c>
      <c r="I823" s="33"/>
      <c r="J823" s="17" t="s">
        <v>93</v>
      </c>
      <c r="K823" s="150" t="str">
        <f t="shared" si="241"/>
        <v>-</v>
      </c>
      <c r="L823" s="123"/>
      <c r="M823" s="123"/>
      <c r="N823" s="123"/>
      <c r="O823" s="123"/>
      <c r="P823" s="123"/>
      <c r="Q823" s="123"/>
      <c r="AC823" s="50" t="str">
        <f t="shared" si="243"/>
        <v>22.1</v>
      </c>
      <c r="AD823" s="19">
        <f t="shared" si="244"/>
        <v>802</v>
      </c>
      <c r="AE823" s="49" t="str">
        <f t="shared" si="242"/>
        <v>22.1802</v>
      </c>
      <c r="BD823" s="19" t="e">
        <f>VLOOKUP(AE823,ORGANOGRAMAES!$C$1:$N$6000,2,0)</f>
        <v>#N/A</v>
      </c>
      <c r="BE823" s="19" t="e">
        <f>VLOOKUP(AE823,ORGANOGRAMAES!$C$1:$N$6000,3,0)</f>
        <v>#N/A</v>
      </c>
      <c r="BF823" s="19" t="e">
        <f>VLOOKUP(AE823,ORGANOGRAMAES!$C$1:$N$6000,4,0)</f>
        <v>#N/A</v>
      </c>
      <c r="BG823" s="19" t="e">
        <f>VLOOKUP(AE823,ORGANOGRAMAES!$C$1:$N$6000,5,0)</f>
        <v>#N/A</v>
      </c>
      <c r="BH823" s="19" t="e">
        <f>VLOOKUP(AE823,ORGANOGRAMAES!$C$1:$N$6000,6,0)</f>
        <v>#N/A</v>
      </c>
      <c r="BI823" s="19" t="e">
        <f>VLOOKUP(AE823,ORGANOGRAMAES!$C$1:$N$6000,7,0)</f>
        <v>#N/A</v>
      </c>
      <c r="BJ823" s="19" t="e">
        <f>VLOOKUP(AE823,ORGANOGRAMAES!$C$1:$N$6000,8,0)</f>
        <v>#N/A</v>
      </c>
      <c r="BK823" s="19" t="e">
        <f>VLOOKUP(AE823,ORGANOGRAMAES!$C$1:$N$6000,9,0)</f>
        <v>#N/A</v>
      </c>
      <c r="BL823" s="19" t="e">
        <f>VLOOKUP(AE823,ORGANOGRAMAES!$C$1:$N$6000,10,0)</f>
        <v>#N/A</v>
      </c>
      <c r="BM823" s="19" t="e">
        <f>VLOOKUP(AE823,ORGANOGRAMAES!$C$1:$N$6000,11,0)</f>
        <v>#N/A</v>
      </c>
      <c r="BN823" s="19" t="e">
        <f>VLOOKUP(AE823,ORGANOGRAMAES!$C$1:$N$6000,12,0)</f>
        <v>#N/A</v>
      </c>
      <c r="BP823" s="19" t="str">
        <f t="shared" si="227"/>
        <v>-</v>
      </c>
      <c r="BQ823" s="19" t="str">
        <f t="shared" si="228"/>
        <v>-</v>
      </c>
      <c r="BR823" s="19" t="str">
        <f t="shared" si="229"/>
        <v>-</v>
      </c>
      <c r="BS823" s="19" t="str">
        <f t="shared" si="230"/>
        <v>-</v>
      </c>
      <c r="BT823" s="19" t="str">
        <f t="shared" si="231"/>
        <v>-</v>
      </c>
      <c r="BU823" s="19" t="str">
        <f t="shared" si="232"/>
        <v>-</v>
      </c>
      <c r="BV823" s="19" t="str">
        <f t="shared" si="233"/>
        <v>-</v>
      </c>
      <c r="BW823" s="19" t="str">
        <f t="shared" si="234"/>
        <v>-</v>
      </c>
      <c r="BX823" s="19" t="str">
        <f t="shared" si="235"/>
        <v>-</v>
      </c>
      <c r="BY823" s="19" t="str">
        <f t="shared" si="236"/>
        <v>-</v>
      </c>
      <c r="BZ823" s="19" t="str">
        <f t="shared" si="237"/>
        <v>-</v>
      </c>
    </row>
    <row r="824" spans="1:78">
      <c r="A824" s="106" t="str">
        <f t="shared" si="238"/>
        <v>22.1.00.00.00.00.00</v>
      </c>
      <c r="B824" s="106">
        <f t="shared" si="239"/>
        <v>22</v>
      </c>
      <c r="C824" s="107" t="str">
        <f t="shared" si="240"/>
        <v>1</v>
      </c>
      <c r="D824" s="32" t="s">
        <v>7024</v>
      </c>
      <c r="E824" s="32" t="s">
        <v>7024</v>
      </c>
      <c r="F824" s="32" t="s">
        <v>7024</v>
      </c>
      <c r="G824" s="32" t="s">
        <v>7024</v>
      </c>
      <c r="H824" s="32" t="s">
        <v>7024</v>
      </c>
      <c r="I824" s="33"/>
      <c r="J824" s="17" t="s">
        <v>93</v>
      </c>
      <c r="K824" s="150" t="str">
        <f t="shared" si="241"/>
        <v>-</v>
      </c>
      <c r="L824" s="123"/>
      <c r="M824" s="123"/>
      <c r="N824" s="123"/>
      <c r="O824" s="123"/>
      <c r="P824" s="123"/>
      <c r="Q824" s="123"/>
      <c r="AC824" s="50" t="str">
        <f t="shared" si="243"/>
        <v>22.1</v>
      </c>
      <c r="AD824" s="19">
        <f t="shared" si="244"/>
        <v>803</v>
      </c>
      <c r="AE824" s="49" t="str">
        <f t="shared" si="242"/>
        <v>22.1803</v>
      </c>
      <c r="BD824" s="19" t="e">
        <f>VLOOKUP(AE824,ORGANOGRAMAES!$C$1:$N$6000,2,0)</f>
        <v>#N/A</v>
      </c>
      <c r="BE824" s="19" t="e">
        <f>VLOOKUP(AE824,ORGANOGRAMAES!$C$1:$N$6000,3,0)</f>
        <v>#N/A</v>
      </c>
      <c r="BF824" s="19" t="e">
        <f>VLOOKUP(AE824,ORGANOGRAMAES!$C$1:$N$6000,4,0)</f>
        <v>#N/A</v>
      </c>
      <c r="BG824" s="19" t="e">
        <f>VLOOKUP(AE824,ORGANOGRAMAES!$C$1:$N$6000,5,0)</f>
        <v>#N/A</v>
      </c>
      <c r="BH824" s="19" t="e">
        <f>VLOOKUP(AE824,ORGANOGRAMAES!$C$1:$N$6000,6,0)</f>
        <v>#N/A</v>
      </c>
      <c r="BI824" s="19" t="e">
        <f>VLOOKUP(AE824,ORGANOGRAMAES!$C$1:$N$6000,7,0)</f>
        <v>#N/A</v>
      </c>
      <c r="BJ824" s="19" t="e">
        <f>VLOOKUP(AE824,ORGANOGRAMAES!$C$1:$N$6000,8,0)</f>
        <v>#N/A</v>
      </c>
      <c r="BK824" s="19" t="e">
        <f>VLOOKUP(AE824,ORGANOGRAMAES!$C$1:$N$6000,9,0)</f>
        <v>#N/A</v>
      </c>
      <c r="BL824" s="19" t="e">
        <f>VLOOKUP(AE824,ORGANOGRAMAES!$C$1:$N$6000,10,0)</f>
        <v>#N/A</v>
      </c>
      <c r="BM824" s="19" t="e">
        <f>VLOOKUP(AE824,ORGANOGRAMAES!$C$1:$N$6000,11,0)</f>
        <v>#N/A</v>
      </c>
      <c r="BN824" s="19" t="e">
        <f>VLOOKUP(AE824,ORGANOGRAMAES!$C$1:$N$6000,12,0)</f>
        <v>#N/A</v>
      </c>
      <c r="BP824" s="19" t="str">
        <f t="shared" si="227"/>
        <v>-</v>
      </c>
      <c r="BQ824" s="19" t="str">
        <f t="shared" si="228"/>
        <v>-</v>
      </c>
      <c r="BR824" s="19" t="str">
        <f t="shared" si="229"/>
        <v>-</v>
      </c>
      <c r="BS824" s="19" t="str">
        <f t="shared" si="230"/>
        <v>-</v>
      </c>
      <c r="BT824" s="19" t="str">
        <f t="shared" si="231"/>
        <v>-</v>
      </c>
      <c r="BU824" s="19" t="str">
        <f t="shared" si="232"/>
        <v>-</v>
      </c>
      <c r="BV824" s="19" t="str">
        <f t="shared" si="233"/>
        <v>-</v>
      </c>
      <c r="BW824" s="19" t="str">
        <f t="shared" si="234"/>
        <v>-</v>
      </c>
      <c r="BX824" s="19" t="str">
        <f t="shared" si="235"/>
        <v>-</v>
      </c>
      <c r="BY824" s="19" t="str">
        <f t="shared" si="236"/>
        <v>-</v>
      </c>
      <c r="BZ824" s="19" t="str">
        <f t="shared" si="237"/>
        <v>-</v>
      </c>
    </row>
    <row r="825" spans="1:78">
      <c r="A825" s="106" t="str">
        <f t="shared" si="238"/>
        <v>22.1.00.00.00.00.00</v>
      </c>
      <c r="B825" s="106">
        <f t="shared" si="239"/>
        <v>22</v>
      </c>
      <c r="C825" s="107" t="str">
        <f t="shared" si="240"/>
        <v>1</v>
      </c>
      <c r="D825" s="32" t="s">
        <v>7024</v>
      </c>
      <c r="E825" s="32" t="s">
        <v>7024</v>
      </c>
      <c r="F825" s="32" t="s">
        <v>7024</v>
      </c>
      <c r="G825" s="32" t="s">
        <v>7024</v>
      </c>
      <c r="H825" s="32" t="s">
        <v>7024</v>
      </c>
      <c r="I825" s="33"/>
      <c r="J825" s="17" t="s">
        <v>93</v>
      </c>
      <c r="K825" s="150" t="str">
        <f t="shared" si="241"/>
        <v>-</v>
      </c>
      <c r="L825" s="123"/>
      <c r="M825" s="123"/>
      <c r="N825" s="123"/>
      <c r="O825" s="123"/>
      <c r="P825" s="123"/>
      <c r="Q825" s="123"/>
      <c r="AC825" s="50" t="str">
        <f t="shared" si="243"/>
        <v>22.1</v>
      </c>
      <c r="AD825" s="19">
        <f t="shared" si="244"/>
        <v>804</v>
      </c>
      <c r="AE825" s="49" t="str">
        <f t="shared" si="242"/>
        <v>22.1804</v>
      </c>
      <c r="BD825" s="19" t="e">
        <f>VLOOKUP(AE825,ORGANOGRAMAES!$C$1:$N$6000,2,0)</f>
        <v>#N/A</v>
      </c>
      <c r="BE825" s="19" t="e">
        <f>VLOOKUP(AE825,ORGANOGRAMAES!$C$1:$N$6000,3,0)</f>
        <v>#N/A</v>
      </c>
      <c r="BF825" s="19" t="e">
        <f>VLOOKUP(AE825,ORGANOGRAMAES!$C$1:$N$6000,4,0)</f>
        <v>#N/A</v>
      </c>
      <c r="BG825" s="19" t="e">
        <f>VLOOKUP(AE825,ORGANOGRAMAES!$C$1:$N$6000,5,0)</f>
        <v>#N/A</v>
      </c>
      <c r="BH825" s="19" t="e">
        <f>VLOOKUP(AE825,ORGANOGRAMAES!$C$1:$N$6000,6,0)</f>
        <v>#N/A</v>
      </c>
      <c r="BI825" s="19" t="e">
        <f>VLOOKUP(AE825,ORGANOGRAMAES!$C$1:$N$6000,7,0)</f>
        <v>#N/A</v>
      </c>
      <c r="BJ825" s="19" t="e">
        <f>VLOOKUP(AE825,ORGANOGRAMAES!$C$1:$N$6000,8,0)</f>
        <v>#N/A</v>
      </c>
      <c r="BK825" s="19" t="e">
        <f>VLOOKUP(AE825,ORGANOGRAMAES!$C$1:$N$6000,9,0)</f>
        <v>#N/A</v>
      </c>
      <c r="BL825" s="19" t="e">
        <f>VLOOKUP(AE825,ORGANOGRAMAES!$C$1:$N$6000,10,0)</f>
        <v>#N/A</v>
      </c>
      <c r="BM825" s="19" t="e">
        <f>VLOOKUP(AE825,ORGANOGRAMAES!$C$1:$N$6000,11,0)</f>
        <v>#N/A</v>
      </c>
      <c r="BN825" s="19" t="e">
        <f>VLOOKUP(AE825,ORGANOGRAMAES!$C$1:$N$6000,12,0)</f>
        <v>#N/A</v>
      </c>
      <c r="BP825" s="19" t="str">
        <f t="shared" si="227"/>
        <v>-</v>
      </c>
      <c r="BQ825" s="19" t="str">
        <f t="shared" si="228"/>
        <v>-</v>
      </c>
      <c r="BR825" s="19" t="str">
        <f t="shared" si="229"/>
        <v>-</v>
      </c>
      <c r="BS825" s="19" t="str">
        <f t="shared" si="230"/>
        <v>-</v>
      </c>
      <c r="BT825" s="19" t="str">
        <f t="shared" si="231"/>
        <v>-</v>
      </c>
      <c r="BU825" s="19" t="str">
        <f t="shared" si="232"/>
        <v>-</v>
      </c>
      <c r="BV825" s="19" t="str">
        <f t="shared" si="233"/>
        <v>-</v>
      </c>
      <c r="BW825" s="19" t="str">
        <f t="shared" si="234"/>
        <v>-</v>
      </c>
      <c r="BX825" s="19" t="str">
        <f t="shared" si="235"/>
        <v>-</v>
      </c>
      <c r="BY825" s="19" t="str">
        <f t="shared" si="236"/>
        <v>-</v>
      </c>
      <c r="BZ825" s="19" t="str">
        <f t="shared" si="237"/>
        <v>-</v>
      </c>
    </row>
    <row r="826" spans="1:78">
      <c r="A826" s="106" t="str">
        <f t="shared" si="238"/>
        <v>22.1.00.00.00.00.00</v>
      </c>
      <c r="B826" s="106">
        <f t="shared" si="239"/>
        <v>22</v>
      </c>
      <c r="C826" s="107" t="str">
        <f t="shared" si="240"/>
        <v>1</v>
      </c>
      <c r="D826" s="32" t="s">
        <v>7024</v>
      </c>
      <c r="E826" s="32" t="s">
        <v>7024</v>
      </c>
      <c r="F826" s="32" t="s">
        <v>7024</v>
      </c>
      <c r="G826" s="32" t="s">
        <v>7024</v>
      </c>
      <c r="H826" s="32" t="s">
        <v>7024</v>
      </c>
      <c r="I826" s="33"/>
      <c r="J826" s="17" t="s">
        <v>93</v>
      </c>
      <c r="K826" s="150" t="str">
        <f t="shared" si="241"/>
        <v>-</v>
      </c>
      <c r="L826" s="123"/>
      <c r="M826" s="123"/>
      <c r="N826" s="123"/>
      <c r="O826" s="123"/>
      <c r="P826" s="123"/>
      <c r="Q826" s="123"/>
      <c r="AC826" s="50" t="str">
        <f t="shared" si="243"/>
        <v>22.1</v>
      </c>
      <c r="AD826" s="19">
        <f t="shared" si="244"/>
        <v>805</v>
      </c>
      <c r="AE826" s="49" t="str">
        <f t="shared" si="242"/>
        <v>22.1805</v>
      </c>
      <c r="BD826" s="19" t="e">
        <f>VLOOKUP(AE826,ORGANOGRAMAES!$C$1:$N$6000,2,0)</f>
        <v>#N/A</v>
      </c>
      <c r="BE826" s="19" t="e">
        <f>VLOOKUP(AE826,ORGANOGRAMAES!$C$1:$N$6000,3,0)</f>
        <v>#N/A</v>
      </c>
      <c r="BF826" s="19" t="e">
        <f>VLOOKUP(AE826,ORGANOGRAMAES!$C$1:$N$6000,4,0)</f>
        <v>#N/A</v>
      </c>
      <c r="BG826" s="19" t="e">
        <f>VLOOKUP(AE826,ORGANOGRAMAES!$C$1:$N$6000,5,0)</f>
        <v>#N/A</v>
      </c>
      <c r="BH826" s="19" t="e">
        <f>VLOOKUP(AE826,ORGANOGRAMAES!$C$1:$N$6000,6,0)</f>
        <v>#N/A</v>
      </c>
      <c r="BI826" s="19" t="e">
        <f>VLOOKUP(AE826,ORGANOGRAMAES!$C$1:$N$6000,7,0)</f>
        <v>#N/A</v>
      </c>
      <c r="BJ826" s="19" t="e">
        <f>VLOOKUP(AE826,ORGANOGRAMAES!$C$1:$N$6000,8,0)</f>
        <v>#N/A</v>
      </c>
      <c r="BK826" s="19" t="e">
        <f>VLOOKUP(AE826,ORGANOGRAMAES!$C$1:$N$6000,9,0)</f>
        <v>#N/A</v>
      </c>
      <c r="BL826" s="19" t="e">
        <f>VLOOKUP(AE826,ORGANOGRAMAES!$C$1:$N$6000,10,0)</f>
        <v>#N/A</v>
      </c>
      <c r="BM826" s="19" t="e">
        <f>VLOOKUP(AE826,ORGANOGRAMAES!$C$1:$N$6000,11,0)</f>
        <v>#N/A</v>
      </c>
      <c r="BN826" s="19" t="e">
        <f>VLOOKUP(AE826,ORGANOGRAMAES!$C$1:$N$6000,12,0)</f>
        <v>#N/A</v>
      </c>
      <c r="BP826" s="19" t="str">
        <f t="shared" si="227"/>
        <v>-</v>
      </c>
      <c r="BQ826" s="19" t="str">
        <f t="shared" si="228"/>
        <v>-</v>
      </c>
      <c r="BR826" s="19" t="str">
        <f t="shared" si="229"/>
        <v>-</v>
      </c>
      <c r="BS826" s="19" t="str">
        <f t="shared" si="230"/>
        <v>-</v>
      </c>
      <c r="BT826" s="19" t="str">
        <f t="shared" si="231"/>
        <v>-</v>
      </c>
      <c r="BU826" s="19" t="str">
        <f t="shared" si="232"/>
        <v>-</v>
      </c>
      <c r="BV826" s="19" t="str">
        <f t="shared" si="233"/>
        <v>-</v>
      </c>
      <c r="BW826" s="19" t="str">
        <f t="shared" si="234"/>
        <v>-</v>
      </c>
      <c r="BX826" s="19" t="str">
        <f t="shared" si="235"/>
        <v>-</v>
      </c>
      <c r="BY826" s="19" t="str">
        <f t="shared" si="236"/>
        <v>-</v>
      </c>
      <c r="BZ826" s="19" t="str">
        <f t="shared" si="237"/>
        <v>-</v>
      </c>
    </row>
    <row r="827" spans="1:78">
      <c r="A827" s="106" t="str">
        <f t="shared" si="238"/>
        <v>22.1.00.00.00.00.00</v>
      </c>
      <c r="B827" s="106">
        <f t="shared" si="239"/>
        <v>22</v>
      </c>
      <c r="C827" s="107" t="str">
        <f t="shared" si="240"/>
        <v>1</v>
      </c>
      <c r="D827" s="32" t="s">
        <v>7024</v>
      </c>
      <c r="E827" s="32" t="s">
        <v>7024</v>
      </c>
      <c r="F827" s="32" t="s">
        <v>7024</v>
      </c>
      <c r="G827" s="32" t="s">
        <v>7024</v>
      </c>
      <c r="H827" s="32" t="s">
        <v>7024</v>
      </c>
      <c r="I827" s="33"/>
      <c r="J827" s="17" t="s">
        <v>93</v>
      </c>
      <c r="K827" s="150" t="str">
        <f t="shared" si="241"/>
        <v>-</v>
      </c>
      <c r="L827" s="123"/>
      <c r="M827" s="123"/>
      <c r="N827" s="123"/>
      <c r="O827" s="123"/>
      <c r="P827" s="123"/>
      <c r="Q827" s="123"/>
      <c r="AC827" s="50" t="str">
        <f t="shared" si="243"/>
        <v>22.1</v>
      </c>
      <c r="AD827" s="19">
        <f t="shared" si="244"/>
        <v>806</v>
      </c>
      <c r="AE827" s="49" t="str">
        <f t="shared" si="242"/>
        <v>22.1806</v>
      </c>
      <c r="BD827" s="19" t="e">
        <f>VLOOKUP(AE827,ORGANOGRAMAES!$C$1:$N$6000,2,0)</f>
        <v>#N/A</v>
      </c>
      <c r="BE827" s="19" t="e">
        <f>VLOOKUP(AE827,ORGANOGRAMAES!$C$1:$N$6000,3,0)</f>
        <v>#N/A</v>
      </c>
      <c r="BF827" s="19" t="e">
        <f>VLOOKUP(AE827,ORGANOGRAMAES!$C$1:$N$6000,4,0)</f>
        <v>#N/A</v>
      </c>
      <c r="BG827" s="19" t="e">
        <f>VLOOKUP(AE827,ORGANOGRAMAES!$C$1:$N$6000,5,0)</f>
        <v>#N/A</v>
      </c>
      <c r="BH827" s="19" t="e">
        <f>VLOOKUP(AE827,ORGANOGRAMAES!$C$1:$N$6000,6,0)</f>
        <v>#N/A</v>
      </c>
      <c r="BI827" s="19" t="e">
        <f>VLOOKUP(AE827,ORGANOGRAMAES!$C$1:$N$6000,7,0)</f>
        <v>#N/A</v>
      </c>
      <c r="BJ827" s="19" t="e">
        <f>VLOOKUP(AE827,ORGANOGRAMAES!$C$1:$N$6000,8,0)</f>
        <v>#N/A</v>
      </c>
      <c r="BK827" s="19" t="e">
        <f>VLOOKUP(AE827,ORGANOGRAMAES!$C$1:$N$6000,9,0)</f>
        <v>#N/A</v>
      </c>
      <c r="BL827" s="19" t="e">
        <f>VLOOKUP(AE827,ORGANOGRAMAES!$C$1:$N$6000,10,0)</f>
        <v>#N/A</v>
      </c>
      <c r="BM827" s="19" t="e">
        <f>VLOOKUP(AE827,ORGANOGRAMAES!$C$1:$N$6000,11,0)</f>
        <v>#N/A</v>
      </c>
      <c r="BN827" s="19" t="e">
        <f>VLOOKUP(AE827,ORGANOGRAMAES!$C$1:$N$6000,12,0)</f>
        <v>#N/A</v>
      </c>
      <c r="BP827" s="19" t="str">
        <f t="shared" si="227"/>
        <v>-</v>
      </c>
      <c r="BQ827" s="19" t="str">
        <f t="shared" si="228"/>
        <v>-</v>
      </c>
      <c r="BR827" s="19" t="str">
        <f t="shared" si="229"/>
        <v>-</v>
      </c>
      <c r="BS827" s="19" t="str">
        <f t="shared" si="230"/>
        <v>-</v>
      </c>
      <c r="BT827" s="19" t="str">
        <f t="shared" si="231"/>
        <v>-</v>
      </c>
      <c r="BU827" s="19" t="str">
        <f t="shared" si="232"/>
        <v>-</v>
      </c>
      <c r="BV827" s="19" t="str">
        <f t="shared" si="233"/>
        <v>-</v>
      </c>
      <c r="BW827" s="19" t="str">
        <f t="shared" si="234"/>
        <v>-</v>
      </c>
      <c r="BX827" s="19" t="str">
        <f t="shared" si="235"/>
        <v>-</v>
      </c>
      <c r="BY827" s="19" t="str">
        <f t="shared" si="236"/>
        <v>-</v>
      </c>
      <c r="BZ827" s="19" t="str">
        <f t="shared" si="237"/>
        <v>-</v>
      </c>
    </row>
    <row r="828" spans="1:78">
      <c r="A828" s="106" t="str">
        <f t="shared" si="238"/>
        <v>22.1.00.00.00.00.00</v>
      </c>
      <c r="B828" s="106">
        <f t="shared" si="239"/>
        <v>22</v>
      </c>
      <c r="C828" s="107" t="str">
        <f t="shared" si="240"/>
        <v>1</v>
      </c>
      <c r="D828" s="32" t="s">
        <v>7024</v>
      </c>
      <c r="E828" s="32" t="s">
        <v>7024</v>
      </c>
      <c r="F828" s="32" t="s">
        <v>7024</v>
      </c>
      <c r="G828" s="32" t="s">
        <v>7024</v>
      </c>
      <c r="H828" s="32" t="s">
        <v>7024</v>
      </c>
      <c r="I828" s="33"/>
      <c r="J828" s="17" t="s">
        <v>93</v>
      </c>
      <c r="K828" s="150" t="str">
        <f t="shared" si="241"/>
        <v>-</v>
      </c>
      <c r="L828" s="123"/>
      <c r="M828" s="123"/>
      <c r="N828" s="123"/>
      <c r="O828" s="123"/>
      <c r="P828" s="123"/>
      <c r="Q828" s="123"/>
      <c r="AC828" s="50" t="str">
        <f t="shared" si="243"/>
        <v>22.1</v>
      </c>
      <c r="AD828" s="19">
        <f t="shared" si="244"/>
        <v>807</v>
      </c>
      <c r="AE828" s="49" t="str">
        <f t="shared" si="242"/>
        <v>22.1807</v>
      </c>
      <c r="BD828" s="19" t="e">
        <f>VLOOKUP(AE828,ORGANOGRAMAES!$C$1:$N$6000,2,0)</f>
        <v>#N/A</v>
      </c>
      <c r="BE828" s="19" t="e">
        <f>VLOOKUP(AE828,ORGANOGRAMAES!$C$1:$N$6000,3,0)</f>
        <v>#N/A</v>
      </c>
      <c r="BF828" s="19" t="e">
        <f>VLOOKUP(AE828,ORGANOGRAMAES!$C$1:$N$6000,4,0)</f>
        <v>#N/A</v>
      </c>
      <c r="BG828" s="19" t="e">
        <f>VLOOKUP(AE828,ORGANOGRAMAES!$C$1:$N$6000,5,0)</f>
        <v>#N/A</v>
      </c>
      <c r="BH828" s="19" t="e">
        <f>VLOOKUP(AE828,ORGANOGRAMAES!$C$1:$N$6000,6,0)</f>
        <v>#N/A</v>
      </c>
      <c r="BI828" s="19" t="e">
        <f>VLOOKUP(AE828,ORGANOGRAMAES!$C$1:$N$6000,7,0)</f>
        <v>#N/A</v>
      </c>
      <c r="BJ828" s="19" t="e">
        <f>VLOOKUP(AE828,ORGANOGRAMAES!$C$1:$N$6000,8,0)</f>
        <v>#N/A</v>
      </c>
      <c r="BK828" s="19" t="e">
        <f>VLOOKUP(AE828,ORGANOGRAMAES!$C$1:$N$6000,9,0)</f>
        <v>#N/A</v>
      </c>
      <c r="BL828" s="19" t="e">
        <f>VLOOKUP(AE828,ORGANOGRAMAES!$C$1:$N$6000,10,0)</f>
        <v>#N/A</v>
      </c>
      <c r="BM828" s="19" t="e">
        <f>VLOOKUP(AE828,ORGANOGRAMAES!$C$1:$N$6000,11,0)</f>
        <v>#N/A</v>
      </c>
      <c r="BN828" s="19" t="e">
        <f>VLOOKUP(AE828,ORGANOGRAMAES!$C$1:$N$6000,12,0)</f>
        <v>#N/A</v>
      </c>
      <c r="BP828" s="19" t="str">
        <f t="shared" si="227"/>
        <v>-</v>
      </c>
      <c r="BQ828" s="19" t="str">
        <f t="shared" si="228"/>
        <v>-</v>
      </c>
      <c r="BR828" s="19" t="str">
        <f t="shared" si="229"/>
        <v>-</v>
      </c>
      <c r="BS828" s="19" t="str">
        <f t="shared" si="230"/>
        <v>-</v>
      </c>
      <c r="BT828" s="19" t="str">
        <f t="shared" si="231"/>
        <v>-</v>
      </c>
      <c r="BU828" s="19" t="str">
        <f t="shared" si="232"/>
        <v>-</v>
      </c>
      <c r="BV828" s="19" t="str">
        <f t="shared" si="233"/>
        <v>-</v>
      </c>
      <c r="BW828" s="19" t="str">
        <f t="shared" si="234"/>
        <v>-</v>
      </c>
      <c r="BX828" s="19" t="str">
        <f t="shared" si="235"/>
        <v>-</v>
      </c>
      <c r="BY828" s="19" t="str">
        <f t="shared" si="236"/>
        <v>-</v>
      </c>
      <c r="BZ828" s="19" t="str">
        <f t="shared" si="237"/>
        <v>-</v>
      </c>
    </row>
    <row r="829" spans="1:78">
      <c r="A829" s="106" t="str">
        <f t="shared" si="238"/>
        <v>22.1.00.00.00.00.00</v>
      </c>
      <c r="B829" s="106">
        <f t="shared" si="239"/>
        <v>22</v>
      </c>
      <c r="C829" s="107" t="str">
        <f t="shared" si="240"/>
        <v>1</v>
      </c>
      <c r="D829" s="32" t="s">
        <v>7024</v>
      </c>
      <c r="E829" s="32" t="s">
        <v>7024</v>
      </c>
      <c r="F829" s="32" t="s">
        <v>7024</v>
      </c>
      <c r="G829" s="32" t="s">
        <v>7024</v>
      </c>
      <c r="H829" s="32" t="s">
        <v>7024</v>
      </c>
      <c r="I829" s="33"/>
      <c r="J829" s="17" t="s">
        <v>93</v>
      </c>
      <c r="K829" s="150" t="str">
        <f t="shared" si="241"/>
        <v>-</v>
      </c>
      <c r="L829" s="123"/>
      <c r="M829" s="123"/>
      <c r="N829" s="123"/>
      <c r="O829" s="123"/>
      <c r="P829" s="123"/>
      <c r="Q829" s="123"/>
      <c r="AC829" s="50" t="str">
        <f t="shared" si="243"/>
        <v>22.1</v>
      </c>
      <c r="AD829" s="19">
        <f t="shared" si="244"/>
        <v>808</v>
      </c>
      <c r="AE829" s="49" t="str">
        <f t="shared" si="242"/>
        <v>22.1808</v>
      </c>
      <c r="BD829" s="19" t="e">
        <f>VLOOKUP(AE829,ORGANOGRAMAES!$C$1:$N$6000,2,0)</f>
        <v>#N/A</v>
      </c>
      <c r="BE829" s="19" t="e">
        <f>VLOOKUP(AE829,ORGANOGRAMAES!$C$1:$N$6000,3,0)</f>
        <v>#N/A</v>
      </c>
      <c r="BF829" s="19" t="e">
        <f>VLOOKUP(AE829,ORGANOGRAMAES!$C$1:$N$6000,4,0)</f>
        <v>#N/A</v>
      </c>
      <c r="BG829" s="19" t="e">
        <f>VLOOKUP(AE829,ORGANOGRAMAES!$C$1:$N$6000,5,0)</f>
        <v>#N/A</v>
      </c>
      <c r="BH829" s="19" t="e">
        <f>VLOOKUP(AE829,ORGANOGRAMAES!$C$1:$N$6000,6,0)</f>
        <v>#N/A</v>
      </c>
      <c r="BI829" s="19" t="e">
        <f>VLOOKUP(AE829,ORGANOGRAMAES!$C$1:$N$6000,7,0)</f>
        <v>#N/A</v>
      </c>
      <c r="BJ829" s="19" t="e">
        <f>VLOOKUP(AE829,ORGANOGRAMAES!$C$1:$N$6000,8,0)</f>
        <v>#N/A</v>
      </c>
      <c r="BK829" s="19" t="e">
        <f>VLOOKUP(AE829,ORGANOGRAMAES!$C$1:$N$6000,9,0)</f>
        <v>#N/A</v>
      </c>
      <c r="BL829" s="19" t="e">
        <f>VLOOKUP(AE829,ORGANOGRAMAES!$C$1:$N$6000,10,0)</f>
        <v>#N/A</v>
      </c>
      <c r="BM829" s="19" t="e">
        <f>VLOOKUP(AE829,ORGANOGRAMAES!$C$1:$N$6000,11,0)</f>
        <v>#N/A</v>
      </c>
      <c r="BN829" s="19" t="e">
        <f>VLOOKUP(AE829,ORGANOGRAMAES!$C$1:$N$6000,12,0)</f>
        <v>#N/A</v>
      </c>
      <c r="BP829" s="19" t="str">
        <f t="shared" si="227"/>
        <v>-</v>
      </c>
      <c r="BQ829" s="19" t="str">
        <f t="shared" si="228"/>
        <v>-</v>
      </c>
      <c r="BR829" s="19" t="str">
        <f t="shared" si="229"/>
        <v>-</v>
      </c>
      <c r="BS829" s="19" t="str">
        <f t="shared" si="230"/>
        <v>-</v>
      </c>
      <c r="BT829" s="19" t="str">
        <f t="shared" si="231"/>
        <v>-</v>
      </c>
      <c r="BU829" s="19" t="str">
        <f t="shared" si="232"/>
        <v>-</v>
      </c>
      <c r="BV829" s="19" t="str">
        <f t="shared" si="233"/>
        <v>-</v>
      </c>
      <c r="BW829" s="19" t="str">
        <f t="shared" si="234"/>
        <v>-</v>
      </c>
      <c r="BX829" s="19" t="str">
        <f t="shared" si="235"/>
        <v>-</v>
      </c>
      <c r="BY829" s="19" t="str">
        <f t="shared" si="236"/>
        <v>-</v>
      </c>
      <c r="BZ829" s="19" t="str">
        <f t="shared" si="237"/>
        <v>-</v>
      </c>
    </row>
    <row r="830" spans="1:78">
      <c r="A830" s="106" t="str">
        <f t="shared" si="238"/>
        <v>22.1.00.00.00.00.00</v>
      </c>
      <c r="B830" s="106">
        <f t="shared" si="239"/>
        <v>22</v>
      </c>
      <c r="C830" s="107" t="str">
        <f t="shared" si="240"/>
        <v>1</v>
      </c>
      <c r="D830" s="32" t="s">
        <v>7024</v>
      </c>
      <c r="E830" s="32" t="s">
        <v>7024</v>
      </c>
      <c r="F830" s="32" t="s">
        <v>7024</v>
      </c>
      <c r="G830" s="32" t="s">
        <v>7024</v>
      </c>
      <c r="H830" s="32" t="s">
        <v>7024</v>
      </c>
      <c r="I830" s="33"/>
      <c r="J830" s="17" t="s">
        <v>93</v>
      </c>
      <c r="K830" s="150" t="str">
        <f t="shared" si="241"/>
        <v>-</v>
      </c>
      <c r="L830" s="123"/>
      <c r="M830" s="123"/>
      <c r="N830" s="123"/>
      <c r="O830" s="123"/>
      <c r="P830" s="123"/>
      <c r="Q830" s="123"/>
      <c r="AC830" s="50" t="str">
        <f t="shared" si="243"/>
        <v>22.1</v>
      </c>
      <c r="AD830" s="19">
        <f t="shared" si="244"/>
        <v>809</v>
      </c>
      <c r="AE830" s="49" t="str">
        <f t="shared" si="242"/>
        <v>22.1809</v>
      </c>
      <c r="BD830" s="19" t="e">
        <f>VLOOKUP(AE830,ORGANOGRAMAES!$C$1:$N$6000,2,0)</f>
        <v>#N/A</v>
      </c>
      <c r="BE830" s="19" t="e">
        <f>VLOOKUP(AE830,ORGANOGRAMAES!$C$1:$N$6000,3,0)</f>
        <v>#N/A</v>
      </c>
      <c r="BF830" s="19" t="e">
        <f>VLOOKUP(AE830,ORGANOGRAMAES!$C$1:$N$6000,4,0)</f>
        <v>#N/A</v>
      </c>
      <c r="BG830" s="19" t="e">
        <f>VLOOKUP(AE830,ORGANOGRAMAES!$C$1:$N$6000,5,0)</f>
        <v>#N/A</v>
      </c>
      <c r="BH830" s="19" t="e">
        <f>VLOOKUP(AE830,ORGANOGRAMAES!$C$1:$N$6000,6,0)</f>
        <v>#N/A</v>
      </c>
      <c r="BI830" s="19" t="e">
        <f>VLOOKUP(AE830,ORGANOGRAMAES!$C$1:$N$6000,7,0)</f>
        <v>#N/A</v>
      </c>
      <c r="BJ830" s="19" t="e">
        <f>VLOOKUP(AE830,ORGANOGRAMAES!$C$1:$N$6000,8,0)</f>
        <v>#N/A</v>
      </c>
      <c r="BK830" s="19" t="e">
        <f>VLOOKUP(AE830,ORGANOGRAMAES!$C$1:$N$6000,9,0)</f>
        <v>#N/A</v>
      </c>
      <c r="BL830" s="19" t="e">
        <f>VLOOKUP(AE830,ORGANOGRAMAES!$C$1:$N$6000,10,0)</f>
        <v>#N/A</v>
      </c>
      <c r="BM830" s="19" t="e">
        <f>VLOOKUP(AE830,ORGANOGRAMAES!$C$1:$N$6000,11,0)</f>
        <v>#N/A</v>
      </c>
      <c r="BN830" s="19" t="e">
        <f>VLOOKUP(AE830,ORGANOGRAMAES!$C$1:$N$6000,12,0)</f>
        <v>#N/A</v>
      </c>
      <c r="BP830" s="19" t="str">
        <f t="shared" si="227"/>
        <v>-</v>
      </c>
      <c r="BQ830" s="19" t="str">
        <f t="shared" si="228"/>
        <v>-</v>
      </c>
      <c r="BR830" s="19" t="str">
        <f t="shared" si="229"/>
        <v>-</v>
      </c>
      <c r="BS830" s="19" t="str">
        <f t="shared" si="230"/>
        <v>-</v>
      </c>
      <c r="BT830" s="19" t="str">
        <f t="shared" si="231"/>
        <v>-</v>
      </c>
      <c r="BU830" s="19" t="str">
        <f t="shared" si="232"/>
        <v>-</v>
      </c>
      <c r="BV830" s="19" t="str">
        <f t="shared" si="233"/>
        <v>-</v>
      </c>
      <c r="BW830" s="19" t="str">
        <f t="shared" si="234"/>
        <v>-</v>
      </c>
      <c r="BX830" s="19" t="str">
        <f t="shared" si="235"/>
        <v>-</v>
      </c>
      <c r="BY830" s="19" t="str">
        <f t="shared" si="236"/>
        <v>-</v>
      </c>
      <c r="BZ830" s="19" t="str">
        <f t="shared" si="237"/>
        <v>-</v>
      </c>
    </row>
    <row r="831" spans="1:78">
      <c r="A831" s="106" t="str">
        <f t="shared" si="238"/>
        <v>22.1.00.00.00.00.00</v>
      </c>
      <c r="B831" s="106">
        <f t="shared" si="239"/>
        <v>22</v>
      </c>
      <c r="C831" s="107" t="str">
        <f t="shared" si="240"/>
        <v>1</v>
      </c>
      <c r="D831" s="32" t="s">
        <v>7024</v>
      </c>
      <c r="E831" s="32" t="s">
        <v>7024</v>
      </c>
      <c r="F831" s="32" t="s">
        <v>7024</v>
      </c>
      <c r="G831" s="32" t="s">
        <v>7024</v>
      </c>
      <c r="H831" s="32" t="s">
        <v>7024</v>
      </c>
      <c r="I831" s="33"/>
      <c r="J831" s="17" t="s">
        <v>93</v>
      </c>
      <c r="K831" s="150" t="str">
        <f t="shared" si="241"/>
        <v>-</v>
      </c>
      <c r="L831" s="123"/>
      <c r="M831" s="123"/>
      <c r="N831" s="123"/>
      <c r="O831" s="123"/>
      <c r="P831" s="123"/>
      <c r="Q831" s="123"/>
      <c r="AC831" s="50" t="str">
        <f t="shared" si="243"/>
        <v>22.1</v>
      </c>
      <c r="AD831" s="19">
        <f t="shared" si="244"/>
        <v>810</v>
      </c>
      <c r="AE831" s="49" t="str">
        <f t="shared" si="242"/>
        <v>22.1810</v>
      </c>
      <c r="BD831" s="19" t="e">
        <f>VLOOKUP(AE831,ORGANOGRAMAES!$C$1:$N$6000,2,0)</f>
        <v>#N/A</v>
      </c>
      <c r="BE831" s="19" t="e">
        <f>VLOOKUP(AE831,ORGANOGRAMAES!$C$1:$N$6000,3,0)</f>
        <v>#N/A</v>
      </c>
      <c r="BF831" s="19" t="e">
        <f>VLOOKUP(AE831,ORGANOGRAMAES!$C$1:$N$6000,4,0)</f>
        <v>#N/A</v>
      </c>
      <c r="BG831" s="19" t="e">
        <f>VLOOKUP(AE831,ORGANOGRAMAES!$C$1:$N$6000,5,0)</f>
        <v>#N/A</v>
      </c>
      <c r="BH831" s="19" t="e">
        <f>VLOOKUP(AE831,ORGANOGRAMAES!$C$1:$N$6000,6,0)</f>
        <v>#N/A</v>
      </c>
      <c r="BI831" s="19" t="e">
        <f>VLOOKUP(AE831,ORGANOGRAMAES!$C$1:$N$6000,7,0)</f>
        <v>#N/A</v>
      </c>
      <c r="BJ831" s="19" t="e">
        <f>VLOOKUP(AE831,ORGANOGRAMAES!$C$1:$N$6000,8,0)</f>
        <v>#N/A</v>
      </c>
      <c r="BK831" s="19" t="e">
        <f>VLOOKUP(AE831,ORGANOGRAMAES!$C$1:$N$6000,9,0)</f>
        <v>#N/A</v>
      </c>
      <c r="BL831" s="19" t="e">
        <f>VLOOKUP(AE831,ORGANOGRAMAES!$C$1:$N$6000,10,0)</f>
        <v>#N/A</v>
      </c>
      <c r="BM831" s="19" t="e">
        <f>VLOOKUP(AE831,ORGANOGRAMAES!$C$1:$N$6000,11,0)</f>
        <v>#N/A</v>
      </c>
      <c r="BN831" s="19" t="e">
        <f>VLOOKUP(AE831,ORGANOGRAMAES!$C$1:$N$6000,12,0)</f>
        <v>#N/A</v>
      </c>
      <c r="BP831" s="19" t="str">
        <f t="shared" si="227"/>
        <v>-</v>
      </c>
      <c r="BQ831" s="19" t="str">
        <f t="shared" si="228"/>
        <v>-</v>
      </c>
      <c r="BR831" s="19" t="str">
        <f t="shared" si="229"/>
        <v>-</v>
      </c>
      <c r="BS831" s="19" t="str">
        <f t="shared" si="230"/>
        <v>-</v>
      </c>
      <c r="BT831" s="19" t="str">
        <f t="shared" si="231"/>
        <v>-</v>
      </c>
      <c r="BU831" s="19" t="str">
        <f t="shared" si="232"/>
        <v>-</v>
      </c>
      <c r="BV831" s="19" t="str">
        <f t="shared" si="233"/>
        <v>-</v>
      </c>
      <c r="BW831" s="19" t="str">
        <f t="shared" si="234"/>
        <v>-</v>
      </c>
      <c r="BX831" s="19" t="str">
        <f t="shared" si="235"/>
        <v>-</v>
      </c>
      <c r="BY831" s="19" t="str">
        <f t="shared" si="236"/>
        <v>-</v>
      </c>
      <c r="BZ831" s="19" t="str">
        <f t="shared" si="237"/>
        <v>-</v>
      </c>
    </row>
    <row r="832" spans="1:78">
      <c r="A832" s="106" t="str">
        <f t="shared" si="238"/>
        <v>22.1.00.00.00.00.00</v>
      </c>
      <c r="B832" s="106">
        <f t="shared" si="239"/>
        <v>22</v>
      </c>
      <c r="C832" s="107" t="str">
        <f t="shared" si="240"/>
        <v>1</v>
      </c>
      <c r="D832" s="32" t="s">
        <v>7024</v>
      </c>
      <c r="E832" s="32" t="s">
        <v>7024</v>
      </c>
      <c r="F832" s="32" t="s">
        <v>7024</v>
      </c>
      <c r="G832" s="32" t="s">
        <v>7024</v>
      </c>
      <c r="H832" s="32" t="s">
        <v>7024</v>
      </c>
      <c r="I832" s="33"/>
      <c r="J832" s="17" t="s">
        <v>93</v>
      </c>
      <c r="K832" s="150" t="str">
        <f t="shared" si="241"/>
        <v>-</v>
      </c>
      <c r="L832" s="123"/>
      <c r="M832" s="123"/>
      <c r="N832" s="123"/>
      <c r="O832" s="123"/>
      <c r="P832" s="123"/>
      <c r="Q832" s="123"/>
      <c r="AC832" s="50" t="str">
        <f t="shared" si="243"/>
        <v>22.1</v>
      </c>
      <c r="AD832" s="19">
        <f t="shared" si="244"/>
        <v>811</v>
      </c>
      <c r="AE832" s="49" t="str">
        <f t="shared" si="242"/>
        <v>22.1811</v>
      </c>
      <c r="BD832" s="19" t="e">
        <f>VLOOKUP(AE832,ORGANOGRAMAES!$C$1:$N$6000,2,0)</f>
        <v>#N/A</v>
      </c>
      <c r="BE832" s="19" t="e">
        <f>VLOOKUP(AE832,ORGANOGRAMAES!$C$1:$N$6000,3,0)</f>
        <v>#N/A</v>
      </c>
      <c r="BF832" s="19" t="e">
        <f>VLOOKUP(AE832,ORGANOGRAMAES!$C$1:$N$6000,4,0)</f>
        <v>#N/A</v>
      </c>
      <c r="BG832" s="19" t="e">
        <f>VLOOKUP(AE832,ORGANOGRAMAES!$C$1:$N$6000,5,0)</f>
        <v>#N/A</v>
      </c>
      <c r="BH832" s="19" t="e">
        <f>VLOOKUP(AE832,ORGANOGRAMAES!$C$1:$N$6000,6,0)</f>
        <v>#N/A</v>
      </c>
      <c r="BI832" s="19" t="e">
        <f>VLOOKUP(AE832,ORGANOGRAMAES!$C$1:$N$6000,7,0)</f>
        <v>#N/A</v>
      </c>
      <c r="BJ832" s="19" t="e">
        <f>VLOOKUP(AE832,ORGANOGRAMAES!$C$1:$N$6000,8,0)</f>
        <v>#N/A</v>
      </c>
      <c r="BK832" s="19" t="e">
        <f>VLOOKUP(AE832,ORGANOGRAMAES!$C$1:$N$6000,9,0)</f>
        <v>#N/A</v>
      </c>
      <c r="BL832" s="19" t="e">
        <f>VLOOKUP(AE832,ORGANOGRAMAES!$C$1:$N$6000,10,0)</f>
        <v>#N/A</v>
      </c>
      <c r="BM832" s="19" t="e">
        <f>VLOOKUP(AE832,ORGANOGRAMAES!$C$1:$N$6000,11,0)</f>
        <v>#N/A</v>
      </c>
      <c r="BN832" s="19" t="e">
        <f>VLOOKUP(AE832,ORGANOGRAMAES!$C$1:$N$6000,12,0)</f>
        <v>#N/A</v>
      </c>
      <c r="BP832" s="19" t="str">
        <f t="shared" si="227"/>
        <v>-</v>
      </c>
      <c r="BQ832" s="19" t="str">
        <f t="shared" si="228"/>
        <v>-</v>
      </c>
      <c r="BR832" s="19" t="str">
        <f t="shared" si="229"/>
        <v>-</v>
      </c>
      <c r="BS832" s="19" t="str">
        <f t="shared" si="230"/>
        <v>-</v>
      </c>
      <c r="BT832" s="19" t="str">
        <f t="shared" si="231"/>
        <v>-</v>
      </c>
      <c r="BU832" s="19" t="str">
        <f t="shared" si="232"/>
        <v>-</v>
      </c>
      <c r="BV832" s="19" t="str">
        <f t="shared" si="233"/>
        <v>-</v>
      </c>
      <c r="BW832" s="19" t="str">
        <f t="shared" si="234"/>
        <v>-</v>
      </c>
      <c r="BX832" s="19" t="str">
        <f t="shared" si="235"/>
        <v>-</v>
      </c>
      <c r="BY832" s="19" t="str">
        <f t="shared" si="236"/>
        <v>-</v>
      </c>
      <c r="BZ832" s="19" t="str">
        <f t="shared" si="237"/>
        <v>-</v>
      </c>
    </row>
    <row r="833" spans="1:78">
      <c r="A833" s="106" t="str">
        <f t="shared" si="238"/>
        <v>22.1.00.00.00.00.00</v>
      </c>
      <c r="B833" s="106">
        <f t="shared" si="239"/>
        <v>22</v>
      </c>
      <c r="C833" s="107" t="str">
        <f t="shared" si="240"/>
        <v>1</v>
      </c>
      <c r="D833" s="32" t="s">
        <v>7024</v>
      </c>
      <c r="E833" s="32" t="s">
        <v>7024</v>
      </c>
      <c r="F833" s="32" t="s">
        <v>7024</v>
      </c>
      <c r="G833" s="32" t="s">
        <v>7024</v>
      </c>
      <c r="H833" s="32" t="s">
        <v>7024</v>
      </c>
      <c r="I833" s="33"/>
      <c r="J833" s="17" t="s">
        <v>93</v>
      </c>
      <c r="K833" s="150" t="str">
        <f t="shared" si="241"/>
        <v>-</v>
      </c>
      <c r="L833" s="123"/>
      <c r="M833" s="123"/>
      <c r="N833" s="123"/>
      <c r="O833" s="123"/>
      <c r="P833" s="123"/>
      <c r="Q833" s="123"/>
      <c r="AC833" s="50" t="str">
        <f t="shared" si="243"/>
        <v>22.1</v>
      </c>
      <c r="AD833" s="19">
        <f t="shared" si="244"/>
        <v>812</v>
      </c>
      <c r="AE833" s="49" t="str">
        <f t="shared" si="242"/>
        <v>22.1812</v>
      </c>
      <c r="BD833" s="19" t="e">
        <f>VLOOKUP(AE833,ORGANOGRAMAES!$C$1:$N$6000,2,0)</f>
        <v>#N/A</v>
      </c>
      <c r="BE833" s="19" t="e">
        <f>VLOOKUP(AE833,ORGANOGRAMAES!$C$1:$N$6000,3,0)</f>
        <v>#N/A</v>
      </c>
      <c r="BF833" s="19" t="e">
        <f>VLOOKUP(AE833,ORGANOGRAMAES!$C$1:$N$6000,4,0)</f>
        <v>#N/A</v>
      </c>
      <c r="BG833" s="19" t="e">
        <f>VLOOKUP(AE833,ORGANOGRAMAES!$C$1:$N$6000,5,0)</f>
        <v>#N/A</v>
      </c>
      <c r="BH833" s="19" t="e">
        <f>VLOOKUP(AE833,ORGANOGRAMAES!$C$1:$N$6000,6,0)</f>
        <v>#N/A</v>
      </c>
      <c r="BI833" s="19" t="e">
        <f>VLOOKUP(AE833,ORGANOGRAMAES!$C$1:$N$6000,7,0)</f>
        <v>#N/A</v>
      </c>
      <c r="BJ833" s="19" t="e">
        <f>VLOOKUP(AE833,ORGANOGRAMAES!$C$1:$N$6000,8,0)</f>
        <v>#N/A</v>
      </c>
      <c r="BK833" s="19" t="e">
        <f>VLOOKUP(AE833,ORGANOGRAMAES!$C$1:$N$6000,9,0)</f>
        <v>#N/A</v>
      </c>
      <c r="BL833" s="19" t="e">
        <f>VLOOKUP(AE833,ORGANOGRAMAES!$C$1:$N$6000,10,0)</f>
        <v>#N/A</v>
      </c>
      <c r="BM833" s="19" t="e">
        <f>VLOOKUP(AE833,ORGANOGRAMAES!$C$1:$N$6000,11,0)</f>
        <v>#N/A</v>
      </c>
      <c r="BN833" s="19" t="e">
        <f>VLOOKUP(AE833,ORGANOGRAMAES!$C$1:$N$6000,12,0)</f>
        <v>#N/A</v>
      </c>
      <c r="BP833" s="19" t="str">
        <f t="shared" si="227"/>
        <v>-</v>
      </c>
      <c r="BQ833" s="19" t="str">
        <f t="shared" si="228"/>
        <v>-</v>
      </c>
      <c r="BR833" s="19" t="str">
        <f t="shared" si="229"/>
        <v>-</v>
      </c>
      <c r="BS833" s="19" t="str">
        <f t="shared" si="230"/>
        <v>-</v>
      </c>
      <c r="BT833" s="19" t="str">
        <f t="shared" si="231"/>
        <v>-</v>
      </c>
      <c r="BU833" s="19" t="str">
        <f t="shared" si="232"/>
        <v>-</v>
      </c>
      <c r="BV833" s="19" t="str">
        <f t="shared" si="233"/>
        <v>-</v>
      </c>
      <c r="BW833" s="19" t="str">
        <f t="shared" si="234"/>
        <v>-</v>
      </c>
      <c r="BX833" s="19" t="str">
        <f t="shared" si="235"/>
        <v>-</v>
      </c>
      <c r="BY833" s="19" t="str">
        <f t="shared" si="236"/>
        <v>-</v>
      </c>
      <c r="BZ833" s="19" t="str">
        <f t="shared" si="237"/>
        <v>-</v>
      </c>
    </row>
    <row r="834" spans="1:78">
      <c r="A834" s="106" t="str">
        <f t="shared" si="238"/>
        <v>22.1.00.00.00.00.00</v>
      </c>
      <c r="B834" s="106">
        <f t="shared" si="239"/>
        <v>22</v>
      </c>
      <c r="C834" s="107" t="str">
        <f t="shared" si="240"/>
        <v>1</v>
      </c>
      <c r="D834" s="32" t="s">
        <v>7024</v>
      </c>
      <c r="E834" s="32" t="s">
        <v>7024</v>
      </c>
      <c r="F834" s="32" t="s">
        <v>7024</v>
      </c>
      <c r="G834" s="32" t="s">
        <v>7024</v>
      </c>
      <c r="H834" s="32" t="s">
        <v>7024</v>
      </c>
      <c r="I834" s="33"/>
      <c r="J834" s="17" t="s">
        <v>93</v>
      </c>
      <c r="K834" s="150" t="str">
        <f t="shared" si="241"/>
        <v>-</v>
      </c>
      <c r="L834" s="123"/>
      <c r="M834" s="123"/>
      <c r="N834" s="123"/>
      <c r="O834" s="123"/>
      <c r="P834" s="123"/>
      <c r="Q834" s="123"/>
      <c r="AC834" s="50" t="str">
        <f t="shared" si="243"/>
        <v>22.1</v>
      </c>
      <c r="AD834" s="19">
        <f t="shared" si="244"/>
        <v>813</v>
      </c>
      <c r="AE834" s="49" t="str">
        <f t="shared" si="242"/>
        <v>22.1813</v>
      </c>
      <c r="BD834" s="19" t="e">
        <f>VLOOKUP(AE834,ORGANOGRAMAES!$C$1:$N$6000,2,0)</f>
        <v>#N/A</v>
      </c>
      <c r="BE834" s="19" t="e">
        <f>VLOOKUP(AE834,ORGANOGRAMAES!$C$1:$N$6000,3,0)</f>
        <v>#N/A</v>
      </c>
      <c r="BF834" s="19" t="e">
        <f>VLOOKUP(AE834,ORGANOGRAMAES!$C$1:$N$6000,4,0)</f>
        <v>#N/A</v>
      </c>
      <c r="BG834" s="19" t="e">
        <f>VLOOKUP(AE834,ORGANOGRAMAES!$C$1:$N$6000,5,0)</f>
        <v>#N/A</v>
      </c>
      <c r="BH834" s="19" t="e">
        <f>VLOOKUP(AE834,ORGANOGRAMAES!$C$1:$N$6000,6,0)</f>
        <v>#N/A</v>
      </c>
      <c r="BI834" s="19" t="e">
        <f>VLOOKUP(AE834,ORGANOGRAMAES!$C$1:$N$6000,7,0)</f>
        <v>#N/A</v>
      </c>
      <c r="BJ834" s="19" t="e">
        <f>VLOOKUP(AE834,ORGANOGRAMAES!$C$1:$N$6000,8,0)</f>
        <v>#N/A</v>
      </c>
      <c r="BK834" s="19" t="e">
        <f>VLOOKUP(AE834,ORGANOGRAMAES!$C$1:$N$6000,9,0)</f>
        <v>#N/A</v>
      </c>
      <c r="BL834" s="19" t="e">
        <f>VLOOKUP(AE834,ORGANOGRAMAES!$C$1:$N$6000,10,0)</f>
        <v>#N/A</v>
      </c>
      <c r="BM834" s="19" t="e">
        <f>VLOOKUP(AE834,ORGANOGRAMAES!$C$1:$N$6000,11,0)</f>
        <v>#N/A</v>
      </c>
      <c r="BN834" s="19" t="e">
        <f>VLOOKUP(AE834,ORGANOGRAMAES!$C$1:$N$6000,12,0)</f>
        <v>#N/A</v>
      </c>
      <c r="BP834" s="19" t="str">
        <f t="shared" si="227"/>
        <v>-</v>
      </c>
      <c r="BQ834" s="19" t="str">
        <f t="shared" si="228"/>
        <v>-</v>
      </c>
      <c r="BR834" s="19" t="str">
        <f t="shared" si="229"/>
        <v>-</v>
      </c>
      <c r="BS834" s="19" t="str">
        <f t="shared" si="230"/>
        <v>-</v>
      </c>
      <c r="BT834" s="19" t="str">
        <f t="shared" si="231"/>
        <v>-</v>
      </c>
      <c r="BU834" s="19" t="str">
        <f t="shared" si="232"/>
        <v>-</v>
      </c>
      <c r="BV834" s="19" t="str">
        <f t="shared" si="233"/>
        <v>-</v>
      </c>
      <c r="BW834" s="19" t="str">
        <f t="shared" si="234"/>
        <v>-</v>
      </c>
      <c r="BX834" s="19" t="str">
        <f t="shared" si="235"/>
        <v>-</v>
      </c>
      <c r="BY834" s="19" t="str">
        <f t="shared" si="236"/>
        <v>-</v>
      </c>
      <c r="BZ834" s="19" t="str">
        <f t="shared" si="237"/>
        <v>-</v>
      </c>
    </row>
    <row r="835" spans="1:78">
      <c r="A835" s="106" t="str">
        <f t="shared" si="238"/>
        <v>22.1.00.00.00.00.00</v>
      </c>
      <c r="B835" s="106">
        <f t="shared" si="239"/>
        <v>22</v>
      </c>
      <c r="C835" s="107" t="str">
        <f t="shared" si="240"/>
        <v>1</v>
      </c>
      <c r="D835" s="32" t="s">
        <v>7024</v>
      </c>
      <c r="E835" s="32" t="s">
        <v>7024</v>
      </c>
      <c r="F835" s="32" t="s">
        <v>7024</v>
      </c>
      <c r="G835" s="32" t="s">
        <v>7024</v>
      </c>
      <c r="H835" s="32" t="s">
        <v>7024</v>
      </c>
      <c r="I835" s="33"/>
      <c r="J835" s="17" t="s">
        <v>93</v>
      </c>
      <c r="K835" s="150" t="str">
        <f t="shared" si="241"/>
        <v>-</v>
      </c>
      <c r="L835" s="123"/>
      <c r="M835" s="123"/>
      <c r="N835" s="123"/>
      <c r="O835" s="123"/>
      <c r="P835" s="123"/>
      <c r="Q835" s="123"/>
      <c r="AC835" s="50" t="str">
        <f t="shared" si="243"/>
        <v>22.1</v>
      </c>
      <c r="AD835" s="19">
        <f t="shared" si="244"/>
        <v>814</v>
      </c>
      <c r="AE835" s="49" t="str">
        <f t="shared" si="242"/>
        <v>22.1814</v>
      </c>
      <c r="BD835" s="19" t="e">
        <f>VLOOKUP(AE835,ORGANOGRAMAES!$C$1:$N$6000,2,0)</f>
        <v>#N/A</v>
      </c>
      <c r="BE835" s="19" t="e">
        <f>VLOOKUP(AE835,ORGANOGRAMAES!$C$1:$N$6000,3,0)</f>
        <v>#N/A</v>
      </c>
      <c r="BF835" s="19" t="e">
        <f>VLOOKUP(AE835,ORGANOGRAMAES!$C$1:$N$6000,4,0)</f>
        <v>#N/A</v>
      </c>
      <c r="BG835" s="19" t="e">
        <f>VLOOKUP(AE835,ORGANOGRAMAES!$C$1:$N$6000,5,0)</f>
        <v>#N/A</v>
      </c>
      <c r="BH835" s="19" t="e">
        <f>VLOOKUP(AE835,ORGANOGRAMAES!$C$1:$N$6000,6,0)</f>
        <v>#N/A</v>
      </c>
      <c r="BI835" s="19" t="e">
        <f>VLOOKUP(AE835,ORGANOGRAMAES!$C$1:$N$6000,7,0)</f>
        <v>#N/A</v>
      </c>
      <c r="BJ835" s="19" t="e">
        <f>VLOOKUP(AE835,ORGANOGRAMAES!$C$1:$N$6000,8,0)</f>
        <v>#N/A</v>
      </c>
      <c r="BK835" s="19" t="e">
        <f>VLOOKUP(AE835,ORGANOGRAMAES!$C$1:$N$6000,9,0)</f>
        <v>#N/A</v>
      </c>
      <c r="BL835" s="19" t="e">
        <f>VLOOKUP(AE835,ORGANOGRAMAES!$C$1:$N$6000,10,0)</f>
        <v>#N/A</v>
      </c>
      <c r="BM835" s="19" t="e">
        <f>VLOOKUP(AE835,ORGANOGRAMAES!$C$1:$N$6000,11,0)</f>
        <v>#N/A</v>
      </c>
      <c r="BN835" s="19" t="e">
        <f>VLOOKUP(AE835,ORGANOGRAMAES!$C$1:$N$6000,12,0)</f>
        <v>#N/A</v>
      </c>
      <c r="BP835" s="19" t="str">
        <f t="shared" si="227"/>
        <v>-</v>
      </c>
      <c r="BQ835" s="19" t="str">
        <f t="shared" si="228"/>
        <v>-</v>
      </c>
      <c r="BR835" s="19" t="str">
        <f t="shared" si="229"/>
        <v>-</v>
      </c>
      <c r="BS835" s="19" t="str">
        <f t="shared" si="230"/>
        <v>-</v>
      </c>
      <c r="BT835" s="19" t="str">
        <f t="shared" si="231"/>
        <v>-</v>
      </c>
      <c r="BU835" s="19" t="str">
        <f t="shared" si="232"/>
        <v>-</v>
      </c>
      <c r="BV835" s="19" t="str">
        <f t="shared" si="233"/>
        <v>-</v>
      </c>
      <c r="BW835" s="19" t="str">
        <f t="shared" si="234"/>
        <v>-</v>
      </c>
      <c r="BX835" s="19" t="str">
        <f t="shared" si="235"/>
        <v>-</v>
      </c>
      <c r="BY835" s="19" t="str">
        <f t="shared" si="236"/>
        <v>-</v>
      </c>
      <c r="BZ835" s="19" t="str">
        <f t="shared" si="237"/>
        <v>-</v>
      </c>
    </row>
    <row r="836" spans="1:78">
      <c r="A836" s="106" t="str">
        <f t="shared" si="238"/>
        <v>22.1.00.00.00.00.00</v>
      </c>
      <c r="B836" s="106">
        <f t="shared" si="239"/>
        <v>22</v>
      </c>
      <c r="C836" s="107" t="str">
        <f t="shared" si="240"/>
        <v>1</v>
      </c>
      <c r="D836" s="32" t="s">
        <v>7024</v>
      </c>
      <c r="E836" s="32" t="s">
        <v>7024</v>
      </c>
      <c r="F836" s="32" t="s">
        <v>7024</v>
      </c>
      <c r="G836" s="32" t="s">
        <v>7024</v>
      </c>
      <c r="H836" s="32" t="s">
        <v>7024</v>
      </c>
      <c r="I836" s="33"/>
      <c r="J836" s="17" t="s">
        <v>93</v>
      </c>
      <c r="K836" s="150" t="str">
        <f t="shared" si="241"/>
        <v>-</v>
      </c>
      <c r="L836" s="123"/>
      <c r="M836" s="123"/>
      <c r="N836" s="123"/>
      <c r="O836" s="123"/>
      <c r="P836" s="123"/>
      <c r="Q836" s="123"/>
      <c r="AC836" s="50" t="str">
        <f t="shared" si="243"/>
        <v>22.1</v>
      </c>
      <c r="AD836" s="19">
        <f t="shared" si="244"/>
        <v>815</v>
      </c>
      <c r="AE836" s="49" t="str">
        <f t="shared" si="242"/>
        <v>22.1815</v>
      </c>
      <c r="BD836" s="19" t="e">
        <f>VLOOKUP(AE836,ORGANOGRAMAES!$C$1:$N$6000,2,0)</f>
        <v>#N/A</v>
      </c>
      <c r="BE836" s="19" t="e">
        <f>VLOOKUP(AE836,ORGANOGRAMAES!$C$1:$N$6000,3,0)</f>
        <v>#N/A</v>
      </c>
      <c r="BF836" s="19" t="e">
        <f>VLOOKUP(AE836,ORGANOGRAMAES!$C$1:$N$6000,4,0)</f>
        <v>#N/A</v>
      </c>
      <c r="BG836" s="19" t="e">
        <f>VLOOKUP(AE836,ORGANOGRAMAES!$C$1:$N$6000,5,0)</f>
        <v>#N/A</v>
      </c>
      <c r="BH836" s="19" t="e">
        <f>VLOOKUP(AE836,ORGANOGRAMAES!$C$1:$N$6000,6,0)</f>
        <v>#N/A</v>
      </c>
      <c r="BI836" s="19" t="e">
        <f>VLOOKUP(AE836,ORGANOGRAMAES!$C$1:$N$6000,7,0)</f>
        <v>#N/A</v>
      </c>
      <c r="BJ836" s="19" t="e">
        <f>VLOOKUP(AE836,ORGANOGRAMAES!$C$1:$N$6000,8,0)</f>
        <v>#N/A</v>
      </c>
      <c r="BK836" s="19" t="e">
        <f>VLOOKUP(AE836,ORGANOGRAMAES!$C$1:$N$6000,9,0)</f>
        <v>#N/A</v>
      </c>
      <c r="BL836" s="19" t="e">
        <f>VLOOKUP(AE836,ORGANOGRAMAES!$C$1:$N$6000,10,0)</f>
        <v>#N/A</v>
      </c>
      <c r="BM836" s="19" t="e">
        <f>VLOOKUP(AE836,ORGANOGRAMAES!$C$1:$N$6000,11,0)</f>
        <v>#N/A</v>
      </c>
      <c r="BN836" s="19" t="e">
        <f>VLOOKUP(AE836,ORGANOGRAMAES!$C$1:$N$6000,12,0)</f>
        <v>#N/A</v>
      </c>
      <c r="BP836" s="19" t="str">
        <f t="shared" si="227"/>
        <v>-</v>
      </c>
      <c r="BQ836" s="19" t="str">
        <f t="shared" si="228"/>
        <v>-</v>
      </c>
      <c r="BR836" s="19" t="str">
        <f t="shared" si="229"/>
        <v>-</v>
      </c>
      <c r="BS836" s="19" t="str">
        <f t="shared" si="230"/>
        <v>-</v>
      </c>
      <c r="BT836" s="19" t="str">
        <f t="shared" si="231"/>
        <v>-</v>
      </c>
      <c r="BU836" s="19" t="str">
        <f t="shared" si="232"/>
        <v>-</v>
      </c>
      <c r="BV836" s="19" t="str">
        <f t="shared" si="233"/>
        <v>-</v>
      </c>
      <c r="BW836" s="19" t="str">
        <f t="shared" si="234"/>
        <v>-</v>
      </c>
      <c r="BX836" s="19" t="str">
        <f t="shared" si="235"/>
        <v>-</v>
      </c>
      <c r="BY836" s="19" t="str">
        <f t="shared" si="236"/>
        <v>-</v>
      </c>
      <c r="BZ836" s="19" t="str">
        <f t="shared" si="237"/>
        <v>-</v>
      </c>
    </row>
    <row r="837" spans="1:78">
      <c r="A837" s="106" t="str">
        <f t="shared" si="238"/>
        <v>22.1.00.00.00.00.00</v>
      </c>
      <c r="B837" s="106">
        <f t="shared" si="239"/>
        <v>22</v>
      </c>
      <c r="C837" s="107" t="str">
        <f t="shared" si="240"/>
        <v>1</v>
      </c>
      <c r="D837" s="32" t="s">
        <v>7024</v>
      </c>
      <c r="E837" s="32" t="s">
        <v>7024</v>
      </c>
      <c r="F837" s="32" t="s">
        <v>7024</v>
      </c>
      <c r="G837" s="32" t="s">
        <v>7024</v>
      </c>
      <c r="H837" s="32" t="s">
        <v>7024</v>
      </c>
      <c r="I837" s="33"/>
      <c r="J837" s="17" t="s">
        <v>93</v>
      </c>
      <c r="K837" s="150" t="str">
        <f t="shared" si="241"/>
        <v>-</v>
      </c>
      <c r="L837" s="123"/>
      <c r="M837" s="123"/>
      <c r="N837" s="123"/>
      <c r="O837" s="123"/>
      <c r="P837" s="123"/>
      <c r="Q837" s="123"/>
      <c r="AC837" s="50" t="str">
        <f t="shared" si="243"/>
        <v>22.1</v>
      </c>
      <c r="AD837" s="19">
        <f t="shared" si="244"/>
        <v>816</v>
      </c>
      <c r="AE837" s="49" t="str">
        <f t="shared" si="242"/>
        <v>22.1816</v>
      </c>
      <c r="BD837" s="19" t="e">
        <f>VLOOKUP(AE837,ORGANOGRAMAES!$C$1:$N$6000,2,0)</f>
        <v>#N/A</v>
      </c>
      <c r="BE837" s="19" t="e">
        <f>VLOOKUP(AE837,ORGANOGRAMAES!$C$1:$N$6000,3,0)</f>
        <v>#N/A</v>
      </c>
      <c r="BF837" s="19" t="e">
        <f>VLOOKUP(AE837,ORGANOGRAMAES!$C$1:$N$6000,4,0)</f>
        <v>#N/A</v>
      </c>
      <c r="BG837" s="19" t="e">
        <f>VLOOKUP(AE837,ORGANOGRAMAES!$C$1:$N$6000,5,0)</f>
        <v>#N/A</v>
      </c>
      <c r="BH837" s="19" t="e">
        <f>VLOOKUP(AE837,ORGANOGRAMAES!$C$1:$N$6000,6,0)</f>
        <v>#N/A</v>
      </c>
      <c r="BI837" s="19" t="e">
        <f>VLOOKUP(AE837,ORGANOGRAMAES!$C$1:$N$6000,7,0)</f>
        <v>#N/A</v>
      </c>
      <c r="BJ837" s="19" t="e">
        <f>VLOOKUP(AE837,ORGANOGRAMAES!$C$1:$N$6000,8,0)</f>
        <v>#N/A</v>
      </c>
      <c r="BK837" s="19" t="e">
        <f>VLOOKUP(AE837,ORGANOGRAMAES!$C$1:$N$6000,9,0)</f>
        <v>#N/A</v>
      </c>
      <c r="BL837" s="19" t="e">
        <f>VLOOKUP(AE837,ORGANOGRAMAES!$C$1:$N$6000,10,0)</f>
        <v>#N/A</v>
      </c>
      <c r="BM837" s="19" t="e">
        <f>VLOOKUP(AE837,ORGANOGRAMAES!$C$1:$N$6000,11,0)</f>
        <v>#N/A</v>
      </c>
      <c r="BN837" s="19" t="e">
        <f>VLOOKUP(AE837,ORGANOGRAMAES!$C$1:$N$6000,12,0)</f>
        <v>#N/A</v>
      </c>
      <c r="BP837" s="19" t="str">
        <f t="shared" si="227"/>
        <v>-</v>
      </c>
      <c r="BQ837" s="19" t="str">
        <f t="shared" si="228"/>
        <v>-</v>
      </c>
      <c r="BR837" s="19" t="str">
        <f t="shared" si="229"/>
        <v>-</v>
      </c>
      <c r="BS837" s="19" t="str">
        <f t="shared" si="230"/>
        <v>-</v>
      </c>
      <c r="BT837" s="19" t="str">
        <f t="shared" si="231"/>
        <v>-</v>
      </c>
      <c r="BU837" s="19" t="str">
        <f t="shared" si="232"/>
        <v>-</v>
      </c>
      <c r="BV837" s="19" t="str">
        <f t="shared" si="233"/>
        <v>-</v>
      </c>
      <c r="BW837" s="19" t="str">
        <f t="shared" si="234"/>
        <v>-</v>
      </c>
      <c r="BX837" s="19" t="str">
        <f t="shared" si="235"/>
        <v>-</v>
      </c>
      <c r="BY837" s="19" t="str">
        <f t="shared" si="236"/>
        <v>-</v>
      </c>
      <c r="BZ837" s="19" t="str">
        <f t="shared" si="237"/>
        <v>-</v>
      </c>
    </row>
    <row r="838" spans="1:78">
      <c r="A838" s="106" t="str">
        <f t="shared" si="238"/>
        <v>22.1.00.00.00.00.00</v>
      </c>
      <c r="B838" s="106">
        <f t="shared" si="239"/>
        <v>22</v>
      </c>
      <c r="C838" s="107" t="str">
        <f t="shared" si="240"/>
        <v>1</v>
      </c>
      <c r="D838" s="32" t="s">
        <v>7024</v>
      </c>
      <c r="E838" s="32" t="s">
        <v>7024</v>
      </c>
      <c r="F838" s="32" t="s">
        <v>7024</v>
      </c>
      <c r="G838" s="32" t="s">
        <v>7024</v>
      </c>
      <c r="H838" s="32" t="s">
        <v>7024</v>
      </c>
      <c r="I838" s="33"/>
      <c r="J838" s="17" t="s">
        <v>93</v>
      </c>
      <c r="K838" s="150" t="str">
        <f t="shared" si="241"/>
        <v>-</v>
      </c>
      <c r="L838" s="123"/>
      <c r="M838" s="123"/>
      <c r="N838" s="123"/>
      <c r="O838" s="123"/>
      <c r="P838" s="123"/>
      <c r="Q838" s="123"/>
      <c r="AC838" s="50" t="str">
        <f t="shared" si="243"/>
        <v>22.1</v>
      </c>
      <c r="AD838" s="19">
        <f t="shared" si="244"/>
        <v>817</v>
      </c>
      <c r="AE838" s="49" t="str">
        <f t="shared" si="242"/>
        <v>22.1817</v>
      </c>
      <c r="BD838" s="19" t="e">
        <f>VLOOKUP(AE838,ORGANOGRAMAES!$C$1:$N$6000,2,0)</f>
        <v>#N/A</v>
      </c>
      <c r="BE838" s="19" t="e">
        <f>VLOOKUP(AE838,ORGANOGRAMAES!$C$1:$N$6000,3,0)</f>
        <v>#N/A</v>
      </c>
      <c r="BF838" s="19" t="e">
        <f>VLOOKUP(AE838,ORGANOGRAMAES!$C$1:$N$6000,4,0)</f>
        <v>#N/A</v>
      </c>
      <c r="BG838" s="19" t="e">
        <f>VLOOKUP(AE838,ORGANOGRAMAES!$C$1:$N$6000,5,0)</f>
        <v>#N/A</v>
      </c>
      <c r="BH838" s="19" t="e">
        <f>VLOOKUP(AE838,ORGANOGRAMAES!$C$1:$N$6000,6,0)</f>
        <v>#N/A</v>
      </c>
      <c r="BI838" s="19" t="e">
        <f>VLOOKUP(AE838,ORGANOGRAMAES!$C$1:$N$6000,7,0)</f>
        <v>#N/A</v>
      </c>
      <c r="BJ838" s="19" t="e">
        <f>VLOOKUP(AE838,ORGANOGRAMAES!$C$1:$N$6000,8,0)</f>
        <v>#N/A</v>
      </c>
      <c r="BK838" s="19" t="e">
        <f>VLOOKUP(AE838,ORGANOGRAMAES!$C$1:$N$6000,9,0)</f>
        <v>#N/A</v>
      </c>
      <c r="BL838" s="19" t="e">
        <f>VLOOKUP(AE838,ORGANOGRAMAES!$C$1:$N$6000,10,0)</f>
        <v>#N/A</v>
      </c>
      <c r="BM838" s="19" t="e">
        <f>VLOOKUP(AE838,ORGANOGRAMAES!$C$1:$N$6000,11,0)</f>
        <v>#N/A</v>
      </c>
      <c r="BN838" s="19" t="e">
        <f>VLOOKUP(AE838,ORGANOGRAMAES!$C$1:$N$6000,12,0)</f>
        <v>#N/A</v>
      </c>
      <c r="BP838" s="19" t="str">
        <f t="shared" si="227"/>
        <v>-</v>
      </c>
      <c r="BQ838" s="19" t="str">
        <f t="shared" si="228"/>
        <v>-</v>
      </c>
      <c r="BR838" s="19" t="str">
        <f t="shared" si="229"/>
        <v>-</v>
      </c>
      <c r="BS838" s="19" t="str">
        <f t="shared" si="230"/>
        <v>-</v>
      </c>
      <c r="BT838" s="19" t="str">
        <f t="shared" si="231"/>
        <v>-</v>
      </c>
      <c r="BU838" s="19" t="str">
        <f t="shared" si="232"/>
        <v>-</v>
      </c>
      <c r="BV838" s="19" t="str">
        <f t="shared" si="233"/>
        <v>-</v>
      </c>
      <c r="BW838" s="19" t="str">
        <f t="shared" si="234"/>
        <v>-</v>
      </c>
      <c r="BX838" s="19" t="str">
        <f t="shared" si="235"/>
        <v>-</v>
      </c>
      <c r="BY838" s="19" t="str">
        <f t="shared" si="236"/>
        <v>-</v>
      </c>
      <c r="BZ838" s="19" t="str">
        <f t="shared" si="237"/>
        <v>-</v>
      </c>
    </row>
    <row r="839" spans="1:78">
      <c r="A839" s="106" t="str">
        <f t="shared" si="238"/>
        <v>22.1.00.00.00.00.00</v>
      </c>
      <c r="B839" s="106">
        <f t="shared" si="239"/>
        <v>22</v>
      </c>
      <c r="C839" s="107" t="str">
        <f t="shared" si="240"/>
        <v>1</v>
      </c>
      <c r="D839" s="32" t="s">
        <v>7024</v>
      </c>
      <c r="E839" s="32" t="s">
        <v>7024</v>
      </c>
      <c r="F839" s="32" t="s">
        <v>7024</v>
      </c>
      <c r="G839" s="32" t="s">
        <v>7024</v>
      </c>
      <c r="H839" s="32" t="s">
        <v>7024</v>
      </c>
      <c r="I839" s="33"/>
      <c r="J839" s="17" t="s">
        <v>93</v>
      </c>
      <c r="K839" s="150" t="str">
        <f t="shared" si="241"/>
        <v>-</v>
      </c>
      <c r="L839" s="123"/>
      <c r="M839" s="123"/>
      <c r="N839" s="123"/>
      <c r="O839" s="123"/>
      <c r="P839" s="123"/>
      <c r="Q839" s="123"/>
      <c r="AC839" s="50" t="str">
        <f t="shared" si="243"/>
        <v>22.1</v>
      </c>
      <c r="AD839" s="19">
        <f t="shared" si="244"/>
        <v>818</v>
      </c>
      <c r="AE839" s="49" t="str">
        <f t="shared" si="242"/>
        <v>22.1818</v>
      </c>
      <c r="BD839" s="19" t="e">
        <f>VLOOKUP(AE839,ORGANOGRAMAES!$C$1:$N$6000,2,0)</f>
        <v>#N/A</v>
      </c>
      <c r="BE839" s="19" t="e">
        <f>VLOOKUP(AE839,ORGANOGRAMAES!$C$1:$N$6000,3,0)</f>
        <v>#N/A</v>
      </c>
      <c r="BF839" s="19" t="e">
        <f>VLOOKUP(AE839,ORGANOGRAMAES!$C$1:$N$6000,4,0)</f>
        <v>#N/A</v>
      </c>
      <c r="BG839" s="19" t="e">
        <f>VLOOKUP(AE839,ORGANOGRAMAES!$C$1:$N$6000,5,0)</f>
        <v>#N/A</v>
      </c>
      <c r="BH839" s="19" t="e">
        <f>VLOOKUP(AE839,ORGANOGRAMAES!$C$1:$N$6000,6,0)</f>
        <v>#N/A</v>
      </c>
      <c r="BI839" s="19" t="e">
        <f>VLOOKUP(AE839,ORGANOGRAMAES!$C$1:$N$6000,7,0)</f>
        <v>#N/A</v>
      </c>
      <c r="BJ839" s="19" t="e">
        <f>VLOOKUP(AE839,ORGANOGRAMAES!$C$1:$N$6000,8,0)</f>
        <v>#N/A</v>
      </c>
      <c r="BK839" s="19" t="e">
        <f>VLOOKUP(AE839,ORGANOGRAMAES!$C$1:$N$6000,9,0)</f>
        <v>#N/A</v>
      </c>
      <c r="BL839" s="19" t="e">
        <f>VLOOKUP(AE839,ORGANOGRAMAES!$C$1:$N$6000,10,0)</f>
        <v>#N/A</v>
      </c>
      <c r="BM839" s="19" t="e">
        <f>VLOOKUP(AE839,ORGANOGRAMAES!$C$1:$N$6000,11,0)</f>
        <v>#N/A</v>
      </c>
      <c r="BN839" s="19" t="e">
        <f>VLOOKUP(AE839,ORGANOGRAMAES!$C$1:$N$6000,12,0)</f>
        <v>#N/A</v>
      </c>
      <c r="BP839" s="19" t="str">
        <f t="shared" si="227"/>
        <v>-</v>
      </c>
      <c r="BQ839" s="19" t="str">
        <f t="shared" si="228"/>
        <v>-</v>
      </c>
      <c r="BR839" s="19" t="str">
        <f t="shared" si="229"/>
        <v>-</v>
      </c>
      <c r="BS839" s="19" t="str">
        <f t="shared" si="230"/>
        <v>-</v>
      </c>
      <c r="BT839" s="19" t="str">
        <f t="shared" si="231"/>
        <v>-</v>
      </c>
      <c r="BU839" s="19" t="str">
        <f t="shared" si="232"/>
        <v>-</v>
      </c>
      <c r="BV839" s="19" t="str">
        <f t="shared" si="233"/>
        <v>-</v>
      </c>
      <c r="BW839" s="19" t="str">
        <f t="shared" si="234"/>
        <v>-</v>
      </c>
      <c r="BX839" s="19" t="str">
        <f t="shared" si="235"/>
        <v>-</v>
      </c>
      <c r="BY839" s="19" t="str">
        <f t="shared" si="236"/>
        <v>-</v>
      </c>
      <c r="BZ839" s="19" t="str">
        <f t="shared" si="237"/>
        <v>-</v>
      </c>
    </row>
    <row r="840" spans="1:78">
      <c r="A840" s="106" t="str">
        <f t="shared" si="238"/>
        <v>22.1.00.00.00.00.00</v>
      </c>
      <c r="B840" s="106">
        <f t="shared" si="239"/>
        <v>22</v>
      </c>
      <c r="C840" s="107" t="str">
        <f t="shared" si="240"/>
        <v>1</v>
      </c>
      <c r="D840" s="32" t="s">
        <v>7024</v>
      </c>
      <c r="E840" s="32" t="s">
        <v>7024</v>
      </c>
      <c r="F840" s="32" t="s">
        <v>7024</v>
      </c>
      <c r="G840" s="32" t="s">
        <v>7024</v>
      </c>
      <c r="H840" s="32" t="s">
        <v>7024</v>
      </c>
      <c r="I840" s="33"/>
      <c r="J840" s="17" t="s">
        <v>93</v>
      </c>
      <c r="K840" s="150" t="str">
        <f t="shared" si="241"/>
        <v>-</v>
      </c>
      <c r="L840" s="123"/>
      <c r="M840" s="123"/>
      <c r="N840" s="123"/>
      <c r="O840" s="123"/>
      <c r="P840" s="123"/>
      <c r="Q840" s="123"/>
      <c r="AC840" s="50" t="str">
        <f t="shared" si="243"/>
        <v>22.1</v>
      </c>
      <c r="AD840" s="19">
        <f t="shared" si="244"/>
        <v>819</v>
      </c>
      <c r="AE840" s="49" t="str">
        <f t="shared" si="242"/>
        <v>22.1819</v>
      </c>
      <c r="BD840" s="19" t="e">
        <f>VLOOKUP(AE840,ORGANOGRAMAES!$C$1:$N$6000,2,0)</f>
        <v>#N/A</v>
      </c>
      <c r="BE840" s="19" t="e">
        <f>VLOOKUP(AE840,ORGANOGRAMAES!$C$1:$N$6000,3,0)</f>
        <v>#N/A</v>
      </c>
      <c r="BF840" s="19" t="e">
        <f>VLOOKUP(AE840,ORGANOGRAMAES!$C$1:$N$6000,4,0)</f>
        <v>#N/A</v>
      </c>
      <c r="BG840" s="19" t="e">
        <f>VLOOKUP(AE840,ORGANOGRAMAES!$C$1:$N$6000,5,0)</f>
        <v>#N/A</v>
      </c>
      <c r="BH840" s="19" t="e">
        <f>VLOOKUP(AE840,ORGANOGRAMAES!$C$1:$N$6000,6,0)</f>
        <v>#N/A</v>
      </c>
      <c r="BI840" s="19" t="e">
        <f>VLOOKUP(AE840,ORGANOGRAMAES!$C$1:$N$6000,7,0)</f>
        <v>#N/A</v>
      </c>
      <c r="BJ840" s="19" t="e">
        <f>VLOOKUP(AE840,ORGANOGRAMAES!$C$1:$N$6000,8,0)</f>
        <v>#N/A</v>
      </c>
      <c r="BK840" s="19" t="e">
        <f>VLOOKUP(AE840,ORGANOGRAMAES!$C$1:$N$6000,9,0)</f>
        <v>#N/A</v>
      </c>
      <c r="BL840" s="19" t="e">
        <f>VLOOKUP(AE840,ORGANOGRAMAES!$C$1:$N$6000,10,0)</f>
        <v>#N/A</v>
      </c>
      <c r="BM840" s="19" t="e">
        <f>VLOOKUP(AE840,ORGANOGRAMAES!$C$1:$N$6000,11,0)</f>
        <v>#N/A</v>
      </c>
      <c r="BN840" s="19" t="e">
        <f>VLOOKUP(AE840,ORGANOGRAMAES!$C$1:$N$6000,12,0)</f>
        <v>#N/A</v>
      </c>
      <c r="BP840" s="19" t="str">
        <f t="shared" si="227"/>
        <v>-</v>
      </c>
      <c r="BQ840" s="19" t="str">
        <f t="shared" si="228"/>
        <v>-</v>
      </c>
      <c r="BR840" s="19" t="str">
        <f t="shared" si="229"/>
        <v>-</v>
      </c>
      <c r="BS840" s="19" t="str">
        <f t="shared" si="230"/>
        <v>-</v>
      </c>
      <c r="BT840" s="19" t="str">
        <f t="shared" si="231"/>
        <v>-</v>
      </c>
      <c r="BU840" s="19" t="str">
        <f t="shared" si="232"/>
        <v>-</v>
      </c>
      <c r="BV840" s="19" t="str">
        <f t="shared" si="233"/>
        <v>-</v>
      </c>
      <c r="BW840" s="19" t="str">
        <f t="shared" si="234"/>
        <v>-</v>
      </c>
      <c r="BX840" s="19" t="str">
        <f t="shared" si="235"/>
        <v>-</v>
      </c>
      <c r="BY840" s="19" t="str">
        <f t="shared" si="236"/>
        <v>-</v>
      </c>
      <c r="BZ840" s="19" t="str">
        <f t="shared" si="237"/>
        <v>-</v>
      </c>
    </row>
    <row r="841" spans="1:78">
      <c r="A841" s="106" t="str">
        <f t="shared" si="238"/>
        <v>22.1.00.00.00.00.00</v>
      </c>
      <c r="B841" s="106">
        <f t="shared" si="239"/>
        <v>22</v>
      </c>
      <c r="C841" s="107" t="str">
        <f t="shared" si="240"/>
        <v>1</v>
      </c>
      <c r="D841" s="32" t="s">
        <v>7024</v>
      </c>
      <c r="E841" s="32" t="s">
        <v>7024</v>
      </c>
      <c r="F841" s="32" t="s">
        <v>7024</v>
      </c>
      <c r="G841" s="32" t="s">
        <v>7024</v>
      </c>
      <c r="H841" s="32" t="s">
        <v>7024</v>
      </c>
      <c r="I841" s="33"/>
      <c r="J841" s="17" t="s">
        <v>93</v>
      </c>
      <c r="K841" s="150" t="str">
        <f t="shared" si="241"/>
        <v>-</v>
      </c>
      <c r="L841" s="123"/>
      <c r="M841" s="123"/>
      <c r="N841" s="123"/>
      <c r="O841" s="123"/>
      <c r="P841" s="123"/>
      <c r="Q841" s="123"/>
      <c r="AC841" s="50" t="str">
        <f t="shared" si="243"/>
        <v>22.1</v>
      </c>
      <c r="AD841" s="19">
        <f t="shared" si="244"/>
        <v>820</v>
      </c>
      <c r="AE841" s="49" t="str">
        <f t="shared" si="242"/>
        <v>22.1820</v>
      </c>
      <c r="BD841" s="19" t="e">
        <f>VLOOKUP(AE841,ORGANOGRAMAES!$C$1:$N$6000,2,0)</f>
        <v>#N/A</v>
      </c>
      <c r="BE841" s="19" t="e">
        <f>VLOOKUP(AE841,ORGANOGRAMAES!$C$1:$N$6000,3,0)</f>
        <v>#N/A</v>
      </c>
      <c r="BF841" s="19" t="e">
        <f>VLOOKUP(AE841,ORGANOGRAMAES!$C$1:$N$6000,4,0)</f>
        <v>#N/A</v>
      </c>
      <c r="BG841" s="19" t="e">
        <f>VLOOKUP(AE841,ORGANOGRAMAES!$C$1:$N$6000,5,0)</f>
        <v>#N/A</v>
      </c>
      <c r="BH841" s="19" t="e">
        <f>VLOOKUP(AE841,ORGANOGRAMAES!$C$1:$N$6000,6,0)</f>
        <v>#N/A</v>
      </c>
      <c r="BI841" s="19" t="e">
        <f>VLOOKUP(AE841,ORGANOGRAMAES!$C$1:$N$6000,7,0)</f>
        <v>#N/A</v>
      </c>
      <c r="BJ841" s="19" t="e">
        <f>VLOOKUP(AE841,ORGANOGRAMAES!$C$1:$N$6000,8,0)</f>
        <v>#N/A</v>
      </c>
      <c r="BK841" s="19" t="e">
        <f>VLOOKUP(AE841,ORGANOGRAMAES!$C$1:$N$6000,9,0)</f>
        <v>#N/A</v>
      </c>
      <c r="BL841" s="19" t="e">
        <f>VLOOKUP(AE841,ORGANOGRAMAES!$C$1:$N$6000,10,0)</f>
        <v>#N/A</v>
      </c>
      <c r="BM841" s="19" t="e">
        <f>VLOOKUP(AE841,ORGANOGRAMAES!$C$1:$N$6000,11,0)</f>
        <v>#N/A</v>
      </c>
      <c r="BN841" s="19" t="e">
        <f>VLOOKUP(AE841,ORGANOGRAMAES!$C$1:$N$6000,12,0)</f>
        <v>#N/A</v>
      </c>
      <c r="BP841" s="19" t="str">
        <f t="shared" si="227"/>
        <v>-</v>
      </c>
      <c r="BQ841" s="19" t="str">
        <f t="shared" si="228"/>
        <v>-</v>
      </c>
      <c r="BR841" s="19" t="str">
        <f t="shared" si="229"/>
        <v>-</v>
      </c>
      <c r="BS841" s="19" t="str">
        <f t="shared" si="230"/>
        <v>-</v>
      </c>
      <c r="BT841" s="19" t="str">
        <f t="shared" si="231"/>
        <v>-</v>
      </c>
      <c r="BU841" s="19" t="str">
        <f t="shared" si="232"/>
        <v>-</v>
      </c>
      <c r="BV841" s="19" t="str">
        <f t="shared" si="233"/>
        <v>-</v>
      </c>
      <c r="BW841" s="19" t="str">
        <f t="shared" si="234"/>
        <v>-</v>
      </c>
      <c r="BX841" s="19" t="str">
        <f t="shared" si="235"/>
        <v>-</v>
      </c>
      <c r="BY841" s="19" t="str">
        <f t="shared" si="236"/>
        <v>-</v>
      </c>
      <c r="BZ841" s="19" t="str">
        <f t="shared" si="237"/>
        <v>-</v>
      </c>
    </row>
    <row r="842" spans="1:78">
      <c r="A842" s="106" t="str">
        <f t="shared" si="238"/>
        <v>22.1.00.00.00.00.00</v>
      </c>
      <c r="B842" s="106">
        <f t="shared" si="239"/>
        <v>22</v>
      </c>
      <c r="C842" s="107" t="str">
        <f t="shared" si="240"/>
        <v>1</v>
      </c>
      <c r="D842" s="32" t="s">
        <v>7024</v>
      </c>
      <c r="E842" s="32" t="s">
        <v>7024</v>
      </c>
      <c r="F842" s="32" t="s">
        <v>7024</v>
      </c>
      <c r="G842" s="32" t="s">
        <v>7024</v>
      </c>
      <c r="H842" s="32" t="s">
        <v>7024</v>
      </c>
      <c r="I842" s="33"/>
      <c r="J842" s="17" t="s">
        <v>93</v>
      </c>
      <c r="K842" s="150" t="str">
        <f t="shared" si="241"/>
        <v>-</v>
      </c>
      <c r="L842" s="123"/>
      <c r="M842" s="123"/>
      <c r="N842" s="123"/>
      <c r="O842" s="123"/>
      <c r="P842" s="123"/>
      <c r="Q842" s="123"/>
      <c r="AC842" s="50" t="str">
        <f t="shared" si="243"/>
        <v>22.1</v>
      </c>
      <c r="AD842" s="19">
        <f t="shared" si="244"/>
        <v>821</v>
      </c>
      <c r="AE842" s="49" t="str">
        <f t="shared" si="242"/>
        <v>22.1821</v>
      </c>
      <c r="BD842" s="19" t="e">
        <f>VLOOKUP(AE842,ORGANOGRAMAES!$C$1:$N$6000,2,0)</f>
        <v>#N/A</v>
      </c>
      <c r="BE842" s="19" t="e">
        <f>VLOOKUP(AE842,ORGANOGRAMAES!$C$1:$N$6000,3,0)</f>
        <v>#N/A</v>
      </c>
      <c r="BF842" s="19" t="e">
        <f>VLOOKUP(AE842,ORGANOGRAMAES!$C$1:$N$6000,4,0)</f>
        <v>#N/A</v>
      </c>
      <c r="BG842" s="19" t="e">
        <f>VLOOKUP(AE842,ORGANOGRAMAES!$C$1:$N$6000,5,0)</f>
        <v>#N/A</v>
      </c>
      <c r="BH842" s="19" t="e">
        <f>VLOOKUP(AE842,ORGANOGRAMAES!$C$1:$N$6000,6,0)</f>
        <v>#N/A</v>
      </c>
      <c r="BI842" s="19" t="e">
        <f>VLOOKUP(AE842,ORGANOGRAMAES!$C$1:$N$6000,7,0)</f>
        <v>#N/A</v>
      </c>
      <c r="BJ842" s="19" t="e">
        <f>VLOOKUP(AE842,ORGANOGRAMAES!$C$1:$N$6000,8,0)</f>
        <v>#N/A</v>
      </c>
      <c r="BK842" s="19" t="e">
        <f>VLOOKUP(AE842,ORGANOGRAMAES!$C$1:$N$6000,9,0)</f>
        <v>#N/A</v>
      </c>
      <c r="BL842" s="19" t="e">
        <f>VLOOKUP(AE842,ORGANOGRAMAES!$C$1:$N$6000,10,0)</f>
        <v>#N/A</v>
      </c>
      <c r="BM842" s="19" t="e">
        <f>VLOOKUP(AE842,ORGANOGRAMAES!$C$1:$N$6000,11,0)</f>
        <v>#N/A</v>
      </c>
      <c r="BN842" s="19" t="e">
        <f>VLOOKUP(AE842,ORGANOGRAMAES!$C$1:$N$6000,12,0)</f>
        <v>#N/A</v>
      </c>
      <c r="BP842" s="19" t="str">
        <f t="shared" si="227"/>
        <v>-</v>
      </c>
      <c r="BQ842" s="19" t="str">
        <f t="shared" si="228"/>
        <v>-</v>
      </c>
      <c r="BR842" s="19" t="str">
        <f t="shared" si="229"/>
        <v>-</v>
      </c>
      <c r="BS842" s="19" t="str">
        <f t="shared" si="230"/>
        <v>-</v>
      </c>
      <c r="BT842" s="19" t="str">
        <f t="shared" si="231"/>
        <v>-</v>
      </c>
      <c r="BU842" s="19" t="str">
        <f t="shared" si="232"/>
        <v>-</v>
      </c>
      <c r="BV842" s="19" t="str">
        <f t="shared" si="233"/>
        <v>-</v>
      </c>
      <c r="BW842" s="19" t="str">
        <f t="shared" si="234"/>
        <v>-</v>
      </c>
      <c r="BX842" s="19" t="str">
        <f t="shared" si="235"/>
        <v>-</v>
      </c>
      <c r="BY842" s="19" t="str">
        <f t="shared" si="236"/>
        <v>-</v>
      </c>
      <c r="BZ842" s="19" t="str">
        <f t="shared" si="237"/>
        <v>-</v>
      </c>
    </row>
    <row r="843" spans="1:78">
      <c r="A843" s="106" t="str">
        <f t="shared" si="238"/>
        <v>22.1.00.00.00.00.00</v>
      </c>
      <c r="B843" s="106">
        <f t="shared" si="239"/>
        <v>22</v>
      </c>
      <c r="C843" s="107" t="str">
        <f t="shared" si="240"/>
        <v>1</v>
      </c>
      <c r="D843" s="32" t="s">
        <v>7024</v>
      </c>
      <c r="E843" s="32" t="s">
        <v>7024</v>
      </c>
      <c r="F843" s="32" t="s">
        <v>7024</v>
      </c>
      <c r="G843" s="32" t="s">
        <v>7024</v>
      </c>
      <c r="H843" s="32" t="s">
        <v>7024</v>
      </c>
      <c r="I843" s="33"/>
      <c r="J843" s="17" t="s">
        <v>93</v>
      </c>
      <c r="K843" s="150" t="str">
        <f t="shared" si="241"/>
        <v>-</v>
      </c>
      <c r="L843" s="123"/>
      <c r="M843" s="123"/>
      <c r="N843" s="123"/>
      <c r="O843" s="123"/>
      <c r="P843" s="123"/>
      <c r="Q843" s="123"/>
      <c r="AC843" s="50" t="str">
        <f t="shared" si="243"/>
        <v>22.1</v>
      </c>
      <c r="AD843" s="19">
        <f t="shared" si="244"/>
        <v>822</v>
      </c>
      <c r="AE843" s="49" t="str">
        <f t="shared" si="242"/>
        <v>22.1822</v>
      </c>
      <c r="BD843" s="19" t="e">
        <f>VLOOKUP(AE843,ORGANOGRAMAES!$C$1:$N$6000,2,0)</f>
        <v>#N/A</v>
      </c>
      <c r="BE843" s="19" t="e">
        <f>VLOOKUP(AE843,ORGANOGRAMAES!$C$1:$N$6000,3,0)</f>
        <v>#N/A</v>
      </c>
      <c r="BF843" s="19" t="e">
        <f>VLOOKUP(AE843,ORGANOGRAMAES!$C$1:$N$6000,4,0)</f>
        <v>#N/A</v>
      </c>
      <c r="BG843" s="19" t="e">
        <f>VLOOKUP(AE843,ORGANOGRAMAES!$C$1:$N$6000,5,0)</f>
        <v>#N/A</v>
      </c>
      <c r="BH843" s="19" t="e">
        <f>VLOOKUP(AE843,ORGANOGRAMAES!$C$1:$N$6000,6,0)</f>
        <v>#N/A</v>
      </c>
      <c r="BI843" s="19" t="e">
        <f>VLOOKUP(AE843,ORGANOGRAMAES!$C$1:$N$6000,7,0)</f>
        <v>#N/A</v>
      </c>
      <c r="BJ843" s="19" t="e">
        <f>VLOOKUP(AE843,ORGANOGRAMAES!$C$1:$N$6000,8,0)</f>
        <v>#N/A</v>
      </c>
      <c r="BK843" s="19" t="e">
        <f>VLOOKUP(AE843,ORGANOGRAMAES!$C$1:$N$6000,9,0)</f>
        <v>#N/A</v>
      </c>
      <c r="BL843" s="19" t="e">
        <f>VLOOKUP(AE843,ORGANOGRAMAES!$C$1:$N$6000,10,0)</f>
        <v>#N/A</v>
      </c>
      <c r="BM843" s="19" t="e">
        <f>VLOOKUP(AE843,ORGANOGRAMAES!$C$1:$N$6000,11,0)</f>
        <v>#N/A</v>
      </c>
      <c r="BN843" s="19" t="e">
        <f>VLOOKUP(AE843,ORGANOGRAMAES!$C$1:$N$6000,12,0)</f>
        <v>#N/A</v>
      </c>
      <c r="BP843" s="19" t="str">
        <f t="shared" si="227"/>
        <v>-</v>
      </c>
      <c r="BQ843" s="19" t="str">
        <f t="shared" si="228"/>
        <v>-</v>
      </c>
      <c r="BR843" s="19" t="str">
        <f t="shared" si="229"/>
        <v>-</v>
      </c>
      <c r="BS843" s="19" t="str">
        <f t="shared" si="230"/>
        <v>-</v>
      </c>
      <c r="BT843" s="19" t="str">
        <f t="shared" si="231"/>
        <v>-</v>
      </c>
      <c r="BU843" s="19" t="str">
        <f t="shared" si="232"/>
        <v>-</v>
      </c>
      <c r="BV843" s="19" t="str">
        <f t="shared" si="233"/>
        <v>-</v>
      </c>
      <c r="BW843" s="19" t="str">
        <f t="shared" si="234"/>
        <v>-</v>
      </c>
      <c r="BX843" s="19" t="str">
        <f t="shared" si="235"/>
        <v>-</v>
      </c>
      <c r="BY843" s="19" t="str">
        <f t="shared" si="236"/>
        <v>-</v>
      </c>
      <c r="BZ843" s="19" t="str">
        <f t="shared" si="237"/>
        <v>-</v>
      </c>
    </row>
    <row r="844" spans="1:78">
      <c r="A844" s="106" t="str">
        <f t="shared" si="238"/>
        <v>22.1.00.00.00.00.00</v>
      </c>
      <c r="B844" s="106">
        <f t="shared" si="239"/>
        <v>22</v>
      </c>
      <c r="C844" s="107" t="str">
        <f t="shared" si="240"/>
        <v>1</v>
      </c>
      <c r="D844" s="32" t="s">
        <v>7024</v>
      </c>
      <c r="E844" s="32" t="s">
        <v>7024</v>
      </c>
      <c r="F844" s="32" t="s">
        <v>7024</v>
      </c>
      <c r="G844" s="32" t="s">
        <v>7024</v>
      </c>
      <c r="H844" s="32" t="s">
        <v>7024</v>
      </c>
      <c r="I844" s="33"/>
      <c r="J844" s="17" t="s">
        <v>93</v>
      </c>
      <c r="K844" s="150" t="str">
        <f t="shared" si="241"/>
        <v>-</v>
      </c>
      <c r="L844" s="123"/>
      <c r="M844" s="123"/>
      <c r="N844" s="123"/>
      <c r="O844" s="123"/>
      <c r="P844" s="123"/>
      <c r="Q844" s="123"/>
      <c r="AC844" s="50" t="str">
        <f t="shared" si="243"/>
        <v>22.1</v>
      </c>
      <c r="AD844" s="19">
        <f t="shared" si="244"/>
        <v>823</v>
      </c>
      <c r="AE844" s="49" t="str">
        <f t="shared" si="242"/>
        <v>22.1823</v>
      </c>
      <c r="BD844" s="19" t="e">
        <f>VLOOKUP(AE844,ORGANOGRAMAES!$C$1:$N$6000,2,0)</f>
        <v>#N/A</v>
      </c>
      <c r="BE844" s="19" t="e">
        <f>VLOOKUP(AE844,ORGANOGRAMAES!$C$1:$N$6000,3,0)</f>
        <v>#N/A</v>
      </c>
      <c r="BF844" s="19" t="e">
        <f>VLOOKUP(AE844,ORGANOGRAMAES!$C$1:$N$6000,4,0)</f>
        <v>#N/A</v>
      </c>
      <c r="BG844" s="19" t="e">
        <f>VLOOKUP(AE844,ORGANOGRAMAES!$C$1:$N$6000,5,0)</f>
        <v>#N/A</v>
      </c>
      <c r="BH844" s="19" t="e">
        <f>VLOOKUP(AE844,ORGANOGRAMAES!$C$1:$N$6000,6,0)</f>
        <v>#N/A</v>
      </c>
      <c r="BI844" s="19" t="e">
        <f>VLOOKUP(AE844,ORGANOGRAMAES!$C$1:$N$6000,7,0)</f>
        <v>#N/A</v>
      </c>
      <c r="BJ844" s="19" t="e">
        <f>VLOOKUP(AE844,ORGANOGRAMAES!$C$1:$N$6000,8,0)</f>
        <v>#N/A</v>
      </c>
      <c r="BK844" s="19" t="e">
        <f>VLOOKUP(AE844,ORGANOGRAMAES!$C$1:$N$6000,9,0)</f>
        <v>#N/A</v>
      </c>
      <c r="BL844" s="19" t="e">
        <f>VLOOKUP(AE844,ORGANOGRAMAES!$C$1:$N$6000,10,0)</f>
        <v>#N/A</v>
      </c>
      <c r="BM844" s="19" t="e">
        <f>VLOOKUP(AE844,ORGANOGRAMAES!$C$1:$N$6000,11,0)</f>
        <v>#N/A</v>
      </c>
      <c r="BN844" s="19" t="e">
        <f>VLOOKUP(AE844,ORGANOGRAMAES!$C$1:$N$6000,12,0)</f>
        <v>#N/A</v>
      </c>
      <c r="BP844" s="19" t="str">
        <f t="shared" si="227"/>
        <v>-</v>
      </c>
      <c r="BQ844" s="19" t="str">
        <f t="shared" si="228"/>
        <v>-</v>
      </c>
      <c r="BR844" s="19" t="str">
        <f t="shared" si="229"/>
        <v>-</v>
      </c>
      <c r="BS844" s="19" t="str">
        <f t="shared" si="230"/>
        <v>-</v>
      </c>
      <c r="BT844" s="19" t="str">
        <f t="shared" si="231"/>
        <v>-</v>
      </c>
      <c r="BU844" s="19" t="str">
        <f t="shared" si="232"/>
        <v>-</v>
      </c>
      <c r="BV844" s="19" t="str">
        <f t="shared" si="233"/>
        <v>-</v>
      </c>
      <c r="BW844" s="19" t="str">
        <f t="shared" si="234"/>
        <v>-</v>
      </c>
      <c r="BX844" s="19" t="str">
        <f t="shared" si="235"/>
        <v>-</v>
      </c>
      <c r="BY844" s="19" t="str">
        <f t="shared" si="236"/>
        <v>-</v>
      </c>
      <c r="BZ844" s="19" t="str">
        <f t="shared" si="237"/>
        <v>-</v>
      </c>
    </row>
    <row r="845" spans="1:78">
      <c r="A845" s="106" t="str">
        <f t="shared" si="238"/>
        <v>22.1.00.00.00.00.00</v>
      </c>
      <c r="B845" s="106">
        <f t="shared" si="239"/>
        <v>22</v>
      </c>
      <c r="C845" s="107" t="str">
        <f t="shared" si="240"/>
        <v>1</v>
      </c>
      <c r="D845" s="32" t="s">
        <v>7024</v>
      </c>
      <c r="E845" s="32" t="s">
        <v>7024</v>
      </c>
      <c r="F845" s="32" t="s">
        <v>7024</v>
      </c>
      <c r="G845" s="32" t="s">
        <v>7024</v>
      </c>
      <c r="H845" s="32" t="s">
        <v>7024</v>
      </c>
      <c r="I845" s="33"/>
      <c r="J845" s="17" t="s">
        <v>93</v>
      </c>
      <c r="K845" s="150" t="str">
        <f t="shared" si="241"/>
        <v>-</v>
      </c>
      <c r="L845" s="123"/>
      <c r="M845" s="123"/>
      <c r="N845" s="123"/>
      <c r="O845" s="123"/>
      <c r="P845" s="123"/>
      <c r="Q845" s="123"/>
      <c r="AC845" s="50" t="str">
        <f t="shared" si="243"/>
        <v>22.1</v>
      </c>
      <c r="AD845" s="19">
        <f t="shared" si="244"/>
        <v>824</v>
      </c>
      <c r="AE845" s="49" t="str">
        <f t="shared" si="242"/>
        <v>22.1824</v>
      </c>
      <c r="BD845" s="19" t="e">
        <f>VLOOKUP(AE845,ORGANOGRAMAES!$C$1:$N$6000,2,0)</f>
        <v>#N/A</v>
      </c>
      <c r="BE845" s="19" t="e">
        <f>VLOOKUP(AE845,ORGANOGRAMAES!$C$1:$N$6000,3,0)</f>
        <v>#N/A</v>
      </c>
      <c r="BF845" s="19" t="e">
        <f>VLOOKUP(AE845,ORGANOGRAMAES!$C$1:$N$6000,4,0)</f>
        <v>#N/A</v>
      </c>
      <c r="BG845" s="19" t="e">
        <f>VLOOKUP(AE845,ORGANOGRAMAES!$C$1:$N$6000,5,0)</f>
        <v>#N/A</v>
      </c>
      <c r="BH845" s="19" t="e">
        <f>VLOOKUP(AE845,ORGANOGRAMAES!$C$1:$N$6000,6,0)</f>
        <v>#N/A</v>
      </c>
      <c r="BI845" s="19" t="e">
        <f>VLOOKUP(AE845,ORGANOGRAMAES!$C$1:$N$6000,7,0)</f>
        <v>#N/A</v>
      </c>
      <c r="BJ845" s="19" t="e">
        <f>VLOOKUP(AE845,ORGANOGRAMAES!$C$1:$N$6000,8,0)</f>
        <v>#N/A</v>
      </c>
      <c r="BK845" s="19" t="e">
        <f>VLOOKUP(AE845,ORGANOGRAMAES!$C$1:$N$6000,9,0)</f>
        <v>#N/A</v>
      </c>
      <c r="BL845" s="19" t="e">
        <f>VLOOKUP(AE845,ORGANOGRAMAES!$C$1:$N$6000,10,0)</f>
        <v>#N/A</v>
      </c>
      <c r="BM845" s="19" t="e">
        <f>VLOOKUP(AE845,ORGANOGRAMAES!$C$1:$N$6000,11,0)</f>
        <v>#N/A</v>
      </c>
      <c r="BN845" s="19" t="e">
        <f>VLOOKUP(AE845,ORGANOGRAMAES!$C$1:$N$6000,12,0)</f>
        <v>#N/A</v>
      </c>
      <c r="BP845" s="19" t="str">
        <f t="shared" si="227"/>
        <v>-</v>
      </c>
      <c r="BQ845" s="19" t="str">
        <f t="shared" si="228"/>
        <v>-</v>
      </c>
      <c r="BR845" s="19" t="str">
        <f t="shared" si="229"/>
        <v>-</v>
      </c>
      <c r="BS845" s="19" t="str">
        <f t="shared" si="230"/>
        <v>-</v>
      </c>
      <c r="BT845" s="19" t="str">
        <f t="shared" si="231"/>
        <v>-</v>
      </c>
      <c r="BU845" s="19" t="str">
        <f t="shared" si="232"/>
        <v>-</v>
      </c>
      <c r="BV845" s="19" t="str">
        <f t="shared" si="233"/>
        <v>-</v>
      </c>
      <c r="BW845" s="19" t="str">
        <f t="shared" si="234"/>
        <v>-</v>
      </c>
      <c r="BX845" s="19" t="str">
        <f t="shared" si="235"/>
        <v>-</v>
      </c>
      <c r="BY845" s="19" t="str">
        <f t="shared" si="236"/>
        <v>-</v>
      </c>
      <c r="BZ845" s="19" t="str">
        <f t="shared" si="237"/>
        <v>-</v>
      </c>
    </row>
    <row r="846" spans="1:78">
      <c r="A846" s="106" t="str">
        <f t="shared" si="238"/>
        <v>22.1.00.00.00.00.00</v>
      </c>
      <c r="B846" s="106">
        <f t="shared" si="239"/>
        <v>22</v>
      </c>
      <c r="C846" s="107" t="str">
        <f t="shared" si="240"/>
        <v>1</v>
      </c>
      <c r="D846" s="32" t="s">
        <v>7024</v>
      </c>
      <c r="E846" s="32" t="s">
        <v>7024</v>
      </c>
      <c r="F846" s="32" t="s">
        <v>7024</v>
      </c>
      <c r="G846" s="32" t="s">
        <v>7024</v>
      </c>
      <c r="H846" s="32" t="s">
        <v>7024</v>
      </c>
      <c r="I846" s="33"/>
      <c r="J846" s="17" t="s">
        <v>93</v>
      </c>
      <c r="K846" s="150" t="str">
        <f t="shared" si="241"/>
        <v>-</v>
      </c>
      <c r="L846" s="123"/>
      <c r="M846" s="123"/>
      <c r="N846" s="123"/>
      <c r="O846" s="123"/>
      <c r="P846" s="123"/>
      <c r="Q846" s="123"/>
      <c r="AC846" s="50" t="str">
        <f t="shared" si="243"/>
        <v>22.1</v>
      </c>
      <c r="AD846" s="19">
        <f t="shared" si="244"/>
        <v>825</v>
      </c>
      <c r="AE846" s="49" t="str">
        <f t="shared" si="242"/>
        <v>22.1825</v>
      </c>
      <c r="BD846" s="19" t="e">
        <f>VLOOKUP(AE846,ORGANOGRAMAES!$C$1:$N$6000,2,0)</f>
        <v>#N/A</v>
      </c>
      <c r="BE846" s="19" t="e">
        <f>VLOOKUP(AE846,ORGANOGRAMAES!$C$1:$N$6000,3,0)</f>
        <v>#N/A</v>
      </c>
      <c r="BF846" s="19" t="e">
        <f>VLOOKUP(AE846,ORGANOGRAMAES!$C$1:$N$6000,4,0)</f>
        <v>#N/A</v>
      </c>
      <c r="BG846" s="19" t="e">
        <f>VLOOKUP(AE846,ORGANOGRAMAES!$C$1:$N$6000,5,0)</f>
        <v>#N/A</v>
      </c>
      <c r="BH846" s="19" t="e">
        <f>VLOOKUP(AE846,ORGANOGRAMAES!$C$1:$N$6000,6,0)</f>
        <v>#N/A</v>
      </c>
      <c r="BI846" s="19" t="e">
        <f>VLOOKUP(AE846,ORGANOGRAMAES!$C$1:$N$6000,7,0)</f>
        <v>#N/A</v>
      </c>
      <c r="BJ846" s="19" t="e">
        <f>VLOOKUP(AE846,ORGANOGRAMAES!$C$1:$N$6000,8,0)</f>
        <v>#N/A</v>
      </c>
      <c r="BK846" s="19" t="e">
        <f>VLOOKUP(AE846,ORGANOGRAMAES!$C$1:$N$6000,9,0)</f>
        <v>#N/A</v>
      </c>
      <c r="BL846" s="19" t="e">
        <f>VLOOKUP(AE846,ORGANOGRAMAES!$C$1:$N$6000,10,0)</f>
        <v>#N/A</v>
      </c>
      <c r="BM846" s="19" t="e">
        <f>VLOOKUP(AE846,ORGANOGRAMAES!$C$1:$N$6000,11,0)</f>
        <v>#N/A</v>
      </c>
      <c r="BN846" s="19" t="e">
        <f>VLOOKUP(AE846,ORGANOGRAMAES!$C$1:$N$6000,12,0)</f>
        <v>#N/A</v>
      </c>
      <c r="BP846" s="19" t="str">
        <f t="shared" si="227"/>
        <v>-</v>
      </c>
      <c r="BQ846" s="19" t="str">
        <f t="shared" si="228"/>
        <v>-</v>
      </c>
      <c r="BR846" s="19" t="str">
        <f t="shared" si="229"/>
        <v>-</v>
      </c>
      <c r="BS846" s="19" t="str">
        <f t="shared" si="230"/>
        <v>-</v>
      </c>
      <c r="BT846" s="19" t="str">
        <f t="shared" si="231"/>
        <v>-</v>
      </c>
      <c r="BU846" s="19" t="str">
        <f t="shared" si="232"/>
        <v>-</v>
      </c>
      <c r="BV846" s="19" t="str">
        <f t="shared" si="233"/>
        <v>-</v>
      </c>
      <c r="BW846" s="19" t="str">
        <f t="shared" si="234"/>
        <v>-</v>
      </c>
      <c r="BX846" s="19" t="str">
        <f t="shared" si="235"/>
        <v>-</v>
      </c>
      <c r="BY846" s="19" t="str">
        <f t="shared" si="236"/>
        <v>-</v>
      </c>
      <c r="BZ846" s="19" t="str">
        <f t="shared" si="237"/>
        <v>-</v>
      </c>
    </row>
    <row r="847" spans="1:78">
      <c r="A847" s="106" t="str">
        <f t="shared" si="238"/>
        <v>22.1.00.00.00.00.00</v>
      </c>
      <c r="B847" s="106">
        <f t="shared" si="239"/>
        <v>22</v>
      </c>
      <c r="C847" s="107" t="str">
        <f t="shared" si="240"/>
        <v>1</v>
      </c>
      <c r="D847" s="32" t="s">
        <v>7024</v>
      </c>
      <c r="E847" s="32" t="s">
        <v>7024</v>
      </c>
      <c r="F847" s="32" t="s">
        <v>7024</v>
      </c>
      <c r="G847" s="32" t="s">
        <v>7024</v>
      </c>
      <c r="H847" s="32" t="s">
        <v>7024</v>
      </c>
      <c r="I847" s="33"/>
      <c r="J847" s="17" t="s">
        <v>93</v>
      </c>
      <c r="K847" s="150" t="str">
        <f t="shared" si="241"/>
        <v>-</v>
      </c>
      <c r="L847" s="123"/>
      <c r="M847" s="123"/>
      <c r="N847" s="123"/>
      <c r="O847" s="123"/>
      <c r="P847" s="123"/>
      <c r="Q847" s="123"/>
      <c r="AC847" s="50" t="str">
        <f t="shared" si="243"/>
        <v>22.1</v>
      </c>
      <c r="AD847" s="19">
        <f t="shared" si="244"/>
        <v>826</v>
      </c>
      <c r="AE847" s="49" t="str">
        <f t="shared" si="242"/>
        <v>22.1826</v>
      </c>
      <c r="BD847" s="19" t="e">
        <f>VLOOKUP(AE847,ORGANOGRAMAES!$C$1:$N$6000,2,0)</f>
        <v>#N/A</v>
      </c>
      <c r="BE847" s="19" t="e">
        <f>VLOOKUP(AE847,ORGANOGRAMAES!$C$1:$N$6000,3,0)</f>
        <v>#N/A</v>
      </c>
      <c r="BF847" s="19" t="e">
        <f>VLOOKUP(AE847,ORGANOGRAMAES!$C$1:$N$6000,4,0)</f>
        <v>#N/A</v>
      </c>
      <c r="BG847" s="19" t="e">
        <f>VLOOKUP(AE847,ORGANOGRAMAES!$C$1:$N$6000,5,0)</f>
        <v>#N/A</v>
      </c>
      <c r="BH847" s="19" t="e">
        <f>VLOOKUP(AE847,ORGANOGRAMAES!$C$1:$N$6000,6,0)</f>
        <v>#N/A</v>
      </c>
      <c r="BI847" s="19" t="e">
        <f>VLOOKUP(AE847,ORGANOGRAMAES!$C$1:$N$6000,7,0)</f>
        <v>#N/A</v>
      </c>
      <c r="BJ847" s="19" t="e">
        <f>VLOOKUP(AE847,ORGANOGRAMAES!$C$1:$N$6000,8,0)</f>
        <v>#N/A</v>
      </c>
      <c r="BK847" s="19" t="e">
        <f>VLOOKUP(AE847,ORGANOGRAMAES!$C$1:$N$6000,9,0)</f>
        <v>#N/A</v>
      </c>
      <c r="BL847" s="19" t="e">
        <f>VLOOKUP(AE847,ORGANOGRAMAES!$C$1:$N$6000,10,0)</f>
        <v>#N/A</v>
      </c>
      <c r="BM847" s="19" t="e">
        <f>VLOOKUP(AE847,ORGANOGRAMAES!$C$1:$N$6000,11,0)</f>
        <v>#N/A</v>
      </c>
      <c r="BN847" s="19" t="e">
        <f>VLOOKUP(AE847,ORGANOGRAMAES!$C$1:$N$6000,12,0)</f>
        <v>#N/A</v>
      </c>
      <c r="BP847" s="19" t="str">
        <f t="shared" si="227"/>
        <v>-</v>
      </c>
      <c r="BQ847" s="19" t="str">
        <f t="shared" si="228"/>
        <v>-</v>
      </c>
      <c r="BR847" s="19" t="str">
        <f t="shared" si="229"/>
        <v>-</v>
      </c>
      <c r="BS847" s="19" t="str">
        <f t="shared" si="230"/>
        <v>-</v>
      </c>
      <c r="BT847" s="19" t="str">
        <f t="shared" si="231"/>
        <v>-</v>
      </c>
      <c r="BU847" s="19" t="str">
        <f t="shared" si="232"/>
        <v>-</v>
      </c>
      <c r="BV847" s="19" t="str">
        <f t="shared" si="233"/>
        <v>-</v>
      </c>
      <c r="BW847" s="19" t="str">
        <f t="shared" si="234"/>
        <v>-</v>
      </c>
      <c r="BX847" s="19" t="str">
        <f t="shared" si="235"/>
        <v>-</v>
      </c>
      <c r="BY847" s="19" t="str">
        <f t="shared" si="236"/>
        <v>-</v>
      </c>
      <c r="BZ847" s="19" t="str">
        <f t="shared" si="237"/>
        <v>-</v>
      </c>
    </row>
    <row r="848" spans="1:78">
      <c r="A848" s="106" t="str">
        <f t="shared" si="238"/>
        <v>22.1.00.00.00.00.00</v>
      </c>
      <c r="B848" s="106">
        <f t="shared" si="239"/>
        <v>22</v>
      </c>
      <c r="C848" s="107" t="str">
        <f t="shared" si="240"/>
        <v>1</v>
      </c>
      <c r="D848" s="32" t="s">
        <v>7024</v>
      </c>
      <c r="E848" s="32" t="s">
        <v>7024</v>
      </c>
      <c r="F848" s="32" t="s">
        <v>7024</v>
      </c>
      <c r="G848" s="32" t="s">
        <v>7024</v>
      </c>
      <c r="H848" s="32" t="s">
        <v>7024</v>
      </c>
      <c r="I848" s="33"/>
      <c r="J848" s="17" t="s">
        <v>93</v>
      </c>
      <c r="K848" s="150" t="str">
        <f t="shared" si="241"/>
        <v>-</v>
      </c>
      <c r="L848" s="123"/>
      <c r="M848" s="123"/>
      <c r="N848" s="123"/>
      <c r="O848" s="123"/>
      <c r="P848" s="123"/>
      <c r="Q848" s="123"/>
      <c r="AC848" s="50" t="str">
        <f t="shared" si="243"/>
        <v>22.1</v>
      </c>
      <c r="AD848" s="19">
        <f t="shared" si="244"/>
        <v>827</v>
      </c>
      <c r="AE848" s="49" t="str">
        <f t="shared" si="242"/>
        <v>22.1827</v>
      </c>
      <c r="BD848" s="19" t="e">
        <f>VLOOKUP(AE848,ORGANOGRAMAES!$C$1:$N$6000,2,0)</f>
        <v>#N/A</v>
      </c>
      <c r="BE848" s="19" t="e">
        <f>VLOOKUP(AE848,ORGANOGRAMAES!$C$1:$N$6000,3,0)</f>
        <v>#N/A</v>
      </c>
      <c r="BF848" s="19" t="e">
        <f>VLOOKUP(AE848,ORGANOGRAMAES!$C$1:$N$6000,4,0)</f>
        <v>#N/A</v>
      </c>
      <c r="BG848" s="19" t="e">
        <f>VLOOKUP(AE848,ORGANOGRAMAES!$C$1:$N$6000,5,0)</f>
        <v>#N/A</v>
      </c>
      <c r="BH848" s="19" t="e">
        <f>VLOOKUP(AE848,ORGANOGRAMAES!$C$1:$N$6000,6,0)</f>
        <v>#N/A</v>
      </c>
      <c r="BI848" s="19" t="e">
        <f>VLOOKUP(AE848,ORGANOGRAMAES!$C$1:$N$6000,7,0)</f>
        <v>#N/A</v>
      </c>
      <c r="BJ848" s="19" t="e">
        <f>VLOOKUP(AE848,ORGANOGRAMAES!$C$1:$N$6000,8,0)</f>
        <v>#N/A</v>
      </c>
      <c r="BK848" s="19" t="e">
        <f>VLOOKUP(AE848,ORGANOGRAMAES!$C$1:$N$6000,9,0)</f>
        <v>#N/A</v>
      </c>
      <c r="BL848" s="19" t="e">
        <f>VLOOKUP(AE848,ORGANOGRAMAES!$C$1:$N$6000,10,0)</f>
        <v>#N/A</v>
      </c>
      <c r="BM848" s="19" t="e">
        <f>VLOOKUP(AE848,ORGANOGRAMAES!$C$1:$N$6000,11,0)</f>
        <v>#N/A</v>
      </c>
      <c r="BN848" s="19" t="e">
        <f>VLOOKUP(AE848,ORGANOGRAMAES!$C$1:$N$6000,12,0)</f>
        <v>#N/A</v>
      </c>
      <c r="BP848" s="19" t="str">
        <f t="shared" si="227"/>
        <v>-</v>
      </c>
      <c r="BQ848" s="19" t="str">
        <f t="shared" si="228"/>
        <v>-</v>
      </c>
      <c r="BR848" s="19" t="str">
        <f t="shared" si="229"/>
        <v>-</v>
      </c>
      <c r="BS848" s="19" t="str">
        <f t="shared" si="230"/>
        <v>-</v>
      </c>
      <c r="BT848" s="19" t="str">
        <f t="shared" si="231"/>
        <v>-</v>
      </c>
      <c r="BU848" s="19" t="str">
        <f t="shared" si="232"/>
        <v>-</v>
      </c>
      <c r="BV848" s="19" t="str">
        <f t="shared" si="233"/>
        <v>-</v>
      </c>
      <c r="BW848" s="19" t="str">
        <f t="shared" si="234"/>
        <v>-</v>
      </c>
      <c r="BX848" s="19" t="str">
        <f t="shared" si="235"/>
        <v>-</v>
      </c>
      <c r="BY848" s="19" t="str">
        <f t="shared" si="236"/>
        <v>-</v>
      </c>
      <c r="BZ848" s="19" t="str">
        <f t="shared" si="237"/>
        <v>-</v>
      </c>
    </row>
    <row r="849" spans="1:78">
      <c r="A849" s="106" t="str">
        <f t="shared" si="238"/>
        <v>22.1.00.00.00.00.00</v>
      </c>
      <c r="B849" s="106">
        <f t="shared" si="239"/>
        <v>22</v>
      </c>
      <c r="C849" s="107" t="str">
        <f t="shared" si="240"/>
        <v>1</v>
      </c>
      <c r="D849" s="32" t="s">
        <v>7024</v>
      </c>
      <c r="E849" s="32" t="s">
        <v>7024</v>
      </c>
      <c r="F849" s="32" t="s">
        <v>7024</v>
      </c>
      <c r="G849" s="32" t="s">
        <v>7024</v>
      </c>
      <c r="H849" s="32" t="s">
        <v>7024</v>
      </c>
      <c r="I849" s="33"/>
      <c r="J849" s="17" t="s">
        <v>93</v>
      </c>
      <c r="K849" s="150" t="str">
        <f t="shared" si="241"/>
        <v>-</v>
      </c>
      <c r="L849" s="123"/>
      <c r="M849" s="123"/>
      <c r="N849" s="123"/>
      <c r="O849" s="123"/>
      <c r="P849" s="123"/>
      <c r="Q849" s="123"/>
      <c r="AC849" s="50" t="str">
        <f t="shared" si="243"/>
        <v>22.1</v>
      </c>
      <c r="AD849" s="19">
        <f t="shared" si="244"/>
        <v>828</v>
      </c>
      <c r="AE849" s="49" t="str">
        <f t="shared" si="242"/>
        <v>22.1828</v>
      </c>
      <c r="BD849" s="19" t="e">
        <f>VLOOKUP(AE849,ORGANOGRAMAES!$C$1:$N$6000,2,0)</f>
        <v>#N/A</v>
      </c>
      <c r="BE849" s="19" t="e">
        <f>VLOOKUP(AE849,ORGANOGRAMAES!$C$1:$N$6000,3,0)</f>
        <v>#N/A</v>
      </c>
      <c r="BF849" s="19" t="e">
        <f>VLOOKUP(AE849,ORGANOGRAMAES!$C$1:$N$6000,4,0)</f>
        <v>#N/A</v>
      </c>
      <c r="BG849" s="19" t="e">
        <f>VLOOKUP(AE849,ORGANOGRAMAES!$C$1:$N$6000,5,0)</f>
        <v>#N/A</v>
      </c>
      <c r="BH849" s="19" t="e">
        <f>VLOOKUP(AE849,ORGANOGRAMAES!$C$1:$N$6000,6,0)</f>
        <v>#N/A</v>
      </c>
      <c r="BI849" s="19" t="e">
        <f>VLOOKUP(AE849,ORGANOGRAMAES!$C$1:$N$6000,7,0)</f>
        <v>#N/A</v>
      </c>
      <c r="BJ849" s="19" t="e">
        <f>VLOOKUP(AE849,ORGANOGRAMAES!$C$1:$N$6000,8,0)</f>
        <v>#N/A</v>
      </c>
      <c r="BK849" s="19" t="e">
        <f>VLOOKUP(AE849,ORGANOGRAMAES!$C$1:$N$6000,9,0)</f>
        <v>#N/A</v>
      </c>
      <c r="BL849" s="19" t="e">
        <f>VLOOKUP(AE849,ORGANOGRAMAES!$C$1:$N$6000,10,0)</f>
        <v>#N/A</v>
      </c>
      <c r="BM849" s="19" t="e">
        <f>VLOOKUP(AE849,ORGANOGRAMAES!$C$1:$N$6000,11,0)</f>
        <v>#N/A</v>
      </c>
      <c r="BN849" s="19" t="e">
        <f>VLOOKUP(AE849,ORGANOGRAMAES!$C$1:$N$6000,12,0)</f>
        <v>#N/A</v>
      </c>
      <c r="BP849" s="19" t="str">
        <f t="shared" si="227"/>
        <v>-</v>
      </c>
      <c r="BQ849" s="19" t="str">
        <f t="shared" si="228"/>
        <v>-</v>
      </c>
      <c r="BR849" s="19" t="str">
        <f t="shared" si="229"/>
        <v>-</v>
      </c>
      <c r="BS849" s="19" t="str">
        <f t="shared" si="230"/>
        <v>-</v>
      </c>
      <c r="BT849" s="19" t="str">
        <f t="shared" si="231"/>
        <v>-</v>
      </c>
      <c r="BU849" s="19" t="str">
        <f t="shared" si="232"/>
        <v>-</v>
      </c>
      <c r="BV849" s="19" t="str">
        <f t="shared" si="233"/>
        <v>-</v>
      </c>
      <c r="BW849" s="19" t="str">
        <f t="shared" si="234"/>
        <v>-</v>
      </c>
      <c r="BX849" s="19" t="str">
        <f t="shared" si="235"/>
        <v>-</v>
      </c>
      <c r="BY849" s="19" t="str">
        <f t="shared" si="236"/>
        <v>-</v>
      </c>
      <c r="BZ849" s="19" t="str">
        <f t="shared" si="237"/>
        <v>-</v>
      </c>
    </row>
    <row r="850" spans="1:78">
      <c r="A850" s="106" t="str">
        <f t="shared" si="238"/>
        <v>22.1.00.00.00.00.00</v>
      </c>
      <c r="B850" s="106">
        <f t="shared" si="239"/>
        <v>22</v>
      </c>
      <c r="C850" s="107" t="str">
        <f t="shared" si="240"/>
        <v>1</v>
      </c>
      <c r="D850" s="32" t="s">
        <v>7024</v>
      </c>
      <c r="E850" s="32" t="s">
        <v>7024</v>
      </c>
      <c r="F850" s="32" t="s">
        <v>7024</v>
      </c>
      <c r="G850" s="32" t="s">
        <v>7024</v>
      </c>
      <c r="H850" s="32" t="s">
        <v>7024</v>
      </c>
      <c r="I850" s="33"/>
      <c r="J850" s="17" t="s">
        <v>93</v>
      </c>
      <c r="K850" s="150" t="str">
        <f t="shared" si="241"/>
        <v>-</v>
      </c>
      <c r="L850" s="123"/>
      <c r="M850" s="123"/>
      <c r="N850" s="123"/>
      <c r="O850" s="123"/>
      <c r="P850" s="123"/>
      <c r="Q850" s="123"/>
      <c r="AC850" s="50" t="str">
        <f t="shared" si="243"/>
        <v>22.1</v>
      </c>
      <c r="AD850" s="19">
        <f t="shared" si="244"/>
        <v>829</v>
      </c>
      <c r="AE850" s="49" t="str">
        <f t="shared" si="242"/>
        <v>22.1829</v>
      </c>
      <c r="BD850" s="19" t="e">
        <f>VLOOKUP(AE850,ORGANOGRAMAES!$C$1:$N$6000,2,0)</f>
        <v>#N/A</v>
      </c>
      <c r="BE850" s="19" t="e">
        <f>VLOOKUP(AE850,ORGANOGRAMAES!$C$1:$N$6000,3,0)</f>
        <v>#N/A</v>
      </c>
      <c r="BF850" s="19" t="e">
        <f>VLOOKUP(AE850,ORGANOGRAMAES!$C$1:$N$6000,4,0)</f>
        <v>#N/A</v>
      </c>
      <c r="BG850" s="19" t="e">
        <f>VLOOKUP(AE850,ORGANOGRAMAES!$C$1:$N$6000,5,0)</f>
        <v>#N/A</v>
      </c>
      <c r="BH850" s="19" t="e">
        <f>VLOOKUP(AE850,ORGANOGRAMAES!$C$1:$N$6000,6,0)</f>
        <v>#N/A</v>
      </c>
      <c r="BI850" s="19" t="e">
        <f>VLOOKUP(AE850,ORGANOGRAMAES!$C$1:$N$6000,7,0)</f>
        <v>#N/A</v>
      </c>
      <c r="BJ850" s="19" t="e">
        <f>VLOOKUP(AE850,ORGANOGRAMAES!$C$1:$N$6000,8,0)</f>
        <v>#N/A</v>
      </c>
      <c r="BK850" s="19" t="e">
        <f>VLOOKUP(AE850,ORGANOGRAMAES!$C$1:$N$6000,9,0)</f>
        <v>#N/A</v>
      </c>
      <c r="BL850" s="19" t="e">
        <f>VLOOKUP(AE850,ORGANOGRAMAES!$C$1:$N$6000,10,0)</f>
        <v>#N/A</v>
      </c>
      <c r="BM850" s="19" t="e">
        <f>VLOOKUP(AE850,ORGANOGRAMAES!$C$1:$N$6000,11,0)</f>
        <v>#N/A</v>
      </c>
      <c r="BN850" s="19" t="e">
        <f>VLOOKUP(AE850,ORGANOGRAMAES!$C$1:$N$6000,12,0)</f>
        <v>#N/A</v>
      </c>
      <c r="BP850" s="19" t="str">
        <f t="shared" si="227"/>
        <v>-</v>
      </c>
      <c r="BQ850" s="19" t="str">
        <f t="shared" si="228"/>
        <v>-</v>
      </c>
      <c r="BR850" s="19" t="str">
        <f t="shared" si="229"/>
        <v>-</v>
      </c>
      <c r="BS850" s="19" t="str">
        <f t="shared" si="230"/>
        <v>-</v>
      </c>
      <c r="BT850" s="19" t="str">
        <f t="shared" si="231"/>
        <v>-</v>
      </c>
      <c r="BU850" s="19" t="str">
        <f t="shared" si="232"/>
        <v>-</v>
      </c>
      <c r="BV850" s="19" t="str">
        <f t="shared" si="233"/>
        <v>-</v>
      </c>
      <c r="BW850" s="19" t="str">
        <f t="shared" si="234"/>
        <v>-</v>
      </c>
      <c r="BX850" s="19" t="str">
        <f t="shared" si="235"/>
        <v>-</v>
      </c>
      <c r="BY850" s="19" t="str">
        <f t="shared" si="236"/>
        <v>-</v>
      </c>
      <c r="BZ850" s="19" t="str">
        <f t="shared" si="237"/>
        <v>-</v>
      </c>
    </row>
    <row r="851" spans="1:78">
      <c r="A851" s="106" t="str">
        <f t="shared" si="238"/>
        <v>22.1.00.00.00.00.00</v>
      </c>
      <c r="B851" s="106">
        <f t="shared" si="239"/>
        <v>22</v>
      </c>
      <c r="C851" s="107" t="str">
        <f t="shared" si="240"/>
        <v>1</v>
      </c>
      <c r="D851" s="32" t="s">
        <v>7024</v>
      </c>
      <c r="E851" s="32" t="s">
        <v>7024</v>
      </c>
      <c r="F851" s="32" t="s">
        <v>7024</v>
      </c>
      <c r="G851" s="32" t="s">
        <v>7024</v>
      </c>
      <c r="H851" s="32" t="s">
        <v>7024</v>
      </c>
      <c r="I851" s="33"/>
      <c r="J851" s="17" t="s">
        <v>93</v>
      </c>
      <c r="K851" s="150" t="str">
        <f t="shared" si="241"/>
        <v>-</v>
      </c>
      <c r="L851" s="123"/>
      <c r="M851" s="123"/>
      <c r="N851" s="123"/>
      <c r="O851" s="123"/>
      <c r="P851" s="123"/>
      <c r="Q851" s="123"/>
      <c r="AC851" s="50" t="str">
        <f t="shared" si="243"/>
        <v>22.1</v>
      </c>
      <c r="AD851" s="19">
        <f t="shared" si="244"/>
        <v>830</v>
      </c>
      <c r="AE851" s="49" t="str">
        <f t="shared" si="242"/>
        <v>22.1830</v>
      </c>
      <c r="BD851" s="19" t="e">
        <f>VLOOKUP(AE851,ORGANOGRAMAES!$C$1:$N$6000,2,0)</f>
        <v>#N/A</v>
      </c>
      <c r="BE851" s="19" t="e">
        <f>VLOOKUP(AE851,ORGANOGRAMAES!$C$1:$N$6000,3,0)</f>
        <v>#N/A</v>
      </c>
      <c r="BF851" s="19" t="e">
        <f>VLOOKUP(AE851,ORGANOGRAMAES!$C$1:$N$6000,4,0)</f>
        <v>#N/A</v>
      </c>
      <c r="BG851" s="19" t="e">
        <f>VLOOKUP(AE851,ORGANOGRAMAES!$C$1:$N$6000,5,0)</f>
        <v>#N/A</v>
      </c>
      <c r="BH851" s="19" t="e">
        <f>VLOOKUP(AE851,ORGANOGRAMAES!$C$1:$N$6000,6,0)</f>
        <v>#N/A</v>
      </c>
      <c r="BI851" s="19" t="e">
        <f>VLOOKUP(AE851,ORGANOGRAMAES!$C$1:$N$6000,7,0)</f>
        <v>#N/A</v>
      </c>
      <c r="BJ851" s="19" t="e">
        <f>VLOOKUP(AE851,ORGANOGRAMAES!$C$1:$N$6000,8,0)</f>
        <v>#N/A</v>
      </c>
      <c r="BK851" s="19" t="e">
        <f>VLOOKUP(AE851,ORGANOGRAMAES!$C$1:$N$6000,9,0)</f>
        <v>#N/A</v>
      </c>
      <c r="BL851" s="19" t="e">
        <f>VLOOKUP(AE851,ORGANOGRAMAES!$C$1:$N$6000,10,0)</f>
        <v>#N/A</v>
      </c>
      <c r="BM851" s="19" t="e">
        <f>VLOOKUP(AE851,ORGANOGRAMAES!$C$1:$N$6000,11,0)</f>
        <v>#N/A</v>
      </c>
      <c r="BN851" s="19" t="e">
        <f>VLOOKUP(AE851,ORGANOGRAMAES!$C$1:$N$6000,12,0)</f>
        <v>#N/A</v>
      </c>
      <c r="BP851" s="19" t="str">
        <f t="shared" ref="BP851:BP914" si="245">IFERROR(+BD851,"-")</f>
        <v>-</v>
      </c>
      <c r="BQ851" s="19" t="str">
        <f t="shared" ref="BQ851:BQ914" si="246">IFERROR(+BE851,"-")</f>
        <v>-</v>
      </c>
      <c r="BR851" s="19" t="str">
        <f t="shared" ref="BR851:BR914" si="247">IFERROR(+BF851,"-")</f>
        <v>-</v>
      </c>
      <c r="BS851" s="19" t="str">
        <f t="shared" ref="BS851:BS914" si="248">IFERROR(+BG851,"-")</f>
        <v>-</v>
      </c>
      <c r="BT851" s="19" t="str">
        <f t="shared" ref="BT851:BT914" si="249">IFERROR(+BH851,"-")</f>
        <v>-</v>
      </c>
      <c r="BU851" s="19" t="str">
        <f t="shared" ref="BU851:BU914" si="250">IFERROR(+BI851,"-")</f>
        <v>-</v>
      </c>
      <c r="BV851" s="19" t="str">
        <f t="shared" ref="BV851:BV914" si="251">IFERROR(+BJ851,"-")</f>
        <v>-</v>
      </c>
      <c r="BW851" s="19" t="str">
        <f t="shared" ref="BW851:BW914" si="252">IFERROR(+BK851,"-")</f>
        <v>-</v>
      </c>
      <c r="BX851" s="19" t="str">
        <f t="shared" ref="BX851:BX914" si="253">IFERROR(+BL851,"-")</f>
        <v>-</v>
      </c>
      <c r="BY851" s="19" t="str">
        <f t="shared" ref="BY851:BY914" si="254">IFERROR(+BM851,"-")</f>
        <v>-</v>
      </c>
      <c r="BZ851" s="19" t="str">
        <f t="shared" ref="BZ851:BZ914" si="255">IFERROR(+BN851,"-")</f>
        <v>-</v>
      </c>
    </row>
    <row r="852" spans="1:78">
      <c r="A852" s="106" t="str">
        <f t="shared" ref="A852:A915" si="256">CONCATENATE(B852,".",C852,".",D852,".",E852,".",F852,".",G852,".",H852)</f>
        <v>22.1.00.00.00.00.00</v>
      </c>
      <c r="B852" s="106">
        <f t="shared" si="239"/>
        <v>22</v>
      </c>
      <c r="C852" s="107" t="str">
        <f t="shared" si="240"/>
        <v>1</v>
      </c>
      <c r="D852" s="32" t="s">
        <v>7024</v>
      </c>
      <c r="E852" s="32" t="s">
        <v>7024</v>
      </c>
      <c r="F852" s="32" t="s">
        <v>7024</v>
      </c>
      <c r="G852" s="32" t="s">
        <v>7024</v>
      </c>
      <c r="H852" s="32" t="s">
        <v>7024</v>
      </c>
      <c r="I852" s="33"/>
      <c r="J852" s="17" t="s">
        <v>93</v>
      </c>
      <c r="K852" s="150" t="str">
        <f t="shared" si="241"/>
        <v>-</v>
      </c>
      <c r="L852" s="123"/>
      <c r="M852" s="123"/>
      <c r="N852" s="123"/>
      <c r="O852" s="123"/>
      <c r="P852" s="123"/>
      <c r="Q852" s="123"/>
      <c r="AC852" s="50" t="str">
        <f t="shared" si="243"/>
        <v>22.1</v>
      </c>
      <c r="AD852" s="19">
        <f t="shared" si="244"/>
        <v>831</v>
      </c>
      <c r="AE852" s="49" t="str">
        <f t="shared" si="242"/>
        <v>22.1831</v>
      </c>
      <c r="BD852" s="19" t="e">
        <f>VLOOKUP(AE852,ORGANOGRAMAES!$C$1:$N$6000,2,0)</f>
        <v>#N/A</v>
      </c>
      <c r="BE852" s="19" t="e">
        <f>VLOOKUP(AE852,ORGANOGRAMAES!$C$1:$N$6000,3,0)</f>
        <v>#N/A</v>
      </c>
      <c r="BF852" s="19" t="e">
        <f>VLOOKUP(AE852,ORGANOGRAMAES!$C$1:$N$6000,4,0)</f>
        <v>#N/A</v>
      </c>
      <c r="BG852" s="19" t="e">
        <f>VLOOKUP(AE852,ORGANOGRAMAES!$C$1:$N$6000,5,0)</f>
        <v>#N/A</v>
      </c>
      <c r="BH852" s="19" t="e">
        <f>VLOOKUP(AE852,ORGANOGRAMAES!$C$1:$N$6000,6,0)</f>
        <v>#N/A</v>
      </c>
      <c r="BI852" s="19" t="e">
        <f>VLOOKUP(AE852,ORGANOGRAMAES!$C$1:$N$6000,7,0)</f>
        <v>#N/A</v>
      </c>
      <c r="BJ852" s="19" t="e">
        <f>VLOOKUP(AE852,ORGANOGRAMAES!$C$1:$N$6000,8,0)</f>
        <v>#N/A</v>
      </c>
      <c r="BK852" s="19" t="e">
        <f>VLOOKUP(AE852,ORGANOGRAMAES!$C$1:$N$6000,9,0)</f>
        <v>#N/A</v>
      </c>
      <c r="BL852" s="19" t="e">
        <f>VLOOKUP(AE852,ORGANOGRAMAES!$C$1:$N$6000,10,0)</f>
        <v>#N/A</v>
      </c>
      <c r="BM852" s="19" t="e">
        <f>VLOOKUP(AE852,ORGANOGRAMAES!$C$1:$N$6000,11,0)</f>
        <v>#N/A</v>
      </c>
      <c r="BN852" s="19" t="e">
        <f>VLOOKUP(AE852,ORGANOGRAMAES!$C$1:$N$6000,12,0)</f>
        <v>#N/A</v>
      </c>
      <c r="BP852" s="19" t="str">
        <f t="shared" si="245"/>
        <v>-</v>
      </c>
      <c r="BQ852" s="19" t="str">
        <f t="shared" si="246"/>
        <v>-</v>
      </c>
      <c r="BR852" s="19" t="str">
        <f t="shared" si="247"/>
        <v>-</v>
      </c>
      <c r="BS852" s="19" t="str">
        <f t="shared" si="248"/>
        <v>-</v>
      </c>
      <c r="BT852" s="19" t="str">
        <f t="shared" si="249"/>
        <v>-</v>
      </c>
      <c r="BU852" s="19" t="str">
        <f t="shared" si="250"/>
        <v>-</v>
      </c>
      <c r="BV852" s="19" t="str">
        <f t="shared" si="251"/>
        <v>-</v>
      </c>
      <c r="BW852" s="19" t="str">
        <f t="shared" si="252"/>
        <v>-</v>
      </c>
      <c r="BX852" s="19" t="str">
        <f t="shared" si="253"/>
        <v>-</v>
      </c>
      <c r="BY852" s="19" t="str">
        <f t="shared" si="254"/>
        <v>-</v>
      </c>
      <c r="BZ852" s="19" t="str">
        <f t="shared" si="255"/>
        <v>-</v>
      </c>
    </row>
    <row r="853" spans="1:78">
      <c r="A853" s="106" t="str">
        <f t="shared" si="256"/>
        <v>22.1.00.00.00.00.00</v>
      </c>
      <c r="B853" s="106">
        <f t="shared" ref="B853:B916" si="257">+B852</f>
        <v>22</v>
      </c>
      <c r="C853" s="107" t="str">
        <f t="shared" si="240"/>
        <v>1</v>
      </c>
      <c r="D853" s="32" t="s">
        <v>7024</v>
      </c>
      <c r="E853" s="32" t="s">
        <v>7024</v>
      </c>
      <c r="F853" s="32" t="s">
        <v>7024</v>
      </c>
      <c r="G853" s="32" t="s">
        <v>7024</v>
      </c>
      <c r="H853" s="32" t="s">
        <v>7024</v>
      </c>
      <c r="I853" s="33"/>
      <c r="J853" s="17" t="s">
        <v>93</v>
      </c>
      <c r="K853" s="150" t="str">
        <f t="shared" si="241"/>
        <v>-</v>
      </c>
      <c r="L853" s="123"/>
      <c r="M853" s="123"/>
      <c r="N853" s="123"/>
      <c r="O853" s="123"/>
      <c r="P853" s="123"/>
      <c r="Q853" s="123"/>
      <c r="AC853" s="50" t="str">
        <f t="shared" si="243"/>
        <v>22.1</v>
      </c>
      <c r="AD853" s="19">
        <f t="shared" si="244"/>
        <v>832</v>
      </c>
      <c r="AE853" s="49" t="str">
        <f t="shared" si="242"/>
        <v>22.1832</v>
      </c>
      <c r="BD853" s="19" t="e">
        <f>VLOOKUP(AE853,ORGANOGRAMAES!$C$1:$N$6000,2,0)</f>
        <v>#N/A</v>
      </c>
      <c r="BE853" s="19" t="e">
        <f>VLOOKUP(AE853,ORGANOGRAMAES!$C$1:$N$6000,3,0)</f>
        <v>#N/A</v>
      </c>
      <c r="BF853" s="19" t="e">
        <f>VLOOKUP(AE853,ORGANOGRAMAES!$C$1:$N$6000,4,0)</f>
        <v>#N/A</v>
      </c>
      <c r="BG853" s="19" t="e">
        <f>VLOOKUP(AE853,ORGANOGRAMAES!$C$1:$N$6000,5,0)</f>
        <v>#N/A</v>
      </c>
      <c r="BH853" s="19" t="e">
        <f>VLOOKUP(AE853,ORGANOGRAMAES!$C$1:$N$6000,6,0)</f>
        <v>#N/A</v>
      </c>
      <c r="BI853" s="19" t="e">
        <f>VLOOKUP(AE853,ORGANOGRAMAES!$C$1:$N$6000,7,0)</f>
        <v>#N/A</v>
      </c>
      <c r="BJ853" s="19" t="e">
        <f>VLOOKUP(AE853,ORGANOGRAMAES!$C$1:$N$6000,8,0)</f>
        <v>#N/A</v>
      </c>
      <c r="BK853" s="19" t="e">
        <f>VLOOKUP(AE853,ORGANOGRAMAES!$C$1:$N$6000,9,0)</f>
        <v>#N/A</v>
      </c>
      <c r="BL853" s="19" t="e">
        <f>VLOOKUP(AE853,ORGANOGRAMAES!$C$1:$N$6000,10,0)</f>
        <v>#N/A</v>
      </c>
      <c r="BM853" s="19" t="e">
        <f>VLOOKUP(AE853,ORGANOGRAMAES!$C$1:$N$6000,11,0)</f>
        <v>#N/A</v>
      </c>
      <c r="BN853" s="19" t="e">
        <f>VLOOKUP(AE853,ORGANOGRAMAES!$C$1:$N$6000,12,0)</f>
        <v>#N/A</v>
      </c>
      <c r="BP853" s="19" t="str">
        <f t="shared" si="245"/>
        <v>-</v>
      </c>
      <c r="BQ853" s="19" t="str">
        <f t="shared" si="246"/>
        <v>-</v>
      </c>
      <c r="BR853" s="19" t="str">
        <f t="shared" si="247"/>
        <v>-</v>
      </c>
      <c r="BS853" s="19" t="str">
        <f t="shared" si="248"/>
        <v>-</v>
      </c>
      <c r="BT853" s="19" t="str">
        <f t="shared" si="249"/>
        <v>-</v>
      </c>
      <c r="BU853" s="19" t="str">
        <f t="shared" si="250"/>
        <v>-</v>
      </c>
      <c r="BV853" s="19" t="str">
        <f t="shared" si="251"/>
        <v>-</v>
      </c>
      <c r="BW853" s="19" t="str">
        <f t="shared" si="252"/>
        <v>-</v>
      </c>
      <c r="BX853" s="19" t="str">
        <f t="shared" si="253"/>
        <v>-</v>
      </c>
      <c r="BY853" s="19" t="str">
        <f t="shared" si="254"/>
        <v>-</v>
      </c>
      <c r="BZ853" s="19" t="str">
        <f t="shared" si="255"/>
        <v>-</v>
      </c>
    </row>
    <row r="854" spans="1:78">
      <c r="A854" s="106" t="str">
        <f t="shared" si="256"/>
        <v>22.1.00.00.00.00.00</v>
      </c>
      <c r="B854" s="106">
        <f t="shared" si="257"/>
        <v>22</v>
      </c>
      <c r="C854" s="107" t="str">
        <f t="shared" ref="C854:C917" si="258">+C853</f>
        <v>1</v>
      </c>
      <c r="D854" s="32" t="s">
        <v>7024</v>
      </c>
      <c r="E854" s="32" t="s">
        <v>7024</v>
      </c>
      <c r="F854" s="32" t="s">
        <v>7024</v>
      </c>
      <c r="G854" s="32" t="s">
        <v>7024</v>
      </c>
      <c r="H854" s="32" t="s">
        <v>7024</v>
      </c>
      <c r="I854" s="33"/>
      <c r="J854" s="17" t="s">
        <v>93</v>
      </c>
      <c r="K854" s="150" t="str">
        <f t="shared" ref="K854:K917" si="259">IFERROR(+VLOOKUP(I854,$BC$18:$BN$1031,4,0),"-")</f>
        <v>-</v>
      </c>
      <c r="L854" s="123"/>
      <c r="M854" s="123"/>
      <c r="N854" s="123"/>
      <c r="O854" s="123"/>
      <c r="P854" s="123"/>
      <c r="Q854" s="123"/>
      <c r="AC854" s="50" t="str">
        <f t="shared" si="243"/>
        <v>22.1</v>
      </c>
      <c r="AD854" s="19">
        <f t="shared" si="244"/>
        <v>833</v>
      </c>
      <c r="AE854" s="49" t="str">
        <f t="shared" si="242"/>
        <v>22.1833</v>
      </c>
      <c r="BD854" s="19" t="e">
        <f>VLOOKUP(AE854,ORGANOGRAMAES!$C$1:$N$6000,2,0)</f>
        <v>#N/A</v>
      </c>
      <c r="BE854" s="19" t="e">
        <f>VLOOKUP(AE854,ORGANOGRAMAES!$C$1:$N$6000,3,0)</f>
        <v>#N/A</v>
      </c>
      <c r="BF854" s="19" t="e">
        <f>VLOOKUP(AE854,ORGANOGRAMAES!$C$1:$N$6000,4,0)</f>
        <v>#N/A</v>
      </c>
      <c r="BG854" s="19" t="e">
        <f>VLOOKUP(AE854,ORGANOGRAMAES!$C$1:$N$6000,5,0)</f>
        <v>#N/A</v>
      </c>
      <c r="BH854" s="19" t="e">
        <f>VLOOKUP(AE854,ORGANOGRAMAES!$C$1:$N$6000,6,0)</f>
        <v>#N/A</v>
      </c>
      <c r="BI854" s="19" t="e">
        <f>VLOOKUP(AE854,ORGANOGRAMAES!$C$1:$N$6000,7,0)</f>
        <v>#N/A</v>
      </c>
      <c r="BJ854" s="19" t="e">
        <f>VLOOKUP(AE854,ORGANOGRAMAES!$C$1:$N$6000,8,0)</f>
        <v>#N/A</v>
      </c>
      <c r="BK854" s="19" t="e">
        <f>VLOOKUP(AE854,ORGANOGRAMAES!$C$1:$N$6000,9,0)</f>
        <v>#N/A</v>
      </c>
      <c r="BL854" s="19" t="e">
        <f>VLOOKUP(AE854,ORGANOGRAMAES!$C$1:$N$6000,10,0)</f>
        <v>#N/A</v>
      </c>
      <c r="BM854" s="19" t="e">
        <f>VLOOKUP(AE854,ORGANOGRAMAES!$C$1:$N$6000,11,0)</f>
        <v>#N/A</v>
      </c>
      <c r="BN854" s="19" t="e">
        <f>VLOOKUP(AE854,ORGANOGRAMAES!$C$1:$N$6000,12,0)</f>
        <v>#N/A</v>
      </c>
      <c r="BP854" s="19" t="str">
        <f t="shared" si="245"/>
        <v>-</v>
      </c>
      <c r="BQ854" s="19" t="str">
        <f t="shared" si="246"/>
        <v>-</v>
      </c>
      <c r="BR854" s="19" t="str">
        <f t="shared" si="247"/>
        <v>-</v>
      </c>
      <c r="BS854" s="19" t="str">
        <f t="shared" si="248"/>
        <v>-</v>
      </c>
      <c r="BT854" s="19" t="str">
        <f t="shared" si="249"/>
        <v>-</v>
      </c>
      <c r="BU854" s="19" t="str">
        <f t="shared" si="250"/>
        <v>-</v>
      </c>
      <c r="BV854" s="19" t="str">
        <f t="shared" si="251"/>
        <v>-</v>
      </c>
      <c r="BW854" s="19" t="str">
        <f t="shared" si="252"/>
        <v>-</v>
      </c>
      <c r="BX854" s="19" t="str">
        <f t="shared" si="253"/>
        <v>-</v>
      </c>
      <c r="BY854" s="19" t="str">
        <f t="shared" si="254"/>
        <v>-</v>
      </c>
      <c r="BZ854" s="19" t="str">
        <f t="shared" si="255"/>
        <v>-</v>
      </c>
    </row>
    <row r="855" spans="1:78">
      <c r="A855" s="106" t="str">
        <f t="shared" si="256"/>
        <v>22.1.00.00.00.00.00</v>
      </c>
      <c r="B855" s="106">
        <f t="shared" si="257"/>
        <v>22</v>
      </c>
      <c r="C855" s="107" t="str">
        <f t="shared" si="258"/>
        <v>1</v>
      </c>
      <c r="D855" s="32" t="s">
        <v>7024</v>
      </c>
      <c r="E855" s="32" t="s">
        <v>7024</v>
      </c>
      <c r="F855" s="32" t="s">
        <v>7024</v>
      </c>
      <c r="G855" s="32" t="s">
        <v>7024</v>
      </c>
      <c r="H855" s="32" t="s">
        <v>7024</v>
      </c>
      <c r="I855" s="33"/>
      <c r="J855" s="17" t="s">
        <v>93</v>
      </c>
      <c r="K855" s="150" t="str">
        <f t="shared" si="259"/>
        <v>-</v>
      </c>
      <c r="L855" s="123"/>
      <c r="M855" s="123"/>
      <c r="N855" s="123"/>
      <c r="O855" s="123"/>
      <c r="P855" s="123"/>
      <c r="Q855" s="123"/>
      <c r="AC855" s="50" t="str">
        <f t="shared" si="243"/>
        <v>22.1</v>
      </c>
      <c r="AD855" s="19">
        <f t="shared" si="244"/>
        <v>834</v>
      </c>
      <c r="AE855" s="49" t="str">
        <f t="shared" ref="AE855:AE918" si="260">+CONCATENATE(AC855,AD855)</f>
        <v>22.1834</v>
      </c>
      <c r="BD855" s="19" t="e">
        <f>VLOOKUP(AE855,ORGANOGRAMAES!$C$1:$N$6000,2,0)</f>
        <v>#N/A</v>
      </c>
      <c r="BE855" s="19" t="e">
        <f>VLOOKUP(AE855,ORGANOGRAMAES!$C$1:$N$6000,3,0)</f>
        <v>#N/A</v>
      </c>
      <c r="BF855" s="19" t="e">
        <f>VLOOKUP(AE855,ORGANOGRAMAES!$C$1:$N$6000,4,0)</f>
        <v>#N/A</v>
      </c>
      <c r="BG855" s="19" t="e">
        <f>VLOOKUP(AE855,ORGANOGRAMAES!$C$1:$N$6000,5,0)</f>
        <v>#N/A</v>
      </c>
      <c r="BH855" s="19" t="e">
        <f>VLOOKUP(AE855,ORGANOGRAMAES!$C$1:$N$6000,6,0)</f>
        <v>#N/A</v>
      </c>
      <c r="BI855" s="19" t="e">
        <f>VLOOKUP(AE855,ORGANOGRAMAES!$C$1:$N$6000,7,0)</f>
        <v>#N/A</v>
      </c>
      <c r="BJ855" s="19" t="e">
        <f>VLOOKUP(AE855,ORGANOGRAMAES!$C$1:$N$6000,8,0)</f>
        <v>#N/A</v>
      </c>
      <c r="BK855" s="19" t="e">
        <f>VLOOKUP(AE855,ORGANOGRAMAES!$C$1:$N$6000,9,0)</f>
        <v>#N/A</v>
      </c>
      <c r="BL855" s="19" t="e">
        <f>VLOOKUP(AE855,ORGANOGRAMAES!$C$1:$N$6000,10,0)</f>
        <v>#N/A</v>
      </c>
      <c r="BM855" s="19" t="e">
        <f>VLOOKUP(AE855,ORGANOGRAMAES!$C$1:$N$6000,11,0)</f>
        <v>#N/A</v>
      </c>
      <c r="BN855" s="19" t="e">
        <f>VLOOKUP(AE855,ORGANOGRAMAES!$C$1:$N$6000,12,0)</f>
        <v>#N/A</v>
      </c>
      <c r="BP855" s="19" t="str">
        <f t="shared" si="245"/>
        <v>-</v>
      </c>
      <c r="BQ855" s="19" t="str">
        <f t="shared" si="246"/>
        <v>-</v>
      </c>
      <c r="BR855" s="19" t="str">
        <f t="shared" si="247"/>
        <v>-</v>
      </c>
      <c r="BS855" s="19" t="str">
        <f t="shared" si="248"/>
        <v>-</v>
      </c>
      <c r="BT855" s="19" t="str">
        <f t="shared" si="249"/>
        <v>-</v>
      </c>
      <c r="BU855" s="19" t="str">
        <f t="shared" si="250"/>
        <v>-</v>
      </c>
      <c r="BV855" s="19" t="str">
        <f t="shared" si="251"/>
        <v>-</v>
      </c>
      <c r="BW855" s="19" t="str">
        <f t="shared" si="252"/>
        <v>-</v>
      </c>
      <c r="BX855" s="19" t="str">
        <f t="shared" si="253"/>
        <v>-</v>
      </c>
      <c r="BY855" s="19" t="str">
        <f t="shared" si="254"/>
        <v>-</v>
      </c>
      <c r="BZ855" s="19" t="str">
        <f t="shared" si="255"/>
        <v>-</v>
      </c>
    </row>
    <row r="856" spans="1:78">
      <c r="A856" s="106" t="str">
        <f t="shared" si="256"/>
        <v>22.1.00.00.00.00.00</v>
      </c>
      <c r="B856" s="106">
        <f t="shared" si="257"/>
        <v>22</v>
      </c>
      <c r="C856" s="107" t="str">
        <f t="shared" si="258"/>
        <v>1</v>
      </c>
      <c r="D856" s="32" t="s">
        <v>7024</v>
      </c>
      <c r="E856" s="32" t="s">
        <v>7024</v>
      </c>
      <c r="F856" s="32" t="s">
        <v>7024</v>
      </c>
      <c r="G856" s="32" t="s">
        <v>7024</v>
      </c>
      <c r="H856" s="32" t="s">
        <v>7024</v>
      </c>
      <c r="I856" s="33"/>
      <c r="J856" s="17" t="s">
        <v>93</v>
      </c>
      <c r="K856" s="150" t="str">
        <f t="shared" si="259"/>
        <v>-</v>
      </c>
      <c r="L856" s="123"/>
      <c r="M856" s="123"/>
      <c r="N856" s="123"/>
      <c r="O856" s="123"/>
      <c r="P856" s="123"/>
      <c r="Q856" s="123"/>
      <c r="AC856" s="50" t="str">
        <f t="shared" ref="AC856:AC919" si="261">+AC855</f>
        <v>22.1</v>
      </c>
      <c r="AD856" s="19">
        <f t="shared" ref="AD856:AD919" si="262">+AD855+1</f>
        <v>835</v>
      </c>
      <c r="AE856" s="49" t="str">
        <f t="shared" si="260"/>
        <v>22.1835</v>
      </c>
      <c r="BD856" s="19" t="e">
        <f>VLOOKUP(AE856,ORGANOGRAMAES!$C$1:$N$6000,2,0)</f>
        <v>#N/A</v>
      </c>
      <c r="BE856" s="19" t="e">
        <f>VLOOKUP(AE856,ORGANOGRAMAES!$C$1:$N$6000,3,0)</f>
        <v>#N/A</v>
      </c>
      <c r="BF856" s="19" t="e">
        <f>VLOOKUP(AE856,ORGANOGRAMAES!$C$1:$N$6000,4,0)</f>
        <v>#N/A</v>
      </c>
      <c r="BG856" s="19" t="e">
        <f>VLOOKUP(AE856,ORGANOGRAMAES!$C$1:$N$6000,5,0)</f>
        <v>#N/A</v>
      </c>
      <c r="BH856" s="19" t="e">
        <f>VLOOKUP(AE856,ORGANOGRAMAES!$C$1:$N$6000,6,0)</f>
        <v>#N/A</v>
      </c>
      <c r="BI856" s="19" t="e">
        <f>VLOOKUP(AE856,ORGANOGRAMAES!$C$1:$N$6000,7,0)</f>
        <v>#N/A</v>
      </c>
      <c r="BJ856" s="19" t="e">
        <f>VLOOKUP(AE856,ORGANOGRAMAES!$C$1:$N$6000,8,0)</f>
        <v>#N/A</v>
      </c>
      <c r="BK856" s="19" t="e">
        <f>VLOOKUP(AE856,ORGANOGRAMAES!$C$1:$N$6000,9,0)</f>
        <v>#N/A</v>
      </c>
      <c r="BL856" s="19" t="e">
        <f>VLOOKUP(AE856,ORGANOGRAMAES!$C$1:$N$6000,10,0)</f>
        <v>#N/A</v>
      </c>
      <c r="BM856" s="19" t="e">
        <f>VLOOKUP(AE856,ORGANOGRAMAES!$C$1:$N$6000,11,0)</f>
        <v>#N/A</v>
      </c>
      <c r="BN856" s="19" t="e">
        <f>VLOOKUP(AE856,ORGANOGRAMAES!$C$1:$N$6000,12,0)</f>
        <v>#N/A</v>
      </c>
      <c r="BP856" s="19" t="str">
        <f t="shared" si="245"/>
        <v>-</v>
      </c>
      <c r="BQ856" s="19" t="str">
        <f t="shared" si="246"/>
        <v>-</v>
      </c>
      <c r="BR856" s="19" t="str">
        <f t="shared" si="247"/>
        <v>-</v>
      </c>
      <c r="BS856" s="19" t="str">
        <f t="shared" si="248"/>
        <v>-</v>
      </c>
      <c r="BT856" s="19" t="str">
        <f t="shared" si="249"/>
        <v>-</v>
      </c>
      <c r="BU856" s="19" t="str">
        <f t="shared" si="250"/>
        <v>-</v>
      </c>
      <c r="BV856" s="19" t="str">
        <f t="shared" si="251"/>
        <v>-</v>
      </c>
      <c r="BW856" s="19" t="str">
        <f t="shared" si="252"/>
        <v>-</v>
      </c>
      <c r="BX856" s="19" t="str">
        <f t="shared" si="253"/>
        <v>-</v>
      </c>
      <c r="BY856" s="19" t="str">
        <f t="shared" si="254"/>
        <v>-</v>
      </c>
      <c r="BZ856" s="19" t="str">
        <f t="shared" si="255"/>
        <v>-</v>
      </c>
    </row>
    <row r="857" spans="1:78">
      <c r="A857" s="106" t="str">
        <f t="shared" si="256"/>
        <v>22.1.00.00.00.00.00</v>
      </c>
      <c r="B857" s="106">
        <f t="shared" si="257"/>
        <v>22</v>
      </c>
      <c r="C857" s="107" t="str">
        <f t="shared" si="258"/>
        <v>1</v>
      </c>
      <c r="D857" s="32" t="s">
        <v>7024</v>
      </c>
      <c r="E857" s="32" t="s">
        <v>7024</v>
      </c>
      <c r="F857" s="32" t="s">
        <v>7024</v>
      </c>
      <c r="G857" s="32" t="s">
        <v>7024</v>
      </c>
      <c r="H857" s="32" t="s">
        <v>7024</v>
      </c>
      <c r="I857" s="33"/>
      <c r="J857" s="17" t="s">
        <v>93</v>
      </c>
      <c r="K857" s="150" t="str">
        <f t="shared" si="259"/>
        <v>-</v>
      </c>
      <c r="L857" s="123"/>
      <c r="M857" s="123"/>
      <c r="N857" s="123"/>
      <c r="O857" s="123"/>
      <c r="P857" s="123"/>
      <c r="Q857" s="123"/>
      <c r="AC857" s="50" t="str">
        <f t="shared" si="261"/>
        <v>22.1</v>
      </c>
      <c r="AD857" s="19">
        <f t="shared" si="262"/>
        <v>836</v>
      </c>
      <c r="AE857" s="49" t="str">
        <f t="shared" si="260"/>
        <v>22.1836</v>
      </c>
      <c r="BD857" s="19" t="e">
        <f>VLOOKUP(AE857,ORGANOGRAMAES!$C$1:$N$6000,2,0)</f>
        <v>#N/A</v>
      </c>
      <c r="BE857" s="19" t="e">
        <f>VLOOKUP(AE857,ORGANOGRAMAES!$C$1:$N$6000,3,0)</f>
        <v>#N/A</v>
      </c>
      <c r="BF857" s="19" t="e">
        <f>VLOOKUP(AE857,ORGANOGRAMAES!$C$1:$N$6000,4,0)</f>
        <v>#N/A</v>
      </c>
      <c r="BG857" s="19" t="e">
        <f>VLOOKUP(AE857,ORGANOGRAMAES!$C$1:$N$6000,5,0)</f>
        <v>#N/A</v>
      </c>
      <c r="BH857" s="19" t="e">
        <f>VLOOKUP(AE857,ORGANOGRAMAES!$C$1:$N$6000,6,0)</f>
        <v>#N/A</v>
      </c>
      <c r="BI857" s="19" t="e">
        <f>VLOOKUP(AE857,ORGANOGRAMAES!$C$1:$N$6000,7,0)</f>
        <v>#N/A</v>
      </c>
      <c r="BJ857" s="19" t="e">
        <f>VLOOKUP(AE857,ORGANOGRAMAES!$C$1:$N$6000,8,0)</f>
        <v>#N/A</v>
      </c>
      <c r="BK857" s="19" t="e">
        <f>VLOOKUP(AE857,ORGANOGRAMAES!$C$1:$N$6000,9,0)</f>
        <v>#N/A</v>
      </c>
      <c r="BL857" s="19" t="e">
        <f>VLOOKUP(AE857,ORGANOGRAMAES!$C$1:$N$6000,10,0)</f>
        <v>#N/A</v>
      </c>
      <c r="BM857" s="19" t="e">
        <f>VLOOKUP(AE857,ORGANOGRAMAES!$C$1:$N$6000,11,0)</f>
        <v>#N/A</v>
      </c>
      <c r="BN857" s="19" t="e">
        <f>VLOOKUP(AE857,ORGANOGRAMAES!$C$1:$N$6000,12,0)</f>
        <v>#N/A</v>
      </c>
      <c r="BP857" s="19" t="str">
        <f t="shared" si="245"/>
        <v>-</v>
      </c>
      <c r="BQ857" s="19" t="str">
        <f t="shared" si="246"/>
        <v>-</v>
      </c>
      <c r="BR857" s="19" t="str">
        <f t="shared" si="247"/>
        <v>-</v>
      </c>
      <c r="BS857" s="19" t="str">
        <f t="shared" si="248"/>
        <v>-</v>
      </c>
      <c r="BT857" s="19" t="str">
        <f t="shared" si="249"/>
        <v>-</v>
      </c>
      <c r="BU857" s="19" t="str">
        <f t="shared" si="250"/>
        <v>-</v>
      </c>
      <c r="BV857" s="19" t="str">
        <f t="shared" si="251"/>
        <v>-</v>
      </c>
      <c r="BW857" s="19" t="str">
        <f t="shared" si="252"/>
        <v>-</v>
      </c>
      <c r="BX857" s="19" t="str">
        <f t="shared" si="253"/>
        <v>-</v>
      </c>
      <c r="BY857" s="19" t="str">
        <f t="shared" si="254"/>
        <v>-</v>
      </c>
      <c r="BZ857" s="19" t="str">
        <f t="shared" si="255"/>
        <v>-</v>
      </c>
    </row>
    <row r="858" spans="1:78">
      <c r="A858" s="106" t="str">
        <f t="shared" si="256"/>
        <v>22.1.00.00.00.00.00</v>
      </c>
      <c r="B858" s="106">
        <f t="shared" si="257"/>
        <v>22</v>
      </c>
      <c r="C858" s="107" t="str">
        <f t="shared" si="258"/>
        <v>1</v>
      </c>
      <c r="D858" s="32" t="s">
        <v>7024</v>
      </c>
      <c r="E858" s="32" t="s">
        <v>7024</v>
      </c>
      <c r="F858" s="32" t="s">
        <v>7024</v>
      </c>
      <c r="G858" s="32" t="s">
        <v>7024</v>
      </c>
      <c r="H858" s="32" t="s">
        <v>7024</v>
      </c>
      <c r="I858" s="33"/>
      <c r="J858" s="17" t="s">
        <v>93</v>
      </c>
      <c r="K858" s="150" t="str">
        <f t="shared" si="259"/>
        <v>-</v>
      </c>
      <c r="L858" s="123"/>
      <c r="M858" s="123"/>
      <c r="N858" s="123"/>
      <c r="O858" s="123"/>
      <c r="P858" s="123"/>
      <c r="Q858" s="123"/>
      <c r="AC858" s="50" t="str">
        <f t="shared" si="261"/>
        <v>22.1</v>
      </c>
      <c r="AD858" s="19">
        <f t="shared" si="262"/>
        <v>837</v>
      </c>
      <c r="AE858" s="49" t="str">
        <f t="shared" si="260"/>
        <v>22.1837</v>
      </c>
      <c r="BD858" s="19" t="e">
        <f>VLOOKUP(AE858,ORGANOGRAMAES!$C$1:$N$6000,2,0)</f>
        <v>#N/A</v>
      </c>
      <c r="BE858" s="19" t="e">
        <f>VLOOKUP(AE858,ORGANOGRAMAES!$C$1:$N$6000,3,0)</f>
        <v>#N/A</v>
      </c>
      <c r="BF858" s="19" t="e">
        <f>VLOOKUP(AE858,ORGANOGRAMAES!$C$1:$N$6000,4,0)</f>
        <v>#N/A</v>
      </c>
      <c r="BG858" s="19" t="e">
        <f>VLOOKUP(AE858,ORGANOGRAMAES!$C$1:$N$6000,5,0)</f>
        <v>#N/A</v>
      </c>
      <c r="BH858" s="19" t="e">
        <f>VLOOKUP(AE858,ORGANOGRAMAES!$C$1:$N$6000,6,0)</f>
        <v>#N/A</v>
      </c>
      <c r="BI858" s="19" t="e">
        <f>VLOOKUP(AE858,ORGANOGRAMAES!$C$1:$N$6000,7,0)</f>
        <v>#N/A</v>
      </c>
      <c r="BJ858" s="19" t="e">
        <f>VLOOKUP(AE858,ORGANOGRAMAES!$C$1:$N$6000,8,0)</f>
        <v>#N/A</v>
      </c>
      <c r="BK858" s="19" t="e">
        <f>VLOOKUP(AE858,ORGANOGRAMAES!$C$1:$N$6000,9,0)</f>
        <v>#N/A</v>
      </c>
      <c r="BL858" s="19" t="e">
        <f>VLOOKUP(AE858,ORGANOGRAMAES!$C$1:$N$6000,10,0)</f>
        <v>#N/A</v>
      </c>
      <c r="BM858" s="19" t="e">
        <f>VLOOKUP(AE858,ORGANOGRAMAES!$C$1:$N$6000,11,0)</f>
        <v>#N/A</v>
      </c>
      <c r="BN858" s="19" t="e">
        <f>VLOOKUP(AE858,ORGANOGRAMAES!$C$1:$N$6000,12,0)</f>
        <v>#N/A</v>
      </c>
      <c r="BP858" s="19" t="str">
        <f t="shared" si="245"/>
        <v>-</v>
      </c>
      <c r="BQ858" s="19" t="str">
        <f t="shared" si="246"/>
        <v>-</v>
      </c>
      <c r="BR858" s="19" t="str">
        <f t="shared" si="247"/>
        <v>-</v>
      </c>
      <c r="BS858" s="19" t="str">
        <f t="shared" si="248"/>
        <v>-</v>
      </c>
      <c r="BT858" s="19" t="str">
        <f t="shared" si="249"/>
        <v>-</v>
      </c>
      <c r="BU858" s="19" t="str">
        <f t="shared" si="250"/>
        <v>-</v>
      </c>
      <c r="BV858" s="19" t="str">
        <f t="shared" si="251"/>
        <v>-</v>
      </c>
      <c r="BW858" s="19" t="str">
        <f t="shared" si="252"/>
        <v>-</v>
      </c>
      <c r="BX858" s="19" t="str">
        <f t="shared" si="253"/>
        <v>-</v>
      </c>
      <c r="BY858" s="19" t="str">
        <f t="shared" si="254"/>
        <v>-</v>
      </c>
      <c r="BZ858" s="19" t="str">
        <f t="shared" si="255"/>
        <v>-</v>
      </c>
    </row>
    <row r="859" spans="1:78">
      <c r="A859" s="106" t="str">
        <f t="shared" si="256"/>
        <v>22.1.00.00.00.00.00</v>
      </c>
      <c r="B859" s="106">
        <f t="shared" si="257"/>
        <v>22</v>
      </c>
      <c r="C859" s="107" t="str">
        <f t="shared" si="258"/>
        <v>1</v>
      </c>
      <c r="D859" s="32" t="s">
        <v>7024</v>
      </c>
      <c r="E859" s="32" t="s">
        <v>7024</v>
      </c>
      <c r="F859" s="32" t="s">
        <v>7024</v>
      </c>
      <c r="G859" s="32" t="s">
        <v>7024</v>
      </c>
      <c r="H859" s="32" t="s">
        <v>7024</v>
      </c>
      <c r="I859" s="33"/>
      <c r="J859" s="17" t="s">
        <v>93</v>
      </c>
      <c r="K859" s="150" t="str">
        <f t="shared" si="259"/>
        <v>-</v>
      </c>
      <c r="L859" s="123"/>
      <c r="M859" s="123"/>
      <c r="N859" s="123"/>
      <c r="O859" s="123"/>
      <c r="P859" s="123"/>
      <c r="Q859" s="123"/>
      <c r="AC859" s="50" t="str">
        <f t="shared" si="261"/>
        <v>22.1</v>
      </c>
      <c r="AD859" s="19">
        <f t="shared" si="262"/>
        <v>838</v>
      </c>
      <c r="AE859" s="49" t="str">
        <f t="shared" si="260"/>
        <v>22.1838</v>
      </c>
      <c r="BD859" s="19" t="e">
        <f>VLOOKUP(AE859,ORGANOGRAMAES!$C$1:$N$6000,2,0)</f>
        <v>#N/A</v>
      </c>
      <c r="BE859" s="19" t="e">
        <f>VLOOKUP(AE859,ORGANOGRAMAES!$C$1:$N$6000,3,0)</f>
        <v>#N/A</v>
      </c>
      <c r="BF859" s="19" t="e">
        <f>VLOOKUP(AE859,ORGANOGRAMAES!$C$1:$N$6000,4,0)</f>
        <v>#N/A</v>
      </c>
      <c r="BG859" s="19" t="e">
        <f>VLOOKUP(AE859,ORGANOGRAMAES!$C$1:$N$6000,5,0)</f>
        <v>#N/A</v>
      </c>
      <c r="BH859" s="19" t="e">
        <f>VLOOKUP(AE859,ORGANOGRAMAES!$C$1:$N$6000,6,0)</f>
        <v>#N/A</v>
      </c>
      <c r="BI859" s="19" t="e">
        <f>VLOOKUP(AE859,ORGANOGRAMAES!$C$1:$N$6000,7,0)</f>
        <v>#N/A</v>
      </c>
      <c r="BJ859" s="19" t="e">
        <f>VLOOKUP(AE859,ORGANOGRAMAES!$C$1:$N$6000,8,0)</f>
        <v>#N/A</v>
      </c>
      <c r="BK859" s="19" t="e">
        <f>VLOOKUP(AE859,ORGANOGRAMAES!$C$1:$N$6000,9,0)</f>
        <v>#N/A</v>
      </c>
      <c r="BL859" s="19" t="e">
        <f>VLOOKUP(AE859,ORGANOGRAMAES!$C$1:$N$6000,10,0)</f>
        <v>#N/A</v>
      </c>
      <c r="BM859" s="19" t="e">
        <f>VLOOKUP(AE859,ORGANOGRAMAES!$C$1:$N$6000,11,0)</f>
        <v>#N/A</v>
      </c>
      <c r="BN859" s="19" t="e">
        <f>VLOOKUP(AE859,ORGANOGRAMAES!$C$1:$N$6000,12,0)</f>
        <v>#N/A</v>
      </c>
      <c r="BP859" s="19" t="str">
        <f t="shared" si="245"/>
        <v>-</v>
      </c>
      <c r="BQ859" s="19" t="str">
        <f t="shared" si="246"/>
        <v>-</v>
      </c>
      <c r="BR859" s="19" t="str">
        <f t="shared" si="247"/>
        <v>-</v>
      </c>
      <c r="BS859" s="19" t="str">
        <f t="shared" si="248"/>
        <v>-</v>
      </c>
      <c r="BT859" s="19" t="str">
        <f t="shared" si="249"/>
        <v>-</v>
      </c>
      <c r="BU859" s="19" t="str">
        <f t="shared" si="250"/>
        <v>-</v>
      </c>
      <c r="BV859" s="19" t="str">
        <f t="shared" si="251"/>
        <v>-</v>
      </c>
      <c r="BW859" s="19" t="str">
        <f t="shared" si="252"/>
        <v>-</v>
      </c>
      <c r="BX859" s="19" t="str">
        <f t="shared" si="253"/>
        <v>-</v>
      </c>
      <c r="BY859" s="19" t="str">
        <f t="shared" si="254"/>
        <v>-</v>
      </c>
      <c r="BZ859" s="19" t="str">
        <f t="shared" si="255"/>
        <v>-</v>
      </c>
    </row>
    <row r="860" spans="1:78">
      <c r="A860" s="106" t="str">
        <f t="shared" si="256"/>
        <v>22.1.00.00.00.00.00</v>
      </c>
      <c r="B860" s="106">
        <f t="shared" si="257"/>
        <v>22</v>
      </c>
      <c r="C860" s="107" t="str">
        <f t="shared" si="258"/>
        <v>1</v>
      </c>
      <c r="D860" s="32" t="s">
        <v>7024</v>
      </c>
      <c r="E860" s="32" t="s">
        <v>7024</v>
      </c>
      <c r="F860" s="32" t="s">
        <v>7024</v>
      </c>
      <c r="G860" s="32" t="s">
        <v>7024</v>
      </c>
      <c r="H860" s="32" t="s">
        <v>7024</v>
      </c>
      <c r="I860" s="33"/>
      <c r="J860" s="17" t="s">
        <v>93</v>
      </c>
      <c r="K860" s="150" t="str">
        <f t="shared" si="259"/>
        <v>-</v>
      </c>
      <c r="L860" s="123"/>
      <c r="M860" s="123"/>
      <c r="N860" s="123"/>
      <c r="O860" s="123"/>
      <c r="P860" s="123"/>
      <c r="Q860" s="123"/>
      <c r="AC860" s="50" t="str">
        <f t="shared" si="261"/>
        <v>22.1</v>
      </c>
      <c r="AD860" s="19">
        <f t="shared" si="262"/>
        <v>839</v>
      </c>
      <c r="AE860" s="49" t="str">
        <f t="shared" si="260"/>
        <v>22.1839</v>
      </c>
      <c r="BD860" s="19" t="e">
        <f>VLOOKUP(AE860,ORGANOGRAMAES!$C$1:$N$6000,2,0)</f>
        <v>#N/A</v>
      </c>
      <c r="BE860" s="19" t="e">
        <f>VLOOKUP(AE860,ORGANOGRAMAES!$C$1:$N$6000,3,0)</f>
        <v>#N/A</v>
      </c>
      <c r="BF860" s="19" t="e">
        <f>VLOOKUP(AE860,ORGANOGRAMAES!$C$1:$N$6000,4,0)</f>
        <v>#N/A</v>
      </c>
      <c r="BG860" s="19" t="e">
        <f>VLOOKUP(AE860,ORGANOGRAMAES!$C$1:$N$6000,5,0)</f>
        <v>#N/A</v>
      </c>
      <c r="BH860" s="19" t="e">
        <f>VLOOKUP(AE860,ORGANOGRAMAES!$C$1:$N$6000,6,0)</f>
        <v>#N/A</v>
      </c>
      <c r="BI860" s="19" t="e">
        <f>VLOOKUP(AE860,ORGANOGRAMAES!$C$1:$N$6000,7,0)</f>
        <v>#N/A</v>
      </c>
      <c r="BJ860" s="19" t="e">
        <f>VLOOKUP(AE860,ORGANOGRAMAES!$C$1:$N$6000,8,0)</f>
        <v>#N/A</v>
      </c>
      <c r="BK860" s="19" t="e">
        <f>VLOOKUP(AE860,ORGANOGRAMAES!$C$1:$N$6000,9,0)</f>
        <v>#N/A</v>
      </c>
      <c r="BL860" s="19" t="e">
        <f>VLOOKUP(AE860,ORGANOGRAMAES!$C$1:$N$6000,10,0)</f>
        <v>#N/A</v>
      </c>
      <c r="BM860" s="19" t="e">
        <f>VLOOKUP(AE860,ORGANOGRAMAES!$C$1:$N$6000,11,0)</f>
        <v>#N/A</v>
      </c>
      <c r="BN860" s="19" t="e">
        <f>VLOOKUP(AE860,ORGANOGRAMAES!$C$1:$N$6000,12,0)</f>
        <v>#N/A</v>
      </c>
      <c r="BP860" s="19" t="str">
        <f t="shared" si="245"/>
        <v>-</v>
      </c>
      <c r="BQ860" s="19" t="str">
        <f t="shared" si="246"/>
        <v>-</v>
      </c>
      <c r="BR860" s="19" t="str">
        <f t="shared" si="247"/>
        <v>-</v>
      </c>
      <c r="BS860" s="19" t="str">
        <f t="shared" si="248"/>
        <v>-</v>
      </c>
      <c r="BT860" s="19" t="str">
        <f t="shared" si="249"/>
        <v>-</v>
      </c>
      <c r="BU860" s="19" t="str">
        <f t="shared" si="250"/>
        <v>-</v>
      </c>
      <c r="BV860" s="19" t="str">
        <f t="shared" si="251"/>
        <v>-</v>
      </c>
      <c r="BW860" s="19" t="str">
        <f t="shared" si="252"/>
        <v>-</v>
      </c>
      <c r="BX860" s="19" t="str">
        <f t="shared" si="253"/>
        <v>-</v>
      </c>
      <c r="BY860" s="19" t="str">
        <f t="shared" si="254"/>
        <v>-</v>
      </c>
      <c r="BZ860" s="19" t="str">
        <f t="shared" si="255"/>
        <v>-</v>
      </c>
    </row>
    <row r="861" spans="1:78">
      <c r="A861" s="106" t="str">
        <f t="shared" si="256"/>
        <v>22.1.00.00.00.00.00</v>
      </c>
      <c r="B861" s="106">
        <f t="shared" si="257"/>
        <v>22</v>
      </c>
      <c r="C861" s="107" t="str">
        <f t="shared" si="258"/>
        <v>1</v>
      </c>
      <c r="D861" s="32" t="s">
        <v>7024</v>
      </c>
      <c r="E861" s="32" t="s">
        <v>7024</v>
      </c>
      <c r="F861" s="32" t="s">
        <v>7024</v>
      </c>
      <c r="G861" s="32" t="s">
        <v>7024</v>
      </c>
      <c r="H861" s="32" t="s">
        <v>7024</v>
      </c>
      <c r="I861" s="33"/>
      <c r="J861" s="17" t="s">
        <v>93</v>
      </c>
      <c r="K861" s="150" t="str">
        <f t="shared" si="259"/>
        <v>-</v>
      </c>
      <c r="L861" s="123"/>
      <c r="M861" s="123"/>
      <c r="N861" s="123"/>
      <c r="O861" s="123"/>
      <c r="P861" s="123"/>
      <c r="Q861" s="123"/>
      <c r="AC861" s="50" t="str">
        <f t="shared" si="261"/>
        <v>22.1</v>
      </c>
      <c r="AD861" s="19">
        <f t="shared" si="262"/>
        <v>840</v>
      </c>
      <c r="AE861" s="49" t="str">
        <f t="shared" si="260"/>
        <v>22.1840</v>
      </c>
      <c r="BD861" s="19" t="e">
        <f>VLOOKUP(AE861,ORGANOGRAMAES!$C$1:$N$6000,2,0)</f>
        <v>#N/A</v>
      </c>
      <c r="BE861" s="19" t="e">
        <f>VLOOKUP(AE861,ORGANOGRAMAES!$C$1:$N$6000,3,0)</f>
        <v>#N/A</v>
      </c>
      <c r="BF861" s="19" t="e">
        <f>VLOOKUP(AE861,ORGANOGRAMAES!$C$1:$N$6000,4,0)</f>
        <v>#N/A</v>
      </c>
      <c r="BG861" s="19" t="e">
        <f>VLOOKUP(AE861,ORGANOGRAMAES!$C$1:$N$6000,5,0)</f>
        <v>#N/A</v>
      </c>
      <c r="BH861" s="19" t="e">
        <f>VLOOKUP(AE861,ORGANOGRAMAES!$C$1:$N$6000,6,0)</f>
        <v>#N/A</v>
      </c>
      <c r="BI861" s="19" t="e">
        <f>VLOOKUP(AE861,ORGANOGRAMAES!$C$1:$N$6000,7,0)</f>
        <v>#N/A</v>
      </c>
      <c r="BJ861" s="19" t="e">
        <f>VLOOKUP(AE861,ORGANOGRAMAES!$C$1:$N$6000,8,0)</f>
        <v>#N/A</v>
      </c>
      <c r="BK861" s="19" t="e">
        <f>VLOOKUP(AE861,ORGANOGRAMAES!$C$1:$N$6000,9,0)</f>
        <v>#N/A</v>
      </c>
      <c r="BL861" s="19" t="e">
        <f>VLOOKUP(AE861,ORGANOGRAMAES!$C$1:$N$6000,10,0)</f>
        <v>#N/A</v>
      </c>
      <c r="BM861" s="19" t="e">
        <f>VLOOKUP(AE861,ORGANOGRAMAES!$C$1:$N$6000,11,0)</f>
        <v>#N/A</v>
      </c>
      <c r="BN861" s="19" t="e">
        <f>VLOOKUP(AE861,ORGANOGRAMAES!$C$1:$N$6000,12,0)</f>
        <v>#N/A</v>
      </c>
      <c r="BP861" s="19" t="str">
        <f t="shared" si="245"/>
        <v>-</v>
      </c>
      <c r="BQ861" s="19" t="str">
        <f t="shared" si="246"/>
        <v>-</v>
      </c>
      <c r="BR861" s="19" t="str">
        <f t="shared" si="247"/>
        <v>-</v>
      </c>
      <c r="BS861" s="19" t="str">
        <f t="shared" si="248"/>
        <v>-</v>
      </c>
      <c r="BT861" s="19" t="str">
        <f t="shared" si="249"/>
        <v>-</v>
      </c>
      <c r="BU861" s="19" t="str">
        <f t="shared" si="250"/>
        <v>-</v>
      </c>
      <c r="BV861" s="19" t="str">
        <f t="shared" si="251"/>
        <v>-</v>
      </c>
      <c r="BW861" s="19" t="str">
        <f t="shared" si="252"/>
        <v>-</v>
      </c>
      <c r="BX861" s="19" t="str">
        <f t="shared" si="253"/>
        <v>-</v>
      </c>
      <c r="BY861" s="19" t="str">
        <f t="shared" si="254"/>
        <v>-</v>
      </c>
      <c r="BZ861" s="19" t="str">
        <f t="shared" si="255"/>
        <v>-</v>
      </c>
    </row>
    <row r="862" spans="1:78">
      <c r="A862" s="106" t="str">
        <f t="shared" si="256"/>
        <v>22.1.00.00.00.00.00</v>
      </c>
      <c r="B862" s="106">
        <f t="shared" si="257"/>
        <v>22</v>
      </c>
      <c r="C862" s="107" t="str">
        <f t="shared" si="258"/>
        <v>1</v>
      </c>
      <c r="D862" s="32" t="s">
        <v>7024</v>
      </c>
      <c r="E862" s="32" t="s">
        <v>7024</v>
      </c>
      <c r="F862" s="32" t="s">
        <v>7024</v>
      </c>
      <c r="G862" s="32" t="s">
        <v>7024</v>
      </c>
      <c r="H862" s="32" t="s">
        <v>7024</v>
      </c>
      <c r="I862" s="33"/>
      <c r="J862" s="17" t="s">
        <v>93</v>
      </c>
      <c r="K862" s="150" t="str">
        <f t="shared" si="259"/>
        <v>-</v>
      </c>
      <c r="L862" s="123"/>
      <c r="M862" s="123"/>
      <c r="N862" s="123"/>
      <c r="O862" s="123"/>
      <c r="P862" s="123"/>
      <c r="Q862" s="123"/>
      <c r="AC862" s="50" t="str">
        <f t="shared" si="261"/>
        <v>22.1</v>
      </c>
      <c r="AD862" s="19">
        <f t="shared" si="262"/>
        <v>841</v>
      </c>
      <c r="AE862" s="49" t="str">
        <f t="shared" si="260"/>
        <v>22.1841</v>
      </c>
      <c r="BD862" s="19" t="e">
        <f>VLOOKUP(AE862,ORGANOGRAMAES!$C$1:$N$6000,2,0)</f>
        <v>#N/A</v>
      </c>
      <c r="BE862" s="19" t="e">
        <f>VLOOKUP(AE862,ORGANOGRAMAES!$C$1:$N$6000,3,0)</f>
        <v>#N/A</v>
      </c>
      <c r="BF862" s="19" t="e">
        <f>VLOOKUP(AE862,ORGANOGRAMAES!$C$1:$N$6000,4,0)</f>
        <v>#N/A</v>
      </c>
      <c r="BG862" s="19" t="e">
        <f>VLOOKUP(AE862,ORGANOGRAMAES!$C$1:$N$6000,5,0)</f>
        <v>#N/A</v>
      </c>
      <c r="BH862" s="19" t="e">
        <f>VLOOKUP(AE862,ORGANOGRAMAES!$C$1:$N$6000,6,0)</f>
        <v>#N/A</v>
      </c>
      <c r="BI862" s="19" t="e">
        <f>VLOOKUP(AE862,ORGANOGRAMAES!$C$1:$N$6000,7,0)</f>
        <v>#N/A</v>
      </c>
      <c r="BJ862" s="19" t="e">
        <f>VLOOKUP(AE862,ORGANOGRAMAES!$C$1:$N$6000,8,0)</f>
        <v>#N/A</v>
      </c>
      <c r="BK862" s="19" t="e">
        <f>VLOOKUP(AE862,ORGANOGRAMAES!$C$1:$N$6000,9,0)</f>
        <v>#N/A</v>
      </c>
      <c r="BL862" s="19" t="e">
        <f>VLOOKUP(AE862,ORGANOGRAMAES!$C$1:$N$6000,10,0)</f>
        <v>#N/A</v>
      </c>
      <c r="BM862" s="19" t="e">
        <f>VLOOKUP(AE862,ORGANOGRAMAES!$C$1:$N$6000,11,0)</f>
        <v>#N/A</v>
      </c>
      <c r="BN862" s="19" t="e">
        <f>VLOOKUP(AE862,ORGANOGRAMAES!$C$1:$N$6000,12,0)</f>
        <v>#N/A</v>
      </c>
      <c r="BP862" s="19" t="str">
        <f t="shared" si="245"/>
        <v>-</v>
      </c>
      <c r="BQ862" s="19" t="str">
        <f t="shared" si="246"/>
        <v>-</v>
      </c>
      <c r="BR862" s="19" t="str">
        <f t="shared" si="247"/>
        <v>-</v>
      </c>
      <c r="BS862" s="19" t="str">
        <f t="shared" si="248"/>
        <v>-</v>
      </c>
      <c r="BT862" s="19" t="str">
        <f t="shared" si="249"/>
        <v>-</v>
      </c>
      <c r="BU862" s="19" t="str">
        <f t="shared" si="250"/>
        <v>-</v>
      </c>
      <c r="BV862" s="19" t="str">
        <f t="shared" si="251"/>
        <v>-</v>
      </c>
      <c r="BW862" s="19" t="str">
        <f t="shared" si="252"/>
        <v>-</v>
      </c>
      <c r="BX862" s="19" t="str">
        <f t="shared" si="253"/>
        <v>-</v>
      </c>
      <c r="BY862" s="19" t="str">
        <f t="shared" si="254"/>
        <v>-</v>
      </c>
      <c r="BZ862" s="19" t="str">
        <f t="shared" si="255"/>
        <v>-</v>
      </c>
    </row>
    <row r="863" spans="1:78">
      <c r="A863" s="106" t="str">
        <f t="shared" si="256"/>
        <v>22.1.00.00.00.00.00</v>
      </c>
      <c r="B863" s="106">
        <f t="shared" si="257"/>
        <v>22</v>
      </c>
      <c r="C863" s="107" t="str">
        <f t="shared" si="258"/>
        <v>1</v>
      </c>
      <c r="D863" s="32" t="s">
        <v>7024</v>
      </c>
      <c r="E863" s="32" t="s">
        <v>7024</v>
      </c>
      <c r="F863" s="32" t="s">
        <v>7024</v>
      </c>
      <c r="G863" s="32" t="s">
        <v>7024</v>
      </c>
      <c r="H863" s="32" t="s">
        <v>7024</v>
      </c>
      <c r="I863" s="33"/>
      <c r="J863" s="17" t="s">
        <v>93</v>
      </c>
      <c r="K863" s="150" t="str">
        <f t="shared" si="259"/>
        <v>-</v>
      </c>
      <c r="L863" s="123"/>
      <c r="M863" s="123"/>
      <c r="N863" s="123"/>
      <c r="O863" s="123"/>
      <c r="P863" s="123"/>
      <c r="Q863" s="123"/>
      <c r="AC863" s="50" t="str">
        <f t="shared" si="261"/>
        <v>22.1</v>
      </c>
      <c r="AD863" s="19">
        <f t="shared" si="262"/>
        <v>842</v>
      </c>
      <c r="AE863" s="49" t="str">
        <f t="shared" si="260"/>
        <v>22.1842</v>
      </c>
      <c r="BD863" s="19" t="e">
        <f>VLOOKUP(AE863,ORGANOGRAMAES!$C$1:$N$6000,2,0)</f>
        <v>#N/A</v>
      </c>
      <c r="BE863" s="19" t="e">
        <f>VLOOKUP(AE863,ORGANOGRAMAES!$C$1:$N$6000,3,0)</f>
        <v>#N/A</v>
      </c>
      <c r="BF863" s="19" t="e">
        <f>VLOOKUP(AE863,ORGANOGRAMAES!$C$1:$N$6000,4,0)</f>
        <v>#N/A</v>
      </c>
      <c r="BG863" s="19" t="e">
        <f>VLOOKUP(AE863,ORGANOGRAMAES!$C$1:$N$6000,5,0)</f>
        <v>#N/A</v>
      </c>
      <c r="BH863" s="19" t="e">
        <f>VLOOKUP(AE863,ORGANOGRAMAES!$C$1:$N$6000,6,0)</f>
        <v>#N/A</v>
      </c>
      <c r="BI863" s="19" t="e">
        <f>VLOOKUP(AE863,ORGANOGRAMAES!$C$1:$N$6000,7,0)</f>
        <v>#N/A</v>
      </c>
      <c r="BJ863" s="19" t="e">
        <f>VLOOKUP(AE863,ORGANOGRAMAES!$C$1:$N$6000,8,0)</f>
        <v>#N/A</v>
      </c>
      <c r="BK863" s="19" t="e">
        <f>VLOOKUP(AE863,ORGANOGRAMAES!$C$1:$N$6000,9,0)</f>
        <v>#N/A</v>
      </c>
      <c r="BL863" s="19" t="e">
        <f>VLOOKUP(AE863,ORGANOGRAMAES!$C$1:$N$6000,10,0)</f>
        <v>#N/A</v>
      </c>
      <c r="BM863" s="19" t="e">
        <f>VLOOKUP(AE863,ORGANOGRAMAES!$C$1:$N$6000,11,0)</f>
        <v>#N/A</v>
      </c>
      <c r="BN863" s="19" t="e">
        <f>VLOOKUP(AE863,ORGANOGRAMAES!$C$1:$N$6000,12,0)</f>
        <v>#N/A</v>
      </c>
      <c r="BP863" s="19" t="str">
        <f t="shared" si="245"/>
        <v>-</v>
      </c>
      <c r="BQ863" s="19" t="str">
        <f t="shared" si="246"/>
        <v>-</v>
      </c>
      <c r="BR863" s="19" t="str">
        <f t="shared" si="247"/>
        <v>-</v>
      </c>
      <c r="BS863" s="19" t="str">
        <f t="shared" si="248"/>
        <v>-</v>
      </c>
      <c r="BT863" s="19" t="str">
        <f t="shared" si="249"/>
        <v>-</v>
      </c>
      <c r="BU863" s="19" t="str">
        <f t="shared" si="250"/>
        <v>-</v>
      </c>
      <c r="BV863" s="19" t="str">
        <f t="shared" si="251"/>
        <v>-</v>
      </c>
      <c r="BW863" s="19" t="str">
        <f t="shared" si="252"/>
        <v>-</v>
      </c>
      <c r="BX863" s="19" t="str">
        <f t="shared" si="253"/>
        <v>-</v>
      </c>
      <c r="BY863" s="19" t="str">
        <f t="shared" si="254"/>
        <v>-</v>
      </c>
      <c r="BZ863" s="19" t="str">
        <f t="shared" si="255"/>
        <v>-</v>
      </c>
    </row>
    <row r="864" spans="1:78">
      <c r="A864" s="106" t="str">
        <f t="shared" si="256"/>
        <v>22.1.00.00.00.00.00</v>
      </c>
      <c r="B864" s="106">
        <f t="shared" si="257"/>
        <v>22</v>
      </c>
      <c r="C864" s="107" t="str">
        <f t="shared" si="258"/>
        <v>1</v>
      </c>
      <c r="D864" s="32" t="s">
        <v>7024</v>
      </c>
      <c r="E864" s="32" t="s">
        <v>7024</v>
      </c>
      <c r="F864" s="32" t="s">
        <v>7024</v>
      </c>
      <c r="G864" s="32" t="s">
        <v>7024</v>
      </c>
      <c r="H864" s="32" t="s">
        <v>7024</v>
      </c>
      <c r="I864" s="33"/>
      <c r="J864" s="17" t="s">
        <v>93</v>
      </c>
      <c r="K864" s="150" t="str">
        <f t="shared" si="259"/>
        <v>-</v>
      </c>
      <c r="L864" s="123"/>
      <c r="M864" s="123"/>
      <c r="N864" s="123"/>
      <c r="O864" s="123"/>
      <c r="P864" s="123"/>
      <c r="Q864" s="123"/>
      <c r="AC864" s="50" t="str">
        <f t="shared" si="261"/>
        <v>22.1</v>
      </c>
      <c r="AD864" s="19">
        <f t="shared" si="262"/>
        <v>843</v>
      </c>
      <c r="AE864" s="49" t="str">
        <f t="shared" si="260"/>
        <v>22.1843</v>
      </c>
      <c r="BD864" s="19" t="e">
        <f>VLOOKUP(AE864,ORGANOGRAMAES!$C$1:$N$6000,2,0)</f>
        <v>#N/A</v>
      </c>
      <c r="BE864" s="19" t="e">
        <f>VLOOKUP(AE864,ORGANOGRAMAES!$C$1:$N$6000,3,0)</f>
        <v>#N/A</v>
      </c>
      <c r="BF864" s="19" t="e">
        <f>VLOOKUP(AE864,ORGANOGRAMAES!$C$1:$N$6000,4,0)</f>
        <v>#N/A</v>
      </c>
      <c r="BG864" s="19" t="e">
        <f>VLOOKUP(AE864,ORGANOGRAMAES!$C$1:$N$6000,5,0)</f>
        <v>#N/A</v>
      </c>
      <c r="BH864" s="19" t="e">
        <f>VLOOKUP(AE864,ORGANOGRAMAES!$C$1:$N$6000,6,0)</f>
        <v>#N/A</v>
      </c>
      <c r="BI864" s="19" t="e">
        <f>VLOOKUP(AE864,ORGANOGRAMAES!$C$1:$N$6000,7,0)</f>
        <v>#N/A</v>
      </c>
      <c r="BJ864" s="19" t="e">
        <f>VLOOKUP(AE864,ORGANOGRAMAES!$C$1:$N$6000,8,0)</f>
        <v>#N/A</v>
      </c>
      <c r="BK864" s="19" t="e">
        <f>VLOOKUP(AE864,ORGANOGRAMAES!$C$1:$N$6000,9,0)</f>
        <v>#N/A</v>
      </c>
      <c r="BL864" s="19" t="e">
        <f>VLOOKUP(AE864,ORGANOGRAMAES!$C$1:$N$6000,10,0)</f>
        <v>#N/A</v>
      </c>
      <c r="BM864" s="19" t="e">
        <f>VLOOKUP(AE864,ORGANOGRAMAES!$C$1:$N$6000,11,0)</f>
        <v>#N/A</v>
      </c>
      <c r="BN864" s="19" t="e">
        <f>VLOOKUP(AE864,ORGANOGRAMAES!$C$1:$N$6000,12,0)</f>
        <v>#N/A</v>
      </c>
      <c r="BP864" s="19" t="str">
        <f t="shared" si="245"/>
        <v>-</v>
      </c>
      <c r="BQ864" s="19" t="str">
        <f t="shared" si="246"/>
        <v>-</v>
      </c>
      <c r="BR864" s="19" t="str">
        <f t="shared" si="247"/>
        <v>-</v>
      </c>
      <c r="BS864" s="19" t="str">
        <f t="shared" si="248"/>
        <v>-</v>
      </c>
      <c r="BT864" s="19" t="str">
        <f t="shared" si="249"/>
        <v>-</v>
      </c>
      <c r="BU864" s="19" t="str">
        <f t="shared" si="250"/>
        <v>-</v>
      </c>
      <c r="BV864" s="19" t="str">
        <f t="shared" si="251"/>
        <v>-</v>
      </c>
      <c r="BW864" s="19" t="str">
        <f t="shared" si="252"/>
        <v>-</v>
      </c>
      <c r="BX864" s="19" t="str">
        <f t="shared" si="253"/>
        <v>-</v>
      </c>
      <c r="BY864" s="19" t="str">
        <f t="shared" si="254"/>
        <v>-</v>
      </c>
      <c r="BZ864" s="19" t="str">
        <f t="shared" si="255"/>
        <v>-</v>
      </c>
    </row>
    <row r="865" spans="1:78">
      <c r="A865" s="106" t="str">
        <f t="shared" si="256"/>
        <v>22.1.00.00.00.00.00</v>
      </c>
      <c r="B865" s="106">
        <f t="shared" si="257"/>
        <v>22</v>
      </c>
      <c r="C865" s="107" t="str">
        <f t="shared" si="258"/>
        <v>1</v>
      </c>
      <c r="D865" s="32" t="s">
        <v>7024</v>
      </c>
      <c r="E865" s="32" t="s">
        <v>7024</v>
      </c>
      <c r="F865" s="32" t="s">
        <v>7024</v>
      </c>
      <c r="G865" s="32" t="s">
        <v>7024</v>
      </c>
      <c r="H865" s="32" t="s">
        <v>7024</v>
      </c>
      <c r="I865" s="33"/>
      <c r="J865" s="17" t="s">
        <v>93</v>
      </c>
      <c r="K865" s="150" t="str">
        <f t="shared" si="259"/>
        <v>-</v>
      </c>
      <c r="L865" s="123"/>
      <c r="M865" s="123"/>
      <c r="N865" s="123"/>
      <c r="O865" s="123"/>
      <c r="P865" s="123"/>
      <c r="Q865" s="123"/>
      <c r="AC865" s="50" t="str">
        <f t="shared" si="261"/>
        <v>22.1</v>
      </c>
      <c r="AD865" s="19">
        <f t="shared" si="262"/>
        <v>844</v>
      </c>
      <c r="AE865" s="49" t="str">
        <f t="shared" si="260"/>
        <v>22.1844</v>
      </c>
      <c r="BD865" s="19" t="e">
        <f>VLOOKUP(AE865,ORGANOGRAMAES!$C$1:$N$6000,2,0)</f>
        <v>#N/A</v>
      </c>
      <c r="BE865" s="19" t="e">
        <f>VLOOKUP(AE865,ORGANOGRAMAES!$C$1:$N$6000,3,0)</f>
        <v>#N/A</v>
      </c>
      <c r="BF865" s="19" t="e">
        <f>VLOOKUP(AE865,ORGANOGRAMAES!$C$1:$N$6000,4,0)</f>
        <v>#N/A</v>
      </c>
      <c r="BG865" s="19" t="e">
        <f>VLOOKUP(AE865,ORGANOGRAMAES!$C$1:$N$6000,5,0)</f>
        <v>#N/A</v>
      </c>
      <c r="BH865" s="19" t="e">
        <f>VLOOKUP(AE865,ORGANOGRAMAES!$C$1:$N$6000,6,0)</f>
        <v>#N/A</v>
      </c>
      <c r="BI865" s="19" t="e">
        <f>VLOOKUP(AE865,ORGANOGRAMAES!$C$1:$N$6000,7,0)</f>
        <v>#N/A</v>
      </c>
      <c r="BJ865" s="19" t="e">
        <f>VLOOKUP(AE865,ORGANOGRAMAES!$C$1:$N$6000,8,0)</f>
        <v>#N/A</v>
      </c>
      <c r="BK865" s="19" t="e">
        <f>VLOOKUP(AE865,ORGANOGRAMAES!$C$1:$N$6000,9,0)</f>
        <v>#N/A</v>
      </c>
      <c r="BL865" s="19" t="e">
        <f>VLOOKUP(AE865,ORGANOGRAMAES!$C$1:$N$6000,10,0)</f>
        <v>#N/A</v>
      </c>
      <c r="BM865" s="19" t="e">
        <f>VLOOKUP(AE865,ORGANOGRAMAES!$C$1:$N$6000,11,0)</f>
        <v>#N/A</v>
      </c>
      <c r="BN865" s="19" t="e">
        <f>VLOOKUP(AE865,ORGANOGRAMAES!$C$1:$N$6000,12,0)</f>
        <v>#N/A</v>
      </c>
      <c r="BP865" s="19" t="str">
        <f t="shared" si="245"/>
        <v>-</v>
      </c>
      <c r="BQ865" s="19" t="str">
        <f t="shared" si="246"/>
        <v>-</v>
      </c>
      <c r="BR865" s="19" t="str">
        <f t="shared" si="247"/>
        <v>-</v>
      </c>
      <c r="BS865" s="19" t="str">
        <f t="shared" si="248"/>
        <v>-</v>
      </c>
      <c r="BT865" s="19" t="str">
        <f t="shared" si="249"/>
        <v>-</v>
      </c>
      <c r="BU865" s="19" t="str">
        <f t="shared" si="250"/>
        <v>-</v>
      </c>
      <c r="BV865" s="19" t="str">
        <f t="shared" si="251"/>
        <v>-</v>
      </c>
      <c r="BW865" s="19" t="str">
        <f t="shared" si="252"/>
        <v>-</v>
      </c>
      <c r="BX865" s="19" t="str">
        <f t="shared" si="253"/>
        <v>-</v>
      </c>
      <c r="BY865" s="19" t="str">
        <f t="shared" si="254"/>
        <v>-</v>
      </c>
      <c r="BZ865" s="19" t="str">
        <f t="shared" si="255"/>
        <v>-</v>
      </c>
    </row>
    <row r="866" spans="1:78">
      <c r="A866" s="106" t="str">
        <f t="shared" si="256"/>
        <v>22.1.00.00.00.00.00</v>
      </c>
      <c r="B866" s="106">
        <f t="shared" si="257"/>
        <v>22</v>
      </c>
      <c r="C866" s="107" t="str">
        <f t="shared" si="258"/>
        <v>1</v>
      </c>
      <c r="D866" s="32" t="s">
        <v>7024</v>
      </c>
      <c r="E866" s="32" t="s">
        <v>7024</v>
      </c>
      <c r="F866" s="32" t="s">
        <v>7024</v>
      </c>
      <c r="G866" s="32" t="s">
        <v>7024</v>
      </c>
      <c r="H866" s="32" t="s">
        <v>7024</v>
      </c>
      <c r="I866" s="33"/>
      <c r="J866" s="17" t="s">
        <v>93</v>
      </c>
      <c r="K866" s="150" t="str">
        <f t="shared" si="259"/>
        <v>-</v>
      </c>
      <c r="L866" s="123"/>
      <c r="M866" s="123"/>
      <c r="N866" s="123"/>
      <c r="O866" s="123"/>
      <c r="P866" s="123"/>
      <c r="Q866" s="123"/>
      <c r="AC866" s="50" t="str">
        <f t="shared" si="261"/>
        <v>22.1</v>
      </c>
      <c r="AD866" s="19">
        <f t="shared" si="262"/>
        <v>845</v>
      </c>
      <c r="AE866" s="49" t="str">
        <f t="shared" si="260"/>
        <v>22.1845</v>
      </c>
      <c r="BD866" s="19" t="e">
        <f>VLOOKUP(AE866,ORGANOGRAMAES!$C$1:$N$6000,2,0)</f>
        <v>#N/A</v>
      </c>
      <c r="BE866" s="19" t="e">
        <f>VLOOKUP(AE866,ORGANOGRAMAES!$C$1:$N$6000,3,0)</f>
        <v>#N/A</v>
      </c>
      <c r="BF866" s="19" t="e">
        <f>VLOOKUP(AE866,ORGANOGRAMAES!$C$1:$N$6000,4,0)</f>
        <v>#N/A</v>
      </c>
      <c r="BG866" s="19" t="e">
        <f>VLOOKUP(AE866,ORGANOGRAMAES!$C$1:$N$6000,5,0)</f>
        <v>#N/A</v>
      </c>
      <c r="BH866" s="19" t="e">
        <f>VLOOKUP(AE866,ORGANOGRAMAES!$C$1:$N$6000,6,0)</f>
        <v>#N/A</v>
      </c>
      <c r="BI866" s="19" t="e">
        <f>VLOOKUP(AE866,ORGANOGRAMAES!$C$1:$N$6000,7,0)</f>
        <v>#N/A</v>
      </c>
      <c r="BJ866" s="19" t="e">
        <f>VLOOKUP(AE866,ORGANOGRAMAES!$C$1:$N$6000,8,0)</f>
        <v>#N/A</v>
      </c>
      <c r="BK866" s="19" t="e">
        <f>VLOOKUP(AE866,ORGANOGRAMAES!$C$1:$N$6000,9,0)</f>
        <v>#N/A</v>
      </c>
      <c r="BL866" s="19" t="e">
        <f>VLOOKUP(AE866,ORGANOGRAMAES!$C$1:$N$6000,10,0)</f>
        <v>#N/A</v>
      </c>
      <c r="BM866" s="19" t="e">
        <f>VLOOKUP(AE866,ORGANOGRAMAES!$C$1:$N$6000,11,0)</f>
        <v>#N/A</v>
      </c>
      <c r="BN866" s="19" t="e">
        <f>VLOOKUP(AE866,ORGANOGRAMAES!$C$1:$N$6000,12,0)</f>
        <v>#N/A</v>
      </c>
      <c r="BP866" s="19" t="str">
        <f t="shared" si="245"/>
        <v>-</v>
      </c>
      <c r="BQ866" s="19" t="str">
        <f t="shared" si="246"/>
        <v>-</v>
      </c>
      <c r="BR866" s="19" t="str">
        <f t="shared" si="247"/>
        <v>-</v>
      </c>
      <c r="BS866" s="19" t="str">
        <f t="shared" si="248"/>
        <v>-</v>
      </c>
      <c r="BT866" s="19" t="str">
        <f t="shared" si="249"/>
        <v>-</v>
      </c>
      <c r="BU866" s="19" t="str">
        <f t="shared" si="250"/>
        <v>-</v>
      </c>
      <c r="BV866" s="19" t="str">
        <f t="shared" si="251"/>
        <v>-</v>
      </c>
      <c r="BW866" s="19" t="str">
        <f t="shared" si="252"/>
        <v>-</v>
      </c>
      <c r="BX866" s="19" t="str">
        <f t="shared" si="253"/>
        <v>-</v>
      </c>
      <c r="BY866" s="19" t="str">
        <f t="shared" si="254"/>
        <v>-</v>
      </c>
      <c r="BZ866" s="19" t="str">
        <f t="shared" si="255"/>
        <v>-</v>
      </c>
    </row>
    <row r="867" spans="1:78">
      <c r="A867" s="106" t="str">
        <f t="shared" si="256"/>
        <v>22.1.00.00.00.00.00</v>
      </c>
      <c r="B867" s="106">
        <f t="shared" si="257"/>
        <v>22</v>
      </c>
      <c r="C867" s="107" t="str">
        <f t="shared" si="258"/>
        <v>1</v>
      </c>
      <c r="D867" s="32" t="s">
        <v>7024</v>
      </c>
      <c r="E867" s="32" t="s">
        <v>7024</v>
      </c>
      <c r="F867" s="32" t="s">
        <v>7024</v>
      </c>
      <c r="G867" s="32" t="s">
        <v>7024</v>
      </c>
      <c r="H867" s="32" t="s">
        <v>7024</v>
      </c>
      <c r="I867" s="33"/>
      <c r="J867" s="17" t="s">
        <v>93</v>
      </c>
      <c r="K867" s="150" t="str">
        <f t="shared" si="259"/>
        <v>-</v>
      </c>
      <c r="L867" s="123"/>
      <c r="M867" s="123"/>
      <c r="N867" s="123"/>
      <c r="O867" s="123"/>
      <c r="P867" s="123"/>
      <c r="Q867" s="123"/>
      <c r="AC867" s="50" t="str">
        <f t="shared" si="261"/>
        <v>22.1</v>
      </c>
      <c r="AD867" s="19">
        <f t="shared" si="262"/>
        <v>846</v>
      </c>
      <c r="AE867" s="49" t="str">
        <f t="shared" si="260"/>
        <v>22.1846</v>
      </c>
      <c r="BD867" s="19" t="e">
        <f>VLOOKUP(AE867,ORGANOGRAMAES!$C$1:$N$6000,2,0)</f>
        <v>#N/A</v>
      </c>
      <c r="BE867" s="19" t="e">
        <f>VLOOKUP(AE867,ORGANOGRAMAES!$C$1:$N$6000,3,0)</f>
        <v>#N/A</v>
      </c>
      <c r="BF867" s="19" t="e">
        <f>VLOOKUP(AE867,ORGANOGRAMAES!$C$1:$N$6000,4,0)</f>
        <v>#N/A</v>
      </c>
      <c r="BG867" s="19" t="e">
        <f>VLOOKUP(AE867,ORGANOGRAMAES!$C$1:$N$6000,5,0)</f>
        <v>#N/A</v>
      </c>
      <c r="BH867" s="19" t="e">
        <f>VLOOKUP(AE867,ORGANOGRAMAES!$C$1:$N$6000,6,0)</f>
        <v>#N/A</v>
      </c>
      <c r="BI867" s="19" t="e">
        <f>VLOOKUP(AE867,ORGANOGRAMAES!$C$1:$N$6000,7,0)</f>
        <v>#N/A</v>
      </c>
      <c r="BJ867" s="19" t="e">
        <f>VLOOKUP(AE867,ORGANOGRAMAES!$C$1:$N$6000,8,0)</f>
        <v>#N/A</v>
      </c>
      <c r="BK867" s="19" t="e">
        <f>VLOOKUP(AE867,ORGANOGRAMAES!$C$1:$N$6000,9,0)</f>
        <v>#N/A</v>
      </c>
      <c r="BL867" s="19" t="e">
        <f>VLOOKUP(AE867,ORGANOGRAMAES!$C$1:$N$6000,10,0)</f>
        <v>#N/A</v>
      </c>
      <c r="BM867" s="19" t="e">
        <f>VLOOKUP(AE867,ORGANOGRAMAES!$C$1:$N$6000,11,0)</f>
        <v>#N/A</v>
      </c>
      <c r="BN867" s="19" t="e">
        <f>VLOOKUP(AE867,ORGANOGRAMAES!$C$1:$N$6000,12,0)</f>
        <v>#N/A</v>
      </c>
      <c r="BP867" s="19" t="str">
        <f t="shared" si="245"/>
        <v>-</v>
      </c>
      <c r="BQ867" s="19" t="str">
        <f t="shared" si="246"/>
        <v>-</v>
      </c>
      <c r="BR867" s="19" t="str">
        <f t="shared" si="247"/>
        <v>-</v>
      </c>
      <c r="BS867" s="19" t="str">
        <f t="shared" si="248"/>
        <v>-</v>
      </c>
      <c r="BT867" s="19" t="str">
        <f t="shared" si="249"/>
        <v>-</v>
      </c>
      <c r="BU867" s="19" t="str">
        <f t="shared" si="250"/>
        <v>-</v>
      </c>
      <c r="BV867" s="19" t="str">
        <f t="shared" si="251"/>
        <v>-</v>
      </c>
      <c r="BW867" s="19" t="str">
        <f t="shared" si="252"/>
        <v>-</v>
      </c>
      <c r="BX867" s="19" t="str">
        <f t="shared" si="253"/>
        <v>-</v>
      </c>
      <c r="BY867" s="19" t="str">
        <f t="shared" si="254"/>
        <v>-</v>
      </c>
      <c r="BZ867" s="19" t="str">
        <f t="shared" si="255"/>
        <v>-</v>
      </c>
    </row>
    <row r="868" spans="1:78">
      <c r="A868" s="106" t="str">
        <f t="shared" si="256"/>
        <v>22.1.00.00.00.00.00</v>
      </c>
      <c r="B868" s="106">
        <f t="shared" si="257"/>
        <v>22</v>
      </c>
      <c r="C868" s="107" t="str">
        <f t="shared" si="258"/>
        <v>1</v>
      </c>
      <c r="D868" s="32" t="s">
        <v>7024</v>
      </c>
      <c r="E868" s="32" t="s">
        <v>7024</v>
      </c>
      <c r="F868" s="32" t="s">
        <v>7024</v>
      </c>
      <c r="G868" s="32" t="s">
        <v>7024</v>
      </c>
      <c r="H868" s="32" t="s">
        <v>7024</v>
      </c>
      <c r="I868" s="33"/>
      <c r="J868" s="17" t="s">
        <v>93</v>
      </c>
      <c r="K868" s="150" t="str">
        <f t="shared" si="259"/>
        <v>-</v>
      </c>
      <c r="L868" s="123"/>
      <c r="M868" s="123"/>
      <c r="N868" s="123"/>
      <c r="O868" s="123"/>
      <c r="P868" s="123"/>
      <c r="Q868" s="123"/>
      <c r="AC868" s="50" t="str">
        <f t="shared" si="261"/>
        <v>22.1</v>
      </c>
      <c r="AD868" s="19">
        <f t="shared" si="262"/>
        <v>847</v>
      </c>
      <c r="AE868" s="49" t="str">
        <f t="shared" si="260"/>
        <v>22.1847</v>
      </c>
      <c r="BD868" s="19" t="e">
        <f>VLOOKUP(AE868,ORGANOGRAMAES!$C$1:$N$6000,2,0)</f>
        <v>#N/A</v>
      </c>
      <c r="BE868" s="19" t="e">
        <f>VLOOKUP(AE868,ORGANOGRAMAES!$C$1:$N$6000,3,0)</f>
        <v>#N/A</v>
      </c>
      <c r="BF868" s="19" t="e">
        <f>VLOOKUP(AE868,ORGANOGRAMAES!$C$1:$N$6000,4,0)</f>
        <v>#N/A</v>
      </c>
      <c r="BG868" s="19" t="e">
        <f>VLOOKUP(AE868,ORGANOGRAMAES!$C$1:$N$6000,5,0)</f>
        <v>#N/A</v>
      </c>
      <c r="BH868" s="19" t="e">
        <f>VLOOKUP(AE868,ORGANOGRAMAES!$C$1:$N$6000,6,0)</f>
        <v>#N/A</v>
      </c>
      <c r="BI868" s="19" t="e">
        <f>VLOOKUP(AE868,ORGANOGRAMAES!$C$1:$N$6000,7,0)</f>
        <v>#N/A</v>
      </c>
      <c r="BJ868" s="19" t="e">
        <f>VLOOKUP(AE868,ORGANOGRAMAES!$C$1:$N$6000,8,0)</f>
        <v>#N/A</v>
      </c>
      <c r="BK868" s="19" t="e">
        <f>VLOOKUP(AE868,ORGANOGRAMAES!$C$1:$N$6000,9,0)</f>
        <v>#N/A</v>
      </c>
      <c r="BL868" s="19" t="e">
        <f>VLOOKUP(AE868,ORGANOGRAMAES!$C$1:$N$6000,10,0)</f>
        <v>#N/A</v>
      </c>
      <c r="BM868" s="19" t="e">
        <f>VLOOKUP(AE868,ORGANOGRAMAES!$C$1:$N$6000,11,0)</f>
        <v>#N/A</v>
      </c>
      <c r="BN868" s="19" t="e">
        <f>VLOOKUP(AE868,ORGANOGRAMAES!$C$1:$N$6000,12,0)</f>
        <v>#N/A</v>
      </c>
      <c r="BP868" s="19" t="str">
        <f t="shared" si="245"/>
        <v>-</v>
      </c>
      <c r="BQ868" s="19" t="str">
        <f t="shared" si="246"/>
        <v>-</v>
      </c>
      <c r="BR868" s="19" t="str">
        <f t="shared" si="247"/>
        <v>-</v>
      </c>
      <c r="BS868" s="19" t="str">
        <f t="shared" si="248"/>
        <v>-</v>
      </c>
      <c r="BT868" s="19" t="str">
        <f t="shared" si="249"/>
        <v>-</v>
      </c>
      <c r="BU868" s="19" t="str">
        <f t="shared" si="250"/>
        <v>-</v>
      </c>
      <c r="BV868" s="19" t="str">
        <f t="shared" si="251"/>
        <v>-</v>
      </c>
      <c r="BW868" s="19" t="str">
        <f t="shared" si="252"/>
        <v>-</v>
      </c>
      <c r="BX868" s="19" t="str">
        <f t="shared" si="253"/>
        <v>-</v>
      </c>
      <c r="BY868" s="19" t="str">
        <f t="shared" si="254"/>
        <v>-</v>
      </c>
      <c r="BZ868" s="19" t="str">
        <f t="shared" si="255"/>
        <v>-</v>
      </c>
    </row>
    <row r="869" spans="1:78">
      <c r="A869" s="106" t="str">
        <f t="shared" si="256"/>
        <v>22.1.00.00.00.00.00</v>
      </c>
      <c r="B869" s="106">
        <f t="shared" si="257"/>
        <v>22</v>
      </c>
      <c r="C869" s="107" t="str">
        <f t="shared" si="258"/>
        <v>1</v>
      </c>
      <c r="D869" s="32" t="s">
        <v>7024</v>
      </c>
      <c r="E869" s="32" t="s">
        <v>7024</v>
      </c>
      <c r="F869" s="32" t="s">
        <v>7024</v>
      </c>
      <c r="G869" s="32" t="s">
        <v>7024</v>
      </c>
      <c r="H869" s="32" t="s">
        <v>7024</v>
      </c>
      <c r="I869" s="33"/>
      <c r="J869" s="17" t="s">
        <v>93</v>
      </c>
      <c r="K869" s="150" t="str">
        <f t="shared" si="259"/>
        <v>-</v>
      </c>
      <c r="L869" s="123"/>
      <c r="M869" s="123"/>
      <c r="N869" s="123"/>
      <c r="O869" s="123"/>
      <c r="P869" s="123"/>
      <c r="Q869" s="123"/>
      <c r="AC869" s="50" t="str">
        <f t="shared" si="261"/>
        <v>22.1</v>
      </c>
      <c r="AD869" s="19">
        <f t="shared" si="262"/>
        <v>848</v>
      </c>
      <c r="AE869" s="49" t="str">
        <f t="shared" si="260"/>
        <v>22.1848</v>
      </c>
      <c r="BD869" s="19" t="e">
        <f>VLOOKUP(AE869,ORGANOGRAMAES!$C$1:$N$6000,2,0)</f>
        <v>#N/A</v>
      </c>
      <c r="BE869" s="19" t="e">
        <f>VLOOKUP(AE869,ORGANOGRAMAES!$C$1:$N$6000,3,0)</f>
        <v>#N/A</v>
      </c>
      <c r="BF869" s="19" t="e">
        <f>VLOOKUP(AE869,ORGANOGRAMAES!$C$1:$N$6000,4,0)</f>
        <v>#N/A</v>
      </c>
      <c r="BG869" s="19" t="e">
        <f>VLOOKUP(AE869,ORGANOGRAMAES!$C$1:$N$6000,5,0)</f>
        <v>#N/A</v>
      </c>
      <c r="BH869" s="19" t="e">
        <f>VLOOKUP(AE869,ORGANOGRAMAES!$C$1:$N$6000,6,0)</f>
        <v>#N/A</v>
      </c>
      <c r="BI869" s="19" t="e">
        <f>VLOOKUP(AE869,ORGANOGRAMAES!$C$1:$N$6000,7,0)</f>
        <v>#N/A</v>
      </c>
      <c r="BJ869" s="19" t="e">
        <f>VLOOKUP(AE869,ORGANOGRAMAES!$C$1:$N$6000,8,0)</f>
        <v>#N/A</v>
      </c>
      <c r="BK869" s="19" t="e">
        <f>VLOOKUP(AE869,ORGANOGRAMAES!$C$1:$N$6000,9,0)</f>
        <v>#N/A</v>
      </c>
      <c r="BL869" s="19" t="e">
        <f>VLOOKUP(AE869,ORGANOGRAMAES!$C$1:$N$6000,10,0)</f>
        <v>#N/A</v>
      </c>
      <c r="BM869" s="19" t="e">
        <f>VLOOKUP(AE869,ORGANOGRAMAES!$C$1:$N$6000,11,0)</f>
        <v>#N/A</v>
      </c>
      <c r="BN869" s="19" t="e">
        <f>VLOOKUP(AE869,ORGANOGRAMAES!$C$1:$N$6000,12,0)</f>
        <v>#N/A</v>
      </c>
      <c r="BP869" s="19" t="str">
        <f t="shared" si="245"/>
        <v>-</v>
      </c>
      <c r="BQ869" s="19" t="str">
        <f t="shared" si="246"/>
        <v>-</v>
      </c>
      <c r="BR869" s="19" t="str">
        <f t="shared" si="247"/>
        <v>-</v>
      </c>
      <c r="BS869" s="19" t="str">
        <f t="shared" si="248"/>
        <v>-</v>
      </c>
      <c r="BT869" s="19" t="str">
        <f t="shared" si="249"/>
        <v>-</v>
      </c>
      <c r="BU869" s="19" t="str">
        <f t="shared" si="250"/>
        <v>-</v>
      </c>
      <c r="BV869" s="19" t="str">
        <f t="shared" si="251"/>
        <v>-</v>
      </c>
      <c r="BW869" s="19" t="str">
        <f t="shared" si="252"/>
        <v>-</v>
      </c>
      <c r="BX869" s="19" t="str">
        <f t="shared" si="253"/>
        <v>-</v>
      </c>
      <c r="BY869" s="19" t="str">
        <f t="shared" si="254"/>
        <v>-</v>
      </c>
      <c r="BZ869" s="19" t="str">
        <f t="shared" si="255"/>
        <v>-</v>
      </c>
    </row>
    <row r="870" spans="1:78">
      <c r="A870" s="106" t="str">
        <f t="shared" si="256"/>
        <v>22.1.00.00.00.00.00</v>
      </c>
      <c r="B870" s="106">
        <f t="shared" si="257"/>
        <v>22</v>
      </c>
      <c r="C870" s="107" t="str">
        <f t="shared" si="258"/>
        <v>1</v>
      </c>
      <c r="D870" s="32" t="s">
        <v>7024</v>
      </c>
      <c r="E870" s="32" t="s">
        <v>7024</v>
      </c>
      <c r="F870" s="32" t="s">
        <v>7024</v>
      </c>
      <c r="G870" s="32" t="s">
        <v>7024</v>
      </c>
      <c r="H870" s="32" t="s">
        <v>7024</v>
      </c>
      <c r="I870" s="33"/>
      <c r="J870" s="17" t="s">
        <v>93</v>
      </c>
      <c r="K870" s="150" t="str">
        <f t="shared" si="259"/>
        <v>-</v>
      </c>
      <c r="L870" s="123"/>
      <c r="M870" s="123"/>
      <c r="N870" s="123"/>
      <c r="O870" s="123"/>
      <c r="P870" s="123"/>
      <c r="Q870" s="123"/>
      <c r="AC870" s="50" t="str">
        <f t="shared" si="261"/>
        <v>22.1</v>
      </c>
      <c r="AD870" s="19">
        <f t="shared" si="262"/>
        <v>849</v>
      </c>
      <c r="AE870" s="49" t="str">
        <f t="shared" si="260"/>
        <v>22.1849</v>
      </c>
      <c r="BD870" s="19" t="e">
        <f>VLOOKUP(AE870,ORGANOGRAMAES!$C$1:$N$6000,2,0)</f>
        <v>#N/A</v>
      </c>
      <c r="BE870" s="19" t="e">
        <f>VLOOKUP(AE870,ORGANOGRAMAES!$C$1:$N$6000,3,0)</f>
        <v>#N/A</v>
      </c>
      <c r="BF870" s="19" t="e">
        <f>VLOOKUP(AE870,ORGANOGRAMAES!$C$1:$N$6000,4,0)</f>
        <v>#N/A</v>
      </c>
      <c r="BG870" s="19" t="e">
        <f>VLOOKUP(AE870,ORGANOGRAMAES!$C$1:$N$6000,5,0)</f>
        <v>#N/A</v>
      </c>
      <c r="BH870" s="19" t="e">
        <f>VLOOKUP(AE870,ORGANOGRAMAES!$C$1:$N$6000,6,0)</f>
        <v>#N/A</v>
      </c>
      <c r="BI870" s="19" t="e">
        <f>VLOOKUP(AE870,ORGANOGRAMAES!$C$1:$N$6000,7,0)</f>
        <v>#N/A</v>
      </c>
      <c r="BJ870" s="19" t="e">
        <f>VLOOKUP(AE870,ORGANOGRAMAES!$C$1:$N$6000,8,0)</f>
        <v>#N/A</v>
      </c>
      <c r="BK870" s="19" t="e">
        <f>VLOOKUP(AE870,ORGANOGRAMAES!$C$1:$N$6000,9,0)</f>
        <v>#N/A</v>
      </c>
      <c r="BL870" s="19" t="e">
        <f>VLOOKUP(AE870,ORGANOGRAMAES!$C$1:$N$6000,10,0)</f>
        <v>#N/A</v>
      </c>
      <c r="BM870" s="19" t="e">
        <f>VLOOKUP(AE870,ORGANOGRAMAES!$C$1:$N$6000,11,0)</f>
        <v>#N/A</v>
      </c>
      <c r="BN870" s="19" t="e">
        <f>VLOOKUP(AE870,ORGANOGRAMAES!$C$1:$N$6000,12,0)</f>
        <v>#N/A</v>
      </c>
      <c r="BP870" s="19" t="str">
        <f t="shared" si="245"/>
        <v>-</v>
      </c>
      <c r="BQ870" s="19" t="str">
        <f t="shared" si="246"/>
        <v>-</v>
      </c>
      <c r="BR870" s="19" t="str">
        <f t="shared" si="247"/>
        <v>-</v>
      </c>
      <c r="BS870" s="19" t="str">
        <f t="shared" si="248"/>
        <v>-</v>
      </c>
      <c r="BT870" s="19" t="str">
        <f t="shared" si="249"/>
        <v>-</v>
      </c>
      <c r="BU870" s="19" t="str">
        <f t="shared" si="250"/>
        <v>-</v>
      </c>
      <c r="BV870" s="19" t="str">
        <f t="shared" si="251"/>
        <v>-</v>
      </c>
      <c r="BW870" s="19" t="str">
        <f t="shared" si="252"/>
        <v>-</v>
      </c>
      <c r="BX870" s="19" t="str">
        <f t="shared" si="253"/>
        <v>-</v>
      </c>
      <c r="BY870" s="19" t="str">
        <f t="shared" si="254"/>
        <v>-</v>
      </c>
      <c r="BZ870" s="19" t="str">
        <f t="shared" si="255"/>
        <v>-</v>
      </c>
    </row>
    <row r="871" spans="1:78">
      <c r="A871" s="106" t="str">
        <f t="shared" si="256"/>
        <v>22.1.00.00.00.00.00</v>
      </c>
      <c r="B871" s="106">
        <f t="shared" si="257"/>
        <v>22</v>
      </c>
      <c r="C871" s="107" t="str">
        <f t="shared" si="258"/>
        <v>1</v>
      </c>
      <c r="D871" s="32" t="s">
        <v>7024</v>
      </c>
      <c r="E871" s="32" t="s">
        <v>7024</v>
      </c>
      <c r="F871" s="32" t="s">
        <v>7024</v>
      </c>
      <c r="G871" s="32" t="s">
        <v>7024</v>
      </c>
      <c r="H871" s="32" t="s">
        <v>7024</v>
      </c>
      <c r="I871" s="33"/>
      <c r="J871" s="17" t="s">
        <v>93</v>
      </c>
      <c r="K871" s="150" t="str">
        <f t="shared" si="259"/>
        <v>-</v>
      </c>
      <c r="L871" s="123"/>
      <c r="M871" s="123"/>
      <c r="N871" s="123"/>
      <c r="O871" s="123"/>
      <c r="P871" s="123"/>
      <c r="Q871" s="123"/>
      <c r="AC871" s="50" t="str">
        <f t="shared" si="261"/>
        <v>22.1</v>
      </c>
      <c r="AD871" s="19">
        <f t="shared" si="262"/>
        <v>850</v>
      </c>
      <c r="AE871" s="49" t="str">
        <f t="shared" si="260"/>
        <v>22.1850</v>
      </c>
      <c r="BD871" s="19" t="e">
        <f>VLOOKUP(AE871,ORGANOGRAMAES!$C$1:$N$6000,2,0)</f>
        <v>#N/A</v>
      </c>
      <c r="BE871" s="19" t="e">
        <f>VLOOKUP(AE871,ORGANOGRAMAES!$C$1:$N$6000,3,0)</f>
        <v>#N/A</v>
      </c>
      <c r="BF871" s="19" t="e">
        <f>VLOOKUP(AE871,ORGANOGRAMAES!$C$1:$N$6000,4,0)</f>
        <v>#N/A</v>
      </c>
      <c r="BG871" s="19" t="e">
        <f>VLOOKUP(AE871,ORGANOGRAMAES!$C$1:$N$6000,5,0)</f>
        <v>#N/A</v>
      </c>
      <c r="BH871" s="19" t="e">
        <f>VLOOKUP(AE871,ORGANOGRAMAES!$C$1:$N$6000,6,0)</f>
        <v>#N/A</v>
      </c>
      <c r="BI871" s="19" t="e">
        <f>VLOOKUP(AE871,ORGANOGRAMAES!$C$1:$N$6000,7,0)</f>
        <v>#N/A</v>
      </c>
      <c r="BJ871" s="19" t="e">
        <f>VLOOKUP(AE871,ORGANOGRAMAES!$C$1:$N$6000,8,0)</f>
        <v>#N/A</v>
      </c>
      <c r="BK871" s="19" t="e">
        <f>VLOOKUP(AE871,ORGANOGRAMAES!$C$1:$N$6000,9,0)</f>
        <v>#N/A</v>
      </c>
      <c r="BL871" s="19" t="e">
        <f>VLOOKUP(AE871,ORGANOGRAMAES!$C$1:$N$6000,10,0)</f>
        <v>#N/A</v>
      </c>
      <c r="BM871" s="19" t="e">
        <f>VLOOKUP(AE871,ORGANOGRAMAES!$C$1:$N$6000,11,0)</f>
        <v>#N/A</v>
      </c>
      <c r="BN871" s="19" t="e">
        <f>VLOOKUP(AE871,ORGANOGRAMAES!$C$1:$N$6000,12,0)</f>
        <v>#N/A</v>
      </c>
      <c r="BP871" s="19" t="str">
        <f t="shared" si="245"/>
        <v>-</v>
      </c>
      <c r="BQ871" s="19" t="str">
        <f t="shared" si="246"/>
        <v>-</v>
      </c>
      <c r="BR871" s="19" t="str">
        <f t="shared" si="247"/>
        <v>-</v>
      </c>
      <c r="BS871" s="19" t="str">
        <f t="shared" si="248"/>
        <v>-</v>
      </c>
      <c r="BT871" s="19" t="str">
        <f t="shared" si="249"/>
        <v>-</v>
      </c>
      <c r="BU871" s="19" t="str">
        <f t="shared" si="250"/>
        <v>-</v>
      </c>
      <c r="BV871" s="19" t="str">
        <f t="shared" si="251"/>
        <v>-</v>
      </c>
      <c r="BW871" s="19" t="str">
        <f t="shared" si="252"/>
        <v>-</v>
      </c>
      <c r="BX871" s="19" t="str">
        <f t="shared" si="253"/>
        <v>-</v>
      </c>
      <c r="BY871" s="19" t="str">
        <f t="shared" si="254"/>
        <v>-</v>
      </c>
      <c r="BZ871" s="19" t="str">
        <f t="shared" si="255"/>
        <v>-</v>
      </c>
    </row>
    <row r="872" spans="1:78">
      <c r="A872" s="106" t="str">
        <f t="shared" si="256"/>
        <v>22.1.00.00.00.00.00</v>
      </c>
      <c r="B872" s="106">
        <f t="shared" si="257"/>
        <v>22</v>
      </c>
      <c r="C872" s="107" t="str">
        <f t="shared" si="258"/>
        <v>1</v>
      </c>
      <c r="D872" s="32" t="s">
        <v>7024</v>
      </c>
      <c r="E872" s="32" t="s">
        <v>7024</v>
      </c>
      <c r="F872" s="32" t="s">
        <v>7024</v>
      </c>
      <c r="G872" s="32" t="s">
        <v>7024</v>
      </c>
      <c r="H872" s="32" t="s">
        <v>7024</v>
      </c>
      <c r="I872" s="33"/>
      <c r="J872" s="17" t="s">
        <v>93</v>
      </c>
      <c r="K872" s="150" t="str">
        <f t="shared" si="259"/>
        <v>-</v>
      </c>
      <c r="L872" s="123"/>
      <c r="M872" s="123"/>
      <c r="N872" s="123"/>
      <c r="O872" s="123"/>
      <c r="P872" s="123"/>
      <c r="Q872" s="123"/>
      <c r="AC872" s="50" t="str">
        <f t="shared" si="261"/>
        <v>22.1</v>
      </c>
      <c r="AD872" s="19">
        <f t="shared" si="262"/>
        <v>851</v>
      </c>
      <c r="AE872" s="49" t="str">
        <f t="shared" si="260"/>
        <v>22.1851</v>
      </c>
      <c r="BD872" s="19" t="e">
        <f>VLOOKUP(AE872,ORGANOGRAMAES!$C$1:$N$6000,2,0)</f>
        <v>#N/A</v>
      </c>
      <c r="BE872" s="19" t="e">
        <f>VLOOKUP(AE872,ORGANOGRAMAES!$C$1:$N$6000,3,0)</f>
        <v>#N/A</v>
      </c>
      <c r="BF872" s="19" t="e">
        <f>VLOOKUP(AE872,ORGANOGRAMAES!$C$1:$N$6000,4,0)</f>
        <v>#N/A</v>
      </c>
      <c r="BG872" s="19" t="e">
        <f>VLOOKUP(AE872,ORGANOGRAMAES!$C$1:$N$6000,5,0)</f>
        <v>#N/A</v>
      </c>
      <c r="BH872" s="19" t="e">
        <f>VLOOKUP(AE872,ORGANOGRAMAES!$C$1:$N$6000,6,0)</f>
        <v>#N/A</v>
      </c>
      <c r="BI872" s="19" t="e">
        <f>VLOOKUP(AE872,ORGANOGRAMAES!$C$1:$N$6000,7,0)</f>
        <v>#N/A</v>
      </c>
      <c r="BJ872" s="19" t="e">
        <f>VLOOKUP(AE872,ORGANOGRAMAES!$C$1:$N$6000,8,0)</f>
        <v>#N/A</v>
      </c>
      <c r="BK872" s="19" t="e">
        <f>VLOOKUP(AE872,ORGANOGRAMAES!$C$1:$N$6000,9,0)</f>
        <v>#N/A</v>
      </c>
      <c r="BL872" s="19" t="e">
        <f>VLOOKUP(AE872,ORGANOGRAMAES!$C$1:$N$6000,10,0)</f>
        <v>#N/A</v>
      </c>
      <c r="BM872" s="19" t="e">
        <f>VLOOKUP(AE872,ORGANOGRAMAES!$C$1:$N$6000,11,0)</f>
        <v>#N/A</v>
      </c>
      <c r="BN872" s="19" t="e">
        <f>VLOOKUP(AE872,ORGANOGRAMAES!$C$1:$N$6000,12,0)</f>
        <v>#N/A</v>
      </c>
      <c r="BP872" s="19" t="str">
        <f t="shared" si="245"/>
        <v>-</v>
      </c>
      <c r="BQ872" s="19" t="str">
        <f t="shared" si="246"/>
        <v>-</v>
      </c>
      <c r="BR872" s="19" t="str">
        <f t="shared" si="247"/>
        <v>-</v>
      </c>
      <c r="BS872" s="19" t="str">
        <f t="shared" si="248"/>
        <v>-</v>
      </c>
      <c r="BT872" s="19" t="str">
        <f t="shared" si="249"/>
        <v>-</v>
      </c>
      <c r="BU872" s="19" t="str">
        <f t="shared" si="250"/>
        <v>-</v>
      </c>
      <c r="BV872" s="19" t="str">
        <f t="shared" si="251"/>
        <v>-</v>
      </c>
      <c r="BW872" s="19" t="str">
        <f t="shared" si="252"/>
        <v>-</v>
      </c>
      <c r="BX872" s="19" t="str">
        <f t="shared" si="253"/>
        <v>-</v>
      </c>
      <c r="BY872" s="19" t="str">
        <f t="shared" si="254"/>
        <v>-</v>
      </c>
      <c r="BZ872" s="19" t="str">
        <f t="shared" si="255"/>
        <v>-</v>
      </c>
    </row>
    <row r="873" spans="1:78">
      <c r="A873" s="106" t="str">
        <f t="shared" si="256"/>
        <v>22.1.00.00.00.00.00</v>
      </c>
      <c r="B873" s="106">
        <f t="shared" si="257"/>
        <v>22</v>
      </c>
      <c r="C873" s="107" t="str">
        <f t="shared" si="258"/>
        <v>1</v>
      </c>
      <c r="D873" s="32" t="s">
        <v>7024</v>
      </c>
      <c r="E873" s="32" t="s">
        <v>7024</v>
      </c>
      <c r="F873" s="32" t="s">
        <v>7024</v>
      </c>
      <c r="G873" s="32" t="s">
        <v>7024</v>
      </c>
      <c r="H873" s="32" t="s">
        <v>7024</v>
      </c>
      <c r="I873" s="33"/>
      <c r="J873" s="17" t="s">
        <v>93</v>
      </c>
      <c r="K873" s="150" t="str">
        <f t="shared" si="259"/>
        <v>-</v>
      </c>
      <c r="L873" s="123"/>
      <c r="M873" s="123"/>
      <c r="N873" s="123"/>
      <c r="O873" s="123"/>
      <c r="P873" s="123"/>
      <c r="Q873" s="123"/>
      <c r="AC873" s="50" t="str">
        <f t="shared" si="261"/>
        <v>22.1</v>
      </c>
      <c r="AD873" s="19">
        <f t="shared" si="262"/>
        <v>852</v>
      </c>
      <c r="AE873" s="49" t="str">
        <f t="shared" si="260"/>
        <v>22.1852</v>
      </c>
      <c r="BD873" s="19" t="e">
        <f>VLOOKUP(AE873,ORGANOGRAMAES!$C$1:$N$6000,2,0)</f>
        <v>#N/A</v>
      </c>
      <c r="BE873" s="19" t="e">
        <f>VLOOKUP(AE873,ORGANOGRAMAES!$C$1:$N$6000,3,0)</f>
        <v>#N/A</v>
      </c>
      <c r="BF873" s="19" t="e">
        <f>VLOOKUP(AE873,ORGANOGRAMAES!$C$1:$N$6000,4,0)</f>
        <v>#N/A</v>
      </c>
      <c r="BG873" s="19" t="e">
        <f>VLOOKUP(AE873,ORGANOGRAMAES!$C$1:$N$6000,5,0)</f>
        <v>#N/A</v>
      </c>
      <c r="BH873" s="19" t="e">
        <f>VLOOKUP(AE873,ORGANOGRAMAES!$C$1:$N$6000,6,0)</f>
        <v>#N/A</v>
      </c>
      <c r="BI873" s="19" t="e">
        <f>VLOOKUP(AE873,ORGANOGRAMAES!$C$1:$N$6000,7,0)</f>
        <v>#N/A</v>
      </c>
      <c r="BJ873" s="19" t="e">
        <f>VLOOKUP(AE873,ORGANOGRAMAES!$C$1:$N$6000,8,0)</f>
        <v>#N/A</v>
      </c>
      <c r="BK873" s="19" t="e">
        <f>VLOOKUP(AE873,ORGANOGRAMAES!$C$1:$N$6000,9,0)</f>
        <v>#N/A</v>
      </c>
      <c r="BL873" s="19" t="e">
        <f>VLOOKUP(AE873,ORGANOGRAMAES!$C$1:$N$6000,10,0)</f>
        <v>#N/A</v>
      </c>
      <c r="BM873" s="19" t="e">
        <f>VLOOKUP(AE873,ORGANOGRAMAES!$C$1:$N$6000,11,0)</f>
        <v>#N/A</v>
      </c>
      <c r="BN873" s="19" t="e">
        <f>VLOOKUP(AE873,ORGANOGRAMAES!$C$1:$N$6000,12,0)</f>
        <v>#N/A</v>
      </c>
      <c r="BP873" s="19" t="str">
        <f t="shared" si="245"/>
        <v>-</v>
      </c>
      <c r="BQ873" s="19" t="str">
        <f t="shared" si="246"/>
        <v>-</v>
      </c>
      <c r="BR873" s="19" t="str">
        <f t="shared" si="247"/>
        <v>-</v>
      </c>
      <c r="BS873" s="19" t="str">
        <f t="shared" si="248"/>
        <v>-</v>
      </c>
      <c r="BT873" s="19" t="str">
        <f t="shared" si="249"/>
        <v>-</v>
      </c>
      <c r="BU873" s="19" t="str">
        <f t="shared" si="250"/>
        <v>-</v>
      </c>
      <c r="BV873" s="19" t="str">
        <f t="shared" si="251"/>
        <v>-</v>
      </c>
      <c r="BW873" s="19" t="str">
        <f t="shared" si="252"/>
        <v>-</v>
      </c>
      <c r="BX873" s="19" t="str">
        <f t="shared" si="253"/>
        <v>-</v>
      </c>
      <c r="BY873" s="19" t="str">
        <f t="shared" si="254"/>
        <v>-</v>
      </c>
      <c r="BZ873" s="19" t="str">
        <f t="shared" si="255"/>
        <v>-</v>
      </c>
    </row>
    <row r="874" spans="1:78">
      <c r="A874" s="106" t="str">
        <f t="shared" si="256"/>
        <v>22.1.00.00.00.00.00</v>
      </c>
      <c r="B874" s="106">
        <f t="shared" si="257"/>
        <v>22</v>
      </c>
      <c r="C874" s="107" t="str">
        <f t="shared" si="258"/>
        <v>1</v>
      </c>
      <c r="D874" s="32" t="s">
        <v>7024</v>
      </c>
      <c r="E874" s="32" t="s">
        <v>7024</v>
      </c>
      <c r="F874" s="32" t="s">
        <v>7024</v>
      </c>
      <c r="G874" s="32" t="s">
        <v>7024</v>
      </c>
      <c r="H874" s="32" t="s">
        <v>7024</v>
      </c>
      <c r="I874" s="33"/>
      <c r="J874" s="17" t="s">
        <v>93</v>
      </c>
      <c r="K874" s="150" t="str">
        <f t="shared" si="259"/>
        <v>-</v>
      </c>
      <c r="L874" s="123"/>
      <c r="M874" s="123"/>
      <c r="N874" s="123"/>
      <c r="O874" s="123"/>
      <c r="P874" s="123"/>
      <c r="Q874" s="123"/>
      <c r="AC874" s="50" t="str">
        <f t="shared" si="261"/>
        <v>22.1</v>
      </c>
      <c r="AD874" s="19">
        <f t="shared" si="262"/>
        <v>853</v>
      </c>
      <c r="AE874" s="49" t="str">
        <f t="shared" si="260"/>
        <v>22.1853</v>
      </c>
      <c r="BD874" s="19" t="e">
        <f>VLOOKUP(AE874,ORGANOGRAMAES!$C$1:$N$6000,2,0)</f>
        <v>#N/A</v>
      </c>
      <c r="BE874" s="19" t="e">
        <f>VLOOKUP(AE874,ORGANOGRAMAES!$C$1:$N$6000,3,0)</f>
        <v>#N/A</v>
      </c>
      <c r="BF874" s="19" t="e">
        <f>VLOOKUP(AE874,ORGANOGRAMAES!$C$1:$N$6000,4,0)</f>
        <v>#N/A</v>
      </c>
      <c r="BG874" s="19" t="e">
        <f>VLOOKUP(AE874,ORGANOGRAMAES!$C$1:$N$6000,5,0)</f>
        <v>#N/A</v>
      </c>
      <c r="BH874" s="19" t="e">
        <f>VLOOKUP(AE874,ORGANOGRAMAES!$C$1:$N$6000,6,0)</f>
        <v>#N/A</v>
      </c>
      <c r="BI874" s="19" t="e">
        <f>VLOOKUP(AE874,ORGANOGRAMAES!$C$1:$N$6000,7,0)</f>
        <v>#N/A</v>
      </c>
      <c r="BJ874" s="19" t="e">
        <f>VLOOKUP(AE874,ORGANOGRAMAES!$C$1:$N$6000,8,0)</f>
        <v>#N/A</v>
      </c>
      <c r="BK874" s="19" t="e">
        <f>VLOOKUP(AE874,ORGANOGRAMAES!$C$1:$N$6000,9,0)</f>
        <v>#N/A</v>
      </c>
      <c r="BL874" s="19" t="e">
        <f>VLOOKUP(AE874,ORGANOGRAMAES!$C$1:$N$6000,10,0)</f>
        <v>#N/A</v>
      </c>
      <c r="BM874" s="19" t="e">
        <f>VLOOKUP(AE874,ORGANOGRAMAES!$C$1:$N$6000,11,0)</f>
        <v>#N/A</v>
      </c>
      <c r="BN874" s="19" t="e">
        <f>VLOOKUP(AE874,ORGANOGRAMAES!$C$1:$N$6000,12,0)</f>
        <v>#N/A</v>
      </c>
      <c r="BP874" s="19" t="str">
        <f t="shared" si="245"/>
        <v>-</v>
      </c>
      <c r="BQ874" s="19" t="str">
        <f t="shared" si="246"/>
        <v>-</v>
      </c>
      <c r="BR874" s="19" t="str">
        <f t="shared" si="247"/>
        <v>-</v>
      </c>
      <c r="BS874" s="19" t="str">
        <f t="shared" si="248"/>
        <v>-</v>
      </c>
      <c r="BT874" s="19" t="str">
        <f t="shared" si="249"/>
        <v>-</v>
      </c>
      <c r="BU874" s="19" t="str">
        <f t="shared" si="250"/>
        <v>-</v>
      </c>
      <c r="BV874" s="19" t="str">
        <f t="shared" si="251"/>
        <v>-</v>
      </c>
      <c r="BW874" s="19" t="str">
        <f t="shared" si="252"/>
        <v>-</v>
      </c>
      <c r="BX874" s="19" t="str">
        <f t="shared" si="253"/>
        <v>-</v>
      </c>
      <c r="BY874" s="19" t="str">
        <f t="shared" si="254"/>
        <v>-</v>
      </c>
      <c r="BZ874" s="19" t="str">
        <f t="shared" si="255"/>
        <v>-</v>
      </c>
    </row>
    <row r="875" spans="1:78">
      <c r="A875" s="106" t="str">
        <f t="shared" si="256"/>
        <v>22.1.00.00.00.00.00</v>
      </c>
      <c r="B875" s="106">
        <f t="shared" si="257"/>
        <v>22</v>
      </c>
      <c r="C875" s="107" t="str">
        <f t="shared" si="258"/>
        <v>1</v>
      </c>
      <c r="D875" s="32" t="s">
        <v>7024</v>
      </c>
      <c r="E875" s="32" t="s">
        <v>7024</v>
      </c>
      <c r="F875" s="32" t="s">
        <v>7024</v>
      </c>
      <c r="G875" s="32" t="s">
        <v>7024</v>
      </c>
      <c r="H875" s="32" t="s">
        <v>7024</v>
      </c>
      <c r="I875" s="33"/>
      <c r="J875" s="17" t="s">
        <v>93</v>
      </c>
      <c r="K875" s="150" t="str">
        <f t="shared" si="259"/>
        <v>-</v>
      </c>
      <c r="L875" s="123"/>
      <c r="M875" s="123"/>
      <c r="N875" s="123"/>
      <c r="O875" s="123"/>
      <c r="P875" s="123"/>
      <c r="Q875" s="123"/>
      <c r="AC875" s="50" t="str">
        <f t="shared" si="261"/>
        <v>22.1</v>
      </c>
      <c r="AD875" s="19">
        <f t="shared" si="262"/>
        <v>854</v>
      </c>
      <c r="AE875" s="49" t="str">
        <f t="shared" si="260"/>
        <v>22.1854</v>
      </c>
      <c r="BD875" s="19" t="e">
        <f>VLOOKUP(AE875,ORGANOGRAMAES!$C$1:$N$6000,2,0)</f>
        <v>#N/A</v>
      </c>
      <c r="BE875" s="19" t="e">
        <f>VLOOKUP(AE875,ORGANOGRAMAES!$C$1:$N$6000,3,0)</f>
        <v>#N/A</v>
      </c>
      <c r="BF875" s="19" t="e">
        <f>VLOOKUP(AE875,ORGANOGRAMAES!$C$1:$N$6000,4,0)</f>
        <v>#N/A</v>
      </c>
      <c r="BG875" s="19" t="e">
        <f>VLOOKUP(AE875,ORGANOGRAMAES!$C$1:$N$6000,5,0)</f>
        <v>#N/A</v>
      </c>
      <c r="BH875" s="19" t="e">
        <f>VLOOKUP(AE875,ORGANOGRAMAES!$C$1:$N$6000,6,0)</f>
        <v>#N/A</v>
      </c>
      <c r="BI875" s="19" t="e">
        <f>VLOOKUP(AE875,ORGANOGRAMAES!$C$1:$N$6000,7,0)</f>
        <v>#N/A</v>
      </c>
      <c r="BJ875" s="19" t="e">
        <f>VLOOKUP(AE875,ORGANOGRAMAES!$C$1:$N$6000,8,0)</f>
        <v>#N/A</v>
      </c>
      <c r="BK875" s="19" t="e">
        <f>VLOOKUP(AE875,ORGANOGRAMAES!$C$1:$N$6000,9,0)</f>
        <v>#N/A</v>
      </c>
      <c r="BL875" s="19" t="e">
        <f>VLOOKUP(AE875,ORGANOGRAMAES!$C$1:$N$6000,10,0)</f>
        <v>#N/A</v>
      </c>
      <c r="BM875" s="19" t="e">
        <f>VLOOKUP(AE875,ORGANOGRAMAES!$C$1:$N$6000,11,0)</f>
        <v>#N/A</v>
      </c>
      <c r="BN875" s="19" t="e">
        <f>VLOOKUP(AE875,ORGANOGRAMAES!$C$1:$N$6000,12,0)</f>
        <v>#N/A</v>
      </c>
      <c r="BP875" s="19" t="str">
        <f t="shared" si="245"/>
        <v>-</v>
      </c>
      <c r="BQ875" s="19" t="str">
        <f t="shared" si="246"/>
        <v>-</v>
      </c>
      <c r="BR875" s="19" t="str">
        <f t="shared" si="247"/>
        <v>-</v>
      </c>
      <c r="BS875" s="19" t="str">
        <f t="shared" si="248"/>
        <v>-</v>
      </c>
      <c r="BT875" s="19" t="str">
        <f t="shared" si="249"/>
        <v>-</v>
      </c>
      <c r="BU875" s="19" t="str">
        <f t="shared" si="250"/>
        <v>-</v>
      </c>
      <c r="BV875" s="19" t="str">
        <f t="shared" si="251"/>
        <v>-</v>
      </c>
      <c r="BW875" s="19" t="str">
        <f t="shared" si="252"/>
        <v>-</v>
      </c>
      <c r="BX875" s="19" t="str">
        <f t="shared" si="253"/>
        <v>-</v>
      </c>
      <c r="BY875" s="19" t="str">
        <f t="shared" si="254"/>
        <v>-</v>
      </c>
      <c r="BZ875" s="19" t="str">
        <f t="shared" si="255"/>
        <v>-</v>
      </c>
    </row>
    <row r="876" spans="1:78">
      <c r="A876" s="106" t="str">
        <f t="shared" si="256"/>
        <v>22.1.00.00.00.00.00</v>
      </c>
      <c r="B876" s="106">
        <f t="shared" si="257"/>
        <v>22</v>
      </c>
      <c r="C876" s="107" t="str">
        <f t="shared" si="258"/>
        <v>1</v>
      </c>
      <c r="D876" s="32" t="s">
        <v>7024</v>
      </c>
      <c r="E876" s="32" t="s">
        <v>7024</v>
      </c>
      <c r="F876" s="32" t="s">
        <v>7024</v>
      </c>
      <c r="G876" s="32" t="s">
        <v>7024</v>
      </c>
      <c r="H876" s="32" t="s">
        <v>7024</v>
      </c>
      <c r="I876" s="33"/>
      <c r="J876" s="17" t="s">
        <v>93</v>
      </c>
      <c r="K876" s="150" t="str">
        <f t="shared" si="259"/>
        <v>-</v>
      </c>
      <c r="L876" s="123"/>
      <c r="M876" s="123"/>
      <c r="N876" s="123"/>
      <c r="O876" s="123"/>
      <c r="P876" s="123"/>
      <c r="Q876" s="123"/>
      <c r="AC876" s="50" t="str">
        <f t="shared" si="261"/>
        <v>22.1</v>
      </c>
      <c r="AD876" s="19">
        <f t="shared" si="262"/>
        <v>855</v>
      </c>
      <c r="AE876" s="49" t="str">
        <f t="shared" si="260"/>
        <v>22.1855</v>
      </c>
      <c r="BD876" s="19" t="e">
        <f>VLOOKUP(AE876,ORGANOGRAMAES!$C$1:$N$6000,2,0)</f>
        <v>#N/A</v>
      </c>
      <c r="BE876" s="19" t="e">
        <f>VLOOKUP(AE876,ORGANOGRAMAES!$C$1:$N$6000,3,0)</f>
        <v>#N/A</v>
      </c>
      <c r="BF876" s="19" t="e">
        <f>VLOOKUP(AE876,ORGANOGRAMAES!$C$1:$N$6000,4,0)</f>
        <v>#N/A</v>
      </c>
      <c r="BG876" s="19" t="e">
        <f>VLOOKUP(AE876,ORGANOGRAMAES!$C$1:$N$6000,5,0)</f>
        <v>#N/A</v>
      </c>
      <c r="BH876" s="19" t="e">
        <f>VLOOKUP(AE876,ORGANOGRAMAES!$C$1:$N$6000,6,0)</f>
        <v>#N/A</v>
      </c>
      <c r="BI876" s="19" t="e">
        <f>VLOOKUP(AE876,ORGANOGRAMAES!$C$1:$N$6000,7,0)</f>
        <v>#N/A</v>
      </c>
      <c r="BJ876" s="19" t="e">
        <f>VLOOKUP(AE876,ORGANOGRAMAES!$C$1:$N$6000,8,0)</f>
        <v>#N/A</v>
      </c>
      <c r="BK876" s="19" t="e">
        <f>VLOOKUP(AE876,ORGANOGRAMAES!$C$1:$N$6000,9,0)</f>
        <v>#N/A</v>
      </c>
      <c r="BL876" s="19" t="e">
        <f>VLOOKUP(AE876,ORGANOGRAMAES!$C$1:$N$6000,10,0)</f>
        <v>#N/A</v>
      </c>
      <c r="BM876" s="19" t="e">
        <f>VLOOKUP(AE876,ORGANOGRAMAES!$C$1:$N$6000,11,0)</f>
        <v>#N/A</v>
      </c>
      <c r="BN876" s="19" t="e">
        <f>VLOOKUP(AE876,ORGANOGRAMAES!$C$1:$N$6000,12,0)</f>
        <v>#N/A</v>
      </c>
      <c r="BP876" s="19" t="str">
        <f t="shared" si="245"/>
        <v>-</v>
      </c>
      <c r="BQ876" s="19" t="str">
        <f t="shared" si="246"/>
        <v>-</v>
      </c>
      <c r="BR876" s="19" t="str">
        <f t="shared" si="247"/>
        <v>-</v>
      </c>
      <c r="BS876" s="19" t="str">
        <f t="shared" si="248"/>
        <v>-</v>
      </c>
      <c r="BT876" s="19" t="str">
        <f t="shared" si="249"/>
        <v>-</v>
      </c>
      <c r="BU876" s="19" t="str">
        <f t="shared" si="250"/>
        <v>-</v>
      </c>
      <c r="BV876" s="19" t="str">
        <f t="shared" si="251"/>
        <v>-</v>
      </c>
      <c r="BW876" s="19" t="str">
        <f t="shared" si="252"/>
        <v>-</v>
      </c>
      <c r="BX876" s="19" t="str">
        <f t="shared" si="253"/>
        <v>-</v>
      </c>
      <c r="BY876" s="19" t="str">
        <f t="shared" si="254"/>
        <v>-</v>
      </c>
      <c r="BZ876" s="19" t="str">
        <f t="shared" si="255"/>
        <v>-</v>
      </c>
    </row>
    <row r="877" spans="1:78">
      <c r="A877" s="106" t="str">
        <f t="shared" si="256"/>
        <v>22.1.00.00.00.00.00</v>
      </c>
      <c r="B877" s="106">
        <f t="shared" si="257"/>
        <v>22</v>
      </c>
      <c r="C877" s="107" t="str">
        <f t="shared" si="258"/>
        <v>1</v>
      </c>
      <c r="D877" s="32" t="s">
        <v>7024</v>
      </c>
      <c r="E877" s="32" t="s">
        <v>7024</v>
      </c>
      <c r="F877" s="32" t="s">
        <v>7024</v>
      </c>
      <c r="G877" s="32" t="s">
        <v>7024</v>
      </c>
      <c r="H877" s="32" t="s">
        <v>7024</v>
      </c>
      <c r="I877" s="33"/>
      <c r="J877" s="17" t="s">
        <v>93</v>
      </c>
      <c r="K877" s="150" t="str">
        <f t="shared" si="259"/>
        <v>-</v>
      </c>
      <c r="L877" s="123"/>
      <c r="M877" s="123"/>
      <c r="N877" s="123"/>
      <c r="O877" s="123"/>
      <c r="P877" s="123"/>
      <c r="Q877" s="123"/>
      <c r="AC877" s="50" t="str">
        <f t="shared" si="261"/>
        <v>22.1</v>
      </c>
      <c r="AD877" s="19">
        <f t="shared" si="262"/>
        <v>856</v>
      </c>
      <c r="AE877" s="49" t="str">
        <f t="shared" si="260"/>
        <v>22.1856</v>
      </c>
      <c r="BD877" s="19" t="e">
        <f>VLOOKUP(AE877,ORGANOGRAMAES!$C$1:$N$6000,2,0)</f>
        <v>#N/A</v>
      </c>
      <c r="BE877" s="19" t="e">
        <f>VLOOKUP(AE877,ORGANOGRAMAES!$C$1:$N$6000,3,0)</f>
        <v>#N/A</v>
      </c>
      <c r="BF877" s="19" t="e">
        <f>VLOOKUP(AE877,ORGANOGRAMAES!$C$1:$N$6000,4,0)</f>
        <v>#N/A</v>
      </c>
      <c r="BG877" s="19" t="e">
        <f>VLOOKUP(AE877,ORGANOGRAMAES!$C$1:$N$6000,5,0)</f>
        <v>#N/A</v>
      </c>
      <c r="BH877" s="19" t="e">
        <f>VLOOKUP(AE877,ORGANOGRAMAES!$C$1:$N$6000,6,0)</f>
        <v>#N/A</v>
      </c>
      <c r="BI877" s="19" t="e">
        <f>VLOOKUP(AE877,ORGANOGRAMAES!$C$1:$N$6000,7,0)</f>
        <v>#N/A</v>
      </c>
      <c r="BJ877" s="19" t="e">
        <f>VLOOKUP(AE877,ORGANOGRAMAES!$C$1:$N$6000,8,0)</f>
        <v>#N/A</v>
      </c>
      <c r="BK877" s="19" t="e">
        <f>VLOOKUP(AE877,ORGANOGRAMAES!$C$1:$N$6000,9,0)</f>
        <v>#N/A</v>
      </c>
      <c r="BL877" s="19" t="e">
        <f>VLOOKUP(AE877,ORGANOGRAMAES!$C$1:$N$6000,10,0)</f>
        <v>#N/A</v>
      </c>
      <c r="BM877" s="19" t="e">
        <f>VLOOKUP(AE877,ORGANOGRAMAES!$C$1:$N$6000,11,0)</f>
        <v>#N/A</v>
      </c>
      <c r="BN877" s="19" t="e">
        <f>VLOOKUP(AE877,ORGANOGRAMAES!$C$1:$N$6000,12,0)</f>
        <v>#N/A</v>
      </c>
      <c r="BP877" s="19" t="str">
        <f t="shared" si="245"/>
        <v>-</v>
      </c>
      <c r="BQ877" s="19" t="str">
        <f t="shared" si="246"/>
        <v>-</v>
      </c>
      <c r="BR877" s="19" t="str">
        <f t="shared" si="247"/>
        <v>-</v>
      </c>
      <c r="BS877" s="19" t="str">
        <f t="shared" si="248"/>
        <v>-</v>
      </c>
      <c r="BT877" s="19" t="str">
        <f t="shared" si="249"/>
        <v>-</v>
      </c>
      <c r="BU877" s="19" t="str">
        <f t="shared" si="250"/>
        <v>-</v>
      </c>
      <c r="BV877" s="19" t="str">
        <f t="shared" si="251"/>
        <v>-</v>
      </c>
      <c r="BW877" s="19" t="str">
        <f t="shared" si="252"/>
        <v>-</v>
      </c>
      <c r="BX877" s="19" t="str">
        <f t="shared" si="253"/>
        <v>-</v>
      </c>
      <c r="BY877" s="19" t="str">
        <f t="shared" si="254"/>
        <v>-</v>
      </c>
      <c r="BZ877" s="19" t="str">
        <f t="shared" si="255"/>
        <v>-</v>
      </c>
    </row>
    <row r="878" spans="1:78">
      <c r="A878" s="106" t="str">
        <f t="shared" si="256"/>
        <v>22.1.00.00.00.00.00</v>
      </c>
      <c r="B878" s="106">
        <f t="shared" si="257"/>
        <v>22</v>
      </c>
      <c r="C878" s="107" t="str">
        <f t="shared" si="258"/>
        <v>1</v>
      </c>
      <c r="D878" s="32" t="s">
        <v>7024</v>
      </c>
      <c r="E878" s="32" t="s">
        <v>7024</v>
      </c>
      <c r="F878" s="32" t="s">
        <v>7024</v>
      </c>
      <c r="G878" s="32" t="s">
        <v>7024</v>
      </c>
      <c r="H878" s="32" t="s">
        <v>7024</v>
      </c>
      <c r="I878" s="33"/>
      <c r="J878" s="17" t="s">
        <v>93</v>
      </c>
      <c r="K878" s="150" t="str">
        <f t="shared" si="259"/>
        <v>-</v>
      </c>
      <c r="L878" s="123"/>
      <c r="M878" s="123"/>
      <c r="N878" s="123"/>
      <c r="O878" s="123"/>
      <c r="P878" s="123"/>
      <c r="Q878" s="123"/>
      <c r="AC878" s="50" t="str">
        <f t="shared" si="261"/>
        <v>22.1</v>
      </c>
      <c r="AD878" s="19">
        <f t="shared" si="262"/>
        <v>857</v>
      </c>
      <c r="AE878" s="49" t="str">
        <f t="shared" si="260"/>
        <v>22.1857</v>
      </c>
      <c r="BD878" s="19" t="e">
        <f>VLOOKUP(AE878,ORGANOGRAMAES!$C$1:$N$6000,2,0)</f>
        <v>#N/A</v>
      </c>
      <c r="BE878" s="19" t="e">
        <f>VLOOKUP(AE878,ORGANOGRAMAES!$C$1:$N$6000,3,0)</f>
        <v>#N/A</v>
      </c>
      <c r="BF878" s="19" t="e">
        <f>VLOOKUP(AE878,ORGANOGRAMAES!$C$1:$N$6000,4,0)</f>
        <v>#N/A</v>
      </c>
      <c r="BG878" s="19" t="e">
        <f>VLOOKUP(AE878,ORGANOGRAMAES!$C$1:$N$6000,5,0)</f>
        <v>#N/A</v>
      </c>
      <c r="BH878" s="19" t="e">
        <f>VLOOKUP(AE878,ORGANOGRAMAES!$C$1:$N$6000,6,0)</f>
        <v>#N/A</v>
      </c>
      <c r="BI878" s="19" t="e">
        <f>VLOOKUP(AE878,ORGANOGRAMAES!$C$1:$N$6000,7,0)</f>
        <v>#N/A</v>
      </c>
      <c r="BJ878" s="19" t="e">
        <f>VLOOKUP(AE878,ORGANOGRAMAES!$C$1:$N$6000,8,0)</f>
        <v>#N/A</v>
      </c>
      <c r="BK878" s="19" t="e">
        <f>VLOOKUP(AE878,ORGANOGRAMAES!$C$1:$N$6000,9,0)</f>
        <v>#N/A</v>
      </c>
      <c r="BL878" s="19" t="e">
        <f>VLOOKUP(AE878,ORGANOGRAMAES!$C$1:$N$6000,10,0)</f>
        <v>#N/A</v>
      </c>
      <c r="BM878" s="19" t="e">
        <f>VLOOKUP(AE878,ORGANOGRAMAES!$C$1:$N$6000,11,0)</f>
        <v>#N/A</v>
      </c>
      <c r="BN878" s="19" t="e">
        <f>VLOOKUP(AE878,ORGANOGRAMAES!$C$1:$N$6000,12,0)</f>
        <v>#N/A</v>
      </c>
      <c r="BP878" s="19" t="str">
        <f t="shared" si="245"/>
        <v>-</v>
      </c>
      <c r="BQ878" s="19" t="str">
        <f t="shared" si="246"/>
        <v>-</v>
      </c>
      <c r="BR878" s="19" t="str">
        <f t="shared" si="247"/>
        <v>-</v>
      </c>
      <c r="BS878" s="19" t="str">
        <f t="shared" si="248"/>
        <v>-</v>
      </c>
      <c r="BT878" s="19" t="str">
        <f t="shared" si="249"/>
        <v>-</v>
      </c>
      <c r="BU878" s="19" t="str">
        <f t="shared" si="250"/>
        <v>-</v>
      </c>
      <c r="BV878" s="19" t="str">
        <f t="shared" si="251"/>
        <v>-</v>
      </c>
      <c r="BW878" s="19" t="str">
        <f t="shared" si="252"/>
        <v>-</v>
      </c>
      <c r="BX878" s="19" t="str">
        <f t="shared" si="253"/>
        <v>-</v>
      </c>
      <c r="BY878" s="19" t="str">
        <f t="shared" si="254"/>
        <v>-</v>
      </c>
      <c r="BZ878" s="19" t="str">
        <f t="shared" si="255"/>
        <v>-</v>
      </c>
    </row>
    <row r="879" spans="1:78">
      <c r="A879" s="106" t="str">
        <f t="shared" si="256"/>
        <v>22.1.00.00.00.00.00</v>
      </c>
      <c r="B879" s="106">
        <f t="shared" si="257"/>
        <v>22</v>
      </c>
      <c r="C879" s="107" t="str">
        <f t="shared" si="258"/>
        <v>1</v>
      </c>
      <c r="D879" s="32" t="s">
        <v>7024</v>
      </c>
      <c r="E879" s="32" t="s">
        <v>7024</v>
      </c>
      <c r="F879" s="32" t="s">
        <v>7024</v>
      </c>
      <c r="G879" s="32" t="s">
        <v>7024</v>
      </c>
      <c r="H879" s="32" t="s">
        <v>7024</v>
      </c>
      <c r="I879" s="33"/>
      <c r="J879" s="17" t="s">
        <v>93</v>
      </c>
      <c r="K879" s="150" t="str">
        <f t="shared" si="259"/>
        <v>-</v>
      </c>
      <c r="L879" s="123"/>
      <c r="M879" s="123"/>
      <c r="N879" s="123"/>
      <c r="O879" s="123"/>
      <c r="P879" s="123"/>
      <c r="Q879" s="123"/>
      <c r="AC879" s="50" t="str">
        <f t="shared" si="261"/>
        <v>22.1</v>
      </c>
      <c r="AD879" s="19">
        <f t="shared" si="262"/>
        <v>858</v>
      </c>
      <c r="AE879" s="49" t="str">
        <f t="shared" si="260"/>
        <v>22.1858</v>
      </c>
      <c r="BD879" s="19" t="e">
        <f>VLOOKUP(AE879,ORGANOGRAMAES!$C$1:$N$6000,2,0)</f>
        <v>#N/A</v>
      </c>
      <c r="BE879" s="19" t="e">
        <f>VLOOKUP(AE879,ORGANOGRAMAES!$C$1:$N$6000,3,0)</f>
        <v>#N/A</v>
      </c>
      <c r="BF879" s="19" t="e">
        <f>VLOOKUP(AE879,ORGANOGRAMAES!$C$1:$N$6000,4,0)</f>
        <v>#N/A</v>
      </c>
      <c r="BG879" s="19" t="e">
        <f>VLOOKUP(AE879,ORGANOGRAMAES!$C$1:$N$6000,5,0)</f>
        <v>#N/A</v>
      </c>
      <c r="BH879" s="19" t="e">
        <f>VLOOKUP(AE879,ORGANOGRAMAES!$C$1:$N$6000,6,0)</f>
        <v>#N/A</v>
      </c>
      <c r="BI879" s="19" t="e">
        <f>VLOOKUP(AE879,ORGANOGRAMAES!$C$1:$N$6000,7,0)</f>
        <v>#N/A</v>
      </c>
      <c r="BJ879" s="19" t="e">
        <f>VLOOKUP(AE879,ORGANOGRAMAES!$C$1:$N$6000,8,0)</f>
        <v>#N/A</v>
      </c>
      <c r="BK879" s="19" t="e">
        <f>VLOOKUP(AE879,ORGANOGRAMAES!$C$1:$N$6000,9,0)</f>
        <v>#N/A</v>
      </c>
      <c r="BL879" s="19" t="e">
        <f>VLOOKUP(AE879,ORGANOGRAMAES!$C$1:$N$6000,10,0)</f>
        <v>#N/A</v>
      </c>
      <c r="BM879" s="19" t="e">
        <f>VLOOKUP(AE879,ORGANOGRAMAES!$C$1:$N$6000,11,0)</f>
        <v>#N/A</v>
      </c>
      <c r="BN879" s="19" t="e">
        <f>VLOOKUP(AE879,ORGANOGRAMAES!$C$1:$N$6000,12,0)</f>
        <v>#N/A</v>
      </c>
      <c r="BP879" s="19" t="str">
        <f t="shared" si="245"/>
        <v>-</v>
      </c>
      <c r="BQ879" s="19" t="str">
        <f t="shared" si="246"/>
        <v>-</v>
      </c>
      <c r="BR879" s="19" t="str">
        <f t="shared" si="247"/>
        <v>-</v>
      </c>
      <c r="BS879" s="19" t="str">
        <f t="shared" si="248"/>
        <v>-</v>
      </c>
      <c r="BT879" s="19" t="str">
        <f t="shared" si="249"/>
        <v>-</v>
      </c>
      <c r="BU879" s="19" t="str">
        <f t="shared" si="250"/>
        <v>-</v>
      </c>
      <c r="BV879" s="19" t="str">
        <f t="shared" si="251"/>
        <v>-</v>
      </c>
      <c r="BW879" s="19" t="str">
        <f t="shared" si="252"/>
        <v>-</v>
      </c>
      <c r="BX879" s="19" t="str">
        <f t="shared" si="253"/>
        <v>-</v>
      </c>
      <c r="BY879" s="19" t="str">
        <f t="shared" si="254"/>
        <v>-</v>
      </c>
      <c r="BZ879" s="19" t="str">
        <f t="shared" si="255"/>
        <v>-</v>
      </c>
    </row>
    <row r="880" spans="1:78">
      <c r="A880" s="106" t="str">
        <f t="shared" si="256"/>
        <v>22.1.00.00.00.00.00</v>
      </c>
      <c r="B880" s="106">
        <f t="shared" si="257"/>
        <v>22</v>
      </c>
      <c r="C880" s="107" t="str">
        <f t="shared" si="258"/>
        <v>1</v>
      </c>
      <c r="D880" s="32" t="s">
        <v>7024</v>
      </c>
      <c r="E880" s="32" t="s">
        <v>7024</v>
      </c>
      <c r="F880" s="32" t="s">
        <v>7024</v>
      </c>
      <c r="G880" s="32" t="s">
        <v>7024</v>
      </c>
      <c r="H880" s="32" t="s">
        <v>7024</v>
      </c>
      <c r="I880" s="33"/>
      <c r="J880" s="17" t="s">
        <v>93</v>
      </c>
      <c r="K880" s="150" t="str">
        <f t="shared" si="259"/>
        <v>-</v>
      </c>
      <c r="L880" s="123"/>
      <c r="M880" s="123"/>
      <c r="N880" s="123"/>
      <c r="O880" s="123"/>
      <c r="P880" s="123"/>
      <c r="Q880" s="123"/>
      <c r="AC880" s="50" t="str">
        <f t="shared" si="261"/>
        <v>22.1</v>
      </c>
      <c r="AD880" s="19">
        <f t="shared" si="262"/>
        <v>859</v>
      </c>
      <c r="AE880" s="49" t="str">
        <f t="shared" si="260"/>
        <v>22.1859</v>
      </c>
      <c r="BD880" s="19" t="e">
        <f>VLOOKUP(AE880,ORGANOGRAMAES!$C$1:$N$6000,2,0)</f>
        <v>#N/A</v>
      </c>
      <c r="BE880" s="19" t="e">
        <f>VLOOKUP(AE880,ORGANOGRAMAES!$C$1:$N$6000,3,0)</f>
        <v>#N/A</v>
      </c>
      <c r="BF880" s="19" t="e">
        <f>VLOOKUP(AE880,ORGANOGRAMAES!$C$1:$N$6000,4,0)</f>
        <v>#N/A</v>
      </c>
      <c r="BG880" s="19" t="e">
        <f>VLOOKUP(AE880,ORGANOGRAMAES!$C$1:$N$6000,5,0)</f>
        <v>#N/A</v>
      </c>
      <c r="BH880" s="19" t="e">
        <f>VLOOKUP(AE880,ORGANOGRAMAES!$C$1:$N$6000,6,0)</f>
        <v>#N/A</v>
      </c>
      <c r="BI880" s="19" t="e">
        <f>VLOOKUP(AE880,ORGANOGRAMAES!$C$1:$N$6000,7,0)</f>
        <v>#N/A</v>
      </c>
      <c r="BJ880" s="19" t="e">
        <f>VLOOKUP(AE880,ORGANOGRAMAES!$C$1:$N$6000,8,0)</f>
        <v>#N/A</v>
      </c>
      <c r="BK880" s="19" t="e">
        <f>VLOOKUP(AE880,ORGANOGRAMAES!$C$1:$N$6000,9,0)</f>
        <v>#N/A</v>
      </c>
      <c r="BL880" s="19" t="e">
        <f>VLOOKUP(AE880,ORGANOGRAMAES!$C$1:$N$6000,10,0)</f>
        <v>#N/A</v>
      </c>
      <c r="BM880" s="19" t="e">
        <f>VLOOKUP(AE880,ORGANOGRAMAES!$C$1:$N$6000,11,0)</f>
        <v>#N/A</v>
      </c>
      <c r="BN880" s="19" t="e">
        <f>VLOOKUP(AE880,ORGANOGRAMAES!$C$1:$N$6000,12,0)</f>
        <v>#N/A</v>
      </c>
      <c r="BP880" s="19" t="str">
        <f t="shared" si="245"/>
        <v>-</v>
      </c>
      <c r="BQ880" s="19" t="str">
        <f t="shared" si="246"/>
        <v>-</v>
      </c>
      <c r="BR880" s="19" t="str">
        <f t="shared" si="247"/>
        <v>-</v>
      </c>
      <c r="BS880" s="19" t="str">
        <f t="shared" si="248"/>
        <v>-</v>
      </c>
      <c r="BT880" s="19" t="str">
        <f t="shared" si="249"/>
        <v>-</v>
      </c>
      <c r="BU880" s="19" t="str">
        <f t="shared" si="250"/>
        <v>-</v>
      </c>
      <c r="BV880" s="19" t="str">
        <f t="shared" si="251"/>
        <v>-</v>
      </c>
      <c r="BW880" s="19" t="str">
        <f t="shared" si="252"/>
        <v>-</v>
      </c>
      <c r="BX880" s="19" t="str">
        <f t="shared" si="253"/>
        <v>-</v>
      </c>
      <c r="BY880" s="19" t="str">
        <f t="shared" si="254"/>
        <v>-</v>
      </c>
      <c r="BZ880" s="19" t="str">
        <f t="shared" si="255"/>
        <v>-</v>
      </c>
    </row>
    <row r="881" spans="1:78">
      <c r="A881" s="106" t="str">
        <f t="shared" si="256"/>
        <v>22.1.00.00.00.00.00</v>
      </c>
      <c r="B881" s="106">
        <f t="shared" si="257"/>
        <v>22</v>
      </c>
      <c r="C881" s="107" t="str">
        <f t="shared" si="258"/>
        <v>1</v>
      </c>
      <c r="D881" s="32" t="s">
        <v>7024</v>
      </c>
      <c r="E881" s="32" t="s">
        <v>7024</v>
      </c>
      <c r="F881" s="32" t="s">
        <v>7024</v>
      </c>
      <c r="G881" s="32" t="s">
        <v>7024</v>
      </c>
      <c r="H881" s="32" t="s">
        <v>7024</v>
      </c>
      <c r="I881" s="33"/>
      <c r="J881" s="17" t="s">
        <v>93</v>
      </c>
      <c r="K881" s="150" t="str">
        <f t="shared" si="259"/>
        <v>-</v>
      </c>
      <c r="L881" s="123"/>
      <c r="M881" s="123"/>
      <c r="N881" s="123"/>
      <c r="O881" s="123"/>
      <c r="P881" s="123"/>
      <c r="Q881" s="123"/>
      <c r="AC881" s="50" t="str">
        <f t="shared" si="261"/>
        <v>22.1</v>
      </c>
      <c r="AD881" s="19">
        <f t="shared" si="262"/>
        <v>860</v>
      </c>
      <c r="AE881" s="49" t="str">
        <f t="shared" si="260"/>
        <v>22.1860</v>
      </c>
      <c r="BD881" s="19" t="e">
        <f>VLOOKUP(AE881,ORGANOGRAMAES!$C$1:$N$6000,2,0)</f>
        <v>#N/A</v>
      </c>
      <c r="BE881" s="19" t="e">
        <f>VLOOKUP(AE881,ORGANOGRAMAES!$C$1:$N$6000,3,0)</f>
        <v>#N/A</v>
      </c>
      <c r="BF881" s="19" t="e">
        <f>VLOOKUP(AE881,ORGANOGRAMAES!$C$1:$N$6000,4,0)</f>
        <v>#N/A</v>
      </c>
      <c r="BG881" s="19" t="e">
        <f>VLOOKUP(AE881,ORGANOGRAMAES!$C$1:$N$6000,5,0)</f>
        <v>#N/A</v>
      </c>
      <c r="BH881" s="19" t="e">
        <f>VLOOKUP(AE881,ORGANOGRAMAES!$C$1:$N$6000,6,0)</f>
        <v>#N/A</v>
      </c>
      <c r="BI881" s="19" t="e">
        <f>VLOOKUP(AE881,ORGANOGRAMAES!$C$1:$N$6000,7,0)</f>
        <v>#N/A</v>
      </c>
      <c r="BJ881" s="19" t="e">
        <f>VLOOKUP(AE881,ORGANOGRAMAES!$C$1:$N$6000,8,0)</f>
        <v>#N/A</v>
      </c>
      <c r="BK881" s="19" t="e">
        <f>VLOOKUP(AE881,ORGANOGRAMAES!$C$1:$N$6000,9,0)</f>
        <v>#N/A</v>
      </c>
      <c r="BL881" s="19" t="e">
        <f>VLOOKUP(AE881,ORGANOGRAMAES!$C$1:$N$6000,10,0)</f>
        <v>#N/A</v>
      </c>
      <c r="BM881" s="19" t="e">
        <f>VLOOKUP(AE881,ORGANOGRAMAES!$C$1:$N$6000,11,0)</f>
        <v>#N/A</v>
      </c>
      <c r="BN881" s="19" t="e">
        <f>VLOOKUP(AE881,ORGANOGRAMAES!$C$1:$N$6000,12,0)</f>
        <v>#N/A</v>
      </c>
      <c r="BP881" s="19" t="str">
        <f t="shared" si="245"/>
        <v>-</v>
      </c>
      <c r="BQ881" s="19" t="str">
        <f t="shared" si="246"/>
        <v>-</v>
      </c>
      <c r="BR881" s="19" t="str">
        <f t="shared" si="247"/>
        <v>-</v>
      </c>
      <c r="BS881" s="19" t="str">
        <f t="shared" si="248"/>
        <v>-</v>
      </c>
      <c r="BT881" s="19" t="str">
        <f t="shared" si="249"/>
        <v>-</v>
      </c>
      <c r="BU881" s="19" t="str">
        <f t="shared" si="250"/>
        <v>-</v>
      </c>
      <c r="BV881" s="19" t="str">
        <f t="shared" si="251"/>
        <v>-</v>
      </c>
      <c r="BW881" s="19" t="str">
        <f t="shared" si="252"/>
        <v>-</v>
      </c>
      <c r="BX881" s="19" t="str">
        <f t="shared" si="253"/>
        <v>-</v>
      </c>
      <c r="BY881" s="19" t="str">
        <f t="shared" si="254"/>
        <v>-</v>
      </c>
      <c r="BZ881" s="19" t="str">
        <f t="shared" si="255"/>
        <v>-</v>
      </c>
    </row>
    <row r="882" spans="1:78">
      <c r="A882" s="106" t="str">
        <f t="shared" si="256"/>
        <v>22.1.00.00.00.00.00</v>
      </c>
      <c r="B882" s="106">
        <f t="shared" si="257"/>
        <v>22</v>
      </c>
      <c r="C882" s="107" t="str">
        <f t="shared" si="258"/>
        <v>1</v>
      </c>
      <c r="D882" s="32" t="s">
        <v>7024</v>
      </c>
      <c r="E882" s="32" t="s">
        <v>7024</v>
      </c>
      <c r="F882" s="32" t="s">
        <v>7024</v>
      </c>
      <c r="G882" s="32" t="s">
        <v>7024</v>
      </c>
      <c r="H882" s="32" t="s">
        <v>7024</v>
      </c>
      <c r="I882" s="33"/>
      <c r="J882" s="17" t="s">
        <v>93</v>
      </c>
      <c r="K882" s="150" t="str">
        <f t="shared" si="259"/>
        <v>-</v>
      </c>
      <c r="L882" s="123"/>
      <c r="M882" s="123"/>
      <c r="N882" s="123"/>
      <c r="O882" s="123"/>
      <c r="P882" s="123"/>
      <c r="Q882" s="123"/>
      <c r="AC882" s="50" t="str">
        <f t="shared" si="261"/>
        <v>22.1</v>
      </c>
      <c r="AD882" s="19">
        <f t="shared" si="262"/>
        <v>861</v>
      </c>
      <c r="AE882" s="49" t="str">
        <f t="shared" si="260"/>
        <v>22.1861</v>
      </c>
      <c r="BD882" s="19" t="e">
        <f>VLOOKUP(AE882,ORGANOGRAMAES!$C$1:$N$6000,2,0)</f>
        <v>#N/A</v>
      </c>
      <c r="BE882" s="19" t="e">
        <f>VLOOKUP(AE882,ORGANOGRAMAES!$C$1:$N$6000,3,0)</f>
        <v>#N/A</v>
      </c>
      <c r="BF882" s="19" t="e">
        <f>VLOOKUP(AE882,ORGANOGRAMAES!$C$1:$N$6000,4,0)</f>
        <v>#N/A</v>
      </c>
      <c r="BG882" s="19" t="e">
        <f>VLOOKUP(AE882,ORGANOGRAMAES!$C$1:$N$6000,5,0)</f>
        <v>#N/A</v>
      </c>
      <c r="BH882" s="19" t="e">
        <f>VLOOKUP(AE882,ORGANOGRAMAES!$C$1:$N$6000,6,0)</f>
        <v>#N/A</v>
      </c>
      <c r="BI882" s="19" t="e">
        <f>VLOOKUP(AE882,ORGANOGRAMAES!$C$1:$N$6000,7,0)</f>
        <v>#N/A</v>
      </c>
      <c r="BJ882" s="19" t="e">
        <f>VLOOKUP(AE882,ORGANOGRAMAES!$C$1:$N$6000,8,0)</f>
        <v>#N/A</v>
      </c>
      <c r="BK882" s="19" t="e">
        <f>VLOOKUP(AE882,ORGANOGRAMAES!$C$1:$N$6000,9,0)</f>
        <v>#N/A</v>
      </c>
      <c r="BL882" s="19" t="e">
        <f>VLOOKUP(AE882,ORGANOGRAMAES!$C$1:$N$6000,10,0)</f>
        <v>#N/A</v>
      </c>
      <c r="BM882" s="19" t="e">
        <f>VLOOKUP(AE882,ORGANOGRAMAES!$C$1:$N$6000,11,0)</f>
        <v>#N/A</v>
      </c>
      <c r="BN882" s="19" t="e">
        <f>VLOOKUP(AE882,ORGANOGRAMAES!$C$1:$N$6000,12,0)</f>
        <v>#N/A</v>
      </c>
      <c r="BP882" s="19" t="str">
        <f t="shared" si="245"/>
        <v>-</v>
      </c>
      <c r="BQ882" s="19" t="str">
        <f t="shared" si="246"/>
        <v>-</v>
      </c>
      <c r="BR882" s="19" t="str">
        <f t="shared" si="247"/>
        <v>-</v>
      </c>
      <c r="BS882" s="19" t="str">
        <f t="shared" si="248"/>
        <v>-</v>
      </c>
      <c r="BT882" s="19" t="str">
        <f t="shared" si="249"/>
        <v>-</v>
      </c>
      <c r="BU882" s="19" t="str">
        <f t="shared" si="250"/>
        <v>-</v>
      </c>
      <c r="BV882" s="19" t="str">
        <f t="shared" si="251"/>
        <v>-</v>
      </c>
      <c r="BW882" s="19" t="str">
        <f t="shared" si="252"/>
        <v>-</v>
      </c>
      <c r="BX882" s="19" t="str">
        <f t="shared" si="253"/>
        <v>-</v>
      </c>
      <c r="BY882" s="19" t="str">
        <f t="shared" si="254"/>
        <v>-</v>
      </c>
      <c r="BZ882" s="19" t="str">
        <f t="shared" si="255"/>
        <v>-</v>
      </c>
    </row>
    <row r="883" spans="1:78">
      <c r="A883" s="106" t="str">
        <f t="shared" si="256"/>
        <v>22.1.00.00.00.00.00</v>
      </c>
      <c r="B883" s="106">
        <f t="shared" si="257"/>
        <v>22</v>
      </c>
      <c r="C883" s="107" t="str">
        <f t="shared" si="258"/>
        <v>1</v>
      </c>
      <c r="D883" s="32" t="s">
        <v>7024</v>
      </c>
      <c r="E883" s="32" t="s">
        <v>7024</v>
      </c>
      <c r="F883" s="32" t="s">
        <v>7024</v>
      </c>
      <c r="G883" s="32" t="s">
        <v>7024</v>
      </c>
      <c r="H883" s="32" t="s">
        <v>7024</v>
      </c>
      <c r="I883" s="33"/>
      <c r="J883" s="17" t="s">
        <v>93</v>
      </c>
      <c r="K883" s="150" t="str">
        <f t="shared" si="259"/>
        <v>-</v>
      </c>
      <c r="L883" s="123"/>
      <c r="M883" s="123"/>
      <c r="N883" s="123"/>
      <c r="O883" s="123"/>
      <c r="P883" s="123"/>
      <c r="Q883" s="123"/>
      <c r="AC883" s="50" t="str">
        <f t="shared" si="261"/>
        <v>22.1</v>
      </c>
      <c r="AD883" s="19">
        <f t="shared" si="262"/>
        <v>862</v>
      </c>
      <c r="AE883" s="49" t="str">
        <f t="shared" si="260"/>
        <v>22.1862</v>
      </c>
      <c r="BD883" s="19" t="e">
        <f>VLOOKUP(AE883,ORGANOGRAMAES!$C$1:$N$6000,2,0)</f>
        <v>#N/A</v>
      </c>
      <c r="BE883" s="19" t="e">
        <f>VLOOKUP(AE883,ORGANOGRAMAES!$C$1:$N$6000,3,0)</f>
        <v>#N/A</v>
      </c>
      <c r="BF883" s="19" t="e">
        <f>VLOOKUP(AE883,ORGANOGRAMAES!$C$1:$N$6000,4,0)</f>
        <v>#N/A</v>
      </c>
      <c r="BG883" s="19" t="e">
        <f>VLOOKUP(AE883,ORGANOGRAMAES!$C$1:$N$6000,5,0)</f>
        <v>#N/A</v>
      </c>
      <c r="BH883" s="19" t="e">
        <f>VLOOKUP(AE883,ORGANOGRAMAES!$C$1:$N$6000,6,0)</f>
        <v>#N/A</v>
      </c>
      <c r="BI883" s="19" t="e">
        <f>VLOOKUP(AE883,ORGANOGRAMAES!$C$1:$N$6000,7,0)</f>
        <v>#N/A</v>
      </c>
      <c r="BJ883" s="19" t="e">
        <f>VLOOKUP(AE883,ORGANOGRAMAES!$C$1:$N$6000,8,0)</f>
        <v>#N/A</v>
      </c>
      <c r="BK883" s="19" t="e">
        <f>VLOOKUP(AE883,ORGANOGRAMAES!$C$1:$N$6000,9,0)</f>
        <v>#N/A</v>
      </c>
      <c r="BL883" s="19" t="e">
        <f>VLOOKUP(AE883,ORGANOGRAMAES!$C$1:$N$6000,10,0)</f>
        <v>#N/A</v>
      </c>
      <c r="BM883" s="19" t="e">
        <f>VLOOKUP(AE883,ORGANOGRAMAES!$C$1:$N$6000,11,0)</f>
        <v>#N/A</v>
      </c>
      <c r="BN883" s="19" t="e">
        <f>VLOOKUP(AE883,ORGANOGRAMAES!$C$1:$N$6000,12,0)</f>
        <v>#N/A</v>
      </c>
      <c r="BP883" s="19" t="str">
        <f t="shared" si="245"/>
        <v>-</v>
      </c>
      <c r="BQ883" s="19" t="str">
        <f t="shared" si="246"/>
        <v>-</v>
      </c>
      <c r="BR883" s="19" t="str">
        <f t="shared" si="247"/>
        <v>-</v>
      </c>
      <c r="BS883" s="19" t="str">
        <f t="shared" si="248"/>
        <v>-</v>
      </c>
      <c r="BT883" s="19" t="str">
        <f t="shared" si="249"/>
        <v>-</v>
      </c>
      <c r="BU883" s="19" t="str">
        <f t="shared" si="250"/>
        <v>-</v>
      </c>
      <c r="BV883" s="19" t="str">
        <f t="shared" si="251"/>
        <v>-</v>
      </c>
      <c r="BW883" s="19" t="str">
        <f t="shared" si="252"/>
        <v>-</v>
      </c>
      <c r="BX883" s="19" t="str">
        <f t="shared" si="253"/>
        <v>-</v>
      </c>
      <c r="BY883" s="19" t="str">
        <f t="shared" si="254"/>
        <v>-</v>
      </c>
      <c r="BZ883" s="19" t="str">
        <f t="shared" si="255"/>
        <v>-</v>
      </c>
    </row>
    <row r="884" spans="1:78">
      <c r="A884" s="106" t="str">
        <f t="shared" si="256"/>
        <v>22.1.00.00.00.00.00</v>
      </c>
      <c r="B884" s="106">
        <f t="shared" si="257"/>
        <v>22</v>
      </c>
      <c r="C884" s="107" t="str">
        <f t="shared" si="258"/>
        <v>1</v>
      </c>
      <c r="D884" s="32" t="s">
        <v>7024</v>
      </c>
      <c r="E884" s="32" t="s">
        <v>7024</v>
      </c>
      <c r="F884" s="32" t="s">
        <v>7024</v>
      </c>
      <c r="G884" s="32" t="s">
        <v>7024</v>
      </c>
      <c r="H884" s="32" t="s">
        <v>7024</v>
      </c>
      <c r="I884" s="33"/>
      <c r="J884" s="17" t="s">
        <v>93</v>
      </c>
      <c r="K884" s="150" t="str">
        <f t="shared" si="259"/>
        <v>-</v>
      </c>
      <c r="L884" s="123"/>
      <c r="M884" s="123"/>
      <c r="N884" s="123"/>
      <c r="O884" s="123"/>
      <c r="P884" s="123"/>
      <c r="Q884" s="123"/>
      <c r="AC884" s="50" t="str">
        <f t="shared" si="261"/>
        <v>22.1</v>
      </c>
      <c r="AD884" s="19">
        <f t="shared" si="262"/>
        <v>863</v>
      </c>
      <c r="AE884" s="49" t="str">
        <f t="shared" si="260"/>
        <v>22.1863</v>
      </c>
      <c r="BD884" s="19" t="e">
        <f>VLOOKUP(AE884,ORGANOGRAMAES!$C$1:$N$6000,2,0)</f>
        <v>#N/A</v>
      </c>
      <c r="BE884" s="19" t="e">
        <f>VLOOKUP(AE884,ORGANOGRAMAES!$C$1:$N$6000,3,0)</f>
        <v>#N/A</v>
      </c>
      <c r="BF884" s="19" t="e">
        <f>VLOOKUP(AE884,ORGANOGRAMAES!$C$1:$N$6000,4,0)</f>
        <v>#N/A</v>
      </c>
      <c r="BG884" s="19" t="e">
        <f>VLOOKUP(AE884,ORGANOGRAMAES!$C$1:$N$6000,5,0)</f>
        <v>#N/A</v>
      </c>
      <c r="BH884" s="19" t="e">
        <f>VLOOKUP(AE884,ORGANOGRAMAES!$C$1:$N$6000,6,0)</f>
        <v>#N/A</v>
      </c>
      <c r="BI884" s="19" t="e">
        <f>VLOOKUP(AE884,ORGANOGRAMAES!$C$1:$N$6000,7,0)</f>
        <v>#N/A</v>
      </c>
      <c r="BJ884" s="19" t="e">
        <f>VLOOKUP(AE884,ORGANOGRAMAES!$C$1:$N$6000,8,0)</f>
        <v>#N/A</v>
      </c>
      <c r="BK884" s="19" t="e">
        <f>VLOOKUP(AE884,ORGANOGRAMAES!$C$1:$N$6000,9,0)</f>
        <v>#N/A</v>
      </c>
      <c r="BL884" s="19" t="e">
        <f>VLOOKUP(AE884,ORGANOGRAMAES!$C$1:$N$6000,10,0)</f>
        <v>#N/A</v>
      </c>
      <c r="BM884" s="19" t="e">
        <f>VLOOKUP(AE884,ORGANOGRAMAES!$C$1:$N$6000,11,0)</f>
        <v>#N/A</v>
      </c>
      <c r="BN884" s="19" t="e">
        <f>VLOOKUP(AE884,ORGANOGRAMAES!$C$1:$N$6000,12,0)</f>
        <v>#N/A</v>
      </c>
      <c r="BP884" s="19" t="str">
        <f t="shared" si="245"/>
        <v>-</v>
      </c>
      <c r="BQ884" s="19" t="str">
        <f t="shared" si="246"/>
        <v>-</v>
      </c>
      <c r="BR884" s="19" t="str">
        <f t="shared" si="247"/>
        <v>-</v>
      </c>
      <c r="BS884" s="19" t="str">
        <f t="shared" si="248"/>
        <v>-</v>
      </c>
      <c r="BT884" s="19" t="str">
        <f t="shared" si="249"/>
        <v>-</v>
      </c>
      <c r="BU884" s="19" t="str">
        <f t="shared" si="250"/>
        <v>-</v>
      </c>
      <c r="BV884" s="19" t="str">
        <f t="shared" si="251"/>
        <v>-</v>
      </c>
      <c r="BW884" s="19" t="str">
        <f t="shared" si="252"/>
        <v>-</v>
      </c>
      <c r="BX884" s="19" t="str">
        <f t="shared" si="253"/>
        <v>-</v>
      </c>
      <c r="BY884" s="19" t="str">
        <f t="shared" si="254"/>
        <v>-</v>
      </c>
      <c r="BZ884" s="19" t="str">
        <f t="shared" si="255"/>
        <v>-</v>
      </c>
    </row>
    <row r="885" spans="1:78">
      <c r="A885" s="106" t="str">
        <f t="shared" si="256"/>
        <v>22.1.00.00.00.00.00</v>
      </c>
      <c r="B885" s="106">
        <f t="shared" si="257"/>
        <v>22</v>
      </c>
      <c r="C885" s="107" t="str">
        <f t="shared" si="258"/>
        <v>1</v>
      </c>
      <c r="D885" s="32" t="s">
        <v>7024</v>
      </c>
      <c r="E885" s="32" t="s">
        <v>7024</v>
      </c>
      <c r="F885" s="32" t="s">
        <v>7024</v>
      </c>
      <c r="G885" s="32" t="s">
        <v>7024</v>
      </c>
      <c r="H885" s="32" t="s">
        <v>7024</v>
      </c>
      <c r="I885" s="33"/>
      <c r="J885" s="17" t="s">
        <v>93</v>
      </c>
      <c r="K885" s="150" t="str">
        <f t="shared" si="259"/>
        <v>-</v>
      </c>
      <c r="L885" s="123"/>
      <c r="M885" s="123"/>
      <c r="N885" s="123"/>
      <c r="O885" s="123"/>
      <c r="P885" s="123"/>
      <c r="Q885" s="123"/>
      <c r="AC885" s="50" t="str">
        <f t="shared" si="261"/>
        <v>22.1</v>
      </c>
      <c r="AD885" s="19">
        <f t="shared" si="262"/>
        <v>864</v>
      </c>
      <c r="AE885" s="49" t="str">
        <f t="shared" si="260"/>
        <v>22.1864</v>
      </c>
      <c r="BD885" s="19" t="e">
        <f>VLOOKUP(AE885,ORGANOGRAMAES!$C$1:$N$6000,2,0)</f>
        <v>#N/A</v>
      </c>
      <c r="BE885" s="19" t="e">
        <f>VLOOKUP(AE885,ORGANOGRAMAES!$C$1:$N$6000,3,0)</f>
        <v>#N/A</v>
      </c>
      <c r="BF885" s="19" t="e">
        <f>VLOOKUP(AE885,ORGANOGRAMAES!$C$1:$N$6000,4,0)</f>
        <v>#N/A</v>
      </c>
      <c r="BG885" s="19" t="e">
        <f>VLOOKUP(AE885,ORGANOGRAMAES!$C$1:$N$6000,5,0)</f>
        <v>#N/A</v>
      </c>
      <c r="BH885" s="19" t="e">
        <f>VLOOKUP(AE885,ORGANOGRAMAES!$C$1:$N$6000,6,0)</f>
        <v>#N/A</v>
      </c>
      <c r="BI885" s="19" t="e">
        <f>VLOOKUP(AE885,ORGANOGRAMAES!$C$1:$N$6000,7,0)</f>
        <v>#N/A</v>
      </c>
      <c r="BJ885" s="19" t="e">
        <f>VLOOKUP(AE885,ORGANOGRAMAES!$C$1:$N$6000,8,0)</f>
        <v>#N/A</v>
      </c>
      <c r="BK885" s="19" t="e">
        <f>VLOOKUP(AE885,ORGANOGRAMAES!$C$1:$N$6000,9,0)</f>
        <v>#N/A</v>
      </c>
      <c r="BL885" s="19" t="e">
        <f>VLOOKUP(AE885,ORGANOGRAMAES!$C$1:$N$6000,10,0)</f>
        <v>#N/A</v>
      </c>
      <c r="BM885" s="19" t="e">
        <f>VLOOKUP(AE885,ORGANOGRAMAES!$C$1:$N$6000,11,0)</f>
        <v>#N/A</v>
      </c>
      <c r="BN885" s="19" t="e">
        <f>VLOOKUP(AE885,ORGANOGRAMAES!$C$1:$N$6000,12,0)</f>
        <v>#N/A</v>
      </c>
      <c r="BP885" s="19" t="str">
        <f t="shared" si="245"/>
        <v>-</v>
      </c>
      <c r="BQ885" s="19" t="str">
        <f t="shared" si="246"/>
        <v>-</v>
      </c>
      <c r="BR885" s="19" t="str">
        <f t="shared" si="247"/>
        <v>-</v>
      </c>
      <c r="BS885" s="19" t="str">
        <f t="shared" si="248"/>
        <v>-</v>
      </c>
      <c r="BT885" s="19" t="str">
        <f t="shared" si="249"/>
        <v>-</v>
      </c>
      <c r="BU885" s="19" t="str">
        <f t="shared" si="250"/>
        <v>-</v>
      </c>
      <c r="BV885" s="19" t="str">
        <f t="shared" si="251"/>
        <v>-</v>
      </c>
      <c r="BW885" s="19" t="str">
        <f t="shared" si="252"/>
        <v>-</v>
      </c>
      <c r="BX885" s="19" t="str">
        <f t="shared" si="253"/>
        <v>-</v>
      </c>
      <c r="BY885" s="19" t="str">
        <f t="shared" si="254"/>
        <v>-</v>
      </c>
      <c r="BZ885" s="19" t="str">
        <f t="shared" si="255"/>
        <v>-</v>
      </c>
    </row>
    <row r="886" spans="1:78">
      <c r="A886" s="106" t="str">
        <f t="shared" si="256"/>
        <v>22.1.00.00.00.00.00</v>
      </c>
      <c r="B886" s="106">
        <f t="shared" si="257"/>
        <v>22</v>
      </c>
      <c r="C886" s="107" t="str">
        <f t="shared" si="258"/>
        <v>1</v>
      </c>
      <c r="D886" s="32" t="s">
        <v>7024</v>
      </c>
      <c r="E886" s="32" t="s">
        <v>7024</v>
      </c>
      <c r="F886" s="32" t="s">
        <v>7024</v>
      </c>
      <c r="G886" s="32" t="s">
        <v>7024</v>
      </c>
      <c r="H886" s="32" t="s">
        <v>7024</v>
      </c>
      <c r="I886" s="33"/>
      <c r="J886" s="17" t="s">
        <v>93</v>
      </c>
      <c r="K886" s="150" t="str">
        <f t="shared" si="259"/>
        <v>-</v>
      </c>
      <c r="L886" s="123"/>
      <c r="M886" s="123"/>
      <c r="N886" s="123"/>
      <c r="O886" s="123"/>
      <c r="P886" s="123"/>
      <c r="Q886" s="123"/>
      <c r="AC886" s="50" t="str">
        <f t="shared" si="261"/>
        <v>22.1</v>
      </c>
      <c r="AD886" s="19">
        <f t="shared" si="262"/>
        <v>865</v>
      </c>
      <c r="AE886" s="49" t="str">
        <f t="shared" si="260"/>
        <v>22.1865</v>
      </c>
      <c r="BD886" s="19" t="e">
        <f>VLOOKUP(AE886,ORGANOGRAMAES!$C$1:$N$6000,2,0)</f>
        <v>#N/A</v>
      </c>
      <c r="BE886" s="19" t="e">
        <f>VLOOKUP(AE886,ORGANOGRAMAES!$C$1:$N$6000,3,0)</f>
        <v>#N/A</v>
      </c>
      <c r="BF886" s="19" t="e">
        <f>VLOOKUP(AE886,ORGANOGRAMAES!$C$1:$N$6000,4,0)</f>
        <v>#N/A</v>
      </c>
      <c r="BG886" s="19" t="e">
        <f>VLOOKUP(AE886,ORGANOGRAMAES!$C$1:$N$6000,5,0)</f>
        <v>#N/A</v>
      </c>
      <c r="BH886" s="19" t="e">
        <f>VLOOKUP(AE886,ORGANOGRAMAES!$C$1:$N$6000,6,0)</f>
        <v>#N/A</v>
      </c>
      <c r="BI886" s="19" t="e">
        <f>VLOOKUP(AE886,ORGANOGRAMAES!$C$1:$N$6000,7,0)</f>
        <v>#N/A</v>
      </c>
      <c r="BJ886" s="19" t="e">
        <f>VLOOKUP(AE886,ORGANOGRAMAES!$C$1:$N$6000,8,0)</f>
        <v>#N/A</v>
      </c>
      <c r="BK886" s="19" t="e">
        <f>VLOOKUP(AE886,ORGANOGRAMAES!$C$1:$N$6000,9,0)</f>
        <v>#N/A</v>
      </c>
      <c r="BL886" s="19" t="e">
        <f>VLOOKUP(AE886,ORGANOGRAMAES!$C$1:$N$6000,10,0)</f>
        <v>#N/A</v>
      </c>
      <c r="BM886" s="19" t="e">
        <f>VLOOKUP(AE886,ORGANOGRAMAES!$C$1:$N$6000,11,0)</f>
        <v>#N/A</v>
      </c>
      <c r="BN886" s="19" t="e">
        <f>VLOOKUP(AE886,ORGANOGRAMAES!$C$1:$N$6000,12,0)</f>
        <v>#N/A</v>
      </c>
      <c r="BP886" s="19" t="str">
        <f t="shared" si="245"/>
        <v>-</v>
      </c>
      <c r="BQ886" s="19" t="str">
        <f t="shared" si="246"/>
        <v>-</v>
      </c>
      <c r="BR886" s="19" t="str">
        <f t="shared" si="247"/>
        <v>-</v>
      </c>
      <c r="BS886" s="19" t="str">
        <f t="shared" si="248"/>
        <v>-</v>
      </c>
      <c r="BT886" s="19" t="str">
        <f t="shared" si="249"/>
        <v>-</v>
      </c>
      <c r="BU886" s="19" t="str">
        <f t="shared" si="250"/>
        <v>-</v>
      </c>
      <c r="BV886" s="19" t="str">
        <f t="shared" si="251"/>
        <v>-</v>
      </c>
      <c r="BW886" s="19" t="str">
        <f t="shared" si="252"/>
        <v>-</v>
      </c>
      <c r="BX886" s="19" t="str">
        <f t="shared" si="253"/>
        <v>-</v>
      </c>
      <c r="BY886" s="19" t="str">
        <f t="shared" si="254"/>
        <v>-</v>
      </c>
      <c r="BZ886" s="19" t="str">
        <f t="shared" si="255"/>
        <v>-</v>
      </c>
    </row>
    <row r="887" spans="1:78">
      <c r="A887" s="106" t="str">
        <f t="shared" si="256"/>
        <v>22.1.00.00.00.00.00</v>
      </c>
      <c r="B887" s="106">
        <f t="shared" si="257"/>
        <v>22</v>
      </c>
      <c r="C887" s="107" t="str">
        <f t="shared" si="258"/>
        <v>1</v>
      </c>
      <c r="D887" s="32" t="s">
        <v>7024</v>
      </c>
      <c r="E887" s="32" t="s">
        <v>7024</v>
      </c>
      <c r="F887" s="32" t="s">
        <v>7024</v>
      </c>
      <c r="G887" s="32" t="s">
        <v>7024</v>
      </c>
      <c r="H887" s="32" t="s">
        <v>7024</v>
      </c>
      <c r="I887" s="33"/>
      <c r="J887" s="17" t="s">
        <v>93</v>
      </c>
      <c r="K887" s="150" t="str">
        <f t="shared" si="259"/>
        <v>-</v>
      </c>
      <c r="L887" s="123"/>
      <c r="M887" s="123"/>
      <c r="N887" s="123"/>
      <c r="O887" s="123"/>
      <c r="P887" s="123"/>
      <c r="Q887" s="123"/>
      <c r="AC887" s="50" t="str">
        <f t="shared" si="261"/>
        <v>22.1</v>
      </c>
      <c r="AD887" s="19">
        <f t="shared" si="262"/>
        <v>866</v>
      </c>
      <c r="AE887" s="49" t="str">
        <f t="shared" si="260"/>
        <v>22.1866</v>
      </c>
      <c r="BD887" s="19" t="e">
        <f>VLOOKUP(AE887,ORGANOGRAMAES!$C$1:$N$6000,2,0)</f>
        <v>#N/A</v>
      </c>
      <c r="BE887" s="19" t="e">
        <f>VLOOKUP(AE887,ORGANOGRAMAES!$C$1:$N$6000,3,0)</f>
        <v>#N/A</v>
      </c>
      <c r="BF887" s="19" t="e">
        <f>VLOOKUP(AE887,ORGANOGRAMAES!$C$1:$N$6000,4,0)</f>
        <v>#N/A</v>
      </c>
      <c r="BG887" s="19" t="e">
        <f>VLOOKUP(AE887,ORGANOGRAMAES!$C$1:$N$6000,5,0)</f>
        <v>#N/A</v>
      </c>
      <c r="BH887" s="19" t="e">
        <f>VLOOKUP(AE887,ORGANOGRAMAES!$C$1:$N$6000,6,0)</f>
        <v>#N/A</v>
      </c>
      <c r="BI887" s="19" t="e">
        <f>VLOOKUP(AE887,ORGANOGRAMAES!$C$1:$N$6000,7,0)</f>
        <v>#N/A</v>
      </c>
      <c r="BJ887" s="19" t="e">
        <f>VLOOKUP(AE887,ORGANOGRAMAES!$C$1:$N$6000,8,0)</f>
        <v>#N/A</v>
      </c>
      <c r="BK887" s="19" t="e">
        <f>VLOOKUP(AE887,ORGANOGRAMAES!$C$1:$N$6000,9,0)</f>
        <v>#N/A</v>
      </c>
      <c r="BL887" s="19" t="e">
        <f>VLOOKUP(AE887,ORGANOGRAMAES!$C$1:$N$6000,10,0)</f>
        <v>#N/A</v>
      </c>
      <c r="BM887" s="19" t="e">
        <f>VLOOKUP(AE887,ORGANOGRAMAES!$C$1:$N$6000,11,0)</f>
        <v>#N/A</v>
      </c>
      <c r="BN887" s="19" t="e">
        <f>VLOOKUP(AE887,ORGANOGRAMAES!$C$1:$N$6000,12,0)</f>
        <v>#N/A</v>
      </c>
      <c r="BP887" s="19" t="str">
        <f t="shared" si="245"/>
        <v>-</v>
      </c>
      <c r="BQ887" s="19" t="str">
        <f t="shared" si="246"/>
        <v>-</v>
      </c>
      <c r="BR887" s="19" t="str">
        <f t="shared" si="247"/>
        <v>-</v>
      </c>
      <c r="BS887" s="19" t="str">
        <f t="shared" si="248"/>
        <v>-</v>
      </c>
      <c r="BT887" s="19" t="str">
        <f t="shared" si="249"/>
        <v>-</v>
      </c>
      <c r="BU887" s="19" t="str">
        <f t="shared" si="250"/>
        <v>-</v>
      </c>
      <c r="BV887" s="19" t="str">
        <f t="shared" si="251"/>
        <v>-</v>
      </c>
      <c r="BW887" s="19" t="str">
        <f t="shared" si="252"/>
        <v>-</v>
      </c>
      <c r="BX887" s="19" t="str">
        <f t="shared" si="253"/>
        <v>-</v>
      </c>
      <c r="BY887" s="19" t="str">
        <f t="shared" si="254"/>
        <v>-</v>
      </c>
      <c r="BZ887" s="19" t="str">
        <f t="shared" si="255"/>
        <v>-</v>
      </c>
    </row>
    <row r="888" spans="1:78">
      <c r="A888" s="106" t="str">
        <f t="shared" si="256"/>
        <v>22.1.00.00.00.00.00</v>
      </c>
      <c r="B888" s="106">
        <f t="shared" si="257"/>
        <v>22</v>
      </c>
      <c r="C888" s="107" t="str">
        <f t="shared" si="258"/>
        <v>1</v>
      </c>
      <c r="D888" s="32" t="s">
        <v>7024</v>
      </c>
      <c r="E888" s="32" t="s">
        <v>7024</v>
      </c>
      <c r="F888" s="32" t="s">
        <v>7024</v>
      </c>
      <c r="G888" s="32" t="s">
        <v>7024</v>
      </c>
      <c r="H888" s="32" t="s">
        <v>7024</v>
      </c>
      <c r="I888" s="33"/>
      <c r="J888" s="17" t="s">
        <v>93</v>
      </c>
      <c r="K888" s="150" t="str">
        <f t="shared" si="259"/>
        <v>-</v>
      </c>
      <c r="L888" s="123"/>
      <c r="M888" s="123"/>
      <c r="N888" s="123"/>
      <c r="O888" s="123"/>
      <c r="P888" s="123"/>
      <c r="Q888" s="123"/>
      <c r="AC888" s="50" t="str">
        <f t="shared" si="261"/>
        <v>22.1</v>
      </c>
      <c r="AD888" s="19">
        <f t="shared" si="262"/>
        <v>867</v>
      </c>
      <c r="AE888" s="49" t="str">
        <f t="shared" si="260"/>
        <v>22.1867</v>
      </c>
      <c r="BD888" s="19" t="e">
        <f>VLOOKUP(AE888,ORGANOGRAMAES!$C$1:$N$6000,2,0)</f>
        <v>#N/A</v>
      </c>
      <c r="BE888" s="19" t="e">
        <f>VLOOKUP(AE888,ORGANOGRAMAES!$C$1:$N$6000,3,0)</f>
        <v>#N/A</v>
      </c>
      <c r="BF888" s="19" t="e">
        <f>VLOOKUP(AE888,ORGANOGRAMAES!$C$1:$N$6000,4,0)</f>
        <v>#N/A</v>
      </c>
      <c r="BG888" s="19" t="e">
        <f>VLOOKUP(AE888,ORGANOGRAMAES!$C$1:$N$6000,5,0)</f>
        <v>#N/A</v>
      </c>
      <c r="BH888" s="19" t="e">
        <f>VLOOKUP(AE888,ORGANOGRAMAES!$C$1:$N$6000,6,0)</f>
        <v>#N/A</v>
      </c>
      <c r="BI888" s="19" t="e">
        <f>VLOOKUP(AE888,ORGANOGRAMAES!$C$1:$N$6000,7,0)</f>
        <v>#N/A</v>
      </c>
      <c r="BJ888" s="19" t="e">
        <f>VLOOKUP(AE888,ORGANOGRAMAES!$C$1:$N$6000,8,0)</f>
        <v>#N/A</v>
      </c>
      <c r="BK888" s="19" t="e">
        <f>VLOOKUP(AE888,ORGANOGRAMAES!$C$1:$N$6000,9,0)</f>
        <v>#N/A</v>
      </c>
      <c r="BL888" s="19" t="e">
        <f>VLOOKUP(AE888,ORGANOGRAMAES!$C$1:$N$6000,10,0)</f>
        <v>#N/A</v>
      </c>
      <c r="BM888" s="19" t="e">
        <f>VLOOKUP(AE888,ORGANOGRAMAES!$C$1:$N$6000,11,0)</f>
        <v>#N/A</v>
      </c>
      <c r="BN888" s="19" t="e">
        <f>VLOOKUP(AE888,ORGANOGRAMAES!$C$1:$N$6000,12,0)</f>
        <v>#N/A</v>
      </c>
      <c r="BP888" s="19" t="str">
        <f t="shared" si="245"/>
        <v>-</v>
      </c>
      <c r="BQ888" s="19" t="str">
        <f t="shared" si="246"/>
        <v>-</v>
      </c>
      <c r="BR888" s="19" t="str">
        <f t="shared" si="247"/>
        <v>-</v>
      </c>
      <c r="BS888" s="19" t="str">
        <f t="shared" si="248"/>
        <v>-</v>
      </c>
      <c r="BT888" s="19" t="str">
        <f t="shared" si="249"/>
        <v>-</v>
      </c>
      <c r="BU888" s="19" t="str">
        <f t="shared" si="250"/>
        <v>-</v>
      </c>
      <c r="BV888" s="19" t="str">
        <f t="shared" si="251"/>
        <v>-</v>
      </c>
      <c r="BW888" s="19" t="str">
        <f t="shared" si="252"/>
        <v>-</v>
      </c>
      <c r="BX888" s="19" t="str">
        <f t="shared" si="253"/>
        <v>-</v>
      </c>
      <c r="BY888" s="19" t="str">
        <f t="shared" si="254"/>
        <v>-</v>
      </c>
      <c r="BZ888" s="19" t="str">
        <f t="shared" si="255"/>
        <v>-</v>
      </c>
    </row>
    <row r="889" spans="1:78">
      <c r="A889" s="106" t="str">
        <f t="shared" si="256"/>
        <v>22.1.00.00.00.00.00</v>
      </c>
      <c r="B889" s="106">
        <f t="shared" si="257"/>
        <v>22</v>
      </c>
      <c r="C889" s="107" t="str">
        <f t="shared" si="258"/>
        <v>1</v>
      </c>
      <c r="D889" s="32" t="s">
        <v>7024</v>
      </c>
      <c r="E889" s="32" t="s">
        <v>7024</v>
      </c>
      <c r="F889" s="32" t="s">
        <v>7024</v>
      </c>
      <c r="G889" s="32" t="s">
        <v>7024</v>
      </c>
      <c r="H889" s="32" t="s">
        <v>7024</v>
      </c>
      <c r="I889" s="33"/>
      <c r="J889" s="17" t="s">
        <v>93</v>
      </c>
      <c r="K889" s="150" t="str">
        <f t="shared" si="259"/>
        <v>-</v>
      </c>
      <c r="L889" s="123"/>
      <c r="M889" s="123"/>
      <c r="N889" s="123"/>
      <c r="O889" s="123"/>
      <c r="P889" s="123"/>
      <c r="Q889" s="123"/>
      <c r="AC889" s="50" t="str">
        <f t="shared" si="261"/>
        <v>22.1</v>
      </c>
      <c r="AD889" s="19">
        <f t="shared" si="262"/>
        <v>868</v>
      </c>
      <c r="AE889" s="49" t="str">
        <f t="shared" si="260"/>
        <v>22.1868</v>
      </c>
      <c r="BD889" s="19" t="e">
        <f>VLOOKUP(AE889,ORGANOGRAMAES!$C$1:$N$6000,2,0)</f>
        <v>#N/A</v>
      </c>
      <c r="BE889" s="19" t="e">
        <f>VLOOKUP(AE889,ORGANOGRAMAES!$C$1:$N$6000,3,0)</f>
        <v>#N/A</v>
      </c>
      <c r="BF889" s="19" t="e">
        <f>VLOOKUP(AE889,ORGANOGRAMAES!$C$1:$N$6000,4,0)</f>
        <v>#N/A</v>
      </c>
      <c r="BG889" s="19" t="e">
        <f>VLOOKUP(AE889,ORGANOGRAMAES!$C$1:$N$6000,5,0)</f>
        <v>#N/A</v>
      </c>
      <c r="BH889" s="19" t="e">
        <f>VLOOKUP(AE889,ORGANOGRAMAES!$C$1:$N$6000,6,0)</f>
        <v>#N/A</v>
      </c>
      <c r="BI889" s="19" t="e">
        <f>VLOOKUP(AE889,ORGANOGRAMAES!$C$1:$N$6000,7,0)</f>
        <v>#N/A</v>
      </c>
      <c r="BJ889" s="19" t="e">
        <f>VLOOKUP(AE889,ORGANOGRAMAES!$C$1:$N$6000,8,0)</f>
        <v>#N/A</v>
      </c>
      <c r="BK889" s="19" t="e">
        <f>VLOOKUP(AE889,ORGANOGRAMAES!$C$1:$N$6000,9,0)</f>
        <v>#N/A</v>
      </c>
      <c r="BL889" s="19" t="e">
        <f>VLOOKUP(AE889,ORGANOGRAMAES!$C$1:$N$6000,10,0)</f>
        <v>#N/A</v>
      </c>
      <c r="BM889" s="19" t="e">
        <f>VLOOKUP(AE889,ORGANOGRAMAES!$C$1:$N$6000,11,0)</f>
        <v>#N/A</v>
      </c>
      <c r="BN889" s="19" t="e">
        <f>VLOOKUP(AE889,ORGANOGRAMAES!$C$1:$N$6000,12,0)</f>
        <v>#N/A</v>
      </c>
      <c r="BP889" s="19" t="str">
        <f t="shared" si="245"/>
        <v>-</v>
      </c>
      <c r="BQ889" s="19" t="str">
        <f t="shared" si="246"/>
        <v>-</v>
      </c>
      <c r="BR889" s="19" t="str">
        <f t="shared" si="247"/>
        <v>-</v>
      </c>
      <c r="BS889" s="19" t="str">
        <f t="shared" si="248"/>
        <v>-</v>
      </c>
      <c r="BT889" s="19" t="str">
        <f t="shared" si="249"/>
        <v>-</v>
      </c>
      <c r="BU889" s="19" t="str">
        <f t="shared" si="250"/>
        <v>-</v>
      </c>
      <c r="BV889" s="19" t="str">
        <f t="shared" si="251"/>
        <v>-</v>
      </c>
      <c r="BW889" s="19" t="str">
        <f t="shared" si="252"/>
        <v>-</v>
      </c>
      <c r="BX889" s="19" t="str">
        <f t="shared" si="253"/>
        <v>-</v>
      </c>
      <c r="BY889" s="19" t="str">
        <f t="shared" si="254"/>
        <v>-</v>
      </c>
      <c r="BZ889" s="19" t="str">
        <f t="shared" si="255"/>
        <v>-</v>
      </c>
    </row>
    <row r="890" spans="1:78">
      <c r="A890" s="106" t="str">
        <f t="shared" si="256"/>
        <v>22.1.00.00.00.00.00</v>
      </c>
      <c r="B890" s="106">
        <f t="shared" si="257"/>
        <v>22</v>
      </c>
      <c r="C890" s="107" t="str">
        <f t="shared" si="258"/>
        <v>1</v>
      </c>
      <c r="D890" s="32" t="s">
        <v>7024</v>
      </c>
      <c r="E890" s="32" t="s">
        <v>7024</v>
      </c>
      <c r="F890" s="32" t="s">
        <v>7024</v>
      </c>
      <c r="G890" s="32" t="s">
        <v>7024</v>
      </c>
      <c r="H890" s="32" t="s">
        <v>7024</v>
      </c>
      <c r="I890" s="33"/>
      <c r="J890" s="17" t="s">
        <v>93</v>
      </c>
      <c r="K890" s="150" t="str">
        <f t="shared" si="259"/>
        <v>-</v>
      </c>
      <c r="L890" s="123"/>
      <c r="M890" s="123"/>
      <c r="N890" s="123"/>
      <c r="O890" s="123"/>
      <c r="P890" s="123"/>
      <c r="Q890" s="123"/>
      <c r="AC890" s="50" t="str">
        <f t="shared" si="261"/>
        <v>22.1</v>
      </c>
      <c r="AD890" s="19">
        <f t="shared" si="262"/>
        <v>869</v>
      </c>
      <c r="AE890" s="49" t="str">
        <f t="shared" si="260"/>
        <v>22.1869</v>
      </c>
      <c r="BD890" s="19" t="e">
        <f>VLOOKUP(AE890,ORGANOGRAMAES!$C$1:$N$6000,2,0)</f>
        <v>#N/A</v>
      </c>
      <c r="BE890" s="19" t="e">
        <f>VLOOKUP(AE890,ORGANOGRAMAES!$C$1:$N$6000,3,0)</f>
        <v>#N/A</v>
      </c>
      <c r="BF890" s="19" t="e">
        <f>VLOOKUP(AE890,ORGANOGRAMAES!$C$1:$N$6000,4,0)</f>
        <v>#N/A</v>
      </c>
      <c r="BG890" s="19" t="e">
        <f>VLOOKUP(AE890,ORGANOGRAMAES!$C$1:$N$6000,5,0)</f>
        <v>#N/A</v>
      </c>
      <c r="BH890" s="19" t="e">
        <f>VLOOKUP(AE890,ORGANOGRAMAES!$C$1:$N$6000,6,0)</f>
        <v>#N/A</v>
      </c>
      <c r="BI890" s="19" t="e">
        <f>VLOOKUP(AE890,ORGANOGRAMAES!$C$1:$N$6000,7,0)</f>
        <v>#N/A</v>
      </c>
      <c r="BJ890" s="19" t="e">
        <f>VLOOKUP(AE890,ORGANOGRAMAES!$C$1:$N$6000,8,0)</f>
        <v>#N/A</v>
      </c>
      <c r="BK890" s="19" t="e">
        <f>VLOOKUP(AE890,ORGANOGRAMAES!$C$1:$N$6000,9,0)</f>
        <v>#N/A</v>
      </c>
      <c r="BL890" s="19" t="e">
        <f>VLOOKUP(AE890,ORGANOGRAMAES!$C$1:$N$6000,10,0)</f>
        <v>#N/A</v>
      </c>
      <c r="BM890" s="19" t="e">
        <f>VLOOKUP(AE890,ORGANOGRAMAES!$C$1:$N$6000,11,0)</f>
        <v>#N/A</v>
      </c>
      <c r="BN890" s="19" t="e">
        <f>VLOOKUP(AE890,ORGANOGRAMAES!$C$1:$N$6000,12,0)</f>
        <v>#N/A</v>
      </c>
      <c r="BP890" s="19" t="str">
        <f t="shared" si="245"/>
        <v>-</v>
      </c>
      <c r="BQ890" s="19" t="str">
        <f t="shared" si="246"/>
        <v>-</v>
      </c>
      <c r="BR890" s="19" t="str">
        <f t="shared" si="247"/>
        <v>-</v>
      </c>
      <c r="BS890" s="19" t="str">
        <f t="shared" si="248"/>
        <v>-</v>
      </c>
      <c r="BT890" s="19" t="str">
        <f t="shared" si="249"/>
        <v>-</v>
      </c>
      <c r="BU890" s="19" t="str">
        <f t="shared" si="250"/>
        <v>-</v>
      </c>
      <c r="BV890" s="19" t="str">
        <f t="shared" si="251"/>
        <v>-</v>
      </c>
      <c r="BW890" s="19" t="str">
        <f t="shared" si="252"/>
        <v>-</v>
      </c>
      <c r="BX890" s="19" t="str">
        <f t="shared" si="253"/>
        <v>-</v>
      </c>
      <c r="BY890" s="19" t="str">
        <f t="shared" si="254"/>
        <v>-</v>
      </c>
      <c r="BZ890" s="19" t="str">
        <f t="shared" si="255"/>
        <v>-</v>
      </c>
    </row>
    <row r="891" spans="1:78">
      <c r="A891" s="106" t="str">
        <f t="shared" si="256"/>
        <v>22.1.00.00.00.00.00</v>
      </c>
      <c r="B891" s="106">
        <f t="shared" si="257"/>
        <v>22</v>
      </c>
      <c r="C891" s="107" t="str">
        <f t="shared" si="258"/>
        <v>1</v>
      </c>
      <c r="D891" s="32" t="s">
        <v>7024</v>
      </c>
      <c r="E891" s="32" t="s">
        <v>7024</v>
      </c>
      <c r="F891" s="32" t="s">
        <v>7024</v>
      </c>
      <c r="G891" s="32" t="s">
        <v>7024</v>
      </c>
      <c r="H891" s="32" t="s">
        <v>7024</v>
      </c>
      <c r="I891" s="33"/>
      <c r="J891" s="17" t="s">
        <v>93</v>
      </c>
      <c r="K891" s="150" t="str">
        <f t="shared" si="259"/>
        <v>-</v>
      </c>
      <c r="L891" s="123"/>
      <c r="M891" s="123"/>
      <c r="N891" s="123"/>
      <c r="O891" s="123"/>
      <c r="P891" s="123"/>
      <c r="Q891" s="123"/>
      <c r="AC891" s="50" t="str">
        <f t="shared" si="261"/>
        <v>22.1</v>
      </c>
      <c r="AD891" s="19">
        <f t="shared" si="262"/>
        <v>870</v>
      </c>
      <c r="AE891" s="49" t="str">
        <f t="shared" si="260"/>
        <v>22.1870</v>
      </c>
      <c r="BD891" s="19" t="e">
        <f>VLOOKUP(AE891,ORGANOGRAMAES!$C$1:$N$6000,2,0)</f>
        <v>#N/A</v>
      </c>
      <c r="BE891" s="19" t="e">
        <f>VLOOKUP(AE891,ORGANOGRAMAES!$C$1:$N$6000,3,0)</f>
        <v>#N/A</v>
      </c>
      <c r="BF891" s="19" t="e">
        <f>VLOOKUP(AE891,ORGANOGRAMAES!$C$1:$N$6000,4,0)</f>
        <v>#N/A</v>
      </c>
      <c r="BG891" s="19" t="e">
        <f>VLOOKUP(AE891,ORGANOGRAMAES!$C$1:$N$6000,5,0)</f>
        <v>#N/A</v>
      </c>
      <c r="BH891" s="19" t="e">
        <f>VLOOKUP(AE891,ORGANOGRAMAES!$C$1:$N$6000,6,0)</f>
        <v>#N/A</v>
      </c>
      <c r="BI891" s="19" t="e">
        <f>VLOOKUP(AE891,ORGANOGRAMAES!$C$1:$N$6000,7,0)</f>
        <v>#N/A</v>
      </c>
      <c r="BJ891" s="19" t="e">
        <f>VLOOKUP(AE891,ORGANOGRAMAES!$C$1:$N$6000,8,0)</f>
        <v>#N/A</v>
      </c>
      <c r="BK891" s="19" t="e">
        <f>VLOOKUP(AE891,ORGANOGRAMAES!$C$1:$N$6000,9,0)</f>
        <v>#N/A</v>
      </c>
      <c r="BL891" s="19" t="e">
        <f>VLOOKUP(AE891,ORGANOGRAMAES!$C$1:$N$6000,10,0)</f>
        <v>#N/A</v>
      </c>
      <c r="BM891" s="19" t="e">
        <f>VLOOKUP(AE891,ORGANOGRAMAES!$C$1:$N$6000,11,0)</f>
        <v>#N/A</v>
      </c>
      <c r="BN891" s="19" t="e">
        <f>VLOOKUP(AE891,ORGANOGRAMAES!$C$1:$N$6000,12,0)</f>
        <v>#N/A</v>
      </c>
      <c r="BP891" s="19" t="str">
        <f t="shared" si="245"/>
        <v>-</v>
      </c>
      <c r="BQ891" s="19" t="str">
        <f t="shared" si="246"/>
        <v>-</v>
      </c>
      <c r="BR891" s="19" t="str">
        <f t="shared" si="247"/>
        <v>-</v>
      </c>
      <c r="BS891" s="19" t="str">
        <f t="shared" si="248"/>
        <v>-</v>
      </c>
      <c r="BT891" s="19" t="str">
        <f t="shared" si="249"/>
        <v>-</v>
      </c>
      <c r="BU891" s="19" t="str">
        <f t="shared" si="250"/>
        <v>-</v>
      </c>
      <c r="BV891" s="19" t="str">
        <f t="shared" si="251"/>
        <v>-</v>
      </c>
      <c r="BW891" s="19" t="str">
        <f t="shared" si="252"/>
        <v>-</v>
      </c>
      <c r="BX891" s="19" t="str">
        <f t="shared" si="253"/>
        <v>-</v>
      </c>
      <c r="BY891" s="19" t="str">
        <f t="shared" si="254"/>
        <v>-</v>
      </c>
      <c r="BZ891" s="19" t="str">
        <f t="shared" si="255"/>
        <v>-</v>
      </c>
    </row>
    <row r="892" spans="1:78">
      <c r="A892" s="106" t="str">
        <f t="shared" si="256"/>
        <v>22.1.00.00.00.00.00</v>
      </c>
      <c r="B892" s="106">
        <f t="shared" si="257"/>
        <v>22</v>
      </c>
      <c r="C892" s="107" t="str">
        <f t="shared" si="258"/>
        <v>1</v>
      </c>
      <c r="D892" s="32" t="s">
        <v>7024</v>
      </c>
      <c r="E892" s="32" t="s">
        <v>7024</v>
      </c>
      <c r="F892" s="32" t="s">
        <v>7024</v>
      </c>
      <c r="G892" s="32" t="s">
        <v>7024</v>
      </c>
      <c r="H892" s="32" t="s">
        <v>7024</v>
      </c>
      <c r="I892" s="33"/>
      <c r="J892" s="17" t="s">
        <v>93</v>
      </c>
      <c r="K892" s="150" t="str">
        <f t="shared" si="259"/>
        <v>-</v>
      </c>
      <c r="L892" s="123"/>
      <c r="M892" s="123"/>
      <c r="N892" s="123"/>
      <c r="O892" s="123"/>
      <c r="P892" s="123"/>
      <c r="Q892" s="123"/>
      <c r="AC892" s="50" t="str">
        <f t="shared" si="261"/>
        <v>22.1</v>
      </c>
      <c r="AD892" s="19">
        <f t="shared" si="262"/>
        <v>871</v>
      </c>
      <c r="AE892" s="49" t="str">
        <f t="shared" si="260"/>
        <v>22.1871</v>
      </c>
      <c r="BD892" s="19" t="e">
        <f>VLOOKUP(AE892,ORGANOGRAMAES!$C$1:$N$6000,2,0)</f>
        <v>#N/A</v>
      </c>
      <c r="BE892" s="19" t="e">
        <f>VLOOKUP(AE892,ORGANOGRAMAES!$C$1:$N$6000,3,0)</f>
        <v>#N/A</v>
      </c>
      <c r="BF892" s="19" t="e">
        <f>VLOOKUP(AE892,ORGANOGRAMAES!$C$1:$N$6000,4,0)</f>
        <v>#N/A</v>
      </c>
      <c r="BG892" s="19" t="e">
        <f>VLOOKUP(AE892,ORGANOGRAMAES!$C$1:$N$6000,5,0)</f>
        <v>#N/A</v>
      </c>
      <c r="BH892" s="19" t="e">
        <f>VLOOKUP(AE892,ORGANOGRAMAES!$C$1:$N$6000,6,0)</f>
        <v>#N/A</v>
      </c>
      <c r="BI892" s="19" t="e">
        <f>VLOOKUP(AE892,ORGANOGRAMAES!$C$1:$N$6000,7,0)</f>
        <v>#N/A</v>
      </c>
      <c r="BJ892" s="19" t="e">
        <f>VLOOKUP(AE892,ORGANOGRAMAES!$C$1:$N$6000,8,0)</f>
        <v>#N/A</v>
      </c>
      <c r="BK892" s="19" t="e">
        <f>VLOOKUP(AE892,ORGANOGRAMAES!$C$1:$N$6000,9,0)</f>
        <v>#N/A</v>
      </c>
      <c r="BL892" s="19" t="e">
        <f>VLOOKUP(AE892,ORGANOGRAMAES!$C$1:$N$6000,10,0)</f>
        <v>#N/A</v>
      </c>
      <c r="BM892" s="19" t="e">
        <f>VLOOKUP(AE892,ORGANOGRAMAES!$C$1:$N$6000,11,0)</f>
        <v>#N/A</v>
      </c>
      <c r="BN892" s="19" t="e">
        <f>VLOOKUP(AE892,ORGANOGRAMAES!$C$1:$N$6000,12,0)</f>
        <v>#N/A</v>
      </c>
      <c r="BP892" s="19" t="str">
        <f t="shared" si="245"/>
        <v>-</v>
      </c>
      <c r="BQ892" s="19" t="str">
        <f t="shared" si="246"/>
        <v>-</v>
      </c>
      <c r="BR892" s="19" t="str">
        <f t="shared" si="247"/>
        <v>-</v>
      </c>
      <c r="BS892" s="19" t="str">
        <f t="shared" si="248"/>
        <v>-</v>
      </c>
      <c r="BT892" s="19" t="str">
        <f t="shared" si="249"/>
        <v>-</v>
      </c>
      <c r="BU892" s="19" t="str">
        <f t="shared" si="250"/>
        <v>-</v>
      </c>
      <c r="BV892" s="19" t="str">
        <f t="shared" si="251"/>
        <v>-</v>
      </c>
      <c r="BW892" s="19" t="str">
        <f t="shared" si="252"/>
        <v>-</v>
      </c>
      <c r="BX892" s="19" t="str">
        <f t="shared" si="253"/>
        <v>-</v>
      </c>
      <c r="BY892" s="19" t="str">
        <f t="shared" si="254"/>
        <v>-</v>
      </c>
      <c r="BZ892" s="19" t="str">
        <f t="shared" si="255"/>
        <v>-</v>
      </c>
    </row>
    <row r="893" spans="1:78">
      <c r="A893" s="106" t="str">
        <f t="shared" si="256"/>
        <v>22.1.00.00.00.00.00</v>
      </c>
      <c r="B893" s="106">
        <f t="shared" si="257"/>
        <v>22</v>
      </c>
      <c r="C893" s="107" t="str">
        <f t="shared" si="258"/>
        <v>1</v>
      </c>
      <c r="D893" s="32" t="s">
        <v>7024</v>
      </c>
      <c r="E893" s="32" t="s">
        <v>7024</v>
      </c>
      <c r="F893" s="32" t="s">
        <v>7024</v>
      </c>
      <c r="G893" s="32" t="s">
        <v>7024</v>
      </c>
      <c r="H893" s="32" t="s">
        <v>7024</v>
      </c>
      <c r="I893" s="33"/>
      <c r="J893" s="17" t="s">
        <v>93</v>
      </c>
      <c r="K893" s="150" t="str">
        <f t="shared" si="259"/>
        <v>-</v>
      </c>
      <c r="L893" s="123"/>
      <c r="M893" s="123"/>
      <c r="N893" s="123"/>
      <c r="O893" s="123"/>
      <c r="P893" s="123"/>
      <c r="Q893" s="123"/>
      <c r="AC893" s="50" t="str">
        <f t="shared" si="261"/>
        <v>22.1</v>
      </c>
      <c r="AD893" s="19">
        <f t="shared" si="262"/>
        <v>872</v>
      </c>
      <c r="AE893" s="49" t="str">
        <f t="shared" si="260"/>
        <v>22.1872</v>
      </c>
      <c r="BD893" s="19" t="e">
        <f>VLOOKUP(AE893,ORGANOGRAMAES!$C$1:$N$6000,2,0)</f>
        <v>#N/A</v>
      </c>
      <c r="BE893" s="19" t="e">
        <f>VLOOKUP(AE893,ORGANOGRAMAES!$C$1:$N$6000,3,0)</f>
        <v>#N/A</v>
      </c>
      <c r="BF893" s="19" t="e">
        <f>VLOOKUP(AE893,ORGANOGRAMAES!$C$1:$N$6000,4,0)</f>
        <v>#N/A</v>
      </c>
      <c r="BG893" s="19" t="e">
        <f>VLOOKUP(AE893,ORGANOGRAMAES!$C$1:$N$6000,5,0)</f>
        <v>#N/A</v>
      </c>
      <c r="BH893" s="19" t="e">
        <f>VLOOKUP(AE893,ORGANOGRAMAES!$C$1:$N$6000,6,0)</f>
        <v>#N/A</v>
      </c>
      <c r="BI893" s="19" t="e">
        <f>VLOOKUP(AE893,ORGANOGRAMAES!$C$1:$N$6000,7,0)</f>
        <v>#N/A</v>
      </c>
      <c r="BJ893" s="19" t="e">
        <f>VLOOKUP(AE893,ORGANOGRAMAES!$C$1:$N$6000,8,0)</f>
        <v>#N/A</v>
      </c>
      <c r="BK893" s="19" t="e">
        <f>VLOOKUP(AE893,ORGANOGRAMAES!$C$1:$N$6000,9,0)</f>
        <v>#N/A</v>
      </c>
      <c r="BL893" s="19" t="e">
        <f>VLOOKUP(AE893,ORGANOGRAMAES!$C$1:$N$6000,10,0)</f>
        <v>#N/A</v>
      </c>
      <c r="BM893" s="19" t="e">
        <f>VLOOKUP(AE893,ORGANOGRAMAES!$C$1:$N$6000,11,0)</f>
        <v>#N/A</v>
      </c>
      <c r="BN893" s="19" t="e">
        <f>VLOOKUP(AE893,ORGANOGRAMAES!$C$1:$N$6000,12,0)</f>
        <v>#N/A</v>
      </c>
      <c r="BP893" s="19" t="str">
        <f t="shared" si="245"/>
        <v>-</v>
      </c>
      <c r="BQ893" s="19" t="str">
        <f t="shared" si="246"/>
        <v>-</v>
      </c>
      <c r="BR893" s="19" t="str">
        <f t="shared" si="247"/>
        <v>-</v>
      </c>
      <c r="BS893" s="19" t="str">
        <f t="shared" si="248"/>
        <v>-</v>
      </c>
      <c r="BT893" s="19" t="str">
        <f t="shared" si="249"/>
        <v>-</v>
      </c>
      <c r="BU893" s="19" t="str">
        <f t="shared" si="250"/>
        <v>-</v>
      </c>
      <c r="BV893" s="19" t="str">
        <f t="shared" si="251"/>
        <v>-</v>
      </c>
      <c r="BW893" s="19" t="str">
        <f t="shared" si="252"/>
        <v>-</v>
      </c>
      <c r="BX893" s="19" t="str">
        <f t="shared" si="253"/>
        <v>-</v>
      </c>
      <c r="BY893" s="19" t="str">
        <f t="shared" si="254"/>
        <v>-</v>
      </c>
      <c r="BZ893" s="19" t="str">
        <f t="shared" si="255"/>
        <v>-</v>
      </c>
    </row>
    <row r="894" spans="1:78">
      <c r="A894" s="106" t="str">
        <f t="shared" si="256"/>
        <v>22.1.00.00.00.00.00</v>
      </c>
      <c r="B894" s="106">
        <f t="shared" si="257"/>
        <v>22</v>
      </c>
      <c r="C894" s="107" t="str">
        <f t="shared" si="258"/>
        <v>1</v>
      </c>
      <c r="D894" s="32" t="s">
        <v>7024</v>
      </c>
      <c r="E894" s="32" t="s">
        <v>7024</v>
      </c>
      <c r="F894" s="32" t="s">
        <v>7024</v>
      </c>
      <c r="G894" s="32" t="s">
        <v>7024</v>
      </c>
      <c r="H894" s="32" t="s">
        <v>7024</v>
      </c>
      <c r="I894" s="33"/>
      <c r="J894" s="17" t="s">
        <v>93</v>
      </c>
      <c r="K894" s="150" t="str">
        <f t="shared" si="259"/>
        <v>-</v>
      </c>
      <c r="L894" s="123"/>
      <c r="M894" s="123"/>
      <c r="N894" s="123"/>
      <c r="O894" s="123"/>
      <c r="P894" s="123"/>
      <c r="Q894" s="123"/>
      <c r="AC894" s="50" t="str">
        <f t="shared" si="261"/>
        <v>22.1</v>
      </c>
      <c r="AD894" s="19">
        <f t="shared" si="262"/>
        <v>873</v>
      </c>
      <c r="AE894" s="49" t="str">
        <f t="shared" si="260"/>
        <v>22.1873</v>
      </c>
      <c r="BD894" s="19" t="e">
        <f>VLOOKUP(AE894,ORGANOGRAMAES!$C$1:$N$6000,2,0)</f>
        <v>#N/A</v>
      </c>
      <c r="BE894" s="19" t="e">
        <f>VLOOKUP(AE894,ORGANOGRAMAES!$C$1:$N$6000,3,0)</f>
        <v>#N/A</v>
      </c>
      <c r="BF894" s="19" t="e">
        <f>VLOOKUP(AE894,ORGANOGRAMAES!$C$1:$N$6000,4,0)</f>
        <v>#N/A</v>
      </c>
      <c r="BG894" s="19" t="e">
        <f>VLOOKUP(AE894,ORGANOGRAMAES!$C$1:$N$6000,5,0)</f>
        <v>#N/A</v>
      </c>
      <c r="BH894" s="19" t="e">
        <f>VLOOKUP(AE894,ORGANOGRAMAES!$C$1:$N$6000,6,0)</f>
        <v>#N/A</v>
      </c>
      <c r="BI894" s="19" t="e">
        <f>VLOOKUP(AE894,ORGANOGRAMAES!$C$1:$N$6000,7,0)</f>
        <v>#N/A</v>
      </c>
      <c r="BJ894" s="19" t="e">
        <f>VLOOKUP(AE894,ORGANOGRAMAES!$C$1:$N$6000,8,0)</f>
        <v>#N/A</v>
      </c>
      <c r="BK894" s="19" t="e">
        <f>VLOOKUP(AE894,ORGANOGRAMAES!$C$1:$N$6000,9,0)</f>
        <v>#N/A</v>
      </c>
      <c r="BL894" s="19" t="e">
        <f>VLOOKUP(AE894,ORGANOGRAMAES!$C$1:$N$6000,10,0)</f>
        <v>#N/A</v>
      </c>
      <c r="BM894" s="19" t="e">
        <f>VLOOKUP(AE894,ORGANOGRAMAES!$C$1:$N$6000,11,0)</f>
        <v>#N/A</v>
      </c>
      <c r="BN894" s="19" t="e">
        <f>VLOOKUP(AE894,ORGANOGRAMAES!$C$1:$N$6000,12,0)</f>
        <v>#N/A</v>
      </c>
      <c r="BP894" s="19" t="str">
        <f t="shared" si="245"/>
        <v>-</v>
      </c>
      <c r="BQ894" s="19" t="str">
        <f t="shared" si="246"/>
        <v>-</v>
      </c>
      <c r="BR894" s="19" t="str">
        <f t="shared" si="247"/>
        <v>-</v>
      </c>
      <c r="BS894" s="19" t="str">
        <f t="shared" si="248"/>
        <v>-</v>
      </c>
      <c r="BT894" s="19" t="str">
        <f t="shared" si="249"/>
        <v>-</v>
      </c>
      <c r="BU894" s="19" t="str">
        <f t="shared" si="250"/>
        <v>-</v>
      </c>
      <c r="BV894" s="19" t="str">
        <f t="shared" si="251"/>
        <v>-</v>
      </c>
      <c r="BW894" s="19" t="str">
        <f t="shared" si="252"/>
        <v>-</v>
      </c>
      <c r="BX894" s="19" t="str">
        <f t="shared" si="253"/>
        <v>-</v>
      </c>
      <c r="BY894" s="19" t="str">
        <f t="shared" si="254"/>
        <v>-</v>
      </c>
      <c r="BZ894" s="19" t="str">
        <f t="shared" si="255"/>
        <v>-</v>
      </c>
    </row>
    <row r="895" spans="1:78">
      <c r="A895" s="106" t="str">
        <f t="shared" si="256"/>
        <v>22.1.00.00.00.00.00</v>
      </c>
      <c r="B895" s="106">
        <f t="shared" si="257"/>
        <v>22</v>
      </c>
      <c r="C895" s="107" t="str">
        <f t="shared" si="258"/>
        <v>1</v>
      </c>
      <c r="D895" s="32" t="s">
        <v>7024</v>
      </c>
      <c r="E895" s="32" t="s">
        <v>7024</v>
      </c>
      <c r="F895" s="32" t="s">
        <v>7024</v>
      </c>
      <c r="G895" s="32" t="s">
        <v>7024</v>
      </c>
      <c r="H895" s="32" t="s">
        <v>7024</v>
      </c>
      <c r="I895" s="33"/>
      <c r="J895" s="17" t="s">
        <v>93</v>
      </c>
      <c r="K895" s="150" t="str">
        <f t="shared" si="259"/>
        <v>-</v>
      </c>
      <c r="L895" s="123"/>
      <c r="M895" s="123"/>
      <c r="N895" s="123"/>
      <c r="O895" s="123"/>
      <c r="P895" s="123"/>
      <c r="Q895" s="123"/>
      <c r="AC895" s="50" t="str">
        <f t="shared" si="261"/>
        <v>22.1</v>
      </c>
      <c r="AD895" s="19">
        <f t="shared" si="262"/>
        <v>874</v>
      </c>
      <c r="AE895" s="49" t="str">
        <f t="shared" si="260"/>
        <v>22.1874</v>
      </c>
      <c r="BD895" s="19" t="e">
        <f>VLOOKUP(AE895,ORGANOGRAMAES!$C$1:$N$6000,2,0)</f>
        <v>#N/A</v>
      </c>
      <c r="BE895" s="19" t="e">
        <f>VLOOKUP(AE895,ORGANOGRAMAES!$C$1:$N$6000,3,0)</f>
        <v>#N/A</v>
      </c>
      <c r="BF895" s="19" t="e">
        <f>VLOOKUP(AE895,ORGANOGRAMAES!$C$1:$N$6000,4,0)</f>
        <v>#N/A</v>
      </c>
      <c r="BG895" s="19" t="e">
        <f>VLOOKUP(AE895,ORGANOGRAMAES!$C$1:$N$6000,5,0)</f>
        <v>#N/A</v>
      </c>
      <c r="BH895" s="19" t="e">
        <f>VLOOKUP(AE895,ORGANOGRAMAES!$C$1:$N$6000,6,0)</f>
        <v>#N/A</v>
      </c>
      <c r="BI895" s="19" t="e">
        <f>VLOOKUP(AE895,ORGANOGRAMAES!$C$1:$N$6000,7,0)</f>
        <v>#N/A</v>
      </c>
      <c r="BJ895" s="19" t="e">
        <f>VLOOKUP(AE895,ORGANOGRAMAES!$C$1:$N$6000,8,0)</f>
        <v>#N/A</v>
      </c>
      <c r="BK895" s="19" t="e">
        <f>VLOOKUP(AE895,ORGANOGRAMAES!$C$1:$N$6000,9,0)</f>
        <v>#N/A</v>
      </c>
      <c r="BL895" s="19" t="e">
        <f>VLOOKUP(AE895,ORGANOGRAMAES!$C$1:$N$6000,10,0)</f>
        <v>#N/A</v>
      </c>
      <c r="BM895" s="19" t="e">
        <f>VLOOKUP(AE895,ORGANOGRAMAES!$C$1:$N$6000,11,0)</f>
        <v>#N/A</v>
      </c>
      <c r="BN895" s="19" t="e">
        <f>VLOOKUP(AE895,ORGANOGRAMAES!$C$1:$N$6000,12,0)</f>
        <v>#N/A</v>
      </c>
      <c r="BP895" s="19" t="str">
        <f t="shared" si="245"/>
        <v>-</v>
      </c>
      <c r="BQ895" s="19" t="str">
        <f t="shared" si="246"/>
        <v>-</v>
      </c>
      <c r="BR895" s="19" t="str">
        <f t="shared" si="247"/>
        <v>-</v>
      </c>
      <c r="BS895" s="19" t="str">
        <f t="shared" si="248"/>
        <v>-</v>
      </c>
      <c r="BT895" s="19" t="str">
        <f t="shared" si="249"/>
        <v>-</v>
      </c>
      <c r="BU895" s="19" t="str">
        <f t="shared" si="250"/>
        <v>-</v>
      </c>
      <c r="BV895" s="19" t="str">
        <f t="shared" si="251"/>
        <v>-</v>
      </c>
      <c r="BW895" s="19" t="str">
        <f t="shared" si="252"/>
        <v>-</v>
      </c>
      <c r="BX895" s="19" t="str">
        <f t="shared" si="253"/>
        <v>-</v>
      </c>
      <c r="BY895" s="19" t="str">
        <f t="shared" si="254"/>
        <v>-</v>
      </c>
      <c r="BZ895" s="19" t="str">
        <f t="shared" si="255"/>
        <v>-</v>
      </c>
    </row>
    <row r="896" spans="1:78">
      <c r="A896" s="106" t="str">
        <f t="shared" si="256"/>
        <v>22.1.00.00.00.00.00</v>
      </c>
      <c r="B896" s="106">
        <f t="shared" si="257"/>
        <v>22</v>
      </c>
      <c r="C896" s="107" t="str">
        <f t="shared" si="258"/>
        <v>1</v>
      </c>
      <c r="D896" s="32" t="s">
        <v>7024</v>
      </c>
      <c r="E896" s="32" t="s">
        <v>7024</v>
      </c>
      <c r="F896" s="32" t="s">
        <v>7024</v>
      </c>
      <c r="G896" s="32" t="s">
        <v>7024</v>
      </c>
      <c r="H896" s="32" t="s">
        <v>7024</v>
      </c>
      <c r="I896" s="33"/>
      <c r="J896" s="17" t="s">
        <v>93</v>
      </c>
      <c r="K896" s="150" t="str">
        <f t="shared" si="259"/>
        <v>-</v>
      </c>
      <c r="L896" s="123"/>
      <c r="M896" s="123"/>
      <c r="N896" s="123"/>
      <c r="O896" s="123"/>
      <c r="P896" s="123"/>
      <c r="Q896" s="123"/>
      <c r="AC896" s="50" t="str">
        <f t="shared" si="261"/>
        <v>22.1</v>
      </c>
      <c r="AD896" s="19">
        <f t="shared" si="262"/>
        <v>875</v>
      </c>
      <c r="AE896" s="49" t="str">
        <f t="shared" si="260"/>
        <v>22.1875</v>
      </c>
      <c r="BD896" s="19" t="e">
        <f>VLOOKUP(AE896,ORGANOGRAMAES!$C$1:$N$6000,2,0)</f>
        <v>#N/A</v>
      </c>
      <c r="BE896" s="19" t="e">
        <f>VLOOKUP(AE896,ORGANOGRAMAES!$C$1:$N$6000,3,0)</f>
        <v>#N/A</v>
      </c>
      <c r="BF896" s="19" t="e">
        <f>VLOOKUP(AE896,ORGANOGRAMAES!$C$1:$N$6000,4,0)</f>
        <v>#N/A</v>
      </c>
      <c r="BG896" s="19" t="e">
        <f>VLOOKUP(AE896,ORGANOGRAMAES!$C$1:$N$6000,5,0)</f>
        <v>#N/A</v>
      </c>
      <c r="BH896" s="19" t="e">
        <f>VLOOKUP(AE896,ORGANOGRAMAES!$C$1:$N$6000,6,0)</f>
        <v>#N/A</v>
      </c>
      <c r="BI896" s="19" t="e">
        <f>VLOOKUP(AE896,ORGANOGRAMAES!$C$1:$N$6000,7,0)</f>
        <v>#N/A</v>
      </c>
      <c r="BJ896" s="19" t="e">
        <f>VLOOKUP(AE896,ORGANOGRAMAES!$C$1:$N$6000,8,0)</f>
        <v>#N/A</v>
      </c>
      <c r="BK896" s="19" t="e">
        <f>VLOOKUP(AE896,ORGANOGRAMAES!$C$1:$N$6000,9,0)</f>
        <v>#N/A</v>
      </c>
      <c r="BL896" s="19" t="e">
        <f>VLOOKUP(AE896,ORGANOGRAMAES!$C$1:$N$6000,10,0)</f>
        <v>#N/A</v>
      </c>
      <c r="BM896" s="19" t="e">
        <f>VLOOKUP(AE896,ORGANOGRAMAES!$C$1:$N$6000,11,0)</f>
        <v>#N/A</v>
      </c>
      <c r="BN896" s="19" t="e">
        <f>VLOOKUP(AE896,ORGANOGRAMAES!$C$1:$N$6000,12,0)</f>
        <v>#N/A</v>
      </c>
      <c r="BP896" s="19" t="str">
        <f t="shared" si="245"/>
        <v>-</v>
      </c>
      <c r="BQ896" s="19" t="str">
        <f t="shared" si="246"/>
        <v>-</v>
      </c>
      <c r="BR896" s="19" t="str">
        <f t="shared" si="247"/>
        <v>-</v>
      </c>
      <c r="BS896" s="19" t="str">
        <f t="shared" si="248"/>
        <v>-</v>
      </c>
      <c r="BT896" s="19" t="str">
        <f t="shared" si="249"/>
        <v>-</v>
      </c>
      <c r="BU896" s="19" t="str">
        <f t="shared" si="250"/>
        <v>-</v>
      </c>
      <c r="BV896" s="19" t="str">
        <f t="shared" si="251"/>
        <v>-</v>
      </c>
      <c r="BW896" s="19" t="str">
        <f t="shared" si="252"/>
        <v>-</v>
      </c>
      <c r="BX896" s="19" t="str">
        <f t="shared" si="253"/>
        <v>-</v>
      </c>
      <c r="BY896" s="19" t="str">
        <f t="shared" si="254"/>
        <v>-</v>
      </c>
      <c r="BZ896" s="19" t="str">
        <f t="shared" si="255"/>
        <v>-</v>
      </c>
    </row>
    <row r="897" spans="1:78">
      <c r="A897" s="106" t="str">
        <f t="shared" si="256"/>
        <v>22.1.00.00.00.00.00</v>
      </c>
      <c r="B897" s="106">
        <f t="shared" si="257"/>
        <v>22</v>
      </c>
      <c r="C897" s="107" t="str">
        <f t="shared" si="258"/>
        <v>1</v>
      </c>
      <c r="D897" s="32" t="s">
        <v>7024</v>
      </c>
      <c r="E897" s="32" t="s">
        <v>7024</v>
      </c>
      <c r="F897" s="32" t="s">
        <v>7024</v>
      </c>
      <c r="G897" s="32" t="s">
        <v>7024</v>
      </c>
      <c r="H897" s="32" t="s">
        <v>7024</v>
      </c>
      <c r="I897" s="33"/>
      <c r="J897" s="17" t="s">
        <v>93</v>
      </c>
      <c r="K897" s="150" t="str">
        <f t="shared" si="259"/>
        <v>-</v>
      </c>
      <c r="L897" s="123"/>
      <c r="M897" s="123"/>
      <c r="N897" s="123"/>
      <c r="O897" s="123"/>
      <c r="P897" s="123"/>
      <c r="Q897" s="123"/>
      <c r="AC897" s="50" t="str">
        <f t="shared" si="261"/>
        <v>22.1</v>
      </c>
      <c r="AD897" s="19">
        <f t="shared" si="262"/>
        <v>876</v>
      </c>
      <c r="AE897" s="49" t="str">
        <f t="shared" si="260"/>
        <v>22.1876</v>
      </c>
      <c r="BD897" s="19" t="e">
        <f>VLOOKUP(AE897,ORGANOGRAMAES!$C$1:$N$6000,2,0)</f>
        <v>#N/A</v>
      </c>
      <c r="BE897" s="19" t="e">
        <f>VLOOKUP(AE897,ORGANOGRAMAES!$C$1:$N$6000,3,0)</f>
        <v>#N/A</v>
      </c>
      <c r="BF897" s="19" t="e">
        <f>VLOOKUP(AE897,ORGANOGRAMAES!$C$1:$N$6000,4,0)</f>
        <v>#N/A</v>
      </c>
      <c r="BG897" s="19" t="e">
        <f>VLOOKUP(AE897,ORGANOGRAMAES!$C$1:$N$6000,5,0)</f>
        <v>#N/A</v>
      </c>
      <c r="BH897" s="19" t="e">
        <f>VLOOKUP(AE897,ORGANOGRAMAES!$C$1:$N$6000,6,0)</f>
        <v>#N/A</v>
      </c>
      <c r="BI897" s="19" t="e">
        <f>VLOOKUP(AE897,ORGANOGRAMAES!$C$1:$N$6000,7,0)</f>
        <v>#N/A</v>
      </c>
      <c r="BJ897" s="19" t="e">
        <f>VLOOKUP(AE897,ORGANOGRAMAES!$C$1:$N$6000,8,0)</f>
        <v>#N/A</v>
      </c>
      <c r="BK897" s="19" t="e">
        <f>VLOOKUP(AE897,ORGANOGRAMAES!$C$1:$N$6000,9,0)</f>
        <v>#N/A</v>
      </c>
      <c r="BL897" s="19" t="e">
        <f>VLOOKUP(AE897,ORGANOGRAMAES!$C$1:$N$6000,10,0)</f>
        <v>#N/A</v>
      </c>
      <c r="BM897" s="19" t="e">
        <f>VLOOKUP(AE897,ORGANOGRAMAES!$C$1:$N$6000,11,0)</f>
        <v>#N/A</v>
      </c>
      <c r="BN897" s="19" t="e">
        <f>VLOOKUP(AE897,ORGANOGRAMAES!$C$1:$N$6000,12,0)</f>
        <v>#N/A</v>
      </c>
      <c r="BP897" s="19" t="str">
        <f t="shared" si="245"/>
        <v>-</v>
      </c>
      <c r="BQ897" s="19" t="str">
        <f t="shared" si="246"/>
        <v>-</v>
      </c>
      <c r="BR897" s="19" t="str">
        <f t="shared" si="247"/>
        <v>-</v>
      </c>
      <c r="BS897" s="19" t="str">
        <f t="shared" si="248"/>
        <v>-</v>
      </c>
      <c r="BT897" s="19" t="str">
        <f t="shared" si="249"/>
        <v>-</v>
      </c>
      <c r="BU897" s="19" t="str">
        <f t="shared" si="250"/>
        <v>-</v>
      </c>
      <c r="BV897" s="19" t="str">
        <f t="shared" si="251"/>
        <v>-</v>
      </c>
      <c r="BW897" s="19" t="str">
        <f t="shared" si="252"/>
        <v>-</v>
      </c>
      <c r="BX897" s="19" t="str">
        <f t="shared" si="253"/>
        <v>-</v>
      </c>
      <c r="BY897" s="19" t="str">
        <f t="shared" si="254"/>
        <v>-</v>
      </c>
      <c r="BZ897" s="19" t="str">
        <f t="shared" si="255"/>
        <v>-</v>
      </c>
    </row>
    <row r="898" spans="1:78">
      <c r="A898" s="106" t="str">
        <f t="shared" si="256"/>
        <v>22.1.00.00.00.00.00</v>
      </c>
      <c r="B898" s="106">
        <f t="shared" si="257"/>
        <v>22</v>
      </c>
      <c r="C898" s="107" t="str">
        <f t="shared" si="258"/>
        <v>1</v>
      </c>
      <c r="D898" s="32" t="s">
        <v>7024</v>
      </c>
      <c r="E898" s="32" t="s">
        <v>7024</v>
      </c>
      <c r="F898" s="32" t="s">
        <v>7024</v>
      </c>
      <c r="G898" s="32" t="s">
        <v>7024</v>
      </c>
      <c r="H898" s="32" t="s">
        <v>7024</v>
      </c>
      <c r="I898" s="33"/>
      <c r="J898" s="17" t="s">
        <v>93</v>
      </c>
      <c r="K898" s="150" t="str">
        <f t="shared" si="259"/>
        <v>-</v>
      </c>
      <c r="L898" s="123"/>
      <c r="M898" s="123"/>
      <c r="N898" s="123"/>
      <c r="O898" s="123"/>
      <c r="P898" s="123"/>
      <c r="Q898" s="123"/>
      <c r="AC898" s="50" t="str">
        <f t="shared" si="261"/>
        <v>22.1</v>
      </c>
      <c r="AD898" s="19">
        <f t="shared" si="262"/>
        <v>877</v>
      </c>
      <c r="AE898" s="49" t="str">
        <f t="shared" si="260"/>
        <v>22.1877</v>
      </c>
      <c r="BD898" s="19" t="e">
        <f>VLOOKUP(AE898,ORGANOGRAMAES!$C$1:$N$6000,2,0)</f>
        <v>#N/A</v>
      </c>
      <c r="BE898" s="19" t="e">
        <f>VLOOKUP(AE898,ORGANOGRAMAES!$C$1:$N$6000,3,0)</f>
        <v>#N/A</v>
      </c>
      <c r="BF898" s="19" t="e">
        <f>VLOOKUP(AE898,ORGANOGRAMAES!$C$1:$N$6000,4,0)</f>
        <v>#N/A</v>
      </c>
      <c r="BG898" s="19" t="e">
        <f>VLOOKUP(AE898,ORGANOGRAMAES!$C$1:$N$6000,5,0)</f>
        <v>#N/A</v>
      </c>
      <c r="BH898" s="19" t="e">
        <f>VLOOKUP(AE898,ORGANOGRAMAES!$C$1:$N$6000,6,0)</f>
        <v>#N/A</v>
      </c>
      <c r="BI898" s="19" t="e">
        <f>VLOOKUP(AE898,ORGANOGRAMAES!$C$1:$N$6000,7,0)</f>
        <v>#N/A</v>
      </c>
      <c r="BJ898" s="19" t="e">
        <f>VLOOKUP(AE898,ORGANOGRAMAES!$C$1:$N$6000,8,0)</f>
        <v>#N/A</v>
      </c>
      <c r="BK898" s="19" t="e">
        <f>VLOOKUP(AE898,ORGANOGRAMAES!$C$1:$N$6000,9,0)</f>
        <v>#N/A</v>
      </c>
      <c r="BL898" s="19" t="e">
        <f>VLOOKUP(AE898,ORGANOGRAMAES!$C$1:$N$6000,10,0)</f>
        <v>#N/A</v>
      </c>
      <c r="BM898" s="19" t="e">
        <f>VLOOKUP(AE898,ORGANOGRAMAES!$C$1:$N$6000,11,0)</f>
        <v>#N/A</v>
      </c>
      <c r="BN898" s="19" t="e">
        <f>VLOOKUP(AE898,ORGANOGRAMAES!$C$1:$N$6000,12,0)</f>
        <v>#N/A</v>
      </c>
      <c r="BP898" s="19" t="str">
        <f t="shared" si="245"/>
        <v>-</v>
      </c>
      <c r="BQ898" s="19" t="str">
        <f t="shared" si="246"/>
        <v>-</v>
      </c>
      <c r="BR898" s="19" t="str">
        <f t="shared" si="247"/>
        <v>-</v>
      </c>
      <c r="BS898" s="19" t="str">
        <f t="shared" si="248"/>
        <v>-</v>
      </c>
      <c r="BT898" s="19" t="str">
        <f t="shared" si="249"/>
        <v>-</v>
      </c>
      <c r="BU898" s="19" t="str">
        <f t="shared" si="250"/>
        <v>-</v>
      </c>
      <c r="BV898" s="19" t="str">
        <f t="shared" si="251"/>
        <v>-</v>
      </c>
      <c r="BW898" s="19" t="str">
        <f t="shared" si="252"/>
        <v>-</v>
      </c>
      <c r="BX898" s="19" t="str">
        <f t="shared" si="253"/>
        <v>-</v>
      </c>
      <c r="BY898" s="19" t="str">
        <f t="shared" si="254"/>
        <v>-</v>
      </c>
      <c r="BZ898" s="19" t="str">
        <f t="shared" si="255"/>
        <v>-</v>
      </c>
    </row>
    <row r="899" spans="1:78">
      <c r="A899" s="106" t="str">
        <f t="shared" si="256"/>
        <v>22.1.00.00.00.00.00</v>
      </c>
      <c r="B899" s="106">
        <f t="shared" si="257"/>
        <v>22</v>
      </c>
      <c r="C899" s="107" t="str">
        <f t="shared" si="258"/>
        <v>1</v>
      </c>
      <c r="D899" s="32" t="s">
        <v>7024</v>
      </c>
      <c r="E899" s="32" t="s">
        <v>7024</v>
      </c>
      <c r="F899" s="32" t="s">
        <v>7024</v>
      </c>
      <c r="G899" s="32" t="s">
        <v>7024</v>
      </c>
      <c r="H899" s="32" t="s">
        <v>7024</v>
      </c>
      <c r="I899" s="33"/>
      <c r="J899" s="17" t="s">
        <v>93</v>
      </c>
      <c r="K899" s="150" t="str">
        <f t="shared" si="259"/>
        <v>-</v>
      </c>
      <c r="L899" s="123"/>
      <c r="M899" s="123"/>
      <c r="N899" s="123"/>
      <c r="O899" s="123"/>
      <c r="P899" s="123"/>
      <c r="Q899" s="123"/>
      <c r="AC899" s="50" t="str">
        <f t="shared" si="261"/>
        <v>22.1</v>
      </c>
      <c r="AD899" s="19">
        <f t="shared" si="262"/>
        <v>878</v>
      </c>
      <c r="AE899" s="49" t="str">
        <f t="shared" si="260"/>
        <v>22.1878</v>
      </c>
      <c r="BD899" s="19" t="e">
        <f>VLOOKUP(AE899,ORGANOGRAMAES!$C$1:$N$6000,2,0)</f>
        <v>#N/A</v>
      </c>
      <c r="BE899" s="19" t="e">
        <f>VLOOKUP(AE899,ORGANOGRAMAES!$C$1:$N$6000,3,0)</f>
        <v>#N/A</v>
      </c>
      <c r="BF899" s="19" t="e">
        <f>VLOOKUP(AE899,ORGANOGRAMAES!$C$1:$N$6000,4,0)</f>
        <v>#N/A</v>
      </c>
      <c r="BG899" s="19" t="e">
        <f>VLOOKUP(AE899,ORGANOGRAMAES!$C$1:$N$6000,5,0)</f>
        <v>#N/A</v>
      </c>
      <c r="BH899" s="19" t="e">
        <f>VLOOKUP(AE899,ORGANOGRAMAES!$C$1:$N$6000,6,0)</f>
        <v>#N/A</v>
      </c>
      <c r="BI899" s="19" t="e">
        <f>VLOOKUP(AE899,ORGANOGRAMAES!$C$1:$N$6000,7,0)</f>
        <v>#N/A</v>
      </c>
      <c r="BJ899" s="19" t="e">
        <f>VLOOKUP(AE899,ORGANOGRAMAES!$C$1:$N$6000,8,0)</f>
        <v>#N/A</v>
      </c>
      <c r="BK899" s="19" t="e">
        <f>VLOOKUP(AE899,ORGANOGRAMAES!$C$1:$N$6000,9,0)</f>
        <v>#N/A</v>
      </c>
      <c r="BL899" s="19" t="e">
        <f>VLOOKUP(AE899,ORGANOGRAMAES!$C$1:$N$6000,10,0)</f>
        <v>#N/A</v>
      </c>
      <c r="BM899" s="19" t="e">
        <f>VLOOKUP(AE899,ORGANOGRAMAES!$C$1:$N$6000,11,0)</f>
        <v>#N/A</v>
      </c>
      <c r="BN899" s="19" t="e">
        <f>VLOOKUP(AE899,ORGANOGRAMAES!$C$1:$N$6000,12,0)</f>
        <v>#N/A</v>
      </c>
      <c r="BP899" s="19" t="str">
        <f t="shared" si="245"/>
        <v>-</v>
      </c>
      <c r="BQ899" s="19" t="str">
        <f t="shared" si="246"/>
        <v>-</v>
      </c>
      <c r="BR899" s="19" t="str">
        <f t="shared" si="247"/>
        <v>-</v>
      </c>
      <c r="BS899" s="19" t="str">
        <f t="shared" si="248"/>
        <v>-</v>
      </c>
      <c r="BT899" s="19" t="str">
        <f t="shared" si="249"/>
        <v>-</v>
      </c>
      <c r="BU899" s="19" t="str">
        <f t="shared" si="250"/>
        <v>-</v>
      </c>
      <c r="BV899" s="19" t="str">
        <f t="shared" si="251"/>
        <v>-</v>
      </c>
      <c r="BW899" s="19" t="str">
        <f t="shared" si="252"/>
        <v>-</v>
      </c>
      <c r="BX899" s="19" t="str">
        <f t="shared" si="253"/>
        <v>-</v>
      </c>
      <c r="BY899" s="19" t="str">
        <f t="shared" si="254"/>
        <v>-</v>
      </c>
      <c r="BZ899" s="19" t="str">
        <f t="shared" si="255"/>
        <v>-</v>
      </c>
    </row>
    <row r="900" spans="1:78">
      <c r="A900" s="106" t="str">
        <f t="shared" si="256"/>
        <v>22.1.00.00.00.00.00</v>
      </c>
      <c r="B900" s="106">
        <f t="shared" si="257"/>
        <v>22</v>
      </c>
      <c r="C900" s="107" t="str">
        <f t="shared" si="258"/>
        <v>1</v>
      </c>
      <c r="D900" s="32" t="s">
        <v>7024</v>
      </c>
      <c r="E900" s="32" t="s">
        <v>7024</v>
      </c>
      <c r="F900" s="32" t="s">
        <v>7024</v>
      </c>
      <c r="G900" s="32" t="s">
        <v>7024</v>
      </c>
      <c r="H900" s="32" t="s">
        <v>7024</v>
      </c>
      <c r="I900" s="33"/>
      <c r="J900" s="17" t="s">
        <v>93</v>
      </c>
      <c r="K900" s="150" t="str">
        <f t="shared" si="259"/>
        <v>-</v>
      </c>
      <c r="L900" s="123"/>
      <c r="M900" s="123"/>
      <c r="N900" s="123"/>
      <c r="O900" s="123"/>
      <c r="P900" s="123"/>
      <c r="Q900" s="123"/>
      <c r="AC900" s="50" t="str">
        <f t="shared" si="261"/>
        <v>22.1</v>
      </c>
      <c r="AD900" s="19">
        <f t="shared" si="262"/>
        <v>879</v>
      </c>
      <c r="AE900" s="49" t="str">
        <f t="shared" si="260"/>
        <v>22.1879</v>
      </c>
      <c r="BD900" s="19" t="e">
        <f>VLOOKUP(AE900,ORGANOGRAMAES!$C$1:$N$6000,2,0)</f>
        <v>#N/A</v>
      </c>
      <c r="BE900" s="19" t="e">
        <f>VLOOKUP(AE900,ORGANOGRAMAES!$C$1:$N$6000,3,0)</f>
        <v>#N/A</v>
      </c>
      <c r="BF900" s="19" t="e">
        <f>VLOOKUP(AE900,ORGANOGRAMAES!$C$1:$N$6000,4,0)</f>
        <v>#N/A</v>
      </c>
      <c r="BG900" s="19" t="e">
        <f>VLOOKUP(AE900,ORGANOGRAMAES!$C$1:$N$6000,5,0)</f>
        <v>#N/A</v>
      </c>
      <c r="BH900" s="19" t="e">
        <f>VLOOKUP(AE900,ORGANOGRAMAES!$C$1:$N$6000,6,0)</f>
        <v>#N/A</v>
      </c>
      <c r="BI900" s="19" t="e">
        <f>VLOOKUP(AE900,ORGANOGRAMAES!$C$1:$N$6000,7,0)</f>
        <v>#N/A</v>
      </c>
      <c r="BJ900" s="19" t="e">
        <f>VLOOKUP(AE900,ORGANOGRAMAES!$C$1:$N$6000,8,0)</f>
        <v>#N/A</v>
      </c>
      <c r="BK900" s="19" t="e">
        <f>VLOOKUP(AE900,ORGANOGRAMAES!$C$1:$N$6000,9,0)</f>
        <v>#N/A</v>
      </c>
      <c r="BL900" s="19" t="e">
        <f>VLOOKUP(AE900,ORGANOGRAMAES!$C$1:$N$6000,10,0)</f>
        <v>#N/A</v>
      </c>
      <c r="BM900" s="19" t="e">
        <f>VLOOKUP(AE900,ORGANOGRAMAES!$C$1:$N$6000,11,0)</f>
        <v>#N/A</v>
      </c>
      <c r="BN900" s="19" t="e">
        <f>VLOOKUP(AE900,ORGANOGRAMAES!$C$1:$N$6000,12,0)</f>
        <v>#N/A</v>
      </c>
      <c r="BP900" s="19" t="str">
        <f t="shared" si="245"/>
        <v>-</v>
      </c>
      <c r="BQ900" s="19" t="str">
        <f t="shared" si="246"/>
        <v>-</v>
      </c>
      <c r="BR900" s="19" t="str">
        <f t="shared" si="247"/>
        <v>-</v>
      </c>
      <c r="BS900" s="19" t="str">
        <f t="shared" si="248"/>
        <v>-</v>
      </c>
      <c r="BT900" s="19" t="str">
        <f t="shared" si="249"/>
        <v>-</v>
      </c>
      <c r="BU900" s="19" t="str">
        <f t="shared" si="250"/>
        <v>-</v>
      </c>
      <c r="BV900" s="19" t="str">
        <f t="shared" si="251"/>
        <v>-</v>
      </c>
      <c r="BW900" s="19" t="str">
        <f t="shared" si="252"/>
        <v>-</v>
      </c>
      <c r="BX900" s="19" t="str">
        <f t="shared" si="253"/>
        <v>-</v>
      </c>
      <c r="BY900" s="19" t="str">
        <f t="shared" si="254"/>
        <v>-</v>
      </c>
      <c r="BZ900" s="19" t="str">
        <f t="shared" si="255"/>
        <v>-</v>
      </c>
    </row>
    <row r="901" spans="1:78">
      <c r="A901" s="106" t="str">
        <f t="shared" si="256"/>
        <v>22.1.00.00.00.00.00</v>
      </c>
      <c r="B901" s="106">
        <f t="shared" si="257"/>
        <v>22</v>
      </c>
      <c r="C901" s="107" t="str">
        <f t="shared" si="258"/>
        <v>1</v>
      </c>
      <c r="D901" s="32" t="s">
        <v>7024</v>
      </c>
      <c r="E901" s="32" t="s">
        <v>7024</v>
      </c>
      <c r="F901" s="32" t="s">
        <v>7024</v>
      </c>
      <c r="G901" s="32" t="s">
        <v>7024</v>
      </c>
      <c r="H901" s="32" t="s">
        <v>7024</v>
      </c>
      <c r="I901" s="33"/>
      <c r="J901" s="17" t="s">
        <v>93</v>
      </c>
      <c r="K901" s="150" t="str">
        <f t="shared" si="259"/>
        <v>-</v>
      </c>
      <c r="L901" s="123"/>
      <c r="M901" s="123"/>
      <c r="N901" s="123"/>
      <c r="O901" s="123"/>
      <c r="P901" s="123"/>
      <c r="Q901" s="123"/>
      <c r="AC901" s="50" t="str">
        <f t="shared" si="261"/>
        <v>22.1</v>
      </c>
      <c r="AD901" s="19">
        <f t="shared" si="262"/>
        <v>880</v>
      </c>
      <c r="AE901" s="49" t="str">
        <f t="shared" si="260"/>
        <v>22.1880</v>
      </c>
      <c r="BD901" s="19" t="e">
        <f>VLOOKUP(AE901,ORGANOGRAMAES!$C$1:$N$6000,2,0)</f>
        <v>#N/A</v>
      </c>
      <c r="BE901" s="19" t="e">
        <f>VLOOKUP(AE901,ORGANOGRAMAES!$C$1:$N$6000,3,0)</f>
        <v>#N/A</v>
      </c>
      <c r="BF901" s="19" t="e">
        <f>VLOOKUP(AE901,ORGANOGRAMAES!$C$1:$N$6000,4,0)</f>
        <v>#N/A</v>
      </c>
      <c r="BG901" s="19" t="e">
        <f>VLOOKUP(AE901,ORGANOGRAMAES!$C$1:$N$6000,5,0)</f>
        <v>#N/A</v>
      </c>
      <c r="BH901" s="19" t="e">
        <f>VLOOKUP(AE901,ORGANOGRAMAES!$C$1:$N$6000,6,0)</f>
        <v>#N/A</v>
      </c>
      <c r="BI901" s="19" t="e">
        <f>VLOOKUP(AE901,ORGANOGRAMAES!$C$1:$N$6000,7,0)</f>
        <v>#N/A</v>
      </c>
      <c r="BJ901" s="19" t="e">
        <f>VLOOKUP(AE901,ORGANOGRAMAES!$C$1:$N$6000,8,0)</f>
        <v>#N/A</v>
      </c>
      <c r="BK901" s="19" t="e">
        <f>VLOOKUP(AE901,ORGANOGRAMAES!$C$1:$N$6000,9,0)</f>
        <v>#N/A</v>
      </c>
      <c r="BL901" s="19" t="e">
        <f>VLOOKUP(AE901,ORGANOGRAMAES!$C$1:$N$6000,10,0)</f>
        <v>#N/A</v>
      </c>
      <c r="BM901" s="19" t="e">
        <f>VLOOKUP(AE901,ORGANOGRAMAES!$C$1:$N$6000,11,0)</f>
        <v>#N/A</v>
      </c>
      <c r="BN901" s="19" t="e">
        <f>VLOOKUP(AE901,ORGANOGRAMAES!$C$1:$N$6000,12,0)</f>
        <v>#N/A</v>
      </c>
      <c r="BP901" s="19" t="str">
        <f t="shared" si="245"/>
        <v>-</v>
      </c>
      <c r="BQ901" s="19" t="str">
        <f t="shared" si="246"/>
        <v>-</v>
      </c>
      <c r="BR901" s="19" t="str">
        <f t="shared" si="247"/>
        <v>-</v>
      </c>
      <c r="BS901" s="19" t="str">
        <f t="shared" si="248"/>
        <v>-</v>
      </c>
      <c r="BT901" s="19" t="str">
        <f t="shared" si="249"/>
        <v>-</v>
      </c>
      <c r="BU901" s="19" t="str">
        <f t="shared" si="250"/>
        <v>-</v>
      </c>
      <c r="BV901" s="19" t="str">
        <f t="shared" si="251"/>
        <v>-</v>
      </c>
      <c r="BW901" s="19" t="str">
        <f t="shared" si="252"/>
        <v>-</v>
      </c>
      <c r="BX901" s="19" t="str">
        <f t="shared" si="253"/>
        <v>-</v>
      </c>
      <c r="BY901" s="19" t="str">
        <f t="shared" si="254"/>
        <v>-</v>
      </c>
      <c r="BZ901" s="19" t="str">
        <f t="shared" si="255"/>
        <v>-</v>
      </c>
    </row>
    <row r="902" spans="1:78">
      <c r="A902" s="106" t="str">
        <f t="shared" si="256"/>
        <v>22.1.00.00.00.00.00</v>
      </c>
      <c r="B902" s="106">
        <f t="shared" si="257"/>
        <v>22</v>
      </c>
      <c r="C902" s="107" t="str">
        <f t="shared" si="258"/>
        <v>1</v>
      </c>
      <c r="D902" s="32" t="s">
        <v>7024</v>
      </c>
      <c r="E902" s="32" t="s">
        <v>7024</v>
      </c>
      <c r="F902" s="32" t="s">
        <v>7024</v>
      </c>
      <c r="G902" s="32" t="s">
        <v>7024</v>
      </c>
      <c r="H902" s="32" t="s">
        <v>7024</v>
      </c>
      <c r="I902" s="33"/>
      <c r="J902" s="17" t="s">
        <v>93</v>
      </c>
      <c r="K902" s="150" t="str">
        <f t="shared" si="259"/>
        <v>-</v>
      </c>
      <c r="L902" s="123"/>
      <c r="M902" s="123"/>
      <c r="N902" s="123"/>
      <c r="O902" s="123"/>
      <c r="P902" s="123"/>
      <c r="Q902" s="123"/>
      <c r="AC902" s="50" t="str">
        <f t="shared" si="261"/>
        <v>22.1</v>
      </c>
      <c r="AD902" s="19">
        <f t="shared" si="262"/>
        <v>881</v>
      </c>
      <c r="AE902" s="49" t="str">
        <f t="shared" si="260"/>
        <v>22.1881</v>
      </c>
      <c r="BD902" s="19" t="e">
        <f>VLOOKUP(AE902,ORGANOGRAMAES!$C$1:$N$6000,2,0)</f>
        <v>#N/A</v>
      </c>
      <c r="BE902" s="19" t="e">
        <f>VLOOKUP(AE902,ORGANOGRAMAES!$C$1:$N$6000,3,0)</f>
        <v>#N/A</v>
      </c>
      <c r="BF902" s="19" t="e">
        <f>VLOOKUP(AE902,ORGANOGRAMAES!$C$1:$N$6000,4,0)</f>
        <v>#N/A</v>
      </c>
      <c r="BG902" s="19" t="e">
        <f>VLOOKUP(AE902,ORGANOGRAMAES!$C$1:$N$6000,5,0)</f>
        <v>#N/A</v>
      </c>
      <c r="BH902" s="19" t="e">
        <f>VLOOKUP(AE902,ORGANOGRAMAES!$C$1:$N$6000,6,0)</f>
        <v>#N/A</v>
      </c>
      <c r="BI902" s="19" t="e">
        <f>VLOOKUP(AE902,ORGANOGRAMAES!$C$1:$N$6000,7,0)</f>
        <v>#N/A</v>
      </c>
      <c r="BJ902" s="19" t="e">
        <f>VLOOKUP(AE902,ORGANOGRAMAES!$C$1:$N$6000,8,0)</f>
        <v>#N/A</v>
      </c>
      <c r="BK902" s="19" t="e">
        <f>VLOOKUP(AE902,ORGANOGRAMAES!$C$1:$N$6000,9,0)</f>
        <v>#N/A</v>
      </c>
      <c r="BL902" s="19" t="e">
        <f>VLOOKUP(AE902,ORGANOGRAMAES!$C$1:$N$6000,10,0)</f>
        <v>#N/A</v>
      </c>
      <c r="BM902" s="19" t="e">
        <f>VLOOKUP(AE902,ORGANOGRAMAES!$C$1:$N$6000,11,0)</f>
        <v>#N/A</v>
      </c>
      <c r="BN902" s="19" t="e">
        <f>VLOOKUP(AE902,ORGANOGRAMAES!$C$1:$N$6000,12,0)</f>
        <v>#N/A</v>
      </c>
      <c r="BP902" s="19" t="str">
        <f t="shared" si="245"/>
        <v>-</v>
      </c>
      <c r="BQ902" s="19" t="str">
        <f t="shared" si="246"/>
        <v>-</v>
      </c>
      <c r="BR902" s="19" t="str">
        <f t="shared" si="247"/>
        <v>-</v>
      </c>
      <c r="BS902" s="19" t="str">
        <f t="shared" si="248"/>
        <v>-</v>
      </c>
      <c r="BT902" s="19" t="str">
        <f t="shared" si="249"/>
        <v>-</v>
      </c>
      <c r="BU902" s="19" t="str">
        <f t="shared" si="250"/>
        <v>-</v>
      </c>
      <c r="BV902" s="19" t="str">
        <f t="shared" si="251"/>
        <v>-</v>
      </c>
      <c r="BW902" s="19" t="str">
        <f t="shared" si="252"/>
        <v>-</v>
      </c>
      <c r="BX902" s="19" t="str">
        <f t="shared" si="253"/>
        <v>-</v>
      </c>
      <c r="BY902" s="19" t="str">
        <f t="shared" si="254"/>
        <v>-</v>
      </c>
      <c r="BZ902" s="19" t="str">
        <f t="shared" si="255"/>
        <v>-</v>
      </c>
    </row>
    <row r="903" spans="1:78">
      <c r="A903" s="106" t="str">
        <f t="shared" si="256"/>
        <v>22.1.00.00.00.00.00</v>
      </c>
      <c r="B903" s="106">
        <f t="shared" si="257"/>
        <v>22</v>
      </c>
      <c r="C903" s="107" t="str">
        <f t="shared" si="258"/>
        <v>1</v>
      </c>
      <c r="D903" s="32" t="s">
        <v>7024</v>
      </c>
      <c r="E903" s="32" t="s">
        <v>7024</v>
      </c>
      <c r="F903" s="32" t="s">
        <v>7024</v>
      </c>
      <c r="G903" s="32" t="s">
        <v>7024</v>
      </c>
      <c r="H903" s="32" t="s">
        <v>7024</v>
      </c>
      <c r="I903" s="33"/>
      <c r="J903" s="17" t="s">
        <v>93</v>
      </c>
      <c r="K903" s="150" t="str">
        <f t="shared" si="259"/>
        <v>-</v>
      </c>
      <c r="L903" s="123"/>
      <c r="M903" s="123"/>
      <c r="N903" s="123"/>
      <c r="O903" s="123"/>
      <c r="P903" s="123"/>
      <c r="Q903" s="123"/>
      <c r="AC903" s="50" t="str">
        <f t="shared" si="261"/>
        <v>22.1</v>
      </c>
      <c r="AD903" s="19">
        <f t="shared" si="262"/>
        <v>882</v>
      </c>
      <c r="AE903" s="49" t="str">
        <f t="shared" si="260"/>
        <v>22.1882</v>
      </c>
      <c r="BD903" s="19" t="e">
        <f>VLOOKUP(AE903,ORGANOGRAMAES!$C$1:$N$6000,2,0)</f>
        <v>#N/A</v>
      </c>
      <c r="BE903" s="19" t="e">
        <f>VLOOKUP(AE903,ORGANOGRAMAES!$C$1:$N$6000,3,0)</f>
        <v>#N/A</v>
      </c>
      <c r="BF903" s="19" t="e">
        <f>VLOOKUP(AE903,ORGANOGRAMAES!$C$1:$N$6000,4,0)</f>
        <v>#N/A</v>
      </c>
      <c r="BG903" s="19" t="e">
        <f>VLOOKUP(AE903,ORGANOGRAMAES!$C$1:$N$6000,5,0)</f>
        <v>#N/A</v>
      </c>
      <c r="BH903" s="19" t="e">
        <f>VLOOKUP(AE903,ORGANOGRAMAES!$C$1:$N$6000,6,0)</f>
        <v>#N/A</v>
      </c>
      <c r="BI903" s="19" t="e">
        <f>VLOOKUP(AE903,ORGANOGRAMAES!$C$1:$N$6000,7,0)</f>
        <v>#N/A</v>
      </c>
      <c r="BJ903" s="19" t="e">
        <f>VLOOKUP(AE903,ORGANOGRAMAES!$C$1:$N$6000,8,0)</f>
        <v>#N/A</v>
      </c>
      <c r="BK903" s="19" t="e">
        <f>VLOOKUP(AE903,ORGANOGRAMAES!$C$1:$N$6000,9,0)</f>
        <v>#N/A</v>
      </c>
      <c r="BL903" s="19" t="e">
        <f>VLOOKUP(AE903,ORGANOGRAMAES!$C$1:$N$6000,10,0)</f>
        <v>#N/A</v>
      </c>
      <c r="BM903" s="19" t="e">
        <f>VLOOKUP(AE903,ORGANOGRAMAES!$C$1:$N$6000,11,0)</f>
        <v>#N/A</v>
      </c>
      <c r="BN903" s="19" t="e">
        <f>VLOOKUP(AE903,ORGANOGRAMAES!$C$1:$N$6000,12,0)</f>
        <v>#N/A</v>
      </c>
      <c r="BP903" s="19" t="str">
        <f t="shared" si="245"/>
        <v>-</v>
      </c>
      <c r="BQ903" s="19" t="str">
        <f t="shared" si="246"/>
        <v>-</v>
      </c>
      <c r="BR903" s="19" t="str">
        <f t="shared" si="247"/>
        <v>-</v>
      </c>
      <c r="BS903" s="19" t="str">
        <f t="shared" si="248"/>
        <v>-</v>
      </c>
      <c r="BT903" s="19" t="str">
        <f t="shared" si="249"/>
        <v>-</v>
      </c>
      <c r="BU903" s="19" t="str">
        <f t="shared" si="250"/>
        <v>-</v>
      </c>
      <c r="BV903" s="19" t="str">
        <f t="shared" si="251"/>
        <v>-</v>
      </c>
      <c r="BW903" s="19" t="str">
        <f t="shared" si="252"/>
        <v>-</v>
      </c>
      <c r="BX903" s="19" t="str">
        <f t="shared" si="253"/>
        <v>-</v>
      </c>
      <c r="BY903" s="19" t="str">
        <f t="shared" si="254"/>
        <v>-</v>
      </c>
      <c r="BZ903" s="19" t="str">
        <f t="shared" si="255"/>
        <v>-</v>
      </c>
    </row>
    <row r="904" spans="1:78">
      <c r="A904" s="106" t="str">
        <f t="shared" si="256"/>
        <v>22.1.00.00.00.00.00</v>
      </c>
      <c r="B904" s="106">
        <f t="shared" si="257"/>
        <v>22</v>
      </c>
      <c r="C904" s="107" t="str">
        <f t="shared" si="258"/>
        <v>1</v>
      </c>
      <c r="D904" s="32" t="s">
        <v>7024</v>
      </c>
      <c r="E904" s="32" t="s">
        <v>7024</v>
      </c>
      <c r="F904" s="32" t="s">
        <v>7024</v>
      </c>
      <c r="G904" s="32" t="s">
        <v>7024</v>
      </c>
      <c r="H904" s="32" t="s">
        <v>7024</v>
      </c>
      <c r="I904" s="33"/>
      <c r="J904" s="17" t="s">
        <v>93</v>
      </c>
      <c r="K904" s="150" t="str">
        <f t="shared" si="259"/>
        <v>-</v>
      </c>
      <c r="L904" s="123"/>
      <c r="M904" s="123"/>
      <c r="N904" s="123"/>
      <c r="O904" s="123"/>
      <c r="P904" s="123"/>
      <c r="Q904" s="123"/>
      <c r="AC904" s="50" t="str">
        <f t="shared" si="261"/>
        <v>22.1</v>
      </c>
      <c r="AD904" s="19">
        <f t="shared" si="262"/>
        <v>883</v>
      </c>
      <c r="AE904" s="49" t="str">
        <f t="shared" si="260"/>
        <v>22.1883</v>
      </c>
      <c r="BD904" s="19" t="e">
        <f>VLOOKUP(AE904,ORGANOGRAMAES!$C$1:$N$6000,2,0)</f>
        <v>#N/A</v>
      </c>
      <c r="BE904" s="19" t="e">
        <f>VLOOKUP(AE904,ORGANOGRAMAES!$C$1:$N$6000,3,0)</f>
        <v>#N/A</v>
      </c>
      <c r="BF904" s="19" t="e">
        <f>VLOOKUP(AE904,ORGANOGRAMAES!$C$1:$N$6000,4,0)</f>
        <v>#N/A</v>
      </c>
      <c r="BG904" s="19" t="e">
        <f>VLOOKUP(AE904,ORGANOGRAMAES!$C$1:$N$6000,5,0)</f>
        <v>#N/A</v>
      </c>
      <c r="BH904" s="19" t="e">
        <f>VLOOKUP(AE904,ORGANOGRAMAES!$C$1:$N$6000,6,0)</f>
        <v>#N/A</v>
      </c>
      <c r="BI904" s="19" t="e">
        <f>VLOOKUP(AE904,ORGANOGRAMAES!$C$1:$N$6000,7,0)</f>
        <v>#N/A</v>
      </c>
      <c r="BJ904" s="19" t="e">
        <f>VLOOKUP(AE904,ORGANOGRAMAES!$C$1:$N$6000,8,0)</f>
        <v>#N/A</v>
      </c>
      <c r="BK904" s="19" t="e">
        <f>VLOOKUP(AE904,ORGANOGRAMAES!$C$1:$N$6000,9,0)</f>
        <v>#N/A</v>
      </c>
      <c r="BL904" s="19" t="e">
        <f>VLOOKUP(AE904,ORGANOGRAMAES!$C$1:$N$6000,10,0)</f>
        <v>#N/A</v>
      </c>
      <c r="BM904" s="19" t="e">
        <f>VLOOKUP(AE904,ORGANOGRAMAES!$C$1:$N$6000,11,0)</f>
        <v>#N/A</v>
      </c>
      <c r="BN904" s="19" t="e">
        <f>VLOOKUP(AE904,ORGANOGRAMAES!$C$1:$N$6000,12,0)</f>
        <v>#N/A</v>
      </c>
      <c r="BP904" s="19" t="str">
        <f t="shared" si="245"/>
        <v>-</v>
      </c>
      <c r="BQ904" s="19" t="str">
        <f t="shared" si="246"/>
        <v>-</v>
      </c>
      <c r="BR904" s="19" t="str">
        <f t="shared" si="247"/>
        <v>-</v>
      </c>
      <c r="BS904" s="19" t="str">
        <f t="shared" si="248"/>
        <v>-</v>
      </c>
      <c r="BT904" s="19" t="str">
        <f t="shared" si="249"/>
        <v>-</v>
      </c>
      <c r="BU904" s="19" t="str">
        <f t="shared" si="250"/>
        <v>-</v>
      </c>
      <c r="BV904" s="19" t="str">
        <f t="shared" si="251"/>
        <v>-</v>
      </c>
      <c r="BW904" s="19" t="str">
        <f t="shared" si="252"/>
        <v>-</v>
      </c>
      <c r="BX904" s="19" t="str">
        <f t="shared" si="253"/>
        <v>-</v>
      </c>
      <c r="BY904" s="19" t="str">
        <f t="shared" si="254"/>
        <v>-</v>
      </c>
      <c r="BZ904" s="19" t="str">
        <f t="shared" si="255"/>
        <v>-</v>
      </c>
    </row>
    <row r="905" spans="1:78">
      <c r="A905" s="106" t="str">
        <f t="shared" si="256"/>
        <v>22.1.00.00.00.00.00</v>
      </c>
      <c r="B905" s="106">
        <f t="shared" si="257"/>
        <v>22</v>
      </c>
      <c r="C905" s="107" t="str">
        <f t="shared" si="258"/>
        <v>1</v>
      </c>
      <c r="D905" s="32" t="s">
        <v>7024</v>
      </c>
      <c r="E905" s="32" t="s">
        <v>7024</v>
      </c>
      <c r="F905" s="32" t="s">
        <v>7024</v>
      </c>
      <c r="G905" s="32" t="s">
        <v>7024</v>
      </c>
      <c r="H905" s="32" t="s">
        <v>7024</v>
      </c>
      <c r="I905" s="33"/>
      <c r="J905" s="17" t="s">
        <v>93</v>
      </c>
      <c r="K905" s="150" t="str">
        <f t="shared" si="259"/>
        <v>-</v>
      </c>
      <c r="L905" s="123"/>
      <c r="M905" s="123"/>
      <c r="N905" s="123"/>
      <c r="O905" s="123"/>
      <c r="P905" s="123"/>
      <c r="Q905" s="123"/>
      <c r="AC905" s="50" t="str">
        <f t="shared" si="261"/>
        <v>22.1</v>
      </c>
      <c r="AD905" s="19">
        <f t="shared" si="262"/>
        <v>884</v>
      </c>
      <c r="AE905" s="49" t="str">
        <f t="shared" si="260"/>
        <v>22.1884</v>
      </c>
      <c r="BD905" s="19" t="e">
        <f>VLOOKUP(AE905,ORGANOGRAMAES!$C$1:$N$6000,2,0)</f>
        <v>#N/A</v>
      </c>
      <c r="BE905" s="19" t="e">
        <f>VLOOKUP(AE905,ORGANOGRAMAES!$C$1:$N$6000,3,0)</f>
        <v>#N/A</v>
      </c>
      <c r="BF905" s="19" t="e">
        <f>VLOOKUP(AE905,ORGANOGRAMAES!$C$1:$N$6000,4,0)</f>
        <v>#N/A</v>
      </c>
      <c r="BG905" s="19" t="e">
        <f>VLOOKUP(AE905,ORGANOGRAMAES!$C$1:$N$6000,5,0)</f>
        <v>#N/A</v>
      </c>
      <c r="BH905" s="19" t="e">
        <f>VLOOKUP(AE905,ORGANOGRAMAES!$C$1:$N$6000,6,0)</f>
        <v>#N/A</v>
      </c>
      <c r="BI905" s="19" t="e">
        <f>VLOOKUP(AE905,ORGANOGRAMAES!$C$1:$N$6000,7,0)</f>
        <v>#N/A</v>
      </c>
      <c r="BJ905" s="19" t="e">
        <f>VLOOKUP(AE905,ORGANOGRAMAES!$C$1:$N$6000,8,0)</f>
        <v>#N/A</v>
      </c>
      <c r="BK905" s="19" t="e">
        <f>VLOOKUP(AE905,ORGANOGRAMAES!$C$1:$N$6000,9,0)</f>
        <v>#N/A</v>
      </c>
      <c r="BL905" s="19" t="e">
        <f>VLOOKUP(AE905,ORGANOGRAMAES!$C$1:$N$6000,10,0)</f>
        <v>#N/A</v>
      </c>
      <c r="BM905" s="19" t="e">
        <f>VLOOKUP(AE905,ORGANOGRAMAES!$C$1:$N$6000,11,0)</f>
        <v>#N/A</v>
      </c>
      <c r="BN905" s="19" t="e">
        <f>VLOOKUP(AE905,ORGANOGRAMAES!$C$1:$N$6000,12,0)</f>
        <v>#N/A</v>
      </c>
      <c r="BP905" s="19" t="str">
        <f t="shared" si="245"/>
        <v>-</v>
      </c>
      <c r="BQ905" s="19" t="str">
        <f t="shared" si="246"/>
        <v>-</v>
      </c>
      <c r="BR905" s="19" t="str">
        <f t="shared" si="247"/>
        <v>-</v>
      </c>
      <c r="BS905" s="19" t="str">
        <f t="shared" si="248"/>
        <v>-</v>
      </c>
      <c r="BT905" s="19" t="str">
        <f t="shared" si="249"/>
        <v>-</v>
      </c>
      <c r="BU905" s="19" t="str">
        <f t="shared" si="250"/>
        <v>-</v>
      </c>
      <c r="BV905" s="19" t="str">
        <f t="shared" si="251"/>
        <v>-</v>
      </c>
      <c r="BW905" s="19" t="str">
        <f t="shared" si="252"/>
        <v>-</v>
      </c>
      <c r="BX905" s="19" t="str">
        <f t="shared" si="253"/>
        <v>-</v>
      </c>
      <c r="BY905" s="19" t="str">
        <f t="shared" si="254"/>
        <v>-</v>
      </c>
      <c r="BZ905" s="19" t="str">
        <f t="shared" si="255"/>
        <v>-</v>
      </c>
    </row>
    <row r="906" spans="1:78">
      <c r="A906" s="106" t="str">
        <f t="shared" si="256"/>
        <v>22.1.00.00.00.00.00</v>
      </c>
      <c r="B906" s="106">
        <f t="shared" si="257"/>
        <v>22</v>
      </c>
      <c r="C906" s="107" t="str">
        <f t="shared" si="258"/>
        <v>1</v>
      </c>
      <c r="D906" s="32" t="s">
        <v>7024</v>
      </c>
      <c r="E906" s="32" t="s">
        <v>7024</v>
      </c>
      <c r="F906" s="32" t="s">
        <v>7024</v>
      </c>
      <c r="G906" s="32" t="s">
        <v>7024</v>
      </c>
      <c r="H906" s="32" t="s">
        <v>7024</v>
      </c>
      <c r="I906" s="33"/>
      <c r="J906" s="17" t="s">
        <v>93</v>
      </c>
      <c r="K906" s="150" t="str">
        <f t="shared" si="259"/>
        <v>-</v>
      </c>
      <c r="L906" s="123"/>
      <c r="M906" s="123"/>
      <c r="N906" s="123"/>
      <c r="O906" s="123"/>
      <c r="P906" s="123"/>
      <c r="Q906" s="123"/>
      <c r="AC906" s="50" t="str">
        <f t="shared" si="261"/>
        <v>22.1</v>
      </c>
      <c r="AD906" s="19">
        <f t="shared" si="262"/>
        <v>885</v>
      </c>
      <c r="AE906" s="49" t="str">
        <f t="shared" si="260"/>
        <v>22.1885</v>
      </c>
      <c r="BD906" s="19" t="e">
        <f>VLOOKUP(AE906,ORGANOGRAMAES!$C$1:$N$6000,2,0)</f>
        <v>#N/A</v>
      </c>
      <c r="BE906" s="19" t="e">
        <f>VLOOKUP(AE906,ORGANOGRAMAES!$C$1:$N$6000,3,0)</f>
        <v>#N/A</v>
      </c>
      <c r="BF906" s="19" t="e">
        <f>VLOOKUP(AE906,ORGANOGRAMAES!$C$1:$N$6000,4,0)</f>
        <v>#N/A</v>
      </c>
      <c r="BG906" s="19" t="e">
        <f>VLOOKUP(AE906,ORGANOGRAMAES!$C$1:$N$6000,5,0)</f>
        <v>#N/A</v>
      </c>
      <c r="BH906" s="19" t="e">
        <f>VLOOKUP(AE906,ORGANOGRAMAES!$C$1:$N$6000,6,0)</f>
        <v>#N/A</v>
      </c>
      <c r="BI906" s="19" t="e">
        <f>VLOOKUP(AE906,ORGANOGRAMAES!$C$1:$N$6000,7,0)</f>
        <v>#N/A</v>
      </c>
      <c r="BJ906" s="19" t="e">
        <f>VLOOKUP(AE906,ORGANOGRAMAES!$C$1:$N$6000,8,0)</f>
        <v>#N/A</v>
      </c>
      <c r="BK906" s="19" t="e">
        <f>VLOOKUP(AE906,ORGANOGRAMAES!$C$1:$N$6000,9,0)</f>
        <v>#N/A</v>
      </c>
      <c r="BL906" s="19" t="e">
        <f>VLOOKUP(AE906,ORGANOGRAMAES!$C$1:$N$6000,10,0)</f>
        <v>#N/A</v>
      </c>
      <c r="BM906" s="19" t="e">
        <f>VLOOKUP(AE906,ORGANOGRAMAES!$C$1:$N$6000,11,0)</f>
        <v>#N/A</v>
      </c>
      <c r="BN906" s="19" t="e">
        <f>VLOOKUP(AE906,ORGANOGRAMAES!$C$1:$N$6000,12,0)</f>
        <v>#N/A</v>
      </c>
      <c r="BP906" s="19" t="str">
        <f t="shared" si="245"/>
        <v>-</v>
      </c>
      <c r="BQ906" s="19" t="str">
        <f t="shared" si="246"/>
        <v>-</v>
      </c>
      <c r="BR906" s="19" t="str">
        <f t="shared" si="247"/>
        <v>-</v>
      </c>
      <c r="BS906" s="19" t="str">
        <f t="shared" si="248"/>
        <v>-</v>
      </c>
      <c r="BT906" s="19" t="str">
        <f t="shared" si="249"/>
        <v>-</v>
      </c>
      <c r="BU906" s="19" t="str">
        <f t="shared" si="250"/>
        <v>-</v>
      </c>
      <c r="BV906" s="19" t="str">
        <f t="shared" si="251"/>
        <v>-</v>
      </c>
      <c r="BW906" s="19" t="str">
        <f t="shared" si="252"/>
        <v>-</v>
      </c>
      <c r="BX906" s="19" t="str">
        <f t="shared" si="253"/>
        <v>-</v>
      </c>
      <c r="BY906" s="19" t="str">
        <f t="shared" si="254"/>
        <v>-</v>
      </c>
      <c r="BZ906" s="19" t="str">
        <f t="shared" si="255"/>
        <v>-</v>
      </c>
    </row>
    <row r="907" spans="1:78">
      <c r="A907" s="106" t="str">
        <f t="shared" si="256"/>
        <v>22.1.00.00.00.00.00</v>
      </c>
      <c r="B907" s="106">
        <f t="shared" si="257"/>
        <v>22</v>
      </c>
      <c r="C907" s="107" t="str">
        <f t="shared" si="258"/>
        <v>1</v>
      </c>
      <c r="D907" s="32" t="s">
        <v>7024</v>
      </c>
      <c r="E907" s="32" t="s">
        <v>7024</v>
      </c>
      <c r="F907" s="32" t="s">
        <v>7024</v>
      </c>
      <c r="G907" s="32" t="s">
        <v>7024</v>
      </c>
      <c r="H907" s="32" t="s">
        <v>7024</v>
      </c>
      <c r="I907" s="33"/>
      <c r="J907" s="17" t="s">
        <v>93</v>
      </c>
      <c r="K907" s="150" t="str">
        <f t="shared" si="259"/>
        <v>-</v>
      </c>
      <c r="L907" s="123"/>
      <c r="M907" s="123"/>
      <c r="N907" s="123"/>
      <c r="O907" s="123"/>
      <c r="P907" s="123"/>
      <c r="Q907" s="123"/>
      <c r="AC907" s="50" t="str">
        <f t="shared" si="261"/>
        <v>22.1</v>
      </c>
      <c r="AD907" s="19">
        <f t="shared" si="262"/>
        <v>886</v>
      </c>
      <c r="AE907" s="49" t="str">
        <f t="shared" si="260"/>
        <v>22.1886</v>
      </c>
      <c r="BD907" s="19" t="e">
        <f>VLOOKUP(AE907,ORGANOGRAMAES!$C$1:$N$6000,2,0)</f>
        <v>#N/A</v>
      </c>
      <c r="BE907" s="19" t="e">
        <f>VLOOKUP(AE907,ORGANOGRAMAES!$C$1:$N$6000,3,0)</f>
        <v>#N/A</v>
      </c>
      <c r="BF907" s="19" t="e">
        <f>VLOOKUP(AE907,ORGANOGRAMAES!$C$1:$N$6000,4,0)</f>
        <v>#N/A</v>
      </c>
      <c r="BG907" s="19" t="e">
        <f>VLOOKUP(AE907,ORGANOGRAMAES!$C$1:$N$6000,5,0)</f>
        <v>#N/A</v>
      </c>
      <c r="BH907" s="19" t="e">
        <f>VLOOKUP(AE907,ORGANOGRAMAES!$C$1:$N$6000,6,0)</f>
        <v>#N/A</v>
      </c>
      <c r="BI907" s="19" t="e">
        <f>VLOOKUP(AE907,ORGANOGRAMAES!$C$1:$N$6000,7,0)</f>
        <v>#N/A</v>
      </c>
      <c r="BJ907" s="19" t="e">
        <f>VLOOKUP(AE907,ORGANOGRAMAES!$C$1:$N$6000,8,0)</f>
        <v>#N/A</v>
      </c>
      <c r="BK907" s="19" t="e">
        <f>VLOOKUP(AE907,ORGANOGRAMAES!$C$1:$N$6000,9,0)</f>
        <v>#N/A</v>
      </c>
      <c r="BL907" s="19" t="e">
        <f>VLOOKUP(AE907,ORGANOGRAMAES!$C$1:$N$6000,10,0)</f>
        <v>#N/A</v>
      </c>
      <c r="BM907" s="19" t="e">
        <f>VLOOKUP(AE907,ORGANOGRAMAES!$C$1:$N$6000,11,0)</f>
        <v>#N/A</v>
      </c>
      <c r="BN907" s="19" t="e">
        <f>VLOOKUP(AE907,ORGANOGRAMAES!$C$1:$N$6000,12,0)</f>
        <v>#N/A</v>
      </c>
      <c r="BP907" s="19" t="str">
        <f t="shared" si="245"/>
        <v>-</v>
      </c>
      <c r="BQ907" s="19" t="str">
        <f t="shared" si="246"/>
        <v>-</v>
      </c>
      <c r="BR907" s="19" t="str">
        <f t="shared" si="247"/>
        <v>-</v>
      </c>
      <c r="BS907" s="19" t="str">
        <f t="shared" si="248"/>
        <v>-</v>
      </c>
      <c r="BT907" s="19" t="str">
        <f t="shared" si="249"/>
        <v>-</v>
      </c>
      <c r="BU907" s="19" t="str">
        <f t="shared" si="250"/>
        <v>-</v>
      </c>
      <c r="BV907" s="19" t="str">
        <f t="shared" si="251"/>
        <v>-</v>
      </c>
      <c r="BW907" s="19" t="str">
        <f t="shared" si="252"/>
        <v>-</v>
      </c>
      <c r="BX907" s="19" t="str">
        <f t="shared" si="253"/>
        <v>-</v>
      </c>
      <c r="BY907" s="19" t="str">
        <f t="shared" si="254"/>
        <v>-</v>
      </c>
      <c r="BZ907" s="19" t="str">
        <f t="shared" si="255"/>
        <v>-</v>
      </c>
    </row>
    <row r="908" spans="1:78">
      <c r="A908" s="106" t="str">
        <f t="shared" si="256"/>
        <v>22.1.00.00.00.00.00</v>
      </c>
      <c r="B908" s="106">
        <f t="shared" si="257"/>
        <v>22</v>
      </c>
      <c r="C908" s="107" t="str">
        <f t="shared" si="258"/>
        <v>1</v>
      </c>
      <c r="D908" s="32" t="s">
        <v>7024</v>
      </c>
      <c r="E908" s="32" t="s">
        <v>7024</v>
      </c>
      <c r="F908" s="32" t="s">
        <v>7024</v>
      </c>
      <c r="G908" s="32" t="s">
        <v>7024</v>
      </c>
      <c r="H908" s="32" t="s">
        <v>7024</v>
      </c>
      <c r="I908" s="33"/>
      <c r="J908" s="17" t="s">
        <v>93</v>
      </c>
      <c r="K908" s="150" t="str">
        <f t="shared" si="259"/>
        <v>-</v>
      </c>
      <c r="L908" s="123"/>
      <c r="M908" s="123"/>
      <c r="N908" s="123"/>
      <c r="O908" s="123"/>
      <c r="P908" s="123"/>
      <c r="Q908" s="123"/>
      <c r="AC908" s="50" t="str">
        <f t="shared" si="261"/>
        <v>22.1</v>
      </c>
      <c r="AD908" s="19">
        <f t="shared" si="262"/>
        <v>887</v>
      </c>
      <c r="AE908" s="49" t="str">
        <f t="shared" si="260"/>
        <v>22.1887</v>
      </c>
      <c r="BD908" s="19" t="e">
        <f>VLOOKUP(AE908,ORGANOGRAMAES!$C$1:$N$6000,2,0)</f>
        <v>#N/A</v>
      </c>
      <c r="BE908" s="19" t="e">
        <f>VLOOKUP(AE908,ORGANOGRAMAES!$C$1:$N$6000,3,0)</f>
        <v>#N/A</v>
      </c>
      <c r="BF908" s="19" t="e">
        <f>VLOOKUP(AE908,ORGANOGRAMAES!$C$1:$N$6000,4,0)</f>
        <v>#N/A</v>
      </c>
      <c r="BG908" s="19" t="e">
        <f>VLOOKUP(AE908,ORGANOGRAMAES!$C$1:$N$6000,5,0)</f>
        <v>#N/A</v>
      </c>
      <c r="BH908" s="19" t="e">
        <f>VLOOKUP(AE908,ORGANOGRAMAES!$C$1:$N$6000,6,0)</f>
        <v>#N/A</v>
      </c>
      <c r="BI908" s="19" t="e">
        <f>VLOOKUP(AE908,ORGANOGRAMAES!$C$1:$N$6000,7,0)</f>
        <v>#N/A</v>
      </c>
      <c r="BJ908" s="19" t="e">
        <f>VLOOKUP(AE908,ORGANOGRAMAES!$C$1:$N$6000,8,0)</f>
        <v>#N/A</v>
      </c>
      <c r="BK908" s="19" t="e">
        <f>VLOOKUP(AE908,ORGANOGRAMAES!$C$1:$N$6000,9,0)</f>
        <v>#N/A</v>
      </c>
      <c r="BL908" s="19" t="e">
        <f>VLOOKUP(AE908,ORGANOGRAMAES!$C$1:$N$6000,10,0)</f>
        <v>#N/A</v>
      </c>
      <c r="BM908" s="19" t="e">
        <f>VLOOKUP(AE908,ORGANOGRAMAES!$C$1:$N$6000,11,0)</f>
        <v>#N/A</v>
      </c>
      <c r="BN908" s="19" t="e">
        <f>VLOOKUP(AE908,ORGANOGRAMAES!$C$1:$N$6000,12,0)</f>
        <v>#N/A</v>
      </c>
      <c r="BP908" s="19" t="str">
        <f t="shared" si="245"/>
        <v>-</v>
      </c>
      <c r="BQ908" s="19" t="str">
        <f t="shared" si="246"/>
        <v>-</v>
      </c>
      <c r="BR908" s="19" t="str">
        <f t="shared" si="247"/>
        <v>-</v>
      </c>
      <c r="BS908" s="19" t="str">
        <f t="shared" si="248"/>
        <v>-</v>
      </c>
      <c r="BT908" s="19" t="str">
        <f t="shared" si="249"/>
        <v>-</v>
      </c>
      <c r="BU908" s="19" t="str">
        <f t="shared" si="250"/>
        <v>-</v>
      </c>
      <c r="BV908" s="19" t="str">
        <f t="shared" si="251"/>
        <v>-</v>
      </c>
      <c r="BW908" s="19" t="str">
        <f t="shared" si="252"/>
        <v>-</v>
      </c>
      <c r="BX908" s="19" t="str">
        <f t="shared" si="253"/>
        <v>-</v>
      </c>
      <c r="BY908" s="19" t="str">
        <f t="shared" si="254"/>
        <v>-</v>
      </c>
      <c r="BZ908" s="19" t="str">
        <f t="shared" si="255"/>
        <v>-</v>
      </c>
    </row>
    <row r="909" spans="1:78">
      <c r="A909" s="106" t="str">
        <f t="shared" si="256"/>
        <v>22.1.00.00.00.00.00</v>
      </c>
      <c r="B909" s="106">
        <f t="shared" si="257"/>
        <v>22</v>
      </c>
      <c r="C909" s="107" t="str">
        <f t="shared" si="258"/>
        <v>1</v>
      </c>
      <c r="D909" s="32" t="s">
        <v>7024</v>
      </c>
      <c r="E909" s="32" t="s">
        <v>7024</v>
      </c>
      <c r="F909" s="32" t="s">
        <v>7024</v>
      </c>
      <c r="G909" s="32" t="s">
        <v>7024</v>
      </c>
      <c r="H909" s="32" t="s">
        <v>7024</v>
      </c>
      <c r="I909" s="33"/>
      <c r="J909" s="17" t="s">
        <v>93</v>
      </c>
      <c r="K909" s="150" t="str">
        <f t="shared" si="259"/>
        <v>-</v>
      </c>
      <c r="L909" s="123"/>
      <c r="M909" s="123"/>
      <c r="N909" s="123"/>
      <c r="O909" s="123"/>
      <c r="P909" s="123"/>
      <c r="Q909" s="123"/>
      <c r="AC909" s="50" t="str">
        <f t="shared" si="261"/>
        <v>22.1</v>
      </c>
      <c r="AD909" s="19">
        <f t="shared" si="262"/>
        <v>888</v>
      </c>
      <c r="AE909" s="49" t="str">
        <f t="shared" si="260"/>
        <v>22.1888</v>
      </c>
      <c r="BD909" s="19" t="e">
        <f>VLOOKUP(AE909,ORGANOGRAMAES!$C$1:$N$6000,2,0)</f>
        <v>#N/A</v>
      </c>
      <c r="BE909" s="19" t="e">
        <f>VLOOKUP(AE909,ORGANOGRAMAES!$C$1:$N$6000,3,0)</f>
        <v>#N/A</v>
      </c>
      <c r="BF909" s="19" t="e">
        <f>VLOOKUP(AE909,ORGANOGRAMAES!$C$1:$N$6000,4,0)</f>
        <v>#N/A</v>
      </c>
      <c r="BG909" s="19" t="e">
        <f>VLOOKUP(AE909,ORGANOGRAMAES!$C$1:$N$6000,5,0)</f>
        <v>#N/A</v>
      </c>
      <c r="BH909" s="19" t="e">
        <f>VLOOKUP(AE909,ORGANOGRAMAES!$C$1:$N$6000,6,0)</f>
        <v>#N/A</v>
      </c>
      <c r="BI909" s="19" t="e">
        <f>VLOOKUP(AE909,ORGANOGRAMAES!$C$1:$N$6000,7,0)</f>
        <v>#N/A</v>
      </c>
      <c r="BJ909" s="19" t="e">
        <f>VLOOKUP(AE909,ORGANOGRAMAES!$C$1:$N$6000,8,0)</f>
        <v>#N/A</v>
      </c>
      <c r="BK909" s="19" t="e">
        <f>VLOOKUP(AE909,ORGANOGRAMAES!$C$1:$N$6000,9,0)</f>
        <v>#N/A</v>
      </c>
      <c r="BL909" s="19" t="e">
        <f>VLOOKUP(AE909,ORGANOGRAMAES!$C$1:$N$6000,10,0)</f>
        <v>#N/A</v>
      </c>
      <c r="BM909" s="19" t="e">
        <f>VLOOKUP(AE909,ORGANOGRAMAES!$C$1:$N$6000,11,0)</f>
        <v>#N/A</v>
      </c>
      <c r="BN909" s="19" t="e">
        <f>VLOOKUP(AE909,ORGANOGRAMAES!$C$1:$N$6000,12,0)</f>
        <v>#N/A</v>
      </c>
      <c r="BP909" s="19" t="str">
        <f t="shared" si="245"/>
        <v>-</v>
      </c>
      <c r="BQ909" s="19" t="str">
        <f t="shared" si="246"/>
        <v>-</v>
      </c>
      <c r="BR909" s="19" t="str">
        <f t="shared" si="247"/>
        <v>-</v>
      </c>
      <c r="BS909" s="19" t="str">
        <f t="shared" si="248"/>
        <v>-</v>
      </c>
      <c r="BT909" s="19" t="str">
        <f t="shared" si="249"/>
        <v>-</v>
      </c>
      <c r="BU909" s="19" t="str">
        <f t="shared" si="250"/>
        <v>-</v>
      </c>
      <c r="BV909" s="19" t="str">
        <f t="shared" si="251"/>
        <v>-</v>
      </c>
      <c r="BW909" s="19" t="str">
        <f t="shared" si="252"/>
        <v>-</v>
      </c>
      <c r="BX909" s="19" t="str">
        <f t="shared" si="253"/>
        <v>-</v>
      </c>
      <c r="BY909" s="19" t="str">
        <f t="shared" si="254"/>
        <v>-</v>
      </c>
      <c r="BZ909" s="19" t="str">
        <f t="shared" si="255"/>
        <v>-</v>
      </c>
    </row>
    <row r="910" spans="1:78">
      <c r="A910" s="106" t="str">
        <f t="shared" si="256"/>
        <v>22.1.00.00.00.00.00</v>
      </c>
      <c r="B910" s="106">
        <f t="shared" si="257"/>
        <v>22</v>
      </c>
      <c r="C910" s="107" t="str">
        <f t="shared" si="258"/>
        <v>1</v>
      </c>
      <c r="D910" s="32" t="s">
        <v>7024</v>
      </c>
      <c r="E910" s="32" t="s">
        <v>7024</v>
      </c>
      <c r="F910" s="32" t="s">
        <v>7024</v>
      </c>
      <c r="G910" s="32" t="s">
        <v>7024</v>
      </c>
      <c r="H910" s="32" t="s">
        <v>7024</v>
      </c>
      <c r="I910" s="33"/>
      <c r="J910" s="17" t="s">
        <v>93</v>
      </c>
      <c r="K910" s="150" t="str">
        <f t="shared" si="259"/>
        <v>-</v>
      </c>
      <c r="L910" s="123"/>
      <c r="M910" s="123"/>
      <c r="N910" s="123"/>
      <c r="O910" s="123"/>
      <c r="P910" s="123"/>
      <c r="Q910" s="123"/>
      <c r="AC910" s="50" t="str">
        <f t="shared" si="261"/>
        <v>22.1</v>
      </c>
      <c r="AD910" s="19">
        <f t="shared" si="262"/>
        <v>889</v>
      </c>
      <c r="AE910" s="49" t="str">
        <f t="shared" si="260"/>
        <v>22.1889</v>
      </c>
      <c r="BD910" s="19" t="e">
        <f>VLOOKUP(AE910,ORGANOGRAMAES!$C$1:$N$6000,2,0)</f>
        <v>#N/A</v>
      </c>
      <c r="BE910" s="19" t="e">
        <f>VLOOKUP(AE910,ORGANOGRAMAES!$C$1:$N$6000,3,0)</f>
        <v>#N/A</v>
      </c>
      <c r="BF910" s="19" t="e">
        <f>VLOOKUP(AE910,ORGANOGRAMAES!$C$1:$N$6000,4,0)</f>
        <v>#N/A</v>
      </c>
      <c r="BG910" s="19" t="e">
        <f>VLOOKUP(AE910,ORGANOGRAMAES!$C$1:$N$6000,5,0)</f>
        <v>#N/A</v>
      </c>
      <c r="BH910" s="19" t="e">
        <f>VLOOKUP(AE910,ORGANOGRAMAES!$C$1:$N$6000,6,0)</f>
        <v>#N/A</v>
      </c>
      <c r="BI910" s="19" t="e">
        <f>VLOOKUP(AE910,ORGANOGRAMAES!$C$1:$N$6000,7,0)</f>
        <v>#N/A</v>
      </c>
      <c r="BJ910" s="19" t="e">
        <f>VLOOKUP(AE910,ORGANOGRAMAES!$C$1:$N$6000,8,0)</f>
        <v>#N/A</v>
      </c>
      <c r="BK910" s="19" t="e">
        <f>VLOOKUP(AE910,ORGANOGRAMAES!$C$1:$N$6000,9,0)</f>
        <v>#N/A</v>
      </c>
      <c r="BL910" s="19" t="e">
        <f>VLOOKUP(AE910,ORGANOGRAMAES!$C$1:$N$6000,10,0)</f>
        <v>#N/A</v>
      </c>
      <c r="BM910" s="19" t="e">
        <f>VLOOKUP(AE910,ORGANOGRAMAES!$C$1:$N$6000,11,0)</f>
        <v>#N/A</v>
      </c>
      <c r="BN910" s="19" t="e">
        <f>VLOOKUP(AE910,ORGANOGRAMAES!$C$1:$N$6000,12,0)</f>
        <v>#N/A</v>
      </c>
      <c r="BP910" s="19" t="str">
        <f t="shared" si="245"/>
        <v>-</v>
      </c>
      <c r="BQ910" s="19" t="str">
        <f t="shared" si="246"/>
        <v>-</v>
      </c>
      <c r="BR910" s="19" t="str">
        <f t="shared" si="247"/>
        <v>-</v>
      </c>
      <c r="BS910" s="19" t="str">
        <f t="shared" si="248"/>
        <v>-</v>
      </c>
      <c r="BT910" s="19" t="str">
        <f t="shared" si="249"/>
        <v>-</v>
      </c>
      <c r="BU910" s="19" t="str">
        <f t="shared" si="250"/>
        <v>-</v>
      </c>
      <c r="BV910" s="19" t="str">
        <f t="shared" si="251"/>
        <v>-</v>
      </c>
      <c r="BW910" s="19" t="str">
        <f t="shared" si="252"/>
        <v>-</v>
      </c>
      <c r="BX910" s="19" t="str">
        <f t="shared" si="253"/>
        <v>-</v>
      </c>
      <c r="BY910" s="19" t="str">
        <f t="shared" si="254"/>
        <v>-</v>
      </c>
      <c r="BZ910" s="19" t="str">
        <f t="shared" si="255"/>
        <v>-</v>
      </c>
    </row>
    <row r="911" spans="1:78">
      <c r="A911" s="106" t="str">
        <f t="shared" si="256"/>
        <v>22.1.00.00.00.00.00</v>
      </c>
      <c r="B911" s="106">
        <f t="shared" si="257"/>
        <v>22</v>
      </c>
      <c r="C911" s="107" t="str">
        <f t="shared" si="258"/>
        <v>1</v>
      </c>
      <c r="D911" s="32" t="s">
        <v>7024</v>
      </c>
      <c r="E911" s="32" t="s">
        <v>7024</v>
      </c>
      <c r="F911" s="32" t="s">
        <v>7024</v>
      </c>
      <c r="G911" s="32" t="s">
        <v>7024</v>
      </c>
      <c r="H911" s="32" t="s">
        <v>7024</v>
      </c>
      <c r="I911" s="33"/>
      <c r="J911" s="17" t="s">
        <v>93</v>
      </c>
      <c r="K911" s="150" t="str">
        <f t="shared" si="259"/>
        <v>-</v>
      </c>
      <c r="L911" s="123"/>
      <c r="M911" s="123"/>
      <c r="N911" s="123"/>
      <c r="O911" s="123"/>
      <c r="P911" s="123"/>
      <c r="Q911" s="123"/>
      <c r="AC911" s="50" t="str">
        <f t="shared" si="261"/>
        <v>22.1</v>
      </c>
      <c r="AD911" s="19">
        <f t="shared" si="262"/>
        <v>890</v>
      </c>
      <c r="AE911" s="49" t="str">
        <f t="shared" si="260"/>
        <v>22.1890</v>
      </c>
      <c r="BD911" s="19" t="e">
        <f>VLOOKUP(AE911,ORGANOGRAMAES!$C$1:$N$6000,2,0)</f>
        <v>#N/A</v>
      </c>
      <c r="BE911" s="19" t="e">
        <f>VLOOKUP(AE911,ORGANOGRAMAES!$C$1:$N$6000,3,0)</f>
        <v>#N/A</v>
      </c>
      <c r="BF911" s="19" t="e">
        <f>VLOOKUP(AE911,ORGANOGRAMAES!$C$1:$N$6000,4,0)</f>
        <v>#N/A</v>
      </c>
      <c r="BG911" s="19" t="e">
        <f>VLOOKUP(AE911,ORGANOGRAMAES!$C$1:$N$6000,5,0)</f>
        <v>#N/A</v>
      </c>
      <c r="BH911" s="19" t="e">
        <f>VLOOKUP(AE911,ORGANOGRAMAES!$C$1:$N$6000,6,0)</f>
        <v>#N/A</v>
      </c>
      <c r="BI911" s="19" t="e">
        <f>VLOOKUP(AE911,ORGANOGRAMAES!$C$1:$N$6000,7,0)</f>
        <v>#N/A</v>
      </c>
      <c r="BJ911" s="19" t="e">
        <f>VLOOKUP(AE911,ORGANOGRAMAES!$C$1:$N$6000,8,0)</f>
        <v>#N/A</v>
      </c>
      <c r="BK911" s="19" t="e">
        <f>VLOOKUP(AE911,ORGANOGRAMAES!$C$1:$N$6000,9,0)</f>
        <v>#N/A</v>
      </c>
      <c r="BL911" s="19" t="e">
        <f>VLOOKUP(AE911,ORGANOGRAMAES!$C$1:$N$6000,10,0)</f>
        <v>#N/A</v>
      </c>
      <c r="BM911" s="19" t="e">
        <f>VLOOKUP(AE911,ORGANOGRAMAES!$C$1:$N$6000,11,0)</f>
        <v>#N/A</v>
      </c>
      <c r="BN911" s="19" t="e">
        <f>VLOOKUP(AE911,ORGANOGRAMAES!$C$1:$N$6000,12,0)</f>
        <v>#N/A</v>
      </c>
      <c r="BP911" s="19" t="str">
        <f t="shared" si="245"/>
        <v>-</v>
      </c>
      <c r="BQ911" s="19" t="str">
        <f t="shared" si="246"/>
        <v>-</v>
      </c>
      <c r="BR911" s="19" t="str">
        <f t="shared" si="247"/>
        <v>-</v>
      </c>
      <c r="BS911" s="19" t="str">
        <f t="shared" si="248"/>
        <v>-</v>
      </c>
      <c r="BT911" s="19" t="str">
        <f t="shared" si="249"/>
        <v>-</v>
      </c>
      <c r="BU911" s="19" t="str">
        <f t="shared" si="250"/>
        <v>-</v>
      </c>
      <c r="BV911" s="19" t="str">
        <f t="shared" si="251"/>
        <v>-</v>
      </c>
      <c r="BW911" s="19" t="str">
        <f t="shared" si="252"/>
        <v>-</v>
      </c>
      <c r="BX911" s="19" t="str">
        <f t="shared" si="253"/>
        <v>-</v>
      </c>
      <c r="BY911" s="19" t="str">
        <f t="shared" si="254"/>
        <v>-</v>
      </c>
      <c r="BZ911" s="19" t="str">
        <f t="shared" si="255"/>
        <v>-</v>
      </c>
    </row>
    <row r="912" spans="1:78">
      <c r="A912" s="106" t="str">
        <f t="shared" si="256"/>
        <v>22.1.00.00.00.00.00</v>
      </c>
      <c r="B912" s="106">
        <f t="shared" si="257"/>
        <v>22</v>
      </c>
      <c r="C912" s="107" t="str">
        <f t="shared" si="258"/>
        <v>1</v>
      </c>
      <c r="D912" s="32" t="s">
        <v>7024</v>
      </c>
      <c r="E912" s="32" t="s">
        <v>7024</v>
      </c>
      <c r="F912" s="32" t="s">
        <v>7024</v>
      </c>
      <c r="G912" s="32" t="s">
        <v>7024</v>
      </c>
      <c r="H912" s="32" t="s">
        <v>7024</v>
      </c>
      <c r="I912" s="33"/>
      <c r="J912" s="17" t="s">
        <v>93</v>
      </c>
      <c r="K912" s="150" t="str">
        <f t="shared" si="259"/>
        <v>-</v>
      </c>
      <c r="L912" s="123"/>
      <c r="M912" s="123"/>
      <c r="N912" s="123"/>
      <c r="O912" s="123"/>
      <c r="P912" s="123"/>
      <c r="Q912" s="123"/>
      <c r="AC912" s="50" t="str">
        <f t="shared" si="261"/>
        <v>22.1</v>
      </c>
      <c r="AD912" s="19">
        <f t="shared" si="262"/>
        <v>891</v>
      </c>
      <c r="AE912" s="49" t="str">
        <f t="shared" si="260"/>
        <v>22.1891</v>
      </c>
      <c r="BD912" s="19" t="e">
        <f>VLOOKUP(AE912,ORGANOGRAMAES!$C$1:$N$6000,2,0)</f>
        <v>#N/A</v>
      </c>
      <c r="BE912" s="19" t="e">
        <f>VLOOKUP(AE912,ORGANOGRAMAES!$C$1:$N$6000,3,0)</f>
        <v>#N/A</v>
      </c>
      <c r="BF912" s="19" t="e">
        <f>VLOOKUP(AE912,ORGANOGRAMAES!$C$1:$N$6000,4,0)</f>
        <v>#N/A</v>
      </c>
      <c r="BG912" s="19" t="e">
        <f>VLOOKUP(AE912,ORGANOGRAMAES!$C$1:$N$6000,5,0)</f>
        <v>#N/A</v>
      </c>
      <c r="BH912" s="19" t="e">
        <f>VLOOKUP(AE912,ORGANOGRAMAES!$C$1:$N$6000,6,0)</f>
        <v>#N/A</v>
      </c>
      <c r="BI912" s="19" t="e">
        <f>VLOOKUP(AE912,ORGANOGRAMAES!$C$1:$N$6000,7,0)</f>
        <v>#N/A</v>
      </c>
      <c r="BJ912" s="19" t="e">
        <f>VLOOKUP(AE912,ORGANOGRAMAES!$C$1:$N$6000,8,0)</f>
        <v>#N/A</v>
      </c>
      <c r="BK912" s="19" t="e">
        <f>VLOOKUP(AE912,ORGANOGRAMAES!$C$1:$N$6000,9,0)</f>
        <v>#N/A</v>
      </c>
      <c r="BL912" s="19" t="e">
        <f>VLOOKUP(AE912,ORGANOGRAMAES!$C$1:$N$6000,10,0)</f>
        <v>#N/A</v>
      </c>
      <c r="BM912" s="19" t="e">
        <f>VLOOKUP(AE912,ORGANOGRAMAES!$C$1:$N$6000,11,0)</f>
        <v>#N/A</v>
      </c>
      <c r="BN912" s="19" t="e">
        <f>VLOOKUP(AE912,ORGANOGRAMAES!$C$1:$N$6000,12,0)</f>
        <v>#N/A</v>
      </c>
      <c r="BP912" s="19" t="str">
        <f t="shared" si="245"/>
        <v>-</v>
      </c>
      <c r="BQ912" s="19" t="str">
        <f t="shared" si="246"/>
        <v>-</v>
      </c>
      <c r="BR912" s="19" t="str">
        <f t="shared" si="247"/>
        <v>-</v>
      </c>
      <c r="BS912" s="19" t="str">
        <f t="shared" si="248"/>
        <v>-</v>
      </c>
      <c r="BT912" s="19" t="str">
        <f t="shared" si="249"/>
        <v>-</v>
      </c>
      <c r="BU912" s="19" t="str">
        <f t="shared" si="250"/>
        <v>-</v>
      </c>
      <c r="BV912" s="19" t="str">
        <f t="shared" si="251"/>
        <v>-</v>
      </c>
      <c r="BW912" s="19" t="str">
        <f t="shared" si="252"/>
        <v>-</v>
      </c>
      <c r="BX912" s="19" t="str">
        <f t="shared" si="253"/>
        <v>-</v>
      </c>
      <c r="BY912" s="19" t="str">
        <f t="shared" si="254"/>
        <v>-</v>
      </c>
      <c r="BZ912" s="19" t="str">
        <f t="shared" si="255"/>
        <v>-</v>
      </c>
    </row>
    <row r="913" spans="1:78">
      <c r="A913" s="106" t="str">
        <f t="shared" si="256"/>
        <v>22.1.00.00.00.00.00</v>
      </c>
      <c r="B913" s="106">
        <f t="shared" si="257"/>
        <v>22</v>
      </c>
      <c r="C913" s="107" t="str">
        <f t="shared" si="258"/>
        <v>1</v>
      </c>
      <c r="D913" s="32" t="s">
        <v>7024</v>
      </c>
      <c r="E913" s="32" t="s">
        <v>7024</v>
      </c>
      <c r="F913" s="32" t="s">
        <v>7024</v>
      </c>
      <c r="G913" s="32" t="s">
        <v>7024</v>
      </c>
      <c r="H913" s="32" t="s">
        <v>7024</v>
      </c>
      <c r="I913" s="33"/>
      <c r="J913" s="17" t="s">
        <v>93</v>
      </c>
      <c r="K913" s="150" t="str">
        <f t="shared" si="259"/>
        <v>-</v>
      </c>
      <c r="L913" s="123"/>
      <c r="M913" s="123"/>
      <c r="N913" s="123"/>
      <c r="O913" s="123"/>
      <c r="P913" s="123"/>
      <c r="Q913" s="123"/>
      <c r="AC913" s="50" t="str">
        <f t="shared" si="261"/>
        <v>22.1</v>
      </c>
      <c r="AD913" s="19">
        <f t="shared" si="262"/>
        <v>892</v>
      </c>
      <c r="AE913" s="49" t="str">
        <f t="shared" si="260"/>
        <v>22.1892</v>
      </c>
      <c r="BD913" s="19" t="e">
        <f>VLOOKUP(AE913,ORGANOGRAMAES!$C$1:$N$6000,2,0)</f>
        <v>#N/A</v>
      </c>
      <c r="BE913" s="19" t="e">
        <f>VLOOKUP(AE913,ORGANOGRAMAES!$C$1:$N$6000,3,0)</f>
        <v>#N/A</v>
      </c>
      <c r="BF913" s="19" t="e">
        <f>VLOOKUP(AE913,ORGANOGRAMAES!$C$1:$N$6000,4,0)</f>
        <v>#N/A</v>
      </c>
      <c r="BG913" s="19" t="e">
        <f>VLOOKUP(AE913,ORGANOGRAMAES!$C$1:$N$6000,5,0)</f>
        <v>#N/A</v>
      </c>
      <c r="BH913" s="19" t="e">
        <f>VLOOKUP(AE913,ORGANOGRAMAES!$C$1:$N$6000,6,0)</f>
        <v>#N/A</v>
      </c>
      <c r="BI913" s="19" t="e">
        <f>VLOOKUP(AE913,ORGANOGRAMAES!$C$1:$N$6000,7,0)</f>
        <v>#N/A</v>
      </c>
      <c r="BJ913" s="19" t="e">
        <f>VLOOKUP(AE913,ORGANOGRAMAES!$C$1:$N$6000,8,0)</f>
        <v>#N/A</v>
      </c>
      <c r="BK913" s="19" t="e">
        <f>VLOOKUP(AE913,ORGANOGRAMAES!$C$1:$N$6000,9,0)</f>
        <v>#N/A</v>
      </c>
      <c r="BL913" s="19" t="e">
        <f>VLOOKUP(AE913,ORGANOGRAMAES!$C$1:$N$6000,10,0)</f>
        <v>#N/A</v>
      </c>
      <c r="BM913" s="19" t="e">
        <f>VLOOKUP(AE913,ORGANOGRAMAES!$C$1:$N$6000,11,0)</f>
        <v>#N/A</v>
      </c>
      <c r="BN913" s="19" t="e">
        <f>VLOOKUP(AE913,ORGANOGRAMAES!$C$1:$N$6000,12,0)</f>
        <v>#N/A</v>
      </c>
      <c r="BP913" s="19" t="str">
        <f t="shared" si="245"/>
        <v>-</v>
      </c>
      <c r="BQ913" s="19" t="str">
        <f t="shared" si="246"/>
        <v>-</v>
      </c>
      <c r="BR913" s="19" t="str">
        <f t="shared" si="247"/>
        <v>-</v>
      </c>
      <c r="BS913" s="19" t="str">
        <f t="shared" si="248"/>
        <v>-</v>
      </c>
      <c r="BT913" s="19" t="str">
        <f t="shared" si="249"/>
        <v>-</v>
      </c>
      <c r="BU913" s="19" t="str">
        <f t="shared" si="250"/>
        <v>-</v>
      </c>
      <c r="BV913" s="19" t="str">
        <f t="shared" si="251"/>
        <v>-</v>
      </c>
      <c r="BW913" s="19" t="str">
        <f t="shared" si="252"/>
        <v>-</v>
      </c>
      <c r="BX913" s="19" t="str">
        <f t="shared" si="253"/>
        <v>-</v>
      </c>
      <c r="BY913" s="19" t="str">
        <f t="shared" si="254"/>
        <v>-</v>
      </c>
      <c r="BZ913" s="19" t="str">
        <f t="shared" si="255"/>
        <v>-</v>
      </c>
    </row>
    <row r="914" spans="1:78">
      <c r="A914" s="106" t="str">
        <f t="shared" si="256"/>
        <v>22.1.00.00.00.00.00</v>
      </c>
      <c r="B914" s="106">
        <f t="shared" si="257"/>
        <v>22</v>
      </c>
      <c r="C914" s="107" t="str">
        <f t="shared" si="258"/>
        <v>1</v>
      </c>
      <c r="D914" s="32" t="s">
        <v>7024</v>
      </c>
      <c r="E914" s="32" t="s">
        <v>7024</v>
      </c>
      <c r="F914" s="32" t="s">
        <v>7024</v>
      </c>
      <c r="G914" s="32" t="s">
        <v>7024</v>
      </c>
      <c r="H914" s="32" t="s">
        <v>7024</v>
      </c>
      <c r="I914" s="33"/>
      <c r="J914" s="17" t="s">
        <v>93</v>
      </c>
      <c r="K914" s="150" t="str">
        <f t="shared" si="259"/>
        <v>-</v>
      </c>
      <c r="L914" s="123"/>
      <c r="M914" s="123"/>
      <c r="N914" s="123"/>
      <c r="O914" s="123"/>
      <c r="P914" s="123"/>
      <c r="Q914" s="123"/>
      <c r="AC914" s="50" t="str">
        <f t="shared" si="261"/>
        <v>22.1</v>
      </c>
      <c r="AD914" s="19">
        <f t="shared" si="262"/>
        <v>893</v>
      </c>
      <c r="AE914" s="49" t="str">
        <f t="shared" si="260"/>
        <v>22.1893</v>
      </c>
      <c r="BD914" s="19" t="e">
        <f>VLOOKUP(AE914,ORGANOGRAMAES!$C$1:$N$6000,2,0)</f>
        <v>#N/A</v>
      </c>
      <c r="BE914" s="19" t="e">
        <f>VLOOKUP(AE914,ORGANOGRAMAES!$C$1:$N$6000,3,0)</f>
        <v>#N/A</v>
      </c>
      <c r="BF914" s="19" t="e">
        <f>VLOOKUP(AE914,ORGANOGRAMAES!$C$1:$N$6000,4,0)</f>
        <v>#N/A</v>
      </c>
      <c r="BG914" s="19" t="e">
        <f>VLOOKUP(AE914,ORGANOGRAMAES!$C$1:$N$6000,5,0)</f>
        <v>#N/A</v>
      </c>
      <c r="BH914" s="19" t="e">
        <f>VLOOKUP(AE914,ORGANOGRAMAES!$C$1:$N$6000,6,0)</f>
        <v>#N/A</v>
      </c>
      <c r="BI914" s="19" t="e">
        <f>VLOOKUP(AE914,ORGANOGRAMAES!$C$1:$N$6000,7,0)</f>
        <v>#N/A</v>
      </c>
      <c r="BJ914" s="19" t="e">
        <f>VLOOKUP(AE914,ORGANOGRAMAES!$C$1:$N$6000,8,0)</f>
        <v>#N/A</v>
      </c>
      <c r="BK914" s="19" t="e">
        <f>VLOOKUP(AE914,ORGANOGRAMAES!$C$1:$N$6000,9,0)</f>
        <v>#N/A</v>
      </c>
      <c r="BL914" s="19" t="e">
        <f>VLOOKUP(AE914,ORGANOGRAMAES!$C$1:$N$6000,10,0)</f>
        <v>#N/A</v>
      </c>
      <c r="BM914" s="19" t="e">
        <f>VLOOKUP(AE914,ORGANOGRAMAES!$C$1:$N$6000,11,0)</f>
        <v>#N/A</v>
      </c>
      <c r="BN914" s="19" t="e">
        <f>VLOOKUP(AE914,ORGANOGRAMAES!$C$1:$N$6000,12,0)</f>
        <v>#N/A</v>
      </c>
      <c r="BP914" s="19" t="str">
        <f t="shared" si="245"/>
        <v>-</v>
      </c>
      <c r="BQ914" s="19" t="str">
        <f t="shared" si="246"/>
        <v>-</v>
      </c>
      <c r="BR914" s="19" t="str">
        <f t="shared" si="247"/>
        <v>-</v>
      </c>
      <c r="BS914" s="19" t="str">
        <f t="shared" si="248"/>
        <v>-</v>
      </c>
      <c r="BT914" s="19" t="str">
        <f t="shared" si="249"/>
        <v>-</v>
      </c>
      <c r="BU914" s="19" t="str">
        <f t="shared" si="250"/>
        <v>-</v>
      </c>
      <c r="BV914" s="19" t="str">
        <f t="shared" si="251"/>
        <v>-</v>
      </c>
      <c r="BW914" s="19" t="str">
        <f t="shared" si="252"/>
        <v>-</v>
      </c>
      <c r="BX914" s="19" t="str">
        <f t="shared" si="253"/>
        <v>-</v>
      </c>
      <c r="BY914" s="19" t="str">
        <f t="shared" si="254"/>
        <v>-</v>
      </c>
      <c r="BZ914" s="19" t="str">
        <f t="shared" si="255"/>
        <v>-</v>
      </c>
    </row>
    <row r="915" spans="1:78">
      <c r="A915" s="106" t="str">
        <f t="shared" si="256"/>
        <v>22.1.00.00.00.00.00</v>
      </c>
      <c r="B915" s="106">
        <f t="shared" si="257"/>
        <v>22</v>
      </c>
      <c r="C915" s="107" t="str">
        <f t="shared" si="258"/>
        <v>1</v>
      </c>
      <c r="D915" s="32" t="s">
        <v>7024</v>
      </c>
      <c r="E915" s="32" t="s">
        <v>7024</v>
      </c>
      <c r="F915" s="32" t="s">
        <v>7024</v>
      </c>
      <c r="G915" s="32" t="s">
        <v>7024</v>
      </c>
      <c r="H915" s="32" t="s">
        <v>7024</v>
      </c>
      <c r="I915" s="33"/>
      <c r="J915" s="17" t="s">
        <v>93</v>
      </c>
      <c r="K915" s="150" t="str">
        <f t="shared" si="259"/>
        <v>-</v>
      </c>
      <c r="L915" s="123"/>
      <c r="M915" s="123"/>
      <c r="N915" s="123"/>
      <c r="O915" s="123"/>
      <c r="P915" s="123"/>
      <c r="Q915" s="123"/>
      <c r="AC915" s="50" t="str">
        <f t="shared" si="261"/>
        <v>22.1</v>
      </c>
      <c r="AD915" s="19">
        <f t="shared" si="262"/>
        <v>894</v>
      </c>
      <c r="AE915" s="49" t="str">
        <f t="shared" si="260"/>
        <v>22.1894</v>
      </c>
      <c r="BD915" s="19" t="e">
        <f>VLOOKUP(AE915,ORGANOGRAMAES!$C$1:$N$6000,2,0)</f>
        <v>#N/A</v>
      </c>
      <c r="BE915" s="19" t="e">
        <f>VLOOKUP(AE915,ORGANOGRAMAES!$C$1:$N$6000,3,0)</f>
        <v>#N/A</v>
      </c>
      <c r="BF915" s="19" t="e">
        <f>VLOOKUP(AE915,ORGANOGRAMAES!$C$1:$N$6000,4,0)</f>
        <v>#N/A</v>
      </c>
      <c r="BG915" s="19" t="e">
        <f>VLOOKUP(AE915,ORGANOGRAMAES!$C$1:$N$6000,5,0)</f>
        <v>#N/A</v>
      </c>
      <c r="BH915" s="19" t="e">
        <f>VLOOKUP(AE915,ORGANOGRAMAES!$C$1:$N$6000,6,0)</f>
        <v>#N/A</v>
      </c>
      <c r="BI915" s="19" t="e">
        <f>VLOOKUP(AE915,ORGANOGRAMAES!$C$1:$N$6000,7,0)</f>
        <v>#N/A</v>
      </c>
      <c r="BJ915" s="19" t="e">
        <f>VLOOKUP(AE915,ORGANOGRAMAES!$C$1:$N$6000,8,0)</f>
        <v>#N/A</v>
      </c>
      <c r="BK915" s="19" t="e">
        <f>VLOOKUP(AE915,ORGANOGRAMAES!$C$1:$N$6000,9,0)</f>
        <v>#N/A</v>
      </c>
      <c r="BL915" s="19" t="e">
        <f>VLOOKUP(AE915,ORGANOGRAMAES!$C$1:$N$6000,10,0)</f>
        <v>#N/A</v>
      </c>
      <c r="BM915" s="19" t="e">
        <f>VLOOKUP(AE915,ORGANOGRAMAES!$C$1:$N$6000,11,0)</f>
        <v>#N/A</v>
      </c>
      <c r="BN915" s="19" t="e">
        <f>VLOOKUP(AE915,ORGANOGRAMAES!$C$1:$N$6000,12,0)</f>
        <v>#N/A</v>
      </c>
      <c r="BP915" s="19" t="str">
        <f t="shared" ref="BP915:BP978" si="263">IFERROR(+BD915,"-")</f>
        <v>-</v>
      </c>
      <c r="BQ915" s="19" t="str">
        <f t="shared" ref="BQ915:BQ978" si="264">IFERROR(+BE915,"-")</f>
        <v>-</v>
      </c>
      <c r="BR915" s="19" t="str">
        <f t="shared" ref="BR915:BR978" si="265">IFERROR(+BF915,"-")</f>
        <v>-</v>
      </c>
      <c r="BS915" s="19" t="str">
        <f t="shared" ref="BS915:BS978" si="266">IFERROR(+BG915,"-")</f>
        <v>-</v>
      </c>
      <c r="BT915" s="19" t="str">
        <f t="shared" ref="BT915:BT978" si="267">IFERROR(+BH915,"-")</f>
        <v>-</v>
      </c>
      <c r="BU915" s="19" t="str">
        <f t="shared" ref="BU915:BU978" si="268">IFERROR(+BI915,"-")</f>
        <v>-</v>
      </c>
      <c r="BV915" s="19" t="str">
        <f t="shared" ref="BV915:BV978" si="269">IFERROR(+BJ915,"-")</f>
        <v>-</v>
      </c>
      <c r="BW915" s="19" t="str">
        <f t="shared" ref="BW915:BW978" si="270">IFERROR(+BK915,"-")</f>
        <v>-</v>
      </c>
      <c r="BX915" s="19" t="str">
        <f t="shared" ref="BX915:BX978" si="271">IFERROR(+BL915,"-")</f>
        <v>-</v>
      </c>
      <c r="BY915" s="19" t="str">
        <f t="shared" ref="BY915:BY978" si="272">IFERROR(+BM915,"-")</f>
        <v>-</v>
      </c>
      <c r="BZ915" s="19" t="str">
        <f t="shared" ref="BZ915:BZ978" si="273">IFERROR(+BN915,"-")</f>
        <v>-</v>
      </c>
    </row>
    <row r="916" spans="1:78">
      <c r="A916" s="106" t="str">
        <f t="shared" ref="A916:A979" si="274">CONCATENATE(B916,".",C916,".",D916,".",E916,".",F916,".",G916,".",H916)</f>
        <v>22.1.00.00.00.00.00</v>
      </c>
      <c r="B916" s="106">
        <f t="shared" si="257"/>
        <v>22</v>
      </c>
      <c r="C916" s="107" t="str">
        <f t="shared" si="258"/>
        <v>1</v>
      </c>
      <c r="D916" s="32" t="s">
        <v>7024</v>
      </c>
      <c r="E916" s="32" t="s">
        <v>7024</v>
      </c>
      <c r="F916" s="32" t="s">
        <v>7024</v>
      </c>
      <c r="G916" s="32" t="s">
        <v>7024</v>
      </c>
      <c r="H916" s="32" t="s">
        <v>7024</v>
      </c>
      <c r="I916" s="33"/>
      <c r="J916" s="17" t="s">
        <v>93</v>
      </c>
      <c r="K916" s="150" t="str">
        <f t="shared" si="259"/>
        <v>-</v>
      </c>
      <c r="L916" s="123"/>
      <c r="M916" s="123"/>
      <c r="N916" s="123"/>
      <c r="O916" s="123"/>
      <c r="P916" s="123"/>
      <c r="Q916" s="123"/>
      <c r="AC916" s="50" t="str">
        <f t="shared" si="261"/>
        <v>22.1</v>
      </c>
      <c r="AD916" s="19">
        <f t="shared" si="262"/>
        <v>895</v>
      </c>
      <c r="AE916" s="49" t="str">
        <f t="shared" si="260"/>
        <v>22.1895</v>
      </c>
      <c r="BD916" s="19" t="e">
        <f>VLOOKUP(AE916,ORGANOGRAMAES!$C$1:$N$6000,2,0)</f>
        <v>#N/A</v>
      </c>
      <c r="BE916" s="19" t="e">
        <f>VLOOKUP(AE916,ORGANOGRAMAES!$C$1:$N$6000,3,0)</f>
        <v>#N/A</v>
      </c>
      <c r="BF916" s="19" t="e">
        <f>VLOOKUP(AE916,ORGANOGRAMAES!$C$1:$N$6000,4,0)</f>
        <v>#N/A</v>
      </c>
      <c r="BG916" s="19" t="e">
        <f>VLOOKUP(AE916,ORGANOGRAMAES!$C$1:$N$6000,5,0)</f>
        <v>#N/A</v>
      </c>
      <c r="BH916" s="19" t="e">
        <f>VLOOKUP(AE916,ORGANOGRAMAES!$C$1:$N$6000,6,0)</f>
        <v>#N/A</v>
      </c>
      <c r="BI916" s="19" t="e">
        <f>VLOOKUP(AE916,ORGANOGRAMAES!$C$1:$N$6000,7,0)</f>
        <v>#N/A</v>
      </c>
      <c r="BJ916" s="19" t="e">
        <f>VLOOKUP(AE916,ORGANOGRAMAES!$C$1:$N$6000,8,0)</f>
        <v>#N/A</v>
      </c>
      <c r="BK916" s="19" t="e">
        <f>VLOOKUP(AE916,ORGANOGRAMAES!$C$1:$N$6000,9,0)</f>
        <v>#N/A</v>
      </c>
      <c r="BL916" s="19" t="e">
        <f>VLOOKUP(AE916,ORGANOGRAMAES!$C$1:$N$6000,10,0)</f>
        <v>#N/A</v>
      </c>
      <c r="BM916" s="19" t="e">
        <f>VLOOKUP(AE916,ORGANOGRAMAES!$C$1:$N$6000,11,0)</f>
        <v>#N/A</v>
      </c>
      <c r="BN916" s="19" t="e">
        <f>VLOOKUP(AE916,ORGANOGRAMAES!$C$1:$N$6000,12,0)</f>
        <v>#N/A</v>
      </c>
      <c r="BP916" s="19" t="str">
        <f t="shared" si="263"/>
        <v>-</v>
      </c>
      <c r="BQ916" s="19" t="str">
        <f t="shared" si="264"/>
        <v>-</v>
      </c>
      <c r="BR916" s="19" t="str">
        <f t="shared" si="265"/>
        <v>-</v>
      </c>
      <c r="BS916" s="19" t="str">
        <f t="shared" si="266"/>
        <v>-</v>
      </c>
      <c r="BT916" s="19" t="str">
        <f t="shared" si="267"/>
        <v>-</v>
      </c>
      <c r="BU916" s="19" t="str">
        <f t="shared" si="268"/>
        <v>-</v>
      </c>
      <c r="BV916" s="19" t="str">
        <f t="shared" si="269"/>
        <v>-</v>
      </c>
      <c r="BW916" s="19" t="str">
        <f t="shared" si="270"/>
        <v>-</v>
      </c>
      <c r="BX916" s="19" t="str">
        <f t="shared" si="271"/>
        <v>-</v>
      </c>
      <c r="BY916" s="19" t="str">
        <f t="shared" si="272"/>
        <v>-</v>
      </c>
      <c r="BZ916" s="19" t="str">
        <f t="shared" si="273"/>
        <v>-</v>
      </c>
    </row>
    <row r="917" spans="1:78">
      <c r="A917" s="106" t="str">
        <f t="shared" si="274"/>
        <v>22.1.00.00.00.00.00</v>
      </c>
      <c r="B917" s="106">
        <f t="shared" ref="B917:B980" si="275">+B916</f>
        <v>22</v>
      </c>
      <c r="C917" s="107" t="str">
        <f t="shared" si="258"/>
        <v>1</v>
      </c>
      <c r="D917" s="32" t="s">
        <v>7024</v>
      </c>
      <c r="E917" s="32" t="s">
        <v>7024</v>
      </c>
      <c r="F917" s="32" t="s">
        <v>7024</v>
      </c>
      <c r="G917" s="32" t="s">
        <v>7024</v>
      </c>
      <c r="H917" s="32" t="s">
        <v>7024</v>
      </c>
      <c r="I917" s="33"/>
      <c r="J917" s="17" t="s">
        <v>93</v>
      </c>
      <c r="K917" s="150" t="str">
        <f t="shared" si="259"/>
        <v>-</v>
      </c>
      <c r="L917" s="123"/>
      <c r="M917" s="123"/>
      <c r="N917" s="123"/>
      <c r="O917" s="123"/>
      <c r="P917" s="123"/>
      <c r="Q917" s="123"/>
      <c r="AC917" s="50" t="str">
        <f t="shared" si="261"/>
        <v>22.1</v>
      </c>
      <c r="AD917" s="19">
        <f t="shared" si="262"/>
        <v>896</v>
      </c>
      <c r="AE917" s="49" t="str">
        <f t="shared" si="260"/>
        <v>22.1896</v>
      </c>
      <c r="BD917" s="19" t="e">
        <f>VLOOKUP(AE917,ORGANOGRAMAES!$C$1:$N$6000,2,0)</f>
        <v>#N/A</v>
      </c>
      <c r="BE917" s="19" t="e">
        <f>VLOOKUP(AE917,ORGANOGRAMAES!$C$1:$N$6000,3,0)</f>
        <v>#N/A</v>
      </c>
      <c r="BF917" s="19" t="e">
        <f>VLOOKUP(AE917,ORGANOGRAMAES!$C$1:$N$6000,4,0)</f>
        <v>#N/A</v>
      </c>
      <c r="BG917" s="19" t="e">
        <f>VLOOKUP(AE917,ORGANOGRAMAES!$C$1:$N$6000,5,0)</f>
        <v>#N/A</v>
      </c>
      <c r="BH917" s="19" t="e">
        <f>VLOOKUP(AE917,ORGANOGRAMAES!$C$1:$N$6000,6,0)</f>
        <v>#N/A</v>
      </c>
      <c r="BI917" s="19" t="e">
        <f>VLOOKUP(AE917,ORGANOGRAMAES!$C$1:$N$6000,7,0)</f>
        <v>#N/A</v>
      </c>
      <c r="BJ917" s="19" t="e">
        <f>VLOOKUP(AE917,ORGANOGRAMAES!$C$1:$N$6000,8,0)</f>
        <v>#N/A</v>
      </c>
      <c r="BK917" s="19" t="e">
        <f>VLOOKUP(AE917,ORGANOGRAMAES!$C$1:$N$6000,9,0)</f>
        <v>#N/A</v>
      </c>
      <c r="BL917" s="19" t="e">
        <f>VLOOKUP(AE917,ORGANOGRAMAES!$C$1:$N$6000,10,0)</f>
        <v>#N/A</v>
      </c>
      <c r="BM917" s="19" t="e">
        <f>VLOOKUP(AE917,ORGANOGRAMAES!$C$1:$N$6000,11,0)</f>
        <v>#N/A</v>
      </c>
      <c r="BN917" s="19" t="e">
        <f>VLOOKUP(AE917,ORGANOGRAMAES!$C$1:$N$6000,12,0)</f>
        <v>#N/A</v>
      </c>
      <c r="BP917" s="19" t="str">
        <f t="shared" si="263"/>
        <v>-</v>
      </c>
      <c r="BQ917" s="19" t="str">
        <f t="shared" si="264"/>
        <v>-</v>
      </c>
      <c r="BR917" s="19" t="str">
        <f t="shared" si="265"/>
        <v>-</v>
      </c>
      <c r="BS917" s="19" t="str">
        <f t="shared" si="266"/>
        <v>-</v>
      </c>
      <c r="BT917" s="19" t="str">
        <f t="shared" si="267"/>
        <v>-</v>
      </c>
      <c r="BU917" s="19" t="str">
        <f t="shared" si="268"/>
        <v>-</v>
      </c>
      <c r="BV917" s="19" t="str">
        <f t="shared" si="269"/>
        <v>-</v>
      </c>
      <c r="BW917" s="19" t="str">
        <f t="shared" si="270"/>
        <v>-</v>
      </c>
      <c r="BX917" s="19" t="str">
        <f t="shared" si="271"/>
        <v>-</v>
      </c>
      <c r="BY917" s="19" t="str">
        <f t="shared" si="272"/>
        <v>-</v>
      </c>
      <c r="BZ917" s="19" t="str">
        <f t="shared" si="273"/>
        <v>-</v>
      </c>
    </row>
    <row r="918" spans="1:78">
      <c r="A918" s="106" t="str">
        <f t="shared" si="274"/>
        <v>22.1.00.00.00.00.00</v>
      </c>
      <c r="B918" s="106">
        <f t="shared" si="275"/>
        <v>22</v>
      </c>
      <c r="C918" s="107" t="str">
        <f t="shared" ref="C918:C981" si="276">+C917</f>
        <v>1</v>
      </c>
      <c r="D918" s="32" t="s">
        <v>7024</v>
      </c>
      <c r="E918" s="32" t="s">
        <v>7024</v>
      </c>
      <c r="F918" s="32" t="s">
        <v>7024</v>
      </c>
      <c r="G918" s="32" t="s">
        <v>7024</v>
      </c>
      <c r="H918" s="32" t="s">
        <v>7024</v>
      </c>
      <c r="I918" s="33"/>
      <c r="J918" s="17" t="s">
        <v>93</v>
      </c>
      <c r="K918" s="150" t="str">
        <f t="shared" ref="K918:K981" si="277">IFERROR(+VLOOKUP(I918,$BC$18:$BN$1031,4,0),"-")</f>
        <v>-</v>
      </c>
      <c r="L918" s="123"/>
      <c r="M918" s="123"/>
      <c r="N918" s="123"/>
      <c r="O918" s="123"/>
      <c r="P918" s="123"/>
      <c r="Q918" s="123"/>
      <c r="AC918" s="50" t="str">
        <f t="shared" si="261"/>
        <v>22.1</v>
      </c>
      <c r="AD918" s="19">
        <f t="shared" si="262"/>
        <v>897</v>
      </c>
      <c r="AE918" s="49" t="str">
        <f t="shared" si="260"/>
        <v>22.1897</v>
      </c>
      <c r="BD918" s="19" t="e">
        <f>VLOOKUP(AE918,ORGANOGRAMAES!$C$1:$N$6000,2,0)</f>
        <v>#N/A</v>
      </c>
      <c r="BE918" s="19" t="e">
        <f>VLOOKUP(AE918,ORGANOGRAMAES!$C$1:$N$6000,3,0)</f>
        <v>#N/A</v>
      </c>
      <c r="BF918" s="19" t="e">
        <f>VLOOKUP(AE918,ORGANOGRAMAES!$C$1:$N$6000,4,0)</f>
        <v>#N/A</v>
      </c>
      <c r="BG918" s="19" t="e">
        <f>VLOOKUP(AE918,ORGANOGRAMAES!$C$1:$N$6000,5,0)</f>
        <v>#N/A</v>
      </c>
      <c r="BH918" s="19" t="e">
        <f>VLOOKUP(AE918,ORGANOGRAMAES!$C$1:$N$6000,6,0)</f>
        <v>#N/A</v>
      </c>
      <c r="BI918" s="19" t="e">
        <f>VLOOKUP(AE918,ORGANOGRAMAES!$C$1:$N$6000,7,0)</f>
        <v>#N/A</v>
      </c>
      <c r="BJ918" s="19" t="e">
        <f>VLOOKUP(AE918,ORGANOGRAMAES!$C$1:$N$6000,8,0)</f>
        <v>#N/A</v>
      </c>
      <c r="BK918" s="19" t="e">
        <f>VLOOKUP(AE918,ORGANOGRAMAES!$C$1:$N$6000,9,0)</f>
        <v>#N/A</v>
      </c>
      <c r="BL918" s="19" t="e">
        <f>VLOOKUP(AE918,ORGANOGRAMAES!$C$1:$N$6000,10,0)</f>
        <v>#N/A</v>
      </c>
      <c r="BM918" s="19" t="e">
        <f>VLOOKUP(AE918,ORGANOGRAMAES!$C$1:$N$6000,11,0)</f>
        <v>#N/A</v>
      </c>
      <c r="BN918" s="19" t="e">
        <f>VLOOKUP(AE918,ORGANOGRAMAES!$C$1:$N$6000,12,0)</f>
        <v>#N/A</v>
      </c>
      <c r="BP918" s="19" t="str">
        <f t="shared" si="263"/>
        <v>-</v>
      </c>
      <c r="BQ918" s="19" t="str">
        <f t="shared" si="264"/>
        <v>-</v>
      </c>
      <c r="BR918" s="19" t="str">
        <f t="shared" si="265"/>
        <v>-</v>
      </c>
      <c r="BS918" s="19" t="str">
        <f t="shared" si="266"/>
        <v>-</v>
      </c>
      <c r="BT918" s="19" t="str">
        <f t="shared" si="267"/>
        <v>-</v>
      </c>
      <c r="BU918" s="19" t="str">
        <f t="shared" si="268"/>
        <v>-</v>
      </c>
      <c r="BV918" s="19" t="str">
        <f t="shared" si="269"/>
        <v>-</v>
      </c>
      <c r="BW918" s="19" t="str">
        <f t="shared" si="270"/>
        <v>-</v>
      </c>
      <c r="BX918" s="19" t="str">
        <f t="shared" si="271"/>
        <v>-</v>
      </c>
      <c r="BY918" s="19" t="str">
        <f t="shared" si="272"/>
        <v>-</v>
      </c>
      <c r="BZ918" s="19" t="str">
        <f t="shared" si="273"/>
        <v>-</v>
      </c>
    </row>
    <row r="919" spans="1:78">
      <c r="A919" s="106" t="str">
        <f t="shared" si="274"/>
        <v>22.1.00.00.00.00.00</v>
      </c>
      <c r="B919" s="106">
        <f t="shared" si="275"/>
        <v>22</v>
      </c>
      <c r="C919" s="107" t="str">
        <f t="shared" si="276"/>
        <v>1</v>
      </c>
      <c r="D919" s="32" t="s">
        <v>7024</v>
      </c>
      <c r="E919" s="32" t="s">
        <v>7024</v>
      </c>
      <c r="F919" s="32" t="s">
        <v>7024</v>
      </c>
      <c r="G919" s="32" t="s">
        <v>7024</v>
      </c>
      <c r="H919" s="32" t="s">
        <v>7024</v>
      </c>
      <c r="I919" s="33"/>
      <c r="J919" s="17" t="s">
        <v>93</v>
      </c>
      <c r="K919" s="150" t="str">
        <f t="shared" si="277"/>
        <v>-</v>
      </c>
      <c r="L919" s="123"/>
      <c r="M919" s="123"/>
      <c r="N919" s="123"/>
      <c r="O919" s="123"/>
      <c r="P919" s="123"/>
      <c r="Q919" s="123"/>
      <c r="AC919" s="50" t="str">
        <f t="shared" si="261"/>
        <v>22.1</v>
      </c>
      <c r="AD919" s="19">
        <f t="shared" si="262"/>
        <v>898</v>
      </c>
      <c r="AE919" s="49" t="str">
        <f t="shared" ref="AE919:AE982" si="278">+CONCATENATE(AC919,AD919)</f>
        <v>22.1898</v>
      </c>
      <c r="BD919" s="19" t="e">
        <f>VLOOKUP(AE919,ORGANOGRAMAES!$C$1:$N$6000,2,0)</f>
        <v>#N/A</v>
      </c>
      <c r="BE919" s="19" t="e">
        <f>VLOOKUP(AE919,ORGANOGRAMAES!$C$1:$N$6000,3,0)</f>
        <v>#N/A</v>
      </c>
      <c r="BF919" s="19" t="e">
        <f>VLOOKUP(AE919,ORGANOGRAMAES!$C$1:$N$6000,4,0)</f>
        <v>#N/A</v>
      </c>
      <c r="BG919" s="19" t="e">
        <f>VLOOKUP(AE919,ORGANOGRAMAES!$C$1:$N$6000,5,0)</f>
        <v>#N/A</v>
      </c>
      <c r="BH919" s="19" t="e">
        <f>VLOOKUP(AE919,ORGANOGRAMAES!$C$1:$N$6000,6,0)</f>
        <v>#N/A</v>
      </c>
      <c r="BI919" s="19" t="e">
        <f>VLOOKUP(AE919,ORGANOGRAMAES!$C$1:$N$6000,7,0)</f>
        <v>#N/A</v>
      </c>
      <c r="BJ919" s="19" t="e">
        <f>VLOOKUP(AE919,ORGANOGRAMAES!$C$1:$N$6000,8,0)</f>
        <v>#N/A</v>
      </c>
      <c r="BK919" s="19" t="e">
        <f>VLOOKUP(AE919,ORGANOGRAMAES!$C$1:$N$6000,9,0)</f>
        <v>#N/A</v>
      </c>
      <c r="BL919" s="19" t="e">
        <f>VLOOKUP(AE919,ORGANOGRAMAES!$C$1:$N$6000,10,0)</f>
        <v>#N/A</v>
      </c>
      <c r="BM919" s="19" t="e">
        <f>VLOOKUP(AE919,ORGANOGRAMAES!$C$1:$N$6000,11,0)</f>
        <v>#N/A</v>
      </c>
      <c r="BN919" s="19" t="e">
        <f>VLOOKUP(AE919,ORGANOGRAMAES!$C$1:$N$6000,12,0)</f>
        <v>#N/A</v>
      </c>
      <c r="BP919" s="19" t="str">
        <f t="shared" si="263"/>
        <v>-</v>
      </c>
      <c r="BQ919" s="19" t="str">
        <f t="shared" si="264"/>
        <v>-</v>
      </c>
      <c r="BR919" s="19" t="str">
        <f t="shared" si="265"/>
        <v>-</v>
      </c>
      <c r="BS919" s="19" t="str">
        <f t="shared" si="266"/>
        <v>-</v>
      </c>
      <c r="BT919" s="19" t="str">
        <f t="shared" si="267"/>
        <v>-</v>
      </c>
      <c r="BU919" s="19" t="str">
        <f t="shared" si="268"/>
        <v>-</v>
      </c>
      <c r="BV919" s="19" t="str">
        <f t="shared" si="269"/>
        <v>-</v>
      </c>
      <c r="BW919" s="19" t="str">
        <f t="shared" si="270"/>
        <v>-</v>
      </c>
      <c r="BX919" s="19" t="str">
        <f t="shared" si="271"/>
        <v>-</v>
      </c>
      <c r="BY919" s="19" t="str">
        <f t="shared" si="272"/>
        <v>-</v>
      </c>
      <c r="BZ919" s="19" t="str">
        <f t="shared" si="273"/>
        <v>-</v>
      </c>
    </row>
    <row r="920" spans="1:78">
      <c r="A920" s="106" t="str">
        <f t="shared" si="274"/>
        <v>22.1.00.00.00.00.00</v>
      </c>
      <c r="B920" s="106">
        <f t="shared" si="275"/>
        <v>22</v>
      </c>
      <c r="C920" s="107" t="str">
        <f t="shared" si="276"/>
        <v>1</v>
      </c>
      <c r="D920" s="32" t="s">
        <v>7024</v>
      </c>
      <c r="E920" s="32" t="s">
        <v>7024</v>
      </c>
      <c r="F920" s="32" t="s">
        <v>7024</v>
      </c>
      <c r="G920" s="32" t="s">
        <v>7024</v>
      </c>
      <c r="H920" s="32" t="s">
        <v>7024</v>
      </c>
      <c r="I920" s="33"/>
      <c r="J920" s="17" t="s">
        <v>93</v>
      </c>
      <c r="K920" s="150" t="str">
        <f t="shared" si="277"/>
        <v>-</v>
      </c>
      <c r="L920" s="123"/>
      <c r="M920" s="123"/>
      <c r="N920" s="123"/>
      <c r="O920" s="123"/>
      <c r="P920" s="123"/>
      <c r="Q920" s="123"/>
      <c r="AC920" s="50" t="str">
        <f t="shared" ref="AC920:AC983" si="279">+AC919</f>
        <v>22.1</v>
      </c>
      <c r="AD920" s="19">
        <f t="shared" ref="AD920:AD983" si="280">+AD919+1</f>
        <v>899</v>
      </c>
      <c r="AE920" s="49" t="str">
        <f t="shared" si="278"/>
        <v>22.1899</v>
      </c>
      <c r="BD920" s="19" t="e">
        <f>VLOOKUP(AE920,ORGANOGRAMAES!$C$1:$N$6000,2,0)</f>
        <v>#N/A</v>
      </c>
      <c r="BE920" s="19" t="e">
        <f>VLOOKUP(AE920,ORGANOGRAMAES!$C$1:$N$6000,3,0)</f>
        <v>#N/A</v>
      </c>
      <c r="BF920" s="19" t="e">
        <f>VLOOKUP(AE920,ORGANOGRAMAES!$C$1:$N$6000,4,0)</f>
        <v>#N/A</v>
      </c>
      <c r="BG920" s="19" t="e">
        <f>VLOOKUP(AE920,ORGANOGRAMAES!$C$1:$N$6000,5,0)</f>
        <v>#N/A</v>
      </c>
      <c r="BH920" s="19" t="e">
        <f>VLOOKUP(AE920,ORGANOGRAMAES!$C$1:$N$6000,6,0)</f>
        <v>#N/A</v>
      </c>
      <c r="BI920" s="19" t="e">
        <f>VLOOKUP(AE920,ORGANOGRAMAES!$C$1:$N$6000,7,0)</f>
        <v>#N/A</v>
      </c>
      <c r="BJ920" s="19" t="e">
        <f>VLOOKUP(AE920,ORGANOGRAMAES!$C$1:$N$6000,8,0)</f>
        <v>#N/A</v>
      </c>
      <c r="BK920" s="19" t="e">
        <f>VLOOKUP(AE920,ORGANOGRAMAES!$C$1:$N$6000,9,0)</f>
        <v>#N/A</v>
      </c>
      <c r="BL920" s="19" t="e">
        <f>VLOOKUP(AE920,ORGANOGRAMAES!$C$1:$N$6000,10,0)</f>
        <v>#N/A</v>
      </c>
      <c r="BM920" s="19" t="e">
        <f>VLOOKUP(AE920,ORGANOGRAMAES!$C$1:$N$6000,11,0)</f>
        <v>#N/A</v>
      </c>
      <c r="BN920" s="19" t="e">
        <f>VLOOKUP(AE920,ORGANOGRAMAES!$C$1:$N$6000,12,0)</f>
        <v>#N/A</v>
      </c>
      <c r="BP920" s="19" t="str">
        <f t="shared" si="263"/>
        <v>-</v>
      </c>
      <c r="BQ920" s="19" t="str">
        <f t="shared" si="264"/>
        <v>-</v>
      </c>
      <c r="BR920" s="19" t="str">
        <f t="shared" si="265"/>
        <v>-</v>
      </c>
      <c r="BS920" s="19" t="str">
        <f t="shared" si="266"/>
        <v>-</v>
      </c>
      <c r="BT920" s="19" t="str">
        <f t="shared" si="267"/>
        <v>-</v>
      </c>
      <c r="BU920" s="19" t="str">
        <f t="shared" si="268"/>
        <v>-</v>
      </c>
      <c r="BV920" s="19" t="str">
        <f t="shared" si="269"/>
        <v>-</v>
      </c>
      <c r="BW920" s="19" t="str">
        <f t="shared" si="270"/>
        <v>-</v>
      </c>
      <c r="BX920" s="19" t="str">
        <f t="shared" si="271"/>
        <v>-</v>
      </c>
      <c r="BY920" s="19" t="str">
        <f t="shared" si="272"/>
        <v>-</v>
      </c>
      <c r="BZ920" s="19" t="str">
        <f t="shared" si="273"/>
        <v>-</v>
      </c>
    </row>
    <row r="921" spans="1:78">
      <c r="A921" s="106" t="str">
        <f t="shared" si="274"/>
        <v>22.1.00.00.00.00.00</v>
      </c>
      <c r="B921" s="106">
        <f t="shared" si="275"/>
        <v>22</v>
      </c>
      <c r="C921" s="107" t="str">
        <f t="shared" si="276"/>
        <v>1</v>
      </c>
      <c r="D921" s="32" t="s">
        <v>7024</v>
      </c>
      <c r="E921" s="32" t="s">
        <v>7024</v>
      </c>
      <c r="F921" s="32" t="s">
        <v>7024</v>
      </c>
      <c r="G921" s="32" t="s">
        <v>7024</v>
      </c>
      <c r="H921" s="32" t="s">
        <v>7024</v>
      </c>
      <c r="I921" s="33"/>
      <c r="J921" s="17" t="s">
        <v>93</v>
      </c>
      <c r="K921" s="150" t="str">
        <f t="shared" si="277"/>
        <v>-</v>
      </c>
      <c r="L921" s="123"/>
      <c r="M921" s="123"/>
      <c r="N921" s="123"/>
      <c r="O921" s="123"/>
      <c r="P921" s="123"/>
      <c r="Q921" s="123"/>
      <c r="AC921" s="50" t="str">
        <f t="shared" si="279"/>
        <v>22.1</v>
      </c>
      <c r="AD921" s="19">
        <f t="shared" si="280"/>
        <v>900</v>
      </c>
      <c r="AE921" s="49" t="str">
        <f t="shared" si="278"/>
        <v>22.1900</v>
      </c>
      <c r="BD921" s="19" t="e">
        <f>VLOOKUP(AE921,ORGANOGRAMAES!$C$1:$N$6000,2,0)</f>
        <v>#N/A</v>
      </c>
      <c r="BE921" s="19" t="e">
        <f>VLOOKUP(AE921,ORGANOGRAMAES!$C$1:$N$6000,3,0)</f>
        <v>#N/A</v>
      </c>
      <c r="BF921" s="19" t="e">
        <f>VLOOKUP(AE921,ORGANOGRAMAES!$C$1:$N$6000,4,0)</f>
        <v>#N/A</v>
      </c>
      <c r="BG921" s="19" t="e">
        <f>VLOOKUP(AE921,ORGANOGRAMAES!$C$1:$N$6000,5,0)</f>
        <v>#N/A</v>
      </c>
      <c r="BH921" s="19" t="e">
        <f>VLOOKUP(AE921,ORGANOGRAMAES!$C$1:$N$6000,6,0)</f>
        <v>#N/A</v>
      </c>
      <c r="BI921" s="19" t="e">
        <f>VLOOKUP(AE921,ORGANOGRAMAES!$C$1:$N$6000,7,0)</f>
        <v>#N/A</v>
      </c>
      <c r="BJ921" s="19" t="e">
        <f>VLOOKUP(AE921,ORGANOGRAMAES!$C$1:$N$6000,8,0)</f>
        <v>#N/A</v>
      </c>
      <c r="BK921" s="19" t="e">
        <f>VLOOKUP(AE921,ORGANOGRAMAES!$C$1:$N$6000,9,0)</f>
        <v>#N/A</v>
      </c>
      <c r="BL921" s="19" t="e">
        <f>VLOOKUP(AE921,ORGANOGRAMAES!$C$1:$N$6000,10,0)</f>
        <v>#N/A</v>
      </c>
      <c r="BM921" s="19" t="e">
        <f>VLOOKUP(AE921,ORGANOGRAMAES!$C$1:$N$6000,11,0)</f>
        <v>#N/A</v>
      </c>
      <c r="BN921" s="19" t="e">
        <f>VLOOKUP(AE921,ORGANOGRAMAES!$C$1:$N$6000,12,0)</f>
        <v>#N/A</v>
      </c>
      <c r="BP921" s="19" t="str">
        <f t="shared" si="263"/>
        <v>-</v>
      </c>
      <c r="BQ921" s="19" t="str">
        <f t="shared" si="264"/>
        <v>-</v>
      </c>
      <c r="BR921" s="19" t="str">
        <f t="shared" si="265"/>
        <v>-</v>
      </c>
      <c r="BS921" s="19" t="str">
        <f t="shared" si="266"/>
        <v>-</v>
      </c>
      <c r="BT921" s="19" t="str">
        <f t="shared" si="267"/>
        <v>-</v>
      </c>
      <c r="BU921" s="19" t="str">
        <f t="shared" si="268"/>
        <v>-</v>
      </c>
      <c r="BV921" s="19" t="str">
        <f t="shared" si="269"/>
        <v>-</v>
      </c>
      <c r="BW921" s="19" t="str">
        <f t="shared" si="270"/>
        <v>-</v>
      </c>
      <c r="BX921" s="19" t="str">
        <f t="shared" si="271"/>
        <v>-</v>
      </c>
      <c r="BY921" s="19" t="str">
        <f t="shared" si="272"/>
        <v>-</v>
      </c>
      <c r="BZ921" s="19" t="str">
        <f t="shared" si="273"/>
        <v>-</v>
      </c>
    </row>
    <row r="922" spans="1:78">
      <c r="A922" s="106" t="str">
        <f t="shared" si="274"/>
        <v>22.1.00.00.00.00.00</v>
      </c>
      <c r="B922" s="106">
        <f t="shared" si="275"/>
        <v>22</v>
      </c>
      <c r="C922" s="107" t="str">
        <f t="shared" si="276"/>
        <v>1</v>
      </c>
      <c r="D922" s="32" t="s">
        <v>7024</v>
      </c>
      <c r="E922" s="32" t="s">
        <v>7024</v>
      </c>
      <c r="F922" s="32" t="s">
        <v>7024</v>
      </c>
      <c r="G922" s="32" t="s">
        <v>7024</v>
      </c>
      <c r="H922" s="32" t="s">
        <v>7024</v>
      </c>
      <c r="I922" s="33"/>
      <c r="J922" s="17" t="s">
        <v>93</v>
      </c>
      <c r="K922" s="150" t="str">
        <f t="shared" si="277"/>
        <v>-</v>
      </c>
      <c r="L922" s="123"/>
      <c r="M922" s="123"/>
      <c r="N922" s="123"/>
      <c r="O922" s="123"/>
      <c r="P922" s="123"/>
      <c r="Q922" s="123"/>
      <c r="AC922" s="50" t="str">
        <f t="shared" si="279"/>
        <v>22.1</v>
      </c>
      <c r="AD922" s="19">
        <f t="shared" si="280"/>
        <v>901</v>
      </c>
      <c r="AE922" s="49" t="str">
        <f t="shared" si="278"/>
        <v>22.1901</v>
      </c>
      <c r="BD922" s="19" t="e">
        <f>VLOOKUP(AE922,ORGANOGRAMAES!$C$1:$N$6000,2,0)</f>
        <v>#N/A</v>
      </c>
      <c r="BE922" s="19" t="e">
        <f>VLOOKUP(AE922,ORGANOGRAMAES!$C$1:$N$6000,3,0)</f>
        <v>#N/A</v>
      </c>
      <c r="BF922" s="19" t="e">
        <f>VLOOKUP(AE922,ORGANOGRAMAES!$C$1:$N$6000,4,0)</f>
        <v>#N/A</v>
      </c>
      <c r="BG922" s="19" t="e">
        <f>VLOOKUP(AE922,ORGANOGRAMAES!$C$1:$N$6000,5,0)</f>
        <v>#N/A</v>
      </c>
      <c r="BH922" s="19" t="e">
        <f>VLOOKUP(AE922,ORGANOGRAMAES!$C$1:$N$6000,6,0)</f>
        <v>#N/A</v>
      </c>
      <c r="BI922" s="19" t="e">
        <f>VLOOKUP(AE922,ORGANOGRAMAES!$C$1:$N$6000,7,0)</f>
        <v>#N/A</v>
      </c>
      <c r="BJ922" s="19" t="e">
        <f>VLOOKUP(AE922,ORGANOGRAMAES!$C$1:$N$6000,8,0)</f>
        <v>#N/A</v>
      </c>
      <c r="BK922" s="19" t="e">
        <f>VLOOKUP(AE922,ORGANOGRAMAES!$C$1:$N$6000,9,0)</f>
        <v>#N/A</v>
      </c>
      <c r="BL922" s="19" t="e">
        <f>VLOOKUP(AE922,ORGANOGRAMAES!$C$1:$N$6000,10,0)</f>
        <v>#N/A</v>
      </c>
      <c r="BM922" s="19" t="e">
        <f>VLOOKUP(AE922,ORGANOGRAMAES!$C$1:$N$6000,11,0)</f>
        <v>#N/A</v>
      </c>
      <c r="BN922" s="19" t="e">
        <f>VLOOKUP(AE922,ORGANOGRAMAES!$C$1:$N$6000,12,0)</f>
        <v>#N/A</v>
      </c>
      <c r="BP922" s="19" t="str">
        <f t="shared" si="263"/>
        <v>-</v>
      </c>
      <c r="BQ922" s="19" t="str">
        <f t="shared" si="264"/>
        <v>-</v>
      </c>
      <c r="BR922" s="19" t="str">
        <f t="shared" si="265"/>
        <v>-</v>
      </c>
      <c r="BS922" s="19" t="str">
        <f t="shared" si="266"/>
        <v>-</v>
      </c>
      <c r="BT922" s="19" t="str">
        <f t="shared" si="267"/>
        <v>-</v>
      </c>
      <c r="BU922" s="19" t="str">
        <f t="shared" si="268"/>
        <v>-</v>
      </c>
      <c r="BV922" s="19" t="str">
        <f t="shared" si="269"/>
        <v>-</v>
      </c>
      <c r="BW922" s="19" t="str">
        <f t="shared" si="270"/>
        <v>-</v>
      </c>
      <c r="BX922" s="19" t="str">
        <f t="shared" si="271"/>
        <v>-</v>
      </c>
      <c r="BY922" s="19" t="str">
        <f t="shared" si="272"/>
        <v>-</v>
      </c>
      <c r="BZ922" s="19" t="str">
        <f t="shared" si="273"/>
        <v>-</v>
      </c>
    </row>
    <row r="923" spans="1:78">
      <c r="A923" s="106" t="str">
        <f t="shared" si="274"/>
        <v>22.1.00.00.00.00.00</v>
      </c>
      <c r="B923" s="106">
        <f t="shared" si="275"/>
        <v>22</v>
      </c>
      <c r="C923" s="107" t="str">
        <f t="shared" si="276"/>
        <v>1</v>
      </c>
      <c r="D923" s="32" t="s">
        <v>7024</v>
      </c>
      <c r="E923" s="32" t="s">
        <v>7024</v>
      </c>
      <c r="F923" s="32" t="s">
        <v>7024</v>
      </c>
      <c r="G923" s="32" t="s">
        <v>7024</v>
      </c>
      <c r="H923" s="32" t="s">
        <v>7024</v>
      </c>
      <c r="I923" s="33"/>
      <c r="J923" s="17" t="s">
        <v>93</v>
      </c>
      <c r="K923" s="150" t="str">
        <f t="shared" si="277"/>
        <v>-</v>
      </c>
      <c r="L923" s="123"/>
      <c r="M923" s="123"/>
      <c r="N923" s="123"/>
      <c r="O923" s="123"/>
      <c r="P923" s="123"/>
      <c r="Q923" s="123"/>
      <c r="AC923" s="50" t="str">
        <f t="shared" si="279"/>
        <v>22.1</v>
      </c>
      <c r="AD923" s="19">
        <f t="shared" si="280"/>
        <v>902</v>
      </c>
      <c r="AE923" s="49" t="str">
        <f t="shared" si="278"/>
        <v>22.1902</v>
      </c>
      <c r="BD923" s="19" t="e">
        <f>VLOOKUP(AE923,ORGANOGRAMAES!$C$1:$N$6000,2,0)</f>
        <v>#N/A</v>
      </c>
      <c r="BE923" s="19" t="e">
        <f>VLOOKUP(AE923,ORGANOGRAMAES!$C$1:$N$6000,3,0)</f>
        <v>#N/A</v>
      </c>
      <c r="BF923" s="19" t="e">
        <f>VLOOKUP(AE923,ORGANOGRAMAES!$C$1:$N$6000,4,0)</f>
        <v>#N/A</v>
      </c>
      <c r="BG923" s="19" t="e">
        <f>VLOOKUP(AE923,ORGANOGRAMAES!$C$1:$N$6000,5,0)</f>
        <v>#N/A</v>
      </c>
      <c r="BH923" s="19" t="e">
        <f>VLOOKUP(AE923,ORGANOGRAMAES!$C$1:$N$6000,6,0)</f>
        <v>#N/A</v>
      </c>
      <c r="BI923" s="19" t="e">
        <f>VLOOKUP(AE923,ORGANOGRAMAES!$C$1:$N$6000,7,0)</f>
        <v>#N/A</v>
      </c>
      <c r="BJ923" s="19" t="e">
        <f>VLOOKUP(AE923,ORGANOGRAMAES!$C$1:$N$6000,8,0)</f>
        <v>#N/A</v>
      </c>
      <c r="BK923" s="19" t="e">
        <f>VLOOKUP(AE923,ORGANOGRAMAES!$C$1:$N$6000,9,0)</f>
        <v>#N/A</v>
      </c>
      <c r="BL923" s="19" t="e">
        <f>VLOOKUP(AE923,ORGANOGRAMAES!$C$1:$N$6000,10,0)</f>
        <v>#N/A</v>
      </c>
      <c r="BM923" s="19" t="e">
        <f>VLOOKUP(AE923,ORGANOGRAMAES!$C$1:$N$6000,11,0)</f>
        <v>#N/A</v>
      </c>
      <c r="BN923" s="19" t="e">
        <f>VLOOKUP(AE923,ORGANOGRAMAES!$C$1:$N$6000,12,0)</f>
        <v>#N/A</v>
      </c>
      <c r="BP923" s="19" t="str">
        <f t="shared" si="263"/>
        <v>-</v>
      </c>
      <c r="BQ923" s="19" t="str">
        <f t="shared" si="264"/>
        <v>-</v>
      </c>
      <c r="BR923" s="19" t="str">
        <f t="shared" si="265"/>
        <v>-</v>
      </c>
      <c r="BS923" s="19" t="str">
        <f t="shared" si="266"/>
        <v>-</v>
      </c>
      <c r="BT923" s="19" t="str">
        <f t="shared" si="267"/>
        <v>-</v>
      </c>
      <c r="BU923" s="19" t="str">
        <f t="shared" si="268"/>
        <v>-</v>
      </c>
      <c r="BV923" s="19" t="str">
        <f t="shared" si="269"/>
        <v>-</v>
      </c>
      <c r="BW923" s="19" t="str">
        <f t="shared" si="270"/>
        <v>-</v>
      </c>
      <c r="BX923" s="19" t="str">
        <f t="shared" si="271"/>
        <v>-</v>
      </c>
      <c r="BY923" s="19" t="str">
        <f t="shared" si="272"/>
        <v>-</v>
      </c>
      <c r="BZ923" s="19" t="str">
        <f t="shared" si="273"/>
        <v>-</v>
      </c>
    </row>
    <row r="924" spans="1:78">
      <c r="A924" s="106" t="str">
        <f t="shared" si="274"/>
        <v>22.1.00.00.00.00.00</v>
      </c>
      <c r="B924" s="106">
        <f t="shared" si="275"/>
        <v>22</v>
      </c>
      <c r="C924" s="107" t="str">
        <f t="shared" si="276"/>
        <v>1</v>
      </c>
      <c r="D924" s="32" t="s">
        <v>7024</v>
      </c>
      <c r="E924" s="32" t="s">
        <v>7024</v>
      </c>
      <c r="F924" s="32" t="s">
        <v>7024</v>
      </c>
      <c r="G924" s="32" t="s">
        <v>7024</v>
      </c>
      <c r="H924" s="32" t="s">
        <v>7024</v>
      </c>
      <c r="I924" s="33"/>
      <c r="J924" s="17" t="s">
        <v>93</v>
      </c>
      <c r="K924" s="150" t="str">
        <f t="shared" si="277"/>
        <v>-</v>
      </c>
      <c r="L924" s="123"/>
      <c r="M924" s="123"/>
      <c r="N924" s="123"/>
      <c r="O924" s="123"/>
      <c r="P924" s="123"/>
      <c r="Q924" s="123"/>
      <c r="AC924" s="50" t="str">
        <f t="shared" si="279"/>
        <v>22.1</v>
      </c>
      <c r="AD924" s="19">
        <f t="shared" si="280"/>
        <v>903</v>
      </c>
      <c r="AE924" s="49" t="str">
        <f t="shared" si="278"/>
        <v>22.1903</v>
      </c>
      <c r="BD924" s="19" t="e">
        <f>VLOOKUP(AE924,ORGANOGRAMAES!$C$1:$N$6000,2,0)</f>
        <v>#N/A</v>
      </c>
      <c r="BE924" s="19" t="e">
        <f>VLOOKUP(AE924,ORGANOGRAMAES!$C$1:$N$6000,3,0)</f>
        <v>#N/A</v>
      </c>
      <c r="BF924" s="19" t="e">
        <f>VLOOKUP(AE924,ORGANOGRAMAES!$C$1:$N$6000,4,0)</f>
        <v>#N/A</v>
      </c>
      <c r="BG924" s="19" t="e">
        <f>VLOOKUP(AE924,ORGANOGRAMAES!$C$1:$N$6000,5,0)</f>
        <v>#N/A</v>
      </c>
      <c r="BH924" s="19" t="e">
        <f>VLOOKUP(AE924,ORGANOGRAMAES!$C$1:$N$6000,6,0)</f>
        <v>#N/A</v>
      </c>
      <c r="BI924" s="19" t="e">
        <f>VLOOKUP(AE924,ORGANOGRAMAES!$C$1:$N$6000,7,0)</f>
        <v>#N/A</v>
      </c>
      <c r="BJ924" s="19" t="e">
        <f>VLOOKUP(AE924,ORGANOGRAMAES!$C$1:$N$6000,8,0)</f>
        <v>#N/A</v>
      </c>
      <c r="BK924" s="19" t="e">
        <f>VLOOKUP(AE924,ORGANOGRAMAES!$C$1:$N$6000,9,0)</f>
        <v>#N/A</v>
      </c>
      <c r="BL924" s="19" t="e">
        <f>VLOOKUP(AE924,ORGANOGRAMAES!$C$1:$N$6000,10,0)</f>
        <v>#N/A</v>
      </c>
      <c r="BM924" s="19" t="e">
        <f>VLOOKUP(AE924,ORGANOGRAMAES!$C$1:$N$6000,11,0)</f>
        <v>#N/A</v>
      </c>
      <c r="BN924" s="19" t="e">
        <f>VLOOKUP(AE924,ORGANOGRAMAES!$C$1:$N$6000,12,0)</f>
        <v>#N/A</v>
      </c>
      <c r="BP924" s="19" t="str">
        <f t="shared" si="263"/>
        <v>-</v>
      </c>
      <c r="BQ924" s="19" t="str">
        <f t="shared" si="264"/>
        <v>-</v>
      </c>
      <c r="BR924" s="19" t="str">
        <f t="shared" si="265"/>
        <v>-</v>
      </c>
      <c r="BS924" s="19" t="str">
        <f t="shared" si="266"/>
        <v>-</v>
      </c>
      <c r="BT924" s="19" t="str">
        <f t="shared" si="267"/>
        <v>-</v>
      </c>
      <c r="BU924" s="19" t="str">
        <f t="shared" si="268"/>
        <v>-</v>
      </c>
      <c r="BV924" s="19" t="str">
        <f t="shared" si="269"/>
        <v>-</v>
      </c>
      <c r="BW924" s="19" t="str">
        <f t="shared" si="270"/>
        <v>-</v>
      </c>
      <c r="BX924" s="19" t="str">
        <f t="shared" si="271"/>
        <v>-</v>
      </c>
      <c r="BY924" s="19" t="str">
        <f t="shared" si="272"/>
        <v>-</v>
      </c>
      <c r="BZ924" s="19" t="str">
        <f t="shared" si="273"/>
        <v>-</v>
      </c>
    </row>
    <row r="925" spans="1:78">
      <c r="A925" s="106" t="str">
        <f t="shared" si="274"/>
        <v>22.1.00.00.00.00.00</v>
      </c>
      <c r="B925" s="106">
        <f t="shared" si="275"/>
        <v>22</v>
      </c>
      <c r="C925" s="107" t="str">
        <f t="shared" si="276"/>
        <v>1</v>
      </c>
      <c r="D925" s="32" t="s">
        <v>7024</v>
      </c>
      <c r="E925" s="32" t="s">
        <v>7024</v>
      </c>
      <c r="F925" s="32" t="s">
        <v>7024</v>
      </c>
      <c r="G925" s="32" t="s">
        <v>7024</v>
      </c>
      <c r="H925" s="32" t="s">
        <v>7024</v>
      </c>
      <c r="I925" s="33"/>
      <c r="J925" s="17" t="s">
        <v>93</v>
      </c>
      <c r="K925" s="150" t="str">
        <f t="shared" si="277"/>
        <v>-</v>
      </c>
      <c r="L925" s="123"/>
      <c r="M925" s="123"/>
      <c r="N925" s="123"/>
      <c r="O925" s="123"/>
      <c r="P925" s="123"/>
      <c r="Q925" s="123"/>
      <c r="AC925" s="50" t="str">
        <f t="shared" si="279"/>
        <v>22.1</v>
      </c>
      <c r="AD925" s="19">
        <f t="shared" si="280"/>
        <v>904</v>
      </c>
      <c r="AE925" s="49" t="str">
        <f t="shared" si="278"/>
        <v>22.1904</v>
      </c>
      <c r="BD925" s="19" t="e">
        <f>VLOOKUP(AE925,ORGANOGRAMAES!$C$1:$N$6000,2,0)</f>
        <v>#N/A</v>
      </c>
      <c r="BE925" s="19" t="e">
        <f>VLOOKUP(AE925,ORGANOGRAMAES!$C$1:$N$6000,3,0)</f>
        <v>#N/A</v>
      </c>
      <c r="BF925" s="19" t="e">
        <f>VLOOKUP(AE925,ORGANOGRAMAES!$C$1:$N$6000,4,0)</f>
        <v>#N/A</v>
      </c>
      <c r="BG925" s="19" t="e">
        <f>VLOOKUP(AE925,ORGANOGRAMAES!$C$1:$N$6000,5,0)</f>
        <v>#N/A</v>
      </c>
      <c r="BH925" s="19" t="e">
        <f>VLOOKUP(AE925,ORGANOGRAMAES!$C$1:$N$6000,6,0)</f>
        <v>#N/A</v>
      </c>
      <c r="BI925" s="19" t="e">
        <f>VLOOKUP(AE925,ORGANOGRAMAES!$C$1:$N$6000,7,0)</f>
        <v>#N/A</v>
      </c>
      <c r="BJ925" s="19" t="e">
        <f>VLOOKUP(AE925,ORGANOGRAMAES!$C$1:$N$6000,8,0)</f>
        <v>#N/A</v>
      </c>
      <c r="BK925" s="19" t="e">
        <f>VLOOKUP(AE925,ORGANOGRAMAES!$C$1:$N$6000,9,0)</f>
        <v>#N/A</v>
      </c>
      <c r="BL925" s="19" t="e">
        <f>VLOOKUP(AE925,ORGANOGRAMAES!$C$1:$N$6000,10,0)</f>
        <v>#N/A</v>
      </c>
      <c r="BM925" s="19" t="e">
        <f>VLOOKUP(AE925,ORGANOGRAMAES!$C$1:$N$6000,11,0)</f>
        <v>#N/A</v>
      </c>
      <c r="BN925" s="19" t="e">
        <f>VLOOKUP(AE925,ORGANOGRAMAES!$C$1:$N$6000,12,0)</f>
        <v>#N/A</v>
      </c>
      <c r="BP925" s="19" t="str">
        <f t="shared" si="263"/>
        <v>-</v>
      </c>
      <c r="BQ925" s="19" t="str">
        <f t="shared" si="264"/>
        <v>-</v>
      </c>
      <c r="BR925" s="19" t="str">
        <f t="shared" si="265"/>
        <v>-</v>
      </c>
      <c r="BS925" s="19" t="str">
        <f t="shared" si="266"/>
        <v>-</v>
      </c>
      <c r="BT925" s="19" t="str">
        <f t="shared" si="267"/>
        <v>-</v>
      </c>
      <c r="BU925" s="19" t="str">
        <f t="shared" si="268"/>
        <v>-</v>
      </c>
      <c r="BV925" s="19" t="str">
        <f t="shared" si="269"/>
        <v>-</v>
      </c>
      <c r="BW925" s="19" t="str">
        <f t="shared" si="270"/>
        <v>-</v>
      </c>
      <c r="BX925" s="19" t="str">
        <f t="shared" si="271"/>
        <v>-</v>
      </c>
      <c r="BY925" s="19" t="str">
        <f t="shared" si="272"/>
        <v>-</v>
      </c>
      <c r="BZ925" s="19" t="str">
        <f t="shared" si="273"/>
        <v>-</v>
      </c>
    </row>
    <row r="926" spans="1:78">
      <c r="A926" s="106" t="str">
        <f t="shared" si="274"/>
        <v>22.1.00.00.00.00.00</v>
      </c>
      <c r="B926" s="106">
        <f t="shared" si="275"/>
        <v>22</v>
      </c>
      <c r="C926" s="107" t="str">
        <f t="shared" si="276"/>
        <v>1</v>
      </c>
      <c r="D926" s="32" t="s">
        <v>7024</v>
      </c>
      <c r="E926" s="32" t="s">
        <v>7024</v>
      </c>
      <c r="F926" s="32" t="s">
        <v>7024</v>
      </c>
      <c r="G926" s="32" t="s">
        <v>7024</v>
      </c>
      <c r="H926" s="32" t="s">
        <v>7024</v>
      </c>
      <c r="I926" s="33"/>
      <c r="J926" s="17" t="s">
        <v>93</v>
      </c>
      <c r="K926" s="150" t="str">
        <f t="shared" si="277"/>
        <v>-</v>
      </c>
      <c r="L926" s="123"/>
      <c r="M926" s="123"/>
      <c r="N926" s="123"/>
      <c r="O926" s="123"/>
      <c r="P926" s="123"/>
      <c r="Q926" s="123"/>
      <c r="AC926" s="50" t="str">
        <f t="shared" si="279"/>
        <v>22.1</v>
      </c>
      <c r="AD926" s="19">
        <f t="shared" si="280"/>
        <v>905</v>
      </c>
      <c r="AE926" s="49" t="str">
        <f t="shared" si="278"/>
        <v>22.1905</v>
      </c>
      <c r="BD926" s="19" t="e">
        <f>VLOOKUP(AE926,ORGANOGRAMAES!$C$1:$N$6000,2,0)</f>
        <v>#N/A</v>
      </c>
      <c r="BE926" s="19" t="e">
        <f>VLOOKUP(AE926,ORGANOGRAMAES!$C$1:$N$6000,3,0)</f>
        <v>#N/A</v>
      </c>
      <c r="BF926" s="19" t="e">
        <f>VLOOKUP(AE926,ORGANOGRAMAES!$C$1:$N$6000,4,0)</f>
        <v>#N/A</v>
      </c>
      <c r="BG926" s="19" t="e">
        <f>VLOOKUP(AE926,ORGANOGRAMAES!$C$1:$N$6000,5,0)</f>
        <v>#N/A</v>
      </c>
      <c r="BH926" s="19" t="e">
        <f>VLOOKUP(AE926,ORGANOGRAMAES!$C$1:$N$6000,6,0)</f>
        <v>#N/A</v>
      </c>
      <c r="BI926" s="19" t="e">
        <f>VLOOKUP(AE926,ORGANOGRAMAES!$C$1:$N$6000,7,0)</f>
        <v>#N/A</v>
      </c>
      <c r="BJ926" s="19" t="e">
        <f>VLOOKUP(AE926,ORGANOGRAMAES!$C$1:$N$6000,8,0)</f>
        <v>#N/A</v>
      </c>
      <c r="BK926" s="19" t="e">
        <f>VLOOKUP(AE926,ORGANOGRAMAES!$C$1:$N$6000,9,0)</f>
        <v>#N/A</v>
      </c>
      <c r="BL926" s="19" t="e">
        <f>VLOOKUP(AE926,ORGANOGRAMAES!$C$1:$N$6000,10,0)</f>
        <v>#N/A</v>
      </c>
      <c r="BM926" s="19" t="e">
        <f>VLOOKUP(AE926,ORGANOGRAMAES!$C$1:$N$6000,11,0)</f>
        <v>#N/A</v>
      </c>
      <c r="BN926" s="19" t="e">
        <f>VLOOKUP(AE926,ORGANOGRAMAES!$C$1:$N$6000,12,0)</f>
        <v>#N/A</v>
      </c>
      <c r="BP926" s="19" t="str">
        <f t="shared" si="263"/>
        <v>-</v>
      </c>
      <c r="BQ926" s="19" t="str">
        <f t="shared" si="264"/>
        <v>-</v>
      </c>
      <c r="BR926" s="19" t="str">
        <f t="shared" si="265"/>
        <v>-</v>
      </c>
      <c r="BS926" s="19" t="str">
        <f t="shared" si="266"/>
        <v>-</v>
      </c>
      <c r="BT926" s="19" t="str">
        <f t="shared" si="267"/>
        <v>-</v>
      </c>
      <c r="BU926" s="19" t="str">
        <f t="shared" si="268"/>
        <v>-</v>
      </c>
      <c r="BV926" s="19" t="str">
        <f t="shared" si="269"/>
        <v>-</v>
      </c>
      <c r="BW926" s="19" t="str">
        <f t="shared" si="270"/>
        <v>-</v>
      </c>
      <c r="BX926" s="19" t="str">
        <f t="shared" si="271"/>
        <v>-</v>
      </c>
      <c r="BY926" s="19" t="str">
        <f t="shared" si="272"/>
        <v>-</v>
      </c>
      <c r="BZ926" s="19" t="str">
        <f t="shared" si="273"/>
        <v>-</v>
      </c>
    </row>
    <row r="927" spans="1:78">
      <c r="A927" s="106" t="str">
        <f t="shared" si="274"/>
        <v>22.1.00.00.00.00.00</v>
      </c>
      <c r="B927" s="106">
        <f t="shared" si="275"/>
        <v>22</v>
      </c>
      <c r="C927" s="107" t="str">
        <f t="shared" si="276"/>
        <v>1</v>
      </c>
      <c r="D927" s="32" t="s">
        <v>7024</v>
      </c>
      <c r="E927" s="32" t="s">
        <v>7024</v>
      </c>
      <c r="F927" s="32" t="s">
        <v>7024</v>
      </c>
      <c r="G927" s="32" t="s">
        <v>7024</v>
      </c>
      <c r="H927" s="32" t="s">
        <v>7024</v>
      </c>
      <c r="I927" s="33"/>
      <c r="J927" s="17" t="s">
        <v>93</v>
      </c>
      <c r="K927" s="150" t="str">
        <f t="shared" si="277"/>
        <v>-</v>
      </c>
      <c r="L927" s="123"/>
      <c r="M927" s="123"/>
      <c r="N927" s="123"/>
      <c r="O927" s="123"/>
      <c r="P927" s="123"/>
      <c r="Q927" s="123"/>
      <c r="AC927" s="50" t="str">
        <f t="shared" si="279"/>
        <v>22.1</v>
      </c>
      <c r="AD927" s="19">
        <f t="shared" si="280"/>
        <v>906</v>
      </c>
      <c r="AE927" s="49" t="str">
        <f t="shared" si="278"/>
        <v>22.1906</v>
      </c>
      <c r="BD927" s="19" t="e">
        <f>VLOOKUP(AE927,ORGANOGRAMAES!$C$1:$N$6000,2,0)</f>
        <v>#N/A</v>
      </c>
      <c r="BE927" s="19" t="e">
        <f>VLOOKUP(AE927,ORGANOGRAMAES!$C$1:$N$6000,3,0)</f>
        <v>#N/A</v>
      </c>
      <c r="BF927" s="19" t="e">
        <f>VLOOKUP(AE927,ORGANOGRAMAES!$C$1:$N$6000,4,0)</f>
        <v>#N/A</v>
      </c>
      <c r="BG927" s="19" t="e">
        <f>VLOOKUP(AE927,ORGANOGRAMAES!$C$1:$N$6000,5,0)</f>
        <v>#N/A</v>
      </c>
      <c r="BH927" s="19" t="e">
        <f>VLOOKUP(AE927,ORGANOGRAMAES!$C$1:$N$6000,6,0)</f>
        <v>#N/A</v>
      </c>
      <c r="BI927" s="19" t="e">
        <f>VLOOKUP(AE927,ORGANOGRAMAES!$C$1:$N$6000,7,0)</f>
        <v>#N/A</v>
      </c>
      <c r="BJ927" s="19" t="e">
        <f>VLOOKUP(AE927,ORGANOGRAMAES!$C$1:$N$6000,8,0)</f>
        <v>#N/A</v>
      </c>
      <c r="BK927" s="19" t="e">
        <f>VLOOKUP(AE927,ORGANOGRAMAES!$C$1:$N$6000,9,0)</f>
        <v>#N/A</v>
      </c>
      <c r="BL927" s="19" t="e">
        <f>VLOOKUP(AE927,ORGANOGRAMAES!$C$1:$N$6000,10,0)</f>
        <v>#N/A</v>
      </c>
      <c r="BM927" s="19" t="e">
        <f>VLOOKUP(AE927,ORGANOGRAMAES!$C$1:$N$6000,11,0)</f>
        <v>#N/A</v>
      </c>
      <c r="BN927" s="19" t="e">
        <f>VLOOKUP(AE927,ORGANOGRAMAES!$C$1:$N$6000,12,0)</f>
        <v>#N/A</v>
      </c>
      <c r="BP927" s="19" t="str">
        <f t="shared" si="263"/>
        <v>-</v>
      </c>
      <c r="BQ927" s="19" t="str">
        <f t="shared" si="264"/>
        <v>-</v>
      </c>
      <c r="BR927" s="19" t="str">
        <f t="shared" si="265"/>
        <v>-</v>
      </c>
      <c r="BS927" s="19" t="str">
        <f t="shared" si="266"/>
        <v>-</v>
      </c>
      <c r="BT927" s="19" t="str">
        <f t="shared" si="267"/>
        <v>-</v>
      </c>
      <c r="BU927" s="19" t="str">
        <f t="shared" si="268"/>
        <v>-</v>
      </c>
      <c r="BV927" s="19" t="str">
        <f t="shared" si="269"/>
        <v>-</v>
      </c>
      <c r="BW927" s="19" t="str">
        <f t="shared" si="270"/>
        <v>-</v>
      </c>
      <c r="BX927" s="19" t="str">
        <f t="shared" si="271"/>
        <v>-</v>
      </c>
      <c r="BY927" s="19" t="str">
        <f t="shared" si="272"/>
        <v>-</v>
      </c>
      <c r="BZ927" s="19" t="str">
        <f t="shared" si="273"/>
        <v>-</v>
      </c>
    </row>
    <row r="928" spans="1:78">
      <c r="A928" s="106" t="str">
        <f t="shared" si="274"/>
        <v>22.1.00.00.00.00.00</v>
      </c>
      <c r="B928" s="106">
        <f t="shared" si="275"/>
        <v>22</v>
      </c>
      <c r="C928" s="107" t="str">
        <f t="shared" si="276"/>
        <v>1</v>
      </c>
      <c r="D928" s="32" t="s">
        <v>7024</v>
      </c>
      <c r="E928" s="32" t="s">
        <v>7024</v>
      </c>
      <c r="F928" s="32" t="s">
        <v>7024</v>
      </c>
      <c r="G928" s="32" t="s">
        <v>7024</v>
      </c>
      <c r="H928" s="32" t="s">
        <v>7024</v>
      </c>
      <c r="I928" s="33"/>
      <c r="J928" s="17" t="s">
        <v>93</v>
      </c>
      <c r="K928" s="150" t="str">
        <f t="shared" si="277"/>
        <v>-</v>
      </c>
      <c r="L928" s="123"/>
      <c r="M928" s="123"/>
      <c r="N928" s="123"/>
      <c r="O928" s="123"/>
      <c r="P928" s="123"/>
      <c r="Q928" s="123"/>
      <c r="AC928" s="50" t="str">
        <f t="shared" si="279"/>
        <v>22.1</v>
      </c>
      <c r="AD928" s="19">
        <f t="shared" si="280"/>
        <v>907</v>
      </c>
      <c r="AE928" s="49" t="str">
        <f t="shared" si="278"/>
        <v>22.1907</v>
      </c>
      <c r="BD928" s="19" t="e">
        <f>VLOOKUP(AE928,ORGANOGRAMAES!$C$1:$N$6000,2,0)</f>
        <v>#N/A</v>
      </c>
      <c r="BE928" s="19" t="e">
        <f>VLOOKUP(AE928,ORGANOGRAMAES!$C$1:$N$6000,3,0)</f>
        <v>#N/A</v>
      </c>
      <c r="BF928" s="19" t="e">
        <f>VLOOKUP(AE928,ORGANOGRAMAES!$C$1:$N$6000,4,0)</f>
        <v>#N/A</v>
      </c>
      <c r="BG928" s="19" t="e">
        <f>VLOOKUP(AE928,ORGANOGRAMAES!$C$1:$N$6000,5,0)</f>
        <v>#N/A</v>
      </c>
      <c r="BH928" s="19" t="e">
        <f>VLOOKUP(AE928,ORGANOGRAMAES!$C$1:$N$6000,6,0)</f>
        <v>#N/A</v>
      </c>
      <c r="BI928" s="19" t="e">
        <f>VLOOKUP(AE928,ORGANOGRAMAES!$C$1:$N$6000,7,0)</f>
        <v>#N/A</v>
      </c>
      <c r="BJ928" s="19" t="e">
        <f>VLOOKUP(AE928,ORGANOGRAMAES!$C$1:$N$6000,8,0)</f>
        <v>#N/A</v>
      </c>
      <c r="BK928" s="19" t="e">
        <f>VLOOKUP(AE928,ORGANOGRAMAES!$C$1:$N$6000,9,0)</f>
        <v>#N/A</v>
      </c>
      <c r="BL928" s="19" t="e">
        <f>VLOOKUP(AE928,ORGANOGRAMAES!$C$1:$N$6000,10,0)</f>
        <v>#N/A</v>
      </c>
      <c r="BM928" s="19" t="e">
        <f>VLOOKUP(AE928,ORGANOGRAMAES!$C$1:$N$6000,11,0)</f>
        <v>#N/A</v>
      </c>
      <c r="BN928" s="19" t="e">
        <f>VLOOKUP(AE928,ORGANOGRAMAES!$C$1:$N$6000,12,0)</f>
        <v>#N/A</v>
      </c>
      <c r="BP928" s="19" t="str">
        <f t="shared" si="263"/>
        <v>-</v>
      </c>
      <c r="BQ928" s="19" t="str">
        <f t="shared" si="264"/>
        <v>-</v>
      </c>
      <c r="BR928" s="19" t="str">
        <f t="shared" si="265"/>
        <v>-</v>
      </c>
      <c r="BS928" s="19" t="str">
        <f t="shared" si="266"/>
        <v>-</v>
      </c>
      <c r="BT928" s="19" t="str">
        <f t="shared" si="267"/>
        <v>-</v>
      </c>
      <c r="BU928" s="19" t="str">
        <f t="shared" si="268"/>
        <v>-</v>
      </c>
      <c r="BV928" s="19" t="str">
        <f t="shared" si="269"/>
        <v>-</v>
      </c>
      <c r="BW928" s="19" t="str">
        <f t="shared" si="270"/>
        <v>-</v>
      </c>
      <c r="BX928" s="19" t="str">
        <f t="shared" si="271"/>
        <v>-</v>
      </c>
      <c r="BY928" s="19" t="str">
        <f t="shared" si="272"/>
        <v>-</v>
      </c>
      <c r="BZ928" s="19" t="str">
        <f t="shared" si="273"/>
        <v>-</v>
      </c>
    </row>
    <row r="929" spans="1:78">
      <c r="A929" s="106" t="str">
        <f t="shared" si="274"/>
        <v>22.1.00.00.00.00.00</v>
      </c>
      <c r="B929" s="106">
        <f t="shared" si="275"/>
        <v>22</v>
      </c>
      <c r="C929" s="107" t="str">
        <f t="shared" si="276"/>
        <v>1</v>
      </c>
      <c r="D929" s="32" t="s">
        <v>7024</v>
      </c>
      <c r="E929" s="32" t="s">
        <v>7024</v>
      </c>
      <c r="F929" s="32" t="s">
        <v>7024</v>
      </c>
      <c r="G929" s="32" t="s">
        <v>7024</v>
      </c>
      <c r="H929" s="32" t="s">
        <v>7024</v>
      </c>
      <c r="I929" s="33"/>
      <c r="J929" s="17" t="s">
        <v>93</v>
      </c>
      <c r="K929" s="150" t="str">
        <f t="shared" si="277"/>
        <v>-</v>
      </c>
      <c r="L929" s="123"/>
      <c r="M929" s="123"/>
      <c r="N929" s="123"/>
      <c r="O929" s="123"/>
      <c r="P929" s="123"/>
      <c r="Q929" s="123"/>
      <c r="AC929" s="50" t="str">
        <f t="shared" si="279"/>
        <v>22.1</v>
      </c>
      <c r="AD929" s="19">
        <f t="shared" si="280"/>
        <v>908</v>
      </c>
      <c r="AE929" s="49" t="str">
        <f t="shared" si="278"/>
        <v>22.1908</v>
      </c>
      <c r="BD929" s="19" t="e">
        <f>VLOOKUP(AE929,ORGANOGRAMAES!$C$1:$N$6000,2,0)</f>
        <v>#N/A</v>
      </c>
      <c r="BE929" s="19" t="e">
        <f>VLOOKUP(AE929,ORGANOGRAMAES!$C$1:$N$6000,3,0)</f>
        <v>#N/A</v>
      </c>
      <c r="BF929" s="19" t="e">
        <f>VLOOKUP(AE929,ORGANOGRAMAES!$C$1:$N$6000,4,0)</f>
        <v>#N/A</v>
      </c>
      <c r="BG929" s="19" t="e">
        <f>VLOOKUP(AE929,ORGANOGRAMAES!$C$1:$N$6000,5,0)</f>
        <v>#N/A</v>
      </c>
      <c r="BH929" s="19" t="e">
        <f>VLOOKUP(AE929,ORGANOGRAMAES!$C$1:$N$6000,6,0)</f>
        <v>#N/A</v>
      </c>
      <c r="BI929" s="19" t="e">
        <f>VLOOKUP(AE929,ORGANOGRAMAES!$C$1:$N$6000,7,0)</f>
        <v>#N/A</v>
      </c>
      <c r="BJ929" s="19" t="e">
        <f>VLOOKUP(AE929,ORGANOGRAMAES!$C$1:$N$6000,8,0)</f>
        <v>#N/A</v>
      </c>
      <c r="BK929" s="19" t="e">
        <f>VLOOKUP(AE929,ORGANOGRAMAES!$C$1:$N$6000,9,0)</f>
        <v>#N/A</v>
      </c>
      <c r="BL929" s="19" t="e">
        <f>VLOOKUP(AE929,ORGANOGRAMAES!$C$1:$N$6000,10,0)</f>
        <v>#N/A</v>
      </c>
      <c r="BM929" s="19" t="e">
        <f>VLOOKUP(AE929,ORGANOGRAMAES!$C$1:$N$6000,11,0)</f>
        <v>#N/A</v>
      </c>
      <c r="BN929" s="19" t="e">
        <f>VLOOKUP(AE929,ORGANOGRAMAES!$C$1:$N$6000,12,0)</f>
        <v>#N/A</v>
      </c>
      <c r="BP929" s="19" t="str">
        <f t="shared" si="263"/>
        <v>-</v>
      </c>
      <c r="BQ929" s="19" t="str">
        <f t="shared" si="264"/>
        <v>-</v>
      </c>
      <c r="BR929" s="19" t="str">
        <f t="shared" si="265"/>
        <v>-</v>
      </c>
      <c r="BS929" s="19" t="str">
        <f t="shared" si="266"/>
        <v>-</v>
      </c>
      <c r="BT929" s="19" t="str">
        <f t="shared" si="267"/>
        <v>-</v>
      </c>
      <c r="BU929" s="19" t="str">
        <f t="shared" si="268"/>
        <v>-</v>
      </c>
      <c r="BV929" s="19" t="str">
        <f t="shared" si="269"/>
        <v>-</v>
      </c>
      <c r="BW929" s="19" t="str">
        <f t="shared" si="270"/>
        <v>-</v>
      </c>
      <c r="BX929" s="19" t="str">
        <f t="shared" si="271"/>
        <v>-</v>
      </c>
      <c r="BY929" s="19" t="str">
        <f t="shared" si="272"/>
        <v>-</v>
      </c>
      <c r="BZ929" s="19" t="str">
        <f t="shared" si="273"/>
        <v>-</v>
      </c>
    </row>
    <row r="930" spans="1:78">
      <c r="A930" s="106" t="str">
        <f t="shared" si="274"/>
        <v>22.1.00.00.00.00.00</v>
      </c>
      <c r="B930" s="106">
        <f t="shared" si="275"/>
        <v>22</v>
      </c>
      <c r="C930" s="107" t="str">
        <f t="shared" si="276"/>
        <v>1</v>
      </c>
      <c r="D930" s="32" t="s">
        <v>7024</v>
      </c>
      <c r="E930" s="32" t="s">
        <v>7024</v>
      </c>
      <c r="F930" s="32" t="s">
        <v>7024</v>
      </c>
      <c r="G930" s="32" t="s">
        <v>7024</v>
      </c>
      <c r="H930" s="32" t="s">
        <v>7024</v>
      </c>
      <c r="I930" s="33"/>
      <c r="J930" s="17" t="s">
        <v>93</v>
      </c>
      <c r="K930" s="150" t="str">
        <f t="shared" si="277"/>
        <v>-</v>
      </c>
      <c r="L930" s="123"/>
      <c r="M930" s="123"/>
      <c r="N930" s="123"/>
      <c r="O930" s="123"/>
      <c r="P930" s="123"/>
      <c r="Q930" s="123"/>
      <c r="AC930" s="50" t="str">
        <f t="shared" si="279"/>
        <v>22.1</v>
      </c>
      <c r="AD930" s="19">
        <f t="shared" si="280"/>
        <v>909</v>
      </c>
      <c r="AE930" s="49" t="str">
        <f t="shared" si="278"/>
        <v>22.1909</v>
      </c>
      <c r="BD930" s="19" t="e">
        <f>VLOOKUP(AE930,ORGANOGRAMAES!$C$1:$N$6000,2,0)</f>
        <v>#N/A</v>
      </c>
      <c r="BE930" s="19" t="e">
        <f>VLOOKUP(AE930,ORGANOGRAMAES!$C$1:$N$6000,3,0)</f>
        <v>#N/A</v>
      </c>
      <c r="BF930" s="19" t="e">
        <f>VLOOKUP(AE930,ORGANOGRAMAES!$C$1:$N$6000,4,0)</f>
        <v>#N/A</v>
      </c>
      <c r="BG930" s="19" t="e">
        <f>VLOOKUP(AE930,ORGANOGRAMAES!$C$1:$N$6000,5,0)</f>
        <v>#N/A</v>
      </c>
      <c r="BH930" s="19" t="e">
        <f>VLOOKUP(AE930,ORGANOGRAMAES!$C$1:$N$6000,6,0)</f>
        <v>#N/A</v>
      </c>
      <c r="BI930" s="19" t="e">
        <f>VLOOKUP(AE930,ORGANOGRAMAES!$C$1:$N$6000,7,0)</f>
        <v>#N/A</v>
      </c>
      <c r="BJ930" s="19" t="e">
        <f>VLOOKUP(AE930,ORGANOGRAMAES!$C$1:$N$6000,8,0)</f>
        <v>#N/A</v>
      </c>
      <c r="BK930" s="19" t="e">
        <f>VLOOKUP(AE930,ORGANOGRAMAES!$C$1:$N$6000,9,0)</f>
        <v>#N/A</v>
      </c>
      <c r="BL930" s="19" t="e">
        <f>VLOOKUP(AE930,ORGANOGRAMAES!$C$1:$N$6000,10,0)</f>
        <v>#N/A</v>
      </c>
      <c r="BM930" s="19" t="e">
        <f>VLOOKUP(AE930,ORGANOGRAMAES!$C$1:$N$6000,11,0)</f>
        <v>#N/A</v>
      </c>
      <c r="BN930" s="19" t="e">
        <f>VLOOKUP(AE930,ORGANOGRAMAES!$C$1:$N$6000,12,0)</f>
        <v>#N/A</v>
      </c>
      <c r="BP930" s="19" t="str">
        <f t="shared" si="263"/>
        <v>-</v>
      </c>
      <c r="BQ930" s="19" t="str">
        <f t="shared" si="264"/>
        <v>-</v>
      </c>
      <c r="BR930" s="19" t="str">
        <f t="shared" si="265"/>
        <v>-</v>
      </c>
      <c r="BS930" s="19" t="str">
        <f t="shared" si="266"/>
        <v>-</v>
      </c>
      <c r="BT930" s="19" t="str">
        <f t="shared" si="267"/>
        <v>-</v>
      </c>
      <c r="BU930" s="19" t="str">
        <f t="shared" si="268"/>
        <v>-</v>
      </c>
      <c r="BV930" s="19" t="str">
        <f t="shared" si="269"/>
        <v>-</v>
      </c>
      <c r="BW930" s="19" t="str">
        <f t="shared" si="270"/>
        <v>-</v>
      </c>
      <c r="BX930" s="19" t="str">
        <f t="shared" si="271"/>
        <v>-</v>
      </c>
      <c r="BY930" s="19" t="str">
        <f t="shared" si="272"/>
        <v>-</v>
      </c>
      <c r="BZ930" s="19" t="str">
        <f t="shared" si="273"/>
        <v>-</v>
      </c>
    </row>
    <row r="931" spans="1:78">
      <c r="A931" s="106" t="str">
        <f t="shared" si="274"/>
        <v>22.1.00.00.00.00.00</v>
      </c>
      <c r="B931" s="106">
        <f t="shared" si="275"/>
        <v>22</v>
      </c>
      <c r="C931" s="107" t="str">
        <f t="shared" si="276"/>
        <v>1</v>
      </c>
      <c r="D931" s="32" t="s">
        <v>7024</v>
      </c>
      <c r="E931" s="32" t="s">
        <v>7024</v>
      </c>
      <c r="F931" s="32" t="s">
        <v>7024</v>
      </c>
      <c r="G931" s="32" t="s">
        <v>7024</v>
      </c>
      <c r="H931" s="32" t="s">
        <v>7024</v>
      </c>
      <c r="I931" s="33"/>
      <c r="J931" s="17" t="s">
        <v>93</v>
      </c>
      <c r="K931" s="150" t="str">
        <f t="shared" si="277"/>
        <v>-</v>
      </c>
      <c r="L931" s="123"/>
      <c r="M931" s="123"/>
      <c r="N931" s="123"/>
      <c r="O931" s="123"/>
      <c r="P931" s="123"/>
      <c r="Q931" s="123"/>
      <c r="AC931" s="50" t="str">
        <f t="shared" si="279"/>
        <v>22.1</v>
      </c>
      <c r="AD931" s="19">
        <f t="shared" si="280"/>
        <v>910</v>
      </c>
      <c r="AE931" s="49" t="str">
        <f t="shared" si="278"/>
        <v>22.1910</v>
      </c>
      <c r="BD931" s="19" t="e">
        <f>VLOOKUP(AE931,ORGANOGRAMAES!$C$1:$N$6000,2,0)</f>
        <v>#N/A</v>
      </c>
      <c r="BE931" s="19" t="e">
        <f>VLOOKUP(AE931,ORGANOGRAMAES!$C$1:$N$6000,3,0)</f>
        <v>#N/A</v>
      </c>
      <c r="BF931" s="19" t="e">
        <f>VLOOKUP(AE931,ORGANOGRAMAES!$C$1:$N$6000,4,0)</f>
        <v>#N/A</v>
      </c>
      <c r="BG931" s="19" t="e">
        <f>VLOOKUP(AE931,ORGANOGRAMAES!$C$1:$N$6000,5,0)</f>
        <v>#N/A</v>
      </c>
      <c r="BH931" s="19" t="e">
        <f>VLOOKUP(AE931,ORGANOGRAMAES!$C$1:$N$6000,6,0)</f>
        <v>#N/A</v>
      </c>
      <c r="BI931" s="19" t="e">
        <f>VLOOKUP(AE931,ORGANOGRAMAES!$C$1:$N$6000,7,0)</f>
        <v>#N/A</v>
      </c>
      <c r="BJ931" s="19" t="e">
        <f>VLOOKUP(AE931,ORGANOGRAMAES!$C$1:$N$6000,8,0)</f>
        <v>#N/A</v>
      </c>
      <c r="BK931" s="19" t="e">
        <f>VLOOKUP(AE931,ORGANOGRAMAES!$C$1:$N$6000,9,0)</f>
        <v>#N/A</v>
      </c>
      <c r="BL931" s="19" t="e">
        <f>VLOOKUP(AE931,ORGANOGRAMAES!$C$1:$N$6000,10,0)</f>
        <v>#N/A</v>
      </c>
      <c r="BM931" s="19" t="e">
        <f>VLOOKUP(AE931,ORGANOGRAMAES!$C$1:$N$6000,11,0)</f>
        <v>#N/A</v>
      </c>
      <c r="BN931" s="19" t="e">
        <f>VLOOKUP(AE931,ORGANOGRAMAES!$C$1:$N$6000,12,0)</f>
        <v>#N/A</v>
      </c>
      <c r="BP931" s="19" t="str">
        <f t="shared" si="263"/>
        <v>-</v>
      </c>
      <c r="BQ931" s="19" t="str">
        <f t="shared" si="264"/>
        <v>-</v>
      </c>
      <c r="BR931" s="19" t="str">
        <f t="shared" si="265"/>
        <v>-</v>
      </c>
      <c r="BS931" s="19" t="str">
        <f t="shared" si="266"/>
        <v>-</v>
      </c>
      <c r="BT931" s="19" t="str">
        <f t="shared" si="267"/>
        <v>-</v>
      </c>
      <c r="BU931" s="19" t="str">
        <f t="shared" si="268"/>
        <v>-</v>
      </c>
      <c r="BV931" s="19" t="str">
        <f t="shared" si="269"/>
        <v>-</v>
      </c>
      <c r="BW931" s="19" t="str">
        <f t="shared" si="270"/>
        <v>-</v>
      </c>
      <c r="BX931" s="19" t="str">
        <f t="shared" si="271"/>
        <v>-</v>
      </c>
      <c r="BY931" s="19" t="str">
        <f t="shared" si="272"/>
        <v>-</v>
      </c>
      <c r="BZ931" s="19" t="str">
        <f t="shared" si="273"/>
        <v>-</v>
      </c>
    </row>
    <row r="932" spans="1:78">
      <c r="A932" s="106" t="str">
        <f t="shared" si="274"/>
        <v>22.1.00.00.00.00.00</v>
      </c>
      <c r="B932" s="106">
        <f t="shared" si="275"/>
        <v>22</v>
      </c>
      <c r="C932" s="107" t="str">
        <f t="shared" si="276"/>
        <v>1</v>
      </c>
      <c r="D932" s="32" t="s">
        <v>7024</v>
      </c>
      <c r="E932" s="32" t="s">
        <v>7024</v>
      </c>
      <c r="F932" s="32" t="s">
        <v>7024</v>
      </c>
      <c r="G932" s="32" t="s">
        <v>7024</v>
      </c>
      <c r="H932" s="32" t="s">
        <v>7024</v>
      </c>
      <c r="I932" s="33"/>
      <c r="J932" s="17" t="s">
        <v>93</v>
      </c>
      <c r="K932" s="150" t="str">
        <f t="shared" si="277"/>
        <v>-</v>
      </c>
      <c r="L932" s="123"/>
      <c r="M932" s="123"/>
      <c r="N932" s="123"/>
      <c r="O932" s="123"/>
      <c r="P932" s="123"/>
      <c r="Q932" s="123"/>
      <c r="AC932" s="50" t="str">
        <f t="shared" si="279"/>
        <v>22.1</v>
      </c>
      <c r="AD932" s="19">
        <f t="shared" si="280"/>
        <v>911</v>
      </c>
      <c r="AE932" s="49" t="str">
        <f t="shared" si="278"/>
        <v>22.1911</v>
      </c>
      <c r="BD932" s="19" t="e">
        <f>VLOOKUP(AE932,ORGANOGRAMAES!$C$1:$N$6000,2,0)</f>
        <v>#N/A</v>
      </c>
      <c r="BE932" s="19" t="e">
        <f>VLOOKUP(AE932,ORGANOGRAMAES!$C$1:$N$6000,3,0)</f>
        <v>#N/A</v>
      </c>
      <c r="BF932" s="19" t="e">
        <f>VLOOKUP(AE932,ORGANOGRAMAES!$C$1:$N$6000,4,0)</f>
        <v>#N/A</v>
      </c>
      <c r="BG932" s="19" t="e">
        <f>VLOOKUP(AE932,ORGANOGRAMAES!$C$1:$N$6000,5,0)</f>
        <v>#N/A</v>
      </c>
      <c r="BH932" s="19" t="e">
        <f>VLOOKUP(AE932,ORGANOGRAMAES!$C$1:$N$6000,6,0)</f>
        <v>#N/A</v>
      </c>
      <c r="BI932" s="19" t="e">
        <f>VLOOKUP(AE932,ORGANOGRAMAES!$C$1:$N$6000,7,0)</f>
        <v>#N/A</v>
      </c>
      <c r="BJ932" s="19" t="e">
        <f>VLOOKUP(AE932,ORGANOGRAMAES!$C$1:$N$6000,8,0)</f>
        <v>#N/A</v>
      </c>
      <c r="BK932" s="19" t="e">
        <f>VLOOKUP(AE932,ORGANOGRAMAES!$C$1:$N$6000,9,0)</f>
        <v>#N/A</v>
      </c>
      <c r="BL932" s="19" t="e">
        <f>VLOOKUP(AE932,ORGANOGRAMAES!$C$1:$N$6000,10,0)</f>
        <v>#N/A</v>
      </c>
      <c r="BM932" s="19" t="e">
        <f>VLOOKUP(AE932,ORGANOGRAMAES!$C$1:$N$6000,11,0)</f>
        <v>#N/A</v>
      </c>
      <c r="BN932" s="19" t="e">
        <f>VLOOKUP(AE932,ORGANOGRAMAES!$C$1:$N$6000,12,0)</f>
        <v>#N/A</v>
      </c>
      <c r="BP932" s="19" t="str">
        <f t="shared" si="263"/>
        <v>-</v>
      </c>
      <c r="BQ932" s="19" t="str">
        <f t="shared" si="264"/>
        <v>-</v>
      </c>
      <c r="BR932" s="19" t="str">
        <f t="shared" si="265"/>
        <v>-</v>
      </c>
      <c r="BS932" s="19" t="str">
        <f t="shared" si="266"/>
        <v>-</v>
      </c>
      <c r="BT932" s="19" t="str">
        <f t="shared" si="267"/>
        <v>-</v>
      </c>
      <c r="BU932" s="19" t="str">
        <f t="shared" si="268"/>
        <v>-</v>
      </c>
      <c r="BV932" s="19" t="str">
        <f t="shared" si="269"/>
        <v>-</v>
      </c>
      <c r="BW932" s="19" t="str">
        <f t="shared" si="270"/>
        <v>-</v>
      </c>
      <c r="BX932" s="19" t="str">
        <f t="shared" si="271"/>
        <v>-</v>
      </c>
      <c r="BY932" s="19" t="str">
        <f t="shared" si="272"/>
        <v>-</v>
      </c>
      <c r="BZ932" s="19" t="str">
        <f t="shared" si="273"/>
        <v>-</v>
      </c>
    </row>
    <row r="933" spans="1:78">
      <c r="A933" s="106" t="str">
        <f t="shared" si="274"/>
        <v>22.1.00.00.00.00.00</v>
      </c>
      <c r="B933" s="106">
        <f t="shared" si="275"/>
        <v>22</v>
      </c>
      <c r="C933" s="107" t="str">
        <f t="shared" si="276"/>
        <v>1</v>
      </c>
      <c r="D933" s="32" t="s">
        <v>7024</v>
      </c>
      <c r="E933" s="32" t="s">
        <v>7024</v>
      </c>
      <c r="F933" s="32" t="s">
        <v>7024</v>
      </c>
      <c r="G933" s="32" t="s">
        <v>7024</v>
      </c>
      <c r="H933" s="32" t="s">
        <v>7024</v>
      </c>
      <c r="I933" s="33"/>
      <c r="J933" s="17" t="s">
        <v>93</v>
      </c>
      <c r="K933" s="150" t="str">
        <f t="shared" si="277"/>
        <v>-</v>
      </c>
      <c r="L933" s="123"/>
      <c r="M933" s="123"/>
      <c r="N933" s="123"/>
      <c r="O933" s="123"/>
      <c r="P933" s="123"/>
      <c r="Q933" s="123"/>
      <c r="AC933" s="50" t="str">
        <f t="shared" si="279"/>
        <v>22.1</v>
      </c>
      <c r="AD933" s="19">
        <f t="shared" si="280"/>
        <v>912</v>
      </c>
      <c r="AE933" s="49" t="str">
        <f t="shared" si="278"/>
        <v>22.1912</v>
      </c>
      <c r="BD933" s="19" t="e">
        <f>VLOOKUP(AE933,ORGANOGRAMAES!$C$1:$N$6000,2,0)</f>
        <v>#N/A</v>
      </c>
      <c r="BE933" s="19" t="e">
        <f>VLOOKUP(AE933,ORGANOGRAMAES!$C$1:$N$6000,3,0)</f>
        <v>#N/A</v>
      </c>
      <c r="BF933" s="19" t="e">
        <f>VLOOKUP(AE933,ORGANOGRAMAES!$C$1:$N$6000,4,0)</f>
        <v>#N/A</v>
      </c>
      <c r="BG933" s="19" t="e">
        <f>VLOOKUP(AE933,ORGANOGRAMAES!$C$1:$N$6000,5,0)</f>
        <v>#N/A</v>
      </c>
      <c r="BH933" s="19" t="e">
        <f>VLOOKUP(AE933,ORGANOGRAMAES!$C$1:$N$6000,6,0)</f>
        <v>#N/A</v>
      </c>
      <c r="BI933" s="19" t="e">
        <f>VLOOKUP(AE933,ORGANOGRAMAES!$C$1:$N$6000,7,0)</f>
        <v>#N/A</v>
      </c>
      <c r="BJ933" s="19" t="e">
        <f>VLOOKUP(AE933,ORGANOGRAMAES!$C$1:$N$6000,8,0)</f>
        <v>#N/A</v>
      </c>
      <c r="BK933" s="19" t="e">
        <f>VLOOKUP(AE933,ORGANOGRAMAES!$C$1:$N$6000,9,0)</f>
        <v>#N/A</v>
      </c>
      <c r="BL933" s="19" t="e">
        <f>VLOOKUP(AE933,ORGANOGRAMAES!$C$1:$N$6000,10,0)</f>
        <v>#N/A</v>
      </c>
      <c r="BM933" s="19" t="e">
        <f>VLOOKUP(AE933,ORGANOGRAMAES!$C$1:$N$6000,11,0)</f>
        <v>#N/A</v>
      </c>
      <c r="BN933" s="19" t="e">
        <f>VLOOKUP(AE933,ORGANOGRAMAES!$C$1:$N$6000,12,0)</f>
        <v>#N/A</v>
      </c>
      <c r="BP933" s="19" t="str">
        <f t="shared" si="263"/>
        <v>-</v>
      </c>
      <c r="BQ933" s="19" t="str">
        <f t="shared" si="264"/>
        <v>-</v>
      </c>
      <c r="BR933" s="19" t="str">
        <f t="shared" si="265"/>
        <v>-</v>
      </c>
      <c r="BS933" s="19" t="str">
        <f t="shared" si="266"/>
        <v>-</v>
      </c>
      <c r="BT933" s="19" t="str">
        <f t="shared" si="267"/>
        <v>-</v>
      </c>
      <c r="BU933" s="19" t="str">
        <f t="shared" si="268"/>
        <v>-</v>
      </c>
      <c r="BV933" s="19" t="str">
        <f t="shared" si="269"/>
        <v>-</v>
      </c>
      <c r="BW933" s="19" t="str">
        <f t="shared" si="270"/>
        <v>-</v>
      </c>
      <c r="BX933" s="19" t="str">
        <f t="shared" si="271"/>
        <v>-</v>
      </c>
      <c r="BY933" s="19" t="str">
        <f t="shared" si="272"/>
        <v>-</v>
      </c>
      <c r="BZ933" s="19" t="str">
        <f t="shared" si="273"/>
        <v>-</v>
      </c>
    </row>
    <row r="934" spans="1:78">
      <c r="A934" s="106" t="str">
        <f t="shared" si="274"/>
        <v>22.1.00.00.00.00.00</v>
      </c>
      <c r="B934" s="106">
        <f t="shared" si="275"/>
        <v>22</v>
      </c>
      <c r="C934" s="107" t="str">
        <f t="shared" si="276"/>
        <v>1</v>
      </c>
      <c r="D934" s="32" t="s">
        <v>7024</v>
      </c>
      <c r="E934" s="32" t="s">
        <v>7024</v>
      </c>
      <c r="F934" s="32" t="s">
        <v>7024</v>
      </c>
      <c r="G934" s="32" t="s">
        <v>7024</v>
      </c>
      <c r="H934" s="32" t="s">
        <v>7024</v>
      </c>
      <c r="I934" s="33"/>
      <c r="J934" s="17" t="s">
        <v>93</v>
      </c>
      <c r="K934" s="150" t="str">
        <f t="shared" si="277"/>
        <v>-</v>
      </c>
      <c r="L934" s="123"/>
      <c r="M934" s="123"/>
      <c r="N934" s="123"/>
      <c r="O934" s="123"/>
      <c r="P934" s="123"/>
      <c r="Q934" s="123"/>
      <c r="AC934" s="50" t="str">
        <f t="shared" si="279"/>
        <v>22.1</v>
      </c>
      <c r="AD934" s="19">
        <f t="shared" si="280"/>
        <v>913</v>
      </c>
      <c r="AE934" s="49" t="str">
        <f t="shared" si="278"/>
        <v>22.1913</v>
      </c>
      <c r="BD934" s="19" t="e">
        <f>VLOOKUP(AE934,ORGANOGRAMAES!$C$1:$N$6000,2,0)</f>
        <v>#N/A</v>
      </c>
      <c r="BE934" s="19" t="e">
        <f>VLOOKUP(AE934,ORGANOGRAMAES!$C$1:$N$6000,3,0)</f>
        <v>#N/A</v>
      </c>
      <c r="BF934" s="19" t="e">
        <f>VLOOKUP(AE934,ORGANOGRAMAES!$C$1:$N$6000,4,0)</f>
        <v>#N/A</v>
      </c>
      <c r="BG934" s="19" t="e">
        <f>VLOOKUP(AE934,ORGANOGRAMAES!$C$1:$N$6000,5,0)</f>
        <v>#N/A</v>
      </c>
      <c r="BH934" s="19" t="e">
        <f>VLOOKUP(AE934,ORGANOGRAMAES!$C$1:$N$6000,6,0)</f>
        <v>#N/A</v>
      </c>
      <c r="BI934" s="19" t="e">
        <f>VLOOKUP(AE934,ORGANOGRAMAES!$C$1:$N$6000,7,0)</f>
        <v>#N/A</v>
      </c>
      <c r="BJ934" s="19" t="e">
        <f>VLOOKUP(AE934,ORGANOGRAMAES!$C$1:$N$6000,8,0)</f>
        <v>#N/A</v>
      </c>
      <c r="BK934" s="19" t="e">
        <f>VLOOKUP(AE934,ORGANOGRAMAES!$C$1:$N$6000,9,0)</f>
        <v>#N/A</v>
      </c>
      <c r="BL934" s="19" t="e">
        <f>VLOOKUP(AE934,ORGANOGRAMAES!$C$1:$N$6000,10,0)</f>
        <v>#N/A</v>
      </c>
      <c r="BM934" s="19" t="e">
        <f>VLOOKUP(AE934,ORGANOGRAMAES!$C$1:$N$6000,11,0)</f>
        <v>#N/A</v>
      </c>
      <c r="BN934" s="19" t="e">
        <f>VLOOKUP(AE934,ORGANOGRAMAES!$C$1:$N$6000,12,0)</f>
        <v>#N/A</v>
      </c>
      <c r="BP934" s="19" t="str">
        <f t="shared" si="263"/>
        <v>-</v>
      </c>
      <c r="BQ934" s="19" t="str">
        <f t="shared" si="264"/>
        <v>-</v>
      </c>
      <c r="BR934" s="19" t="str">
        <f t="shared" si="265"/>
        <v>-</v>
      </c>
      <c r="BS934" s="19" t="str">
        <f t="shared" si="266"/>
        <v>-</v>
      </c>
      <c r="BT934" s="19" t="str">
        <f t="shared" si="267"/>
        <v>-</v>
      </c>
      <c r="BU934" s="19" t="str">
        <f t="shared" si="268"/>
        <v>-</v>
      </c>
      <c r="BV934" s="19" t="str">
        <f t="shared" si="269"/>
        <v>-</v>
      </c>
      <c r="BW934" s="19" t="str">
        <f t="shared" si="270"/>
        <v>-</v>
      </c>
      <c r="BX934" s="19" t="str">
        <f t="shared" si="271"/>
        <v>-</v>
      </c>
      <c r="BY934" s="19" t="str">
        <f t="shared" si="272"/>
        <v>-</v>
      </c>
      <c r="BZ934" s="19" t="str">
        <f t="shared" si="273"/>
        <v>-</v>
      </c>
    </row>
    <row r="935" spans="1:78">
      <c r="A935" s="106" t="str">
        <f t="shared" si="274"/>
        <v>22.1.00.00.00.00.00</v>
      </c>
      <c r="B935" s="106">
        <f t="shared" si="275"/>
        <v>22</v>
      </c>
      <c r="C935" s="107" t="str">
        <f t="shared" si="276"/>
        <v>1</v>
      </c>
      <c r="D935" s="32" t="s">
        <v>7024</v>
      </c>
      <c r="E935" s="32" t="s">
        <v>7024</v>
      </c>
      <c r="F935" s="32" t="s">
        <v>7024</v>
      </c>
      <c r="G935" s="32" t="s">
        <v>7024</v>
      </c>
      <c r="H935" s="32" t="s">
        <v>7024</v>
      </c>
      <c r="I935" s="33"/>
      <c r="J935" s="17" t="s">
        <v>93</v>
      </c>
      <c r="K935" s="150" t="str">
        <f t="shared" si="277"/>
        <v>-</v>
      </c>
      <c r="L935" s="123"/>
      <c r="M935" s="123"/>
      <c r="N935" s="123"/>
      <c r="O935" s="123"/>
      <c r="P935" s="123"/>
      <c r="Q935" s="123"/>
      <c r="AC935" s="50" t="str">
        <f t="shared" si="279"/>
        <v>22.1</v>
      </c>
      <c r="AD935" s="19">
        <f t="shared" si="280"/>
        <v>914</v>
      </c>
      <c r="AE935" s="49" t="str">
        <f t="shared" si="278"/>
        <v>22.1914</v>
      </c>
      <c r="BD935" s="19" t="e">
        <f>VLOOKUP(AE935,ORGANOGRAMAES!$C$1:$N$6000,2,0)</f>
        <v>#N/A</v>
      </c>
      <c r="BE935" s="19" t="e">
        <f>VLOOKUP(AE935,ORGANOGRAMAES!$C$1:$N$6000,3,0)</f>
        <v>#N/A</v>
      </c>
      <c r="BF935" s="19" t="e">
        <f>VLOOKUP(AE935,ORGANOGRAMAES!$C$1:$N$6000,4,0)</f>
        <v>#N/A</v>
      </c>
      <c r="BG935" s="19" t="e">
        <f>VLOOKUP(AE935,ORGANOGRAMAES!$C$1:$N$6000,5,0)</f>
        <v>#N/A</v>
      </c>
      <c r="BH935" s="19" t="e">
        <f>VLOOKUP(AE935,ORGANOGRAMAES!$C$1:$N$6000,6,0)</f>
        <v>#N/A</v>
      </c>
      <c r="BI935" s="19" t="e">
        <f>VLOOKUP(AE935,ORGANOGRAMAES!$C$1:$N$6000,7,0)</f>
        <v>#N/A</v>
      </c>
      <c r="BJ935" s="19" t="e">
        <f>VLOOKUP(AE935,ORGANOGRAMAES!$C$1:$N$6000,8,0)</f>
        <v>#N/A</v>
      </c>
      <c r="BK935" s="19" t="e">
        <f>VLOOKUP(AE935,ORGANOGRAMAES!$C$1:$N$6000,9,0)</f>
        <v>#N/A</v>
      </c>
      <c r="BL935" s="19" t="e">
        <f>VLOOKUP(AE935,ORGANOGRAMAES!$C$1:$N$6000,10,0)</f>
        <v>#N/A</v>
      </c>
      <c r="BM935" s="19" t="e">
        <f>VLOOKUP(AE935,ORGANOGRAMAES!$C$1:$N$6000,11,0)</f>
        <v>#N/A</v>
      </c>
      <c r="BN935" s="19" t="e">
        <f>VLOOKUP(AE935,ORGANOGRAMAES!$C$1:$N$6000,12,0)</f>
        <v>#N/A</v>
      </c>
      <c r="BP935" s="19" t="str">
        <f t="shared" si="263"/>
        <v>-</v>
      </c>
      <c r="BQ935" s="19" t="str">
        <f t="shared" si="264"/>
        <v>-</v>
      </c>
      <c r="BR935" s="19" t="str">
        <f t="shared" si="265"/>
        <v>-</v>
      </c>
      <c r="BS935" s="19" t="str">
        <f t="shared" si="266"/>
        <v>-</v>
      </c>
      <c r="BT935" s="19" t="str">
        <f t="shared" si="267"/>
        <v>-</v>
      </c>
      <c r="BU935" s="19" t="str">
        <f t="shared" si="268"/>
        <v>-</v>
      </c>
      <c r="BV935" s="19" t="str">
        <f t="shared" si="269"/>
        <v>-</v>
      </c>
      <c r="BW935" s="19" t="str">
        <f t="shared" si="270"/>
        <v>-</v>
      </c>
      <c r="BX935" s="19" t="str">
        <f t="shared" si="271"/>
        <v>-</v>
      </c>
      <c r="BY935" s="19" t="str">
        <f t="shared" si="272"/>
        <v>-</v>
      </c>
      <c r="BZ935" s="19" t="str">
        <f t="shared" si="273"/>
        <v>-</v>
      </c>
    </row>
    <row r="936" spans="1:78">
      <c r="A936" s="106" t="str">
        <f t="shared" si="274"/>
        <v>22.1.00.00.00.00.00</v>
      </c>
      <c r="B936" s="106">
        <f t="shared" si="275"/>
        <v>22</v>
      </c>
      <c r="C936" s="107" t="str">
        <f t="shared" si="276"/>
        <v>1</v>
      </c>
      <c r="D936" s="32" t="s">
        <v>7024</v>
      </c>
      <c r="E936" s="32" t="s">
        <v>7024</v>
      </c>
      <c r="F936" s="32" t="s">
        <v>7024</v>
      </c>
      <c r="G936" s="32" t="s">
        <v>7024</v>
      </c>
      <c r="H936" s="32" t="s">
        <v>7024</v>
      </c>
      <c r="I936" s="33"/>
      <c r="J936" s="17" t="s">
        <v>93</v>
      </c>
      <c r="K936" s="150" t="str">
        <f t="shared" si="277"/>
        <v>-</v>
      </c>
      <c r="L936" s="123"/>
      <c r="M936" s="123"/>
      <c r="N936" s="123"/>
      <c r="O936" s="123"/>
      <c r="P936" s="123"/>
      <c r="Q936" s="123"/>
      <c r="AC936" s="50" t="str">
        <f t="shared" si="279"/>
        <v>22.1</v>
      </c>
      <c r="AD936" s="19">
        <f t="shared" si="280"/>
        <v>915</v>
      </c>
      <c r="AE936" s="49" t="str">
        <f t="shared" si="278"/>
        <v>22.1915</v>
      </c>
      <c r="BD936" s="19" t="e">
        <f>VLOOKUP(AE936,ORGANOGRAMAES!$C$1:$N$6000,2,0)</f>
        <v>#N/A</v>
      </c>
      <c r="BE936" s="19" t="e">
        <f>VLOOKUP(AE936,ORGANOGRAMAES!$C$1:$N$6000,3,0)</f>
        <v>#N/A</v>
      </c>
      <c r="BF936" s="19" t="e">
        <f>VLOOKUP(AE936,ORGANOGRAMAES!$C$1:$N$6000,4,0)</f>
        <v>#N/A</v>
      </c>
      <c r="BG936" s="19" t="e">
        <f>VLOOKUP(AE936,ORGANOGRAMAES!$C$1:$N$6000,5,0)</f>
        <v>#N/A</v>
      </c>
      <c r="BH936" s="19" t="e">
        <f>VLOOKUP(AE936,ORGANOGRAMAES!$C$1:$N$6000,6,0)</f>
        <v>#N/A</v>
      </c>
      <c r="BI936" s="19" t="e">
        <f>VLOOKUP(AE936,ORGANOGRAMAES!$C$1:$N$6000,7,0)</f>
        <v>#N/A</v>
      </c>
      <c r="BJ936" s="19" t="e">
        <f>VLOOKUP(AE936,ORGANOGRAMAES!$C$1:$N$6000,8,0)</f>
        <v>#N/A</v>
      </c>
      <c r="BK936" s="19" t="e">
        <f>VLOOKUP(AE936,ORGANOGRAMAES!$C$1:$N$6000,9,0)</f>
        <v>#N/A</v>
      </c>
      <c r="BL936" s="19" t="e">
        <f>VLOOKUP(AE936,ORGANOGRAMAES!$C$1:$N$6000,10,0)</f>
        <v>#N/A</v>
      </c>
      <c r="BM936" s="19" t="e">
        <f>VLOOKUP(AE936,ORGANOGRAMAES!$C$1:$N$6000,11,0)</f>
        <v>#N/A</v>
      </c>
      <c r="BN936" s="19" t="e">
        <f>VLOOKUP(AE936,ORGANOGRAMAES!$C$1:$N$6000,12,0)</f>
        <v>#N/A</v>
      </c>
      <c r="BP936" s="19" t="str">
        <f t="shared" si="263"/>
        <v>-</v>
      </c>
      <c r="BQ936" s="19" t="str">
        <f t="shared" si="264"/>
        <v>-</v>
      </c>
      <c r="BR936" s="19" t="str">
        <f t="shared" si="265"/>
        <v>-</v>
      </c>
      <c r="BS936" s="19" t="str">
        <f t="shared" si="266"/>
        <v>-</v>
      </c>
      <c r="BT936" s="19" t="str">
        <f t="shared" si="267"/>
        <v>-</v>
      </c>
      <c r="BU936" s="19" t="str">
        <f t="shared" si="268"/>
        <v>-</v>
      </c>
      <c r="BV936" s="19" t="str">
        <f t="shared" si="269"/>
        <v>-</v>
      </c>
      <c r="BW936" s="19" t="str">
        <f t="shared" si="270"/>
        <v>-</v>
      </c>
      <c r="BX936" s="19" t="str">
        <f t="shared" si="271"/>
        <v>-</v>
      </c>
      <c r="BY936" s="19" t="str">
        <f t="shared" si="272"/>
        <v>-</v>
      </c>
      <c r="BZ936" s="19" t="str">
        <f t="shared" si="273"/>
        <v>-</v>
      </c>
    </row>
    <row r="937" spans="1:78">
      <c r="A937" s="106" t="str">
        <f t="shared" si="274"/>
        <v>22.1.00.00.00.00.00</v>
      </c>
      <c r="B937" s="106">
        <f t="shared" si="275"/>
        <v>22</v>
      </c>
      <c r="C937" s="107" t="str">
        <f t="shared" si="276"/>
        <v>1</v>
      </c>
      <c r="D937" s="32" t="s">
        <v>7024</v>
      </c>
      <c r="E937" s="32" t="s">
        <v>7024</v>
      </c>
      <c r="F937" s="32" t="s">
        <v>7024</v>
      </c>
      <c r="G937" s="32" t="s">
        <v>7024</v>
      </c>
      <c r="H937" s="32" t="s">
        <v>7024</v>
      </c>
      <c r="I937" s="33"/>
      <c r="J937" s="17" t="s">
        <v>93</v>
      </c>
      <c r="K937" s="150" t="str">
        <f t="shared" si="277"/>
        <v>-</v>
      </c>
      <c r="L937" s="123"/>
      <c r="M937" s="123"/>
      <c r="N937" s="123"/>
      <c r="O937" s="123"/>
      <c r="P937" s="123"/>
      <c r="Q937" s="123"/>
      <c r="AC937" s="50" t="str">
        <f t="shared" si="279"/>
        <v>22.1</v>
      </c>
      <c r="AD937" s="19">
        <f t="shared" si="280"/>
        <v>916</v>
      </c>
      <c r="AE937" s="49" t="str">
        <f t="shared" si="278"/>
        <v>22.1916</v>
      </c>
      <c r="BD937" s="19" t="e">
        <f>VLOOKUP(AE937,ORGANOGRAMAES!$C$1:$N$6000,2,0)</f>
        <v>#N/A</v>
      </c>
      <c r="BE937" s="19" t="e">
        <f>VLOOKUP(AE937,ORGANOGRAMAES!$C$1:$N$6000,3,0)</f>
        <v>#N/A</v>
      </c>
      <c r="BF937" s="19" t="e">
        <f>VLOOKUP(AE937,ORGANOGRAMAES!$C$1:$N$6000,4,0)</f>
        <v>#N/A</v>
      </c>
      <c r="BG937" s="19" t="e">
        <f>VLOOKUP(AE937,ORGANOGRAMAES!$C$1:$N$6000,5,0)</f>
        <v>#N/A</v>
      </c>
      <c r="BH937" s="19" t="e">
        <f>VLOOKUP(AE937,ORGANOGRAMAES!$C$1:$N$6000,6,0)</f>
        <v>#N/A</v>
      </c>
      <c r="BI937" s="19" t="e">
        <f>VLOOKUP(AE937,ORGANOGRAMAES!$C$1:$N$6000,7,0)</f>
        <v>#N/A</v>
      </c>
      <c r="BJ937" s="19" t="e">
        <f>VLOOKUP(AE937,ORGANOGRAMAES!$C$1:$N$6000,8,0)</f>
        <v>#N/A</v>
      </c>
      <c r="BK937" s="19" t="e">
        <f>VLOOKUP(AE937,ORGANOGRAMAES!$C$1:$N$6000,9,0)</f>
        <v>#N/A</v>
      </c>
      <c r="BL937" s="19" t="e">
        <f>VLOOKUP(AE937,ORGANOGRAMAES!$C$1:$N$6000,10,0)</f>
        <v>#N/A</v>
      </c>
      <c r="BM937" s="19" t="e">
        <f>VLOOKUP(AE937,ORGANOGRAMAES!$C$1:$N$6000,11,0)</f>
        <v>#N/A</v>
      </c>
      <c r="BN937" s="19" t="e">
        <f>VLOOKUP(AE937,ORGANOGRAMAES!$C$1:$N$6000,12,0)</f>
        <v>#N/A</v>
      </c>
      <c r="BP937" s="19" t="str">
        <f t="shared" si="263"/>
        <v>-</v>
      </c>
      <c r="BQ937" s="19" t="str">
        <f t="shared" si="264"/>
        <v>-</v>
      </c>
      <c r="BR937" s="19" t="str">
        <f t="shared" si="265"/>
        <v>-</v>
      </c>
      <c r="BS937" s="19" t="str">
        <f t="shared" si="266"/>
        <v>-</v>
      </c>
      <c r="BT937" s="19" t="str">
        <f t="shared" si="267"/>
        <v>-</v>
      </c>
      <c r="BU937" s="19" t="str">
        <f t="shared" si="268"/>
        <v>-</v>
      </c>
      <c r="BV937" s="19" t="str">
        <f t="shared" si="269"/>
        <v>-</v>
      </c>
      <c r="BW937" s="19" t="str">
        <f t="shared" si="270"/>
        <v>-</v>
      </c>
      <c r="BX937" s="19" t="str">
        <f t="shared" si="271"/>
        <v>-</v>
      </c>
      <c r="BY937" s="19" t="str">
        <f t="shared" si="272"/>
        <v>-</v>
      </c>
      <c r="BZ937" s="19" t="str">
        <f t="shared" si="273"/>
        <v>-</v>
      </c>
    </row>
    <row r="938" spans="1:78">
      <c r="A938" s="106" t="str">
        <f t="shared" si="274"/>
        <v>22.1.00.00.00.00.00</v>
      </c>
      <c r="B938" s="106">
        <f t="shared" si="275"/>
        <v>22</v>
      </c>
      <c r="C938" s="107" t="str">
        <f t="shared" si="276"/>
        <v>1</v>
      </c>
      <c r="D938" s="32" t="s">
        <v>7024</v>
      </c>
      <c r="E938" s="32" t="s">
        <v>7024</v>
      </c>
      <c r="F938" s="32" t="s">
        <v>7024</v>
      </c>
      <c r="G938" s="32" t="s">
        <v>7024</v>
      </c>
      <c r="H938" s="32" t="s">
        <v>7024</v>
      </c>
      <c r="I938" s="33"/>
      <c r="J938" s="17" t="s">
        <v>93</v>
      </c>
      <c r="K938" s="150" t="str">
        <f t="shared" si="277"/>
        <v>-</v>
      </c>
      <c r="L938" s="123"/>
      <c r="M938" s="123"/>
      <c r="N938" s="123"/>
      <c r="O938" s="123"/>
      <c r="P938" s="123"/>
      <c r="Q938" s="123"/>
      <c r="AC938" s="50" t="str">
        <f t="shared" si="279"/>
        <v>22.1</v>
      </c>
      <c r="AD938" s="19">
        <f t="shared" si="280"/>
        <v>917</v>
      </c>
      <c r="AE938" s="49" t="str">
        <f t="shared" si="278"/>
        <v>22.1917</v>
      </c>
      <c r="BD938" s="19" t="e">
        <f>VLOOKUP(AE938,ORGANOGRAMAES!$C$1:$N$6000,2,0)</f>
        <v>#N/A</v>
      </c>
      <c r="BE938" s="19" t="e">
        <f>VLOOKUP(AE938,ORGANOGRAMAES!$C$1:$N$6000,3,0)</f>
        <v>#N/A</v>
      </c>
      <c r="BF938" s="19" t="e">
        <f>VLOOKUP(AE938,ORGANOGRAMAES!$C$1:$N$6000,4,0)</f>
        <v>#N/A</v>
      </c>
      <c r="BG938" s="19" t="e">
        <f>VLOOKUP(AE938,ORGANOGRAMAES!$C$1:$N$6000,5,0)</f>
        <v>#N/A</v>
      </c>
      <c r="BH938" s="19" t="e">
        <f>VLOOKUP(AE938,ORGANOGRAMAES!$C$1:$N$6000,6,0)</f>
        <v>#N/A</v>
      </c>
      <c r="BI938" s="19" t="e">
        <f>VLOOKUP(AE938,ORGANOGRAMAES!$C$1:$N$6000,7,0)</f>
        <v>#N/A</v>
      </c>
      <c r="BJ938" s="19" t="e">
        <f>VLOOKUP(AE938,ORGANOGRAMAES!$C$1:$N$6000,8,0)</f>
        <v>#N/A</v>
      </c>
      <c r="BK938" s="19" t="e">
        <f>VLOOKUP(AE938,ORGANOGRAMAES!$C$1:$N$6000,9,0)</f>
        <v>#N/A</v>
      </c>
      <c r="BL938" s="19" t="e">
        <f>VLOOKUP(AE938,ORGANOGRAMAES!$C$1:$N$6000,10,0)</f>
        <v>#N/A</v>
      </c>
      <c r="BM938" s="19" t="e">
        <f>VLOOKUP(AE938,ORGANOGRAMAES!$C$1:$N$6000,11,0)</f>
        <v>#N/A</v>
      </c>
      <c r="BN938" s="19" t="e">
        <f>VLOOKUP(AE938,ORGANOGRAMAES!$C$1:$N$6000,12,0)</f>
        <v>#N/A</v>
      </c>
      <c r="BP938" s="19" t="str">
        <f t="shared" si="263"/>
        <v>-</v>
      </c>
      <c r="BQ938" s="19" t="str">
        <f t="shared" si="264"/>
        <v>-</v>
      </c>
      <c r="BR938" s="19" t="str">
        <f t="shared" si="265"/>
        <v>-</v>
      </c>
      <c r="BS938" s="19" t="str">
        <f t="shared" si="266"/>
        <v>-</v>
      </c>
      <c r="BT938" s="19" t="str">
        <f t="shared" si="267"/>
        <v>-</v>
      </c>
      <c r="BU938" s="19" t="str">
        <f t="shared" si="268"/>
        <v>-</v>
      </c>
      <c r="BV938" s="19" t="str">
        <f t="shared" si="269"/>
        <v>-</v>
      </c>
      <c r="BW938" s="19" t="str">
        <f t="shared" si="270"/>
        <v>-</v>
      </c>
      <c r="BX938" s="19" t="str">
        <f t="shared" si="271"/>
        <v>-</v>
      </c>
      <c r="BY938" s="19" t="str">
        <f t="shared" si="272"/>
        <v>-</v>
      </c>
      <c r="BZ938" s="19" t="str">
        <f t="shared" si="273"/>
        <v>-</v>
      </c>
    </row>
    <row r="939" spans="1:78">
      <c r="A939" s="106" t="str">
        <f t="shared" si="274"/>
        <v>22.1.00.00.00.00.00</v>
      </c>
      <c r="B939" s="106">
        <f t="shared" si="275"/>
        <v>22</v>
      </c>
      <c r="C939" s="107" t="str">
        <f t="shared" si="276"/>
        <v>1</v>
      </c>
      <c r="D939" s="32" t="s">
        <v>7024</v>
      </c>
      <c r="E939" s="32" t="s">
        <v>7024</v>
      </c>
      <c r="F939" s="32" t="s">
        <v>7024</v>
      </c>
      <c r="G939" s="32" t="s">
        <v>7024</v>
      </c>
      <c r="H939" s="32" t="s">
        <v>7024</v>
      </c>
      <c r="I939" s="33"/>
      <c r="J939" s="17" t="s">
        <v>93</v>
      </c>
      <c r="K939" s="150" t="str">
        <f t="shared" si="277"/>
        <v>-</v>
      </c>
      <c r="L939" s="123"/>
      <c r="M939" s="123"/>
      <c r="N939" s="123"/>
      <c r="O939" s="123"/>
      <c r="P939" s="123"/>
      <c r="Q939" s="123"/>
      <c r="AC939" s="50" t="str">
        <f t="shared" si="279"/>
        <v>22.1</v>
      </c>
      <c r="AD939" s="19">
        <f t="shared" si="280"/>
        <v>918</v>
      </c>
      <c r="AE939" s="49" t="str">
        <f t="shared" si="278"/>
        <v>22.1918</v>
      </c>
      <c r="BD939" s="19" t="e">
        <f>VLOOKUP(AE939,ORGANOGRAMAES!$C$1:$N$6000,2,0)</f>
        <v>#N/A</v>
      </c>
      <c r="BE939" s="19" t="e">
        <f>VLOOKUP(AE939,ORGANOGRAMAES!$C$1:$N$6000,3,0)</f>
        <v>#N/A</v>
      </c>
      <c r="BF939" s="19" t="e">
        <f>VLOOKUP(AE939,ORGANOGRAMAES!$C$1:$N$6000,4,0)</f>
        <v>#N/A</v>
      </c>
      <c r="BG939" s="19" t="e">
        <f>VLOOKUP(AE939,ORGANOGRAMAES!$C$1:$N$6000,5,0)</f>
        <v>#N/A</v>
      </c>
      <c r="BH939" s="19" t="e">
        <f>VLOOKUP(AE939,ORGANOGRAMAES!$C$1:$N$6000,6,0)</f>
        <v>#N/A</v>
      </c>
      <c r="BI939" s="19" t="e">
        <f>VLOOKUP(AE939,ORGANOGRAMAES!$C$1:$N$6000,7,0)</f>
        <v>#N/A</v>
      </c>
      <c r="BJ939" s="19" t="e">
        <f>VLOOKUP(AE939,ORGANOGRAMAES!$C$1:$N$6000,8,0)</f>
        <v>#N/A</v>
      </c>
      <c r="BK939" s="19" t="e">
        <f>VLOOKUP(AE939,ORGANOGRAMAES!$C$1:$N$6000,9,0)</f>
        <v>#N/A</v>
      </c>
      <c r="BL939" s="19" t="e">
        <f>VLOOKUP(AE939,ORGANOGRAMAES!$C$1:$N$6000,10,0)</f>
        <v>#N/A</v>
      </c>
      <c r="BM939" s="19" t="e">
        <f>VLOOKUP(AE939,ORGANOGRAMAES!$C$1:$N$6000,11,0)</f>
        <v>#N/A</v>
      </c>
      <c r="BN939" s="19" t="e">
        <f>VLOOKUP(AE939,ORGANOGRAMAES!$C$1:$N$6000,12,0)</f>
        <v>#N/A</v>
      </c>
      <c r="BP939" s="19" t="str">
        <f t="shared" si="263"/>
        <v>-</v>
      </c>
      <c r="BQ939" s="19" t="str">
        <f t="shared" si="264"/>
        <v>-</v>
      </c>
      <c r="BR939" s="19" t="str">
        <f t="shared" si="265"/>
        <v>-</v>
      </c>
      <c r="BS939" s="19" t="str">
        <f t="shared" si="266"/>
        <v>-</v>
      </c>
      <c r="BT939" s="19" t="str">
        <f t="shared" si="267"/>
        <v>-</v>
      </c>
      <c r="BU939" s="19" t="str">
        <f t="shared" si="268"/>
        <v>-</v>
      </c>
      <c r="BV939" s="19" t="str">
        <f t="shared" si="269"/>
        <v>-</v>
      </c>
      <c r="BW939" s="19" t="str">
        <f t="shared" si="270"/>
        <v>-</v>
      </c>
      <c r="BX939" s="19" t="str">
        <f t="shared" si="271"/>
        <v>-</v>
      </c>
      <c r="BY939" s="19" t="str">
        <f t="shared" si="272"/>
        <v>-</v>
      </c>
      <c r="BZ939" s="19" t="str">
        <f t="shared" si="273"/>
        <v>-</v>
      </c>
    </row>
    <row r="940" spans="1:78">
      <c r="A940" s="106" t="str">
        <f t="shared" si="274"/>
        <v>22.1.00.00.00.00.00</v>
      </c>
      <c r="B940" s="106">
        <f t="shared" si="275"/>
        <v>22</v>
      </c>
      <c r="C940" s="107" t="str">
        <f t="shared" si="276"/>
        <v>1</v>
      </c>
      <c r="D940" s="32" t="s">
        <v>7024</v>
      </c>
      <c r="E940" s="32" t="s">
        <v>7024</v>
      </c>
      <c r="F940" s="32" t="s">
        <v>7024</v>
      </c>
      <c r="G940" s="32" t="s">
        <v>7024</v>
      </c>
      <c r="H940" s="32" t="s">
        <v>7024</v>
      </c>
      <c r="I940" s="33"/>
      <c r="J940" s="17" t="s">
        <v>93</v>
      </c>
      <c r="K940" s="150" t="str">
        <f t="shared" si="277"/>
        <v>-</v>
      </c>
      <c r="L940" s="123"/>
      <c r="M940" s="123"/>
      <c r="N940" s="123"/>
      <c r="O940" s="123"/>
      <c r="P940" s="123"/>
      <c r="Q940" s="123"/>
      <c r="AC940" s="50" t="str">
        <f t="shared" si="279"/>
        <v>22.1</v>
      </c>
      <c r="AD940" s="19">
        <f t="shared" si="280"/>
        <v>919</v>
      </c>
      <c r="AE940" s="49" t="str">
        <f t="shared" si="278"/>
        <v>22.1919</v>
      </c>
      <c r="BD940" s="19" t="e">
        <f>VLOOKUP(AE940,ORGANOGRAMAES!$C$1:$N$6000,2,0)</f>
        <v>#N/A</v>
      </c>
      <c r="BE940" s="19" t="e">
        <f>VLOOKUP(AE940,ORGANOGRAMAES!$C$1:$N$6000,3,0)</f>
        <v>#N/A</v>
      </c>
      <c r="BF940" s="19" t="e">
        <f>VLOOKUP(AE940,ORGANOGRAMAES!$C$1:$N$6000,4,0)</f>
        <v>#N/A</v>
      </c>
      <c r="BG940" s="19" t="e">
        <f>VLOOKUP(AE940,ORGANOGRAMAES!$C$1:$N$6000,5,0)</f>
        <v>#N/A</v>
      </c>
      <c r="BH940" s="19" t="e">
        <f>VLOOKUP(AE940,ORGANOGRAMAES!$C$1:$N$6000,6,0)</f>
        <v>#N/A</v>
      </c>
      <c r="BI940" s="19" t="e">
        <f>VLOOKUP(AE940,ORGANOGRAMAES!$C$1:$N$6000,7,0)</f>
        <v>#N/A</v>
      </c>
      <c r="BJ940" s="19" t="e">
        <f>VLOOKUP(AE940,ORGANOGRAMAES!$C$1:$N$6000,8,0)</f>
        <v>#N/A</v>
      </c>
      <c r="BK940" s="19" t="e">
        <f>VLOOKUP(AE940,ORGANOGRAMAES!$C$1:$N$6000,9,0)</f>
        <v>#N/A</v>
      </c>
      <c r="BL940" s="19" t="e">
        <f>VLOOKUP(AE940,ORGANOGRAMAES!$C$1:$N$6000,10,0)</f>
        <v>#N/A</v>
      </c>
      <c r="BM940" s="19" t="e">
        <f>VLOOKUP(AE940,ORGANOGRAMAES!$C$1:$N$6000,11,0)</f>
        <v>#N/A</v>
      </c>
      <c r="BN940" s="19" t="e">
        <f>VLOOKUP(AE940,ORGANOGRAMAES!$C$1:$N$6000,12,0)</f>
        <v>#N/A</v>
      </c>
      <c r="BP940" s="19" t="str">
        <f t="shared" si="263"/>
        <v>-</v>
      </c>
      <c r="BQ940" s="19" t="str">
        <f t="shared" si="264"/>
        <v>-</v>
      </c>
      <c r="BR940" s="19" t="str">
        <f t="shared" si="265"/>
        <v>-</v>
      </c>
      <c r="BS940" s="19" t="str">
        <f t="shared" si="266"/>
        <v>-</v>
      </c>
      <c r="BT940" s="19" t="str">
        <f t="shared" si="267"/>
        <v>-</v>
      </c>
      <c r="BU940" s="19" t="str">
        <f t="shared" si="268"/>
        <v>-</v>
      </c>
      <c r="BV940" s="19" t="str">
        <f t="shared" si="269"/>
        <v>-</v>
      </c>
      <c r="BW940" s="19" t="str">
        <f t="shared" si="270"/>
        <v>-</v>
      </c>
      <c r="BX940" s="19" t="str">
        <f t="shared" si="271"/>
        <v>-</v>
      </c>
      <c r="BY940" s="19" t="str">
        <f t="shared" si="272"/>
        <v>-</v>
      </c>
      <c r="BZ940" s="19" t="str">
        <f t="shared" si="273"/>
        <v>-</v>
      </c>
    </row>
    <row r="941" spans="1:78">
      <c r="A941" s="106" t="str">
        <f t="shared" si="274"/>
        <v>22.1.00.00.00.00.00</v>
      </c>
      <c r="B941" s="106">
        <f t="shared" si="275"/>
        <v>22</v>
      </c>
      <c r="C941" s="107" t="str">
        <f t="shared" si="276"/>
        <v>1</v>
      </c>
      <c r="D941" s="32" t="s">
        <v>7024</v>
      </c>
      <c r="E941" s="32" t="s">
        <v>7024</v>
      </c>
      <c r="F941" s="32" t="s">
        <v>7024</v>
      </c>
      <c r="G941" s="32" t="s">
        <v>7024</v>
      </c>
      <c r="H941" s="32" t="s">
        <v>7024</v>
      </c>
      <c r="I941" s="33"/>
      <c r="J941" s="17" t="s">
        <v>93</v>
      </c>
      <c r="K941" s="150" t="str">
        <f t="shared" si="277"/>
        <v>-</v>
      </c>
      <c r="L941" s="123"/>
      <c r="M941" s="123"/>
      <c r="N941" s="123"/>
      <c r="O941" s="123"/>
      <c r="P941" s="123"/>
      <c r="Q941" s="123"/>
      <c r="AC941" s="50" t="str">
        <f t="shared" si="279"/>
        <v>22.1</v>
      </c>
      <c r="AD941" s="19">
        <f t="shared" si="280"/>
        <v>920</v>
      </c>
      <c r="AE941" s="49" t="str">
        <f t="shared" si="278"/>
        <v>22.1920</v>
      </c>
      <c r="BD941" s="19" t="e">
        <f>VLOOKUP(AE941,ORGANOGRAMAES!$C$1:$N$6000,2,0)</f>
        <v>#N/A</v>
      </c>
      <c r="BE941" s="19" t="e">
        <f>VLOOKUP(AE941,ORGANOGRAMAES!$C$1:$N$6000,3,0)</f>
        <v>#N/A</v>
      </c>
      <c r="BF941" s="19" t="e">
        <f>VLOOKUP(AE941,ORGANOGRAMAES!$C$1:$N$6000,4,0)</f>
        <v>#N/A</v>
      </c>
      <c r="BG941" s="19" t="e">
        <f>VLOOKUP(AE941,ORGANOGRAMAES!$C$1:$N$6000,5,0)</f>
        <v>#N/A</v>
      </c>
      <c r="BH941" s="19" t="e">
        <f>VLOOKUP(AE941,ORGANOGRAMAES!$C$1:$N$6000,6,0)</f>
        <v>#N/A</v>
      </c>
      <c r="BI941" s="19" t="e">
        <f>VLOOKUP(AE941,ORGANOGRAMAES!$C$1:$N$6000,7,0)</f>
        <v>#N/A</v>
      </c>
      <c r="BJ941" s="19" t="e">
        <f>VLOOKUP(AE941,ORGANOGRAMAES!$C$1:$N$6000,8,0)</f>
        <v>#N/A</v>
      </c>
      <c r="BK941" s="19" t="e">
        <f>VLOOKUP(AE941,ORGANOGRAMAES!$C$1:$N$6000,9,0)</f>
        <v>#N/A</v>
      </c>
      <c r="BL941" s="19" t="e">
        <f>VLOOKUP(AE941,ORGANOGRAMAES!$C$1:$N$6000,10,0)</f>
        <v>#N/A</v>
      </c>
      <c r="BM941" s="19" t="e">
        <f>VLOOKUP(AE941,ORGANOGRAMAES!$C$1:$N$6000,11,0)</f>
        <v>#N/A</v>
      </c>
      <c r="BN941" s="19" t="e">
        <f>VLOOKUP(AE941,ORGANOGRAMAES!$C$1:$N$6000,12,0)</f>
        <v>#N/A</v>
      </c>
      <c r="BP941" s="19" t="str">
        <f t="shared" si="263"/>
        <v>-</v>
      </c>
      <c r="BQ941" s="19" t="str">
        <f t="shared" si="264"/>
        <v>-</v>
      </c>
      <c r="BR941" s="19" t="str">
        <f t="shared" si="265"/>
        <v>-</v>
      </c>
      <c r="BS941" s="19" t="str">
        <f t="shared" si="266"/>
        <v>-</v>
      </c>
      <c r="BT941" s="19" t="str">
        <f t="shared" si="267"/>
        <v>-</v>
      </c>
      <c r="BU941" s="19" t="str">
        <f t="shared" si="268"/>
        <v>-</v>
      </c>
      <c r="BV941" s="19" t="str">
        <f t="shared" si="269"/>
        <v>-</v>
      </c>
      <c r="BW941" s="19" t="str">
        <f t="shared" si="270"/>
        <v>-</v>
      </c>
      <c r="BX941" s="19" t="str">
        <f t="shared" si="271"/>
        <v>-</v>
      </c>
      <c r="BY941" s="19" t="str">
        <f t="shared" si="272"/>
        <v>-</v>
      </c>
      <c r="BZ941" s="19" t="str">
        <f t="shared" si="273"/>
        <v>-</v>
      </c>
    </row>
    <row r="942" spans="1:78">
      <c r="A942" s="106" t="str">
        <f t="shared" si="274"/>
        <v>22.1.00.00.00.00.00</v>
      </c>
      <c r="B942" s="106">
        <f t="shared" si="275"/>
        <v>22</v>
      </c>
      <c r="C942" s="107" t="str">
        <f t="shared" si="276"/>
        <v>1</v>
      </c>
      <c r="D942" s="32" t="s">
        <v>7024</v>
      </c>
      <c r="E942" s="32" t="s">
        <v>7024</v>
      </c>
      <c r="F942" s="32" t="s">
        <v>7024</v>
      </c>
      <c r="G942" s="32" t="s">
        <v>7024</v>
      </c>
      <c r="H942" s="32" t="s">
        <v>7024</v>
      </c>
      <c r="I942" s="33"/>
      <c r="J942" s="17" t="s">
        <v>93</v>
      </c>
      <c r="K942" s="150" t="str">
        <f t="shared" si="277"/>
        <v>-</v>
      </c>
      <c r="L942" s="123"/>
      <c r="M942" s="123"/>
      <c r="N942" s="123"/>
      <c r="O942" s="123"/>
      <c r="P942" s="123"/>
      <c r="Q942" s="123"/>
      <c r="AC942" s="50" t="str">
        <f t="shared" si="279"/>
        <v>22.1</v>
      </c>
      <c r="AD942" s="19">
        <f t="shared" si="280"/>
        <v>921</v>
      </c>
      <c r="AE942" s="49" t="str">
        <f t="shared" si="278"/>
        <v>22.1921</v>
      </c>
      <c r="BD942" s="19" t="e">
        <f>VLOOKUP(AE942,ORGANOGRAMAES!$C$1:$N$6000,2,0)</f>
        <v>#N/A</v>
      </c>
      <c r="BE942" s="19" t="e">
        <f>VLOOKUP(AE942,ORGANOGRAMAES!$C$1:$N$6000,3,0)</f>
        <v>#N/A</v>
      </c>
      <c r="BF942" s="19" t="e">
        <f>VLOOKUP(AE942,ORGANOGRAMAES!$C$1:$N$6000,4,0)</f>
        <v>#N/A</v>
      </c>
      <c r="BG942" s="19" t="e">
        <f>VLOOKUP(AE942,ORGANOGRAMAES!$C$1:$N$6000,5,0)</f>
        <v>#N/A</v>
      </c>
      <c r="BH942" s="19" t="e">
        <f>VLOOKUP(AE942,ORGANOGRAMAES!$C$1:$N$6000,6,0)</f>
        <v>#N/A</v>
      </c>
      <c r="BI942" s="19" t="e">
        <f>VLOOKUP(AE942,ORGANOGRAMAES!$C$1:$N$6000,7,0)</f>
        <v>#N/A</v>
      </c>
      <c r="BJ942" s="19" t="e">
        <f>VLOOKUP(AE942,ORGANOGRAMAES!$C$1:$N$6000,8,0)</f>
        <v>#N/A</v>
      </c>
      <c r="BK942" s="19" t="e">
        <f>VLOOKUP(AE942,ORGANOGRAMAES!$C$1:$N$6000,9,0)</f>
        <v>#N/A</v>
      </c>
      <c r="BL942" s="19" t="e">
        <f>VLOOKUP(AE942,ORGANOGRAMAES!$C$1:$N$6000,10,0)</f>
        <v>#N/A</v>
      </c>
      <c r="BM942" s="19" t="e">
        <f>VLOOKUP(AE942,ORGANOGRAMAES!$C$1:$N$6000,11,0)</f>
        <v>#N/A</v>
      </c>
      <c r="BN942" s="19" t="e">
        <f>VLOOKUP(AE942,ORGANOGRAMAES!$C$1:$N$6000,12,0)</f>
        <v>#N/A</v>
      </c>
      <c r="BP942" s="19" t="str">
        <f t="shared" si="263"/>
        <v>-</v>
      </c>
      <c r="BQ942" s="19" t="str">
        <f t="shared" si="264"/>
        <v>-</v>
      </c>
      <c r="BR942" s="19" t="str">
        <f t="shared" si="265"/>
        <v>-</v>
      </c>
      <c r="BS942" s="19" t="str">
        <f t="shared" si="266"/>
        <v>-</v>
      </c>
      <c r="BT942" s="19" t="str">
        <f t="shared" si="267"/>
        <v>-</v>
      </c>
      <c r="BU942" s="19" t="str">
        <f t="shared" si="268"/>
        <v>-</v>
      </c>
      <c r="BV942" s="19" t="str">
        <f t="shared" si="269"/>
        <v>-</v>
      </c>
      <c r="BW942" s="19" t="str">
        <f t="shared" si="270"/>
        <v>-</v>
      </c>
      <c r="BX942" s="19" t="str">
        <f t="shared" si="271"/>
        <v>-</v>
      </c>
      <c r="BY942" s="19" t="str">
        <f t="shared" si="272"/>
        <v>-</v>
      </c>
      <c r="BZ942" s="19" t="str">
        <f t="shared" si="273"/>
        <v>-</v>
      </c>
    </row>
    <row r="943" spans="1:78">
      <c r="A943" s="106" t="str">
        <f t="shared" si="274"/>
        <v>22.1.00.00.00.00.00</v>
      </c>
      <c r="B943" s="106">
        <f t="shared" si="275"/>
        <v>22</v>
      </c>
      <c r="C943" s="107" t="str">
        <f t="shared" si="276"/>
        <v>1</v>
      </c>
      <c r="D943" s="32" t="s">
        <v>7024</v>
      </c>
      <c r="E943" s="32" t="s">
        <v>7024</v>
      </c>
      <c r="F943" s="32" t="s">
        <v>7024</v>
      </c>
      <c r="G943" s="32" t="s">
        <v>7024</v>
      </c>
      <c r="H943" s="32" t="s">
        <v>7024</v>
      </c>
      <c r="I943" s="33"/>
      <c r="J943" s="17" t="s">
        <v>93</v>
      </c>
      <c r="K943" s="150" t="str">
        <f t="shared" si="277"/>
        <v>-</v>
      </c>
      <c r="L943" s="123"/>
      <c r="M943" s="123"/>
      <c r="N943" s="123"/>
      <c r="O943" s="123"/>
      <c r="P943" s="123"/>
      <c r="Q943" s="123"/>
      <c r="AC943" s="50" t="str">
        <f t="shared" si="279"/>
        <v>22.1</v>
      </c>
      <c r="AD943" s="19">
        <f t="shared" si="280"/>
        <v>922</v>
      </c>
      <c r="AE943" s="49" t="str">
        <f t="shared" si="278"/>
        <v>22.1922</v>
      </c>
      <c r="BD943" s="19" t="e">
        <f>VLOOKUP(AE943,ORGANOGRAMAES!$C$1:$N$6000,2,0)</f>
        <v>#N/A</v>
      </c>
      <c r="BE943" s="19" t="e">
        <f>VLOOKUP(AE943,ORGANOGRAMAES!$C$1:$N$6000,3,0)</f>
        <v>#N/A</v>
      </c>
      <c r="BF943" s="19" t="e">
        <f>VLOOKUP(AE943,ORGANOGRAMAES!$C$1:$N$6000,4,0)</f>
        <v>#N/A</v>
      </c>
      <c r="BG943" s="19" t="e">
        <f>VLOOKUP(AE943,ORGANOGRAMAES!$C$1:$N$6000,5,0)</f>
        <v>#N/A</v>
      </c>
      <c r="BH943" s="19" t="e">
        <f>VLOOKUP(AE943,ORGANOGRAMAES!$C$1:$N$6000,6,0)</f>
        <v>#N/A</v>
      </c>
      <c r="BI943" s="19" t="e">
        <f>VLOOKUP(AE943,ORGANOGRAMAES!$C$1:$N$6000,7,0)</f>
        <v>#N/A</v>
      </c>
      <c r="BJ943" s="19" t="e">
        <f>VLOOKUP(AE943,ORGANOGRAMAES!$C$1:$N$6000,8,0)</f>
        <v>#N/A</v>
      </c>
      <c r="BK943" s="19" t="e">
        <f>VLOOKUP(AE943,ORGANOGRAMAES!$C$1:$N$6000,9,0)</f>
        <v>#N/A</v>
      </c>
      <c r="BL943" s="19" t="e">
        <f>VLOOKUP(AE943,ORGANOGRAMAES!$C$1:$N$6000,10,0)</f>
        <v>#N/A</v>
      </c>
      <c r="BM943" s="19" t="e">
        <f>VLOOKUP(AE943,ORGANOGRAMAES!$C$1:$N$6000,11,0)</f>
        <v>#N/A</v>
      </c>
      <c r="BN943" s="19" t="e">
        <f>VLOOKUP(AE943,ORGANOGRAMAES!$C$1:$N$6000,12,0)</f>
        <v>#N/A</v>
      </c>
      <c r="BP943" s="19" t="str">
        <f t="shared" si="263"/>
        <v>-</v>
      </c>
      <c r="BQ943" s="19" t="str">
        <f t="shared" si="264"/>
        <v>-</v>
      </c>
      <c r="BR943" s="19" t="str">
        <f t="shared" si="265"/>
        <v>-</v>
      </c>
      <c r="BS943" s="19" t="str">
        <f t="shared" si="266"/>
        <v>-</v>
      </c>
      <c r="BT943" s="19" t="str">
        <f t="shared" si="267"/>
        <v>-</v>
      </c>
      <c r="BU943" s="19" t="str">
        <f t="shared" si="268"/>
        <v>-</v>
      </c>
      <c r="BV943" s="19" t="str">
        <f t="shared" si="269"/>
        <v>-</v>
      </c>
      <c r="BW943" s="19" t="str">
        <f t="shared" si="270"/>
        <v>-</v>
      </c>
      <c r="BX943" s="19" t="str">
        <f t="shared" si="271"/>
        <v>-</v>
      </c>
      <c r="BY943" s="19" t="str">
        <f t="shared" si="272"/>
        <v>-</v>
      </c>
      <c r="BZ943" s="19" t="str">
        <f t="shared" si="273"/>
        <v>-</v>
      </c>
    </row>
    <row r="944" spans="1:78">
      <c r="A944" s="106" t="str">
        <f t="shared" si="274"/>
        <v>22.1.00.00.00.00.00</v>
      </c>
      <c r="B944" s="106">
        <f t="shared" si="275"/>
        <v>22</v>
      </c>
      <c r="C944" s="107" t="str">
        <f t="shared" si="276"/>
        <v>1</v>
      </c>
      <c r="D944" s="32" t="s">
        <v>7024</v>
      </c>
      <c r="E944" s="32" t="s">
        <v>7024</v>
      </c>
      <c r="F944" s="32" t="s">
        <v>7024</v>
      </c>
      <c r="G944" s="32" t="s">
        <v>7024</v>
      </c>
      <c r="H944" s="32" t="s">
        <v>7024</v>
      </c>
      <c r="I944" s="33"/>
      <c r="J944" s="17" t="s">
        <v>93</v>
      </c>
      <c r="K944" s="150" t="str">
        <f t="shared" si="277"/>
        <v>-</v>
      </c>
      <c r="L944" s="123"/>
      <c r="M944" s="123"/>
      <c r="N944" s="123"/>
      <c r="O944" s="123"/>
      <c r="P944" s="123"/>
      <c r="Q944" s="123"/>
      <c r="AC944" s="50" t="str">
        <f t="shared" si="279"/>
        <v>22.1</v>
      </c>
      <c r="AD944" s="19">
        <f t="shared" si="280"/>
        <v>923</v>
      </c>
      <c r="AE944" s="49" t="str">
        <f t="shared" si="278"/>
        <v>22.1923</v>
      </c>
      <c r="BD944" s="19" t="e">
        <f>VLOOKUP(AE944,ORGANOGRAMAES!$C$1:$N$6000,2,0)</f>
        <v>#N/A</v>
      </c>
      <c r="BE944" s="19" t="e">
        <f>VLOOKUP(AE944,ORGANOGRAMAES!$C$1:$N$6000,3,0)</f>
        <v>#N/A</v>
      </c>
      <c r="BF944" s="19" t="e">
        <f>VLOOKUP(AE944,ORGANOGRAMAES!$C$1:$N$6000,4,0)</f>
        <v>#N/A</v>
      </c>
      <c r="BG944" s="19" t="e">
        <f>VLOOKUP(AE944,ORGANOGRAMAES!$C$1:$N$6000,5,0)</f>
        <v>#N/A</v>
      </c>
      <c r="BH944" s="19" t="e">
        <f>VLOOKUP(AE944,ORGANOGRAMAES!$C$1:$N$6000,6,0)</f>
        <v>#N/A</v>
      </c>
      <c r="BI944" s="19" t="e">
        <f>VLOOKUP(AE944,ORGANOGRAMAES!$C$1:$N$6000,7,0)</f>
        <v>#N/A</v>
      </c>
      <c r="BJ944" s="19" t="e">
        <f>VLOOKUP(AE944,ORGANOGRAMAES!$C$1:$N$6000,8,0)</f>
        <v>#N/A</v>
      </c>
      <c r="BK944" s="19" t="e">
        <f>VLOOKUP(AE944,ORGANOGRAMAES!$C$1:$N$6000,9,0)</f>
        <v>#N/A</v>
      </c>
      <c r="BL944" s="19" t="e">
        <f>VLOOKUP(AE944,ORGANOGRAMAES!$C$1:$N$6000,10,0)</f>
        <v>#N/A</v>
      </c>
      <c r="BM944" s="19" t="e">
        <f>VLOOKUP(AE944,ORGANOGRAMAES!$C$1:$N$6000,11,0)</f>
        <v>#N/A</v>
      </c>
      <c r="BN944" s="19" t="e">
        <f>VLOOKUP(AE944,ORGANOGRAMAES!$C$1:$N$6000,12,0)</f>
        <v>#N/A</v>
      </c>
      <c r="BP944" s="19" t="str">
        <f t="shared" si="263"/>
        <v>-</v>
      </c>
      <c r="BQ944" s="19" t="str">
        <f t="shared" si="264"/>
        <v>-</v>
      </c>
      <c r="BR944" s="19" t="str">
        <f t="shared" si="265"/>
        <v>-</v>
      </c>
      <c r="BS944" s="19" t="str">
        <f t="shared" si="266"/>
        <v>-</v>
      </c>
      <c r="BT944" s="19" t="str">
        <f t="shared" si="267"/>
        <v>-</v>
      </c>
      <c r="BU944" s="19" t="str">
        <f t="shared" si="268"/>
        <v>-</v>
      </c>
      <c r="BV944" s="19" t="str">
        <f t="shared" si="269"/>
        <v>-</v>
      </c>
      <c r="BW944" s="19" t="str">
        <f t="shared" si="270"/>
        <v>-</v>
      </c>
      <c r="BX944" s="19" t="str">
        <f t="shared" si="271"/>
        <v>-</v>
      </c>
      <c r="BY944" s="19" t="str">
        <f t="shared" si="272"/>
        <v>-</v>
      </c>
      <c r="BZ944" s="19" t="str">
        <f t="shared" si="273"/>
        <v>-</v>
      </c>
    </row>
    <row r="945" spans="1:78">
      <c r="A945" s="106" t="str">
        <f t="shared" si="274"/>
        <v>22.1.00.00.00.00.00</v>
      </c>
      <c r="B945" s="106">
        <f t="shared" si="275"/>
        <v>22</v>
      </c>
      <c r="C945" s="107" t="str">
        <f t="shared" si="276"/>
        <v>1</v>
      </c>
      <c r="D945" s="32" t="s">
        <v>7024</v>
      </c>
      <c r="E945" s="32" t="s">
        <v>7024</v>
      </c>
      <c r="F945" s="32" t="s">
        <v>7024</v>
      </c>
      <c r="G945" s="32" t="s">
        <v>7024</v>
      </c>
      <c r="H945" s="32" t="s">
        <v>7024</v>
      </c>
      <c r="I945" s="33"/>
      <c r="J945" s="17" t="s">
        <v>93</v>
      </c>
      <c r="K945" s="150" t="str">
        <f t="shared" si="277"/>
        <v>-</v>
      </c>
      <c r="L945" s="123"/>
      <c r="M945" s="123"/>
      <c r="N945" s="123"/>
      <c r="O945" s="123"/>
      <c r="P945" s="123"/>
      <c r="Q945" s="123"/>
      <c r="AC945" s="50" t="str">
        <f t="shared" si="279"/>
        <v>22.1</v>
      </c>
      <c r="AD945" s="19">
        <f t="shared" si="280"/>
        <v>924</v>
      </c>
      <c r="AE945" s="49" t="str">
        <f t="shared" si="278"/>
        <v>22.1924</v>
      </c>
      <c r="BD945" s="19" t="e">
        <f>VLOOKUP(AE945,ORGANOGRAMAES!$C$1:$N$6000,2,0)</f>
        <v>#N/A</v>
      </c>
      <c r="BE945" s="19" t="e">
        <f>VLOOKUP(AE945,ORGANOGRAMAES!$C$1:$N$6000,3,0)</f>
        <v>#N/A</v>
      </c>
      <c r="BF945" s="19" t="e">
        <f>VLOOKUP(AE945,ORGANOGRAMAES!$C$1:$N$6000,4,0)</f>
        <v>#N/A</v>
      </c>
      <c r="BG945" s="19" t="e">
        <f>VLOOKUP(AE945,ORGANOGRAMAES!$C$1:$N$6000,5,0)</f>
        <v>#N/A</v>
      </c>
      <c r="BH945" s="19" t="e">
        <f>VLOOKUP(AE945,ORGANOGRAMAES!$C$1:$N$6000,6,0)</f>
        <v>#N/A</v>
      </c>
      <c r="BI945" s="19" t="e">
        <f>VLOOKUP(AE945,ORGANOGRAMAES!$C$1:$N$6000,7,0)</f>
        <v>#N/A</v>
      </c>
      <c r="BJ945" s="19" t="e">
        <f>VLOOKUP(AE945,ORGANOGRAMAES!$C$1:$N$6000,8,0)</f>
        <v>#N/A</v>
      </c>
      <c r="BK945" s="19" t="e">
        <f>VLOOKUP(AE945,ORGANOGRAMAES!$C$1:$N$6000,9,0)</f>
        <v>#N/A</v>
      </c>
      <c r="BL945" s="19" t="e">
        <f>VLOOKUP(AE945,ORGANOGRAMAES!$C$1:$N$6000,10,0)</f>
        <v>#N/A</v>
      </c>
      <c r="BM945" s="19" t="e">
        <f>VLOOKUP(AE945,ORGANOGRAMAES!$C$1:$N$6000,11,0)</f>
        <v>#N/A</v>
      </c>
      <c r="BN945" s="19" t="e">
        <f>VLOOKUP(AE945,ORGANOGRAMAES!$C$1:$N$6000,12,0)</f>
        <v>#N/A</v>
      </c>
      <c r="BP945" s="19" t="str">
        <f t="shared" si="263"/>
        <v>-</v>
      </c>
      <c r="BQ945" s="19" t="str">
        <f t="shared" si="264"/>
        <v>-</v>
      </c>
      <c r="BR945" s="19" t="str">
        <f t="shared" si="265"/>
        <v>-</v>
      </c>
      <c r="BS945" s="19" t="str">
        <f t="shared" si="266"/>
        <v>-</v>
      </c>
      <c r="BT945" s="19" t="str">
        <f t="shared" si="267"/>
        <v>-</v>
      </c>
      <c r="BU945" s="19" t="str">
        <f t="shared" si="268"/>
        <v>-</v>
      </c>
      <c r="BV945" s="19" t="str">
        <f t="shared" si="269"/>
        <v>-</v>
      </c>
      <c r="BW945" s="19" t="str">
        <f t="shared" si="270"/>
        <v>-</v>
      </c>
      <c r="BX945" s="19" t="str">
        <f t="shared" si="271"/>
        <v>-</v>
      </c>
      <c r="BY945" s="19" t="str">
        <f t="shared" si="272"/>
        <v>-</v>
      </c>
      <c r="BZ945" s="19" t="str">
        <f t="shared" si="273"/>
        <v>-</v>
      </c>
    </row>
    <row r="946" spans="1:78">
      <c r="A946" s="106" t="str">
        <f t="shared" si="274"/>
        <v>22.1.00.00.00.00.00</v>
      </c>
      <c r="B946" s="106">
        <f t="shared" si="275"/>
        <v>22</v>
      </c>
      <c r="C946" s="107" t="str">
        <f t="shared" si="276"/>
        <v>1</v>
      </c>
      <c r="D946" s="32" t="s">
        <v>7024</v>
      </c>
      <c r="E946" s="32" t="s">
        <v>7024</v>
      </c>
      <c r="F946" s="32" t="s">
        <v>7024</v>
      </c>
      <c r="G946" s="32" t="s">
        <v>7024</v>
      </c>
      <c r="H946" s="32" t="s">
        <v>7024</v>
      </c>
      <c r="I946" s="33"/>
      <c r="J946" s="17" t="s">
        <v>93</v>
      </c>
      <c r="K946" s="150" t="str">
        <f t="shared" si="277"/>
        <v>-</v>
      </c>
      <c r="L946" s="123"/>
      <c r="M946" s="123"/>
      <c r="N946" s="123"/>
      <c r="O946" s="123"/>
      <c r="P946" s="123"/>
      <c r="Q946" s="123"/>
      <c r="AC946" s="50" t="str">
        <f t="shared" si="279"/>
        <v>22.1</v>
      </c>
      <c r="AD946" s="19">
        <f t="shared" si="280"/>
        <v>925</v>
      </c>
      <c r="AE946" s="49" t="str">
        <f t="shared" si="278"/>
        <v>22.1925</v>
      </c>
      <c r="BD946" s="19" t="e">
        <f>VLOOKUP(AE946,ORGANOGRAMAES!$C$1:$N$6000,2,0)</f>
        <v>#N/A</v>
      </c>
      <c r="BE946" s="19" t="e">
        <f>VLOOKUP(AE946,ORGANOGRAMAES!$C$1:$N$6000,3,0)</f>
        <v>#N/A</v>
      </c>
      <c r="BF946" s="19" t="e">
        <f>VLOOKUP(AE946,ORGANOGRAMAES!$C$1:$N$6000,4,0)</f>
        <v>#N/A</v>
      </c>
      <c r="BG946" s="19" t="e">
        <f>VLOOKUP(AE946,ORGANOGRAMAES!$C$1:$N$6000,5,0)</f>
        <v>#N/A</v>
      </c>
      <c r="BH946" s="19" t="e">
        <f>VLOOKUP(AE946,ORGANOGRAMAES!$C$1:$N$6000,6,0)</f>
        <v>#N/A</v>
      </c>
      <c r="BI946" s="19" t="e">
        <f>VLOOKUP(AE946,ORGANOGRAMAES!$C$1:$N$6000,7,0)</f>
        <v>#N/A</v>
      </c>
      <c r="BJ946" s="19" t="e">
        <f>VLOOKUP(AE946,ORGANOGRAMAES!$C$1:$N$6000,8,0)</f>
        <v>#N/A</v>
      </c>
      <c r="BK946" s="19" t="e">
        <f>VLOOKUP(AE946,ORGANOGRAMAES!$C$1:$N$6000,9,0)</f>
        <v>#N/A</v>
      </c>
      <c r="BL946" s="19" t="e">
        <f>VLOOKUP(AE946,ORGANOGRAMAES!$C$1:$N$6000,10,0)</f>
        <v>#N/A</v>
      </c>
      <c r="BM946" s="19" t="e">
        <f>VLOOKUP(AE946,ORGANOGRAMAES!$C$1:$N$6000,11,0)</f>
        <v>#N/A</v>
      </c>
      <c r="BN946" s="19" t="e">
        <f>VLOOKUP(AE946,ORGANOGRAMAES!$C$1:$N$6000,12,0)</f>
        <v>#N/A</v>
      </c>
      <c r="BP946" s="19" t="str">
        <f t="shared" si="263"/>
        <v>-</v>
      </c>
      <c r="BQ946" s="19" t="str">
        <f t="shared" si="264"/>
        <v>-</v>
      </c>
      <c r="BR946" s="19" t="str">
        <f t="shared" si="265"/>
        <v>-</v>
      </c>
      <c r="BS946" s="19" t="str">
        <f t="shared" si="266"/>
        <v>-</v>
      </c>
      <c r="BT946" s="19" t="str">
        <f t="shared" si="267"/>
        <v>-</v>
      </c>
      <c r="BU946" s="19" t="str">
        <f t="shared" si="268"/>
        <v>-</v>
      </c>
      <c r="BV946" s="19" t="str">
        <f t="shared" si="269"/>
        <v>-</v>
      </c>
      <c r="BW946" s="19" t="str">
        <f t="shared" si="270"/>
        <v>-</v>
      </c>
      <c r="BX946" s="19" t="str">
        <f t="shared" si="271"/>
        <v>-</v>
      </c>
      <c r="BY946" s="19" t="str">
        <f t="shared" si="272"/>
        <v>-</v>
      </c>
      <c r="BZ946" s="19" t="str">
        <f t="shared" si="273"/>
        <v>-</v>
      </c>
    </row>
    <row r="947" spans="1:78">
      <c r="A947" s="106" t="str">
        <f t="shared" si="274"/>
        <v>22.1.00.00.00.00.00</v>
      </c>
      <c r="B947" s="106">
        <f t="shared" si="275"/>
        <v>22</v>
      </c>
      <c r="C947" s="107" t="str">
        <f t="shared" si="276"/>
        <v>1</v>
      </c>
      <c r="D947" s="32" t="s">
        <v>7024</v>
      </c>
      <c r="E947" s="32" t="s">
        <v>7024</v>
      </c>
      <c r="F947" s="32" t="s">
        <v>7024</v>
      </c>
      <c r="G947" s="32" t="s">
        <v>7024</v>
      </c>
      <c r="H947" s="32" t="s">
        <v>7024</v>
      </c>
      <c r="I947" s="33"/>
      <c r="J947" s="17" t="s">
        <v>93</v>
      </c>
      <c r="K947" s="150" t="str">
        <f t="shared" si="277"/>
        <v>-</v>
      </c>
      <c r="L947" s="123"/>
      <c r="M947" s="123"/>
      <c r="N947" s="123"/>
      <c r="O947" s="123"/>
      <c r="P947" s="123"/>
      <c r="Q947" s="123"/>
      <c r="AC947" s="50" t="str">
        <f t="shared" si="279"/>
        <v>22.1</v>
      </c>
      <c r="AD947" s="19">
        <f t="shared" si="280"/>
        <v>926</v>
      </c>
      <c r="AE947" s="49" t="str">
        <f t="shared" si="278"/>
        <v>22.1926</v>
      </c>
      <c r="BD947" s="19" t="e">
        <f>VLOOKUP(AE947,ORGANOGRAMAES!$C$1:$N$6000,2,0)</f>
        <v>#N/A</v>
      </c>
      <c r="BE947" s="19" t="e">
        <f>VLOOKUP(AE947,ORGANOGRAMAES!$C$1:$N$6000,3,0)</f>
        <v>#N/A</v>
      </c>
      <c r="BF947" s="19" t="e">
        <f>VLOOKUP(AE947,ORGANOGRAMAES!$C$1:$N$6000,4,0)</f>
        <v>#N/A</v>
      </c>
      <c r="BG947" s="19" t="e">
        <f>VLOOKUP(AE947,ORGANOGRAMAES!$C$1:$N$6000,5,0)</f>
        <v>#N/A</v>
      </c>
      <c r="BH947" s="19" t="e">
        <f>VLOOKUP(AE947,ORGANOGRAMAES!$C$1:$N$6000,6,0)</f>
        <v>#N/A</v>
      </c>
      <c r="BI947" s="19" t="e">
        <f>VLOOKUP(AE947,ORGANOGRAMAES!$C$1:$N$6000,7,0)</f>
        <v>#N/A</v>
      </c>
      <c r="BJ947" s="19" t="e">
        <f>VLOOKUP(AE947,ORGANOGRAMAES!$C$1:$N$6000,8,0)</f>
        <v>#N/A</v>
      </c>
      <c r="BK947" s="19" t="e">
        <f>VLOOKUP(AE947,ORGANOGRAMAES!$C$1:$N$6000,9,0)</f>
        <v>#N/A</v>
      </c>
      <c r="BL947" s="19" t="e">
        <f>VLOOKUP(AE947,ORGANOGRAMAES!$C$1:$N$6000,10,0)</f>
        <v>#N/A</v>
      </c>
      <c r="BM947" s="19" t="e">
        <f>VLOOKUP(AE947,ORGANOGRAMAES!$C$1:$N$6000,11,0)</f>
        <v>#N/A</v>
      </c>
      <c r="BN947" s="19" t="e">
        <f>VLOOKUP(AE947,ORGANOGRAMAES!$C$1:$N$6000,12,0)</f>
        <v>#N/A</v>
      </c>
      <c r="BP947" s="19" t="str">
        <f t="shared" si="263"/>
        <v>-</v>
      </c>
      <c r="BQ947" s="19" t="str">
        <f t="shared" si="264"/>
        <v>-</v>
      </c>
      <c r="BR947" s="19" t="str">
        <f t="shared" si="265"/>
        <v>-</v>
      </c>
      <c r="BS947" s="19" t="str">
        <f t="shared" si="266"/>
        <v>-</v>
      </c>
      <c r="BT947" s="19" t="str">
        <f t="shared" si="267"/>
        <v>-</v>
      </c>
      <c r="BU947" s="19" t="str">
        <f t="shared" si="268"/>
        <v>-</v>
      </c>
      <c r="BV947" s="19" t="str">
        <f t="shared" si="269"/>
        <v>-</v>
      </c>
      <c r="BW947" s="19" t="str">
        <f t="shared" si="270"/>
        <v>-</v>
      </c>
      <c r="BX947" s="19" t="str">
        <f t="shared" si="271"/>
        <v>-</v>
      </c>
      <c r="BY947" s="19" t="str">
        <f t="shared" si="272"/>
        <v>-</v>
      </c>
      <c r="BZ947" s="19" t="str">
        <f t="shared" si="273"/>
        <v>-</v>
      </c>
    </row>
    <row r="948" spans="1:78">
      <c r="A948" s="106" t="str">
        <f t="shared" si="274"/>
        <v>22.1.00.00.00.00.00</v>
      </c>
      <c r="B948" s="106">
        <f t="shared" si="275"/>
        <v>22</v>
      </c>
      <c r="C948" s="107" t="str">
        <f t="shared" si="276"/>
        <v>1</v>
      </c>
      <c r="D948" s="32" t="s">
        <v>7024</v>
      </c>
      <c r="E948" s="32" t="s">
        <v>7024</v>
      </c>
      <c r="F948" s="32" t="s">
        <v>7024</v>
      </c>
      <c r="G948" s="32" t="s">
        <v>7024</v>
      </c>
      <c r="H948" s="32" t="s">
        <v>7024</v>
      </c>
      <c r="I948" s="33"/>
      <c r="J948" s="17" t="s">
        <v>93</v>
      </c>
      <c r="K948" s="150" t="str">
        <f t="shared" si="277"/>
        <v>-</v>
      </c>
      <c r="L948" s="123"/>
      <c r="M948" s="123"/>
      <c r="N948" s="123"/>
      <c r="O948" s="123"/>
      <c r="P948" s="123"/>
      <c r="Q948" s="123"/>
      <c r="AC948" s="50" t="str">
        <f t="shared" si="279"/>
        <v>22.1</v>
      </c>
      <c r="AD948" s="19">
        <f t="shared" si="280"/>
        <v>927</v>
      </c>
      <c r="AE948" s="49" t="str">
        <f t="shared" si="278"/>
        <v>22.1927</v>
      </c>
      <c r="BD948" s="19" t="e">
        <f>VLOOKUP(AE948,ORGANOGRAMAES!$C$1:$N$6000,2,0)</f>
        <v>#N/A</v>
      </c>
      <c r="BE948" s="19" t="e">
        <f>VLOOKUP(AE948,ORGANOGRAMAES!$C$1:$N$6000,3,0)</f>
        <v>#N/A</v>
      </c>
      <c r="BF948" s="19" t="e">
        <f>VLOOKUP(AE948,ORGANOGRAMAES!$C$1:$N$6000,4,0)</f>
        <v>#N/A</v>
      </c>
      <c r="BG948" s="19" t="e">
        <f>VLOOKUP(AE948,ORGANOGRAMAES!$C$1:$N$6000,5,0)</f>
        <v>#N/A</v>
      </c>
      <c r="BH948" s="19" t="e">
        <f>VLOOKUP(AE948,ORGANOGRAMAES!$C$1:$N$6000,6,0)</f>
        <v>#N/A</v>
      </c>
      <c r="BI948" s="19" t="e">
        <f>VLOOKUP(AE948,ORGANOGRAMAES!$C$1:$N$6000,7,0)</f>
        <v>#N/A</v>
      </c>
      <c r="BJ948" s="19" t="e">
        <f>VLOOKUP(AE948,ORGANOGRAMAES!$C$1:$N$6000,8,0)</f>
        <v>#N/A</v>
      </c>
      <c r="BK948" s="19" t="e">
        <f>VLOOKUP(AE948,ORGANOGRAMAES!$C$1:$N$6000,9,0)</f>
        <v>#N/A</v>
      </c>
      <c r="BL948" s="19" t="e">
        <f>VLOOKUP(AE948,ORGANOGRAMAES!$C$1:$N$6000,10,0)</f>
        <v>#N/A</v>
      </c>
      <c r="BM948" s="19" t="e">
        <f>VLOOKUP(AE948,ORGANOGRAMAES!$C$1:$N$6000,11,0)</f>
        <v>#N/A</v>
      </c>
      <c r="BN948" s="19" t="e">
        <f>VLOOKUP(AE948,ORGANOGRAMAES!$C$1:$N$6000,12,0)</f>
        <v>#N/A</v>
      </c>
      <c r="BP948" s="19" t="str">
        <f t="shared" si="263"/>
        <v>-</v>
      </c>
      <c r="BQ948" s="19" t="str">
        <f t="shared" si="264"/>
        <v>-</v>
      </c>
      <c r="BR948" s="19" t="str">
        <f t="shared" si="265"/>
        <v>-</v>
      </c>
      <c r="BS948" s="19" t="str">
        <f t="shared" si="266"/>
        <v>-</v>
      </c>
      <c r="BT948" s="19" t="str">
        <f t="shared" si="267"/>
        <v>-</v>
      </c>
      <c r="BU948" s="19" t="str">
        <f t="shared" si="268"/>
        <v>-</v>
      </c>
      <c r="BV948" s="19" t="str">
        <f t="shared" si="269"/>
        <v>-</v>
      </c>
      <c r="BW948" s="19" t="str">
        <f t="shared" si="270"/>
        <v>-</v>
      </c>
      <c r="BX948" s="19" t="str">
        <f t="shared" si="271"/>
        <v>-</v>
      </c>
      <c r="BY948" s="19" t="str">
        <f t="shared" si="272"/>
        <v>-</v>
      </c>
      <c r="BZ948" s="19" t="str">
        <f t="shared" si="273"/>
        <v>-</v>
      </c>
    </row>
    <row r="949" spans="1:78">
      <c r="A949" s="106" t="str">
        <f t="shared" si="274"/>
        <v>22.1.00.00.00.00.00</v>
      </c>
      <c r="B949" s="106">
        <f t="shared" si="275"/>
        <v>22</v>
      </c>
      <c r="C949" s="107" t="str">
        <f t="shared" si="276"/>
        <v>1</v>
      </c>
      <c r="D949" s="32" t="s">
        <v>7024</v>
      </c>
      <c r="E949" s="32" t="s">
        <v>7024</v>
      </c>
      <c r="F949" s="32" t="s">
        <v>7024</v>
      </c>
      <c r="G949" s="32" t="s">
        <v>7024</v>
      </c>
      <c r="H949" s="32" t="s">
        <v>7024</v>
      </c>
      <c r="I949" s="33"/>
      <c r="J949" s="17" t="s">
        <v>93</v>
      </c>
      <c r="K949" s="150" t="str">
        <f t="shared" si="277"/>
        <v>-</v>
      </c>
      <c r="L949" s="123"/>
      <c r="M949" s="123"/>
      <c r="N949" s="123"/>
      <c r="O949" s="123"/>
      <c r="P949" s="123"/>
      <c r="Q949" s="123"/>
      <c r="AC949" s="50" t="str">
        <f t="shared" si="279"/>
        <v>22.1</v>
      </c>
      <c r="AD949" s="19">
        <f t="shared" si="280"/>
        <v>928</v>
      </c>
      <c r="AE949" s="49" t="str">
        <f t="shared" si="278"/>
        <v>22.1928</v>
      </c>
      <c r="BD949" s="19" t="e">
        <f>VLOOKUP(AE949,ORGANOGRAMAES!$C$1:$N$6000,2,0)</f>
        <v>#N/A</v>
      </c>
      <c r="BE949" s="19" t="e">
        <f>VLOOKUP(AE949,ORGANOGRAMAES!$C$1:$N$6000,3,0)</f>
        <v>#N/A</v>
      </c>
      <c r="BF949" s="19" t="e">
        <f>VLOOKUP(AE949,ORGANOGRAMAES!$C$1:$N$6000,4,0)</f>
        <v>#N/A</v>
      </c>
      <c r="BG949" s="19" t="e">
        <f>VLOOKUP(AE949,ORGANOGRAMAES!$C$1:$N$6000,5,0)</f>
        <v>#N/A</v>
      </c>
      <c r="BH949" s="19" t="e">
        <f>VLOOKUP(AE949,ORGANOGRAMAES!$C$1:$N$6000,6,0)</f>
        <v>#N/A</v>
      </c>
      <c r="BI949" s="19" t="e">
        <f>VLOOKUP(AE949,ORGANOGRAMAES!$C$1:$N$6000,7,0)</f>
        <v>#N/A</v>
      </c>
      <c r="BJ949" s="19" t="e">
        <f>VLOOKUP(AE949,ORGANOGRAMAES!$C$1:$N$6000,8,0)</f>
        <v>#N/A</v>
      </c>
      <c r="BK949" s="19" t="e">
        <f>VLOOKUP(AE949,ORGANOGRAMAES!$C$1:$N$6000,9,0)</f>
        <v>#N/A</v>
      </c>
      <c r="BL949" s="19" t="e">
        <f>VLOOKUP(AE949,ORGANOGRAMAES!$C$1:$N$6000,10,0)</f>
        <v>#N/A</v>
      </c>
      <c r="BM949" s="19" t="e">
        <f>VLOOKUP(AE949,ORGANOGRAMAES!$C$1:$N$6000,11,0)</f>
        <v>#N/A</v>
      </c>
      <c r="BN949" s="19" t="e">
        <f>VLOOKUP(AE949,ORGANOGRAMAES!$C$1:$N$6000,12,0)</f>
        <v>#N/A</v>
      </c>
      <c r="BP949" s="19" t="str">
        <f t="shared" si="263"/>
        <v>-</v>
      </c>
      <c r="BQ949" s="19" t="str">
        <f t="shared" si="264"/>
        <v>-</v>
      </c>
      <c r="BR949" s="19" t="str">
        <f t="shared" si="265"/>
        <v>-</v>
      </c>
      <c r="BS949" s="19" t="str">
        <f t="shared" si="266"/>
        <v>-</v>
      </c>
      <c r="BT949" s="19" t="str">
        <f t="shared" si="267"/>
        <v>-</v>
      </c>
      <c r="BU949" s="19" t="str">
        <f t="shared" si="268"/>
        <v>-</v>
      </c>
      <c r="BV949" s="19" t="str">
        <f t="shared" si="269"/>
        <v>-</v>
      </c>
      <c r="BW949" s="19" t="str">
        <f t="shared" si="270"/>
        <v>-</v>
      </c>
      <c r="BX949" s="19" t="str">
        <f t="shared" si="271"/>
        <v>-</v>
      </c>
      <c r="BY949" s="19" t="str">
        <f t="shared" si="272"/>
        <v>-</v>
      </c>
      <c r="BZ949" s="19" t="str">
        <f t="shared" si="273"/>
        <v>-</v>
      </c>
    </row>
    <row r="950" spans="1:78">
      <c r="A950" s="106" t="str">
        <f t="shared" si="274"/>
        <v>22.1.00.00.00.00.00</v>
      </c>
      <c r="B950" s="106">
        <f t="shared" si="275"/>
        <v>22</v>
      </c>
      <c r="C950" s="107" t="str">
        <f t="shared" si="276"/>
        <v>1</v>
      </c>
      <c r="D950" s="32" t="s">
        <v>7024</v>
      </c>
      <c r="E950" s="32" t="s">
        <v>7024</v>
      </c>
      <c r="F950" s="32" t="s">
        <v>7024</v>
      </c>
      <c r="G950" s="32" t="s">
        <v>7024</v>
      </c>
      <c r="H950" s="32" t="s">
        <v>7024</v>
      </c>
      <c r="I950" s="33"/>
      <c r="J950" s="17" t="s">
        <v>93</v>
      </c>
      <c r="K950" s="150" t="str">
        <f t="shared" si="277"/>
        <v>-</v>
      </c>
      <c r="L950" s="123"/>
      <c r="M950" s="123"/>
      <c r="N950" s="123"/>
      <c r="O950" s="123"/>
      <c r="P950" s="123"/>
      <c r="Q950" s="123"/>
      <c r="AC950" s="50" t="str">
        <f t="shared" si="279"/>
        <v>22.1</v>
      </c>
      <c r="AD950" s="19">
        <f t="shared" si="280"/>
        <v>929</v>
      </c>
      <c r="AE950" s="49" t="str">
        <f t="shared" si="278"/>
        <v>22.1929</v>
      </c>
      <c r="BD950" s="19" t="e">
        <f>VLOOKUP(AE950,ORGANOGRAMAES!$C$1:$N$6000,2,0)</f>
        <v>#N/A</v>
      </c>
      <c r="BE950" s="19" t="e">
        <f>VLOOKUP(AE950,ORGANOGRAMAES!$C$1:$N$6000,3,0)</f>
        <v>#N/A</v>
      </c>
      <c r="BF950" s="19" t="e">
        <f>VLOOKUP(AE950,ORGANOGRAMAES!$C$1:$N$6000,4,0)</f>
        <v>#N/A</v>
      </c>
      <c r="BG950" s="19" t="e">
        <f>VLOOKUP(AE950,ORGANOGRAMAES!$C$1:$N$6000,5,0)</f>
        <v>#N/A</v>
      </c>
      <c r="BH950" s="19" t="e">
        <f>VLOOKUP(AE950,ORGANOGRAMAES!$C$1:$N$6000,6,0)</f>
        <v>#N/A</v>
      </c>
      <c r="BI950" s="19" t="e">
        <f>VLOOKUP(AE950,ORGANOGRAMAES!$C$1:$N$6000,7,0)</f>
        <v>#N/A</v>
      </c>
      <c r="BJ950" s="19" t="e">
        <f>VLOOKUP(AE950,ORGANOGRAMAES!$C$1:$N$6000,8,0)</f>
        <v>#N/A</v>
      </c>
      <c r="BK950" s="19" t="e">
        <f>VLOOKUP(AE950,ORGANOGRAMAES!$C$1:$N$6000,9,0)</f>
        <v>#N/A</v>
      </c>
      <c r="BL950" s="19" t="e">
        <f>VLOOKUP(AE950,ORGANOGRAMAES!$C$1:$N$6000,10,0)</f>
        <v>#N/A</v>
      </c>
      <c r="BM950" s="19" t="e">
        <f>VLOOKUP(AE950,ORGANOGRAMAES!$C$1:$N$6000,11,0)</f>
        <v>#N/A</v>
      </c>
      <c r="BN950" s="19" t="e">
        <f>VLOOKUP(AE950,ORGANOGRAMAES!$C$1:$N$6000,12,0)</f>
        <v>#N/A</v>
      </c>
      <c r="BP950" s="19" t="str">
        <f t="shared" si="263"/>
        <v>-</v>
      </c>
      <c r="BQ950" s="19" t="str">
        <f t="shared" si="264"/>
        <v>-</v>
      </c>
      <c r="BR950" s="19" t="str">
        <f t="shared" si="265"/>
        <v>-</v>
      </c>
      <c r="BS950" s="19" t="str">
        <f t="shared" si="266"/>
        <v>-</v>
      </c>
      <c r="BT950" s="19" t="str">
        <f t="shared" si="267"/>
        <v>-</v>
      </c>
      <c r="BU950" s="19" t="str">
        <f t="shared" si="268"/>
        <v>-</v>
      </c>
      <c r="BV950" s="19" t="str">
        <f t="shared" si="269"/>
        <v>-</v>
      </c>
      <c r="BW950" s="19" t="str">
        <f t="shared" si="270"/>
        <v>-</v>
      </c>
      <c r="BX950" s="19" t="str">
        <f t="shared" si="271"/>
        <v>-</v>
      </c>
      <c r="BY950" s="19" t="str">
        <f t="shared" si="272"/>
        <v>-</v>
      </c>
      <c r="BZ950" s="19" t="str">
        <f t="shared" si="273"/>
        <v>-</v>
      </c>
    </row>
    <row r="951" spans="1:78">
      <c r="A951" s="106" t="str">
        <f t="shared" si="274"/>
        <v>22.1.00.00.00.00.00</v>
      </c>
      <c r="B951" s="106">
        <f t="shared" si="275"/>
        <v>22</v>
      </c>
      <c r="C951" s="107" t="str">
        <f t="shared" si="276"/>
        <v>1</v>
      </c>
      <c r="D951" s="32" t="s">
        <v>7024</v>
      </c>
      <c r="E951" s="32" t="s">
        <v>7024</v>
      </c>
      <c r="F951" s="32" t="s">
        <v>7024</v>
      </c>
      <c r="G951" s="32" t="s">
        <v>7024</v>
      </c>
      <c r="H951" s="32" t="s">
        <v>7024</v>
      </c>
      <c r="I951" s="33"/>
      <c r="J951" s="17" t="s">
        <v>93</v>
      </c>
      <c r="K951" s="150" t="str">
        <f t="shared" si="277"/>
        <v>-</v>
      </c>
      <c r="L951" s="123"/>
      <c r="M951" s="123"/>
      <c r="N951" s="123"/>
      <c r="O951" s="123"/>
      <c r="P951" s="123"/>
      <c r="Q951" s="123"/>
      <c r="AC951" s="50" t="str">
        <f t="shared" si="279"/>
        <v>22.1</v>
      </c>
      <c r="AD951" s="19">
        <f t="shared" si="280"/>
        <v>930</v>
      </c>
      <c r="AE951" s="49" t="str">
        <f t="shared" si="278"/>
        <v>22.1930</v>
      </c>
      <c r="BD951" s="19" t="e">
        <f>VLOOKUP(AE951,ORGANOGRAMAES!$C$1:$N$6000,2,0)</f>
        <v>#N/A</v>
      </c>
      <c r="BE951" s="19" t="e">
        <f>VLOOKUP(AE951,ORGANOGRAMAES!$C$1:$N$6000,3,0)</f>
        <v>#N/A</v>
      </c>
      <c r="BF951" s="19" t="e">
        <f>VLOOKUP(AE951,ORGANOGRAMAES!$C$1:$N$6000,4,0)</f>
        <v>#N/A</v>
      </c>
      <c r="BG951" s="19" t="e">
        <f>VLOOKUP(AE951,ORGANOGRAMAES!$C$1:$N$6000,5,0)</f>
        <v>#N/A</v>
      </c>
      <c r="BH951" s="19" t="e">
        <f>VLOOKUP(AE951,ORGANOGRAMAES!$C$1:$N$6000,6,0)</f>
        <v>#N/A</v>
      </c>
      <c r="BI951" s="19" t="e">
        <f>VLOOKUP(AE951,ORGANOGRAMAES!$C$1:$N$6000,7,0)</f>
        <v>#N/A</v>
      </c>
      <c r="BJ951" s="19" t="e">
        <f>VLOOKUP(AE951,ORGANOGRAMAES!$C$1:$N$6000,8,0)</f>
        <v>#N/A</v>
      </c>
      <c r="BK951" s="19" t="e">
        <f>VLOOKUP(AE951,ORGANOGRAMAES!$C$1:$N$6000,9,0)</f>
        <v>#N/A</v>
      </c>
      <c r="BL951" s="19" t="e">
        <f>VLOOKUP(AE951,ORGANOGRAMAES!$C$1:$N$6000,10,0)</f>
        <v>#N/A</v>
      </c>
      <c r="BM951" s="19" t="e">
        <f>VLOOKUP(AE951,ORGANOGRAMAES!$C$1:$N$6000,11,0)</f>
        <v>#N/A</v>
      </c>
      <c r="BN951" s="19" t="e">
        <f>VLOOKUP(AE951,ORGANOGRAMAES!$C$1:$N$6000,12,0)</f>
        <v>#N/A</v>
      </c>
      <c r="BP951" s="19" t="str">
        <f t="shared" si="263"/>
        <v>-</v>
      </c>
      <c r="BQ951" s="19" t="str">
        <f t="shared" si="264"/>
        <v>-</v>
      </c>
      <c r="BR951" s="19" t="str">
        <f t="shared" si="265"/>
        <v>-</v>
      </c>
      <c r="BS951" s="19" t="str">
        <f t="shared" si="266"/>
        <v>-</v>
      </c>
      <c r="BT951" s="19" t="str">
        <f t="shared" si="267"/>
        <v>-</v>
      </c>
      <c r="BU951" s="19" t="str">
        <f t="shared" si="268"/>
        <v>-</v>
      </c>
      <c r="BV951" s="19" t="str">
        <f t="shared" si="269"/>
        <v>-</v>
      </c>
      <c r="BW951" s="19" t="str">
        <f t="shared" si="270"/>
        <v>-</v>
      </c>
      <c r="BX951" s="19" t="str">
        <f t="shared" si="271"/>
        <v>-</v>
      </c>
      <c r="BY951" s="19" t="str">
        <f t="shared" si="272"/>
        <v>-</v>
      </c>
      <c r="BZ951" s="19" t="str">
        <f t="shared" si="273"/>
        <v>-</v>
      </c>
    </row>
    <row r="952" spans="1:78">
      <c r="A952" s="106" t="str">
        <f t="shared" si="274"/>
        <v>22.1.00.00.00.00.00</v>
      </c>
      <c r="B952" s="106">
        <f t="shared" si="275"/>
        <v>22</v>
      </c>
      <c r="C952" s="107" t="str">
        <f t="shared" si="276"/>
        <v>1</v>
      </c>
      <c r="D952" s="32" t="s">
        <v>7024</v>
      </c>
      <c r="E952" s="32" t="s">
        <v>7024</v>
      </c>
      <c r="F952" s="32" t="s">
        <v>7024</v>
      </c>
      <c r="G952" s="32" t="s">
        <v>7024</v>
      </c>
      <c r="H952" s="32" t="s">
        <v>7024</v>
      </c>
      <c r="I952" s="33"/>
      <c r="J952" s="17" t="s">
        <v>93</v>
      </c>
      <c r="K952" s="150" t="str">
        <f t="shared" si="277"/>
        <v>-</v>
      </c>
      <c r="L952" s="123"/>
      <c r="M952" s="123"/>
      <c r="N952" s="123"/>
      <c r="O952" s="123"/>
      <c r="P952" s="123"/>
      <c r="Q952" s="123"/>
      <c r="AC952" s="50" t="str">
        <f t="shared" si="279"/>
        <v>22.1</v>
      </c>
      <c r="AD952" s="19">
        <f t="shared" si="280"/>
        <v>931</v>
      </c>
      <c r="AE952" s="49" t="str">
        <f t="shared" si="278"/>
        <v>22.1931</v>
      </c>
      <c r="BD952" s="19" t="e">
        <f>VLOOKUP(AE952,ORGANOGRAMAES!$C$1:$N$6000,2,0)</f>
        <v>#N/A</v>
      </c>
      <c r="BE952" s="19" t="e">
        <f>VLOOKUP(AE952,ORGANOGRAMAES!$C$1:$N$6000,3,0)</f>
        <v>#N/A</v>
      </c>
      <c r="BF952" s="19" t="e">
        <f>VLOOKUP(AE952,ORGANOGRAMAES!$C$1:$N$6000,4,0)</f>
        <v>#N/A</v>
      </c>
      <c r="BG952" s="19" t="e">
        <f>VLOOKUP(AE952,ORGANOGRAMAES!$C$1:$N$6000,5,0)</f>
        <v>#N/A</v>
      </c>
      <c r="BH952" s="19" t="e">
        <f>VLOOKUP(AE952,ORGANOGRAMAES!$C$1:$N$6000,6,0)</f>
        <v>#N/A</v>
      </c>
      <c r="BI952" s="19" t="e">
        <f>VLOOKUP(AE952,ORGANOGRAMAES!$C$1:$N$6000,7,0)</f>
        <v>#N/A</v>
      </c>
      <c r="BJ952" s="19" t="e">
        <f>VLOOKUP(AE952,ORGANOGRAMAES!$C$1:$N$6000,8,0)</f>
        <v>#N/A</v>
      </c>
      <c r="BK952" s="19" t="e">
        <f>VLOOKUP(AE952,ORGANOGRAMAES!$C$1:$N$6000,9,0)</f>
        <v>#N/A</v>
      </c>
      <c r="BL952" s="19" t="e">
        <f>VLOOKUP(AE952,ORGANOGRAMAES!$C$1:$N$6000,10,0)</f>
        <v>#N/A</v>
      </c>
      <c r="BM952" s="19" t="e">
        <f>VLOOKUP(AE952,ORGANOGRAMAES!$C$1:$N$6000,11,0)</f>
        <v>#N/A</v>
      </c>
      <c r="BN952" s="19" t="e">
        <f>VLOOKUP(AE952,ORGANOGRAMAES!$C$1:$N$6000,12,0)</f>
        <v>#N/A</v>
      </c>
      <c r="BP952" s="19" t="str">
        <f t="shared" si="263"/>
        <v>-</v>
      </c>
      <c r="BQ952" s="19" t="str">
        <f t="shared" si="264"/>
        <v>-</v>
      </c>
      <c r="BR952" s="19" t="str">
        <f t="shared" si="265"/>
        <v>-</v>
      </c>
      <c r="BS952" s="19" t="str">
        <f t="shared" si="266"/>
        <v>-</v>
      </c>
      <c r="BT952" s="19" t="str">
        <f t="shared" si="267"/>
        <v>-</v>
      </c>
      <c r="BU952" s="19" t="str">
        <f t="shared" si="268"/>
        <v>-</v>
      </c>
      <c r="BV952" s="19" t="str">
        <f t="shared" si="269"/>
        <v>-</v>
      </c>
      <c r="BW952" s="19" t="str">
        <f t="shared" si="270"/>
        <v>-</v>
      </c>
      <c r="BX952" s="19" t="str">
        <f t="shared" si="271"/>
        <v>-</v>
      </c>
      <c r="BY952" s="19" t="str">
        <f t="shared" si="272"/>
        <v>-</v>
      </c>
      <c r="BZ952" s="19" t="str">
        <f t="shared" si="273"/>
        <v>-</v>
      </c>
    </row>
    <row r="953" spans="1:78">
      <c r="A953" s="106" t="str">
        <f t="shared" si="274"/>
        <v>22.1.00.00.00.00.00</v>
      </c>
      <c r="B953" s="106">
        <f t="shared" si="275"/>
        <v>22</v>
      </c>
      <c r="C953" s="107" t="str">
        <f t="shared" si="276"/>
        <v>1</v>
      </c>
      <c r="D953" s="32" t="s">
        <v>7024</v>
      </c>
      <c r="E953" s="32" t="s">
        <v>7024</v>
      </c>
      <c r="F953" s="32" t="s">
        <v>7024</v>
      </c>
      <c r="G953" s="32" t="s">
        <v>7024</v>
      </c>
      <c r="H953" s="32" t="s">
        <v>7024</v>
      </c>
      <c r="I953" s="33"/>
      <c r="J953" s="17" t="s">
        <v>93</v>
      </c>
      <c r="K953" s="150" t="str">
        <f t="shared" si="277"/>
        <v>-</v>
      </c>
      <c r="L953" s="123"/>
      <c r="M953" s="123"/>
      <c r="N953" s="123"/>
      <c r="O953" s="123"/>
      <c r="P953" s="123"/>
      <c r="Q953" s="123"/>
      <c r="AC953" s="50" t="str">
        <f t="shared" si="279"/>
        <v>22.1</v>
      </c>
      <c r="AD953" s="19">
        <f t="shared" si="280"/>
        <v>932</v>
      </c>
      <c r="AE953" s="49" t="str">
        <f t="shared" si="278"/>
        <v>22.1932</v>
      </c>
      <c r="BD953" s="19" t="e">
        <f>VLOOKUP(AE953,ORGANOGRAMAES!$C$1:$N$6000,2,0)</f>
        <v>#N/A</v>
      </c>
      <c r="BE953" s="19" t="e">
        <f>VLOOKUP(AE953,ORGANOGRAMAES!$C$1:$N$6000,3,0)</f>
        <v>#N/A</v>
      </c>
      <c r="BF953" s="19" t="e">
        <f>VLOOKUP(AE953,ORGANOGRAMAES!$C$1:$N$6000,4,0)</f>
        <v>#N/A</v>
      </c>
      <c r="BG953" s="19" t="e">
        <f>VLOOKUP(AE953,ORGANOGRAMAES!$C$1:$N$6000,5,0)</f>
        <v>#N/A</v>
      </c>
      <c r="BH953" s="19" t="e">
        <f>VLOOKUP(AE953,ORGANOGRAMAES!$C$1:$N$6000,6,0)</f>
        <v>#N/A</v>
      </c>
      <c r="BI953" s="19" t="e">
        <f>VLOOKUP(AE953,ORGANOGRAMAES!$C$1:$N$6000,7,0)</f>
        <v>#N/A</v>
      </c>
      <c r="BJ953" s="19" t="e">
        <f>VLOOKUP(AE953,ORGANOGRAMAES!$C$1:$N$6000,8,0)</f>
        <v>#N/A</v>
      </c>
      <c r="BK953" s="19" t="e">
        <f>VLOOKUP(AE953,ORGANOGRAMAES!$C$1:$N$6000,9,0)</f>
        <v>#N/A</v>
      </c>
      <c r="BL953" s="19" t="e">
        <f>VLOOKUP(AE953,ORGANOGRAMAES!$C$1:$N$6000,10,0)</f>
        <v>#N/A</v>
      </c>
      <c r="BM953" s="19" t="e">
        <f>VLOOKUP(AE953,ORGANOGRAMAES!$C$1:$N$6000,11,0)</f>
        <v>#N/A</v>
      </c>
      <c r="BN953" s="19" t="e">
        <f>VLOOKUP(AE953,ORGANOGRAMAES!$C$1:$N$6000,12,0)</f>
        <v>#N/A</v>
      </c>
      <c r="BP953" s="19" t="str">
        <f t="shared" si="263"/>
        <v>-</v>
      </c>
      <c r="BQ953" s="19" t="str">
        <f t="shared" si="264"/>
        <v>-</v>
      </c>
      <c r="BR953" s="19" t="str">
        <f t="shared" si="265"/>
        <v>-</v>
      </c>
      <c r="BS953" s="19" t="str">
        <f t="shared" si="266"/>
        <v>-</v>
      </c>
      <c r="BT953" s="19" t="str">
        <f t="shared" si="267"/>
        <v>-</v>
      </c>
      <c r="BU953" s="19" t="str">
        <f t="shared" si="268"/>
        <v>-</v>
      </c>
      <c r="BV953" s="19" t="str">
        <f t="shared" si="269"/>
        <v>-</v>
      </c>
      <c r="BW953" s="19" t="str">
        <f t="shared" si="270"/>
        <v>-</v>
      </c>
      <c r="BX953" s="19" t="str">
        <f t="shared" si="271"/>
        <v>-</v>
      </c>
      <c r="BY953" s="19" t="str">
        <f t="shared" si="272"/>
        <v>-</v>
      </c>
      <c r="BZ953" s="19" t="str">
        <f t="shared" si="273"/>
        <v>-</v>
      </c>
    </row>
    <row r="954" spans="1:78">
      <c r="A954" s="106" t="str">
        <f t="shared" si="274"/>
        <v>22.1.00.00.00.00.00</v>
      </c>
      <c r="B954" s="106">
        <f t="shared" si="275"/>
        <v>22</v>
      </c>
      <c r="C954" s="107" t="str">
        <f t="shared" si="276"/>
        <v>1</v>
      </c>
      <c r="D954" s="32" t="s">
        <v>7024</v>
      </c>
      <c r="E954" s="32" t="s">
        <v>7024</v>
      </c>
      <c r="F954" s="32" t="s">
        <v>7024</v>
      </c>
      <c r="G954" s="32" t="s">
        <v>7024</v>
      </c>
      <c r="H954" s="32" t="s">
        <v>7024</v>
      </c>
      <c r="I954" s="33"/>
      <c r="J954" s="17" t="s">
        <v>93</v>
      </c>
      <c r="K954" s="150" t="str">
        <f t="shared" si="277"/>
        <v>-</v>
      </c>
      <c r="L954" s="123"/>
      <c r="M954" s="123"/>
      <c r="N954" s="123"/>
      <c r="O954" s="123"/>
      <c r="P954" s="123"/>
      <c r="Q954" s="123"/>
      <c r="AC954" s="50" t="str">
        <f t="shared" si="279"/>
        <v>22.1</v>
      </c>
      <c r="AD954" s="19">
        <f t="shared" si="280"/>
        <v>933</v>
      </c>
      <c r="AE954" s="49" t="str">
        <f t="shared" si="278"/>
        <v>22.1933</v>
      </c>
      <c r="BD954" s="19" t="e">
        <f>VLOOKUP(AE954,ORGANOGRAMAES!$C$1:$N$6000,2,0)</f>
        <v>#N/A</v>
      </c>
      <c r="BE954" s="19" t="e">
        <f>VLOOKUP(AE954,ORGANOGRAMAES!$C$1:$N$6000,3,0)</f>
        <v>#N/A</v>
      </c>
      <c r="BF954" s="19" t="e">
        <f>VLOOKUP(AE954,ORGANOGRAMAES!$C$1:$N$6000,4,0)</f>
        <v>#N/A</v>
      </c>
      <c r="BG954" s="19" t="e">
        <f>VLOOKUP(AE954,ORGANOGRAMAES!$C$1:$N$6000,5,0)</f>
        <v>#N/A</v>
      </c>
      <c r="BH954" s="19" t="e">
        <f>VLOOKUP(AE954,ORGANOGRAMAES!$C$1:$N$6000,6,0)</f>
        <v>#N/A</v>
      </c>
      <c r="BI954" s="19" t="e">
        <f>VLOOKUP(AE954,ORGANOGRAMAES!$C$1:$N$6000,7,0)</f>
        <v>#N/A</v>
      </c>
      <c r="BJ954" s="19" t="e">
        <f>VLOOKUP(AE954,ORGANOGRAMAES!$C$1:$N$6000,8,0)</f>
        <v>#N/A</v>
      </c>
      <c r="BK954" s="19" t="e">
        <f>VLOOKUP(AE954,ORGANOGRAMAES!$C$1:$N$6000,9,0)</f>
        <v>#N/A</v>
      </c>
      <c r="BL954" s="19" t="e">
        <f>VLOOKUP(AE954,ORGANOGRAMAES!$C$1:$N$6000,10,0)</f>
        <v>#N/A</v>
      </c>
      <c r="BM954" s="19" t="e">
        <f>VLOOKUP(AE954,ORGANOGRAMAES!$C$1:$N$6000,11,0)</f>
        <v>#N/A</v>
      </c>
      <c r="BN954" s="19" t="e">
        <f>VLOOKUP(AE954,ORGANOGRAMAES!$C$1:$N$6000,12,0)</f>
        <v>#N/A</v>
      </c>
      <c r="BP954" s="19" t="str">
        <f t="shared" si="263"/>
        <v>-</v>
      </c>
      <c r="BQ954" s="19" t="str">
        <f t="shared" si="264"/>
        <v>-</v>
      </c>
      <c r="BR954" s="19" t="str">
        <f t="shared" si="265"/>
        <v>-</v>
      </c>
      <c r="BS954" s="19" t="str">
        <f t="shared" si="266"/>
        <v>-</v>
      </c>
      <c r="BT954" s="19" t="str">
        <f t="shared" si="267"/>
        <v>-</v>
      </c>
      <c r="BU954" s="19" t="str">
        <f t="shared" si="268"/>
        <v>-</v>
      </c>
      <c r="BV954" s="19" t="str">
        <f t="shared" si="269"/>
        <v>-</v>
      </c>
      <c r="BW954" s="19" t="str">
        <f t="shared" si="270"/>
        <v>-</v>
      </c>
      <c r="BX954" s="19" t="str">
        <f t="shared" si="271"/>
        <v>-</v>
      </c>
      <c r="BY954" s="19" t="str">
        <f t="shared" si="272"/>
        <v>-</v>
      </c>
      <c r="BZ954" s="19" t="str">
        <f t="shared" si="273"/>
        <v>-</v>
      </c>
    </row>
    <row r="955" spans="1:78">
      <c r="A955" s="106" t="str">
        <f t="shared" si="274"/>
        <v>22.1.00.00.00.00.00</v>
      </c>
      <c r="B955" s="106">
        <f t="shared" si="275"/>
        <v>22</v>
      </c>
      <c r="C955" s="107" t="str">
        <f t="shared" si="276"/>
        <v>1</v>
      </c>
      <c r="D955" s="32" t="s">
        <v>7024</v>
      </c>
      <c r="E955" s="32" t="s">
        <v>7024</v>
      </c>
      <c r="F955" s="32" t="s">
        <v>7024</v>
      </c>
      <c r="G955" s="32" t="s">
        <v>7024</v>
      </c>
      <c r="H955" s="32" t="s">
        <v>7024</v>
      </c>
      <c r="I955" s="33"/>
      <c r="J955" s="17" t="s">
        <v>93</v>
      </c>
      <c r="K955" s="150" t="str">
        <f t="shared" si="277"/>
        <v>-</v>
      </c>
      <c r="L955" s="123"/>
      <c r="M955" s="123"/>
      <c r="N955" s="123"/>
      <c r="O955" s="123"/>
      <c r="P955" s="123"/>
      <c r="Q955" s="123"/>
      <c r="AC955" s="50" t="str">
        <f t="shared" si="279"/>
        <v>22.1</v>
      </c>
      <c r="AD955" s="19">
        <f t="shared" si="280"/>
        <v>934</v>
      </c>
      <c r="AE955" s="49" t="str">
        <f t="shared" si="278"/>
        <v>22.1934</v>
      </c>
      <c r="BD955" s="19" t="e">
        <f>VLOOKUP(AE955,ORGANOGRAMAES!$C$1:$N$6000,2,0)</f>
        <v>#N/A</v>
      </c>
      <c r="BE955" s="19" t="e">
        <f>VLOOKUP(AE955,ORGANOGRAMAES!$C$1:$N$6000,3,0)</f>
        <v>#N/A</v>
      </c>
      <c r="BF955" s="19" t="e">
        <f>VLOOKUP(AE955,ORGANOGRAMAES!$C$1:$N$6000,4,0)</f>
        <v>#N/A</v>
      </c>
      <c r="BG955" s="19" t="e">
        <f>VLOOKUP(AE955,ORGANOGRAMAES!$C$1:$N$6000,5,0)</f>
        <v>#N/A</v>
      </c>
      <c r="BH955" s="19" t="e">
        <f>VLOOKUP(AE955,ORGANOGRAMAES!$C$1:$N$6000,6,0)</f>
        <v>#N/A</v>
      </c>
      <c r="BI955" s="19" t="e">
        <f>VLOOKUP(AE955,ORGANOGRAMAES!$C$1:$N$6000,7,0)</f>
        <v>#N/A</v>
      </c>
      <c r="BJ955" s="19" t="e">
        <f>VLOOKUP(AE955,ORGANOGRAMAES!$C$1:$N$6000,8,0)</f>
        <v>#N/A</v>
      </c>
      <c r="BK955" s="19" t="e">
        <f>VLOOKUP(AE955,ORGANOGRAMAES!$C$1:$N$6000,9,0)</f>
        <v>#N/A</v>
      </c>
      <c r="BL955" s="19" t="e">
        <f>VLOOKUP(AE955,ORGANOGRAMAES!$C$1:$N$6000,10,0)</f>
        <v>#N/A</v>
      </c>
      <c r="BM955" s="19" t="e">
        <f>VLOOKUP(AE955,ORGANOGRAMAES!$C$1:$N$6000,11,0)</f>
        <v>#N/A</v>
      </c>
      <c r="BN955" s="19" t="e">
        <f>VLOOKUP(AE955,ORGANOGRAMAES!$C$1:$N$6000,12,0)</f>
        <v>#N/A</v>
      </c>
      <c r="BP955" s="19" t="str">
        <f t="shared" si="263"/>
        <v>-</v>
      </c>
      <c r="BQ955" s="19" t="str">
        <f t="shared" si="264"/>
        <v>-</v>
      </c>
      <c r="BR955" s="19" t="str">
        <f t="shared" si="265"/>
        <v>-</v>
      </c>
      <c r="BS955" s="19" t="str">
        <f t="shared" si="266"/>
        <v>-</v>
      </c>
      <c r="BT955" s="19" t="str">
        <f t="shared" si="267"/>
        <v>-</v>
      </c>
      <c r="BU955" s="19" t="str">
        <f t="shared" si="268"/>
        <v>-</v>
      </c>
      <c r="BV955" s="19" t="str">
        <f t="shared" si="269"/>
        <v>-</v>
      </c>
      <c r="BW955" s="19" t="str">
        <f t="shared" si="270"/>
        <v>-</v>
      </c>
      <c r="BX955" s="19" t="str">
        <f t="shared" si="271"/>
        <v>-</v>
      </c>
      <c r="BY955" s="19" t="str">
        <f t="shared" si="272"/>
        <v>-</v>
      </c>
      <c r="BZ955" s="19" t="str">
        <f t="shared" si="273"/>
        <v>-</v>
      </c>
    </row>
    <row r="956" spans="1:78">
      <c r="A956" s="106" t="str">
        <f t="shared" si="274"/>
        <v>22.1.00.00.00.00.00</v>
      </c>
      <c r="B956" s="106">
        <f t="shared" si="275"/>
        <v>22</v>
      </c>
      <c r="C956" s="107" t="str">
        <f t="shared" si="276"/>
        <v>1</v>
      </c>
      <c r="D956" s="32" t="s">
        <v>7024</v>
      </c>
      <c r="E956" s="32" t="s">
        <v>7024</v>
      </c>
      <c r="F956" s="32" t="s">
        <v>7024</v>
      </c>
      <c r="G956" s="32" t="s">
        <v>7024</v>
      </c>
      <c r="H956" s="32" t="s">
        <v>7024</v>
      </c>
      <c r="I956" s="33"/>
      <c r="J956" s="17" t="s">
        <v>93</v>
      </c>
      <c r="K956" s="150" t="str">
        <f t="shared" si="277"/>
        <v>-</v>
      </c>
      <c r="L956" s="123"/>
      <c r="M956" s="123"/>
      <c r="N956" s="123"/>
      <c r="O956" s="123"/>
      <c r="P956" s="123"/>
      <c r="Q956" s="123"/>
      <c r="AC956" s="50" t="str">
        <f t="shared" si="279"/>
        <v>22.1</v>
      </c>
      <c r="AD956" s="19">
        <f t="shared" si="280"/>
        <v>935</v>
      </c>
      <c r="AE956" s="49" t="str">
        <f t="shared" si="278"/>
        <v>22.1935</v>
      </c>
      <c r="BD956" s="19" t="e">
        <f>VLOOKUP(AE956,ORGANOGRAMAES!$C$1:$N$6000,2,0)</f>
        <v>#N/A</v>
      </c>
      <c r="BE956" s="19" t="e">
        <f>VLOOKUP(AE956,ORGANOGRAMAES!$C$1:$N$6000,3,0)</f>
        <v>#N/A</v>
      </c>
      <c r="BF956" s="19" t="e">
        <f>VLOOKUP(AE956,ORGANOGRAMAES!$C$1:$N$6000,4,0)</f>
        <v>#N/A</v>
      </c>
      <c r="BG956" s="19" t="e">
        <f>VLOOKUP(AE956,ORGANOGRAMAES!$C$1:$N$6000,5,0)</f>
        <v>#N/A</v>
      </c>
      <c r="BH956" s="19" t="e">
        <f>VLOOKUP(AE956,ORGANOGRAMAES!$C$1:$N$6000,6,0)</f>
        <v>#N/A</v>
      </c>
      <c r="BI956" s="19" t="e">
        <f>VLOOKUP(AE956,ORGANOGRAMAES!$C$1:$N$6000,7,0)</f>
        <v>#N/A</v>
      </c>
      <c r="BJ956" s="19" t="e">
        <f>VLOOKUP(AE956,ORGANOGRAMAES!$C$1:$N$6000,8,0)</f>
        <v>#N/A</v>
      </c>
      <c r="BK956" s="19" t="e">
        <f>VLOOKUP(AE956,ORGANOGRAMAES!$C$1:$N$6000,9,0)</f>
        <v>#N/A</v>
      </c>
      <c r="BL956" s="19" t="e">
        <f>VLOOKUP(AE956,ORGANOGRAMAES!$C$1:$N$6000,10,0)</f>
        <v>#N/A</v>
      </c>
      <c r="BM956" s="19" t="e">
        <f>VLOOKUP(AE956,ORGANOGRAMAES!$C$1:$N$6000,11,0)</f>
        <v>#N/A</v>
      </c>
      <c r="BN956" s="19" t="e">
        <f>VLOOKUP(AE956,ORGANOGRAMAES!$C$1:$N$6000,12,0)</f>
        <v>#N/A</v>
      </c>
      <c r="BP956" s="19" t="str">
        <f t="shared" si="263"/>
        <v>-</v>
      </c>
      <c r="BQ956" s="19" t="str">
        <f t="shared" si="264"/>
        <v>-</v>
      </c>
      <c r="BR956" s="19" t="str">
        <f t="shared" si="265"/>
        <v>-</v>
      </c>
      <c r="BS956" s="19" t="str">
        <f t="shared" si="266"/>
        <v>-</v>
      </c>
      <c r="BT956" s="19" t="str">
        <f t="shared" si="267"/>
        <v>-</v>
      </c>
      <c r="BU956" s="19" t="str">
        <f t="shared" si="268"/>
        <v>-</v>
      </c>
      <c r="BV956" s="19" t="str">
        <f t="shared" si="269"/>
        <v>-</v>
      </c>
      <c r="BW956" s="19" t="str">
        <f t="shared" si="270"/>
        <v>-</v>
      </c>
      <c r="BX956" s="19" t="str">
        <f t="shared" si="271"/>
        <v>-</v>
      </c>
      <c r="BY956" s="19" t="str">
        <f t="shared" si="272"/>
        <v>-</v>
      </c>
      <c r="BZ956" s="19" t="str">
        <f t="shared" si="273"/>
        <v>-</v>
      </c>
    </row>
    <row r="957" spans="1:78">
      <c r="A957" s="106" t="str">
        <f t="shared" si="274"/>
        <v>22.1.00.00.00.00.00</v>
      </c>
      <c r="B957" s="106">
        <f t="shared" si="275"/>
        <v>22</v>
      </c>
      <c r="C957" s="107" t="str">
        <f t="shared" si="276"/>
        <v>1</v>
      </c>
      <c r="D957" s="32" t="s">
        <v>7024</v>
      </c>
      <c r="E957" s="32" t="s">
        <v>7024</v>
      </c>
      <c r="F957" s="32" t="s">
        <v>7024</v>
      </c>
      <c r="G957" s="32" t="s">
        <v>7024</v>
      </c>
      <c r="H957" s="32" t="s">
        <v>7024</v>
      </c>
      <c r="I957" s="33"/>
      <c r="J957" s="17" t="s">
        <v>93</v>
      </c>
      <c r="K957" s="150" t="str">
        <f t="shared" si="277"/>
        <v>-</v>
      </c>
      <c r="L957" s="123"/>
      <c r="M957" s="123"/>
      <c r="N957" s="123"/>
      <c r="O957" s="123"/>
      <c r="P957" s="123"/>
      <c r="Q957" s="123"/>
      <c r="AC957" s="50" t="str">
        <f t="shared" si="279"/>
        <v>22.1</v>
      </c>
      <c r="AD957" s="19">
        <f t="shared" si="280"/>
        <v>936</v>
      </c>
      <c r="AE957" s="49" t="str">
        <f t="shared" si="278"/>
        <v>22.1936</v>
      </c>
      <c r="BD957" s="19" t="e">
        <f>VLOOKUP(AE957,ORGANOGRAMAES!$C$1:$N$6000,2,0)</f>
        <v>#N/A</v>
      </c>
      <c r="BE957" s="19" t="e">
        <f>VLOOKUP(AE957,ORGANOGRAMAES!$C$1:$N$6000,3,0)</f>
        <v>#N/A</v>
      </c>
      <c r="BF957" s="19" t="e">
        <f>VLOOKUP(AE957,ORGANOGRAMAES!$C$1:$N$6000,4,0)</f>
        <v>#N/A</v>
      </c>
      <c r="BG957" s="19" t="e">
        <f>VLOOKUP(AE957,ORGANOGRAMAES!$C$1:$N$6000,5,0)</f>
        <v>#N/A</v>
      </c>
      <c r="BH957" s="19" t="e">
        <f>VLOOKUP(AE957,ORGANOGRAMAES!$C$1:$N$6000,6,0)</f>
        <v>#N/A</v>
      </c>
      <c r="BI957" s="19" t="e">
        <f>VLOOKUP(AE957,ORGANOGRAMAES!$C$1:$N$6000,7,0)</f>
        <v>#N/A</v>
      </c>
      <c r="BJ957" s="19" t="e">
        <f>VLOOKUP(AE957,ORGANOGRAMAES!$C$1:$N$6000,8,0)</f>
        <v>#N/A</v>
      </c>
      <c r="BK957" s="19" t="e">
        <f>VLOOKUP(AE957,ORGANOGRAMAES!$C$1:$N$6000,9,0)</f>
        <v>#N/A</v>
      </c>
      <c r="BL957" s="19" t="e">
        <f>VLOOKUP(AE957,ORGANOGRAMAES!$C$1:$N$6000,10,0)</f>
        <v>#N/A</v>
      </c>
      <c r="BM957" s="19" t="e">
        <f>VLOOKUP(AE957,ORGANOGRAMAES!$C$1:$N$6000,11,0)</f>
        <v>#N/A</v>
      </c>
      <c r="BN957" s="19" t="e">
        <f>VLOOKUP(AE957,ORGANOGRAMAES!$C$1:$N$6000,12,0)</f>
        <v>#N/A</v>
      </c>
      <c r="BP957" s="19" t="str">
        <f t="shared" si="263"/>
        <v>-</v>
      </c>
      <c r="BQ957" s="19" t="str">
        <f t="shared" si="264"/>
        <v>-</v>
      </c>
      <c r="BR957" s="19" t="str">
        <f t="shared" si="265"/>
        <v>-</v>
      </c>
      <c r="BS957" s="19" t="str">
        <f t="shared" si="266"/>
        <v>-</v>
      </c>
      <c r="BT957" s="19" t="str">
        <f t="shared" si="267"/>
        <v>-</v>
      </c>
      <c r="BU957" s="19" t="str">
        <f t="shared" si="268"/>
        <v>-</v>
      </c>
      <c r="BV957" s="19" t="str">
        <f t="shared" si="269"/>
        <v>-</v>
      </c>
      <c r="BW957" s="19" t="str">
        <f t="shared" si="270"/>
        <v>-</v>
      </c>
      <c r="BX957" s="19" t="str">
        <f t="shared" si="271"/>
        <v>-</v>
      </c>
      <c r="BY957" s="19" t="str">
        <f t="shared" si="272"/>
        <v>-</v>
      </c>
      <c r="BZ957" s="19" t="str">
        <f t="shared" si="273"/>
        <v>-</v>
      </c>
    </row>
    <row r="958" spans="1:78">
      <c r="A958" s="106" t="str">
        <f t="shared" si="274"/>
        <v>22.1.00.00.00.00.00</v>
      </c>
      <c r="B958" s="106">
        <f t="shared" si="275"/>
        <v>22</v>
      </c>
      <c r="C958" s="107" t="str">
        <f t="shared" si="276"/>
        <v>1</v>
      </c>
      <c r="D958" s="32" t="s">
        <v>7024</v>
      </c>
      <c r="E958" s="32" t="s">
        <v>7024</v>
      </c>
      <c r="F958" s="32" t="s">
        <v>7024</v>
      </c>
      <c r="G958" s="32" t="s">
        <v>7024</v>
      </c>
      <c r="H958" s="32" t="s">
        <v>7024</v>
      </c>
      <c r="I958" s="33"/>
      <c r="J958" s="17" t="s">
        <v>93</v>
      </c>
      <c r="K958" s="150" t="str">
        <f t="shared" si="277"/>
        <v>-</v>
      </c>
      <c r="L958" s="123"/>
      <c r="M958" s="123"/>
      <c r="N958" s="123"/>
      <c r="O958" s="123"/>
      <c r="P958" s="123"/>
      <c r="Q958" s="123"/>
      <c r="AC958" s="50" t="str">
        <f t="shared" si="279"/>
        <v>22.1</v>
      </c>
      <c r="AD958" s="19">
        <f t="shared" si="280"/>
        <v>937</v>
      </c>
      <c r="AE958" s="49" t="str">
        <f t="shared" si="278"/>
        <v>22.1937</v>
      </c>
      <c r="BD958" s="19" t="e">
        <f>VLOOKUP(AE958,ORGANOGRAMAES!$C$1:$N$6000,2,0)</f>
        <v>#N/A</v>
      </c>
      <c r="BE958" s="19" t="e">
        <f>VLOOKUP(AE958,ORGANOGRAMAES!$C$1:$N$6000,3,0)</f>
        <v>#N/A</v>
      </c>
      <c r="BF958" s="19" t="e">
        <f>VLOOKUP(AE958,ORGANOGRAMAES!$C$1:$N$6000,4,0)</f>
        <v>#N/A</v>
      </c>
      <c r="BG958" s="19" t="e">
        <f>VLOOKUP(AE958,ORGANOGRAMAES!$C$1:$N$6000,5,0)</f>
        <v>#N/A</v>
      </c>
      <c r="BH958" s="19" t="e">
        <f>VLOOKUP(AE958,ORGANOGRAMAES!$C$1:$N$6000,6,0)</f>
        <v>#N/A</v>
      </c>
      <c r="BI958" s="19" t="e">
        <f>VLOOKUP(AE958,ORGANOGRAMAES!$C$1:$N$6000,7,0)</f>
        <v>#N/A</v>
      </c>
      <c r="BJ958" s="19" t="e">
        <f>VLOOKUP(AE958,ORGANOGRAMAES!$C$1:$N$6000,8,0)</f>
        <v>#N/A</v>
      </c>
      <c r="BK958" s="19" t="e">
        <f>VLOOKUP(AE958,ORGANOGRAMAES!$C$1:$N$6000,9,0)</f>
        <v>#N/A</v>
      </c>
      <c r="BL958" s="19" t="e">
        <f>VLOOKUP(AE958,ORGANOGRAMAES!$C$1:$N$6000,10,0)</f>
        <v>#N/A</v>
      </c>
      <c r="BM958" s="19" t="e">
        <f>VLOOKUP(AE958,ORGANOGRAMAES!$C$1:$N$6000,11,0)</f>
        <v>#N/A</v>
      </c>
      <c r="BN958" s="19" t="e">
        <f>VLOOKUP(AE958,ORGANOGRAMAES!$C$1:$N$6000,12,0)</f>
        <v>#N/A</v>
      </c>
      <c r="BP958" s="19" t="str">
        <f t="shared" si="263"/>
        <v>-</v>
      </c>
      <c r="BQ958" s="19" t="str">
        <f t="shared" si="264"/>
        <v>-</v>
      </c>
      <c r="BR958" s="19" t="str">
        <f t="shared" si="265"/>
        <v>-</v>
      </c>
      <c r="BS958" s="19" t="str">
        <f t="shared" si="266"/>
        <v>-</v>
      </c>
      <c r="BT958" s="19" t="str">
        <f t="shared" si="267"/>
        <v>-</v>
      </c>
      <c r="BU958" s="19" t="str">
        <f t="shared" si="268"/>
        <v>-</v>
      </c>
      <c r="BV958" s="19" t="str">
        <f t="shared" si="269"/>
        <v>-</v>
      </c>
      <c r="BW958" s="19" t="str">
        <f t="shared" si="270"/>
        <v>-</v>
      </c>
      <c r="BX958" s="19" t="str">
        <f t="shared" si="271"/>
        <v>-</v>
      </c>
      <c r="BY958" s="19" t="str">
        <f t="shared" si="272"/>
        <v>-</v>
      </c>
      <c r="BZ958" s="19" t="str">
        <f t="shared" si="273"/>
        <v>-</v>
      </c>
    </row>
    <row r="959" spans="1:78">
      <c r="A959" s="106" t="str">
        <f t="shared" si="274"/>
        <v>22.1.00.00.00.00.00</v>
      </c>
      <c r="B959" s="106">
        <f t="shared" si="275"/>
        <v>22</v>
      </c>
      <c r="C959" s="107" t="str">
        <f t="shared" si="276"/>
        <v>1</v>
      </c>
      <c r="D959" s="32" t="s">
        <v>7024</v>
      </c>
      <c r="E959" s="32" t="s">
        <v>7024</v>
      </c>
      <c r="F959" s="32" t="s">
        <v>7024</v>
      </c>
      <c r="G959" s="32" t="s">
        <v>7024</v>
      </c>
      <c r="H959" s="32" t="s">
        <v>7024</v>
      </c>
      <c r="I959" s="33"/>
      <c r="J959" s="17" t="s">
        <v>93</v>
      </c>
      <c r="K959" s="150" t="str">
        <f t="shared" si="277"/>
        <v>-</v>
      </c>
      <c r="L959" s="123"/>
      <c r="M959" s="123"/>
      <c r="N959" s="123"/>
      <c r="O959" s="123"/>
      <c r="P959" s="123"/>
      <c r="Q959" s="123"/>
      <c r="AC959" s="50" t="str">
        <f t="shared" si="279"/>
        <v>22.1</v>
      </c>
      <c r="AD959" s="19">
        <f t="shared" si="280"/>
        <v>938</v>
      </c>
      <c r="AE959" s="49" t="str">
        <f t="shared" si="278"/>
        <v>22.1938</v>
      </c>
      <c r="BD959" s="19" t="e">
        <f>VLOOKUP(AE959,ORGANOGRAMAES!$C$1:$N$6000,2,0)</f>
        <v>#N/A</v>
      </c>
      <c r="BE959" s="19" t="e">
        <f>VLOOKUP(AE959,ORGANOGRAMAES!$C$1:$N$6000,3,0)</f>
        <v>#N/A</v>
      </c>
      <c r="BF959" s="19" t="e">
        <f>VLOOKUP(AE959,ORGANOGRAMAES!$C$1:$N$6000,4,0)</f>
        <v>#N/A</v>
      </c>
      <c r="BG959" s="19" t="e">
        <f>VLOOKUP(AE959,ORGANOGRAMAES!$C$1:$N$6000,5,0)</f>
        <v>#N/A</v>
      </c>
      <c r="BH959" s="19" t="e">
        <f>VLOOKUP(AE959,ORGANOGRAMAES!$C$1:$N$6000,6,0)</f>
        <v>#N/A</v>
      </c>
      <c r="BI959" s="19" t="e">
        <f>VLOOKUP(AE959,ORGANOGRAMAES!$C$1:$N$6000,7,0)</f>
        <v>#N/A</v>
      </c>
      <c r="BJ959" s="19" t="e">
        <f>VLOOKUP(AE959,ORGANOGRAMAES!$C$1:$N$6000,8,0)</f>
        <v>#N/A</v>
      </c>
      <c r="BK959" s="19" t="e">
        <f>VLOOKUP(AE959,ORGANOGRAMAES!$C$1:$N$6000,9,0)</f>
        <v>#N/A</v>
      </c>
      <c r="BL959" s="19" t="e">
        <f>VLOOKUP(AE959,ORGANOGRAMAES!$C$1:$N$6000,10,0)</f>
        <v>#N/A</v>
      </c>
      <c r="BM959" s="19" t="e">
        <f>VLOOKUP(AE959,ORGANOGRAMAES!$C$1:$N$6000,11,0)</f>
        <v>#N/A</v>
      </c>
      <c r="BN959" s="19" t="e">
        <f>VLOOKUP(AE959,ORGANOGRAMAES!$C$1:$N$6000,12,0)</f>
        <v>#N/A</v>
      </c>
      <c r="BP959" s="19" t="str">
        <f t="shared" si="263"/>
        <v>-</v>
      </c>
      <c r="BQ959" s="19" t="str">
        <f t="shared" si="264"/>
        <v>-</v>
      </c>
      <c r="BR959" s="19" t="str">
        <f t="shared" si="265"/>
        <v>-</v>
      </c>
      <c r="BS959" s="19" t="str">
        <f t="shared" si="266"/>
        <v>-</v>
      </c>
      <c r="BT959" s="19" t="str">
        <f t="shared" si="267"/>
        <v>-</v>
      </c>
      <c r="BU959" s="19" t="str">
        <f t="shared" si="268"/>
        <v>-</v>
      </c>
      <c r="BV959" s="19" t="str">
        <f t="shared" si="269"/>
        <v>-</v>
      </c>
      <c r="BW959" s="19" t="str">
        <f t="shared" si="270"/>
        <v>-</v>
      </c>
      <c r="BX959" s="19" t="str">
        <f t="shared" si="271"/>
        <v>-</v>
      </c>
      <c r="BY959" s="19" t="str">
        <f t="shared" si="272"/>
        <v>-</v>
      </c>
      <c r="BZ959" s="19" t="str">
        <f t="shared" si="273"/>
        <v>-</v>
      </c>
    </row>
    <row r="960" spans="1:78">
      <c r="A960" s="106" t="str">
        <f t="shared" si="274"/>
        <v>22.1.00.00.00.00.00</v>
      </c>
      <c r="B960" s="106">
        <f t="shared" si="275"/>
        <v>22</v>
      </c>
      <c r="C960" s="107" t="str">
        <f t="shared" si="276"/>
        <v>1</v>
      </c>
      <c r="D960" s="32" t="s">
        <v>7024</v>
      </c>
      <c r="E960" s="32" t="s">
        <v>7024</v>
      </c>
      <c r="F960" s="32" t="s">
        <v>7024</v>
      </c>
      <c r="G960" s="32" t="s">
        <v>7024</v>
      </c>
      <c r="H960" s="32" t="s">
        <v>7024</v>
      </c>
      <c r="I960" s="33"/>
      <c r="J960" s="17" t="s">
        <v>93</v>
      </c>
      <c r="K960" s="150" t="str">
        <f t="shared" si="277"/>
        <v>-</v>
      </c>
      <c r="L960" s="123"/>
      <c r="M960" s="123"/>
      <c r="N960" s="123"/>
      <c r="O960" s="123"/>
      <c r="P960" s="123"/>
      <c r="Q960" s="123"/>
      <c r="AC960" s="50" t="str">
        <f t="shared" si="279"/>
        <v>22.1</v>
      </c>
      <c r="AD960" s="19">
        <f t="shared" si="280"/>
        <v>939</v>
      </c>
      <c r="AE960" s="49" t="str">
        <f t="shared" si="278"/>
        <v>22.1939</v>
      </c>
      <c r="BD960" s="19" t="e">
        <f>VLOOKUP(AE960,ORGANOGRAMAES!$C$1:$N$6000,2,0)</f>
        <v>#N/A</v>
      </c>
      <c r="BE960" s="19" t="e">
        <f>VLOOKUP(AE960,ORGANOGRAMAES!$C$1:$N$6000,3,0)</f>
        <v>#N/A</v>
      </c>
      <c r="BF960" s="19" t="e">
        <f>VLOOKUP(AE960,ORGANOGRAMAES!$C$1:$N$6000,4,0)</f>
        <v>#N/A</v>
      </c>
      <c r="BG960" s="19" t="e">
        <f>VLOOKUP(AE960,ORGANOGRAMAES!$C$1:$N$6000,5,0)</f>
        <v>#N/A</v>
      </c>
      <c r="BH960" s="19" t="e">
        <f>VLOOKUP(AE960,ORGANOGRAMAES!$C$1:$N$6000,6,0)</f>
        <v>#N/A</v>
      </c>
      <c r="BI960" s="19" t="e">
        <f>VLOOKUP(AE960,ORGANOGRAMAES!$C$1:$N$6000,7,0)</f>
        <v>#N/A</v>
      </c>
      <c r="BJ960" s="19" t="e">
        <f>VLOOKUP(AE960,ORGANOGRAMAES!$C$1:$N$6000,8,0)</f>
        <v>#N/A</v>
      </c>
      <c r="BK960" s="19" t="e">
        <f>VLOOKUP(AE960,ORGANOGRAMAES!$C$1:$N$6000,9,0)</f>
        <v>#N/A</v>
      </c>
      <c r="BL960" s="19" t="e">
        <f>VLOOKUP(AE960,ORGANOGRAMAES!$C$1:$N$6000,10,0)</f>
        <v>#N/A</v>
      </c>
      <c r="BM960" s="19" t="e">
        <f>VLOOKUP(AE960,ORGANOGRAMAES!$C$1:$N$6000,11,0)</f>
        <v>#N/A</v>
      </c>
      <c r="BN960" s="19" t="e">
        <f>VLOOKUP(AE960,ORGANOGRAMAES!$C$1:$N$6000,12,0)</f>
        <v>#N/A</v>
      </c>
      <c r="BP960" s="19" t="str">
        <f t="shared" si="263"/>
        <v>-</v>
      </c>
      <c r="BQ960" s="19" t="str">
        <f t="shared" si="264"/>
        <v>-</v>
      </c>
      <c r="BR960" s="19" t="str">
        <f t="shared" si="265"/>
        <v>-</v>
      </c>
      <c r="BS960" s="19" t="str">
        <f t="shared" si="266"/>
        <v>-</v>
      </c>
      <c r="BT960" s="19" t="str">
        <f t="shared" si="267"/>
        <v>-</v>
      </c>
      <c r="BU960" s="19" t="str">
        <f t="shared" si="268"/>
        <v>-</v>
      </c>
      <c r="BV960" s="19" t="str">
        <f t="shared" si="269"/>
        <v>-</v>
      </c>
      <c r="BW960" s="19" t="str">
        <f t="shared" si="270"/>
        <v>-</v>
      </c>
      <c r="BX960" s="19" t="str">
        <f t="shared" si="271"/>
        <v>-</v>
      </c>
      <c r="BY960" s="19" t="str">
        <f t="shared" si="272"/>
        <v>-</v>
      </c>
      <c r="BZ960" s="19" t="str">
        <f t="shared" si="273"/>
        <v>-</v>
      </c>
    </row>
    <row r="961" spans="1:78">
      <c r="A961" s="106" t="str">
        <f t="shared" si="274"/>
        <v>22.1.00.00.00.00.00</v>
      </c>
      <c r="B961" s="106">
        <f t="shared" si="275"/>
        <v>22</v>
      </c>
      <c r="C961" s="107" t="str">
        <f t="shared" si="276"/>
        <v>1</v>
      </c>
      <c r="D961" s="32" t="s">
        <v>7024</v>
      </c>
      <c r="E961" s="32" t="s">
        <v>7024</v>
      </c>
      <c r="F961" s="32" t="s">
        <v>7024</v>
      </c>
      <c r="G961" s="32" t="s">
        <v>7024</v>
      </c>
      <c r="H961" s="32" t="s">
        <v>7024</v>
      </c>
      <c r="I961" s="33"/>
      <c r="J961" s="17" t="s">
        <v>93</v>
      </c>
      <c r="K961" s="150" t="str">
        <f t="shared" si="277"/>
        <v>-</v>
      </c>
      <c r="L961" s="123"/>
      <c r="M961" s="123"/>
      <c r="N961" s="123"/>
      <c r="O961" s="123"/>
      <c r="P961" s="123"/>
      <c r="Q961" s="123"/>
      <c r="AC961" s="50" t="str">
        <f t="shared" si="279"/>
        <v>22.1</v>
      </c>
      <c r="AD961" s="19">
        <f t="shared" si="280"/>
        <v>940</v>
      </c>
      <c r="AE961" s="49" t="str">
        <f t="shared" si="278"/>
        <v>22.1940</v>
      </c>
      <c r="BD961" s="19" t="e">
        <f>VLOOKUP(AE961,ORGANOGRAMAES!$C$1:$N$6000,2,0)</f>
        <v>#N/A</v>
      </c>
      <c r="BE961" s="19" t="e">
        <f>VLOOKUP(AE961,ORGANOGRAMAES!$C$1:$N$6000,3,0)</f>
        <v>#N/A</v>
      </c>
      <c r="BF961" s="19" t="e">
        <f>VLOOKUP(AE961,ORGANOGRAMAES!$C$1:$N$6000,4,0)</f>
        <v>#N/A</v>
      </c>
      <c r="BG961" s="19" t="e">
        <f>VLOOKUP(AE961,ORGANOGRAMAES!$C$1:$N$6000,5,0)</f>
        <v>#N/A</v>
      </c>
      <c r="BH961" s="19" t="e">
        <f>VLOOKUP(AE961,ORGANOGRAMAES!$C$1:$N$6000,6,0)</f>
        <v>#N/A</v>
      </c>
      <c r="BI961" s="19" t="e">
        <f>VLOOKUP(AE961,ORGANOGRAMAES!$C$1:$N$6000,7,0)</f>
        <v>#N/A</v>
      </c>
      <c r="BJ961" s="19" t="e">
        <f>VLOOKUP(AE961,ORGANOGRAMAES!$C$1:$N$6000,8,0)</f>
        <v>#N/A</v>
      </c>
      <c r="BK961" s="19" t="e">
        <f>VLOOKUP(AE961,ORGANOGRAMAES!$C$1:$N$6000,9,0)</f>
        <v>#N/A</v>
      </c>
      <c r="BL961" s="19" t="e">
        <f>VLOOKUP(AE961,ORGANOGRAMAES!$C$1:$N$6000,10,0)</f>
        <v>#N/A</v>
      </c>
      <c r="BM961" s="19" t="e">
        <f>VLOOKUP(AE961,ORGANOGRAMAES!$C$1:$N$6000,11,0)</f>
        <v>#N/A</v>
      </c>
      <c r="BN961" s="19" t="e">
        <f>VLOOKUP(AE961,ORGANOGRAMAES!$C$1:$N$6000,12,0)</f>
        <v>#N/A</v>
      </c>
      <c r="BP961" s="19" t="str">
        <f t="shared" si="263"/>
        <v>-</v>
      </c>
      <c r="BQ961" s="19" t="str">
        <f t="shared" si="264"/>
        <v>-</v>
      </c>
      <c r="BR961" s="19" t="str">
        <f t="shared" si="265"/>
        <v>-</v>
      </c>
      <c r="BS961" s="19" t="str">
        <f t="shared" si="266"/>
        <v>-</v>
      </c>
      <c r="BT961" s="19" t="str">
        <f t="shared" si="267"/>
        <v>-</v>
      </c>
      <c r="BU961" s="19" t="str">
        <f t="shared" si="268"/>
        <v>-</v>
      </c>
      <c r="BV961" s="19" t="str">
        <f t="shared" si="269"/>
        <v>-</v>
      </c>
      <c r="BW961" s="19" t="str">
        <f t="shared" si="270"/>
        <v>-</v>
      </c>
      <c r="BX961" s="19" t="str">
        <f t="shared" si="271"/>
        <v>-</v>
      </c>
      <c r="BY961" s="19" t="str">
        <f t="shared" si="272"/>
        <v>-</v>
      </c>
      <c r="BZ961" s="19" t="str">
        <f t="shared" si="273"/>
        <v>-</v>
      </c>
    </row>
    <row r="962" spans="1:78">
      <c r="A962" s="106" t="str">
        <f t="shared" si="274"/>
        <v>22.1.00.00.00.00.00</v>
      </c>
      <c r="B962" s="106">
        <f t="shared" si="275"/>
        <v>22</v>
      </c>
      <c r="C962" s="107" t="str">
        <f t="shared" si="276"/>
        <v>1</v>
      </c>
      <c r="D962" s="32" t="s">
        <v>7024</v>
      </c>
      <c r="E962" s="32" t="s">
        <v>7024</v>
      </c>
      <c r="F962" s="32" t="s">
        <v>7024</v>
      </c>
      <c r="G962" s="32" t="s">
        <v>7024</v>
      </c>
      <c r="H962" s="32" t="s">
        <v>7024</v>
      </c>
      <c r="I962" s="33"/>
      <c r="J962" s="17" t="s">
        <v>93</v>
      </c>
      <c r="K962" s="150" t="str">
        <f t="shared" si="277"/>
        <v>-</v>
      </c>
      <c r="L962" s="123"/>
      <c r="M962" s="123"/>
      <c r="N962" s="123"/>
      <c r="O962" s="123"/>
      <c r="P962" s="123"/>
      <c r="Q962" s="123"/>
      <c r="AC962" s="50" t="str">
        <f t="shared" si="279"/>
        <v>22.1</v>
      </c>
      <c r="AD962" s="19">
        <f t="shared" si="280"/>
        <v>941</v>
      </c>
      <c r="AE962" s="49" t="str">
        <f t="shared" si="278"/>
        <v>22.1941</v>
      </c>
      <c r="BD962" s="19" t="e">
        <f>VLOOKUP(AE962,ORGANOGRAMAES!$C$1:$N$6000,2,0)</f>
        <v>#N/A</v>
      </c>
      <c r="BE962" s="19" t="e">
        <f>VLOOKUP(AE962,ORGANOGRAMAES!$C$1:$N$6000,3,0)</f>
        <v>#N/A</v>
      </c>
      <c r="BF962" s="19" t="e">
        <f>VLOOKUP(AE962,ORGANOGRAMAES!$C$1:$N$6000,4,0)</f>
        <v>#N/A</v>
      </c>
      <c r="BG962" s="19" t="e">
        <f>VLOOKUP(AE962,ORGANOGRAMAES!$C$1:$N$6000,5,0)</f>
        <v>#N/A</v>
      </c>
      <c r="BH962" s="19" t="e">
        <f>VLOOKUP(AE962,ORGANOGRAMAES!$C$1:$N$6000,6,0)</f>
        <v>#N/A</v>
      </c>
      <c r="BI962" s="19" t="e">
        <f>VLOOKUP(AE962,ORGANOGRAMAES!$C$1:$N$6000,7,0)</f>
        <v>#N/A</v>
      </c>
      <c r="BJ962" s="19" t="e">
        <f>VLOOKUP(AE962,ORGANOGRAMAES!$C$1:$N$6000,8,0)</f>
        <v>#N/A</v>
      </c>
      <c r="BK962" s="19" t="e">
        <f>VLOOKUP(AE962,ORGANOGRAMAES!$C$1:$N$6000,9,0)</f>
        <v>#N/A</v>
      </c>
      <c r="BL962" s="19" t="e">
        <f>VLOOKUP(AE962,ORGANOGRAMAES!$C$1:$N$6000,10,0)</f>
        <v>#N/A</v>
      </c>
      <c r="BM962" s="19" t="e">
        <f>VLOOKUP(AE962,ORGANOGRAMAES!$C$1:$N$6000,11,0)</f>
        <v>#N/A</v>
      </c>
      <c r="BN962" s="19" t="e">
        <f>VLOOKUP(AE962,ORGANOGRAMAES!$C$1:$N$6000,12,0)</f>
        <v>#N/A</v>
      </c>
      <c r="BP962" s="19" t="str">
        <f t="shared" si="263"/>
        <v>-</v>
      </c>
      <c r="BQ962" s="19" t="str">
        <f t="shared" si="264"/>
        <v>-</v>
      </c>
      <c r="BR962" s="19" t="str">
        <f t="shared" si="265"/>
        <v>-</v>
      </c>
      <c r="BS962" s="19" t="str">
        <f t="shared" si="266"/>
        <v>-</v>
      </c>
      <c r="BT962" s="19" t="str">
        <f t="shared" si="267"/>
        <v>-</v>
      </c>
      <c r="BU962" s="19" t="str">
        <f t="shared" si="268"/>
        <v>-</v>
      </c>
      <c r="BV962" s="19" t="str">
        <f t="shared" si="269"/>
        <v>-</v>
      </c>
      <c r="BW962" s="19" t="str">
        <f t="shared" si="270"/>
        <v>-</v>
      </c>
      <c r="BX962" s="19" t="str">
        <f t="shared" si="271"/>
        <v>-</v>
      </c>
      <c r="BY962" s="19" t="str">
        <f t="shared" si="272"/>
        <v>-</v>
      </c>
      <c r="BZ962" s="19" t="str">
        <f t="shared" si="273"/>
        <v>-</v>
      </c>
    </row>
    <row r="963" spans="1:78">
      <c r="A963" s="106" t="str">
        <f t="shared" si="274"/>
        <v>22.1.00.00.00.00.00</v>
      </c>
      <c r="B963" s="106">
        <f t="shared" si="275"/>
        <v>22</v>
      </c>
      <c r="C963" s="107" t="str">
        <f t="shared" si="276"/>
        <v>1</v>
      </c>
      <c r="D963" s="32" t="s">
        <v>7024</v>
      </c>
      <c r="E963" s="32" t="s">
        <v>7024</v>
      </c>
      <c r="F963" s="32" t="s">
        <v>7024</v>
      </c>
      <c r="G963" s="32" t="s">
        <v>7024</v>
      </c>
      <c r="H963" s="32" t="s">
        <v>7024</v>
      </c>
      <c r="I963" s="33"/>
      <c r="J963" s="17" t="s">
        <v>93</v>
      </c>
      <c r="K963" s="150" t="str">
        <f t="shared" si="277"/>
        <v>-</v>
      </c>
      <c r="L963" s="123"/>
      <c r="M963" s="123"/>
      <c r="N963" s="123"/>
      <c r="O963" s="123"/>
      <c r="P963" s="123"/>
      <c r="Q963" s="123"/>
      <c r="AC963" s="50" t="str">
        <f t="shared" si="279"/>
        <v>22.1</v>
      </c>
      <c r="AD963" s="19">
        <f t="shared" si="280"/>
        <v>942</v>
      </c>
      <c r="AE963" s="49" t="str">
        <f t="shared" si="278"/>
        <v>22.1942</v>
      </c>
      <c r="BD963" s="19" t="e">
        <f>VLOOKUP(AE963,ORGANOGRAMAES!$C$1:$N$6000,2,0)</f>
        <v>#N/A</v>
      </c>
      <c r="BE963" s="19" t="e">
        <f>VLOOKUP(AE963,ORGANOGRAMAES!$C$1:$N$6000,3,0)</f>
        <v>#N/A</v>
      </c>
      <c r="BF963" s="19" t="e">
        <f>VLOOKUP(AE963,ORGANOGRAMAES!$C$1:$N$6000,4,0)</f>
        <v>#N/A</v>
      </c>
      <c r="BG963" s="19" t="e">
        <f>VLOOKUP(AE963,ORGANOGRAMAES!$C$1:$N$6000,5,0)</f>
        <v>#N/A</v>
      </c>
      <c r="BH963" s="19" t="e">
        <f>VLOOKUP(AE963,ORGANOGRAMAES!$C$1:$N$6000,6,0)</f>
        <v>#N/A</v>
      </c>
      <c r="BI963" s="19" t="e">
        <f>VLOOKUP(AE963,ORGANOGRAMAES!$C$1:$N$6000,7,0)</f>
        <v>#N/A</v>
      </c>
      <c r="BJ963" s="19" t="e">
        <f>VLOOKUP(AE963,ORGANOGRAMAES!$C$1:$N$6000,8,0)</f>
        <v>#N/A</v>
      </c>
      <c r="BK963" s="19" t="e">
        <f>VLOOKUP(AE963,ORGANOGRAMAES!$C$1:$N$6000,9,0)</f>
        <v>#N/A</v>
      </c>
      <c r="BL963" s="19" t="e">
        <f>VLOOKUP(AE963,ORGANOGRAMAES!$C$1:$N$6000,10,0)</f>
        <v>#N/A</v>
      </c>
      <c r="BM963" s="19" t="e">
        <f>VLOOKUP(AE963,ORGANOGRAMAES!$C$1:$N$6000,11,0)</f>
        <v>#N/A</v>
      </c>
      <c r="BN963" s="19" t="e">
        <f>VLOOKUP(AE963,ORGANOGRAMAES!$C$1:$N$6000,12,0)</f>
        <v>#N/A</v>
      </c>
      <c r="BP963" s="19" t="str">
        <f t="shared" si="263"/>
        <v>-</v>
      </c>
      <c r="BQ963" s="19" t="str">
        <f t="shared" si="264"/>
        <v>-</v>
      </c>
      <c r="BR963" s="19" t="str">
        <f t="shared" si="265"/>
        <v>-</v>
      </c>
      <c r="BS963" s="19" t="str">
        <f t="shared" si="266"/>
        <v>-</v>
      </c>
      <c r="BT963" s="19" t="str">
        <f t="shared" si="267"/>
        <v>-</v>
      </c>
      <c r="BU963" s="19" t="str">
        <f t="shared" si="268"/>
        <v>-</v>
      </c>
      <c r="BV963" s="19" t="str">
        <f t="shared" si="269"/>
        <v>-</v>
      </c>
      <c r="BW963" s="19" t="str">
        <f t="shared" si="270"/>
        <v>-</v>
      </c>
      <c r="BX963" s="19" t="str">
        <f t="shared" si="271"/>
        <v>-</v>
      </c>
      <c r="BY963" s="19" t="str">
        <f t="shared" si="272"/>
        <v>-</v>
      </c>
      <c r="BZ963" s="19" t="str">
        <f t="shared" si="273"/>
        <v>-</v>
      </c>
    </row>
    <row r="964" spans="1:78">
      <c r="A964" s="106" t="str">
        <f t="shared" si="274"/>
        <v>22.1.00.00.00.00.00</v>
      </c>
      <c r="B964" s="106">
        <f t="shared" si="275"/>
        <v>22</v>
      </c>
      <c r="C964" s="107" t="str">
        <f t="shared" si="276"/>
        <v>1</v>
      </c>
      <c r="D964" s="32" t="s">
        <v>7024</v>
      </c>
      <c r="E964" s="32" t="s">
        <v>7024</v>
      </c>
      <c r="F964" s="32" t="s">
        <v>7024</v>
      </c>
      <c r="G964" s="32" t="s">
        <v>7024</v>
      </c>
      <c r="H964" s="32" t="s">
        <v>7024</v>
      </c>
      <c r="I964" s="33"/>
      <c r="J964" s="17" t="s">
        <v>93</v>
      </c>
      <c r="K964" s="150" t="str">
        <f t="shared" si="277"/>
        <v>-</v>
      </c>
      <c r="L964" s="123"/>
      <c r="M964" s="123"/>
      <c r="N964" s="123"/>
      <c r="O964" s="123"/>
      <c r="P964" s="123"/>
      <c r="Q964" s="123"/>
      <c r="AC964" s="50" t="str">
        <f t="shared" si="279"/>
        <v>22.1</v>
      </c>
      <c r="AD964" s="19">
        <f t="shared" si="280"/>
        <v>943</v>
      </c>
      <c r="AE964" s="49" t="str">
        <f t="shared" si="278"/>
        <v>22.1943</v>
      </c>
      <c r="BD964" s="19" t="e">
        <f>VLOOKUP(AE964,ORGANOGRAMAES!$C$1:$N$6000,2,0)</f>
        <v>#N/A</v>
      </c>
      <c r="BE964" s="19" t="e">
        <f>VLOOKUP(AE964,ORGANOGRAMAES!$C$1:$N$6000,3,0)</f>
        <v>#N/A</v>
      </c>
      <c r="BF964" s="19" t="e">
        <f>VLOOKUP(AE964,ORGANOGRAMAES!$C$1:$N$6000,4,0)</f>
        <v>#N/A</v>
      </c>
      <c r="BG964" s="19" t="e">
        <f>VLOOKUP(AE964,ORGANOGRAMAES!$C$1:$N$6000,5,0)</f>
        <v>#N/A</v>
      </c>
      <c r="BH964" s="19" t="e">
        <f>VLOOKUP(AE964,ORGANOGRAMAES!$C$1:$N$6000,6,0)</f>
        <v>#N/A</v>
      </c>
      <c r="BI964" s="19" t="e">
        <f>VLOOKUP(AE964,ORGANOGRAMAES!$C$1:$N$6000,7,0)</f>
        <v>#N/A</v>
      </c>
      <c r="BJ964" s="19" t="e">
        <f>VLOOKUP(AE964,ORGANOGRAMAES!$C$1:$N$6000,8,0)</f>
        <v>#N/A</v>
      </c>
      <c r="BK964" s="19" t="e">
        <f>VLOOKUP(AE964,ORGANOGRAMAES!$C$1:$N$6000,9,0)</f>
        <v>#N/A</v>
      </c>
      <c r="BL964" s="19" t="e">
        <f>VLOOKUP(AE964,ORGANOGRAMAES!$C$1:$N$6000,10,0)</f>
        <v>#N/A</v>
      </c>
      <c r="BM964" s="19" t="e">
        <f>VLOOKUP(AE964,ORGANOGRAMAES!$C$1:$N$6000,11,0)</f>
        <v>#N/A</v>
      </c>
      <c r="BN964" s="19" t="e">
        <f>VLOOKUP(AE964,ORGANOGRAMAES!$C$1:$N$6000,12,0)</f>
        <v>#N/A</v>
      </c>
      <c r="BP964" s="19" t="str">
        <f t="shared" si="263"/>
        <v>-</v>
      </c>
      <c r="BQ964" s="19" t="str">
        <f t="shared" si="264"/>
        <v>-</v>
      </c>
      <c r="BR964" s="19" t="str">
        <f t="shared" si="265"/>
        <v>-</v>
      </c>
      <c r="BS964" s="19" t="str">
        <f t="shared" si="266"/>
        <v>-</v>
      </c>
      <c r="BT964" s="19" t="str">
        <f t="shared" si="267"/>
        <v>-</v>
      </c>
      <c r="BU964" s="19" t="str">
        <f t="shared" si="268"/>
        <v>-</v>
      </c>
      <c r="BV964" s="19" t="str">
        <f t="shared" si="269"/>
        <v>-</v>
      </c>
      <c r="BW964" s="19" t="str">
        <f t="shared" si="270"/>
        <v>-</v>
      </c>
      <c r="BX964" s="19" t="str">
        <f t="shared" si="271"/>
        <v>-</v>
      </c>
      <c r="BY964" s="19" t="str">
        <f t="shared" si="272"/>
        <v>-</v>
      </c>
      <c r="BZ964" s="19" t="str">
        <f t="shared" si="273"/>
        <v>-</v>
      </c>
    </row>
    <row r="965" spans="1:78">
      <c r="A965" s="106" t="str">
        <f t="shared" si="274"/>
        <v>22.1.00.00.00.00.00</v>
      </c>
      <c r="B965" s="106">
        <f t="shared" si="275"/>
        <v>22</v>
      </c>
      <c r="C965" s="107" t="str">
        <f t="shared" si="276"/>
        <v>1</v>
      </c>
      <c r="D965" s="32" t="s">
        <v>7024</v>
      </c>
      <c r="E965" s="32" t="s">
        <v>7024</v>
      </c>
      <c r="F965" s="32" t="s">
        <v>7024</v>
      </c>
      <c r="G965" s="32" t="s">
        <v>7024</v>
      </c>
      <c r="H965" s="32" t="s">
        <v>7024</v>
      </c>
      <c r="I965" s="33"/>
      <c r="J965" s="17" t="s">
        <v>93</v>
      </c>
      <c r="K965" s="150" t="str">
        <f t="shared" si="277"/>
        <v>-</v>
      </c>
      <c r="L965" s="123"/>
      <c r="M965" s="123"/>
      <c r="N965" s="123"/>
      <c r="O965" s="123"/>
      <c r="P965" s="123"/>
      <c r="Q965" s="123"/>
      <c r="AC965" s="50" t="str">
        <f t="shared" si="279"/>
        <v>22.1</v>
      </c>
      <c r="AD965" s="19">
        <f t="shared" si="280"/>
        <v>944</v>
      </c>
      <c r="AE965" s="49" t="str">
        <f t="shared" si="278"/>
        <v>22.1944</v>
      </c>
      <c r="BD965" s="19" t="e">
        <f>VLOOKUP(AE965,ORGANOGRAMAES!$C$1:$N$6000,2,0)</f>
        <v>#N/A</v>
      </c>
      <c r="BE965" s="19" t="e">
        <f>VLOOKUP(AE965,ORGANOGRAMAES!$C$1:$N$6000,3,0)</f>
        <v>#N/A</v>
      </c>
      <c r="BF965" s="19" t="e">
        <f>VLOOKUP(AE965,ORGANOGRAMAES!$C$1:$N$6000,4,0)</f>
        <v>#N/A</v>
      </c>
      <c r="BG965" s="19" t="e">
        <f>VLOOKUP(AE965,ORGANOGRAMAES!$C$1:$N$6000,5,0)</f>
        <v>#N/A</v>
      </c>
      <c r="BH965" s="19" t="e">
        <f>VLOOKUP(AE965,ORGANOGRAMAES!$C$1:$N$6000,6,0)</f>
        <v>#N/A</v>
      </c>
      <c r="BI965" s="19" t="e">
        <f>VLOOKUP(AE965,ORGANOGRAMAES!$C$1:$N$6000,7,0)</f>
        <v>#N/A</v>
      </c>
      <c r="BJ965" s="19" t="e">
        <f>VLOOKUP(AE965,ORGANOGRAMAES!$C$1:$N$6000,8,0)</f>
        <v>#N/A</v>
      </c>
      <c r="BK965" s="19" t="e">
        <f>VLOOKUP(AE965,ORGANOGRAMAES!$C$1:$N$6000,9,0)</f>
        <v>#N/A</v>
      </c>
      <c r="BL965" s="19" t="e">
        <f>VLOOKUP(AE965,ORGANOGRAMAES!$C$1:$N$6000,10,0)</f>
        <v>#N/A</v>
      </c>
      <c r="BM965" s="19" t="e">
        <f>VLOOKUP(AE965,ORGANOGRAMAES!$C$1:$N$6000,11,0)</f>
        <v>#N/A</v>
      </c>
      <c r="BN965" s="19" t="e">
        <f>VLOOKUP(AE965,ORGANOGRAMAES!$C$1:$N$6000,12,0)</f>
        <v>#N/A</v>
      </c>
      <c r="BP965" s="19" t="str">
        <f t="shared" si="263"/>
        <v>-</v>
      </c>
      <c r="BQ965" s="19" t="str">
        <f t="shared" si="264"/>
        <v>-</v>
      </c>
      <c r="BR965" s="19" t="str">
        <f t="shared" si="265"/>
        <v>-</v>
      </c>
      <c r="BS965" s="19" t="str">
        <f t="shared" si="266"/>
        <v>-</v>
      </c>
      <c r="BT965" s="19" t="str">
        <f t="shared" si="267"/>
        <v>-</v>
      </c>
      <c r="BU965" s="19" t="str">
        <f t="shared" si="268"/>
        <v>-</v>
      </c>
      <c r="BV965" s="19" t="str">
        <f t="shared" si="269"/>
        <v>-</v>
      </c>
      <c r="BW965" s="19" t="str">
        <f t="shared" si="270"/>
        <v>-</v>
      </c>
      <c r="BX965" s="19" t="str">
        <f t="shared" si="271"/>
        <v>-</v>
      </c>
      <c r="BY965" s="19" t="str">
        <f t="shared" si="272"/>
        <v>-</v>
      </c>
      <c r="BZ965" s="19" t="str">
        <f t="shared" si="273"/>
        <v>-</v>
      </c>
    </row>
    <row r="966" spans="1:78">
      <c r="A966" s="106" t="str">
        <f t="shared" si="274"/>
        <v>22.1.00.00.00.00.00</v>
      </c>
      <c r="B966" s="106">
        <f t="shared" si="275"/>
        <v>22</v>
      </c>
      <c r="C966" s="107" t="str">
        <f t="shared" si="276"/>
        <v>1</v>
      </c>
      <c r="D966" s="32" t="s">
        <v>7024</v>
      </c>
      <c r="E966" s="32" t="s">
        <v>7024</v>
      </c>
      <c r="F966" s="32" t="s">
        <v>7024</v>
      </c>
      <c r="G966" s="32" t="s">
        <v>7024</v>
      </c>
      <c r="H966" s="32" t="s">
        <v>7024</v>
      </c>
      <c r="I966" s="33"/>
      <c r="J966" s="17" t="s">
        <v>93</v>
      </c>
      <c r="K966" s="150" t="str">
        <f t="shared" si="277"/>
        <v>-</v>
      </c>
      <c r="L966" s="123"/>
      <c r="M966" s="123"/>
      <c r="N966" s="123"/>
      <c r="O966" s="123"/>
      <c r="P966" s="123"/>
      <c r="Q966" s="123"/>
      <c r="AC966" s="50" t="str">
        <f t="shared" si="279"/>
        <v>22.1</v>
      </c>
      <c r="AD966" s="19">
        <f t="shared" si="280"/>
        <v>945</v>
      </c>
      <c r="AE966" s="49" t="str">
        <f t="shared" si="278"/>
        <v>22.1945</v>
      </c>
      <c r="BD966" s="19" t="e">
        <f>VLOOKUP(AE966,ORGANOGRAMAES!$C$1:$N$6000,2,0)</f>
        <v>#N/A</v>
      </c>
      <c r="BE966" s="19" t="e">
        <f>VLOOKUP(AE966,ORGANOGRAMAES!$C$1:$N$6000,3,0)</f>
        <v>#N/A</v>
      </c>
      <c r="BF966" s="19" t="e">
        <f>VLOOKUP(AE966,ORGANOGRAMAES!$C$1:$N$6000,4,0)</f>
        <v>#N/A</v>
      </c>
      <c r="BG966" s="19" t="e">
        <f>VLOOKUP(AE966,ORGANOGRAMAES!$C$1:$N$6000,5,0)</f>
        <v>#N/A</v>
      </c>
      <c r="BH966" s="19" t="e">
        <f>VLOOKUP(AE966,ORGANOGRAMAES!$C$1:$N$6000,6,0)</f>
        <v>#N/A</v>
      </c>
      <c r="BI966" s="19" t="e">
        <f>VLOOKUP(AE966,ORGANOGRAMAES!$C$1:$N$6000,7,0)</f>
        <v>#N/A</v>
      </c>
      <c r="BJ966" s="19" t="e">
        <f>VLOOKUP(AE966,ORGANOGRAMAES!$C$1:$N$6000,8,0)</f>
        <v>#N/A</v>
      </c>
      <c r="BK966" s="19" t="e">
        <f>VLOOKUP(AE966,ORGANOGRAMAES!$C$1:$N$6000,9,0)</f>
        <v>#N/A</v>
      </c>
      <c r="BL966" s="19" t="e">
        <f>VLOOKUP(AE966,ORGANOGRAMAES!$C$1:$N$6000,10,0)</f>
        <v>#N/A</v>
      </c>
      <c r="BM966" s="19" t="e">
        <f>VLOOKUP(AE966,ORGANOGRAMAES!$C$1:$N$6000,11,0)</f>
        <v>#N/A</v>
      </c>
      <c r="BN966" s="19" t="e">
        <f>VLOOKUP(AE966,ORGANOGRAMAES!$C$1:$N$6000,12,0)</f>
        <v>#N/A</v>
      </c>
      <c r="BP966" s="19" t="str">
        <f t="shared" si="263"/>
        <v>-</v>
      </c>
      <c r="BQ966" s="19" t="str">
        <f t="shared" si="264"/>
        <v>-</v>
      </c>
      <c r="BR966" s="19" t="str">
        <f t="shared" si="265"/>
        <v>-</v>
      </c>
      <c r="BS966" s="19" t="str">
        <f t="shared" si="266"/>
        <v>-</v>
      </c>
      <c r="BT966" s="19" t="str">
        <f t="shared" si="267"/>
        <v>-</v>
      </c>
      <c r="BU966" s="19" t="str">
        <f t="shared" si="268"/>
        <v>-</v>
      </c>
      <c r="BV966" s="19" t="str">
        <f t="shared" si="269"/>
        <v>-</v>
      </c>
      <c r="BW966" s="19" t="str">
        <f t="shared" si="270"/>
        <v>-</v>
      </c>
      <c r="BX966" s="19" t="str">
        <f t="shared" si="271"/>
        <v>-</v>
      </c>
      <c r="BY966" s="19" t="str">
        <f t="shared" si="272"/>
        <v>-</v>
      </c>
      <c r="BZ966" s="19" t="str">
        <f t="shared" si="273"/>
        <v>-</v>
      </c>
    </row>
    <row r="967" spans="1:78">
      <c r="A967" s="106" t="str">
        <f t="shared" si="274"/>
        <v>22.1.00.00.00.00.00</v>
      </c>
      <c r="B967" s="106">
        <f t="shared" si="275"/>
        <v>22</v>
      </c>
      <c r="C967" s="107" t="str">
        <f t="shared" si="276"/>
        <v>1</v>
      </c>
      <c r="D967" s="32" t="s">
        <v>7024</v>
      </c>
      <c r="E967" s="32" t="s">
        <v>7024</v>
      </c>
      <c r="F967" s="32" t="s">
        <v>7024</v>
      </c>
      <c r="G967" s="32" t="s">
        <v>7024</v>
      </c>
      <c r="H967" s="32" t="s">
        <v>7024</v>
      </c>
      <c r="I967" s="33"/>
      <c r="J967" s="17" t="s">
        <v>93</v>
      </c>
      <c r="K967" s="150" t="str">
        <f t="shared" si="277"/>
        <v>-</v>
      </c>
      <c r="L967" s="123"/>
      <c r="M967" s="123"/>
      <c r="N967" s="123"/>
      <c r="O967" s="123"/>
      <c r="P967" s="123"/>
      <c r="Q967" s="123"/>
      <c r="AC967" s="50" t="str">
        <f t="shared" si="279"/>
        <v>22.1</v>
      </c>
      <c r="AD967" s="19">
        <f t="shared" si="280"/>
        <v>946</v>
      </c>
      <c r="AE967" s="49" t="str">
        <f t="shared" si="278"/>
        <v>22.1946</v>
      </c>
      <c r="BD967" s="19" t="e">
        <f>VLOOKUP(AE967,ORGANOGRAMAES!$C$1:$N$6000,2,0)</f>
        <v>#N/A</v>
      </c>
      <c r="BE967" s="19" t="e">
        <f>VLOOKUP(AE967,ORGANOGRAMAES!$C$1:$N$6000,3,0)</f>
        <v>#N/A</v>
      </c>
      <c r="BF967" s="19" t="e">
        <f>VLOOKUP(AE967,ORGANOGRAMAES!$C$1:$N$6000,4,0)</f>
        <v>#N/A</v>
      </c>
      <c r="BG967" s="19" t="e">
        <f>VLOOKUP(AE967,ORGANOGRAMAES!$C$1:$N$6000,5,0)</f>
        <v>#N/A</v>
      </c>
      <c r="BH967" s="19" t="e">
        <f>VLOOKUP(AE967,ORGANOGRAMAES!$C$1:$N$6000,6,0)</f>
        <v>#N/A</v>
      </c>
      <c r="BI967" s="19" t="e">
        <f>VLOOKUP(AE967,ORGANOGRAMAES!$C$1:$N$6000,7,0)</f>
        <v>#N/A</v>
      </c>
      <c r="BJ967" s="19" t="e">
        <f>VLOOKUP(AE967,ORGANOGRAMAES!$C$1:$N$6000,8,0)</f>
        <v>#N/A</v>
      </c>
      <c r="BK967" s="19" t="e">
        <f>VLOOKUP(AE967,ORGANOGRAMAES!$C$1:$N$6000,9,0)</f>
        <v>#N/A</v>
      </c>
      <c r="BL967" s="19" t="e">
        <f>VLOOKUP(AE967,ORGANOGRAMAES!$C$1:$N$6000,10,0)</f>
        <v>#N/A</v>
      </c>
      <c r="BM967" s="19" t="e">
        <f>VLOOKUP(AE967,ORGANOGRAMAES!$C$1:$N$6000,11,0)</f>
        <v>#N/A</v>
      </c>
      <c r="BN967" s="19" t="e">
        <f>VLOOKUP(AE967,ORGANOGRAMAES!$C$1:$N$6000,12,0)</f>
        <v>#N/A</v>
      </c>
      <c r="BP967" s="19" t="str">
        <f t="shared" si="263"/>
        <v>-</v>
      </c>
      <c r="BQ967" s="19" t="str">
        <f t="shared" si="264"/>
        <v>-</v>
      </c>
      <c r="BR967" s="19" t="str">
        <f t="shared" si="265"/>
        <v>-</v>
      </c>
      <c r="BS967" s="19" t="str">
        <f t="shared" si="266"/>
        <v>-</v>
      </c>
      <c r="BT967" s="19" t="str">
        <f t="shared" si="267"/>
        <v>-</v>
      </c>
      <c r="BU967" s="19" t="str">
        <f t="shared" si="268"/>
        <v>-</v>
      </c>
      <c r="BV967" s="19" t="str">
        <f t="shared" si="269"/>
        <v>-</v>
      </c>
      <c r="BW967" s="19" t="str">
        <f t="shared" si="270"/>
        <v>-</v>
      </c>
      <c r="BX967" s="19" t="str">
        <f t="shared" si="271"/>
        <v>-</v>
      </c>
      <c r="BY967" s="19" t="str">
        <f t="shared" si="272"/>
        <v>-</v>
      </c>
      <c r="BZ967" s="19" t="str">
        <f t="shared" si="273"/>
        <v>-</v>
      </c>
    </row>
    <row r="968" spans="1:78">
      <c r="A968" s="106" t="str">
        <f t="shared" si="274"/>
        <v>22.1.00.00.00.00.00</v>
      </c>
      <c r="B968" s="106">
        <f t="shared" si="275"/>
        <v>22</v>
      </c>
      <c r="C968" s="107" t="str">
        <f t="shared" si="276"/>
        <v>1</v>
      </c>
      <c r="D968" s="32" t="s">
        <v>7024</v>
      </c>
      <c r="E968" s="32" t="s">
        <v>7024</v>
      </c>
      <c r="F968" s="32" t="s">
        <v>7024</v>
      </c>
      <c r="G968" s="32" t="s">
        <v>7024</v>
      </c>
      <c r="H968" s="32" t="s">
        <v>7024</v>
      </c>
      <c r="I968" s="33"/>
      <c r="J968" s="17" t="s">
        <v>93</v>
      </c>
      <c r="K968" s="150" t="str">
        <f t="shared" si="277"/>
        <v>-</v>
      </c>
      <c r="L968" s="123"/>
      <c r="M968" s="123"/>
      <c r="N968" s="123"/>
      <c r="O968" s="123"/>
      <c r="P968" s="123"/>
      <c r="Q968" s="123"/>
      <c r="AC968" s="50" t="str">
        <f t="shared" si="279"/>
        <v>22.1</v>
      </c>
      <c r="AD968" s="19">
        <f t="shared" si="280"/>
        <v>947</v>
      </c>
      <c r="AE968" s="49" t="str">
        <f t="shared" si="278"/>
        <v>22.1947</v>
      </c>
      <c r="BD968" s="19" t="e">
        <f>VLOOKUP(AE968,ORGANOGRAMAES!$C$1:$N$6000,2,0)</f>
        <v>#N/A</v>
      </c>
      <c r="BE968" s="19" t="e">
        <f>VLOOKUP(AE968,ORGANOGRAMAES!$C$1:$N$6000,3,0)</f>
        <v>#N/A</v>
      </c>
      <c r="BF968" s="19" t="e">
        <f>VLOOKUP(AE968,ORGANOGRAMAES!$C$1:$N$6000,4,0)</f>
        <v>#N/A</v>
      </c>
      <c r="BG968" s="19" t="e">
        <f>VLOOKUP(AE968,ORGANOGRAMAES!$C$1:$N$6000,5,0)</f>
        <v>#N/A</v>
      </c>
      <c r="BH968" s="19" t="e">
        <f>VLOOKUP(AE968,ORGANOGRAMAES!$C$1:$N$6000,6,0)</f>
        <v>#N/A</v>
      </c>
      <c r="BI968" s="19" t="e">
        <f>VLOOKUP(AE968,ORGANOGRAMAES!$C$1:$N$6000,7,0)</f>
        <v>#N/A</v>
      </c>
      <c r="BJ968" s="19" t="e">
        <f>VLOOKUP(AE968,ORGANOGRAMAES!$C$1:$N$6000,8,0)</f>
        <v>#N/A</v>
      </c>
      <c r="BK968" s="19" t="e">
        <f>VLOOKUP(AE968,ORGANOGRAMAES!$C$1:$N$6000,9,0)</f>
        <v>#N/A</v>
      </c>
      <c r="BL968" s="19" t="e">
        <f>VLOOKUP(AE968,ORGANOGRAMAES!$C$1:$N$6000,10,0)</f>
        <v>#N/A</v>
      </c>
      <c r="BM968" s="19" t="e">
        <f>VLOOKUP(AE968,ORGANOGRAMAES!$C$1:$N$6000,11,0)</f>
        <v>#N/A</v>
      </c>
      <c r="BN968" s="19" t="e">
        <f>VLOOKUP(AE968,ORGANOGRAMAES!$C$1:$N$6000,12,0)</f>
        <v>#N/A</v>
      </c>
      <c r="BP968" s="19" t="str">
        <f t="shared" si="263"/>
        <v>-</v>
      </c>
      <c r="BQ968" s="19" t="str">
        <f t="shared" si="264"/>
        <v>-</v>
      </c>
      <c r="BR968" s="19" t="str">
        <f t="shared" si="265"/>
        <v>-</v>
      </c>
      <c r="BS968" s="19" t="str">
        <f t="shared" si="266"/>
        <v>-</v>
      </c>
      <c r="BT968" s="19" t="str">
        <f t="shared" si="267"/>
        <v>-</v>
      </c>
      <c r="BU968" s="19" t="str">
        <f t="shared" si="268"/>
        <v>-</v>
      </c>
      <c r="BV968" s="19" t="str">
        <f t="shared" si="269"/>
        <v>-</v>
      </c>
      <c r="BW968" s="19" t="str">
        <f t="shared" si="270"/>
        <v>-</v>
      </c>
      <c r="BX968" s="19" t="str">
        <f t="shared" si="271"/>
        <v>-</v>
      </c>
      <c r="BY968" s="19" t="str">
        <f t="shared" si="272"/>
        <v>-</v>
      </c>
      <c r="BZ968" s="19" t="str">
        <f t="shared" si="273"/>
        <v>-</v>
      </c>
    </row>
    <row r="969" spans="1:78">
      <c r="A969" s="106" t="str">
        <f t="shared" si="274"/>
        <v>22.1.00.00.00.00.00</v>
      </c>
      <c r="B969" s="106">
        <f t="shared" si="275"/>
        <v>22</v>
      </c>
      <c r="C969" s="107" t="str">
        <f t="shared" si="276"/>
        <v>1</v>
      </c>
      <c r="D969" s="32" t="s">
        <v>7024</v>
      </c>
      <c r="E969" s="32" t="s">
        <v>7024</v>
      </c>
      <c r="F969" s="32" t="s">
        <v>7024</v>
      </c>
      <c r="G969" s="32" t="s">
        <v>7024</v>
      </c>
      <c r="H969" s="32" t="s">
        <v>7024</v>
      </c>
      <c r="I969" s="33"/>
      <c r="J969" s="17" t="s">
        <v>93</v>
      </c>
      <c r="K969" s="150" t="str">
        <f t="shared" si="277"/>
        <v>-</v>
      </c>
      <c r="L969" s="123"/>
      <c r="M969" s="123"/>
      <c r="N969" s="123"/>
      <c r="O969" s="123"/>
      <c r="P969" s="123"/>
      <c r="Q969" s="123"/>
      <c r="AC969" s="50" t="str">
        <f t="shared" si="279"/>
        <v>22.1</v>
      </c>
      <c r="AD969" s="19">
        <f t="shared" si="280"/>
        <v>948</v>
      </c>
      <c r="AE969" s="49" t="str">
        <f t="shared" si="278"/>
        <v>22.1948</v>
      </c>
      <c r="BD969" s="19" t="e">
        <f>VLOOKUP(AE969,ORGANOGRAMAES!$C$1:$N$6000,2,0)</f>
        <v>#N/A</v>
      </c>
      <c r="BE969" s="19" t="e">
        <f>VLOOKUP(AE969,ORGANOGRAMAES!$C$1:$N$6000,3,0)</f>
        <v>#N/A</v>
      </c>
      <c r="BF969" s="19" t="e">
        <f>VLOOKUP(AE969,ORGANOGRAMAES!$C$1:$N$6000,4,0)</f>
        <v>#N/A</v>
      </c>
      <c r="BG969" s="19" t="e">
        <f>VLOOKUP(AE969,ORGANOGRAMAES!$C$1:$N$6000,5,0)</f>
        <v>#N/A</v>
      </c>
      <c r="BH969" s="19" t="e">
        <f>VLOOKUP(AE969,ORGANOGRAMAES!$C$1:$N$6000,6,0)</f>
        <v>#N/A</v>
      </c>
      <c r="BI969" s="19" t="e">
        <f>VLOOKUP(AE969,ORGANOGRAMAES!$C$1:$N$6000,7,0)</f>
        <v>#N/A</v>
      </c>
      <c r="BJ969" s="19" t="e">
        <f>VLOOKUP(AE969,ORGANOGRAMAES!$C$1:$N$6000,8,0)</f>
        <v>#N/A</v>
      </c>
      <c r="BK969" s="19" t="e">
        <f>VLOOKUP(AE969,ORGANOGRAMAES!$C$1:$N$6000,9,0)</f>
        <v>#N/A</v>
      </c>
      <c r="BL969" s="19" t="e">
        <f>VLOOKUP(AE969,ORGANOGRAMAES!$C$1:$N$6000,10,0)</f>
        <v>#N/A</v>
      </c>
      <c r="BM969" s="19" t="e">
        <f>VLOOKUP(AE969,ORGANOGRAMAES!$C$1:$N$6000,11,0)</f>
        <v>#N/A</v>
      </c>
      <c r="BN969" s="19" t="e">
        <f>VLOOKUP(AE969,ORGANOGRAMAES!$C$1:$N$6000,12,0)</f>
        <v>#N/A</v>
      </c>
      <c r="BP969" s="19" t="str">
        <f t="shared" si="263"/>
        <v>-</v>
      </c>
      <c r="BQ969" s="19" t="str">
        <f t="shared" si="264"/>
        <v>-</v>
      </c>
      <c r="BR969" s="19" t="str">
        <f t="shared" si="265"/>
        <v>-</v>
      </c>
      <c r="BS969" s="19" t="str">
        <f t="shared" si="266"/>
        <v>-</v>
      </c>
      <c r="BT969" s="19" t="str">
        <f t="shared" si="267"/>
        <v>-</v>
      </c>
      <c r="BU969" s="19" t="str">
        <f t="shared" si="268"/>
        <v>-</v>
      </c>
      <c r="BV969" s="19" t="str">
        <f t="shared" si="269"/>
        <v>-</v>
      </c>
      <c r="BW969" s="19" t="str">
        <f t="shared" si="270"/>
        <v>-</v>
      </c>
      <c r="BX969" s="19" t="str">
        <f t="shared" si="271"/>
        <v>-</v>
      </c>
      <c r="BY969" s="19" t="str">
        <f t="shared" si="272"/>
        <v>-</v>
      </c>
      <c r="BZ969" s="19" t="str">
        <f t="shared" si="273"/>
        <v>-</v>
      </c>
    </row>
    <row r="970" spans="1:78">
      <c r="A970" s="106" t="str">
        <f t="shared" si="274"/>
        <v>22.1.00.00.00.00.00</v>
      </c>
      <c r="B970" s="106">
        <f t="shared" si="275"/>
        <v>22</v>
      </c>
      <c r="C970" s="107" t="str">
        <f t="shared" si="276"/>
        <v>1</v>
      </c>
      <c r="D970" s="32" t="s">
        <v>7024</v>
      </c>
      <c r="E970" s="32" t="s">
        <v>7024</v>
      </c>
      <c r="F970" s="32" t="s">
        <v>7024</v>
      </c>
      <c r="G970" s="32" t="s">
        <v>7024</v>
      </c>
      <c r="H970" s="32" t="s">
        <v>7024</v>
      </c>
      <c r="I970" s="33"/>
      <c r="J970" s="17" t="s">
        <v>93</v>
      </c>
      <c r="K970" s="150" t="str">
        <f t="shared" si="277"/>
        <v>-</v>
      </c>
      <c r="L970" s="123"/>
      <c r="M970" s="123"/>
      <c r="N970" s="123"/>
      <c r="O970" s="123"/>
      <c r="P970" s="123"/>
      <c r="Q970" s="123"/>
      <c r="AC970" s="50" t="str">
        <f t="shared" si="279"/>
        <v>22.1</v>
      </c>
      <c r="AD970" s="19">
        <f t="shared" si="280"/>
        <v>949</v>
      </c>
      <c r="AE970" s="49" t="str">
        <f t="shared" si="278"/>
        <v>22.1949</v>
      </c>
      <c r="BD970" s="19" t="e">
        <f>VLOOKUP(AE970,ORGANOGRAMAES!$C$1:$N$6000,2,0)</f>
        <v>#N/A</v>
      </c>
      <c r="BE970" s="19" t="e">
        <f>VLOOKUP(AE970,ORGANOGRAMAES!$C$1:$N$6000,3,0)</f>
        <v>#N/A</v>
      </c>
      <c r="BF970" s="19" t="e">
        <f>VLOOKUP(AE970,ORGANOGRAMAES!$C$1:$N$6000,4,0)</f>
        <v>#N/A</v>
      </c>
      <c r="BG970" s="19" t="e">
        <f>VLOOKUP(AE970,ORGANOGRAMAES!$C$1:$N$6000,5,0)</f>
        <v>#N/A</v>
      </c>
      <c r="BH970" s="19" t="e">
        <f>VLOOKUP(AE970,ORGANOGRAMAES!$C$1:$N$6000,6,0)</f>
        <v>#N/A</v>
      </c>
      <c r="BI970" s="19" t="e">
        <f>VLOOKUP(AE970,ORGANOGRAMAES!$C$1:$N$6000,7,0)</f>
        <v>#N/A</v>
      </c>
      <c r="BJ970" s="19" t="e">
        <f>VLOOKUP(AE970,ORGANOGRAMAES!$C$1:$N$6000,8,0)</f>
        <v>#N/A</v>
      </c>
      <c r="BK970" s="19" t="e">
        <f>VLOOKUP(AE970,ORGANOGRAMAES!$C$1:$N$6000,9,0)</f>
        <v>#N/A</v>
      </c>
      <c r="BL970" s="19" t="e">
        <f>VLOOKUP(AE970,ORGANOGRAMAES!$C$1:$N$6000,10,0)</f>
        <v>#N/A</v>
      </c>
      <c r="BM970" s="19" t="e">
        <f>VLOOKUP(AE970,ORGANOGRAMAES!$C$1:$N$6000,11,0)</f>
        <v>#N/A</v>
      </c>
      <c r="BN970" s="19" t="e">
        <f>VLOOKUP(AE970,ORGANOGRAMAES!$C$1:$N$6000,12,0)</f>
        <v>#N/A</v>
      </c>
      <c r="BP970" s="19" t="str">
        <f t="shared" si="263"/>
        <v>-</v>
      </c>
      <c r="BQ970" s="19" t="str">
        <f t="shared" si="264"/>
        <v>-</v>
      </c>
      <c r="BR970" s="19" t="str">
        <f t="shared" si="265"/>
        <v>-</v>
      </c>
      <c r="BS970" s="19" t="str">
        <f t="shared" si="266"/>
        <v>-</v>
      </c>
      <c r="BT970" s="19" t="str">
        <f t="shared" si="267"/>
        <v>-</v>
      </c>
      <c r="BU970" s="19" t="str">
        <f t="shared" si="268"/>
        <v>-</v>
      </c>
      <c r="BV970" s="19" t="str">
        <f t="shared" si="269"/>
        <v>-</v>
      </c>
      <c r="BW970" s="19" t="str">
        <f t="shared" si="270"/>
        <v>-</v>
      </c>
      <c r="BX970" s="19" t="str">
        <f t="shared" si="271"/>
        <v>-</v>
      </c>
      <c r="BY970" s="19" t="str">
        <f t="shared" si="272"/>
        <v>-</v>
      </c>
      <c r="BZ970" s="19" t="str">
        <f t="shared" si="273"/>
        <v>-</v>
      </c>
    </row>
    <row r="971" spans="1:78">
      <c r="A971" s="106" t="str">
        <f t="shared" si="274"/>
        <v>22.1.00.00.00.00.00</v>
      </c>
      <c r="B971" s="106">
        <f t="shared" si="275"/>
        <v>22</v>
      </c>
      <c r="C971" s="107" t="str">
        <f t="shared" si="276"/>
        <v>1</v>
      </c>
      <c r="D971" s="32" t="s">
        <v>7024</v>
      </c>
      <c r="E971" s="32" t="s">
        <v>7024</v>
      </c>
      <c r="F971" s="32" t="s">
        <v>7024</v>
      </c>
      <c r="G971" s="32" t="s">
        <v>7024</v>
      </c>
      <c r="H971" s="32" t="s">
        <v>7024</v>
      </c>
      <c r="I971" s="33"/>
      <c r="J971" s="17" t="s">
        <v>93</v>
      </c>
      <c r="K971" s="150" t="str">
        <f t="shared" si="277"/>
        <v>-</v>
      </c>
      <c r="L971" s="123"/>
      <c r="M971" s="123"/>
      <c r="N971" s="123"/>
      <c r="O971" s="123"/>
      <c r="P971" s="123"/>
      <c r="Q971" s="123"/>
      <c r="AC971" s="50" t="str">
        <f t="shared" si="279"/>
        <v>22.1</v>
      </c>
      <c r="AD971" s="19">
        <f t="shared" si="280"/>
        <v>950</v>
      </c>
      <c r="AE971" s="49" t="str">
        <f t="shared" si="278"/>
        <v>22.1950</v>
      </c>
      <c r="BD971" s="19" t="e">
        <f>VLOOKUP(AE971,ORGANOGRAMAES!$C$1:$N$6000,2,0)</f>
        <v>#N/A</v>
      </c>
      <c r="BE971" s="19" t="e">
        <f>VLOOKUP(AE971,ORGANOGRAMAES!$C$1:$N$6000,3,0)</f>
        <v>#N/A</v>
      </c>
      <c r="BF971" s="19" t="e">
        <f>VLOOKUP(AE971,ORGANOGRAMAES!$C$1:$N$6000,4,0)</f>
        <v>#N/A</v>
      </c>
      <c r="BG971" s="19" t="e">
        <f>VLOOKUP(AE971,ORGANOGRAMAES!$C$1:$N$6000,5,0)</f>
        <v>#N/A</v>
      </c>
      <c r="BH971" s="19" t="e">
        <f>VLOOKUP(AE971,ORGANOGRAMAES!$C$1:$N$6000,6,0)</f>
        <v>#N/A</v>
      </c>
      <c r="BI971" s="19" t="e">
        <f>VLOOKUP(AE971,ORGANOGRAMAES!$C$1:$N$6000,7,0)</f>
        <v>#N/A</v>
      </c>
      <c r="BJ971" s="19" t="e">
        <f>VLOOKUP(AE971,ORGANOGRAMAES!$C$1:$N$6000,8,0)</f>
        <v>#N/A</v>
      </c>
      <c r="BK971" s="19" t="e">
        <f>VLOOKUP(AE971,ORGANOGRAMAES!$C$1:$N$6000,9,0)</f>
        <v>#N/A</v>
      </c>
      <c r="BL971" s="19" t="e">
        <f>VLOOKUP(AE971,ORGANOGRAMAES!$C$1:$N$6000,10,0)</f>
        <v>#N/A</v>
      </c>
      <c r="BM971" s="19" t="e">
        <f>VLOOKUP(AE971,ORGANOGRAMAES!$C$1:$N$6000,11,0)</f>
        <v>#N/A</v>
      </c>
      <c r="BN971" s="19" t="e">
        <f>VLOOKUP(AE971,ORGANOGRAMAES!$C$1:$N$6000,12,0)</f>
        <v>#N/A</v>
      </c>
      <c r="BP971" s="19" t="str">
        <f t="shared" si="263"/>
        <v>-</v>
      </c>
      <c r="BQ971" s="19" t="str">
        <f t="shared" si="264"/>
        <v>-</v>
      </c>
      <c r="BR971" s="19" t="str">
        <f t="shared" si="265"/>
        <v>-</v>
      </c>
      <c r="BS971" s="19" t="str">
        <f t="shared" si="266"/>
        <v>-</v>
      </c>
      <c r="BT971" s="19" t="str">
        <f t="shared" si="267"/>
        <v>-</v>
      </c>
      <c r="BU971" s="19" t="str">
        <f t="shared" si="268"/>
        <v>-</v>
      </c>
      <c r="BV971" s="19" t="str">
        <f t="shared" si="269"/>
        <v>-</v>
      </c>
      <c r="BW971" s="19" t="str">
        <f t="shared" si="270"/>
        <v>-</v>
      </c>
      <c r="BX971" s="19" t="str">
        <f t="shared" si="271"/>
        <v>-</v>
      </c>
      <c r="BY971" s="19" t="str">
        <f t="shared" si="272"/>
        <v>-</v>
      </c>
      <c r="BZ971" s="19" t="str">
        <f t="shared" si="273"/>
        <v>-</v>
      </c>
    </row>
    <row r="972" spans="1:78">
      <c r="A972" s="106" t="str">
        <f t="shared" si="274"/>
        <v>22.1.00.00.00.00.00</v>
      </c>
      <c r="B972" s="106">
        <f t="shared" si="275"/>
        <v>22</v>
      </c>
      <c r="C972" s="107" t="str">
        <f t="shared" si="276"/>
        <v>1</v>
      </c>
      <c r="D972" s="32" t="s">
        <v>7024</v>
      </c>
      <c r="E972" s="32" t="s">
        <v>7024</v>
      </c>
      <c r="F972" s="32" t="s">
        <v>7024</v>
      </c>
      <c r="G972" s="32" t="s">
        <v>7024</v>
      </c>
      <c r="H972" s="32" t="s">
        <v>7024</v>
      </c>
      <c r="I972" s="33"/>
      <c r="J972" s="17" t="s">
        <v>93</v>
      </c>
      <c r="K972" s="150" t="str">
        <f t="shared" si="277"/>
        <v>-</v>
      </c>
      <c r="L972" s="123"/>
      <c r="M972" s="123"/>
      <c r="N972" s="123"/>
      <c r="O972" s="123"/>
      <c r="P972" s="123"/>
      <c r="Q972" s="123"/>
      <c r="AC972" s="50" t="str">
        <f t="shared" si="279"/>
        <v>22.1</v>
      </c>
      <c r="AD972" s="19">
        <f t="shared" si="280"/>
        <v>951</v>
      </c>
      <c r="AE972" s="49" t="str">
        <f t="shared" si="278"/>
        <v>22.1951</v>
      </c>
      <c r="BD972" s="19" t="e">
        <f>VLOOKUP(AE972,ORGANOGRAMAES!$C$1:$N$6000,2,0)</f>
        <v>#N/A</v>
      </c>
      <c r="BE972" s="19" t="e">
        <f>VLOOKUP(AE972,ORGANOGRAMAES!$C$1:$N$6000,3,0)</f>
        <v>#N/A</v>
      </c>
      <c r="BF972" s="19" t="e">
        <f>VLOOKUP(AE972,ORGANOGRAMAES!$C$1:$N$6000,4,0)</f>
        <v>#N/A</v>
      </c>
      <c r="BG972" s="19" t="e">
        <f>VLOOKUP(AE972,ORGANOGRAMAES!$C$1:$N$6000,5,0)</f>
        <v>#N/A</v>
      </c>
      <c r="BH972" s="19" t="e">
        <f>VLOOKUP(AE972,ORGANOGRAMAES!$C$1:$N$6000,6,0)</f>
        <v>#N/A</v>
      </c>
      <c r="BI972" s="19" t="e">
        <f>VLOOKUP(AE972,ORGANOGRAMAES!$C$1:$N$6000,7,0)</f>
        <v>#N/A</v>
      </c>
      <c r="BJ972" s="19" t="e">
        <f>VLOOKUP(AE972,ORGANOGRAMAES!$C$1:$N$6000,8,0)</f>
        <v>#N/A</v>
      </c>
      <c r="BK972" s="19" t="e">
        <f>VLOOKUP(AE972,ORGANOGRAMAES!$C$1:$N$6000,9,0)</f>
        <v>#N/A</v>
      </c>
      <c r="BL972" s="19" t="e">
        <f>VLOOKUP(AE972,ORGANOGRAMAES!$C$1:$N$6000,10,0)</f>
        <v>#N/A</v>
      </c>
      <c r="BM972" s="19" t="e">
        <f>VLOOKUP(AE972,ORGANOGRAMAES!$C$1:$N$6000,11,0)</f>
        <v>#N/A</v>
      </c>
      <c r="BN972" s="19" t="e">
        <f>VLOOKUP(AE972,ORGANOGRAMAES!$C$1:$N$6000,12,0)</f>
        <v>#N/A</v>
      </c>
      <c r="BP972" s="19" t="str">
        <f t="shared" si="263"/>
        <v>-</v>
      </c>
      <c r="BQ972" s="19" t="str">
        <f t="shared" si="264"/>
        <v>-</v>
      </c>
      <c r="BR972" s="19" t="str">
        <f t="shared" si="265"/>
        <v>-</v>
      </c>
      <c r="BS972" s="19" t="str">
        <f t="shared" si="266"/>
        <v>-</v>
      </c>
      <c r="BT972" s="19" t="str">
        <f t="shared" si="267"/>
        <v>-</v>
      </c>
      <c r="BU972" s="19" t="str">
        <f t="shared" si="268"/>
        <v>-</v>
      </c>
      <c r="BV972" s="19" t="str">
        <f t="shared" si="269"/>
        <v>-</v>
      </c>
      <c r="BW972" s="19" t="str">
        <f t="shared" si="270"/>
        <v>-</v>
      </c>
      <c r="BX972" s="19" t="str">
        <f t="shared" si="271"/>
        <v>-</v>
      </c>
      <c r="BY972" s="19" t="str">
        <f t="shared" si="272"/>
        <v>-</v>
      </c>
      <c r="BZ972" s="19" t="str">
        <f t="shared" si="273"/>
        <v>-</v>
      </c>
    </row>
    <row r="973" spans="1:78">
      <c r="A973" s="106" t="str">
        <f t="shared" si="274"/>
        <v>22.1.00.00.00.00.00</v>
      </c>
      <c r="B973" s="106">
        <f t="shared" si="275"/>
        <v>22</v>
      </c>
      <c r="C973" s="107" t="str">
        <f t="shared" si="276"/>
        <v>1</v>
      </c>
      <c r="D973" s="32" t="s">
        <v>7024</v>
      </c>
      <c r="E973" s="32" t="s">
        <v>7024</v>
      </c>
      <c r="F973" s="32" t="s">
        <v>7024</v>
      </c>
      <c r="G973" s="32" t="s">
        <v>7024</v>
      </c>
      <c r="H973" s="32" t="s">
        <v>7024</v>
      </c>
      <c r="I973" s="33"/>
      <c r="J973" s="17" t="s">
        <v>93</v>
      </c>
      <c r="K973" s="150" t="str">
        <f t="shared" si="277"/>
        <v>-</v>
      </c>
      <c r="L973" s="123"/>
      <c r="M973" s="123"/>
      <c r="N973" s="123"/>
      <c r="O973" s="123"/>
      <c r="P973" s="123"/>
      <c r="Q973" s="123"/>
      <c r="AC973" s="50" t="str">
        <f t="shared" si="279"/>
        <v>22.1</v>
      </c>
      <c r="AD973" s="19">
        <f t="shared" si="280"/>
        <v>952</v>
      </c>
      <c r="AE973" s="49" t="str">
        <f t="shared" si="278"/>
        <v>22.1952</v>
      </c>
      <c r="BD973" s="19" t="e">
        <f>VLOOKUP(AE973,ORGANOGRAMAES!$C$1:$N$6000,2,0)</f>
        <v>#N/A</v>
      </c>
      <c r="BE973" s="19" t="e">
        <f>VLOOKUP(AE973,ORGANOGRAMAES!$C$1:$N$6000,3,0)</f>
        <v>#N/A</v>
      </c>
      <c r="BF973" s="19" t="e">
        <f>VLOOKUP(AE973,ORGANOGRAMAES!$C$1:$N$6000,4,0)</f>
        <v>#N/A</v>
      </c>
      <c r="BG973" s="19" t="e">
        <f>VLOOKUP(AE973,ORGANOGRAMAES!$C$1:$N$6000,5,0)</f>
        <v>#N/A</v>
      </c>
      <c r="BH973" s="19" t="e">
        <f>VLOOKUP(AE973,ORGANOGRAMAES!$C$1:$N$6000,6,0)</f>
        <v>#N/A</v>
      </c>
      <c r="BI973" s="19" t="e">
        <f>VLOOKUP(AE973,ORGANOGRAMAES!$C$1:$N$6000,7,0)</f>
        <v>#N/A</v>
      </c>
      <c r="BJ973" s="19" t="e">
        <f>VLOOKUP(AE973,ORGANOGRAMAES!$C$1:$N$6000,8,0)</f>
        <v>#N/A</v>
      </c>
      <c r="BK973" s="19" t="e">
        <f>VLOOKUP(AE973,ORGANOGRAMAES!$C$1:$N$6000,9,0)</f>
        <v>#N/A</v>
      </c>
      <c r="BL973" s="19" t="e">
        <f>VLOOKUP(AE973,ORGANOGRAMAES!$C$1:$N$6000,10,0)</f>
        <v>#N/A</v>
      </c>
      <c r="BM973" s="19" t="e">
        <f>VLOOKUP(AE973,ORGANOGRAMAES!$C$1:$N$6000,11,0)</f>
        <v>#N/A</v>
      </c>
      <c r="BN973" s="19" t="e">
        <f>VLOOKUP(AE973,ORGANOGRAMAES!$C$1:$N$6000,12,0)</f>
        <v>#N/A</v>
      </c>
      <c r="BP973" s="19" t="str">
        <f t="shared" si="263"/>
        <v>-</v>
      </c>
      <c r="BQ973" s="19" t="str">
        <f t="shared" si="264"/>
        <v>-</v>
      </c>
      <c r="BR973" s="19" t="str">
        <f t="shared" si="265"/>
        <v>-</v>
      </c>
      <c r="BS973" s="19" t="str">
        <f t="shared" si="266"/>
        <v>-</v>
      </c>
      <c r="BT973" s="19" t="str">
        <f t="shared" si="267"/>
        <v>-</v>
      </c>
      <c r="BU973" s="19" t="str">
        <f t="shared" si="268"/>
        <v>-</v>
      </c>
      <c r="BV973" s="19" t="str">
        <f t="shared" si="269"/>
        <v>-</v>
      </c>
      <c r="BW973" s="19" t="str">
        <f t="shared" si="270"/>
        <v>-</v>
      </c>
      <c r="BX973" s="19" t="str">
        <f t="shared" si="271"/>
        <v>-</v>
      </c>
      <c r="BY973" s="19" t="str">
        <f t="shared" si="272"/>
        <v>-</v>
      </c>
      <c r="BZ973" s="19" t="str">
        <f t="shared" si="273"/>
        <v>-</v>
      </c>
    </row>
    <row r="974" spans="1:78">
      <c r="A974" s="106" t="str">
        <f t="shared" si="274"/>
        <v>22.1.00.00.00.00.00</v>
      </c>
      <c r="B974" s="106">
        <f t="shared" si="275"/>
        <v>22</v>
      </c>
      <c r="C974" s="107" t="str">
        <f t="shared" si="276"/>
        <v>1</v>
      </c>
      <c r="D974" s="32" t="s">
        <v>7024</v>
      </c>
      <c r="E974" s="32" t="s">
        <v>7024</v>
      </c>
      <c r="F974" s="32" t="s">
        <v>7024</v>
      </c>
      <c r="G974" s="32" t="s">
        <v>7024</v>
      </c>
      <c r="H974" s="32" t="s">
        <v>7024</v>
      </c>
      <c r="I974" s="33"/>
      <c r="J974" s="17" t="s">
        <v>93</v>
      </c>
      <c r="K974" s="150" t="str">
        <f t="shared" si="277"/>
        <v>-</v>
      </c>
      <c r="L974" s="123"/>
      <c r="M974" s="123"/>
      <c r="N974" s="123"/>
      <c r="O974" s="123"/>
      <c r="P974" s="123"/>
      <c r="Q974" s="123"/>
      <c r="AC974" s="50" t="str">
        <f t="shared" si="279"/>
        <v>22.1</v>
      </c>
      <c r="AD974" s="19">
        <f t="shared" si="280"/>
        <v>953</v>
      </c>
      <c r="AE974" s="49" t="str">
        <f t="shared" si="278"/>
        <v>22.1953</v>
      </c>
      <c r="BD974" s="19" t="e">
        <f>VLOOKUP(AE974,ORGANOGRAMAES!$C$1:$N$6000,2,0)</f>
        <v>#N/A</v>
      </c>
      <c r="BE974" s="19" t="e">
        <f>VLOOKUP(AE974,ORGANOGRAMAES!$C$1:$N$6000,3,0)</f>
        <v>#N/A</v>
      </c>
      <c r="BF974" s="19" t="e">
        <f>VLOOKUP(AE974,ORGANOGRAMAES!$C$1:$N$6000,4,0)</f>
        <v>#N/A</v>
      </c>
      <c r="BG974" s="19" t="e">
        <f>VLOOKUP(AE974,ORGANOGRAMAES!$C$1:$N$6000,5,0)</f>
        <v>#N/A</v>
      </c>
      <c r="BH974" s="19" t="e">
        <f>VLOOKUP(AE974,ORGANOGRAMAES!$C$1:$N$6000,6,0)</f>
        <v>#N/A</v>
      </c>
      <c r="BI974" s="19" t="e">
        <f>VLOOKUP(AE974,ORGANOGRAMAES!$C$1:$N$6000,7,0)</f>
        <v>#N/A</v>
      </c>
      <c r="BJ974" s="19" t="e">
        <f>VLOOKUP(AE974,ORGANOGRAMAES!$C$1:$N$6000,8,0)</f>
        <v>#N/A</v>
      </c>
      <c r="BK974" s="19" t="e">
        <f>VLOOKUP(AE974,ORGANOGRAMAES!$C$1:$N$6000,9,0)</f>
        <v>#N/A</v>
      </c>
      <c r="BL974" s="19" t="e">
        <f>VLOOKUP(AE974,ORGANOGRAMAES!$C$1:$N$6000,10,0)</f>
        <v>#N/A</v>
      </c>
      <c r="BM974" s="19" t="e">
        <f>VLOOKUP(AE974,ORGANOGRAMAES!$C$1:$N$6000,11,0)</f>
        <v>#N/A</v>
      </c>
      <c r="BN974" s="19" t="e">
        <f>VLOOKUP(AE974,ORGANOGRAMAES!$C$1:$N$6000,12,0)</f>
        <v>#N/A</v>
      </c>
      <c r="BP974" s="19" t="str">
        <f t="shared" si="263"/>
        <v>-</v>
      </c>
      <c r="BQ974" s="19" t="str">
        <f t="shared" si="264"/>
        <v>-</v>
      </c>
      <c r="BR974" s="19" t="str">
        <f t="shared" si="265"/>
        <v>-</v>
      </c>
      <c r="BS974" s="19" t="str">
        <f t="shared" si="266"/>
        <v>-</v>
      </c>
      <c r="BT974" s="19" t="str">
        <f t="shared" si="267"/>
        <v>-</v>
      </c>
      <c r="BU974" s="19" t="str">
        <f t="shared" si="268"/>
        <v>-</v>
      </c>
      <c r="BV974" s="19" t="str">
        <f t="shared" si="269"/>
        <v>-</v>
      </c>
      <c r="BW974" s="19" t="str">
        <f t="shared" si="270"/>
        <v>-</v>
      </c>
      <c r="BX974" s="19" t="str">
        <f t="shared" si="271"/>
        <v>-</v>
      </c>
      <c r="BY974" s="19" t="str">
        <f t="shared" si="272"/>
        <v>-</v>
      </c>
      <c r="BZ974" s="19" t="str">
        <f t="shared" si="273"/>
        <v>-</v>
      </c>
    </row>
    <row r="975" spans="1:78">
      <c r="A975" s="106" t="str">
        <f t="shared" si="274"/>
        <v>22.1.00.00.00.00.00</v>
      </c>
      <c r="B975" s="106">
        <f t="shared" si="275"/>
        <v>22</v>
      </c>
      <c r="C975" s="107" t="str">
        <f t="shared" si="276"/>
        <v>1</v>
      </c>
      <c r="D975" s="32" t="s">
        <v>7024</v>
      </c>
      <c r="E975" s="32" t="s">
        <v>7024</v>
      </c>
      <c r="F975" s="32" t="s">
        <v>7024</v>
      </c>
      <c r="G975" s="32" t="s">
        <v>7024</v>
      </c>
      <c r="H975" s="32" t="s">
        <v>7024</v>
      </c>
      <c r="I975" s="33"/>
      <c r="J975" s="17" t="s">
        <v>93</v>
      </c>
      <c r="K975" s="150" t="str">
        <f t="shared" si="277"/>
        <v>-</v>
      </c>
      <c r="L975" s="123"/>
      <c r="M975" s="123"/>
      <c r="N975" s="123"/>
      <c r="O975" s="123"/>
      <c r="P975" s="123"/>
      <c r="Q975" s="123"/>
      <c r="AC975" s="50" t="str">
        <f t="shared" si="279"/>
        <v>22.1</v>
      </c>
      <c r="AD975" s="19">
        <f t="shared" si="280"/>
        <v>954</v>
      </c>
      <c r="AE975" s="49" t="str">
        <f t="shared" si="278"/>
        <v>22.1954</v>
      </c>
      <c r="BD975" s="19" t="e">
        <f>VLOOKUP(AE975,ORGANOGRAMAES!$C$1:$N$6000,2,0)</f>
        <v>#N/A</v>
      </c>
      <c r="BE975" s="19" t="e">
        <f>VLOOKUP(AE975,ORGANOGRAMAES!$C$1:$N$6000,3,0)</f>
        <v>#N/A</v>
      </c>
      <c r="BF975" s="19" t="e">
        <f>VLOOKUP(AE975,ORGANOGRAMAES!$C$1:$N$6000,4,0)</f>
        <v>#N/A</v>
      </c>
      <c r="BG975" s="19" t="e">
        <f>VLOOKUP(AE975,ORGANOGRAMAES!$C$1:$N$6000,5,0)</f>
        <v>#N/A</v>
      </c>
      <c r="BH975" s="19" t="e">
        <f>VLOOKUP(AE975,ORGANOGRAMAES!$C$1:$N$6000,6,0)</f>
        <v>#N/A</v>
      </c>
      <c r="BI975" s="19" t="e">
        <f>VLOOKUP(AE975,ORGANOGRAMAES!$C$1:$N$6000,7,0)</f>
        <v>#N/A</v>
      </c>
      <c r="BJ975" s="19" t="e">
        <f>VLOOKUP(AE975,ORGANOGRAMAES!$C$1:$N$6000,8,0)</f>
        <v>#N/A</v>
      </c>
      <c r="BK975" s="19" t="e">
        <f>VLOOKUP(AE975,ORGANOGRAMAES!$C$1:$N$6000,9,0)</f>
        <v>#N/A</v>
      </c>
      <c r="BL975" s="19" t="e">
        <f>VLOOKUP(AE975,ORGANOGRAMAES!$C$1:$N$6000,10,0)</f>
        <v>#N/A</v>
      </c>
      <c r="BM975" s="19" t="e">
        <f>VLOOKUP(AE975,ORGANOGRAMAES!$C$1:$N$6000,11,0)</f>
        <v>#N/A</v>
      </c>
      <c r="BN975" s="19" t="e">
        <f>VLOOKUP(AE975,ORGANOGRAMAES!$C$1:$N$6000,12,0)</f>
        <v>#N/A</v>
      </c>
      <c r="BP975" s="19" t="str">
        <f t="shared" si="263"/>
        <v>-</v>
      </c>
      <c r="BQ975" s="19" t="str">
        <f t="shared" si="264"/>
        <v>-</v>
      </c>
      <c r="BR975" s="19" t="str">
        <f t="shared" si="265"/>
        <v>-</v>
      </c>
      <c r="BS975" s="19" t="str">
        <f t="shared" si="266"/>
        <v>-</v>
      </c>
      <c r="BT975" s="19" t="str">
        <f t="shared" si="267"/>
        <v>-</v>
      </c>
      <c r="BU975" s="19" t="str">
        <f t="shared" si="268"/>
        <v>-</v>
      </c>
      <c r="BV975" s="19" t="str">
        <f t="shared" si="269"/>
        <v>-</v>
      </c>
      <c r="BW975" s="19" t="str">
        <f t="shared" si="270"/>
        <v>-</v>
      </c>
      <c r="BX975" s="19" t="str">
        <f t="shared" si="271"/>
        <v>-</v>
      </c>
      <c r="BY975" s="19" t="str">
        <f t="shared" si="272"/>
        <v>-</v>
      </c>
      <c r="BZ975" s="19" t="str">
        <f t="shared" si="273"/>
        <v>-</v>
      </c>
    </row>
    <row r="976" spans="1:78">
      <c r="A976" s="106" t="str">
        <f t="shared" si="274"/>
        <v>22.1.00.00.00.00.00</v>
      </c>
      <c r="B976" s="106">
        <f t="shared" si="275"/>
        <v>22</v>
      </c>
      <c r="C976" s="107" t="str">
        <f t="shared" si="276"/>
        <v>1</v>
      </c>
      <c r="D976" s="32" t="s">
        <v>7024</v>
      </c>
      <c r="E976" s="32" t="s">
        <v>7024</v>
      </c>
      <c r="F976" s="32" t="s">
        <v>7024</v>
      </c>
      <c r="G976" s="32" t="s">
        <v>7024</v>
      </c>
      <c r="H976" s="32" t="s">
        <v>7024</v>
      </c>
      <c r="I976" s="33"/>
      <c r="J976" s="17" t="s">
        <v>93</v>
      </c>
      <c r="K976" s="150" t="str">
        <f t="shared" si="277"/>
        <v>-</v>
      </c>
      <c r="L976" s="123"/>
      <c r="M976" s="123"/>
      <c r="N976" s="123"/>
      <c r="O976" s="123"/>
      <c r="P976" s="123"/>
      <c r="Q976" s="123"/>
      <c r="AC976" s="50" t="str">
        <f t="shared" si="279"/>
        <v>22.1</v>
      </c>
      <c r="AD976" s="19">
        <f t="shared" si="280"/>
        <v>955</v>
      </c>
      <c r="AE976" s="49" t="str">
        <f t="shared" si="278"/>
        <v>22.1955</v>
      </c>
      <c r="BD976" s="19" t="e">
        <f>VLOOKUP(AE976,ORGANOGRAMAES!$C$1:$N$6000,2,0)</f>
        <v>#N/A</v>
      </c>
      <c r="BE976" s="19" t="e">
        <f>VLOOKUP(AE976,ORGANOGRAMAES!$C$1:$N$6000,3,0)</f>
        <v>#N/A</v>
      </c>
      <c r="BF976" s="19" t="e">
        <f>VLOOKUP(AE976,ORGANOGRAMAES!$C$1:$N$6000,4,0)</f>
        <v>#N/A</v>
      </c>
      <c r="BG976" s="19" t="e">
        <f>VLOOKUP(AE976,ORGANOGRAMAES!$C$1:$N$6000,5,0)</f>
        <v>#N/A</v>
      </c>
      <c r="BH976" s="19" t="e">
        <f>VLOOKUP(AE976,ORGANOGRAMAES!$C$1:$N$6000,6,0)</f>
        <v>#N/A</v>
      </c>
      <c r="BI976" s="19" t="e">
        <f>VLOOKUP(AE976,ORGANOGRAMAES!$C$1:$N$6000,7,0)</f>
        <v>#N/A</v>
      </c>
      <c r="BJ976" s="19" t="e">
        <f>VLOOKUP(AE976,ORGANOGRAMAES!$C$1:$N$6000,8,0)</f>
        <v>#N/A</v>
      </c>
      <c r="BK976" s="19" t="e">
        <f>VLOOKUP(AE976,ORGANOGRAMAES!$C$1:$N$6000,9,0)</f>
        <v>#N/A</v>
      </c>
      <c r="BL976" s="19" t="e">
        <f>VLOOKUP(AE976,ORGANOGRAMAES!$C$1:$N$6000,10,0)</f>
        <v>#N/A</v>
      </c>
      <c r="BM976" s="19" t="e">
        <f>VLOOKUP(AE976,ORGANOGRAMAES!$C$1:$N$6000,11,0)</f>
        <v>#N/A</v>
      </c>
      <c r="BN976" s="19" t="e">
        <f>VLOOKUP(AE976,ORGANOGRAMAES!$C$1:$N$6000,12,0)</f>
        <v>#N/A</v>
      </c>
      <c r="BP976" s="19" t="str">
        <f t="shared" si="263"/>
        <v>-</v>
      </c>
      <c r="BQ976" s="19" t="str">
        <f t="shared" si="264"/>
        <v>-</v>
      </c>
      <c r="BR976" s="19" t="str">
        <f t="shared" si="265"/>
        <v>-</v>
      </c>
      <c r="BS976" s="19" t="str">
        <f t="shared" si="266"/>
        <v>-</v>
      </c>
      <c r="BT976" s="19" t="str">
        <f t="shared" si="267"/>
        <v>-</v>
      </c>
      <c r="BU976" s="19" t="str">
        <f t="shared" si="268"/>
        <v>-</v>
      </c>
      <c r="BV976" s="19" t="str">
        <f t="shared" si="269"/>
        <v>-</v>
      </c>
      <c r="BW976" s="19" t="str">
        <f t="shared" si="270"/>
        <v>-</v>
      </c>
      <c r="BX976" s="19" t="str">
        <f t="shared" si="271"/>
        <v>-</v>
      </c>
      <c r="BY976" s="19" t="str">
        <f t="shared" si="272"/>
        <v>-</v>
      </c>
      <c r="BZ976" s="19" t="str">
        <f t="shared" si="273"/>
        <v>-</v>
      </c>
    </row>
    <row r="977" spans="1:78">
      <c r="A977" s="106" t="str">
        <f t="shared" si="274"/>
        <v>22.1.00.00.00.00.00</v>
      </c>
      <c r="B977" s="106">
        <f t="shared" si="275"/>
        <v>22</v>
      </c>
      <c r="C977" s="107" t="str">
        <f t="shared" si="276"/>
        <v>1</v>
      </c>
      <c r="D977" s="32" t="s">
        <v>7024</v>
      </c>
      <c r="E977" s="32" t="s">
        <v>7024</v>
      </c>
      <c r="F977" s="32" t="s">
        <v>7024</v>
      </c>
      <c r="G977" s="32" t="s">
        <v>7024</v>
      </c>
      <c r="H977" s="32" t="s">
        <v>7024</v>
      </c>
      <c r="I977" s="33"/>
      <c r="J977" s="17" t="s">
        <v>93</v>
      </c>
      <c r="K977" s="150" t="str">
        <f t="shared" si="277"/>
        <v>-</v>
      </c>
      <c r="L977" s="123"/>
      <c r="M977" s="123"/>
      <c r="N977" s="123"/>
      <c r="O977" s="123"/>
      <c r="P977" s="123"/>
      <c r="Q977" s="123"/>
      <c r="AC977" s="50" t="str">
        <f t="shared" si="279"/>
        <v>22.1</v>
      </c>
      <c r="AD977" s="19">
        <f t="shared" si="280"/>
        <v>956</v>
      </c>
      <c r="AE977" s="49" t="str">
        <f t="shared" si="278"/>
        <v>22.1956</v>
      </c>
      <c r="BD977" s="19" t="e">
        <f>VLOOKUP(AE977,ORGANOGRAMAES!$C$1:$N$6000,2,0)</f>
        <v>#N/A</v>
      </c>
      <c r="BE977" s="19" t="e">
        <f>VLOOKUP(AE977,ORGANOGRAMAES!$C$1:$N$6000,3,0)</f>
        <v>#N/A</v>
      </c>
      <c r="BF977" s="19" t="e">
        <f>VLOOKUP(AE977,ORGANOGRAMAES!$C$1:$N$6000,4,0)</f>
        <v>#N/A</v>
      </c>
      <c r="BG977" s="19" t="e">
        <f>VLOOKUP(AE977,ORGANOGRAMAES!$C$1:$N$6000,5,0)</f>
        <v>#N/A</v>
      </c>
      <c r="BH977" s="19" t="e">
        <f>VLOOKUP(AE977,ORGANOGRAMAES!$C$1:$N$6000,6,0)</f>
        <v>#N/A</v>
      </c>
      <c r="BI977" s="19" t="e">
        <f>VLOOKUP(AE977,ORGANOGRAMAES!$C$1:$N$6000,7,0)</f>
        <v>#N/A</v>
      </c>
      <c r="BJ977" s="19" t="e">
        <f>VLOOKUP(AE977,ORGANOGRAMAES!$C$1:$N$6000,8,0)</f>
        <v>#N/A</v>
      </c>
      <c r="BK977" s="19" t="e">
        <f>VLOOKUP(AE977,ORGANOGRAMAES!$C$1:$N$6000,9,0)</f>
        <v>#N/A</v>
      </c>
      <c r="BL977" s="19" t="e">
        <f>VLOOKUP(AE977,ORGANOGRAMAES!$C$1:$N$6000,10,0)</f>
        <v>#N/A</v>
      </c>
      <c r="BM977" s="19" t="e">
        <f>VLOOKUP(AE977,ORGANOGRAMAES!$C$1:$N$6000,11,0)</f>
        <v>#N/A</v>
      </c>
      <c r="BN977" s="19" t="e">
        <f>VLOOKUP(AE977,ORGANOGRAMAES!$C$1:$N$6000,12,0)</f>
        <v>#N/A</v>
      </c>
      <c r="BP977" s="19" t="str">
        <f t="shared" si="263"/>
        <v>-</v>
      </c>
      <c r="BQ977" s="19" t="str">
        <f t="shared" si="264"/>
        <v>-</v>
      </c>
      <c r="BR977" s="19" t="str">
        <f t="shared" si="265"/>
        <v>-</v>
      </c>
      <c r="BS977" s="19" t="str">
        <f t="shared" si="266"/>
        <v>-</v>
      </c>
      <c r="BT977" s="19" t="str">
        <f t="shared" si="267"/>
        <v>-</v>
      </c>
      <c r="BU977" s="19" t="str">
        <f t="shared" si="268"/>
        <v>-</v>
      </c>
      <c r="BV977" s="19" t="str">
        <f t="shared" si="269"/>
        <v>-</v>
      </c>
      <c r="BW977" s="19" t="str">
        <f t="shared" si="270"/>
        <v>-</v>
      </c>
      <c r="BX977" s="19" t="str">
        <f t="shared" si="271"/>
        <v>-</v>
      </c>
      <c r="BY977" s="19" t="str">
        <f t="shared" si="272"/>
        <v>-</v>
      </c>
      <c r="BZ977" s="19" t="str">
        <f t="shared" si="273"/>
        <v>-</v>
      </c>
    </row>
    <row r="978" spans="1:78">
      <c r="A978" s="106" t="str">
        <f t="shared" si="274"/>
        <v>22.1.00.00.00.00.00</v>
      </c>
      <c r="B978" s="106">
        <f t="shared" si="275"/>
        <v>22</v>
      </c>
      <c r="C978" s="107" t="str">
        <f t="shared" si="276"/>
        <v>1</v>
      </c>
      <c r="D978" s="32" t="s">
        <v>7024</v>
      </c>
      <c r="E978" s="32" t="s">
        <v>7024</v>
      </c>
      <c r="F978" s="32" t="s">
        <v>7024</v>
      </c>
      <c r="G978" s="32" t="s">
        <v>7024</v>
      </c>
      <c r="H978" s="32" t="s">
        <v>7024</v>
      </c>
      <c r="I978" s="33"/>
      <c r="J978" s="17" t="s">
        <v>93</v>
      </c>
      <c r="K978" s="150" t="str">
        <f t="shared" si="277"/>
        <v>-</v>
      </c>
      <c r="L978" s="123"/>
      <c r="M978" s="123"/>
      <c r="N978" s="123"/>
      <c r="O978" s="123"/>
      <c r="P978" s="123"/>
      <c r="Q978" s="123"/>
      <c r="AC978" s="50" t="str">
        <f t="shared" si="279"/>
        <v>22.1</v>
      </c>
      <c r="AD978" s="19">
        <f t="shared" si="280"/>
        <v>957</v>
      </c>
      <c r="AE978" s="49" t="str">
        <f t="shared" si="278"/>
        <v>22.1957</v>
      </c>
      <c r="BD978" s="19" t="e">
        <f>VLOOKUP(AE978,ORGANOGRAMAES!$C$1:$N$6000,2,0)</f>
        <v>#N/A</v>
      </c>
      <c r="BE978" s="19" t="e">
        <f>VLOOKUP(AE978,ORGANOGRAMAES!$C$1:$N$6000,3,0)</f>
        <v>#N/A</v>
      </c>
      <c r="BF978" s="19" t="e">
        <f>VLOOKUP(AE978,ORGANOGRAMAES!$C$1:$N$6000,4,0)</f>
        <v>#N/A</v>
      </c>
      <c r="BG978" s="19" t="e">
        <f>VLOOKUP(AE978,ORGANOGRAMAES!$C$1:$N$6000,5,0)</f>
        <v>#N/A</v>
      </c>
      <c r="BH978" s="19" t="e">
        <f>VLOOKUP(AE978,ORGANOGRAMAES!$C$1:$N$6000,6,0)</f>
        <v>#N/A</v>
      </c>
      <c r="BI978" s="19" t="e">
        <f>VLOOKUP(AE978,ORGANOGRAMAES!$C$1:$N$6000,7,0)</f>
        <v>#N/A</v>
      </c>
      <c r="BJ978" s="19" t="e">
        <f>VLOOKUP(AE978,ORGANOGRAMAES!$C$1:$N$6000,8,0)</f>
        <v>#N/A</v>
      </c>
      <c r="BK978" s="19" t="e">
        <f>VLOOKUP(AE978,ORGANOGRAMAES!$C$1:$N$6000,9,0)</f>
        <v>#N/A</v>
      </c>
      <c r="BL978" s="19" t="e">
        <f>VLOOKUP(AE978,ORGANOGRAMAES!$C$1:$N$6000,10,0)</f>
        <v>#N/A</v>
      </c>
      <c r="BM978" s="19" t="e">
        <f>VLOOKUP(AE978,ORGANOGRAMAES!$C$1:$N$6000,11,0)</f>
        <v>#N/A</v>
      </c>
      <c r="BN978" s="19" t="e">
        <f>VLOOKUP(AE978,ORGANOGRAMAES!$C$1:$N$6000,12,0)</f>
        <v>#N/A</v>
      </c>
      <c r="BP978" s="19" t="str">
        <f t="shared" si="263"/>
        <v>-</v>
      </c>
      <c r="BQ978" s="19" t="str">
        <f t="shared" si="264"/>
        <v>-</v>
      </c>
      <c r="BR978" s="19" t="str">
        <f t="shared" si="265"/>
        <v>-</v>
      </c>
      <c r="BS978" s="19" t="str">
        <f t="shared" si="266"/>
        <v>-</v>
      </c>
      <c r="BT978" s="19" t="str">
        <f t="shared" si="267"/>
        <v>-</v>
      </c>
      <c r="BU978" s="19" t="str">
        <f t="shared" si="268"/>
        <v>-</v>
      </c>
      <c r="BV978" s="19" t="str">
        <f t="shared" si="269"/>
        <v>-</v>
      </c>
      <c r="BW978" s="19" t="str">
        <f t="shared" si="270"/>
        <v>-</v>
      </c>
      <c r="BX978" s="19" t="str">
        <f t="shared" si="271"/>
        <v>-</v>
      </c>
      <c r="BY978" s="19" t="str">
        <f t="shared" si="272"/>
        <v>-</v>
      </c>
      <c r="BZ978" s="19" t="str">
        <f t="shared" si="273"/>
        <v>-</v>
      </c>
    </row>
    <row r="979" spans="1:78">
      <c r="A979" s="106" t="str">
        <f t="shared" si="274"/>
        <v>22.1.00.00.00.00.00</v>
      </c>
      <c r="B979" s="106">
        <f t="shared" si="275"/>
        <v>22</v>
      </c>
      <c r="C979" s="107" t="str">
        <f t="shared" si="276"/>
        <v>1</v>
      </c>
      <c r="D979" s="32" t="s">
        <v>7024</v>
      </c>
      <c r="E979" s="32" t="s">
        <v>7024</v>
      </c>
      <c r="F979" s="32" t="s">
        <v>7024</v>
      </c>
      <c r="G979" s="32" t="s">
        <v>7024</v>
      </c>
      <c r="H979" s="32" t="s">
        <v>7024</v>
      </c>
      <c r="I979" s="33"/>
      <c r="J979" s="17" t="s">
        <v>93</v>
      </c>
      <c r="K979" s="150" t="str">
        <f t="shared" si="277"/>
        <v>-</v>
      </c>
      <c r="L979" s="123"/>
      <c r="M979" s="123"/>
      <c r="N979" s="123"/>
      <c r="O979" s="123"/>
      <c r="P979" s="123"/>
      <c r="Q979" s="123"/>
      <c r="AC979" s="50" t="str">
        <f t="shared" si="279"/>
        <v>22.1</v>
      </c>
      <c r="AD979" s="19">
        <f t="shared" si="280"/>
        <v>958</v>
      </c>
      <c r="AE979" s="49" t="str">
        <f t="shared" si="278"/>
        <v>22.1958</v>
      </c>
      <c r="BD979" s="19" t="e">
        <f>VLOOKUP(AE979,ORGANOGRAMAES!$C$1:$N$6000,2,0)</f>
        <v>#N/A</v>
      </c>
      <c r="BE979" s="19" t="e">
        <f>VLOOKUP(AE979,ORGANOGRAMAES!$C$1:$N$6000,3,0)</f>
        <v>#N/A</v>
      </c>
      <c r="BF979" s="19" t="e">
        <f>VLOOKUP(AE979,ORGANOGRAMAES!$C$1:$N$6000,4,0)</f>
        <v>#N/A</v>
      </c>
      <c r="BG979" s="19" t="e">
        <f>VLOOKUP(AE979,ORGANOGRAMAES!$C$1:$N$6000,5,0)</f>
        <v>#N/A</v>
      </c>
      <c r="BH979" s="19" t="e">
        <f>VLOOKUP(AE979,ORGANOGRAMAES!$C$1:$N$6000,6,0)</f>
        <v>#N/A</v>
      </c>
      <c r="BI979" s="19" t="e">
        <f>VLOOKUP(AE979,ORGANOGRAMAES!$C$1:$N$6000,7,0)</f>
        <v>#N/A</v>
      </c>
      <c r="BJ979" s="19" t="e">
        <f>VLOOKUP(AE979,ORGANOGRAMAES!$C$1:$N$6000,8,0)</f>
        <v>#N/A</v>
      </c>
      <c r="BK979" s="19" t="e">
        <f>VLOOKUP(AE979,ORGANOGRAMAES!$C$1:$N$6000,9,0)</f>
        <v>#N/A</v>
      </c>
      <c r="BL979" s="19" t="e">
        <f>VLOOKUP(AE979,ORGANOGRAMAES!$C$1:$N$6000,10,0)</f>
        <v>#N/A</v>
      </c>
      <c r="BM979" s="19" t="e">
        <f>VLOOKUP(AE979,ORGANOGRAMAES!$C$1:$N$6000,11,0)</f>
        <v>#N/A</v>
      </c>
      <c r="BN979" s="19" t="e">
        <f>VLOOKUP(AE979,ORGANOGRAMAES!$C$1:$N$6000,12,0)</f>
        <v>#N/A</v>
      </c>
      <c r="BP979" s="19" t="str">
        <f t="shared" ref="BP979:BP1031" si="281">IFERROR(+BD979,"-")</f>
        <v>-</v>
      </c>
      <c r="BQ979" s="19" t="str">
        <f t="shared" ref="BQ979:BQ1031" si="282">IFERROR(+BE979,"-")</f>
        <v>-</v>
      </c>
      <c r="BR979" s="19" t="str">
        <f t="shared" ref="BR979:BR1031" si="283">IFERROR(+BF979,"-")</f>
        <v>-</v>
      </c>
      <c r="BS979" s="19" t="str">
        <f t="shared" ref="BS979:BS1031" si="284">IFERROR(+BG979,"-")</f>
        <v>-</v>
      </c>
      <c r="BT979" s="19" t="str">
        <f t="shared" ref="BT979:BT1031" si="285">IFERROR(+BH979,"-")</f>
        <v>-</v>
      </c>
      <c r="BU979" s="19" t="str">
        <f t="shared" ref="BU979:BU1031" si="286">IFERROR(+BI979,"-")</f>
        <v>-</v>
      </c>
      <c r="BV979" s="19" t="str">
        <f t="shared" ref="BV979:BV1031" si="287">IFERROR(+BJ979,"-")</f>
        <v>-</v>
      </c>
      <c r="BW979" s="19" t="str">
        <f t="shared" ref="BW979:BW1031" si="288">IFERROR(+BK979,"-")</f>
        <v>-</v>
      </c>
      <c r="BX979" s="19" t="str">
        <f t="shared" ref="BX979:BX1031" si="289">IFERROR(+BL979,"-")</f>
        <v>-</v>
      </c>
      <c r="BY979" s="19" t="str">
        <f t="shared" ref="BY979:BY1031" si="290">IFERROR(+BM979,"-")</f>
        <v>-</v>
      </c>
      <c r="BZ979" s="19" t="str">
        <f t="shared" ref="BZ979:BZ1031" si="291">IFERROR(+BN979,"-")</f>
        <v>-</v>
      </c>
    </row>
    <row r="980" spans="1:78">
      <c r="A980" s="106" t="str">
        <f t="shared" ref="A980:A1027" si="292">CONCATENATE(B980,".",C980,".",D980,".",E980,".",F980,".",G980,".",H980)</f>
        <v>22.1.00.00.00.00.00</v>
      </c>
      <c r="B980" s="106">
        <f t="shared" si="275"/>
        <v>22</v>
      </c>
      <c r="C980" s="107" t="str">
        <f t="shared" si="276"/>
        <v>1</v>
      </c>
      <c r="D980" s="32" t="s">
        <v>7024</v>
      </c>
      <c r="E980" s="32" t="s">
        <v>7024</v>
      </c>
      <c r="F980" s="32" t="s">
        <v>7024</v>
      </c>
      <c r="G980" s="32" t="s">
        <v>7024</v>
      </c>
      <c r="H980" s="32" t="s">
        <v>7024</v>
      </c>
      <c r="I980" s="33"/>
      <c r="J980" s="17" t="s">
        <v>93</v>
      </c>
      <c r="K980" s="150" t="str">
        <f t="shared" si="277"/>
        <v>-</v>
      </c>
      <c r="L980" s="123"/>
      <c r="M980" s="123"/>
      <c r="N980" s="123"/>
      <c r="O980" s="123"/>
      <c r="P980" s="123"/>
      <c r="Q980" s="123"/>
      <c r="AC980" s="50" t="str">
        <f t="shared" si="279"/>
        <v>22.1</v>
      </c>
      <c r="AD980" s="19">
        <f t="shared" si="280"/>
        <v>959</v>
      </c>
      <c r="AE980" s="49" t="str">
        <f t="shared" si="278"/>
        <v>22.1959</v>
      </c>
      <c r="BD980" s="19" t="e">
        <f>VLOOKUP(AE980,ORGANOGRAMAES!$C$1:$N$6000,2,0)</f>
        <v>#N/A</v>
      </c>
      <c r="BE980" s="19" t="e">
        <f>VLOOKUP(AE980,ORGANOGRAMAES!$C$1:$N$6000,3,0)</f>
        <v>#N/A</v>
      </c>
      <c r="BF980" s="19" t="e">
        <f>VLOOKUP(AE980,ORGANOGRAMAES!$C$1:$N$6000,4,0)</f>
        <v>#N/A</v>
      </c>
      <c r="BG980" s="19" t="e">
        <f>VLOOKUP(AE980,ORGANOGRAMAES!$C$1:$N$6000,5,0)</f>
        <v>#N/A</v>
      </c>
      <c r="BH980" s="19" t="e">
        <f>VLOOKUP(AE980,ORGANOGRAMAES!$C$1:$N$6000,6,0)</f>
        <v>#N/A</v>
      </c>
      <c r="BI980" s="19" t="e">
        <f>VLOOKUP(AE980,ORGANOGRAMAES!$C$1:$N$6000,7,0)</f>
        <v>#N/A</v>
      </c>
      <c r="BJ980" s="19" t="e">
        <f>VLOOKUP(AE980,ORGANOGRAMAES!$C$1:$N$6000,8,0)</f>
        <v>#N/A</v>
      </c>
      <c r="BK980" s="19" t="e">
        <f>VLOOKUP(AE980,ORGANOGRAMAES!$C$1:$N$6000,9,0)</f>
        <v>#N/A</v>
      </c>
      <c r="BL980" s="19" t="e">
        <f>VLOOKUP(AE980,ORGANOGRAMAES!$C$1:$N$6000,10,0)</f>
        <v>#N/A</v>
      </c>
      <c r="BM980" s="19" t="e">
        <f>VLOOKUP(AE980,ORGANOGRAMAES!$C$1:$N$6000,11,0)</f>
        <v>#N/A</v>
      </c>
      <c r="BN980" s="19" t="e">
        <f>VLOOKUP(AE980,ORGANOGRAMAES!$C$1:$N$6000,12,0)</f>
        <v>#N/A</v>
      </c>
      <c r="BP980" s="19" t="str">
        <f t="shared" si="281"/>
        <v>-</v>
      </c>
      <c r="BQ980" s="19" t="str">
        <f t="shared" si="282"/>
        <v>-</v>
      </c>
      <c r="BR980" s="19" t="str">
        <f t="shared" si="283"/>
        <v>-</v>
      </c>
      <c r="BS980" s="19" t="str">
        <f t="shared" si="284"/>
        <v>-</v>
      </c>
      <c r="BT980" s="19" t="str">
        <f t="shared" si="285"/>
        <v>-</v>
      </c>
      <c r="BU980" s="19" t="str">
        <f t="shared" si="286"/>
        <v>-</v>
      </c>
      <c r="BV980" s="19" t="str">
        <f t="shared" si="287"/>
        <v>-</v>
      </c>
      <c r="BW980" s="19" t="str">
        <f t="shared" si="288"/>
        <v>-</v>
      </c>
      <c r="BX980" s="19" t="str">
        <f t="shared" si="289"/>
        <v>-</v>
      </c>
      <c r="BY980" s="19" t="str">
        <f t="shared" si="290"/>
        <v>-</v>
      </c>
      <c r="BZ980" s="19" t="str">
        <f t="shared" si="291"/>
        <v>-</v>
      </c>
    </row>
    <row r="981" spans="1:78">
      <c r="A981" s="106" t="str">
        <f t="shared" si="292"/>
        <v>22.1.00.00.00.00.00</v>
      </c>
      <c r="B981" s="106">
        <f t="shared" ref="B981:B1027" si="293">+B980</f>
        <v>22</v>
      </c>
      <c r="C981" s="107" t="str">
        <f t="shared" si="276"/>
        <v>1</v>
      </c>
      <c r="D981" s="32" t="s">
        <v>7024</v>
      </c>
      <c r="E981" s="32" t="s">
        <v>7024</v>
      </c>
      <c r="F981" s="32" t="s">
        <v>7024</v>
      </c>
      <c r="G981" s="32" t="s">
        <v>7024</v>
      </c>
      <c r="H981" s="32" t="s">
        <v>7024</v>
      </c>
      <c r="I981" s="33"/>
      <c r="J981" s="17" t="s">
        <v>93</v>
      </c>
      <c r="K981" s="150" t="str">
        <f t="shared" si="277"/>
        <v>-</v>
      </c>
      <c r="L981" s="123"/>
      <c r="M981" s="123"/>
      <c r="N981" s="123"/>
      <c r="O981" s="123"/>
      <c r="P981" s="123"/>
      <c r="Q981" s="123"/>
      <c r="AC981" s="50" t="str">
        <f t="shared" si="279"/>
        <v>22.1</v>
      </c>
      <c r="AD981" s="19">
        <f t="shared" si="280"/>
        <v>960</v>
      </c>
      <c r="AE981" s="49" t="str">
        <f t="shared" si="278"/>
        <v>22.1960</v>
      </c>
      <c r="BD981" s="19" t="e">
        <f>VLOOKUP(AE981,ORGANOGRAMAES!$C$1:$N$6000,2,0)</f>
        <v>#N/A</v>
      </c>
      <c r="BE981" s="19" t="e">
        <f>VLOOKUP(AE981,ORGANOGRAMAES!$C$1:$N$6000,3,0)</f>
        <v>#N/A</v>
      </c>
      <c r="BF981" s="19" t="e">
        <f>VLOOKUP(AE981,ORGANOGRAMAES!$C$1:$N$6000,4,0)</f>
        <v>#N/A</v>
      </c>
      <c r="BG981" s="19" t="e">
        <f>VLOOKUP(AE981,ORGANOGRAMAES!$C$1:$N$6000,5,0)</f>
        <v>#N/A</v>
      </c>
      <c r="BH981" s="19" t="e">
        <f>VLOOKUP(AE981,ORGANOGRAMAES!$C$1:$N$6000,6,0)</f>
        <v>#N/A</v>
      </c>
      <c r="BI981" s="19" t="e">
        <f>VLOOKUP(AE981,ORGANOGRAMAES!$C$1:$N$6000,7,0)</f>
        <v>#N/A</v>
      </c>
      <c r="BJ981" s="19" t="e">
        <f>VLOOKUP(AE981,ORGANOGRAMAES!$C$1:$N$6000,8,0)</f>
        <v>#N/A</v>
      </c>
      <c r="BK981" s="19" t="e">
        <f>VLOOKUP(AE981,ORGANOGRAMAES!$C$1:$N$6000,9,0)</f>
        <v>#N/A</v>
      </c>
      <c r="BL981" s="19" t="e">
        <f>VLOOKUP(AE981,ORGANOGRAMAES!$C$1:$N$6000,10,0)</f>
        <v>#N/A</v>
      </c>
      <c r="BM981" s="19" t="e">
        <f>VLOOKUP(AE981,ORGANOGRAMAES!$C$1:$N$6000,11,0)</f>
        <v>#N/A</v>
      </c>
      <c r="BN981" s="19" t="e">
        <f>VLOOKUP(AE981,ORGANOGRAMAES!$C$1:$N$6000,12,0)</f>
        <v>#N/A</v>
      </c>
      <c r="BP981" s="19" t="str">
        <f t="shared" si="281"/>
        <v>-</v>
      </c>
      <c r="BQ981" s="19" t="str">
        <f t="shared" si="282"/>
        <v>-</v>
      </c>
      <c r="BR981" s="19" t="str">
        <f t="shared" si="283"/>
        <v>-</v>
      </c>
      <c r="BS981" s="19" t="str">
        <f t="shared" si="284"/>
        <v>-</v>
      </c>
      <c r="BT981" s="19" t="str">
        <f t="shared" si="285"/>
        <v>-</v>
      </c>
      <c r="BU981" s="19" t="str">
        <f t="shared" si="286"/>
        <v>-</v>
      </c>
      <c r="BV981" s="19" t="str">
        <f t="shared" si="287"/>
        <v>-</v>
      </c>
      <c r="BW981" s="19" t="str">
        <f t="shared" si="288"/>
        <v>-</v>
      </c>
      <c r="BX981" s="19" t="str">
        <f t="shared" si="289"/>
        <v>-</v>
      </c>
      <c r="BY981" s="19" t="str">
        <f t="shared" si="290"/>
        <v>-</v>
      </c>
      <c r="BZ981" s="19" t="str">
        <f t="shared" si="291"/>
        <v>-</v>
      </c>
    </row>
    <row r="982" spans="1:78">
      <c r="A982" s="106" t="str">
        <f t="shared" si="292"/>
        <v>22.1.00.00.00.00.00</v>
      </c>
      <c r="B982" s="106">
        <f t="shared" si="293"/>
        <v>22</v>
      </c>
      <c r="C982" s="107" t="str">
        <f t="shared" ref="C982:C1027" si="294">+C981</f>
        <v>1</v>
      </c>
      <c r="D982" s="32" t="s">
        <v>7024</v>
      </c>
      <c r="E982" s="32" t="s">
        <v>7024</v>
      </c>
      <c r="F982" s="32" t="s">
        <v>7024</v>
      </c>
      <c r="G982" s="32" t="s">
        <v>7024</v>
      </c>
      <c r="H982" s="32" t="s">
        <v>7024</v>
      </c>
      <c r="I982" s="33"/>
      <c r="J982" s="17" t="s">
        <v>93</v>
      </c>
      <c r="K982" s="150" t="str">
        <f t="shared" ref="K982:K1027" si="295">IFERROR(+VLOOKUP(I982,$BC$18:$BN$1031,4,0),"-")</f>
        <v>-</v>
      </c>
      <c r="L982" s="123"/>
      <c r="M982" s="123"/>
      <c r="N982" s="123"/>
      <c r="O982" s="123"/>
      <c r="P982" s="123"/>
      <c r="Q982" s="123"/>
      <c r="AC982" s="50" t="str">
        <f t="shared" si="279"/>
        <v>22.1</v>
      </c>
      <c r="AD982" s="19">
        <f t="shared" si="280"/>
        <v>961</v>
      </c>
      <c r="AE982" s="49" t="str">
        <f t="shared" si="278"/>
        <v>22.1961</v>
      </c>
      <c r="BD982" s="19" t="e">
        <f>VLOOKUP(AE982,ORGANOGRAMAES!$C$1:$N$6000,2,0)</f>
        <v>#N/A</v>
      </c>
      <c r="BE982" s="19" t="e">
        <f>VLOOKUP(AE982,ORGANOGRAMAES!$C$1:$N$6000,3,0)</f>
        <v>#N/A</v>
      </c>
      <c r="BF982" s="19" t="e">
        <f>VLOOKUP(AE982,ORGANOGRAMAES!$C$1:$N$6000,4,0)</f>
        <v>#N/A</v>
      </c>
      <c r="BG982" s="19" t="e">
        <f>VLOOKUP(AE982,ORGANOGRAMAES!$C$1:$N$6000,5,0)</f>
        <v>#N/A</v>
      </c>
      <c r="BH982" s="19" t="e">
        <f>VLOOKUP(AE982,ORGANOGRAMAES!$C$1:$N$6000,6,0)</f>
        <v>#N/A</v>
      </c>
      <c r="BI982" s="19" t="e">
        <f>VLOOKUP(AE982,ORGANOGRAMAES!$C$1:$N$6000,7,0)</f>
        <v>#N/A</v>
      </c>
      <c r="BJ982" s="19" t="e">
        <f>VLOOKUP(AE982,ORGANOGRAMAES!$C$1:$N$6000,8,0)</f>
        <v>#N/A</v>
      </c>
      <c r="BK982" s="19" t="e">
        <f>VLOOKUP(AE982,ORGANOGRAMAES!$C$1:$N$6000,9,0)</f>
        <v>#N/A</v>
      </c>
      <c r="BL982" s="19" t="e">
        <f>VLOOKUP(AE982,ORGANOGRAMAES!$C$1:$N$6000,10,0)</f>
        <v>#N/A</v>
      </c>
      <c r="BM982" s="19" t="e">
        <f>VLOOKUP(AE982,ORGANOGRAMAES!$C$1:$N$6000,11,0)</f>
        <v>#N/A</v>
      </c>
      <c r="BN982" s="19" t="e">
        <f>VLOOKUP(AE982,ORGANOGRAMAES!$C$1:$N$6000,12,0)</f>
        <v>#N/A</v>
      </c>
      <c r="BP982" s="19" t="str">
        <f t="shared" si="281"/>
        <v>-</v>
      </c>
      <c r="BQ982" s="19" t="str">
        <f t="shared" si="282"/>
        <v>-</v>
      </c>
      <c r="BR982" s="19" t="str">
        <f t="shared" si="283"/>
        <v>-</v>
      </c>
      <c r="BS982" s="19" t="str">
        <f t="shared" si="284"/>
        <v>-</v>
      </c>
      <c r="BT982" s="19" t="str">
        <f t="shared" si="285"/>
        <v>-</v>
      </c>
      <c r="BU982" s="19" t="str">
        <f t="shared" si="286"/>
        <v>-</v>
      </c>
      <c r="BV982" s="19" t="str">
        <f t="shared" si="287"/>
        <v>-</v>
      </c>
      <c r="BW982" s="19" t="str">
        <f t="shared" si="288"/>
        <v>-</v>
      </c>
      <c r="BX982" s="19" t="str">
        <f t="shared" si="289"/>
        <v>-</v>
      </c>
      <c r="BY982" s="19" t="str">
        <f t="shared" si="290"/>
        <v>-</v>
      </c>
      <c r="BZ982" s="19" t="str">
        <f t="shared" si="291"/>
        <v>-</v>
      </c>
    </row>
    <row r="983" spans="1:78">
      <c r="A983" s="106" t="str">
        <f t="shared" si="292"/>
        <v>22.1.00.00.00.00.00</v>
      </c>
      <c r="B983" s="106">
        <f t="shared" si="293"/>
        <v>22</v>
      </c>
      <c r="C983" s="107" t="str">
        <f t="shared" si="294"/>
        <v>1</v>
      </c>
      <c r="D983" s="32" t="s">
        <v>7024</v>
      </c>
      <c r="E983" s="32" t="s">
        <v>7024</v>
      </c>
      <c r="F983" s="32" t="s">
        <v>7024</v>
      </c>
      <c r="G983" s="32" t="s">
        <v>7024</v>
      </c>
      <c r="H983" s="32" t="s">
        <v>7024</v>
      </c>
      <c r="I983" s="33"/>
      <c r="J983" s="17" t="s">
        <v>93</v>
      </c>
      <c r="K983" s="150" t="str">
        <f t="shared" si="295"/>
        <v>-</v>
      </c>
      <c r="L983" s="123"/>
      <c r="M983" s="123"/>
      <c r="N983" s="123"/>
      <c r="O983" s="123"/>
      <c r="P983" s="123"/>
      <c r="Q983" s="123"/>
      <c r="AC983" s="50" t="str">
        <f t="shared" si="279"/>
        <v>22.1</v>
      </c>
      <c r="AD983" s="19">
        <f t="shared" si="280"/>
        <v>962</v>
      </c>
      <c r="AE983" s="49" t="str">
        <f t="shared" ref="AE983:AE1033" si="296">+CONCATENATE(AC983,AD983)</f>
        <v>22.1962</v>
      </c>
      <c r="BD983" s="19" t="e">
        <f>VLOOKUP(AE983,ORGANOGRAMAES!$C$1:$N$6000,2,0)</f>
        <v>#N/A</v>
      </c>
      <c r="BE983" s="19" t="e">
        <f>VLOOKUP(AE983,ORGANOGRAMAES!$C$1:$N$6000,3,0)</f>
        <v>#N/A</v>
      </c>
      <c r="BF983" s="19" t="e">
        <f>VLOOKUP(AE983,ORGANOGRAMAES!$C$1:$N$6000,4,0)</f>
        <v>#N/A</v>
      </c>
      <c r="BG983" s="19" t="e">
        <f>VLOOKUP(AE983,ORGANOGRAMAES!$C$1:$N$6000,5,0)</f>
        <v>#N/A</v>
      </c>
      <c r="BH983" s="19" t="e">
        <f>VLOOKUP(AE983,ORGANOGRAMAES!$C$1:$N$6000,6,0)</f>
        <v>#N/A</v>
      </c>
      <c r="BI983" s="19" t="e">
        <f>VLOOKUP(AE983,ORGANOGRAMAES!$C$1:$N$6000,7,0)</f>
        <v>#N/A</v>
      </c>
      <c r="BJ983" s="19" t="e">
        <f>VLOOKUP(AE983,ORGANOGRAMAES!$C$1:$N$6000,8,0)</f>
        <v>#N/A</v>
      </c>
      <c r="BK983" s="19" t="e">
        <f>VLOOKUP(AE983,ORGANOGRAMAES!$C$1:$N$6000,9,0)</f>
        <v>#N/A</v>
      </c>
      <c r="BL983" s="19" t="e">
        <f>VLOOKUP(AE983,ORGANOGRAMAES!$C$1:$N$6000,10,0)</f>
        <v>#N/A</v>
      </c>
      <c r="BM983" s="19" t="e">
        <f>VLOOKUP(AE983,ORGANOGRAMAES!$C$1:$N$6000,11,0)</f>
        <v>#N/A</v>
      </c>
      <c r="BN983" s="19" t="e">
        <f>VLOOKUP(AE983,ORGANOGRAMAES!$C$1:$N$6000,12,0)</f>
        <v>#N/A</v>
      </c>
      <c r="BP983" s="19" t="str">
        <f t="shared" si="281"/>
        <v>-</v>
      </c>
      <c r="BQ983" s="19" t="str">
        <f t="shared" si="282"/>
        <v>-</v>
      </c>
      <c r="BR983" s="19" t="str">
        <f t="shared" si="283"/>
        <v>-</v>
      </c>
      <c r="BS983" s="19" t="str">
        <f t="shared" si="284"/>
        <v>-</v>
      </c>
      <c r="BT983" s="19" t="str">
        <f t="shared" si="285"/>
        <v>-</v>
      </c>
      <c r="BU983" s="19" t="str">
        <f t="shared" si="286"/>
        <v>-</v>
      </c>
      <c r="BV983" s="19" t="str">
        <f t="shared" si="287"/>
        <v>-</v>
      </c>
      <c r="BW983" s="19" t="str">
        <f t="shared" si="288"/>
        <v>-</v>
      </c>
      <c r="BX983" s="19" t="str">
        <f t="shared" si="289"/>
        <v>-</v>
      </c>
      <c r="BY983" s="19" t="str">
        <f t="shared" si="290"/>
        <v>-</v>
      </c>
      <c r="BZ983" s="19" t="str">
        <f t="shared" si="291"/>
        <v>-</v>
      </c>
    </row>
    <row r="984" spans="1:78">
      <c r="A984" s="106" t="str">
        <f t="shared" si="292"/>
        <v>22.1.00.00.00.00.00</v>
      </c>
      <c r="B984" s="106">
        <f t="shared" si="293"/>
        <v>22</v>
      </c>
      <c r="C984" s="107" t="str">
        <f t="shared" si="294"/>
        <v>1</v>
      </c>
      <c r="D984" s="32" t="s">
        <v>7024</v>
      </c>
      <c r="E984" s="32" t="s">
        <v>7024</v>
      </c>
      <c r="F984" s="32" t="s">
        <v>7024</v>
      </c>
      <c r="G984" s="32" t="s">
        <v>7024</v>
      </c>
      <c r="H984" s="32" t="s">
        <v>7024</v>
      </c>
      <c r="I984" s="33"/>
      <c r="J984" s="17" t="s">
        <v>93</v>
      </c>
      <c r="K984" s="150" t="str">
        <f t="shared" si="295"/>
        <v>-</v>
      </c>
      <c r="L984" s="123"/>
      <c r="M984" s="123"/>
      <c r="N984" s="123"/>
      <c r="O984" s="123"/>
      <c r="P984" s="123"/>
      <c r="Q984" s="123"/>
      <c r="AC984" s="50" t="str">
        <f t="shared" ref="AC984:AC1033" si="297">+AC983</f>
        <v>22.1</v>
      </c>
      <c r="AD984" s="19">
        <f t="shared" ref="AD984:AD1033" si="298">+AD983+1</f>
        <v>963</v>
      </c>
      <c r="AE984" s="49" t="str">
        <f t="shared" si="296"/>
        <v>22.1963</v>
      </c>
      <c r="BD984" s="19" t="e">
        <f>VLOOKUP(AE984,ORGANOGRAMAES!$C$1:$N$6000,2,0)</f>
        <v>#N/A</v>
      </c>
      <c r="BE984" s="19" t="e">
        <f>VLOOKUP(AE984,ORGANOGRAMAES!$C$1:$N$6000,3,0)</f>
        <v>#N/A</v>
      </c>
      <c r="BF984" s="19" t="e">
        <f>VLOOKUP(AE984,ORGANOGRAMAES!$C$1:$N$6000,4,0)</f>
        <v>#N/A</v>
      </c>
      <c r="BG984" s="19" t="e">
        <f>VLOOKUP(AE984,ORGANOGRAMAES!$C$1:$N$6000,5,0)</f>
        <v>#N/A</v>
      </c>
      <c r="BH984" s="19" t="e">
        <f>VLOOKUP(AE984,ORGANOGRAMAES!$C$1:$N$6000,6,0)</f>
        <v>#N/A</v>
      </c>
      <c r="BI984" s="19" t="e">
        <f>VLOOKUP(AE984,ORGANOGRAMAES!$C$1:$N$6000,7,0)</f>
        <v>#N/A</v>
      </c>
      <c r="BJ984" s="19" t="e">
        <f>VLOOKUP(AE984,ORGANOGRAMAES!$C$1:$N$6000,8,0)</f>
        <v>#N/A</v>
      </c>
      <c r="BK984" s="19" t="e">
        <f>VLOOKUP(AE984,ORGANOGRAMAES!$C$1:$N$6000,9,0)</f>
        <v>#N/A</v>
      </c>
      <c r="BL984" s="19" t="e">
        <f>VLOOKUP(AE984,ORGANOGRAMAES!$C$1:$N$6000,10,0)</f>
        <v>#N/A</v>
      </c>
      <c r="BM984" s="19" t="e">
        <f>VLOOKUP(AE984,ORGANOGRAMAES!$C$1:$N$6000,11,0)</f>
        <v>#N/A</v>
      </c>
      <c r="BN984" s="19" t="e">
        <f>VLOOKUP(AE984,ORGANOGRAMAES!$C$1:$N$6000,12,0)</f>
        <v>#N/A</v>
      </c>
      <c r="BP984" s="19" t="str">
        <f t="shared" si="281"/>
        <v>-</v>
      </c>
      <c r="BQ984" s="19" t="str">
        <f t="shared" si="282"/>
        <v>-</v>
      </c>
      <c r="BR984" s="19" t="str">
        <f t="shared" si="283"/>
        <v>-</v>
      </c>
      <c r="BS984" s="19" t="str">
        <f t="shared" si="284"/>
        <v>-</v>
      </c>
      <c r="BT984" s="19" t="str">
        <f t="shared" si="285"/>
        <v>-</v>
      </c>
      <c r="BU984" s="19" t="str">
        <f t="shared" si="286"/>
        <v>-</v>
      </c>
      <c r="BV984" s="19" t="str">
        <f t="shared" si="287"/>
        <v>-</v>
      </c>
      <c r="BW984" s="19" t="str">
        <f t="shared" si="288"/>
        <v>-</v>
      </c>
      <c r="BX984" s="19" t="str">
        <f t="shared" si="289"/>
        <v>-</v>
      </c>
      <c r="BY984" s="19" t="str">
        <f t="shared" si="290"/>
        <v>-</v>
      </c>
      <c r="BZ984" s="19" t="str">
        <f t="shared" si="291"/>
        <v>-</v>
      </c>
    </row>
    <row r="985" spans="1:78">
      <c r="A985" s="106" t="str">
        <f t="shared" si="292"/>
        <v>22.1.00.00.00.00.00</v>
      </c>
      <c r="B985" s="106">
        <f t="shared" si="293"/>
        <v>22</v>
      </c>
      <c r="C985" s="107" t="str">
        <f t="shared" si="294"/>
        <v>1</v>
      </c>
      <c r="D985" s="32" t="s">
        <v>7024</v>
      </c>
      <c r="E985" s="32" t="s">
        <v>7024</v>
      </c>
      <c r="F985" s="32" t="s">
        <v>7024</v>
      </c>
      <c r="G985" s="32" t="s">
        <v>7024</v>
      </c>
      <c r="H985" s="32" t="s">
        <v>7024</v>
      </c>
      <c r="I985" s="33"/>
      <c r="J985" s="17" t="s">
        <v>93</v>
      </c>
      <c r="K985" s="150" t="str">
        <f t="shared" si="295"/>
        <v>-</v>
      </c>
      <c r="L985" s="123"/>
      <c r="M985" s="123"/>
      <c r="N985" s="123"/>
      <c r="O985" s="123"/>
      <c r="P985" s="123"/>
      <c r="Q985" s="123"/>
      <c r="AC985" s="50" t="str">
        <f t="shared" si="297"/>
        <v>22.1</v>
      </c>
      <c r="AD985" s="19">
        <f t="shared" si="298"/>
        <v>964</v>
      </c>
      <c r="AE985" s="49" t="str">
        <f t="shared" si="296"/>
        <v>22.1964</v>
      </c>
      <c r="BD985" s="19" t="e">
        <f>VLOOKUP(AE985,ORGANOGRAMAES!$C$1:$N$6000,2,0)</f>
        <v>#N/A</v>
      </c>
      <c r="BE985" s="19" t="e">
        <f>VLOOKUP(AE985,ORGANOGRAMAES!$C$1:$N$6000,3,0)</f>
        <v>#N/A</v>
      </c>
      <c r="BF985" s="19" t="e">
        <f>VLOOKUP(AE985,ORGANOGRAMAES!$C$1:$N$6000,4,0)</f>
        <v>#N/A</v>
      </c>
      <c r="BG985" s="19" t="e">
        <f>VLOOKUP(AE985,ORGANOGRAMAES!$C$1:$N$6000,5,0)</f>
        <v>#N/A</v>
      </c>
      <c r="BH985" s="19" t="e">
        <f>VLOOKUP(AE985,ORGANOGRAMAES!$C$1:$N$6000,6,0)</f>
        <v>#N/A</v>
      </c>
      <c r="BI985" s="19" t="e">
        <f>VLOOKUP(AE985,ORGANOGRAMAES!$C$1:$N$6000,7,0)</f>
        <v>#N/A</v>
      </c>
      <c r="BJ985" s="19" t="e">
        <f>VLOOKUP(AE985,ORGANOGRAMAES!$C$1:$N$6000,8,0)</f>
        <v>#N/A</v>
      </c>
      <c r="BK985" s="19" t="e">
        <f>VLOOKUP(AE985,ORGANOGRAMAES!$C$1:$N$6000,9,0)</f>
        <v>#N/A</v>
      </c>
      <c r="BL985" s="19" t="e">
        <f>VLOOKUP(AE985,ORGANOGRAMAES!$C$1:$N$6000,10,0)</f>
        <v>#N/A</v>
      </c>
      <c r="BM985" s="19" t="e">
        <f>VLOOKUP(AE985,ORGANOGRAMAES!$C$1:$N$6000,11,0)</f>
        <v>#N/A</v>
      </c>
      <c r="BN985" s="19" t="e">
        <f>VLOOKUP(AE985,ORGANOGRAMAES!$C$1:$N$6000,12,0)</f>
        <v>#N/A</v>
      </c>
      <c r="BP985" s="19" t="str">
        <f t="shared" si="281"/>
        <v>-</v>
      </c>
      <c r="BQ985" s="19" t="str">
        <f t="shared" si="282"/>
        <v>-</v>
      </c>
      <c r="BR985" s="19" t="str">
        <f t="shared" si="283"/>
        <v>-</v>
      </c>
      <c r="BS985" s="19" t="str">
        <f t="shared" si="284"/>
        <v>-</v>
      </c>
      <c r="BT985" s="19" t="str">
        <f t="shared" si="285"/>
        <v>-</v>
      </c>
      <c r="BU985" s="19" t="str">
        <f t="shared" si="286"/>
        <v>-</v>
      </c>
      <c r="BV985" s="19" t="str">
        <f t="shared" si="287"/>
        <v>-</v>
      </c>
      <c r="BW985" s="19" t="str">
        <f t="shared" si="288"/>
        <v>-</v>
      </c>
      <c r="BX985" s="19" t="str">
        <f t="shared" si="289"/>
        <v>-</v>
      </c>
      <c r="BY985" s="19" t="str">
        <f t="shared" si="290"/>
        <v>-</v>
      </c>
      <c r="BZ985" s="19" t="str">
        <f t="shared" si="291"/>
        <v>-</v>
      </c>
    </row>
    <row r="986" spans="1:78">
      <c r="A986" s="106" t="str">
        <f t="shared" si="292"/>
        <v>22.1.00.00.00.00.00</v>
      </c>
      <c r="B986" s="106">
        <f t="shared" si="293"/>
        <v>22</v>
      </c>
      <c r="C986" s="107" t="str">
        <f t="shared" si="294"/>
        <v>1</v>
      </c>
      <c r="D986" s="32" t="s">
        <v>7024</v>
      </c>
      <c r="E986" s="32" t="s">
        <v>7024</v>
      </c>
      <c r="F986" s="32" t="s">
        <v>7024</v>
      </c>
      <c r="G986" s="32" t="s">
        <v>7024</v>
      </c>
      <c r="H986" s="32" t="s">
        <v>7024</v>
      </c>
      <c r="I986" s="33"/>
      <c r="J986" s="17" t="s">
        <v>93</v>
      </c>
      <c r="K986" s="150" t="str">
        <f t="shared" si="295"/>
        <v>-</v>
      </c>
      <c r="L986" s="123"/>
      <c r="M986" s="123"/>
      <c r="N986" s="123"/>
      <c r="O986" s="123"/>
      <c r="P986" s="123"/>
      <c r="Q986" s="123"/>
      <c r="AC986" s="50" t="str">
        <f t="shared" si="297"/>
        <v>22.1</v>
      </c>
      <c r="AD986" s="19">
        <f t="shared" si="298"/>
        <v>965</v>
      </c>
      <c r="AE986" s="49" t="str">
        <f t="shared" si="296"/>
        <v>22.1965</v>
      </c>
      <c r="BD986" s="19" t="e">
        <f>VLOOKUP(AE986,ORGANOGRAMAES!$C$1:$N$6000,2,0)</f>
        <v>#N/A</v>
      </c>
      <c r="BE986" s="19" t="e">
        <f>VLOOKUP(AE986,ORGANOGRAMAES!$C$1:$N$6000,3,0)</f>
        <v>#N/A</v>
      </c>
      <c r="BF986" s="19" t="e">
        <f>VLOOKUP(AE986,ORGANOGRAMAES!$C$1:$N$6000,4,0)</f>
        <v>#N/A</v>
      </c>
      <c r="BG986" s="19" t="e">
        <f>VLOOKUP(AE986,ORGANOGRAMAES!$C$1:$N$6000,5,0)</f>
        <v>#N/A</v>
      </c>
      <c r="BH986" s="19" t="e">
        <f>VLOOKUP(AE986,ORGANOGRAMAES!$C$1:$N$6000,6,0)</f>
        <v>#N/A</v>
      </c>
      <c r="BI986" s="19" t="e">
        <f>VLOOKUP(AE986,ORGANOGRAMAES!$C$1:$N$6000,7,0)</f>
        <v>#N/A</v>
      </c>
      <c r="BJ986" s="19" t="e">
        <f>VLOOKUP(AE986,ORGANOGRAMAES!$C$1:$N$6000,8,0)</f>
        <v>#N/A</v>
      </c>
      <c r="BK986" s="19" t="e">
        <f>VLOOKUP(AE986,ORGANOGRAMAES!$C$1:$N$6000,9,0)</f>
        <v>#N/A</v>
      </c>
      <c r="BL986" s="19" t="e">
        <f>VLOOKUP(AE986,ORGANOGRAMAES!$C$1:$N$6000,10,0)</f>
        <v>#N/A</v>
      </c>
      <c r="BM986" s="19" t="e">
        <f>VLOOKUP(AE986,ORGANOGRAMAES!$C$1:$N$6000,11,0)</f>
        <v>#N/A</v>
      </c>
      <c r="BN986" s="19" t="e">
        <f>VLOOKUP(AE986,ORGANOGRAMAES!$C$1:$N$6000,12,0)</f>
        <v>#N/A</v>
      </c>
      <c r="BP986" s="19" t="str">
        <f t="shared" si="281"/>
        <v>-</v>
      </c>
      <c r="BQ986" s="19" t="str">
        <f t="shared" si="282"/>
        <v>-</v>
      </c>
      <c r="BR986" s="19" t="str">
        <f t="shared" si="283"/>
        <v>-</v>
      </c>
      <c r="BS986" s="19" t="str">
        <f t="shared" si="284"/>
        <v>-</v>
      </c>
      <c r="BT986" s="19" t="str">
        <f t="shared" si="285"/>
        <v>-</v>
      </c>
      <c r="BU986" s="19" t="str">
        <f t="shared" si="286"/>
        <v>-</v>
      </c>
      <c r="BV986" s="19" t="str">
        <f t="shared" si="287"/>
        <v>-</v>
      </c>
      <c r="BW986" s="19" t="str">
        <f t="shared" si="288"/>
        <v>-</v>
      </c>
      <c r="BX986" s="19" t="str">
        <f t="shared" si="289"/>
        <v>-</v>
      </c>
      <c r="BY986" s="19" t="str">
        <f t="shared" si="290"/>
        <v>-</v>
      </c>
      <c r="BZ986" s="19" t="str">
        <f t="shared" si="291"/>
        <v>-</v>
      </c>
    </row>
    <row r="987" spans="1:78">
      <c r="A987" s="106" t="str">
        <f t="shared" si="292"/>
        <v>22.1.00.00.00.00.00</v>
      </c>
      <c r="B987" s="106">
        <f t="shared" si="293"/>
        <v>22</v>
      </c>
      <c r="C987" s="107" t="str">
        <f t="shared" si="294"/>
        <v>1</v>
      </c>
      <c r="D987" s="32" t="s">
        <v>7024</v>
      </c>
      <c r="E987" s="32" t="s">
        <v>7024</v>
      </c>
      <c r="F987" s="32" t="s">
        <v>7024</v>
      </c>
      <c r="G987" s="32" t="s">
        <v>7024</v>
      </c>
      <c r="H987" s="32" t="s">
        <v>7024</v>
      </c>
      <c r="I987" s="33"/>
      <c r="J987" s="17" t="s">
        <v>93</v>
      </c>
      <c r="K987" s="150" t="str">
        <f t="shared" si="295"/>
        <v>-</v>
      </c>
      <c r="L987" s="123"/>
      <c r="M987" s="123"/>
      <c r="N987" s="123"/>
      <c r="O987" s="123"/>
      <c r="P987" s="123"/>
      <c r="Q987" s="123"/>
      <c r="AC987" s="50" t="str">
        <f t="shared" si="297"/>
        <v>22.1</v>
      </c>
      <c r="AD987" s="19">
        <f t="shared" si="298"/>
        <v>966</v>
      </c>
      <c r="AE987" s="49" t="str">
        <f t="shared" si="296"/>
        <v>22.1966</v>
      </c>
      <c r="BD987" s="19" t="e">
        <f>VLOOKUP(AE987,ORGANOGRAMAES!$C$1:$N$6000,2,0)</f>
        <v>#N/A</v>
      </c>
      <c r="BE987" s="19" t="e">
        <f>VLOOKUP(AE987,ORGANOGRAMAES!$C$1:$N$6000,3,0)</f>
        <v>#N/A</v>
      </c>
      <c r="BF987" s="19" t="e">
        <f>VLOOKUP(AE987,ORGANOGRAMAES!$C$1:$N$6000,4,0)</f>
        <v>#N/A</v>
      </c>
      <c r="BG987" s="19" t="e">
        <f>VLOOKUP(AE987,ORGANOGRAMAES!$C$1:$N$6000,5,0)</f>
        <v>#N/A</v>
      </c>
      <c r="BH987" s="19" t="e">
        <f>VLOOKUP(AE987,ORGANOGRAMAES!$C$1:$N$6000,6,0)</f>
        <v>#N/A</v>
      </c>
      <c r="BI987" s="19" t="e">
        <f>VLOOKUP(AE987,ORGANOGRAMAES!$C$1:$N$6000,7,0)</f>
        <v>#N/A</v>
      </c>
      <c r="BJ987" s="19" t="e">
        <f>VLOOKUP(AE987,ORGANOGRAMAES!$C$1:$N$6000,8,0)</f>
        <v>#N/A</v>
      </c>
      <c r="BK987" s="19" t="e">
        <f>VLOOKUP(AE987,ORGANOGRAMAES!$C$1:$N$6000,9,0)</f>
        <v>#N/A</v>
      </c>
      <c r="BL987" s="19" t="e">
        <f>VLOOKUP(AE987,ORGANOGRAMAES!$C$1:$N$6000,10,0)</f>
        <v>#N/A</v>
      </c>
      <c r="BM987" s="19" t="e">
        <f>VLOOKUP(AE987,ORGANOGRAMAES!$C$1:$N$6000,11,0)</f>
        <v>#N/A</v>
      </c>
      <c r="BN987" s="19" t="e">
        <f>VLOOKUP(AE987,ORGANOGRAMAES!$C$1:$N$6000,12,0)</f>
        <v>#N/A</v>
      </c>
      <c r="BP987" s="19" t="str">
        <f t="shared" si="281"/>
        <v>-</v>
      </c>
      <c r="BQ987" s="19" t="str">
        <f t="shared" si="282"/>
        <v>-</v>
      </c>
      <c r="BR987" s="19" t="str">
        <f t="shared" si="283"/>
        <v>-</v>
      </c>
      <c r="BS987" s="19" t="str">
        <f t="shared" si="284"/>
        <v>-</v>
      </c>
      <c r="BT987" s="19" t="str">
        <f t="shared" si="285"/>
        <v>-</v>
      </c>
      <c r="BU987" s="19" t="str">
        <f t="shared" si="286"/>
        <v>-</v>
      </c>
      <c r="BV987" s="19" t="str">
        <f t="shared" si="287"/>
        <v>-</v>
      </c>
      <c r="BW987" s="19" t="str">
        <f t="shared" si="288"/>
        <v>-</v>
      </c>
      <c r="BX987" s="19" t="str">
        <f t="shared" si="289"/>
        <v>-</v>
      </c>
      <c r="BY987" s="19" t="str">
        <f t="shared" si="290"/>
        <v>-</v>
      </c>
      <c r="BZ987" s="19" t="str">
        <f t="shared" si="291"/>
        <v>-</v>
      </c>
    </row>
    <row r="988" spans="1:78">
      <c r="A988" s="106" t="str">
        <f t="shared" si="292"/>
        <v>22.1.00.00.00.00.00</v>
      </c>
      <c r="B988" s="106">
        <f t="shared" si="293"/>
        <v>22</v>
      </c>
      <c r="C988" s="107" t="str">
        <f t="shared" si="294"/>
        <v>1</v>
      </c>
      <c r="D988" s="32" t="s">
        <v>7024</v>
      </c>
      <c r="E988" s="32" t="s">
        <v>7024</v>
      </c>
      <c r="F988" s="32" t="s">
        <v>7024</v>
      </c>
      <c r="G988" s="32" t="s">
        <v>7024</v>
      </c>
      <c r="H988" s="32" t="s">
        <v>7024</v>
      </c>
      <c r="I988" s="33"/>
      <c r="J988" s="17" t="s">
        <v>93</v>
      </c>
      <c r="K988" s="150" t="str">
        <f t="shared" si="295"/>
        <v>-</v>
      </c>
      <c r="L988" s="123"/>
      <c r="M988" s="123"/>
      <c r="N988" s="123"/>
      <c r="O988" s="123"/>
      <c r="P988" s="123"/>
      <c r="Q988" s="123"/>
      <c r="AC988" s="50" t="str">
        <f t="shared" si="297"/>
        <v>22.1</v>
      </c>
      <c r="AD988" s="19">
        <f t="shared" si="298"/>
        <v>967</v>
      </c>
      <c r="AE988" s="49" t="str">
        <f t="shared" si="296"/>
        <v>22.1967</v>
      </c>
      <c r="BD988" s="19" t="e">
        <f>VLOOKUP(AE988,ORGANOGRAMAES!$C$1:$N$6000,2,0)</f>
        <v>#N/A</v>
      </c>
      <c r="BE988" s="19" t="e">
        <f>VLOOKUP(AE988,ORGANOGRAMAES!$C$1:$N$6000,3,0)</f>
        <v>#N/A</v>
      </c>
      <c r="BF988" s="19" t="e">
        <f>VLOOKUP(AE988,ORGANOGRAMAES!$C$1:$N$6000,4,0)</f>
        <v>#N/A</v>
      </c>
      <c r="BG988" s="19" t="e">
        <f>VLOOKUP(AE988,ORGANOGRAMAES!$C$1:$N$6000,5,0)</f>
        <v>#N/A</v>
      </c>
      <c r="BH988" s="19" t="e">
        <f>VLOOKUP(AE988,ORGANOGRAMAES!$C$1:$N$6000,6,0)</f>
        <v>#N/A</v>
      </c>
      <c r="BI988" s="19" t="e">
        <f>VLOOKUP(AE988,ORGANOGRAMAES!$C$1:$N$6000,7,0)</f>
        <v>#N/A</v>
      </c>
      <c r="BJ988" s="19" t="e">
        <f>VLOOKUP(AE988,ORGANOGRAMAES!$C$1:$N$6000,8,0)</f>
        <v>#N/A</v>
      </c>
      <c r="BK988" s="19" t="e">
        <f>VLOOKUP(AE988,ORGANOGRAMAES!$C$1:$N$6000,9,0)</f>
        <v>#N/A</v>
      </c>
      <c r="BL988" s="19" t="e">
        <f>VLOOKUP(AE988,ORGANOGRAMAES!$C$1:$N$6000,10,0)</f>
        <v>#N/A</v>
      </c>
      <c r="BM988" s="19" t="e">
        <f>VLOOKUP(AE988,ORGANOGRAMAES!$C$1:$N$6000,11,0)</f>
        <v>#N/A</v>
      </c>
      <c r="BN988" s="19" t="e">
        <f>VLOOKUP(AE988,ORGANOGRAMAES!$C$1:$N$6000,12,0)</f>
        <v>#N/A</v>
      </c>
      <c r="BP988" s="19" t="str">
        <f t="shared" si="281"/>
        <v>-</v>
      </c>
      <c r="BQ988" s="19" t="str">
        <f t="shared" si="282"/>
        <v>-</v>
      </c>
      <c r="BR988" s="19" t="str">
        <f t="shared" si="283"/>
        <v>-</v>
      </c>
      <c r="BS988" s="19" t="str">
        <f t="shared" si="284"/>
        <v>-</v>
      </c>
      <c r="BT988" s="19" t="str">
        <f t="shared" si="285"/>
        <v>-</v>
      </c>
      <c r="BU988" s="19" t="str">
        <f t="shared" si="286"/>
        <v>-</v>
      </c>
      <c r="BV988" s="19" t="str">
        <f t="shared" si="287"/>
        <v>-</v>
      </c>
      <c r="BW988" s="19" t="str">
        <f t="shared" si="288"/>
        <v>-</v>
      </c>
      <c r="BX988" s="19" t="str">
        <f t="shared" si="289"/>
        <v>-</v>
      </c>
      <c r="BY988" s="19" t="str">
        <f t="shared" si="290"/>
        <v>-</v>
      </c>
      <c r="BZ988" s="19" t="str">
        <f t="shared" si="291"/>
        <v>-</v>
      </c>
    </row>
    <row r="989" spans="1:78">
      <c r="A989" s="106" t="str">
        <f t="shared" si="292"/>
        <v>22.1.00.00.00.00.00</v>
      </c>
      <c r="B989" s="106">
        <f t="shared" si="293"/>
        <v>22</v>
      </c>
      <c r="C989" s="107" t="str">
        <f t="shared" si="294"/>
        <v>1</v>
      </c>
      <c r="D989" s="32" t="s">
        <v>7024</v>
      </c>
      <c r="E989" s="32" t="s">
        <v>7024</v>
      </c>
      <c r="F989" s="32" t="s">
        <v>7024</v>
      </c>
      <c r="G989" s="32" t="s">
        <v>7024</v>
      </c>
      <c r="H989" s="32" t="s">
        <v>7024</v>
      </c>
      <c r="I989" s="33"/>
      <c r="J989" s="17" t="s">
        <v>93</v>
      </c>
      <c r="K989" s="150" t="str">
        <f t="shared" si="295"/>
        <v>-</v>
      </c>
      <c r="L989" s="123"/>
      <c r="M989" s="123"/>
      <c r="N989" s="123"/>
      <c r="O989" s="123"/>
      <c r="P989" s="123"/>
      <c r="Q989" s="123"/>
      <c r="AC989" s="50" t="str">
        <f t="shared" si="297"/>
        <v>22.1</v>
      </c>
      <c r="AD989" s="19">
        <f t="shared" si="298"/>
        <v>968</v>
      </c>
      <c r="AE989" s="49" t="str">
        <f t="shared" si="296"/>
        <v>22.1968</v>
      </c>
      <c r="BD989" s="19" t="e">
        <f>VLOOKUP(AE989,ORGANOGRAMAES!$C$1:$N$6000,2,0)</f>
        <v>#N/A</v>
      </c>
      <c r="BE989" s="19" t="e">
        <f>VLOOKUP(AE989,ORGANOGRAMAES!$C$1:$N$6000,3,0)</f>
        <v>#N/A</v>
      </c>
      <c r="BF989" s="19" t="e">
        <f>VLOOKUP(AE989,ORGANOGRAMAES!$C$1:$N$6000,4,0)</f>
        <v>#N/A</v>
      </c>
      <c r="BG989" s="19" t="e">
        <f>VLOOKUP(AE989,ORGANOGRAMAES!$C$1:$N$6000,5,0)</f>
        <v>#N/A</v>
      </c>
      <c r="BH989" s="19" t="e">
        <f>VLOOKUP(AE989,ORGANOGRAMAES!$C$1:$N$6000,6,0)</f>
        <v>#N/A</v>
      </c>
      <c r="BI989" s="19" t="e">
        <f>VLOOKUP(AE989,ORGANOGRAMAES!$C$1:$N$6000,7,0)</f>
        <v>#N/A</v>
      </c>
      <c r="BJ989" s="19" t="e">
        <f>VLOOKUP(AE989,ORGANOGRAMAES!$C$1:$N$6000,8,0)</f>
        <v>#N/A</v>
      </c>
      <c r="BK989" s="19" t="e">
        <f>VLOOKUP(AE989,ORGANOGRAMAES!$C$1:$N$6000,9,0)</f>
        <v>#N/A</v>
      </c>
      <c r="BL989" s="19" t="e">
        <f>VLOOKUP(AE989,ORGANOGRAMAES!$C$1:$N$6000,10,0)</f>
        <v>#N/A</v>
      </c>
      <c r="BM989" s="19" t="e">
        <f>VLOOKUP(AE989,ORGANOGRAMAES!$C$1:$N$6000,11,0)</f>
        <v>#N/A</v>
      </c>
      <c r="BN989" s="19" t="e">
        <f>VLOOKUP(AE989,ORGANOGRAMAES!$C$1:$N$6000,12,0)</f>
        <v>#N/A</v>
      </c>
      <c r="BP989" s="19" t="str">
        <f t="shared" si="281"/>
        <v>-</v>
      </c>
      <c r="BQ989" s="19" t="str">
        <f t="shared" si="282"/>
        <v>-</v>
      </c>
      <c r="BR989" s="19" t="str">
        <f t="shared" si="283"/>
        <v>-</v>
      </c>
      <c r="BS989" s="19" t="str">
        <f t="shared" si="284"/>
        <v>-</v>
      </c>
      <c r="BT989" s="19" t="str">
        <f t="shared" si="285"/>
        <v>-</v>
      </c>
      <c r="BU989" s="19" t="str">
        <f t="shared" si="286"/>
        <v>-</v>
      </c>
      <c r="BV989" s="19" t="str">
        <f t="shared" si="287"/>
        <v>-</v>
      </c>
      <c r="BW989" s="19" t="str">
        <f t="shared" si="288"/>
        <v>-</v>
      </c>
      <c r="BX989" s="19" t="str">
        <f t="shared" si="289"/>
        <v>-</v>
      </c>
      <c r="BY989" s="19" t="str">
        <f t="shared" si="290"/>
        <v>-</v>
      </c>
      <c r="BZ989" s="19" t="str">
        <f t="shared" si="291"/>
        <v>-</v>
      </c>
    </row>
    <row r="990" spans="1:78">
      <c r="A990" s="106" t="str">
        <f t="shared" si="292"/>
        <v>22.1.00.00.00.00.00</v>
      </c>
      <c r="B990" s="106">
        <f t="shared" si="293"/>
        <v>22</v>
      </c>
      <c r="C990" s="107" t="str">
        <f t="shared" si="294"/>
        <v>1</v>
      </c>
      <c r="D990" s="32" t="s">
        <v>7024</v>
      </c>
      <c r="E990" s="32" t="s">
        <v>7024</v>
      </c>
      <c r="F990" s="32" t="s">
        <v>7024</v>
      </c>
      <c r="G990" s="32" t="s">
        <v>7024</v>
      </c>
      <c r="H990" s="32" t="s">
        <v>7024</v>
      </c>
      <c r="I990" s="33"/>
      <c r="J990" s="17" t="s">
        <v>93</v>
      </c>
      <c r="K990" s="150" t="str">
        <f t="shared" si="295"/>
        <v>-</v>
      </c>
      <c r="L990" s="123"/>
      <c r="M990" s="123"/>
      <c r="N990" s="123"/>
      <c r="O990" s="123"/>
      <c r="P990" s="123"/>
      <c r="Q990" s="123"/>
      <c r="AC990" s="50" t="str">
        <f t="shared" si="297"/>
        <v>22.1</v>
      </c>
      <c r="AD990" s="19">
        <f t="shared" si="298"/>
        <v>969</v>
      </c>
      <c r="AE990" s="49" t="str">
        <f t="shared" si="296"/>
        <v>22.1969</v>
      </c>
      <c r="BD990" s="19" t="e">
        <f>VLOOKUP(AE990,ORGANOGRAMAES!$C$1:$N$6000,2,0)</f>
        <v>#N/A</v>
      </c>
      <c r="BE990" s="19" t="e">
        <f>VLOOKUP(AE990,ORGANOGRAMAES!$C$1:$N$6000,3,0)</f>
        <v>#N/A</v>
      </c>
      <c r="BF990" s="19" t="e">
        <f>VLOOKUP(AE990,ORGANOGRAMAES!$C$1:$N$6000,4,0)</f>
        <v>#N/A</v>
      </c>
      <c r="BG990" s="19" t="e">
        <f>VLOOKUP(AE990,ORGANOGRAMAES!$C$1:$N$6000,5,0)</f>
        <v>#N/A</v>
      </c>
      <c r="BH990" s="19" t="e">
        <f>VLOOKUP(AE990,ORGANOGRAMAES!$C$1:$N$6000,6,0)</f>
        <v>#N/A</v>
      </c>
      <c r="BI990" s="19" t="e">
        <f>VLOOKUP(AE990,ORGANOGRAMAES!$C$1:$N$6000,7,0)</f>
        <v>#N/A</v>
      </c>
      <c r="BJ990" s="19" t="e">
        <f>VLOOKUP(AE990,ORGANOGRAMAES!$C$1:$N$6000,8,0)</f>
        <v>#N/A</v>
      </c>
      <c r="BK990" s="19" t="e">
        <f>VLOOKUP(AE990,ORGANOGRAMAES!$C$1:$N$6000,9,0)</f>
        <v>#N/A</v>
      </c>
      <c r="BL990" s="19" t="e">
        <f>VLOOKUP(AE990,ORGANOGRAMAES!$C$1:$N$6000,10,0)</f>
        <v>#N/A</v>
      </c>
      <c r="BM990" s="19" t="e">
        <f>VLOOKUP(AE990,ORGANOGRAMAES!$C$1:$N$6000,11,0)</f>
        <v>#N/A</v>
      </c>
      <c r="BN990" s="19" t="e">
        <f>VLOOKUP(AE990,ORGANOGRAMAES!$C$1:$N$6000,12,0)</f>
        <v>#N/A</v>
      </c>
      <c r="BP990" s="19" t="str">
        <f t="shared" si="281"/>
        <v>-</v>
      </c>
      <c r="BQ990" s="19" t="str">
        <f t="shared" si="282"/>
        <v>-</v>
      </c>
      <c r="BR990" s="19" t="str">
        <f t="shared" si="283"/>
        <v>-</v>
      </c>
      <c r="BS990" s="19" t="str">
        <f t="shared" si="284"/>
        <v>-</v>
      </c>
      <c r="BT990" s="19" t="str">
        <f t="shared" si="285"/>
        <v>-</v>
      </c>
      <c r="BU990" s="19" t="str">
        <f t="shared" si="286"/>
        <v>-</v>
      </c>
      <c r="BV990" s="19" t="str">
        <f t="shared" si="287"/>
        <v>-</v>
      </c>
      <c r="BW990" s="19" t="str">
        <f t="shared" si="288"/>
        <v>-</v>
      </c>
      <c r="BX990" s="19" t="str">
        <f t="shared" si="289"/>
        <v>-</v>
      </c>
      <c r="BY990" s="19" t="str">
        <f t="shared" si="290"/>
        <v>-</v>
      </c>
      <c r="BZ990" s="19" t="str">
        <f t="shared" si="291"/>
        <v>-</v>
      </c>
    </row>
    <row r="991" spans="1:78">
      <c r="A991" s="106" t="str">
        <f t="shared" si="292"/>
        <v>22.1.00.00.00.00.00</v>
      </c>
      <c r="B991" s="106">
        <f t="shared" si="293"/>
        <v>22</v>
      </c>
      <c r="C991" s="107" t="str">
        <f t="shared" si="294"/>
        <v>1</v>
      </c>
      <c r="D991" s="32" t="s">
        <v>7024</v>
      </c>
      <c r="E991" s="32" t="s">
        <v>7024</v>
      </c>
      <c r="F991" s="32" t="s">
        <v>7024</v>
      </c>
      <c r="G991" s="32" t="s">
        <v>7024</v>
      </c>
      <c r="H991" s="32" t="s">
        <v>7024</v>
      </c>
      <c r="I991" s="33"/>
      <c r="J991" s="17" t="s">
        <v>93</v>
      </c>
      <c r="K991" s="150" t="str">
        <f t="shared" si="295"/>
        <v>-</v>
      </c>
      <c r="L991" s="123"/>
      <c r="M991" s="123"/>
      <c r="N991" s="123"/>
      <c r="O991" s="123"/>
      <c r="P991" s="123"/>
      <c r="Q991" s="123"/>
      <c r="AC991" s="50" t="str">
        <f t="shared" si="297"/>
        <v>22.1</v>
      </c>
      <c r="AD991" s="19">
        <f t="shared" si="298"/>
        <v>970</v>
      </c>
      <c r="AE991" s="49" t="str">
        <f t="shared" si="296"/>
        <v>22.1970</v>
      </c>
      <c r="BD991" s="19" t="e">
        <f>VLOOKUP(AE991,ORGANOGRAMAES!$C$1:$N$6000,2,0)</f>
        <v>#N/A</v>
      </c>
      <c r="BE991" s="19" t="e">
        <f>VLOOKUP(AE991,ORGANOGRAMAES!$C$1:$N$6000,3,0)</f>
        <v>#N/A</v>
      </c>
      <c r="BF991" s="19" t="e">
        <f>VLOOKUP(AE991,ORGANOGRAMAES!$C$1:$N$6000,4,0)</f>
        <v>#N/A</v>
      </c>
      <c r="BG991" s="19" t="e">
        <f>VLOOKUP(AE991,ORGANOGRAMAES!$C$1:$N$6000,5,0)</f>
        <v>#N/A</v>
      </c>
      <c r="BH991" s="19" t="e">
        <f>VLOOKUP(AE991,ORGANOGRAMAES!$C$1:$N$6000,6,0)</f>
        <v>#N/A</v>
      </c>
      <c r="BI991" s="19" t="e">
        <f>VLOOKUP(AE991,ORGANOGRAMAES!$C$1:$N$6000,7,0)</f>
        <v>#N/A</v>
      </c>
      <c r="BJ991" s="19" t="e">
        <f>VLOOKUP(AE991,ORGANOGRAMAES!$C$1:$N$6000,8,0)</f>
        <v>#N/A</v>
      </c>
      <c r="BK991" s="19" t="e">
        <f>VLOOKUP(AE991,ORGANOGRAMAES!$C$1:$N$6000,9,0)</f>
        <v>#N/A</v>
      </c>
      <c r="BL991" s="19" t="e">
        <f>VLOOKUP(AE991,ORGANOGRAMAES!$C$1:$N$6000,10,0)</f>
        <v>#N/A</v>
      </c>
      <c r="BM991" s="19" t="e">
        <f>VLOOKUP(AE991,ORGANOGRAMAES!$C$1:$N$6000,11,0)</f>
        <v>#N/A</v>
      </c>
      <c r="BN991" s="19" t="e">
        <f>VLOOKUP(AE991,ORGANOGRAMAES!$C$1:$N$6000,12,0)</f>
        <v>#N/A</v>
      </c>
      <c r="BP991" s="19" t="str">
        <f t="shared" si="281"/>
        <v>-</v>
      </c>
      <c r="BQ991" s="19" t="str">
        <f t="shared" si="282"/>
        <v>-</v>
      </c>
      <c r="BR991" s="19" t="str">
        <f t="shared" si="283"/>
        <v>-</v>
      </c>
      <c r="BS991" s="19" t="str">
        <f t="shared" si="284"/>
        <v>-</v>
      </c>
      <c r="BT991" s="19" t="str">
        <f t="shared" si="285"/>
        <v>-</v>
      </c>
      <c r="BU991" s="19" t="str">
        <f t="shared" si="286"/>
        <v>-</v>
      </c>
      <c r="BV991" s="19" t="str">
        <f t="shared" si="287"/>
        <v>-</v>
      </c>
      <c r="BW991" s="19" t="str">
        <f t="shared" si="288"/>
        <v>-</v>
      </c>
      <c r="BX991" s="19" t="str">
        <f t="shared" si="289"/>
        <v>-</v>
      </c>
      <c r="BY991" s="19" t="str">
        <f t="shared" si="290"/>
        <v>-</v>
      </c>
      <c r="BZ991" s="19" t="str">
        <f t="shared" si="291"/>
        <v>-</v>
      </c>
    </row>
    <row r="992" spans="1:78">
      <c r="A992" s="106" t="str">
        <f t="shared" si="292"/>
        <v>22.1.00.00.00.00.00</v>
      </c>
      <c r="B992" s="106">
        <f t="shared" si="293"/>
        <v>22</v>
      </c>
      <c r="C992" s="107" t="str">
        <f t="shared" si="294"/>
        <v>1</v>
      </c>
      <c r="D992" s="32" t="s">
        <v>7024</v>
      </c>
      <c r="E992" s="32" t="s">
        <v>7024</v>
      </c>
      <c r="F992" s="32" t="s">
        <v>7024</v>
      </c>
      <c r="G992" s="32" t="s">
        <v>7024</v>
      </c>
      <c r="H992" s="32" t="s">
        <v>7024</v>
      </c>
      <c r="I992" s="33"/>
      <c r="J992" s="17" t="s">
        <v>93</v>
      </c>
      <c r="K992" s="150" t="str">
        <f t="shared" si="295"/>
        <v>-</v>
      </c>
      <c r="L992" s="123"/>
      <c r="M992" s="123"/>
      <c r="N992" s="123"/>
      <c r="O992" s="123"/>
      <c r="P992" s="123"/>
      <c r="Q992" s="123"/>
      <c r="AC992" s="50" t="str">
        <f t="shared" si="297"/>
        <v>22.1</v>
      </c>
      <c r="AD992" s="19">
        <f t="shared" si="298"/>
        <v>971</v>
      </c>
      <c r="AE992" s="49" t="str">
        <f t="shared" si="296"/>
        <v>22.1971</v>
      </c>
      <c r="BD992" s="19" t="e">
        <f>VLOOKUP(AE992,ORGANOGRAMAES!$C$1:$N$6000,2,0)</f>
        <v>#N/A</v>
      </c>
      <c r="BE992" s="19" t="e">
        <f>VLOOKUP(AE992,ORGANOGRAMAES!$C$1:$N$6000,3,0)</f>
        <v>#N/A</v>
      </c>
      <c r="BF992" s="19" t="e">
        <f>VLOOKUP(AE992,ORGANOGRAMAES!$C$1:$N$6000,4,0)</f>
        <v>#N/A</v>
      </c>
      <c r="BG992" s="19" t="e">
        <f>VLOOKUP(AE992,ORGANOGRAMAES!$C$1:$N$6000,5,0)</f>
        <v>#N/A</v>
      </c>
      <c r="BH992" s="19" t="e">
        <f>VLOOKUP(AE992,ORGANOGRAMAES!$C$1:$N$6000,6,0)</f>
        <v>#N/A</v>
      </c>
      <c r="BI992" s="19" t="e">
        <f>VLOOKUP(AE992,ORGANOGRAMAES!$C$1:$N$6000,7,0)</f>
        <v>#N/A</v>
      </c>
      <c r="BJ992" s="19" t="e">
        <f>VLOOKUP(AE992,ORGANOGRAMAES!$C$1:$N$6000,8,0)</f>
        <v>#N/A</v>
      </c>
      <c r="BK992" s="19" t="e">
        <f>VLOOKUP(AE992,ORGANOGRAMAES!$C$1:$N$6000,9,0)</f>
        <v>#N/A</v>
      </c>
      <c r="BL992" s="19" t="e">
        <f>VLOOKUP(AE992,ORGANOGRAMAES!$C$1:$N$6000,10,0)</f>
        <v>#N/A</v>
      </c>
      <c r="BM992" s="19" t="e">
        <f>VLOOKUP(AE992,ORGANOGRAMAES!$C$1:$N$6000,11,0)</f>
        <v>#N/A</v>
      </c>
      <c r="BN992" s="19" t="e">
        <f>VLOOKUP(AE992,ORGANOGRAMAES!$C$1:$N$6000,12,0)</f>
        <v>#N/A</v>
      </c>
      <c r="BP992" s="19" t="str">
        <f t="shared" si="281"/>
        <v>-</v>
      </c>
      <c r="BQ992" s="19" t="str">
        <f t="shared" si="282"/>
        <v>-</v>
      </c>
      <c r="BR992" s="19" t="str">
        <f t="shared" si="283"/>
        <v>-</v>
      </c>
      <c r="BS992" s="19" t="str">
        <f t="shared" si="284"/>
        <v>-</v>
      </c>
      <c r="BT992" s="19" t="str">
        <f t="shared" si="285"/>
        <v>-</v>
      </c>
      <c r="BU992" s="19" t="str">
        <f t="shared" si="286"/>
        <v>-</v>
      </c>
      <c r="BV992" s="19" t="str">
        <f t="shared" si="287"/>
        <v>-</v>
      </c>
      <c r="BW992" s="19" t="str">
        <f t="shared" si="288"/>
        <v>-</v>
      </c>
      <c r="BX992" s="19" t="str">
        <f t="shared" si="289"/>
        <v>-</v>
      </c>
      <c r="BY992" s="19" t="str">
        <f t="shared" si="290"/>
        <v>-</v>
      </c>
      <c r="BZ992" s="19" t="str">
        <f t="shared" si="291"/>
        <v>-</v>
      </c>
    </row>
    <row r="993" spans="1:78">
      <c r="A993" s="106" t="str">
        <f t="shared" si="292"/>
        <v>22.1.00.00.00.00.00</v>
      </c>
      <c r="B993" s="106">
        <f t="shared" si="293"/>
        <v>22</v>
      </c>
      <c r="C993" s="107" t="str">
        <f t="shared" si="294"/>
        <v>1</v>
      </c>
      <c r="D993" s="32" t="s">
        <v>7024</v>
      </c>
      <c r="E993" s="32" t="s">
        <v>7024</v>
      </c>
      <c r="F993" s="32" t="s">
        <v>7024</v>
      </c>
      <c r="G993" s="32" t="s">
        <v>7024</v>
      </c>
      <c r="H993" s="32" t="s">
        <v>7024</v>
      </c>
      <c r="I993" s="33"/>
      <c r="J993" s="17" t="s">
        <v>93</v>
      </c>
      <c r="K993" s="150" t="str">
        <f t="shared" si="295"/>
        <v>-</v>
      </c>
      <c r="L993" s="123"/>
      <c r="M993" s="123"/>
      <c r="N993" s="123"/>
      <c r="O993" s="123"/>
      <c r="P993" s="123"/>
      <c r="Q993" s="123"/>
      <c r="AC993" s="50" t="str">
        <f t="shared" si="297"/>
        <v>22.1</v>
      </c>
      <c r="AD993" s="19">
        <f t="shared" si="298"/>
        <v>972</v>
      </c>
      <c r="AE993" s="49" t="str">
        <f t="shared" si="296"/>
        <v>22.1972</v>
      </c>
      <c r="BD993" s="19" t="e">
        <f>VLOOKUP(AE993,ORGANOGRAMAES!$C$1:$N$6000,2,0)</f>
        <v>#N/A</v>
      </c>
      <c r="BE993" s="19" t="e">
        <f>VLOOKUP(AE993,ORGANOGRAMAES!$C$1:$N$6000,3,0)</f>
        <v>#N/A</v>
      </c>
      <c r="BF993" s="19" t="e">
        <f>VLOOKUP(AE993,ORGANOGRAMAES!$C$1:$N$6000,4,0)</f>
        <v>#N/A</v>
      </c>
      <c r="BG993" s="19" t="e">
        <f>VLOOKUP(AE993,ORGANOGRAMAES!$C$1:$N$6000,5,0)</f>
        <v>#N/A</v>
      </c>
      <c r="BH993" s="19" t="e">
        <f>VLOOKUP(AE993,ORGANOGRAMAES!$C$1:$N$6000,6,0)</f>
        <v>#N/A</v>
      </c>
      <c r="BI993" s="19" t="e">
        <f>VLOOKUP(AE993,ORGANOGRAMAES!$C$1:$N$6000,7,0)</f>
        <v>#N/A</v>
      </c>
      <c r="BJ993" s="19" t="e">
        <f>VLOOKUP(AE993,ORGANOGRAMAES!$C$1:$N$6000,8,0)</f>
        <v>#N/A</v>
      </c>
      <c r="BK993" s="19" t="e">
        <f>VLOOKUP(AE993,ORGANOGRAMAES!$C$1:$N$6000,9,0)</f>
        <v>#N/A</v>
      </c>
      <c r="BL993" s="19" t="e">
        <f>VLOOKUP(AE993,ORGANOGRAMAES!$C$1:$N$6000,10,0)</f>
        <v>#N/A</v>
      </c>
      <c r="BM993" s="19" t="e">
        <f>VLOOKUP(AE993,ORGANOGRAMAES!$C$1:$N$6000,11,0)</f>
        <v>#N/A</v>
      </c>
      <c r="BN993" s="19" t="e">
        <f>VLOOKUP(AE993,ORGANOGRAMAES!$C$1:$N$6000,12,0)</f>
        <v>#N/A</v>
      </c>
      <c r="BP993" s="19" t="str">
        <f t="shared" si="281"/>
        <v>-</v>
      </c>
      <c r="BQ993" s="19" t="str">
        <f t="shared" si="282"/>
        <v>-</v>
      </c>
      <c r="BR993" s="19" t="str">
        <f t="shared" si="283"/>
        <v>-</v>
      </c>
      <c r="BS993" s="19" t="str">
        <f t="shared" si="284"/>
        <v>-</v>
      </c>
      <c r="BT993" s="19" t="str">
        <f t="shared" si="285"/>
        <v>-</v>
      </c>
      <c r="BU993" s="19" t="str">
        <f t="shared" si="286"/>
        <v>-</v>
      </c>
      <c r="BV993" s="19" t="str">
        <f t="shared" si="287"/>
        <v>-</v>
      </c>
      <c r="BW993" s="19" t="str">
        <f t="shared" si="288"/>
        <v>-</v>
      </c>
      <c r="BX993" s="19" t="str">
        <f t="shared" si="289"/>
        <v>-</v>
      </c>
      <c r="BY993" s="19" t="str">
        <f t="shared" si="290"/>
        <v>-</v>
      </c>
      <c r="BZ993" s="19" t="str">
        <f t="shared" si="291"/>
        <v>-</v>
      </c>
    </row>
    <row r="994" spans="1:78">
      <c r="A994" s="106" t="str">
        <f t="shared" si="292"/>
        <v>22.1.00.00.00.00.00</v>
      </c>
      <c r="B994" s="106">
        <f t="shared" si="293"/>
        <v>22</v>
      </c>
      <c r="C994" s="107" t="str">
        <f t="shared" si="294"/>
        <v>1</v>
      </c>
      <c r="D994" s="32" t="s">
        <v>7024</v>
      </c>
      <c r="E994" s="32" t="s">
        <v>7024</v>
      </c>
      <c r="F994" s="32" t="s">
        <v>7024</v>
      </c>
      <c r="G994" s="32" t="s">
        <v>7024</v>
      </c>
      <c r="H994" s="32" t="s">
        <v>7024</v>
      </c>
      <c r="I994" s="33"/>
      <c r="J994" s="17" t="s">
        <v>93</v>
      </c>
      <c r="K994" s="150" t="str">
        <f t="shared" si="295"/>
        <v>-</v>
      </c>
      <c r="L994" s="123"/>
      <c r="M994" s="123"/>
      <c r="N994" s="123"/>
      <c r="O994" s="123"/>
      <c r="P994" s="123"/>
      <c r="Q994" s="123"/>
      <c r="AC994" s="50" t="str">
        <f t="shared" si="297"/>
        <v>22.1</v>
      </c>
      <c r="AD994" s="19">
        <f t="shared" si="298"/>
        <v>973</v>
      </c>
      <c r="AE994" s="49" t="str">
        <f t="shared" si="296"/>
        <v>22.1973</v>
      </c>
      <c r="BD994" s="19" t="e">
        <f>VLOOKUP(AE994,ORGANOGRAMAES!$C$1:$N$6000,2,0)</f>
        <v>#N/A</v>
      </c>
      <c r="BE994" s="19" t="e">
        <f>VLOOKUP(AE994,ORGANOGRAMAES!$C$1:$N$6000,3,0)</f>
        <v>#N/A</v>
      </c>
      <c r="BF994" s="19" t="e">
        <f>VLOOKUP(AE994,ORGANOGRAMAES!$C$1:$N$6000,4,0)</f>
        <v>#N/A</v>
      </c>
      <c r="BG994" s="19" t="e">
        <f>VLOOKUP(AE994,ORGANOGRAMAES!$C$1:$N$6000,5,0)</f>
        <v>#N/A</v>
      </c>
      <c r="BH994" s="19" t="e">
        <f>VLOOKUP(AE994,ORGANOGRAMAES!$C$1:$N$6000,6,0)</f>
        <v>#N/A</v>
      </c>
      <c r="BI994" s="19" t="e">
        <f>VLOOKUP(AE994,ORGANOGRAMAES!$C$1:$N$6000,7,0)</f>
        <v>#N/A</v>
      </c>
      <c r="BJ994" s="19" t="e">
        <f>VLOOKUP(AE994,ORGANOGRAMAES!$C$1:$N$6000,8,0)</f>
        <v>#N/A</v>
      </c>
      <c r="BK994" s="19" t="e">
        <f>VLOOKUP(AE994,ORGANOGRAMAES!$C$1:$N$6000,9,0)</f>
        <v>#N/A</v>
      </c>
      <c r="BL994" s="19" t="e">
        <f>VLOOKUP(AE994,ORGANOGRAMAES!$C$1:$N$6000,10,0)</f>
        <v>#N/A</v>
      </c>
      <c r="BM994" s="19" t="e">
        <f>VLOOKUP(AE994,ORGANOGRAMAES!$C$1:$N$6000,11,0)</f>
        <v>#N/A</v>
      </c>
      <c r="BN994" s="19" t="e">
        <f>VLOOKUP(AE994,ORGANOGRAMAES!$C$1:$N$6000,12,0)</f>
        <v>#N/A</v>
      </c>
      <c r="BP994" s="19" t="str">
        <f t="shared" si="281"/>
        <v>-</v>
      </c>
      <c r="BQ994" s="19" t="str">
        <f t="shared" si="282"/>
        <v>-</v>
      </c>
      <c r="BR994" s="19" t="str">
        <f t="shared" si="283"/>
        <v>-</v>
      </c>
      <c r="BS994" s="19" t="str">
        <f t="shared" si="284"/>
        <v>-</v>
      </c>
      <c r="BT994" s="19" t="str">
        <f t="shared" si="285"/>
        <v>-</v>
      </c>
      <c r="BU994" s="19" t="str">
        <f t="shared" si="286"/>
        <v>-</v>
      </c>
      <c r="BV994" s="19" t="str">
        <f t="shared" si="287"/>
        <v>-</v>
      </c>
      <c r="BW994" s="19" t="str">
        <f t="shared" si="288"/>
        <v>-</v>
      </c>
      <c r="BX994" s="19" t="str">
        <f t="shared" si="289"/>
        <v>-</v>
      </c>
      <c r="BY994" s="19" t="str">
        <f t="shared" si="290"/>
        <v>-</v>
      </c>
      <c r="BZ994" s="19" t="str">
        <f t="shared" si="291"/>
        <v>-</v>
      </c>
    </row>
    <row r="995" spans="1:78">
      <c r="A995" s="106" t="str">
        <f t="shared" si="292"/>
        <v>22.1.00.00.00.00.00</v>
      </c>
      <c r="B995" s="106">
        <f t="shared" si="293"/>
        <v>22</v>
      </c>
      <c r="C995" s="107" t="str">
        <f t="shared" si="294"/>
        <v>1</v>
      </c>
      <c r="D995" s="32" t="s">
        <v>7024</v>
      </c>
      <c r="E995" s="32" t="s">
        <v>7024</v>
      </c>
      <c r="F995" s="32" t="s">
        <v>7024</v>
      </c>
      <c r="G995" s="32" t="s">
        <v>7024</v>
      </c>
      <c r="H995" s="32" t="s">
        <v>7024</v>
      </c>
      <c r="I995" s="33"/>
      <c r="J995" s="17" t="s">
        <v>93</v>
      </c>
      <c r="K995" s="150" t="str">
        <f t="shared" si="295"/>
        <v>-</v>
      </c>
      <c r="L995" s="123"/>
      <c r="M995" s="123"/>
      <c r="N995" s="123"/>
      <c r="O995" s="123"/>
      <c r="P995" s="123"/>
      <c r="Q995" s="123"/>
      <c r="AC995" s="50" t="str">
        <f t="shared" si="297"/>
        <v>22.1</v>
      </c>
      <c r="AD995" s="19">
        <f t="shared" si="298"/>
        <v>974</v>
      </c>
      <c r="AE995" s="49" t="str">
        <f t="shared" si="296"/>
        <v>22.1974</v>
      </c>
      <c r="BD995" s="19" t="e">
        <f>VLOOKUP(AE995,ORGANOGRAMAES!$C$1:$N$6000,2,0)</f>
        <v>#N/A</v>
      </c>
      <c r="BE995" s="19" t="e">
        <f>VLOOKUP(AE995,ORGANOGRAMAES!$C$1:$N$6000,3,0)</f>
        <v>#N/A</v>
      </c>
      <c r="BF995" s="19" t="e">
        <f>VLOOKUP(AE995,ORGANOGRAMAES!$C$1:$N$6000,4,0)</f>
        <v>#N/A</v>
      </c>
      <c r="BG995" s="19" t="e">
        <f>VLOOKUP(AE995,ORGANOGRAMAES!$C$1:$N$6000,5,0)</f>
        <v>#N/A</v>
      </c>
      <c r="BH995" s="19" t="e">
        <f>VLOOKUP(AE995,ORGANOGRAMAES!$C$1:$N$6000,6,0)</f>
        <v>#N/A</v>
      </c>
      <c r="BI995" s="19" t="e">
        <f>VLOOKUP(AE995,ORGANOGRAMAES!$C$1:$N$6000,7,0)</f>
        <v>#N/A</v>
      </c>
      <c r="BJ995" s="19" t="e">
        <f>VLOOKUP(AE995,ORGANOGRAMAES!$C$1:$N$6000,8,0)</f>
        <v>#N/A</v>
      </c>
      <c r="BK995" s="19" t="e">
        <f>VLOOKUP(AE995,ORGANOGRAMAES!$C$1:$N$6000,9,0)</f>
        <v>#N/A</v>
      </c>
      <c r="BL995" s="19" t="e">
        <f>VLOOKUP(AE995,ORGANOGRAMAES!$C$1:$N$6000,10,0)</f>
        <v>#N/A</v>
      </c>
      <c r="BM995" s="19" t="e">
        <f>VLOOKUP(AE995,ORGANOGRAMAES!$C$1:$N$6000,11,0)</f>
        <v>#N/A</v>
      </c>
      <c r="BN995" s="19" t="e">
        <f>VLOOKUP(AE995,ORGANOGRAMAES!$C$1:$N$6000,12,0)</f>
        <v>#N/A</v>
      </c>
      <c r="BP995" s="19" t="str">
        <f t="shared" si="281"/>
        <v>-</v>
      </c>
      <c r="BQ995" s="19" t="str">
        <f t="shared" si="282"/>
        <v>-</v>
      </c>
      <c r="BR995" s="19" t="str">
        <f t="shared" si="283"/>
        <v>-</v>
      </c>
      <c r="BS995" s="19" t="str">
        <f t="shared" si="284"/>
        <v>-</v>
      </c>
      <c r="BT995" s="19" t="str">
        <f t="shared" si="285"/>
        <v>-</v>
      </c>
      <c r="BU995" s="19" t="str">
        <f t="shared" si="286"/>
        <v>-</v>
      </c>
      <c r="BV995" s="19" t="str">
        <f t="shared" si="287"/>
        <v>-</v>
      </c>
      <c r="BW995" s="19" t="str">
        <f t="shared" si="288"/>
        <v>-</v>
      </c>
      <c r="BX995" s="19" t="str">
        <f t="shared" si="289"/>
        <v>-</v>
      </c>
      <c r="BY995" s="19" t="str">
        <f t="shared" si="290"/>
        <v>-</v>
      </c>
      <c r="BZ995" s="19" t="str">
        <f t="shared" si="291"/>
        <v>-</v>
      </c>
    </row>
    <row r="996" spans="1:78">
      <c r="A996" s="106" t="str">
        <f t="shared" si="292"/>
        <v>22.1.00.00.00.00.00</v>
      </c>
      <c r="B996" s="106">
        <f t="shared" si="293"/>
        <v>22</v>
      </c>
      <c r="C996" s="107" t="str">
        <f t="shared" si="294"/>
        <v>1</v>
      </c>
      <c r="D996" s="32" t="s">
        <v>7024</v>
      </c>
      <c r="E996" s="32" t="s">
        <v>7024</v>
      </c>
      <c r="F996" s="32" t="s">
        <v>7024</v>
      </c>
      <c r="G996" s="32" t="s">
        <v>7024</v>
      </c>
      <c r="H996" s="32" t="s">
        <v>7024</v>
      </c>
      <c r="I996" s="33"/>
      <c r="J996" s="17" t="s">
        <v>93</v>
      </c>
      <c r="K996" s="150" t="str">
        <f t="shared" si="295"/>
        <v>-</v>
      </c>
      <c r="L996" s="123"/>
      <c r="M996" s="123"/>
      <c r="N996" s="123"/>
      <c r="O996" s="123"/>
      <c r="P996" s="123"/>
      <c r="Q996" s="123"/>
      <c r="AC996" s="50" t="str">
        <f t="shared" si="297"/>
        <v>22.1</v>
      </c>
      <c r="AD996" s="19">
        <f t="shared" si="298"/>
        <v>975</v>
      </c>
      <c r="AE996" s="49" t="str">
        <f t="shared" si="296"/>
        <v>22.1975</v>
      </c>
      <c r="BD996" s="19" t="e">
        <f>VLOOKUP(AE996,ORGANOGRAMAES!$C$1:$N$6000,2,0)</f>
        <v>#N/A</v>
      </c>
      <c r="BE996" s="19" t="e">
        <f>VLOOKUP(AE996,ORGANOGRAMAES!$C$1:$N$6000,3,0)</f>
        <v>#N/A</v>
      </c>
      <c r="BF996" s="19" t="e">
        <f>VLOOKUP(AE996,ORGANOGRAMAES!$C$1:$N$6000,4,0)</f>
        <v>#N/A</v>
      </c>
      <c r="BG996" s="19" t="e">
        <f>VLOOKUP(AE996,ORGANOGRAMAES!$C$1:$N$6000,5,0)</f>
        <v>#N/A</v>
      </c>
      <c r="BH996" s="19" t="e">
        <f>VLOOKUP(AE996,ORGANOGRAMAES!$C$1:$N$6000,6,0)</f>
        <v>#N/A</v>
      </c>
      <c r="BI996" s="19" t="e">
        <f>VLOOKUP(AE996,ORGANOGRAMAES!$C$1:$N$6000,7,0)</f>
        <v>#N/A</v>
      </c>
      <c r="BJ996" s="19" t="e">
        <f>VLOOKUP(AE996,ORGANOGRAMAES!$C$1:$N$6000,8,0)</f>
        <v>#N/A</v>
      </c>
      <c r="BK996" s="19" t="e">
        <f>VLOOKUP(AE996,ORGANOGRAMAES!$C$1:$N$6000,9,0)</f>
        <v>#N/A</v>
      </c>
      <c r="BL996" s="19" t="e">
        <f>VLOOKUP(AE996,ORGANOGRAMAES!$C$1:$N$6000,10,0)</f>
        <v>#N/A</v>
      </c>
      <c r="BM996" s="19" t="e">
        <f>VLOOKUP(AE996,ORGANOGRAMAES!$C$1:$N$6000,11,0)</f>
        <v>#N/A</v>
      </c>
      <c r="BN996" s="19" t="e">
        <f>VLOOKUP(AE996,ORGANOGRAMAES!$C$1:$N$6000,12,0)</f>
        <v>#N/A</v>
      </c>
      <c r="BP996" s="19" t="str">
        <f t="shared" si="281"/>
        <v>-</v>
      </c>
      <c r="BQ996" s="19" t="str">
        <f t="shared" si="282"/>
        <v>-</v>
      </c>
      <c r="BR996" s="19" t="str">
        <f t="shared" si="283"/>
        <v>-</v>
      </c>
      <c r="BS996" s="19" t="str">
        <f t="shared" si="284"/>
        <v>-</v>
      </c>
      <c r="BT996" s="19" t="str">
        <f t="shared" si="285"/>
        <v>-</v>
      </c>
      <c r="BU996" s="19" t="str">
        <f t="shared" si="286"/>
        <v>-</v>
      </c>
      <c r="BV996" s="19" t="str">
        <f t="shared" si="287"/>
        <v>-</v>
      </c>
      <c r="BW996" s="19" t="str">
        <f t="shared" si="288"/>
        <v>-</v>
      </c>
      <c r="BX996" s="19" t="str">
        <f t="shared" si="289"/>
        <v>-</v>
      </c>
      <c r="BY996" s="19" t="str">
        <f t="shared" si="290"/>
        <v>-</v>
      </c>
      <c r="BZ996" s="19" t="str">
        <f t="shared" si="291"/>
        <v>-</v>
      </c>
    </row>
    <row r="997" spans="1:78">
      <c r="A997" s="106" t="str">
        <f t="shared" si="292"/>
        <v>22.1.00.00.00.00.00</v>
      </c>
      <c r="B997" s="106">
        <f t="shared" si="293"/>
        <v>22</v>
      </c>
      <c r="C997" s="107" t="str">
        <f t="shared" si="294"/>
        <v>1</v>
      </c>
      <c r="D997" s="32" t="s">
        <v>7024</v>
      </c>
      <c r="E997" s="32" t="s">
        <v>7024</v>
      </c>
      <c r="F997" s="32" t="s">
        <v>7024</v>
      </c>
      <c r="G997" s="32" t="s">
        <v>7024</v>
      </c>
      <c r="H997" s="32" t="s">
        <v>7024</v>
      </c>
      <c r="I997" s="33"/>
      <c r="J997" s="17" t="s">
        <v>93</v>
      </c>
      <c r="K997" s="150" t="str">
        <f t="shared" si="295"/>
        <v>-</v>
      </c>
      <c r="L997" s="123"/>
      <c r="M997" s="123"/>
      <c r="N997" s="123"/>
      <c r="O997" s="123"/>
      <c r="P997" s="123"/>
      <c r="Q997" s="123"/>
      <c r="AC997" s="50" t="str">
        <f t="shared" si="297"/>
        <v>22.1</v>
      </c>
      <c r="AD997" s="19">
        <f t="shared" si="298"/>
        <v>976</v>
      </c>
      <c r="AE997" s="49" t="str">
        <f t="shared" si="296"/>
        <v>22.1976</v>
      </c>
      <c r="BD997" s="19" t="e">
        <f>VLOOKUP(AE997,ORGANOGRAMAES!$C$1:$N$6000,2,0)</f>
        <v>#N/A</v>
      </c>
      <c r="BE997" s="19" t="e">
        <f>VLOOKUP(AE997,ORGANOGRAMAES!$C$1:$N$6000,3,0)</f>
        <v>#N/A</v>
      </c>
      <c r="BF997" s="19" t="e">
        <f>VLOOKUP(AE997,ORGANOGRAMAES!$C$1:$N$6000,4,0)</f>
        <v>#N/A</v>
      </c>
      <c r="BG997" s="19" t="e">
        <f>VLOOKUP(AE997,ORGANOGRAMAES!$C$1:$N$6000,5,0)</f>
        <v>#N/A</v>
      </c>
      <c r="BH997" s="19" t="e">
        <f>VLOOKUP(AE997,ORGANOGRAMAES!$C$1:$N$6000,6,0)</f>
        <v>#N/A</v>
      </c>
      <c r="BI997" s="19" t="e">
        <f>VLOOKUP(AE997,ORGANOGRAMAES!$C$1:$N$6000,7,0)</f>
        <v>#N/A</v>
      </c>
      <c r="BJ997" s="19" t="e">
        <f>VLOOKUP(AE997,ORGANOGRAMAES!$C$1:$N$6000,8,0)</f>
        <v>#N/A</v>
      </c>
      <c r="BK997" s="19" t="e">
        <f>VLOOKUP(AE997,ORGANOGRAMAES!$C$1:$N$6000,9,0)</f>
        <v>#N/A</v>
      </c>
      <c r="BL997" s="19" t="e">
        <f>VLOOKUP(AE997,ORGANOGRAMAES!$C$1:$N$6000,10,0)</f>
        <v>#N/A</v>
      </c>
      <c r="BM997" s="19" t="e">
        <f>VLOOKUP(AE997,ORGANOGRAMAES!$C$1:$N$6000,11,0)</f>
        <v>#N/A</v>
      </c>
      <c r="BN997" s="19" t="e">
        <f>VLOOKUP(AE997,ORGANOGRAMAES!$C$1:$N$6000,12,0)</f>
        <v>#N/A</v>
      </c>
      <c r="BP997" s="19" t="str">
        <f t="shared" si="281"/>
        <v>-</v>
      </c>
      <c r="BQ997" s="19" t="str">
        <f t="shared" si="282"/>
        <v>-</v>
      </c>
      <c r="BR997" s="19" t="str">
        <f t="shared" si="283"/>
        <v>-</v>
      </c>
      <c r="BS997" s="19" t="str">
        <f t="shared" si="284"/>
        <v>-</v>
      </c>
      <c r="BT997" s="19" t="str">
        <f t="shared" si="285"/>
        <v>-</v>
      </c>
      <c r="BU997" s="19" t="str">
        <f t="shared" si="286"/>
        <v>-</v>
      </c>
      <c r="BV997" s="19" t="str">
        <f t="shared" si="287"/>
        <v>-</v>
      </c>
      <c r="BW997" s="19" t="str">
        <f t="shared" si="288"/>
        <v>-</v>
      </c>
      <c r="BX997" s="19" t="str">
        <f t="shared" si="289"/>
        <v>-</v>
      </c>
      <c r="BY997" s="19" t="str">
        <f t="shared" si="290"/>
        <v>-</v>
      </c>
      <c r="BZ997" s="19" t="str">
        <f t="shared" si="291"/>
        <v>-</v>
      </c>
    </row>
    <row r="998" spans="1:78">
      <c r="A998" s="106" t="str">
        <f t="shared" si="292"/>
        <v>22.1.00.00.00.00.00</v>
      </c>
      <c r="B998" s="106">
        <f t="shared" si="293"/>
        <v>22</v>
      </c>
      <c r="C998" s="107" t="str">
        <f t="shared" si="294"/>
        <v>1</v>
      </c>
      <c r="D998" s="32" t="s">
        <v>7024</v>
      </c>
      <c r="E998" s="32" t="s">
        <v>7024</v>
      </c>
      <c r="F998" s="32" t="s">
        <v>7024</v>
      </c>
      <c r="G998" s="32" t="s">
        <v>7024</v>
      </c>
      <c r="H998" s="32" t="s">
        <v>7024</v>
      </c>
      <c r="I998" s="33"/>
      <c r="J998" s="17" t="s">
        <v>93</v>
      </c>
      <c r="K998" s="150" t="str">
        <f t="shared" si="295"/>
        <v>-</v>
      </c>
      <c r="L998" s="123"/>
      <c r="M998" s="123"/>
      <c r="N998" s="123"/>
      <c r="O998" s="123"/>
      <c r="P998" s="123"/>
      <c r="Q998" s="123"/>
      <c r="AC998" s="50" t="str">
        <f t="shared" si="297"/>
        <v>22.1</v>
      </c>
      <c r="AD998" s="19">
        <f t="shared" si="298"/>
        <v>977</v>
      </c>
      <c r="AE998" s="49" t="str">
        <f t="shared" si="296"/>
        <v>22.1977</v>
      </c>
      <c r="BD998" s="19" t="e">
        <f>VLOOKUP(AE998,ORGANOGRAMAES!$C$1:$N$6000,2,0)</f>
        <v>#N/A</v>
      </c>
      <c r="BE998" s="19" t="e">
        <f>VLOOKUP(AE998,ORGANOGRAMAES!$C$1:$N$6000,3,0)</f>
        <v>#N/A</v>
      </c>
      <c r="BF998" s="19" t="e">
        <f>VLOOKUP(AE998,ORGANOGRAMAES!$C$1:$N$6000,4,0)</f>
        <v>#N/A</v>
      </c>
      <c r="BG998" s="19" t="e">
        <f>VLOOKUP(AE998,ORGANOGRAMAES!$C$1:$N$6000,5,0)</f>
        <v>#N/A</v>
      </c>
      <c r="BH998" s="19" t="e">
        <f>VLOOKUP(AE998,ORGANOGRAMAES!$C$1:$N$6000,6,0)</f>
        <v>#N/A</v>
      </c>
      <c r="BI998" s="19" t="e">
        <f>VLOOKUP(AE998,ORGANOGRAMAES!$C$1:$N$6000,7,0)</f>
        <v>#N/A</v>
      </c>
      <c r="BJ998" s="19" t="e">
        <f>VLOOKUP(AE998,ORGANOGRAMAES!$C$1:$N$6000,8,0)</f>
        <v>#N/A</v>
      </c>
      <c r="BK998" s="19" t="e">
        <f>VLOOKUP(AE998,ORGANOGRAMAES!$C$1:$N$6000,9,0)</f>
        <v>#N/A</v>
      </c>
      <c r="BL998" s="19" t="e">
        <f>VLOOKUP(AE998,ORGANOGRAMAES!$C$1:$N$6000,10,0)</f>
        <v>#N/A</v>
      </c>
      <c r="BM998" s="19" t="e">
        <f>VLOOKUP(AE998,ORGANOGRAMAES!$C$1:$N$6000,11,0)</f>
        <v>#N/A</v>
      </c>
      <c r="BN998" s="19" t="e">
        <f>VLOOKUP(AE998,ORGANOGRAMAES!$C$1:$N$6000,12,0)</f>
        <v>#N/A</v>
      </c>
      <c r="BP998" s="19" t="str">
        <f t="shared" si="281"/>
        <v>-</v>
      </c>
      <c r="BQ998" s="19" t="str">
        <f t="shared" si="282"/>
        <v>-</v>
      </c>
      <c r="BR998" s="19" t="str">
        <f t="shared" si="283"/>
        <v>-</v>
      </c>
      <c r="BS998" s="19" t="str">
        <f t="shared" si="284"/>
        <v>-</v>
      </c>
      <c r="BT998" s="19" t="str">
        <f t="shared" si="285"/>
        <v>-</v>
      </c>
      <c r="BU998" s="19" t="str">
        <f t="shared" si="286"/>
        <v>-</v>
      </c>
      <c r="BV998" s="19" t="str">
        <f t="shared" si="287"/>
        <v>-</v>
      </c>
      <c r="BW998" s="19" t="str">
        <f t="shared" si="288"/>
        <v>-</v>
      </c>
      <c r="BX998" s="19" t="str">
        <f t="shared" si="289"/>
        <v>-</v>
      </c>
      <c r="BY998" s="19" t="str">
        <f t="shared" si="290"/>
        <v>-</v>
      </c>
      <c r="BZ998" s="19" t="str">
        <f t="shared" si="291"/>
        <v>-</v>
      </c>
    </row>
    <row r="999" spans="1:78">
      <c r="A999" s="106" t="str">
        <f t="shared" si="292"/>
        <v>22.1.00.00.00.00.00</v>
      </c>
      <c r="B999" s="106">
        <f t="shared" si="293"/>
        <v>22</v>
      </c>
      <c r="C999" s="107" t="str">
        <f t="shared" si="294"/>
        <v>1</v>
      </c>
      <c r="D999" s="32" t="s">
        <v>7024</v>
      </c>
      <c r="E999" s="32" t="s">
        <v>7024</v>
      </c>
      <c r="F999" s="32" t="s">
        <v>7024</v>
      </c>
      <c r="G999" s="32" t="s">
        <v>7024</v>
      </c>
      <c r="H999" s="32" t="s">
        <v>7024</v>
      </c>
      <c r="I999" s="33"/>
      <c r="J999" s="17" t="s">
        <v>93</v>
      </c>
      <c r="K999" s="150" t="str">
        <f t="shared" si="295"/>
        <v>-</v>
      </c>
      <c r="L999" s="123"/>
      <c r="M999" s="123"/>
      <c r="N999" s="123"/>
      <c r="O999" s="123"/>
      <c r="P999" s="123"/>
      <c r="Q999" s="123"/>
      <c r="AC999" s="50" t="str">
        <f t="shared" si="297"/>
        <v>22.1</v>
      </c>
      <c r="AD999" s="19">
        <f t="shared" si="298"/>
        <v>978</v>
      </c>
      <c r="AE999" s="49" t="str">
        <f t="shared" si="296"/>
        <v>22.1978</v>
      </c>
      <c r="BD999" s="19" t="e">
        <f>VLOOKUP(AE999,ORGANOGRAMAES!$C$1:$N$6000,2,0)</f>
        <v>#N/A</v>
      </c>
      <c r="BE999" s="19" t="e">
        <f>VLOOKUP(AE999,ORGANOGRAMAES!$C$1:$N$6000,3,0)</f>
        <v>#N/A</v>
      </c>
      <c r="BF999" s="19" t="e">
        <f>VLOOKUP(AE999,ORGANOGRAMAES!$C$1:$N$6000,4,0)</f>
        <v>#N/A</v>
      </c>
      <c r="BG999" s="19" t="e">
        <f>VLOOKUP(AE999,ORGANOGRAMAES!$C$1:$N$6000,5,0)</f>
        <v>#N/A</v>
      </c>
      <c r="BH999" s="19" t="e">
        <f>VLOOKUP(AE999,ORGANOGRAMAES!$C$1:$N$6000,6,0)</f>
        <v>#N/A</v>
      </c>
      <c r="BI999" s="19" t="e">
        <f>VLOOKUP(AE999,ORGANOGRAMAES!$C$1:$N$6000,7,0)</f>
        <v>#N/A</v>
      </c>
      <c r="BJ999" s="19" t="e">
        <f>VLOOKUP(AE999,ORGANOGRAMAES!$C$1:$N$6000,8,0)</f>
        <v>#N/A</v>
      </c>
      <c r="BK999" s="19" t="e">
        <f>VLOOKUP(AE999,ORGANOGRAMAES!$C$1:$N$6000,9,0)</f>
        <v>#N/A</v>
      </c>
      <c r="BL999" s="19" t="e">
        <f>VLOOKUP(AE999,ORGANOGRAMAES!$C$1:$N$6000,10,0)</f>
        <v>#N/A</v>
      </c>
      <c r="BM999" s="19" t="e">
        <f>VLOOKUP(AE999,ORGANOGRAMAES!$C$1:$N$6000,11,0)</f>
        <v>#N/A</v>
      </c>
      <c r="BN999" s="19" t="e">
        <f>VLOOKUP(AE999,ORGANOGRAMAES!$C$1:$N$6000,12,0)</f>
        <v>#N/A</v>
      </c>
      <c r="BP999" s="19" t="str">
        <f t="shared" si="281"/>
        <v>-</v>
      </c>
      <c r="BQ999" s="19" t="str">
        <f t="shared" si="282"/>
        <v>-</v>
      </c>
      <c r="BR999" s="19" t="str">
        <f t="shared" si="283"/>
        <v>-</v>
      </c>
      <c r="BS999" s="19" t="str">
        <f t="shared" si="284"/>
        <v>-</v>
      </c>
      <c r="BT999" s="19" t="str">
        <f t="shared" si="285"/>
        <v>-</v>
      </c>
      <c r="BU999" s="19" t="str">
        <f t="shared" si="286"/>
        <v>-</v>
      </c>
      <c r="BV999" s="19" t="str">
        <f t="shared" si="287"/>
        <v>-</v>
      </c>
      <c r="BW999" s="19" t="str">
        <f t="shared" si="288"/>
        <v>-</v>
      </c>
      <c r="BX999" s="19" t="str">
        <f t="shared" si="289"/>
        <v>-</v>
      </c>
      <c r="BY999" s="19" t="str">
        <f t="shared" si="290"/>
        <v>-</v>
      </c>
      <c r="BZ999" s="19" t="str">
        <f t="shared" si="291"/>
        <v>-</v>
      </c>
    </row>
    <row r="1000" spans="1:78">
      <c r="A1000" s="106" t="str">
        <f t="shared" si="292"/>
        <v>22.1.00.00.00.00.00</v>
      </c>
      <c r="B1000" s="106">
        <f t="shared" si="293"/>
        <v>22</v>
      </c>
      <c r="C1000" s="107" t="str">
        <f t="shared" si="294"/>
        <v>1</v>
      </c>
      <c r="D1000" s="32" t="s">
        <v>7024</v>
      </c>
      <c r="E1000" s="32" t="s">
        <v>7024</v>
      </c>
      <c r="F1000" s="32" t="s">
        <v>7024</v>
      </c>
      <c r="G1000" s="32" t="s">
        <v>7024</v>
      </c>
      <c r="H1000" s="32" t="s">
        <v>7024</v>
      </c>
      <c r="I1000" s="33"/>
      <c r="J1000" s="17" t="s">
        <v>93</v>
      </c>
      <c r="K1000" s="150" t="str">
        <f t="shared" si="295"/>
        <v>-</v>
      </c>
      <c r="L1000" s="123"/>
      <c r="M1000" s="123"/>
      <c r="N1000" s="123"/>
      <c r="O1000" s="123"/>
      <c r="P1000" s="123"/>
      <c r="Q1000" s="123"/>
      <c r="AC1000" s="50" t="str">
        <f t="shared" si="297"/>
        <v>22.1</v>
      </c>
      <c r="AD1000" s="19">
        <f t="shared" si="298"/>
        <v>979</v>
      </c>
      <c r="AE1000" s="49" t="str">
        <f t="shared" si="296"/>
        <v>22.1979</v>
      </c>
      <c r="BD1000" s="19" t="e">
        <f>VLOOKUP(AE1000,ORGANOGRAMAES!$C$1:$N$6000,2,0)</f>
        <v>#N/A</v>
      </c>
      <c r="BE1000" s="19" t="e">
        <f>VLOOKUP(AE1000,ORGANOGRAMAES!$C$1:$N$6000,3,0)</f>
        <v>#N/A</v>
      </c>
      <c r="BF1000" s="19" t="e">
        <f>VLOOKUP(AE1000,ORGANOGRAMAES!$C$1:$N$6000,4,0)</f>
        <v>#N/A</v>
      </c>
      <c r="BG1000" s="19" t="e">
        <f>VLOOKUP(AE1000,ORGANOGRAMAES!$C$1:$N$6000,5,0)</f>
        <v>#N/A</v>
      </c>
      <c r="BH1000" s="19" t="e">
        <f>VLOOKUP(AE1000,ORGANOGRAMAES!$C$1:$N$6000,6,0)</f>
        <v>#N/A</v>
      </c>
      <c r="BI1000" s="19" t="e">
        <f>VLOOKUP(AE1000,ORGANOGRAMAES!$C$1:$N$6000,7,0)</f>
        <v>#N/A</v>
      </c>
      <c r="BJ1000" s="19" t="e">
        <f>VLOOKUP(AE1000,ORGANOGRAMAES!$C$1:$N$6000,8,0)</f>
        <v>#N/A</v>
      </c>
      <c r="BK1000" s="19" t="e">
        <f>VLOOKUP(AE1000,ORGANOGRAMAES!$C$1:$N$6000,9,0)</f>
        <v>#N/A</v>
      </c>
      <c r="BL1000" s="19" t="e">
        <f>VLOOKUP(AE1000,ORGANOGRAMAES!$C$1:$N$6000,10,0)</f>
        <v>#N/A</v>
      </c>
      <c r="BM1000" s="19" t="e">
        <f>VLOOKUP(AE1000,ORGANOGRAMAES!$C$1:$N$6000,11,0)</f>
        <v>#N/A</v>
      </c>
      <c r="BN1000" s="19" t="e">
        <f>VLOOKUP(AE1000,ORGANOGRAMAES!$C$1:$N$6000,12,0)</f>
        <v>#N/A</v>
      </c>
      <c r="BP1000" s="19" t="str">
        <f t="shared" si="281"/>
        <v>-</v>
      </c>
      <c r="BQ1000" s="19" t="str">
        <f t="shared" si="282"/>
        <v>-</v>
      </c>
      <c r="BR1000" s="19" t="str">
        <f t="shared" si="283"/>
        <v>-</v>
      </c>
      <c r="BS1000" s="19" t="str">
        <f t="shared" si="284"/>
        <v>-</v>
      </c>
      <c r="BT1000" s="19" t="str">
        <f t="shared" si="285"/>
        <v>-</v>
      </c>
      <c r="BU1000" s="19" t="str">
        <f t="shared" si="286"/>
        <v>-</v>
      </c>
      <c r="BV1000" s="19" t="str">
        <f t="shared" si="287"/>
        <v>-</v>
      </c>
      <c r="BW1000" s="19" t="str">
        <f t="shared" si="288"/>
        <v>-</v>
      </c>
      <c r="BX1000" s="19" t="str">
        <f t="shared" si="289"/>
        <v>-</v>
      </c>
      <c r="BY1000" s="19" t="str">
        <f t="shared" si="290"/>
        <v>-</v>
      </c>
      <c r="BZ1000" s="19" t="str">
        <f t="shared" si="291"/>
        <v>-</v>
      </c>
    </row>
    <row r="1001" spans="1:78">
      <c r="A1001" s="106" t="str">
        <f t="shared" si="292"/>
        <v>22.1.00.00.00.00.00</v>
      </c>
      <c r="B1001" s="106">
        <f t="shared" si="293"/>
        <v>22</v>
      </c>
      <c r="C1001" s="107" t="str">
        <f t="shared" si="294"/>
        <v>1</v>
      </c>
      <c r="D1001" s="32" t="s">
        <v>7024</v>
      </c>
      <c r="E1001" s="32" t="s">
        <v>7024</v>
      </c>
      <c r="F1001" s="32" t="s">
        <v>7024</v>
      </c>
      <c r="G1001" s="32" t="s">
        <v>7024</v>
      </c>
      <c r="H1001" s="32" t="s">
        <v>7024</v>
      </c>
      <c r="I1001" s="33"/>
      <c r="J1001" s="17" t="s">
        <v>93</v>
      </c>
      <c r="K1001" s="150" t="str">
        <f t="shared" si="295"/>
        <v>-</v>
      </c>
      <c r="L1001" s="123"/>
      <c r="M1001" s="123"/>
      <c r="N1001" s="123"/>
      <c r="O1001" s="123"/>
      <c r="P1001" s="123"/>
      <c r="Q1001" s="123"/>
      <c r="AC1001" s="50" t="str">
        <f t="shared" si="297"/>
        <v>22.1</v>
      </c>
      <c r="AD1001" s="19">
        <f t="shared" si="298"/>
        <v>980</v>
      </c>
      <c r="AE1001" s="49" t="str">
        <f t="shared" si="296"/>
        <v>22.1980</v>
      </c>
      <c r="BD1001" s="19" t="e">
        <f>VLOOKUP(AE1001,ORGANOGRAMAES!$C$1:$N$6000,2,0)</f>
        <v>#N/A</v>
      </c>
      <c r="BE1001" s="19" t="e">
        <f>VLOOKUP(AE1001,ORGANOGRAMAES!$C$1:$N$6000,3,0)</f>
        <v>#N/A</v>
      </c>
      <c r="BF1001" s="19" t="e">
        <f>VLOOKUP(AE1001,ORGANOGRAMAES!$C$1:$N$6000,4,0)</f>
        <v>#N/A</v>
      </c>
      <c r="BG1001" s="19" t="e">
        <f>VLOOKUP(AE1001,ORGANOGRAMAES!$C$1:$N$6000,5,0)</f>
        <v>#N/A</v>
      </c>
      <c r="BH1001" s="19" t="e">
        <f>VLOOKUP(AE1001,ORGANOGRAMAES!$C$1:$N$6000,6,0)</f>
        <v>#N/A</v>
      </c>
      <c r="BI1001" s="19" t="e">
        <f>VLOOKUP(AE1001,ORGANOGRAMAES!$C$1:$N$6000,7,0)</f>
        <v>#N/A</v>
      </c>
      <c r="BJ1001" s="19" t="e">
        <f>VLOOKUP(AE1001,ORGANOGRAMAES!$C$1:$N$6000,8,0)</f>
        <v>#N/A</v>
      </c>
      <c r="BK1001" s="19" t="e">
        <f>VLOOKUP(AE1001,ORGANOGRAMAES!$C$1:$N$6000,9,0)</f>
        <v>#N/A</v>
      </c>
      <c r="BL1001" s="19" t="e">
        <f>VLOOKUP(AE1001,ORGANOGRAMAES!$C$1:$N$6000,10,0)</f>
        <v>#N/A</v>
      </c>
      <c r="BM1001" s="19" t="e">
        <f>VLOOKUP(AE1001,ORGANOGRAMAES!$C$1:$N$6000,11,0)</f>
        <v>#N/A</v>
      </c>
      <c r="BN1001" s="19" t="e">
        <f>VLOOKUP(AE1001,ORGANOGRAMAES!$C$1:$N$6000,12,0)</f>
        <v>#N/A</v>
      </c>
      <c r="BP1001" s="19" t="str">
        <f t="shared" si="281"/>
        <v>-</v>
      </c>
      <c r="BQ1001" s="19" t="str">
        <f t="shared" si="282"/>
        <v>-</v>
      </c>
      <c r="BR1001" s="19" t="str">
        <f t="shared" si="283"/>
        <v>-</v>
      </c>
      <c r="BS1001" s="19" t="str">
        <f t="shared" si="284"/>
        <v>-</v>
      </c>
      <c r="BT1001" s="19" t="str">
        <f t="shared" si="285"/>
        <v>-</v>
      </c>
      <c r="BU1001" s="19" t="str">
        <f t="shared" si="286"/>
        <v>-</v>
      </c>
      <c r="BV1001" s="19" t="str">
        <f t="shared" si="287"/>
        <v>-</v>
      </c>
      <c r="BW1001" s="19" t="str">
        <f t="shared" si="288"/>
        <v>-</v>
      </c>
      <c r="BX1001" s="19" t="str">
        <f t="shared" si="289"/>
        <v>-</v>
      </c>
      <c r="BY1001" s="19" t="str">
        <f t="shared" si="290"/>
        <v>-</v>
      </c>
      <c r="BZ1001" s="19" t="str">
        <f t="shared" si="291"/>
        <v>-</v>
      </c>
    </row>
    <row r="1002" spans="1:78">
      <c r="A1002" s="106" t="str">
        <f t="shared" si="292"/>
        <v>22.1.00.00.00.00.00</v>
      </c>
      <c r="B1002" s="106">
        <f t="shared" si="293"/>
        <v>22</v>
      </c>
      <c r="C1002" s="107" t="str">
        <f t="shared" si="294"/>
        <v>1</v>
      </c>
      <c r="D1002" s="32" t="s">
        <v>7024</v>
      </c>
      <c r="E1002" s="32" t="s">
        <v>7024</v>
      </c>
      <c r="F1002" s="32" t="s">
        <v>7024</v>
      </c>
      <c r="G1002" s="32" t="s">
        <v>7024</v>
      </c>
      <c r="H1002" s="32" t="s">
        <v>7024</v>
      </c>
      <c r="I1002" s="33"/>
      <c r="J1002" s="17" t="s">
        <v>93</v>
      </c>
      <c r="K1002" s="150" t="str">
        <f t="shared" si="295"/>
        <v>-</v>
      </c>
      <c r="L1002" s="123"/>
      <c r="M1002" s="123"/>
      <c r="N1002" s="123"/>
      <c r="O1002" s="123"/>
      <c r="P1002" s="123"/>
      <c r="Q1002" s="123"/>
      <c r="AC1002" s="50" t="str">
        <f t="shared" si="297"/>
        <v>22.1</v>
      </c>
      <c r="AD1002" s="19">
        <f t="shared" si="298"/>
        <v>981</v>
      </c>
      <c r="AE1002" s="49" t="str">
        <f t="shared" si="296"/>
        <v>22.1981</v>
      </c>
      <c r="BD1002" s="19" t="e">
        <f>VLOOKUP(AE1002,ORGANOGRAMAES!$C$1:$N$6000,2,0)</f>
        <v>#N/A</v>
      </c>
      <c r="BE1002" s="19" t="e">
        <f>VLOOKUP(AE1002,ORGANOGRAMAES!$C$1:$N$6000,3,0)</f>
        <v>#N/A</v>
      </c>
      <c r="BF1002" s="19" t="e">
        <f>VLOOKUP(AE1002,ORGANOGRAMAES!$C$1:$N$6000,4,0)</f>
        <v>#N/A</v>
      </c>
      <c r="BG1002" s="19" t="e">
        <f>VLOOKUP(AE1002,ORGANOGRAMAES!$C$1:$N$6000,5,0)</f>
        <v>#N/A</v>
      </c>
      <c r="BH1002" s="19" t="e">
        <f>VLOOKUP(AE1002,ORGANOGRAMAES!$C$1:$N$6000,6,0)</f>
        <v>#N/A</v>
      </c>
      <c r="BI1002" s="19" t="e">
        <f>VLOOKUP(AE1002,ORGANOGRAMAES!$C$1:$N$6000,7,0)</f>
        <v>#N/A</v>
      </c>
      <c r="BJ1002" s="19" t="e">
        <f>VLOOKUP(AE1002,ORGANOGRAMAES!$C$1:$N$6000,8,0)</f>
        <v>#N/A</v>
      </c>
      <c r="BK1002" s="19" t="e">
        <f>VLOOKUP(AE1002,ORGANOGRAMAES!$C$1:$N$6000,9,0)</f>
        <v>#N/A</v>
      </c>
      <c r="BL1002" s="19" t="e">
        <f>VLOOKUP(AE1002,ORGANOGRAMAES!$C$1:$N$6000,10,0)</f>
        <v>#N/A</v>
      </c>
      <c r="BM1002" s="19" t="e">
        <f>VLOOKUP(AE1002,ORGANOGRAMAES!$C$1:$N$6000,11,0)</f>
        <v>#N/A</v>
      </c>
      <c r="BN1002" s="19" t="e">
        <f>VLOOKUP(AE1002,ORGANOGRAMAES!$C$1:$N$6000,12,0)</f>
        <v>#N/A</v>
      </c>
      <c r="BP1002" s="19" t="str">
        <f t="shared" si="281"/>
        <v>-</v>
      </c>
      <c r="BQ1002" s="19" t="str">
        <f t="shared" si="282"/>
        <v>-</v>
      </c>
      <c r="BR1002" s="19" t="str">
        <f t="shared" si="283"/>
        <v>-</v>
      </c>
      <c r="BS1002" s="19" t="str">
        <f t="shared" si="284"/>
        <v>-</v>
      </c>
      <c r="BT1002" s="19" t="str">
        <f t="shared" si="285"/>
        <v>-</v>
      </c>
      <c r="BU1002" s="19" t="str">
        <f t="shared" si="286"/>
        <v>-</v>
      </c>
      <c r="BV1002" s="19" t="str">
        <f t="shared" si="287"/>
        <v>-</v>
      </c>
      <c r="BW1002" s="19" t="str">
        <f t="shared" si="288"/>
        <v>-</v>
      </c>
      <c r="BX1002" s="19" t="str">
        <f t="shared" si="289"/>
        <v>-</v>
      </c>
      <c r="BY1002" s="19" t="str">
        <f t="shared" si="290"/>
        <v>-</v>
      </c>
      <c r="BZ1002" s="19" t="str">
        <f t="shared" si="291"/>
        <v>-</v>
      </c>
    </row>
    <row r="1003" spans="1:78">
      <c r="A1003" s="106" t="str">
        <f t="shared" si="292"/>
        <v>22.1.00.00.00.00.00</v>
      </c>
      <c r="B1003" s="106">
        <f t="shared" si="293"/>
        <v>22</v>
      </c>
      <c r="C1003" s="107" t="str">
        <f t="shared" si="294"/>
        <v>1</v>
      </c>
      <c r="D1003" s="32" t="s">
        <v>7024</v>
      </c>
      <c r="E1003" s="32" t="s">
        <v>7024</v>
      </c>
      <c r="F1003" s="32" t="s">
        <v>7024</v>
      </c>
      <c r="G1003" s="32" t="s">
        <v>7024</v>
      </c>
      <c r="H1003" s="32" t="s">
        <v>7024</v>
      </c>
      <c r="I1003" s="33"/>
      <c r="J1003" s="17" t="s">
        <v>93</v>
      </c>
      <c r="K1003" s="150" t="str">
        <f t="shared" si="295"/>
        <v>-</v>
      </c>
      <c r="L1003" s="123"/>
      <c r="M1003" s="123"/>
      <c r="N1003" s="123"/>
      <c r="O1003" s="123"/>
      <c r="P1003" s="123"/>
      <c r="Q1003" s="123"/>
      <c r="AC1003" s="50" t="str">
        <f t="shared" si="297"/>
        <v>22.1</v>
      </c>
      <c r="AD1003" s="19">
        <f t="shared" si="298"/>
        <v>982</v>
      </c>
      <c r="AE1003" s="49" t="str">
        <f t="shared" si="296"/>
        <v>22.1982</v>
      </c>
      <c r="BD1003" s="19" t="e">
        <f>VLOOKUP(AE1003,ORGANOGRAMAES!$C$1:$N$6000,2,0)</f>
        <v>#N/A</v>
      </c>
      <c r="BE1003" s="19" t="e">
        <f>VLOOKUP(AE1003,ORGANOGRAMAES!$C$1:$N$6000,3,0)</f>
        <v>#N/A</v>
      </c>
      <c r="BF1003" s="19" t="e">
        <f>VLOOKUP(AE1003,ORGANOGRAMAES!$C$1:$N$6000,4,0)</f>
        <v>#N/A</v>
      </c>
      <c r="BG1003" s="19" t="e">
        <f>VLOOKUP(AE1003,ORGANOGRAMAES!$C$1:$N$6000,5,0)</f>
        <v>#N/A</v>
      </c>
      <c r="BH1003" s="19" t="e">
        <f>VLOOKUP(AE1003,ORGANOGRAMAES!$C$1:$N$6000,6,0)</f>
        <v>#N/A</v>
      </c>
      <c r="BI1003" s="19" t="e">
        <f>VLOOKUP(AE1003,ORGANOGRAMAES!$C$1:$N$6000,7,0)</f>
        <v>#N/A</v>
      </c>
      <c r="BJ1003" s="19" t="e">
        <f>VLOOKUP(AE1003,ORGANOGRAMAES!$C$1:$N$6000,8,0)</f>
        <v>#N/A</v>
      </c>
      <c r="BK1003" s="19" t="e">
        <f>VLOOKUP(AE1003,ORGANOGRAMAES!$C$1:$N$6000,9,0)</f>
        <v>#N/A</v>
      </c>
      <c r="BL1003" s="19" t="e">
        <f>VLOOKUP(AE1003,ORGANOGRAMAES!$C$1:$N$6000,10,0)</f>
        <v>#N/A</v>
      </c>
      <c r="BM1003" s="19" t="e">
        <f>VLOOKUP(AE1003,ORGANOGRAMAES!$C$1:$N$6000,11,0)</f>
        <v>#N/A</v>
      </c>
      <c r="BN1003" s="19" t="e">
        <f>VLOOKUP(AE1003,ORGANOGRAMAES!$C$1:$N$6000,12,0)</f>
        <v>#N/A</v>
      </c>
      <c r="BP1003" s="19" t="str">
        <f t="shared" si="281"/>
        <v>-</v>
      </c>
      <c r="BQ1003" s="19" t="str">
        <f t="shared" si="282"/>
        <v>-</v>
      </c>
      <c r="BR1003" s="19" t="str">
        <f t="shared" si="283"/>
        <v>-</v>
      </c>
      <c r="BS1003" s="19" t="str">
        <f t="shared" si="284"/>
        <v>-</v>
      </c>
      <c r="BT1003" s="19" t="str">
        <f t="shared" si="285"/>
        <v>-</v>
      </c>
      <c r="BU1003" s="19" t="str">
        <f t="shared" si="286"/>
        <v>-</v>
      </c>
      <c r="BV1003" s="19" t="str">
        <f t="shared" si="287"/>
        <v>-</v>
      </c>
      <c r="BW1003" s="19" t="str">
        <f t="shared" si="288"/>
        <v>-</v>
      </c>
      <c r="BX1003" s="19" t="str">
        <f t="shared" si="289"/>
        <v>-</v>
      </c>
      <c r="BY1003" s="19" t="str">
        <f t="shared" si="290"/>
        <v>-</v>
      </c>
      <c r="BZ1003" s="19" t="str">
        <f t="shared" si="291"/>
        <v>-</v>
      </c>
    </row>
    <row r="1004" spans="1:78">
      <c r="A1004" s="106" t="str">
        <f t="shared" si="292"/>
        <v>22.1.00.00.00.00.00</v>
      </c>
      <c r="B1004" s="106">
        <f t="shared" si="293"/>
        <v>22</v>
      </c>
      <c r="C1004" s="107" t="str">
        <f t="shared" si="294"/>
        <v>1</v>
      </c>
      <c r="D1004" s="32" t="s">
        <v>7024</v>
      </c>
      <c r="E1004" s="32" t="s">
        <v>7024</v>
      </c>
      <c r="F1004" s="32" t="s">
        <v>7024</v>
      </c>
      <c r="G1004" s="32" t="s">
        <v>7024</v>
      </c>
      <c r="H1004" s="32" t="s">
        <v>7024</v>
      </c>
      <c r="I1004" s="33"/>
      <c r="J1004" s="17" t="s">
        <v>93</v>
      </c>
      <c r="K1004" s="150" t="str">
        <f t="shared" si="295"/>
        <v>-</v>
      </c>
      <c r="L1004" s="123"/>
      <c r="M1004" s="123"/>
      <c r="N1004" s="123"/>
      <c r="O1004" s="123"/>
      <c r="P1004" s="123"/>
      <c r="Q1004" s="123"/>
      <c r="AC1004" s="50" t="str">
        <f t="shared" si="297"/>
        <v>22.1</v>
      </c>
      <c r="AD1004" s="19">
        <f t="shared" si="298"/>
        <v>983</v>
      </c>
      <c r="AE1004" s="49" t="str">
        <f t="shared" si="296"/>
        <v>22.1983</v>
      </c>
      <c r="BD1004" s="19" t="e">
        <f>VLOOKUP(AE1004,ORGANOGRAMAES!$C$1:$N$6000,2,0)</f>
        <v>#N/A</v>
      </c>
      <c r="BE1004" s="19" t="e">
        <f>VLOOKUP(AE1004,ORGANOGRAMAES!$C$1:$N$6000,3,0)</f>
        <v>#N/A</v>
      </c>
      <c r="BF1004" s="19" t="e">
        <f>VLOOKUP(AE1004,ORGANOGRAMAES!$C$1:$N$6000,4,0)</f>
        <v>#N/A</v>
      </c>
      <c r="BG1004" s="19" t="e">
        <f>VLOOKUP(AE1004,ORGANOGRAMAES!$C$1:$N$6000,5,0)</f>
        <v>#N/A</v>
      </c>
      <c r="BH1004" s="19" t="e">
        <f>VLOOKUP(AE1004,ORGANOGRAMAES!$C$1:$N$6000,6,0)</f>
        <v>#N/A</v>
      </c>
      <c r="BI1004" s="19" t="e">
        <f>VLOOKUP(AE1004,ORGANOGRAMAES!$C$1:$N$6000,7,0)</f>
        <v>#N/A</v>
      </c>
      <c r="BJ1004" s="19" t="e">
        <f>VLOOKUP(AE1004,ORGANOGRAMAES!$C$1:$N$6000,8,0)</f>
        <v>#N/A</v>
      </c>
      <c r="BK1004" s="19" t="e">
        <f>VLOOKUP(AE1004,ORGANOGRAMAES!$C$1:$N$6000,9,0)</f>
        <v>#N/A</v>
      </c>
      <c r="BL1004" s="19" t="e">
        <f>VLOOKUP(AE1004,ORGANOGRAMAES!$C$1:$N$6000,10,0)</f>
        <v>#N/A</v>
      </c>
      <c r="BM1004" s="19" t="e">
        <f>VLOOKUP(AE1004,ORGANOGRAMAES!$C$1:$N$6000,11,0)</f>
        <v>#N/A</v>
      </c>
      <c r="BN1004" s="19" t="e">
        <f>VLOOKUP(AE1004,ORGANOGRAMAES!$C$1:$N$6000,12,0)</f>
        <v>#N/A</v>
      </c>
      <c r="BP1004" s="19" t="str">
        <f t="shared" si="281"/>
        <v>-</v>
      </c>
      <c r="BQ1004" s="19" t="str">
        <f t="shared" si="282"/>
        <v>-</v>
      </c>
      <c r="BR1004" s="19" t="str">
        <f t="shared" si="283"/>
        <v>-</v>
      </c>
      <c r="BS1004" s="19" t="str">
        <f t="shared" si="284"/>
        <v>-</v>
      </c>
      <c r="BT1004" s="19" t="str">
        <f t="shared" si="285"/>
        <v>-</v>
      </c>
      <c r="BU1004" s="19" t="str">
        <f t="shared" si="286"/>
        <v>-</v>
      </c>
      <c r="BV1004" s="19" t="str">
        <f t="shared" si="287"/>
        <v>-</v>
      </c>
      <c r="BW1004" s="19" t="str">
        <f t="shared" si="288"/>
        <v>-</v>
      </c>
      <c r="BX1004" s="19" t="str">
        <f t="shared" si="289"/>
        <v>-</v>
      </c>
      <c r="BY1004" s="19" t="str">
        <f t="shared" si="290"/>
        <v>-</v>
      </c>
      <c r="BZ1004" s="19" t="str">
        <f t="shared" si="291"/>
        <v>-</v>
      </c>
    </row>
    <row r="1005" spans="1:78">
      <c r="A1005" s="106" t="str">
        <f t="shared" si="292"/>
        <v>22.1.00.00.00.00.00</v>
      </c>
      <c r="B1005" s="106">
        <f t="shared" si="293"/>
        <v>22</v>
      </c>
      <c r="C1005" s="107" t="str">
        <f t="shared" si="294"/>
        <v>1</v>
      </c>
      <c r="D1005" s="32" t="s">
        <v>7024</v>
      </c>
      <c r="E1005" s="32" t="s">
        <v>7024</v>
      </c>
      <c r="F1005" s="32" t="s">
        <v>7024</v>
      </c>
      <c r="G1005" s="32" t="s">
        <v>7024</v>
      </c>
      <c r="H1005" s="32" t="s">
        <v>7024</v>
      </c>
      <c r="I1005" s="33"/>
      <c r="J1005" s="17" t="s">
        <v>93</v>
      </c>
      <c r="K1005" s="150" t="str">
        <f t="shared" si="295"/>
        <v>-</v>
      </c>
      <c r="L1005" s="123"/>
      <c r="M1005" s="123"/>
      <c r="N1005" s="123"/>
      <c r="O1005" s="123"/>
      <c r="P1005" s="123"/>
      <c r="Q1005" s="123"/>
      <c r="AC1005" s="50" t="str">
        <f t="shared" si="297"/>
        <v>22.1</v>
      </c>
      <c r="AD1005" s="19">
        <f t="shared" si="298"/>
        <v>984</v>
      </c>
      <c r="AE1005" s="49" t="str">
        <f t="shared" si="296"/>
        <v>22.1984</v>
      </c>
      <c r="BD1005" s="19" t="e">
        <f>VLOOKUP(AE1005,ORGANOGRAMAES!$C$1:$N$6000,2,0)</f>
        <v>#N/A</v>
      </c>
      <c r="BE1005" s="19" t="e">
        <f>VLOOKUP(AE1005,ORGANOGRAMAES!$C$1:$N$6000,3,0)</f>
        <v>#N/A</v>
      </c>
      <c r="BF1005" s="19" t="e">
        <f>VLOOKUP(AE1005,ORGANOGRAMAES!$C$1:$N$6000,4,0)</f>
        <v>#N/A</v>
      </c>
      <c r="BG1005" s="19" t="e">
        <f>VLOOKUP(AE1005,ORGANOGRAMAES!$C$1:$N$6000,5,0)</f>
        <v>#N/A</v>
      </c>
      <c r="BH1005" s="19" t="e">
        <f>VLOOKUP(AE1005,ORGANOGRAMAES!$C$1:$N$6000,6,0)</f>
        <v>#N/A</v>
      </c>
      <c r="BI1005" s="19" t="e">
        <f>VLOOKUP(AE1005,ORGANOGRAMAES!$C$1:$N$6000,7,0)</f>
        <v>#N/A</v>
      </c>
      <c r="BJ1005" s="19" t="e">
        <f>VLOOKUP(AE1005,ORGANOGRAMAES!$C$1:$N$6000,8,0)</f>
        <v>#N/A</v>
      </c>
      <c r="BK1005" s="19" t="e">
        <f>VLOOKUP(AE1005,ORGANOGRAMAES!$C$1:$N$6000,9,0)</f>
        <v>#N/A</v>
      </c>
      <c r="BL1005" s="19" t="e">
        <f>VLOOKUP(AE1005,ORGANOGRAMAES!$C$1:$N$6000,10,0)</f>
        <v>#N/A</v>
      </c>
      <c r="BM1005" s="19" t="e">
        <f>VLOOKUP(AE1005,ORGANOGRAMAES!$C$1:$N$6000,11,0)</f>
        <v>#N/A</v>
      </c>
      <c r="BN1005" s="19" t="e">
        <f>VLOOKUP(AE1005,ORGANOGRAMAES!$C$1:$N$6000,12,0)</f>
        <v>#N/A</v>
      </c>
      <c r="BP1005" s="19" t="str">
        <f t="shared" si="281"/>
        <v>-</v>
      </c>
      <c r="BQ1005" s="19" t="str">
        <f t="shared" si="282"/>
        <v>-</v>
      </c>
      <c r="BR1005" s="19" t="str">
        <f t="shared" si="283"/>
        <v>-</v>
      </c>
      <c r="BS1005" s="19" t="str">
        <f t="shared" si="284"/>
        <v>-</v>
      </c>
      <c r="BT1005" s="19" t="str">
        <f t="shared" si="285"/>
        <v>-</v>
      </c>
      <c r="BU1005" s="19" t="str">
        <f t="shared" si="286"/>
        <v>-</v>
      </c>
      <c r="BV1005" s="19" t="str">
        <f t="shared" si="287"/>
        <v>-</v>
      </c>
      <c r="BW1005" s="19" t="str">
        <f t="shared" si="288"/>
        <v>-</v>
      </c>
      <c r="BX1005" s="19" t="str">
        <f t="shared" si="289"/>
        <v>-</v>
      </c>
      <c r="BY1005" s="19" t="str">
        <f t="shared" si="290"/>
        <v>-</v>
      </c>
      <c r="BZ1005" s="19" t="str">
        <f t="shared" si="291"/>
        <v>-</v>
      </c>
    </row>
    <row r="1006" spans="1:78">
      <c r="A1006" s="106" t="str">
        <f t="shared" si="292"/>
        <v>22.1.00.00.00.00.00</v>
      </c>
      <c r="B1006" s="106">
        <f t="shared" si="293"/>
        <v>22</v>
      </c>
      <c r="C1006" s="107" t="str">
        <f t="shared" si="294"/>
        <v>1</v>
      </c>
      <c r="D1006" s="32" t="s">
        <v>7024</v>
      </c>
      <c r="E1006" s="32" t="s">
        <v>7024</v>
      </c>
      <c r="F1006" s="32" t="s">
        <v>7024</v>
      </c>
      <c r="G1006" s="32" t="s">
        <v>7024</v>
      </c>
      <c r="H1006" s="32" t="s">
        <v>7024</v>
      </c>
      <c r="I1006" s="33"/>
      <c r="J1006" s="17" t="s">
        <v>93</v>
      </c>
      <c r="K1006" s="150" t="str">
        <f t="shared" si="295"/>
        <v>-</v>
      </c>
      <c r="L1006" s="123"/>
      <c r="M1006" s="123"/>
      <c r="N1006" s="123"/>
      <c r="O1006" s="123"/>
      <c r="P1006" s="123"/>
      <c r="Q1006" s="123"/>
      <c r="AC1006" s="50" t="str">
        <f t="shared" si="297"/>
        <v>22.1</v>
      </c>
      <c r="AD1006" s="19">
        <f t="shared" si="298"/>
        <v>985</v>
      </c>
      <c r="AE1006" s="49" t="str">
        <f t="shared" si="296"/>
        <v>22.1985</v>
      </c>
      <c r="BD1006" s="19" t="e">
        <f>VLOOKUP(AE1006,ORGANOGRAMAES!$C$1:$N$6000,2,0)</f>
        <v>#N/A</v>
      </c>
      <c r="BE1006" s="19" t="e">
        <f>VLOOKUP(AE1006,ORGANOGRAMAES!$C$1:$N$6000,3,0)</f>
        <v>#N/A</v>
      </c>
      <c r="BF1006" s="19" t="e">
        <f>VLOOKUP(AE1006,ORGANOGRAMAES!$C$1:$N$6000,4,0)</f>
        <v>#N/A</v>
      </c>
      <c r="BG1006" s="19" t="e">
        <f>VLOOKUP(AE1006,ORGANOGRAMAES!$C$1:$N$6000,5,0)</f>
        <v>#N/A</v>
      </c>
      <c r="BH1006" s="19" t="e">
        <f>VLOOKUP(AE1006,ORGANOGRAMAES!$C$1:$N$6000,6,0)</f>
        <v>#N/A</v>
      </c>
      <c r="BI1006" s="19" t="e">
        <f>VLOOKUP(AE1006,ORGANOGRAMAES!$C$1:$N$6000,7,0)</f>
        <v>#N/A</v>
      </c>
      <c r="BJ1006" s="19" t="e">
        <f>VLOOKUP(AE1006,ORGANOGRAMAES!$C$1:$N$6000,8,0)</f>
        <v>#N/A</v>
      </c>
      <c r="BK1006" s="19" t="e">
        <f>VLOOKUP(AE1006,ORGANOGRAMAES!$C$1:$N$6000,9,0)</f>
        <v>#N/A</v>
      </c>
      <c r="BL1006" s="19" t="e">
        <f>VLOOKUP(AE1006,ORGANOGRAMAES!$C$1:$N$6000,10,0)</f>
        <v>#N/A</v>
      </c>
      <c r="BM1006" s="19" t="e">
        <f>VLOOKUP(AE1006,ORGANOGRAMAES!$C$1:$N$6000,11,0)</f>
        <v>#N/A</v>
      </c>
      <c r="BN1006" s="19" t="e">
        <f>VLOOKUP(AE1006,ORGANOGRAMAES!$C$1:$N$6000,12,0)</f>
        <v>#N/A</v>
      </c>
      <c r="BP1006" s="19" t="str">
        <f t="shared" si="281"/>
        <v>-</v>
      </c>
      <c r="BQ1006" s="19" t="str">
        <f t="shared" si="282"/>
        <v>-</v>
      </c>
      <c r="BR1006" s="19" t="str">
        <f t="shared" si="283"/>
        <v>-</v>
      </c>
      <c r="BS1006" s="19" t="str">
        <f t="shared" si="284"/>
        <v>-</v>
      </c>
      <c r="BT1006" s="19" t="str">
        <f t="shared" si="285"/>
        <v>-</v>
      </c>
      <c r="BU1006" s="19" t="str">
        <f t="shared" si="286"/>
        <v>-</v>
      </c>
      <c r="BV1006" s="19" t="str">
        <f t="shared" si="287"/>
        <v>-</v>
      </c>
      <c r="BW1006" s="19" t="str">
        <f t="shared" si="288"/>
        <v>-</v>
      </c>
      <c r="BX1006" s="19" t="str">
        <f t="shared" si="289"/>
        <v>-</v>
      </c>
      <c r="BY1006" s="19" t="str">
        <f t="shared" si="290"/>
        <v>-</v>
      </c>
      <c r="BZ1006" s="19" t="str">
        <f t="shared" si="291"/>
        <v>-</v>
      </c>
    </row>
    <row r="1007" spans="1:78">
      <c r="A1007" s="106" t="str">
        <f t="shared" si="292"/>
        <v>22.1.00.00.00.00.00</v>
      </c>
      <c r="B1007" s="106">
        <f t="shared" si="293"/>
        <v>22</v>
      </c>
      <c r="C1007" s="107" t="str">
        <f t="shared" si="294"/>
        <v>1</v>
      </c>
      <c r="D1007" s="32" t="s">
        <v>7024</v>
      </c>
      <c r="E1007" s="32" t="s">
        <v>7024</v>
      </c>
      <c r="F1007" s="32" t="s">
        <v>7024</v>
      </c>
      <c r="G1007" s="32" t="s">
        <v>7024</v>
      </c>
      <c r="H1007" s="32" t="s">
        <v>7024</v>
      </c>
      <c r="I1007" s="33"/>
      <c r="J1007" s="17" t="s">
        <v>93</v>
      </c>
      <c r="K1007" s="150" t="str">
        <f t="shared" si="295"/>
        <v>-</v>
      </c>
      <c r="L1007" s="123"/>
      <c r="M1007" s="123"/>
      <c r="N1007" s="123"/>
      <c r="O1007" s="123"/>
      <c r="P1007" s="123"/>
      <c r="Q1007" s="123"/>
      <c r="AC1007" s="50" t="str">
        <f t="shared" si="297"/>
        <v>22.1</v>
      </c>
      <c r="AD1007" s="19">
        <f t="shared" si="298"/>
        <v>986</v>
      </c>
      <c r="AE1007" s="49" t="str">
        <f t="shared" si="296"/>
        <v>22.1986</v>
      </c>
      <c r="BD1007" s="19" t="e">
        <f>VLOOKUP(AE1007,ORGANOGRAMAES!$C$1:$N$6000,2,0)</f>
        <v>#N/A</v>
      </c>
      <c r="BE1007" s="19" t="e">
        <f>VLOOKUP(AE1007,ORGANOGRAMAES!$C$1:$N$6000,3,0)</f>
        <v>#N/A</v>
      </c>
      <c r="BF1007" s="19" t="e">
        <f>VLOOKUP(AE1007,ORGANOGRAMAES!$C$1:$N$6000,4,0)</f>
        <v>#N/A</v>
      </c>
      <c r="BG1007" s="19" t="e">
        <f>VLOOKUP(AE1007,ORGANOGRAMAES!$C$1:$N$6000,5,0)</f>
        <v>#N/A</v>
      </c>
      <c r="BH1007" s="19" t="e">
        <f>VLOOKUP(AE1007,ORGANOGRAMAES!$C$1:$N$6000,6,0)</f>
        <v>#N/A</v>
      </c>
      <c r="BI1007" s="19" t="e">
        <f>VLOOKUP(AE1007,ORGANOGRAMAES!$C$1:$N$6000,7,0)</f>
        <v>#N/A</v>
      </c>
      <c r="BJ1007" s="19" t="e">
        <f>VLOOKUP(AE1007,ORGANOGRAMAES!$C$1:$N$6000,8,0)</f>
        <v>#N/A</v>
      </c>
      <c r="BK1007" s="19" t="e">
        <f>VLOOKUP(AE1007,ORGANOGRAMAES!$C$1:$N$6000,9,0)</f>
        <v>#N/A</v>
      </c>
      <c r="BL1007" s="19" t="e">
        <f>VLOOKUP(AE1007,ORGANOGRAMAES!$C$1:$N$6000,10,0)</f>
        <v>#N/A</v>
      </c>
      <c r="BM1007" s="19" t="e">
        <f>VLOOKUP(AE1007,ORGANOGRAMAES!$C$1:$N$6000,11,0)</f>
        <v>#N/A</v>
      </c>
      <c r="BN1007" s="19" t="e">
        <f>VLOOKUP(AE1007,ORGANOGRAMAES!$C$1:$N$6000,12,0)</f>
        <v>#N/A</v>
      </c>
      <c r="BP1007" s="19" t="str">
        <f t="shared" si="281"/>
        <v>-</v>
      </c>
      <c r="BQ1007" s="19" t="str">
        <f t="shared" si="282"/>
        <v>-</v>
      </c>
      <c r="BR1007" s="19" t="str">
        <f t="shared" si="283"/>
        <v>-</v>
      </c>
      <c r="BS1007" s="19" t="str">
        <f t="shared" si="284"/>
        <v>-</v>
      </c>
      <c r="BT1007" s="19" t="str">
        <f t="shared" si="285"/>
        <v>-</v>
      </c>
      <c r="BU1007" s="19" t="str">
        <f t="shared" si="286"/>
        <v>-</v>
      </c>
      <c r="BV1007" s="19" t="str">
        <f t="shared" si="287"/>
        <v>-</v>
      </c>
      <c r="BW1007" s="19" t="str">
        <f t="shared" si="288"/>
        <v>-</v>
      </c>
      <c r="BX1007" s="19" t="str">
        <f t="shared" si="289"/>
        <v>-</v>
      </c>
      <c r="BY1007" s="19" t="str">
        <f t="shared" si="290"/>
        <v>-</v>
      </c>
      <c r="BZ1007" s="19" t="str">
        <f t="shared" si="291"/>
        <v>-</v>
      </c>
    </row>
    <row r="1008" spans="1:78">
      <c r="A1008" s="106" t="str">
        <f t="shared" si="292"/>
        <v>22.1.00.00.00.00.00</v>
      </c>
      <c r="B1008" s="106">
        <f t="shared" si="293"/>
        <v>22</v>
      </c>
      <c r="C1008" s="107" t="str">
        <f t="shared" si="294"/>
        <v>1</v>
      </c>
      <c r="D1008" s="32" t="s">
        <v>7024</v>
      </c>
      <c r="E1008" s="32" t="s">
        <v>7024</v>
      </c>
      <c r="F1008" s="32" t="s">
        <v>7024</v>
      </c>
      <c r="G1008" s="32" t="s">
        <v>7024</v>
      </c>
      <c r="H1008" s="32" t="s">
        <v>7024</v>
      </c>
      <c r="I1008" s="33"/>
      <c r="J1008" s="17" t="s">
        <v>93</v>
      </c>
      <c r="K1008" s="150" t="str">
        <f t="shared" si="295"/>
        <v>-</v>
      </c>
      <c r="L1008" s="123"/>
      <c r="M1008" s="123"/>
      <c r="N1008" s="123"/>
      <c r="O1008" s="123"/>
      <c r="P1008" s="123"/>
      <c r="Q1008" s="123"/>
      <c r="AC1008" s="50" t="str">
        <f t="shared" si="297"/>
        <v>22.1</v>
      </c>
      <c r="AD1008" s="19">
        <f t="shared" si="298"/>
        <v>987</v>
      </c>
      <c r="AE1008" s="49" t="str">
        <f t="shared" si="296"/>
        <v>22.1987</v>
      </c>
      <c r="BD1008" s="19" t="e">
        <f>VLOOKUP(AE1008,ORGANOGRAMAES!$C$1:$N$6000,2,0)</f>
        <v>#N/A</v>
      </c>
      <c r="BE1008" s="19" t="e">
        <f>VLOOKUP(AE1008,ORGANOGRAMAES!$C$1:$N$6000,3,0)</f>
        <v>#N/A</v>
      </c>
      <c r="BF1008" s="19" t="e">
        <f>VLOOKUP(AE1008,ORGANOGRAMAES!$C$1:$N$6000,4,0)</f>
        <v>#N/A</v>
      </c>
      <c r="BG1008" s="19" t="e">
        <f>VLOOKUP(AE1008,ORGANOGRAMAES!$C$1:$N$6000,5,0)</f>
        <v>#N/A</v>
      </c>
      <c r="BH1008" s="19" t="e">
        <f>VLOOKUP(AE1008,ORGANOGRAMAES!$C$1:$N$6000,6,0)</f>
        <v>#N/A</v>
      </c>
      <c r="BI1008" s="19" t="e">
        <f>VLOOKUP(AE1008,ORGANOGRAMAES!$C$1:$N$6000,7,0)</f>
        <v>#N/A</v>
      </c>
      <c r="BJ1008" s="19" t="e">
        <f>VLOOKUP(AE1008,ORGANOGRAMAES!$C$1:$N$6000,8,0)</f>
        <v>#N/A</v>
      </c>
      <c r="BK1008" s="19" t="e">
        <f>VLOOKUP(AE1008,ORGANOGRAMAES!$C$1:$N$6000,9,0)</f>
        <v>#N/A</v>
      </c>
      <c r="BL1008" s="19" t="e">
        <f>VLOOKUP(AE1008,ORGANOGRAMAES!$C$1:$N$6000,10,0)</f>
        <v>#N/A</v>
      </c>
      <c r="BM1008" s="19" t="e">
        <f>VLOOKUP(AE1008,ORGANOGRAMAES!$C$1:$N$6000,11,0)</f>
        <v>#N/A</v>
      </c>
      <c r="BN1008" s="19" t="e">
        <f>VLOOKUP(AE1008,ORGANOGRAMAES!$C$1:$N$6000,12,0)</f>
        <v>#N/A</v>
      </c>
      <c r="BP1008" s="19" t="str">
        <f t="shared" si="281"/>
        <v>-</v>
      </c>
      <c r="BQ1008" s="19" t="str">
        <f t="shared" si="282"/>
        <v>-</v>
      </c>
      <c r="BR1008" s="19" t="str">
        <f t="shared" si="283"/>
        <v>-</v>
      </c>
      <c r="BS1008" s="19" t="str">
        <f t="shared" si="284"/>
        <v>-</v>
      </c>
      <c r="BT1008" s="19" t="str">
        <f t="shared" si="285"/>
        <v>-</v>
      </c>
      <c r="BU1008" s="19" t="str">
        <f t="shared" si="286"/>
        <v>-</v>
      </c>
      <c r="BV1008" s="19" t="str">
        <f t="shared" si="287"/>
        <v>-</v>
      </c>
      <c r="BW1008" s="19" t="str">
        <f t="shared" si="288"/>
        <v>-</v>
      </c>
      <c r="BX1008" s="19" t="str">
        <f t="shared" si="289"/>
        <v>-</v>
      </c>
      <c r="BY1008" s="19" t="str">
        <f t="shared" si="290"/>
        <v>-</v>
      </c>
      <c r="BZ1008" s="19" t="str">
        <f t="shared" si="291"/>
        <v>-</v>
      </c>
    </row>
    <row r="1009" spans="1:78">
      <c r="A1009" s="106" t="str">
        <f t="shared" si="292"/>
        <v>22.1.00.00.00.00.00</v>
      </c>
      <c r="B1009" s="106">
        <f t="shared" si="293"/>
        <v>22</v>
      </c>
      <c r="C1009" s="107" t="str">
        <f t="shared" si="294"/>
        <v>1</v>
      </c>
      <c r="D1009" s="32" t="s">
        <v>7024</v>
      </c>
      <c r="E1009" s="32" t="s">
        <v>7024</v>
      </c>
      <c r="F1009" s="32" t="s">
        <v>7024</v>
      </c>
      <c r="G1009" s="32" t="s">
        <v>7024</v>
      </c>
      <c r="H1009" s="32" t="s">
        <v>7024</v>
      </c>
      <c r="I1009" s="33"/>
      <c r="J1009" s="17" t="s">
        <v>93</v>
      </c>
      <c r="K1009" s="150" t="str">
        <f t="shared" si="295"/>
        <v>-</v>
      </c>
      <c r="L1009" s="123"/>
      <c r="M1009" s="123"/>
      <c r="N1009" s="123"/>
      <c r="O1009" s="123"/>
      <c r="P1009" s="123"/>
      <c r="Q1009" s="123"/>
      <c r="AC1009" s="50" t="str">
        <f t="shared" si="297"/>
        <v>22.1</v>
      </c>
      <c r="AD1009" s="19">
        <f t="shared" si="298"/>
        <v>988</v>
      </c>
      <c r="AE1009" s="49" t="str">
        <f t="shared" si="296"/>
        <v>22.1988</v>
      </c>
      <c r="BD1009" s="19" t="e">
        <f>VLOOKUP(AE1009,ORGANOGRAMAES!$C$1:$N$6000,2,0)</f>
        <v>#N/A</v>
      </c>
      <c r="BE1009" s="19" t="e">
        <f>VLOOKUP(AE1009,ORGANOGRAMAES!$C$1:$N$6000,3,0)</f>
        <v>#N/A</v>
      </c>
      <c r="BF1009" s="19" t="e">
        <f>VLOOKUP(AE1009,ORGANOGRAMAES!$C$1:$N$6000,4,0)</f>
        <v>#N/A</v>
      </c>
      <c r="BG1009" s="19" t="e">
        <f>VLOOKUP(AE1009,ORGANOGRAMAES!$C$1:$N$6000,5,0)</f>
        <v>#N/A</v>
      </c>
      <c r="BH1009" s="19" t="e">
        <f>VLOOKUP(AE1009,ORGANOGRAMAES!$C$1:$N$6000,6,0)</f>
        <v>#N/A</v>
      </c>
      <c r="BI1009" s="19" t="e">
        <f>VLOOKUP(AE1009,ORGANOGRAMAES!$C$1:$N$6000,7,0)</f>
        <v>#N/A</v>
      </c>
      <c r="BJ1009" s="19" t="e">
        <f>VLOOKUP(AE1009,ORGANOGRAMAES!$C$1:$N$6000,8,0)</f>
        <v>#N/A</v>
      </c>
      <c r="BK1009" s="19" t="e">
        <f>VLOOKUP(AE1009,ORGANOGRAMAES!$C$1:$N$6000,9,0)</f>
        <v>#N/A</v>
      </c>
      <c r="BL1009" s="19" t="e">
        <f>VLOOKUP(AE1009,ORGANOGRAMAES!$C$1:$N$6000,10,0)</f>
        <v>#N/A</v>
      </c>
      <c r="BM1009" s="19" t="e">
        <f>VLOOKUP(AE1009,ORGANOGRAMAES!$C$1:$N$6000,11,0)</f>
        <v>#N/A</v>
      </c>
      <c r="BN1009" s="19" t="e">
        <f>VLOOKUP(AE1009,ORGANOGRAMAES!$C$1:$N$6000,12,0)</f>
        <v>#N/A</v>
      </c>
      <c r="BP1009" s="19" t="str">
        <f t="shared" si="281"/>
        <v>-</v>
      </c>
      <c r="BQ1009" s="19" t="str">
        <f t="shared" si="282"/>
        <v>-</v>
      </c>
      <c r="BR1009" s="19" t="str">
        <f t="shared" si="283"/>
        <v>-</v>
      </c>
      <c r="BS1009" s="19" t="str">
        <f t="shared" si="284"/>
        <v>-</v>
      </c>
      <c r="BT1009" s="19" t="str">
        <f t="shared" si="285"/>
        <v>-</v>
      </c>
      <c r="BU1009" s="19" t="str">
        <f t="shared" si="286"/>
        <v>-</v>
      </c>
      <c r="BV1009" s="19" t="str">
        <f t="shared" si="287"/>
        <v>-</v>
      </c>
      <c r="BW1009" s="19" t="str">
        <f t="shared" si="288"/>
        <v>-</v>
      </c>
      <c r="BX1009" s="19" t="str">
        <f t="shared" si="289"/>
        <v>-</v>
      </c>
      <c r="BY1009" s="19" t="str">
        <f t="shared" si="290"/>
        <v>-</v>
      </c>
      <c r="BZ1009" s="19" t="str">
        <f t="shared" si="291"/>
        <v>-</v>
      </c>
    </row>
    <row r="1010" spans="1:78">
      <c r="A1010" s="106" t="str">
        <f t="shared" si="292"/>
        <v>22.1.00.00.00.00.00</v>
      </c>
      <c r="B1010" s="106">
        <f t="shared" si="293"/>
        <v>22</v>
      </c>
      <c r="C1010" s="107" t="str">
        <f t="shared" si="294"/>
        <v>1</v>
      </c>
      <c r="D1010" s="32" t="s">
        <v>7024</v>
      </c>
      <c r="E1010" s="32" t="s">
        <v>7024</v>
      </c>
      <c r="F1010" s="32" t="s">
        <v>7024</v>
      </c>
      <c r="G1010" s="32" t="s">
        <v>7024</v>
      </c>
      <c r="H1010" s="32" t="s">
        <v>7024</v>
      </c>
      <c r="I1010" s="33"/>
      <c r="J1010" s="17" t="s">
        <v>93</v>
      </c>
      <c r="K1010" s="150" t="str">
        <f t="shared" si="295"/>
        <v>-</v>
      </c>
      <c r="L1010" s="123"/>
      <c r="M1010" s="123"/>
      <c r="N1010" s="123"/>
      <c r="O1010" s="123"/>
      <c r="P1010" s="123"/>
      <c r="Q1010" s="123"/>
      <c r="AC1010" s="50" t="str">
        <f t="shared" si="297"/>
        <v>22.1</v>
      </c>
      <c r="AD1010" s="19">
        <f t="shared" si="298"/>
        <v>989</v>
      </c>
      <c r="AE1010" s="49" t="str">
        <f t="shared" si="296"/>
        <v>22.1989</v>
      </c>
      <c r="BD1010" s="19" t="e">
        <f>VLOOKUP(AE1010,ORGANOGRAMAES!$C$1:$N$6000,2,0)</f>
        <v>#N/A</v>
      </c>
      <c r="BE1010" s="19" t="e">
        <f>VLOOKUP(AE1010,ORGANOGRAMAES!$C$1:$N$6000,3,0)</f>
        <v>#N/A</v>
      </c>
      <c r="BF1010" s="19" t="e">
        <f>VLOOKUP(AE1010,ORGANOGRAMAES!$C$1:$N$6000,4,0)</f>
        <v>#N/A</v>
      </c>
      <c r="BG1010" s="19" t="e">
        <f>VLOOKUP(AE1010,ORGANOGRAMAES!$C$1:$N$6000,5,0)</f>
        <v>#N/A</v>
      </c>
      <c r="BH1010" s="19" t="e">
        <f>VLOOKUP(AE1010,ORGANOGRAMAES!$C$1:$N$6000,6,0)</f>
        <v>#N/A</v>
      </c>
      <c r="BI1010" s="19" t="e">
        <f>VLOOKUP(AE1010,ORGANOGRAMAES!$C$1:$N$6000,7,0)</f>
        <v>#N/A</v>
      </c>
      <c r="BJ1010" s="19" t="e">
        <f>VLOOKUP(AE1010,ORGANOGRAMAES!$C$1:$N$6000,8,0)</f>
        <v>#N/A</v>
      </c>
      <c r="BK1010" s="19" t="e">
        <f>VLOOKUP(AE1010,ORGANOGRAMAES!$C$1:$N$6000,9,0)</f>
        <v>#N/A</v>
      </c>
      <c r="BL1010" s="19" t="e">
        <f>VLOOKUP(AE1010,ORGANOGRAMAES!$C$1:$N$6000,10,0)</f>
        <v>#N/A</v>
      </c>
      <c r="BM1010" s="19" t="e">
        <f>VLOOKUP(AE1010,ORGANOGRAMAES!$C$1:$N$6000,11,0)</f>
        <v>#N/A</v>
      </c>
      <c r="BN1010" s="19" t="e">
        <f>VLOOKUP(AE1010,ORGANOGRAMAES!$C$1:$N$6000,12,0)</f>
        <v>#N/A</v>
      </c>
      <c r="BP1010" s="19" t="str">
        <f t="shared" si="281"/>
        <v>-</v>
      </c>
      <c r="BQ1010" s="19" t="str">
        <f t="shared" si="282"/>
        <v>-</v>
      </c>
      <c r="BR1010" s="19" t="str">
        <f t="shared" si="283"/>
        <v>-</v>
      </c>
      <c r="BS1010" s="19" t="str">
        <f t="shared" si="284"/>
        <v>-</v>
      </c>
      <c r="BT1010" s="19" t="str">
        <f t="shared" si="285"/>
        <v>-</v>
      </c>
      <c r="BU1010" s="19" t="str">
        <f t="shared" si="286"/>
        <v>-</v>
      </c>
      <c r="BV1010" s="19" t="str">
        <f t="shared" si="287"/>
        <v>-</v>
      </c>
      <c r="BW1010" s="19" t="str">
        <f t="shared" si="288"/>
        <v>-</v>
      </c>
      <c r="BX1010" s="19" t="str">
        <f t="shared" si="289"/>
        <v>-</v>
      </c>
      <c r="BY1010" s="19" t="str">
        <f t="shared" si="290"/>
        <v>-</v>
      </c>
      <c r="BZ1010" s="19" t="str">
        <f t="shared" si="291"/>
        <v>-</v>
      </c>
    </row>
    <row r="1011" spans="1:78">
      <c r="A1011" s="106" t="str">
        <f t="shared" si="292"/>
        <v>22.1.00.00.00.00.00</v>
      </c>
      <c r="B1011" s="106">
        <f t="shared" si="293"/>
        <v>22</v>
      </c>
      <c r="C1011" s="107" t="str">
        <f t="shared" si="294"/>
        <v>1</v>
      </c>
      <c r="D1011" s="32" t="s">
        <v>7024</v>
      </c>
      <c r="E1011" s="32" t="s">
        <v>7024</v>
      </c>
      <c r="F1011" s="32" t="s">
        <v>7024</v>
      </c>
      <c r="G1011" s="32" t="s">
        <v>7024</v>
      </c>
      <c r="H1011" s="32" t="s">
        <v>7024</v>
      </c>
      <c r="I1011" s="33"/>
      <c r="J1011" s="17" t="s">
        <v>93</v>
      </c>
      <c r="K1011" s="150" t="str">
        <f t="shared" si="295"/>
        <v>-</v>
      </c>
      <c r="L1011" s="123"/>
      <c r="M1011" s="123"/>
      <c r="N1011" s="123"/>
      <c r="O1011" s="123"/>
      <c r="P1011" s="123"/>
      <c r="Q1011" s="123"/>
      <c r="AC1011" s="50" t="str">
        <f t="shared" si="297"/>
        <v>22.1</v>
      </c>
      <c r="AD1011" s="19">
        <f t="shared" si="298"/>
        <v>990</v>
      </c>
      <c r="AE1011" s="49" t="str">
        <f t="shared" si="296"/>
        <v>22.1990</v>
      </c>
      <c r="BD1011" s="19" t="e">
        <f>VLOOKUP(AE1011,ORGANOGRAMAES!$C$1:$N$6000,2,0)</f>
        <v>#N/A</v>
      </c>
      <c r="BE1011" s="19" t="e">
        <f>VLOOKUP(AE1011,ORGANOGRAMAES!$C$1:$N$6000,3,0)</f>
        <v>#N/A</v>
      </c>
      <c r="BF1011" s="19" t="e">
        <f>VLOOKUP(AE1011,ORGANOGRAMAES!$C$1:$N$6000,4,0)</f>
        <v>#N/A</v>
      </c>
      <c r="BG1011" s="19" t="e">
        <f>VLOOKUP(AE1011,ORGANOGRAMAES!$C$1:$N$6000,5,0)</f>
        <v>#N/A</v>
      </c>
      <c r="BH1011" s="19" t="e">
        <f>VLOOKUP(AE1011,ORGANOGRAMAES!$C$1:$N$6000,6,0)</f>
        <v>#N/A</v>
      </c>
      <c r="BI1011" s="19" t="e">
        <f>VLOOKUP(AE1011,ORGANOGRAMAES!$C$1:$N$6000,7,0)</f>
        <v>#N/A</v>
      </c>
      <c r="BJ1011" s="19" t="e">
        <f>VLOOKUP(AE1011,ORGANOGRAMAES!$C$1:$N$6000,8,0)</f>
        <v>#N/A</v>
      </c>
      <c r="BK1011" s="19" t="e">
        <f>VLOOKUP(AE1011,ORGANOGRAMAES!$C$1:$N$6000,9,0)</f>
        <v>#N/A</v>
      </c>
      <c r="BL1011" s="19" t="e">
        <f>VLOOKUP(AE1011,ORGANOGRAMAES!$C$1:$N$6000,10,0)</f>
        <v>#N/A</v>
      </c>
      <c r="BM1011" s="19" t="e">
        <f>VLOOKUP(AE1011,ORGANOGRAMAES!$C$1:$N$6000,11,0)</f>
        <v>#N/A</v>
      </c>
      <c r="BN1011" s="19" t="e">
        <f>VLOOKUP(AE1011,ORGANOGRAMAES!$C$1:$N$6000,12,0)</f>
        <v>#N/A</v>
      </c>
      <c r="BP1011" s="19" t="str">
        <f t="shared" si="281"/>
        <v>-</v>
      </c>
      <c r="BQ1011" s="19" t="str">
        <f t="shared" si="282"/>
        <v>-</v>
      </c>
      <c r="BR1011" s="19" t="str">
        <f t="shared" si="283"/>
        <v>-</v>
      </c>
      <c r="BS1011" s="19" t="str">
        <f t="shared" si="284"/>
        <v>-</v>
      </c>
      <c r="BT1011" s="19" t="str">
        <f t="shared" si="285"/>
        <v>-</v>
      </c>
      <c r="BU1011" s="19" t="str">
        <f t="shared" si="286"/>
        <v>-</v>
      </c>
      <c r="BV1011" s="19" t="str">
        <f t="shared" si="287"/>
        <v>-</v>
      </c>
      <c r="BW1011" s="19" t="str">
        <f t="shared" si="288"/>
        <v>-</v>
      </c>
      <c r="BX1011" s="19" t="str">
        <f t="shared" si="289"/>
        <v>-</v>
      </c>
      <c r="BY1011" s="19" t="str">
        <f t="shared" si="290"/>
        <v>-</v>
      </c>
      <c r="BZ1011" s="19" t="str">
        <f t="shared" si="291"/>
        <v>-</v>
      </c>
    </row>
    <row r="1012" spans="1:78">
      <c r="A1012" s="106" t="str">
        <f t="shared" si="292"/>
        <v>22.1.00.00.00.00.00</v>
      </c>
      <c r="B1012" s="106">
        <f t="shared" si="293"/>
        <v>22</v>
      </c>
      <c r="C1012" s="107" t="str">
        <f t="shared" si="294"/>
        <v>1</v>
      </c>
      <c r="D1012" s="32" t="s">
        <v>7024</v>
      </c>
      <c r="E1012" s="32" t="s">
        <v>7024</v>
      </c>
      <c r="F1012" s="32" t="s">
        <v>7024</v>
      </c>
      <c r="G1012" s="32" t="s">
        <v>7024</v>
      </c>
      <c r="H1012" s="32" t="s">
        <v>7024</v>
      </c>
      <c r="I1012" s="33"/>
      <c r="J1012" s="17" t="s">
        <v>93</v>
      </c>
      <c r="K1012" s="150" t="str">
        <f t="shared" si="295"/>
        <v>-</v>
      </c>
      <c r="L1012" s="123"/>
      <c r="M1012" s="123"/>
      <c r="N1012" s="123"/>
      <c r="O1012" s="123"/>
      <c r="P1012" s="123"/>
      <c r="Q1012" s="123"/>
      <c r="AC1012" s="50" t="str">
        <f t="shared" si="297"/>
        <v>22.1</v>
      </c>
      <c r="AD1012" s="19">
        <f t="shared" si="298"/>
        <v>991</v>
      </c>
      <c r="AE1012" s="49" t="str">
        <f t="shared" si="296"/>
        <v>22.1991</v>
      </c>
      <c r="BD1012" s="19" t="e">
        <f>VLOOKUP(AE1012,ORGANOGRAMAES!$C$1:$N$6000,2,0)</f>
        <v>#N/A</v>
      </c>
      <c r="BE1012" s="19" t="e">
        <f>VLOOKUP(AE1012,ORGANOGRAMAES!$C$1:$N$6000,3,0)</f>
        <v>#N/A</v>
      </c>
      <c r="BF1012" s="19" t="e">
        <f>VLOOKUP(AE1012,ORGANOGRAMAES!$C$1:$N$6000,4,0)</f>
        <v>#N/A</v>
      </c>
      <c r="BG1012" s="19" t="e">
        <f>VLOOKUP(AE1012,ORGANOGRAMAES!$C$1:$N$6000,5,0)</f>
        <v>#N/A</v>
      </c>
      <c r="BH1012" s="19" t="e">
        <f>VLOOKUP(AE1012,ORGANOGRAMAES!$C$1:$N$6000,6,0)</f>
        <v>#N/A</v>
      </c>
      <c r="BI1012" s="19" t="e">
        <f>VLOOKUP(AE1012,ORGANOGRAMAES!$C$1:$N$6000,7,0)</f>
        <v>#N/A</v>
      </c>
      <c r="BJ1012" s="19" t="e">
        <f>VLOOKUP(AE1012,ORGANOGRAMAES!$C$1:$N$6000,8,0)</f>
        <v>#N/A</v>
      </c>
      <c r="BK1012" s="19" t="e">
        <f>VLOOKUP(AE1012,ORGANOGRAMAES!$C$1:$N$6000,9,0)</f>
        <v>#N/A</v>
      </c>
      <c r="BL1012" s="19" t="e">
        <f>VLOOKUP(AE1012,ORGANOGRAMAES!$C$1:$N$6000,10,0)</f>
        <v>#N/A</v>
      </c>
      <c r="BM1012" s="19" t="e">
        <f>VLOOKUP(AE1012,ORGANOGRAMAES!$C$1:$N$6000,11,0)</f>
        <v>#N/A</v>
      </c>
      <c r="BN1012" s="19" t="e">
        <f>VLOOKUP(AE1012,ORGANOGRAMAES!$C$1:$N$6000,12,0)</f>
        <v>#N/A</v>
      </c>
      <c r="BP1012" s="19" t="str">
        <f t="shared" si="281"/>
        <v>-</v>
      </c>
      <c r="BQ1012" s="19" t="str">
        <f t="shared" si="282"/>
        <v>-</v>
      </c>
      <c r="BR1012" s="19" t="str">
        <f t="shared" si="283"/>
        <v>-</v>
      </c>
      <c r="BS1012" s="19" t="str">
        <f t="shared" si="284"/>
        <v>-</v>
      </c>
      <c r="BT1012" s="19" t="str">
        <f t="shared" si="285"/>
        <v>-</v>
      </c>
      <c r="BU1012" s="19" t="str">
        <f t="shared" si="286"/>
        <v>-</v>
      </c>
      <c r="BV1012" s="19" t="str">
        <f t="shared" si="287"/>
        <v>-</v>
      </c>
      <c r="BW1012" s="19" t="str">
        <f t="shared" si="288"/>
        <v>-</v>
      </c>
      <c r="BX1012" s="19" t="str">
        <f t="shared" si="289"/>
        <v>-</v>
      </c>
      <c r="BY1012" s="19" t="str">
        <f t="shared" si="290"/>
        <v>-</v>
      </c>
      <c r="BZ1012" s="19" t="str">
        <f t="shared" si="291"/>
        <v>-</v>
      </c>
    </row>
    <row r="1013" spans="1:78">
      <c r="A1013" s="106" t="str">
        <f t="shared" si="292"/>
        <v>22.1.00.00.00.00.00</v>
      </c>
      <c r="B1013" s="106">
        <f t="shared" si="293"/>
        <v>22</v>
      </c>
      <c r="C1013" s="107" t="str">
        <f t="shared" si="294"/>
        <v>1</v>
      </c>
      <c r="D1013" s="32" t="s">
        <v>7024</v>
      </c>
      <c r="E1013" s="32" t="s">
        <v>7024</v>
      </c>
      <c r="F1013" s="32" t="s">
        <v>7024</v>
      </c>
      <c r="G1013" s="32" t="s">
        <v>7024</v>
      </c>
      <c r="H1013" s="32" t="s">
        <v>7024</v>
      </c>
      <c r="I1013" s="33"/>
      <c r="J1013" s="17" t="s">
        <v>93</v>
      </c>
      <c r="K1013" s="150" t="str">
        <f t="shared" si="295"/>
        <v>-</v>
      </c>
      <c r="L1013" s="123"/>
      <c r="M1013" s="123"/>
      <c r="N1013" s="123"/>
      <c r="O1013" s="123"/>
      <c r="P1013" s="123"/>
      <c r="Q1013" s="123"/>
      <c r="AC1013" s="50" t="str">
        <f t="shared" si="297"/>
        <v>22.1</v>
      </c>
      <c r="AD1013" s="19">
        <f t="shared" si="298"/>
        <v>992</v>
      </c>
      <c r="AE1013" s="49" t="str">
        <f t="shared" si="296"/>
        <v>22.1992</v>
      </c>
      <c r="BD1013" s="19" t="e">
        <f>VLOOKUP(AE1013,ORGANOGRAMAES!$C$1:$N$6000,2,0)</f>
        <v>#N/A</v>
      </c>
      <c r="BE1013" s="19" t="e">
        <f>VLOOKUP(AE1013,ORGANOGRAMAES!$C$1:$N$6000,3,0)</f>
        <v>#N/A</v>
      </c>
      <c r="BF1013" s="19" t="e">
        <f>VLOOKUP(AE1013,ORGANOGRAMAES!$C$1:$N$6000,4,0)</f>
        <v>#N/A</v>
      </c>
      <c r="BG1013" s="19" t="e">
        <f>VLOOKUP(AE1013,ORGANOGRAMAES!$C$1:$N$6000,5,0)</f>
        <v>#N/A</v>
      </c>
      <c r="BH1013" s="19" t="e">
        <f>VLOOKUP(AE1013,ORGANOGRAMAES!$C$1:$N$6000,6,0)</f>
        <v>#N/A</v>
      </c>
      <c r="BI1013" s="19" t="e">
        <f>VLOOKUP(AE1013,ORGANOGRAMAES!$C$1:$N$6000,7,0)</f>
        <v>#N/A</v>
      </c>
      <c r="BJ1013" s="19" t="e">
        <f>VLOOKUP(AE1013,ORGANOGRAMAES!$C$1:$N$6000,8,0)</f>
        <v>#N/A</v>
      </c>
      <c r="BK1013" s="19" t="e">
        <f>VLOOKUP(AE1013,ORGANOGRAMAES!$C$1:$N$6000,9,0)</f>
        <v>#N/A</v>
      </c>
      <c r="BL1013" s="19" t="e">
        <f>VLOOKUP(AE1013,ORGANOGRAMAES!$C$1:$N$6000,10,0)</f>
        <v>#N/A</v>
      </c>
      <c r="BM1013" s="19" t="e">
        <f>VLOOKUP(AE1013,ORGANOGRAMAES!$C$1:$N$6000,11,0)</f>
        <v>#N/A</v>
      </c>
      <c r="BN1013" s="19" t="e">
        <f>VLOOKUP(AE1013,ORGANOGRAMAES!$C$1:$N$6000,12,0)</f>
        <v>#N/A</v>
      </c>
      <c r="BP1013" s="19" t="str">
        <f t="shared" si="281"/>
        <v>-</v>
      </c>
      <c r="BQ1013" s="19" t="str">
        <f t="shared" si="282"/>
        <v>-</v>
      </c>
      <c r="BR1013" s="19" t="str">
        <f t="shared" si="283"/>
        <v>-</v>
      </c>
      <c r="BS1013" s="19" t="str">
        <f t="shared" si="284"/>
        <v>-</v>
      </c>
      <c r="BT1013" s="19" t="str">
        <f t="shared" si="285"/>
        <v>-</v>
      </c>
      <c r="BU1013" s="19" t="str">
        <f t="shared" si="286"/>
        <v>-</v>
      </c>
      <c r="BV1013" s="19" t="str">
        <f t="shared" si="287"/>
        <v>-</v>
      </c>
      <c r="BW1013" s="19" t="str">
        <f t="shared" si="288"/>
        <v>-</v>
      </c>
      <c r="BX1013" s="19" t="str">
        <f t="shared" si="289"/>
        <v>-</v>
      </c>
      <c r="BY1013" s="19" t="str">
        <f t="shared" si="290"/>
        <v>-</v>
      </c>
      <c r="BZ1013" s="19" t="str">
        <f t="shared" si="291"/>
        <v>-</v>
      </c>
    </row>
    <row r="1014" spans="1:78">
      <c r="A1014" s="106" t="str">
        <f t="shared" si="292"/>
        <v>22.1.00.00.00.00.00</v>
      </c>
      <c r="B1014" s="106">
        <f t="shared" si="293"/>
        <v>22</v>
      </c>
      <c r="C1014" s="107" t="str">
        <f t="shared" si="294"/>
        <v>1</v>
      </c>
      <c r="D1014" s="32" t="s">
        <v>7024</v>
      </c>
      <c r="E1014" s="32" t="s">
        <v>7024</v>
      </c>
      <c r="F1014" s="32" t="s">
        <v>7024</v>
      </c>
      <c r="G1014" s="32" t="s">
        <v>7024</v>
      </c>
      <c r="H1014" s="32" t="s">
        <v>7024</v>
      </c>
      <c r="I1014" s="33"/>
      <c r="J1014" s="17" t="s">
        <v>93</v>
      </c>
      <c r="K1014" s="150" t="str">
        <f t="shared" si="295"/>
        <v>-</v>
      </c>
      <c r="L1014" s="123"/>
      <c r="M1014" s="123"/>
      <c r="N1014" s="123"/>
      <c r="O1014" s="123"/>
      <c r="P1014" s="123"/>
      <c r="Q1014" s="123"/>
      <c r="AC1014" s="50" t="str">
        <f t="shared" si="297"/>
        <v>22.1</v>
      </c>
      <c r="AD1014" s="19">
        <f t="shared" si="298"/>
        <v>993</v>
      </c>
      <c r="AE1014" s="49" t="str">
        <f t="shared" si="296"/>
        <v>22.1993</v>
      </c>
      <c r="BD1014" s="19" t="e">
        <f>VLOOKUP(AE1014,ORGANOGRAMAES!$C$1:$N$6000,2,0)</f>
        <v>#N/A</v>
      </c>
      <c r="BE1014" s="19" t="e">
        <f>VLOOKUP(AE1014,ORGANOGRAMAES!$C$1:$N$6000,3,0)</f>
        <v>#N/A</v>
      </c>
      <c r="BF1014" s="19" t="e">
        <f>VLOOKUP(AE1014,ORGANOGRAMAES!$C$1:$N$6000,4,0)</f>
        <v>#N/A</v>
      </c>
      <c r="BG1014" s="19" t="e">
        <f>VLOOKUP(AE1014,ORGANOGRAMAES!$C$1:$N$6000,5,0)</f>
        <v>#N/A</v>
      </c>
      <c r="BH1014" s="19" t="e">
        <f>VLOOKUP(AE1014,ORGANOGRAMAES!$C$1:$N$6000,6,0)</f>
        <v>#N/A</v>
      </c>
      <c r="BI1014" s="19" t="e">
        <f>VLOOKUP(AE1014,ORGANOGRAMAES!$C$1:$N$6000,7,0)</f>
        <v>#N/A</v>
      </c>
      <c r="BJ1014" s="19" t="e">
        <f>VLOOKUP(AE1014,ORGANOGRAMAES!$C$1:$N$6000,8,0)</f>
        <v>#N/A</v>
      </c>
      <c r="BK1014" s="19" t="e">
        <f>VLOOKUP(AE1014,ORGANOGRAMAES!$C$1:$N$6000,9,0)</f>
        <v>#N/A</v>
      </c>
      <c r="BL1014" s="19" t="e">
        <f>VLOOKUP(AE1014,ORGANOGRAMAES!$C$1:$N$6000,10,0)</f>
        <v>#N/A</v>
      </c>
      <c r="BM1014" s="19" t="e">
        <f>VLOOKUP(AE1014,ORGANOGRAMAES!$C$1:$N$6000,11,0)</f>
        <v>#N/A</v>
      </c>
      <c r="BN1014" s="19" t="e">
        <f>VLOOKUP(AE1014,ORGANOGRAMAES!$C$1:$N$6000,12,0)</f>
        <v>#N/A</v>
      </c>
      <c r="BP1014" s="19" t="str">
        <f t="shared" si="281"/>
        <v>-</v>
      </c>
      <c r="BQ1014" s="19" t="str">
        <f t="shared" si="282"/>
        <v>-</v>
      </c>
      <c r="BR1014" s="19" t="str">
        <f t="shared" si="283"/>
        <v>-</v>
      </c>
      <c r="BS1014" s="19" t="str">
        <f t="shared" si="284"/>
        <v>-</v>
      </c>
      <c r="BT1014" s="19" t="str">
        <f t="shared" si="285"/>
        <v>-</v>
      </c>
      <c r="BU1014" s="19" t="str">
        <f t="shared" si="286"/>
        <v>-</v>
      </c>
      <c r="BV1014" s="19" t="str">
        <f t="shared" si="287"/>
        <v>-</v>
      </c>
      <c r="BW1014" s="19" t="str">
        <f t="shared" si="288"/>
        <v>-</v>
      </c>
      <c r="BX1014" s="19" t="str">
        <f t="shared" si="289"/>
        <v>-</v>
      </c>
      <c r="BY1014" s="19" t="str">
        <f t="shared" si="290"/>
        <v>-</v>
      </c>
      <c r="BZ1014" s="19" t="str">
        <f t="shared" si="291"/>
        <v>-</v>
      </c>
    </row>
    <row r="1015" spans="1:78">
      <c r="A1015" s="106" t="str">
        <f t="shared" si="292"/>
        <v>22.1.00.00.00.00.00</v>
      </c>
      <c r="B1015" s="106">
        <f t="shared" si="293"/>
        <v>22</v>
      </c>
      <c r="C1015" s="107" t="str">
        <f t="shared" si="294"/>
        <v>1</v>
      </c>
      <c r="D1015" s="32" t="s">
        <v>7024</v>
      </c>
      <c r="E1015" s="32" t="s">
        <v>7024</v>
      </c>
      <c r="F1015" s="32" t="s">
        <v>7024</v>
      </c>
      <c r="G1015" s="32" t="s">
        <v>7024</v>
      </c>
      <c r="H1015" s="32" t="s">
        <v>7024</v>
      </c>
      <c r="I1015" s="33"/>
      <c r="J1015" s="17" t="s">
        <v>93</v>
      </c>
      <c r="K1015" s="150" t="str">
        <f t="shared" si="295"/>
        <v>-</v>
      </c>
      <c r="L1015" s="123"/>
      <c r="M1015" s="123"/>
      <c r="N1015" s="123"/>
      <c r="O1015" s="123"/>
      <c r="P1015" s="123"/>
      <c r="Q1015" s="123"/>
      <c r="AC1015" s="50" t="str">
        <f t="shared" si="297"/>
        <v>22.1</v>
      </c>
      <c r="AD1015" s="19">
        <f t="shared" si="298"/>
        <v>994</v>
      </c>
      <c r="AE1015" s="49" t="str">
        <f t="shared" si="296"/>
        <v>22.1994</v>
      </c>
      <c r="BD1015" s="19" t="e">
        <f>VLOOKUP(AE1015,ORGANOGRAMAES!$C$1:$N$6000,2,0)</f>
        <v>#N/A</v>
      </c>
      <c r="BE1015" s="19" t="e">
        <f>VLOOKUP(AE1015,ORGANOGRAMAES!$C$1:$N$6000,3,0)</f>
        <v>#N/A</v>
      </c>
      <c r="BF1015" s="19" t="e">
        <f>VLOOKUP(AE1015,ORGANOGRAMAES!$C$1:$N$6000,4,0)</f>
        <v>#N/A</v>
      </c>
      <c r="BG1015" s="19" t="e">
        <f>VLOOKUP(AE1015,ORGANOGRAMAES!$C$1:$N$6000,5,0)</f>
        <v>#N/A</v>
      </c>
      <c r="BH1015" s="19" t="e">
        <f>VLOOKUP(AE1015,ORGANOGRAMAES!$C$1:$N$6000,6,0)</f>
        <v>#N/A</v>
      </c>
      <c r="BI1015" s="19" t="e">
        <f>VLOOKUP(AE1015,ORGANOGRAMAES!$C$1:$N$6000,7,0)</f>
        <v>#N/A</v>
      </c>
      <c r="BJ1015" s="19" t="e">
        <f>VLOOKUP(AE1015,ORGANOGRAMAES!$C$1:$N$6000,8,0)</f>
        <v>#N/A</v>
      </c>
      <c r="BK1015" s="19" t="e">
        <f>VLOOKUP(AE1015,ORGANOGRAMAES!$C$1:$N$6000,9,0)</f>
        <v>#N/A</v>
      </c>
      <c r="BL1015" s="19" t="e">
        <f>VLOOKUP(AE1015,ORGANOGRAMAES!$C$1:$N$6000,10,0)</f>
        <v>#N/A</v>
      </c>
      <c r="BM1015" s="19" t="e">
        <f>VLOOKUP(AE1015,ORGANOGRAMAES!$C$1:$N$6000,11,0)</f>
        <v>#N/A</v>
      </c>
      <c r="BN1015" s="19" t="e">
        <f>VLOOKUP(AE1015,ORGANOGRAMAES!$C$1:$N$6000,12,0)</f>
        <v>#N/A</v>
      </c>
      <c r="BP1015" s="19" t="str">
        <f t="shared" si="281"/>
        <v>-</v>
      </c>
      <c r="BQ1015" s="19" t="str">
        <f t="shared" si="282"/>
        <v>-</v>
      </c>
      <c r="BR1015" s="19" t="str">
        <f t="shared" si="283"/>
        <v>-</v>
      </c>
      <c r="BS1015" s="19" t="str">
        <f t="shared" si="284"/>
        <v>-</v>
      </c>
      <c r="BT1015" s="19" t="str">
        <f t="shared" si="285"/>
        <v>-</v>
      </c>
      <c r="BU1015" s="19" t="str">
        <f t="shared" si="286"/>
        <v>-</v>
      </c>
      <c r="BV1015" s="19" t="str">
        <f t="shared" si="287"/>
        <v>-</v>
      </c>
      <c r="BW1015" s="19" t="str">
        <f t="shared" si="288"/>
        <v>-</v>
      </c>
      <c r="BX1015" s="19" t="str">
        <f t="shared" si="289"/>
        <v>-</v>
      </c>
      <c r="BY1015" s="19" t="str">
        <f t="shared" si="290"/>
        <v>-</v>
      </c>
      <c r="BZ1015" s="19" t="str">
        <f t="shared" si="291"/>
        <v>-</v>
      </c>
    </row>
    <row r="1016" spans="1:78">
      <c r="A1016" s="106" t="str">
        <f t="shared" si="292"/>
        <v>22.1.00.00.00.00.00</v>
      </c>
      <c r="B1016" s="106">
        <f t="shared" si="293"/>
        <v>22</v>
      </c>
      <c r="C1016" s="107" t="str">
        <f t="shared" si="294"/>
        <v>1</v>
      </c>
      <c r="D1016" s="32" t="s">
        <v>7024</v>
      </c>
      <c r="E1016" s="32" t="s">
        <v>7024</v>
      </c>
      <c r="F1016" s="32" t="s">
        <v>7024</v>
      </c>
      <c r="G1016" s="32" t="s">
        <v>7024</v>
      </c>
      <c r="H1016" s="32" t="s">
        <v>7024</v>
      </c>
      <c r="I1016" s="33"/>
      <c r="J1016" s="17" t="s">
        <v>93</v>
      </c>
      <c r="K1016" s="150" t="str">
        <f t="shared" si="295"/>
        <v>-</v>
      </c>
      <c r="L1016" s="123"/>
      <c r="M1016" s="123"/>
      <c r="N1016" s="123"/>
      <c r="O1016" s="123"/>
      <c r="P1016" s="123"/>
      <c r="Q1016" s="123"/>
      <c r="AC1016" s="50" t="str">
        <f t="shared" si="297"/>
        <v>22.1</v>
      </c>
      <c r="AD1016" s="19">
        <f t="shared" si="298"/>
        <v>995</v>
      </c>
      <c r="AE1016" s="49" t="str">
        <f t="shared" si="296"/>
        <v>22.1995</v>
      </c>
      <c r="BD1016" s="19" t="e">
        <f>VLOOKUP(AE1016,ORGANOGRAMAES!$C$1:$N$6000,2,0)</f>
        <v>#N/A</v>
      </c>
      <c r="BE1016" s="19" t="e">
        <f>VLOOKUP(AE1016,ORGANOGRAMAES!$C$1:$N$6000,3,0)</f>
        <v>#N/A</v>
      </c>
      <c r="BF1016" s="19" t="e">
        <f>VLOOKUP(AE1016,ORGANOGRAMAES!$C$1:$N$6000,4,0)</f>
        <v>#N/A</v>
      </c>
      <c r="BG1016" s="19" t="e">
        <f>VLOOKUP(AE1016,ORGANOGRAMAES!$C$1:$N$6000,5,0)</f>
        <v>#N/A</v>
      </c>
      <c r="BH1016" s="19" t="e">
        <f>VLOOKUP(AE1016,ORGANOGRAMAES!$C$1:$N$6000,6,0)</f>
        <v>#N/A</v>
      </c>
      <c r="BI1016" s="19" t="e">
        <f>VLOOKUP(AE1016,ORGANOGRAMAES!$C$1:$N$6000,7,0)</f>
        <v>#N/A</v>
      </c>
      <c r="BJ1016" s="19" t="e">
        <f>VLOOKUP(AE1016,ORGANOGRAMAES!$C$1:$N$6000,8,0)</f>
        <v>#N/A</v>
      </c>
      <c r="BK1016" s="19" t="e">
        <f>VLOOKUP(AE1016,ORGANOGRAMAES!$C$1:$N$6000,9,0)</f>
        <v>#N/A</v>
      </c>
      <c r="BL1016" s="19" t="e">
        <f>VLOOKUP(AE1016,ORGANOGRAMAES!$C$1:$N$6000,10,0)</f>
        <v>#N/A</v>
      </c>
      <c r="BM1016" s="19" t="e">
        <f>VLOOKUP(AE1016,ORGANOGRAMAES!$C$1:$N$6000,11,0)</f>
        <v>#N/A</v>
      </c>
      <c r="BN1016" s="19" t="e">
        <f>VLOOKUP(AE1016,ORGANOGRAMAES!$C$1:$N$6000,12,0)</f>
        <v>#N/A</v>
      </c>
      <c r="BP1016" s="19" t="str">
        <f t="shared" si="281"/>
        <v>-</v>
      </c>
      <c r="BQ1016" s="19" t="str">
        <f t="shared" si="282"/>
        <v>-</v>
      </c>
      <c r="BR1016" s="19" t="str">
        <f t="shared" si="283"/>
        <v>-</v>
      </c>
      <c r="BS1016" s="19" t="str">
        <f t="shared" si="284"/>
        <v>-</v>
      </c>
      <c r="BT1016" s="19" t="str">
        <f t="shared" si="285"/>
        <v>-</v>
      </c>
      <c r="BU1016" s="19" t="str">
        <f t="shared" si="286"/>
        <v>-</v>
      </c>
      <c r="BV1016" s="19" t="str">
        <f t="shared" si="287"/>
        <v>-</v>
      </c>
      <c r="BW1016" s="19" t="str">
        <f t="shared" si="288"/>
        <v>-</v>
      </c>
      <c r="BX1016" s="19" t="str">
        <f t="shared" si="289"/>
        <v>-</v>
      </c>
      <c r="BY1016" s="19" t="str">
        <f t="shared" si="290"/>
        <v>-</v>
      </c>
      <c r="BZ1016" s="19" t="str">
        <f t="shared" si="291"/>
        <v>-</v>
      </c>
    </row>
    <row r="1017" spans="1:78">
      <c r="A1017" s="106" t="str">
        <f t="shared" si="292"/>
        <v>22.1.00.00.00.00.00</v>
      </c>
      <c r="B1017" s="106">
        <f t="shared" si="293"/>
        <v>22</v>
      </c>
      <c r="C1017" s="107" t="str">
        <f t="shared" si="294"/>
        <v>1</v>
      </c>
      <c r="D1017" s="32" t="s">
        <v>7024</v>
      </c>
      <c r="E1017" s="32" t="s">
        <v>7024</v>
      </c>
      <c r="F1017" s="32" t="s">
        <v>7024</v>
      </c>
      <c r="G1017" s="32" t="s">
        <v>7024</v>
      </c>
      <c r="H1017" s="32" t="s">
        <v>7024</v>
      </c>
      <c r="I1017" s="33"/>
      <c r="J1017" s="17" t="s">
        <v>93</v>
      </c>
      <c r="K1017" s="150" t="str">
        <f t="shared" si="295"/>
        <v>-</v>
      </c>
      <c r="L1017" s="123"/>
      <c r="M1017" s="123"/>
      <c r="N1017" s="123"/>
      <c r="O1017" s="123"/>
      <c r="P1017" s="123"/>
      <c r="Q1017" s="123"/>
      <c r="AC1017" s="50" t="str">
        <f t="shared" si="297"/>
        <v>22.1</v>
      </c>
      <c r="AD1017" s="19">
        <f t="shared" si="298"/>
        <v>996</v>
      </c>
      <c r="AE1017" s="49" t="str">
        <f t="shared" si="296"/>
        <v>22.1996</v>
      </c>
      <c r="BD1017" s="19" t="e">
        <f>VLOOKUP(AE1017,ORGANOGRAMAES!$C$1:$N$6000,2,0)</f>
        <v>#N/A</v>
      </c>
      <c r="BE1017" s="19" t="e">
        <f>VLOOKUP(AE1017,ORGANOGRAMAES!$C$1:$N$6000,3,0)</f>
        <v>#N/A</v>
      </c>
      <c r="BF1017" s="19" t="e">
        <f>VLOOKUP(AE1017,ORGANOGRAMAES!$C$1:$N$6000,4,0)</f>
        <v>#N/A</v>
      </c>
      <c r="BG1017" s="19" t="e">
        <f>VLOOKUP(AE1017,ORGANOGRAMAES!$C$1:$N$6000,5,0)</f>
        <v>#N/A</v>
      </c>
      <c r="BH1017" s="19" t="e">
        <f>VLOOKUP(AE1017,ORGANOGRAMAES!$C$1:$N$6000,6,0)</f>
        <v>#N/A</v>
      </c>
      <c r="BI1017" s="19" t="e">
        <f>VLOOKUP(AE1017,ORGANOGRAMAES!$C$1:$N$6000,7,0)</f>
        <v>#N/A</v>
      </c>
      <c r="BJ1017" s="19" t="e">
        <f>VLOOKUP(AE1017,ORGANOGRAMAES!$C$1:$N$6000,8,0)</f>
        <v>#N/A</v>
      </c>
      <c r="BK1017" s="19" t="e">
        <f>VLOOKUP(AE1017,ORGANOGRAMAES!$C$1:$N$6000,9,0)</f>
        <v>#N/A</v>
      </c>
      <c r="BL1017" s="19" t="e">
        <f>VLOOKUP(AE1017,ORGANOGRAMAES!$C$1:$N$6000,10,0)</f>
        <v>#N/A</v>
      </c>
      <c r="BM1017" s="19" t="e">
        <f>VLOOKUP(AE1017,ORGANOGRAMAES!$C$1:$N$6000,11,0)</f>
        <v>#N/A</v>
      </c>
      <c r="BN1017" s="19" t="e">
        <f>VLOOKUP(AE1017,ORGANOGRAMAES!$C$1:$N$6000,12,0)</f>
        <v>#N/A</v>
      </c>
      <c r="BP1017" s="19" t="str">
        <f t="shared" si="281"/>
        <v>-</v>
      </c>
      <c r="BQ1017" s="19" t="str">
        <f t="shared" si="282"/>
        <v>-</v>
      </c>
      <c r="BR1017" s="19" t="str">
        <f t="shared" si="283"/>
        <v>-</v>
      </c>
      <c r="BS1017" s="19" t="str">
        <f t="shared" si="284"/>
        <v>-</v>
      </c>
      <c r="BT1017" s="19" t="str">
        <f t="shared" si="285"/>
        <v>-</v>
      </c>
      <c r="BU1017" s="19" t="str">
        <f t="shared" si="286"/>
        <v>-</v>
      </c>
      <c r="BV1017" s="19" t="str">
        <f t="shared" si="287"/>
        <v>-</v>
      </c>
      <c r="BW1017" s="19" t="str">
        <f t="shared" si="288"/>
        <v>-</v>
      </c>
      <c r="BX1017" s="19" t="str">
        <f t="shared" si="289"/>
        <v>-</v>
      </c>
      <c r="BY1017" s="19" t="str">
        <f t="shared" si="290"/>
        <v>-</v>
      </c>
      <c r="BZ1017" s="19" t="str">
        <f t="shared" si="291"/>
        <v>-</v>
      </c>
    </row>
    <row r="1018" spans="1:78">
      <c r="A1018" s="106" t="str">
        <f t="shared" si="292"/>
        <v>22.1.00.00.00.00.00</v>
      </c>
      <c r="B1018" s="106">
        <f t="shared" si="293"/>
        <v>22</v>
      </c>
      <c r="C1018" s="107" t="str">
        <f t="shared" si="294"/>
        <v>1</v>
      </c>
      <c r="D1018" s="32" t="s">
        <v>7024</v>
      </c>
      <c r="E1018" s="32" t="s">
        <v>7024</v>
      </c>
      <c r="F1018" s="32" t="s">
        <v>7024</v>
      </c>
      <c r="G1018" s="32" t="s">
        <v>7024</v>
      </c>
      <c r="H1018" s="32" t="s">
        <v>7024</v>
      </c>
      <c r="I1018" s="33"/>
      <c r="J1018" s="17" t="s">
        <v>93</v>
      </c>
      <c r="K1018" s="150" t="str">
        <f t="shared" si="295"/>
        <v>-</v>
      </c>
      <c r="L1018" s="123"/>
      <c r="M1018" s="123"/>
      <c r="N1018" s="123"/>
      <c r="O1018" s="123"/>
      <c r="P1018" s="123"/>
      <c r="Q1018" s="123"/>
      <c r="AC1018" s="50" t="str">
        <f t="shared" si="297"/>
        <v>22.1</v>
      </c>
      <c r="AD1018" s="19">
        <f t="shared" si="298"/>
        <v>997</v>
      </c>
      <c r="AE1018" s="49" t="str">
        <f t="shared" si="296"/>
        <v>22.1997</v>
      </c>
      <c r="BD1018" s="19" t="e">
        <f>VLOOKUP(AE1018,ORGANOGRAMAES!$C$1:$N$6000,2,0)</f>
        <v>#N/A</v>
      </c>
      <c r="BE1018" s="19" t="e">
        <f>VLOOKUP(AE1018,ORGANOGRAMAES!$C$1:$N$6000,3,0)</f>
        <v>#N/A</v>
      </c>
      <c r="BF1018" s="19" t="e">
        <f>VLOOKUP(AE1018,ORGANOGRAMAES!$C$1:$N$6000,4,0)</f>
        <v>#N/A</v>
      </c>
      <c r="BG1018" s="19" t="e">
        <f>VLOOKUP(AE1018,ORGANOGRAMAES!$C$1:$N$6000,5,0)</f>
        <v>#N/A</v>
      </c>
      <c r="BH1018" s="19" t="e">
        <f>VLOOKUP(AE1018,ORGANOGRAMAES!$C$1:$N$6000,6,0)</f>
        <v>#N/A</v>
      </c>
      <c r="BI1018" s="19" t="e">
        <f>VLOOKUP(AE1018,ORGANOGRAMAES!$C$1:$N$6000,7,0)</f>
        <v>#N/A</v>
      </c>
      <c r="BJ1018" s="19" t="e">
        <f>VLOOKUP(AE1018,ORGANOGRAMAES!$C$1:$N$6000,8,0)</f>
        <v>#N/A</v>
      </c>
      <c r="BK1018" s="19" t="e">
        <f>VLOOKUP(AE1018,ORGANOGRAMAES!$C$1:$N$6000,9,0)</f>
        <v>#N/A</v>
      </c>
      <c r="BL1018" s="19" t="e">
        <f>VLOOKUP(AE1018,ORGANOGRAMAES!$C$1:$N$6000,10,0)</f>
        <v>#N/A</v>
      </c>
      <c r="BM1018" s="19" t="e">
        <f>VLOOKUP(AE1018,ORGANOGRAMAES!$C$1:$N$6000,11,0)</f>
        <v>#N/A</v>
      </c>
      <c r="BN1018" s="19" t="e">
        <f>VLOOKUP(AE1018,ORGANOGRAMAES!$C$1:$N$6000,12,0)</f>
        <v>#N/A</v>
      </c>
      <c r="BP1018" s="19" t="str">
        <f t="shared" si="281"/>
        <v>-</v>
      </c>
      <c r="BQ1018" s="19" t="str">
        <f t="shared" si="282"/>
        <v>-</v>
      </c>
      <c r="BR1018" s="19" t="str">
        <f t="shared" si="283"/>
        <v>-</v>
      </c>
      <c r="BS1018" s="19" t="str">
        <f t="shared" si="284"/>
        <v>-</v>
      </c>
      <c r="BT1018" s="19" t="str">
        <f t="shared" si="285"/>
        <v>-</v>
      </c>
      <c r="BU1018" s="19" t="str">
        <f t="shared" si="286"/>
        <v>-</v>
      </c>
      <c r="BV1018" s="19" t="str">
        <f t="shared" si="287"/>
        <v>-</v>
      </c>
      <c r="BW1018" s="19" t="str">
        <f t="shared" si="288"/>
        <v>-</v>
      </c>
      <c r="BX1018" s="19" t="str">
        <f t="shared" si="289"/>
        <v>-</v>
      </c>
      <c r="BY1018" s="19" t="str">
        <f t="shared" si="290"/>
        <v>-</v>
      </c>
      <c r="BZ1018" s="19" t="str">
        <f t="shared" si="291"/>
        <v>-</v>
      </c>
    </row>
    <row r="1019" spans="1:78">
      <c r="A1019" s="106" t="str">
        <f t="shared" si="292"/>
        <v>22.1.00.00.00.00.00</v>
      </c>
      <c r="B1019" s="106">
        <f t="shared" si="293"/>
        <v>22</v>
      </c>
      <c r="C1019" s="107" t="str">
        <f t="shared" si="294"/>
        <v>1</v>
      </c>
      <c r="D1019" s="32" t="s">
        <v>7024</v>
      </c>
      <c r="E1019" s="32" t="s">
        <v>7024</v>
      </c>
      <c r="F1019" s="32" t="s">
        <v>7024</v>
      </c>
      <c r="G1019" s="32" t="s">
        <v>7024</v>
      </c>
      <c r="H1019" s="32" t="s">
        <v>7024</v>
      </c>
      <c r="I1019" s="33"/>
      <c r="J1019" s="17" t="s">
        <v>93</v>
      </c>
      <c r="K1019" s="150" t="str">
        <f t="shared" si="295"/>
        <v>-</v>
      </c>
      <c r="L1019" s="123"/>
      <c r="M1019" s="123"/>
      <c r="N1019" s="123"/>
      <c r="O1019" s="123"/>
      <c r="P1019" s="123"/>
      <c r="Q1019" s="123"/>
      <c r="AC1019" s="50" t="str">
        <f t="shared" si="297"/>
        <v>22.1</v>
      </c>
      <c r="AD1019" s="19">
        <f t="shared" si="298"/>
        <v>998</v>
      </c>
      <c r="AE1019" s="49" t="str">
        <f t="shared" si="296"/>
        <v>22.1998</v>
      </c>
      <c r="BD1019" s="19" t="e">
        <f>VLOOKUP(AE1019,ORGANOGRAMAES!$C$1:$N$6000,2,0)</f>
        <v>#N/A</v>
      </c>
      <c r="BE1019" s="19" t="e">
        <f>VLOOKUP(AE1019,ORGANOGRAMAES!$C$1:$N$6000,3,0)</f>
        <v>#N/A</v>
      </c>
      <c r="BF1019" s="19" t="e">
        <f>VLOOKUP(AE1019,ORGANOGRAMAES!$C$1:$N$6000,4,0)</f>
        <v>#N/A</v>
      </c>
      <c r="BG1019" s="19" t="e">
        <f>VLOOKUP(AE1019,ORGANOGRAMAES!$C$1:$N$6000,5,0)</f>
        <v>#N/A</v>
      </c>
      <c r="BH1019" s="19" t="e">
        <f>VLOOKUP(AE1019,ORGANOGRAMAES!$C$1:$N$6000,6,0)</f>
        <v>#N/A</v>
      </c>
      <c r="BI1019" s="19" t="e">
        <f>VLOOKUP(AE1019,ORGANOGRAMAES!$C$1:$N$6000,7,0)</f>
        <v>#N/A</v>
      </c>
      <c r="BJ1019" s="19" t="e">
        <f>VLOOKUP(AE1019,ORGANOGRAMAES!$C$1:$N$6000,8,0)</f>
        <v>#N/A</v>
      </c>
      <c r="BK1019" s="19" t="e">
        <f>VLOOKUP(AE1019,ORGANOGRAMAES!$C$1:$N$6000,9,0)</f>
        <v>#N/A</v>
      </c>
      <c r="BL1019" s="19" t="e">
        <f>VLOOKUP(AE1019,ORGANOGRAMAES!$C$1:$N$6000,10,0)</f>
        <v>#N/A</v>
      </c>
      <c r="BM1019" s="19" t="e">
        <f>VLOOKUP(AE1019,ORGANOGRAMAES!$C$1:$N$6000,11,0)</f>
        <v>#N/A</v>
      </c>
      <c r="BN1019" s="19" t="e">
        <f>VLOOKUP(AE1019,ORGANOGRAMAES!$C$1:$N$6000,12,0)</f>
        <v>#N/A</v>
      </c>
      <c r="BP1019" s="19" t="str">
        <f t="shared" si="281"/>
        <v>-</v>
      </c>
      <c r="BQ1019" s="19" t="str">
        <f t="shared" si="282"/>
        <v>-</v>
      </c>
      <c r="BR1019" s="19" t="str">
        <f t="shared" si="283"/>
        <v>-</v>
      </c>
      <c r="BS1019" s="19" t="str">
        <f t="shared" si="284"/>
        <v>-</v>
      </c>
      <c r="BT1019" s="19" t="str">
        <f t="shared" si="285"/>
        <v>-</v>
      </c>
      <c r="BU1019" s="19" t="str">
        <f t="shared" si="286"/>
        <v>-</v>
      </c>
      <c r="BV1019" s="19" t="str">
        <f t="shared" si="287"/>
        <v>-</v>
      </c>
      <c r="BW1019" s="19" t="str">
        <f t="shared" si="288"/>
        <v>-</v>
      </c>
      <c r="BX1019" s="19" t="str">
        <f t="shared" si="289"/>
        <v>-</v>
      </c>
      <c r="BY1019" s="19" t="str">
        <f t="shared" si="290"/>
        <v>-</v>
      </c>
      <c r="BZ1019" s="19" t="str">
        <f t="shared" si="291"/>
        <v>-</v>
      </c>
    </row>
    <row r="1020" spans="1:78">
      <c r="A1020" s="106" t="str">
        <f t="shared" si="292"/>
        <v>22.1.00.00.00.00.00</v>
      </c>
      <c r="B1020" s="106">
        <f t="shared" si="293"/>
        <v>22</v>
      </c>
      <c r="C1020" s="107" t="str">
        <f t="shared" si="294"/>
        <v>1</v>
      </c>
      <c r="D1020" s="32" t="s">
        <v>7024</v>
      </c>
      <c r="E1020" s="32" t="s">
        <v>7024</v>
      </c>
      <c r="F1020" s="32" t="s">
        <v>7024</v>
      </c>
      <c r="G1020" s="32" t="s">
        <v>7024</v>
      </c>
      <c r="H1020" s="32" t="s">
        <v>7024</v>
      </c>
      <c r="I1020" s="33"/>
      <c r="J1020" s="17" t="s">
        <v>93</v>
      </c>
      <c r="K1020" s="150" t="str">
        <f t="shared" si="295"/>
        <v>-</v>
      </c>
      <c r="L1020" s="123"/>
      <c r="M1020" s="123"/>
      <c r="N1020" s="123"/>
      <c r="O1020" s="123"/>
      <c r="P1020" s="123"/>
      <c r="Q1020" s="123"/>
      <c r="AC1020" s="50" t="str">
        <f t="shared" si="297"/>
        <v>22.1</v>
      </c>
      <c r="AD1020" s="19">
        <f t="shared" si="298"/>
        <v>999</v>
      </c>
      <c r="AE1020" s="49" t="str">
        <f t="shared" si="296"/>
        <v>22.1999</v>
      </c>
      <c r="BD1020" s="19" t="e">
        <f>VLOOKUP(AE1020,ORGANOGRAMAES!$C$1:$N$6000,2,0)</f>
        <v>#N/A</v>
      </c>
      <c r="BE1020" s="19" t="e">
        <f>VLOOKUP(AE1020,ORGANOGRAMAES!$C$1:$N$6000,3,0)</f>
        <v>#N/A</v>
      </c>
      <c r="BF1020" s="19" t="e">
        <f>VLOOKUP(AE1020,ORGANOGRAMAES!$C$1:$N$6000,4,0)</f>
        <v>#N/A</v>
      </c>
      <c r="BG1020" s="19" t="e">
        <f>VLOOKUP(AE1020,ORGANOGRAMAES!$C$1:$N$6000,5,0)</f>
        <v>#N/A</v>
      </c>
      <c r="BH1020" s="19" t="e">
        <f>VLOOKUP(AE1020,ORGANOGRAMAES!$C$1:$N$6000,6,0)</f>
        <v>#N/A</v>
      </c>
      <c r="BI1020" s="19" t="e">
        <f>VLOOKUP(AE1020,ORGANOGRAMAES!$C$1:$N$6000,7,0)</f>
        <v>#N/A</v>
      </c>
      <c r="BJ1020" s="19" t="e">
        <f>VLOOKUP(AE1020,ORGANOGRAMAES!$C$1:$N$6000,8,0)</f>
        <v>#N/A</v>
      </c>
      <c r="BK1020" s="19" t="e">
        <f>VLOOKUP(AE1020,ORGANOGRAMAES!$C$1:$N$6000,9,0)</f>
        <v>#N/A</v>
      </c>
      <c r="BL1020" s="19" t="e">
        <f>VLOOKUP(AE1020,ORGANOGRAMAES!$C$1:$N$6000,10,0)</f>
        <v>#N/A</v>
      </c>
      <c r="BM1020" s="19" t="e">
        <f>VLOOKUP(AE1020,ORGANOGRAMAES!$C$1:$N$6000,11,0)</f>
        <v>#N/A</v>
      </c>
      <c r="BN1020" s="19" t="e">
        <f>VLOOKUP(AE1020,ORGANOGRAMAES!$C$1:$N$6000,12,0)</f>
        <v>#N/A</v>
      </c>
      <c r="BP1020" s="19" t="str">
        <f t="shared" si="281"/>
        <v>-</v>
      </c>
      <c r="BQ1020" s="19" t="str">
        <f t="shared" si="282"/>
        <v>-</v>
      </c>
      <c r="BR1020" s="19" t="str">
        <f t="shared" si="283"/>
        <v>-</v>
      </c>
      <c r="BS1020" s="19" t="str">
        <f t="shared" si="284"/>
        <v>-</v>
      </c>
      <c r="BT1020" s="19" t="str">
        <f t="shared" si="285"/>
        <v>-</v>
      </c>
      <c r="BU1020" s="19" t="str">
        <f t="shared" si="286"/>
        <v>-</v>
      </c>
      <c r="BV1020" s="19" t="str">
        <f t="shared" si="287"/>
        <v>-</v>
      </c>
      <c r="BW1020" s="19" t="str">
        <f t="shared" si="288"/>
        <v>-</v>
      </c>
      <c r="BX1020" s="19" t="str">
        <f t="shared" si="289"/>
        <v>-</v>
      </c>
      <c r="BY1020" s="19" t="str">
        <f t="shared" si="290"/>
        <v>-</v>
      </c>
      <c r="BZ1020" s="19" t="str">
        <f t="shared" si="291"/>
        <v>-</v>
      </c>
    </row>
    <row r="1021" spans="1:78">
      <c r="A1021" s="106" t="str">
        <f t="shared" si="292"/>
        <v>22.1.00.00.00.00.00</v>
      </c>
      <c r="B1021" s="106">
        <f t="shared" si="293"/>
        <v>22</v>
      </c>
      <c r="C1021" s="107" t="str">
        <f t="shared" si="294"/>
        <v>1</v>
      </c>
      <c r="D1021" s="32" t="s">
        <v>7024</v>
      </c>
      <c r="E1021" s="32" t="s">
        <v>7024</v>
      </c>
      <c r="F1021" s="32" t="s">
        <v>7024</v>
      </c>
      <c r="G1021" s="32" t="s">
        <v>7024</v>
      </c>
      <c r="H1021" s="32" t="s">
        <v>7024</v>
      </c>
      <c r="I1021" s="33"/>
      <c r="J1021" s="17" t="s">
        <v>93</v>
      </c>
      <c r="K1021" s="150" t="str">
        <f t="shared" si="295"/>
        <v>-</v>
      </c>
      <c r="L1021" s="123"/>
      <c r="M1021" s="123"/>
      <c r="N1021" s="123"/>
      <c r="O1021" s="123"/>
      <c r="P1021" s="123"/>
      <c r="Q1021" s="123"/>
      <c r="AC1021" s="50" t="str">
        <f t="shared" si="297"/>
        <v>22.1</v>
      </c>
      <c r="AD1021" s="19">
        <f t="shared" si="298"/>
        <v>1000</v>
      </c>
      <c r="AE1021" s="49" t="str">
        <f t="shared" si="296"/>
        <v>22.11000</v>
      </c>
      <c r="BD1021" s="19" t="e">
        <f>VLOOKUP(AE1021,ORGANOGRAMAES!$C$1:$N$6000,2,0)</f>
        <v>#N/A</v>
      </c>
      <c r="BE1021" s="19" t="e">
        <f>VLOOKUP(AE1021,ORGANOGRAMAES!$C$1:$N$6000,3,0)</f>
        <v>#N/A</v>
      </c>
      <c r="BF1021" s="19" t="e">
        <f>VLOOKUP(AE1021,ORGANOGRAMAES!$C$1:$N$6000,4,0)</f>
        <v>#N/A</v>
      </c>
      <c r="BG1021" s="19" t="e">
        <f>VLOOKUP(AE1021,ORGANOGRAMAES!$C$1:$N$6000,5,0)</f>
        <v>#N/A</v>
      </c>
      <c r="BH1021" s="19" t="e">
        <f>VLOOKUP(AE1021,ORGANOGRAMAES!$C$1:$N$6000,6,0)</f>
        <v>#N/A</v>
      </c>
      <c r="BI1021" s="19" t="e">
        <f>VLOOKUP(AE1021,ORGANOGRAMAES!$C$1:$N$6000,7,0)</f>
        <v>#N/A</v>
      </c>
      <c r="BJ1021" s="19" t="e">
        <f>VLOOKUP(AE1021,ORGANOGRAMAES!$C$1:$N$6000,8,0)</f>
        <v>#N/A</v>
      </c>
      <c r="BK1021" s="19" t="e">
        <f>VLOOKUP(AE1021,ORGANOGRAMAES!$C$1:$N$6000,9,0)</f>
        <v>#N/A</v>
      </c>
      <c r="BL1021" s="19" t="e">
        <f>VLOOKUP(AE1021,ORGANOGRAMAES!$C$1:$N$6000,10,0)</f>
        <v>#N/A</v>
      </c>
      <c r="BM1021" s="19" t="e">
        <f>VLOOKUP(AE1021,ORGANOGRAMAES!$C$1:$N$6000,11,0)</f>
        <v>#N/A</v>
      </c>
      <c r="BN1021" s="19" t="e">
        <f>VLOOKUP(AE1021,ORGANOGRAMAES!$C$1:$N$6000,12,0)</f>
        <v>#N/A</v>
      </c>
      <c r="BP1021" s="19" t="str">
        <f t="shared" si="281"/>
        <v>-</v>
      </c>
      <c r="BQ1021" s="19" t="str">
        <f t="shared" si="282"/>
        <v>-</v>
      </c>
      <c r="BR1021" s="19" t="str">
        <f t="shared" si="283"/>
        <v>-</v>
      </c>
      <c r="BS1021" s="19" t="str">
        <f t="shared" si="284"/>
        <v>-</v>
      </c>
      <c r="BT1021" s="19" t="str">
        <f t="shared" si="285"/>
        <v>-</v>
      </c>
      <c r="BU1021" s="19" t="str">
        <f t="shared" si="286"/>
        <v>-</v>
      </c>
      <c r="BV1021" s="19" t="str">
        <f t="shared" si="287"/>
        <v>-</v>
      </c>
      <c r="BW1021" s="19" t="str">
        <f t="shared" si="288"/>
        <v>-</v>
      </c>
      <c r="BX1021" s="19" t="str">
        <f t="shared" si="289"/>
        <v>-</v>
      </c>
      <c r="BY1021" s="19" t="str">
        <f t="shared" si="290"/>
        <v>-</v>
      </c>
      <c r="BZ1021" s="19" t="str">
        <f t="shared" si="291"/>
        <v>-</v>
      </c>
    </row>
    <row r="1022" spans="1:78">
      <c r="A1022" s="106" t="str">
        <f t="shared" si="292"/>
        <v>22.1.00.00.00.00.00</v>
      </c>
      <c r="B1022" s="106">
        <f t="shared" si="293"/>
        <v>22</v>
      </c>
      <c r="C1022" s="107" t="str">
        <f t="shared" si="294"/>
        <v>1</v>
      </c>
      <c r="D1022" s="32" t="s">
        <v>7024</v>
      </c>
      <c r="E1022" s="32" t="s">
        <v>7024</v>
      </c>
      <c r="F1022" s="32" t="s">
        <v>7024</v>
      </c>
      <c r="G1022" s="32" t="s">
        <v>7024</v>
      </c>
      <c r="H1022" s="32" t="s">
        <v>7024</v>
      </c>
      <c r="I1022" s="33"/>
      <c r="J1022" s="17" t="s">
        <v>93</v>
      </c>
      <c r="K1022" s="150" t="str">
        <f t="shared" si="295"/>
        <v>-</v>
      </c>
      <c r="L1022" s="123"/>
      <c r="M1022" s="123"/>
      <c r="N1022" s="123"/>
      <c r="O1022" s="123"/>
      <c r="P1022" s="123"/>
      <c r="Q1022" s="123"/>
      <c r="AC1022" s="50" t="str">
        <f t="shared" si="297"/>
        <v>22.1</v>
      </c>
      <c r="AD1022" s="19">
        <f t="shared" si="298"/>
        <v>1001</v>
      </c>
      <c r="AE1022" s="49" t="str">
        <f t="shared" si="296"/>
        <v>22.11001</v>
      </c>
      <c r="BD1022" s="19" t="e">
        <f>VLOOKUP(AE1022,ORGANOGRAMAES!$C$1:$N$6000,2,0)</f>
        <v>#N/A</v>
      </c>
      <c r="BE1022" s="19" t="e">
        <f>VLOOKUP(AE1022,ORGANOGRAMAES!$C$1:$N$6000,3,0)</f>
        <v>#N/A</v>
      </c>
      <c r="BF1022" s="19" t="e">
        <f>VLOOKUP(AE1022,ORGANOGRAMAES!$C$1:$N$6000,4,0)</f>
        <v>#N/A</v>
      </c>
      <c r="BG1022" s="19" t="e">
        <f>VLOOKUP(AE1022,ORGANOGRAMAES!$C$1:$N$6000,5,0)</f>
        <v>#N/A</v>
      </c>
      <c r="BH1022" s="19" t="e">
        <f>VLOOKUP(AE1022,ORGANOGRAMAES!$C$1:$N$6000,6,0)</f>
        <v>#N/A</v>
      </c>
      <c r="BI1022" s="19" t="e">
        <f>VLOOKUP(AE1022,ORGANOGRAMAES!$C$1:$N$6000,7,0)</f>
        <v>#N/A</v>
      </c>
      <c r="BJ1022" s="19" t="e">
        <f>VLOOKUP(AE1022,ORGANOGRAMAES!$C$1:$N$6000,8,0)</f>
        <v>#N/A</v>
      </c>
      <c r="BK1022" s="19" t="e">
        <f>VLOOKUP(AE1022,ORGANOGRAMAES!$C$1:$N$6000,9,0)</f>
        <v>#N/A</v>
      </c>
      <c r="BL1022" s="19" t="e">
        <f>VLOOKUP(AE1022,ORGANOGRAMAES!$C$1:$N$6000,10,0)</f>
        <v>#N/A</v>
      </c>
      <c r="BM1022" s="19" t="e">
        <f>VLOOKUP(AE1022,ORGANOGRAMAES!$C$1:$N$6000,11,0)</f>
        <v>#N/A</v>
      </c>
      <c r="BN1022" s="19" t="e">
        <f>VLOOKUP(AE1022,ORGANOGRAMAES!$C$1:$N$6000,12,0)</f>
        <v>#N/A</v>
      </c>
      <c r="BP1022" s="19" t="str">
        <f t="shared" si="281"/>
        <v>-</v>
      </c>
      <c r="BQ1022" s="19" t="str">
        <f t="shared" si="282"/>
        <v>-</v>
      </c>
      <c r="BR1022" s="19" t="str">
        <f t="shared" si="283"/>
        <v>-</v>
      </c>
      <c r="BS1022" s="19" t="str">
        <f t="shared" si="284"/>
        <v>-</v>
      </c>
      <c r="BT1022" s="19" t="str">
        <f t="shared" si="285"/>
        <v>-</v>
      </c>
      <c r="BU1022" s="19" t="str">
        <f t="shared" si="286"/>
        <v>-</v>
      </c>
      <c r="BV1022" s="19" t="str">
        <f t="shared" si="287"/>
        <v>-</v>
      </c>
      <c r="BW1022" s="19" t="str">
        <f t="shared" si="288"/>
        <v>-</v>
      </c>
      <c r="BX1022" s="19" t="str">
        <f t="shared" si="289"/>
        <v>-</v>
      </c>
      <c r="BY1022" s="19" t="str">
        <f t="shared" si="290"/>
        <v>-</v>
      </c>
      <c r="BZ1022" s="19" t="str">
        <f t="shared" si="291"/>
        <v>-</v>
      </c>
    </row>
    <row r="1023" spans="1:78">
      <c r="A1023" s="106" t="str">
        <f t="shared" si="292"/>
        <v>22.1.00.00.00.00.00</v>
      </c>
      <c r="B1023" s="106">
        <f t="shared" si="293"/>
        <v>22</v>
      </c>
      <c r="C1023" s="107" t="str">
        <f t="shared" si="294"/>
        <v>1</v>
      </c>
      <c r="D1023" s="32" t="s">
        <v>7024</v>
      </c>
      <c r="E1023" s="32" t="s">
        <v>7024</v>
      </c>
      <c r="F1023" s="32" t="s">
        <v>7024</v>
      </c>
      <c r="G1023" s="32" t="s">
        <v>7024</v>
      </c>
      <c r="H1023" s="32" t="s">
        <v>7024</v>
      </c>
      <c r="I1023" s="33"/>
      <c r="J1023" s="17" t="s">
        <v>93</v>
      </c>
      <c r="K1023" s="150" t="str">
        <f t="shared" si="295"/>
        <v>-</v>
      </c>
      <c r="L1023" s="123"/>
      <c r="M1023" s="123"/>
      <c r="N1023" s="123"/>
      <c r="O1023" s="123"/>
      <c r="P1023" s="123"/>
      <c r="Q1023" s="123"/>
      <c r="AC1023" s="50" t="str">
        <f t="shared" si="297"/>
        <v>22.1</v>
      </c>
      <c r="AD1023" s="19">
        <f t="shared" si="298"/>
        <v>1002</v>
      </c>
      <c r="AE1023" s="49" t="str">
        <f t="shared" si="296"/>
        <v>22.11002</v>
      </c>
      <c r="BD1023" s="19" t="e">
        <f>VLOOKUP(AE1023,ORGANOGRAMAES!$C$1:$N$6000,2,0)</f>
        <v>#N/A</v>
      </c>
      <c r="BE1023" s="19" t="e">
        <f>VLOOKUP(AE1023,ORGANOGRAMAES!$C$1:$N$6000,3,0)</f>
        <v>#N/A</v>
      </c>
      <c r="BF1023" s="19" t="e">
        <f>VLOOKUP(AE1023,ORGANOGRAMAES!$C$1:$N$6000,4,0)</f>
        <v>#N/A</v>
      </c>
      <c r="BG1023" s="19" t="e">
        <f>VLOOKUP(AE1023,ORGANOGRAMAES!$C$1:$N$6000,5,0)</f>
        <v>#N/A</v>
      </c>
      <c r="BH1023" s="19" t="e">
        <f>VLOOKUP(AE1023,ORGANOGRAMAES!$C$1:$N$6000,6,0)</f>
        <v>#N/A</v>
      </c>
      <c r="BI1023" s="19" t="e">
        <f>VLOOKUP(AE1023,ORGANOGRAMAES!$C$1:$N$6000,7,0)</f>
        <v>#N/A</v>
      </c>
      <c r="BJ1023" s="19" t="e">
        <f>VLOOKUP(AE1023,ORGANOGRAMAES!$C$1:$N$6000,8,0)</f>
        <v>#N/A</v>
      </c>
      <c r="BK1023" s="19" t="e">
        <f>VLOOKUP(AE1023,ORGANOGRAMAES!$C$1:$N$6000,9,0)</f>
        <v>#N/A</v>
      </c>
      <c r="BL1023" s="19" t="e">
        <f>VLOOKUP(AE1023,ORGANOGRAMAES!$C$1:$N$6000,10,0)</f>
        <v>#N/A</v>
      </c>
      <c r="BM1023" s="19" t="e">
        <f>VLOOKUP(AE1023,ORGANOGRAMAES!$C$1:$N$6000,11,0)</f>
        <v>#N/A</v>
      </c>
      <c r="BN1023" s="19" t="e">
        <f>VLOOKUP(AE1023,ORGANOGRAMAES!$C$1:$N$6000,12,0)</f>
        <v>#N/A</v>
      </c>
      <c r="BP1023" s="19" t="str">
        <f t="shared" si="281"/>
        <v>-</v>
      </c>
      <c r="BQ1023" s="19" t="str">
        <f t="shared" si="282"/>
        <v>-</v>
      </c>
      <c r="BR1023" s="19" t="str">
        <f t="shared" si="283"/>
        <v>-</v>
      </c>
      <c r="BS1023" s="19" t="str">
        <f t="shared" si="284"/>
        <v>-</v>
      </c>
      <c r="BT1023" s="19" t="str">
        <f t="shared" si="285"/>
        <v>-</v>
      </c>
      <c r="BU1023" s="19" t="str">
        <f t="shared" si="286"/>
        <v>-</v>
      </c>
      <c r="BV1023" s="19" t="str">
        <f t="shared" si="287"/>
        <v>-</v>
      </c>
      <c r="BW1023" s="19" t="str">
        <f t="shared" si="288"/>
        <v>-</v>
      </c>
      <c r="BX1023" s="19" t="str">
        <f t="shared" si="289"/>
        <v>-</v>
      </c>
      <c r="BY1023" s="19" t="str">
        <f t="shared" si="290"/>
        <v>-</v>
      </c>
      <c r="BZ1023" s="19" t="str">
        <f t="shared" si="291"/>
        <v>-</v>
      </c>
    </row>
    <row r="1024" spans="1:78">
      <c r="A1024" s="106" t="str">
        <f t="shared" si="292"/>
        <v>22.1.00.00.00.00.00</v>
      </c>
      <c r="B1024" s="106">
        <f t="shared" si="293"/>
        <v>22</v>
      </c>
      <c r="C1024" s="107" t="str">
        <f t="shared" si="294"/>
        <v>1</v>
      </c>
      <c r="D1024" s="32" t="s">
        <v>7024</v>
      </c>
      <c r="E1024" s="32" t="s">
        <v>7024</v>
      </c>
      <c r="F1024" s="32" t="s">
        <v>7024</v>
      </c>
      <c r="G1024" s="32" t="s">
        <v>7024</v>
      </c>
      <c r="H1024" s="32" t="s">
        <v>7024</v>
      </c>
      <c r="I1024" s="33"/>
      <c r="J1024" s="17" t="s">
        <v>93</v>
      </c>
      <c r="K1024" s="150" t="str">
        <f t="shared" si="295"/>
        <v>-</v>
      </c>
      <c r="L1024" s="123"/>
      <c r="M1024" s="123"/>
      <c r="N1024" s="123"/>
      <c r="O1024" s="123"/>
      <c r="P1024" s="123"/>
      <c r="Q1024" s="123"/>
      <c r="AC1024" s="50" t="str">
        <f t="shared" si="297"/>
        <v>22.1</v>
      </c>
      <c r="AD1024" s="19">
        <f t="shared" si="298"/>
        <v>1003</v>
      </c>
      <c r="AE1024" s="49" t="str">
        <f t="shared" si="296"/>
        <v>22.11003</v>
      </c>
      <c r="BD1024" s="19" t="e">
        <f>VLOOKUP(AE1024,ORGANOGRAMAES!$C$1:$N$6000,2,0)</f>
        <v>#N/A</v>
      </c>
      <c r="BE1024" s="19" t="e">
        <f>VLOOKUP(AE1024,ORGANOGRAMAES!$C$1:$N$6000,3,0)</f>
        <v>#N/A</v>
      </c>
      <c r="BF1024" s="19" t="e">
        <f>VLOOKUP(AE1024,ORGANOGRAMAES!$C$1:$N$6000,4,0)</f>
        <v>#N/A</v>
      </c>
      <c r="BG1024" s="19" t="e">
        <f>VLOOKUP(AE1024,ORGANOGRAMAES!$C$1:$N$6000,5,0)</f>
        <v>#N/A</v>
      </c>
      <c r="BH1024" s="19" t="e">
        <f>VLOOKUP(AE1024,ORGANOGRAMAES!$C$1:$N$6000,6,0)</f>
        <v>#N/A</v>
      </c>
      <c r="BI1024" s="19" t="e">
        <f>VLOOKUP(AE1024,ORGANOGRAMAES!$C$1:$N$6000,7,0)</f>
        <v>#N/A</v>
      </c>
      <c r="BJ1024" s="19" t="e">
        <f>VLOOKUP(AE1024,ORGANOGRAMAES!$C$1:$N$6000,8,0)</f>
        <v>#N/A</v>
      </c>
      <c r="BK1024" s="19" t="e">
        <f>VLOOKUP(AE1024,ORGANOGRAMAES!$C$1:$N$6000,9,0)</f>
        <v>#N/A</v>
      </c>
      <c r="BL1024" s="19" t="e">
        <f>VLOOKUP(AE1024,ORGANOGRAMAES!$C$1:$N$6000,10,0)</f>
        <v>#N/A</v>
      </c>
      <c r="BM1024" s="19" t="e">
        <f>VLOOKUP(AE1024,ORGANOGRAMAES!$C$1:$N$6000,11,0)</f>
        <v>#N/A</v>
      </c>
      <c r="BN1024" s="19" t="e">
        <f>VLOOKUP(AE1024,ORGANOGRAMAES!$C$1:$N$6000,12,0)</f>
        <v>#N/A</v>
      </c>
      <c r="BP1024" s="19" t="str">
        <f t="shared" si="281"/>
        <v>-</v>
      </c>
      <c r="BQ1024" s="19" t="str">
        <f t="shared" si="282"/>
        <v>-</v>
      </c>
      <c r="BR1024" s="19" t="str">
        <f t="shared" si="283"/>
        <v>-</v>
      </c>
      <c r="BS1024" s="19" t="str">
        <f t="shared" si="284"/>
        <v>-</v>
      </c>
      <c r="BT1024" s="19" t="str">
        <f t="shared" si="285"/>
        <v>-</v>
      </c>
      <c r="BU1024" s="19" t="str">
        <f t="shared" si="286"/>
        <v>-</v>
      </c>
      <c r="BV1024" s="19" t="str">
        <f t="shared" si="287"/>
        <v>-</v>
      </c>
      <c r="BW1024" s="19" t="str">
        <f t="shared" si="288"/>
        <v>-</v>
      </c>
      <c r="BX1024" s="19" t="str">
        <f t="shared" si="289"/>
        <v>-</v>
      </c>
      <c r="BY1024" s="19" t="str">
        <f t="shared" si="290"/>
        <v>-</v>
      </c>
      <c r="BZ1024" s="19" t="str">
        <f t="shared" si="291"/>
        <v>-</v>
      </c>
    </row>
    <row r="1025" spans="1:78">
      <c r="A1025" s="106" t="str">
        <f t="shared" si="292"/>
        <v>22.1.00.00.00.00.00</v>
      </c>
      <c r="B1025" s="106">
        <f t="shared" si="293"/>
        <v>22</v>
      </c>
      <c r="C1025" s="107" t="str">
        <f t="shared" si="294"/>
        <v>1</v>
      </c>
      <c r="D1025" s="32" t="s">
        <v>7024</v>
      </c>
      <c r="E1025" s="32" t="s">
        <v>7024</v>
      </c>
      <c r="F1025" s="32" t="s">
        <v>7024</v>
      </c>
      <c r="G1025" s="32" t="s">
        <v>7024</v>
      </c>
      <c r="H1025" s="32" t="s">
        <v>7024</v>
      </c>
      <c r="I1025" s="33"/>
      <c r="J1025" s="17" t="s">
        <v>93</v>
      </c>
      <c r="K1025" s="150" t="str">
        <f t="shared" si="295"/>
        <v>-</v>
      </c>
      <c r="L1025" s="123"/>
      <c r="M1025" s="123"/>
      <c r="N1025" s="123"/>
      <c r="O1025" s="123"/>
      <c r="P1025" s="123"/>
      <c r="Q1025" s="123"/>
      <c r="AC1025" s="50" t="str">
        <f t="shared" si="297"/>
        <v>22.1</v>
      </c>
      <c r="AD1025" s="19">
        <f t="shared" si="298"/>
        <v>1004</v>
      </c>
      <c r="AE1025" s="49" t="str">
        <f t="shared" si="296"/>
        <v>22.11004</v>
      </c>
      <c r="BD1025" s="19" t="e">
        <f>VLOOKUP(AE1025,ORGANOGRAMAES!$C$1:$N$6000,2,0)</f>
        <v>#N/A</v>
      </c>
      <c r="BE1025" s="19" t="e">
        <f>VLOOKUP(AE1025,ORGANOGRAMAES!$C$1:$N$6000,3,0)</f>
        <v>#N/A</v>
      </c>
      <c r="BF1025" s="19" t="e">
        <f>VLOOKUP(AE1025,ORGANOGRAMAES!$C$1:$N$6000,4,0)</f>
        <v>#N/A</v>
      </c>
      <c r="BG1025" s="19" t="e">
        <f>VLOOKUP(AE1025,ORGANOGRAMAES!$C$1:$N$6000,5,0)</f>
        <v>#N/A</v>
      </c>
      <c r="BH1025" s="19" t="e">
        <f>VLOOKUP(AE1025,ORGANOGRAMAES!$C$1:$N$6000,6,0)</f>
        <v>#N/A</v>
      </c>
      <c r="BI1025" s="19" t="e">
        <f>VLOOKUP(AE1025,ORGANOGRAMAES!$C$1:$N$6000,7,0)</f>
        <v>#N/A</v>
      </c>
      <c r="BJ1025" s="19" t="e">
        <f>VLOOKUP(AE1025,ORGANOGRAMAES!$C$1:$N$6000,8,0)</f>
        <v>#N/A</v>
      </c>
      <c r="BK1025" s="19" t="e">
        <f>VLOOKUP(AE1025,ORGANOGRAMAES!$C$1:$N$6000,9,0)</f>
        <v>#N/A</v>
      </c>
      <c r="BL1025" s="19" t="e">
        <f>VLOOKUP(AE1025,ORGANOGRAMAES!$C$1:$N$6000,10,0)</f>
        <v>#N/A</v>
      </c>
      <c r="BM1025" s="19" t="e">
        <f>VLOOKUP(AE1025,ORGANOGRAMAES!$C$1:$N$6000,11,0)</f>
        <v>#N/A</v>
      </c>
      <c r="BN1025" s="19" t="e">
        <f>VLOOKUP(AE1025,ORGANOGRAMAES!$C$1:$N$6000,12,0)</f>
        <v>#N/A</v>
      </c>
      <c r="BP1025" s="19" t="str">
        <f t="shared" si="281"/>
        <v>-</v>
      </c>
      <c r="BQ1025" s="19" t="str">
        <f t="shared" si="282"/>
        <v>-</v>
      </c>
      <c r="BR1025" s="19" t="str">
        <f t="shared" si="283"/>
        <v>-</v>
      </c>
      <c r="BS1025" s="19" t="str">
        <f t="shared" si="284"/>
        <v>-</v>
      </c>
      <c r="BT1025" s="19" t="str">
        <f t="shared" si="285"/>
        <v>-</v>
      </c>
      <c r="BU1025" s="19" t="str">
        <f t="shared" si="286"/>
        <v>-</v>
      </c>
      <c r="BV1025" s="19" t="str">
        <f t="shared" si="287"/>
        <v>-</v>
      </c>
      <c r="BW1025" s="19" t="str">
        <f t="shared" si="288"/>
        <v>-</v>
      </c>
      <c r="BX1025" s="19" t="str">
        <f t="shared" si="289"/>
        <v>-</v>
      </c>
      <c r="BY1025" s="19" t="str">
        <f t="shared" si="290"/>
        <v>-</v>
      </c>
      <c r="BZ1025" s="19" t="str">
        <f t="shared" si="291"/>
        <v>-</v>
      </c>
    </row>
    <row r="1026" spans="1:78">
      <c r="A1026" s="106" t="str">
        <f t="shared" si="292"/>
        <v>22.1.00.00.00.00.00</v>
      </c>
      <c r="B1026" s="106">
        <f t="shared" si="293"/>
        <v>22</v>
      </c>
      <c r="C1026" s="107" t="str">
        <f t="shared" si="294"/>
        <v>1</v>
      </c>
      <c r="D1026" s="32" t="s">
        <v>7024</v>
      </c>
      <c r="E1026" s="32" t="s">
        <v>7024</v>
      </c>
      <c r="F1026" s="32" t="s">
        <v>7024</v>
      </c>
      <c r="G1026" s="32" t="s">
        <v>7024</v>
      </c>
      <c r="H1026" s="32" t="s">
        <v>7024</v>
      </c>
      <c r="I1026" s="33"/>
      <c r="J1026" s="17" t="s">
        <v>93</v>
      </c>
      <c r="K1026" s="150" t="str">
        <f t="shared" si="295"/>
        <v>-</v>
      </c>
      <c r="L1026" s="123"/>
      <c r="M1026" s="123"/>
      <c r="N1026" s="123"/>
      <c r="O1026" s="123"/>
      <c r="P1026" s="123"/>
      <c r="Q1026" s="123"/>
      <c r="AC1026" s="50" t="str">
        <f t="shared" si="297"/>
        <v>22.1</v>
      </c>
      <c r="AD1026" s="19">
        <f t="shared" si="298"/>
        <v>1005</v>
      </c>
      <c r="AE1026" s="49" t="str">
        <f t="shared" si="296"/>
        <v>22.11005</v>
      </c>
      <c r="BD1026" s="19" t="e">
        <f>VLOOKUP(AE1026,ORGANOGRAMAES!$C$1:$N$6000,2,0)</f>
        <v>#N/A</v>
      </c>
      <c r="BE1026" s="19" t="e">
        <f>VLOOKUP(AE1026,ORGANOGRAMAES!$C$1:$N$6000,3,0)</f>
        <v>#N/A</v>
      </c>
      <c r="BF1026" s="19" t="e">
        <f>VLOOKUP(AE1026,ORGANOGRAMAES!$C$1:$N$6000,4,0)</f>
        <v>#N/A</v>
      </c>
      <c r="BG1026" s="19" t="e">
        <f>VLOOKUP(AE1026,ORGANOGRAMAES!$C$1:$N$6000,5,0)</f>
        <v>#N/A</v>
      </c>
      <c r="BH1026" s="19" t="e">
        <f>VLOOKUP(AE1026,ORGANOGRAMAES!$C$1:$N$6000,6,0)</f>
        <v>#N/A</v>
      </c>
      <c r="BI1026" s="19" t="e">
        <f>VLOOKUP(AE1026,ORGANOGRAMAES!$C$1:$N$6000,7,0)</f>
        <v>#N/A</v>
      </c>
      <c r="BJ1026" s="19" t="e">
        <f>VLOOKUP(AE1026,ORGANOGRAMAES!$C$1:$N$6000,8,0)</f>
        <v>#N/A</v>
      </c>
      <c r="BK1026" s="19" t="e">
        <f>VLOOKUP(AE1026,ORGANOGRAMAES!$C$1:$N$6000,9,0)</f>
        <v>#N/A</v>
      </c>
      <c r="BL1026" s="19" t="e">
        <f>VLOOKUP(AE1026,ORGANOGRAMAES!$C$1:$N$6000,10,0)</f>
        <v>#N/A</v>
      </c>
      <c r="BM1026" s="19" t="e">
        <f>VLOOKUP(AE1026,ORGANOGRAMAES!$C$1:$N$6000,11,0)</f>
        <v>#N/A</v>
      </c>
      <c r="BN1026" s="19" t="e">
        <f>VLOOKUP(AE1026,ORGANOGRAMAES!$C$1:$N$6000,12,0)</f>
        <v>#N/A</v>
      </c>
      <c r="BP1026" s="19" t="str">
        <f t="shared" si="281"/>
        <v>-</v>
      </c>
      <c r="BQ1026" s="19" t="str">
        <f t="shared" si="282"/>
        <v>-</v>
      </c>
      <c r="BR1026" s="19" t="str">
        <f t="shared" si="283"/>
        <v>-</v>
      </c>
      <c r="BS1026" s="19" t="str">
        <f t="shared" si="284"/>
        <v>-</v>
      </c>
      <c r="BT1026" s="19" t="str">
        <f t="shared" si="285"/>
        <v>-</v>
      </c>
      <c r="BU1026" s="19" t="str">
        <f t="shared" si="286"/>
        <v>-</v>
      </c>
      <c r="BV1026" s="19" t="str">
        <f t="shared" si="287"/>
        <v>-</v>
      </c>
      <c r="BW1026" s="19" t="str">
        <f t="shared" si="288"/>
        <v>-</v>
      </c>
      <c r="BX1026" s="19" t="str">
        <f t="shared" si="289"/>
        <v>-</v>
      </c>
      <c r="BY1026" s="19" t="str">
        <f t="shared" si="290"/>
        <v>-</v>
      </c>
      <c r="BZ1026" s="19" t="str">
        <f t="shared" si="291"/>
        <v>-</v>
      </c>
    </row>
    <row r="1027" spans="1:78">
      <c r="A1027" s="106" t="str">
        <f t="shared" si="292"/>
        <v>22.1.00.00.00.00.00</v>
      </c>
      <c r="B1027" s="106">
        <f t="shared" si="293"/>
        <v>22</v>
      </c>
      <c r="C1027" s="107" t="str">
        <f t="shared" si="294"/>
        <v>1</v>
      </c>
      <c r="D1027" s="32" t="s">
        <v>7024</v>
      </c>
      <c r="E1027" s="32" t="s">
        <v>7024</v>
      </c>
      <c r="F1027" s="32" t="s">
        <v>7024</v>
      </c>
      <c r="G1027" s="32" t="s">
        <v>7024</v>
      </c>
      <c r="H1027" s="32" t="s">
        <v>7024</v>
      </c>
      <c r="I1027" s="33"/>
      <c r="J1027" s="17" t="s">
        <v>93</v>
      </c>
      <c r="K1027" s="150" t="str">
        <f t="shared" si="295"/>
        <v>-</v>
      </c>
      <c r="L1027" s="123"/>
      <c r="M1027" s="123"/>
      <c r="N1027" s="123"/>
      <c r="O1027" s="123"/>
      <c r="P1027" s="123"/>
      <c r="Q1027" s="123"/>
      <c r="AC1027" s="50" t="str">
        <f t="shared" si="297"/>
        <v>22.1</v>
      </c>
      <c r="AD1027" s="19">
        <f t="shared" si="298"/>
        <v>1006</v>
      </c>
      <c r="AE1027" s="49" t="str">
        <f t="shared" si="296"/>
        <v>22.11006</v>
      </c>
      <c r="BD1027" s="19" t="e">
        <f>VLOOKUP(AE1027,ORGANOGRAMAES!$C$1:$N$6000,2,0)</f>
        <v>#N/A</v>
      </c>
      <c r="BE1027" s="19" t="e">
        <f>VLOOKUP(AE1027,ORGANOGRAMAES!$C$1:$N$6000,3,0)</f>
        <v>#N/A</v>
      </c>
      <c r="BF1027" s="19" t="e">
        <f>VLOOKUP(AE1027,ORGANOGRAMAES!$C$1:$N$6000,4,0)</f>
        <v>#N/A</v>
      </c>
      <c r="BG1027" s="19" t="e">
        <f>VLOOKUP(AE1027,ORGANOGRAMAES!$C$1:$N$6000,5,0)</f>
        <v>#N/A</v>
      </c>
      <c r="BH1027" s="19" t="e">
        <f>VLOOKUP(AE1027,ORGANOGRAMAES!$C$1:$N$6000,6,0)</f>
        <v>#N/A</v>
      </c>
      <c r="BI1027" s="19" t="e">
        <f>VLOOKUP(AE1027,ORGANOGRAMAES!$C$1:$N$6000,7,0)</f>
        <v>#N/A</v>
      </c>
      <c r="BJ1027" s="19" t="e">
        <f>VLOOKUP(AE1027,ORGANOGRAMAES!$C$1:$N$6000,8,0)</f>
        <v>#N/A</v>
      </c>
      <c r="BK1027" s="19" t="e">
        <f>VLOOKUP(AE1027,ORGANOGRAMAES!$C$1:$N$6000,9,0)</f>
        <v>#N/A</v>
      </c>
      <c r="BL1027" s="19" t="e">
        <f>VLOOKUP(AE1027,ORGANOGRAMAES!$C$1:$N$6000,10,0)</f>
        <v>#N/A</v>
      </c>
      <c r="BM1027" s="19" t="e">
        <f>VLOOKUP(AE1027,ORGANOGRAMAES!$C$1:$N$6000,11,0)</f>
        <v>#N/A</v>
      </c>
      <c r="BN1027" s="19" t="e">
        <f>VLOOKUP(AE1027,ORGANOGRAMAES!$C$1:$N$6000,12,0)</f>
        <v>#N/A</v>
      </c>
      <c r="BP1027" s="19" t="str">
        <f t="shared" si="281"/>
        <v>-</v>
      </c>
      <c r="BQ1027" s="19" t="str">
        <f t="shared" si="282"/>
        <v>-</v>
      </c>
      <c r="BR1027" s="19" t="str">
        <f t="shared" si="283"/>
        <v>-</v>
      </c>
      <c r="BS1027" s="19" t="str">
        <f t="shared" si="284"/>
        <v>-</v>
      </c>
      <c r="BT1027" s="19" t="str">
        <f t="shared" si="285"/>
        <v>-</v>
      </c>
      <c r="BU1027" s="19" t="str">
        <f t="shared" si="286"/>
        <v>-</v>
      </c>
      <c r="BV1027" s="19" t="str">
        <f t="shared" si="287"/>
        <v>-</v>
      </c>
      <c r="BW1027" s="19" t="str">
        <f t="shared" si="288"/>
        <v>-</v>
      </c>
      <c r="BX1027" s="19" t="str">
        <f t="shared" si="289"/>
        <v>-</v>
      </c>
      <c r="BY1027" s="19" t="str">
        <f t="shared" si="290"/>
        <v>-</v>
      </c>
      <c r="BZ1027" s="19" t="str">
        <f t="shared" si="291"/>
        <v>-</v>
      </c>
    </row>
    <row r="1028" spans="1:78">
      <c r="AC1028" s="50" t="str">
        <f t="shared" si="297"/>
        <v>22.1</v>
      </c>
      <c r="AD1028" s="19">
        <f t="shared" si="298"/>
        <v>1007</v>
      </c>
      <c r="AE1028" s="49" t="str">
        <f t="shared" si="296"/>
        <v>22.11007</v>
      </c>
      <c r="BD1028" s="19" t="e">
        <f>VLOOKUP(AE1028,ORGANOGRAMAES!$C$1:$N$6000,2,0)</f>
        <v>#N/A</v>
      </c>
      <c r="BE1028" s="19" t="e">
        <f>VLOOKUP(AE1028,ORGANOGRAMAES!$C$1:$N$6000,3,0)</f>
        <v>#N/A</v>
      </c>
      <c r="BF1028" s="19" t="e">
        <f>VLOOKUP(AE1028,ORGANOGRAMAES!$C$1:$N$6000,4,0)</f>
        <v>#N/A</v>
      </c>
      <c r="BG1028" s="19" t="e">
        <f>VLOOKUP(AE1028,ORGANOGRAMAES!$C$1:$N$6000,5,0)</f>
        <v>#N/A</v>
      </c>
      <c r="BH1028" s="19" t="e">
        <f>VLOOKUP(AE1028,ORGANOGRAMAES!$C$1:$N$6000,6,0)</f>
        <v>#N/A</v>
      </c>
      <c r="BI1028" s="19" t="e">
        <f>VLOOKUP(AE1028,ORGANOGRAMAES!$C$1:$N$6000,7,0)</f>
        <v>#N/A</v>
      </c>
      <c r="BJ1028" s="19" t="e">
        <f>VLOOKUP(AE1028,ORGANOGRAMAES!$C$1:$N$6000,8,0)</f>
        <v>#N/A</v>
      </c>
      <c r="BK1028" s="19" t="e">
        <f>VLOOKUP(AE1028,ORGANOGRAMAES!$C$1:$N$6000,9,0)</f>
        <v>#N/A</v>
      </c>
      <c r="BL1028" s="19" t="e">
        <f>VLOOKUP(AE1028,ORGANOGRAMAES!$C$1:$N$6000,10,0)</f>
        <v>#N/A</v>
      </c>
      <c r="BM1028" s="19" t="e">
        <f>VLOOKUP(AE1028,ORGANOGRAMAES!$C$1:$N$6000,11,0)</f>
        <v>#N/A</v>
      </c>
      <c r="BN1028" s="19" t="e">
        <f>VLOOKUP(AE1028,ORGANOGRAMAES!$C$1:$N$6000,12,0)</f>
        <v>#N/A</v>
      </c>
      <c r="BP1028" s="19" t="str">
        <f t="shared" si="281"/>
        <v>-</v>
      </c>
      <c r="BQ1028" s="19" t="str">
        <f t="shared" si="282"/>
        <v>-</v>
      </c>
      <c r="BR1028" s="19" t="str">
        <f t="shared" si="283"/>
        <v>-</v>
      </c>
      <c r="BS1028" s="19" t="str">
        <f t="shared" si="284"/>
        <v>-</v>
      </c>
      <c r="BT1028" s="19" t="str">
        <f t="shared" si="285"/>
        <v>-</v>
      </c>
      <c r="BU1028" s="19" t="str">
        <f t="shared" si="286"/>
        <v>-</v>
      </c>
      <c r="BV1028" s="19" t="str">
        <f t="shared" si="287"/>
        <v>-</v>
      </c>
      <c r="BW1028" s="19" t="str">
        <f t="shared" si="288"/>
        <v>-</v>
      </c>
      <c r="BX1028" s="19" t="str">
        <f t="shared" si="289"/>
        <v>-</v>
      </c>
      <c r="BY1028" s="19" t="str">
        <f t="shared" si="290"/>
        <v>-</v>
      </c>
      <c r="BZ1028" s="19" t="str">
        <f t="shared" si="291"/>
        <v>-</v>
      </c>
    </row>
    <row r="1029" spans="1:78">
      <c r="AC1029" s="50" t="str">
        <f t="shared" si="297"/>
        <v>22.1</v>
      </c>
      <c r="AD1029" s="19">
        <f t="shared" si="298"/>
        <v>1008</v>
      </c>
      <c r="AE1029" s="49" t="str">
        <f t="shared" si="296"/>
        <v>22.11008</v>
      </c>
      <c r="BD1029" s="19" t="e">
        <f>VLOOKUP(AE1029,ORGANOGRAMAES!$C$1:$N$6000,2,0)</f>
        <v>#N/A</v>
      </c>
      <c r="BE1029" s="19" t="e">
        <f>VLOOKUP(AE1029,ORGANOGRAMAES!$C$1:$N$6000,3,0)</f>
        <v>#N/A</v>
      </c>
      <c r="BF1029" s="19" t="e">
        <f>VLOOKUP(AE1029,ORGANOGRAMAES!$C$1:$N$6000,4,0)</f>
        <v>#N/A</v>
      </c>
      <c r="BG1029" s="19" t="e">
        <f>VLOOKUP(AE1029,ORGANOGRAMAES!$C$1:$N$6000,5,0)</f>
        <v>#N/A</v>
      </c>
      <c r="BH1029" s="19" t="e">
        <f>VLOOKUP(AE1029,ORGANOGRAMAES!$C$1:$N$6000,6,0)</f>
        <v>#N/A</v>
      </c>
      <c r="BI1029" s="19" t="e">
        <f>VLOOKUP(AE1029,ORGANOGRAMAES!$C$1:$N$6000,7,0)</f>
        <v>#N/A</v>
      </c>
      <c r="BJ1029" s="19" t="e">
        <f>VLOOKUP(AE1029,ORGANOGRAMAES!$C$1:$N$6000,8,0)</f>
        <v>#N/A</v>
      </c>
      <c r="BK1029" s="19" t="e">
        <f>VLOOKUP(AE1029,ORGANOGRAMAES!$C$1:$N$6000,9,0)</f>
        <v>#N/A</v>
      </c>
      <c r="BL1029" s="19" t="e">
        <f>VLOOKUP(AE1029,ORGANOGRAMAES!$C$1:$N$6000,10,0)</f>
        <v>#N/A</v>
      </c>
      <c r="BM1029" s="19" t="e">
        <f>VLOOKUP(AE1029,ORGANOGRAMAES!$C$1:$N$6000,11,0)</f>
        <v>#N/A</v>
      </c>
      <c r="BN1029" s="19" t="e">
        <f>VLOOKUP(AE1029,ORGANOGRAMAES!$C$1:$N$6000,12,0)</f>
        <v>#N/A</v>
      </c>
      <c r="BP1029" s="19" t="str">
        <f t="shared" si="281"/>
        <v>-</v>
      </c>
      <c r="BQ1029" s="19" t="str">
        <f t="shared" si="282"/>
        <v>-</v>
      </c>
      <c r="BR1029" s="19" t="str">
        <f t="shared" si="283"/>
        <v>-</v>
      </c>
      <c r="BS1029" s="19" t="str">
        <f t="shared" si="284"/>
        <v>-</v>
      </c>
      <c r="BT1029" s="19" t="str">
        <f t="shared" si="285"/>
        <v>-</v>
      </c>
      <c r="BU1029" s="19" t="str">
        <f t="shared" si="286"/>
        <v>-</v>
      </c>
      <c r="BV1029" s="19" t="str">
        <f t="shared" si="287"/>
        <v>-</v>
      </c>
      <c r="BW1029" s="19" t="str">
        <f t="shared" si="288"/>
        <v>-</v>
      </c>
      <c r="BX1029" s="19" t="str">
        <f t="shared" si="289"/>
        <v>-</v>
      </c>
      <c r="BY1029" s="19" t="str">
        <f t="shared" si="290"/>
        <v>-</v>
      </c>
      <c r="BZ1029" s="19" t="str">
        <f t="shared" si="291"/>
        <v>-</v>
      </c>
    </row>
    <row r="1030" spans="1:78">
      <c r="AC1030" s="50" t="str">
        <f t="shared" si="297"/>
        <v>22.1</v>
      </c>
      <c r="AD1030" s="19">
        <f t="shared" si="298"/>
        <v>1009</v>
      </c>
      <c r="AE1030" s="49" t="str">
        <f t="shared" si="296"/>
        <v>22.11009</v>
      </c>
      <c r="BD1030" s="19" t="e">
        <f>VLOOKUP(AE1030,ORGANOGRAMAES!$C$1:$N$6000,2,0)</f>
        <v>#N/A</v>
      </c>
      <c r="BE1030" s="19" t="e">
        <f>VLOOKUP(AE1030,ORGANOGRAMAES!$C$1:$N$6000,3,0)</f>
        <v>#N/A</v>
      </c>
      <c r="BF1030" s="19" t="e">
        <f>VLOOKUP(AE1030,ORGANOGRAMAES!$C$1:$N$6000,4,0)</f>
        <v>#N/A</v>
      </c>
      <c r="BG1030" s="19" t="e">
        <f>VLOOKUP(AE1030,ORGANOGRAMAES!$C$1:$N$6000,5,0)</f>
        <v>#N/A</v>
      </c>
      <c r="BH1030" s="19" t="e">
        <f>VLOOKUP(AE1030,ORGANOGRAMAES!$C$1:$N$6000,6,0)</f>
        <v>#N/A</v>
      </c>
      <c r="BI1030" s="19" t="e">
        <f>VLOOKUP(AE1030,ORGANOGRAMAES!$C$1:$N$6000,7,0)</f>
        <v>#N/A</v>
      </c>
      <c r="BJ1030" s="19" t="e">
        <f>VLOOKUP(AE1030,ORGANOGRAMAES!$C$1:$N$6000,8,0)</f>
        <v>#N/A</v>
      </c>
      <c r="BK1030" s="19" t="e">
        <f>VLOOKUP(AE1030,ORGANOGRAMAES!$C$1:$N$6000,9,0)</f>
        <v>#N/A</v>
      </c>
      <c r="BL1030" s="19" t="e">
        <f>VLOOKUP(AE1030,ORGANOGRAMAES!$C$1:$N$6000,10,0)</f>
        <v>#N/A</v>
      </c>
      <c r="BM1030" s="19" t="e">
        <f>VLOOKUP(AE1030,ORGANOGRAMAES!$C$1:$N$6000,11,0)</f>
        <v>#N/A</v>
      </c>
      <c r="BN1030" s="19" t="e">
        <f>VLOOKUP(AE1030,ORGANOGRAMAES!$C$1:$N$6000,12,0)</f>
        <v>#N/A</v>
      </c>
      <c r="BP1030" s="19" t="str">
        <f t="shared" si="281"/>
        <v>-</v>
      </c>
      <c r="BQ1030" s="19" t="str">
        <f t="shared" si="282"/>
        <v>-</v>
      </c>
      <c r="BR1030" s="19" t="str">
        <f t="shared" si="283"/>
        <v>-</v>
      </c>
      <c r="BS1030" s="19" t="str">
        <f t="shared" si="284"/>
        <v>-</v>
      </c>
      <c r="BT1030" s="19" t="str">
        <f t="shared" si="285"/>
        <v>-</v>
      </c>
      <c r="BU1030" s="19" t="str">
        <f t="shared" si="286"/>
        <v>-</v>
      </c>
      <c r="BV1030" s="19" t="str">
        <f t="shared" si="287"/>
        <v>-</v>
      </c>
      <c r="BW1030" s="19" t="str">
        <f t="shared" si="288"/>
        <v>-</v>
      </c>
      <c r="BX1030" s="19" t="str">
        <f t="shared" si="289"/>
        <v>-</v>
      </c>
      <c r="BY1030" s="19" t="str">
        <f t="shared" si="290"/>
        <v>-</v>
      </c>
      <c r="BZ1030" s="19" t="str">
        <f t="shared" si="291"/>
        <v>-</v>
      </c>
    </row>
    <row r="1031" spans="1:78">
      <c r="AC1031" s="50" t="str">
        <f t="shared" si="297"/>
        <v>22.1</v>
      </c>
      <c r="AD1031" s="19">
        <f t="shared" si="298"/>
        <v>1010</v>
      </c>
      <c r="AE1031" s="49" t="str">
        <f t="shared" si="296"/>
        <v>22.11010</v>
      </c>
      <c r="BD1031" s="19" t="e">
        <f>VLOOKUP(AE1031,ORGANOGRAMAES!$C$1:$N$6000,2,0)</f>
        <v>#N/A</v>
      </c>
      <c r="BE1031" s="19" t="e">
        <f>VLOOKUP(AE1031,ORGANOGRAMAES!$C$1:$N$6000,3,0)</f>
        <v>#N/A</v>
      </c>
      <c r="BF1031" s="19" t="e">
        <f>VLOOKUP(AE1031,ORGANOGRAMAES!$C$1:$N$6000,4,0)</f>
        <v>#N/A</v>
      </c>
      <c r="BG1031" s="19" t="e">
        <f>VLOOKUP(AE1031,ORGANOGRAMAES!$C$1:$N$6000,5,0)</f>
        <v>#N/A</v>
      </c>
      <c r="BH1031" s="19" t="e">
        <f>VLOOKUP(AE1031,ORGANOGRAMAES!$C$1:$N$6000,6,0)</f>
        <v>#N/A</v>
      </c>
      <c r="BI1031" s="19" t="e">
        <f>VLOOKUP(AE1031,ORGANOGRAMAES!$C$1:$N$6000,7,0)</f>
        <v>#N/A</v>
      </c>
      <c r="BJ1031" s="19" t="e">
        <f>VLOOKUP(AE1031,ORGANOGRAMAES!$C$1:$N$6000,8,0)</f>
        <v>#N/A</v>
      </c>
      <c r="BK1031" s="19" t="e">
        <f>VLOOKUP(AE1031,ORGANOGRAMAES!$C$1:$N$6000,9,0)</f>
        <v>#N/A</v>
      </c>
      <c r="BL1031" s="19" t="e">
        <f>VLOOKUP(AE1031,ORGANOGRAMAES!$C$1:$N$6000,10,0)</f>
        <v>#N/A</v>
      </c>
      <c r="BM1031" s="19" t="e">
        <f>VLOOKUP(AE1031,ORGANOGRAMAES!$C$1:$N$6000,11,0)</f>
        <v>#N/A</v>
      </c>
      <c r="BN1031" s="19" t="e">
        <f>VLOOKUP(AE1031,ORGANOGRAMAES!$C$1:$N$6000,12,0)</f>
        <v>#N/A</v>
      </c>
      <c r="BP1031" s="19" t="str">
        <f t="shared" si="281"/>
        <v>-</v>
      </c>
      <c r="BQ1031" s="19" t="str">
        <f t="shared" si="282"/>
        <v>-</v>
      </c>
      <c r="BR1031" s="19" t="str">
        <f t="shared" si="283"/>
        <v>-</v>
      </c>
      <c r="BS1031" s="19" t="str">
        <f t="shared" si="284"/>
        <v>-</v>
      </c>
      <c r="BT1031" s="19" t="str">
        <f t="shared" si="285"/>
        <v>-</v>
      </c>
      <c r="BU1031" s="19" t="str">
        <f t="shared" si="286"/>
        <v>-</v>
      </c>
      <c r="BV1031" s="19" t="str">
        <f t="shared" si="287"/>
        <v>-</v>
      </c>
      <c r="BW1031" s="19" t="str">
        <f t="shared" si="288"/>
        <v>-</v>
      </c>
      <c r="BX1031" s="19" t="str">
        <f t="shared" si="289"/>
        <v>-</v>
      </c>
      <c r="BY1031" s="19" t="str">
        <f t="shared" si="290"/>
        <v>-</v>
      </c>
      <c r="BZ1031" s="19" t="str">
        <f t="shared" si="291"/>
        <v>-</v>
      </c>
    </row>
    <row r="1032" spans="1:78">
      <c r="AC1032" s="50" t="str">
        <f t="shared" si="297"/>
        <v>22.1</v>
      </c>
      <c r="AD1032" s="19">
        <f t="shared" si="298"/>
        <v>1011</v>
      </c>
      <c r="AE1032" s="49" t="str">
        <f t="shared" si="296"/>
        <v>22.11011</v>
      </c>
    </row>
    <row r="1033" spans="1:78">
      <c r="AC1033" s="50" t="str">
        <f t="shared" si="297"/>
        <v>22.1</v>
      </c>
      <c r="AD1033" s="19">
        <f t="shared" si="298"/>
        <v>1012</v>
      </c>
      <c r="AE1033" s="49" t="str">
        <f t="shared" si="296"/>
        <v>22.11012</v>
      </c>
    </row>
  </sheetData>
  <sheetProtection algorithmName="SHA-512" hashValue="isTeeX100NFrVIOMH7lVXfE5TWAN0DaD4m00RNwgjhUKLRnRToYQJQ2VPDBPl6fy+9Nwp93zLMkYQbmnQWt+bw==" saltValue="+j8LGEfwHJQCzC8zifPk+Q==" spinCount="100000" sheet="1" selectLockedCells="1"/>
  <mergeCells count="45">
    <mergeCell ref="D6:I6"/>
    <mergeCell ref="S18:T18"/>
    <mergeCell ref="E13:H13"/>
    <mergeCell ref="E14:H14"/>
    <mergeCell ref="E15:G15"/>
    <mergeCell ref="S17:T17"/>
    <mergeCell ref="D8:E8"/>
    <mergeCell ref="AG16:AJ16"/>
    <mergeCell ref="Z16:AA16"/>
    <mergeCell ref="S96:T96"/>
    <mergeCell ref="AB12:AC12"/>
    <mergeCell ref="AD12:AE12"/>
    <mergeCell ref="S40:T40"/>
    <mergeCell ref="S45:T45"/>
    <mergeCell ref="S80:T80"/>
    <mergeCell ref="S50:T50"/>
    <mergeCell ref="S59:T59"/>
    <mergeCell ref="S83:T83"/>
    <mergeCell ref="S86:T86"/>
    <mergeCell ref="S90:T90"/>
    <mergeCell ref="S70:T70"/>
    <mergeCell ref="S76:T76"/>
    <mergeCell ref="S101:T101"/>
    <mergeCell ref="S126:T126"/>
    <mergeCell ref="S140:T140"/>
    <mergeCell ref="S146:T146"/>
    <mergeCell ref="S151:T151"/>
    <mergeCell ref="S182:T182"/>
    <mergeCell ref="S184:T184"/>
    <mergeCell ref="S187:T187"/>
    <mergeCell ref="S191:T191"/>
    <mergeCell ref="S157:T157"/>
    <mergeCell ref="S162:T162"/>
    <mergeCell ref="S171:T171"/>
    <mergeCell ref="S173:T173"/>
    <mergeCell ref="S179:T179"/>
    <mergeCell ref="AP12:AQ12"/>
    <mergeCell ref="AR12:AS12"/>
    <mergeCell ref="AT12:AU12"/>
    <mergeCell ref="AV12:AW12"/>
    <mergeCell ref="AF12:AG12"/>
    <mergeCell ref="AH12:AI12"/>
    <mergeCell ref="AJ12:AK12"/>
    <mergeCell ref="AL12:AM12"/>
    <mergeCell ref="AN12:AO12"/>
  </mergeCells>
  <phoneticPr fontId="31" type="noConversion"/>
  <conditionalFormatting sqref="A19:A1027">
    <cfRule type="expression" dxfId="22" priority="9">
      <formula>IF(J19="A",1,0)</formula>
    </cfRule>
    <cfRule type="expression" dxfId="21" priority="18">
      <formula>IF(J19="S",1,0)</formula>
    </cfRule>
  </conditionalFormatting>
  <conditionalFormatting sqref="B19:B1027">
    <cfRule type="expression" dxfId="20" priority="8">
      <formula>IF(J19="A",1,0)</formula>
    </cfRule>
    <cfRule type="expression" dxfId="19" priority="17">
      <formula>IF(J19="S",1,0)</formula>
    </cfRule>
  </conditionalFormatting>
  <conditionalFormatting sqref="C19">
    <cfRule type="expression" dxfId="18" priority="25">
      <formula>S(J19="A",1,0)</formula>
    </cfRule>
    <cfRule type="expression" dxfId="17" priority="34">
      <formula>IF(J19="S",1,0)</formula>
    </cfRule>
  </conditionalFormatting>
  <conditionalFormatting sqref="C20:C1027">
    <cfRule type="expression" dxfId="16" priority="7">
      <formula>IF(J20="A",1,0)</formula>
    </cfRule>
    <cfRule type="expression" dxfId="15" priority="16">
      <formula>IF(J20="S",1,0)</formula>
    </cfRule>
  </conditionalFormatting>
  <conditionalFormatting sqref="D19">
    <cfRule type="expression" dxfId="14" priority="24">
      <formula>IF(J19="A",1,0)</formula>
    </cfRule>
    <cfRule type="expression" dxfId="13" priority="33">
      <formula>IF(J19="S",1,0)</formula>
    </cfRule>
  </conditionalFormatting>
  <conditionalFormatting sqref="D20:D1027">
    <cfRule type="expression" dxfId="12" priority="6">
      <formula>IF(J20="A",1,0)</formula>
    </cfRule>
    <cfRule type="expression" dxfId="11" priority="15">
      <formula>IF(J20="S",1,0)</formula>
    </cfRule>
  </conditionalFormatting>
  <conditionalFormatting sqref="E19:E1027">
    <cfRule type="expression" dxfId="10" priority="5">
      <formula>IF(J19="A",1,0)</formula>
    </cfRule>
    <cfRule type="expression" dxfId="9" priority="14">
      <formula>IF(J19="S",1,0)</formula>
    </cfRule>
  </conditionalFormatting>
  <conditionalFormatting sqref="F19:F1027">
    <cfRule type="expression" dxfId="8" priority="4">
      <formula>IF(J19="A",1,0)</formula>
    </cfRule>
    <cfRule type="expression" dxfId="7" priority="13">
      <formula>IF(J19="S",1,0)</formula>
    </cfRule>
  </conditionalFormatting>
  <conditionalFormatting sqref="G19:G1027">
    <cfRule type="expression" dxfId="6" priority="3">
      <formula>IF(J19="A",1,0)</formula>
    </cfRule>
    <cfRule type="expression" dxfId="5" priority="12">
      <formula>IF(J19="S",1,0)</formula>
    </cfRule>
  </conditionalFormatting>
  <conditionalFormatting sqref="H19:H1027">
    <cfRule type="expression" dxfId="4" priority="2">
      <formula>IF(J19="A",1,0)</formula>
    </cfRule>
    <cfRule type="expression" dxfId="3" priority="11">
      <formula>IF(J19="S",1,0)</formula>
    </cfRule>
  </conditionalFormatting>
  <conditionalFormatting sqref="I19:I1027">
    <cfRule type="expression" dxfId="2" priority="1">
      <formula>IF(F19="A",1,0)</formula>
    </cfRule>
    <cfRule type="expression" dxfId="1" priority="10">
      <formula>IF(J19="S",1,0)</formula>
    </cfRule>
  </conditionalFormatting>
  <conditionalFormatting sqref="J19:K19">
    <cfRule type="expression" dxfId="0" priority="90">
      <formula>IF(S18="S",1,0)</formula>
    </cfRule>
  </conditionalFormatting>
  <pageMargins left="0.51181102362204722" right="0.51181102362204722" top="0.78740157480314965" bottom="0.78740157480314965" header="0.31496062992125984" footer="0.31496062992125984"/>
  <pageSetup paperSize="9" scale="10" orientation="portrait" r:id="rId1"/>
  <ignoredErrors>
    <ignoredError sqref="D165:H1027 D19:H19 D20:H20" numberStoredAsText="1"/>
    <ignoredError sqref="AC177:AE1033 AC66:AE173 AG51:AJ51 AC18:AE64 K19:K20 K22:K1027 C20:C1027 BP19:BZ1031 BP18:BZ18" unlockedFormula="1"/>
    <ignoredError sqref="U11" formula="1"/>
  </ignoredErrors>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N5006"/>
  <sheetViews>
    <sheetView topLeftCell="D1" workbookViewId="0">
      <pane xSplit="1" ySplit="1" topLeftCell="E14" activePane="bottomRight" state="frozen"/>
      <selection activeCell="D1" sqref="D1"/>
      <selection pane="topRight" activeCell="E1" sqref="E1"/>
      <selection pane="bottomLeft" activeCell="D2" sqref="D2"/>
      <selection pane="bottomRight" activeCell="G5" sqref="G5"/>
    </sheetView>
  </sheetViews>
  <sheetFormatPr defaultColWidth="8.88671875" defaultRowHeight="14.4"/>
  <cols>
    <col min="1" max="1" width="8.88671875" style="42"/>
    <col min="2" max="2" width="10.33203125" style="42" bestFit="1" customWidth="1"/>
    <col min="3" max="3" width="11" style="42" customWidth="1"/>
    <col min="4" max="4" width="8.88671875" style="42"/>
    <col min="5" max="5" width="20.5546875" style="42" customWidth="1"/>
    <col min="6" max="6" width="17.88671875" style="42" customWidth="1"/>
    <col min="7" max="7" width="23.33203125" style="42" customWidth="1"/>
    <col min="8" max="8" width="31.33203125" style="42" customWidth="1"/>
    <col min="9" max="9" width="20.33203125" style="42" customWidth="1"/>
    <col min="10" max="10" width="45.88671875" style="42" customWidth="1"/>
    <col min="11" max="11" width="34.6640625" style="42" customWidth="1"/>
    <col min="12" max="13" width="8.88671875" style="42"/>
    <col min="14" max="14" width="56.6640625" style="42" customWidth="1"/>
    <col min="15" max="16384" width="8.88671875" style="42"/>
  </cols>
  <sheetData>
    <row r="1" spans="1:14" ht="51">
      <c r="A1" s="35" t="s">
        <v>6990</v>
      </c>
      <c r="B1" s="35" t="s">
        <v>7298</v>
      </c>
      <c r="C1" s="35" t="s">
        <v>7299</v>
      </c>
      <c r="D1" s="36" t="s">
        <v>7012</v>
      </c>
      <c r="E1" s="37" t="s">
        <v>7013</v>
      </c>
      <c r="F1" s="38" t="s">
        <v>7014</v>
      </c>
      <c r="G1" s="37" t="s">
        <v>7015</v>
      </c>
      <c r="H1" s="37" t="s">
        <v>7011</v>
      </c>
      <c r="I1" s="38" t="s">
        <v>5</v>
      </c>
      <c r="J1" s="38" t="s">
        <v>7016</v>
      </c>
      <c r="K1" s="38" t="s">
        <v>7017</v>
      </c>
      <c r="L1" s="38" t="s">
        <v>7018</v>
      </c>
      <c r="M1" s="38" t="s">
        <v>7019</v>
      </c>
      <c r="N1" s="37" t="s">
        <v>7020</v>
      </c>
    </row>
    <row r="2" spans="1:14" ht="57.6">
      <c r="A2" s="42" t="s">
        <v>7105</v>
      </c>
      <c r="B2" s="43">
        <v>1</v>
      </c>
      <c r="C2" s="43" t="str">
        <f>+CONCATENATE(A2,B2)</f>
        <v>32.41</v>
      </c>
      <c r="D2" s="44">
        <v>3</v>
      </c>
      <c r="E2" s="45" t="s">
        <v>7300</v>
      </c>
      <c r="F2" s="45" t="s">
        <v>7301</v>
      </c>
      <c r="G2" s="45" t="s">
        <v>7104</v>
      </c>
      <c r="H2" s="46" t="s">
        <v>7302</v>
      </c>
      <c r="I2" s="45" t="s">
        <v>7303</v>
      </c>
      <c r="J2" s="46" t="s">
        <v>7304</v>
      </c>
      <c r="K2" s="46" t="s">
        <v>7305</v>
      </c>
      <c r="L2" s="45" t="s">
        <v>7306</v>
      </c>
      <c r="M2" s="45" t="s">
        <v>7307</v>
      </c>
      <c r="N2" s="42" t="str">
        <f>+CONCATENATE(F2," - ",G2," - ",H2)</f>
        <v>01011200001 - ADERES - AGENCIA DESENV MICRO
E PEQ EMP E
EMPREENDEDORISMO</v>
      </c>
    </row>
    <row r="3" spans="1:14" ht="57.6">
      <c r="A3" s="42" t="s">
        <v>7105</v>
      </c>
      <c r="B3" s="43">
        <f>+IF(A3=A2,B2+1,1)</f>
        <v>2</v>
      </c>
      <c r="C3" s="43" t="str">
        <f t="shared" ref="C3:C66" si="0">+CONCATENATE(A3,B3)</f>
        <v>32.42</v>
      </c>
      <c r="D3" s="44">
        <v>4</v>
      </c>
      <c r="E3" s="45" t="s">
        <v>7308</v>
      </c>
      <c r="F3" s="45" t="s">
        <v>7309</v>
      </c>
      <c r="G3" s="45" t="s">
        <v>7310</v>
      </c>
      <c r="H3" s="46" t="s">
        <v>7311</v>
      </c>
      <c r="I3" s="45" t="s">
        <v>7303</v>
      </c>
      <c r="J3" s="46" t="s">
        <v>7304</v>
      </c>
      <c r="K3" s="46" t="s">
        <v>7305</v>
      </c>
      <c r="L3" s="45" t="s">
        <v>7306</v>
      </c>
      <c r="M3" s="45" t="s">
        <v>7307</v>
      </c>
      <c r="N3" s="42" t="str">
        <f t="shared" ref="N3:N16" si="1">+CONCATENATE(F3," - ",G3," - ",H3)</f>
        <v>01011200002 - CONAD - CONSELHO DE
ADMINISTRACAO</v>
      </c>
    </row>
    <row r="4" spans="1:14" ht="57.6">
      <c r="A4" s="42" t="s">
        <v>7105</v>
      </c>
      <c r="B4" s="43">
        <f t="shared" ref="B4:B67" si="2">+IF(A4=A3,B3+1,1)</f>
        <v>3</v>
      </c>
      <c r="C4" s="43" t="str">
        <f t="shared" si="0"/>
        <v>32.43</v>
      </c>
      <c r="D4" s="44">
        <v>4</v>
      </c>
      <c r="E4" s="45" t="s">
        <v>7312</v>
      </c>
      <c r="F4" s="45" t="s">
        <v>7313</v>
      </c>
      <c r="G4" s="45" t="s">
        <v>7314</v>
      </c>
      <c r="H4" s="46" t="s">
        <v>7315</v>
      </c>
      <c r="I4" s="45" t="s">
        <v>7303</v>
      </c>
      <c r="J4" s="46" t="s">
        <v>7304</v>
      </c>
      <c r="K4" s="46" t="s">
        <v>7305</v>
      </c>
      <c r="L4" s="45" t="s">
        <v>7306</v>
      </c>
      <c r="M4" s="45" t="s">
        <v>7307</v>
      </c>
      <c r="N4" s="42" t="str">
        <f t="shared" si="1"/>
        <v>01045500001 - GAF - GERENCIA
ADMINISTRATIVA E
FINANCEIRA</v>
      </c>
    </row>
    <row r="5" spans="1:14" ht="57.6">
      <c r="A5" s="42" t="s">
        <v>7105</v>
      </c>
      <c r="B5" s="43">
        <f t="shared" si="2"/>
        <v>4</v>
      </c>
      <c r="C5" s="43" t="str">
        <f t="shared" si="0"/>
        <v>32.44</v>
      </c>
      <c r="D5" s="44">
        <v>5</v>
      </c>
      <c r="E5" s="45" t="s">
        <v>7316</v>
      </c>
      <c r="F5" s="45" t="s">
        <v>7317</v>
      </c>
      <c r="G5" s="45" t="s">
        <v>7318</v>
      </c>
      <c r="H5" s="46" t="s">
        <v>7319</v>
      </c>
      <c r="I5" s="45" t="s">
        <v>7303</v>
      </c>
      <c r="J5" s="46" t="s">
        <v>7304</v>
      </c>
      <c r="K5" s="46" t="s">
        <v>7305</v>
      </c>
      <c r="L5" s="45" t="s">
        <v>7306</v>
      </c>
      <c r="M5" s="45" t="s">
        <v>7307</v>
      </c>
      <c r="N5" s="42" t="str">
        <f t="shared" si="1"/>
        <v>01045500011 - GCPRH - GRUPO DE CONTROLE,
PLANEJAMENTO E
RECURSOS HUMANOS</v>
      </c>
    </row>
    <row r="6" spans="1:14" ht="57.6">
      <c r="A6" s="42" t="s">
        <v>7105</v>
      </c>
      <c r="B6" s="43">
        <f t="shared" si="2"/>
        <v>5</v>
      </c>
      <c r="C6" s="43" t="str">
        <f t="shared" si="0"/>
        <v>32.45</v>
      </c>
      <c r="D6" s="44">
        <v>5</v>
      </c>
      <c r="E6" s="45" t="s">
        <v>7320</v>
      </c>
      <c r="F6" s="45" t="s">
        <v>7321</v>
      </c>
      <c r="G6" s="45" t="s">
        <v>7322</v>
      </c>
      <c r="H6" s="46" t="s">
        <v>7323</v>
      </c>
      <c r="I6" s="45" t="s">
        <v>7303</v>
      </c>
      <c r="J6" s="46" t="s">
        <v>7304</v>
      </c>
      <c r="K6" s="46" t="s">
        <v>7305</v>
      </c>
      <c r="L6" s="45" t="s">
        <v>7306</v>
      </c>
      <c r="M6" s="45" t="s">
        <v>7307</v>
      </c>
      <c r="N6" s="42" t="str">
        <f t="shared" si="1"/>
        <v>01045500012 - GCFO - GRUPO CONTABIL,
FINANCEIRO E
ORCAMENTARIO</v>
      </c>
    </row>
    <row r="7" spans="1:14" ht="57.6">
      <c r="A7" s="42" t="s">
        <v>7105</v>
      </c>
      <c r="B7" s="43">
        <f t="shared" si="2"/>
        <v>6</v>
      </c>
      <c r="C7" s="43" t="str">
        <f t="shared" si="0"/>
        <v>32.46</v>
      </c>
      <c r="D7" s="44">
        <v>5</v>
      </c>
      <c r="E7" s="45" t="s">
        <v>7324</v>
      </c>
      <c r="F7" s="45" t="s">
        <v>7325</v>
      </c>
      <c r="G7" s="45" t="s">
        <v>7326</v>
      </c>
      <c r="H7" s="45" t="s">
        <v>7327</v>
      </c>
      <c r="I7" s="45" t="s">
        <v>7303</v>
      </c>
      <c r="J7" s="46" t="s">
        <v>7304</v>
      </c>
      <c r="K7" s="46" t="s">
        <v>7305</v>
      </c>
      <c r="L7" s="45" t="s">
        <v>7306</v>
      </c>
      <c r="M7" s="45" t="s">
        <v>7307</v>
      </c>
      <c r="N7" s="42" t="str">
        <f t="shared" si="1"/>
        <v>01045500013 - GA - GRUPO ADMINISTRATIVO</v>
      </c>
    </row>
    <row r="8" spans="1:14" ht="57.6">
      <c r="A8" s="42" t="s">
        <v>7105</v>
      </c>
      <c r="B8" s="43">
        <f t="shared" si="2"/>
        <v>7</v>
      </c>
      <c r="C8" s="43" t="str">
        <f t="shared" si="0"/>
        <v>32.47</v>
      </c>
      <c r="D8" s="44">
        <v>4</v>
      </c>
      <c r="E8" s="45" t="s">
        <v>7328</v>
      </c>
      <c r="F8" s="45" t="s">
        <v>7329</v>
      </c>
      <c r="G8" s="45" t="s">
        <v>7330</v>
      </c>
      <c r="H8" s="45" t="s">
        <v>7331</v>
      </c>
      <c r="I8" s="45" t="s">
        <v>7303</v>
      </c>
      <c r="J8" s="46" t="s">
        <v>7304</v>
      </c>
      <c r="K8" s="46" t="s">
        <v>7305</v>
      </c>
      <c r="L8" s="45" t="s">
        <v>7306</v>
      </c>
      <c r="M8" s="45" t="s">
        <v>7307</v>
      </c>
      <c r="N8" s="42" t="str">
        <f t="shared" si="1"/>
        <v>01022000001 - ASESPE - ASSESSORIA ESPECIAL</v>
      </c>
    </row>
    <row r="9" spans="1:14" ht="57.6">
      <c r="A9" s="42" t="s">
        <v>7105</v>
      </c>
      <c r="B9" s="43">
        <f t="shared" si="2"/>
        <v>8</v>
      </c>
      <c r="C9" s="43" t="str">
        <f t="shared" si="0"/>
        <v>32.48</v>
      </c>
      <c r="D9" s="44">
        <v>4</v>
      </c>
      <c r="E9" s="45" t="s">
        <v>7332</v>
      </c>
      <c r="F9" s="45" t="s">
        <v>7333</v>
      </c>
      <c r="G9" s="45" t="s">
        <v>7334</v>
      </c>
      <c r="H9" s="46" t="s">
        <v>7335</v>
      </c>
      <c r="I9" s="45" t="s">
        <v>7303</v>
      </c>
      <c r="J9" s="46" t="s">
        <v>7304</v>
      </c>
      <c r="K9" s="46" t="s">
        <v>7305</v>
      </c>
      <c r="L9" s="45" t="s">
        <v>7306</v>
      </c>
      <c r="M9" s="45" t="s">
        <v>7307</v>
      </c>
      <c r="N9" s="42" t="str">
        <f t="shared" si="1"/>
        <v>01033900004 - DIPROE - DIRETOR DE PROJETOS
ESPECIAIS</v>
      </c>
    </row>
    <row r="10" spans="1:14" ht="57.6">
      <c r="A10" s="42" t="s">
        <v>7105</v>
      </c>
      <c r="B10" s="43">
        <f t="shared" si="2"/>
        <v>9</v>
      </c>
      <c r="C10" s="43" t="str">
        <f t="shared" si="0"/>
        <v>32.49</v>
      </c>
      <c r="D10" s="44">
        <v>4</v>
      </c>
      <c r="E10" s="45" t="s">
        <v>7336</v>
      </c>
      <c r="F10" s="45" t="s">
        <v>7337</v>
      </c>
      <c r="G10" s="45" t="s">
        <v>7338</v>
      </c>
      <c r="H10" s="45" t="s">
        <v>7339</v>
      </c>
      <c r="I10" s="45" t="s">
        <v>7303</v>
      </c>
      <c r="J10" s="46" t="s">
        <v>7304</v>
      </c>
      <c r="K10" s="46" t="s">
        <v>7305</v>
      </c>
      <c r="L10" s="45" t="s">
        <v>7306</v>
      </c>
      <c r="M10" s="45" t="s">
        <v>7307</v>
      </c>
      <c r="N10" s="42" t="str">
        <f t="shared" si="1"/>
        <v>01022000003 - ASJUR - ASSESSORIA JURIDICA</v>
      </c>
    </row>
    <row r="11" spans="1:14" ht="57.6">
      <c r="A11" s="42" t="s">
        <v>7105</v>
      </c>
      <c r="B11" s="43">
        <f t="shared" si="2"/>
        <v>10</v>
      </c>
      <c r="C11" s="43" t="str">
        <f t="shared" si="0"/>
        <v>32.410</v>
      </c>
      <c r="D11" s="44">
        <v>4</v>
      </c>
      <c r="E11" s="45" t="s">
        <v>7340</v>
      </c>
      <c r="F11" s="45" t="s">
        <v>7341</v>
      </c>
      <c r="G11" s="45" t="s">
        <v>7342</v>
      </c>
      <c r="H11" s="45" t="s">
        <v>7343</v>
      </c>
      <c r="I11" s="45" t="s">
        <v>7303</v>
      </c>
      <c r="J11" s="46" t="s">
        <v>7304</v>
      </c>
      <c r="K11" s="46" t="s">
        <v>7305</v>
      </c>
      <c r="L11" s="45" t="s">
        <v>7306</v>
      </c>
      <c r="M11" s="45" t="s">
        <v>7307</v>
      </c>
      <c r="N11" s="42" t="str">
        <f t="shared" si="1"/>
        <v>01022000004 - SECEXE - SECRETARIA EXECUTIVA</v>
      </c>
    </row>
    <row r="12" spans="1:14" ht="57.6">
      <c r="A12" s="42" t="s">
        <v>7105</v>
      </c>
      <c r="B12" s="43">
        <f t="shared" si="2"/>
        <v>11</v>
      </c>
      <c r="C12" s="43" t="str">
        <f t="shared" si="0"/>
        <v>32.411</v>
      </c>
      <c r="D12" s="44">
        <v>4</v>
      </c>
      <c r="E12" s="45" t="s">
        <v>7344</v>
      </c>
      <c r="F12" s="45" t="s">
        <v>7345</v>
      </c>
      <c r="G12" s="45" t="s">
        <v>7346</v>
      </c>
      <c r="H12" s="45" t="s">
        <v>7347</v>
      </c>
      <c r="I12" s="45" t="s">
        <v>7303</v>
      </c>
      <c r="J12" s="46" t="s">
        <v>7304</v>
      </c>
      <c r="K12" s="46" t="s">
        <v>7305</v>
      </c>
      <c r="L12" s="45" t="s">
        <v>7306</v>
      </c>
      <c r="M12" s="45" t="s">
        <v>7307</v>
      </c>
      <c r="N12" s="42" t="str">
        <f t="shared" si="1"/>
        <v>01033900002 - DIRTEC - DIRETOR TECNICO</v>
      </c>
    </row>
    <row r="13" spans="1:14" ht="57.6">
      <c r="A13" s="42" t="s">
        <v>7105</v>
      </c>
      <c r="B13" s="43">
        <f t="shared" si="2"/>
        <v>12</v>
      </c>
      <c r="C13" s="43" t="str">
        <f t="shared" si="0"/>
        <v>32.412</v>
      </c>
      <c r="D13" s="44">
        <v>5</v>
      </c>
      <c r="E13" s="45" t="s">
        <v>7348</v>
      </c>
      <c r="F13" s="45" t="s">
        <v>7349</v>
      </c>
      <c r="G13" s="45" t="s">
        <v>7350</v>
      </c>
      <c r="H13" s="46" t="s">
        <v>7351</v>
      </c>
      <c r="I13" s="45" t="s">
        <v>7303</v>
      </c>
      <c r="J13" s="46" t="s">
        <v>7304</v>
      </c>
      <c r="K13" s="46" t="s">
        <v>7305</v>
      </c>
      <c r="L13" s="45" t="s">
        <v>7306</v>
      </c>
      <c r="M13" s="45" t="s">
        <v>7307</v>
      </c>
      <c r="N13" s="42" t="str">
        <f t="shared" si="1"/>
        <v>01045500008 - GIR - GERENCIA DE
INTEGRACAO REGIONAL</v>
      </c>
    </row>
    <row r="14" spans="1:14" ht="57.6">
      <c r="A14" s="42" t="s">
        <v>7105</v>
      </c>
      <c r="B14" s="43">
        <f t="shared" si="2"/>
        <v>13</v>
      </c>
      <c r="C14" s="43" t="str">
        <f t="shared" si="0"/>
        <v>32.413</v>
      </c>
      <c r="D14" s="44">
        <v>5</v>
      </c>
      <c r="E14" s="45" t="s">
        <v>7352</v>
      </c>
      <c r="F14" s="45" t="s">
        <v>7353</v>
      </c>
      <c r="G14" s="45" t="s">
        <v>7354</v>
      </c>
      <c r="H14" s="46" t="s">
        <v>7355</v>
      </c>
      <c r="I14" s="45" t="s">
        <v>7303</v>
      </c>
      <c r="J14" s="46" t="s">
        <v>7304</v>
      </c>
      <c r="K14" s="46" t="s">
        <v>7305</v>
      </c>
      <c r="L14" s="45" t="s">
        <v>7306</v>
      </c>
      <c r="M14" s="45" t="s">
        <v>7307</v>
      </c>
      <c r="N14" s="42" t="str">
        <f t="shared" si="1"/>
        <v>01045500016 - GAC - GERENCIA DE
ARTESANATO CAPIXABA</v>
      </c>
    </row>
    <row r="15" spans="1:14" ht="57.6">
      <c r="A15" s="42" t="s">
        <v>7105</v>
      </c>
      <c r="B15" s="43">
        <f t="shared" si="2"/>
        <v>14</v>
      </c>
      <c r="C15" s="43" t="str">
        <f t="shared" si="0"/>
        <v>32.414</v>
      </c>
      <c r="D15" s="44">
        <v>5</v>
      </c>
      <c r="E15" s="45" t="s">
        <v>7356</v>
      </c>
      <c r="F15" s="45" t="s">
        <v>7357</v>
      </c>
      <c r="G15" s="45" t="s">
        <v>7358</v>
      </c>
      <c r="H15" s="46" t="s">
        <v>7359</v>
      </c>
      <c r="I15" s="45" t="s">
        <v>7303</v>
      </c>
      <c r="J15" s="46" t="s">
        <v>7304</v>
      </c>
      <c r="K15" s="46" t="s">
        <v>7305</v>
      </c>
      <c r="L15" s="45" t="s">
        <v>7306</v>
      </c>
      <c r="M15" s="45" t="s">
        <v>7307</v>
      </c>
      <c r="N15" s="42" t="str">
        <f t="shared" si="1"/>
        <v>01045500010 - GEMPE - GERENCIA DE MICRO E
PEQUENAS EMPRESAS</v>
      </c>
    </row>
    <row r="16" spans="1:14" ht="57.6">
      <c r="A16" s="42" t="s">
        <v>7105</v>
      </c>
      <c r="B16" s="43">
        <f t="shared" si="2"/>
        <v>15</v>
      </c>
      <c r="C16" s="43" t="str">
        <f t="shared" si="0"/>
        <v>32.415</v>
      </c>
      <c r="D16" s="44">
        <v>5</v>
      </c>
      <c r="E16" s="45" t="s">
        <v>7360</v>
      </c>
      <c r="F16" s="45" t="s">
        <v>7361</v>
      </c>
      <c r="G16" s="45" t="s">
        <v>7362</v>
      </c>
      <c r="H16" s="46" t="s">
        <v>7363</v>
      </c>
      <c r="I16" s="45" t="s">
        <v>7303</v>
      </c>
      <c r="J16" s="46" t="s">
        <v>7304</v>
      </c>
      <c r="K16" s="46" t="s">
        <v>7305</v>
      </c>
      <c r="L16" s="45" t="s">
        <v>7306</v>
      </c>
      <c r="M16" s="45" t="s">
        <v>7307</v>
      </c>
      <c r="N16" s="42" t="str">
        <f t="shared" si="1"/>
        <v>01045500014 - GESOL - GERENCIA DE ECONOMIA
SOLIDÁRIA E
MICROCRÉDITO</v>
      </c>
    </row>
    <row r="17" spans="1:13" ht="72">
      <c r="A17" s="42" t="s">
        <v>7151</v>
      </c>
      <c r="B17" s="43">
        <f t="shared" si="2"/>
        <v>1</v>
      </c>
      <c r="C17" s="43" t="str">
        <f t="shared" si="0"/>
        <v>41.31</v>
      </c>
      <c r="D17" s="44">
        <v>3</v>
      </c>
      <c r="E17" s="45" t="s">
        <v>7300</v>
      </c>
      <c r="F17" s="45" t="s">
        <v>7301</v>
      </c>
      <c r="G17" s="45" t="s">
        <v>7364</v>
      </c>
      <c r="H17" s="45" t="s">
        <v>7365</v>
      </c>
      <c r="I17" s="45" t="s">
        <v>7366</v>
      </c>
      <c r="J17" s="46" t="s">
        <v>7367</v>
      </c>
      <c r="K17" s="46" t="s">
        <v>7368</v>
      </c>
      <c r="L17" s="45" t="s">
        <v>7306</v>
      </c>
      <c r="M17" s="45" t="s">
        <v>7307</v>
      </c>
    </row>
    <row r="18" spans="1:13" ht="72">
      <c r="A18" s="42" t="s">
        <v>7151</v>
      </c>
      <c r="B18" s="43">
        <f t="shared" si="2"/>
        <v>2</v>
      </c>
      <c r="C18" s="43" t="str">
        <f t="shared" si="0"/>
        <v>41.32</v>
      </c>
      <c r="D18" s="44">
        <v>4</v>
      </c>
      <c r="E18" s="45" t="s">
        <v>7340</v>
      </c>
      <c r="F18" s="45" t="s">
        <v>7341</v>
      </c>
      <c r="G18" s="45" t="s">
        <v>7369</v>
      </c>
      <c r="H18" s="45" t="s">
        <v>7331</v>
      </c>
      <c r="I18" s="45" t="s">
        <v>7366</v>
      </c>
      <c r="J18" s="46" t="s">
        <v>7367</v>
      </c>
      <c r="K18" s="46" t="s">
        <v>7368</v>
      </c>
      <c r="L18" s="45" t="s">
        <v>7306</v>
      </c>
      <c r="M18" s="45" t="s">
        <v>7307</v>
      </c>
    </row>
    <row r="19" spans="1:13" ht="72">
      <c r="A19" s="42" t="s">
        <v>7151</v>
      </c>
      <c r="B19" s="43">
        <f t="shared" si="2"/>
        <v>3</v>
      </c>
      <c r="C19" s="43" t="str">
        <f t="shared" si="0"/>
        <v>41.33</v>
      </c>
      <c r="D19" s="44">
        <v>4</v>
      </c>
      <c r="E19" s="45" t="s">
        <v>7344</v>
      </c>
      <c r="F19" s="45" t="s">
        <v>7345</v>
      </c>
      <c r="G19" s="45" t="s">
        <v>7370</v>
      </c>
      <c r="H19" s="46" t="s">
        <v>7371</v>
      </c>
      <c r="I19" s="45" t="s">
        <v>7366</v>
      </c>
      <c r="J19" s="46" t="s">
        <v>7367</v>
      </c>
      <c r="K19" s="46" t="s">
        <v>7368</v>
      </c>
      <c r="L19" s="45" t="s">
        <v>7306</v>
      </c>
      <c r="M19" s="45" t="s">
        <v>7307</v>
      </c>
    </row>
    <row r="20" spans="1:13" ht="72">
      <c r="A20" s="42" t="s">
        <v>7151</v>
      </c>
      <c r="B20" s="43">
        <f t="shared" si="2"/>
        <v>4</v>
      </c>
      <c r="C20" s="43" t="str">
        <f t="shared" si="0"/>
        <v>41.34</v>
      </c>
      <c r="D20" s="44">
        <v>5</v>
      </c>
      <c r="E20" s="45" t="s">
        <v>7372</v>
      </c>
      <c r="F20" s="45" t="s">
        <v>7373</v>
      </c>
      <c r="G20" s="45" t="s">
        <v>7374</v>
      </c>
      <c r="H20" s="46" t="s">
        <v>7375</v>
      </c>
      <c r="I20" s="45" t="s">
        <v>7366</v>
      </c>
      <c r="J20" s="46" t="s">
        <v>7367</v>
      </c>
      <c r="K20" s="46" t="s">
        <v>7368</v>
      </c>
      <c r="L20" s="45" t="s">
        <v>7306</v>
      </c>
      <c r="M20" s="45" t="s">
        <v>7307</v>
      </c>
    </row>
    <row r="21" spans="1:13" ht="72">
      <c r="A21" s="42" t="s">
        <v>7151</v>
      </c>
      <c r="B21" s="43">
        <f t="shared" si="2"/>
        <v>5</v>
      </c>
      <c r="C21" s="43" t="str">
        <f t="shared" si="0"/>
        <v>41.35</v>
      </c>
      <c r="D21" s="44">
        <v>6</v>
      </c>
      <c r="E21" s="45" t="s">
        <v>7376</v>
      </c>
      <c r="F21" s="45" t="s">
        <v>7377</v>
      </c>
      <c r="G21" s="45" t="s">
        <v>7378</v>
      </c>
      <c r="H21" s="46" t="s">
        <v>7379</v>
      </c>
      <c r="I21" s="45" t="s">
        <v>7366</v>
      </c>
      <c r="J21" s="46" t="s">
        <v>7367</v>
      </c>
      <c r="K21" s="46" t="s">
        <v>7368</v>
      </c>
      <c r="L21" s="45" t="s">
        <v>7306</v>
      </c>
      <c r="M21" s="45" t="s">
        <v>7307</v>
      </c>
    </row>
    <row r="22" spans="1:13" ht="72">
      <c r="A22" s="42" t="s">
        <v>7151</v>
      </c>
      <c r="B22" s="43">
        <f t="shared" si="2"/>
        <v>6</v>
      </c>
      <c r="C22" s="43" t="str">
        <f t="shared" si="0"/>
        <v>41.36</v>
      </c>
      <c r="D22" s="44">
        <v>6</v>
      </c>
      <c r="E22" s="45" t="s">
        <v>7380</v>
      </c>
      <c r="F22" s="45" t="s">
        <v>7381</v>
      </c>
      <c r="G22" s="45" t="s">
        <v>7382</v>
      </c>
      <c r="H22" s="46" t="s">
        <v>7383</v>
      </c>
      <c r="I22" s="45" t="s">
        <v>7366</v>
      </c>
      <c r="J22" s="46" t="s">
        <v>7367</v>
      </c>
      <c r="K22" s="46" t="s">
        <v>7368</v>
      </c>
      <c r="L22" s="45" t="s">
        <v>7306</v>
      </c>
      <c r="M22" s="45" t="s">
        <v>7307</v>
      </c>
    </row>
    <row r="23" spans="1:13" ht="72">
      <c r="A23" s="42" t="s">
        <v>7151</v>
      </c>
      <c r="B23" s="43">
        <f t="shared" si="2"/>
        <v>7</v>
      </c>
      <c r="C23" s="43" t="str">
        <f t="shared" si="0"/>
        <v>41.37</v>
      </c>
      <c r="D23" s="44">
        <v>6</v>
      </c>
      <c r="E23" s="45" t="s">
        <v>7384</v>
      </c>
      <c r="F23" s="45" t="s">
        <v>7385</v>
      </c>
      <c r="G23" s="45" t="s">
        <v>7386</v>
      </c>
      <c r="H23" s="46" t="s">
        <v>7387</v>
      </c>
      <c r="I23" s="45" t="s">
        <v>7366</v>
      </c>
      <c r="J23" s="46" t="s">
        <v>7367</v>
      </c>
      <c r="K23" s="46" t="s">
        <v>7368</v>
      </c>
      <c r="L23" s="45" t="s">
        <v>7306</v>
      </c>
      <c r="M23" s="45" t="s">
        <v>7307</v>
      </c>
    </row>
    <row r="24" spans="1:13" ht="72">
      <c r="A24" s="42" t="s">
        <v>7151</v>
      </c>
      <c r="B24" s="43">
        <f t="shared" si="2"/>
        <v>8</v>
      </c>
      <c r="C24" s="43" t="str">
        <f t="shared" si="0"/>
        <v>41.38</v>
      </c>
      <c r="D24" s="44">
        <v>5</v>
      </c>
      <c r="E24" s="45" t="s">
        <v>7348</v>
      </c>
      <c r="F24" s="45" t="s">
        <v>7349</v>
      </c>
      <c r="G24" s="45" t="s">
        <v>7388</v>
      </c>
      <c r="H24" s="46" t="s">
        <v>7389</v>
      </c>
      <c r="I24" s="45" t="s">
        <v>7366</v>
      </c>
      <c r="J24" s="46" t="s">
        <v>7367</v>
      </c>
      <c r="K24" s="46" t="s">
        <v>7368</v>
      </c>
      <c r="L24" s="45" t="s">
        <v>7306</v>
      </c>
      <c r="M24" s="45" t="s">
        <v>7307</v>
      </c>
    </row>
    <row r="25" spans="1:13" ht="72">
      <c r="A25" s="42" t="s">
        <v>7151</v>
      </c>
      <c r="B25" s="43">
        <f t="shared" si="2"/>
        <v>9</v>
      </c>
      <c r="C25" s="43" t="str">
        <f t="shared" si="0"/>
        <v>41.39</v>
      </c>
      <c r="D25" s="44">
        <v>6</v>
      </c>
      <c r="E25" s="45" t="s">
        <v>7390</v>
      </c>
      <c r="F25" s="45" t="s">
        <v>7391</v>
      </c>
      <c r="G25" s="45" t="s">
        <v>7392</v>
      </c>
      <c r="H25" s="46" t="s">
        <v>7393</v>
      </c>
      <c r="I25" s="45" t="s">
        <v>7366</v>
      </c>
      <c r="J25" s="46" t="s">
        <v>7367</v>
      </c>
      <c r="K25" s="46" t="s">
        <v>7368</v>
      </c>
      <c r="L25" s="45" t="s">
        <v>7306</v>
      </c>
      <c r="M25" s="45" t="s">
        <v>7307</v>
      </c>
    </row>
    <row r="26" spans="1:13" ht="72">
      <c r="A26" s="42" t="s">
        <v>7151</v>
      </c>
      <c r="B26" s="43">
        <f t="shared" si="2"/>
        <v>10</v>
      </c>
      <c r="C26" s="43" t="str">
        <f t="shared" si="0"/>
        <v>41.310</v>
      </c>
      <c r="D26" s="44">
        <v>5</v>
      </c>
      <c r="E26" s="45" t="s">
        <v>7394</v>
      </c>
      <c r="F26" s="45" t="s">
        <v>7395</v>
      </c>
      <c r="G26" s="45" t="s">
        <v>7396</v>
      </c>
      <c r="H26" s="46" t="s">
        <v>7397</v>
      </c>
      <c r="I26" s="45" t="s">
        <v>7366</v>
      </c>
      <c r="J26" s="46" t="s">
        <v>7367</v>
      </c>
      <c r="K26" s="46" t="s">
        <v>7368</v>
      </c>
      <c r="L26" s="45" t="s">
        <v>7306</v>
      </c>
      <c r="M26" s="45" t="s">
        <v>7307</v>
      </c>
    </row>
    <row r="27" spans="1:13" ht="72">
      <c r="A27" s="42" t="s">
        <v>7151</v>
      </c>
      <c r="B27" s="43">
        <f t="shared" si="2"/>
        <v>11</v>
      </c>
      <c r="C27" s="43" t="str">
        <f t="shared" si="0"/>
        <v>41.311</v>
      </c>
      <c r="D27" s="44">
        <v>6</v>
      </c>
      <c r="E27" s="45" t="s">
        <v>7398</v>
      </c>
      <c r="F27" s="45" t="s">
        <v>7399</v>
      </c>
      <c r="G27" s="45" t="s">
        <v>7400</v>
      </c>
      <c r="H27" s="46" t="s">
        <v>7401</v>
      </c>
      <c r="I27" s="45" t="s">
        <v>7366</v>
      </c>
      <c r="J27" s="46" t="s">
        <v>7367</v>
      </c>
      <c r="K27" s="46" t="s">
        <v>7368</v>
      </c>
      <c r="L27" s="45" t="s">
        <v>7306</v>
      </c>
      <c r="M27" s="45" t="s">
        <v>7307</v>
      </c>
    </row>
    <row r="28" spans="1:13" ht="72">
      <c r="A28" s="42" t="s">
        <v>7151</v>
      </c>
      <c r="B28" s="43">
        <f t="shared" si="2"/>
        <v>12</v>
      </c>
      <c r="C28" s="43" t="str">
        <f t="shared" si="0"/>
        <v>41.312</v>
      </c>
      <c r="D28" s="44">
        <v>6</v>
      </c>
      <c r="E28" s="45" t="s">
        <v>7402</v>
      </c>
      <c r="F28" s="45" t="s">
        <v>7403</v>
      </c>
      <c r="G28" s="45" t="s">
        <v>7404</v>
      </c>
      <c r="H28" s="46" t="s">
        <v>7405</v>
      </c>
      <c r="I28" s="45" t="s">
        <v>7366</v>
      </c>
      <c r="J28" s="46" t="s">
        <v>7367</v>
      </c>
      <c r="K28" s="46" t="s">
        <v>7368</v>
      </c>
      <c r="L28" s="45" t="s">
        <v>7306</v>
      </c>
      <c r="M28" s="45" t="s">
        <v>7307</v>
      </c>
    </row>
    <row r="29" spans="1:13" ht="72">
      <c r="A29" s="42" t="s">
        <v>7151</v>
      </c>
      <c r="B29" s="43">
        <f t="shared" si="2"/>
        <v>13</v>
      </c>
      <c r="C29" s="43" t="str">
        <f t="shared" si="0"/>
        <v>41.313</v>
      </c>
      <c r="D29" s="44">
        <v>6</v>
      </c>
      <c r="E29" s="45" t="s">
        <v>7406</v>
      </c>
      <c r="F29" s="45" t="s">
        <v>7407</v>
      </c>
      <c r="G29" s="45" t="s">
        <v>7408</v>
      </c>
      <c r="H29" s="46" t="s">
        <v>7409</v>
      </c>
      <c r="I29" s="45" t="s">
        <v>7366</v>
      </c>
      <c r="J29" s="46" t="s">
        <v>7367</v>
      </c>
      <c r="K29" s="46" t="s">
        <v>7368</v>
      </c>
      <c r="L29" s="45" t="s">
        <v>7306</v>
      </c>
      <c r="M29" s="45" t="s">
        <v>7307</v>
      </c>
    </row>
    <row r="30" spans="1:13" ht="72">
      <c r="A30" s="42" t="s">
        <v>7151</v>
      </c>
      <c r="B30" s="43">
        <f t="shared" si="2"/>
        <v>14</v>
      </c>
      <c r="C30" s="43" t="str">
        <f t="shared" si="0"/>
        <v>41.314</v>
      </c>
      <c r="D30" s="44">
        <v>5</v>
      </c>
      <c r="E30" s="45" t="s">
        <v>7410</v>
      </c>
      <c r="F30" s="45" t="s">
        <v>7411</v>
      </c>
      <c r="G30" s="45" t="s">
        <v>7412</v>
      </c>
      <c r="H30" s="46" t="s">
        <v>7413</v>
      </c>
      <c r="I30" s="45" t="s">
        <v>7366</v>
      </c>
      <c r="J30" s="46" t="s">
        <v>7367</v>
      </c>
      <c r="K30" s="46" t="s">
        <v>7368</v>
      </c>
      <c r="L30" s="45" t="s">
        <v>7306</v>
      </c>
      <c r="M30" s="45" t="s">
        <v>7307</v>
      </c>
    </row>
    <row r="31" spans="1:13" ht="72">
      <c r="A31" s="42" t="s">
        <v>7151</v>
      </c>
      <c r="B31" s="43">
        <f t="shared" si="2"/>
        <v>15</v>
      </c>
      <c r="C31" s="43" t="str">
        <f t="shared" si="0"/>
        <v>41.315</v>
      </c>
      <c r="D31" s="44">
        <v>4</v>
      </c>
      <c r="E31" s="45" t="s">
        <v>7336</v>
      </c>
      <c r="F31" s="45" t="s">
        <v>7337</v>
      </c>
      <c r="G31" s="45" t="s">
        <v>7414</v>
      </c>
      <c r="H31" s="45" t="s">
        <v>7339</v>
      </c>
      <c r="I31" s="45" t="s">
        <v>7366</v>
      </c>
      <c r="J31" s="46" t="s">
        <v>7367</v>
      </c>
      <c r="K31" s="46" t="s">
        <v>7368</v>
      </c>
      <c r="L31" s="45" t="s">
        <v>7306</v>
      </c>
      <c r="M31" s="45" t="s">
        <v>7307</v>
      </c>
    </row>
    <row r="32" spans="1:13" ht="72">
      <c r="A32" s="42" t="s">
        <v>7151</v>
      </c>
      <c r="B32" s="43">
        <f t="shared" si="2"/>
        <v>16</v>
      </c>
      <c r="C32" s="43" t="str">
        <f t="shared" si="0"/>
        <v>41.316</v>
      </c>
      <c r="D32" s="44">
        <v>4</v>
      </c>
      <c r="E32" s="45" t="s">
        <v>7308</v>
      </c>
      <c r="F32" s="45" t="s">
        <v>7309</v>
      </c>
      <c r="G32" s="45" t="s">
        <v>7415</v>
      </c>
      <c r="H32" s="46" t="s">
        <v>7311</v>
      </c>
      <c r="I32" s="45" t="s">
        <v>7366</v>
      </c>
      <c r="J32" s="46" t="s">
        <v>7367</v>
      </c>
      <c r="K32" s="46" t="s">
        <v>7368</v>
      </c>
      <c r="L32" s="45" t="s">
        <v>7306</v>
      </c>
      <c r="M32" s="45" t="s">
        <v>7307</v>
      </c>
    </row>
    <row r="33" spans="1:13" ht="72">
      <c r="A33" s="42" t="s">
        <v>7151</v>
      </c>
      <c r="B33" s="43">
        <f t="shared" si="2"/>
        <v>17</v>
      </c>
      <c r="C33" s="43" t="str">
        <f t="shared" si="0"/>
        <v>41.317</v>
      </c>
      <c r="D33" s="44">
        <v>4</v>
      </c>
      <c r="E33" s="45" t="s">
        <v>7328</v>
      </c>
      <c r="F33" s="45" t="s">
        <v>7329</v>
      </c>
      <c r="G33" s="45" t="s">
        <v>7416</v>
      </c>
      <c r="H33" s="46" t="s">
        <v>7417</v>
      </c>
      <c r="I33" s="45" t="s">
        <v>7366</v>
      </c>
      <c r="J33" s="46" t="s">
        <v>7367</v>
      </c>
      <c r="K33" s="46" t="s">
        <v>7368</v>
      </c>
      <c r="L33" s="45" t="s">
        <v>7306</v>
      </c>
      <c r="M33" s="45" t="s">
        <v>7307</v>
      </c>
    </row>
    <row r="34" spans="1:13" ht="72">
      <c r="A34" s="42" t="s">
        <v>7151</v>
      </c>
      <c r="B34" s="43">
        <f t="shared" si="2"/>
        <v>18</v>
      </c>
      <c r="C34" s="43" t="str">
        <f t="shared" si="0"/>
        <v>41.318</v>
      </c>
      <c r="D34" s="44">
        <v>4</v>
      </c>
      <c r="E34" s="45" t="s">
        <v>7418</v>
      </c>
      <c r="F34" s="45" t="s">
        <v>7419</v>
      </c>
      <c r="G34" s="45" t="s">
        <v>7420</v>
      </c>
      <c r="H34" s="46" t="s">
        <v>7421</v>
      </c>
      <c r="I34" s="45" t="s">
        <v>7366</v>
      </c>
      <c r="J34" s="46" t="s">
        <v>7367</v>
      </c>
      <c r="K34" s="46" t="s">
        <v>7368</v>
      </c>
      <c r="L34" s="45" t="s">
        <v>7306</v>
      </c>
      <c r="M34" s="45" t="s">
        <v>7307</v>
      </c>
    </row>
    <row r="35" spans="1:13" ht="72">
      <c r="A35" s="42" t="s">
        <v>7151</v>
      </c>
      <c r="B35" s="43">
        <f t="shared" si="2"/>
        <v>19</v>
      </c>
      <c r="C35" s="43" t="str">
        <f t="shared" si="0"/>
        <v>41.319</v>
      </c>
      <c r="D35" s="44">
        <v>5</v>
      </c>
      <c r="E35" s="45" t="s">
        <v>7422</v>
      </c>
      <c r="F35" s="45" t="s">
        <v>7423</v>
      </c>
      <c r="G35" s="45" t="s">
        <v>7424</v>
      </c>
      <c r="H35" s="46" t="s">
        <v>7425</v>
      </c>
      <c r="I35" s="45" t="s">
        <v>7366</v>
      </c>
      <c r="J35" s="46" t="s">
        <v>7367</v>
      </c>
      <c r="K35" s="46" t="s">
        <v>7368</v>
      </c>
      <c r="L35" s="45" t="s">
        <v>7306</v>
      </c>
      <c r="M35" s="45" t="s">
        <v>7307</v>
      </c>
    </row>
    <row r="36" spans="1:13" ht="72">
      <c r="A36" s="42" t="s">
        <v>7151</v>
      </c>
      <c r="B36" s="43">
        <f t="shared" si="2"/>
        <v>20</v>
      </c>
      <c r="C36" s="43" t="str">
        <f t="shared" si="0"/>
        <v>41.320</v>
      </c>
      <c r="D36" s="44">
        <v>5</v>
      </c>
      <c r="E36" s="45" t="s">
        <v>7426</v>
      </c>
      <c r="F36" s="45" t="s">
        <v>7313</v>
      </c>
      <c r="G36" s="45" t="s">
        <v>7427</v>
      </c>
      <c r="H36" s="46" t="s">
        <v>7428</v>
      </c>
      <c r="I36" s="45" t="s">
        <v>7366</v>
      </c>
      <c r="J36" s="46" t="s">
        <v>7367</v>
      </c>
      <c r="K36" s="46" t="s">
        <v>7368</v>
      </c>
      <c r="L36" s="45" t="s">
        <v>7306</v>
      </c>
      <c r="M36" s="45" t="s">
        <v>7307</v>
      </c>
    </row>
    <row r="37" spans="1:13" ht="57.6">
      <c r="A37" s="42" t="s">
        <v>7142</v>
      </c>
      <c r="B37" s="43">
        <f t="shared" si="2"/>
        <v>1</v>
      </c>
      <c r="C37" s="43" t="str">
        <f t="shared" si="0"/>
        <v>40.21</v>
      </c>
      <c r="D37" s="44">
        <v>3</v>
      </c>
      <c r="E37" s="45" t="s">
        <v>7429</v>
      </c>
      <c r="F37" s="45" t="s">
        <v>7430</v>
      </c>
      <c r="G37" s="45" t="s">
        <v>7141</v>
      </c>
      <c r="H37" s="46" t="s">
        <v>7431</v>
      </c>
      <c r="I37" s="45" t="s">
        <v>7432</v>
      </c>
      <c r="J37" s="46" t="s">
        <v>7433</v>
      </c>
      <c r="K37" s="46" t="s">
        <v>7434</v>
      </c>
      <c r="L37" s="45" t="s">
        <v>7306</v>
      </c>
      <c r="M37" s="45" t="s">
        <v>7307</v>
      </c>
    </row>
    <row r="38" spans="1:13" ht="57.6">
      <c r="A38" s="42" t="s">
        <v>7142</v>
      </c>
      <c r="B38" s="43">
        <f t="shared" si="2"/>
        <v>2</v>
      </c>
      <c r="C38" s="43" t="str">
        <f t="shared" si="0"/>
        <v>40.22</v>
      </c>
      <c r="D38" s="44">
        <v>4</v>
      </c>
      <c r="E38" s="45" t="s">
        <v>7435</v>
      </c>
      <c r="F38" s="45" t="s">
        <v>7436</v>
      </c>
      <c r="G38" s="45" t="s">
        <v>7437</v>
      </c>
      <c r="H38" s="45" t="s">
        <v>7438</v>
      </c>
      <c r="I38" s="45" t="s">
        <v>7432</v>
      </c>
      <c r="J38" s="46" t="s">
        <v>7433</v>
      </c>
      <c r="K38" s="46" t="s">
        <v>7434</v>
      </c>
      <c r="L38" s="45" t="s">
        <v>7306</v>
      </c>
      <c r="M38" s="45" t="s">
        <v>7307</v>
      </c>
    </row>
    <row r="39" spans="1:13" ht="57.6">
      <c r="A39" s="42" t="s">
        <v>7142</v>
      </c>
      <c r="B39" s="43">
        <f t="shared" si="2"/>
        <v>3</v>
      </c>
      <c r="C39" s="43" t="str">
        <f t="shared" si="0"/>
        <v>40.23</v>
      </c>
      <c r="D39" s="44">
        <v>4</v>
      </c>
      <c r="E39" s="45" t="s">
        <v>7439</v>
      </c>
      <c r="F39" s="45" t="s">
        <v>7440</v>
      </c>
      <c r="G39" s="45" t="s">
        <v>7441</v>
      </c>
      <c r="H39" s="46" t="s">
        <v>7442</v>
      </c>
      <c r="I39" s="45" t="s">
        <v>7432</v>
      </c>
      <c r="J39" s="46" t="s">
        <v>7433</v>
      </c>
      <c r="K39" s="46" t="s">
        <v>7434</v>
      </c>
      <c r="L39" s="45" t="s">
        <v>7306</v>
      </c>
      <c r="M39" s="45" t="s">
        <v>7307</v>
      </c>
    </row>
    <row r="40" spans="1:13" ht="57.6">
      <c r="A40" s="42" t="s">
        <v>7142</v>
      </c>
      <c r="B40" s="43">
        <f t="shared" si="2"/>
        <v>4</v>
      </c>
      <c r="C40" s="43" t="str">
        <f t="shared" si="0"/>
        <v>40.24</v>
      </c>
      <c r="D40" s="44">
        <v>5</v>
      </c>
      <c r="E40" s="45" t="s">
        <v>7443</v>
      </c>
      <c r="F40" s="45" t="s">
        <v>7444</v>
      </c>
      <c r="G40" s="45" t="s">
        <v>7445</v>
      </c>
      <c r="H40" s="46" t="s">
        <v>7446</v>
      </c>
      <c r="I40" s="45" t="s">
        <v>7432</v>
      </c>
      <c r="J40" s="46" t="s">
        <v>7433</v>
      </c>
      <c r="K40" s="46" t="s">
        <v>7434</v>
      </c>
      <c r="L40" s="45" t="s">
        <v>7306</v>
      </c>
      <c r="M40" s="45" t="s">
        <v>7307</v>
      </c>
    </row>
    <row r="41" spans="1:13" ht="57.6">
      <c r="A41" s="42" t="s">
        <v>7142</v>
      </c>
      <c r="B41" s="43">
        <f t="shared" si="2"/>
        <v>5</v>
      </c>
      <c r="C41" s="43" t="str">
        <f t="shared" si="0"/>
        <v>40.25</v>
      </c>
      <c r="D41" s="44">
        <v>5</v>
      </c>
      <c r="E41" s="45" t="s">
        <v>7447</v>
      </c>
      <c r="F41" s="45" t="s">
        <v>7448</v>
      </c>
      <c r="G41" s="45" t="s">
        <v>7449</v>
      </c>
      <c r="H41" s="46" t="s">
        <v>7450</v>
      </c>
      <c r="I41" s="45" t="s">
        <v>7432</v>
      </c>
      <c r="J41" s="46" t="s">
        <v>7433</v>
      </c>
      <c r="K41" s="46" t="s">
        <v>7434</v>
      </c>
      <c r="L41" s="45" t="s">
        <v>7306</v>
      </c>
      <c r="M41" s="45" t="s">
        <v>7307</v>
      </c>
    </row>
    <row r="42" spans="1:13" ht="57.6">
      <c r="A42" s="42" t="s">
        <v>7142</v>
      </c>
      <c r="B42" s="43">
        <f t="shared" si="2"/>
        <v>6</v>
      </c>
      <c r="C42" s="43" t="str">
        <f t="shared" si="0"/>
        <v>40.26</v>
      </c>
      <c r="D42" s="44">
        <v>5</v>
      </c>
      <c r="E42" s="45" t="s">
        <v>7451</v>
      </c>
      <c r="F42" s="45" t="s">
        <v>7452</v>
      </c>
      <c r="G42" s="45" t="s">
        <v>7453</v>
      </c>
      <c r="H42" s="46" t="s">
        <v>7454</v>
      </c>
      <c r="I42" s="45" t="s">
        <v>7432</v>
      </c>
      <c r="J42" s="46" t="s">
        <v>7433</v>
      </c>
      <c r="K42" s="46" t="s">
        <v>7434</v>
      </c>
      <c r="L42" s="45" t="s">
        <v>7306</v>
      </c>
      <c r="M42" s="45" t="s">
        <v>7307</v>
      </c>
    </row>
    <row r="43" spans="1:13" ht="57.6">
      <c r="A43" s="42" t="s">
        <v>7142</v>
      </c>
      <c r="B43" s="43">
        <f t="shared" si="2"/>
        <v>7</v>
      </c>
      <c r="C43" s="43" t="str">
        <f t="shared" si="0"/>
        <v>40.27</v>
      </c>
      <c r="D43" s="44">
        <v>5</v>
      </c>
      <c r="E43" s="45" t="s">
        <v>7455</v>
      </c>
      <c r="F43" s="45" t="s">
        <v>7456</v>
      </c>
      <c r="G43" s="45" t="s">
        <v>7457</v>
      </c>
      <c r="H43" s="46" t="s">
        <v>7458</v>
      </c>
      <c r="I43" s="45" t="s">
        <v>7432</v>
      </c>
      <c r="J43" s="46" t="s">
        <v>7433</v>
      </c>
      <c r="K43" s="46" t="s">
        <v>7434</v>
      </c>
      <c r="L43" s="45" t="s">
        <v>7306</v>
      </c>
      <c r="M43" s="45" t="s">
        <v>7307</v>
      </c>
    </row>
    <row r="44" spans="1:13" ht="57.6">
      <c r="A44" s="42" t="s">
        <v>7142</v>
      </c>
      <c r="B44" s="43">
        <f t="shared" si="2"/>
        <v>8</v>
      </c>
      <c r="C44" s="43" t="str">
        <f t="shared" si="0"/>
        <v>40.28</v>
      </c>
      <c r="D44" s="44">
        <v>5</v>
      </c>
      <c r="E44" s="45" t="s">
        <v>7459</v>
      </c>
      <c r="F44" s="45" t="s">
        <v>7460</v>
      </c>
      <c r="G44" s="45" t="s">
        <v>7461</v>
      </c>
      <c r="H44" s="46" t="s">
        <v>7462</v>
      </c>
      <c r="I44" s="45" t="s">
        <v>7432</v>
      </c>
      <c r="J44" s="46" t="s">
        <v>7433</v>
      </c>
      <c r="K44" s="46" t="s">
        <v>7434</v>
      </c>
      <c r="L44" s="45" t="s">
        <v>7306</v>
      </c>
      <c r="M44" s="45" t="s">
        <v>7307</v>
      </c>
    </row>
    <row r="45" spans="1:13" ht="57.6">
      <c r="A45" s="42" t="s">
        <v>7142</v>
      </c>
      <c r="B45" s="43">
        <f t="shared" si="2"/>
        <v>9</v>
      </c>
      <c r="C45" s="43" t="str">
        <f t="shared" si="0"/>
        <v>40.29</v>
      </c>
      <c r="D45" s="44">
        <v>5</v>
      </c>
      <c r="E45" s="45" t="s">
        <v>7463</v>
      </c>
      <c r="F45" s="45" t="s">
        <v>7464</v>
      </c>
      <c r="G45" s="45" t="s">
        <v>7465</v>
      </c>
      <c r="H45" s="46" t="s">
        <v>7466</v>
      </c>
      <c r="I45" s="45" t="s">
        <v>7432</v>
      </c>
      <c r="J45" s="46" t="s">
        <v>7433</v>
      </c>
      <c r="K45" s="46" t="s">
        <v>7434</v>
      </c>
      <c r="L45" s="45" t="s">
        <v>7306</v>
      </c>
      <c r="M45" s="45" t="s">
        <v>7307</v>
      </c>
    </row>
    <row r="46" spans="1:13" ht="57.6">
      <c r="A46" s="42" t="s">
        <v>7142</v>
      </c>
      <c r="B46" s="43">
        <f t="shared" si="2"/>
        <v>10</v>
      </c>
      <c r="C46" s="43" t="str">
        <f t="shared" si="0"/>
        <v>40.210</v>
      </c>
      <c r="D46" s="44">
        <v>5</v>
      </c>
      <c r="E46" s="45" t="s">
        <v>7467</v>
      </c>
      <c r="F46" s="45" t="s">
        <v>7468</v>
      </c>
      <c r="G46" s="45" t="s">
        <v>7469</v>
      </c>
      <c r="H46" s="46" t="s">
        <v>7470</v>
      </c>
      <c r="I46" s="45" t="s">
        <v>7432</v>
      </c>
      <c r="J46" s="46" t="s">
        <v>7433</v>
      </c>
      <c r="K46" s="46" t="s">
        <v>7434</v>
      </c>
      <c r="L46" s="45" t="s">
        <v>7306</v>
      </c>
      <c r="M46" s="45" t="s">
        <v>7307</v>
      </c>
    </row>
    <row r="47" spans="1:13" ht="57.6">
      <c r="A47" s="42" t="s">
        <v>7142</v>
      </c>
      <c r="B47" s="43">
        <f t="shared" si="2"/>
        <v>11</v>
      </c>
      <c r="C47" s="43" t="str">
        <f t="shared" si="0"/>
        <v>40.211</v>
      </c>
      <c r="D47" s="44">
        <v>5</v>
      </c>
      <c r="E47" s="45" t="s">
        <v>7471</v>
      </c>
      <c r="F47" s="45" t="s">
        <v>7472</v>
      </c>
      <c r="G47" s="45" t="s">
        <v>7473</v>
      </c>
      <c r="H47" s="46" t="s">
        <v>7474</v>
      </c>
      <c r="I47" s="45" t="s">
        <v>7432</v>
      </c>
      <c r="J47" s="46" t="s">
        <v>7433</v>
      </c>
      <c r="K47" s="46" t="s">
        <v>7434</v>
      </c>
      <c r="L47" s="45" t="s">
        <v>7306</v>
      </c>
      <c r="M47" s="45" t="s">
        <v>7307</v>
      </c>
    </row>
    <row r="48" spans="1:13" ht="57.6">
      <c r="A48" s="42" t="s">
        <v>7142</v>
      </c>
      <c r="B48" s="43">
        <f t="shared" si="2"/>
        <v>12</v>
      </c>
      <c r="C48" s="43" t="str">
        <f t="shared" si="0"/>
        <v>40.212</v>
      </c>
      <c r="D48" s="44">
        <v>5</v>
      </c>
      <c r="E48" s="45" t="s">
        <v>7475</v>
      </c>
      <c r="F48" s="45" t="s">
        <v>7476</v>
      </c>
      <c r="G48" s="45" t="s">
        <v>7477</v>
      </c>
      <c r="H48" s="46" t="s">
        <v>7478</v>
      </c>
      <c r="I48" s="45" t="s">
        <v>7432</v>
      </c>
      <c r="J48" s="46" t="s">
        <v>7433</v>
      </c>
      <c r="K48" s="46" t="s">
        <v>7434</v>
      </c>
      <c r="L48" s="45" t="s">
        <v>7306</v>
      </c>
      <c r="M48" s="45" t="s">
        <v>7307</v>
      </c>
    </row>
    <row r="49" spans="1:13" ht="57.6">
      <c r="A49" s="42" t="s">
        <v>7111</v>
      </c>
      <c r="B49" s="43">
        <f t="shared" si="2"/>
        <v>1</v>
      </c>
      <c r="C49" s="43" t="str">
        <f t="shared" si="0"/>
        <v>32.61</v>
      </c>
      <c r="D49" s="44">
        <v>3</v>
      </c>
      <c r="E49" s="45" t="s">
        <v>7300</v>
      </c>
      <c r="F49" s="45" t="s">
        <v>7301</v>
      </c>
      <c r="G49" s="45" t="s">
        <v>7110</v>
      </c>
      <c r="H49" s="46" t="s">
        <v>7479</v>
      </c>
      <c r="I49" s="45" t="s">
        <v>7480</v>
      </c>
      <c r="J49" s="46" t="s">
        <v>7481</v>
      </c>
      <c r="K49" s="46" t="s">
        <v>7481</v>
      </c>
      <c r="L49" s="45" t="s">
        <v>7306</v>
      </c>
      <c r="M49" s="45" t="s">
        <v>7307</v>
      </c>
    </row>
    <row r="50" spans="1:13" ht="57.6">
      <c r="A50" s="42" t="s">
        <v>7111</v>
      </c>
      <c r="B50" s="43">
        <f t="shared" si="2"/>
        <v>2</v>
      </c>
      <c r="C50" s="43" t="str">
        <f t="shared" si="0"/>
        <v>32.62</v>
      </c>
      <c r="D50" s="44">
        <v>4</v>
      </c>
      <c r="E50" s="45" t="s">
        <v>7482</v>
      </c>
      <c r="F50" s="45" t="s">
        <v>7483</v>
      </c>
      <c r="G50" s="45" t="s">
        <v>7484</v>
      </c>
      <c r="H50" s="45" t="s">
        <v>7485</v>
      </c>
      <c r="I50" s="45" t="s">
        <v>7480</v>
      </c>
      <c r="J50" s="46" t="s">
        <v>7481</v>
      </c>
      <c r="K50" s="46" t="s">
        <v>7481</v>
      </c>
      <c r="L50" s="45" t="s">
        <v>7306</v>
      </c>
      <c r="M50" s="45" t="s">
        <v>7307</v>
      </c>
    </row>
    <row r="51" spans="1:13" ht="57.6">
      <c r="A51" s="42" t="s">
        <v>7111</v>
      </c>
      <c r="B51" s="43">
        <f t="shared" si="2"/>
        <v>3</v>
      </c>
      <c r="C51" s="43" t="str">
        <f t="shared" si="0"/>
        <v>32.63</v>
      </c>
      <c r="D51" s="44">
        <v>4</v>
      </c>
      <c r="E51" s="45" t="s">
        <v>7486</v>
      </c>
      <c r="F51" s="45" t="s">
        <v>7487</v>
      </c>
      <c r="G51" s="45" t="s">
        <v>7488</v>
      </c>
      <c r="H51" s="46" t="s">
        <v>7489</v>
      </c>
      <c r="I51" s="45" t="s">
        <v>7480</v>
      </c>
      <c r="J51" s="46" t="s">
        <v>7481</v>
      </c>
      <c r="K51" s="46" t="s">
        <v>7481</v>
      </c>
      <c r="L51" s="45" t="s">
        <v>7306</v>
      </c>
      <c r="M51" s="45" t="s">
        <v>7307</v>
      </c>
    </row>
    <row r="52" spans="1:13" ht="57.6">
      <c r="A52" s="42" t="s">
        <v>7111</v>
      </c>
      <c r="B52" s="43">
        <f t="shared" si="2"/>
        <v>4</v>
      </c>
      <c r="C52" s="43" t="str">
        <f t="shared" si="0"/>
        <v>32.64</v>
      </c>
      <c r="D52" s="44">
        <v>5</v>
      </c>
      <c r="E52" s="45" t="s">
        <v>7422</v>
      </c>
      <c r="F52" s="45" t="s">
        <v>7423</v>
      </c>
      <c r="G52" s="45" t="s">
        <v>7490</v>
      </c>
      <c r="H52" s="46" t="s">
        <v>7491</v>
      </c>
      <c r="I52" s="45" t="s">
        <v>7480</v>
      </c>
      <c r="J52" s="46" t="s">
        <v>7481</v>
      </c>
      <c r="K52" s="46" t="s">
        <v>7481</v>
      </c>
      <c r="L52" s="45" t="s">
        <v>7306</v>
      </c>
      <c r="M52" s="45" t="s">
        <v>7307</v>
      </c>
    </row>
    <row r="53" spans="1:13" ht="57.6">
      <c r="A53" s="42" t="s">
        <v>7111</v>
      </c>
      <c r="B53" s="43">
        <f t="shared" si="2"/>
        <v>5</v>
      </c>
      <c r="C53" s="43" t="str">
        <f t="shared" si="0"/>
        <v>32.65</v>
      </c>
      <c r="D53" s="44">
        <v>4</v>
      </c>
      <c r="E53" s="45" t="s">
        <v>7308</v>
      </c>
      <c r="F53" s="45" t="s">
        <v>7309</v>
      </c>
      <c r="G53" s="45" t="s">
        <v>7492</v>
      </c>
      <c r="H53" s="45" t="s">
        <v>7493</v>
      </c>
      <c r="I53" s="45" t="s">
        <v>7480</v>
      </c>
      <c r="J53" s="46" t="s">
        <v>7481</v>
      </c>
      <c r="K53" s="46" t="s">
        <v>7481</v>
      </c>
      <c r="L53" s="45" t="s">
        <v>7306</v>
      </c>
      <c r="M53" s="45" t="s">
        <v>7307</v>
      </c>
    </row>
    <row r="54" spans="1:13" ht="57.6">
      <c r="A54" s="42" t="s">
        <v>7111</v>
      </c>
      <c r="B54" s="43">
        <f t="shared" si="2"/>
        <v>6</v>
      </c>
      <c r="C54" s="43" t="str">
        <f t="shared" si="0"/>
        <v>32.66</v>
      </c>
      <c r="D54" s="44">
        <v>4</v>
      </c>
      <c r="E54" s="45" t="s">
        <v>7336</v>
      </c>
      <c r="F54" s="45" t="s">
        <v>7337</v>
      </c>
      <c r="G54" s="45" t="s">
        <v>1367</v>
      </c>
      <c r="H54" s="45" t="s">
        <v>7494</v>
      </c>
      <c r="I54" s="45" t="s">
        <v>7480</v>
      </c>
      <c r="J54" s="46" t="s">
        <v>7481</v>
      </c>
      <c r="K54" s="46" t="s">
        <v>7481</v>
      </c>
      <c r="L54" s="45" t="s">
        <v>7306</v>
      </c>
      <c r="M54" s="45" t="s">
        <v>7307</v>
      </c>
    </row>
    <row r="55" spans="1:13" ht="57.6">
      <c r="A55" s="42" t="s">
        <v>7111</v>
      </c>
      <c r="B55" s="43">
        <f t="shared" si="2"/>
        <v>7</v>
      </c>
      <c r="C55" s="43" t="str">
        <f t="shared" si="0"/>
        <v>32.67</v>
      </c>
      <c r="D55" s="44">
        <v>4</v>
      </c>
      <c r="E55" s="45" t="s">
        <v>7344</v>
      </c>
      <c r="F55" s="45" t="s">
        <v>7345</v>
      </c>
      <c r="G55" s="45" t="s">
        <v>7495</v>
      </c>
      <c r="H55" s="46" t="s">
        <v>7421</v>
      </c>
      <c r="I55" s="45" t="s">
        <v>7480</v>
      </c>
      <c r="J55" s="46" t="s">
        <v>7481</v>
      </c>
      <c r="K55" s="46" t="s">
        <v>7481</v>
      </c>
      <c r="L55" s="45" t="s">
        <v>7306</v>
      </c>
      <c r="M55" s="45" t="s">
        <v>7307</v>
      </c>
    </row>
    <row r="56" spans="1:13" ht="57.6">
      <c r="A56" s="42" t="s">
        <v>7111</v>
      </c>
      <c r="B56" s="43">
        <f t="shared" si="2"/>
        <v>8</v>
      </c>
      <c r="C56" s="43" t="str">
        <f t="shared" si="0"/>
        <v>32.68</v>
      </c>
      <c r="D56" s="44">
        <v>4</v>
      </c>
      <c r="E56" s="45" t="s">
        <v>7418</v>
      </c>
      <c r="F56" s="45" t="s">
        <v>7419</v>
      </c>
      <c r="G56" s="45" t="s">
        <v>7496</v>
      </c>
      <c r="H56" s="46" t="s">
        <v>7497</v>
      </c>
      <c r="I56" s="45" t="s">
        <v>7480</v>
      </c>
      <c r="J56" s="46" t="s">
        <v>7481</v>
      </c>
      <c r="K56" s="46" t="s">
        <v>7481</v>
      </c>
      <c r="L56" s="45" t="s">
        <v>7306</v>
      </c>
      <c r="M56" s="45" t="s">
        <v>7307</v>
      </c>
    </row>
    <row r="57" spans="1:13" ht="57.6">
      <c r="A57" s="42" t="s">
        <v>7111</v>
      </c>
      <c r="B57" s="43">
        <f t="shared" si="2"/>
        <v>9</v>
      </c>
      <c r="C57" s="43" t="str">
        <f t="shared" si="0"/>
        <v>32.69</v>
      </c>
      <c r="D57" s="44">
        <v>5</v>
      </c>
      <c r="E57" s="45" t="s">
        <v>7372</v>
      </c>
      <c r="F57" s="45" t="s">
        <v>7373</v>
      </c>
      <c r="G57" s="45" t="s">
        <v>7498</v>
      </c>
      <c r="H57" s="46" t="s">
        <v>7499</v>
      </c>
      <c r="I57" s="45" t="s">
        <v>7480</v>
      </c>
      <c r="J57" s="46" t="s">
        <v>7481</v>
      </c>
      <c r="K57" s="46" t="s">
        <v>7481</v>
      </c>
      <c r="L57" s="45" t="s">
        <v>7306</v>
      </c>
      <c r="M57" s="45" t="s">
        <v>7307</v>
      </c>
    </row>
    <row r="58" spans="1:13" ht="57.6">
      <c r="A58" s="42" t="s">
        <v>7111</v>
      </c>
      <c r="B58" s="43">
        <f t="shared" si="2"/>
        <v>10</v>
      </c>
      <c r="C58" s="43" t="str">
        <f t="shared" si="0"/>
        <v>32.610</v>
      </c>
      <c r="D58" s="44">
        <v>5</v>
      </c>
      <c r="E58" s="45" t="s">
        <v>7500</v>
      </c>
      <c r="F58" s="45" t="s">
        <v>7501</v>
      </c>
      <c r="G58" s="45" t="s">
        <v>7502</v>
      </c>
      <c r="H58" s="46" t="s">
        <v>7503</v>
      </c>
      <c r="I58" s="45" t="s">
        <v>7480</v>
      </c>
      <c r="J58" s="46" t="s">
        <v>7481</v>
      </c>
      <c r="K58" s="46" t="s">
        <v>7481</v>
      </c>
      <c r="L58" s="45" t="s">
        <v>7306</v>
      </c>
      <c r="M58" s="45" t="s">
        <v>7307</v>
      </c>
    </row>
    <row r="59" spans="1:13" ht="57.6">
      <c r="A59" s="42" t="s">
        <v>7111</v>
      </c>
      <c r="B59" s="43">
        <f t="shared" si="2"/>
        <v>11</v>
      </c>
      <c r="C59" s="43" t="str">
        <f t="shared" si="0"/>
        <v>32.611</v>
      </c>
      <c r="D59" s="44">
        <v>4</v>
      </c>
      <c r="E59" s="45" t="s">
        <v>7504</v>
      </c>
      <c r="F59" s="45" t="s">
        <v>7505</v>
      </c>
      <c r="G59" s="45" t="s">
        <v>7506</v>
      </c>
      <c r="H59" s="45" t="s">
        <v>7507</v>
      </c>
      <c r="I59" s="45" t="s">
        <v>7480</v>
      </c>
      <c r="J59" s="46" t="s">
        <v>7481</v>
      </c>
      <c r="K59" s="46" t="s">
        <v>7481</v>
      </c>
      <c r="L59" s="45" t="s">
        <v>7306</v>
      </c>
      <c r="M59" s="45" t="s">
        <v>7307</v>
      </c>
    </row>
    <row r="60" spans="1:13" ht="57.6">
      <c r="A60" s="42" t="s">
        <v>7111</v>
      </c>
      <c r="B60" s="43">
        <f t="shared" si="2"/>
        <v>12</v>
      </c>
      <c r="C60" s="43" t="str">
        <f t="shared" si="0"/>
        <v>32.612</v>
      </c>
      <c r="D60" s="44">
        <v>4</v>
      </c>
      <c r="E60" s="45" t="s">
        <v>7328</v>
      </c>
      <c r="F60" s="45" t="s">
        <v>7329</v>
      </c>
      <c r="G60" s="45" t="s">
        <v>7508</v>
      </c>
      <c r="H60" s="45" t="s">
        <v>7509</v>
      </c>
      <c r="I60" s="45" t="s">
        <v>7480</v>
      </c>
      <c r="J60" s="46" t="s">
        <v>7481</v>
      </c>
      <c r="K60" s="46" t="s">
        <v>7481</v>
      </c>
      <c r="L60" s="45" t="s">
        <v>7306</v>
      </c>
      <c r="M60" s="45" t="s">
        <v>7307</v>
      </c>
    </row>
    <row r="61" spans="1:13" ht="43.2">
      <c r="A61" s="42" t="s">
        <v>7198</v>
      </c>
      <c r="B61" s="43">
        <f t="shared" si="2"/>
        <v>1</v>
      </c>
      <c r="C61" s="43" t="str">
        <f t="shared" si="0"/>
        <v>45.41</v>
      </c>
      <c r="D61" s="44">
        <v>3</v>
      </c>
      <c r="E61" s="45" t="s">
        <v>7510</v>
      </c>
      <c r="F61" s="45" t="s">
        <v>7511</v>
      </c>
      <c r="G61" s="45" t="s">
        <v>1367</v>
      </c>
      <c r="H61" s="45" t="s">
        <v>7512</v>
      </c>
      <c r="I61" s="45" t="s">
        <v>7513</v>
      </c>
      <c r="J61" s="46" t="s">
        <v>7514</v>
      </c>
      <c r="K61" s="46" t="s">
        <v>7515</v>
      </c>
      <c r="L61" s="45" t="s">
        <v>7306</v>
      </c>
      <c r="M61" s="45" t="s">
        <v>7307</v>
      </c>
    </row>
    <row r="62" spans="1:13" ht="43.2">
      <c r="A62" s="42" t="s">
        <v>7198</v>
      </c>
      <c r="B62" s="43">
        <f t="shared" si="2"/>
        <v>2</v>
      </c>
      <c r="C62" s="43" t="str">
        <f t="shared" si="0"/>
        <v>45.42</v>
      </c>
      <c r="D62" s="44">
        <v>3</v>
      </c>
      <c r="E62" s="45" t="s">
        <v>7516</v>
      </c>
      <c r="F62" s="45" t="s">
        <v>7517</v>
      </c>
      <c r="G62" s="45" t="s">
        <v>1367</v>
      </c>
      <c r="H62" s="45" t="s">
        <v>7518</v>
      </c>
      <c r="I62" s="45" t="s">
        <v>7513</v>
      </c>
      <c r="J62" s="46" t="s">
        <v>7514</v>
      </c>
      <c r="K62" s="46" t="s">
        <v>7515</v>
      </c>
      <c r="L62" s="45" t="s">
        <v>7306</v>
      </c>
      <c r="M62" s="45" t="s">
        <v>7307</v>
      </c>
    </row>
    <row r="63" spans="1:13" ht="43.2">
      <c r="A63" s="42" t="s">
        <v>7198</v>
      </c>
      <c r="B63" s="43">
        <f t="shared" si="2"/>
        <v>3</v>
      </c>
      <c r="C63" s="43" t="str">
        <f t="shared" si="0"/>
        <v>45.43</v>
      </c>
      <c r="D63" s="44">
        <v>4</v>
      </c>
      <c r="E63" s="45" t="s">
        <v>7519</v>
      </c>
      <c r="F63" s="45" t="s">
        <v>7520</v>
      </c>
      <c r="G63" s="45" t="s">
        <v>7520</v>
      </c>
      <c r="H63" s="45" t="s">
        <v>7521</v>
      </c>
      <c r="I63" s="45" t="s">
        <v>7513</v>
      </c>
      <c r="J63" s="46" t="s">
        <v>7514</v>
      </c>
      <c r="K63" s="46" t="s">
        <v>7515</v>
      </c>
      <c r="L63" s="45" t="s">
        <v>7306</v>
      </c>
      <c r="M63" s="45" t="s">
        <v>7307</v>
      </c>
    </row>
    <row r="64" spans="1:13" ht="43.2">
      <c r="A64" s="42" t="s">
        <v>7198</v>
      </c>
      <c r="B64" s="43">
        <f t="shared" si="2"/>
        <v>4</v>
      </c>
      <c r="C64" s="43" t="str">
        <f t="shared" si="0"/>
        <v>45.44</v>
      </c>
      <c r="D64" s="44">
        <v>5</v>
      </c>
      <c r="E64" s="45" t="s">
        <v>7522</v>
      </c>
      <c r="F64" s="45" t="s">
        <v>7523</v>
      </c>
      <c r="G64" s="45" t="s">
        <v>7523</v>
      </c>
      <c r="H64" s="45" t="s">
        <v>7524</v>
      </c>
      <c r="I64" s="45" t="s">
        <v>7513</v>
      </c>
      <c r="J64" s="46" t="s">
        <v>7514</v>
      </c>
      <c r="K64" s="46" t="s">
        <v>7515</v>
      </c>
      <c r="L64" s="45" t="s">
        <v>7306</v>
      </c>
      <c r="M64" s="45" t="s">
        <v>7307</v>
      </c>
    </row>
    <row r="65" spans="1:13" ht="43.2">
      <c r="A65" s="42" t="s">
        <v>7198</v>
      </c>
      <c r="B65" s="43">
        <f t="shared" si="2"/>
        <v>5</v>
      </c>
      <c r="C65" s="43" t="str">
        <f t="shared" si="0"/>
        <v>45.45</v>
      </c>
      <c r="D65" s="44">
        <v>6</v>
      </c>
      <c r="E65" s="45" t="s">
        <v>7525</v>
      </c>
      <c r="F65" s="45" t="s">
        <v>7526</v>
      </c>
      <c r="G65" s="45" t="s">
        <v>7526</v>
      </c>
      <c r="H65" s="46" t="s">
        <v>7527</v>
      </c>
      <c r="I65" s="45" t="s">
        <v>7513</v>
      </c>
      <c r="J65" s="46" t="s">
        <v>7514</v>
      </c>
      <c r="K65" s="46" t="s">
        <v>7515</v>
      </c>
      <c r="L65" s="45" t="s">
        <v>7306</v>
      </c>
      <c r="M65" s="45" t="s">
        <v>7307</v>
      </c>
    </row>
    <row r="66" spans="1:13" ht="43.2">
      <c r="A66" s="42" t="s">
        <v>7198</v>
      </c>
      <c r="B66" s="43">
        <f t="shared" si="2"/>
        <v>6</v>
      </c>
      <c r="C66" s="43" t="str">
        <f t="shared" si="0"/>
        <v>45.46</v>
      </c>
      <c r="D66" s="44">
        <v>6</v>
      </c>
      <c r="E66" s="45" t="s">
        <v>7528</v>
      </c>
      <c r="F66" s="45" t="s">
        <v>7529</v>
      </c>
      <c r="G66" s="45" t="s">
        <v>7529</v>
      </c>
      <c r="H66" s="45" t="s">
        <v>7530</v>
      </c>
      <c r="I66" s="45" t="s">
        <v>7513</v>
      </c>
      <c r="J66" s="46" t="s">
        <v>7514</v>
      </c>
      <c r="K66" s="46" t="s">
        <v>7515</v>
      </c>
      <c r="L66" s="45" t="s">
        <v>7306</v>
      </c>
      <c r="M66" s="45" t="s">
        <v>7307</v>
      </c>
    </row>
    <row r="67" spans="1:13" ht="43.2">
      <c r="A67" s="42" t="s">
        <v>7198</v>
      </c>
      <c r="B67" s="43">
        <f t="shared" si="2"/>
        <v>7</v>
      </c>
      <c r="C67" s="43" t="str">
        <f t="shared" ref="C67:C130" si="3">+CONCATENATE(A67,B67)</f>
        <v>45.47</v>
      </c>
      <c r="D67" s="44">
        <v>6</v>
      </c>
      <c r="E67" s="45" t="s">
        <v>7531</v>
      </c>
      <c r="F67" s="45" t="s">
        <v>7532</v>
      </c>
      <c r="G67" s="45" t="s">
        <v>7532</v>
      </c>
      <c r="H67" s="45" t="s">
        <v>7533</v>
      </c>
      <c r="I67" s="45" t="s">
        <v>7513</v>
      </c>
      <c r="J67" s="46" t="s">
        <v>7514</v>
      </c>
      <c r="K67" s="46" t="s">
        <v>7515</v>
      </c>
      <c r="L67" s="45" t="s">
        <v>7306</v>
      </c>
      <c r="M67" s="45" t="s">
        <v>7307</v>
      </c>
    </row>
    <row r="68" spans="1:13" ht="43.2">
      <c r="A68" s="42" t="s">
        <v>7198</v>
      </c>
      <c r="B68" s="43">
        <f t="shared" ref="B68:B131" si="4">+IF(A68=A67,B67+1,1)</f>
        <v>8</v>
      </c>
      <c r="C68" s="43" t="str">
        <f t="shared" si="3"/>
        <v>45.48</v>
      </c>
      <c r="D68" s="44">
        <v>6</v>
      </c>
      <c r="E68" s="45" t="s">
        <v>7534</v>
      </c>
      <c r="F68" s="45" t="s">
        <v>7535</v>
      </c>
      <c r="G68" s="45" t="s">
        <v>7535</v>
      </c>
      <c r="H68" s="45" t="s">
        <v>7536</v>
      </c>
      <c r="I68" s="45" t="s">
        <v>7513</v>
      </c>
      <c r="J68" s="46" t="s">
        <v>7514</v>
      </c>
      <c r="K68" s="46" t="s">
        <v>7515</v>
      </c>
      <c r="L68" s="45" t="s">
        <v>7306</v>
      </c>
      <c r="M68" s="45" t="s">
        <v>7307</v>
      </c>
    </row>
    <row r="69" spans="1:13" ht="43.2">
      <c r="A69" s="42" t="s">
        <v>7198</v>
      </c>
      <c r="B69" s="43">
        <f t="shared" si="4"/>
        <v>9</v>
      </c>
      <c r="C69" s="43" t="str">
        <f t="shared" si="3"/>
        <v>45.49</v>
      </c>
      <c r="D69" s="44">
        <v>5</v>
      </c>
      <c r="E69" s="45" t="s">
        <v>7537</v>
      </c>
      <c r="F69" s="45" t="s">
        <v>7538</v>
      </c>
      <c r="G69" s="45" t="s">
        <v>7538</v>
      </c>
      <c r="H69" s="45" t="s">
        <v>7539</v>
      </c>
      <c r="I69" s="45" t="s">
        <v>7513</v>
      </c>
      <c r="J69" s="46" t="s">
        <v>7514</v>
      </c>
      <c r="K69" s="46" t="s">
        <v>7515</v>
      </c>
      <c r="L69" s="45" t="s">
        <v>7306</v>
      </c>
      <c r="M69" s="45" t="s">
        <v>7307</v>
      </c>
    </row>
    <row r="70" spans="1:13" ht="43.2">
      <c r="A70" s="42" t="s">
        <v>7198</v>
      </c>
      <c r="B70" s="43">
        <f t="shared" si="4"/>
        <v>10</v>
      </c>
      <c r="C70" s="43" t="str">
        <f t="shared" si="3"/>
        <v>45.410</v>
      </c>
      <c r="D70" s="44">
        <v>5</v>
      </c>
      <c r="E70" s="45" t="s">
        <v>7540</v>
      </c>
      <c r="F70" s="45" t="s">
        <v>7541</v>
      </c>
      <c r="G70" s="45" t="s">
        <v>7541</v>
      </c>
      <c r="H70" s="45" t="s">
        <v>7542</v>
      </c>
      <c r="I70" s="45" t="s">
        <v>7513</v>
      </c>
      <c r="J70" s="46" t="s">
        <v>7514</v>
      </c>
      <c r="K70" s="46" t="s">
        <v>7515</v>
      </c>
      <c r="L70" s="45" t="s">
        <v>7306</v>
      </c>
      <c r="M70" s="45" t="s">
        <v>7307</v>
      </c>
    </row>
    <row r="71" spans="1:13" ht="43.2">
      <c r="A71" s="42" t="s">
        <v>7198</v>
      </c>
      <c r="B71" s="43">
        <f t="shared" si="4"/>
        <v>11</v>
      </c>
      <c r="C71" s="43" t="str">
        <f t="shared" si="3"/>
        <v>45.411</v>
      </c>
      <c r="D71" s="44">
        <v>5</v>
      </c>
      <c r="E71" s="45" t="s">
        <v>7543</v>
      </c>
      <c r="F71" s="45" t="s">
        <v>7544</v>
      </c>
      <c r="G71" s="45" t="s">
        <v>7544</v>
      </c>
      <c r="H71" s="45" t="s">
        <v>7545</v>
      </c>
      <c r="I71" s="45" t="s">
        <v>7513</v>
      </c>
      <c r="J71" s="46" t="s">
        <v>7514</v>
      </c>
      <c r="K71" s="46" t="s">
        <v>7515</v>
      </c>
      <c r="L71" s="45" t="s">
        <v>7306</v>
      </c>
      <c r="M71" s="45" t="s">
        <v>7307</v>
      </c>
    </row>
    <row r="72" spans="1:13" ht="43.2">
      <c r="A72" s="42" t="s">
        <v>7198</v>
      </c>
      <c r="B72" s="43">
        <f t="shared" si="4"/>
        <v>12</v>
      </c>
      <c r="C72" s="43" t="str">
        <f t="shared" si="3"/>
        <v>45.412</v>
      </c>
      <c r="D72" s="44">
        <v>6</v>
      </c>
      <c r="E72" s="45" t="s">
        <v>7546</v>
      </c>
      <c r="F72" s="45" t="s">
        <v>7547</v>
      </c>
      <c r="G72" s="45" t="s">
        <v>7547</v>
      </c>
      <c r="H72" s="45" t="s">
        <v>7533</v>
      </c>
      <c r="I72" s="45" t="s">
        <v>7513</v>
      </c>
      <c r="J72" s="46" t="s">
        <v>7514</v>
      </c>
      <c r="K72" s="46" t="s">
        <v>7515</v>
      </c>
      <c r="L72" s="45" t="s">
        <v>7306</v>
      </c>
      <c r="M72" s="45" t="s">
        <v>7307</v>
      </c>
    </row>
    <row r="73" spans="1:13" ht="43.2">
      <c r="A73" s="42" t="s">
        <v>7198</v>
      </c>
      <c r="B73" s="43">
        <f t="shared" si="4"/>
        <v>13</v>
      </c>
      <c r="C73" s="43" t="str">
        <f t="shared" si="3"/>
        <v>45.413</v>
      </c>
      <c r="D73" s="44">
        <v>6</v>
      </c>
      <c r="E73" s="45" t="s">
        <v>7548</v>
      </c>
      <c r="F73" s="45" t="s">
        <v>7549</v>
      </c>
      <c r="G73" s="45" t="s">
        <v>7549</v>
      </c>
      <c r="H73" s="45" t="s">
        <v>7530</v>
      </c>
      <c r="I73" s="45" t="s">
        <v>7513</v>
      </c>
      <c r="J73" s="46" t="s">
        <v>7514</v>
      </c>
      <c r="K73" s="46" t="s">
        <v>7515</v>
      </c>
      <c r="L73" s="45" t="s">
        <v>7306</v>
      </c>
      <c r="M73" s="45" t="s">
        <v>7307</v>
      </c>
    </row>
    <row r="74" spans="1:13" ht="43.2">
      <c r="A74" s="42" t="s">
        <v>7198</v>
      </c>
      <c r="B74" s="43">
        <f t="shared" si="4"/>
        <v>14</v>
      </c>
      <c r="C74" s="43" t="str">
        <f t="shared" si="3"/>
        <v>45.414</v>
      </c>
      <c r="D74" s="44">
        <v>6</v>
      </c>
      <c r="E74" s="45" t="s">
        <v>7550</v>
      </c>
      <c r="F74" s="45" t="s">
        <v>7551</v>
      </c>
      <c r="G74" s="45" t="s">
        <v>7551</v>
      </c>
      <c r="H74" s="45" t="s">
        <v>7536</v>
      </c>
      <c r="I74" s="45" t="s">
        <v>7513</v>
      </c>
      <c r="J74" s="46" t="s">
        <v>7514</v>
      </c>
      <c r="K74" s="46" t="s">
        <v>7515</v>
      </c>
      <c r="L74" s="45" t="s">
        <v>7306</v>
      </c>
      <c r="M74" s="45" t="s">
        <v>7307</v>
      </c>
    </row>
    <row r="75" spans="1:13" ht="43.2">
      <c r="A75" s="42" t="s">
        <v>7198</v>
      </c>
      <c r="B75" s="43">
        <f t="shared" si="4"/>
        <v>15</v>
      </c>
      <c r="C75" s="43" t="str">
        <f t="shared" si="3"/>
        <v>45.415</v>
      </c>
      <c r="D75" s="44">
        <v>6</v>
      </c>
      <c r="E75" s="45" t="s">
        <v>7552</v>
      </c>
      <c r="F75" s="45" t="s">
        <v>7553</v>
      </c>
      <c r="G75" s="45" t="s">
        <v>7553</v>
      </c>
      <c r="H75" s="46" t="s">
        <v>7527</v>
      </c>
      <c r="I75" s="45" t="s">
        <v>7513</v>
      </c>
      <c r="J75" s="46" t="s">
        <v>7514</v>
      </c>
      <c r="K75" s="46" t="s">
        <v>7515</v>
      </c>
      <c r="L75" s="45" t="s">
        <v>7306</v>
      </c>
      <c r="M75" s="45" t="s">
        <v>7307</v>
      </c>
    </row>
    <row r="76" spans="1:13" ht="43.2">
      <c r="A76" s="42" t="s">
        <v>7198</v>
      </c>
      <c r="B76" s="43">
        <f t="shared" si="4"/>
        <v>16</v>
      </c>
      <c r="C76" s="43" t="str">
        <f t="shared" si="3"/>
        <v>45.416</v>
      </c>
      <c r="D76" s="44">
        <v>4</v>
      </c>
      <c r="E76" s="45" t="s">
        <v>7554</v>
      </c>
      <c r="F76" s="45" t="s">
        <v>7555</v>
      </c>
      <c r="G76" s="45" t="s">
        <v>7555</v>
      </c>
      <c r="H76" s="45" t="s">
        <v>7556</v>
      </c>
      <c r="I76" s="45" t="s">
        <v>7513</v>
      </c>
      <c r="J76" s="46" t="s">
        <v>7514</v>
      </c>
      <c r="K76" s="46" t="s">
        <v>7515</v>
      </c>
      <c r="L76" s="45" t="s">
        <v>7306</v>
      </c>
      <c r="M76" s="45" t="s">
        <v>7307</v>
      </c>
    </row>
    <row r="77" spans="1:13" ht="43.2">
      <c r="A77" s="42" t="s">
        <v>7198</v>
      </c>
      <c r="B77" s="43">
        <f t="shared" si="4"/>
        <v>17</v>
      </c>
      <c r="C77" s="43" t="str">
        <f t="shared" si="3"/>
        <v>45.417</v>
      </c>
      <c r="D77" s="44">
        <v>5</v>
      </c>
      <c r="E77" s="45" t="s">
        <v>7557</v>
      </c>
      <c r="F77" s="45" t="s">
        <v>7558</v>
      </c>
      <c r="G77" s="45" t="s">
        <v>7558</v>
      </c>
      <c r="H77" s="45" t="s">
        <v>7559</v>
      </c>
      <c r="I77" s="45" t="s">
        <v>7513</v>
      </c>
      <c r="J77" s="46" t="s">
        <v>7514</v>
      </c>
      <c r="K77" s="46" t="s">
        <v>7515</v>
      </c>
      <c r="L77" s="45" t="s">
        <v>7306</v>
      </c>
      <c r="M77" s="45" t="s">
        <v>7307</v>
      </c>
    </row>
    <row r="78" spans="1:13" ht="43.2">
      <c r="A78" s="42" t="s">
        <v>7198</v>
      </c>
      <c r="B78" s="43">
        <f t="shared" si="4"/>
        <v>18</v>
      </c>
      <c r="C78" s="43" t="str">
        <f t="shared" si="3"/>
        <v>45.418</v>
      </c>
      <c r="D78" s="44">
        <v>6</v>
      </c>
      <c r="E78" s="45" t="s">
        <v>7560</v>
      </c>
      <c r="F78" s="45" t="s">
        <v>7561</v>
      </c>
      <c r="G78" s="45" t="s">
        <v>7561</v>
      </c>
      <c r="H78" s="45" t="s">
        <v>7562</v>
      </c>
      <c r="I78" s="45" t="s">
        <v>7513</v>
      </c>
      <c r="J78" s="46" t="s">
        <v>7514</v>
      </c>
      <c r="K78" s="46" t="s">
        <v>7515</v>
      </c>
      <c r="L78" s="45" t="s">
        <v>7306</v>
      </c>
      <c r="M78" s="45" t="s">
        <v>7307</v>
      </c>
    </row>
    <row r="79" spans="1:13" ht="43.2">
      <c r="A79" s="42" t="s">
        <v>7198</v>
      </c>
      <c r="B79" s="43">
        <f t="shared" si="4"/>
        <v>19</v>
      </c>
      <c r="C79" s="43" t="str">
        <f t="shared" si="3"/>
        <v>45.419</v>
      </c>
      <c r="D79" s="44">
        <v>5</v>
      </c>
      <c r="E79" s="45" t="s">
        <v>7563</v>
      </c>
      <c r="F79" s="45" t="s">
        <v>7564</v>
      </c>
      <c r="G79" s="45" t="s">
        <v>7564</v>
      </c>
      <c r="H79" s="46" t="s">
        <v>7565</v>
      </c>
      <c r="I79" s="45" t="s">
        <v>7513</v>
      </c>
      <c r="J79" s="46" t="s">
        <v>7514</v>
      </c>
      <c r="K79" s="46" t="s">
        <v>7515</v>
      </c>
      <c r="L79" s="45" t="s">
        <v>7306</v>
      </c>
      <c r="M79" s="45" t="s">
        <v>7307</v>
      </c>
    </row>
    <row r="80" spans="1:13" ht="43.2">
      <c r="A80" s="42" t="s">
        <v>7198</v>
      </c>
      <c r="B80" s="43">
        <f t="shared" si="4"/>
        <v>20</v>
      </c>
      <c r="C80" s="43" t="str">
        <f t="shared" si="3"/>
        <v>45.420</v>
      </c>
      <c r="D80" s="44">
        <v>5</v>
      </c>
      <c r="E80" s="45" t="s">
        <v>7566</v>
      </c>
      <c r="F80" s="45" t="s">
        <v>7567</v>
      </c>
      <c r="G80" s="45" t="s">
        <v>7567</v>
      </c>
      <c r="H80" s="45" t="s">
        <v>7539</v>
      </c>
      <c r="I80" s="45" t="s">
        <v>7513</v>
      </c>
      <c r="J80" s="46" t="s">
        <v>7514</v>
      </c>
      <c r="K80" s="46" t="s">
        <v>7515</v>
      </c>
      <c r="L80" s="45" t="s">
        <v>7306</v>
      </c>
      <c r="M80" s="45" t="s">
        <v>7307</v>
      </c>
    </row>
    <row r="81" spans="1:13" ht="43.2">
      <c r="A81" s="42" t="s">
        <v>7198</v>
      </c>
      <c r="B81" s="43">
        <f t="shared" si="4"/>
        <v>21</v>
      </c>
      <c r="C81" s="43" t="str">
        <f t="shared" si="3"/>
        <v>45.421</v>
      </c>
      <c r="D81" s="44">
        <v>5</v>
      </c>
      <c r="E81" s="45" t="s">
        <v>7568</v>
      </c>
      <c r="F81" s="45" t="s">
        <v>7569</v>
      </c>
      <c r="G81" s="45" t="s">
        <v>7569</v>
      </c>
      <c r="H81" s="46" t="s">
        <v>7570</v>
      </c>
      <c r="I81" s="45" t="s">
        <v>7513</v>
      </c>
      <c r="J81" s="46" t="s">
        <v>7514</v>
      </c>
      <c r="K81" s="46" t="s">
        <v>7515</v>
      </c>
      <c r="L81" s="45" t="s">
        <v>7306</v>
      </c>
      <c r="M81" s="45" t="s">
        <v>7307</v>
      </c>
    </row>
    <row r="82" spans="1:13" ht="43.2">
      <c r="A82" s="42" t="s">
        <v>7198</v>
      </c>
      <c r="B82" s="43">
        <f t="shared" si="4"/>
        <v>22</v>
      </c>
      <c r="C82" s="43" t="str">
        <f t="shared" si="3"/>
        <v>45.422</v>
      </c>
      <c r="D82" s="44">
        <v>6</v>
      </c>
      <c r="E82" s="45" t="s">
        <v>7571</v>
      </c>
      <c r="F82" s="45" t="s">
        <v>7572</v>
      </c>
      <c r="G82" s="45" t="s">
        <v>7572</v>
      </c>
      <c r="H82" s="45" t="s">
        <v>7573</v>
      </c>
      <c r="I82" s="45" t="s">
        <v>7513</v>
      </c>
      <c r="J82" s="46" t="s">
        <v>7514</v>
      </c>
      <c r="K82" s="46" t="s">
        <v>7515</v>
      </c>
      <c r="L82" s="45" t="s">
        <v>7306</v>
      </c>
      <c r="M82" s="45" t="s">
        <v>7307</v>
      </c>
    </row>
    <row r="83" spans="1:13" ht="43.2">
      <c r="A83" s="42" t="s">
        <v>7198</v>
      </c>
      <c r="B83" s="43">
        <f t="shared" si="4"/>
        <v>23</v>
      </c>
      <c r="C83" s="43" t="str">
        <f t="shared" si="3"/>
        <v>45.423</v>
      </c>
      <c r="D83" s="44">
        <v>6</v>
      </c>
      <c r="E83" s="45" t="s">
        <v>7574</v>
      </c>
      <c r="F83" s="45" t="s">
        <v>7575</v>
      </c>
      <c r="G83" s="45" t="s">
        <v>7575</v>
      </c>
      <c r="H83" s="45" t="s">
        <v>7576</v>
      </c>
      <c r="I83" s="45" t="s">
        <v>7513</v>
      </c>
      <c r="J83" s="46" t="s">
        <v>7514</v>
      </c>
      <c r="K83" s="46" t="s">
        <v>7515</v>
      </c>
      <c r="L83" s="45" t="s">
        <v>7306</v>
      </c>
      <c r="M83" s="45" t="s">
        <v>7307</v>
      </c>
    </row>
    <row r="84" spans="1:13" ht="43.2">
      <c r="A84" s="42" t="s">
        <v>7198</v>
      </c>
      <c r="B84" s="43">
        <f t="shared" si="4"/>
        <v>24</v>
      </c>
      <c r="C84" s="43" t="str">
        <f t="shared" si="3"/>
        <v>45.424</v>
      </c>
      <c r="D84" s="44">
        <v>6</v>
      </c>
      <c r="E84" s="45" t="s">
        <v>7577</v>
      </c>
      <c r="F84" s="45" t="s">
        <v>7578</v>
      </c>
      <c r="G84" s="45" t="s">
        <v>7578</v>
      </c>
      <c r="H84" s="45" t="s">
        <v>7579</v>
      </c>
      <c r="I84" s="45" t="s">
        <v>7513</v>
      </c>
      <c r="J84" s="46" t="s">
        <v>7514</v>
      </c>
      <c r="K84" s="46" t="s">
        <v>7515</v>
      </c>
      <c r="L84" s="45" t="s">
        <v>7306</v>
      </c>
      <c r="M84" s="45" t="s">
        <v>7307</v>
      </c>
    </row>
    <row r="85" spans="1:13" ht="43.2">
      <c r="A85" s="42" t="s">
        <v>7198</v>
      </c>
      <c r="B85" s="43">
        <f t="shared" si="4"/>
        <v>25</v>
      </c>
      <c r="C85" s="43" t="str">
        <f t="shared" si="3"/>
        <v>45.425</v>
      </c>
      <c r="D85" s="44">
        <v>5</v>
      </c>
      <c r="E85" s="45" t="s">
        <v>7580</v>
      </c>
      <c r="F85" s="45" t="s">
        <v>7581</v>
      </c>
      <c r="G85" s="45" t="s">
        <v>7581</v>
      </c>
      <c r="H85" s="46" t="s">
        <v>7582</v>
      </c>
      <c r="I85" s="45" t="s">
        <v>7513</v>
      </c>
      <c r="J85" s="46" t="s">
        <v>7514</v>
      </c>
      <c r="K85" s="46" t="s">
        <v>7515</v>
      </c>
      <c r="L85" s="45" t="s">
        <v>7306</v>
      </c>
      <c r="M85" s="45" t="s">
        <v>7307</v>
      </c>
    </row>
    <row r="86" spans="1:13" ht="43.2">
      <c r="A86" s="42" t="s">
        <v>7198</v>
      </c>
      <c r="B86" s="43">
        <f t="shared" si="4"/>
        <v>26</v>
      </c>
      <c r="C86" s="43" t="str">
        <f t="shared" si="3"/>
        <v>45.426</v>
      </c>
      <c r="D86" s="44">
        <v>6</v>
      </c>
      <c r="E86" s="45" t="s">
        <v>7583</v>
      </c>
      <c r="F86" s="45" t="s">
        <v>7584</v>
      </c>
      <c r="G86" s="45" t="s">
        <v>7584</v>
      </c>
      <c r="H86" s="46" t="s">
        <v>7585</v>
      </c>
      <c r="I86" s="45" t="s">
        <v>7513</v>
      </c>
      <c r="J86" s="46" t="s">
        <v>7514</v>
      </c>
      <c r="K86" s="46" t="s">
        <v>7515</v>
      </c>
      <c r="L86" s="45" t="s">
        <v>7306</v>
      </c>
      <c r="M86" s="45" t="s">
        <v>7307</v>
      </c>
    </row>
    <row r="87" spans="1:13" ht="43.2">
      <c r="A87" s="42" t="s">
        <v>7198</v>
      </c>
      <c r="B87" s="43">
        <f t="shared" si="4"/>
        <v>27</v>
      </c>
      <c r="C87" s="43" t="str">
        <f t="shared" si="3"/>
        <v>45.427</v>
      </c>
      <c r="D87" s="44">
        <v>6</v>
      </c>
      <c r="E87" s="45" t="s">
        <v>7586</v>
      </c>
      <c r="F87" s="45" t="s">
        <v>7587</v>
      </c>
      <c r="G87" s="45" t="s">
        <v>7587</v>
      </c>
      <c r="H87" s="45" t="s">
        <v>7588</v>
      </c>
      <c r="I87" s="45" t="s">
        <v>7513</v>
      </c>
      <c r="J87" s="46" t="s">
        <v>7514</v>
      </c>
      <c r="K87" s="46" t="s">
        <v>7515</v>
      </c>
      <c r="L87" s="45" t="s">
        <v>7306</v>
      </c>
      <c r="M87" s="45" t="s">
        <v>7307</v>
      </c>
    </row>
    <row r="88" spans="1:13" ht="43.2">
      <c r="A88" s="42" t="s">
        <v>7198</v>
      </c>
      <c r="B88" s="43">
        <f t="shared" si="4"/>
        <v>28</v>
      </c>
      <c r="C88" s="43" t="str">
        <f t="shared" si="3"/>
        <v>45.428</v>
      </c>
      <c r="D88" s="44">
        <v>4</v>
      </c>
      <c r="E88" s="45" t="s">
        <v>7589</v>
      </c>
      <c r="F88" s="45" t="s">
        <v>7590</v>
      </c>
      <c r="G88" s="45" t="s">
        <v>7590</v>
      </c>
      <c r="H88" s="45" t="s">
        <v>7591</v>
      </c>
      <c r="I88" s="45" t="s">
        <v>7513</v>
      </c>
      <c r="J88" s="46" t="s">
        <v>7514</v>
      </c>
      <c r="K88" s="46" t="s">
        <v>7515</v>
      </c>
      <c r="L88" s="45" t="s">
        <v>7306</v>
      </c>
      <c r="M88" s="45" t="s">
        <v>7307</v>
      </c>
    </row>
    <row r="89" spans="1:13" ht="43.2">
      <c r="A89" s="42" t="s">
        <v>7198</v>
      </c>
      <c r="B89" s="43">
        <f t="shared" si="4"/>
        <v>29</v>
      </c>
      <c r="C89" s="43" t="str">
        <f t="shared" si="3"/>
        <v>45.429</v>
      </c>
      <c r="D89" s="44">
        <v>5</v>
      </c>
      <c r="E89" s="45" t="s">
        <v>7592</v>
      </c>
      <c r="F89" s="45" t="s">
        <v>7593</v>
      </c>
      <c r="G89" s="45" t="s">
        <v>7593</v>
      </c>
      <c r="H89" s="45" t="s">
        <v>7542</v>
      </c>
      <c r="I89" s="45" t="s">
        <v>7513</v>
      </c>
      <c r="J89" s="46" t="s">
        <v>7514</v>
      </c>
      <c r="K89" s="46" t="s">
        <v>7515</v>
      </c>
      <c r="L89" s="45" t="s">
        <v>7306</v>
      </c>
      <c r="M89" s="45" t="s">
        <v>7307</v>
      </c>
    </row>
    <row r="90" spans="1:13" ht="43.2">
      <c r="A90" s="42" t="s">
        <v>7198</v>
      </c>
      <c r="B90" s="43">
        <f t="shared" si="4"/>
        <v>30</v>
      </c>
      <c r="C90" s="43" t="str">
        <f t="shared" si="3"/>
        <v>45.430</v>
      </c>
      <c r="D90" s="44">
        <v>5</v>
      </c>
      <c r="E90" s="45" t="s">
        <v>7594</v>
      </c>
      <c r="F90" s="45" t="s">
        <v>7595</v>
      </c>
      <c r="G90" s="45" t="s">
        <v>7595</v>
      </c>
      <c r="H90" s="45" t="s">
        <v>7524</v>
      </c>
      <c r="I90" s="45" t="s">
        <v>7513</v>
      </c>
      <c r="J90" s="46" t="s">
        <v>7514</v>
      </c>
      <c r="K90" s="46" t="s">
        <v>7515</v>
      </c>
      <c r="L90" s="45" t="s">
        <v>7306</v>
      </c>
      <c r="M90" s="45" t="s">
        <v>7307</v>
      </c>
    </row>
    <row r="91" spans="1:13" ht="43.2">
      <c r="A91" s="42" t="s">
        <v>7198</v>
      </c>
      <c r="B91" s="43">
        <f t="shared" si="4"/>
        <v>31</v>
      </c>
      <c r="C91" s="43" t="str">
        <f t="shared" si="3"/>
        <v>45.431</v>
      </c>
      <c r="D91" s="44">
        <v>6</v>
      </c>
      <c r="E91" s="45" t="s">
        <v>7596</v>
      </c>
      <c r="F91" s="45" t="s">
        <v>7597</v>
      </c>
      <c r="G91" s="45" t="s">
        <v>7597</v>
      </c>
      <c r="H91" s="45" t="s">
        <v>7530</v>
      </c>
      <c r="I91" s="45" t="s">
        <v>7513</v>
      </c>
      <c r="J91" s="46" t="s">
        <v>7514</v>
      </c>
      <c r="K91" s="46" t="s">
        <v>7515</v>
      </c>
      <c r="L91" s="45" t="s">
        <v>7306</v>
      </c>
      <c r="M91" s="45" t="s">
        <v>7307</v>
      </c>
    </row>
    <row r="92" spans="1:13" ht="43.2">
      <c r="A92" s="42" t="s">
        <v>7198</v>
      </c>
      <c r="B92" s="43">
        <f t="shared" si="4"/>
        <v>32</v>
      </c>
      <c r="C92" s="43" t="str">
        <f t="shared" si="3"/>
        <v>45.432</v>
      </c>
      <c r="D92" s="44">
        <v>6</v>
      </c>
      <c r="E92" s="45" t="s">
        <v>7598</v>
      </c>
      <c r="F92" s="45" t="s">
        <v>7599</v>
      </c>
      <c r="G92" s="45" t="s">
        <v>7599</v>
      </c>
      <c r="H92" s="46" t="s">
        <v>7527</v>
      </c>
      <c r="I92" s="45" t="s">
        <v>7513</v>
      </c>
      <c r="J92" s="46" t="s">
        <v>7514</v>
      </c>
      <c r="K92" s="46" t="s">
        <v>7515</v>
      </c>
      <c r="L92" s="45" t="s">
        <v>7306</v>
      </c>
      <c r="M92" s="45" t="s">
        <v>7307</v>
      </c>
    </row>
    <row r="93" spans="1:13" ht="43.2">
      <c r="A93" s="42" t="s">
        <v>7198</v>
      </c>
      <c r="B93" s="43">
        <f t="shared" si="4"/>
        <v>33</v>
      </c>
      <c r="C93" s="43" t="str">
        <f t="shared" si="3"/>
        <v>45.433</v>
      </c>
      <c r="D93" s="44">
        <v>6</v>
      </c>
      <c r="E93" s="45" t="s">
        <v>7600</v>
      </c>
      <c r="F93" s="45" t="s">
        <v>7601</v>
      </c>
      <c r="G93" s="45" t="s">
        <v>7601</v>
      </c>
      <c r="H93" s="45" t="s">
        <v>7533</v>
      </c>
      <c r="I93" s="45" t="s">
        <v>7513</v>
      </c>
      <c r="J93" s="46" t="s">
        <v>7514</v>
      </c>
      <c r="K93" s="46" t="s">
        <v>7515</v>
      </c>
      <c r="L93" s="45" t="s">
        <v>7306</v>
      </c>
      <c r="M93" s="45" t="s">
        <v>7307</v>
      </c>
    </row>
    <row r="94" spans="1:13" ht="43.2">
      <c r="A94" s="42" t="s">
        <v>7198</v>
      </c>
      <c r="B94" s="43">
        <f t="shared" si="4"/>
        <v>34</v>
      </c>
      <c r="C94" s="43" t="str">
        <f t="shared" si="3"/>
        <v>45.434</v>
      </c>
      <c r="D94" s="44">
        <v>6</v>
      </c>
      <c r="E94" s="45" t="s">
        <v>7602</v>
      </c>
      <c r="F94" s="45" t="s">
        <v>7603</v>
      </c>
      <c r="G94" s="45" t="s">
        <v>7603</v>
      </c>
      <c r="H94" s="45" t="s">
        <v>7536</v>
      </c>
      <c r="I94" s="45" t="s">
        <v>7513</v>
      </c>
      <c r="J94" s="46" t="s">
        <v>7514</v>
      </c>
      <c r="K94" s="46" t="s">
        <v>7515</v>
      </c>
      <c r="L94" s="45" t="s">
        <v>7306</v>
      </c>
      <c r="M94" s="45" t="s">
        <v>7307</v>
      </c>
    </row>
    <row r="95" spans="1:13" ht="43.2">
      <c r="A95" s="42" t="s">
        <v>7198</v>
      </c>
      <c r="B95" s="43">
        <f t="shared" si="4"/>
        <v>35</v>
      </c>
      <c r="C95" s="43" t="str">
        <f t="shared" si="3"/>
        <v>45.435</v>
      </c>
      <c r="D95" s="44">
        <v>5</v>
      </c>
      <c r="E95" s="45" t="s">
        <v>7604</v>
      </c>
      <c r="F95" s="45" t="s">
        <v>7605</v>
      </c>
      <c r="G95" s="45" t="s">
        <v>7605</v>
      </c>
      <c r="H95" s="45" t="s">
        <v>7545</v>
      </c>
      <c r="I95" s="45" t="s">
        <v>7513</v>
      </c>
      <c r="J95" s="46" t="s">
        <v>7514</v>
      </c>
      <c r="K95" s="46" t="s">
        <v>7515</v>
      </c>
      <c r="L95" s="45" t="s">
        <v>7306</v>
      </c>
      <c r="M95" s="45" t="s">
        <v>7307</v>
      </c>
    </row>
    <row r="96" spans="1:13" ht="43.2">
      <c r="A96" s="42" t="s">
        <v>7198</v>
      </c>
      <c r="B96" s="43">
        <f t="shared" si="4"/>
        <v>36</v>
      </c>
      <c r="C96" s="43" t="str">
        <f t="shared" si="3"/>
        <v>45.436</v>
      </c>
      <c r="D96" s="44">
        <v>6</v>
      </c>
      <c r="E96" s="45" t="s">
        <v>7606</v>
      </c>
      <c r="F96" s="45" t="s">
        <v>7607</v>
      </c>
      <c r="G96" s="45" t="s">
        <v>7607</v>
      </c>
      <c r="H96" s="46" t="s">
        <v>7527</v>
      </c>
      <c r="I96" s="45" t="s">
        <v>7513</v>
      </c>
      <c r="J96" s="46" t="s">
        <v>7514</v>
      </c>
      <c r="K96" s="46" t="s">
        <v>7515</v>
      </c>
      <c r="L96" s="45" t="s">
        <v>7306</v>
      </c>
      <c r="M96" s="45" t="s">
        <v>7307</v>
      </c>
    </row>
    <row r="97" spans="1:13" ht="43.2">
      <c r="A97" s="42" t="s">
        <v>7198</v>
      </c>
      <c r="B97" s="43">
        <f t="shared" si="4"/>
        <v>37</v>
      </c>
      <c r="C97" s="43" t="str">
        <f t="shared" si="3"/>
        <v>45.437</v>
      </c>
      <c r="D97" s="44">
        <v>6</v>
      </c>
      <c r="E97" s="45" t="s">
        <v>7608</v>
      </c>
      <c r="F97" s="45" t="s">
        <v>7609</v>
      </c>
      <c r="G97" s="45" t="s">
        <v>7609</v>
      </c>
      <c r="H97" s="45" t="s">
        <v>7536</v>
      </c>
      <c r="I97" s="45" t="s">
        <v>7513</v>
      </c>
      <c r="J97" s="46" t="s">
        <v>7514</v>
      </c>
      <c r="K97" s="46" t="s">
        <v>7515</v>
      </c>
      <c r="L97" s="45" t="s">
        <v>7306</v>
      </c>
      <c r="M97" s="45" t="s">
        <v>7307</v>
      </c>
    </row>
    <row r="98" spans="1:13" ht="43.2">
      <c r="A98" s="42" t="s">
        <v>7198</v>
      </c>
      <c r="B98" s="43">
        <f t="shared" si="4"/>
        <v>38</v>
      </c>
      <c r="C98" s="43" t="str">
        <f t="shared" si="3"/>
        <v>45.438</v>
      </c>
      <c r="D98" s="44">
        <v>6</v>
      </c>
      <c r="E98" s="45" t="s">
        <v>7610</v>
      </c>
      <c r="F98" s="45" t="s">
        <v>7611</v>
      </c>
      <c r="G98" s="45" t="s">
        <v>7611</v>
      </c>
      <c r="H98" s="45" t="s">
        <v>7533</v>
      </c>
      <c r="I98" s="45" t="s">
        <v>7513</v>
      </c>
      <c r="J98" s="46" t="s">
        <v>7514</v>
      </c>
      <c r="K98" s="46" t="s">
        <v>7515</v>
      </c>
      <c r="L98" s="45" t="s">
        <v>7306</v>
      </c>
      <c r="M98" s="45" t="s">
        <v>7307</v>
      </c>
    </row>
    <row r="99" spans="1:13" ht="43.2">
      <c r="A99" s="42" t="s">
        <v>7198</v>
      </c>
      <c r="B99" s="43">
        <f t="shared" si="4"/>
        <v>39</v>
      </c>
      <c r="C99" s="43" t="str">
        <f t="shared" si="3"/>
        <v>45.439</v>
      </c>
      <c r="D99" s="44">
        <v>6</v>
      </c>
      <c r="E99" s="45" t="s">
        <v>7612</v>
      </c>
      <c r="F99" s="45" t="s">
        <v>7613</v>
      </c>
      <c r="G99" s="45" t="s">
        <v>7613</v>
      </c>
      <c r="H99" s="45" t="s">
        <v>7530</v>
      </c>
      <c r="I99" s="45" t="s">
        <v>7513</v>
      </c>
      <c r="J99" s="46" t="s">
        <v>7514</v>
      </c>
      <c r="K99" s="46" t="s">
        <v>7515</v>
      </c>
      <c r="L99" s="45" t="s">
        <v>7306</v>
      </c>
      <c r="M99" s="45" t="s">
        <v>7307</v>
      </c>
    </row>
    <row r="100" spans="1:13" ht="43.2">
      <c r="A100" s="42" t="s">
        <v>7198</v>
      </c>
      <c r="B100" s="43">
        <f t="shared" si="4"/>
        <v>40</v>
      </c>
      <c r="C100" s="43" t="str">
        <f t="shared" si="3"/>
        <v>45.440</v>
      </c>
      <c r="D100" s="44">
        <v>5</v>
      </c>
      <c r="E100" s="45" t="s">
        <v>7614</v>
      </c>
      <c r="F100" s="45" t="s">
        <v>7615</v>
      </c>
      <c r="G100" s="45" t="s">
        <v>7615</v>
      </c>
      <c r="H100" s="45" t="s">
        <v>7539</v>
      </c>
      <c r="I100" s="45" t="s">
        <v>7513</v>
      </c>
      <c r="J100" s="46" t="s">
        <v>7514</v>
      </c>
      <c r="K100" s="46" t="s">
        <v>7515</v>
      </c>
      <c r="L100" s="45" t="s">
        <v>7306</v>
      </c>
      <c r="M100" s="45" t="s">
        <v>7307</v>
      </c>
    </row>
    <row r="101" spans="1:13" ht="43.2">
      <c r="A101" s="42" t="s">
        <v>7198</v>
      </c>
      <c r="B101" s="43">
        <f t="shared" si="4"/>
        <v>41</v>
      </c>
      <c r="C101" s="43" t="str">
        <f t="shared" si="3"/>
        <v>45.441</v>
      </c>
      <c r="D101" s="44">
        <v>4</v>
      </c>
      <c r="E101" s="45" t="s">
        <v>7616</v>
      </c>
      <c r="F101" s="45" t="s">
        <v>7617</v>
      </c>
      <c r="G101" s="45" t="s">
        <v>7617</v>
      </c>
      <c r="H101" s="45" t="s">
        <v>7618</v>
      </c>
      <c r="I101" s="45" t="s">
        <v>7513</v>
      </c>
      <c r="J101" s="46" t="s">
        <v>7514</v>
      </c>
      <c r="K101" s="46" t="s">
        <v>7515</v>
      </c>
      <c r="L101" s="45" t="s">
        <v>7306</v>
      </c>
      <c r="M101" s="45" t="s">
        <v>7307</v>
      </c>
    </row>
    <row r="102" spans="1:13" ht="43.2">
      <c r="A102" s="42" t="s">
        <v>7198</v>
      </c>
      <c r="B102" s="43">
        <f t="shared" si="4"/>
        <v>42</v>
      </c>
      <c r="C102" s="43" t="str">
        <f t="shared" si="3"/>
        <v>45.442</v>
      </c>
      <c r="D102" s="44">
        <v>5</v>
      </c>
      <c r="E102" s="45" t="s">
        <v>7619</v>
      </c>
      <c r="F102" s="45" t="s">
        <v>7620</v>
      </c>
      <c r="G102" s="45" t="s">
        <v>7620</v>
      </c>
      <c r="H102" s="45" t="s">
        <v>7524</v>
      </c>
      <c r="I102" s="45" t="s">
        <v>7513</v>
      </c>
      <c r="J102" s="46" t="s">
        <v>7514</v>
      </c>
      <c r="K102" s="46" t="s">
        <v>7515</v>
      </c>
      <c r="L102" s="45" t="s">
        <v>7306</v>
      </c>
      <c r="M102" s="45" t="s">
        <v>7307</v>
      </c>
    </row>
    <row r="103" spans="1:13" ht="43.2">
      <c r="A103" s="42" t="s">
        <v>7198</v>
      </c>
      <c r="B103" s="43">
        <f t="shared" si="4"/>
        <v>43</v>
      </c>
      <c r="C103" s="43" t="str">
        <f t="shared" si="3"/>
        <v>45.443</v>
      </c>
      <c r="D103" s="44">
        <v>6</v>
      </c>
      <c r="E103" s="45" t="s">
        <v>7621</v>
      </c>
      <c r="F103" s="45" t="s">
        <v>7622</v>
      </c>
      <c r="G103" s="45" t="s">
        <v>7622</v>
      </c>
      <c r="H103" s="45" t="s">
        <v>7530</v>
      </c>
      <c r="I103" s="45" t="s">
        <v>7513</v>
      </c>
      <c r="J103" s="46" t="s">
        <v>7514</v>
      </c>
      <c r="K103" s="46" t="s">
        <v>7515</v>
      </c>
      <c r="L103" s="45" t="s">
        <v>7306</v>
      </c>
      <c r="M103" s="45" t="s">
        <v>7307</v>
      </c>
    </row>
    <row r="104" spans="1:13" ht="43.2">
      <c r="A104" s="42" t="s">
        <v>7198</v>
      </c>
      <c r="B104" s="43">
        <f t="shared" si="4"/>
        <v>44</v>
      </c>
      <c r="C104" s="43" t="str">
        <f t="shared" si="3"/>
        <v>45.444</v>
      </c>
      <c r="D104" s="44">
        <v>6</v>
      </c>
      <c r="E104" s="45" t="s">
        <v>7623</v>
      </c>
      <c r="F104" s="45" t="s">
        <v>7624</v>
      </c>
      <c r="G104" s="45" t="s">
        <v>7624</v>
      </c>
      <c r="H104" s="46" t="s">
        <v>7527</v>
      </c>
      <c r="I104" s="45" t="s">
        <v>7513</v>
      </c>
      <c r="J104" s="46" t="s">
        <v>7514</v>
      </c>
      <c r="K104" s="46" t="s">
        <v>7515</v>
      </c>
      <c r="L104" s="45" t="s">
        <v>7306</v>
      </c>
      <c r="M104" s="45" t="s">
        <v>7307</v>
      </c>
    </row>
    <row r="105" spans="1:13" ht="43.2">
      <c r="A105" s="42" t="s">
        <v>7198</v>
      </c>
      <c r="B105" s="43">
        <f t="shared" si="4"/>
        <v>45</v>
      </c>
      <c r="C105" s="43" t="str">
        <f t="shared" si="3"/>
        <v>45.445</v>
      </c>
      <c r="D105" s="44">
        <v>6</v>
      </c>
      <c r="E105" s="45" t="s">
        <v>7625</v>
      </c>
      <c r="F105" s="45" t="s">
        <v>7626</v>
      </c>
      <c r="G105" s="45" t="s">
        <v>7626</v>
      </c>
      <c r="H105" s="45" t="s">
        <v>7533</v>
      </c>
      <c r="I105" s="45" t="s">
        <v>7513</v>
      </c>
      <c r="J105" s="46" t="s">
        <v>7514</v>
      </c>
      <c r="K105" s="46" t="s">
        <v>7515</v>
      </c>
      <c r="L105" s="45" t="s">
        <v>7306</v>
      </c>
      <c r="M105" s="45" t="s">
        <v>7307</v>
      </c>
    </row>
    <row r="106" spans="1:13" ht="43.2">
      <c r="A106" s="42" t="s">
        <v>7198</v>
      </c>
      <c r="B106" s="43">
        <f t="shared" si="4"/>
        <v>46</v>
      </c>
      <c r="C106" s="43" t="str">
        <f t="shared" si="3"/>
        <v>45.446</v>
      </c>
      <c r="D106" s="44">
        <v>6</v>
      </c>
      <c r="E106" s="45" t="s">
        <v>7627</v>
      </c>
      <c r="F106" s="45" t="s">
        <v>7628</v>
      </c>
      <c r="G106" s="45" t="s">
        <v>7628</v>
      </c>
      <c r="H106" s="45" t="s">
        <v>7536</v>
      </c>
      <c r="I106" s="45" t="s">
        <v>7513</v>
      </c>
      <c r="J106" s="46" t="s">
        <v>7514</v>
      </c>
      <c r="K106" s="46" t="s">
        <v>7515</v>
      </c>
      <c r="L106" s="45" t="s">
        <v>7306</v>
      </c>
      <c r="M106" s="45" t="s">
        <v>7307</v>
      </c>
    </row>
    <row r="107" spans="1:13" ht="43.2">
      <c r="A107" s="42" t="s">
        <v>7198</v>
      </c>
      <c r="B107" s="43">
        <f t="shared" si="4"/>
        <v>47</v>
      </c>
      <c r="C107" s="43" t="str">
        <f t="shared" si="3"/>
        <v>45.447</v>
      </c>
      <c r="D107" s="44">
        <v>5</v>
      </c>
      <c r="E107" s="45" t="s">
        <v>7629</v>
      </c>
      <c r="F107" s="45" t="s">
        <v>7630</v>
      </c>
      <c r="G107" s="45" t="s">
        <v>7630</v>
      </c>
      <c r="H107" s="45" t="s">
        <v>7542</v>
      </c>
      <c r="I107" s="45" t="s">
        <v>7513</v>
      </c>
      <c r="J107" s="46" t="s">
        <v>7514</v>
      </c>
      <c r="K107" s="46" t="s">
        <v>7515</v>
      </c>
      <c r="L107" s="45" t="s">
        <v>7306</v>
      </c>
      <c r="M107" s="45" t="s">
        <v>7307</v>
      </c>
    </row>
    <row r="108" spans="1:13" ht="43.2">
      <c r="A108" s="42" t="s">
        <v>7198</v>
      </c>
      <c r="B108" s="43">
        <f t="shared" si="4"/>
        <v>48</v>
      </c>
      <c r="C108" s="43" t="str">
        <f t="shared" si="3"/>
        <v>45.448</v>
      </c>
      <c r="D108" s="44">
        <v>5</v>
      </c>
      <c r="E108" s="45" t="s">
        <v>7631</v>
      </c>
      <c r="F108" s="45" t="s">
        <v>7632</v>
      </c>
      <c r="G108" s="45" t="s">
        <v>7632</v>
      </c>
      <c r="H108" s="45" t="s">
        <v>7545</v>
      </c>
      <c r="I108" s="45" t="s">
        <v>7513</v>
      </c>
      <c r="J108" s="46" t="s">
        <v>7514</v>
      </c>
      <c r="K108" s="46" t="s">
        <v>7515</v>
      </c>
      <c r="L108" s="45" t="s">
        <v>7306</v>
      </c>
      <c r="M108" s="45" t="s">
        <v>7307</v>
      </c>
    </row>
    <row r="109" spans="1:13" ht="43.2">
      <c r="A109" s="42" t="s">
        <v>7198</v>
      </c>
      <c r="B109" s="43">
        <f t="shared" si="4"/>
        <v>49</v>
      </c>
      <c r="C109" s="43" t="str">
        <f t="shared" si="3"/>
        <v>45.449</v>
      </c>
      <c r="D109" s="44">
        <v>6</v>
      </c>
      <c r="E109" s="45" t="s">
        <v>7633</v>
      </c>
      <c r="F109" s="45" t="s">
        <v>7634</v>
      </c>
      <c r="G109" s="45" t="s">
        <v>7634</v>
      </c>
      <c r="H109" s="45" t="s">
        <v>7530</v>
      </c>
      <c r="I109" s="45" t="s">
        <v>7513</v>
      </c>
      <c r="J109" s="46" t="s">
        <v>7514</v>
      </c>
      <c r="K109" s="46" t="s">
        <v>7515</v>
      </c>
      <c r="L109" s="45" t="s">
        <v>7306</v>
      </c>
      <c r="M109" s="45" t="s">
        <v>7307</v>
      </c>
    </row>
    <row r="110" spans="1:13" ht="43.2">
      <c r="A110" s="42" t="s">
        <v>7198</v>
      </c>
      <c r="B110" s="43">
        <f t="shared" si="4"/>
        <v>50</v>
      </c>
      <c r="C110" s="43" t="str">
        <f t="shared" si="3"/>
        <v>45.450</v>
      </c>
      <c r="D110" s="44">
        <v>6</v>
      </c>
      <c r="E110" s="45" t="s">
        <v>7635</v>
      </c>
      <c r="F110" s="45" t="s">
        <v>7636</v>
      </c>
      <c r="G110" s="45" t="s">
        <v>7636</v>
      </c>
      <c r="H110" s="46" t="s">
        <v>7527</v>
      </c>
      <c r="I110" s="45" t="s">
        <v>7513</v>
      </c>
      <c r="J110" s="46" t="s">
        <v>7514</v>
      </c>
      <c r="K110" s="46" t="s">
        <v>7515</v>
      </c>
      <c r="L110" s="45" t="s">
        <v>7306</v>
      </c>
      <c r="M110" s="45" t="s">
        <v>7307</v>
      </c>
    </row>
    <row r="111" spans="1:13" ht="43.2">
      <c r="A111" s="42" t="s">
        <v>7198</v>
      </c>
      <c r="B111" s="43">
        <f t="shared" si="4"/>
        <v>51</v>
      </c>
      <c r="C111" s="43" t="str">
        <f t="shared" si="3"/>
        <v>45.451</v>
      </c>
      <c r="D111" s="44">
        <v>6</v>
      </c>
      <c r="E111" s="45" t="s">
        <v>7637</v>
      </c>
      <c r="F111" s="45" t="s">
        <v>7638</v>
      </c>
      <c r="G111" s="45" t="s">
        <v>7638</v>
      </c>
      <c r="H111" s="45" t="s">
        <v>7533</v>
      </c>
      <c r="I111" s="45" t="s">
        <v>7513</v>
      </c>
      <c r="J111" s="46" t="s">
        <v>7514</v>
      </c>
      <c r="K111" s="46" t="s">
        <v>7515</v>
      </c>
      <c r="L111" s="45" t="s">
        <v>7306</v>
      </c>
      <c r="M111" s="45" t="s">
        <v>7307</v>
      </c>
    </row>
    <row r="112" spans="1:13" ht="43.2">
      <c r="A112" s="42" t="s">
        <v>7198</v>
      </c>
      <c r="B112" s="43">
        <f t="shared" si="4"/>
        <v>52</v>
      </c>
      <c r="C112" s="43" t="str">
        <f t="shared" si="3"/>
        <v>45.452</v>
      </c>
      <c r="D112" s="44">
        <v>6</v>
      </c>
      <c r="E112" s="45" t="s">
        <v>7639</v>
      </c>
      <c r="F112" s="45" t="s">
        <v>7640</v>
      </c>
      <c r="G112" s="45" t="s">
        <v>7640</v>
      </c>
      <c r="H112" s="45" t="s">
        <v>7536</v>
      </c>
      <c r="I112" s="45" t="s">
        <v>7513</v>
      </c>
      <c r="J112" s="46" t="s">
        <v>7514</v>
      </c>
      <c r="K112" s="46" t="s">
        <v>7515</v>
      </c>
      <c r="L112" s="45" t="s">
        <v>7306</v>
      </c>
      <c r="M112" s="45" t="s">
        <v>7307</v>
      </c>
    </row>
    <row r="113" spans="1:13" ht="43.2">
      <c r="A113" s="42" t="s">
        <v>7198</v>
      </c>
      <c r="B113" s="43">
        <f t="shared" si="4"/>
        <v>53</v>
      </c>
      <c r="C113" s="43" t="str">
        <f t="shared" si="3"/>
        <v>45.453</v>
      </c>
      <c r="D113" s="44">
        <v>5</v>
      </c>
      <c r="E113" s="45" t="s">
        <v>7641</v>
      </c>
      <c r="F113" s="45" t="s">
        <v>7642</v>
      </c>
      <c r="G113" s="45" t="s">
        <v>1367</v>
      </c>
      <c r="H113" s="46" t="s">
        <v>7643</v>
      </c>
      <c r="I113" s="45" t="s">
        <v>7513</v>
      </c>
      <c r="J113" s="46" t="s">
        <v>7514</v>
      </c>
      <c r="K113" s="46" t="s">
        <v>7515</v>
      </c>
      <c r="L113" s="45" t="s">
        <v>7306</v>
      </c>
      <c r="M113" s="45" t="s">
        <v>7307</v>
      </c>
    </row>
    <row r="114" spans="1:13" ht="43.2">
      <c r="A114" s="42" t="s">
        <v>7198</v>
      </c>
      <c r="B114" s="43">
        <f t="shared" si="4"/>
        <v>54</v>
      </c>
      <c r="C114" s="43" t="str">
        <f t="shared" si="3"/>
        <v>45.454</v>
      </c>
      <c r="D114" s="44">
        <v>5</v>
      </c>
      <c r="E114" s="45" t="s">
        <v>7644</v>
      </c>
      <c r="F114" s="45" t="s">
        <v>7645</v>
      </c>
      <c r="G114" s="45" t="s">
        <v>7645</v>
      </c>
      <c r="H114" s="45" t="s">
        <v>7539</v>
      </c>
      <c r="I114" s="45" t="s">
        <v>7513</v>
      </c>
      <c r="J114" s="46" t="s">
        <v>7514</v>
      </c>
      <c r="K114" s="46" t="s">
        <v>7515</v>
      </c>
      <c r="L114" s="45" t="s">
        <v>7306</v>
      </c>
      <c r="M114" s="45" t="s">
        <v>7307</v>
      </c>
    </row>
    <row r="115" spans="1:13" ht="43.2">
      <c r="A115" s="42" t="s">
        <v>7198</v>
      </c>
      <c r="B115" s="43">
        <f t="shared" si="4"/>
        <v>55</v>
      </c>
      <c r="C115" s="43" t="str">
        <f t="shared" si="3"/>
        <v>45.455</v>
      </c>
      <c r="D115" s="44">
        <v>4</v>
      </c>
      <c r="E115" s="45" t="s">
        <v>7646</v>
      </c>
      <c r="F115" s="45" t="s">
        <v>7647</v>
      </c>
      <c r="G115" s="45" t="s">
        <v>7647</v>
      </c>
      <c r="H115" s="45" t="s">
        <v>7648</v>
      </c>
      <c r="I115" s="45" t="s">
        <v>7513</v>
      </c>
      <c r="J115" s="46" t="s">
        <v>7514</v>
      </c>
      <c r="K115" s="46" t="s">
        <v>7515</v>
      </c>
      <c r="L115" s="45" t="s">
        <v>7306</v>
      </c>
      <c r="M115" s="45" t="s">
        <v>7307</v>
      </c>
    </row>
    <row r="116" spans="1:13" ht="43.2">
      <c r="A116" s="42" t="s">
        <v>7198</v>
      </c>
      <c r="B116" s="43">
        <f t="shared" si="4"/>
        <v>56</v>
      </c>
      <c r="C116" s="43" t="str">
        <f t="shared" si="3"/>
        <v>45.456</v>
      </c>
      <c r="D116" s="44">
        <v>5</v>
      </c>
      <c r="E116" s="45" t="s">
        <v>7649</v>
      </c>
      <c r="F116" s="45" t="s">
        <v>7650</v>
      </c>
      <c r="G116" s="45" t="s">
        <v>7650</v>
      </c>
      <c r="H116" s="45" t="s">
        <v>7651</v>
      </c>
      <c r="I116" s="45" t="s">
        <v>7513</v>
      </c>
      <c r="J116" s="46" t="s">
        <v>7514</v>
      </c>
      <c r="K116" s="46" t="s">
        <v>7515</v>
      </c>
      <c r="L116" s="45" t="s">
        <v>7306</v>
      </c>
      <c r="M116" s="45" t="s">
        <v>7307</v>
      </c>
    </row>
    <row r="117" spans="1:13" ht="43.2">
      <c r="A117" s="42" t="s">
        <v>7198</v>
      </c>
      <c r="B117" s="43">
        <f t="shared" si="4"/>
        <v>57</v>
      </c>
      <c r="C117" s="43" t="str">
        <f t="shared" si="3"/>
        <v>45.457</v>
      </c>
      <c r="D117" s="44">
        <v>6</v>
      </c>
      <c r="E117" s="45" t="s">
        <v>7652</v>
      </c>
      <c r="F117" s="45" t="s">
        <v>7653</v>
      </c>
      <c r="G117" s="45" t="s">
        <v>7653</v>
      </c>
      <c r="H117" s="46" t="s">
        <v>7654</v>
      </c>
      <c r="I117" s="45" t="s">
        <v>7513</v>
      </c>
      <c r="J117" s="46" t="s">
        <v>7514</v>
      </c>
      <c r="K117" s="46" t="s">
        <v>7515</v>
      </c>
      <c r="L117" s="45" t="s">
        <v>7306</v>
      </c>
      <c r="M117" s="45" t="s">
        <v>7307</v>
      </c>
    </row>
    <row r="118" spans="1:13" ht="43.2">
      <c r="A118" s="42" t="s">
        <v>7198</v>
      </c>
      <c r="B118" s="43">
        <f t="shared" si="4"/>
        <v>58</v>
      </c>
      <c r="C118" s="43" t="str">
        <f t="shared" si="3"/>
        <v>45.458</v>
      </c>
      <c r="D118" s="44">
        <v>6</v>
      </c>
      <c r="E118" s="45" t="s">
        <v>7655</v>
      </c>
      <c r="F118" s="45" t="s">
        <v>7656</v>
      </c>
      <c r="G118" s="45" t="s">
        <v>7656</v>
      </c>
      <c r="H118" s="46" t="s">
        <v>7657</v>
      </c>
      <c r="I118" s="45" t="s">
        <v>7513</v>
      </c>
      <c r="J118" s="46" t="s">
        <v>7514</v>
      </c>
      <c r="K118" s="46" t="s">
        <v>7515</v>
      </c>
      <c r="L118" s="45" t="s">
        <v>7306</v>
      </c>
      <c r="M118" s="45" t="s">
        <v>7307</v>
      </c>
    </row>
    <row r="119" spans="1:13" ht="43.2">
      <c r="A119" s="42" t="s">
        <v>7198</v>
      </c>
      <c r="B119" s="43">
        <f t="shared" si="4"/>
        <v>59</v>
      </c>
      <c r="C119" s="43" t="str">
        <f t="shared" si="3"/>
        <v>45.459</v>
      </c>
      <c r="D119" s="44">
        <v>6</v>
      </c>
      <c r="E119" s="45" t="s">
        <v>7658</v>
      </c>
      <c r="F119" s="45" t="s">
        <v>7659</v>
      </c>
      <c r="G119" s="45" t="s">
        <v>7659</v>
      </c>
      <c r="H119" s="46" t="s">
        <v>7660</v>
      </c>
      <c r="I119" s="45" t="s">
        <v>7513</v>
      </c>
      <c r="J119" s="46" t="s">
        <v>7514</v>
      </c>
      <c r="K119" s="46" t="s">
        <v>7515</v>
      </c>
      <c r="L119" s="45" t="s">
        <v>7306</v>
      </c>
      <c r="M119" s="45" t="s">
        <v>7307</v>
      </c>
    </row>
    <row r="120" spans="1:13" ht="43.2">
      <c r="A120" s="42" t="s">
        <v>7198</v>
      </c>
      <c r="B120" s="43">
        <f t="shared" si="4"/>
        <v>60</v>
      </c>
      <c r="C120" s="43" t="str">
        <f t="shared" si="3"/>
        <v>45.460</v>
      </c>
      <c r="D120" s="44">
        <v>6</v>
      </c>
      <c r="E120" s="45" t="s">
        <v>7661</v>
      </c>
      <c r="F120" s="45" t="s">
        <v>7662</v>
      </c>
      <c r="G120" s="45" t="s">
        <v>7662</v>
      </c>
      <c r="H120" s="46" t="s">
        <v>7663</v>
      </c>
      <c r="I120" s="45" t="s">
        <v>7513</v>
      </c>
      <c r="J120" s="46" t="s">
        <v>7514</v>
      </c>
      <c r="K120" s="46" t="s">
        <v>7515</v>
      </c>
      <c r="L120" s="45" t="s">
        <v>7306</v>
      </c>
      <c r="M120" s="45" t="s">
        <v>7307</v>
      </c>
    </row>
    <row r="121" spans="1:13" ht="43.2">
      <c r="A121" s="42" t="s">
        <v>7198</v>
      </c>
      <c r="B121" s="43">
        <f t="shared" si="4"/>
        <v>61</v>
      </c>
      <c r="C121" s="43" t="str">
        <f t="shared" si="3"/>
        <v>45.461</v>
      </c>
      <c r="D121" s="44">
        <v>5</v>
      </c>
      <c r="E121" s="45" t="s">
        <v>7664</v>
      </c>
      <c r="F121" s="45" t="s">
        <v>7665</v>
      </c>
      <c r="G121" s="45" t="s">
        <v>7665</v>
      </c>
      <c r="H121" s="45" t="s">
        <v>7666</v>
      </c>
      <c r="I121" s="45" t="s">
        <v>7513</v>
      </c>
      <c r="J121" s="46" t="s">
        <v>7514</v>
      </c>
      <c r="K121" s="46" t="s">
        <v>7515</v>
      </c>
      <c r="L121" s="45" t="s">
        <v>7306</v>
      </c>
      <c r="M121" s="45" t="s">
        <v>7307</v>
      </c>
    </row>
    <row r="122" spans="1:13" ht="43.2">
      <c r="A122" s="42" t="s">
        <v>7198</v>
      </c>
      <c r="B122" s="43">
        <f t="shared" si="4"/>
        <v>62</v>
      </c>
      <c r="C122" s="43" t="str">
        <f t="shared" si="3"/>
        <v>45.462</v>
      </c>
      <c r="D122" s="44">
        <v>6</v>
      </c>
      <c r="E122" s="45" t="s">
        <v>7667</v>
      </c>
      <c r="F122" s="45" t="s">
        <v>7668</v>
      </c>
      <c r="G122" s="45" t="s">
        <v>7668</v>
      </c>
      <c r="H122" s="46" t="s">
        <v>7669</v>
      </c>
      <c r="I122" s="45" t="s">
        <v>7513</v>
      </c>
      <c r="J122" s="46" t="s">
        <v>7514</v>
      </c>
      <c r="K122" s="46" t="s">
        <v>7515</v>
      </c>
      <c r="L122" s="45" t="s">
        <v>7306</v>
      </c>
      <c r="M122" s="45" t="s">
        <v>7307</v>
      </c>
    </row>
    <row r="123" spans="1:13" ht="43.2">
      <c r="A123" s="42" t="s">
        <v>7198</v>
      </c>
      <c r="B123" s="43">
        <f t="shared" si="4"/>
        <v>63</v>
      </c>
      <c r="C123" s="43" t="str">
        <f t="shared" si="3"/>
        <v>45.463</v>
      </c>
      <c r="D123" s="44">
        <v>6</v>
      </c>
      <c r="E123" s="45" t="s">
        <v>7670</v>
      </c>
      <c r="F123" s="45" t="s">
        <v>7671</v>
      </c>
      <c r="G123" s="45" t="s">
        <v>7671</v>
      </c>
      <c r="H123" s="45" t="s">
        <v>7672</v>
      </c>
      <c r="I123" s="45" t="s">
        <v>7513</v>
      </c>
      <c r="J123" s="46" t="s">
        <v>7514</v>
      </c>
      <c r="K123" s="46" t="s">
        <v>7515</v>
      </c>
      <c r="L123" s="45" t="s">
        <v>7306</v>
      </c>
      <c r="M123" s="45" t="s">
        <v>7307</v>
      </c>
    </row>
    <row r="124" spans="1:13" ht="43.2">
      <c r="A124" s="42" t="s">
        <v>7198</v>
      </c>
      <c r="B124" s="43">
        <f t="shared" si="4"/>
        <v>64</v>
      </c>
      <c r="C124" s="43" t="str">
        <f t="shared" si="3"/>
        <v>45.464</v>
      </c>
      <c r="D124" s="44">
        <v>5</v>
      </c>
      <c r="E124" s="45" t="s">
        <v>7673</v>
      </c>
      <c r="F124" s="45" t="s">
        <v>7674</v>
      </c>
      <c r="G124" s="45" t="s">
        <v>7674</v>
      </c>
      <c r="H124" s="45" t="s">
        <v>7675</v>
      </c>
      <c r="I124" s="45" t="s">
        <v>7513</v>
      </c>
      <c r="J124" s="46" t="s">
        <v>7514</v>
      </c>
      <c r="K124" s="46" t="s">
        <v>7515</v>
      </c>
      <c r="L124" s="45" t="s">
        <v>7306</v>
      </c>
      <c r="M124" s="45" t="s">
        <v>7307</v>
      </c>
    </row>
    <row r="125" spans="1:13" ht="43.2">
      <c r="A125" s="42" t="s">
        <v>7198</v>
      </c>
      <c r="B125" s="43">
        <f t="shared" si="4"/>
        <v>65</v>
      </c>
      <c r="C125" s="43" t="str">
        <f t="shared" si="3"/>
        <v>45.465</v>
      </c>
      <c r="D125" s="44">
        <v>5</v>
      </c>
      <c r="E125" s="45" t="s">
        <v>7676</v>
      </c>
      <c r="F125" s="45" t="s">
        <v>7677</v>
      </c>
      <c r="G125" s="45" t="s">
        <v>7677</v>
      </c>
      <c r="H125" s="45" t="s">
        <v>7678</v>
      </c>
      <c r="I125" s="45" t="s">
        <v>7513</v>
      </c>
      <c r="J125" s="46" t="s">
        <v>7514</v>
      </c>
      <c r="K125" s="46" t="s">
        <v>7515</v>
      </c>
      <c r="L125" s="45" t="s">
        <v>7306</v>
      </c>
      <c r="M125" s="45" t="s">
        <v>7307</v>
      </c>
    </row>
    <row r="126" spans="1:13" ht="43.2">
      <c r="A126" s="42" t="s">
        <v>7198</v>
      </c>
      <c r="B126" s="43">
        <f t="shared" si="4"/>
        <v>66</v>
      </c>
      <c r="C126" s="43" t="str">
        <f t="shared" si="3"/>
        <v>45.466</v>
      </c>
      <c r="D126" s="44">
        <v>5</v>
      </c>
      <c r="E126" s="45" t="s">
        <v>7679</v>
      </c>
      <c r="F126" s="45" t="s">
        <v>7680</v>
      </c>
      <c r="G126" s="45" t="s">
        <v>7680</v>
      </c>
      <c r="H126" s="45" t="s">
        <v>7681</v>
      </c>
      <c r="I126" s="45" t="s">
        <v>7513</v>
      </c>
      <c r="J126" s="46" t="s">
        <v>7514</v>
      </c>
      <c r="K126" s="46" t="s">
        <v>7515</v>
      </c>
      <c r="L126" s="45" t="s">
        <v>7306</v>
      </c>
      <c r="M126" s="45" t="s">
        <v>7307</v>
      </c>
    </row>
    <row r="127" spans="1:13" ht="43.2">
      <c r="A127" s="42" t="s">
        <v>7198</v>
      </c>
      <c r="B127" s="43">
        <f t="shared" si="4"/>
        <v>67</v>
      </c>
      <c r="C127" s="43" t="str">
        <f t="shared" si="3"/>
        <v>45.467</v>
      </c>
      <c r="D127" s="44">
        <v>4</v>
      </c>
      <c r="E127" s="45" t="s">
        <v>7682</v>
      </c>
      <c r="F127" s="45" t="s">
        <v>7683</v>
      </c>
      <c r="G127" s="45" t="s">
        <v>7683</v>
      </c>
      <c r="H127" s="45" t="s">
        <v>7684</v>
      </c>
      <c r="I127" s="45" t="s">
        <v>7513</v>
      </c>
      <c r="J127" s="46" t="s">
        <v>7514</v>
      </c>
      <c r="K127" s="46" t="s">
        <v>7515</v>
      </c>
      <c r="L127" s="45" t="s">
        <v>7306</v>
      </c>
      <c r="M127" s="45" t="s">
        <v>7307</v>
      </c>
    </row>
    <row r="128" spans="1:13" ht="43.2">
      <c r="A128" s="42" t="s">
        <v>7198</v>
      </c>
      <c r="B128" s="43">
        <f t="shared" si="4"/>
        <v>68</v>
      </c>
      <c r="C128" s="43" t="str">
        <f t="shared" si="3"/>
        <v>45.468</v>
      </c>
      <c r="D128" s="44">
        <v>5</v>
      </c>
      <c r="E128" s="45" t="s">
        <v>7685</v>
      </c>
      <c r="F128" s="45" t="s">
        <v>7686</v>
      </c>
      <c r="G128" s="45" t="s">
        <v>7686</v>
      </c>
      <c r="H128" s="45" t="s">
        <v>7545</v>
      </c>
      <c r="I128" s="45" t="s">
        <v>7513</v>
      </c>
      <c r="J128" s="46" t="s">
        <v>7514</v>
      </c>
      <c r="K128" s="46" t="s">
        <v>7515</v>
      </c>
      <c r="L128" s="45" t="s">
        <v>7306</v>
      </c>
      <c r="M128" s="45" t="s">
        <v>7307</v>
      </c>
    </row>
    <row r="129" spans="1:13" ht="43.2">
      <c r="A129" s="42" t="s">
        <v>7198</v>
      </c>
      <c r="B129" s="43">
        <f t="shared" si="4"/>
        <v>69</v>
      </c>
      <c r="C129" s="43" t="str">
        <f t="shared" si="3"/>
        <v>45.469</v>
      </c>
      <c r="D129" s="44">
        <v>6</v>
      </c>
      <c r="E129" s="45" t="s">
        <v>7687</v>
      </c>
      <c r="F129" s="45" t="s">
        <v>7688</v>
      </c>
      <c r="G129" s="45" t="s">
        <v>7688</v>
      </c>
      <c r="H129" s="45" t="s">
        <v>7536</v>
      </c>
      <c r="I129" s="45" t="s">
        <v>7513</v>
      </c>
      <c r="J129" s="46" t="s">
        <v>7514</v>
      </c>
      <c r="K129" s="46" t="s">
        <v>7515</v>
      </c>
      <c r="L129" s="45" t="s">
        <v>7306</v>
      </c>
      <c r="M129" s="45" t="s">
        <v>7307</v>
      </c>
    </row>
    <row r="130" spans="1:13" ht="43.2">
      <c r="A130" s="42" t="s">
        <v>7198</v>
      </c>
      <c r="B130" s="43">
        <f t="shared" si="4"/>
        <v>70</v>
      </c>
      <c r="C130" s="43" t="str">
        <f t="shared" si="3"/>
        <v>45.470</v>
      </c>
      <c r="D130" s="44">
        <v>6</v>
      </c>
      <c r="E130" s="45" t="s">
        <v>7689</v>
      </c>
      <c r="F130" s="45" t="s">
        <v>7690</v>
      </c>
      <c r="G130" s="45" t="s">
        <v>7690</v>
      </c>
      <c r="H130" s="45" t="s">
        <v>7691</v>
      </c>
      <c r="I130" s="45" t="s">
        <v>7513</v>
      </c>
      <c r="J130" s="46" t="s">
        <v>7514</v>
      </c>
      <c r="K130" s="46" t="s">
        <v>7515</v>
      </c>
      <c r="L130" s="45" t="s">
        <v>7306</v>
      </c>
      <c r="M130" s="45" t="s">
        <v>7307</v>
      </c>
    </row>
    <row r="131" spans="1:13" ht="43.2">
      <c r="A131" s="42" t="s">
        <v>7198</v>
      </c>
      <c r="B131" s="43">
        <f t="shared" si="4"/>
        <v>71</v>
      </c>
      <c r="C131" s="43" t="str">
        <f t="shared" ref="C131:C194" si="5">+CONCATENATE(A131,B131)</f>
        <v>45.471</v>
      </c>
      <c r="D131" s="44">
        <v>6</v>
      </c>
      <c r="E131" s="45" t="s">
        <v>7692</v>
      </c>
      <c r="F131" s="45" t="s">
        <v>7693</v>
      </c>
      <c r="G131" s="45" t="s">
        <v>7693</v>
      </c>
      <c r="H131" s="46" t="s">
        <v>7527</v>
      </c>
      <c r="I131" s="45" t="s">
        <v>7513</v>
      </c>
      <c r="J131" s="46" t="s">
        <v>7514</v>
      </c>
      <c r="K131" s="46" t="s">
        <v>7515</v>
      </c>
      <c r="L131" s="45" t="s">
        <v>7306</v>
      </c>
      <c r="M131" s="45" t="s">
        <v>7307</v>
      </c>
    </row>
    <row r="132" spans="1:13" ht="43.2">
      <c r="A132" s="42" t="s">
        <v>7198</v>
      </c>
      <c r="B132" s="43">
        <f t="shared" ref="B132:B195" si="6">+IF(A132=A131,B131+1,1)</f>
        <v>72</v>
      </c>
      <c r="C132" s="43" t="str">
        <f t="shared" si="5"/>
        <v>45.472</v>
      </c>
      <c r="D132" s="44">
        <v>6</v>
      </c>
      <c r="E132" s="45" t="s">
        <v>7694</v>
      </c>
      <c r="F132" s="45" t="s">
        <v>7695</v>
      </c>
      <c r="G132" s="45" t="s">
        <v>7695</v>
      </c>
      <c r="H132" s="45" t="s">
        <v>7533</v>
      </c>
      <c r="I132" s="45" t="s">
        <v>7513</v>
      </c>
      <c r="J132" s="46" t="s">
        <v>7514</v>
      </c>
      <c r="K132" s="46" t="s">
        <v>7515</v>
      </c>
      <c r="L132" s="45" t="s">
        <v>7306</v>
      </c>
      <c r="M132" s="45" t="s">
        <v>7307</v>
      </c>
    </row>
    <row r="133" spans="1:13" ht="43.2">
      <c r="A133" s="42" t="s">
        <v>7198</v>
      </c>
      <c r="B133" s="43">
        <f t="shared" si="6"/>
        <v>73</v>
      </c>
      <c r="C133" s="43" t="str">
        <f t="shared" si="5"/>
        <v>45.473</v>
      </c>
      <c r="D133" s="44">
        <v>5</v>
      </c>
      <c r="E133" s="45" t="s">
        <v>7696</v>
      </c>
      <c r="F133" s="45" t="s">
        <v>7697</v>
      </c>
      <c r="G133" s="45" t="s">
        <v>7697</v>
      </c>
      <c r="H133" s="45" t="s">
        <v>7539</v>
      </c>
      <c r="I133" s="45" t="s">
        <v>7513</v>
      </c>
      <c r="J133" s="46" t="s">
        <v>7514</v>
      </c>
      <c r="K133" s="46" t="s">
        <v>7515</v>
      </c>
      <c r="L133" s="45" t="s">
        <v>7306</v>
      </c>
      <c r="M133" s="45" t="s">
        <v>7307</v>
      </c>
    </row>
    <row r="134" spans="1:13" ht="43.2">
      <c r="A134" s="42" t="s">
        <v>7198</v>
      </c>
      <c r="B134" s="43">
        <f t="shared" si="6"/>
        <v>74</v>
      </c>
      <c r="C134" s="43" t="str">
        <f t="shared" si="5"/>
        <v>45.474</v>
      </c>
      <c r="D134" s="44">
        <v>5</v>
      </c>
      <c r="E134" s="45" t="s">
        <v>7698</v>
      </c>
      <c r="F134" s="45" t="s">
        <v>7699</v>
      </c>
      <c r="G134" s="45" t="s">
        <v>7699</v>
      </c>
      <c r="H134" s="45" t="s">
        <v>7524</v>
      </c>
      <c r="I134" s="45" t="s">
        <v>7513</v>
      </c>
      <c r="J134" s="46" t="s">
        <v>7514</v>
      </c>
      <c r="K134" s="46" t="s">
        <v>7515</v>
      </c>
      <c r="L134" s="45" t="s">
        <v>7306</v>
      </c>
      <c r="M134" s="45" t="s">
        <v>7307</v>
      </c>
    </row>
    <row r="135" spans="1:13" ht="43.2">
      <c r="A135" s="42" t="s">
        <v>7198</v>
      </c>
      <c r="B135" s="43">
        <f t="shared" si="6"/>
        <v>75</v>
      </c>
      <c r="C135" s="43" t="str">
        <f t="shared" si="5"/>
        <v>45.475</v>
      </c>
      <c r="D135" s="44">
        <v>6</v>
      </c>
      <c r="E135" s="45" t="s">
        <v>7700</v>
      </c>
      <c r="F135" s="45" t="s">
        <v>7701</v>
      </c>
      <c r="G135" s="45" t="s">
        <v>7701</v>
      </c>
      <c r="H135" s="45" t="s">
        <v>7536</v>
      </c>
      <c r="I135" s="45" t="s">
        <v>7513</v>
      </c>
      <c r="J135" s="46" t="s">
        <v>7514</v>
      </c>
      <c r="K135" s="46" t="s">
        <v>7515</v>
      </c>
      <c r="L135" s="45" t="s">
        <v>7306</v>
      </c>
      <c r="M135" s="45" t="s">
        <v>7307</v>
      </c>
    </row>
    <row r="136" spans="1:13" ht="43.2">
      <c r="A136" s="42" t="s">
        <v>7198</v>
      </c>
      <c r="B136" s="43">
        <f t="shared" si="6"/>
        <v>76</v>
      </c>
      <c r="C136" s="43" t="str">
        <f t="shared" si="5"/>
        <v>45.476</v>
      </c>
      <c r="D136" s="44">
        <v>6</v>
      </c>
      <c r="E136" s="45" t="s">
        <v>7702</v>
      </c>
      <c r="F136" s="45" t="s">
        <v>7703</v>
      </c>
      <c r="G136" s="45" t="s">
        <v>7703</v>
      </c>
      <c r="H136" s="46" t="s">
        <v>7527</v>
      </c>
      <c r="I136" s="45" t="s">
        <v>7513</v>
      </c>
      <c r="J136" s="46" t="s">
        <v>7514</v>
      </c>
      <c r="K136" s="46" t="s">
        <v>7515</v>
      </c>
      <c r="L136" s="45" t="s">
        <v>7306</v>
      </c>
      <c r="M136" s="45" t="s">
        <v>7307</v>
      </c>
    </row>
    <row r="137" spans="1:13" ht="43.2">
      <c r="A137" s="42" t="s">
        <v>7198</v>
      </c>
      <c r="B137" s="43">
        <f t="shared" si="6"/>
        <v>77</v>
      </c>
      <c r="C137" s="43" t="str">
        <f t="shared" si="5"/>
        <v>45.477</v>
      </c>
      <c r="D137" s="44">
        <v>6</v>
      </c>
      <c r="E137" s="45" t="s">
        <v>7704</v>
      </c>
      <c r="F137" s="45" t="s">
        <v>7705</v>
      </c>
      <c r="G137" s="45" t="s">
        <v>7705</v>
      </c>
      <c r="H137" s="45" t="s">
        <v>7533</v>
      </c>
      <c r="I137" s="45" t="s">
        <v>7513</v>
      </c>
      <c r="J137" s="46" t="s">
        <v>7514</v>
      </c>
      <c r="K137" s="46" t="s">
        <v>7515</v>
      </c>
      <c r="L137" s="45" t="s">
        <v>7306</v>
      </c>
      <c r="M137" s="45" t="s">
        <v>7307</v>
      </c>
    </row>
    <row r="138" spans="1:13" ht="43.2">
      <c r="A138" s="42" t="s">
        <v>7198</v>
      </c>
      <c r="B138" s="43">
        <f t="shared" si="6"/>
        <v>78</v>
      </c>
      <c r="C138" s="43" t="str">
        <f t="shared" si="5"/>
        <v>45.478</v>
      </c>
      <c r="D138" s="44">
        <v>6</v>
      </c>
      <c r="E138" s="45" t="s">
        <v>7706</v>
      </c>
      <c r="F138" s="45" t="s">
        <v>7707</v>
      </c>
      <c r="G138" s="45" t="s">
        <v>7707</v>
      </c>
      <c r="H138" s="45" t="s">
        <v>7530</v>
      </c>
      <c r="I138" s="45" t="s">
        <v>7513</v>
      </c>
      <c r="J138" s="46" t="s">
        <v>7514</v>
      </c>
      <c r="K138" s="46" t="s">
        <v>7515</v>
      </c>
      <c r="L138" s="45" t="s">
        <v>7306</v>
      </c>
      <c r="M138" s="45" t="s">
        <v>7307</v>
      </c>
    </row>
    <row r="139" spans="1:13" ht="43.2">
      <c r="A139" s="42" t="s">
        <v>7198</v>
      </c>
      <c r="B139" s="43">
        <f t="shared" si="6"/>
        <v>79</v>
      </c>
      <c r="C139" s="43" t="str">
        <f t="shared" si="5"/>
        <v>45.479</v>
      </c>
      <c r="D139" s="44">
        <v>5</v>
      </c>
      <c r="E139" s="45" t="s">
        <v>7708</v>
      </c>
      <c r="F139" s="45" t="s">
        <v>7709</v>
      </c>
      <c r="G139" s="45" t="s">
        <v>7709</v>
      </c>
      <c r="H139" s="45" t="s">
        <v>7542</v>
      </c>
      <c r="I139" s="45" t="s">
        <v>7513</v>
      </c>
      <c r="J139" s="46" t="s">
        <v>7514</v>
      </c>
      <c r="K139" s="46" t="s">
        <v>7515</v>
      </c>
      <c r="L139" s="45" t="s">
        <v>7306</v>
      </c>
      <c r="M139" s="45" t="s">
        <v>7307</v>
      </c>
    </row>
    <row r="140" spans="1:13" ht="43.2">
      <c r="A140" s="42" t="s">
        <v>7198</v>
      </c>
      <c r="B140" s="43">
        <f t="shared" si="6"/>
        <v>80</v>
      </c>
      <c r="C140" s="43" t="str">
        <f t="shared" si="5"/>
        <v>45.480</v>
      </c>
      <c r="D140" s="44">
        <v>4</v>
      </c>
      <c r="E140" s="45" t="s">
        <v>7710</v>
      </c>
      <c r="F140" s="45" t="s">
        <v>7711</v>
      </c>
      <c r="G140" s="45" t="s">
        <v>1367</v>
      </c>
      <c r="H140" s="46" t="s">
        <v>7712</v>
      </c>
      <c r="I140" s="45" t="s">
        <v>7513</v>
      </c>
      <c r="J140" s="46" t="s">
        <v>7514</v>
      </c>
      <c r="K140" s="46" t="s">
        <v>7515</v>
      </c>
      <c r="L140" s="45" t="s">
        <v>7306</v>
      </c>
      <c r="M140" s="45" t="s">
        <v>7307</v>
      </c>
    </row>
    <row r="141" spans="1:13" ht="43.2">
      <c r="A141" s="42" t="s">
        <v>7198</v>
      </c>
      <c r="B141" s="43">
        <f t="shared" si="6"/>
        <v>81</v>
      </c>
      <c r="C141" s="43" t="str">
        <f t="shared" si="5"/>
        <v>45.481</v>
      </c>
      <c r="D141" s="44">
        <v>4</v>
      </c>
      <c r="E141" s="45" t="s">
        <v>7713</v>
      </c>
      <c r="F141" s="45" t="s">
        <v>7714</v>
      </c>
      <c r="G141" s="45" t="s">
        <v>7714</v>
      </c>
      <c r="H141" s="45" t="s">
        <v>99</v>
      </c>
      <c r="I141" s="45" t="s">
        <v>7513</v>
      </c>
      <c r="J141" s="46" t="s">
        <v>7514</v>
      </c>
      <c r="K141" s="46" t="s">
        <v>7515</v>
      </c>
      <c r="L141" s="45" t="s">
        <v>7306</v>
      </c>
      <c r="M141" s="45" t="s">
        <v>7307</v>
      </c>
    </row>
    <row r="142" spans="1:13" ht="43.2">
      <c r="A142" s="42" t="s">
        <v>7198</v>
      </c>
      <c r="B142" s="43">
        <f t="shared" si="6"/>
        <v>82</v>
      </c>
      <c r="C142" s="43" t="str">
        <f t="shared" si="5"/>
        <v>45.482</v>
      </c>
      <c r="D142" s="44">
        <v>5</v>
      </c>
      <c r="E142" s="45" t="s">
        <v>7715</v>
      </c>
      <c r="F142" s="45" t="s">
        <v>7716</v>
      </c>
      <c r="G142" s="45" t="s">
        <v>7716</v>
      </c>
      <c r="H142" s="45" t="s">
        <v>7717</v>
      </c>
      <c r="I142" s="45" t="s">
        <v>7513</v>
      </c>
      <c r="J142" s="46" t="s">
        <v>7514</v>
      </c>
      <c r="K142" s="46" t="s">
        <v>7515</v>
      </c>
      <c r="L142" s="45" t="s">
        <v>7306</v>
      </c>
      <c r="M142" s="45" t="s">
        <v>7307</v>
      </c>
    </row>
    <row r="143" spans="1:13" ht="43.2">
      <c r="A143" s="42" t="s">
        <v>7198</v>
      </c>
      <c r="B143" s="43">
        <f t="shared" si="6"/>
        <v>83</v>
      </c>
      <c r="C143" s="43" t="str">
        <f t="shared" si="5"/>
        <v>45.483</v>
      </c>
      <c r="D143" s="44">
        <v>5</v>
      </c>
      <c r="E143" s="45" t="s">
        <v>7718</v>
      </c>
      <c r="F143" s="45" t="s">
        <v>7719</v>
      </c>
      <c r="G143" s="45" t="s">
        <v>7719</v>
      </c>
      <c r="H143" s="46" t="s">
        <v>7720</v>
      </c>
      <c r="I143" s="45" t="s">
        <v>7513</v>
      </c>
      <c r="J143" s="46" t="s">
        <v>7514</v>
      </c>
      <c r="K143" s="46" t="s">
        <v>7515</v>
      </c>
      <c r="L143" s="45" t="s">
        <v>7306</v>
      </c>
      <c r="M143" s="45" t="s">
        <v>7307</v>
      </c>
    </row>
    <row r="144" spans="1:13" ht="43.2">
      <c r="A144" s="42" t="s">
        <v>7198</v>
      </c>
      <c r="B144" s="43">
        <f t="shared" si="6"/>
        <v>84</v>
      </c>
      <c r="C144" s="43" t="str">
        <f t="shared" si="5"/>
        <v>45.484</v>
      </c>
      <c r="D144" s="44">
        <v>6</v>
      </c>
      <c r="E144" s="45" t="s">
        <v>7721</v>
      </c>
      <c r="F144" s="45" t="s">
        <v>7722</v>
      </c>
      <c r="G144" s="45" t="s">
        <v>7722</v>
      </c>
      <c r="H144" s="45" t="s">
        <v>7723</v>
      </c>
      <c r="I144" s="45" t="s">
        <v>7513</v>
      </c>
      <c r="J144" s="46" t="s">
        <v>7514</v>
      </c>
      <c r="K144" s="46" t="s">
        <v>7515</v>
      </c>
      <c r="L144" s="45" t="s">
        <v>7306</v>
      </c>
      <c r="M144" s="45" t="s">
        <v>7307</v>
      </c>
    </row>
    <row r="145" spans="1:13" ht="43.2">
      <c r="A145" s="42" t="s">
        <v>7198</v>
      </c>
      <c r="B145" s="43">
        <f t="shared" si="6"/>
        <v>85</v>
      </c>
      <c r="C145" s="43" t="str">
        <f t="shared" si="5"/>
        <v>45.485</v>
      </c>
      <c r="D145" s="44">
        <v>5</v>
      </c>
      <c r="E145" s="45" t="s">
        <v>7724</v>
      </c>
      <c r="F145" s="45" t="s">
        <v>7725</v>
      </c>
      <c r="G145" s="45" t="s">
        <v>7725</v>
      </c>
      <c r="H145" s="46" t="s">
        <v>7726</v>
      </c>
      <c r="I145" s="45" t="s">
        <v>7513</v>
      </c>
      <c r="J145" s="46" t="s">
        <v>7514</v>
      </c>
      <c r="K145" s="46" t="s">
        <v>7515</v>
      </c>
      <c r="L145" s="45" t="s">
        <v>7306</v>
      </c>
      <c r="M145" s="45" t="s">
        <v>7307</v>
      </c>
    </row>
    <row r="146" spans="1:13" ht="43.2">
      <c r="A146" s="42" t="s">
        <v>7198</v>
      </c>
      <c r="B146" s="43">
        <f t="shared" si="6"/>
        <v>86</v>
      </c>
      <c r="C146" s="43" t="str">
        <f t="shared" si="5"/>
        <v>45.486</v>
      </c>
      <c r="D146" s="44">
        <v>5</v>
      </c>
      <c r="E146" s="45" t="s">
        <v>7727</v>
      </c>
      <c r="F146" s="45" t="s">
        <v>7728</v>
      </c>
      <c r="G146" s="45" t="s">
        <v>7728</v>
      </c>
      <c r="H146" s="45" t="s">
        <v>7729</v>
      </c>
      <c r="I146" s="45" t="s">
        <v>7513</v>
      </c>
      <c r="J146" s="46" t="s">
        <v>7514</v>
      </c>
      <c r="K146" s="46" t="s">
        <v>7515</v>
      </c>
      <c r="L146" s="45" t="s">
        <v>7306</v>
      </c>
      <c r="M146" s="45" t="s">
        <v>7307</v>
      </c>
    </row>
    <row r="147" spans="1:13" ht="43.2">
      <c r="A147" s="42" t="s">
        <v>7198</v>
      </c>
      <c r="B147" s="43">
        <f t="shared" si="6"/>
        <v>87</v>
      </c>
      <c r="C147" s="43" t="str">
        <f t="shared" si="5"/>
        <v>45.487</v>
      </c>
      <c r="D147" s="44">
        <v>4</v>
      </c>
      <c r="E147" s="45" t="s">
        <v>7730</v>
      </c>
      <c r="F147" s="45" t="s">
        <v>7731</v>
      </c>
      <c r="G147" s="45" t="s">
        <v>7731</v>
      </c>
      <c r="H147" s="45" t="s">
        <v>7732</v>
      </c>
      <c r="I147" s="45" t="s">
        <v>7513</v>
      </c>
      <c r="J147" s="46" t="s">
        <v>7514</v>
      </c>
      <c r="K147" s="46" t="s">
        <v>7515</v>
      </c>
      <c r="L147" s="45" t="s">
        <v>7306</v>
      </c>
      <c r="M147" s="45" t="s">
        <v>7307</v>
      </c>
    </row>
    <row r="148" spans="1:13" ht="43.2">
      <c r="A148" s="42" t="s">
        <v>7198</v>
      </c>
      <c r="B148" s="43">
        <f t="shared" si="6"/>
        <v>88</v>
      </c>
      <c r="C148" s="43" t="str">
        <f t="shared" si="5"/>
        <v>45.488</v>
      </c>
      <c r="D148" s="44">
        <v>5</v>
      </c>
      <c r="E148" s="45" t="s">
        <v>7733</v>
      </c>
      <c r="F148" s="45" t="s">
        <v>7734</v>
      </c>
      <c r="G148" s="45" t="s">
        <v>7734</v>
      </c>
      <c r="H148" s="45" t="s">
        <v>7735</v>
      </c>
      <c r="I148" s="45" t="s">
        <v>7513</v>
      </c>
      <c r="J148" s="46" t="s">
        <v>7514</v>
      </c>
      <c r="K148" s="46" t="s">
        <v>7515</v>
      </c>
      <c r="L148" s="45" t="s">
        <v>7306</v>
      </c>
      <c r="M148" s="45" t="s">
        <v>7307</v>
      </c>
    </row>
    <row r="149" spans="1:13" ht="43.2">
      <c r="A149" s="42" t="s">
        <v>7198</v>
      </c>
      <c r="B149" s="43">
        <f t="shared" si="6"/>
        <v>89</v>
      </c>
      <c r="C149" s="43" t="str">
        <f t="shared" si="5"/>
        <v>45.489</v>
      </c>
      <c r="D149" s="44">
        <v>5</v>
      </c>
      <c r="E149" s="45" t="s">
        <v>7736</v>
      </c>
      <c r="F149" s="45" t="s">
        <v>7737</v>
      </c>
      <c r="G149" s="45" t="s">
        <v>7737</v>
      </c>
      <c r="H149" s="45" t="s">
        <v>7738</v>
      </c>
      <c r="I149" s="45" t="s">
        <v>7513</v>
      </c>
      <c r="J149" s="46" t="s">
        <v>7514</v>
      </c>
      <c r="K149" s="46" t="s">
        <v>7515</v>
      </c>
      <c r="L149" s="45" t="s">
        <v>7306</v>
      </c>
      <c r="M149" s="45" t="s">
        <v>7307</v>
      </c>
    </row>
    <row r="150" spans="1:13" ht="43.2">
      <c r="A150" s="42" t="s">
        <v>7198</v>
      </c>
      <c r="B150" s="43">
        <f t="shared" si="6"/>
        <v>90</v>
      </c>
      <c r="C150" s="43" t="str">
        <f t="shared" si="5"/>
        <v>45.490</v>
      </c>
      <c r="D150" s="44">
        <v>5</v>
      </c>
      <c r="E150" s="45" t="s">
        <v>7739</v>
      </c>
      <c r="F150" s="45" t="s">
        <v>7740</v>
      </c>
      <c r="G150" s="45" t="s">
        <v>7740</v>
      </c>
      <c r="H150" s="45" t="s">
        <v>7741</v>
      </c>
      <c r="I150" s="45" t="s">
        <v>7513</v>
      </c>
      <c r="J150" s="46" t="s">
        <v>7514</v>
      </c>
      <c r="K150" s="46" t="s">
        <v>7515</v>
      </c>
      <c r="L150" s="45" t="s">
        <v>7306</v>
      </c>
      <c r="M150" s="45" t="s">
        <v>7307</v>
      </c>
    </row>
    <row r="151" spans="1:13" ht="43.2">
      <c r="A151" s="42" t="s">
        <v>7198</v>
      </c>
      <c r="B151" s="43">
        <f t="shared" si="6"/>
        <v>91</v>
      </c>
      <c r="C151" s="43" t="str">
        <f t="shared" si="5"/>
        <v>45.491</v>
      </c>
      <c r="D151" s="44">
        <v>6</v>
      </c>
      <c r="E151" s="45" t="s">
        <v>7742</v>
      </c>
      <c r="F151" s="45" t="s">
        <v>7743</v>
      </c>
      <c r="G151" s="45" t="s">
        <v>7743</v>
      </c>
      <c r="H151" s="45" t="s">
        <v>7744</v>
      </c>
      <c r="I151" s="45" t="s">
        <v>7513</v>
      </c>
      <c r="J151" s="46" t="s">
        <v>7514</v>
      </c>
      <c r="K151" s="46" t="s">
        <v>7515</v>
      </c>
      <c r="L151" s="45" t="s">
        <v>7306</v>
      </c>
      <c r="M151" s="45" t="s">
        <v>7307</v>
      </c>
    </row>
    <row r="152" spans="1:13" ht="43.2">
      <c r="A152" s="42" t="s">
        <v>7198</v>
      </c>
      <c r="B152" s="43">
        <f t="shared" si="6"/>
        <v>92</v>
      </c>
      <c r="C152" s="43" t="str">
        <f t="shared" si="5"/>
        <v>45.492</v>
      </c>
      <c r="D152" s="44">
        <v>7</v>
      </c>
      <c r="E152" s="45" t="s">
        <v>7745</v>
      </c>
      <c r="F152" s="45" t="s">
        <v>7746</v>
      </c>
      <c r="G152" s="45" t="s">
        <v>7746</v>
      </c>
      <c r="H152" s="45" t="s">
        <v>7747</v>
      </c>
      <c r="I152" s="45" t="s">
        <v>7513</v>
      </c>
      <c r="J152" s="46" t="s">
        <v>7514</v>
      </c>
      <c r="K152" s="46" t="s">
        <v>7515</v>
      </c>
      <c r="L152" s="45" t="s">
        <v>7306</v>
      </c>
      <c r="M152" s="45" t="s">
        <v>7307</v>
      </c>
    </row>
    <row r="153" spans="1:13" ht="43.2">
      <c r="A153" s="42" t="s">
        <v>7198</v>
      </c>
      <c r="B153" s="43">
        <f t="shared" si="6"/>
        <v>93</v>
      </c>
      <c r="C153" s="43" t="str">
        <f t="shared" si="5"/>
        <v>45.493</v>
      </c>
      <c r="D153" s="44">
        <v>6</v>
      </c>
      <c r="E153" s="45" t="s">
        <v>7748</v>
      </c>
      <c r="F153" s="45" t="s">
        <v>7749</v>
      </c>
      <c r="G153" s="45" t="s">
        <v>7749</v>
      </c>
      <c r="H153" s="46" t="s">
        <v>7750</v>
      </c>
      <c r="I153" s="45" t="s">
        <v>7513</v>
      </c>
      <c r="J153" s="46" t="s">
        <v>7514</v>
      </c>
      <c r="K153" s="46" t="s">
        <v>7515</v>
      </c>
      <c r="L153" s="45" t="s">
        <v>7306</v>
      </c>
      <c r="M153" s="45" t="s">
        <v>7307</v>
      </c>
    </row>
    <row r="154" spans="1:13" ht="43.2">
      <c r="A154" s="42" t="s">
        <v>7198</v>
      </c>
      <c r="B154" s="43">
        <f t="shared" si="6"/>
        <v>94</v>
      </c>
      <c r="C154" s="43" t="str">
        <f t="shared" si="5"/>
        <v>45.494</v>
      </c>
      <c r="D154" s="44">
        <v>6</v>
      </c>
      <c r="E154" s="45" t="s">
        <v>7751</v>
      </c>
      <c r="F154" s="45" t="s">
        <v>7752</v>
      </c>
      <c r="G154" s="45" t="s">
        <v>7752</v>
      </c>
      <c r="H154" s="45" t="s">
        <v>7753</v>
      </c>
      <c r="I154" s="45" t="s">
        <v>7513</v>
      </c>
      <c r="J154" s="46" t="s">
        <v>7514</v>
      </c>
      <c r="K154" s="46" t="s">
        <v>7515</v>
      </c>
      <c r="L154" s="45" t="s">
        <v>7306</v>
      </c>
      <c r="M154" s="45" t="s">
        <v>7307</v>
      </c>
    </row>
    <row r="155" spans="1:13" ht="43.2">
      <c r="A155" s="42" t="s">
        <v>7198</v>
      </c>
      <c r="B155" s="43">
        <f t="shared" si="6"/>
        <v>95</v>
      </c>
      <c r="C155" s="43" t="str">
        <f t="shared" si="5"/>
        <v>45.495</v>
      </c>
      <c r="D155" s="44">
        <v>7</v>
      </c>
      <c r="E155" s="45" t="s">
        <v>7754</v>
      </c>
      <c r="F155" s="45" t="s">
        <v>7755</v>
      </c>
      <c r="G155" s="45" t="s">
        <v>7755</v>
      </c>
      <c r="H155" s="45" t="s">
        <v>7756</v>
      </c>
      <c r="I155" s="45" t="s">
        <v>7513</v>
      </c>
      <c r="J155" s="46" t="s">
        <v>7514</v>
      </c>
      <c r="K155" s="46" t="s">
        <v>7515</v>
      </c>
      <c r="L155" s="45" t="s">
        <v>7306</v>
      </c>
      <c r="M155" s="45" t="s">
        <v>7307</v>
      </c>
    </row>
    <row r="156" spans="1:13" ht="43.2">
      <c r="A156" s="42" t="s">
        <v>7198</v>
      </c>
      <c r="B156" s="43">
        <f t="shared" si="6"/>
        <v>96</v>
      </c>
      <c r="C156" s="43" t="str">
        <f t="shared" si="5"/>
        <v>45.496</v>
      </c>
      <c r="D156" s="44">
        <v>6</v>
      </c>
      <c r="E156" s="45" t="s">
        <v>7757</v>
      </c>
      <c r="F156" s="45" t="s">
        <v>7758</v>
      </c>
      <c r="G156" s="45" t="s">
        <v>7758</v>
      </c>
      <c r="H156" s="45" t="s">
        <v>7759</v>
      </c>
      <c r="I156" s="45" t="s">
        <v>7513</v>
      </c>
      <c r="J156" s="46" t="s">
        <v>7514</v>
      </c>
      <c r="K156" s="46" t="s">
        <v>7515</v>
      </c>
      <c r="L156" s="45" t="s">
        <v>7306</v>
      </c>
      <c r="M156" s="45" t="s">
        <v>7307</v>
      </c>
    </row>
    <row r="157" spans="1:13" ht="43.2">
      <c r="A157" s="42" t="s">
        <v>7198</v>
      </c>
      <c r="B157" s="43">
        <f t="shared" si="6"/>
        <v>97</v>
      </c>
      <c r="C157" s="43" t="str">
        <f t="shared" si="5"/>
        <v>45.497</v>
      </c>
      <c r="D157" s="44">
        <v>5</v>
      </c>
      <c r="E157" s="45" t="s">
        <v>7760</v>
      </c>
      <c r="F157" s="45" t="s">
        <v>7761</v>
      </c>
      <c r="G157" s="45" t="s">
        <v>7761</v>
      </c>
      <c r="H157" s="45" t="s">
        <v>7762</v>
      </c>
      <c r="I157" s="45" t="s">
        <v>7513</v>
      </c>
      <c r="J157" s="46" t="s">
        <v>7514</v>
      </c>
      <c r="K157" s="46" t="s">
        <v>7515</v>
      </c>
      <c r="L157" s="45" t="s">
        <v>7306</v>
      </c>
      <c r="M157" s="45" t="s">
        <v>7307</v>
      </c>
    </row>
    <row r="158" spans="1:13" ht="43.2">
      <c r="A158" s="42" t="s">
        <v>7198</v>
      </c>
      <c r="B158" s="43">
        <f t="shared" si="6"/>
        <v>98</v>
      </c>
      <c r="C158" s="43" t="str">
        <f t="shared" si="5"/>
        <v>45.498</v>
      </c>
      <c r="D158" s="44">
        <v>5</v>
      </c>
      <c r="E158" s="45" t="s">
        <v>7763</v>
      </c>
      <c r="F158" s="45" t="s">
        <v>7764</v>
      </c>
      <c r="G158" s="45" t="s">
        <v>7764</v>
      </c>
      <c r="H158" s="45" t="s">
        <v>7765</v>
      </c>
      <c r="I158" s="45" t="s">
        <v>7513</v>
      </c>
      <c r="J158" s="46" t="s">
        <v>7514</v>
      </c>
      <c r="K158" s="46" t="s">
        <v>7515</v>
      </c>
      <c r="L158" s="45" t="s">
        <v>7306</v>
      </c>
      <c r="M158" s="45" t="s">
        <v>7307</v>
      </c>
    </row>
    <row r="159" spans="1:13" ht="43.2">
      <c r="A159" s="42" t="s">
        <v>7198</v>
      </c>
      <c r="B159" s="43">
        <f t="shared" si="6"/>
        <v>99</v>
      </c>
      <c r="C159" s="43" t="str">
        <f t="shared" si="5"/>
        <v>45.499</v>
      </c>
      <c r="D159" s="44">
        <v>6</v>
      </c>
      <c r="E159" s="45" t="s">
        <v>7766</v>
      </c>
      <c r="F159" s="45" t="s">
        <v>7767</v>
      </c>
      <c r="G159" s="45" t="s">
        <v>7767</v>
      </c>
      <c r="H159" s="45" t="s">
        <v>7768</v>
      </c>
      <c r="I159" s="45" t="s">
        <v>7513</v>
      </c>
      <c r="J159" s="46" t="s">
        <v>7514</v>
      </c>
      <c r="K159" s="46" t="s">
        <v>7515</v>
      </c>
      <c r="L159" s="45" t="s">
        <v>7306</v>
      </c>
      <c r="M159" s="45" t="s">
        <v>7307</v>
      </c>
    </row>
    <row r="160" spans="1:13" ht="43.2">
      <c r="A160" s="42" t="s">
        <v>7198</v>
      </c>
      <c r="B160" s="43">
        <f t="shared" si="6"/>
        <v>100</v>
      </c>
      <c r="C160" s="43" t="str">
        <f t="shared" si="5"/>
        <v>45.4100</v>
      </c>
      <c r="D160" s="44">
        <v>7</v>
      </c>
      <c r="E160" s="45" t="s">
        <v>7769</v>
      </c>
      <c r="F160" s="45" t="s">
        <v>7770</v>
      </c>
      <c r="G160" s="45" t="s">
        <v>7770</v>
      </c>
      <c r="H160" s="45" t="s">
        <v>7771</v>
      </c>
      <c r="I160" s="45" t="s">
        <v>7513</v>
      </c>
      <c r="J160" s="46" t="s">
        <v>7514</v>
      </c>
      <c r="K160" s="46" t="s">
        <v>7515</v>
      </c>
      <c r="L160" s="45" t="s">
        <v>7306</v>
      </c>
      <c r="M160" s="45" t="s">
        <v>7307</v>
      </c>
    </row>
    <row r="161" spans="1:13" ht="43.2">
      <c r="A161" s="42" t="s">
        <v>7198</v>
      </c>
      <c r="B161" s="43">
        <f t="shared" si="6"/>
        <v>101</v>
      </c>
      <c r="C161" s="43" t="str">
        <f t="shared" si="5"/>
        <v>45.4101</v>
      </c>
      <c r="D161" s="44">
        <v>7</v>
      </c>
      <c r="E161" s="45" t="s">
        <v>7772</v>
      </c>
      <c r="F161" s="45" t="s">
        <v>7773</v>
      </c>
      <c r="G161" s="45" t="s">
        <v>7773</v>
      </c>
      <c r="H161" s="46" t="s">
        <v>7774</v>
      </c>
      <c r="I161" s="45" t="s">
        <v>7513</v>
      </c>
      <c r="J161" s="46" t="s">
        <v>7514</v>
      </c>
      <c r="K161" s="46" t="s">
        <v>7515</v>
      </c>
      <c r="L161" s="45" t="s">
        <v>7306</v>
      </c>
      <c r="M161" s="45" t="s">
        <v>7307</v>
      </c>
    </row>
    <row r="162" spans="1:13" ht="43.2">
      <c r="A162" s="42" t="s">
        <v>7198</v>
      </c>
      <c r="B162" s="43">
        <f t="shared" si="6"/>
        <v>102</v>
      </c>
      <c r="C162" s="43" t="str">
        <f t="shared" si="5"/>
        <v>45.4102</v>
      </c>
      <c r="D162" s="44">
        <v>7</v>
      </c>
      <c r="E162" s="45" t="s">
        <v>7775</v>
      </c>
      <c r="F162" s="45" t="s">
        <v>7776</v>
      </c>
      <c r="G162" s="45" t="s">
        <v>7776</v>
      </c>
      <c r="H162" s="45" t="s">
        <v>7759</v>
      </c>
      <c r="I162" s="45" t="s">
        <v>7513</v>
      </c>
      <c r="J162" s="46" t="s">
        <v>7514</v>
      </c>
      <c r="K162" s="46" t="s">
        <v>7515</v>
      </c>
      <c r="L162" s="45" t="s">
        <v>7306</v>
      </c>
      <c r="M162" s="45" t="s">
        <v>7307</v>
      </c>
    </row>
    <row r="163" spans="1:13" ht="43.2">
      <c r="A163" s="42" t="s">
        <v>7198</v>
      </c>
      <c r="B163" s="43">
        <f t="shared" si="6"/>
        <v>103</v>
      </c>
      <c r="C163" s="43" t="str">
        <f t="shared" si="5"/>
        <v>45.4103</v>
      </c>
      <c r="D163" s="44">
        <v>7</v>
      </c>
      <c r="E163" s="45" t="s">
        <v>7777</v>
      </c>
      <c r="F163" s="45" t="s">
        <v>7778</v>
      </c>
      <c r="G163" s="45" t="s">
        <v>7778</v>
      </c>
      <c r="H163" s="46" t="s">
        <v>7779</v>
      </c>
      <c r="I163" s="45" t="s">
        <v>7513</v>
      </c>
      <c r="J163" s="46" t="s">
        <v>7514</v>
      </c>
      <c r="K163" s="46" t="s">
        <v>7515</v>
      </c>
      <c r="L163" s="45" t="s">
        <v>7306</v>
      </c>
      <c r="M163" s="45" t="s">
        <v>7307</v>
      </c>
    </row>
    <row r="164" spans="1:13" ht="43.2">
      <c r="A164" s="42" t="s">
        <v>7198</v>
      </c>
      <c r="B164" s="43">
        <f t="shared" si="6"/>
        <v>104</v>
      </c>
      <c r="C164" s="43" t="str">
        <f t="shared" si="5"/>
        <v>45.4104</v>
      </c>
      <c r="D164" s="44">
        <v>7</v>
      </c>
      <c r="E164" s="45" t="s">
        <v>7780</v>
      </c>
      <c r="F164" s="45" t="s">
        <v>7781</v>
      </c>
      <c r="G164" s="45" t="s">
        <v>7781</v>
      </c>
      <c r="H164" s="45" t="s">
        <v>7782</v>
      </c>
      <c r="I164" s="45" t="s">
        <v>7513</v>
      </c>
      <c r="J164" s="46" t="s">
        <v>7514</v>
      </c>
      <c r="K164" s="46" t="s">
        <v>7515</v>
      </c>
      <c r="L164" s="45" t="s">
        <v>7306</v>
      </c>
      <c r="M164" s="45" t="s">
        <v>7307</v>
      </c>
    </row>
    <row r="165" spans="1:13" ht="43.2">
      <c r="A165" s="42" t="s">
        <v>7198</v>
      </c>
      <c r="B165" s="43">
        <f t="shared" si="6"/>
        <v>105</v>
      </c>
      <c r="C165" s="43" t="str">
        <f t="shared" si="5"/>
        <v>45.4105</v>
      </c>
      <c r="D165" s="44">
        <v>7</v>
      </c>
      <c r="E165" s="45" t="s">
        <v>7783</v>
      </c>
      <c r="F165" s="45" t="s">
        <v>7784</v>
      </c>
      <c r="G165" s="45" t="s">
        <v>7784</v>
      </c>
      <c r="H165" s="46" t="s">
        <v>7785</v>
      </c>
      <c r="I165" s="45" t="s">
        <v>7513</v>
      </c>
      <c r="J165" s="46" t="s">
        <v>7514</v>
      </c>
      <c r="K165" s="46" t="s">
        <v>7515</v>
      </c>
      <c r="L165" s="45" t="s">
        <v>7306</v>
      </c>
      <c r="M165" s="45" t="s">
        <v>7307</v>
      </c>
    </row>
    <row r="166" spans="1:13" ht="43.2">
      <c r="A166" s="42" t="s">
        <v>7198</v>
      </c>
      <c r="B166" s="43">
        <f t="shared" si="6"/>
        <v>106</v>
      </c>
      <c r="C166" s="43" t="str">
        <f t="shared" si="5"/>
        <v>45.4106</v>
      </c>
      <c r="D166" s="44">
        <v>6</v>
      </c>
      <c r="E166" s="45" t="s">
        <v>7786</v>
      </c>
      <c r="F166" s="45" t="s">
        <v>7787</v>
      </c>
      <c r="G166" s="45" t="s">
        <v>7787</v>
      </c>
      <c r="H166" s="45" t="s">
        <v>7331</v>
      </c>
      <c r="I166" s="45" t="s">
        <v>7513</v>
      </c>
      <c r="J166" s="46" t="s">
        <v>7514</v>
      </c>
      <c r="K166" s="46" t="s">
        <v>7515</v>
      </c>
      <c r="L166" s="45" t="s">
        <v>7306</v>
      </c>
      <c r="M166" s="45" t="s">
        <v>7307</v>
      </c>
    </row>
    <row r="167" spans="1:13" ht="43.2">
      <c r="A167" s="42" t="s">
        <v>7198</v>
      </c>
      <c r="B167" s="43">
        <f t="shared" si="6"/>
        <v>107</v>
      </c>
      <c r="C167" s="43" t="str">
        <f t="shared" si="5"/>
        <v>45.4107</v>
      </c>
      <c r="D167" s="44">
        <v>6</v>
      </c>
      <c r="E167" s="45" t="s">
        <v>7788</v>
      </c>
      <c r="F167" s="45" t="s">
        <v>7789</v>
      </c>
      <c r="G167" s="45" t="s">
        <v>7789</v>
      </c>
      <c r="H167" s="45" t="s">
        <v>7790</v>
      </c>
      <c r="I167" s="45" t="s">
        <v>7513</v>
      </c>
      <c r="J167" s="46" t="s">
        <v>7514</v>
      </c>
      <c r="K167" s="46" t="s">
        <v>7515</v>
      </c>
      <c r="L167" s="45" t="s">
        <v>7306</v>
      </c>
      <c r="M167" s="45" t="s">
        <v>7307</v>
      </c>
    </row>
    <row r="168" spans="1:13" ht="43.2">
      <c r="A168" s="42" t="s">
        <v>7198</v>
      </c>
      <c r="B168" s="43">
        <f t="shared" si="6"/>
        <v>108</v>
      </c>
      <c r="C168" s="43" t="str">
        <f t="shared" si="5"/>
        <v>45.4108</v>
      </c>
      <c r="D168" s="44">
        <v>4</v>
      </c>
      <c r="E168" s="45" t="s">
        <v>7791</v>
      </c>
      <c r="F168" s="45" t="s">
        <v>7792</v>
      </c>
      <c r="G168" s="45" t="s">
        <v>7792</v>
      </c>
      <c r="H168" s="45" t="s">
        <v>7793</v>
      </c>
      <c r="I168" s="45" t="s">
        <v>7513</v>
      </c>
      <c r="J168" s="46" t="s">
        <v>7514</v>
      </c>
      <c r="K168" s="46" t="s">
        <v>7515</v>
      </c>
      <c r="L168" s="45" t="s">
        <v>7306</v>
      </c>
      <c r="M168" s="45" t="s">
        <v>7307</v>
      </c>
    </row>
    <row r="169" spans="1:13" ht="43.2">
      <c r="A169" s="42" t="s">
        <v>7198</v>
      </c>
      <c r="B169" s="43">
        <f t="shared" si="6"/>
        <v>109</v>
      </c>
      <c r="C169" s="43" t="str">
        <f t="shared" si="5"/>
        <v>45.4109</v>
      </c>
      <c r="D169" s="44">
        <v>5</v>
      </c>
      <c r="E169" s="45" t="s">
        <v>7794</v>
      </c>
      <c r="F169" s="45" t="s">
        <v>7795</v>
      </c>
      <c r="G169" s="45" t="s">
        <v>7795</v>
      </c>
      <c r="H169" s="46" t="s">
        <v>7796</v>
      </c>
      <c r="I169" s="45" t="s">
        <v>7513</v>
      </c>
      <c r="J169" s="46" t="s">
        <v>7514</v>
      </c>
      <c r="K169" s="46" t="s">
        <v>7515</v>
      </c>
      <c r="L169" s="45" t="s">
        <v>7306</v>
      </c>
      <c r="M169" s="45" t="s">
        <v>7307</v>
      </c>
    </row>
    <row r="170" spans="1:13" ht="43.2">
      <c r="A170" s="42" t="s">
        <v>7198</v>
      </c>
      <c r="B170" s="43">
        <f t="shared" si="6"/>
        <v>110</v>
      </c>
      <c r="C170" s="43" t="str">
        <f t="shared" si="5"/>
        <v>45.4110</v>
      </c>
      <c r="D170" s="44">
        <v>6</v>
      </c>
      <c r="E170" s="45" t="s">
        <v>7797</v>
      </c>
      <c r="F170" s="45" t="s">
        <v>7798</v>
      </c>
      <c r="G170" s="45" t="s">
        <v>7798</v>
      </c>
      <c r="H170" s="46" t="s">
        <v>7799</v>
      </c>
      <c r="I170" s="45" t="s">
        <v>7513</v>
      </c>
      <c r="J170" s="46" t="s">
        <v>7514</v>
      </c>
      <c r="K170" s="46" t="s">
        <v>7515</v>
      </c>
      <c r="L170" s="45" t="s">
        <v>7306</v>
      </c>
      <c r="M170" s="45" t="s">
        <v>7307</v>
      </c>
    </row>
    <row r="171" spans="1:13" ht="43.2">
      <c r="A171" s="42" t="s">
        <v>7198</v>
      </c>
      <c r="B171" s="43">
        <f t="shared" si="6"/>
        <v>111</v>
      </c>
      <c r="C171" s="43" t="str">
        <f t="shared" si="5"/>
        <v>45.4111</v>
      </c>
      <c r="D171" s="44">
        <v>5</v>
      </c>
      <c r="E171" s="45" t="s">
        <v>7800</v>
      </c>
      <c r="F171" s="45" t="s">
        <v>7801</v>
      </c>
      <c r="G171" s="45" t="s">
        <v>7801</v>
      </c>
      <c r="H171" s="45" t="s">
        <v>7802</v>
      </c>
      <c r="I171" s="45" t="s">
        <v>7513</v>
      </c>
      <c r="J171" s="46" t="s">
        <v>7514</v>
      </c>
      <c r="K171" s="46" t="s">
        <v>7515</v>
      </c>
      <c r="L171" s="45" t="s">
        <v>7306</v>
      </c>
      <c r="M171" s="45" t="s">
        <v>7307</v>
      </c>
    </row>
    <row r="172" spans="1:13" ht="43.2">
      <c r="A172" s="42" t="s">
        <v>7198</v>
      </c>
      <c r="B172" s="43">
        <f t="shared" si="6"/>
        <v>112</v>
      </c>
      <c r="C172" s="43" t="str">
        <f t="shared" si="5"/>
        <v>45.4112</v>
      </c>
      <c r="D172" s="44">
        <v>6</v>
      </c>
      <c r="E172" s="45" t="s">
        <v>7803</v>
      </c>
      <c r="F172" s="45" t="s">
        <v>7804</v>
      </c>
      <c r="G172" s="45" t="s">
        <v>7804</v>
      </c>
      <c r="H172" s="45" t="s">
        <v>7805</v>
      </c>
      <c r="I172" s="45" t="s">
        <v>7513</v>
      </c>
      <c r="J172" s="46" t="s">
        <v>7514</v>
      </c>
      <c r="K172" s="46" t="s">
        <v>7515</v>
      </c>
      <c r="L172" s="45" t="s">
        <v>7306</v>
      </c>
      <c r="M172" s="45" t="s">
        <v>7307</v>
      </c>
    </row>
    <row r="173" spans="1:13" ht="43.2">
      <c r="A173" s="42" t="s">
        <v>7198</v>
      </c>
      <c r="B173" s="43">
        <f t="shared" si="6"/>
        <v>113</v>
      </c>
      <c r="C173" s="43" t="str">
        <f t="shared" si="5"/>
        <v>45.4113</v>
      </c>
      <c r="D173" s="44">
        <v>7</v>
      </c>
      <c r="E173" s="45" t="s">
        <v>7806</v>
      </c>
      <c r="F173" s="45" t="s">
        <v>7807</v>
      </c>
      <c r="G173" s="45" t="s">
        <v>7807</v>
      </c>
      <c r="H173" s="46" t="s">
        <v>7808</v>
      </c>
      <c r="I173" s="45" t="s">
        <v>7513</v>
      </c>
      <c r="J173" s="46" t="s">
        <v>7514</v>
      </c>
      <c r="K173" s="46" t="s">
        <v>7515</v>
      </c>
      <c r="L173" s="45" t="s">
        <v>7306</v>
      </c>
      <c r="M173" s="45" t="s">
        <v>7307</v>
      </c>
    </row>
    <row r="174" spans="1:13" ht="43.2">
      <c r="A174" s="42" t="s">
        <v>7198</v>
      </c>
      <c r="B174" s="43">
        <f t="shared" si="6"/>
        <v>114</v>
      </c>
      <c r="C174" s="43" t="str">
        <f t="shared" si="5"/>
        <v>45.4114</v>
      </c>
      <c r="D174" s="44">
        <v>6</v>
      </c>
      <c r="E174" s="45" t="s">
        <v>7809</v>
      </c>
      <c r="F174" s="45" t="s">
        <v>7810</v>
      </c>
      <c r="G174" s="45" t="s">
        <v>7810</v>
      </c>
      <c r="H174" s="46" t="s">
        <v>7811</v>
      </c>
      <c r="I174" s="45" t="s">
        <v>7513</v>
      </c>
      <c r="J174" s="46" t="s">
        <v>7514</v>
      </c>
      <c r="K174" s="46" t="s">
        <v>7515</v>
      </c>
      <c r="L174" s="45" t="s">
        <v>7306</v>
      </c>
      <c r="M174" s="45" t="s">
        <v>7307</v>
      </c>
    </row>
    <row r="175" spans="1:13" ht="43.2">
      <c r="A175" s="42" t="s">
        <v>7198</v>
      </c>
      <c r="B175" s="43">
        <f t="shared" si="6"/>
        <v>115</v>
      </c>
      <c r="C175" s="43" t="str">
        <f t="shared" si="5"/>
        <v>45.4115</v>
      </c>
      <c r="D175" s="44">
        <v>5</v>
      </c>
      <c r="E175" s="45" t="s">
        <v>7812</v>
      </c>
      <c r="F175" s="45" t="s">
        <v>7813</v>
      </c>
      <c r="G175" s="45" t="s">
        <v>7813</v>
      </c>
      <c r="H175" s="45" t="s">
        <v>7814</v>
      </c>
      <c r="I175" s="45" t="s">
        <v>7513</v>
      </c>
      <c r="J175" s="46" t="s">
        <v>7514</v>
      </c>
      <c r="K175" s="46" t="s">
        <v>7515</v>
      </c>
      <c r="L175" s="45" t="s">
        <v>7306</v>
      </c>
      <c r="M175" s="45" t="s">
        <v>7307</v>
      </c>
    </row>
    <row r="176" spans="1:13" ht="43.2">
      <c r="A176" s="42" t="s">
        <v>7198</v>
      </c>
      <c r="B176" s="43">
        <f t="shared" si="6"/>
        <v>116</v>
      </c>
      <c r="C176" s="43" t="str">
        <f t="shared" si="5"/>
        <v>45.4116</v>
      </c>
      <c r="D176" s="44">
        <v>6</v>
      </c>
      <c r="E176" s="45" t="s">
        <v>7815</v>
      </c>
      <c r="F176" s="45" t="s">
        <v>7816</v>
      </c>
      <c r="G176" s="45" t="s">
        <v>7816</v>
      </c>
      <c r="H176" s="45" t="s">
        <v>7817</v>
      </c>
      <c r="I176" s="45" t="s">
        <v>7513</v>
      </c>
      <c r="J176" s="46" t="s">
        <v>7514</v>
      </c>
      <c r="K176" s="46" t="s">
        <v>7515</v>
      </c>
      <c r="L176" s="45" t="s">
        <v>7306</v>
      </c>
      <c r="M176" s="45" t="s">
        <v>7307</v>
      </c>
    </row>
    <row r="177" spans="1:13" ht="43.2">
      <c r="A177" s="42" t="s">
        <v>7198</v>
      </c>
      <c r="B177" s="43">
        <f t="shared" si="6"/>
        <v>117</v>
      </c>
      <c r="C177" s="43" t="str">
        <f t="shared" si="5"/>
        <v>45.4117</v>
      </c>
      <c r="D177" s="44">
        <v>6</v>
      </c>
      <c r="E177" s="45" t="s">
        <v>7818</v>
      </c>
      <c r="F177" s="45" t="s">
        <v>7819</v>
      </c>
      <c r="G177" s="45" t="s">
        <v>7819</v>
      </c>
      <c r="H177" s="46" t="s">
        <v>7820</v>
      </c>
      <c r="I177" s="45" t="s">
        <v>7513</v>
      </c>
      <c r="J177" s="46" t="s">
        <v>7514</v>
      </c>
      <c r="K177" s="46" t="s">
        <v>7515</v>
      </c>
      <c r="L177" s="45" t="s">
        <v>7306</v>
      </c>
      <c r="M177" s="45" t="s">
        <v>7307</v>
      </c>
    </row>
    <row r="178" spans="1:13" ht="43.2">
      <c r="A178" s="42" t="s">
        <v>7198</v>
      </c>
      <c r="B178" s="43">
        <f t="shared" si="6"/>
        <v>118</v>
      </c>
      <c r="C178" s="43" t="str">
        <f t="shared" si="5"/>
        <v>45.4118</v>
      </c>
      <c r="D178" s="44">
        <v>5</v>
      </c>
      <c r="E178" s="45" t="s">
        <v>7821</v>
      </c>
      <c r="F178" s="45" t="s">
        <v>7822</v>
      </c>
      <c r="G178" s="45" t="s">
        <v>7822</v>
      </c>
      <c r="H178" s="45" t="s">
        <v>7539</v>
      </c>
      <c r="I178" s="45" t="s">
        <v>7513</v>
      </c>
      <c r="J178" s="46" t="s">
        <v>7514</v>
      </c>
      <c r="K178" s="46" t="s">
        <v>7515</v>
      </c>
      <c r="L178" s="45" t="s">
        <v>7306</v>
      </c>
      <c r="M178" s="45" t="s">
        <v>7307</v>
      </c>
    </row>
    <row r="179" spans="1:13" ht="43.2">
      <c r="A179" s="42" t="s">
        <v>7198</v>
      </c>
      <c r="B179" s="43">
        <f t="shared" si="6"/>
        <v>119</v>
      </c>
      <c r="C179" s="43" t="str">
        <f t="shared" si="5"/>
        <v>45.4119</v>
      </c>
      <c r="D179" s="44">
        <v>4</v>
      </c>
      <c r="E179" s="45" t="s">
        <v>7823</v>
      </c>
      <c r="F179" s="45" t="s">
        <v>7824</v>
      </c>
      <c r="G179" s="45" t="s">
        <v>7824</v>
      </c>
      <c r="H179" s="46" t="s">
        <v>7825</v>
      </c>
      <c r="I179" s="45" t="s">
        <v>7513</v>
      </c>
      <c r="J179" s="46" t="s">
        <v>7514</v>
      </c>
      <c r="K179" s="46" t="s">
        <v>7515</v>
      </c>
      <c r="L179" s="45" t="s">
        <v>7306</v>
      </c>
      <c r="M179" s="45" t="s">
        <v>7307</v>
      </c>
    </row>
    <row r="180" spans="1:13" ht="43.2">
      <c r="A180" s="42" t="s">
        <v>7198</v>
      </c>
      <c r="B180" s="43">
        <f t="shared" si="6"/>
        <v>120</v>
      </c>
      <c r="C180" s="43" t="str">
        <f t="shared" si="5"/>
        <v>45.4120</v>
      </c>
      <c r="D180" s="44">
        <v>5</v>
      </c>
      <c r="E180" s="45" t="s">
        <v>7826</v>
      </c>
      <c r="F180" s="45" t="s">
        <v>7827</v>
      </c>
      <c r="G180" s="45" t="s">
        <v>7827</v>
      </c>
      <c r="H180" s="45" t="s">
        <v>7828</v>
      </c>
      <c r="I180" s="45" t="s">
        <v>7513</v>
      </c>
      <c r="J180" s="46" t="s">
        <v>7514</v>
      </c>
      <c r="K180" s="46" t="s">
        <v>7515</v>
      </c>
      <c r="L180" s="45" t="s">
        <v>7306</v>
      </c>
      <c r="M180" s="45" t="s">
        <v>7307</v>
      </c>
    </row>
    <row r="181" spans="1:13" ht="43.2">
      <c r="A181" s="42" t="s">
        <v>7198</v>
      </c>
      <c r="B181" s="43">
        <f t="shared" si="6"/>
        <v>121</v>
      </c>
      <c r="C181" s="43" t="str">
        <f t="shared" si="5"/>
        <v>45.4121</v>
      </c>
      <c r="D181" s="44">
        <v>5</v>
      </c>
      <c r="E181" s="45" t="s">
        <v>7829</v>
      </c>
      <c r="F181" s="45" t="s">
        <v>7830</v>
      </c>
      <c r="G181" s="45" t="s">
        <v>7830</v>
      </c>
      <c r="H181" s="46" t="s">
        <v>7831</v>
      </c>
      <c r="I181" s="45" t="s">
        <v>7513</v>
      </c>
      <c r="J181" s="46" t="s">
        <v>7514</v>
      </c>
      <c r="K181" s="46" t="s">
        <v>7515</v>
      </c>
      <c r="L181" s="45" t="s">
        <v>7306</v>
      </c>
      <c r="M181" s="45" t="s">
        <v>7307</v>
      </c>
    </row>
    <row r="182" spans="1:13" ht="43.2">
      <c r="A182" s="42" t="s">
        <v>7198</v>
      </c>
      <c r="B182" s="43">
        <f t="shared" si="6"/>
        <v>122</v>
      </c>
      <c r="C182" s="43" t="str">
        <f t="shared" si="5"/>
        <v>45.4122</v>
      </c>
      <c r="D182" s="44">
        <v>5</v>
      </c>
      <c r="E182" s="45" t="s">
        <v>7832</v>
      </c>
      <c r="F182" s="45" t="s">
        <v>7833</v>
      </c>
      <c r="G182" s="45" t="s">
        <v>7833</v>
      </c>
      <c r="H182" s="45" t="s">
        <v>7834</v>
      </c>
      <c r="I182" s="45" t="s">
        <v>7513</v>
      </c>
      <c r="J182" s="46" t="s">
        <v>7514</v>
      </c>
      <c r="K182" s="46" t="s">
        <v>7515</v>
      </c>
      <c r="L182" s="45" t="s">
        <v>7306</v>
      </c>
      <c r="M182" s="45" t="s">
        <v>7307</v>
      </c>
    </row>
    <row r="183" spans="1:13" ht="43.2">
      <c r="A183" s="42" t="s">
        <v>7198</v>
      </c>
      <c r="B183" s="43">
        <f t="shared" si="6"/>
        <v>123</v>
      </c>
      <c r="C183" s="43" t="str">
        <f t="shared" si="5"/>
        <v>45.4123</v>
      </c>
      <c r="D183" s="44">
        <v>5</v>
      </c>
      <c r="E183" s="45" t="s">
        <v>7835</v>
      </c>
      <c r="F183" s="45" t="s">
        <v>7836</v>
      </c>
      <c r="G183" s="45" t="s">
        <v>7836</v>
      </c>
      <c r="H183" s="46" t="s">
        <v>7837</v>
      </c>
      <c r="I183" s="45" t="s">
        <v>7513</v>
      </c>
      <c r="J183" s="46" t="s">
        <v>7514</v>
      </c>
      <c r="K183" s="46" t="s">
        <v>7515</v>
      </c>
      <c r="L183" s="45" t="s">
        <v>7306</v>
      </c>
      <c r="M183" s="45" t="s">
        <v>7307</v>
      </c>
    </row>
    <row r="184" spans="1:13" ht="43.2">
      <c r="A184" s="42" t="s">
        <v>7198</v>
      </c>
      <c r="B184" s="43">
        <f t="shared" si="6"/>
        <v>124</v>
      </c>
      <c r="C184" s="43" t="str">
        <f t="shared" si="5"/>
        <v>45.4124</v>
      </c>
      <c r="D184" s="44">
        <v>5</v>
      </c>
      <c r="E184" s="45" t="s">
        <v>7838</v>
      </c>
      <c r="F184" s="45" t="s">
        <v>7839</v>
      </c>
      <c r="G184" s="45" t="s">
        <v>7839</v>
      </c>
      <c r="H184" s="45" t="s">
        <v>7840</v>
      </c>
      <c r="I184" s="45" t="s">
        <v>7513</v>
      </c>
      <c r="J184" s="46" t="s">
        <v>7514</v>
      </c>
      <c r="K184" s="46" t="s">
        <v>7515</v>
      </c>
      <c r="L184" s="45" t="s">
        <v>7306</v>
      </c>
      <c r="M184" s="45" t="s">
        <v>7307</v>
      </c>
    </row>
    <row r="185" spans="1:13" ht="43.2">
      <c r="A185" s="42" t="s">
        <v>7198</v>
      </c>
      <c r="B185" s="43">
        <f t="shared" si="6"/>
        <v>125</v>
      </c>
      <c r="C185" s="43" t="str">
        <f t="shared" si="5"/>
        <v>45.4125</v>
      </c>
      <c r="D185" s="44">
        <v>4</v>
      </c>
      <c r="E185" s="45" t="s">
        <v>7841</v>
      </c>
      <c r="F185" s="45" t="s">
        <v>7842</v>
      </c>
      <c r="G185" s="45" t="s">
        <v>1367</v>
      </c>
      <c r="H185" s="46" t="s">
        <v>7843</v>
      </c>
      <c r="I185" s="45" t="s">
        <v>7513</v>
      </c>
      <c r="J185" s="46" t="s">
        <v>7514</v>
      </c>
      <c r="K185" s="46" t="s">
        <v>7515</v>
      </c>
      <c r="L185" s="45" t="s">
        <v>7306</v>
      </c>
      <c r="M185" s="45" t="s">
        <v>7307</v>
      </c>
    </row>
    <row r="186" spans="1:13" ht="43.2">
      <c r="A186" s="42" t="s">
        <v>7198</v>
      </c>
      <c r="B186" s="43">
        <f t="shared" si="6"/>
        <v>126</v>
      </c>
      <c r="C186" s="43" t="str">
        <f t="shared" si="5"/>
        <v>45.4126</v>
      </c>
      <c r="D186" s="44">
        <v>5</v>
      </c>
      <c r="E186" s="45" t="s">
        <v>7844</v>
      </c>
      <c r="F186" s="45" t="s">
        <v>7845</v>
      </c>
      <c r="G186" s="45" t="s">
        <v>7845</v>
      </c>
      <c r="H186" s="45" t="s">
        <v>7846</v>
      </c>
      <c r="I186" s="45" t="s">
        <v>7513</v>
      </c>
      <c r="J186" s="46" t="s">
        <v>7514</v>
      </c>
      <c r="K186" s="46" t="s">
        <v>7515</v>
      </c>
      <c r="L186" s="45" t="s">
        <v>7306</v>
      </c>
      <c r="M186" s="45" t="s">
        <v>7307</v>
      </c>
    </row>
    <row r="187" spans="1:13" ht="43.2">
      <c r="A187" s="42" t="s">
        <v>7198</v>
      </c>
      <c r="B187" s="43">
        <f t="shared" si="6"/>
        <v>127</v>
      </c>
      <c r="C187" s="43" t="str">
        <f t="shared" si="5"/>
        <v>45.4127</v>
      </c>
      <c r="D187" s="44">
        <v>5</v>
      </c>
      <c r="E187" s="45" t="s">
        <v>7847</v>
      </c>
      <c r="F187" s="45" t="s">
        <v>7848</v>
      </c>
      <c r="G187" s="45" t="s">
        <v>7848</v>
      </c>
      <c r="H187" s="45" t="s">
        <v>7849</v>
      </c>
      <c r="I187" s="45" t="s">
        <v>7513</v>
      </c>
      <c r="J187" s="46" t="s">
        <v>7514</v>
      </c>
      <c r="K187" s="46" t="s">
        <v>7515</v>
      </c>
      <c r="L187" s="45" t="s">
        <v>7306</v>
      </c>
      <c r="M187" s="45" t="s">
        <v>7307</v>
      </c>
    </row>
    <row r="188" spans="1:13" ht="43.2">
      <c r="A188" s="42" t="s">
        <v>7198</v>
      </c>
      <c r="B188" s="43">
        <f t="shared" si="6"/>
        <v>128</v>
      </c>
      <c r="C188" s="43" t="str">
        <f t="shared" si="5"/>
        <v>45.4128</v>
      </c>
      <c r="D188" s="44">
        <v>5</v>
      </c>
      <c r="E188" s="45" t="s">
        <v>7850</v>
      </c>
      <c r="F188" s="45" t="s">
        <v>7851</v>
      </c>
      <c r="G188" s="45" t="s">
        <v>7851</v>
      </c>
      <c r="H188" s="46" t="s">
        <v>7852</v>
      </c>
      <c r="I188" s="45" t="s">
        <v>7513</v>
      </c>
      <c r="J188" s="46" t="s">
        <v>7514</v>
      </c>
      <c r="K188" s="46" t="s">
        <v>7515</v>
      </c>
      <c r="L188" s="45" t="s">
        <v>7306</v>
      </c>
      <c r="M188" s="45" t="s">
        <v>7307</v>
      </c>
    </row>
    <row r="189" spans="1:13" ht="43.2">
      <c r="A189" s="42" t="s">
        <v>7198</v>
      </c>
      <c r="B189" s="43">
        <f t="shared" si="6"/>
        <v>129</v>
      </c>
      <c r="C189" s="43" t="str">
        <f t="shared" si="5"/>
        <v>45.4129</v>
      </c>
      <c r="D189" s="44">
        <v>6</v>
      </c>
      <c r="E189" s="45" t="s">
        <v>7853</v>
      </c>
      <c r="F189" s="45" t="s">
        <v>7854</v>
      </c>
      <c r="G189" s="45" t="s">
        <v>7854</v>
      </c>
      <c r="H189" s="46" t="s">
        <v>7855</v>
      </c>
      <c r="I189" s="45" t="s">
        <v>7513</v>
      </c>
      <c r="J189" s="46" t="s">
        <v>7514</v>
      </c>
      <c r="K189" s="46" t="s">
        <v>7515</v>
      </c>
      <c r="L189" s="45" t="s">
        <v>7306</v>
      </c>
      <c r="M189" s="45" t="s">
        <v>7307</v>
      </c>
    </row>
    <row r="190" spans="1:13" ht="43.2">
      <c r="A190" s="42" t="s">
        <v>7198</v>
      </c>
      <c r="B190" s="43">
        <f t="shared" si="6"/>
        <v>130</v>
      </c>
      <c r="C190" s="43" t="str">
        <f t="shared" si="5"/>
        <v>45.4130</v>
      </c>
      <c r="D190" s="44">
        <v>6</v>
      </c>
      <c r="E190" s="45" t="s">
        <v>7856</v>
      </c>
      <c r="F190" s="45" t="s">
        <v>7857</v>
      </c>
      <c r="G190" s="45" t="s">
        <v>7857</v>
      </c>
      <c r="H190" s="46" t="s">
        <v>7858</v>
      </c>
      <c r="I190" s="45" t="s">
        <v>7513</v>
      </c>
      <c r="J190" s="46" t="s">
        <v>7514</v>
      </c>
      <c r="K190" s="46" t="s">
        <v>7515</v>
      </c>
      <c r="L190" s="45" t="s">
        <v>7306</v>
      </c>
      <c r="M190" s="45" t="s">
        <v>7307</v>
      </c>
    </row>
    <row r="191" spans="1:13" ht="43.2">
      <c r="A191" s="42" t="s">
        <v>7198</v>
      </c>
      <c r="B191" s="43">
        <f t="shared" si="6"/>
        <v>131</v>
      </c>
      <c r="C191" s="43" t="str">
        <f t="shared" si="5"/>
        <v>45.4131</v>
      </c>
      <c r="D191" s="44">
        <v>6</v>
      </c>
      <c r="E191" s="45" t="s">
        <v>7859</v>
      </c>
      <c r="F191" s="45" t="s">
        <v>7860</v>
      </c>
      <c r="G191" s="45" t="s">
        <v>7860</v>
      </c>
      <c r="H191" s="46" t="s">
        <v>7861</v>
      </c>
      <c r="I191" s="45" t="s">
        <v>7513</v>
      </c>
      <c r="J191" s="46" t="s">
        <v>7514</v>
      </c>
      <c r="K191" s="46" t="s">
        <v>7515</v>
      </c>
      <c r="L191" s="45" t="s">
        <v>7306</v>
      </c>
      <c r="M191" s="45" t="s">
        <v>7307</v>
      </c>
    </row>
    <row r="192" spans="1:13" ht="43.2">
      <c r="A192" s="42" t="s">
        <v>7198</v>
      </c>
      <c r="B192" s="43">
        <f t="shared" si="6"/>
        <v>132</v>
      </c>
      <c r="C192" s="43" t="str">
        <f t="shared" si="5"/>
        <v>45.4132</v>
      </c>
      <c r="D192" s="44">
        <v>7</v>
      </c>
      <c r="E192" s="45" t="s">
        <v>7862</v>
      </c>
      <c r="F192" s="45" t="s">
        <v>7863</v>
      </c>
      <c r="G192" s="45" t="s">
        <v>7863</v>
      </c>
      <c r="H192" s="46" t="s">
        <v>7864</v>
      </c>
      <c r="I192" s="45" t="s">
        <v>7513</v>
      </c>
      <c r="J192" s="46" t="s">
        <v>7514</v>
      </c>
      <c r="K192" s="46" t="s">
        <v>7515</v>
      </c>
      <c r="L192" s="45" t="s">
        <v>7306</v>
      </c>
      <c r="M192" s="45" t="s">
        <v>7307</v>
      </c>
    </row>
    <row r="193" spans="1:13" ht="43.2">
      <c r="A193" s="42" t="s">
        <v>7198</v>
      </c>
      <c r="B193" s="43">
        <f t="shared" si="6"/>
        <v>133</v>
      </c>
      <c r="C193" s="43" t="str">
        <f t="shared" si="5"/>
        <v>45.4133</v>
      </c>
      <c r="D193" s="44">
        <v>8</v>
      </c>
      <c r="E193" s="45" t="s">
        <v>7865</v>
      </c>
      <c r="F193" s="45" t="s">
        <v>7866</v>
      </c>
      <c r="G193" s="45" t="s">
        <v>7866</v>
      </c>
      <c r="H193" s="46" t="s">
        <v>7867</v>
      </c>
      <c r="I193" s="45" t="s">
        <v>7513</v>
      </c>
      <c r="J193" s="46" t="s">
        <v>7514</v>
      </c>
      <c r="K193" s="46" t="s">
        <v>7515</v>
      </c>
      <c r="L193" s="45" t="s">
        <v>7306</v>
      </c>
      <c r="M193" s="45" t="s">
        <v>7307</v>
      </c>
    </row>
    <row r="194" spans="1:13" ht="43.2">
      <c r="A194" s="42" t="s">
        <v>7198</v>
      </c>
      <c r="B194" s="43">
        <f t="shared" si="6"/>
        <v>134</v>
      </c>
      <c r="C194" s="43" t="str">
        <f t="shared" si="5"/>
        <v>45.4134</v>
      </c>
      <c r="D194" s="44">
        <v>8</v>
      </c>
      <c r="E194" s="45" t="s">
        <v>7868</v>
      </c>
      <c r="F194" s="45" t="s">
        <v>7869</v>
      </c>
      <c r="G194" s="45" t="s">
        <v>7869</v>
      </c>
      <c r="H194" s="46" t="s">
        <v>7870</v>
      </c>
      <c r="I194" s="45" t="s">
        <v>7513</v>
      </c>
      <c r="J194" s="46" t="s">
        <v>7514</v>
      </c>
      <c r="K194" s="46" t="s">
        <v>7515</v>
      </c>
      <c r="L194" s="45" t="s">
        <v>7306</v>
      </c>
      <c r="M194" s="45" t="s">
        <v>7307</v>
      </c>
    </row>
    <row r="195" spans="1:13" ht="43.2">
      <c r="A195" s="42" t="s">
        <v>7198</v>
      </c>
      <c r="B195" s="43">
        <f t="shared" si="6"/>
        <v>135</v>
      </c>
      <c r="C195" s="43" t="str">
        <f t="shared" ref="C195:C258" si="7">+CONCATENATE(A195,B195)</f>
        <v>45.4135</v>
      </c>
      <c r="D195" s="44">
        <v>7</v>
      </c>
      <c r="E195" s="45" t="s">
        <v>7871</v>
      </c>
      <c r="F195" s="45" t="s">
        <v>7872</v>
      </c>
      <c r="G195" s="45" t="s">
        <v>7872</v>
      </c>
      <c r="H195" s="45" t="s">
        <v>7873</v>
      </c>
      <c r="I195" s="45" t="s">
        <v>7513</v>
      </c>
      <c r="J195" s="46" t="s">
        <v>7514</v>
      </c>
      <c r="K195" s="46" t="s">
        <v>7515</v>
      </c>
      <c r="L195" s="45" t="s">
        <v>7306</v>
      </c>
      <c r="M195" s="45" t="s">
        <v>7307</v>
      </c>
    </row>
    <row r="196" spans="1:13" ht="43.2">
      <c r="A196" s="42" t="s">
        <v>7198</v>
      </c>
      <c r="B196" s="43">
        <f t="shared" ref="B196:B259" si="8">+IF(A196=A195,B195+1,1)</f>
        <v>136</v>
      </c>
      <c r="C196" s="43" t="str">
        <f t="shared" si="7"/>
        <v>45.4136</v>
      </c>
      <c r="D196" s="44">
        <v>7</v>
      </c>
      <c r="E196" s="45" t="s">
        <v>7874</v>
      </c>
      <c r="F196" s="45" t="s">
        <v>7875</v>
      </c>
      <c r="G196" s="45" t="s">
        <v>7875</v>
      </c>
      <c r="H196" s="46" t="s">
        <v>7876</v>
      </c>
      <c r="I196" s="45" t="s">
        <v>7513</v>
      </c>
      <c r="J196" s="46" t="s">
        <v>7514</v>
      </c>
      <c r="K196" s="46" t="s">
        <v>7515</v>
      </c>
      <c r="L196" s="45" t="s">
        <v>7306</v>
      </c>
      <c r="M196" s="45" t="s">
        <v>7307</v>
      </c>
    </row>
    <row r="197" spans="1:13" ht="43.2">
      <c r="A197" s="42" t="s">
        <v>7198</v>
      </c>
      <c r="B197" s="43">
        <f t="shared" si="8"/>
        <v>137</v>
      </c>
      <c r="C197" s="43" t="str">
        <f t="shared" si="7"/>
        <v>45.4137</v>
      </c>
      <c r="D197" s="44">
        <v>8</v>
      </c>
      <c r="E197" s="45" t="s">
        <v>7877</v>
      </c>
      <c r="F197" s="45" t="s">
        <v>7878</v>
      </c>
      <c r="G197" s="45" t="s">
        <v>7878</v>
      </c>
      <c r="H197" s="46" t="s">
        <v>7879</v>
      </c>
      <c r="I197" s="45" t="s">
        <v>7513</v>
      </c>
      <c r="J197" s="46" t="s">
        <v>7514</v>
      </c>
      <c r="K197" s="46" t="s">
        <v>7515</v>
      </c>
      <c r="L197" s="45" t="s">
        <v>7306</v>
      </c>
      <c r="M197" s="45" t="s">
        <v>7307</v>
      </c>
    </row>
    <row r="198" spans="1:13" ht="43.2">
      <c r="A198" s="42" t="s">
        <v>7198</v>
      </c>
      <c r="B198" s="43">
        <f t="shared" si="8"/>
        <v>138</v>
      </c>
      <c r="C198" s="43" t="str">
        <f t="shared" si="7"/>
        <v>45.4138</v>
      </c>
      <c r="D198" s="44">
        <v>8</v>
      </c>
      <c r="E198" s="45" t="s">
        <v>7880</v>
      </c>
      <c r="F198" s="45" t="s">
        <v>7881</v>
      </c>
      <c r="G198" s="45" t="s">
        <v>7881</v>
      </c>
      <c r="H198" s="46" t="s">
        <v>7882</v>
      </c>
      <c r="I198" s="45" t="s">
        <v>7513</v>
      </c>
      <c r="J198" s="46" t="s">
        <v>7514</v>
      </c>
      <c r="K198" s="46" t="s">
        <v>7515</v>
      </c>
      <c r="L198" s="45" t="s">
        <v>7306</v>
      </c>
      <c r="M198" s="45" t="s">
        <v>7307</v>
      </c>
    </row>
    <row r="199" spans="1:13" ht="43.2">
      <c r="A199" s="42" t="s">
        <v>7198</v>
      </c>
      <c r="B199" s="43">
        <f t="shared" si="8"/>
        <v>139</v>
      </c>
      <c r="C199" s="43" t="str">
        <f t="shared" si="7"/>
        <v>45.4139</v>
      </c>
      <c r="D199" s="44">
        <v>6</v>
      </c>
      <c r="E199" s="45" t="s">
        <v>7883</v>
      </c>
      <c r="F199" s="45" t="s">
        <v>7884</v>
      </c>
      <c r="G199" s="45" t="s">
        <v>7884</v>
      </c>
      <c r="H199" s="46" t="s">
        <v>7885</v>
      </c>
      <c r="I199" s="45" t="s">
        <v>7513</v>
      </c>
      <c r="J199" s="46" t="s">
        <v>7514</v>
      </c>
      <c r="K199" s="46" t="s">
        <v>7515</v>
      </c>
      <c r="L199" s="45" t="s">
        <v>7306</v>
      </c>
      <c r="M199" s="45" t="s">
        <v>7307</v>
      </c>
    </row>
    <row r="200" spans="1:13" ht="43.2">
      <c r="A200" s="42" t="s">
        <v>7198</v>
      </c>
      <c r="B200" s="43">
        <f t="shared" si="8"/>
        <v>140</v>
      </c>
      <c r="C200" s="43" t="str">
        <f t="shared" si="7"/>
        <v>45.4140</v>
      </c>
      <c r="D200" s="44">
        <v>5</v>
      </c>
      <c r="E200" s="45" t="s">
        <v>7886</v>
      </c>
      <c r="F200" s="45" t="s">
        <v>7887</v>
      </c>
      <c r="G200" s="45" t="s">
        <v>7887</v>
      </c>
      <c r="H200" s="45" t="s">
        <v>7759</v>
      </c>
      <c r="I200" s="45" t="s">
        <v>7513</v>
      </c>
      <c r="J200" s="46" t="s">
        <v>7514</v>
      </c>
      <c r="K200" s="46" t="s">
        <v>7515</v>
      </c>
      <c r="L200" s="45" t="s">
        <v>7306</v>
      </c>
      <c r="M200" s="45" t="s">
        <v>7307</v>
      </c>
    </row>
    <row r="201" spans="1:13" ht="43.2">
      <c r="A201" s="42" t="s">
        <v>7198</v>
      </c>
      <c r="B201" s="43">
        <f t="shared" si="8"/>
        <v>141</v>
      </c>
      <c r="C201" s="43" t="str">
        <f t="shared" si="7"/>
        <v>45.4141</v>
      </c>
      <c r="D201" s="44">
        <v>5</v>
      </c>
      <c r="E201" s="45" t="s">
        <v>7888</v>
      </c>
      <c r="F201" s="45" t="s">
        <v>7889</v>
      </c>
      <c r="G201" s="45" t="s">
        <v>7889</v>
      </c>
      <c r="H201" s="46" t="s">
        <v>7890</v>
      </c>
      <c r="I201" s="45" t="s">
        <v>7513</v>
      </c>
      <c r="J201" s="46" t="s">
        <v>7514</v>
      </c>
      <c r="K201" s="46" t="s">
        <v>7515</v>
      </c>
      <c r="L201" s="45" t="s">
        <v>7306</v>
      </c>
      <c r="M201" s="45" t="s">
        <v>7307</v>
      </c>
    </row>
    <row r="202" spans="1:13" ht="43.2">
      <c r="A202" s="42" t="s">
        <v>7198</v>
      </c>
      <c r="B202" s="43">
        <f t="shared" si="8"/>
        <v>142</v>
      </c>
      <c r="C202" s="43" t="str">
        <f t="shared" si="7"/>
        <v>45.4142</v>
      </c>
      <c r="D202" s="44">
        <v>6</v>
      </c>
      <c r="E202" s="45" t="s">
        <v>7891</v>
      </c>
      <c r="F202" s="45" t="s">
        <v>7892</v>
      </c>
      <c r="G202" s="45" t="s">
        <v>7892</v>
      </c>
      <c r="H202" s="46" t="s">
        <v>7893</v>
      </c>
      <c r="I202" s="45" t="s">
        <v>7513</v>
      </c>
      <c r="J202" s="46" t="s">
        <v>7514</v>
      </c>
      <c r="K202" s="46" t="s">
        <v>7515</v>
      </c>
      <c r="L202" s="45" t="s">
        <v>7306</v>
      </c>
      <c r="M202" s="45" t="s">
        <v>7307</v>
      </c>
    </row>
    <row r="203" spans="1:13" ht="43.2">
      <c r="A203" s="42" t="s">
        <v>7198</v>
      </c>
      <c r="B203" s="43">
        <f t="shared" si="8"/>
        <v>143</v>
      </c>
      <c r="C203" s="43" t="str">
        <f t="shared" si="7"/>
        <v>45.4143</v>
      </c>
      <c r="D203" s="44">
        <v>7</v>
      </c>
      <c r="E203" s="45" t="s">
        <v>7894</v>
      </c>
      <c r="F203" s="45" t="s">
        <v>7895</v>
      </c>
      <c r="G203" s="45" t="s">
        <v>7895</v>
      </c>
      <c r="H203" s="45" t="s">
        <v>7896</v>
      </c>
      <c r="I203" s="45" t="s">
        <v>7513</v>
      </c>
      <c r="J203" s="46" t="s">
        <v>7514</v>
      </c>
      <c r="K203" s="46" t="s">
        <v>7515</v>
      </c>
      <c r="L203" s="45" t="s">
        <v>7306</v>
      </c>
      <c r="M203" s="45" t="s">
        <v>7307</v>
      </c>
    </row>
    <row r="204" spans="1:13" ht="43.2">
      <c r="A204" s="42" t="s">
        <v>7198</v>
      </c>
      <c r="B204" s="43">
        <f t="shared" si="8"/>
        <v>144</v>
      </c>
      <c r="C204" s="43" t="str">
        <f t="shared" si="7"/>
        <v>45.4144</v>
      </c>
      <c r="D204" s="44">
        <v>7</v>
      </c>
      <c r="E204" s="45" t="s">
        <v>7897</v>
      </c>
      <c r="F204" s="45" t="s">
        <v>7898</v>
      </c>
      <c r="G204" s="45" t="s">
        <v>7898</v>
      </c>
      <c r="H204" s="45" t="s">
        <v>7899</v>
      </c>
      <c r="I204" s="45" t="s">
        <v>7513</v>
      </c>
      <c r="J204" s="46" t="s">
        <v>7514</v>
      </c>
      <c r="K204" s="46" t="s">
        <v>7515</v>
      </c>
      <c r="L204" s="45" t="s">
        <v>7306</v>
      </c>
      <c r="M204" s="45" t="s">
        <v>7307</v>
      </c>
    </row>
    <row r="205" spans="1:13" ht="43.2">
      <c r="A205" s="42" t="s">
        <v>7198</v>
      </c>
      <c r="B205" s="43">
        <f t="shared" si="8"/>
        <v>145</v>
      </c>
      <c r="C205" s="43" t="str">
        <f t="shared" si="7"/>
        <v>45.4145</v>
      </c>
      <c r="D205" s="44">
        <v>7</v>
      </c>
      <c r="E205" s="45" t="s">
        <v>7900</v>
      </c>
      <c r="F205" s="45" t="s">
        <v>7901</v>
      </c>
      <c r="G205" s="45" t="s">
        <v>7901</v>
      </c>
      <c r="H205" s="46" t="s">
        <v>7902</v>
      </c>
      <c r="I205" s="45" t="s">
        <v>7513</v>
      </c>
      <c r="J205" s="46" t="s">
        <v>7514</v>
      </c>
      <c r="K205" s="46" t="s">
        <v>7515</v>
      </c>
      <c r="L205" s="45" t="s">
        <v>7306</v>
      </c>
      <c r="M205" s="45" t="s">
        <v>7307</v>
      </c>
    </row>
    <row r="206" spans="1:13" ht="43.2">
      <c r="A206" s="42" t="s">
        <v>7198</v>
      </c>
      <c r="B206" s="43">
        <f t="shared" si="8"/>
        <v>146</v>
      </c>
      <c r="C206" s="43" t="str">
        <f t="shared" si="7"/>
        <v>45.4146</v>
      </c>
      <c r="D206" s="44">
        <v>6</v>
      </c>
      <c r="E206" s="45" t="s">
        <v>7903</v>
      </c>
      <c r="F206" s="45" t="s">
        <v>7904</v>
      </c>
      <c r="G206" s="45" t="s">
        <v>7904</v>
      </c>
      <c r="H206" s="46" t="s">
        <v>7905</v>
      </c>
      <c r="I206" s="45" t="s">
        <v>7513</v>
      </c>
      <c r="J206" s="46" t="s">
        <v>7514</v>
      </c>
      <c r="K206" s="46" t="s">
        <v>7515</v>
      </c>
      <c r="L206" s="45" t="s">
        <v>7306</v>
      </c>
      <c r="M206" s="45" t="s">
        <v>7307</v>
      </c>
    </row>
    <row r="207" spans="1:13" ht="43.2">
      <c r="A207" s="42" t="s">
        <v>7198</v>
      </c>
      <c r="B207" s="43">
        <f t="shared" si="8"/>
        <v>147</v>
      </c>
      <c r="C207" s="43" t="str">
        <f t="shared" si="7"/>
        <v>45.4147</v>
      </c>
      <c r="D207" s="44">
        <v>7</v>
      </c>
      <c r="E207" s="45" t="s">
        <v>7906</v>
      </c>
      <c r="F207" s="45" t="s">
        <v>7907</v>
      </c>
      <c r="G207" s="45" t="s">
        <v>7907</v>
      </c>
      <c r="H207" s="46" t="s">
        <v>7908</v>
      </c>
      <c r="I207" s="45" t="s">
        <v>7513</v>
      </c>
      <c r="J207" s="46" t="s">
        <v>7514</v>
      </c>
      <c r="K207" s="46" t="s">
        <v>7515</v>
      </c>
      <c r="L207" s="45" t="s">
        <v>7306</v>
      </c>
      <c r="M207" s="45" t="s">
        <v>7307</v>
      </c>
    </row>
    <row r="208" spans="1:13" ht="43.2">
      <c r="A208" s="42" t="s">
        <v>7198</v>
      </c>
      <c r="B208" s="43">
        <f t="shared" si="8"/>
        <v>148</v>
      </c>
      <c r="C208" s="43" t="str">
        <f t="shared" si="7"/>
        <v>45.4148</v>
      </c>
      <c r="D208" s="44">
        <v>7</v>
      </c>
      <c r="E208" s="45" t="s">
        <v>7909</v>
      </c>
      <c r="F208" s="45" t="s">
        <v>7910</v>
      </c>
      <c r="G208" s="45" t="s">
        <v>7910</v>
      </c>
      <c r="H208" s="45" t="s">
        <v>7911</v>
      </c>
      <c r="I208" s="45" t="s">
        <v>7513</v>
      </c>
      <c r="J208" s="46" t="s">
        <v>7514</v>
      </c>
      <c r="K208" s="46" t="s">
        <v>7515</v>
      </c>
      <c r="L208" s="45" t="s">
        <v>7306</v>
      </c>
      <c r="M208" s="45" t="s">
        <v>7307</v>
      </c>
    </row>
    <row r="209" spans="1:13" ht="43.2">
      <c r="A209" s="42" t="s">
        <v>7198</v>
      </c>
      <c r="B209" s="43">
        <f t="shared" si="8"/>
        <v>149</v>
      </c>
      <c r="C209" s="43" t="str">
        <f t="shared" si="7"/>
        <v>45.4149</v>
      </c>
      <c r="D209" s="44">
        <v>7</v>
      </c>
      <c r="E209" s="45" t="s">
        <v>7912</v>
      </c>
      <c r="F209" s="45" t="s">
        <v>7913</v>
      </c>
      <c r="G209" s="45" t="s">
        <v>7913</v>
      </c>
      <c r="H209" s="45" t="s">
        <v>7914</v>
      </c>
      <c r="I209" s="45" t="s">
        <v>7513</v>
      </c>
      <c r="J209" s="46" t="s">
        <v>7514</v>
      </c>
      <c r="K209" s="46" t="s">
        <v>7515</v>
      </c>
      <c r="L209" s="45" t="s">
        <v>7306</v>
      </c>
      <c r="M209" s="45" t="s">
        <v>7307</v>
      </c>
    </row>
    <row r="210" spans="1:13" ht="43.2">
      <c r="A210" s="42" t="s">
        <v>7198</v>
      </c>
      <c r="B210" s="43">
        <f t="shared" si="8"/>
        <v>150</v>
      </c>
      <c r="C210" s="43" t="str">
        <f t="shared" si="7"/>
        <v>45.4150</v>
      </c>
      <c r="D210" s="44">
        <v>7</v>
      </c>
      <c r="E210" s="45" t="s">
        <v>7915</v>
      </c>
      <c r="F210" s="45" t="s">
        <v>7916</v>
      </c>
      <c r="G210" s="45" t="s">
        <v>7916</v>
      </c>
      <c r="H210" s="45" t="s">
        <v>7911</v>
      </c>
      <c r="I210" s="45" t="s">
        <v>7513</v>
      </c>
      <c r="J210" s="46" t="s">
        <v>7514</v>
      </c>
      <c r="K210" s="46" t="s">
        <v>7515</v>
      </c>
      <c r="L210" s="45" t="s">
        <v>7306</v>
      </c>
      <c r="M210" s="45" t="s">
        <v>7307</v>
      </c>
    </row>
    <row r="211" spans="1:13" ht="43.2">
      <c r="A211" s="42" t="s">
        <v>7198</v>
      </c>
      <c r="B211" s="43">
        <f t="shared" si="8"/>
        <v>151</v>
      </c>
      <c r="C211" s="43" t="str">
        <f t="shared" si="7"/>
        <v>45.4151</v>
      </c>
      <c r="D211" s="44">
        <v>5</v>
      </c>
      <c r="E211" s="45" t="s">
        <v>7917</v>
      </c>
      <c r="F211" s="45" t="s">
        <v>7918</v>
      </c>
      <c r="G211" s="45" t="s">
        <v>7918</v>
      </c>
      <c r="H211" s="46" t="s">
        <v>7919</v>
      </c>
      <c r="I211" s="45" t="s">
        <v>7513</v>
      </c>
      <c r="J211" s="46" t="s">
        <v>7514</v>
      </c>
      <c r="K211" s="46" t="s">
        <v>7515</v>
      </c>
      <c r="L211" s="45" t="s">
        <v>7306</v>
      </c>
      <c r="M211" s="45" t="s">
        <v>7307</v>
      </c>
    </row>
    <row r="212" spans="1:13" ht="43.2">
      <c r="A212" s="42" t="s">
        <v>7198</v>
      </c>
      <c r="B212" s="43">
        <f t="shared" si="8"/>
        <v>152</v>
      </c>
      <c r="C212" s="43" t="str">
        <f t="shared" si="7"/>
        <v>45.4152</v>
      </c>
      <c r="D212" s="44">
        <v>6</v>
      </c>
      <c r="E212" s="45" t="s">
        <v>7920</v>
      </c>
      <c r="F212" s="45" t="s">
        <v>7921</v>
      </c>
      <c r="G212" s="45" t="s">
        <v>7921</v>
      </c>
      <c r="H212" s="45" t="s">
        <v>7922</v>
      </c>
      <c r="I212" s="45" t="s">
        <v>7513</v>
      </c>
      <c r="J212" s="46" t="s">
        <v>7514</v>
      </c>
      <c r="K212" s="46" t="s">
        <v>7515</v>
      </c>
      <c r="L212" s="45" t="s">
        <v>7306</v>
      </c>
      <c r="M212" s="45" t="s">
        <v>7307</v>
      </c>
    </row>
    <row r="213" spans="1:13" ht="43.2">
      <c r="A213" s="42" t="s">
        <v>7198</v>
      </c>
      <c r="B213" s="43">
        <f t="shared" si="8"/>
        <v>153</v>
      </c>
      <c r="C213" s="43" t="str">
        <f t="shared" si="7"/>
        <v>45.4153</v>
      </c>
      <c r="D213" s="44">
        <v>6</v>
      </c>
      <c r="E213" s="45" t="s">
        <v>7923</v>
      </c>
      <c r="F213" s="45" t="s">
        <v>7924</v>
      </c>
      <c r="G213" s="45" t="s">
        <v>7924</v>
      </c>
      <c r="H213" s="46" t="s">
        <v>7925</v>
      </c>
      <c r="I213" s="45" t="s">
        <v>7513</v>
      </c>
      <c r="J213" s="46" t="s">
        <v>7514</v>
      </c>
      <c r="K213" s="46" t="s">
        <v>7515</v>
      </c>
      <c r="L213" s="45" t="s">
        <v>7306</v>
      </c>
      <c r="M213" s="45" t="s">
        <v>7307</v>
      </c>
    </row>
    <row r="214" spans="1:13" ht="43.2">
      <c r="A214" s="42" t="s">
        <v>7198</v>
      </c>
      <c r="B214" s="43">
        <f t="shared" si="8"/>
        <v>154</v>
      </c>
      <c r="C214" s="43" t="str">
        <f t="shared" si="7"/>
        <v>45.4154</v>
      </c>
      <c r="D214" s="44">
        <v>6</v>
      </c>
      <c r="E214" s="45" t="s">
        <v>7926</v>
      </c>
      <c r="F214" s="45" t="s">
        <v>7927</v>
      </c>
      <c r="G214" s="45" t="s">
        <v>7927</v>
      </c>
      <c r="H214" s="45" t="s">
        <v>7928</v>
      </c>
      <c r="I214" s="45" t="s">
        <v>7513</v>
      </c>
      <c r="J214" s="46" t="s">
        <v>7514</v>
      </c>
      <c r="K214" s="46" t="s">
        <v>7515</v>
      </c>
      <c r="L214" s="45" t="s">
        <v>7306</v>
      </c>
      <c r="M214" s="45" t="s">
        <v>7307</v>
      </c>
    </row>
    <row r="215" spans="1:13" ht="43.2">
      <c r="A215" s="42" t="s">
        <v>7198</v>
      </c>
      <c r="B215" s="43">
        <f t="shared" si="8"/>
        <v>155</v>
      </c>
      <c r="C215" s="43" t="str">
        <f t="shared" si="7"/>
        <v>45.4155</v>
      </c>
      <c r="D215" s="44">
        <v>4</v>
      </c>
      <c r="E215" s="45" t="s">
        <v>7929</v>
      </c>
      <c r="F215" s="45" t="s">
        <v>7930</v>
      </c>
      <c r="G215" s="45" t="s">
        <v>7930</v>
      </c>
      <c r="H215" s="45" t="s">
        <v>7931</v>
      </c>
      <c r="I215" s="45" t="s">
        <v>7513</v>
      </c>
      <c r="J215" s="46" t="s">
        <v>7514</v>
      </c>
      <c r="K215" s="46" t="s">
        <v>7515</v>
      </c>
      <c r="L215" s="45" t="s">
        <v>7306</v>
      </c>
      <c r="M215" s="45" t="s">
        <v>7307</v>
      </c>
    </row>
    <row r="216" spans="1:13" ht="43.2">
      <c r="A216" s="42" t="s">
        <v>7198</v>
      </c>
      <c r="B216" s="43">
        <f t="shared" si="8"/>
        <v>156</v>
      </c>
      <c r="C216" s="43" t="str">
        <f t="shared" si="7"/>
        <v>45.4156</v>
      </c>
      <c r="D216" s="44">
        <v>5</v>
      </c>
      <c r="E216" s="45" t="s">
        <v>7932</v>
      </c>
      <c r="F216" s="45" t="s">
        <v>7933</v>
      </c>
      <c r="G216" s="45" t="s">
        <v>7933</v>
      </c>
      <c r="H216" s="45" t="s">
        <v>7524</v>
      </c>
      <c r="I216" s="45" t="s">
        <v>7513</v>
      </c>
      <c r="J216" s="46" t="s">
        <v>7514</v>
      </c>
      <c r="K216" s="46" t="s">
        <v>7515</v>
      </c>
      <c r="L216" s="45" t="s">
        <v>7306</v>
      </c>
      <c r="M216" s="45" t="s">
        <v>7307</v>
      </c>
    </row>
    <row r="217" spans="1:13" ht="43.2">
      <c r="A217" s="42" t="s">
        <v>7198</v>
      </c>
      <c r="B217" s="43">
        <f t="shared" si="8"/>
        <v>157</v>
      </c>
      <c r="C217" s="43" t="str">
        <f t="shared" si="7"/>
        <v>45.4157</v>
      </c>
      <c r="D217" s="44">
        <v>6</v>
      </c>
      <c r="E217" s="45" t="s">
        <v>7934</v>
      </c>
      <c r="F217" s="45" t="s">
        <v>7935</v>
      </c>
      <c r="G217" s="45" t="s">
        <v>7935</v>
      </c>
      <c r="H217" s="45" t="s">
        <v>7533</v>
      </c>
      <c r="I217" s="45" t="s">
        <v>7513</v>
      </c>
      <c r="J217" s="46" t="s">
        <v>7514</v>
      </c>
      <c r="K217" s="46" t="s">
        <v>7515</v>
      </c>
      <c r="L217" s="45" t="s">
        <v>7306</v>
      </c>
      <c r="M217" s="45" t="s">
        <v>7307</v>
      </c>
    </row>
    <row r="218" spans="1:13" ht="43.2">
      <c r="A218" s="42" t="s">
        <v>7198</v>
      </c>
      <c r="B218" s="43">
        <f t="shared" si="8"/>
        <v>158</v>
      </c>
      <c r="C218" s="43" t="str">
        <f t="shared" si="7"/>
        <v>45.4158</v>
      </c>
      <c r="D218" s="44">
        <v>6</v>
      </c>
      <c r="E218" s="45" t="s">
        <v>7936</v>
      </c>
      <c r="F218" s="45" t="s">
        <v>7937</v>
      </c>
      <c r="G218" s="45" t="s">
        <v>7937</v>
      </c>
      <c r="H218" s="45" t="s">
        <v>7530</v>
      </c>
      <c r="I218" s="45" t="s">
        <v>7513</v>
      </c>
      <c r="J218" s="46" t="s">
        <v>7514</v>
      </c>
      <c r="K218" s="46" t="s">
        <v>7515</v>
      </c>
      <c r="L218" s="45" t="s">
        <v>7306</v>
      </c>
      <c r="M218" s="45" t="s">
        <v>7307</v>
      </c>
    </row>
    <row r="219" spans="1:13" ht="43.2">
      <c r="A219" s="42" t="s">
        <v>7198</v>
      </c>
      <c r="B219" s="43">
        <f t="shared" si="8"/>
        <v>159</v>
      </c>
      <c r="C219" s="43" t="str">
        <f t="shared" si="7"/>
        <v>45.4159</v>
      </c>
      <c r="D219" s="44">
        <v>6</v>
      </c>
      <c r="E219" s="45" t="s">
        <v>7938</v>
      </c>
      <c r="F219" s="45" t="s">
        <v>7939</v>
      </c>
      <c r="G219" s="45" t="s">
        <v>7939</v>
      </c>
      <c r="H219" s="46" t="s">
        <v>7527</v>
      </c>
      <c r="I219" s="45" t="s">
        <v>7513</v>
      </c>
      <c r="J219" s="46" t="s">
        <v>7514</v>
      </c>
      <c r="K219" s="46" t="s">
        <v>7515</v>
      </c>
      <c r="L219" s="45" t="s">
        <v>7306</v>
      </c>
      <c r="M219" s="45" t="s">
        <v>7307</v>
      </c>
    </row>
    <row r="220" spans="1:13" ht="43.2">
      <c r="A220" s="42" t="s">
        <v>7198</v>
      </c>
      <c r="B220" s="43">
        <f t="shared" si="8"/>
        <v>160</v>
      </c>
      <c r="C220" s="43" t="str">
        <f t="shared" si="7"/>
        <v>45.4160</v>
      </c>
      <c r="D220" s="44">
        <v>6</v>
      </c>
      <c r="E220" s="45" t="s">
        <v>7940</v>
      </c>
      <c r="F220" s="45" t="s">
        <v>7941</v>
      </c>
      <c r="G220" s="45" t="s">
        <v>7941</v>
      </c>
      <c r="H220" s="45" t="s">
        <v>7536</v>
      </c>
      <c r="I220" s="45" t="s">
        <v>7513</v>
      </c>
      <c r="J220" s="46" t="s">
        <v>7514</v>
      </c>
      <c r="K220" s="46" t="s">
        <v>7515</v>
      </c>
      <c r="L220" s="45" t="s">
        <v>7306</v>
      </c>
      <c r="M220" s="45" t="s">
        <v>7307</v>
      </c>
    </row>
    <row r="221" spans="1:13" ht="43.2">
      <c r="A221" s="42" t="s">
        <v>7198</v>
      </c>
      <c r="B221" s="43">
        <f t="shared" si="8"/>
        <v>161</v>
      </c>
      <c r="C221" s="43" t="str">
        <f t="shared" si="7"/>
        <v>45.4161</v>
      </c>
      <c r="D221" s="44">
        <v>5</v>
      </c>
      <c r="E221" s="45" t="s">
        <v>7942</v>
      </c>
      <c r="F221" s="45" t="s">
        <v>7943</v>
      </c>
      <c r="G221" s="45" t="s">
        <v>7943</v>
      </c>
      <c r="H221" s="45" t="s">
        <v>7539</v>
      </c>
      <c r="I221" s="45" t="s">
        <v>7513</v>
      </c>
      <c r="J221" s="46" t="s">
        <v>7514</v>
      </c>
      <c r="K221" s="46" t="s">
        <v>7515</v>
      </c>
      <c r="L221" s="45" t="s">
        <v>7306</v>
      </c>
      <c r="M221" s="45" t="s">
        <v>7307</v>
      </c>
    </row>
    <row r="222" spans="1:13" ht="43.2">
      <c r="A222" s="42" t="s">
        <v>7198</v>
      </c>
      <c r="B222" s="43">
        <f t="shared" si="8"/>
        <v>162</v>
      </c>
      <c r="C222" s="43" t="str">
        <f t="shared" si="7"/>
        <v>45.4162</v>
      </c>
      <c r="D222" s="44">
        <v>5</v>
      </c>
      <c r="E222" s="45" t="s">
        <v>7944</v>
      </c>
      <c r="F222" s="45" t="s">
        <v>7945</v>
      </c>
      <c r="G222" s="45" t="s">
        <v>7945</v>
      </c>
      <c r="H222" s="45" t="s">
        <v>7545</v>
      </c>
      <c r="I222" s="45" t="s">
        <v>7513</v>
      </c>
      <c r="J222" s="46" t="s">
        <v>7514</v>
      </c>
      <c r="K222" s="46" t="s">
        <v>7515</v>
      </c>
      <c r="L222" s="45" t="s">
        <v>7306</v>
      </c>
      <c r="M222" s="45" t="s">
        <v>7307</v>
      </c>
    </row>
    <row r="223" spans="1:13" ht="43.2">
      <c r="A223" s="42" t="s">
        <v>7198</v>
      </c>
      <c r="B223" s="43">
        <f t="shared" si="8"/>
        <v>163</v>
      </c>
      <c r="C223" s="43" t="str">
        <f t="shared" si="7"/>
        <v>45.4163</v>
      </c>
      <c r="D223" s="44">
        <v>6</v>
      </c>
      <c r="E223" s="45" t="s">
        <v>7946</v>
      </c>
      <c r="F223" s="45" t="s">
        <v>7947</v>
      </c>
      <c r="G223" s="45" t="s">
        <v>7947</v>
      </c>
      <c r="H223" s="46" t="s">
        <v>7527</v>
      </c>
      <c r="I223" s="45" t="s">
        <v>7513</v>
      </c>
      <c r="J223" s="46" t="s">
        <v>7514</v>
      </c>
      <c r="K223" s="46" t="s">
        <v>7515</v>
      </c>
      <c r="L223" s="45" t="s">
        <v>7306</v>
      </c>
      <c r="M223" s="45" t="s">
        <v>7307</v>
      </c>
    </row>
    <row r="224" spans="1:13" ht="43.2">
      <c r="A224" s="42" t="s">
        <v>7198</v>
      </c>
      <c r="B224" s="43">
        <f t="shared" si="8"/>
        <v>164</v>
      </c>
      <c r="C224" s="43" t="str">
        <f t="shared" si="7"/>
        <v>45.4164</v>
      </c>
      <c r="D224" s="44">
        <v>6</v>
      </c>
      <c r="E224" s="45" t="s">
        <v>7948</v>
      </c>
      <c r="F224" s="45" t="s">
        <v>7949</v>
      </c>
      <c r="G224" s="45" t="s">
        <v>7949</v>
      </c>
      <c r="H224" s="45" t="s">
        <v>7533</v>
      </c>
      <c r="I224" s="45" t="s">
        <v>7513</v>
      </c>
      <c r="J224" s="46" t="s">
        <v>7514</v>
      </c>
      <c r="K224" s="46" t="s">
        <v>7515</v>
      </c>
      <c r="L224" s="45" t="s">
        <v>7306</v>
      </c>
      <c r="M224" s="45" t="s">
        <v>7307</v>
      </c>
    </row>
    <row r="225" spans="1:13" ht="43.2">
      <c r="A225" s="42" t="s">
        <v>7198</v>
      </c>
      <c r="B225" s="43">
        <f t="shared" si="8"/>
        <v>165</v>
      </c>
      <c r="C225" s="43" t="str">
        <f t="shared" si="7"/>
        <v>45.4165</v>
      </c>
      <c r="D225" s="44">
        <v>6</v>
      </c>
      <c r="E225" s="45" t="s">
        <v>7950</v>
      </c>
      <c r="F225" s="45" t="s">
        <v>7951</v>
      </c>
      <c r="G225" s="45" t="s">
        <v>7951</v>
      </c>
      <c r="H225" s="45" t="s">
        <v>7530</v>
      </c>
      <c r="I225" s="45" t="s">
        <v>7513</v>
      </c>
      <c r="J225" s="46" t="s">
        <v>7514</v>
      </c>
      <c r="K225" s="46" t="s">
        <v>7515</v>
      </c>
      <c r="L225" s="45" t="s">
        <v>7306</v>
      </c>
      <c r="M225" s="45" t="s">
        <v>7307</v>
      </c>
    </row>
    <row r="226" spans="1:13" ht="43.2">
      <c r="A226" s="42" t="s">
        <v>7198</v>
      </c>
      <c r="B226" s="43">
        <f t="shared" si="8"/>
        <v>166</v>
      </c>
      <c r="C226" s="43" t="str">
        <f t="shared" si="7"/>
        <v>45.4166</v>
      </c>
      <c r="D226" s="44">
        <v>6</v>
      </c>
      <c r="E226" s="45" t="s">
        <v>7952</v>
      </c>
      <c r="F226" s="45" t="s">
        <v>7953</v>
      </c>
      <c r="G226" s="45" t="s">
        <v>7953</v>
      </c>
      <c r="H226" s="45" t="s">
        <v>7536</v>
      </c>
      <c r="I226" s="45" t="s">
        <v>7513</v>
      </c>
      <c r="J226" s="46" t="s">
        <v>7514</v>
      </c>
      <c r="K226" s="46" t="s">
        <v>7515</v>
      </c>
      <c r="L226" s="45" t="s">
        <v>7306</v>
      </c>
      <c r="M226" s="45" t="s">
        <v>7307</v>
      </c>
    </row>
    <row r="227" spans="1:13" ht="43.2">
      <c r="A227" s="42" t="s">
        <v>7198</v>
      </c>
      <c r="B227" s="43">
        <f t="shared" si="8"/>
        <v>167</v>
      </c>
      <c r="C227" s="43" t="str">
        <f t="shared" si="7"/>
        <v>45.4167</v>
      </c>
      <c r="D227" s="44">
        <v>5</v>
      </c>
      <c r="E227" s="45" t="s">
        <v>7954</v>
      </c>
      <c r="F227" s="45" t="s">
        <v>7955</v>
      </c>
      <c r="G227" s="45" t="s">
        <v>1367</v>
      </c>
      <c r="H227" s="46" t="s">
        <v>7956</v>
      </c>
      <c r="I227" s="45" t="s">
        <v>7513</v>
      </c>
      <c r="J227" s="46" t="s">
        <v>7514</v>
      </c>
      <c r="K227" s="46" t="s">
        <v>7515</v>
      </c>
      <c r="L227" s="45" t="s">
        <v>7306</v>
      </c>
      <c r="M227" s="45" t="s">
        <v>7307</v>
      </c>
    </row>
    <row r="228" spans="1:13" ht="43.2">
      <c r="A228" s="42" t="s">
        <v>7198</v>
      </c>
      <c r="B228" s="43">
        <f t="shared" si="8"/>
        <v>168</v>
      </c>
      <c r="C228" s="43" t="str">
        <f t="shared" si="7"/>
        <v>45.4168</v>
      </c>
      <c r="D228" s="44">
        <v>5</v>
      </c>
      <c r="E228" s="45" t="s">
        <v>7957</v>
      </c>
      <c r="F228" s="45" t="s">
        <v>7958</v>
      </c>
      <c r="G228" s="45" t="s">
        <v>7958</v>
      </c>
      <c r="H228" s="45" t="s">
        <v>7542</v>
      </c>
      <c r="I228" s="45" t="s">
        <v>7513</v>
      </c>
      <c r="J228" s="46" t="s">
        <v>7514</v>
      </c>
      <c r="K228" s="46" t="s">
        <v>7515</v>
      </c>
      <c r="L228" s="45" t="s">
        <v>7306</v>
      </c>
      <c r="M228" s="45" t="s">
        <v>7307</v>
      </c>
    </row>
    <row r="229" spans="1:13" ht="43.2">
      <c r="A229" s="42" t="s">
        <v>7198</v>
      </c>
      <c r="B229" s="43">
        <f t="shared" si="8"/>
        <v>169</v>
      </c>
      <c r="C229" s="43" t="str">
        <f t="shared" si="7"/>
        <v>45.4169</v>
      </c>
      <c r="D229" s="44">
        <v>4</v>
      </c>
      <c r="E229" s="45" t="s">
        <v>7959</v>
      </c>
      <c r="F229" s="45" t="s">
        <v>7960</v>
      </c>
      <c r="G229" s="45" t="s">
        <v>7960</v>
      </c>
      <c r="H229" s="46" t="s">
        <v>7961</v>
      </c>
      <c r="I229" s="45" t="s">
        <v>7513</v>
      </c>
      <c r="J229" s="46" t="s">
        <v>7514</v>
      </c>
      <c r="K229" s="46" t="s">
        <v>7515</v>
      </c>
      <c r="L229" s="45" t="s">
        <v>7306</v>
      </c>
      <c r="M229" s="45" t="s">
        <v>7307</v>
      </c>
    </row>
    <row r="230" spans="1:13" ht="43.2">
      <c r="A230" s="42" t="s">
        <v>7198</v>
      </c>
      <c r="B230" s="43">
        <f t="shared" si="8"/>
        <v>170</v>
      </c>
      <c r="C230" s="43" t="str">
        <f t="shared" si="7"/>
        <v>45.4170</v>
      </c>
      <c r="D230" s="44">
        <v>5</v>
      </c>
      <c r="E230" s="45" t="s">
        <v>7962</v>
      </c>
      <c r="F230" s="45" t="s">
        <v>7963</v>
      </c>
      <c r="G230" s="45" t="s">
        <v>7963</v>
      </c>
      <c r="H230" s="46" t="s">
        <v>7964</v>
      </c>
      <c r="I230" s="45" t="s">
        <v>7513</v>
      </c>
      <c r="J230" s="46" t="s">
        <v>7514</v>
      </c>
      <c r="K230" s="46" t="s">
        <v>7515</v>
      </c>
      <c r="L230" s="45" t="s">
        <v>7306</v>
      </c>
      <c r="M230" s="45" t="s">
        <v>7307</v>
      </c>
    </row>
    <row r="231" spans="1:13" ht="43.2">
      <c r="A231" s="42" t="s">
        <v>7198</v>
      </c>
      <c r="B231" s="43">
        <f t="shared" si="8"/>
        <v>171</v>
      </c>
      <c r="C231" s="43" t="str">
        <f t="shared" si="7"/>
        <v>45.4171</v>
      </c>
      <c r="D231" s="44">
        <v>5</v>
      </c>
      <c r="E231" s="45" t="s">
        <v>7965</v>
      </c>
      <c r="F231" s="45" t="s">
        <v>7966</v>
      </c>
      <c r="G231" s="45" t="s">
        <v>7966</v>
      </c>
      <c r="H231" s="45" t="s">
        <v>7967</v>
      </c>
      <c r="I231" s="45" t="s">
        <v>7513</v>
      </c>
      <c r="J231" s="46" t="s">
        <v>7514</v>
      </c>
      <c r="K231" s="46" t="s">
        <v>7515</v>
      </c>
      <c r="L231" s="45" t="s">
        <v>7306</v>
      </c>
      <c r="M231" s="45" t="s">
        <v>7307</v>
      </c>
    </row>
    <row r="232" spans="1:13" ht="43.2">
      <c r="A232" s="42" t="s">
        <v>7198</v>
      </c>
      <c r="B232" s="43">
        <f t="shared" si="8"/>
        <v>172</v>
      </c>
      <c r="C232" s="43" t="str">
        <f t="shared" si="7"/>
        <v>45.4172</v>
      </c>
      <c r="D232" s="44">
        <v>5</v>
      </c>
      <c r="E232" s="45" t="s">
        <v>7968</v>
      </c>
      <c r="F232" s="45" t="s">
        <v>7969</v>
      </c>
      <c r="G232" s="45" t="s">
        <v>7969</v>
      </c>
      <c r="H232" s="45" t="s">
        <v>7970</v>
      </c>
      <c r="I232" s="45" t="s">
        <v>7513</v>
      </c>
      <c r="J232" s="46" t="s">
        <v>7514</v>
      </c>
      <c r="K232" s="46" t="s">
        <v>7515</v>
      </c>
      <c r="L232" s="45" t="s">
        <v>7306</v>
      </c>
      <c r="M232" s="45" t="s">
        <v>7307</v>
      </c>
    </row>
    <row r="233" spans="1:13" ht="43.2">
      <c r="A233" s="42" t="s">
        <v>7198</v>
      </c>
      <c r="B233" s="43">
        <f t="shared" si="8"/>
        <v>173</v>
      </c>
      <c r="C233" s="43" t="str">
        <f t="shared" si="7"/>
        <v>45.4173</v>
      </c>
      <c r="D233" s="44">
        <v>5</v>
      </c>
      <c r="E233" s="45" t="s">
        <v>7971</v>
      </c>
      <c r="F233" s="45" t="s">
        <v>7972</v>
      </c>
      <c r="G233" s="45" t="s">
        <v>7972</v>
      </c>
      <c r="H233" s="46" t="s">
        <v>7973</v>
      </c>
      <c r="I233" s="45" t="s">
        <v>7513</v>
      </c>
      <c r="J233" s="46" t="s">
        <v>7514</v>
      </c>
      <c r="K233" s="46" t="s">
        <v>7515</v>
      </c>
      <c r="L233" s="45" t="s">
        <v>7306</v>
      </c>
      <c r="M233" s="45" t="s">
        <v>7307</v>
      </c>
    </row>
    <row r="234" spans="1:13" ht="43.2">
      <c r="A234" s="42" t="s">
        <v>7198</v>
      </c>
      <c r="B234" s="43">
        <f t="shared" si="8"/>
        <v>174</v>
      </c>
      <c r="C234" s="43" t="str">
        <f t="shared" si="7"/>
        <v>45.4174</v>
      </c>
      <c r="D234" s="44">
        <v>4</v>
      </c>
      <c r="E234" s="45" t="s">
        <v>7974</v>
      </c>
      <c r="F234" s="45" t="s">
        <v>7975</v>
      </c>
      <c r="G234" s="45" t="s">
        <v>7975</v>
      </c>
      <c r="H234" s="46" t="s">
        <v>7976</v>
      </c>
      <c r="I234" s="45" t="s">
        <v>7513</v>
      </c>
      <c r="J234" s="46" t="s">
        <v>7514</v>
      </c>
      <c r="K234" s="46" t="s">
        <v>7515</v>
      </c>
      <c r="L234" s="45" t="s">
        <v>7306</v>
      </c>
      <c r="M234" s="45" t="s">
        <v>7307</v>
      </c>
    </row>
    <row r="235" spans="1:13" ht="43.2">
      <c r="A235" s="42" t="s">
        <v>7198</v>
      </c>
      <c r="B235" s="43">
        <f t="shared" si="8"/>
        <v>175</v>
      </c>
      <c r="C235" s="43" t="str">
        <f t="shared" si="7"/>
        <v>45.4175</v>
      </c>
      <c r="D235" s="44">
        <v>5</v>
      </c>
      <c r="E235" s="45" t="s">
        <v>7977</v>
      </c>
      <c r="F235" s="45" t="s">
        <v>7978</v>
      </c>
      <c r="G235" s="45" t="s">
        <v>7978</v>
      </c>
      <c r="H235" s="46" t="s">
        <v>7979</v>
      </c>
      <c r="I235" s="45" t="s">
        <v>7513</v>
      </c>
      <c r="J235" s="46" t="s">
        <v>7514</v>
      </c>
      <c r="K235" s="46" t="s">
        <v>7515</v>
      </c>
      <c r="L235" s="45" t="s">
        <v>7306</v>
      </c>
      <c r="M235" s="45" t="s">
        <v>7307</v>
      </c>
    </row>
    <row r="236" spans="1:13" ht="43.2">
      <c r="A236" s="42" t="s">
        <v>7198</v>
      </c>
      <c r="B236" s="43">
        <f t="shared" si="8"/>
        <v>176</v>
      </c>
      <c r="C236" s="43" t="str">
        <f t="shared" si="7"/>
        <v>45.4176</v>
      </c>
      <c r="D236" s="44">
        <v>5</v>
      </c>
      <c r="E236" s="45" t="s">
        <v>7980</v>
      </c>
      <c r="F236" s="45" t="s">
        <v>7981</v>
      </c>
      <c r="G236" s="45" t="s">
        <v>7981</v>
      </c>
      <c r="H236" s="45" t="s">
        <v>7982</v>
      </c>
      <c r="I236" s="45" t="s">
        <v>7513</v>
      </c>
      <c r="J236" s="46" t="s">
        <v>7514</v>
      </c>
      <c r="K236" s="46" t="s">
        <v>7515</v>
      </c>
      <c r="L236" s="45" t="s">
        <v>7306</v>
      </c>
      <c r="M236" s="45" t="s">
        <v>7307</v>
      </c>
    </row>
    <row r="237" spans="1:13" ht="43.2">
      <c r="A237" s="42" t="s">
        <v>7198</v>
      </c>
      <c r="B237" s="43">
        <f t="shared" si="8"/>
        <v>177</v>
      </c>
      <c r="C237" s="43" t="str">
        <f t="shared" si="7"/>
        <v>45.4177</v>
      </c>
      <c r="D237" s="44">
        <v>5</v>
      </c>
      <c r="E237" s="45" t="s">
        <v>7983</v>
      </c>
      <c r="F237" s="45" t="s">
        <v>7984</v>
      </c>
      <c r="G237" s="45" t="s">
        <v>7984</v>
      </c>
      <c r="H237" s="45" t="s">
        <v>7985</v>
      </c>
      <c r="I237" s="45" t="s">
        <v>7513</v>
      </c>
      <c r="J237" s="46" t="s">
        <v>7514</v>
      </c>
      <c r="K237" s="46" t="s">
        <v>7515</v>
      </c>
      <c r="L237" s="45" t="s">
        <v>7306</v>
      </c>
      <c r="M237" s="45" t="s">
        <v>7307</v>
      </c>
    </row>
    <row r="238" spans="1:13" ht="43.2">
      <c r="A238" s="42" t="s">
        <v>7198</v>
      </c>
      <c r="B238" s="43">
        <f t="shared" si="8"/>
        <v>178</v>
      </c>
      <c r="C238" s="43" t="str">
        <f t="shared" si="7"/>
        <v>45.4178</v>
      </c>
      <c r="D238" s="44">
        <v>5</v>
      </c>
      <c r="E238" s="45" t="s">
        <v>7986</v>
      </c>
      <c r="F238" s="45" t="s">
        <v>7987</v>
      </c>
      <c r="G238" s="45" t="s">
        <v>7987</v>
      </c>
      <c r="H238" s="45" t="s">
        <v>7988</v>
      </c>
      <c r="I238" s="45" t="s">
        <v>7513</v>
      </c>
      <c r="J238" s="46" t="s">
        <v>7514</v>
      </c>
      <c r="K238" s="46" t="s">
        <v>7515</v>
      </c>
      <c r="L238" s="45" t="s">
        <v>7306</v>
      </c>
      <c r="M238" s="45" t="s">
        <v>7307</v>
      </c>
    </row>
    <row r="239" spans="1:13" ht="43.2">
      <c r="A239" s="42" t="s">
        <v>7198</v>
      </c>
      <c r="B239" s="43">
        <f t="shared" si="8"/>
        <v>179</v>
      </c>
      <c r="C239" s="43" t="str">
        <f t="shared" si="7"/>
        <v>45.4179</v>
      </c>
      <c r="D239" s="44">
        <v>5</v>
      </c>
      <c r="E239" s="45" t="s">
        <v>7989</v>
      </c>
      <c r="F239" s="45" t="s">
        <v>7990</v>
      </c>
      <c r="G239" s="45" t="s">
        <v>7990</v>
      </c>
      <c r="H239" s="45" t="s">
        <v>7991</v>
      </c>
      <c r="I239" s="45" t="s">
        <v>7513</v>
      </c>
      <c r="J239" s="46" t="s">
        <v>7514</v>
      </c>
      <c r="K239" s="46" t="s">
        <v>7515</v>
      </c>
      <c r="L239" s="45" t="s">
        <v>7306</v>
      </c>
      <c r="M239" s="45" t="s">
        <v>7307</v>
      </c>
    </row>
    <row r="240" spans="1:13" ht="43.2">
      <c r="A240" s="42" t="s">
        <v>7198</v>
      </c>
      <c r="B240" s="43">
        <f t="shared" si="8"/>
        <v>180</v>
      </c>
      <c r="C240" s="43" t="str">
        <f t="shared" si="7"/>
        <v>45.4180</v>
      </c>
      <c r="D240" s="44">
        <v>4</v>
      </c>
      <c r="E240" s="45" t="s">
        <v>7992</v>
      </c>
      <c r="F240" s="45" t="s">
        <v>7993</v>
      </c>
      <c r="G240" s="45" t="s">
        <v>7994</v>
      </c>
      <c r="H240" s="46" t="s">
        <v>7995</v>
      </c>
      <c r="I240" s="45" t="s">
        <v>7513</v>
      </c>
      <c r="J240" s="46" t="s">
        <v>7514</v>
      </c>
      <c r="K240" s="46" t="s">
        <v>7515</v>
      </c>
      <c r="L240" s="45" t="s">
        <v>7306</v>
      </c>
      <c r="M240" s="45" t="s">
        <v>7307</v>
      </c>
    </row>
    <row r="241" spans="1:13" ht="43.2">
      <c r="A241" s="42" t="s">
        <v>7198</v>
      </c>
      <c r="B241" s="43">
        <f t="shared" si="8"/>
        <v>181</v>
      </c>
      <c r="C241" s="43" t="str">
        <f t="shared" si="7"/>
        <v>45.4181</v>
      </c>
      <c r="D241" s="44">
        <v>5</v>
      </c>
      <c r="E241" s="45" t="s">
        <v>7996</v>
      </c>
      <c r="F241" s="45" t="s">
        <v>7997</v>
      </c>
      <c r="G241" s="45" t="s">
        <v>7998</v>
      </c>
      <c r="H241" s="46" t="s">
        <v>7999</v>
      </c>
      <c r="I241" s="45" t="s">
        <v>7513</v>
      </c>
      <c r="J241" s="46" t="s">
        <v>7514</v>
      </c>
      <c r="K241" s="46" t="s">
        <v>7515</v>
      </c>
      <c r="L241" s="45" t="s">
        <v>7306</v>
      </c>
      <c r="M241" s="45" t="s">
        <v>7307</v>
      </c>
    </row>
    <row r="242" spans="1:13" ht="43.2">
      <c r="A242" s="42" t="s">
        <v>7198</v>
      </c>
      <c r="B242" s="43">
        <f t="shared" si="8"/>
        <v>182</v>
      </c>
      <c r="C242" s="43" t="str">
        <f t="shared" si="7"/>
        <v>45.4182</v>
      </c>
      <c r="D242" s="44">
        <v>6</v>
      </c>
      <c r="E242" s="45" t="s">
        <v>8000</v>
      </c>
      <c r="F242" s="45" t="s">
        <v>8001</v>
      </c>
      <c r="G242" s="45" t="s">
        <v>8002</v>
      </c>
      <c r="H242" s="46" t="s">
        <v>8003</v>
      </c>
      <c r="I242" s="45" t="s">
        <v>7513</v>
      </c>
      <c r="J242" s="46" t="s">
        <v>7514</v>
      </c>
      <c r="K242" s="46" t="s">
        <v>7515</v>
      </c>
      <c r="L242" s="45" t="s">
        <v>7306</v>
      </c>
      <c r="M242" s="45" t="s">
        <v>7307</v>
      </c>
    </row>
    <row r="243" spans="1:13" ht="43.2">
      <c r="A243" s="42" t="s">
        <v>7198</v>
      </c>
      <c r="B243" s="43">
        <f t="shared" si="8"/>
        <v>183</v>
      </c>
      <c r="C243" s="43" t="str">
        <f t="shared" si="7"/>
        <v>45.4183</v>
      </c>
      <c r="D243" s="44">
        <v>6</v>
      </c>
      <c r="E243" s="45" t="s">
        <v>8004</v>
      </c>
      <c r="F243" s="45" t="s">
        <v>8005</v>
      </c>
      <c r="G243" s="45" t="s">
        <v>8006</v>
      </c>
      <c r="H243" s="45" t="s">
        <v>120</v>
      </c>
      <c r="I243" s="45" t="s">
        <v>7513</v>
      </c>
      <c r="J243" s="46" t="s">
        <v>7514</v>
      </c>
      <c r="K243" s="46" t="s">
        <v>7515</v>
      </c>
      <c r="L243" s="45" t="s">
        <v>7306</v>
      </c>
      <c r="M243" s="45" t="s">
        <v>7307</v>
      </c>
    </row>
    <row r="244" spans="1:13" ht="43.2">
      <c r="A244" s="42" t="s">
        <v>7198</v>
      </c>
      <c r="B244" s="43">
        <f t="shared" si="8"/>
        <v>184</v>
      </c>
      <c r="C244" s="43" t="str">
        <f t="shared" si="7"/>
        <v>45.4184</v>
      </c>
      <c r="D244" s="44">
        <v>6</v>
      </c>
      <c r="E244" s="45" t="s">
        <v>8007</v>
      </c>
      <c r="F244" s="45" t="s">
        <v>8008</v>
      </c>
      <c r="G244" s="45" t="s">
        <v>8009</v>
      </c>
      <c r="H244" s="46" t="s">
        <v>8010</v>
      </c>
      <c r="I244" s="45" t="s">
        <v>7513</v>
      </c>
      <c r="J244" s="46" t="s">
        <v>7514</v>
      </c>
      <c r="K244" s="46" t="s">
        <v>7515</v>
      </c>
      <c r="L244" s="45" t="s">
        <v>7306</v>
      </c>
      <c r="M244" s="45" t="s">
        <v>7307</v>
      </c>
    </row>
    <row r="245" spans="1:13" ht="43.2">
      <c r="A245" s="42" t="s">
        <v>7198</v>
      </c>
      <c r="B245" s="43">
        <f t="shared" si="8"/>
        <v>185</v>
      </c>
      <c r="C245" s="43" t="str">
        <f t="shared" si="7"/>
        <v>45.4185</v>
      </c>
      <c r="D245" s="44">
        <v>6</v>
      </c>
      <c r="E245" s="45" t="s">
        <v>8011</v>
      </c>
      <c r="F245" s="45" t="s">
        <v>8012</v>
      </c>
      <c r="G245" s="45" t="s">
        <v>8012</v>
      </c>
      <c r="H245" s="45" t="s">
        <v>8013</v>
      </c>
      <c r="I245" s="45" t="s">
        <v>7513</v>
      </c>
      <c r="J245" s="46" t="s">
        <v>7514</v>
      </c>
      <c r="K245" s="46" t="s">
        <v>7515</v>
      </c>
      <c r="L245" s="45" t="s">
        <v>7306</v>
      </c>
      <c r="M245" s="45" t="s">
        <v>7307</v>
      </c>
    </row>
    <row r="246" spans="1:13" ht="43.2">
      <c r="A246" s="42" t="s">
        <v>7198</v>
      </c>
      <c r="B246" s="43">
        <f t="shared" si="8"/>
        <v>186</v>
      </c>
      <c r="C246" s="43" t="str">
        <f t="shared" si="7"/>
        <v>45.4186</v>
      </c>
      <c r="D246" s="44">
        <v>5</v>
      </c>
      <c r="E246" s="45" t="s">
        <v>8014</v>
      </c>
      <c r="F246" s="45" t="s">
        <v>8015</v>
      </c>
      <c r="G246" s="45" t="s">
        <v>8015</v>
      </c>
      <c r="H246" s="45" t="s">
        <v>8016</v>
      </c>
      <c r="I246" s="45" t="s">
        <v>7513</v>
      </c>
      <c r="J246" s="46" t="s">
        <v>7514</v>
      </c>
      <c r="K246" s="46" t="s">
        <v>7515</v>
      </c>
      <c r="L246" s="45" t="s">
        <v>7306</v>
      </c>
      <c r="M246" s="45" t="s">
        <v>7307</v>
      </c>
    </row>
    <row r="247" spans="1:13" ht="43.2">
      <c r="A247" s="42" t="s">
        <v>7198</v>
      </c>
      <c r="B247" s="43">
        <f t="shared" si="8"/>
        <v>187</v>
      </c>
      <c r="C247" s="43" t="str">
        <f t="shared" si="7"/>
        <v>45.4187</v>
      </c>
      <c r="D247" s="44">
        <v>5</v>
      </c>
      <c r="E247" s="45" t="s">
        <v>8017</v>
      </c>
      <c r="F247" s="45" t="s">
        <v>8018</v>
      </c>
      <c r="G247" s="45" t="s">
        <v>8018</v>
      </c>
      <c r="H247" s="45" t="s">
        <v>8019</v>
      </c>
      <c r="I247" s="45" t="s">
        <v>7513</v>
      </c>
      <c r="J247" s="46" t="s">
        <v>7514</v>
      </c>
      <c r="K247" s="46" t="s">
        <v>7515</v>
      </c>
      <c r="L247" s="45" t="s">
        <v>7306</v>
      </c>
      <c r="M247" s="45" t="s">
        <v>7307</v>
      </c>
    </row>
    <row r="248" spans="1:13" ht="43.2">
      <c r="A248" s="42" t="s">
        <v>7198</v>
      </c>
      <c r="B248" s="43">
        <f t="shared" si="8"/>
        <v>188</v>
      </c>
      <c r="C248" s="43" t="str">
        <f t="shared" si="7"/>
        <v>45.4188</v>
      </c>
      <c r="D248" s="44">
        <v>5</v>
      </c>
      <c r="E248" s="45" t="s">
        <v>8020</v>
      </c>
      <c r="F248" s="45" t="s">
        <v>8021</v>
      </c>
      <c r="G248" s="45" t="s">
        <v>8021</v>
      </c>
      <c r="H248" s="46" t="s">
        <v>8022</v>
      </c>
      <c r="I248" s="45" t="s">
        <v>7513</v>
      </c>
      <c r="J248" s="46" t="s">
        <v>7514</v>
      </c>
      <c r="K248" s="46" t="s">
        <v>7515</v>
      </c>
      <c r="L248" s="45" t="s">
        <v>7306</v>
      </c>
      <c r="M248" s="45" t="s">
        <v>7307</v>
      </c>
    </row>
    <row r="249" spans="1:13" ht="43.2">
      <c r="A249" s="42" t="s">
        <v>7198</v>
      </c>
      <c r="B249" s="43">
        <f t="shared" si="8"/>
        <v>189</v>
      </c>
      <c r="C249" s="43" t="str">
        <f t="shared" si="7"/>
        <v>45.4189</v>
      </c>
      <c r="D249" s="44">
        <v>5</v>
      </c>
      <c r="E249" s="45" t="s">
        <v>8023</v>
      </c>
      <c r="F249" s="45" t="s">
        <v>8024</v>
      </c>
      <c r="G249" s="45" t="s">
        <v>8024</v>
      </c>
      <c r="H249" s="45" t="s">
        <v>8025</v>
      </c>
      <c r="I249" s="45" t="s">
        <v>7513</v>
      </c>
      <c r="J249" s="46" t="s">
        <v>7514</v>
      </c>
      <c r="K249" s="46" t="s">
        <v>7515</v>
      </c>
      <c r="L249" s="45" t="s">
        <v>7306</v>
      </c>
      <c r="M249" s="45" t="s">
        <v>7307</v>
      </c>
    </row>
    <row r="250" spans="1:13" ht="43.2">
      <c r="A250" s="42" t="s">
        <v>7198</v>
      </c>
      <c r="B250" s="43">
        <f t="shared" si="8"/>
        <v>190</v>
      </c>
      <c r="C250" s="43" t="str">
        <f t="shared" si="7"/>
        <v>45.4190</v>
      </c>
      <c r="D250" s="44">
        <v>5</v>
      </c>
      <c r="E250" s="45" t="s">
        <v>8026</v>
      </c>
      <c r="F250" s="45" t="s">
        <v>8027</v>
      </c>
      <c r="G250" s="45" t="s">
        <v>8027</v>
      </c>
      <c r="H250" s="45" t="s">
        <v>8028</v>
      </c>
      <c r="I250" s="45" t="s">
        <v>7513</v>
      </c>
      <c r="J250" s="46" t="s">
        <v>7514</v>
      </c>
      <c r="K250" s="46" t="s">
        <v>7515</v>
      </c>
      <c r="L250" s="45" t="s">
        <v>7306</v>
      </c>
      <c r="M250" s="45" t="s">
        <v>7307</v>
      </c>
    </row>
    <row r="251" spans="1:13" ht="43.2">
      <c r="A251" s="42" t="s">
        <v>7198</v>
      </c>
      <c r="B251" s="43">
        <f t="shared" si="8"/>
        <v>191</v>
      </c>
      <c r="C251" s="43" t="str">
        <f t="shared" si="7"/>
        <v>45.4191</v>
      </c>
      <c r="D251" s="44">
        <v>5</v>
      </c>
      <c r="E251" s="45" t="s">
        <v>8029</v>
      </c>
      <c r="F251" s="45" t="s">
        <v>8030</v>
      </c>
      <c r="G251" s="45" t="s">
        <v>8030</v>
      </c>
      <c r="H251" s="45" t="s">
        <v>8031</v>
      </c>
      <c r="I251" s="45" t="s">
        <v>7513</v>
      </c>
      <c r="J251" s="46" t="s">
        <v>7514</v>
      </c>
      <c r="K251" s="46" t="s">
        <v>7515</v>
      </c>
      <c r="L251" s="45" t="s">
        <v>7306</v>
      </c>
      <c r="M251" s="45" t="s">
        <v>7307</v>
      </c>
    </row>
    <row r="252" spans="1:13" ht="43.2">
      <c r="A252" s="42" t="s">
        <v>7198</v>
      </c>
      <c r="B252" s="43">
        <f t="shared" si="8"/>
        <v>192</v>
      </c>
      <c r="C252" s="43" t="str">
        <f t="shared" si="7"/>
        <v>45.4192</v>
      </c>
      <c r="D252" s="44">
        <v>5</v>
      </c>
      <c r="E252" s="45" t="s">
        <v>8032</v>
      </c>
      <c r="F252" s="45" t="s">
        <v>8033</v>
      </c>
      <c r="G252" s="45" t="s">
        <v>8034</v>
      </c>
      <c r="H252" s="45" t="s">
        <v>7494</v>
      </c>
      <c r="I252" s="45" t="s">
        <v>7513</v>
      </c>
      <c r="J252" s="46" t="s">
        <v>7514</v>
      </c>
      <c r="K252" s="46" t="s">
        <v>7515</v>
      </c>
      <c r="L252" s="45" t="s">
        <v>7306</v>
      </c>
      <c r="M252" s="45" t="s">
        <v>7307</v>
      </c>
    </row>
    <row r="253" spans="1:13" ht="43.2">
      <c r="A253" s="42" t="s">
        <v>7198</v>
      </c>
      <c r="B253" s="43">
        <f t="shared" si="8"/>
        <v>193</v>
      </c>
      <c r="C253" s="43" t="str">
        <f t="shared" si="7"/>
        <v>45.4193</v>
      </c>
      <c r="D253" s="44">
        <v>5</v>
      </c>
      <c r="E253" s="45" t="s">
        <v>8035</v>
      </c>
      <c r="F253" s="45" t="s">
        <v>8036</v>
      </c>
      <c r="G253" s="45" t="s">
        <v>8036</v>
      </c>
      <c r="H253" s="45" t="s">
        <v>8037</v>
      </c>
      <c r="I253" s="45" t="s">
        <v>7513</v>
      </c>
      <c r="J253" s="46" t="s">
        <v>7514</v>
      </c>
      <c r="K253" s="46" t="s">
        <v>7515</v>
      </c>
      <c r="L253" s="45" t="s">
        <v>7306</v>
      </c>
      <c r="M253" s="45" t="s">
        <v>7307</v>
      </c>
    </row>
    <row r="254" spans="1:13" ht="43.2">
      <c r="A254" s="42" t="s">
        <v>7198</v>
      </c>
      <c r="B254" s="43">
        <f t="shared" si="8"/>
        <v>194</v>
      </c>
      <c r="C254" s="43" t="str">
        <f t="shared" si="7"/>
        <v>45.4194</v>
      </c>
      <c r="D254" s="44">
        <v>5</v>
      </c>
      <c r="E254" s="45" t="s">
        <v>8038</v>
      </c>
      <c r="F254" s="45" t="s">
        <v>8039</v>
      </c>
      <c r="G254" s="45" t="s">
        <v>8039</v>
      </c>
      <c r="H254" s="45" t="s">
        <v>8040</v>
      </c>
      <c r="I254" s="45" t="s">
        <v>7513</v>
      </c>
      <c r="J254" s="46" t="s">
        <v>7514</v>
      </c>
      <c r="K254" s="46" t="s">
        <v>7515</v>
      </c>
      <c r="L254" s="45" t="s">
        <v>7306</v>
      </c>
      <c r="M254" s="45" t="s">
        <v>7307</v>
      </c>
    </row>
    <row r="255" spans="1:13" ht="43.2">
      <c r="A255" s="42" t="s">
        <v>7198</v>
      </c>
      <c r="B255" s="43">
        <f t="shared" si="8"/>
        <v>195</v>
      </c>
      <c r="C255" s="43" t="str">
        <f t="shared" si="7"/>
        <v>45.4195</v>
      </c>
      <c r="D255" s="44">
        <v>5</v>
      </c>
      <c r="E255" s="45" t="s">
        <v>8041</v>
      </c>
      <c r="F255" s="45" t="s">
        <v>8042</v>
      </c>
      <c r="G255" s="45" t="s">
        <v>8042</v>
      </c>
      <c r="H255" s="46" t="s">
        <v>8043</v>
      </c>
      <c r="I255" s="45" t="s">
        <v>7513</v>
      </c>
      <c r="J255" s="46" t="s">
        <v>7514</v>
      </c>
      <c r="K255" s="46" t="s">
        <v>7515</v>
      </c>
      <c r="L255" s="45" t="s">
        <v>7306</v>
      </c>
      <c r="M255" s="45" t="s">
        <v>7307</v>
      </c>
    </row>
    <row r="256" spans="1:13" ht="43.2">
      <c r="A256" s="42" t="s">
        <v>7198</v>
      </c>
      <c r="B256" s="43">
        <f t="shared" si="8"/>
        <v>196</v>
      </c>
      <c r="C256" s="43" t="str">
        <f t="shared" si="7"/>
        <v>45.4196</v>
      </c>
      <c r="D256" s="44">
        <v>5</v>
      </c>
      <c r="E256" s="45" t="s">
        <v>8044</v>
      </c>
      <c r="F256" s="45" t="s">
        <v>8045</v>
      </c>
      <c r="G256" s="45" t="s">
        <v>8045</v>
      </c>
      <c r="H256" s="45" t="s">
        <v>8046</v>
      </c>
      <c r="I256" s="45" t="s">
        <v>7513</v>
      </c>
      <c r="J256" s="46" t="s">
        <v>7514</v>
      </c>
      <c r="K256" s="46" t="s">
        <v>7515</v>
      </c>
      <c r="L256" s="45" t="s">
        <v>7306</v>
      </c>
      <c r="M256" s="45" t="s">
        <v>7307</v>
      </c>
    </row>
    <row r="257" spans="1:13" ht="43.2">
      <c r="A257" s="42" t="s">
        <v>7198</v>
      </c>
      <c r="B257" s="43">
        <f t="shared" si="8"/>
        <v>197</v>
      </c>
      <c r="C257" s="43" t="str">
        <f t="shared" si="7"/>
        <v>45.4197</v>
      </c>
      <c r="D257" s="44">
        <v>4</v>
      </c>
      <c r="E257" s="45" t="s">
        <v>8047</v>
      </c>
      <c r="F257" s="45" t="s">
        <v>8048</v>
      </c>
      <c r="G257" s="45" t="s">
        <v>8048</v>
      </c>
      <c r="H257" s="46" t="s">
        <v>8049</v>
      </c>
      <c r="I257" s="45" t="s">
        <v>7513</v>
      </c>
      <c r="J257" s="46" t="s">
        <v>7514</v>
      </c>
      <c r="K257" s="46" t="s">
        <v>7515</v>
      </c>
      <c r="L257" s="45" t="s">
        <v>7306</v>
      </c>
      <c r="M257" s="45" t="s">
        <v>7307</v>
      </c>
    </row>
    <row r="258" spans="1:13" ht="43.2">
      <c r="A258" s="42" t="s">
        <v>7198</v>
      </c>
      <c r="B258" s="43">
        <f t="shared" si="8"/>
        <v>198</v>
      </c>
      <c r="C258" s="43" t="str">
        <f t="shared" si="7"/>
        <v>45.4198</v>
      </c>
      <c r="D258" s="44">
        <v>5</v>
      </c>
      <c r="E258" s="45" t="s">
        <v>8050</v>
      </c>
      <c r="F258" s="45" t="s">
        <v>8051</v>
      </c>
      <c r="G258" s="45" t="s">
        <v>8051</v>
      </c>
      <c r="H258" s="45" t="s">
        <v>8052</v>
      </c>
      <c r="I258" s="45" t="s">
        <v>7513</v>
      </c>
      <c r="J258" s="46" t="s">
        <v>7514</v>
      </c>
      <c r="K258" s="46" t="s">
        <v>7515</v>
      </c>
      <c r="L258" s="45" t="s">
        <v>7306</v>
      </c>
      <c r="M258" s="45" t="s">
        <v>7307</v>
      </c>
    </row>
    <row r="259" spans="1:13" ht="43.2">
      <c r="A259" s="42" t="s">
        <v>7198</v>
      </c>
      <c r="B259" s="43">
        <f t="shared" si="8"/>
        <v>199</v>
      </c>
      <c r="C259" s="43" t="str">
        <f t="shared" ref="C259:C322" si="9">+CONCATENATE(A259,B259)</f>
        <v>45.4199</v>
      </c>
      <c r="D259" s="44">
        <v>5</v>
      </c>
      <c r="E259" s="45" t="s">
        <v>8053</v>
      </c>
      <c r="F259" s="45" t="s">
        <v>8054</v>
      </c>
      <c r="G259" s="45" t="s">
        <v>8054</v>
      </c>
      <c r="H259" s="45" t="s">
        <v>8055</v>
      </c>
      <c r="I259" s="45" t="s">
        <v>7513</v>
      </c>
      <c r="J259" s="46" t="s">
        <v>7514</v>
      </c>
      <c r="K259" s="46" t="s">
        <v>7515</v>
      </c>
      <c r="L259" s="45" t="s">
        <v>7306</v>
      </c>
      <c r="M259" s="45" t="s">
        <v>7307</v>
      </c>
    </row>
    <row r="260" spans="1:13" ht="43.2">
      <c r="A260" s="42" t="s">
        <v>7198</v>
      </c>
      <c r="B260" s="43">
        <f t="shared" ref="B260:B323" si="10">+IF(A260=A259,B259+1,1)</f>
        <v>200</v>
      </c>
      <c r="C260" s="43" t="str">
        <f t="shared" si="9"/>
        <v>45.4200</v>
      </c>
      <c r="D260" s="44">
        <v>5</v>
      </c>
      <c r="E260" s="45" t="s">
        <v>8056</v>
      </c>
      <c r="F260" s="45" t="s">
        <v>8057</v>
      </c>
      <c r="G260" s="45" t="s">
        <v>8057</v>
      </c>
      <c r="H260" s="46" t="s">
        <v>8058</v>
      </c>
      <c r="I260" s="45" t="s">
        <v>7513</v>
      </c>
      <c r="J260" s="46" t="s">
        <v>7514</v>
      </c>
      <c r="K260" s="46" t="s">
        <v>7515</v>
      </c>
      <c r="L260" s="45" t="s">
        <v>7306</v>
      </c>
      <c r="M260" s="45" t="s">
        <v>7307</v>
      </c>
    </row>
    <row r="261" spans="1:13" ht="43.2">
      <c r="A261" s="42" t="s">
        <v>7198</v>
      </c>
      <c r="B261" s="43">
        <f t="shared" si="10"/>
        <v>201</v>
      </c>
      <c r="C261" s="43" t="str">
        <f t="shared" si="9"/>
        <v>45.4201</v>
      </c>
      <c r="D261" s="44">
        <v>5</v>
      </c>
      <c r="E261" s="45" t="s">
        <v>8059</v>
      </c>
      <c r="F261" s="45" t="s">
        <v>8060</v>
      </c>
      <c r="G261" s="45" t="s">
        <v>8060</v>
      </c>
      <c r="H261" s="46" t="s">
        <v>8061</v>
      </c>
      <c r="I261" s="45" t="s">
        <v>7513</v>
      </c>
      <c r="J261" s="46" t="s">
        <v>7514</v>
      </c>
      <c r="K261" s="46" t="s">
        <v>7515</v>
      </c>
      <c r="L261" s="45" t="s">
        <v>7306</v>
      </c>
      <c r="M261" s="45" t="s">
        <v>7307</v>
      </c>
    </row>
    <row r="262" spans="1:13" ht="43.2">
      <c r="A262" s="42" t="s">
        <v>7198</v>
      </c>
      <c r="B262" s="43">
        <f t="shared" si="10"/>
        <v>202</v>
      </c>
      <c r="C262" s="43" t="str">
        <f t="shared" si="9"/>
        <v>45.4202</v>
      </c>
      <c r="D262" s="44">
        <v>4</v>
      </c>
      <c r="E262" s="45" t="s">
        <v>8062</v>
      </c>
      <c r="F262" s="45" t="s">
        <v>8063</v>
      </c>
      <c r="G262" s="45" t="s">
        <v>8063</v>
      </c>
      <c r="H262" s="45" t="s">
        <v>8064</v>
      </c>
      <c r="I262" s="45" t="s">
        <v>7513</v>
      </c>
      <c r="J262" s="46" t="s">
        <v>7514</v>
      </c>
      <c r="K262" s="46" t="s">
        <v>7515</v>
      </c>
      <c r="L262" s="45" t="s">
        <v>7306</v>
      </c>
      <c r="M262" s="45" t="s">
        <v>7307</v>
      </c>
    </row>
    <row r="263" spans="1:13" ht="43.2">
      <c r="A263" s="42" t="s">
        <v>7198</v>
      </c>
      <c r="B263" s="43">
        <f t="shared" si="10"/>
        <v>203</v>
      </c>
      <c r="C263" s="43" t="str">
        <f t="shared" si="9"/>
        <v>45.4203</v>
      </c>
      <c r="D263" s="44">
        <v>5</v>
      </c>
      <c r="E263" s="45" t="s">
        <v>8065</v>
      </c>
      <c r="F263" s="45" t="s">
        <v>8066</v>
      </c>
      <c r="G263" s="45" t="s">
        <v>8066</v>
      </c>
      <c r="H263" s="45" t="s">
        <v>7545</v>
      </c>
      <c r="I263" s="45" t="s">
        <v>7513</v>
      </c>
      <c r="J263" s="46" t="s">
        <v>7514</v>
      </c>
      <c r="K263" s="46" t="s">
        <v>7515</v>
      </c>
      <c r="L263" s="45" t="s">
        <v>7306</v>
      </c>
      <c r="M263" s="45" t="s">
        <v>7307</v>
      </c>
    </row>
    <row r="264" spans="1:13" ht="43.2">
      <c r="A264" s="42" t="s">
        <v>7198</v>
      </c>
      <c r="B264" s="43">
        <f t="shared" si="10"/>
        <v>204</v>
      </c>
      <c r="C264" s="43" t="str">
        <f t="shared" si="9"/>
        <v>45.4204</v>
      </c>
      <c r="D264" s="44">
        <v>6</v>
      </c>
      <c r="E264" s="45" t="s">
        <v>8067</v>
      </c>
      <c r="F264" s="45" t="s">
        <v>8068</v>
      </c>
      <c r="G264" s="45" t="s">
        <v>8068</v>
      </c>
      <c r="H264" s="45" t="s">
        <v>7536</v>
      </c>
      <c r="I264" s="45" t="s">
        <v>7513</v>
      </c>
      <c r="J264" s="46" t="s">
        <v>7514</v>
      </c>
      <c r="K264" s="46" t="s">
        <v>7515</v>
      </c>
      <c r="L264" s="45" t="s">
        <v>7306</v>
      </c>
      <c r="M264" s="45" t="s">
        <v>7307</v>
      </c>
    </row>
    <row r="265" spans="1:13" ht="43.2">
      <c r="A265" s="42" t="s">
        <v>7198</v>
      </c>
      <c r="B265" s="43">
        <f t="shared" si="10"/>
        <v>205</v>
      </c>
      <c r="C265" s="43" t="str">
        <f t="shared" si="9"/>
        <v>45.4205</v>
      </c>
      <c r="D265" s="44">
        <v>6</v>
      </c>
      <c r="E265" s="45" t="s">
        <v>8069</v>
      </c>
      <c r="F265" s="45" t="s">
        <v>8070</v>
      </c>
      <c r="G265" s="45" t="s">
        <v>8070</v>
      </c>
      <c r="H265" s="45" t="s">
        <v>7533</v>
      </c>
      <c r="I265" s="45" t="s">
        <v>7513</v>
      </c>
      <c r="J265" s="46" t="s">
        <v>7514</v>
      </c>
      <c r="K265" s="46" t="s">
        <v>7515</v>
      </c>
      <c r="L265" s="45" t="s">
        <v>7306</v>
      </c>
      <c r="M265" s="45" t="s">
        <v>7307</v>
      </c>
    </row>
    <row r="266" spans="1:13" ht="43.2">
      <c r="A266" s="42" t="s">
        <v>7198</v>
      </c>
      <c r="B266" s="43">
        <f t="shared" si="10"/>
        <v>206</v>
      </c>
      <c r="C266" s="43" t="str">
        <f t="shared" si="9"/>
        <v>45.4206</v>
      </c>
      <c r="D266" s="44">
        <v>6</v>
      </c>
      <c r="E266" s="45" t="s">
        <v>8071</v>
      </c>
      <c r="F266" s="45" t="s">
        <v>8072</v>
      </c>
      <c r="G266" s="45" t="s">
        <v>8072</v>
      </c>
      <c r="H266" s="46" t="s">
        <v>7527</v>
      </c>
      <c r="I266" s="45" t="s">
        <v>7513</v>
      </c>
      <c r="J266" s="46" t="s">
        <v>7514</v>
      </c>
      <c r="K266" s="46" t="s">
        <v>7515</v>
      </c>
      <c r="L266" s="45" t="s">
        <v>7306</v>
      </c>
      <c r="M266" s="45" t="s">
        <v>7307</v>
      </c>
    </row>
    <row r="267" spans="1:13" ht="43.2">
      <c r="A267" s="42" t="s">
        <v>7198</v>
      </c>
      <c r="B267" s="43">
        <f t="shared" si="10"/>
        <v>207</v>
      </c>
      <c r="C267" s="43" t="str">
        <f t="shared" si="9"/>
        <v>45.4207</v>
      </c>
      <c r="D267" s="44">
        <v>6</v>
      </c>
      <c r="E267" s="45" t="s">
        <v>8073</v>
      </c>
      <c r="F267" s="45" t="s">
        <v>8074</v>
      </c>
      <c r="G267" s="45" t="s">
        <v>8074</v>
      </c>
      <c r="H267" s="45" t="s">
        <v>7530</v>
      </c>
      <c r="I267" s="45" t="s">
        <v>7513</v>
      </c>
      <c r="J267" s="46" t="s">
        <v>7514</v>
      </c>
      <c r="K267" s="46" t="s">
        <v>7515</v>
      </c>
      <c r="L267" s="45" t="s">
        <v>7306</v>
      </c>
      <c r="M267" s="45" t="s">
        <v>7307</v>
      </c>
    </row>
    <row r="268" spans="1:13" ht="43.2">
      <c r="A268" s="42" t="s">
        <v>7198</v>
      </c>
      <c r="B268" s="43">
        <f t="shared" si="10"/>
        <v>208</v>
      </c>
      <c r="C268" s="43" t="str">
        <f t="shared" si="9"/>
        <v>45.4208</v>
      </c>
      <c r="D268" s="44">
        <v>5</v>
      </c>
      <c r="E268" s="45" t="s">
        <v>8075</v>
      </c>
      <c r="F268" s="45" t="s">
        <v>8076</v>
      </c>
      <c r="G268" s="45" t="s">
        <v>8076</v>
      </c>
      <c r="H268" s="45" t="s">
        <v>7539</v>
      </c>
      <c r="I268" s="45" t="s">
        <v>7513</v>
      </c>
      <c r="J268" s="46" t="s">
        <v>7514</v>
      </c>
      <c r="K268" s="46" t="s">
        <v>7515</v>
      </c>
      <c r="L268" s="45" t="s">
        <v>7306</v>
      </c>
      <c r="M268" s="45" t="s">
        <v>7307</v>
      </c>
    </row>
    <row r="269" spans="1:13" ht="43.2">
      <c r="A269" s="42" t="s">
        <v>7198</v>
      </c>
      <c r="B269" s="43">
        <f t="shared" si="10"/>
        <v>209</v>
      </c>
      <c r="C269" s="43" t="str">
        <f t="shared" si="9"/>
        <v>45.4209</v>
      </c>
      <c r="D269" s="44">
        <v>5</v>
      </c>
      <c r="E269" s="45" t="s">
        <v>8077</v>
      </c>
      <c r="F269" s="45" t="s">
        <v>8078</v>
      </c>
      <c r="G269" s="45" t="s">
        <v>8078</v>
      </c>
      <c r="H269" s="45" t="s">
        <v>7524</v>
      </c>
      <c r="I269" s="45" t="s">
        <v>7513</v>
      </c>
      <c r="J269" s="46" t="s">
        <v>7514</v>
      </c>
      <c r="K269" s="46" t="s">
        <v>7515</v>
      </c>
      <c r="L269" s="45" t="s">
        <v>7306</v>
      </c>
      <c r="M269" s="45" t="s">
        <v>7307</v>
      </c>
    </row>
    <row r="270" spans="1:13" ht="43.2">
      <c r="A270" s="42" t="s">
        <v>7198</v>
      </c>
      <c r="B270" s="43">
        <f t="shared" si="10"/>
        <v>210</v>
      </c>
      <c r="C270" s="43" t="str">
        <f t="shared" si="9"/>
        <v>45.4210</v>
      </c>
      <c r="D270" s="44">
        <v>6</v>
      </c>
      <c r="E270" s="45" t="s">
        <v>8079</v>
      </c>
      <c r="F270" s="45" t="s">
        <v>8080</v>
      </c>
      <c r="G270" s="45" t="s">
        <v>8080</v>
      </c>
      <c r="H270" s="46" t="s">
        <v>7527</v>
      </c>
      <c r="I270" s="45" t="s">
        <v>7513</v>
      </c>
      <c r="J270" s="46" t="s">
        <v>7514</v>
      </c>
      <c r="K270" s="46" t="s">
        <v>7515</v>
      </c>
      <c r="L270" s="45" t="s">
        <v>7306</v>
      </c>
      <c r="M270" s="45" t="s">
        <v>7307</v>
      </c>
    </row>
    <row r="271" spans="1:13" ht="43.2">
      <c r="A271" s="42" t="s">
        <v>7198</v>
      </c>
      <c r="B271" s="43">
        <f t="shared" si="10"/>
        <v>211</v>
      </c>
      <c r="C271" s="43" t="str">
        <f t="shared" si="9"/>
        <v>45.4211</v>
      </c>
      <c r="D271" s="44">
        <v>6</v>
      </c>
      <c r="E271" s="45" t="s">
        <v>8081</v>
      </c>
      <c r="F271" s="45" t="s">
        <v>8082</v>
      </c>
      <c r="G271" s="45" t="s">
        <v>8082</v>
      </c>
      <c r="H271" s="45" t="s">
        <v>7536</v>
      </c>
      <c r="I271" s="45" t="s">
        <v>7513</v>
      </c>
      <c r="J271" s="46" t="s">
        <v>7514</v>
      </c>
      <c r="K271" s="46" t="s">
        <v>7515</v>
      </c>
      <c r="L271" s="45" t="s">
        <v>7306</v>
      </c>
      <c r="M271" s="45" t="s">
        <v>7307</v>
      </c>
    </row>
    <row r="272" spans="1:13" ht="43.2">
      <c r="A272" s="42" t="s">
        <v>7198</v>
      </c>
      <c r="B272" s="43">
        <f t="shared" si="10"/>
        <v>212</v>
      </c>
      <c r="C272" s="43" t="str">
        <f t="shared" si="9"/>
        <v>45.4212</v>
      </c>
      <c r="D272" s="44">
        <v>6</v>
      </c>
      <c r="E272" s="45" t="s">
        <v>8083</v>
      </c>
      <c r="F272" s="45" t="s">
        <v>8084</v>
      </c>
      <c r="G272" s="45" t="s">
        <v>8084</v>
      </c>
      <c r="H272" s="45" t="s">
        <v>7533</v>
      </c>
      <c r="I272" s="45" t="s">
        <v>7513</v>
      </c>
      <c r="J272" s="46" t="s">
        <v>7514</v>
      </c>
      <c r="K272" s="46" t="s">
        <v>7515</v>
      </c>
      <c r="L272" s="45" t="s">
        <v>7306</v>
      </c>
      <c r="M272" s="45" t="s">
        <v>7307</v>
      </c>
    </row>
    <row r="273" spans="1:13" ht="43.2">
      <c r="A273" s="42" t="s">
        <v>7198</v>
      </c>
      <c r="B273" s="43">
        <f t="shared" si="10"/>
        <v>213</v>
      </c>
      <c r="C273" s="43" t="str">
        <f t="shared" si="9"/>
        <v>45.4213</v>
      </c>
      <c r="D273" s="44">
        <v>6</v>
      </c>
      <c r="E273" s="45" t="s">
        <v>8085</v>
      </c>
      <c r="F273" s="45" t="s">
        <v>8086</v>
      </c>
      <c r="G273" s="45" t="s">
        <v>8086</v>
      </c>
      <c r="H273" s="45" t="s">
        <v>7530</v>
      </c>
      <c r="I273" s="45" t="s">
        <v>7513</v>
      </c>
      <c r="J273" s="46" t="s">
        <v>7514</v>
      </c>
      <c r="K273" s="46" t="s">
        <v>7515</v>
      </c>
      <c r="L273" s="45" t="s">
        <v>7306</v>
      </c>
      <c r="M273" s="45" t="s">
        <v>7307</v>
      </c>
    </row>
    <row r="274" spans="1:13" ht="43.2">
      <c r="A274" s="42" t="s">
        <v>7198</v>
      </c>
      <c r="B274" s="43">
        <f t="shared" si="10"/>
        <v>214</v>
      </c>
      <c r="C274" s="43" t="str">
        <f t="shared" si="9"/>
        <v>45.4214</v>
      </c>
      <c r="D274" s="44">
        <v>5</v>
      </c>
      <c r="E274" s="45" t="s">
        <v>8087</v>
      </c>
      <c r="F274" s="45" t="s">
        <v>8088</v>
      </c>
      <c r="G274" s="45" t="s">
        <v>8088</v>
      </c>
      <c r="H274" s="45" t="s">
        <v>7542</v>
      </c>
      <c r="I274" s="45" t="s">
        <v>7513</v>
      </c>
      <c r="J274" s="46" t="s">
        <v>7514</v>
      </c>
      <c r="K274" s="46" t="s">
        <v>7515</v>
      </c>
      <c r="L274" s="45" t="s">
        <v>7306</v>
      </c>
      <c r="M274" s="45" t="s">
        <v>7307</v>
      </c>
    </row>
    <row r="275" spans="1:13" ht="43.2">
      <c r="A275" s="42" t="s">
        <v>7198</v>
      </c>
      <c r="B275" s="43">
        <f t="shared" si="10"/>
        <v>215</v>
      </c>
      <c r="C275" s="43" t="str">
        <f t="shared" si="9"/>
        <v>45.4215</v>
      </c>
      <c r="D275" s="44">
        <v>4</v>
      </c>
      <c r="E275" s="45" t="s">
        <v>8089</v>
      </c>
      <c r="F275" s="45" t="s">
        <v>8090</v>
      </c>
      <c r="G275" s="45" t="s">
        <v>8090</v>
      </c>
      <c r="H275" s="46" t="s">
        <v>8091</v>
      </c>
      <c r="I275" s="45" t="s">
        <v>7513</v>
      </c>
      <c r="J275" s="46" t="s">
        <v>7514</v>
      </c>
      <c r="K275" s="46" t="s">
        <v>7515</v>
      </c>
      <c r="L275" s="45" t="s">
        <v>7306</v>
      </c>
      <c r="M275" s="45" t="s">
        <v>7307</v>
      </c>
    </row>
    <row r="276" spans="1:13" ht="43.2">
      <c r="A276" s="42" t="s">
        <v>7198</v>
      </c>
      <c r="B276" s="43">
        <f t="shared" si="10"/>
        <v>216</v>
      </c>
      <c r="C276" s="43" t="str">
        <f t="shared" si="9"/>
        <v>45.4216</v>
      </c>
      <c r="D276" s="44">
        <v>5</v>
      </c>
      <c r="E276" s="45" t="s">
        <v>8092</v>
      </c>
      <c r="F276" s="45" t="s">
        <v>8093</v>
      </c>
      <c r="G276" s="45" t="s">
        <v>8093</v>
      </c>
      <c r="H276" s="46" t="s">
        <v>8094</v>
      </c>
      <c r="I276" s="45" t="s">
        <v>7513</v>
      </c>
      <c r="J276" s="46" t="s">
        <v>7514</v>
      </c>
      <c r="K276" s="46" t="s">
        <v>7515</v>
      </c>
      <c r="L276" s="45" t="s">
        <v>7306</v>
      </c>
      <c r="M276" s="45" t="s">
        <v>7307</v>
      </c>
    </row>
    <row r="277" spans="1:13" ht="43.2">
      <c r="A277" s="42" t="s">
        <v>7198</v>
      </c>
      <c r="B277" s="43">
        <f t="shared" si="10"/>
        <v>217</v>
      </c>
      <c r="C277" s="43" t="str">
        <f t="shared" si="9"/>
        <v>45.4217</v>
      </c>
      <c r="D277" s="44">
        <v>5</v>
      </c>
      <c r="E277" s="45" t="s">
        <v>8095</v>
      </c>
      <c r="F277" s="45" t="s">
        <v>8096</v>
      </c>
      <c r="G277" s="45" t="s">
        <v>8096</v>
      </c>
      <c r="H277" s="45" t="s">
        <v>8097</v>
      </c>
      <c r="I277" s="45" t="s">
        <v>7513</v>
      </c>
      <c r="J277" s="46" t="s">
        <v>7514</v>
      </c>
      <c r="K277" s="46" t="s">
        <v>7515</v>
      </c>
      <c r="L277" s="45" t="s">
        <v>7306</v>
      </c>
      <c r="M277" s="45" t="s">
        <v>7307</v>
      </c>
    </row>
    <row r="278" spans="1:13" ht="43.2">
      <c r="A278" s="42" t="s">
        <v>7198</v>
      </c>
      <c r="B278" s="43">
        <f t="shared" si="10"/>
        <v>218</v>
      </c>
      <c r="C278" s="43" t="str">
        <f t="shared" si="9"/>
        <v>45.4218</v>
      </c>
      <c r="D278" s="44">
        <v>5</v>
      </c>
      <c r="E278" s="45" t="s">
        <v>8098</v>
      </c>
      <c r="F278" s="45" t="s">
        <v>8099</v>
      </c>
      <c r="G278" s="45" t="s">
        <v>8099</v>
      </c>
      <c r="H278" s="45" t="s">
        <v>8100</v>
      </c>
      <c r="I278" s="45" t="s">
        <v>7513</v>
      </c>
      <c r="J278" s="46" t="s">
        <v>7514</v>
      </c>
      <c r="K278" s="46" t="s">
        <v>7515</v>
      </c>
      <c r="L278" s="45" t="s">
        <v>7306</v>
      </c>
      <c r="M278" s="45" t="s">
        <v>7307</v>
      </c>
    </row>
    <row r="279" spans="1:13" ht="43.2">
      <c r="A279" s="42" t="s">
        <v>7198</v>
      </c>
      <c r="B279" s="43">
        <f t="shared" si="10"/>
        <v>219</v>
      </c>
      <c r="C279" s="43" t="str">
        <f t="shared" si="9"/>
        <v>45.4219</v>
      </c>
      <c r="D279" s="44">
        <v>5</v>
      </c>
      <c r="E279" s="45" t="s">
        <v>8101</v>
      </c>
      <c r="F279" s="45" t="s">
        <v>8102</v>
      </c>
      <c r="G279" s="45" t="s">
        <v>8102</v>
      </c>
      <c r="H279" s="46" t="s">
        <v>8103</v>
      </c>
      <c r="I279" s="45" t="s">
        <v>7513</v>
      </c>
      <c r="J279" s="46" t="s">
        <v>7514</v>
      </c>
      <c r="K279" s="46" t="s">
        <v>7515</v>
      </c>
      <c r="L279" s="45" t="s">
        <v>7306</v>
      </c>
      <c r="M279" s="45" t="s">
        <v>7307</v>
      </c>
    </row>
    <row r="280" spans="1:13" ht="43.2">
      <c r="A280" s="42" t="s">
        <v>7198</v>
      </c>
      <c r="B280" s="43">
        <f t="shared" si="10"/>
        <v>220</v>
      </c>
      <c r="C280" s="43" t="str">
        <f t="shared" si="9"/>
        <v>45.4220</v>
      </c>
      <c r="D280" s="44">
        <v>5</v>
      </c>
      <c r="E280" s="45" t="s">
        <v>8104</v>
      </c>
      <c r="F280" s="45" t="s">
        <v>8105</v>
      </c>
      <c r="G280" s="45" t="s">
        <v>8105</v>
      </c>
      <c r="H280" s="45" t="s">
        <v>8106</v>
      </c>
      <c r="I280" s="45" t="s">
        <v>7513</v>
      </c>
      <c r="J280" s="46" t="s">
        <v>7514</v>
      </c>
      <c r="K280" s="46" t="s">
        <v>7515</v>
      </c>
      <c r="L280" s="45" t="s">
        <v>7306</v>
      </c>
      <c r="M280" s="45" t="s">
        <v>7307</v>
      </c>
    </row>
    <row r="281" spans="1:13" ht="43.2">
      <c r="A281" s="42" t="s">
        <v>7198</v>
      </c>
      <c r="B281" s="43">
        <f t="shared" si="10"/>
        <v>221</v>
      </c>
      <c r="C281" s="43" t="str">
        <f t="shared" si="9"/>
        <v>45.4221</v>
      </c>
      <c r="D281" s="44">
        <v>4</v>
      </c>
      <c r="E281" s="45" t="s">
        <v>8107</v>
      </c>
      <c r="F281" s="45" t="s">
        <v>8108</v>
      </c>
      <c r="G281" s="45" t="s">
        <v>8108</v>
      </c>
      <c r="H281" s="46" t="s">
        <v>8109</v>
      </c>
      <c r="I281" s="45" t="s">
        <v>7513</v>
      </c>
      <c r="J281" s="46" t="s">
        <v>7514</v>
      </c>
      <c r="K281" s="46" t="s">
        <v>7515</v>
      </c>
      <c r="L281" s="45" t="s">
        <v>7306</v>
      </c>
      <c r="M281" s="45" t="s">
        <v>7307</v>
      </c>
    </row>
    <row r="282" spans="1:13" ht="43.2">
      <c r="A282" s="42" t="s">
        <v>7198</v>
      </c>
      <c r="B282" s="43">
        <f t="shared" si="10"/>
        <v>222</v>
      </c>
      <c r="C282" s="43" t="str">
        <f t="shared" si="9"/>
        <v>45.4222</v>
      </c>
      <c r="D282" s="44">
        <v>5</v>
      </c>
      <c r="E282" s="45" t="s">
        <v>8110</v>
      </c>
      <c r="F282" s="45" t="s">
        <v>8111</v>
      </c>
      <c r="G282" s="45" t="s">
        <v>8111</v>
      </c>
      <c r="H282" s="45" t="s">
        <v>8112</v>
      </c>
      <c r="I282" s="45" t="s">
        <v>7513</v>
      </c>
      <c r="J282" s="46" t="s">
        <v>7514</v>
      </c>
      <c r="K282" s="46" t="s">
        <v>7515</v>
      </c>
      <c r="L282" s="45" t="s">
        <v>7306</v>
      </c>
      <c r="M282" s="45" t="s">
        <v>7307</v>
      </c>
    </row>
    <row r="283" spans="1:13" ht="43.2">
      <c r="A283" s="42" t="s">
        <v>7198</v>
      </c>
      <c r="B283" s="43">
        <f t="shared" si="10"/>
        <v>223</v>
      </c>
      <c r="C283" s="43" t="str">
        <f t="shared" si="9"/>
        <v>45.4223</v>
      </c>
      <c r="D283" s="44">
        <v>5</v>
      </c>
      <c r="E283" s="45" t="s">
        <v>8113</v>
      </c>
      <c r="F283" s="45" t="s">
        <v>8114</v>
      </c>
      <c r="G283" s="45" t="s">
        <v>8114</v>
      </c>
      <c r="H283" s="46" t="s">
        <v>8115</v>
      </c>
      <c r="I283" s="45" t="s">
        <v>7513</v>
      </c>
      <c r="J283" s="46" t="s">
        <v>7514</v>
      </c>
      <c r="K283" s="46" t="s">
        <v>7515</v>
      </c>
      <c r="L283" s="45" t="s">
        <v>7306</v>
      </c>
      <c r="M283" s="45" t="s">
        <v>7307</v>
      </c>
    </row>
    <row r="284" spans="1:13" ht="43.2">
      <c r="A284" s="42" t="s">
        <v>7198</v>
      </c>
      <c r="B284" s="43">
        <f t="shared" si="10"/>
        <v>224</v>
      </c>
      <c r="C284" s="43" t="str">
        <f t="shared" si="9"/>
        <v>45.4224</v>
      </c>
      <c r="D284" s="44">
        <v>5</v>
      </c>
      <c r="E284" s="45" t="s">
        <v>8116</v>
      </c>
      <c r="F284" s="45" t="s">
        <v>8117</v>
      </c>
      <c r="G284" s="45" t="s">
        <v>8117</v>
      </c>
      <c r="H284" s="46" t="s">
        <v>8118</v>
      </c>
      <c r="I284" s="45" t="s">
        <v>7513</v>
      </c>
      <c r="J284" s="46" t="s">
        <v>7514</v>
      </c>
      <c r="K284" s="46" t="s">
        <v>7515</v>
      </c>
      <c r="L284" s="45" t="s">
        <v>7306</v>
      </c>
      <c r="M284" s="45" t="s">
        <v>7307</v>
      </c>
    </row>
    <row r="285" spans="1:13" ht="43.2">
      <c r="A285" s="42" t="s">
        <v>7198</v>
      </c>
      <c r="B285" s="43">
        <f t="shared" si="10"/>
        <v>225</v>
      </c>
      <c r="C285" s="43" t="str">
        <f t="shared" si="9"/>
        <v>45.4225</v>
      </c>
      <c r="D285" s="44">
        <v>5</v>
      </c>
      <c r="E285" s="45" t="s">
        <v>8119</v>
      </c>
      <c r="F285" s="45" t="s">
        <v>8120</v>
      </c>
      <c r="G285" s="45" t="s">
        <v>8120</v>
      </c>
      <c r="H285" s="45" t="s">
        <v>8121</v>
      </c>
      <c r="I285" s="45" t="s">
        <v>7513</v>
      </c>
      <c r="J285" s="46" t="s">
        <v>7514</v>
      </c>
      <c r="K285" s="46" t="s">
        <v>7515</v>
      </c>
      <c r="L285" s="45" t="s">
        <v>7306</v>
      </c>
      <c r="M285" s="45" t="s">
        <v>7307</v>
      </c>
    </row>
    <row r="286" spans="1:13" ht="43.2">
      <c r="A286" s="42" t="s">
        <v>7198</v>
      </c>
      <c r="B286" s="43">
        <f t="shared" si="10"/>
        <v>226</v>
      </c>
      <c r="C286" s="43" t="str">
        <f t="shared" si="9"/>
        <v>45.4226</v>
      </c>
      <c r="D286" s="44">
        <v>5</v>
      </c>
      <c r="E286" s="45" t="s">
        <v>8122</v>
      </c>
      <c r="F286" s="45" t="s">
        <v>8123</v>
      </c>
      <c r="G286" s="45" t="s">
        <v>8123</v>
      </c>
      <c r="H286" s="45" t="s">
        <v>8124</v>
      </c>
      <c r="I286" s="45" t="s">
        <v>7513</v>
      </c>
      <c r="J286" s="46" t="s">
        <v>7514</v>
      </c>
      <c r="K286" s="46" t="s">
        <v>7515</v>
      </c>
      <c r="L286" s="45" t="s">
        <v>7306</v>
      </c>
      <c r="M286" s="45" t="s">
        <v>7307</v>
      </c>
    </row>
    <row r="287" spans="1:13" ht="43.2">
      <c r="A287" s="42" t="s">
        <v>7198</v>
      </c>
      <c r="B287" s="43">
        <f t="shared" si="10"/>
        <v>227</v>
      </c>
      <c r="C287" s="43" t="str">
        <f t="shared" si="9"/>
        <v>45.4227</v>
      </c>
      <c r="D287" s="44">
        <v>3</v>
      </c>
      <c r="E287" s="45" t="s">
        <v>8125</v>
      </c>
      <c r="F287" s="45" t="s">
        <v>8126</v>
      </c>
      <c r="G287" s="45" t="s">
        <v>1367</v>
      </c>
      <c r="H287" s="46" t="s">
        <v>8127</v>
      </c>
      <c r="I287" s="45" t="s">
        <v>7513</v>
      </c>
      <c r="J287" s="46" t="s">
        <v>7514</v>
      </c>
      <c r="K287" s="46" t="s">
        <v>7515</v>
      </c>
      <c r="L287" s="45" t="s">
        <v>7306</v>
      </c>
      <c r="M287" s="45" t="s">
        <v>7307</v>
      </c>
    </row>
    <row r="288" spans="1:13" ht="43.2">
      <c r="A288" s="42" t="s">
        <v>7198</v>
      </c>
      <c r="B288" s="43">
        <f t="shared" si="10"/>
        <v>228</v>
      </c>
      <c r="C288" s="43" t="str">
        <f t="shared" si="9"/>
        <v>45.4228</v>
      </c>
      <c r="D288" s="44">
        <v>3</v>
      </c>
      <c r="E288" s="45" t="s">
        <v>8128</v>
      </c>
      <c r="F288" s="45" t="s">
        <v>8129</v>
      </c>
      <c r="G288" s="45" t="s">
        <v>1367</v>
      </c>
      <c r="H288" s="46" t="s">
        <v>8130</v>
      </c>
      <c r="I288" s="45" t="s">
        <v>7513</v>
      </c>
      <c r="J288" s="46" t="s">
        <v>7514</v>
      </c>
      <c r="K288" s="46" t="s">
        <v>7515</v>
      </c>
      <c r="L288" s="45" t="s">
        <v>7306</v>
      </c>
      <c r="M288" s="45" t="s">
        <v>7307</v>
      </c>
    </row>
    <row r="289" spans="1:13" ht="43.2">
      <c r="A289" s="42" t="s">
        <v>7198</v>
      </c>
      <c r="B289" s="43">
        <f t="shared" si="10"/>
        <v>229</v>
      </c>
      <c r="C289" s="43" t="str">
        <f t="shared" si="9"/>
        <v>45.4229</v>
      </c>
      <c r="D289" s="44">
        <v>4</v>
      </c>
      <c r="E289" s="45" t="s">
        <v>8131</v>
      </c>
      <c r="F289" s="45" t="s">
        <v>8132</v>
      </c>
      <c r="G289" s="45" t="s">
        <v>1367</v>
      </c>
      <c r="H289" s="46" t="s">
        <v>8133</v>
      </c>
      <c r="I289" s="45" t="s">
        <v>7513</v>
      </c>
      <c r="J289" s="46" t="s">
        <v>7514</v>
      </c>
      <c r="K289" s="46" t="s">
        <v>7515</v>
      </c>
      <c r="L289" s="45" t="s">
        <v>7306</v>
      </c>
      <c r="M289" s="45" t="s">
        <v>7307</v>
      </c>
    </row>
    <row r="290" spans="1:13" ht="43.2">
      <c r="A290" s="42" t="s">
        <v>7198</v>
      </c>
      <c r="B290" s="43">
        <f t="shared" si="10"/>
        <v>230</v>
      </c>
      <c r="C290" s="43" t="str">
        <f t="shared" si="9"/>
        <v>45.4230</v>
      </c>
      <c r="D290" s="44">
        <v>4</v>
      </c>
      <c r="E290" s="45" t="s">
        <v>8134</v>
      </c>
      <c r="F290" s="45" t="s">
        <v>8135</v>
      </c>
      <c r="G290" s="45" t="s">
        <v>1367</v>
      </c>
      <c r="H290" s="46" t="s">
        <v>8136</v>
      </c>
      <c r="I290" s="45" t="s">
        <v>7513</v>
      </c>
      <c r="J290" s="46" t="s">
        <v>7514</v>
      </c>
      <c r="K290" s="46" t="s">
        <v>7515</v>
      </c>
      <c r="L290" s="45" t="s">
        <v>7306</v>
      </c>
      <c r="M290" s="45" t="s">
        <v>7307</v>
      </c>
    </row>
    <row r="291" spans="1:13" ht="43.2">
      <c r="A291" s="42" t="s">
        <v>7198</v>
      </c>
      <c r="B291" s="43">
        <f t="shared" si="10"/>
        <v>231</v>
      </c>
      <c r="C291" s="43" t="str">
        <f t="shared" si="9"/>
        <v>45.4231</v>
      </c>
      <c r="D291" s="44">
        <v>3</v>
      </c>
      <c r="E291" s="45" t="s">
        <v>8137</v>
      </c>
      <c r="F291" s="45" t="s">
        <v>8138</v>
      </c>
      <c r="G291" s="45" t="s">
        <v>1367</v>
      </c>
      <c r="H291" s="46" t="s">
        <v>8139</v>
      </c>
      <c r="I291" s="45" t="s">
        <v>7513</v>
      </c>
      <c r="J291" s="46" t="s">
        <v>7514</v>
      </c>
      <c r="K291" s="46" t="s">
        <v>7515</v>
      </c>
      <c r="L291" s="45" t="s">
        <v>7306</v>
      </c>
      <c r="M291" s="45" t="s">
        <v>7307</v>
      </c>
    </row>
    <row r="292" spans="1:13" ht="43.2">
      <c r="A292" s="42" t="s">
        <v>7198</v>
      </c>
      <c r="B292" s="43">
        <f t="shared" si="10"/>
        <v>232</v>
      </c>
      <c r="C292" s="43" t="str">
        <f t="shared" si="9"/>
        <v>45.4232</v>
      </c>
      <c r="D292" s="44">
        <v>3</v>
      </c>
      <c r="E292" s="45" t="s">
        <v>8140</v>
      </c>
      <c r="F292" s="45" t="s">
        <v>8141</v>
      </c>
      <c r="G292" s="45" t="s">
        <v>1367</v>
      </c>
      <c r="H292" s="45" t="s">
        <v>8142</v>
      </c>
      <c r="I292" s="45" t="s">
        <v>7513</v>
      </c>
      <c r="J292" s="46" t="s">
        <v>7514</v>
      </c>
      <c r="K292" s="46" t="s">
        <v>7515</v>
      </c>
      <c r="L292" s="45" t="s">
        <v>7306</v>
      </c>
      <c r="M292" s="45" t="s">
        <v>7307</v>
      </c>
    </row>
    <row r="293" spans="1:13" ht="43.2">
      <c r="A293" s="42" t="s">
        <v>7198</v>
      </c>
      <c r="B293" s="43">
        <f t="shared" si="10"/>
        <v>233</v>
      </c>
      <c r="C293" s="43" t="str">
        <f t="shared" si="9"/>
        <v>45.4233</v>
      </c>
      <c r="D293" s="44">
        <v>3</v>
      </c>
      <c r="E293" s="45" t="s">
        <v>8143</v>
      </c>
      <c r="F293" s="45" t="s">
        <v>8144</v>
      </c>
      <c r="G293" s="45" t="s">
        <v>1367</v>
      </c>
      <c r="H293" s="45" t="s">
        <v>8145</v>
      </c>
      <c r="I293" s="45" t="s">
        <v>7513</v>
      </c>
      <c r="J293" s="46" t="s">
        <v>7514</v>
      </c>
      <c r="K293" s="46" t="s">
        <v>7515</v>
      </c>
      <c r="L293" s="45" t="s">
        <v>7306</v>
      </c>
      <c r="M293" s="45" t="s">
        <v>7307</v>
      </c>
    </row>
    <row r="294" spans="1:13" ht="57.6">
      <c r="A294" s="42" t="s">
        <v>7095</v>
      </c>
      <c r="B294" s="43">
        <f t="shared" si="10"/>
        <v>1</v>
      </c>
      <c r="C294" s="43" t="str">
        <f t="shared" si="9"/>
        <v>31.41</v>
      </c>
      <c r="D294" s="44">
        <v>3</v>
      </c>
      <c r="E294" s="45" t="s">
        <v>7300</v>
      </c>
      <c r="F294" s="45" t="s">
        <v>7301</v>
      </c>
      <c r="G294" s="45" t="s">
        <v>1367</v>
      </c>
      <c r="H294" s="46" t="s">
        <v>8146</v>
      </c>
      <c r="I294" s="45" t="s">
        <v>8147</v>
      </c>
      <c r="J294" s="46" t="s">
        <v>8148</v>
      </c>
      <c r="K294" s="46" t="s">
        <v>8149</v>
      </c>
      <c r="L294" s="45" t="s">
        <v>7306</v>
      </c>
      <c r="M294" s="45" t="s">
        <v>7307</v>
      </c>
    </row>
    <row r="295" spans="1:13" ht="57.6">
      <c r="A295" s="42" t="s">
        <v>7095</v>
      </c>
      <c r="B295" s="43">
        <f t="shared" si="10"/>
        <v>2</v>
      </c>
      <c r="C295" s="43" t="str">
        <f t="shared" si="9"/>
        <v>31.42</v>
      </c>
      <c r="D295" s="44">
        <v>4</v>
      </c>
      <c r="E295" s="45" t="s">
        <v>8150</v>
      </c>
      <c r="F295" s="45" t="s">
        <v>8151</v>
      </c>
      <c r="G295" s="45" t="s">
        <v>1367</v>
      </c>
      <c r="H295" s="46" t="s">
        <v>8152</v>
      </c>
      <c r="I295" s="45" t="s">
        <v>8147</v>
      </c>
      <c r="J295" s="46" t="s">
        <v>8148</v>
      </c>
      <c r="K295" s="46" t="s">
        <v>8149</v>
      </c>
      <c r="L295" s="45" t="s">
        <v>7306</v>
      </c>
      <c r="M295" s="45" t="s">
        <v>7307</v>
      </c>
    </row>
    <row r="296" spans="1:13" ht="57.6">
      <c r="A296" s="42" t="s">
        <v>7095</v>
      </c>
      <c r="B296" s="43">
        <f t="shared" si="10"/>
        <v>3</v>
      </c>
      <c r="C296" s="43" t="str">
        <f t="shared" si="9"/>
        <v>31.43</v>
      </c>
      <c r="D296" s="44">
        <v>4</v>
      </c>
      <c r="E296" s="45" t="s">
        <v>8153</v>
      </c>
      <c r="F296" s="45" t="s">
        <v>8154</v>
      </c>
      <c r="G296" s="45" t="s">
        <v>7310</v>
      </c>
      <c r="H296" s="46" t="s">
        <v>7311</v>
      </c>
      <c r="I296" s="45" t="s">
        <v>8147</v>
      </c>
      <c r="J296" s="46" t="s">
        <v>8148</v>
      </c>
      <c r="K296" s="46" t="s">
        <v>8149</v>
      </c>
      <c r="L296" s="45" t="s">
        <v>7306</v>
      </c>
      <c r="M296" s="45" t="s">
        <v>7307</v>
      </c>
    </row>
    <row r="297" spans="1:13" ht="57.6">
      <c r="A297" s="42" t="s">
        <v>7095</v>
      </c>
      <c r="B297" s="43">
        <f t="shared" si="10"/>
        <v>4</v>
      </c>
      <c r="C297" s="43" t="str">
        <f t="shared" si="9"/>
        <v>31.44</v>
      </c>
      <c r="D297" s="44">
        <v>4</v>
      </c>
      <c r="E297" s="45" t="s">
        <v>7336</v>
      </c>
      <c r="F297" s="45" t="s">
        <v>7337</v>
      </c>
      <c r="G297" s="45" t="s">
        <v>1367</v>
      </c>
      <c r="H297" s="46" t="s">
        <v>8155</v>
      </c>
      <c r="I297" s="45" t="s">
        <v>8147</v>
      </c>
      <c r="J297" s="46" t="s">
        <v>8148</v>
      </c>
      <c r="K297" s="46" t="s">
        <v>8149</v>
      </c>
      <c r="L297" s="45" t="s">
        <v>7306</v>
      </c>
      <c r="M297" s="45" t="s">
        <v>7307</v>
      </c>
    </row>
    <row r="298" spans="1:13" ht="57.6">
      <c r="A298" s="42" t="s">
        <v>7095</v>
      </c>
      <c r="B298" s="43">
        <f t="shared" si="10"/>
        <v>5</v>
      </c>
      <c r="C298" s="43" t="str">
        <f t="shared" si="9"/>
        <v>31.45</v>
      </c>
      <c r="D298" s="44">
        <v>4</v>
      </c>
      <c r="E298" s="45" t="s">
        <v>8156</v>
      </c>
      <c r="F298" s="45" t="s">
        <v>8157</v>
      </c>
      <c r="G298" s="45" t="s">
        <v>8158</v>
      </c>
      <c r="H298" s="45" t="s">
        <v>8159</v>
      </c>
      <c r="I298" s="45" t="s">
        <v>8147</v>
      </c>
      <c r="J298" s="46" t="s">
        <v>8148</v>
      </c>
      <c r="K298" s="46" t="s">
        <v>8149</v>
      </c>
      <c r="L298" s="45" t="s">
        <v>7306</v>
      </c>
      <c r="M298" s="45" t="s">
        <v>7307</v>
      </c>
    </row>
    <row r="299" spans="1:13" ht="57.6">
      <c r="A299" s="42" t="s">
        <v>7095</v>
      </c>
      <c r="B299" s="43">
        <f t="shared" si="10"/>
        <v>6</v>
      </c>
      <c r="C299" s="43" t="str">
        <f t="shared" si="9"/>
        <v>31.46</v>
      </c>
      <c r="D299" s="44">
        <v>4</v>
      </c>
      <c r="E299" s="45" t="s">
        <v>7504</v>
      </c>
      <c r="F299" s="45" t="s">
        <v>7505</v>
      </c>
      <c r="G299" s="45" t="s">
        <v>8160</v>
      </c>
      <c r="H299" s="46" t="s">
        <v>8161</v>
      </c>
      <c r="I299" s="45" t="s">
        <v>8147</v>
      </c>
      <c r="J299" s="46" t="s">
        <v>8148</v>
      </c>
      <c r="K299" s="46" t="s">
        <v>8149</v>
      </c>
      <c r="L299" s="45" t="s">
        <v>7306</v>
      </c>
      <c r="M299" s="45" t="s">
        <v>7307</v>
      </c>
    </row>
    <row r="300" spans="1:13" ht="57.6">
      <c r="A300" s="42" t="s">
        <v>7095</v>
      </c>
      <c r="B300" s="43">
        <f t="shared" si="10"/>
        <v>7</v>
      </c>
      <c r="C300" s="43" t="str">
        <f t="shared" si="9"/>
        <v>31.47</v>
      </c>
      <c r="D300" s="44">
        <v>4</v>
      </c>
      <c r="E300" s="45" t="s">
        <v>8162</v>
      </c>
      <c r="F300" s="45" t="s">
        <v>8163</v>
      </c>
      <c r="G300" s="45" t="s">
        <v>1367</v>
      </c>
      <c r="H300" s="45" t="s">
        <v>7494</v>
      </c>
      <c r="I300" s="45" t="s">
        <v>8147</v>
      </c>
      <c r="J300" s="46" t="s">
        <v>8148</v>
      </c>
      <c r="K300" s="46" t="s">
        <v>8149</v>
      </c>
      <c r="L300" s="45" t="s">
        <v>7306</v>
      </c>
      <c r="M300" s="45" t="s">
        <v>7307</v>
      </c>
    </row>
    <row r="301" spans="1:13" ht="57.6">
      <c r="A301" s="42" t="s">
        <v>7095</v>
      </c>
      <c r="B301" s="43">
        <f t="shared" si="10"/>
        <v>8</v>
      </c>
      <c r="C301" s="43" t="str">
        <f t="shared" si="9"/>
        <v>31.48</v>
      </c>
      <c r="D301" s="44">
        <v>4</v>
      </c>
      <c r="E301" s="45" t="s">
        <v>8164</v>
      </c>
      <c r="F301" s="45" t="s">
        <v>8165</v>
      </c>
      <c r="G301" s="45" t="s">
        <v>8166</v>
      </c>
      <c r="H301" s="46" t="s">
        <v>8167</v>
      </c>
      <c r="I301" s="45" t="s">
        <v>8147</v>
      </c>
      <c r="J301" s="46" t="s">
        <v>8148</v>
      </c>
      <c r="K301" s="46" t="s">
        <v>8149</v>
      </c>
      <c r="L301" s="45" t="s">
        <v>7306</v>
      </c>
      <c r="M301" s="45" t="s">
        <v>7307</v>
      </c>
    </row>
    <row r="302" spans="1:13" ht="57.6">
      <c r="A302" s="42" t="s">
        <v>7095</v>
      </c>
      <c r="B302" s="43">
        <f t="shared" si="10"/>
        <v>9</v>
      </c>
      <c r="C302" s="43" t="str">
        <f t="shared" si="9"/>
        <v>31.49</v>
      </c>
      <c r="D302" s="44">
        <v>4</v>
      </c>
      <c r="E302" s="45" t="s">
        <v>8168</v>
      </c>
      <c r="F302" s="45" t="s">
        <v>8169</v>
      </c>
      <c r="G302" s="45" t="s">
        <v>8170</v>
      </c>
      <c r="H302" s="46" t="s">
        <v>8171</v>
      </c>
      <c r="I302" s="45" t="s">
        <v>8147</v>
      </c>
      <c r="J302" s="46" t="s">
        <v>8148</v>
      </c>
      <c r="K302" s="46" t="s">
        <v>8149</v>
      </c>
      <c r="L302" s="45" t="s">
        <v>7306</v>
      </c>
      <c r="M302" s="45" t="s">
        <v>7307</v>
      </c>
    </row>
    <row r="303" spans="1:13" ht="57.6">
      <c r="A303" s="42" t="s">
        <v>7095</v>
      </c>
      <c r="B303" s="43">
        <f t="shared" si="10"/>
        <v>10</v>
      </c>
      <c r="C303" s="43" t="str">
        <f t="shared" si="9"/>
        <v>31.410</v>
      </c>
      <c r="D303" s="44">
        <v>4</v>
      </c>
      <c r="E303" s="45" t="s">
        <v>7482</v>
      </c>
      <c r="F303" s="45" t="s">
        <v>7483</v>
      </c>
      <c r="G303" s="45" t="s">
        <v>8172</v>
      </c>
      <c r="H303" s="46" t="s">
        <v>8173</v>
      </c>
      <c r="I303" s="45" t="s">
        <v>8147</v>
      </c>
      <c r="J303" s="46" t="s">
        <v>8148</v>
      </c>
      <c r="K303" s="46" t="s">
        <v>8149</v>
      </c>
      <c r="L303" s="45" t="s">
        <v>7306</v>
      </c>
      <c r="M303" s="45" t="s">
        <v>7307</v>
      </c>
    </row>
    <row r="304" spans="1:13" ht="57.6">
      <c r="A304" s="42" t="s">
        <v>7095</v>
      </c>
      <c r="B304" s="43">
        <f t="shared" si="10"/>
        <v>11</v>
      </c>
      <c r="C304" s="43" t="str">
        <f t="shared" si="9"/>
        <v>31.411</v>
      </c>
      <c r="D304" s="44">
        <v>5</v>
      </c>
      <c r="E304" s="45" t="s">
        <v>8174</v>
      </c>
      <c r="F304" s="45" t="s">
        <v>7341</v>
      </c>
      <c r="G304" s="45" t="s">
        <v>1367</v>
      </c>
      <c r="H304" s="46" t="s">
        <v>8175</v>
      </c>
      <c r="I304" s="45" t="s">
        <v>8147</v>
      </c>
      <c r="J304" s="46" t="s">
        <v>8148</v>
      </c>
      <c r="K304" s="46" t="s">
        <v>8149</v>
      </c>
      <c r="L304" s="45" t="s">
        <v>7306</v>
      </c>
      <c r="M304" s="45" t="s">
        <v>7307</v>
      </c>
    </row>
    <row r="305" spans="1:13" ht="57.6">
      <c r="A305" s="42" t="s">
        <v>7095</v>
      </c>
      <c r="B305" s="43">
        <f t="shared" si="10"/>
        <v>12</v>
      </c>
      <c r="C305" s="43" t="str">
        <f t="shared" si="9"/>
        <v>31.412</v>
      </c>
      <c r="D305" s="44">
        <v>5</v>
      </c>
      <c r="E305" s="45" t="s">
        <v>8176</v>
      </c>
      <c r="F305" s="45" t="s">
        <v>8177</v>
      </c>
      <c r="G305" s="45" t="s">
        <v>1367</v>
      </c>
      <c r="H305" s="46" t="s">
        <v>8178</v>
      </c>
      <c r="I305" s="45" t="s">
        <v>8147</v>
      </c>
      <c r="J305" s="46" t="s">
        <v>8148</v>
      </c>
      <c r="K305" s="46" t="s">
        <v>8149</v>
      </c>
      <c r="L305" s="45" t="s">
        <v>7306</v>
      </c>
      <c r="M305" s="45" t="s">
        <v>7307</v>
      </c>
    </row>
    <row r="306" spans="1:13" ht="57.6">
      <c r="A306" s="42" t="s">
        <v>7095</v>
      </c>
      <c r="B306" s="43">
        <f t="shared" si="10"/>
        <v>13</v>
      </c>
      <c r="C306" s="43" t="str">
        <f t="shared" si="9"/>
        <v>31.413</v>
      </c>
      <c r="D306" s="44">
        <v>5</v>
      </c>
      <c r="E306" s="45" t="s">
        <v>8179</v>
      </c>
      <c r="F306" s="45" t="s">
        <v>8180</v>
      </c>
      <c r="G306" s="45" t="s">
        <v>1367</v>
      </c>
      <c r="H306" s="45" t="s">
        <v>8181</v>
      </c>
      <c r="I306" s="45" t="s">
        <v>8147</v>
      </c>
      <c r="J306" s="46" t="s">
        <v>8148</v>
      </c>
      <c r="K306" s="46" t="s">
        <v>8149</v>
      </c>
      <c r="L306" s="45" t="s">
        <v>7306</v>
      </c>
      <c r="M306" s="45" t="s">
        <v>7307</v>
      </c>
    </row>
    <row r="307" spans="1:13" ht="57.6">
      <c r="A307" s="42" t="s">
        <v>7095</v>
      </c>
      <c r="B307" s="43">
        <f t="shared" si="10"/>
        <v>14</v>
      </c>
      <c r="C307" s="43" t="str">
        <f t="shared" si="9"/>
        <v>31.414</v>
      </c>
      <c r="D307" s="44">
        <v>5</v>
      </c>
      <c r="E307" s="45" t="s">
        <v>8182</v>
      </c>
      <c r="F307" s="45" t="s">
        <v>8183</v>
      </c>
      <c r="G307" s="45" t="s">
        <v>8184</v>
      </c>
      <c r="H307" s="46" t="s">
        <v>8185</v>
      </c>
      <c r="I307" s="45" t="s">
        <v>8147</v>
      </c>
      <c r="J307" s="46" t="s">
        <v>8148</v>
      </c>
      <c r="K307" s="46" t="s">
        <v>8149</v>
      </c>
      <c r="L307" s="45" t="s">
        <v>7306</v>
      </c>
      <c r="M307" s="45" t="s">
        <v>7307</v>
      </c>
    </row>
    <row r="308" spans="1:13" ht="57.6">
      <c r="A308" s="42" t="s">
        <v>7095</v>
      </c>
      <c r="B308" s="43">
        <f t="shared" si="10"/>
        <v>15</v>
      </c>
      <c r="C308" s="43" t="str">
        <f t="shared" si="9"/>
        <v>31.415</v>
      </c>
      <c r="D308" s="44">
        <v>6</v>
      </c>
      <c r="E308" s="45" t="s">
        <v>8186</v>
      </c>
      <c r="F308" s="45" t="s">
        <v>8187</v>
      </c>
      <c r="G308" s="45" t="s">
        <v>1367</v>
      </c>
      <c r="H308" s="46" t="s">
        <v>8188</v>
      </c>
      <c r="I308" s="45" t="s">
        <v>8147</v>
      </c>
      <c r="J308" s="46" t="s">
        <v>8148</v>
      </c>
      <c r="K308" s="46" t="s">
        <v>8149</v>
      </c>
      <c r="L308" s="45" t="s">
        <v>7306</v>
      </c>
      <c r="M308" s="45" t="s">
        <v>7307</v>
      </c>
    </row>
    <row r="309" spans="1:13" ht="57.6">
      <c r="A309" s="42" t="s">
        <v>7095</v>
      </c>
      <c r="B309" s="43">
        <f t="shared" si="10"/>
        <v>16</v>
      </c>
      <c r="C309" s="43" t="str">
        <f t="shared" si="9"/>
        <v>31.416</v>
      </c>
      <c r="D309" s="44">
        <v>6</v>
      </c>
      <c r="E309" s="45" t="s">
        <v>8189</v>
      </c>
      <c r="F309" s="45" t="s">
        <v>8190</v>
      </c>
      <c r="G309" s="45" t="s">
        <v>8191</v>
      </c>
      <c r="H309" s="46" t="s">
        <v>8192</v>
      </c>
      <c r="I309" s="45" t="s">
        <v>8147</v>
      </c>
      <c r="J309" s="46" t="s">
        <v>8148</v>
      </c>
      <c r="K309" s="46" t="s">
        <v>8149</v>
      </c>
      <c r="L309" s="45" t="s">
        <v>7306</v>
      </c>
      <c r="M309" s="45" t="s">
        <v>7307</v>
      </c>
    </row>
    <row r="310" spans="1:13" ht="57.6">
      <c r="A310" s="42" t="s">
        <v>7095</v>
      </c>
      <c r="B310" s="43">
        <f t="shared" si="10"/>
        <v>17</v>
      </c>
      <c r="C310" s="43" t="str">
        <f t="shared" si="9"/>
        <v>31.417</v>
      </c>
      <c r="D310" s="44">
        <v>6</v>
      </c>
      <c r="E310" s="45" t="s">
        <v>8193</v>
      </c>
      <c r="F310" s="45" t="s">
        <v>8194</v>
      </c>
      <c r="G310" s="45" t="s">
        <v>1367</v>
      </c>
      <c r="H310" s="46" t="s">
        <v>8195</v>
      </c>
      <c r="I310" s="45" t="s">
        <v>8147</v>
      </c>
      <c r="J310" s="46" t="s">
        <v>8148</v>
      </c>
      <c r="K310" s="46" t="s">
        <v>8149</v>
      </c>
      <c r="L310" s="45" t="s">
        <v>7306</v>
      </c>
      <c r="M310" s="45" t="s">
        <v>7307</v>
      </c>
    </row>
    <row r="311" spans="1:13" ht="57.6">
      <c r="A311" s="42" t="s">
        <v>7095</v>
      </c>
      <c r="B311" s="43">
        <f t="shared" si="10"/>
        <v>18</v>
      </c>
      <c r="C311" s="43" t="str">
        <f t="shared" si="9"/>
        <v>31.418</v>
      </c>
      <c r="D311" s="44">
        <v>5</v>
      </c>
      <c r="E311" s="45" t="s">
        <v>8196</v>
      </c>
      <c r="F311" s="45" t="s">
        <v>8197</v>
      </c>
      <c r="G311" s="45" t="s">
        <v>8198</v>
      </c>
      <c r="H311" s="46" t="s">
        <v>8199</v>
      </c>
      <c r="I311" s="45" t="s">
        <v>8147</v>
      </c>
      <c r="J311" s="46" t="s">
        <v>8148</v>
      </c>
      <c r="K311" s="46" t="s">
        <v>8149</v>
      </c>
      <c r="L311" s="45" t="s">
        <v>7306</v>
      </c>
      <c r="M311" s="45" t="s">
        <v>7307</v>
      </c>
    </row>
    <row r="312" spans="1:13" ht="57.6">
      <c r="A312" s="42" t="s">
        <v>7095</v>
      </c>
      <c r="B312" s="43">
        <f t="shared" si="10"/>
        <v>19</v>
      </c>
      <c r="C312" s="43" t="str">
        <f t="shared" si="9"/>
        <v>31.419</v>
      </c>
      <c r="D312" s="44">
        <v>4</v>
      </c>
      <c r="E312" s="45" t="s">
        <v>7308</v>
      </c>
      <c r="F312" s="45" t="s">
        <v>7309</v>
      </c>
      <c r="G312" s="45" t="s">
        <v>8200</v>
      </c>
      <c r="H312" s="46" t="s">
        <v>8201</v>
      </c>
      <c r="I312" s="45" t="s">
        <v>8147</v>
      </c>
      <c r="J312" s="46" t="s">
        <v>8148</v>
      </c>
      <c r="K312" s="46" t="s">
        <v>8149</v>
      </c>
      <c r="L312" s="45" t="s">
        <v>7306</v>
      </c>
      <c r="M312" s="45" t="s">
        <v>7307</v>
      </c>
    </row>
    <row r="313" spans="1:13" ht="57.6">
      <c r="A313" s="42" t="s">
        <v>7095</v>
      </c>
      <c r="B313" s="43">
        <f t="shared" si="10"/>
        <v>20</v>
      </c>
      <c r="C313" s="43" t="str">
        <f t="shared" si="9"/>
        <v>31.420</v>
      </c>
      <c r="D313" s="44">
        <v>5</v>
      </c>
      <c r="E313" s="45" t="s">
        <v>8202</v>
      </c>
      <c r="F313" s="45" t="s">
        <v>8203</v>
      </c>
      <c r="G313" s="45" t="s">
        <v>1367</v>
      </c>
      <c r="H313" s="46" t="s">
        <v>8204</v>
      </c>
      <c r="I313" s="45" t="s">
        <v>8147</v>
      </c>
      <c r="J313" s="46" t="s">
        <v>8148</v>
      </c>
      <c r="K313" s="46" t="s">
        <v>8149</v>
      </c>
      <c r="L313" s="45" t="s">
        <v>7306</v>
      </c>
      <c r="M313" s="45" t="s">
        <v>7307</v>
      </c>
    </row>
    <row r="314" spans="1:13" ht="57.6">
      <c r="A314" s="42" t="s">
        <v>7095</v>
      </c>
      <c r="B314" s="43">
        <f t="shared" si="10"/>
        <v>21</v>
      </c>
      <c r="C314" s="43" t="str">
        <f t="shared" si="9"/>
        <v>31.421</v>
      </c>
      <c r="D314" s="44">
        <v>5</v>
      </c>
      <c r="E314" s="45" t="s">
        <v>8205</v>
      </c>
      <c r="F314" s="45" t="s">
        <v>8206</v>
      </c>
      <c r="G314" s="45" t="s">
        <v>8207</v>
      </c>
      <c r="H314" s="46" t="s">
        <v>8208</v>
      </c>
      <c r="I314" s="45" t="s">
        <v>8147</v>
      </c>
      <c r="J314" s="46" t="s">
        <v>8148</v>
      </c>
      <c r="K314" s="46" t="s">
        <v>8149</v>
      </c>
      <c r="L314" s="45" t="s">
        <v>7306</v>
      </c>
      <c r="M314" s="45" t="s">
        <v>7307</v>
      </c>
    </row>
    <row r="315" spans="1:13" ht="57.6">
      <c r="A315" s="42" t="s">
        <v>7095</v>
      </c>
      <c r="B315" s="43">
        <f t="shared" si="10"/>
        <v>22</v>
      </c>
      <c r="C315" s="43" t="str">
        <f t="shared" si="9"/>
        <v>31.422</v>
      </c>
      <c r="D315" s="44">
        <v>6</v>
      </c>
      <c r="E315" s="45" t="s">
        <v>8209</v>
      </c>
      <c r="F315" s="45" t="s">
        <v>8210</v>
      </c>
      <c r="G315" s="45" t="s">
        <v>1367</v>
      </c>
      <c r="H315" s="45" t="s">
        <v>8211</v>
      </c>
      <c r="I315" s="45" t="s">
        <v>8147</v>
      </c>
      <c r="J315" s="46" t="s">
        <v>8148</v>
      </c>
      <c r="K315" s="46" t="s">
        <v>8149</v>
      </c>
      <c r="L315" s="45" t="s">
        <v>7306</v>
      </c>
      <c r="M315" s="45" t="s">
        <v>7307</v>
      </c>
    </row>
    <row r="316" spans="1:13" ht="57.6">
      <c r="A316" s="42" t="s">
        <v>7095</v>
      </c>
      <c r="B316" s="43">
        <f t="shared" si="10"/>
        <v>23</v>
      </c>
      <c r="C316" s="43" t="str">
        <f t="shared" si="9"/>
        <v>31.423</v>
      </c>
      <c r="D316" s="44">
        <v>6</v>
      </c>
      <c r="E316" s="45" t="s">
        <v>8212</v>
      </c>
      <c r="F316" s="45" t="s">
        <v>8213</v>
      </c>
      <c r="G316" s="45" t="s">
        <v>8214</v>
      </c>
      <c r="H316" s="46" t="s">
        <v>8215</v>
      </c>
      <c r="I316" s="45" t="s">
        <v>8147</v>
      </c>
      <c r="J316" s="46" t="s">
        <v>8148</v>
      </c>
      <c r="K316" s="46" t="s">
        <v>8149</v>
      </c>
      <c r="L316" s="45" t="s">
        <v>7306</v>
      </c>
      <c r="M316" s="45" t="s">
        <v>7307</v>
      </c>
    </row>
    <row r="317" spans="1:13" ht="57.6">
      <c r="A317" s="42" t="s">
        <v>7095</v>
      </c>
      <c r="B317" s="43">
        <f t="shared" si="10"/>
        <v>24</v>
      </c>
      <c r="C317" s="43" t="str">
        <f t="shared" si="9"/>
        <v>31.424</v>
      </c>
      <c r="D317" s="44">
        <v>6</v>
      </c>
      <c r="E317" s="45" t="s">
        <v>8216</v>
      </c>
      <c r="F317" s="45" t="s">
        <v>7353</v>
      </c>
      <c r="G317" s="45" t="s">
        <v>8217</v>
      </c>
      <c r="H317" s="46" t="s">
        <v>8218</v>
      </c>
      <c r="I317" s="45" t="s">
        <v>8147</v>
      </c>
      <c r="J317" s="46" t="s">
        <v>8148</v>
      </c>
      <c r="K317" s="46" t="s">
        <v>8149</v>
      </c>
      <c r="L317" s="45" t="s">
        <v>7306</v>
      </c>
      <c r="M317" s="45" t="s">
        <v>7307</v>
      </c>
    </row>
    <row r="318" spans="1:13" ht="57.6">
      <c r="A318" s="42" t="s">
        <v>7095</v>
      </c>
      <c r="B318" s="43">
        <f t="shared" si="10"/>
        <v>25</v>
      </c>
      <c r="C318" s="43" t="str">
        <f t="shared" si="9"/>
        <v>31.425</v>
      </c>
      <c r="D318" s="44">
        <v>6</v>
      </c>
      <c r="E318" s="45" t="s">
        <v>8219</v>
      </c>
      <c r="F318" s="45" t="s">
        <v>7423</v>
      </c>
      <c r="G318" s="45" t="s">
        <v>8220</v>
      </c>
      <c r="H318" s="46" t="s">
        <v>8221</v>
      </c>
      <c r="I318" s="45" t="s">
        <v>8147</v>
      </c>
      <c r="J318" s="46" t="s">
        <v>8148</v>
      </c>
      <c r="K318" s="46" t="s">
        <v>8149</v>
      </c>
      <c r="L318" s="45" t="s">
        <v>7306</v>
      </c>
      <c r="M318" s="45" t="s">
        <v>7307</v>
      </c>
    </row>
    <row r="319" spans="1:13" ht="57.6">
      <c r="A319" s="42" t="s">
        <v>7095</v>
      </c>
      <c r="B319" s="43">
        <f t="shared" si="10"/>
        <v>26</v>
      </c>
      <c r="C319" s="43" t="str">
        <f t="shared" si="9"/>
        <v>31.426</v>
      </c>
      <c r="D319" s="44">
        <v>6</v>
      </c>
      <c r="E319" s="45" t="s">
        <v>8222</v>
      </c>
      <c r="F319" s="45" t="s">
        <v>7361</v>
      </c>
      <c r="G319" s="45" t="s">
        <v>8223</v>
      </c>
      <c r="H319" s="46" t="s">
        <v>8224</v>
      </c>
      <c r="I319" s="45" t="s">
        <v>8147</v>
      </c>
      <c r="J319" s="46" t="s">
        <v>8148</v>
      </c>
      <c r="K319" s="46" t="s">
        <v>8149</v>
      </c>
      <c r="L319" s="45" t="s">
        <v>7306</v>
      </c>
      <c r="M319" s="45" t="s">
        <v>7307</v>
      </c>
    </row>
    <row r="320" spans="1:13" ht="57.6">
      <c r="A320" s="42" t="s">
        <v>7095</v>
      </c>
      <c r="B320" s="43">
        <f t="shared" si="10"/>
        <v>27</v>
      </c>
      <c r="C320" s="43" t="str">
        <f t="shared" si="9"/>
        <v>31.427</v>
      </c>
      <c r="D320" s="44">
        <v>6</v>
      </c>
      <c r="E320" s="45" t="s">
        <v>8225</v>
      </c>
      <c r="F320" s="45" t="s">
        <v>8226</v>
      </c>
      <c r="G320" s="45" t="s">
        <v>1367</v>
      </c>
      <c r="H320" s="45" t="s">
        <v>8227</v>
      </c>
      <c r="I320" s="45" t="s">
        <v>8147</v>
      </c>
      <c r="J320" s="46" t="s">
        <v>8148</v>
      </c>
      <c r="K320" s="46" t="s">
        <v>8149</v>
      </c>
      <c r="L320" s="45" t="s">
        <v>7306</v>
      </c>
      <c r="M320" s="45" t="s">
        <v>7307</v>
      </c>
    </row>
    <row r="321" spans="1:13" ht="57.6">
      <c r="A321" s="42" t="s">
        <v>7095</v>
      </c>
      <c r="B321" s="43">
        <f t="shared" si="10"/>
        <v>28</v>
      </c>
      <c r="C321" s="43" t="str">
        <f t="shared" si="9"/>
        <v>31.428</v>
      </c>
      <c r="D321" s="44">
        <v>5</v>
      </c>
      <c r="E321" s="45" t="s">
        <v>8228</v>
      </c>
      <c r="F321" s="45" t="s">
        <v>8229</v>
      </c>
      <c r="G321" s="45" t="s">
        <v>1367</v>
      </c>
      <c r="H321" s="46" t="s">
        <v>8230</v>
      </c>
      <c r="I321" s="45" t="s">
        <v>8147</v>
      </c>
      <c r="J321" s="46" t="s">
        <v>8148</v>
      </c>
      <c r="K321" s="46" t="s">
        <v>8149</v>
      </c>
      <c r="L321" s="45" t="s">
        <v>7306</v>
      </c>
      <c r="M321" s="45" t="s">
        <v>7307</v>
      </c>
    </row>
    <row r="322" spans="1:13" ht="57.6">
      <c r="A322" s="42" t="s">
        <v>7095</v>
      </c>
      <c r="B322" s="43">
        <f t="shared" si="10"/>
        <v>29</v>
      </c>
      <c r="C322" s="43" t="str">
        <f t="shared" si="9"/>
        <v>31.429</v>
      </c>
      <c r="D322" s="44">
        <v>5</v>
      </c>
      <c r="E322" s="45" t="s">
        <v>8231</v>
      </c>
      <c r="F322" s="45" t="s">
        <v>8232</v>
      </c>
      <c r="G322" s="45" t="s">
        <v>1367</v>
      </c>
      <c r="H322" s="45" t="s">
        <v>8233</v>
      </c>
      <c r="I322" s="45" t="s">
        <v>8147</v>
      </c>
      <c r="J322" s="46" t="s">
        <v>8148</v>
      </c>
      <c r="K322" s="46" t="s">
        <v>8149</v>
      </c>
      <c r="L322" s="45" t="s">
        <v>7306</v>
      </c>
      <c r="M322" s="45" t="s">
        <v>7307</v>
      </c>
    </row>
    <row r="323" spans="1:13" ht="57.6">
      <c r="A323" s="42" t="s">
        <v>7095</v>
      </c>
      <c r="B323" s="43">
        <f t="shared" si="10"/>
        <v>30</v>
      </c>
      <c r="C323" s="43" t="str">
        <f t="shared" ref="C323:C386" si="11">+CONCATENATE(A323,B323)</f>
        <v>31.430</v>
      </c>
      <c r="D323" s="44">
        <v>3</v>
      </c>
      <c r="E323" s="45" t="s">
        <v>8234</v>
      </c>
      <c r="F323" s="45" t="s">
        <v>8235</v>
      </c>
      <c r="G323" s="45" t="s">
        <v>1367</v>
      </c>
      <c r="H323" s="46" t="s">
        <v>8236</v>
      </c>
      <c r="I323" s="45" t="s">
        <v>8147</v>
      </c>
      <c r="J323" s="46" t="s">
        <v>8148</v>
      </c>
      <c r="K323" s="46" t="s">
        <v>8149</v>
      </c>
      <c r="L323" s="45" t="s">
        <v>7306</v>
      </c>
      <c r="M323" s="45" t="s">
        <v>7307</v>
      </c>
    </row>
    <row r="324" spans="1:13" ht="57.6">
      <c r="A324" s="42" t="s">
        <v>7119</v>
      </c>
      <c r="B324" s="43">
        <f t="shared" ref="B324:B387" si="12">+IF(A324=A323,B323+1,1)</f>
        <v>1</v>
      </c>
      <c r="C324" s="43" t="str">
        <f t="shared" si="11"/>
        <v>35.21</v>
      </c>
      <c r="D324" s="44">
        <v>3</v>
      </c>
      <c r="E324" s="45" t="s">
        <v>7300</v>
      </c>
      <c r="F324" s="45" t="s">
        <v>7301</v>
      </c>
      <c r="G324" s="45" t="s">
        <v>8237</v>
      </c>
      <c r="H324" s="46" t="s">
        <v>8238</v>
      </c>
      <c r="I324" s="45" t="s">
        <v>8239</v>
      </c>
      <c r="J324" s="46" t="s">
        <v>8240</v>
      </c>
      <c r="K324" s="46" t="s">
        <v>8241</v>
      </c>
      <c r="L324" s="45" t="s">
        <v>7306</v>
      </c>
      <c r="M324" s="45" t="s">
        <v>7307</v>
      </c>
    </row>
    <row r="325" spans="1:13" ht="57.6">
      <c r="A325" s="42" t="s">
        <v>7119</v>
      </c>
      <c r="B325" s="43">
        <f t="shared" si="12"/>
        <v>2</v>
      </c>
      <c r="C325" s="43" t="str">
        <f t="shared" si="11"/>
        <v>35.22</v>
      </c>
      <c r="D325" s="44">
        <v>4</v>
      </c>
      <c r="E325" s="45" t="s">
        <v>8242</v>
      </c>
      <c r="F325" s="45" t="s">
        <v>8243</v>
      </c>
      <c r="G325" s="45" t="s">
        <v>8244</v>
      </c>
      <c r="H325" s="46" t="s">
        <v>8245</v>
      </c>
      <c r="I325" s="45" t="s">
        <v>8239</v>
      </c>
      <c r="J325" s="46" t="s">
        <v>8240</v>
      </c>
      <c r="K325" s="46" t="s">
        <v>8241</v>
      </c>
      <c r="L325" s="45" t="s">
        <v>7306</v>
      </c>
      <c r="M325" s="45" t="s">
        <v>7307</v>
      </c>
    </row>
    <row r="326" spans="1:13" ht="57.6">
      <c r="A326" s="42" t="s">
        <v>7119</v>
      </c>
      <c r="B326" s="43">
        <f t="shared" si="12"/>
        <v>3</v>
      </c>
      <c r="C326" s="43" t="str">
        <f t="shared" si="11"/>
        <v>35.23</v>
      </c>
      <c r="D326" s="44">
        <v>4</v>
      </c>
      <c r="E326" s="45" t="s">
        <v>8246</v>
      </c>
      <c r="F326" s="45" t="s">
        <v>8247</v>
      </c>
      <c r="G326" s="45" t="s">
        <v>8166</v>
      </c>
      <c r="H326" s="46" t="s">
        <v>8248</v>
      </c>
      <c r="I326" s="45" t="s">
        <v>8239</v>
      </c>
      <c r="J326" s="46" t="s">
        <v>8240</v>
      </c>
      <c r="K326" s="46" t="s">
        <v>8241</v>
      </c>
      <c r="L326" s="45" t="s">
        <v>7306</v>
      </c>
      <c r="M326" s="45" t="s">
        <v>7307</v>
      </c>
    </row>
    <row r="327" spans="1:13" ht="57.6">
      <c r="A327" s="42" t="s">
        <v>7119</v>
      </c>
      <c r="B327" s="43">
        <f t="shared" si="12"/>
        <v>4</v>
      </c>
      <c r="C327" s="43" t="str">
        <f t="shared" si="11"/>
        <v>35.24</v>
      </c>
      <c r="D327" s="44">
        <v>4</v>
      </c>
      <c r="E327" s="45" t="s">
        <v>8249</v>
      </c>
      <c r="F327" s="45" t="s">
        <v>8250</v>
      </c>
      <c r="G327" s="45" t="s">
        <v>8251</v>
      </c>
      <c r="H327" s="46" t="s">
        <v>8252</v>
      </c>
      <c r="I327" s="45" t="s">
        <v>8239</v>
      </c>
      <c r="J327" s="46" t="s">
        <v>8240</v>
      </c>
      <c r="K327" s="46" t="s">
        <v>8241</v>
      </c>
      <c r="L327" s="45" t="s">
        <v>7306</v>
      </c>
      <c r="M327" s="45" t="s">
        <v>7307</v>
      </c>
    </row>
    <row r="328" spans="1:13" ht="57.6">
      <c r="A328" s="42" t="s">
        <v>7119</v>
      </c>
      <c r="B328" s="43">
        <f t="shared" si="12"/>
        <v>5</v>
      </c>
      <c r="C328" s="43" t="str">
        <f t="shared" si="11"/>
        <v>35.25</v>
      </c>
      <c r="D328" s="44">
        <v>5</v>
      </c>
      <c r="E328" s="45" t="s">
        <v>8253</v>
      </c>
      <c r="F328" s="45" t="s">
        <v>8254</v>
      </c>
      <c r="G328" s="45" t="s">
        <v>8255</v>
      </c>
      <c r="H328" s="46" t="s">
        <v>8256</v>
      </c>
      <c r="I328" s="45" t="s">
        <v>8239</v>
      </c>
      <c r="J328" s="46" t="s">
        <v>8240</v>
      </c>
      <c r="K328" s="46" t="s">
        <v>8241</v>
      </c>
      <c r="L328" s="45" t="s">
        <v>7306</v>
      </c>
      <c r="M328" s="45" t="s">
        <v>7307</v>
      </c>
    </row>
    <row r="329" spans="1:13" ht="57.6">
      <c r="A329" s="42" t="s">
        <v>7119</v>
      </c>
      <c r="B329" s="43">
        <f t="shared" si="12"/>
        <v>6</v>
      </c>
      <c r="C329" s="43" t="str">
        <f t="shared" si="11"/>
        <v>35.26</v>
      </c>
      <c r="D329" s="44">
        <v>5</v>
      </c>
      <c r="E329" s="45" t="s">
        <v>7348</v>
      </c>
      <c r="F329" s="45" t="s">
        <v>7349</v>
      </c>
      <c r="G329" s="45" t="s">
        <v>8257</v>
      </c>
      <c r="H329" s="46" t="s">
        <v>8258</v>
      </c>
      <c r="I329" s="45" t="s">
        <v>8239</v>
      </c>
      <c r="J329" s="46" t="s">
        <v>8240</v>
      </c>
      <c r="K329" s="46" t="s">
        <v>8241</v>
      </c>
      <c r="L329" s="45" t="s">
        <v>7306</v>
      </c>
      <c r="M329" s="45" t="s">
        <v>7307</v>
      </c>
    </row>
    <row r="330" spans="1:13" ht="57.6">
      <c r="A330" s="42" t="s">
        <v>7119</v>
      </c>
      <c r="B330" s="43">
        <f t="shared" si="12"/>
        <v>7</v>
      </c>
      <c r="C330" s="43" t="str">
        <f t="shared" si="11"/>
        <v>35.27</v>
      </c>
      <c r="D330" s="44">
        <v>5</v>
      </c>
      <c r="E330" s="45" t="s">
        <v>8259</v>
      </c>
      <c r="F330" s="45" t="s">
        <v>8260</v>
      </c>
      <c r="G330" s="45" t="s">
        <v>8261</v>
      </c>
      <c r="H330" s="46" t="s">
        <v>8262</v>
      </c>
      <c r="I330" s="45" t="s">
        <v>8239</v>
      </c>
      <c r="J330" s="46" t="s">
        <v>8240</v>
      </c>
      <c r="K330" s="46" t="s">
        <v>8241</v>
      </c>
      <c r="L330" s="45" t="s">
        <v>7306</v>
      </c>
      <c r="M330" s="45" t="s">
        <v>7307</v>
      </c>
    </row>
    <row r="331" spans="1:13" ht="57.6">
      <c r="A331" s="42" t="s">
        <v>7119</v>
      </c>
      <c r="B331" s="43">
        <f t="shared" si="12"/>
        <v>8</v>
      </c>
      <c r="C331" s="43" t="str">
        <f t="shared" si="11"/>
        <v>35.28</v>
      </c>
      <c r="D331" s="44">
        <v>5</v>
      </c>
      <c r="E331" s="45" t="s">
        <v>8263</v>
      </c>
      <c r="F331" s="45" t="s">
        <v>8264</v>
      </c>
      <c r="G331" s="45" t="s">
        <v>1367</v>
      </c>
      <c r="H331" s="45" t="s">
        <v>8265</v>
      </c>
      <c r="I331" s="45" t="s">
        <v>8239</v>
      </c>
      <c r="J331" s="46" t="s">
        <v>8240</v>
      </c>
      <c r="K331" s="46" t="s">
        <v>8241</v>
      </c>
      <c r="L331" s="45" t="s">
        <v>7306</v>
      </c>
      <c r="M331" s="45" t="s">
        <v>7307</v>
      </c>
    </row>
    <row r="332" spans="1:13" ht="57.6">
      <c r="A332" s="42" t="s">
        <v>7119</v>
      </c>
      <c r="B332" s="43">
        <f t="shared" si="12"/>
        <v>9</v>
      </c>
      <c r="C332" s="43" t="str">
        <f t="shared" si="11"/>
        <v>35.29</v>
      </c>
      <c r="D332" s="44">
        <v>5</v>
      </c>
      <c r="E332" s="45" t="s">
        <v>8266</v>
      </c>
      <c r="F332" s="45" t="s">
        <v>8267</v>
      </c>
      <c r="G332" s="45" t="s">
        <v>8268</v>
      </c>
      <c r="H332" s="46" t="s">
        <v>8269</v>
      </c>
      <c r="I332" s="45" t="s">
        <v>8239</v>
      </c>
      <c r="J332" s="46" t="s">
        <v>8240</v>
      </c>
      <c r="K332" s="46" t="s">
        <v>8241</v>
      </c>
      <c r="L332" s="45" t="s">
        <v>7306</v>
      </c>
      <c r="M332" s="45" t="s">
        <v>7307</v>
      </c>
    </row>
    <row r="333" spans="1:13" ht="57.6">
      <c r="A333" s="42" t="s">
        <v>7119</v>
      </c>
      <c r="B333" s="43">
        <f t="shared" si="12"/>
        <v>10</v>
      </c>
      <c r="C333" s="43" t="str">
        <f t="shared" si="11"/>
        <v>35.210</v>
      </c>
      <c r="D333" s="44">
        <v>5</v>
      </c>
      <c r="E333" s="45" t="s">
        <v>8270</v>
      </c>
      <c r="F333" s="45" t="s">
        <v>8271</v>
      </c>
      <c r="G333" s="45" t="s">
        <v>1367</v>
      </c>
      <c r="H333" s="45" t="s">
        <v>8272</v>
      </c>
      <c r="I333" s="45" t="s">
        <v>8239</v>
      </c>
      <c r="J333" s="46" t="s">
        <v>8240</v>
      </c>
      <c r="K333" s="46" t="s">
        <v>8241</v>
      </c>
      <c r="L333" s="45" t="s">
        <v>7306</v>
      </c>
      <c r="M333" s="45" t="s">
        <v>7307</v>
      </c>
    </row>
    <row r="334" spans="1:13" ht="57.6">
      <c r="A334" s="42" t="s">
        <v>7119</v>
      </c>
      <c r="B334" s="43">
        <f t="shared" si="12"/>
        <v>11</v>
      </c>
      <c r="C334" s="43" t="str">
        <f t="shared" si="11"/>
        <v>35.211</v>
      </c>
      <c r="D334" s="44">
        <v>4</v>
      </c>
      <c r="E334" s="45" t="s">
        <v>8273</v>
      </c>
      <c r="F334" s="45" t="s">
        <v>8274</v>
      </c>
      <c r="G334" s="45" t="s">
        <v>8275</v>
      </c>
      <c r="H334" s="46" t="s">
        <v>8276</v>
      </c>
      <c r="I334" s="45" t="s">
        <v>8239</v>
      </c>
      <c r="J334" s="46" t="s">
        <v>8240</v>
      </c>
      <c r="K334" s="46" t="s">
        <v>8241</v>
      </c>
      <c r="L334" s="45" t="s">
        <v>7306</v>
      </c>
      <c r="M334" s="45" t="s">
        <v>7307</v>
      </c>
    </row>
    <row r="335" spans="1:13" ht="57.6">
      <c r="A335" s="42" t="s">
        <v>7119</v>
      </c>
      <c r="B335" s="43">
        <f t="shared" si="12"/>
        <v>12</v>
      </c>
      <c r="C335" s="43" t="str">
        <f t="shared" si="11"/>
        <v>35.212</v>
      </c>
      <c r="D335" s="44">
        <v>5</v>
      </c>
      <c r="E335" s="45" t="s">
        <v>8277</v>
      </c>
      <c r="F335" s="45" t="s">
        <v>8278</v>
      </c>
      <c r="G335" s="45" t="s">
        <v>1367</v>
      </c>
      <c r="H335" s="45" t="s">
        <v>8279</v>
      </c>
      <c r="I335" s="45" t="s">
        <v>8239</v>
      </c>
      <c r="J335" s="46" t="s">
        <v>8240</v>
      </c>
      <c r="K335" s="46" t="s">
        <v>8241</v>
      </c>
      <c r="L335" s="45" t="s">
        <v>7306</v>
      </c>
      <c r="M335" s="45" t="s">
        <v>7307</v>
      </c>
    </row>
    <row r="336" spans="1:13" ht="57.6">
      <c r="A336" s="42" t="s">
        <v>7119</v>
      </c>
      <c r="B336" s="43">
        <f t="shared" si="12"/>
        <v>13</v>
      </c>
      <c r="C336" s="43" t="str">
        <f t="shared" si="11"/>
        <v>35.213</v>
      </c>
      <c r="D336" s="44">
        <v>5</v>
      </c>
      <c r="E336" s="45" t="s">
        <v>7422</v>
      </c>
      <c r="F336" s="45" t="s">
        <v>7423</v>
      </c>
      <c r="G336" s="45" t="s">
        <v>8280</v>
      </c>
      <c r="H336" s="46" t="s">
        <v>8281</v>
      </c>
      <c r="I336" s="45" t="s">
        <v>8239</v>
      </c>
      <c r="J336" s="46" t="s">
        <v>8240</v>
      </c>
      <c r="K336" s="46" t="s">
        <v>8241</v>
      </c>
      <c r="L336" s="45" t="s">
        <v>7306</v>
      </c>
      <c r="M336" s="45" t="s">
        <v>7307</v>
      </c>
    </row>
    <row r="337" spans="1:13" ht="57.6">
      <c r="A337" s="42" t="s">
        <v>7119</v>
      </c>
      <c r="B337" s="43">
        <f t="shared" si="12"/>
        <v>14</v>
      </c>
      <c r="C337" s="43" t="str">
        <f t="shared" si="11"/>
        <v>35.214</v>
      </c>
      <c r="D337" s="44">
        <v>5</v>
      </c>
      <c r="E337" s="45" t="s">
        <v>7500</v>
      </c>
      <c r="F337" s="45" t="s">
        <v>7501</v>
      </c>
      <c r="G337" s="45" t="s">
        <v>8282</v>
      </c>
      <c r="H337" s="46" t="s">
        <v>8283</v>
      </c>
      <c r="I337" s="45" t="s">
        <v>8239</v>
      </c>
      <c r="J337" s="46" t="s">
        <v>8240</v>
      </c>
      <c r="K337" s="46" t="s">
        <v>8241</v>
      </c>
      <c r="L337" s="45" t="s">
        <v>7306</v>
      </c>
      <c r="M337" s="45" t="s">
        <v>7307</v>
      </c>
    </row>
    <row r="338" spans="1:13" ht="57.6">
      <c r="A338" s="42" t="s">
        <v>7119</v>
      </c>
      <c r="B338" s="43">
        <f t="shared" si="12"/>
        <v>15</v>
      </c>
      <c r="C338" s="43" t="str">
        <f t="shared" si="11"/>
        <v>35.215</v>
      </c>
      <c r="D338" s="44">
        <v>5</v>
      </c>
      <c r="E338" s="45" t="s">
        <v>8284</v>
      </c>
      <c r="F338" s="45" t="s">
        <v>8285</v>
      </c>
      <c r="G338" s="45" t="s">
        <v>1367</v>
      </c>
      <c r="H338" s="45" t="s">
        <v>8286</v>
      </c>
      <c r="I338" s="45" t="s">
        <v>8239</v>
      </c>
      <c r="J338" s="46" t="s">
        <v>8240</v>
      </c>
      <c r="K338" s="46" t="s">
        <v>8241</v>
      </c>
      <c r="L338" s="45" t="s">
        <v>7306</v>
      </c>
      <c r="M338" s="45" t="s">
        <v>7307</v>
      </c>
    </row>
    <row r="339" spans="1:13" ht="57.6">
      <c r="A339" s="42" t="s">
        <v>7119</v>
      </c>
      <c r="B339" s="43">
        <f t="shared" si="12"/>
        <v>16</v>
      </c>
      <c r="C339" s="43" t="str">
        <f t="shared" si="11"/>
        <v>35.216</v>
      </c>
      <c r="D339" s="44">
        <v>5</v>
      </c>
      <c r="E339" s="45" t="s">
        <v>7372</v>
      </c>
      <c r="F339" s="45" t="s">
        <v>7373</v>
      </c>
      <c r="G339" s="45" t="s">
        <v>8287</v>
      </c>
      <c r="H339" s="46" t="s">
        <v>8288</v>
      </c>
      <c r="I339" s="45" t="s">
        <v>8239</v>
      </c>
      <c r="J339" s="46" t="s">
        <v>8240</v>
      </c>
      <c r="K339" s="46" t="s">
        <v>8241</v>
      </c>
      <c r="L339" s="45" t="s">
        <v>7306</v>
      </c>
      <c r="M339" s="45" t="s">
        <v>7307</v>
      </c>
    </row>
    <row r="340" spans="1:13" ht="57.6">
      <c r="A340" s="42" t="s">
        <v>7119</v>
      </c>
      <c r="B340" s="43">
        <f t="shared" si="12"/>
        <v>17</v>
      </c>
      <c r="C340" s="43" t="str">
        <f t="shared" si="11"/>
        <v>35.217</v>
      </c>
      <c r="D340" s="44">
        <v>5</v>
      </c>
      <c r="E340" s="45" t="s">
        <v>7426</v>
      </c>
      <c r="F340" s="45" t="s">
        <v>7313</v>
      </c>
      <c r="G340" s="45" t="s">
        <v>8289</v>
      </c>
      <c r="H340" s="46" t="s">
        <v>8290</v>
      </c>
      <c r="I340" s="45" t="s">
        <v>8239</v>
      </c>
      <c r="J340" s="46" t="s">
        <v>8240</v>
      </c>
      <c r="K340" s="46" t="s">
        <v>8241</v>
      </c>
      <c r="L340" s="45" t="s">
        <v>7306</v>
      </c>
      <c r="M340" s="45" t="s">
        <v>7307</v>
      </c>
    </row>
    <row r="341" spans="1:13" ht="57.6">
      <c r="A341" s="42" t="s">
        <v>7119</v>
      </c>
      <c r="B341" s="43">
        <f t="shared" si="12"/>
        <v>18</v>
      </c>
      <c r="C341" s="43" t="str">
        <f t="shared" si="11"/>
        <v>35.218</v>
      </c>
      <c r="D341" s="44">
        <v>4</v>
      </c>
      <c r="E341" s="45" t="s">
        <v>8291</v>
      </c>
      <c r="F341" s="45" t="s">
        <v>8292</v>
      </c>
      <c r="G341" s="45" t="s">
        <v>8293</v>
      </c>
      <c r="H341" s="46" t="s">
        <v>8294</v>
      </c>
      <c r="I341" s="45" t="s">
        <v>8239</v>
      </c>
      <c r="J341" s="46" t="s">
        <v>8240</v>
      </c>
      <c r="K341" s="46" t="s">
        <v>8241</v>
      </c>
      <c r="L341" s="45" t="s">
        <v>7306</v>
      </c>
      <c r="M341" s="45" t="s">
        <v>7307</v>
      </c>
    </row>
    <row r="342" spans="1:13" ht="57.6">
      <c r="A342" s="42" t="s">
        <v>7119</v>
      </c>
      <c r="B342" s="43">
        <f t="shared" si="12"/>
        <v>19</v>
      </c>
      <c r="C342" s="43" t="str">
        <f t="shared" si="11"/>
        <v>35.219</v>
      </c>
      <c r="D342" s="44">
        <v>4</v>
      </c>
      <c r="E342" s="45" t="s">
        <v>8295</v>
      </c>
      <c r="F342" s="45" t="s">
        <v>8296</v>
      </c>
      <c r="G342" s="45" t="s">
        <v>8297</v>
      </c>
      <c r="H342" s="46" t="s">
        <v>8298</v>
      </c>
      <c r="I342" s="45" t="s">
        <v>8239</v>
      </c>
      <c r="J342" s="46" t="s">
        <v>8240</v>
      </c>
      <c r="K342" s="46" t="s">
        <v>8241</v>
      </c>
      <c r="L342" s="45" t="s">
        <v>7306</v>
      </c>
      <c r="M342" s="45" t="s">
        <v>7307</v>
      </c>
    </row>
    <row r="343" spans="1:13" ht="57.6">
      <c r="A343" s="42" t="s">
        <v>7119</v>
      </c>
      <c r="B343" s="43">
        <f t="shared" si="12"/>
        <v>20</v>
      </c>
      <c r="C343" s="43" t="str">
        <f t="shared" si="11"/>
        <v>35.220</v>
      </c>
      <c r="D343" s="44">
        <v>5</v>
      </c>
      <c r="E343" s="45" t="s">
        <v>8299</v>
      </c>
      <c r="F343" s="45" t="s">
        <v>8300</v>
      </c>
      <c r="G343" s="45" t="s">
        <v>8301</v>
      </c>
      <c r="H343" s="46" t="s">
        <v>8302</v>
      </c>
      <c r="I343" s="45" t="s">
        <v>8239</v>
      </c>
      <c r="J343" s="46" t="s">
        <v>8240</v>
      </c>
      <c r="K343" s="46" t="s">
        <v>8241</v>
      </c>
      <c r="L343" s="45" t="s">
        <v>7306</v>
      </c>
      <c r="M343" s="45" t="s">
        <v>7307</v>
      </c>
    </row>
    <row r="344" spans="1:13" ht="57.6">
      <c r="A344" s="42" t="s">
        <v>7119</v>
      </c>
      <c r="B344" s="43">
        <f t="shared" si="12"/>
        <v>21</v>
      </c>
      <c r="C344" s="43" t="str">
        <f t="shared" si="11"/>
        <v>35.221</v>
      </c>
      <c r="D344" s="44">
        <v>5</v>
      </c>
      <c r="E344" s="45" t="s">
        <v>8303</v>
      </c>
      <c r="F344" s="45" t="s">
        <v>8235</v>
      </c>
      <c r="G344" s="45" t="s">
        <v>8304</v>
      </c>
      <c r="H344" s="46" t="s">
        <v>8305</v>
      </c>
      <c r="I344" s="45" t="s">
        <v>8239</v>
      </c>
      <c r="J344" s="46" t="s">
        <v>8240</v>
      </c>
      <c r="K344" s="46" t="s">
        <v>8241</v>
      </c>
      <c r="L344" s="45" t="s">
        <v>7306</v>
      </c>
      <c r="M344" s="45" t="s">
        <v>7307</v>
      </c>
    </row>
    <row r="345" spans="1:13" ht="57.6">
      <c r="A345" s="42" t="s">
        <v>7119</v>
      </c>
      <c r="B345" s="43">
        <f t="shared" si="12"/>
        <v>22</v>
      </c>
      <c r="C345" s="43" t="str">
        <f t="shared" si="11"/>
        <v>35.222</v>
      </c>
      <c r="D345" s="44">
        <v>5</v>
      </c>
      <c r="E345" s="45" t="s">
        <v>8306</v>
      </c>
      <c r="F345" s="45" t="s">
        <v>8307</v>
      </c>
      <c r="G345" s="45" t="s">
        <v>1367</v>
      </c>
      <c r="H345" s="45" t="s">
        <v>8308</v>
      </c>
      <c r="I345" s="45" t="s">
        <v>8239</v>
      </c>
      <c r="J345" s="46" t="s">
        <v>8240</v>
      </c>
      <c r="K345" s="46" t="s">
        <v>8241</v>
      </c>
      <c r="L345" s="45" t="s">
        <v>7306</v>
      </c>
      <c r="M345" s="45" t="s">
        <v>7307</v>
      </c>
    </row>
    <row r="346" spans="1:13" ht="57.6">
      <c r="A346" s="42" t="s">
        <v>7119</v>
      </c>
      <c r="B346" s="43">
        <f t="shared" si="12"/>
        <v>23</v>
      </c>
      <c r="C346" s="43" t="str">
        <f t="shared" si="11"/>
        <v>35.223</v>
      </c>
      <c r="D346" s="44">
        <v>4</v>
      </c>
      <c r="E346" s="45" t="s">
        <v>8309</v>
      </c>
      <c r="F346" s="45" t="s">
        <v>8310</v>
      </c>
      <c r="G346" s="45" t="s">
        <v>8311</v>
      </c>
      <c r="H346" s="46" t="s">
        <v>8312</v>
      </c>
      <c r="I346" s="45" t="s">
        <v>8239</v>
      </c>
      <c r="J346" s="46" t="s">
        <v>8240</v>
      </c>
      <c r="K346" s="46" t="s">
        <v>8241</v>
      </c>
      <c r="L346" s="45" t="s">
        <v>7306</v>
      </c>
      <c r="M346" s="45" t="s">
        <v>7307</v>
      </c>
    </row>
    <row r="347" spans="1:13" ht="57.6">
      <c r="A347" s="42" t="s">
        <v>7119</v>
      </c>
      <c r="B347" s="43">
        <f t="shared" si="12"/>
        <v>24</v>
      </c>
      <c r="C347" s="43" t="str">
        <f t="shared" si="11"/>
        <v>35.224</v>
      </c>
      <c r="D347" s="44">
        <v>5</v>
      </c>
      <c r="E347" s="45" t="s">
        <v>8313</v>
      </c>
      <c r="F347" s="45" t="s">
        <v>8314</v>
      </c>
      <c r="G347" s="45" t="s">
        <v>8315</v>
      </c>
      <c r="H347" s="46" t="s">
        <v>8316</v>
      </c>
      <c r="I347" s="45" t="s">
        <v>8239</v>
      </c>
      <c r="J347" s="46" t="s">
        <v>8240</v>
      </c>
      <c r="K347" s="46" t="s">
        <v>8241</v>
      </c>
      <c r="L347" s="45" t="s">
        <v>7306</v>
      </c>
      <c r="M347" s="45" t="s">
        <v>7307</v>
      </c>
    </row>
    <row r="348" spans="1:13" ht="57.6">
      <c r="A348" s="42" t="s">
        <v>7119</v>
      </c>
      <c r="B348" s="43">
        <f t="shared" si="12"/>
        <v>25</v>
      </c>
      <c r="C348" s="43" t="str">
        <f t="shared" si="11"/>
        <v>35.225</v>
      </c>
      <c r="D348" s="44">
        <v>5</v>
      </c>
      <c r="E348" s="45" t="s">
        <v>8317</v>
      </c>
      <c r="F348" s="45" t="s">
        <v>8318</v>
      </c>
      <c r="G348" s="45" t="s">
        <v>8319</v>
      </c>
      <c r="H348" s="46" t="s">
        <v>8320</v>
      </c>
      <c r="I348" s="45" t="s">
        <v>8239</v>
      </c>
      <c r="J348" s="46" t="s">
        <v>8240</v>
      </c>
      <c r="K348" s="46" t="s">
        <v>8241</v>
      </c>
      <c r="L348" s="45" t="s">
        <v>7306</v>
      </c>
      <c r="M348" s="45" t="s">
        <v>7307</v>
      </c>
    </row>
    <row r="349" spans="1:13" ht="57.6">
      <c r="A349" s="42" t="s">
        <v>7119</v>
      </c>
      <c r="B349" s="43">
        <f t="shared" si="12"/>
        <v>26</v>
      </c>
      <c r="C349" s="43" t="str">
        <f t="shared" si="11"/>
        <v>35.226</v>
      </c>
      <c r="D349" s="44">
        <v>5</v>
      </c>
      <c r="E349" s="45" t="s">
        <v>8321</v>
      </c>
      <c r="F349" s="45" t="s">
        <v>8322</v>
      </c>
      <c r="G349" s="45" t="s">
        <v>1367</v>
      </c>
      <c r="H349" s="45" t="s">
        <v>8323</v>
      </c>
      <c r="I349" s="45" t="s">
        <v>8239</v>
      </c>
      <c r="J349" s="46" t="s">
        <v>8240</v>
      </c>
      <c r="K349" s="46" t="s">
        <v>8241</v>
      </c>
      <c r="L349" s="45" t="s">
        <v>7306</v>
      </c>
      <c r="M349" s="45" t="s">
        <v>7307</v>
      </c>
    </row>
    <row r="350" spans="1:13" ht="57.6">
      <c r="A350" s="42" t="s">
        <v>7119</v>
      </c>
      <c r="B350" s="43">
        <f t="shared" si="12"/>
        <v>27</v>
      </c>
      <c r="C350" s="43" t="str">
        <f t="shared" si="11"/>
        <v>35.227</v>
      </c>
      <c r="D350" s="44">
        <v>4</v>
      </c>
      <c r="E350" s="45" t="s">
        <v>8324</v>
      </c>
      <c r="F350" s="45" t="s">
        <v>8325</v>
      </c>
      <c r="G350" s="45" t="s">
        <v>8326</v>
      </c>
      <c r="H350" s="46" t="s">
        <v>8327</v>
      </c>
      <c r="I350" s="45" t="s">
        <v>8239</v>
      </c>
      <c r="J350" s="46" t="s">
        <v>8240</v>
      </c>
      <c r="K350" s="46" t="s">
        <v>8241</v>
      </c>
      <c r="L350" s="45" t="s">
        <v>7306</v>
      </c>
      <c r="M350" s="45" t="s">
        <v>7307</v>
      </c>
    </row>
    <row r="351" spans="1:13" ht="57.6">
      <c r="A351" s="42" t="s">
        <v>7119</v>
      </c>
      <c r="B351" s="43">
        <f t="shared" si="12"/>
        <v>28</v>
      </c>
      <c r="C351" s="43" t="str">
        <f t="shared" si="11"/>
        <v>35.228</v>
      </c>
      <c r="D351" s="44">
        <v>5</v>
      </c>
      <c r="E351" s="45" t="s">
        <v>8328</v>
      </c>
      <c r="F351" s="45" t="s">
        <v>8329</v>
      </c>
      <c r="G351" s="45" t="s">
        <v>1367</v>
      </c>
      <c r="H351" s="45" t="s">
        <v>8330</v>
      </c>
      <c r="I351" s="45" t="s">
        <v>8239</v>
      </c>
      <c r="J351" s="46" t="s">
        <v>8240</v>
      </c>
      <c r="K351" s="46" t="s">
        <v>8241</v>
      </c>
      <c r="L351" s="45" t="s">
        <v>7306</v>
      </c>
      <c r="M351" s="45" t="s">
        <v>7307</v>
      </c>
    </row>
    <row r="352" spans="1:13" ht="57.6">
      <c r="A352" s="42" t="s">
        <v>7119</v>
      </c>
      <c r="B352" s="43">
        <f t="shared" si="12"/>
        <v>29</v>
      </c>
      <c r="C352" s="43" t="str">
        <f t="shared" si="11"/>
        <v>35.229</v>
      </c>
      <c r="D352" s="44">
        <v>5</v>
      </c>
      <c r="E352" s="45" t="s">
        <v>7320</v>
      </c>
      <c r="F352" s="45" t="s">
        <v>7321</v>
      </c>
      <c r="G352" s="45" t="s">
        <v>8331</v>
      </c>
      <c r="H352" s="46" t="s">
        <v>8332</v>
      </c>
      <c r="I352" s="45" t="s">
        <v>8239</v>
      </c>
      <c r="J352" s="46" t="s">
        <v>8240</v>
      </c>
      <c r="K352" s="46" t="s">
        <v>8241</v>
      </c>
      <c r="L352" s="45" t="s">
        <v>7306</v>
      </c>
      <c r="M352" s="45" t="s">
        <v>7307</v>
      </c>
    </row>
    <row r="353" spans="1:13" ht="57.6">
      <c r="A353" s="42" t="s">
        <v>7119</v>
      </c>
      <c r="B353" s="43">
        <f t="shared" si="12"/>
        <v>30</v>
      </c>
      <c r="C353" s="43" t="str">
        <f t="shared" si="11"/>
        <v>35.230</v>
      </c>
      <c r="D353" s="44">
        <v>5</v>
      </c>
      <c r="E353" s="45" t="s">
        <v>8333</v>
      </c>
      <c r="F353" s="45" t="s">
        <v>8334</v>
      </c>
      <c r="G353" s="45" t="s">
        <v>1367</v>
      </c>
      <c r="H353" s="45" t="s">
        <v>8335</v>
      </c>
      <c r="I353" s="45" t="s">
        <v>8239</v>
      </c>
      <c r="J353" s="46" t="s">
        <v>8240</v>
      </c>
      <c r="K353" s="46" t="s">
        <v>8241</v>
      </c>
      <c r="L353" s="45" t="s">
        <v>7306</v>
      </c>
      <c r="M353" s="45" t="s">
        <v>7307</v>
      </c>
    </row>
    <row r="354" spans="1:13" ht="57.6">
      <c r="A354" s="42" t="s">
        <v>7119</v>
      </c>
      <c r="B354" s="43">
        <f t="shared" si="12"/>
        <v>31</v>
      </c>
      <c r="C354" s="43" t="str">
        <f t="shared" si="11"/>
        <v>35.231</v>
      </c>
      <c r="D354" s="44">
        <v>5</v>
      </c>
      <c r="E354" s="45" t="s">
        <v>7356</v>
      </c>
      <c r="F354" s="45" t="s">
        <v>7357</v>
      </c>
      <c r="G354" s="45" t="s">
        <v>8336</v>
      </c>
      <c r="H354" s="46" t="s">
        <v>8337</v>
      </c>
      <c r="I354" s="45" t="s">
        <v>8239</v>
      </c>
      <c r="J354" s="46" t="s">
        <v>8240</v>
      </c>
      <c r="K354" s="46" t="s">
        <v>8241</v>
      </c>
      <c r="L354" s="45" t="s">
        <v>7306</v>
      </c>
      <c r="M354" s="45" t="s">
        <v>7307</v>
      </c>
    </row>
    <row r="355" spans="1:13" ht="57.6">
      <c r="A355" s="42" t="s">
        <v>7119</v>
      </c>
      <c r="B355" s="43">
        <f t="shared" si="12"/>
        <v>32</v>
      </c>
      <c r="C355" s="43" t="str">
        <f t="shared" si="11"/>
        <v>35.232</v>
      </c>
      <c r="D355" s="44">
        <v>5</v>
      </c>
      <c r="E355" s="45" t="s">
        <v>7316</v>
      </c>
      <c r="F355" s="45" t="s">
        <v>7317</v>
      </c>
      <c r="G355" s="45" t="s">
        <v>8338</v>
      </c>
      <c r="H355" s="46" t="s">
        <v>8339</v>
      </c>
      <c r="I355" s="45" t="s">
        <v>8239</v>
      </c>
      <c r="J355" s="46" t="s">
        <v>8240</v>
      </c>
      <c r="K355" s="46" t="s">
        <v>8241</v>
      </c>
      <c r="L355" s="45" t="s">
        <v>7306</v>
      </c>
      <c r="M355" s="45" t="s">
        <v>7307</v>
      </c>
    </row>
    <row r="356" spans="1:13" ht="57.6">
      <c r="A356" s="42" t="s">
        <v>7119</v>
      </c>
      <c r="B356" s="43">
        <f t="shared" si="12"/>
        <v>33</v>
      </c>
      <c r="C356" s="43" t="str">
        <f t="shared" si="11"/>
        <v>35.233</v>
      </c>
      <c r="D356" s="44">
        <v>4</v>
      </c>
      <c r="E356" s="45" t="s">
        <v>8340</v>
      </c>
      <c r="F356" s="45" t="s">
        <v>8341</v>
      </c>
      <c r="G356" s="45" t="s">
        <v>8342</v>
      </c>
      <c r="H356" s="46" t="s">
        <v>8343</v>
      </c>
      <c r="I356" s="45" t="s">
        <v>8239</v>
      </c>
      <c r="J356" s="46" t="s">
        <v>8240</v>
      </c>
      <c r="K356" s="46" t="s">
        <v>8241</v>
      </c>
      <c r="L356" s="45" t="s">
        <v>7306</v>
      </c>
      <c r="M356" s="45" t="s">
        <v>7307</v>
      </c>
    </row>
    <row r="357" spans="1:13" ht="57.6">
      <c r="A357" s="42" t="s">
        <v>7119</v>
      </c>
      <c r="B357" s="43">
        <f t="shared" si="12"/>
        <v>34</v>
      </c>
      <c r="C357" s="43" t="str">
        <f t="shared" si="11"/>
        <v>35.234</v>
      </c>
      <c r="D357" s="44">
        <v>5</v>
      </c>
      <c r="E357" s="45" t="s">
        <v>8344</v>
      </c>
      <c r="F357" s="45" t="s">
        <v>8345</v>
      </c>
      <c r="G357" s="45" t="s">
        <v>8346</v>
      </c>
      <c r="H357" s="46" t="s">
        <v>8347</v>
      </c>
      <c r="I357" s="45" t="s">
        <v>8239</v>
      </c>
      <c r="J357" s="46" t="s">
        <v>8240</v>
      </c>
      <c r="K357" s="46" t="s">
        <v>8241</v>
      </c>
      <c r="L357" s="45" t="s">
        <v>7306</v>
      </c>
      <c r="M357" s="45" t="s">
        <v>7307</v>
      </c>
    </row>
    <row r="358" spans="1:13" ht="57.6">
      <c r="A358" s="42" t="s">
        <v>7119</v>
      </c>
      <c r="B358" s="43">
        <f t="shared" si="12"/>
        <v>35</v>
      </c>
      <c r="C358" s="43" t="str">
        <f t="shared" si="11"/>
        <v>35.235</v>
      </c>
      <c r="D358" s="44">
        <v>5</v>
      </c>
      <c r="E358" s="45" t="s">
        <v>8348</v>
      </c>
      <c r="F358" s="45" t="s">
        <v>8349</v>
      </c>
      <c r="G358" s="45" t="s">
        <v>8350</v>
      </c>
      <c r="H358" s="46" t="s">
        <v>8351</v>
      </c>
      <c r="I358" s="45" t="s">
        <v>8239</v>
      </c>
      <c r="J358" s="46" t="s">
        <v>8240</v>
      </c>
      <c r="K358" s="46" t="s">
        <v>8241</v>
      </c>
      <c r="L358" s="45" t="s">
        <v>7306</v>
      </c>
      <c r="M358" s="45" t="s">
        <v>7307</v>
      </c>
    </row>
    <row r="359" spans="1:13" ht="57.6">
      <c r="A359" s="42" t="s">
        <v>7119</v>
      </c>
      <c r="B359" s="43">
        <f t="shared" si="12"/>
        <v>36</v>
      </c>
      <c r="C359" s="43" t="str">
        <f t="shared" si="11"/>
        <v>35.236</v>
      </c>
      <c r="D359" s="44">
        <v>5</v>
      </c>
      <c r="E359" s="45" t="s">
        <v>8352</v>
      </c>
      <c r="F359" s="45" t="s">
        <v>8353</v>
      </c>
      <c r="G359" s="45" t="s">
        <v>1367</v>
      </c>
      <c r="H359" s="45" t="s">
        <v>8354</v>
      </c>
      <c r="I359" s="45" t="s">
        <v>8239</v>
      </c>
      <c r="J359" s="46" t="s">
        <v>8240</v>
      </c>
      <c r="K359" s="46" t="s">
        <v>8241</v>
      </c>
      <c r="L359" s="45" t="s">
        <v>7306</v>
      </c>
      <c r="M359" s="45" t="s">
        <v>7307</v>
      </c>
    </row>
    <row r="360" spans="1:13" ht="57.6">
      <c r="A360" s="42" t="s">
        <v>7119</v>
      </c>
      <c r="B360" s="43">
        <f t="shared" si="12"/>
        <v>37</v>
      </c>
      <c r="C360" s="43" t="str">
        <f t="shared" si="11"/>
        <v>35.237</v>
      </c>
      <c r="D360" s="44">
        <v>4</v>
      </c>
      <c r="E360" s="45" t="s">
        <v>8355</v>
      </c>
      <c r="F360" s="45" t="s">
        <v>8356</v>
      </c>
      <c r="G360" s="45" t="s">
        <v>8357</v>
      </c>
      <c r="H360" s="46" t="s">
        <v>8358</v>
      </c>
      <c r="I360" s="45" t="s">
        <v>8239</v>
      </c>
      <c r="J360" s="46" t="s">
        <v>8240</v>
      </c>
      <c r="K360" s="46" t="s">
        <v>8241</v>
      </c>
      <c r="L360" s="45" t="s">
        <v>7306</v>
      </c>
      <c r="M360" s="45" t="s">
        <v>7307</v>
      </c>
    </row>
    <row r="361" spans="1:13" ht="57.6">
      <c r="A361" s="42" t="s">
        <v>7119</v>
      </c>
      <c r="B361" s="43">
        <f t="shared" si="12"/>
        <v>38</v>
      </c>
      <c r="C361" s="43" t="str">
        <f t="shared" si="11"/>
        <v>35.238</v>
      </c>
      <c r="D361" s="44">
        <v>5</v>
      </c>
      <c r="E361" s="45" t="s">
        <v>8359</v>
      </c>
      <c r="F361" s="45" t="s">
        <v>8360</v>
      </c>
      <c r="G361" s="45" t="s">
        <v>8361</v>
      </c>
      <c r="H361" s="46" t="s">
        <v>8362</v>
      </c>
      <c r="I361" s="45" t="s">
        <v>8239</v>
      </c>
      <c r="J361" s="46" t="s">
        <v>8240</v>
      </c>
      <c r="K361" s="46" t="s">
        <v>8241</v>
      </c>
      <c r="L361" s="45" t="s">
        <v>7306</v>
      </c>
      <c r="M361" s="45" t="s">
        <v>7307</v>
      </c>
    </row>
    <row r="362" spans="1:13" ht="57.6">
      <c r="A362" s="42" t="s">
        <v>7119</v>
      </c>
      <c r="B362" s="43">
        <f t="shared" si="12"/>
        <v>39</v>
      </c>
      <c r="C362" s="43" t="str">
        <f t="shared" si="11"/>
        <v>35.239</v>
      </c>
      <c r="D362" s="44">
        <v>5</v>
      </c>
      <c r="E362" s="45" t="s">
        <v>8363</v>
      </c>
      <c r="F362" s="45" t="s">
        <v>8364</v>
      </c>
      <c r="G362" s="45" t="s">
        <v>1367</v>
      </c>
      <c r="H362" s="45" t="s">
        <v>8365</v>
      </c>
      <c r="I362" s="45" t="s">
        <v>8239</v>
      </c>
      <c r="J362" s="46" t="s">
        <v>8240</v>
      </c>
      <c r="K362" s="46" t="s">
        <v>8241</v>
      </c>
      <c r="L362" s="45" t="s">
        <v>7306</v>
      </c>
      <c r="M362" s="45" t="s">
        <v>7307</v>
      </c>
    </row>
    <row r="363" spans="1:13" ht="57.6">
      <c r="A363" s="42" t="s">
        <v>7119</v>
      </c>
      <c r="B363" s="43">
        <f t="shared" si="12"/>
        <v>40</v>
      </c>
      <c r="C363" s="43" t="str">
        <f t="shared" si="11"/>
        <v>35.240</v>
      </c>
      <c r="D363" s="44">
        <v>4</v>
      </c>
      <c r="E363" s="45" t="s">
        <v>8366</v>
      </c>
      <c r="F363" s="45" t="s">
        <v>8367</v>
      </c>
      <c r="G363" s="45" t="s">
        <v>8368</v>
      </c>
      <c r="H363" s="46" t="s">
        <v>8369</v>
      </c>
      <c r="I363" s="45" t="s">
        <v>8239</v>
      </c>
      <c r="J363" s="46" t="s">
        <v>8240</v>
      </c>
      <c r="K363" s="46" t="s">
        <v>8241</v>
      </c>
      <c r="L363" s="45" t="s">
        <v>7306</v>
      </c>
      <c r="M363" s="45" t="s">
        <v>7307</v>
      </c>
    </row>
    <row r="364" spans="1:13" ht="57.6">
      <c r="A364" s="42" t="s">
        <v>7119</v>
      </c>
      <c r="B364" s="43">
        <f t="shared" si="12"/>
        <v>41</v>
      </c>
      <c r="C364" s="43" t="str">
        <f t="shared" si="11"/>
        <v>35.241</v>
      </c>
      <c r="D364" s="44">
        <v>4</v>
      </c>
      <c r="E364" s="45" t="s">
        <v>8370</v>
      </c>
      <c r="F364" s="45" t="s">
        <v>8371</v>
      </c>
      <c r="G364" s="45" t="s">
        <v>8372</v>
      </c>
      <c r="H364" s="46" t="s">
        <v>8373</v>
      </c>
      <c r="I364" s="45" t="s">
        <v>8239</v>
      </c>
      <c r="J364" s="46" t="s">
        <v>8240</v>
      </c>
      <c r="K364" s="46" t="s">
        <v>8241</v>
      </c>
      <c r="L364" s="45" t="s">
        <v>7306</v>
      </c>
      <c r="M364" s="45" t="s">
        <v>7307</v>
      </c>
    </row>
    <row r="365" spans="1:13" ht="57.6">
      <c r="A365" s="42" t="s">
        <v>7119</v>
      </c>
      <c r="B365" s="43">
        <f t="shared" si="12"/>
        <v>42</v>
      </c>
      <c r="C365" s="43" t="str">
        <f t="shared" si="11"/>
        <v>35.242</v>
      </c>
      <c r="D365" s="44">
        <v>4</v>
      </c>
      <c r="E365" s="45" t="s">
        <v>8374</v>
      </c>
      <c r="F365" s="45" t="s">
        <v>8375</v>
      </c>
      <c r="G365" s="45" t="s">
        <v>8376</v>
      </c>
      <c r="H365" s="46" t="s">
        <v>8377</v>
      </c>
      <c r="I365" s="45" t="s">
        <v>8239</v>
      </c>
      <c r="J365" s="46" t="s">
        <v>8240</v>
      </c>
      <c r="K365" s="46" t="s">
        <v>8241</v>
      </c>
      <c r="L365" s="45" t="s">
        <v>7306</v>
      </c>
      <c r="M365" s="45" t="s">
        <v>7307</v>
      </c>
    </row>
    <row r="366" spans="1:13" ht="57.6">
      <c r="A366" s="42" t="s">
        <v>7119</v>
      </c>
      <c r="B366" s="43">
        <f t="shared" si="12"/>
        <v>43</v>
      </c>
      <c r="C366" s="43" t="str">
        <f t="shared" si="11"/>
        <v>35.243</v>
      </c>
      <c r="D366" s="44">
        <v>5</v>
      </c>
      <c r="E366" s="45" t="s">
        <v>8378</v>
      </c>
      <c r="F366" s="45" t="s">
        <v>8379</v>
      </c>
      <c r="G366" s="45" t="s">
        <v>1367</v>
      </c>
      <c r="H366" s="45" t="s">
        <v>8380</v>
      </c>
      <c r="I366" s="45" t="s">
        <v>8239</v>
      </c>
      <c r="J366" s="46" t="s">
        <v>8240</v>
      </c>
      <c r="K366" s="46" t="s">
        <v>8241</v>
      </c>
      <c r="L366" s="45" t="s">
        <v>7306</v>
      </c>
      <c r="M366" s="45" t="s">
        <v>7307</v>
      </c>
    </row>
    <row r="367" spans="1:13" ht="57.6">
      <c r="A367" s="42" t="s">
        <v>7119</v>
      </c>
      <c r="B367" s="43">
        <f t="shared" si="12"/>
        <v>44</v>
      </c>
      <c r="C367" s="43" t="str">
        <f t="shared" si="11"/>
        <v>35.244</v>
      </c>
      <c r="D367" s="44">
        <v>5</v>
      </c>
      <c r="E367" s="45" t="s">
        <v>8381</v>
      </c>
      <c r="F367" s="45" t="s">
        <v>8382</v>
      </c>
      <c r="G367" s="45" t="s">
        <v>8383</v>
      </c>
      <c r="H367" s="46" t="s">
        <v>8384</v>
      </c>
      <c r="I367" s="45" t="s">
        <v>8239</v>
      </c>
      <c r="J367" s="46" t="s">
        <v>8240</v>
      </c>
      <c r="K367" s="46" t="s">
        <v>8241</v>
      </c>
      <c r="L367" s="45" t="s">
        <v>7306</v>
      </c>
      <c r="M367" s="45" t="s">
        <v>7307</v>
      </c>
    </row>
    <row r="368" spans="1:13" ht="57.6">
      <c r="A368" s="42" t="s">
        <v>7119</v>
      </c>
      <c r="B368" s="43">
        <f t="shared" si="12"/>
        <v>45</v>
      </c>
      <c r="C368" s="43" t="str">
        <f t="shared" si="11"/>
        <v>35.245</v>
      </c>
      <c r="D368" s="44">
        <v>5</v>
      </c>
      <c r="E368" s="45" t="s">
        <v>7324</v>
      </c>
      <c r="F368" s="45" t="s">
        <v>7325</v>
      </c>
      <c r="G368" s="45" t="s">
        <v>8385</v>
      </c>
      <c r="H368" s="46" t="s">
        <v>8386</v>
      </c>
      <c r="I368" s="45" t="s">
        <v>8239</v>
      </c>
      <c r="J368" s="46" t="s">
        <v>8240</v>
      </c>
      <c r="K368" s="46" t="s">
        <v>8241</v>
      </c>
      <c r="L368" s="45" t="s">
        <v>7306</v>
      </c>
      <c r="M368" s="45" t="s">
        <v>7307</v>
      </c>
    </row>
    <row r="369" spans="1:13" ht="57.6">
      <c r="A369" s="42" t="s">
        <v>7119</v>
      </c>
      <c r="B369" s="43">
        <f t="shared" si="12"/>
        <v>46</v>
      </c>
      <c r="C369" s="43" t="str">
        <f t="shared" si="11"/>
        <v>35.246</v>
      </c>
      <c r="D369" s="44">
        <v>5</v>
      </c>
      <c r="E369" s="45" t="s">
        <v>8387</v>
      </c>
      <c r="F369" s="45" t="s">
        <v>8388</v>
      </c>
      <c r="G369" s="45" t="s">
        <v>1367</v>
      </c>
      <c r="H369" s="45" t="s">
        <v>8389</v>
      </c>
      <c r="I369" s="45" t="s">
        <v>8239</v>
      </c>
      <c r="J369" s="46" t="s">
        <v>8240</v>
      </c>
      <c r="K369" s="46" t="s">
        <v>8241</v>
      </c>
      <c r="L369" s="45" t="s">
        <v>7306</v>
      </c>
      <c r="M369" s="45" t="s">
        <v>7307</v>
      </c>
    </row>
    <row r="370" spans="1:13" ht="57.6">
      <c r="A370" s="42" t="s">
        <v>7119</v>
      </c>
      <c r="B370" s="43">
        <f t="shared" si="12"/>
        <v>47</v>
      </c>
      <c r="C370" s="43" t="str">
        <f t="shared" si="11"/>
        <v>35.247</v>
      </c>
      <c r="D370" s="44">
        <v>5</v>
      </c>
      <c r="E370" s="45" t="s">
        <v>7360</v>
      </c>
      <c r="F370" s="45" t="s">
        <v>7361</v>
      </c>
      <c r="G370" s="45" t="s">
        <v>8390</v>
      </c>
      <c r="H370" s="46" t="s">
        <v>8391</v>
      </c>
      <c r="I370" s="45" t="s">
        <v>8239</v>
      </c>
      <c r="J370" s="46" t="s">
        <v>8240</v>
      </c>
      <c r="K370" s="46" t="s">
        <v>8241</v>
      </c>
      <c r="L370" s="45" t="s">
        <v>7306</v>
      </c>
      <c r="M370" s="45" t="s">
        <v>7307</v>
      </c>
    </row>
    <row r="371" spans="1:13" ht="57.6">
      <c r="A371" s="42" t="s">
        <v>7119</v>
      </c>
      <c r="B371" s="43">
        <f t="shared" si="12"/>
        <v>48</v>
      </c>
      <c r="C371" s="43" t="str">
        <f t="shared" si="11"/>
        <v>35.248</v>
      </c>
      <c r="D371" s="44">
        <v>4</v>
      </c>
      <c r="E371" s="45" t="s">
        <v>8392</v>
      </c>
      <c r="F371" s="45" t="s">
        <v>8393</v>
      </c>
      <c r="G371" s="45" t="s">
        <v>8394</v>
      </c>
      <c r="H371" s="46" t="s">
        <v>8395</v>
      </c>
      <c r="I371" s="45" t="s">
        <v>8239</v>
      </c>
      <c r="J371" s="46" t="s">
        <v>8240</v>
      </c>
      <c r="K371" s="46" t="s">
        <v>8241</v>
      </c>
      <c r="L371" s="45" t="s">
        <v>7306</v>
      </c>
      <c r="M371" s="45" t="s">
        <v>7307</v>
      </c>
    </row>
    <row r="372" spans="1:13" ht="57.6">
      <c r="A372" s="42" t="s">
        <v>7119</v>
      </c>
      <c r="B372" s="43">
        <f t="shared" si="12"/>
        <v>49</v>
      </c>
      <c r="C372" s="43" t="str">
        <f t="shared" si="11"/>
        <v>35.249</v>
      </c>
      <c r="D372" s="44">
        <v>4</v>
      </c>
      <c r="E372" s="45" t="s">
        <v>8396</v>
      </c>
      <c r="F372" s="45" t="s">
        <v>8397</v>
      </c>
      <c r="G372" s="45" t="s">
        <v>8398</v>
      </c>
      <c r="H372" s="46" t="s">
        <v>8399</v>
      </c>
      <c r="I372" s="45" t="s">
        <v>8239</v>
      </c>
      <c r="J372" s="46" t="s">
        <v>8240</v>
      </c>
      <c r="K372" s="46" t="s">
        <v>8241</v>
      </c>
      <c r="L372" s="45" t="s">
        <v>7306</v>
      </c>
      <c r="M372" s="45" t="s">
        <v>7307</v>
      </c>
    </row>
    <row r="373" spans="1:13" ht="57.6">
      <c r="A373" s="42" t="s">
        <v>7119</v>
      </c>
      <c r="B373" s="43">
        <f t="shared" si="12"/>
        <v>50</v>
      </c>
      <c r="C373" s="43" t="str">
        <f t="shared" si="11"/>
        <v>35.250</v>
      </c>
      <c r="D373" s="44">
        <v>5</v>
      </c>
      <c r="E373" s="45" t="s">
        <v>8400</v>
      </c>
      <c r="F373" s="45" t="s">
        <v>8401</v>
      </c>
      <c r="G373" s="45" t="s">
        <v>8402</v>
      </c>
      <c r="H373" s="46" t="s">
        <v>8403</v>
      </c>
      <c r="I373" s="45" t="s">
        <v>8239</v>
      </c>
      <c r="J373" s="46" t="s">
        <v>8240</v>
      </c>
      <c r="K373" s="46" t="s">
        <v>8241</v>
      </c>
      <c r="L373" s="45" t="s">
        <v>7306</v>
      </c>
      <c r="M373" s="45" t="s">
        <v>7307</v>
      </c>
    </row>
    <row r="374" spans="1:13" ht="57.6">
      <c r="A374" s="42" t="s">
        <v>7119</v>
      </c>
      <c r="B374" s="43">
        <f t="shared" si="12"/>
        <v>51</v>
      </c>
      <c r="C374" s="43" t="str">
        <f t="shared" si="11"/>
        <v>35.251</v>
      </c>
      <c r="D374" s="44">
        <v>5</v>
      </c>
      <c r="E374" s="45" t="s">
        <v>8404</v>
      </c>
      <c r="F374" s="45" t="s">
        <v>8405</v>
      </c>
      <c r="G374" s="45" t="s">
        <v>1367</v>
      </c>
      <c r="H374" s="45" t="s">
        <v>8406</v>
      </c>
      <c r="I374" s="45" t="s">
        <v>8239</v>
      </c>
      <c r="J374" s="46" t="s">
        <v>8240</v>
      </c>
      <c r="K374" s="46" t="s">
        <v>8241</v>
      </c>
      <c r="L374" s="45" t="s">
        <v>7306</v>
      </c>
      <c r="M374" s="45" t="s">
        <v>7307</v>
      </c>
    </row>
    <row r="375" spans="1:13" ht="57.6">
      <c r="A375" s="42" t="s">
        <v>7119</v>
      </c>
      <c r="B375" s="43">
        <f t="shared" si="12"/>
        <v>52</v>
      </c>
      <c r="C375" s="43" t="str">
        <f t="shared" si="11"/>
        <v>35.252</v>
      </c>
      <c r="D375" s="44">
        <v>5</v>
      </c>
      <c r="E375" s="45" t="s">
        <v>8407</v>
      </c>
      <c r="F375" s="45" t="s">
        <v>8408</v>
      </c>
      <c r="G375" s="45" t="s">
        <v>8409</v>
      </c>
      <c r="H375" s="46" t="s">
        <v>8410</v>
      </c>
      <c r="I375" s="45" t="s">
        <v>8239</v>
      </c>
      <c r="J375" s="46" t="s">
        <v>8240</v>
      </c>
      <c r="K375" s="46" t="s">
        <v>8241</v>
      </c>
      <c r="L375" s="45" t="s">
        <v>7306</v>
      </c>
      <c r="M375" s="45" t="s">
        <v>7307</v>
      </c>
    </row>
    <row r="376" spans="1:13" ht="57.6">
      <c r="A376" s="42" t="s">
        <v>7119</v>
      </c>
      <c r="B376" s="43">
        <f t="shared" si="12"/>
        <v>53</v>
      </c>
      <c r="C376" s="43" t="str">
        <f t="shared" si="11"/>
        <v>35.253</v>
      </c>
      <c r="D376" s="44">
        <v>4</v>
      </c>
      <c r="E376" s="45" t="s">
        <v>8411</v>
      </c>
      <c r="F376" s="45" t="s">
        <v>8412</v>
      </c>
      <c r="G376" s="45" t="s">
        <v>8413</v>
      </c>
      <c r="H376" s="46" t="s">
        <v>8414</v>
      </c>
      <c r="I376" s="45" t="s">
        <v>8239</v>
      </c>
      <c r="J376" s="46" t="s">
        <v>8240</v>
      </c>
      <c r="K376" s="46" t="s">
        <v>8241</v>
      </c>
      <c r="L376" s="45" t="s">
        <v>7306</v>
      </c>
      <c r="M376" s="45" t="s">
        <v>7307</v>
      </c>
    </row>
    <row r="377" spans="1:13" ht="57.6">
      <c r="A377" s="42" t="s">
        <v>7119</v>
      </c>
      <c r="B377" s="43">
        <f t="shared" si="12"/>
        <v>54</v>
      </c>
      <c r="C377" s="43" t="str">
        <f t="shared" si="11"/>
        <v>35.254</v>
      </c>
      <c r="D377" s="44">
        <v>5</v>
      </c>
      <c r="E377" s="45" t="s">
        <v>8415</v>
      </c>
      <c r="F377" s="45" t="s">
        <v>8416</v>
      </c>
      <c r="G377" s="45" t="s">
        <v>8417</v>
      </c>
      <c r="H377" s="46" t="s">
        <v>8418</v>
      </c>
      <c r="I377" s="45" t="s">
        <v>8239</v>
      </c>
      <c r="J377" s="46" t="s">
        <v>8240</v>
      </c>
      <c r="K377" s="46" t="s">
        <v>8241</v>
      </c>
      <c r="L377" s="45" t="s">
        <v>7306</v>
      </c>
      <c r="M377" s="45" t="s">
        <v>7307</v>
      </c>
    </row>
    <row r="378" spans="1:13" ht="57.6">
      <c r="A378" s="42" t="s">
        <v>7119</v>
      </c>
      <c r="B378" s="43">
        <f t="shared" si="12"/>
        <v>55</v>
      </c>
      <c r="C378" s="43" t="str">
        <f t="shared" si="11"/>
        <v>35.255</v>
      </c>
      <c r="D378" s="44">
        <v>5</v>
      </c>
      <c r="E378" s="45" t="s">
        <v>7394</v>
      </c>
      <c r="F378" s="45" t="s">
        <v>7395</v>
      </c>
      <c r="G378" s="45" t="s">
        <v>8419</v>
      </c>
      <c r="H378" s="46" t="s">
        <v>8420</v>
      </c>
      <c r="I378" s="45" t="s">
        <v>8239</v>
      </c>
      <c r="J378" s="46" t="s">
        <v>8240</v>
      </c>
      <c r="K378" s="46" t="s">
        <v>8241</v>
      </c>
      <c r="L378" s="45" t="s">
        <v>7306</v>
      </c>
      <c r="M378" s="45" t="s">
        <v>7307</v>
      </c>
    </row>
    <row r="379" spans="1:13" ht="57.6">
      <c r="A379" s="42" t="s">
        <v>7119</v>
      </c>
      <c r="B379" s="43">
        <f t="shared" si="12"/>
        <v>56</v>
      </c>
      <c r="C379" s="43" t="str">
        <f t="shared" si="11"/>
        <v>35.256</v>
      </c>
      <c r="D379" s="44">
        <v>5</v>
      </c>
      <c r="E379" s="45" t="s">
        <v>8421</v>
      </c>
      <c r="F379" s="45" t="s">
        <v>8422</v>
      </c>
      <c r="G379" s="45" t="s">
        <v>8423</v>
      </c>
      <c r="H379" s="46" t="s">
        <v>8424</v>
      </c>
      <c r="I379" s="45" t="s">
        <v>8239</v>
      </c>
      <c r="J379" s="46" t="s">
        <v>8240</v>
      </c>
      <c r="K379" s="46" t="s">
        <v>8241</v>
      </c>
      <c r="L379" s="45" t="s">
        <v>7306</v>
      </c>
      <c r="M379" s="45" t="s">
        <v>7307</v>
      </c>
    </row>
    <row r="380" spans="1:13" ht="57.6">
      <c r="A380" s="42" t="s">
        <v>7119</v>
      </c>
      <c r="B380" s="43">
        <f t="shared" si="12"/>
        <v>57</v>
      </c>
      <c r="C380" s="43" t="str">
        <f t="shared" si="11"/>
        <v>35.257</v>
      </c>
      <c r="D380" s="44">
        <v>5</v>
      </c>
      <c r="E380" s="45" t="s">
        <v>8425</v>
      </c>
      <c r="F380" s="45" t="s">
        <v>8426</v>
      </c>
      <c r="G380" s="45" t="s">
        <v>8427</v>
      </c>
      <c r="H380" s="46" t="s">
        <v>8428</v>
      </c>
      <c r="I380" s="45" t="s">
        <v>8239</v>
      </c>
      <c r="J380" s="46" t="s">
        <v>8240</v>
      </c>
      <c r="K380" s="46" t="s">
        <v>8241</v>
      </c>
      <c r="L380" s="45" t="s">
        <v>7306</v>
      </c>
      <c r="M380" s="45" t="s">
        <v>7307</v>
      </c>
    </row>
    <row r="381" spans="1:13" ht="57.6">
      <c r="A381" s="42" t="s">
        <v>7119</v>
      </c>
      <c r="B381" s="43">
        <f t="shared" si="12"/>
        <v>58</v>
      </c>
      <c r="C381" s="43" t="str">
        <f t="shared" si="11"/>
        <v>35.258</v>
      </c>
      <c r="D381" s="44">
        <v>5</v>
      </c>
      <c r="E381" s="45" t="s">
        <v>8429</v>
      </c>
      <c r="F381" s="45" t="s">
        <v>8430</v>
      </c>
      <c r="G381" s="45" t="s">
        <v>1367</v>
      </c>
      <c r="H381" s="45" t="s">
        <v>8431</v>
      </c>
      <c r="I381" s="45" t="s">
        <v>8239</v>
      </c>
      <c r="J381" s="46" t="s">
        <v>8240</v>
      </c>
      <c r="K381" s="46" t="s">
        <v>8241</v>
      </c>
      <c r="L381" s="45" t="s">
        <v>7306</v>
      </c>
      <c r="M381" s="45" t="s">
        <v>7307</v>
      </c>
    </row>
    <row r="382" spans="1:13" ht="57.6">
      <c r="A382" s="42" t="s">
        <v>7119</v>
      </c>
      <c r="B382" s="43">
        <f t="shared" si="12"/>
        <v>59</v>
      </c>
      <c r="C382" s="43" t="str">
        <f t="shared" si="11"/>
        <v>35.259</v>
      </c>
      <c r="D382" s="44">
        <v>5</v>
      </c>
      <c r="E382" s="45" t="s">
        <v>8432</v>
      </c>
      <c r="F382" s="45" t="s">
        <v>8433</v>
      </c>
      <c r="G382" s="45" t="s">
        <v>1367</v>
      </c>
      <c r="H382" s="45" t="s">
        <v>8434</v>
      </c>
      <c r="I382" s="45" t="s">
        <v>8239</v>
      </c>
      <c r="J382" s="46" t="s">
        <v>8240</v>
      </c>
      <c r="K382" s="46" t="s">
        <v>8241</v>
      </c>
      <c r="L382" s="45" t="s">
        <v>7306</v>
      </c>
      <c r="M382" s="45" t="s">
        <v>7307</v>
      </c>
    </row>
    <row r="383" spans="1:13" ht="57.6">
      <c r="A383" s="42" t="s">
        <v>7119</v>
      </c>
      <c r="B383" s="43">
        <f t="shared" si="12"/>
        <v>60</v>
      </c>
      <c r="C383" s="43" t="str">
        <f t="shared" si="11"/>
        <v>35.260</v>
      </c>
      <c r="D383" s="44">
        <v>5</v>
      </c>
      <c r="E383" s="45" t="s">
        <v>8435</v>
      </c>
      <c r="F383" s="45" t="s">
        <v>8436</v>
      </c>
      <c r="G383" s="45" t="s">
        <v>8437</v>
      </c>
      <c r="H383" s="45" t="s">
        <v>8438</v>
      </c>
      <c r="I383" s="45" t="s">
        <v>8239</v>
      </c>
      <c r="J383" s="46" t="s">
        <v>8240</v>
      </c>
      <c r="K383" s="46" t="s">
        <v>8241</v>
      </c>
      <c r="L383" s="45" t="s">
        <v>7306</v>
      </c>
      <c r="M383" s="45" t="s">
        <v>7307</v>
      </c>
    </row>
    <row r="384" spans="1:13" ht="57.6">
      <c r="A384" s="42" t="s">
        <v>7119</v>
      </c>
      <c r="B384" s="43">
        <f t="shared" si="12"/>
        <v>61</v>
      </c>
      <c r="C384" s="43" t="str">
        <f t="shared" si="11"/>
        <v>35.261</v>
      </c>
      <c r="D384" s="44">
        <v>4</v>
      </c>
      <c r="E384" s="45" t="s">
        <v>8439</v>
      </c>
      <c r="F384" s="45" t="s">
        <v>8440</v>
      </c>
      <c r="G384" s="45" t="s">
        <v>8160</v>
      </c>
      <c r="H384" s="46" t="s">
        <v>8441</v>
      </c>
      <c r="I384" s="45" t="s">
        <v>8239</v>
      </c>
      <c r="J384" s="46" t="s">
        <v>8240</v>
      </c>
      <c r="K384" s="46" t="s">
        <v>8241</v>
      </c>
      <c r="L384" s="45" t="s">
        <v>7306</v>
      </c>
      <c r="M384" s="45" t="s">
        <v>7307</v>
      </c>
    </row>
    <row r="385" spans="1:13" ht="57.6">
      <c r="A385" s="42" t="s">
        <v>7119</v>
      </c>
      <c r="B385" s="43">
        <f t="shared" si="12"/>
        <v>62</v>
      </c>
      <c r="C385" s="43" t="str">
        <f t="shared" si="11"/>
        <v>35.262</v>
      </c>
      <c r="D385" s="44">
        <v>4</v>
      </c>
      <c r="E385" s="45" t="s">
        <v>8442</v>
      </c>
      <c r="F385" s="45" t="s">
        <v>8443</v>
      </c>
      <c r="G385" s="45" t="s">
        <v>8444</v>
      </c>
      <c r="H385" s="46" t="s">
        <v>8445</v>
      </c>
      <c r="I385" s="45" t="s">
        <v>8239</v>
      </c>
      <c r="J385" s="46" t="s">
        <v>8240</v>
      </c>
      <c r="K385" s="46" t="s">
        <v>8241</v>
      </c>
      <c r="L385" s="45" t="s">
        <v>7306</v>
      </c>
      <c r="M385" s="45" t="s">
        <v>7307</v>
      </c>
    </row>
    <row r="386" spans="1:13" ht="57.6">
      <c r="A386" s="42" t="s">
        <v>7119</v>
      </c>
      <c r="B386" s="43">
        <f t="shared" si="12"/>
        <v>63</v>
      </c>
      <c r="C386" s="43" t="str">
        <f t="shared" si="11"/>
        <v>35.263</v>
      </c>
      <c r="D386" s="44">
        <v>5</v>
      </c>
      <c r="E386" s="45" t="s">
        <v>8446</v>
      </c>
      <c r="F386" s="45" t="s">
        <v>8447</v>
      </c>
      <c r="G386" s="45" t="s">
        <v>1367</v>
      </c>
      <c r="H386" s="45" t="s">
        <v>8448</v>
      </c>
      <c r="I386" s="45" t="s">
        <v>8239</v>
      </c>
      <c r="J386" s="46" t="s">
        <v>8240</v>
      </c>
      <c r="K386" s="46" t="s">
        <v>8241</v>
      </c>
      <c r="L386" s="45" t="s">
        <v>7306</v>
      </c>
      <c r="M386" s="45" t="s">
        <v>7307</v>
      </c>
    </row>
    <row r="387" spans="1:13" ht="57.6">
      <c r="A387" s="42" t="s">
        <v>7119</v>
      </c>
      <c r="B387" s="43">
        <f t="shared" si="12"/>
        <v>64</v>
      </c>
      <c r="C387" s="43" t="str">
        <f t="shared" ref="C387:C450" si="13">+CONCATENATE(A387,B387)</f>
        <v>35.264</v>
      </c>
      <c r="D387" s="44">
        <v>5</v>
      </c>
      <c r="E387" s="45" t="s">
        <v>7352</v>
      </c>
      <c r="F387" s="45" t="s">
        <v>7353</v>
      </c>
      <c r="G387" s="45" t="s">
        <v>8449</v>
      </c>
      <c r="H387" s="46" t="s">
        <v>8450</v>
      </c>
      <c r="I387" s="45" t="s">
        <v>8239</v>
      </c>
      <c r="J387" s="46" t="s">
        <v>8240</v>
      </c>
      <c r="K387" s="46" t="s">
        <v>8241</v>
      </c>
      <c r="L387" s="45" t="s">
        <v>7306</v>
      </c>
      <c r="M387" s="45" t="s">
        <v>7307</v>
      </c>
    </row>
    <row r="388" spans="1:13" ht="57.6">
      <c r="A388" s="42" t="s">
        <v>7119</v>
      </c>
      <c r="B388" s="43">
        <f t="shared" ref="B388:B451" si="14">+IF(A388=A387,B387+1,1)</f>
        <v>65</v>
      </c>
      <c r="C388" s="43" t="str">
        <f t="shared" si="13"/>
        <v>35.265</v>
      </c>
      <c r="D388" s="44">
        <v>5</v>
      </c>
      <c r="E388" s="45" t="s">
        <v>8451</v>
      </c>
      <c r="F388" s="45" t="s">
        <v>8187</v>
      </c>
      <c r="G388" s="45" t="s">
        <v>8452</v>
      </c>
      <c r="H388" s="46" t="s">
        <v>8453</v>
      </c>
      <c r="I388" s="45" t="s">
        <v>8239</v>
      </c>
      <c r="J388" s="46" t="s">
        <v>8240</v>
      </c>
      <c r="K388" s="46" t="s">
        <v>8241</v>
      </c>
      <c r="L388" s="45" t="s">
        <v>7306</v>
      </c>
      <c r="M388" s="45" t="s">
        <v>7307</v>
      </c>
    </row>
    <row r="389" spans="1:13" ht="57.6">
      <c r="A389" s="42" t="s">
        <v>7119</v>
      </c>
      <c r="B389" s="43">
        <f t="shared" si="14"/>
        <v>66</v>
      </c>
      <c r="C389" s="43" t="str">
        <f t="shared" si="13"/>
        <v>35.266</v>
      </c>
      <c r="D389" s="44">
        <v>5</v>
      </c>
      <c r="E389" s="45" t="s">
        <v>8454</v>
      </c>
      <c r="F389" s="45" t="s">
        <v>8190</v>
      </c>
      <c r="G389" s="45" t="s">
        <v>8455</v>
      </c>
      <c r="H389" s="46" t="s">
        <v>8456</v>
      </c>
      <c r="I389" s="45" t="s">
        <v>8239</v>
      </c>
      <c r="J389" s="46" t="s">
        <v>8240</v>
      </c>
      <c r="K389" s="46" t="s">
        <v>8241</v>
      </c>
      <c r="L389" s="45" t="s">
        <v>7306</v>
      </c>
      <c r="M389" s="45" t="s">
        <v>7307</v>
      </c>
    </row>
    <row r="390" spans="1:13" ht="57.6">
      <c r="A390" s="42" t="s">
        <v>7119</v>
      </c>
      <c r="B390" s="43">
        <f t="shared" si="14"/>
        <v>67</v>
      </c>
      <c r="C390" s="43" t="str">
        <f t="shared" si="13"/>
        <v>35.267</v>
      </c>
      <c r="D390" s="44">
        <v>5</v>
      </c>
      <c r="E390" s="45" t="s">
        <v>8457</v>
      </c>
      <c r="F390" s="45" t="s">
        <v>8458</v>
      </c>
      <c r="G390" s="45" t="s">
        <v>1367</v>
      </c>
      <c r="H390" s="45" t="s">
        <v>8459</v>
      </c>
      <c r="I390" s="45" t="s">
        <v>8239</v>
      </c>
      <c r="J390" s="46" t="s">
        <v>8240</v>
      </c>
      <c r="K390" s="46" t="s">
        <v>8241</v>
      </c>
      <c r="L390" s="45" t="s">
        <v>7306</v>
      </c>
      <c r="M390" s="45" t="s">
        <v>7307</v>
      </c>
    </row>
    <row r="391" spans="1:13" ht="57.6">
      <c r="A391" s="42" t="s">
        <v>7119</v>
      </c>
      <c r="B391" s="43">
        <f t="shared" si="14"/>
        <v>68</v>
      </c>
      <c r="C391" s="43" t="str">
        <f t="shared" si="13"/>
        <v>35.268</v>
      </c>
      <c r="D391" s="44">
        <v>5</v>
      </c>
      <c r="E391" s="45" t="s">
        <v>8460</v>
      </c>
      <c r="F391" s="45" t="s">
        <v>8213</v>
      </c>
      <c r="G391" s="45" t="s">
        <v>8461</v>
      </c>
      <c r="H391" s="46" t="s">
        <v>8462</v>
      </c>
      <c r="I391" s="45" t="s">
        <v>8239</v>
      </c>
      <c r="J391" s="46" t="s">
        <v>8240</v>
      </c>
      <c r="K391" s="46" t="s">
        <v>8241</v>
      </c>
      <c r="L391" s="45" t="s">
        <v>7306</v>
      </c>
      <c r="M391" s="45" t="s">
        <v>7307</v>
      </c>
    </row>
    <row r="392" spans="1:13" ht="57.6">
      <c r="A392" s="42" t="s">
        <v>7119</v>
      </c>
      <c r="B392" s="43">
        <f t="shared" si="14"/>
        <v>69</v>
      </c>
      <c r="C392" s="43" t="str">
        <f t="shared" si="13"/>
        <v>35.269</v>
      </c>
      <c r="D392" s="44">
        <v>4</v>
      </c>
      <c r="E392" s="45" t="s">
        <v>8463</v>
      </c>
      <c r="F392" s="45" t="s">
        <v>8464</v>
      </c>
      <c r="G392" s="45" t="s">
        <v>8465</v>
      </c>
      <c r="H392" s="46" t="s">
        <v>8466</v>
      </c>
      <c r="I392" s="45" t="s">
        <v>8239</v>
      </c>
      <c r="J392" s="46" t="s">
        <v>8240</v>
      </c>
      <c r="K392" s="46" t="s">
        <v>8241</v>
      </c>
      <c r="L392" s="45" t="s">
        <v>7306</v>
      </c>
      <c r="M392" s="45" t="s">
        <v>7307</v>
      </c>
    </row>
    <row r="393" spans="1:13" ht="57.6">
      <c r="A393" s="42" t="s">
        <v>7119</v>
      </c>
      <c r="B393" s="43">
        <f t="shared" si="14"/>
        <v>70</v>
      </c>
      <c r="C393" s="43" t="str">
        <f t="shared" si="13"/>
        <v>35.270</v>
      </c>
      <c r="D393" s="44">
        <v>4</v>
      </c>
      <c r="E393" s="45" t="s">
        <v>8467</v>
      </c>
      <c r="F393" s="45" t="s">
        <v>8468</v>
      </c>
      <c r="G393" s="45" t="s">
        <v>8469</v>
      </c>
      <c r="H393" s="46" t="s">
        <v>8470</v>
      </c>
      <c r="I393" s="45" t="s">
        <v>8239</v>
      </c>
      <c r="J393" s="46" t="s">
        <v>8240</v>
      </c>
      <c r="K393" s="46" t="s">
        <v>8241</v>
      </c>
      <c r="L393" s="45" t="s">
        <v>7306</v>
      </c>
      <c r="M393" s="45" t="s">
        <v>7307</v>
      </c>
    </row>
    <row r="394" spans="1:13" ht="57.6">
      <c r="A394" s="42" t="s">
        <v>7119</v>
      </c>
      <c r="B394" s="43">
        <f t="shared" si="14"/>
        <v>71</v>
      </c>
      <c r="C394" s="43" t="str">
        <f t="shared" si="13"/>
        <v>35.271</v>
      </c>
      <c r="D394" s="44">
        <v>5</v>
      </c>
      <c r="E394" s="45" t="s">
        <v>8471</v>
      </c>
      <c r="F394" s="45" t="s">
        <v>8472</v>
      </c>
      <c r="G394" s="45" t="s">
        <v>8473</v>
      </c>
      <c r="H394" s="46" t="s">
        <v>8474</v>
      </c>
      <c r="I394" s="45" t="s">
        <v>8239</v>
      </c>
      <c r="J394" s="46" t="s">
        <v>8240</v>
      </c>
      <c r="K394" s="46" t="s">
        <v>8241</v>
      </c>
      <c r="L394" s="45" t="s">
        <v>7306</v>
      </c>
      <c r="M394" s="45" t="s">
        <v>7307</v>
      </c>
    </row>
    <row r="395" spans="1:13" ht="57.6">
      <c r="A395" s="42" t="s">
        <v>7119</v>
      </c>
      <c r="B395" s="43">
        <f t="shared" si="14"/>
        <v>72</v>
      </c>
      <c r="C395" s="43" t="str">
        <f t="shared" si="13"/>
        <v>35.272</v>
      </c>
      <c r="D395" s="44">
        <v>5</v>
      </c>
      <c r="E395" s="45" t="s">
        <v>8475</v>
      </c>
      <c r="F395" s="45" t="s">
        <v>8476</v>
      </c>
      <c r="G395" s="45" t="s">
        <v>1367</v>
      </c>
      <c r="H395" s="45" t="s">
        <v>8477</v>
      </c>
      <c r="I395" s="45" t="s">
        <v>8239</v>
      </c>
      <c r="J395" s="46" t="s">
        <v>8240</v>
      </c>
      <c r="K395" s="46" t="s">
        <v>8241</v>
      </c>
      <c r="L395" s="45" t="s">
        <v>7306</v>
      </c>
      <c r="M395" s="45" t="s">
        <v>7307</v>
      </c>
    </row>
    <row r="396" spans="1:13" ht="57.6">
      <c r="A396" s="42" t="s">
        <v>7119</v>
      </c>
      <c r="B396" s="43">
        <f t="shared" si="14"/>
        <v>73</v>
      </c>
      <c r="C396" s="43" t="str">
        <f t="shared" si="13"/>
        <v>35.273</v>
      </c>
      <c r="D396" s="44">
        <v>5</v>
      </c>
      <c r="E396" s="45" t="s">
        <v>8478</v>
      </c>
      <c r="F396" s="45" t="s">
        <v>8479</v>
      </c>
      <c r="G396" s="45" t="s">
        <v>8480</v>
      </c>
      <c r="H396" s="46" t="s">
        <v>8481</v>
      </c>
      <c r="I396" s="45" t="s">
        <v>8239</v>
      </c>
      <c r="J396" s="46" t="s">
        <v>8240</v>
      </c>
      <c r="K396" s="46" t="s">
        <v>8241</v>
      </c>
      <c r="L396" s="45" t="s">
        <v>7306</v>
      </c>
      <c r="M396" s="45" t="s">
        <v>7307</v>
      </c>
    </row>
    <row r="397" spans="1:13" ht="57.6">
      <c r="A397" s="42" t="s">
        <v>7206</v>
      </c>
      <c r="B397" s="43">
        <f t="shared" si="14"/>
        <v>1</v>
      </c>
      <c r="C397" s="43" t="str">
        <f t="shared" si="13"/>
        <v>45.71</v>
      </c>
      <c r="D397" s="44">
        <v>3</v>
      </c>
      <c r="E397" s="45" t="s">
        <v>7300</v>
      </c>
      <c r="F397" s="45" t="s">
        <v>7301</v>
      </c>
      <c r="G397" s="45" t="s">
        <v>8482</v>
      </c>
      <c r="H397" s="46" t="s">
        <v>8483</v>
      </c>
      <c r="I397" s="45" t="s">
        <v>8484</v>
      </c>
      <c r="J397" s="46" t="s">
        <v>8485</v>
      </c>
      <c r="K397" s="46" t="s">
        <v>8486</v>
      </c>
      <c r="L397" s="45" t="s">
        <v>7306</v>
      </c>
      <c r="M397" s="45" t="s">
        <v>7307</v>
      </c>
    </row>
    <row r="398" spans="1:13" ht="57.6">
      <c r="A398" s="42" t="s">
        <v>7206</v>
      </c>
      <c r="B398" s="43">
        <f t="shared" si="14"/>
        <v>2</v>
      </c>
      <c r="C398" s="43" t="str">
        <f t="shared" si="13"/>
        <v>45.72</v>
      </c>
      <c r="D398" s="44">
        <v>4</v>
      </c>
      <c r="E398" s="45" t="s">
        <v>7308</v>
      </c>
      <c r="F398" s="45" t="s">
        <v>7309</v>
      </c>
      <c r="G398" s="45" t="s">
        <v>8394</v>
      </c>
      <c r="H398" s="46" t="s">
        <v>7311</v>
      </c>
      <c r="I398" s="45" t="s">
        <v>8484</v>
      </c>
      <c r="J398" s="46" t="s">
        <v>8485</v>
      </c>
      <c r="K398" s="46" t="s">
        <v>8486</v>
      </c>
      <c r="L398" s="45" t="s">
        <v>7306</v>
      </c>
      <c r="M398" s="45" t="s">
        <v>7307</v>
      </c>
    </row>
    <row r="399" spans="1:13" ht="57.6">
      <c r="A399" s="42" t="s">
        <v>7206</v>
      </c>
      <c r="B399" s="43">
        <f t="shared" si="14"/>
        <v>3</v>
      </c>
      <c r="C399" s="43" t="str">
        <f t="shared" si="13"/>
        <v>45.73</v>
      </c>
      <c r="D399" s="44">
        <v>4</v>
      </c>
      <c r="E399" s="45" t="s">
        <v>7328</v>
      </c>
      <c r="F399" s="45" t="s">
        <v>7329</v>
      </c>
      <c r="G399" s="45" t="s">
        <v>7437</v>
      </c>
      <c r="H399" s="46" t="s">
        <v>8487</v>
      </c>
      <c r="I399" s="45" t="s">
        <v>8484</v>
      </c>
      <c r="J399" s="46" t="s">
        <v>8485</v>
      </c>
      <c r="K399" s="46" t="s">
        <v>8486</v>
      </c>
      <c r="L399" s="45" t="s">
        <v>7306</v>
      </c>
      <c r="M399" s="45" t="s">
        <v>7307</v>
      </c>
    </row>
    <row r="400" spans="1:13" ht="57.6">
      <c r="A400" s="42" t="s">
        <v>7206</v>
      </c>
      <c r="B400" s="43">
        <f t="shared" si="14"/>
        <v>4</v>
      </c>
      <c r="C400" s="43" t="str">
        <f t="shared" si="13"/>
        <v>45.74</v>
      </c>
      <c r="D400" s="44">
        <v>5</v>
      </c>
      <c r="E400" s="45" t="s">
        <v>8488</v>
      </c>
      <c r="F400" s="45" t="s">
        <v>8489</v>
      </c>
      <c r="G400" s="45" t="s">
        <v>8490</v>
      </c>
      <c r="H400" s="45" t="s">
        <v>8491</v>
      </c>
      <c r="I400" s="45" t="s">
        <v>8484</v>
      </c>
      <c r="J400" s="46" t="s">
        <v>8485</v>
      </c>
      <c r="K400" s="46" t="s">
        <v>8486</v>
      </c>
      <c r="L400" s="45" t="s">
        <v>7306</v>
      </c>
      <c r="M400" s="45" t="s">
        <v>7307</v>
      </c>
    </row>
    <row r="401" spans="1:13" ht="57.6">
      <c r="A401" s="42" t="s">
        <v>7206</v>
      </c>
      <c r="B401" s="43">
        <f t="shared" si="14"/>
        <v>5</v>
      </c>
      <c r="C401" s="43" t="str">
        <f t="shared" si="13"/>
        <v>45.75</v>
      </c>
      <c r="D401" s="44">
        <v>6</v>
      </c>
      <c r="E401" s="45" t="s">
        <v>7380</v>
      </c>
      <c r="F401" s="45" t="s">
        <v>7381</v>
      </c>
      <c r="G401" s="45" t="s">
        <v>8492</v>
      </c>
      <c r="H401" s="46" t="s">
        <v>8493</v>
      </c>
      <c r="I401" s="45" t="s">
        <v>8484</v>
      </c>
      <c r="J401" s="46" t="s">
        <v>8485</v>
      </c>
      <c r="K401" s="46" t="s">
        <v>8486</v>
      </c>
      <c r="L401" s="45" t="s">
        <v>7306</v>
      </c>
      <c r="M401" s="45" t="s">
        <v>7307</v>
      </c>
    </row>
    <row r="402" spans="1:13" ht="57.6">
      <c r="A402" s="42" t="s">
        <v>7206</v>
      </c>
      <c r="B402" s="43">
        <f t="shared" si="14"/>
        <v>6</v>
      </c>
      <c r="C402" s="43" t="str">
        <f t="shared" si="13"/>
        <v>45.76</v>
      </c>
      <c r="D402" s="44">
        <v>7</v>
      </c>
      <c r="E402" s="45" t="s">
        <v>8494</v>
      </c>
      <c r="F402" s="45" t="s">
        <v>8495</v>
      </c>
      <c r="G402" s="45" t="s">
        <v>8496</v>
      </c>
      <c r="H402" s="46" t="s">
        <v>8497</v>
      </c>
      <c r="I402" s="45" t="s">
        <v>8484</v>
      </c>
      <c r="J402" s="46" t="s">
        <v>8485</v>
      </c>
      <c r="K402" s="46" t="s">
        <v>8486</v>
      </c>
      <c r="L402" s="45" t="s">
        <v>7306</v>
      </c>
      <c r="M402" s="45" t="s">
        <v>7307</v>
      </c>
    </row>
    <row r="403" spans="1:13" ht="57.6">
      <c r="A403" s="42" t="s">
        <v>7206</v>
      </c>
      <c r="B403" s="43">
        <f t="shared" si="14"/>
        <v>7</v>
      </c>
      <c r="C403" s="43" t="str">
        <f t="shared" si="13"/>
        <v>45.77</v>
      </c>
      <c r="D403" s="44">
        <v>7</v>
      </c>
      <c r="E403" s="45" t="s">
        <v>8498</v>
      </c>
      <c r="F403" s="45" t="s">
        <v>8499</v>
      </c>
      <c r="G403" s="45" t="s">
        <v>8500</v>
      </c>
      <c r="H403" s="46" t="s">
        <v>8501</v>
      </c>
      <c r="I403" s="45" t="s">
        <v>8484</v>
      </c>
      <c r="J403" s="46" t="s">
        <v>8485</v>
      </c>
      <c r="K403" s="46" t="s">
        <v>8486</v>
      </c>
      <c r="L403" s="45" t="s">
        <v>7306</v>
      </c>
      <c r="M403" s="45" t="s">
        <v>7307</v>
      </c>
    </row>
    <row r="404" spans="1:13" ht="57.6">
      <c r="A404" s="42" t="s">
        <v>7206</v>
      </c>
      <c r="B404" s="43">
        <f t="shared" si="14"/>
        <v>8</v>
      </c>
      <c r="C404" s="43" t="str">
        <f t="shared" si="13"/>
        <v>45.78</v>
      </c>
      <c r="D404" s="44">
        <v>6</v>
      </c>
      <c r="E404" s="45" t="s">
        <v>7398</v>
      </c>
      <c r="F404" s="45" t="s">
        <v>7399</v>
      </c>
      <c r="G404" s="45" t="s">
        <v>8502</v>
      </c>
      <c r="H404" s="46" t="s">
        <v>8503</v>
      </c>
      <c r="I404" s="45" t="s">
        <v>8484</v>
      </c>
      <c r="J404" s="46" t="s">
        <v>8485</v>
      </c>
      <c r="K404" s="46" t="s">
        <v>8486</v>
      </c>
      <c r="L404" s="45" t="s">
        <v>7306</v>
      </c>
      <c r="M404" s="45" t="s">
        <v>7307</v>
      </c>
    </row>
    <row r="405" spans="1:13" ht="57.6">
      <c r="A405" s="42" t="s">
        <v>7206</v>
      </c>
      <c r="B405" s="43">
        <f t="shared" si="14"/>
        <v>9</v>
      </c>
      <c r="C405" s="43" t="str">
        <f t="shared" si="13"/>
        <v>45.79</v>
      </c>
      <c r="D405" s="44">
        <v>7</v>
      </c>
      <c r="E405" s="45" t="s">
        <v>8504</v>
      </c>
      <c r="F405" s="45" t="s">
        <v>8505</v>
      </c>
      <c r="G405" s="45" t="s">
        <v>8506</v>
      </c>
      <c r="H405" s="46" t="s">
        <v>8507</v>
      </c>
      <c r="I405" s="45" t="s">
        <v>8484</v>
      </c>
      <c r="J405" s="46" t="s">
        <v>8485</v>
      </c>
      <c r="K405" s="46" t="s">
        <v>8486</v>
      </c>
      <c r="L405" s="45" t="s">
        <v>7306</v>
      </c>
      <c r="M405" s="45" t="s">
        <v>7307</v>
      </c>
    </row>
    <row r="406" spans="1:13" ht="57.6">
      <c r="A406" s="42" t="s">
        <v>7206</v>
      </c>
      <c r="B406" s="43">
        <f t="shared" si="14"/>
        <v>10</v>
      </c>
      <c r="C406" s="43" t="str">
        <f t="shared" si="13"/>
        <v>45.710</v>
      </c>
      <c r="D406" s="44">
        <v>5</v>
      </c>
      <c r="E406" s="45" t="s">
        <v>8508</v>
      </c>
      <c r="F406" s="45" t="s">
        <v>8509</v>
      </c>
      <c r="G406" s="45" t="s">
        <v>8510</v>
      </c>
      <c r="H406" s="46" t="s">
        <v>8511</v>
      </c>
      <c r="I406" s="45" t="s">
        <v>8484</v>
      </c>
      <c r="J406" s="46" t="s">
        <v>8485</v>
      </c>
      <c r="K406" s="46" t="s">
        <v>8486</v>
      </c>
      <c r="L406" s="45" t="s">
        <v>7306</v>
      </c>
      <c r="M406" s="45" t="s">
        <v>7307</v>
      </c>
    </row>
    <row r="407" spans="1:13" ht="57.6">
      <c r="A407" s="42" t="s">
        <v>7206</v>
      </c>
      <c r="B407" s="43">
        <f t="shared" si="14"/>
        <v>11</v>
      </c>
      <c r="C407" s="43" t="str">
        <f t="shared" si="13"/>
        <v>45.711</v>
      </c>
      <c r="D407" s="44">
        <v>6</v>
      </c>
      <c r="E407" s="45" t="s">
        <v>7406</v>
      </c>
      <c r="F407" s="45" t="s">
        <v>7407</v>
      </c>
      <c r="G407" s="45" t="s">
        <v>8512</v>
      </c>
      <c r="H407" s="46" t="s">
        <v>7315</v>
      </c>
      <c r="I407" s="45" t="s">
        <v>8484</v>
      </c>
      <c r="J407" s="46" t="s">
        <v>8485</v>
      </c>
      <c r="K407" s="46" t="s">
        <v>8486</v>
      </c>
      <c r="L407" s="45" t="s">
        <v>7306</v>
      </c>
      <c r="M407" s="45" t="s">
        <v>7307</v>
      </c>
    </row>
    <row r="408" spans="1:13" ht="57.6">
      <c r="A408" s="42" t="s">
        <v>7206</v>
      </c>
      <c r="B408" s="43">
        <f t="shared" si="14"/>
        <v>12</v>
      </c>
      <c r="C408" s="43" t="str">
        <f t="shared" si="13"/>
        <v>45.712</v>
      </c>
      <c r="D408" s="44">
        <v>7</v>
      </c>
      <c r="E408" s="45" t="s">
        <v>8513</v>
      </c>
      <c r="F408" s="45" t="s">
        <v>8514</v>
      </c>
      <c r="G408" s="45" t="s">
        <v>8515</v>
      </c>
      <c r="H408" s="46" t="s">
        <v>8516</v>
      </c>
      <c r="I408" s="45" t="s">
        <v>8484</v>
      </c>
      <c r="J408" s="46" t="s">
        <v>8485</v>
      </c>
      <c r="K408" s="46" t="s">
        <v>8486</v>
      </c>
      <c r="L408" s="45" t="s">
        <v>7306</v>
      </c>
      <c r="M408" s="45" t="s">
        <v>7307</v>
      </c>
    </row>
    <row r="409" spans="1:13" ht="57.6">
      <c r="A409" s="42" t="s">
        <v>7206</v>
      </c>
      <c r="B409" s="43">
        <f t="shared" si="14"/>
        <v>13</v>
      </c>
      <c r="C409" s="43" t="str">
        <f t="shared" si="13"/>
        <v>45.713</v>
      </c>
      <c r="D409" s="44">
        <v>8</v>
      </c>
      <c r="E409" s="45" t="s">
        <v>8517</v>
      </c>
      <c r="F409" s="45" t="s">
        <v>8518</v>
      </c>
      <c r="G409" s="45" t="s">
        <v>8519</v>
      </c>
      <c r="H409" s="46" t="s">
        <v>8520</v>
      </c>
      <c r="I409" s="45" t="s">
        <v>8484</v>
      </c>
      <c r="J409" s="46" t="s">
        <v>8485</v>
      </c>
      <c r="K409" s="46" t="s">
        <v>8486</v>
      </c>
      <c r="L409" s="45" t="s">
        <v>7306</v>
      </c>
      <c r="M409" s="45" t="s">
        <v>7307</v>
      </c>
    </row>
    <row r="410" spans="1:13" ht="57.6">
      <c r="A410" s="42" t="s">
        <v>7206</v>
      </c>
      <c r="B410" s="43">
        <f t="shared" si="14"/>
        <v>14</v>
      </c>
      <c r="C410" s="43" t="str">
        <f t="shared" si="13"/>
        <v>45.714</v>
      </c>
      <c r="D410" s="44">
        <v>8</v>
      </c>
      <c r="E410" s="45" t="s">
        <v>8521</v>
      </c>
      <c r="F410" s="45" t="s">
        <v>8522</v>
      </c>
      <c r="G410" s="45" t="s">
        <v>8523</v>
      </c>
      <c r="H410" s="46" t="s">
        <v>8524</v>
      </c>
      <c r="I410" s="45" t="s">
        <v>8484</v>
      </c>
      <c r="J410" s="46" t="s">
        <v>8485</v>
      </c>
      <c r="K410" s="46" t="s">
        <v>8486</v>
      </c>
      <c r="L410" s="45" t="s">
        <v>7306</v>
      </c>
      <c r="M410" s="45" t="s">
        <v>7307</v>
      </c>
    </row>
    <row r="411" spans="1:13" ht="57.6">
      <c r="A411" s="42" t="s">
        <v>7206</v>
      </c>
      <c r="B411" s="43">
        <f t="shared" si="14"/>
        <v>15</v>
      </c>
      <c r="C411" s="43" t="str">
        <f t="shared" si="13"/>
        <v>45.715</v>
      </c>
      <c r="D411" s="44">
        <v>8</v>
      </c>
      <c r="E411" s="45" t="s">
        <v>8525</v>
      </c>
      <c r="F411" s="45" t="s">
        <v>8526</v>
      </c>
      <c r="G411" s="45" t="s">
        <v>8211</v>
      </c>
      <c r="H411" s="46" t="s">
        <v>8527</v>
      </c>
      <c r="I411" s="45" t="s">
        <v>8484</v>
      </c>
      <c r="J411" s="46" t="s">
        <v>8485</v>
      </c>
      <c r="K411" s="46" t="s">
        <v>8486</v>
      </c>
      <c r="L411" s="45" t="s">
        <v>7306</v>
      </c>
      <c r="M411" s="45" t="s">
        <v>7307</v>
      </c>
    </row>
    <row r="412" spans="1:13" ht="57.6">
      <c r="A412" s="42" t="s">
        <v>7206</v>
      </c>
      <c r="B412" s="43">
        <f t="shared" si="14"/>
        <v>16</v>
      </c>
      <c r="C412" s="43" t="str">
        <f t="shared" si="13"/>
        <v>45.716</v>
      </c>
      <c r="D412" s="44">
        <v>7</v>
      </c>
      <c r="E412" s="45" t="s">
        <v>8528</v>
      </c>
      <c r="F412" s="45" t="s">
        <v>8529</v>
      </c>
      <c r="G412" s="45" t="s">
        <v>8530</v>
      </c>
      <c r="H412" s="46" t="s">
        <v>8531</v>
      </c>
      <c r="I412" s="45" t="s">
        <v>8484</v>
      </c>
      <c r="J412" s="46" t="s">
        <v>8485</v>
      </c>
      <c r="K412" s="46" t="s">
        <v>8486</v>
      </c>
      <c r="L412" s="45" t="s">
        <v>7306</v>
      </c>
      <c r="M412" s="45" t="s">
        <v>7307</v>
      </c>
    </row>
    <row r="413" spans="1:13" ht="57.6">
      <c r="A413" s="42" t="s">
        <v>7206</v>
      </c>
      <c r="B413" s="43">
        <f t="shared" si="14"/>
        <v>17</v>
      </c>
      <c r="C413" s="43" t="str">
        <f t="shared" si="13"/>
        <v>45.717</v>
      </c>
      <c r="D413" s="44">
        <v>7</v>
      </c>
      <c r="E413" s="45" t="s">
        <v>8532</v>
      </c>
      <c r="F413" s="45" t="s">
        <v>8533</v>
      </c>
      <c r="G413" s="45" t="s">
        <v>8534</v>
      </c>
      <c r="H413" s="46" t="s">
        <v>8535</v>
      </c>
      <c r="I413" s="45" t="s">
        <v>8484</v>
      </c>
      <c r="J413" s="46" t="s">
        <v>8485</v>
      </c>
      <c r="K413" s="46" t="s">
        <v>8486</v>
      </c>
      <c r="L413" s="45" t="s">
        <v>7306</v>
      </c>
      <c r="M413" s="45" t="s">
        <v>7307</v>
      </c>
    </row>
    <row r="414" spans="1:13" ht="57.6">
      <c r="A414" s="42" t="s">
        <v>7206</v>
      </c>
      <c r="B414" s="43">
        <f t="shared" si="14"/>
        <v>18</v>
      </c>
      <c r="C414" s="43" t="str">
        <f t="shared" si="13"/>
        <v>45.718</v>
      </c>
      <c r="D414" s="44">
        <v>8</v>
      </c>
      <c r="E414" s="45" t="s">
        <v>8536</v>
      </c>
      <c r="F414" s="45" t="s">
        <v>8537</v>
      </c>
      <c r="G414" s="45" t="s">
        <v>8538</v>
      </c>
      <c r="H414" s="46" t="s">
        <v>8539</v>
      </c>
      <c r="I414" s="45" t="s">
        <v>8484</v>
      </c>
      <c r="J414" s="46" t="s">
        <v>8485</v>
      </c>
      <c r="K414" s="46" t="s">
        <v>8486</v>
      </c>
      <c r="L414" s="45" t="s">
        <v>7306</v>
      </c>
      <c r="M414" s="45" t="s">
        <v>7307</v>
      </c>
    </row>
    <row r="415" spans="1:13" ht="57.6">
      <c r="A415" s="42" t="s">
        <v>7206</v>
      </c>
      <c r="B415" s="43">
        <f t="shared" si="14"/>
        <v>19</v>
      </c>
      <c r="C415" s="43" t="str">
        <f t="shared" si="13"/>
        <v>45.719</v>
      </c>
      <c r="D415" s="44">
        <v>8</v>
      </c>
      <c r="E415" s="45" t="s">
        <v>8540</v>
      </c>
      <c r="F415" s="45" t="s">
        <v>8541</v>
      </c>
      <c r="G415" s="45" t="s">
        <v>8542</v>
      </c>
      <c r="H415" s="46" t="s">
        <v>8543</v>
      </c>
      <c r="I415" s="45" t="s">
        <v>8484</v>
      </c>
      <c r="J415" s="46" t="s">
        <v>8485</v>
      </c>
      <c r="K415" s="46" t="s">
        <v>8486</v>
      </c>
      <c r="L415" s="45" t="s">
        <v>7306</v>
      </c>
      <c r="M415" s="45" t="s">
        <v>7307</v>
      </c>
    </row>
    <row r="416" spans="1:13" ht="57.6">
      <c r="A416" s="42" t="s">
        <v>7206</v>
      </c>
      <c r="B416" s="43">
        <f t="shared" si="14"/>
        <v>20</v>
      </c>
      <c r="C416" s="43" t="str">
        <f t="shared" si="13"/>
        <v>45.720</v>
      </c>
      <c r="D416" s="44">
        <v>7</v>
      </c>
      <c r="E416" s="45" t="s">
        <v>8544</v>
      </c>
      <c r="F416" s="45" t="s">
        <v>8545</v>
      </c>
      <c r="G416" s="45" t="s">
        <v>8546</v>
      </c>
      <c r="H416" s="46" t="s">
        <v>8547</v>
      </c>
      <c r="I416" s="45" t="s">
        <v>8484</v>
      </c>
      <c r="J416" s="46" t="s">
        <v>8485</v>
      </c>
      <c r="K416" s="46" t="s">
        <v>8486</v>
      </c>
      <c r="L416" s="45" t="s">
        <v>7306</v>
      </c>
      <c r="M416" s="45" t="s">
        <v>7307</v>
      </c>
    </row>
    <row r="417" spans="1:13" ht="57.6">
      <c r="A417" s="42" t="s">
        <v>7206</v>
      </c>
      <c r="B417" s="43">
        <f t="shared" si="14"/>
        <v>21</v>
      </c>
      <c r="C417" s="43" t="str">
        <f t="shared" si="13"/>
        <v>45.721</v>
      </c>
      <c r="D417" s="44">
        <v>7</v>
      </c>
      <c r="E417" s="45" t="s">
        <v>8548</v>
      </c>
      <c r="F417" s="45" t="s">
        <v>8549</v>
      </c>
      <c r="G417" s="45" t="s">
        <v>8550</v>
      </c>
      <c r="H417" s="46" t="s">
        <v>8551</v>
      </c>
      <c r="I417" s="45" t="s">
        <v>8484</v>
      </c>
      <c r="J417" s="46" t="s">
        <v>8485</v>
      </c>
      <c r="K417" s="46" t="s">
        <v>8486</v>
      </c>
      <c r="L417" s="45" t="s">
        <v>7306</v>
      </c>
      <c r="M417" s="45" t="s">
        <v>7307</v>
      </c>
    </row>
    <row r="418" spans="1:13" ht="57.6">
      <c r="A418" s="42" t="s">
        <v>7206</v>
      </c>
      <c r="B418" s="43">
        <f t="shared" si="14"/>
        <v>22</v>
      </c>
      <c r="C418" s="43" t="str">
        <f t="shared" si="13"/>
        <v>45.722</v>
      </c>
      <c r="D418" s="44">
        <v>8</v>
      </c>
      <c r="E418" s="45" t="s">
        <v>8552</v>
      </c>
      <c r="F418" s="45" t="s">
        <v>8553</v>
      </c>
      <c r="G418" s="45" t="s">
        <v>8554</v>
      </c>
      <c r="H418" s="46" t="s">
        <v>8555</v>
      </c>
      <c r="I418" s="45" t="s">
        <v>8484</v>
      </c>
      <c r="J418" s="46" t="s">
        <v>8485</v>
      </c>
      <c r="K418" s="46" t="s">
        <v>8486</v>
      </c>
      <c r="L418" s="45" t="s">
        <v>7306</v>
      </c>
      <c r="M418" s="45" t="s">
        <v>7307</v>
      </c>
    </row>
    <row r="419" spans="1:13" ht="57.6">
      <c r="A419" s="42" t="s">
        <v>7206</v>
      </c>
      <c r="B419" s="43">
        <f t="shared" si="14"/>
        <v>23</v>
      </c>
      <c r="C419" s="43" t="str">
        <f t="shared" si="13"/>
        <v>45.723</v>
      </c>
      <c r="D419" s="44">
        <v>6</v>
      </c>
      <c r="E419" s="45" t="s">
        <v>7384</v>
      </c>
      <c r="F419" s="45" t="s">
        <v>7385</v>
      </c>
      <c r="G419" s="45" t="s">
        <v>8556</v>
      </c>
      <c r="H419" s="46" t="s">
        <v>8557</v>
      </c>
      <c r="I419" s="45" t="s">
        <v>8484</v>
      </c>
      <c r="J419" s="46" t="s">
        <v>8485</v>
      </c>
      <c r="K419" s="46" t="s">
        <v>8486</v>
      </c>
      <c r="L419" s="45" t="s">
        <v>7306</v>
      </c>
      <c r="M419" s="45" t="s">
        <v>7307</v>
      </c>
    </row>
    <row r="420" spans="1:13" ht="57.6">
      <c r="A420" s="42" t="s">
        <v>7206</v>
      </c>
      <c r="B420" s="43">
        <f t="shared" si="14"/>
        <v>24</v>
      </c>
      <c r="C420" s="43" t="str">
        <f t="shared" si="13"/>
        <v>45.724</v>
      </c>
      <c r="D420" s="44">
        <v>7</v>
      </c>
      <c r="E420" s="45" t="s">
        <v>8558</v>
      </c>
      <c r="F420" s="45" t="s">
        <v>8559</v>
      </c>
      <c r="G420" s="45" t="s">
        <v>8560</v>
      </c>
      <c r="H420" s="46" t="s">
        <v>8561</v>
      </c>
      <c r="I420" s="45" t="s">
        <v>8484</v>
      </c>
      <c r="J420" s="46" t="s">
        <v>8485</v>
      </c>
      <c r="K420" s="46" t="s">
        <v>8486</v>
      </c>
      <c r="L420" s="45" t="s">
        <v>7306</v>
      </c>
      <c r="M420" s="45" t="s">
        <v>7307</v>
      </c>
    </row>
    <row r="421" spans="1:13" ht="57.6">
      <c r="A421" s="42" t="s">
        <v>7206</v>
      </c>
      <c r="B421" s="43">
        <f t="shared" si="14"/>
        <v>25</v>
      </c>
      <c r="C421" s="43" t="str">
        <f t="shared" si="13"/>
        <v>45.725</v>
      </c>
      <c r="D421" s="44">
        <v>7</v>
      </c>
      <c r="E421" s="45" t="s">
        <v>8562</v>
      </c>
      <c r="F421" s="45" t="s">
        <v>8563</v>
      </c>
      <c r="G421" s="45" t="s">
        <v>8564</v>
      </c>
      <c r="H421" s="46" t="s">
        <v>8565</v>
      </c>
      <c r="I421" s="45" t="s">
        <v>8484</v>
      </c>
      <c r="J421" s="46" t="s">
        <v>8485</v>
      </c>
      <c r="K421" s="46" t="s">
        <v>8486</v>
      </c>
      <c r="L421" s="45" t="s">
        <v>7306</v>
      </c>
      <c r="M421" s="45" t="s">
        <v>7307</v>
      </c>
    </row>
    <row r="422" spans="1:13" ht="57.6">
      <c r="A422" s="42" t="s">
        <v>7206</v>
      </c>
      <c r="B422" s="43">
        <f t="shared" si="14"/>
        <v>26</v>
      </c>
      <c r="C422" s="43" t="str">
        <f t="shared" si="13"/>
        <v>45.726</v>
      </c>
      <c r="D422" s="44">
        <v>5</v>
      </c>
      <c r="E422" s="45" t="s">
        <v>8566</v>
      </c>
      <c r="F422" s="45" t="s">
        <v>7505</v>
      </c>
      <c r="G422" s="45" t="s">
        <v>1367</v>
      </c>
      <c r="H422" s="46" t="s">
        <v>8567</v>
      </c>
      <c r="I422" s="45" t="s">
        <v>8484</v>
      </c>
      <c r="J422" s="46" t="s">
        <v>8485</v>
      </c>
      <c r="K422" s="46" t="s">
        <v>8486</v>
      </c>
      <c r="L422" s="45" t="s">
        <v>7306</v>
      </c>
      <c r="M422" s="45" t="s">
        <v>7307</v>
      </c>
    </row>
    <row r="423" spans="1:13" ht="57.6">
      <c r="A423" s="42" t="s">
        <v>7206</v>
      </c>
      <c r="B423" s="43">
        <f t="shared" si="14"/>
        <v>27</v>
      </c>
      <c r="C423" s="43" t="str">
        <f t="shared" si="13"/>
        <v>45.727</v>
      </c>
      <c r="D423" s="44">
        <v>6</v>
      </c>
      <c r="E423" s="45" t="s">
        <v>8568</v>
      </c>
      <c r="F423" s="45" t="s">
        <v>8569</v>
      </c>
      <c r="G423" s="45" t="s">
        <v>8570</v>
      </c>
      <c r="H423" s="46" t="s">
        <v>8571</v>
      </c>
      <c r="I423" s="45" t="s">
        <v>8484</v>
      </c>
      <c r="J423" s="46" t="s">
        <v>8485</v>
      </c>
      <c r="K423" s="46" t="s">
        <v>8486</v>
      </c>
      <c r="L423" s="45" t="s">
        <v>7306</v>
      </c>
      <c r="M423" s="45" t="s">
        <v>7307</v>
      </c>
    </row>
    <row r="424" spans="1:13" ht="57.6">
      <c r="A424" s="42" t="s">
        <v>7206</v>
      </c>
      <c r="B424" s="43">
        <f t="shared" si="14"/>
        <v>28</v>
      </c>
      <c r="C424" s="43" t="str">
        <f t="shared" si="13"/>
        <v>45.728</v>
      </c>
      <c r="D424" s="44">
        <v>7</v>
      </c>
      <c r="E424" s="45" t="s">
        <v>8572</v>
      </c>
      <c r="F424" s="45" t="s">
        <v>8573</v>
      </c>
      <c r="G424" s="46" t="s">
        <v>8574</v>
      </c>
      <c r="H424" s="46" t="s">
        <v>8575</v>
      </c>
      <c r="I424" s="45" t="s">
        <v>8484</v>
      </c>
      <c r="J424" s="46" t="s">
        <v>8485</v>
      </c>
      <c r="K424" s="46" t="s">
        <v>8486</v>
      </c>
      <c r="L424" s="45" t="s">
        <v>7306</v>
      </c>
      <c r="M424" s="45" t="s">
        <v>7307</v>
      </c>
    </row>
    <row r="425" spans="1:13" ht="57.6">
      <c r="A425" s="42" t="s">
        <v>7206</v>
      </c>
      <c r="B425" s="43">
        <f t="shared" si="14"/>
        <v>29</v>
      </c>
      <c r="C425" s="43" t="str">
        <f t="shared" si="13"/>
        <v>45.729</v>
      </c>
      <c r="D425" s="44">
        <v>8</v>
      </c>
      <c r="E425" s="45" t="s">
        <v>8576</v>
      </c>
      <c r="F425" s="45" t="s">
        <v>8577</v>
      </c>
      <c r="G425" s="45" t="s">
        <v>8578</v>
      </c>
      <c r="H425" s="45" t="s">
        <v>8578</v>
      </c>
      <c r="I425" s="45" t="s">
        <v>8484</v>
      </c>
      <c r="J425" s="46" t="s">
        <v>8485</v>
      </c>
      <c r="K425" s="46" t="s">
        <v>8486</v>
      </c>
      <c r="L425" s="45" t="s">
        <v>7306</v>
      </c>
      <c r="M425" s="45" t="s">
        <v>7307</v>
      </c>
    </row>
    <row r="426" spans="1:13" ht="57.6">
      <c r="A426" s="42" t="s">
        <v>7206</v>
      </c>
      <c r="B426" s="43">
        <f t="shared" si="14"/>
        <v>30</v>
      </c>
      <c r="C426" s="43" t="str">
        <f t="shared" si="13"/>
        <v>45.730</v>
      </c>
      <c r="D426" s="44">
        <v>8</v>
      </c>
      <c r="E426" s="45" t="s">
        <v>8579</v>
      </c>
      <c r="F426" s="45" t="s">
        <v>8580</v>
      </c>
      <c r="G426" s="45" t="s">
        <v>8581</v>
      </c>
      <c r="H426" s="45" t="s">
        <v>8581</v>
      </c>
      <c r="I426" s="45" t="s">
        <v>8484</v>
      </c>
      <c r="J426" s="46" t="s">
        <v>8485</v>
      </c>
      <c r="K426" s="46" t="s">
        <v>8486</v>
      </c>
      <c r="L426" s="45" t="s">
        <v>7306</v>
      </c>
      <c r="M426" s="45" t="s">
        <v>7307</v>
      </c>
    </row>
    <row r="427" spans="1:13" ht="57.6">
      <c r="A427" s="42" t="s">
        <v>7206</v>
      </c>
      <c r="B427" s="43">
        <f t="shared" si="14"/>
        <v>31</v>
      </c>
      <c r="C427" s="43" t="str">
        <f t="shared" si="13"/>
        <v>45.731</v>
      </c>
      <c r="D427" s="44">
        <v>7</v>
      </c>
      <c r="E427" s="45" t="s">
        <v>8582</v>
      </c>
      <c r="F427" s="45" t="s">
        <v>8583</v>
      </c>
      <c r="G427" s="45" t="s">
        <v>8584</v>
      </c>
      <c r="H427" s="46" t="s">
        <v>8585</v>
      </c>
      <c r="I427" s="45" t="s">
        <v>8484</v>
      </c>
      <c r="J427" s="46" t="s">
        <v>8485</v>
      </c>
      <c r="K427" s="46" t="s">
        <v>8486</v>
      </c>
      <c r="L427" s="45" t="s">
        <v>7306</v>
      </c>
      <c r="M427" s="45" t="s">
        <v>7307</v>
      </c>
    </row>
    <row r="428" spans="1:13" ht="57.6">
      <c r="A428" s="42" t="s">
        <v>7206</v>
      </c>
      <c r="B428" s="43">
        <f t="shared" si="14"/>
        <v>32</v>
      </c>
      <c r="C428" s="43" t="str">
        <f t="shared" si="13"/>
        <v>45.732</v>
      </c>
      <c r="D428" s="44">
        <v>8</v>
      </c>
      <c r="E428" s="45" t="s">
        <v>8586</v>
      </c>
      <c r="F428" s="45" t="s">
        <v>8587</v>
      </c>
      <c r="G428" s="45" t="s">
        <v>8588</v>
      </c>
      <c r="H428" s="45" t="s">
        <v>8589</v>
      </c>
      <c r="I428" s="45" t="s">
        <v>8484</v>
      </c>
      <c r="J428" s="46" t="s">
        <v>8485</v>
      </c>
      <c r="K428" s="46" t="s">
        <v>8486</v>
      </c>
      <c r="L428" s="45" t="s">
        <v>7306</v>
      </c>
      <c r="M428" s="45" t="s">
        <v>7307</v>
      </c>
    </row>
    <row r="429" spans="1:13" ht="57.6">
      <c r="A429" s="42" t="s">
        <v>7206</v>
      </c>
      <c r="B429" s="43">
        <f t="shared" si="14"/>
        <v>33</v>
      </c>
      <c r="C429" s="43" t="str">
        <f t="shared" si="13"/>
        <v>45.733</v>
      </c>
      <c r="D429" s="44">
        <v>7</v>
      </c>
      <c r="E429" s="45" t="s">
        <v>8590</v>
      </c>
      <c r="F429" s="45" t="s">
        <v>8591</v>
      </c>
      <c r="G429" s="45" t="s">
        <v>8592</v>
      </c>
      <c r="H429" s="45" t="s">
        <v>8593</v>
      </c>
      <c r="I429" s="45" t="s">
        <v>8484</v>
      </c>
      <c r="J429" s="46" t="s">
        <v>8485</v>
      </c>
      <c r="K429" s="46" t="s">
        <v>8486</v>
      </c>
      <c r="L429" s="45" t="s">
        <v>7306</v>
      </c>
      <c r="M429" s="45" t="s">
        <v>7307</v>
      </c>
    </row>
    <row r="430" spans="1:13" ht="57.6">
      <c r="A430" s="42" t="s">
        <v>7206</v>
      </c>
      <c r="B430" s="43">
        <f t="shared" si="14"/>
        <v>34</v>
      </c>
      <c r="C430" s="43" t="str">
        <f t="shared" si="13"/>
        <v>45.734</v>
      </c>
      <c r="D430" s="44">
        <v>8</v>
      </c>
      <c r="E430" s="45" t="s">
        <v>8594</v>
      </c>
      <c r="F430" s="45" t="s">
        <v>8595</v>
      </c>
      <c r="G430" s="45" t="s">
        <v>8596</v>
      </c>
      <c r="H430" s="45" t="s">
        <v>8597</v>
      </c>
      <c r="I430" s="45" t="s">
        <v>8484</v>
      </c>
      <c r="J430" s="46" t="s">
        <v>8485</v>
      </c>
      <c r="K430" s="46" t="s">
        <v>8486</v>
      </c>
      <c r="L430" s="45" t="s">
        <v>7306</v>
      </c>
      <c r="M430" s="45" t="s">
        <v>7307</v>
      </c>
    </row>
    <row r="431" spans="1:13" ht="57.6">
      <c r="A431" s="42" t="s">
        <v>7206</v>
      </c>
      <c r="B431" s="43">
        <f t="shared" si="14"/>
        <v>35</v>
      </c>
      <c r="C431" s="43" t="str">
        <f t="shared" si="13"/>
        <v>45.735</v>
      </c>
      <c r="D431" s="44">
        <v>7</v>
      </c>
      <c r="E431" s="45" t="s">
        <v>8598</v>
      </c>
      <c r="F431" s="45" t="s">
        <v>8599</v>
      </c>
      <c r="G431" s="45" t="s">
        <v>8600</v>
      </c>
      <c r="H431" s="45" t="s">
        <v>8601</v>
      </c>
      <c r="I431" s="45" t="s">
        <v>8484</v>
      </c>
      <c r="J431" s="46" t="s">
        <v>8485</v>
      </c>
      <c r="K431" s="46" t="s">
        <v>8486</v>
      </c>
      <c r="L431" s="45" t="s">
        <v>7306</v>
      </c>
      <c r="M431" s="45" t="s">
        <v>7307</v>
      </c>
    </row>
    <row r="432" spans="1:13" ht="57.6">
      <c r="A432" s="42" t="s">
        <v>7206</v>
      </c>
      <c r="B432" s="43">
        <f t="shared" si="14"/>
        <v>36</v>
      </c>
      <c r="C432" s="43" t="str">
        <f t="shared" si="13"/>
        <v>45.736</v>
      </c>
      <c r="D432" s="44">
        <v>8</v>
      </c>
      <c r="E432" s="45" t="s">
        <v>8602</v>
      </c>
      <c r="F432" s="45" t="s">
        <v>8603</v>
      </c>
      <c r="G432" s="45" t="s">
        <v>8604</v>
      </c>
      <c r="H432" s="45" t="s">
        <v>8604</v>
      </c>
      <c r="I432" s="45" t="s">
        <v>8484</v>
      </c>
      <c r="J432" s="46" t="s">
        <v>8485</v>
      </c>
      <c r="K432" s="46" t="s">
        <v>8486</v>
      </c>
      <c r="L432" s="45" t="s">
        <v>7306</v>
      </c>
      <c r="M432" s="45" t="s">
        <v>7307</v>
      </c>
    </row>
    <row r="433" spans="1:13" ht="57.6">
      <c r="A433" s="42" t="s">
        <v>7206</v>
      </c>
      <c r="B433" s="43">
        <f t="shared" si="14"/>
        <v>37</v>
      </c>
      <c r="C433" s="43" t="str">
        <f t="shared" si="13"/>
        <v>45.737</v>
      </c>
      <c r="D433" s="44">
        <v>7</v>
      </c>
      <c r="E433" s="45" t="s">
        <v>8605</v>
      </c>
      <c r="F433" s="45" t="s">
        <v>8606</v>
      </c>
      <c r="G433" s="46" t="s">
        <v>8607</v>
      </c>
      <c r="H433" s="45" t="s">
        <v>8608</v>
      </c>
      <c r="I433" s="45" t="s">
        <v>8484</v>
      </c>
      <c r="J433" s="46" t="s">
        <v>8485</v>
      </c>
      <c r="K433" s="46" t="s">
        <v>8486</v>
      </c>
      <c r="L433" s="45" t="s">
        <v>7306</v>
      </c>
      <c r="M433" s="45" t="s">
        <v>7307</v>
      </c>
    </row>
    <row r="434" spans="1:13" ht="57.6">
      <c r="A434" s="42" t="s">
        <v>7206</v>
      </c>
      <c r="B434" s="43">
        <f t="shared" si="14"/>
        <v>38</v>
      </c>
      <c r="C434" s="43" t="str">
        <f t="shared" si="13"/>
        <v>45.738</v>
      </c>
      <c r="D434" s="44">
        <v>8</v>
      </c>
      <c r="E434" s="45" t="s">
        <v>8609</v>
      </c>
      <c r="F434" s="45" t="s">
        <v>8610</v>
      </c>
      <c r="G434" s="45" t="s">
        <v>8611</v>
      </c>
      <c r="H434" s="46" t="s">
        <v>8612</v>
      </c>
      <c r="I434" s="45" t="s">
        <v>8484</v>
      </c>
      <c r="J434" s="46" t="s">
        <v>8485</v>
      </c>
      <c r="K434" s="46" t="s">
        <v>8486</v>
      </c>
      <c r="L434" s="45" t="s">
        <v>7306</v>
      </c>
      <c r="M434" s="45" t="s">
        <v>7307</v>
      </c>
    </row>
    <row r="435" spans="1:13" ht="57.6">
      <c r="A435" s="42" t="s">
        <v>7206</v>
      </c>
      <c r="B435" s="43">
        <f t="shared" si="14"/>
        <v>39</v>
      </c>
      <c r="C435" s="43" t="str">
        <f t="shared" si="13"/>
        <v>45.739</v>
      </c>
      <c r="D435" s="44">
        <v>8</v>
      </c>
      <c r="E435" s="45" t="s">
        <v>8613</v>
      </c>
      <c r="F435" s="45" t="s">
        <v>8614</v>
      </c>
      <c r="G435" s="45" t="s">
        <v>8615</v>
      </c>
      <c r="H435" s="45" t="s">
        <v>8616</v>
      </c>
      <c r="I435" s="45" t="s">
        <v>8484</v>
      </c>
      <c r="J435" s="46" t="s">
        <v>8485</v>
      </c>
      <c r="K435" s="46" t="s">
        <v>8486</v>
      </c>
      <c r="L435" s="45" t="s">
        <v>7306</v>
      </c>
      <c r="M435" s="45" t="s">
        <v>7307</v>
      </c>
    </row>
    <row r="436" spans="1:13" ht="57.6">
      <c r="A436" s="42" t="s">
        <v>7206</v>
      </c>
      <c r="B436" s="43">
        <f t="shared" si="14"/>
        <v>40</v>
      </c>
      <c r="C436" s="43" t="str">
        <f t="shared" si="13"/>
        <v>45.740</v>
      </c>
      <c r="D436" s="44">
        <v>8</v>
      </c>
      <c r="E436" s="45" t="s">
        <v>8617</v>
      </c>
      <c r="F436" s="45" t="s">
        <v>8618</v>
      </c>
      <c r="G436" s="45" t="s">
        <v>8619</v>
      </c>
      <c r="H436" s="45" t="s">
        <v>8619</v>
      </c>
      <c r="I436" s="45" t="s">
        <v>8484</v>
      </c>
      <c r="J436" s="46" t="s">
        <v>8485</v>
      </c>
      <c r="K436" s="46" t="s">
        <v>8486</v>
      </c>
      <c r="L436" s="45" t="s">
        <v>7306</v>
      </c>
      <c r="M436" s="45" t="s">
        <v>7307</v>
      </c>
    </row>
    <row r="437" spans="1:13" ht="57.6">
      <c r="A437" s="42" t="s">
        <v>7206</v>
      </c>
      <c r="B437" s="43">
        <f t="shared" si="14"/>
        <v>41</v>
      </c>
      <c r="C437" s="43" t="str">
        <f t="shared" si="13"/>
        <v>45.741</v>
      </c>
      <c r="D437" s="44">
        <v>8</v>
      </c>
      <c r="E437" s="45" t="s">
        <v>8620</v>
      </c>
      <c r="F437" s="45" t="s">
        <v>8621</v>
      </c>
      <c r="G437" s="45" t="s">
        <v>8622</v>
      </c>
      <c r="H437" s="45" t="s">
        <v>8622</v>
      </c>
      <c r="I437" s="45" t="s">
        <v>8484</v>
      </c>
      <c r="J437" s="46" t="s">
        <v>8485</v>
      </c>
      <c r="K437" s="46" t="s">
        <v>8486</v>
      </c>
      <c r="L437" s="45" t="s">
        <v>7306</v>
      </c>
      <c r="M437" s="45" t="s">
        <v>7307</v>
      </c>
    </row>
    <row r="438" spans="1:13" ht="57.6">
      <c r="A438" s="42" t="s">
        <v>7206</v>
      </c>
      <c r="B438" s="43">
        <f t="shared" si="14"/>
        <v>42</v>
      </c>
      <c r="C438" s="43" t="str">
        <f t="shared" si="13"/>
        <v>45.742</v>
      </c>
      <c r="D438" s="44">
        <v>7</v>
      </c>
      <c r="E438" s="45" t="s">
        <v>8623</v>
      </c>
      <c r="F438" s="45" t="s">
        <v>8624</v>
      </c>
      <c r="G438" s="46" t="s">
        <v>8625</v>
      </c>
      <c r="H438" s="46" t="s">
        <v>8626</v>
      </c>
      <c r="I438" s="45" t="s">
        <v>8484</v>
      </c>
      <c r="J438" s="46" t="s">
        <v>8485</v>
      </c>
      <c r="K438" s="46" t="s">
        <v>8486</v>
      </c>
      <c r="L438" s="45" t="s">
        <v>7306</v>
      </c>
      <c r="M438" s="45" t="s">
        <v>7307</v>
      </c>
    </row>
    <row r="439" spans="1:13" ht="57.6">
      <c r="A439" s="42" t="s">
        <v>7206</v>
      </c>
      <c r="B439" s="43">
        <f t="shared" si="14"/>
        <v>43</v>
      </c>
      <c r="C439" s="43" t="str">
        <f t="shared" si="13"/>
        <v>45.743</v>
      </c>
      <c r="D439" s="44">
        <v>7</v>
      </c>
      <c r="E439" s="45" t="s">
        <v>8627</v>
      </c>
      <c r="F439" s="45" t="s">
        <v>8628</v>
      </c>
      <c r="G439" s="45" t="s">
        <v>8629</v>
      </c>
      <c r="H439" s="45" t="s">
        <v>8630</v>
      </c>
      <c r="I439" s="45" t="s">
        <v>8484</v>
      </c>
      <c r="J439" s="46" t="s">
        <v>8485</v>
      </c>
      <c r="K439" s="46" t="s">
        <v>8486</v>
      </c>
      <c r="L439" s="45" t="s">
        <v>7306</v>
      </c>
      <c r="M439" s="45" t="s">
        <v>7307</v>
      </c>
    </row>
    <row r="440" spans="1:13" ht="57.6">
      <c r="A440" s="42" t="s">
        <v>7206</v>
      </c>
      <c r="B440" s="43">
        <f t="shared" si="14"/>
        <v>44</v>
      </c>
      <c r="C440" s="43" t="str">
        <f t="shared" si="13"/>
        <v>45.744</v>
      </c>
      <c r="D440" s="44">
        <v>7</v>
      </c>
      <c r="E440" s="45" t="s">
        <v>8631</v>
      </c>
      <c r="F440" s="45" t="s">
        <v>8632</v>
      </c>
      <c r="G440" s="45" t="s">
        <v>8633</v>
      </c>
      <c r="H440" s="45" t="s">
        <v>8634</v>
      </c>
      <c r="I440" s="45" t="s">
        <v>8484</v>
      </c>
      <c r="J440" s="46" t="s">
        <v>8485</v>
      </c>
      <c r="K440" s="46" t="s">
        <v>8486</v>
      </c>
      <c r="L440" s="45" t="s">
        <v>7306</v>
      </c>
      <c r="M440" s="45" t="s">
        <v>7307</v>
      </c>
    </row>
    <row r="441" spans="1:13" ht="57.6">
      <c r="A441" s="42" t="s">
        <v>7206</v>
      </c>
      <c r="B441" s="43">
        <f t="shared" si="14"/>
        <v>45</v>
      </c>
      <c r="C441" s="43" t="str">
        <f t="shared" si="13"/>
        <v>45.745</v>
      </c>
      <c r="D441" s="44">
        <v>8</v>
      </c>
      <c r="E441" s="45" t="s">
        <v>8635</v>
      </c>
      <c r="F441" s="45" t="s">
        <v>8636</v>
      </c>
      <c r="G441" s="45" t="s">
        <v>8637</v>
      </c>
      <c r="H441" s="45" t="s">
        <v>8638</v>
      </c>
      <c r="I441" s="45" t="s">
        <v>8484</v>
      </c>
      <c r="J441" s="46" t="s">
        <v>8485</v>
      </c>
      <c r="K441" s="46" t="s">
        <v>8486</v>
      </c>
      <c r="L441" s="45" t="s">
        <v>7306</v>
      </c>
      <c r="M441" s="45" t="s">
        <v>7307</v>
      </c>
    </row>
    <row r="442" spans="1:13" ht="57.6">
      <c r="A442" s="42" t="s">
        <v>7206</v>
      </c>
      <c r="B442" s="43">
        <f t="shared" si="14"/>
        <v>46</v>
      </c>
      <c r="C442" s="43" t="str">
        <f t="shared" si="13"/>
        <v>45.746</v>
      </c>
      <c r="D442" s="44">
        <v>7</v>
      </c>
      <c r="E442" s="45" t="s">
        <v>8639</v>
      </c>
      <c r="F442" s="45" t="s">
        <v>8640</v>
      </c>
      <c r="G442" s="45" t="s">
        <v>8641</v>
      </c>
      <c r="H442" s="45" t="s">
        <v>8642</v>
      </c>
      <c r="I442" s="45" t="s">
        <v>8484</v>
      </c>
      <c r="J442" s="46" t="s">
        <v>8485</v>
      </c>
      <c r="K442" s="46" t="s">
        <v>8486</v>
      </c>
      <c r="L442" s="45" t="s">
        <v>7306</v>
      </c>
      <c r="M442" s="45" t="s">
        <v>7307</v>
      </c>
    </row>
    <row r="443" spans="1:13" ht="57.6">
      <c r="A443" s="42" t="s">
        <v>7206</v>
      </c>
      <c r="B443" s="43">
        <f t="shared" si="14"/>
        <v>47</v>
      </c>
      <c r="C443" s="43" t="str">
        <f t="shared" si="13"/>
        <v>45.747</v>
      </c>
      <c r="D443" s="44">
        <v>8</v>
      </c>
      <c r="E443" s="45" t="s">
        <v>8643</v>
      </c>
      <c r="F443" s="45" t="s">
        <v>8644</v>
      </c>
      <c r="G443" s="46" t="s">
        <v>8645</v>
      </c>
      <c r="H443" s="46" t="s">
        <v>8646</v>
      </c>
      <c r="I443" s="45" t="s">
        <v>8484</v>
      </c>
      <c r="J443" s="46" t="s">
        <v>8485</v>
      </c>
      <c r="K443" s="46" t="s">
        <v>8486</v>
      </c>
      <c r="L443" s="45" t="s">
        <v>7306</v>
      </c>
      <c r="M443" s="45" t="s">
        <v>7307</v>
      </c>
    </row>
    <row r="444" spans="1:13" ht="57.6">
      <c r="A444" s="42" t="s">
        <v>7206</v>
      </c>
      <c r="B444" s="43">
        <f t="shared" si="14"/>
        <v>48</v>
      </c>
      <c r="C444" s="43" t="str">
        <f t="shared" si="13"/>
        <v>45.748</v>
      </c>
      <c r="D444" s="44">
        <v>8</v>
      </c>
      <c r="E444" s="45" t="s">
        <v>8647</v>
      </c>
      <c r="F444" s="45" t="s">
        <v>8648</v>
      </c>
      <c r="G444" s="45" t="s">
        <v>8649</v>
      </c>
      <c r="H444" s="46" t="s">
        <v>8650</v>
      </c>
      <c r="I444" s="45" t="s">
        <v>8484</v>
      </c>
      <c r="J444" s="46" t="s">
        <v>8485</v>
      </c>
      <c r="K444" s="46" t="s">
        <v>8486</v>
      </c>
      <c r="L444" s="45" t="s">
        <v>7306</v>
      </c>
      <c r="M444" s="45" t="s">
        <v>7307</v>
      </c>
    </row>
    <row r="445" spans="1:13" ht="57.6">
      <c r="A445" s="42" t="s">
        <v>7206</v>
      </c>
      <c r="B445" s="43">
        <f t="shared" si="14"/>
        <v>49</v>
      </c>
      <c r="C445" s="43" t="str">
        <f t="shared" si="13"/>
        <v>45.749</v>
      </c>
      <c r="D445" s="44">
        <v>8</v>
      </c>
      <c r="E445" s="45" t="s">
        <v>8651</v>
      </c>
      <c r="F445" s="45" t="s">
        <v>8652</v>
      </c>
      <c r="G445" s="46" t="s">
        <v>8653</v>
      </c>
      <c r="H445" s="46" t="s">
        <v>8654</v>
      </c>
      <c r="I445" s="45" t="s">
        <v>8484</v>
      </c>
      <c r="J445" s="46" t="s">
        <v>8485</v>
      </c>
      <c r="K445" s="46" t="s">
        <v>8486</v>
      </c>
      <c r="L445" s="45" t="s">
        <v>7306</v>
      </c>
      <c r="M445" s="45" t="s">
        <v>7307</v>
      </c>
    </row>
    <row r="446" spans="1:13" ht="57.6">
      <c r="A446" s="42" t="s">
        <v>7206</v>
      </c>
      <c r="B446" s="43">
        <f t="shared" si="14"/>
        <v>50</v>
      </c>
      <c r="C446" s="43" t="str">
        <f t="shared" si="13"/>
        <v>45.750</v>
      </c>
      <c r="D446" s="44">
        <v>8</v>
      </c>
      <c r="E446" s="45" t="s">
        <v>8655</v>
      </c>
      <c r="F446" s="45" t="s">
        <v>8656</v>
      </c>
      <c r="G446" s="46" t="s">
        <v>8657</v>
      </c>
      <c r="H446" s="46" t="s">
        <v>8658</v>
      </c>
      <c r="I446" s="45" t="s">
        <v>8484</v>
      </c>
      <c r="J446" s="46" t="s">
        <v>8485</v>
      </c>
      <c r="K446" s="46" t="s">
        <v>8486</v>
      </c>
      <c r="L446" s="45" t="s">
        <v>7306</v>
      </c>
      <c r="M446" s="45" t="s">
        <v>7307</v>
      </c>
    </row>
    <row r="447" spans="1:13" ht="57.6">
      <c r="A447" s="42" t="s">
        <v>7206</v>
      </c>
      <c r="B447" s="43">
        <f t="shared" si="14"/>
        <v>51</v>
      </c>
      <c r="C447" s="43" t="str">
        <f t="shared" si="13"/>
        <v>45.751</v>
      </c>
      <c r="D447" s="44">
        <v>7</v>
      </c>
      <c r="E447" s="45" t="s">
        <v>8659</v>
      </c>
      <c r="F447" s="45" t="s">
        <v>8660</v>
      </c>
      <c r="G447" s="45" t="s">
        <v>8661</v>
      </c>
      <c r="H447" s="45" t="s">
        <v>8662</v>
      </c>
      <c r="I447" s="45" t="s">
        <v>8484</v>
      </c>
      <c r="J447" s="46" t="s">
        <v>8485</v>
      </c>
      <c r="K447" s="46" t="s">
        <v>8486</v>
      </c>
      <c r="L447" s="45" t="s">
        <v>7306</v>
      </c>
      <c r="M447" s="45" t="s">
        <v>7307</v>
      </c>
    </row>
    <row r="448" spans="1:13" ht="57.6">
      <c r="A448" s="42" t="s">
        <v>7206</v>
      </c>
      <c r="B448" s="43">
        <f t="shared" si="14"/>
        <v>52</v>
      </c>
      <c r="C448" s="43" t="str">
        <f t="shared" si="13"/>
        <v>45.752</v>
      </c>
      <c r="D448" s="44">
        <v>8</v>
      </c>
      <c r="E448" s="45" t="s">
        <v>8663</v>
      </c>
      <c r="F448" s="45" t="s">
        <v>8664</v>
      </c>
      <c r="G448" s="45" t="s">
        <v>8665</v>
      </c>
      <c r="H448" s="45" t="s">
        <v>8665</v>
      </c>
      <c r="I448" s="45" t="s">
        <v>8484</v>
      </c>
      <c r="J448" s="46" t="s">
        <v>8485</v>
      </c>
      <c r="K448" s="46" t="s">
        <v>8486</v>
      </c>
      <c r="L448" s="45" t="s">
        <v>7306</v>
      </c>
      <c r="M448" s="45" t="s">
        <v>7307</v>
      </c>
    </row>
    <row r="449" spans="1:13" ht="57.6">
      <c r="A449" s="42" t="s">
        <v>7206</v>
      </c>
      <c r="B449" s="43">
        <f t="shared" si="14"/>
        <v>53</v>
      </c>
      <c r="C449" s="43" t="str">
        <f t="shared" si="13"/>
        <v>45.753</v>
      </c>
      <c r="D449" s="44">
        <v>7</v>
      </c>
      <c r="E449" s="45" t="s">
        <v>8666</v>
      </c>
      <c r="F449" s="45" t="s">
        <v>8667</v>
      </c>
      <c r="G449" s="45" t="s">
        <v>8668</v>
      </c>
      <c r="H449" s="46" t="s">
        <v>8669</v>
      </c>
      <c r="I449" s="45" t="s">
        <v>8484</v>
      </c>
      <c r="J449" s="46" t="s">
        <v>8485</v>
      </c>
      <c r="K449" s="46" t="s">
        <v>8486</v>
      </c>
      <c r="L449" s="45" t="s">
        <v>7306</v>
      </c>
      <c r="M449" s="45" t="s">
        <v>7307</v>
      </c>
    </row>
    <row r="450" spans="1:13" ht="57.6">
      <c r="A450" s="42" t="s">
        <v>7206</v>
      </c>
      <c r="B450" s="43">
        <f t="shared" si="14"/>
        <v>54</v>
      </c>
      <c r="C450" s="43" t="str">
        <f t="shared" si="13"/>
        <v>45.754</v>
      </c>
      <c r="D450" s="44">
        <v>8</v>
      </c>
      <c r="E450" s="45" t="s">
        <v>8670</v>
      </c>
      <c r="F450" s="45" t="s">
        <v>8671</v>
      </c>
      <c r="G450" s="45" t="s">
        <v>8672</v>
      </c>
      <c r="H450" s="45" t="s">
        <v>8673</v>
      </c>
      <c r="I450" s="45" t="s">
        <v>8484</v>
      </c>
      <c r="J450" s="46" t="s">
        <v>8485</v>
      </c>
      <c r="K450" s="46" t="s">
        <v>8486</v>
      </c>
      <c r="L450" s="45" t="s">
        <v>7306</v>
      </c>
      <c r="M450" s="45" t="s">
        <v>7307</v>
      </c>
    </row>
    <row r="451" spans="1:13" ht="57.6">
      <c r="A451" s="42" t="s">
        <v>7206</v>
      </c>
      <c r="B451" s="43">
        <f t="shared" si="14"/>
        <v>55</v>
      </c>
      <c r="C451" s="43" t="str">
        <f t="shared" ref="C451:C514" si="15">+CONCATENATE(A451,B451)</f>
        <v>45.755</v>
      </c>
      <c r="D451" s="44">
        <v>8</v>
      </c>
      <c r="E451" s="45" t="s">
        <v>8674</v>
      </c>
      <c r="F451" s="45" t="s">
        <v>8675</v>
      </c>
      <c r="G451" s="45" t="s">
        <v>8676</v>
      </c>
      <c r="H451" s="46" t="s">
        <v>8677</v>
      </c>
      <c r="I451" s="45" t="s">
        <v>8484</v>
      </c>
      <c r="J451" s="46" t="s">
        <v>8485</v>
      </c>
      <c r="K451" s="46" t="s">
        <v>8486</v>
      </c>
      <c r="L451" s="45" t="s">
        <v>7306</v>
      </c>
      <c r="M451" s="45" t="s">
        <v>7307</v>
      </c>
    </row>
    <row r="452" spans="1:13" ht="57.6">
      <c r="A452" s="42" t="s">
        <v>7206</v>
      </c>
      <c r="B452" s="43">
        <f t="shared" ref="B452:B515" si="16">+IF(A452=A451,B451+1,1)</f>
        <v>56</v>
      </c>
      <c r="C452" s="43" t="str">
        <f t="shared" si="15"/>
        <v>45.756</v>
      </c>
      <c r="D452" s="44">
        <v>8</v>
      </c>
      <c r="E452" s="45" t="s">
        <v>8678</v>
      </c>
      <c r="F452" s="45" t="s">
        <v>8679</v>
      </c>
      <c r="G452" s="45" t="s">
        <v>8680</v>
      </c>
      <c r="H452" s="45" t="s">
        <v>8681</v>
      </c>
      <c r="I452" s="45" t="s">
        <v>8484</v>
      </c>
      <c r="J452" s="46" t="s">
        <v>8485</v>
      </c>
      <c r="K452" s="46" t="s">
        <v>8486</v>
      </c>
      <c r="L452" s="45" t="s">
        <v>7306</v>
      </c>
      <c r="M452" s="45" t="s">
        <v>7307</v>
      </c>
    </row>
    <row r="453" spans="1:13" ht="57.6">
      <c r="A453" s="42" t="s">
        <v>7206</v>
      </c>
      <c r="B453" s="43">
        <f t="shared" si="16"/>
        <v>57</v>
      </c>
      <c r="C453" s="43" t="str">
        <f t="shared" si="15"/>
        <v>45.757</v>
      </c>
      <c r="D453" s="44">
        <v>8</v>
      </c>
      <c r="E453" s="45" t="s">
        <v>8682</v>
      </c>
      <c r="F453" s="45" t="s">
        <v>8683</v>
      </c>
      <c r="G453" s="46" t="s">
        <v>8684</v>
      </c>
      <c r="H453" s="46" t="s">
        <v>8685</v>
      </c>
      <c r="I453" s="45" t="s">
        <v>8484</v>
      </c>
      <c r="J453" s="46" t="s">
        <v>8485</v>
      </c>
      <c r="K453" s="46" t="s">
        <v>8486</v>
      </c>
      <c r="L453" s="45" t="s">
        <v>7306</v>
      </c>
      <c r="M453" s="45" t="s">
        <v>7307</v>
      </c>
    </row>
    <row r="454" spans="1:13" ht="57.6">
      <c r="A454" s="42" t="s">
        <v>7206</v>
      </c>
      <c r="B454" s="43">
        <f t="shared" si="16"/>
        <v>58</v>
      </c>
      <c r="C454" s="43" t="str">
        <f t="shared" si="15"/>
        <v>45.758</v>
      </c>
      <c r="D454" s="44">
        <v>7</v>
      </c>
      <c r="E454" s="45" t="s">
        <v>8686</v>
      </c>
      <c r="F454" s="45" t="s">
        <v>8687</v>
      </c>
      <c r="G454" s="46" t="s">
        <v>8688</v>
      </c>
      <c r="H454" s="46" t="s">
        <v>8689</v>
      </c>
      <c r="I454" s="45" t="s">
        <v>8484</v>
      </c>
      <c r="J454" s="46" t="s">
        <v>8485</v>
      </c>
      <c r="K454" s="46" t="s">
        <v>8486</v>
      </c>
      <c r="L454" s="45" t="s">
        <v>7306</v>
      </c>
      <c r="M454" s="45" t="s">
        <v>7307</v>
      </c>
    </row>
    <row r="455" spans="1:13" ht="57.6">
      <c r="A455" s="42" t="s">
        <v>7206</v>
      </c>
      <c r="B455" s="43">
        <f t="shared" si="16"/>
        <v>59</v>
      </c>
      <c r="C455" s="43" t="str">
        <f t="shared" si="15"/>
        <v>45.759</v>
      </c>
      <c r="D455" s="44">
        <v>8</v>
      </c>
      <c r="E455" s="45" t="s">
        <v>8690</v>
      </c>
      <c r="F455" s="45" t="s">
        <v>8691</v>
      </c>
      <c r="G455" s="45" t="s">
        <v>8692</v>
      </c>
      <c r="H455" s="46" t="s">
        <v>8693</v>
      </c>
      <c r="I455" s="45" t="s">
        <v>8484</v>
      </c>
      <c r="J455" s="46" t="s">
        <v>8485</v>
      </c>
      <c r="K455" s="46" t="s">
        <v>8486</v>
      </c>
      <c r="L455" s="45" t="s">
        <v>7306</v>
      </c>
      <c r="M455" s="45" t="s">
        <v>7307</v>
      </c>
    </row>
    <row r="456" spans="1:13" ht="57.6">
      <c r="A456" s="42" t="s">
        <v>7206</v>
      </c>
      <c r="B456" s="43">
        <f t="shared" si="16"/>
        <v>60</v>
      </c>
      <c r="C456" s="43" t="str">
        <f t="shared" si="15"/>
        <v>45.760</v>
      </c>
      <c r="D456" s="44">
        <v>8</v>
      </c>
      <c r="E456" s="45" t="s">
        <v>8694</v>
      </c>
      <c r="F456" s="45" t="s">
        <v>8695</v>
      </c>
      <c r="G456" s="45" t="s">
        <v>8696</v>
      </c>
      <c r="H456" s="45" t="s">
        <v>8697</v>
      </c>
      <c r="I456" s="45" t="s">
        <v>8484</v>
      </c>
      <c r="J456" s="46" t="s">
        <v>8485</v>
      </c>
      <c r="K456" s="46" t="s">
        <v>8486</v>
      </c>
      <c r="L456" s="45" t="s">
        <v>7306</v>
      </c>
      <c r="M456" s="45" t="s">
        <v>7307</v>
      </c>
    </row>
    <row r="457" spans="1:13" ht="57.6">
      <c r="A457" s="42" t="s">
        <v>7206</v>
      </c>
      <c r="B457" s="43">
        <f t="shared" si="16"/>
        <v>61</v>
      </c>
      <c r="C457" s="43" t="str">
        <f t="shared" si="15"/>
        <v>45.761</v>
      </c>
      <c r="D457" s="44">
        <v>8</v>
      </c>
      <c r="E457" s="45" t="s">
        <v>8698</v>
      </c>
      <c r="F457" s="45" t="s">
        <v>8699</v>
      </c>
      <c r="G457" s="46" t="s">
        <v>8700</v>
      </c>
      <c r="H457" s="45" t="s">
        <v>8701</v>
      </c>
      <c r="I457" s="45" t="s">
        <v>8484</v>
      </c>
      <c r="J457" s="46" t="s">
        <v>8485</v>
      </c>
      <c r="K457" s="46" t="s">
        <v>8486</v>
      </c>
      <c r="L457" s="45" t="s">
        <v>7306</v>
      </c>
      <c r="M457" s="45" t="s">
        <v>7307</v>
      </c>
    </row>
    <row r="458" spans="1:13" ht="57.6">
      <c r="A458" s="42" t="s">
        <v>7206</v>
      </c>
      <c r="B458" s="43">
        <f t="shared" si="16"/>
        <v>62</v>
      </c>
      <c r="C458" s="43" t="str">
        <f t="shared" si="15"/>
        <v>45.762</v>
      </c>
      <c r="D458" s="44">
        <v>7</v>
      </c>
      <c r="E458" s="45" t="s">
        <v>8702</v>
      </c>
      <c r="F458" s="45" t="s">
        <v>8703</v>
      </c>
      <c r="G458" s="45" t="s">
        <v>8704</v>
      </c>
      <c r="H458" s="45" t="s">
        <v>8705</v>
      </c>
      <c r="I458" s="45" t="s">
        <v>8484</v>
      </c>
      <c r="J458" s="46" t="s">
        <v>8485</v>
      </c>
      <c r="K458" s="46" t="s">
        <v>8486</v>
      </c>
      <c r="L458" s="45" t="s">
        <v>7306</v>
      </c>
      <c r="M458" s="45" t="s">
        <v>7307</v>
      </c>
    </row>
    <row r="459" spans="1:13" ht="57.6">
      <c r="A459" s="42" t="s">
        <v>7206</v>
      </c>
      <c r="B459" s="43">
        <f t="shared" si="16"/>
        <v>63</v>
      </c>
      <c r="C459" s="43" t="str">
        <f t="shared" si="15"/>
        <v>45.763</v>
      </c>
      <c r="D459" s="44">
        <v>8</v>
      </c>
      <c r="E459" s="45" t="s">
        <v>8706</v>
      </c>
      <c r="F459" s="45" t="s">
        <v>8707</v>
      </c>
      <c r="G459" s="45" t="s">
        <v>8708</v>
      </c>
      <c r="H459" s="45" t="s">
        <v>8709</v>
      </c>
      <c r="I459" s="45" t="s">
        <v>8484</v>
      </c>
      <c r="J459" s="46" t="s">
        <v>8485</v>
      </c>
      <c r="K459" s="46" t="s">
        <v>8486</v>
      </c>
      <c r="L459" s="45" t="s">
        <v>7306</v>
      </c>
      <c r="M459" s="45" t="s">
        <v>7307</v>
      </c>
    </row>
    <row r="460" spans="1:13" ht="57.6">
      <c r="A460" s="42" t="s">
        <v>7206</v>
      </c>
      <c r="B460" s="43">
        <f t="shared" si="16"/>
        <v>64</v>
      </c>
      <c r="C460" s="43" t="str">
        <f t="shared" si="15"/>
        <v>45.764</v>
      </c>
      <c r="D460" s="44">
        <v>8</v>
      </c>
      <c r="E460" s="45" t="s">
        <v>8710</v>
      </c>
      <c r="F460" s="45" t="s">
        <v>8711</v>
      </c>
      <c r="G460" s="45" t="s">
        <v>8712</v>
      </c>
      <c r="H460" s="45" t="s">
        <v>8712</v>
      </c>
      <c r="I460" s="45" t="s">
        <v>8484</v>
      </c>
      <c r="J460" s="46" t="s">
        <v>8485</v>
      </c>
      <c r="K460" s="46" t="s">
        <v>8486</v>
      </c>
      <c r="L460" s="45" t="s">
        <v>7306</v>
      </c>
      <c r="M460" s="45" t="s">
        <v>7307</v>
      </c>
    </row>
    <row r="461" spans="1:13" ht="57.6">
      <c r="A461" s="42" t="s">
        <v>7206</v>
      </c>
      <c r="B461" s="43">
        <f t="shared" si="16"/>
        <v>65</v>
      </c>
      <c r="C461" s="43" t="str">
        <f t="shared" si="15"/>
        <v>45.765</v>
      </c>
      <c r="D461" s="44">
        <v>8</v>
      </c>
      <c r="E461" s="45" t="s">
        <v>8713</v>
      </c>
      <c r="F461" s="45" t="s">
        <v>8714</v>
      </c>
      <c r="G461" s="45" t="s">
        <v>8715</v>
      </c>
      <c r="H461" s="45" t="s">
        <v>8716</v>
      </c>
      <c r="I461" s="45" t="s">
        <v>8484</v>
      </c>
      <c r="J461" s="46" t="s">
        <v>8485</v>
      </c>
      <c r="K461" s="46" t="s">
        <v>8486</v>
      </c>
      <c r="L461" s="45" t="s">
        <v>7306</v>
      </c>
      <c r="M461" s="45" t="s">
        <v>7307</v>
      </c>
    </row>
    <row r="462" spans="1:13" ht="57.6">
      <c r="A462" s="42" t="s">
        <v>7206</v>
      </c>
      <c r="B462" s="43">
        <f t="shared" si="16"/>
        <v>66</v>
      </c>
      <c r="C462" s="43" t="str">
        <f t="shared" si="15"/>
        <v>45.766</v>
      </c>
      <c r="D462" s="44">
        <v>7</v>
      </c>
      <c r="E462" s="45" t="s">
        <v>8717</v>
      </c>
      <c r="F462" s="45" t="s">
        <v>8718</v>
      </c>
      <c r="G462" s="45" t="s">
        <v>8719</v>
      </c>
      <c r="H462" s="45" t="s">
        <v>8720</v>
      </c>
      <c r="I462" s="45" t="s">
        <v>8484</v>
      </c>
      <c r="J462" s="46" t="s">
        <v>8485</v>
      </c>
      <c r="K462" s="46" t="s">
        <v>8486</v>
      </c>
      <c r="L462" s="45" t="s">
        <v>7306</v>
      </c>
      <c r="M462" s="45" t="s">
        <v>7307</v>
      </c>
    </row>
    <row r="463" spans="1:13" ht="57.6">
      <c r="A463" s="42" t="s">
        <v>7206</v>
      </c>
      <c r="B463" s="43">
        <f t="shared" si="16"/>
        <v>67</v>
      </c>
      <c r="C463" s="43" t="str">
        <f t="shared" si="15"/>
        <v>45.767</v>
      </c>
      <c r="D463" s="44">
        <v>8</v>
      </c>
      <c r="E463" s="45" t="s">
        <v>8721</v>
      </c>
      <c r="F463" s="45" t="s">
        <v>8722</v>
      </c>
      <c r="G463" s="45" t="s">
        <v>8723</v>
      </c>
      <c r="H463" s="45" t="s">
        <v>8723</v>
      </c>
      <c r="I463" s="45" t="s">
        <v>8484</v>
      </c>
      <c r="J463" s="46" t="s">
        <v>8485</v>
      </c>
      <c r="K463" s="46" t="s">
        <v>8486</v>
      </c>
      <c r="L463" s="45" t="s">
        <v>7306</v>
      </c>
      <c r="M463" s="45" t="s">
        <v>7307</v>
      </c>
    </row>
    <row r="464" spans="1:13" ht="57.6">
      <c r="A464" s="42" t="s">
        <v>7206</v>
      </c>
      <c r="B464" s="43">
        <f t="shared" si="16"/>
        <v>68</v>
      </c>
      <c r="C464" s="43" t="str">
        <f t="shared" si="15"/>
        <v>45.768</v>
      </c>
      <c r="D464" s="44">
        <v>8</v>
      </c>
      <c r="E464" s="45" t="s">
        <v>8724</v>
      </c>
      <c r="F464" s="45" t="s">
        <v>8725</v>
      </c>
      <c r="G464" s="45" t="s">
        <v>8726</v>
      </c>
      <c r="H464" s="45" t="s">
        <v>8726</v>
      </c>
      <c r="I464" s="45" t="s">
        <v>8484</v>
      </c>
      <c r="J464" s="46" t="s">
        <v>8485</v>
      </c>
      <c r="K464" s="46" t="s">
        <v>8486</v>
      </c>
      <c r="L464" s="45" t="s">
        <v>7306</v>
      </c>
      <c r="M464" s="45" t="s">
        <v>7307</v>
      </c>
    </row>
    <row r="465" spans="1:13" ht="57.6">
      <c r="A465" s="42" t="s">
        <v>7206</v>
      </c>
      <c r="B465" s="43">
        <f t="shared" si="16"/>
        <v>69</v>
      </c>
      <c r="C465" s="43" t="str">
        <f t="shared" si="15"/>
        <v>45.769</v>
      </c>
      <c r="D465" s="44">
        <v>8</v>
      </c>
      <c r="E465" s="45" t="s">
        <v>8727</v>
      </c>
      <c r="F465" s="45" t="s">
        <v>8728</v>
      </c>
      <c r="G465" s="45" t="s">
        <v>8729</v>
      </c>
      <c r="H465" s="45" t="s">
        <v>8730</v>
      </c>
      <c r="I465" s="45" t="s">
        <v>8484</v>
      </c>
      <c r="J465" s="46" t="s">
        <v>8485</v>
      </c>
      <c r="K465" s="46" t="s">
        <v>8486</v>
      </c>
      <c r="L465" s="45" t="s">
        <v>7306</v>
      </c>
      <c r="M465" s="45" t="s">
        <v>7307</v>
      </c>
    </row>
    <row r="466" spans="1:13" ht="57.6">
      <c r="A466" s="42" t="s">
        <v>7206</v>
      </c>
      <c r="B466" s="43">
        <f t="shared" si="16"/>
        <v>70</v>
      </c>
      <c r="C466" s="43" t="str">
        <f t="shared" si="15"/>
        <v>45.770</v>
      </c>
      <c r="D466" s="44">
        <v>7</v>
      </c>
      <c r="E466" s="45" t="s">
        <v>8731</v>
      </c>
      <c r="F466" s="45" t="s">
        <v>8732</v>
      </c>
      <c r="G466" s="45" t="s">
        <v>8733</v>
      </c>
      <c r="H466" s="45" t="s">
        <v>8734</v>
      </c>
      <c r="I466" s="45" t="s">
        <v>8484</v>
      </c>
      <c r="J466" s="46" t="s">
        <v>8485</v>
      </c>
      <c r="K466" s="46" t="s">
        <v>8486</v>
      </c>
      <c r="L466" s="45" t="s">
        <v>7306</v>
      </c>
      <c r="M466" s="45" t="s">
        <v>7307</v>
      </c>
    </row>
    <row r="467" spans="1:13" ht="57.6">
      <c r="A467" s="42" t="s">
        <v>7206</v>
      </c>
      <c r="B467" s="43">
        <f t="shared" si="16"/>
        <v>71</v>
      </c>
      <c r="C467" s="43" t="str">
        <f t="shared" si="15"/>
        <v>45.771</v>
      </c>
      <c r="D467" s="44">
        <v>8</v>
      </c>
      <c r="E467" s="45" t="s">
        <v>8735</v>
      </c>
      <c r="F467" s="45" t="s">
        <v>8736</v>
      </c>
      <c r="G467" s="45" t="s">
        <v>8737</v>
      </c>
      <c r="H467" s="45" t="s">
        <v>8738</v>
      </c>
      <c r="I467" s="45" t="s">
        <v>8484</v>
      </c>
      <c r="J467" s="46" t="s">
        <v>8485</v>
      </c>
      <c r="K467" s="46" t="s">
        <v>8486</v>
      </c>
      <c r="L467" s="45" t="s">
        <v>7306</v>
      </c>
      <c r="M467" s="45" t="s">
        <v>7307</v>
      </c>
    </row>
    <row r="468" spans="1:13" ht="57.6">
      <c r="A468" s="42" t="s">
        <v>7206</v>
      </c>
      <c r="B468" s="43">
        <f t="shared" si="16"/>
        <v>72</v>
      </c>
      <c r="C468" s="43" t="str">
        <f t="shared" si="15"/>
        <v>45.772</v>
      </c>
      <c r="D468" s="44">
        <v>8</v>
      </c>
      <c r="E468" s="45" t="s">
        <v>8739</v>
      </c>
      <c r="F468" s="45" t="s">
        <v>8740</v>
      </c>
      <c r="G468" s="45" t="s">
        <v>8741</v>
      </c>
      <c r="H468" s="45" t="s">
        <v>8741</v>
      </c>
      <c r="I468" s="45" t="s">
        <v>8484</v>
      </c>
      <c r="J468" s="46" t="s">
        <v>8485</v>
      </c>
      <c r="K468" s="46" t="s">
        <v>8486</v>
      </c>
      <c r="L468" s="45" t="s">
        <v>7306</v>
      </c>
      <c r="M468" s="45" t="s">
        <v>7307</v>
      </c>
    </row>
    <row r="469" spans="1:13" ht="57.6">
      <c r="A469" s="42" t="s">
        <v>7206</v>
      </c>
      <c r="B469" s="43">
        <f t="shared" si="16"/>
        <v>73</v>
      </c>
      <c r="C469" s="43" t="str">
        <f t="shared" si="15"/>
        <v>45.773</v>
      </c>
      <c r="D469" s="44">
        <v>7</v>
      </c>
      <c r="E469" s="45" t="s">
        <v>8742</v>
      </c>
      <c r="F469" s="45" t="s">
        <v>8743</v>
      </c>
      <c r="G469" s="46" t="s">
        <v>8744</v>
      </c>
      <c r="H469" s="45" t="s">
        <v>8745</v>
      </c>
      <c r="I469" s="45" t="s">
        <v>8484</v>
      </c>
      <c r="J469" s="46" t="s">
        <v>8485</v>
      </c>
      <c r="K469" s="46" t="s">
        <v>8486</v>
      </c>
      <c r="L469" s="45" t="s">
        <v>7306</v>
      </c>
      <c r="M469" s="45" t="s">
        <v>7307</v>
      </c>
    </row>
    <row r="470" spans="1:13" ht="57.6">
      <c r="A470" s="42" t="s">
        <v>7206</v>
      </c>
      <c r="B470" s="43">
        <f t="shared" si="16"/>
        <v>74</v>
      </c>
      <c r="C470" s="43" t="str">
        <f t="shared" si="15"/>
        <v>45.774</v>
      </c>
      <c r="D470" s="44">
        <v>8</v>
      </c>
      <c r="E470" s="45" t="s">
        <v>8746</v>
      </c>
      <c r="F470" s="45" t="s">
        <v>8747</v>
      </c>
      <c r="G470" s="45" t="s">
        <v>8748</v>
      </c>
      <c r="H470" s="45" t="s">
        <v>8749</v>
      </c>
      <c r="I470" s="45" t="s">
        <v>8484</v>
      </c>
      <c r="J470" s="46" t="s">
        <v>8485</v>
      </c>
      <c r="K470" s="46" t="s">
        <v>8486</v>
      </c>
      <c r="L470" s="45" t="s">
        <v>7306</v>
      </c>
      <c r="M470" s="45" t="s">
        <v>7307</v>
      </c>
    </row>
    <row r="471" spans="1:13" ht="57.6">
      <c r="A471" s="42" t="s">
        <v>7206</v>
      </c>
      <c r="B471" s="43">
        <f t="shared" si="16"/>
        <v>75</v>
      </c>
      <c r="C471" s="43" t="str">
        <f t="shared" si="15"/>
        <v>45.775</v>
      </c>
      <c r="D471" s="44">
        <v>8</v>
      </c>
      <c r="E471" s="45" t="s">
        <v>8750</v>
      </c>
      <c r="F471" s="45" t="s">
        <v>8751</v>
      </c>
      <c r="G471" s="45" t="s">
        <v>8752</v>
      </c>
      <c r="H471" s="45" t="s">
        <v>8753</v>
      </c>
      <c r="I471" s="45" t="s">
        <v>8484</v>
      </c>
      <c r="J471" s="46" t="s">
        <v>8485</v>
      </c>
      <c r="K471" s="46" t="s">
        <v>8486</v>
      </c>
      <c r="L471" s="45" t="s">
        <v>7306</v>
      </c>
      <c r="M471" s="45" t="s">
        <v>7307</v>
      </c>
    </row>
    <row r="472" spans="1:13" ht="57.6">
      <c r="A472" s="42" t="s">
        <v>7206</v>
      </c>
      <c r="B472" s="43">
        <f t="shared" si="16"/>
        <v>76</v>
      </c>
      <c r="C472" s="43" t="str">
        <f t="shared" si="15"/>
        <v>45.776</v>
      </c>
      <c r="D472" s="44">
        <v>7</v>
      </c>
      <c r="E472" s="45" t="s">
        <v>8754</v>
      </c>
      <c r="F472" s="45" t="s">
        <v>8755</v>
      </c>
      <c r="G472" s="45" t="s">
        <v>8756</v>
      </c>
      <c r="H472" s="45" t="s">
        <v>8757</v>
      </c>
      <c r="I472" s="45" t="s">
        <v>8484</v>
      </c>
      <c r="J472" s="46" t="s">
        <v>8485</v>
      </c>
      <c r="K472" s="46" t="s">
        <v>8486</v>
      </c>
      <c r="L472" s="45" t="s">
        <v>7306</v>
      </c>
      <c r="M472" s="45" t="s">
        <v>7307</v>
      </c>
    </row>
    <row r="473" spans="1:13" ht="57.6">
      <c r="A473" s="42" t="s">
        <v>7206</v>
      </c>
      <c r="B473" s="43">
        <f t="shared" si="16"/>
        <v>77</v>
      </c>
      <c r="C473" s="43" t="str">
        <f t="shared" si="15"/>
        <v>45.777</v>
      </c>
      <c r="D473" s="44">
        <v>8</v>
      </c>
      <c r="E473" s="45" t="s">
        <v>8758</v>
      </c>
      <c r="F473" s="45" t="s">
        <v>8759</v>
      </c>
      <c r="G473" s="45" t="s">
        <v>8760</v>
      </c>
      <c r="H473" s="45" t="s">
        <v>8760</v>
      </c>
      <c r="I473" s="45" t="s">
        <v>8484</v>
      </c>
      <c r="J473" s="46" t="s">
        <v>8485</v>
      </c>
      <c r="K473" s="46" t="s">
        <v>8486</v>
      </c>
      <c r="L473" s="45" t="s">
        <v>7306</v>
      </c>
      <c r="M473" s="45" t="s">
        <v>7307</v>
      </c>
    </row>
    <row r="474" spans="1:13" ht="57.6">
      <c r="A474" s="42" t="s">
        <v>7206</v>
      </c>
      <c r="B474" s="43">
        <f t="shared" si="16"/>
        <v>78</v>
      </c>
      <c r="C474" s="43" t="str">
        <f t="shared" si="15"/>
        <v>45.778</v>
      </c>
      <c r="D474" s="44">
        <v>8</v>
      </c>
      <c r="E474" s="45" t="s">
        <v>8761</v>
      </c>
      <c r="F474" s="45" t="s">
        <v>8762</v>
      </c>
      <c r="G474" s="45" t="s">
        <v>8763</v>
      </c>
      <c r="H474" s="45" t="s">
        <v>8764</v>
      </c>
      <c r="I474" s="45" t="s">
        <v>8484</v>
      </c>
      <c r="J474" s="46" t="s">
        <v>8485</v>
      </c>
      <c r="K474" s="46" t="s">
        <v>8486</v>
      </c>
      <c r="L474" s="45" t="s">
        <v>7306</v>
      </c>
      <c r="M474" s="45" t="s">
        <v>7307</v>
      </c>
    </row>
    <row r="475" spans="1:13" ht="57.6">
      <c r="A475" s="42" t="s">
        <v>7206</v>
      </c>
      <c r="B475" s="43">
        <f t="shared" si="16"/>
        <v>79</v>
      </c>
      <c r="C475" s="43" t="str">
        <f t="shared" si="15"/>
        <v>45.779</v>
      </c>
      <c r="D475" s="44">
        <v>8</v>
      </c>
      <c r="E475" s="45" t="s">
        <v>8765</v>
      </c>
      <c r="F475" s="45" t="s">
        <v>8766</v>
      </c>
      <c r="G475" s="45" t="s">
        <v>8767</v>
      </c>
      <c r="H475" s="45" t="s">
        <v>8767</v>
      </c>
      <c r="I475" s="45" t="s">
        <v>8484</v>
      </c>
      <c r="J475" s="46" t="s">
        <v>8485</v>
      </c>
      <c r="K475" s="46" t="s">
        <v>8486</v>
      </c>
      <c r="L475" s="45" t="s">
        <v>7306</v>
      </c>
      <c r="M475" s="45" t="s">
        <v>7307</v>
      </c>
    </row>
    <row r="476" spans="1:13" ht="57.6">
      <c r="A476" s="42" t="s">
        <v>7206</v>
      </c>
      <c r="B476" s="43">
        <f t="shared" si="16"/>
        <v>80</v>
      </c>
      <c r="C476" s="43" t="str">
        <f t="shared" si="15"/>
        <v>45.780</v>
      </c>
      <c r="D476" s="44">
        <v>7</v>
      </c>
      <c r="E476" s="45" t="s">
        <v>8768</v>
      </c>
      <c r="F476" s="45" t="s">
        <v>8769</v>
      </c>
      <c r="G476" s="45" t="s">
        <v>8770</v>
      </c>
      <c r="H476" s="45" t="s">
        <v>8771</v>
      </c>
      <c r="I476" s="45" t="s">
        <v>8484</v>
      </c>
      <c r="J476" s="46" t="s">
        <v>8485</v>
      </c>
      <c r="K476" s="46" t="s">
        <v>8486</v>
      </c>
      <c r="L476" s="45" t="s">
        <v>7306</v>
      </c>
      <c r="M476" s="45" t="s">
        <v>7307</v>
      </c>
    </row>
    <row r="477" spans="1:13" ht="57.6">
      <c r="A477" s="42" t="s">
        <v>7206</v>
      </c>
      <c r="B477" s="43">
        <f t="shared" si="16"/>
        <v>81</v>
      </c>
      <c r="C477" s="43" t="str">
        <f t="shared" si="15"/>
        <v>45.781</v>
      </c>
      <c r="D477" s="44">
        <v>8</v>
      </c>
      <c r="E477" s="45" t="s">
        <v>8772</v>
      </c>
      <c r="F477" s="45" t="s">
        <v>8773</v>
      </c>
      <c r="G477" s="45" t="s">
        <v>8774</v>
      </c>
      <c r="H477" s="45" t="s">
        <v>8774</v>
      </c>
      <c r="I477" s="45" t="s">
        <v>8484</v>
      </c>
      <c r="J477" s="46" t="s">
        <v>8485</v>
      </c>
      <c r="K477" s="46" t="s">
        <v>8486</v>
      </c>
      <c r="L477" s="45" t="s">
        <v>7306</v>
      </c>
      <c r="M477" s="45" t="s">
        <v>7307</v>
      </c>
    </row>
    <row r="478" spans="1:13" ht="57.6">
      <c r="A478" s="42" t="s">
        <v>7206</v>
      </c>
      <c r="B478" s="43">
        <f t="shared" si="16"/>
        <v>82</v>
      </c>
      <c r="C478" s="43" t="str">
        <f t="shared" si="15"/>
        <v>45.782</v>
      </c>
      <c r="D478" s="44">
        <v>8</v>
      </c>
      <c r="E478" s="45" t="s">
        <v>8775</v>
      </c>
      <c r="F478" s="45" t="s">
        <v>8776</v>
      </c>
      <c r="G478" s="45" t="s">
        <v>8777</v>
      </c>
      <c r="H478" s="46" t="s">
        <v>8778</v>
      </c>
      <c r="I478" s="45" t="s">
        <v>8484</v>
      </c>
      <c r="J478" s="46" t="s">
        <v>8485</v>
      </c>
      <c r="K478" s="46" t="s">
        <v>8486</v>
      </c>
      <c r="L478" s="45" t="s">
        <v>7306</v>
      </c>
      <c r="M478" s="45" t="s">
        <v>7307</v>
      </c>
    </row>
    <row r="479" spans="1:13" ht="57.6">
      <c r="A479" s="42" t="s">
        <v>7206</v>
      </c>
      <c r="B479" s="43">
        <f t="shared" si="16"/>
        <v>83</v>
      </c>
      <c r="C479" s="43" t="str">
        <f t="shared" si="15"/>
        <v>45.783</v>
      </c>
      <c r="D479" s="44">
        <v>7</v>
      </c>
      <c r="E479" s="45" t="s">
        <v>8779</v>
      </c>
      <c r="F479" s="45" t="s">
        <v>8780</v>
      </c>
      <c r="G479" s="45" t="s">
        <v>8781</v>
      </c>
      <c r="H479" s="45" t="s">
        <v>8782</v>
      </c>
      <c r="I479" s="45" t="s">
        <v>8484</v>
      </c>
      <c r="J479" s="46" t="s">
        <v>8485</v>
      </c>
      <c r="K479" s="46" t="s">
        <v>8486</v>
      </c>
      <c r="L479" s="45" t="s">
        <v>7306</v>
      </c>
      <c r="M479" s="45" t="s">
        <v>7307</v>
      </c>
    </row>
    <row r="480" spans="1:13" ht="57.6">
      <c r="A480" s="42" t="s">
        <v>7206</v>
      </c>
      <c r="B480" s="43">
        <f t="shared" si="16"/>
        <v>84</v>
      </c>
      <c r="C480" s="43" t="str">
        <f t="shared" si="15"/>
        <v>45.784</v>
      </c>
      <c r="D480" s="44">
        <v>8</v>
      </c>
      <c r="E480" s="45" t="s">
        <v>8783</v>
      </c>
      <c r="F480" s="45" t="s">
        <v>8784</v>
      </c>
      <c r="G480" s="45" t="s">
        <v>8785</v>
      </c>
      <c r="H480" s="46" t="s">
        <v>8786</v>
      </c>
      <c r="I480" s="45" t="s">
        <v>8484</v>
      </c>
      <c r="J480" s="46" t="s">
        <v>8485</v>
      </c>
      <c r="K480" s="46" t="s">
        <v>8486</v>
      </c>
      <c r="L480" s="45" t="s">
        <v>7306</v>
      </c>
      <c r="M480" s="45" t="s">
        <v>7307</v>
      </c>
    </row>
    <row r="481" spans="1:13" ht="57.6">
      <c r="A481" s="42" t="s">
        <v>7206</v>
      </c>
      <c r="B481" s="43">
        <f t="shared" si="16"/>
        <v>85</v>
      </c>
      <c r="C481" s="43" t="str">
        <f t="shared" si="15"/>
        <v>45.785</v>
      </c>
      <c r="D481" s="44">
        <v>8</v>
      </c>
      <c r="E481" s="45" t="s">
        <v>8787</v>
      </c>
      <c r="F481" s="45" t="s">
        <v>8788</v>
      </c>
      <c r="G481" s="45" t="s">
        <v>8789</v>
      </c>
      <c r="H481" s="45" t="s">
        <v>8790</v>
      </c>
      <c r="I481" s="45" t="s">
        <v>8484</v>
      </c>
      <c r="J481" s="46" t="s">
        <v>8485</v>
      </c>
      <c r="K481" s="46" t="s">
        <v>8486</v>
      </c>
      <c r="L481" s="45" t="s">
        <v>7306</v>
      </c>
      <c r="M481" s="45" t="s">
        <v>7307</v>
      </c>
    </row>
    <row r="482" spans="1:13" ht="57.6">
      <c r="A482" s="42" t="s">
        <v>7206</v>
      </c>
      <c r="B482" s="43">
        <f t="shared" si="16"/>
        <v>86</v>
      </c>
      <c r="C482" s="43" t="str">
        <f t="shared" si="15"/>
        <v>45.786</v>
      </c>
      <c r="D482" s="44">
        <v>8</v>
      </c>
      <c r="E482" s="45" t="s">
        <v>8791</v>
      </c>
      <c r="F482" s="45" t="s">
        <v>8792</v>
      </c>
      <c r="G482" s="45" t="s">
        <v>8793</v>
      </c>
      <c r="H482" s="45" t="s">
        <v>8793</v>
      </c>
      <c r="I482" s="45" t="s">
        <v>8484</v>
      </c>
      <c r="J482" s="46" t="s">
        <v>8485</v>
      </c>
      <c r="K482" s="46" t="s">
        <v>8486</v>
      </c>
      <c r="L482" s="45" t="s">
        <v>7306</v>
      </c>
      <c r="M482" s="45" t="s">
        <v>7307</v>
      </c>
    </row>
    <row r="483" spans="1:13" ht="57.6">
      <c r="A483" s="42" t="s">
        <v>7206</v>
      </c>
      <c r="B483" s="43">
        <f t="shared" si="16"/>
        <v>87</v>
      </c>
      <c r="C483" s="43" t="str">
        <f t="shared" si="15"/>
        <v>45.787</v>
      </c>
      <c r="D483" s="44">
        <v>7</v>
      </c>
      <c r="E483" s="45" t="s">
        <v>8794</v>
      </c>
      <c r="F483" s="45" t="s">
        <v>8795</v>
      </c>
      <c r="G483" s="45" t="s">
        <v>8796</v>
      </c>
      <c r="H483" s="45" t="s">
        <v>8797</v>
      </c>
      <c r="I483" s="45" t="s">
        <v>8484</v>
      </c>
      <c r="J483" s="46" t="s">
        <v>8485</v>
      </c>
      <c r="K483" s="46" t="s">
        <v>8486</v>
      </c>
      <c r="L483" s="45" t="s">
        <v>7306</v>
      </c>
      <c r="M483" s="45" t="s">
        <v>7307</v>
      </c>
    </row>
    <row r="484" spans="1:13" ht="57.6">
      <c r="A484" s="42" t="s">
        <v>7206</v>
      </c>
      <c r="B484" s="43">
        <f t="shared" si="16"/>
        <v>88</v>
      </c>
      <c r="C484" s="43" t="str">
        <f t="shared" si="15"/>
        <v>45.788</v>
      </c>
      <c r="D484" s="44">
        <v>8</v>
      </c>
      <c r="E484" s="45" t="s">
        <v>8798</v>
      </c>
      <c r="F484" s="45" t="s">
        <v>8799</v>
      </c>
      <c r="G484" s="45" t="s">
        <v>8800</v>
      </c>
      <c r="H484" s="45" t="s">
        <v>8800</v>
      </c>
      <c r="I484" s="45" t="s">
        <v>8484</v>
      </c>
      <c r="J484" s="46" t="s">
        <v>8485</v>
      </c>
      <c r="K484" s="46" t="s">
        <v>8486</v>
      </c>
      <c r="L484" s="45" t="s">
        <v>7306</v>
      </c>
      <c r="M484" s="45" t="s">
        <v>7307</v>
      </c>
    </row>
    <row r="485" spans="1:13" ht="57.6">
      <c r="A485" s="42" t="s">
        <v>7206</v>
      </c>
      <c r="B485" s="43">
        <f t="shared" si="16"/>
        <v>89</v>
      </c>
      <c r="C485" s="43" t="str">
        <f t="shared" si="15"/>
        <v>45.789</v>
      </c>
      <c r="D485" s="44">
        <v>8</v>
      </c>
      <c r="E485" s="45" t="s">
        <v>8801</v>
      </c>
      <c r="F485" s="45" t="s">
        <v>8802</v>
      </c>
      <c r="G485" s="45" t="s">
        <v>8803</v>
      </c>
      <c r="H485" s="45" t="s">
        <v>8804</v>
      </c>
      <c r="I485" s="45" t="s">
        <v>8484</v>
      </c>
      <c r="J485" s="46" t="s">
        <v>8485</v>
      </c>
      <c r="K485" s="46" t="s">
        <v>8486</v>
      </c>
      <c r="L485" s="45" t="s">
        <v>7306</v>
      </c>
      <c r="M485" s="45" t="s">
        <v>7307</v>
      </c>
    </row>
    <row r="486" spans="1:13" ht="57.6">
      <c r="A486" s="42" t="s">
        <v>7206</v>
      </c>
      <c r="B486" s="43">
        <f t="shared" si="16"/>
        <v>90</v>
      </c>
      <c r="C486" s="43" t="str">
        <f t="shared" si="15"/>
        <v>45.790</v>
      </c>
      <c r="D486" s="44">
        <v>8</v>
      </c>
      <c r="E486" s="45" t="s">
        <v>8805</v>
      </c>
      <c r="F486" s="45" t="s">
        <v>8806</v>
      </c>
      <c r="G486" s="45" t="s">
        <v>8807</v>
      </c>
      <c r="H486" s="45" t="s">
        <v>8807</v>
      </c>
      <c r="I486" s="45" t="s">
        <v>8484</v>
      </c>
      <c r="J486" s="46" t="s">
        <v>8485</v>
      </c>
      <c r="K486" s="46" t="s">
        <v>8486</v>
      </c>
      <c r="L486" s="45" t="s">
        <v>7306</v>
      </c>
      <c r="M486" s="45" t="s">
        <v>7307</v>
      </c>
    </row>
    <row r="487" spans="1:13" ht="57.6">
      <c r="A487" s="42" t="s">
        <v>7206</v>
      </c>
      <c r="B487" s="43">
        <f t="shared" si="16"/>
        <v>91</v>
      </c>
      <c r="C487" s="43" t="str">
        <f t="shared" si="15"/>
        <v>45.791</v>
      </c>
      <c r="D487" s="44">
        <v>7</v>
      </c>
      <c r="E487" s="45" t="s">
        <v>8808</v>
      </c>
      <c r="F487" s="45" t="s">
        <v>8809</v>
      </c>
      <c r="G487" s="45" t="s">
        <v>8810</v>
      </c>
      <c r="H487" s="45" t="s">
        <v>8811</v>
      </c>
      <c r="I487" s="45" t="s">
        <v>8484</v>
      </c>
      <c r="J487" s="46" t="s">
        <v>8485</v>
      </c>
      <c r="K487" s="46" t="s">
        <v>8486</v>
      </c>
      <c r="L487" s="45" t="s">
        <v>7306</v>
      </c>
      <c r="M487" s="45" t="s">
        <v>7307</v>
      </c>
    </row>
    <row r="488" spans="1:13" ht="57.6">
      <c r="A488" s="42" t="s">
        <v>7206</v>
      </c>
      <c r="B488" s="43">
        <f t="shared" si="16"/>
        <v>92</v>
      </c>
      <c r="C488" s="43" t="str">
        <f t="shared" si="15"/>
        <v>45.792</v>
      </c>
      <c r="D488" s="44">
        <v>8</v>
      </c>
      <c r="E488" s="45" t="s">
        <v>8812</v>
      </c>
      <c r="F488" s="45" t="s">
        <v>8813</v>
      </c>
      <c r="G488" s="45" t="s">
        <v>8814</v>
      </c>
      <c r="H488" s="45" t="s">
        <v>8814</v>
      </c>
      <c r="I488" s="45" t="s">
        <v>8484</v>
      </c>
      <c r="J488" s="46" t="s">
        <v>8485</v>
      </c>
      <c r="K488" s="46" t="s">
        <v>8486</v>
      </c>
      <c r="L488" s="45" t="s">
        <v>7306</v>
      </c>
      <c r="M488" s="45" t="s">
        <v>7307</v>
      </c>
    </row>
    <row r="489" spans="1:13" ht="57.6">
      <c r="A489" s="42" t="s">
        <v>7206</v>
      </c>
      <c r="B489" s="43">
        <f t="shared" si="16"/>
        <v>93</v>
      </c>
      <c r="C489" s="43" t="str">
        <f t="shared" si="15"/>
        <v>45.793</v>
      </c>
      <c r="D489" s="44">
        <v>8</v>
      </c>
      <c r="E489" s="45" t="s">
        <v>8815</v>
      </c>
      <c r="F489" s="45" t="s">
        <v>8816</v>
      </c>
      <c r="G489" s="45" t="s">
        <v>8817</v>
      </c>
      <c r="H489" s="45" t="s">
        <v>8818</v>
      </c>
      <c r="I489" s="45" t="s">
        <v>8484</v>
      </c>
      <c r="J489" s="46" t="s">
        <v>8485</v>
      </c>
      <c r="K489" s="46" t="s">
        <v>8486</v>
      </c>
      <c r="L489" s="45" t="s">
        <v>7306</v>
      </c>
      <c r="M489" s="45" t="s">
        <v>7307</v>
      </c>
    </row>
    <row r="490" spans="1:13" ht="57.6">
      <c r="A490" s="42" t="s">
        <v>7206</v>
      </c>
      <c r="B490" s="43">
        <f t="shared" si="16"/>
        <v>94</v>
      </c>
      <c r="C490" s="43" t="str">
        <f t="shared" si="15"/>
        <v>45.794</v>
      </c>
      <c r="D490" s="44">
        <v>7</v>
      </c>
      <c r="E490" s="45" t="s">
        <v>8819</v>
      </c>
      <c r="F490" s="45" t="s">
        <v>8820</v>
      </c>
      <c r="G490" s="45" t="s">
        <v>8821</v>
      </c>
      <c r="H490" s="45" t="s">
        <v>8822</v>
      </c>
      <c r="I490" s="45" t="s">
        <v>8484</v>
      </c>
      <c r="J490" s="46" t="s">
        <v>8485</v>
      </c>
      <c r="K490" s="46" t="s">
        <v>8486</v>
      </c>
      <c r="L490" s="45" t="s">
        <v>7306</v>
      </c>
      <c r="M490" s="45" t="s">
        <v>7307</v>
      </c>
    </row>
    <row r="491" spans="1:13" ht="57.6">
      <c r="A491" s="42" t="s">
        <v>7206</v>
      </c>
      <c r="B491" s="43">
        <f t="shared" si="16"/>
        <v>95</v>
      </c>
      <c r="C491" s="43" t="str">
        <f t="shared" si="15"/>
        <v>45.795</v>
      </c>
      <c r="D491" s="44">
        <v>7</v>
      </c>
      <c r="E491" s="45" t="s">
        <v>8823</v>
      </c>
      <c r="F491" s="45" t="s">
        <v>8824</v>
      </c>
      <c r="G491" s="45" t="s">
        <v>8825</v>
      </c>
      <c r="H491" s="45" t="s">
        <v>8826</v>
      </c>
      <c r="I491" s="45" t="s">
        <v>8484</v>
      </c>
      <c r="J491" s="46" t="s">
        <v>8485</v>
      </c>
      <c r="K491" s="46" t="s">
        <v>8486</v>
      </c>
      <c r="L491" s="45" t="s">
        <v>7306</v>
      </c>
      <c r="M491" s="45" t="s">
        <v>7307</v>
      </c>
    </row>
    <row r="492" spans="1:13" ht="57.6">
      <c r="A492" s="42" t="s">
        <v>7206</v>
      </c>
      <c r="B492" s="43">
        <f t="shared" si="16"/>
        <v>96</v>
      </c>
      <c r="C492" s="43" t="str">
        <f t="shared" si="15"/>
        <v>45.796</v>
      </c>
      <c r="D492" s="44">
        <v>8</v>
      </c>
      <c r="E492" s="45" t="s">
        <v>8827</v>
      </c>
      <c r="F492" s="45" t="s">
        <v>8828</v>
      </c>
      <c r="G492" s="45" t="s">
        <v>8829</v>
      </c>
      <c r="H492" s="45" t="s">
        <v>8830</v>
      </c>
      <c r="I492" s="45" t="s">
        <v>8484</v>
      </c>
      <c r="J492" s="46" t="s">
        <v>8485</v>
      </c>
      <c r="K492" s="46" t="s">
        <v>8486</v>
      </c>
      <c r="L492" s="45" t="s">
        <v>7306</v>
      </c>
      <c r="M492" s="45" t="s">
        <v>7307</v>
      </c>
    </row>
    <row r="493" spans="1:13" ht="57.6">
      <c r="A493" s="42" t="s">
        <v>7206</v>
      </c>
      <c r="B493" s="43">
        <f t="shared" si="16"/>
        <v>97</v>
      </c>
      <c r="C493" s="43" t="str">
        <f t="shared" si="15"/>
        <v>45.797</v>
      </c>
      <c r="D493" s="44">
        <v>8</v>
      </c>
      <c r="E493" s="45" t="s">
        <v>8831</v>
      </c>
      <c r="F493" s="45" t="s">
        <v>8832</v>
      </c>
      <c r="G493" s="45" t="s">
        <v>8833</v>
      </c>
      <c r="H493" s="45" t="s">
        <v>8833</v>
      </c>
      <c r="I493" s="45" t="s">
        <v>8484</v>
      </c>
      <c r="J493" s="46" t="s">
        <v>8485</v>
      </c>
      <c r="K493" s="46" t="s">
        <v>8486</v>
      </c>
      <c r="L493" s="45" t="s">
        <v>7306</v>
      </c>
      <c r="M493" s="45" t="s">
        <v>7307</v>
      </c>
    </row>
    <row r="494" spans="1:13" ht="57.6">
      <c r="A494" s="42" t="s">
        <v>7206</v>
      </c>
      <c r="B494" s="43">
        <f t="shared" si="16"/>
        <v>98</v>
      </c>
      <c r="C494" s="43" t="str">
        <f t="shared" si="15"/>
        <v>45.798</v>
      </c>
      <c r="D494" s="44">
        <v>8</v>
      </c>
      <c r="E494" s="45" t="s">
        <v>8834</v>
      </c>
      <c r="F494" s="45" t="s">
        <v>8835</v>
      </c>
      <c r="G494" s="45" t="s">
        <v>8836</v>
      </c>
      <c r="H494" s="45" t="s">
        <v>8837</v>
      </c>
      <c r="I494" s="45" t="s">
        <v>8484</v>
      </c>
      <c r="J494" s="46" t="s">
        <v>8485</v>
      </c>
      <c r="K494" s="46" t="s">
        <v>8486</v>
      </c>
      <c r="L494" s="45" t="s">
        <v>7306</v>
      </c>
      <c r="M494" s="45" t="s">
        <v>7307</v>
      </c>
    </row>
    <row r="495" spans="1:13" ht="57.6">
      <c r="A495" s="42" t="s">
        <v>7206</v>
      </c>
      <c r="B495" s="43">
        <f t="shared" si="16"/>
        <v>99</v>
      </c>
      <c r="C495" s="43" t="str">
        <f t="shared" si="15"/>
        <v>45.799</v>
      </c>
      <c r="D495" s="44">
        <v>8</v>
      </c>
      <c r="E495" s="45" t="s">
        <v>8838</v>
      </c>
      <c r="F495" s="45" t="s">
        <v>8839</v>
      </c>
      <c r="G495" s="45" t="s">
        <v>8840</v>
      </c>
      <c r="H495" s="45" t="s">
        <v>8840</v>
      </c>
      <c r="I495" s="45" t="s">
        <v>8484</v>
      </c>
      <c r="J495" s="46" t="s">
        <v>8485</v>
      </c>
      <c r="K495" s="46" t="s">
        <v>8486</v>
      </c>
      <c r="L495" s="45" t="s">
        <v>7306</v>
      </c>
      <c r="M495" s="45" t="s">
        <v>7307</v>
      </c>
    </row>
    <row r="496" spans="1:13" ht="57.6">
      <c r="A496" s="42" t="s">
        <v>7206</v>
      </c>
      <c r="B496" s="43">
        <f t="shared" si="16"/>
        <v>100</v>
      </c>
      <c r="C496" s="43" t="str">
        <f t="shared" si="15"/>
        <v>45.7100</v>
      </c>
      <c r="D496" s="44">
        <v>7</v>
      </c>
      <c r="E496" s="45" t="s">
        <v>8841</v>
      </c>
      <c r="F496" s="45" t="s">
        <v>8842</v>
      </c>
      <c r="G496" s="45" t="s">
        <v>8843</v>
      </c>
      <c r="H496" s="46" t="s">
        <v>8844</v>
      </c>
      <c r="I496" s="45" t="s">
        <v>8484</v>
      </c>
      <c r="J496" s="46" t="s">
        <v>8485</v>
      </c>
      <c r="K496" s="46" t="s">
        <v>8486</v>
      </c>
      <c r="L496" s="45" t="s">
        <v>7306</v>
      </c>
      <c r="M496" s="45" t="s">
        <v>7307</v>
      </c>
    </row>
    <row r="497" spans="1:13" ht="57.6">
      <c r="A497" s="42" t="s">
        <v>7206</v>
      </c>
      <c r="B497" s="43">
        <f t="shared" si="16"/>
        <v>101</v>
      </c>
      <c r="C497" s="43" t="str">
        <f t="shared" si="15"/>
        <v>45.7101</v>
      </c>
      <c r="D497" s="44">
        <v>8</v>
      </c>
      <c r="E497" s="45" t="s">
        <v>8845</v>
      </c>
      <c r="F497" s="45" t="s">
        <v>8846</v>
      </c>
      <c r="G497" s="45" t="s">
        <v>8847</v>
      </c>
      <c r="H497" s="45" t="s">
        <v>8847</v>
      </c>
      <c r="I497" s="45" t="s">
        <v>8484</v>
      </c>
      <c r="J497" s="46" t="s">
        <v>8485</v>
      </c>
      <c r="K497" s="46" t="s">
        <v>8486</v>
      </c>
      <c r="L497" s="45" t="s">
        <v>7306</v>
      </c>
      <c r="M497" s="45" t="s">
        <v>7307</v>
      </c>
    </row>
    <row r="498" spans="1:13" ht="57.6">
      <c r="A498" s="42" t="s">
        <v>7206</v>
      </c>
      <c r="B498" s="43">
        <f t="shared" si="16"/>
        <v>102</v>
      </c>
      <c r="C498" s="43" t="str">
        <f t="shared" si="15"/>
        <v>45.7102</v>
      </c>
      <c r="D498" s="44">
        <v>8</v>
      </c>
      <c r="E498" s="45" t="s">
        <v>8848</v>
      </c>
      <c r="F498" s="45" t="s">
        <v>8849</v>
      </c>
      <c r="G498" s="45" t="s">
        <v>8850</v>
      </c>
      <c r="H498" s="46" t="s">
        <v>8851</v>
      </c>
      <c r="I498" s="45" t="s">
        <v>8484</v>
      </c>
      <c r="J498" s="46" t="s">
        <v>8485</v>
      </c>
      <c r="K498" s="46" t="s">
        <v>8486</v>
      </c>
      <c r="L498" s="45" t="s">
        <v>7306</v>
      </c>
      <c r="M498" s="45" t="s">
        <v>7307</v>
      </c>
    </row>
    <row r="499" spans="1:13" ht="57.6">
      <c r="A499" s="42" t="s">
        <v>7206</v>
      </c>
      <c r="B499" s="43">
        <f t="shared" si="16"/>
        <v>103</v>
      </c>
      <c r="C499" s="43" t="str">
        <f t="shared" si="15"/>
        <v>45.7103</v>
      </c>
      <c r="D499" s="44">
        <v>7</v>
      </c>
      <c r="E499" s="45" t="s">
        <v>8852</v>
      </c>
      <c r="F499" s="45" t="s">
        <v>8853</v>
      </c>
      <c r="G499" s="45" t="s">
        <v>8854</v>
      </c>
      <c r="H499" s="46" t="s">
        <v>8855</v>
      </c>
      <c r="I499" s="45" t="s">
        <v>8484</v>
      </c>
      <c r="J499" s="46" t="s">
        <v>8485</v>
      </c>
      <c r="K499" s="46" t="s">
        <v>8486</v>
      </c>
      <c r="L499" s="45" t="s">
        <v>7306</v>
      </c>
      <c r="M499" s="45" t="s">
        <v>7307</v>
      </c>
    </row>
    <row r="500" spans="1:13" ht="57.6">
      <c r="A500" s="42" t="s">
        <v>7206</v>
      </c>
      <c r="B500" s="43">
        <f t="shared" si="16"/>
        <v>104</v>
      </c>
      <c r="C500" s="43" t="str">
        <f t="shared" si="15"/>
        <v>45.7104</v>
      </c>
      <c r="D500" s="44">
        <v>8</v>
      </c>
      <c r="E500" s="45" t="s">
        <v>8856</v>
      </c>
      <c r="F500" s="45" t="s">
        <v>8857</v>
      </c>
      <c r="G500" s="45" t="s">
        <v>8858</v>
      </c>
      <c r="H500" s="45" t="s">
        <v>8859</v>
      </c>
      <c r="I500" s="45" t="s">
        <v>8484</v>
      </c>
      <c r="J500" s="46" t="s">
        <v>8485</v>
      </c>
      <c r="K500" s="46" t="s">
        <v>8486</v>
      </c>
      <c r="L500" s="45" t="s">
        <v>7306</v>
      </c>
      <c r="M500" s="45" t="s">
        <v>7307</v>
      </c>
    </row>
    <row r="501" spans="1:13" ht="57.6">
      <c r="A501" s="42" t="s">
        <v>7206</v>
      </c>
      <c r="B501" s="43">
        <f t="shared" si="16"/>
        <v>105</v>
      </c>
      <c r="C501" s="43" t="str">
        <f t="shared" si="15"/>
        <v>45.7105</v>
      </c>
      <c r="D501" s="44">
        <v>8</v>
      </c>
      <c r="E501" s="45" t="s">
        <v>8860</v>
      </c>
      <c r="F501" s="45" t="s">
        <v>8861</v>
      </c>
      <c r="G501" s="45" t="s">
        <v>8862</v>
      </c>
      <c r="H501" s="45" t="s">
        <v>8863</v>
      </c>
      <c r="I501" s="45" t="s">
        <v>8484</v>
      </c>
      <c r="J501" s="46" t="s">
        <v>8485</v>
      </c>
      <c r="K501" s="46" t="s">
        <v>8486</v>
      </c>
      <c r="L501" s="45" t="s">
        <v>7306</v>
      </c>
      <c r="M501" s="45" t="s">
        <v>7307</v>
      </c>
    </row>
    <row r="502" spans="1:13" ht="57.6">
      <c r="A502" s="42" t="s">
        <v>7206</v>
      </c>
      <c r="B502" s="43">
        <f t="shared" si="16"/>
        <v>106</v>
      </c>
      <c r="C502" s="43" t="str">
        <f t="shared" si="15"/>
        <v>45.7106</v>
      </c>
      <c r="D502" s="44">
        <v>5</v>
      </c>
      <c r="E502" s="45" t="s">
        <v>8864</v>
      </c>
      <c r="F502" s="45" t="s">
        <v>7377</v>
      </c>
      <c r="G502" s="45" t="s">
        <v>8865</v>
      </c>
      <c r="H502" s="46" t="s">
        <v>8866</v>
      </c>
      <c r="I502" s="45" t="s">
        <v>8484</v>
      </c>
      <c r="J502" s="46" t="s">
        <v>8485</v>
      </c>
      <c r="K502" s="46" t="s">
        <v>8486</v>
      </c>
      <c r="L502" s="45" t="s">
        <v>7306</v>
      </c>
      <c r="M502" s="45" t="s">
        <v>7307</v>
      </c>
    </row>
    <row r="503" spans="1:13" ht="57.6">
      <c r="A503" s="42" t="s">
        <v>7206</v>
      </c>
      <c r="B503" s="43">
        <f t="shared" si="16"/>
        <v>107</v>
      </c>
      <c r="C503" s="43" t="str">
        <f t="shared" si="15"/>
        <v>45.7107</v>
      </c>
      <c r="D503" s="44">
        <v>6</v>
      </c>
      <c r="E503" s="45" t="s">
        <v>8867</v>
      </c>
      <c r="F503" s="45" t="s">
        <v>8868</v>
      </c>
      <c r="G503" s="45" t="s">
        <v>8869</v>
      </c>
      <c r="H503" s="46" t="s">
        <v>8870</v>
      </c>
      <c r="I503" s="45" t="s">
        <v>8484</v>
      </c>
      <c r="J503" s="46" t="s">
        <v>8485</v>
      </c>
      <c r="K503" s="46" t="s">
        <v>8486</v>
      </c>
      <c r="L503" s="45" t="s">
        <v>7306</v>
      </c>
      <c r="M503" s="45" t="s">
        <v>7307</v>
      </c>
    </row>
    <row r="504" spans="1:13" ht="57.6">
      <c r="A504" s="42" t="s">
        <v>7206</v>
      </c>
      <c r="B504" s="43">
        <f t="shared" si="16"/>
        <v>108</v>
      </c>
      <c r="C504" s="43" t="str">
        <f t="shared" si="15"/>
        <v>45.7108</v>
      </c>
      <c r="D504" s="44">
        <v>6</v>
      </c>
      <c r="E504" s="45" t="s">
        <v>8871</v>
      </c>
      <c r="F504" s="45" t="s">
        <v>8872</v>
      </c>
      <c r="G504" s="45" t="s">
        <v>8873</v>
      </c>
      <c r="H504" s="46" t="s">
        <v>8874</v>
      </c>
      <c r="I504" s="45" t="s">
        <v>8484</v>
      </c>
      <c r="J504" s="46" t="s">
        <v>8485</v>
      </c>
      <c r="K504" s="46" t="s">
        <v>8486</v>
      </c>
      <c r="L504" s="45" t="s">
        <v>7306</v>
      </c>
      <c r="M504" s="45" t="s">
        <v>7307</v>
      </c>
    </row>
    <row r="505" spans="1:13" ht="57.6">
      <c r="A505" s="42" t="s">
        <v>7206</v>
      </c>
      <c r="B505" s="43">
        <f t="shared" si="16"/>
        <v>109</v>
      </c>
      <c r="C505" s="43" t="str">
        <f t="shared" si="15"/>
        <v>45.7109</v>
      </c>
      <c r="D505" s="44">
        <v>6</v>
      </c>
      <c r="E505" s="45" t="s">
        <v>8875</v>
      </c>
      <c r="F505" s="45" t="s">
        <v>8876</v>
      </c>
      <c r="G505" s="45" t="s">
        <v>8877</v>
      </c>
      <c r="H505" s="46" t="s">
        <v>8878</v>
      </c>
      <c r="I505" s="45" t="s">
        <v>8484</v>
      </c>
      <c r="J505" s="46" t="s">
        <v>8485</v>
      </c>
      <c r="K505" s="46" t="s">
        <v>8486</v>
      </c>
      <c r="L505" s="45" t="s">
        <v>7306</v>
      </c>
      <c r="M505" s="45" t="s">
        <v>7307</v>
      </c>
    </row>
    <row r="506" spans="1:13" ht="57.6">
      <c r="A506" s="42" t="s">
        <v>7206</v>
      </c>
      <c r="B506" s="43">
        <f t="shared" si="16"/>
        <v>110</v>
      </c>
      <c r="C506" s="43" t="str">
        <f t="shared" si="15"/>
        <v>45.7110</v>
      </c>
      <c r="D506" s="44">
        <v>5</v>
      </c>
      <c r="E506" s="45" t="s">
        <v>8879</v>
      </c>
      <c r="F506" s="45" t="s">
        <v>8880</v>
      </c>
      <c r="G506" s="45" t="s">
        <v>8881</v>
      </c>
      <c r="H506" s="46" t="s">
        <v>8882</v>
      </c>
      <c r="I506" s="45" t="s">
        <v>8484</v>
      </c>
      <c r="J506" s="46" t="s">
        <v>8485</v>
      </c>
      <c r="K506" s="46" t="s">
        <v>8486</v>
      </c>
      <c r="L506" s="45" t="s">
        <v>7306</v>
      </c>
      <c r="M506" s="45" t="s">
        <v>7307</v>
      </c>
    </row>
    <row r="507" spans="1:13" ht="57.6">
      <c r="A507" s="42" t="s">
        <v>7206</v>
      </c>
      <c r="B507" s="43">
        <f t="shared" si="16"/>
        <v>111</v>
      </c>
      <c r="C507" s="43" t="str">
        <f t="shared" si="15"/>
        <v>45.7111</v>
      </c>
      <c r="D507" s="44">
        <v>6</v>
      </c>
      <c r="E507" s="45" t="s">
        <v>8883</v>
      </c>
      <c r="F507" s="45" t="s">
        <v>8884</v>
      </c>
      <c r="G507" s="45" t="s">
        <v>8885</v>
      </c>
      <c r="H507" s="46" t="s">
        <v>8886</v>
      </c>
      <c r="I507" s="45" t="s">
        <v>8484</v>
      </c>
      <c r="J507" s="46" t="s">
        <v>8485</v>
      </c>
      <c r="K507" s="46" t="s">
        <v>8486</v>
      </c>
      <c r="L507" s="45" t="s">
        <v>7306</v>
      </c>
      <c r="M507" s="45" t="s">
        <v>7307</v>
      </c>
    </row>
    <row r="508" spans="1:13" ht="57.6">
      <c r="A508" s="42" t="s">
        <v>7206</v>
      </c>
      <c r="B508" s="43">
        <f t="shared" si="16"/>
        <v>112</v>
      </c>
      <c r="C508" s="43" t="str">
        <f t="shared" si="15"/>
        <v>45.7112</v>
      </c>
      <c r="D508" s="44">
        <v>7</v>
      </c>
      <c r="E508" s="45" t="s">
        <v>8887</v>
      </c>
      <c r="F508" s="45" t="s">
        <v>8888</v>
      </c>
      <c r="G508" s="45" t="s">
        <v>8889</v>
      </c>
      <c r="H508" s="45" t="s">
        <v>8890</v>
      </c>
      <c r="I508" s="45" t="s">
        <v>8484</v>
      </c>
      <c r="J508" s="46" t="s">
        <v>8485</v>
      </c>
      <c r="K508" s="46" t="s">
        <v>8486</v>
      </c>
      <c r="L508" s="45" t="s">
        <v>7306</v>
      </c>
      <c r="M508" s="45" t="s">
        <v>7307</v>
      </c>
    </row>
    <row r="509" spans="1:13" ht="57.6">
      <c r="A509" s="42" t="s">
        <v>7206</v>
      </c>
      <c r="B509" s="43">
        <f t="shared" si="16"/>
        <v>113</v>
      </c>
      <c r="C509" s="43" t="str">
        <f t="shared" si="15"/>
        <v>45.7113</v>
      </c>
      <c r="D509" s="44">
        <v>7</v>
      </c>
      <c r="E509" s="45" t="s">
        <v>8891</v>
      </c>
      <c r="F509" s="45" t="s">
        <v>8892</v>
      </c>
      <c r="G509" s="45" t="s">
        <v>8893</v>
      </c>
      <c r="H509" s="46" t="s">
        <v>8894</v>
      </c>
      <c r="I509" s="45" t="s">
        <v>8484</v>
      </c>
      <c r="J509" s="46" t="s">
        <v>8485</v>
      </c>
      <c r="K509" s="46" t="s">
        <v>8486</v>
      </c>
      <c r="L509" s="45" t="s">
        <v>7306</v>
      </c>
      <c r="M509" s="45" t="s">
        <v>7307</v>
      </c>
    </row>
    <row r="510" spans="1:13" ht="57.6">
      <c r="A510" s="42" t="s">
        <v>7206</v>
      </c>
      <c r="B510" s="43">
        <f t="shared" si="16"/>
        <v>114</v>
      </c>
      <c r="C510" s="43" t="str">
        <f t="shared" si="15"/>
        <v>45.7114</v>
      </c>
      <c r="D510" s="44">
        <v>7</v>
      </c>
      <c r="E510" s="45" t="s">
        <v>8895</v>
      </c>
      <c r="F510" s="45" t="s">
        <v>8896</v>
      </c>
      <c r="G510" s="45" t="s">
        <v>8897</v>
      </c>
      <c r="H510" s="46" t="s">
        <v>8898</v>
      </c>
      <c r="I510" s="45" t="s">
        <v>8484</v>
      </c>
      <c r="J510" s="46" t="s">
        <v>8485</v>
      </c>
      <c r="K510" s="46" t="s">
        <v>8486</v>
      </c>
      <c r="L510" s="45" t="s">
        <v>7306</v>
      </c>
      <c r="M510" s="45" t="s">
        <v>7307</v>
      </c>
    </row>
    <row r="511" spans="1:13" ht="57.6">
      <c r="A511" s="42" t="s">
        <v>7206</v>
      </c>
      <c r="B511" s="43">
        <f t="shared" si="16"/>
        <v>115</v>
      </c>
      <c r="C511" s="43" t="str">
        <f t="shared" si="15"/>
        <v>45.7115</v>
      </c>
      <c r="D511" s="44">
        <v>7</v>
      </c>
      <c r="E511" s="45" t="s">
        <v>8899</v>
      </c>
      <c r="F511" s="45" t="s">
        <v>8900</v>
      </c>
      <c r="G511" s="45" t="s">
        <v>8901</v>
      </c>
      <c r="H511" s="46" t="s">
        <v>8902</v>
      </c>
      <c r="I511" s="45" t="s">
        <v>8484</v>
      </c>
      <c r="J511" s="46" t="s">
        <v>8485</v>
      </c>
      <c r="K511" s="46" t="s">
        <v>8486</v>
      </c>
      <c r="L511" s="45" t="s">
        <v>7306</v>
      </c>
      <c r="M511" s="45" t="s">
        <v>7307</v>
      </c>
    </row>
    <row r="512" spans="1:13" ht="57.6">
      <c r="A512" s="42" t="s">
        <v>7206</v>
      </c>
      <c r="B512" s="43">
        <f t="shared" si="16"/>
        <v>116</v>
      </c>
      <c r="C512" s="43" t="str">
        <f t="shared" si="15"/>
        <v>45.7116</v>
      </c>
      <c r="D512" s="44">
        <v>7</v>
      </c>
      <c r="E512" s="45" t="s">
        <v>8903</v>
      </c>
      <c r="F512" s="45" t="s">
        <v>8904</v>
      </c>
      <c r="G512" s="45" t="s">
        <v>8905</v>
      </c>
      <c r="H512" s="45" t="s">
        <v>8906</v>
      </c>
      <c r="I512" s="45" t="s">
        <v>8484</v>
      </c>
      <c r="J512" s="46" t="s">
        <v>8485</v>
      </c>
      <c r="K512" s="46" t="s">
        <v>8486</v>
      </c>
      <c r="L512" s="45" t="s">
        <v>7306</v>
      </c>
      <c r="M512" s="45" t="s">
        <v>7307</v>
      </c>
    </row>
    <row r="513" spans="1:13" ht="57.6">
      <c r="A513" s="42" t="s">
        <v>7206</v>
      </c>
      <c r="B513" s="43">
        <f t="shared" si="16"/>
        <v>117</v>
      </c>
      <c r="C513" s="43" t="str">
        <f t="shared" si="15"/>
        <v>45.7117</v>
      </c>
      <c r="D513" s="44">
        <v>7</v>
      </c>
      <c r="E513" s="45" t="s">
        <v>8907</v>
      </c>
      <c r="F513" s="45" t="s">
        <v>8908</v>
      </c>
      <c r="G513" s="45" t="s">
        <v>8909</v>
      </c>
      <c r="H513" s="46" t="s">
        <v>8910</v>
      </c>
      <c r="I513" s="45" t="s">
        <v>8484</v>
      </c>
      <c r="J513" s="46" t="s">
        <v>8485</v>
      </c>
      <c r="K513" s="46" t="s">
        <v>8486</v>
      </c>
      <c r="L513" s="45" t="s">
        <v>7306</v>
      </c>
      <c r="M513" s="45" t="s">
        <v>7307</v>
      </c>
    </row>
    <row r="514" spans="1:13" ht="57.6">
      <c r="A514" s="42" t="s">
        <v>7206</v>
      </c>
      <c r="B514" s="43">
        <f t="shared" si="16"/>
        <v>118</v>
      </c>
      <c r="C514" s="43" t="str">
        <f t="shared" si="15"/>
        <v>45.7118</v>
      </c>
      <c r="D514" s="44">
        <v>6</v>
      </c>
      <c r="E514" s="45" t="s">
        <v>8911</v>
      </c>
      <c r="F514" s="45" t="s">
        <v>8912</v>
      </c>
      <c r="G514" s="45" t="s">
        <v>8913</v>
      </c>
      <c r="H514" s="45" t="s">
        <v>8914</v>
      </c>
      <c r="I514" s="45" t="s">
        <v>8484</v>
      </c>
      <c r="J514" s="46" t="s">
        <v>8485</v>
      </c>
      <c r="K514" s="46" t="s">
        <v>8486</v>
      </c>
      <c r="L514" s="45" t="s">
        <v>7306</v>
      </c>
      <c r="M514" s="45" t="s">
        <v>7307</v>
      </c>
    </row>
    <row r="515" spans="1:13" ht="57.6">
      <c r="A515" s="42" t="s">
        <v>7206</v>
      </c>
      <c r="B515" s="43">
        <f t="shared" si="16"/>
        <v>119</v>
      </c>
      <c r="C515" s="43" t="str">
        <f t="shared" ref="C515:C578" si="17">+CONCATENATE(A515,B515)</f>
        <v>45.7119</v>
      </c>
      <c r="D515" s="44">
        <v>7</v>
      </c>
      <c r="E515" s="45" t="s">
        <v>8915</v>
      </c>
      <c r="F515" s="45" t="s">
        <v>8916</v>
      </c>
      <c r="G515" s="45" t="s">
        <v>8917</v>
      </c>
      <c r="H515" s="46" t="s">
        <v>8918</v>
      </c>
      <c r="I515" s="45" t="s">
        <v>8484</v>
      </c>
      <c r="J515" s="46" t="s">
        <v>8485</v>
      </c>
      <c r="K515" s="46" t="s">
        <v>8486</v>
      </c>
      <c r="L515" s="45" t="s">
        <v>7306</v>
      </c>
      <c r="M515" s="45" t="s">
        <v>7307</v>
      </c>
    </row>
    <row r="516" spans="1:13" ht="57.6">
      <c r="A516" s="42" t="s">
        <v>7206</v>
      </c>
      <c r="B516" s="43">
        <f t="shared" ref="B516:B579" si="18">+IF(A516=A515,B515+1,1)</f>
        <v>120</v>
      </c>
      <c r="C516" s="43" t="str">
        <f t="shared" si="17"/>
        <v>45.7120</v>
      </c>
      <c r="D516" s="44">
        <v>7</v>
      </c>
      <c r="E516" s="45" t="s">
        <v>8919</v>
      </c>
      <c r="F516" s="45" t="s">
        <v>8920</v>
      </c>
      <c r="G516" s="45" t="s">
        <v>8921</v>
      </c>
      <c r="H516" s="46" t="s">
        <v>8922</v>
      </c>
      <c r="I516" s="45" t="s">
        <v>8484</v>
      </c>
      <c r="J516" s="46" t="s">
        <v>8485</v>
      </c>
      <c r="K516" s="46" t="s">
        <v>8486</v>
      </c>
      <c r="L516" s="45" t="s">
        <v>7306</v>
      </c>
      <c r="M516" s="45" t="s">
        <v>7307</v>
      </c>
    </row>
    <row r="517" spans="1:13" ht="57.6">
      <c r="A517" s="42" t="s">
        <v>7206</v>
      </c>
      <c r="B517" s="43">
        <f t="shared" si="18"/>
        <v>121</v>
      </c>
      <c r="C517" s="43" t="str">
        <f t="shared" si="17"/>
        <v>45.7121</v>
      </c>
      <c r="D517" s="44">
        <v>7</v>
      </c>
      <c r="E517" s="45" t="s">
        <v>8923</v>
      </c>
      <c r="F517" s="45" t="s">
        <v>8924</v>
      </c>
      <c r="G517" s="45" t="s">
        <v>8925</v>
      </c>
      <c r="H517" s="46" t="s">
        <v>8926</v>
      </c>
      <c r="I517" s="45" t="s">
        <v>8484</v>
      </c>
      <c r="J517" s="46" t="s">
        <v>8485</v>
      </c>
      <c r="K517" s="46" t="s">
        <v>8486</v>
      </c>
      <c r="L517" s="45" t="s">
        <v>7306</v>
      </c>
      <c r="M517" s="45" t="s">
        <v>7307</v>
      </c>
    </row>
    <row r="518" spans="1:13" ht="57.6">
      <c r="A518" s="42" t="s">
        <v>7206</v>
      </c>
      <c r="B518" s="43">
        <f t="shared" si="18"/>
        <v>122</v>
      </c>
      <c r="C518" s="43" t="str">
        <f t="shared" si="17"/>
        <v>45.7122</v>
      </c>
      <c r="D518" s="44">
        <v>7</v>
      </c>
      <c r="E518" s="45" t="s">
        <v>8927</v>
      </c>
      <c r="F518" s="45" t="s">
        <v>8928</v>
      </c>
      <c r="G518" s="45" t="s">
        <v>8929</v>
      </c>
      <c r="H518" s="46" t="s">
        <v>8930</v>
      </c>
      <c r="I518" s="45" t="s">
        <v>8484</v>
      </c>
      <c r="J518" s="46" t="s">
        <v>8485</v>
      </c>
      <c r="K518" s="46" t="s">
        <v>8486</v>
      </c>
      <c r="L518" s="45" t="s">
        <v>7306</v>
      </c>
      <c r="M518" s="45" t="s">
        <v>7307</v>
      </c>
    </row>
    <row r="519" spans="1:13" ht="57.6">
      <c r="A519" s="42" t="s">
        <v>7206</v>
      </c>
      <c r="B519" s="43">
        <f t="shared" si="18"/>
        <v>123</v>
      </c>
      <c r="C519" s="43" t="str">
        <f t="shared" si="17"/>
        <v>45.7123</v>
      </c>
      <c r="D519" s="44">
        <v>7</v>
      </c>
      <c r="E519" s="45" t="s">
        <v>8931</v>
      </c>
      <c r="F519" s="45" t="s">
        <v>8932</v>
      </c>
      <c r="G519" s="45" t="s">
        <v>8933</v>
      </c>
      <c r="H519" s="46" t="s">
        <v>8934</v>
      </c>
      <c r="I519" s="45" t="s">
        <v>8484</v>
      </c>
      <c r="J519" s="46" t="s">
        <v>8485</v>
      </c>
      <c r="K519" s="46" t="s">
        <v>8486</v>
      </c>
      <c r="L519" s="45" t="s">
        <v>7306</v>
      </c>
      <c r="M519" s="45" t="s">
        <v>7307</v>
      </c>
    </row>
    <row r="520" spans="1:13" ht="57.6">
      <c r="A520" s="42" t="s">
        <v>7206</v>
      </c>
      <c r="B520" s="43">
        <f t="shared" si="18"/>
        <v>124</v>
      </c>
      <c r="C520" s="43" t="str">
        <f t="shared" si="17"/>
        <v>45.7124</v>
      </c>
      <c r="D520" s="44">
        <v>7</v>
      </c>
      <c r="E520" s="45" t="s">
        <v>8935</v>
      </c>
      <c r="F520" s="45" t="s">
        <v>8936</v>
      </c>
      <c r="G520" s="45" t="s">
        <v>8937</v>
      </c>
      <c r="H520" s="45" t="s">
        <v>8938</v>
      </c>
      <c r="I520" s="45" t="s">
        <v>8484</v>
      </c>
      <c r="J520" s="46" t="s">
        <v>8485</v>
      </c>
      <c r="K520" s="46" t="s">
        <v>8486</v>
      </c>
      <c r="L520" s="45" t="s">
        <v>7306</v>
      </c>
      <c r="M520" s="45" t="s">
        <v>7307</v>
      </c>
    </row>
    <row r="521" spans="1:13" ht="57.6">
      <c r="A521" s="42" t="s">
        <v>7206</v>
      </c>
      <c r="B521" s="43">
        <f t="shared" si="18"/>
        <v>125</v>
      </c>
      <c r="C521" s="43" t="str">
        <f t="shared" si="17"/>
        <v>45.7125</v>
      </c>
      <c r="D521" s="44">
        <v>6</v>
      </c>
      <c r="E521" s="45" t="s">
        <v>8939</v>
      </c>
      <c r="F521" s="45" t="s">
        <v>8940</v>
      </c>
      <c r="G521" s="45" t="s">
        <v>8941</v>
      </c>
      <c r="H521" s="46" t="s">
        <v>8942</v>
      </c>
      <c r="I521" s="45" t="s">
        <v>8484</v>
      </c>
      <c r="J521" s="46" t="s">
        <v>8485</v>
      </c>
      <c r="K521" s="46" t="s">
        <v>8486</v>
      </c>
      <c r="L521" s="45" t="s">
        <v>7306</v>
      </c>
      <c r="M521" s="45" t="s">
        <v>7307</v>
      </c>
    </row>
    <row r="522" spans="1:13" ht="57.6">
      <c r="A522" s="42" t="s">
        <v>7206</v>
      </c>
      <c r="B522" s="43">
        <f t="shared" si="18"/>
        <v>126</v>
      </c>
      <c r="C522" s="43" t="str">
        <f t="shared" si="17"/>
        <v>45.7126</v>
      </c>
      <c r="D522" s="44">
        <v>7</v>
      </c>
      <c r="E522" s="45" t="s">
        <v>8943</v>
      </c>
      <c r="F522" s="45" t="s">
        <v>8944</v>
      </c>
      <c r="G522" s="45" t="s">
        <v>8945</v>
      </c>
      <c r="H522" s="46" t="s">
        <v>8946</v>
      </c>
      <c r="I522" s="45" t="s">
        <v>8484</v>
      </c>
      <c r="J522" s="46" t="s">
        <v>8485</v>
      </c>
      <c r="K522" s="46" t="s">
        <v>8486</v>
      </c>
      <c r="L522" s="45" t="s">
        <v>7306</v>
      </c>
      <c r="M522" s="45" t="s">
        <v>7307</v>
      </c>
    </row>
    <row r="523" spans="1:13" ht="57.6">
      <c r="A523" s="42" t="s">
        <v>7206</v>
      </c>
      <c r="B523" s="43">
        <f t="shared" si="18"/>
        <v>127</v>
      </c>
      <c r="C523" s="43" t="str">
        <f t="shared" si="17"/>
        <v>45.7127</v>
      </c>
      <c r="D523" s="44">
        <v>7</v>
      </c>
      <c r="E523" s="45" t="s">
        <v>8947</v>
      </c>
      <c r="F523" s="45" t="s">
        <v>8948</v>
      </c>
      <c r="G523" s="45" t="s">
        <v>8949</v>
      </c>
      <c r="H523" s="46" t="s">
        <v>8950</v>
      </c>
      <c r="I523" s="45" t="s">
        <v>8484</v>
      </c>
      <c r="J523" s="46" t="s">
        <v>8485</v>
      </c>
      <c r="K523" s="46" t="s">
        <v>8486</v>
      </c>
      <c r="L523" s="45" t="s">
        <v>7306</v>
      </c>
      <c r="M523" s="45" t="s">
        <v>7307</v>
      </c>
    </row>
    <row r="524" spans="1:13" ht="57.6">
      <c r="A524" s="42" t="s">
        <v>7206</v>
      </c>
      <c r="B524" s="43">
        <f t="shared" si="18"/>
        <v>128</v>
      </c>
      <c r="C524" s="43" t="str">
        <f t="shared" si="17"/>
        <v>45.7128</v>
      </c>
      <c r="D524" s="44">
        <v>8</v>
      </c>
      <c r="E524" s="45" t="s">
        <v>8951</v>
      </c>
      <c r="F524" s="45" t="s">
        <v>8952</v>
      </c>
      <c r="G524" s="45" t="s">
        <v>1367</v>
      </c>
      <c r="H524" s="46" t="s">
        <v>8953</v>
      </c>
      <c r="I524" s="45" t="s">
        <v>8484</v>
      </c>
      <c r="J524" s="46" t="s">
        <v>8485</v>
      </c>
      <c r="K524" s="46" t="s">
        <v>8486</v>
      </c>
      <c r="L524" s="45" t="s">
        <v>7306</v>
      </c>
      <c r="M524" s="45" t="s">
        <v>7307</v>
      </c>
    </row>
    <row r="525" spans="1:13" ht="57.6">
      <c r="A525" s="42" t="s">
        <v>7206</v>
      </c>
      <c r="B525" s="43">
        <f t="shared" si="18"/>
        <v>129</v>
      </c>
      <c r="C525" s="43" t="str">
        <f t="shared" si="17"/>
        <v>45.7129</v>
      </c>
      <c r="D525" s="44">
        <v>7</v>
      </c>
      <c r="E525" s="45" t="s">
        <v>8954</v>
      </c>
      <c r="F525" s="45" t="s">
        <v>7391</v>
      </c>
      <c r="G525" s="45" t="s">
        <v>8955</v>
      </c>
      <c r="H525" s="46" t="s">
        <v>8956</v>
      </c>
      <c r="I525" s="45" t="s">
        <v>8484</v>
      </c>
      <c r="J525" s="46" t="s">
        <v>8485</v>
      </c>
      <c r="K525" s="46" t="s">
        <v>8486</v>
      </c>
      <c r="L525" s="45" t="s">
        <v>7306</v>
      </c>
      <c r="M525" s="45" t="s">
        <v>7307</v>
      </c>
    </row>
    <row r="526" spans="1:13" ht="57.6">
      <c r="A526" s="42" t="s">
        <v>7206</v>
      </c>
      <c r="B526" s="43">
        <f t="shared" si="18"/>
        <v>130</v>
      </c>
      <c r="C526" s="43" t="str">
        <f t="shared" si="17"/>
        <v>45.7130</v>
      </c>
      <c r="D526" s="44">
        <v>5</v>
      </c>
      <c r="E526" s="45" t="s">
        <v>8174</v>
      </c>
      <c r="F526" s="45" t="s">
        <v>7341</v>
      </c>
      <c r="G526" s="45" t="s">
        <v>7338</v>
      </c>
      <c r="H526" s="45" t="s">
        <v>7339</v>
      </c>
      <c r="I526" s="45" t="s">
        <v>8484</v>
      </c>
      <c r="J526" s="46" t="s">
        <v>8485</v>
      </c>
      <c r="K526" s="46" t="s">
        <v>8486</v>
      </c>
      <c r="L526" s="45" t="s">
        <v>7306</v>
      </c>
      <c r="M526" s="45" t="s">
        <v>7307</v>
      </c>
    </row>
    <row r="527" spans="1:13" ht="57.6">
      <c r="A527" s="42" t="s">
        <v>7206</v>
      </c>
      <c r="B527" s="43">
        <f t="shared" si="18"/>
        <v>131</v>
      </c>
      <c r="C527" s="43" t="str">
        <f t="shared" si="17"/>
        <v>45.7131</v>
      </c>
      <c r="D527" s="44">
        <v>6</v>
      </c>
      <c r="E527" s="45" t="s">
        <v>8957</v>
      </c>
      <c r="F527" s="45" t="s">
        <v>8958</v>
      </c>
      <c r="G527" s="45" t="s">
        <v>8959</v>
      </c>
      <c r="H527" s="46" t="s">
        <v>8960</v>
      </c>
      <c r="I527" s="45" t="s">
        <v>8484</v>
      </c>
      <c r="J527" s="46" t="s">
        <v>8485</v>
      </c>
      <c r="K527" s="46" t="s">
        <v>8486</v>
      </c>
      <c r="L527" s="45" t="s">
        <v>7306</v>
      </c>
      <c r="M527" s="45" t="s">
        <v>7307</v>
      </c>
    </row>
    <row r="528" spans="1:13" ht="57.6">
      <c r="A528" s="42" t="s">
        <v>7206</v>
      </c>
      <c r="B528" s="43">
        <f t="shared" si="18"/>
        <v>132</v>
      </c>
      <c r="C528" s="43" t="str">
        <f t="shared" si="17"/>
        <v>45.7132</v>
      </c>
      <c r="D528" s="44">
        <v>6</v>
      </c>
      <c r="E528" s="45" t="s">
        <v>8961</v>
      </c>
      <c r="F528" s="45" t="s">
        <v>8962</v>
      </c>
      <c r="G528" s="45" t="s">
        <v>8963</v>
      </c>
      <c r="H528" s="46" t="s">
        <v>8964</v>
      </c>
      <c r="I528" s="45" t="s">
        <v>8484</v>
      </c>
      <c r="J528" s="46" t="s">
        <v>8485</v>
      </c>
      <c r="K528" s="46" t="s">
        <v>8486</v>
      </c>
      <c r="L528" s="45" t="s">
        <v>7306</v>
      </c>
      <c r="M528" s="45" t="s">
        <v>7307</v>
      </c>
    </row>
    <row r="529" spans="1:13" ht="57.6">
      <c r="A529" s="42" t="s">
        <v>7206</v>
      </c>
      <c r="B529" s="43">
        <f t="shared" si="18"/>
        <v>133</v>
      </c>
      <c r="C529" s="43" t="str">
        <f t="shared" si="17"/>
        <v>45.7133</v>
      </c>
      <c r="D529" s="44">
        <v>5</v>
      </c>
      <c r="E529" s="45" t="s">
        <v>8202</v>
      </c>
      <c r="F529" s="45" t="s">
        <v>8203</v>
      </c>
      <c r="G529" s="45" t="s">
        <v>8160</v>
      </c>
      <c r="H529" s="46" t="s">
        <v>8965</v>
      </c>
      <c r="I529" s="45" t="s">
        <v>8484</v>
      </c>
      <c r="J529" s="46" t="s">
        <v>8485</v>
      </c>
      <c r="K529" s="46" t="s">
        <v>8486</v>
      </c>
      <c r="L529" s="45" t="s">
        <v>7306</v>
      </c>
      <c r="M529" s="45" t="s">
        <v>7307</v>
      </c>
    </row>
    <row r="530" spans="1:13" ht="57.6">
      <c r="A530" s="42" t="s">
        <v>7206</v>
      </c>
      <c r="B530" s="43">
        <f t="shared" si="18"/>
        <v>134</v>
      </c>
      <c r="C530" s="43" t="str">
        <f t="shared" si="17"/>
        <v>45.7134</v>
      </c>
      <c r="D530" s="44">
        <v>5</v>
      </c>
      <c r="E530" s="45" t="s">
        <v>8966</v>
      </c>
      <c r="F530" s="45" t="s">
        <v>7337</v>
      </c>
      <c r="G530" s="45" t="s">
        <v>8967</v>
      </c>
      <c r="H530" s="45" t="s">
        <v>99</v>
      </c>
      <c r="I530" s="45" t="s">
        <v>8484</v>
      </c>
      <c r="J530" s="46" t="s">
        <v>8485</v>
      </c>
      <c r="K530" s="46" t="s">
        <v>8486</v>
      </c>
      <c r="L530" s="45" t="s">
        <v>7306</v>
      </c>
      <c r="M530" s="45" t="s">
        <v>7307</v>
      </c>
    </row>
    <row r="531" spans="1:13" ht="28.8">
      <c r="A531" s="42" t="s">
        <v>7080</v>
      </c>
      <c r="B531" s="43">
        <f t="shared" si="18"/>
        <v>1</v>
      </c>
      <c r="C531" s="43" t="str">
        <f t="shared" si="17"/>
        <v>28.31</v>
      </c>
      <c r="D531" s="44">
        <v>3</v>
      </c>
      <c r="E531" s="45" t="s">
        <v>7300</v>
      </c>
      <c r="F531" s="45" t="s">
        <v>7301</v>
      </c>
      <c r="G531" s="45" t="s">
        <v>7364</v>
      </c>
      <c r="H531" s="46" t="s">
        <v>8968</v>
      </c>
      <c r="I531" s="45" t="s">
        <v>8969</v>
      </c>
      <c r="J531" s="46" t="s">
        <v>8970</v>
      </c>
      <c r="K531" s="46" t="s">
        <v>8970</v>
      </c>
      <c r="L531" s="45" t="s">
        <v>7306</v>
      </c>
      <c r="M531" s="45" t="s">
        <v>7307</v>
      </c>
    </row>
    <row r="532" spans="1:13" ht="28.8">
      <c r="A532" s="42" t="s">
        <v>7080</v>
      </c>
      <c r="B532" s="43">
        <f t="shared" si="18"/>
        <v>2</v>
      </c>
      <c r="C532" s="43" t="str">
        <f t="shared" si="17"/>
        <v>28.32</v>
      </c>
      <c r="D532" s="44">
        <v>4</v>
      </c>
      <c r="E532" s="45" t="s">
        <v>7504</v>
      </c>
      <c r="F532" s="45" t="s">
        <v>7505</v>
      </c>
      <c r="G532" s="45" t="s">
        <v>8971</v>
      </c>
      <c r="H532" s="45" t="s">
        <v>7509</v>
      </c>
      <c r="I532" s="45" t="s">
        <v>8969</v>
      </c>
      <c r="J532" s="46" t="s">
        <v>8970</v>
      </c>
      <c r="K532" s="46" t="s">
        <v>8970</v>
      </c>
      <c r="L532" s="45" t="s">
        <v>7306</v>
      </c>
      <c r="M532" s="45" t="s">
        <v>7307</v>
      </c>
    </row>
    <row r="533" spans="1:13" ht="28.8">
      <c r="A533" s="42" t="s">
        <v>7080</v>
      </c>
      <c r="B533" s="43">
        <f t="shared" si="18"/>
        <v>3</v>
      </c>
      <c r="C533" s="43" t="str">
        <f t="shared" si="17"/>
        <v>28.33</v>
      </c>
      <c r="D533" s="44">
        <v>4</v>
      </c>
      <c r="E533" s="45" t="s">
        <v>7344</v>
      </c>
      <c r="F533" s="45" t="s">
        <v>7345</v>
      </c>
      <c r="G533" s="45" t="s">
        <v>7420</v>
      </c>
      <c r="H533" s="46" t="s">
        <v>8972</v>
      </c>
      <c r="I533" s="45" t="s">
        <v>8969</v>
      </c>
      <c r="J533" s="46" t="s">
        <v>8970</v>
      </c>
      <c r="K533" s="46" t="s">
        <v>8970</v>
      </c>
      <c r="L533" s="45" t="s">
        <v>7306</v>
      </c>
      <c r="M533" s="45" t="s">
        <v>7307</v>
      </c>
    </row>
    <row r="534" spans="1:13" ht="28.8">
      <c r="A534" s="42" t="s">
        <v>7080</v>
      </c>
      <c r="B534" s="43">
        <f t="shared" si="18"/>
        <v>4</v>
      </c>
      <c r="C534" s="43" t="str">
        <f t="shared" si="17"/>
        <v>28.34</v>
      </c>
      <c r="D534" s="44">
        <v>5</v>
      </c>
      <c r="E534" s="45" t="s">
        <v>8864</v>
      </c>
      <c r="F534" s="45" t="s">
        <v>7377</v>
      </c>
      <c r="G534" s="45" t="s">
        <v>8556</v>
      </c>
      <c r="H534" s="46" t="s">
        <v>8557</v>
      </c>
      <c r="I534" s="45" t="s">
        <v>8969</v>
      </c>
      <c r="J534" s="46" t="s">
        <v>8970</v>
      </c>
      <c r="K534" s="46" t="s">
        <v>8970</v>
      </c>
      <c r="L534" s="45" t="s">
        <v>7306</v>
      </c>
      <c r="M534" s="45" t="s">
        <v>7307</v>
      </c>
    </row>
    <row r="535" spans="1:13" ht="28.8">
      <c r="A535" s="42" t="s">
        <v>7080</v>
      </c>
      <c r="B535" s="43">
        <f t="shared" si="18"/>
        <v>5</v>
      </c>
      <c r="C535" s="43" t="str">
        <f t="shared" si="17"/>
        <v>28.35</v>
      </c>
      <c r="D535" s="44">
        <v>5</v>
      </c>
      <c r="E535" s="45" t="s">
        <v>8973</v>
      </c>
      <c r="F535" s="45" t="s">
        <v>7381</v>
      </c>
      <c r="G535" s="45" t="s">
        <v>8974</v>
      </c>
      <c r="H535" s="46" t="s">
        <v>8975</v>
      </c>
      <c r="I535" s="45" t="s">
        <v>8969</v>
      </c>
      <c r="J535" s="46" t="s">
        <v>8970</v>
      </c>
      <c r="K535" s="46" t="s">
        <v>8970</v>
      </c>
      <c r="L535" s="45" t="s">
        <v>7306</v>
      </c>
      <c r="M535" s="45" t="s">
        <v>7307</v>
      </c>
    </row>
    <row r="536" spans="1:13" ht="28.8">
      <c r="A536" s="42" t="s">
        <v>7080</v>
      </c>
      <c r="B536" s="43">
        <f t="shared" si="18"/>
        <v>6</v>
      </c>
      <c r="C536" s="43" t="str">
        <f t="shared" si="17"/>
        <v>28.36</v>
      </c>
      <c r="D536" s="44">
        <v>5</v>
      </c>
      <c r="E536" s="45" t="s">
        <v>8976</v>
      </c>
      <c r="F536" s="45" t="s">
        <v>8952</v>
      </c>
      <c r="G536" s="45" t="s">
        <v>8977</v>
      </c>
      <c r="H536" s="45" t="s">
        <v>8978</v>
      </c>
      <c r="I536" s="45" t="s">
        <v>8969</v>
      </c>
      <c r="J536" s="46" t="s">
        <v>8970</v>
      </c>
      <c r="K536" s="46" t="s">
        <v>8970</v>
      </c>
      <c r="L536" s="45" t="s">
        <v>7306</v>
      </c>
      <c r="M536" s="45" t="s">
        <v>7307</v>
      </c>
    </row>
    <row r="537" spans="1:13" ht="28.8">
      <c r="A537" s="42" t="s">
        <v>7080</v>
      </c>
      <c r="B537" s="43">
        <f t="shared" si="18"/>
        <v>7</v>
      </c>
      <c r="C537" s="43" t="str">
        <f t="shared" si="17"/>
        <v>28.37</v>
      </c>
      <c r="D537" s="44">
        <v>5</v>
      </c>
      <c r="E537" s="45" t="s">
        <v>8979</v>
      </c>
      <c r="F537" s="45" t="s">
        <v>7385</v>
      </c>
      <c r="G537" s="45" t="s">
        <v>8980</v>
      </c>
      <c r="H537" s="46" t="s">
        <v>8981</v>
      </c>
      <c r="I537" s="45" t="s">
        <v>8969</v>
      </c>
      <c r="J537" s="46" t="s">
        <v>8970</v>
      </c>
      <c r="K537" s="46" t="s">
        <v>8970</v>
      </c>
      <c r="L537" s="45" t="s">
        <v>7306</v>
      </c>
      <c r="M537" s="45" t="s">
        <v>7307</v>
      </c>
    </row>
    <row r="538" spans="1:13" ht="28.8">
      <c r="A538" s="42" t="s">
        <v>7080</v>
      </c>
      <c r="B538" s="43">
        <f t="shared" si="18"/>
        <v>8</v>
      </c>
      <c r="C538" s="43" t="str">
        <f t="shared" si="17"/>
        <v>28.38</v>
      </c>
      <c r="D538" s="44">
        <v>5</v>
      </c>
      <c r="E538" s="45" t="s">
        <v>8982</v>
      </c>
      <c r="F538" s="45" t="s">
        <v>7391</v>
      </c>
      <c r="G538" s="45" t="s">
        <v>8983</v>
      </c>
      <c r="H538" s="46" t="s">
        <v>8984</v>
      </c>
      <c r="I538" s="45" t="s">
        <v>8969</v>
      </c>
      <c r="J538" s="46" t="s">
        <v>8970</v>
      </c>
      <c r="K538" s="46" t="s">
        <v>8970</v>
      </c>
      <c r="L538" s="45" t="s">
        <v>7306</v>
      </c>
      <c r="M538" s="45" t="s">
        <v>7307</v>
      </c>
    </row>
    <row r="539" spans="1:13" ht="28.8">
      <c r="A539" s="42" t="s">
        <v>7080</v>
      </c>
      <c r="B539" s="43">
        <f t="shared" si="18"/>
        <v>9</v>
      </c>
      <c r="C539" s="43" t="str">
        <f t="shared" si="17"/>
        <v>28.39</v>
      </c>
      <c r="D539" s="44">
        <v>4</v>
      </c>
      <c r="E539" s="45" t="s">
        <v>7328</v>
      </c>
      <c r="F539" s="45" t="s">
        <v>7329</v>
      </c>
      <c r="G539" s="45" t="s">
        <v>8985</v>
      </c>
      <c r="H539" s="45" t="s">
        <v>7494</v>
      </c>
      <c r="I539" s="45" t="s">
        <v>8969</v>
      </c>
      <c r="J539" s="46" t="s">
        <v>8970</v>
      </c>
      <c r="K539" s="46" t="s">
        <v>8970</v>
      </c>
      <c r="L539" s="45" t="s">
        <v>7306</v>
      </c>
      <c r="M539" s="45" t="s">
        <v>7307</v>
      </c>
    </row>
    <row r="540" spans="1:13" ht="28.8">
      <c r="A540" s="42" t="s">
        <v>7080</v>
      </c>
      <c r="B540" s="43">
        <f t="shared" si="18"/>
        <v>10</v>
      </c>
      <c r="C540" s="43" t="str">
        <f t="shared" si="17"/>
        <v>28.310</v>
      </c>
      <c r="D540" s="44">
        <v>4</v>
      </c>
      <c r="E540" s="45" t="s">
        <v>7308</v>
      </c>
      <c r="F540" s="45" t="s">
        <v>7309</v>
      </c>
      <c r="G540" s="45" t="s">
        <v>8394</v>
      </c>
      <c r="H540" s="45" t="s">
        <v>8986</v>
      </c>
      <c r="I540" s="45" t="s">
        <v>8969</v>
      </c>
      <c r="J540" s="46" t="s">
        <v>8970</v>
      </c>
      <c r="K540" s="46" t="s">
        <v>8970</v>
      </c>
      <c r="L540" s="45" t="s">
        <v>7306</v>
      </c>
      <c r="M540" s="45" t="s">
        <v>7307</v>
      </c>
    </row>
    <row r="541" spans="1:13" ht="57.6">
      <c r="A541" s="42" t="s">
        <v>7274</v>
      </c>
      <c r="B541" s="43">
        <f t="shared" si="18"/>
        <v>1</v>
      </c>
      <c r="C541" s="43" t="str">
        <f t="shared" si="17"/>
        <v>6.11</v>
      </c>
      <c r="D541" s="44">
        <v>3</v>
      </c>
      <c r="E541" s="45" t="s">
        <v>8987</v>
      </c>
      <c r="F541" s="45" t="s">
        <v>8988</v>
      </c>
      <c r="G541" s="45" t="s">
        <v>1367</v>
      </c>
      <c r="H541" s="46" t="s">
        <v>8989</v>
      </c>
      <c r="I541" s="45" t="s">
        <v>8990</v>
      </c>
      <c r="J541" s="46" t="s">
        <v>8991</v>
      </c>
      <c r="K541" s="46" t="s">
        <v>8992</v>
      </c>
      <c r="L541" s="45" t="s">
        <v>7306</v>
      </c>
      <c r="M541" s="45" t="s">
        <v>7307</v>
      </c>
    </row>
    <row r="542" spans="1:13" ht="72">
      <c r="A542" s="42" t="s">
        <v>7078</v>
      </c>
      <c r="B542" s="43">
        <f t="shared" si="18"/>
        <v>1</v>
      </c>
      <c r="C542" s="43" t="str">
        <f t="shared" si="17"/>
        <v>28.21</v>
      </c>
      <c r="D542" s="44">
        <v>3</v>
      </c>
      <c r="E542" s="45" t="s">
        <v>7300</v>
      </c>
      <c r="F542" s="45" t="s">
        <v>7301</v>
      </c>
      <c r="G542" s="45" t="s">
        <v>7077</v>
      </c>
      <c r="H542" s="46" t="s">
        <v>8993</v>
      </c>
      <c r="I542" s="45" t="s">
        <v>8994</v>
      </c>
      <c r="J542" s="46" t="s">
        <v>8995</v>
      </c>
      <c r="K542" s="46" t="s">
        <v>8995</v>
      </c>
      <c r="L542" s="45" t="s">
        <v>7306</v>
      </c>
      <c r="M542" s="45" t="s">
        <v>7307</v>
      </c>
    </row>
    <row r="543" spans="1:13" ht="72">
      <c r="A543" s="42" t="s">
        <v>7078</v>
      </c>
      <c r="B543" s="43">
        <f t="shared" si="18"/>
        <v>2</v>
      </c>
      <c r="C543" s="43" t="str">
        <f t="shared" si="17"/>
        <v>28.22</v>
      </c>
      <c r="D543" s="44">
        <v>4</v>
      </c>
      <c r="E543" s="45" t="s">
        <v>7344</v>
      </c>
      <c r="F543" s="45" t="s">
        <v>7345</v>
      </c>
      <c r="G543" s="45" t="s">
        <v>7420</v>
      </c>
      <c r="H543" s="46" t="s">
        <v>7421</v>
      </c>
      <c r="I543" s="45" t="s">
        <v>8994</v>
      </c>
      <c r="J543" s="46" t="s">
        <v>8995</v>
      </c>
      <c r="K543" s="46" t="s">
        <v>8995</v>
      </c>
      <c r="L543" s="45" t="s">
        <v>7306</v>
      </c>
      <c r="M543" s="45" t="s">
        <v>7307</v>
      </c>
    </row>
    <row r="544" spans="1:13" ht="72">
      <c r="A544" s="42" t="s">
        <v>7078</v>
      </c>
      <c r="B544" s="43">
        <f t="shared" si="18"/>
        <v>3</v>
      </c>
      <c r="C544" s="43" t="str">
        <f t="shared" si="17"/>
        <v>28.23</v>
      </c>
      <c r="D544" s="44">
        <v>5</v>
      </c>
      <c r="E544" s="45" t="s">
        <v>7500</v>
      </c>
      <c r="F544" s="45" t="s">
        <v>7501</v>
      </c>
      <c r="G544" s="45" t="s">
        <v>8512</v>
      </c>
      <c r="H544" s="46" t="s">
        <v>7315</v>
      </c>
      <c r="I544" s="45" t="s">
        <v>8994</v>
      </c>
      <c r="J544" s="46" t="s">
        <v>8995</v>
      </c>
      <c r="K544" s="46" t="s">
        <v>8995</v>
      </c>
      <c r="L544" s="45" t="s">
        <v>7306</v>
      </c>
      <c r="M544" s="45" t="s">
        <v>7307</v>
      </c>
    </row>
    <row r="545" spans="1:13" ht="72">
      <c r="A545" s="42" t="s">
        <v>7078</v>
      </c>
      <c r="B545" s="43">
        <f t="shared" si="18"/>
        <v>4</v>
      </c>
      <c r="C545" s="43" t="str">
        <f t="shared" si="17"/>
        <v>28.24</v>
      </c>
      <c r="D545" s="44">
        <v>6</v>
      </c>
      <c r="E545" s="45" t="s">
        <v>7402</v>
      </c>
      <c r="F545" s="45" t="s">
        <v>7403</v>
      </c>
      <c r="G545" s="45" t="s">
        <v>8996</v>
      </c>
      <c r="H545" s="46" t="s">
        <v>8997</v>
      </c>
      <c r="I545" s="45" t="s">
        <v>8994</v>
      </c>
      <c r="J545" s="46" t="s">
        <v>8995</v>
      </c>
      <c r="K545" s="46" t="s">
        <v>8995</v>
      </c>
      <c r="L545" s="45" t="s">
        <v>7306</v>
      </c>
      <c r="M545" s="45" t="s">
        <v>7307</v>
      </c>
    </row>
    <row r="546" spans="1:13" ht="72">
      <c r="A546" s="42" t="s">
        <v>7078</v>
      </c>
      <c r="B546" s="43">
        <f t="shared" si="18"/>
        <v>5</v>
      </c>
      <c r="C546" s="43" t="str">
        <f t="shared" si="17"/>
        <v>28.25</v>
      </c>
      <c r="D546" s="44">
        <v>6</v>
      </c>
      <c r="E546" s="45" t="s">
        <v>7406</v>
      </c>
      <c r="F546" s="45" t="s">
        <v>7407</v>
      </c>
      <c r="G546" s="45" t="s">
        <v>8998</v>
      </c>
      <c r="H546" s="46" t="s">
        <v>8999</v>
      </c>
      <c r="I546" s="45" t="s">
        <v>8994</v>
      </c>
      <c r="J546" s="46" t="s">
        <v>8995</v>
      </c>
      <c r="K546" s="46" t="s">
        <v>8995</v>
      </c>
      <c r="L546" s="45" t="s">
        <v>7306</v>
      </c>
      <c r="M546" s="45" t="s">
        <v>7307</v>
      </c>
    </row>
    <row r="547" spans="1:13" ht="72">
      <c r="A547" s="42" t="s">
        <v>7078</v>
      </c>
      <c r="B547" s="43">
        <f t="shared" si="18"/>
        <v>6</v>
      </c>
      <c r="C547" s="43" t="str">
        <f t="shared" si="17"/>
        <v>28.26</v>
      </c>
      <c r="D547" s="44">
        <v>5</v>
      </c>
      <c r="E547" s="45" t="s">
        <v>7372</v>
      </c>
      <c r="F547" s="45" t="s">
        <v>7373</v>
      </c>
      <c r="G547" s="45" t="s">
        <v>9000</v>
      </c>
      <c r="H547" s="46" t="s">
        <v>9001</v>
      </c>
      <c r="I547" s="45" t="s">
        <v>8994</v>
      </c>
      <c r="J547" s="46" t="s">
        <v>8995</v>
      </c>
      <c r="K547" s="46" t="s">
        <v>8995</v>
      </c>
      <c r="L547" s="45" t="s">
        <v>7306</v>
      </c>
      <c r="M547" s="45" t="s">
        <v>7307</v>
      </c>
    </row>
    <row r="548" spans="1:13" ht="72">
      <c r="A548" s="42" t="s">
        <v>7078</v>
      </c>
      <c r="B548" s="43">
        <f t="shared" si="18"/>
        <v>7</v>
      </c>
      <c r="C548" s="43" t="str">
        <f t="shared" si="17"/>
        <v>28.27</v>
      </c>
      <c r="D548" s="44">
        <v>4</v>
      </c>
      <c r="E548" s="45" t="s">
        <v>7418</v>
      </c>
      <c r="F548" s="45" t="s">
        <v>7419</v>
      </c>
      <c r="G548" s="45" t="s">
        <v>9002</v>
      </c>
      <c r="H548" s="45" t="s">
        <v>8491</v>
      </c>
      <c r="I548" s="45" t="s">
        <v>8994</v>
      </c>
      <c r="J548" s="46" t="s">
        <v>8995</v>
      </c>
      <c r="K548" s="46" t="s">
        <v>8995</v>
      </c>
      <c r="L548" s="45" t="s">
        <v>7306</v>
      </c>
      <c r="M548" s="45" t="s">
        <v>7307</v>
      </c>
    </row>
    <row r="549" spans="1:13" ht="72">
      <c r="A549" s="42" t="s">
        <v>7078</v>
      </c>
      <c r="B549" s="43">
        <f t="shared" si="18"/>
        <v>8</v>
      </c>
      <c r="C549" s="43" t="str">
        <f t="shared" si="17"/>
        <v>28.28</v>
      </c>
      <c r="D549" s="44">
        <v>5</v>
      </c>
      <c r="E549" s="45" t="s">
        <v>7426</v>
      </c>
      <c r="F549" s="45" t="s">
        <v>7313</v>
      </c>
      <c r="G549" s="45" t="s">
        <v>9003</v>
      </c>
      <c r="H549" s="46" t="s">
        <v>9004</v>
      </c>
      <c r="I549" s="45" t="s">
        <v>8994</v>
      </c>
      <c r="J549" s="46" t="s">
        <v>8995</v>
      </c>
      <c r="K549" s="46" t="s">
        <v>8995</v>
      </c>
      <c r="L549" s="45" t="s">
        <v>7306</v>
      </c>
      <c r="M549" s="45" t="s">
        <v>7307</v>
      </c>
    </row>
    <row r="550" spans="1:13" ht="72">
      <c r="A550" s="42" t="s">
        <v>7078</v>
      </c>
      <c r="B550" s="43">
        <f t="shared" si="18"/>
        <v>9</v>
      </c>
      <c r="C550" s="43" t="str">
        <f t="shared" si="17"/>
        <v>28.29</v>
      </c>
      <c r="D550" s="44">
        <v>4</v>
      </c>
      <c r="E550" s="45" t="s">
        <v>7308</v>
      </c>
      <c r="F550" s="45" t="s">
        <v>7309</v>
      </c>
      <c r="G550" s="45" t="s">
        <v>8394</v>
      </c>
      <c r="H550" s="46" t="s">
        <v>7311</v>
      </c>
      <c r="I550" s="45" t="s">
        <v>8994</v>
      </c>
      <c r="J550" s="46" t="s">
        <v>8995</v>
      </c>
      <c r="K550" s="46" t="s">
        <v>8995</v>
      </c>
      <c r="L550" s="45" t="s">
        <v>7306</v>
      </c>
      <c r="M550" s="45" t="s">
        <v>7307</v>
      </c>
    </row>
    <row r="551" spans="1:13" ht="72">
      <c r="A551" s="42" t="s">
        <v>7078</v>
      </c>
      <c r="B551" s="43">
        <f t="shared" si="18"/>
        <v>10</v>
      </c>
      <c r="C551" s="43" t="str">
        <f t="shared" si="17"/>
        <v>28.210</v>
      </c>
      <c r="D551" s="44">
        <v>4</v>
      </c>
      <c r="E551" s="45" t="s">
        <v>7328</v>
      </c>
      <c r="F551" s="45" t="s">
        <v>7329</v>
      </c>
      <c r="G551" s="45" t="s">
        <v>7369</v>
      </c>
      <c r="H551" s="45" t="s">
        <v>7331</v>
      </c>
      <c r="I551" s="45" t="s">
        <v>8994</v>
      </c>
      <c r="J551" s="46" t="s">
        <v>8995</v>
      </c>
      <c r="K551" s="46" t="s">
        <v>8995</v>
      </c>
      <c r="L551" s="45" t="s">
        <v>7306</v>
      </c>
      <c r="M551" s="45" t="s">
        <v>7307</v>
      </c>
    </row>
    <row r="552" spans="1:13" ht="57.6">
      <c r="A552" s="42" t="s">
        <v>7158</v>
      </c>
      <c r="B552" s="43">
        <f t="shared" si="18"/>
        <v>1</v>
      </c>
      <c r="C552" s="43" t="str">
        <f t="shared" si="17"/>
        <v>42.21</v>
      </c>
      <c r="D552" s="44">
        <v>3</v>
      </c>
      <c r="E552" s="45" t="s">
        <v>7300</v>
      </c>
      <c r="F552" s="45" t="s">
        <v>7301</v>
      </c>
      <c r="G552" s="45" t="s">
        <v>7157</v>
      </c>
      <c r="H552" s="46" t="s">
        <v>9005</v>
      </c>
      <c r="I552" s="45" t="s">
        <v>9006</v>
      </c>
      <c r="J552" s="46" t="s">
        <v>9007</v>
      </c>
      <c r="K552" s="46" t="s">
        <v>9008</v>
      </c>
      <c r="L552" s="45" t="s">
        <v>7306</v>
      </c>
      <c r="M552" s="45" t="s">
        <v>7307</v>
      </c>
    </row>
    <row r="553" spans="1:13" ht="57.6">
      <c r="A553" s="42" t="s">
        <v>7158</v>
      </c>
      <c r="B553" s="43">
        <f t="shared" si="18"/>
        <v>2</v>
      </c>
      <c r="C553" s="43" t="str">
        <f t="shared" si="17"/>
        <v>42.22</v>
      </c>
      <c r="D553" s="44">
        <v>4</v>
      </c>
      <c r="E553" s="45" t="s">
        <v>9009</v>
      </c>
      <c r="F553" s="45" t="s">
        <v>9010</v>
      </c>
      <c r="G553" s="45" t="s">
        <v>1367</v>
      </c>
      <c r="H553" s="46" t="s">
        <v>9011</v>
      </c>
      <c r="I553" s="45" t="s">
        <v>9006</v>
      </c>
      <c r="J553" s="46" t="s">
        <v>9007</v>
      </c>
      <c r="K553" s="46" t="s">
        <v>9008</v>
      </c>
      <c r="L553" s="45" t="s">
        <v>7306</v>
      </c>
      <c r="M553" s="45" t="s">
        <v>7307</v>
      </c>
    </row>
    <row r="554" spans="1:13" ht="57.6">
      <c r="A554" s="42" t="s">
        <v>7158</v>
      </c>
      <c r="B554" s="43">
        <f t="shared" si="18"/>
        <v>3</v>
      </c>
      <c r="C554" s="43" t="str">
        <f t="shared" si="17"/>
        <v>42.23</v>
      </c>
      <c r="D554" s="44">
        <v>4</v>
      </c>
      <c r="E554" s="45" t="s">
        <v>7328</v>
      </c>
      <c r="F554" s="45" t="s">
        <v>7329</v>
      </c>
      <c r="G554" s="45" t="s">
        <v>7338</v>
      </c>
      <c r="H554" s="45" t="s">
        <v>7339</v>
      </c>
      <c r="I554" s="45" t="s">
        <v>9006</v>
      </c>
      <c r="J554" s="46" t="s">
        <v>9007</v>
      </c>
      <c r="K554" s="46" t="s">
        <v>9008</v>
      </c>
      <c r="L554" s="45" t="s">
        <v>7306</v>
      </c>
      <c r="M554" s="45" t="s">
        <v>7307</v>
      </c>
    </row>
    <row r="555" spans="1:13" ht="57.6">
      <c r="A555" s="42" t="s">
        <v>7158</v>
      </c>
      <c r="B555" s="43">
        <f t="shared" si="18"/>
        <v>4</v>
      </c>
      <c r="C555" s="43" t="str">
        <f t="shared" si="17"/>
        <v>42.24</v>
      </c>
      <c r="D555" s="44">
        <v>4</v>
      </c>
      <c r="E555" s="45" t="s">
        <v>9012</v>
      </c>
      <c r="F555" s="45" t="s">
        <v>9013</v>
      </c>
      <c r="G555" s="45" t="s">
        <v>1367</v>
      </c>
      <c r="H555" s="46" t="s">
        <v>9014</v>
      </c>
      <c r="I555" s="45" t="s">
        <v>9006</v>
      </c>
      <c r="J555" s="46" t="s">
        <v>9007</v>
      </c>
      <c r="K555" s="46" t="s">
        <v>9008</v>
      </c>
      <c r="L555" s="45" t="s">
        <v>7306</v>
      </c>
      <c r="M555" s="45" t="s">
        <v>7307</v>
      </c>
    </row>
    <row r="556" spans="1:13" ht="57.6">
      <c r="A556" s="42" t="s">
        <v>7158</v>
      </c>
      <c r="B556" s="43">
        <f t="shared" si="18"/>
        <v>5</v>
      </c>
      <c r="C556" s="43" t="str">
        <f t="shared" si="17"/>
        <v>42.25</v>
      </c>
      <c r="D556" s="44">
        <v>4</v>
      </c>
      <c r="E556" s="45" t="s">
        <v>9015</v>
      </c>
      <c r="F556" s="45" t="s">
        <v>8868</v>
      </c>
      <c r="G556" s="45" t="s">
        <v>1367</v>
      </c>
      <c r="H556" s="46" t="s">
        <v>9016</v>
      </c>
      <c r="I556" s="45" t="s">
        <v>9006</v>
      </c>
      <c r="J556" s="46" t="s">
        <v>9007</v>
      </c>
      <c r="K556" s="46" t="s">
        <v>9008</v>
      </c>
      <c r="L556" s="45" t="s">
        <v>7306</v>
      </c>
      <c r="M556" s="45" t="s">
        <v>7307</v>
      </c>
    </row>
    <row r="557" spans="1:13" ht="57.6">
      <c r="A557" s="42" t="s">
        <v>7158</v>
      </c>
      <c r="B557" s="43">
        <f t="shared" si="18"/>
        <v>6</v>
      </c>
      <c r="C557" s="43" t="str">
        <f t="shared" si="17"/>
        <v>42.26</v>
      </c>
      <c r="D557" s="44">
        <v>4</v>
      </c>
      <c r="E557" s="45" t="s">
        <v>9017</v>
      </c>
      <c r="F557" s="45" t="s">
        <v>9018</v>
      </c>
      <c r="G557" s="45" t="s">
        <v>9019</v>
      </c>
      <c r="H557" s="46" t="s">
        <v>9020</v>
      </c>
      <c r="I557" s="45" t="s">
        <v>9006</v>
      </c>
      <c r="J557" s="46" t="s">
        <v>9007</v>
      </c>
      <c r="K557" s="46" t="s">
        <v>9008</v>
      </c>
      <c r="L557" s="45" t="s">
        <v>7306</v>
      </c>
      <c r="M557" s="45" t="s">
        <v>7307</v>
      </c>
    </row>
    <row r="558" spans="1:13" ht="57.6">
      <c r="A558" s="42" t="s">
        <v>7158</v>
      </c>
      <c r="B558" s="43">
        <f t="shared" si="18"/>
        <v>7</v>
      </c>
      <c r="C558" s="43" t="str">
        <f t="shared" si="17"/>
        <v>42.27</v>
      </c>
      <c r="D558" s="44">
        <v>4</v>
      </c>
      <c r="E558" s="45" t="s">
        <v>7308</v>
      </c>
      <c r="F558" s="45" t="s">
        <v>7309</v>
      </c>
      <c r="G558" s="45" t="s">
        <v>9021</v>
      </c>
      <c r="H558" s="45" t="s">
        <v>9022</v>
      </c>
      <c r="I558" s="45" t="s">
        <v>9006</v>
      </c>
      <c r="J558" s="46" t="s">
        <v>9007</v>
      </c>
      <c r="K558" s="46" t="s">
        <v>9008</v>
      </c>
      <c r="L558" s="45" t="s">
        <v>7306</v>
      </c>
      <c r="M558" s="45" t="s">
        <v>7307</v>
      </c>
    </row>
    <row r="559" spans="1:13" ht="57.6">
      <c r="A559" s="42" t="s">
        <v>7158</v>
      </c>
      <c r="B559" s="43">
        <f t="shared" si="18"/>
        <v>8</v>
      </c>
      <c r="C559" s="43" t="str">
        <f t="shared" si="17"/>
        <v>42.28</v>
      </c>
      <c r="D559" s="44">
        <v>4</v>
      </c>
      <c r="E559" s="45" t="s">
        <v>9023</v>
      </c>
      <c r="F559" s="45" t="s">
        <v>8876</v>
      </c>
      <c r="G559" s="45" t="s">
        <v>9024</v>
      </c>
      <c r="H559" s="46" t="s">
        <v>9025</v>
      </c>
      <c r="I559" s="45" t="s">
        <v>9006</v>
      </c>
      <c r="J559" s="46" t="s">
        <v>9007</v>
      </c>
      <c r="K559" s="46" t="s">
        <v>9008</v>
      </c>
      <c r="L559" s="45" t="s">
        <v>7306</v>
      </c>
      <c r="M559" s="45" t="s">
        <v>7307</v>
      </c>
    </row>
    <row r="560" spans="1:13" ht="57.6">
      <c r="A560" s="42" t="s">
        <v>7158</v>
      </c>
      <c r="B560" s="43">
        <f t="shared" si="18"/>
        <v>9</v>
      </c>
      <c r="C560" s="43" t="str">
        <f t="shared" si="17"/>
        <v>42.29</v>
      </c>
      <c r="D560" s="44">
        <v>4</v>
      </c>
      <c r="E560" s="45" t="s">
        <v>9026</v>
      </c>
      <c r="F560" s="45" t="s">
        <v>9027</v>
      </c>
      <c r="G560" s="45" t="s">
        <v>1367</v>
      </c>
      <c r="H560" s="46" t="s">
        <v>9028</v>
      </c>
      <c r="I560" s="45" t="s">
        <v>9006</v>
      </c>
      <c r="J560" s="46" t="s">
        <v>9007</v>
      </c>
      <c r="K560" s="46" t="s">
        <v>9008</v>
      </c>
      <c r="L560" s="45" t="s">
        <v>7306</v>
      </c>
      <c r="M560" s="45" t="s">
        <v>7307</v>
      </c>
    </row>
    <row r="561" spans="1:13" ht="57.6">
      <c r="A561" s="42" t="s">
        <v>7158</v>
      </c>
      <c r="B561" s="43">
        <f t="shared" si="18"/>
        <v>10</v>
      </c>
      <c r="C561" s="43" t="str">
        <f t="shared" si="17"/>
        <v>42.210</v>
      </c>
      <c r="D561" s="44">
        <v>4</v>
      </c>
      <c r="E561" s="45" t="s">
        <v>9029</v>
      </c>
      <c r="F561" s="45" t="s">
        <v>9030</v>
      </c>
      <c r="G561" s="45" t="s">
        <v>9031</v>
      </c>
      <c r="H561" s="46" t="s">
        <v>9032</v>
      </c>
      <c r="I561" s="45" t="s">
        <v>9006</v>
      </c>
      <c r="J561" s="46" t="s">
        <v>9007</v>
      </c>
      <c r="K561" s="46" t="s">
        <v>9008</v>
      </c>
      <c r="L561" s="45" t="s">
        <v>7306</v>
      </c>
      <c r="M561" s="45" t="s">
        <v>7307</v>
      </c>
    </row>
    <row r="562" spans="1:13" ht="57.6">
      <c r="A562" s="42" t="s">
        <v>7158</v>
      </c>
      <c r="B562" s="43">
        <f t="shared" si="18"/>
        <v>11</v>
      </c>
      <c r="C562" s="43" t="str">
        <f t="shared" si="17"/>
        <v>42.211</v>
      </c>
      <c r="D562" s="44">
        <v>4</v>
      </c>
      <c r="E562" s="45" t="s">
        <v>9033</v>
      </c>
      <c r="F562" s="45" t="s">
        <v>8872</v>
      </c>
      <c r="G562" s="45" t="s">
        <v>9034</v>
      </c>
      <c r="H562" s="46" t="s">
        <v>9035</v>
      </c>
      <c r="I562" s="45" t="s">
        <v>9006</v>
      </c>
      <c r="J562" s="46" t="s">
        <v>9007</v>
      </c>
      <c r="K562" s="46" t="s">
        <v>9008</v>
      </c>
      <c r="L562" s="45" t="s">
        <v>7306</v>
      </c>
      <c r="M562" s="45" t="s">
        <v>7307</v>
      </c>
    </row>
    <row r="563" spans="1:13" ht="57.6">
      <c r="A563" s="42" t="s">
        <v>7158</v>
      </c>
      <c r="B563" s="43">
        <f t="shared" si="18"/>
        <v>12</v>
      </c>
      <c r="C563" s="43" t="str">
        <f t="shared" si="17"/>
        <v>42.212</v>
      </c>
      <c r="D563" s="44">
        <v>4</v>
      </c>
      <c r="E563" s="45" t="s">
        <v>9036</v>
      </c>
      <c r="F563" s="45" t="s">
        <v>8948</v>
      </c>
      <c r="G563" s="45" t="s">
        <v>9037</v>
      </c>
      <c r="H563" s="46" t="s">
        <v>9038</v>
      </c>
      <c r="I563" s="45" t="s">
        <v>9006</v>
      </c>
      <c r="J563" s="46" t="s">
        <v>9007</v>
      </c>
      <c r="K563" s="46" t="s">
        <v>9008</v>
      </c>
      <c r="L563" s="45" t="s">
        <v>7306</v>
      </c>
      <c r="M563" s="45" t="s">
        <v>7307</v>
      </c>
    </row>
    <row r="564" spans="1:13" ht="57.6">
      <c r="A564" s="42" t="s">
        <v>7158</v>
      </c>
      <c r="B564" s="43">
        <f t="shared" si="18"/>
        <v>13</v>
      </c>
      <c r="C564" s="43" t="str">
        <f t="shared" si="17"/>
        <v>42.213</v>
      </c>
      <c r="D564" s="44">
        <v>4</v>
      </c>
      <c r="E564" s="45" t="s">
        <v>9039</v>
      </c>
      <c r="F564" s="45" t="s">
        <v>7407</v>
      </c>
      <c r="G564" s="45" t="s">
        <v>9040</v>
      </c>
      <c r="H564" s="46" t="s">
        <v>9041</v>
      </c>
      <c r="I564" s="45" t="s">
        <v>9006</v>
      </c>
      <c r="J564" s="46" t="s">
        <v>9007</v>
      </c>
      <c r="K564" s="46" t="s">
        <v>9008</v>
      </c>
      <c r="L564" s="45" t="s">
        <v>7306</v>
      </c>
      <c r="M564" s="45" t="s">
        <v>7307</v>
      </c>
    </row>
    <row r="565" spans="1:13" ht="57.6">
      <c r="A565" s="42" t="s">
        <v>7158</v>
      </c>
      <c r="B565" s="43">
        <f t="shared" si="18"/>
        <v>14</v>
      </c>
      <c r="C565" s="43" t="str">
        <f t="shared" si="17"/>
        <v>42.214</v>
      </c>
      <c r="D565" s="44">
        <v>4</v>
      </c>
      <c r="E565" s="45" t="s">
        <v>7504</v>
      </c>
      <c r="F565" s="45" t="s">
        <v>7505</v>
      </c>
      <c r="G565" s="45" t="s">
        <v>9042</v>
      </c>
      <c r="H565" s="46" t="s">
        <v>9043</v>
      </c>
      <c r="I565" s="45" t="s">
        <v>9006</v>
      </c>
      <c r="J565" s="46" t="s">
        <v>9007</v>
      </c>
      <c r="K565" s="46" t="s">
        <v>9008</v>
      </c>
      <c r="L565" s="45" t="s">
        <v>7306</v>
      </c>
      <c r="M565" s="45" t="s">
        <v>7307</v>
      </c>
    </row>
    <row r="566" spans="1:13" ht="57.6">
      <c r="A566" s="42" t="s">
        <v>7158</v>
      </c>
      <c r="B566" s="43">
        <f t="shared" si="18"/>
        <v>15</v>
      </c>
      <c r="C566" s="43" t="str">
        <f t="shared" si="17"/>
        <v>42.215</v>
      </c>
      <c r="D566" s="44">
        <v>4</v>
      </c>
      <c r="E566" s="45" t="s">
        <v>7482</v>
      </c>
      <c r="F566" s="45" t="s">
        <v>7483</v>
      </c>
      <c r="G566" s="45" t="s">
        <v>9044</v>
      </c>
      <c r="H566" s="45" t="s">
        <v>9045</v>
      </c>
      <c r="I566" s="45" t="s">
        <v>9006</v>
      </c>
      <c r="J566" s="46" t="s">
        <v>9007</v>
      </c>
      <c r="K566" s="46" t="s">
        <v>9008</v>
      </c>
      <c r="L566" s="45" t="s">
        <v>7306</v>
      </c>
      <c r="M566" s="45" t="s">
        <v>7307</v>
      </c>
    </row>
    <row r="567" spans="1:13" ht="57.6">
      <c r="A567" s="42" t="s">
        <v>7158</v>
      </c>
      <c r="B567" s="43">
        <f t="shared" si="18"/>
        <v>16</v>
      </c>
      <c r="C567" s="43" t="str">
        <f t="shared" si="17"/>
        <v>42.216</v>
      </c>
      <c r="D567" s="44">
        <v>4</v>
      </c>
      <c r="E567" s="45" t="s">
        <v>9046</v>
      </c>
      <c r="F567" s="45" t="s">
        <v>8203</v>
      </c>
      <c r="G567" s="45" t="s">
        <v>9047</v>
      </c>
      <c r="H567" s="45" t="s">
        <v>9048</v>
      </c>
      <c r="I567" s="45" t="s">
        <v>9006</v>
      </c>
      <c r="J567" s="46" t="s">
        <v>9007</v>
      </c>
      <c r="K567" s="46" t="s">
        <v>9008</v>
      </c>
      <c r="L567" s="45" t="s">
        <v>7306</v>
      </c>
      <c r="M567" s="45" t="s">
        <v>7307</v>
      </c>
    </row>
    <row r="568" spans="1:13" ht="57.6">
      <c r="A568" s="42" t="s">
        <v>7158</v>
      </c>
      <c r="B568" s="43">
        <f t="shared" si="18"/>
        <v>17</v>
      </c>
      <c r="C568" s="43" t="str">
        <f t="shared" si="17"/>
        <v>42.217</v>
      </c>
      <c r="D568" s="44">
        <v>4</v>
      </c>
      <c r="E568" s="45" t="s">
        <v>7336</v>
      </c>
      <c r="F568" s="45" t="s">
        <v>7337</v>
      </c>
      <c r="G568" s="45" t="s">
        <v>9049</v>
      </c>
      <c r="H568" s="45" t="s">
        <v>9050</v>
      </c>
      <c r="I568" s="45" t="s">
        <v>9006</v>
      </c>
      <c r="J568" s="46" t="s">
        <v>9007</v>
      </c>
      <c r="K568" s="46" t="s">
        <v>9008</v>
      </c>
      <c r="L568" s="45" t="s">
        <v>7306</v>
      </c>
      <c r="M568" s="45" t="s">
        <v>7307</v>
      </c>
    </row>
    <row r="569" spans="1:13" ht="57.6">
      <c r="A569" s="42" t="s">
        <v>7158</v>
      </c>
      <c r="B569" s="43">
        <f t="shared" si="18"/>
        <v>18</v>
      </c>
      <c r="C569" s="43" t="str">
        <f t="shared" si="17"/>
        <v>42.218</v>
      </c>
      <c r="D569" s="44">
        <v>4</v>
      </c>
      <c r="E569" s="45" t="s">
        <v>9051</v>
      </c>
      <c r="F569" s="45" t="s">
        <v>8529</v>
      </c>
      <c r="G569" s="45" t="s">
        <v>1367</v>
      </c>
      <c r="H569" s="46" t="s">
        <v>9052</v>
      </c>
      <c r="I569" s="45" t="s">
        <v>9006</v>
      </c>
      <c r="J569" s="46" t="s">
        <v>9007</v>
      </c>
      <c r="K569" s="46" t="s">
        <v>9008</v>
      </c>
      <c r="L569" s="45" t="s">
        <v>7306</v>
      </c>
      <c r="M569" s="45" t="s">
        <v>7307</v>
      </c>
    </row>
    <row r="570" spans="1:13" ht="57.6">
      <c r="A570" s="42" t="s">
        <v>7158</v>
      </c>
      <c r="B570" s="43">
        <f t="shared" si="18"/>
        <v>19</v>
      </c>
      <c r="C570" s="43" t="str">
        <f t="shared" si="17"/>
        <v>42.219</v>
      </c>
      <c r="D570" s="44">
        <v>4</v>
      </c>
      <c r="E570" s="45" t="s">
        <v>9053</v>
      </c>
      <c r="F570" s="45" t="s">
        <v>9054</v>
      </c>
      <c r="G570" s="45" t="s">
        <v>1367</v>
      </c>
      <c r="H570" s="46" t="s">
        <v>9055</v>
      </c>
      <c r="I570" s="45" t="s">
        <v>9006</v>
      </c>
      <c r="J570" s="46" t="s">
        <v>9007</v>
      </c>
      <c r="K570" s="46" t="s">
        <v>9008</v>
      </c>
      <c r="L570" s="45" t="s">
        <v>7306</v>
      </c>
      <c r="M570" s="45" t="s">
        <v>7307</v>
      </c>
    </row>
    <row r="571" spans="1:13" ht="57.6">
      <c r="A571" s="42" t="s">
        <v>7158</v>
      </c>
      <c r="B571" s="43">
        <f t="shared" si="18"/>
        <v>20</v>
      </c>
      <c r="C571" s="43" t="str">
        <f t="shared" si="17"/>
        <v>42.220</v>
      </c>
      <c r="D571" s="44">
        <v>4</v>
      </c>
      <c r="E571" s="45" t="s">
        <v>9056</v>
      </c>
      <c r="F571" s="45" t="s">
        <v>9057</v>
      </c>
      <c r="G571" s="45" t="s">
        <v>1367</v>
      </c>
      <c r="H571" s="46" t="s">
        <v>9058</v>
      </c>
      <c r="I571" s="45" t="s">
        <v>9006</v>
      </c>
      <c r="J571" s="46" t="s">
        <v>9007</v>
      </c>
      <c r="K571" s="46" t="s">
        <v>9008</v>
      </c>
      <c r="L571" s="45" t="s">
        <v>7306</v>
      </c>
      <c r="M571" s="45" t="s">
        <v>7307</v>
      </c>
    </row>
    <row r="572" spans="1:13" ht="57.6">
      <c r="A572" s="42" t="s">
        <v>7158</v>
      </c>
      <c r="B572" s="43">
        <f t="shared" si="18"/>
        <v>21</v>
      </c>
      <c r="C572" s="43" t="str">
        <f t="shared" si="17"/>
        <v>42.221</v>
      </c>
      <c r="D572" s="44">
        <v>4</v>
      </c>
      <c r="E572" s="45" t="s">
        <v>9059</v>
      </c>
      <c r="F572" s="45" t="s">
        <v>9060</v>
      </c>
      <c r="G572" s="45" t="s">
        <v>9061</v>
      </c>
      <c r="H572" s="46" t="s">
        <v>9062</v>
      </c>
      <c r="I572" s="45" t="s">
        <v>9006</v>
      </c>
      <c r="J572" s="46" t="s">
        <v>9007</v>
      </c>
      <c r="K572" s="46" t="s">
        <v>9008</v>
      </c>
      <c r="L572" s="45" t="s">
        <v>7306</v>
      </c>
      <c r="M572" s="45" t="s">
        <v>7307</v>
      </c>
    </row>
    <row r="573" spans="1:13" ht="57.6">
      <c r="A573" s="42" t="s">
        <v>7158</v>
      </c>
      <c r="B573" s="43">
        <f t="shared" si="18"/>
        <v>22</v>
      </c>
      <c r="C573" s="43" t="str">
        <f t="shared" si="17"/>
        <v>42.222</v>
      </c>
      <c r="D573" s="44">
        <v>4</v>
      </c>
      <c r="E573" s="45" t="s">
        <v>7340</v>
      </c>
      <c r="F573" s="45" t="s">
        <v>7341</v>
      </c>
      <c r="G573" s="45" t="s">
        <v>8160</v>
      </c>
      <c r="H573" s="46" t="s">
        <v>8965</v>
      </c>
      <c r="I573" s="45" t="s">
        <v>9006</v>
      </c>
      <c r="J573" s="46" t="s">
        <v>9007</v>
      </c>
      <c r="K573" s="46" t="s">
        <v>9008</v>
      </c>
      <c r="L573" s="45" t="s">
        <v>7306</v>
      </c>
      <c r="M573" s="45" t="s">
        <v>7307</v>
      </c>
    </row>
    <row r="574" spans="1:13" ht="57.6">
      <c r="A574" s="42" t="s">
        <v>7158</v>
      </c>
      <c r="B574" s="43">
        <f t="shared" si="18"/>
        <v>23</v>
      </c>
      <c r="C574" s="43" t="str">
        <f t="shared" si="17"/>
        <v>42.223</v>
      </c>
      <c r="D574" s="44">
        <v>4</v>
      </c>
      <c r="E574" s="45" t="s">
        <v>9063</v>
      </c>
      <c r="F574" s="45" t="s">
        <v>9064</v>
      </c>
      <c r="G574" s="45" t="s">
        <v>1367</v>
      </c>
      <c r="H574" s="46" t="s">
        <v>9065</v>
      </c>
      <c r="I574" s="45" t="s">
        <v>9006</v>
      </c>
      <c r="J574" s="46" t="s">
        <v>9007</v>
      </c>
      <c r="K574" s="46" t="s">
        <v>9008</v>
      </c>
      <c r="L574" s="45" t="s">
        <v>7306</v>
      </c>
      <c r="M574" s="45" t="s">
        <v>7307</v>
      </c>
    </row>
    <row r="575" spans="1:13" ht="57.6">
      <c r="A575" s="42" t="s">
        <v>7158</v>
      </c>
      <c r="B575" s="43">
        <f t="shared" si="18"/>
        <v>24</v>
      </c>
      <c r="C575" s="43" t="str">
        <f t="shared" si="17"/>
        <v>42.224</v>
      </c>
      <c r="D575" s="44">
        <v>4</v>
      </c>
      <c r="E575" s="45" t="s">
        <v>9066</v>
      </c>
      <c r="F575" s="45" t="s">
        <v>8563</v>
      </c>
      <c r="G575" s="45" t="s">
        <v>9067</v>
      </c>
      <c r="H575" s="46" t="s">
        <v>9068</v>
      </c>
      <c r="I575" s="45" t="s">
        <v>9006</v>
      </c>
      <c r="J575" s="46" t="s">
        <v>9007</v>
      </c>
      <c r="K575" s="46" t="s">
        <v>9008</v>
      </c>
      <c r="L575" s="45" t="s">
        <v>7306</v>
      </c>
      <c r="M575" s="45" t="s">
        <v>7307</v>
      </c>
    </row>
    <row r="576" spans="1:13" ht="57.6">
      <c r="A576" s="42" t="s">
        <v>7158</v>
      </c>
      <c r="B576" s="43">
        <f t="shared" si="18"/>
        <v>25</v>
      </c>
      <c r="C576" s="43" t="str">
        <f t="shared" si="17"/>
        <v>42.225</v>
      </c>
      <c r="D576" s="44">
        <v>4</v>
      </c>
      <c r="E576" s="45" t="s">
        <v>9069</v>
      </c>
      <c r="F576" s="45" t="s">
        <v>9070</v>
      </c>
      <c r="G576" s="45" t="s">
        <v>9071</v>
      </c>
      <c r="H576" s="46" t="s">
        <v>9072</v>
      </c>
      <c r="I576" s="45" t="s">
        <v>9006</v>
      </c>
      <c r="J576" s="46" t="s">
        <v>9007</v>
      </c>
      <c r="K576" s="46" t="s">
        <v>9008</v>
      </c>
      <c r="L576" s="45" t="s">
        <v>7306</v>
      </c>
      <c r="M576" s="45" t="s">
        <v>7307</v>
      </c>
    </row>
    <row r="577" spans="1:13" ht="57.6">
      <c r="A577" s="42" t="s">
        <v>7158</v>
      </c>
      <c r="B577" s="43">
        <f t="shared" si="18"/>
        <v>26</v>
      </c>
      <c r="C577" s="43" t="str">
        <f t="shared" si="17"/>
        <v>42.226</v>
      </c>
      <c r="D577" s="44">
        <v>4</v>
      </c>
      <c r="E577" s="45" t="s">
        <v>9073</v>
      </c>
      <c r="F577" s="45" t="s">
        <v>8533</v>
      </c>
      <c r="G577" s="45" t="s">
        <v>1367</v>
      </c>
      <c r="H577" s="46" t="s">
        <v>9074</v>
      </c>
      <c r="I577" s="45" t="s">
        <v>9006</v>
      </c>
      <c r="J577" s="46" t="s">
        <v>9007</v>
      </c>
      <c r="K577" s="46" t="s">
        <v>9008</v>
      </c>
      <c r="L577" s="45" t="s">
        <v>7306</v>
      </c>
      <c r="M577" s="45" t="s">
        <v>7307</v>
      </c>
    </row>
    <row r="578" spans="1:13" ht="57.6">
      <c r="A578" s="42" t="s">
        <v>7100</v>
      </c>
      <c r="B578" s="43">
        <f t="shared" si="18"/>
        <v>1</v>
      </c>
      <c r="C578" s="43" t="str">
        <f t="shared" si="17"/>
        <v>32.21</v>
      </c>
      <c r="D578" s="44">
        <v>3</v>
      </c>
      <c r="E578" s="45" t="s">
        <v>7300</v>
      </c>
      <c r="F578" s="45" t="s">
        <v>7301</v>
      </c>
      <c r="G578" s="45" t="s">
        <v>7099</v>
      </c>
      <c r="H578" s="46" t="s">
        <v>9075</v>
      </c>
      <c r="I578" s="45" t="s">
        <v>9076</v>
      </c>
      <c r="J578" s="46" t="s">
        <v>9077</v>
      </c>
      <c r="K578" s="46" t="s">
        <v>9078</v>
      </c>
      <c r="L578" s="45" t="s">
        <v>7306</v>
      </c>
      <c r="M578" s="45" t="s">
        <v>7307</v>
      </c>
    </row>
    <row r="579" spans="1:13" ht="57.6">
      <c r="A579" s="42" t="s">
        <v>7100</v>
      </c>
      <c r="B579" s="43">
        <f t="shared" si="18"/>
        <v>2</v>
      </c>
      <c r="C579" s="43" t="str">
        <f t="shared" ref="C579:C642" si="19">+CONCATENATE(A579,B579)</f>
        <v>32.22</v>
      </c>
      <c r="D579" s="44">
        <v>4</v>
      </c>
      <c r="E579" s="45" t="s">
        <v>7482</v>
      </c>
      <c r="F579" s="45" t="s">
        <v>7483</v>
      </c>
      <c r="G579" s="45" t="s">
        <v>9079</v>
      </c>
      <c r="H579" s="45" t="s">
        <v>9080</v>
      </c>
      <c r="I579" s="45" t="s">
        <v>9076</v>
      </c>
      <c r="J579" s="46" t="s">
        <v>9077</v>
      </c>
      <c r="K579" s="46" t="s">
        <v>9078</v>
      </c>
      <c r="L579" s="45" t="s">
        <v>7306</v>
      </c>
      <c r="M579" s="45" t="s">
        <v>7307</v>
      </c>
    </row>
    <row r="580" spans="1:13" ht="57.6">
      <c r="A580" s="42" t="s">
        <v>7100</v>
      </c>
      <c r="B580" s="43">
        <f t="shared" ref="B580:B643" si="20">+IF(A580=A579,B579+1,1)</f>
        <v>3</v>
      </c>
      <c r="C580" s="43" t="str">
        <f t="shared" si="19"/>
        <v>32.23</v>
      </c>
      <c r="D580" s="44">
        <v>4</v>
      </c>
      <c r="E580" s="45" t="s">
        <v>7418</v>
      </c>
      <c r="F580" s="45" t="s">
        <v>7419</v>
      </c>
      <c r="G580" s="45" t="s">
        <v>9081</v>
      </c>
      <c r="H580" s="46" t="s">
        <v>9082</v>
      </c>
      <c r="I580" s="45" t="s">
        <v>9076</v>
      </c>
      <c r="J580" s="46" t="s">
        <v>9077</v>
      </c>
      <c r="K580" s="46" t="s">
        <v>9078</v>
      </c>
      <c r="L580" s="45" t="s">
        <v>7306</v>
      </c>
      <c r="M580" s="45" t="s">
        <v>7307</v>
      </c>
    </row>
    <row r="581" spans="1:13" ht="57.6">
      <c r="A581" s="42" t="s">
        <v>7100</v>
      </c>
      <c r="B581" s="43">
        <f t="shared" si="20"/>
        <v>4</v>
      </c>
      <c r="C581" s="43" t="str">
        <f t="shared" si="19"/>
        <v>32.24</v>
      </c>
      <c r="D581" s="44">
        <v>5</v>
      </c>
      <c r="E581" s="45" t="s">
        <v>8864</v>
      </c>
      <c r="F581" s="45" t="s">
        <v>7377</v>
      </c>
      <c r="G581" s="45" t="s">
        <v>9083</v>
      </c>
      <c r="H581" s="46" t="s">
        <v>9084</v>
      </c>
      <c r="I581" s="45" t="s">
        <v>9076</v>
      </c>
      <c r="J581" s="46" t="s">
        <v>9077</v>
      </c>
      <c r="K581" s="46" t="s">
        <v>9078</v>
      </c>
      <c r="L581" s="45" t="s">
        <v>7306</v>
      </c>
      <c r="M581" s="45" t="s">
        <v>7307</v>
      </c>
    </row>
    <row r="582" spans="1:13" ht="57.6">
      <c r="A582" s="42" t="s">
        <v>7100</v>
      </c>
      <c r="B582" s="43">
        <f t="shared" si="20"/>
        <v>5</v>
      </c>
      <c r="C582" s="43" t="str">
        <f t="shared" si="19"/>
        <v>32.25</v>
      </c>
      <c r="D582" s="44">
        <v>6</v>
      </c>
      <c r="E582" s="45" t="s">
        <v>9085</v>
      </c>
      <c r="F582" s="45" t="s">
        <v>9086</v>
      </c>
      <c r="G582" s="45" t="s">
        <v>8217</v>
      </c>
      <c r="H582" s="46" t="s">
        <v>9087</v>
      </c>
      <c r="I582" s="45" t="s">
        <v>9076</v>
      </c>
      <c r="J582" s="46" t="s">
        <v>9077</v>
      </c>
      <c r="K582" s="46" t="s">
        <v>9078</v>
      </c>
      <c r="L582" s="45" t="s">
        <v>7306</v>
      </c>
      <c r="M582" s="45" t="s">
        <v>7307</v>
      </c>
    </row>
    <row r="583" spans="1:13" ht="57.6">
      <c r="A583" s="42" t="s">
        <v>7100</v>
      </c>
      <c r="B583" s="43">
        <f t="shared" si="20"/>
        <v>6</v>
      </c>
      <c r="C583" s="43" t="str">
        <f t="shared" si="19"/>
        <v>32.26</v>
      </c>
      <c r="D583" s="44">
        <v>6</v>
      </c>
      <c r="E583" s="45" t="s">
        <v>9088</v>
      </c>
      <c r="F583" s="45" t="s">
        <v>8541</v>
      </c>
      <c r="G583" s="45" t="s">
        <v>9089</v>
      </c>
      <c r="H583" s="46" t="s">
        <v>9090</v>
      </c>
      <c r="I583" s="45" t="s">
        <v>9076</v>
      </c>
      <c r="J583" s="46" t="s">
        <v>9077</v>
      </c>
      <c r="K583" s="46" t="s">
        <v>9078</v>
      </c>
      <c r="L583" s="45" t="s">
        <v>7306</v>
      </c>
      <c r="M583" s="45" t="s">
        <v>7307</v>
      </c>
    </row>
    <row r="584" spans="1:13" ht="57.6">
      <c r="A584" s="42" t="s">
        <v>7100</v>
      </c>
      <c r="B584" s="43">
        <f t="shared" si="20"/>
        <v>7</v>
      </c>
      <c r="C584" s="43" t="str">
        <f t="shared" si="19"/>
        <v>32.27</v>
      </c>
      <c r="D584" s="44">
        <v>6</v>
      </c>
      <c r="E584" s="45" t="s">
        <v>8875</v>
      </c>
      <c r="F584" s="45" t="s">
        <v>8876</v>
      </c>
      <c r="G584" s="45" t="s">
        <v>9091</v>
      </c>
      <c r="H584" s="46" t="s">
        <v>9092</v>
      </c>
      <c r="I584" s="45" t="s">
        <v>9076</v>
      </c>
      <c r="J584" s="46" t="s">
        <v>9077</v>
      </c>
      <c r="K584" s="46" t="s">
        <v>9078</v>
      </c>
      <c r="L584" s="45" t="s">
        <v>7306</v>
      </c>
      <c r="M584" s="45" t="s">
        <v>7307</v>
      </c>
    </row>
    <row r="585" spans="1:13" ht="57.6">
      <c r="A585" s="42" t="s">
        <v>7100</v>
      </c>
      <c r="B585" s="43">
        <f t="shared" si="20"/>
        <v>8</v>
      </c>
      <c r="C585" s="43" t="str">
        <f t="shared" si="19"/>
        <v>32.28</v>
      </c>
      <c r="D585" s="44">
        <v>5</v>
      </c>
      <c r="E585" s="45" t="s">
        <v>9093</v>
      </c>
      <c r="F585" s="45" t="s">
        <v>8533</v>
      </c>
      <c r="G585" s="45" t="s">
        <v>9094</v>
      </c>
      <c r="H585" s="46" t="s">
        <v>9041</v>
      </c>
      <c r="I585" s="45" t="s">
        <v>9076</v>
      </c>
      <c r="J585" s="46" t="s">
        <v>9077</v>
      </c>
      <c r="K585" s="46" t="s">
        <v>9078</v>
      </c>
      <c r="L585" s="45" t="s">
        <v>7306</v>
      </c>
      <c r="M585" s="45" t="s">
        <v>7307</v>
      </c>
    </row>
    <row r="586" spans="1:13" ht="57.6">
      <c r="A586" s="42" t="s">
        <v>7100</v>
      </c>
      <c r="B586" s="43">
        <f t="shared" si="20"/>
        <v>9</v>
      </c>
      <c r="C586" s="43" t="str">
        <f t="shared" si="19"/>
        <v>32.29</v>
      </c>
      <c r="D586" s="44">
        <v>5</v>
      </c>
      <c r="E586" s="45" t="s">
        <v>9095</v>
      </c>
      <c r="F586" s="45" t="s">
        <v>7407</v>
      </c>
      <c r="G586" s="45" t="s">
        <v>8282</v>
      </c>
      <c r="H586" s="45" t="s">
        <v>120</v>
      </c>
      <c r="I586" s="45" t="s">
        <v>9076</v>
      </c>
      <c r="J586" s="46" t="s">
        <v>9077</v>
      </c>
      <c r="K586" s="46" t="s">
        <v>9078</v>
      </c>
      <c r="L586" s="45" t="s">
        <v>7306</v>
      </c>
      <c r="M586" s="45" t="s">
        <v>7307</v>
      </c>
    </row>
    <row r="587" spans="1:13" ht="57.6">
      <c r="A587" s="42" t="s">
        <v>7100</v>
      </c>
      <c r="B587" s="43">
        <f t="shared" si="20"/>
        <v>10</v>
      </c>
      <c r="C587" s="43" t="str">
        <f t="shared" si="19"/>
        <v>32.210</v>
      </c>
      <c r="D587" s="44">
        <v>6</v>
      </c>
      <c r="E587" s="45" t="s">
        <v>9096</v>
      </c>
      <c r="F587" s="45" t="s">
        <v>8563</v>
      </c>
      <c r="G587" s="45" t="s">
        <v>9097</v>
      </c>
      <c r="H587" s="46" t="s">
        <v>9098</v>
      </c>
      <c r="I587" s="45" t="s">
        <v>9076</v>
      </c>
      <c r="J587" s="46" t="s">
        <v>9077</v>
      </c>
      <c r="K587" s="46" t="s">
        <v>9078</v>
      </c>
      <c r="L587" s="45" t="s">
        <v>7306</v>
      </c>
      <c r="M587" s="45" t="s">
        <v>7307</v>
      </c>
    </row>
    <row r="588" spans="1:13" ht="57.6">
      <c r="A588" s="42" t="s">
        <v>7100</v>
      </c>
      <c r="B588" s="43">
        <f t="shared" si="20"/>
        <v>11</v>
      </c>
      <c r="C588" s="43" t="str">
        <f t="shared" si="19"/>
        <v>32.211</v>
      </c>
      <c r="D588" s="44">
        <v>6</v>
      </c>
      <c r="E588" s="45" t="s">
        <v>9099</v>
      </c>
      <c r="F588" s="45" t="s">
        <v>9100</v>
      </c>
      <c r="G588" s="45" t="s">
        <v>9101</v>
      </c>
      <c r="H588" s="46" t="s">
        <v>9102</v>
      </c>
      <c r="I588" s="45" t="s">
        <v>9076</v>
      </c>
      <c r="J588" s="46" t="s">
        <v>9077</v>
      </c>
      <c r="K588" s="46" t="s">
        <v>9078</v>
      </c>
      <c r="L588" s="45" t="s">
        <v>7306</v>
      </c>
      <c r="M588" s="45" t="s">
        <v>7307</v>
      </c>
    </row>
    <row r="589" spans="1:13" ht="57.6">
      <c r="A589" s="42" t="s">
        <v>7100</v>
      </c>
      <c r="B589" s="43">
        <f t="shared" si="20"/>
        <v>12</v>
      </c>
      <c r="C589" s="43" t="str">
        <f t="shared" si="19"/>
        <v>32.212</v>
      </c>
      <c r="D589" s="44">
        <v>4</v>
      </c>
      <c r="E589" s="45" t="s">
        <v>9046</v>
      </c>
      <c r="F589" s="45" t="s">
        <v>8203</v>
      </c>
      <c r="G589" s="45" t="s">
        <v>8160</v>
      </c>
      <c r="H589" s="46" t="s">
        <v>8965</v>
      </c>
      <c r="I589" s="45" t="s">
        <v>9076</v>
      </c>
      <c r="J589" s="46" t="s">
        <v>9077</v>
      </c>
      <c r="K589" s="46" t="s">
        <v>9078</v>
      </c>
      <c r="L589" s="45" t="s">
        <v>7306</v>
      </c>
      <c r="M589" s="45" t="s">
        <v>7307</v>
      </c>
    </row>
    <row r="590" spans="1:13" ht="57.6">
      <c r="A590" s="42" t="s">
        <v>7100</v>
      </c>
      <c r="B590" s="43">
        <f t="shared" si="20"/>
        <v>13</v>
      </c>
      <c r="C590" s="43" t="str">
        <f t="shared" si="19"/>
        <v>32.213</v>
      </c>
      <c r="D590" s="44">
        <v>4</v>
      </c>
      <c r="E590" s="45" t="s">
        <v>7486</v>
      </c>
      <c r="F590" s="45" t="s">
        <v>7487</v>
      </c>
      <c r="G590" s="45" t="s">
        <v>9103</v>
      </c>
      <c r="H590" s="45" t="s">
        <v>9104</v>
      </c>
      <c r="I590" s="45" t="s">
        <v>9076</v>
      </c>
      <c r="J590" s="46" t="s">
        <v>9077</v>
      </c>
      <c r="K590" s="46" t="s">
        <v>9078</v>
      </c>
      <c r="L590" s="45" t="s">
        <v>7306</v>
      </c>
      <c r="M590" s="45" t="s">
        <v>7307</v>
      </c>
    </row>
    <row r="591" spans="1:13" ht="57.6">
      <c r="A591" s="42" t="s">
        <v>7100</v>
      </c>
      <c r="B591" s="43">
        <f t="shared" si="20"/>
        <v>14</v>
      </c>
      <c r="C591" s="43" t="str">
        <f t="shared" si="19"/>
        <v>32.214</v>
      </c>
      <c r="D591" s="44">
        <v>5</v>
      </c>
      <c r="E591" s="45" t="s">
        <v>9105</v>
      </c>
      <c r="F591" s="45" t="s">
        <v>9054</v>
      </c>
      <c r="G591" s="45" t="s">
        <v>9106</v>
      </c>
      <c r="H591" s="46" t="s">
        <v>9107</v>
      </c>
      <c r="I591" s="45" t="s">
        <v>9076</v>
      </c>
      <c r="J591" s="46" t="s">
        <v>9077</v>
      </c>
      <c r="K591" s="46" t="s">
        <v>9078</v>
      </c>
      <c r="L591" s="45" t="s">
        <v>7306</v>
      </c>
      <c r="M591" s="45" t="s">
        <v>7307</v>
      </c>
    </row>
    <row r="592" spans="1:13" ht="57.6">
      <c r="A592" s="42" t="s">
        <v>7100</v>
      </c>
      <c r="B592" s="43">
        <f t="shared" si="20"/>
        <v>15</v>
      </c>
      <c r="C592" s="43" t="str">
        <f t="shared" si="19"/>
        <v>32.215</v>
      </c>
      <c r="D592" s="44">
        <v>5</v>
      </c>
      <c r="E592" s="45" t="s">
        <v>9108</v>
      </c>
      <c r="F592" s="45" t="s">
        <v>7399</v>
      </c>
      <c r="G592" s="45" t="s">
        <v>9109</v>
      </c>
      <c r="H592" s="45" t="s">
        <v>9110</v>
      </c>
      <c r="I592" s="45" t="s">
        <v>9076</v>
      </c>
      <c r="J592" s="46" t="s">
        <v>9077</v>
      </c>
      <c r="K592" s="46" t="s">
        <v>9078</v>
      </c>
      <c r="L592" s="45" t="s">
        <v>7306</v>
      </c>
      <c r="M592" s="45" t="s">
        <v>7307</v>
      </c>
    </row>
    <row r="593" spans="1:13" ht="57.6">
      <c r="A593" s="42" t="s">
        <v>7100</v>
      </c>
      <c r="B593" s="43">
        <f t="shared" si="20"/>
        <v>16</v>
      </c>
      <c r="C593" s="43" t="str">
        <f t="shared" si="19"/>
        <v>32.216</v>
      </c>
      <c r="D593" s="44">
        <v>6</v>
      </c>
      <c r="E593" s="45" t="s">
        <v>9111</v>
      </c>
      <c r="F593" s="45" t="s">
        <v>8514</v>
      </c>
      <c r="G593" s="45" t="s">
        <v>9112</v>
      </c>
      <c r="H593" s="46" t="s">
        <v>9113</v>
      </c>
      <c r="I593" s="45" t="s">
        <v>9076</v>
      </c>
      <c r="J593" s="46" t="s">
        <v>9077</v>
      </c>
      <c r="K593" s="46" t="s">
        <v>9078</v>
      </c>
      <c r="L593" s="45" t="s">
        <v>7306</v>
      </c>
      <c r="M593" s="45" t="s">
        <v>7307</v>
      </c>
    </row>
    <row r="594" spans="1:13" ht="57.6">
      <c r="A594" s="42" t="s">
        <v>7100</v>
      </c>
      <c r="B594" s="43">
        <f t="shared" si="20"/>
        <v>17</v>
      </c>
      <c r="C594" s="43" t="str">
        <f t="shared" si="19"/>
        <v>32.217</v>
      </c>
      <c r="D594" s="44">
        <v>4</v>
      </c>
      <c r="E594" s="45" t="s">
        <v>7340</v>
      </c>
      <c r="F594" s="45" t="s">
        <v>7341</v>
      </c>
      <c r="G594" s="45" t="s">
        <v>8372</v>
      </c>
      <c r="H594" s="45" t="s">
        <v>7494</v>
      </c>
      <c r="I594" s="45" t="s">
        <v>9076</v>
      </c>
      <c r="J594" s="46" t="s">
        <v>9077</v>
      </c>
      <c r="K594" s="46" t="s">
        <v>9078</v>
      </c>
      <c r="L594" s="45" t="s">
        <v>7306</v>
      </c>
      <c r="M594" s="45" t="s">
        <v>7307</v>
      </c>
    </row>
    <row r="595" spans="1:13" ht="57.6">
      <c r="A595" s="42" t="s">
        <v>7100</v>
      </c>
      <c r="B595" s="43">
        <f t="shared" si="20"/>
        <v>18</v>
      </c>
      <c r="C595" s="43" t="str">
        <f t="shared" si="19"/>
        <v>32.218</v>
      </c>
      <c r="D595" s="44">
        <v>4</v>
      </c>
      <c r="E595" s="45" t="s">
        <v>7308</v>
      </c>
      <c r="F595" s="45" t="s">
        <v>7309</v>
      </c>
      <c r="G595" s="45" t="s">
        <v>9114</v>
      </c>
      <c r="H595" s="46" t="s">
        <v>9115</v>
      </c>
      <c r="I595" s="45" t="s">
        <v>9076</v>
      </c>
      <c r="J595" s="46" t="s">
        <v>9077</v>
      </c>
      <c r="K595" s="46" t="s">
        <v>9078</v>
      </c>
      <c r="L595" s="45" t="s">
        <v>7306</v>
      </c>
      <c r="M595" s="45" t="s">
        <v>7307</v>
      </c>
    </row>
    <row r="596" spans="1:13" ht="57.6">
      <c r="A596" s="42" t="s">
        <v>7100</v>
      </c>
      <c r="B596" s="43">
        <f t="shared" si="20"/>
        <v>19</v>
      </c>
      <c r="C596" s="43" t="str">
        <f t="shared" si="19"/>
        <v>32.219</v>
      </c>
      <c r="D596" s="44">
        <v>4</v>
      </c>
      <c r="E596" s="45" t="s">
        <v>8153</v>
      </c>
      <c r="F596" s="45" t="s">
        <v>8154</v>
      </c>
      <c r="G596" s="45" t="s">
        <v>8237</v>
      </c>
      <c r="H596" s="46" t="s">
        <v>9116</v>
      </c>
      <c r="I596" s="45" t="s">
        <v>9076</v>
      </c>
      <c r="J596" s="46" t="s">
        <v>9077</v>
      </c>
      <c r="K596" s="46" t="s">
        <v>9078</v>
      </c>
      <c r="L596" s="45" t="s">
        <v>7306</v>
      </c>
      <c r="M596" s="45" t="s">
        <v>7307</v>
      </c>
    </row>
    <row r="597" spans="1:13" ht="57.6">
      <c r="A597" s="42" t="s">
        <v>7100</v>
      </c>
      <c r="B597" s="43">
        <f t="shared" si="20"/>
        <v>20</v>
      </c>
      <c r="C597" s="43" t="str">
        <f t="shared" si="19"/>
        <v>32.220</v>
      </c>
      <c r="D597" s="44">
        <v>4</v>
      </c>
      <c r="E597" s="45" t="s">
        <v>7344</v>
      </c>
      <c r="F597" s="45" t="s">
        <v>7345</v>
      </c>
      <c r="G597" s="45" t="s">
        <v>9002</v>
      </c>
      <c r="H597" s="46" t="s">
        <v>9117</v>
      </c>
      <c r="I597" s="45" t="s">
        <v>9076</v>
      </c>
      <c r="J597" s="46" t="s">
        <v>9077</v>
      </c>
      <c r="K597" s="46" t="s">
        <v>9078</v>
      </c>
      <c r="L597" s="45" t="s">
        <v>7306</v>
      </c>
      <c r="M597" s="45" t="s">
        <v>7307</v>
      </c>
    </row>
    <row r="598" spans="1:13" ht="57.6">
      <c r="A598" s="42" t="s">
        <v>7100</v>
      </c>
      <c r="B598" s="43">
        <f t="shared" si="20"/>
        <v>21</v>
      </c>
      <c r="C598" s="43" t="str">
        <f t="shared" si="19"/>
        <v>32.221</v>
      </c>
      <c r="D598" s="44">
        <v>5</v>
      </c>
      <c r="E598" s="45" t="s">
        <v>9118</v>
      </c>
      <c r="F598" s="45" t="s">
        <v>7403</v>
      </c>
      <c r="G598" s="45" t="s">
        <v>8385</v>
      </c>
      <c r="H598" s="46" t="s">
        <v>9119</v>
      </c>
      <c r="I598" s="45" t="s">
        <v>9076</v>
      </c>
      <c r="J598" s="46" t="s">
        <v>9077</v>
      </c>
      <c r="K598" s="46" t="s">
        <v>9078</v>
      </c>
      <c r="L598" s="45" t="s">
        <v>7306</v>
      </c>
      <c r="M598" s="45" t="s">
        <v>7307</v>
      </c>
    </row>
    <row r="599" spans="1:13" ht="57.6">
      <c r="A599" s="42" t="s">
        <v>7100</v>
      </c>
      <c r="B599" s="43">
        <f t="shared" si="20"/>
        <v>22</v>
      </c>
      <c r="C599" s="43" t="str">
        <f t="shared" si="19"/>
        <v>32.222</v>
      </c>
      <c r="D599" s="44">
        <v>6</v>
      </c>
      <c r="E599" s="45" t="s">
        <v>9120</v>
      </c>
      <c r="F599" s="45" t="s">
        <v>8529</v>
      </c>
      <c r="G599" s="45" t="s">
        <v>9121</v>
      </c>
      <c r="H599" s="46" t="s">
        <v>9122</v>
      </c>
      <c r="I599" s="45" t="s">
        <v>9076</v>
      </c>
      <c r="J599" s="46" t="s">
        <v>9077</v>
      </c>
      <c r="K599" s="46" t="s">
        <v>9078</v>
      </c>
      <c r="L599" s="45" t="s">
        <v>7306</v>
      </c>
      <c r="M599" s="45" t="s">
        <v>7307</v>
      </c>
    </row>
    <row r="600" spans="1:13" ht="57.6">
      <c r="A600" s="42" t="s">
        <v>7100</v>
      </c>
      <c r="B600" s="43">
        <f t="shared" si="20"/>
        <v>23</v>
      </c>
      <c r="C600" s="43" t="str">
        <f t="shared" si="19"/>
        <v>32.223</v>
      </c>
      <c r="D600" s="44">
        <v>6</v>
      </c>
      <c r="E600" s="45" t="s">
        <v>9123</v>
      </c>
      <c r="F600" s="45" t="s">
        <v>8948</v>
      </c>
      <c r="G600" s="45" t="s">
        <v>9124</v>
      </c>
      <c r="H600" s="46" t="s">
        <v>9125</v>
      </c>
      <c r="I600" s="45" t="s">
        <v>9076</v>
      </c>
      <c r="J600" s="46" t="s">
        <v>9077</v>
      </c>
      <c r="K600" s="46" t="s">
        <v>9078</v>
      </c>
      <c r="L600" s="45" t="s">
        <v>7306</v>
      </c>
      <c r="M600" s="45" t="s">
        <v>7307</v>
      </c>
    </row>
    <row r="601" spans="1:13" ht="57.6">
      <c r="A601" s="42" t="s">
        <v>7100</v>
      </c>
      <c r="B601" s="43">
        <f t="shared" si="20"/>
        <v>24</v>
      </c>
      <c r="C601" s="43" t="str">
        <f t="shared" si="19"/>
        <v>32.224</v>
      </c>
      <c r="D601" s="44">
        <v>5</v>
      </c>
      <c r="E601" s="45" t="s">
        <v>9126</v>
      </c>
      <c r="F601" s="45" t="s">
        <v>8868</v>
      </c>
      <c r="G601" s="45" t="s">
        <v>9127</v>
      </c>
      <c r="H601" s="46" t="s">
        <v>9128</v>
      </c>
      <c r="I601" s="45" t="s">
        <v>9076</v>
      </c>
      <c r="J601" s="46" t="s">
        <v>9077</v>
      </c>
      <c r="K601" s="46" t="s">
        <v>9078</v>
      </c>
      <c r="L601" s="45" t="s">
        <v>7306</v>
      </c>
      <c r="M601" s="45" t="s">
        <v>7307</v>
      </c>
    </row>
    <row r="602" spans="1:13" ht="57.6">
      <c r="A602" s="42" t="s">
        <v>7100</v>
      </c>
      <c r="B602" s="43">
        <f t="shared" si="20"/>
        <v>25</v>
      </c>
      <c r="C602" s="43" t="str">
        <f t="shared" si="19"/>
        <v>32.225</v>
      </c>
      <c r="D602" s="44">
        <v>5</v>
      </c>
      <c r="E602" s="45" t="s">
        <v>8979</v>
      </c>
      <c r="F602" s="45" t="s">
        <v>7385</v>
      </c>
      <c r="G602" s="45" t="s">
        <v>9129</v>
      </c>
      <c r="H602" s="46" t="s">
        <v>9130</v>
      </c>
      <c r="I602" s="45" t="s">
        <v>9076</v>
      </c>
      <c r="J602" s="46" t="s">
        <v>9077</v>
      </c>
      <c r="K602" s="46" t="s">
        <v>9078</v>
      </c>
      <c r="L602" s="45" t="s">
        <v>7306</v>
      </c>
      <c r="M602" s="45" t="s">
        <v>7307</v>
      </c>
    </row>
    <row r="603" spans="1:13" ht="57.6">
      <c r="A603" s="42" t="s">
        <v>7100</v>
      </c>
      <c r="B603" s="43">
        <f t="shared" si="20"/>
        <v>26</v>
      </c>
      <c r="C603" s="43" t="str">
        <f t="shared" si="19"/>
        <v>32.226</v>
      </c>
      <c r="D603" s="44">
        <v>6</v>
      </c>
      <c r="E603" s="45" t="s">
        <v>8871</v>
      </c>
      <c r="F603" s="45" t="s">
        <v>8872</v>
      </c>
      <c r="G603" s="45" t="s">
        <v>9131</v>
      </c>
      <c r="H603" s="46" t="s">
        <v>9132</v>
      </c>
      <c r="I603" s="45" t="s">
        <v>9076</v>
      </c>
      <c r="J603" s="46" t="s">
        <v>9077</v>
      </c>
      <c r="K603" s="46" t="s">
        <v>9078</v>
      </c>
      <c r="L603" s="45" t="s">
        <v>7306</v>
      </c>
      <c r="M603" s="45" t="s">
        <v>7307</v>
      </c>
    </row>
    <row r="604" spans="1:13" ht="57.6">
      <c r="A604" s="42" t="s">
        <v>7100</v>
      </c>
      <c r="B604" s="43">
        <f t="shared" si="20"/>
        <v>27</v>
      </c>
      <c r="C604" s="43" t="str">
        <f t="shared" si="19"/>
        <v>32.227</v>
      </c>
      <c r="D604" s="44">
        <v>4</v>
      </c>
      <c r="E604" s="45" t="s">
        <v>9133</v>
      </c>
      <c r="F604" s="45" t="s">
        <v>8232</v>
      </c>
      <c r="G604" s="45" t="s">
        <v>9134</v>
      </c>
      <c r="H604" s="46" t="s">
        <v>9135</v>
      </c>
      <c r="I604" s="45" t="s">
        <v>9076</v>
      </c>
      <c r="J604" s="46" t="s">
        <v>9077</v>
      </c>
      <c r="K604" s="46" t="s">
        <v>9078</v>
      </c>
      <c r="L604" s="45" t="s">
        <v>7306</v>
      </c>
      <c r="M604" s="45" t="s">
        <v>7307</v>
      </c>
    </row>
    <row r="605" spans="1:13" ht="57.6">
      <c r="A605" s="42" t="s">
        <v>7100</v>
      </c>
      <c r="B605" s="43">
        <f t="shared" si="20"/>
        <v>28</v>
      </c>
      <c r="C605" s="43" t="str">
        <f t="shared" si="19"/>
        <v>32.228</v>
      </c>
      <c r="D605" s="44">
        <v>4</v>
      </c>
      <c r="E605" s="45" t="s">
        <v>7328</v>
      </c>
      <c r="F605" s="45" t="s">
        <v>7329</v>
      </c>
      <c r="G605" s="45" t="s">
        <v>7416</v>
      </c>
      <c r="H605" s="45" t="s">
        <v>9136</v>
      </c>
      <c r="I605" s="45" t="s">
        <v>9076</v>
      </c>
      <c r="J605" s="46" t="s">
        <v>9077</v>
      </c>
      <c r="K605" s="46" t="s">
        <v>9078</v>
      </c>
      <c r="L605" s="45" t="s">
        <v>7306</v>
      </c>
      <c r="M605" s="45" t="s">
        <v>7307</v>
      </c>
    </row>
    <row r="606" spans="1:13" ht="43.2">
      <c r="A606" s="42" t="s">
        <v>7202</v>
      </c>
      <c r="B606" s="43">
        <f t="shared" si="20"/>
        <v>1</v>
      </c>
      <c r="C606" s="43" t="str">
        <f t="shared" si="19"/>
        <v>45.51</v>
      </c>
      <c r="D606" s="44">
        <v>3</v>
      </c>
      <c r="E606" s="45" t="s">
        <v>9137</v>
      </c>
      <c r="F606" s="45" t="s">
        <v>9138</v>
      </c>
      <c r="G606" s="45" t="s">
        <v>9139</v>
      </c>
      <c r="H606" s="46" t="s">
        <v>9140</v>
      </c>
      <c r="I606" s="45" t="s">
        <v>9141</v>
      </c>
      <c r="J606" s="46" t="s">
        <v>9142</v>
      </c>
      <c r="K606" s="46" t="s">
        <v>9143</v>
      </c>
      <c r="L606" s="45" t="s">
        <v>7306</v>
      </c>
      <c r="M606" s="45" t="s">
        <v>7307</v>
      </c>
    </row>
    <row r="607" spans="1:13" ht="43.2">
      <c r="A607" s="42" t="s">
        <v>7202</v>
      </c>
      <c r="B607" s="43">
        <f t="shared" si="20"/>
        <v>2</v>
      </c>
      <c r="C607" s="43" t="str">
        <f t="shared" si="19"/>
        <v>45.52</v>
      </c>
      <c r="D607" s="44">
        <v>4</v>
      </c>
      <c r="E607" s="45" t="s">
        <v>9144</v>
      </c>
      <c r="F607" s="45" t="s">
        <v>9145</v>
      </c>
      <c r="G607" s="45" t="s">
        <v>9146</v>
      </c>
      <c r="H607" s="45" t="s">
        <v>9147</v>
      </c>
      <c r="I607" s="45" t="s">
        <v>9141</v>
      </c>
      <c r="J607" s="46" t="s">
        <v>9142</v>
      </c>
      <c r="K607" s="46" t="s">
        <v>9143</v>
      </c>
      <c r="L607" s="45" t="s">
        <v>7306</v>
      </c>
      <c r="M607" s="45" t="s">
        <v>7307</v>
      </c>
    </row>
    <row r="608" spans="1:13" ht="43.2">
      <c r="A608" s="42" t="s">
        <v>7202</v>
      </c>
      <c r="B608" s="43">
        <f t="shared" si="20"/>
        <v>3</v>
      </c>
      <c r="C608" s="43" t="str">
        <f t="shared" si="19"/>
        <v>45.53</v>
      </c>
      <c r="D608" s="44">
        <v>4</v>
      </c>
      <c r="E608" s="45" t="s">
        <v>9148</v>
      </c>
      <c r="F608" s="45" t="s">
        <v>9149</v>
      </c>
      <c r="G608" s="45" t="s">
        <v>9150</v>
      </c>
      <c r="H608" s="45" t="s">
        <v>9151</v>
      </c>
      <c r="I608" s="45" t="s">
        <v>9141</v>
      </c>
      <c r="J608" s="46" t="s">
        <v>9142</v>
      </c>
      <c r="K608" s="46" t="s">
        <v>9143</v>
      </c>
      <c r="L608" s="45" t="s">
        <v>7306</v>
      </c>
      <c r="M608" s="45" t="s">
        <v>7307</v>
      </c>
    </row>
    <row r="609" spans="1:13" ht="43.2">
      <c r="A609" s="42" t="s">
        <v>7202</v>
      </c>
      <c r="B609" s="43">
        <f t="shared" si="20"/>
        <v>4</v>
      </c>
      <c r="C609" s="43" t="str">
        <f t="shared" si="19"/>
        <v>45.54</v>
      </c>
      <c r="D609" s="44">
        <v>3</v>
      </c>
      <c r="E609" s="45" t="s">
        <v>9152</v>
      </c>
      <c r="F609" s="45" t="s">
        <v>9153</v>
      </c>
      <c r="G609" s="45" t="s">
        <v>1367</v>
      </c>
      <c r="H609" s="45" t="s">
        <v>9154</v>
      </c>
      <c r="I609" s="45" t="s">
        <v>9141</v>
      </c>
      <c r="J609" s="46" t="s">
        <v>9142</v>
      </c>
      <c r="K609" s="46" t="s">
        <v>9143</v>
      </c>
      <c r="L609" s="45" t="s">
        <v>7306</v>
      </c>
      <c r="M609" s="45" t="s">
        <v>7307</v>
      </c>
    </row>
    <row r="610" spans="1:13" ht="43.2">
      <c r="A610" s="42" t="s">
        <v>7202</v>
      </c>
      <c r="B610" s="43">
        <f t="shared" si="20"/>
        <v>5</v>
      </c>
      <c r="C610" s="43" t="str">
        <f t="shared" si="19"/>
        <v>45.55</v>
      </c>
      <c r="D610" s="44">
        <v>3</v>
      </c>
      <c r="E610" s="45" t="s">
        <v>9155</v>
      </c>
      <c r="F610" s="45" t="s">
        <v>9156</v>
      </c>
      <c r="G610" s="45" t="s">
        <v>1367</v>
      </c>
      <c r="H610" s="45" t="s">
        <v>9157</v>
      </c>
      <c r="I610" s="45" t="s">
        <v>9141</v>
      </c>
      <c r="J610" s="46" t="s">
        <v>9142</v>
      </c>
      <c r="K610" s="46" t="s">
        <v>9143</v>
      </c>
      <c r="L610" s="45" t="s">
        <v>7306</v>
      </c>
      <c r="M610" s="45" t="s">
        <v>7307</v>
      </c>
    </row>
    <row r="611" spans="1:13" ht="43.2">
      <c r="A611" s="42" t="s">
        <v>7202</v>
      </c>
      <c r="B611" s="43">
        <f t="shared" si="20"/>
        <v>6</v>
      </c>
      <c r="C611" s="43" t="str">
        <f t="shared" si="19"/>
        <v>45.56</v>
      </c>
      <c r="D611" s="44">
        <v>3</v>
      </c>
      <c r="E611" s="45" t="s">
        <v>9158</v>
      </c>
      <c r="F611" s="45" t="s">
        <v>9159</v>
      </c>
      <c r="G611" s="45" t="s">
        <v>9160</v>
      </c>
      <c r="H611" s="46" t="s">
        <v>9161</v>
      </c>
      <c r="I611" s="45" t="s">
        <v>9141</v>
      </c>
      <c r="J611" s="46" t="s">
        <v>9142</v>
      </c>
      <c r="K611" s="46" t="s">
        <v>9143</v>
      </c>
      <c r="L611" s="45" t="s">
        <v>7306</v>
      </c>
      <c r="M611" s="45" t="s">
        <v>7307</v>
      </c>
    </row>
    <row r="612" spans="1:13" ht="43.2">
      <c r="A612" s="42" t="s">
        <v>7202</v>
      </c>
      <c r="B612" s="43">
        <f t="shared" si="20"/>
        <v>7</v>
      </c>
      <c r="C612" s="43" t="str">
        <f t="shared" si="19"/>
        <v>45.57</v>
      </c>
      <c r="D612" s="44">
        <v>4</v>
      </c>
      <c r="E612" s="45" t="s">
        <v>9162</v>
      </c>
      <c r="F612" s="45" t="s">
        <v>9163</v>
      </c>
      <c r="G612" s="45" t="s">
        <v>9164</v>
      </c>
      <c r="H612" s="46" t="s">
        <v>9165</v>
      </c>
      <c r="I612" s="45" t="s">
        <v>9141</v>
      </c>
      <c r="J612" s="46" t="s">
        <v>9142</v>
      </c>
      <c r="K612" s="46" t="s">
        <v>9143</v>
      </c>
      <c r="L612" s="45" t="s">
        <v>7306</v>
      </c>
      <c r="M612" s="45" t="s">
        <v>7307</v>
      </c>
    </row>
    <row r="613" spans="1:13" ht="43.2">
      <c r="A613" s="42" t="s">
        <v>7202</v>
      </c>
      <c r="B613" s="43">
        <f t="shared" si="20"/>
        <v>8</v>
      </c>
      <c r="C613" s="43" t="str">
        <f t="shared" si="19"/>
        <v>45.58</v>
      </c>
      <c r="D613" s="44">
        <v>4</v>
      </c>
      <c r="E613" s="45" t="s">
        <v>9166</v>
      </c>
      <c r="F613" s="45" t="s">
        <v>9167</v>
      </c>
      <c r="G613" s="45" t="s">
        <v>9168</v>
      </c>
      <c r="H613" s="46" t="s">
        <v>9169</v>
      </c>
      <c r="I613" s="45" t="s">
        <v>9141</v>
      </c>
      <c r="J613" s="46" t="s">
        <v>9142</v>
      </c>
      <c r="K613" s="46" t="s">
        <v>9143</v>
      </c>
      <c r="L613" s="45" t="s">
        <v>7306</v>
      </c>
      <c r="M613" s="45" t="s">
        <v>7307</v>
      </c>
    </row>
    <row r="614" spans="1:13" ht="43.2">
      <c r="A614" s="42" t="s">
        <v>7202</v>
      </c>
      <c r="B614" s="43">
        <f t="shared" si="20"/>
        <v>9</v>
      </c>
      <c r="C614" s="43" t="str">
        <f t="shared" si="19"/>
        <v>45.59</v>
      </c>
      <c r="D614" s="44">
        <v>5</v>
      </c>
      <c r="E614" s="45" t="s">
        <v>9170</v>
      </c>
      <c r="F614" s="45" t="s">
        <v>9171</v>
      </c>
      <c r="G614" s="45" t="s">
        <v>9172</v>
      </c>
      <c r="H614" s="46" t="s">
        <v>9173</v>
      </c>
      <c r="I614" s="45" t="s">
        <v>9141</v>
      </c>
      <c r="J614" s="46" t="s">
        <v>9142</v>
      </c>
      <c r="K614" s="46" t="s">
        <v>9143</v>
      </c>
      <c r="L614" s="45" t="s">
        <v>7306</v>
      </c>
      <c r="M614" s="45" t="s">
        <v>7307</v>
      </c>
    </row>
    <row r="615" spans="1:13" ht="43.2">
      <c r="A615" s="42" t="s">
        <v>7202</v>
      </c>
      <c r="B615" s="43">
        <f t="shared" si="20"/>
        <v>10</v>
      </c>
      <c r="C615" s="43" t="str">
        <f t="shared" si="19"/>
        <v>45.510</v>
      </c>
      <c r="D615" s="44">
        <v>4</v>
      </c>
      <c r="E615" s="45" t="s">
        <v>9174</v>
      </c>
      <c r="F615" s="45" t="s">
        <v>9175</v>
      </c>
      <c r="G615" s="45" t="s">
        <v>9176</v>
      </c>
      <c r="H615" s="46" t="s">
        <v>9177</v>
      </c>
      <c r="I615" s="45" t="s">
        <v>9141</v>
      </c>
      <c r="J615" s="46" t="s">
        <v>9142</v>
      </c>
      <c r="K615" s="46" t="s">
        <v>9143</v>
      </c>
      <c r="L615" s="45" t="s">
        <v>7306</v>
      </c>
      <c r="M615" s="45" t="s">
        <v>7307</v>
      </c>
    </row>
    <row r="616" spans="1:13" ht="43.2">
      <c r="A616" s="42" t="s">
        <v>7202</v>
      </c>
      <c r="B616" s="43">
        <f t="shared" si="20"/>
        <v>11</v>
      </c>
      <c r="C616" s="43" t="str">
        <f t="shared" si="19"/>
        <v>45.511</v>
      </c>
      <c r="D616" s="44">
        <v>4</v>
      </c>
      <c r="E616" s="45" t="s">
        <v>9178</v>
      </c>
      <c r="F616" s="45" t="s">
        <v>9179</v>
      </c>
      <c r="G616" s="45" t="s">
        <v>9180</v>
      </c>
      <c r="H616" s="46" t="s">
        <v>9181</v>
      </c>
      <c r="I616" s="45" t="s">
        <v>9141</v>
      </c>
      <c r="J616" s="46" t="s">
        <v>9142</v>
      </c>
      <c r="K616" s="46" t="s">
        <v>9143</v>
      </c>
      <c r="L616" s="45" t="s">
        <v>7306</v>
      </c>
      <c r="M616" s="45" t="s">
        <v>7307</v>
      </c>
    </row>
    <row r="617" spans="1:13" ht="43.2">
      <c r="A617" s="42" t="s">
        <v>7202</v>
      </c>
      <c r="B617" s="43">
        <f t="shared" si="20"/>
        <v>12</v>
      </c>
      <c r="C617" s="43" t="str">
        <f t="shared" si="19"/>
        <v>45.512</v>
      </c>
      <c r="D617" s="44">
        <v>4</v>
      </c>
      <c r="E617" s="45" t="s">
        <v>9182</v>
      </c>
      <c r="F617" s="45" t="s">
        <v>9183</v>
      </c>
      <c r="G617" s="45" t="s">
        <v>9184</v>
      </c>
      <c r="H617" s="46" t="s">
        <v>9185</v>
      </c>
      <c r="I617" s="45" t="s">
        <v>9141</v>
      </c>
      <c r="J617" s="46" t="s">
        <v>9142</v>
      </c>
      <c r="K617" s="46" t="s">
        <v>9143</v>
      </c>
      <c r="L617" s="45" t="s">
        <v>7306</v>
      </c>
      <c r="M617" s="45" t="s">
        <v>7307</v>
      </c>
    </row>
    <row r="618" spans="1:13" ht="43.2">
      <c r="A618" s="42" t="s">
        <v>7202</v>
      </c>
      <c r="B618" s="43">
        <f t="shared" si="20"/>
        <v>13</v>
      </c>
      <c r="C618" s="43" t="str">
        <f t="shared" si="19"/>
        <v>45.513</v>
      </c>
      <c r="D618" s="44">
        <v>4</v>
      </c>
      <c r="E618" s="45" t="s">
        <v>9186</v>
      </c>
      <c r="F618" s="45" t="s">
        <v>9187</v>
      </c>
      <c r="G618" s="45" t="s">
        <v>9188</v>
      </c>
      <c r="H618" s="46" t="s">
        <v>9189</v>
      </c>
      <c r="I618" s="45" t="s">
        <v>9141</v>
      </c>
      <c r="J618" s="46" t="s">
        <v>9142</v>
      </c>
      <c r="K618" s="46" t="s">
        <v>9143</v>
      </c>
      <c r="L618" s="45" t="s">
        <v>7306</v>
      </c>
      <c r="M618" s="45" t="s">
        <v>7307</v>
      </c>
    </row>
    <row r="619" spans="1:13" ht="43.2">
      <c r="A619" s="42" t="s">
        <v>7202</v>
      </c>
      <c r="B619" s="43">
        <f t="shared" si="20"/>
        <v>14</v>
      </c>
      <c r="C619" s="43" t="str">
        <f t="shared" si="19"/>
        <v>45.514</v>
      </c>
      <c r="D619" s="44">
        <v>5</v>
      </c>
      <c r="E619" s="45" t="s">
        <v>9190</v>
      </c>
      <c r="F619" s="45" t="s">
        <v>9191</v>
      </c>
      <c r="G619" s="45" t="s">
        <v>9192</v>
      </c>
      <c r="H619" s="46" t="s">
        <v>9193</v>
      </c>
      <c r="I619" s="45" t="s">
        <v>9141</v>
      </c>
      <c r="J619" s="46" t="s">
        <v>9142</v>
      </c>
      <c r="K619" s="46" t="s">
        <v>9143</v>
      </c>
      <c r="L619" s="45" t="s">
        <v>7306</v>
      </c>
      <c r="M619" s="45" t="s">
        <v>7307</v>
      </c>
    </row>
    <row r="620" spans="1:13" ht="43.2">
      <c r="A620" s="42" t="s">
        <v>7202</v>
      </c>
      <c r="B620" s="43">
        <f t="shared" si="20"/>
        <v>15</v>
      </c>
      <c r="C620" s="43" t="str">
        <f t="shared" si="19"/>
        <v>45.515</v>
      </c>
      <c r="D620" s="44">
        <v>5</v>
      </c>
      <c r="E620" s="45" t="s">
        <v>9194</v>
      </c>
      <c r="F620" s="45" t="s">
        <v>9195</v>
      </c>
      <c r="G620" s="45" t="s">
        <v>9196</v>
      </c>
      <c r="H620" s="46" t="s">
        <v>9197</v>
      </c>
      <c r="I620" s="45" t="s">
        <v>9141</v>
      </c>
      <c r="J620" s="46" t="s">
        <v>9142</v>
      </c>
      <c r="K620" s="46" t="s">
        <v>9143</v>
      </c>
      <c r="L620" s="45" t="s">
        <v>7306</v>
      </c>
      <c r="M620" s="45" t="s">
        <v>7307</v>
      </c>
    </row>
    <row r="621" spans="1:13" ht="43.2">
      <c r="A621" s="42" t="s">
        <v>7202</v>
      </c>
      <c r="B621" s="43">
        <f t="shared" si="20"/>
        <v>16</v>
      </c>
      <c r="C621" s="43" t="str">
        <f t="shared" si="19"/>
        <v>45.516</v>
      </c>
      <c r="D621" s="44">
        <v>4</v>
      </c>
      <c r="E621" s="45" t="s">
        <v>9198</v>
      </c>
      <c r="F621" s="45" t="s">
        <v>9199</v>
      </c>
      <c r="G621" s="45" t="s">
        <v>9200</v>
      </c>
      <c r="H621" s="46" t="s">
        <v>9201</v>
      </c>
      <c r="I621" s="45" t="s">
        <v>9141</v>
      </c>
      <c r="J621" s="46" t="s">
        <v>9142</v>
      </c>
      <c r="K621" s="46" t="s">
        <v>9143</v>
      </c>
      <c r="L621" s="45" t="s">
        <v>7306</v>
      </c>
      <c r="M621" s="45" t="s">
        <v>7307</v>
      </c>
    </row>
    <row r="622" spans="1:13" ht="43.2">
      <c r="A622" s="42" t="s">
        <v>7202</v>
      </c>
      <c r="B622" s="43">
        <f t="shared" si="20"/>
        <v>17</v>
      </c>
      <c r="C622" s="43" t="str">
        <f t="shared" si="19"/>
        <v>45.517</v>
      </c>
      <c r="D622" s="44">
        <v>5</v>
      </c>
      <c r="E622" s="45" t="s">
        <v>9202</v>
      </c>
      <c r="F622" s="45" t="s">
        <v>9203</v>
      </c>
      <c r="G622" s="45" t="s">
        <v>9204</v>
      </c>
      <c r="H622" s="45" t="s">
        <v>9205</v>
      </c>
      <c r="I622" s="45" t="s">
        <v>9141</v>
      </c>
      <c r="J622" s="46" t="s">
        <v>9142</v>
      </c>
      <c r="K622" s="46" t="s">
        <v>9143</v>
      </c>
      <c r="L622" s="45" t="s">
        <v>7306</v>
      </c>
      <c r="M622" s="45" t="s">
        <v>7307</v>
      </c>
    </row>
    <row r="623" spans="1:13" ht="43.2">
      <c r="A623" s="42" t="s">
        <v>7202</v>
      </c>
      <c r="B623" s="43">
        <f t="shared" si="20"/>
        <v>18</v>
      </c>
      <c r="C623" s="43" t="str">
        <f t="shared" si="19"/>
        <v>45.518</v>
      </c>
      <c r="D623" s="44">
        <v>5</v>
      </c>
      <c r="E623" s="45" t="s">
        <v>9206</v>
      </c>
      <c r="F623" s="45" t="s">
        <v>9207</v>
      </c>
      <c r="G623" s="45" t="s">
        <v>9208</v>
      </c>
      <c r="H623" s="46" t="s">
        <v>9209</v>
      </c>
      <c r="I623" s="45" t="s">
        <v>9141</v>
      </c>
      <c r="J623" s="46" t="s">
        <v>9142</v>
      </c>
      <c r="K623" s="46" t="s">
        <v>9143</v>
      </c>
      <c r="L623" s="45" t="s">
        <v>7306</v>
      </c>
      <c r="M623" s="45" t="s">
        <v>7307</v>
      </c>
    </row>
    <row r="624" spans="1:13" ht="43.2">
      <c r="A624" s="42" t="s">
        <v>7202</v>
      </c>
      <c r="B624" s="43">
        <f t="shared" si="20"/>
        <v>19</v>
      </c>
      <c r="C624" s="43" t="str">
        <f t="shared" si="19"/>
        <v>45.519</v>
      </c>
      <c r="D624" s="44">
        <v>5</v>
      </c>
      <c r="E624" s="45" t="s">
        <v>9210</v>
      </c>
      <c r="F624" s="45" t="s">
        <v>9211</v>
      </c>
      <c r="G624" s="45" t="s">
        <v>9212</v>
      </c>
      <c r="H624" s="46" t="s">
        <v>9213</v>
      </c>
      <c r="I624" s="45" t="s">
        <v>9141</v>
      </c>
      <c r="J624" s="46" t="s">
        <v>9142</v>
      </c>
      <c r="K624" s="46" t="s">
        <v>9143</v>
      </c>
      <c r="L624" s="45" t="s">
        <v>7306</v>
      </c>
      <c r="M624" s="45" t="s">
        <v>7307</v>
      </c>
    </row>
    <row r="625" spans="1:13" ht="43.2">
      <c r="A625" s="42" t="s">
        <v>7202</v>
      </c>
      <c r="B625" s="43">
        <f t="shared" si="20"/>
        <v>20</v>
      </c>
      <c r="C625" s="43" t="str">
        <f t="shared" si="19"/>
        <v>45.520</v>
      </c>
      <c r="D625" s="44">
        <v>4</v>
      </c>
      <c r="E625" s="45" t="s">
        <v>9214</v>
      </c>
      <c r="F625" s="45" t="s">
        <v>9215</v>
      </c>
      <c r="G625" s="45" t="s">
        <v>9216</v>
      </c>
      <c r="H625" s="46" t="s">
        <v>9217</v>
      </c>
      <c r="I625" s="45" t="s">
        <v>9141</v>
      </c>
      <c r="J625" s="46" t="s">
        <v>9142</v>
      </c>
      <c r="K625" s="46" t="s">
        <v>9143</v>
      </c>
      <c r="L625" s="45" t="s">
        <v>7306</v>
      </c>
      <c r="M625" s="45" t="s">
        <v>7307</v>
      </c>
    </row>
    <row r="626" spans="1:13" ht="43.2">
      <c r="A626" s="42" t="s">
        <v>7202</v>
      </c>
      <c r="B626" s="43">
        <f t="shared" si="20"/>
        <v>21</v>
      </c>
      <c r="C626" s="43" t="str">
        <f t="shared" si="19"/>
        <v>45.521</v>
      </c>
      <c r="D626" s="44">
        <v>4</v>
      </c>
      <c r="E626" s="45" t="s">
        <v>9218</v>
      </c>
      <c r="F626" s="45" t="s">
        <v>9219</v>
      </c>
      <c r="G626" s="45" t="s">
        <v>9220</v>
      </c>
      <c r="H626" s="46" t="s">
        <v>9221</v>
      </c>
      <c r="I626" s="45" t="s">
        <v>9141</v>
      </c>
      <c r="J626" s="46" t="s">
        <v>9142</v>
      </c>
      <c r="K626" s="46" t="s">
        <v>9143</v>
      </c>
      <c r="L626" s="45" t="s">
        <v>7306</v>
      </c>
      <c r="M626" s="45" t="s">
        <v>7307</v>
      </c>
    </row>
    <row r="627" spans="1:13" ht="43.2">
      <c r="A627" s="42" t="s">
        <v>7202</v>
      </c>
      <c r="B627" s="43">
        <f t="shared" si="20"/>
        <v>22</v>
      </c>
      <c r="C627" s="43" t="str">
        <f t="shared" si="19"/>
        <v>45.522</v>
      </c>
      <c r="D627" s="44">
        <v>5</v>
      </c>
      <c r="E627" s="45" t="s">
        <v>9222</v>
      </c>
      <c r="F627" s="45" t="s">
        <v>9223</v>
      </c>
      <c r="G627" s="45" t="s">
        <v>9224</v>
      </c>
      <c r="H627" s="46" t="s">
        <v>9225</v>
      </c>
      <c r="I627" s="45" t="s">
        <v>9141</v>
      </c>
      <c r="J627" s="46" t="s">
        <v>9142</v>
      </c>
      <c r="K627" s="46" t="s">
        <v>9143</v>
      </c>
      <c r="L627" s="45" t="s">
        <v>7306</v>
      </c>
      <c r="M627" s="45" t="s">
        <v>7307</v>
      </c>
    </row>
    <row r="628" spans="1:13" ht="43.2">
      <c r="A628" s="42" t="s">
        <v>7202</v>
      </c>
      <c r="B628" s="43">
        <f t="shared" si="20"/>
        <v>23</v>
      </c>
      <c r="C628" s="43" t="str">
        <f t="shared" si="19"/>
        <v>45.523</v>
      </c>
      <c r="D628" s="44">
        <v>5</v>
      </c>
      <c r="E628" s="45" t="s">
        <v>9226</v>
      </c>
      <c r="F628" s="45" t="s">
        <v>9227</v>
      </c>
      <c r="G628" s="45" t="s">
        <v>9228</v>
      </c>
      <c r="H628" s="46" t="s">
        <v>9229</v>
      </c>
      <c r="I628" s="45" t="s">
        <v>9141</v>
      </c>
      <c r="J628" s="46" t="s">
        <v>9142</v>
      </c>
      <c r="K628" s="46" t="s">
        <v>9143</v>
      </c>
      <c r="L628" s="45" t="s">
        <v>7306</v>
      </c>
      <c r="M628" s="45" t="s">
        <v>7307</v>
      </c>
    </row>
    <row r="629" spans="1:13" ht="43.2">
      <c r="A629" s="42" t="s">
        <v>7202</v>
      </c>
      <c r="B629" s="43">
        <f t="shared" si="20"/>
        <v>24</v>
      </c>
      <c r="C629" s="43" t="str">
        <f t="shared" si="19"/>
        <v>45.524</v>
      </c>
      <c r="D629" s="44">
        <v>3</v>
      </c>
      <c r="E629" s="45" t="s">
        <v>9230</v>
      </c>
      <c r="F629" s="45" t="s">
        <v>9231</v>
      </c>
      <c r="G629" s="45" t="s">
        <v>1367</v>
      </c>
      <c r="H629" s="45" t="s">
        <v>9232</v>
      </c>
      <c r="I629" s="45" t="s">
        <v>9141</v>
      </c>
      <c r="J629" s="46" t="s">
        <v>9142</v>
      </c>
      <c r="K629" s="46" t="s">
        <v>9143</v>
      </c>
      <c r="L629" s="45" t="s">
        <v>7306</v>
      </c>
      <c r="M629" s="45" t="s">
        <v>7307</v>
      </c>
    </row>
    <row r="630" spans="1:13" ht="43.2">
      <c r="A630" s="42" t="s">
        <v>7202</v>
      </c>
      <c r="B630" s="43">
        <f t="shared" si="20"/>
        <v>25</v>
      </c>
      <c r="C630" s="43" t="str">
        <f t="shared" si="19"/>
        <v>45.525</v>
      </c>
      <c r="D630" s="44">
        <v>3</v>
      </c>
      <c r="E630" s="45" t="s">
        <v>9233</v>
      </c>
      <c r="F630" s="45" t="s">
        <v>9234</v>
      </c>
      <c r="G630" s="45" t="s">
        <v>9235</v>
      </c>
      <c r="H630" s="45" t="s">
        <v>9236</v>
      </c>
      <c r="I630" s="45" t="s">
        <v>9141</v>
      </c>
      <c r="J630" s="46" t="s">
        <v>9142</v>
      </c>
      <c r="K630" s="46" t="s">
        <v>9143</v>
      </c>
      <c r="L630" s="45" t="s">
        <v>7306</v>
      </c>
      <c r="M630" s="45" t="s">
        <v>7307</v>
      </c>
    </row>
    <row r="631" spans="1:13" ht="43.2">
      <c r="A631" s="42" t="s">
        <v>7202</v>
      </c>
      <c r="B631" s="43">
        <f t="shared" si="20"/>
        <v>26</v>
      </c>
      <c r="C631" s="43" t="str">
        <f t="shared" si="19"/>
        <v>45.526</v>
      </c>
      <c r="D631" s="44">
        <v>3</v>
      </c>
      <c r="E631" s="45" t="s">
        <v>9237</v>
      </c>
      <c r="F631" s="45" t="s">
        <v>9238</v>
      </c>
      <c r="G631" s="45" t="s">
        <v>1367</v>
      </c>
      <c r="H631" s="45" t="s">
        <v>9239</v>
      </c>
      <c r="I631" s="45" t="s">
        <v>9141</v>
      </c>
      <c r="J631" s="46" t="s">
        <v>9142</v>
      </c>
      <c r="K631" s="46" t="s">
        <v>9143</v>
      </c>
      <c r="L631" s="45" t="s">
        <v>7306</v>
      </c>
      <c r="M631" s="45" t="s">
        <v>7307</v>
      </c>
    </row>
    <row r="632" spans="1:13" ht="43.2">
      <c r="A632" s="42" t="s">
        <v>7202</v>
      </c>
      <c r="B632" s="43">
        <f t="shared" si="20"/>
        <v>27</v>
      </c>
      <c r="C632" s="43" t="str">
        <f t="shared" si="19"/>
        <v>45.527</v>
      </c>
      <c r="D632" s="44">
        <v>3</v>
      </c>
      <c r="E632" s="45" t="s">
        <v>9240</v>
      </c>
      <c r="F632" s="45" t="s">
        <v>9241</v>
      </c>
      <c r="G632" s="45" t="s">
        <v>1367</v>
      </c>
      <c r="H632" s="46" t="s">
        <v>9242</v>
      </c>
      <c r="I632" s="45" t="s">
        <v>9141</v>
      </c>
      <c r="J632" s="46" t="s">
        <v>9142</v>
      </c>
      <c r="K632" s="46" t="s">
        <v>9143</v>
      </c>
      <c r="L632" s="45" t="s">
        <v>7306</v>
      </c>
      <c r="M632" s="45" t="s">
        <v>7307</v>
      </c>
    </row>
    <row r="633" spans="1:13" ht="43.2">
      <c r="A633" s="42" t="s">
        <v>7202</v>
      </c>
      <c r="B633" s="43">
        <f t="shared" si="20"/>
        <v>28</v>
      </c>
      <c r="C633" s="43" t="str">
        <f t="shared" si="19"/>
        <v>45.528</v>
      </c>
      <c r="D633" s="44">
        <v>3</v>
      </c>
      <c r="E633" s="45" t="s">
        <v>9243</v>
      </c>
      <c r="F633" s="45" t="s">
        <v>9244</v>
      </c>
      <c r="G633" s="45" t="s">
        <v>1367</v>
      </c>
      <c r="H633" s="45" t="s">
        <v>9245</v>
      </c>
      <c r="I633" s="45" t="s">
        <v>9141</v>
      </c>
      <c r="J633" s="46" t="s">
        <v>9142</v>
      </c>
      <c r="K633" s="46" t="s">
        <v>9143</v>
      </c>
      <c r="L633" s="45" t="s">
        <v>7306</v>
      </c>
      <c r="M633" s="45" t="s">
        <v>7307</v>
      </c>
    </row>
    <row r="634" spans="1:13" ht="43.2">
      <c r="A634" s="42" t="s">
        <v>7202</v>
      </c>
      <c r="B634" s="43">
        <f t="shared" si="20"/>
        <v>29</v>
      </c>
      <c r="C634" s="43" t="str">
        <f t="shared" si="19"/>
        <v>45.529</v>
      </c>
      <c r="D634" s="44">
        <v>3</v>
      </c>
      <c r="E634" s="45" t="s">
        <v>9246</v>
      </c>
      <c r="F634" s="45" t="s">
        <v>9247</v>
      </c>
      <c r="G634" s="45" t="s">
        <v>1367</v>
      </c>
      <c r="H634" s="45" t="s">
        <v>9248</v>
      </c>
      <c r="I634" s="45" t="s">
        <v>9141</v>
      </c>
      <c r="J634" s="46" t="s">
        <v>9142</v>
      </c>
      <c r="K634" s="46" t="s">
        <v>9143</v>
      </c>
      <c r="L634" s="45" t="s">
        <v>7306</v>
      </c>
      <c r="M634" s="45" t="s">
        <v>7307</v>
      </c>
    </row>
    <row r="635" spans="1:13" ht="43.2">
      <c r="A635" s="42" t="s">
        <v>7202</v>
      </c>
      <c r="B635" s="43">
        <f t="shared" si="20"/>
        <v>30</v>
      </c>
      <c r="C635" s="43" t="str">
        <f t="shared" si="19"/>
        <v>45.530</v>
      </c>
      <c r="D635" s="44">
        <v>3</v>
      </c>
      <c r="E635" s="45" t="s">
        <v>9249</v>
      </c>
      <c r="F635" s="45" t="s">
        <v>9250</v>
      </c>
      <c r="G635" s="45" t="s">
        <v>9251</v>
      </c>
      <c r="H635" s="46" t="s">
        <v>9252</v>
      </c>
      <c r="I635" s="45" t="s">
        <v>9141</v>
      </c>
      <c r="J635" s="46" t="s">
        <v>9142</v>
      </c>
      <c r="K635" s="46" t="s">
        <v>9143</v>
      </c>
      <c r="L635" s="45" t="s">
        <v>7306</v>
      </c>
      <c r="M635" s="45" t="s">
        <v>7307</v>
      </c>
    </row>
    <row r="636" spans="1:13" ht="43.2">
      <c r="A636" s="42" t="s">
        <v>7202</v>
      </c>
      <c r="B636" s="43">
        <f t="shared" si="20"/>
        <v>31</v>
      </c>
      <c r="C636" s="43" t="str">
        <f t="shared" si="19"/>
        <v>45.531</v>
      </c>
      <c r="D636" s="44">
        <v>4</v>
      </c>
      <c r="E636" s="45" t="s">
        <v>9253</v>
      </c>
      <c r="F636" s="45" t="s">
        <v>9254</v>
      </c>
      <c r="G636" s="45" t="s">
        <v>9255</v>
      </c>
      <c r="H636" s="46" t="s">
        <v>9256</v>
      </c>
      <c r="I636" s="45" t="s">
        <v>9141</v>
      </c>
      <c r="J636" s="46" t="s">
        <v>9142</v>
      </c>
      <c r="K636" s="46" t="s">
        <v>9143</v>
      </c>
      <c r="L636" s="45" t="s">
        <v>7306</v>
      </c>
      <c r="M636" s="45" t="s">
        <v>7307</v>
      </c>
    </row>
    <row r="637" spans="1:13" ht="43.2">
      <c r="A637" s="42" t="s">
        <v>7202</v>
      </c>
      <c r="B637" s="43">
        <f t="shared" si="20"/>
        <v>32</v>
      </c>
      <c r="C637" s="43" t="str">
        <f t="shared" si="19"/>
        <v>45.532</v>
      </c>
      <c r="D637" s="44">
        <v>5</v>
      </c>
      <c r="E637" s="45" t="s">
        <v>9257</v>
      </c>
      <c r="F637" s="45" t="s">
        <v>9258</v>
      </c>
      <c r="G637" s="45" t="s">
        <v>9259</v>
      </c>
      <c r="H637" s="46" t="s">
        <v>9260</v>
      </c>
      <c r="I637" s="45" t="s">
        <v>9141</v>
      </c>
      <c r="J637" s="46" t="s">
        <v>9142</v>
      </c>
      <c r="K637" s="46" t="s">
        <v>9143</v>
      </c>
      <c r="L637" s="45" t="s">
        <v>7306</v>
      </c>
      <c r="M637" s="45" t="s">
        <v>7307</v>
      </c>
    </row>
    <row r="638" spans="1:13" ht="43.2">
      <c r="A638" s="42" t="s">
        <v>7202</v>
      </c>
      <c r="B638" s="43">
        <f t="shared" si="20"/>
        <v>33</v>
      </c>
      <c r="C638" s="43" t="str">
        <f t="shared" si="19"/>
        <v>45.533</v>
      </c>
      <c r="D638" s="44">
        <v>6</v>
      </c>
      <c r="E638" s="45" t="s">
        <v>9261</v>
      </c>
      <c r="F638" s="45" t="s">
        <v>9262</v>
      </c>
      <c r="G638" s="45" t="s">
        <v>9263</v>
      </c>
      <c r="H638" s="46" t="s">
        <v>9264</v>
      </c>
      <c r="I638" s="45" t="s">
        <v>9141</v>
      </c>
      <c r="J638" s="46" t="s">
        <v>9142</v>
      </c>
      <c r="K638" s="46" t="s">
        <v>9143</v>
      </c>
      <c r="L638" s="45" t="s">
        <v>7306</v>
      </c>
      <c r="M638" s="45" t="s">
        <v>7307</v>
      </c>
    </row>
    <row r="639" spans="1:13" ht="43.2">
      <c r="A639" s="42" t="s">
        <v>7202</v>
      </c>
      <c r="B639" s="43">
        <f t="shared" si="20"/>
        <v>34</v>
      </c>
      <c r="C639" s="43" t="str">
        <f t="shared" si="19"/>
        <v>45.534</v>
      </c>
      <c r="D639" s="44">
        <v>6</v>
      </c>
      <c r="E639" s="45" t="s">
        <v>9265</v>
      </c>
      <c r="F639" s="45" t="s">
        <v>9266</v>
      </c>
      <c r="G639" s="45" t="s">
        <v>9267</v>
      </c>
      <c r="H639" s="46" t="s">
        <v>9268</v>
      </c>
      <c r="I639" s="45" t="s">
        <v>9141</v>
      </c>
      <c r="J639" s="46" t="s">
        <v>9142</v>
      </c>
      <c r="K639" s="46" t="s">
        <v>9143</v>
      </c>
      <c r="L639" s="45" t="s">
        <v>7306</v>
      </c>
      <c r="M639" s="45" t="s">
        <v>7307</v>
      </c>
    </row>
    <row r="640" spans="1:13" ht="43.2">
      <c r="A640" s="42" t="s">
        <v>7202</v>
      </c>
      <c r="B640" s="43">
        <f t="shared" si="20"/>
        <v>35</v>
      </c>
      <c r="C640" s="43" t="str">
        <f t="shared" si="19"/>
        <v>45.535</v>
      </c>
      <c r="D640" s="44">
        <v>6</v>
      </c>
      <c r="E640" s="45" t="s">
        <v>9269</v>
      </c>
      <c r="F640" s="45" t="s">
        <v>9270</v>
      </c>
      <c r="G640" s="45" t="s">
        <v>9271</v>
      </c>
      <c r="H640" s="46" t="s">
        <v>9272</v>
      </c>
      <c r="I640" s="45" t="s">
        <v>9141</v>
      </c>
      <c r="J640" s="46" t="s">
        <v>9142</v>
      </c>
      <c r="K640" s="46" t="s">
        <v>9143</v>
      </c>
      <c r="L640" s="45" t="s">
        <v>7306</v>
      </c>
      <c r="M640" s="45" t="s">
        <v>7307</v>
      </c>
    </row>
    <row r="641" spans="1:13" ht="43.2">
      <c r="A641" s="42" t="s">
        <v>7202</v>
      </c>
      <c r="B641" s="43">
        <f t="shared" si="20"/>
        <v>36</v>
      </c>
      <c r="C641" s="43" t="str">
        <f t="shared" si="19"/>
        <v>45.536</v>
      </c>
      <c r="D641" s="44">
        <v>6</v>
      </c>
      <c r="E641" s="45" t="s">
        <v>9273</v>
      </c>
      <c r="F641" s="45" t="s">
        <v>9274</v>
      </c>
      <c r="G641" s="45" t="s">
        <v>9275</v>
      </c>
      <c r="H641" s="46" t="s">
        <v>9276</v>
      </c>
      <c r="I641" s="45" t="s">
        <v>9141</v>
      </c>
      <c r="J641" s="46" t="s">
        <v>9142</v>
      </c>
      <c r="K641" s="46" t="s">
        <v>9143</v>
      </c>
      <c r="L641" s="45" t="s">
        <v>7306</v>
      </c>
      <c r="M641" s="45" t="s">
        <v>7307</v>
      </c>
    </row>
    <row r="642" spans="1:13" ht="43.2">
      <c r="A642" s="42" t="s">
        <v>7202</v>
      </c>
      <c r="B642" s="43">
        <f t="shared" si="20"/>
        <v>37</v>
      </c>
      <c r="C642" s="43" t="str">
        <f t="shared" si="19"/>
        <v>45.537</v>
      </c>
      <c r="D642" s="44">
        <v>6</v>
      </c>
      <c r="E642" s="45" t="s">
        <v>9277</v>
      </c>
      <c r="F642" s="45" t="s">
        <v>9278</v>
      </c>
      <c r="G642" s="45" t="s">
        <v>9279</v>
      </c>
      <c r="H642" s="46" t="s">
        <v>9280</v>
      </c>
      <c r="I642" s="45" t="s">
        <v>9141</v>
      </c>
      <c r="J642" s="46" t="s">
        <v>9142</v>
      </c>
      <c r="K642" s="46" t="s">
        <v>9143</v>
      </c>
      <c r="L642" s="45" t="s">
        <v>7306</v>
      </c>
      <c r="M642" s="45" t="s">
        <v>7307</v>
      </c>
    </row>
    <row r="643" spans="1:13" ht="43.2">
      <c r="A643" s="42" t="s">
        <v>7202</v>
      </c>
      <c r="B643" s="43">
        <f t="shared" si="20"/>
        <v>38</v>
      </c>
      <c r="C643" s="43" t="str">
        <f t="shared" ref="C643:C706" si="21">+CONCATENATE(A643,B643)</f>
        <v>45.538</v>
      </c>
      <c r="D643" s="44">
        <v>6</v>
      </c>
      <c r="E643" s="45" t="s">
        <v>9281</v>
      </c>
      <c r="F643" s="45" t="s">
        <v>9282</v>
      </c>
      <c r="G643" s="45" t="s">
        <v>9283</v>
      </c>
      <c r="H643" s="46" t="s">
        <v>9284</v>
      </c>
      <c r="I643" s="45" t="s">
        <v>9141</v>
      </c>
      <c r="J643" s="46" t="s">
        <v>9142</v>
      </c>
      <c r="K643" s="46" t="s">
        <v>9143</v>
      </c>
      <c r="L643" s="45" t="s">
        <v>7306</v>
      </c>
      <c r="M643" s="45" t="s">
        <v>7307</v>
      </c>
    </row>
    <row r="644" spans="1:13" ht="43.2">
      <c r="A644" s="42" t="s">
        <v>7202</v>
      </c>
      <c r="B644" s="43">
        <f t="shared" ref="B644:B707" si="22">+IF(A644=A643,B643+1,1)</f>
        <v>39</v>
      </c>
      <c r="C644" s="43" t="str">
        <f t="shared" si="21"/>
        <v>45.539</v>
      </c>
      <c r="D644" s="44">
        <v>4</v>
      </c>
      <c r="E644" s="45" t="s">
        <v>9285</v>
      </c>
      <c r="F644" s="45" t="s">
        <v>9286</v>
      </c>
      <c r="G644" s="45" t="s">
        <v>9287</v>
      </c>
      <c r="H644" s="46" t="s">
        <v>9288</v>
      </c>
      <c r="I644" s="45" t="s">
        <v>9141</v>
      </c>
      <c r="J644" s="46" t="s">
        <v>9142</v>
      </c>
      <c r="K644" s="46" t="s">
        <v>9143</v>
      </c>
      <c r="L644" s="45" t="s">
        <v>7306</v>
      </c>
      <c r="M644" s="45" t="s">
        <v>7307</v>
      </c>
    </row>
    <row r="645" spans="1:13" ht="43.2">
      <c r="A645" s="42" t="s">
        <v>7202</v>
      </c>
      <c r="B645" s="43">
        <f t="shared" si="22"/>
        <v>40</v>
      </c>
      <c r="C645" s="43" t="str">
        <f t="shared" si="21"/>
        <v>45.540</v>
      </c>
      <c r="D645" s="44">
        <v>5</v>
      </c>
      <c r="E645" s="45" t="s">
        <v>9289</v>
      </c>
      <c r="F645" s="45" t="s">
        <v>9290</v>
      </c>
      <c r="G645" s="45" t="s">
        <v>9291</v>
      </c>
      <c r="H645" s="46" t="s">
        <v>9292</v>
      </c>
      <c r="I645" s="45" t="s">
        <v>9141</v>
      </c>
      <c r="J645" s="46" t="s">
        <v>9142</v>
      </c>
      <c r="K645" s="46" t="s">
        <v>9143</v>
      </c>
      <c r="L645" s="45" t="s">
        <v>7306</v>
      </c>
      <c r="M645" s="45" t="s">
        <v>7307</v>
      </c>
    </row>
    <row r="646" spans="1:13" ht="43.2">
      <c r="A646" s="42" t="s">
        <v>7202</v>
      </c>
      <c r="B646" s="43">
        <f t="shared" si="22"/>
        <v>41</v>
      </c>
      <c r="C646" s="43" t="str">
        <f t="shared" si="21"/>
        <v>45.541</v>
      </c>
      <c r="D646" s="44">
        <v>5</v>
      </c>
      <c r="E646" s="45" t="s">
        <v>9293</v>
      </c>
      <c r="F646" s="45" t="s">
        <v>9294</v>
      </c>
      <c r="G646" s="45" t="s">
        <v>9295</v>
      </c>
      <c r="H646" s="45" t="s">
        <v>9296</v>
      </c>
      <c r="I646" s="45" t="s">
        <v>9141</v>
      </c>
      <c r="J646" s="46" t="s">
        <v>9142</v>
      </c>
      <c r="K646" s="46" t="s">
        <v>9143</v>
      </c>
      <c r="L646" s="45" t="s">
        <v>7306</v>
      </c>
      <c r="M646" s="45" t="s">
        <v>7307</v>
      </c>
    </row>
    <row r="647" spans="1:13" ht="43.2">
      <c r="A647" s="42" t="s">
        <v>7202</v>
      </c>
      <c r="B647" s="43">
        <f t="shared" si="22"/>
        <v>42</v>
      </c>
      <c r="C647" s="43" t="str">
        <f t="shared" si="21"/>
        <v>45.542</v>
      </c>
      <c r="D647" s="44">
        <v>6</v>
      </c>
      <c r="E647" s="45" t="s">
        <v>9297</v>
      </c>
      <c r="F647" s="45" t="s">
        <v>9298</v>
      </c>
      <c r="G647" s="45" t="s">
        <v>9299</v>
      </c>
      <c r="H647" s="46" t="s">
        <v>9300</v>
      </c>
      <c r="I647" s="45" t="s">
        <v>9141</v>
      </c>
      <c r="J647" s="46" t="s">
        <v>9142</v>
      </c>
      <c r="K647" s="46" t="s">
        <v>9143</v>
      </c>
      <c r="L647" s="45" t="s">
        <v>7306</v>
      </c>
      <c r="M647" s="45" t="s">
        <v>7307</v>
      </c>
    </row>
    <row r="648" spans="1:13" ht="43.2">
      <c r="A648" s="42" t="s">
        <v>7202</v>
      </c>
      <c r="B648" s="43">
        <f t="shared" si="22"/>
        <v>43</v>
      </c>
      <c r="C648" s="43" t="str">
        <f t="shared" si="21"/>
        <v>45.543</v>
      </c>
      <c r="D648" s="44">
        <v>6</v>
      </c>
      <c r="E648" s="45" t="s">
        <v>9301</v>
      </c>
      <c r="F648" s="45" t="s">
        <v>9302</v>
      </c>
      <c r="G648" s="45" t="s">
        <v>9303</v>
      </c>
      <c r="H648" s="45" t="s">
        <v>9304</v>
      </c>
      <c r="I648" s="45" t="s">
        <v>9141</v>
      </c>
      <c r="J648" s="46" t="s">
        <v>9142</v>
      </c>
      <c r="K648" s="46" t="s">
        <v>9143</v>
      </c>
      <c r="L648" s="45" t="s">
        <v>7306</v>
      </c>
      <c r="M648" s="45" t="s">
        <v>7307</v>
      </c>
    </row>
    <row r="649" spans="1:13" ht="43.2">
      <c r="A649" s="42" t="s">
        <v>7202</v>
      </c>
      <c r="B649" s="43">
        <f t="shared" si="22"/>
        <v>44</v>
      </c>
      <c r="C649" s="43" t="str">
        <f t="shared" si="21"/>
        <v>45.544</v>
      </c>
      <c r="D649" s="44">
        <v>4</v>
      </c>
      <c r="E649" s="45" t="s">
        <v>9305</v>
      </c>
      <c r="F649" s="45" t="s">
        <v>9306</v>
      </c>
      <c r="G649" s="45" t="s">
        <v>9307</v>
      </c>
      <c r="H649" s="46" t="s">
        <v>9308</v>
      </c>
      <c r="I649" s="45" t="s">
        <v>9141</v>
      </c>
      <c r="J649" s="46" t="s">
        <v>9142</v>
      </c>
      <c r="K649" s="46" t="s">
        <v>9143</v>
      </c>
      <c r="L649" s="45" t="s">
        <v>7306</v>
      </c>
      <c r="M649" s="45" t="s">
        <v>7307</v>
      </c>
    </row>
    <row r="650" spans="1:13" ht="43.2">
      <c r="A650" s="42" t="s">
        <v>7202</v>
      </c>
      <c r="B650" s="43">
        <f t="shared" si="22"/>
        <v>45</v>
      </c>
      <c r="C650" s="43" t="str">
        <f t="shared" si="21"/>
        <v>45.545</v>
      </c>
      <c r="D650" s="44">
        <v>5</v>
      </c>
      <c r="E650" s="45" t="s">
        <v>9309</v>
      </c>
      <c r="F650" s="45" t="s">
        <v>9310</v>
      </c>
      <c r="G650" s="45" t="s">
        <v>9311</v>
      </c>
      <c r="H650" s="45" t="s">
        <v>9312</v>
      </c>
      <c r="I650" s="45" t="s">
        <v>9141</v>
      </c>
      <c r="J650" s="46" t="s">
        <v>9142</v>
      </c>
      <c r="K650" s="46" t="s">
        <v>9143</v>
      </c>
      <c r="L650" s="45" t="s">
        <v>7306</v>
      </c>
      <c r="M650" s="45" t="s">
        <v>7307</v>
      </c>
    </row>
    <row r="651" spans="1:13" ht="43.2">
      <c r="A651" s="42" t="s">
        <v>7202</v>
      </c>
      <c r="B651" s="43">
        <f t="shared" si="22"/>
        <v>46</v>
      </c>
      <c r="C651" s="43" t="str">
        <f t="shared" si="21"/>
        <v>45.546</v>
      </c>
      <c r="D651" s="44">
        <v>6</v>
      </c>
      <c r="E651" s="45" t="s">
        <v>9313</v>
      </c>
      <c r="F651" s="45" t="s">
        <v>9314</v>
      </c>
      <c r="G651" s="45" t="s">
        <v>9315</v>
      </c>
      <c r="H651" s="46" t="s">
        <v>9316</v>
      </c>
      <c r="I651" s="45" t="s">
        <v>9141</v>
      </c>
      <c r="J651" s="46" t="s">
        <v>9142</v>
      </c>
      <c r="K651" s="46" t="s">
        <v>9143</v>
      </c>
      <c r="L651" s="45" t="s">
        <v>7306</v>
      </c>
      <c r="M651" s="45" t="s">
        <v>7307</v>
      </c>
    </row>
    <row r="652" spans="1:13" ht="43.2">
      <c r="A652" s="42" t="s">
        <v>7202</v>
      </c>
      <c r="B652" s="43">
        <f t="shared" si="22"/>
        <v>47</v>
      </c>
      <c r="C652" s="43" t="str">
        <f t="shared" si="21"/>
        <v>45.547</v>
      </c>
      <c r="D652" s="44">
        <v>6</v>
      </c>
      <c r="E652" s="45" t="s">
        <v>9317</v>
      </c>
      <c r="F652" s="45" t="s">
        <v>9318</v>
      </c>
      <c r="G652" s="45" t="s">
        <v>9319</v>
      </c>
      <c r="H652" s="45" t="s">
        <v>9320</v>
      </c>
      <c r="I652" s="45" t="s">
        <v>9141</v>
      </c>
      <c r="J652" s="46" t="s">
        <v>9142</v>
      </c>
      <c r="K652" s="46" t="s">
        <v>9143</v>
      </c>
      <c r="L652" s="45" t="s">
        <v>7306</v>
      </c>
      <c r="M652" s="45" t="s">
        <v>7307</v>
      </c>
    </row>
    <row r="653" spans="1:13" ht="43.2">
      <c r="A653" s="42" t="s">
        <v>7202</v>
      </c>
      <c r="B653" s="43">
        <f t="shared" si="22"/>
        <v>48</v>
      </c>
      <c r="C653" s="43" t="str">
        <f t="shared" si="21"/>
        <v>45.548</v>
      </c>
      <c r="D653" s="44">
        <v>3</v>
      </c>
      <c r="E653" s="45" t="s">
        <v>9321</v>
      </c>
      <c r="F653" s="45" t="s">
        <v>9322</v>
      </c>
      <c r="G653" s="45" t="s">
        <v>1367</v>
      </c>
      <c r="H653" s="45" t="s">
        <v>9323</v>
      </c>
      <c r="I653" s="45" t="s">
        <v>9141</v>
      </c>
      <c r="J653" s="46" t="s">
        <v>9142</v>
      </c>
      <c r="K653" s="46" t="s">
        <v>9143</v>
      </c>
      <c r="L653" s="45" t="s">
        <v>7306</v>
      </c>
      <c r="M653" s="45" t="s">
        <v>7307</v>
      </c>
    </row>
    <row r="654" spans="1:13" ht="43.2">
      <c r="A654" s="42" t="s">
        <v>7202</v>
      </c>
      <c r="B654" s="43">
        <f t="shared" si="22"/>
        <v>49</v>
      </c>
      <c r="C654" s="43" t="str">
        <f t="shared" si="21"/>
        <v>45.549</v>
      </c>
      <c r="D654" s="44">
        <v>3</v>
      </c>
      <c r="E654" s="45" t="s">
        <v>9324</v>
      </c>
      <c r="F654" s="45" t="s">
        <v>9325</v>
      </c>
      <c r="G654" s="45" t="s">
        <v>1367</v>
      </c>
      <c r="H654" s="45" t="s">
        <v>9326</v>
      </c>
      <c r="I654" s="45" t="s">
        <v>9141</v>
      </c>
      <c r="J654" s="46" t="s">
        <v>9142</v>
      </c>
      <c r="K654" s="46" t="s">
        <v>9143</v>
      </c>
      <c r="L654" s="45" t="s">
        <v>7306</v>
      </c>
      <c r="M654" s="45" t="s">
        <v>7307</v>
      </c>
    </row>
    <row r="655" spans="1:13" ht="43.2">
      <c r="A655" s="42" t="s">
        <v>7202</v>
      </c>
      <c r="B655" s="43">
        <f t="shared" si="22"/>
        <v>50</v>
      </c>
      <c r="C655" s="43" t="str">
        <f t="shared" si="21"/>
        <v>45.550</v>
      </c>
      <c r="D655" s="44">
        <v>3</v>
      </c>
      <c r="E655" s="45" t="s">
        <v>9327</v>
      </c>
      <c r="F655" s="45" t="s">
        <v>9328</v>
      </c>
      <c r="G655" s="45" t="s">
        <v>1367</v>
      </c>
      <c r="H655" s="46" t="s">
        <v>9329</v>
      </c>
      <c r="I655" s="45" t="s">
        <v>9141</v>
      </c>
      <c r="J655" s="46" t="s">
        <v>9142</v>
      </c>
      <c r="K655" s="46" t="s">
        <v>9143</v>
      </c>
      <c r="L655" s="45" t="s">
        <v>7306</v>
      </c>
      <c r="M655" s="45" t="s">
        <v>7307</v>
      </c>
    </row>
    <row r="656" spans="1:13" ht="43.2">
      <c r="A656" s="42" t="s">
        <v>7202</v>
      </c>
      <c r="B656" s="43">
        <f t="shared" si="22"/>
        <v>51</v>
      </c>
      <c r="C656" s="43" t="str">
        <f t="shared" si="21"/>
        <v>45.551</v>
      </c>
      <c r="D656" s="44">
        <v>4</v>
      </c>
      <c r="E656" s="45" t="s">
        <v>9330</v>
      </c>
      <c r="F656" s="45" t="s">
        <v>9331</v>
      </c>
      <c r="G656" s="45" t="s">
        <v>1367</v>
      </c>
      <c r="H656" s="45" t="s">
        <v>9332</v>
      </c>
      <c r="I656" s="45" t="s">
        <v>9141</v>
      </c>
      <c r="J656" s="46" t="s">
        <v>9142</v>
      </c>
      <c r="K656" s="46" t="s">
        <v>9143</v>
      </c>
      <c r="L656" s="45" t="s">
        <v>7306</v>
      </c>
      <c r="M656" s="45" t="s">
        <v>7307</v>
      </c>
    </row>
    <row r="657" spans="1:13" ht="43.2">
      <c r="A657" s="42" t="s">
        <v>7202</v>
      </c>
      <c r="B657" s="43">
        <f t="shared" si="22"/>
        <v>52</v>
      </c>
      <c r="C657" s="43" t="str">
        <f t="shared" si="21"/>
        <v>45.552</v>
      </c>
      <c r="D657" s="44">
        <v>4</v>
      </c>
      <c r="E657" s="45" t="s">
        <v>9333</v>
      </c>
      <c r="F657" s="45" t="s">
        <v>9334</v>
      </c>
      <c r="G657" s="45" t="s">
        <v>1367</v>
      </c>
      <c r="H657" s="45" t="s">
        <v>9335</v>
      </c>
      <c r="I657" s="45" t="s">
        <v>9141</v>
      </c>
      <c r="J657" s="46" t="s">
        <v>9142</v>
      </c>
      <c r="K657" s="46" t="s">
        <v>9143</v>
      </c>
      <c r="L657" s="45" t="s">
        <v>7306</v>
      </c>
      <c r="M657" s="45" t="s">
        <v>7307</v>
      </c>
    </row>
    <row r="658" spans="1:13" ht="43.2">
      <c r="A658" s="42" t="s">
        <v>7202</v>
      </c>
      <c r="B658" s="43">
        <f t="shared" si="22"/>
        <v>53</v>
      </c>
      <c r="C658" s="43" t="str">
        <f t="shared" si="21"/>
        <v>45.553</v>
      </c>
      <c r="D658" s="44">
        <v>4</v>
      </c>
      <c r="E658" s="45" t="s">
        <v>9336</v>
      </c>
      <c r="F658" s="45" t="s">
        <v>9337</v>
      </c>
      <c r="G658" s="45" t="s">
        <v>1367</v>
      </c>
      <c r="H658" s="46" t="s">
        <v>9338</v>
      </c>
      <c r="I658" s="45" t="s">
        <v>9141</v>
      </c>
      <c r="J658" s="46" t="s">
        <v>9142</v>
      </c>
      <c r="K658" s="46" t="s">
        <v>9143</v>
      </c>
      <c r="L658" s="45" t="s">
        <v>7306</v>
      </c>
      <c r="M658" s="45" t="s">
        <v>7307</v>
      </c>
    </row>
    <row r="659" spans="1:13" ht="43.2">
      <c r="A659" s="42" t="s">
        <v>7202</v>
      </c>
      <c r="B659" s="43">
        <f t="shared" si="22"/>
        <v>54</v>
      </c>
      <c r="C659" s="43" t="str">
        <f t="shared" si="21"/>
        <v>45.554</v>
      </c>
      <c r="D659" s="44">
        <v>4</v>
      </c>
      <c r="E659" s="45" t="s">
        <v>9339</v>
      </c>
      <c r="F659" s="45" t="s">
        <v>9340</v>
      </c>
      <c r="G659" s="45" t="s">
        <v>1367</v>
      </c>
      <c r="H659" s="45" t="s">
        <v>9341</v>
      </c>
      <c r="I659" s="45" t="s">
        <v>9141</v>
      </c>
      <c r="J659" s="46" t="s">
        <v>9142</v>
      </c>
      <c r="K659" s="46" t="s">
        <v>9143</v>
      </c>
      <c r="L659" s="45" t="s">
        <v>7306</v>
      </c>
      <c r="M659" s="45" t="s">
        <v>7307</v>
      </c>
    </row>
    <row r="660" spans="1:13" ht="43.2">
      <c r="A660" s="42" t="s">
        <v>7202</v>
      </c>
      <c r="B660" s="43">
        <f t="shared" si="22"/>
        <v>55</v>
      </c>
      <c r="C660" s="43" t="str">
        <f t="shared" si="21"/>
        <v>45.555</v>
      </c>
      <c r="D660" s="44">
        <v>3</v>
      </c>
      <c r="E660" s="45" t="s">
        <v>9342</v>
      </c>
      <c r="F660" s="45" t="s">
        <v>9343</v>
      </c>
      <c r="G660" s="45" t="s">
        <v>1367</v>
      </c>
      <c r="H660" s="45" t="s">
        <v>9344</v>
      </c>
      <c r="I660" s="45" t="s">
        <v>9141</v>
      </c>
      <c r="J660" s="46" t="s">
        <v>9142</v>
      </c>
      <c r="K660" s="46" t="s">
        <v>9143</v>
      </c>
      <c r="L660" s="45" t="s">
        <v>7306</v>
      </c>
      <c r="M660" s="45" t="s">
        <v>7307</v>
      </c>
    </row>
    <row r="661" spans="1:13" ht="43.2">
      <c r="A661" s="42" t="s">
        <v>7202</v>
      </c>
      <c r="B661" s="43">
        <f t="shared" si="22"/>
        <v>56</v>
      </c>
      <c r="C661" s="43" t="str">
        <f t="shared" si="21"/>
        <v>45.556</v>
      </c>
      <c r="D661" s="44">
        <v>3</v>
      </c>
      <c r="E661" s="45" t="s">
        <v>9345</v>
      </c>
      <c r="F661" s="45" t="s">
        <v>9346</v>
      </c>
      <c r="G661" s="45" t="s">
        <v>1367</v>
      </c>
      <c r="H661" s="45" t="s">
        <v>9347</v>
      </c>
      <c r="I661" s="45" t="s">
        <v>9141</v>
      </c>
      <c r="J661" s="46" t="s">
        <v>9142</v>
      </c>
      <c r="K661" s="46" t="s">
        <v>9143</v>
      </c>
      <c r="L661" s="45" t="s">
        <v>7306</v>
      </c>
      <c r="M661" s="45" t="s">
        <v>7307</v>
      </c>
    </row>
    <row r="662" spans="1:13" ht="43.2">
      <c r="A662" s="42" t="s">
        <v>7202</v>
      </c>
      <c r="B662" s="43">
        <f t="shared" si="22"/>
        <v>57</v>
      </c>
      <c r="C662" s="43" t="str">
        <f t="shared" si="21"/>
        <v>45.557</v>
      </c>
      <c r="D662" s="44">
        <v>3</v>
      </c>
      <c r="E662" s="45" t="s">
        <v>9348</v>
      </c>
      <c r="F662" s="45" t="s">
        <v>9349</v>
      </c>
      <c r="G662" s="45" t="s">
        <v>9350</v>
      </c>
      <c r="H662" s="45" t="s">
        <v>9351</v>
      </c>
      <c r="I662" s="45" t="s">
        <v>9141</v>
      </c>
      <c r="J662" s="46" t="s">
        <v>9142</v>
      </c>
      <c r="K662" s="46" t="s">
        <v>9143</v>
      </c>
      <c r="L662" s="45" t="s">
        <v>7306</v>
      </c>
      <c r="M662" s="45" t="s">
        <v>7307</v>
      </c>
    </row>
    <row r="663" spans="1:13" ht="43.2">
      <c r="A663" s="42" t="s">
        <v>7202</v>
      </c>
      <c r="B663" s="43">
        <f t="shared" si="22"/>
        <v>58</v>
      </c>
      <c r="C663" s="43" t="str">
        <f t="shared" si="21"/>
        <v>45.558</v>
      </c>
      <c r="D663" s="44">
        <v>3</v>
      </c>
      <c r="E663" s="45" t="s">
        <v>9352</v>
      </c>
      <c r="F663" s="45" t="s">
        <v>9353</v>
      </c>
      <c r="G663" s="45" t="s">
        <v>9354</v>
      </c>
      <c r="H663" s="46" t="s">
        <v>9355</v>
      </c>
      <c r="I663" s="45" t="s">
        <v>9141</v>
      </c>
      <c r="J663" s="46" t="s">
        <v>9142</v>
      </c>
      <c r="K663" s="46" t="s">
        <v>9143</v>
      </c>
      <c r="L663" s="45" t="s">
        <v>7306</v>
      </c>
      <c r="M663" s="45" t="s">
        <v>7307</v>
      </c>
    </row>
    <row r="664" spans="1:13" ht="43.2">
      <c r="A664" s="42" t="s">
        <v>7202</v>
      </c>
      <c r="B664" s="43">
        <f t="shared" si="22"/>
        <v>59</v>
      </c>
      <c r="C664" s="43" t="str">
        <f t="shared" si="21"/>
        <v>45.559</v>
      </c>
      <c r="D664" s="44">
        <v>3</v>
      </c>
      <c r="E664" s="45" t="s">
        <v>9356</v>
      </c>
      <c r="F664" s="45" t="s">
        <v>9357</v>
      </c>
      <c r="G664" s="45" t="s">
        <v>1367</v>
      </c>
      <c r="H664" s="45" t="s">
        <v>9358</v>
      </c>
      <c r="I664" s="45" t="s">
        <v>9141</v>
      </c>
      <c r="J664" s="46" t="s">
        <v>9142</v>
      </c>
      <c r="K664" s="46" t="s">
        <v>9143</v>
      </c>
      <c r="L664" s="45" t="s">
        <v>7306</v>
      </c>
      <c r="M664" s="45" t="s">
        <v>7307</v>
      </c>
    </row>
    <row r="665" spans="1:13" ht="43.2">
      <c r="A665" s="42" t="s">
        <v>7202</v>
      </c>
      <c r="B665" s="43">
        <f t="shared" si="22"/>
        <v>60</v>
      </c>
      <c r="C665" s="43" t="str">
        <f t="shared" si="21"/>
        <v>45.560</v>
      </c>
      <c r="D665" s="44">
        <v>3</v>
      </c>
      <c r="E665" s="45" t="s">
        <v>9359</v>
      </c>
      <c r="F665" s="45" t="s">
        <v>9360</v>
      </c>
      <c r="G665" s="45" t="s">
        <v>9361</v>
      </c>
      <c r="H665" s="45" t="s">
        <v>9362</v>
      </c>
      <c r="I665" s="45" t="s">
        <v>9141</v>
      </c>
      <c r="J665" s="46" t="s">
        <v>9142</v>
      </c>
      <c r="K665" s="46" t="s">
        <v>9143</v>
      </c>
      <c r="L665" s="45" t="s">
        <v>7306</v>
      </c>
      <c r="M665" s="45" t="s">
        <v>7307</v>
      </c>
    </row>
    <row r="666" spans="1:13" ht="43.2">
      <c r="A666" s="42" t="s">
        <v>7202</v>
      </c>
      <c r="B666" s="43">
        <f t="shared" si="22"/>
        <v>61</v>
      </c>
      <c r="C666" s="43" t="str">
        <f t="shared" si="21"/>
        <v>45.561</v>
      </c>
      <c r="D666" s="44">
        <v>3</v>
      </c>
      <c r="E666" s="45" t="s">
        <v>9363</v>
      </c>
      <c r="F666" s="45" t="s">
        <v>9364</v>
      </c>
      <c r="G666" s="45" t="s">
        <v>9365</v>
      </c>
      <c r="H666" s="46" t="s">
        <v>9366</v>
      </c>
      <c r="I666" s="45" t="s">
        <v>9141</v>
      </c>
      <c r="J666" s="46" t="s">
        <v>9142</v>
      </c>
      <c r="K666" s="46" t="s">
        <v>9143</v>
      </c>
      <c r="L666" s="45" t="s">
        <v>7306</v>
      </c>
      <c r="M666" s="45" t="s">
        <v>7307</v>
      </c>
    </row>
    <row r="667" spans="1:13" ht="43.2">
      <c r="A667" s="42" t="s">
        <v>7202</v>
      </c>
      <c r="B667" s="43">
        <f t="shared" si="22"/>
        <v>62</v>
      </c>
      <c r="C667" s="43" t="str">
        <f t="shared" si="21"/>
        <v>45.562</v>
      </c>
      <c r="D667" s="44">
        <v>3</v>
      </c>
      <c r="E667" s="45" t="s">
        <v>9367</v>
      </c>
      <c r="F667" s="45" t="s">
        <v>9368</v>
      </c>
      <c r="G667" s="45" t="s">
        <v>9369</v>
      </c>
      <c r="H667" s="46" t="s">
        <v>9370</v>
      </c>
      <c r="I667" s="45" t="s">
        <v>9141</v>
      </c>
      <c r="J667" s="46" t="s">
        <v>9142</v>
      </c>
      <c r="K667" s="46" t="s">
        <v>9143</v>
      </c>
      <c r="L667" s="45" t="s">
        <v>7306</v>
      </c>
      <c r="M667" s="45" t="s">
        <v>7307</v>
      </c>
    </row>
    <row r="668" spans="1:13" ht="43.2">
      <c r="A668" s="42" t="s">
        <v>7202</v>
      </c>
      <c r="B668" s="43">
        <f t="shared" si="22"/>
        <v>63</v>
      </c>
      <c r="C668" s="43" t="str">
        <f t="shared" si="21"/>
        <v>45.563</v>
      </c>
      <c r="D668" s="44">
        <v>3</v>
      </c>
      <c r="E668" s="45" t="s">
        <v>9371</v>
      </c>
      <c r="F668" s="45" t="s">
        <v>9372</v>
      </c>
      <c r="G668" s="45" t="s">
        <v>1367</v>
      </c>
      <c r="H668" s="45" t="s">
        <v>9373</v>
      </c>
      <c r="I668" s="45" t="s">
        <v>9141</v>
      </c>
      <c r="J668" s="46" t="s">
        <v>9142</v>
      </c>
      <c r="K668" s="46" t="s">
        <v>9143</v>
      </c>
      <c r="L668" s="45" t="s">
        <v>7306</v>
      </c>
      <c r="M668" s="45" t="s">
        <v>7307</v>
      </c>
    </row>
    <row r="669" spans="1:13" ht="43.2">
      <c r="A669" s="42" t="s">
        <v>7202</v>
      </c>
      <c r="B669" s="43">
        <f t="shared" si="22"/>
        <v>64</v>
      </c>
      <c r="C669" s="43" t="str">
        <f t="shared" si="21"/>
        <v>45.564</v>
      </c>
      <c r="D669" s="44">
        <v>3</v>
      </c>
      <c r="E669" s="45" t="s">
        <v>9374</v>
      </c>
      <c r="F669" s="45" t="s">
        <v>9375</v>
      </c>
      <c r="G669" s="45" t="s">
        <v>9376</v>
      </c>
      <c r="H669" s="46" t="s">
        <v>9377</v>
      </c>
      <c r="I669" s="45" t="s">
        <v>9141</v>
      </c>
      <c r="J669" s="46" t="s">
        <v>9142</v>
      </c>
      <c r="K669" s="46" t="s">
        <v>9143</v>
      </c>
      <c r="L669" s="45" t="s">
        <v>7306</v>
      </c>
      <c r="M669" s="45" t="s">
        <v>7307</v>
      </c>
    </row>
    <row r="670" spans="1:13" ht="43.2">
      <c r="A670" s="42" t="s">
        <v>7202</v>
      </c>
      <c r="B670" s="43">
        <f t="shared" si="22"/>
        <v>65</v>
      </c>
      <c r="C670" s="43" t="str">
        <f t="shared" si="21"/>
        <v>45.565</v>
      </c>
      <c r="D670" s="44">
        <v>4</v>
      </c>
      <c r="E670" s="45" t="s">
        <v>9378</v>
      </c>
      <c r="F670" s="45" t="s">
        <v>9379</v>
      </c>
      <c r="G670" s="45" t="s">
        <v>9380</v>
      </c>
      <c r="H670" s="46" t="s">
        <v>9381</v>
      </c>
      <c r="I670" s="45" t="s">
        <v>9141</v>
      </c>
      <c r="J670" s="46" t="s">
        <v>9142</v>
      </c>
      <c r="K670" s="46" t="s">
        <v>9143</v>
      </c>
      <c r="L670" s="45" t="s">
        <v>7306</v>
      </c>
      <c r="M670" s="45" t="s">
        <v>7307</v>
      </c>
    </row>
    <row r="671" spans="1:13" ht="43.2">
      <c r="A671" s="42" t="s">
        <v>7202</v>
      </c>
      <c r="B671" s="43">
        <f t="shared" si="22"/>
        <v>66</v>
      </c>
      <c r="C671" s="43" t="str">
        <f t="shared" si="21"/>
        <v>45.566</v>
      </c>
      <c r="D671" s="44">
        <v>4</v>
      </c>
      <c r="E671" s="45" t="s">
        <v>9382</v>
      </c>
      <c r="F671" s="45" t="s">
        <v>9383</v>
      </c>
      <c r="G671" s="45" t="s">
        <v>9384</v>
      </c>
      <c r="H671" s="46" t="s">
        <v>9385</v>
      </c>
      <c r="I671" s="45" t="s">
        <v>9141</v>
      </c>
      <c r="J671" s="46" t="s">
        <v>9142</v>
      </c>
      <c r="K671" s="46" t="s">
        <v>9143</v>
      </c>
      <c r="L671" s="45" t="s">
        <v>7306</v>
      </c>
      <c r="M671" s="45" t="s">
        <v>7307</v>
      </c>
    </row>
    <row r="672" spans="1:13" ht="43.2">
      <c r="A672" s="42" t="s">
        <v>7202</v>
      </c>
      <c r="B672" s="43">
        <f t="shared" si="22"/>
        <v>67</v>
      </c>
      <c r="C672" s="43" t="str">
        <f t="shared" si="21"/>
        <v>45.567</v>
      </c>
      <c r="D672" s="44">
        <v>4</v>
      </c>
      <c r="E672" s="45" t="s">
        <v>9386</v>
      </c>
      <c r="F672" s="45" t="s">
        <v>9387</v>
      </c>
      <c r="G672" s="45" t="s">
        <v>9388</v>
      </c>
      <c r="H672" s="46" t="s">
        <v>9389</v>
      </c>
      <c r="I672" s="45" t="s">
        <v>9141</v>
      </c>
      <c r="J672" s="46" t="s">
        <v>9142</v>
      </c>
      <c r="K672" s="46" t="s">
        <v>9143</v>
      </c>
      <c r="L672" s="45" t="s">
        <v>7306</v>
      </c>
      <c r="M672" s="45" t="s">
        <v>7307</v>
      </c>
    </row>
    <row r="673" spans="1:13" ht="43.2">
      <c r="A673" s="42" t="s">
        <v>7202</v>
      </c>
      <c r="B673" s="43">
        <f t="shared" si="22"/>
        <v>68</v>
      </c>
      <c r="C673" s="43" t="str">
        <f t="shared" si="21"/>
        <v>45.568</v>
      </c>
      <c r="D673" s="44">
        <v>4</v>
      </c>
      <c r="E673" s="45" t="s">
        <v>9390</v>
      </c>
      <c r="F673" s="45" t="s">
        <v>9391</v>
      </c>
      <c r="G673" s="45" t="s">
        <v>9392</v>
      </c>
      <c r="H673" s="46" t="s">
        <v>9393</v>
      </c>
      <c r="I673" s="45" t="s">
        <v>9141</v>
      </c>
      <c r="J673" s="46" t="s">
        <v>9142</v>
      </c>
      <c r="K673" s="46" t="s">
        <v>9143</v>
      </c>
      <c r="L673" s="45" t="s">
        <v>7306</v>
      </c>
      <c r="M673" s="45" t="s">
        <v>7307</v>
      </c>
    </row>
    <row r="674" spans="1:13" ht="43.2">
      <c r="A674" s="42" t="s">
        <v>7202</v>
      </c>
      <c r="B674" s="43">
        <f t="shared" si="22"/>
        <v>69</v>
      </c>
      <c r="C674" s="43" t="str">
        <f t="shared" si="21"/>
        <v>45.569</v>
      </c>
      <c r="D674" s="44">
        <v>4</v>
      </c>
      <c r="E674" s="45" t="s">
        <v>9394</v>
      </c>
      <c r="F674" s="45" t="s">
        <v>9395</v>
      </c>
      <c r="G674" s="45" t="s">
        <v>9396</v>
      </c>
      <c r="H674" s="46" t="s">
        <v>9397</v>
      </c>
      <c r="I674" s="45" t="s">
        <v>9141</v>
      </c>
      <c r="J674" s="46" t="s">
        <v>9142</v>
      </c>
      <c r="K674" s="46" t="s">
        <v>9143</v>
      </c>
      <c r="L674" s="45" t="s">
        <v>7306</v>
      </c>
      <c r="M674" s="45" t="s">
        <v>7307</v>
      </c>
    </row>
    <row r="675" spans="1:13" ht="43.2">
      <c r="A675" s="42" t="s">
        <v>7202</v>
      </c>
      <c r="B675" s="43">
        <f t="shared" si="22"/>
        <v>70</v>
      </c>
      <c r="C675" s="43" t="str">
        <f t="shared" si="21"/>
        <v>45.570</v>
      </c>
      <c r="D675" s="44">
        <v>4</v>
      </c>
      <c r="E675" s="45" t="s">
        <v>9398</v>
      </c>
      <c r="F675" s="45" t="s">
        <v>9399</v>
      </c>
      <c r="G675" s="45" t="s">
        <v>9400</v>
      </c>
      <c r="H675" s="46" t="s">
        <v>9401</v>
      </c>
      <c r="I675" s="45" t="s">
        <v>9141</v>
      </c>
      <c r="J675" s="46" t="s">
        <v>9142</v>
      </c>
      <c r="K675" s="46" t="s">
        <v>9143</v>
      </c>
      <c r="L675" s="45" t="s">
        <v>7306</v>
      </c>
      <c r="M675" s="45" t="s">
        <v>7307</v>
      </c>
    </row>
    <row r="676" spans="1:13" ht="43.2">
      <c r="A676" s="42" t="s">
        <v>7202</v>
      </c>
      <c r="B676" s="43">
        <f t="shared" si="22"/>
        <v>71</v>
      </c>
      <c r="C676" s="43" t="str">
        <f t="shared" si="21"/>
        <v>45.571</v>
      </c>
      <c r="D676" s="44">
        <v>3</v>
      </c>
      <c r="E676" s="45" t="s">
        <v>9402</v>
      </c>
      <c r="F676" s="45" t="s">
        <v>9403</v>
      </c>
      <c r="G676" s="45" t="s">
        <v>1367</v>
      </c>
      <c r="H676" s="45" t="s">
        <v>9404</v>
      </c>
      <c r="I676" s="45" t="s">
        <v>9141</v>
      </c>
      <c r="J676" s="46" t="s">
        <v>9142</v>
      </c>
      <c r="K676" s="46" t="s">
        <v>9143</v>
      </c>
      <c r="L676" s="45" t="s">
        <v>7306</v>
      </c>
      <c r="M676" s="45" t="s">
        <v>7307</v>
      </c>
    </row>
    <row r="677" spans="1:13" ht="43.2">
      <c r="A677" s="42" t="s">
        <v>7202</v>
      </c>
      <c r="B677" s="43">
        <f t="shared" si="22"/>
        <v>72</v>
      </c>
      <c r="C677" s="43" t="str">
        <f t="shared" si="21"/>
        <v>45.572</v>
      </c>
      <c r="D677" s="44">
        <v>3</v>
      </c>
      <c r="E677" s="45" t="s">
        <v>9405</v>
      </c>
      <c r="F677" s="45" t="s">
        <v>9406</v>
      </c>
      <c r="G677" s="45" t="s">
        <v>1367</v>
      </c>
      <c r="H677" s="46" t="s">
        <v>9407</v>
      </c>
      <c r="I677" s="45" t="s">
        <v>9141</v>
      </c>
      <c r="J677" s="46" t="s">
        <v>9142</v>
      </c>
      <c r="K677" s="46" t="s">
        <v>9143</v>
      </c>
      <c r="L677" s="45" t="s">
        <v>7306</v>
      </c>
      <c r="M677" s="45" t="s">
        <v>7307</v>
      </c>
    </row>
    <row r="678" spans="1:13" ht="43.2">
      <c r="A678" s="42" t="s">
        <v>7202</v>
      </c>
      <c r="B678" s="43">
        <f t="shared" si="22"/>
        <v>73</v>
      </c>
      <c r="C678" s="43" t="str">
        <f t="shared" si="21"/>
        <v>45.573</v>
      </c>
      <c r="D678" s="44">
        <v>3</v>
      </c>
      <c r="E678" s="45" t="s">
        <v>9408</v>
      </c>
      <c r="F678" s="45" t="s">
        <v>9409</v>
      </c>
      <c r="G678" s="45" t="s">
        <v>9410</v>
      </c>
      <c r="H678" s="46" t="s">
        <v>9411</v>
      </c>
      <c r="I678" s="45" t="s">
        <v>9141</v>
      </c>
      <c r="J678" s="46" t="s">
        <v>9142</v>
      </c>
      <c r="K678" s="46" t="s">
        <v>9143</v>
      </c>
      <c r="L678" s="45" t="s">
        <v>7306</v>
      </c>
      <c r="M678" s="45" t="s">
        <v>7307</v>
      </c>
    </row>
    <row r="679" spans="1:13" ht="43.2">
      <c r="A679" s="42" t="s">
        <v>7202</v>
      </c>
      <c r="B679" s="43">
        <f t="shared" si="22"/>
        <v>74</v>
      </c>
      <c r="C679" s="43" t="str">
        <f t="shared" si="21"/>
        <v>45.574</v>
      </c>
      <c r="D679" s="44">
        <v>4</v>
      </c>
      <c r="E679" s="45" t="s">
        <v>9412</v>
      </c>
      <c r="F679" s="45" t="s">
        <v>9413</v>
      </c>
      <c r="G679" s="45" t="s">
        <v>9414</v>
      </c>
      <c r="H679" s="46" t="s">
        <v>9415</v>
      </c>
      <c r="I679" s="45" t="s">
        <v>9141</v>
      </c>
      <c r="J679" s="46" t="s">
        <v>9142</v>
      </c>
      <c r="K679" s="46" t="s">
        <v>9143</v>
      </c>
      <c r="L679" s="45" t="s">
        <v>7306</v>
      </c>
      <c r="M679" s="45" t="s">
        <v>7307</v>
      </c>
    </row>
    <row r="680" spans="1:13" ht="43.2">
      <c r="A680" s="42" t="s">
        <v>7202</v>
      </c>
      <c r="B680" s="43">
        <f t="shared" si="22"/>
        <v>75</v>
      </c>
      <c r="C680" s="43" t="str">
        <f t="shared" si="21"/>
        <v>45.575</v>
      </c>
      <c r="D680" s="44">
        <v>3</v>
      </c>
      <c r="E680" s="45" t="s">
        <v>9416</v>
      </c>
      <c r="F680" s="45" t="s">
        <v>9417</v>
      </c>
      <c r="G680" s="45" t="s">
        <v>1367</v>
      </c>
      <c r="H680" s="46" t="s">
        <v>9418</v>
      </c>
      <c r="I680" s="45" t="s">
        <v>9141</v>
      </c>
      <c r="J680" s="46" t="s">
        <v>9142</v>
      </c>
      <c r="K680" s="46" t="s">
        <v>9143</v>
      </c>
      <c r="L680" s="45" t="s">
        <v>7306</v>
      </c>
      <c r="M680" s="45" t="s">
        <v>7307</v>
      </c>
    </row>
    <row r="681" spans="1:13" ht="43.2">
      <c r="A681" s="42" t="s">
        <v>7202</v>
      </c>
      <c r="B681" s="43">
        <f t="shared" si="22"/>
        <v>76</v>
      </c>
      <c r="C681" s="43" t="str">
        <f t="shared" si="21"/>
        <v>45.576</v>
      </c>
      <c r="D681" s="44">
        <v>3</v>
      </c>
      <c r="E681" s="45" t="s">
        <v>9419</v>
      </c>
      <c r="F681" s="45" t="s">
        <v>9420</v>
      </c>
      <c r="G681" s="45" t="s">
        <v>1367</v>
      </c>
      <c r="H681" s="46" t="s">
        <v>9421</v>
      </c>
      <c r="I681" s="45" t="s">
        <v>9141</v>
      </c>
      <c r="J681" s="46" t="s">
        <v>9142</v>
      </c>
      <c r="K681" s="46" t="s">
        <v>9143</v>
      </c>
      <c r="L681" s="45" t="s">
        <v>7306</v>
      </c>
      <c r="M681" s="45" t="s">
        <v>7307</v>
      </c>
    </row>
    <row r="682" spans="1:13" ht="43.2">
      <c r="A682" s="42" t="s">
        <v>7202</v>
      </c>
      <c r="B682" s="43">
        <f t="shared" si="22"/>
        <v>77</v>
      </c>
      <c r="C682" s="43" t="str">
        <f t="shared" si="21"/>
        <v>45.577</v>
      </c>
      <c r="D682" s="44">
        <v>3</v>
      </c>
      <c r="E682" s="45" t="s">
        <v>9422</v>
      </c>
      <c r="F682" s="45" t="s">
        <v>9423</v>
      </c>
      <c r="G682" s="45" t="s">
        <v>9424</v>
      </c>
      <c r="H682" s="46" t="s">
        <v>9425</v>
      </c>
      <c r="I682" s="45" t="s">
        <v>9141</v>
      </c>
      <c r="J682" s="46" t="s">
        <v>9142</v>
      </c>
      <c r="K682" s="46" t="s">
        <v>9143</v>
      </c>
      <c r="L682" s="45" t="s">
        <v>7306</v>
      </c>
      <c r="M682" s="45" t="s">
        <v>7307</v>
      </c>
    </row>
    <row r="683" spans="1:13" ht="43.2">
      <c r="A683" s="42" t="s">
        <v>7202</v>
      </c>
      <c r="B683" s="43">
        <f t="shared" si="22"/>
        <v>78</v>
      </c>
      <c r="C683" s="43" t="str">
        <f t="shared" si="21"/>
        <v>45.578</v>
      </c>
      <c r="D683" s="44">
        <v>4</v>
      </c>
      <c r="E683" s="45" t="s">
        <v>9426</v>
      </c>
      <c r="F683" s="45" t="s">
        <v>9427</v>
      </c>
      <c r="G683" s="45" t="s">
        <v>9428</v>
      </c>
      <c r="H683" s="45" t="s">
        <v>9429</v>
      </c>
      <c r="I683" s="45" t="s">
        <v>9141</v>
      </c>
      <c r="J683" s="46" t="s">
        <v>9142</v>
      </c>
      <c r="K683" s="46" t="s">
        <v>9143</v>
      </c>
      <c r="L683" s="45" t="s">
        <v>7306</v>
      </c>
      <c r="M683" s="45" t="s">
        <v>7307</v>
      </c>
    </row>
    <row r="684" spans="1:13" ht="43.2">
      <c r="A684" s="42" t="s">
        <v>7202</v>
      </c>
      <c r="B684" s="43">
        <f t="shared" si="22"/>
        <v>79</v>
      </c>
      <c r="C684" s="43" t="str">
        <f t="shared" si="21"/>
        <v>45.579</v>
      </c>
      <c r="D684" s="44">
        <v>4</v>
      </c>
      <c r="E684" s="45" t="s">
        <v>9430</v>
      </c>
      <c r="F684" s="45" t="s">
        <v>9431</v>
      </c>
      <c r="G684" s="45" t="s">
        <v>9432</v>
      </c>
      <c r="H684" s="45" t="s">
        <v>9433</v>
      </c>
      <c r="I684" s="45" t="s">
        <v>9141</v>
      </c>
      <c r="J684" s="46" t="s">
        <v>9142</v>
      </c>
      <c r="K684" s="46" t="s">
        <v>9143</v>
      </c>
      <c r="L684" s="45" t="s">
        <v>7306</v>
      </c>
      <c r="M684" s="45" t="s">
        <v>7307</v>
      </c>
    </row>
    <row r="685" spans="1:13" ht="43.2">
      <c r="A685" s="42" t="s">
        <v>7202</v>
      </c>
      <c r="B685" s="43">
        <f t="shared" si="22"/>
        <v>80</v>
      </c>
      <c r="C685" s="43" t="str">
        <f t="shared" si="21"/>
        <v>45.580</v>
      </c>
      <c r="D685" s="44">
        <v>3</v>
      </c>
      <c r="E685" s="45" t="s">
        <v>9434</v>
      </c>
      <c r="F685" s="45" t="s">
        <v>9435</v>
      </c>
      <c r="G685" s="45" t="s">
        <v>1367</v>
      </c>
      <c r="H685" s="45" t="s">
        <v>9436</v>
      </c>
      <c r="I685" s="45" t="s">
        <v>9141</v>
      </c>
      <c r="J685" s="46" t="s">
        <v>9142</v>
      </c>
      <c r="K685" s="46" t="s">
        <v>9143</v>
      </c>
      <c r="L685" s="45" t="s">
        <v>7306</v>
      </c>
      <c r="M685" s="45" t="s">
        <v>7307</v>
      </c>
    </row>
    <row r="686" spans="1:13" ht="43.2">
      <c r="A686" s="42" t="s">
        <v>7202</v>
      </c>
      <c r="B686" s="43">
        <f t="shared" si="22"/>
        <v>81</v>
      </c>
      <c r="C686" s="43" t="str">
        <f t="shared" si="21"/>
        <v>45.581</v>
      </c>
      <c r="D686" s="44">
        <v>3</v>
      </c>
      <c r="E686" s="45" t="s">
        <v>9437</v>
      </c>
      <c r="F686" s="45" t="s">
        <v>9438</v>
      </c>
      <c r="G686" s="45" t="s">
        <v>9439</v>
      </c>
      <c r="H686" s="46" t="s">
        <v>9440</v>
      </c>
      <c r="I686" s="45" t="s">
        <v>9141</v>
      </c>
      <c r="J686" s="46" t="s">
        <v>9142</v>
      </c>
      <c r="K686" s="46" t="s">
        <v>9143</v>
      </c>
      <c r="L686" s="45" t="s">
        <v>7306</v>
      </c>
      <c r="M686" s="45" t="s">
        <v>7307</v>
      </c>
    </row>
    <row r="687" spans="1:13" ht="43.2">
      <c r="A687" s="42" t="s">
        <v>7202</v>
      </c>
      <c r="B687" s="43">
        <f t="shared" si="22"/>
        <v>82</v>
      </c>
      <c r="C687" s="43" t="str">
        <f t="shared" si="21"/>
        <v>45.582</v>
      </c>
      <c r="D687" s="44">
        <v>4</v>
      </c>
      <c r="E687" s="45" t="s">
        <v>9441</v>
      </c>
      <c r="F687" s="45" t="s">
        <v>9442</v>
      </c>
      <c r="G687" s="45" t="s">
        <v>9443</v>
      </c>
      <c r="H687" s="45" t="s">
        <v>9444</v>
      </c>
      <c r="I687" s="45" t="s">
        <v>9141</v>
      </c>
      <c r="J687" s="46" t="s">
        <v>9142</v>
      </c>
      <c r="K687" s="46" t="s">
        <v>9143</v>
      </c>
      <c r="L687" s="45" t="s">
        <v>7306</v>
      </c>
      <c r="M687" s="45" t="s">
        <v>7307</v>
      </c>
    </row>
    <row r="688" spans="1:13" ht="43.2">
      <c r="A688" s="42" t="s">
        <v>7202</v>
      </c>
      <c r="B688" s="43">
        <f t="shared" si="22"/>
        <v>83</v>
      </c>
      <c r="C688" s="43" t="str">
        <f t="shared" si="21"/>
        <v>45.583</v>
      </c>
      <c r="D688" s="44">
        <v>4</v>
      </c>
      <c r="E688" s="45" t="s">
        <v>9445</v>
      </c>
      <c r="F688" s="45" t="s">
        <v>9446</v>
      </c>
      <c r="G688" s="45" t="s">
        <v>9447</v>
      </c>
      <c r="H688" s="46" t="s">
        <v>9448</v>
      </c>
      <c r="I688" s="45" t="s">
        <v>9141</v>
      </c>
      <c r="J688" s="46" t="s">
        <v>9142</v>
      </c>
      <c r="K688" s="46" t="s">
        <v>9143</v>
      </c>
      <c r="L688" s="45" t="s">
        <v>7306</v>
      </c>
      <c r="M688" s="45" t="s">
        <v>7307</v>
      </c>
    </row>
    <row r="689" spans="1:13" ht="43.2">
      <c r="A689" s="42" t="s">
        <v>7202</v>
      </c>
      <c r="B689" s="43">
        <f t="shared" si="22"/>
        <v>84</v>
      </c>
      <c r="C689" s="43" t="str">
        <f t="shared" si="21"/>
        <v>45.584</v>
      </c>
      <c r="D689" s="44">
        <v>5</v>
      </c>
      <c r="E689" s="45" t="s">
        <v>9449</v>
      </c>
      <c r="F689" s="45" t="s">
        <v>9450</v>
      </c>
      <c r="G689" s="45" t="s">
        <v>9451</v>
      </c>
      <c r="H689" s="46" t="s">
        <v>9452</v>
      </c>
      <c r="I689" s="45" t="s">
        <v>9141</v>
      </c>
      <c r="J689" s="46" t="s">
        <v>9142</v>
      </c>
      <c r="K689" s="46" t="s">
        <v>9143</v>
      </c>
      <c r="L689" s="45" t="s">
        <v>7306</v>
      </c>
      <c r="M689" s="45" t="s">
        <v>7307</v>
      </c>
    </row>
    <row r="690" spans="1:13" ht="43.2">
      <c r="A690" s="42" t="s">
        <v>7202</v>
      </c>
      <c r="B690" s="43">
        <f t="shared" si="22"/>
        <v>85</v>
      </c>
      <c r="C690" s="43" t="str">
        <f t="shared" si="21"/>
        <v>45.585</v>
      </c>
      <c r="D690" s="44">
        <v>5</v>
      </c>
      <c r="E690" s="45" t="s">
        <v>9453</v>
      </c>
      <c r="F690" s="45" t="s">
        <v>9454</v>
      </c>
      <c r="G690" s="45" t="s">
        <v>9455</v>
      </c>
      <c r="H690" s="46" t="s">
        <v>9456</v>
      </c>
      <c r="I690" s="45" t="s">
        <v>9141</v>
      </c>
      <c r="J690" s="46" t="s">
        <v>9142</v>
      </c>
      <c r="K690" s="46" t="s">
        <v>9143</v>
      </c>
      <c r="L690" s="45" t="s">
        <v>7306</v>
      </c>
      <c r="M690" s="45" t="s">
        <v>7307</v>
      </c>
    </row>
    <row r="691" spans="1:13" ht="43.2">
      <c r="A691" s="42" t="s">
        <v>7202</v>
      </c>
      <c r="B691" s="43">
        <f t="shared" si="22"/>
        <v>86</v>
      </c>
      <c r="C691" s="43" t="str">
        <f t="shared" si="21"/>
        <v>45.586</v>
      </c>
      <c r="D691" s="44">
        <v>3</v>
      </c>
      <c r="E691" s="45" t="s">
        <v>9457</v>
      </c>
      <c r="F691" s="45" t="s">
        <v>9458</v>
      </c>
      <c r="G691" s="45" t="s">
        <v>1367</v>
      </c>
      <c r="H691" s="45" t="s">
        <v>9459</v>
      </c>
      <c r="I691" s="45" t="s">
        <v>9141</v>
      </c>
      <c r="J691" s="46" t="s">
        <v>9142</v>
      </c>
      <c r="K691" s="46" t="s">
        <v>9143</v>
      </c>
      <c r="L691" s="45" t="s">
        <v>7306</v>
      </c>
      <c r="M691" s="45" t="s">
        <v>7307</v>
      </c>
    </row>
    <row r="692" spans="1:13" ht="43.2">
      <c r="A692" s="42" t="s">
        <v>7202</v>
      </c>
      <c r="B692" s="43">
        <f t="shared" si="22"/>
        <v>87</v>
      </c>
      <c r="C692" s="43" t="str">
        <f t="shared" si="21"/>
        <v>45.587</v>
      </c>
      <c r="D692" s="44">
        <v>3</v>
      </c>
      <c r="E692" s="45" t="s">
        <v>9460</v>
      </c>
      <c r="F692" s="45" t="s">
        <v>9461</v>
      </c>
      <c r="G692" s="45" t="s">
        <v>1367</v>
      </c>
      <c r="H692" s="45" t="s">
        <v>9462</v>
      </c>
      <c r="I692" s="45" t="s">
        <v>9141</v>
      </c>
      <c r="J692" s="46" t="s">
        <v>9142</v>
      </c>
      <c r="K692" s="46" t="s">
        <v>9143</v>
      </c>
      <c r="L692" s="45" t="s">
        <v>7306</v>
      </c>
      <c r="M692" s="45" t="s">
        <v>7307</v>
      </c>
    </row>
    <row r="693" spans="1:13" ht="43.2">
      <c r="A693" s="42" t="s">
        <v>7202</v>
      </c>
      <c r="B693" s="43">
        <f t="shared" si="22"/>
        <v>88</v>
      </c>
      <c r="C693" s="43" t="str">
        <f t="shared" si="21"/>
        <v>45.588</v>
      </c>
      <c r="D693" s="44">
        <v>3</v>
      </c>
      <c r="E693" s="45" t="s">
        <v>9463</v>
      </c>
      <c r="F693" s="45" t="s">
        <v>9464</v>
      </c>
      <c r="G693" s="45" t="s">
        <v>1367</v>
      </c>
      <c r="H693" s="45" t="s">
        <v>9465</v>
      </c>
      <c r="I693" s="45" t="s">
        <v>9141</v>
      </c>
      <c r="J693" s="46" t="s">
        <v>9142</v>
      </c>
      <c r="K693" s="46" t="s">
        <v>9143</v>
      </c>
      <c r="L693" s="45" t="s">
        <v>7306</v>
      </c>
      <c r="M693" s="45" t="s">
        <v>7307</v>
      </c>
    </row>
    <row r="694" spans="1:13" ht="43.2">
      <c r="A694" s="42" t="s">
        <v>7202</v>
      </c>
      <c r="B694" s="43">
        <f t="shared" si="22"/>
        <v>89</v>
      </c>
      <c r="C694" s="43" t="str">
        <f t="shared" si="21"/>
        <v>45.589</v>
      </c>
      <c r="D694" s="44">
        <v>3</v>
      </c>
      <c r="E694" s="45" t="s">
        <v>9466</v>
      </c>
      <c r="F694" s="45" t="s">
        <v>9467</v>
      </c>
      <c r="G694" s="45" t="s">
        <v>1367</v>
      </c>
      <c r="H694" s="45" t="s">
        <v>9468</v>
      </c>
      <c r="I694" s="45" t="s">
        <v>9141</v>
      </c>
      <c r="J694" s="46" t="s">
        <v>9142</v>
      </c>
      <c r="K694" s="46" t="s">
        <v>9143</v>
      </c>
      <c r="L694" s="45" t="s">
        <v>7306</v>
      </c>
      <c r="M694" s="45" t="s">
        <v>7307</v>
      </c>
    </row>
    <row r="695" spans="1:13" ht="43.2">
      <c r="A695" s="42" t="s">
        <v>7202</v>
      </c>
      <c r="B695" s="43">
        <f t="shared" si="22"/>
        <v>90</v>
      </c>
      <c r="C695" s="43" t="str">
        <f t="shared" si="21"/>
        <v>45.590</v>
      </c>
      <c r="D695" s="44">
        <v>3</v>
      </c>
      <c r="E695" s="45" t="s">
        <v>9469</v>
      </c>
      <c r="F695" s="45" t="s">
        <v>9470</v>
      </c>
      <c r="G695" s="45" t="s">
        <v>9471</v>
      </c>
      <c r="H695" s="46" t="s">
        <v>9472</v>
      </c>
      <c r="I695" s="45" t="s">
        <v>9141</v>
      </c>
      <c r="J695" s="46" t="s">
        <v>9142</v>
      </c>
      <c r="K695" s="46" t="s">
        <v>9143</v>
      </c>
      <c r="L695" s="45" t="s">
        <v>7306</v>
      </c>
      <c r="M695" s="45" t="s">
        <v>7307</v>
      </c>
    </row>
    <row r="696" spans="1:13" ht="43.2">
      <c r="A696" s="42" t="s">
        <v>7202</v>
      </c>
      <c r="B696" s="43">
        <f t="shared" si="22"/>
        <v>91</v>
      </c>
      <c r="C696" s="43" t="str">
        <f t="shared" si="21"/>
        <v>45.591</v>
      </c>
      <c r="D696" s="44">
        <v>4</v>
      </c>
      <c r="E696" s="45" t="s">
        <v>9473</v>
      </c>
      <c r="F696" s="45" t="s">
        <v>9474</v>
      </c>
      <c r="G696" s="45" t="s">
        <v>9475</v>
      </c>
      <c r="H696" s="46" t="s">
        <v>9476</v>
      </c>
      <c r="I696" s="45" t="s">
        <v>9141</v>
      </c>
      <c r="J696" s="46" t="s">
        <v>9142</v>
      </c>
      <c r="K696" s="46" t="s">
        <v>9143</v>
      </c>
      <c r="L696" s="45" t="s">
        <v>7306</v>
      </c>
      <c r="M696" s="45" t="s">
        <v>7307</v>
      </c>
    </row>
    <row r="697" spans="1:13" ht="43.2">
      <c r="A697" s="42" t="s">
        <v>7202</v>
      </c>
      <c r="B697" s="43">
        <f t="shared" si="22"/>
        <v>92</v>
      </c>
      <c r="C697" s="43" t="str">
        <f t="shared" si="21"/>
        <v>45.592</v>
      </c>
      <c r="D697" s="44">
        <v>4</v>
      </c>
      <c r="E697" s="45" t="s">
        <v>9477</v>
      </c>
      <c r="F697" s="45" t="s">
        <v>9478</v>
      </c>
      <c r="G697" s="45" t="s">
        <v>9479</v>
      </c>
      <c r="H697" s="46" t="s">
        <v>9480</v>
      </c>
      <c r="I697" s="45" t="s">
        <v>9141</v>
      </c>
      <c r="J697" s="46" t="s">
        <v>9142</v>
      </c>
      <c r="K697" s="46" t="s">
        <v>9143</v>
      </c>
      <c r="L697" s="45" t="s">
        <v>7306</v>
      </c>
      <c r="M697" s="45" t="s">
        <v>7307</v>
      </c>
    </row>
    <row r="698" spans="1:13" ht="43.2">
      <c r="A698" s="42" t="s">
        <v>7202</v>
      </c>
      <c r="B698" s="43">
        <f t="shared" si="22"/>
        <v>93</v>
      </c>
      <c r="C698" s="43" t="str">
        <f t="shared" si="21"/>
        <v>45.593</v>
      </c>
      <c r="D698" s="44">
        <v>3</v>
      </c>
      <c r="E698" s="45" t="s">
        <v>9481</v>
      </c>
      <c r="F698" s="45" t="s">
        <v>9482</v>
      </c>
      <c r="G698" s="45" t="s">
        <v>1367</v>
      </c>
      <c r="H698" s="45" t="s">
        <v>9483</v>
      </c>
      <c r="I698" s="45" t="s">
        <v>9141</v>
      </c>
      <c r="J698" s="46" t="s">
        <v>9142</v>
      </c>
      <c r="K698" s="46" t="s">
        <v>9143</v>
      </c>
      <c r="L698" s="45" t="s">
        <v>7306</v>
      </c>
      <c r="M698" s="45" t="s">
        <v>7307</v>
      </c>
    </row>
    <row r="699" spans="1:13" ht="43.2">
      <c r="A699" s="42" t="s">
        <v>7202</v>
      </c>
      <c r="B699" s="43">
        <f t="shared" si="22"/>
        <v>94</v>
      </c>
      <c r="C699" s="43" t="str">
        <f t="shared" si="21"/>
        <v>45.594</v>
      </c>
      <c r="D699" s="44">
        <v>3</v>
      </c>
      <c r="E699" s="45" t="s">
        <v>9484</v>
      </c>
      <c r="F699" s="45" t="s">
        <v>9485</v>
      </c>
      <c r="G699" s="45" t="s">
        <v>1367</v>
      </c>
      <c r="H699" s="45" t="s">
        <v>9486</v>
      </c>
      <c r="I699" s="45" t="s">
        <v>9141</v>
      </c>
      <c r="J699" s="46" t="s">
        <v>9142</v>
      </c>
      <c r="K699" s="46" t="s">
        <v>9143</v>
      </c>
      <c r="L699" s="45" t="s">
        <v>7306</v>
      </c>
      <c r="M699" s="45" t="s">
        <v>7307</v>
      </c>
    </row>
    <row r="700" spans="1:13" ht="43.2">
      <c r="A700" s="42" t="s">
        <v>7202</v>
      </c>
      <c r="B700" s="43">
        <f t="shared" si="22"/>
        <v>95</v>
      </c>
      <c r="C700" s="43" t="str">
        <f t="shared" si="21"/>
        <v>45.595</v>
      </c>
      <c r="D700" s="44">
        <v>3</v>
      </c>
      <c r="E700" s="45" t="s">
        <v>9487</v>
      </c>
      <c r="F700" s="45" t="s">
        <v>9488</v>
      </c>
      <c r="G700" s="45" t="s">
        <v>1367</v>
      </c>
      <c r="H700" s="46" t="s">
        <v>9489</v>
      </c>
      <c r="I700" s="45" t="s">
        <v>9141</v>
      </c>
      <c r="J700" s="46" t="s">
        <v>9142</v>
      </c>
      <c r="K700" s="46" t="s">
        <v>9143</v>
      </c>
      <c r="L700" s="45" t="s">
        <v>7306</v>
      </c>
      <c r="M700" s="45" t="s">
        <v>7307</v>
      </c>
    </row>
    <row r="701" spans="1:13" ht="43.2">
      <c r="A701" s="42" t="s">
        <v>7202</v>
      </c>
      <c r="B701" s="43">
        <f t="shared" si="22"/>
        <v>96</v>
      </c>
      <c r="C701" s="43" t="str">
        <f t="shared" si="21"/>
        <v>45.596</v>
      </c>
      <c r="D701" s="44">
        <v>3</v>
      </c>
      <c r="E701" s="45" t="s">
        <v>9490</v>
      </c>
      <c r="F701" s="45" t="s">
        <v>9491</v>
      </c>
      <c r="G701" s="45" t="s">
        <v>9492</v>
      </c>
      <c r="H701" s="45" t="s">
        <v>9493</v>
      </c>
      <c r="I701" s="45" t="s">
        <v>9141</v>
      </c>
      <c r="J701" s="46" t="s">
        <v>9142</v>
      </c>
      <c r="K701" s="46" t="s">
        <v>9143</v>
      </c>
      <c r="L701" s="45" t="s">
        <v>7306</v>
      </c>
      <c r="M701" s="45" t="s">
        <v>7307</v>
      </c>
    </row>
    <row r="702" spans="1:13" ht="43.2">
      <c r="A702" s="42" t="s">
        <v>7202</v>
      </c>
      <c r="B702" s="43">
        <f t="shared" si="22"/>
        <v>97</v>
      </c>
      <c r="C702" s="43" t="str">
        <f t="shared" si="21"/>
        <v>45.597</v>
      </c>
      <c r="D702" s="44">
        <v>3</v>
      </c>
      <c r="E702" s="45" t="s">
        <v>9494</v>
      </c>
      <c r="F702" s="45" t="s">
        <v>9495</v>
      </c>
      <c r="G702" s="45" t="s">
        <v>9496</v>
      </c>
      <c r="H702" s="46" t="s">
        <v>9497</v>
      </c>
      <c r="I702" s="45" t="s">
        <v>9141</v>
      </c>
      <c r="J702" s="46" t="s">
        <v>9142</v>
      </c>
      <c r="K702" s="46" t="s">
        <v>9143</v>
      </c>
      <c r="L702" s="45" t="s">
        <v>7306</v>
      </c>
      <c r="M702" s="45" t="s">
        <v>7307</v>
      </c>
    </row>
    <row r="703" spans="1:13" ht="43.2">
      <c r="A703" s="42" t="s">
        <v>7202</v>
      </c>
      <c r="B703" s="43">
        <f t="shared" si="22"/>
        <v>98</v>
      </c>
      <c r="C703" s="43" t="str">
        <f t="shared" si="21"/>
        <v>45.598</v>
      </c>
      <c r="D703" s="44">
        <v>4</v>
      </c>
      <c r="E703" s="45" t="s">
        <v>9498</v>
      </c>
      <c r="F703" s="45" t="s">
        <v>9499</v>
      </c>
      <c r="G703" s="45" t="s">
        <v>9500</v>
      </c>
      <c r="H703" s="45" t="s">
        <v>9501</v>
      </c>
      <c r="I703" s="45" t="s">
        <v>9141</v>
      </c>
      <c r="J703" s="46" t="s">
        <v>9142</v>
      </c>
      <c r="K703" s="46" t="s">
        <v>9143</v>
      </c>
      <c r="L703" s="45" t="s">
        <v>7306</v>
      </c>
      <c r="M703" s="45" t="s">
        <v>7307</v>
      </c>
    </row>
    <row r="704" spans="1:13" ht="43.2">
      <c r="A704" s="42" t="s">
        <v>7202</v>
      </c>
      <c r="B704" s="43">
        <f t="shared" si="22"/>
        <v>99</v>
      </c>
      <c r="C704" s="43" t="str">
        <f t="shared" si="21"/>
        <v>45.599</v>
      </c>
      <c r="D704" s="44">
        <v>3</v>
      </c>
      <c r="E704" s="45" t="s">
        <v>9502</v>
      </c>
      <c r="F704" s="45" t="s">
        <v>9503</v>
      </c>
      <c r="G704" s="45" t="s">
        <v>9504</v>
      </c>
      <c r="H704" s="46" t="s">
        <v>9505</v>
      </c>
      <c r="I704" s="45" t="s">
        <v>9141</v>
      </c>
      <c r="J704" s="46" t="s">
        <v>9142</v>
      </c>
      <c r="K704" s="46" t="s">
        <v>9143</v>
      </c>
      <c r="L704" s="45" t="s">
        <v>7306</v>
      </c>
      <c r="M704" s="45" t="s">
        <v>7307</v>
      </c>
    </row>
    <row r="705" spans="1:13" ht="43.2">
      <c r="A705" s="42" t="s">
        <v>7202</v>
      </c>
      <c r="B705" s="43">
        <f t="shared" si="22"/>
        <v>100</v>
      </c>
      <c r="C705" s="43" t="str">
        <f t="shared" si="21"/>
        <v>45.5100</v>
      </c>
      <c r="D705" s="44">
        <v>3</v>
      </c>
      <c r="E705" s="45" t="s">
        <v>9506</v>
      </c>
      <c r="F705" s="45" t="s">
        <v>9507</v>
      </c>
      <c r="G705" s="45" t="s">
        <v>1367</v>
      </c>
      <c r="H705" s="45" t="s">
        <v>9508</v>
      </c>
      <c r="I705" s="45" t="s">
        <v>9141</v>
      </c>
      <c r="J705" s="46" t="s">
        <v>9142</v>
      </c>
      <c r="K705" s="46" t="s">
        <v>9143</v>
      </c>
      <c r="L705" s="45" t="s">
        <v>7306</v>
      </c>
      <c r="M705" s="45" t="s">
        <v>7307</v>
      </c>
    </row>
    <row r="706" spans="1:13" ht="43.2">
      <c r="A706" s="42" t="s">
        <v>7202</v>
      </c>
      <c r="B706" s="43">
        <f t="shared" si="22"/>
        <v>101</v>
      </c>
      <c r="C706" s="43" t="str">
        <f t="shared" si="21"/>
        <v>45.5101</v>
      </c>
      <c r="D706" s="44">
        <v>3</v>
      </c>
      <c r="E706" s="45" t="s">
        <v>9509</v>
      </c>
      <c r="F706" s="45" t="s">
        <v>9510</v>
      </c>
      <c r="G706" s="45" t="s">
        <v>9511</v>
      </c>
      <c r="H706" s="46" t="s">
        <v>9512</v>
      </c>
      <c r="I706" s="45" t="s">
        <v>9141</v>
      </c>
      <c r="J706" s="46" t="s">
        <v>9142</v>
      </c>
      <c r="K706" s="46" t="s">
        <v>9143</v>
      </c>
      <c r="L706" s="45" t="s">
        <v>7306</v>
      </c>
      <c r="M706" s="45" t="s">
        <v>7307</v>
      </c>
    </row>
    <row r="707" spans="1:13" ht="43.2">
      <c r="A707" s="42" t="s">
        <v>7202</v>
      </c>
      <c r="B707" s="43">
        <f t="shared" si="22"/>
        <v>102</v>
      </c>
      <c r="C707" s="43" t="str">
        <f t="shared" ref="C707:C770" si="23">+CONCATENATE(A707,B707)</f>
        <v>45.5102</v>
      </c>
      <c r="D707" s="44">
        <v>3</v>
      </c>
      <c r="E707" s="45" t="s">
        <v>9513</v>
      </c>
      <c r="F707" s="45" t="s">
        <v>9514</v>
      </c>
      <c r="G707" s="45" t="s">
        <v>1367</v>
      </c>
      <c r="H707" s="46" t="s">
        <v>9515</v>
      </c>
      <c r="I707" s="45" t="s">
        <v>9141</v>
      </c>
      <c r="J707" s="46" t="s">
        <v>9142</v>
      </c>
      <c r="K707" s="46" t="s">
        <v>9143</v>
      </c>
      <c r="L707" s="45" t="s">
        <v>7306</v>
      </c>
      <c r="M707" s="45" t="s">
        <v>7307</v>
      </c>
    </row>
    <row r="708" spans="1:13" ht="43.2">
      <c r="A708" s="42" t="s">
        <v>7202</v>
      </c>
      <c r="B708" s="43">
        <f t="shared" ref="B708:B771" si="24">+IF(A708=A707,B707+1,1)</f>
        <v>103</v>
      </c>
      <c r="C708" s="43" t="str">
        <f t="shared" si="23"/>
        <v>45.5103</v>
      </c>
      <c r="D708" s="44">
        <v>3</v>
      </c>
      <c r="E708" s="45" t="s">
        <v>9516</v>
      </c>
      <c r="F708" s="45" t="s">
        <v>9517</v>
      </c>
      <c r="G708" s="45" t="s">
        <v>1367</v>
      </c>
      <c r="H708" s="46" t="s">
        <v>9518</v>
      </c>
      <c r="I708" s="45" t="s">
        <v>9141</v>
      </c>
      <c r="J708" s="46" t="s">
        <v>9142</v>
      </c>
      <c r="K708" s="46" t="s">
        <v>9143</v>
      </c>
      <c r="L708" s="45" t="s">
        <v>7306</v>
      </c>
      <c r="M708" s="45" t="s">
        <v>7307</v>
      </c>
    </row>
    <row r="709" spans="1:13" ht="43.2">
      <c r="A709" s="42" t="s">
        <v>7202</v>
      </c>
      <c r="B709" s="43">
        <f t="shared" si="24"/>
        <v>104</v>
      </c>
      <c r="C709" s="43" t="str">
        <f t="shared" si="23"/>
        <v>45.5104</v>
      </c>
      <c r="D709" s="44">
        <v>3</v>
      </c>
      <c r="E709" s="45" t="s">
        <v>9519</v>
      </c>
      <c r="F709" s="45" t="s">
        <v>9520</v>
      </c>
      <c r="G709" s="45" t="s">
        <v>9521</v>
      </c>
      <c r="H709" s="45" t="s">
        <v>9522</v>
      </c>
      <c r="I709" s="45" t="s">
        <v>9141</v>
      </c>
      <c r="J709" s="46" t="s">
        <v>9142</v>
      </c>
      <c r="K709" s="46" t="s">
        <v>9143</v>
      </c>
      <c r="L709" s="45" t="s">
        <v>7306</v>
      </c>
      <c r="M709" s="45" t="s">
        <v>7307</v>
      </c>
    </row>
    <row r="710" spans="1:13" ht="43.2">
      <c r="A710" s="42" t="s">
        <v>7202</v>
      </c>
      <c r="B710" s="43">
        <f t="shared" si="24"/>
        <v>105</v>
      </c>
      <c r="C710" s="43" t="str">
        <f t="shared" si="23"/>
        <v>45.5105</v>
      </c>
      <c r="D710" s="44">
        <v>3</v>
      </c>
      <c r="E710" s="45" t="s">
        <v>9523</v>
      </c>
      <c r="F710" s="45" t="s">
        <v>9524</v>
      </c>
      <c r="G710" s="45" t="s">
        <v>1367</v>
      </c>
      <c r="H710" s="45" t="s">
        <v>9525</v>
      </c>
      <c r="I710" s="45" t="s">
        <v>9141</v>
      </c>
      <c r="J710" s="46" t="s">
        <v>9142</v>
      </c>
      <c r="K710" s="46" t="s">
        <v>9143</v>
      </c>
      <c r="L710" s="45" t="s">
        <v>7306</v>
      </c>
      <c r="M710" s="45" t="s">
        <v>7307</v>
      </c>
    </row>
    <row r="711" spans="1:13" ht="43.2">
      <c r="A711" s="42" t="s">
        <v>7202</v>
      </c>
      <c r="B711" s="43">
        <f t="shared" si="24"/>
        <v>106</v>
      </c>
      <c r="C711" s="43" t="str">
        <f t="shared" si="23"/>
        <v>45.5106</v>
      </c>
      <c r="D711" s="44">
        <v>4</v>
      </c>
      <c r="E711" s="45" t="s">
        <v>9526</v>
      </c>
      <c r="F711" s="45" t="s">
        <v>9527</v>
      </c>
      <c r="G711" s="45" t="s">
        <v>1367</v>
      </c>
      <c r="H711" s="45" t="s">
        <v>9528</v>
      </c>
      <c r="I711" s="45" t="s">
        <v>9141</v>
      </c>
      <c r="J711" s="46" t="s">
        <v>9142</v>
      </c>
      <c r="K711" s="46" t="s">
        <v>9143</v>
      </c>
      <c r="L711" s="45" t="s">
        <v>7306</v>
      </c>
      <c r="M711" s="45" t="s">
        <v>7307</v>
      </c>
    </row>
    <row r="712" spans="1:13" ht="43.2">
      <c r="A712" s="42" t="s">
        <v>7202</v>
      </c>
      <c r="B712" s="43">
        <f t="shared" si="24"/>
        <v>107</v>
      </c>
      <c r="C712" s="43" t="str">
        <f t="shared" si="23"/>
        <v>45.5107</v>
      </c>
      <c r="D712" s="44">
        <v>4</v>
      </c>
      <c r="E712" s="45" t="s">
        <v>9529</v>
      </c>
      <c r="F712" s="45" t="s">
        <v>9530</v>
      </c>
      <c r="G712" s="45" t="s">
        <v>1367</v>
      </c>
      <c r="H712" s="45" t="s">
        <v>9531</v>
      </c>
      <c r="I712" s="45" t="s">
        <v>9141</v>
      </c>
      <c r="J712" s="46" t="s">
        <v>9142</v>
      </c>
      <c r="K712" s="46" t="s">
        <v>9143</v>
      </c>
      <c r="L712" s="45" t="s">
        <v>7306</v>
      </c>
      <c r="M712" s="45" t="s">
        <v>7307</v>
      </c>
    </row>
    <row r="713" spans="1:13" ht="43.2">
      <c r="A713" s="42" t="s">
        <v>7202</v>
      </c>
      <c r="B713" s="43">
        <f t="shared" si="24"/>
        <v>108</v>
      </c>
      <c r="C713" s="43" t="str">
        <f t="shared" si="23"/>
        <v>45.5108</v>
      </c>
      <c r="D713" s="44">
        <v>4</v>
      </c>
      <c r="E713" s="45" t="s">
        <v>9532</v>
      </c>
      <c r="F713" s="45" t="s">
        <v>9533</v>
      </c>
      <c r="G713" s="45" t="s">
        <v>1367</v>
      </c>
      <c r="H713" s="45" t="s">
        <v>9508</v>
      </c>
      <c r="I713" s="45" t="s">
        <v>9141</v>
      </c>
      <c r="J713" s="46" t="s">
        <v>9142</v>
      </c>
      <c r="K713" s="46" t="s">
        <v>9143</v>
      </c>
      <c r="L713" s="45" t="s">
        <v>7306</v>
      </c>
      <c r="M713" s="45" t="s">
        <v>7307</v>
      </c>
    </row>
    <row r="714" spans="1:13" ht="43.2">
      <c r="A714" s="42" t="s">
        <v>7202</v>
      </c>
      <c r="B714" s="43">
        <f t="shared" si="24"/>
        <v>109</v>
      </c>
      <c r="C714" s="43" t="str">
        <f t="shared" si="23"/>
        <v>45.5109</v>
      </c>
      <c r="D714" s="44">
        <v>4</v>
      </c>
      <c r="E714" s="45" t="s">
        <v>9534</v>
      </c>
      <c r="F714" s="45" t="s">
        <v>9535</v>
      </c>
      <c r="G714" s="45" t="s">
        <v>1367</v>
      </c>
      <c r="H714" s="45" t="s">
        <v>9245</v>
      </c>
      <c r="I714" s="45" t="s">
        <v>9141</v>
      </c>
      <c r="J714" s="46" t="s">
        <v>9142</v>
      </c>
      <c r="K714" s="46" t="s">
        <v>9143</v>
      </c>
      <c r="L714" s="45" t="s">
        <v>7306</v>
      </c>
      <c r="M714" s="45" t="s">
        <v>7307</v>
      </c>
    </row>
    <row r="715" spans="1:13" ht="43.2">
      <c r="A715" s="42" t="s">
        <v>7202</v>
      </c>
      <c r="B715" s="43">
        <f t="shared" si="24"/>
        <v>110</v>
      </c>
      <c r="C715" s="43" t="str">
        <f t="shared" si="23"/>
        <v>45.5110</v>
      </c>
      <c r="D715" s="44">
        <v>4</v>
      </c>
      <c r="E715" s="45" t="s">
        <v>9536</v>
      </c>
      <c r="F715" s="45" t="s">
        <v>9537</v>
      </c>
      <c r="G715" s="45" t="s">
        <v>1367</v>
      </c>
      <c r="H715" s="45" t="s">
        <v>9538</v>
      </c>
      <c r="I715" s="45" t="s">
        <v>9141</v>
      </c>
      <c r="J715" s="46" t="s">
        <v>9142</v>
      </c>
      <c r="K715" s="46" t="s">
        <v>9143</v>
      </c>
      <c r="L715" s="45" t="s">
        <v>7306</v>
      </c>
      <c r="M715" s="45" t="s">
        <v>7307</v>
      </c>
    </row>
    <row r="716" spans="1:13" ht="43.2">
      <c r="A716" s="42" t="s">
        <v>7202</v>
      </c>
      <c r="B716" s="43">
        <f t="shared" si="24"/>
        <v>111</v>
      </c>
      <c r="C716" s="43" t="str">
        <f t="shared" si="23"/>
        <v>45.5111</v>
      </c>
      <c r="D716" s="44">
        <v>4</v>
      </c>
      <c r="E716" s="45" t="s">
        <v>9539</v>
      </c>
      <c r="F716" s="45" t="s">
        <v>9540</v>
      </c>
      <c r="G716" s="45" t="s">
        <v>1367</v>
      </c>
      <c r="H716" s="45" t="s">
        <v>9436</v>
      </c>
      <c r="I716" s="45" t="s">
        <v>9141</v>
      </c>
      <c r="J716" s="46" t="s">
        <v>9142</v>
      </c>
      <c r="K716" s="46" t="s">
        <v>9143</v>
      </c>
      <c r="L716" s="45" t="s">
        <v>7306</v>
      </c>
      <c r="M716" s="45" t="s">
        <v>7307</v>
      </c>
    </row>
    <row r="717" spans="1:13" ht="43.2">
      <c r="A717" s="42" t="s">
        <v>7202</v>
      </c>
      <c r="B717" s="43">
        <f t="shared" si="24"/>
        <v>112</v>
      </c>
      <c r="C717" s="43" t="str">
        <f t="shared" si="23"/>
        <v>45.5112</v>
      </c>
      <c r="D717" s="44">
        <v>4</v>
      </c>
      <c r="E717" s="45" t="s">
        <v>9541</v>
      </c>
      <c r="F717" s="45" t="s">
        <v>9542</v>
      </c>
      <c r="G717" s="45" t="s">
        <v>1367</v>
      </c>
      <c r="H717" s="45" t="s">
        <v>9543</v>
      </c>
      <c r="I717" s="45" t="s">
        <v>9141</v>
      </c>
      <c r="J717" s="46" t="s">
        <v>9142</v>
      </c>
      <c r="K717" s="46" t="s">
        <v>9143</v>
      </c>
      <c r="L717" s="45" t="s">
        <v>7306</v>
      </c>
      <c r="M717" s="45" t="s">
        <v>7307</v>
      </c>
    </row>
    <row r="718" spans="1:13" ht="43.2">
      <c r="A718" s="42" t="s">
        <v>7202</v>
      </c>
      <c r="B718" s="43">
        <f t="shared" si="24"/>
        <v>113</v>
      </c>
      <c r="C718" s="43" t="str">
        <f t="shared" si="23"/>
        <v>45.5113</v>
      </c>
      <c r="D718" s="44">
        <v>4</v>
      </c>
      <c r="E718" s="45" t="s">
        <v>9544</v>
      </c>
      <c r="F718" s="45" t="s">
        <v>9545</v>
      </c>
      <c r="G718" s="45" t="s">
        <v>1367</v>
      </c>
      <c r="H718" s="45" t="s">
        <v>9546</v>
      </c>
      <c r="I718" s="45" t="s">
        <v>9141</v>
      </c>
      <c r="J718" s="46" t="s">
        <v>9142</v>
      </c>
      <c r="K718" s="46" t="s">
        <v>9143</v>
      </c>
      <c r="L718" s="45" t="s">
        <v>7306</v>
      </c>
      <c r="M718" s="45" t="s">
        <v>7307</v>
      </c>
    </row>
    <row r="719" spans="1:13" ht="43.2">
      <c r="A719" s="42" t="s">
        <v>7202</v>
      </c>
      <c r="B719" s="43">
        <f t="shared" si="24"/>
        <v>114</v>
      </c>
      <c r="C719" s="43" t="str">
        <f t="shared" si="23"/>
        <v>45.5114</v>
      </c>
      <c r="D719" s="44">
        <v>4</v>
      </c>
      <c r="E719" s="45" t="s">
        <v>9547</v>
      </c>
      <c r="F719" s="45" t="s">
        <v>9548</v>
      </c>
      <c r="G719" s="45" t="s">
        <v>1367</v>
      </c>
      <c r="H719" s="45" t="s">
        <v>9549</v>
      </c>
      <c r="I719" s="45" t="s">
        <v>9141</v>
      </c>
      <c r="J719" s="46" t="s">
        <v>9142</v>
      </c>
      <c r="K719" s="46" t="s">
        <v>9143</v>
      </c>
      <c r="L719" s="45" t="s">
        <v>7306</v>
      </c>
      <c r="M719" s="45" t="s">
        <v>7307</v>
      </c>
    </row>
    <row r="720" spans="1:13" ht="43.2">
      <c r="A720" s="42" t="s">
        <v>7202</v>
      </c>
      <c r="B720" s="43">
        <f t="shared" si="24"/>
        <v>115</v>
      </c>
      <c r="C720" s="43" t="str">
        <f t="shared" si="23"/>
        <v>45.5115</v>
      </c>
      <c r="D720" s="44">
        <v>4</v>
      </c>
      <c r="E720" s="45" t="s">
        <v>9550</v>
      </c>
      <c r="F720" s="45" t="s">
        <v>9551</v>
      </c>
      <c r="G720" s="45" t="s">
        <v>1367</v>
      </c>
      <c r="H720" s="45" t="s">
        <v>9552</v>
      </c>
      <c r="I720" s="45" t="s">
        <v>9141</v>
      </c>
      <c r="J720" s="46" t="s">
        <v>9142</v>
      </c>
      <c r="K720" s="46" t="s">
        <v>9143</v>
      </c>
      <c r="L720" s="45" t="s">
        <v>7306</v>
      </c>
      <c r="M720" s="45" t="s">
        <v>7307</v>
      </c>
    </row>
    <row r="721" spans="1:13" ht="43.2">
      <c r="A721" s="42" t="s">
        <v>7202</v>
      </c>
      <c r="B721" s="43">
        <f t="shared" si="24"/>
        <v>116</v>
      </c>
      <c r="C721" s="43" t="str">
        <f t="shared" si="23"/>
        <v>45.5116</v>
      </c>
      <c r="D721" s="44">
        <v>4</v>
      </c>
      <c r="E721" s="45" t="s">
        <v>9553</v>
      </c>
      <c r="F721" s="45" t="s">
        <v>9554</v>
      </c>
      <c r="G721" s="45" t="s">
        <v>1367</v>
      </c>
      <c r="H721" s="45" t="s">
        <v>9555</v>
      </c>
      <c r="I721" s="45" t="s">
        <v>9141</v>
      </c>
      <c r="J721" s="46" t="s">
        <v>9142</v>
      </c>
      <c r="K721" s="46" t="s">
        <v>9143</v>
      </c>
      <c r="L721" s="45" t="s">
        <v>7306</v>
      </c>
      <c r="M721" s="45" t="s">
        <v>7307</v>
      </c>
    </row>
    <row r="722" spans="1:13" ht="43.2">
      <c r="A722" s="42" t="s">
        <v>7202</v>
      </c>
      <c r="B722" s="43">
        <f t="shared" si="24"/>
        <v>117</v>
      </c>
      <c r="C722" s="43" t="str">
        <f t="shared" si="23"/>
        <v>45.5117</v>
      </c>
      <c r="D722" s="44">
        <v>3</v>
      </c>
      <c r="E722" s="45" t="s">
        <v>9556</v>
      </c>
      <c r="F722" s="45" t="s">
        <v>9557</v>
      </c>
      <c r="G722" s="45" t="s">
        <v>9558</v>
      </c>
      <c r="H722" s="46" t="s">
        <v>9559</v>
      </c>
      <c r="I722" s="45" t="s">
        <v>9141</v>
      </c>
      <c r="J722" s="46" t="s">
        <v>9142</v>
      </c>
      <c r="K722" s="46" t="s">
        <v>9143</v>
      </c>
      <c r="L722" s="45" t="s">
        <v>7306</v>
      </c>
      <c r="M722" s="45" t="s">
        <v>7307</v>
      </c>
    </row>
    <row r="723" spans="1:13" ht="43.2">
      <c r="A723" s="42" t="s">
        <v>7202</v>
      </c>
      <c r="B723" s="43">
        <f t="shared" si="24"/>
        <v>118</v>
      </c>
      <c r="C723" s="43" t="str">
        <f t="shared" si="23"/>
        <v>45.5118</v>
      </c>
      <c r="D723" s="44">
        <v>3</v>
      </c>
      <c r="E723" s="45" t="s">
        <v>9560</v>
      </c>
      <c r="F723" s="45" t="s">
        <v>9561</v>
      </c>
      <c r="G723" s="45" t="s">
        <v>9562</v>
      </c>
      <c r="H723" s="45" t="s">
        <v>9563</v>
      </c>
      <c r="I723" s="45" t="s">
        <v>9141</v>
      </c>
      <c r="J723" s="46" t="s">
        <v>9142</v>
      </c>
      <c r="K723" s="46" t="s">
        <v>9143</v>
      </c>
      <c r="L723" s="45" t="s">
        <v>7306</v>
      </c>
      <c r="M723" s="45" t="s">
        <v>7307</v>
      </c>
    </row>
    <row r="724" spans="1:13" ht="43.2">
      <c r="A724" s="42" t="s">
        <v>7202</v>
      </c>
      <c r="B724" s="43">
        <f t="shared" si="24"/>
        <v>119</v>
      </c>
      <c r="C724" s="43" t="str">
        <f t="shared" si="23"/>
        <v>45.5119</v>
      </c>
      <c r="D724" s="44">
        <v>3</v>
      </c>
      <c r="E724" s="45" t="s">
        <v>9564</v>
      </c>
      <c r="F724" s="45" t="s">
        <v>9565</v>
      </c>
      <c r="G724" s="45" t="s">
        <v>9566</v>
      </c>
      <c r="H724" s="45" t="s">
        <v>9567</v>
      </c>
      <c r="I724" s="45" t="s">
        <v>9141</v>
      </c>
      <c r="J724" s="46" t="s">
        <v>9142</v>
      </c>
      <c r="K724" s="46" t="s">
        <v>9143</v>
      </c>
      <c r="L724" s="45" t="s">
        <v>7306</v>
      </c>
      <c r="M724" s="45" t="s">
        <v>7307</v>
      </c>
    </row>
    <row r="725" spans="1:13" ht="43.2">
      <c r="A725" s="42" t="s">
        <v>7202</v>
      </c>
      <c r="B725" s="43">
        <f t="shared" si="24"/>
        <v>120</v>
      </c>
      <c r="C725" s="43" t="str">
        <f t="shared" si="23"/>
        <v>45.5120</v>
      </c>
      <c r="D725" s="44">
        <v>3</v>
      </c>
      <c r="E725" s="45" t="s">
        <v>9568</v>
      </c>
      <c r="F725" s="45" t="s">
        <v>9569</v>
      </c>
      <c r="G725" s="45" t="s">
        <v>9570</v>
      </c>
      <c r="H725" s="46" t="s">
        <v>9571</v>
      </c>
      <c r="I725" s="45" t="s">
        <v>9141</v>
      </c>
      <c r="J725" s="46" t="s">
        <v>9142</v>
      </c>
      <c r="K725" s="46" t="s">
        <v>9143</v>
      </c>
      <c r="L725" s="45" t="s">
        <v>7306</v>
      </c>
      <c r="M725" s="45" t="s">
        <v>7307</v>
      </c>
    </row>
    <row r="726" spans="1:13" ht="43.2">
      <c r="A726" s="42" t="s">
        <v>7202</v>
      </c>
      <c r="B726" s="43">
        <f t="shared" si="24"/>
        <v>121</v>
      </c>
      <c r="C726" s="43" t="str">
        <f t="shared" si="23"/>
        <v>45.5121</v>
      </c>
      <c r="D726" s="44">
        <v>3</v>
      </c>
      <c r="E726" s="45" t="s">
        <v>9572</v>
      </c>
      <c r="F726" s="45" t="s">
        <v>9573</v>
      </c>
      <c r="G726" s="45" t="s">
        <v>9574</v>
      </c>
      <c r="H726" s="45" t="s">
        <v>9575</v>
      </c>
      <c r="I726" s="45" t="s">
        <v>9141</v>
      </c>
      <c r="J726" s="46" t="s">
        <v>9142</v>
      </c>
      <c r="K726" s="46" t="s">
        <v>9143</v>
      </c>
      <c r="L726" s="45" t="s">
        <v>7306</v>
      </c>
      <c r="M726" s="45" t="s">
        <v>7307</v>
      </c>
    </row>
    <row r="727" spans="1:13" ht="43.2">
      <c r="A727" s="42" t="s">
        <v>7202</v>
      </c>
      <c r="B727" s="43">
        <f t="shared" si="24"/>
        <v>122</v>
      </c>
      <c r="C727" s="43" t="str">
        <f t="shared" si="23"/>
        <v>45.5122</v>
      </c>
      <c r="D727" s="44">
        <v>3</v>
      </c>
      <c r="E727" s="45" t="s">
        <v>9576</v>
      </c>
      <c r="F727" s="45" t="s">
        <v>9577</v>
      </c>
      <c r="G727" s="45" t="s">
        <v>1367</v>
      </c>
      <c r="H727" s="45" t="s">
        <v>9578</v>
      </c>
      <c r="I727" s="45" t="s">
        <v>9141</v>
      </c>
      <c r="J727" s="46" t="s">
        <v>9142</v>
      </c>
      <c r="K727" s="46" t="s">
        <v>9143</v>
      </c>
      <c r="L727" s="45" t="s">
        <v>7306</v>
      </c>
      <c r="M727" s="45" t="s">
        <v>7307</v>
      </c>
    </row>
    <row r="728" spans="1:13" ht="43.2">
      <c r="A728" s="42" t="s">
        <v>7202</v>
      </c>
      <c r="B728" s="43">
        <f t="shared" si="24"/>
        <v>123</v>
      </c>
      <c r="C728" s="43" t="str">
        <f t="shared" si="23"/>
        <v>45.5123</v>
      </c>
      <c r="D728" s="44">
        <v>4</v>
      </c>
      <c r="E728" s="45" t="s">
        <v>9579</v>
      </c>
      <c r="F728" s="45" t="s">
        <v>9580</v>
      </c>
      <c r="G728" s="45" t="s">
        <v>1367</v>
      </c>
      <c r="H728" s="45" t="s">
        <v>9581</v>
      </c>
      <c r="I728" s="45" t="s">
        <v>9141</v>
      </c>
      <c r="J728" s="46" t="s">
        <v>9142</v>
      </c>
      <c r="K728" s="46" t="s">
        <v>9143</v>
      </c>
      <c r="L728" s="45" t="s">
        <v>7306</v>
      </c>
      <c r="M728" s="45" t="s">
        <v>7307</v>
      </c>
    </row>
    <row r="729" spans="1:13" ht="43.2">
      <c r="A729" s="42" t="s">
        <v>7202</v>
      </c>
      <c r="B729" s="43">
        <f t="shared" si="24"/>
        <v>124</v>
      </c>
      <c r="C729" s="43" t="str">
        <f t="shared" si="23"/>
        <v>45.5124</v>
      </c>
      <c r="D729" s="44">
        <v>4</v>
      </c>
      <c r="E729" s="45" t="s">
        <v>9582</v>
      </c>
      <c r="F729" s="45" t="s">
        <v>9583</v>
      </c>
      <c r="G729" s="45" t="s">
        <v>1367</v>
      </c>
      <c r="H729" s="45" t="s">
        <v>9584</v>
      </c>
      <c r="I729" s="45" t="s">
        <v>9141</v>
      </c>
      <c r="J729" s="46" t="s">
        <v>9142</v>
      </c>
      <c r="K729" s="46" t="s">
        <v>9143</v>
      </c>
      <c r="L729" s="45" t="s">
        <v>7306</v>
      </c>
      <c r="M729" s="45" t="s">
        <v>7307</v>
      </c>
    </row>
    <row r="730" spans="1:13" ht="43.2">
      <c r="A730" s="42" t="s">
        <v>7202</v>
      </c>
      <c r="B730" s="43">
        <f t="shared" si="24"/>
        <v>125</v>
      </c>
      <c r="C730" s="43" t="str">
        <f t="shared" si="23"/>
        <v>45.5125</v>
      </c>
      <c r="D730" s="44">
        <v>4</v>
      </c>
      <c r="E730" s="45" t="s">
        <v>9585</v>
      </c>
      <c r="F730" s="45" t="s">
        <v>9586</v>
      </c>
      <c r="G730" s="45" t="s">
        <v>1367</v>
      </c>
      <c r="H730" s="45" t="s">
        <v>9587</v>
      </c>
      <c r="I730" s="45" t="s">
        <v>9141</v>
      </c>
      <c r="J730" s="46" t="s">
        <v>9142</v>
      </c>
      <c r="K730" s="46" t="s">
        <v>9143</v>
      </c>
      <c r="L730" s="45" t="s">
        <v>7306</v>
      </c>
      <c r="M730" s="45" t="s">
        <v>7307</v>
      </c>
    </row>
    <row r="731" spans="1:13" ht="43.2">
      <c r="A731" s="42" t="s">
        <v>7202</v>
      </c>
      <c r="B731" s="43">
        <f t="shared" si="24"/>
        <v>126</v>
      </c>
      <c r="C731" s="43" t="str">
        <f t="shared" si="23"/>
        <v>45.5126</v>
      </c>
      <c r="D731" s="44">
        <v>4</v>
      </c>
      <c r="E731" s="45" t="s">
        <v>9588</v>
      </c>
      <c r="F731" s="45" t="s">
        <v>9589</v>
      </c>
      <c r="G731" s="45" t="s">
        <v>1367</v>
      </c>
      <c r="H731" s="45" t="s">
        <v>9590</v>
      </c>
      <c r="I731" s="45" t="s">
        <v>9141</v>
      </c>
      <c r="J731" s="46" t="s">
        <v>9142</v>
      </c>
      <c r="K731" s="46" t="s">
        <v>9143</v>
      </c>
      <c r="L731" s="45" t="s">
        <v>7306</v>
      </c>
      <c r="M731" s="45" t="s">
        <v>7307</v>
      </c>
    </row>
    <row r="732" spans="1:13" ht="43.2">
      <c r="A732" s="42" t="s">
        <v>7202</v>
      </c>
      <c r="B732" s="43">
        <f t="shared" si="24"/>
        <v>127</v>
      </c>
      <c r="C732" s="43" t="str">
        <f t="shared" si="23"/>
        <v>45.5127</v>
      </c>
      <c r="D732" s="44">
        <v>3</v>
      </c>
      <c r="E732" s="45" t="s">
        <v>9591</v>
      </c>
      <c r="F732" s="45" t="s">
        <v>9592</v>
      </c>
      <c r="G732" s="45" t="s">
        <v>9593</v>
      </c>
      <c r="H732" s="46" t="s">
        <v>9594</v>
      </c>
      <c r="I732" s="45" t="s">
        <v>9141</v>
      </c>
      <c r="J732" s="46" t="s">
        <v>9142</v>
      </c>
      <c r="K732" s="46" t="s">
        <v>9143</v>
      </c>
      <c r="L732" s="45" t="s">
        <v>7306</v>
      </c>
      <c r="M732" s="45" t="s">
        <v>7307</v>
      </c>
    </row>
    <row r="733" spans="1:13" ht="43.2">
      <c r="A733" s="42" t="s">
        <v>7202</v>
      </c>
      <c r="B733" s="43">
        <f t="shared" si="24"/>
        <v>128</v>
      </c>
      <c r="C733" s="43" t="str">
        <f t="shared" si="23"/>
        <v>45.5128</v>
      </c>
      <c r="D733" s="44">
        <v>3</v>
      </c>
      <c r="E733" s="45" t="s">
        <v>9595</v>
      </c>
      <c r="F733" s="45" t="s">
        <v>9596</v>
      </c>
      <c r="G733" s="45" t="s">
        <v>9597</v>
      </c>
      <c r="H733" s="45" t="s">
        <v>9598</v>
      </c>
      <c r="I733" s="45" t="s">
        <v>9141</v>
      </c>
      <c r="J733" s="46" t="s">
        <v>9142</v>
      </c>
      <c r="K733" s="46" t="s">
        <v>9143</v>
      </c>
      <c r="L733" s="45" t="s">
        <v>7306</v>
      </c>
      <c r="M733" s="45" t="s">
        <v>7307</v>
      </c>
    </row>
    <row r="734" spans="1:13" ht="43.2">
      <c r="A734" s="42" t="s">
        <v>7202</v>
      </c>
      <c r="B734" s="43">
        <f t="shared" si="24"/>
        <v>129</v>
      </c>
      <c r="C734" s="43" t="str">
        <f t="shared" si="23"/>
        <v>45.5129</v>
      </c>
      <c r="D734" s="44">
        <v>4</v>
      </c>
      <c r="E734" s="45" t="s">
        <v>9599</v>
      </c>
      <c r="F734" s="45" t="s">
        <v>9600</v>
      </c>
      <c r="G734" s="45" t="s">
        <v>9601</v>
      </c>
      <c r="H734" s="45" t="s">
        <v>9598</v>
      </c>
      <c r="I734" s="45" t="s">
        <v>9141</v>
      </c>
      <c r="J734" s="46" t="s">
        <v>9142</v>
      </c>
      <c r="K734" s="46" t="s">
        <v>9143</v>
      </c>
      <c r="L734" s="45" t="s">
        <v>7306</v>
      </c>
      <c r="M734" s="45" t="s">
        <v>7307</v>
      </c>
    </row>
    <row r="735" spans="1:13" ht="43.2">
      <c r="A735" s="42" t="s">
        <v>7202</v>
      </c>
      <c r="B735" s="43">
        <f t="shared" si="24"/>
        <v>130</v>
      </c>
      <c r="C735" s="43" t="str">
        <f t="shared" si="23"/>
        <v>45.5130</v>
      </c>
      <c r="D735" s="44">
        <v>3</v>
      </c>
      <c r="E735" s="45" t="s">
        <v>9602</v>
      </c>
      <c r="F735" s="45" t="s">
        <v>9603</v>
      </c>
      <c r="G735" s="45" t="s">
        <v>1367</v>
      </c>
      <c r="H735" s="45" t="s">
        <v>9604</v>
      </c>
      <c r="I735" s="45" t="s">
        <v>9141</v>
      </c>
      <c r="J735" s="46" t="s">
        <v>9142</v>
      </c>
      <c r="K735" s="46" t="s">
        <v>9143</v>
      </c>
      <c r="L735" s="45" t="s">
        <v>7306</v>
      </c>
      <c r="M735" s="45" t="s">
        <v>7307</v>
      </c>
    </row>
    <row r="736" spans="1:13" ht="43.2">
      <c r="A736" s="42" t="s">
        <v>7202</v>
      </c>
      <c r="B736" s="43">
        <f t="shared" si="24"/>
        <v>131</v>
      </c>
      <c r="C736" s="43" t="str">
        <f t="shared" si="23"/>
        <v>45.5131</v>
      </c>
      <c r="D736" s="44">
        <v>3</v>
      </c>
      <c r="E736" s="45" t="s">
        <v>9605</v>
      </c>
      <c r="F736" s="45" t="s">
        <v>9606</v>
      </c>
      <c r="G736" s="45" t="s">
        <v>1367</v>
      </c>
      <c r="H736" s="45" t="s">
        <v>9607</v>
      </c>
      <c r="I736" s="45" t="s">
        <v>9141</v>
      </c>
      <c r="J736" s="46" t="s">
        <v>9142</v>
      </c>
      <c r="K736" s="46" t="s">
        <v>9143</v>
      </c>
      <c r="L736" s="45" t="s">
        <v>7306</v>
      </c>
      <c r="M736" s="45" t="s">
        <v>7307</v>
      </c>
    </row>
    <row r="737" spans="1:13" ht="43.2">
      <c r="A737" s="42" t="s">
        <v>7202</v>
      </c>
      <c r="B737" s="43">
        <f t="shared" si="24"/>
        <v>132</v>
      </c>
      <c r="C737" s="43" t="str">
        <f t="shared" si="23"/>
        <v>45.5132</v>
      </c>
      <c r="D737" s="44">
        <v>3</v>
      </c>
      <c r="E737" s="45" t="s">
        <v>9608</v>
      </c>
      <c r="F737" s="45" t="s">
        <v>9609</v>
      </c>
      <c r="G737" s="45" t="s">
        <v>1367</v>
      </c>
      <c r="H737" s="45" t="s">
        <v>9610</v>
      </c>
      <c r="I737" s="45" t="s">
        <v>9141</v>
      </c>
      <c r="J737" s="46" t="s">
        <v>9142</v>
      </c>
      <c r="K737" s="46" t="s">
        <v>9143</v>
      </c>
      <c r="L737" s="45" t="s">
        <v>7306</v>
      </c>
      <c r="M737" s="45" t="s">
        <v>7307</v>
      </c>
    </row>
    <row r="738" spans="1:13" ht="43.2">
      <c r="A738" s="42" t="s">
        <v>7202</v>
      </c>
      <c r="B738" s="43">
        <f t="shared" si="24"/>
        <v>133</v>
      </c>
      <c r="C738" s="43" t="str">
        <f t="shared" si="23"/>
        <v>45.5133</v>
      </c>
      <c r="D738" s="44">
        <v>3</v>
      </c>
      <c r="E738" s="45" t="s">
        <v>9611</v>
      </c>
      <c r="F738" s="45" t="s">
        <v>9612</v>
      </c>
      <c r="G738" s="45" t="s">
        <v>1367</v>
      </c>
      <c r="H738" s="45" t="s">
        <v>9613</v>
      </c>
      <c r="I738" s="45" t="s">
        <v>9141</v>
      </c>
      <c r="J738" s="46" t="s">
        <v>9142</v>
      </c>
      <c r="K738" s="46" t="s">
        <v>9143</v>
      </c>
      <c r="L738" s="45" t="s">
        <v>7306</v>
      </c>
      <c r="M738" s="45" t="s">
        <v>7307</v>
      </c>
    </row>
    <row r="739" spans="1:13" ht="43.2">
      <c r="A739" s="42" t="s">
        <v>7202</v>
      </c>
      <c r="B739" s="43">
        <f t="shared" si="24"/>
        <v>134</v>
      </c>
      <c r="C739" s="43" t="str">
        <f t="shared" si="23"/>
        <v>45.5134</v>
      </c>
      <c r="D739" s="44">
        <v>3</v>
      </c>
      <c r="E739" s="45" t="s">
        <v>9614</v>
      </c>
      <c r="F739" s="45" t="s">
        <v>9615</v>
      </c>
      <c r="G739" s="45" t="s">
        <v>9616</v>
      </c>
      <c r="H739" s="45" t="s">
        <v>9617</v>
      </c>
      <c r="I739" s="45" t="s">
        <v>9141</v>
      </c>
      <c r="J739" s="46" t="s">
        <v>9142</v>
      </c>
      <c r="K739" s="46" t="s">
        <v>9143</v>
      </c>
      <c r="L739" s="45" t="s">
        <v>7306</v>
      </c>
      <c r="M739" s="45" t="s">
        <v>7307</v>
      </c>
    </row>
    <row r="740" spans="1:13" ht="43.2">
      <c r="A740" s="42" t="s">
        <v>7202</v>
      </c>
      <c r="B740" s="43">
        <f t="shared" si="24"/>
        <v>135</v>
      </c>
      <c r="C740" s="43" t="str">
        <f t="shared" si="23"/>
        <v>45.5135</v>
      </c>
      <c r="D740" s="44">
        <v>4</v>
      </c>
      <c r="E740" s="45" t="s">
        <v>9618</v>
      </c>
      <c r="F740" s="45" t="s">
        <v>9619</v>
      </c>
      <c r="G740" s="45" t="s">
        <v>9620</v>
      </c>
      <c r="H740" s="46" t="s">
        <v>9621</v>
      </c>
      <c r="I740" s="45" t="s">
        <v>9141</v>
      </c>
      <c r="J740" s="46" t="s">
        <v>9142</v>
      </c>
      <c r="K740" s="46" t="s">
        <v>9143</v>
      </c>
      <c r="L740" s="45" t="s">
        <v>7306</v>
      </c>
      <c r="M740" s="45" t="s">
        <v>7307</v>
      </c>
    </row>
    <row r="741" spans="1:13" ht="43.2">
      <c r="A741" s="42" t="s">
        <v>7202</v>
      </c>
      <c r="B741" s="43">
        <f t="shared" si="24"/>
        <v>136</v>
      </c>
      <c r="C741" s="43" t="str">
        <f t="shared" si="23"/>
        <v>45.5136</v>
      </c>
      <c r="D741" s="44">
        <v>5</v>
      </c>
      <c r="E741" s="45" t="s">
        <v>9622</v>
      </c>
      <c r="F741" s="45" t="s">
        <v>9623</v>
      </c>
      <c r="G741" s="45" t="s">
        <v>9624</v>
      </c>
      <c r="H741" s="46" t="s">
        <v>9625</v>
      </c>
      <c r="I741" s="45" t="s">
        <v>9141</v>
      </c>
      <c r="J741" s="46" t="s">
        <v>9142</v>
      </c>
      <c r="K741" s="46" t="s">
        <v>9143</v>
      </c>
      <c r="L741" s="45" t="s">
        <v>7306</v>
      </c>
      <c r="M741" s="45" t="s">
        <v>7307</v>
      </c>
    </row>
    <row r="742" spans="1:13" ht="43.2">
      <c r="A742" s="42" t="s">
        <v>7202</v>
      </c>
      <c r="B742" s="43">
        <f t="shared" si="24"/>
        <v>137</v>
      </c>
      <c r="C742" s="43" t="str">
        <f t="shared" si="23"/>
        <v>45.5137</v>
      </c>
      <c r="D742" s="44">
        <v>5</v>
      </c>
      <c r="E742" s="45" t="s">
        <v>9626</v>
      </c>
      <c r="F742" s="45" t="s">
        <v>9627</v>
      </c>
      <c r="G742" s="45" t="s">
        <v>9628</v>
      </c>
      <c r="H742" s="46" t="s">
        <v>9629</v>
      </c>
      <c r="I742" s="45" t="s">
        <v>9141</v>
      </c>
      <c r="J742" s="46" t="s">
        <v>9142</v>
      </c>
      <c r="K742" s="46" t="s">
        <v>9143</v>
      </c>
      <c r="L742" s="45" t="s">
        <v>7306</v>
      </c>
      <c r="M742" s="45" t="s">
        <v>7307</v>
      </c>
    </row>
    <row r="743" spans="1:13" ht="43.2">
      <c r="A743" s="42" t="s">
        <v>7202</v>
      </c>
      <c r="B743" s="43">
        <f t="shared" si="24"/>
        <v>138</v>
      </c>
      <c r="C743" s="43" t="str">
        <f t="shared" si="23"/>
        <v>45.5138</v>
      </c>
      <c r="D743" s="44">
        <v>5</v>
      </c>
      <c r="E743" s="45" t="s">
        <v>9630</v>
      </c>
      <c r="F743" s="45" t="s">
        <v>9631</v>
      </c>
      <c r="G743" s="45" t="s">
        <v>9632</v>
      </c>
      <c r="H743" s="46" t="s">
        <v>9633</v>
      </c>
      <c r="I743" s="45" t="s">
        <v>9141</v>
      </c>
      <c r="J743" s="46" t="s">
        <v>9142</v>
      </c>
      <c r="K743" s="46" t="s">
        <v>9143</v>
      </c>
      <c r="L743" s="45" t="s">
        <v>7306</v>
      </c>
      <c r="M743" s="45" t="s">
        <v>7307</v>
      </c>
    </row>
    <row r="744" spans="1:13" ht="43.2">
      <c r="A744" s="42" t="s">
        <v>7202</v>
      </c>
      <c r="B744" s="43">
        <f t="shared" si="24"/>
        <v>139</v>
      </c>
      <c r="C744" s="43" t="str">
        <f t="shared" si="23"/>
        <v>45.5139</v>
      </c>
      <c r="D744" s="44">
        <v>3</v>
      </c>
      <c r="E744" s="45" t="s">
        <v>9634</v>
      </c>
      <c r="F744" s="45" t="s">
        <v>9635</v>
      </c>
      <c r="G744" s="45" t="s">
        <v>1367</v>
      </c>
      <c r="H744" s="45" t="s">
        <v>9636</v>
      </c>
      <c r="I744" s="45" t="s">
        <v>9141</v>
      </c>
      <c r="J744" s="46" t="s">
        <v>9142</v>
      </c>
      <c r="K744" s="46" t="s">
        <v>9143</v>
      </c>
      <c r="L744" s="45" t="s">
        <v>7306</v>
      </c>
      <c r="M744" s="45" t="s">
        <v>7307</v>
      </c>
    </row>
    <row r="745" spans="1:13" ht="43.2">
      <c r="A745" s="42" t="s">
        <v>7202</v>
      </c>
      <c r="B745" s="43">
        <f t="shared" si="24"/>
        <v>140</v>
      </c>
      <c r="C745" s="43" t="str">
        <f t="shared" si="23"/>
        <v>45.5140</v>
      </c>
      <c r="D745" s="44">
        <v>3</v>
      </c>
      <c r="E745" s="45" t="s">
        <v>9637</v>
      </c>
      <c r="F745" s="45" t="s">
        <v>9638</v>
      </c>
      <c r="G745" s="45" t="s">
        <v>9639</v>
      </c>
      <c r="H745" s="46" t="s">
        <v>9640</v>
      </c>
      <c r="I745" s="45" t="s">
        <v>9141</v>
      </c>
      <c r="J745" s="46" t="s">
        <v>9142</v>
      </c>
      <c r="K745" s="46" t="s">
        <v>9143</v>
      </c>
      <c r="L745" s="45" t="s">
        <v>7306</v>
      </c>
      <c r="M745" s="45" t="s">
        <v>7307</v>
      </c>
    </row>
    <row r="746" spans="1:13" ht="43.2">
      <c r="A746" s="42" t="s">
        <v>7202</v>
      </c>
      <c r="B746" s="43">
        <f t="shared" si="24"/>
        <v>141</v>
      </c>
      <c r="C746" s="43" t="str">
        <f t="shared" si="23"/>
        <v>45.5141</v>
      </c>
      <c r="D746" s="44">
        <v>4</v>
      </c>
      <c r="E746" s="45" t="s">
        <v>9641</v>
      </c>
      <c r="F746" s="45" t="s">
        <v>9642</v>
      </c>
      <c r="G746" s="45" t="s">
        <v>9643</v>
      </c>
      <c r="H746" s="46" t="s">
        <v>9644</v>
      </c>
      <c r="I746" s="45" t="s">
        <v>9141</v>
      </c>
      <c r="J746" s="46" t="s">
        <v>9142</v>
      </c>
      <c r="K746" s="46" t="s">
        <v>9143</v>
      </c>
      <c r="L746" s="45" t="s">
        <v>7306</v>
      </c>
      <c r="M746" s="45" t="s">
        <v>7307</v>
      </c>
    </row>
    <row r="747" spans="1:13" ht="43.2">
      <c r="A747" s="42" t="s">
        <v>7202</v>
      </c>
      <c r="B747" s="43">
        <f t="shared" si="24"/>
        <v>142</v>
      </c>
      <c r="C747" s="43" t="str">
        <f t="shared" si="23"/>
        <v>45.5142</v>
      </c>
      <c r="D747" s="44">
        <v>4</v>
      </c>
      <c r="E747" s="45" t="s">
        <v>9645</v>
      </c>
      <c r="F747" s="45" t="s">
        <v>9646</v>
      </c>
      <c r="G747" s="45" t="s">
        <v>9647</v>
      </c>
      <c r="H747" s="46" t="s">
        <v>9648</v>
      </c>
      <c r="I747" s="45" t="s">
        <v>9141</v>
      </c>
      <c r="J747" s="46" t="s">
        <v>9142</v>
      </c>
      <c r="K747" s="46" t="s">
        <v>9143</v>
      </c>
      <c r="L747" s="45" t="s">
        <v>7306</v>
      </c>
      <c r="M747" s="45" t="s">
        <v>7307</v>
      </c>
    </row>
    <row r="748" spans="1:13" ht="43.2">
      <c r="A748" s="42" t="s">
        <v>7202</v>
      </c>
      <c r="B748" s="43">
        <f t="shared" si="24"/>
        <v>143</v>
      </c>
      <c r="C748" s="43" t="str">
        <f t="shared" si="23"/>
        <v>45.5143</v>
      </c>
      <c r="D748" s="44">
        <v>4</v>
      </c>
      <c r="E748" s="45" t="s">
        <v>9649</v>
      </c>
      <c r="F748" s="45" t="s">
        <v>9650</v>
      </c>
      <c r="G748" s="45" t="s">
        <v>9651</v>
      </c>
      <c r="H748" s="46" t="s">
        <v>9652</v>
      </c>
      <c r="I748" s="45" t="s">
        <v>9141</v>
      </c>
      <c r="J748" s="46" t="s">
        <v>9142</v>
      </c>
      <c r="K748" s="46" t="s">
        <v>9143</v>
      </c>
      <c r="L748" s="45" t="s">
        <v>7306</v>
      </c>
      <c r="M748" s="45" t="s">
        <v>7307</v>
      </c>
    </row>
    <row r="749" spans="1:13" ht="43.2">
      <c r="A749" s="42" t="s">
        <v>7202</v>
      </c>
      <c r="B749" s="43">
        <f t="shared" si="24"/>
        <v>144</v>
      </c>
      <c r="C749" s="43" t="str">
        <f t="shared" si="23"/>
        <v>45.5144</v>
      </c>
      <c r="D749" s="44">
        <v>4</v>
      </c>
      <c r="E749" s="45" t="s">
        <v>9653</v>
      </c>
      <c r="F749" s="45" t="s">
        <v>9654</v>
      </c>
      <c r="G749" s="45" t="s">
        <v>9655</v>
      </c>
      <c r="H749" s="46" t="s">
        <v>9656</v>
      </c>
      <c r="I749" s="45" t="s">
        <v>9141</v>
      </c>
      <c r="J749" s="46" t="s">
        <v>9142</v>
      </c>
      <c r="K749" s="46" t="s">
        <v>9143</v>
      </c>
      <c r="L749" s="45" t="s">
        <v>7306</v>
      </c>
      <c r="M749" s="45" t="s">
        <v>7307</v>
      </c>
    </row>
    <row r="750" spans="1:13" ht="43.2">
      <c r="A750" s="42" t="s">
        <v>7202</v>
      </c>
      <c r="B750" s="43">
        <f t="shared" si="24"/>
        <v>145</v>
      </c>
      <c r="C750" s="43" t="str">
        <f t="shared" si="23"/>
        <v>45.5145</v>
      </c>
      <c r="D750" s="44">
        <v>4</v>
      </c>
      <c r="E750" s="45" t="s">
        <v>9657</v>
      </c>
      <c r="F750" s="45" t="s">
        <v>9658</v>
      </c>
      <c r="G750" s="45" t="s">
        <v>9659</v>
      </c>
      <c r="H750" s="46" t="s">
        <v>9660</v>
      </c>
      <c r="I750" s="45" t="s">
        <v>9141</v>
      </c>
      <c r="J750" s="46" t="s">
        <v>9142</v>
      </c>
      <c r="K750" s="46" t="s">
        <v>9143</v>
      </c>
      <c r="L750" s="45" t="s">
        <v>7306</v>
      </c>
      <c r="M750" s="45" t="s">
        <v>7307</v>
      </c>
    </row>
    <row r="751" spans="1:13" ht="43.2">
      <c r="A751" s="42" t="s">
        <v>7202</v>
      </c>
      <c r="B751" s="43">
        <f t="shared" si="24"/>
        <v>146</v>
      </c>
      <c r="C751" s="43" t="str">
        <f t="shared" si="23"/>
        <v>45.5146</v>
      </c>
      <c r="D751" s="44">
        <v>4</v>
      </c>
      <c r="E751" s="45" t="s">
        <v>9661</v>
      </c>
      <c r="F751" s="45" t="s">
        <v>9662</v>
      </c>
      <c r="G751" s="45" t="s">
        <v>9663</v>
      </c>
      <c r="H751" s="46" t="s">
        <v>9664</v>
      </c>
      <c r="I751" s="45" t="s">
        <v>9141</v>
      </c>
      <c r="J751" s="46" t="s">
        <v>9142</v>
      </c>
      <c r="K751" s="46" t="s">
        <v>9143</v>
      </c>
      <c r="L751" s="45" t="s">
        <v>7306</v>
      </c>
      <c r="M751" s="45" t="s">
        <v>7307</v>
      </c>
    </row>
    <row r="752" spans="1:13" ht="43.2">
      <c r="A752" s="42" t="s">
        <v>7202</v>
      </c>
      <c r="B752" s="43">
        <f t="shared" si="24"/>
        <v>147</v>
      </c>
      <c r="C752" s="43" t="str">
        <f t="shared" si="23"/>
        <v>45.5147</v>
      </c>
      <c r="D752" s="44">
        <v>3</v>
      </c>
      <c r="E752" s="45" t="s">
        <v>9665</v>
      </c>
      <c r="F752" s="45" t="s">
        <v>9666</v>
      </c>
      <c r="G752" s="45" t="s">
        <v>9667</v>
      </c>
      <c r="H752" s="46" t="s">
        <v>9668</v>
      </c>
      <c r="I752" s="45" t="s">
        <v>9141</v>
      </c>
      <c r="J752" s="46" t="s">
        <v>9142</v>
      </c>
      <c r="K752" s="46" t="s">
        <v>9143</v>
      </c>
      <c r="L752" s="45" t="s">
        <v>7306</v>
      </c>
      <c r="M752" s="45" t="s">
        <v>7307</v>
      </c>
    </row>
    <row r="753" spans="1:13" ht="43.2">
      <c r="A753" s="42" t="s">
        <v>7202</v>
      </c>
      <c r="B753" s="43">
        <f t="shared" si="24"/>
        <v>148</v>
      </c>
      <c r="C753" s="43" t="str">
        <f t="shared" si="23"/>
        <v>45.5148</v>
      </c>
      <c r="D753" s="44">
        <v>4</v>
      </c>
      <c r="E753" s="45" t="s">
        <v>9669</v>
      </c>
      <c r="F753" s="45" t="s">
        <v>9670</v>
      </c>
      <c r="G753" s="45" t="s">
        <v>9671</v>
      </c>
      <c r="H753" s="45" t="s">
        <v>9672</v>
      </c>
      <c r="I753" s="45" t="s">
        <v>9141</v>
      </c>
      <c r="J753" s="46" t="s">
        <v>9142</v>
      </c>
      <c r="K753" s="46" t="s">
        <v>9143</v>
      </c>
      <c r="L753" s="45" t="s">
        <v>7306</v>
      </c>
      <c r="M753" s="45" t="s">
        <v>7307</v>
      </c>
    </row>
    <row r="754" spans="1:13" ht="43.2">
      <c r="A754" s="42" t="s">
        <v>7202</v>
      </c>
      <c r="B754" s="43">
        <f t="shared" si="24"/>
        <v>149</v>
      </c>
      <c r="C754" s="43" t="str">
        <f t="shared" si="23"/>
        <v>45.5149</v>
      </c>
      <c r="D754" s="44">
        <v>4</v>
      </c>
      <c r="E754" s="45" t="s">
        <v>9673</v>
      </c>
      <c r="F754" s="45" t="s">
        <v>9674</v>
      </c>
      <c r="G754" s="45" t="s">
        <v>9675</v>
      </c>
      <c r="H754" s="46" t="s">
        <v>9676</v>
      </c>
      <c r="I754" s="45" t="s">
        <v>9141</v>
      </c>
      <c r="J754" s="46" t="s">
        <v>9142</v>
      </c>
      <c r="K754" s="46" t="s">
        <v>9143</v>
      </c>
      <c r="L754" s="45" t="s">
        <v>7306</v>
      </c>
      <c r="M754" s="45" t="s">
        <v>7307</v>
      </c>
    </row>
    <row r="755" spans="1:13" ht="43.2">
      <c r="A755" s="42" t="s">
        <v>7202</v>
      </c>
      <c r="B755" s="43">
        <f t="shared" si="24"/>
        <v>150</v>
      </c>
      <c r="C755" s="43" t="str">
        <f t="shared" si="23"/>
        <v>45.5150</v>
      </c>
      <c r="D755" s="44">
        <v>4</v>
      </c>
      <c r="E755" s="45" t="s">
        <v>9677</v>
      </c>
      <c r="F755" s="45" t="s">
        <v>9678</v>
      </c>
      <c r="G755" s="45" t="s">
        <v>9679</v>
      </c>
      <c r="H755" s="45" t="s">
        <v>9680</v>
      </c>
      <c r="I755" s="45" t="s">
        <v>9141</v>
      </c>
      <c r="J755" s="46" t="s">
        <v>9142</v>
      </c>
      <c r="K755" s="46" t="s">
        <v>9143</v>
      </c>
      <c r="L755" s="45" t="s">
        <v>7306</v>
      </c>
      <c r="M755" s="45" t="s">
        <v>7307</v>
      </c>
    </row>
    <row r="756" spans="1:13" ht="43.2">
      <c r="A756" s="42" t="s">
        <v>7202</v>
      </c>
      <c r="B756" s="43">
        <f t="shared" si="24"/>
        <v>151</v>
      </c>
      <c r="C756" s="43" t="str">
        <f t="shared" si="23"/>
        <v>45.5151</v>
      </c>
      <c r="D756" s="44">
        <v>3</v>
      </c>
      <c r="E756" s="45" t="s">
        <v>9681</v>
      </c>
      <c r="F756" s="45" t="s">
        <v>9682</v>
      </c>
      <c r="G756" s="45" t="s">
        <v>9683</v>
      </c>
      <c r="H756" s="46" t="s">
        <v>9684</v>
      </c>
      <c r="I756" s="45" t="s">
        <v>9141</v>
      </c>
      <c r="J756" s="46" t="s">
        <v>9142</v>
      </c>
      <c r="K756" s="46" t="s">
        <v>9143</v>
      </c>
      <c r="L756" s="45" t="s">
        <v>7306</v>
      </c>
      <c r="M756" s="45" t="s">
        <v>7307</v>
      </c>
    </row>
    <row r="757" spans="1:13" ht="43.2">
      <c r="A757" s="42" t="s">
        <v>7202</v>
      </c>
      <c r="B757" s="43">
        <f t="shared" si="24"/>
        <v>152</v>
      </c>
      <c r="C757" s="43" t="str">
        <f t="shared" si="23"/>
        <v>45.5152</v>
      </c>
      <c r="D757" s="44">
        <v>4</v>
      </c>
      <c r="E757" s="45" t="s">
        <v>9685</v>
      </c>
      <c r="F757" s="45" t="s">
        <v>9686</v>
      </c>
      <c r="G757" s="45" t="s">
        <v>9687</v>
      </c>
      <c r="H757" s="46" t="s">
        <v>9688</v>
      </c>
      <c r="I757" s="45" t="s">
        <v>9141</v>
      </c>
      <c r="J757" s="46" t="s">
        <v>9142</v>
      </c>
      <c r="K757" s="46" t="s">
        <v>9143</v>
      </c>
      <c r="L757" s="45" t="s">
        <v>7306</v>
      </c>
      <c r="M757" s="45" t="s">
        <v>7307</v>
      </c>
    </row>
    <row r="758" spans="1:13" ht="43.2">
      <c r="A758" s="42" t="s">
        <v>7202</v>
      </c>
      <c r="B758" s="43">
        <f t="shared" si="24"/>
        <v>153</v>
      </c>
      <c r="C758" s="43" t="str">
        <f t="shared" si="23"/>
        <v>45.5153</v>
      </c>
      <c r="D758" s="44">
        <v>4</v>
      </c>
      <c r="E758" s="45" t="s">
        <v>9689</v>
      </c>
      <c r="F758" s="45" t="s">
        <v>9690</v>
      </c>
      <c r="G758" s="45" t="s">
        <v>9691</v>
      </c>
      <c r="H758" s="45" t="s">
        <v>9692</v>
      </c>
      <c r="I758" s="45" t="s">
        <v>9141</v>
      </c>
      <c r="J758" s="46" t="s">
        <v>9142</v>
      </c>
      <c r="K758" s="46" t="s">
        <v>9143</v>
      </c>
      <c r="L758" s="45" t="s">
        <v>7306</v>
      </c>
      <c r="M758" s="45" t="s">
        <v>7307</v>
      </c>
    </row>
    <row r="759" spans="1:13" ht="43.2">
      <c r="A759" s="42" t="s">
        <v>7202</v>
      </c>
      <c r="B759" s="43">
        <f t="shared" si="24"/>
        <v>154</v>
      </c>
      <c r="C759" s="43" t="str">
        <f t="shared" si="23"/>
        <v>45.5154</v>
      </c>
      <c r="D759" s="44">
        <v>3</v>
      </c>
      <c r="E759" s="45" t="s">
        <v>9693</v>
      </c>
      <c r="F759" s="45" t="s">
        <v>9694</v>
      </c>
      <c r="G759" s="45" t="s">
        <v>1367</v>
      </c>
      <c r="H759" s="45" t="s">
        <v>9695</v>
      </c>
      <c r="I759" s="45" t="s">
        <v>9141</v>
      </c>
      <c r="J759" s="46" t="s">
        <v>9142</v>
      </c>
      <c r="K759" s="46" t="s">
        <v>9143</v>
      </c>
      <c r="L759" s="45" t="s">
        <v>7306</v>
      </c>
      <c r="M759" s="45" t="s">
        <v>7307</v>
      </c>
    </row>
    <row r="760" spans="1:13" ht="43.2">
      <c r="A760" s="42" t="s">
        <v>7202</v>
      </c>
      <c r="B760" s="43">
        <f t="shared" si="24"/>
        <v>155</v>
      </c>
      <c r="C760" s="43" t="str">
        <f t="shared" si="23"/>
        <v>45.5155</v>
      </c>
      <c r="D760" s="44">
        <v>3</v>
      </c>
      <c r="E760" s="45" t="s">
        <v>9696</v>
      </c>
      <c r="F760" s="45" t="s">
        <v>9697</v>
      </c>
      <c r="G760" s="45" t="s">
        <v>9698</v>
      </c>
      <c r="H760" s="45" t="s">
        <v>9699</v>
      </c>
      <c r="I760" s="45" t="s">
        <v>9141</v>
      </c>
      <c r="J760" s="46" t="s">
        <v>9142</v>
      </c>
      <c r="K760" s="46" t="s">
        <v>9143</v>
      </c>
      <c r="L760" s="45" t="s">
        <v>7306</v>
      </c>
      <c r="M760" s="45" t="s">
        <v>7307</v>
      </c>
    </row>
    <row r="761" spans="1:13" ht="43.2">
      <c r="A761" s="42" t="s">
        <v>7202</v>
      </c>
      <c r="B761" s="43">
        <f t="shared" si="24"/>
        <v>156</v>
      </c>
      <c r="C761" s="43" t="str">
        <f t="shared" si="23"/>
        <v>45.5156</v>
      </c>
      <c r="D761" s="44">
        <v>3</v>
      </c>
      <c r="E761" s="45" t="s">
        <v>9700</v>
      </c>
      <c r="F761" s="45" t="s">
        <v>9701</v>
      </c>
      <c r="G761" s="45" t="s">
        <v>9702</v>
      </c>
      <c r="H761" s="45" t="s">
        <v>9703</v>
      </c>
      <c r="I761" s="45" t="s">
        <v>9141</v>
      </c>
      <c r="J761" s="46" t="s">
        <v>9142</v>
      </c>
      <c r="K761" s="46" t="s">
        <v>9143</v>
      </c>
      <c r="L761" s="45" t="s">
        <v>7306</v>
      </c>
      <c r="M761" s="45" t="s">
        <v>7307</v>
      </c>
    </row>
    <row r="762" spans="1:13" ht="43.2">
      <c r="A762" s="42" t="s">
        <v>7202</v>
      </c>
      <c r="B762" s="43">
        <f t="shared" si="24"/>
        <v>157</v>
      </c>
      <c r="C762" s="43" t="str">
        <f t="shared" si="23"/>
        <v>45.5157</v>
      </c>
      <c r="D762" s="44">
        <v>3</v>
      </c>
      <c r="E762" s="45" t="s">
        <v>9704</v>
      </c>
      <c r="F762" s="45" t="s">
        <v>9705</v>
      </c>
      <c r="G762" s="45" t="s">
        <v>1367</v>
      </c>
      <c r="H762" s="45" t="s">
        <v>9706</v>
      </c>
      <c r="I762" s="45" t="s">
        <v>9141</v>
      </c>
      <c r="J762" s="46" t="s">
        <v>9142</v>
      </c>
      <c r="K762" s="46" t="s">
        <v>9143</v>
      </c>
      <c r="L762" s="45" t="s">
        <v>7306</v>
      </c>
      <c r="M762" s="45" t="s">
        <v>7307</v>
      </c>
    </row>
    <row r="763" spans="1:13" ht="43.2">
      <c r="A763" s="42" t="s">
        <v>7202</v>
      </c>
      <c r="B763" s="43">
        <f t="shared" si="24"/>
        <v>158</v>
      </c>
      <c r="C763" s="43" t="str">
        <f t="shared" si="23"/>
        <v>45.5158</v>
      </c>
      <c r="D763" s="44">
        <v>3</v>
      </c>
      <c r="E763" s="45" t="s">
        <v>9707</v>
      </c>
      <c r="F763" s="45" t="s">
        <v>9708</v>
      </c>
      <c r="G763" s="45" t="s">
        <v>9709</v>
      </c>
      <c r="H763" s="46" t="s">
        <v>9710</v>
      </c>
      <c r="I763" s="45" t="s">
        <v>9141</v>
      </c>
      <c r="J763" s="46" t="s">
        <v>9142</v>
      </c>
      <c r="K763" s="46" t="s">
        <v>9143</v>
      </c>
      <c r="L763" s="45" t="s">
        <v>7306</v>
      </c>
      <c r="M763" s="45" t="s">
        <v>7307</v>
      </c>
    </row>
    <row r="764" spans="1:13" ht="43.2">
      <c r="A764" s="42" t="s">
        <v>7202</v>
      </c>
      <c r="B764" s="43">
        <f t="shared" si="24"/>
        <v>159</v>
      </c>
      <c r="C764" s="43" t="str">
        <f t="shared" si="23"/>
        <v>45.5159</v>
      </c>
      <c r="D764" s="44">
        <v>4</v>
      </c>
      <c r="E764" s="45" t="s">
        <v>9711</v>
      </c>
      <c r="F764" s="45" t="s">
        <v>9712</v>
      </c>
      <c r="G764" s="45" t="s">
        <v>9713</v>
      </c>
      <c r="H764" s="46" t="s">
        <v>9714</v>
      </c>
      <c r="I764" s="45" t="s">
        <v>9141</v>
      </c>
      <c r="J764" s="46" t="s">
        <v>9142</v>
      </c>
      <c r="K764" s="46" t="s">
        <v>9143</v>
      </c>
      <c r="L764" s="45" t="s">
        <v>7306</v>
      </c>
      <c r="M764" s="45" t="s">
        <v>7307</v>
      </c>
    </row>
    <row r="765" spans="1:13" ht="43.2">
      <c r="A765" s="42" t="s">
        <v>7202</v>
      </c>
      <c r="B765" s="43">
        <f t="shared" si="24"/>
        <v>160</v>
      </c>
      <c r="C765" s="43" t="str">
        <f t="shared" si="23"/>
        <v>45.5160</v>
      </c>
      <c r="D765" s="44">
        <v>5</v>
      </c>
      <c r="E765" s="45" t="s">
        <v>9715</v>
      </c>
      <c r="F765" s="45" t="s">
        <v>9716</v>
      </c>
      <c r="G765" s="45" t="s">
        <v>9717</v>
      </c>
      <c r="H765" s="46" t="s">
        <v>9718</v>
      </c>
      <c r="I765" s="45" t="s">
        <v>9141</v>
      </c>
      <c r="J765" s="46" t="s">
        <v>9142</v>
      </c>
      <c r="K765" s="46" t="s">
        <v>9143</v>
      </c>
      <c r="L765" s="45" t="s">
        <v>7306</v>
      </c>
      <c r="M765" s="45" t="s">
        <v>7307</v>
      </c>
    </row>
    <row r="766" spans="1:13" ht="43.2">
      <c r="A766" s="42" t="s">
        <v>7202</v>
      </c>
      <c r="B766" s="43">
        <f t="shared" si="24"/>
        <v>161</v>
      </c>
      <c r="C766" s="43" t="str">
        <f t="shared" si="23"/>
        <v>45.5161</v>
      </c>
      <c r="D766" s="44">
        <v>5</v>
      </c>
      <c r="E766" s="45" t="s">
        <v>9719</v>
      </c>
      <c r="F766" s="45" t="s">
        <v>9720</v>
      </c>
      <c r="G766" s="45" t="s">
        <v>9721</v>
      </c>
      <c r="H766" s="45" t="s">
        <v>9722</v>
      </c>
      <c r="I766" s="45" t="s">
        <v>9141</v>
      </c>
      <c r="J766" s="46" t="s">
        <v>9142</v>
      </c>
      <c r="K766" s="46" t="s">
        <v>9143</v>
      </c>
      <c r="L766" s="45" t="s">
        <v>7306</v>
      </c>
      <c r="M766" s="45" t="s">
        <v>7307</v>
      </c>
    </row>
    <row r="767" spans="1:13" ht="43.2">
      <c r="A767" s="42" t="s">
        <v>7202</v>
      </c>
      <c r="B767" s="43">
        <f t="shared" si="24"/>
        <v>162</v>
      </c>
      <c r="C767" s="43" t="str">
        <f t="shared" si="23"/>
        <v>45.5162</v>
      </c>
      <c r="D767" s="44">
        <v>5</v>
      </c>
      <c r="E767" s="45" t="s">
        <v>9723</v>
      </c>
      <c r="F767" s="45" t="s">
        <v>9724</v>
      </c>
      <c r="G767" s="45" t="s">
        <v>9725</v>
      </c>
      <c r="H767" s="46" t="s">
        <v>9726</v>
      </c>
      <c r="I767" s="45" t="s">
        <v>9141</v>
      </c>
      <c r="J767" s="46" t="s">
        <v>9142</v>
      </c>
      <c r="K767" s="46" t="s">
        <v>9143</v>
      </c>
      <c r="L767" s="45" t="s">
        <v>7306</v>
      </c>
      <c r="M767" s="45" t="s">
        <v>7307</v>
      </c>
    </row>
    <row r="768" spans="1:13" ht="43.2">
      <c r="A768" s="42" t="s">
        <v>7202</v>
      </c>
      <c r="B768" s="43">
        <f t="shared" si="24"/>
        <v>163</v>
      </c>
      <c r="C768" s="43" t="str">
        <f t="shared" si="23"/>
        <v>45.5163</v>
      </c>
      <c r="D768" s="44">
        <v>5</v>
      </c>
      <c r="E768" s="45" t="s">
        <v>9727</v>
      </c>
      <c r="F768" s="45" t="s">
        <v>9728</v>
      </c>
      <c r="G768" s="45" t="s">
        <v>9729</v>
      </c>
      <c r="H768" s="45" t="s">
        <v>9730</v>
      </c>
      <c r="I768" s="45" t="s">
        <v>9141</v>
      </c>
      <c r="J768" s="46" t="s">
        <v>9142</v>
      </c>
      <c r="K768" s="46" t="s">
        <v>9143</v>
      </c>
      <c r="L768" s="45" t="s">
        <v>7306</v>
      </c>
      <c r="M768" s="45" t="s">
        <v>7307</v>
      </c>
    </row>
    <row r="769" spans="1:13" ht="43.2">
      <c r="A769" s="42" t="s">
        <v>7202</v>
      </c>
      <c r="B769" s="43">
        <f t="shared" si="24"/>
        <v>164</v>
      </c>
      <c r="C769" s="43" t="str">
        <f t="shared" si="23"/>
        <v>45.5164</v>
      </c>
      <c r="D769" s="44">
        <v>5</v>
      </c>
      <c r="E769" s="45" t="s">
        <v>9731</v>
      </c>
      <c r="F769" s="45" t="s">
        <v>9732</v>
      </c>
      <c r="G769" s="45" t="s">
        <v>9733</v>
      </c>
      <c r="H769" s="46" t="s">
        <v>9734</v>
      </c>
      <c r="I769" s="45" t="s">
        <v>9141</v>
      </c>
      <c r="J769" s="46" t="s">
        <v>9142</v>
      </c>
      <c r="K769" s="46" t="s">
        <v>9143</v>
      </c>
      <c r="L769" s="45" t="s">
        <v>7306</v>
      </c>
      <c r="M769" s="45" t="s">
        <v>7307</v>
      </c>
    </row>
    <row r="770" spans="1:13" ht="43.2">
      <c r="A770" s="42" t="s">
        <v>7202</v>
      </c>
      <c r="B770" s="43">
        <f t="shared" si="24"/>
        <v>165</v>
      </c>
      <c r="C770" s="43" t="str">
        <f t="shared" si="23"/>
        <v>45.5165</v>
      </c>
      <c r="D770" s="44">
        <v>5</v>
      </c>
      <c r="E770" s="45" t="s">
        <v>9735</v>
      </c>
      <c r="F770" s="45" t="s">
        <v>9736</v>
      </c>
      <c r="G770" s="45" t="s">
        <v>9737</v>
      </c>
      <c r="H770" s="46" t="s">
        <v>9738</v>
      </c>
      <c r="I770" s="45" t="s">
        <v>9141</v>
      </c>
      <c r="J770" s="46" t="s">
        <v>9142</v>
      </c>
      <c r="K770" s="46" t="s">
        <v>9143</v>
      </c>
      <c r="L770" s="45" t="s">
        <v>7306</v>
      </c>
      <c r="M770" s="45" t="s">
        <v>7307</v>
      </c>
    </row>
    <row r="771" spans="1:13" ht="43.2">
      <c r="A771" s="42" t="s">
        <v>7202</v>
      </c>
      <c r="B771" s="43">
        <f t="shared" si="24"/>
        <v>166</v>
      </c>
      <c r="C771" s="43" t="str">
        <f t="shared" ref="C771:C834" si="25">+CONCATENATE(A771,B771)</f>
        <v>45.5166</v>
      </c>
      <c r="D771" s="44">
        <v>5</v>
      </c>
      <c r="E771" s="45" t="s">
        <v>9739</v>
      </c>
      <c r="F771" s="45" t="s">
        <v>9740</v>
      </c>
      <c r="G771" s="45" t="s">
        <v>9741</v>
      </c>
      <c r="H771" s="46" t="s">
        <v>9742</v>
      </c>
      <c r="I771" s="45" t="s">
        <v>9141</v>
      </c>
      <c r="J771" s="46" t="s">
        <v>9142</v>
      </c>
      <c r="K771" s="46" t="s">
        <v>9143</v>
      </c>
      <c r="L771" s="45" t="s">
        <v>7306</v>
      </c>
      <c r="M771" s="45" t="s">
        <v>7307</v>
      </c>
    </row>
    <row r="772" spans="1:13" ht="43.2">
      <c r="A772" s="42" t="s">
        <v>7202</v>
      </c>
      <c r="B772" s="43">
        <f t="shared" ref="B772:B835" si="26">+IF(A772=A771,B771+1,1)</f>
        <v>167</v>
      </c>
      <c r="C772" s="43" t="str">
        <f t="shared" si="25"/>
        <v>45.5167</v>
      </c>
      <c r="D772" s="44">
        <v>5</v>
      </c>
      <c r="E772" s="45" t="s">
        <v>9743</v>
      </c>
      <c r="F772" s="45" t="s">
        <v>9744</v>
      </c>
      <c r="G772" s="45" t="s">
        <v>9745</v>
      </c>
      <c r="H772" s="46" t="s">
        <v>9746</v>
      </c>
      <c r="I772" s="45" t="s">
        <v>9141</v>
      </c>
      <c r="J772" s="46" t="s">
        <v>9142</v>
      </c>
      <c r="K772" s="46" t="s">
        <v>9143</v>
      </c>
      <c r="L772" s="45" t="s">
        <v>7306</v>
      </c>
      <c r="M772" s="45" t="s">
        <v>7307</v>
      </c>
    </row>
    <row r="773" spans="1:13" ht="43.2">
      <c r="A773" s="42" t="s">
        <v>7202</v>
      </c>
      <c r="B773" s="43">
        <f t="shared" si="26"/>
        <v>168</v>
      </c>
      <c r="C773" s="43" t="str">
        <f t="shared" si="25"/>
        <v>45.5168</v>
      </c>
      <c r="D773" s="44">
        <v>5</v>
      </c>
      <c r="E773" s="45" t="s">
        <v>9747</v>
      </c>
      <c r="F773" s="45" t="s">
        <v>9748</v>
      </c>
      <c r="G773" s="45" t="s">
        <v>9749</v>
      </c>
      <c r="H773" s="46" t="s">
        <v>9750</v>
      </c>
      <c r="I773" s="45" t="s">
        <v>9141</v>
      </c>
      <c r="J773" s="46" t="s">
        <v>9142</v>
      </c>
      <c r="K773" s="46" t="s">
        <v>9143</v>
      </c>
      <c r="L773" s="45" t="s">
        <v>7306</v>
      </c>
      <c r="M773" s="45" t="s">
        <v>7307</v>
      </c>
    </row>
    <row r="774" spans="1:13" ht="43.2">
      <c r="A774" s="42" t="s">
        <v>7202</v>
      </c>
      <c r="B774" s="43">
        <f t="shared" si="26"/>
        <v>169</v>
      </c>
      <c r="C774" s="43" t="str">
        <f t="shared" si="25"/>
        <v>45.5169</v>
      </c>
      <c r="D774" s="44">
        <v>4</v>
      </c>
      <c r="E774" s="45" t="s">
        <v>9751</v>
      </c>
      <c r="F774" s="45" t="s">
        <v>9752</v>
      </c>
      <c r="G774" s="45" t="s">
        <v>9753</v>
      </c>
      <c r="H774" s="45" t="s">
        <v>9754</v>
      </c>
      <c r="I774" s="45" t="s">
        <v>9141</v>
      </c>
      <c r="J774" s="46" t="s">
        <v>9142</v>
      </c>
      <c r="K774" s="46" t="s">
        <v>9143</v>
      </c>
      <c r="L774" s="45" t="s">
        <v>7306</v>
      </c>
      <c r="M774" s="45" t="s">
        <v>7307</v>
      </c>
    </row>
    <row r="775" spans="1:13" ht="43.2">
      <c r="A775" s="42" t="s">
        <v>7202</v>
      </c>
      <c r="B775" s="43">
        <f t="shared" si="26"/>
        <v>170</v>
      </c>
      <c r="C775" s="43" t="str">
        <f t="shared" si="25"/>
        <v>45.5170</v>
      </c>
      <c r="D775" s="44">
        <v>3</v>
      </c>
      <c r="E775" s="45" t="s">
        <v>9755</v>
      </c>
      <c r="F775" s="45" t="s">
        <v>9756</v>
      </c>
      <c r="G775" s="45" t="s">
        <v>9757</v>
      </c>
      <c r="H775" s="46" t="s">
        <v>9758</v>
      </c>
      <c r="I775" s="45" t="s">
        <v>9141</v>
      </c>
      <c r="J775" s="46" t="s">
        <v>9142</v>
      </c>
      <c r="K775" s="46" t="s">
        <v>9143</v>
      </c>
      <c r="L775" s="45" t="s">
        <v>7306</v>
      </c>
      <c r="M775" s="45" t="s">
        <v>7307</v>
      </c>
    </row>
    <row r="776" spans="1:13" ht="43.2">
      <c r="A776" s="42" t="s">
        <v>7202</v>
      </c>
      <c r="B776" s="43">
        <f t="shared" si="26"/>
        <v>171</v>
      </c>
      <c r="C776" s="43" t="str">
        <f t="shared" si="25"/>
        <v>45.5171</v>
      </c>
      <c r="D776" s="44">
        <v>3</v>
      </c>
      <c r="E776" s="45" t="s">
        <v>9759</v>
      </c>
      <c r="F776" s="45" t="s">
        <v>9760</v>
      </c>
      <c r="G776" s="45" t="s">
        <v>9761</v>
      </c>
      <c r="H776" s="45" t="s">
        <v>9762</v>
      </c>
      <c r="I776" s="45" t="s">
        <v>9141</v>
      </c>
      <c r="J776" s="46" t="s">
        <v>9142</v>
      </c>
      <c r="K776" s="46" t="s">
        <v>9143</v>
      </c>
      <c r="L776" s="45" t="s">
        <v>7306</v>
      </c>
      <c r="M776" s="45" t="s">
        <v>7307</v>
      </c>
    </row>
    <row r="777" spans="1:13" ht="43.2">
      <c r="A777" s="42" t="s">
        <v>7202</v>
      </c>
      <c r="B777" s="43">
        <f t="shared" si="26"/>
        <v>172</v>
      </c>
      <c r="C777" s="43" t="str">
        <f t="shared" si="25"/>
        <v>45.5172</v>
      </c>
      <c r="D777" s="44">
        <v>4</v>
      </c>
      <c r="E777" s="45" t="s">
        <v>9763</v>
      </c>
      <c r="F777" s="45" t="s">
        <v>9764</v>
      </c>
      <c r="G777" s="45" t="s">
        <v>9765</v>
      </c>
      <c r="H777" s="46" t="s">
        <v>9766</v>
      </c>
      <c r="I777" s="45" t="s">
        <v>9141</v>
      </c>
      <c r="J777" s="46" t="s">
        <v>9142</v>
      </c>
      <c r="K777" s="46" t="s">
        <v>9143</v>
      </c>
      <c r="L777" s="45" t="s">
        <v>7306</v>
      </c>
      <c r="M777" s="45" t="s">
        <v>7307</v>
      </c>
    </row>
    <row r="778" spans="1:13" ht="43.2">
      <c r="A778" s="42" t="s">
        <v>7202</v>
      </c>
      <c r="B778" s="43">
        <f t="shared" si="26"/>
        <v>173</v>
      </c>
      <c r="C778" s="43" t="str">
        <f t="shared" si="25"/>
        <v>45.5173</v>
      </c>
      <c r="D778" s="44">
        <v>5</v>
      </c>
      <c r="E778" s="45" t="s">
        <v>9767</v>
      </c>
      <c r="F778" s="45" t="s">
        <v>9768</v>
      </c>
      <c r="G778" s="45" t="s">
        <v>9769</v>
      </c>
      <c r="H778" s="45" t="s">
        <v>9770</v>
      </c>
      <c r="I778" s="45" t="s">
        <v>9141</v>
      </c>
      <c r="J778" s="46" t="s">
        <v>9142</v>
      </c>
      <c r="K778" s="46" t="s">
        <v>9143</v>
      </c>
      <c r="L778" s="45" t="s">
        <v>7306</v>
      </c>
      <c r="M778" s="45" t="s">
        <v>7307</v>
      </c>
    </row>
    <row r="779" spans="1:13" ht="43.2">
      <c r="A779" s="42" t="s">
        <v>7202</v>
      </c>
      <c r="B779" s="43">
        <f t="shared" si="26"/>
        <v>174</v>
      </c>
      <c r="C779" s="43" t="str">
        <f t="shared" si="25"/>
        <v>45.5174</v>
      </c>
      <c r="D779" s="44">
        <v>5</v>
      </c>
      <c r="E779" s="45" t="s">
        <v>9771</v>
      </c>
      <c r="F779" s="45" t="s">
        <v>9772</v>
      </c>
      <c r="G779" s="45" t="s">
        <v>9773</v>
      </c>
      <c r="H779" s="46" t="s">
        <v>9774</v>
      </c>
      <c r="I779" s="45" t="s">
        <v>9141</v>
      </c>
      <c r="J779" s="46" t="s">
        <v>9142</v>
      </c>
      <c r="K779" s="46" t="s">
        <v>9143</v>
      </c>
      <c r="L779" s="45" t="s">
        <v>7306</v>
      </c>
      <c r="M779" s="45" t="s">
        <v>7307</v>
      </c>
    </row>
    <row r="780" spans="1:13" ht="43.2">
      <c r="A780" s="42" t="s">
        <v>7202</v>
      </c>
      <c r="B780" s="43">
        <f t="shared" si="26"/>
        <v>175</v>
      </c>
      <c r="C780" s="43" t="str">
        <f t="shared" si="25"/>
        <v>45.5175</v>
      </c>
      <c r="D780" s="44">
        <v>5</v>
      </c>
      <c r="E780" s="45" t="s">
        <v>9775</v>
      </c>
      <c r="F780" s="45" t="s">
        <v>9776</v>
      </c>
      <c r="G780" s="45" t="s">
        <v>9777</v>
      </c>
      <c r="H780" s="46" t="s">
        <v>9778</v>
      </c>
      <c r="I780" s="45" t="s">
        <v>9141</v>
      </c>
      <c r="J780" s="46" t="s">
        <v>9142</v>
      </c>
      <c r="K780" s="46" t="s">
        <v>9143</v>
      </c>
      <c r="L780" s="45" t="s">
        <v>7306</v>
      </c>
      <c r="M780" s="45" t="s">
        <v>7307</v>
      </c>
    </row>
    <row r="781" spans="1:13" ht="43.2">
      <c r="A781" s="42" t="s">
        <v>7202</v>
      </c>
      <c r="B781" s="43">
        <f t="shared" si="26"/>
        <v>176</v>
      </c>
      <c r="C781" s="43" t="str">
        <f t="shared" si="25"/>
        <v>45.5176</v>
      </c>
      <c r="D781" s="44">
        <v>5</v>
      </c>
      <c r="E781" s="45" t="s">
        <v>9779</v>
      </c>
      <c r="F781" s="45" t="s">
        <v>9780</v>
      </c>
      <c r="G781" s="45" t="s">
        <v>9781</v>
      </c>
      <c r="H781" s="45" t="s">
        <v>9782</v>
      </c>
      <c r="I781" s="45" t="s">
        <v>9141</v>
      </c>
      <c r="J781" s="46" t="s">
        <v>9142</v>
      </c>
      <c r="K781" s="46" t="s">
        <v>9143</v>
      </c>
      <c r="L781" s="45" t="s">
        <v>7306</v>
      </c>
      <c r="M781" s="45" t="s">
        <v>7307</v>
      </c>
    </row>
    <row r="782" spans="1:13" ht="43.2">
      <c r="A782" s="42" t="s">
        <v>7202</v>
      </c>
      <c r="B782" s="43">
        <f t="shared" si="26"/>
        <v>177</v>
      </c>
      <c r="C782" s="43" t="str">
        <f t="shared" si="25"/>
        <v>45.5177</v>
      </c>
      <c r="D782" s="44">
        <v>5</v>
      </c>
      <c r="E782" s="45" t="s">
        <v>9783</v>
      </c>
      <c r="F782" s="45" t="s">
        <v>9784</v>
      </c>
      <c r="G782" s="45" t="s">
        <v>9785</v>
      </c>
      <c r="H782" s="45" t="s">
        <v>9786</v>
      </c>
      <c r="I782" s="45" t="s">
        <v>9141</v>
      </c>
      <c r="J782" s="46" t="s">
        <v>9142</v>
      </c>
      <c r="K782" s="46" t="s">
        <v>9143</v>
      </c>
      <c r="L782" s="45" t="s">
        <v>7306</v>
      </c>
      <c r="M782" s="45" t="s">
        <v>7307</v>
      </c>
    </row>
    <row r="783" spans="1:13" ht="43.2">
      <c r="A783" s="42" t="s">
        <v>7202</v>
      </c>
      <c r="B783" s="43">
        <f t="shared" si="26"/>
        <v>178</v>
      </c>
      <c r="C783" s="43" t="str">
        <f t="shared" si="25"/>
        <v>45.5178</v>
      </c>
      <c r="D783" s="44">
        <v>5</v>
      </c>
      <c r="E783" s="45" t="s">
        <v>9787</v>
      </c>
      <c r="F783" s="45" t="s">
        <v>9788</v>
      </c>
      <c r="G783" s="45" t="s">
        <v>9789</v>
      </c>
      <c r="H783" s="46" t="s">
        <v>9790</v>
      </c>
      <c r="I783" s="45" t="s">
        <v>9141</v>
      </c>
      <c r="J783" s="46" t="s">
        <v>9142</v>
      </c>
      <c r="K783" s="46" t="s">
        <v>9143</v>
      </c>
      <c r="L783" s="45" t="s">
        <v>7306</v>
      </c>
      <c r="M783" s="45" t="s">
        <v>7307</v>
      </c>
    </row>
    <row r="784" spans="1:13" ht="43.2">
      <c r="A784" s="42" t="s">
        <v>7202</v>
      </c>
      <c r="B784" s="43">
        <f t="shared" si="26"/>
        <v>179</v>
      </c>
      <c r="C784" s="43" t="str">
        <f t="shared" si="25"/>
        <v>45.5179</v>
      </c>
      <c r="D784" s="44">
        <v>3</v>
      </c>
      <c r="E784" s="45" t="s">
        <v>9791</v>
      </c>
      <c r="F784" s="45" t="s">
        <v>9792</v>
      </c>
      <c r="G784" s="45" t="s">
        <v>9793</v>
      </c>
      <c r="H784" s="46" t="s">
        <v>9794</v>
      </c>
      <c r="I784" s="45" t="s">
        <v>9141</v>
      </c>
      <c r="J784" s="46" t="s">
        <v>9142</v>
      </c>
      <c r="K784" s="46" t="s">
        <v>9143</v>
      </c>
      <c r="L784" s="45" t="s">
        <v>7306</v>
      </c>
      <c r="M784" s="45" t="s">
        <v>7307</v>
      </c>
    </row>
    <row r="785" spans="1:13" ht="43.2">
      <c r="A785" s="42" t="s">
        <v>7202</v>
      </c>
      <c r="B785" s="43">
        <f t="shared" si="26"/>
        <v>180</v>
      </c>
      <c r="C785" s="43" t="str">
        <f t="shared" si="25"/>
        <v>45.5180</v>
      </c>
      <c r="D785" s="44">
        <v>3</v>
      </c>
      <c r="E785" s="45" t="s">
        <v>9795</v>
      </c>
      <c r="F785" s="45" t="s">
        <v>9796</v>
      </c>
      <c r="G785" s="45" t="s">
        <v>1367</v>
      </c>
      <c r="H785" s="45" t="s">
        <v>9797</v>
      </c>
      <c r="I785" s="45" t="s">
        <v>9141</v>
      </c>
      <c r="J785" s="46" t="s">
        <v>9142</v>
      </c>
      <c r="K785" s="46" t="s">
        <v>9143</v>
      </c>
      <c r="L785" s="45" t="s">
        <v>7306</v>
      </c>
      <c r="M785" s="45" t="s">
        <v>7307</v>
      </c>
    </row>
    <row r="786" spans="1:13" ht="43.2">
      <c r="A786" s="42" t="s">
        <v>7202</v>
      </c>
      <c r="B786" s="43">
        <f t="shared" si="26"/>
        <v>181</v>
      </c>
      <c r="C786" s="43" t="str">
        <f t="shared" si="25"/>
        <v>45.5181</v>
      </c>
      <c r="D786" s="44">
        <v>3</v>
      </c>
      <c r="E786" s="45" t="s">
        <v>9798</v>
      </c>
      <c r="F786" s="45" t="s">
        <v>9799</v>
      </c>
      <c r="G786" s="45" t="s">
        <v>9800</v>
      </c>
      <c r="H786" s="46" t="s">
        <v>9801</v>
      </c>
      <c r="I786" s="45" t="s">
        <v>9141</v>
      </c>
      <c r="J786" s="46" t="s">
        <v>9142</v>
      </c>
      <c r="K786" s="46" t="s">
        <v>9143</v>
      </c>
      <c r="L786" s="45" t="s">
        <v>7306</v>
      </c>
      <c r="M786" s="45" t="s">
        <v>7307</v>
      </c>
    </row>
    <row r="787" spans="1:13" ht="43.2">
      <c r="A787" s="42" t="s">
        <v>7202</v>
      </c>
      <c r="B787" s="43">
        <f t="shared" si="26"/>
        <v>182</v>
      </c>
      <c r="C787" s="43" t="str">
        <f t="shared" si="25"/>
        <v>45.5182</v>
      </c>
      <c r="D787" s="44">
        <v>4</v>
      </c>
      <c r="E787" s="45" t="s">
        <v>9802</v>
      </c>
      <c r="F787" s="45" t="s">
        <v>9803</v>
      </c>
      <c r="G787" s="45" t="s">
        <v>9804</v>
      </c>
      <c r="H787" s="46" t="s">
        <v>9476</v>
      </c>
      <c r="I787" s="45" t="s">
        <v>9141</v>
      </c>
      <c r="J787" s="46" t="s">
        <v>9142</v>
      </c>
      <c r="K787" s="46" t="s">
        <v>9143</v>
      </c>
      <c r="L787" s="45" t="s">
        <v>7306</v>
      </c>
      <c r="M787" s="45" t="s">
        <v>7307</v>
      </c>
    </row>
    <row r="788" spans="1:13" ht="43.2">
      <c r="A788" s="42" t="s">
        <v>7202</v>
      </c>
      <c r="B788" s="43">
        <f t="shared" si="26"/>
        <v>183</v>
      </c>
      <c r="C788" s="43" t="str">
        <f t="shared" si="25"/>
        <v>45.5183</v>
      </c>
      <c r="D788" s="44">
        <v>4</v>
      </c>
      <c r="E788" s="45" t="s">
        <v>9805</v>
      </c>
      <c r="F788" s="45" t="s">
        <v>9806</v>
      </c>
      <c r="G788" s="45" t="s">
        <v>9807</v>
      </c>
      <c r="H788" s="46" t="s">
        <v>9808</v>
      </c>
      <c r="I788" s="45" t="s">
        <v>9141</v>
      </c>
      <c r="J788" s="46" t="s">
        <v>9142</v>
      </c>
      <c r="K788" s="46" t="s">
        <v>9143</v>
      </c>
      <c r="L788" s="45" t="s">
        <v>7306</v>
      </c>
      <c r="M788" s="45" t="s">
        <v>7307</v>
      </c>
    </row>
    <row r="789" spans="1:13" ht="43.2">
      <c r="A789" s="42" t="s">
        <v>7202</v>
      </c>
      <c r="B789" s="43">
        <f t="shared" si="26"/>
        <v>184</v>
      </c>
      <c r="C789" s="43" t="str">
        <f t="shared" si="25"/>
        <v>45.5184</v>
      </c>
      <c r="D789" s="44">
        <v>4</v>
      </c>
      <c r="E789" s="45" t="s">
        <v>9809</v>
      </c>
      <c r="F789" s="45" t="s">
        <v>9810</v>
      </c>
      <c r="G789" s="45" t="s">
        <v>9811</v>
      </c>
      <c r="H789" s="46" t="s">
        <v>9812</v>
      </c>
      <c r="I789" s="45" t="s">
        <v>9141</v>
      </c>
      <c r="J789" s="46" t="s">
        <v>9142</v>
      </c>
      <c r="K789" s="46" t="s">
        <v>9143</v>
      </c>
      <c r="L789" s="45" t="s">
        <v>7306</v>
      </c>
      <c r="M789" s="45" t="s">
        <v>7307</v>
      </c>
    </row>
    <row r="790" spans="1:13" ht="43.2">
      <c r="A790" s="42" t="s">
        <v>7202</v>
      </c>
      <c r="B790" s="43">
        <f t="shared" si="26"/>
        <v>185</v>
      </c>
      <c r="C790" s="43" t="str">
        <f t="shared" si="25"/>
        <v>45.5185</v>
      </c>
      <c r="D790" s="44">
        <v>4</v>
      </c>
      <c r="E790" s="45" t="s">
        <v>9813</v>
      </c>
      <c r="F790" s="45" t="s">
        <v>9814</v>
      </c>
      <c r="G790" s="45" t="s">
        <v>9815</v>
      </c>
      <c r="H790" s="46" t="s">
        <v>9816</v>
      </c>
      <c r="I790" s="45" t="s">
        <v>9141</v>
      </c>
      <c r="J790" s="46" t="s">
        <v>9142</v>
      </c>
      <c r="K790" s="46" t="s">
        <v>9143</v>
      </c>
      <c r="L790" s="45" t="s">
        <v>7306</v>
      </c>
      <c r="M790" s="45" t="s">
        <v>7307</v>
      </c>
    </row>
    <row r="791" spans="1:13" ht="43.2">
      <c r="A791" s="42" t="s">
        <v>7202</v>
      </c>
      <c r="B791" s="43">
        <f t="shared" si="26"/>
        <v>186</v>
      </c>
      <c r="C791" s="43" t="str">
        <f t="shared" si="25"/>
        <v>45.5186</v>
      </c>
      <c r="D791" s="44">
        <v>4</v>
      </c>
      <c r="E791" s="45" t="s">
        <v>9817</v>
      </c>
      <c r="F791" s="45" t="s">
        <v>9818</v>
      </c>
      <c r="G791" s="45" t="s">
        <v>9819</v>
      </c>
      <c r="H791" s="46" t="s">
        <v>9820</v>
      </c>
      <c r="I791" s="45" t="s">
        <v>9141</v>
      </c>
      <c r="J791" s="46" t="s">
        <v>9142</v>
      </c>
      <c r="K791" s="46" t="s">
        <v>9143</v>
      </c>
      <c r="L791" s="45" t="s">
        <v>7306</v>
      </c>
      <c r="M791" s="45" t="s">
        <v>7307</v>
      </c>
    </row>
    <row r="792" spans="1:13" ht="43.2">
      <c r="A792" s="42" t="s">
        <v>7202</v>
      </c>
      <c r="B792" s="43">
        <f t="shared" si="26"/>
        <v>187</v>
      </c>
      <c r="C792" s="43" t="str">
        <f t="shared" si="25"/>
        <v>45.5187</v>
      </c>
      <c r="D792" s="44">
        <v>4</v>
      </c>
      <c r="E792" s="45" t="s">
        <v>9821</v>
      </c>
      <c r="F792" s="45" t="s">
        <v>9822</v>
      </c>
      <c r="G792" s="45" t="s">
        <v>9823</v>
      </c>
      <c r="H792" s="46" t="s">
        <v>9824</v>
      </c>
      <c r="I792" s="45" t="s">
        <v>9141</v>
      </c>
      <c r="J792" s="46" t="s">
        <v>9142</v>
      </c>
      <c r="K792" s="46" t="s">
        <v>9143</v>
      </c>
      <c r="L792" s="45" t="s">
        <v>7306</v>
      </c>
      <c r="M792" s="45" t="s">
        <v>7307</v>
      </c>
    </row>
    <row r="793" spans="1:13" ht="43.2">
      <c r="A793" s="42" t="s">
        <v>7202</v>
      </c>
      <c r="B793" s="43">
        <f t="shared" si="26"/>
        <v>188</v>
      </c>
      <c r="C793" s="43" t="str">
        <f t="shared" si="25"/>
        <v>45.5188</v>
      </c>
      <c r="D793" s="44">
        <v>3</v>
      </c>
      <c r="E793" s="45" t="s">
        <v>9825</v>
      </c>
      <c r="F793" s="45" t="s">
        <v>9826</v>
      </c>
      <c r="G793" s="45" t="s">
        <v>1367</v>
      </c>
      <c r="H793" s="45" t="s">
        <v>9827</v>
      </c>
      <c r="I793" s="45" t="s">
        <v>9141</v>
      </c>
      <c r="J793" s="46" t="s">
        <v>9142</v>
      </c>
      <c r="K793" s="46" t="s">
        <v>9143</v>
      </c>
      <c r="L793" s="45" t="s">
        <v>7306</v>
      </c>
      <c r="M793" s="45" t="s">
        <v>7307</v>
      </c>
    </row>
    <row r="794" spans="1:13" ht="43.2">
      <c r="A794" s="42" t="s">
        <v>7202</v>
      </c>
      <c r="B794" s="43">
        <f t="shared" si="26"/>
        <v>189</v>
      </c>
      <c r="C794" s="43" t="str">
        <f t="shared" si="25"/>
        <v>45.5189</v>
      </c>
      <c r="D794" s="44">
        <v>3</v>
      </c>
      <c r="E794" s="45" t="s">
        <v>9828</v>
      </c>
      <c r="F794" s="45" t="s">
        <v>9829</v>
      </c>
      <c r="G794" s="45" t="s">
        <v>9830</v>
      </c>
      <c r="H794" s="46" t="s">
        <v>9831</v>
      </c>
      <c r="I794" s="45" t="s">
        <v>9141</v>
      </c>
      <c r="J794" s="46" t="s">
        <v>9142</v>
      </c>
      <c r="K794" s="46" t="s">
        <v>9143</v>
      </c>
      <c r="L794" s="45" t="s">
        <v>7306</v>
      </c>
      <c r="M794" s="45" t="s">
        <v>7307</v>
      </c>
    </row>
    <row r="795" spans="1:13" ht="43.2">
      <c r="A795" s="42" t="s">
        <v>7202</v>
      </c>
      <c r="B795" s="43">
        <f t="shared" si="26"/>
        <v>190</v>
      </c>
      <c r="C795" s="43" t="str">
        <f t="shared" si="25"/>
        <v>45.5190</v>
      </c>
      <c r="D795" s="44">
        <v>3</v>
      </c>
      <c r="E795" s="45" t="s">
        <v>9832</v>
      </c>
      <c r="F795" s="45" t="s">
        <v>9833</v>
      </c>
      <c r="G795" s="45" t="s">
        <v>9834</v>
      </c>
      <c r="H795" s="45" t="s">
        <v>9835</v>
      </c>
      <c r="I795" s="45" t="s">
        <v>9141</v>
      </c>
      <c r="J795" s="46" t="s">
        <v>9142</v>
      </c>
      <c r="K795" s="46" t="s">
        <v>9143</v>
      </c>
      <c r="L795" s="45" t="s">
        <v>7306</v>
      </c>
      <c r="M795" s="45" t="s">
        <v>7307</v>
      </c>
    </row>
    <row r="796" spans="1:13" ht="43.2">
      <c r="A796" s="42" t="s">
        <v>7202</v>
      </c>
      <c r="B796" s="43">
        <f t="shared" si="26"/>
        <v>191</v>
      </c>
      <c r="C796" s="43" t="str">
        <f t="shared" si="25"/>
        <v>45.5191</v>
      </c>
      <c r="D796" s="44">
        <v>3</v>
      </c>
      <c r="E796" s="45" t="s">
        <v>9836</v>
      </c>
      <c r="F796" s="45" t="s">
        <v>9837</v>
      </c>
      <c r="G796" s="45" t="s">
        <v>1367</v>
      </c>
      <c r="H796" s="45" t="s">
        <v>9838</v>
      </c>
      <c r="I796" s="45" t="s">
        <v>9141</v>
      </c>
      <c r="J796" s="46" t="s">
        <v>9142</v>
      </c>
      <c r="K796" s="46" t="s">
        <v>9143</v>
      </c>
      <c r="L796" s="45" t="s">
        <v>7306</v>
      </c>
      <c r="M796" s="45" t="s">
        <v>7307</v>
      </c>
    </row>
    <row r="797" spans="1:13" ht="43.2">
      <c r="A797" s="42" t="s">
        <v>7202</v>
      </c>
      <c r="B797" s="43">
        <f t="shared" si="26"/>
        <v>192</v>
      </c>
      <c r="C797" s="43" t="str">
        <f t="shared" si="25"/>
        <v>45.5192</v>
      </c>
      <c r="D797" s="44">
        <v>3</v>
      </c>
      <c r="E797" s="45" t="s">
        <v>9839</v>
      </c>
      <c r="F797" s="45" t="s">
        <v>9840</v>
      </c>
      <c r="G797" s="45" t="s">
        <v>9841</v>
      </c>
      <c r="H797" s="45" t="s">
        <v>9842</v>
      </c>
      <c r="I797" s="45" t="s">
        <v>9141</v>
      </c>
      <c r="J797" s="46" t="s">
        <v>9142</v>
      </c>
      <c r="K797" s="46" t="s">
        <v>9143</v>
      </c>
      <c r="L797" s="45" t="s">
        <v>7306</v>
      </c>
      <c r="M797" s="45" t="s">
        <v>7307</v>
      </c>
    </row>
    <row r="798" spans="1:13" ht="43.2">
      <c r="A798" s="42" t="s">
        <v>7202</v>
      </c>
      <c r="B798" s="43">
        <f t="shared" si="26"/>
        <v>193</v>
      </c>
      <c r="C798" s="43" t="str">
        <f t="shared" si="25"/>
        <v>45.5193</v>
      </c>
      <c r="D798" s="44">
        <v>3</v>
      </c>
      <c r="E798" s="45" t="s">
        <v>9843</v>
      </c>
      <c r="F798" s="45" t="s">
        <v>9844</v>
      </c>
      <c r="G798" s="45" t="s">
        <v>9845</v>
      </c>
      <c r="H798" s="46" t="s">
        <v>9846</v>
      </c>
      <c r="I798" s="45" t="s">
        <v>9141</v>
      </c>
      <c r="J798" s="46" t="s">
        <v>9142</v>
      </c>
      <c r="K798" s="46" t="s">
        <v>9143</v>
      </c>
      <c r="L798" s="45" t="s">
        <v>7306</v>
      </c>
      <c r="M798" s="45" t="s">
        <v>7307</v>
      </c>
    </row>
    <row r="799" spans="1:13" ht="43.2">
      <c r="A799" s="42" t="s">
        <v>7202</v>
      </c>
      <c r="B799" s="43">
        <f t="shared" si="26"/>
        <v>194</v>
      </c>
      <c r="C799" s="43" t="str">
        <f t="shared" si="25"/>
        <v>45.5194</v>
      </c>
      <c r="D799" s="44">
        <v>4</v>
      </c>
      <c r="E799" s="45" t="s">
        <v>9847</v>
      </c>
      <c r="F799" s="45" t="s">
        <v>9848</v>
      </c>
      <c r="G799" s="45" t="s">
        <v>9849</v>
      </c>
      <c r="H799" s="45" t="s">
        <v>9850</v>
      </c>
      <c r="I799" s="45" t="s">
        <v>9141</v>
      </c>
      <c r="J799" s="46" t="s">
        <v>9142</v>
      </c>
      <c r="K799" s="46" t="s">
        <v>9143</v>
      </c>
      <c r="L799" s="45" t="s">
        <v>7306</v>
      </c>
      <c r="M799" s="45" t="s">
        <v>7307</v>
      </c>
    </row>
    <row r="800" spans="1:13" ht="43.2">
      <c r="A800" s="42" t="s">
        <v>7202</v>
      </c>
      <c r="B800" s="43">
        <f t="shared" si="26"/>
        <v>195</v>
      </c>
      <c r="C800" s="43" t="str">
        <f t="shared" si="25"/>
        <v>45.5195</v>
      </c>
      <c r="D800" s="44">
        <v>4</v>
      </c>
      <c r="E800" s="45" t="s">
        <v>9851</v>
      </c>
      <c r="F800" s="45" t="s">
        <v>9852</v>
      </c>
      <c r="G800" s="45" t="s">
        <v>9853</v>
      </c>
      <c r="H800" s="45" t="s">
        <v>9854</v>
      </c>
      <c r="I800" s="45" t="s">
        <v>9141</v>
      </c>
      <c r="J800" s="46" t="s">
        <v>9142</v>
      </c>
      <c r="K800" s="46" t="s">
        <v>9143</v>
      </c>
      <c r="L800" s="45" t="s">
        <v>7306</v>
      </c>
      <c r="M800" s="45" t="s">
        <v>7307</v>
      </c>
    </row>
    <row r="801" spans="1:13" ht="43.2">
      <c r="A801" s="42" t="s">
        <v>7202</v>
      </c>
      <c r="B801" s="43">
        <f t="shared" si="26"/>
        <v>196</v>
      </c>
      <c r="C801" s="43" t="str">
        <f t="shared" si="25"/>
        <v>45.5196</v>
      </c>
      <c r="D801" s="44">
        <v>4</v>
      </c>
      <c r="E801" s="45" t="s">
        <v>9855</v>
      </c>
      <c r="F801" s="45" t="s">
        <v>9856</v>
      </c>
      <c r="G801" s="45" t="s">
        <v>9857</v>
      </c>
      <c r="H801" s="45" t="s">
        <v>9858</v>
      </c>
      <c r="I801" s="45" t="s">
        <v>9141</v>
      </c>
      <c r="J801" s="46" t="s">
        <v>9142</v>
      </c>
      <c r="K801" s="46" t="s">
        <v>9143</v>
      </c>
      <c r="L801" s="45" t="s">
        <v>7306</v>
      </c>
      <c r="M801" s="45" t="s">
        <v>7307</v>
      </c>
    </row>
    <row r="802" spans="1:13" ht="43.2">
      <c r="A802" s="42" t="s">
        <v>7202</v>
      </c>
      <c r="B802" s="43">
        <f t="shared" si="26"/>
        <v>197</v>
      </c>
      <c r="C802" s="43" t="str">
        <f t="shared" si="25"/>
        <v>45.5197</v>
      </c>
      <c r="D802" s="44">
        <v>3</v>
      </c>
      <c r="E802" s="45" t="s">
        <v>9859</v>
      </c>
      <c r="F802" s="45" t="s">
        <v>9860</v>
      </c>
      <c r="G802" s="45" t="s">
        <v>9861</v>
      </c>
      <c r="H802" s="46" t="s">
        <v>9862</v>
      </c>
      <c r="I802" s="45" t="s">
        <v>9141</v>
      </c>
      <c r="J802" s="46" t="s">
        <v>9142</v>
      </c>
      <c r="K802" s="46" t="s">
        <v>9143</v>
      </c>
      <c r="L802" s="45" t="s">
        <v>7306</v>
      </c>
      <c r="M802" s="45" t="s">
        <v>7307</v>
      </c>
    </row>
    <row r="803" spans="1:13" ht="43.2">
      <c r="A803" s="42" t="s">
        <v>7202</v>
      </c>
      <c r="B803" s="43">
        <f t="shared" si="26"/>
        <v>198</v>
      </c>
      <c r="C803" s="43" t="str">
        <f t="shared" si="25"/>
        <v>45.5198</v>
      </c>
      <c r="D803" s="44">
        <v>4</v>
      </c>
      <c r="E803" s="45" t="s">
        <v>9863</v>
      </c>
      <c r="F803" s="45" t="s">
        <v>9864</v>
      </c>
      <c r="G803" s="45" t="s">
        <v>9865</v>
      </c>
      <c r="H803" s="45" t="s">
        <v>9866</v>
      </c>
      <c r="I803" s="45" t="s">
        <v>9141</v>
      </c>
      <c r="J803" s="46" t="s">
        <v>9142</v>
      </c>
      <c r="K803" s="46" t="s">
        <v>9143</v>
      </c>
      <c r="L803" s="45" t="s">
        <v>7306</v>
      </c>
      <c r="M803" s="45" t="s">
        <v>7307</v>
      </c>
    </row>
    <row r="804" spans="1:13" ht="43.2">
      <c r="A804" s="42" t="s">
        <v>7202</v>
      </c>
      <c r="B804" s="43">
        <f t="shared" si="26"/>
        <v>199</v>
      </c>
      <c r="C804" s="43" t="str">
        <f t="shared" si="25"/>
        <v>45.5199</v>
      </c>
      <c r="D804" s="44">
        <v>3</v>
      </c>
      <c r="E804" s="45" t="s">
        <v>9867</v>
      </c>
      <c r="F804" s="45" t="s">
        <v>9868</v>
      </c>
      <c r="G804" s="45" t="s">
        <v>1367</v>
      </c>
      <c r="H804" s="45" t="s">
        <v>9869</v>
      </c>
      <c r="I804" s="45" t="s">
        <v>9141</v>
      </c>
      <c r="J804" s="46" t="s">
        <v>9142</v>
      </c>
      <c r="K804" s="46" t="s">
        <v>9143</v>
      </c>
      <c r="L804" s="45" t="s">
        <v>7306</v>
      </c>
      <c r="M804" s="45" t="s">
        <v>7307</v>
      </c>
    </row>
    <row r="805" spans="1:13" ht="43.2">
      <c r="A805" s="42" t="s">
        <v>7202</v>
      </c>
      <c r="B805" s="43">
        <f t="shared" si="26"/>
        <v>200</v>
      </c>
      <c r="C805" s="43" t="str">
        <f t="shared" si="25"/>
        <v>45.5200</v>
      </c>
      <c r="D805" s="44">
        <v>3</v>
      </c>
      <c r="E805" s="45" t="s">
        <v>9870</v>
      </c>
      <c r="F805" s="45" t="s">
        <v>9871</v>
      </c>
      <c r="G805" s="45" t="s">
        <v>9872</v>
      </c>
      <c r="H805" s="45" t="s">
        <v>9873</v>
      </c>
      <c r="I805" s="45" t="s">
        <v>9141</v>
      </c>
      <c r="J805" s="46" t="s">
        <v>9142</v>
      </c>
      <c r="K805" s="46" t="s">
        <v>9143</v>
      </c>
      <c r="L805" s="45" t="s">
        <v>7306</v>
      </c>
      <c r="M805" s="45" t="s">
        <v>7307</v>
      </c>
    </row>
    <row r="806" spans="1:13" ht="43.2">
      <c r="A806" s="42" t="s">
        <v>7202</v>
      </c>
      <c r="B806" s="43">
        <f t="shared" si="26"/>
        <v>201</v>
      </c>
      <c r="C806" s="43" t="str">
        <f t="shared" si="25"/>
        <v>45.5201</v>
      </c>
      <c r="D806" s="44">
        <v>3</v>
      </c>
      <c r="E806" s="45" t="s">
        <v>9874</v>
      </c>
      <c r="F806" s="45" t="s">
        <v>9875</v>
      </c>
      <c r="G806" s="45" t="s">
        <v>1367</v>
      </c>
      <c r="H806" s="46" t="s">
        <v>9876</v>
      </c>
      <c r="I806" s="45" t="s">
        <v>9141</v>
      </c>
      <c r="J806" s="46" t="s">
        <v>9142</v>
      </c>
      <c r="K806" s="46" t="s">
        <v>9143</v>
      </c>
      <c r="L806" s="45" t="s">
        <v>7306</v>
      </c>
      <c r="M806" s="45" t="s">
        <v>7307</v>
      </c>
    </row>
    <row r="807" spans="1:13" ht="43.2">
      <c r="A807" s="42" t="s">
        <v>7202</v>
      </c>
      <c r="B807" s="43">
        <f t="shared" si="26"/>
        <v>202</v>
      </c>
      <c r="C807" s="43" t="str">
        <f t="shared" si="25"/>
        <v>45.5202</v>
      </c>
      <c r="D807" s="44">
        <v>3</v>
      </c>
      <c r="E807" s="45" t="s">
        <v>9877</v>
      </c>
      <c r="F807" s="45" t="s">
        <v>9878</v>
      </c>
      <c r="G807" s="45" t="s">
        <v>9879</v>
      </c>
      <c r="H807" s="46" t="s">
        <v>9880</v>
      </c>
      <c r="I807" s="45" t="s">
        <v>9141</v>
      </c>
      <c r="J807" s="46" t="s">
        <v>9142</v>
      </c>
      <c r="K807" s="46" t="s">
        <v>9143</v>
      </c>
      <c r="L807" s="45" t="s">
        <v>7306</v>
      </c>
      <c r="M807" s="45" t="s">
        <v>7307</v>
      </c>
    </row>
    <row r="808" spans="1:13" ht="43.2">
      <c r="A808" s="42" t="s">
        <v>7202</v>
      </c>
      <c r="B808" s="43">
        <f t="shared" si="26"/>
        <v>203</v>
      </c>
      <c r="C808" s="43" t="str">
        <f t="shared" si="25"/>
        <v>45.5203</v>
      </c>
      <c r="D808" s="44">
        <v>3</v>
      </c>
      <c r="E808" s="45" t="s">
        <v>9881</v>
      </c>
      <c r="F808" s="45" t="s">
        <v>9882</v>
      </c>
      <c r="G808" s="45" t="s">
        <v>9883</v>
      </c>
      <c r="H808" s="46" t="s">
        <v>9884</v>
      </c>
      <c r="I808" s="45" t="s">
        <v>9141</v>
      </c>
      <c r="J808" s="46" t="s">
        <v>9142</v>
      </c>
      <c r="K808" s="46" t="s">
        <v>9143</v>
      </c>
      <c r="L808" s="45" t="s">
        <v>7306</v>
      </c>
      <c r="M808" s="45" t="s">
        <v>7307</v>
      </c>
    </row>
    <row r="809" spans="1:13" ht="43.2">
      <c r="A809" s="42" t="s">
        <v>7202</v>
      </c>
      <c r="B809" s="43">
        <f t="shared" si="26"/>
        <v>204</v>
      </c>
      <c r="C809" s="43" t="str">
        <f t="shared" si="25"/>
        <v>45.5204</v>
      </c>
      <c r="D809" s="44">
        <v>4</v>
      </c>
      <c r="E809" s="45" t="s">
        <v>9885</v>
      </c>
      <c r="F809" s="45" t="s">
        <v>9886</v>
      </c>
      <c r="G809" s="45" t="s">
        <v>9883</v>
      </c>
      <c r="H809" s="46" t="s">
        <v>9887</v>
      </c>
      <c r="I809" s="45" t="s">
        <v>9141</v>
      </c>
      <c r="J809" s="46" t="s">
        <v>9142</v>
      </c>
      <c r="K809" s="46" t="s">
        <v>9143</v>
      </c>
      <c r="L809" s="45" t="s">
        <v>7306</v>
      </c>
      <c r="M809" s="45" t="s">
        <v>7307</v>
      </c>
    </row>
    <row r="810" spans="1:13" ht="43.2">
      <c r="A810" s="42" t="s">
        <v>7202</v>
      </c>
      <c r="B810" s="43">
        <f t="shared" si="26"/>
        <v>205</v>
      </c>
      <c r="C810" s="43" t="str">
        <f t="shared" si="25"/>
        <v>45.5205</v>
      </c>
      <c r="D810" s="44">
        <v>4</v>
      </c>
      <c r="E810" s="45" t="s">
        <v>9888</v>
      </c>
      <c r="F810" s="45" t="s">
        <v>9889</v>
      </c>
      <c r="G810" s="45" t="s">
        <v>9883</v>
      </c>
      <c r="H810" s="46" t="s">
        <v>9890</v>
      </c>
      <c r="I810" s="45" t="s">
        <v>9141</v>
      </c>
      <c r="J810" s="46" t="s">
        <v>9142</v>
      </c>
      <c r="K810" s="46" t="s">
        <v>9143</v>
      </c>
      <c r="L810" s="45" t="s">
        <v>7306</v>
      </c>
      <c r="M810" s="45" t="s">
        <v>7307</v>
      </c>
    </row>
    <row r="811" spans="1:13" ht="43.2">
      <c r="A811" s="42" t="s">
        <v>7202</v>
      </c>
      <c r="B811" s="43">
        <f t="shared" si="26"/>
        <v>206</v>
      </c>
      <c r="C811" s="43" t="str">
        <f t="shared" si="25"/>
        <v>45.5206</v>
      </c>
      <c r="D811" s="44">
        <v>5</v>
      </c>
      <c r="E811" s="45" t="s">
        <v>9891</v>
      </c>
      <c r="F811" s="45" t="s">
        <v>9892</v>
      </c>
      <c r="G811" s="45" t="s">
        <v>9893</v>
      </c>
      <c r="H811" s="45" t="s">
        <v>9894</v>
      </c>
      <c r="I811" s="45" t="s">
        <v>9141</v>
      </c>
      <c r="J811" s="46" t="s">
        <v>9142</v>
      </c>
      <c r="K811" s="46" t="s">
        <v>9143</v>
      </c>
      <c r="L811" s="45" t="s">
        <v>7306</v>
      </c>
      <c r="M811" s="45" t="s">
        <v>7307</v>
      </c>
    </row>
    <row r="812" spans="1:13" ht="43.2">
      <c r="A812" s="42" t="s">
        <v>7202</v>
      </c>
      <c r="B812" s="43">
        <f t="shared" si="26"/>
        <v>207</v>
      </c>
      <c r="C812" s="43" t="str">
        <f t="shared" si="25"/>
        <v>45.5207</v>
      </c>
      <c r="D812" s="44">
        <v>5</v>
      </c>
      <c r="E812" s="45" t="s">
        <v>9895</v>
      </c>
      <c r="F812" s="45" t="s">
        <v>9896</v>
      </c>
      <c r="G812" s="45" t="s">
        <v>9897</v>
      </c>
      <c r="H812" s="46" t="s">
        <v>9898</v>
      </c>
      <c r="I812" s="45" t="s">
        <v>9141</v>
      </c>
      <c r="J812" s="46" t="s">
        <v>9142</v>
      </c>
      <c r="K812" s="46" t="s">
        <v>9143</v>
      </c>
      <c r="L812" s="45" t="s">
        <v>7306</v>
      </c>
      <c r="M812" s="45" t="s">
        <v>7307</v>
      </c>
    </row>
    <row r="813" spans="1:13" ht="43.2">
      <c r="A813" s="42" t="s">
        <v>7202</v>
      </c>
      <c r="B813" s="43">
        <f t="shared" si="26"/>
        <v>208</v>
      </c>
      <c r="C813" s="43" t="str">
        <f t="shared" si="25"/>
        <v>45.5208</v>
      </c>
      <c r="D813" s="44">
        <v>6</v>
      </c>
      <c r="E813" s="45" t="s">
        <v>9899</v>
      </c>
      <c r="F813" s="45" t="s">
        <v>9900</v>
      </c>
      <c r="G813" s="45" t="s">
        <v>9901</v>
      </c>
      <c r="H813" s="45" t="s">
        <v>9902</v>
      </c>
      <c r="I813" s="45" t="s">
        <v>9141</v>
      </c>
      <c r="J813" s="46" t="s">
        <v>9142</v>
      </c>
      <c r="K813" s="46" t="s">
        <v>9143</v>
      </c>
      <c r="L813" s="45" t="s">
        <v>7306</v>
      </c>
      <c r="M813" s="45" t="s">
        <v>7307</v>
      </c>
    </row>
    <row r="814" spans="1:13" ht="43.2">
      <c r="A814" s="42" t="s">
        <v>7202</v>
      </c>
      <c r="B814" s="43">
        <f t="shared" si="26"/>
        <v>209</v>
      </c>
      <c r="C814" s="43" t="str">
        <f t="shared" si="25"/>
        <v>45.5209</v>
      </c>
      <c r="D814" s="44">
        <v>6</v>
      </c>
      <c r="E814" s="45" t="s">
        <v>9903</v>
      </c>
      <c r="F814" s="45" t="s">
        <v>9904</v>
      </c>
      <c r="G814" s="45" t="s">
        <v>9905</v>
      </c>
      <c r="H814" s="45" t="s">
        <v>9906</v>
      </c>
      <c r="I814" s="45" t="s">
        <v>9141</v>
      </c>
      <c r="J814" s="46" t="s">
        <v>9142</v>
      </c>
      <c r="K814" s="46" t="s">
        <v>9143</v>
      </c>
      <c r="L814" s="45" t="s">
        <v>7306</v>
      </c>
      <c r="M814" s="45" t="s">
        <v>7307</v>
      </c>
    </row>
    <row r="815" spans="1:13" ht="43.2">
      <c r="A815" s="42" t="s">
        <v>7202</v>
      </c>
      <c r="B815" s="43">
        <f t="shared" si="26"/>
        <v>210</v>
      </c>
      <c r="C815" s="43" t="str">
        <f t="shared" si="25"/>
        <v>45.5210</v>
      </c>
      <c r="D815" s="44">
        <v>6</v>
      </c>
      <c r="E815" s="45" t="s">
        <v>9907</v>
      </c>
      <c r="F815" s="45" t="s">
        <v>9908</v>
      </c>
      <c r="G815" s="45" t="s">
        <v>9909</v>
      </c>
      <c r="H815" s="45" t="s">
        <v>9910</v>
      </c>
      <c r="I815" s="45" t="s">
        <v>9141</v>
      </c>
      <c r="J815" s="46" t="s">
        <v>9142</v>
      </c>
      <c r="K815" s="46" t="s">
        <v>9143</v>
      </c>
      <c r="L815" s="45" t="s">
        <v>7306</v>
      </c>
      <c r="M815" s="45" t="s">
        <v>7307</v>
      </c>
    </row>
    <row r="816" spans="1:13" ht="43.2">
      <c r="A816" s="42" t="s">
        <v>7202</v>
      </c>
      <c r="B816" s="43">
        <f t="shared" si="26"/>
        <v>211</v>
      </c>
      <c r="C816" s="43" t="str">
        <f t="shared" si="25"/>
        <v>45.5211</v>
      </c>
      <c r="D816" s="44">
        <v>6</v>
      </c>
      <c r="E816" s="45" t="s">
        <v>9911</v>
      </c>
      <c r="F816" s="45" t="s">
        <v>9912</v>
      </c>
      <c r="G816" s="45" t="s">
        <v>9913</v>
      </c>
      <c r="H816" s="45" t="s">
        <v>9914</v>
      </c>
      <c r="I816" s="45" t="s">
        <v>9141</v>
      </c>
      <c r="J816" s="46" t="s">
        <v>9142</v>
      </c>
      <c r="K816" s="46" t="s">
        <v>9143</v>
      </c>
      <c r="L816" s="45" t="s">
        <v>7306</v>
      </c>
      <c r="M816" s="45" t="s">
        <v>7307</v>
      </c>
    </row>
    <row r="817" spans="1:13" ht="43.2">
      <c r="A817" s="42" t="s">
        <v>7202</v>
      </c>
      <c r="B817" s="43">
        <f t="shared" si="26"/>
        <v>212</v>
      </c>
      <c r="C817" s="43" t="str">
        <f t="shared" si="25"/>
        <v>45.5212</v>
      </c>
      <c r="D817" s="44">
        <v>5</v>
      </c>
      <c r="E817" s="45" t="s">
        <v>9915</v>
      </c>
      <c r="F817" s="45" t="s">
        <v>9916</v>
      </c>
      <c r="G817" s="45" t="s">
        <v>9917</v>
      </c>
      <c r="H817" s="45" t="s">
        <v>9918</v>
      </c>
      <c r="I817" s="45" t="s">
        <v>9141</v>
      </c>
      <c r="J817" s="46" t="s">
        <v>9142</v>
      </c>
      <c r="K817" s="46" t="s">
        <v>9143</v>
      </c>
      <c r="L817" s="45" t="s">
        <v>7306</v>
      </c>
      <c r="M817" s="45" t="s">
        <v>7307</v>
      </c>
    </row>
    <row r="818" spans="1:13" ht="43.2">
      <c r="A818" s="42" t="s">
        <v>7202</v>
      </c>
      <c r="B818" s="43">
        <f t="shared" si="26"/>
        <v>213</v>
      </c>
      <c r="C818" s="43" t="str">
        <f t="shared" si="25"/>
        <v>45.5213</v>
      </c>
      <c r="D818" s="44">
        <v>3</v>
      </c>
      <c r="E818" s="45" t="s">
        <v>9919</v>
      </c>
      <c r="F818" s="45" t="s">
        <v>9920</v>
      </c>
      <c r="G818" s="45" t="s">
        <v>1367</v>
      </c>
      <c r="H818" s="45" t="s">
        <v>9921</v>
      </c>
      <c r="I818" s="45" t="s">
        <v>9141</v>
      </c>
      <c r="J818" s="46" t="s">
        <v>9142</v>
      </c>
      <c r="K818" s="46" t="s">
        <v>9143</v>
      </c>
      <c r="L818" s="45" t="s">
        <v>7306</v>
      </c>
      <c r="M818" s="45" t="s">
        <v>7307</v>
      </c>
    </row>
    <row r="819" spans="1:13" ht="43.2">
      <c r="A819" s="42" t="s">
        <v>7202</v>
      </c>
      <c r="B819" s="43">
        <f t="shared" si="26"/>
        <v>214</v>
      </c>
      <c r="C819" s="43" t="str">
        <f t="shared" si="25"/>
        <v>45.5214</v>
      </c>
      <c r="D819" s="44">
        <v>3</v>
      </c>
      <c r="E819" s="45" t="s">
        <v>9922</v>
      </c>
      <c r="F819" s="45" t="s">
        <v>9923</v>
      </c>
      <c r="G819" s="45" t="s">
        <v>1367</v>
      </c>
      <c r="H819" s="45" t="s">
        <v>9538</v>
      </c>
      <c r="I819" s="45" t="s">
        <v>9141</v>
      </c>
      <c r="J819" s="46" t="s">
        <v>9142</v>
      </c>
      <c r="K819" s="46" t="s">
        <v>9143</v>
      </c>
      <c r="L819" s="45" t="s">
        <v>7306</v>
      </c>
      <c r="M819" s="45" t="s">
        <v>7307</v>
      </c>
    </row>
    <row r="820" spans="1:13" ht="43.2">
      <c r="A820" s="42" t="s">
        <v>7202</v>
      </c>
      <c r="B820" s="43">
        <f t="shared" si="26"/>
        <v>215</v>
      </c>
      <c r="C820" s="43" t="str">
        <f t="shared" si="25"/>
        <v>45.5215</v>
      </c>
      <c r="D820" s="44">
        <v>3</v>
      </c>
      <c r="E820" s="45" t="s">
        <v>9924</v>
      </c>
      <c r="F820" s="45" t="s">
        <v>9925</v>
      </c>
      <c r="G820" s="45" t="s">
        <v>1367</v>
      </c>
      <c r="H820" s="45" t="s">
        <v>9926</v>
      </c>
      <c r="I820" s="45" t="s">
        <v>9141</v>
      </c>
      <c r="J820" s="46" t="s">
        <v>9142</v>
      </c>
      <c r="K820" s="46" t="s">
        <v>9143</v>
      </c>
      <c r="L820" s="45" t="s">
        <v>7306</v>
      </c>
      <c r="M820" s="45" t="s">
        <v>7307</v>
      </c>
    </row>
    <row r="821" spans="1:13" ht="43.2">
      <c r="A821" s="42" t="s">
        <v>7202</v>
      </c>
      <c r="B821" s="43">
        <f t="shared" si="26"/>
        <v>216</v>
      </c>
      <c r="C821" s="43" t="str">
        <f t="shared" si="25"/>
        <v>45.5216</v>
      </c>
      <c r="D821" s="44">
        <v>3</v>
      </c>
      <c r="E821" s="45" t="s">
        <v>9927</v>
      </c>
      <c r="F821" s="45" t="s">
        <v>9928</v>
      </c>
      <c r="G821" s="45" t="s">
        <v>1367</v>
      </c>
      <c r="H821" s="45" t="s">
        <v>9531</v>
      </c>
      <c r="I821" s="45" t="s">
        <v>9141</v>
      </c>
      <c r="J821" s="46" t="s">
        <v>9142</v>
      </c>
      <c r="K821" s="46" t="s">
        <v>9143</v>
      </c>
      <c r="L821" s="45" t="s">
        <v>7306</v>
      </c>
      <c r="M821" s="45" t="s">
        <v>7307</v>
      </c>
    </row>
    <row r="822" spans="1:13" ht="43.2">
      <c r="A822" s="42" t="s">
        <v>7202</v>
      </c>
      <c r="B822" s="43">
        <f t="shared" si="26"/>
        <v>217</v>
      </c>
      <c r="C822" s="43" t="str">
        <f t="shared" si="25"/>
        <v>45.5217</v>
      </c>
      <c r="D822" s="44">
        <v>3</v>
      </c>
      <c r="E822" s="45" t="s">
        <v>9929</v>
      </c>
      <c r="F822" s="45" t="s">
        <v>9930</v>
      </c>
      <c r="G822" s="45" t="s">
        <v>9931</v>
      </c>
      <c r="H822" s="46" t="s">
        <v>9932</v>
      </c>
      <c r="I822" s="45" t="s">
        <v>9141</v>
      </c>
      <c r="J822" s="46" t="s">
        <v>9142</v>
      </c>
      <c r="K822" s="46" t="s">
        <v>9143</v>
      </c>
      <c r="L822" s="45" t="s">
        <v>7306</v>
      </c>
      <c r="M822" s="45" t="s">
        <v>7307</v>
      </c>
    </row>
    <row r="823" spans="1:13" ht="43.2">
      <c r="A823" s="42" t="s">
        <v>7202</v>
      </c>
      <c r="B823" s="43">
        <f t="shared" si="26"/>
        <v>218</v>
      </c>
      <c r="C823" s="43" t="str">
        <f t="shared" si="25"/>
        <v>45.5218</v>
      </c>
      <c r="D823" s="44">
        <v>4</v>
      </c>
      <c r="E823" s="45" t="s">
        <v>9933</v>
      </c>
      <c r="F823" s="45" t="s">
        <v>9934</v>
      </c>
      <c r="G823" s="45" t="s">
        <v>9935</v>
      </c>
      <c r="H823" s="46" t="s">
        <v>9936</v>
      </c>
      <c r="I823" s="45" t="s">
        <v>9141</v>
      </c>
      <c r="J823" s="46" t="s">
        <v>9142</v>
      </c>
      <c r="K823" s="46" t="s">
        <v>9143</v>
      </c>
      <c r="L823" s="45" t="s">
        <v>7306</v>
      </c>
      <c r="M823" s="45" t="s">
        <v>7307</v>
      </c>
    </row>
    <row r="824" spans="1:13" ht="43.2">
      <c r="A824" s="42" t="s">
        <v>7202</v>
      </c>
      <c r="B824" s="43">
        <f t="shared" si="26"/>
        <v>219</v>
      </c>
      <c r="C824" s="43" t="str">
        <f t="shared" si="25"/>
        <v>45.5219</v>
      </c>
      <c r="D824" s="44">
        <v>5</v>
      </c>
      <c r="E824" s="45" t="s">
        <v>9937</v>
      </c>
      <c r="F824" s="45" t="s">
        <v>9938</v>
      </c>
      <c r="G824" s="45" t="s">
        <v>9939</v>
      </c>
      <c r="H824" s="45" t="s">
        <v>9940</v>
      </c>
      <c r="I824" s="45" t="s">
        <v>9141</v>
      </c>
      <c r="J824" s="46" t="s">
        <v>9142</v>
      </c>
      <c r="K824" s="46" t="s">
        <v>9143</v>
      </c>
      <c r="L824" s="45" t="s">
        <v>7306</v>
      </c>
      <c r="M824" s="45" t="s">
        <v>7307</v>
      </c>
    </row>
    <row r="825" spans="1:13" ht="43.2">
      <c r="A825" s="42" t="s">
        <v>7202</v>
      </c>
      <c r="B825" s="43">
        <f t="shared" si="26"/>
        <v>220</v>
      </c>
      <c r="C825" s="43" t="str">
        <f t="shared" si="25"/>
        <v>45.5220</v>
      </c>
      <c r="D825" s="44">
        <v>5</v>
      </c>
      <c r="E825" s="45" t="s">
        <v>9941</v>
      </c>
      <c r="F825" s="45" t="s">
        <v>9942</v>
      </c>
      <c r="G825" s="45" t="s">
        <v>9943</v>
      </c>
      <c r="H825" s="45" t="s">
        <v>9944</v>
      </c>
      <c r="I825" s="45" t="s">
        <v>9141</v>
      </c>
      <c r="J825" s="46" t="s">
        <v>9142</v>
      </c>
      <c r="K825" s="46" t="s">
        <v>9143</v>
      </c>
      <c r="L825" s="45" t="s">
        <v>7306</v>
      </c>
      <c r="M825" s="45" t="s">
        <v>7307</v>
      </c>
    </row>
    <row r="826" spans="1:13" ht="43.2">
      <c r="A826" s="42" t="s">
        <v>7202</v>
      </c>
      <c r="B826" s="43">
        <f t="shared" si="26"/>
        <v>221</v>
      </c>
      <c r="C826" s="43" t="str">
        <f t="shared" si="25"/>
        <v>45.5221</v>
      </c>
      <c r="D826" s="44">
        <v>5</v>
      </c>
      <c r="E826" s="45" t="s">
        <v>9945</v>
      </c>
      <c r="F826" s="45" t="s">
        <v>9946</v>
      </c>
      <c r="G826" s="45" t="s">
        <v>9947</v>
      </c>
      <c r="H826" s="45" t="s">
        <v>9948</v>
      </c>
      <c r="I826" s="45" t="s">
        <v>9141</v>
      </c>
      <c r="J826" s="46" t="s">
        <v>9142</v>
      </c>
      <c r="K826" s="46" t="s">
        <v>9143</v>
      </c>
      <c r="L826" s="45" t="s">
        <v>7306</v>
      </c>
      <c r="M826" s="45" t="s">
        <v>7307</v>
      </c>
    </row>
    <row r="827" spans="1:13" ht="43.2">
      <c r="A827" s="42" t="s">
        <v>7202</v>
      </c>
      <c r="B827" s="43">
        <f t="shared" si="26"/>
        <v>222</v>
      </c>
      <c r="C827" s="43" t="str">
        <f t="shared" si="25"/>
        <v>45.5222</v>
      </c>
      <c r="D827" s="44">
        <v>4</v>
      </c>
      <c r="E827" s="45" t="s">
        <v>9949</v>
      </c>
      <c r="F827" s="45" t="s">
        <v>9950</v>
      </c>
      <c r="G827" s="45" t="s">
        <v>9951</v>
      </c>
      <c r="H827" s="45" t="s">
        <v>9952</v>
      </c>
      <c r="I827" s="45" t="s">
        <v>9141</v>
      </c>
      <c r="J827" s="46" t="s">
        <v>9142</v>
      </c>
      <c r="K827" s="46" t="s">
        <v>9143</v>
      </c>
      <c r="L827" s="45" t="s">
        <v>7306</v>
      </c>
      <c r="M827" s="45" t="s">
        <v>7307</v>
      </c>
    </row>
    <row r="828" spans="1:13" ht="43.2">
      <c r="A828" s="42" t="s">
        <v>7202</v>
      </c>
      <c r="B828" s="43">
        <f t="shared" si="26"/>
        <v>223</v>
      </c>
      <c r="C828" s="43" t="str">
        <f t="shared" si="25"/>
        <v>45.5223</v>
      </c>
      <c r="D828" s="44">
        <v>4</v>
      </c>
      <c r="E828" s="45" t="s">
        <v>9953</v>
      </c>
      <c r="F828" s="45" t="s">
        <v>9954</v>
      </c>
      <c r="G828" s="45" t="s">
        <v>9955</v>
      </c>
      <c r="H828" s="46" t="s">
        <v>9956</v>
      </c>
      <c r="I828" s="45" t="s">
        <v>9141</v>
      </c>
      <c r="J828" s="46" t="s">
        <v>9142</v>
      </c>
      <c r="K828" s="46" t="s">
        <v>9143</v>
      </c>
      <c r="L828" s="45" t="s">
        <v>7306</v>
      </c>
      <c r="M828" s="45" t="s">
        <v>7307</v>
      </c>
    </row>
    <row r="829" spans="1:13" ht="43.2">
      <c r="A829" s="42" t="s">
        <v>7202</v>
      </c>
      <c r="B829" s="43">
        <f t="shared" si="26"/>
        <v>224</v>
      </c>
      <c r="C829" s="43" t="str">
        <f t="shared" si="25"/>
        <v>45.5224</v>
      </c>
      <c r="D829" s="44">
        <v>5</v>
      </c>
      <c r="E829" s="45" t="s">
        <v>9957</v>
      </c>
      <c r="F829" s="45" t="s">
        <v>9958</v>
      </c>
      <c r="G829" s="45" t="s">
        <v>9959</v>
      </c>
      <c r="H829" s="46" t="s">
        <v>9960</v>
      </c>
      <c r="I829" s="45" t="s">
        <v>9141</v>
      </c>
      <c r="J829" s="46" t="s">
        <v>9142</v>
      </c>
      <c r="K829" s="46" t="s">
        <v>9143</v>
      </c>
      <c r="L829" s="45" t="s">
        <v>7306</v>
      </c>
      <c r="M829" s="45" t="s">
        <v>7307</v>
      </c>
    </row>
    <row r="830" spans="1:13" ht="43.2">
      <c r="A830" s="42" t="s">
        <v>7202</v>
      </c>
      <c r="B830" s="43">
        <f t="shared" si="26"/>
        <v>225</v>
      </c>
      <c r="C830" s="43" t="str">
        <f t="shared" si="25"/>
        <v>45.5225</v>
      </c>
      <c r="D830" s="44">
        <v>6</v>
      </c>
      <c r="E830" s="45" t="s">
        <v>9961</v>
      </c>
      <c r="F830" s="45" t="s">
        <v>9962</v>
      </c>
      <c r="G830" s="45" t="s">
        <v>9963</v>
      </c>
      <c r="H830" s="45" t="s">
        <v>9964</v>
      </c>
      <c r="I830" s="45" t="s">
        <v>9141</v>
      </c>
      <c r="J830" s="46" t="s">
        <v>9142</v>
      </c>
      <c r="K830" s="46" t="s">
        <v>9143</v>
      </c>
      <c r="L830" s="45" t="s">
        <v>7306</v>
      </c>
      <c r="M830" s="45" t="s">
        <v>7307</v>
      </c>
    </row>
    <row r="831" spans="1:13" ht="43.2">
      <c r="A831" s="42" t="s">
        <v>7202</v>
      </c>
      <c r="B831" s="43">
        <f t="shared" si="26"/>
        <v>226</v>
      </c>
      <c r="C831" s="43" t="str">
        <f t="shared" si="25"/>
        <v>45.5226</v>
      </c>
      <c r="D831" s="44">
        <v>6</v>
      </c>
      <c r="E831" s="45" t="s">
        <v>9965</v>
      </c>
      <c r="F831" s="45" t="s">
        <v>9966</v>
      </c>
      <c r="G831" s="45" t="s">
        <v>9967</v>
      </c>
      <c r="H831" s="45" t="s">
        <v>9968</v>
      </c>
      <c r="I831" s="45" t="s">
        <v>9141</v>
      </c>
      <c r="J831" s="46" t="s">
        <v>9142</v>
      </c>
      <c r="K831" s="46" t="s">
        <v>9143</v>
      </c>
      <c r="L831" s="45" t="s">
        <v>7306</v>
      </c>
      <c r="M831" s="45" t="s">
        <v>7307</v>
      </c>
    </row>
    <row r="832" spans="1:13" ht="43.2">
      <c r="A832" s="42" t="s">
        <v>7202</v>
      </c>
      <c r="B832" s="43">
        <f t="shared" si="26"/>
        <v>227</v>
      </c>
      <c r="C832" s="43" t="str">
        <f t="shared" si="25"/>
        <v>45.5227</v>
      </c>
      <c r="D832" s="44">
        <v>6</v>
      </c>
      <c r="E832" s="45" t="s">
        <v>9969</v>
      </c>
      <c r="F832" s="45" t="s">
        <v>9970</v>
      </c>
      <c r="G832" s="45" t="s">
        <v>9971</v>
      </c>
      <c r="H832" s="45" t="s">
        <v>9972</v>
      </c>
      <c r="I832" s="45" t="s">
        <v>9141</v>
      </c>
      <c r="J832" s="46" t="s">
        <v>9142</v>
      </c>
      <c r="K832" s="46" t="s">
        <v>9143</v>
      </c>
      <c r="L832" s="45" t="s">
        <v>7306</v>
      </c>
      <c r="M832" s="45" t="s">
        <v>7307</v>
      </c>
    </row>
    <row r="833" spans="1:13" ht="43.2">
      <c r="A833" s="42" t="s">
        <v>7202</v>
      </c>
      <c r="B833" s="43">
        <f t="shared" si="26"/>
        <v>228</v>
      </c>
      <c r="C833" s="43" t="str">
        <f t="shared" si="25"/>
        <v>45.5228</v>
      </c>
      <c r="D833" s="44">
        <v>6</v>
      </c>
      <c r="E833" s="45" t="s">
        <v>9973</v>
      </c>
      <c r="F833" s="45" t="s">
        <v>9974</v>
      </c>
      <c r="G833" s="45" t="s">
        <v>9975</v>
      </c>
      <c r="H833" s="45" t="s">
        <v>9976</v>
      </c>
      <c r="I833" s="45" t="s">
        <v>9141</v>
      </c>
      <c r="J833" s="46" t="s">
        <v>9142</v>
      </c>
      <c r="K833" s="46" t="s">
        <v>9143</v>
      </c>
      <c r="L833" s="45" t="s">
        <v>7306</v>
      </c>
      <c r="M833" s="45" t="s">
        <v>7307</v>
      </c>
    </row>
    <row r="834" spans="1:13" ht="43.2">
      <c r="A834" s="42" t="s">
        <v>7202</v>
      </c>
      <c r="B834" s="43">
        <f t="shared" si="26"/>
        <v>229</v>
      </c>
      <c r="C834" s="43" t="str">
        <f t="shared" si="25"/>
        <v>45.5229</v>
      </c>
      <c r="D834" s="44">
        <v>4</v>
      </c>
      <c r="E834" s="45" t="s">
        <v>9977</v>
      </c>
      <c r="F834" s="45" t="s">
        <v>9978</v>
      </c>
      <c r="G834" s="45" t="s">
        <v>9979</v>
      </c>
      <c r="H834" s="45" t="s">
        <v>9980</v>
      </c>
      <c r="I834" s="45" t="s">
        <v>9141</v>
      </c>
      <c r="J834" s="46" t="s">
        <v>9142</v>
      </c>
      <c r="K834" s="46" t="s">
        <v>9143</v>
      </c>
      <c r="L834" s="45" t="s">
        <v>7306</v>
      </c>
      <c r="M834" s="45" t="s">
        <v>7307</v>
      </c>
    </row>
    <row r="835" spans="1:13" ht="43.2">
      <c r="A835" s="42" t="s">
        <v>7202</v>
      </c>
      <c r="B835" s="43">
        <f t="shared" si="26"/>
        <v>230</v>
      </c>
      <c r="C835" s="43" t="str">
        <f t="shared" ref="C835:C898" si="27">+CONCATENATE(A835,B835)</f>
        <v>45.5230</v>
      </c>
      <c r="D835" s="44">
        <v>5</v>
      </c>
      <c r="E835" s="45" t="s">
        <v>9981</v>
      </c>
      <c r="F835" s="45" t="s">
        <v>9982</v>
      </c>
      <c r="G835" s="45" t="s">
        <v>9983</v>
      </c>
      <c r="H835" s="45" t="s">
        <v>9984</v>
      </c>
      <c r="I835" s="45" t="s">
        <v>9141</v>
      </c>
      <c r="J835" s="46" t="s">
        <v>9142</v>
      </c>
      <c r="K835" s="46" t="s">
        <v>9143</v>
      </c>
      <c r="L835" s="45" t="s">
        <v>7306</v>
      </c>
      <c r="M835" s="45" t="s">
        <v>7307</v>
      </c>
    </row>
    <row r="836" spans="1:13" ht="43.2">
      <c r="A836" s="42" t="s">
        <v>7202</v>
      </c>
      <c r="B836" s="43">
        <f t="shared" ref="B836:B899" si="28">+IF(A836=A835,B835+1,1)</f>
        <v>231</v>
      </c>
      <c r="C836" s="43" t="str">
        <f t="shared" si="27"/>
        <v>45.5231</v>
      </c>
      <c r="D836" s="44">
        <v>4</v>
      </c>
      <c r="E836" s="45" t="s">
        <v>9985</v>
      </c>
      <c r="F836" s="45" t="s">
        <v>9986</v>
      </c>
      <c r="G836" s="45" t="s">
        <v>9987</v>
      </c>
      <c r="H836" s="45" t="s">
        <v>9988</v>
      </c>
      <c r="I836" s="45" t="s">
        <v>9141</v>
      </c>
      <c r="J836" s="46" t="s">
        <v>9142</v>
      </c>
      <c r="K836" s="46" t="s">
        <v>9143</v>
      </c>
      <c r="L836" s="45" t="s">
        <v>7306</v>
      </c>
      <c r="M836" s="45" t="s">
        <v>7307</v>
      </c>
    </row>
    <row r="837" spans="1:13" ht="43.2">
      <c r="A837" s="42" t="s">
        <v>7202</v>
      </c>
      <c r="B837" s="43">
        <f t="shared" si="28"/>
        <v>232</v>
      </c>
      <c r="C837" s="43" t="str">
        <f t="shared" si="27"/>
        <v>45.5232</v>
      </c>
      <c r="D837" s="44">
        <v>4</v>
      </c>
      <c r="E837" s="45" t="s">
        <v>9989</v>
      </c>
      <c r="F837" s="45" t="s">
        <v>9990</v>
      </c>
      <c r="G837" s="45" t="s">
        <v>9991</v>
      </c>
      <c r="H837" s="46" t="s">
        <v>9992</v>
      </c>
      <c r="I837" s="45" t="s">
        <v>9141</v>
      </c>
      <c r="J837" s="46" t="s">
        <v>9142</v>
      </c>
      <c r="K837" s="46" t="s">
        <v>9143</v>
      </c>
      <c r="L837" s="45" t="s">
        <v>7306</v>
      </c>
      <c r="M837" s="45" t="s">
        <v>7307</v>
      </c>
    </row>
    <row r="838" spans="1:13" ht="43.2">
      <c r="A838" s="42" t="s">
        <v>7202</v>
      </c>
      <c r="B838" s="43">
        <f t="shared" si="28"/>
        <v>233</v>
      </c>
      <c r="C838" s="43" t="str">
        <f t="shared" si="27"/>
        <v>45.5233</v>
      </c>
      <c r="D838" s="44">
        <v>5</v>
      </c>
      <c r="E838" s="45" t="s">
        <v>9993</v>
      </c>
      <c r="F838" s="45" t="s">
        <v>9994</v>
      </c>
      <c r="G838" s="45" t="s">
        <v>9995</v>
      </c>
      <c r="H838" s="46" t="s">
        <v>9996</v>
      </c>
      <c r="I838" s="45" t="s">
        <v>9141</v>
      </c>
      <c r="J838" s="46" t="s">
        <v>9142</v>
      </c>
      <c r="K838" s="46" t="s">
        <v>9143</v>
      </c>
      <c r="L838" s="45" t="s">
        <v>7306</v>
      </c>
      <c r="M838" s="45" t="s">
        <v>7307</v>
      </c>
    </row>
    <row r="839" spans="1:13" ht="43.2">
      <c r="A839" s="42" t="s">
        <v>7202</v>
      </c>
      <c r="B839" s="43">
        <f t="shared" si="28"/>
        <v>234</v>
      </c>
      <c r="C839" s="43" t="str">
        <f t="shared" si="27"/>
        <v>45.5234</v>
      </c>
      <c r="D839" s="44">
        <v>5</v>
      </c>
      <c r="E839" s="45" t="s">
        <v>9997</v>
      </c>
      <c r="F839" s="45" t="s">
        <v>9998</v>
      </c>
      <c r="G839" s="45" t="s">
        <v>9999</v>
      </c>
      <c r="H839" s="45" t="s">
        <v>10000</v>
      </c>
      <c r="I839" s="45" t="s">
        <v>9141</v>
      </c>
      <c r="J839" s="46" t="s">
        <v>9142</v>
      </c>
      <c r="K839" s="46" t="s">
        <v>9143</v>
      </c>
      <c r="L839" s="45" t="s">
        <v>7306</v>
      </c>
      <c r="M839" s="45" t="s">
        <v>7307</v>
      </c>
    </row>
    <row r="840" spans="1:13" ht="43.2">
      <c r="A840" s="42" t="s">
        <v>7202</v>
      </c>
      <c r="B840" s="43">
        <f t="shared" si="28"/>
        <v>235</v>
      </c>
      <c r="C840" s="43" t="str">
        <f t="shared" si="27"/>
        <v>45.5235</v>
      </c>
      <c r="D840" s="44">
        <v>4</v>
      </c>
      <c r="E840" s="45" t="s">
        <v>10001</v>
      </c>
      <c r="F840" s="45" t="s">
        <v>10002</v>
      </c>
      <c r="G840" s="45" t="s">
        <v>10003</v>
      </c>
      <c r="H840" s="46" t="s">
        <v>10004</v>
      </c>
      <c r="I840" s="45" t="s">
        <v>9141</v>
      </c>
      <c r="J840" s="46" t="s">
        <v>9142</v>
      </c>
      <c r="K840" s="46" t="s">
        <v>9143</v>
      </c>
      <c r="L840" s="45" t="s">
        <v>7306</v>
      </c>
      <c r="M840" s="45" t="s">
        <v>7307</v>
      </c>
    </row>
    <row r="841" spans="1:13" ht="43.2">
      <c r="A841" s="42" t="s">
        <v>7202</v>
      </c>
      <c r="B841" s="43">
        <f t="shared" si="28"/>
        <v>236</v>
      </c>
      <c r="C841" s="43" t="str">
        <f t="shared" si="27"/>
        <v>45.5236</v>
      </c>
      <c r="D841" s="44">
        <v>5</v>
      </c>
      <c r="E841" s="45" t="s">
        <v>10005</v>
      </c>
      <c r="F841" s="45" t="s">
        <v>10006</v>
      </c>
      <c r="G841" s="45" t="s">
        <v>10007</v>
      </c>
      <c r="H841" s="45" t="s">
        <v>10008</v>
      </c>
      <c r="I841" s="45" t="s">
        <v>9141</v>
      </c>
      <c r="J841" s="46" t="s">
        <v>9142</v>
      </c>
      <c r="K841" s="46" t="s">
        <v>9143</v>
      </c>
      <c r="L841" s="45" t="s">
        <v>7306</v>
      </c>
      <c r="M841" s="45" t="s">
        <v>7307</v>
      </c>
    </row>
    <row r="842" spans="1:13" ht="43.2">
      <c r="A842" s="42" t="s">
        <v>7202</v>
      </c>
      <c r="B842" s="43">
        <f t="shared" si="28"/>
        <v>237</v>
      </c>
      <c r="C842" s="43" t="str">
        <f t="shared" si="27"/>
        <v>45.5237</v>
      </c>
      <c r="D842" s="44">
        <v>5</v>
      </c>
      <c r="E842" s="45" t="s">
        <v>10009</v>
      </c>
      <c r="F842" s="45" t="s">
        <v>10010</v>
      </c>
      <c r="G842" s="45" t="s">
        <v>10011</v>
      </c>
      <c r="H842" s="45" t="s">
        <v>10012</v>
      </c>
      <c r="I842" s="45" t="s">
        <v>9141</v>
      </c>
      <c r="J842" s="46" t="s">
        <v>9142</v>
      </c>
      <c r="K842" s="46" t="s">
        <v>9143</v>
      </c>
      <c r="L842" s="45" t="s">
        <v>7306</v>
      </c>
      <c r="M842" s="45" t="s">
        <v>7307</v>
      </c>
    </row>
    <row r="843" spans="1:13" ht="43.2">
      <c r="A843" s="42" t="s">
        <v>7202</v>
      </c>
      <c r="B843" s="43">
        <f t="shared" si="28"/>
        <v>238</v>
      </c>
      <c r="C843" s="43" t="str">
        <f t="shared" si="27"/>
        <v>45.5238</v>
      </c>
      <c r="D843" s="44">
        <v>5</v>
      </c>
      <c r="E843" s="45" t="s">
        <v>10013</v>
      </c>
      <c r="F843" s="45" t="s">
        <v>10014</v>
      </c>
      <c r="G843" s="45" t="s">
        <v>10015</v>
      </c>
      <c r="H843" s="45" t="s">
        <v>10016</v>
      </c>
      <c r="I843" s="45" t="s">
        <v>9141</v>
      </c>
      <c r="J843" s="46" t="s">
        <v>9142</v>
      </c>
      <c r="K843" s="46" t="s">
        <v>9143</v>
      </c>
      <c r="L843" s="45" t="s">
        <v>7306</v>
      </c>
      <c r="M843" s="45" t="s">
        <v>7307</v>
      </c>
    </row>
    <row r="844" spans="1:13" ht="43.2">
      <c r="A844" s="42" t="s">
        <v>7202</v>
      </c>
      <c r="B844" s="43">
        <f t="shared" si="28"/>
        <v>239</v>
      </c>
      <c r="C844" s="43" t="str">
        <f t="shared" si="27"/>
        <v>45.5239</v>
      </c>
      <c r="D844" s="44">
        <v>5</v>
      </c>
      <c r="E844" s="45" t="s">
        <v>10017</v>
      </c>
      <c r="F844" s="45" t="s">
        <v>10018</v>
      </c>
      <c r="G844" s="45" t="s">
        <v>10019</v>
      </c>
      <c r="H844" s="45" t="s">
        <v>10020</v>
      </c>
      <c r="I844" s="45" t="s">
        <v>9141</v>
      </c>
      <c r="J844" s="46" t="s">
        <v>9142</v>
      </c>
      <c r="K844" s="46" t="s">
        <v>9143</v>
      </c>
      <c r="L844" s="45" t="s">
        <v>7306</v>
      </c>
      <c r="M844" s="45" t="s">
        <v>7307</v>
      </c>
    </row>
    <row r="845" spans="1:13" ht="43.2">
      <c r="A845" s="42" t="s">
        <v>7202</v>
      </c>
      <c r="B845" s="43">
        <f t="shared" si="28"/>
        <v>240</v>
      </c>
      <c r="C845" s="43" t="str">
        <f t="shared" si="27"/>
        <v>45.5240</v>
      </c>
      <c r="D845" s="44">
        <v>5</v>
      </c>
      <c r="E845" s="45" t="s">
        <v>10021</v>
      </c>
      <c r="F845" s="45" t="s">
        <v>10022</v>
      </c>
      <c r="G845" s="45" t="s">
        <v>10023</v>
      </c>
      <c r="H845" s="45" t="s">
        <v>10024</v>
      </c>
      <c r="I845" s="45" t="s">
        <v>9141</v>
      </c>
      <c r="J845" s="46" t="s">
        <v>9142</v>
      </c>
      <c r="K845" s="46" t="s">
        <v>9143</v>
      </c>
      <c r="L845" s="45" t="s">
        <v>7306</v>
      </c>
      <c r="M845" s="45" t="s">
        <v>7307</v>
      </c>
    </row>
    <row r="846" spans="1:13" ht="43.2">
      <c r="A846" s="42" t="s">
        <v>7202</v>
      </c>
      <c r="B846" s="43">
        <f t="shared" si="28"/>
        <v>241</v>
      </c>
      <c r="C846" s="43" t="str">
        <f t="shared" si="27"/>
        <v>45.5241</v>
      </c>
      <c r="D846" s="44">
        <v>5</v>
      </c>
      <c r="E846" s="45" t="s">
        <v>10025</v>
      </c>
      <c r="F846" s="45" t="s">
        <v>10026</v>
      </c>
      <c r="G846" s="45" t="s">
        <v>10027</v>
      </c>
      <c r="H846" s="46" t="s">
        <v>10028</v>
      </c>
      <c r="I846" s="45" t="s">
        <v>9141</v>
      </c>
      <c r="J846" s="46" t="s">
        <v>9142</v>
      </c>
      <c r="K846" s="46" t="s">
        <v>9143</v>
      </c>
      <c r="L846" s="45" t="s">
        <v>7306</v>
      </c>
      <c r="M846" s="45" t="s">
        <v>7307</v>
      </c>
    </row>
    <row r="847" spans="1:13" ht="43.2">
      <c r="A847" s="42" t="s">
        <v>7202</v>
      </c>
      <c r="B847" s="43">
        <f t="shared" si="28"/>
        <v>242</v>
      </c>
      <c r="C847" s="43" t="str">
        <f t="shared" si="27"/>
        <v>45.5242</v>
      </c>
      <c r="D847" s="44">
        <v>5</v>
      </c>
      <c r="E847" s="45" t="s">
        <v>10029</v>
      </c>
      <c r="F847" s="45" t="s">
        <v>10030</v>
      </c>
      <c r="G847" s="45" t="s">
        <v>10031</v>
      </c>
      <c r="H847" s="45" t="s">
        <v>10032</v>
      </c>
      <c r="I847" s="45" t="s">
        <v>9141</v>
      </c>
      <c r="J847" s="46" t="s">
        <v>9142</v>
      </c>
      <c r="K847" s="46" t="s">
        <v>9143</v>
      </c>
      <c r="L847" s="45" t="s">
        <v>7306</v>
      </c>
      <c r="M847" s="45" t="s">
        <v>7307</v>
      </c>
    </row>
    <row r="848" spans="1:13" ht="43.2">
      <c r="A848" s="42" t="s">
        <v>7202</v>
      </c>
      <c r="B848" s="43">
        <f t="shared" si="28"/>
        <v>243</v>
      </c>
      <c r="C848" s="43" t="str">
        <f t="shared" si="27"/>
        <v>45.5243</v>
      </c>
      <c r="D848" s="44">
        <v>3</v>
      </c>
      <c r="E848" s="45" t="s">
        <v>10033</v>
      </c>
      <c r="F848" s="45" t="s">
        <v>10034</v>
      </c>
      <c r="G848" s="45" t="s">
        <v>10035</v>
      </c>
      <c r="H848" s="46" t="s">
        <v>10036</v>
      </c>
      <c r="I848" s="45" t="s">
        <v>9141</v>
      </c>
      <c r="J848" s="46" t="s">
        <v>9142</v>
      </c>
      <c r="K848" s="46" t="s">
        <v>9143</v>
      </c>
      <c r="L848" s="45" t="s">
        <v>7306</v>
      </c>
      <c r="M848" s="45" t="s">
        <v>7307</v>
      </c>
    </row>
    <row r="849" spans="1:13" ht="43.2">
      <c r="A849" s="42" t="s">
        <v>7202</v>
      </c>
      <c r="B849" s="43">
        <f t="shared" si="28"/>
        <v>244</v>
      </c>
      <c r="C849" s="43" t="str">
        <f t="shared" si="27"/>
        <v>45.5244</v>
      </c>
      <c r="D849" s="44">
        <v>4</v>
      </c>
      <c r="E849" s="45" t="s">
        <v>10037</v>
      </c>
      <c r="F849" s="45" t="s">
        <v>10038</v>
      </c>
      <c r="G849" s="45" t="s">
        <v>10039</v>
      </c>
      <c r="H849" s="46" t="s">
        <v>10040</v>
      </c>
      <c r="I849" s="45" t="s">
        <v>9141</v>
      </c>
      <c r="J849" s="46" t="s">
        <v>9142</v>
      </c>
      <c r="K849" s="46" t="s">
        <v>9143</v>
      </c>
      <c r="L849" s="45" t="s">
        <v>7306</v>
      </c>
      <c r="M849" s="45" t="s">
        <v>7307</v>
      </c>
    </row>
    <row r="850" spans="1:13" ht="43.2">
      <c r="A850" s="42" t="s">
        <v>7202</v>
      </c>
      <c r="B850" s="43">
        <f t="shared" si="28"/>
        <v>245</v>
      </c>
      <c r="C850" s="43" t="str">
        <f t="shared" si="27"/>
        <v>45.5245</v>
      </c>
      <c r="D850" s="44">
        <v>3</v>
      </c>
      <c r="E850" s="45" t="s">
        <v>10041</v>
      </c>
      <c r="F850" s="45" t="s">
        <v>10042</v>
      </c>
      <c r="G850" s="45" t="s">
        <v>10043</v>
      </c>
      <c r="H850" s="46" t="s">
        <v>10044</v>
      </c>
      <c r="I850" s="45" t="s">
        <v>9141</v>
      </c>
      <c r="J850" s="46" t="s">
        <v>9142</v>
      </c>
      <c r="K850" s="46" t="s">
        <v>9143</v>
      </c>
      <c r="L850" s="45" t="s">
        <v>7306</v>
      </c>
      <c r="M850" s="45" t="s">
        <v>7307</v>
      </c>
    </row>
    <row r="851" spans="1:13" ht="43.2">
      <c r="A851" s="42" t="s">
        <v>7202</v>
      </c>
      <c r="B851" s="43">
        <f t="shared" si="28"/>
        <v>246</v>
      </c>
      <c r="C851" s="43" t="str">
        <f t="shared" si="27"/>
        <v>45.5246</v>
      </c>
      <c r="D851" s="44">
        <v>4</v>
      </c>
      <c r="E851" s="45" t="s">
        <v>10045</v>
      </c>
      <c r="F851" s="45" t="s">
        <v>10046</v>
      </c>
      <c r="G851" s="45" t="s">
        <v>10047</v>
      </c>
      <c r="H851" s="45" t="s">
        <v>10048</v>
      </c>
      <c r="I851" s="45" t="s">
        <v>9141</v>
      </c>
      <c r="J851" s="46" t="s">
        <v>9142</v>
      </c>
      <c r="K851" s="46" t="s">
        <v>9143</v>
      </c>
      <c r="L851" s="45" t="s">
        <v>7306</v>
      </c>
      <c r="M851" s="45" t="s">
        <v>7307</v>
      </c>
    </row>
    <row r="852" spans="1:13" ht="43.2">
      <c r="A852" s="42" t="s">
        <v>7202</v>
      </c>
      <c r="B852" s="43">
        <f t="shared" si="28"/>
        <v>247</v>
      </c>
      <c r="C852" s="43" t="str">
        <f t="shared" si="27"/>
        <v>45.5247</v>
      </c>
      <c r="D852" s="44">
        <v>4</v>
      </c>
      <c r="E852" s="45" t="s">
        <v>10049</v>
      </c>
      <c r="F852" s="45" t="s">
        <v>10050</v>
      </c>
      <c r="G852" s="45" t="s">
        <v>10051</v>
      </c>
      <c r="H852" s="45" t="s">
        <v>10052</v>
      </c>
      <c r="I852" s="45" t="s">
        <v>9141</v>
      </c>
      <c r="J852" s="46" t="s">
        <v>9142</v>
      </c>
      <c r="K852" s="46" t="s">
        <v>9143</v>
      </c>
      <c r="L852" s="45" t="s">
        <v>7306</v>
      </c>
      <c r="M852" s="45" t="s">
        <v>7307</v>
      </c>
    </row>
    <row r="853" spans="1:13" ht="43.2">
      <c r="A853" s="42" t="s">
        <v>7202</v>
      </c>
      <c r="B853" s="43">
        <f t="shared" si="28"/>
        <v>248</v>
      </c>
      <c r="C853" s="43" t="str">
        <f t="shared" si="27"/>
        <v>45.5248</v>
      </c>
      <c r="D853" s="44">
        <v>4</v>
      </c>
      <c r="E853" s="45" t="s">
        <v>10053</v>
      </c>
      <c r="F853" s="45" t="s">
        <v>10054</v>
      </c>
      <c r="G853" s="45" t="s">
        <v>10055</v>
      </c>
      <c r="H853" s="45" t="s">
        <v>10056</v>
      </c>
      <c r="I853" s="45" t="s">
        <v>9141</v>
      </c>
      <c r="J853" s="46" t="s">
        <v>9142</v>
      </c>
      <c r="K853" s="46" t="s">
        <v>9143</v>
      </c>
      <c r="L853" s="45" t="s">
        <v>7306</v>
      </c>
      <c r="M853" s="45" t="s">
        <v>7307</v>
      </c>
    </row>
    <row r="854" spans="1:13" ht="43.2">
      <c r="A854" s="42" t="s">
        <v>7202</v>
      </c>
      <c r="B854" s="43">
        <f t="shared" si="28"/>
        <v>249</v>
      </c>
      <c r="C854" s="43" t="str">
        <f t="shared" si="27"/>
        <v>45.5249</v>
      </c>
      <c r="D854" s="44">
        <v>4</v>
      </c>
      <c r="E854" s="45" t="s">
        <v>10057</v>
      </c>
      <c r="F854" s="45" t="s">
        <v>10058</v>
      </c>
      <c r="G854" s="45" t="s">
        <v>10059</v>
      </c>
      <c r="H854" s="45" t="s">
        <v>10060</v>
      </c>
      <c r="I854" s="45" t="s">
        <v>9141</v>
      </c>
      <c r="J854" s="46" t="s">
        <v>9142</v>
      </c>
      <c r="K854" s="46" t="s">
        <v>9143</v>
      </c>
      <c r="L854" s="45" t="s">
        <v>7306</v>
      </c>
      <c r="M854" s="45" t="s">
        <v>7307</v>
      </c>
    </row>
    <row r="855" spans="1:13" ht="43.2">
      <c r="A855" s="42" t="s">
        <v>7202</v>
      </c>
      <c r="B855" s="43">
        <f t="shared" si="28"/>
        <v>250</v>
      </c>
      <c r="C855" s="43" t="str">
        <f t="shared" si="27"/>
        <v>45.5250</v>
      </c>
      <c r="D855" s="44">
        <v>4</v>
      </c>
      <c r="E855" s="45" t="s">
        <v>10061</v>
      </c>
      <c r="F855" s="45" t="s">
        <v>10062</v>
      </c>
      <c r="G855" s="45" t="s">
        <v>10063</v>
      </c>
      <c r="H855" s="45" t="s">
        <v>10064</v>
      </c>
      <c r="I855" s="45" t="s">
        <v>9141</v>
      </c>
      <c r="J855" s="46" t="s">
        <v>9142</v>
      </c>
      <c r="K855" s="46" t="s">
        <v>9143</v>
      </c>
      <c r="L855" s="45" t="s">
        <v>7306</v>
      </c>
      <c r="M855" s="45" t="s">
        <v>7307</v>
      </c>
    </row>
    <row r="856" spans="1:13" ht="43.2">
      <c r="A856" s="42" t="s">
        <v>7202</v>
      </c>
      <c r="B856" s="43">
        <f t="shared" si="28"/>
        <v>251</v>
      </c>
      <c r="C856" s="43" t="str">
        <f t="shared" si="27"/>
        <v>45.5251</v>
      </c>
      <c r="D856" s="44">
        <v>4</v>
      </c>
      <c r="E856" s="45" t="s">
        <v>10065</v>
      </c>
      <c r="F856" s="45" t="s">
        <v>10066</v>
      </c>
      <c r="G856" s="45" t="s">
        <v>10067</v>
      </c>
      <c r="H856" s="46" t="s">
        <v>10068</v>
      </c>
      <c r="I856" s="45" t="s">
        <v>9141</v>
      </c>
      <c r="J856" s="46" t="s">
        <v>9142</v>
      </c>
      <c r="K856" s="46" t="s">
        <v>9143</v>
      </c>
      <c r="L856" s="45" t="s">
        <v>7306</v>
      </c>
      <c r="M856" s="45" t="s">
        <v>7307</v>
      </c>
    </row>
    <row r="857" spans="1:13" ht="43.2">
      <c r="A857" s="42" t="s">
        <v>7202</v>
      </c>
      <c r="B857" s="43">
        <f t="shared" si="28"/>
        <v>252</v>
      </c>
      <c r="C857" s="43" t="str">
        <f t="shared" si="27"/>
        <v>45.5252</v>
      </c>
      <c r="D857" s="44">
        <v>4</v>
      </c>
      <c r="E857" s="45" t="s">
        <v>10069</v>
      </c>
      <c r="F857" s="45" t="s">
        <v>10070</v>
      </c>
      <c r="G857" s="45" t="s">
        <v>10071</v>
      </c>
      <c r="H857" s="45" t="s">
        <v>10072</v>
      </c>
      <c r="I857" s="45" t="s">
        <v>9141</v>
      </c>
      <c r="J857" s="46" t="s">
        <v>9142</v>
      </c>
      <c r="K857" s="46" t="s">
        <v>9143</v>
      </c>
      <c r="L857" s="45" t="s">
        <v>7306</v>
      </c>
      <c r="M857" s="45" t="s">
        <v>7307</v>
      </c>
    </row>
    <row r="858" spans="1:13" ht="43.2">
      <c r="A858" s="42" t="s">
        <v>7202</v>
      </c>
      <c r="B858" s="43">
        <f t="shared" si="28"/>
        <v>253</v>
      </c>
      <c r="C858" s="43" t="str">
        <f t="shared" si="27"/>
        <v>45.5253</v>
      </c>
      <c r="D858" s="44">
        <v>3</v>
      </c>
      <c r="E858" s="45" t="s">
        <v>10073</v>
      </c>
      <c r="F858" s="45" t="s">
        <v>10074</v>
      </c>
      <c r="G858" s="45" t="s">
        <v>1367</v>
      </c>
      <c r="H858" s="45" t="s">
        <v>10075</v>
      </c>
      <c r="I858" s="45" t="s">
        <v>9141</v>
      </c>
      <c r="J858" s="46" t="s">
        <v>9142</v>
      </c>
      <c r="K858" s="46" t="s">
        <v>9143</v>
      </c>
      <c r="L858" s="45" t="s">
        <v>7306</v>
      </c>
      <c r="M858" s="45" t="s">
        <v>7307</v>
      </c>
    </row>
    <row r="859" spans="1:13" ht="43.2">
      <c r="A859" s="42" t="s">
        <v>7202</v>
      </c>
      <c r="B859" s="43">
        <f t="shared" si="28"/>
        <v>254</v>
      </c>
      <c r="C859" s="43" t="str">
        <f t="shared" si="27"/>
        <v>45.5254</v>
      </c>
      <c r="D859" s="44">
        <v>3</v>
      </c>
      <c r="E859" s="45" t="s">
        <v>10076</v>
      </c>
      <c r="F859" s="45" t="s">
        <v>10077</v>
      </c>
      <c r="G859" s="45" t="s">
        <v>1367</v>
      </c>
      <c r="H859" s="45" t="s">
        <v>10078</v>
      </c>
      <c r="I859" s="45" t="s">
        <v>9141</v>
      </c>
      <c r="J859" s="46" t="s">
        <v>9142</v>
      </c>
      <c r="K859" s="46" t="s">
        <v>9143</v>
      </c>
      <c r="L859" s="45" t="s">
        <v>7306</v>
      </c>
      <c r="M859" s="45" t="s">
        <v>7307</v>
      </c>
    </row>
    <row r="860" spans="1:13" ht="43.2">
      <c r="A860" s="42" t="s">
        <v>7202</v>
      </c>
      <c r="B860" s="43">
        <f t="shared" si="28"/>
        <v>255</v>
      </c>
      <c r="C860" s="43" t="str">
        <f t="shared" si="27"/>
        <v>45.5255</v>
      </c>
      <c r="D860" s="44">
        <v>3</v>
      </c>
      <c r="E860" s="45" t="s">
        <v>10079</v>
      </c>
      <c r="F860" s="45" t="s">
        <v>10080</v>
      </c>
      <c r="G860" s="45" t="s">
        <v>10081</v>
      </c>
      <c r="H860" s="46" t="s">
        <v>10082</v>
      </c>
      <c r="I860" s="45" t="s">
        <v>9141</v>
      </c>
      <c r="J860" s="46" t="s">
        <v>9142</v>
      </c>
      <c r="K860" s="46" t="s">
        <v>9143</v>
      </c>
      <c r="L860" s="45" t="s">
        <v>7306</v>
      </c>
      <c r="M860" s="45" t="s">
        <v>7307</v>
      </c>
    </row>
    <row r="861" spans="1:13" ht="43.2">
      <c r="A861" s="42" t="s">
        <v>7202</v>
      </c>
      <c r="B861" s="43">
        <f t="shared" si="28"/>
        <v>256</v>
      </c>
      <c r="C861" s="43" t="str">
        <f t="shared" si="27"/>
        <v>45.5256</v>
      </c>
      <c r="D861" s="44">
        <v>4</v>
      </c>
      <c r="E861" s="45" t="s">
        <v>10083</v>
      </c>
      <c r="F861" s="45" t="s">
        <v>10084</v>
      </c>
      <c r="G861" s="45" t="s">
        <v>10085</v>
      </c>
      <c r="H861" s="46" t="s">
        <v>10086</v>
      </c>
      <c r="I861" s="45" t="s">
        <v>9141</v>
      </c>
      <c r="J861" s="46" t="s">
        <v>9142</v>
      </c>
      <c r="K861" s="46" t="s">
        <v>9143</v>
      </c>
      <c r="L861" s="45" t="s">
        <v>7306</v>
      </c>
      <c r="M861" s="45" t="s">
        <v>7307</v>
      </c>
    </row>
    <row r="862" spans="1:13" ht="43.2">
      <c r="A862" s="42" t="s">
        <v>7202</v>
      </c>
      <c r="B862" s="43">
        <f t="shared" si="28"/>
        <v>257</v>
      </c>
      <c r="C862" s="43" t="str">
        <f t="shared" si="27"/>
        <v>45.5257</v>
      </c>
      <c r="D862" s="44">
        <v>3</v>
      </c>
      <c r="E862" s="45" t="s">
        <v>10087</v>
      </c>
      <c r="F862" s="45" t="s">
        <v>10088</v>
      </c>
      <c r="G862" s="45" t="s">
        <v>1367</v>
      </c>
      <c r="H862" s="46" t="s">
        <v>10089</v>
      </c>
      <c r="I862" s="45" t="s">
        <v>9141</v>
      </c>
      <c r="J862" s="46" t="s">
        <v>9142</v>
      </c>
      <c r="K862" s="46" t="s">
        <v>9143</v>
      </c>
      <c r="L862" s="45" t="s">
        <v>7306</v>
      </c>
      <c r="M862" s="45" t="s">
        <v>7307</v>
      </c>
    </row>
    <row r="863" spans="1:13" ht="43.2">
      <c r="A863" s="42" t="s">
        <v>7202</v>
      </c>
      <c r="B863" s="43">
        <f t="shared" si="28"/>
        <v>258</v>
      </c>
      <c r="C863" s="43" t="str">
        <f t="shared" si="27"/>
        <v>45.5258</v>
      </c>
      <c r="D863" s="44">
        <v>3</v>
      </c>
      <c r="E863" s="45" t="s">
        <v>10090</v>
      </c>
      <c r="F863" s="45" t="s">
        <v>10091</v>
      </c>
      <c r="G863" s="45" t="s">
        <v>10092</v>
      </c>
      <c r="H863" s="46" t="s">
        <v>10093</v>
      </c>
      <c r="I863" s="45" t="s">
        <v>9141</v>
      </c>
      <c r="J863" s="46" t="s">
        <v>9142</v>
      </c>
      <c r="K863" s="46" t="s">
        <v>9143</v>
      </c>
      <c r="L863" s="45" t="s">
        <v>7306</v>
      </c>
      <c r="M863" s="45" t="s">
        <v>7307</v>
      </c>
    </row>
    <row r="864" spans="1:13" ht="43.2">
      <c r="A864" s="42" t="s">
        <v>7202</v>
      </c>
      <c r="B864" s="43">
        <f t="shared" si="28"/>
        <v>259</v>
      </c>
      <c r="C864" s="43" t="str">
        <f t="shared" si="27"/>
        <v>45.5259</v>
      </c>
      <c r="D864" s="44">
        <v>3</v>
      </c>
      <c r="E864" s="45" t="s">
        <v>10094</v>
      </c>
      <c r="F864" s="45" t="s">
        <v>10095</v>
      </c>
      <c r="G864" s="45" t="s">
        <v>1367</v>
      </c>
      <c r="H864" s="45" t="s">
        <v>10096</v>
      </c>
      <c r="I864" s="45" t="s">
        <v>9141</v>
      </c>
      <c r="J864" s="46" t="s">
        <v>9142</v>
      </c>
      <c r="K864" s="46" t="s">
        <v>9143</v>
      </c>
      <c r="L864" s="45" t="s">
        <v>7306</v>
      </c>
      <c r="M864" s="45" t="s">
        <v>7307</v>
      </c>
    </row>
    <row r="865" spans="1:13" ht="43.2">
      <c r="A865" s="42" t="s">
        <v>7202</v>
      </c>
      <c r="B865" s="43">
        <f t="shared" si="28"/>
        <v>260</v>
      </c>
      <c r="C865" s="43" t="str">
        <f t="shared" si="27"/>
        <v>45.5260</v>
      </c>
      <c r="D865" s="44">
        <v>3</v>
      </c>
      <c r="E865" s="45" t="s">
        <v>10097</v>
      </c>
      <c r="F865" s="45" t="s">
        <v>10098</v>
      </c>
      <c r="G865" s="45" t="s">
        <v>1367</v>
      </c>
      <c r="H865" s="45" t="s">
        <v>9543</v>
      </c>
      <c r="I865" s="45" t="s">
        <v>9141</v>
      </c>
      <c r="J865" s="46" t="s">
        <v>9142</v>
      </c>
      <c r="K865" s="46" t="s">
        <v>9143</v>
      </c>
      <c r="L865" s="45" t="s">
        <v>7306</v>
      </c>
      <c r="M865" s="45" t="s">
        <v>7307</v>
      </c>
    </row>
    <row r="866" spans="1:13" ht="43.2">
      <c r="A866" s="42" t="s">
        <v>7202</v>
      </c>
      <c r="B866" s="43">
        <f t="shared" si="28"/>
        <v>261</v>
      </c>
      <c r="C866" s="43" t="str">
        <f t="shared" si="27"/>
        <v>45.5261</v>
      </c>
      <c r="D866" s="44">
        <v>3</v>
      </c>
      <c r="E866" s="45" t="s">
        <v>10099</v>
      </c>
      <c r="F866" s="45" t="s">
        <v>10100</v>
      </c>
      <c r="G866" s="45" t="s">
        <v>1367</v>
      </c>
      <c r="H866" s="45" t="s">
        <v>10101</v>
      </c>
      <c r="I866" s="45" t="s">
        <v>9141</v>
      </c>
      <c r="J866" s="46" t="s">
        <v>9142</v>
      </c>
      <c r="K866" s="46" t="s">
        <v>9143</v>
      </c>
      <c r="L866" s="45" t="s">
        <v>7306</v>
      </c>
      <c r="M866" s="45" t="s">
        <v>7307</v>
      </c>
    </row>
    <row r="867" spans="1:13" ht="43.2">
      <c r="A867" s="42" t="s">
        <v>7202</v>
      </c>
      <c r="B867" s="43">
        <f t="shared" si="28"/>
        <v>262</v>
      </c>
      <c r="C867" s="43" t="str">
        <f t="shared" si="27"/>
        <v>45.5262</v>
      </c>
      <c r="D867" s="44">
        <v>3</v>
      </c>
      <c r="E867" s="45" t="s">
        <v>10102</v>
      </c>
      <c r="F867" s="45" t="s">
        <v>10103</v>
      </c>
      <c r="G867" s="45" t="s">
        <v>1367</v>
      </c>
      <c r="H867" s="45" t="s">
        <v>10104</v>
      </c>
      <c r="I867" s="45" t="s">
        <v>9141</v>
      </c>
      <c r="J867" s="46" t="s">
        <v>9142</v>
      </c>
      <c r="K867" s="46" t="s">
        <v>9143</v>
      </c>
      <c r="L867" s="45" t="s">
        <v>7306</v>
      </c>
      <c r="M867" s="45" t="s">
        <v>7307</v>
      </c>
    </row>
    <row r="868" spans="1:13" ht="43.2">
      <c r="A868" s="42" t="s">
        <v>7202</v>
      </c>
      <c r="B868" s="43">
        <f t="shared" si="28"/>
        <v>263</v>
      </c>
      <c r="C868" s="43" t="str">
        <f t="shared" si="27"/>
        <v>45.5263</v>
      </c>
      <c r="D868" s="44">
        <v>3</v>
      </c>
      <c r="E868" s="45" t="s">
        <v>10105</v>
      </c>
      <c r="F868" s="45" t="s">
        <v>10106</v>
      </c>
      <c r="G868" s="45" t="s">
        <v>10107</v>
      </c>
      <c r="H868" s="45" t="s">
        <v>10108</v>
      </c>
      <c r="I868" s="45" t="s">
        <v>9141</v>
      </c>
      <c r="J868" s="46" t="s">
        <v>9142</v>
      </c>
      <c r="K868" s="46" t="s">
        <v>9143</v>
      </c>
      <c r="L868" s="45" t="s">
        <v>7306</v>
      </c>
      <c r="M868" s="45" t="s">
        <v>7307</v>
      </c>
    </row>
    <row r="869" spans="1:13" ht="43.2">
      <c r="A869" s="42" t="s">
        <v>7202</v>
      </c>
      <c r="B869" s="43">
        <f t="shared" si="28"/>
        <v>264</v>
      </c>
      <c r="C869" s="43" t="str">
        <f t="shared" si="27"/>
        <v>45.5264</v>
      </c>
      <c r="D869" s="44">
        <v>4</v>
      </c>
      <c r="E869" s="45" t="s">
        <v>10109</v>
      </c>
      <c r="F869" s="45" t="s">
        <v>10110</v>
      </c>
      <c r="G869" s="45" t="s">
        <v>10111</v>
      </c>
      <c r="H869" s="46" t="s">
        <v>10112</v>
      </c>
      <c r="I869" s="45" t="s">
        <v>9141</v>
      </c>
      <c r="J869" s="46" t="s">
        <v>9142</v>
      </c>
      <c r="K869" s="46" t="s">
        <v>9143</v>
      </c>
      <c r="L869" s="45" t="s">
        <v>7306</v>
      </c>
      <c r="M869" s="45" t="s">
        <v>7307</v>
      </c>
    </row>
    <row r="870" spans="1:13" ht="43.2">
      <c r="A870" s="42" t="s">
        <v>7202</v>
      </c>
      <c r="B870" s="43">
        <f t="shared" si="28"/>
        <v>265</v>
      </c>
      <c r="C870" s="43" t="str">
        <f t="shared" si="27"/>
        <v>45.5265</v>
      </c>
      <c r="D870" s="44">
        <v>3</v>
      </c>
      <c r="E870" s="45" t="s">
        <v>10113</v>
      </c>
      <c r="F870" s="45" t="s">
        <v>10114</v>
      </c>
      <c r="G870" s="45" t="s">
        <v>1367</v>
      </c>
      <c r="H870" s="45" t="s">
        <v>10115</v>
      </c>
      <c r="I870" s="45" t="s">
        <v>9141</v>
      </c>
      <c r="J870" s="46" t="s">
        <v>9142</v>
      </c>
      <c r="K870" s="46" t="s">
        <v>9143</v>
      </c>
      <c r="L870" s="45" t="s">
        <v>7306</v>
      </c>
      <c r="M870" s="45" t="s">
        <v>7307</v>
      </c>
    </row>
    <row r="871" spans="1:13" ht="43.2">
      <c r="A871" s="42" t="s">
        <v>7202</v>
      </c>
      <c r="B871" s="43">
        <f t="shared" si="28"/>
        <v>266</v>
      </c>
      <c r="C871" s="43" t="str">
        <f t="shared" si="27"/>
        <v>45.5266</v>
      </c>
      <c r="D871" s="44">
        <v>3</v>
      </c>
      <c r="E871" s="45" t="s">
        <v>10116</v>
      </c>
      <c r="F871" s="45" t="s">
        <v>10117</v>
      </c>
      <c r="G871" s="45" t="s">
        <v>10118</v>
      </c>
      <c r="H871" s="45" t="s">
        <v>10119</v>
      </c>
      <c r="I871" s="45" t="s">
        <v>9141</v>
      </c>
      <c r="J871" s="46" t="s">
        <v>9142</v>
      </c>
      <c r="K871" s="46" t="s">
        <v>9143</v>
      </c>
      <c r="L871" s="45" t="s">
        <v>7306</v>
      </c>
      <c r="M871" s="45" t="s">
        <v>7307</v>
      </c>
    </row>
    <row r="872" spans="1:13" ht="43.2">
      <c r="A872" s="42" t="s">
        <v>7202</v>
      </c>
      <c r="B872" s="43">
        <f t="shared" si="28"/>
        <v>267</v>
      </c>
      <c r="C872" s="43" t="str">
        <f t="shared" si="27"/>
        <v>45.5267</v>
      </c>
      <c r="D872" s="44">
        <v>3</v>
      </c>
      <c r="E872" s="45" t="s">
        <v>10120</v>
      </c>
      <c r="F872" s="45" t="s">
        <v>10121</v>
      </c>
      <c r="G872" s="45" t="s">
        <v>10122</v>
      </c>
      <c r="H872" s="46" t="s">
        <v>10123</v>
      </c>
      <c r="I872" s="45" t="s">
        <v>9141</v>
      </c>
      <c r="J872" s="46" t="s">
        <v>9142</v>
      </c>
      <c r="K872" s="46" t="s">
        <v>9143</v>
      </c>
      <c r="L872" s="45" t="s">
        <v>7306</v>
      </c>
      <c r="M872" s="45" t="s">
        <v>7307</v>
      </c>
    </row>
    <row r="873" spans="1:13" ht="43.2">
      <c r="A873" s="42" t="s">
        <v>7202</v>
      </c>
      <c r="B873" s="43">
        <f t="shared" si="28"/>
        <v>268</v>
      </c>
      <c r="C873" s="43" t="str">
        <f t="shared" si="27"/>
        <v>45.5268</v>
      </c>
      <c r="D873" s="44">
        <v>4</v>
      </c>
      <c r="E873" s="45" t="s">
        <v>10124</v>
      </c>
      <c r="F873" s="45" t="s">
        <v>10125</v>
      </c>
      <c r="G873" s="45" t="s">
        <v>10126</v>
      </c>
      <c r="H873" s="46" t="s">
        <v>10127</v>
      </c>
      <c r="I873" s="45" t="s">
        <v>9141</v>
      </c>
      <c r="J873" s="46" t="s">
        <v>9142</v>
      </c>
      <c r="K873" s="46" t="s">
        <v>9143</v>
      </c>
      <c r="L873" s="45" t="s">
        <v>7306</v>
      </c>
      <c r="M873" s="45" t="s">
        <v>7307</v>
      </c>
    </row>
    <row r="874" spans="1:13" ht="43.2">
      <c r="A874" s="42" t="s">
        <v>7202</v>
      </c>
      <c r="B874" s="43">
        <f t="shared" si="28"/>
        <v>269</v>
      </c>
      <c r="C874" s="43" t="str">
        <f t="shared" si="27"/>
        <v>45.5269</v>
      </c>
      <c r="D874" s="44">
        <v>5</v>
      </c>
      <c r="E874" s="45" t="s">
        <v>10128</v>
      </c>
      <c r="F874" s="45" t="s">
        <v>10129</v>
      </c>
      <c r="G874" s="45" t="s">
        <v>10130</v>
      </c>
      <c r="H874" s="45" t="s">
        <v>10131</v>
      </c>
      <c r="I874" s="45" t="s">
        <v>9141</v>
      </c>
      <c r="J874" s="46" t="s">
        <v>9142</v>
      </c>
      <c r="K874" s="46" t="s">
        <v>9143</v>
      </c>
      <c r="L874" s="45" t="s">
        <v>7306</v>
      </c>
      <c r="M874" s="45" t="s">
        <v>7307</v>
      </c>
    </row>
    <row r="875" spans="1:13" ht="43.2">
      <c r="A875" s="42" t="s">
        <v>7202</v>
      </c>
      <c r="B875" s="43">
        <f t="shared" si="28"/>
        <v>270</v>
      </c>
      <c r="C875" s="43" t="str">
        <f t="shared" si="27"/>
        <v>45.5270</v>
      </c>
      <c r="D875" s="44">
        <v>5</v>
      </c>
      <c r="E875" s="45" t="s">
        <v>10132</v>
      </c>
      <c r="F875" s="45" t="s">
        <v>10133</v>
      </c>
      <c r="G875" s="45" t="s">
        <v>10134</v>
      </c>
      <c r="H875" s="46" t="s">
        <v>10135</v>
      </c>
      <c r="I875" s="45" t="s">
        <v>9141</v>
      </c>
      <c r="J875" s="46" t="s">
        <v>9142</v>
      </c>
      <c r="K875" s="46" t="s">
        <v>9143</v>
      </c>
      <c r="L875" s="45" t="s">
        <v>7306</v>
      </c>
      <c r="M875" s="45" t="s">
        <v>7307</v>
      </c>
    </row>
    <row r="876" spans="1:13" ht="43.2">
      <c r="A876" s="42" t="s">
        <v>7202</v>
      </c>
      <c r="B876" s="43">
        <f t="shared" si="28"/>
        <v>271</v>
      </c>
      <c r="C876" s="43" t="str">
        <f t="shared" si="27"/>
        <v>45.5271</v>
      </c>
      <c r="D876" s="44">
        <v>4</v>
      </c>
      <c r="E876" s="45" t="s">
        <v>10136</v>
      </c>
      <c r="F876" s="45" t="s">
        <v>10137</v>
      </c>
      <c r="G876" s="45" t="s">
        <v>10138</v>
      </c>
      <c r="H876" s="46" t="s">
        <v>10139</v>
      </c>
      <c r="I876" s="45" t="s">
        <v>9141</v>
      </c>
      <c r="J876" s="46" t="s">
        <v>9142</v>
      </c>
      <c r="K876" s="46" t="s">
        <v>9143</v>
      </c>
      <c r="L876" s="45" t="s">
        <v>7306</v>
      </c>
      <c r="M876" s="45" t="s">
        <v>7307</v>
      </c>
    </row>
    <row r="877" spans="1:13" ht="43.2">
      <c r="A877" s="42" t="s">
        <v>7202</v>
      </c>
      <c r="B877" s="43">
        <f t="shared" si="28"/>
        <v>272</v>
      </c>
      <c r="C877" s="43" t="str">
        <f t="shared" si="27"/>
        <v>45.5272</v>
      </c>
      <c r="D877" s="44">
        <v>5</v>
      </c>
      <c r="E877" s="45" t="s">
        <v>10140</v>
      </c>
      <c r="F877" s="45" t="s">
        <v>10141</v>
      </c>
      <c r="G877" s="45" t="s">
        <v>10142</v>
      </c>
      <c r="H877" s="45" t="s">
        <v>10143</v>
      </c>
      <c r="I877" s="45" t="s">
        <v>9141</v>
      </c>
      <c r="J877" s="46" t="s">
        <v>9142</v>
      </c>
      <c r="K877" s="46" t="s">
        <v>9143</v>
      </c>
      <c r="L877" s="45" t="s">
        <v>7306</v>
      </c>
      <c r="M877" s="45" t="s">
        <v>7307</v>
      </c>
    </row>
    <row r="878" spans="1:13" ht="43.2">
      <c r="A878" s="42" t="s">
        <v>7202</v>
      </c>
      <c r="B878" s="43">
        <f t="shared" si="28"/>
        <v>273</v>
      </c>
      <c r="C878" s="43" t="str">
        <f t="shared" si="27"/>
        <v>45.5273</v>
      </c>
      <c r="D878" s="44">
        <v>5</v>
      </c>
      <c r="E878" s="45" t="s">
        <v>10144</v>
      </c>
      <c r="F878" s="45" t="s">
        <v>10145</v>
      </c>
      <c r="G878" s="45" t="s">
        <v>10146</v>
      </c>
      <c r="H878" s="46" t="s">
        <v>10147</v>
      </c>
      <c r="I878" s="45" t="s">
        <v>9141</v>
      </c>
      <c r="J878" s="46" t="s">
        <v>9142</v>
      </c>
      <c r="K878" s="46" t="s">
        <v>9143</v>
      </c>
      <c r="L878" s="45" t="s">
        <v>7306</v>
      </c>
      <c r="M878" s="45" t="s">
        <v>7307</v>
      </c>
    </row>
    <row r="879" spans="1:13" ht="43.2">
      <c r="A879" s="42" t="s">
        <v>7202</v>
      </c>
      <c r="B879" s="43">
        <f t="shared" si="28"/>
        <v>274</v>
      </c>
      <c r="C879" s="43" t="str">
        <f t="shared" si="27"/>
        <v>45.5274</v>
      </c>
      <c r="D879" s="44">
        <v>5</v>
      </c>
      <c r="E879" s="45" t="s">
        <v>10148</v>
      </c>
      <c r="F879" s="45" t="s">
        <v>10149</v>
      </c>
      <c r="G879" s="45" t="s">
        <v>10150</v>
      </c>
      <c r="H879" s="46" t="s">
        <v>10151</v>
      </c>
      <c r="I879" s="45" t="s">
        <v>9141</v>
      </c>
      <c r="J879" s="46" t="s">
        <v>9142</v>
      </c>
      <c r="K879" s="46" t="s">
        <v>9143</v>
      </c>
      <c r="L879" s="45" t="s">
        <v>7306</v>
      </c>
      <c r="M879" s="45" t="s">
        <v>7307</v>
      </c>
    </row>
    <row r="880" spans="1:13" ht="43.2">
      <c r="A880" s="42" t="s">
        <v>7202</v>
      </c>
      <c r="B880" s="43">
        <f t="shared" si="28"/>
        <v>275</v>
      </c>
      <c r="C880" s="43" t="str">
        <f t="shared" si="27"/>
        <v>45.5275</v>
      </c>
      <c r="D880" s="44">
        <v>5</v>
      </c>
      <c r="E880" s="45" t="s">
        <v>10152</v>
      </c>
      <c r="F880" s="45" t="s">
        <v>10153</v>
      </c>
      <c r="G880" s="45" t="s">
        <v>10154</v>
      </c>
      <c r="H880" s="45" t="s">
        <v>10155</v>
      </c>
      <c r="I880" s="45" t="s">
        <v>9141</v>
      </c>
      <c r="J880" s="46" t="s">
        <v>9142</v>
      </c>
      <c r="K880" s="46" t="s">
        <v>9143</v>
      </c>
      <c r="L880" s="45" t="s">
        <v>7306</v>
      </c>
      <c r="M880" s="45" t="s">
        <v>7307</v>
      </c>
    </row>
    <row r="881" spans="1:13" ht="43.2">
      <c r="A881" s="42" t="s">
        <v>7202</v>
      </c>
      <c r="B881" s="43">
        <f t="shared" si="28"/>
        <v>276</v>
      </c>
      <c r="C881" s="43" t="str">
        <f t="shared" si="27"/>
        <v>45.5276</v>
      </c>
      <c r="D881" s="44">
        <v>5</v>
      </c>
      <c r="E881" s="45" t="s">
        <v>10156</v>
      </c>
      <c r="F881" s="45" t="s">
        <v>10157</v>
      </c>
      <c r="G881" s="45" t="s">
        <v>10158</v>
      </c>
      <c r="H881" s="45" t="s">
        <v>10159</v>
      </c>
      <c r="I881" s="45" t="s">
        <v>9141</v>
      </c>
      <c r="J881" s="46" t="s">
        <v>9142</v>
      </c>
      <c r="K881" s="46" t="s">
        <v>9143</v>
      </c>
      <c r="L881" s="45" t="s">
        <v>7306</v>
      </c>
      <c r="M881" s="45" t="s">
        <v>7307</v>
      </c>
    </row>
    <row r="882" spans="1:13" ht="43.2">
      <c r="A882" s="42" t="s">
        <v>7202</v>
      </c>
      <c r="B882" s="43">
        <f t="shared" si="28"/>
        <v>277</v>
      </c>
      <c r="C882" s="43" t="str">
        <f t="shared" si="27"/>
        <v>45.5277</v>
      </c>
      <c r="D882" s="44">
        <v>4</v>
      </c>
      <c r="E882" s="45" t="s">
        <v>10160</v>
      </c>
      <c r="F882" s="45" t="s">
        <v>10161</v>
      </c>
      <c r="G882" s="45" t="s">
        <v>10162</v>
      </c>
      <c r="H882" s="46" t="s">
        <v>10163</v>
      </c>
      <c r="I882" s="45" t="s">
        <v>9141</v>
      </c>
      <c r="J882" s="46" t="s">
        <v>9142</v>
      </c>
      <c r="K882" s="46" t="s">
        <v>9143</v>
      </c>
      <c r="L882" s="45" t="s">
        <v>7306</v>
      </c>
      <c r="M882" s="45" t="s">
        <v>7307</v>
      </c>
    </row>
    <row r="883" spans="1:13" ht="43.2">
      <c r="A883" s="42" t="s">
        <v>7202</v>
      </c>
      <c r="B883" s="43">
        <f t="shared" si="28"/>
        <v>278</v>
      </c>
      <c r="C883" s="43" t="str">
        <f t="shared" si="27"/>
        <v>45.5278</v>
      </c>
      <c r="D883" s="44">
        <v>5</v>
      </c>
      <c r="E883" s="45" t="s">
        <v>10164</v>
      </c>
      <c r="F883" s="45" t="s">
        <v>10165</v>
      </c>
      <c r="G883" s="45" t="s">
        <v>10166</v>
      </c>
      <c r="H883" s="46" t="s">
        <v>10167</v>
      </c>
      <c r="I883" s="45" t="s">
        <v>9141</v>
      </c>
      <c r="J883" s="46" t="s">
        <v>9142</v>
      </c>
      <c r="K883" s="46" t="s">
        <v>9143</v>
      </c>
      <c r="L883" s="45" t="s">
        <v>7306</v>
      </c>
      <c r="M883" s="45" t="s">
        <v>7307</v>
      </c>
    </row>
    <row r="884" spans="1:13" ht="43.2">
      <c r="A884" s="42" t="s">
        <v>7202</v>
      </c>
      <c r="B884" s="43">
        <f t="shared" si="28"/>
        <v>279</v>
      </c>
      <c r="C884" s="43" t="str">
        <f t="shared" si="27"/>
        <v>45.5279</v>
      </c>
      <c r="D884" s="44">
        <v>5</v>
      </c>
      <c r="E884" s="45" t="s">
        <v>10168</v>
      </c>
      <c r="F884" s="45" t="s">
        <v>10169</v>
      </c>
      <c r="G884" s="45" t="s">
        <v>10170</v>
      </c>
      <c r="H884" s="46" t="s">
        <v>10171</v>
      </c>
      <c r="I884" s="45" t="s">
        <v>9141</v>
      </c>
      <c r="J884" s="46" t="s">
        <v>9142</v>
      </c>
      <c r="K884" s="46" t="s">
        <v>9143</v>
      </c>
      <c r="L884" s="45" t="s">
        <v>7306</v>
      </c>
      <c r="M884" s="45" t="s">
        <v>7307</v>
      </c>
    </row>
    <row r="885" spans="1:13" ht="43.2">
      <c r="A885" s="42" t="s">
        <v>7202</v>
      </c>
      <c r="B885" s="43">
        <f t="shared" si="28"/>
        <v>280</v>
      </c>
      <c r="C885" s="43" t="str">
        <f t="shared" si="27"/>
        <v>45.5280</v>
      </c>
      <c r="D885" s="44">
        <v>5</v>
      </c>
      <c r="E885" s="45" t="s">
        <v>10172</v>
      </c>
      <c r="F885" s="45" t="s">
        <v>10173</v>
      </c>
      <c r="G885" s="45" t="s">
        <v>10174</v>
      </c>
      <c r="H885" s="46" t="s">
        <v>10175</v>
      </c>
      <c r="I885" s="45" t="s">
        <v>9141</v>
      </c>
      <c r="J885" s="46" t="s">
        <v>9142</v>
      </c>
      <c r="K885" s="46" t="s">
        <v>9143</v>
      </c>
      <c r="L885" s="45" t="s">
        <v>7306</v>
      </c>
      <c r="M885" s="45" t="s">
        <v>7307</v>
      </c>
    </row>
    <row r="886" spans="1:13" ht="43.2">
      <c r="A886" s="42" t="s">
        <v>7202</v>
      </c>
      <c r="B886" s="43">
        <f t="shared" si="28"/>
        <v>281</v>
      </c>
      <c r="C886" s="43" t="str">
        <f t="shared" si="27"/>
        <v>45.5281</v>
      </c>
      <c r="D886" s="44">
        <v>5</v>
      </c>
      <c r="E886" s="45" t="s">
        <v>10176</v>
      </c>
      <c r="F886" s="45" t="s">
        <v>10177</v>
      </c>
      <c r="G886" s="45" t="s">
        <v>10178</v>
      </c>
      <c r="H886" s="46" t="s">
        <v>10179</v>
      </c>
      <c r="I886" s="45" t="s">
        <v>9141</v>
      </c>
      <c r="J886" s="46" t="s">
        <v>9142</v>
      </c>
      <c r="K886" s="46" t="s">
        <v>9143</v>
      </c>
      <c r="L886" s="45" t="s">
        <v>7306</v>
      </c>
      <c r="M886" s="45" t="s">
        <v>7307</v>
      </c>
    </row>
    <row r="887" spans="1:13" ht="43.2">
      <c r="A887" s="42" t="s">
        <v>7202</v>
      </c>
      <c r="B887" s="43">
        <f t="shared" si="28"/>
        <v>282</v>
      </c>
      <c r="C887" s="43" t="str">
        <f t="shared" si="27"/>
        <v>45.5282</v>
      </c>
      <c r="D887" s="44">
        <v>5</v>
      </c>
      <c r="E887" s="45" t="s">
        <v>10180</v>
      </c>
      <c r="F887" s="45" t="s">
        <v>10181</v>
      </c>
      <c r="G887" s="45" t="s">
        <v>10182</v>
      </c>
      <c r="H887" s="46" t="s">
        <v>10183</v>
      </c>
      <c r="I887" s="45" t="s">
        <v>9141</v>
      </c>
      <c r="J887" s="46" t="s">
        <v>9142</v>
      </c>
      <c r="K887" s="46" t="s">
        <v>9143</v>
      </c>
      <c r="L887" s="45" t="s">
        <v>7306</v>
      </c>
      <c r="M887" s="45" t="s">
        <v>7307</v>
      </c>
    </row>
    <row r="888" spans="1:13" ht="43.2">
      <c r="A888" s="42" t="s">
        <v>7202</v>
      </c>
      <c r="B888" s="43">
        <f t="shared" si="28"/>
        <v>283</v>
      </c>
      <c r="C888" s="43" t="str">
        <f t="shared" si="27"/>
        <v>45.5283</v>
      </c>
      <c r="D888" s="44">
        <v>3</v>
      </c>
      <c r="E888" s="45" t="s">
        <v>10184</v>
      </c>
      <c r="F888" s="45" t="s">
        <v>10185</v>
      </c>
      <c r="G888" s="45" t="s">
        <v>10186</v>
      </c>
      <c r="H888" s="45" t="s">
        <v>10187</v>
      </c>
      <c r="I888" s="45" t="s">
        <v>9141</v>
      </c>
      <c r="J888" s="46" t="s">
        <v>9142</v>
      </c>
      <c r="K888" s="46" t="s">
        <v>9143</v>
      </c>
      <c r="L888" s="45" t="s">
        <v>7306</v>
      </c>
      <c r="M888" s="45" t="s">
        <v>7307</v>
      </c>
    </row>
    <row r="889" spans="1:13" ht="43.2">
      <c r="A889" s="42" t="s">
        <v>7202</v>
      </c>
      <c r="B889" s="43">
        <f t="shared" si="28"/>
        <v>284</v>
      </c>
      <c r="C889" s="43" t="str">
        <f t="shared" si="27"/>
        <v>45.5284</v>
      </c>
      <c r="D889" s="44">
        <v>3</v>
      </c>
      <c r="E889" s="45" t="s">
        <v>10188</v>
      </c>
      <c r="F889" s="45" t="s">
        <v>10189</v>
      </c>
      <c r="G889" s="45" t="s">
        <v>1367</v>
      </c>
      <c r="H889" s="45" t="s">
        <v>10190</v>
      </c>
      <c r="I889" s="45" t="s">
        <v>9141</v>
      </c>
      <c r="J889" s="46" t="s">
        <v>9142</v>
      </c>
      <c r="K889" s="46" t="s">
        <v>9143</v>
      </c>
      <c r="L889" s="45" t="s">
        <v>7306</v>
      </c>
      <c r="M889" s="45" t="s">
        <v>7307</v>
      </c>
    </row>
    <row r="890" spans="1:13" ht="43.2">
      <c r="A890" s="42" t="s">
        <v>7202</v>
      </c>
      <c r="B890" s="43">
        <f t="shared" si="28"/>
        <v>285</v>
      </c>
      <c r="C890" s="43" t="str">
        <f t="shared" si="27"/>
        <v>45.5285</v>
      </c>
      <c r="D890" s="44">
        <v>3</v>
      </c>
      <c r="E890" s="45" t="s">
        <v>10191</v>
      </c>
      <c r="F890" s="45" t="s">
        <v>10192</v>
      </c>
      <c r="G890" s="45" t="s">
        <v>1367</v>
      </c>
      <c r="H890" s="45" t="s">
        <v>10193</v>
      </c>
      <c r="I890" s="45" t="s">
        <v>9141</v>
      </c>
      <c r="J890" s="46" t="s">
        <v>9142</v>
      </c>
      <c r="K890" s="46" t="s">
        <v>9143</v>
      </c>
      <c r="L890" s="45" t="s">
        <v>7306</v>
      </c>
      <c r="M890" s="45" t="s">
        <v>7307</v>
      </c>
    </row>
    <row r="891" spans="1:13" ht="43.2">
      <c r="A891" s="42" t="s">
        <v>7202</v>
      </c>
      <c r="B891" s="43">
        <f t="shared" si="28"/>
        <v>286</v>
      </c>
      <c r="C891" s="43" t="str">
        <f t="shared" si="27"/>
        <v>45.5286</v>
      </c>
      <c r="D891" s="44">
        <v>3</v>
      </c>
      <c r="E891" s="45" t="s">
        <v>10194</v>
      </c>
      <c r="F891" s="45" t="s">
        <v>10195</v>
      </c>
      <c r="G891" s="45" t="s">
        <v>10196</v>
      </c>
      <c r="H891" s="46" t="s">
        <v>10197</v>
      </c>
      <c r="I891" s="45" t="s">
        <v>9141</v>
      </c>
      <c r="J891" s="46" t="s">
        <v>9142</v>
      </c>
      <c r="K891" s="46" t="s">
        <v>9143</v>
      </c>
      <c r="L891" s="45" t="s">
        <v>7306</v>
      </c>
      <c r="M891" s="45" t="s">
        <v>7307</v>
      </c>
    </row>
    <row r="892" spans="1:13" ht="43.2">
      <c r="A892" s="42" t="s">
        <v>7202</v>
      </c>
      <c r="B892" s="43">
        <f t="shared" si="28"/>
        <v>287</v>
      </c>
      <c r="C892" s="43" t="str">
        <f t="shared" si="27"/>
        <v>45.5287</v>
      </c>
      <c r="D892" s="44">
        <v>3</v>
      </c>
      <c r="E892" s="45" t="s">
        <v>10198</v>
      </c>
      <c r="F892" s="45" t="s">
        <v>10199</v>
      </c>
      <c r="G892" s="45" t="s">
        <v>1367</v>
      </c>
      <c r="H892" s="45" t="s">
        <v>10200</v>
      </c>
      <c r="I892" s="45" t="s">
        <v>9141</v>
      </c>
      <c r="J892" s="46" t="s">
        <v>9142</v>
      </c>
      <c r="K892" s="46" t="s">
        <v>9143</v>
      </c>
      <c r="L892" s="45" t="s">
        <v>7306</v>
      </c>
      <c r="M892" s="45" t="s">
        <v>7307</v>
      </c>
    </row>
    <row r="893" spans="1:13" ht="43.2">
      <c r="A893" s="42" t="s">
        <v>7202</v>
      </c>
      <c r="B893" s="43">
        <f t="shared" si="28"/>
        <v>288</v>
      </c>
      <c r="C893" s="43" t="str">
        <f t="shared" si="27"/>
        <v>45.5288</v>
      </c>
      <c r="D893" s="44">
        <v>3</v>
      </c>
      <c r="E893" s="45" t="s">
        <v>10201</v>
      </c>
      <c r="F893" s="45" t="s">
        <v>10202</v>
      </c>
      <c r="G893" s="45" t="s">
        <v>1367</v>
      </c>
      <c r="H893" s="45" t="s">
        <v>10203</v>
      </c>
      <c r="I893" s="45" t="s">
        <v>9141</v>
      </c>
      <c r="J893" s="46" t="s">
        <v>9142</v>
      </c>
      <c r="K893" s="46" t="s">
        <v>9143</v>
      </c>
      <c r="L893" s="45" t="s">
        <v>7306</v>
      </c>
      <c r="M893" s="45" t="s">
        <v>7307</v>
      </c>
    </row>
    <row r="894" spans="1:13" ht="43.2">
      <c r="A894" s="42" t="s">
        <v>7202</v>
      </c>
      <c r="B894" s="43">
        <f t="shared" si="28"/>
        <v>289</v>
      </c>
      <c r="C894" s="43" t="str">
        <f t="shared" si="27"/>
        <v>45.5289</v>
      </c>
      <c r="D894" s="44">
        <v>3</v>
      </c>
      <c r="E894" s="45" t="s">
        <v>10204</v>
      </c>
      <c r="F894" s="45" t="s">
        <v>10205</v>
      </c>
      <c r="G894" s="45" t="s">
        <v>1367</v>
      </c>
      <c r="H894" s="45" t="s">
        <v>10206</v>
      </c>
      <c r="I894" s="45" t="s">
        <v>9141</v>
      </c>
      <c r="J894" s="46" t="s">
        <v>9142</v>
      </c>
      <c r="K894" s="46" t="s">
        <v>9143</v>
      </c>
      <c r="L894" s="45" t="s">
        <v>7306</v>
      </c>
      <c r="M894" s="45" t="s">
        <v>7307</v>
      </c>
    </row>
    <row r="895" spans="1:13" ht="43.2">
      <c r="A895" s="42" t="s">
        <v>7202</v>
      </c>
      <c r="B895" s="43">
        <f t="shared" si="28"/>
        <v>290</v>
      </c>
      <c r="C895" s="43" t="str">
        <f t="shared" si="27"/>
        <v>45.5290</v>
      </c>
      <c r="D895" s="44">
        <v>3</v>
      </c>
      <c r="E895" s="45" t="s">
        <v>10207</v>
      </c>
      <c r="F895" s="45" t="s">
        <v>10208</v>
      </c>
      <c r="G895" s="45" t="s">
        <v>1367</v>
      </c>
      <c r="H895" s="45" t="s">
        <v>10209</v>
      </c>
      <c r="I895" s="45" t="s">
        <v>9141</v>
      </c>
      <c r="J895" s="46" t="s">
        <v>9142</v>
      </c>
      <c r="K895" s="46" t="s">
        <v>9143</v>
      </c>
      <c r="L895" s="45" t="s">
        <v>7306</v>
      </c>
      <c r="M895" s="45" t="s">
        <v>7307</v>
      </c>
    </row>
    <row r="896" spans="1:13" ht="43.2">
      <c r="A896" s="42" t="s">
        <v>7202</v>
      </c>
      <c r="B896" s="43">
        <f t="shared" si="28"/>
        <v>291</v>
      </c>
      <c r="C896" s="43" t="str">
        <f t="shared" si="27"/>
        <v>45.5291</v>
      </c>
      <c r="D896" s="44">
        <v>3</v>
      </c>
      <c r="E896" s="45" t="s">
        <v>10210</v>
      </c>
      <c r="F896" s="45" t="s">
        <v>10211</v>
      </c>
      <c r="G896" s="45" t="s">
        <v>1367</v>
      </c>
      <c r="H896" s="45" t="s">
        <v>10212</v>
      </c>
      <c r="I896" s="45" t="s">
        <v>9141</v>
      </c>
      <c r="J896" s="46" t="s">
        <v>9142</v>
      </c>
      <c r="K896" s="46" t="s">
        <v>9143</v>
      </c>
      <c r="L896" s="45" t="s">
        <v>7306</v>
      </c>
      <c r="M896" s="45" t="s">
        <v>7307</v>
      </c>
    </row>
    <row r="897" spans="1:13" ht="43.2">
      <c r="A897" s="42" t="s">
        <v>7202</v>
      </c>
      <c r="B897" s="43">
        <f t="shared" si="28"/>
        <v>292</v>
      </c>
      <c r="C897" s="43" t="str">
        <f t="shared" si="27"/>
        <v>45.5292</v>
      </c>
      <c r="D897" s="44">
        <v>3</v>
      </c>
      <c r="E897" s="45" t="s">
        <v>10213</v>
      </c>
      <c r="F897" s="45" t="s">
        <v>10214</v>
      </c>
      <c r="G897" s="45" t="s">
        <v>10215</v>
      </c>
      <c r="H897" s="45" t="s">
        <v>10216</v>
      </c>
      <c r="I897" s="45" t="s">
        <v>9141</v>
      </c>
      <c r="J897" s="46" t="s">
        <v>9142</v>
      </c>
      <c r="K897" s="46" t="s">
        <v>9143</v>
      </c>
      <c r="L897" s="45" t="s">
        <v>7306</v>
      </c>
      <c r="M897" s="45" t="s">
        <v>7307</v>
      </c>
    </row>
    <row r="898" spans="1:13" ht="43.2">
      <c r="A898" s="42" t="s">
        <v>7202</v>
      </c>
      <c r="B898" s="43">
        <f t="shared" si="28"/>
        <v>293</v>
      </c>
      <c r="C898" s="43" t="str">
        <f t="shared" si="27"/>
        <v>45.5293</v>
      </c>
      <c r="D898" s="44">
        <v>3</v>
      </c>
      <c r="E898" s="45" t="s">
        <v>10217</v>
      </c>
      <c r="F898" s="45" t="s">
        <v>10218</v>
      </c>
      <c r="G898" s="45" t="s">
        <v>1367</v>
      </c>
      <c r="H898" s="45" t="s">
        <v>10219</v>
      </c>
      <c r="I898" s="45" t="s">
        <v>9141</v>
      </c>
      <c r="J898" s="46" t="s">
        <v>9142</v>
      </c>
      <c r="K898" s="46" t="s">
        <v>9143</v>
      </c>
      <c r="L898" s="45" t="s">
        <v>7306</v>
      </c>
      <c r="M898" s="45" t="s">
        <v>7307</v>
      </c>
    </row>
    <row r="899" spans="1:13" ht="43.2">
      <c r="A899" s="42" t="s">
        <v>7202</v>
      </c>
      <c r="B899" s="43">
        <f t="shared" si="28"/>
        <v>294</v>
      </c>
      <c r="C899" s="43" t="str">
        <f t="shared" ref="C899:C962" si="29">+CONCATENATE(A899,B899)</f>
        <v>45.5294</v>
      </c>
      <c r="D899" s="44">
        <v>3</v>
      </c>
      <c r="E899" s="45" t="s">
        <v>10220</v>
      </c>
      <c r="F899" s="45" t="s">
        <v>10221</v>
      </c>
      <c r="G899" s="45" t="s">
        <v>1367</v>
      </c>
      <c r="H899" s="45" t="s">
        <v>9546</v>
      </c>
      <c r="I899" s="45" t="s">
        <v>9141</v>
      </c>
      <c r="J899" s="46" t="s">
        <v>9142</v>
      </c>
      <c r="K899" s="46" t="s">
        <v>9143</v>
      </c>
      <c r="L899" s="45" t="s">
        <v>7306</v>
      </c>
      <c r="M899" s="45" t="s">
        <v>7307</v>
      </c>
    </row>
    <row r="900" spans="1:13" ht="43.2">
      <c r="A900" s="42" t="s">
        <v>7202</v>
      </c>
      <c r="B900" s="43">
        <f t="shared" ref="B900:B963" si="30">+IF(A900=A899,B899+1,1)</f>
        <v>295</v>
      </c>
      <c r="C900" s="43" t="str">
        <f t="shared" si="29"/>
        <v>45.5295</v>
      </c>
      <c r="D900" s="44">
        <v>3</v>
      </c>
      <c r="E900" s="45" t="s">
        <v>10222</v>
      </c>
      <c r="F900" s="45" t="s">
        <v>10223</v>
      </c>
      <c r="G900" s="45" t="s">
        <v>1367</v>
      </c>
      <c r="H900" s="45" t="s">
        <v>10224</v>
      </c>
      <c r="I900" s="45" t="s">
        <v>9141</v>
      </c>
      <c r="J900" s="46" t="s">
        <v>9142</v>
      </c>
      <c r="K900" s="46" t="s">
        <v>9143</v>
      </c>
      <c r="L900" s="45" t="s">
        <v>7306</v>
      </c>
      <c r="M900" s="45" t="s">
        <v>7307</v>
      </c>
    </row>
    <row r="901" spans="1:13" ht="43.2">
      <c r="A901" s="42" t="s">
        <v>7202</v>
      </c>
      <c r="B901" s="43">
        <f t="shared" si="30"/>
        <v>296</v>
      </c>
      <c r="C901" s="43" t="str">
        <f t="shared" si="29"/>
        <v>45.5296</v>
      </c>
      <c r="D901" s="44">
        <v>3</v>
      </c>
      <c r="E901" s="45" t="s">
        <v>10225</v>
      </c>
      <c r="F901" s="45" t="s">
        <v>10226</v>
      </c>
      <c r="G901" s="45" t="s">
        <v>10227</v>
      </c>
      <c r="H901" s="45" t="s">
        <v>10228</v>
      </c>
      <c r="I901" s="45" t="s">
        <v>9141</v>
      </c>
      <c r="J901" s="46" t="s">
        <v>9142</v>
      </c>
      <c r="K901" s="46" t="s">
        <v>9143</v>
      </c>
      <c r="L901" s="45" t="s">
        <v>7306</v>
      </c>
      <c r="M901" s="45" t="s">
        <v>7307</v>
      </c>
    </row>
    <row r="902" spans="1:13" ht="43.2">
      <c r="A902" s="42" t="s">
        <v>7202</v>
      </c>
      <c r="B902" s="43">
        <f t="shared" si="30"/>
        <v>297</v>
      </c>
      <c r="C902" s="43" t="str">
        <f t="shared" si="29"/>
        <v>45.5297</v>
      </c>
      <c r="D902" s="44">
        <v>3</v>
      </c>
      <c r="E902" s="45" t="s">
        <v>10229</v>
      </c>
      <c r="F902" s="45" t="s">
        <v>10230</v>
      </c>
      <c r="G902" s="45" t="s">
        <v>10231</v>
      </c>
      <c r="H902" s="46" t="s">
        <v>10232</v>
      </c>
      <c r="I902" s="45" t="s">
        <v>9141</v>
      </c>
      <c r="J902" s="46" t="s">
        <v>9142</v>
      </c>
      <c r="K902" s="46" t="s">
        <v>9143</v>
      </c>
      <c r="L902" s="45" t="s">
        <v>7306</v>
      </c>
      <c r="M902" s="45" t="s">
        <v>7307</v>
      </c>
    </row>
    <row r="903" spans="1:13" ht="43.2">
      <c r="A903" s="42" t="s">
        <v>7202</v>
      </c>
      <c r="B903" s="43">
        <f t="shared" si="30"/>
        <v>298</v>
      </c>
      <c r="C903" s="43" t="str">
        <f t="shared" si="29"/>
        <v>45.5298</v>
      </c>
      <c r="D903" s="44">
        <v>4</v>
      </c>
      <c r="E903" s="45" t="s">
        <v>10233</v>
      </c>
      <c r="F903" s="45" t="s">
        <v>10234</v>
      </c>
      <c r="G903" s="45" t="s">
        <v>10235</v>
      </c>
      <c r="H903" s="46" t="s">
        <v>10236</v>
      </c>
      <c r="I903" s="45" t="s">
        <v>9141</v>
      </c>
      <c r="J903" s="46" t="s">
        <v>9142</v>
      </c>
      <c r="K903" s="46" t="s">
        <v>9143</v>
      </c>
      <c r="L903" s="45" t="s">
        <v>7306</v>
      </c>
      <c r="M903" s="45" t="s">
        <v>7307</v>
      </c>
    </row>
    <row r="904" spans="1:13" ht="43.2">
      <c r="A904" s="42" t="s">
        <v>7202</v>
      </c>
      <c r="B904" s="43">
        <f t="shared" si="30"/>
        <v>299</v>
      </c>
      <c r="C904" s="43" t="str">
        <f t="shared" si="29"/>
        <v>45.5299</v>
      </c>
      <c r="D904" s="44">
        <v>5</v>
      </c>
      <c r="E904" s="45" t="s">
        <v>10237</v>
      </c>
      <c r="F904" s="45" t="s">
        <v>10238</v>
      </c>
      <c r="G904" s="45" t="s">
        <v>10239</v>
      </c>
      <c r="H904" s="46" t="s">
        <v>10240</v>
      </c>
      <c r="I904" s="45" t="s">
        <v>9141</v>
      </c>
      <c r="J904" s="46" t="s">
        <v>9142</v>
      </c>
      <c r="K904" s="46" t="s">
        <v>9143</v>
      </c>
      <c r="L904" s="45" t="s">
        <v>7306</v>
      </c>
      <c r="M904" s="45" t="s">
        <v>7307</v>
      </c>
    </row>
    <row r="905" spans="1:13" ht="43.2">
      <c r="A905" s="42" t="s">
        <v>7202</v>
      </c>
      <c r="B905" s="43">
        <f t="shared" si="30"/>
        <v>300</v>
      </c>
      <c r="C905" s="43" t="str">
        <f t="shared" si="29"/>
        <v>45.5300</v>
      </c>
      <c r="D905" s="44">
        <v>6</v>
      </c>
      <c r="E905" s="45" t="s">
        <v>10241</v>
      </c>
      <c r="F905" s="45" t="s">
        <v>10242</v>
      </c>
      <c r="G905" s="45" t="s">
        <v>10243</v>
      </c>
      <c r="H905" s="46" t="s">
        <v>10244</v>
      </c>
      <c r="I905" s="45" t="s">
        <v>9141</v>
      </c>
      <c r="J905" s="46" t="s">
        <v>9142</v>
      </c>
      <c r="K905" s="46" t="s">
        <v>9143</v>
      </c>
      <c r="L905" s="45" t="s">
        <v>7306</v>
      </c>
      <c r="M905" s="45" t="s">
        <v>7307</v>
      </c>
    </row>
    <row r="906" spans="1:13" ht="43.2">
      <c r="A906" s="42" t="s">
        <v>7202</v>
      </c>
      <c r="B906" s="43">
        <f t="shared" si="30"/>
        <v>301</v>
      </c>
      <c r="C906" s="43" t="str">
        <f t="shared" si="29"/>
        <v>45.5301</v>
      </c>
      <c r="D906" s="44">
        <v>5</v>
      </c>
      <c r="E906" s="45" t="s">
        <v>10245</v>
      </c>
      <c r="F906" s="45" t="s">
        <v>10246</v>
      </c>
      <c r="G906" s="45" t="s">
        <v>10247</v>
      </c>
      <c r="H906" s="46" t="s">
        <v>10248</v>
      </c>
      <c r="I906" s="45" t="s">
        <v>9141</v>
      </c>
      <c r="J906" s="46" t="s">
        <v>9142</v>
      </c>
      <c r="K906" s="46" t="s">
        <v>9143</v>
      </c>
      <c r="L906" s="45" t="s">
        <v>7306</v>
      </c>
      <c r="M906" s="45" t="s">
        <v>7307</v>
      </c>
    </row>
    <row r="907" spans="1:13" ht="43.2">
      <c r="A907" s="42" t="s">
        <v>7202</v>
      </c>
      <c r="B907" s="43">
        <f t="shared" si="30"/>
        <v>302</v>
      </c>
      <c r="C907" s="43" t="str">
        <f t="shared" si="29"/>
        <v>45.5302</v>
      </c>
      <c r="D907" s="44">
        <v>5</v>
      </c>
      <c r="E907" s="45" t="s">
        <v>10249</v>
      </c>
      <c r="F907" s="45" t="s">
        <v>10250</v>
      </c>
      <c r="G907" s="45" t="s">
        <v>10251</v>
      </c>
      <c r="H907" s="46" t="s">
        <v>10252</v>
      </c>
      <c r="I907" s="45" t="s">
        <v>9141</v>
      </c>
      <c r="J907" s="46" t="s">
        <v>9142</v>
      </c>
      <c r="K907" s="46" t="s">
        <v>9143</v>
      </c>
      <c r="L907" s="45" t="s">
        <v>7306</v>
      </c>
      <c r="M907" s="45" t="s">
        <v>7307</v>
      </c>
    </row>
    <row r="908" spans="1:13" ht="43.2">
      <c r="A908" s="42" t="s">
        <v>7202</v>
      </c>
      <c r="B908" s="43">
        <f t="shared" si="30"/>
        <v>303</v>
      </c>
      <c r="C908" s="43" t="str">
        <f t="shared" si="29"/>
        <v>45.5303</v>
      </c>
      <c r="D908" s="44">
        <v>4</v>
      </c>
      <c r="E908" s="45" t="s">
        <v>10253</v>
      </c>
      <c r="F908" s="45" t="s">
        <v>10254</v>
      </c>
      <c r="G908" s="45" t="s">
        <v>10255</v>
      </c>
      <c r="H908" s="46" t="s">
        <v>10256</v>
      </c>
      <c r="I908" s="45" t="s">
        <v>9141</v>
      </c>
      <c r="J908" s="46" t="s">
        <v>9142</v>
      </c>
      <c r="K908" s="46" t="s">
        <v>9143</v>
      </c>
      <c r="L908" s="45" t="s">
        <v>7306</v>
      </c>
      <c r="M908" s="45" t="s">
        <v>7307</v>
      </c>
    </row>
    <row r="909" spans="1:13" ht="43.2">
      <c r="A909" s="42" t="s">
        <v>7202</v>
      </c>
      <c r="B909" s="43">
        <f t="shared" si="30"/>
        <v>304</v>
      </c>
      <c r="C909" s="43" t="str">
        <f t="shared" si="29"/>
        <v>45.5304</v>
      </c>
      <c r="D909" s="44">
        <v>5</v>
      </c>
      <c r="E909" s="45" t="s">
        <v>10257</v>
      </c>
      <c r="F909" s="45" t="s">
        <v>10258</v>
      </c>
      <c r="G909" s="45" t="s">
        <v>10259</v>
      </c>
      <c r="H909" s="45" t="s">
        <v>10260</v>
      </c>
      <c r="I909" s="45" t="s">
        <v>9141</v>
      </c>
      <c r="J909" s="46" t="s">
        <v>9142</v>
      </c>
      <c r="K909" s="46" t="s">
        <v>9143</v>
      </c>
      <c r="L909" s="45" t="s">
        <v>7306</v>
      </c>
      <c r="M909" s="45" t="s">
        <v>7307</v>
      </c>
    </row>
    <row r="910" spans="1:13" ht="43.2">
      <c r="A910" s="42" t="s">
        <v>7202</v>
      </c>
      <c r="B910" s="43">
        <f t="shared" si="30"/>
        <v>305</v>
      </c>
      <c r="C910" s="43" t="str">
        <f t="shared" si="29"/>
        <v>45.5305</v>
      </c>
      <c r="D910" s="44">
        <v>6</v>
      </c>
      <c r="E910" s="45" t="s">
        <v>10261</v>
      </c>
      <c r="F910" s="45" t="s">
        <v>10262</v>
      </c>
      <c r="G910" s="45" t="s">
        <v>10263</v>
      </c>
      <c r="H910" s="46" t="s">
        <v>10264</v>
      </c>
      <c r="I910" s="45" t="s">
        <v>9141</v>
      </c>
      <c r="J910" s="46" t="s">
        <v>9142</v>
      </c>
      <c r="K910" s="46" t="s">
        <v>9143</v>
      </c>
      <c r="L910" s="45" t="s">
        <v>7306</v>
      </c>
      <c r="M910" s="45" t="s">
        <v>7307</v>
      </c>
    </row>
    <row r="911" spans="1:13" ht="43.2">
      <c r="A911" s="42" t="s">
        <v>7202</v>
      </c>
      <c r="B911" s="43">
        <f t="shared" si="30"/>
        <v>306</v>
      </c>
      <c r="C911" s="43" t="str">
        <f t="shared" si="29"/>
        <v>45.5306</v>
      </c>
      <c r="D911" s="44">
        <v>6</v>
      </c>
      <c r="E911" s="45" t="s">
        <v>10265</v>
      </c>
      <c r="F911" s="45" t="s">
        <v>10266</v>
      </c>
      <c r="G911" s="45" t="s">
        <v>10267</v>
      </c>
      <c r="H911" s="46" t="s">
        <v>10268</v>
      </c>
      <c r="I911" s="45" t="s">
        <v>9141</v>
      </c>
      <c r="J911" s="46" t="s">
        <v>9142</v>
      </c>
      <c r="K911" s="46" t="s">
        <v>9143</v>
      </c>
      <c r="L911" s="45" t="s">
        <v>7306</v>
      </c>
      <c r="M911" s="45" t="s">
        <v>7307</v>
      </c>
    </row>
    <row r="912" spans="1:13" ht="43.2">
      <c r="A912" s="42" t="s">
        <v>7202</v>
      </c>
      <c r="B912" s="43">
        <f t="shared" si="30"/>
        <v>307</v>
      </c>
      <c r="C912" s="43" t="str">
        <f t="shared" si="29"/>
        <v>45.5307</v>
      </c>
      <c r="D912" s="44">
        <v>6</v>
      </c>
      <c r="E912" s="45" t="s">
        <v>10269</v>
      </c>
      <c r="F912" s="45" t="s">
        <v>10270</v>
      </c>
      <c r="G912" s="45" t="s">
        <v>10271</v>
      </c>
      <c r="H912" s="46" t="s">
        <v>10272</v>
      </c>
      <c r="I912" s="45" t="s">
        <v>9141</v>
      </c>
      <c r="J912" s="46" t="s">
        <v>9142</v>
      </c>
      <c r="K912" s="46" t="s">
        <v>9143</v>
      </c>
      <c r="L912" s="45" t="s">
        <v>7306</v>
      </c>
      <c r="M912" s="45" t="s">
        <v>7307</v>
      </c>
    </row>
    <row r="913" spans="1:13" ht="43.2">
      <c r="A913" s="42" t="s">
        <v>7202</v>
      </c>
      <c r="B913" s="43">
        <f t="shared" si="30"/>
        <v>308</v>
      </c>
      <c r="C913" s="43" t="str">
        <f t="shared" si="29"/>
        <v>45.5308</v>
      </c>
      <c r="D913" s="44">
        <v>6</v>
      </c>
      <c r="E913" s="45" t="s">
        <v>10273</v>
      </c>
      <c r="F913" s="45" t="s">
        <v>10274</v>
      </c>
      <c r="G913" s="45" t="s">
        <v>10275</v>
      </c>
      <c r="H913" s="46" t="s">
        <v>10276</v>
      </c>
      <c r="I913" s="45" t="s">
        <v>9141</v>
      </c>
      <c r="J913" s="46" t="s">
        <v>9142</v>
      </c>
      <c r="K913" s="46" t="s">
        <v>9143</v>
      </c>
      <c r="L913" s="45" t="s">
        <v>7306</v>
      </c>
      <c r="M913" s="45" t="s">
        <v>7307</v>
      </c>
    </row>
    <row r="914" spans="1:13" ht="43.2">
      <c r="A914" s="42" t="s">
        <v>7202</v>
      </c>
      <c r="B914" s="43">
        <f t="shared" si="30"/>
        <v>309</v>
      </c>
      <c r="C914" s="43" t="str">
        <f t="shared" si="29"/>
        <v>45.5309</v>
      </c>
      <c r="D914" s="44">
        <v>6</v>
      </c>
      <c r="E914" s="45" t="s">
        <v>10277</v>
      </c>
      <c r="F914" s="45" t="s">
        <v>10278</v>
      </c>
      <c r="G914" s="45" t="s">
        <v>10279</v>
      </c>
      <c r="H914" s="46" t="s">
        <v>10280</v>
      </c>
      <c r="I914" s="45" t="s">
        <v>9141</v>
      </c>
      <c r="J914" s="46" t="s">
        <v>9142</v>
      </c>
      <c r="K914" s="46" t="s">
        <v>9143</v>
      </c>
      <c r="L914" s="45" t="s">
        <v>7306</v>
      </c>
      <c r="M914" s="45" t="s">
        <v>7307</v>
      </c>
    </row>
    <row r="915" spans="1:13" ht="43.2">
      <c r="A915" s="42" t="s">
        <v>7202</v>
      </c>
      <c r="B915" s="43">
        <f t="shared" si="30"/>
        <v>310</v>
      </c>
      <c r="C915" s="43" t="str">
        <f t="shared" si="29"/>
        <v>45.5310</v>
      </c>
      <c r="D915" s="44">
        <v>6</v>
      </c>
      <c r="E915" s="45" t="s">
        <v>10281</v>
      </c>
      <c r="F915" s="45" t="s">
        <v>10282</v>
      </c>
      <c r="G915" s="45" t="s">
        <v>10283</v>
      </c>
      <c r="H915" s="45" t="s">
        <v>10284</v>
      </c>
      <c r="I915" s="45" t="s">
        <v>9141</v>
      </c>
      <c r="J915" s="46" t="s">
        <v>9142</v>
      </c>
      <c r="K915" s="46" t="s">
        <v>9143</v>
      </c>
      <c r="L915" s="45" t="s">
        <v>7306</v>
      </c>
      <c r="M915" s="45" t="s">
        <v>7307</v>
      </c>
    </row>
    <row r="916" spans="1:13" ht="43.2">
      <c r="A916" s="42" t="s">
        <v>7202</v>
      </c>
      <c r="B916" s="43">
        <f t="shared" si="30"/>
        <v>311</v>
      </c>
      <c r="C916" s="43" t="str">
        <f t="shared" si="29"/>
        <v>45.5311</v>
      </c>
      <c r="D916" s="44">
        <v>6</v>
      </c>
      <c r="E916" s="45" t="s">
        <v>10285</v>
      </c>
      <c r="F916" s="45" t="s">
        <v>10286</v>
      </c>
      <c r="G916" s="45" t="s">
        <v>10287</v>
      </c>
      <c r="H916" s="46" t="s">
        <v>10288</v>
      </c>
      <c r="I916" s="45" t="s">
        <v>9141</v>
      </c>
      <c r="J916" s="46" t="s">
        <v>9142</v>
      </c>
      <c r="K916" s="46" t="s">
        <v>9143</v>
      </c>
      <c r="L916" s="45" t="s">
        <v>7306</v>
      </c>
      <c r="M916" s="45" t="s">
        <v>7307</v>
      </c>
    </row>
    <row r="917" spans="1:13" ht="43.2">
      <c r="A917" s="42" t="s">
        <v>7202</v>
      </c>
      <c r="B917" s="43">
        <f t="shared" si="30"/>
        <v>312</v>
      </c>
      <c r="C917" s="43" t="str">
        <f t="shared" si="29"/>
        <v>45.5312</v>
      </c>
      <c r="D917" s="44">
        <v>6</v>
      </c>
      <c r="E917" s="45" t="s">
        <v>10289</v>
      </c>
      <c r="F917" s="45" t="s">
        <v>10290</v>
      </c>
      <c r="G917" s="45" t="s">
        <v>10291</v>
      </c>
      <c r="H917" s="46" t="s">
        <v>10292</v>
      </c>
      <c r="I917" s="45" t="s">
        <v>9141</v>
      </c>
      <c r="J917" s="46" t="s">
        <v>9142</v>
      </c>
      <c r="K917" s="46" t="s">
        <v>9143</v>
      </c>
      <c r="L917" s="45" t="s">
        <v>7306</v>
      </c>
      <c r="M917" s="45" t="s">
        <v>7307</v>
      </c>
    </row>
    <row r="918" spans="1:13" ht="43.2">
      <c r="A918" s="42" t="s">
        <v>7202</v>
      </c>
      <c r="B918" s="43">
        <f t="shared" si="30"/>
        <v>313</v>
      </c>
      <c r="C918" s="43" t="str">
        <f t="shared" si="29"/>
        <v>45.5313</v>
      </c>
      <c r="D918" s="44">
        <v>6</v>
      </c>
      <c r="E918" s="45" t="s">
        <v>10293</v>
      </c>
      <c r="F918" s="45" t="s">
        <v>10294</v>
      </c>
      <c r="G918" s="45" t="s">
        <v>10295</v>
      </c>
      <c r="H918" s="46" t="s">
        <v>10296</v>
      </c>
      <c r="I918" s="45" t="s">
        <v>9141</v>
      </c>
      <c r="J918" s="46" t="s">
        <v>9142</v>
      </c>
      <c r="K918" s="46" t="s">
        <v>9143</v>
      </c>
      <c r="L918" s="45" t="s">
        <v>7306</v>
      </c>
      <c r="M918" s="45" t="s">
        <v>7307</v>
      </c>
    </row>
    <row r="919" spans="1:13" ht="43.2">
      <c r="A919" s="42" t="s">
        <v>7202</v>
      </c>
      <c r="B919" s="43">
        <f t="shared" si="30"/>
        <v>314</v>
      </c>
      <c r="C919" s="43" t="str">
        <f t="shared" si="29"/>
        <v>45.5314</v>
      </c>
      <c r="D919" s="44">
        <v>6</v>
      </c>
      <c r="E919" s="45" t="s">
        <v>10297</v>
      </c>
      <c r="F919" s="45" t="s">
        <v>10298</v>
      </c>
      <c r="G919" s="45" t="s">
        <v>10299</v>
      </c>
      <c r="H919" s="46" t="s">
        <v>10300</v>
      </c>
      <c r="I919" s="45" t="s">
        <v>9141</v>
      </c>
      <c r="J919" s="46" t="s">
        <v>9142</v>
      </c>
      <c r="K919" s="46" t="s">
        <v>9143</v>
      </c>
      <c r="L919" s="45" t="s">
        <v>7306</v>
      </c>
      <c r="M919" s="45" t="s">
        <v>7307</v>
      </c>
    </row>
    <row r="920" spans="1:13" ht="43.2">
      <c r="A920" s="42" t="s">
        <v>7202</v>
      </c>
      <c r="B920" s="43">
        <f t="shared" si="30"/>
        <v>315</v>
      </c>
      <c r="C920" s="43" t="str">
        <f t="shared" si="29"/>
        <v>45.5315</v>
      </c>
      <c r="D920" s="44">
        <v>6</v>
      </c>
      <c r="E920" s="45" t="s">
        <v>10301</v>
      </c>
      <c r="F920" s="45" t="s">
        <v>10302</v>
      </c>
      <c r="G920" s="45" t="s">
        <v>10303</v>
      </c>
      <c r="H920" s="45" t="s">
        <v>10304</v>
      </c>
      <c r="I920" s="45" t="s">
        <v>9141</v>
      </c>
      <c r="J920" s="46" t="s">
        <v>9142</v>
      </c>
      <c r="K920" s="46" t="s">
        <v>9143</v>
      </c>
      <c r="L920" s="45" t="s">
        <v>7306</v>
      </c>
      <c r="M920" s="45" t="s">
        <v>7307</v>
      </c>
    </row>
    <row r="921" spans="1:13" ht="43.2">
      <c r="A921" s="42" t="s">
        <v>7202</v>
      </c>
      <c r="B921" s="43">
        <f t="shared" si="30"/>
        <v>316</v>
      </c>
      <c r="C921" s="43" t="str">
        <f t="shared" si="29"/>
        <v>45.5316</v>
      </c>
      <c r="D921" s="44">
        <v>5</v>
      </c>
      <c r="E921" s="45" t="s">
        <v>10305</v>
      </c>
      <c r="F921" s="45" t="s">
        <v>10306</v>
      </c>
      <c r="G921" s="45" t="s">
        <v>10307</v>
      </c>
      <c r="H921" s="46" t="s">
        <v>10308</v>
      </c>
      <c r="I921" s="45" t="s">
        <v>9141</v>
      </c>
      <c r="J921" s="46" t="s">
        <v>9142</v>
      </c>
      <c r="K921" s="46" t="s">
        <v>9143</v>
      </c>
      <c r="L921" s="45" t="s">
        <v>7306</v>
      </c>
      <c r="M921" s="45" t="s">
        <v>7307</v>
      </c>
    </row>
    <row r="922" spans="1:13" ht="43.2">
      <c r="A922" s="42" t="s">
        <v>7202</v>
      </c>
      <c r="B922" s="43">
        <f t="shared" si="30"/>
        <v>317</v>
      </c>
      <c r="C922" s="43" t="str">
        <f t="shared" si="29"/>
        <v>45.5317</v>
      </c>
      <c r="D922" s="44">
        <v>3</v>
      </c>
      <c r="E922" s="45" t="s">
        <v>10309</v>
      </c>
      <c r="F922" s="45" t="s">
        <v>10310</v>
      </c>
      <c r="G922" s="45" t="s">
        <v>1367</v>
      </c>
      <c r="H922" s="45" t="s">
        <v>10311</v>
      </c>
      <c r="I922" s="45" t="s">
        <v>9141</v>
      </c>
      <c r="J922" s="46" t="s">
        <v>9142</v>
      </c>
      <c r="K922" s="46" t="s">
        <v>9143</v>
      </c>
      <c r="L922" s="45" t="s">
        <v>7306</v>
      </c>
      <c r="M922" s="45" t="s">
        <v>7307</v>
      </c>
    </row>
    <row r="923" spans="1:13" ht="43.2">
      <c r="A923" s="42" t="s">
        <v>7202</v>
      </c>
      <c r="B923" s="43">
        <f t="shared" si="30"/>
        <v>318</v>
      </c>
      <c r="C923" s="43" t="str">
        <f t="shared" si="29"/>
        <v>45.5318</v>
      </c>
      <c r="D923" s="44">
        <v>3</v>
      </c>
      <c r="E923" s="45" t="s">
        <v>10312</v>
      </c>
      <c r="F923" s="45" t="s">
        <v>10313</v>
      </c>
      <c r="G923" s="45" t="s">
        <v>1367</v>
      </c>
      <c r="H923" s="45" t="s">
        <v>9549</v>
      </c>
      <c r="I923" s="45" t="s">
        <v>9141</v>
      </c>
      <c r="J923" s="46" t="s">
        <v>9142</v>
      </c>
      <c r="K923" s="46" t="s">
        <v>9143</v>
      </c>
      <c r="L923" s="45" t="s">
        <v>7306</v>
      </c>
      <c r="M923" s="45" t="s">
        <v>7307</v>
      </c>
    </row>
    <row r="924" spans="1:13" ht="43.2">
      <c r="A924" s="42" t="s">
        <v>7202</v>
      </c>
      <c r="B924" s="43">
        <f t="shared" si="30"/>
        <v>319</v>
      </c>
      <c r="C924" s="43" t="str">
        <f t="shared" si="29"/>
        <v>45.5319</v>
      </c>
      <c r="D924" s="44">
        <v>3</v>
      </c>
      <c r="E924" s="45" t="s">
        <v>10314</v>
      </c>
      <c r="F924" s="45" t="s">
        <v>10315</v>
      </c>
      <c r="G924" s="45" t="s">
        <v>10316</v>
      </c>
      <c r="H924" s="46" t="s">
        <v>10317</v>
      </c>
      <c r="I924" s="45" t="s">
        <v>9141</v>
      </c>
      <c r="J924" s="46" t="s">
        <v>9142</v>
      </c>
      <c r="K924" s="46" t="s">
        <v>9143</v>
      </c>
      <c r="L924" s="45" t="s">
        <v>7306</v>
      </c>
      <c r="M924" s="45" t="s">
        <v>7307</v>
      </c>
    </row>
    <row r="925" spans="1:13" ht="43.2">
      <c r="A925" s="42" t="s">
        <v>7202</v>
      </c>
      <c r="B925" s="43">
        <f t="shared" si="30"/>
        <v>320</v>
      </c>
      <c r="C925" s="43" t="str">
        <f t="shared" si="29"/>
        <v>45.5320</v>
      </c>
      <c r="D925" s="44">
        <v>3</v>
      </c>
      <c r="E925" s="45" t="s">
        <v>10318</v>
      </c>
      <c r="F925" s="45" t="s">
        <v>10319</v>
      </c>
      <c r="G925" s="45" t="s">
        <v>1367</v>
      </c>
      <c r="H925" s="45" t="s">
        <v>10320</v>
      </c>
      <c r="I925" s="45" t="s">
        <v>9141</v>
      </c>
      <c r="J925" s="46" t="s">
        <v>9142</v>
      </c>
      <c r="K925" s="46" t="s">
        <v>9143</v>
      </c>
      <c r="L925" s="45" t="s">
        <v>7306</v>
      </c>
      <c r="M925" s="45" t="s">
        <v>7307</v>
      </c>
    </row>
    <row r="926" spans="1:13" ht="43.2">
      <c r="A926" s="42" t="s">
        <v>7202</v>
      </c>
      <c r="B926" s="43">
        <f t="shared" si="30"/>
        <v>321</v>
      </c>
      <c r="C926" s="43" t="str">
        <f t="shared" si="29"/>
        <v>45.5321</v>
      </c>
      <c r="D926" s="44">
        <v>3</v>
      </c>
      <c r="E926" s="45" t="s">
        <v>10321</v>
      </c>
      <c r="F926" s="45" t="s">
        <v>10322</v>
      </c>
      <c r="G926" s="45" t="s">
        <v>1367</v>
      </c>
      <c r="H926" s="45" t="s">
        <v>9552</v>
      </c>
      <c r="I926" s="45" t="s">
        <v>9141</v>
      </c>
      <c r="J926" s="46" t="s">
        <v>9142</v>
      </c>
      <c r="K926" s="46" t="s">
        <v>9143</v>
      </c>
      <c r="L926" s="45" t="s">
        <v>7306</v>
      </c>
      <c r="M926" s="45" t="s">
        <v>7307</v>
      </c>
    </row>
    <row r="927" spans="1:13" ht="43.2">
      <c r="A927" s="42" t="s">
        <v>7202</v>
      </c>
      <c r="B927" s="43">
        <f t="shared" si="30"/>
        <v>322</v>
      </c>
      <c r="C927" s="43" t="str">
        <f t="shared" si="29"/>
        <v>45.5322</v>
      </c>
      <c r="D927" s="44">
        <v>3</v>
      </c>
      <c r="E927" s="45" t="s">
        <v>10323</v>
      </c>
      <c r="F927" s="45" t="s">
        <v>10324</v>
      </c>
      <c r="G927" s="45" t="s">
        <v>1367</v>
      </c>
      <c r="H927" s="45" t="s">
        <v>10325</v>
      </c>
      <c r="I927" s="45" t="s">
        <v>9141</v>
      </c>
      <c r="J927" s="46" t="s">
        <v>9142</v>
      </c>
      <c r="K927" s="46" t="s">
        <v>9143</v>
      </c>
      <c r="L927" s="45" t="s">
        <v>7306</v>
      </c>
      <c r="M927" s="45" t="s">
        <v>7307</v>
      </c>
    </row>
    <row r="928" spans="1:13" ht="43.2">
      <c r="A928" s="42" t="s">
        <v>7202</v>
      </c>
      <c r="B928" s="43">
        <f t="shared" si="30"/>
        <v>323</v>
      </c>
      <c r="C928" s="43" t="str">
        <f t="shared" si="29"/>
        <v>45.5323</v>
      </c>
      <c r="D928" s="44">
        <v>3</v>
      </c>
      <c r="E928" s="45" t="s">
        <v>10326</v>
      </c>
      <c r="F928" s="45" t="s">
        <v>10327</v>
      </c>
      <c r="G928" s="45" t="s">
        <v>1367</v>
      </c>
      <c r="H928" s="45" t="s">
        <v>10328</v>
      </c>
      <c r="I928" s="45" t="s">
        <v>9141</v>
      </c>
      <c r="J928" s="46" t="s">
        <v>9142</v>
      </c>
      <c r="K928" s="46" t="s">
        <v>9143</v>
      </c>
      <c r="L928" s="45" t="s">
        <v>7306</v>
      </c>
      <c r="M928" s="45" t="s">
        <v>7307</v>
      </c>
    </row>
    <row r="929" spans="1:13" ht="43.2">
      <c r="A929" s="42" t="s">
        <v>7202</v>
      </c>
      <c r="B929" s="43">
        <f t="shared" si="30"/>
        <v>324</v>
      </c>
      <c r="C929" s="43" t="str">
        <f t="shared" si="29"/>
        <v>45.5324</v>
      </c>
      <c r="D929" s="44">
        <v>3</v>
      </c>
      <c r="E929" s="45" t="s">
        <v>10329</v>
      </c>
      <c r="F929" s="45" t="s">
        <v>10330</v>
      </c>
      <c r="G929" s="45" t="s">
        <v>10331</v>
      </c>
      <c r="H929" s="45" t="s">
        <v>10332</v>
      </c>
      <c r="I929" s="45" t="s">
        <v>9141</v>
      </c>
      <c r="J929" s="46" t="s">
        <v>9142</v>
      </c>
      <c r="K929" s="46" t="s">
        <v>9143</v>
      </c>
      <c r="L929" s="45" t="s">
        <v>7306</v>
      </c>
      <c r="M929" s="45" t="s">
        <v>7307</v>
      </c>
    </row>
    <row r="930" spans="1:13" ht="43.2">
      <c r="A930" s="42" t="s">
        <v>7202</v>
      </c>
      <c r="B930" s="43">
        <f t="shared" si="30"/>
        <v>325</v>
      </c>
      <c r="C930" s="43" t="str">
        <f t="shared" si="29"/>
        <v>45.5325</v>
      </c>
      <c r="D930" s="44">
        <v>4</v>
      </c>
      <c r="E930" s="45" t="s">
        <v>10333</v>
      </c>
      <c r="F930" s="45" t="s">
        <v>10334</v>
      </c>
      <c r="G930" s="45" t="s">
        <v>10335</v>
      </c>
      <c r="H930" s="46" t="s">
        <v>9476</v>
      </c>
      <c r="I930" s="45" t="s">
        <v>9141</v>
      </c>
      <c r="J930" s="46" t="s">
        <v>9142</v>
      </c>
      <c r="K930" s="46" t="s">
        <v>9143</v>
      </c>
      <c r="L930" s="45" t="s">
        <v>7306</v>
      </c>
      <c r="M930" s="45" t="s">
        <v>7307</v>
      </c>
    </row>
    <row r="931" spans="1:13" ht="43.2">
      <c r="A931" s="42" t="s">
        <v>7202</v>
      </c>
      <c r="B931" s="43">
        <f t="shared" si="30"/>
        <v>326</v>
      </c>
      <c r="C931" s="43" t="str">
        <f t="shared" si="29"/>
        <v>45.5326</v>
      </c>
      <c r="D931" s="44">
        <v>3</v>
      </c>
      <c r="E931" s="45" t="s">
        <v>10336</v>
      </c>
      <c r="F931" s="45" t="s">
        <v>10337</v>
      </c>
      <c r="G931" s="45" t="s">
        <v>10338</v>
      </c>
      <c r="H931" s="46" t="s">
        <v>10339</v>
      </c>
      <c r="I931" s="45" t="s">
        <v>9141</v>
      </c>
      <c r="J931" s="46" t="s">
        <v>9142</v>
      </c>
      <c r="K931" s="46" t="s">
        <v>9143</v>
      </c>
      <c r="L931" s="45" t="s">
        <v>7306</v>
      </c>
      <c r="M931" s="45" t="s">
        <v>7307</v>
      </c>
    </row>
    <row r="932" spans="1:13" ht="43.2">
      <c r="A932" s="42" t="s">
        <v>7202</v>
      </c>
      <c r="B932" s="43">
        <f t="shared" si="30"/>
        <v>327</v>
      </c>
      <c r="C932" s="43" t="str">
        <f t="shared" si="29"/>
        <v>45.5327</v>
      </c>
      <c r="D932" s="44">
        <v>3</v>
      </c>
      <c r="E932" s="45" t="s">
        <v>10340</v>
      </c>
      <c r="F932" s="45" t="s">
        <v>10341</v>
      </c>
      <c r="G932" s="45" t="s">
        <v>1367</v>
      </c>
      <c r="H932" s="45" t="s">
        <v>10342</v>
      </c>
      <c r="I932" s="45" t="s">
        <v>9141</v>
      </c>
      <c r="J932" s="46" t="s">
        <v>9142</v>
      </c>
      <c r="K932" s="46" t="s">
        <v>9143</v>
      </c>
      <c r="L932" s="45" t="s">
        <v>7306</v>
      </c>
      <c r="M932" s="45" t="s">
        <v>7307</v>
      </c>
    </row>
    <row r="933" spans="1:13" ht="43.2">
      <c r="A933" s="42" t="s">
        <v>7202</v>
      </c>
      <c r="B933" s="43">
        <f t="shared" si="30"/>
        <v>328</v>
      </c>
      <c r="C933" s="43" t="str">
        <f t="shared" si="29"/>
        <v>45.5328</v>
      </c>
      <c r="D933" s="44">
        <v>3</v>
      </c>
      <c r="E933" s="45" t="s">
        <v>10343</v>
      </c>
      <c r="F933" s="45" t="s">
        <v>10344</v>
      </c>
      <c r="G933" s="45" t="s">
        <v>10345</v>
      </c>
      <c r="H933" s="45" t="s">
        <v>10346</v>
      </c>
      <c r="I933" s="45" t="s">
        <v>9141</v>
      </c>
      <c r="J933" s="46" t="s">
        <v>9142</v>
      </c>
      <c r="K933" s="46" t="s">
        <v>9143</v>
      </c>
      <c r="L933" s="45" t="s">
        <v>7306</v>
      </c>
      <c r="M933" s="45" t="s">
        <v>7307</v>
      </c>
    </row>
    <row r="934" spans="1:13" ht="43.2">
      <c r="A934" s="42" t="s">
        <v>7202</v>
      </c>
      <c r="B934" s="43">
        <f t="shared" si="30"/>
        <v>329</v>
      </c>
      <c r="C934" s="43" t="str">
        <f t="shared" si="29"/>
        <v>45.5329</v>
      </c>
      <c r="D934" s="44">
        <v>3</v>
      </c>
      <c r="E934" s="45" t="s">
        <v>10347</v>
      </c>
      <c r="F934" s="45" t="s">
        <v>10348</v>
      </c>
      <c r="G934" s="45" t="s">
        <v>1367</v>
      </c>
      <c r="H934" s="46" t="s">
        <v>10349</v>
      </c>
      <c r="I934" s="45" t="s">
        <v>9141</v>
      </c>
      <c r="J934" s="46" t="s">
        <v>9142</v>
      </c>
      <c r="K934" s="46" t="s">
        <v>9143</v>
      </c>
      <c r="L934" s="45" t="s">
        <v>7306</v>
      </c>
      <c r="M934" s="45" t="s">
        <v>7307</v>
      </c>
    </row>
    <row r="935" spans="1:13" ht="43.2">
      <c r="A935" s="42" t="s">
        <v>7202</v>
      </c>
      <c r="B935" s="43">
        <f t="shared" si="30"/>
        <v>330</v>
      </c>
      <c r="C935" s="43" t="str">
        <f t="shared" si="29"/>
        <v>45.5330</v>
      </c>
      <c r="D935" s="44">
        <v>4</v>
      </c>
      <c r="E935" s="45" t="s">
        <v>10350</v>
      </c>
      <c r="F935" s="45" t="s">
        <v>10351</v>
      </c>
      <c r="G935" s="45" t="s">
        <v>1367</v>
      </c>
      <c r="H935" s="45" t="s">
        <v>10352</v>
      </c>
      <c r="I935" s="45" t="s">
        <v>9141</v>
      </c>
      <c r="J935" s="46" t="s">
        <v>9142</v>
      </c>
      <c r="K935" s="46" t="s">
        <v>9143</v>
      </c>
      <c r="L935" s="45" t="s">
        <v>7306</v>
      </c>
      <c r="M935" s="45" t="s">
        <v>7307</v>
      </c>
    </row>
    <row r="936" spans="1:13" ht="43.2">
      <c r="A936" s="42" t="s">
        <v>7202</v>
      </c>
      <c r="B936" s="43">
        <f t="shared" si="30"/>
        <v>331</v>
      </c>
      <c r="C936" s="43" t="str">
        <f t="shared" si="29"/>
        <v>45.5331</v>
      </c>
      <c r="D936" s="44">
        <v>4</v>
      </c>
      <c r="E936" s="45" t="s">
        <v>10353</v>
      </c>
      <c r="F936" s="45" t="s">
        <v>10354</v>
      </c>
      <c r="G936" s="45" t="s">
        <v>1367</v>
      </c>
      <c r="H936" s="45" t="s">
        <v>10355</v>
      </c>
      <c r="I936" s="45" t="s">
        <v>9141</v>
      </c>
      <c r="J936" s="46" t="s">
        <v>9142</v>
      </c>
      <c r="K936" s="46" t="s">
        <v>9143</v>
      </c>
      <c r="L936" s="45" t="s">
        <v>7306</v>
      </c>
      <c r="M936" s="45" t="s">
        <v>7307</v>
      </c>
    </row>
    <row r="937" spans="1:13" ht="43.2">
      <c r="A937" s="42" t="s">
        <v>7202</v>
      </c>
      <c r="B937" s="43">
        <f t="shared" si="30"/>
        <v>332</v>
      </c>
      <c r="C937" s="43" t="str">
        <f t="shared" si="29"/>
        <v>45.5332</v>
      </c>
      <c r="D937" s="44">
        <v>3</v>
      </c>
      <c r="E937" s="45" t="s">
        <v>10356</v>
      </c>
      <c r="F937" s="45" t="s">
        <v>10357</v>
      </c>
      <c r="G937" s="45" t="s">
        <v>1367</v>
      </c>
      <c r="H937" s="45" t="s">
        <v>9528</v>
      </c>
      <c r="I937" s="45" t="s">
        <v>9141</v>
      </c>
      <c r="J937" s="46" t="s">
        <v>9142</v>
      </c>
      <c r="K937" s="46" t="s">
        <v>9143</v>
      </c>
      <c r="L937" s="45" t="s">
        <v>7306</v>
      </c>
      <c r="M937" s="45" t="s">
        <v>7307</v>
      </c>
    </row>
    <row r="938" spans="1:13" ht="43.2">
      <c r="A938" s="42" t="s">
        <v>7202</v>
      </c>
      <c r="B938" s="43">
        <f t="shared" si="30"/>
        <v>333</v>
      </c>
      <c r="C938" s="43" t="str">
        <f t="shared" si="29"/>
        <v>45.5333</v>
      </c>
      <c r="D938" s="44">
        <v>3</v>
      </c>
      <c r="E938" s="45" t="s">
        <v>10358</v>
      </c>
      <c r="F938" s="45" t="s">
        <v>10359</v>
      </c>
      <c r="G938" s="45" t="s">
        <v>1367</v>
      </c>
      <c r="H938" s="45" t="s">
        <v>10360</v>
      </c>
      <c r="I938" s="45" t="s">
        <v>9141</v>
      </c>
      <c r="J938" s="46" t="s">
        <v>9142</v>
      </c>
      <c r="K938" s="46" t="s">
        <v>9143</v>
      </c>
      <c r="L938" s="45" t="s">
        <v>7306</v>
      </c>
      <c r="M938" s="45" t="s">
        <v>7307</v>
      </c>
    </row>
    <row r="939" spans="1:13" ht="43.2">
      <c r="A939" s="42" t="s">
        <v>7202</v>
      </c>
      <c r="B939" s="43">
        <f t="shared" si="30"/>
        <v>334</v>
      </c>
      <c r="C939" s="43" t="str">
        <f t="shared" si="29"/>
        <v>45.5334</v>
      </c>
      <c r="D939" s="44">
        <v>3</v>
      </c>
      <c r="E939" s="45" t="s">
        <v>10361</v>
      </c>
      <c r="F939" s="45" t="s">
        <v>10362</v>
      </c>
      <c r="G939" s="45" t="s">
        <v>10363</v>
      </c>
      <c r="H939" s="46" t="s">
        <v>10364</v>
      </c>
      <c r="I939" s="45" t="s">
        <v>9141</v>
      </c>
      <c r="J939" s="46" t="s">
        <v>9142</v>
      </c>
      <c r="K939" s="46" t="s">
        <v>9143</v>
      </c>
      <c r="L939" s="45" t="s">
        <v>7306</v>
      </c>
      <c r="M939" s="45" t="s">
        <v>7307</v>
      </c>
    </row>
    <row r="940" spans="1:13" ht="43.2">
      <c r="A940" s="42" t="s">
        <v>7202</v>
      </c>
      <c r="B940" s="43">
        <f t="shared" si="30"/>
        <v>335</v>
      </c>
      <c r="C940" s="43" t="str">
        <f t="shared" si="29"/>
        <v>45.5335</v>
      </c>
      <c r="D940" s="44">
        <v>4</v>
      </c>
      <c r="E940" s="45" t="s">
        <v>10365</v>
      </c>
      <c r="F940" s="45" t="s">
        <v>10366</v>
      </c>
      <c r="G940" s="45" t="s">
        <v>10367</v>
      </c>
      <c r="H940" s="46" t="s">
        <v>10368</v>
      </c>
      <c r="I940" s="45" t="s">
        <v>9141</v>
      </c>
      <c r="J940" s="46" t="s">
        <v>9142</v>
      </c>
      <c r="K940" s="46" t="s">
        <v>9143</v>
      </c>
      <c r="L940" s="45" t="s">
        <v>7306</v>
      </c>
      <c r="M940" s="45" t="s">
        <v>7307</v>
      </c>
    </row>
    <row r="941" spans="1:13" ht="43.2">
      <c r="A941" s="42" t="s">
        <v>7202</v>
      </c>
      <c r="B941" s="43">
        <f t="shared" si="30"/>
        <v>336</v>
      </c>
      <c r="C941" s="43" t="str">
        <f t="shared" si="29"/>
        <v>45.5336</v>
      </c>
      <c r="D941" s="44">
        <v>3</v>
      </c>
      <c r="E941" s="45" t="s">
        <v>10369</v>
      </c>
      <c r="F941" s="45" t="s">
        <v>10370</v>
      </c>
      <c r="G941" s="45" t="s">
        <v>10371</v>
      </c>
      <c r="H941" s="46" t="s">
        <v>10372</v>
      </c>
      <c r="I941" s="45" t="s">
        <v>9141</v>
      </c>
      <c r="J941" s="46" t="s">
        <v>9142</v>
      </c>
      <c r="K941" s="46" t="s">
        <v>9143</v>
      </c>
      <c r="L941" s="45" t="s">
        <v>7306</v>
      </c>
      <c r="M941" s="45" t="s">
        <v>7307</v>
      </c>
    </row>
    <row r="942" spans="1:13" ht="43.2">
      <c r="A942" s="42" t="s">
        <v>7202</v>
      </c>
      <c r="B942" s="43">
        <f t="shared" si="30"/>
        <v>337</v>
      </c>
      <c r="C942" s="43" t="str">
        <f t="shared" si="29"/>
        <v>45.5337</v>
      </c>
      <c r="D942" s="44">
        <v>4</v>
      </c>
      <c r="E942" s="45" t="s">
        <v>10373</v>
      </c>
      <c r="F942" s="45" t="s">
        <v>10374</v>
      </c>
      <c r="G942" s="45" t="s">
        <v>10375</v>
      </c>
      <c r="H942" s="46" t="s">
        <v>10376</v>
      </c>
      <c r="I942" s="45" t="s">
        <v>9141</v>
      </c>
      <c r="J942" s="46" t="s">
        <v>9142</v>
      </c>
      <c r="K942" s="46" t="s">
        <v>9143</v>
      </c>
      <c r="L942" s="45" t="s">
        <v>7306</v>
      </c>
      <c r="M942" s="45" t="s">
        <v>7307</v>
      </c>
    </row>
    <row r="943" spans="1:13" ht="43.2">
      <c r="A943" s="42" t="s">
        <v>7202</v>
      </c>
      <c r="B943" s="43">
        <f t="shared" si="30"/>
        <v>338</v>
      </c>
      <c r="C943" s="43" t="str">
        <f t="shared" si="29"/>
        <v>45.5338</v>
      </c>
      <c r="D943" s="44">
        <v>3</v>
      </c>
      <c r="E943" s="45" t="s">
        <v>10377</v>
      </c>
      <c r="F943" s="45" t="s">
        <v>10378</v>
      </c>
      <c r="G943" s="45" t="s">
        <v>1367</v>
      </c>
      <c r="H943" s="45" t="s">
        <v>9555</v>
      </c>
      <c r="I943" s="45" t="s">
        <v>9141</v>
      </c>
      <c r="J943" s="46" t="s">
        <v>9142</v>
      </c>
      <c r="K943" s="46" t="s">
        <v>9143</v>
      </c>
      <c r="L943" s="45" t="s">
        <v>7306</v>
      </c>
      <c r="M943" s="45" t="s">
        <v>7307</v>
      </c>
    </row>
    <row r="944" spans="1:13" ht="43.2">
      <c r="A944" s="42" t="s">
        <v>7202</v>
      </c>
      <c r="B944" s="43">
        <f t="shared" si="30"/>
        <v>339</v>
      </c>
      <c r="C944" s="43" t="str">
        <f t="shared" si="29"/>
        <v>45.5339</v>
      </c>
      <c r="D944" s="44">
        <v>3</v>
      </c>
      <c r="E944" s="45" t="s">
        <v>10379</v>
      </c>
      <c r="F944" s="45" t="s">
        <v>10380</v>
      </c>
      <c r="G944" s="45" t="s">
        <v>10381</v>
      </c>
      <c r="H944" s="45" t="s">
        <v>10382</v>
      </c>
      <c r="I944" s="45" t="s">
        <v>9141</v>
      </c>
      <c r="J944" s="46" t="s">
        <v>9142</v>
      </c>
      <c r="K944" s="46" t="s">
        <v>9143</v>
      </c>
      <c r="L944" s="45" t="s">
        <v>7306</v>
      </c>
      <c r="M944" s="45" t="s">
        <v>7307</v>
      </c>
    </row>
    <row r="945" spans="1:13" ht="43.2">
      <c r="A945" s="42" t="s">
        <v>7202</v>
      </c>
      <c r="B945" s="43">
        <f t="shared" si="30"/>
        <v>340</v>
      </c>
      <c r="C945" s="43" t="str">
        <f t="shared" si="29"/>
        <v>45.5340</v>
      </c>
      <c r="D945" s="44">
        <v>4</v>
      </c>
      <c r="E945" s="45" t="s">
        <v>10383</v>
      </c>
      <c r="F945" s="45" t="s">
        <v>10384</v>
      </c>
      <c r="G945" s="45" t="s">
        <v>10385</v>
      </c>
      <c r="H945" s="46" t="s">
        <v>10386</v>
      </c>
      <c r="I945" s="45" t="s">
        <v>9141</v>
      </c>
      <c r="J945" s="46" t="s">
        <v>9142</v>
      </c>
      <c r="K945" s="46" t="s">
        <v>9143</v>
      </c>
      <c r="L945" s="45" t="s">
        <v>7306</v>
      </c>
      <c r="M945" s="45" t="s">
        <v>7307</v>
      </c>
    </row>
    <row r="946" spans="1:13" ht="43.2">
      <c r="A946" s="42" t="s">
        <v>7202</v>
      </c>
      <c r="B946" s="43">
        <f t="shared" si="30"/>
        <v>341</v>
      </c>
      <c r="C946" s="43" t="str">
        <f t="shared" si="29"/>
        <v>45.5341</v>
      </c>
      <c r="D946" s="44">
        <v>4</v>
      </c>
      <c r="E946" s="45" t="s">
        <v>10387</v>
      </c>
      <c r="F946" s="45" t="s">
        <v>10388</v>
      </c>
      <c r="G946" s="45" t="s">
        <v>10389</v>
      </c>
      <c r="H946" s="45" t="s">
        <v>10390</v>
      </c>
      <c r="I946" s="45" t="s">
        <v>9141</v>
      </c>
      <c r="J946" s="46" t="s">
        <v>9142</v>
      </c>
      <c r="K946" s="46" t="s">
        <v>9143</v>
      </c>
      <c r="L946" s="45" t="s">
        <v>7306</v>
      </c>
      <c r="M946" s="45" t="s">
        <v>7307</v>
      </c>
    </row>
    <row r="947" spans="1:13" ht="43.2">
      <c r="A947" s="42" t="s">
        <v>7202</v>
      </c>
      <c r="B947" s="43">
        <f t="shared" si="30"/>
        <v>342</v>
      </c>
      <c r="C947" s="43" t="str">
        <f t="shared" si="29"/>
        <v>45.5342</v>
      </c>
      <c r="D947" s="44">
        <v>4</v>
      </c>
      <c r="E947" s="45" t="s">
        <v>10391</v>
      </c>
      <c r="F947" s="45" t="s">
        <v>10392</v>
      </c>
      <c r="G947" s="45" t="s">
        <v>9872</v>
      </c>
      <c r="H947" s="45" t="s">
        <v>9873</v>
      </c>
      <c r="I947" s="45" t="s">
        <v>9141</v>
      </c>
      <c r="J947" s="46" t="s">
        <v>9142</v>
      </c>
      <c r="K947" s="46" t="s">
        <v>9143</v>
      </c>
      <c r="L947" s="45" t="s">
        <v>7306</v>
      </c>
      <c r="M947" s="45" t="s">
        <v>7307</v>
      </c>
    </row>
    <row r="948" spans="1:13" ht="43.2">
      <c r="A948" s="42" t="s">
        <v>7202</v>
      </c>
      <c r="B948" s="43">
        <f t="shared" si="30"/>
        <v>343</v>
      </c>
      <c r="C948" s="43" t="str">
        <f t="shared" si="29"/>
        <v>45.5343</v>
      </c>
      <c r="D948" s="44">
        <v>4</v>
      </c>
      <c r="E948" s="45" t="s">
        <v>10393</v>
      </c>
      <c r="F948" s="45" t="s">
        <v>10394</v>
      </c>
      <c r="G948" s="45" t="s">
        <v>10395</v>
      </c>
      <c r="H948" s="45" t="s">
        <v>10396</v>
      </c>
      <c r="I948" s="45" t="s">
        <v>9141</v>
      </c>
      <c r="J948" s="46" t="s">
        <v>9142</v>
      </c>
      <c r="K948" s="46" t="s">
        <v>9143</v>
      </c>
      <c r="L948" s="45" t="s">
        <v>7306</v>
      </c>
      <c r="M948" s="45" t="s">
        <v>7307</v>
      </c>
    </row>
    <row r="949" spans="1:13" ht="43.2">
      <c r="A949" s="42" t="s">
        <v>7202</v>
      </c>
      <c r="B949" s="43">
        <f t="shared" si="30"/>
        <v>344</v>
      </c>
      <c r="C949" s="43" t="str">
        <f t="shared" si="29"/>
        <v>45.5344</v>
      </c>
      <c r="D949" s="44">
        <v>4</v>
      </c>
      <c r="E949" s="45" t="s">
        <v>10397</v>
      </c>
      <c r="F949" s="45" t="s">
        <v>10398</v>
      </c>
      <c r="G949" s="45" t="s">
        <v>10399</v>
      </c>
      <c r="H949" s="45" t="s">
        <v>10216</v>
      </c>
      <c r="I949" s="45" t="s">
        <v>9141</v>
      </c>
      <c r="J949" s="46" t="s">
        <v>9142</v>
      </c>
      <c r="K949" s="46" t="s">
        <v>9143</v>
      </c>
      <c r="L949" s="45" t="s">
        <v>7306</v>
      </c>
      <c r="M949" s="45" t="s">
        <v>7307</v>
      </c>
    </row>
    <row r="950" spans="1:13" ht="43.2">
      <c r="A950" s="42" t="s">
        <v>7202</v>
      </c>
      <c r="B950" s="43">
        <f t="shared" si="30"/>
        <v>345</v>
      </c>
      <c r="C950" s="43" t="str">
        <f t="shared" si="29"/>
        <v>45.5345</v>
      </c>
      <c r="D950" s="44">
        <v>4</v>
      </c>
      <c r="E950" s="45" t="s">
        <v>10400</v>
      </c>
      <c r="F950" s="45" t="s">
        <v>10401</v>
      </c>
      <c r="G950" s="45" t="s">
        <v>10402</v>
      </c>
      <c r="H950" s="45" t="s">
        <v>10403</v>
      </c>
      <c r="I950" s="45" t="s">
        <v>9141</v>
      </c>
      <c r="J950" s="46" t="s">
        <v>9142</v>
      </c>
      <c r="K950" s="46" t="s">
        <v>9143</v>
      </c>
      <c r="L950" s="45" t="s">
        <v>7306</v>
      </c>
      <c r="M950" s="45" t="s">
        <v>7307</v>
      </c>
    </row>
    <row r="951" spans="1:13" ht="43.2">
      <c r="A951" s="42" t="s">
        <v>7202</v>
      </c>
      <c r="B951" s="43">
        <f t="shared" si="30"/>
        <v>346</v>
      </c>
      <c r="C951" s="43" t="str">
        <f t="shared" si="29"/>
        <v>45.5346</v>
      </c>
      <c r="D951" s="44">
        <v>3</v>
      </c>
      <c r="E951" s="45" t="s">
        <v>10404</v>
      </c>
      <c r="F951" s="45" t="s">
        <v>10405</v>
      </c>
      <c r="G951" s="45" t="s">
        <v>10406</v>
      </c>
      <c r="H951" s="46" t="s">
        <v>10407</v>
      </c>
      <c r="I951" s="45" t="s">
        <v>9141</v>
      </c>
      <c r="J951" s="46" t="s">
        <v>9142</v>
      </c>
      <c r="K951" s="46" t="s">
        <v>9143</v>
      </c>
      <c r="L951" s="45" t="s">
        <v>7306</v>
      </c>
      <c r="M951" s="45" t="s">
        <v>7307</v>
      </c>
    </row>
    <row r="952" spans="1:13" ht="43.2">
      <c r="A952" s="42" t="s">
        <v>7202</v>
      </c>
      <c r="B952" s="43">
        <f t="shared" si="30"/>
        <v>347</v>
      </c>
      <c r="C952" s="43" t="str">
        <f t="shared" si="29"/>
        <v>45.5347</v>
      </c>
      <c r="D952" s="44">
        <v>4</v>
      </c>
      <c r="E952" s="45" t="s">
        <v>10408</v>
      </c>
      <c r="F952" s="45" t="s">
        <v>10409</v>
      </c>
      <c r="G952" s="45" t="s">
        <v>10410</v>
      </c>
      <c r="H952" s="45" t="s">
        <v>10411</v>
      </c>
      <c r="I952" s="45" t="s">
        <v>9141</v>
      </c>
      <c r="J952" s="46" t="s">
        <v>9142</v>
      </c>
      <c r="K952" s="46" t="s">
        <v>9143</v>
      </c>
      <c r="L952" s="45" t="s">
        <v>7306</v>
      </c>
      <c r="M952" s="45" t="s">
        <v>7307</v>
      </c>
    </row>
    <row r="953" spans="1:13" ht="43.2">
      <c r="A953" s="42" t="s">
        <v>7202</v>
      </c>
      <c r="B953" s="43">
        <f t="shared" si="30"/>
        <v>348</v>
      </c>
      <c r="C953" s="43" t="str">
        <f t="shared" si="29"/>
        <v>45.5348</v>
      </c>
      <c r="D953" s="44">
        <v>4</v>
      </c>
      <c r="E953" s="45" t="s">
        <v>10412</v>
      </c>
      <c r="F953" s="45" t="s">
        <v>10413</v>
      </c>
      <c r="G953" s="45" t="s">
        <v>10414</v>
      </c>
      <c r="H953" s="45" t="s">
        <v>10415</v>
      </c>
      <c r="I953" s="45" t="s">
        <v>9141</v>
      </c>
      <c r="J953" s="46" t="s">
        <v>9142</v>
      </c>
      <c r="K953" s="46" t="s">
        <v>9143</v>
      </c>
      <c r="L953" s="45" t="s">
        <v>7306</v>
      </c>
      <c r="M953" s="45" t="s">
        <v>7307</v>
      </c>
    </row>
    <row r="954" spans="1:13" ht="43.2">
      <c r="A954" s="42" t="s">
        <v>7202</v>
      </c>
      <c r="B954" s="43">
        <f t="shared" si="30"/>
        <v>349</v>
      </c>
      <c r="C954" s="43" t="str">
        <f t="shared" si="29"/>
        <v>45.5349</v>
      </c>
      <c r="D954" s="44">
        <v>4</v>
      </c>
      <c r="E954" s="45" t="s">
        <v>10416</v>
      </c>
      <c r="F954" s="45" t="s">
        <v>10417</v>
      </c>
      <c r="G954" s="45" t="s">
        <v>10418</v>
      </c>
      <c r="H954" s="45" t="s">
        <v>10419</v>
      </c>
      <c r="I954" s="45" t="s">
        <v>9141</v>
      </c>
      <c r="J954" s="46" t="s">
        <v>9142</v>
      </c>
      <c r="K954" s="46" t="s">
        <v>9143</v>
      </c>
      <c r="L954" s="45" t="s">
        <v>7306</v>
      </c>
      <c r="M954" s="45" t="s">
        <v>7307</v>
      </c>
    </row>
    <row r="955" spans="1:13" ht="43.2">
      <c r="A955" s="42" t="s">
        <v>7202</v>
      </c>
      <c r="B955" s="43">
        <f t="shared" si="30"/>
        <v>350</v>
      </c>
      <c r="C955" s="43" t="str">
        <f t="shared" si="29"/>
        <v>45.5350</v>
      </c>
      <c r="D955" s="44">
        <v>3</v>
      </c>
      <c r="E955" s="45" t="s">
        <v>10420</v>
      </c>
      <c r="F955" s="45" t="s">
        <v>10421</v>
      </c>
      <c r="G955" s="45" t="s">
        <v>1367</v>
      </c>
      <c r="H955" s="45" t="s">
        <v>10422</v>
      </c>
      <c r="I955" s="45" t="s">
        <v>9141</v>
      </c>
      <c r="J955" s="46" t="s">
        <v>9142</v>
      </c>
      <c r="K955" s="46" t="s">
        <v>9143</v>
      </c>
      <c r="L955" s="45" t="s">
        <v>7306</v>
      </c>
      <c r="M955" s="45" t="s">
        <v>7307</v>
      </c>
    </row>
    <row r="956" spans="1:13" ht="43.2">
      <c r="A956" s="42" t="s">
        <v>7202</v>
      </c>
      <c r="B956" s="43">
        <f t="shared" si="30"/>
        <v>351</v>
      </c>
      <c r="C956" s="43" t="str">
        <f t="shared" si="29"/>
        <v>45.5351</v>
      </c>
      <c r="D956" s="44">
        <v>3</v>
      </c>
      <c r="E956" s="45" t="s">
        <v>10423</v>
      </c>
      <c r="F956" s="45" t="s">
        <v>10424</v>
      </c>
      <c r="G956" s="45" t="s">
        <v>10425</v>
      </c>
      <c r="H956" s="46" t="s">
        <v>10426</v>
      </c>
      <c r="I956" s="45" t="s">
        <v>9141</v>
      </c>
      <c r="J956" s="46" t="s">
        <v>9142</v>
      </c>
      <c r="K956" s="46" t="s">
        <v>9143</v>
      </c>
      <c r="L956" s="45" t="s">
        <v>7306</v>
      </c>
      <c r="M956" s="45" t="s">
        <v>7307</v>
      </c>
    </row>
    <row r="957" spans="1:13" ht="43.2">
      <c r="A957" s="42" t="s">
        <v>7202</v>
      </c>
      <c r="B957" s="43">
        <f t="shared" si="30"/>
        <v>352</v>
      </c>
      <c r="C957" s="43" t="str">
        <f t="shared" si="29"/>
        <v>45.5352</v>
      </c>
      <c r="D957" s="44">
        <v>4</v>
      </c>
      <c r="E957" s="45" t="s">
        <v>10427</v>
      </c>
      <c r="F957" s="45" t="s">
        <v>10428</v>
      </c>
      <c r="G957" s="45" t="s">
        <v>10429</v>
      </c>
      <c r="H957" s="46" t="s">
        <v>10430</v>
      </c>
      <c r="I957" s="45" t="s">
        <v>9141</v>
      </c>
      <c r="J957" s="46" t="s">
        <v>9142</v>
      </c>
      <c r="K957" s="46" t="s">
        <v>9143</v>
      </c>
      <c r="L957" s="45" t="s">
        <v>7306</v>
      </c>
      <c r="M957" s="45" t="s">
        <v>7307</v>
      </c>
    </row>
    <row r="958" spans="1:13" ht="43.2">
      <c r="A958" s="42" t="s">
        <v>7202</v>
      </c>
      <c r="B958" s="43">
        <f t="shared" si="30"/>
        <v>353</v>
      </c>
      <c r="C958" s="43" t="str">
        <f t="shared" si="29"/>
        <v>45.5353</v>
      </c>
      <c r="D958" s="44">
        <v>4</v>
      </c>
      <c r="E958" s="45" t="s">
        <v>10431</v>
      </c>
      <c r="F958" s="45" t="s">
        <v>10432</v>
      </c>
      <c r="G958" s="45" t="s">
        <v>10433</v>
      </c>
      <c r="H958" s="46" t="s">
        <v>10434</v>
      </c>
      <c r="I958" s="45" t="s">
        <v>9141</v>
      </c>
      <c r="J958" s="46" t="s">
        <v>9142</v>
      </c>
      <c r="K958" s="46" t="s">
        <v>9143</v>
      </c>
      <c r="L958" s="45" t="s">
        <v>7306</v>
      </c>
      <c r="M958" s="45" t="s">
        <v>7307</v>
      </c>
    </row>
    <row r="959" spans="1:13" ht="43.2">
      <c r="A959" s="42" t="s">
        <v>7202</v>
      </c>
      <c r="B959" s="43">
        <f t="shared" si="30"/>
        <v>354</v>
      </c>
      <c r="C959" s="43" t="str">
        <f t="shared" si="29"/>
        <v>45.5354</v>
      </c>
      <c r="D959" s="44">
        <v>5</v>
      </c>
      <c r="E959" s="45" t="s">
        <v>10435</v>
      </c>
      <c r="F959" s="45" t="s">
        <v>10436</v>
      </c>
      <c r="G959" s="45" t="s">
        <v>10437</v>
      </c>
      <c r="H959" s="45" t="s">
        <v>10438</v>
      </c>
      <c r="I959" s="45" t="s">
        <v>9141</v>
      </c>
      <c r="J959" s="46" t="s">
        <v>9142</v>
      </c>
      <c r="K959" s="46" t="s">
        <v>9143</v>
      </c>
      <c r="L959" s="45" t="s">
        <v>7306</v>
      </c>
      <c r="M959" s="45" t="s">
        <v>7307</v>
      </c>
    </row>
    <row r="960" spans="1:13" ht="43.2">
      <c r="A960" s="42" t="s">
        <v>7202</v>
      </c>
      <c r="B960" s="43">
        <f t="shared" si="30"/>
        <v>355</v>
      </c>
      <c r="C960" s="43" t="str">
        <f t="shared" si="29"/>
        <v>45.5355</v>
      </c>
      <c r="D960" s="44">
        <v>5</v>
      </c>
      <c r="E960" s="45" t="s">
        <v>10439</v>
      </c>
      <c r="F960" s="45" t="s">
        <v>10440</v>
      </c>
      <c r="G960" s="45" t="s">
        <v>10441</v>
      </c>
      <c r="H960" s="46" t="s">
        <v>10442</v>
      </c>
      <c r="I960" s="45" t="s">
        <v>9141</v>
      </c>
      <c r="J960" s="46" t="s">
        <v>9142</v>
      </c>
      <c r="K960" s="46" t="s">
        <v>9143</v>
      </c>
      <c r="L960" s="45" t="s">
        <v>7306</v>
      </c>
      <c r="M960" s="45" t="s">
        <v>7307</v>
      </c>
    </row>
    <row r="961" spans="1:13" ht="43.2">
      <c r="A961" s="42" t="s">
        <v>7202</v>
      </c>
      <c r="B961" s="43">
        <f t="shared" si="30"/>
        <v>356</v>
      </c>
      <c r="C961" s="43" t="str">
        <f t="shared" si="29"/>
        <v>45.5356</v>
      </c>
      <c r="D961" s="44">
        <v>5</v>
      </c>
      <c r="E961" s="45" t="s">
        <v>10443</v>
      </c>
      <c r="F961" s="45" t="s">
        <v>10444</v>
      </c>
      <c r="G961" s="45" t="s">
        <v>10445</v>
      </c>
      <c r="H961" s="45" t="s">
        <v>10446</v>
      </c>
      <c r="I961" s="45" t="s">
        <v>9141</v>
      </c>
      <c r="J961" s="46" t="s">
        <v>9142</v>
      </c>
      <c r="K961" s="46" t="s">
        <v>9143</v>
      </c>
      <c r="L961" s="45" t="s">
        <v>7306</v>
      </c>
      <c r="M961" s="45" t="s">
        <v>7307</v>
      </c>
    </row>
    <row r="962" spans="1:13" ht="43.2">
      <c r="A962" s="42" t="s">
        <v>7202</v>
      </c>
      <c r="B962" s="43">
        <f t="shared" si="30"/>
        <v>357</v>
      </c>
      <c r="C962" s="43" t="str">
        <f t="shared" si="29"/>
        <v>45.5357</v>
      </c>
      <c r="D962" s="44">
        <v>5</v>
      </c>
      <c r="E962" s="45" t="s">
        <v>10447</v>
      </c>
      <c r="F962" s="45" t="s">
        <v>10448</v>
      </c>
      <c r="G962" s="45" t="s">
        <v>10449</v>
      </c>
      <c r="H962" s="46" t="s">
        <v>10450</v>
      </c>
      <c r="I962" s="45" t="s">
        <v>9141</v>
      </c>
      <c r="J962" s="46" t="s">
        <v>9142</v>
      </c>
      <c r="K962" s="46" t="s">
        <v>9143</v>
      </c>
      <c r="L962" s="45" t="s">
        <v>7306</v>
      </c>
      <c r="M962" s="45" t="s">
        <v>7307</v>
      </c>
    </row>
    <row r="963" spans="1:13" ht="43.2">
      <c r="A963" s="42" t="s">
        <v>7202</v>
      </c>
      <c r="B963" s="43">
        <f t="shared" si="30"/>
        <v>358</v>
      </c>
      <c r="C963" s="43" t="str">
        <f t="shared" ref="C963:C1026" si="31">+CONCATENATE(A963,B963)</f>
        <v>45.5358</v>
      </c>
      <c r="D963" s="44">
        <v>5</v>
      </c>
      <c r="E963" s="45" t="s">
        <v>10451</v>
      </c>
      <c r="F963" s="45" t="s">
        <v>10452</v>
      </c>
      <c r="G963" s="45" t="s">
        <v>10453</v>
      </c>
      <c r="H963" s="46" t="s">
        <v>10454</v>
      </c>
      <c r="I963" s="45" t="s">
        <v>9141</v>
      </c>
      <c r="J963" s="46" t="s">
        <v>9142</v>
      </c>
      <c r="K963" s="46" t="s">
        <v>9143</v>
      </c>
      <c r="L963" s="45" t="s">
        <v>7306</v>
      </c>
      <c r="M963" s="45" t="s">
        <v>7307</v>
      </c>
    </row>
    <row r="964" spans="1:13" ht="43.2">
      <c r="A964" s="42" t="s">
        <v>7202</v>
      </c>
      <c r="B964" s="43">
        <f t="shared" ref="B964:B1027" si="32">+IF(A964=A963,B963+1,1)</f>
        <v>359</v>
      </c>
      <c r="C964" s="43" t="str">
        <f t="shared" si="31"/>
        <v>45.5359</v>
      </c>
      <c r="D964" s="44">
        <v>4</v>
      </c>
      <c r="E964" s="45" t="s">
        <v>10455</v>
      </c>
      <c r="F964" s="45" t="s">
        <v>10456</v>
      </c>
      <c r="G964" s="45" t="s">
        <v>10457</v>
      </c>
      <c r="H964" s="45" t="s">
        <v>10458</v>
      </c>
      <c r="I964" s="45" t="s">
        <v>9141</v>
      </c>
      <c r="J964" s="46" t="s">
        <v>9142</v>
      </c>
      <c r="K964" s="46" t="s">
        <v>9143</v>
      </c>
      <c r="L964" s="45" t="s">
        <v>7306</v>
      </c>
      <c r="M964" s="45" t="s">
        <v>7307</v>
      </c>
    </row>
    <row r="965" spans="1:13" ht="43.2">
      <c r="A965" s="42" t="s">
        <v>7202</v>
      </c>
      <c r="B965" s="43">
        <f t="shared" si="32"/>
        <v>360</v>
      </c>
      <c r="C965" s="43" t="str">
        <f t="shared" si="31"/>
        <v>45.5360</v>
      </c>
      <c r="D965" s="44">
        <v>4</v>
      </c>
      <c r="E965" s="45" t="s">
        <v>10459</v>
      </c>
      <c r="F965" s="45" t="s">
        <v>10460</v>
      </c>
      <c r="G965" s="45" t="s">
        <v>10461</v>
      </c>
      <c r="H965" s="46" t="s">
        <v>10462</v>
      </c>
      <c r="I965" s="45" t="s">
        <v>9141</v>
      </c>
      <c r="J965" s="46" t="s">
        <v>9142</v>
      </c>
      <c r="K965" s="46" t="s">
        <v>9143</v>
      </c>
      <c r="L965" s="45" t="s">
        <v>7306</v>
      </c>
      <c r="M965" s="45" t="s">
        <v>7307</v>
      </c>
    </row>
    <row r="966" spans="1:13" ht="43.2">
      <c r="A966" s="42" t="s">
        <v>7202</v>
      </c>
      <c r="B966" s="43">
        <f t="shared" si="32"/>
        <v>361</v>
      </c>
      <c r="C966" s="43" t="str">
        <f t="shared" si="31"/>
        <v>45.5361</v>
      </c>
      <c r="D966" s="44">
        <v>3</v>
      </c>
      <c r="E966" s="45" t="s">
        <v>10463</v>
      </c>
      <c r="F966" s="45" t="s">
        <v>10464</v>
      </c>
      <c r="G966" s="45" t="s">
        <v>1367</v>
      </c>
      <c r="H966" s="45" t="s">
        <v>10465</v>
      </c>
      <c r="I966" s="45" t="s">
        <v>9141</v>
      </c>
      <c r="J966" s="46" t="s">
        <v>9142</v>
      </c>
      <c r="K966" s="46" t="s">
        <v>9143</v>
      </c>
      <c r="L966" s="45" t="s">
        <v>7306</v>
      </c>
      <c r="M966" s="45" t="s">
        <v>7307</v>
      </c>
    </row>
    <row r="967" spans="1:13" ht="43.2">
      <c r="A967" s="42" t="s">
        <v>7202</v>
      </c>
      <c r="B967" s="43">
        <f t="shared" si="32"/>
        <v>362</v>
      </c>
      <c r="C967" s="43" t="str">
        <f t="shared" si="31"/>
        <v>45.5362</v>
      </c>
      <c r="D967" s="44">
        <v>3</v>
      </c>
      <c r="E967" s="45" t="s">
        <v>10466</v>
      </c>
      <c r="F967" s="45" t="s">
        <v>10467</v>
      </c>
      <c r="G967" s="45" t="s">
        <v>10468</v>
      </c>
      <c r="H967" s="45" t="s">
        <v>10469</v>
      </c>
      <c r="I967" s="45" t="s">
        <v>9141</v>
      </c>
      <c r="J967" s="46" t="s">
        <v>9142</v>
      </c>
      <c r="K967" s="46" t="s">
        <v>9143</v>
      </c>
      <c r="L967" s="45" t="s">
        <v>7306</v>
      </c>
      <c r="M967" s="45" t="s">
        <v>7307</v>
      </c>
    </row>
    <row r="968" spans="1:13" ht="72">
      <c r="A968" s="42" t="s">
        <v>7226</v>
      </c>
      <c r="B968" s="43">
        <f t="shared" si="32"/>
        <v>1</v>
      </c>
      <c r="C968" s="43" t="str">
        <f t="shared" si="31"/>
        <v>48.21</v>
      </c>
      <c r="D968" s="44">
        <v>3</v>
      </c>
      <c r="E968" s="45" t="s">
        <v>10470</v>
      </c>
      <c r="F968" s="45" t="s">
        <v>9013</v>
      </c>
      <c r="G968" s="45" t="s">
        <v>1367</v>
      </c>
      <c r="H968" s="46" t="s">
        <v>10471</v>
      </c>
      <c r="I968" s="45" t="s">
        <v>10472</v>
      </c>
      <c r="J968" s="46" t="s">
        <v>10473</v>
      </c>
      <c r="K968" s="46" t="s">
        <v>10474</v>
      </c>
      <c r="L968" s="45" t="s">
        <v>7306</v>
      </c>
      <c r="M968" s="45" t="s">
        <v>7307</v>
      </c>
    </row>
    <row r="969" spans="1:13" ht="72">
      <c r="A969" s="42" t="s">
        <v>7226</v>
      </c>
      <c r="B969" s="43">
        <f t="shared" si="32"/>
        <v>2</v>
      </c>
      <c r="C969" s="43" t="str">
        <f t="shared" si="31"/>
        <v>48.22</v>
      </c>
      <c r="D969" s="44">
        <v>3</v>
      </c>
      <c r="E969" s="45" t="s">
        <v>10475</v>
      </c>
      <c r="F969" s="45" t="s">
        <v>8514</v>
      </c>
      <c r="G969" s="45" t="s">
        <v>1367</v>
      </c>
      <c r="H969" s="46" t="s">
        <v>10476</v>
      </c>
      <c r="I969" s="45" t="s">
        <v>10472</v>
      </c>
      <c r="J969" s="46" t="s">
        <v>10473</v>
      </c>
      <c r="K969" s="46" t="s">
        <v>10474</v>
      </c>
      <c r="L969" s="45" t="s">
        <v>7306</v>
      </c>
      <c r="M969" s="45" t="s">
        <v>7307</v>
      </c>
    </row>
    <row r="970" spans="1:13" ht="72">
      <c r="A970" s="42" t="s">
        <v>7226</v>
      </c>
      <c r="B970" s="43">
        <f t="shared" si="32"/>
        <v>3</v>
      </c>
      <c r="C970" s="43" t="str">
        <f t="shared" si="31"/>
        <v>48.23</v>
      </c>
      <c r="D970" s="44">
        <v>3</v>
      </c>
      <c r="E970" s="45" t="s">
        <v>10477</v>
      </c>
      <c r="F970" s="45" t="s">
        <v>10478</v>
      </c>
      <c r="G970" s="45" t="s">
        <v>1367</v>
      </c>
      <c r="H970" s="46" t="s">
        <v>10479</v>
      </c>
      <c r="I970" s="45" t="s">
        <v>10472</v>
      </c>
      <c r="J970" s="46" t="s">
        <v>10473</v>
      </c>
      <c r="K970" s="46" t="s">
        <v>10474</v>
      </c>
      <c r="L970" s="45" t="s">
        <v>7306</v>
      </c>
      <c r="M970" s="45" t="s">
        <v>7307</v>
      </c>
    </row>
    <row r="971" spans="1:13" ht="72">
      <c r="A971" s="42" t="s">
        <v>7226</v>
      </c>
      <c r="B971" s="43">
        <f t="shared" si="32"/>
        <v>4</v>
      </c>
      <c r="C971" s="43" t="str">
        <f t="shared" si="31"/>
        <v>48.24</v>
      </c>
      <c r="D971" s="44">
        <v>3</v>
      </c>
      <c r="E971" s="45" t="s">
        <v>10480</v>
      </c>
      <c r="F971" s="45" t="s">
        <v>8948</v>
      </c>
      <c r="G971" s="45" t="s">
        <v>1367</v>
      </c>
      <c r="H971" s="46" t="s">
        <v>10481</v>
      </c>
      <c r="I971" s="45" t="s">
        <v>10472</v>
      </c>
      <c r="J971" s="46" t="s">
        <v>10473</v>
      </c>
      <c r="K971" s="46" t="s">
        <v>10474</v>
      </c>
      <c r="L971" s="45" t="s">
        <v>7306</v>
      </c>
      <c r="M971" s="45" t="s">
        <v>7307</v>
      </c>
    </row>
    <row r="972" spans="1:13" ht="72">
      <c r="A972" s="42" t="s">
        <v>7226</v>
      </c>
      <c r="B972" s="43">
        <f t="shared" si="32"/>
        <v>5</v>
      </c>
      <c r="C972" s="43" t="str">
        <f t="shared" si="31"/>
        <v>48.25</v>
      </c>
      <c r="D972" s="44">
        <v>3</v>
      </c>
      <c r="E972" s="45" t="s">
        <v>10482</v>
      </c>
      <c r="F972" s="45" t="s">
        <v>10483</v>
      </c>
      <c r="G972" s="45" t="s">
        <v>1367</v>
      </c>
      <c r="H972" s="46" t="s">
        <v>10481</v>
      </c>
      <c r="I972" s="45" t="s">
        <v>10472</v>
      </c>
      <c r="J972" s="46" t="s">
        <v>10473</v>
      </c>
      <c r="K972" s="46" t="s">
        <v>10474</v>
      </c>
      <c r="L972" s="45" t="s">
        <v>7306</v>
      </c>
      <c r="M972" s="45" t="s">
        <v>7307</v>
      </c>
    </row>
    <row r="973" spans="1:13" ht="72">
      <c r="A973" s="42" t="s">
        <v>7226</v>
      </c>
      <c r="B973" s="43">
        <f t="shared" si="32"/>
        <v>6</v>
      </c>
      <c r="C973" s="43" t="str">
        <f t="shared" si="31"/>
        <v>48.26</v>
      </c>
      <c r="D973" s="44">
        <v>3</v>
      </c>
      <c r="E973" s="45" t="s">
        <v>7300</v>
      </c>
      <c r="F973" s="45" t="s">
        <v>7301</v>
      </c>
      <c r="G973" s="45" t="s">
        <v>7225</v>
      </c>
      <c r="H973" s="46" t="s">
        <v>10484</v>
      </c>
      <c r="I973" s="45" t="s">
        <v>10472</v>
      </c>
      <c r="J973" s="46" t="s">
        <v>10473</v>
      </c>
      <c r="K973" s="46" t="s">
        <v>10474</v>
      </c>
      <c r="L973" s="45" t="s">
        <v>7306</v>
      </c>
      <c r="M973" s="45" t="s">
        <v>7307</v>
      </c>
    </row>
    <row r="974" spans="1:13" ht="72">
      <c r="A974" s="42" t="s">
        <v>7226</v>
      </c>
      <c r="B974" s="43">
        <f t="shared" si="32"/>
        <v>7</v>
      </c>
      <c r="C974" s="43" t="str">
        <f t="shared" si="31"/>
        <v>48.27</v>
      </c>
      <c r="D974" s="44">
        <v>4</v>
      </c>
      <c r="E974" s="45" t="s">
        <v>7418</v>
      </c>
      <c r="F974" s="45" t="s">
        <v>7419</v>
      </c>
      <c r="G974" s="45" t="s">
        <v>7420</v>
      </c>
      <c r="H974" s="46" t="s">
        <v>8201</v>
      </c>
      <c r="I974" s="45" t="s">
        <v>10472</v>
      </c>
      <c r="J974" s="46" t="s">
        <v>10473</v>
      </c>
      <c r="K974" s="46" t="s">
        <v>10474</v>
      </c>
      <c r="L974" s="45" t="s">
        <v>7306</v>
      </c>
      <c r="M974" s="45" t="s">
        <v>7307</v>
      </c>
    </row>
    <row r="975" spans="1:13" ht="72">
      <c r="A975" s="42" t="s">
        <v>7226</v>
      </c>
      <c r="B975" s="43">
        <f t="shared" si="32"/>
        <v>8</v>
      </c>
      <c r="C975" s="43" t="str">
        <f t="shared" si="31"/>
        <v>48.28</v>
      </c>
      <c r="D975" s="44">
        <v>5</v>
      </c>
      <c r="E975" s="45" t="s">
        <v>9095</v>
      </c>
      <c r="F975" s="45" t="s">
        <v>7407</v>
      </c>
      <c r="G975" s="45" t="s">
        <v>8289</v>
      </c>
      <c r="H975" s="46" t="s">
        <v>10485</v>
      </c>
      <c r="I975" s="45" t="s">
        <v>10472</v>
      </c>
      <c r="J975" s="46" t="s">
        <v>10473</v>
      </c>
      <c r="K975" s="46" t="s">
        <v>10474</v>
      </c>
      <c r="L975" s="45" t="s">
        <v>7306</v>
      </c>
      <c r="M975" s="45" t="s">
        <v>7307</v>
      </c>
    </row>
    <row r="976" spans="1:13" ht="72">
      <c r="A976" s="42" t="s">
        <v>7226</v>
      </c>
      <c r="B976" s="43">
        <f t="shared" si="32"/>
        <v>9</v>
      </c>
      <c r="C976" s="43" t="str">
        <f t="shared" si="31"/>
        <v>48.29</v>
      </c>
      <c r="D976" s="44">
        <v>6</v>
      </c>
      <c r="E976" s="45" t="s">
        <v>10486</v>
      </c>
      <c r="F976" s="45" t="s">
        <v>9057</v>
      </c>
      <c r="G976" s="45" t="s">
        <v>10487</v>
      </c>
      <c r="H976" s="45" t="s">
        <v>10488</v>
      </c>
      <c r="I976" s="45" t="s">
        <v>10472</v>
      </c>
      <c r="J976" s="46" t="s">
        <v>10473</v>
      </c>
      <c r="K976" s="46" t="s">
        <v>10474</v>
      </c>
      <c r="L976" s="45" t="s">
        <v>7306</v>
      </c>
      <c r="M976" s="45" t="s">
        <v>7307</v>
      </c>
    </row>
    <row r="977" spans="1:13" ht="72">
      <c r="A977" s="42" t="s">
        <v>7226</v>
      </c>
      <c r="B977" s="43">
        <f t="shared" si="32"/>
        <v>10</v>
      </c>
      <c r="C977" s="43" t="str">
        <f t="shared" si="31"/>
        <v>48.210</v>
      </c>
      <c r="D977" s="44">
        <v>6</v>
      </c>
      <c r="E977" s="45" t="s">
        <v>9088</v>
      </c>
      <c r="F977" s="45" t="s">
        <v>8541</v>
      </c>
      <c r="G977" s="45" t="s">
        <v>10489</v>
      </c>
      <c r="H977" s="45" t="s">
        <v>10490</v>
      </c>
      <c r="I977" s="45" t="s">
        <v>10472</v>
      </c>
      <c r="J977" s="46" t="s">
        <v>10473</v>
      </c>
      <c r="K977" s="46" t="s">
        <v>10474</v>
      </c>
      <c r="L977" s="45" t="s">
        <v>7306</v>
      </c>
      <c r="M977" s="45" t="s">
        <v>7307</v>
      </c>
    </row>
    <row r="978" spans="1:13" ht="72">
      <c r="A978" s="42" t="s">
        <v>7226</v>
      </c>
      <c r="B978" s="43">
        <f t="shared" si="32"/>
        <v>11</v>
      </c>
      <c r="C978" s="43" t="str">
        <f t="shared" si="31"/>
        <v>48.211</v>
      </c>
      <c r="D978" s="44">
        <v>5</v>
      </c>
      <c r="E978" s="45" t="s">
        <v>10491</v>
      </c>
      <c r="F978" s="45" t="s">
        <v>10492</v>
      </c>
      <c r="G978" s="45" t="s">
        <v>10493</v>
      </c>
      <c r="H978" s="46" t="s">
        <v>10494</v>
      </c>
      <c r="I978" s="45" t="s">
        <v>10472</v>
      </c>
      <c r="J978" s="46" t="s">
        <v>10473</v>
      </c>
      <c r="K978" s="46" t="s">
        <v>10474</v>
      </c>
      <c r="L978" s="45" t="s">
        <v>7306</v>
      </c>
      <c r="M978" s="45" t="s">
        <v>7307</v>
      </c>
    </row>
    <row r="979" spans="1:13" ht="72">
      <c r="A979" s="42" t="s">
        <v>7226</v>
      </c>
      <c r="B979" s="43">
        <f t="shared" si="32"/>
        <v>12</v>
      </c>
      <c r="C979" s="43" t="str">
        <f t="shared" si="31"/>
        <v>48.212</v>
      </c>
      <c r="D979" s="44">
        <v>6</v>
      </c>
      <c r="E979" s="45" t="s">
        <v>8875</v>
      </c>
      <c r="F979" s="45" t="s">
        <v>8876</v>
      </c>
      <c r="G979" s="45" t="s">
        <v>10495</v>
      </c>
      <c r="H979" s="46" t="s">
        <v>10496</v>
      </c>
      <c r="I979" s="45" t="s">
        <v>10472</v>
      </c>
      <c r="J979" s="46" t="s">
        <v>10473</v>
      </c>
      <c r="K979" s="46" t="s">
        <v>10474</v>
      </c>
      <c r="L979" s="45" t="s">
        <v>7306</v>
      </c>
      <c r="M979" s="45" t="s">
        <v>7307</v>
      </c>
    </row>
    <row r="980" spans="1:13" ht="72">
      <c r="A980" s="42" t="s">
        <v>7226</v>
      </c>
      <c r="B980" s="43">
        <f t="shared" si="32"/>
        <v>13</v>
      </c>
      <c r="C980" s="43" t="str">
        <f t="shared" si="31"/>
        <v>48.213</v>
      </c>
      <c r="D980" s="44">
        <v>5</v>
      </c>
      <c r="E980" s="45" t="s">
        <v>10497</v>
      </c>
      <c r="F980" s="45" t="s">
        <v>10498</v>
      </c>
      <c r="G980" s="45" t="s">
        <v>8865</v>
      </c>
      <c r="H980" s="46" t="s">
        <v>7919</v>
      </c>
      <c r="I980" s="45" t="s">
        <v>10472</v>
      </c>
      <c r="J980" s="46" t="s">
        <v>10473</v>
      </c>
      <c r="K980" s="46" t="s">
        <v>10474</v>
      </c>
      <c r="L980" s="45" t="s">
        <v>7306</v>
      </c>
      <c r="M980" s="45" t="s">
        <v>7307</v>
      </c>
    </row>
    <row r="981" spans="1:13" ht="72">
      <c r="A981" s="42" t="s">
        <v>7226</v>
      </c>
      <c r="B981" s="43">
        <f t="shared" si="32"/>
        <v>14</v>
      </c>
      <c r="C981" s="43" t="str">
        <f t="shared" si="31"/>
        <v>48.214</v>
      </c>
      <c r="D981" s="44">
        <v>6</v>
      </c>
      <c r="E981" s="45" t="s">
        <v>10499</v>
      </c>
      <c r="F981" s="45" t="s">
        <v>10500</v>
      </c>
      <c r="G981" s="45" t="s">
        <v>10501</v>
      </c>
      <c r="H981" s="46" t="s">
        <v>10502</v>
      </c>
      <c r="I981" s="45" t="s">
        <v>10472</v>
      </c>
      <c r="J981" s="46" t="s">
        <v>10473</v>
      </c>
      <c r="K981" s="46" t="s">
        <v>10474</v>
      </c>
      <c r="L981" s="45" t="s">
        <v>7306</v>
      </c>
      <c r="M981" s="45" t="s">
        <v>7307</v>
      </c>
    </row>
    <row r="982" spans="1:13" ht="72">
      <c r="A982" s="42" t="s">
        <v>7226</v>
      </c>
      <c r="B982" s="43">
        <f t="shared" si="32"/>
        <v>15</v>
      </c>
      <c r="C982" s="43" t="str">
        <f t="shared" si="31"/>
        <v>48.215</v>
      </c>
      <c r="D982" s="44">
        <v>5</v>
      </c>
      <c r="E982" s="45" t="s">
        <v>10503</v>
      </c>
      <c r="F982" s="45" t="s">
        <v>10504</v>
      </c>
      <c r="G982" s="45" t="s">
        <v>10505</v>
      </c>
      <c r="H982" s="46" t="s">
        <v>10506</v>
      </c>
      <c r="I982" s="45" t="s">
        <v>10472</v>
      </c>
      <c r="J982" s="46" t="s">
        <v>10473</v>
      </c>
      <c r="K982" s="46" t="s">
        <v>10474</v>
      </c>
      <c r="L982" s="45" t="s">
        <v>7306</v>
      </c>
      <c r="M982" s="45" t="s">
        <v>7307</v>
      </c>
    </row>
    <row r="983" spans="1:13" ht="72">
      <c r="A983" s="42" t="s">
        <v>7226</v>
      </c>
      <c r="B983" s="43">
        <f t="shared" si="32"/>
        <v>16</v>
      </c>
      <c r="C983" s="43" t="str">
        <f t="shared" si="31"/>
        <v>48.216</v>
      </c>
      <c r="D983" s="44">
        <v>6</v>
      </c>
      <c r="E983" s="45" t="s">
        <v>10507</v>
      </c>
      <c r="F983" s="45" t="s">
        <v>10508</v>
      </c>
      <c r="G983" s="45" t="s">
        <v>1367</v>
      </c>
      <c r="H983" s="46" t="s">
        <v>10509</v>
      </c>
      <c r="I983" s="45" t="s">
        <v>10472</v>
      </c>
      <c r="J983" s="46" t="s">
        <v>10473</v>
      </c>
      <c r="K983" s="46" t="s">
        <v>10474</v>
      </c>
      <c r="L983" s="45" t="s">
        <v>7306</v>
      </c>
      <c r="M983" s="45" t="s">
        <v>7307</v>
      </c>
    </row>
    <row r="984" spans="1:13" ht="72">
      <c r="A984" s="42" t="s">
        <v>7226</v>
      </c>
      <c r="B984" s="43">
        <f t="shared" si="32"/>
        <v>17</v>
      </c>
      <c r="C984" s="43" t="str">
        <f t="shared" si="31"/>
        <v>48.217</v>
      </c>
      <c r="D984" s="44">
        <v>6</v>
      </c>
      <c r="E984" s="45" t="s">
        <v>10510</v>
      </c>
      <c r="F984" s="45" t="s">
        <v>10511</v>
      </c>
      <c r="G984" s="45" t="s">
        <v>1367</v>
      </c>
      <c r="H984" s="46" t="s">
        <v>10512</v>
      </c>
      <c r="I984" s="45" t="s">
        <v>10472</v>
      </c>
      <c r="J984" s="46" t="s">
        <v>10473</v>
      </c>
      <c r="K984" s="46" t="s">
        <v>10474</v>
      </c>
      <c r="L984" s="45" t="s">
        <v>7306</v>
      </c>
      <c r="M984" s="45" t="s">
        <v>7307</v>
      </c>
    </row>
    <row r="985" spans="1:13" ht="72">
      <c r="A985" s="42" t="s">
        <v>7226</v>
      </c>
      <c r="B985" s="43">
        <f t="shared" si="32"/>
        <v>18</v>
      </c>
      <c r="C985" s="43" t="str">
        <f t="shared" si="31"/>
        <v>48.218</v>
      </c>
      <c r="D985" s="44">
        <v>5</v>
      </c>
      <c r="E985" s="45" t="s">
        <v>10513</v>
      </c>
      <c r="F985" s="45" t="s">
        <v>10514</v>
      </c>
      <c r="G985" s="45" t="s">
        <v>10515</v>
      </c>
      <c r="H985" s="45" t="s">
        <v>10516</v>
      </c>
      <c r="I985" s="45" t="s">
        <v>10472</v>
      </c>
      <c r="J985" s="46" t="s">
        <v>10473</v>
      </c>
      <c r="K985" s="46" t="s">
        <v>10474</v>
      </c>
      <c r="L985" s="45" t="s">
        <v>7306</v>
      </c>
      <c r="M985" s="45" t="s">
        <v>7307</v>
      </c>
    </row>
    <row r="986" spans="1:13" ht="72">
      <c r="A986" s="42" t="s">
        <v>7226</v>
      </c>
      <c r="B986" s="43">
        <f t="shared" si="32"/>
        <v>19</v>
      </c>
      <c r="C986" s="43" t="str">
        <f t="shared" si="31"/>
        <v>48.219</v>
      </c>
      <c r="D986" s="44">
        <v>5</v>
      </c>
      <c r="E986" s="45" t="s">
        <v>8982</v>
      </c>
      <c r="F986" s="45" t="s">
        <v>7391</v>
      </c>
      <c r="G986" s="45" t="s">
        <v>8556</v>
      </c>
      <c r="H986" s="46" t="s">
        <v>8557</v>
      </c>
      <c r="I986" s="45" t="s">
        <v>10472</v>
      </c>
      <c r="J986" s="46" t="s">
        <v>10473</v>
      </c>
      <c r="K986" s="46" t="s">
        <v>10474</v>
      </c>
      <c r="L986" s="45" t="s">
        <v>7306</v>
      </c>
      <c r="M986" s="45" t="s">
        <v>7307</v>
      </c>
    </row>
    <row r="987" spans="1:13" ht="72">
      <c r="A987" s="42" t="s">
        <v>7226</v>
      </c>
      <c r="B987" s="43">
        <f t="shared" si="32"/>
        <v>20</v>
      </c>
      <c r="C987" s="43" t="str">
        <f t="shared" si="31"/>
        <v>48.220</v>
      </c>
      <c r="D987" s="44">
        <v>6</v>
      </c>
      <c r="E987" s="45" t="s">
        <v>10517</v>
      </c>
      <c r="F987" s="45" t="s">
        <v>9070</v>
      </c>
      <c r="G987" s="45" t="s">
        <v>10518</v>
      </c>
      <c r="H987" s="46" t="s">
        <v>10519</v>
      </c>
      <c r="I987" s="45" t="s">
        <v>10472</v>
      </c>
      <c r="J987" s="46" t="s">
        <v>10473</v>
      </c>
      <c r="K987" s="46" t="s">
        <v>10474</v>
      </c>
      <c r="L987" s="45" t="s">
        <v>7306</v>
      </c>
      <c r="M987" s="45" t="s">
        <v>7307</v>
      </c>
    </row>
    <row r="988" spans="1:13" ht="72">
      <c r="A988" s="42" t="s">
        <v>7226</v>
      </c>
      <c r="B988" s="43">
        <f t="shared" si="32"/>
        <v>21</v>
      </c>
      <c r="C988" s="43" t="str">
        <f t="shared" si="31"/>
        <v>48.221</v>
      </c>
      <c r="D988" s="44">
        <v>5</v>
      </c>
      <c r="E988" s="45" t="s">
        <v>8864</v>
      </c>
      <c r="F988" s="45" t="s">
        <v>7377</v>
      </c>
      <c r="G988" s="45" t="s">
        <v>8282</v>
      </c>
      <c r="H988" s="45" t="s">
        <v>120</v>
      </c>
      <c r="I988" s="45" t="s">
        <v>10472</v>
      </c>
      <c r="J988" s="46" t="s">
        <v>10473</v>
      </c>
      <c r="K988" s="46" t="s">
        <v>10474</v>
      </c>
      <c r="L988" s="45" t="s">
        <v>7306</v>
      </c>
      <c r="M988" s="45" t="s">
        <v>7307</v>
      </c>
    </row>
    <row r="989" spans="1:13" ht="72">
      <c r="A989" s="42" t="s">
        <v>7226</v>
      </c>
      <c r="B989" s="43">
        <f t="shared" si="32"/>
        <v>22</v>
      </c>
      <c r="C989" s="43" t="str">
        <f t="shared" si="31"/>
        <v>48.222</v>
      </c>
      <c r="D989" s="44">
        <v>6</v>
      </c>
      <c r="E989" s="45" t="s">
        <v>10520</v>
      </c>
      <c r="F989" s="45" t="s">
        <v>10521</v>
      </c>
      <c r="G989" s="45" t="s">
        <v>10522</v>
      </c>
      <c r="H989" s="46" t="s">
        <v>10523</v>
      </c>
      <c r="I989" s="45" t="s">
        <v>10472</v>
      </c>
      <c r="J989" s="46" t="s">
        <v>10473</v>
      </c>
      <c r="K989" s="46" t="s">
        <v>10474</v>
      </c>
      <c r="L989" s="45" t="s">
        <v>7306</v>
      </c>
      <c r="M989" s="45" t="s">
        <v>7307</v>
      </c>
    </row>
    <row r="990" spans="1:13" ht="72">
      <c r="A990" s="42" t="s">
        <v>7226</v>
      </c>
      <c r="B990" s="43">
        <f t="shared" si="32"/>
        <v>23</v>
      </c>
      <c r="C990" s="43" t="str">
        <f t="shared" si="31"/>
        <v>48.223</v>
      </c>
      <c r="D990" s="44">
        <v>6</v>
      </c>
      <c r="E990" s="45" t="s">
        <v>10524</v>
      </c>
      <c r="F990" s="45" t="s">
        <v>10525</v>
      </c>
      <c r="G990" s="45" t="s">
        <v>10526</v>
      </c>
      <c r="H990" s="45" t="s">
        <v>10527</v>
      </c>
      <c r="I990" s="45" t="s">
        <v>10472</v>
      </c>
      <c r="J990" s="46" t="s">
        <v>10473</v>
      </c>
      <c r="K990" s="46" t="s">
        <v>10474</v>
      </c>
      <c r="L990" s="45" t="s">
        <v>7306</v>
      </c>
      <c r="M990" s="45" t="s">
        <v>7307</v>
      </c>
    </row>
    <row r="991" spans="1:13" ht="72">
      <c r="A991" s="42" t="s">
        <v>7226</v>
      </c>
      <c r="B991" s="43">
        <f t="shared" si="32"/>
        <v>24</v>
      </c>
      <c r="C991" s="43" t="str">
        <f t="shared" si="31"/>
        <v>48.224</v>
      </c>
      <c r="D991" s="44">
        <v>6</v>
      </c>
      <c r="E991" s="45" t="s">
        <v>10528</v>
      </c>
      <c r="F991" s="45" t="s">
        <v>9010</v>
      </c>
      <c r="G991" s="45" t="s">
        <v>9101</v>
      </c>
      <c r="H991" s="45" t="s">
        <v>10529</v>
      </c>
      <c r="I991" s="45" t="s">
        <v>10472</v>
      </c>
      <c r="J991" s="46" t="s">
        <v>10473</v>
      </c>
      <c r="K991" s="46" t="s">
        <v>10474</v>
      </c>
      <c r="L991" s="45" t="s">
        <v>7306</v>
      </c>
      <c r="M991" s="45" t="s">
        <v>7307</v>
      </c>
    </row>
    <row r="992" spans="1:13" ht="72">
      <c r="A992" s="42" t="s">
        <v>7226</v>
      </c>
      <c r="B992" s="43">
        <f t="shared" si="32"/>
        <v>25</v>
      </c>
      <c r="C992" s="43" t="str">
        <f t="shared" si="31"/>
        <v>48.225</v>
      </c>
      <c r="D992" s="44">
        <v>6</v>
      </c>
      <c r="E992" s="45" t="s">
        <v>10530</v>
      </c>
      <c r="F992" s="45" t="s">
        <v>10531</v>
      </c>
      <c r="G992" s="45" t="s">
        <v>10532</v>
      </c>
      <c r="H992" s="45" t="s">
        <v>10533</v>
      </c>
      <c r="I992" s="45" t="s">
        <v>10472</v>
      </c>
      <c r="J992" s="46" t="s">
        <v>10473</v>
      </c>
      <c r="K992" s="46" t="s">
        <v>10474</v>
      </c>
      <c r="L992" s="45" t="s">
        <v>7306</v>
      </c>
      <c r="M992" s="45" t="s">
        <v>7307</v>
      </c>
    </row>
    <row r="993" spans="1:13" ht="72">
      <c r="A993" s="42" t="s">
        <v>7226</v>
      </c>
      <c r="B993" s="43">
        <f t="shared" si="32"/>
        <v>26</v>
      </c>
      <c r="C993" s="43" t="str">
        <f t="shared" si="31"/>
        <v>48.226</v>
      </c>
      <c r="D993" s="44">
        <v>6</v>
      </c>
      <c r="E993" s="45" t="s">
        <v>9099</v>
      </c>
      <c r="F993" s="45" t="s">
        <v>9100</v>
      </c>
      <c r="G993" s="45" t="s">
        <v>10534</v>
      </c>
      <c r="H993" s="45" t="s">
        <v>125</v>
      </c>
      <c r="I993" s="45" t="s">
        <v>10472</v>
      </c>
      <c r="J993" s="46" t="s">
        <v>10473</v>
      </c>
      <c r="K993" s="46" t="s">
        <v>10474</v>
      </c>
      <c r="L993" s="45" t="s">
        <v>7306</v>
      </c>
      <c r="M993" s="45" t="s">
        <v>7307</v>
      </c>
    </row>
    <row r="994" spans="1:13" ht="72">
      <c r="A994" s="42" t="s">
        <v>7226</v>
      </c>
      <c r="B994" s="43">
        <f t="shared" si="32"/>
        <v>27</v>
      </c>
      <c r="C994" s="43" t="str">
        <f t="shared" si="31"/>
        <v>48.227</v>
      </c>
      <c r="D994" s="44">
        <v>6</v>
      </c>
      <c r="E994" s="45" t="s">
        <v>10535</v>
      </c>
      <c r="F994" s="45" t="s">
        <v>9064</v>
      </c>
      <c r="G994" s="45" t="s">
        <v>10536</v>
      </c>
      <c r="H994" s="46" t="s">
        <v>10537</v>
      </c>
      <c r="I994" s="45" t="s">
        <v>10472</v>
      </c>
      <c r="J994" s="46" t="s">
        <v>10473</v>
      </c>
      <c r="K994" s="46" t="s">
        <v>10474</v>
      </c>
      <c r="L994" s="45" t="s">
        <v>7306</v>
      </c>
      <c r="M994" s="45" t="s">
        <v>7307</v>
      </c>
    </row>
    <row r="995" spans="1:13" ht="72">
      <c r="A995" s="42" t="s">
        <v>7226</v>
      </c>
      <c r="B995" s="43">
        <f t="shared" si="32"/>
        <v>28</v>
      </c>
      <c r="C995" s="43" t="str">
        <f t="shared" si="31"/>
        <v>48.228</v>
      </c>
      <c r="D995" s="44">
        <v>4</v>
      </c>
      <c r="E995" s="45" t="s">
        <v>9133</v>
      </c>
      <c r="F995" s="45" t="s">
        <v>8232</v>
      </c>
      <c r="G995" s="45" t="s">
        <v>10538</v>
      </c>
      <c r="H995" s="46" t="s">
        <v>10539</v>
      </c>
      <c r="I995" s="45" t="s">
        <v>10472</v>
      </c>
      <c r="J995" s="46" t="s">
        <v>10473</v>
      </c>
      <c r="K995" s="46" t="s">
        <v>10474</v>
      </c>
      <c r="L995" s="45" t="s">
        <v>7306</v>
      </c>
      <c r="M995" s="45" t="s">
        <v>7307</v>
      </c>
    </row>
    <row r="996" spans="1:13" ht="72">
      <c r="A996" s="42" t="s">
        <v>7226</v>
      </c>
      <c r="B996" s="43">
        <f t="shared" si="32"/>
        <v>29</v>
      </c>
      <c r="C996" s="43" t="str">
        <f t="shared" si="31"/>
        <v>48.229</v>
      </c>
      <c r="D996" s="44">
        <v>4</v>
      </c>
      <c r="E996" s="45" t="s">
        <v>7340</v>
      </c>
      <c r="F996" s="45" t="s">
        <v>7341</v>
      </c>
      <c r="G996" s="45" t="s">
        <v>7414</v>
      </c>
      <c r="H996" s="45" t="s">
        <v>7339</v>
      </c>
      <c r="I996" s="45" t="s">
        <v>10472</v>
      </c>
      <c r="J996" s="46" t="s">
        <v>10473</v>
      </c>
      <c r="K996" s="46" t="s">
        <v>10474</v>
      </c>
      <c r="L996" s="45" t="s">
        <v>7306</v>
      </c>
      <c r="M996" s="45" t="s">
        <v>7307</v>
      </c>
    </row>
    <row r="997" spans="1:13" ht="72">
      <c r="A997" s="42" t="s">
        <v>7226</v>
      </c>
      <c r="B997" s="43">
        <f t="shared" si="32"/>
        <v>30</v>
      </c>
      <c r="C997" s="43" t="str">
        <f t="shared" si="31"/>
        <v>48.230</v>
      </c>
      <c r="D997" s="44">
        <v>4</v>
      </c>
      <c r="E997" s="45" t="s">
        <v>7344</v>
      </c>
      <c r="F997" s="45" t="s">
        <v>7345</v>
      </c>
      <c r="G997" s="45" t="s">
        <v>10540</v>
      </c>
      <c r="H997" s="45" t="s">
        <v>10541</v>
      </c>
      <c r="I997" s="45" t="s">
        <v>10472</v>
      </c>
      <c r="J997" s="46" t="s">
        <v>10473</v>
      </c>
      <c r="K997" s="46" t="s">
        <v>10474</v>
      </c>
      <c r="L997" s="45" t="s">
        <v>7306</v>
      </c>
      <c r="M997" s="45" t="s">
        <v>7307</v>
      </c>
    </row>
    <row r="998" spans="1:13" ht="72">
      <c r="A998" s="42" t="s">
        <v>7226</v>
      </c>
      <c r="B998" s="43">
        <f t="shared" si="32"/>
        <v>31</v>
      </c>
      <c r="C998" s="43" t="str">
        <f t="shared" si="31"/>
        <v>48.231</v>
      </c>
      <c r="D998" s="44">
        <v>5</v>
      </c>
      <c r="E998" s="45" t="s">
        <v>10542</v>
      </c>
      <c r="F998" s="45" t="s">
        <v>10543</v>
      </c>
      <c r="G998" s="45" t="s">
        <v>10544</v>
      </c>
      <c r="H998" s="46" t="s">
        <v>10545</v>
      </c>
      <c r="I998" s="45" t="s">
        <v>10472</v>
      </c>
      <c r="J998" s="46" t="s">
        <v>10473</v>
      </c>
      <c r="K998" s="46" t="s">
        <v>10474</v>
      </c>
      <c r="L998" s="45" t="s">
        <v>7306</v>
      </c>
      <c r="M998" s="45" t="s">
        <v>7307</v>
      </c>
    </row>
    <row r="999" spans="1:13" ht="72">
      <c r="A999" s="42" t="s">
        <v>7226</v>
      </c>
      <c r="B999" s="43">
        <f t="shared" si="32"/>
        <v>32</v>
      </c>
      <c r="C999" s="43" t="str">
        <f t="shared" si="31"/>
        <v>48.232</v>
      </c>
      <c r="D999" s="44">
        <v>6</v>
      </c>
      <c r="E999" s="45" t="s">
        <v>10546</v>
      </c>
      <c r="F999" s="45" t="s">
        <v>10547</v>
      </c>
      <c r="G999" s="45" t="s">
        <v>1367</v>
      </c>
      <c r="H999" s="45" t="s">
        <v>10548</v>
      </c>
      <c r="I999" s="45" t="s">
        <v>10472</v>
      </c>
      <c r="J999" s="46" t="s">
        <v>10473</v>
      </c>
      <c r="K999" s="46" t="s">
        <v>10474</v>
      </c>
      <c r="L999" s="45" t="s">
        <v>7306</v>
      </c>
      <c r="M999" s="45" t="s">
        <v>7307</v>
      </c>
    </row>
    <row r="1000" spans="1:13" ht="72">
      <c r="A1000" s="42" t="s">
        <v>7226</v>
      </c>
      <c r="B1000" s="43">
        <f t="shared" si="32"/>
        <v>33</v>
      </c>
      <c r="C1000" s="43" t="str">
        <f t="shared" si="31"/>
        <v>48.233</v>
      </c>
      <c r="D1000" s="44">
        <v>6</v>
      </c>
      <c r="E1000" s="45" t="s">
        <v>10549</v>
      </c>
      <c r="F1000" s="45" t="s">
        <v>10550</v>
      </c>
      <c r="G1000" s="46" t="s">
        <v>10551</v>
      </c>
      <c r="H1000" s="46" t="s">
        <v>10552</v>
      </c>
      <c r="I1000" s="45" t="s">
        <v>10472</v>
      </c>
      <c r="J1000" s="46" t="s">
        <v>10473</v>
      </c>
      <c r="K1000" s="46" t="s">
        <v>10474</v>
      </c>
      <c r="L1000" s="45" t="s">
        <v>7306</v>
      </c>
      <c r="M1000" s="45" t="s">
        <v>7307</v>
      </c>
    </row>
    <row r="1001" spans="1:13" ht="72">
      <c r="A1001" s="42" t="s">
        <v>7226</v>
      </c>
      <c r="B1001" s="43">
        <f t="shared" si="32"/>
        <v>34</v>
      </c>
      <c r="C1001" s="43" t="str">
        <f t="shared" si="31"/>
        <v>48.234</v>
      </c>
      <c r="D1001" s="44">
        <v>6</v>
      </c>
      <c r="E1001" s="45" t="s">
        <v>10553</v>
      </c>
      <c r="F1001" s="45" t="s">
        <v>10554</v>
      </c>
      <c r="G1001" s="45" t="s">
        <v>1367</v>
      </c>
      <c r="H1001" s="45" t="s">
        <v>10555</v>
      </c>
      <c r="I1001" s="45" t="s">
        <v>10472</v>
      </c>
      <c r="J1001" s="46" t="s">
        <v>10473</v>
      </c>
      <c r="K1001" s="46" t="s">
        <v>10474</v>
      </c>
      <c r="L1001" s="45" t="s">
        <v>7306</v>
      </c>
      <c r="M1001" s="45" t="s">
        <v>7307</v>
      </c>
    </row>
    <row r="1002" spans="1:13" ht="72">
      <c r="A1002" s="42" t="s">
        <v>7226</v>
      </c>
      <c r="B1002" s="43">
        <f t="shared" si="32"/>
        <v>35</v>
      </c>
      <c r="C1002" s="43" t="str">
        <f t="shared" si="31"/>
        <v>48.235</v>
      </c>
      <c r="D1002" s="44">
        <v>6</v>
      </c>
      <c r="E1002" s="45" t="s">
        <v>10556</v>
      </c>
      <c r="F1002" s="45" t="s">
        <v>9030</v>
      </c>
      <c r="G1002" s="45" t="s">
        <v>1367</v>
      </c>
      <c r="H1002" s="46" t="s">
        <v>10481</v>
      </c>
      <c r="I1002" s="45" t="s">
        <v>10472</v>
      </c>
      <c r="J1002" s="46" t="s">
        <v>10473</v>
      </c>
      <c r="K1002" s="46" t="s">
        <v>10474</v>
      </c>
      <c r="L1002" s="45" t="s">
        <v>7306</v>
      </c>
      <c r="M1002" s="45" t="s">
        <v>7307</v>
      </c>
    </row>
    <row r="1003" spans="1:13" ht="72">
      <c r="A1003" s="42" t="s">
        <v>7226</v>
      </c>
      <c r="B1003" s="43">
        <f t="shared" si="32"/>
        <v>36</v>
      </c>
      <c r="C1003" s="43" t="str">
        <f t="shared" si="31"/>
        <v>48.236</v>
      </c>
      <c r="D1003" s="44">
        <v>6</v>
      </c>
      <c r="E1003" s="45" t="s">
        <v>10557</v>
      </c>
      <c r="F1003" s="45" t="s">
        <v>10558</v>
      </c>
      <c r="G1003" s="46" t="s">
        <v>10559</v>
      </c>
      <c r="H1003" s="46" t="s">
        <v>10560</v>
      </c>
      <c r="I1003" s="45" t="s">
        <v>10472</v>
      </c>
      <c r="J1003" s="46" t="s">
        <v>10473</v>
      </c>
      <c r="K1003" s="46" t="s">
        <v>10474</v>
      </c>
      <c r="L1003" s="45" t="s">
        <v>7306</v>
      </c>
      <c r="M1003" s="45" t="s">
        <v>7307</v>
      </c>
    </row>
    <row r="1004" spans="1:13" ht="72">
      <c r="A1004" s="42" t="s">
        <v>7226</v>
      </c>
      <c r="B1004" s="43">
        <f t="shared" si="32"/>
        <v>37</v>
      </c>
      <c r="C1004" s="43" t="str">
        <f t="shared" si="31"/>
        <v>48.237</v>
      </c>
      <c r="D1004" s="44">
        <v>6</v>
      </c>
      <c r="E1004" s="45" t="s">
        <v>9096</v>
      </c>
      <c r="F1004" s="45" t="s">
        <v>8563</v>
      </c>
      <c r="G1004" s="45" t="s">
        <v>1367</v>
      </c>
      <c r="H1004" s="45" t="s">
        <v>10529</v>
      </c>
      <c r="I1004" s="45" t="s">
        <v>10472</v>
      </c>
      <c r="J1004" s="46" t="s">
        <v>10473</v>
      </c>
      <c r="K1004" s="46" t="s">
        <v>10474</v>
      </c>
      <c r="L1004" s="45" t="s">
        <v>7306</v>
      </c>
      <c r="M1004" s="45" t="s">
        <v>7307</v>
      </c>
    </row>
    <row r="1005" spans="1:13" ht="72">
      <c r="A1005" s="42" t="s">
        <v>7226</v>
      </c>
      <c r="B1005" s="43">
        <f t="shared" si="32"/>
        <v>38</v>
      </c>
      <c r="C1005" s="43" t="str">
        <f t="shared" si="31"/>
        <v>48.238</v>
      </c>
      <c r="D1005" s="44">
        <v>5</v>
      </c>
      <c r="E1005" s="45" t="s">
        <v>10561</v>
      </c>
      <c r="F1005" s="45" t="s">
        <v>10562</v>
      </c>
      <c r="G1005" s="45" t="s">
        <v>10563</v>
      </c>
      <c r="H1005" s="45" t="s">
        <v>10564</v>
      </c>
      <c r="I1005" s="45" t="s">
        <v>10472</v>
      </c>
      <c r="J1005" s="46" t="s">
        <v>10473</v>
      </c>
      <c r="K1005" s="46" t="s">
        <v>10474</v>
      </c>
      <c r="L1005" s="45" t="s">
        <v>7306</v>
      </c>
      <c r="M1005" s="45" t="s">
        <v>7307</v>
      </c>
    </row>
    <row r="1006" spans="1:13" ht="72">
      <c r="A1006" s="42" t="s">
        <v>7226</v>
      </c>
      <c r="B1006" s="43">
        <f t="shared" si="32"/>
        <v>39</v>
      </c>
      <c r="C1006" s="43" t="str">
        <f t="shared" si="31"/>
        <v>48.239</v>
      </c>
      <c r="D1006" s="44">
        <v>5</v>
      </c>
      <c r="E1006" s="45" t="s">
        <v>9108</v>
      </c>
      <c r="F1006" s="45" t="s">
        <v>7399</v>
      </c>
      <c r="G1006" s="45" t="s">
        <v>10565</v>
      </c>
      <c r="H1006" s="46" t="s">
        <v>10566</v>
      </c>
      <c r="I1006" s="45" t="s">
        <v>10472</v>
      </c>
      <c r="J1006" s="46" t="s">
        <v>10473</v>
      </c>
      <c r="K1006" s="46" t="s">
        <v>10474</v>
      </c>
      <c r="L1006" s="45" t="s">
        <v>7306</v>
      </c>
      <c r="M1006" s="45" t="s">
        <v>7307</v>
      </c>
    </row>
    <row r="1007" spans="1:13" ht="72">
      <c r="A1007" s="42" t="s">
        <v>7226</v>
      </c>
      <c r="B1007" s="43">
        <f t="shared" si="32"/>
        <v>40</v>
      </c>
      <c r="C1007" s="43" t="str">
        <f t="shared" si="31"/>
        <v>48.240</v>
      </c>
      <c r="D1007" s="44">
        <v>6</v>
      </c>
      <c r="E1007" s="45" t="s">
        <v>10567</v>
      </c>
      <c r="F1007" s="45" t="s">
        <v>10568</v>
      </c>
      <c r="G1007" s="46" t="s">
        <v>10569</v>
      </c>
      <c r="H1007" s="46" t="s">
        <v>10570</v>
      </c>
      <c r="I1007" s="45" t="s">
        <v>10472</v>
      </c>
      <c r="J1007" s="46" t="s">
        <v>10473</v>
      </c>
      <c r="K1007" s="46" t="s">
        <v>10474</v>
      </c>
      <c r="L1007" s="45" t="s">
        <v>7306</v>
      </c>
      <c r="M1007" s="45" t="s">
        <v>7307</v>
      </c>
    </row>
    <row r="1008" spans="1:13" ht="72">
      <c r="A1008" s="42" t="s">
        <v>7226</v>
      </c>
      <c r="B1008" s="43">
        <f t="shared" si="32"/>
        <v>41</v>
      </c>
      <c r="C1008" s="43" t="str">
        <f t="shared" si="31"/>
        <v>48.241</v>
      </c>
      <c r="D1008" s="44">
        <v>6</v>
      </c>
      <c r="E1008" s="45" t="s">
        <v>9120</v>
      </c>
      <c r="F1008" s="45" t="s">
        <v>8529</v>
      </c>
      <c r="G1008" s="45" t="s">
        <v>1367</v>
      </c>
      <c r="H1008" s="46" t="s">
        <v>10571</v>
      </c>
      <c r="I1008" s="45" t="s">
        <v>10472</v>
      </c>
      <c r="J1008" s="46" t="s">
        <v>10473</v>
      </c>
      <c r="K1008" s="46" t="s">
        <v>10474</v>
      </c>
      <c r="L1008" s="45" t="s">
        <v>7306</v>
      </c>
      <c r="M1008" s="45" t="s">
        <v>7307</v>
      </c>
    </row>
    <row r="1009" spans="1:13" ht="72">
      <c r="A1009" s="42" t="s">
        <v>7226</v>
      </c>
      <c r="B1009" s="43">
        <f t="shared" si="32"/>
        <v>42</v>
      </c>
      <c r="C1009" s="43" t="str">
        <f t="shared" si="31"/>
        <v>48.242</v>
      </c>
      <c r="D1009" s="44">
        <v>6</v>
      </c>
      <c r="E1009" s="45" t="s">
        <v>8867</v>
      </c>
      <c r="F1009" s="45" t="s">
        <v>8868</v>
      </c>
      <c r="G1009" s="45" t="s">
        <v>1367</v>
      </c>
      <c r="H1009" s="46" t="s">
        <v>10572</v>
      </c>
      <c r="I1009" s="45" t="s">
        <v>10472</v>
      </c>
      <c r="J1009" s="46" t="s">
        <v>10473</v>
      </c>
      <c r="K1009" s="46" t="s">
        <v>10474</v>
      </c>
      <c r="L1009" s="45" t="s">
        <v>7306</v>
      </c>
      <c r="M1009" s="45" t="s">
        <v>7307</v>
      </c>
    </row>
    <row r="1010" spans="1:13" ht="72">
      <c r="A1010" s="42" t="s">
        <v>7226</v>
      </c>
      <c r="B1010" s="43">
        <f t="shared" si="32"/>
        <v>43</v>
      </c>
      <c r="C1010" s="43" t="str">
        <f t="shared" si="31"/>
        <v>48.243</v>
      </c>
      <c r="D1010" s="44">
        <v>6</v>
      </c>
      <c r="E1010" s="45" t="s">
        <v>10573</v>
      </c>
      <c r="F1010" s="45" t="s">
        <v>10574</v>
      </c>
      <c r="G1010" s="46" t="s">
        <v>10575</v>
      </c>
      <c r="H1010" s="46" t="s">
        <v>10576</v>
      </c>
      <c r="I1010" s="45" t="s">
        <v>10472</v>
      </c>
      <c r="J1010" s="46" t="s">
        <v>10473</v>
      </c>
      <c r="K1010" s="46" t="s">
        <v>10474</v>
      </c>
      <c r="L1010" s="45" t="s">
        <v>7306</v>
      </c>
      <c r="M1010" s="45" t="s">
        <v>7307</v>
      </c>
    </row>
    <row r="1011" spans="1:13" ht="72">
      <c r="A1011" s="42" t="s">
        <v>7226</v>
      </c>
      <c r="B1011" s="43">
        <f t="shared" si="32"/>
        <v>44</v>
      </c>
      <c r="C1011" s="43" t="str">
        <f t="shared" si="31"/>
        <v>48.244</v>
      </c>
      <c r="D1011" s="44">
        <v>5</v>
      </c>
      <c r="E1011" s="45" t="s">
        <v>10577</v>
      </c>
      <c r="F1011" s="45" t="s">
        <v>10578</v>
      </c>
      <c r="G1011" s="45" t="s">
        <v>10579</v>
      </c>
      <c r="H1011" s="46" t="s">
        <v>10580</v>
      </c>
      <c r="I1011" s="45" t="s">
        <v>10472</v>
      </c>
      <c r="J1011" s="46" t="s">
        <v>10473</v>
      </c>
      <c r="K1011" s="46" t="s">
        <v>10474</v>
      </c>
      <c r="L1011" s="45" t="s">
        <v>7306</v>
      </c>
      <c r="M1011" s="45" t="s">
        <v>7307</v>
      </c>
    </row>
    <row r="1012" spans="1:13" ht="72">
      <c r="A1012" s="42" t="s">
        <v>7226</v>
      </c>
      <c r="B1012" s="43">
        <f t="shared" si="32"/>
        <v>45</v>
      </c>
      <c r="C1012" s="43" t="str">
        <f t="shared" si="31"/>
        <v>48.245</v>
      </c>
      <c r="D1012" s="44">
        <v>6</v>
      </c>
      <c r="E1012" s="45" t="s">
        <v>10581</v>
      </c>
      <c r="F1012" s="45" t="s">
        <v>10582</v>
      </c>
      <c r="G1012" s="45" t="s">
        <v>1367</v>
      </c>
      <c r="H1012" s="46" t="s">
        <v>10481</v>
      </c>
      <c r="I1012" s="45" t="s">
        <v>10472</v>
      </c>
      <c r="J1012" s="46" t="s">
        <v>10473</v>
      </c>
      <c r="K1012" s="46" t="s">
        <v>10474</v>
      </c>
      <c r="L1012" s="45" t="s">
        <v>7306</v>
      </c>
      <c r="M1012" s="45" t="s">
        <v>7307</v>
      </c>
    </row>
    <row r="1013" spans="1:13" ht="72">
      <c r="A1013" s="42" t="s">
        <v>7226</v>
      </c>
      <c r="B1013" s="43">
        <f t="shared" si="32"/>
        <v>46</v>
      </c>
      <c r="C1013" s="43" t="str">
        <f t="shared" si="31"/>
        <v>48.246</v>
      </c>
      <c r="D1013" s="44">
        <v>6</v>
      </c>
      <c r="E1013" s="45" t="s">
        <v>10583</v>
      </c>
      <c r="F1013" s="45" t="s">
        <v>10584</v>
      </c>
      <c r="G1013" s="45" t="s">
        <v>1367</v>
      </c>
      <c r="H1013" s="46" t="s">
        <v>10585</v>
      </c>
      <c r="I1013" s="45" t="s">
        <v>10472</v>
      </c>
      <c r="J1013" s="46" t="s">
        <v>10473</v>
      </c>
      <c r="K1013" s="46" t="s">
        <v>10474</v>
      </c>
      <c r="L1013" s="45" t="s">
        <v>7306</v>
      </c>
      <c r="M1013" s="45" t="s">
        <v>7307</v>
      </c>
    </row>
    <row r="1014" spans="1:13" ht="72">
      <c r="A1014" s="42" t="s">
        <v>7226</v>
      </c>
      <c r="B1014" s="43">
        <f t="shared" si="32"/>
        <v>47</v>
      </c>
      <c r="C1014" s="43" t="str">
        <f t="shared" si="31"/>
        <v>48.247</v>
      </c>
      <c r="D1014" s="44">
        <v>6</v>
      </c>
      <c r="E1014" s="45" t="s">
        <v>10586</v>
      </c>
      <c r="F1014" s="45" t="s">
        <v>10587</v>
      </c>
      <c r="G1014" s="45" t="s">
        <v>1367</v>
      </c>
      <c r="H1014" s="46" t="s">
        <v>10588</v>
      </c>
      <c r="I1014" s="45" t="s">
        <v>10472</v>
      </c>
      <c r="J1014" s="46" t="s">
        <v>10473</v>
      </c>
      <c r="K1014" s="46" t="s">
        <v>10474</v>
      </c>
      <c r="L1014" s="45" t="s">
        <v>7306</v>
      </c>
      <c r="M1014" s="45" t="s">
        <v>7307</v>
      </c>
    </row>
    <row r="1015" spans="1:13" ht="72">
      <c r="A1015" s="42" t="s">
        <v>7226</v>
      </c>
      <c r="B1015" s="43">
        <f t="shared" si="32"/>
        <v>48</v>
      </c>
      <c r="C1015" s="43" t="str">
        <f t="shared" si="31"/>
        <v>48.248</v>
      </c>
      <c r="D1015" s="44">
        <v>5</v>
      </c>
      <c r="E1015" s="45" t="s">
        <v>10589</v>
      </c>
      <c r="F1015" s="45" t="s">
        <v>10590</v>
      </c>
      <c r="G1015" s="45" t="s">
        <v>10591</v>
      </c>
      <c r="H1015" s="46" t="s">
        <v>10592</v>
      </c>
      <c r="I1015" s="45" t="s">
        <v>10472</v>
      </c>
      <c r="J1015" s="46" t="s">
        <v>10473</v>
      </c>
      <c r="K1015" s="46" t="s">
        <v>10474</v>
      </c>
      <c r="L1015" s="45" t="s">
        <v>7306</v>
      </c>
      <c r="M1015" s="45" t="s">
        <v>7307</v>
      </c>
    </row>
    <row r="1016" spans="1:13" ht="72">
      <c r="A1016" s="42" t="s">
        <v>7226</v>
      </c>
      <c r="B1016" s="43">
        <f t="shared" si="32"/>
        <v>49</v>
      </c>
      <c r="C1016" s="43" t="str">
        <f t="shared" si="31"/>
        <v>48.249</v>
      </c>
      <c r="D1016" s="44">
        <v>6</v>
      </c>
      <c r="E1016" s="45" t="s">
        <v>10593</v>
      </c>
      <c r="F1016" s="45" t="s">
        <v>10594</v>
      </c>
      <c r="G1016" s="45" t="s">
        <v>1367</v>
      </c>
      <c r="H1016" s="46" t="s">
        <v>10595</v>
      </c>
      <c r="I1016" s="45" t="s">
        <v>10472</v>
      </c>
      <c r="J1016" s="46" t="s">
        <v>10473</v>
      </c>
      <c r="K1016" s="46" t="s">
        <v>10474</v>
      </c>
      <c r="L1016" s="45" t="s">
        <v>7306</v>
      </c>
      <c r="M1016" s="45" t="s">
        <v>7307</v>
      </c>
    </row>
    <row r="1017" spans="1:13" ht="72">
      <c r="A1017" s="42" t="s">
        <v>7226</v>
      </c>
      <c r="B1017" s="43">
        <f t="shared" si="32"/>
        <v>50</v>
      </c>
      <c r="C1017" s="43" t="str">
        <f t="shared" si="31"/>
        <v>48.250</v>
      </c>
      <c r="D1017" s="44">
        <v>6</v>
      </c>
      <c r="E1017" s="45" t="s">
        <v>10596</v>
      </c>
      <c r="F1017" s="45" t="s">
        <v>10597</v>
      </c>
      <c r="G1017" s="46" t="s">
        <v>10598</v>
      </c>
      <c r="H1017" s="46" t="s">
        <v>10599</v>
      </c>
      <c r="I1017" s="45" t="s">
        <v>10472</v>
      </c>
      <c r="J1017" s="46" t="s">
        <v>10473</v>
      </c>
      <c r="K1017" s="46" t="s">
        <v>10474</v>
      </c>
      <c r="L1017" s="45" t="s">
        <v>7306</v>
      </c>
      <c r="M1017" s="45" t="s">
        <v>7307</v>
      </c>
    </row>
    <row r="1018" spans="1:13" ht="72">
      <c r="A1018" s="42" t="s">
        <v>7226</v>
      </c>
      <c r="B1018" s="43">
        <f t="shared" si="32"/>
        <v>51</v>
      </c>
      <c r="C1018" s="43" t="str">
        <f t="shared" si="31"/>
        <v>48.251</v>
      </c>
      <c r="D1018" s="44">
        <v>6</v>
      </c>
      <c r="E1018" s="45" t="s">
        <v>10600</v>
      </c>
      <c r="F1018" s="45" t="s">
        <v>10601</v>
      </c>
      <c r="G1018" s="46" t="s">
        <v>10602</v>
      </c>
      <c r="H1018" s="46" t="s">
        <v>10603</v>
      </c>
      <c r="I1018" s="45" t="s">
        <v>10472</v>
      </c>
      <c r="J1018" s="46" t="s">
        <v>10473</v>
      </c>
      <c r="K1018" s="46" t="s">
        <v>10474</v>
      </c>
      <c r="L1018" s="45" t="s">
        <v>7306</v>
      </c>
      <c r="M1018" s="45" t="s">
        <v>7307</v>
      </c>
    </row>
    <row r="1019" spans="1:13" ht="72">
      <c r="A1019" s="42" t="s">
        <v>7226</v>
      </c>
      <c r="B1019" s="43">
        <f t="shared" si="32"/>
        <v>52</v>
      </c>
      <c r="C1019" s="43" t="str">
        <f t="shared" si="31"/>
        <v>48.252</v>
      </c>
      <c r="D1019" s="44">
        <v>5</v>
      </c>
      <c r="E1019" s="45" t="s">
        <v>10604</v>
      </c>
      <c r="F1019" s="45" t="s">
        <v>8210</v>
      </c>
      <c r="G1019" s="45" t="s">
        <v>10605</v>
      </c>
      <c r="H1019" s="46" t="s">
        <v>10606</v>
      </c>
      <c r="I1019" s="45" t="s">
        <v>10472</v>
      </c>
      <c r="J1019" s="46" t="s">
        <v>10473</v>
      </c>
      <c r="K1019" s="46" t="s">
        <v>10474</v>
      </c>
      <c r="L1019" s="45" t="s">
        <v>7306</v>
      </c>
      <c r="M1019" s="45" t="s">
        <v>7307</v>
      </c>
    </row>
    <row r="1020" spans="1:13" ht="72">
      <c r="A1020" s="42" t="s">
        <v>7226</v>
      </c>
      <c r="B1020" s="43">
        <f t="shared" si="32"/>
        <v>53</v>
      </c>
      <c r="C1020" s="43" t="str">
        <f t="shared" si="31"/>
        <v>48.253</v>
      </c>
      <c r="D1020" s="44">
        <v>6</v>
      </c>
      <c r="E1020" s="45" t="s">
        <v>10607</v>
      </c>
      <c r="F1020" s="45" t="s">
        <v>10608</v>
      </c>
      <c r="G1020" s="45" t="s">
        <v>1367</v>
      </c>
      <c r="H1020" s="46" t="s">
        <v>10609</v>
      </c>
      <c r="I1020" s="45" t="s">
        <v>10472</v>
      </c>
      <c r="J1020" s="46" t="s">
        <v>10473</v>
      </c>
      <c r="K1020" s="46" t="s">
        <v>10474</v>
      </c>
      <c r="L1020" s="45" t="s">
        <v>7306</v>
      </c>
      <c r="M1020" s="45" t="s">
        <v>7307</v>
      </c>
    </row>
    <row r="1021" spans="1:13" ht="72">
      <c r="A1021" s="42" t="s">
        <v>7226</v>
      </c>
      <c r="B1021" s="43">
        <f t="shared" si="32"/>
        <v>54</v>
      </c>
      <c r="C1021" s="43" t="str">
        <f t="shared" si="31"/>
        <v>48.254</v>
      </c>
      <c r="D1021" s="44">
        <v>6</v>
      </c>
      <c r="E1021" s="45" t="s">
        <v>10610</v>
      </c>
      <c r="F1021" s="45" t="s">
        <v>10611</v>
      </c>
      <c r="G1021" s="45" t="s">
        <v>1367</v>
      </c>
      <c r="H1021" s="46" t="s">
        <v>10612</v>
      </c>
      <c r="I1021" s="45" t="s">
        <v>10472</v>
      </c>
      <c r="J1021" s="46" t="s">
        <v>10473</v>
      </c>
      <c r="K1021" s="46" t="s">
        <v>10474</v>
      </c>
      <c r="L1021" s="45" t="s">
        <v>7306</v>
      </c>
      <c r="M1021" s="45" t="s">
        <v>7307</v>
      </c>
    </row>
    <row r="1022" spans="1:13" ht="72">
      <c r="A1022" s="42" t="s">
        <v>7226</v>
      </c>
      <c r="B1022" s="43">
        <f t="shared" si="32"/>
        <v>55</v>
      </c>
      <c r="C1022" s="43" t="str">
        <f t="shared" si="31"/>
        <v>48.255</v>
      </c>
      <c r="D1022" s="44">
        <v>5</v>
      </c>
      <c r="E1022" s="45" t="s">
        <v>10613</v>
      </c>
      <c r="F1022" s="45" t="s">
        <v>10614</v>
      </c>
      <c r="G1022" s="45" t="s">
        <v>10615</v>
      </c>
      <c r="H1022" s="46" t="s">
        <v>10616</v>
      </c>
      <c r="I1022" s="45" t="s">
        <v>10472</v>
      </c>
      <c r="J1022" s="46" t="s">
        <v>10473</v>
      </c>
      <c r="K1022" s="46" t="s">
        <v>10474</v>
      </c>
      <c r="L1022" s="45" t="s">
        <v>7306</v>
      </c>
      <c r="M1022" s="45" t="s">
        <v>7307</v>
      </c>
    </row>
    <row r="1023" spans="1:13" ht="72">
      <c r="A1023" s="42" t="s">
        <v>7226</v>
      </c>
      <c r="B1023" s="43">
        <f t="shared" si="32"/>
        <v>56</v>
      </c>
      <c r="C1023" s="43" t="str">
        <f t="shared" si="31"/>
        <v>48.256</v>
      </c>
      <c r="D1023" s="44">
        <v>5</v>
      </c>
      <c r="E1023" s="45" t="s">
        <v>10617</v>
      </c>
      <c r="F1023" s="45" t="s">
        <v>10618</v>
      </c>
      <c r="G1023" s="45" t="s">
        <v>10619</v>
      </c>
      <c r="H1023" s="46" t="s">
        <v>10620</v>
      </c>
      <c r="I1023" s="45" t="s">
        <v>10472</v>
      </c>
      <c r="J1023" s="46" t="s">
        <v>10473</v>
      </c>
      <c r="K1023" s="46" t="s">
        <v>10474</v>
      </c>
      <c r="L1023" s="45" t="s">
        <v>7306</v>
      </c>
      <c r="M1023" s="45" t="s">
        <v>7307</v>
      </c>
    </row>
    <row r="1024" spans="1:13" ht="72">
      <c r="A1024" s="42" t="s">
        <v>7226</v>
      </c>
      <c r="B1024" s="43">
        <f t="shared" si="32"/>
        <v>57</v>
      </c>
      <c r="C1024" s="43" t="str">
        <f t="shared" si="31"/>
        <v>48.257</v>
      </c>
      <c r="D1024" s="44">
        <v>6</v>
      </c>
      <c r="E1024" s="45" t="s">
        <v>10621</v>
      </c>
      <c r="F1024" s="45" t="s">
        <v>10622</v>
      </c>
      <c r="G1024" s="45" t="s">
        <v>1367</v>
      </c>
      <c r="H1024" s="46" t="s">
        <v>10623</v>
      </c>
      <c r="I1024" s="45" t="s">
        <v>10472</v>
      </c>
      <c r="J1024" s="46" t="s">
        <v>10473</v>
      </c>
      <c r="K1024" s="46" t="s">
        <v>10474</v>
      </c>
      <c r="L1024" s="45" t="s">
        <v>7306</v>
      </c>
      <c r="M1024" s="45" t="s">
        <v>7307</v>
      </c>
    </row>
    <row r="1025" spans="1:13" ht="72">
      <c r="A1025" s="42" t="s">
        <v>7226</v>
      </c>
      <c r="B1025" s="43">
        <f t="shared" si="32"/>
        <v>58</v>
      </c>
      <c r="C1025" s="43" t="str">
        <f t="shared" si="31"/>
        <v>48.258</v>
      </c>
      <c r="D1025" s="44">
        <v>6</v>
      </c>
      <c r="E1025" s="45" t="s">
        <v>10624</v>
      </c>
      <c r="F1025" s="45" t="s">
        <v>10625</v>
      </c>
      <c r="G1025" s="45" t="s">
        <v>1367</v>
      </c>
      <c r="H1025" s="46" t="s">
        <v>10626</v>
      </c>
      <c r="I1025" s="45" t="s">
        <v>10472</v>
      </c>
      <c r="J1025" s="46" t="s">
        <v>10473</v>
      </c>
      <c r="K1025" s="46" t="s">
        <v>10474</v>
      </c>
      <c r="L1025" s="45" t="s">
        <v>7306</v>
      </c>
      <c r="M1025" s="45" t="s">
        <v>7307</v>
      </c>
    </row>
    <row r="1026" spans="1:13" ht="72">
      <c r="A1026" s="42" t="s">
        <v>7226</v>
      </c>
      <c r="B1026" s="43">
        <f t="shared" si="32"/>
        <v>59</v>
      </c>
      <c r="C1026" s="43" t="str">
        <f t="shared" si="31"/>
        <v>48.259</v>
      </c>
      <c r="D1026" s="44">
        <v>5</v>
      </c>
      <c r="E1026" s="45" t="s">
        <v>10627</v>
      </c>
      <c r="F1026" s="45" t="s">
        <v>10628</v>
      </c>
      <c r="G1026" s="45" t="s">
        <v>10629</v>
      </c>
      <c r="H1026" s="46" t="s">
        <v>10630</v>
      </c>
      <c r="I1026" s="45" t="s">
        <v>10472</v>
      </c>
      <c r="J1026" s="46" t="s">
        <v>10473</v>
      </c>
      <c r="K1026" s="46" t="s">
        <v>10474</v>
      </c>
      <c r="L1026" s="45" t="s">
        <v>7306</v>
      </c>
      <c r="M1026" s="45" t="s">
        <v>7307</v>
      </c>
    </row>
    <row r="1027" spans="1:13" ht="72">
      <c r="A1027" s="42" t="s">
        <v>7226</v>
      </c>
      <c r="B1027" s="43">
        <f t="shared" si="32"/>
        <v>60</v>
      </c>
      <c r="C1027" s="43" t="str">
        <f t="shared" ref="C1027:C1090" si="33">+CONCATENATE(A1027,B1027)</f>
        <v>48.260</v>
      </c>
      <c r="D1027" s="44">
        <v>6</v>
      </c>
      <c r="E1027" s="45" t="s">
        <v>10631</v>
      </c>
      <c r="F1027" s="45" t="s">
        <v>10632</v>
      </c>
      <c r="G1027" s="45" t="s">
        <v>1367</v>
      </c>
      <c r="H1027" s="46" t="s">
        <v>10633</v>
      </c>
      <c r="I1027" s="45" t="s">
        <v>10472</v>
      </c>
      <c r="J1027" s="46" t="s">
        <v>10473</v>
      </c>
      <c r="K1027" s="46" t="s">
        <v>10474</v>
      </c>
      <c r="L1027" s="45" t="s">
        <v>7306</v>
      </c>
      <c r="M1027" s="45" t="s">
        <v>7307</v>
      </c>
    </row>
    <row r="1028" spans="1:13" ht="72">
      <c r="A1028" s="42" t="s">
        <v>7226</v>
      </c>
      <c r="B1028" s="43">
        <f t="shared" ref="B1028:B1091" si="34">+IF(A1028=A1027,B1027+1,1)</f>
        <v>61</v>
      </c>
      <c r="C1028" s="43" t="str">
        <f t="shared" si="33"/>
        <v>48.261</v>
      </c>
      <c r="D1028" s="44">
        <v>6</v>
      </c>
      <c r="E1028" s="45" t="s">
        <v>10634</v>
      </c>
      <c r="F1028" s="45" t="s">
        <v>10635</v>
      </c>
      <c r="G1028" s="45" t="s">
        <v>1367</v>
      </c>
      <c r="H1028" s="46" t="s">
        <v>10636</v>
      </c>
      <c r="I1028" s="45" t="s">
        <v>10472</v>
      </c>
      <c r="J1028" s="46" t="s">
        <v>10473</v>
      </c>
      <c r="K1028" s="46" t="s">
        <v>10474</v>
      </c>
      <c r="L1028" s="45" t="s">
        <v>7306</v>
      </c>
      <c r="M1028" s="45" t="s">
        <v>7307</v>
      </c>
    </row>
    <row r="1029" spans="1:13" ht="72">
      <c r="A1029" s="42" t="s">
        <v>7226</v>
      </c>
      <c r="B1029" s="43">
        <f t="shared" si="34"/>
        <v>62</v>
      </c>
      <c r="C1029" s="43" t="str">
        <f t="shared" si="33"/>
        <v>48.262</v>
      </c>
      <c r="D1029" s="44">
        <v>5</v>
      </c>
      <c r="E1029" s="45" t="s">
        <v>10637</v>
      </c>
      <c r="F1029" s="45" t="s">
        <v>8884</v>
      </c>
      <c r="G1029" s="45" t="s">
        <v>10638</v>
      </c>
      <c r="H1029" s="46" t="s">
        <v>10639</v>
      </c>
      <c r="I1029" s="45" t="s">
        <v>10472</v>
      </c>
      <c r="J1029" s="46" t="s">
        <v>10473</v>
      </c>
      <c r="K1029" s="46" t="s">
        <v>10474</v>
      </c>
      <c r="L1029" s="45" t="s">
        <v>7306</v>
      </c>
      <c r="M1029" s="45" t="s">
        <v>7307</v>
      </c>
    </row>
    <row r="1030" spans="1:13" ht="72">
      <c r="A1030" s="42" t="s">
        <v>7226</v>
      </c>
      <c r="B1030" s="43">
        <f t="shared" si="34"/>
        <v>63</v>
      </c>
      <c r="C1030" s="43" t="str">
        <f t="shared" si="33"/>
        <v>48.263</v>
      </c>
      <c r="D1030" s="44">
        <v>6</v>
      </c>
      <c r="E1030" s="45" t="s">
        <v>10640</v>
      </c>
      <c r="F1030" s="45" t="s">
        <v>9027</v>
      </c>
      <c r="G1030" s="45" t="s">
        <v>1367</v>
      </c>
      <c r="H1030" s="46" t="s">
        <v>10641</v>
      </c>
      <c r="I1030" s="45" t="s">
        <v>10472</v>
      </c>
      <c r="J1030" s="46" t="s">
        <v>10473</v>
      </c>
      <c r="K1030" s="46" t="s">
        <v>10474</v>
      </c>
      <c r="L1030" s="45" t="s">
        <v>7306</v>
      </c>
      <c r="M1030" s="45" t="s">
        <v>7307</v>
      </c>
    </row>
    <row r="1031" spans="1:13" ht="72">
      <c r="A1031" s="42" t="s">
        <v>7226</v>
      </c>
      <c r="B1031" s="43">
        <f t="shared" si="34"/>
        <v>64</v>
      </c>
      <c r="C1031" s="43" t="str">
        <f t="shared" si="33"/>
        <v>48.264</v>
      </c>
      <c r="D1031" s="44">
        <v>6</v>
      </c>
      <c r="E1031" s="45" t="s">
        <v>10642</v>
      </c>
      <c r="F1031" s="45" t="s">
        <v>10643</v>
      </c>
      <c r="G1031" s="45" t="s">
        <v>1367</v>
      </c>
      <c r="H1031" s="46" t="s">
        <v>10644</v>
      </c>
      <c r="I1031" s="45" t="s">
        <v>10472</v>
      </c>
      <c r="J1031" s="46" t="s">
        <v>10473</v>
      </c>
      <c r="K1031" s="46" t="s">
        <v>10474</v>
      </c>
      <c r="L1031" s="45" t="s">
        <v>7306</v>
      </c>
      <c r="M1031" s="45" t="s">
        <v>7307</v>
      </c>
    </row>
    <row r="1032" spans="1:13" ht="72">
      <c r="A1032" s="42" t="s">
        <v>7226</v>
      </c>
      <c r="B1032" s="43">
        <f t="shared" si="34"/>
        <v>65</v>
      </c>
      <c r="C1032" s="43" t="str">
        <f t="shared" si="33"/>
        <v>48.265</v>
      </c>
      <c r="D1032" s="44">
        <v>7</v>
      </c>
      <c r="E1032" s="45" t="s">
        <v>10645</v>
      </c>
      <c r="F1032" s="45" t="s">
        <v>10646</v>
      </c>
      <c r="G1032" s="45" t="s">
        <v>10647</v>
      </c>
      <c r="H1032" s="46" t="s">
        <v>10648</v>
      </c>
      <c r="I1032" s="45" t="s">
        <v>10472</v>
      </c>
      <c r="J1032" s="46" t="s">
        <v>10473</v>
      </c>
      <c r="K1032" s="46" t="s">
        <v>10474</v>
      </c>
      <c r="L1032" s="45" t="s">
        <v>7306</v>
      </c>
      <c r="M1032" s="45" t="s">
        <v>7307</v>
      </c>
    </row>
    <row r="1033" spans="1:13" ht="72">
      <c r="A1033" s="42" t="s">
        <v>7226</v>
      </c>
      <c r="B1033" s="43">
        <f t="shared" si="34"/>
        <v>66</v>
      </c>
      <c r="C1033" s="43" t="str">
        <f t="shared" si="33"/>
        <v>48.266</v>
      </c>
      <c r="D1033" s="44">
        <v>6</v>
      </c>
      <c r="E1033" s="45" t="s">
        <v>10649</v>
      </c>
      <c r="F1033" s="45" t="s">
        <v>10650</v>
      </c>
      <c r="G1033" s="45" t="s">
        <v>1367</v>
      </c>
      <c r="H1033" s="46" t="s">
        <v>10651</v>
      </c>
      <c r="I1033" s="45" t="s">
        <v>10472</v>
      </c>
      <c r="J1033" s="46" t="s">
        <v>10473</v>
      </c>
      <c r="K1033" s="46" t="s">
        <v>10474</v>
      </c>
      <c r="L1033" s="45" t="s">
        <v>7306</v>
      </c>
      <c r="M1033" s="45" t="s">
        <v>7307</v>
      </c>
    </row>
    <row r="1034" spans="1:13" ht="72">
      <c r="A1034" s="42" t="s">
        <v>7226</v>
      </c>
      <c r="B1034" s="43">
        <f t="shared" si="34"/>
        <v>67</v>
      </c>
      <c r="C1034" s="43" t="str">
        <f t="shared" si="33"/>
        <v>48.267</v>
      </c>
      <c r="D1034" s="44">
        <v>6</v>
      </c>
      <c r="E1034" s="45" t="s">
        <v>10652</v>
      </c>
      <c r="F1034" s="45" t="s">
        <v>9054</v>
      </c>
      <c r="G1034" s="45" t="s">
        <v>1367</v>
      </c>
      <c r="H1034" s="46" t="s">
        <v>10481</v>
      </c>
      <c r="I1034" s="45" t="s">
        <v>10472</v>
      </c>
      <c r="J1034" s="46" t="s">
        <v>10473</v>
      </c>
      <c r="K1034" s="46" t="s">
        <v>10474</v>
      </c>
      <c r="L1034" s="45" t="s">
        <v>7306</v>
      </c>
      <c r="M1034" s="45" t="s">
        <v>7307</v>
      </c>
    </row>
    <row r="1035" spans="1:13" ht="72">
      <c r="A1035" s="42" t="s">
        <v>7226</v>
      </c>
      <c r="B1035" s="43">
        <f t="shared" si="34"/>
        <v>68</v>
      </c>
      <c r="C1035" s="43" t="str">
        <f t="shared" si="33"/>
        <v>48.268</v>
      </c>
      <c r="D1035" s="44">
        <v>6</v>
      </c>
      <c r="E1035" s="45" t="s">
        <v>10653</v>
      </c>
      <c r="F1035" s="45" t="s">
        <v>10654</v>
      </c>
      <c r="G1035" s="45" t="s">
        <v>1367</v>
      </c>
      <c r="H1035" s="45" t="s">
        <v>10655</v>
      </c>
      <c r="I1035" s="45" t="s">
        <v>10472</v>
      </c>
      <c r="J1035" s="46" t="s">
        <v>10473</v>
      </c>
      <c r="K1035" s="46" t="s">
        <v>10474</v>
      </c>
      <c r="L1035" s="45" t="s">
        <v>7306</v>
      </c>
      <c r="M1035" s="45" t="s">
        <v>7307</v>
      </c>
    </row>
    <row r="1036" spans="1:13" ht="72">
      <c r="A1036" s="42" t="s">
        <v>7226</v>
      </c>
      <c r="B1036" s="43">
        <f t="shared" si="34"/>
        <v>69</v>
      </c>
      <c r="C1036" s="43" t="str">
        <f t="shared" si="33"/>
        <v>48.269</v>
      </c>
      <c r="D1036" s="44">
        <v>6</v>
      </c>
      <c r="E1036" s="45" t="s">
        <v>10656</v>
      </c>
      <c r="F1036" s="45" t="s">
        <v>10657</v>
      </c>
      <c r="G1036" s="45" t="s">
        <v>1367</v>
      </c>
      <c r="H1036" s="46" t="s">
        <v>10658</v>
      </c>
      <c r="I1036" s="45" t="s">
        <v>10472</v>
      </c>
      <c r="J1036" s="46" t="s">
        <v>10473</v>
      </c>
      <c r="K1036" s="46" t="s">
        <v>10474</v>
      </c>
      <c r="L1036" s="45" t="s">
        <v>7306</v>
      </c>
      <c r="M1036" s="45" t="s">
        <v>7307</v>
      </c>
    </row>
    <row r="1037" spans="1:13" ht="72">
      <c r="A1037" s="42" t="s">
        <v>7226</v>
      </c>
      <c r="B1037" s="43">
        <f t="shared" si="34"/>
        <v>70</v>
      </c>
      <c r="C1037" s="43" t="str">
        <f t="shared" si="33"/>
        <v>48.270</v>
      </c>
      <c r="D1037" s="44">
        <v>5</v>
      </c>
      <c r="E1037" s="45" t="s">
        <v>10659</v>
      </c>
      <c r="F1037" s="45" t="s">
        <v>10660</v>
      </c>
      <c r="G1037" s="46" t="s">
        <v>10661</v>
      </c>
      <c r="H1037" s="46" t="s">
        <v>10662</v>
      </c>
      <c r="I1037" s="45" t="s">
        <v>10472</v>
      </c>
      <c r="J1037" s="46" t="s">
        <v>10473</v>
      </c>
      <c r="K1037" s="46" t="s">
        <v>10474</v>
      </c>
      <c r="L1037" s="45" t="s">
        <v>7306</v>
      </c>
      <c r="M1037" s="45" t="s">
        <v>7307</v>
      </c>
    </row>
    <row r="1038" spans="1:13" ht="72">
      <c r="A1038" s="42" t="s">
        <v>7226</v>
      </c>
      <c r="B1038" s="43">
        <f t="shared" si="34"/>
        <v>71</v>
      </c>
      <c r="C1038" s="43" t="str">
        <f t="shared" si="33"/>
        <v>48.271</v>
      </c>
      <c r="D1038" s="44">
        <v>6</v>
      </c>
      <c r="E1038" s="45" t="s">
        <v>10663</v>
      </c>
      <c r="F1038" s="45" t="s">
        <v>10664</v>
      </c>
      <c r="G1038" s="46" t="s">
        <v>10665</v>
      </c>
      <c r="H1038" s="46" t="s">
        <v>10666</v>
      </c>
      <c r="I1038" s="45" t="s">
        <v>10472</v>
      </c>
      <c r="J1038" s="46" t="s">
        <v>10473</v>
      </c>
      <c r="K1038" s="46" t="s">
        <v>10474</v>
      </c>
      <c r="L1038" s="45" t="s">
        <v>7306</v>
      </c>
      <c r="M1038" s="45" t="s">
        <v>7307</v>
      </c>
    </row>
    <row r="1039" spans="1:13" ht="72">
      <c r="A1039" s="42" t="s">
        <v>7226</v>
      </c>
      <c r="B1039" s="43">
        <f t="shared" si="34"/>
        <v>72</v>
      </c>
      <c r="C1039" s="43" t="str">
        <f t="shared" si="33"/>
        <v>48.272</v>
      </c>
      <c r="D1039" s="44">
        <v>6</v>
      </c>
      <c r="E1039" s="45" t="s">
        <v>10667</v>
      </c>
      <c r="F1039" s="45" t="s">
        <v>10668</v>
      </c>
      <c r="G1039" s="46" t="s">
        <v>10669</v>
      </c>
      <c r="H1039" s="46" t="s">
        <v>10670</v>
      </c>
      <c r="I1039" s="45" t="s">
        <v>10472</v>
      </c>
      <c r="J1039" s="46" t="s">
        <v>10473</v>
      </c>
      <c r="K1039" s="46" t="s">
        <v>10474</v>
      </c>
      <c r="L1039" s="45" t="s">
        <v>7306</v>
      </c>
      <c r="M1039" s="45" t="s">
        <v>7307</v>
      </c>
    </row>
    <row r="1040" spans="1:13" ht="72">
      <c r="A1040" s="42" t="s">
        <v>7226</v>
      </c>
      <c r="B1040" s="43">
        <f t="shared" si="34"/>
        <v>73</v>
      </c>
      <c r="C1040" s="43" t="str">
        <f t="shared" si="33"/>
        <v>48.273</v>
      </c>
      <c r="D1040" s="44">
        <v>5</v>
      </c>
      <c r="E1040" s="45" t="s">
        <v>10671</v>
      </c>
      <c r="F1040" s="45" t="s">
        <v>8226</v>
      </c>
      <c r="G1040" s="46" t="s">
        <v>10672</v>
      </c>
      <c r="H1040" s="46" t="s">
        <v>10673</v>
      </c>
      <c r="I1040" s="45" t="s">
        <v>10472</v>
      </c>
      <c r="J1040" s="46" t="s">
        <v>10473</v>
      </c>
      <c r="K1040" s="46" t="s">
        <v>10474</v>
      </c>
      <c r="L1040" s="45" t="s">
        <v>7306</v>
      </c>
      <c r="M1040" s="45" t="s">
        <v>7307</v>
      </c>
    </row>
    <row r="1041" spans="1:13" ht="72">
      <c r="A1041" s="42" t="s">
        <v>7226</v>
      </c>
      <c r="B1041" s="43">
        <f t="shared" si="34"/>
        <v>74</v>
      </c>
      <c r="C1041" s="43" t="str">
        <f t="shared" si="33"/>
        <v>48.274</v>
      </c>
      <c r="D1041" s="44">
        <v>6</v>
      </c>
      <c r="E1041" s="45" t="s">
        <v>10674</v>
      </c>
      <c r="F1041" s="45" t="s">
        <v>10675</v>
      </c>
      <c r="G1041" s="46" t="s">
        <v>10676</v>
      </c>
      <c r="H1041" s="46" t="s">
        <v>10677</v>
      </c>
      <c r="I1041" s="45" t="s">
        <v>10472</v>
      </c>
      <c r="J1041" s="46" t="s">
        <v>10473</v>
      </c>
      <c r="K1041" s="46" t="s">
        <v>10474</v>
      </c>
      <c r="L1041" s="45" t="s">
        <v>7306</v>
      </c>
      <c r="M1041" s="45" t="s">
        <v>7307</v>
      </c>
    </row>
    <row r="1042" spans="1:13" ht="72">
      <c r="A1042" s="42" t="s">
        <v>7226</v>
      </c>
      <c r="B1042" s="43">
        <f t="shared" si="34"/>
        <v>75</v>
      </c>
      <c r="C1042" s="43" t="str">
        <f t="shared" si="33"/>
        <v>48.275</v>
      </c>
      <c r="D1042" s="44">
        <v>6</v>
      </c>
      <c r="E1042" s="45" t="s">
        <v>10678</v>
      </c>
      <c r="F1042" s="45" t="s">
        <v>10679</v>
      </c>
      <c r="G1042" s="46" t="s">
        <v>10680</v>
      </c>
      <c r="H1042" s="46" t="s">
        <v>10681</v>
      </c>
      <c r="I1042" s="45" t="s">
        <v>10472</v>
      </c>
      <c r="J1042" s="46" t="s">
        <v>10473</v>
      </c>
      <c r="K1042" s="46" t="s">
        <v>10474</v>
      </c>
      <c r="L1042" s="45" t="s">
        <v>7306</v>
      </c>
      <c r="M1042" s="45" t="s">
        <v>7307</v>
      </c>
    </row>
    <row r="1043" spans="1:13" ht="72">
      <c r="A1043" s="42" t="s">
        <v>7226</v>
      </c>
      <c r="B1043" s="43">
        <f t="shared" si="34"/>
        <v>76</v>
      </c>
      <c r="C1043" s="43" t="str">
        <f t="shared" si="33"/>
        <v>48.276</v>
      </c>
      <c r="D1043" s="44">
        <v>5</v>
      </c>
      <c r="E1043" s="45" t="s">
        <v>10682</v>
      </c>
      <c r="F1043" s="45" t="s">
        <v>10683</v>
      </c>
      <c r="G1043" s="45" t="s">
        <v>10684</v>
      </c>
      <c r="H1043" s="45" t="s">
        <v>10685</v>
      </c>
      <c r="I1043" s="45" t="s">
        <v>10472</v>
      </c>
      <c r="J1043" s="46" t="s">
        <v>10473</v>
      </c>
      <c r="K1043" s="46" t="s">
        <v>10474</v>
      </c>
      <c r="L1043" s="45" t="s">
        <v>7306</v>
      </c>
      <c r="M1043" s="45" t="s">
        <v>7307</v>
      </c>
    </row>
    <row r="1044" spans="1:13" ht="72">
      <c r="A1044" s="42" t="s">
        <v>7226</v>
      </c>
      <c r="B1044" s="43">
        <f t="shared" si="34"/>
        <v>77</v>
      </c>
      <c r="C1044" s="43" t="str">
        <f t="shared" si="33"/>
        <v>48.277</v>
      </c>
      <c r="D1044" s="44">
        <v>6</v>
      </c>
      <c r="E1044" s="45" t="s">
        <v>10686</v>
      </c>
      <c r="F1044" s="45" t="s">
        <v>9018</v>
      </c>
      <c r="G1044" s="45" t="s">
        <v>1367</v>
      </c>
      <c r="H1044" s="46" t="s">
        <v>10481</v>
      </c>
      <c r="I1044" s="45" t="s">
        <v>10472</v>
      </c>
      <c r="J1044" s="46" t="s">
        <v>10473</v>
      </c>
      <c r="K1044" s="46" t="s">
        <v>10474</v>
      </c>
      <c r="L1044" s="45" t="s">
        <v>7306</v>
      </c>
      <c r="M1044" s="45" t="s">
        <v>7307</v>
      </c>
    </row>
    <row r="1045" spans="1:13" ht="72">
      <c r="A1045" s="42" t="s">
        <v>7226</v>
      </c>
      <c r="B1045" s="43">
        <f t="shared" si="34"/>
        <v>78</v>
      </c>
      <c r="C1045" s="43" t="str">
        <f t="shared" si="33"/>
        <v>48.278</v>
      </c>
      <c r="D1045" s="44">
        <v>6</v>
      </c>
      <c r="E1045" s="45" t="s">
        <v>10687</v>
      </c>
      <c r="F1045" s="45" t="s">
        <v>8533</v>
      </c>
      <c r="G1045" s="45" t="s">
        <v>1367</v>
      </c>
      <c r="H1045" s="45" t="s">
        <v>10548</v>
      </c>
      <c r="I1045" s="45" t="s">
        <v>10472</v>
      </c>
      <c r="J1045" s="46" t="s">
        <v>10473</v>
      </c>
      <c r="K1045" s="46" t="s">
        <v>10474</v>
      </c>
      <c r="L1045" s="45" t="s">
        <v>7306</v>
      </c>
      <c r="M1045" s="45" t="s">
        <v>7307</v>
      </c>
    </row>
    <row r="1046" spans="1:13" ht="72">
      <c r="A1046" s="42" t="s">
        <v>7226</v>
      </c>
      <c r="B1046" s="43">
        <f t="shared" si="34"/>
        <v>79</v>
      </c>
      <c r="C1046" s="43" t="str">
        <f t="shared" si="33"/>
        <v>48.279</v>
      </c>
      <c r="D1046" s="44">
        <v>6</v>
      </c>
      <c r="E1046" s="45" t="s">
        <v>10688</v>
      </c>
      <c r="F1046" s="45" t="s">
        <v>10689</v>
      </c>
      <c r="G1046" s="46" t="s">
        <v>10690</v>
      </c>
      <c r="H1046" s="46" t="s">
        <v>10691</v>
      </c>
      <c r="I1046" s="45" t="s">
        <v>10472</v>
      </c>
      <c r="J1046" s="46" t="s">
        <v>10473</v>
      </c>
      <c r="K1046" s="46" t="s">
        <v>10474</v>
      </c>
      <c r="L1046" s="45" t="s">
        <v>7306</v>
      </c>
      <c r="M1046" s="45" t="s">
        <v>7307</v>
      </c>
    </row>
    <row r="1047" spans="1:13" ht="72">
      <c r="A1047" s="42" t="s">
        <v>7226</v>
      </c>
      <c r="B1047" s="43">
        <f t="shared" si="34"/>
        <v>80</v>
      </c>
      <c r="C1047" s="43" t="str">
        <f t="shared" si="33"/>
        <v>48.280</v>
      </c>
      <c r="D1047" s="44">
        <v>6</v>
      </c>
      <c r="E1047" s="45" t="s">
        <v>8871</v>
      </c>
      <c r="F1047" s="45" t="s">
        <v>8872</v>
      </c>
      <c r="G1047" s="45" t="s">
        <v>1367</v>
      </c>
      <c r="H1047" s="45" t="s">
        <v>10555</v>
      </c>
      <c r="I1047" s="45" t="s">
        <v>10472</v>
      </c>
      <c r="J1047" s="46" t="s">
        <v>10473</v>
      </c>
      <c r="K1047" s="46" t="s">
        <v>10474</v>
      </c>
      <c r="L1047" s="45" t="s">
        <v>7306</v>
      </c>
      <c r="M1047" s="45" t="s">
        <v>7307</v>
      </c>
    </row>
    <row r="1048" spans="1:13" ht="72">
      <c r="A1048" s="42" t="s">
        <v>7226</v>
      </c>
      <c r="B1048" s="43">
        <f t="shared" si="34"/>
        <v>81</v>
      </c>
      <c r="C1048" s="43" t="str">
        <f t="shared" si="33"/>
        <v>48.281</v>
      </c>
      <c r="D1048" s="44">
        <v>6</v>
      </c>
      <c r="E1048" s="45" t="s">
        <v>10692</v>
      </c>
      <c r="F1048" s="45" t="s">
        <v>10693</v>
      </c>
      <c r="G1048" s="46" t="s">
        <v>10694</v>
      </c>
      <c r="H1048" s="46" t="s">
        <v>10695</v>
      </c>
      <c r="I1048" s="45" t="s">
        <v>10472</v>
      </c>
      <c r="J1048" s="46" t="s">
        <v>10473</v>
      </c>
      <c r="K1048" s="46" t="s">
        <v>10474</v>
      </c>
      <c r="L1048" s="45" t="s">
        <v>7306</v>
      </c>
      <c r="M1048" s="45" t="s">
        <v>7307</v>
      </c>
    </row>
    <row r="1049" spans="1:13" ht="72">
      <c r="A1049" s="42" t="s">
        <v>7226</v>
      </c>
      <c r="B1049" s="43">
        <f t="shared" si="34"/>
        <v>82</v>
      </c>
      <c r="C1049" s="43" t="str">
        <f t="shared" si="33"/>
        <v>48.282</v>
      </c>
      <c r="D1049" s="44">
        <v>5</v>
      </c>
      <c r="E1049" s="45" t="s">
        <v>10696</v>
      </c>
      <c r="F1049" s="45" t="s">
        <v>10697</v>
      </c>
      <c r="G1049" s="45" t="s">
        <v>10698</v>
      </c>
      <c r="H1049" s="46" t="s">
        <v>10699</v>
      </c>
      <c r="I1049" s="45" t="s">
        <v>10472</v>
      </c>
      <c r="J1049" s="46" t="s">
        <v>10473</v>
      </c>
      <c r="K1049" s="46" t="s">
        <v>10474</v>
      </c>
      <c r="L1049" s="45" t="s">
        <v>7306</v>
      </c>
      <c r="M1049" s="45" t="s">
        <v>7307</v>
      </c>
    </row>
    <row r="1050" spans="1:13" ht="72">
      <c r="A1050" s="42" t="s">
        <v>7226</v>
      </c>
      <c r="B1050" s="43">
        <f t="shared" si="34"/>
        <v>83</v>
      </c>
      <c r="C1050" s="43" t="str">
        <f t="shared" si="33"/>
        <v>48.283</v>
      </c>
      <c r="D1050" s="44">
        <v>6</v>
      </c>
      <c r="E1050" s="45" t="s">
        <v>10700</v>
      </c>
      <c r="F1050" s="45" t="s">
        <v>10701</v>
      </c>
      <c r="G1050" s="45" t="s">
        <v>1367</v>
      </c>
      <c r="H1050" s="45" t="s">
        <v>10702</v>
      </c>
      <c r="I1050" s="45" t="s">
        <v>10472</v>
      </c>
      <c r="J1050" s="46" t="s">
        <v>10473</v>
      </c>
      <c r="K1050" s="46" t="s">
        <v>10474</v>
      </c>
      <c r="L1050" s="45" t="s">
        <v>7306</v>
      </c>
      <c r="M1050" s="45" t="s">
        <v>7307</v>
      </c>
    </row>
    <row r="1051" spans="1:13" ht="72">
      <c r="A1051" s="42" t="s">
        <v>7226</v>
      </c>
      <c r="B1051" s="43">
        <f t="shared" si="34"/>
        <v>84</v>
      </c>
      <c r="C1051" s="43" t="str">
        <f t="shared" si="33"/>
        <v>48.284</v>
      </c>
      <c r="D1051" s="44">
        <v>6</v>
      </c>
      <c r="E1051" s="45" t="s">
        <v>10703</v>
      </c>
      <c r="F1051" s="45" t="s">
        <v>10704</v>
      </c>
      <c r="G1051" s="45" t="s">
        <v>1367</v>
      </c>
      <c r="H1051" s="45" t="s">
        <v>10548</v>
      </c>
      <c r="I1051" s="45" t="s">
        <v>10472</v>
      </c>
      <c r="J1051" s="46" t="s">
        <v>10473</v>
      </c>
      <c r="K1051" s="46" t="s">
        <v>10474</v>
      </c>
      <c r="L1051" s="45" t="s">
        <v>7306</v>
      </c>
      <c r="M1051" s="45" t="s">
        <v>7307</v>
      </c>
    </row>
    <row r="1052" spans="1:13" ht="72">
      <c r="A1052" s="42" t="s">
        <v>7226</v>
      </c>
      <c r="B1052" s="43">
        <f t="shared" si="34"/>
        <v>85</v>
      </c>
      <c r="C1052" s="43" t="str">
        <f t="shared" si="33"/>
        <v>48.285</v>
      </c>
      <c r="D1052" s="44">
        <v>6</v>
      </c>
      <c r="E1052" s="45" t="s">
        <v>10705</v>
      </c>
      <c r="F1052" s="45" t="s">
        <v>10706</v>
      </c>
      <c r="G1052" s="45" t="s">
        <v>1367</v>
      </c>
      <c r="H1052" s="45" t="s">
        <v>10529</v>
      </c>
      <c r="I1052" s="45" t="s">
        <v>10472</v>
      </c>
      <c r="J1052" s="46" t="s">
        <v>10473</v>
      </c>
      <c r="K1052" s="46" t="s">
        <v>10474</v>
      </c>
      <c r="L1052" s="45" t="s">
        <v>7306</v>
      </c>
      <c r="M1052" s="45" t="s">
        <v>7307</v>
      </c>
    </row>
    <row r="1053" spans="1:13" ht="72">
      <c r="A1053" s="42" t="s">
        <v>7226</v>
      </c>
      <c r="B1053" s="43">
        <f t="shared" si="34"/>
        <v>86</v>
      </c>
      <c r="C1053" s="43" t="str">
        <f t="shared" si="33"/>
        <v>48.286</v>
      </c>
      <c r="D1053" s="44">
        <v>6</v>
      </c>
      <c r="E1053" s="45" t="s">
        <v>10707</v>
      </c>
      <c r="F1053" s="45" t="s">
        <v>10708</v>
      </c>
      <c r="G1053" s="45" t="s">
        <v>1367</v>
      </c>
      <c r="H1053" s="45" t="s">
        <v>10555</v>
      </c>
      <c r="I1053" s="45" t="s">
        <v>10472</v>
      </c>
      <c r="J1053" s="46" t="s">
        <v>10473</v>
      </c>
      <c r="K1053" s="46" t="s">
        <v>10474</v>
      </c>
      <c r="L1053" s="45" t="s">
        <v>7306</v>
      </c>
      <c r="M1053" s="45" t="s">
        <v>7307</v>
      </c>
    </row>
    <row r="1054" spans="1:13" ht="72">
      <c r="A1054" s="42" t="s">
        <v>7226</v>
      </c>
      <c r="B1054" s="43">
        <f t="shared" si="34"/>
        <v>87</v>
      </c>
      <c r="C1054" s="43" t="str">
        <f t="shared" si="33"/>
        <v>48.287</v>
      </c>
      <c r="D1054" s="44">
        <v>6</v>
      </c>
      <c r="E1054" s="45" t="s">
        <v>10709</v>
      </c>
      <c r="F1054" s="45" t="s">
        <v>10710</v>
      </c>
      <c r="G1054" s="46" t="s">
        <v>10711</v>
      </c>
      <c r="H1054" s="46" t="s">
        <v>10712</v>
      </c>
      <c r="I1054" s="45" t="s">
        <v>10472</v>
      </c>
      <c r="J1054" s="46" t="s">
        <v>10473</v>
      </c>
      <c r="K1054" s="46" t="s">
        <v>10474</v>
      </c>
      <c r="L1054" s="45" t="s">
        <v>7306</v>
      </c>
      <c r="M1054" s="45" t="s">
        <v>7307</v>
      </c>
    </row>
    <row r="1055" spans="1:13" ht="72">
      <c r="A1055" s="42" t="s">
        <v>7226</v>
      </c>
      <c r="B1055" s="43">
        <f t="shared" si="34"/>
        <v>88</v>
      </c>
      <c r="C1055" s="43" t="str">
        <f t="shared" si="33"/>
        <v>48.288</v>
      </c>
      <c r="D1055" s="44">
        <v>6</v>
      </c>
      <c r="E1055" s="45" t="s">
        <v>10713</v>
      </c>
      <c r="F1055" s="45" t="s">
        <v>10714</v>
      </c>
      <c r="G1055" s="46" t="s">
        <v>10715</v>
      </c>
      <c r="H1055" s="46" t="s">
        <v>10716</v>
      </c>
      <c r="I1055" s="45" t="s">
        <v>10472</v>
      </c>
      <c r="J1055" s="46" t="s">
        <v>10473</v>
      </c>
      <c r="K1055" s="46" t="s">
        <v>10474</v>
      </c>
      <c r="L1055" s="45" t="s">
        <v>7306</v>
      </c>
      <c r="M1055" s="45" t="s">
        <v>7307</v>
      </c>
    </row>
    <row r="1056" spans="1:13" ht="72">
      <c r="A1056" s="42" t="s">
        <v>7226</v>
      </c>
      <c r="B1056" s="43">
        <f t="shared" si="34"/>
        <v>89</v>
      </c>
      <c r="C1056" s="43" t="str">
        <f t="shared" si="33"/>
        <v>48.289</v>
      </c>
      <c r="D1056" s="44">
        <v>4</v>
      </c>
      <c r="E1056" s="45" t="s">
        <v>7336</v>
      </c>
      <c r="F1056" s="45" t="s">
        <v>7337</v>
      </c>
      <c r="G1056" s="45" t="s">
        <v>10717</v>
      </c>
      <c r="H1056" s="45" t="s">
        <v>10718</v>
      </c>
      <c r="I1056" s="45" t="s">
        <v>10472</v>
      </c>
      <c r="J1056" s="46" t="s">
        <v>10473</v>
      </c>
      <c r="K1056" s="46" t="s">
        <v>10474</v>
      </c>
      <c r="L1056" s="45" t="s">
        <v>7306</v>
      </c>
      <c r="M1056" s="45" t="s">
        <v>7307</v>
      </c>
    </row>
    <row r="1057" spans="1:13" ht="72">
      <c r="A1057" s="42" t="s">
        <v>7226</v>
      </c>
      <c r="B1057" s="43">
        <f t="shared" si="34"/>
        <v>90</v>
      </c>
      <c r="C1057" s="43" t="str">
        <f t="shared" si="33"/>
        <v>48.290</v>
      </c>
      <c r="D1057" s="44">
        <v>4</v>
      </c>
      <c r="E1057" s="45" t="s">
        <v>9046</v>
      </c>
      <c r="F1057" s="45" t="s">
        <v>8203</v>
      </c>
      <c r="G1057" s="45" t="s">
        <v>10719</v>
      </c>
      <c r="H1057" s="45" t="s">
        <v>10720</v>
      </c>
      <c r="I1057" s="45" t="s">
        <v>10472</v>
      </c>
      <c r="J1057" s="46" t="s">
        <v>10473</v>
      </c>
      <c r="K1057" s="46" t="s">
        <v>10474</v>
      </c>
      <c r="L1057" s="45" t="s">
        <v>7306</v>
      </c>
      <c r="M1057" s="45" t="s">
        <v>7307</v>
      </c>
    </row>
    <row r="1058" spans="1:13" ht="72">
      <c r="A1058" s="42" t="s">
        <v>7226</v>
      </c>
      <c r="B1058" s="43">
        <f t="shared" si="34"/>
        <v>91</v>
      </c>
      <c r="C1058" s="43" t="str">
        <f t="shared" si="33"/>
        <v>48.291</v>
      </c>
      <c r="D1058" s="44">
        <v>4</v>
      </c>
      <c r="E1058" s="45" t="s">
        <v>7328</v>
      </c>
      <c r="F1058" s="45" t="s">
        <v>7329</v>
      </c>
      <c r="G1058" s="45" t="s">
        <v>10721</v>
      </c>
      <c r="H1058" s="45" t="s">
        <v>9136</v>
      </c>
      <c r="I1058" s="45" t="s">
        <v>10472</v>
      </c>
      <c r="J1058" s="46" t="s">
        <v>10473</v>
      </c>
      <c r="K1058" s="46" t="s">
        <v>10474</v>
      </c>
      <c r="L1058" s="45" t="s">
        <v>7306</v>
      </c>
      <c r="M1058" s="45" t="s">
        <v>7307</v>
      </c>
    </row>
    <row r="1059" spans="1:13" ht="72">
      <c r="A1059" s="42" t="s">
        <v>7226</v>
      </c>
      <c r="B1059" s="43">
        <f t="shared" si="34"/>
        <v>92</v>
      </c>
      <c r="C1059" s="43" t="str">
        <f t="shared" si="33"/>
        <v>48.292</v>
      </c>
      <c r="D1059" s="44">
        <v>4</v>
      </c>
      <c r="E1059" s="45" t="s">
        <v>7486</v>
      </c>
      <c r="F1059" s="45" t="s">
        <v>7487</v>
      </c>
      <c r="G1059" s="45" t="s">
        <v>10722</v>
      </c>
      <c r="H1059" s="46" t="s">
        <v>10723</v>
      </c>
      <c r="I1059" s="45" t="s">
        <v>10472</v>
      </c>
      <c r="J1059" s="46" t="s">
        <v>10473</v>
      </c>
      <c r="K1059" s="46" t="s">
        <v>10474</v>
      </c>
      <c r="L1059" s="45" t="s">
        <v>7306</v>
      </c>
      <c r="M1059" s="45" t="s">
        <v>7307</v>
      </c>
    </row>
    <row r="1060" spans="1:13" ht="72">
      <c r="A1060" s="42" t="s">
        <v>7226</v>
      </c>
      <c r="B1060" s="43">
        <f t="shared" si="34"/>
        <v>93</v>
      </c>
      <c r="C1060" s="43" t="str">
        <f t="shared" si="33"/>
        <v>48.293</v>
      </c>
      <c r="D1060" s="44">
        <v>5</v>
      </c>
      <c r="E1060" s="45" t="s">
        <v>10724</v>
      </c>
      <c r="F1060" s="45" t="s">
        <v>10725</v>
      </c>
      <c r="G1060" s="45" t="s">
        <v>10726</v>
      </c>
      <c r="H1060" s="45" t="s">
        <v>10727</v>
      </c>
      <c r="I1060" s="45" t="s">
        <v>10472</v>
      </c>
      <c r="J1060" s="46" t="s">
        <v>10473</v>
      </c>
      <c r="K1060" s="46" t="s">
        <v>10474</v>
      </c>
      <c r="L1060" s="45" t="s">
        <v>7306</v>
      </c>
      <c r="M1060" s="45" t="s">
        <v>7307</v>
      </c>
    </row>
    <row r="1061" spans="1:13" ht="72">
      <c r="A1061" s="42" t="s">
        <v>7226</v>
      </c>
      <c r="B1061" s="43">
        <f t="shared" si="34"/>
        <v>94</v>
      </c>
      <c r="C1061" s="43" t="str">
        <f t="shared" si="33"/>
        <v>48.294</v>
      </c>
      <c r="D1061" s="44">
        <v>6</v>
      </c>
      <c r="E1061" s="45" t="s">
        <v>10728</v>
      </c>
      <c r="F1061" s="45" t="s">
        <v>10729</v>
      </c>
      <c r="G1061" s="45" t="s">
        <v>10730</v>
      </c>
      <c r="H1061" s="46" t="s">
        <v>10731</v>
      </c>
      <c r="I1061" s="45" t="s">
        <v>10472</v>
      </c>
      <c r="J1061" s="46" t="s">
        <v>10473</v>
      </c>
      <c r="K1061" s="46" t="s">
        <v>10474</v>
      </c>
      <c r="L1061" s="45" t="s">
        <v>7306</v>
      </c>
      <c r="M1061" s="45" t="s">
        <v>7307</v>
      </c>
    </row>
    <row r="1062" spans="1:13" ht="72">
      <c r="A1062" s="42" t="s">
        <v>7226</v>
      </c>
      <c r="B1062" s="43">
        <f t="shared" si="34"/>
        <v>95</v>
      </c>
      <c r="C1062" s="43" t="str">
        <f t="shared" si="33"/>
        <v>48.295</v>
      </c>
      <c r="D1062" s="44">
        <v>6</v>
      </c>
      <c r="E1062" s="45" t="s">
        <v>10732</v>
      </c>
      <c r="F1062" s="45" t="s">
        <v>10733</v>
      </c>
      <c r="G1062" s="45" t="s">
        <v>10734</v>
      </c>
      <c r="H1062" s="46" t="s">
        <v>10735</v>
      </c>
      <c r="I1062" s="45" t="s">
        <v>10472</v>
      </c>
      <c r="J1062" s="46" t="s">
        <v>10473</v>
      </c>
      <c r="K1062" s="46" t="s">
        <v>10474</v>
      </c>
      <c r="L1062" s="45" t="s">
        <v>7306</v>
      </c>
      <c r="M1062" s="45" t="s">
        <v>7307</v>
      </c>
    </row>
    <row r="1063" spans="1:13" ht="72">
      <c r="A1063" s="42" t="s">
        <v>7226</v>
      </c>
      <c r="B1063" s="43">
        <f t="shared" si="34"/>
        <v>96</v>
      </c>
      <c r="C1063" s="43" t="str">
        <f t="shared" si="33"/>
        <v>48.296</v>
      </c>
      <c r="D1063" s="44">
        <v>6</v>
      </c>
      <c r="E1063" s="45" t="s">
        <v>10736</v>
      </c>
      <c r="F1063" s="45" t="s">
        <v>10737</v>
      </c>
      <c r="G1063" s="45" t="s">
        <v>10738</v>
      </c>
      <c r="H1063" s="46" t="s">
        <v>10739</v>
      </c>
      <c r="I1063" s="45" t="s">
        <v>10472</v>
      </c>
      <c r="J1063" s="46" t="s">
        <v>10473</v>
      </c>
      <c r="K1063" s="46" t="s">
        <v>10474</v>
      </c>
      <c r="L1063" s="45" t="s">
        <v>7306</v>
      </c>
      <c r="M1063" s="45" t="s">
        <v>7307</v>
      </c>
    </row>
    <row r="1064" spans="1:13" ht="72">
      <c r="A1064" s="42" t="s">
        <v>7226</v>
      </c>
      <c r="B1064" s="43">
        <f t="shared" si="34"/>
        <v>97</v>
      </c>
      <c r="C1064" s="43" t="str">
        <f t="shared" si="33"/>
        <v>48.297</v>
      </c>
      <c r="D1064" s="44">
        <v>5</v>
      </c>
      <c r="E1064" s="45" t="s">
        <v>10740</v>
      </c>
      <c r="F1064" s="45" t="s">
        <v>10741</v>
      </c>
      <c r="G1064" s="45" t="s">
        <v>10742</v>
      </c>
      <c r="H1064" s="45" t="s">
        <v>10743</v>
      </c>
      <c r="I1064" s="45" t="s">
        <v>10472</v>
      </c>
      <c r="J1064" s="46" t="s">
        <v>10473</v>
      </c>
      <c r="K1064" s="46" t="s">
        <v>10474</v>
      </c>
      <c r="L1064" s="45" t="s">
        <v>7306</v>
      </c>
      <c r="M1064" s="45" t="s">
        <v>7307</v>
      </c>
    </row>
    <row r="1065" spans="1:13" ht="72">
      <c r="A1065" s="42" t="s">
        <v>7226</v>
      </c>
      <c r="B1065" s="43">
        <f t="shared" si="34"/>
        <v>98</v>
      </c>
      <c r="C1065" s="43" t="str">
        <f t="shared" si="33"/>
        <v>48.298</v>
      </c>
      <c r="D1065" s="44">
        <v>6</v>
      </c>
      <c r="E1065" s="45" t="s">
        <v>10744</v>
      </c>
      <c r="F1065" s="45" t="s">
        <v>10745</v>
      </c>
      <c r="G1065" s="45" t="s">
        <v>1367</v>
      </c>
      <c r="H1065" s="46" t="s">
        <v>10746</v>
      </c>
      <c r="I1065" s="45" t="s">
        <v>10472</v>
      </c>
      <c r="J1065" s="46" t="s">
        <v>10473</v>
      </c>
      <c r="K1065" s="46" t="s">
        <v>10474</v>
      </c>
      <c r="L1065" s="45" t="s">
        <v>7306</v>
      </c>
      <c r="M1065" s="45" t="s">
        <v>7307</v>
      </c>
    </row>
    <row r="1066" spans="1:13" ht="72">
      <c r="A1066" s="42" t="s">
        <v>7226</v>
      </c>
      <c r="B1066" s="43">
        <f t="shared" si="34"/>
        <v>99</v>
      </c>
      <c r="C1066" s="43" t="str">
        <f t="shared" si="33"/>
        <v>48.299</v>
      </c>
      <c r="D1066" s="44">
        <v>5</v>
      </c>
      <c r="E1066" s="45" t="s">
        <v>10747</v>
      </c>
      <c r="F1066" s="45" t="s">
        <v>8912</v>
      </c>
      <c r="G1066" s="45" t="s">
        <v>10748</v>
      </c>
      <c r="H1066" s="46" t="s">
        <v>10749</v>
      </c>
      <c r="I1066" s="45" t="s">
        <v>10472</v>
      </c>
      <c r="J1066" s="46" t="s">
        <v>10473</v>
      </c>
      <c r="K1066" s="46" t="s">
        <v>10474</v>
      </c>
      <c r="L1066" s="45" t="s">
        <v>7306</v>
      </c>
      <c r="M1066" s="45" t="s">
        <v>7307</v>
      </c>
    </row>
    <row r="1067" spans="1:13" ht="72">
      <c r="A1067" s="42" t="s">
        <v>7226</v>
      </c>
      <c r="B1067" s="43">
        <f t="shared" si="34"/>
        <v>100</v>
      </c>
      <c r="C1067" s="43" t="str">
        <f t="shared" si="33"/>
        <v>48.2100</v>
      </c>
      <c r="D1067" s="44">
        <v>6</v>
      </c>
      <c r="E1067" s="45" t="s">
        <v>10750</v>
      </c>
      <c r="F1067" s="45" t="s">
        <v>9060</v>
      </c>
      <c r="G1067" s="45" t="s">
        <v>1367</v>
      </c>
      <c r="H1067" s="46" t="s">
        <v>10751</v>
      </c>
      <c r="I1067" s="45" t="s">
        <v>10472</v>
      </c>
      <c r="J1067" s="46" t="s">
        <v>10473</v>
      </c>
      <c r="K1067" s="46" t="s">
        <v>10474</v>
      </c>
      <c r="L1067" s="45" t="s">
        <v>7306</v>
      </c>
      <c r="M1067" s="45" t="s">
        <v>7307</v>
      </c>
    </row>
    <row r="1068" spans="1:13" ht="72">
      <c r="A1068" s="42" t="s">
        <v>7226</v>
      </c>
      <c r="B1068" s="43">
        <f t="shared" si="34"/>
        <v>101</v>
      </c>
      <c r="C1068" s="43" t="str">
        <f t="shared" si="33"/>
        <v>48.2101</v>
      </c>
      <c r="D1068" s="44">
        <v>6</v>
      </c>
      <c r="E1068" s="45" t="s">
        <v>10752</v>
      </c>
      <c r="F1068" s="45" t="s">
        <v>10753</v>
      </c>
      <c r="G1068" s="45" t="s">
        <v>1367</v>
      </c>
      <c r="H1068" s="46" t="s">
        <v>10754</v>
      </c>
      <c r="I1068" s="45" t="s">
        <v>10472</v>
      </c>
      <c r="J1068" s="46" t="s">
        <v>10473</v>
      </c>
      <c r="K1068" s="46" t="s">
        <v>10474</v>
      </c>
      <c r="L1068" s="45" t="s">
        <v>7306</v>
      </c>
      <c r="M1068" s="45" t="s">
        <v>7307</v>
      </c>
    </row>
    <row r="1069" spans="1:13" ht="72">
      <c r="A1069" s="42" t="s">
        <v>7226</v>
      </c>
      <c r="B1069" s="43">
        <f t="shared" si="34"/>
        <v>102</v>
      </c>
      <c r="C1069" s="43" t="str">
        <f t="shared" si="33"/>
        <v>48.2102</v>
      </c>
      <c r="D1069" s="44">
        <v>7</v>
      </c>
      <c r="E1069" s="45" t="s">
        <v>10755</v>
      </c>
      <c r="F1069" s="45" t="s">
        <v>10756</v>
      </c>
      <c r="G1069" s="45" t="s">
        <v>1367</v>
      </c>
      <c r="H1069" s="46" t="s">
        <v>10757</v>
      </c>
      <c r="I1069" s="45" t="s">
        <v>10472</v>
      </c>
      <c r="J1069" s="46" t="s">
        <v>10473</v>
      </c>
      <c r="K1069" s="46" t="s">
        <v>10474</v>
      </c>
      <c r="L1069" s="45" t="s">
        <v>7306</v>
      </c>
      <c r="M1069" s="45" t="s">
        <v>7307</v>
      </c>
    </row>
    <row r="1070" spans="1:13" ht="72">
      <c r="A1070" s="42" t="s">
        <v>7226</v>
      </c>
      <c r="B1070" s="43">
        <f t="shared" si="34"/>
        <v>103</v>
      </c>
      <c r="C1070" s="43" t="str">
        <f t="shared" si="33"/>
        <v>48.2103</v>
      </c>
      <c r="D1070" s="44">
        <v>7</v>
      </c>
      <c r="E1070" s="45" t="s">
        <v>10758</v>
      </c>
      <c r="F1070" s="45" t="s">
        <v>10759</v>
      </c>
      <c r="G1070" s="45" t="s">
        <v>1367</v>
      </c>
      <c r="H1070" s="46" t="s">
        <v>10760</v>
      </c>
      <c r="I1070" s="45" t="s">
        <v>10472</v>
      </c>
      <c r="J1070" s="46" t="s">
        <v>10473</v>
      </c>
      <c r="K1070" s="46" t="s">
        <v>10474</v>
      </c>
      <c r="L1070" s="45" t="s">
        <v>7306</v>
      </c>
      <c r="M1070" s="45" t="s">
        <v>7307</v>
      </c>
    </row>
    <row r="1071" spans="1:13" ht="72">
      <c r="A1071" s="42" t="s">
        <v>7226</v>
      </c>
      <c r="B1071" s="43">
        <f t="shared" si="34"/>
        <v>104</v>
      </c>
      <c r="C1071" s="43" t="str">
        <f t="shared" si="33"/>
        <v>48.2104</v>
      </c>
      <c r="D1071" s="44">
        <v>6</v>
      </c>
      <c r="E1071" s="45" t="s">
        <v>10761</v>
      </c>
      <c r="F1071" s="45" t="s">
        <v>10762</v>
      </c>
      <c r="G1071" s="45" t="s">
        <v>1367</v>
      </c>
      <c r="H1071" s="46" t="s">
        <v>10763</v>
      </c>
      <c r="I1071" s="45" t="s">
        <v>10472</v>
      </c>
      <c r="J1071" s="46" t="s">
        <v>10473</v>
      </c>
      <c r="K1071" s="46" t="s">
        <v>10474</v>
      </c>
      <c r="L1071" s="45" t="s">
        <v>7306</v>
      </c>
      <c r="M1071" s="45" t="s">
        <v>7307</v>
      </c>
    </row>
    <row r="1072" spans="1:13" ht="72">
      <c r="A1072" s="42" t="s">
        <v>7226</v>
      </c>
      <c r="B1072" s="43">
        <f t="shared" si="34"/>
        <v>105</v>
      </c>
      <c r="C1072" s="43" t="str">
        <f t="shared" si="33"/>
        <v>48.2105</v>
      </c>
      <c r="D1072" s="44">
        <v>5</v>
      </c>
      <c r="E1072" s="45" t="s">
        <v>10764</v>
      </c>
      <c r="F1072" s="45" t="s">
        <v>10765</v>
      </c>
      <c r="G1072" s="45" t="s">
        <v>10766</v>
      </c>
      <c r="H1072" s="45" t="s">
        <v>10767</v>
      </c>
      <c r="I1072" s="45" t="s">
        <v>10472</v>
      </c>
      <c r="J1072" s="46" t="s">
        <v>10473</v>
      </c>
      <c r="K1072" s="46" t="s">
        <v>10474</v>
      </c>
      <c r="L1072" s="45" t="s">
        <v>7306</v>
      </c>
      <c r="M1072" s="45" t="s">
        <v>7307</v>
      </c>
    </row>
    <row r="1073" spans="1:13" ht="72">
      <c r="A1073" s="42" t="s">
        <v>7226</v>
      </c>
      <c r="B1073" s="43">
        <f t="shared" si="34"/>
        <v>106</v>
      </c>
      <c r="C1073" s="43" t="str">
        <f t="shared" si="33"/>
        <v>48.2106</v>
      </c>
      <c r="D1073" s="44">
        <v>4</v>
      </c>
      <c r="E1073" s="45" t="s">
        <v>7308</v>
      </c>
      <c r="F1073" s="45" t="s">
        <v>7309</v>
      </c>
      <c r="G1073" s="45" t="s">
        <v>8394</v>
      </c>
      <c r="H1073" s="45" t="s">
        <v>8986</v>
      </c>
      <c r="I1073" s="45" t="s">
        <v>10472</v>
      </c>
      <c r="J1073" s="46" t="s">
        <v>10473</v>
      </c>
      <c r="K1073" s="46" t="s">
        <v>10474</v>
      </c>
      <c r="L1073" s="45" t="s">
        <v>7306</v>
      </c>
      <c r="M1073" s="45" t="s">
        <v>7307</v>
      </c>
    </row>
    <row r="1074" spans="1:13" ht="72">
      <c r="A1074" s="42" t="s">
        <v>7226</v>
      </c>
      <c r="B1074" s="43">
        <f t="shared" si="34"/>
        <v>107</v>
      </c>
      <c r="C1074" s="43" t="str">
        <f t="shared" si="33"/>
        <v>48.2107</v>
      </c>
      <c r="D1074" s="44">
        <v>4</v>
      </c>
      <c r="E1074" s="45" t="s">
        <v>7504</v>
      </c>
      <c r="F1074" s="45" t="s">
        <v>7505</v>
      </c>
      <c r="G1074" s="45" t="s">
        <v>10768</v>
      </c>
      <c r="H1074" s="45" t="s">
        <v>99</v>
      </c>
      <c r="I1074" s="45" t="s">
        <v>10472</v>
      </c>
      <c r="J1074" s="46" t="s">
        <v>10473</v>
      </c>
      <c r="K1074" s="46" t="s">
        <v>10474</v>
      </c>
      <c r="L1074" s="45" t="s">
        <v>7306</v>
      </c>
      <c r="M1074" s="45" t="s">
        <v>7307</v>
      </c>
    </row>
    <row r="1075" spans="1:13" ht="72">
      <c r="A1075" s="42" t="s">
        <v>7226</v>
      </c>
      <c r="B1075" s="43">
        <f t="shared" si="34"/>
        <v>108</v>
      </c>
      <c r="C1075" s="43" t="str">
        <f t="shared" si="33"/>
        <v>48.2108</v>
      </c>
      <c r="D1075" s="44">
        <v>5</v>
      </c>
      <c r="E1075" s="45" t="s">
        <v>10769</v>
      </c>
      <c r="F1075" s="45" t="s">
        <v>10770</v>
      </c>
      <c r="G1075" s="45" t="s">
        <v>10771</v>
      </c>
      <c r="H1075" s="46" t="s">
        <v>10772</v>
      </c>
      <c r="I1075" s="45" t="s">
        <v>10472</v>
      </c>
      <c r="J1075" s="46" t="s">
        <v>10473</v>
      </c>
      <c r="K1075" s="46" t="s">
        <v>10474</v>
      </c>
      <c r="L1075" s="45" t="s">
        <v>7306</v>
      </c>
      <c r="M1075" s="45" t="s">
        <v>7307</v>
      </c>
    </row>
    <row r="1076" spans="1:13" ht="72">
      <c r="A1076" s="42" t="s">
        <v>7226</v>
      </c>
      <c r="B1076" s="43">
        <f t="shared" si="34"/>
        <v>109</v>
      </c>
      <c r="C1076" s="43" t="str">
        <f t="shared" si="33"/>
        <v>48.2109</v>
      </c>
      <c r="D1076" s="44">
        <v>3</v>
      </c>
      <c r="E1076" s="45" t="s">
        <v>10773</v>
      </c>
      <c r="F1076" s="45" t="s">
        <v>10774</v>
      </c>
      <c r="G1076" s="45" t="s">
        <v>1367</v>
      </c>
      <c r="H1076" s="45" t="s">
        <v>10555</v>
      </c>
      <c r="I1076" s="45" t="s">
        <v>10472</v>
      </c>
      <c r="J1076" s="46" t="s">
        <v>10473</v>
      </c>
      <c r="K1076" s="46" t="s">
        <v>10474</v>
      </c>
      <c r="L1076" s="45" t="s">
        <v>7306</v>
      </c>
      <c r="M1076" s="45" t="s">
        <v>7307</v>
      </c>
    </row>
    <row r="1077" spans="1:13" ht="57.6">
      <c r="A1077" s="42" t="s">
        <v>7091</v>
      </c>
      <c r="B1077" s="43">
        <f t="shared" si="34"/>
        <v>1</v>
      </c>
      <c r="C1077" s="43" t="str">
        <f t="shared" si="33"/>
        <v>31.21</v>
      </c>
      <c r="D1077" s="44">
        <v>3</v>
      </c>
      <c r="E1077" s="45" t="s">
        <v>7300</v>
      </c>
      <c r="F1077" s="45" t="s">
        <v>7301</v>
      </c>
      <c r="G1077" s="45" t="s">
        <v>1367</v>
      </c>
      <c r="H1077" s="46" t="s">
        <v>10775</v>
      </c>
      <c r="I1077" s="45" t="s">
        <v>10776</v>
      </c>
      <c r="J1077" s="46" t="s">
        <v>10777</v>
      </c>
      <c r="K1077" s="46" t="s">
        <v>10778</v>
      </c>
      <c r="L1077" s="45" t="s">
        <v>7306</v>
      </c>
      <c r="M1077" s="45" t="s">
        <v>7307</v>
      </c>
    </row>
    <row r="1078" spans="1:13" ht="57.6">
      <c r="A1078" s="42" t="s">
        <v>7091</v>
      </c>
      <c r="B1078" s="43">
        <f t="shared" si="34"/>
        <v>2</v>
      </c>
      <c r="C1078" s="43" t="str">
        <f t="shared" si="33"/>
        <v>31.22</v>
      </c>
      <c r="D1078" s="44">
        <v>4</v>
      </c>
      <c r="E1078" s="45" t="s">
        <v>7308</v>
      </c>
      <c r="F1078" s="45" t="s">
        <v>7309</v>
      </c>
      <c r="G1078" s="45" t="s">
        <v>10779</v>
      </c>
      <c r="H1078" s="46" t="s">
        <v>10780</v>
      </c>
      <c r="I1078" s="45" t="s">
        <v>10776</v>
      </c>
      <c r="J1078" s="46" t="s">
        <v>10777</v>
      </c>
      <c r="K1078" s="46" t="s">
        <v>10778</v>
      </c>
      <c r="L1078" s="45" t="s">
        <v>7306</v>
      </c>
      <c r="M1078" s="45" t="s">
        <v>7307</v>
      </c>
    </row>
    <row r="1079" spans="1:13" ht="57.6">
      <c r="A1079" s="42" t="s">
        <v>7091</v>
      </c>
      <c r="B1079" s="43">
        <f t="shared" si="34"/>
        <v>3</v>
      </c>
      <c r="C1079" s="43" t="str">
        <f t="shared" si="33"/>
        <v>31.23</v>
      </c>
      <c r="D1079" s="44">
        <v>4</v>
      </c>
      <c r="E1079" s="45" t="s">
        <v>7344</v>
      </c>
      <c r="F1079" s="45" t="s">
        <v>7345</v>
      </c>
      <c r="G1079" s="45" t="s">
        <v>8200</v>
      </c>
      <c r="H1079" s="46" t="s">
        <v>8201</v>
      </c>
      <c r="I1079" s="45" t="s">
        <v>10776</v>
      </c>
      <c r="J1079" s="46" t="s">
        <v>10777</v>
      </c>
      <c r="K1079" s="46" t="s">
        <v>10778</v>
      </c>
      <c r="L1079" s="45" t="s">
        <v>7306</v>
      </c>
      <c r="M1079" s="45" t="s">
        <v>7307</v>
      </c>
    </row>
    <row r="1080" spans="1:13" ht="57.6">
      <c r="A1080" s="42" t="s">
        <v>7091</v>
      </c>
      <c r="B1080" s="43">
        <f t="shared" si="34"/>
        <v>4</v>
      </c>
      <c r="C1080" s="43" t="str">
        <f t="shared" si="33"/>
        <v>31.24</v>
      </c>
      <c r="D1080" s="44">
        <v>5</v>
      </c>
      <c r="E1080" s="45" t="s">
        <v>7426</v>
      </c>
      <c r="F1080" s="45" t="s">
        <v>7313</v>
      </c>
      <c r="G1080" s="45" t="s">
        <v>8282</v>
      </c>
      <c r="H1080" s="45" t="s">
        <v>120</v>
      </c>
      <c r="I1080" s="45" t="s">
        <v>10776</v>
      </c>
      <c r="J1080" s="46" t="s">
        <v>10777</v>
      </c>
      <c r="K1080" s="46" t="s">
        <v>10778</v>
      </c>
      <c r="L1080" s="45" t="s">
        <v>7306</v>
      </c>
      <c r="M1080" s="45" t="s">
        <v>7307</v>
      </c>
    </row>
    <row r="1081" spans="1:13" ht="57.6">
      <c r="A1081" s="42" t="s">
        <v>7091</v>
      </c>
      <c r="B1081" s="43">
        <f t="shared" si="34"/>
        <v>5</v>
      </c>
      <c r="C1081" s="43" t="str">
        <f t="shared" si="33"/>
        <v>31.25</v>
      </c>
      <c r="D1081" s="44">
        <v>6</v>
      </c>
      <c r="E1081" s="45" t="s">
        <v>7398</v>
      </c>
      <c r="F1081" s="45" t="s">
        <v>7399</v>
      </c>
      <c r="G1081" s="45" t="s">
        <v>10781</v>
      </c>
      <c r="H1081" s="46" t="s">
        <v>10782</v>
      </c>
      <c r="I1081" s="45" t="s">
        <v>10776</v>
      </c>
      <c r="J1081" s="46" t="s">
        <v>10777</v>
      </c>
      <c r="K1081" s="46" t="s">
        <v>10778</v>
      </c>
      <c r="L1081" s="45" t="s">
        <v>7306</v>
      </c>
      <c r="M1081" s="45" t="s">
        <v>7307</v>
      </c>
    </row>
    <row r="1082" spans="1:13" ht="57.6">
      <c r="A1082" s="42" t="s">
        <v>7091</v>
      </c>
      <c r="B1082" s="43">
        <f t="shared" si="34"/>
        <v>6</v>
      </c>
      <c r="C1082" s="43" t="str">
        <f t="shared" si="33"/>
        <v>31.26</v>
      </c>
      <c r="D1082" s="44">
        <v>6</v>
      </c>
      <c r="E1082" s="45" t="s">
        <v>7402</v>
      </c>
      <c r="F1082" s="45" t="s">
        <v>7403</v>
      </c>
      <c r="G1082" s="45" t="s">
        <v>10783</v>
      </c>
      <c r="H1082" s="46" t="s">
        <v>10784</v>
      </c>
      <c r="I1082" s="45" t="s">
        <v>10776</v>
      </c>
      <c r="J1082" s="46" t="s">
        <v>10777</v>
      </c>
      <c r="K1082" s="46" t="s">
        <v>10778</v>
      </c>
      <c r="L1082" s="45" t="s">
        <v>7306</v>
      </c>
      <c r="M1082" s="45" t="s">
        <v>7307</v>
      </c>
    </row>
    <row r="1083" spans="1:13" ht="57.6">
      <c r="A1083" s="42" t="s">
        <v>7091</v>
      </c>
      <c r="B1083" s="43">
        <f t="shared" si="34"/>
        <v>7</v>
      </c>
      <c r="C1083" s="43" t="str">
        <f t="shared" si="33"/>
        <v>31.27</v>
      </c>
      <c r="D1083" s="44">
        <v>5</v>
      </c>
      <c r="E1083" s="45" t="s">
        <v>8253</v>
      </c>
      <c r="F1083" s="45" t="s">
        <v>8254</v>
      </c>
      <c r="G1083" s="45" t="s">
        <v>10785</v>
      </c>
      <c r="H1083" s="46" t="s">
        <v>10786</v>
      </c>
      <c r="I1083" s="45" t="s">
        <v>10776</v>
      </c>
      <c r="J1083" s="46" t="s">
        <v>10777</v>
      </c>
      <c r="K1083" s="46" t="s">
        <v>10778</v>
      </c>
      <c r="L1083" s="45" t="s">
        <v>7306</v>
      </c>
      <c r="M1083" s="45" t="s">
        <v>7307</v>
      </c>
    </row>
    <row r="1084" spans="1:13" ht="57.6">
      <c r="A1084" s="42" t="s">
        <v>7091</v>
      </c>
      <c r="B1084" s="43">
        <f t="shared" si="34"/>
        <v>8</v>
      </c>
      <c r="C1084" s="43" t="str">
        <f t="shared" si="33"/>
        <v>31.28</v>
      </c>
      <c r="D1084" s="44">
        <v>5</v>
      </c>
      <c r="E1084" s="45" t="s">
        <v>10617</v>
      </c>
      <c r="F1084" s="45" t="s">
        <v>10618</v>
      </c>
      <c r="G1084" s="45" t="s">
        <v>9040</v>
      </c>
      <c r="H1084" s="46" t="s">
        <v>10787</v>
      </c>
      <c r="I1084" s="45" t="s">
        <v>10776</v>
      </c>
      <c r="J1084" s="46" t="s">
        <v>10777</v>
      </c>
      <c r="K1084" s="46" t="s">
        <v>10778</v>
      </c>
      <c r="L1084" s="45" t="s">
        <v>7306</v>
      </c>
      <c r="M1084" s="45" t="s">
        <v>7307</v>
      </c>
    </row>
    <row r="1085" spans="1:13" ht="57.6">
      <c r="A1085" s="42" t="s">
        <v>7091</v>
      </c>
      <c r="B1085" s="43">
        <f t="shared" si="34"/>
        <v>9</v>
      </c>
      <c r="C1085" s="43" t="str">
        <f t="shared" si="33"/>
        <v>31.29</v>
      </c>
      <c r="D1085" s="44">
        <v>5</v>
      </c>
      <c r="E1085" s="45" t="s">
        <v>7422</v>
      </c>
      <c r="F1085" s="45" t="s">
        <v>7423</v>
      </c>
      <c r="G1085" s="45" t="s">
        <v>8289</v>
      </c>
      <c r="H1085" s="45" t="s">
        <v>10788</v>
      </c>
      <c r="I1085" s="45" t="s">
        <v>10776</v>
      </c>
      <c r="J1085" s="46" t="s">
        <v>10777</v>
      </c>
      <c r="K1085" s="46" t="s">
        <v>10778</v>
      </c>
      <c r="L1085" s="45" t="s">
        <v>7306</v>
      </c>
      <c r="M1085" s="45" t="s">
        <v>7307</v>
      </c>
    </row>
    <row r="1086" spans="1:13" ht="57.6">
      <c r="A1086" s="42" t="s">
        <v>7091</v>
      </c>
      <c r="B1086" s="43">
        <f t="shared" si="34"/>
        <v>10</v>
      </c>
      <c r="C1086" s="43" t="str">
        <f t="shared" si="33"/>
        <v>31.210</v>
      </c>
      <c r="D1086" s="44">
        <v>6</v>
      </c>
      <c r="E1086" s="45" t="s">
        <v>10789</v>
      </c>
      <c r="F1086" s="45" t="s">
        <v>10790</v>
      </c>
      <c r="G1086" s="45" t="s">
        <v>10791</v>
      </c>
      <c r="H1086" s="46" t="s">
        <v>10792</v>
      </c>
      <c r="I1086" s="45" t="s">
        <v>10776</v>
      </c>
      <c r="J1086" s="46" t="s">
        <v>10777</v>
      </c>
      <c r="K1086" s="46" t="s">
        <v>10778</v>
      </c>
      <c r="L1086" s="45" t="s">
        <v>7306</v>
      </c>
      <c r="M1086" s="45" t="s">
        <v>7307</v>
      </c>
    </row>
    <row r="1087" spans="1:13" ht="57.6">
      <c r="A1087" s="42" t="s">
        <v>7091</v>
      </c>
      <c r="B1087" s="43">
        <f t="shared" si="34"/>
        <v>11</v>
      </c>
      <c r="C1087" s="43" t="str">
        <f t="shared" si="33"/>
        <v>31.211</v>
      </c>
      <c r="D1087" s="44">
        <v>6</v>
      </c>
      <c r="E1087" s="45" t="s">
        <v>7380</v>
      </c>
      <c r="F1087" s="45" t="s">
        <v>7381</v>
      </c>
      <c r="G1087" s="45" t="s">
        <v>10793</v>
      </c>
      <c r="H1087" s="46" t="s">
        <v>10794</v>
      </c>
      <c r="I1087" s="45" t="s">
        <v>10776</v>
      </c>
      <c r="J1087" s="46" t="s">
        <v>10777</v>
      </c>
      <c r="K1087" s="46" t="s">
        <v>10778</v>
      </c>
      <c r="L1087" s="45" t="s">
        <v>7306</v>
      </c>
      <c r="M1087" s="45" t="s">
        <v>7307</v>
      </c>
    </row>
    <row r="1088" spans="1:13" ht="57.6">
      <c r="A1088" s="42" t="s">
        <v>7091</v>
      </c>
      <c r="B1088" s="43">
        <f t="shared" si="34"/>
        <v>12</v>
      </c>
      <c r="C1088" s="43" t="str">
        <f t="shared" si="33"/>
        <v>31.212</v>
      </c>
      <c r="D1088" s="44">
        <v>5</v>
      </c>
      <c r="E1088" s="45" t="s">
        <v>7356</v>
      </c>
      <c r="F1088" s="45" t="s">
        <v>7357</v>
      </c>
      <c r="G1088" s="45" t="s">
        <v>10795</v>
      </c>
      <c r="H1088" s="46" t="s">
        <v>8557</v>
      </c>
      <c r="I1088" s="45" t="s">
        <v>10776</v>
      </c>
      <c r="J1088" s="46" t="s">
        <v>10777</v>
      </c>
      <c r="K1088" s="46" t="s">
        <v>10778</v>
      </c>
      <c r="L1088" s="45" t="s">
        <v>7306</v>
      </c>
      <c r="M1088" s="45" t="s">
        <v>7307</v>
      </c>
    </row>
    <row r="1089" spans="1:13" ht="57.6">
      <c r="A1089" s="42" t="s">
        <v>7091</v>
      </c>
      <c r="B1089" s="43">
        <f t="shared" si="34"/>
        <v>13</v>
      </c>
      <c r="C1089" s="43" t="str">
        <f t="shared" si="33"/>
        <v>31.213</v>
      </c>
      <c r="D1089" s="44">
        <v>6</v>
      </c>
      <c r="E1089" s="45" t="s">
        <v>10796</v>
      </c>
      <c r="F1089" s="45" t="s">
        <v>10725</v>
      </c>
      <c r="G1089" s="45" t="s">
        <v>10797</v>
      </c>
      <c r="H1089" s="46" t="s">
        <v>10798</v>
      </c>
      <c r="I1089" s="45" t="s">
        <v>10776</v>
      </c>
      <c r="J1089" s="46" t="s">
        <v>10777</v>
      </c>
      <c r="K1089" s="46" t="s">
        <v>10778</v>
      </c>
      <c r="L1089" s="45" t="s">
        <v>7306</v>
      </c>
      <c r="M1089" s="45" t="s">
        <v>7307</v>
      </c>
    </row>
    <row r="1090" spans="1:13" ht="57.6">
      <c r="A1090" s="42" t="s">
        <v>7091</v>
      </c>
      <c r="B1090" s="43">
        <f t="shared" si="34"/>
        <v>14</v>
      </c>
      <c r="C1090" s="43" t="str">
        <f t="shared" si="33"/>
        <v>31.214</v>
      </c>
      <c r="D1090" s="44">
        <v>4</v>
      </c>
      <c r="E1090" s="45" t="s">
        <v>8168</v>
      </c>
      <c r="F1090" s="45" t="s">
        <v>8169</v>
      </c>
      <c r="G1090" s="45" t="s">
        <v>8160</v>
      </c>
      <c r="H1090" s="46" t="s">
        <v>8965</v>
      </c>
      <c r="I1090" s="45" t="s">
        <v>10776</v>
      </c>
      <c r="J1090" s="46" t="s">
        <v>10777</v>
      </c>
      <c r="K1090" s="46" t="s">
        <v>10778</v>
      </c>
      <c r="L1090" s="45" t="s">
        <v>7306</v>
      </c>
      <c r="M1090" s="45" t="s">
        <v>7307</v>
      </c>
    </row>
    <row r="1091" spans="1:13" ht="57.6">
      <c r="A1091" s="42" t="s">
        <v>7091</v>
      </c>
      <c r="B1091" s="43">
        <f t="shared" si="34"/>
        <v>15</v>
      </c>
      <c r="C1091" s="43" t="str">
        <f t="shared" ref="C1091:C1154" si="35">+CONCATENATE(A1091,B1091)</f>
        <v>31.215</v>
      </c>
      <c r="D1091" s="44">
        <v>4</v>
      </c>
      <c r="E1091" s="45" t="s">
        <v>9133</v>
      </c>
      <c r="F1091" s="45" t="s">
        <v>8232</v>
      </c>
      <c r="G1091" s="45" t="s">
        <v>10799</v>
      </c>
      <c r="H1091" s="45" t="s">
        <v>10800</v>
      </c>
      <c r="I1091" s="45" t="s">
        <v>10776</v>
      </c>
      <c r="J1091" s="46" t="s">
        <v>10777</v>
      </c>
      <c r="K1091" s="46" t="s">
        <v>10778</v>
      </c>
      <c r="L1091" s="45" t="s">
        <v>7306</v>
      </c>
      <c r="M1091" s="45" t="s">
        <v>7307</v>
      </c>
    </row>
    <row r="1092" spans="1:13" ht="57.6">
      <c r="A1092" s="42" t="s">
        <v>7091</v>
      </c>
      <c r="B1092" s="43">
        <f t="shared" ref="B1092:B1155" si="36">+IF(A1092=A1091,B1091+1,1)</f>
        <v>16</v>
      </c>
      <c r="C1092" s="43" t="str">
        <f t="shared" si="35"/>
        <v>31.216</v>
      </c>
      <c r="D1092" s="44">
        <v>4</v>
      </c>
      <c r="E1092" s="45" t="s">
        <v>7504</v>
      </c>
      <c r="F1092" s="45" t="s">
        <v>7505</v>
      </c>
      <c r="G1092" s="45" t="s">
        <v>7338</v>
      </c>
      <c r="H1092" s="45" t="s">
        <v>7339</v>
      </c>
      <c r="I1092" s="45" t="s">
        <v>10776</v>
      </c>
      <c r="J1092" s="46" t="s">
        <v>10777</v>
      </c>
      <c r="K1092" s="46" t="s">
        <v>10778</v>
      </c>
      <c r="L1092" s="45" t="s">
        <v>7306</v>
      </c>
      <c r="M1092" s="45" t="s">
        <v>7307</v>
      </c>
    </row>
    <row r="1093" spans="1:13" ht="57.6">
      <c r="A1093" s="42" t="s">
        <v>7091</v>
      </c>
      <c r="B1093" s="43">
        <f t="shared" si="36"/>
        <v>17</v>
      </c>
      <c r="C1093" s="43" t="str">
        <f t="shared" si="35"/>
        <v>31.217</v>
      </c>
      <c r="D1093" s="44">
        <v>4</v>
      </c>
      <c r="E1093" s="45" t="s">
        <v>7418</v>
      </c>
      <c r="F1093" s="45" t="s">
        <v>7419</v>
      </c>
      <c r="G1093" s="45" t="s">
        <v>9002</v>
      </c>
      <c r="H1093" s="45" t="s">
        <v>7347</v>
      </c>
      <c r="I1093" s="45" t="s">
        <v>10776</v>
      </c>
      <c r="J1093" s="46" t="s">
        <v>10777</v>
      </c>
      <c r="K1093" s="46" t="s">
        <v>10778</v>
      </c>
      <c r="L1093" s="45" t="s">
        <v>7306</v>
      </c>
      <c r="M1093" s="45" t="s">
        <v>7307</v>
      </c>
    </row>
    <row r="1094" spans="1:13" ht="57.6">
      <c r="A1094" s="42" t="s">
        <v>7091</v>
      </c>
      <c r="B1094" s="43">
        <f t="shared" si="36"/>
        <v>18</v>
      </c>
      <c r="C1094" s="43" t="str">
        <f t="shared" si="35"/>
        <v>31.218</v>
      </c>
      <c r="D1094" s="44">
        <v>5</v>
      </c>
      <c r="E1094" s="45" t="s">
        <v>7372</v>
      </c>
      <c r="F1094" s="45" t="s">
        <v>7373</v>
      </c>
      <c r="G1094" s="45" t="s">
        <v>10801</v>
      </c>
      <c r="H1094" s="46" t="s">
        <v>10802</v>
      </c>
      <c r="I1094" s="45" t="s">
        <v>10776</v>
      </c>
      <c r="J1094" s="46" t="s">
        <v>10777</v>
      </c>
      <c r="K1094" s="46" t="s">
        <v>10778</v>
      </c>
      <c r="L1094" s="45" t="s">
        <v>7306</v>
      </c>
      <c r="M1094" s="45" t="s">
        <v>7307</v>
      </c>
    </row>
    <row r="1095" spans="1:13" ht="57.6">
      <c r="A1095" s="42" t="s">
        <v>7091</v>
      </c>
      <c r="B1095" s="43">
        <f t="shared" si="36"/>
        <v>19</v>
      </c>
      <c r="C1095" s="43" t="str">
        <f t="shared" si="35"/>
        <v>31.219</v>
      </c>
      <c r="D1095" s="44">
        <v>6</v>
      </c>
      <c r="E1095" s="45" t="s">
        <v>8883</v>
      </c>
      <c r="F1095" s="45" t="s">
        <v>8884</v>
      </c>
      <c r="G1095" s="45" t="s">
        <v>10803</v>
      </c>
      <c r="H1095" s="46" t="s">
        <v>10804</v>
      </c>
      <c r="I1095" s="45" t="s">
        <v>10776</v>
      </c>
      <c r="J1095" s="46" t="s">
        <v>10777</v>
      </c>
      <c r="K1095" s="46" t="s">
        <v>10778</v>
      </c>
      <c r="L1095" s="45" t="s">
        <v>7306</v>
      </c>
      <c r="M1095" s="45" t="s">
        <v>7307</v>
      </c>
    </row>
    <row r="1096" spans="1:13" ht="57.6">
      <c r="A1096" s="42" t="s">
        <v>7091</v>
      </c>
      <c r="B1096" s="43">
        <f t="shared" si="36"/>
        <v>20</v>
      </c>
      <c r="C1096" s="43" t="str">
        <f t="shared" si="35"/>
        <v>31.220</v>
      </c>
      <c r="D1096" s="44">
        <v>6</v>
      </c>
      <c r="E1096" s="45" t="s">
        <v>8939</v>
      </c>
      <c r="F1096" s="45" t="s">
        <v>8940</v>
      </c>
      <c r="G1096" s="45" t="s">
        <v>10805</v>
      </c>
      <c r="H1096" s="46" t="s">
        <v>10806</v>
      </c>
      <c r="I1096" s="45" t="s">
        <v>10776</v>
      </c>
      <c r="J1096" s="46" t="s">
        <v>10777</v>
      </c>
      <c r="K1096" s="46" t="s">
        <v>10778</v>
      </c>
      <c r="L1096" s="45" t="s">
        <v>7306</v>
      </c>
      <c r="M1096" s="45" t="s">
        <v>7307</v>
      </c>
    </row>
    <row r="1097" spans="1:13" ht="57.6">
      <c r="A1097" s="42" t="s">
        <v>7091</v>
      </c>
      <c r="B1097" s="43">
        <f t="shared" si="36"/>
        <v>21</v>
      </c>
      <c r="C1097" s="43" t="str">
        <f t="shared" si="35"/>
        <v>31.221</v>
      </c>
      <c r="D1097" s="44">
        <v>5</v>
      </c>
      <c r="E1097" s="45" t="s">
        <v>7394</v>
      </c>
      <c r="F1097" s="45" t="s">
        <v>7395</v>
      </c>
      <c r="G1097" s="45" t="s">
        <v>10807</v>
      </c>
      <c r="H1097" s="46" t="s">
        <v>10808</v>
      </c>
      <c r="I1097" s="45" t="s">
        <v>10776</v>
      </c>
      <c r="J1097" s="46" t="s">
        <v>10777</v>
      </c>
      <c r="K1097" s="46" t="s">
        <v>10778</v>
      </c>
      <c r="L1097" s="45" t="s">
        <v>7306</v>
      </c>
      <c r="M1097" s="45" t="s">
        <v>7307</v>
      </c>
    </row>
    <row r="1098" spans="1:13" ht="57.6">
      <c r="A1098" s="42" t="s">
        <v>7091</v>
      </c>
      <c r="B1098" s="43">
        <f t="shared" si="36"/>
        <v>22</v>
      </c>
      <c r="C1098" s="43" t="str">
        <f t="shared" si="35"/>
        <v>31.222</v>
      </c>
      <c r="D1098" s="44">
        <v>6</v>
      </c>
      <c r="E1098" s="45" t="s">
        <v>10809</v>
      </c>
      <c r="F1098" s="45" t="s">
        <v>10810</v>
      </c>
      <c r="G1098" s="45" t="s">
        <v>10811</v>
      </c>
      <c r="H1098" s="46" t="s">
        <v>10812</v>
      </c>
      <c r="I1098" s="45" t="s">
        <v>10776</v>
      </c>
      <c r="J1098" s="46" t="s">
        <v>10777</v>
      </c>
      <c r="K1098" s="46" t="s">
        <v>10778</v>
      </c>
      <c r="L1098" s="45" t="s">
        <v>7306</v>
      </c>
      <c r="M1098" s="45" t="s">
        <v>7307</v>
      </c>
    </row>
    <row r="1099" spans="1:13" ht="57.6">
      <c r="A1099" s="42" t="s">
        <v>7091</v>
      </c>
      <c r="B1099" s="43">
        <f t="shared" si="36"/>
        <v>23</v>
      </c>
      <c r="C1099" s="43" t="str">
        <f t="shared" si="35"/>
        <v>31.223</v>
      </c>
      <c r="D1099" s="44">
        <v>6</v>
      </c>
      <c r="E1099" s="45" t="s">
        <v>10813</v>
      </c>
      <c r="F1099" s="45" t="s">
        <v>10578</v>
      </c>
      <c r="G1099" s="45" t="s">
        <v>10814</v>
      </c>
      <c r="H1099" s="46" t="s">
        <v>10815</v>
      </c>
      <c r="I1099" s="45" t="s">
        <v>10776</v>
      </c>
      <c r="J1099" s="46" t="s">
        <v>10777</v>
      </c>
      <c r="K1099" s="46" t="s">
        <v>10778</v>
      </c>
      <c r="L1099" s="45" t="s">
        <v>7306</v>
      </c>
      <c r="M1099" s="45" t="s">
        <v>7307</v>
      </c>
    </row>
    <row r="1100" spans="1:13" ht="57.6">
      <c r="A1100" s="42" t="s">
        <v>7091</v>
      </c>
      <c r="B1100" s="43">
        <f t="shared" si="36"/>
        <v>24</v>
      </c>
      <c r="C1100" s="43" t="str">
        <f t="shared" si="35"/>
        <v>31.224</v>
      </c>
      <c r="D1100" s="44">
        <v>6</v>
      </c>
      <c r="E1100" s="45" t="s">
        <v>10816</v>
      </c>
      <c r="F1100" s="45" t="s">
        <v>10543</v>
      </c>
      <c r="G1100" s="45" t="s">
        <v>10817</v>
      </c>
      <c r="H1100" s="46" t="s">
        <v>10818</v>
      </c>
      <c r="I1100" s="45" t="s">
        <v>10776</v>
      </c>
      <c r="J1100" s="46" t="s">
        <v>10777</v>
      </c>
      <c r="K1100" s="46" t="s">
        <v>10778</v>
      </c>
      <c r="L1100" s="45" t="s">
        <v>7306</v>
      </c>
      <c r="M1100" s="45" t="s">
        <v>7307</v>
      </c>
    </row>
    <row r="1101" spans="1:13" ht="57.6">
      <c r="A1101" s="42" t="s">
        <v>7091</v>
      </c>
      <c r="B1101" s="43">
        <f t="shared" si="36"/>
        <v>25</v>
      </c>
      <c r="C1101" s="43" t="str">
        <f t="shared" si="35"/>
        <v>31.225</v>
      </c>
      <c r="D1101" s="44">
        <v>6</v>
      </c>
      <c r="E1101" s="45" t="s">
        <v>10819</v>
      </c>
      <c r="F1101" s="45" t="s">
        <v>10628</v>
      </c>
      <c r="G1101" s="45" t="s">
        <v>10820</v>
      </c>
      <c r="H1101" s="46" t="s">
        <v>10821</v>
      </c>
      <c r="I1101" s="45" t="s">
        <v>10776</v>
      </c>
      <c r="J1101" s="46" t="s">
        <v>10777</v>
      </c>
      <c r="K1101" s="46" t="s">
        <v>10778</v>
      </c>
      <c r="L1101" s="45" t="s">
        <v>7306</v>
      </c>
      <c r="M1101" s="45" t="s">
        <v>7307</v>
      </c>
    </row>
    <row r="1102" spans="1:13" ht="57.6">
      <c r="A1102" s="42" t="s">
        <v>7091</v>
      </c>
      <c r="B1102" s="43">
        <f t="shared" si="36"/>
        <v>26</v>
      </c>
      <c r="C1102" s="43" t="str">
        <f t="shared" si="35"/>
        <v>31.226</v>
      </c>
      <c r="D1102" s="44">
        <v>5</v>
      </c>
      <c r="E1102" s="45" t="s">
        <v>10822</v>
      </c>
      <c r="F1102" s="45" t="s">
        <v>10823</v>
      </c>
      <c r="G1102" s="45" t="s">
        <v>10824</v>
      </c>
      <c r="H1102" s="46" t="s">
        <v>10825</v>
      </c>
      <c r="I1102" s="45" t="s">
        <v>10776</v>
      </c>
      <c r="J1102" s="46" t="s">
        <v>10777</v>
      </c>
      <c r="K1102" s="46" t="s">
        <v>10778</v>
      </c>
      <c r="L1102" s="45" t="s">
        <v>7306</v>
      </c>
      <c r="M1102" s="45" t="s">
        <v>7307</v>
      </c>
    </row>
    <row r="1103" spans="1:13" ht="57.6">
      <c r="A1103" s="42" t="s">
        <v>7091</v>
      </c>
      <c r="B1103" s="43">
        <f t="shared" si="36"/>
        <v>27</v>
      </c>
      <c r="C1103" s="43" t="str">
        <f t="shared" si="35"/>
        <v>31.227</v>
      </c>
      <c r="D1103" s="44">
        <v>6</v>
      </c>
      <c r="E1103" s="45" t="s">
        <v>10826</v>
      </c>
      <c r="F1103" s="45" t="s">
        <v>10827</v>
      </c>
      <c r="G1103" s="45" t="s">
        <v>10828</v>
      </c>
      <c r="H1103" s="46" t="s">
        <v>10829</v>
      </c>
      <c r="I1103" s="45" t="s">
        <v>10776</v>
      </c>
      <c r="J1103" s="46" t="s">
        <v>10777</v>
      </c>
      <c r="K1103" s="46" t="s">
        <v>10778</v>
      </c>
      <c r="L1103" s="45" t="s">
        <v>7306</v>
      </c>
      <c r="M1103" s="45" t="s">
        <v>7307</v>
      </c>
    </row>
    <row r="1104" spans="1:13" ht="57.6">
      <c r="A1104" s="42" t="s">
        <v>7091</v>
      </c>
      <c r="B1104" s="43">
        <f t="shared" si="36"/>
        <v>28</v>
      </c>
      <c r="C1104" s="43" t="str">
        <f t="shared" si="35"/>
        <v>31.228</v>
      </c>
      <c r="D1104" s="44">
        <v>7</v>
      </c>
      <c r="E1104" s="45" t="s">
        <v>10830</v>
      </c>
      <c r="F1104" s="45" t="s">
        <v>10831</v>
      </c>
      <c r="G1104" s="45" t="s">
        <v>10832</v>
      </c>
      <c r="H1104" s="46" t="s">
        <v>10833</v>
      </c>
      <c r="I1104" s="45" t="s">
        <v>10776</v>
      </c>
      <c r="J1104" s="46" t="s">
        <v>10777</v>
      </c>
      <c r="K1104" s="46" t="s">
        <v>10778</v>
      </c>
      <c r="L1104" s="45" t="s">
        <v>7306</v>
      </c>
      <c r="M1104" s="45" t="s">
        <v>7307</v>
      </c>
    </row>
    <row r="1105" spans="1:13" ht="57.6">
      <c r="A1105" s="42" t="s">
        <v>7091</v>
      </c>
      <c r="B1105" s="43">
        <f t="shared" si="36"/>
        <v>29</v>
      </c>
      <c r="C1105" s="43" t="str">
        <f t="shared" si="35"/>
        <v>31.229</v>
      </c>
      <c r="D1105" s="44">
        <v>6</v>
      </c>
      <c r="E1105" s="45" t="s">
        <v>10834</v>
      </c>
      <c r="F1105" s="45" t="s">
        <v>10835</v>
      </c>
      <c r="G1105" s="45" t="s">
        <v>10836</v>
      </c>
      <c r="H1105" s="46" t="s">
        <v>10837</v>
      </c>
      <c r="I1105" s="45" t="s">
        <v>10776</v>
      </c>
      <c r="J1105" s="46" t="s">
        <v>10777</v>
      </c>
      <c r="K1105" s="46" t="s">
        <v>10778</v>
      </c>
      <c r="L1105" s="45" t="s">
        <v>7306</v>
      </c>
      <c r="M1105" s="45" t="s">
        <v>7307</v>
      </c>
    </row>
    <row r="1106" spans="1:13" ht="57.6">
      <c r="A1106" s="42" t="s">
        <v>7091</v>
      </c>
      <c r="B1106" s="43">
        <f t="shared" si="36"/>
        <v>30</v>
      </c>
      <c r="C1106" s="43" t="str">
        <f t="shared" si="35"/>
        <v>31.230</v>
      </c>
      <c r="D1106" s="44">
        <v>7</v>
      </c>
      <c r="E1106" s="45" t="s">
        <v>10838</v>
      </c>
      <c r="F1106" s="45" t="s">
        <v>10839</v>
      </c>
      <c r="G1106" s="45" t="s">
        <v>10840</v>
      </c>
      <c r="H1106" s="46" t="s">
        <v>10841</v>
      </c>
      <c r="I1106" s="45" t="s">
        <v>10776</v>
      </c>
      <c r="J1106" s="46" t="s">
        <v>10777</v>
      </c>
      <c r="K1106" s="46" t="s">
        <v>10778</v>
      </c>
      <c r="L1106" s="45" t="s">
        <v>7306</v>
      </c>
      <c r="M1106" s="45" t="s">
        <v>7307</v>
      </c>
    </row>
    <row r="1107" spans="1:13" ht="57.6">
      <c r="A1107" s="42" t="s">
        <v>7091</v>
      </c>
      <c r="B1107" s="43">
        <f t="shared" si="36"/>
        <v>31</v>
      </c>
      <c r="C1107" s="43" t="str">
        <f t="shared" si="35"/>
        <v>31.231</v>
      </c>
      <c r="D1107" s="44">
        <v>7</v>
      </c>
      <c r="E1107" s="45" t="s">
        <v>10842</v>
      </c>
      <c r="F1107" s="45" t="s">
        <v>10843</v>
      </c>
      <c r="G1107" s="45" t="s">
        <v>10844</v>
      </c>
      <c r="H1107" s="46" t="s">
        <v>10845</v>
      </c>
      <c r="I1107" s="45" t="s">
        <v>10776</v>
      </c>
      <c r="J1107" s="46" t="s">
        <v>10777</v>
      </c>
      <c r="K1107" s="46" t="s">
        <v>10778</v>
      </c>
      <c r="L1107" s="45" t="s">
        <v>7306</v>
      </c>
      <c r="M1107" s="45" t="s">
        <v>7307</v>
      </c>
    </row>
    <row r="1108" spans="1:13" ht="57.6">
      <c r="A1108" s="42" t="s">
        <v>7091</v>
      </c>
      <c r="B1108" s="43">
        <f t="shared" si="36"/>
        <v>32</v>
      </c>
      <c r="C1108" s="43" t="str">
        <f t="shared" si="35"/>
        <v>31.232</v>
      </c>
      <c r="D1108" s="44">
        <v>7</v>
      </c>
      <c r="E1108" s="45" t="s">
        <v>10846</v>
      </c>
      <c r="F1108" s="45" t="s">
        <v>10847</v>
      </c>
      <c r="G1108" s="45" t="s">
        <v>10848</v>
      </c>
      <c r="H1108" s="46" t="s">
        <v>10849</v>
      </c>
      <c r="I1108" s="45" t="s">
        <v>10776</v>
      </c>
      <c r="J1108" s="46" t="s">
        <v>10777</v>
      </c>
      <c r="K1108" s="46" t="s">
        <v>10778</v>
      </c>
      <c r="L1108" s="45" t="s">
        <v>7306</v>
      </c>
      <c r="M1108" s="45" t="s">
        <v>7307</v>
      </c>
    </row>
    <row r="1109" spans="1:13" ht="57.6">
      <c r="A1109" s="42" t="s">
        <v>7091</v>
      </c>
      <c r="B1109" s="43">
        <f t="shared" si="36"/>
        <v>33</v>
      </c>
      <c r="C1109" s="43" t="str">
        <f t="shared" si="35"/>
        <v>31.233</v>
      </c>
      <c r="D1109" s="44">
        <v>6</v>
      </c>
      <c r="E1109" s="45" t="s">
        <v>10850</v>
      </c>
      <c r="F1109" s="45" t="s">
        <v>10851</v>
      </c>
      <c r="G1109" s="45" t="s">
        <v>10852</v>
      </c>
      <c r="H1109" s="46" t="s">
        <v>10853</v>
      </c>
      <c r="I1109" s="45" t="s">
        <v>10776</v>
      </c>
      <c r="J1109" s="46" t="s">
        <v>10777</v>
      </c>
      <c r="K1109" s="46" t="s">
        <v>10778</v>
      </c>
      <c r="L1109" s="45" t="s">
        <v>7306</v>
      </c>
      <c r="M1109" s="45" t="s">
        <v>7307</v>
      </c>
    </row>
    <row r="1110" spans="1:13" ht="57.6">
      <c r="A1110" s="42" t="s">
        <v>7091</v>
      </c>
      <c r="B1110" s="43">
        <f t="shared" si="36"/>
        <v>34</v>
      </c>
      <c r="C1110" s="43" t="str">
        <f t="shared" si="35"/>
        <v>31.234</v>
      </c>
      <c r="D1110" s="44">
        <v>7</v>
      </c>
      <c r="E1110" s="45" t="s">
        <v>10854</v>
      </c>
      <c r="F1110" s="45" t="s">
        <v>10855</v>
      </c>
      <c r="G1110" s="45" t="s">
        <v>10856</v>
      </c>
      <c r="H1110" s="46" t="s">
        <v>10857</v>
      </c>
      <c r="I1110" s="45" t="s">
        <v>10776</v>
      </c>
      <c r="J1110" s="46" t="s">
        <v>10777</v>
      </c>
      <c r="K1110" s="46" t="s">
        <v>10778</v>
      </c>
      <c r="L1110" s="45" t="s">
        <v>7306</v>
      </c>
      <c r="M1110" s="45" t="s">
        <v>7307</v>
      </c>
    </row>
    <row r="1111" spans="1:13" ht="57.6">
      <c r="A1111" s="42" t="s">
        <v>7091</v>
      </c>
      <c r="B1111" s="43">
        <f t="shared" si="36"/>
        <v>35</v>
      </c>
      <c r="C1111" s="43" t="str">
        <f t="shared" si="35"/>
        <v>31.235</v>
      </c>
      <c r="D1111" s="44">
        <v>7</v>
      </c>
      <c r="E1111" s="45" t="s">
        <v>10858</v>
      </c>
      <c r="F1111" s="45" t="s">
        <v>10859</v>
      </c>
      <c r="G1111" s="45" t="s">
        <v>10860</v>
      </c>
      <c r="H1111" s="46" t="s">
        <v>10861</v>
      </c>
      <c r="I1111" s="45" t="s">
        <v>10776</v>
      </c>
      <c r="J1111" s="46" t="s">
        <v>10777</v>
      </c>
      <c r="K1111" s="46" t="s">
        <v>10778</v>
      </c>
      <c r="L1111" s="45" t="s">
        <v>7306</v>
      </c>
      <c r="M1111" s="45" t="s">
        <v>7307</v>
      </c>
    </row>
    <row r="1112" spans="1:13" ht="57.6">
      <c r="A1112" s="42" t="s">
        <v>7091</v>
      </c>
      <c r="B1112" s="43">
        <f t="shared" si="36"/>
        <v>36</v>
      </c>
      <c r="C1112" s="43" t="str">
        <f t="shared" si="35"/>
        <v>31.236</v>
      </c>
      <c r="D1112" s="44">
        <v>6</v>
      </c>
      <c r="E1112" s="45" t="s">
        <v>10862</v>
      </c>
      <c r="F1112" s="45" t="s">
        <v>10863</v>
      </c>
      <c r="G1112" s="45" t="s">
        <v>10864</v>
      </c>
      <c r="H1112" s="46" t="s">
        <v>10865</v>
      </c>
      <c r="I1112" s="45" t="s">
        <v>10776</v>
      </c>
      <c r="J1112" s="46" t="s">
        <v>10777</v>
      </c>
      <c r="K1112" s="46" t="s">
        <v>10778</v>
      </c>
      <c r="L1112" s="45" t="s">
        <v>7306</v>
      </c>
      <c r="M1112" s="45" t="s">
        <v>7307</v>
      </c>
    </row>
    <row r="1113" spans="1:13" ht="57.6">
      <c r="A1113" s="42" t="s">
        <v>7091</v>
      </c>
      <c r="B1113" s="43">
        <f t="shared" si="36"/>
        <v>37</v>
      </c>
      <c r="C1113" s="43" t="str">
        <f t="shared" si="35"/>
        <v>31.237</v>
      </c>
      <c r="D1113" s="44">
        <v>7</v>
      </c>
      <c r="E1113" s="45" t="s">
        <v>10866</v>
      </c>
      <c r="F1113" s="45" t="s">
        <v>10867</v>
      </c>
      <c r="G1113" s="45" t="s">
        <v>10868</v>
      </c>
      <c r="H1113" s="46" t="s">
        <v>10869</v>
      </c>
      <c r="I1113" s="45" t="s">
        <v>10776</v>
      </c>
      <c r="J1113" s="46" t="s">
        <v>10777</v>
      </c>
      <c r="K1113" s="46" t="s">
        <v>10778</v>
      </c>
      <c r="L1113" s="45" t="s">
        <v>7306</v>
      </c>
      <c r="M1113" s="45" t="s">
        <v>7307</v>
      </c>
    </row>
    <row r="1114" spans="1:13" ht="57.6">
      <c r="A1114" s="42" t="s">
        <v>7091</v>
      </c>
      <c r="B1114" s="43">
        <f t="shared" si="36"/>
        <v>38</v>
      </c>
      <c r="C1114" s="43" t="str">
        <f t="shared" si="35"/>
        <v>31.238</v>
      </c>
      <c r="D1114" s="44">
        <v>7</v>
      </c>
      <c r="E1114" s="45" t="s">
        <v>10870</v>
      </c>
      <c r="F1114" s="45" t="s">
        <v>10871</v>
      </c>
      <c r="G1114" s="45" t="s">
        <v>10872</v>
      </c>
      <c r="H1114" s="46" t="s">
        <v>10873</v>
      </c>
      <c r="I1114" s="45" t="s">
        <v>10776</v>
      </c>
      <c r="J1114" s="46" t="s">
        <v>10777</v>
      </c>
      <c r="K1114" s="46" t="s">
        <v>10778</v>
      </c>
      <c r="L1114" s="45" t="s">
        <v>7306</v>
      </c>
      <c r="M1114" s="45" t="s">
        <v>7307</v>
      </c>
    </row>
    <row r="1115" spans="1:13" ht="57.6">
      <c r="A1115" s="42" t="s">
        <v>7091</v>
      </c>
      <c r="B1115" s="43">
        <f t="shared" si="36"/>
        <v>39</v>
      </c>
      <c r="C1115" s="43" t="str">
        <f t="shared" si="35"/>
        <v>31.239</v>
      </c>
      <c r="D1115" s="44">
        <v>6</v>
      </c>
      <c r="E1115" s="45" t="s">
        <v>10874</v>
      </c>
      <c r="F1115" s="45" t="s">
        <v>10875</v>
      </c>
      <c r="G1115" s="45" t="s">
        <v>10876</v>
      </c>
      <c r="H1115" s="46" t="s">
        <v>10877</v>
      </c>
      <c r="I1115" s="45" t="s">
        <v>10776</v>
      </c>
      <c r="J1115" s="46" t="s">
        <v>10777</v>
      </c>
      <c r="K1115" s="46" t="s">
        <v>10778</v>
      </c>
      <c r="L1115" s="45" t="s">
        <v>7306</v>
      </c>
      <c r="M1115" s="45" t="s">
        <v>7307</v>
      </c>
    </row>
    <row r="1116" spans="1:13" ht="57.6">
      <c r="A1116" s="42" t="s">
        <v>7091</v>
      </c>
      <c r="B1116" s="43">
        <f t="shared" si="36"/>
        <v>40</v>
      </c>
      <c r="C1116" s="43" t="str">
        <f t="shared" si="35"/>
        <v>31.240</v>
      </c>
      <c r="D1116" s="44">
        <v>7</v>
      </c>
      <c r="E1116" s="45" t="s">
        <v>10878</v>
      </c>
      <c r="F1116" s="45" t="s">
        <v>10879</v>
      </c>
      <c r="G1116" s="45" t="s">
        <v>10880</v>
      </c>
      <c r="H1116" s="46" t="s">
        <v>10881</v>
      </c>
      <c r="I1116" s="45" t="s">
        <v>10776</v>
      </c>
      <c r="J1116" s="46" t="s">
        <v>10777</v>
      </c>
      <c r="K1116" s="46" t="s">
        <v>10778</v>
      </c>
      <c r="L1116" s="45" t="s">
        <v>7306</v>
      </c>
      <c r="M1116" s="45" t="s">
        <v>7307</v>
      </c>
    </row>
    <row r="1117" spans="1:13" ht="57.6">
      <c r="A1117" s="42" t="s">
        <v>7091</v>
      </c>
      <c r="B1117" s="43">
        <f t="shared" si="36"/>
        <v>41</v>
      </c>
      <c r="C1117" s="43" t="str">
        <f t="shared" si="35"/>
        <v>31.241</v>
      </c>
      <c r="D1117" s="44">
        <v>7</v>
      </c>
      <c r="E1117" s="45" t="s">
        <v>10882</v>
      </c>
      <c r="F1117" s="45" t="s">
        <v>10883</v>
      </c>
      <c r="G1117" s="45" t="s">
        <v>10884</v>
      </c>
      <c r="H1117" s="46" t="s">
        <v>10885</v>
      </c>
      <c r="I1117" s="45" t="s">
        <v>10776</v>
      </c>
      <c r="J1117" s="46" t="s">
        <v>10777</v>
      </c>
      <c r="K1117" s="46" t="s">
        <v>10778</v>
      </c>
      <c r="L1117" s="45" t="s">
        <v>7306</v>
      </c>
      <c r="M1117" s="45" t="s">
        <v>7307</v>
      </c>
    </row>
    <row r="1118" spans="1:13" ht="57.6">
      <c r="A1118" s="42" t="s">
        <v>7091</v>
      </c>
      <c r="B1118" s="43">
        <f t="shared" si="36"/>
        <v>42</v>
      </c>
      <c r="C1118" s="43" t="str">
        <f t="shared" si="35"/>
        <v>31.242</v>
      </c>
      <c r="D1118" s="44">
        <v>6</v>
      </c>
      <c r="E1118" s="45" t="s">
        <v>10886</v>
      </c>
      <c r="F1118" s="45" t="s">
        <v>10887</v>
      </c>
      <c r="G1118" s="45" t="s">
        <v>10888</v>
      </c>
      <c r="H1118" s="46" t="s">
        <v>10889</v>
      </c>
      <c r="I1118" s="45" t="s">
        <v>10776</v>
      </c>
      <c r="J1118" s="46" t="s">
        <v>10777</v>
      </c>
      <c r="K1118" s="46" t="s">
        <v>10778</v>
      </c>
      <c r="L1118" s="45" t="s">
        <v>7306</v>
      </c>
      <c r="M1118" s="45" t="s">
        <v>7307</v>
      </c>
    </row>
    <row r="1119" spans="1:13" ht="57.6">
      <c r="A1119" s="42" t="s">
        <v>7091</v>
      </c>
      <c r="B1119" s="43">
        <f t="shared" si="36"/>
        <v>43</v>
      </c>
      <c r="C1119" s="43" t="str">
        <f t="shared" si="35"/>
        <v>31.243</v>
      </c>
      <c r="D1119" s="44">
        <v>5</v>
      </c>
      <c r="E1119" s="45" t="s">
        <v>10890</v>
      </c>
      <c r="F1119" s="45" t="s">
        <v>10891</v>
      </c>
      <c r="G1119" s="45" t="s">
        <v>10892</v>
      </c>
      <c r="H1119" s="46" t="s">
        <v>10893</v>
      </c>
      <c r="I1119" s="45" t="s">
        <v>10776</v>
      </c>
      <c r="J1119" s="46" t="s">
        <v>10777</v>
      </c>
      <c r="K1119" s="46" t="s">
        <v>10778</v>
      </c>
      <c r="L1119" s="45" t="s">
        <v>7306</v>
      </c>
      <c r="M1119" s="45" t="s">
        <v>7307</v>
      </c>
    </row>
    <row r="1120" spans="1:13" ht="57.6">
      <c r="A1120" s="42" t="s">
        <v>7091</v>
      </c>
      <c r="B1120" s="43">
        <f t="shared" si="36"/>
        <v>44</v>
      </c>
      <c r="C1120" s="43" t="str">
        <f t="shared" si="35"/>
        <v>31.244</v>
      </c>
      <c r="D1120" s="44">
        <v>6</v>
      </c>
      <c r="E1120" s="45" t="s">
        <v>10894</v>
      </c>
      <c r="F1120" s="45" t="s">
        <v>10895</v>
      </c>
      <c r="G1120" s="45" t="s">
        <v>10896</v>
      </c>
      <c r="H1120" s="46" t="s">
        <v>10897</v>
      </c>
      <c r="I1120" s="45" t="s">
        <v>10776</v>
      </c>
      <c r="J1120" s="46" t="s">
        <v>10777</v>
      </c>
      <c r="K1120" s="46" t="s">
        <v>10778</v>
      </c>
      <c r="L1120" s="45" t="s">
        <v>7306</v>
      </c>
      <c r="M1120" s="45" t="s">
        <v>7307</v>
      </c>
    </row>
    <row r="1121" spans="1:13" ht="57.6">
      <c r="A1121" s="42" t="s">
        <v>7091</v>
      </c>
      <c r="B1121" s="43">
        <f t="shared" si="36"/>
        <v>45</v>
      </c>
      <c r="C1121" s="43" t="str">
        <f t="shared" si="35"/>
        <v>31.245</v>
      </c>
      <c r="D1121" s="44">
        <v>7</v>
      </c>
      <c r="E1121" s="45" t="s">
        <v>8590</v>
      </c>
      <c r="F1121" s="45" t="s">
        <v>8591</v>
      </c>
      <c r="G1121" s="45" t="s">
        <v>10898</v>
      </c>
      <c r="H1121" s="46" t="s">
        <v>10899</v>
      </c>
      <c r="I1121" s="45" t="s">
        <v>10776</v>
      </c>
      <c r="J1121" s="46" t="s">
        <v>10777</v>
      </c>
      <c r="K1121" s="46" t="s">
        <v>10778</v>
      </c>
      <c r="L1121" s="45" t="s">
        <v>7306</v>
      </c>
      <c r="M1121" s="45" t="s">
        <v>7307</v>
      </c>
    </row>
    <row r="1122" spans="1:13" ht="57.6">
      <c r="A1122" s="42" t="s">
        <v>7091</v>
      </c>
      <c r="B1122" s="43">
        <f t="shared" si="36"/>
        <v>46</v>
      </c>
      <c r="C1122" s="43" t="str">
        <f t="shared" si="35"/>
        <v>31.246</v>
      </c>
      <c r="D1122" s="44">
        <v>7</v>
      </c>
      <c r="E1122" s="45" t="s">
        <v>8841</v>
      </c>
      <c r="F1122" s="45" t="s">
        <v>8842</v>
      </c>
      <c r="G1122" s="45" t="s">
        <v>10900</v>
      </c>
      <c r="H1122" s="46" t="s">
        <v>10901</v>
      </c>
      <c r="I1122" s="45" t="s">
        <v>10776</v>
      </c>
      <c r="J1122" s="46" t="s">
        <v>10777</v>
      </c>
      <c r="K1122" s="46" t="s">
        <v>10778</v>
      </c>
      <c r="L1122" s="45" t="s">
        <v>7306</v>
      </c>
      <c r="M1122" s="45" t="s">
        <v>7307</v>
      </c>
    </row>
    <row r="1123" spans="1:13" ht="57.6">
      <c r="A1123" s="42" t="s">
        <v>7091</v>
      </c>
      <c r="B1123" s="43">
        <f t="shared" si="36"/>
        <v>47</v>
      </c>
      <c r="C1123" s="43" t="str">
        <f t="shared" si="35"/>
        <v>31.247</v>
      </c>
      <c r="D1123" s="44">
        <v>6</v>
      </c>
      <c r="E1123" s="45" t="s">
        <v>10902</v>
      </c>
      <c r="F1123" s="45" t="s">
        <v>10903</v>
      </c>
      <c r="G1123" s="45" t="s">
        <v>10904</v>
      </c>
      <c r="H1123" s="46" t="s">
        <v>10905</v>
      </c>
      <c r="I1123" s="45" t="s">
        <v>10776</v>
      </c>
      <c r="J1123" s="46" t="s">
        <v>10777</v>
      </c>
      <c r="K1123" s="46" t="s">
        <v>10778</v>
      </c>
      <c r="L1123" s="45" t="s">
        <v>7306</v>
      </c>
      <c r="M1123" s="45" t="s">
        <v>7307</v>
      </c>
    </row>
    <row r="1124" spans="1:13" ht="57.6">
      <c r="A1124" s="42" t="s">
        <v>7091</v>
      </c>
      <c r="B1124" s="43">
        <f t="shared" si="36"/>
        <v>48</v>
      </c>
      <c r="C1124" s="43" t="str">
        <f t="shared" si="35"/>
        <v>31.248</v>
      </c>
      <c r="D1124" s="44">
        <v>7</v>
      </c>
      <c r="E1124" s="45" t="s">
        <v>8659</v>
      </c>
      <c r="F1124" s="45" t="s">
        <v>8660</v>
      </c>
      <c r="G1124" s="45" t="s">
        <v>10906</v>
      </c>
      <c r="H1124" s="46" t="s">
        <v>10907</v>
      </c>
      <c r="I1124" s="45" t="s">
        <v>10776</v>
      </c>
      <c r="J1124" s="46" t="s">
        <v>10777</v>
      </c>
      <c r="K1124" s="46" t="s">
        <v>10778</v>
      </c>
      <c r="L1124" s="45" t="s">
        <v>7306</v>
      </c>
      <c r="M1124" s="45" t="s">
        <v>7307</v>
      </c>
    </row>
    <row r="1125" spans="1:13" ht="57.6">
      <c r="A1125" s="42" t="s">
        <v>7091</v>
      </c>
      <c r="B1125" s="43">
        <f t="shared" si="36"/>
        <v>49</v>
      </c>
      <c r="C1125" s="43" t="str">
        <f t="shared" si="35"/>
        <v>31.249</v>
      </c>
      <c r="D1125" s="44">
        <v>7</v>
      </c>
      <c r="E1125" s="45" t="s">
        <v>8631</v>
      </c>
      <c r="F1125" s="45" t="s">
        <v>8632</v>
      </c>
      <c r="G1125" s="45" t="s">
        <v>10908</v>
      </c>
      <c r="H1125" s="46" t="s">
        <v>10909</v>
      </c>
      <c r="I1125" s="45" t="s">
        <v>10776</v>
      </c>
      <c r="J1125" s="46" t="s">
        <v>10777</v>
      </c>
      <c r="K1125" s="46" t="s">
        <v>10778</v>
      </c>
      <c r="L1125" s="45" t="s">
        <v>7306</v>
      </c>
      <c r="M1125" s="45" t="s">
        <v>7307</v>
      </c>
    </row>
    <row r="1126" spans="1:13" ht="57.6">
      <c r="A1126" s="42" t="s">
        <v>7091</v>
      </c>
      <c r="B1126" s="43">
        <f t="shared" si="36"/>
        <v>50</v>
      </c>
      <c r="C1126" s="43" t="str">
        <f t="shared" si="35"/>
        <v>31.250</v>
      </c>
      <c r="D1126" s="44">
        <v>6</v>
      </c>
      <c r="E1126" s="45" t="s">
        <v>10910</v>
      </c>
      <c r="F1126" s="45" t="s">
        <v>8795</v>
      </c>
      <c r="G1126" s="45" t="s">
        <v>10911</v>
      </c>
      <c r="H1126" s="45" t="s">
        <v>10912</v>
      </c>
      <c r="I1126" s="45" t="s">
        <v>10776</v>
      </c>
      <c r="J1126" s="46" t="s">
        <v>10777</v>
      </c>
      <c r="K1126" s="46" t="s">
        <v>10778</v>
      </c>
      <c r="L1126" s="45" t="s">
        <v>7306</v>
      </c>
      <c r="M1126" s="45" t="s">
        <v>7307</v>
      </c>
    </row>
    <row r="1127" spans="1:13" ht="57.6">
      <c r="A1127" s="42" t="s">
        <v>7091</v>
      </c>
      <c r="B1127" s="43">
        <f t="shared" si="36"/>
        <v>51</v>
      </c>
      <c r="C1127" s="43" t="str">
        <f t="shared" si="35"/>
        <v>31.251</v>
      </c>
      <c r="D1127" s="44">
        <v>7</v>
      </c>
      <c r="E1127" s="45" t="s">
        <v>10913</v>
      </c>
      <c r="F1127" s="45" t="s">
        <v>10914</v>
      </c>
      <c r="G1127" s="45" t="s">
        <v>10915</v>
      </c>
      <c r="H1127" s="46" t="s">
        <v>10916</v>
      </c>
      <c r="I1127" s="45" t="s">
        <v>10776</v>
      </c>
      <c r="J1127" s="46" t="s">
        <v>10777</v>
      </c>
      <c r="K1127" s="46" t="s">
        <v>10778</v>
      </c>
      <c r="L1127" s="45" t="s">
        <v>7306</v>
      </c>
      <c r="M1127" s="45" t="s">
        <v>7307</v>
      </c>
    </row>
    <row r="1128" spans="1:13" ht="57.6">
      <c r="A1128" s="42" t="s">
        <v>7091</v>
      </c>
      <c r="B1128" s="43">
        <f t="shared" si="36"/>
        <v>52</v>
      </c>
      <c r="C1128" s="43" t="str">
        <f t="shared" si="35"/>
        <v>31.252</v>
      </c>
      <c r="D1128" s="44">
        <v>6</v>
      </c>
      <c r="E1128" s="45" t="s">
        <v>10917</v>
      </c>
      <c r="F1128" s="45" t="s">
        <v>10918</v>
      </c>
      <c r="G1128" s="45" t="s">
        <v>10919</v>
      </c>
      <c r="H1128" s="46" t="s">
        <v>10920</v>
      </c>
      <c r="I1128" s="45" t="s">
        <v>10776</v>
      </c>
      <c r="J1128" s="46" t="s">
        <v>10777</v>
      </c>
      <c r="K1128" s="46" t="s">
        <v>10778</v>
      </c>
      <c r="L1128" s="45" t="s">
        <v>7306</v>
      </c>
      <c r="M1128" s="45" t="s">
        <v>7307</v>
      </c>
    </row>
    <row r="1129" spans="1:13" ht="57.6">
      <c r="A1129" s="42" t="s">
        <v>7091</v>
      </c>
      <c r="B1129" s="43">
        <f t="shared" si="36"/>
        <v>53</v>
      </c>
      <c r="C1129" s="43" t="str">
        <f t="shared" si="35"/>
        <v>31.253</v>
      </c>
      <c r="D1129" s="44">
        <v>7</v>
      </c>
      <c r="E1129" s="45" t="s">
        <v>10921</v>
      </c>
      <c r="F1129" s="45" t="s">
        <v>10922</v>
      </c>
      <c r="G1129" s="45" t="s">
        <v>10923</v>
      </c>
      <c r="H1129" s="46" t="s">
        <v>10924</v>
      </c>
      <c r="I1129" s="45" t="s">
        <v>10776</v>
      </c>
      <c r="J1129" s="46" t="s">
        <v>10777</v>
      </c>
      <c r="K1129" s="46" t="s">
        <v>10778</v>
      </c>
      <c r="L1129" s="45" t="s">
        <v>7306</v>
      </c>
      <c r="M1129" s="45" t="s">
        <v>7307</v>
      </c>
    </row>
    <row r="1130" spans="1:13" ht="57.6">
      <c r="A1130" s="42" t="s">
        <v>7091</v>
      </c>
      <c r="B1130" s="43">
        <f t="shared" si="36"/>
        <v>54</v>
      </c>
      <c r="C1130" s="43" t="str">
        <f t="shared" si="35"/>
        <v>31.254</v>
      </c>
      <c r="D1130" s="44">
        <v>6</v>
      </c>
      <c r="E1130" s="45" t="s">
        <v>10925</v>
      </c>
      <c r="F1130" s="45" t="s">
        <v>10926</v>
      </c>
      <c r="G1130" s="45" t="s">
        <v>10927</v>
      </c>
      <c r="H1130" s="46" t="s">
        <v>10928</v>
      </c>
      <c r="I1130" s="45" t="s">
        <v>10776</v>
      </c>
      <c r="J1130" s="46" t="s">
        <v>10777</v>
      </c>
      <c r="K1130" s="46" t="s">
        <v>10778</v>
      </c>
      <c r="L1130" s="45" t="s">
        <v>7306</v>
      </c>
      <c r="M1130" s="45" t="s">
        <v>7307</v>
      </c>
    </row>
    <row r="1131" spans="1:13" ht="57.6">
      <c r="A1131" s="42" t="s">
        <v>7091</v>
      </c>
      <c r="B1131" s="43">
        <f t="shared" si="36"/>
        <v>55</v>
      </c>
      <c r="C1131" s="43" t="str">
        <f t="shared" si="35"/>
        <v>31.255</v>
      </c>
      <c r="D1131" s="44">
        <v>7</v>
      </c>
      <c r="E1131" s="45" t="s">
        <v>8623</v>
      </c>
      <c r="F1131" s="45" t="s">
        <v>8624</v>
      </c>
      <c r="G1131" s="45" t="s">
        <v>10929</v>
      </c>
      <c r="H1131" s="46" t="s">
        <v>10930</v>
      </c>
      <c r="I1131" s="45" t="s">
        <v>10776</v>
      </c>
      <c r="J1131" s="46" t="s">
        <v>10777</v>
      </c>
      <c r="K1131" s="46" t="s">
        <v>10778</v>
      </c>
      <c r="L1131" s="45" t="s">
        <v>7306</v>
      </c>
      <c r="M1131" s="45" t="s">
        <v>7307</v>
      </c>
    </row>
    <row r="1132" spans="1:13" ht="57.6">
      <c r="A1132" s="42" t="s">
        <v>7091</v>
      </c>
      <c r="B1132" s="43">
        <f t="shared" si="36"/>
        <v>56</v>
      </c>
      <c r="C1132" s="43" t="str">
        <f t="shared" si="35"/>
        <v>31.256</v>
      </c>
      <c r="D1132" s="44">
        <v>7</v>
      </c>
      <c r="E1132" s="45" t="s">
        <v>8627</v>
      </c>
      <c r="F1132" s="45" t="s">
        <v>8628</v>
      </c>
      <c r="G1132" s="45" t="s">
        <v>10931</v>
      </c>
      <c r="H1132" s="46" t="s">
        <v>10932</v>
      </c>
      <c r="I1132" s="45" t="s">
        <v>10776</v>
      </c>
      <c r="J1132" s="46" t="s">
        <v>10777</v>
      </c>
      <c r="K1132" s="46" t="s">
        <v>10778</v>
      </c>
      <c r="L1132" s="45" t="s">
        <v>7306</v>
      </c>
      <c r="M1132" s="45" t="s">
        <v>7307</v>
      </c>
    </row>
    <row r="1133" spans="1:13" ht="57.6">
      <c r="A1133" s="42" t="s">
        <v>7091</v>
      </c>
      <c r="B1133" s="43">
        <f t="shared" si="36"/>
        <v>57</v>
      </c>
      <c r="C1133" s="43" t="str">
        <f t="shared" si="35"/>
        <v>31.257</v>
      </c>
      <c r="D1133" s="44">
        <v>6</v>
      </c>
      <c r="E1133" s="45" t="s">
        <v>10933</v>
      </c>
      <c r="F1133" s="45" t="s">
        <v>10934</v>
      </c>
      <c r="G1133" s="45" t="s">
        <v>10935</v>
      </c>
      <c r="H1133" s="46" t="s">
        <v>10936</v>
      </c>
      <c r="I1133" s="45" t="s">
        <v>10776</v>
      </c>
      <c r="J1133" s="46" t="s">
        <v>10777</v>
      </c>
      <c r="K1133" s="46" t="s">
        <v>10778</v>
      </c>
      <c r="L1133" s="45" t="s">
        <v>7306</v>
      </c>
      <c r="M1133" s="45" t="s">
        <v>7307</v>
      </c>
    </row>
    <row r="1134" spans="1:13" ht="57.6">
      <c r="A1134" s="42" t="s">
        <v>7091</v>
      </c>
      <c r="B1134" s="43">
        <f t="shared" si="36"/>
        <v>58</v>
      </c>
      <c r="C1134" s="43" t="str">
        <f t="shared" si="35"/>
        <v>31.258</v>
      </c>
      <c r="D1134" s="44">
        <v>7</v>
      </c>
      <c r="E1134" s="45" t="s">
        <v>8852</v>
      </c>
      <c r="F1134" s="45" t="s">
        <v>8853</v>
      </c>
      <c r="G1134" s="45" t="s">
        <v>10937</v>
      </c>
      <c r="H1134" s="46" t="s">
        <v>10938</v>
      </c>
      <c r="I1134" s="45" t="s">
        <v>10776</v>
      </c>
      <c r="J1134" s="46" t="s">
        <v>10777</v>
      </c>
      <c r="K1134" s="46" t="s">
        <v>10778</v>
      </c>
      <c r="L1134" s="45" t="s">
        <v>7306</v>
      </c>
      <c r="M1134" s="45" t="s">
        <v>7307</v>
      </c>
    </row>
    <row r="1135" spans="1:13" ht="57.6">
      <c r="A1135" s="42" t="s">
        <v>7091</v>
      </c>
      <c r="B1135" s="43">
        <f t="shared" si="36"/>
        <v>59</v>
      </c>
      <c r="C1135" s="43" t="str">
        <f t="shared" si="35"/>
        <v>31.259</v>
      </c>
      <c r="D1135" s="44">
        <v>6</v>
      </c>
      <c r="E1135" s="45" t="s">
        <v>10939</v>
      </c>
      <c r="F1135" s="45" t="s">
        <v>10940</v>
      </c>
      <c r="G1135" s="45" t="s">
        <v>10941</v>
      </c>
      <c r="H1135" s="46" t="s">
        <v>10942</v>
      </c>
      <c r="I1135" s="45" t="s">
        <v>10776</v>
      </c>
      <c r="J1135" s="46" t="s">
        <v>10777</v>
      </c>
      <c r="K1135" s="46" t="s">
        <v>10778</v>
      </c>
      <c r="L1135" s="45" t="s">
        <v>7306</v>
      </c>
      <c r="M1135" s="45" t="s">
        <v>7307</v>
      </c>
    </row>
    <row r="1136" spans="1:13" ht="57.6">
      <c r="A1136" s="42" t="s">
        <v>7091</v>
      </c>
      <c r="B1136" s="43">
        <f t="shared" si="36"/>
        <v>60</v>
      </c>
      <c r="C1136" s="43" t="str">
        <f t="shared" si="35"/>
        <v>31.260</v>
      </c>
      <c r="D1136" s="44">
        <v>7</v>
      </c>
      <c r="E1136" s="45" t="s">
        <v>8731</v>
      </c>
      <c r="F1136" s="45" t="s">
        <v>8732</v>
      </c>
      <c r="G1136" s="45" t="s">
        <v>10943</v>
      </c>
      <c r="H1136" s="46" t="s">
        <v>10944</v>
      </c>
      <c r="I1136" s="45" t="s">
        <v>10776</v>
      </c>
      <c r="J1136" s="46" t="s">
        <v>10777</v>
      </c>
      <c r="K1136" s="46" t="s">
        <v>10778</v>
      </c>
      <c r="L1136" s="45" t="s">
        <v>7306</v>
      </c>
      <c r="M1136" s="45" t="s">
        <v>7307</v>
      </c>
    </row>
    <row r="1137" spans="1:13" ht="57.6">
      <c r="A1137" s="42" t="s">
        <v>7091</v>
      </c>
      <c r="B1137" s="43">
        <f t="shared" si="36"/>
        <v>61</v>
      </c>
      <c r="C1137" s="43" t="str">
        <f t="shared" si="35"/>
        <v>31.261</v>
      </c>
      <c r="D1137" s="44">
        <v>5</v>
      </c>
      <c r="E1137" s="45" t="s">
        <v>8259</v>
      </c>
      <c r="F1137" s="45" t="s">
        <v>8260</v>
      </c>
      <c r="G1137" s="45" t="s">
        <v>10945</v>
      </c>
      <c r="H1137" s="46" t="s">
        <v>10946</v>
      </c>
      <c r="I1137" s="45" t="s">
        <v>10776</v>
      </c>
      <c r="J1137" s="46" t="s">
        <v>10777</v>
      </c>
      <c r="K1137" s="46" t="s">
        <v>10778</v>
      </c>
      <c r="L1137" s="45" t="s">
        <v>7306</v>
      </c>
      <c r="M1137" s="45" t="s">
        <v>7307</v>
      </c>
    </row>
    <row r="1138" spans="1:13" ht="57.6">
      <c r="A1138" s="42" t="s">
        <v>7091</v>
      </c>
      <c r="B1138" s="43">
        <f t="shared" si="36"/>
        <v>62</v>
      </c>
      <c r="C1138" s="43" t="str">
        <f t="shared" si="35"/>
        <v>31.262</v>
      </c>
      <c r="D1138" s="44">
        <v>6</v>
      </c>
      <c r="E1138" s="45" t="s">
        <v>10947</v>
      </c>
      <c r="F1138" s="45" t="s">
        <v>10492</v>
      </c>
      <c r="G1138" s="45" t="s">
        <v>10948</v>
      </c>
      <c r="H1138" s="45" t="s">
        <v>10949</v>
      </c>
      <c r="I1138" s="45" t="s">
        <v>10776</v>
      </c>
      <c r="J1138" s="46" t="s">
        <v>10777</v>
      </c>
      <c r="K1138" s="46" t="s">
        <v>10778</v>
      </c>
      <c r="L1138" s="45" t="s">
        <v>7306</v>
      </c>
      <c r="M1138" s="45" t="s">
        <v>7307</v>
      </c>
    </row>
    <row r="1139" spans="1:13" ht="57.6">
      <c r="A1139" s="42" t="s">
        <v>7091</v>
      </c>
      <c r="B1139" s="43">
        <f t="shared" si="36"/>
        <v>63</v>
      </c>
      <c r="C1139" s="43" t="str">
        <f t="shared" si="35"/>
        <v>31.263</v>
      </c>
      <c r="D1139" s="44">
        <v>6</v>
      </c>
      <c r="E1139" s="45" t="s">
        <v>10950</v>
      </c>
      <c r="F1139" s="45" t="s">
        <v>10590</v>
      </c>
      <c r="G1139" s="45" t="s">
        <v>10951</v>
      </c>
      <c r="H1139" s="46" t="s">
        <v>10952</v>
      </c>
      <c r="I1139" s="45" t="s">
        <v>10776</v>
      </c>
      <c r="J1139" s="46" t="s">
        <v>10777</v>
      </c>
      <c r="K1139" s="46" t="s">
        <v>10778</v>
      </c>
      <c r="L1139" s="45" t="s">
        <v>7306</v>
      </c>
      <c r="M1139" s="45" t="s">
        <v>7307</v>
      </c>
    </row>
    <row r="1140" spans="1:13" ht="57.6">
      <c r="A1140" s="42" t="s">
        <v>7091</v>
      </c>
      <c r="B1140" s="43">
        <f t="shared" si="36"/>
        <v>64</v>
      </c>
      <c r="C1140" s="43" t="str">
        <f t="shared" si="35"/>
        <v>31.264</v>
      </c>
      <c r="D1140" s="44">
        <v>6</v>
      </c>
      <c r="E1140" s="45" t="s">
        <v>10953</v>
      </c>
      <c r="F1140" s="45" t="s">
        <v>10504</v>
      </c>
      <c r="G1140" s="45" t="s">
        <v>10954</v>
      </c>
      <c r="H1140" s="46" t="s">
        <v>10955</v>
      </c>
      <c r="I1140" s="45" t="s">
        <v>10776</v>
      </c>
      <c r="J1140" s="46" t="s">
        <v>10777</v>
      </c>
      <c r="K1140" s="46" t="s">
        <v>10778</v>
      </c>
      <c r="L1140" s="45" t="s">
        <v>7306</v>
      </c>
      <c r="M1140" s="45" t="s">
        <v>7307</v>
      </c>
    </row>
    <row r="1141" spans="1:13" ht="57.6">
      <c r="A1141" s="42" t="s">
        <v>7091</v>
      </c>
      <c r="B1141" s="43">
        <f t="shared" si="36"/>
        <v>65</v>
      </c>
      <c r="C1141" s="43" t="str">
        <f t="shared" si="35"/>
        <v>31.265</v>
      </c>
      <c r="D1141" s="44">
        <v>5</v>
      </c>
      <c r="E1141" s="45" t="s">
        <v>10604</v>
      </c>
      <c r="F1141" s="45" t="s">
        <v>8210</v>
      </c>
      <c r="G1141" s="45" t="s">
        <v>10956</v>
      </c>
      <c r="H1141" s="46" t="s">
        <v>10957</v>
      </c>
      <c r="I1141" s="45" t="s">
        <v>10776</v>
      </c>
      <c r="J1141" s="46" t="s">
        <v>10777</v>
      </c>
      <c r="K1141" s="46" t="s">
        <v>10778</v>
      </c>
      <c r="L1141" s="45" t="s">
        <v>7306</v>
      </c>
      <c r="M1141" s="45" t="s">
        <v>7307</v>
      </c>
    </row>
    <row r="1142" spans="1:13" ht="57.6">
      <c r="A1142" s="42" t="s">
        <v>7091</v>
      </c>
      <c r="B1142" s="43">
        <f t="shared" si="36"/>
        <v>66</v>
      </c>
      <c r="C1142" s="43" t="str">
        <f t="shared" si="35"/>
        <v>31.266</v>
      </c>
      <c r="D1142" s="44">
        <v>5</v>
      </c>
      <c r="E1142" s="45" t="s">
        <v>8266</v>
      </c>
      <c r="F1142" s="45" t="s">
        <v>8267</v>
      </c>
      <c r="G1142" s="45" t="s">
        <v>10958</v>
      </c>
      <c r="H1142" s="46" t="s">
        <v>10959</v>
      </c>
      <c r="I1142" s="45" t="s">
        <v>10776</v>
      </c>
      <c r="J1142" s="46" t="s">
        <v>10777</v>
      </c>
      <c r="K1142" s="46" t="s">
        <v>10778</v>
      </c>
      <c r="L1142" s="45" t="s">
        <v>7306</v>
      </c>
      <c r="M1142" s="45" t="s">
        <v>7307</v>
      </c>
    </row>
    <row r="1143" spans="1:13" ht="57.6">
      <c r="A1143" s="42" t="s">
        <v>7091</v>
      </c>
      <c r="B1143" s="43">
        <f t="shared" si="36"/>
        <v>67</v>
      </c>
      <c r="C1143" s="43" t="str">
        <f t="shared" si="35"/>
        <v>31.267</v>
      </c>
      <c r="D1143" s="44">
        <v>6</v>
      </c>
      <c r="E1143" s="45" t="s">
        <v>10960</v>
      </c>
      <c r="F1143" s="45" t="s">
        <v>10660</v>
      </c>
      <c r="G1143" s="45" t="s">
        <v>10961</v>
      </c>
      <c r="H1143" s="46" t="s">
        <v>10962</v>
      </c>
      <c r="I1143" s="45" t="s">
        <v>10776</v>
      </c>
      <c r="J1143" s="46" t="s">
        <v>10777</v>
      </c>
      <c r="K1143" s="46" t="s">
        <v>10778</v>
      </c>
      <c r="L1143" s="45" t="s">
        <v>7306</v>
      </c>
      <c r="M1143" s="45" t="s">
        <v>7307</v>
      </c>
    </row>
    <row r="1144" spans="1:13" ht="57.6">
      <c r="A1144" s="42" t="s">
        <v>7091</v>
      </c>
      <c r="B1144" s="43">
        <f t="shared" si="36"/>
        <v>68</v>
      </c>
      <c r="C1144" s="43" t="str">
        <f t="shared" si="35"/>
        <v>31.268</v>
      </c>
      <c r="D1144" s="44">
        <v>6</v>
      </c>
      <c r="E1144" s="45" t="s">
        <v>10963</v>
      </c>
      <c r="F1144" s="45" t="s">
        <v>10964</v>
      </c>
      <c r="G1144" s="45" t="s">
        <v>10965</v>
      </c>
      <c r="H1144" s="46" t="s">
        <v>10966</v>
      </c>
      <c r="I1144" s="45" t="s">
        <v>10776</v>
      </c>
      <c r="J1144" s="46" t="s">
        <v>10777</v>
      </c>
      <c r="K1144" s="46" t="s">
        <v>10778</v>
      </c>
      <c r="L1144" s="45" t="s">
        <v>7306</v>
      </c>
      <c r="M1144" s="45" t="s">
        <v>7307</v>
      </c>
    </row>
    <row r="1145" spans="1:13" ht="57.6">
      <c r="A1145" s="42" t="s">
        <v>7091</v>
      </c>
      <c r="B1145" s="43">
        <f t="shared" si="36"/>
        <v>69</v>
      </c>
      <c r="C1145" s="43" t="str">
        <f t="shared" si="35"/>
        <v>31.269</v>
      </c>
      <c r="D1145" s="44">
        <v>5</v>
      </c>
      <c r="E1145" s="45" t="s">
        <v>7500</v>
      </c>
      <c r="F1145" s="45" t="s">
        <v>7501</v>
      </c>
      <c r="G1145" s="45" t="s">
        <v>10967</v>
      </c>
      <c r="H1145" s="46" t="s">
        <v>10968</v>
      </c>
      <c r="I1145" s="45" t="s">
        <v>10776</v>
      </c>
      <c r="J1145" s="46" t="s">
        <v>10777</v>
      </c>
      <c r="K1145" s="46" t="s">
        <v>10778</v>
      </c>
      <c r="L1145" s="45" t="s">
        <v>7306</v>
      </c>
      <c r="M1145" s="45" t="s">
        <v>7307</v>
      </c>
    </row>
    <row r="1146" spans="1:13" ht="57.6">
      <c r="A1146" s="42" t="s">
        <v>7091</v>
      </c>
      <c r="B1146" s="43">
        <f t="shared" si="36"/>
        <v>70</v>
      </c>
      <c r="C1146" s="43" t="str">
        <f t="shared" si="35"/>
        <v>31.270</v>
      </c>
      <c r="D1146" s="44">
        <v>6</v>
      </c>
      <c r="E1146" s="45" t="s">
        <v>7390</v>
      </c>
      <c r="F1146" s="45" t="s">
        <v>7391</v>
      </c>
      <c r="G1146" s="45" t="s">
        <v>10969</v>
      </c>
      <c r="H1146" s="46" t="s">
        <v>10970</v>
      </c>
      <c r="I1146" s="45" t="s">
        <v>10776</v>
      </c>
      <c r="J1146" s="46" t="s">
        <v>10777</v>
      </c>
      <c r="K1146" s="46" t="s">
        <v>10778</v>
      </c>
      <c r="L1146" s="45" t="s">
        <v>7306</v>
      </c>
      <c r="M1146" s="45" t="s">
        <v>7307</v>
      </c>
    </row>
    <row r="1147" spans="1:13" ht="57.6">
      <c r="A1147" s="42" t="s">
        <v>7091</v>
      </c>
      <c r="B1147" s="43">
        <f t="shared" si="36"/>
        <v>71</v>
      </c>
      <c r="C1147" s="43" t="str">
        <f t="shared" si="35"/>
        <v>31.271</v>
      </c>
      <c r="D1147" s="44">
        <v>6</v>
      </c>
      <c r="E1147" s="45" t="s">
        <v>8911</v>
      </c>
      <c r="F1147" s="45" t="s">
        <v>8912</v>
      </c>
      <c r="G1147" s="45" t="s">
        <v>10971</v>
      </c>
      <c r="H1147" s="46" t="s">
        <v>10972</v>
      </c>
      <c r="I1147" s="45" t="s">
        <v>10776</v>
      </c>
      <c r="J1147" s="46" t="s">
        <v>10777</v>
      </c>
      <c r="K1147" s="46" t="s">
        <v>10778</v>
      </c>
      <c r="L1147" s="45" t="s">
        <v>7306</v>
      </c>
      <c r="M1147" s="45" t="s">
        <v>7307</v>
      </c>
    </row>
    <row r="1148" spans="1:13" ht="57.6">
      <c r="A1148" s="42" t="s">
        <v>7091</v>
      </c>
      <c r="B1148" s="43">
        <f t="shared" si="36"/>
        <v>72</v>
      </c>
      <c r="C1148" s="43" t="str">
        <f t="shared" si="35"/>
        <v>31.272</v>
      </c>
      <c r="D1148" s="44">
        <v>6</v>
      </c>
      <c r="E1148" s="45" t="s">
        <v>7376</v>
      </c>
      <c r="F1148" s="45" t="s">
        <v>7377</v>
      </c>
      <c r="G1148" s="45" t="s">
        <v>10973</v>
      </c>
      <c r="H1148" s="46" t="s">
        <v>10974</v>
      </c>
      <c r="I1148" s="45" t="s">
        <v>10776</v>
      </c>
      <c r="J1148" s="46" t="s">
        <v>10777</v>
      </c>
      <c r="K1148" s="46" t="s">
        <v>10778</v>
      </c>
      <c r="L1148" s="45" t="s">
        <v>7306</v>
      </c>
      <c r="M1148" s="45" t="s">
        <v>7307</v>
      </c>
    </row>
    <row r="1149" spans="1:13" ht="57.6">
      <c r="A1149" s="42" t="s">
        <v>7091</v>
      </c>
      <c r="B1149" s="43">
        <f t="shared" si="36"/>
        <v>73</v>
      </c>
      <c r="C1149" s="43" t="str">
        <f t="shared" si="35"/>
        <v>31.273</v>
      </c>
      <c r="D1149" s="44">
        <v>5</v>
      </c>
      <c r="E1149" s="45" t="s">
        <v>10975</v>
      </c>
      <c r="F1149" s="45" t="s">
        <v>10976</v>
      </c>
      <c r="G1149" s="45" t="s">
        <v>10977</v>
      </c>
      <c r="H1149" s="46" t="s">
        <v>10978</v>
      </c>
      <c r="I1149" s="45" t="s">
        <v>10776</v>
      </c>
      <c r="J1149" s="46" t="s">
        <v>10777</v>
      </c>
      <c r="K1149" s="46" t="s">
        <v>10778</v>
      </c>
      <c r="L1149" s="45" t="s">
        <v>7306</v>
      </c>
      <c r="M1149" s="45" t="s">
        <v>7307</v>
      </c>
    </row>
    <row r="1150" spans="1:13" ht="57.6">
      <c r="A1150" s="42" t="s">
        <v>7091</v>
      </c>
      <c r="B1150" s="43">
        <f t="shared" si="36"/>
        <v>74</v>
      </c>
      <c r="C1150" s="43" t="str">
        <f t="shared" si="35"/>
        <v>31.274</v>
      </c>
      <c r="D1150" s="44">
        <v>6</v>
      </c>
      <c r="E1150" s="45" t="s">
        <v>10979</v>
      </c>
      <c r="F1150" s="45" t="s">
        <v>10980</v>
      </c>
      <c r="G1150" s="45" t="s">
        <v>10981</v>
      </c>
      <c r="H1150" s="46" t="s">
        <v>10982</v>
      </c>
      <c r="I1150" s="45" t="s">
        <v>10776</v>
      </c>
      <c r="J1150" s="46" t="s">
        <v>10777</v>
      </c>
      <c r="K1150" s="46" t="s">
        <v>10778</v>
      </c>
      <c r="L1150" s="45" t="s">
        <v>7306</v>
      </c>
      <c r="M1150" s="45" t="s">
        <v>7307</v>
      </c>
    </row>
    <row r="1151" spans="1:13" ht="57.6">
      <c r="A1151" s="42" t="s">
        <v>7091</v>
      </c>
      <c r="B1151" s="43">
        <f t="shared" si="36"/>
        <v>75</v>
      </c>
      <c r="C1151" s="43" t="str">
        <f t="shared" si="35"/>
        <v>31.275</v>
      </c>
      <c r="D1151" s="44">
        <v>6</v>
      </c>
      <c r="E1151" s="45" t="s">
        <v>10983</v>
      </c>
      <c r="F1151" s="45" t="s">
        <v>10984</v>
      </c>
      <c r="G1151" s="45" t="s">
        <v>10985</v>
      </c>
      <c r="H1151" s="46" t="s">
        <v>10986</v>
      </c>
      <c r="I1151" s="45" t="s">
        <v>10776</v>
      </c>
      <c r="J1151" s="46" t="s">
        <v>10777</v>
      </c>
      <c r="K1151" s="46" t="s">
        <v>10778</v>
      </c>
      <c r="L1151" s="45" t="s">
        <v>7306</v>
      </c>
      <c r="M1151" s="45" t="s">
        <v>7307</v>
      </c>
    </row>
    <row r="1152" spans="1:13" ht="57.6">
      <c r="A1152" s="42" t="s">
        <v>7091</v>
      </c>
      <c r="B1152" s="43">
        <f t="shared" si="36"/>
        <v>76</v>
      </c>
      <c r="C1152" s="43" t="str">
        <f t="shared" si="35"/>
        <v>31.276</v>
      </c>
      <c r="D1152" s="44">
        <v>7</v>
      </c>
      <c r="E1152" s="45" t="s">
        <v>8605</v>
      </c>
      <c r="F1152" s="45" t="s">
        <v>8606</v>
      </c>
      <c r="G1152" s="45" t="s">
        <v>10987</v>
      </c>
      <c r="H1152" s="46" t="s">
        <v>10988</v>
      </c>
      <c r="I1152" s="45" t="s">
        <v>10776</v>
      </c>
      <c r="J1152" s="46" t="s">
        <v>10777</v>
      </c>
      <c r="K1152" s="46" t="s">
        <v>10778</v>
      </c>
      <c r="L1152" s="45" t="s">
        <v>7306</v>
      </c>
      <c r="M1152" s="45" t="s">
        <v>7307</v>
      </c>
    </row>
    <row r="1153" spans="1:13" ht="57.6">
      <c r="A1153" s="42" t="s">
        <v>7091</v>
      </c>
      <c r="B1153" s="43">
        <f t="shared" si="36"/>
        <v>77</v>
      </c>
      <c r="C1153" s="43" t="str">
        <f t="shared" si="35"/>
        <v>31.277</v>
      </c>
      <c r="D1153" s="44">
        <v>7</v>
      </c>
      <c r="E1153" s="45" t="s">
        <v>10989</v>
      </c>
      <c r="F1153" s="45" t="s">
        <v>8802</v>
      </c>
      <c r="G1153" s="45" t="s">
        <v>10990</v>
      </c>
      <c r="H1153" s="46" t="s">
        <v>10991</v>
      </c>
      <c r="I1153" s="45" t="s">
        <v>10776</v>
      </c>
      <c r="J1153" s="46" t="s">
        <v>10777</v>
      </c>
      <c r="K1153" s="46" t="s">
        <v>10778</v>
      </c>
      <c r="L1153" s="45" t="s">
        <v>7306</v>
      </c>
      <c r="M1153" s="45" t="s">
        <v>7307</v>
      </c>
    </row>
    <row r="1154" spans="1:13" ht="57.6">
      <c r="A1154" s="42" t="s">
        <v>7091</v>
      </c>
      <c r="B1154" s="43">
        <f t="shared" si="36"/>
        <v>78</v>
      </c>
      <c r="C1154" s="43" t="str">
        <f t="shared" si="35"/>
        <v>31.278</v>
      </c>
      <c r="D1154" s="44">
        <v>7</v>
      </c>
      <c r="E1154" s="45" t="s">
        <v>10992</v>
      </c>
      <c r="F1154" s="45" t="s">
        <v>8766</v>
      </c>
      <c r="G1154" s="45" t="s">
        <v>10993</v>
      </c>
      <c r="H1154" s="46" t="s">
        <v>10994</v>
      </c>
      <c r="I1154" s="45" t="s">
        <v>10776</v>
      </c>
      <c r="J1154" s="46" t="s">
        <v>10777</v>
      </c>
      <c r="K1154" s="46" t="s">
        <v>10778</v>
      </c>
      <c r="L1154" s="45" t="s">
        <v>7306</v>
      </c>
      <c r="M1154" s="45" t="s">
        <v>7307</v>
      </c>
    </row>
    <row r="1155" spans="1:13" ht="57.6">
      <c r="A1155" s="42" t="s">
        <v>7091</v>
      </c>
      <c r="B1155" s="43">
        <f t="shared" si="36"/>
        <v>79</v>
      </c>
      <c r="C1155" s="43" t="str">
        <f t="shared" ref="C1155:C1218" si="37">+CONCATENATE(A1155,B1155)</f>
        <v>31.279</v>
      </c>
      <c r="D1155" s="44">
        <v>6</v>
      </c>
      <c r="E1155" s="45" t="s">
        <v>10995</v>
      </c>
      <c r="F1155" s="45" t="s">
        <v>10996</v>
      </c>
      <c r="G1155" s="45" t="s">
        <v>10997</v>
      </c>
      <c r="H1155" s="46" t="s">
        <v>10998</v>
      </c>
      <c r="I1155" s="45" t="s">
        <v>10776</v>
      </c>
      <c r="J1155" s="46" t="s">
        <v>10777</v>
      </c>
      <c r="K1155" s="46" t="s">
        <v>10778</v>
      </c>
      <c r="L1155" s="45" t="s">
        <v>7306</v>
      </c>
      <c r="M1155" s="45" t="s">
        <v>7307</v>
      </c>
    </row>
    <row r="1156" spans="1:13" ht="57.6">
      <c r="A1156" s="42" t="s">
        <v>7091</v>
      </c>
      <c r="B1156" s="43">
        <f t="shared" ref="B1156:B1219" si="38">+IF(A1156=A1155,B1155+1,1)</f>
        <v>80</v>
      </c>
      <c r="C1156" s="43" t="str">
        <f t="shared" si="37"/>
        <v>31.280</v>
      </c>
      <c r="D1156" s="44">
        <v>7</v>
      </c>
      <c r="E1156" s="45" t="s">
        <v>8742</v>
      </c>
      <c r="F1156" s="45" t="s">
        <v>8743</v>
      </c>
      <c r="G1156" s="45" t="s">
        <v>10999</v>
      </c>
      <c r="H1156" s="46" t="s">
        <v>11000</v>
      </c>
      <c r="I1156" s="45" t="s">
        <v>10776</v>
      </c>
      <c r="J1156" s="46" t="s">
        <v>10777</v>
      </c>
      <c r="K1156" s="46" t="s">
        <v>10778</v>
      </c>
      <c r="L1156" s="45" t="s">
        <v>7306</v>
      </c>
      <c r="M1156" s="45" t="s">
        <v>7307</v>
      </c>
    </row>
    <row r="1157" spans="1:13" ht="57.6">
      <c r="A1157" s="42" t="s">
        <v>7091</v>
      </c>
      <c r="B1157" s="43">
        <f t="shared" si="38"/>
        <v>81</v>
      </c>
      <c r="C1157" s="43" t="str">
        <f t="shared" si="37"/>
        <v>31.281</v>
      </c>
      <c r="D1157" s="44">
        <v>7</v>
      </c>
      <c r="E1157" s="45" t="s">
        <v>11001</v>
      </c>
      <c r="F1157" s="45" t="s">
        <v>8762</v>
      </c>
      <c r="G1157" s="45" t="s">
        <v>1367</v>
      </c>
      <c r="H1157" s="46" t="s">
        <v>11002</v>
      </c>
      <c r="I1157" s="45" t="s">
        <v>10776</v>
      </c>
      <c r="J1157" s="46" t="s">
        <v>10777</v>
      </c>
      <c r="K1157" s="46" t="s">
        <v>10778</v>
      </c>
      <c r="L1157" s="45" t="s">
        <v>7306</v>
      </c>
      <c r="M1157" s="45" t="s">
        <v>7307</v>
      </c>
    </row>
    <row r="1158" spans="1:13" ht="57.6">
      <c r="A1158" s="42" t="s">
        <v>7091</v>
      </c>
      <c r="B1158" s="43">
        <f t="shared" si="38"/>
        <v>82</v>
      </c>
      <c r="C1158" s="43" t="str">
        <f t="shared" si="37"/>
        <v>31.282</v>
      </c>
      <c r="D1158" s="44">
        <v>7</v>
      </c>
      <c r="E1158" s="45" t="s">
        <v>11003</v>
      </c>
      <c r="F1158" s="45" t="s">
        <v>11004</v>
      </c>
      <c r="G1158" s="45" t="s">
        <v>11005</v>
      </c>
      <c r="H1158" s="46" t="s">
        <v>11006</v>
      </c>
      <c r="I1158" s="45" t="s">
        <v>10776</v>
      </c>
      <c r="J1158" s="46" t="s">
        <v>10777</v>
      </c>
      <c r="K1158" s="46" t="s">
        <v>10778</v>
      </c>
      <c r="L1158" s="45" t="s">
        <v>7306</v>
      </c>
      <c r="M1158" s="45" t="s">
        <v>7307</v>
      </c>
    </row>
    <row r="1159" spans="1:13" ht="57.6">
      <c r="A1159" s="42" t="s">
        <v>7091</v>
      </c>
      <c r="B1159" s="43">
        <f t="shared" si="38"/>
        <v>83</v>
      </c>
      <c r="C1159" s="43" t="str">
        <f t="shared" si="37"/>
        <v>31.283</v>
      </c>
      <c r="D1159" s="44">
        <v>6</v>
      </c>
      <c r="E1159" s="45" t="s">
        <v>11007</v>
      </c>
      <c r="F1159" s="45" t="s">
        <v>11008</v>
      </c>
      <c r="G1159" s="45" t="s">
        <v>11009</v>
      </c>
      <c r="H1159" s="46" t="s">
        <v>11010</v>
      </c>
      <c r="I1159" s="45" t="s">
        <v>10776</v>
      </c>
      <c r="J1159" s="46" t="s">
        <v>10777</v>
      </c>
      <c r="K1159" s="46" t="s">
        <v>10778</v>
      </c>
      <c r="L1159" s="45" t="s">
        <v>7306</v>
      </c>
      <c r="M1159" s="45" t="s">
        <v>7307</v>
      </c>
    </row>
    <row r="1160" spans="1:13" ht="57.6">
      <c r="A1160" s="42" t="s">
        <v>7091</v>
      </c>
      <c r="B1160" s="43">
        <f t="shared" si="38"/>
        <v>84</v>
      </c>
      <c r="C1160" s="43" t="str">
        <f t="shared" si="37"/>
        <v>31.284</v>
      </c>
      <c r="D1160" s="44">
        <v>7</v>
      </c>
      <c r="E1160" s="45" t="s">
        <v>8819</v>
      </c>
      <c r="F1160" s="45" t="s">
        <v>8820</v>
      </c>
      <c r="G1160" s="45" t="s">
        <v>11011</v>
      </c>
      <c r="H1160" s="46" t="s">
        <v>11012</v>
      </c>
      <c r="I1160" s="45" t="s">
        <v>10776</v>
      </c>
      <c r="J1160" s="46" t="s">
        <v>10777</v>
      </c>
      <c r="K1160" s="46" t="s">
        <v>10778</v>
      </c>
      <c r="L1160" s="45" t="s">
        <v>7306</v>
      </c>
      <c r="M1160" s="45" t="s">
        <v>7307</v>
      </c>
    </row>
    <row r="1161" spans="1:13" ht="57.6">
      <c r="A1161" s="42" t="s">
        <v>7091</v>
      </c>
      <c r="B1161" s="43">
        <f t="shared" si="38"/>
        <v>85</v>
      </c>
      <c r="C1161" s="43" t="str">
        <f t="shared" si="37"/>
        <v>31.285</v>
      </c>
      <c r="D1161" s="44">
        <v>7</v>
      </c>
      <c r="E1161" s="45" t="s">
        <v>8666</v>
      </c>
      <c r="F1161" s="45" t="s">
        <v>8667</v>
      </c>
      <c r="G1161" s="45" t="s">
        <v>1367</v>
      </c>
      <c r="H1161" s="46" t="s">
        <v>11013</v>
      </c>
      <c r="I1161" s="45" t="s">
        <v>10776</v>
      </c>
      <c r="J1161" s="46" t="s">
        <v>10777</v>
      </c>
      <c r="K1161" s="46" t="s">
        <v>10778</v>
      </c>
      <c r="L1161" s="45" t="s">
        <v>7306</v>
      </c>
      <c r="M1161" s="45" t="s">
        <v>7307</v>
      </c>
    </row>
    <row r="1162" spans="1:13" ht="57.6">
      <c r="A1162" s="42" t="s">
        <v>7091</v>
      </c>
      <c r="B1162" s="43">
        <f t="shared" si="38"/>
        <v>86</v>
      </c>
      <c r="C1162" s="43" t="str">
        <f t="shared" si="37"/>
        <v>31.286</v>
      </c>
      <c r="D1162" s="44">
        <v>6</v>
      </c>
      <c r="E1162" s="45" t="s">
        <v>11014</v>
      </c>
      <c r="F1162" s="45" t="s">
        <v>11015</v>
      </c>
      <c r="G1162" s="45" t="s">
        <v>11016</v>
      </c>
      <c r="H1162" s="46" t="s">
        <v>11017</v>
      </c>
      <c r="I1162" s="45" t="s">
        <v>10776</v>
      </c>
      <c r="J1162" s="46" t="s">
        <v>10777</v>
      </c>
      <c r="K1162" s="46" t="s">
        <v>10778</v>
      </c>
      <c r="L1162" s="45" t="s">
        <v>7306</v>
      </c>
      <c r="M1162" s="45" t="s">
        <v>7307</v>
      </c>
    </row>
    <row r="1163" spans="1:13" ht="57.6">
      <c r="A1163" s="42" t="s">
        <v>7091</v>
      </c>
      <c r="B1163" s="43">
        <f t="shared" si="38"/>
        <v>87</v>
      </c>
      <c r="C1163" s="43" t="str">
        <f t="shared" si="37"/>
        <v>31.287</v>
      </c>
      <c r="D1163" s="44">
        <v>7</v>
      </c>
      <c r="E1163" s="45" t="s">
        <v>8639</v>
      </c>
      <c r="F1163" s="45" t="s">
        <v>8640</v>
      </c>
      <c r="G1163" s="45" t="s">
        <v>11018</v>
      </c>
      <c r="H1163" s="46" t="s">
        <v>11019</v>
      </c>
      <c r="I1163" s="45" t="s">
        <v>10776</v>
      </c>
      <c r="J1163" s="46" t="s">
        <v>10777</v>
      </c>
      <c r="K1163" s="46" t="s">
        <v>10778</v>
      </c>
      <c r="L1163" s="45" t="s">
        <v>7306</v>
      </c>
      <c r="M1163" s="45" t="s">
        <v>7307</v>
      </c>
    </row>
    <row r="1164" spans="1:13" ht="57.6">
      <c r="A1164" s="42" t="s">
        <v>7091</v>
      </c>
      <c r="B1164" s="43">
        <f t="shared" si="38"/>
        <v>88</v>
      </c>
      <c r="C1164" s="43" t="str">
        <f t="shared" si="37"/>
        <v>31.288</v>
      </c>
      <c r="D1164" s="44">
        <v>7</v>
      </c>
      <c r="E1164" s="45" t="s">
        <v>8808</v>
      </c>
      <c r="F1164" s="45" t="s">
        <v>8809</v>
      </c>
      <c r="G1164" s="45" t="s">
        <v>11020</v>
      </c>
      <c r="H1164" s="46" t="s">
        <v>11021</v>
      </c>
      <c r="I1164" s="45" t="s">
        <v>10776</v>
      </c>
      <c r="J1164" s="46" t="s">
        <v>10777</v>
      </c>
      <c r="K1164" s="46" t="s">
        <v>10778</v>
      </c>
      <c r="L1164" s="45" t="s">
        <v>7306</v>
      </c>
      <c r="M1164" s="45" t="s">
        <v>7307</v>
      </c>
    </row>
    <row r="1165" spans="1:13" ht="57.6">
      <c r="A1165" s="42" t="s">
        <v>7091</v>
      </c>
      <c r="B1165" s="43">
        <f t="shared" si="38"/>
        <v>89</v>
      </c>
      <c r="C1165" s="43" t="str">
        <f t="shared" si="37"/>
        <v>31.289</v>
      </c>
      <c r="D1165" s="44">
        <v>6</v>
      </c>
      <c r="E1165" s="45" t="s">
        <v>11022</v>
      </c>
      <c r="F1165" s="45" t="s">
        <v>11023</v>
      </c>
      <c r="G1165" s="45" t="s">
        <v>11024</v>
      </c>
      <c r="H1165" s="46" t="s">
        <v>11025</v>
      </c>
      <c r="I1165" s="45" t="s">
        <v>10776</v>
      </c>
      <c r="J1165" s="46" t="s">
        <v>10777</v>
      </c>
      <c r="K1165" s="46" t="s">
        <v>10778</v>
      </c>
      <c r="L1165" s="45" t="s">
        <v>7306</v>
      </c>
      <c r="M1165" s="45" t="s">
        <v>7307</v>
      </c>
    </row>
    <row r="1166" spans="1:13" ht="57.6">
      <c r="A1166" s="42" t="s">
        <v>7091</v>
      </c>
      <c r="B1166" s="43">
        <f t="shared" si="38"/>
        <v>90</v>
      </c>
      <c r="C1166" s="43" t="str">
        <f t="shared" si="37"/>
        <v>31.290</v>
      </c>
      <c r="D1166" s="44">
        <v>7</v>
      </c>
      <c r="E1166" s="45" t="s">
        <v>8686</v>
      </c>
      <c r="F1166" s="45" t="s">
        <v>8687</v>
      </c>
      <c r="G1166" s="45" t="s">
        <v>11026</v>
      </c>
      <c r="H1166" s="46" t="s">
        <v>11027</v>
      </c>
      <c r="I1166" s="45" t="s">
        <v>10776</v>
      </c>
      <c r="J1166" s="46" t="s">
        <v>10777</v>
      </c>
      <c r="K1166" s="46" t="s">
        <v>10778</v>
      </c>
      <c r="L1166" s="45" t="s">
        <v>7306</v>
      </c>
      <c r="M1166" s="45" t="s">
        <v>7307</v>
      </c>
    </row>
    <row r="1167" spans="1:13" ht="57.6">
      <c r="A1167" s="42" t="s">
        <v>7091</v>
      </c>
      <c r="B1167" s="43">
        <f t="shared" si="38"/>
        <v>91</v>
      </c>
      <c r="C1167" s="43" t="str">
        <f t="shared" si="37"/>
        <v>31.291</v>
      </c>
      <c r="D1167" s="44">
        <v>7</v>
      </c>
      <c r="E1167" s="45" t="s">
        <v>8823</v>
      </c>
      <c r="F1167" s="45" t="s">
        <v>8824</v>
      </c>
      <c r="G1167" s="45" t="s">
        <v>11028</v>
      </c>
      <c r="H1167" s="46" t="s">
        <v>11029</v>
      </c>
      <c r="I1167" s="45" t="s">
        <v>10776</v>
      </c>
      <c r="J1167" s="46" t="s">
        <v>10777</v>
      </c>
      <c r="K1167" s="46" t="s">
        <v>10778</v>
      </c>
      <c r="L1167" s="45" t="s">
        <v>7306</v>
      </c>
      <c r="M1167" s="45" t="s">
        <v>7307</v>
      </c>
    </row>
    <row r="1168" spans="1:13" ht="57.6">
      <c r="A1168" s="42" t="s">
        <v>7091</v>
      </c>
      <c r="B1168" s="43">
        <f t="shared" si="38"/>
        <v>92</v>
      </c>
      <c r="C1168" s="43" t="str">
        <f t="shared" si="37"/>
        <v>31.292</v>
      </c>
      <c r="D1168" s="44">
        <v>6</v>
      </c>
      <c r="E1168" s="45" t="s">
        <v>11030</v>
      </c>
      <c r="F1168" s="45" t="s">
        <v>11031</v>
      </c>
      <c r="G1168" s="45" t="s">
        <v>11032</v>
      </c>
      <c r="H1168" s="45" t="s">
        <v>11033</v>
      </c>
      <c r="I1168" s="45" t="s">
        <v>10776</v>
      </c>
      <c r="J1168" s="46" t="s">
        <v>10777</v>
      </c>
      <c r="K1168" s="46" t="s">
        <v>10778</v>
      </c>
      <c r="L1168" s="45" t="s">
        <v>7306</v>
      </c>
      <c r="M1168" s="45" t="s">
        <v>7307</v>
      </c>
    </row>
    <row r="1169" spans="1:13" ht="57.6">
      <c r="A1169" s="42" t="s">
        <v>7091</v>
      </c>
      <c r="B1169" s="43">
        <f t="shared" si="38"/>
        <v>93</v>
      </c>
      <c r="C1169" s="43" t="str">
        <f t="shared" si="37"/>
        <v>31.293</v>
      </c>
      <c r="D1169" s="44">
        <v>7</v>
      </c>
      <c r="E1169" s="45" t="s">
        <v>8582</v>
      </c>
      <c r="F1169" s="45" t="s">
        <v>8583</v>
      </c>
      <c r="G1169" s="45" t="s">
        <v>11034</v>
      </c>
      <c r="H1169" s="46" t="s">
        <v>11035</v>
      </c>
      <c r="I1169" s="45" t="s">
        <v>10776</v>
      </c>
      <c r="J1169" s="46" t="s">
        <v>10777</v>
      </c>
      <c r="K1169" s="46" t="s">
        <v>10778</v>
      </c>
      <c r="L1169" s="45" t="s">
        <v>7306</v>
      </c>
      <c r="M1169" s="45" t="s">
        <v>7307</v>
      </c>
    </row>
    <row r="1170" spans="1:13" ht="57.6">
      <c r="A1170" s="42" t="s">
        <v>7091</v>
      </c>
      <c r="B1170" s="43">
        <f t="shared" si="38"/>
        <v>94</v>
      </c>
      <c r="C1170" s="43" t="str">
        <f t="shared" si="37"/>
        <v>31.294</v>
      </c>
      <c r="D1170" s="44">
        <v>7</v>
      </c>
      <c r="E1170" s="45" t="s">
        <v>8768</v>
      </c>
      <c r="F1170" s="45" t="s">
        <v>8769</v>
      </c>
      <c r="G1170" s="45" t="s">
        <v>11036</v>
      </c>
      <c r="H1170" s="46" t="s">
        <v>11037</v>
      </c>
      <c r="I1170" s="45" t="s">
        <v>10776</v>
      </c>
      <c r="J1170" s="46" t="s">
        <v>10777</v>
      </c>
      <c r="K1170" s="46" t="s">
        <v>10778</v>
      </c>
      <c r="L1170" s="45" t="s">
        <v>7306</v>
      </c>
      <c r="M1170" s="45" t="s">
        <v>7307</v>
      </c>
    </row>
    <row r="1171" spans="1:13" ht="57.6">
      <c r="A1171" s="42" t="s">
        <v>7091</v>
      </c>
      <c r="B1171" s="43">
        <f t="shared" si="38"/>
        <v>95</v>
      </c>
      <c r="C1171" s="43" t="str">
        <f t="shared" si="37"/>
        <v>31.295</v>
      </c>
      <c r="D1171" s="44">
        <v>7</v>
      </c>
      <c r="E1171" s="45" t="s">
        <v>11038</v>
      </c>
      <c r="F1171" s="45" t="s">
        <v>8683</v>
      </c>
      <c r="G1171" s="45" t="s">
        <v>11039</v>
      </c>
      <c r="H1171" s="46" t="s">
        <v>11040</v>
      </c>
      <c r="I1171" s="45" t="s">
        <v>10776</v>
      </c>
      <c r="J1171" s="46" t="s">
        <v>10777</v>
      </c>
      <c r="K1171" s="46" t="s">
        <v>10778</v>
      </c>
      <c r="L1171" s="45" t="s">
        <v>7306</v>
      </c>
      <c r="M1171" s="45" t="s">
        <v>7307</v>
      </c>
    </row>
    <row r="1172" spans="1:13" ht="57.6">
      <c r="A1172" s="42" t="s">
        <v>7091</v>
      </c>
      <c r="B1172" s="43">
        <f t="shared" si="38"/>
        <v>96</v>
      </c>
      <c r="C1172" s="43" t="str">
        <f t="shared" si="37"/>
        <v>31.296</v>
      </c>
      <c r="D1172" s="44">
        <v>7</v>
      </c>
      <c r="E1172" s="45" t="s">
        <v>8779</v>
      </c>
      <c r="F1172" s="45" t="s">
        <v>8780</v>
      </c>
      <c r="G1172" s="45" t="s">
        <v>11041</v>
      </c>
      <c r="H1172" s="46" t="s">
        <v>11042</v>
      </c>
      <c r="I1172" s="45" t="s">
        <v>10776</v>
      </c>
      <c r="J1172" s="46" t="s">
        <v>10777</v>
      </c>
      <c r="K1172" s="46" t="s">
        <v>10778</v>
      </c>
      <c r="L1172" s="45" t="s">
        <v>7306</v>
      </c>
      <c r="M1172" s="45" t="s">
        <v>7307</v>
      </c>
    </row>
    <row r="1173" spans="1:13" ht="57.6">
      <c r="A1173" s="42" t="s">
        <v>7091</v>
      </c>
      <c r="B1173" s="43">
        <f t="shared" si="38"/>
        <v>97</v>
      </c>
      <c r="C1173" s="43" t="str">
        <f t="shared" si="37"/>
        <v>31.297</v>
      </c>
      <c r="D1173" s="44">
        <v>6</v>
      </c>
      <c r="E1173" s="45" t="s">
        <v>11043</v>
      </c>
      <c r="F1173" s="45" t="s">
        <v>11044</v>
      </c>
      <c r="G1173" s="45" t="s">
        <v>11045</v>
      </c>
      <c r="H1173" s="46" t="s">
        <v>11046</v>
      </c>
      <c r="I1173" s="45" t="s">
        <v>10776</v>
      </c>
      <c r="J1173" s="46" t="s">
        <v>10777</v>
      </c>
      <c r="K1173" s="46" t="s">
        <v>10778</v>
      </c>
      <c r="L1173" s="45" t="s">
        <v>7306</v>
      </c>
      <c r="M1173" s="45" t="s">
        <v>7307</v>
      </c>
    </row>
    <row r="1174" spans="1:13" ht="57.6">
      <c r="A1174" s="42" t="s">
        <v>7091</v>
      </c>
      <c r="B1174" s="43">
        <f t="shared" si="38"/>
        <v>98</v>
      </c>
      <c r="C1174" s="43" t="str">
        <f t="shared" si="37"/>
        <v>31.298</v>
      </c>
      <c r="D1174" s="44">
        <v>7</v>
      </c>
      <c r="E1174" s="45" t="s">
        <v>8717</v>
      </c>
      <c r="F1174" s="45" t="s">
        <v>8718</v>
      </c>
      <c r="G1174" s="45" t="s">
        <v>11047</v>
      </c>
      <c r="H1174" s="46" t="s">
        <v>11048</v>
      </c>
      <c r="I1174" s="45" t="s">
        <v>10776</v>
      </c>
      <c r="J1174" s="46" t="s">
        <v>10777</v>
      </c>
      <c r="K1174" s="46" t="s">
        <v>10778</v>
      </c>
      <c r="L1174" s="45" t="s">
        <v>7306</v>
      </c>
      <c r="M1174" s="45" t="s">
        <v>7307</v>
      </c>
    </row>
    <row r="1175" spans="1:13" ht="57.6">
      <c r="A1175" s="42" t="s">
        <v>7091</v>
      </c>
      <c r="B1175" s="43">
        <f t="shared" si="38"/>
        <v>99</v>
      </c>
      <c r="C1175" s="43" t="str">
        <f t="shared" si="37"/>
        <v>31.299</v>
      </c>
      <c r="D1175" s="44">
        <v>7</v>
      </c>
      <c r="E1175" s="45" t="s">
        <v>11049</v>
      </c>
      <c r="F1175" s="45" t="s">
        <v>11050</v>
      </c>
      <c r="G1175" s="45" t="s">
        <v>11051</v>
      </c>
      <c r="H1175" s="46" t="s">
        <v>11052</v>
      </c>
      <c r="I1175" s="45" t="s">
        <v>10776</v>
      </c>
      <c r="J1175" s="46" t="s">
        <v>10777</v>
      </c>
      <c r="K1175" s="46" t="s">
        <v>10778</v>
      </c>
      <c r="L1175" s="45" t="s">
        <v>7306</v>
      </c>
      <c r="M1175" s="45" t="s">
        <v>7307</v>
      </c>
    </row>
    <row r="1176" spans="1:13" ht="57.6">
      <c r="A1176" s="42" t="s">
        <v>7091</v>
      </c>
      <c r="B1176" s="43">
        <f t="shared" si="38"/>
        <v>100</v>
      </c>
      <c r="C1176" s="43" t="str">
        <f t="shared" si="37"/>
        <v>31.2100</v>
      </c>
      <c r="D1176" s="44">
        <v>6</v>
      </c>
      <c r="E1176" s="45" t="s">
        <v>11053</v>
      </c>
      <c r="F1176" s="45" t="s">
        <v>8703</v>
      </c>
      <c r="G1176" s="45" t="s">
        <v>11054</v>
      </c>
      <c r="H1176" s="46" t="s">
        <v>11055</v>
      </c>
      <c r="I1176" s="45" t="s">
        <v>10776</v>
      </c>
      <c r="J1176" s="46" t="s">
        <v>10777</v>
      </c>
      <c r="K1176" s="46" t="s">
        <v>10778</v>
      </c>
      <c r="L1176" s="45" t="s">
        <v>7306</v>
      </c>
      <c r="M1176" s="45" t="s">
        <v>7307</v>
      </c>
    </row>
    <row r="1177" spans="1:13" ht="57.6">
      <c r="A1177" s="42" t="s">
        <v>7091</v>
      </c>
      <c r="B1177" s="43">
        <f t="shared" si="38"/>
        <v>101</v>
      </c>
      <c r="C1177" s="43" t="str">
        <f t="shared" si="37"/>
        <v>31.2101</v>
      </c>
      <c r="D1177" s="44">
        <v>7</v>
      </c>
      <c r="E1177" s="45" t="s">
        <v>8598</v>
      </c>
      <c r="F1177" s="45" t="s">
        <v>8599</v>
      </c>
      <c r="G1177" s="45" t="s">
        <v>11056</v>
      </c>
      <c r="H1177" s="46" t="s">
        <v>11057</v>
      </c>
      <c r="I1177" s="45" t="s">
        <v>10776</v>
      </c>
      <c r="J1177" s="46" t="s">
        <v>10777</v>
      </c>
      <c r="K1177" s="46" t="s">
        <v>10778</v>
      </c>
      <c r="L1177" s="45" t="s">
        <v>7306</v>
      </c>
      <c r="M1177" s="45" t="s">
        <v>7307</v>
      </c>
    </row>
    <row r="1178" spans="1:13" ht="57.6">
      <c r="A1178" s="42" t="s">
        <v>7091</v>
      </c>
      <c r="B1178" s="43">
        <f t="shared" si="38"/>
        <v>102</v>
      </c>
      <c r="C1178" s="43" t="str">
        <f t="shared" si="37"/>
        <v>31.2102</v>
      </c>
      <c r="D1178" s="44">
        <v>6</v>
      </c>
      <c r="E1178" s="45" t="s">
        <v>11058</v>
      </c>
      <c r="F1178" s="45" t="s">
        <v>11059</v>
      </c>
      <c r="G1178" s="45" t="s">
        <v>11060</v>
      </c>
      <c r="H1178" s="46" t="s">
        <v>11061</v>
      </c>
      <c r="I1178" s="45" t="s">
        <v>10776</v>
      </c>
      <c r="J1178" s="46" t="s">
        <v>10777</v>
      </c>
      <c r="K1178" s="46" t="s">
        <v>10778</v>
      </c>
      <c r="L1178" s="45" t="s">
        <v>7306</v>
      </c>
      <c r="M1178" s="45" t="s">
        <v>7307</v>
      </c>
    </row>
    <row r="1179" spans="1:13" ht="57.6">
      <c r="A1179" s="42" t="s">
        <v>7091</v>
      </c>
      <c r="B1179" s="43">
        <f t="shared" si="38"/>
        <v>103</v>
      </c>
      <c r="C1179" s="43" t="str">
        <f t="shared" si="37"/>
        <v>31.2103</v>
      </c>
      <c r="D1179" s="44">
        <v>7</v>
      </c>
      <c r="E1179" s="45" t="s">
        <v>8572</v>
      </c>
      <c r="F1179" s="45" t="s">
        <v>8573</v>
      </c>
      <c r="G1179" s="45" t="s">
        <v>11062</v>
      </c>
      <c r="H1179" s="46" t="s">
        <v>11063</v>
      </c>
      <c r="I1179" s="45" t="s">
        <v>10776</v>
      </c>
      <c r="J1179" s="46" t="s">
        <v>10777</v>
      </c>
      <c r="K1179" s="46" t="s">
        <v>10778</v>
      </c>
      <c r="L1179" s="45" t="s">
        <v>7306</v>
      </c>
      <c r="M1179" s="45" t="s">
        <v>7307</v>
      </c>
    </row>
    <row r="1180" spans="1:13" ht="57.6">
      <c r="A1180" s="42" t="s">
        <v>7091</v>
      </c>
      <c r="B1180" s="43">
        <f t="shared" si="38"/>
        <v>104</v>
      </c>
      <c r="C1180" s="43" t="str">
        <f t="shared" si="37"/>
        <v>31.2104</v>
      </c>
      <c r="D1180" s="44">
        <v>7</v>
      </c>
      <c r="E1180" s="45" t="s">
        <v>8754</v>
      </c>
      <c r="F1180" s="45" t="s">
        <v>8755</v>
      </c>
      <c r="G1180" s="45" t="s">
        <v>11064</v>
      </c>
      <c r="H1180" s="46" t="s">
        <v>11065</v>
      </c>
      <c r="I1180" s="45" t="s">
        <v>10776</v>
      </c>
      <c r="J1180" s="46" t="s">
        <v>10777</v>
      </c>
      <c r="K1180" s="46" t="s">
        <v>10778</v>
      </c>
      <c r="L1180" s="45" t="s">
        <v>7306</v>
      </c>
      <c r="M1180" s="45" t="s">
        <v>7307</v>
      </c>
    </row>
    <row r="1181" spans="1:13" ht="57.6">
      <c r="A1181" s="42" t="s">
        <v>7091</v>
      </c>
      <c r="B1181" s="43">
        <f t="shared" si="38"/>
        <v>105</v>
      </c>
      <c r="C1181" s="43" t="str">
        <f t="shared" si="37"/>
        <v>31.2105</v>
      </c>
      <c r="D1181" s="44">
        <v>5</v>
      </c>
      <c r="E1181" s="45" t="s">
        <v>7348</v>
      </c>
      <c r="F1181" s="45" t="s">
        <v>7349</v>
      </c>
      <c r="G1181" s="45" t="s">
        <v>11066</v>
      </c>
      <c r="H1181" s="46" t="s">
        <v>11067</v>
      </c>
      <c r="I1181" s="45" t="s">
        <v>10776</v>
      </c>
      <c r="J1181" s="46" t="s">
        <v>10777</v>
      </c>
      <c r="K1181" s="46" t="s">
        <v>10778</v>
      </c>
      <c r="L1181" s="45" t="s">
        <v>7306</v>
      </c>
      <c r="M1181" s="45" t="s">
        <v>7307</v>
      </c>
    </row>
    <row r="1182" spans="1:13" ht="57.6">
      <c r="A1182" s="42" t="s">
        <v>7091</v>
      </c>
      <c r="B1182" s="43">
        <f t="shared" si="38"/>
        <v>106</v>
      </c>
      <c r="C1182" s="43" t="str">
        <f t="shared" si="37"/>
        <v>31.2106</v>
      </c>
      <c r="D1182" s="44">
        <v>6</v>
      </c>
      <c r="E1182" s="45" t="s">
        <v>11068</v>
      </c>
      <c r="F1182" s="45" t="s">
        <v>11069</v>
      </c>
      <c r="G1182" s="45" t="s">
        <v>11070</v>
      </c>
      <c r="H1182" s="46" t="s">
        <v>11071</v>
      </c>
      <c r="I1182" s="45" t="s">
        <v>10776</v>
      </c>
      <c r="J1182" s="46" t="s">
        <v>10777</v>
      </c>
      <c r="K1182" s="46" t="s">
        <v>10778</v>
      </c>
      <c r="L1182" s="45" t="s">
        <v>7306</v>
      </c>
      <c r="M1182" s="45" t="s">
        <v>7307</v>
      </c>
    </row>
    <row r="1183" spans="1:13" ht="57.6">
      <c r="A1183" s="42" t="s">
        <v>7091</v>
      </c>
      <c r="B1183" s="43">
        <f t="shared" si="38"/>
        <v>107</v>
      </c>
      <c r="C1183" s="43" t="str">
        <f t="shared" si="37"/>
        <v>31.2107</v>
      </c>
      <c r="D1183" s="44">
        <v>6</v>
      </c>
      <c r="E1183" s="45" t="s">
        <v>11072</v>
      </c>
      <c r="F1183" s="45" t="s">
        <v>11073</v>
      </c>
      <c r="G1183" s="45" t="s">
        <v>11074</v>
      </c>
      <c r="H1183" s="46" t="s">
        <v>11075</v>
      </c>
      <c r="I1183" s="45" t="s">
        <v>10776</v>
      </c>
      <c r="J1183" s="46" t="s">
        <v>10777</v>
      </c>
      <c r="K1183" s="46" t="s">
        <v>10778</v>
      </c>
      <c r="L1183" s="45" t="s">
        <v>7306</v>
      </c>
      <c r="M1183" s="45" t="s">
        <v>7307</v>
      </c>
    </row>
    <row r="1184" spans="1:13" ht="57.6">
      <c r="A1184" s="42" t="s">
        <v>7091</v>
      </c>
      <c r="B1184" s="43">
        <f t="shared" si="38"/>
        <v>108</v>
      </c>
      <c r="C1184" s="43" t="str">
        <f t="shared" si="37"/>
        <v>31.2108</v>
      </c>
      <c r="D1184" s="44">
        <v>5</v>
      </c>
      <c r="E1184" s="45" t="s">
        <v>8202</v>
      </c>
      <c r="F1184" s="45" t="s">
        <v>8203</v>
      </c>
      <c r="G1184" s="45" t="s">
        <v>11076</v>
      </c>
      <c r="H1184" s="46" t="s">
        <v>11077</v>
      </c>
      <c r="I1184" s="45" t="s">
        <v>10776</v>
      </c>
      <c r="J1184" s="46" t="s">
        <v>10777</v>
      </c>
      <c r="K1184" s="46" t="s">
        <v>10778</v>
      </c>
      <c r="L1184" s="45" t="s">
        <v>7306</v>
      </c>
      <c r="M1184" s="45" t="s">
        <v>7307</v>
      </c>
    </row>
    <row r="1185" spans="1:13" ht="57.6">
      <c r="A1185" s="42" t="s">
        <v>7091</v>
      </c>
      <c r="B1185" s="43">
        <f t="shared" si="38"/>
        <v>109</v>
      </c>
      <c r="C1185" s="43" t="str">
        <f t="shared" si="37"/>
        <v>31.2109</v>
      </c>
      <c r="D1185" s="44">
        <v>5</v>
      </c>
      <c r="E1185" s="45" t="s">
        <v>11078</v>
      </c>
      <c r="F1185" s="45" t="s">
        <v>11079</v>
      </c>
      <c r="G1185" s="45" t="s">
        <v>11080</v>
      </c>
      <c r="H1185" s="46" t="s">
        <v>11081</v>
      </c>
      <c r="I1185" s="45" t="s">
        <v>10776</v>
      </c>
      <c r="J1185" s="46" t="s">
        <v>10777</v>
      </c>
      <c r="K1185" s="46" t="s">
        <v>10778</v>
      </c>
      <c r="L1185" s="45" t="s">
        <v>7306</v>
      </c>
      <c r="M1185" s="45" t="s">
        <v>7307</v>
      </c>
    </row>
    <row r="1186" spans="1:13" ht="57.6">
      <c r="A1186" s="42" t="s">
        <v>7091</v>
      </c>
      <c r="B1186" s="43">
        <f t="shared" si="38"/>
        <v>110</v>
      </c>
      <c r="C1186" s="43" t="str">
        <f t="shared" si="37"/>
        <v>31.2110</v>
      </c>
      <c r="D1186" s="44">
        <v>6</v>
      </c>
      <c r="E1186" s="45" t="s">
        <v>11082</v>
      </c>
      <c r="F1186" s="45" t="s">
        <v>11083</v>
      </c>
      <c r="G1186" s="45" t="s">
        <v>11084</v>
      </c>
      <c r="H1186" s="46" t="s">
        <v>11085</v>
      </c>
      <c r="I1186" s="45" t="s">
        <v>10776</v>
      </c>
      <c r="J1186" s="46" t="s">
        <v>10777</v>
      </c>
      <c r="K1186" s="46" t="s">
        <v>10778</v>
      </c>
      <c r="L1186" s="45" t="s">
        <v>7306</v>
      </c>
      <c r="M1186" s="45" t="s">
        <v>7307</v>
      </c>
    </row>
    <row r="1187" spans="1:13" ht="57.6">
      <c r="A1187" s="42" t="s">
        <v>7091</v>
      </c>
      <c r="B1187" s="43">
        <f t="shared" si="38"/>
        <v>111</v>
      </c>
      <c r="C1187" s="43" t="str">
        <f t="shared" si="37"/>
        <v>31.2111</v>
      </c>
      <c r="D1187" s="44">
        <v>7</v>
      </c>
      <c r="E1187" s="45" t="s">
        <v>11086</v>
      </c>
      <c r="F1187" s="45" t="s">
        <v>11087</v>
      </c>
      <c r="G1187" s="45" t="s">
        <v>11088</v>
      </c>
      <c r="H1187" s="46" t="s">
        <v>11089</v>
      </c>
      <c r="I1187" s="45" t="s">
        <v>10776</v>
      </c>
      <c r="J1187" s="46" t="s">
        <v>10777</v>
      </c>
      <c r="K1187" s="46" t="s">
        <v>10778</v>
      </c>
      <c r="L1187" s="45" t="s">
        <v>7306</v>
      </c>
      <c r="M1187" s="45" t="s">
        <v>7307</v>
      </c>
    </row>
    <row r="1188" spans="1:13" ht="57.6">
      <c r="A1188" s="42" t="s">
        <v>7091</v>
      </c>
      <c r="B1188" s="43">
        <f t="shared" si="38"/>
        <v>112</v>
      </c>
      <c r="C1188" s="43" t="str">
        <f t="shared" si="37"/>
        <v>31.2112</v>
      </c>
      <c r="D1188" s="44">
        <v>6</v>
      </c>
      <c r="E1188" s="45" t="s">
        <v>11090</v>
      </c>
      <c r="F1188" s="45" t="s">
        <v>11091</v>
      </c>
      <c r="G1188" s="45" t="s">
        <v>11092</v>
      </c>
      <c r="H1188" s="46" t="s">
        <v>11093</v>
      </c>
      <c r="I1188" s="45" t="s">
        <v>10776</v>
      </c>
      <c r="J1188" s="46" t="s">
        <v>10777</v>
      </c>
      <c r="K1188" s="46" t="s">
        <v>10778</v>
      </c>
      <c r="L1188" s="45" t="s">
        <v>7306</v>
      </c>
      <c r="M1188" s="45" t="s">
        <v>7307</v>
      </c>
    </row>
    <row r="1189" spans="1:13" ht="57.6">
      <c r="A1189" s="42" t="s">
        <v>7091</v>
      </c>
      <c r="B1189" s="43">
        <f t="shared" si="38"/>
        <v>113</v>
      </c>
      <c r="C1189" s="43" t="str">
        <f t="shared" si="37"/>
        <v>31.2113</v>
      </c>
      <c r="D1189" s="44">
        <v>7</v>
      </c>
      <c r="E1189" s="45" t="s">
        <v>11094</v>
      </c>
      <c r="F1189" s="45" t="s">
        <v>11095</v>
      </c>
      <c r="G1189" s="45" t="s">
        <v>11096</v>
      </c>
      <c r="H1189" s="46" t="s">
        <v>11097</v>
      </c>
      <c r="I1189" s="45" t="s">
        <v>10776</v>
      </c>
      <c r="J1189" s="46" t="s">
        <v>10777</v>
      </c>
      <c r="K1189" s="46" t="s">
        <v>10778</v>
      </c>
      <c r="L1189" s="45" t="s">
        <v>7306</v>
      </c>
      <c r="M1189" s="45" t="s">
        <v>7307</v>
      </c>
    </row>
    <row r="1190" spans="1:13" ht="57.6">
      <c r="A1190" s="42" t="s">
        <v>7091</v>
      </c>
      <c r="B1190" s="43">
        <f t="shared" si="38"/>
        <v>114</v>
      </c>
      <c r="C1190" s="43" t="str">
        <f t="shared" si="37"/>
        <v>31.2114</v>
      </c>
      <c r="D1190" s="44">
        <v>7</v>
      </c>
      <c r="E1190" s="45" t="s">
        <v>11098</v>
      </c>
      <c r="F1190" s="45" t="s">
        <v>11099</v>
      </c>
      <c r="G1190" s="45" t="s">
        <v>11100</v>
      </c>
      <c r="H1190" s="46" t="s">
        <v>11101</v>
      </c>
      <c r="I1190" s="45" t="s">
        <v>10776</v>
      </c>
      <c r="J1190" s="46" t="s">
        <v>10777</v>
      </c>
      <c r="K1190" s="46" t="s">
        <v>10778</v>
      </c>
      <c r="L1190" s="45" t="s">
        <v>7306</v>
      </c>
      <c r="M1190" s="45" t="s">
        <v>7307</v>
      </c>
    </row>
    <row r="1191" spans="1:13" ht="57.6">
      <c r="A1191" s="42" t="s">
        <v>7091</v>
      </c>
      <c r="B1191" s="43">
        <f t="shared" si="38"/>
        <v>115</v>
      </c>
      <c r="C1191" s="43" t="str">
        <f t="shared" si="37"/>
        <v>31.2115</v>
      </c>
      <c r="D1191" s="44">
        <v>6</v>
      </c>
      <c r="E1191" s="45" t="s">
        <v>11102</v>
      </c>
      <c r="F1191" s="45" t="s">
        <v>11103</v>
      </c>
      <c r="G1191" s="45" t="s">
        <v>11104</v>
      </c>
      <c r="H1191" s="46" t="s">
        <v>11105</v>
      </c>
      <c r="I1191" s="45" t="s">
        <v>10776</v>
      </c>
      <c r="J1191" s="46" t="s">
        <v>10777</v>
      </c>
      <c r="K1191" s="46" t="s">
        <v>10778</v>
      </c>
      <c r="L1191" s="45" t="s">
        <v>7306</v>
      </c>
      <c r="M1191" s="45" t="s">
        <v>7307</v>
      </c>
    </row>
    <row r="1192" spans="1:13" ht="57.6">
      <c r="A1192" s="42" t="s">
        <v>7091</v>
      </c>
      <c r="B1192" s="43">
        <f t="shared" si="38"/>
        <v>116</v>
      </c>
      <c r="C1192" s="43" t="str">
        <f t="shared" si="37"/>
        <v>31.2116</v>
      </c>
      <c r="D1192" s="44">
        <v>7</v>
      </c>
      <c r="E1192" s="45" t="s">
        <v>11106</v>
      </c>
      <c r="F1192" s="45" t="s">
        <v>11107</v>
      </c>
      <c r="G1192" s="45" t="s">
        <v>11108</v>
      </c>
      <c r="H1192" s="46" t="s">
        <v>11109</v>
      </c>
      <c r="I1192" s="45" t="s">
        <v>10776</v>
      </c>
      <c r="J1192" s="46" t="s">
        <v>10777</v>
      </c>
      <c r="K1192" s="46" t="s">
        <v>10778</v>
      </c>
      <c r="L1192" s="45" t="s">
        <v>7306</v>
      </c>
      <c r="M1192" s="45" t="s">
        <v>7307</v>
      </c>
    </row>
    <row r="1193" spans="1:13" ht="57.6">
      <c r="A1193" s="42" t="s">
        <v>7091</v>
      </c>
      <c r="B1193" s="43">
        <f t="shared" si="38"/>
        <v>117</v>
      </c>
      <c r="C1193" s="43" t="str">
        <f t="shared" si="37"/>
        <v>31.2117</v>
      </c>
      <c r="D1193" s="44">
        <v>6</v>
      </c>
      <c r="E1193" s="45" t="s">
        <v>11110</v>
      </c>
      <c r="F1193" s="45" t="s">
        <v>11111</v>
      </c>
      <c r="G1193" s="45" t="s">
        <v>11112</v>
      </c>
      <c r="H1193" s="46" t="s">
        <v>11113</v>
      </c>
      <c r="I1193" s="45" t="s">
        <v>10776</v>
      </c>
      <c r="J1193" s="46" t="s">
        <v>10777</v>
      </c>
      <c r="K1193" s="46" t="s">
        <v>10778</v>
      </c>
      <c r="L1193" s="45" t="s">
        <v>7306</v>
      </c>
      <c r="M1193" s="45" t="s">
        <v>7307</v>
      </c>
    </row>
    <row r="1194" spans="1:13" ht="57.6">
      <c r="A1194" s="42" t="s">
        <v>7091</v>
      </c>
      <c r="B1194" s="43">
        <f t="shared" si="38"/>
        <v>118</v>
      </c>
      <c r="C1194" s="43" t="str">
        <f t="shared" si="37"/>
        <v>31.2118</v>
      </c>
      <c r="D1194" s="44">
        <v>7</v>
      </c>
      <c r="E1194" s="45" t="s">
        <v>11114</v>
      </c>
      <c r="F1194" s="45" t="s">
        <v>11115</v>
      </c>
      <c r="G1194" s="45" t="s">
        <v>11116</v>
      </c>
      <c r="H1194" s="46" t="s">
        <v>11117</v>
      </c>
      <c r="I1194" s="45" t="s">
        <v>10776</v>
      </c>
      <c r="J1194" s="46" t="s">
        <v>10777</v>
      </c>
      <c r="K1194" s="46" t="s">
        <v>10778</v>
      </c>
      <c r="L1194" s="45" t="s">
        <v>7306</v>
      </c>
      <c r="M1194" s="45" t="s">
        <v>7307</v>
      </c>
    </row>
    <row r="1195" spans="1:13" ht="57.6">
      <c r="A1195" s="42" t="s">
        <v>7091</v>
      </c>
      <c r="B1195" s="43">
        <f t="shared" si="38"/>
        <v>119</v>
      </c>
      <c r="C1195" s="43" t="str">
        <f t="shared" si="37"/>
        <v>31.2119</v>
      </c>
      <c r="D1195" s="44">
        <v>7</v>
      </c>
      <c r="E1195" s="45" t="s">
        <v>11118</v>
      </c>
      <c r="F1195" s="45" t="s">
        <v>11119</v>
      </c>
      <c r="G1195" s="45" t="s">
        <v>11120</v>
      </c>
      <c r="H1195" s="46" t="s">
        <v>11121</v>
      </c>
      <c r="I1195" s="45" t="s">
        <v>10776</v>
      </c>
      <c r="J1195" s="46" t="s">
        <v>10777</v>
      </c>
      <c r="K1195" s="46" t="s">
        <v>10778</v>
      </c>
      <c r="L1195" s="45" t="s">
        <v>7306</v>
      </c>
      <c r="M1195" s="45" t="s">
        <v>7307</v>
      </c>
    </row>
    <row r="1196" spans="1:13" ht="57.6">
      <c r="A1196" s="42" t="s">
        <v>7091</v>
      </c>
      <c r="B1196" s="43">
        <f t="shared" si="38"/>
        <v>120</v>
      </c>
      <c r="C1196" s="43" t="str">
        <f t="shared" si="37"/>
        <v>31.2120</v>
      </c>
      <c r="D1196" s="44">
        <v>6</v>
      </c>
      <c r="E1196" s="45" t="s">
        <v>11122</v>
      </c>
      <c r="F1196" s="45" t="s">
        <v>11123</v>
      </c>
      <c r="G1196" s="45" t="s">
        <v>11124</v>
      </c>
      <c r="H1196" s="46" t="s">
        <v>11125</v>
      </c>
      <c r="I1196" s="45" t="s">
        <v>10776</v>
      </c>
      <c r="J1196" s="46" t="s">
        <v>10777</v>
      </c>
      <c r="K1196" s="46" t="s">
        <v>10778</v>
      </c>
      <c r="L1196" s="45" t="s">
        <v>7306</v>
      </c>
      <c r="M1196" s="45" t="s">
        <v>7307</v>
      </c>
    </row>
    <row r="1197" spans="1:13" ht="57.6">
      <c r="A1197" s="42" t="s">
        <v>7091</v>
      </c>
      <c r="B1197" s="43">
        <f t="shared" si="38"/>
        <v>121</v>
      </c>
      <c r="C1197" s="43" t="str">
        <f t="shared" si="37"/>
        <v>31.2121</v>
      </c>
      <c r="D1197" s="44">
        <v>7</v>
      </c>
      <c r="E1197" s="45" t="s">
        <v>11126</v>
      </c>
      <c r="F1197" s="45" t="s">
        <v>8759</v>
      </c>
      <c r="G1197" s="45" t="s">
        <v>11127</v>
      </c>
      <c r="H1197" s="46" t="s">
        <v>11128</v>
      </c>
      <c r="I1197" s="45" t="s">
        <v>10776</v>
      </c>
      <c r="J1197" s="46" t="s">
        <v>10777</v>
      </c>
      <c r="K1197" s="46" t="s">
        <v>10778</v>
      </c>
      <c r="L1197" s="45" t="s">
        <v>7306</v>
      </c>
      <c r="M1197" s="45" t="s">
        <v>7307</v>
      </c>
    </row>
    <row r="1198" spans="1:13" ht="57.6">
      <c r="A1198" s="42" t="s">
        <v>7091</v>
      </c>
      <c r="B1198" s="43">
        <f t="shared" si="38"/>
        <v>122</v>
      </c>
      <c r="C1198" s="43" t="str">
        <f t="shared" si="37"/>
        <v>31.2122</v>
      </c>
      <c r="D1198" s="44">
        <v>7</v>
      </c>
      <c r="E1198" s="45" t="s">
        <v>11129</v>
      </c>
      <c r="F1198" s="45" t="s">
        <v>11130</v>
      </c>
      <c r="G1198" s="45" t="s">
        <v>11131</v>
      </c>
      <c r="H1198" s="46" t="s">
        <v>11132</v>
      </c>
      <c r="I1198" s="45" t="s">
        <v>10776</v>
      </c>
      <c r="J1198" s="46" t="s">
        <v>10777</v>
      </c>
      <c r="K1198" s="46" t="s">
        <v>10778</v>
      </c>
      <c r="L1198" s="45" t="s">
        <v>7306</v>
      </c>
      <c r="M1198" s="45" t="s">
        <v>7307</v>
      </c>
    </row>
    <row r="1199" spans="1:13" ht="57.6">
      <c r="A1199" s="42" t="s">
        <v>7091</v>
      </c>
      <c r="B1199" s="43">
        <f t="shared" si="38"/>
        <v>123</v>
      </c>
      <c r="C1199" s="43" t="str">
        <f t="shared" si="37"/>
        <v>31.2123</v>
      </c>
      <c r="D1199" s="44">
        <v>6</v>
      </c>
      <c r="E1199" s="45" t="s">
        <v>11133</v>
      </c>
      <c r="F1199" s="45" t="s">
        <v>11134</v>
      </c>
      <c r="G1199" s="45" t="s">
        <v>11135</v>
      </c>
      <c r="H1199" s="46" t="s">
        <v>11136</v>
      </c>
      <c r="I1199" s="45" t="s">
        <v>10776</v>
      </c>
      <c r="J1199" s="46" t="s">
        <v>10777</v>
      </c>
      <c r="K1199" s="46" t="s">
        <v>10778</v>
      </c>
      <c r="L1199" s="45" t="s">
        <v>7306</v>
      </c>
      <c r="M1199" s="45" t="s">
        <v>7307</v>
      </c>
    </row>
    <row r="1200" spans="1:13" ht="57.6">
      <c r="A1200" s="42" t="s">
        <v>7091</v>
      </c>
      <c r="B1200" s="43">
        <f t="shared" si="38"/>
        <v>124</v>
      </c>
      <c r="C1200" s="43" t="str">
        <f t="shared" si="37"/>
        <v>31.2124</v>
      </c>
      <c r="D1200" s="44">
        <v>7</v>
      </c>
      <c r="E1200" s="45" t="s">
        <v>11137</v>
      </c>
      <c r="F1200" s="45" t="s">
        <v>11138</v>
      </c>
      <c r="G1200" s="45" t="s">
        <v>11139</v>
      </c>
      <c r="H1200" s="46" t="s">
        <v>11140</v>
      </c>
      <c r="I1200" s="45" t="s">
        <v>10776</v>
      </c>
      <c r="J1200" s="46" t="s">
        <v>10777</v>
      </c>
      <c r="K1200" s="46" t="s">
        <v>10778</v>
      </c>
      <c r="L1200" s="45" t="s">
        <v>7306</v>
      </c>
      <c r="M1200" s="45" t="s">
        <v>7307</v>
      </c>
    </row>
    <row r="1201" spans="1:13" ht="57.6">
      <c r="A1201" s="42" t="s">
        <v>7091</v>
      </c>
      <c r="B1201" s="43">
        <f t="shared" si="38"/>
        <v>125</v>
      </c>
      <c r="C1201" s="43" t="str">
        <f t="shared" si="37"/>
        <v>31.2125</v>
      </c>
      <c r="D1201" s="44">
        <v>6</v>
      </c>
      <c r="E1201" s="45" t="s">
        <v>11141</v>
      </c>
      <c r="F1201" s="45" t="s">
        <v>11142</v>
      </c>
      <c r="G1201" s="45" t="s">
        <v>11143</v>
      </c>
      <c r="H1201" s="46" t="s">
        <v>11144</v>
      </c>
      <c r="I1201" s="45" t="s">
        <v>10776</v>
      </c>
      <c r="J1201" s="46" t="s">
        <v>10777</v>
      </c>
      <c r="K1201" s="46" t="s">
        <v>10778</v>
      </c>
      <c r="L1201" s="45" t="s">
        <v>7306</v>
      </c>
      <c r="M1201" s="45" t="s">
        <v>7307</v>
      </c>
    </row>
    <row r="1202" spans="1:13" ht="57.6">
      <c r="A1202" s="42" t="s">
        <v>7091</v>
      </c>
      <c r="B1202" s="43">
        <f t="shared" si="38"/>
        <v>126</v>
      </c>
      <c r="C1202" s="43" t="str">
        <f t="shared" si="37"/>
        <v>31.2126</v>
      </c>
      <c r="D1202" s="44">
        <v>7</v>
      </c>
      <c r="E1202" s="45" t="s">
        <v>11145</v>
      </c>
      <c r="F1202" s="45" t="s">
        <v>11146</v>
      </c>
      <c r="G1202" s="45" t="s">
        <v>11147</v>
      </c>
      <c r="H1202" s="46" t="s">
        <v>11148</v>
      </c>
      <c r="I1202" s="45" t="s">
        <v>10776</v>
      </c>
      <c r="J1202" s="46" t="s">
        <v>10777</v>
      </c>
      <c r="K1202" s="46" t="s">
        <v>10778</v>
      </c>
      <c r="L1202" s="45" t="s">
        <v>7306</v>
      </c>
      <c r="M1202" s="45" t="s">
        <v>7307</v>
      </c>
    </row>
    <row r="1203" spans="1:13" ht="57.6">
      <c r="A1203" s="42" t="s">
        <v>7091</v>
      </c>
      <c r="B1203" s="43">
        <f t="shared" si="38"/>
        <v>127</v>
      </c>
      <c r="C1203" s="43" t="str">
        <f t="shared" si="37"/>
        <v>31.2127</v>
      </c>
      <c r="D1203" s="44">
        <v>6</v>
      </c>
      <c r="E1203" s="45" t="s">
        <v>11149</v>
      </c>
      <c r="F1203" s="45" t="s">
        <v>11150</v>
      </c>
      <c r="G1203" s="45" t="s">
        <v>11151</v>
      </c>
      <c r="H1203" s="46" t="s">
        <v>11152</v>
      </c>
      <c r="I1203" s="45" t="s">
        <v>10776</v>
      </c>
      <c r="J1203" s="46" t="s">
        <v>10777</v>
      </c>
      <c r="K1203" s="46" t="s">
        <v>10778</v>
      </c>
      <c r="L1203" s="45" t="s">
        <v>7306</v>
      </c>
      <c r="M1203" s="45" t="s">
        <v>7307</v>
      </c>
    </row>
    <row r="1204" spans="1:13" ht="57.6">
      <c r="A1204" s="42" t="s">
        <v>7091</v>
      </c>
      <c r="B1204" s="43">
        <f t="shared" si="38"/>
        <v>128</v>
      </c>
      <c r="C1204" s="43" t="str">
        <f t="shared" si="37"/>
        <v>31.2128</v>
      </c>
      <c r="D1204" s="44">
        <v>4</v>
      </c>
      <c r="E1204" s="45" t="s">
        <v>11153</v>
      </c>
      <c r="F1204" s="45" t="s">
        <v>11154</v>
      </c>
      <c r="G1204" s="45" t="s">
        <v>8237</v>
      </c>
      <c r="H1204" s="45" t="s">
        <v>11155</v>
      </c>
      <c r="I1204" s="45" t="s">
        <v>10776</v>
      </c>
      <c r="J1204" s="46" t="s">
        <v>10777</v>
      </c>
      <c r="K1204" s="46" t="s">
        <v>10778</v>
      </c>
      <c r="L1204" s="45" t="s">
        <v>7306</v>
      </c>
      <c r="M1204" s="45" t="s">
        <v>7307</v>
      </c>
    </row>
    <row r="1205" spans="1:13" ht="57.6">
      <c r="A1205" s="42" t="s">
        <v>7149</v>
      </c>
      <c r="B1205" s="43">
        <f t="shared" si="38"/>
        <v>1</v>
      </c>
      <c r="C1205" s="43" t="str">
        <f t="shared" si="37"/>
        <v>41.21</v>
      </c>
      <c r="D1205" s="44">
        <v>3</v>
      </c>
      <c r="E1205" s="45" t="s">
        <v>7300</v>
      </c>
      <c r="F1205" s="45" t="s">
        <v>7301</v>
      </c>
      <c r="G1205" s="45" t="s">
        <v>7148</v>
      </c>
      <c r="H1205" s="46" t="s">
        <v>11156</v>
      </c>
      <c r="I1205" s="45" t="s">
        <v>11157</v>
      </c>
      <c r="J1205" s="46" t="s">
        <v>11158</v>
      </c>
      <c r="K1205" s="46" t="s">
        <v>11159</v>
      </c>
      <c r="L1205" s="45" t="s">
        <v>7306</v>
      </c>
      <c r="M1205" s="45" t="s">
        <v>7307</v>
      </c>
    </row>
    <row r="1206" spans="1:13" ht="57.6">
      <c r="A1206" s="42" t="s">
        <v>7149</v>
      </c>
      <c r="B1206" s="43">
        <f t="shared" si="38"/>
        <v>2</v>
      </c>
      <c r="C1206" s="43" t="str">
        <f t="shared" si="37"/>
        <v>41.22</v>
      </c>
      <c r="D1206" s="44">
        <v>4</v>
      </c>
      <c r="E1206" s="45" t="s">
        <v>7504</v>
      </c>
      <c r="F1206" s="45" t="s">
        <v>7505</v>
      </c>
      <c r="G1206" s="45" t="s">
        <v>7414</v>
      </c>
      <c r="H1206" s="45" t="s">
        <v>7339</v>
      </c>
      <c r="I1206" s="45" t="s">
        <v>11157</v>
      </c>
      <c r="J1206" s="46" t="s">
        <v>11158</v>
      </c>
      <c r="K1206" s="46" t="s">
        <v>11159</v>
      </c>
      <c r="L1206" s="45" t="s">
        <v>7306</v>
      </c>
      <c r="M1206" s="45" t="s">
        <v>7307</v>
      </c>
    </row>
    <row r="1207" spans="1:13" ht="57.6">
      <c r="A1207" s="42" t="s">
        <v>7149</v>
      </c>
      <c r="B1207" s="43">
        <f t="shared" si="38"/>
        <v>3</v>
      </c>
      <c r="C1207" s="43" t="str">
        <f t="shared" si="37"/>
        <v>41.23</v>
      </c>
      <c r="D1207" s="44">
        <v>4</v>
      </c>
      <c r="E1207" s="45" t="s">
        <v>7336</v>
      </c>
      <c r="F1207" s="45" t="s">
        <v>7337</v>
      </c>
      <c r="G1207" s="45" t="s">
        <v>10719</v>
      </c>
      <c r="H1207" s="46" t="s">
        <v>8965</v>
      </c>
      <c r="I1207" s="45" t="s">
        <v>11157</v>
      </c>
      <c r="J1207" s="46" t="s">
        <v>11158</v>
      </c>
      <c r="K1207" s="46" t="s">
        <v>11159</v>
      </c>
      <c r="L1207" s="45" t="s">
        <v>7306</v>
      </c>
      <c r="M1207" s="45" t="s">
        <v>7307</v>
      </c>
    </row>
    <row r="1208" spans="1:13" ht="57.6">
      <c r="A1208" s="42" t="s">
        <v>7149</v>
      </c>
      <c r="B1208" s="43">
        <f t="shared" si="38"/>
        <v>4</v>
      </c>
      <c r="C1208" s="43" t="str">
        <f t="shared" si="37"/>
        <v>41.24</v>
      </c>
      <c r="D1208" s="44">
        <v>4</v>
      </c>
      <c r="E1208" s="45" t="s">
        <v>7344</v>
      </c>
      <c r="F1208" s="45" t="s">
        <v>7345</v>
      </c>
      <c r="G1208" s="45" t="s">
        <v>7420</v>
      </c>
      <c r="H1208" s="46" t="s">
        <v>11160</v>
      </c>
      <c r="I1208" s="45" t="s">
        <v>11157</v>
      </c>
      <c r="J1208" s="46" t="s">
        <v>11158</v>
      </c>
      <c r="K1208" s="46" t="s">
        <v>11159</v>
      </c>
      <c r="L1208" s="45" t="s">
        <v>7306</v>
      </c>
      <c r="M1208" s="45" t="s">
        <v>7307</v>
      </c>
    </row>
    <row r="1209" spans="1:13" ht="57.6">
      <c r="A1209" s="42" t="s">
        <v>7149</v>
      </c>
      <c r="B1209" s="43">
        <f t="shared" si="38"/>
        <v>5</v>
      </c>
      <c r="C1209" s="43" t="str">
        <f t="shared" si="37"/>
        <v>41.25</v>
      </c>
      <c r="D1209" s="44">
        <v>5</v>
      </c>
      <c r="E1209" s="45" t="s">
        <v>11161</v>
      </c>
      <c r="F1209" s="45" t="s">
        <v>11162</v>
      </c>
      <c r="G1209" s="45" t="s">
        <v>11163</v>
      </c>
      <c r="H1209" s="46" t="s">
        <v>11164</v>
      </c>
      <c r="I1209" s="45" t="s">
        <v>11157</v>
      </c>
      <c r="J1209" s="46" t="s">
        <v>11158</v>
      </c>
      <c r="K1209" s="46" t="s">
        <v>11159</v>
      </c>
      <c r="L1209" s="45" t="s">
        <v>7306</v>
      </c>
      <c r="M1209" s="45" t="s">
        <v>7307</v>
      </c>
    </row>
    <row r="1210" spans="1:13" ht="57.6">
      <c r="A1210" s="42" t="s">
        <v>7149</v>
      </c>
      <c r="B1210" s="43">
        <f t="shared" si="38"/>
        <v>6</v>
      </c>
      <c r="C1210" s="43" t="str">
        <f t="shared" si="37"/>
        <v>41.26</v>
      </c>
      <c r="D1210" s="44">
        <v>5</v>
      </c>
      <c r="E1210" s="45" t="s">
        <v>11165</v>
      </c>
      <c r="F1210" s="45" t="s">
        <v>11166</v>
      </c>
      <c r="G1210" s="45" t="s">
        <v>9067</v>
      </c>
      <c r="H1210" s="46" t="s">
        <v>11167</v>
      </c>
      <c r="I1210" s="45" t="s">
        <v>11157</v>
      </c>
      <c r="J1210" s="46" t="s">
        <v>11158</v>
      </c>
      <c r="K1210" s="46" t="s">
        <v>11159</v>
      </c>
      <c r="L1210" s="45" t="s">
        <v>7306</v>
      </c>
      <c r="M1210" s="45" t="s">
        <v>7307</v>
      </c>
    </row>
    <row r="1211" spans="1:13" ht="57.6">
      <c r="A1211" s="42" t="s">
        <v>7149</v>
      </c>
      <c r="B1211" s="43">
        <f t="shared" si="38"/>
        <v>7</v>
      </c>
      <c r="C1211" s="43" t="str">
        <f t="shared" si="37"/>
        <v>41.27</v>
      </c>
      <c r="D1211" s="44">
        <v>5</v>
      </c>
      <c r="E1211" s="45" t="s">
        <v>11168</v>
      </c>
      <c r="F1211" s="45" t="s">
        <v>8443</v>
      </c>
      <c r="G1211" s="45" t="s">
        <v>11169</v>
      </c>
      <c r="H1211" s="46" t="s">
        <v>11170</v>
      </c>
      <c r="I1211" s="45" t="s">
        <v>11157</v>
      </c>
      <c r="J1211" s="46" t="s">
        <v>11158</v>
      </c>
      <c r="K1211" s="46" t="s">
        <v>11159</v>
      </c>
      <c r="L1211" s="45" t="s">
        <v>7306</v>
      </c>
      <c r="M1211" s="45" t="s">
        <v>7307</v>
      </c>
    </row>
    <row r="1212" spans="1:13" ht="57.6">
      <c r="A1212" s="42" t="s">
        <v>7149</v>
      </c>
      <c r="B1212" s="43">
        <f t="shared" si="38"/>
        <v>8</v>
      </c>
      <c r="C1212" s="43" t="str">
        <f t="shared" si="37"/>
        <v>41.28</v>
      </c>
      <c r="D1212" s="44">
        <v>5</v>
      </c>
      <c r="E1212" s="45" t="s">
        <v>11171</v>
      </c>
      <c r="F1212" s="45" t="s">
        <v>8412</v>
      </c>
      <c r="G1212" s="45" t="s">
        <v>11172</v>
      </c>
      <c r="H1212" s="46" t="s">
        <v>11173</v>
      </c>
      <c r="I1212" s="45" t="s">
        <v>11157</v>
      </c>
      <c r="J1212" s="46" t="s">
        <v>11158</v>
      </c>
      <c r="K1212" s="46" t="s">
        <v>11159</v>
      </c>
      <c r="L1212" s="45" t="s">
        <v>7306</v>
      </c>
      <c r="M1212" s="45" t="s">
        <v>7307</v>
      </c>
    </row>
    <row r="1213" spans="1:13" ht="57.6">
      <c r="A1213" s="42" t="s">
        <v>7149</v>
      </c>
      <c r="B1213" s="43">
        <f t="shared" si="38"/>
        <v>9</v>
      </c>
      <c r="C1213" s="43" t="str">
        <f t="shared" si="37"/>
        <v>41.29</v>
      </c>
      <c r="D1213" s="44">
        <v>5</v>
      </c>
      <c r="E1213" s="45" t="s">
        <v>11174</v>
      </c>
      <c r="F1213" s="45" t="s">
        <v>11175</v>
      </c>
      <c r="G1213" s="45" t="s">
        <v>11176</v>
      </c>
      <c r="H1213" s="46" t="s">
        <v>11177</v>
      </c>
      <c r="I1213" s="45" t="s">
        <v>11157</v>
      </c>
      <c r="J1213" s="46" t="s">
        <v>11158</v>
      </c>
      <c r="K1213" s="46" t="s">
        <v>11159</v>
      </c>
      <c r="L1213" s="45" t="s">
        <v>7306</v>
      </c>
      <c r="M1213" s="45" t="s">
        <v>7307</v>
      </c>
    </row>
    <row r="1214" spans="1:13" ht="57.6">
      <c r="A1214" s="42" t="s">
        <v>7149</v>
      </c>
      <c r="B1214" s="43">
        <f t="shared" si="38"/>
        <v>10</v>
      </c>
      <c r="C1214" s="43" t="str">
        <f t="shared" si="37"/>
        <v>41.210</v>
      </c>
      <c r="D1214" s="44">
        <v>4</v>
      </c>
      <c r="E1214" s="45" t="s">
        <v>7340</v>
      </c>
      <c r="F1214" s="45" t="s">
        <v>7341</v>
      </c>
      <c r="G1214" s="45" t="s">
        <v>11178</v>
      </c>
      <c r="H1214" s="45" t="s">
        <v>11179</v>
      </c>
      <c r="I1214" s="45" t="s">
        <v>11157</v>
      </c>
      <c r="J1214" s="46" t="s">
        <v>11158</v>
      </c>
      <c r="K1214" s="46" t="s">
        <v>11159</v>
      </c>
      <c r="L1214" s="45" t="s">
        <v>7306</v>
      </c>
      <c r="M1214" s="45" t="s">
        <v>7307</v>
      </c>
    </row>
    <row r="1215" spans="1:13" ht="57.6">
      <c r="A1215" s="42" t="s">
        <v>7149</v>
      </c>
      <c r="B1215" s="43">
        <f t="shared" si="38"/>
        <v>11</v>
      </c>
      <c r="C1215" s="43" t="str">
        <f t="shared" si="37"/>
        <v>41.211</v>
      </c>
      <c r="D1215" s="44">
        <v>4</v>
      </c>
      <c r="E1215" s="45" t="s">
        <v>7328</v>
      </c>
      <c r="F1215" s="45" t="s">
        <v>7329</v>
      </c>
      <c r="G1215" s="45" t="s">
        <v>7369</v>
      </c>
      <c r="H1215" s="45" t="s">
        <v>7331</v>
      </c>
      <c r="I1215" s="45" t="s">
        <v>11157</v>
      </c>
      <c r="J1215" s="46" t="s">
        <v>11158</v>
      </c>
      <c r="K1215" s="46" t="s">
        <v>11159</v>
      </c>
      <c r="L1215" s="45" t="s">
        <v>7306</v>
      </c>
      <c r="M1215" s="45" t="s">
        <v>7307</v>
      </c>
    </row>
    <row r="1216" spans="1:13" ht="57.6">
      <c r="A1216" s="42" t="s">
        <v>7149</v>
      </c>
      <c r="B1216" s="43">
        <f t="shared" si="38"/>
        <v>12</v>
      </c>
      <c r="C1216" s="43" t="str">
        <f t="shared" si="37"/>
        <v>41.212</v>
      </c>
      <c r="D1216" s="44">
        <v>4</v>
      </c>
      <c r="E1216" s="45" t="s">
        <v>7308</v>
      </c>
      <c r="F1216" s="45" t="s">
        <v>7309</v>
      </c>
      <c r="G1216" s="45" t="s">
        <v>11180</v>
      </c>
      <c r="H1216" s="46" t="s">
        <v>7311</v>
      </c>
      <c r="I1216" s="45" t="s">
        <v>11157</v>
      </c>
      <c r="J1216" s="46" t="s">
        <v>11158</v>
      </c>
      <c r="K1216" s="46" t="s">
        <v>11159</v>
      </c>
      <c r="L1216" s="45" t="s">
        <v>7306</v>
      </c>
      <c r="M1216" s="45" t="s">
        <v>7307</v>
      </c>
    </row>
    <row r="1217" spans="1:13" ht="57.6">
      <c r="A1217" s="42" t="s">
        <v>7149</v>
      </c>
      <c r="B1217" s="43">
        <f t="shared" si="38"/>
        <v>13</v>
      </c>
      <c r="C1217" s="43" t="str">
        <f t="shared" si="37"/>
        <v>41.213</v>
      </c>
      <c r="D1217" s="44">
        <v>4</v>
      </c>
      <c r="E1217" s="45" t="s">
        <v>7418</v>
      </c>
      <c r="F1217" s="45" t="s">
        <v>7419</v>
      </c>
      <c r="G1217" s="45" t="s">
        <v>8490</v>
      </c>
      <c r="H1217" s="45" t="s">
        <v>8491</v>
      </c>
      <c r="I1217" s="45" t="s">
        <v>11157</v>
      </c>
      <c r="J1217" s="46" t="s">
        <v>11158</v>
      </c>
      <c r="K1217" s="46" t="s">
        <v>11159</v>
      </c>
      <c r="L1217" s="45" t="s">
        <v>7306</v>
      </c>
      <c r="M1217" s="45" t="s">
        <v>7307</v>
      </c>
    </row>
    <row r="1218" spans="1:13" ht="57.6">
      <c r="A1218" s="42" t="s">
        <v>7149</v>
      </c>
      <c r="B1218" s="43">
        <f t="shared" si="38"/>
        <v>14</v>
      </c>
      <c r="C1218" s="43" t="str">
        <f t="shared" si="37"/>
        <v>41.214</v>
      </c>
      <c r="D1218" s="44">
        <v>5</v>
      </c>
      <c r="E1218" s="45" t="s">
        <v>7320</v>
      </c>
      <c r="F1218" s="45" t="s">
        <v>7321</v>
      </c>
      <c r="G1218" s="45" t="s">
        <v>11181</v>
      </c>
      <c r="H1218" s="46" t="s">
        <v>11182</v>
      </c>
      <c r="I1218" s="45" t="s">
        <v>11157</v>
      </c>
      <c r="J1218" s="46" t="s">
        <v>11158</v>
      </c>
      <c r="K1218" s="46" t="s">
        <v>11159</v>
      </c>
      <c r="L1218" s="45" t="s">
        <v>7306</v>
      </c>
      <c r="M1218" s="45" t="s">
        <v>7307</v>
      </c>
    </row>
    <row r="1219" spans="1:13" ht="57.6">
      <c r="A1219" s="42" t="s">
        <v>7149</v>
      </c>
      <c r="B1219" s="43">
        <f t="shared" si="38"/>
        <v>15</v>
      </c>
      <c r="C1219" s="43" t="str">
        <f t="shared" ref="C1219:C1282" si="39">+CONCATENATE(A1219,B1219)</f>
        <v>41.215</v>
      </c>
      <c r="D1219" s="44">
        <v>6</v>
      </c>
      <c r="E1219" s="45" t="s">
        <v>11183</v>
      </c>
      <c r="F1219" s="45" t="s">
        <v>11184</v>
      </c>
      <c r="G1219" s="45" t="s">
        <v>11185</v>
      </c>
      <c r="H1219" s="46" t="s">
        <v>11186</v>
      </c>
      <c r="I1219" s="45" t="s">
        <v>11157</v>
      </c>
      <c r="J1219" s="46" t="s">
        <v>11158</v>
      </c>
      <c r="K1219" s="46" t="s">
        <v>11159</v>
      </c>
      <c r="L1219" s="45" t="s">
        <v>7306</v>
      </c>
      <c r="M1219" s="45" t="s">
        <v>7307</v>
      </c>
    </row>
    <row r="1220" spans="1:13" ht="57.6">
      <c r="A1220" s="42" t="s">
        <v>7149</v>
      </c>
      <c r="B1220" s="43">
        <f t="shared" ref="B1220:B1283" si="40">+IF(A1220=A1219,B1219+1,1)</f>
        <v>16</v>
      </c>
      <c r="C1220" s="43" t="str">
        <f t="shared" si="39"/>
        <v>41.216</v>
      </c>
      <c r="D1220" s="44">
        <v>6</v>
      </c>
      <c r="E1220" s="45" t="s">
        <v>11187</v>
      </c>
      <c r="F1220" s="45" t="s">
        <v>11188</v>
      </c>
      <c r="G1220" s="45" t="s">
        <v>11189</v>
      </c>
      <c r="H1220" s="46" t="s">
        <v>11190</v>
      </c>
      <c r="I1220" s="45" t="s">
        <v>11157</v>
      </c>
      <c r="J1220" s="46" t="s">
        <v>11158</v>
      </c>
      <c r="K1220" s="46" t="s">
        <v>11159</v>
      </c>
      <c r="L1220" s="45" t="s">
        <v>7306</v>
      </c>
      <c r="M1220" s="45" t="s">
        <v>7307</v>
      </c>
    </row>
    <row r="1221" spans="1:13" ht="57.6">
      <c r="A1221" s="42" t="s">
        <v>7149</v>
      </c>
      <c r="B1221" s="43">
        <f t="shared" si="40"/>
        <v>17</v>
      </c>
      <c r="C1221" s="43" t="str">
        <f t="shared" si="39"/>
        <v>41.217</v>
      </c>
      <c r="D1221" s="44">
        <v>6</v>
      </c>
      <c r="E1221" s="45" t="s">
        <v>11191</v>
      </c>
      <c r="F1221" s="45" t="s">
        <v>11192</v>
      </c>
      <c r="G1221" s="45" t="s">
        <v>11193</v>
      </c>
      <c r="H1221" s="46" t="s">
        <v>11194</v>
      </c>
      <c r="I1221" s="45" t="s">
        <v>11157</v>
      </c>
      <c r="J1221" s="46" t="s">
        <v>11158</v>
      </c>
      <c r="K1221" s="46" t="s">
        <v>11159</v>
      </c>
      <c r="L1221" s="45" t="s">
        <v>7306</v>
      </c>
      <c r="M1221" s="45" t="s">
        <v>7307</v>
      </c>
    </row>
    <row r="1222" spans="1:13" ht="57.6">
      <c r="A1222" s="42" t="s">
        <v>7149</v>
      </c>
      <c r="B1222" s="43">
        <f t="shared" si="40"/>
        <v>18</v>
      </c>
      <c r="C1222" s="43" t="str">
        <f t="shared" si="39"/>
        <v>41.218</v>
      </c>
      <c r="D1222" s="44">
        <v>5</v>
      </c>
      <c r="E1222" s="45" t="s">
        <v>7426</v>
      </c>
      <c r="F1222" s="45" t="s">
        <v>7313</v>
      </c>
      <c r="G1222" s="45" t="s">
        <v>11195</v>
      </c>
      <c r="H1222" s="46" t="s">
        <v>11196</v>
      </c>
      <c r="I1222" s="45" t="s">
        <v>11157</v>
      </c>
      <c r="J1222" s="46" t="s">
        <v>11158</v>
      </c>
      <c r="K1222" s="46" t="s">
        <v>11159</v>
      </c>
      <c r="L1222" s="45" t="s">
        <v>7306</v>
      </c>
      <c r="M1222" s="45" t="s">
        <v>7307</v>
      </c>
    </row>
    <row r="1223" spans="1:13" ht="57.6">
      <c r="A1223" s="42" t="s">
        <v>7149</v>
      </c>
      <c r="B1223" s="43">
        <f t="shared" si="40"/>
        <v>19</v>
      </c>
      <c r="C1223" s="43" t="str">
        <f t="shared" si="39"/>
        <v>41.219</v>
      </c>
      <c r="D1223" s="44">
        <v>6</v>
      </c>
      <c r="E1223" s="45" t="s">
        <v>11197</v>
      </c>
      <c r="F1223" s="45" t="s">
        <v>11198</v>
      </c>
      <c r="G1223" s="45" t="s">
        <v>11199</v>
      </c>
      <c r="H1223" s="46" t="s">
        <v>11200</v>
      </c>
      <c r="I1223" s="45" t="s">
        <v>11157</v>
      </c>
      <c r="J1223" s="46" t="s">
        <v>11158</v>
      </c>
      <c r="K1223" s="46" t="s">
        <v>11159</v>
      </c>
      <c r="L1223" s="45" t="s">
        <v>7306</v>
      </c>
      <c r="M1223" s="45" t="s">
        <v>7307</v>
      </c>
    </row>
    <row r="1224" spans="1:13" ht="57.6">
      <c r="A1224" s="42" t="s">
        <v>7149</v>
      </c>
      <c r="B1224" s="43">
        <f t="shared" si="40"/>
        <v>20</v>
      </c>
      <c r="C1224" s="43" t="str">
        <f t="shared" si="39"/>
        <v>41.220</v>
      </c>
      <c r="D1224" s="44">
        <v>6</v>
      </c>
      <c r="E1224" s="45" t="s">
        <v>11201</v>
      </c>
      <c r="F1224" s="45" t="s">
        <v>11202</v>
      </c>
      <c r="G1224" s="45" t="s">
        <v>11203</v>
      </c>
      <c r="H1224" s="46" t="s">
        <v>11204</v>
      </c>
      <c r="I1224" s="45" t="s">
        <v>11157</v>
      </c>
      <c r="J1224" s="46" t="s">
        <v>11158</v>
      </c>
      <c r="K1224" s="46" t="s">
        <v>11159</v>
      </c>
      <c r="L1224" s="45" t="s">
        <v>7306</v>
      </c>
      <c r="M1224" s="45" t="s">
        <v>7307</v>
      </c>
    </row>
    <row r="1225" spans="1:13" ht="57.6">
      <c r="A1225" s="42" t="s">
        <v>7149</v>
      </c>
      <c r="B1225" s="43">
        <f t="shared" si="40"/>
        <v>21</v>
      </c>
      <c r="C1225" s="43" t="str">
        <f t="shared" si="39"/>
        <v>41.221</v>
      </c>
      <c r="D1225" s="44">
        <v>6</v>
      </c>
      <c r="E1225" s="45" t="s">
        <v>11205</v>
      </c>
      <c r="F1225" s="45" t="s">
        <v>11206</v>
      </c>
      <c r="G1225" s="45" t="s">
        <v>11207</v>
      </c>
      <c r="H1225" s="46" t="s">
        <v>11208</v>
      </c>
      <c r="I1225" s="45" t="s">
        <v>11157</v>
      </c>
      <c r="J1225" s="46" t="s">
        <v>11158</v>
      </c>
      <c r="K1225" s="46" t="s">
        <v>11159</v>
      </c>
      <c r="L1225" s="45" t="s">
        <v>7306</v>
      </c>
      <c r="M1225" s="45" t="s">
        <v>7307</v>
      </c>
    </row>
    <row r="1226" spans="1:13" ht="57.6">
      <c r="A1226" s="42" t="s">
        <v>7149</v>
      </c>
      <c r="B1226" s="43">
        <f t="shared" si="40"/>
        <v>22</v>
      </c>
      <c r="C1226" s="43" t="str">
        <f t="shared" si="39"/>
        <v>41.222</v>
      </c>
      <c r="D1226" s="44">
        <v>5</v>
      </c>
      <c r="E1226" s="45" t="s">
        <v>7372</v>
      </c>
      <c r="F1226" s="45" t="s">
        <v>7373</v>
      </c>
      <c r="G1226" s="45" t="s">
        <v>11209</v>
      </c>
      <c r="H1226" s="46" t="s">
        <v>11210</v>
      </c>
      <c r="I1226" s="45" t="s">
        <v>11157</v>
      </c>
      <c r="J1226" s="46" t="s">
        <v>11158</v>
      </c>
      <c r="K1226" s="46" t="s">
        <v>11159</v>
      </c>
      <c r="L1226" s="45" t="s">
        <v>7306</v>
      </c>
      <c r="M1226" s="45" t="s">
        <v>7307</v>
      </c>
    </row>
    <row r="1227" spans="1:13" ht="57.6">
      <c r="A1227" s="42" t="s">
        <v>7149</v>
      </c>
      <c r="B1227" s="43">
        <f t="shared" si="40"/>
        <v>23</v>
      </c>
      <c r="C1227" s="43" t="str">
        <f t="shared" si="39"/>
        <v>41.223</v>
      </c>
      <c r="D1227" s="44">
        <v>6</v>
      </c>
      <c r="E1227" s="45" t="s">
        <v>8189</v>
      </c>
      <c r="F1227" s="45" t="s">
        <v>8190</v>
      </c>
      <c r="G1227" s="45" t="s">
        <v>11211</v>
      </c>
      <c r="H1227" s="46" t="s">
        <v>11212</v>
      </c>
      <c r="I1227" s="45" t="s">
        <v>11157</v>
      </c>
      <c r="J1227" s="46" t="s">
        <v>11158</v>
      </c>
      <c r="K1227" s="46" t="s">
        <v>11159</v>
      </c>
      <c r="L1227" s="45" t="s">
        <v>7306</v>
      </c>
      <c r="M1227" s="45" t="s">
        <v>7307</v>
      </c>
    </row>
    <row r="1228" spans="1:13" ht="57.6">
      <c r="A1228" s="42" t="s">
        <v>7149</v>
      </c>
      <c r="B1228" s="43">
        <f t="shared" si="40"/>
        <v>24</v>
      </c>
      <c r="C1228" s="43" t="str">
        <f t="shared" si="39"/>
        <v>41.224</v>
      </c>
      <c r="D1228" s="44">
        <v>5</v>
      </c>
      <c r="E1228" s="45" t="s">
        <v>11213</v>
      </c>
      <c r="F1228" s="45" t="s">
        <v>11214</v>
      </c>
      <c r="G1228" s="45" t="s">
        <v>11215</v>
      </c>
      <c r="H1228" s="46" t="s">
        <v>11216</v>
      </c>
      <c r="I1228" s="45" t="s">
        <v>11157</v>
      </c>
      <c r="J1228" s="46" t="s">
        <v>11158</v>
      </c>
      <c r="K1228" s="46" t="s">
        <v>11159</v>
      </c>
      <c r="L1228" s="45" t="s">
        <v>7306</v>
      </c>
      <c r="M1228" s="45" t="s">
        <v>7307</v>
      </c>
    </row>
    <row r="1229" spans="1:13" ht="57.6">
      <c r="A1229" s="42" t="s">
        <v>7149</v>
      </c>
      <c r="B1229" s="43">
        <f t="shared" si="40"/>
        <v>25</v>
      </c>
      <c r="C1229" s="43" t="str">
        <f t="shared" si="39"/>
        <v>41.225</v>
      </c>
      <c r="D1229" s="44">
        <v>5</v>
      </c>
      <c r="E1229" s="45" t="s">
        <v>7394</v>
      </c>
      <c r="F1229" s="45" t="s">
        <v>7395</v>
      </c>
      <c r="G1229" s="45" t="s">
        <v>11217</v>
      </c>
      <c r="H1229" s="46" t="s">
        <v>11218</v>
      </c>
      <c r="I1229" s="45" t="s">
        <v>11157</v>
      </c>
      <c r="J1229" s="46" t="s">
        <v>11158</v>
      </c>
      <c r="K1229" s="46" t="s">
        <v>11159</v>
      </c>
      <c r="L1229" s="45" t="s">
        <v>7306</v>
      </c>
      <c r="M1229" s="45" t="s">
        <v>7307</v>
      </c>
    </row>
    <row r="1230" spans="1:13" ht="57.6">
      <c r="A1230" s="42" t="s">
        <v>7149</v>
      </c>
      <c r="B1230" s="43">
        <f t="shared" si="40"/>
        <v>26</v>
      </c>
      <c r="C1230" s="43" t="str">
        <f t="shared" si="39"/>
        <v>41.226</v>
      </c>
      <c r="D1230" s="44">
        <v>5</v>
      </c>
      <c r="E1230" s="45" t="s">
        <v>11219</v>
      </c>
      <c r="F1230" s="45" t="s">
        <v>11220</v>
      </c>
      <c r="G1230" s="45" t="s">
        <v>11221</v>
      </c>
      <c r="H1230" s="46" t="s">
        <v>11222</v>
      </c>
      <c r="I1230" s="45" t="s">
        <v>11157</v>
      </c>
      <c r="J1230" s="46" t="s">
        <v>11158</v>
      </c>
      <c r="K1230" s="46" t="s">
        <v>11159</v>
      </c>
      <c r="L1230" s="45" t="s">
        <v>7306</v>
      </c>
      <c r="M1230" s="45" t="s">
        <v>7307</v>
      </c>
    </row>
    <row r="1231" spans="1:13" ht="57.6">
      <c r="A1231" s="42" t="s">
        <v>7149</v>
      </c>
      <c r="B1231" s="43">
        <f t="shared" si="40"/>
        <v>27</v>
      </c>
      <c r="C1231" s="43" t="str">
        <f t="shared" si="39"/>
        <v>41.227</v>
      </c>
      <c r="D1231" s="44">
        <v>5</v>
      </c>
      <c r="E1231" s="45" t="s">
        <v>7500</v>
      </c>
      <c r="F1231" s="45" t="s">
        <v>7501</v>
      </c>
      <c r="G1231" s="45" t="s">
        <v>11223</v>
      </c>
      <c r="H1231" s="46" t="s">
        <v>11224</v>
      </c>
      <c r="I1231" s="45" t="s">
        <v>11157</v>
      </c>
      <c r="J1231" s="46" t="s">
        <v>11158</v>
      </c>
      <c r="K1231" s="46" t="s">
        <v>11159</v>
      </c>
      <c r="L1231" s="45" t="s">
        <v>7306</v>
      </c>
      <c r="M1231" s="45" t="s">
        <v>7307</v>
      </c>
    </row>
    <row r="1232" spans="1:13" ht="57.6">
      <c r="A1232" s="42" t="s">
        <v>7149</v>
      </c>
      <c r="B1232" s="43">
        <f t="shared" si="40"/>
        <v>28</v>
      </c>
      <c r="C1232" s="43" t="str">
        <f t="shared" si="39"/>
        <v>41.228</v>
      </c>
      <c r="D1232" s="44">
        <v>6</v>
      </c>
      <c r="E1232" s="45" t="s">
        <v>11225</v>
      </c>
      <c r="F1232" s="45" t="s">
        <v>11226</v>
      </c>
      <c r="G1232" s="45" t="s">
        <v>11227</v>
      </c>
      <c r="H1232" s="46" t="s">
        <v>11228</v>
      </c>
      <c r="I1232" s="45" t="s">
        <v>11157</v>
      </c>
      <c r="J1232" s="46" t="s">
        <v>11158</v>
      </c>
      <c r="K1232" s="46" t="s">
        <v>11159</v>
      </c>
      <c r="L1232" s="45" t="s">
        <v>7306</v>
      </c>
      <c r="M1232" s="45" t="s">
        <v>7307</v>
      </c>
    </row>
    <row r="1233" spans="1:13" ht="57.6">
      <c r="A1233" s="42" t="s">
        <v>7149</v>
      </c>
      <c r="B1233" s="43">
        <f t="shared" si="40"/>
        <v>29</v>
      </c>
      <c r="C1233" s="43" t="str">
        <f t="shared" si="39"/>
        <v>41.229</v>
      </c>
      <c r="D1233" s="44">
        <v>7</v>
      </c>
      <c r="E1233" s="45" t="s">
        <v>11229</v>
      </c>
      <c r="F1233" s="45" t="s">
        <v>8876</v>
      </c>
      <c r="G1233" s="45" t="s">
        <v>11230</v>
      </c>
      <c r="H1233" s="46" t="s">
        <v>11231</v>
      </c>
      <c r="I1233" s="45" t="s">
        <v>11157</v>
      </c>
      <c r="J1233" s="46" t="s">
        <v>11158</v>
      </c>
      <c r="K1233" s="46" t="s">
        <v>11159</v>
      </c>
      <c r="L1233" s="45" t="s">
        <v>7306</v>
      </c>
      <c r="M1233" s="45" t="s">
        <v>7307</v>
      </c>
    </row>
    <row r="1234" spans="1:13" ht="57.6">
      <c r="A1234" s="42" t="s">
        <v>7149</v>
      </c>
      <c r="B1234" s="43">
        <f t="shared" si="40"/>
        <v>30</v>
      </c>
      <c r="C1234" s="43" t="str">
        <f t="shared" si="39"/>
        <v>41.230</v>
      </c>
      <c r="D1234" s="44">
        <v>7</v>
      </c>
      <c r="E1234" s="45" t="s">
        <v>8532</v>
      </c>
      <c r="F1234" s="45" t="s">
        <v>8533</v>
      </c>
      <c r="G1234" s="45" t="s">
        <v>11232</v>
      </c>
      <c r="H1234" s="46" t="s">
        <v>11233</v>
      </c>
      <c r="I1234" s="45" t="s">
        <v>11157</v>
      </c>
      <c r="J1234" s="46" t="s">
        <v>11158</v>
      </c>
      <c r="K1234" s="46" t="s">
        <v>11159</v>
      </c>
      <c r="L1234" s="45" t="s">
        <v>7306</v>
      </c>
      <c r="M1234" s="45" t="s">
        <v>7307</v>
      </c>
    </row>
    <row r="1235" spans="1:13" ht="57.6">
      <c r="A1235" s="42" t="s">
        <v>7149</v>
      </c>
      <c r="B1235" s="43">
        <f t="shared" si="40"/>
        <v>31</v>
      </c>
      <c r="C1235" s="43" t="str">
        <f t="shared" si="39"/>
        <v>41.231</v>
      </c>
      <c r="D1235" s="44">
        <v>7</v>
      </c>
      <c r="E1235" s="45" t="s">
        <v>11234</v>
      </c>
      <c r="F1235" s="45" t="s">
        <v>9100</v>
      </c>
      <c r="G1235" s="45" t="s">
        <v>11235</v>
      </c>
      <c r="H1235" s="46" t="s">
        <v>11236</v>
      </c>
      <c r="I1235" s="45" t="s">
        <v>11157</v>
      </c>
      <c r="J1235" s="46" t="s">
        <v>11158</v>
      </c>
      <c r="K1235" s="46" t="s">
        <v>11159</v>
      </c>
      <c r="L1235" s="45" t="s">
        <v>7306</v>
      </c>
      <c r="M1235" s="45" t="s">
        <v>7307</v>
      </c>
    </row>
    <row r="1236" spans="1:13" ht="57.6">
      <c r="A1236" s="42" t="s">
        <v>7149</v>
      </c>
      <c r="B1236" s="43">
        <f t="shared" si="40"/>
        <v>32</v>
      </c>
      <c r="C1236" s="43" t="str">
        <f t="shared" si="39"/>
        <v>41.232</v>
      </c>
      <c r="D1236" s="44">
        <v>7</v>
      </c>
      <c r="E1236" s="45" t="s">
        <v>11237</v>
      </c>
      <c r="F1236" s="45" t="s">
        <v>8541</v>
      </c>
      <c r="G1236" s="45" t="s">
        <v>11238</v>
      </c>
      <c r="H1236" s="46" t="s">
        <v>11239</v>
      </c>
      <c r="I1236" s="45" t="s">
        <v>11157</v>
      </c>
      <c r="J1236" s="46" t="s">
        <v>11158</v>
      </c>
      <c r="K1236" s="46" t="s">
        <v>11159</v>
      </c>
      <c r="L1236" s="45" t="s">
        <v>7306</v>
      </c>
      <c r="M1236" s="45" t="s">
        <v>7307</v>
      </c>
    </row>
    <row r="1237" spans="1:13" ht="57.6">
      <c r="A1237" s="42" t="s">
        <v>7149</v>
      </c>
      <c r="B1237" s="43">
        <f t="shared" si="40"/>
        <v>33</v>
      </c>
      <c r="C1237" s="43" t="str">
        <f t="shared" si="39"/>
        <v>41.233</v>
      </c>
      <c r="D1237" s="44">
        <v>7</v>
      </c>
      <c r="E1237" s="45" t="s">
        <v>8548</v>
      </c>
      <c r="F1237" s="45" t="s">
        <v>8549</v>
      </c>
      <c r="G1237" s="45" t="s">
        <v>11240</v>
      </c>
      <c r="H1237" s="46" t="s">
        <v>11241</v>
      </c>
      <c r="I1237" s="45" t="s">
        <v>11157</v>
      </c>
      <c r="J1237" s="46" t="s">
        <v>11158</v>
      </c>
      <c r="K1237" s="46" t="s">
        <v>11159</v>
      </c>
      <c r="L1237" s="45" t="s">
        <v>7306</v>
      </c>
      <c r="M1237" s="45" t="s">
        <v>7307</v>
      </c>
    </row>
    <row r="1238" spans="1:13" ht="57.6">
      <c r="A1238" s="42" t="s">
        <v>7149</v>
      </c>
      <c r="B1238" s="43">
        <f t="shared" si="40"/>
        <v>34</v>
      </c>
      <c r="C1238" s="43" t="str">
        <f t="shared" si="39"/>
        <v>41.234</v>
      </c>
      <c r="D1238" s="44">
        <v>7</v>
      </c>
      <c r="E1238" s="45" t="s">
        <v>8562</v>
      </c>
      <c r="F1238" s="45" t="s">
        <v>8563</v>
      </c>
      <c r="G1238" s="45" t="s">
        <v>11242</v>
      </c>
      <c r="H1238" s="46" t="s">
        <v>11243</v>
      </c>
      <c r="I1238" s="45" t="s">
        <v>11157</v>
      </c>
      <c r="J1238" s="46" t="s">
        <v>11158</v>
      </c>
      <c r="K1238" s="46" t="s">
        <v>11159</v>
      </c>
      <c r="L1238" s="45" t="s">
        <v>7306</v>
      </c>
      <c r="M1238" s="45" t="s">
        <v>7307</v>
      </c>
    </row>
    <row r="1239" spans="1:13" ht="57.6">
      <c r="A1239" s="42" t="s">
        <v>7149</v>
      </c>
      <c r="B1239" s="43">
        <f t="shared" si="40"/>
        <v>35</v>
      </c>
      <c r="C1239" s="43" t="str">
        <f t="shared" si="39"/>
        <v>41.235</v>
      </c>
      <c r="D1239" s="44">
        <v>7</v>
      </c>
      <c r="E1239" s="45" t="s">
        <v>11244</v>
      </c>
      <c r="F1239" s="45" t="s">
        <v>9013</v>
      </c>
      <c r="G1239" s="45" t="s">
        <v>11245</v>
      </c>
      <c r="H1239" s="46" t="s">
        <v>11246</v>
      </c>
      <c r="I1239" s="45" t="s">
        <v>11157</v>
      </c>
      <c r="J1239" s="46" t="s">
        <v>11158</v>
      </c>
      <c r="K1239" s="46" t="s">
        <v>11159</v>
      </c>
      <c r="L1239" s="45" t="s">
        <v>7306</v>
      </c>
      <c r="M1239" s="45" t="s">
        <v>7307</v>
      </c>
    </row>
    <row r="1240" spans="1:13" ht="57.6">
      <c r="A1240" s="42" t="s">
        <v>7149</v>
      </c>
      <c r="B1240" s="43">
        <f t="shared" si="40"/>
        <v>36</v>
      </c>
      <c r="C1240" s="43" t="str">
        <f t="shared" si="39"/>
        <v>41.236</v>
      </c>
      <c r="D1240" s="44">
        <v>7</v>
      </c>
      <c r="E1240" s="45" t="s">
        <v>11247</v>
      </c>
      <c r="F1240" s="45" t="s">
        <v>9010</v>
      </c>
      <c r="G1240" s="45" t="s">
        <v>11248</v>
      </c>
      <c r="H1240" s="46" t="s">
        <v>11249</v>
      </c>
      <c r="I1240" s="45" t="s">
        <v>11157</v>
      </c>
      <c r="J1240" s="46" t="s">
        <v>11158</v>
      </c>
      <c r="K1240" s="46" t="s">
        <v>11159</v>
      </c>
      <c r="L1240" s="45" t="s">
        <v>7306</v>
      </c>
      <c r="M1240" s="45" t="s">
        <v>7307</v>
      </c>
    </row>
    <row r="1241" spans="1:13" ht="57.6">
      <c r="A1241" s="42" t="s">
        <v>7149</v>
      </c>
      <c r="B1241" s="43">
        <f t="shared" si="40"/>
        <v>37</v>
      </c>
      <c r="C1241" s="43" t="str">
        <f t="shared" si="39"/>
        <v>41.237</v>
      </c>
      <c r="D1241" s="44">
        <v>7</v>
      </c>
      <c r="E1241" s="45" t="s">
        <v>8528</v>
      </c>
      <c r="F1241" s="45" t="s">
        <v>8529</v>
      </c>
      <c r="G1241" s="45" t="s">
        <v>11250</v>
      </c>
      <c r="H1241" s="46" t="s">
        <v>11251</v>
      </c>
      <c r="I1241" s="45" t="s">
        <v>11157</v>
      </c>
      <c r="J1241" s="46" t="s">
        <v>11158</v>
      </c>
      <c r="K1241" s="46" t="s">
        <v>11159</v>
      </c>
      <c r="L1241" s="45" t="s">
        <v>7306</v>
      </c>
      <c r="M1241" s="45" t="s">
        <v>7307</v>
      </c>
    </row>
    <row r="1242" spans="1:13" ht="57.6">
      <c r="A1242" s="42" t="s">
        <v>7149</v>
      </c>
      <c r="B1242" s="43">
        <f t="shared" si="40"/>
        <v>38</v>
      </c>
      <c r="C1242" s="43" t="str">
        <f t="shared" si="39"/>
        <v>41.238</v>
      </c>
      <c r="D1242" s="44">
        <v>7</v>
      </c>
      <c r="E1242" s="45" t="s">
        <v>11252</v>
      </c>
      <c r="F1242" s="45" t="s">
        <v>9064</v>
      </c>
      <c r="G1242" s="46" t="s">
        <v>11253</v>
      </c>
      <c r="H1242" s="45" t="s">
        <v>11254</v>
      </c>
      <c r="I1242" s="45" t="s">
        <v>11157</v>
      </c>
      <c r="J1242" s="46" t="s">
        <v>11158</v>
      </c>
      <c r="K1242" s="46" t="s">
        <v>11159</v>
      </c>
      <c r="L1242" s="45" t="s">
        <v>7306</v>
      </c>
      <c r="M1242" s="45" t="s">
        <v>7307</v>
      </c>
    </row>
    <row r="1243" spans="1:13" ht="57.6">
      <c r="A1243" s="42" t="s">
        <v>7149</v>
      </c>
      <c r="B1243" s="43">
        <f t="shared" si="40"/>
        <v>39</v>
      </c>
      <c r="C1243" s="43" t="str">
        <f t="shared" si="39"/>
        <v>41.239</v>
      </c>
      <c r="D1243" s="44">
        <v>7</v>
      </c>
      <c r="E1243" s="45" t="s">
        <v>11255</v>
      </c>
      <c r="F1243" s="45" t="s">
        <v>9054</v>
      </c>
      <c r="G1243" s="45" t="s">
        <v>11256</v>
      </c>
      <c r="H1243" s="46" t="s">
        <v>11257</v>
      </c>
      <c r="I1243" s="45" t="s">
        <v>11157</v>
      </c>
      <c r="J1243" s="46" t="s">
        <v>11158</v>
      </c>
      <c r="K1243" s="46" t="s">
        <v>11159</v>
      </c>
      <c r="L1243" s="45" t="s">
        <v>7306</v>
      </c>
      <c r="M1243" s="45" t="s">
        <v>7307</v>
      </c>
    </row>
    <row r="1244" spans="1:13" ht="57.6">
      <c r="A1244" s="42" t="s">
        <v>7149</v>
      </c>
      <c r="B1244" s="43">
        <f t="shared" si="40"/>
        <v>40</v>
      </c>
      <c r="C1244" s="43" t="str">
        <f t="shared" si="39"/>
        <v>41.240</v>
      </c>
      <c r="D1244" s="44">
        <v>7</v>
      </c>
      <c r="E1244" s="45" t="s">
        <v>11258</v>
      </c>
      <c r="F1244" s="45" t="s">
        <v>8868</v>
      </c>
      <c r="G1244" s="45" t="s">
        <v>11259</v>
      </c>
      <c r="H1244" s="46" t="s">
        <v>11260</v>
      </c>
      <c r="I1244" s="45" t="s">
        <v>11157</v>
      </c>
      <c r="J1244" s="46" t="s">
        <v>11158</v>
      </c>
      <c r="K1244" s="46" t="s">
        <v>11159</v>
      </c>
      <c r="L1244" s="45" t="s">
        <v>7306</v>
      </c>
      <c r="M1244" s="45" t="s">
        <v>7307</v>
      </c>
    </row>
    <row r="1245" spans="1:13" ht="57.6">
      <c r="A1245" s="42" t="s">
        <v>7149</v>
      </c>
      <c r="B1245" s="43">
        <f t="shared" si="40"/>
        <v>41</v>
      </c>
      <c r="C1245" s="43" t="str">
        <f t="shared" si="39"/>
        <v>41.241</v>
      </c>
      <c r="D1245" s="44">
        <v>7</v>
      </c>
      <c r="E1245" s="45" t="s">
        <v>11261</v>
      </c>
      <c r="F1245" s="45" t="s">
        <v>9057</v>
      </c>
      <c r="G1245" s="45" t="s">
        <v>11262</v>
      </c>
      <c r="H1245" s="46" t="s">
        <v>11263</v>
      </c>
      <c r="I1245" s="45" t="s">
        <v>11157</v>
      </c>
      <c r="J1245" s="46" t="s">
        <v>11158</v>
      </c>
      <c r="K1245" s="46" t="s">
        <v>11159</v>
      </c>
      <c r="L1245" s="45" t="s">
        <v>7306</v>
      </c>
      <c r="M1245" s="45" t="s">
        <v>7307</v>
      </c>
    </row>
    <row r="1246" spans="1:13" ht="57.6">
      <c r="A1246" s="42" t="s">
        <v>7149</v>
      </c>
      <c r="B1246" s="43">
        <f t="shared" si="40"/>
        <v>42</v>
      </c>
      <c r="C1246" s="43" t="str">
        <f t="shared" si="39"/>
        <v>41.242</v>
      </c>
      <c r="D1246" s="44">
        <v>7</v>
      </c>
      <c r="E1246" s="45" t="s">
        <v>11264</v>
      </c>
      <c r="F1246" s="45" t="s">
        <v>8872</v>
      </c>
      <c r="G1246" s="45" t="s">
        <v>11265</v>
      </c>
      <c r="H1246" s="46" t="s">
        <v>11266</v>
      </c>
      <c r="I1246" s="45" t="s">
        <v>11157</v>
      </c>
      <c r="J1246" s="46" t="s">
        <v>11158</v>
      </c>
      <c r="K1246" s="46" t="s">
        <v>11159</v>
      </c>
      <c r="L1246" s="45" t="s">
        <v>7306</v>
      </c>
      <c r="M1246" s="45" t="s">
        <v>7307</v>
      </c>
    </row>
    <row r="1247" spans="1:13" ht="57.6">
      <c r="A1247" s="42" t="s">
        <v>7149</v>
      </c>
      <c r="B1247" s="43">
        <f t="shared" si="40"/>
        <v>43</v>
      </c>
      <c r="C1247" s="43" t="str">
        <f t="shared" si="39"/>
        <v>41.243</v>
      </c>
      <c r="D1247" s="44">
        <v>7</v>
      </c>
      <c r="E1247" s="45" t="s">
        <v>8947</v>
      </c>
      <c r="F1247" s="45" t="s">
        <v>8948</v>
      </c>
      <c r="G1247" s="45" t="s">
        <v>11267</v>
      </c>
      <c r="H1247" s="46" t="s">
        <v>11268</v>
      </c>
      <c r="I1247" s="45" t="s">
        <v>11157</v>
      </c>
      <c r="J1247" s="46" t="s">
        <v>11158</v>
      </c>
      <c r="K1247" s="46" t="s">
        <v>11159</v>
      </c>
      <c r="L1247" s="45" t="s">
        <v>7306</v>
      </c>
      <c r="M1247" s="45" t="s">
        <v>7307</v>
      </c>
    </row>
    <row r="1248" spans="1:13" ht="57.6">
      <c r="A1248" s="42" t="s">
        <v>7149</v>
      </c>
      <c r="B1248" s="43">
        <f t="shared" si="40"/>
        <v>44</v>
      </c>
      <c r="C1248" s="43" t="str">
        <f t="shared" si="39"/>
        <v>41.244</v>
      </c>
      <c r="D1248" s="44">
        <v>7</v>
      </c>
      <c r="E1248" s="45" t="s">
        <v>11269</v>
      </c>
      <c r="F1248" s="45" t="s">
        <v>10531</v>
      </c>
      <c r="G1248" s="45" t="s">
        <v>11270</v>
      </c>
      <c r="H1248" s="46" t="s">
        <v>11271</v>
      </c>
      <c r="I1248" s="45" t="s">
        <v>11157</v>
      </c>
      <c r="J1248" s="46" t="s">
        <v>11158</v>
      </c>
      <c r="K1248" s="46" t="s">
        <v>11159</v>
      </c>
      <c r="L1248" s="45" t="s">
        <v>7306</v>
      </c>
      <c r="M1248" s="45" t="s">
        <v>7307</v>
      </c>
    </row>
    <row r="1249" spans="1:13" ht="57.6">
      <c r="A1249" s="42" t="s">
        <v>7149</v>
      </c>
      <c r="B1249" s="43">
        <f t="shared" si="40"/>
        <v>45</v>
      </c>
      <c r="C1249" s="43" t="str">
        <f t="shared" si="39"/>
        <v>41.245</v>
      </c>
      <c r="D1249" s="44">
        <v>7</v>
      </c>
      <c r="E1249" s="45" t="s">
        <v>8513</v>
      </c>
      <c r="F1249" s="45" t="s">
        <v>8514</v>
      </c>
      <c r="G1249" s="45" t="s">
        <v>11272</v>
      </c>
      <c r="H1249" s="46" t="s">
        <v>11273</v>
      </c>
      <c r="I1249" s="45" t="s">
        <v>11157</v>
      </c>
      <c r="J1249" s="46" t="s">
        <v>11158</v>
      </c>
      <c r="K1249" s="46" t="s">
        <v>11159</v>
      </c>
      <c r="L1249" s="45" t="s">
        <v>7306</v>
      </c>
      <c r="M1249" s="45" t="s">
        <v>7307</v>
      </c>
    </row>
    <row r="1250" spans="1:13" ht="57.6">
      <c r="A1250" s="42" t="s">
        <v>7149</v>
      </c>
      <c r="B1250" s="43">
        <f t="shared" si="40"/>
        <v>46</v>
      </c>
      <c r="C1250" s="43" t="str">
        <f t="shared" si="39"/>
        <v>41.246</v>
      </c>
      <c r="D1250" s="44">
        <v>6</v>
      </c>
      <c r="E1250" s="45" t="s">
        <v>11274</v>
      </c>
      <c r="F1250" s="45" t="s">
        <v>11275</v>
      </c>
      <c r="G1250" s="45" t="s">
        <v>11276</v>
      </c>
      <c r="H1250" s="46" t="s">
        <v>11277</v>
      </c>
      <c r="I1250" s="45" t="s">
        <v>11157</v>
      </c>
      <c r="J1250" s="46" t="s">
        <v>11158</v>
      </c>
      <c r="K1250" s="46" t="s">
        <v>11159</v>
      </c>
      <c r="L1250" s="45" t="s">
        <v>7306</v>
      </c>
      <c r="M1250" s="45" t="s">
        <v>7307</v>
      </c>
    </row>
    <row r="1251" spans="1:13" ht="57.6">
      <c r="A1251" s="42" t="s">
        <v>7149</v>
      </c>
      <c r="B1251" s="43">
        <f t="shared" si="40"/>
        <v>47</v>
      </c>
      <c r="C1251" s="43" t="str">
        <f t="shared" si="39"/>
        <v>41.247</v>
      </c>
      <c r="D1251" s="44">
        <v>6</v>
      </c>
      <c r="E1251" s="45" t="s">
        <v>8193</v>
      </c>
      <c r="F1251" s="45" t="s">
        <v>8194</v>
      </c>
      <c r="G1251" s="45" t="s">
        <v>11278</v>
      </c>
      <c r="H1251" s="46" t="s">
        <v>11279</v>
      </c>
      <c r="I1251" s="45" t="s">
        <v>11157</v>
      </c>
      <c r="J1251" s="46" t="s">
        <v>11158</v>
      </c>
      <c r="K1251" s="46" t="s">
        <v>11159</v>
      </c>
      <c r="L1251" s="45" t="s">
        <v>7306</v>
      </c>
      <c r="M1251" s="45" t="s">
        <v>7307</v>
      </c>
    </row>
    <row r="1252" spans="1:13" ht="57.6">
      <c r="A1252" s="42" t="s">
        <v>7149</v>
      </c>
      <c r="B1252" s="43">
        <f t="shared" si="40"/>
        <v>48</v>
      </c>
      <c r="C1252" s="43" t="str">
        <f t="shared" si="39"/>
        <v>41.248</v>
      </c>
      <c r="D1252" s="44">
        <v>6</v>
      </c>
      <c r="E1252" s="45" t="s">
        <v>8186</v>
      </c>
      <c r="F1252" s="45" t="s">
        <v>8187</v>
      </c>
      <c r="G1252" s="45" t="s">
        <v>11280</v>
      </c>
      <c r="H1252" s="45" t="s">
        <v>11281</v>
      </c>
      <c r="I1252" s="45" t="s">
        <v>11157</v>
      </c>
      <c r="J1252" s="46" t="s">
        <v>11158</v>
      </c>
      <c r="K1252" s="46" t="s">
        <v>11159</v>
      </c>
      <c r="L1252" s="45" t="s">
        <v>7306</v>
      </c>
      <c r="M1252" s="45" t="s">
        <v>7307</v>
      </c>
    </row>
    <row r="1253" spans="1:13" ht="28.8">
      <c r="A1253" s="42" t="s">
        <v>7069</v>
      </c>
      <c r="B1253" s="43">
        <f t="shared" si="40"/>
        <v>1</v>
      </c>
      <c r="C1253" s="43" t="str">
        <f t="shared" si="39"/>
        <v>27.21</v>
      </c>
      <c r="D1253" s="44">
        <v>3</v>
      </c>
      <c r="E1253" s="45" t="s">
        <v>7300</v>
      </c>
      <c r="F1253" s="45" t="s">
        <v>7301</v>
      </c>
      <c r="G1253" s="45" t="s">
        <v>7364</v>
      </c>
      <c r="H1253" s="46" t="s">
        <v>11282</v>
      </c>
      <c r="I1253" s="45" t="s">
        <v>11283</v>
      </c>
      <c r="J1253" s="46" t="s">
        <v>11284</v>
      </c>
      <c r="K1253" s="46" t="s">
        <v>11284</v>
      </c>
      <c r="L1253" s="45" t="s">
        <v>7306</v>
      </c>
      <c r="M1253" s="45" t="s">
        <v>7307</v>
      </c>
    </row>
    <row r="1254" spans="1:13" ht="28.8">
      <c r="A1254" s="42" t="s">
        <v>7069</v>
      </c>
      <c r="B1254" s="43">
        <f t="shared" si="40"/>
        <v>2</v>
      </c>
      <c r="C1254" s="43" t="str">
        <f t="shared" si="39"/>
        <v>27.22</v>
      </c>
      <c r="D1254" s="44">
        <v>4</v>
      </c>
      <c r="E1254" s="45" t="s">
        <v>8156</v>
      </c>
      <c r="F1254" s="45" t="s">
        <v>8157</v>
      </c>
      <c r="G1254" s="45" t="s">
        <v>1367</v>
      </c>
      <c r="H1254" s="45" t="s">
        <v>11285</v>
      </c>
      <c r="I1254" s="45" t="s">
        <v>11283</v>
      </c>
      <c r="J1254" s="46" t="s">
        <v>11284</v>
      </c>
      <c r="K1254" s="46" t="s">
        <v>11284</v>
      </c>
      <c r="L1254" s="45" t="s">
        <v>7306</v>
      </c>
      <c r="M1254" s="45" t="s">
        <v>7307</v>
      </c>
    </row>
    <row r="1255" spans="1:13" ht="28.8">
      <c r="A1255" s="42" t="s">
        <v>7069</v>
      </c>
      <c r="B1255" s="43">
        <f t="shared" si="40"/>
        <v>3</v>
      </c>
      <c r="C1255" s="43" t="str">
        <f t="shared" si="39"/>
        <v>27.23</v>
      </c>
      <c r="D1255" s="44">
        <v>4</v>
      </c>
      <c r="E1255" s="45" t="s">
        <v>11286</v>
      </c>
      <c r="F1255" s="45" t="s">
        <v>11287</v>
      </c>
      <c r="G1255" s="45" t="s">
        <v>1367</v>
      </c>
      <c r="H1255" s="45" t="s">
        <v>11288</v>
      </c>
      <c r="I1255" s="45" t="s">
        <v>11283</v>
      </c>
      <c r="J1255" s="46" t="s">
        <v>11284</v>
      </c>
      <c r="K1255" s="46" t="s">
        <v>11284</v>
      </c>
      <c r="L1255" s="45" t="s">
        <v>7306</v>
      </c>
      <c r="M1255" s="45" t="s">
        <v>7307</v>
      </c>
    </row>
    <row r="1256" spans="1:13" ht="28.8">
      <c r="A1256" s="42" t="s">
        <v>7069</v>
      </c>
      <c r="B1256" s="43">
        <f t="shared" si="40"/>
        <v>4</v>
      </c>
      <c r="C1256" s="43" t="str">
        <f t="shared" si="39"/>
        <v>27.24</v>
      </c>
      <c r="D1256" s="44">
        <v>5</v>
      </c>
      <c r="E1256" s="45" t="s">
        <v>10491</v>
      </c>
      <c r="F1256" s="45" t="s">
        <v>10492</v>
      </c>
      <c r="G1256" s="45" t="s">
        <v>1367</v>
      </c>
      <c r="H1256" s="45" t="s">
        <v>11289</v>
      </c>
      <c r="I1256" s="45" t="s">
        <v>11283</v>
      </c>
      <c r="J1256" s="46" t="s">
        <v>11284</v>
      </c>
      <c r="K1256" s="46" t="s">
        <v>11284</v>
      </c>
      <c r="L1256" s="45" t="s">
        <v>7306</v>
      </c>
      <c r="M1256" s="45" t="s">
        <v>7307</v>
      </c>
    </row>
    <row r="1257" spans="1:13" ht="28.8">
      <c r="A1257" s="42" t="s">
        <v>7069</v>
      </c>
      <c r="B1257" s="43">
        <f t="shared" si="40"/>
        <v>5</v>
      </c>
      <c r="C1257" s="43" t="str">
        <f t="shared" si="39"/>
        <v>27.25</v>
      </c>
      <c r="D1257" s="44">
        <v>4</v>
      </c>
      <c r="E1257" s="45" t="s">
        <v>7332</v>
      </c>
      <c r="F1257" s="45" t="s">
        <v>7333</v>
      </c>
      <c r="G1257" s="45" t="s">
        <v>11290</v>
      </c>
      <c r="H1257" s="46" t="s">
        <v>11291</v>
      </c>
      <c r="I1257" s="45" t="s">
        <v>11283</v>
      </c>
      <c r="J1257" s="46" t="s">
        <v>11284</v>
      </c>
      <c r="K1257" s="46" t="s">
        <v>11284</v>
      </c>
      <c r="L1257" s="45" t="s">
        <v>7306</v>
      </c>
      <c r="M1257" s="45" t="s">
        <v>7307</v>
      </c>
    </row>
    <row r="1258" spans="1:13" ht="28.8">
      <c r="A1258" s="42" t="s">
        <v>7069</v>
      </c>
      <c r="B1258" s="43">
        <f t="shared" si="40"/>
        <v>6</v>
      </c>
      <c r="C1258" s="43" t="str">
        <f t="shared" si="39"/>
        <v>27.26</v>
      </c>
      <c r="D1258" s="44">
        <v>5</v>
      </c>
      <c r="E1258" s="45" t="s">
        <v>7372</v>
      </c>
      <c r="F1258" s="45" t="s">
        <v>7373</v>
      </c>
      <c r="G1258" s="45" t="s">
        <v>11292</v>
      </c>
      <c r="H1258" s="46" t="s">
        <v>11293</v>
      </c>
      <c r="I1258" s="45" t="s">
        <v>11283</v>
      </c>
      <c r="J1258" s="46" t="s">
        <v>11284</v>
      </c>
      <c r="K1258" s="46" t="s">
        <v>11284</v>
      </c>
      <c r="L1258" s="45" t="s">
        <v>7306</v>
      </c>
      <c r="M1258" s="45" t="s">
        <v>7307</v>
      </c>
    </row>
    <row r="1259" spans="1:13" ht="28.8">
      <c r="A1259" s="42" t="s">
        <v>7069</v>
      </c>
      <c r="B1259" s="43">
        <f t="shared" si="40"/>
        <v>7</v>
      </c>
      <c r="C1259" s="43" t="str">
        <f t="shared" si="39"/>
        <v>27.27</v>
      </c>
      <c r="D1259" s="44">
        <v>5</v>
      </c>
      <c r="E1259" s="45" t="s">
        <v>11294</v>
      </c>
      <c r="F1259" s="45" t="s">
        <v>11295</v>
      </c>
      <c r="G1259" s="45" t="s">
        <v>8506</v>
      </c>
      <c r="H1259" s="46" t="s">
        <v>11296</v>
      </c>
      <c r="I1259" s="45" t="s">
        <v>11283</v>
      </c>
      <c r="J1259" s="46" t="s">
        <v>11284</v>
      </c>
      <c r="K1259" s="46" t="s">
        <v>11284</v>
      </c>
      <c r="L1259" s="45" t="s">
        <v>7306</v>
      </c>
      <c r="M1259" s="45" t="s">
        <v>7307</v>
      </c>
    </row>
    <row r="1260" spans="1:13" ht="28.8">
      <c r="A1260" s="42" t="s">
        <v>7069</v>
      </c>
      <c r="B1260" s="43">
        <f t="shared" si="40"/>
        <v>8</v>
      </c>
      <c r="C1260" s="43" t="str">
        <f t="shared" si="39"/>
        <v>27.28</v>
      </c>
      <c r="D1260" s="44">
        <v>4</v>
      </c>
      <c r="E1260" s="45" t="s">
        <v>7336</v>
      </c>
      <c r="F1260" s="45" t="s">
        <v>7337</v>
      </c>
      <c r="G1260" s="45" t="s">
        <v>7416</v>
      </c>
      <c r="H1260" s="46" t="s">
        <v>11297</v>
      </c>
      <c r="I1260" s="45" t="s">
        <v>11283</v>
      </c>
      <c r="J1260" s="46" t="s">
        <v>11284</v>
      </c>
      <c r="K1260" s="46" t="s">
        <v>11284</v>
      </c>
      <c r="L1260" s="45" t="s">
        <v>7306</v>
      </c>
      <c r="M1260" s="45" t="s">
        <v>7307</v>
      </c>
    </row>
    <row r="1261" spans="1:13" ht="28.8">
      <c r="A1261" s="42" t="s">
        <v>7069</v>
      </c>
      <c r="B1261" s="43">
        <f t="shared" si="40"/>
        <v>9</v>
      </c>
      <c r="C1261" s="43" t="str">
        <f t="shared" si="39"/>
        <v>27.29</v>
      </c>
      <c r="D1261" s="44">
        <v>4</v>
      </c>
      <c r="E1261" s="45" t="s">
        <v>7504</v>
      </c>
      <c r="F1261" s="45" t="s">
        <v>7505</v>
      </c>
      <c r="G1261" s="45" t="s">
        <v>7338</v>
      </c>
      <c r="H1261" s="45" t="s">
        <v>7339</v>
      </c>
      <c r="I1261" s="45" t="s">
        <v>11283</v>
      </c>
      <c r="J1261" s="46" t="s">
        <v>11284</v>
      </c>
      <c r="K1261" s="46" t="s">
        <v>11284</v>
      </c>
      <c r="L1261" s="45" t="s">
        <v>7306</v>
      </c>
      <c r="M1261" s="45" t="s">
        <v>7307</v>
      </c>
    </row>
    <row r="1262" spans="1:13" ht="28.8">
      <c r="A1262" s="42" t="s">
        <v>7069</v>
      </c>
      <c r="B1262" s="43">
        <f t="shared" si="40"/>
        <v>10</v>
      </c>
      <c r="C1262" s="43" t="str">
        <f t="shared" si="39"/>
        <v>27.210</v>
      </c>
      <c r="D1262" s="44">
        <v>4</v>
      </c>
      <c r="E1262" s="45" t="s">
        <v>11298</v>
      </c>
      <c r="F1262" s="45" t="s">
        <v>8254</v>
      </c>
      <c r="G1262" s="45" t="s">
        <v>11299</v>
      </c>
      <c r="H1262" s="46" t="s">
        <v>11300</v>
      </c>
      <c r="I1262" s="45" t="s">
        <v>11283</v>
      </c>
      <c r="J1262" s="46" t="s">
        <v>11284</v>
      </c>
      <c r="K1262" s="46" t="s">
        <v>11284</v>
      </c>
      <c r="L1262" s="45" t="s">
        <v>7306</v>
      </c>
      <c r="M1262" s="45" t="s">
        <v>7307</v>
      </c>
    </row>
    <row r="1263" spans="1:13" ht="28.8">
      <c r="A1263" s="42" t="s">
        <v>7069</v>
      </c>
      <c r="B1263" s="43">
        <f t="shared" si="40"/>
        <v>11</v>
      </c>
      <c r="C1263" s="43" t="str">
        <f t="shared" si="39"/>
        <v>27.211</v>
      </c>
      <c r="D1263" s="44">
        <v>4</v>
      </c>
      <c r="E1263" s="45" t="s">
        <v>7308</v>
      </c>
      <c r="F1263" s="45" t="s">
        <v>7309</v>
      </c>
      <c r="G1263" s="45" t="s">
        <v>1367</v>
      </c>
      <c r="H1263" s="45" t="s">
        <v>8986</v>
      </c>
      <c r="I1263" s="45" t="s">
        <v>11283</v>
      </c>
      <c r="J1263" s="46" t="s">
        <v>11284</v>
      </c>
      <c r="K1263" s="46" t="s">
        <v>11284</v>
      </c>
      <c r="L1263" s="45" t="s">
        <v>7306</v>
      </c>
      <c r="M1263" s="45" t="s">
        <v>7307</v>
      </c>
    </row>
    <row r="1264" spans="1:13" ht="28.8">
      <c r="A1264" s="42" t="s">
        <v>7069</v>
      </c>
      <c r="B1264" s="43">
        <f t="shared" si="40"/>
        <v>12</v>
      </c>
      <c r="C1264" s="43" t="str">
        <f t="shared" si="39"/>
        <v>27.212</v>
      </c>
      <c r="D1264" s="44">
        <v>4</v>
      </c>
      <c r="E1264" s="45" t="s">
        <v>8164</v>
      </c>
      <c r="F1264" s="45" t="s">
        <v>8165</v>
      </c>
      <c r="G1264" s="45" t="s">
        <v>11301</v>
      </c>
      <c r="H1264" s="46" t="s">
        <v>11302</v>
      </c>
      <c r="I1264" s="45" t="s">
        <v>11283</v>
      </c>
      <c r="J1264" s="46" t="s">
        <v>11284</v>
      </c>
      <c r="K1264" s="46" t="s">
        <v>11284</v>
      </c>
      <c r="L1264" s="45" t="s">
        <v>7306</v>
      </c>
      <c r="M1264" s="45" t="s">
        <v>7307</v>
      </c>
    </row>
    <row r="1265" spans="1:13" ht="28.8">
      <c r="A1265" s="42" t="s">
        <v>7069</v>
      </c>
      <c r="B1265" s="43">
        <f t="shared" si="40"/>
        <v>13</v>
      </c>
      <c r="C1265" s="43" t="str">
        <f t="shared" si="39"/>
        <v>27.213</v>
      </c>
      <c r="D1265" s="44">
        <v>4</v>
      </c>
      <c r="E1265" s="45" t="s">
        <v>7328</v>
      </c>
      <c r="F1265" s="45" t="s">
        <v>7329</v>
      </c>
      <c r="G1265" s="45" t="s">
        <v>11303</v>
      </c>
      <c r="H1265" s="45" t="s">
        <v>7331</v>
      </c>
      <c r="I1265" s="45" t="s">
        <v>11283</v>
      </c>
      <c r="J1265" s="46" t="s">
        <v>11284</v>
      </c>
      <c r="K1265" s="46" t="s">
        <v>11284</v>
      </c>
      <c r="L1265" s="45" t="s">
        <v>7306</v>
      </c>
      <c r="M1265" s="45" t="s">
        <v>7307</v>
      </c>
    </row>
    <row r="1266" spans="1:13" ht="28.8">
      <c r="A1266" s="42" t="s">
        <v>7069</v>
      </c>
      <c r="B1266" s="43">
        <f t="shared" si="40"/>
        <v>14</v>
      </c>
      <c r="C1266" s="43" t="str">
        <f t="shared" si="39"/>
        <v>27.214</v>
      </c>
      <c r="D1266" s="44">
        <v>4</v>
      </c>
      <c r="E1266" s="45" t="s">
        <v>11304</v>
      </c>
      <c r="F1266" s="45" t="s">
        <v>11305</v>
      </c>
      <c r="G1266" s="45" t="s">
        <v>11306</v>
      </c>
      <c r="H1266" s="45" t="s">
        <v>11307</v>
      </c>
      <c r="I1266" s="45" t="s">
        <v>11283</v>
      </c>
      <c r="J1266" s="46" t="s">
        <v>11284</v>
      </c>
      <c r="K1266" s="46" t="s">
        <v>11284</v>
      </c>
      <c r="L1266" s="45" t="s">
        <v>7306</v>
      </c>
      <c r="M1266" s="45" t="s">
        <v>7307</v>
      </c>
    </row>
    <row r="1267" spans="1:13" ht="28.8">
      <c r="A1267" s="42" t="s">
        <v>7069</v>
      </c>
      <c r="B1267" s="43">
        <f t="shared" si="40"/>
        <v>15</v>
      </c>
      <c r="C1267" s="43" t="str">
        <f t="shared" si="39"/>
        <v>27.215</v>
      </c>
      <c r="D1267" s="44">
        <v>4</v>
      </c>
      <c r="E1267" s="45" t="s">
        <v>8153</v>
      </c>
      <c r="F1267" s="45" t="s">
        <v>8154</v>
      </c>
      <c r="G1267" s="45" t="s">
        <v>1367</v>
      </c>
      <c r="H1267" s="45" t="s">
        <v>11308</v>
      </c>
      <c r="I1267" s="45" t="s">
        <v>11283</v>
      </c>
      <c r="J1267" s="46" t="s">
        <v>11284</v>
      </c>
      <c r="K1267" s="46" t="s">
        <v>11284</v>
      </c>
      <c r="L1267" s="45" t="s">
        <v>7306</v>
      </c>
      <c r="M1267" s="45" t="s">
        <v>7307</v>
      </c>
    </row>
    <row r="1268" spans="1:13" ht="28.8">
      <c r="A1268" s="42" t="s">
        <v>7069</v>
      </c>
      <c r="B1268" s="43">
        <f t="shared" si="40"/>
        <v>16</v>
      </c>
      <c r="C1268" s="43" t="str">
        <f t="shared" si="39"/>
        <v>27.216</v>
      </c>
      <c r="D1268" s="44">
        <v>4</v>
      </c>
      <c r="E1268" s="45" t="s">
        <v>11309</v>
      </c>
      <c r="F1268" s="45" t="s">
        <v>11310</v>
      </c>
      <c r="G1268" s="45" t="s">
        <v>11311</v>
      </c>
      <c r="H1268" s="46" t="s">
        <v>11312</v>
      </c>
      <c r="I1268" s="45" t="s">
        <v>11283</v>
      </c>
      <c r="J1268" s="46" t="s">
        <v>11284</v>
      </c>
      <c r="K1268" s="46" t="s">
        <v>11284</v>
      </c>
      <c r="L1268" s="45" t="s">
        <v>7306</v>
      </c>
      <c r="M1268" s="45" t="s">
        <v>7307</v>
      </c>
    </row>
    <row r="1269" spans="1:13" ht="28.8">
      <c r="A1269" s="42" t="s">
        <v>7069</v>
      </c>
      <c r="B1269" s="43">
        <f t="shared" si="40"/>
        <v>17</v>
      </c>
      <c r="C1269" s="43" t="str">
        <f t="shared" si="39"/>
        <v>27.217</v>
      </c>
      <c r="D1269" s="44">
        <v>5</v>
      </c>
      <c r="E1269" s="45" t="s">
        <v>11313</v>
      </c>
      <c r="F1269" s="45" t="s">
        <v>11314</v>
      </c>
      <c r="G1269" s="45" t="s">
        <v>9024</v>
      </c>
      <c r="H1269" s="46" t="s">
        <v>11315</v>
      </c>
      <c r="I1269" s="45" t="s">
        <v>11283</v>
      </c>
      <c r="J1269" s="46" t="s">
        <v>11284</v>
      </c>
      <c r="K1269" s="46" t="s">
        <v>11284</v>
      </c>
      <c r="L1269" s="45" t="s">
        <v>7306</v>
      </c>
      <c r="M1269" s="45" t="s">
        <v>7307</v>
      </c>
    </row>
    <row r="1270" spans="1:13" ht="28.8">
      <c r="A1270" s="42" t="s">
        <v>7069</v>
      </c>
      <c r="B1270" s="43">
        <f t="shared" si="40"/>
        <v>18</v>
      </c>
      <c r="C1270" s="43" t="str">
        <f t="shared" si="39"/>
        <v>27.218</v>
      </c>
      <c r="D1270" s="44">
        <v>6</v>
      </c>
      <c r="E1270" s="45" t="s">
        <v>7406</v>
      </c>
      <c r="F1270" s="45" t="s">
        <v>7407</v>
      </c>
      <c r="G1270" s="45" t="s">
        <v>11316</v>
      </c>
      <c r="H1270" s="46" t="s">
        <v>11317</v>
      </c>
      <c r="I1270" s="45" t="s">
        <v>11283</v>
      </c>
      <c r="J1270" s="46" t="s">
        <v>11284</v>
      </c>
      <c r="K1270" s="46" t="s">
        <v>11284</v>
      </c>
      <c r="L1270" s="45" t="s">
        <v>7306</v>
      </c>
      <c r="M1270" s="45" t="s">
        <v>7307</v>
      </c>
    </row>
    <row r="1271" spans="1:13" ht="28.8">
      <c r="A1271" s="42" t="s">
        <v>7069</v>
      </c>
      <c r="B1271" s="43">
        <f t="shared" si="40"/>
        <v>19</v>
      </c>
      <c r="C1271" s="43" t="str">
        <f t="shared" si="39"/>
        <v>27.219</v>
      </c>
      <c r="D1271" s="44">
        <v>6</v>
      </c>
      <c r="E1271" s="45" t="s">
        <v>11318</v>
      </c>
      <c r="F1271" s="45" t="s">
        <v>8952</v>
      </c>
      <c r="G1271" s="45" t="s">
        <v>11319</v>
      </c>
      <c r="H1271" s="45" t="s">
        <v>11320</v>
      </c>
      <c r="I1271" s="45" t="s">
        <v>11283</v>
      </c>
      <c r="J1271" s="46" t="s">
        <v>11284</v>
      </c>
      <c r="K1271" s="46" t="s">
        <v>11284</v>
      </c>
      <c r="L1271" s="45" t="s">
        <v>7306</v>
      </c>
      <c r="M1271" s="45" t="s">
        <v>7307</v>
      </c>
    </row>
    <row r="1272" spans="1:13" ht="28.8">
      <c r="A1272" s="42" t="s">
        <v>7069</v>
      </c>
      <c r="B1272" s="43">
        <f t="shared" si="40"/>
        <v>20</v>
      </c>
      <c r="C1272" s="43" t="str">
        <f t="shared" si="39"/>
        <v>27.220</v>
      </c>
      <c r="D1272" s="44">
        <v>5</v>
      </c>
      <c r="E1272" s="45" t="s">
        <v>11321</v>
      </c>
      <c r="F1272" s="45" t="s">
        <v>11322</v>
      </c>
      <c r="G1272" s="45" t="s">
        <v>11169</v>
      </c>
      <c r="H1272" s="46" t="s">
        <v>11323</v>
      </c>
      <c r="I1272" s="45" t="s">
        <v>11283</v>
      </c>
      <c r="J1272" s="46" t="s">
        <v>11284</v>
      </c>
      <c r="K1272" s="46" t="s">
        <v>11284</v>
      </c>
      <c r="L1272" s="45" t="s">
        <v>7306</v>
      </c>
      <c r="M1272" s="45" t="s">
        <v>7307</v>
      </c>
    </row>
    <row r="1273" spans="1:13" ht="28.8">
      <c r="A1273" s="42" t="s">
        <v>7069</v>
      </c>
      <c r="B1273" s="43">
        <f t="shared" si="40"/>
        <v>21</v>
      </c>
      <c r="C1273" s="43" t="str">
        <f t="shared" si="39"/>
        <v>27.221</v>
      </c>
      <c r="D1273" s="44">
        <v>6</v>
      </c>
      <c r="E1273" s="45" t="s">
        <v>8939</v>
      </c>
      <c r="F1273" s="45" t="s">
        <v>8940</v>
      </c>
      <c r="G1273" s="45" t="s">
        <v>11324</v>
      </c>
      <c r="H1273" s="46" t="s">
        <v>11325</v>
      </c>
      <c r="I1273" s="45" t="s">
        <v>11283</v>
      </c>
      <c r="J1273" s="46" t="s">
        <v>11284</v>
      </c>
      <c r="K1273" s="46" t="s">
        <v>11284</v>
      </c>
      <c r="L1273" s="45" t="s">
        <v>7306</v>
      </c>
      <c r="M1273" s="45" t="s">
        <v>7307</v>
      </c>
    </row>
    <row r="1274" spans="1:13" ht="28.8">
      <c r="A1274" s="42" t="s">
        <v>7069</v>
      </c>
      <c r="B1274" s="43">
        <f t="shared" si="40"/>
        <v>22</v>
      </c>
      <c r="C1274" s="43" t="str">
        <f t="shared" si="39"/>
        <v>27.222</v>
      </c>
      <c r="D1274" s="44">
        <v>6</v>
      </c>
      <c r="E1274" s="45" t="s">
        <v>10813</v>
      </c>
      <c r="F1274" s="45" t="s">
        <v>10578</v>
      </c>
      <c r="G1274" s="45" t="s">
        <v>11326</v>
      </c>
      <c r="H1274" s="46" t="s">
        <v>11327</v>
      </c>
      <c r="I1274" s="45" t="s">
        <v>11283</v>
      </c>
      <c r="J1274" s="46" t="s">
        <v>11284</v>
      </c>
      <c r="K1274" s="46" t="s">
        <v>11284</v>
      </c>
      <c r="L1274" s="45" t="s">
        <v>7306</v>
      </c>
      <c r="M1274" s="45" t="s">
        <v>7307</v>
      </c>
    </row>
    <row r="1275" spans="1:13" ht="28.8">
      <c r="A1275" s="42" t="s">
        <v>7069</v>
      </c>
      <c r="B1275" s="43">
        <f t="shared" si="40"/>
        <v>23</v>
      </c>
      <c r="C1275" s="43" t="str">
        <f t="shared" si="39"/>
        <v>27.223</v>
      </c>
      <c r="D1275" s="44">
        <v>5</v>
      </c>
      <c r="E1275" s="45" t="s">
        <v>11328</v>
      </c>
      <c r="F1275" s="45" t="s">
        <v>11329</v>
      </c>
      <c r="G1275" s="45" t="s">
        <v>11330</v>
      </c>
      <c r="H1275" s="46" t="s">
        <v>11331</v>
      </c>
      <c r="I1275" s="45" t="s">
        <v>11283</v>
      </c>
      <c r="J1275" s="46" t="s">
        <v>11284</v>
      </c>
      <c r="K1275" s="46" t="s">
        <v>11284</v>
      </c>
      <c r="L1275" s="45" t="s">
        <v>7306</v>
      </c>
      <c r="M1275" s="45" t="s">
        <v>7307</v>
      </c>
    </row>
    <row r="1276" spans="1:13" ht="28.8">
      <c r="A1276" s="42" t="s">
        <v>7069</v>
      </c>
      <c r="B1276" s="43">
        <f t="shared" si="40"/>
        <v>24</v>
      </c>
      <c r="C1276" s="43" t="str">
        <f t="shared" si="39"/>
        <v>27.224</v>
      </c>
      <c r="D1276" s="44">
        <v>5</v>
      </c>
      <c r="E1276" s="45" t="s">
        <v>11332</v>
      </c>
      <c r="F1276" s="45" t="s">
        <v>11333</v>
      </c>
      <c r="G1276" s="45" t="s">
        <v>11334</v>
      </c>
      <c r="H1276" s="46" t="s">
        <v>9068</v>
      </c>
      <c r="I1276" s="45" t="s">
        <v>11283</v>
      </c>
      <c r="J1276" s="46" t="s">
        <v>11284</v>
      </c>
      <c r="K1276" s="46" t="s">
        <v>11284</v>
      </c>
      <c r="L1276" s="45" t="s">
        <v>7306</v>
      </c>
      <c r="M1276" s="45" t="s">
        <v>7307</v>
      </c>
    </row>
    <row r="1277" spans="1:13" ht="28.8">
      <c r="A1277" s="42" t="s">
        <v>7069</v>
      </c>
      <c r="B1277" s="43">
        <f t="shared" si="40"/>
        <v>25</v>
      </c>
      <c r="C1277" s="43" t="str">
        <f t="shared" si="39"/>
        <v>27.225</v>
      </c>
      <c r="D1277" s="44">
        <v>6</v>
      </c>
      <c r="E1277" s="45" t="s">
        <v>11335</v>
      </c>
      <c r="F1277" s="45" t="s">
        <v>10683</v>
      </c>
      <c r="G1277" s="45" t="s">
        <v>11336</v>
      </c>
      <c r="H1277" s="46" t="s">
        <v>11337</v>
      </c>
      <c r="I1277" s="45" t="s">
        <v>11283</v>
      </c>
      <c r="J1277" s="46" t="s">
        <v>11284</v>
      </c>
      <c r="K1277" s="46" t="s">
        <v>11284</v>
      </c>
      <c r="L1277" s="45" t="s">
        <v>7306</v>
      </c>
      <c r="M1277" s="45" t="s">
        <v>7307</v>
      </c>
    </row>
    <row r="1278" spans="1:13" ht="28.8">
      <c r="A1278" s="42" t="s">
        <v>7069</v>
      </c>
      <c r="B1278" s="43">
        <f t="shared" si="40"/>
        <v>26</v>
      </c>
      <c r="C1278" s="43" t="str">
        <f t="shared" si="39"/>
        <v>27.226</v>
      </c>
      <c r="D1278" s="44">
        <v>4</v>
      </c>
      <c r="E1278" s="45" t="s">
        <v>11338</v>
      </c>
      <c r="F1278" s="45" t="s">
        <v>11339</v>
      </c>
      <c r="G1278" s="45" t="s">
        <v>11340</v>
      </c>
      <c r="H1278" s="46" t="s">
        <v>11341</v>
      </c>
      <c r="I1278" s="45" t="s">
        <v>11283</v>
      </c>
      <c r="J1278" s="46" t="s">
        <v>11284</v>
      </c>
      <c r="K1278" s="46" t="s">
        <v>11284</v>
      </c>
      <c r="L1278" s="45" t="s">
        <v>7306</v>
      </c>
      <c r="M1278" s="45" t="s">
        <v>7307</v>
      </c>
    </row>
    <row r="1279" spans="1:13" ht="28.8">
      <c r="A1279" s="42" t="s">
        <v>7069</v>
      </c>
      <c r="B1279" s="43">
        <f t="shared" si="40"/>
        <v>27</v>
      </c>
      <c r="C1279" s="43" t="str">
        <f t="shared" si="39"/>
        <v>27.227</v>
      </c>
      <c r="D1279" s="44">
        <v>5</v>
      </c>
      <c r="E1279" s="45" t="s">
        <v>11342</v>
      </c>
      <c r="F1279" s="45" t="s">
        <v>11343</v>
      </c>
      <c r="G1279" s="45" t="s">
        <v>11276</v>
      </c>
      <c r="H1279" s="46" t="s">
        <v>11344</v>
      </c>
      <c r="I1279" s="45" t="s">
        <v>11283</v>
      </c>
      <c r="J1279" s="46" t="s">
        <v>11284</v>
      </c>
      <c r="K1279" s="46" t="s">
        <v>11284</v>
      </c>
      <c r="L1279" s="45" t="s">
        <v>7306</v>
      </c>
      <c r="M1279" s="45" t="s">
        <v>7307</v>
      </c>
    </row>
    <row r="1280" spans="1:13" ht="28.8">
      <c r="A1280" s="42" t="s">
        <v>7069</v>
      </c>
      <c r="B1280" s="43">
        <f t="shared" si="40"/>
        <v>28</v>
      </c>
      <c r="C1280" s="43" t="str">
        <f t="shared" si="39"/>
        <v>27.228</v>
      </c>
      <c r="D1280" s="44">
        <v>5</v>
      </c>
      <c r="E1280" s="45" t="s">
        <v>11345</v>
      </c>
      <c r="F1280" s="45" t="s">
        <v>11346</v>
      </c>
      <c r="G1280" s="45" t="s">
        <v>11347</v>
      </c>
      <c r="H1280" s="45" t="s">
        <v>11348</v>
      </c>
      <c r="I1280" s="45" t="s">
        <v>11283</v>
      </c>
      <c r="J1280" s="46" t="s">
        <v>11284</v>
      </c>
      <c r="K1280" s="46" t="s">
        <v>11284</v>
      </c>
      <c r="L1280" s="45" t="s">
        <v>7306</v>
      </c>
      <c r="M1280" s="45" t="s">
        <v>7307</v>
      </c>
    </row>
    <row r="1281" spans="1:13" ht="28.8">
      <c r="A1281" s="42" t="s">
        <v>7069</v>
      </c>
      <c r="B1281" s="43">
        <f t="shared" si="40"/>
        <v>29</v>
      </c>
      <c r="C1281" s="43" t="str">
        <f t="shared" si="39"/>
        <v>27.229</v>
      </c>
      <c r="D1281" s="44">
        <v>5</v>
      </c>
      <c r="E1281" s="45" t="s">
        <v>11349</v>
      </c>
      <c r="F1281" s="45" t="s">
        <v>11350</v>
      </c>
      <c r="G1281" s="45" t="s">
        <v>11351</v>
      </c>
      <c r="H1281" s="46" t="s">
        <v>11352</v>
      </c>
      <c r="I1281" s="45" t="s">
        <v>11283</v>
      </c>
      <c r="J1281" s="46" t="s">
        <v>11284</v>
      </c>
      <c r="K1281" s="46" t="s">
        <v>11284</v>
      </c>
      <c r="L1281" s="45" t="s">
        <v>7306</v>
      </c>
      <c r="M1281" s="45" t="s">
        <v>7307</v>
      </c>
    </row>
    <row r="1282" spans="1:13" ht="57.6">
      <c r="A1282" s="42" t="s">
        <v>7093</v>
      </c>
      <c r="B1282" s="43">
        <f t="shared" si="40"/>
        <v>1</v>
      </c>
      <c r="C1282" s="43" t="str">
        <f t="shared" si="39"/>
        <v>31.31</v>
      </c>
      <c r="D1282" s="44">
        <v>3</v>
      </c>
      <c r="E1282" s="45" t="s">
        <v>7300</v>
      </c>
      <c r="F1282" s="45" t="s">
        <v>7301</v>
      </c>
      <c r="G1282" s="45" t="s">
        <v>7092</v>
      </c>
      <c r="H1282" s="45" t="s">
        <v>11353</v>
      </c>
      <c r="I1282" s="45" t="s">
        <v>11354</v>
      </c>
      <c r="J1282" s="46" t="s">
        <v>11355</v>
      </c>
      <c r="K1282" s="46" t="s">
        <v>11356</v>
      </c>
      <c r="L1282" s="45" t="s">
        <v>7306</v>
      </c>
      <c r="M1282" s="45" t="s">
        <v>7307</v>
      </c>
    </row>
    <row r="1283" spans="1:13" ht="57.6">
      <c r="A1283" s="42" t="s">
        <v>7093</v>
      </c>
      <c r="B1283" s="43">
        <f t="shared" si="40"/>
        <v>2</v>
      </c>
      <c r="C1283" s="43" t="str">
        <f t="shared" ref="C1283:C1346" si="41">+CONCATENATE(A1283,B1283)</f>
        <v>31.32</v>
      </c>
      <c r="D1283" s="44">
        <v>4</v>
      </c>
      <c r="E1283" s="45" t="s">
        <v>7312</v>
      </c>
      <c r="F1283" s="45" t="s">
        <v>7313</v>
      </c>
      <c r="G1283" s="45" t="s">
        <v>11357</v>
      </c>
      <c r="H1283" s="46" t="s">
        <v>11358</v>
      </c>
      <c r="I1283" s="45" t="s">
        <v>11354</v>
      </c>
      <c r="J1283" s="46" t="s">
        <v>11355</v>
      </c>
      <c r="K1283" s="46" t="s">
        <v>11356</v>
      </c>
      <c r="L1283" s="45" t="s">
        <v>7306</v>
      </c>
      <c r="M1283" s="45" t="s">
        <v>7307</v>
      </c>
    </row>
    <row r="1284" spans="1:13" ht="57.6">
      <c r="A1284" s="42" t="s">
        <v>7093</v>
      </c>
      <c r="B1284" s="43">
        <f t="shared" ref="B1284:B1347" si="42">+IF(A1284=A1283,B1283+1,1)</f>
        <v>3</v>
      </c>
      <c r="C1284" s="43" t="str">
        <f t="shared" si="41"/>
        <v>31.33</v>
      </c>
      <c r="D1284" s="44">
        <v>4</v>
      </c>
      <c r="E1284" s="45" t="s">
        <v>7504</v>
      </c>
      <c r="F1284" s="45" t="s">
        <v>7505</v>
      </c>
      <c r="G1284" s="45" t="s">
        <v>7338</v>
      </c>
      <c r="H1284" s="45" t="s">
        <v>7339</v>
      </c>
      <c r="I1284" s="45" t="s">
        <v>11354</v>
      </c>
      <c r="J1284" s="46" t="s">
        <v>11355</v>
      </c>
      <c r="K1284" s="46" t="s">
        <v>11356</v>
      </c>
      <c r="L1284" s="45" t="s">
        <v>7306</v>
      </c>
      <c r="M1284" s="45" t="s">
        <v>7307</v>
      </c>
    </row>
    <row r="1285" spans="1:13" ht="57.6">
      <c r="A1285" s="42" t="s">
        <v>7093</v>
      </c>
      <c r="B1285" s="43">
        <f t="shared" si="42"/>
        <v>4</v>
      </c>
      <c r="C1285" s="43" t="str">
        <f t="shared" si="41"/>
        <v>31.34</v>
      </c>
      <c r="D1285" s="44">
        <v>4</v>
      </c>
      <c r="E1285" s="45" t="s">
        <v>7308</v>
      </c>
      <c r="F1285" s="45" t="s">
        <v>7309</v>
      </c>
      <c r="G1285" s="45" t="s">
        <v>11359</v>
      </c>
      <c r="H1285" s="46" t="s">
        <v>7311</v>
      </c>
      <c r="I1285" s="45" t="s">
        <v>11354</v>
      </c>
      <c r="J1285" s="46" t="s">
        <v>11355</v>
      </c>
      <c r="K1285" s="46" t="s">
        <v>11356</v>
      </c>
      <c r="L1285" s="45" t="s">
        <v>7306</v>
      </c>
      <c r="M1285" s="45" t="s">
        <v>7307</v>
      </c>
    </row>
    <row r="1286" spans="1:13" ht="57.6">
      <c r="A1286" s="42" t="s">
        <v>7093</v>
      </c>
      <c r="B1286" s="43">
        <f t="shared" si="42"/>
        <v>5</v>
      </c>
      <c r="C1286" s="43" t="str">
        <f t="shared" si="41"/>
        <v>31.35</v>
      </c>
      <c r="D1286" s="44">
        <v>4</v>
      </c>
      <c r="E1286" s="45" t="s">
        <v>7328</v>
      </c>
      <c r="F1286" s="45" t="s">
        <v>7329</v>
      </c>
      <c r="G1286" s="45" t="s">
        <v>11360</v>
      </c>
      <c r="H1286" s="46" t="s">
        <v>11361</v>
      </c>
      <c r="I1286" s="45" t="s">
        <v>11354</v>
      </c>
      <c r="J1286" s="46" t="s">
        <v>11355</v>
      </c>
      <c r="K1286" s="46" t="s">
        <v>11356</v>
      </c>
      <c r="L1286" s="45" t="s">
        <v>7306</v>
      </c>
      <c r="M1286" s="45" t="s">
        <v>7307</v>
      </c>
    </row>
    <row r="1287" spans="1:13" ht="57.6">
      <c r="A1287" s="42" t="s">
        <v>7093</v>
      </c>
      <c r="B1287" s="43">
        <f t="shared" si="42"/>
        <v>6</v>
      </c>
      <c r="C1287" s="43" t="str">
        <f t="shared" si="41"/>
        <v>31.36</v>
      </c>
      <c r="D1287" s="44">
        <v>4</v>
      </c>
      <c r="E1287" s="45" t="s">
        <v>7336</v>
      </c>
      <c r="F1287" s="45" t="s">
        <v>7337</v>
      </c>
      <c r="G1287" s="45" t="s">
        <v>11288</v>
      </c>
      <c r="H1287" s="45" t="s">
        <v>11288</v>
      </c>
      <c r="I1287" s="45" t="s">
        <v>11354</v>
      </c>
      <c r="J1287" s="46" t="s">
        <v>11355</v>
      </c>
      <c r="K1287" s="46" t="s">
        <v>11356</v>
      </c>
      <c r="L1287" s="45" t="s">
        <v>7306</v>
      </c>
      <c r="M1287" s="45" t="s">
        <v>7307</v>
      </c>
    </row>
    <row r="1288" spans="1:13" ht="57.6">
      <c r="A1288" s="42" t="s">
        <v>7093</v>
      </c>
      <c r="B1288" s="43">
        <f t="shared" si="42"/>
        <v>7</v>
      </c>
      <c r="C1288" s="43" t="str">
        <f t="shared" si="41"/>
        <v>31.37</v>
      </c>
      <c r="D1288" s="44">
        <v>4</v>
      </c>
      <c r="E1288" s="45" t="s">
        <v>7344</v>
      </c>
      <c r="F1288" s="45" t="s">
        <v>7345</v>
      </c>
      <c r="G1288" s="45" t="s">
        <v>7420</v>
      </c>
      <c r="H1288" s="46" t="s">
        <v>11362</v>
      </c>
      <c r="I1288" s="45" t="s">
        <v>11354</v>
      </c>
      <c r="J1288" s="46" t="s">
        <v>11355</v>
      </c>
      <c r="K1288" s="46" t="s">
        <v>11356</v>
      </c>
      <c r="L1288" s="45" t="s">
        <v>7306</v>
      </c>
      <c r="M1288" s="45" t="s">
        <v>7307</v>
      </c>
    </row>
    <row r="1289" spans="1:13" ht="57.6">
      <c r="A1289" s="42" t="s">
        <v>7093</v>
      </c>
      <c r="B1289" s="43">
        <f t="shared" si="42"/>
        <v>8</v>
      </c>
      <c r="C1289" s="43" t="str">
        <f t="shared" si="41"/>
        <v>31.38</v>
      </c>
      <c r="D1289" s="44">
        <v>5</v>
      </c>
      <c r="E1289" s="45" t="s">
        <v>8259</v>
      </c>
      <c r="F1289" s="45" t="s">
        <v>8260</v>
      </c>
      <c r="G1289" s="45" t="s">
        <v>11363</v>
      </c>
      <c r="H1289" s="45" t="s">
        <v>10788</v>
      </c>
      <c r="I1289" s="45" t="s">
        <v>11354</v>
      </c>
      <c r="J1289" s="46" t="s">
        <v>11355</v>
      </c>
      <c r="K1289" s="46" t="s">
        <v>11356</v>
      </c>
      <c r="L1289" s="45" t="s">
        <v>7306</v>
      </c>
      <c r="M1289" s="45" t="s">
        <v>7307</v>
      </c>
    </row>
    <row r="1290" spans="1:13" ht="57.6">
      <c r="A1290" s="42" t="s">
        <v>7093</v>
      </c>
      <c r="B1290" s="43">
        <f t="shared" si="42"/>
        <v>9</v>
      </c>
      <c r="C1290" s="43" t="str">
        <f t="shared" si="41"/>
        <v>31.39</v>
      </c>
      <c r="D1290" s="44">
        <v>5</v>
      </c>
      <c r="E1290" s="45" t="s">
        <v>7394</v>
      </c>
      <c r="F1290" s="45" t="s">
        <v>7395</v>
      </c>
      <c r="G1290" s="45" t="s">
        <v>11178</v>
      </c>
      <c r="H1290" s="45" t="s">
        <v>11364</v>
      </c>
      <c r="I1290" s="45" t="s">
        <v>11354</v>
      </c>
      <c r="J1290" s="46" t="s">
        <v>11355</v>
      </c>
      <c r="K1290" s="46" t="s">
        <v>11356</v>
      </c>
      <c r="L1290" s="45" t="s">
        <v>7306</v>
      </c>
      <c r="M1290" s="45" t="s">
        <v>7307</v>
      </c>
    </row>
    <row r="1291" spans="1:13" ht="57.6">
      <c r="A1291" s="42" t="s">
        <v>7093</v>
      </c>
      <c r="B1291" s="43">
        <f t="shared" si="42"/>
        <v>10</v>
      </c>
      <c r="C1291" s="43" t="str">
        <f t="shared" si="41"/>
        <v>31.310</v>
      </c>
      <c r="D1291" s="44">
        <v>5</v>
      </c>
      <c r="E1291" s="45" t="s">
        <v>7372</v>
      </c>
      <c r="F1291" s="45" t="s">
        <v>7373</v>
      </c>
      <c r="G1291" s="45" t="s">
        <v>11365</v>
      </c>
      <c r="H1291" s="46" t="s">
        <v>11366</v>
      </c>
      <c r="I1291" s="45" t="s">
        <v>11354</v>
      </c>
      <c r="J1291" s="46" t="s">
        <v>11355</v>
      </c>
      <c r="K1291" s="46" t="s">
        <v>11356</v>
      </c>
      <c r="L1291" s="45" t="s">
        <v>7306</v>
      </c>
      <c r="M1291" s="45" t="s">
        <v>7307</v>
      </c>
    </row>
    <row r="1292" spans="1:13" ht="57.6">
      <c r="A1292" s="42" t="s">
        <v>7093</v>
      </c>
      <c r="B1292" s="43">
        <f t="shared" si="42"/>
        <v>11</v>
      </c>
      <c r="C1292" s="43" t="str">
        <f t="shared" si="41"/>
        <v>31.311</v>
      </c>
      <c r="D1292" s="44">
        <v>6</v>
      </c>
      <c r="E1292" s="45" t="s">
        <v>7390</v>
      </c>
      <c r="F1292" s="45" t="s">
        <v>7391</v>
      </c>
      <c r="G1292" s="45" t="s">
        <v>11367</v>
      </c>
      <c r="H1292" s="46" t="s">
        <v>11368</v>
      </c>
      <c r="I1292" s="45" t="s">
        <v>11354</v>
      </c>
      <c r="J1292" s="46" t="s">
        <v>11355</v>
      </c>
      <c r="K1292" s="46" t="s">
        <v>11356</v>
      </c>
      <c r="L1292" s="45" t="s">
        <v>7306</v>
      </c>
      <c r="M1292" s="45" t="s">
        <v>7307</v>
      </c>
    </row>
    <row r="1293" spans="1:13" ht="57.6">
      <c r="A1293" s="42" t="s">
        <v>7093</v>
      </c>
      <c r="B1293" s="43">
        <f t="shared" si="42"/>
        <v>12</v>
      </c>
      <c r="C1293" s="43" t="str">
        <f t="shared" si="41"/>
        <v>31.312</v>
      </c>
      <c r="D1293" s="44">
        <v>6</v>
      </c>
      <c r="E1293" s="45" t="s">
        <v>11318</v>
      </c>
      <c r="F1293" s="45" t="s">
        <v>8952</v>
      </c>
      <c r="G1293" s="45" t="s">
        <v>11369</v>
      </c>
      <c r="H1293" s="46" t="s">
        <v>11370</v>
      </c>
      <c r="I1293" s="45" t="s">
        <v>11354</v>
      </c>
      <c r="J1293" s="46" t="s">
        <v>11355</v>
      </c>
      <c r="K1293" s="46" t="s">
        <v>11356</v>
      </c>
      <c r="L1293" s="45" t="s">
        <v>7306</v>
      </c>
      <c r="M1293" s="45" t="s">
        <v>7307</v>
      </c>
    </row>
    <row r="1294" spans="1:13" ht="57.6">
      <c r="A1294" s="42" t="s">
        <v>7093</v>
      </c>
      <c r="B1294" s="43">
        <f t="shared" si="42"/>
        <v>13</v>
      </c>
      <c r="C1294" s="43" t="str">
        <f t="shared" si="41"/>
        <v>31.313</v>
      </c>
      <c r="D1294" s="44">
        <v>6</v>
      </c>
      <c r="E1294" s="45" t="s">
        <v>8911</v>
      </c>
      <c r="F1294" s="45" t="s">
        <v>8912</v>
      </c>
      <c r="G1294" s="45" t="s">
        <v>11371</v>
      </c>
      <c r="H1294" s="46" t="s">
        <v>11372</v>
      </c>
      <c r="I1294" s="45" t="s">
        <v>11354</v>
      </c>
      <c r="J1294" s="46" t="s">
        <v>11355</v>
      </c>
      <c r="K1294" s="46" t="s">
        <v>11356</v>
      </c>
      <c r="L1294" s="45" t="s">
        <v>7306</v>
      </c>
      <c r="M1294" s="45" t="s">
        <v>7307</v>
      </c>
    </row>
    <row r="1295" spans="1:13" ht="57.6">
      <c r="A1295" s="42" t="s">
        <v>7093</v>
      </c>
      <c r="B1295" s="43">
        <f t="shared" si="42"/>
        <v>14</v>
      </c>
      <c r="C1295" s="43" t="str">
        <f t="shared" si="41"/>
        <v>31.314</v>
      </c>
      <c r="D1295" s="44">
        <v>5</v>
      </c>
      <c r="E1295" s="45" t="s">
        <v>8381</v>
      </c>
      <c r="F1295" s="45" t="s">
        <v>8382</v>
      </c>
      <c r="G1295" s="45" t="s">
        <v>11373</v>
      </c>
      <c r="H1295" s="46" t="s">
        <v>11374</v>
      </c>
      <c r="I1295" s="45" t="s">
        <v>11354</v>
      </c>
      <c r="J1295" s="46" t="s">
        <v>11355</v>
      </c>
      <c r="K1295" s="46" t="s">
        <v>11356</v>
      </c>
      <c r="L1295" s="45" t="s">
        <v>7306</v>
      </c>
      <c r="M1295" s="45" t="s">
        <v>7307</v>
      </c>
    </row>
    <row r="1296" spans="1:13" ht="57.6">
      <c r="A1296" s="42" t="s">
        <v>7093</v>
      </c>
      <c r="B1296" s="43">
        <f t="shared" si="42"/>
        <v>15</v>
      </c>
      <c r="C1296" s="43" t="str">
        <f t="shared" si="41"/>
        <v>31.315</v>
      </c>
      <c r="D1296" s="44">
        <v>4</v>
      </c>
      <c r="E1296" s="45" t="s">
        <v>9046</v>
      </c>
      <c r="F1296" s="45" t="s">
        <v>8203</v>
      </c>
      <c r="G1296" s="45" t="s">
        <v>11375</v>
      </c>
      <c r="H1296" s="46" t="s">
        <v>11376</v>
      </c>
      <c r="I1296" s="45" t="s">
        <v>11354</v>
      </c>
      <c r="J1296" s="46" t="s">
        <v>11355</v>
      </c>
      <c r="K1296" s="46" t="s">
        <v>11356</v>
      </c>
      <c r="L1296" s="45" t="s">
        <v>7306</v>
      </c>
      <c r="M1296" s="45" t="s">
        <v>7307</v>
      </c>
    </row>
    <row r="1297" spans="1:13" ht="57.6">
      <c r="A1297" s="42" t="s">
        <v>7093</v>
      </c>
      <c r="B1297" s="43">
        <f t="shared" si="42"/>
        <v>16</v>
      </c>
      <c r="C1297" s="43" t="str">
        <f t="shared" si="41"/>
        <v>31.316</v>
      </c>
      <c r="D1297" s="44">
        <v>4</v>
      </c>
      <c r="E1297" s="45" t="s">
        <v>7418</v>
      </c>
      <c r="F1297" s="45" t="s">
        <v>7419</v>
      </c>
      <c r="G1297" s="45" t="s">
        <v>8490</v>
      </c>
      <c r="H1297" s="45" t="s">
        <v>8491</v>
      </c>
      <c r="I1297" s="45" t="s">
        <v>11354</v>
      </c>
      <c r="J1297" s="46" t="s">
        <v>11355</v>
      </c>
      <c r="K1297" s="46" t="s">
        <v>11356</v>
      </c>
      <c r="L1297" s="45" t="s">
        <v>7306</v>
      </c>
      <c r="M1297" s="45" t="s">
        <v>7307</v>
      </c>
    </row>
    <row r="1298" spans="1:13" ht="57.6">
      <c r="A1298" s="42" t="s">
        <v>7093</v>
      </c>
      <c r="B1298" s="43">
        <f t="shared" si="42"/>
        <v>17</v>
      </c>
      <c r="C1298" s="43" t="str">
        <f t="shared" si="41"/>
        <v>31.317</v>
      </c>
      <c r="D1298" s="44">
        <v>5</v>
      </c>
      <c r="E1298" s="45" t="s">
        <v>7348</v>
      </c>
      <c r="F1298" s="45" t="s">
        <v>7349</v>
      </c>
      <c r="G1298" s="45" t="s">
        <v>11377</v>
      </c>
      <c r="H1298" s="46" t="s">
        <v>11378</v>
      </c>
      <c r="I1298" s="45" t="s">
        <v>11354</v>
      </c>
      <c r="J1298" s="46" t="s">
        <v>11355</v>
      </c>
      <c r="K1298" s="46" t="s">
        <v>11356</v>
      </c>
      <c r="L1298" s="45" t="s">
        <v>7306</v>
      </c>
      <c r="M1298" s="45" t="s">
        <v>7307</v>
      </c>
    </row>
    <row r="1299" spans="1:13" ht="57.6">
      <c r="A1299" s="42" t="s">
        <v>7093</v>
      </c>
      <c r="B1299" s="43">
        <f t="shared" si="42"/>
        <v>18</v>
      </c>
      <c r="C1299" s="43" t="str">
        <f t="shared" si="41"/>
        <v>31.318</v>
      </c>
      <c r="D1299" s="44">
        <v>5</v>
      </c>
      <c r="E1299" s="45" t="s">
        <v>7500</v>
      </c>
      <c r="F1299" s="45" t="s">
        <v>7501</v>
      </c>
      <c r="G1299" s="45" t="s">
        <v>11379</v>
      </c>
      <c r="H1299" s="46" t="s">
        <v>11380</v>
      </c>
      <c r="I1299" s="45" t="s">
        <v>11354</v>
      </c>
      <c r="J1299" s="46" t="s">
        <v>11355</v>
      </c>
      <c r="K1299" s="46" t="s">
        <v>11356</v>
      </c>
      <c r="L1299" s="45" t="s">
        <v>7306</v>
      </c>
      <c r="M1299" s="45" t="s">
        <v>7307</v>
      </c>
    </row>
    <row r="1300" spans="1:13" ht="57.6">
      <c r="A1300" s="42" t="s">
        <v>7093</v>
      </c>
      <c r="B1300" s="43">
        <f t="shared" si="42"/>
        <v>19</v>
      </c>
      <c r="C1300" s="43" t="str">
        <f t="shared" si="41"/>
        <v>31.319</v>
      </c>
      <c r="D1300" s="44">
        <v>6</v>
      </c>
      <c r="E1300" s="45" t="s">
        <v>10960</v>
      </c>
      <c r="F1300" s="45" t="s">
        <v>10660</v>
      </c>
      <c r="G1300" s="45" t="s">
        <v>11381</v>
      </c>
      <c r="H1300" s="46" t="s">
        <v>11382</v>
      </c>
      <c r="I1300" s="45" t="s">
        <v>11354</v>
      </c>
      <c r="J1300" s="46" t="s">
        <v>11355</v>
      </c>
      <c r="K1300" s="46" t="s">
        <v>11356</v>
      </c>
      <c r="L1300" s="45" t="s">
        <v>7306</v>
      </c>
      <c r="M1300" s="45" t="s">
        <v>7307</v>
      </c>
    </row>
    <row r="1301" spans="1:13" ht="57.6">
      <c r="A1301" s="42" t="s">
        <v>7093</v>
      </c>
      <c r="B1301" s="43">
        <f t="shared" si="42"/>
        <v>20</v>
      </c>
      <c r="C1301" s="43" t="str">
        <f t="shared" si="41"/>
        <v>31.320</v>
      </c>
      <c r="D1301" s="44">
        <v>6</v>
      </c>
      <c r="E1301" s="45" t="s">
        <v>11383</v>
      </c>
      <c r="F1301" s="45" t="s">
        <v>10891</v>
      </c>
      <c r="G1301" s="45" t="s">
        <v>11384</v>
      </c>
      <c r="H1301" s="46" t="s">
        <v>11385</v>
      </c>
      <c r="I1301" s="45" t="s">
        <v>11354</v>
      </c>
      <c r="J1301" s="46" t="s">
        <v>11355</v>
      </c>
      <c r="K1301" s="46" t="s">
        <v>11356</v>
      </c>
      <c r="L1301" s="45" t="s">
        <v>7306</v>
      </c>
      <c r="M1301" s="45" t="s">
        <v>7307</v>
      </c>
    </row>
    <row r="1302" spans="1:13" ht="57.6">
      <c r="A1302" s="42" t="s">
        <v>7093</v>
      </c>
      <c r="B1302" s="43">
        <f t="shared" si="42"/>
        <v>21</v>
      </c>
      <c r="C1302" s="43" t="str">
        <f t="shared" si="41"/>
        <v>31.321</v>
      </c>
      <c r="D1302" s="44">
        <v>7</v>
      </c>
      <c r="E1302" s="45" t="s">
        <v>10854</v>
      </c>
      <c r="F1302" s="45" t="s">
        <v>10855</v>
      </c>
      <c r="G1302" s="46" t="s">
        <v>11386</v>
      </c>
      <c r="H1302" s="45" t="s">
        <v>11387</v>
      </c>
      <c r="I1302" s="45" t="s">
        <v>11354</v>
      </c>
      <c r="J1302" s="46" t="s">
        <v>11355</v>
      </c>
      <c r="K1302" s="46" t="s">
        <v>11356</v>
      </c>
      <c r="L1302" s="45" t="s">
        <v>7306</v>
      </c>
      <c r="M1302" s="45" t="s">
        <v>7307</v>
      </c>
    </row>
    <row r="1303" spans="1:13" ht="57.6">
      <c r="A1303" s="42" t="s">
        <v>7093</v>
      </c>
      <c r="B1303" s="43">
        <f t="shared" si="42"/>
        <v>22</v>
      </c>
      <c r="C1303" s="43" t="str">
        <f t="shared" si="41"/>
        <v>31.322</v>
      </c>
      <c r="D1303" s="44">
        <v>7</v>
      </c>
      <c r="E1303" s="45" t="s">
        <v>8590</v>
      </c>
      <c r="F1303" s="45" t="s">
        <v>8591</v>
      </c>
      <c r="G1303" s="45" t="s">
        <v>11388</v>
      </c>
      <c r="H1303" s="45" t="s">
        <v>11388</v>
      </c>
      <c r="I1303" s="45" t="s">
        <v>11354</v>
      </c>
      <c r="J1303" s="46" t="s">
        <v>11355</v>
      </c>
      <c r="K1303" s="46" t="s">
        <v>11356</v>
      </c>
      <c r="L1303" s="45" t="s">
        <v>7306</v>
      </c>
      <c r="M1303" s="45" t="s">
        <v>7307</v>
      </c>
    </row>
    <row r="1304" spans="1:13" ht="57.6">
      <c r="A1304" s="42" t="s">
        <v>7093</v>
      </c>
      <c r="B1304" s="43">
        <f t="shared" si="42"/>
        <v>23</v>
      </c>
      <c r="C1304" s="43" t="str">
        <f t="shared" si="41"/>
        <v>31.323</v>
      </c>
      <c r="D1304" s="44">
        <v>7</v>
      </c>
      <c r="E1304" s="45" t="s">
        <v>10882</v>
      </c>
      <c r="F1304" s="45" t="s">
        <v>10883</v>
      </c>
      <c r="G1304" s="46" t="s">
        <v>11389</v>
      </c>
      <c r="H1304" s="45" t="s">
        <v>11390</v>
      </c>
      <c r="I1304" s="45" t="s">
        <v>11354</v>
      </c>
      <c r="J1304" s="46" t="s">
        <v>11355</v>
      </c>
      <c r="K1304" s="46" t="s">
        <v>11356</v>
      </c>
      <c r="L1304" s="45" t="s">
        <v>7306</v>
      </c>
      <c r="M1304" s="45" t="s">
        <v>7307</v>
      </c>
    </row>
    <row r="1305" spans="1:13" ht="57.6">
      <c r="A1305" s="42" t="s">
        <v>7093</v>
      </c>
      <c r="B1305" s="43">
        <f t="shared" si="42"/>
        <v>24</v>
      </c>
      <c r="C1305" s="43" t="str">
        <f t="shared" si="41"/>
        <v>31.324</v>
      </c>
      <c r="D1305" s="44">
        <v>7</v>
      </c>
      <c r="E1305" s="45" t="s">
        <v>8731</v>
      </c>
      <c r="F1305" s="45" t="s">
        <v>8732</v>
      </c>
      <c r="G1305" s="45" t="s">
        <v>11391</v>
      </c>
      <c r="H1305" s="45" t="s">
        <v>11391</v>
      </c>
      <c r="I1305" s="45" t="s">
        <v>11354</v>
      </c>
      <c r="J1305" s="46" t="s">
        <v>11355</v>
      </c>
      <c r="K1305" s="46" t="s">
        <v>11356</v>
      </c>
      <c r="L1305" s="45" t="s">
        <v>7306</v>
      </c>
      <c r="M1305" s="45" t="s">
        <v>7307</v>
      </c>
    </row>
    <row r="1306" spans="1:13" ht="57.6">
      <c r="A1306" s="42" t="s">
        <v>7093</v>
      </c>
      <c r="B1306" s="43">
        <f t="shared" si="42"/>
        <v>25</v>
      </c>
      <c r="C1306" s="43" t="str">
        <f t="shared" si="41"/>
        <v>31.325</v>
      </c>
      <c r="D1306" s="44">
        <v>7</v>
      </c>
      <c r="E1306" s="45" t="s">
        <v>8623</v>
      </c>
      <c r="F1306" s="45" t="s">
        <v>8624</v>
      </c>
      <c r="G1306" s="46" t="s">
        <v>11392</v>
      </c>
      <c r="H1306" s="45" t="s">
        <v>11393</v>
      </c>
      <c r="I1306" s="45" t="s">
        <v>11354</v>
      </c>
      <c r="J1306" s="46" t="s">
        <v>11355</v>
      </c>
      <c r="K1306" s="46" t="s">
        <v>11356</v>
      </c>
      <c r="L1306" s="45" t="s">
        <v>7306</v>
      </c>
      <c r="M1306" s="45" t="s">
        <v>7307</v>
      </c>
    </row>
    <row r="1307" spans="1:13" ht="57.6">
      <c r="A1307" s="42" t="s">
        <v>7093</v>
      </c>
      <c r="B1307" s="43">
        <f t="shared" si="42"/>
        <v>26</v>
      </c>
      <c r="C1307" s="43" t="str">
        <f t="shared" si="41"/>
        <v>31.326</v>
      </c>
      <c r="D1307" s="44">
        <v>7</v>
      </c>
      <c r="E1307" s="45" t="s">
        <v>8659</v>
      </c>
      <c r="F1307" s="45" t="s">
        <v>8660</v>
      </c>
      <c r="G1307" s="45" t="s">
        <v>11394</v>
      </c>
      <c r="H1307" s="45" t="s">
        <v>11394</v>
      </c>
      <c r="I1307" s="45" t="s">
        <v>11354</v>
      </c>
      <c r="J1307" s="46" t="s">
        <v>11355</v>
      </c>
      <c r="K1307" s="46" t="s">
        <v>11356</v>
      </c>
      <c r="L1307" s="45" t="s">
        <v>7306</v>
      </c>
      <c r="M1307" s="45" t="s">
        <v>7307</v>
      </c>
    </row>
    <row r="1308" spans="1:13" ht="57.6">
      <c r="A1308" s="42" t="s">
        <v>7093</v>
      </c>
      <c r="B1308" s="43">
        <f t="shared" si="42"/>
        <v>27</v>
      </c>
      <c r="C1308" s="43" t="str">
        <f t="shared" si="41"/>
        <v>31.327</v>
      </c>
      <c r="D1308" s="44">
        <v>7</v>
      </c>
      <c r="E1308" s="45" t="s">
        <v>8627</v>
      </c>
      <c r="F1308" s="45" t="s">
        <v>8628</v>
      </c>
      <c r="G1308" s="45" t="s">
        <v>11395</v>
      </c>
      <c r="H1308" s="45" t="s">
        <v>11395</v>
      </c>
      <c r="I1308" s="45" t="s">
        <v>11354</v>
      </c>
      <c r="J1308" s="46" t="s">
        <v>11355</v>
      </c>
      <c r="K1308" s="46" t="s">
        <v>11356</v>
      </c>
      <c r="L1308" s="45" t="s">
        <v>7306</v>
      </c>
      <c r="M1308" s="45" t="s">
        <v>7307</v>
      </c>
    </row>
    <row r="1309" spans="1:13" ht="57.6">
      <c r="A1309" s="42" t="s">
        <v>7093</v>
      </c>
      <c r="B1309" s="43">
        <f t="shared" si="42"/>
        <v>28</v>
      </c>
      <c r="C1309" s="43" t="str">
        <f t="shared" si="41"/>
        <v>31.328</v>
      </c>
      <c r="D1309" s="44">
        <v>6</v>
      </c>
      <c r="E1309" s="45" t="s">
        <v>11396</v>
      </c>
      <c r="F1309" s="45" t="s">
        <v>11397</v>
      </c>
      <c r="G1309" s="45" t="s">
        <v>11398</v>
      </c>
      <c r="H1309" s="46" t="s">
        <v>11399</v>
      </c>
      <c r="I1309" s="45" t="s">
        <v>11354</v>
      </c>
      <c r="J1309" s="46" t="s">
        <v>11355</v>
      </c>
      <c r="K1309" s="46" t="s">
        <v>11356</v>
      </c>
      <c r="L1309" s="45" t="s">
        <v>7306</v>
      </c>
      <c r="M1309" s="45" t="s">
        <v>7307</v>
      </c>
    </row>
    <row r="1310" spans="1:13" ht="57.6">
      <c r="A1310" s="42" t="s">
        <v>7093</v>
      </c>
      <c r="B1310" s="43">
        <f t="shared" si="42"/>
        <v>29</v>
      </c>
      <c r="C1310" s="43" t="str">
        <f t="shared" si="41"/>
        <v>31.329</v>
      </c>
      <c r="D1310" s="44">
        <v>7</v>
      </c>
      <c r="E1310" s="45" t="s">
        <v>10878</v>
      </c>
      <c r="F1310" s="45" t="s">
        <v>10879</v>
      </c>
      <c r="G1310" s="46" t="s">
        <v>11400</v>
      </c>
      <c r="H1310" s="45" t="s">
        <v>11401</v>
      </c>
      <c r="I1310" s="45" t="s">
        <v>11354</v>
      </c>
      <c r="J1310" s="46" t="s">
        <v>11355</v>
      </c>
      <c r="K1310" s="46" t="s">
        <v>11356</v>
      </c>
      <c r="L1310" s="45" t="s">
        <v>7306</v>
      </c>
      <c r="M1310" s="45" t="s">
        <v>7307</v>
      </c>
    </row>
    <row r="1311" spans="1:13" ht="57.6">
      <c r="A1311" s="42" t="s">
        <v>7093</v>
      </c>
      <c r="B1311" s="43">
        <f t="shared" si="42"/>
        <v>30</v>
      </c>
      <c r="C1311" s="43" t="str">
        <f t="shared" si="41"/>
        <v>31.330</v>
      </c>
      <c r="D1311" s="44">
        <v>7</v>
      </c>
      <c r="E1311" s="45" t="s">
        <v>8794</v>
      </c>
      <c r="F1311" s="45" t="s">
        <v>8795</v>
      </c>
      <c r="G1311" s="46" t="s">
        <v>11402</v>
      </c>
      <c r="H1311" s="45" t="s">
        <v>11403</v>
      </c>
      <c r="I1311" s="45" t="s">
        <v>11354</v>
      </c>
      <c r="J1311" s="46" t="s">
        <v>11355</v>
      </c>
      <c r="K1311" s="46" t="s">
        <v>11356</v>
      </c>
      <c r="L1311" s="45" t="s">
        <v>7306</v>
      </c>
      <c r="M1311" s="45" t="s">
        <v>7307</v>
      </c>
    </row>
    <row r="1312" spans="1:13" ht="57.6">
      <c r="A1312" s="42" t="s">
        <v>7093</v>
      </c>
      <c r="B1312" s="43">
        <f t="shared" si="42"/>
        <v>31</v>
      </c>
      <c r="C1312" s="43" t="str">
        <f t="shared" si="41"/>
        <v>31.331</v>
      </c>
      <c r="D1312" s="44">
        <v>7</v>
      </c>
      <c r="E1312" s="45" t="s">
        <v>10838</v>
      </c>
      <c r="F1312" s="45" t="s">
        <v>10839</v>
      </c>
      <c r="G1312" s="45" t="s">
        <v>11404</v>
      </c>
      <c r="H1312" s="45" t="s">
        <v>11404</v>
      </c>
      <c r="I1312" s="45" t="s">
        <v>11354</v>
      </c>
      <c r="J1312" s="46" t="s">
        <v>11355</v>
      </c>
      <c r="K1312" s="46" t="s">
        <v>11356</v>
      </c>
      <c r="L1312" s="45" t="s">
        <v>7306</v>
      </c>
      <c r="M1312" s="45" t="s">
        <v>7307</v>
      </c>
    </row>
    <row r="1313" spans="1:13" ht="57.6">
      <c r="A1313" s="42" t="s">
        <v>7093</v>
      </c>
      <c r="B1313" s="43">
        <f t="shared" si="42"/>
        <v>32</v>
      </c>
      <c r="C1313" s="43" t="str">
        <f t="shared" si="41"/>
        <v>31.332</v>
      </c>
      <c r="D1313" s="44">
        <v>7</v>
      </c>
      <c r="E1313" s="45" t="s">
        <v>8852</v>
      </c>
      <c r="F1313" s="45" t="s">
        <v>8853</v>
      </c>
      <c r="G1313" s="46" t="s">
        <v>11405</v>
      </c>
      <c r="H1313" s="46" t="s">
        <v>11406</v>
      </c>
      <c r="I1313" s="45" t="s">
        <v>11354</v>
      </c>
      <c r="J1313" s="46" t="s">
        <v>11355</v>
      </c>
      <c r="K1313" s="46" t="s">
        <v>11356</v>
      </c>
      <c r="L1313" s="45" t="s">
        <v>7306</v>
      </c>
      <c r="M1313" s="45" t="s">
        <v>7307</v>
      </c>
    </row>
    <row r="1314" spans="1:13" ht="57.6">
      <c r="A1314" s="42" t="s">
        <v>7093</v>
      </c>
      <c r="B1314" s="43">
        <f t="shared" si="42"/>
        <v>33</v>
      </c>
      <c r="C1314" s="43" t="str">
        <f t="shared" si="41"/>
        <v>31.333</v>
      </c>
      <c r="D1314" s="44">
        <v>7</v>
      </c>
      <c r="E1314" s="45" t="s">
        <v>8631</v>
      </c>
      <c r="F1314" s="45" t="s">
        <v>8632</v>
      </c>
      <c r="G1314" s="45" t="s">
        <v>11407</v>
      </c>
      <c r="H1314" s="45" t="s">
        <v>11407</v>
      </c>
      <c r="I1314" s="45" t="s">
        <v>11354</v>
      </c>
      <c r="J1314" s="46" t="s">
        <v>11355</v>
      </c>
      <c r="K1314" s="46" t="s">
        <v>11356</v>
      </c>
      <c r="L1314" s="45" t="s">
        <v>7306</v>
      </c>
      <c r="M1314" s="45" t="s">
        <v>7307</v>
      </c>
    </row>
    <row r="1315" spans="1:13" ht="57.6">
      <c r="A1315" s="42" t="s">
        <v>7093</v>
      </c>
      <c r="B1315" s="43">
        <f t="shared" si="42"/>
        <v>34</v>
      </c>
      <c r="C1315" s="43" t="str">
        <f t="shared" si="41"/>
        <v>31.334</v>
      </c>
      <c r="D1315" s="44">
        <v>6</v>
      </c>
      <c r="E1315" s="45" t="s">
        <v>11408</v>
      </c>
      <c r="F1315" s="45" t="s">
        <v>11079</v>
      </c>
      <c r="G1315" s="46" t="s">
        <v>11409</v>
      </c>
      <c r="H1315" s="46" t="s">
        <v>11410</v>
      </c>
      <c r="I1315" s="45" t="s">
        <v>11354</v>
      </c>
      <c r="J1315" s="46" t="s">
        <v>11355</v>
      </c>
      <c r="K1315" s="46" t="s">
        <v>11356</v>
      </c>
      <c r="L1315" s="45" t="s">
        <v>7306</v>
      </c>
      <c r="M1315" s="45" t="s">
        <v>7307</v>
      </c>
    </row>
    <row r="1316" spans="1:13" ht="57.6">
      <c r="A1316" s="42" t="s">
        <v>7093</v>
      </c>
      <c r="B1316" s="43">
        <f t="shared" si="42"/>
        <v>35</v>
      </c>
      <c r="C1316" s="43" t="str">
        <f t="shared" si="41"/>
        <v>31.335</v>
      </c>
      <c r="D1316" s="44">
        <v>7</v>
      </c>
      <c r="E1316" s="45" t="s">
        <v>11411</v>
      </c>
      <c r="F1316" s="45" t="s">
        <v>11412</v>
      </c>
      <c r="G1316" s="46" t="s">
        <v>11413</v>
      </c>
      <c r="H1316" s="46" t="s">
        <v>11414</v>
      </c>
      <c r="I1316" s="45" t="s">
        <v>11354</v>
      </c>
      <c r="J1316" s="46" t="s">
        <v>11355</v>
      </c>
      <c r="K1316" s="46" t="s">
        <v>11356</v>
      </c>
      <c r="L1316" s="45" t="s">
        <v>7306</v>
      </c>
      <c r="M1316" s="45" t="s">
        <v>7307</v>
      </c>
    </row>
    <row r="1317" spans="1:13" ht="57.6">
      <c r="A1317" s="42" t="s">
        <v>7093</v>
      </c>
      <c r="B1317" s="43">
        <f t="shared" si="42"/>
        <v>36</v>
      </c>
      <c r="C1317" s="43" t="str">
        <f t="shared" si="41"/>
        <v>31.336</v>
      </c>
      <c r="D1317" s="44">
        <v>7</v>
      </c>
      <c r="E1317" s="45" t="s">
        <v>11415</v>
      </c>
      <c r="F1317" s="45" t="s">
        <v>11416</v>
      </c>
      <c r="G1317" s="46" t="s">
        <v>11417</v>
      </c>
      <c r="H1317" s="46" t="s">
        <v>11418</v>
      </c>
      <c r="I1317" s="45" t="s">
        <v>11354</v>
      </c>
      <c r="J1317" s="46" t="s">
        <v>11355</v>
      </c>
      <c r="K1317" s="46" t="s">
        <v>11356</v>
      </c>
      <c r="L1317" s="45" t="s">
        <v>7306</v>
      </c>
      <c r="M1317" s="45" t="s">
        <v>7307</v>
      </c>
    </row>
    <row r="1318" spans="1:13" ht="57.6">
      <c r="A1318" s="42" t="s">
        <v>7093</v>
      </c>
      <c r="B1318" s="43">
        <f t="shared" si="42"/>
        <v>37</v>
      </c>
      <c r="C1318" s="43" t="str">
        <f t="shared" si="41"/>
        <v>31.337</v>
      </c>
      <c r="D1318" s="44">
        <v>7</v>
      </c>
      <c r="E1318" s="45" t="s">
        <v>11419</v>
      </c>
      <c r="F1318" s="45" t="s">
        <v>11420</v>
      </c>
      <c r="G1318" s="46" t="s">
        <v>11421</v>
      </c>
      <c r="H1318" s="45" t="s">
        <v>11422</v>
      </c>
      <c r="I1318" s="45" t="s">
        <v>11354</v>
      </c>
      <c r="J1318" s="46" t="s">
        <v>11355</v>
      </c>
      <c r="K1318" s="46" t="s">
        <v>11356</v>
      </c>
      <c r="L1318" s="45" t="s">
        <v>7306</v>
      </c>
      <c r="M1318" s="45" t="s">
        <v>7307</v>
      </c>
    </row>
    <row r="1319" spans="1:13" ht="57.6">
      <c r="A1319" s="42" t="s">
        <v>7093</v>
      </c>
      <c r="B1319" s="43">
        <f t="shared" si="42"/>
        <v>38</v>
      </c>
      <c r="C1319" s="43" t="str">
        <f t="shared" si="41"/>
        <v>31.338</v>
      </c>
      <c r="D1319" s="44">
        <v>7</v>
      </c>
      <c r="E1319" s="45" t="s">
        <v>11423</v>
      </c>
      <c r="F1319" s="45" t="s">
        <v>11424</v>
      </c>
      <c r="G1319" s="46" t="s">
        <v>11425</v>
      </c>
      <c r="H1319" s="45" t="s">
        <v>11426</v>
      </c>
      <c r="I1319" s="45" t="s">
        <v>11354</v>
      </c>
      <c r="J1319" s="46" t="s">
        <v>11355</v>
      </c>
      <c r="K1319" s="46" t="s">
        <v>11356</v>
      </c>
      <c r="L1319" s="45" t="s">
        <v>7306</v>
      </c>
      <c r="M1319" s="45" t="s">
        <v>7307</v>
      </c>
    </row>
    <row r="1320" spans="1:13" ht="57.6">
      <c r="A1320" s="42" t="s">
        <v>7093</v>
      </c>
      <c r="B1320" s="43">
        <f t="shared" si="42"/>
        <v>39</v>
      </c>
      <c r="C1320" s="43" t="str">
        <f t="shared" si="41"/>
        <v>31.339</v>
      </c>
      <c r="D1320" s="44">
        <v>7</v>
      </c>
      <c r="E1320" s="45" t="s">
        <v>11427</v>
      </c>
      <c r="F1320" s="45" t="s">
        <v>11428</v>
      </c>
      <c r="G1320" s="46" t="s">
        <v>11429</v>
      </c>
      <c r="H1320" s="46" t="s">
        <v>11430</v>
      </c>
      <c r="I1320" s="45" t="s">
        <v>11354</v>
      </c>
      <c r="J1320" s="46" t="s">
        <v>11355</v>
      </c>
      <c r="K1320" s="46" t="s">
        <v>11356</v>
      </c>
      <c r="L1320" s="45" t="s">
        <v>7306</v>
      </c>
      <c r="M1320" s="45" t="s">
        <v>7307</v>
      </c>
    </row>
    <row r="1321" spans="1:13" ht="57.6">
      <c r="A1321" s="42" t="s">
        <v>7093</v>
      </c>
      <c r="B1321" s="43">
        <f t="shared" si="42"/>
        <v>40</v>
      </c>
      <c r="C1321" s="43" t="str">
        <f t="shared" si="41"/>
        <v>31.340</v>
      </c>
      <c r="D1321" s="44">
        <v>7</v>
      </c>
      <c r="E1321" s="45" t="s">
        <v>11431</v>
      </c>
      <c r="F1321" s="45" t="s">
        <v>11432</v>
      </c>
      <c r="G1321" s="46" t="s">
        <v>11433</v>
      </c>
      <c r="H1321" s="45" t="s">
        <v>11434</v>
      </c>
      <c r="I1321" s="45" t="s">
        <v>11354</v>
      </c>
      <c r="J1321" s="46" t="s">
        <v>11355</v>
      </c>
      <c r="K1321" s="46" t="s">
        <v>11356</v>
      </c>
      <c r="L1321" s="45" t="s">
        <v>7306</v>
      </c>
      <c r="M1321" s="45" t="s">
        <v>7307</v>
      </c>
    </row>
    <row r="1322" spans="1:13" ht="57.6">
      <c r="A1322" s="42" t="s">
        <v>7093</v>
      </c>
      <c r="B1322" s="43">
        <f t="shared" si="42"/>
        <v>41</v>
      </c>
      <c r="C1322" s="43" t="str">
        <f t="shared" si="41"/>
        <v>31.341</v>
      </c>
      <c r="D1322" s="44">
        <v>7</v>
      </c>
      <c r="E1322" s="45" t="s">
        <v>11435</v>
      </c>
      <c r="F1322" s="45" t="s">
        <v>11436</v>
      </c>
      <c r="G1322" s="45" t="s">
        <v>11437</v>
      </c>
      <c r="H1322" s="45" t="s">
        <v>11437</v>
      </c>
      <c r="I1322" s="45" t="s">
        <v>11354</v>
      </c>
      <c r="J1322" s="46" t="s">
        <v>11355</v>
      </c>
      <c r="K1322" s="46" t="s">
        <v>11356</v>
      </c>
      <c r="L1322" s="45" t="s">
        <v>7306</v>
      </c>
      <c r="M1322" s="45" t="s">
        <v>7307</v>
      </c>
    </row>
    <row r="1323" spans="1:13" ht="57.6">
      <c r="A1323" s="42" t="s">
        <v>7093</v>
      </c>
      <c r="B1323" s="43">
        <f t="shared" si="42"/>
        <v>42</v>
      </c>
      <c r="C1323" s="43" t="str">
        <f t="shared" si="41"/>
        <v>31.342</v>
      </c>
      <c r="D1323" s="44">
        <v>7</v>
      </c>
      <c r="E1323" s="45" t="s">
        <v>11438</v>
      </c>
      <c r="F1323" s="45" t="s">
        <v>11439</v>
      </c>
      <c r="G1323" s="45" t="s">
        <v>11440</v>
      </c>
      <c r="H1323" s="45" t="s">
        <v>11440</v>
      </c>
      <c r="I1323" s="45" t="s">
        <v>11354</v>
      </c>
      <c r="J1323" s="46" t="s">
        <v>11355</v>
      </c>
      <c r="K1323" s="46" t="s">
        <v>11356</v>
      </c>
      <c r="L1323" s="45" t="s">
        <v>7306</v>
      </c>
      <c r="M1323" s="45" t="s">
        <v>7307</v>
      </c>
    </row>
    <row r="1324" spans="1:13" ht="57.6">
      <c r="A1324" s="42" t="s">
        <v>7093</v>
      </c>
      <c r="B1324" s="43">
        <f t="shared" si="42"/>
        <v>43</v>
      </c>
      <c r="C1324" s="43" t="str">
        <f t="shared" si="41"/>
        <v>31.343</v>
      </c>
      <c r="D1324" s="44">
        <v>7</v>
      </c>
      <c r="E1324" s="45" t="s">
        <v>11441</v>
      </c>
      <c r="F1324" s="45" t="s">
        <v>11442</v>
      </c>
      <c r="G1324" s="45" t="s">
        <v>11443</v>
      </c>
      <c r="H1324" s="45" t="s">
        <v>11443</v>
      </c>
      <c r="I1324" s="45" t="s">
        <v>11354</v>
      </c>
      <c r="J1324" s="46" t="s">
        <v>11355</v>
      </c>
      <c r="K1324" s="46" t="s">
        <v>11356</v>
      </c>
      <c r="L1324" s="45" t="s">
        <v>7306</v>
      </c>
      <c r="M1324" s="45" t="s">
        <v>7307</v>
      </c>
    </row>
    <row r="1325" spans="1:13" ht="57.6">
      <c r="A1325" s="42" t="s">
        <v>7093</v>
      </c>
      <c r="B1325" s="43">
        <f t="shared" si="42"/>
        <v>44</v>
      </c>
      <c r="C1325" s="43" t="str">
        <f t="shared" si="41"/>
        <v>31.344</v>
      </c>
      <c r="D1325" s="44">
        <v>6</v>
      </c>
      <c r="E1325" s="45" t="s">
        <v>11444</v>
      </c>
      <c r="F1325" s="45" t="s">
        <v>11445</v>
      </c>
      <c r="G1325" s="46" t="s">
        <v>11446</v>
      </c>
      <c r="H1325" s="46" t="s">
        <v>11447</v>
      </c>
      <c r="I1325" s="45" t="s">
        <v>11354</v>
      </c>
      <c r="J1325" s="46" t="s">
        <v>11355</v>
      </c>
      <c r="K1325" s="46" t="s">
        <v>11356</v>
      </c>
      <c r="L1325" s="45" t="s">
        <v>7306</v>
      </c>
      <c r="M1325" s="45" t="s">
        <v>7307</v>
      </c>
    </row>
    <row r="1326" spans="1:13" ht="57.6">
      <c r="A1326" s="42" t="s">
        <v>7093</v>
      </c>
      <c r="B1326" s="43">
        <f t="shared" si="42"/>
        <v>45</v>
      </c>
      <c r="C1326" s="43" t="str">
        <f t="shared" si="41"/>
        <v>31.345</v>
      </c>
      <c r="D1326" s="44">
        <v>7</v>
      </c>
      <c r="E1326" s="45" t="s">
        <v>8754</v>
      </c>
      <c r="F1326" s="45" t="s">
        <v>8755</v>
      </c>
      <c r="G1326" s="46" t="s">
        <v>11448</v>
      </c>
      <c r="H1326" s="45" t="s">
        <v>11449</v>
      </c>
      <c r="I1326" s="45" t="s">
        <v>11354</v>
      </c>
      <c r="J1326" s="46" t="s">
        <v>11355</v>
      </c>
      <c r="K1326" s="46" t="s">
        <v>11356</v>
      </c>
      <c r="L1326" s="45" t="s">
        <v>7306</v>
      </c>
      <c r="M1326" s="45" t="s">
        <v>7307</v>
      </c>
    </row>
    <row r="1327" spans="1:13" ht="57.6">
      <c r="A1327" s="42" t="s">
        <v>7093</v>
      </c>
      <c r="B1327" s="43">
        <f t="shared" si="42"/>
        <v>46</v>
      </c>
      <c r="C1327" s="43" t="str">
        <f t="shared" si="41"/>
        <v>31.346</v>
      </c>
      <c r="D1327" s="44">
        <v>7</v>
      </c>
      <c r="E1327" s="45" t="s">
        <v>8702</v>
      </c>
      <c r="F1327" s="45" t="s">
        <v>8703</v>
      </c>
      <c r="G1327" s="45" t="s">
        <v>11450</v>
      </c>
      <c r="H1327" s="45" t="s">
        <v>11450</v>
      </c>
      <c r="I1327" s="45" t="s">
        <v>11354</v>
      </c>
      <c r="J1327" s="46" t="s">
        <v>11355</v>
      </c>
      <c r="K1327" s="46" t="s">
        <v>11356</v>
      </c>
      <c r="L1327" s="45" t="s">
        <v>7306</v>
      </c>
      <c r="M1327" s="45" t="s">
        <v>7307</v>
      </c>
    </row>
    <row r="1328" spans="1:13" ht="57.6">
      <c r="A1328" s="42" t="s">
        <v>7093</v>
      </c>
      <c r="B1328" s="43">
        <f t="shared" si="42"/>
        <v>47</v>
      </c>
      <c r="C1328" s="43" t="str">
        <f t="shared" si="41"/>
        <v>31.347</v>
      </c>
      <c r="D1328" s="44">
        <v>7</v>
      </c>
      <c r="E1328" s="45" t="s">
        <v>11451</v>
      </c>
      <c r="F1328" s="45" t="s">
        <v>11452</v>
      </c>
      <c r="G1328" s="45" t="s">
        <v>11453</v>
      </c>
      <c r="H1328" s="45" t="s">
        <v>11453</v>
      </c>
      <c r="I1328" s="45" t="s">
        <v>11354</v>
      </c>
      <c r="J1328" s="46" t="s">
        <v>11355</v>
      </c>
      <c r="K1328" s="46" t="s">
        <v>11356</v>
      </c>
      <c r="L1328" s="45" t="s">
        <v>7306</v>
      </c>
      <c r="M1328" s="45" t="s">
        <v>7307</v>
      </c>
    </row>
    <row r="1329" spans="1:13" ht="57.6">
      <c r="A1329" s="42" t="s">
        <v>7093</v>
      </c>
      <c r="B1329" s="43">
        <f t="shared" si="42"/>
        <v>48</v>
      </c>
      <c r="C1329" s="43" t="str">
        <f t="shared" si="41"/>
        <v>31.348</v>
      </c>
      <c r="D1329" s="44">
        <v>7</v>
      </c>
      <c r="E1329" s="45" t="s">
        <v>11454</v>
      </c>
      <c r="F1329" s="45" t="s">
        <v>11455</v>
      </c>
      <c r="G1329" s="46" t="s">
        <v>11456</v>
      </c>
      <c r="H1329" s="45" t="s">
        <v>11457</v>
      </c>
      <c r="I1329" s="45" t="s">
        <v>11354</v>
      </c>
      <c r="J1329" s="46" t="s">
        <v>11355</v>
      </c>
      <c r="K1329" s="46" t="s">
        <v>11356</v>
      </c>
      <c r="L1329" s="45" t="s">
        <v>7306</v>
      </c>
      <c r="M1329" s="45" t="s">
        <v>7307</v>
      </c>
    </row>
    <row r="1330" spans="1:13" ht="57.6">
      <c r="A1330" s="42" t="s">
        <v>7093</v>
      </c>
      <c r="B1330" s="43">
        <f t="shared" si="42"/>
        <v>49</v>
      </c>
      <c r="C1330" s="43" t="str">
        <f t="shared" si="41"/>
        <v>31.349</v>
      </c>
      <c r="D1330" s="44">
        <v>7</v>
      </c>
      <c r="E1330" s="45" t="s">
        <v>11458</v>
      </c>
      <c r="F1330" s="45" t="s">
        <v>11459</v>
      </c>
      <c r="G1330" s="46" t="s">
        <v>11460</v>
      </c>
      <c r="H1330" s="45" t="s">
        <v>11461</v>
      </c>
      <c r="I1330" s="45" t="s">
        <v>11354</v>
      </c>
      <c r="J1330" s="46" t="s">
        <v>11355</v>
      </c>
      <c r="K1330" s="46" t="s">
        <v>11356</v>
      </c>
      <c r="L1330" s="45" t="s">
        <v>7306</v>
      </c>
      <c r="M1330" s="45" t="s">
        <v>7307</v>
      </c>
    </row>
    <row r="1331" spans="1:13" ht="57.6">
      <c r="A1331" s="42" t="s">
        <v>7093</v>
      </c>
      <c r="B1331" s="43">
        <f t="shared" si="42"/>
        <v>50</v>
      </c>
      <c r="C1331" s="43" t="str">
        <f t="shared" si="41"/>
        <v>31.350</v>
      </c>
      <c r="D1331" s="44">
        <v>7</v>
      </c>
      <c r="E1331" s="45" t="s">
        <v>11462</v>
      </c>
      <c r="F1331" s="45" t="s">
        <v>11463</v>
      </c>
      <c r="G1331" s="45" t="s">
        <v>11464</v>
      </c>
      <c r="H1331" s="45" t="s">
        <v>11464</v>
      </c>
      <c r="I1331" s="45" t="s">
        <v>11354</v>
      </c>
      <c r="J1331" s="46" t="s">
        <v>11355</v>
      </c>
      <c r="K1331" s="46" t="s">
        <v>11356</v>
      </c>
      <c r="L1331" s="45" t="s">
        <v>7306</v>
      </c>
      <c r="M1331" s="45" t="s">
        <v>7307</v>
      </c>
    </row>
    <row r="1332" spans="1:13" ht="57.6">
      <c r="A1332" s="42" t="s">
        <v>7093</v>
      </c>
      <c r="B1332" s="43">
        <f t="shared" si="42"/>
        <v>51</v>
      </c>
      <c r="C1332" s="43" t="str">
        <f t="shared" si="41"/>
        <v>31.351</v>
      </c>
      <c r="D1332" s="44">
        <v>7</v>
      </c>
      <c r="E1332" s="45" t="s">
        <v>11465</v>
      </c>
      <c r="F1332" s="45" t="s">
        <v>11466</v>
      </c>
      <c r="G1332" s="46" t="s">
        <v>11467</v>
      </c>
      <c r="H1332" s="46" t="s">
        <v>11468</v>
      </c>
      <c r="I1332" s="45" t="s">
        <v>11354</v>
      </c>
      <c r="J1332" s="46" t="s">
        <v>11355</v>
      </c>
      <c r="K1332" s="46" t="s">
        <v>11356</v>
      </c>
      <c r="L1332" s="45" t="s">
        <v>7306</v>
      </c>
      <c r="M1332" s="45" t="s">
        <v>7307</v>
      </c>
    </row>
    <row r="1333" spans="1:13" ht="57.6">
      <c r="A1333" s="42" t="s">
        <v>7093</v>
      </c>
      <c r="B1333" s="43">
        <f t="shared" si="42"/>
        <v>52</v>
      </c>
      <c r="C1333" s="43" t="str">
        <f t="shared" si="41"/>
        <v>31.352</v>
      </c>
      <c r="D1333" s="44">
        <v>7</v>
      </c>
      <c r="E1333" s="45" t="s">
        <v>11469</v>
      </c>
      <c r="F1333" s="45" t="s">
        <v>11470</v>
      </c>
      <c r="G1333" s="46" t="s">
        <v>11471</v>
      </c>
      <c r="H1333" s="45" t="s">
        <v>11472</v>
      </c>
      <c r="I1333" s="45" t="s">
        <v>11354</v>
      </c>
      <c r="J1333" s="46" t="s">
        <v>11355</v>
      </c>
      <c r="K1333" s="46" t="s">
        <v>11356</v>
      </c>
      <c r="L1333" s="45" t="s">
        <v>7306</v>
      </c>
      <c r="M1333" s="45" t="s">
        <v>7307</v>
      </c>
    </row>
    <row r="1334" spans="1:13" ht="57.6">
      <c r="A1334" s="42" t="s">
        <v>7093</v>
      </c>
      <c r="B1334" s="43">
        <f t="shared" si="42"/>
        <v>53</v>
      </c>
      <c r="C1334" s="43" t="str">
        <f t="shared" si="41"/>
        <v>31.353</v>
      </c>
      <c r="D1334" s="44">
        <v>6</v>
      </c>
      <c r="E1334" s="45" t="s">
        <v>11473</v>
      </c>
      <c r="F1334" s="45" t="s">
        <v>10976</v>
      </c>
      <c r="G1334" s="46" t="s">
        <v>11474</v>
      </c>
      <c r="H1334" s="46" t="s">
        <v>11475</v>
      </c>
      <c r="I1334" s="45" t="s">
        <v>11354</v>
      </c>
      <c r="J1334" s="46" t="s">
        <v>11355</v>
      </c>
      <c r="K1334" s="46" t="s">
        <v>11356</v>
      </c>
      <c r="L1334" s="45" t="s">
        <v>7306</v>
      </c>
      <c r="M1334" s="45" t="s">
        <v>7307</v>
      </c>
    </row>
    <row r="1335" spans="1:13" ht="57.6">
      <c r="A1335" s="42" t="s">
        <v>7093</v>
      </c>
      <c r="B1335" s="43">
        <f t="shared" si="42"/>
        <v>54</v>
      </c>
      <c r="C1335" s="43" t="str">
        <f t="shared" si="41"/>
        <v>31.354</v>
      </c>
      <c r="D1335" s="44">
        <v>7</v>
      </c>
      <c r="E1335" s="45" t="s">
        <v>8598</v>
      </c>
      <c r="F1335" s="45" t="s">
        <v>8599</v>
      </c>
      <c r="G1335" s="46" t="s">
        <v>11476</v>
      </c>
      <c r="H1335" s="45" t="s">
        <v>11477</v>
      </c>
      <c r="I1335" s="45" t="s">
        <v>11354</v>
      </c>
      <c r="J1335" s="46" t="s">
        <v>11355</v>
      </c>
      <c r="K1335" s="46" t="s">
        <v>11356</v>
      </c>
      <c r="L1335" s="45" t="s">
        <v>7306</v>
      </c>
      <c r="M1335" s="45" t="s">
        <v>7307</v>
      </c>
    </row>
    <row r="1336" spans="1:13" ht="57.6">
      <c r="A1336" s="42" t="s">
        <v>7093</v>
      </c>
      <c r="B1336" s="43">
        <f t="shared" si="42"/>
        <v>55</v>
      </c>
      <c r="C1336" s="43" t="str">
        <f t="shared" si="41"/>
        <v>31.355</v>
      </c>
      <c r="D1336" s="44">
        <v>7</v>
      </c>
      <c r="E1336" s="45" t="s">
        <v>8605</v>
      </c>
      <c r="F1336" s="45" t="s">
        <v>8606</v>
      </c>
      <c r="G1336" s="46" t="s">
        <v>11478</v>
      </c>
      <c r="H1336" s="46" t="s">
        <v>11479</v>
      </c>
      <c r="I1336" s="45" t="s">
        <v>11354</v>
      </c>
      <c r="J1336" s="46" t="s">
        <v>11355</v>
      </c>
      <c r="K1336" s="46" t="s">
        <v>11356</v>
      </c>
      <c r="L1336" s="45" t="s">
        <v>7306</v>
      </c>
      <c r="M1336" s="45" t="s">
        <v>7307</v>
      </c>
    </row>
    <row r="1337" spans="1:13" ht="57.6">
      <c r="A1337" s="42" t="s">
        <v>7093</v>
      </c>
      <c r="B1337" s="43">
        <f t="shared" si="42"/>
        <v>56</v>
      </c>
      <c r="C1337" s="43" t="str">
        <f t="shared" si="41"/>
        <v>31.356</v>
      </c>
      <c r="D1337" s="44">
        <v>7</v>
      </c>
      <c r="E1337" s="45" t="s">
        <v>8742</v>
      </c>
      <c r="F1337" s="45" t="s">
        <v>8743</v>
      </c>
      <c r="G1337" s="46" t="s">
        <v>11480</v>
      </c>
      <c r="H1337" s="46" t="s">
        <v>11481</v>
      </c>
      <c r="I1337" s="45" t="s">
        <v>11354</v>
      </c>
      <c r="J1337" s="46" t="s">
        <v>11355</v>
      </c>
      <c r="K1337" s="46" t="s">
        <v>11356</v>
      </c>
      <c r="L1337" s="45" t="s">
        <v>7306</v>
      </c>
      <c r="M1337" s="45" t="s">
        <v>7307</v>
      </c>
    </row>
    <row r="1338" spans="1:13" ht="57.6">
      <c r="A1338" s="42" t="s">
        <v>7093</v>
      </c>
      <c r="B1338" s="43">
        <f t="shared" si="42"/>
        <v>57</v>
      </c>
      <c r="C1338" s="43" t="str">
        <f t="shared" si="41"/>
        <v>31.357</v>
      </c>
      <c r="D1338" s="44">
        <v>7</v>
      </c>
      <c r="E1338" s="45" t="s">
        <v>8823</v>
      </c>
      <c r="F1338" s="45" t="s">
        <v>8824</v>
      </c>
      <c r="G1338" s="46" t="s">
        <v>11482</v>
      </c>
      <c r="H1338" s="46" t="s">
        <v>11483</v>
      </c>
      <c r="I1338" s="45" t="s">
        <v>11354</v>
      </c>
      <c r="J1338" s="46" t="s">
        <v>11355</v>
      </c>
      <c r="K1338" s="46" t="s">
        <v>11356</v>
      </c>
      <c r="L1338" s="45" t="s">
        <v>7306</v>
      </c>
      <c r="M1338" s="45" t="s">
        <v>7307</v>
      </c>
    </row>
    <row r="1339" spans="1:13" ht="57.6">
      <c r="A1339" s="42" t="s">
        <v>7093</v>
      </c>
      <c r="B1339" s="43">
        <f t="shared" si="42"/>
        <v>58</v>
      </c>
      <c r="C1339" s="43" t="str">
        <f t="shared" si="41"/>
        <v>31.358</v>
      </c>
      <c r="D1339" s="44">
        <v>7</v>
      </c>
      <c r="E1339" s="45" t="s">
        <v>8819</v>
      </c>
      <c r="F1339" s="45" t="s">
        <v>8820</v>
      </c>
      <c r="G1339" s="46" t="s">
        <v>11484</v>
      </c>
      <c r="H1339" s="45" t="s">
        <v>11485</v>
      </c>
      <c r="I1339" s="45" t="s">
        <v>11354</v>
      </c>
      <c r="J1339" s="46" t="s">
        <v>11355</v>
      </c>
      <c r="K1339" s="46" t="s">
        <v>11356</v>
      </c>
      <c r="L1339" s="45" t="s">
        <v>7306</v>
      </c>
      <c r="M1339" s="45" t="s">
        <v>7307</v>
      </c>
    </row>
    <row r="1340" spans="1:13" ht="57.6">
      <c r="A1340" s="42" t="s">
        <v>7093</v>
      </c>
      <c r="B1340" s="43">
        <f t="shared" si="42"/>
        <v>59</v>
      </c>
      <c r="C1340" s="43" t="str">
        <f t="shared" si="41"/>
        <v>31.359</v>
      </c>
      <c r="D1340" s="44">
        <v>7</v>
      </c>
      <c r="E1340" s="45" t="s">
        <v>8582</v>
      </c>
      <c r="F1340" s="45" t="s">
        <v>8583</v>
      </c>
      <c r="G1340" s="46" t="s">
        <v>11486</v>
      </c>
      <c r="H1340" s="45" t="s">
        <v>11487</v>
      </c>
      <c r="I1340" s="45" t="s">
        <v>11354</v>
      </c>
      <c r="J1340" s="46" t="s">
        <v>11355</v>
      </c>
      <c r="K1340" s="46" t="s">
        <v>11356</v>
      </c>
      <c r="L1340" s="45" t="s">
        <v>7306</v>
      </c>
      <c r="M1340" s="45" t="s">
        <v>7307</v>
      </c>
    </row>
    <row r="1341" spans="1:13" ht="57.6">
      <c r="A1341" s="42" t="s">
        <v>7093</v>
      </c>
      <c r="B1341" s="43">
        <f t="shared" si="42"/>
        <v>60</v>
      </c>
      <c r="C1341" s="43" t="str">
        <f t="shared" si="41"/>
        <v>31.360</v>
      </c>
      <c r="D1341" s="44">
        <v>7</v>
      </c>
      <c r="E1341" s="45" t="s">
        <v>8808</v>
      </c>
      <c r="F1341" s="45" t="s">
        <v>8809</v>
      </c>
      <c r="G1341" s="46" t="s">
        <v>11488</v>
      </c>
      <c r="H1341" s="46" t="s">
        <v>11489</v>
      </c>
      <c r="I1341" s="45" t="s">
        <v>11354</v>
      </c>
      <c r="J1341" s="46" t="s">
        <v>11355</v>
      </c>
      <c r="K1341" s="46" t="s">
        <v>11356</v>
      </c>
      <c r="L1341" s="45" t="s">
        <v>7306</v>
      </c>
      <c r="M1341" s="45" t="s">
        <v>7307</v>
      </c>
    </row>
    <row r="1342" spans="1:13" ht="57.6">
      <c r="A1342" s="42" t="s">
        <v>7093</v>
      </c>
      <c r="B1342" s="43">
        <f t="shared" si="42"/>
        <v>61</v>
      </c>
      <c r="C1342" s="43" t="str">
        <f t="shared" si="41"/>
        <v>31.361</v>
      </c>
      <c r="D1342" s="44">
        <v>7</v>
      </c>
      <c r="E1342" s="45" t="s">
        <v>8686</v>
      </c>
      <c r="F1342" s="45" t="s">
        <v>8687</v>
      </c>
      <c r="G1342" s="45" t="s">
        <v>11490</v>
      </c>
      <c r="H1342" s="45" t="s">
        <v>11490</v>
      </c>
      <c r="I1342" s="45" t="s">
        <v>11354</v>
      </c>
      <c r="J1342" s="46" t="s">
        <v>11355</v>
      </c>
      <c r="K1342" s="46" t="s">
        <v>11356</v>
      </c>
      <c r="L1342" s="45" t="s">
        <v>7306</v>
      </c>
      <c r="M1342" s="45" t="s">
        <v>7307</v>
      </c>
    </row>
    <row r="1343" spans="1:13" ht="57.6">
      <c r="A1343" s="42" t="s">
        <v>7093</v>
      </c>
      <c r="B1343" s="43">
        <f t="shared" si="42"/>
        <v>62</v>
      </c>
      <c r="C1343" s="43" t="str">
        <f t="shared" si="41"/>
        <v>31.362</v>
      </c>
      <c r="D1343" s="44">
        <v>6</v>
      </c>
      <c r="E1343" s="45" t="s">
        <v>11491</v>
      </c>
      <c r="F1343" s="45" t="s">
        <v>10823</v>
      </c>
      <c r="G1343" s="46" t="s">
        <v>11492</v>
      </c>
      <c r="H1343" s="46" t="s">
        <v>11493</v>
      </c>
      <c r="I1343" s="45" t="s">
        <v>11354</v>
      </c>
      <c r="J1343" s="46" t="s">
        <v>11355</v>
      </c>
      <c r="K1343" s="46" t="s">
        <v>11356</v>
      </c>
      <c r="L1343" s="45" t="s">
        <v>7306</v>
      </c>
      <c r="M1343" s="45" t="s">
        <v>7307</v>
      </c>
    </row>
    <row r="1344" spans="1:13" ht="57.6">
      <c r="A1344" s="42" t="s">
        <v>7093</v>
      </c>
      <c r="B1344" s="43">
        <f t="shared" si="42"/>
        <v>63</v>
      </c>
      <c r="C1344" s="43" t="str">
        <f t="shared" si="41"/>
        <v>31.363</v>
      </c>
      <c r="D1344" s="44">
        <v>7</v>
      </c>
      <c r="E1344" s="45" t="s">
        <v>10921</v>
      </c>
      <c r="F1344" s="45" t="s">
        <v>10922</v>
      </c>
      <c r="G1344" s="45" t="s">
        <v>11494</v>
      </c>
      <c r="H1344" s="45" t="s">
        <v>11494</v>
      </c>
      <c r="I1344" s="45" t="s">
        <v>11354</v>
      </c>
      <c r="J1344" s="46" t="s">
        <v>11355</v>
      </c>
      <c r="K1344" s="46" t="s">
        <v>11356</v>
      </c>
      <c r="L1344" s="45" t="s">
        <v>7306</v>
      </c>
      <c r="M1344" s="45" t="s">
        <v>7307</v>
      </c>
    </row>
    <row r="1345" spans="1:13" ht="57.6">
      <c r="A1345" s="42" t="s">
        <v>7093</v>
      </c>
      <c r="B1345" s="43">
        <f t="shared" si="42"/>
        <v>64</v>
      </c>
      <c r="C1345" s="43" t="str">
        <f t="shared" si="41"/>
        <v>31.364</v>
      </c>
      <c r="D1345" s="44">
        <v>7</v>
      </c>
      <c r="E1345" s="45" t="s">
        <v>10846</v>
      </c>
      <c r="F1345" s="45" t="s">
        <v>10847</v>
      </c>
      <c r="G1345" s="46" t="s">
        <v>11495</v>
      </c>
      <c r="H1345" s="45" t="s">
        <v>11496</v>
      </c>
      <c r="I1345" s="45" t="s">
        <v>11354</v>
      </c>
      <c r="J1345" s="46" t="s">
        <v>11355</v>
      </c>
      <c r="K1345" s="46" t="s">
        <v>11356</v>
      </c>
      <c r="L1345" s="45" t="s">
        <v>7306</v>
      </c>
      <c r="M1345" s="45" t="s">
        <v>7307</v>
      </c>
    </row>
    <row r="1346" spans="1:13" ht="57.6">
      <c r="A1346" s="42" t="s">
        <v>7093</v>
      </c>
      <c r="B1346" s="43">
        <f t="shared" si="42"/>
        <v>65</v>
      </c>
      <c r="C1346" s="43" t="str">
        <f t="shared" si="41"/>
        <v>31.365</v>
      </c>
      <c r="D1346" s="44">
        <v>7</v>
      </c>
      <c r="E1346" s="45" t="s">
        <v>10842</v>
      </c>
      <c r="F1346" s="45" t="s">
        <v>10843</v>
      </c>
      <c r="G1346" s="46" t="s">
        <v>11497</v>
      </c>
      <c r="H1346" s="45" t="s">
        <v>11498</v>
      </c>
      <c r="I1346" s="45" t="s">
        <v>11354</v>
      </c>
      <c r="J1346" s="46" t="s">
        <v>11355</v>
      </c>
      <c r="K1346" s="46" t="s">
        <v>11356</v>
      </c>
      <c r="L1346" s="45" t="s">
        <v>7306</v>
      </c>
      <c r="M1346" s="45" t="s">
        <v>7307</v>
      </c>
    </row>
    <row r="1347" spans="1:13" ht="57.6">
      <c r="A1347" s="42" t="s">
        <v>7093</v>
      </c>
      <c r="B1347" s="43">
        <f t="shared" si="42"/>
        <v>66</v>
      </c>
      <c r="C1347" s="43" t="str">
        <f t="shared" ref="C1347:C1410" si="43">+CONCATENATE(A1347,B1347)</f>
        <v>31.366</v>
      </c>
      <c r="D1347" s="44">
        <v>7</v>
      </c>
      <c r="E1347" s="45" t="s">
        <v>11499</v>
      </c>
      <c r="F1347" s="45" t="s">
        <v>10934</v>
      </c>
      <c r="G1347" s="45" t="s">
        <v>11500</v>
      </c>
      <c r="H1347" s="45" t="s">
        <v>11500</v>
      </c>
      <c r="I1347" s="45" t="s">
        <v>11354</v>
      </c>
      <c r="J1347" s="46" t="s">
        <v>11355</v>
      </c>
      <c r="K1347" s="46" t="s">
        <v>11356</v>
      </c>
      <c r="L1347" s="45" t="s">
        <v>7306</v>
      </c>
      <c r="M1347" s="45" t="s">
        <v>7307</v>
      </c>
    </row>
    <row r="1348" spans="1:13" ht="57.6">
      <c r="A1348" s="42" t="s">
        <v>7093</v>
      </c>
      <c r="B1348" s="43">
        <f t="shared" ref="B1348:B1411" si="44">+IF(A1348=A1347,B1347+1,1)</f>
        <v>67</v>
      </c>
      <c r="C1348" s="43" t="str">
        <f t="shared" si="43"/>
        <v>31.367</v>
      </c>
      <c r="D1348" s="44">
        <v>7</v>
      </c>
      <c r="E1348" s="45" t="s">
        <v>11098</v>
      </c>
      <c r="F1348" s="45" t="s">
        <v>11099</v>
      </c>
      <c r="G1348" s="46" t="s">
        <v>11501</v>
      </c>
      <c r="H1348" s="45" t="s">
        <v>11502</v>
      </c>
      <c r="I1348" s="45" t="s">
        <v>11354</v>
      </c>
      <c r="J1348" s="46" t="s">
        <v>11355</v>
      </c>
      <c r="K1348" s="46" t="s">
        <v>11356</v>
      </c>
      <c r="L1348" s="45" t="s">
        <v>7306</v>
      </c>
      <c r="M1348" s="45" t="s">
        <v>7307</v>
      </c>
    </row>
    <row r="1349" spans="1:13" ht="57.6">
      <c r="A1349" s="42" t="s">
        <v>7093</v>
      </c>
      <c r="B1349" s="43">
        <f t="shared" si="44"/>
        <v>68</v>
      </c>
      <c r="C1349" s="43" t="str">
        <f t="shared" si="43"/>
        <v>31.368</v>
      </c>
      <c r="D1349" s="44">
        <v>6</v>
      </c>
      <c r="E1349" s="45" t="s">
        <v>11503</v>
      </c>
      <c r="F1349" s="45" t="s">
        <v>11504</v>
      </c>
      <c r="G1349" s="45" t="s">
        <v>11505</v>
      </c>
      <c r="H1349" s="46" t="s">
        <v>11506</v>
      </c>
      <c r="I1349" s="45" t="s">
        <v>11354</v>
      </c>
      <c r="J1349" s="46" t="s">
        <v>11355</v>
      </c>
      <c r="K1349" s="46" t="s">
        <v>11356</v>
      </c>
      <c r="L1349" s="45" t="s">
        <v>7306</v>
      </c>
      <c r="M1349" s="45" t="s">
        <v>7307</v>
      </c>
    </row>
    <row r="1350" spans="1:13" ht="57.6">
      <c r="A1350" s="42" t="s">
        <v>7093</v>
      </c>
      <c r="B1350" s="43">
        <f t="shared" si="44"/>
        <v>69</v>
      </c>
      <c r="C1350" s="43" t="str">
        <f t="shared" si="43"/>
        <v>31.369</v>
      </c>
      <c r="D1350" s="44">
        <v>7</v>
      </c>
      <c r="E1350" s="45" t="s">
        <v>11507</v>
      </c>
      <c r="F1350" s="45" t="s">
        <v>11508</v>
      </c>
      <c r="G1350" s="46" t="s">
        <v>11509</v>
      </c>
      <c r="H1350" s="46" t="s">
        <v>11510</v>
      </c>
      <c r="I1350" s="45" t="s">
        <v>11354</v>
      </c>
      <c r="J1350" s="46" t="s">
        <v>11355</v>
      </c>
      <c r="K1350" s="46" t="s">
        <v>11356</v>
      </c>
      <c r="L1350" s="45" t="s">
        <v>7306</v>
      </c>
      <c r="M1350" s="45" t="s">
        <v>7307</v>
      </c>
    </row>
    <row r="1351" spans="1:13" ht="57.6">
      <c r="A1351" s="42" t="s">
        <v>7093</v>
      </c>
      <c r="B1351" s="43">
        <f t="shared" si="44"/>
        <v>70</v>
      </c>
      <c r="C1351" s="43" t="str">
        <f t="shared" si="43"/>
        <v>31.370</v>
      </c>
      <c r="D1351" s="44">
        <v>7</v>
      </c>
      <c r="E1351" s="45" t="s">
        <v>11511</v>
      </c>
      <c r="F1351" s="45" t="s">
        <v>11512</v>
      </c>
      <c r="G1351" s="45" t="s">
        <v>11513</v>
      </c>
      <c r="H1351" s="45" t="s">
        <v>11513</v>
      </c>
      <c r="I1351" s="45" t="s">
        <v>11354</v>
      </c>
      <c r="J1351" s="46" t="s">
        <v>11355</v>
      </c>
      <c r="K1351" s="46" t="s">
        <v>11356</v>
      </c>
      <c r="L1351" s="45" t="s">
        <v>7306</v>
      </c>
      <c r="M1351" s="45" t="s">
        <v>7307</v>
      </c>
    </row>
    <row r="1352" spans="1:13" ht="57.6">
      <c r="A1352" s="42" t="s">
        <v>7093</v>
      </c>
      <c r="B1352" s="43">
        <f t="shared" si="44"/>
        <v>71</v>
      </c>
      <c r="C1352" s="43" t="str">
        <f t="shared" si="43"/>
        <v>31.371</v>
      </c>
      <c r="D1352" s="44">
        <v>7</v>
      </c>
      <c r="E1352" s="45" t="s">
        <v>11514</v>
      </c>
      <c r="F1352" s="45" t="s">
        <v>11515</v>
      </c>
      <c r="G1352" s="45" t="s">
        <v>11516</v>
      </c>
      <c r="H1352" s="45" t="s">
        <v>11516</v>
      </c>
      <c r="I1352" s="45" t="s">
        <v>11354</v>
      </c>
      <c r="J1352" s="46" t="s">
        <v>11355</v>
      </c>
      <c r="K1352" s="46" t="s">
        <v>11356</v>
      </c>
      <c r="L1352" s="45" t="s">
        <v>7306</v>
      </c>
      <c r="M1352" s="45" t="s">
        <v>7307</v>
      </c>
    </row>
    <row r="1353" spans="1:13" ht="57.6">
      <c r="A1353" s="42" t="s">
        <v>7093</v>
      </c>
      <c r="B1353" s="43">
        <f t="shared" si="44"/>
        <v>72</v>
      </c>
      <c r="C1353" s="43" t="str">
        <f t="shared" si="43"/>
        <v>31.372</v>
      </c>
      <c r="D1353" s="44">
        <v>7</v>
      </c>
      <c r="E1353" s="45" t="s">
        <v>11517</v>
      </c>
      <c r="F1353" s="45" t="s">
        <v>11518</v>
      </c>
      <c r="G1353" s="45" t="s">
        <v>11519</v>
      </c>
      <c r="H1353" s="45" t="s">
        <v>11519</v>
      </c>
      <c r="I1353" s="45" t="s">
        <v>11354</v>
      </c>
      <c r="J1353" s="46" t="s">
        <v>11355</v>
      </c>
      <c r="K1353" s="46" t="s">
        <v>11356</v>
      </c>
      <c r="L1353" s="45" t="s">
        <v>7306</v>
      </c>
      <c r="M1353" s="45" t="s">
        <v>7307</v>
      </c>
    </row>
    <row r="1354" spans="1:13" ht="57.6">
      <c r="A1354" s="42" t="s">
        <v>7093</v>
      </c>
      <c r="B1354" s="43">
        <f t="shared" si="44"/>
        <v>73</v>
      </c>
      <c r="C1354" s="43" t="str">
        <f t="shared" si="43"/>
        <v>31.373</v>
      </c>
      <c r="D1354" s="44">
        <v>7</v>
      </c>
      <c r="E1354" s="45" t="s">
        <v>11520</v>
      </c>
      <c r="F1354" s="45" t="s">
        <v>11521</v>
      </c>
      <c r="G1354" s="45" t="s">
        <v>11522</v>
      </c>
      <c r="H1354" s="45" t="s">
        <v>11522</v>
      </c>
      <c r="I1354" s="45" t="s">
        <v>11354</v>
      </c>
      <c r="J1354" s="46" t="s">
        <v>11355</v>
      </c>
      <c r="K1354" s="46" t="s">
        <v>11356</v>
      </c>
      <c r="L1354" s="45" t="s">
        <v>7306</v>
      </c>
      <c r="M1354" s="45" t="s">
        <v>7307</v>
      </c>
    </row>
    <row r="1355" spans="1:13" ht="57.6">
      <c r="A1355" s="42" t="s">
        <v>7093</v>
      </c>
      <c r="B1355" s="43">
        <f t="shared" si="44"/>
        <v>74</v>
      </c>
      <c r="C1355" s="43" t="str">
        <f t="shared" si="43"/>
        <v>31.374</v>
      </c>
      <c r="D1355" s="44">
        <v>7</v>
      </c>
      <c r="E1355" s="45" t="s">
        <v>11523</v>
      </c>
      <c r="F1355" s="45" t="s">
        <v>11524</v>
      </c>
      <c r="G1355" s="46" t="s">
        <v>11525</v>
      </c>
      <c r="H1355" s="46" t="s">
        <v>11526</v>
      </c>
      <c r="I1355" s="45" t="s">
        <v>11354</v>
      </c>
      <c r="J1355" s="46" t="s">
        <v>11355</v>
      </c>
      <c r="K1355" s="46" t="s">
        <v>11356</v>
      </c>
      <c r="L1355" s="45" t="s">
        <v>7306</v>
      </c>
      <c r="M1355" s="45" t="s">
        <v>7307</v>
      </c>
    </row>
    <row r="1356" spans="1:13" ht="57.6">
      <c r="A1356" s="42" t="s">
        <v>7093</v>
      </c>
      <c r="B1356" s="43">
        <f t="shared" si="44"/>
        <v>75</v>
      </c>
      <c r="C1356" s="43" t="str">
        <f t="shared" si="43"/>
        <v>31.375</v>
      </c>
      <c r="D1356" s="44">
        <v>7</v>
      </c>
      <c r="E1356" s="45" t="s">
        <v>11527</v>
      </c>
      <c r="F1356" s="45" t="s">
        <v>11528</v>
      </c>
      <c r="G1356" s="46" t="s">
        <v>11529</v>
      </c>
      <c r="H1356" s="45" t="s">
        <v>11530</v>
      </c>
      <c r="I1356" s="45" t="s">
        <v>11354</v>
      </c>
      <c r="J1356" s="46" t="s">
        <v>11355</v>
      </c>
      <c r="K1356" s="46" t="s">
        <v>11356</v>
      </c>
      <c r="L1356" s="45" t="s">
        <v>7306</v>
      </c>
      <c r="M1356" s="45" t="s">
        <v>7307</v>
      </c>
    </row>
    <row r="1357" spans="1:13" ht="57.6">
      <c r="A1357" s="42" t="s">
        <v>7093</v>
      </c>
      <c r="B1357" s="43">
        <f t="shared" si="44"/>
        <v>76</v>
      </c>
      <c r="C1357" s="43" t="str">
        <f t="shared" si="43"/>
        <v>31.376</v>
      </c>
      <c r="D1357" s="44">
        <v>7</v>
      </c>
      <c r="E1357" s="45" t="s">
        <v>11531</v>
      </c>
      <c r="F1357" s="45" t="s">
        <v>11532</v>
      </c>
      <c r="G1357" s="45" t="s">
        <v>11533</v>
      </c>
      <c r="H1357" s="45" t="s">
        <v>11533</v>
      </c>
      <c r="I1357" s="45" t="s">
        <v>11354</v>
      </c>
      <c r="J1357" s="46" t="s">
        <v>11355</v>
      </c>
      <c r="K1357" s="46" t="s">
        <v>11356</v>
      </c>
      <c r="L1357" s="45" t="s">
        <v>7306</v>
      </c>
      <c r="M1357" s="45" t="s">
        <v>7307</v>
      </c>
    </row>
    <row r="1358" spans="1:13" ht="57.6">
      <c r="A1358" s="42" t="s">
        <v>7093</v>
      </c>
      <c r="B1358" s="43">
        <f t="shared" si="44"/>
        <v>77</v>
      </c>
      <c r="C1358" s="43" t="str">
        <f t="shared" si="43"/>
        <v>31.377</v>
      </c>
      <c r="D1358" s="44">
        <v>7</v>
      </c>
      <c r="E1358" s="45" t="s">
        <v>11534</v>
      </c>
      <c r="F1358" s="45" t="s">
        <v>11535</v>
      </c>
      <c r="G1358" s="46" t="s">
        <v>11536</v>
      </c>
      <c r="H1358" s="46" t="s">
        <v>11537</v>
      </c>
      <c r="I1358" s="45" t="s">
        <v>11354</v>
      </c>
      <c r="J1358" s="46" t="s">
        <v>11355</v>
      </c>
      <c r="K1358" s="46" t="s">
        <v>11356</v>
      </c>
      <c r="L1358" s="45" t="s">
        <v>7306</v>
      </c>
      <c r="M1358" s="45" t="s">
        <v>7307</v>
      </c>
    </row>
    <row r="1359" spans="1:13" ht="57.6">
      <c r="A1359" s="42" t="s">
        <v>7093</v>
      </c>
      <c r="B1359" s="43">
        <f t="shared" si="44"/>
        <v>78</v>
      </c>
      <c r="C1359" s="43" t="str">
        <f t="shared" si="43"/>
        <v>31.378</v>
      </c>
      <c r="D1359" s="44">
        <v>7</v>
      </c>
      <c r="E1359" s="45" t="s">
        <v>11538</v>
      </c>
      <c r="F1359" s="45" t="s">
        <v>11539</v>
      </c>
      <c r="G1359" s="45" t="s">
        <v>11540</v>
      </c>
      <c r="H1359" s="45" t="s">
        <v>11540</v>
      </c>
      <c r="I1359" s="45" t="s">
        <v>11354</v>
      </c>
      <c r="J1359" s="46" t="s">
        <v>11355</v>
      </c>
      <c r="K1359" s="46" t="s">
        <v>11356</v>
      </c>
      <c r="L1359" s="45" t="s">
        <v>7306</v>
      </c>
      <c r="M1359" s="45" t="s">
        <v>7307</v>
      </c>
    </row>
    <row r="1360" spans="1:13" ht="57.6">
      <c r="A1360" s="42" t="s">
        <v>7093</v>
      </c>
      <c r="B1360" s="43">
        <f t="shared" si="44"/>
        <v>79</v>
      </c>
      <c r="C1360" s="43" t="str">
        <f t="shared" si="43"/>
        <v>31.379</v>
      </c>
      <c r="D1360" s="44">
        <v>6</v>
      </c>
      <c r="E1360" s="45" t="s">
        <v>11541</v>
      </c>
      <c r="F1360" s="45" t="s">
        <v>10618</v>
      </c>
      <c r="G1360" s="45" t="s">
        <v>11542</v>
      </c>
      <c r="H1360" s="46" t="s">
        <v>11543</v>
      </c>
      <c r="I1360" s="45" t="s">
        <v>11354</v>
      </c>
      <c r="J1360" s="46" t="s">
        <v>11355</v>
      </c>
      <c r="K1360" s="46" t="s">
        <v>11356</v>
      </c>
      <c r="L1360" s="45" t="s">
        <v>7306</v>
      </c>
      <c r="M1360" s="45" t="s">
        <v>7307</v>
      </c>
    </row>
    <row r="1361" spans="1:13" ht="57.6">
      <c r="A1361" s="42" t="s">
        <v>7093</v>
      </c>
      <c r="B1361" s="43">
        <f t="shared" si="44"/>
        <v>80</v>
      </c>
      <c r="C1361" s="43" t="str">
        <f t="shared" si="43"/>
        <v>31.380</v>
      </c>
      <c r="D1361" s="44">
        <v>6</v>
      </c>
      <c r="E1361" s="45" t="s">
        <v>8209</v>
      </c>
      <c r="F1361" s="45" t="s">
        <v>8210</v>
      </c>
      <c r="G1361" s="45" t="s">
        <v>11544</v>
      </c>
      <c r="H1361" s="46" t="s">
        <v>11545</v>
      </c>
      <c r="I1361" s="45" t="s">
        <v>11354</v>
      </c>
      <c r="J1361" s="46" t="s">
        <v>11355</v>
      </c>
      <c r="K1361" s="46" t="s">
        <v>11356</v>
      </c>
      <c r="L1361" s="45" t="s">
        <v>7306</v>
      </c>
      <c r="M1361" s="45" t="s">
        <v>7307</v>
      </c>
    </row>
    <row r="1362" spans="1:13" ht="57.6">
      <c r="A1362" s="42" t="s">
        <v>7093</v>
      </c>
      <c r="B1362" s="43">
        <f t="shared" si="44"/>
        <v>81</v>
      </c>
      <c r="C1362" s="43" t="str">
        <f t="shared" si="43"/>
        <v>31.381</v>
      </c>
      <c r="D1362" s="44">
        <v>6</v>
      </c>
      <c r="E1362" s="45" t="s">
        <v>11546</v>
      </c>
      <c r="F1362" s="45" t="s">
        <v>11547</v>
      </c>
      <c r="G1362" s="45" t="s">
        <v>11548</v>
      </c>
      <c r="H1362" s="46" t="s">
        <v>11549</v>
      </c>
      <c r="I1362" s="45" t="s">
        <v>11354</v>
      </c>
      <c r="J1362" s="46" t="s">
        <v>11355</v>
      </c>
      <c r="K1362" s="46" t="s">
        <v>11356</v>
      </c>
      <c r="L1362" s="45" t="s">
        <v>7306</v>
      </c>
      <c r="M1362" s="45" t="s">
        <v>7307</v>
      </c>
    </row>
    <row r="1363" spans="1:13" ht="57.6">
      <c r="A1363" s="42" t="s">
        <v>7093</v>
      </c>
      <c r="B1363" s="43">
        <f t="shared" si="44"/>
        <v>82</v>
      </c>
      <c r="C1363" s="43" t="str">
        <f t="shared" si="43"/>
        <v>31.382</v>
      </c>
      <c r="D1363" s="44">
        <v>7</v>
      </c>
      <c r="E1363" s="45" t="s">
        <v>11550</v>
      </c>
      <c r="F1363" s="45" t="s">
        <v>11551</v>
      </c>
      <c r="G1363" s="46" t="s">
        <v>11552</v>
      </c>
      <c r="H1363" s="45" t="s">
        <v>11553</v>
      </c>
      <c r="I1363" s="45" t="s">
        <v>11354</v>
      </c>
      <c r="J1363" s="46" t="s">
        <v>11355</v>
      </c>
      <c r="K1363" s="46" t="s">
        <v>11356</v>
      </c>
      <c r="L1363" s="45" t="s">
        <v>7306</v>
      </c>
      <c r="M1363" s="45" t="s">
        <v>7307</v>
      </c>
    </row>
    <row r="1364" spans="1:13" ht="57.6">
      <c r="A1364" s="42" t="s">
        <v>7093</v>
      </c>
      <c r="B1364" s="43">
        <f t="shared" si="44"/>
        <v>83</v>
      </c>
      <c r="C1364" s="43" t="str">
        <f t="shared" si="43"/>
        <v>31.383</v>
      </c>
      <c r="D1364" s="44">
        <v>7</v>
      </c>
      <c r="E1364" s="45" t="s">
        <v>11114</v>
      </c>
      <c r="F1364" s="45" t="s">
        <v>11115</v>
      </c>
      <c r="G1364" s="45" t="s">
        <v>11554</v>
      </c>
      <c r="H1364" s="45" t="s">
        <v>11554</v>
      </c>
      <c r="I1364" s="45" t="s">
        <v>11354</v>
      </c>
      <c r="J1364" s="46" t="s">
        <v>11355</v>
      </c>
      <c r="K1364" s="46" t="s">
        <v>11356</v>
      </c>
      <c r="L1364" s="45" t="s">
        <v>7306</v>
      </c>
      <c r="M1364" s="45" t="s">
        <v>7307</v>
      </c>
    </row>
    <row r="1365" spans="1:13" ht="57.6">
      <c r="A1365" s="42" t="s">
        <v>7093</v>
      </c>
      <c r="B1365" s="43">
        <f t="shared" si="44"/>
        <v>84</v>
      </c>
      <c r="C1365" s="43" t="str">
        <f t="shared" si="43"/>
        <v>31.384</v>
      </c>
      <c r="D1365" s="44">
        <v>7</v>
      </c>
      <c r="E1365" s="45" t="s">
        <v>8768</v>
      </c>
      <c r="F1365" s="45" t="s">
        <v>8769</v>
      </c>
      <c r="G1365" s="46" t="s">
        <v>11555</v>
      </c>
      <c r="H1365" s="46" t="s">
        <v>11556</v>
      </c>
      <c r="I1365" s="45" t="s">
        <v>11354</v>
      </c>
      <c r="J1365" s="46" t="s">
        <v>11355</v>
      </c>
      <c r="K1365" s="46" t="s">
        <v>11356</v>
      </c>
      <c r="L1365" s="45" t="s">
        <v>7306</v>
      </c>
      <c r="M1365" s="45" t="s">
        <v>7307</v>
      </c>
    </row>
    <row r="1366" spans="1:13" ht="57.6">
      <c r="A1366" s="42" t="s">
        <v>7093</v>
      </c>
      <c r="B1366" s="43">
        <f t="shared" si="44"/>
        <v>85</v>
      </c>
      <c r="C1366" s="43" t="str">
        <f t="shared" si="43"/>
        <v>31.385</v>
      </c>
      <c r="D1366" s="44">
        <v>7</v>
      </c>
      <c r="E1366" s="45" t="s">
        <v>8572</v>
      </c>
      <c r="F1366" s="45" t="s">
        <v>8573</v>
      </c>
      <c r="G1366" s="46" t="s">
        <v>11557</v>
      </c>
      <c r="H1366" s="46" t="s">
        <v>11558</v>
      </c>
      <c r="I1366" s="45" t="s">
        <v>11354</v>
      </c>
      <c r="J1366" s="46" t="s">
        <v>11355</v>
      </c>
      <c r="K1366" s="46" t="s">
        <v>11356</v>
      </c>
      <c r="L1366" s="45" t="s">
        <v>7306</v>
      </c>
      <c r="M1366" s="45" t="s">
        <v>7307</v>
      </c>
    </row>
    <row r="1367" spans="1:13" ht="57.6">
      <c r="A1367" s="42" t="s">
        <v>7093</v>
      </c>
      <c r="B1367" s="43">
        <f t="shared" si="44"/>
        <v>86</v>
      </c>
      <c r="C1367" s="43" t="str">
        <f t="shared" si="43"/>
        <v>31.386</v>
      </c>
      <c r="D1367" s="44">
        <v>7</v>
      </c>
      <c r="E1367" s="45" t="s">
        <v>11137</v>
      </c>
      <c r="F1367" s="45" t="s">
        <v>11138</v>
      </c>
      <c r="G1367" s="45" t="s">
        <v>11559</v>
      </c>
      <c r="H1367" s="45" t="s">
        <v>11559</v>
      </c>
      <c r="I1367" s="45" t="s">
        <v>11354</v>
      </c>
      <c r="J1367" s="46" t="s">
        <v>11355</v>
      </c>
      <c r="K1367" s="46" t="s">
        <v>11356</v>
      </c>
      <c r="L1367" s="45" t="s">
        <v>7306</v>
      </c>
      <c r="M1367" s="45" t="s">
        <v>7307</v>
      </c>
    </row>
    <row r="1368" spans="1:13" ht="57.6">
      <c r="A1368" s="42" t="s">
        <v>7093</v>
      </c>
      <c r="B1368" s="43">
        <f t="shared" si="44"/>
        <v>87</v>
      </c>
      <c r="C1368" s="43" t="str">
        <f t="shared" si="43"/>
        <v>31.387</v>
      </c>
      <c r="D1368" s="44">
        <v>7</v>
      </c>
      <c r="E1368" s="45" t="s">
        <v>8717</v>
      </c>
      <c r="F1368" s="45" t="s">
        <v>8718</v>
      </c>
      <c r="G1368" s="46" t="s">
        <v>11560</v>
      </c>
      <c r="H1368" s="46" t="s">
        <v>11561</v>
      </c>
      <c r="I1368" s="45" t="s">
        <v>11354</v>
      </c>
      <c r="J1368" s="46" t="s">
        <v>11355</v>
      </c>
      <c r="K1368" s="46" t="s">
        <v>11356</v>
      </c>
      <c r="L1368" s="45" t="s">
        <v>7306</v>
      </c>
      <c r="M1368" s="45" t="s">
        <v>7307</v>
      </c>
    </row>
    <row r="1369" spans="1:13" ht="57.6">
      <c r="A1369" s="42" t="s">
        <v>7093</v>
      </c>
      <c r="B1369" s="43">
        <f t="shared" si="44"/>
        <v>88</v>
      </c>
      <c r="C1369" s="43" t="str">
        <f t="shared" si="43"/>
        <v>31.388</v>
      </c>
      <c r="D1369" s="44">
        <v>6</v>
      </c>
      <c r="E1369" s="45" t="s">
        <v>11562</v>
      </c>
      <c r="F1369" s="45" t="s">
        <v>11563</v>
      </c>
      <c r="G1369" s="46" t="s">
        <v>11564</v>
      </c>
      <c r="H1369" s="46" t="s">
        <v>11565</v>
      </c>
      <c r="I1369" s="45" t="s">
        <v>11354</v>
      </c>
      <c r="J1369" s="46" t="s">
        <v>11355</v>
      </c>
      <c r="K1369" s="46" t="s">
        <v>11356</v>
      </c>
      <c r="L1369" s="45" t="s">
        <v>7306</v>
      </c>
      <c r="M1369" s="45" t="s">
        <v>7307</v>
      </c>
    </row>
    <row r="1370" spans="1:13" ht="57.6">
      <c r="A1370" s="42" t="s">
        <v>7093</v>
      </c>
      <c r="B1370" s="43">
        <f t="shared" si="44"/>
        <v>89</v>
      </c>
      <c r="C1370" s="43" t="str">
        <f t="shared" si="43"/>
        <v>31.389</v>
      </c>
      <c r="D1370" s="44">
        <v>7</v>
      </c>
      <c r="E1370" s="45" t="s">
        <v>11129</v>
      </c>
      <c r="F1370" s="45" t="s">
        <v>11130</v>
      </c>
      <c r="G1370" s="46" t="s">
        <v>11566</v>
      </c>
      <c r="H1370" s="45" t="s">
        <v>11567</v>
      </c>
      <c r="I1370" s="45" t="s">
        <v>11354</v>
      </c>
      <c r="J1370" s="46" t="s">
        <v>11355</v>
      </c>
      <c r="K1370" s="46" t="s">
        <v>11356</v>
      </c>
      <c r="L1370" s="45" t="s">
        <v>7306</v>
      </c>
      <c r="M1370" s="45" t="s">
        <v>7307</v>
      </c>
    </row>
    <row r="1371" spans="1:13" ht="57.6">
      <c r="A1371" s="42" t="s">
        <v>7093</v>
      </c>
      <c r="B1371" s="43">
        <f t="shared" si="44"/>
        <v>90</v>
      </c>
      <c r="C1371" s="43" t="str">
        <f t="shared" si="43"/>
        <v>31.390</v>
      </c>
      <c r="D1371" s="44">
        <v>7</v>
      </c>
      <c r="E1371" s="45" t="s">
        <v>11568</v>
      </c>
      <c r="F1371" s="45" t="s">
        <v>11569</v>
      </c>
      <c r="G1371" s="46" t="s">
        <v>11570</v>
      </c>
      <c r="H1371" s="45" t="s">
        <v>11571</v>
      </c>
      <c r="I1371" s="45" t="s">
        <v>11354</v>
      </c>
      <c r="J1371" s="46" t="s">
        <v>11355</v>
      </c>
      <c r="K1371" s="46" t="s">
        <v>11356</v>
      </c>
      <c r="L1371" s="45" t="s">
        <v>7306</v>
      </c>
      <c r="M1371" s="45" t="s">
        <v>7307</v>
      </c>
    </row>
    <row r="1372" spans="1:13" ht="57.6">
      <c r="A1372" s="42" t="s">
        <v>7093</v>
      </c>
      <c r="B1372" s="43">
        <f t="shared" si="44"/>
        <v>91</v>
      </c>
      <c r="C1372" s="43" t="str">
        <f t="shared" si="43"/>
        <v>31.391</v>
      </c>
      <c r="D1372" s="44">
        <v>7</v>
      </c>
      <c r="E1372" s="45" t="s">
        <v>11572</v>
      </c>
      <c r="F1372" s="45" t="s">
        <v>11573</v>
      </c>
      <c r="G1372" s="46" t="s">
        <v>11574</v>
      </c>
      <c r="H1372" s="46" t="s">
        <v>11575</v>
      </c>
      <c r="I1372" s="45" t="s">
        <v>11354</v>
      </c>
      <c r="J1372" s="46" t="s">
        <v>11355</v>
      </c>
      <c r="K1372" s="46" t="s">
        <v>11356</v>
      </c>
      <c r="L1372" s="45" t="s">
        <v>7306</v>
      </c>
      <c r="M1372" s="45" t="s">
        <v>7307</v>
      </c>
    </row>
    <row r="1373" spans="1:13" ht="57.6">
      <c r="A1373" s="42" t="s">
        <v>7093</v>
      </c>
      <c r="B1373" s="43">
        <f t="shared" si="44"/>
        <v>92</v>
      </c>
      <c r="C1373" s="43" t="str">
        <f t="shared" si="43"/>
        <v>31.392</v>
      </c>
      <c r="D1373" s="44">
        <v>7</v>
      </c>
      <c r="E1373" s="45" t="s">
        <v>10858</v>
      </c>
      <c r="F1373" s="45" t="s">
        <v>10859</v>
      </c>
      <c r="G1373" s="46" t="s">
        <v>11576</v>
      </c>
      <c r="H1373" s="46" t="s">
        <v>11577</v>
      </c>
      <c r="I1373" s="45" t="s">
        <v>11354</v>
      </c>
      <c r="J1373" s="46" t="s">
        <v>11355</v>
      </c>
      <c r="K1373" s="46" t="s">
        <v>11356</v>
      </c>
      <c r="L1373" s="45" t="s">
        <v>7306</v>
      </c>
      <c r="M1373" s="45" t="s">
        <v>7307</v>
      </c>
    </row>
    <row r="1374" spans="1:13" ht="57.6">
      <c r="A1374" s="42" t="s">
        <v>7093</v>
      </c>
      <c r="B1374" s="43">
        <f t="shared" si="44"/>
        <v>93</v>
      </c>
      <c r="C1374" s="43" t="str">
        <f t="shared" si="43"/>
        <v>31.393</v>
      </c>
      <c r="D1374" s="44">
        <v>7</v>
      </c>
      <c r="E1374" s="45" t="s">
        <v>11118</v>
      </c>
      <c r="F1374" s="45" t="s">
        <v>11119</v>
      </c>
      <c r="G1374" s="46" t="s">
        <v>11578</v>
      </c>
      <c r="H1374" s="45" t="s">
        <v>11579</v>
      </c>
      <c r="I1374" s="45" t="s">
        <v>11354</v>
      </c>
      <c r="J1374" s="46" t="s">
        <v>11355</v>
      </c>
      <c r="K1374" s="46" t="s">
        <v>11356</v>
      </c>
      <c r="L1374" s="45" t="s">
        <v>7306</v>
      </c>
      <c r="M1374" s="45" t="s">
        <v>7307</v>
      </c>
    </row>
    <row r="1375" spans="1:13" ht="57.6">
      <c r="A1375" s="42" t="s">
        <v>7093</v>
      </c>
      <c r="B1375" s="43">
        <f t="shared" si="44"/>
        <v>94</v>
      </c>
      <c r="C1375" s="43" t="str">
        <f t="shared" si="43"/>
        <v>31.394</v>
      </c>
      <c r="D1375" s="44">
        <v>7</v>
      </c>
      <c r="E1375" s="45" t="s">
        <v>11106</v>
      </c>
      <c r="F1375" s="45" t="s">
        <v>11107</v>
      </c>
      <c r="G1375" s="46" t="s">
        <v>11580</v>
      </c>
      <c r="H1375" s="46" t="s">
        <v>11581</v>
      </c>
      <c r="I1375" s="45" t="s">
        <v>11354</v>
      </c>
      <c r="J1375" s="46" t="s">
        <v>11355</v>
      </c>
      <c r="K1375" s="46" t="s">
        <v>11356</v>
      </c>
      <c r="L1375" s="45" t="s">
        <v>7306</v>
      </c>
      <c r="M1375" s="45" t="s">
        <v>7307</v>
      </c>
    </row>
    <row r="1376" spans="1:13" ht="57.6">
      <c r="A1376" s="42" t="s">
        <v>7093</v>
      </c>
      <c r="B1376" s="43">
        <f t="shared" si="44"/>
        <v>95</v>
      </c>
      <c r="C1376" s="43" t="str">
        <f t="shared" si="43"/>
        <v>31.395</v>
      </c>
      <c r="D1376" s="44">
        <v>7</v>
      </c>
      <c r="E1376" s="45" t="s">
        <v>11582</v>
      </c>
      <c r="F1376" s="45" t="s">
        <v>11583</v>
      </c>
      <c r="G1376" s="46" t="s">
        <v>11584</v>
      </c>
      <c r="H1376" s="45" t="s">
        <v>11585</v>
      </c>
      <c r="I1376" s="45" t="s">
        <v>11354</v>
      </c>
      <c r="J1376" s="46" t="s">
        <v>11355</v>
      </c>
      <c r="K1376" s="46" t="s">
        <v>11356</v>
      </c>
      <c r="L1376" s="45" t="s">
        <v>7306</v>
      </c>
      <c r="M1376" s="45" t="s">
        <v>7307</v>
      </c>
    </row>
    <row r="1377" spans="1:13" ht="57.6">
      <c r="A1377" s="42" t="s">
        <v>7093</v>
      </c>
      <c r="B1377" s="43">
        <f t="shared" si="44"/>
        <v>96</v>
      </c>
      <c r="C1377" s="43" t="str">
        <f t="shared" si="43"/>
        <v>31.396</v>
      </c>
      <c r="D1377" s="44">
        <v>7</v>
      </c>
      <c r="E1377" s="45" t="s">
        <v>10830</v>
      </c>
      <c r="F1377" s="45" t="s">
        <v>10831</v>
      </c>
      <c r="G1377" s="46" t="s">
        <v>11586</v>
      </c>
      <c r="H1377" s="45" t="s">
        <v>11587</v>
      </c>
      <c r="I1377" s="45" t="s">
        <v>11354</v>
      </c>
      <c r="J1377" s="46" t="s">
        <v>11355</v>
      </c>
      <c r="K1377" s="46" t="s">
        <v>11356</v>
      </c>
      <c r="L1377" s="45" t="s">
        <v>7306</v>
      </c>
      <c r="M1377" s="45" t="s">
        <v>7307</v>
      </c>
    </row>
    <row r="1378" spans="1:13" ht="57.6">
      <c r="A1378" s="42" t="s">
        <v>7093</v>
      </c>
      <c r="B1378" s="43">
        <f t="shared" si="44"/>
        <v>97</v>
      </c>
      <c r="C1378" s="43" t="str">
        <f t="shared" si="43"/>
        <v>31.397</v>
      </c>
      <c r="D1378" s="44">
        <v>6</v>
      </c>
      <c r="E1378" s="45" t="s">
        <v>11588</v>
      </c>
      <c r="F1378" s="45" t="s">
        <v>11589</v>
      </c>
      <c r="G1378" s="46" t="s">
        <v>11590</v>
      </c>
      <c r="H1378" s="46" t="s">
        <v>11591</v>
      </c>
      <c r="I1378" s="45" t="s">
        <v>11354</v>
      </c>
      <c r="J1378" s="46" t="s">
        <v>11355</v>
      </c>
      <c r="K1378" s="46" t="s">
        <v>11356</v>
      </c>
      <c r="L1378" s="45" t="s">
        <v>7306</v>
      </c>
      <c r="M1378" s="45" t="s">
        <v>7307</v>
      </c>
    </row>
    <row r="1379" spans="1:13" ht="57.6">
      <c r="A1379" s="42" t="s">
        <v>7093</v>
      </c>
      <c r="B1379" s="43">
        <f t="shared" si="44"/>
        <v>98</v>
      </c>
      <c r="C1379" s="43" t="str">
        <f t="shared" si="43"/>
        <v>31.398</v>
      </c>
      <c r="D1379" s="44">
        <v>7</v>
      </c>
      <c r="E1379" s="45" t="s">
        <v>8841</v>
      </c>
      <c r="F1379" s="45" t="s">
        <v>8842</v>
      </c>
      <c r="G1379" s="45" t="s">
        <v>11592</v>
      </c>
      <c r="H1379" s="45" t="s">
        <v>11592</v>
      </c>
      <c r="I1379" s="45" t="s">
        <v>11354</v>
      </c>
      <c r="J1379" s="46" t="s">
        <v>11355</v>
      </c>
      <c r="K1379" s="46" t="s">
        <v>11356</v>
      </c>
      <c r="L1379" s="45" t="s">
        <v>7306</v>
      </c>
      <c r="M1379" s="45" t="s">
        <v>7307</v>
      </c>
    </row>
    <row r="1380" spans="1:13" ht="57.6">
      <c r="A1380" s="42" t="s">
        <v>7093</v>
      </c>
      <c r="B1380" s="43">
        <f t="shared" si="44"/>
        <v>99</v>
      </c>
      <c r="C1380" s="43" t="str">
        <f t="shared" si="43"/>
        <v>31.399</v>
      </c>
      <c r="D1380" s="44">
        <v>7</v>
      </c>
      <c r="E1380" s="45" t="s">
        <v>11049</v>
      </c>
      <c r="F1380" s="45" t="s">
        <v>11050</v>
      </c>
      <c r="G1380" s="45" t="s">
        <v>11593</v>
      </c>
      <c r="H1380" s="45" t="s">
        <v>11593</v>
      </c>
      <c r="I1380" s="45" t="s">
        <v>11354</v>
      </c>
      <c r="J1380" s="46" t="s">
        <v>11355</v>
      </c>
      <c r="K1380" s="46" t="s">
        <v>11356</v>
      </c>
      <c r="L1380" s="45" t="s">
        <v>7306</v>
      </c>
      <c r="M1380" s="45" t="s">
        <v>7307</v>
      </c>
    </row>
    <row r="1381" spans="1:13" ht="57.6">
      <c r="A1381" s="42" t="s">
        <v>7093</v>
      </c>
      <c r="B1381" s="43">
        <f t="shared" si="44"/>
        <v>100</v>
      </c>
      <c r="C1381" s="43" t="str">
        <f t="shared" si="43"/>
        <v>31.3100</v>
      </c>
      <c r="D1381" s="44">
        <v>7</v>
      </c>
      <c r="E1381" s="45" t="s">
        <v>8666</v>
      </c>
      <c r="F1381" s="45" t="s">
        <v>8667</v>
      </c>
      <c r="G1381" s="45" t="s">
        <v>11594</v>
      </c>
      <c r="H1381" s="45" t="s">
        <v>11594</v>
      </c>
      <c r="I1381" s="45" t="s">
        <v>11354</v>
      </c>
      <c r="J1381" s="46" t="s">
        <v>11355</v>
      </c>
      <c r="K1381" s="46" t="s">
        <v>11356</v>
      </c>
      <c r="L1381" s="45" t="s">
        <v>7306</v>
      </c>
      <c r="M1381" s="45" t="s">
        <v>7307</v>
      </c>
    </row>
    <row r="1382" spans="1:13" ht="57.6">
      <c r="A1382" s="42" t="s">
        <v>7093</v>
      </c>
      <c r="B1382" s="43">
        <f t="shared" si="44"/>
        <v>101</v>
      </c>
      <c r="C1382" s="43" t="str">
        <f t="shared" si="43"/>
        <v>31.3101</v>
      </c>
      <c r="D1382" s="44">
        <v>7</v>
      </c>
      <c r="E1382" s="45" t="s">
        <v>8639</v>
      </c>
      <c r="F1382" s="45" t="s">
        <v>8640</v>
      </c>
      <c r="G1382" s="45" t="s">
        <v>11595</v>
      </c>
      <c r="H1382" s="45" t="s">
        <v>11595</v>
      </c>
      <c r="I1382" s="45" t="s">
        <v>11354</v>
      </c>
      <c r="J1382" s="46" t="s">
        <v>11355</v>
      </c>
      <c r="K1382" s="46" t="s">
        <v>11356</v>
      </c>
      <c r="L1382" s="45" t="s">
        <v>7306</v>
      </c>
      <c r="M1382" s="45" t="s">
        <v>7307</v>
      </c>
    </row>
    <row r="1383" spans="1:13" ht="57.6">
      <c r="A1383" s="42" t="s">
        <v>7093</v>
      </c>
      <c r="B1383" s="43">
        <f t="shared" si="44"/>
        <v>102</v>
      </c>
      <c r="C1383" s="43" t="str">
        <f t="shared" si="43"/>
        <v>31.3102</v>
      </c>
      <c r="D1383" s="44">
        <v>7</v>
      </c>
      <c r="E1383" s="45" t="s">
        <v>10989</v>
      </c>
      <c r="F1383" s="45" t="s">
        <v>8802</v>
      </c>
      <c r="G1383" s="45" t="s">
        <v>11596</v>
      </c>
      <c r="H1383" s="45" t="s">
        <v>11596</v>
      </c>
      <c r="I1383" s="45" t="s">
        <v>11354</v>
      </c>
      <c r="J1383" s="46" t="s">
        <v>11355</v>
      </c>
      <c r="K1383" s="46" t="s">
        <v>11356</v>
      </c>
      <c r="L1383" s="45" t="s">
        <v>7306</v>
      </c>
      <c r="M1383" s="45" t="s">
        <v>7307</v>
      </c>
    </row>
    <row r="1384" spans="1:13" ht="57.6">
      <c r="A1384" s="42" t="s">
        <v>7093</v>
      </c>
      <c r="B1384" s="43">
        <f t="shared" si="44"/>
        <v>103</v>
      </c>
      <c r="C1384" s="43" t="str">
        <f t="shared" si="43"/>
        <v>31.3103</v>
      </c>
      <c r="D1384" s="44">
        <v>7</v>
      </c>
      <c r="E1384" s="45" t="s">
        <v>8779</v>
      </c>
      <c r="F1384" s="45" t="s">
        <v>8780</v>
      </c>
      <c r="G1384" s="46" t="s">
        <v>11597</v>
      </c>
      <c r="H1384" s="45" t="s">
        <v>11598</v>
      </c>
      <c r="I1384" s="45" t="s">
        <v>11354</v>
      </c>
      <c r="J1384" s="46" t="s">
        <v>11355</v>
      </c>
      <c r="K1384" s="46" t="s">
        <v>11356</v>
      </c>
      <c r="L1384" s="45" t="s">
        <v>7306</v>
      </c>
      <c r="M1384" s="45" t="s">
        <v>7307</v>
      </c>
    </row>
    <row r="1385" spans="1:13" ht="57.6">
      <c r="A1385" s="42" t="s">
        <v>7093</v>
      </c>
      <c r="B1385" s="43">
        <f t="shared" si="44"/>
        <v>104</v>
      </c>
      <c r="C1385" s="43" t="str">
        <f t="shared" si="43"/>
        <v>31.3104</v>
      </c>
      <c r="D1385" s="44">
        <v>6</v>
      </c>
      <c r="E1385" s="45" t="s">
        <v>11599</v>
      </c>
      <c r="F1385" s="45" t="s">
        <v>11600</v>
      </c>
      <c r="G1385" s="46" t="s">
        <v>11601</v>
      </c>
      <c r="H1385" s="46" t="s">
        <v>11602</v>
      </c>
      <c r="I1385" s="45" t="s">
        <v>11354</v>
      </c>
      <c r="J1385" s="46" t="s">
        <v>11355</v>
      </c>
      <c r="K1385" s="46" t="s">
        <v>11356</v>
      </c>
      <c r="L1385" s="45" t="s">
        <v>7306</v>
      </c>
      <c r="M1385" s="45" t="s">
        <v>7307</v>
      </c>
    </row>
    <row r="1386" spans="1:13" ht="57.6">
      <c r="A1386" s="42" t="s">
        <v>7093</v>
      </c>
      <c r="B1386" s="43">
        <f t="shared" si="44"/>
        <v>105</v>
      </c>
      <c r="C1386" s="43" t="str">
        <f t="shared" si="43"/>
        <v>31.3105</v>
      </c>
      <c r="D1386" s="44">
        <v>7</v>
      </c>
      <c r="E1386" s="45" t="s">
        <v>11094</v>
      </c>
      <c r="F1386" s="45" t="s">
        <v>11095</v>
      </c>
      <c r="G1386" s="45" t="s">
        <v>11603</v>
      </c>
      <c r="H1386" s="45" t="s">
        <v>11603</v>
      </c>
      <c r="I1386" s="45" t="s">
        <v>11354</v>
      </c>
      <c r="J1386" s="46" t="s">
        <v>11355</v>
      </c>
      <c r="K1386" s="46" t="s">
        <v>11356</v>
      </c>
      <c r="L1386" s="45" t="s">
        <v>7306</v>
      </c>
      <c r="M1386" s="45" t="s">
        <v>7307</v>
      </c>
    </row>
    <row r="1387" spans="1:13" ht="57.6">
      <c r="A1387" s="42" t="s">
        <v>7093</v>
      </c>
      <c r="B1387" s="43">
        <f t="shared" si="44"/>
        <v>106</v>
      </c>
      <c r="C1387" s="43" t="str">
        <f t="shared" si="43"/>
        <v>31.3106</v>
      </c>
      <c r="D1387" s="44">
        <v>7</v>
      </c>
      <c r="E1387" s="45" t="s">
        <v>11604</v>
      </c>
      <c r="F1387" s="45" t="s">
        <v>11605</v>
      </c>
      <c r="G1387" s="45" t="s">
        <v>11606</v>
      </c>
      <c r="H1387" s="45" t="s">
        <v>11606</v>
      </c>
      <c r="I1387" s="45" t="s">
        <v>11354</v>
      </c>
      <c r="J1387" s="46" t="s">
        <v>11355</v>
      </c>
      <c r="K1387" s="46" t="s">
        <v>11356</v>
      </c>
      <c r="L1387" s="45" t="s">
        <v>7306</v>
      </c>
      <c r="M1387" s="45" t="s">
        <v>7307</v>
      </c>
    </row>
    <row r="1388" spans="1:13" ht="57.6">
      <c r="A1388" s="42" t="s">
        <v>7093</v>
      </c>
      <c r="B1388" s="43">
        <f t="shared" si="44"/>
        <v>107</v>
      </c>
      <c r="C1388" s="43" t="str">
        <f t="shared" si="43"/>
        <v>31.3107</v>
      </c>
      <c r="D1388" s="44">
        <v>7</v>
      </c>
      <c r="E1388" s="45" t="s">
        <v>10913</v>
      </c>
      <c r="F1388" s="45" t="s">
        <v>10914</v>
      </c>
      <c r="G1388" s="46" t="s">
        <v>11607</v>
      </c>
      <c r="H1388" s="45" t="s">
        <v>11608</v>
      </c>
      <c r="I1388" s="45" t="s">
        <v>11354</v>
      </c>
      <c r="J1388" s="46" t="s">
        <v>11355</v>
      </c>
      <c r="K1388" s="46" t="s">
        <v>11356</v>
      </c>
      <c r="L1388" s="45" t="s">
        <v>7306</v>
      </c>
      <c r="M1388" s="45" t="s">
        <v>7307</v>
      </c>
    </row>
    <row r="1389" spans="1:13" ht="57.6">
      <c r="A1389" s="42" t="s">
        <v>7093</v>
      </c>
      <c r="B1389" s="43">
        <f t="shared" si="44"/>
        <v>108</v>
      </c>
      <c r="C1389" s="43" t="str">
        <f t="shared" si="43"/>
        <v>31.3108</v>
      </c>
      <c r="D1389" s="44">
        <v>7</v>
      </c>
      <c r="E1389" s="45" t="s">
        <v>11145</v>
      </c>
      <c r="F1389" s="45" t="s">
        <v>11146</v>
      </c>
      <c r="G1389" s="46" t="s">
        <v>11609</v>
      </c>
      <c r="H1389" s="46" t="s">
        <v>11610</v>
      </c>
      <c r="I1389" s="45" t="s">
        <v>11354</v>
      </c>
      <c r="J1389" s="46" t="s">
        <v>11355</v>
      </c>
      <c r="K1389" s="46" t="s">
        <v>11356</v>
      </c>
      <c r="L1389" s="45" t="s">
        <v>7306</v>
      </c>
      <c r="M1389" s="45" t="s">
        <v>7307</v>
      </c>
    </row>
    <row r="1390" spans="1:13" ht="57.6">
      <c r="A1390" s="42" t="s">
        <v>7093</v>
      </c>
      <c r="B1390" s="43">
        <f t="shared" si="44"/>
        <v>109</v>
      </c>
      <c r="C1390" s="43" t="str">
        <f t="shared" si="43"/>
        <v>31.3109</v>
      </c>
      <c r="D1390" s="44">
        <v>7</v>
      </c>
      <c r="E1390" s="45" t="s">
        <v>11611</v>
      </c>
      <c r="F1390" s="45" t="s">
        <v>11612</v>
      </c>
      <c r="G1390" s="46" t="s">
        <v>11613</v>
      </c>
      <c r="H1390" s="46" t="s">
        <v>11614</v>
      </c>
      <c r="I1390" s="45" t="s">
        <v>11354</v>
      </c>
      <c r="J1390" s="46" t="s">
        <v>11355</v>
      </c>
      <c r="K1390" s="46" t="s">
        <v>11356</v>
      </c>
      <c r="L1390" s="45" t="s">
        <v>7306</v>
      </c>
      <c r="M1390" s="45" t="s">
        <v>7307</v>
      </c>
    </row>
    <row r="1391" spans="1:13" ht="57.6">
      <c r="A1391" s="42" t="s">
        <v>7093</v>
      </c>
      <c r="B1391" s="43">
        <f t="shared" si="44"/>
        <v>110</v>
      </c>
      <c r="C1391" s="43" t="str">
        <f t="shared" si="43"/>
        <v>31.3110</v>
      </c>
      <c r="D1391" s="44">
        <v>7</v>
      </c>
      <c r="E1391" s="45" t="s">
        <v>11086</v>
      </c>
      <c r="F1391" s="45" t="s">
        <v>11087</v>
      </c>
      <c r="G1391" s="46" t="s">
        <v>11615</v>
      </c>
      <c r="H1391" s="45" t="s">
        <v>11616</v>
      </c>
      <c r="I1391" s="45" t="s">
        <v>11354</v>
      </c>
      <c r="J1391" s="46" t="s">
        <v>11355</v>
      </c>
      <c r="K1391" s="46" t="s">
        <v>11356</v>
      </c>
      <c r="L1391" s="45" t="s">
        <v>7306</v>
      </c>
      <c r="M1391" s="45" t="s">
        <v>7307</v>
      </c>
    </row>
    <row r="1392" spans="1:13" ht="57.6">
      <c r="A1392" s="42" t="s">
        <v>7093</v>
      </c>
      <c r="B1392" s="43">
        <f t="shared" si="44"/>
        <v>111</v>
      </c>
      <c r="C1392" s="43" t="str">
        <f t="shared" si="43"/>
        <v>31.3111</v>
      </c>
      <c r="D1392" s="44">
        <v>7</v>
      </c>
      <c r="E1392" s="45" t="s">
        <v>10866</v>
      </c>
      <c r="F1392" s="45" t="s">
        <v>10867</v>
      </c>
      <c r="G1392" s="46" t="s">
        <v>11617</v>
      </c>
      <c r="H1392" s="45" t="s">
        <v>11618</v>
      </c>
      <c r="I1392" s="45" t="s">
        <v>11354</v>
      </c>
      <c r="J1392" s="46" t="s">
        <v>11355</v>
      </c>
      <c r="K1392" s="46" t="s">
        <v>11356</v>
      </c>
      <c r="L1392" s="45" t="s">
        <v>7306</v>
      </c>
      <c r="M1392" s="45" t="s">
        <v>7307</v>
      </c>
    </row>
    <row r="1393" spans="1:13" ht="57.6">
      <c r="A1393" s="42" t="s">
        <v>7093</v>
      </c>
      <c r="B1393" s="43">
        <f t="shared" si="44"/>
        <v>112</v>
      </c>
      <c r="C1393" s="43" t="str">
        <f t="shared" si="43"/>
        <v>31.3112</v>
      </c>
      <c r="D1393" s="44">
        <v>7</v>
      </c>
      <c r="E1393" s="45" t="s">
        <v>11619</v>
      </c>
      <c r="F1393" s="45" t="s">
        <v>11620</v>
      </c>
      <c r="G1393" s="46" t="s">
        <v>11621</v>
      </c>
      <c r="H1393" s="46" t="s">
        <v>11622</v>
      </c>
      <c r="I1393" s="45" t="s">
        <v>11354</v>
      </c>
      <c r="J1393" s="46" t="s">
        <v>11355</v>
      </c>
      <c r="K1393" s="46" t="s">
        <v>11356</v>
      </c>
      <c r="L1393" s="45" t="s">
        <v>7306</v>
      </c>
      <c r="M1393" s="45" t="s">
        <v>7307</v>
      </c>
    </row>
    <row r="1394" spans="1:13" ht="57.6">
      <c r="A1394" s="42" t="s">
        <v>7093</v>
      </c>
      <c r="B1394" s="43">
        <f t="shared" si="44"/>
        <v>113</v>
      </c>
      <c r="C1394" s="43" t="str">
        <f t="shared" si="43"/>
        <v>31.3113</v>
      </c>
      <c r="D1394" s="44">
        <v>6</v>
      </c>
      <c r="E1394" s="45" t="s">
        <v>8225</v>
      </c>
      <c r="F1394" s="45" t="s">
        <v>8226</v>
      </c>
      <c r="G1394" s="45" t="s">
        <v>11623</v>
      </c>
      <c r="H1394" s="46" t="s">
        <v>11624</v>
      </c>
      <c r="I1394" s="45" t="s">
        <v>11354</v>
      </c>
      <c r="J1394" s="46" t="s">
        <v>11355</v>
      </c>
      <c r="K1394" s="46" t="s">
        <v>11356</v>
      </c>
      <c r="L1394" s="45" t="s">
        <v>7306</v>
      </c>
      <c r="M1394" s="45" t="s">
        <v>7307</v>
      </c>
    </row>
    <row r="1395" spans="1:13" ht="57.6">
      <c r="A1395" s="42" t="s">
        <v>7093</v>
      </c>
      <c r="B1395" s="43">
        <f t="shared" si="44"/>
        <v>114</v>
      </c>
      <c r="C1395" s="43" t="str">
        <f t="shared" si="43"/>
        <v>31.3114</v>
      </c>
      <c r="D1395" s="44">
        <v>5</v>
      </c>
      <c r="E1395" s="45" t="s">
        <v>8266</v>
      </c>
      <c r="F1395" s="45" t="s">
        <v>8267</v>
      </c>
      <c r="G1395" s="45" t="s">
        <v>11625</v>
      </c>
      <c r="H1395" s="46" t="s">
        <v>11626</v>
      </c>
      <c r="I1395" s="45" t="s">
        <v>11354</v>
      </c>
      <c r="J1395" s="46" t="s">
        <v>11355</v>
      </c>
      <c r="K1395" s="46" t="s">
        <v>11356</v>
      </c>
      <c r="L1395" s="45" t="s">
        <v>7306</v>
      </c>
      <c r="M1395" s="45" t="s">
        <v>7307</v>
      </c>
    </row>
    <row r="1396" spans="1:13" ht="57.6">
      <c r="A1396" s="42" t="s">
        <v>7093</v>
      </c>
      <c r="B1396" s="43">
        <f t="shared" si="44"/>
        <v>115</v>
      </c>
      <c r="C1396" s="43" t="str">
        <f t="shared" si="43"/>
        <v>31.3115</v>
      </c>
      <c r="D1396" s="44">
        <v>5</v>
      </c>
      <c r="E1396" s="45" t="s">
        <v>7422</v>
      </c>
      <c r="F1396" s="45" t="s">
        <v>7423</v>
      </c>
      <c r="G1396" s="45" t="s">
        <v>11627</v>
      </c>
      <c r="H1396" s="46" t="s">
        <v>11628</v>
      </c>
      <c r="I1396" s="45" t="s">
        <v>11354</v>
      </c>
      <c r="J1396" s="46" t="s">
        <v>11355</v>
      </c>
      <c r="K1396" s="46" t="s">
        <v>11356</v>
      </c>
      <c r="L1396" s="45" t="s">
        <v>7306</v>
      </c>
      <c r="M1396" s="45" t="s">
        <v>7307</v>
      </c>
    </row>
    <row r="1397" spans="1:13" ht="57.6">
      <c r="A1397" s="42" t="s">
        <v>7093</v>
      </c>
      <c r="B1397" s="43">
        <f t="shared" si="44"/>
        <v>116</v>
      </c>
      <c r="C1397" s="43" t="str">
        <f t="shared" si="43"/>
        <v>31.3116</v>
      </c>
      <c r="D1397" s="44">
        <v>6</v>
      </c>
      <c r="E1397" s="45" t="s">
        <v>11629</v>
      </c>
      <c r="F1397" s="45" t="s">
        <v>10697</v>
      </c>
      <c r="G1397" s="45" t="s">
        <v>11630</v>
      </c>
      <c r="H1397" s="46" t="s">
        <v>11631</v>
      </c>
      <c r="I1397" s="45" t="s">
        <v>11354</v>
      </c>
      <c r="J1397" s="46" t="s">
        <v>11355</v>
      </c>
      <c r="K1397" s="46" t="s">
        <v>11356</v>
      </c>
      <c r="L1397" s="45" t="s">
        <v>7306</v>
      </c>
      <c r="M1397" s="45" t="s">
        <v>7307</v>
      </c>
    </row>
    <row r="1398" spans="1:13" ht="57.6">
      <c r="A1398" s="42" t="s">
        <v>7093</v>
      </c>
      <c r="B1398" s="43">
        <f t="shared" si="44"/>
        <v>117</v>
      </c>
      <c r="C1398" s="43" t="str">
        <f t="shared" si="43"/>
        <v>31.3117</v>
      </c>
      <c r="D1398" s="44">
        <v>6</v>
      </c>
      <c r="E1398" s="45" t="s">
        <v>10947</v>
      </c>
      <c r="F1398" s="45" t="s">
        <v>10492</v>
      </c>
      <c r="G1398" s="45" t="s">
        <v>11632</v>
      </c>
      <c r="H1398" s="46" t="s">
        <v>11633</v>
      </c>
      <c r="I1398" s="45" t="s">
        <v>11354</v>
      </c>
      <c r="J1398" s="46" t="s">
        <v>11355</v>
      </c>
      <c r="K1398" s="46" t="s">
        <v>11356</v>
      </c>
      <c r="L1398" s="45" t="s">
        <v>7306</v>
      </c>
      <c r="M1398" s="45" t="s">
        <v>7307</v>
      </c>
    </row>
    <row r="1399" spans="1:13" ht="57.6">
      <c r="A1399" s="42" t="s">
        <v>7093</v>
      </c>
      <c r="B1399" s="43">
        <f t="shared" si="44"/>
        <v>118</v>
      </c>
      <c r="C1399" s="43" t="str">
        <f t="shared" si="43"/>
        <v>31.3118</v>
      </c>
      <c r="D1399" s="44">
        <v>6</v>
      </c>
      <c r="E1399" s="45" t="s">
        <v>10950</v>
      </c>
      <c r="F1399" s="45" t="s">
        <v>10590</v>
      </c>
      <c r="G1399" s="45" t="s">
        <v>11634</v>
      </c>
      <c r="H1399" s="46" t="s">
        <v>11635</v>
      </c>
      <c r="I1399" s="45" t="s">
        <v>11354</v>
      </c>
      <c r="J1399" s="46" t="s">
        <v>11355</v>
      </c>
      <c r="K1399" s="46" t="s">
        <v>11356</v>
      </c>
      <c r="L1399" s="45" t="s">
        <v>7306</v>
      </c>
      <c r="M1399" s="45" t="s">
        <v>7307</v>
      </c>
    </row>
    <row r="1400" spans="1:13" ht="57.6">
      <c r="A1400" s="42" t="s">
        <v>7093</v>
      </c>
      <c r="B1400" s="43">
        <f t="shared" si="44"/>
        <v>119</v>
      </c>
      <c r="C1400" s="43" t="str">
        <f t="shared" si="43"/>
        <v>31.3119</v>
      </c>
      <c r="D1400" s="44">
        <v>6</v>
      </c>
      <c r="E1400" s="45" t="s">
        <v>10953</v>
      </c>
      <c r="F1400" s="45" t="s">
        <v>10504</v>
      </c>
      <c r="G1400" s="45" t="s">
        <v>11636</v>
      </c>
      <c r="H1400" s="46" t="s">
        <v>11637</v>
      </c>
      <c r="I1400" s="45" t="s">
        <v>11354</v>
      </c>
      <c r="J1400" s="46" t="s">
        <v>11355</v>
      </c>
      <c r="K1400" s="46" t="s">
        <v>11356</v>
      </c>
      <c r="L1400" s="45" t="s">
        <v>7306</v>
      </c>
      <c r="M1400" s="45" t="s">
        <v>7307</v>
      </c>
    </row>
    <row r="1401" spans="1:13" ht="57.6">
      <c r="A1401" s="42" t="s">
        <v>7093</v>
      </c>
      <c r="B1401" s="43">
        <f t="shared" si="44"/>
        <v>120</v>
      </c>
      <c r="C1401" s="43" t="str">
        <f t="shared" si="43"/>
        <v>31.3120</v>
      </c>
      <c r="D1401" s="44">
        <v>6</v>
      </c>
      <c r="E1401" s="45" t="s">
        <v>11638</v>
      </c>
      <c r="F1401" s="45" t="s">
        <v>10498</v>
      </c>
      <c r="G1401" s="45" t="s">
        <v>11639</v>
      </c>
      <c r="H1401" s="46" t="s">
        <v>11640</v>
      </c>
      <c r="I1401" s="45" t="s">
        <v>11354</v>
      </c>
      <c r="J1401" s="46" t="s">
        <v>11355</v>
      </c>
      <c r="K1401" s="46" t="s">
        <v>11356</v>
      </c>
      <c r="L1401" s="45" t="s">
        <v>7306</v>
      </c>
      <c r="M1401" s="45" t="s">
        <v>7307</v>
      </c>
    </row>
    <row r="1402" spans="1:13" ht="57.6">
      <c r="A1402" s="42" t="s">
        <v>7093</v>
      </c>
      <c r="B1402" s="43">
        <f t="shared" si="44"/>
        <v>121</v>
      </c>
      <c r="C1402" s="43" t="str">
        <f t="shared" si="43"/>
        <v>31.3121</v>
      </c>
      <c r="D1402" s="44">
        <v>7</v>
      </c>
      <c r="E1402" s="45" t="s">
        <v>11641</v>
      </c>
      <c r="F1402" s="45" t="s">
        <v>8652</v>
      </c>
      <c r="G1402" s="45" t="s">
        <v>11642</v>
      </c>
      <c r="H1402" s="46" t="s">
        <v>11643</v>
      </c>
      <c r="I1402" s="45" t="s">
        <v>11354</v>
      </c>
      <c r="J1402" s="46" t="s">
        <v>11355</v>
      </c>
      <c r="K1402" s="46" t="s">
        <v>11356</v>
      </c>
      <c r="L1402" s="45" t="s">
        <v>7306</v>
      </c>
      <c r="M1402" s="45" t="s">
        <v>7307</v>
      </c>
    </row>
    <row r="1403" spans="1:13" ht="57.6">
      <c r="A1403" s="42" t="s">
        <v>7093</v>
      </c>
      <c r="B1403" s="43">
        <f t="shared" si="44"/>
        <v>122</v>
      </c>
      <c r="C1403" s="43" t="str">
        <f t="shared" si="43"/>
        <v>31.3122</v>
      </c>
      <c r="D1403" s="44">
        <v>7</v>
      </c>
      <c r="E1403" s="45" t="s">
        <v>11126</v>
      </c>
      <c r="F1403" s="45" t="s">
        <v>8759</v>
      </c>
      <c r="G1403" s="46" t="s">
        <v>11644</v>
      </c>
      <c r="H1403" s="46" t="s">
        <v>11645</v>
      </c>
      <c r="I1403" s="45" t="s">
        <v>11354</v>
      </c>
      <c r="J1403" s="46" t="s">
        <v>11355</v>
      </c>
      <c r="K1403" s="46" t="s">
        <v>11356</v>
      </c>
      <c r="L1403" s="45" t="s">
        <v>7306</v>
      </c>
      <c r="M1403" s="45" t="s">
        <v>7307</v>
      </c>
    </row>
    <row r="1404" spans="1:13" ht="57.6">
      <c r="A1404" s="42" t="s">
        <v>7093</v>
      </c>
      <c r="B1404" s="43">
        <f t="shared" si="44"/>
        <v>123</v>
      </c>
      <c r="C1404" s="43" t="str">
        <f t="shared" si="43"/>
        <v>31.3123</v>
      </c>
      <c r="D1404" s="44">
        <v>7</v>
      </c>
      <c r="E1404" s="45" t="s">
        <v>11003</v>
      </c>
      <c r="F1404" s="45" t="s">
        <v>11004</v>
      </c>
      <c r="G1404" s="46" t="s">
        <v>11646</v>
      </c>
      <c r="H1404" s="46" t="s">
        <v>11647</v>
      </c>
      <c r="I1404" s="45" t="s">
        <v>11354</v>
      </c>
      <c r="J1404" s="46" t="s">
        <v>11355</v>
      </c>
      <c r="K1404" s="46" t="s">
        <v>11356</v>
      </c>
      <c r="L1404" s="45" t="s">
        <v>7306</v>
      </c>
      <c r="M1404" s="45" t="s">
        <v>7307</v>
      </c>
    </row>
    <row r="1405" spans="1:13" ht="57.6">
      <c r="A1405" s="42" t="s">
        <v>7093</v>
      </c>
      <c r="B1405" s="43">
        <f t="shared" si="44"/>
        <v>124</v>
      </c>
      <c r="C1405" s="43" t="str">
        <f t="shared" si="43"/>
        <v>31.3124</v>
      </c>
      <c r="D1405" s="44">
        <v>7</v>
      </c>
      <c r="E1405" s="45" t="s">
        <v>11648</v>
      </c>
      <c r="F1405" s="45" t="s">
        <v>8849</v>
      </c>
      <c r="G1405" s="45" t="s">
        <v>11649</v>
      </c>
      <c r="H1405" s="46" t="s">
        <v>11650</v>
      </c>
      <c r="I1405" s="45" t="s">
        <v>11354</v>
      </c>
      <c r="J1405" s="46" t="s">
        <v>11355</v>
      </c>
      <c r="K1405" s="46" t="s">
        <v>11356</v>
      </c>
      <c r="L1405" s="45" t="s">
        <v>7306</v>
      </c>
      <c r="M1405" s="45" t="s">
        <v>7307</v>
      </c>
    </row>
    <row r="1406" spans="1:13" ht="57.6">
      <c r="A1406" s="42" t="s">
        <v>7093</v>
      </c>
      <c r="B1406" s="43">
        <f t="shared" si="44"/>
        <v>125</v>
      </c>
      <c r="C1406" s="43" t="str">
        <f t="shared" si="43"/>
        <v>31.3125</v>
      </c>
      <c r="D1406" s="44">
        <v>6</v>
      </c>
      <c r="E1406" s="45" t="s">
        <v>10796</v>
      </c>
      <c r="F1406" s="45" t="s">
        <v>10725</v>
      </c>
      <c r="G1406" s="45" t="s">
        <v>11651</v>
      </c>
      <c r="H1406" s="46" t="s">
        <v>11652</v>
      </c>
      <c r="I1406" s="45" t="s">
        <v>11354</v>
      </c>
      <c r="J1406" s="46" t="s">
        <v>11355</v>
      </c>
      <c r="K1406" s="46" t="s">
        <v>11356</v>
      </c>
      <c r="L1406" s="45" t="s">
        <v>7306</v>
      </c>
      <c r="M1406" s="45" t="s">
        <v>7307</v>
      </c>
    </row>
    <row r="1407" spans="1:13" ht="57.6">
      <c r="A1407" s="42" t="s">
        <v>7093</v>
      </c>
      <c r="B1407" s="43">
        <f t="shared" si="44"/>
        <v>126</v>
      </c>
      <c r="C1407" s="43" t="str">
        <f t="shared" si="43"/>
        <v>31.3126</v>
      </c>
      <c r="D1407" s="44">
        <v>7</v>
      </c>
      <c r="E1407" s="45" t="s">
        <v>10992</v>
      </c>
      <c r="F1407" s="45" t="s">
        <v>8766</v>
      </c>
      <c r="G1407" s="45" t="s">
        <v>11653</v>
      </c>
      <c r="H1407" s="46" t="s">
        <v>11654</v>
      </c>
      <c r="I1407" s="45" t="s">
        <v>11354</v>
      </c>
      <c r="J1407" s="46" t="s">
        <v>11355</v>
      </c>
      <c r="K1407" s="46" t="s">
        <v>11356</v>
      </c>
      <c r="L1407" s="45" t="s">
        <v>7306</v>
      </c>
      <c r="M1407" s="45" t="s">
        <v>7307</v>
      </c>
    </row>
    <row r="1408" spans="1:13" ht="57.6">
      <c r="A1408" s="42" t="s">
        <v>7093</v>
      </c>
      <c r="B1408" s="43">
        <f t="shared" si="44"/>
        <v>127</v>
      </c>
      <c r="C1408" s="43" t="str">
        <f t="shared" si="43"/>
        <v>31.3127</v>
      </c>
      <c r="D1408" s="44">
        <v>7</v>
      </c>
      <c r="E1408" s="45" t="s">
        <v>11001</v>
      </c>
      <c r="F1408" s="45" t="s">
        <v>8762</v>
      </c>
      <c r="G1408" s="45" t="s">
        <v>11655</v>
      </c>
      <c r="H1408" s="46" t="s">
        <v>11656</v>
      </c>
      <c r="I1408" s="45" t="s">
        <v>11354</v>
      </c>
      <c r="J1408" s="46" t="s">
        <v>11355</v>
      </c>
      <c r="K1408" s="46" t="s">
        <v>11356</v>
      </c>
      <c r="L1408" s="45" t="s">
        <v>7306</v>
      </c>
      <c r="M1408" s="45" t="s">
        <v>7307</v>
      </c>
    </row>
    <row r="1409" spans="1:13" ht="57.6">
      <c r="A1409" s="42" t="s">
        <v>7093</v>
      </c>
      <c r="B1409" s="43">
        <f t="shared" si="44"/>
        <v>128</v>
      </c>
      <c r="C1409" s="43" t="str">
        <f t="shared" si="43"/>
        <v>31.3128</v>
      </c>
      <c r="D1409" s="44">
        <v>7</v>
      </c>
      <c r="E1409" s="45" t="s">
        <v>11038</v>
      </c>
      <c r="F1409" s="45" t="s">
        <v>8683</v>
      </c>
      <c r="G1409" s="46" t="s">
        <v>11657</v>
      </c>
      <c r="H1409" s="46" t="s">
        <v>11658</v>
      </c>
      <c r="I1409" s="45" t="s">
        <v>11354</v>
      </c>
      <c r="J1409" s="46" t="s">
        <v>11355</v>
      </c>
      <c r="K1409" s="46" t="s">
        <v>11356</v>
      </c>
      <c r="L1409" s="45" t="s">
        <v>7306</v>
      </c>
      <c r="M1409" s="45" t="s">
        <v>7307</v>
      </c>
    </row>
    <row r="1410" spans="1:13" ht="57.6">
      <c r="A1410" s="42" t="s">
        <v>7093</v>
      </c>
      <c r="B1410" s="43">
        <f t="shared" si="44"/>
        <v>129</v>
      </c>
      <c r="C1410" s="43" t="str">
        <f t="shared" si="43"/>
        <v>31.3129</v>
      </c>
      <c r="D1410" s="44">
        <v>7</v>
      </c>
      <c r="E1410" s="45" t="s">
        <v>11659</v>
      </c>
      <c r="F1410" s="45" t="s">
        <v>8711</v>
      </c>
      <c r="G1410" s="45" t="s">
        <v>11660</v>
      </c>
      <c r="H1410" s="46" t="s">
        <v>11661</v>
      </c>
      <c r="I1410" s="45" t="s">
        <v>11354</v>
      </c>
      <c r="J1410" s="46" t="s">
        <v>11355</v>
      </c>
      <c r="K1410" s="46" t="s">
        <v>11356</v>
      </c>
      <c r="L1410" s="45" t="s">
        <v>7306</v>
      </c>
      <c r="M1410" s="45" t="s">
        <v>7307</v>
      </c>
    </row>
    <row r="1411" spans="1:13" ht="57.6">
      <c r="A1411" s="42" t="s">
        <v>7093</v>
      </c>
      <c r="B1411" s="43">
        <f t="shared" si="44"/>
        <v>130</v>
      </c>
      <c r="C1411" s="43" t="str">
        <f t="shared" ref="C1411:C1474" si="45">+CONCATENATE(A1411,B1411)</f>
        <v>31.3130</v>
      </c>
      <c r="D1411" s="44">
        <v>6</v>
      </c>
      <c r="E1411" s="45" t="s">
        <v>10789</v>
      </c>
      <c r="F1411" s="45" t="s">
        <v>10790</v>
      </c>
      <c r="G1411" s="45" t="s">
        <v>11662</v>
      </c>
      <c r="H1411" s="46" t="s">
        <v>11663</v>
      </c>
      <c r="I1411" s="45" t="s">
        <v>11354</v>
      </c>
      <c r="J1411" s="46" t="s">
        <v>11355</v>
      </c>
      <c r="K1411" s="46" t="s">
        <v>11356</v>
      </c>
      <c r="L1411" s="45" t="s">
        <v>7306</v>
      </c>
      <c r="M1411" s="45" t="s">
        <v>7307</v>
      </c>
    </row>
    <row r="1412" spans="1:13" ht="57.6">
      <c r="A1412" s="42" t="s">
        <v>7093</v>
      </c>
      <c r="B1412" s="43">
        <f t="shared" ref="B1412:B1475" si="46">+IF(A1412=A1411,B1411+1,1)</f>
        <v>131</v>
      </c>
      <c r="C1412" s="43" t="str">
        <f t="shared" si="45"/>
        <v>31.3131</v>
      </c>
      <c r="D1412" s="44">
        <v>7</v>
      </c>
      <c r="E1412" s="45" t="s">
        <v>11664</v>
      </c>
      <c r="F1412" s="45" t="s">
        <v>8714</v>
      </c>
      <c r="G1412" s="46" t="s">
        <v>11665</v>
      </c>
      <c r="H1412" s="46" t="s">
        <v>11666</v>
      </c>
      <c r="I1412" s="45" t="s">
        <v>11354</v>
      </c>
      <c r="J1412" s="46" t="s">
        <v>11355</v>
      </c>
      <c r="K1412" s="46" t="s">
        <v>11356</v>
      </c>
      <c r="L1412" s="45" t="s">
        <v>7306</v>
      </c>
      <c r="M1412" s="45" t="s">
        <v>7307</v>
      </c>
    </row>
    <row r="1413" spans="1:13" ht="57.6">
      <c r="A1413" s="42" t="s">
        <v>7093</v>
      </c>
      <c r="B1413" s="43">
        <f t="shared" si="46"/>
        <v>132</v>
      </c>
      <c r="C1413" s="43" t="str">
        <f t="shared" si="45"/>
        <v>31.3132</v>
      </c>
      <c r="D1413" s="44">
        <v>7</v>
      </c>
      <c r="E1413" s="45" t="s">
        <v>11667</v>
      </c>
      <c r="F1413" s="45" t="s">
        <v>11668</v>
      </c>
      <c r="G1413" s="46" t="s">
        <v>11669</v>
      </c>
      <c r="H1413" s="46" t="s">
        <v>11670</v>
      </c>
      <c r="I1413" s="45" t="s">
        <v>11354</v>
      </c>
      <c r="J1413" s="46" t="s">
        <v>11355</v>
      </c>
      <c r="K1413" s="46" t="s">
        <v>11356</v>
      </c>
      <c r="L1413" s="45" t="s">
        <v>7306</v>
      </c>
      <c r="M1413" s="45" t="s">
        <v>7307</v>
      </c>
    </row>
    <row r="1414" spans="1:13" ht="57.6">
      <c r="A1414" s="42" t="s">
        <v>7093</v>
      </c>
      <c r="B1414" s="43">
        <f t="shared" si="46"/>
        <v>133</v>
      </c>
      <c r="C1414" s="43" t="str">
        <f t="shared" si="45"/>
        <v>31.3133</v>
      </c>
      <c r="D1414" s="44">
        <v>7</v>
      </c>
      <c r="E1414" s="45" t="s">
        <v>11671</v>
      </c>
      <c r="F1414" s="45" t="s">
        <v>8636</v>
      </c>
      <c r="G1414" s="45" t="s">
        <v>11672</v>
      </c>
      <c r="H1414" s="46" t="s">
        <v>11673</v>
      </c>
      <c r="I1414" s="45" t="s">
        <v>11354</v>
      </c>
      <c r="J1414" s="46" t="s">
        <v>11355</v>
      </c>
      <c r="K1414" s="46" t="s">
        <v>11356</v>
      </c>
      <c r="L1414" s="45" t="s">
        <v>7306</v>
      </c>
      <c r="M1414" s="45" t="s">
        <v>7307</v>
      </c>
    </row>
    <row r="1415" spans="1:13" ht="57.6">
      <c r="A1415" s="42" t="s">
        <v>7093</v>
      </c>
      <c r="B1415" s="43">
        <f t="shared" si="46"/>
        <v>134</v>
      </c>
      <c r="C1415" s="43" t="str">
        <f t="shared" si="45"/>
        <v>31.3134</v>
      </c>
      <c r="D1415" s="44">
        <v>7</v>
      </c>
      <c r="E1415" s="45" t="s">
        <v>11674</v>
      </c>
      <c r="F1415" s="45" t="s">
        <v>8707</v>
      </c>
      <c r="G1415" s="46" t="s">
        <v>11675</v>
      </c>
      <c r="H1415" s="45" t="s">
        <v>11676</v>
      </c>
      <c r="I1415" s="45" t="s">
        <v>11354</v>
      </c>
      <c r="J1415" s="46" t="s">
        <v>11355</v>
      </c>
      <c r="K1415" s="46" t="s">
        <v>11356</v>
      </c>
      <c r="L1415" s="45" t="s">
        <v>7306</v>
      </c>
      <c r="M1415" s="45" t="s">
        <v>7307</v>
      </c>
    </row>
    <row r="1416" spans="1:13" ht="57.6">
      <c r="A1416" s="42" t="s">
        <v>7093</v>
      </c>
      <c r="B1416" s="43">
        <f t="shared" si="46"/>
        <v>135</v>
      </c>
      <c r="C1416" s="43" t="str">
        <f t="shared" si="45"/>
        <v>31.3135</v>
      </c>
      <c r="D1416" s="44">
        <v>5</v>
      </c>
      <c r="E1416" s="45" t="s">
        <v>10627</v>
      </c>
      <c r="F1416" s="45" t="s">
        <v>10628</v>
      </c>
      <c r="G1416" s="45" t="s">
        <v>11199</v>
      </c>
      <c r="H1416" s="46" t="s">
        <v>11677</v>
      </c>
      <c r="I1416" s="45" t="s">
        <v>11354</v>
      </c>
      <c r="J1416" s="46" t="s">
        <v>11355</v>
      </c>
      <c r="K1416" s="46" t="s">
        <v>11356</v>
      </c>
      <c r="L1416" s="45" t="s">
        <v>7306</v>
      </c>
      <c r="M1416" s="45" t="s">
        <v>7307</v>
      </c>
    </row>
    <row r="1417" spans="1:13" ht="57.6">
      <c r="A1417" s="42" t="s">
        <v>7093</v>
      </c>
      <c r="B1417" s="43">
        <f t="shared" si="46"/>
        <v>136</v>
      </c>
      <c r="C1417" s="43" t="str">
        <f t="shared" si="45"/>
        <v>31.3136</v>
      </c>
      <c r="D1417" s="44">
        <v>4</v>
      </c>
      <c r="E1417" s="45" t="s">
        <v>7340</v>
      </c>
      <c r="F1417" s="45" t="s">
        <v>7341</v>
      </c>
      <c r="G1417" s="45" t="s">
        <v>11678</v>
      </c>
      <c r="H1417" s="46" t="s">
        <v>11679</v>
      </c>
      <c r="I1417" s="45" t="s">
        <v>11354</v>
      </c>
      <c r="J1417" s="46" t="s">
        <v>11355</v>
      </c>
      <c r="K1417" s="46" t="s">
        <v>11356</v>
      </c>
      <c r="L1417" s="45" t="s">
        <v>7306</v>
      </c>
      <c r="M1417" s="45" t="s">
        <v>7307</v>
      </c>
    </row>
    <row r="1418" spans="1:13" ht="57.6">
      <c r="A1418" s="42" t="s">
        <v>7093</v>
      </c>
      <c r="B1418" s="43">
        <f t="shared" si="46"/>
        <v>137</v>
      </c>
      <c r="C1418" s="43" t="str">
        <f t="shared" si="45"/>
        <v>31.3137</v>
      </c>
      <c r="D1418" s="44">
        <v>4</v>
      </c>
      <c r="E1418" s="45" t="s">
        <v>9133</v>
      </c>
      <c r="F1418" s="45" t="s">
        <v>8232</v>
      </c>
      <c r="G1418" s="45" t="s">
        <v>11172</v>
      </c>
      <c r="H1418" s="46" t="s">
        <v>11680</v>
      </c>
      <c r="I1418" s="45" t="s">
        <v>11354</v>
      </c>
      <c r="J1418" s="46" t="s">
        <v>11355</v>
      </c>
      <c r="K1418" s="46" t="s">
        <v>11356</v>
      </c>
      <c r="L1418" s="45" t="s">
        <v>7306</v>
      </c>
      <c r="M1418" s="45" t="s">
        <v>7307</v>
      </c>
    </row>
    <row r="1419" spans="1:13" ht="57.6">
      <c r="A1419" s="42" t="s">
        <v>7183</v>
      </c>
      <c r="B1419" s="43">
        <f t="shared" si="46"/>
        <v>1</v>
      </c>
      <c r="C1419" s="43" t="str">
        <f t="shared" si="45"/>
        <v>44.21</v>
      </c>
      <c r="D1419" s="44">
        <v>3</v>
      </c>
      <c r="E1419" s="45" t="s">
        <v>11681</v>
      </c>
      <c r="F1419" s="45" t="s">
        <v>7492</v>
      </c>
      <c r="G1419" s="45" t="s">
        <v>7492</v>
      </c>
      <c r="H1419" s="45" t="s">
        <v>11682</v>
      </c>
      <c r="I1419" s="45" t="s">
        <v>11683</v>
      </c>
      <c r="J1419" s="46" t="s">
        <v>11684</v>
      </c>
      <c r="K1419" s="46" t="s">
        <v>11685</v>
      </c>
      <c r="L1419" s="45" t="s">
        <v>7306</v>
      </c>
      <c r="M1419" s="45" t="s">
        <v>7307</v>
      </c>
    </row>
    <row r="1420" spans="1:13" ht="57.6">
      <c r="A1420" s="42" t="s">
        <v>7183</v>
      </c>
      <c r="B1420" s="43">
        <f t="shared" si="46"/>
        <v>2</v>
      </c>
      <c r="C1420" s="43" t="str">
        <f t="shared" si="45"/>
        <v>44.22</v>
      </c>
      <c r="D1420" s="44">
        <v>4</v>
      </c>
      <c r="E1420" s="45" t="s">
        <v>11686</v>
      </c>
      <c r="F1420" s="45" t="s">
        <v>11687</v>
      </c>
      <c r="G1420" s="45" t="s">
        <v>11687</v>
      </c>
      <c r="H1420" s="45" t="s">
        <v>11688</v>
      </c>
      <c r="I1420" s="45" t="s">
        <v>11683</v>
      </c>
      <c r="J1420" s="46" t="s">
        <v>11684</v>
      </c>
      <c r="K1420" s="46" t="s">
        <v>11685</v>
      </c>
      <c r="L1420" s="45" t="s">
        <v>7306</v>
      </c>
      <c r="M1420" s="45" t="s">
        <v>7307</v>
      </c>
    </row>
    <row r="1421" spans="1:13" ht="57.6">
      <c r="A1421" s="42" t="s">
        <v>7183</v>
      </c>
      <c r="B1421" s="43">
        <f t="shared" si="46"/>
        <v>3</v>
      </c>
      <c r="C1421" s="43" t="str">
        <f t="shared" si="45"/>
        <v>44.23</v>
      </c>
      <c r="D1421" s="44">
        <v>5</v>
      </c>
      <c r="E1421" s="45" t="s">
        <v>11689</v>
      </c>
      <c r="F1421" s="45" t="s">
        <v>11690</v>
      </c>
      <c r="G1421" s="45" t="s">
        <v>11690</v>
      </c>
      <c r="H1421" s="46" t="s">
        <v>11691</v>
      </c>
      <c r="I1421" s="45" t="s">
        <v>11683</v>
      </c>
      <c r="J1421" s="46" t="s">
        <v>11684</v>
      </c>
      <c r="K1421" s="46" t="s">
        <v>11685</v>
      </c>
      <c r="L1421" s="45" t="s">
        <v>7306</v>
      </c>
      <c r="M1421" s="45" t="s">
        <v>7307</v>
      </c>
    </row>
    <row r="1422" spans="1:13" ht="57.6">
      <c r="A1422" s="42" t="s">
        <v>7183</v>
      </c>
      <c r="B1422" s="43">
        <f t="shared" si="46"/>
        <v>4</v>
      </c>
      <c r="C1422" s="43" t="str">
        <f t="shared" si="45"/>
        <v>44.24</v>
      </c>
      <c r="D1422" s="44">
        <v>6</v>
      </c>
      <c r="E1422" s="45" t="s">
        <v>11692</v>
      </c>
      <c r="F1422" s="45" t="s">
        <v>11693</v>
      </c>
      <c r="G1422" s="45" t="s">
        <v>11693</v>
      </c>
      <c r="H1422" s="46" t="s">
        <v>11694</v>
      </c>
      <c r="I1422" s="45" t="s">
        <v>11683</v>
      </c>
      <c r="J1422" s="46" t="s">
        <v>11684</v>
      </c>
      <c r="K1422" s="46" t="s">
        <v>11685</v>
      </c>
      <c r="L1422" s="45" t="s">
        <v>7306</v>
      </c>
      <c r="M1422" s="45" t="s">
        <v>7307</v>
      </c>
    </row>
    <row r="1423" spans="1:13" ht="57.6">
      <c r="A1423" s="42" t="s">
        <v>7183</v>
      </c>
      <c r="B1423" s="43">
        <f t="shared" si="46"/>
        <v>5</v>
      </c>
      <c r="C1423" s="43" t="str">
        <f t="shared" si="45"/>
        <v>44.25</v>
      </c>
      <c r="D1423" s="44">
        <v>7</v>
      </c>
      <c r="E1423" s="45" t="s">
        <v>11695</v>
      </c>
      <c r="F1423" s="45" t="s">
        <v>11696</v>
      </c>
      <c r="G1423" s="45" t="s">
        <v>11696</v>
      </c>
      <c r="H1423" s="45" t="s">
        <v>11697</v>
      </c>
      <c r="I1423" s="45" t="s">
        <v>11683</v>
      </c>
      <c r="J1423" s="46" t="s">
        <v>11684</v>
      </c>
      <c r="K1423" s="46" t="s">
        <v>11685</v>
      </c>
      <c r="L1423" s="45" t="s">
        <v>7306</v>
      </c>
      <c r="M1423" s="45" t="s">
        <v>7307</v>
      </c>
    </row>
    <row r="1424" spans="1:13" ht="57.6">
      <c r="A1424" s="42" t="s">
        <v>7183</v>
      </c>
      <c r="B1424" s="43">
        <f t="shared" si="46"/>
        <v>6</v>
      </c>
      <c r="C1424" s="43" t="str">
        <f t="shared" si="45"/>
        <v>44.26</v>
      </c>
      <c r="D1424" s="44">
        <v>7</v>
      </c>
      <c r="E1424" s="45" t="s">
        <v>11698</v>
      </c>
      <c r="F1424" s="45" t="s">
        <v>11699</v>
      </c>
      <c r="G1424" s="45" t="s">
        <v>11699</v>
      </c>
      <c r="H1424" s="46" t="s">
        <v>11700</v>
      </c>
      <c r="I1424" s="45" t="s">
        <v>11683</v>
      </c>
      <c r="J1424" s="46" t="s">
        <v>11684</v>
      </c>
      <c r="K1424" s="46" t="s">
        <v>11685</v>
      </c>
      <c r="L1424" s="45" t="s">
        <v>7306</v>
      </c>
      <c r="M1424" s="45" t="s">
        <v>7307</v>
      </c>
    </row>
    <row r="1425" spans="1:13" ht="57.6">
      <c r="A1425" s="42" t="s">
        <v>7183</v>
      </c>
      <c r="B1425" s="43">
        <f t="shared" si="46"/>
        <v>7</v>
      </c>
      <c r="C1425" s="43" t="str">
        <f t="shared" si="45"/>
        <v>44.27</v>
      </c>
      <c r="D1425" s="44">
        <v>6</v>
      </c>
      <c r="E1425" s="45" t="s">
        <v>11701</v>
      </c>
      <c r="F1425" s="45" t="s">
        <v>11702</v>
      </c>
      <c r="G1425" s="45" t="s">
        <v>11702</v>
      </c>
      <c r="H1425" s="46" t="s">
        <v>11703</v>
      </c>
      <c r="I1425" s="45" t="s">
        <v>11683</v>
      </c>
      <c r="J1425" s="46" t="s">
        <v>11684</v>
      </c>
      <c r="K1425" s="46" t="s">
        <v>11685</v>
      </c>
      <c r="L1425" s="45" t="s">
        <v>7306</v>
      </c>
      <c r="M1425" s="45" t="s">
        <v>7307</v>
      </c>
    </row>
    <row r="1426" spans="1:13" ht="57.6">
      <c r="A1426" s="42" t="s">
        <v>7183</v>
      </c>
      <c r="B1426" s="43">
        <f t="shared" si="46"/>
        <v>8</v>
      </c>
      <c r="C1426" s="43" t="str">
        <f t="shared" si="45"/>
        <v>44.28</v>
      </c>
      <c r="D1426" s="44">
        <v>7</v>
      </c>
      <c r="E1426" s="45" t="s">
        <v>11704</v>
      </c>
      <c r="F1426" s="45" t="s">
        <v>11705</v>
      </c>
      <c r="G1426" s="45" t="s">
        <v>11705</v>
      </c>
      <c r="H1426" s="46" t="s">
        <v>11706</v>
      </c>
      <c r="I1426" s="45" t="s">
        <v>11683</v>
      </c>
      <c r="J1426" s="46" t="s">
        <v>11684</v>
      </c>
      <c r="K1426" s="46" t="s">
        <v>11685</v>
      </c>
      <c r="L1426" s="45" t="s">
        <v>7306</v>
      </c>
      <c r="M1426" s="45" t="s">
        <v>7307</v>
      </c>
    </row>
    <row r="1427" spans="1:13" ht="57.6">
      <c r="A1427" s="42" t="s">
        <v>7183</v>
      </c>
      <c r="B1427" s="43">
        <f t="shared" si="46"/>
        <v>9</v>
      </c>
      <c r="C1427" s="43" t="str">
        <f t="shared" si="45"/>
        <v>44.29</v>
      </c>
      <c r="D1427" s="44">
        <v>7</v>
      </c>
      <c r="E1427" s="45" t="s">
        <v>11707</v>
      </c>
      <c r="F1427" s="45" t="s">
        <v>11708</v>
      </c>
      <c r="G1427" s="45" t="s">
        <v>11708</v>
      </c>
      <c r="H1427" s="46" t="s">
        <v>11709</v>
      </c>
      <c r="I1427" s="45" t="s">
        <v>11683</v>
      </c>
      <c r="J1427" s="46" t="s">
        <v>11684</v>
      </c>
      <c r="K1427" s="46" t="s">
        <v>11685</v>
      </c>
      <c r="L1427" s="45" t="s">
        <v>7306</v>
      </c>
      <c r="M1427" s="45" t="s">
        <v>7307</v>
      </c>
    </row>
    <row r="1428" spans="1:13" ht="57.6">
      <c r="A1428" s="42" t="s">
        <v>7183</v>
      </c>
      <c r="B1428" s="43">
        <f t="shared" si="46"/>
        <v>10</v>
      </c>
      <c r="C1428" s="43" t="str">
        <f t="shared" si="45"/>
        <v>44.210</v>
      </c>
      <c r="D1428" s="44">
        <v>6</v>
      </c>
      <c r="E1428" s="45" t="s">
        <v>11710</v>
      </c>
      <c r="F1428" s="45" t="s">
        <v>11711</v>
      </c>
      <c r="G1428" s="45" t="s">
        <v>11711</v>
      </c>
      <c r="H1428" s="45" t="s">
        <v>11712</v>
      </c>
      <c r="I1428" s="45" t="s">
        <v>11683</v>
      </c>
      <c r="J1428" s="46" t="s">
        <v>11684</v>
      </c>
      <c r="K1428" s="46" t="s">
        <v>11685</v>
      </c>
      <c r="L1428" s="45" t="s">
        <v>7306</v>
      </c>
      <c r="M1428" s="45" t="s">
        <v>7307</v>
      </c>
    </row>
    <row r="1429" spans="1:13" ht="57.6">
      <c r="A1429" s="42" t="s">
        <v>7183</v>
      </c>
      <c r="B1429" s="43">
        <f t="shared" si="46"/>
        <v>11</v>
      </c>
      <c r="C1429" s="43" t="str">
        <f t="shared" si="45"/>
        <v>44.211</v>
      </c>
      <c r="D1429" s="44">
        <v>7</v>
      </c>
      <c r="E1429" s="45" t="s">
        <v>11713</v>
      </c>
      <c r="F1429" s="45" t="s">
        <v>11714</v>
      </c>
      <c r="G1429" s="45" t="s">
        <v>11714</v>
      </c>
      <c r="H1429" s="46" t="s">
        <v>11715</v>
      </c>
      <c r="I1429" s="45" t="s">
        <v>11683</v>
      </c>
      <c r="J1429" s="46" t="s">
        <v>11684</v>
      </c>
      <c r="K1429" s="46" t="s">
        <v>11685</v>
      </c>
      <c r="L1429" s="45" t="s">
        <v>7306</v>
      </c>
      <c r="M1429" s="45" t="s">
        <v>7307</v>
      </c>
    </row>
    <row r="1430" spans="1:13" ht="57.6">
      <c r="A1430" s="42" t="s">
        <v>7183</v>
      </c>
      <c r="B1430" s="43">
        <f t="shared" si="46"/>
        <v>12</v>
      </c>
      <c r="C1430" s="43" t="str">
        <f t="shared" si="45"/>
        <v>44.212</v>
      </c>
      <c r="D1430" s="44">
        <v>7</v>
      </c>
      <c r="E1430" s="45" t="s">
        <v>11716</v>
      </c>
      <c r="F1430" s="45" t="s">
        <v>11717</v>
      </c>
      <c r="G1430" s="45" t="s">
        <v>11717</v>
      </c>
      <c r="H1430" s="46" t="s">
        <v>11718</v>
      </c>
      <c r="I1430" s="45" t="s">
        <v>11683</v>
      </c>
      <c r="J1430" s="46" t="s">
        <v>11684</v>
      </c>
      <c r="K1430" s="46" t="s">
        <v>11685</v>
      </c>
      <c r="L1430" s="45" t="s">
        <v>7306</v>
      </c>
      <c r="M1430" s="45" t="s">
        <v>7307</v>
      </c>
    </row>
    <row r="1431" spans="1:13" ht="57.6">
      <c r="A1431" s="42" t="s">
        <v>7183</v>
      </c>
      <c r="B1431" s="43">
        <f t="shared" si="46"/>
        <v>13</v>
      </c>
      <c r="C1431" s="43" t="str">
        <f t="shared" si="45"/>
        <v>44.213</v>
      </c>
      <c r="D1431" s="44">
        <v>7</v>
      </c>
      <c r="E1431" s="45" t="s">
        <v>11719</v>
      </c>
      <c r="F1431" s="45" t="s">
        <v>11720</v>
      </c>
      <c r="G1431" s="45" t="s">
        <v>11720</v>
      </c>
      <c r="H1431" s="46" t="s">
        <v>11721</v>
      </c>
      <c r="I1431" s="45" t="s">
        <v>11683</v>
      </c>
      <c r="J1431" s="46" t="s">
        <v>11684</v>
      </c>
      <c r="K1431" s="46" t="s">
        <v>11685</v>
      </c>
      <c r="L1431" s="45" t="s">
        <v>7306</v>
      </c>
      <c r="M1431" s="45" t="s">
        <v>7307</v>
      </c>
    </row>
    <row r="1432" spans="1:13" ht="57.6">
      <c r="A1432" s="42" t="s">
        <v>7183</v>
      </c>
      <c r="B1432" s="43">
        <f t="shared" si="46"/>
        <v>14</v>
      </c>
      <c r="C1432" s="43" t="str">
        <f t="shared" si="45"/>
        <v>44.214</v>
      </c>
      <c r="D1432" s="44">
        <v>6</v>
      </c>
      <c r="E1432" s="45" t="s">
        <v>11722</v>
      </c>
      <c r="F1432" s="45" t="s">
        <v>11723</v>
      </c>
      <c r="G1432" s="45" t="s">
        <v>11723</v>
      </c>
      <c r="H1432" s="45" t="s">
        <v>11724</v>
      </c>
      <c r="I1432" s="45" t="s">
        <v>11683</v>
      </c>
      <c r="J1432" s="46" t="s">
        <v>11684</v>
      </c>
      <c r="K1432" s="46" t="s">
        <v>11685</v>
      </c>
      <c r="L1432" s="45" t="s">
        <v>7306</v>
      </c>
      <c r="M1432" s="45" t="s">
        <v>7307</v>
      </c>
    </row>
    <row r="1433" spans="1:13" ht="57.6">
      <c r="A1433" s="42" t="s">
        <v>7183</v>
      </c>
      <c r="B1433" s="43">
        <f t="shared" si="46"/>
        <v>15</v>
      </c>
      <c r="C1433" s="43" t="str">
        <f t="shared" si="45"/>
        <v>44.215</v>
      </c>
      <c r="D1433" s="44">
        <v>7</v>
      </c>
      <c r="E1433" s="45" t="s">
        <v>11725</v>
      </c>
      <c r="F1433" s="45" t="s">
        <v>11726</v>
      </c>
      <c r="G1433" s="45" t="s">
        <v>11726</v>
      </c>
      <c r="H1433" s="46" t="s">
        <v>11727</v>
      </c>
      <c r="I1433" s="45" t="s">
        <v>11683</v>
      </c>
      <c r="J1433" s="46" t="s">
        <v>11684</v>
      </c>
      <c r="K1433" s="46" t="s">
        <v>11685</v>
      </c>
      <c r="L1433" s="45" t="s">
        <v>7306</v>
      </c>
      <c r="M1433" s="45" t="s">
        <v>7307</v>
      </c>
    </row>
    <row r="1434" spans="1:13" ht="57.6">
      <c r="A1434" s="42" t="s">
        <v>7183</v>
      </c>
      <c r="B1434" s="43">
        <f t="shared" si="46"/>
        <v>16</v>
      </c>
      <c r="C1434" s="43" t="str">
        <f t="shared" si="45"/>
        <v>44.216</v>
      </c>
      <c r="D1434" s="44">
        <v>5</v>
      </c>
      <c r="E1434" s="45" t="s">
        <v>11728</v>
      </c>
      <c r="F1434" s="45" t="s">
        <v>7416</v>
      </c>
      <c r="G1434" s="45" t="s">
        <v>7416</v>
      </c>
      <c r="H1434" s="45" t="s">
        <v>11729</v>
      </c>
      <c r="I1434" s="45" t="s">
        <v>11683</v>
      </c>
      <c r="J1434" s="46" t="s">
        <v>11684</v>
      </c>
      <c r="K1434" s="46" t="s">
        <v>11685</v>
      </c>
      <c r="L1434" s="45" t="s">
        <v>7306</v>
      </c>
      <c r="M1434" s="45" t="s">
        <v>7307</v>
      </c>
    </row>
    <row r="1435" spans="1:13" ht="57.6">
      <c r="A1435" s="42" t="s">
        <v>7183</v>
      </c>
      <c r="B1435" s="43">
        <f t="shared" si="46"/>
        <v>17</v>
      </c>
      <c r="C1435" s="43" t="str">
        <f t="shared" si="45"/>
        <v>44.217</v>
      </c>
      <c r="D1435" s="44">
        <v>5</v>
      </c>
      <c r="E1435" s="45" t="s">
        <v>11730</v>
      </c>
      <c r="F1435" s="45" t="s">
        <v>11731</v>
      </c>
      <c r="G1435" s="45" t="s">
        <v>11731</v>
      </c>
      <c r="H1435" s="45" t="s">
        <v>11732</v>
      </c>
      <c r="I1435" s="45" t="s">
        <v>11683</v>
      </c>
      <c r="J1435" s="46" t="s">
        <v>11684</v>
      </c>
      <c r="K1435" s="46" t="s">
        <v>11685</v>
      </c>
      <c r="L1435" s="45" t="s">
        <v>7306</v>
      </c>
      <c r="M1435" s="45" t="s">
        <v>7307</v>
      </c>
    </row>
    <row r="1436" spans="1:13" ht="57.6">
      <c r="A1436" s="42" t="s">
        <v>7183</v>
      </c>
      <c r="B1436" s="43">
        <f t="shared" si="46"/>
        <v>18</v>
      </c>
      <c r="C1436" s="43" t="str">
        <f t="shared" si="45"/>
        <v>44.218</v>
      </c>
      <c r="D1436" s="44">
        <v>5</v>
      </c>
      <c r="E1436" s="45" t="s">
        <v>11733</v>
      </c>
      <c r="F1436" s="45" t="s">
        <v>8251</v>
      </c>
      <c r="G1436" s="45" t="s">
        <v>8251</v>
      </c>
      <c r="H1436" s="46" t="s">
        <v>11734</v>
      </c>
      <c r="I1436" s="45" t="s">
        <v>11683</v>
      </c>
      <c r="J1436" s="46" t="s">
        <v>11684</v>
      </c>
      <c r="K1436" s="46" t="s">
        <v>11685</v>
      </c>
      <c r="L1436" s="45" t="s">
        <v>7306</v>
      </c>
      <c r="M1436" s="45" t="s">
        <v>7307</v>
      </c>
    </row>
    <row r="1437" spans="1:13" ht="57.6">
      <c r="A1437" s="42" t="s">
        <v>7183</v>
      </c>
      <c r="B1437" s="43">
        <f t="shared" si="46"/>
        <v>19</v>
      </c>
      <c r="C1437" s="43" t="str">
        <f t="shared" si="45"/>
        <v>44.219</v>
      </c>
      <c r="D1437" s="44">
        <v>6</v>
      </c>
      <c r="E1437" s="45" t="s">
        <v>11735</v>
      </c>
      <c r="F1437" s="45" t="s">
        <v>11736</v>
      </c>
      <c r="G1437" s="45" t="s">
        <v>11736</v>
      </c>
      <c r="H1437" s="46" t="s">
        <v>11737</v>
      </c>
      <c r="I1437" s="45" t="s">
        <v>11683</v>
      </c>
      <c r="J1437" s="46" t="s">
        <v>11684</v>
      </c>
      <c r="K1437" s="46" t="s">
        <v>11685</v>
      </c>
      <c r="L1437" s="45" t="s">
        <v>7306</v>
      </c>
      <c r="M1437" s="45" t="s">
        <v>7307</v>
      </c>
    </row>
    <row r="1438" spans="1:13" ht="57.6">
      <c r="A1438" s="42" t="s">
        <v>7183</v>
      </c>
      <c r="B1438" s="43">
        <f t="shared" si="46"/>
        <v>20</v>
      </c>
      <c r="C1438" s="43" t="str">
        <f t="shared" si="45"/>
        <v>44.220</v>
      </c>
      <c r="D1438" s="44">
        <v>7</v>
      </c>
      <c r="E1438" s="45" t="s">
        <v>11738</v>
      </c>
      <c r="F1438" s="45" t="s">
        <v>11739</v>
      </c>
      <c r="G1438" s="45" t="s">
        <v>11739</v>
      </c>
      <c r="H1438" s="45" t="s">
        <v>11740</v>
      </c>
      <c r="I1438" s="45" t="s">
        <v>11683</v>
      </c>
      <c r="J1438" s="46" t="s">
        <v>11684</v>
      </c>
      <c r="K1438" s="46" t="s">
        <v>11685</v>
      </c>
      <c r="L1438" s="45" t="s">
        <v>7306</v>
      </c>
      <c r="M1438" s="45" t="s">
        <v>7307</v>
      </c>
    </row>
    <row r="1439" spans="1:13" ht="57.6">
      <c r="A1439" s="42" t="s">
        <v>7183</v>
      </c>
      <c r="B1439" s="43">
        <f t="shared" si="46"/>
        <v>21</v>
      </c>
      <c r="C1439" s="43" t="str">
        <f t="shared" si="45"/>
        <v>44.221</v>
      </c>
      <c r="D1439" s="44">
        <v>7</v>
      </c>
      <c r="E1439" s="45" t="s">
        <v>11741</v>
      </c>
      <c r="F1439" s="45" t="s">
        <v>11742</v>
      </c>
      <c r="G1439" s="45" t="s">
        <v>11742</v>
      </c>
      <c r="H1439" s="46" t="s">
        <v>11743</v>
      </c>
      <c r="I1439" s="45" t="s">
        <v>11683</v>
      </c>
      <c r="J1439" s="46" t="s">
        <v>11684</v>
      </c>
      <c r="K1439" s="46" t="s">
        <v>11685</v>
      </c>
      <c r="L1439" s="45" t="s">
        <v>7306</v>
      </c>
      <c r="M1439" s="45" t="s">
        <v>7307</v>
      </c>
    </row>
    <row r="1440" spans="1:13" ht="57.6">
      <c r="A1440" s="42" t="s">
        <v>7183</v>
      </c>
      <c r="B1440" s="43">
        <f t="shared" si="46"/>
        <v>22</v>
      </c>
      <c r="C1440" s="43" t="str">
        <f t="shared" si="45"/>
        <v>44.222</v>
      </c>
      <c r="D1440" s="44">
        <v>6</v>
      </c>
      <c r="E1440" s="45" t="s">
        <v>11744</v>
      </c>
      <c r="F1440" s="45" t="s">
        <v>11745</v>
      </c>
      <c r="G1440" s="45" t="s">
        <v>11745</v>
      </c>
      <c r="H1440" s="46" t="s">
        <v>11746</v>
      </c>
      <c r="I1440" s="45" t="s">
        <v>11683</v>
      </c>
      <c r="J1440" s="46" t="s">
        <v>11684</v>
      </c>
      <c r="K1440" s="46" t="s">
        <v>11685</v>
      </c>
      <c r="L1440" s="45" t="s">
        <v>7306</v>
      </c>
      <c r="M1440" s="45" t="s">
        <v>7307</v>
      </c>
    </row>
    <row r="1441" spans="1:13" ht="57.6">
      <c r="A1441" s="42" t="s">
        <v>7183</v>
      </c>
      <c r="B1441" s="43">
        <f t="shared" si="46"/>
        <v>23</v>
      </c>
      <c r="C1441" s="43" t="str">
        <f t="shared" si="45"/>
        <v>44.223</v>
      </c>
      <c r="D1441" s="44">
        <v>7</v>
      </c>
      <c r="E1441" s="45" t="s">
        <v>11747</v>
      </c>
      <c r="F1441" s="45" t="s">
        <v>11748</v>
      </c>
      <c r="G1441" s="45" t="s">
        <v>11748</v>
      </c>
      <c r="H1441" s="46" t="s">
        <v>11749</v>
      </c>
      <c r="I1441" s="45" t="s">
        <v>11683</v>
      </c>
      <c r="J1441" s="46" t="s">
        <v>11684</v>
      </c>
      <c r="K1441" s="46" t="s">
        <v>11685</v>
      </c>
      <c r="L1441" s="45" t="s">
        <v>7306</v>
      </c>
      <c r="M1441" s="45" t="s">
        <v>7307</v>
      </c>
    </row>
    <row r="1442" spans="1:13" ht="57.6">
      <c r="A1442" s="42" t="s">
        <v>7183</v>
      </c>
      <c r="B1442" s="43">
        <f t="shared" si="46"/>
        <v>24</v>
      </c>
      <c r="C1442" s="43" t="str">
        <f t="shared" si="45"/>
        <v>44.224</v>
      </c>
      <c r="D1442" s="44">
        <v>7</v>
      </c>
      <c r="E1442" s="45" t="s">
        <v>11750</v>
      </c>
      <c r="F1442" s="45" t="s">
        <v>11751</v>
      </c>
      <c r="G1442" s="45" t="s">
        <v>11751</v>
      </c>
      <c r="H1442" s="46" t="s">
        <v>11752</v>
      </c>
      <c r="I1442" s="45" t="s">
        <v>11683</v>
      </c>
      <c r="J1442" s="46" t="s">
        <v>11684</v>
      </c>
      <c r="K1442" s="46" t="s">
        <v>11685</v>
      </c>
      <c r="L1442" s="45" t="s">
        <v>7306</v>
      </c>
      <c r="M1442" s="45" t="s">
        <v>7307</v>
      </c>
    </row>
    <row r="1443" spans="1:13" ht="57.6">
      <c r="A1443" s="42" t="s">
        <v>7183</v>
      </c>
      <c r="B1443" s="43">
        <f t="shared" si="46"/>
        <v>25</v>
      </c>
      <c r="C1443" s="43" t="str">
        <f t="shared" si="45"/>
        <v>44.225</v>
      </c>
      <c r="D1443" s="44">
        <v>6</v>
      </c>
      <c r="E1443" s="45" t="s">
        <v>11753</v>
      </c>
      <c r="F1443" s="45" t="s">
        <v>11754</v>
      </c>
      <c r="G1443" s="45" t="s">
        <v>11754</v>
      </c>
      <c r="H1443" s="46" t="s">
        <v>11755</v>
      </c>
      <c r="I1443" s="45" t="s">
        <v>11683</v>
      </c>
      <c r="J1443" s="46" t="s">
        <v>11684</v>
      </c>
      <c r="K1443" s="46" t="s">
        <v>11685</v>
      </c>
      <c r="L1443" s="45" t="s">
        <v>7306</v>
      </c>
      <c r="M1443" s="45" t="s">
        <v>7307</v>
      </c>
    </row>
    <row r="1444" spans="1:13" ht="57.6">
      <c r="A1444" s="42" t="s">
        <v>7183</v>
      </c>
      <c r="B1444" s="43">
        <f t="shared" si="46"/>
        <v>26</v>
      </c>
      <c r="C1444" s="43" t="str">
        <f t="shared" si="45"/>
        <v>44.226</v>
      </c>
      <c r="D1444" s="44">
        <v>7</v>
      </c>
      <c r="E1444" s="45" t="s">
        <v>11756</v>
      </c>
      <c r="F1444" s="45" t="s">
        <v>11757</v>
      </c>
      <c r="G1444" s="45" t="s">
        <v>11757</v>
      </c>
      <c r="H1444" s="46" t="s">
        <v>11758</v>
      </c>
      <c r="I1444" s="45" t="s">
        <v>11683</v>
      </c>
      <c r="J1444" s="46" t="s">
        <v>11684</v>
      </c>
      <c r="K1444" s="46" t="s">
        <v>11685</v>
      </c>
      <c r="L1444" s="45" t="s">
        <v>7306</v>
      </c>
      <c r="M1444" s="45" t="s">
        <v>7307</v>
      </c>
    </row>
    <row r="1445" spans="1:13" ht="57.6">
      <c r="A1445" s="42" t="s">
        <v>7183</v>
      </c>
      <c r="B1445" s="43">
        <f t="shared" si="46"/>
        <v>27</v>
      </c>
      <c r="C1445" s="43" t="str">
        <f t="shared" si="45"/>
        <v>44.227</v>
      </c>
      <c r="D1445" s="44">
        <v>7</v>
      </c>
      <c r="E1445" s="45" t="s">
        <v>11759</v>
      </c>
      <c r="F1445" s="45" t="s">
        <v>11367</v>
      </c>
      <c r="G1445" s="45" t="s">
        <v>11367</v>
      </c>
      <c r="H1445" s="46" t="s">
        <v>11760</v>
      </c>
      <c r="I1445" s="45" t="s">
        <v>11683</v>
      </c>
      <c r="J1445" s="46" t="s">
        <v>11684</v>
      </c>
      <c r="K1445" s="46" t="s">
        <v>11685</v>
      </c>
      <c r="L1445" s="45" t="s">
        <v>7306</v>
      </c>
      <c r="M1445" s="45" t="s">
        <v>7307</v>
      </c>
    </row>
    <row r="1446" spans="1:13" ht="57.6">
      <c r="A1446" s="42" t="s">
        <v>7183</v>
      </c>
      <c r="B1446" s="43">
        <f t="shared" si="46"/>
        <v>28</v>
      </c>
      <c r="C1446" s="43" t="str">
        <f t="shared" si="45"/>
        <v>44.228</v>
      </c>
      <c r="D1446" s="44">
        <v>6</v>
      </c>
      <c r="E1446" s="45" t="s">
        <v>11761</v>
      </c>
      <c r="F1446" s="45" t="s">
        <v>11762</v>
      </c>
      <c r="G1446" s="45" t="s">
        <v>11762</v>
      </c>
      <c r="H1446" s="46" t="s">
        <v>11763</v>
      </c>
      <c r="I1446" s="45" t="s">
        <v>11683</v>
      </c>
      <c r="J1446" s="46" t="s">
        <v>11684</v>
      </c>
      <c r="K1446" s="46" t="s">
        <v>11685</v>
      </c>
      <c r="L1446" s="45" t="s">
        <v>7306</v>
      </c>
      <c r="M1446" s="45" t="s">
        <v>7307</v>
      </c>
    </row>
    <row r="1447" spans="1:13" ht="57.6">
      <c r="A1447" s="42" t="s">
        <v>7183</v>
      </c>
      <c r="B1447" s="43">
        <f t="shared" si="46"/>
        <v>29</v>
      </c>
      <c r="C1447" s="43" t="str">
        <f t="shared" si="45"/>
        <v>44.229</v>
      </c>
      <c r="D1447" s="44">
        <v>5</v>
      </c>
      <c r="E1447" s="45" t="s">
        <v>11764</v>
      </c>
      <c r="F1447" s="45" t="s">
        <v>11765</v>
      </c>
      <c r="G1447" s="45" t="s">
        <v>11765</v>
      </c>
      <c r="H1447" s="45" t="s">
        <v>11766</v>
      </c>
      <c r="I1447" s="45" t="s">
        <v>11683</v>
      </c>
      <c r="J1447" s="46" t="s">
        <v>11684</v>
      </c>
      <c r="K1447" s="46" t="s">
        <v>11685</v>
      </c>
      <c r="L1447" s="45" t="s">
        <v>7306</v>
      </c>
      <c r="M1447" s="45" t="s">
        <v>7307</v>
      </c>
    </row>
    <row r="1448" spans="1:13" ht="57.6">
      <c r="A1448" s="42" t="s">
        <v>7183</v>
      </c>
      <c r="B1448" s="43">
        <f t="shared" si="46"/>
        <v>30</v>
      </c>
      <c r="C1448" s="43" t="str">
        <f t="shared" si="45"/>
        <v>44.230</v>
      </c>
      <c r="D1448" s="44">
        <v>5</v>
      </c>
      <c r="E1448" s="45" t="s">
        <v>11767</v>
      </c>
      <c r="F1448" s="45" t="s">
        <v>11768</v>
      </c>
      <c r="G1448" s="45" t="s">
        <v>11768</v>
      </c>
      <c r="H1448" s="46" t="s">
        <v>11769</v>
      </c>
      <c r="I1448" s="45" t="s">
        <v>11683</v>
      </c>
      <c r="J1448" s="46" t="s">
        <v>11684</v>
      </c>
      <c r="K1448" s="46" t="s">
        <v>11685</v>
      </c>
      <c r="L1448" s="45" t="s">
        <v>7306</v>
      </c>
      <c r="M1448" s="45" t="s">
        <v>7307</v>
      </c>
    </row>
    <row r="1449" spans="1:13" ht="57.6">
      <c r="A1449" s="42" t="s">
        <v>7183</v>
      </c>
      <c r="B1449" s="43">
        <f t="shared" si="46"/>
        <v>31</v>
      </c>
      <c r="C1449" s="43" t="str">
        <f t="shared" si="45"/>
        <v>44.231</v>
      </c>
      <c r="D1449" s="44">
        <v>6</v>
      </c>
      <c r="E1449" s="45" t="s">
        <v>11770</v>
      </c>
      <c r="F1449" s="46" t="s">
        <v>11771</v>
      </c>
      <c r="G1449" s="46" t="s">
        <v>11771</v>
      </c>
      <c r="H1449" s="45" t="s">
        <v>11772</v>
      </c>
      <c r="I1449" s="45" t="s">
        <v>11683</v>
      </c>
      <c r="J1449" s="46" t="s">
        <v>11684</v>
      </c>
      <c r="K1449" s="46" t="s">
        <v>11685</v>
      </c>
      <c r="L1449" s="45" t="s">
        <v>7306</v>
      </c>
      <c r="M1449" s="45" t="s">
        <v>7307</v>
      </c>
    </row>
    <row r="1450" spans="1:13" ht="57.6">
      <c r="A1450" s="42" t="s">
        <v>7183</v>
      </c>
      <c r="B1450" s="43">
        <f t="shared" si="46"/>
        <v>32</v>
      </c>
      <c r="C1450" s="43" t="str">
        <f t="shared" si="45"/>
        <v>44.232</v>
      </c>
      <c r="D1450" s="44">
        <v>7</v>
      </c>
      <c r="E1450" s="45" t="s">
        <v>11773</v>
      </c>
      <c r="F1450" s="45" t="s">
        <v>11774</v>
      </c>
      <c r="G1450" s="45" t="s">
        <v>11774</v>
      </c>
      <c r="H1450" s="45" t="s">
        <v>11775</v>
      </c>
      <c r="I1450" s="45" t="s">
        <v>11683</v>
      </c>
      <c r="J1450" s="46" t="s">
        <v>11684</v>
      </c>
      <c r="K1450" s="46" t="s">
        <v>11685</v>
      </c>
      <c r="L1450" s="45" t="s">
        <v>7306</v>
      </c>
      <c r="M1450" s="45" t="s">
        <v>7307</v>
      </c>
    </row>
    <row r="1451" spans="1:13" ht="57.6">
      <c r="A1451" s="42" t="s">
        <v>7183</v>
      </c>
      <c r="B1451" s="43">
        <f t="shared" si="46"/>
        <v>33</v>
      </c>
      <c r="C1451" s="43" t="str">
        <f t="shared" si="45"/>
        <v>44.233</v>
      </c>
      <c r="D1451" s="44">
        <v>7</v>
      </c>
      <c r="E1451" s="46" t="s">
        <v>11776</v>
      </c>
      <c r="F1451" s="45" t="s">
        <v>11777</v>
      </c>
      <c r="G1451" s="45" t="s">
        <v>11777</v>
      </c>
      <c r="H1451" s="45" t="s">
        <v>11778</v>
      </c>
      <c r="I1451" s="45" t="s">
        <v>11683</v>
      </c>
      <c r="J1451" s="46" t="s">
        <v>11684</v>
      </c>
      <c r="K1451" s="46" t="s">
        <v>11685</v>
      </c>
      <c r="L1451" s="45" t="s">
        <v>7306</v>
      </c>
      <c r="M1451" s="45" t="s">
        <v>7307</v>
      </c>
    </row>
    <row r="1452" spans="1:13" ht="57.6">
      <c r="A1452" s="42" t="s">
        <v>7183</v>
      </c>
      <c r="B1452" s="43">
        <f t="shared" si="46"/>
        <v>34</v>
      </c>
      <c r="C1452" s="43" t="str">
        <f t="shared" si="45"/>
        <v>44.234</v>
      </c>
      <c r="D1452" s="44">
        <v>8</v>
      </c>
      <c r="E1452" s="46" t="s">
        <v>11779</v>
      </c>
      <c r="F1452" s="46" t="s">
        <v>11780</v>
      </c>
      <c r="G1452" s="46" t="s">
        <v>11780</v>
      </c>
      <c r="H1452" s="45" t="s">
        <v>11781</v>
      </c>
      <c r="I1452" s="45" t="s">
        <v>11683</v>
      </c>
      <c r="J1452" s="46" t="s">
        <v>11684</v>
      </c>
      <c r="K1452" s="46" t="s">
        <v>11685</v>
      </c>
      <c r="L1452" s="45" t="s">
        <v>7306</v>
      </c>
      <c r="M1452" s="45" t="s">
        <v>7307</v>
      </c>
    </row>
    <row r="1453" spans="1:13" ht="57.6">
      <c r="A1453" s="42" t="s">
        <v>7183</v>
      </c>
      <c r="B1453" s="43">
        <f t="shared" si="46"/>
        <v>35</v>
      </c>
      <c r="C1453" s="43" t="str">
        <f t="shared" si="45"/>
        <v>44.235</v>
      </c>
      <c r="D1453" s="44">
        <v>9</v>
      </c>
      <c r="E1453" s="46" t="s">
        <v>11782</v>
      </c>
      <c r="F1453" s="45" t="s">
        <v>11783</v>
      </c>
      <c r="G1453" s="45" t="s">
        <v>11783</v>
      </c>
      <c r="H1453" s="45" t="s">
        <v>11784</v>
      </c>
      <c r="I1453" s="45" t="s">
        <v>11683</v>
      </c>
      <c r="J1453" s="46" t="s">
        <v>11684</v>
      </c>
      <c r="K1453" s="46" t="s">
        <v>11685</v>
      </c>
      <c r="L1453" s="45" t="s">
        <v>7306</v>
      </c>
      <c r="M1453" s="45" t="s">
        <v>7307</v>
      </c>
    </row>
    <row r="1454" spans="1:13" ht="57.6">
      <c r="A1454" s="42" t="s">
        <v>7183</v>
      </c>
      <c r="B1454" s="43">
        <f t="shared" si="46"/>
        <v>36</v>
      </c>
      <c r="C1454" s="43" t="str">
        <f t="shared" si="45"/>
        <v>44.236</v>
      </c>
      <c r="D1454" s="44">
        <v>9</v>
      </c>
      <c r="E1454" s="46" t="s">
        <v>11785</v>
      </c>
      <c r="F1454" s="45" t="s">
        <v>11786</v>
      </c>
      <c r="G1454" s="45" t="s">
        <v>11786</v>
      </c>
      <c r="H1454" s="45" t="s">
        <v>11787</v>
      </c>
      <c r="I1454" s="45" t="s">
        <v>11683</v>
      </c>
      <c r="J1454" s="46" t="s">
        <v>11684</v>
      </c>
      <c r="K1454" s="46" t="s">
        <v>11685</v>
      </c>
      <c r="L1454" s="45" t="s">
        <v>7306</v>
      </c>
      <c r="M1454" s="45" t="s">
        <v>7307</v>
      </c>
    </row>
    <row r="1455" spans="1:13" ht="57.6">
      <c r="A1455" s="42" t="s">
        <v>7183</v>
      </c>
      <c r="B1455" s="43">
        <f t="shared" si="46"/>
        <v>37</v>
      </c>
      <c r="C1455" s="43" t="str">
        <f t="shared" si="45"/>
        <v>44.237</v>
      </c>
      <c r="D1455" s="44">
        <v>9</v>
      </c>
      <c r="E1455" s="46" t="s">
        <v>11788</v>
      </c>
      <c r="F1455" s="45" t="s">
        <v>11789</v>
      </c>
      <c r="G1455" s="45" t="s">
        <v>11789</v>
      </c>
      <c r="H1455" s="46" t="s">
        <v>11790</v>
      </c>
      <c r="I1455" s="45" t="s">
        <v>11683</v>
      </c>
      <c r="J1455" s="46" t="s">
        <v>11684</v>
      </c>
      <c r="K1455" s="46" t="s">
        <v>11685</v>
      </c>
      <c r="L1455" s="45" t="s">
        <v>7306</v>
      </c>
      <c r="M1455" s="45" t="s">
        <v>7307</v>
      </c>
    </row>
    <row r="1456" spans="1:13" ht="57.6">
      <c r="A1456" s="42" t="s">
        <v>7183</v>
      </c>
      <c r="B1456" s="43">
        <f t="shared" si="46"/>
        <v>38</v>
      </c>
      <c r="C1456" s="43" t="str">
        <f t="shared" si="45"/>
        <v>44.238</v>
      </c>
      <c r="D1456" s="44">
        <v>9</v>
      </c>
      <c r="E1456" s="46" t="s">
        <v>11791</v>
      </c>
      <c r="F1456" s="45" t="s">
        <v>11792</v>
      </c>
      <c r="G1456" s="45" t="s">
        <v>11792</v>
      </c>
      <c r="H1456" s="46" t="s">
        <v>11793</v>
      </c>
      <c r="I1456" s="45" t="s">
        <v>11683</v>
      </c>
      <c r="J1456" s="46" t="s">
        <v>11684</v>
      </c>
      <c r="K1456" s="46" t="s">
        <v>11685</v>
      </c>
      <c r="L1456" s="45" t="s">
        <v>7306</v>
      </c>
      <c r="M1456" s="45" t="s">
        <v>7307</v>
      </c>
    </row>
    <row r="1457" spans="1:13" ht="57.6">
      <c r="A1457" s="42" t="s">
        <v>7183</v>
      </c>
      <c r="B1457" s="43">
        <f t="shared" si="46"/>
        <v>39</v>
      </c>
      <c r="C1457" s="43" t="str">
        <f t="shared" si="45"/>
        <v>44.239</v>
      </c>
      <c r="D1457" s="44">
        <v>9</v>
      </c>
      <c r="E1457" s="46" t="s">
        <v>11794</v>
      </c>
      <c r="F1457" s="45" t="s">
        <v>11795</v>
      </c>
      <c r="G1457" s="45" t="s">
        <v>11795</v>
      </c>
      <c r="H1457" s="45" t="s">
        <v>11796</v>
      </c>
      <c r="I1457" s="45" t="s">
        <v>11683</v>
      </c>
      <c r="J1457" s="46" t="s">
        <v>11684</v>
      </c>
      <c r="K1457" s="46" t="s">
        <v>11685</v>
      </c>
      <c r="L1457" s="45" t="s">
        <v>7306</v>
      </c>
      <c r="M1457" s="45" t="s">
        <v>7307</v>
      </c>
    </row>
    <row r="1458" spans="1:13" ht="57.6">
      <c r="A1458" s="42" t="s">
        <v>7183</v>
      </c>
      <c r="B1458" s="43">
        <f t="shared" si="46"/>
        <v>40</v>
      </c>
      <c r="C1458" s="43" t="str">
        <f t="shared" si="45"/>
        <v>44.240</v>
      </c>
      <c r="D1458" s="44">
        <v>9</v>
      </c>
      <c r="E1458" s="46" t="s">
        <v>11797</v>
      </c>
      <c r="F1458" s="45" t="s">
        <v>11798</v>
      </c>
      <c r="G1458" s="45" t="s">
        <v>11798</v>
      </c>
      <c r="H1458" s="45" t="s">
        <v>11799</v>
      </c>
      <c r="I1458" s="45" t="s">
        <v>11683</v>
      </c>
      <c r="J1458" s="46" t="s">
        <v>11684</v>
      </c>
      <c r="K1458" s="46" t="s">
        <v>11685</v>
      </c>
      <c r="L1458" s="45" t="s">
        <v>7306</v>
      </c>
      <c r="M1458" s="45" t="s">
        <v>7307</v>
      </c>
    </row>
    <row r="1459" spans="1:13" ht="57.6">
      <c r="A1459" s="42" t="s">
        <v>7183</v>
      </c>
      <c r="B1459" s="43">
        <f t="shared" si="46"/>
        <v>41</v>
      </c>
      <c r="C1459" s="43" t="str">
        <f t="shared" si="45"/>
        <v>44.241</v>
      </c>
      <c r="D1459" s="44">
        <v>9</v>
      </c>
      <c r="E1459" s="46" t="s">
        <v>11800</v>
      </c>
      <c r="F1459" s="45" t="s">
        <v>11801</v>
      </c>
      <c r="G1459" s="45" t="s">
        <v>11801</v>
      </c>
      <c r="H1459" s="45" t="s">
        <v>11802</v>
      </c>
      <c r="I1459" s="45" t="s">
        <v>11683</v>
      </c>
      <c r="J1459" s="46" t="s">
        <v>11684</v>
      </c>
      <c r="K1459" s="46" t="s">
        <v>11685</v>
      </c>
      <c r="L1459" s="45" t="s">
        <v>7306</v>
      </c>
      <c r="M1459" s="45" t="s">
        <v>7307</v>
      </c>
    </row>
    <row r="1460" spans="1:13" ht="57.6">
      <c r="A1460" s="42" t="s">
        <v>7183</v>
      </c>
      <c r="B1460" s="43">
        <f t="shared" si="46"/>
        <v>42</v>
      </c>
      <c r="C1460" s="43" t="str">
        <f t="shared" si="45"/>
        <v>44.242</v>
      </c>
      <c r="D1460" s="44">
        <v>9</v>
      </c>
      <c r="E1460" s="46" t="s">
        <v>11803</v>
      </c>
      <c r="F1460" s="46" t="s">
        <v>11804</v>
      </c>
      <c r="G1460" s="46" t="s">
        <v>11804</v>
      </c>
      <c r="H1460" s="46" t="s">
        <v>11805</v>
      </c>
      <c r="I1460" s="45" t="s">
        <v>11683</v>
      </c>
      <c r="J1460" s="46" t="s">
        <v>11684</v>
      </c>
      <c r="K1460" s="46" t="s">
        <v>11685</v>
      </c>
      <c r="L1460" s="45" t="s">
        <v>7306</v>
      </c>
      <c r="M1460" s="45" t="s">
        <v>7307</v>
      </c>
    </row>
    <row r="1461" spans="1:13" ht="57.6">
      <c r="A1461" s="42" t="s">
        <v>7183</v>
      </c>
      <c r="B1461" s="43">
        <f t="shared" si="46"/>
        <v>43</v>
      </c>
      <c r="C1461" s="43" t="str">
        <f t="shared" si="45"/>
        <v>44.243</v>
      </c>
      <c r="D1461" s="44">
        <v>9</v>
      </c>
      <c r="E1461" s="46" t="s">
        <v>11806</v>
      </c>
      <c r="F1461" s="45" t="s">
        <v>11807</v>
      </c>
      <c r="G1461" s="45" t="s">
        <v>11807</v>
      </c>
      <c r="H1461" s="45" t="s">
        <v>11808</v>
      </c>
      <c r="I1461" s="45" t="s">
        <v>11683</v>
      </c>
      <c r="J1461" s="46" t="s">
        <v>11684</v>
      </c>
      <c r="K1461" s="46" t="s">
        <v>11685</v>
      </c>
      <c r="L1461" s="45" t="s">
        <v>7306</v>
      </c>
      <c r="M1461" s="45" t="s">
        <v>7307</v>
      </c>
    </row>
    <row r="1462" spans="1:13" ht="57.6">
      <c r="A1462" s="42" t="s">
        <v>7183</v>
      </c>
      <c r="B1462" s="43">
        <f t="shared" si="46"/>
        <v>44</v>
      </c>
      <c r="C1462" s="43" t="str">
        <f t="shared" si="45"/>
        <v>44.244</v>
      </c>
      <c r="D1462" s="44">
        <v>7</v>
      </c>
      <c r="E1462" s="46" t="s">
        <v>11809</v>
      </c>
      <c r="F1462" s="46" t="s">
        <v>11810</v>
      </c>
      <c r="G1462" s="46" t="s">
        <v>11810</v>
      </c>
      <c r="H1462" s="45" t="s">
        <v>11811</v>
      </c>
      <c r="I1462" s="45" t="s">
        <v>11683</v>
      </c>
      <c r="J1462" s="46" t="s">
        <v>11684</v>
      </c>
      <c r="K1462" s="46" t="s">
        <v>11685</v>
      </c>
      <c r="L1462" s="45" t="s">
        <v>7306</v>
      </c>
      <c r="M1462" s="45" t="s">
        <v>7307</v>
      </c>
    </row>
    <row r="1463" spans="1:13" ht="57.6">
      <c r="A1463" s="42" t="s">
        <v>7183</v>
      </c>
      <c r="B1463" s="43">
        <f t="shared" si="46"/>
        <v>45</v>
      </c>
      <c r="C1463" s="43" t="str">
        <f t="shared" si="45"/>
        <v>44.245</v>
      </c>
      <c r="D1463" s="44">
        <v>8</v>
      </c>
      <c r="E1463" s="46" t="s">
        <v>11812</v>
      </c>
      <c r="F1463" s="45" t="s">
        <v>11813</v>
      </c>
      <c r="G1463" s="45" t="s">
        <v>11813</v>
      </c>
      <c r="H1463" s="45" t="s">
        <v>11814</v>
      </c>
      <c r="I1463" s="45" t="s">
        <v>11683</v>
      </c>
      <c r="J1463" s="46" t="s">
        <v>11684</v>
      </c>
      <c r="K1463" s="46" t="s">
        <v>11685</v>
      </c>
      <c r="L1463" s="45" t="s">
        <v>7306</v>
      </c>
      <c r="M1463" s="45" t="s">
        <v>7307</v>
      </c>
    </row>
    <row r="1464" spans="1:13" ht="57.6">
      <c r="A1464" s="42" t="s">
        <v>7183</v>
      </c>
      <c r="B1464" s="43">
        <f t="shared" si="46"/>
        <v>46</v>
      </c>
      <c r="C1464" s="43" t="str">
        <f t="shared" si="45"/>
        <v>44.246</v>
      </c>
      <c r="D1464" s="44">
        <v>8</v>
      </c>
      <c r="E1464" s="46" t="s">
        <v>11815</v>
      </c>
      <c r="F1464" s="45" t="s">
        <v>11816</v>
      </c>
      <c r="G1464" s="45" t="s">
        <v>11816</v>
      </c>
      <c r="H1464" s="45" t="s">
        <v>11817</v>
      </c>
      <c r="I1464" s="45" t="s">
        <v>11683</v>
      </c>
      <c r="J1464" s="46" t="s">
        <v>11684</v>
      </c>
      <c r="K1464" s="46" t="s">
        <v>11685</v>
      </c>
      <c r="L1464" s="45" t="s">
        <v>7306</v>
      </c>
      <c r="M1464" s="45" t="s">
        <v>7307</v>
      </c>
    </row>
    <row r="1465" spans="1:13" ht="57.6">
      <c r="A1465" s="42" t="s">
        <v>7183</v>
      </c>
      <c r="B1465" s="43">
        <f t="shared" si="46"/>
        <v>47</v>
      </c>
      <c r="C1465" s="43" t="str">
        <f t="shared" si="45"/>
        <v>44.247</v>
      </c>
      <c r="D1465" s="44">
        <v>8</v>
      </c>
      <c r="E1465" s="46" t="s">
        <v>11818</v>
      </c>
      <c r="F1465" s="45" t="s">
        <v>11819</v>
      </c>
      <c r="G1465" s="45" t="s">
        <v>11819</v>
      </c>
      <c r="H1465" s="45" t="s">
        <v>11820</v>
      </c>
      <c r="I1465" s="45" t="s">
        <v>11683</v>
      </c>
      <c r="J1465" s="46" t="s">
        <v>11684</v>
      </c>
      <c r="K1465" s="46" t="s">
        <v>11685</v>
      </c>
      <c r="L1465" s="45" t="s">
        <v>7306</v>
      </c>
      <c r="M1465" s="45" t="s">
        <v>7307</v>
      </c>
    </row>
    <row r="1466" spans="1:13" ht="57.6">
      <c r="A1466" s="42" t="s">
        <v>7183</v>
      </c>
      <c r="B1466" s="43">
        <f t="shared" si="46"/>
        <v>48</v>
      </c>
      <c r="C1466" s="43" t="str">
        <f t="shared" si="45"/>
        <v>44.248</v>
      </c>
      <c r="D1466" s="44">
        <v>8</v>
      </c>
      <c r="E1466" s="46" t="s">
        <v>11821</v>
      </c>
      <c r="F1466" s="46" t="s">
        <v>11822</v>
      </c>
      <c r="G1466" s="46" t="s">
        <v>11822</v>
      </c>
      <c r="H1466" s="45" t="s">
        <v>11697</v>
      </c>
      <c r="I1466" s="45" t="s">
        <v>11683</v>
      </c>
      <c r="J1466" s="46" t="s">
        <v>11684</v>
      </c>
      <c r="K1466" s="46" t="s">
        <v>11685</v>
      </c>
      <c r="L1466" s="45" t="s">
        <v>7306</v>
      </c>
      <c r="M1466" s="45" t="s">
        <v>7307</v>
      </c>
    </row>
    <row r="1467" spans="1:13" ht="57.6">
      <c r="A1467" s="42" t="s">
        <v>7183</v>
      </c>
      <c r="B1467" s="43">
        <f t="shared" si="46"/>
        <v>49</v>
      </c>
      <c r="C1467" s="43" t="str">
        <f t="shared" si="45"/>
        <v>44.249</v>
      </c>
      <c r="D1467" s="44">
        <v>8</v>
      </c>
      <c r="E1467" s="46" t="s">
        <v>11823</v>
      </c>
      <c r="F1467" s="46" t="s">
        <v>11824</v>
      </c>
      <c r="G1467" s="46" t="s">
        <v>11824</v>
      </c>
      <c r="H1467" s="46" t="s">
        <v>11825</v>
      </c>
      <c r="I1467" s="45" t="s">
        <v>11683</v>
      </c>
      <c r="J1467" s="46" t="s">
        <v>11684</v>
      </c>
      <c r="K1467" s="46" t="s">
        <v>11685</v>
      </c>
      <c r="L1467" s="45" t="s">
        <v>7306</v>
      </c>
      <c r="M1467" s="45" t="s">
        <v>7307</v>
      </c>
    </row>
    <row r="1468" spans="1:13" ht="57.6">
      <c r="A1468" s="42" t="s">
        <v>7183</v>
      </c>
      <c r="B1468" s="43">
        <f t="shared" si="46"/>
        <v>50</v>
      </c>
      <c r="C1468" s="43" t="str">
        <f t="shared" si="45"/>
        <v>44.250</v>
      </c>
      <c r="D1468" s="44">
        <v>8</v>
      </c>
      <c r="E1468" s="46" t="s">
        <v>11826</v>
      </c>
      <c r="F1468" s="45" t="s">
        <v>11827</v>
      </c>
      <c r="G1468" s="45" t="s">
        <v>11827</v>
      </c>
      <c r="H1468" s="45" t="s">
        <v>11828</v>
      </c>
      <c r="I1468" s="45" t="s">
        <v>11683</v>
      </c>
      <c r="J1468" s="46" t="s">
        <v>11684</v>
      </c>
      <c r="K1468" s="46" t="s">
        <v>11685</v>
      </c>
      <c r="L1468" s="45" t="s">
        <v>7306</v>
      </c>
      <c r="M1468" s="45" t="s">
        <v>7307</v>
      </c>
    </row>
    <row r="1469" spans="1:13" ht="57.6">
      <c r="A1469" s="42" t="s">
        <v>7183</v>
      </c>
      <c r="B1469" s="43">
        <f t="shared" si="46"/>
        <v>51</v>
      </c>
      <c r="C1469" s="43" t="str">
        <f t="shared" si="45"/>
        <v>44.251</v>
      </c>
      <c r="D1469" s="44">
        <v>8</v>
      </c>
      <c r="E1469" s="45" t="s">
        <v>11829</v>
      </c>
      <c r="F1469" s="45" t="s">
        <v>11830</v>
      </c>
      <c r="G1469" s="45" t="s">
        <v>11830</v>
      </c>
      <c r="H1469" s="45" t="s">
        <v>11831</v>
      </c>
      <c r="I1469" s="45" t="s">
        <v>11683</v>
      </c>
      <c r="J1469" s="46" t="s">
        <v>11684</v>
      </c>
      <c r="K1469" s="46" t="s">
        <v>11685</v>
      </c>
      <c r="L1469" s="45" t="s">
        <v>7306</v>
      </c>
      <c r="M1469" s="45" t="s">
        <v>7307</v>
      </c>
    </row>
    <row r="1470" spans="1:13" ht="57.6">
      <c r="A1470" s="42" t="s">
        <v>7183</v>
      </c>
      <c r="B1470" s="43">
        <f t="shared" si="46"/>
        <v>52</v>
      </c>
      <c r="C1470" s="43" t="str">
        <f t="shared" si="45"/>
        <v>44.252</v>
      </c>
      <c r="D1470" s="44">
        <v>9</v>
      </c>
      <c r="E1470" s="46" t="s">
        <v>11832</v>
      </c>
      <c r="F1470" s="46" t="s">
        <v>11833</v>
      </c>
      <c r="G1470" s="46" t="s">
        <v>11833</v>
      </c>
      <c r="H1470" s="46" t="s">
        <v>11834</v>
      </c>
      <c r="I1470" s="45" t="s">
        <v>11683</v>
      </c>
      <c r="J1470" s="46" t="s">
        <v>11684</v>
      </c>
      <c r="K1470" s="46" t="s">
        <v>11685</v>
      </c>
      <c r="L1470" s="45" t="s">
        <v>7306</v>
      </c>
      <c r="M1470" s="45" t="s">
        <v>7307</v>
      </c>
    </row>
    <row r="1471" spans="1:13" ht="57.6">
      <c r="A1471" s="42" t="s">
        <v>7183</v>
      </c>
      <c r="B1471" s="43">
        <f t="shared" si="46"/>
        <v>53</v>
      </c>
      <c r="C1471" s="43" t="str">
        <f t="shared" si="45"/>
        <v>44.253</v>
      </c>
      <c r="D1471" s="44">
        <v>6</v>
      </c>
      <c r="E1471" s="45" t="s">
        <v>11835</v>
      </c>
      <c r="F1471" s="45" t="s">
        <v>11836</v>
      </c>
      <c r="G1471" s="45" t="s">
        <v>11836</v>
      </c>
      <c r="H1471" s="46" t="s">
        <v>11837</v>
      </c>
      <c r="I1471" s="45" t="s">
        <v>11683</v>
      </c>
      <c r="J1471" s="46" t="s">
        <v>11684</v>
      </c>
      <c r="K1471" s="46" t="s">
        <v>11685</v>
      </c>
      <c r="L1471" s="45" t="s">
        <v>7306</v>
      </c>
      <c r="M1471" s="45" t="s">
        <v>7307</v>
      </c>
    </row>
    <row r="1472" spans="1:13" ht="57.6">
      <c r="A1472" s="42" t="s">
        <v>7183</v>
      </c>
      <c r="B1472" s="43">
        <f t="shared" si="46"/>
        <v>54</v>
      </c>
      <c r="C1472" s="43" t="str">
        <f t="shared" si="45"/>
        <v>44.254</v>
      </c>
      <c r="D1472" s="44">
        <v>7</v>
      </c>
      <c r="E1472" s="45" t="s">
        <v>11838</v>
      </c>
      <c r="F1472" s="45" t="s">
        <v>11839</v>
      </c>
      <c r="G1472" s="45" t="s">
        <v>11839</v>
      </c>
      <c r="H1472" s="45" t="s">
        <v>11840</v>
      </c>
      <c r="I1472" s="45" t="s">
        <v>11683</v>
      </c>
      <c r="J1472" s="46" t="s">
        <v>11684</v>
      </c>
      <c r="K1472" s="46" t="s">
        <v>11685</v>
      </c>
      <c r="L1472" s="45" t="s">
        <v>7306</v>
      </c>
      <c r="M1472" s="45" t="s">
        <v>7307</v>
      </c>
    </row>
    <row r="1473" spans="1:13" ht="57.6">
      <c r="A1473" s="42" t="s">
        <v>7183</v>
      </c>
      <c r="B1473" s="43">
        <f t="shared" si="46"/>
        <v>55</v>
      </c>
      <c r="C1473" s="43" t="str">
        <f t="shared" si="45"/>
        <v>44.255</v>
      </c>
      <c r="D1473" s="44">
        <v>6</v>
      </c>
      <c r="E1473" s="45" t="s">
        <v>11841</v>
      </c>
      <c r="F1473" s="45" t="s">
        <v>11842</v>
      </c>
      <c r="G1473" s="45" t="s">
        <v>11842</v>
      </c>
      <c r="H1473" s="45" t="s">
        <v>11772</v>
      </c>
      <c r="I1473" s="45" t="s">
        <v>11683</v>
      </c>
      <c r="J1473" s="46" t="s">
        <v>11684</v>
      </c>
      <c r="K1473" s="46" t="s">
        <v>11685</v>
      </c>
      <c r="L1473" s="45" t="s">
        <v>7306</v>
      </c>
      <c r="M1473" s="45" t="s">
        <v>7307</v>
      </c>
    </row>
    <row r="1474" spans="1:13" ht="57.6">
      <c r="A1474" s="42" t="s">
        <v>7183</v>
      </c>
      <c r="B1474" s="43">
        <f t="shared" si="46"/>
        <v>56</v>
      </c>
      <c r="C1474" s="43" t="str">
        <f t="shared" si="45"/>
        <v>44.256</v>
      </c>
      <c r="D1474" s="44">
        <v>7</v>
      </c>
      <c r="E1474" s="45" t="s">
        <v>11843</v>
      </c>
      <c r="F1474" s="45" t="s">
        <v>11844</v>
      </c>
      <c r="G1474" s="45" t="s">
        <v>11844</v>
      </c>
      <c r="H1474" s="45" t="s">
        <v>11845</v>
      </c>
      <c r="I1474" s="45" t="s">
        <v>11683</v>
      </c>
      <c r="J1474" s="46" t="s">
        <v>11684</v>
      </c>
      <c r="K1474" s="46" t="s">
        <v>11685</v>
      </c>
      <c r="L1474" s="45" t="s">
        <v>7306</v>
      </c>
      <c r="M1474" s="45" t="s">
        <v>7307</v>
      </c>
    </row>
    <row r="1475" spans="1:13" ht="57.6">
      <c r="A1475" s="42" t="s">
        <v>7183</v>
      </c>
      <c r="B1475" s="43">
        <f t="shared" si="46"/>
        <v>57</v>
      </c>
      <c r="C1475" s="43" t="str">
        <f t="shared" ref="C1475:C1538" si="47">+CONCATENATE(A1475,B1475)</f>
        <v>44.257</v>
      </c>
      <c r="D1475" s="44">
        <v>7</v>
      </c>
      <c r="E1475" s="45" t="s">
        <v>11846</v>
      </c>
      <c r="F1475" s="45" t="s">
        <v>11847</v>
      </c>
      <c r="G1475" s="45" t="s">
        <v>11847</v>
      </c>
      <c r="H1475" s="45" t="s">
        <v>11848</v>
      </c>
      <c r="I1475" s="45" t="s">
        <v>11683</v>
      </c>
      <c r="J1475" s="46" t="s">
        <v>11684</v>
      </c>
      <c r="K1475" s="46" t="s">
        <v>11685</v>
      </c>
      <c r="L1475" s="45" t="s">
        <v>7306</v>
      </c>
      <c r="M1475" s="45" t="s">
        <v>7307</v>
      </c>
    </row>
    <row r="1476" spans="1:13" ht="57.6">
      <c r="A1476" s="42" t="s">
        <v>7183</v>
      </c>
      <c r="B1476" s="43">
        <f t="shared" ref="B1476:B1539" si="48">+IF(A1476=A1475,B1475+1,1)</f>
        <v>58</v>
      </c>
      <c r="C1476" s="43" t="str">
        <f t="shared" si="47"/>
        <v>44.258</v>
      </c>
      <c r="D1476" s="44">
        <v>7</v>
      </c>
      <c r="E1476" s="45" t="s">
        <v>11849</v>
      </c>
      <c r="F1476" s="45" t="s">
        <v>11850</v>
      </c>
      <c r="G1476" s="45" t="s">
        <v>11850</v>
      </c>
      <c r="H1476" s="45" t="s">
        <v>11851</v>
      </c>
      <c r="I1476" s="45" t="s">
        <v>11683</v>
      </c>
      <c r="J1476" s="46" t="s">
        <v>11684</v>
      </c>
      <c r="K1476" s="46" t="s">
        <v>11685</v>
      </c>
      <c r="L1476" s="45" t="s">
        <v>7306</v>
      </c>
      <c r="M1476" s="45" t="s">
        <v>7307</v>
      </c>
    </row>
    <row r="1477" spans="1:13" ht="57.6">
      <c r="A1477" s="42" t="s">
        <v>7183</v>
      </c>
      <c r="B1477" s="43">
        <f t="shared" si="48"/>
        <v>59</v>
      </c>
      <c r="C1477" s="43" t="str">
        <f t="shared" si="47"/>
        <v>44.259</v>
      </c>
      <c r="D1477" s="44">
        <v>7</v>
      </c>
      <c r="E1477" s="45" t="s">
        <v>11852</v>
      </c>
      <c r="F1477" s="45" t="s">
        <v>11853</v>
      </c>
      <c r="G1477" s="45" t="s">
        <v>11853</v>
      </c>
      <c r="H1477" s="45" t="s">
        <v>11811</v>
      </c>
      <c r="I1477" s="45" t="s">
        <v>11683</v>
      </c>
      <c r="J1477" s="46" t="s">
        <v>11684</v>
      </c>
      <c r="K1477" s="46" t="s">
        <v>11685</v>
      </c>
      <c r="L1477" s="45" t="s">
        <v>7306</v>
      </c>
      <c r="M1477" s="45" t="s">
        <v>7307</v>
      </c>
    </row>
    <row r="1478" spans="1:13" ht="57.6">
      <c r="A1478" s="42" t="s">
        <v>7183</v>
      </c>
      <c r="B1478" s="43">
        <f t="shared" si="48"/>
        <v>60</v>
      </c>
      <c r="C1478" s="43" t="str">
        <f t="shared" si="47"/>
        <v>44.260</v>
      </c>
      <c r="D1478" s="44">
        <v>8</v>
      </c>
      <c r="E1478" s="45" t="s">
        <v>11854</v>
      </c>
      <c r="F1478" s="45" t="s">
        <v>11855</v>
      </c>
      <c r="G1478" s="45" t="s">
        <v>11855</v>
      </c>
      <c r="H1478" s="46" t="s">
        <v>11749</v>
      </c>
      <c r="I1478" s="45" t="s">
        <v>11683</v>
      </c>
      <c r="J1478" s="46" t="s">
        <v>11684</v>
      </c>
      <c r="K1478" s="46" t="s">
        <v>11685</v>
      </c>
      <c r="L1478" s="45" t="s">
        <v>7306</v>
      </c>
      <c r="M1478" s="45" t="s">
        <v>7307</v>
      </c>
    </row>
    <row r="1479" spans="1:13" ht="57.6">
      <c r="A1479" s="42" t="s">
        <v>7183</v>
      </c>
      <c r="B1479" s="43">
        <f t="shared" si="48"/>
        <v>61</v>
      </c>
      <c r="C1479" s="43" t="str">
        <f t="shared" si="47"/>
        <v>44.261</v>
      </c>
      <c r="D1479" s="44">
        <v>8</v>
      </c>
      <c r="E1479" s="45" t="s">
        <v>11856</v>
      </c>
      <c r="F1479" s="45" t="s">
        <v>11857</v>
      </c>
      <c r="G1479" s="45" t="s">
        <v>11857</v>
      </c>
      <c r="H1479" s="45" t="s">
        <v>11858</v>
      </c>
      <c r="I1479" s="45" t="s">
        <v>11683</v>
      </c>
      <c r="J1479" s="46" t="s">
        <v>11684</v>
      </c>
      <c r="K1479" s="46" t="s">
        <v>11685</v>
      </c>
      <c r="L1479" s="45" t="s">
        <v>7306</v>
      </c>
      <c r="M1479" s="45" t="s">
        <v>7307</v>
      </c>
    </row>
    <row r="1480" spans="1:13" ht="57.6">
      <c r="A1480" s="42" t="s">
        <v>7183</v>
      </c>
      <c r="B1480" s="43">
        <f t="shared" si="48"/>
        <v>62</v>
      </c>
      <c r="C1480" s="43" t="str">
        <f t="shared" si="47"/>
        <v>44.262</v>
      </c>
      <c r="D1480" s="44">
        <v>8</v>
      </c>
      <c r="E1480" s="45" t="s">
        <v>11859</v>
      </c>
      <c r="F1480" s="45" t="s">
        <v>11860</v>
      </c>
      <c r="G1480" s="45" t="s">
        <v>11860</v>
      </c>
      <c r="H1480" s="46" t="s">
        <v>11861</v>
      </c>
      <c r="I1480" s="45" t="s">
        <v>11683</v>
      </c>
      <c r="J1480" s="46" t="s">
        <v>11684</v>
      </c>
      <c r="K1480" s="46" t="s">
        <v>11685</v>
      </c>
      <c r="L1480" s="45" t="s">
        <v>7306</v>
      </c>
      <c r="M1480" s="45" t="s">
        <v>7307</v>
      </c>
    </row>
    <row r="1481" spans="1:13" ht="57.6">
      <c r="A1481" s="42" t="s">
        <v>7183</v>
      </c>
      <c r="B1481" s="43">
        <f t="shared" si="48"/>
        <v>63</v>
      </c>
      <c r="C1481" s="43" t="str">
        <f t="shared" si="47"/>
        <v>44.263</v>
      </c>
      <c r="D1481" s="44">
        <v>9</v>
      </c>
      <c r="E1481" s="46" t="s">
        <v>11862</v>
      </c>
      <c r="F1481" s="45" t="s">
        <v>11863</v>
      </c>
      <c r="G1481" s="45" t="s">
        <v>11863</v>
      </c>
      <c r="H1481" s="46" t="s">
        <v>11864</v>
      </c>
      <c r="I1481" s="45" t="s">
        <v>11683</v>
      </c>
      <c r="J1481" s="46" t="s">
        <v>11684</v>
      </c>
      <c r="K1481" s="46" t="s">
        <v>11685</v>
      </c>
      <c r="L1481" s="45" t="s">
        <v>7306</v>
      </c>
      <c r="M1481" s="45" t="s">
        <v>7307</v>
      </c>
    </row>
    <row r="1482" spans="1:13" ht="57.6">
      <c r="A1482" s="42" t="s">
        <v>7183</v>
      </c>
      <c r="B1482" s="43">
        <f t="shared" si="48"/>
        <v>64</v>
      </c>
      <c r="C1482" s="43" t="str">
        <f t="shared" si="47"/>
        <v>44.264</v>
      </c>
      <c r="D1482" s="44">
        <v>9</v>
      </c>
      <c r="E1482" s="46" t="s">
        <v>11865</v>
      </c>
      <c r="F1482" s="46" t="s">
        <v>11866</v>
      </c>
      <c r="G1482" s="46" t="s">
        <v>11866</v>
      </c>
      <c r="H1482" s="46" t="s">
        <v>11834</v>
      </c>
      <c r="I1482" s="45" t="s">
        <v>11683</v>
      </c>
      <c r="J1482" s="46" t="s">
        <v>11684</v>
      </c>
      <c r="K1482" s="46" t="s">
        <v>11685</v>
      </c>
      <c r="L1482" s="45" t="s">
        <v>7306</v>
      </c>
      <c r="M1482" s="45" t="s">
        <v>7307</v>
      </c>
    </row>
    <row r="1483" spans="1:13" ht="57.6">
      <c r="A1483" s="42" t="s">
        <v>7183</v>
      </c>
      <c r="B1483" s="43">
        <f t="shared" si="48"/>
        <v>65</v>
      </c>
      <c r="C1483" s="43" t="str">
        <f t="shared" si="47"/>
        <v>44.265</v>
      </c>
      <c r="D1483" s="44">
        <v>8</v>
      </c>
      <c r="E1483" s="45" t="s">
        <v>11867</v>
      </c>
      <c r="F1483" s="45" t="s">
        <v>11868</v>
      </c>
      <c r="G1483" s="45" t="s">
        <v>11868</v>
      </c>
      <c r="H1483" s="45" t="s">
        <v>11869</v>
      </c>
      <c r="I1483" s="45" t="s">
        <v>11683</v>
      </c>
      <c r="J1483" s="46" t="s">
        <v>11684</v>
      </c>
      <c r="K1483" s="46" t="s">
        <v>11685</v>
      </c>
      <c r="L1483" s="45" t="s">
        <v>7306</v>
      </c>
      <c r="M1483" s="45" t="s">
        <v>7307</v>
      </c>
    </row>
    <row r="1484" spans="1:13" ht="57.6">
      <c r="A1484" s="42" t="s">
        <v>7183</v>
      </c>
      <c r="B1484" s="43">
        <f t="shared" si="48"/>
        <v>66</v>
      </c>
      <c r="C1484" s="43" t="str">
        <f t="shared" si="47"/>
        <v>44.266</v>
      </c>
      <c r="D1484" s="44">
        <v>8</v>
      </c>
      <c r="E1484" s="46" t="s">
        <v>11870</v>
      </c>
      <c r="F1484" s="46" t="s">
        <v>11871</v>
      </c>
      <c r="G1484" s="46" t="s">
        <v>11871</v>
      </c>
      <c r="H1484" s="45" t="s">
        <v>11740</v>
      </c>
      <c r="I1484" s="45" t="s">
        <v>11683</v>
      </c>
      <c r="J1484" s="46" t="s">
        <v>11684</v>
      </c>
      <c r="K1484" s="46" t="s">
        <v>11685</v>
      </c>
      <c r="L1484" s="45" t="s">
        <v>7306</v>
      </c>
      <c r="M1484" s="45" t="s">
        <v>7307</v>
      </c>
    </row>
    <row r="1485" spans="1:13" ht="57.6">
      <c r="A1485" s="42" t="s">
        <v>7183</v>
      </c>
      <c r="B1485" s="43">
        <f t="shared" si="48"/>
        <v>67</v>
      </c>
      <c r="C1485" s="43" t="str">
        <f t="shared" si="47"/>
        <v>44.267</v>
      </c>
      <c r="D1485" s="44">
        <v>8</v>
      </c>
      <c r="E1485" s="46" t="s">
        <v>11872</v>
      </c>
      <c r="F1485" s="45" t="s">
        <v>11873</v>
      </c>
      <c r="G1485" s="45" t="s">
        <v>11873</v>
      </c>
      <c r="H1485" s="45" t="s">
        <v>11874</v>
      </c>
      <c r="I1485" s="45" t="s">
        <v>11683</v>
      </c>
      <c r="J1485" s="46" t="s">
        <v>11684</v>
      </c>
      <c r="K1485" s="46" t="s">
        <v>11685</v>
      </c>
      <c r="L1485" s="45" t="s">
        <v>7306</v>
      </c>
      <c r="M1485" s="45" t="s">
        <v>7307</v>
      </c>
    </row>
    <row r="1486" spans="1:13" ht="57.6">
      <c r="A1486" s="42" t="s">
        <v>7183</v>
      </c>
      <c r="B1486" s="43">
        <f t="shared" si="48"/>
        <v>68</v>
      </c>
      <c r="C1486" s="43" t="str">
        <f t="shared" si="47"/>
        <v>44.268</v>
      </c>
      <c r="D1486" s="44">
        <v>9</v>
      </c>
      <c r="E1486" s="46" t="s">
        <v>11875</v>
      </c>
      <c r="F1486" s="45" t="s">
        <v>11876</v>
      </c>
      <c r="G1486" s="45" t="s">
        <v>11876</v>
      </c>
      <c r="H1486" s="45" t="s">
        <v>11877</v>
      </c>
      <c r="I1486" s="45" t="s">
        <v>11683</v>
      </c>
      <c r="J1486" s="46" t="s">
        <v>11684</v>
      </c>
      <c r="K1486" s="46" t="s">
        <v>11685</v>
      </c>
      <c r="L1486" s="45" t="s">
        <v>7306</v>
      </c>
      <c r="M1486" s="45" t="s">
        <v>7307</v>
      </c>
    </row>
    <row r="1487" spans="1:13" ht="57.6">
      <c r="A1487" s="42" t="s">
        <v>7183</v>
      </c>
      <c r="B1487" s="43">
        <f t="shared" si="48"/>
        <v>69</v>
      </c>
      <c r="C1487" s="43" t="str">
        <f t="shared" si="47"/>
        <v>44.269</v>
      </c>
      <c r="D1487" s="44">
        <v>9</v>
      </c>
      <c r="E1487" s="45" t="s">
        <v>11878</v>
      </c>
      <c r="F1487" s="45" t="s">
        <v>11879</v>
      </c>
      <c r="G1487" s="45" t="s">
        <v>11879</v>
      </c>
      <c r="H1487" s="46" t="s">
        <v>11880</v>
      </c>
      <c r="I1487" s="45" t="s">
        <v>11683</v>
      </c>
      <c r="J1487" s="46" t="s">
        <v>11684</v>
      </c>
      <c r="K1487" s="46" t="s">
        <v>11685</v>
      </c>
      <c r="L1487" s="45" t="s">
        <v>7306</v>
      </c>
      <c r="M1487" s="45" t="s">
        <v>7307</v>
      </c>
    </row>
    <row r="1488" spans="1:13" ht="57.6">
      <c r="A1488" s="42" t="s">
        <v>7183</v>
      </c>
      <c r="B1488" s="43">
        <f t="shared" si="48"/>
        <v>70</v>
      </c>
      <c r="C1488" s="43" t="str">
        <f t="shared" si="47"/>
        <v>44.270</v>
      </c>
      <c r="D1488" s="44">
        <v>8</v>
      </c>
      <c r="E1488" s="45" t="s">
        <v>11881</v>
      </c>
      <c r="F1488" s="45" t="s">
        <v>11882</v>
      </c>
      <c r="G1488" s="45" t="s">
        <v>11882</v>
      </c>
      <c r="H1488" s="45" t="s">
        <v>11883</v>
      </c>
      <c r="I1488" s="45" t="s">
        <v>11683</v>
      </c>
      <c r="J1488" s="46" t="s">
        <v>11684</v>
      </c>
      <c r="K1488" s="46" t="s">
        <v>11685</v>
      </c>
      <c r="L1488" s="45" t="s">
        <v>7306</v>
      </c>
      <c r="M1488" s="45" t="s">
        <v>7307</v>
      </c>
    </row>
    <row r="1489" spans="1:13" ht="57.6">
      <c r="A1489" s="42" t="s">
        <v>7183</v>
      </c>
      <c r="B1489" s="43">
        <f t="shared" si="48"/>
        <v>71</v>
      </c>
      <c r="C1489" s="43" t="str">
        <f t="shared" si="47"/>
        <v>44.271</v>
      </c>
      <c r="D1489" s="44">
        <v>8</v>
      </c>
      <c r="E1489" s="45" t="s">
        <v>11884</v>
      </c>
      <c r="F1489" s="45" t="s">
        <v>11885</v>
      </c>
      <c r="G1489" s="45" t="s">
        <v>11885</v>
      </c>
      <c r="H1489" s="45" t="s">
        <v>11787</v>
      </c>
      <c r="I1489" s="45" t="s">
        <v>11683</v>
      </c>
      <c r="J1489" s="46" t="s">
        <v>11684</v>
      </c>
      <c r="K1489" s="46" t="s">
        <v>11685</v>
      </c>
      <c r="L1489" s="45" t="s">
        <v>7306</v>
      </c>
      <c r="M1489" s="45" t="s">
        <v>7307</v>
      </c>
    </row>
    <row r="1490" spans="1:13" ht="57.6">
      <c r="A1490" s="42" t="s">
        <v>7183</v>
      </c>
      <c r="B1490" s="43">
        <f t="shared" si="48"/>
        <v>72</v>
      </c>
      <c r="C1490" s="43" t="str">
        <f t="shared" si="47"/>
        <v>44.272</v>
      </c>
      <c r="D1490" s="44">
        <v>8</v>
      </c>
      <c r="E1490" s="46" t="s">
        <v>11886</v>
      </c>
      <c r="F1490" s="45" t="s">
        <v>11887</v>
      </c>
      <c r="G1490" s="45" t="s">
        <v>11887</v>
      </c>
      <c r="H1490" s="45" t="s">
        <v>11724</v>
      </c>
      <c r="I1490" s="45" t="s">
        <v>11683</v>
      </c>
      <c r="J1490" s="46" t="s">
        <v>11684</v>
      </c>
      <c r="K1490" s="46" t="s">
        <v>11685</v>
      </c>
      <c r="L1490" s="45" t="s">
        <v>7306</v>
      </c>
      <c r="M1490" s="45" t="s">
        <v>7307</v>
      </c>
    </row>
    <row r="1491" spans="1:13" ht="57.6">
      <c r="A1491" s="42" t="s">
        <v>7183</v>
      </c>
      <c r="B1491" s="43">
        <f t="shared" si="48"/>
        <v>73</v>
      </c>
      <c r="C1491" s="43" t="str">
        <f t="shared" si="47"/>
        <v>44.273</v>
      </c>
      <c r="D1491" s="44">
        <v>9</v>
      </c>
      <c r="E1491" s="46" t="s">
        <v>11888</v>
      </c>
      <c r="F1491" s="45" t="s">
        <v>11889</v>
      </c>
      <c r="G1491" s="45" t="s">
        <v>11889</v>
      </c>
      <c r="H1491" s="45" t="s">
        <v>11890</v>
      </c>
      <c r="I1491" s="45" t="s">
        <v>11683</v>
      </c>
      <c r="J1491" s="46" t="s">
        <v>11684</v>
      </c>
      <c r="K1491" s="46" t="s">
        <v>11685</v>
      </c>
      <c r="L1491" s="45" t="s">
        <v>7306</v>
      </c>
      <c r="M1491" s="45" t="s">
        <v>7307</v>
      </c>
    </row>
    <row r="1492" spans="1:13" ht="57.6">
      <c r="A1492" s="42" t="s">
        <v>7183</v>
      </c>
      <c r="B1492" s="43">
        <f t="shared" si="48"/>
        <v>74</v>
      </c>
      <c r="C1492" s="43" t="str">
        <f t="shared" si="47"/>
        <v>44.274</v>
      </c>
      <c r="D1492" s="44">
        <v>10</v>
      </c>
      <c r="E1492" s="46" t="s">
        <v>11891</v>
      </c>
      <c r="F1492" s="45" t="s">
        <v>11892</v>
      </c>
      <c r="G1492" s="45" t="s">
        <v>11892</v>
      </c>
      <c r="H1492" s="45" t="s">
        <v>11893</v>
      </c>
      <c r="I1492" s="45" t="s">
        <v>11683</v>
      </c>
      <c r="J1492" s="46" t="s">
        <v>11684</v>
      </c>
      <c r="K1492" s="46" t="s">
        <v>11685</v>
      </c>
      <c r="L1492" s="45" t="s">
        <v>7306</v>
      </c>
      <c r="M1492" s="45" t="s">
        <v>7307</v>
      </c>
    </row>
    <row r="1493" spans="1:13" ht="57.6">
      <c r="A1493" s="42" t="s">
        <v>7183</v>
      </c>
      <c r="B1493" s="43">
        <f t="shared" si="48"/>
        <v>75</v>
      </c>
      <c r="C1493" s="43" t="str">
        <f t="shared" si="47"/>
        <v>44.275</v>
      </c>
      <c r="D1493" s="44">
        <v>8</v>
      </c>
      <c r="E1493" s="46" t="s">
        <v>11894</v>
      </c>
      <c r="F1493" s="45" t="s">
        <v>11895</v>
      </c>
      <c r="G1493" s="45" t="s">
        <v>11895</v>
      </c>
      <c r="H1493" s="45" t="s">
        <v>11697</v>
      </c>
      <c r="I1493" s="45" t="s">
        <v>11683</v>
      </c>
      <c r="J1493" s="46" t="s">
        <v>11684</v>
      </c>
      <c r="K1493" s="46" t="s">
        <v>11685</v>
      </c>
      <c r="L1493" s="45" t="s">
        <v>7306</v>
      </c>
      <c r="M1493" s="45" t="s">
        <v>7307</v>
      </c>
    </row>
    <row r="1494" spans="1:13" ht="57.6">
      <c r="A1494" s="42" t="s">
        <v>7183</v>
      </c>
      <c r="B1494" s="43">
        <f t="shared" si="48"/>
        <v>76</v>
      </c>
      <c r="C1494" s="43" t="str">
        <f t="shared" si="47"/>
        <v>44.276</v>
      </c>
      <c r="D1494" s="44">
        <v>7</v>
      </c>
      <c r="E1494" s="45" t="s">
        <v>11896</v>
      </c>
      <c r="F1494" s="45" t="s">
        <v>11897</v>
      </c>
      <c r="G1494" s="45" t="s">
        <v>11897</v>
      </c>
      <c r="H1494" s="45" t="s">
        <v>11898</v>
      </c>
      <c r="I1494" s="45" t="s">
        <v>11683</v>
      </c>
      <c r="J1494" s="46" t="s">
        <v>11684</v>
      </c>
      <c r="K1494" s="46" t="s">
        <v>11685</v>
      </c>
      <c r="L1494" s="45" t="s">
        <v>7306</v>
      </c>
      <c r="M1494" s="45" t="s">
        <v>7307</v>
      </c>
    </row>
    <row r="1495" spans="1:13" ht="57.6">
      <c r="A1495" s="42" t="s">
        <v>7183</v>
      </c>
      <c r="B1495" s="43">
        <f t="shared" si="48"/>
        <v>77</v>
      </c>
      <c r="C1495" s="43" t="str">
        <f t="shared" si="47"/>
        <v>44.277</v>
      </c>
      <c r="D1495" s="44">
        <v>7</v>
      </c>
      <c r="E1495" s="45" t="s">
        <v>11899</v>
      </c>
      <c r="F1495" s="45" t="s">
        <v>11900</v>
      </c>
      <c r="G1495" s="45" t="s">
        <v>11900</v>
      </c>
      <c r="H1495" s="45" t="s">
        <v>11778</v>
      </c>
      <c r="I1495" s="45" t="s">
        <v>11683</v>
      </c>
      <c r="J1495" s="46" t="s">
        <v>11684</v>
      </c>
      <c r="K1495" s="46" t="s">
        <v>11685</v>
      </c>
      <c r="L1495" s="45" t="s">
        <v>7306</v>
      </c>
      <c r="M1495" s="45" t="s">
        <v>7307</v>
      </c>
    </row>
    <row r="1496" spans="1:13" ht="57.6">
      <c r="A1496" s="42" t="s">
        <v>7183</v>
      </c>
      <c r="B1496" s="43">
        <f t="shared" si="48"/>
        <v>78</v>
      </c>
      <c r="C1496" s="43" t="str">
        <f t="shared" si="47"/>
        <v>44.278</v>
      </c>
      <c r="D1496" s="44">
        <v>8</v>
      </c>
      <c r="E1496" s="46" t="s">
        <v>11901</v>
      </c>
      <c r="F1496" s="46" t="s">
        <v>11902</v>
      </c>
      <c r="G1496" s="46" t="s">
        <v>11902</v>
      </c>
      <c r="H1496" s="45" t="s">
        <v>11802</v>
      </c>
      <c r="I1496" s="45" t="s">
        <v>11683</v>
      </c>
      <c r="J1496" s="46" t="s">
        <v>11684</v>
      </c>
      <c r="K1496" s="46" t="s">
        <v>11685</v>
      </c>
      <c r="L1496" s="45" t="s">
        <v>7306</v>
      </c>
      <c r="M1496" s="45" t="s">
        <v>7307</v>
      </c>
    </row>
    <row r="1497" spans="1:13" ht="57.6">
      <c r="A1497" s="42" t="s">
        <v>7183</v>
      </c>
      <c r="B1497" s="43">
        <f t="shared" si="48"/>
        <v>79</v>
      </c>
      <c r="C1497" s="43" t="str">
        <f t="shared" si="47"/>
        <v>44.279</v>
      </c>
      <c r="D1497" s="44">
        <v>8</v>
      </c>
      <c r="E1497" s="45" t="s">
        <v>11903</v>
      </c>
      <c r="F1497" s="45" t="s">
        <v>11904</v>
      </c>
      <c r="G1497" s="45" t="s">
        <v>11904</v>
      </c>
      <c r="H1497" s="45" t="s">
        <v>11905</v>
      </c>
      <c r="I1497" s="45" t="s">
        <v>11683</v>
      </c>
      <c r="J1497" s="46" t="s">
        <v>11684</v>
      </c>
      <c r="K1497" s="46" t="s">
        <v>11685</v>
      </c>
      <c r="L1497" s="45" t="s">
        <v>7306</v>
      </c>
      <c r="M1497" s="45" t="s">
        <v>7307</v>
      </c>
    </row>
    <row r="1498" spans="1:13" ht="57.6">
      <c r="A1498" s="42" t="s">
        <v>7183</v>
      </c>
      <c r="B1498" s="43">
        <f t="shared" si="48"/>
        <v>80</v>
      </c>
      <c r="C1498" s="43" t="str">
        <f t="shared" si="47"/>
        <v>44.280</v>
      </c>
      <c r="D1498" s="44">
        <v>9</v>
      </c>
      <c r="E1498" s="45" t="s">
        <v>11906</v>
      </c>
      <c r="F1498" s="45" t="s">
        <v>11907</v>
      </c>
      <c r="G1498" s="45" t="s">
        <v>11907</v>
      </c>
      <c r="H1498" s="46" t="s">
        <v>11908</v>
      </c>
      <c r="I1498" s="45" t="s">
        <v>11683</v>
      </c>
      <c r="J1498" s="46" t="s">
        <v>11684</v>
      </c>
      <c r="K1498" s="46" t="s">
        <v>11685</v>
      </c>
      <c r="L1498" s="45" t="s">
        <v>7306</v>
      </c>
      <c r="M1498" s="45" t="s">
        <v>7307</v>
      </c>
    </row>
    <row r="1499" spans="1:13" ht="57.6">
      <c r="A1499" s="42" t="s">
        <v>7183</v>
      </c>
      <c r="B1499" s="43">
        <f t="shared" si="48"/>
        <v>81</v>
      </c>
      <c r="C1499" s="43" t="str">
        <f t="shared" si="47"/>
        <v>44.281</v>
      </c>
      <c r="D1499" s="44">
        <v>9</v>
      </c>
      <c r="E1499" s="46" t="s">
        <v>11909</v>
      </c>
      <c r="F1499" s="45" t="s">
        <v>11910</v>
      </c>
      <c r="G1499" s="45" t="s">
        <v>11910</v>
      </c>
      <c r="H1499" s="46" t="s">
        <v>11911</v>
      </c>
      <c r="I1499" s="45" t="s">
        <v>11683</v>
      </c>
      <c r="J1499" s="46" t="s">
        <v>11684</v>
      </c>
      <c r="K1499" s="46" t="s">
        <v>11685</v>
      </c>
      <c r="L1499" s="45" t="s">
        <v>7306</v>
      </c>
      <c r="M1499" s="45" t="s">
        <v>7307</v>
      </c>
    </row>
    <row r="1500" spans="1:13" ht="57.6">
      <c r="A1500" s="42" t="s">
        <v>7183</v>
      </c>
      <c r="B1500" s="43">
        <f t="shared" si="48"/>
        <v>82</v>
      </c>
      <c r="C1500" s="43" t="str">
        <f t="shared" si="47"/>
        <v>44.282</v>
      </c>
      <c r="D1500" s="44">
        <v>9</v>
      </c>
      <c r="E1500" s="45" t="s">
        <v>11912</v>
      </c>
      <c r="F1500" s="45" t="s">
        <v>11913</v>
      </c>
      <c r="G1500" s="45" t="s">
        <v>11913</v>
      </c>
      <c r="H1500" s="46" t="s">
        <v>11914</v>
      </c>
      <c r="I1500" s="45" t="s">
        <v>11683</v>
      </c>
      <c r="J1500" s="46" t="s">
        <v>11684</v>
      </c>
      <c r="K1500" s="46" t="s">
        <v>11685</v>
      </c>
      <c r="L1500" s="45" t="s">
        <v>7306</v>
      </c>
      <c r="M1500" s="45" t="s">
        <v>7307</v>
      </c>
    </row>
    <row r="1501" spans="1:13" ht="57.6">
      <c r="A1501" s="42" t="s">
        <v>7183</v>
      </c>
      <c r="B1501" s="43">
        <f t="shared" si="48"/>
        <v>83</v>
      </c>
      <c r="C1501" s="43" t="str">
        <f t="shared" si="47"/>
        <v>44.283</v>
      </c>
      <c r="D1501" s="44">
        <v>9</v>
      </c>
      <c r="E1501" s="45" t="s">
        <v>11915</v>
      </c>
      <c r="F1501" s="45" t="s">
        <v>11916</v>
      </c>
      <c r="G1501" s="45" t="s">
        <v>11916</v>
      </c>
      <c r="H1501" s="46" t="s">
        <v>11917</v>
      </c>
      <c r="I1501" s="45" t="s">
        <v>11683</v>
      </c>
      <c r="J1501" s="46" t="s">
        <v>11684</v>
      </c>
      <c r="K1501" s="46" t="s">
        <v>11685</v>
      </c>
      <c r="L1501" s="45" t="s">
        <v>7306</v>
      </c>
      <c r="M1501" s="45" t="s">
        <v>7307</v>
      </c>
    </row>
    <row r="1502" spans="1:13" ht="57.6">
      <c r="A1502" s="42" t="s">
        <v>7183</v>
      </c>
      <c r="B1502" s="43">
        <f t="shared" si="48"/>
        <v>84</v>
      </c>
      <c r="C1502" s="43" t="str">
        <f t="shared" si="47"/>
        <v>44.284</v>
      </c>
      <c r="D1502" s="44">
        <v>9</v>
      </c>
      <c r="E1502" s="46" t="s">
        <v>11918</v>
      </c>
      <c r="F1502" s="45" t="s">
        <v>11919</v>
      </c>
      <c r="G1502" s="45" t="s">
        <v>11919</v>
      </c>
      <c r="H1502" s="46" t="s">
        <v>11920</v>
      </c>
      <c r="I1502" s="45" t="s">
        <v>11683</v>
      </c>
      <c r="J1502" s="46" t="s">
        <v>11684</v>
      </c>
      <c r="K1502" s="46" t="s">
        <v>11685</v>
      </c>
      <c r="L1502" s="45" t="s">
        <v>7306</v>
      </c>
      <c r="M1502" s="45" t="s">
        <v>7307</v>
      </c>
    </row>
    <row r="1503" spans="1:13" ht="57.6">
      <c r="A1503" s="42" t="s">
        <v>7183</v>
      </c>
      <c r="B1503" s="43">
        <f t="shared" si="48"/>
        <v>85</v>
      </c>
      <c r="C1503" s="43" t="str">
        <f t="shared" si="47"/>
        <v>44.285</v>
      </c>
      <c r="D1503" s="44">
        <v>9</v>
      </c>
      <c r="E1503" s="46" t="s">
        <v>11921</v>
      </c>
      <c r="F1503" s="45" t="s">
        <v>11922</v>
      </c>
      <c r="G1503" s="45" t="s">
        <v>11922</v>
      </c>
      <c r="H1503" s="45" t="s">
        <v>11923</v>
      </c>
      <c r="I1503" s="45" t="s">
        <v>11683</v>
      </c>
      <c r="J1503" s="46" t="s">
        <v>11684</v>
      </c>
      <c r="K1503" s="46" t="s">
        <v>11685</v>
      </c>
      <c r="L1503" s="45" t="s">
        <v>7306</v>
      </c>
      <c r="M1503" s="45" t="s">
        <v>7307</v>
      </c>
    </row>
    <row r="1504" spans="1:13" ht="57.6">
      <c r="A1504" s="42" t="s">
        <v>7183</v>
      </c>
      <c r="B1504" s="43">
        <f t="shared" si="48"/>
        <v>86</v>
      </c>
      <c r="C1504" s="43" t="str">
        <f t="shared" si="47"/>
        <v>44.286</v>
      </c>
      <c r="D1504" s="44">
        <v>8</v>
      </c>
      <c r="E1504" s="45" t="s">
        <v>11924</v>
      </c>
      <c r="F1504" s="45" t="s">
        <v>11925</v>
      </c>
      <c r="G1504" s="45" t="s">
        <v>11925</v>
      </c>
      <c r="H1504" s="46" t="s">
        <v>11926</v>
      </c>
      <c r="I1504" s="45" t="s">
        <v>11683</v>
      </c>
      <c r="J1504" s="46" t="s">
        <v>11684</v>
      </c>
      <c r="K1504" s="46" t="s">
        <v>11685</v>
      </c>
      <c r="L1504" s="45" t="s">
        <v>7306</v>
      </c>
      <c r="M1504" s="45" t="s">
        <v>7307</v>
      </c>
    </row>
    <row r="1505" spans="1:13" ht="57.6">
      <c r="A1505" s="42" t="s">
        <v>7183</v>
      </c>
      <c r="B1505" s="43">
        <f t="shared" si="48"/>
        <v>87</v>
      </c>
      <c r="C1505" s="43" t="str">
        <f t="shared" si="47"/>
        <v>44.287</v>
      </c>
      <c r="D1505" s="44">
        <v>6</v>
      </c>
      <c r="E1505" s="45" t="s">
        <v>11927</v>
      </c>
      <c r="F1505" s="45" t="s">
        <v>11928</v>
      </c>
      <c r="G1505" s="45" t="s">
        <v>11928</v>
      </c>
      <c r="H1505" s="45" t="s">
        <v>11772</v>
      </c>
      <c r="I1505" s="45" t="s">
        <v>11683</v>
      </c>
      <c r="J1505" s="46" t="s">
        <v>11684</v>
      </c>
      <c r="K1505" s="46" t="s">
        <v>11685</v>
      </c>
      <c r="L1505" s="45" t="s">
        <v>7306</v>
      </c>
      <c r="M1505" s="45" t="s">
        <v>7307</v>
      </c>
    </row>
    <row r="1506" spans="1:13" ht="57.6">
      <c r="A1506" s="42" t="s">
        <v>7183</v>
      </c>
      <c r="B1506" s="43">
        <f t="shared" si="48"/>
        <v>88</v>
      </c>
      <c r="C1506" s="43" t="str">
        <f t="shared" si="47"/>
        <v>44.288</v>
      </c>
      <c r="D1506" s="44">
        <v>7</v>
      </c>
      <c r="E1506" s="45" t="s">
        <v>11929</v>
      </c>
      <c r="F1506" s="45" t="s">
        <v>11930</v>
      </c>
      <c r="G1506" s="45" t="s">
        <v>11930</v>
      </c>
      <c r="H1506" s="45" t="s">
        <v>11775</v>
      </c>
      <c r="I1506" s="45" t="s">
        <v>11683</v>
      </c>
      <c r="J1506" s="46" t="s">
        <v>11684</v>
      </c>
      <c r="K1506" s="46" t="s">
        <v>11685</v>
      </c>
      <c r="L1506" s="45" t="s">
        <v>7306</v>
      </c>
      <c r="M1506" s="45" t="s">
        <v>7307</v>
      </c>
    </row>
    <row r="1507" spans="1:13" ht="57.6">
      <c r="A1507" s="42" t="s">
        <v>7183</v>
      </c>
      <c r="B1507" s="43">
        <f t="shared" si="48"/>
        <v>89</v>
      </c>
      <c r="C1507" s="43" t="str">
        <f t="shared" si="47"/>
        <v>44.289</v>
      </c>
      <c r="D1507" s="44">
        <v>7</v>
      </c>
      <c r="E1507" s="45" t="s">
        <v>11931</v>
      </c>
      <c r="F1507" s="45" t="s">
        <v>11932</v>
      </c>
      <c r="G1507" s="45" t="s">
        <v>11932</v>
      </c>
      <c r="H1507" s="45" t="s">
        <v>11778</v>
      </c>
      <c r="I1507" s="45" t="s">
        <v>11683</v>
      </c>
      <c r="J1507" s="46" t="s">
        <v>11684</v>
      </c>
      <c r="K1507" s="46" t="s">
        <v>11685</v>
      </c>
      <c r="L1507" s="45" t="s">
        <v>7306</v>
      </c>
      <c r="M1507" s="45" t="s">
        <v>7307</v>
      </c>
    </row>
    <row r="1508" spans="1:13" ht="57.6">
      <c r="A1508" s="42" t="s">
        <v>7183</v>
      </c>
      <c r="B1508" s="43">
        <f t="shared" si="48"/>
        <v>90</v>
      </c>
      <c r="C1508" s="43" t="str">
        <f t="shared" si="47"/>
        <v>44.290</v>
      </c>
      <c r="D1508" s="44">
        <v>8</v>
      </c>
      <c r="E1508" s="46" t="s">
        <v>11933</v>
      </c>
      <c r="F1508" s="46" t="s">
        <v>11934</v>
      </c>
      <c r="G1508" s="46" t="s">
        <v>11934</v>
      </c>
      <c r="H1508" s="45" t="s">
        <v>11781</v>
      </c>
      <c r="I1508" s="45" t="s">
        <v>11683</v>
      </c>
      <c r="J1508" s="46" t="s">
        <v>11684</v>
      </c>
      <c r="K1508" s="46" t="s">
        <v>11685</v>
      </c>
      <c r="L1508" s="45" t="s">
        <v>7306</v>
      </c>
      <c r="M1508" s="45" t="s">
        <v>7307</v>
      </c>
    </row>
    <row r="1509" spans="1:13" ht="57.6">
      <c r="A1509" s="42" t="s">
        <v>7183</v>
      </c>
      <c r="B1509" s="43">
        <f t="shared" si="48"/>
        <v>91</v>
      </c>
      <c r="C1509" s="43" t="str">
        <f t="shared" si="47"/>
        <v>44.291</v>
      </c>
      <c r="D1509" s="44">
        <v>9</v>
      </c>
      <c r="E1509" s="45" t="s">
        <v>11935</v>
      </c>
      <c r="F1509" s="45" t="s">
        <v>11936</v>
      </c>
      <c r="G1509" s="45" t="s">
        <v>11936</v>
      </c>
      <c r="H1509" s="46" t="s">
        <v>11790</v>
      </c>
      <c r="I1509" s="45" t="s">
        <v>11683</v>
      </c>
      <c r="J1509" s="46" t="s">
        <v>11684</v>
      </c>
      <c r="K1509" s="46" t="s">
        <v>11685</v>
      </c>
      <c r="L1509" s="45" t="s">
        <v>7306</v>
      </c>
      <c r="M1509" s="45" t="s">
        <v>7307</v>
      </c>
    </row>
    <row r="1510" spans="1:13" ht="57.6">
      <c r="A1510" s="42" t="s">
        <v>7183</v>
      </c>
      <c r="B1510" s="43">
        <f t="shared" si="48"/>
        <v>92</v>
      </c>
      <c r="C1510" s="43" t="str">
        <f t="shared" si="47"/>
        <v>44.292</v>
      </c>
      <c r="D1510" s="44">
        <v>9</v>
      </c>
      <c r="E1510" s="45" t="s">
        <v>11937</v>
      </c>
      <c r="F1510" s="45" t="s">
        <v>11938</v>
      </c>
      <c r="G1510" s="45" t="s">
        <v>11938</v>
      </c>
      <c r="H1510" s="45" t="s">
        <v>11796</v>
      </c>
      <c r="I1510" s="45" t="s">
        <v>11683</v>
      </c>
      <c r="J1510" s="46" t="s">
        <v>11684</v>
      </c>
      <c r="K1510" s="46" t="s">
        <v>11685</v>
      </c>
      <c r="L1510" s="45" t="s">
        <v>7306</v>
      </c>
      <c r="M1510" s="45" t="s">
        <v>7307</v>
      </c>
    </row>
    <row r="1511" spans="1:13" ht="57.6">
      <c r="A1511" s="42" t="s">
        <v>7183</v>
      </c>
      <c r="B1511" s="43">
        <f t="shared" si="48"/>
        <v>93</v>
      </c>
      <c r="C1511" s="43" t="str">
        <f t="shared" si="47"/>
        <v>44.293</v>
      </c>
      <c r="D1511" s="44">
        <v>9</v>
      </c>
      <c r="E1511" s="46" t="s">
        <v>11939</v>
      </c>
      <c r="F1511" s="45" t="s">
        <v>11940</v>
      </c>
      <c r="G1511" s="45" t="s">
        <v>11940</v>
      </c>
      <c r="H1511" s="46" t="s">
        <v>11805</v>
      </c>
      <c r="I1511" s="45" t="s">
        <v>11683</v>
      </c>
      <c r="J1511" s="46" t="s">
        <v>11684</v>
      </c>
      <c r="K1511" s="46" t="s">
        <v>11685</v>
      </c>
      <c r="L1511" s="45" t="s">
        <v>7306</v>
      </c>
      <c r="M1511" s="45" t="s">
        <v>7307</v>
      </c>
    </row>
    <row r="1512" spans="1:13" ht="57.6">
      <c r="A1512" s="42" t="s">
        <v>7183</v>
      </c>
      <c r="B1512" s="43">
        <f t="shared" si="48"/>
        <v>94</v>
      </c>
      <c r="C1512" s="43" t="str">
        <f t="shared" si="47"/>
        <v>44.294</v>
      </c>
      <c r="D1512" s="44">
        <v>9</v>
      </c>
      <c r="E1512" s="45" t="s">
        <v>11941</v>
      </c>
      <c r="F1512" s="45" t="s">
        <v>11942</v>
      </c>
      <c r="G1512" s="45" t="s">
        <v>11942</v>
      </c>
      <c r="H1512" s="46" t="s">
        <v>11793</v>
      </c>
      <c r="I1512" s="45" t="s">
        <v>11683</v>
      </c>
      <c r="J1512" s="46" t="s">
        <v>11684</v>
      </c>
      <c r="K1512" s="46" t="s">
        <v>11685</v>
      </c>
      <c r="L1512" s="45" t="s">
        <v>7306</v>
      </c>
      <c r="M1512" s="45" t="s">
        <v>7307</v>
      </c>
    </row>
    <row r="1513" spans="1:13" ht="57.6">
      <c r="A1513" s="42" t="s">
        <v>7183</v>
      </c>
      <c r="B1513" s="43">
        <f t="shared" si="48"/>
        <v>95</v>
      </c>
      <c r="C1513" s="43" t="str">
        <f t="shared" si="47"/>
        <v>44.295</v>
      </c>
      <c r="D1513" s="44">
        <v>9</v>
      </c>
      <c r="E1513" s="45" t="s">
        <v>11943</v>
      </c>
      <c r="F1513" s="45" t="s">
        <v>11944</v>
      </c>
      <c r="G1513" s="45" t="s">
        <v>11944</v>
      </c>
      <c r="H1513" s="45" t="s">
        <v>11799</v>
      </c>
      <c r="I1513" s="45" t="s">
        <v>11683</v>
      </c>
      <c r="J1513" s="46" t="s">
        <v>11684</v>
      </c>
      <c r="K1513" s="46" t="s">
        <v>11685</v>
      </c>
      <c r="L1513" s="45" t="s">
        <v>7306</v>
      </c>
      <c r="M1513" s="45" t="s">
        <v>7307</v>
      </c>
    </row>
    <row r="1514" spans="1:13" ht="57.6">
      <c r="A1514" s="42" t="s">
        <v>7183</v>
      </c>
      <c r="B1514" s="43">
        <f t="shared" si="48"/>
        <v>96</v>
      </c>
      <c r="C1514" s="43" t="str">
        <f t="shared" si="47"/>
        <v>44.296</v>
      </c>
      <c r="D1514" s="44">
        <v>9</v>
      </c>
      <c r="E1514" s="45" t="s">
        <v>11945</v>
      </c>
      <c r="F1514" s="45" t="s">
        <v>11946</v>
      </c>
      <c r="G1514" s="45" t="s">
        <v>11946</v>
      </c>
      <c r="H1514" s="45" t="s">
        <v>11808</v>
      </c>
      <c r="I1514" s="45" t="s">
        <v>11683</v>
      </c>
      <c r="J1514" s="46" t="s">
        <v>11684</v>
      </c>
      <c r="K1514" s="46" t="s">
        <v>11685</v>
      </c>
      <c r="L1514" s="45" t="s">
        <v>7306</v>
      </c>
      <c r="M1514" s="45" t="s">
        <v>7307</v>
      </c>
    </row>
    <row r="1515" spans="1:13" ht="57.6">
      <c r="A1515" s="42" t="s">
        <v>7183</v>
      </c>
      <c r="B1515" s="43">
        <f t="shared" si="48"/>
        <v>97</v>
      </c>
      <c r="C1515" s="43" t="str">
        <f t="shared" si="47"/>
        <v>44.297</v>
      </c>
      <c r="D1515" s="44">
        <v>9</v>
      </c>
      <c r="E1515" s="45" t="s">
        <v>11947</v>
      </c>
      <c r="F1515" s="45" t="s">
        <v>11948</v>
      </c>
      <c r="G1515" s="45" t="s">
        <v>11948</v>
      </c>
      <c r="H1515" s="45" t="s">
        <v>11784</v>
      </c>
      <c r="I1515" s="45" t="s">
        <v>11683</v>
      </c>
      <c r="J1515" s="46" t="s">
        <v>11684</v>
      </c>
      <c r="K1515" s="46" t="s">
        <v>11685</v>
      </c>
      <c r="L1515" s="45" t="s">
        <v>7306</v>
      </c>
      <c r="M1515" s="45" t="s">
        <v>7307</v>
      </c>
    </row>
    <row r="1516" spans="1:13" ht="57.6">
      <c r="A1516" s="42" t="s">
        <v>7183</v>
      </c>
      <c r="B1516" s="43">
        <f t="shared" si="48"/>
        <v>98</v>
      </c>
      <c r="C1516" s="43" t="str">
        <f t="shared" si="47"/>
        <v>44.298</v>
      </c>
      <c r="D1516" s="44">
        <v>9</v>
      </c>
      <c r="E1516" s="46" t="s">
        <v>11949</v>
      </c>
      <c r="F1516" s="45" t="s">
        <v>11950</v>
      </c>
      <c r="G1516" s="45" t="s">
        <v>11950</v>
      </c>
      <c r="H1516" s="45" t="s">
        <v>11787</v>
      </c>
      <c r="I1516" s="45" t="s">
        <v>11683</v>
      </c>
      <c r="J1516" s="46" t="s">
        <v>11684</v>
      </c>
      <c r="K1516" s="46" t="s">
        <v>11685</v>
      </c>
      <c r="L1516" s="45" t="s">
        <v>7306</v>
      </c>
      <c r="M1516" s="45" t="s">
        <v>7307</v>
      </c>
    </row>
    <row r="1517" spans="1:13" ht="57.6">
      <c r="A1517" s="42" t="s">
        <v>7183</v>
      </c>
      <c r="B1517" s="43">
        <f t="shared" si="48"/>
        <v>99</v>
      </c>
      <c r="C1517" s="43" t="str">
        <f t="shared" si="47"/>
        <v>44.299</v>
      </c>
      <c r="D1517" s="44">
        <v>9</v>
      </c>
      <c r="E1517" s="46" t="s">
        <v>11951</v>
      </c>
      <c r="F1517" s="45" t="s">
        <v>11952</v>
      </c>
      <c r="G1517" s="45" t="s">
        <v>11952</v>
      </c>
      <c r="H1517" s="45" t="s">
        <v>11802</v>
      </c>
      <c r="I1517" s="45" t="s">
        <v>11683</v>
      </c>
      <c r="J1517" s="46" t="s">
        <v>11684</v>
      </c>
      <c r="K1517" s="46" t="s">
        <v>11685</v>
      </c>
      <c r="L1517" s="45" t="s">
        <v>7306</v>
      </c>
      <c r="M1517" s="45" t="s">
        <v>7307</v>
      </c>
    </row>
    <row r="1518" spans="1:13" ht="57.6">
      <c r="A1518" s="42" t="s">
        <v>7183</v>
      </c>
      <c r="B1518" s="43">
        <f t="shared" si="48"/>
        <v>100</v>
      </c>
      <c r="C1518" s="43" t="str">
        <f t="shared" si="47"/>
        <v>44.2100</v>
      </c>
      <c r="D1518" s="44">
        <v>7</v>
      </c>
      <c r="E1518" s="45" t="s">
        <v>11953</v>
      </c>
      <c r="F1518" s="45" t="s">
        <v>11954</v>
      </c>
      <c r="G1518" s="45" t="s">
        <v>11954</v>
      </c>
      <c r="H1518" s="45" t="s">
        <v>11811</v>
      </c>
      <c r="I1518" s="45" t="s">
        <v>11683</v>
      </c>
      <c r="J1518" s="46" t="s">
        <v>11684</v>
      </c>
      <c r="K1518" s="46" t="s">
        <v>11685</v>
      </c>
      <c r="L1518" s="45" t="s">
        <v>7306</v>
      </c>
      <c r="M1518" s="45" t="s">
        <v>7307</v>
      </c>
    </row>
    <row r="1519" spans="1:13" ht="57.6">
      <c r="A1519" s="42" t="s">
        <v>7183</v>
      </c>
      <c r="B1519" s="43">
        <f t="shared" si="48"/>
        <v>101</v>
      </c>
      <c r="C1519" s="43" t="str">
        <f t="shared" si="47"/>
        <v>44.2101</v>
      </c>
      <c r="D1519" s="44">
        <v>8</v>
      </c>
      <c r="E1519" s="45" t="s">
        <v>11955</v>
      </c>
      <c r="F1519" s="45" t="s">
        <v>11956</v>
      </c>
      <c r="G1519" s="45" t="s">
        <v>11956</v>
      </c>
      <c r="H1519" s="45" t="s">
        <v>11831</v>
      </c>
      <c r="I1519" s="45" t="s">
        <v>11683</v>
      </c>
      <c r="J1519" s="46" t="s">
        <v>11684</v>
      </c>
      <c r="K1519" s="46" t="s">
        <v>11685</v>
      </c>
      <c r="L1519" s="45" t="s">
        <v>7306</v>
      </c>
      <c r="M1519" s="45" t="s">
        <v>7307</v>
      </c>
    </row>
    <row r="1520" spans="1:13" ht="57.6">
      <c r="A1520" s="42" t="s">
        <v>7183</v>
      </c>
      <c r="B1520" s="43">
        <f t="shared" si="48"/>
        <v>102</v>
      </c>
      <c r="C1520" s="43" t="str">
        <f t="shared" si="47"/>
        <v>44.2102</v>
      </c>
      <c r="D1520" s="44">
        <v>8</v>
      </c>
      <c r="E1520" s="45" t="s">
        <v>11957</v>
      </c>
      <c r="F1520" s="45" t="s">
        <v>11958</v>
      </c>
      <c r="G1520" s="45" t="s">
        <v>11958</v>
      </c>
      <c r="H1520" s="45" t="s">
        <v>11814</v>
      </c>
      <c r="I1520" s="45" t="s">
        <v>11683</v>
      </c>
      <c r="J1520" s="46" t="s">
        <v>11684</v>
      </c>
      <c r="K1520" s="46" t="s">
        <v>11685</v>
      </c>
      <c r="L1520" s="45" t="s">
        <v>7306</v>
      </c>
      <c r="M1520" s="45" t="s">
        <v>7307</v>
      </c>
    </row>
    <row r="1521" spans="1:13" ht="57.6">
      <c r="A1521" s="42" t="s">
        <v>7183</v>
      </c>
      <c r="B1521" s="43">
        <f t="shared" si="48"/>
        <v>103</v>
      </c>
      <c r="C1521" s="43" t="str">
        <f t="shared" si="47"/>
        <v>44.2103</v>
      </c>
      <c r="D1521" s="44">
        <v>8</v>
      </c>
      <c r="E1521" s="45" t="s">
        <v>11959</v>
      </c>
      <c r="F1521" s="45" t="s">
        <v>11960</v>
      </c>
      <c r="G1521" s="45" t="s">
        <v>11960</v>
      </c>
      <c r="H1521" s="45" t="s">
        <v>11817</v>
      </c>
      <c r="I1521" s="45" t="s">
        <v>11683</v>
      </c>
      <c r="J1521" s="46" t="s">
        <v>11684</v>
      </c>
      <c r="K1521" s="46" t="s">
        <v>11685</v>
      </c>
      <c r="L1521" s="45" t="s">
        <v>7306</v>
      </c>
      <c r="M1521" s="45" t="s">
        <v>7307</v>
      </c>
    </row>
    <row r="1522" spans="1:13" ht="57.6">
      <c r="A1522" s="42" t="s">
        <v>7183</v>
      </c>
      <c r="B1522" s="43">
        <f t="shared" si="48"/>
        <v>104</v>
      </c>
      <c r="C1522" s="43" t="str">
        <f t="shared" si="47"/>
        <v>44.2104</v>
      </c>
      <c r="D1522" s="44">
        <v>8</v>
      </c>
      <c r="E1522" s="45" t="s">
        <v>11961</v>
      </c>
      <c r="F1522" s="45" t="s">
        <v>11962</v>
      </c>
      <c r="G1522" s="45" t="s">
        <v>11962</v>
      </c>
      <c r="H1522" s="46" t="s">
        <v>11825</v>
      </c>
      <c r="I1522" s="45" t="s">
        <v>11683</v>
      </c>
      <c r="J1522" s="46" t="s">
        <v>11684</v>
      </c>
      <c r="K1522" s="46" t="s">
        <v>11685</v>
      </c>
      <c r="L1522" s="45" t="s">
        <v>7306</v>
      </c>
      <c r="M1522" s="45" t="s">
        <v>7307</v>
      </c>
    </row>
    <row r="1523" spans="1:13" ht="57.6">
      <c r="A1523" s="42" t="s">
        <v>7183</v>
      </c>
      <c r="B1523" s="43">
        <f t="shared" si="48"/>
        <v>105</v>
      </c>
      <c r="C1523" s="43" t="str">
        <f t="shared" si="47"/>
        <v>44.2105</v>
      </c>
      <c r="D1523" s="44">
        <v>8</v>
      </c>
      <c r="E1523" s="45" t="s">
        <v>11963</v>
      </c>
      <c r="F1523" s="45" t="s">
        <v>11964</v>
      </c>
      <c r="G1523" s="45" t="s">
        <v>11964</v>
      </c>
      <c r="H1523" s="46" t="s">
        <v>11749</v>
      </c>
      <c r="I1523" s="45" t="s">
        <v>11683</v>
      </c>
      <c r="J1523" s="46" t="s">
        <v>11684</v>
      </c>
      <c r="K1523" s="46" t="s">
        <v>11685</v>
      </c>
      <c r="L1523" s="45" t="s">
        <v>7306</v>
      </c>
      <c r="M1523" s="45" t="s">
        <v>7307</v>
      </c>
    </row>
    <row r="1524" spans="1:13" ht="57.6">
      <c r="A1524" s="42" t="s">
        <v>7183</v>
      </c>
      <c r="B1524" s="43">
        <f t="shared" si="48"/>
        <v>106</v>
      </c>
      <c r="C1524" s="43" t="str">
        <f t="shared" si="47"/>
        <v>44.2106</v>
      </c>
      <c r="D1524" s="44">
        <v>8</v>
      </c>
      <c r="E1524" s="46" t="s">
        <v>11965</v>
      </c>
      <c r="F1524" s="45" t="s">
        <v>11966</v>
      </c>
      <c r="G1524" s="45" t="s">
        <v>11966</v>
      </c>
      <c r="H1524" s="45" t="s">
        <v>11697</v>
      </c>
      <c r="I1524" s="45" t="s">
        <v>11683</v>
      </c>
      <c r="J1524" s="46" t="s">
        <v>11684</v>
      </c>
      <c r="K1524" s="46" t="s">
        <v>11685</v>
      </c>
      <c r="L1524" s="45" t="s">
        <v>7306</v>
      </c>
      <c r="M1524" s="45" t="s">
        <v>7307</v>
      </c>
    </row>
    <row r="1525" spans="1:13" ht="57.6">
      <c r="A1525" s="42" t="s">
        <v>7183</v>
      </c>
      <c r="B1525" s="43">
        <f t="shared" si="48"/>
        <v>107</v>
      </c>
      <c r="C1525" s="43" t="str">
        <f t="shared" si="47"/>
        <v>44.2107</v>
      </c>
      <c r="D1525" s="44">
        <v>8</v>
      </c>
      <c r="E1525" s="45" t="s">
        <v>11967</v>
      </c>
      <c r="F1525" s="45" t="s">
        <v>11968</v>
      </c>
      <c r="G1525" s="45" t="s">
        <v>11968</v>
      </c>
      <c r="H1525" s="45" t="s">
        <v>11828</v>
      </c>
      <c r="I1525" s="45" t="s">
        <v>11683</v>
      </c>
      <c r="J1525" s="46" t="s">
        <v>11684</v>
      </c>
      <c r="K1525" s="46" t="s">
        <v>11685</v>
      </c>
      <c r="L1525" s="45" t="s">
        <v>7306</v>
      </c>
      <c r="M1525" s="45" t="s">
        <v>7307</v>
      </c>
    </row>
    <row r="1526" spans="1:13" ht="57.6">
      <c r="A1526" s="42" t="s">
        <v>7183</v>
      </c>
      <c r="B1526" s="43">
        <f t="shared" si="48"/>
        <v>108</v>
      </c>
      <c r="C1526" s="43" t="str">
        <f t="shared" si="47"/>
        <v>44.2108</v>
      </c>
      <c r="D1526" s="44">
        <v>6</v>
      </c>
      <c r="E1526" s="45" t="s">
        <v>11969</v>
      </c>
      <c r="F1526" s="45" t="s">
        <v>11970</v>
      </c>
      <c r="G1526" s="45" t="s">
        <v>11970</v>
      </c>
      <c r="H1526" s="45" t="s">
        <v>11905</v>
      </c>
      <c r="I1526" s="45" t="s">
        <v>11683</v>
      </c>
      <c r="J1526" s="46" t="s">
        <v>11684</v>
      </c>
      <c r="K1526" s="46" t="s">
        <v>11685</v>
      </c>
      <c r="L1526" s="45" t="s">
        <v>7306</v>
      </c>
      <c r="M1526" s="45" t="s">
        <v>7307</v>
      </c>
    </row>
    <row r="1527" spans="1:13" ht="57.6">
      <c r="A1527" s="42" t="s">
        <v>7183</v>
      </c>
      <c r="B1527" s="43">
        <f t="shared" si="48"/>
        <v>109</v>
      </c>
      <c r="C1527" s="43" t="str">
        <f t="shared" si="47"/>
        <v>44.2109</v>
      </c>
      <c r="D1527" s="44">
        <v>7</v>
      </c>
      <c r="E1527" s="45" t="s">
        <v>11971</v>
      </c>
      <c r="F1527" s="45" t="s">
        <v>11972</v>
      </c>
      <c r="G1527" s="45" t="s">
        <v>11972</v>
      </c>
      <c r="H1527" s="45" t="s">
        <v>11973</v>
      </c>
      <c r="I1527" s="45" t="s">
        <v>11683</v>
      </c>
      <c r="J1527" s="46" t="s">
        <v>11684</v>
      </c>
      <c r="K1527" s="46" t="s">
        <v>11685</v>
      </c>
      <c r="L1527" s="45" t="s">
        <v>7306</v>
      </c>
      <c r="M1527" s="45" t="s">
        <v>7307</v>
      </c>
    </row>
    <row r="1528" spans="1:13" ht="57.6">
      <c r="A1528" s="42" t="s">
        <v>7183</v>
      </c>
      <c r="B1528" s="43">
        <f t="shared" si="48"/>
        <v>110</v>
      </c>
      <c r="C1528" s="43" t="str">
        <f t="shared" si="47"/>
        <v>44.2110</v>
      </c>
      <c r="D1528" s="44">
        <v>7</v>
      </c>
      <c r="E1528" s="45" t="s">
        <v>11974</v>
      </c>
      <c r="F1528" s="45" t="s">
        <v>11975</v>
      </c>
      <c r="G1528" s="45" t="s">
        <v>11975</v>
      </c>
      <c r="H1528" s="45" t="s">
        <v>11802</v>
      </c>
      <c r="I1528" s="45" t="s">
        <v>11683</v>
      </c>
      <c r="J1528" s="46" t="s">
        <v>11684</v>
      </c>
      <c r="K1528" s="46" t="s">
        <v>11685</v>
      </c>
      <c r="L1528" s="45" t="s">
        <v>7306</v>
      </c>
      <c r="M1528" s="45" t="s">
        <v>7307</v>
      </c>
    </row>
    <row r="1529" spans="1:13" ht="57.6">
      <c r="A1529" s="42" t="s">
        <v>7183</v>
      </c>
      <c r="B1529" s="43">
        <f t="shared" si="48"/>
        <v>111</v>
      </c>
      <c r="C1529" s="43" t="str">
        <f t="shared" si="47"/>
        <v>44.2111</v>
      </c>
      <c r="D1529" s="44">
        <v>5</v>
      </c>
      <c r="E1529" s="45" t="s">
        <v>11976</v>
      </c>
      <c r="F1529" s="45" t="s">
        <v>7414</v>
      </c>
      <c r="G1529" s="45" t="s">
        <v>7414</v>
      </c>
      <c r="H1529" s="45" t="s">
        <v>11977</v>
      </c>
      <c r="I1529" s="45" t="s">
        <v>11683</v>
      </c>
      <c r="J1529" s="46" t="s">
        <v>11684</v>
      </c>
      <c r="K1529" s="46" t="s">
        <v>11685</v>
      </c>
      <c r="L1529" s="45" t="s">
        <v>7306</v>
      </c>
      <c r="M1529" s="45" t="s">
        <v>7307</v>
      </c>
    </row>
    <row r="1530" spans="1:13" ht="57.6">
      <c r="A1530" s="42" t="s">
        <v>7183</v>
      </c>
      <c r="B1530" s="43">
        <f t="shared" si="48"/>
        <v>112</v>
      </c>
      <c r="C1530" s="43" t="str">
        <f t="shared" si="47"/>
        <v>44.2112</v>
      </c>
      <c r="D1530" s="44">
        <v>4</v>
      </c>
      <c r="E1530" s="45" t="s">
        <v>11978</v>
      </c>
      <c r="F1530" s="45" t="s">
        <v>11979</v>
      </c>
      <c r="G1530" s="45" t="s">
        <v>11979</v>
      </c>
      <c r="H1530" s="45" t="s">
        <v>11980</v>
      </c>
      <c r="I1530" s="45" t="s">
        <v>11683</v>
      </c>
      <c r="J1530" s="46" t="s">
        <v>11684</v>
      </c>
      <c r="K1530" s="46" t="s">
        <v>11685</v>
      </c>
      <c r="L1530" s="45" t="s">
        <v>7306</v>
      </c>
      <c r="M1530" s="45" t="s">
        <v>7307</v>
      </c>
    </row>
    <row r="1531" spans="1:13" ht="57.6">
      <c r="A1531" s="42" t="s">
        <v>7183</v>
      </c>
      <c r="B1531" s="43">
        <f t="shared" si="48"/>
        <v>113</v>
      </c>
      <c r="C1531" s="43" t="str">
        <f t="shared" si="47"/>
        <v>44.2113</v>
      </c>
      <c r="D1531" s="44">
        <v>5</v>
      </c>
      <c r="E1531" s="45" t="s">
        <v>11981</v>
      </c>
      <c r="F1531" s="45" t="s">
        <v>11982</v>
      </c>
      <c r="G1531" s="45" t="s">
        <v>11982</v>
      </c>
      <c r="H1531" s="46" t="s">
        <v>11983</v>
      </c>
      <c r="I1531" s="45" t="s">
        <v>11683</v>
      </c>
      <c r="J1531" s="46" t="s">
        <v>11684</v>
      </c>
      <c r="K1531" s="46" t="s">
        <v>11685</v>
      </c>
      <c r="L1531" s="45" t="s">
        <v>7306</v>
      </c>
      <c r="M1531" s="45" t="s">
        <v>7307</v>
      </c>
    </row>
    <row r="1532" spans="1:13" ht="57.6">
      <c r="A1532" s="42" t="s">
        <v>7183</v>
      </c>
      <c r="B1532" s="43">
        <f t="shared" si="48"/>
        <v>114</v>
      </c>
      <c r="C1532" s="43" t="str">
        <f t="shared" si="47"/>
        <v>44.2114</v>
      </c>
      <c r="D1532" s="44">
        <v>5</v>
      </c>
      <c r="E1532" s="45" t="s">
        <v>11984</v>
      </c>
      <c r="F1532" s="45" t="s">
        <v>11985</v>
      </c>
      <c r="G1532" s="45" t="s">
        <v>11985</v>
      </c>
      <c r="H1532" s="46" t="s">
        <v>11986</v>
      </c>
      <c r="I1532" s="45" t="s">
        <v>11683</v>
      </c>
      <c r="J1532" s="46" t="s">
        <v>11684</v>
      </c>
      <c r="K1532" s="46" t="s">
        <v>11685</v>
      </c>
      <c r="L1532" s="45" t="s">
        <v>7306</v>
      </c>
      <c r="M1532" s="45" t="s">
        <v>7307</v>
      </c>
    </row>
    <row r="1533" spans="1:13" ht="57.6">
      <c r="A1533" s="42" t="s">
        <v>7183</v>
      </c>
      <c r="B1533" s="43">
        <f t="shared" si="48"/>
        <v>115</v>
      </c>
      <c r="C1533" s="43" t="str">
        <f t="shared" si="47"/>
        <v>44.2115</v>
      </c>
      <c r="D1533" s="44">
        <v>4</v>
      </c>
      <c r="E1533" s="45" t="s">
        <v>11987</v>
      </c>
      <c r="F1533" s="45" t="s">
        <v>7506</v>
      </c>
      <c r="G1533" s="45" t="s">
        <v>7506</v>
      </c>
      <c r="H1533" s="45" t="s">
        <v>11988</v>
      </c>
      <c r="I1533" s="45" t="s">
        <v>11683</v>
      </c>
      <c r="J1533" s="46" t="s">
        <v>11684</v>
      </c>
      <c r="K1533" s="46" t="s">
        <v>11685</v>
      </c>
      <c r="L1533" s="45" t="s">
        <v>7306</v>
      </c>
      <c r="M1533" s="45" t="s">
        <v>7307</v>
      </c>
    </row>
    <row r="1534" spans="1:13" ht="57.6">
      <c r="A1534" s="42" t="s">
        <v>7183</v>
      </c>
      <c r="B1534" s="43">
        <f t="shared" si="48"/>
        <v>116</v>
      </c>
      <c r="C1534" s="43" t="str">
        <f t="shared" si="47"/>
        <v>44.2116</v>
      </c>
      <c r="D1534" s="44">
        <v>3</v>
      </c>
      <c r="E1534" s="45" t="s">
        <v>11989</v>
      </c>
      <c r="F1534" s="45" t="s">
        <v>8945</v>
      </c>
      <c r="G1534" s="45" t="s">
        <v>8945</v>
      </c>
      <c r="H1534" s="45" t="s">
        <v>8159</v>
      </c>
      <c r="I1534" s="45" t="s">
        <v>11683</v>
      </c>
      <c r="J1534" s="46" t="s">
        <v>11684</v>
      </c>
      <c r="K1534" s="46" t="s">
        <v>11685</v>
      </c>
      <c r="L1534" s="45" t="s">
        <v>7306</v>
      </c>
      <c r="M1534" s="45" t="s">
        <v>7307</v>
      </c>
    </row>
    <row r="1535" spans="1:13" ht="43.2">
      <c r="A1535" s="42" t="s">
        <v>7231</v>
      </c>
      <c r="B1535" s="43">
        <f t="shared" si="48"/>
        <v>1</v>
      </c>
      <c r="C1535" s="43" t="str">
        <f t="shared" si="47"/>
        <v>60.11</v>
      </c>
      <c r="D1535" s="44">
        <v>3</v>
      </c>
      <c r="E1535" s="45" t="s">
        <v>7300</v>
      </c>
      <c r="F1535" s="45" t="s">
        <v>7301</v>
      </c>
      <c r="G1535" s="45" t="s">
        <v>7230</v>
      </c>
      <c r="H1535" s="46" t="s">
        <v>11990</v>
      </c>
      <c r="I1535" s="45" t="s">
        <v>11991</v>
      </c>
      <c r="J1535" s="46" t="s">
        <v>11992</v>
      </c>
      <c r="K1535" s="46" t="s">
        <v>11993</v>
      </c>
      <c r="L1535" s="45" t="s">
        <v>7306</v>
      </c>
      <c r="M1535" s="45" t="s">
        <v>7307</v>
      </c>
    </row>
    <row r="1536" spans="1:13" ht="43.2">
      <c r="A1536" s="42" t="s">
        <v>7231</v>
      </c>
      <c r="B1536" s="43">
        <f t="shared" si="48"/>
        <v>2</v>
      </c>
      <c r="C1536" s="43" t="str">
        <f t="shared" si="47"/>
        <v>60.12</v>
      </c>
      <c r="D1536" s="44">
        <v>4</v>
      </c>
      <c r="E1536" s="45" t="s">
        <v>7340</v>
      </c>
      <c r="F1536" s="45" t="s">
        <v>7341</v>
      </c>
      <c r="G1536" s="45" t="s">
        <v>11994</v>
      </c>
      <c r="H1536" s="46" t="s">
        <v>8965</v>
      </c>
      <c r="I1536" s="45" t="s">
        <v>11991</v>
      </c>
      <c r="J1536" s="46" t="s">
        <v>11992</v>
      </c>
      <c r="K1536" s="46" t="s">
        <v>11993</v>
      </c>
      <c r="L1536" s="45" t="s">
        <v>7306</v>
      </c>
      <c r="M1536" s="45" t="s">
        <v>7307</v>
      </c>
    </row>
    <row r="1537" spans="1:13" ht="43.2">
      <c r="A1537" s="42" t="s">
        <v>7231</v>
      </c>
      <c r="B1537" s="43">
        <f t="shared" si="48"/>
        <v>3</v>
      </c>
      <c r="C1537" s="43" t="str">
        <f t="shared" si="47"/>
        <v>60.13</v>
      </c>
      <c r="D1537" s="44">
        <v>4</v>
      </c>
      <c r="E1537" s="45" t="s">
        <v>11338</v>
      </c>
      <c r="F1537" s="45" t="s">
        <v>11339</v>
      </c>
      <c r="G1537" s="45" t="s">
        <v>11995</v>
      </c>
      <c r="H1537" s="46" t="s">
        <v>11996</v>
      </c>
      <c r="I1537" s="45" t="s">
        <v>11991</v>
      </c>
      <c r="J1537" s="46" t="s">
        <v>11992</v>
      </c>
      <c r="K1537" s="46" t="s">
        <v>11993</v>
      </c>
      <c r="L1537" s="45" t="s">
        <v>7306</v>
      </c>
      <c r="M1537" s="45" t="s">
        <v>7307</v>
      </c>
    </row>
    <row r="1538" spans="1:13" ht="43.2">
      <c r="A1538" s="42" t="s">
        <v>7231</v>
      </c>
      <c r="B1538" s="43">
        <f t="shared" si="48"/>
        <v>4</v>
      </c>
      <c r="C1538" s="43" t="str">
        <f t="shared" si="47"/>
        <v>60.14</v>
      </c>
      <c r="D1538" s="44">
        <v>5</v>
      </c>
      <c r="E1538" s="45" t="s">
        <v>8266</v>
      </c>
      <c r="F1538" s="45" t="s">
        <v>8267</v>
      </c>
      <c r="G1538" s="45" t="s">
        <v>11997</v>
      </c>
      <c r="H1538" s="46" t="s">
        <v>11998</v>
      </c>
      <c r="I1538" s="45" t="s">
        <v>11991</v>
      </c>
      <c r="J1538" s="46" t="s">
        <v>11992</v>
      </c>
      <c r="K1538" s="46" t="s">
        <v>11993</v>
      </c>
      <c r="L1538" s="45" t="s">
        <v>7306</v>
      </c>
      <c r="M1538" s="45" t="s">
        <v>7307</v>
      </c>
    </row>
    <row r="1539" spans="1:13" ht="43.2">
      <c r="A1539" s="42" t="s">
        <v>7231</v>
      </c>
      <c r="B1539" s="43">
        <f t="shared" si="48"/>
        <v>5</v>
      </c>
      <c r="C1539" s="43" t="str">
        <f t="shared" ref="C1539:C1602" si="49">+CONCATENATE(A1539,B1539)</f>
        <v>60.15</v>
      </c>
      <c r="D1539" s="44">
        <v>4</v>
      </c>
      <c r="E1539" s="45" t="s">
        <v>7504</v>
      </c>
      <c r="F1539" s="45" t="s">
        <v>7505</v>
      </c>
      <c r="G1539" s="45" t="s">
        <v>11999</v>
      </c>
      <c r="H1539" s="45" t="s">
        <v>7651</v>
      </c>
      <c r="I1539" s="45" t="s">
        <v>11991</v>
      </c>
      <c r="J1539" s="46" t="s">
        <v>11992</v>
      </c>
      <c r="K1539" s="46" t="s">
        <v>11993</v>
      </c>
      <c r="L1539" s="45" t="s">
        <v>7306</v>
      </c>
      <c r="M1539" s="45" t="s">
        <v>7307</v>
      </c>
    </row>
    <row r="1540" spans="1:13" ht="43.2">
      <c r="A1540" s="42" t="s">
        <v>7231</v>
      </c>
      <c r="B1540" s="43">
        <f t="shared" ref="B1540:B1603" si="50">+IF(A1540=A1539,B1539+1,1)</f>
        <v>6</v>
      </c>
      <c r="C1540" s="43" t="str">
        <f t="shared" si="49"/>
        <v>60.16</v>
      </c>
      <c r="D1540" s="44">
        <v>4</v>
      </c>
      <c r="E1540" s="45" t="s">
        <v>9046</v>
      </c>
      <c r="F1540" s="45" t="s">
        <v>8203</v>
      </c>
      <c r="G1540" s="45" t="s">
        <v>7506</v>
      </c>
      <c r="H1540" s="45" t="s">
        <v>7507</v>
      </c>
      <c r="I1540" s="45" t="s">
        <v>11991</v>
      </c>
      <c r="J1540" s="46" t="s">
        <v>11992</v>
      </c>
      <c r="K1540" s="46" t="s">
        <v>11993</v>
      </c>
      <c r="L1540" s="45" t="s">
        <v>7306</v>
      </c>
      <c r="M1540" s="45" t="s">
        <v>7307</v>
      </c>
    </row>
    <row r="1541" spans="1:13" ht="43.2">
      <c r="A1541" s="42" t="s">
        <v>7231</v>
      </c>
      <c r="B1541" s="43">
        <f t="shared" si="50"/>
        <v>7</v>
      </c>
      <c r="C1541" s="43" t="str">
        <f t="shared" si="49"/>
        <v>60.17</v>
      </c>
      <c r="D1541" s="44">
        <v>4</v>
      </c>
      <c r="E1541" s="45" t="s">
        <v>7344</v>
      </c>
      <c r="F1541" s="45" t="s">
        <v>7345</v>
      </c>
      <c r="G1541" s="45" t="s">
        <v>8490</v>
      </c>
      <c r="H1541" s="45" t="s">
        <v>8491</v>
      </c>
      <c r="I1541" s="45" t="s">
        <v>11991</v>
      </c>
      <c r="J1541" s="46" t="s">
        <v>11992</v>
      </c>
      <c r="K1541" s="46" t="s">
        <v>11993</v>
      </c>
      <c r="L1541" s="45" t="s">
        <v>7306</v>
      </c>
      <c r="M1541" s="45" t="s">
        <v>7307</v>
      </c>
    </row>
    <row r="1542" spans="1:13" ht="43.2">
      <c r="A1542" s="42" t="s">
        <v>7231</v>
      </c>
      <c r="B1542" s="43">
        <f t="shared" si="50"/>
        <v>8</v>
      </c>
      <c r="C1542" s="43" t="str">
        <f t="shared" si="49"/>
        <v>60.18</v>
      </c>
      <c r="D1542" s="44">
        <v>5</v>
      </c>
      <c r="E1542" s="45" t="s">
        <v>7372</v>
      </c>
      <c r="F1542" s="45" t="s">
        <v>7373</v>
      </c>
      <c r="G1542" s="45" t="s">
        <v>12000</v>
      </c>
      <c r="H1542" s="46" t="s">
        <v>12001</v>
      </c>
      <c r="I1542" s="45" t="s">
        <v>11991</v>
      </c>
      <c r="J1542" s="46" t="s">
        <v>11992</v>
      </c>
      <c r="K1542" s="46" t="s">
        <v>11993</v>
      </c>
      <c r="L1542" s="45" t="s">
        <v>7306</v>
      </c>
      <c r="M1542" s="45" t="s">
        <v>7307</v>
      </c>
    </row>
    <row r="1543" spans="1:13" ht="43.2">
      <c r="A1543" s="42" t="s">
        <v>7231</v>
      </c>
      <c r="B1543" s="43">
        <f t="shared" si="50"/>
        <v>9</v>
      </c>
      <c r="C1543" s="43" t="str">
        <f t="shared" si="49"/>
        <v>60.19</v>
      </c>
      <c r="D1543" s="44">
        <v>5</v>
      </c>
      <c r="E1543" s="45" t="s">
        <v>7500</v>
      </c>
      <c r="F1543" s="45" t="s">
        <v>7501</v>
      </c>
      <c r="G1543" s="45" t="s">
        <v>12002</v>
      </c>
      <c r="H1543" s="46" t="s">
        <v>12003</v>
      </c>
      <c r="I1543" s="45" t="s">
        <v>11991</v>
      </c>
      <c r="J1543" s="46" t="s">
        <v>11992</v>
      </c>
      <c r="K1543" s="46" t="s">
        <v>11993</v>
      </c>
      <c r="L1543" s="45" t="s">
        <v>7306</v>
      </c>
      <c r="M1543" s="45" t="s">
        <v>7307</v>
      </c>
    </row>
    <row r="1544" spans="1:13" ht="43.2">
      <c r="A1544" s="42" t="s">
        <v>7231</v>
      </c>
      <c r="B1544" s="43">
        <f t="shared" si="50"/>
        <v>10</v>
      </c>
      <c r="C1544" s="43" t="str">
        <f t="shared" si="49"/>
        <v>60.110</v>
      </c>
      <c r="D1544" s="44">
        <v>6</v>
      </c>
      <c r="E1544" s="45" t="s">
        <v>7390</v>
      </c>
      <c r="F1544" s="45" t="s">
        <v>7391</v>
      </c>
      <c r="G1544" s="45" t="s">
        <v>12004</v>
      </c>
      <c r="H1544" s="46" t="s">
        <v>12005</v>
      </c>
      <c r="I1544" s="45" t="s">
        <v>11991</v>
      </c>
      <c r="J1544" s="46" t="s">
        <v>11992</v>
      </c>
      <c r="K1544" s="46" t="s">
        <v>11993</v>
      </c>
      <c r="L1544" s="45" t="s">
        <v>7306</v>
      </c>
      <c r="M1544" s="45" t="s">
        <v>7307</v>
      </c>
    </row>
    <row r="1545" spans="1:13" ht="43.2">
      <c r="A1545" s="42" t="s">
        <v>7231</v>
      </c>
      <c r="B1545" s="43">
        <f t="shared" si="50"/>
        <v>11</v>
      </c>
      <c r="C1545" s="43" t="str">
        <f t="shared" si="49"/>
        <v>60.111</v>
      </c>
      <c r="D1545" s="44">
        <v>6</v>
      </c>
      <c r="E1545" s="45" t="s">
        <v>11318</v>
      </c>
      <c r="F1545" s="45" t="s">
        <v>8952</v>
      </c>
      <c r="G1545" s="45" t="s">
        <v>12006</v>
      </c>
      <c r="H1545" s="46" t="s">
        <v>12007</v>
      </c>
      <c r="I1545" s="45" t="s">
        <v>11991</v>
      </c>
      <c r="J1545" s="46" t="s">
        <v>11992</v>
      </c>
      <c r="K1545" s="46" t="s">
        <v>11993</v>
      </c>
      <c r="L1545" s="45" t="s">
        <v>7306</v>
      </c>
      <c r="M1545" s="45" t="s">
        <v>7307</v>
      </c>
    </row>
    <row r="1546" spans="1:13" ht="43.2">
      <c r="A1546" s="42" t="s">
        <v>7231</v>
      </c>
      <c r="B1546" s="43">
        <f t="shared" si="50"/>
        <v>12</v>
      </c>
      <c r="C1546" s="43" t="str">
        <f t="shared" si="49"/>
        <v>60.112</v>
      </c>
      <c r="D1546" s="44">
        <v>4</v>
      </c>
      <c r="E1546" s="45" t="s">
        <v>7482</v>
      </c>
      <c r="F1546" s="45" t="s">
        <v>7483</v>
      </c>
      <c r="G1546" s="45" t="s">
        <v>12008</v>
      </c>
      <c r="H1546" s="45" t="s">
        <v>8159</v>
      </c>
      <c r="I1546" s="45" t="s">
        <v>11991</v>
      </c>
      <c r="J1546" s="46" t="s">
        <v>11992</v>
      </c>
      <c r="K1546" s="46" t="s">
        <v>11993</v>
      </c>
      <c r="L1546" s="45" t="s">
        <v>7306</v>
      </c>
      <c r="M1546" s="45" t="s">
        <v>7307</v>
      </c>
    </row>
    <row r="1547" spans="1:13" ht="43.2">
      <c r="A1547" s="42" t="s">
        <v>7231</v>
      </c>
      <c r="B1547" s="43">
        <f t="shared" si="50"/>
        <v>13</v>
      </c>
      <c r="C1547" s="43" t="str">
        <f t="shared" si="49"/>
        <v>60.113</v>
      </c>
      <c r="D1547" s="44">
        <v>4</v>
      </c>
      <c r="E1547" s="45" t="s">
        <v>7336</v>
      </c>
      <c r="F1547" s="45" t="s">
        <v>7337</v>
      </c>
      <c r="G1547" s="45" t="s">
        <v>9040</v>
      </c>
      <c r="H1547" s="46" t="s">
        <v>12009</v>
      </c>
      <c r="I1547" s="45" t="s">
        <v>11991</v>
      </c>
      <c r="J1547" s="46" t="s">
        <v>11992</v>
      </c>
      <c r="K1547" s="46" t="s">
        <v>11993</v>
      </c>
      <c r="L1547" s="45" t="s">
        <v>7306</v>
      </c>
      <c r="M1547" s="45" t="s">
        <v>7307</v>
      </c>
    </row>
    <row r="1548" spans="1:13" ht="43.2">
      <c r="A1548" s="42" t="s">
        <v>7231</v>
      </c>
      <c r="B1548" s="43">
        <f t="shared" si="50"/>
        <v>14</v>
      </c>
      <c r="C1548" s="43" t="str">
        <f t="shared" si="49"/>
        <v>60.114</v>
      </c>
      <c r="D1548" s="44">
        <v>4</v>
      </c>
      <c r="E1548" s="45" t="s">
        <v>7418</v>
      </c>
      <c r="F1548" s="45" t="s">
        <v>7419</v>
      </c>
      <c r="G1548" s="45" t="s">
        <v>7420</v>
      </c>
      <c r="H1548" s="46" t="s">
        <v>7421</v>
      </c>
      <c r="I1548" s="45" t="s">
        <v>11991</v>
      </c>
      <c r="J1548" s="46" t="s">
        <v>11992</v>
      </c>
      <c r="K1548" s="46" t="s">
        <v>11993</v>
      </c>
      <c r="L1548" s="45" t="s">
        <v>7306</v>
      </c>
      <c r="M1548" s="45" t="s">
        <v>7307</v>
      </c>
    </row>
    <row r="1549" spans="1:13" ht="43.2">
      <c r="A1549" s="42" t="s">
        <v>7231</v>
      </c>
      <c r="B1549" s="43">
        <f t="shared" si="50"/>
        <v>15</v>
      </c>
      <c r="C1549" s="43" t="str">
        <f t="shared" si="49"/>
        <v>60.115</v>
      </c>
      <c r="D1549" s="44">
        <v>5</v>
      </c>
      <c r="E1549" s="45" t="s">
        <v>7426</v>
      </c>
      <c r="F1549" s="45" t="s">
        <v>7313</v>
      </c>
      <c r="G1549" s="45" t="s">
        <v>12010</v>
      </c>
      <c r="H1549" s="45" t="s">
        <v>120</v>
      </c>
      <c r="I1549" s="45" t="s">
        <v>11991</v>
      </c>
      <c r="J1549" s="46" t="s">
        <v>11992</v>
      </c>
      <c r="K1549" s="46" t="s">
        <v>11993</v>
      </c>
      <c r="L1549" s="45" t="s">
        <v>7306</v>
      </c>
      <c r="M1549" s="45" t="s">
        <v>7307</v>
      </c>
    </row>
    <row r="1550" spans="1:13" ht="43.2">
      <c r="A1550" s="42" t="s">
        <v>7231</v>
      </c>
      <c r="B1550" s="43">
        <f t="shared" si="50"/>
        <v>16</v>
      </c>
      <c r="C1550" s="43" t="str">
        <f t="shared" si="49"/>
        <v>60.116</v>
      </c>
      <c r="D1550" s="44">
        <v>6</v>
      </c>
      <c r="E1550" s="45" t="s">
        <v>7398</v>
      </c>
      <c r="F1550" s="45" t="s">
        <v>7399</v>
      </c>
      <c r="G1550" s="45" t="s">
        <v>12011</v>
      </c>
      <c r="H1550" s="46" t="s">
        <v>12012</v>
      </c>
      <c r="I1550" s="45" t="s">
        <v>11991</v>
      </c>
      <c r="J1550" s="46" t="s">
        <v>11992</v>
      </c>
      <c r="K1550" s="46" t="s">
        <v>11993</v>
      </c>
      <c r="L1550" s="45" t="s">
        <v>7306</v>
      </c>
      <c r="M1550" s="45" t="s">
        <v>7307</v>
      </c>
    </row>
    <row r="1551" spans="1:13" ht="43.2">
      <c r="A1551" s="42" t="s">
        <v>7231</v>
      </c>
      <c r="B1551" s="43">
        <f t="shared" si="50"/>
        <v>17</v>
      </c>
      <c r="C1551" s="43" t="str">
        <f t="shared" si="49"/>
        <v>60.117</v>
      </c>
      <c r="D1551" s="44">
        <v>6</v>
      </c>
      <c r="E1551" s="45" t="s">
        <v>7402</v>
      </c>
      <c r="F1551" s="45" t="s">
        <v>7403</v>
      </c>
      <c r="G1551" s="45" t="s">
        <v>12013</v>
      </c>
      <c r="H1551" s="46" t="s">
        <v>12014</v>
      </c>
      <c r="I1551" s="45" t="s">
        <v>11991</v>
      </c>
      <c r="J1551" s="46" t="s">
        <v>11992</v>
      </c>
      <c r="K1551" s="46" t="s">
        <v>11993</v>
      </c>
      <c r="L1551" s="45" t="s">
        <v>7306</v>
      </c>
      <c r="M1551" s="45" t="s">
        <v>7307</v>
      </c>
    </row>
    <row r="1552" spans="1:13" ht="43.2">
      <c r="A1552" s="42" t="s">
        <v>7231</v>
      </c>
      <c r="B1552" s="43">
        <f t="shared" si="50"/>
        <v>18</v>
      </c>
      <c r="C1552" s="43" t="str">
        <f t="shared" si="49"/>
        <v>60.118</v>
      </c>
      <c r="D1552" s="44">
        <v>5</v>
      </c>
      <c r="E1552" s="45" t="s">
        <v>7422</v>
      </c>
      <c r="F1552" s="45" t="s">
        <v>7423</v>
      </c>
      <c r="G1552" s="45" t="s">
        <v>11209</v>
      </c>
      <c r="H1552" s="45" t="s">
        <v>7914</v>
      </c>
      <c r="I1552" s="45" t="s">
        <v>11991</v>
      </c>
      <c r="J1552" s="46" t="s">
        <v>11992</v>
      </c>
      <c r="K1552" s="46" t="s">
        <v>11993</v>
      </c>
      <c r="L1552" s="45" t="s">
        <v>7306</v>
      </c>
      <c r="M1552" s="45" t="s">
        <v>7307</v>
      </c>
    </row>
    <row r="1553" spans="1:13" ht="43.2">
      <c r="A1553" s="42" t="s">
        <v>7231</v>
      </c>
      <c r="B1553" s="43">
        <f t="shared" si="50"/>
        <v>19</v>
      </c>
      <c r="C1553" s="43" t="str">
        <f t="shared" si="49"/>
        <v>60.119</v>
      </c>
      <c r="D1553" s="44">
        <v>6</v>
      </c>
      <c r="E1553" s="45" t="s">
        <v>7376</v>
      </c>
      <c r="F1553" s="45" t="s">
        <v>7377</v>
      </c>
      <c r="G1553" s="45" t="s">
        <v>12015</v>
      </c>
      <c r="H1553" s="46" t="s">
        <v>12016</v>
      </c>
      <c r="I1553" s="45" t="s">
        <v>11991</v>
      </c>
      <c r="J1553" s="46" t="s">
        <v>11992</v>
      </c>
      <c r="K1553" s="46" t="s">
        <v>11993</v>
      </c>
      <c r="L1553" s="45" t="s">
        <v>7306</v>
      </c>
      <c r="M1553" s="45" t="s">
        <v>7307</v>
      </c>
    </row>
    <row r="1554" spans="1:13" ht="43.2">
      <c r="A1554" s="42" t="s">
        <v>7231</v>
      </c>
      <c r="B1554" s="43">
        <f t="shared" si="50"/>
        <v>20</v>
      </c>
      <c r="C1554" s="43" t="str">
        <f t="shared" si="49"/>
        <v>60.120</v>
      </c>
      <c r="D1554" s="44">
        <v>6</v>
      </c>
      <c r="E1554" s="45" t="s">
        <v>7384</v>
      </c>
      <c r="F1554" s="45" t="s">
        <v>7385</v>
      </c>
      <c r="G1554" s="45" t="s">
        <v>12017</v>
      </c>
      <c r="H1554" s="46" t="s">
        <v>10792</v>
      </c>
      <c r="I1554" s="45" t="s">
        <v>11991</v>
      </c>
      <c r="J1554" s="46" t="s">
        <v>11992</v>
      </c>
      <c r="K1554" s="46" t="s">
        <v>11993</v>
      </c>
      <c r="L1554" s="45" t="s">
        <v>7306</v>
      </c>
      <c r="M1554" s="45" t="s">
        <v>7307</v>
      </c>
    </row>
    <row r="1555" spans="1:13" ht="43.2">
      <c r="A1555" s="42" t="s">
        <v>7231</v>
      </c>
      <c r="B1555" s="43">
        <f t="shared" si="50"/>
        <v>21</v>
      </c>
      <c r="C1555" s="43" t="str">
        <f t="shared" si="49"/>
        <v>60.121</v>
      </c>
      <c r="D1555" s="44">
        <v>6</v>
      </c>
      <c r="E1555" s="45" t="s">
        <v>7380</v>
      </c>
      <c r="F1555" s="45" t="s">
        <v>7381</v>
      </c>
      <c r="G1555" s="45" t="s">
        <v>12018</v>
      </c>
      <c r="H1555" s="46" t="s">
        <v>12019</v>
      </c>
      <c r="I1555" s="45" t="s">
        <v>11991</v>
      </c>
      <c r="J1555" s="46" t="s">
        <v>11992</v>
      </c>
      <c r="K1555" s="46" t="s">
        <v>11993</v>
      </c>
      <c r="L1555" s="45" t="s">
        <v>7306</v>
      </c>
      <c r="M1555" s="45" t="s">
        <v>7307</v>
      </c>
    </row>
    <row r="1556" spans="1:13" ht="43.2">
      <c r="A1556" s="42" t="s">
        <v>7231</v>
      </c>
      <c r="B1556" s="43">
        <f t="shared" si="50"/>
        <v>22</v>
      </c>
      <c r="C1556" s="43" t="str">
        <f t="shared" si="49"/>
        <v>60.122</v>
      </c>
      <c r="D1556" s="44">
        <v>5</v>
      </c>
      <c r="E1556" s="45" t="s">
        <v>7348</v>
      </c>
      <c r="F1556" s="45" t="s">
        <v>7349</v>
      </c>
      <c r="G1556" s="45" t="s">
        <v>12020</v>
      </c>
      <c r="H1556" s="46" t="s">
        <v>12021</v>
      </c>
      <c r="I1556" s="45" t="s">
        <v>11991</v>
      </c>
      <c r="J1556" s="46" t="s">
        <v>11992</v>
      </c>
      <c r="K1556" s="46" t="s">
        <v>11993</v>
      </c>
      <c r="L1556" s="45" t="s">
        <v>7306</v>
      </c>
      <c r="M1556" s="45" t="s">
        <v>7307</v>
      </c>
    </row>
    <row r="1557" spans="1:13" ht="43.2">
      <c r="A1557" s="42" t="s">
        <v>7231</v>
      </c>
      <c r="B1557" s="43">
        <f t="shared" si="50"/>
        <v>23</v>
      </c>
      <c r="C1557" s="43" t="str">
        <f t="shared" si="49"/>
        <v>60.123</v>
      </c>
      <c r="D1557" s="44">
        <v>4</v>
      </c>
      <c r="E1557" s="45" t="s">
        <v>7328</v>
      </c>
      <c r="F1557" s="45" t="s">
        <v>7329</v>
      </c>
      <c r="G1557" s="45" t="s">
        <v>12022</v>
      </c>
      <c r="H1557" s="46" t="s">
        <v>12023</v>
      </c>
      <c r="I1557" s="45" t="s">
        <v>11991</v>
      </c>
      <c r="J1557" s="46" t="s">
        <v>11992</v>
      </c>
      <c r="K1557" s="46" t="s">
        <v>11993</v>
      </c>
      <c r="L1557" s="45" t="s">
        <v>7306</v>
      </c>
      <c r="M1557" s="45" t="s">
        <v>7307</v>
      </c>
    </row>
    <row r="1558" spans="1:13" ht="43.2">
      <c r="A1558" s="42" t="s">
        <v>7231</v>
      </c>
      <c r="B1558" s="43">
        <f t="shared" si="50"/>
        <v>24</v>
      </c>
      <c r="C1558" s="43" t="str">
        <f t="shared" si="49"/>
        <v>60.124</v>
      </c>
      <c r="D1558" s="44">
        <v>4</v>
      </c>
      <c r="E1558" s="45" t="s">
        <v>7308</v>
      </c>
      <c r="F1558" s="45" t="s">
        <v>7309</v>
      </c>
      <c r="G1558" s="45" t="s">
        <v>11180</v>
      </c>
      <c r="H1558" s="46" t="s">
        <v>12024</v>
      </c>
      <c r="I1558" s="45" t="s">
        <v>11991</v>
      </c>
      <c r="J1558" s="46" t="s">
        <v>11992</v>
      </c>
      <c r="K1558" s="46" t="s">
        <v>11993</v>
      </c>
      <c r="L1558" s="45" t="s">
        <v>7306</v>
      </c>
      <c r="M1558" s="45" t="s">
        <v>7307</v>
      </c>
    </row>
    <row r="1559" spans="1:13" ht="43.2">
      <c r="A1559" s="42" t="s">
        <v>7231</v>
      </c>
      <c r="B1559" s="43">
        <f t="shared" si="50"/>
        <v>25</v>
      </c>
      <c r="C1559" s="43" t="str">
        <f t="shared" si="49"/>
        <v>60.125</v>
      </c>
      <c r="D1559" s="44">
        <v>4</v>
      </c>
      <c r="E1559" s="45" t="s">
        <v>7486</v>
      </c>
      <c r="F1559" s="45" t="s">
        <v>7487</v>
      </c>
      <c r="G1559" s="45" t="s">
        <v>12025</v>
      </c>
      <c r="H1559" s="46" t="s">
        <v>12026</v>
      </c>
      <c r="I1559" s="45" t="s">
        <v>11991</v>
      </c>
      <c r="J1559" s="46" t="s">
        <v>11992</v>
      </c>
      <c r="K1559" s="46" t="s">
        <v>11993</v>
      </c>
      <c r="L1559" s="45" t="s">
        <v>7306</v>
      </c>
      <c r="M1559" s="45" t="s">
        <v>7307</v>
      </c>
    </row>
    <row r="1560" spans="1:13" ht="43.2">
      <c r="A1560" s="42" t="s">
        <v>7231</v>
      </c>
      <c r="B1560" s="43">
        <f t="shared" si="50"/>
        <v>26</v>
      </c>
      <c r="C1560" s="43" t="str">
        <f t="shared" si="49"/>
        <v>60.126</v>
      </c>
      <c r="D1560" s="44">
        <v>5</v>
      </c>
      <c r="E1560" s="45" t="s">
        <v>8259</v>
      </c>
      <c r="F1560" s="45" t="s">
        <v>8260</v>
      </c>
      <c r="G1560" s="45" t="s">
        <v>12027</v>
      </c>
      <c r="H1560" s="46" t="s">
        <v>12028</v>
      </c>
      <c r="I1560" s="45" t="s">
        <v>11991</v>
      </c>
      <c r="J1560" s="46" t="s">
        <v>11992</v>
      </c>
      <c r="K1560" s="46" t="s">
        <v>11993</v>
      </c>
      <c r="L1560" s="45" t="s">
        <v>7306</v>
      </c>
      <c r="M1560" s="45" t="s">
        <v>7307</v>
      </c>
    </row>
    <row r="1561" spans="1:13" ht="43.2">
      <c r="A1561" s="42" t="s">
        <v>7231</v>
      </c>
      <c r="B1561" s="43">
        <f t="shared" si="50"/>
        <v>27</v>
      </c>
      <c r="C1561" s="43" t="str">
        <f t="shared" si="49"/>
        <v>60.127</v>
      </c>
      <c r="D1561" s="44">
        <v>4</v>
      </c>
      <c r="E1561" s="45" t="s">
        <v>12029</v>
      </c>
      <c r="F1561" s="45" t="s">
        <v>7395</v>
      </c>
      <c r="G1561" s="45" t="s">
        <v>12030</v>
      </c>
      <c r="H1561" s="46" t="s">
        <v>12031</v>
      </c>
      <c r="I1561" s="45" t="s">
        <v>11991</v>
      </c>
      <c r="J1561" s="46" t="s">
        <v>11992</v>
      </c>
      <c r="K1561" s="46" t="s">
        <v>11993</v>
      </c>
      <c r="L1561" s="45" t="s">
        <v>7306</v>
      </c>
      <c r="M1561" s="45" t="s">
        <v>7307</v>
      </c>
    </row>
    <row r="1562" spans="1:13" ht="43.2">
      <c r="A1562" s="42" t="s">
        <v>7231</v>
      </c>
      <c r="B1562" s="43">
        <f t="shared" si="50"/>
        <v>28</v>
      </c>
      <c r="C1562" s="43" t="str">
        <f t="shared" si="49"/>
        <v>60.128</v>
      </c>
      <c r="D1562" s="44">
        <v>5</v>
      </c>
      <c r="E1562" s="45" t="s">
        <v>10577</v>
      </c>
      <c r="F1562" s="45" t="s">
        <v>10578</v>
      </c>
      <c r="G1562" s="45" t="s">
        <v>12032</v>
      </c>
      <c r="H1562" s="46" t="s">
        <v>12033</v>
      </c>
      <c r="I1562" s="45" t="s">
        <v>11991</v>
      </c>
      <c r="J1562" s="46" t="s">
        <v>11992</v>
      </c>
      <c r="K1562" s="46" t="s">
        <v>11993</v>
      </c>
      <c r="L1562" s="45" t="s">
        <v>7306</v>
      </c>
      <c r="M1562" s="45" t="s">
        <v>7307</v>
      </c>
    </row>
    <row r="1563" spans="1:13" ht="43.2">
      <c r="A1563" s="42" t="s">
        <v>7231</v>
      </c>
      <c r="B1563" s="43">
        <f t="shared" si="50"/>
        <v>29</v>
      </c>
      <c r="C1563" s="43" t="str">
        <f t="shared" si="49"/>
        <v>60.129</v>
      </c>
      <c r="D1563" s="44">
        <v>5</v>
      </c>
      <c r="E1563" s="45" t="s">
        <v>12034</v>
      </c>
      <c r="F1563" s="45" t="s">
        <v>8940</v>
      </c>
      <c r="G1563" s="45" t="s">
        <v>12035</v>
      </c>
      <c r="H1563" s="46" t="s">
        <v>12036</v>
      </c>
      <c r="I1563" s="45" t="s">
        <v>11991</v>
      </c>
      <c r="J1563" s="46" t="s">
        <v>11992</v>
      </c>
      <c r="K1563" s="46" t="s">
        <v>11993</v>
      </c>
      <c r="L1563" s="45" t="s">
        <v>7306</v>
      </c>
      <c r="M1563" s="45" t="s">
        <v>7307</v>
      </c>
    </row>
    <row r="1564" spans="1:13" ht="57.6">
      <c r="A1564" s="42" t="s">
        <v>7103</v>
      </c>
      <c r="B1564" s="43">
        <f t="shared" si="50"/>
        <v>1</v>
      </c>
      <c r="C1564" s="43" t="str">
        <f t="shared" si="49"/>
        <v>32.31</v>
      </c>
      <c r="D1564" s="44">
        <v>3</v>
      </c>
      <c r="E1564" s="45" t="s">
        <v>7300</v>
      </c>
      <c r="F1564" s="45" t="s">
        <v>7301</v>
      </c>
      <c r="G1564" s="45" t="s">
        <v>1367</v>
      </c>
      <c r="H1564" s="46" t="s">
        <v>12037</v>
      </c>
      <c r="I1564" s="45" t="s">
        <v>12038</v>
      </c>
      <c r="J1564" s="46" t="s">
        <v>12039</v>
      </c>
      <c r="K1564" s="46" t="s">
        <v>12040</v>
      </c>
      <c r="L1564" s="45" t="s">
        <v>7306</v>
      </c>
      <c r="M1564" s="45" t="s">
        <v>7307</v>
      </c>
    </row>
    <row r="1565" spans="1:13" ht="57.6">
      <c r="A1565" s="42" t="s">
        <v>7103</v>
      </c>
      <c r="B1565" s="43">
        <f t="shared" si="50"/>
        <v>2</v>
      </c>
      <c r="C1565" s="43" t="str">
        <f t="shared" si="49"/>
        <v>32.32</v>
      </c>
      <c r="D1565" s="44">
        <v>4</v>
      </c>
      <c r="E1565" s="45" t="s">
        <v>7418</v>
      </c>
      <c r="F1565" s="45" t="s">
        <v>7419</v>
      </c>
      <c r="G1565" s="45" t="s">
        <v>1367</v>
      </c>
      <c r="H1565" s="46" t="s">
        <v>12041</v>
      </c>
      <c r="I1565" s="45" t="s">
        <v>12038</v>
      </c>
      <c r="J1565" s="46" t="s">
        <v>12039</v>
      </c>
      <c r="K1565" s="46" t="s">
        <v>12040</v>
      </c>
      <c r="L1565" s="45" t="s">
        <v>7306</v>
      </c>
      <c r="M1565" s="45" t="s">
        <v>7307</v>
      </c>
    </row>
    <row r="1566" spans="1:13" ht="57.6">
      <c r="A1566" s="42" t="s">
        <v>7103</v>
      </c>
      <c r="B1566" s="43">
        <f t="shared" si="50"/>
        <v>3</v>
      </c>
      <c r="C1566" s="43" t="str">
        <f t="shared" si="49"/>
        <v>32.33</v>
      </c>
      <c r="D1566" s="44">
        <v>5</v>
      </c>
      <c r="E1566" s="45" t="s">
        <v>7422</v>
      </c>
      <c r="F1566" s="45" t="s">
        <v>7423</v>
      </c>
      <c r="G1566" s="45" t="s">
        <v>1367</v>
      </c>
      <c r="H1566" s="46" t="s">
        <v>12042</v>
      </c>
      <c r="I1566" s="45" t="s">
        <v>12038</v>
      </c>
      <c r="J1566" s="46" t="s">
        <v>12039</v>
      </c>
      <c r="K1566" s="46" t="s">
        <v>12040</v>
      </c>
      <c r="L1566" s="45" t="s">
        <v>7306</v>
      </c>
      <c r="M1566" s="45" t="s">
        <v>7307</v>
      </c>
    </row>
    <row r="1567" spans="1:13" ht="57.6">
      <c r="A1567" s="42" t="s">
        <v>7103</v>
      </c>
      <c r="B1567" s="43">
        <f t="shared" si="50"/>
        <v>4</v>
      </c>
      <c r="C1567" s="43" t="str">
        <f t="shared" si="49"/>
        <v>32.34</v>
      </c>
      <c r="D1567" s="44">
        <v>5</v>
      </c>
      <c r="E1567" s="45" t="s">
        <v>7426</v>
      </c>
      <c r="F1567" s="45" t="s">
        <v>7313</v>
      </c>
      <c r="G1567" s="45" t="s">
        <v>1367</v>
      </c>
      <c r="H1567" s="46" t="s">
        <v>7428</v>
      </c>
      <c r="I1567" s="45" t="s">
        <v>12038</v>
      </c>
      <c r="J1567" s="46" t="s">
        <v>12039</v>
      </c>
      <c r="K1567" s="46" t="s">
        <v>12040</v>
      </c>
      <c r="L1567" s="45" t="s">
        <v>7306</v>
      </c>
      <c r="M1567" s="45" t="s">
        <v>7307</v>
      </c>
    </row>
    <row r="1568" spans="1:13" ht="57.6">
      <c r="A1568" s="42" t="s">
        <v>7103</v>
      </c>
      <c r="B1568" s="43">
        <f t="shared" si="50"/>
        <v>5</v>
      </c>
      <c r="C1568" s="43" t="str">
        <f t="shared" si="49"/>
        <v>32.35</v>
      </c>
      <c r="D1568" s="44">
        <v>4</v>
      </c>
      <c r="E1568" s="45" t="s">
        <v>9133</v>
      </c>
      <c r="F1568" s="45" t="s">
        <v>8232</v>
      </c>
      <c r="G1568" s="45" t="s">
        <v>1367</v>
      </c>
      <c r="H1568" s="46" t="s">
        <v>12043</v>
      </c>
      <c r="I1568" s="45" t="s">
        <v>12038</v>
      </c>
      <c r="J1568" s="46" t="s">
        <v>12039</v>
      </c>
      <c r="K1568" s="46" t="s">
        <v>12040</v>
      </c>
      <c r="L1568" s="45" t="s">
        <v>7306</v>
      </c>
      <c r="M1568" s="45" t="s">
        <v>7307</v>
      </c>
    </row>
    <row r="1569" spans="1:13" ht="57.6">
      <c r="A1569" s="42" t="s">
        <v>7103</v>
      </c>
      <c r="B1569" s="43">
        <f t="shared" si="50"/>
        <v>6</v>
      </c>
      <c r="C1569" s="43" t="str">
        <f t="shared" si="49"/>
        <v>32.36</v>
      </c>
      <c r="D1569" s="44">
        <v>4</v>
      </c>
      <c r="E1569" s="45" t="s">
        <v>7340</v>
      </c>
      <c r="F1569" s="45" t="s">
        <v>7341</v>
      </c>
      <c r="G1569" s="45" t="s">
        <v>1367</v>
      </c>
      <c r="H1569" s="45" t="s">
        <v>7339</v>
      </c>
      <c r="I1569" s="45" t="s">
        <v>12038</v>
      </c>
      <c r="J1569" s="46" t="s">
        <v>12039</v>
      </c>
      <c r="K1569" s="46" t="s">
        <v>12040</v>
      </c>
      <c r="L1569" s="45" t="s">
        <v>7306</v>
      </c>
      <c r="M1569" s="45" t="s">
        <v>7307</v>
      </c>
    </row>
    <row r="1570" spans="1:13" ht="57.6">
      <c r="A1570" s="42" t="s">
        <v>7103</v>
      </c>
      <c r="B1570" s="43">
        <f t="shared" si="50"/>
        <v>7</v>
      </c>
      <c r="C1570" s="43" t="str">
        <f t="shared" si="49"/>
        <v>32.37</v>
      </c>
      <c r="D1570" s="44">
        <v>4</v>
      </c>
      <c r="E1570" s="45" t="s">
        <v>7308</v>
      </c>
      <c r="F1570" s="45" t="s">
        <v>7309</v>
      </c>
      <c r="G1570" s="45" t="s">
        <v>1367</v>
      </c>
      <c r="H1570" s="46" t="s">
        <v>7311</v>
      </c>
      <c r="I1570" s="45" t="s">
        <v>12038</v>
      </c>
      <c r="J1570" s="46" t="s">
        <v>12039</v>
      </c>
      <c r="K1570" s="46" t="s">
        <v>12040</v>
      </c>
      <c r="L1570" s="45" t="s">
        <v>7306</v>
      </c>
      <c r="M1570" s="45" t="s">
        <v>7307</v>
      </c>
    </row>
    <row r="1571" spans="1:13" ht="57.6">
      <c r="A1571" s="42" t="s">
        <v>7103</v>
      </c>
      <c r="B1571" s="43">
        <f t="shared" si="50"/>
        <v>8</v>
      </c>
      <c r="C1571" s="43" t="str">
        <f t="shared" si="49"/>
        <v>32.38</v>
      </c>
      <c r="D1571" s="44">
        <v>4</v>
      </c>
      <c r="E1571" s="45" t="s">
        <v>7504</v>
      </c>
      <c r="F1571" s="45" t="s">
        <v>7505</v>
      </c>
      <c r="G1571" s="45" t="s">
        <v>1367</v>
      </c>
      <c r="H1571" s="46" t="s">
        <v>12044</v>
      </c>
      <c r="I1571" s="45" t="s">
        <v>12038</v>
      </c>
      <c r="J1571" s="46" t="s">
        <v>12039</v>
      </c>
      <c r="K1571" s="46" t="s">
        <v>12040</v>
      </c>
      <c r="L1571" s="45" t="s">
        <v>7306</v>
      </c>
      <c r="M1571" s="45" t="s">
        <v>7307</v>
      </c>
    </row>
    <row r="1572" spans="1:13" ht="57.6">
      <c r="A1572" s="42" t="s">
        <v>7103</v>
      </c>
      <c r="B1572" s="43">
        <f t="shared" si="50"/>
        <v>9</v>
      </c>
      <c r="C1572" s="43" t="str">
        <f t="shared" si="49"/>
        <v>32.39</v>
      </c>
      <c r="D1572" s="44">
        <v>4</v>
      </c>
      <c r="E1572" s="45" t="s">
        <v>9046</v>
      </c>
      <c r="F1572" s="45" t="s">
        <v>8203</v>
      </c>
      <c r="G1572" s="45" t="s">
        <v>1367</v>
      </c>
      <c r="H1572" s="45" t="s">
        <v>7494</v>
      </c>
      <c r="I1572" s="45" t="s">
        <v>12038</v>
      </c>
      <c r="J1572" s="46" t="s">
        <v>12039</v>
      </c>
      <c r="K1572" s="46" t="s">
        <v>12040</v>
      </c>
      <c r="L1572" s="45" t="s">
        <v>7306</v>
      </c>
      <c r="M1572" s="45" t="s">
        <v>7307</v>
      </c>
    </row>
    <row r="1573" spans="1:13" ht="57.6">
      <c r="A1573" s="42" t="s">
        <v>7103</v>
      </c>
      <c r="B1573" s="43">
        <f t="shared" si="50"/>
        <v>10</v>
      </c>
      <c r="C1573" s="43" t="str">
        <f t="shared" si="49"/>
        <v>32.310</v>
      </c>
      <c r="D1573" s="44">
        <v>4</v>
      </c>
      <c r="E1573" s="45" t="s">
        <v>7336</v>
      </c>
      <c r="F1573" s="45" t="s">
        <v>7337</v>
      </c>
      <c r="G1573" s="45" t="s">
        <v>1367</v>
      </c>
      <c r="H1573" s="45" t="s">
        <v>12045</v>
      </c>
      <c r="I1573" s="45" t="s">
        <v>12038</v>
      </c>
      <c r="J1573" s="46" t="s">
        <v>12039</v>
      </c>
      <c r="K1573" s="46" t="s">
        <v>12040</v>
      </c>
      <c r="L1573" s="45" t="s">
        <v>7306</v>
      </c>
      <c r="M1573" s="45" t="s">
        <v>7307</v>
      </c>
    </row>
    <row r="1574" spans="1:13" ht="57.6">
      <c r="A1574" s="42" t="s">
        <v>7103</v>
      </c>
      <c r="B1574" s="43">
        <f t="shared" si="50"/>
        <v>11</v>
      </c>
      <c r="C1574" s="43" t="str">
        <f t="shared" si="49"/>
        <v>32.311</v>
      </c>
      <c r="D1574" s="44">
        <v>4</v>
      </c>
      <c r="E1574" s="45" t="s">
        <v>7328</v>
      </c>
      <c r="F1574" s="45" t="s">
        <v>7329</v>
      </c>
      <c r="G1574" s="45" t="s">
        <v>1367</v>
      </c>
      <c r="H1574" s="45" t="s">
        <v>7507</v>
      </c>
      <c r="I1574" s="45" t="s">
        <v>12038</v>
      </c>
      <c r="J1574" s="46" t="s">
        <v>12039</v>
      </c>
      <c r="K1574" s="46" t="s">
        <v>12040</v>
      </c>
      <c r="L1574" s="45" t="s">
        <v>7306</v>
      </c>
      <c r="M1574" s="45" t="s">
        <v>7307</v>
      </c>
    </row>
    <row r="1575" spans="1:13" ht="57.6">
      <c r="A1575" s="42" t="s">
        <v>7103</v>
      </c>
      <c r="B1575" s="43">
        <f t="shared" si="50"/>
        <v>12</v>
      </c>
      <c r="C1575" s="43" t="str">
        <f t="shared" si="49"/>
        <v>32.312</v>
      </c>
      <c r="D1575" s="44">
        <v>4</v>
      </c>
      <c r="E1575" s="45" t="s">
        <v>7344</v>
      </c>
      <c r="F1575" s="45" t="s">
        <v>7345</v>
      </c>
      <c r="G1575" s="45" t="s">
        <v>1367</v>
      </c>
      <c r="H1575" s="45" t="s">
        <v>7347</v>
      </c>
      <c r="I1575" s="45" t="s">
        <v>12038</v>
      </c>
      <c r="J1575" s="46" t="s">
        <v>12039</v>
      </c>
      <c r="K1575" s="46" t="s">
        <v>12040</v>
      </c>
      <c r="L1575" s="45" t="s">
        <v>7306</v>
      </c>
      <c r="M1575" s="45" t="s">
        <v>7307</v>
      </c>
    </row>
    <row r="1576" spans="1:13" ht="57.6">
      <c r="A1576" s="42" t="s">
        <v>7103</v>
      </c>
      <c r="B1576" s="43">
        <f t="shared" si="50"/>
        <v>13</v>
      </c>
      <c r="C1576" s="43" t="str">
        <f t="shared" si="49"/>
        <v>32.313</v>
      </c>
      <c r="D1576" s="44">
        <v>5</v>
      </c>
      <c r="E1576" s="45" t="s">
        <v>7372</v>
      </c>
      <c r="F1576" s="45" t="s">
        <v>7373</v>
      </c>
      <c r="G1576" s="45" t="s">
        <v>1367</v>
      </c>
      <c r="H1576" s="46" t="s">
        <v>12046</v>
      </c>
      <c r="I1576" s="45" t="s">
        <v>12038</v>
      </c>
      <c r="J1576" s="46" t="s">
        <v>12039</v>
      </c>
      <c r="K1576" s="46" t="s">
        <v>12040</v>
      </c>
      <c r="L1576" s="45" t="s">
        <v>7306</v>
      </c>
      <c r="M1576" s="45" t="s">
        <v>7307</v>
      </c>
    </row>
    <row r="1577" spans="1:13" ht="57.6">
      <c r="A1577" s="42" t="s">
        <v>7103</v>
      </c>
      <c r="B1577" s="43">
        <f t="shared" si="50"/>
        <v>14</v>
      </c>
      <c r="C1577" s="43" t="str">
        <f t="shared" si="49"/>
        <v>32.314</v>
      </c>
      <c r="D1577" s="44">
        <v>5</v>
      </c>
      <c r="E1577" s="45" t="s">
        <v>7394</v>
      </c>
      <c r="F1577" s="45" t="s">
        <v>7395</v>
      </c>
      <c r="G1577" s="45" t="s">
        <v>1367</v>
      </c>
      <c r="H1577" s="46" t="s">
        <v>12047</v>
      </c>
      <c r="I1577" s="45" t="s">
        <v>12038</v>
      </c>
      <c r="J1577" s="46" t="s">
        <v>12039</v>
      </c>
      <c r="K1577" s="46" t="s">
        <v>12040</v>
      </c>
      <c r="L1577" s="45" t="s">
        <v>7306</v>
      </c>
      <c r="M1577" s="45" t="s">
        <v>7307</v>
      </c>
    </row>
    <row r="1578" spans="1:13" ht="57.6">
      <c r="A1578" s="42" t="s">
        <v>7103</v>
      </c>
      <c r="B1578" s="43">
        <f t="shared" si="50"/>
        <v>15</v>
      </c>
      <c r="C1578" s="43" t="str">
        <f t="shared" si="49"/>
        <v>32.315</v>
      </c>
      <c r="D1578" s="44">
        <v>5</v>
      </c>
      <c r="E1578" s="45" t="s">
        <v>7500</v>
      </c>
      <c r="F1578" s="45" t="s">
        <v>7501</v>
      </c>
      <c r="G1578" s="45" t="s">
        <v>1367</v>
      </c>
      <c r="H1578" s="46" t="s">
        <v>12048</v>
      </c>
      <c r="I1578" s="45" t="s">
        <v>12038</v>
      </c>
      <c r="J1578" s="46" t="s">
        <v>12039</v>
      </c>
      <c r="K1578" s="46" t="s">
        <v>12040</v>
      </c>
      <c r="L1578" s="45" t="s">
        <v>7306</v>
      </c>
      <c r="M1578" s="45" t="s">
        <v>7307</v>
      </c>
    </row>
    <row r="1579" spans="1:13" ht="57.6">
      <c r="A1579" s="42" t="s">
        <v>7055</v>
      </c>
      <c r="B1579" s="43">
        <f t="shared" si="50"/>
        <v>1</v>
      </c>
      <c r="C1579" s="43" t="str">
        <f t="shared" si="49"/>
        <v>22.21</v>
      </c>
      <c r="D1579" s="44">
        <v>3</v>
      </c>
      <c r="E1579" s="45" t="s">
        <v>7300</v>
      </c>
      <c r="F1579" s="45" t="s">
        <v>7301</v>
      </c>
      <c r="G1579" s="45" t="s">
        <v>1367</v>
      </c>
      <c r="H1579" s="46" t="s">
        <v>12049</v>
      </c>
      <c r="I1579" s="45" t="s">
        <v>12050</v>
      </c>
      <c r="J1579" s="46" t="s">
        <v>12051</v>
      </c>
      <c r="K1579" s="46" t="s">
        <v>12051</v>
      </c>
      <c r="L1579" s="45" t="s">
        <v>7306</v>
      </c>
      <c r="M1579" s="45" t="s">
        <v>7307</v>
      </c>
    </row>
    <row r="1580" spans="1:13" ht="57.6">
      <c r="A1580" s="42" t="s">
        <v>7055</v>
      </c>
      <c r="B1580" s="43">
        <f t="shared" si="50"/>
        <v>2</v>
      </c>
      <c r="C1580" s="43" t="str">
        <f t="shared" si="49"/>
        <v>22.22</v>
      </c>
      <c r="D1580" s="44">
        <v>4</v>
      </c>
      <c r="E1580" s="45" t="s">
        <v>7504</v>
      </c>
      <c r="F1580" s="45" t="s">
        <v>7505</v>
      </c>
      <c r="G1580" s="45" t="s">
        <v>1367</v>
      </c>
      <c r="H1580" s="46" t="s">
        <v>12052</v>
      </c>
      <c r="I1580" s="45" t="s">
        <v>12050</v>
      </c>
      <c r="J1580" s="46" t="s">
        <v>12051</v>
      </c>
      <c r="K1580" s="46" t="s">
        <v>12051</v>
      </c>
      <c r="L1580" s="45" t="s">
        <v>7306</v>
      </c>
      <c r="M1580" s="45" t="s">
        <v>7307</v>
      </c>
    </row>
    <row r="1581" spans="1:13" ht="57.6">
      <c r="A1581" s="42" t="s">
        <v>7055</v>
      </c>
      <c r="B1581" s="43">
        <f t="shared" si="50"/>
        <v>3</v>
      </c>
      <c r="C1581" s="43" t="str">
        <f t="shared" si="49"/>
        <v>22.23</v>
      </c>
      <c r="D1581" s="44">
        <v>4</v>
      </c>
      <c r="E1581" s="45" t="s">
        <v>7308</v>
      </c>
      <c r="F1581" s="45" t="s">
        <v>7309</v>
      </c>
      <c r="G1581" s="45" t="s">
        <v>1367</v>
      </c>
      <c r="H1581" s="45" t="s">
        <v>12053</v>
      </c>
      <c r="I1581" s="45" t="s">
        <v>12050</v>
      </c>
      <c r="J1581" s="46" t="s">
        <v>12051</v>
      </c>
      <c r="K1581" s="46" t="s">
        <v>12051</v>
      </c>
      <c r="L1581" s="45" t="s">
        <v>7306</v>
      </c>
      <c r="M1581" s="45" t="s">
        <v>7307</v>
      </c>
    </row>
    <row r="1582" spans="1:13" ht="57.6">
      <c r="A1582" s="42" t="s">
        <v>7055</v>
      </c>
      <c r="B1582" s="43">
        <f t="shared" si="50"/>
        <v>4</v>
      </c>
      <c r="C1582" s="43" t="str">
        <f t="shared" si="49"/>
        <v>22.24</v>
      </c>
      <c r="D1582" s="44">
        <v>4</v>
      </c>
      <c r="E1582" s="45" t="s">
        <v>7482</v>
      </c>
      <c r="F1582" s="45" t="s">
        <v>7483</v>
      </c>
      <c r="G1582" s="45" t="s">
        <v>1367</v>
      </c>
      <c r="H1582" s="45" t="s">
        <v>12054</v>
      </c>
      <c r="I1582" s="45" t="s">
        <v>12050</v>
      </c>
      <c r="J1582" s="46" t="s">
        <v>12051</v>
      </c>
      <c r="K1582" s="46" t="s">
        <v>12051</v>
      </c>
      <c r="L1582" s="45" t="s">
        <v>7306</v>
      </c>
      <c r="M1582" s="45" t="s">
        <v>7307</v>
      </c>
    </row>
    <row r="1583" spans="1:13" ht="57.6">
      <c r="A1583" s="42" t="s">
        <v>7055</v>
      </c>
      <c r="B1583" s="43">
        <f t="shared" si="50"/>
        <v>5</v>
      </c>
      <c r="C1583" s="43" t="str">
        <f t="shared" si="49"/>
        <v>22.25</v>
      </c>
      <c r="D1583" s="44">
        <v>4</v>
      </c>
      <c r="E1583" s="45" t="s">
        <v>7328</v>
      </c>
      <c r="F1583" s="45" t="s">
        <v>7329</v>
      </c>
      <c r="G1583" s="45" t="s">
        <v>1367</v>
      </c>
      <c r="H1583" s="45" t="s">
        <v>7494</v>
      </c>
      <c r="I1583" s="45" t="s">
        <v>12050</v>
      </c>
      <c r="J1583" s="46" t="s">
        <v>12051</v>
      </c>
      <c r="K1583" s="46" t="s">
        <v>12051</v>
      </c>
      <c r="L1583" s="45" t="s">
        <v>7306</v>
      </c>
      <c r="M1583" s="45" t="s">
        <v>7307</v>
      </c>
    </row>
    <row r="1584" spans="1:13" ht="57.6">
      <c r="A1584" s="42" t="s">
        <v>7055</v>
      </c>
      <c r="B1584" s="43">
        <f t="shared" si="50"/>
        <v>6</v>
      </c>
      <c r="C1584" s="43" t="str">
        <f t="shared" si="49"/>
        <v>22.26</v>
      </c>
      <c r="D1584" s="44">
        <v>4</v>
      </c>
      <c r="E1584" s="45" t="s">
        <v>7336</v>
      </c>
      <c r="F1584" s="45" t="s">
        <v>7337</v>
      </c>
      <c r="G1584" s="45" t="s">
        <v>1367</v>
      </c>
      <c r="H1584" s="46" t="s">
        <v>7417</v>
      </c>
      <c r="I1584" s="45" t="s">
        <v>12050</v>
      </c>
      <c r="J1584" s="46" t="s">
        <v>12051</v>
      </c>
      <c r="K1584" s="46" t="s">
        <v>12051</v>
      </c>
      <c r="L1584" s="45" t="s">
        <v>7306</v>
      </c>
      <c r="M1584" s="45" t="s">
        <v>7307</v>
      </c>
    </row>
    <row r="1585" spans="1:13" ht="57.6">
      <c r="A1585" s="42" t="s">
        <v>7055</v>
      </c>
      <c r="B1585" s="43">
        <f t="shared" si="50"/>
        <v>7</v>
      </c>
      <c r="C1585" s="43" t="str">
        <f t="shared" si="49"/>
        <v>22.27</v>
      </c>
      <c r="D1585" s="44">
        <v>4</v>
      </c>
      <c r="E1585" s="45" t="s">
        <v>7418</v>
      </c>
      <c r="F1585" s="45" t="s">
        <v>7419</v>
      </c>
      <c r="G1585" s="45" t="s">
        <v>1367</v>
      </c>
      <c r="H1585" s="45" t="s">
        <v>12055</v>
      </c>
      <c r="I1585" s="45" t="s">
        <v>12050</v>
      </c>
      <c r="J1585" s="46" t="s">
        <v>12051</v>
      </c>
      <c r="K1585" s="46" t="s">
        <v>12051</v>
      </c>
      <c r="L1585" s="45" t="s">
        <v>7306</v>
      </c>
      <c r="M1585" s="45" t="s">
        <v>7307</v>
      </c>
    </row>
    <row r="1586" spans="1:13" ht="57.6">
      <c r="A1586" s="42" t="s">
        <v>7055</v>
      </c>
      <c r="B1586" s="43">
        <f t="shared" si="50"/>
        <v>8</v>
      </c>
      <c r="C1586" s="43" t="str">
        <f t="shared" si="49"/>
        <v>22.28</v>
      </c>
      <c r="D1586" s="44">
        <v>5</v>
      </c>
      <c r="E1586" s="45" t="s">
        <v>7422</v>
      </c>
      <c r="F1586" s="45" t="s">
        <v>7423</v>
      </c>
      <c r="G1586" s="45" t="s">
        <v>1367</v>
      </c>
      <c r="H1586" s="46" t="s">
        <v>12056</v>
      </c>
      <c r="I1586" s="45" t="s">
        <v>12050</v>
      </c>
      <c r="J1586" s="46" t="s">
        <v>12051</v>
      </c>
      <c r="K1586" s="46" t="s">
        <v>12051</v>
      </c>
      <c r="L1586" s="45" t="s">
        <v>7306</v>
      </c>
      <c r="M1586" s="45" t="s">
        <v>7307</v>
      </c>
    </row>
    <row r="1587" spans="1:13" ht="57.6">
      <c r="A1587" s="42" t="s">
        <v>7055</v>
      </c>
      <c r="B1587" s="43">
        <f t="shared" si="50"/>
        <v>9</v>
      </c>
      <c r="C1587" s="43" t="str">
        <f t="shared" si="49"/>
        <v>22.29</v>
      </c>
      <c r="D1587" s="44">
        <v>6</v>
      </c>
      <c r="E1587" s="45" t="s">
        <v>7398</v>
      </c>
      <c r="F1587" s="45" t="s">
        <v>7399</v>
      </c>
      <c r="G1587" s="45" t="s">
        <v>1367</v>
      </c>
      <c r="H1587" s="46" t="s">
        <v>12057</v>
      </c>
      <c r="I1587" s="45" t="s">
        <v>12050</v>
      </c>
      <c r="J1587" s="46" t="s">
        <v>12051</v>
      </c>
      <c r="K1587" s="46" t="s">
        <v>12051</v>
      </c>
      <c r="L1587" s="45" t="s">
        <v>7306</v>
      </c>
      <c r="M1587" s="45" t="s">
        <v>7307</v>
      </c>
    </row>
    <row r="1588" spans="1:13" ht="57.6">
      <c r="A1588" s="42" t="s">
        <v>7055</v>
      </c>
      <c r="B1588" s="43">
        <f t="shared" si="50"/>
        <v>10</v>
      </c>
      <c r="C1588" s="43" t="str">
        <f t="shared" si="49"/>
        <v>22.210</v>
      </c>
      <c r="D1588" s="44">
        <v>6</v>
      </c>
      <c r="E1588" s="45" t="s">
        <v>7384</v>
      </c>
      <c r="F1588" s="45" t="s">
        <v>7385</v>
      </c>
      <c r="G1588" s="45" t="s">
        <v>1367</v>
      </c>
      <c r="H1588" s="46" t="s">
        <v>12058</v>
      </c>
      <c r="I1588" s="45" t="s">
        <v>12050</v>
      </c>
      <c r="J1588" s="46" t="s">
        <v>12051</v>
      </c>
      <c r="K1588" s="46" t="s">
        <v>12051</v>
      </c>
      <c r="L1588" s="45" t="s">
        <v>7306</v>
      </c>
      <c r="M1588" s="45" t="s">
        <v>7307</v>
      </c>
    </row>
    <row r="1589" spans="1:13" ht="57.6">
      <c r="A1589" s="42" t="s">
        <v>7055</v>
      </c>
      <c r="B1589" s="43">
        <f t="shared" si="50"/>
        <v>11</v>
      </c>
      <c r="C1589" s="43" t="str">
        <f t="shared" si="49"/>
        <v>22.211</v>
      </c>
      <c r="D1589" s="44">
        <v>6</v>
      </c>
      <c r="E1589" s="45" t="s">
        <v>8883</v>
      </c>
      <c r="F1589" s="45" t="s">
        <v>8884</v>
      </c>
      <c r="G1589" s="45" t="s">
        <v>1367</v>
      </c>
      <c r="H1589" s="46" t="s">
        <v>12059</v>
      </c>
      <c r="I1589" s="45" t="s">
        <v>12050</v>
      </c>
      <c r="J1589" s="46" t="s">
        <v>12051</v>
      </c>
      <c r="K1589" s="46" t="s">
        <v>12051</v>
      </c>
      <c r="L1589" s="45" t="s">
        <v>7306</v>
      </c>
      <c r="M1589" s="45" t="s">
        <v>7307</v>
      </c>
    </row>
    <row r="1590" spans="1:13" ht="57.6">
      <c r="A1590" s="42" t="s">
        <v>7055</v>
      </c>
      <c r="B1590" s="43">
        <f t="shared" si="50"/>
        <v>12</v>
      </c>
      <c r="C1590" s="43" t="str">
        <f t="shared" si="49"/>
        <v>22.212</v>
      </c>
      <c r="D1590" s="44">
        <v>5</v>
      </c>
      <c r="E1590" s="45" t="s">
        <v>7372</v>
      </c>
      <c r="F1590" s="45" t="s">
        <v>7373</v>
      </c>
      <c r="G1590" s="45" t="s">
        <v>1367</v>
      </c>
      <c r="H1590" s="46" t="s">
        <v>12060</v>
      </c>
      <c r="I1590" s="45" t="s">
        <v>12050</v>
      </c>
      <c r="J1590" s="46" t="s">
        <v>12051</v>
      </c>
      <c r="K1590" s="46" t="s">
        <v>12051</v>
      </c>
      <c r="L1590" s="45" t="s">
        <v>7306</v>
      </c>
      <c r="M1590" s="45" t="s">
        <v>7307</v>
      </c>
    </row>
    <row r="1591" spans="1:13" ht="57.6">
      <c r="A1591" s="42" t="s">
        <v>7055</v>
      </c>
      <c r="B1591" s="43">
        <f t="shared" si="50"/>
        <v>13</v>
      </c>
      <c r="C1591" s="43" t="str">
        <f t="shared" si="49"/>
        <v>22.213</v>
      </c>
      <c r="D1591" s="44">
        <v>5</v>
      </c>
      <c r="E1591" s="45" t="s">
        <v>7500</v>
      </c>
      <c r="F1591" s="45" t="s">
        <v>7501</v>
      </c>
      <c r="G1591" s="45" t="s">
        <v>1367</v>
      </c>
      <c r="H1591" s="46" t="s">
        <v>12061</v>
      </c>
      <c r="I1591" s="45" t="s">
        <v>12050</v>
      </c>
      <c r="J1591" s="46" t="s">
        <v>12051</v>
      </c>
      <c r="K1591" s="46" t="s">
        <v>12051</v>
      </c>
      <c r="L1591" s="45" t="s">
        <v>7306</v>
      </c>
      <c r="M1591" s="45" t="s">
        <v>7307</v>
      </c>
    </row>
    <row r="1592" spans="1:13" ht="57.6">
      <c r="A1592" s="42" t="s">
        <v>7055</v>
      </c>
      <c r="B1592" s="43">
        <f t="shared" si="50"/>
        <v>14</v>
      </c>
      <c r="C1592" s="43" t="str">
        <f t="shared" si="49"/>
        <v>22.214</v>
      </c>
      <c r="D1592" s="44">
        <v>6</v>
      </c>
      <c r="E1592" s="45" t="s">
        <v>7376</v>
      </c>
      <c r="F1592" s="45" t="s">
        <v>7377</v>
      </c>
      <c r="G1592" s="45" t="s">
        <v>1367</v>
      </c>
      <c r="H1592" s="46" t="s">
        <v>12062</v>
      </c>
      <c r="I1592" s="45" t="s">
        <v>12050</v>
      </c>
      <c r="J1592" s="46" t="s">
        <v>12051</v>
      </c>
      <c r="K1592" s="46" t="s">
        <v>12051</v>
      </c>
      <c r="L1592" s="45" t="s">
        <v>7306</v>
      </c>
      <c r="M1592" s="45" t="s">
        <v>7307</v>
      </c>
    </row>
    <row r="1593" spans="1:13" ht="57.6">
      <c r="A1593" s="42" t="s">
        <v>7055</v>
      </c>
      <c r="B1593" s="43">
        <f t="shared" si="50"/>
        <v>15</v>
      </c>
      <c r="C1593" s="43" t="str">
        <f t="shared" si="49"/>
        <v>22.215</v>
      </c>
      <c r="D1593" s="44">
        <v>6</v>
      </c>
      <c r="E1593" s="45" t="s">
        <v>11318</v>
      </c>
      <c r="F1593" s="45" t="s">
        <v>8952</v>
      </c>
      <c r="G1593" s="45" t="s">
        <v>1367</v>
      </c>
      <c r="H1593" s="46" t="s">
        <v>12063</v>
      </c>
      <c r="I1593" s="45" t="s">
        <v>12050</v>
      </c>
      <c r="J1593" s="46" t="s">
        <v>12051</v>
      </c>
      <c r="K1593" s="46" t="s">
        <v>12051</v>
      </c>
      <c r="L1593" s="45" t="s">
        <v>7306</v>
      </c>
      <c r="M1593" s="45" t="s">
        <v>7307</v>
      </c>
    </row>
    <row r="1594" spans="1:13" ht="57.6">
      <c r="A1594" s="42" t="s">
        <v>7055</v>
      </c>
      <c r="B1594" s="43">
        <f t="shared" si="50"/>
        <v>16</v>
      </c>
      <c r="C1594" s="43" t="str">
        <f t="shared" si="49"/>
        <v>22.216</v>
      </c>
      <c r="D1594" s="44">
        <v>6</v>
      </c>
      <c r="E1594" s="45" t="s">
        <v>7390</v>
      </c>
      <c r="F1594" s="45" t="s">
        <v>7391</v>
      </c>
      <c r="G1594" s="45" t="s">
        <v>1367</v>
      </c>
      <c r="H1594" s="46" t="s">
        <v>12064</v>
      </c>
      <c r="I1594" s="45" t="s">
        <v>12050</v>
      </c>
      <c r="J1594" s="46" t="s">
        <v>12051</v>
      </c>
      <c r="K1594" s="46" t="s">
        <v>12051</v>
      </c>
      <c r="L1594" s="45" t="s">
        <v>7306</v>
      </c>
      <c r="M1594" s="45" t="s">
        <v>7307</v>
      </c>
    </row>
    <row r="1595" spans="1:13" ht="57.6">
      <c r="A1595" s="42" t="s">
        <v>7055</v>
      </c>
      <c r="B1595" s="43">
        <f t="shared" si="50"/>
        <v>17</v>
      </c>
      <c r="C1595" s="43" t="str">
        <f t="shared" si="49"/>
        <v>22.217</v>
      </c>
      <c r="D1595" s="44">
        <v>5</v>
      </c>
      <c r="E1595" s="45" t="s">
        <v>10890</v>
      </c>
      <c r="F1595" s="45" t="s">
        <v>10891</v>
      </c>
      <c r="G1595" s="45" t="s">
        <v>1367</v>
      </c>
      <c r="H1595" s="46" t="s">
        <v>12065</v>
      </c>
      <c r="I1595" s="45" t="s">
        <v>12050</v>
      </c>
      <c r="J1595" s="46" t="s">
        <v>12051</v>
      </c>
      <c r="K1595" s="46" t="s">
        <v>12051</v>
      </c>
      <c r="L1595" s="45" t="s">
        <v>7306</v>
      </c>
      <c r="M1595" s="45" t="s">
        <v>7307</v>
      </c>
    </row>
    <row r="1596" spans="1:13" ht="57.6">
      <c r="A1596" s="42" t="s">
        <v>7055</v>
      </c>
      <c r="B1596" s="43">
        <f t="shared" si="50"/>
        <v>18</v>
      </c>
      <c r="C1596" s="43" t="str">
        <f t="shared" si="49"/>
        <v>22.218</v>
      </c>
      <c r="D1596" s="44">
        <v>5</v>
      </c>
      <c r="E1596" s="45" t="s">
        <v>11078</v>
      </c>
      <c r="F1596" s="45" t="s">
        <v>11079</v>
      </c>
      <c r="G1596" s="45" t="s">
        <v>1367</v>
      </c>
      <c r="H1596" s="46" t="s">
        <v>12066</v>
      </c>
      <c r="I1596" s="45" t="s">
        <v>12050</v>
      </c>
      <c r="J1596" s="46" t="s">
        <v>12051</v>
      </c>
      <c r="K1596" s="46" t="s">
        <v>12051</v>
      </c>
      <c r="L1596" s="45" t="s">
        <v>7306</v>
      </c>
      <c r="M1596" s="45" t="s">
        <v>7307</v>
      </c>
    </row>
    <row r="1597" spans="1:13" ht="57.6">
      <c r="A1597" s="42" t="s">
        <v>7055</v>
      </c>
      <c r="B1597" s="43">
        <f t="shared" si="50"/>
        <v>19</v>
      </c>
      <c r="C1597" s="43" t="str">
        <f t="shared" si="49"/>
        <v>22.219</v>
      </c>
      <c r="D1597" s="44">
        <v>5</v>
      </c>
      <c r="E1597" s="45" t="s">
        <v>7426</v>
      </c>
      <c r="F1597" s="45" t="s">
        <v>7313</v>
      </c>
      <c r="G1597" s="45" t="s">
        <v>1367</v>
      </c>
      <c r="H1597" s="46" t="s">
        <v>8866</v>
      </c>
      <c r="I1597" s="45" t="s">
        <v>12050</v>
      </c>
      <c r="J1597" s="46" t="s">
        <v>12051</v>
      </c>
      <c r="K1597" s="46" t="s">
        <v>12051</v>
      </c>
      <c r="L1597" s="45" t="s">
        <v>7306</v>
      </c>
      <c r="M1597" s="45" t="s">
        <v>7307</v>
      </c>
    </row>
    <row r="1598" spans="1:13" ht="57.6">
      <c r="A1598" s="42" t="s">
        <v>7055</v>
      </c>
      <c r="B1598" s="43">
        <f t="shared" si="50"/>
        <v>20</v>
      </c>
      <c r="C1598" s="43" t="str">
        <f t="shared" si="49"/>
        <v>22.220</v>
      </c>
      <c r="D1598" s="44">
        <v>6</v>
      </c>
      <c r="E1598" s="45" t="s">
        <v>8939</v>
      </c>
      <c r="F1598" s="45" t="s">
        <v>8940</v>
      </c>
      <c r="G1598" s="45" t="s">
        <v>1367</v>
      </c>
      <c r="H1598" s="46" t="s">
        <v>12067</v>
      </c>
      <c r="I1598" s="45" t="s">
        <v>12050</v>
      </c>
      <c r="J1598" s="46" t="s">
        <v>12051</v>
      </c>
      <c r="K1598" s="46" t="s">
        <v>12051</v>
      </c>
      <c r="L1598" s="45" t="s">
        <v>7306</v>
      </c>
      <c r="M1598" s="45" t="s">
        <v>7307</v>
      </c>
    </row>
    <row r="1599" spans="1:13" ht="57.6">
      <c r="A1599" s="42" t="s">
        <v>7055</v>
      </c>
      <c r="B1599" s="43">
        <f t="shared" si="50"/>
        <v>21</v>
      </c>
      <c r="C1599" s="43" t="str">
        <f t="shared" si="49"/>
        <v>22.221</v>
      </c>
      <c r="D1599" s="44">
        <v>6</v>
      </c>
      <c r="E1599" s="45" t="s">
        <v>7406</v>
      </c>
      <c r="F1599" s="45" t="s">
        <v>7407</v>
      </c>
      <c r="G1599" s="45" t="s">
        <v>1367</v>
      </c>
      <c r="H1599" s="46" t="s">
        <v>12068</v>
      </c>
      <c r="I1599" s="45" t="s">
        <v>12050</v>
      </c>
      <c r="J1599" s="46" t="s">
        <v>12051</v>
      </c>
      <c r="K1599" s="46" t="s">
        <v>12051</v>
      </c>
      <c r="L1599" s="45" t="s">
        <v>7306</v>
      </c>
      <c r="M1599" s="45" t="s">
        <v>7307</v>
      </c>
    </row>
    <row r="1600" spans="1:13" ht="57.6">
      <c r="A1600" s="42" t="s">
        <v>7055</v>
      </c>
      <c r="B1600" s="43">
        <f t="shared" si="50"/>
        <v>22</v>
      </c>
      <c r="C1600" s="43" t="str">
        <f t="shared" si="49"/>
        <v>22.222</v>
      </c>
      <c r="D1600" s="44">
        <v>5</v>
      </c>
      <c r="E1600" s="45" t="s">
        <v>10975</v>
      </c>
      <c r="F1600" s="45" t="s">
        <v>10976</v>
      </c>
      <c r="G1600" s="45" t="s">
        <v>1367</v>
      </c>
      <c r="H1600" s="46" t="s">
        <v>12069</v>
      </c>
      <c r="I1600" s="45" t="s">
        <v>12050</v>
      </c>
      <c r="J1600" s="46" t="s">
        <v>12051</v>
      </c>
      <c r="K1600" s="46" t="s">
        <v>12051</v>
      </c>
      <c r="L1600" s="45" t="s">
        <v>7306</v>
      </c>
      <c r="M1600" s="45" t="s">
        <v>7307</v>
      </c>
    </row>
    <row r="1601" spans="1:13" ht="57.6">
      <c r="A1601" s="42" t="s">
        <v>7055</v>
      </c>
      <c r="B1601" s="43">
        <f t="shared" si="50"/>
        <v>23</v>
      </c>
      <c r="C1601" s="43" t="str">
        <f t="shared" si="49"/>
        <v>22.223</v>
      </c>
      <c r="D1601" s="44">
        <v>5</v>
      </c>
      <c r="E1601" s="45" t="s">
        <v>10822</v>
      </c>
      <c r="F1601" s="45" t="s">
        <v>10823</v>
      </c>
      <c r="G1601" s="45" t="s">
        <v>1367</v>
      </c>
      <c r="H1601" s="46" t="s">
        <v>12070</v>
      </c>
      <c r="I1601" s="45" t="s">
        <v>12050</v>
      </c>
      <c r="J1601" s="46" t="s">
        <v>12051</v>
      </c>
      <c r="K1601" s="46" t="s">
        <v>12051</v>
      </c>
      <c r="L1601" s="45" t="s">
        <v>7306</v>
      </c>
      <c r="M1601" s="45" t="s">
        <v>7307</v>
      </c>
    </row>
    <row r="1602" spans="1:13" ht="15.6">
      <c r="A1602" s="42" t="s">
        <v>7191</v>
      </c>
      <c r="B1602" s="43">
        <f t="shared" si="50"/>
        <v>1</v>
      </c>
      <c r="C1602" s="43" t="str">
        <f t="shared" si="49"/>
        <v>45.21</v>
      </c>
      <c r="D1602" s="44">
        <v>3</v>
      </c>
      <c r="E1602" s="45" t="s">
        <v>12071</v>
      </c>
      <c r="F1602" s="45" t="s">
        <v>12072</v>
      </c>
      <c r="G1602" s="45" t="s">
        <v>12073</v>
      </c>
      <c r="H1602" s="45" t="s">
        <v>12074</v>
      </c>
      <c r="I1602" s="45" t="s">
        <v>12075</v>
      </c>
      <c r="J1602" s="45" t="s">
        <v>12074</v>
      </c>
      <c r="K1602" s="45" t="s">
        <v>12074</v>
      </c>
      <c r="L1602" s="45" t="s">
        <v>7306</v>
      </c>
      <c r="M1602" s="45" t="s">
        <v>7307</v>
      </c>
    </row>
    <row r="1603" spans="1:13" ht="43.2">
      <c r="A1603" s="42" t="s">
        <v>7191</v>
      </c>
      <c r="B1603" s="43">
        <f t="shared" si="50"/>
        <v>2</v>
      </c>
      <c r="C1603" s="43" t="str">
        <f t="shared" ref="C1603:C1666" si="51">+CONCATENATE(A1603,B1603)</f>
        <v>45.22</v>
      </c>
      <c r="D1603" s="44">
        <v>4</v>
      </c>
      <c r="E1603" s="45" t="s">
        <v>12076</v>
      </c>
      <c r="F1603" s="45" t="s">
        <v>12077</v>
      </c>
      <c r="G1603" s="45" t="s">
        <v>12078</v>
      </c>
      <c r="H1603" s="46" t="s">
        <v>12079</v>
      </c>
      <c r="I1603" s="45" t="s">
        <v>12075</v>
      </c>
      <c r="J1603" s="45" t="s">
        <v>12074</v>
      </c>
      <c r="K1603" s="45" t="s">
        <v>12074</v>
      </c>
      <c r="L1603" s="45" t="s">
        <v>7306</v>
      </c>
      <c r="M1603" s="45" t="s">
        <v>7307</v>
      </c>
    </row>
    <row r="1604" spans="1:13" ht="15.6">
      <c r="A1604" s="42" t="s">
        <v>7191</v>
      </c>
      <c r="B1604" s="43">
        <f t="shared" ref="B1604:B1667" si="52">+IF(A1604=A1603,B1603+1,1)</f>
        <v>3</v>
      </c>
      <c r="C1604" s="43" t="str">
        <f t="shared" si="51"/>
        <v>45.23</v>
      </c>
      <c r="D1604" s="44">
        <v>5</v>
      </c>
      <c r="E1604" s="45" t="s">
        <v>12080</v>
      </c>
      <c r="F1604" s="45" t="s">
        <v>12081</v>
      </c>
      <c r="G1604" s="45" t="s">
        <v>12082</v>
      </c>
      <c r="H1604" s="45" t="s">
        <v>12083</v>
      </c>
      <c r="I1604" s="45" t="s">
        <v>12075</v>
      </c>
      <c r="J1604" s="45" t="s">
        <v>12074</v>
      </c>
      <c r="K1604" s="45" t="s">
        <v>12074</v>
      </c>
      <c r="L1604" s="45" t="s">
        <v>7306</v>
      </c>
      <c r="M1604" s="45" t="s">
        <v>7307</v>
      </c>
    </row>
    <row r="1605" spans="1:13" ht="15.6">
      <c r="A1605" s="42" t="s">
        <v>7191</v>
      </c>
      <c r="B1605" s="43">
        <f t="shared" si="52"/>
        <v>4</v>
      </c>
      <c r="C1605" s="43" t="str">
        <f t="shared" si="51"/>
        <v>45.24</v>
      </c>
      <c r="D1605" s="44">
        <v>5</v>
      </c>
      <c r="E1605" s="45" t="s">
        <v>12084</v>
      </c>
      <c r="F1605" s="45" t="s">
        <v>12085</v>
      </c>
      <c r="G1605" s="45" t="s">
        <v>12086</v>
      </c>
      <c r="H1605" s="45" t="s">
        <v>12087</v>
      </c>
      <c r="I1605" s="45" t="s">
        <v>12075</v>
      </c>
      <c r="J1605" s="45" t="s">
        <v>12074</v>
      </c>
      <c r="K1605" s="45" t="s">
        <v>12074</v>
      </c>
      <c r="L1605" s="45" t="s">
        <v>7306</v>
      </c>
      <c r="M1605" s="45" t="s">
        <v>7307</v>
      </c>
    </row>
    <row r="1606" spans="1:13" ht="15.6">
      <c r="A1606" s="42" t="s">
        <v>7191</v>
      </c>
      <c r="B1606" s="43">
        <f t="shared" si="52"/>
        <v>5</v>
      </c>
      <c r="C1606" s="43" t="str">
        <f t="shared" si="51"/>
        <v>45.25</v>
      </c>
      <c r="D1606" s="44">
        <v>6</v>
      </c>
      <c r="E1606" s="45" t="s">
        <v>12088</v>
      </c>
      <c r="F1606" s="45" t="s">
        <v>12089</v>
      </c>
      <c r="G1606" s="45" t="s">
        <v>12090</v>
      </c>
      <c r="H1606" s="45" t="s">
        <v>12091</v>
      </c>
      <c r="I1606" s="45" t="s">
        <v>12075</v>
      </c>
      <c r="J1606" s="45" t="s">
        <v>12074</v>
      </c>
      <c r="K1606" s="45" t="s">
        <v>12074</v>
      </c>
      <c r="L1606" s="45" t="s">
        <v>7306</v>
      </c>
      <c r="M1606" s="45" t="s">
        <v>7307</v>
      </c>
    </row>
    <row r="1607" spans="1:13" ht="15.6">
      <c r="A1607" s="42" t="s">
        <v>7191</v>
      </c>
      <c r="B1607" s="43">
        <f t="shared" si="52"/>
        <v>6</v>
      </c>
      <c r="C1607" s="43" t="str">
        <f t="shared" si="51"/>
        <v>45.26</v>
      </c>
      <c r="D1607" s="44">
        <v>6</v>
      </c>
      <c r="E1607" s="45" t="s">
        <v>12092</v>
      </c>
      <c r="F1607" s="45" t="s">
        <v>12093</v>
      </c>
      <c r="G1607" s="45" t="s">
        <v>12094</v>
      </c>
      <c r="H1607" s="45" t="s">
        <v>12095</v>
      </c>
      <c r="I1607" s="45" t="s">
        <v>12075</v>
      </c>
      <c r="J1607" s="45" t="s">
        <v>12074</v>
      </c>
      <c r="K1607" s="45" t="s">
        <v>12074</v>
      </c>
      <c r="L1607" s="45" t="s">
        <v>7306</v>
      </c>
      <c r="M1607" s="45" t="s">
        <v>7307</v>
      </c>
    </row>
    <row r="1608" spans="1:13" ht="15.6">
      <c r="A1608" s="42" t="s">
        <v>7191</v>
      </c>
      <c r="B1608" s="43">
        <f t="shared" si="52"/>
        <v>7</v>
      </c>
      <c r="C1608" s="43" t="str">
        <f t="shared" si="51"/>
        <v>45.27</v>
      </c>
      <c r="D1608" s="44">
        <v>6</v>
      </c>
      <c r="E1608" s="45" t="s">
        <v>12096</v>
      </c>
      <c r="F1608" s="45" t="s">
        <v>12097</v>
      </c>
      <c r="G1608" s="45" t="s">
        <v>12098</v>
      </c>
      <c r="H1608" s="45" t="s">
        <v>12099</v>
      </c>
      <c r="I1608" s="45" t="s">
        <v>12075</v>
      </c>
      <c r="J1608" s="45" t="s">
        <v>12074</v>
      </c>
      <c r="K1608" s="45" t="s">
        <v>12074</v>
      </c>
      <c r="L1608" s="45" t="s">
        <v>7306</v>
      </c>
      <c r="M1608" s="45" t="s">
        <v>7307</v>
      </c>
    </row>
    <row r="1609" spans="1:13" ht="15.6">
      <c r="A1609" s="42" t="s">
        <v>7191</v>
      </c>
      <c r="B1609" s="43">
        <f t="shared" si="52"/>
        <v>8</v>
      </c>
      <c r="C1609" s="43" t="str">
        <f t="shared" si="51"/>
        <v>45.28</v>
      </c>
      <c r="D1609" s="44">
        <v>5</v>
      </c>
      <c r="E1609" s="45" t="s">
        <v>12100</v>
      </c>
      <c r="F1609" s="45" t="s">
        <v>12101</v>
      </c>
      <c r="G1609" s="45" t="s">
        <v>12102</v>
      </c>
      <c r="H1609" s="45" t="s">
        <v>12103</v>
      </c>
      <c r="I1609" s="45" t="s">
        <v>12075</v>
      </c>
      <c r="J1609" s="45" t="s">
        <v>12074</v>
      </c>
      <c r="K1609" s="45" t="s">
        <v>12074</v>
      </c>
      <c r="L1609" s="45" t="s">
        <v>7306</v>
      </c>
      <c r="M1609" s="45" t="s">
        <v>7307</v>
      </c>
    </row>
    <row r="1610" spans="1:13" ht="15.6">
      <c r="A1610" s="42" t="s">
        <v>7191</v>
      </c>
      <c r="B1610" s="43">
        <f t="shared" si="52"/>
        <v>9</v>
      </c>
      <c r="C1610" s="43" t="str">
        <f t="shared" si="51"/>
        <v>45.29</v>
      </c>
      <c r="D1610" s="44">
        <v>6</v>
      </c>
      <c r="E1610" s="45" t="s">
        <v>12104</v>
      </c>
      <c r="F1610" s="45" t="s">
        <v>12105</v>
      </c>
      <c r="G1610" s="45" t="s">
        <v>12106</v>
      </c>
      <c r="H1610" s="45" t="s">
        <v>12107</v>
      </c>
      <c r="I1610" s="45" t="s">
        <v>12075</v>
      </c>
      <c r="J1610" s="45" t="s">
        <v>12074</v>
      </c>
      <c r="K1610" s="45" t="s">
        <v>12074</v>
      </c>
      <c r="L1610" s="45" t="s">
        <v>7306</v>
      </c>
      <c r="M1610" s="45" t="s">
        <v>7307</v>
      </c>
    </row>
    <row r="1611" spans="1:13" ht="15.6">
      <c r="A1611" s="42" t="s">
        <v>7191</v>
      </c>
      <c r="B1611" s="43">
        <f t="shared" si="52"/>
        <v>10</v>
      </c>
      <c r="C1611" s="43" t="str">
        <f t="shared" si="51"/>
        <v>45.210</v>
      </c>
      <c r="D1611" s="44">
        <v>5</v>
      </c>
      <c r="E1611" s="45" t="s">
        <v>12108</v>
      </c>
      <c r="F1611" s="45" t="s">
        <v>12109</v>
      </c>
      <c r="G1611" s="45" t="s">
        <v>12110</v>
      </c>
      <c r="H1611" s="45" t="s">
        <v>12111</v>
      </c>
      <c r="I1611" s="45" t="s">
        <v>12075</v>
      </c>
      <c r="J1611" s="45" t="s">
        <v>12074</v>
      </c>
      <c r="K1611" s="45" t="s">
        <v>12074</v>
      </c>
      <c r="L1611" s="45" t="s">
        <v>7306</v>
      </c>
      <c r="M1611" s="45" t="s">
        <v>7307</v>
      </c>
    </row>
    <row r="1612" spans="1:13" ht="43.2">
      <c r="A1612" s="42" t="s">
        <v>7191</v>
      </c>
      <c r="B1612" s="43">
        <f t="shared" si="52"/>
        <v>11</v>
      </c>
      <c r="C1612" s="43" t="str">
        <f t="shared" si="51"/>
        <v>45.211</v>
      </c>
      <c r="D1612" s="44">
        <v>4</v>
      </c>
      <c r="E1612" s="45" t="s">
        <v>12112</v>
      </c>
      <c r="F1612" s="45" t="s">
        <v>12113</v>
      </c>
      <c r="G1612" s="45" t="s">
        <v>12114</v>
      </c>
      <c r="H1612" s="46" t="s">
        <v>12115</v>
      </c>
      <c r="I1612" s="45" t="s">
        <v>12075</v>
      </c>
      <c r="J1612" s="45" t="s">
        <v>12074</v>
      </c>
      <c r="K1612" s="45" t="s">
        <v>12074</v>
      </c>
      <c r="L1612" s="45" t="s">
        <v>7306</v>
      </c>
      <c r="M1612" s="45" t="s">
        <v>7307</v>
      </c>
    </row>
    <row r="1613" spans="1:13" ht="15.6">
      <c r="A1613" s="42" t="s">
        <v>7191</v>
      </c>
      <c r="B1613" s="43">
        <f t="shared" si="52"/>
        <v>12</v>
      </c>
      <c r="C1613" s="43" t="str">
        <f t="shared" si="51"/>
        <v>45.212</v>
      </c>
      <c r="D1613" s="44">
        <v>5</v>
      </c>
      <c r="E1613" s="45" t="s">
        <v>12116</v>
      </c>
      <c r="F1613" s="45" t="s">
        <v>12117</v>
      </c>
      <c r="G1613" s="45" t="s">
        <v>12118</v>
      </c>
      <c r="H1613" s="45" t="s">
        <v>12119</v>
      </c>
      <c r="I1613" s="45" t="s">
        <v>12075</v>
      </c>
      <c r="J1613" s="45" t="s">
        <v>12074</v>
      </c>
      <c r="K1613" s="45" t="s">
        <v>12074</v>
      </c>
      <c r="L1613" s="45" t="s">
        <v>7306</v>
      </c>
      <c r="M1613" s="45" t="s">
        <v>7307</v>
      </c>
    </row>
    <row r="1614" spans="1:13" ht="15.6">
      <c r="A1614" s="42" t="s">
        <v>7191</v>
      </c>
      <c r="B1614" s="43">
        <f t="shared" si="52"/>
        <v>13</v>
      </c>
      <c r="C1614" s="43" t="str">
        <f t="shared" si="51"/>
        <v>45.213</v>
      </c>
      <c r="D1614" s="44">
        <v>6</v>
      </c>
      <c r="E1614" s="45" t="s">
        <v>12120</v>
      </c>
      <c r="F1614" s="45" t="s">
        <v>12121</v>
      </c>
      <c r="G1614" s="45" t="s">
        <v>12122</v>
      </c>
      <c r="H1614" s="45" t="s">
        <v>12123</v>
      </c>
      <c r="I1614" s="45" t="s">
        <v>12075</v>
      </c>
      <c r="J1614" s="45" t="s">
        <v>12074</v>
      </c>
      <c r="K1614" s="45" t="s">
        <v>12074</v>
      </c>
      <c r="L1614" s="45" t="s">
        <v>7306</v>
      </c>
      <c r="M1614" s="45" t="s">
        <v>7307</v>
      </c>
    </row>
    <row r="1615" spans="1:13" ht="15.6">
      <c r="A1615" s="42" t="s">
        <v>7191</v>
      </c>
      <c r="B1615" s="43">
        <f t="shared" si="52"/>
        <v>14</v>
      </c>
      <c r="C1615" s="43" t="str">
        <f t="shared" si="51"/>
        <v>45.214</v>
      </c>
      <c r="D1615" s="44">
        <v>6</v>
      </c>
      <c r="E1615" s="45" t="s">
        <v>12124</v>
      </c>
      <c r="F1615" s="45" t="s">
        <v>12125</v>
      </c>
      <c r="G1615" s="45" t="s">
        <v>12126</v>
      </c>
      <c r="H1615" s="45" t="s">
        <v>12127</v>
      </c>
      <c r="I1615" s="45" t="s">
        <v>12075</v>
      </c>
      <c r="J1615" s="45" t="s">
        <v>12074</v>
      </c>
      <c r="K1615" s="45" t="s">
        <v>12074</v>
      </c>
      <c r="L1615" s="45" t="s">
        <v>7306</v>
      </c>
      <c r="M1615" s="45" t="s">
        <v>7307</v>
      </c>
    </row>
    <row r="1616" spans="1:13" ht="15.6">
      <c r="A1616" s="42" t="s">
        <v>7191</v>
      </c>
      <c r="B1616" s="43">
        <f t="shared" si="52"/>
        <v>15</v>
      </c>
      <c r="C1616" s="43" t="str">
        <f t="shared" si="51"/>
        <v>45.215</v>
      </c>
      <c r="D1616" s="44">
        <v>5</v>
      </c>
      <c r="E1616" s="45" t="s">
        <v>12128</v>
      </c>
      <c r="F1616" s="45" t="s">
        <v>12129</v>
      </c>
      <c r="G1616" s="45" t="s">
        <v>12130</v>
      </c>
      <c r="H1616" s="45" t="s">
        <v>12131</v>
      </c>
      <c r="I1616" s="45" t="s">
        <v>12075</v>
      </c>
      <c r="J1616" s="45" t="s">
        <v>12074</v>
      </c>
      <c r="K1616" s="45" t="s">
        <v>12074</v>
      </c>
      <c r="L1616" s="45" t="s">
        <v>7306</v>
      </c>
      <c r="M1616" s="45" t="s">
        <v>7307</v>
      </c>
    </row>
    <row r="1617" spans="1:13" ht="15.6">
      <c r="A1617" s="42" t="s">
        <v>7191</v>
      </c>
      <c r="B1617" s="43">
        <f t="shared" si="52"/>
        <v>16</v>
      </c>
      <c r="C1617" s="43" t="str">
        <f t="shared" si="51"/>
        <v>45.216</v>
      </c>
      <c r="D1617" s="44">
        <v>6</v>
      </c>
      <c r="E1617" s="45" t="s">
        <v>12132</v>
      </c>
      <c r="F1617" s="45" t="s">
        <v>12133</v>
      </c>
      <c r="G1617" s="45" t="s">
        <v>12134</v>
      </c>
      <c r="H1617" s="45" t="s">
        <v>12135</v>
      </c>
      <c r="I1617" s="45" t="s">
        <v>12075</v>
      </c>
      <c r="J1617" s="45" t="s">
        <v>12074</v>
      </c>
      <c r="K1617" s="45" t="s">
        <v>12074</v>
      </c>
      <c r="L1617" s="45" t="s">
        <v>7306</v>
      </c>
      <c r="M1617" s="45" t="s">
        <v>7307</v>
      </c>
    </row>
    <row r="1618" spans="1:13" ht="15.6">
      <c r="A1618" s="42" t="s">
        <v>7191</v>
      </c>
      <c r="B1618" s="43">
        <f t="shared" si="52"/>
        <v>17</v>
      </c>
      <c r="C1618" s="43" t="str">
        <f t="shared" si="51"/>
        <v>45.217</v>
      </c>
      <c r="D1618" s="44">
        <v>6</v>
      </c>
      <c r="E1618" s="45" t="s">
        <v>12136</v>
      </c>
      <c r="F1618" s="45" t="s">
        <v>12137</v>
      </c>
      <c r="G1618" s="45" t="s">
        <v>1367</v>
      </c>
      <c r="H1618" s="45" t="s">
        <v>12138</v>
      </c>
      <c r="I1618" s="45" t="s">
        <v>12075</v>
      </c>
      <c r="J1618" s="45" t="s">
        <v>12074</v>
      </c>
      <c r="K1618" s="45" t="s">
        <v>12074</v>
      </c>
      <c r="L1618" s="45" t="s">
        <v>7306</v>
      </c>
      <c r="M1618" s="45" t="s">
        <v>7307</v>
      </c>
    </row>
    <row r="1619" spans="1:13" ht="15.6">
      <c r="A1619" s="42" t="s">
        <v>7191</v>
      </c>
      <c r="B1619" s="43">
        <f t="shared" si="52"/>
        <v>18</v>
      </c>
      <c r="C1619" s="43" t="str">
        <f t="shared" si="51"/>
        <v>45.218</v>
      </c>
      <c r="D1619" s="44">
        <v>6</v>
      </c>
      <c r="E1619" s="45" t="s">
        <v>12139</v>
      </c>
      <c r="F1619" s="45" t="s">
        <v>12140</v>
      </c>
      <c r="G1619" s="45" t="s">
        <v>12141</v>
      </c>
      <c r="H1619" s="45" t="s">
        <v>12142</v>
      </c>
      <c r="I1619" s="45" t="s">
        <v>12075</v>
      </c>
      <c r="J1619" s="45" t="s">
        <v>12074</v>
      </c>
      <c r="K1619" s="45" t="s">
        <v>12074</v>
      </c>
      <c r="L1619" s="45" t="s">
        <v>7306</v>
      </c>
      <c r="M1619" s="45" t="s">
        <v>7307</v>
      </c>
    </row>
    <row r="1620" spans="1:13" ht="15.6">
      <c r="A1620" s="42" t="s">
        <v>7191</v>
      </c>
      <c r="B1620" s="43">
        <f t="shared" si="52"/>
        <v>19</v>
      </c>
      <c r="C1620" s="43" t="str">
        <f t="shared" si="51"/>
        <v>45.219</v>
      </c>
      <c r="D1620" s="44">
        <v>6</v>
      </c>
      <c r="E1620" s="45" t="s">
        <v>12143</v>
      </c>
      <c r="F1620" s="45" t="s">
        <v>12144</v>
      </c>
      <c r="G1620" s="45" t="s">
        <v>12145</v>
      </c>
      <c r="H1620" s="45" t="s">
        <v>12146</v>
      </c>
      <c r="I1620" s="45" t="s">
        <v>12075</v>
      </c>
      <c r="J1620" s="45" t="s">
        <v>12074</v>
      </c>
      <c r="K1620" s="45" t="s">
        <v>12074</v>
      </c>
      <c r="L1620" s="45" t="s">
        <v>7306</v>
      </c>
      <c r="M1620" s="45" t="s">
        <v>7307</v>
      </c>
    </row>
    <row r="1621" spans="1:13" ht="15.6">
      <c r="A1621" s="42" t="s">
        <v>7191</v>
      </c>
      <c r="B1621" s="43">
        <f t="shared" si="52"/>
        <v>20</v>
      </c>
      <c r="C1621" s="43" t="str">
        <f t="shared" si="51"/>
        <v>45.220</v>
      </c>
      <c r="D1621" s="44">
        <v>5</v>
      </c>
      <c r="E1621" s="45" t="s">
        <v>12147</v>
      </c>
      <c r="F1621" s="45" t="s">
        <v>12148</v>
      </c>
      <c r="G1621" s="45" t="s">
        <v>12149</v>
      </c>
      <c r="H1621" s="45" t="s">
        <v>12150</v>
      </c>
      <c r="I1621" s="45" t="s">
        <v>12075</v>
      </c>
      <c r="J1621" s="45" t="s">
        <v>12074</v>
      </c>
      <c r="K1621" s="45" t="s">
        <v>12074</v>
      </c>
      <c r="L1621" s="45" t="s">
        <v>7306</v>
      </c>
      <c r="M1621" s="45" t="s">
        <v>7307</v>
      </c>
    </row>
    <row r="1622" spans="1:13" ht="15.6">
      <c r="A1622" s="42" t="s">
        <v>7191</v>
      </c>
      <c r="B1622" s="43">
        <f t="shared" si="52"/>
        <v>21</v>
      </c>
      <c r="C1622" s="43" t="str">
        <f t="shared" si="51"/>
        <v>45.221</v>
      </c>
      <c r="D1622" s="44">
        <v>6</v>
      </c>
      <c r="E1622" s="45" t="s">
        <v>12151</v>
      </c>
      <c r="F1622" s="45" t="s">
        <v>12152</v>
      </c>
      <c r="G1622" s="45" t="s">
        <v>12153</v>
      </c>
      <c r="H1622" s="45" t="s">
        <v>12154</v>
      </c>
      <c r="I1622" s="45" t="s">
        <v>12075</v>
      </c>
      <c r="J1622" s="45" t="s">
        <v>12074</v>
      </c>
      <c r="K1622" s="45" t="s">
        <v>12074</v>
      </c>
      <c r="L1622" s="45" t="s">
        <v>7306</v>
      </c>
      <c r="M1622" s="45" t="s">
        <v>7307</v>
      </c>
    </row>
    <row r="1623" spans="1:13" ht="15.6">
      <c r="A1623" s="42" t="s">
        <v>7191</v>
      </c>
      <c r="B1623" s="43">
        <f t="shared" si="52"/>
        <v>22</v>
      </c>
      <c r="C1623" s="43" t="str">
        <f t="shared" si="51"/>
        <v>45.222</v>
      </c>
      <c r="D1623" s="44">
        <v>7</v>
      </c>
      <c r="E1623" s="45" t="s">
        <v>12155</v>
      </c>
      <c r="F1623" s="45" t="s">
        <v>12156</v>
      </c>
      <c r="G1623" s="45" t="s">
        <v>12157</v>
      </c>
      <c r="H1623" s="45" t="s">
        <v>12158</v>
      </c>
      <c r="I1623" s="45" t="s">
        <v>12075</v>
      </c>
      <c r="J1623" s="45" t="s">
        <v>12074</v>
      </c>
      <c r="K1623" s="45" t="s">
        <v>12074</v>
      </c>
      <c r="L1623" s="45" t="s">
        <v>7306</v>
      </c>
      <c r="M1623" s="45" t="s">
        <v>7307</v>
      </c>
    </row>
    <row r="1624" spans="1:13" ht="15.6">
      <c r="A1624" s="42" t="s">
        <v>7191</v>
      </c>
      <c r="B1624" s="43">
        <f t="shared" si="52"/>
        <v>23</v>
      </c>
      <c r="C1624" s="43" t="str">
        <f t="shared" si="51"/>
        <v>45.223</v>
      </c>
      <c r="D1624" s="44">
        <v>7</v>
      </c>
      <c r="E1624" s="45" t="s">
        <v>12159</v>
      </c>
      <c r="F1624" s="45" t="s">
        <v>12160</v>
      </c>
      <c r="G1624" s="45" t="s">
        <v>12161</v>
      </c>
      <c r="H1624" s="45" t="s">
        <v>12162</v>
      </c>
      <c r="I1624" s="45" t="s">
        <v>12075</v>
      </c>
      <c r="J1624" s="45" t="s">
        <v>12074</v>
      </c>
      <c r="K1624" s="45" t="s">
        <v>12074</v>
      </c>
      <c r="L1624" s="45" t="s">
        <v>7306</v>
      </c>
      <c r="M1624" s="45" t="s">
        <v>7307</v>
      </c>
    </row>
    <row r="1625" spans="1:13" ht="15.6">
      <c r="A1625" s="42" t="s">
        <v>7191</v>
      </c>
      <c r="B1625" s="43">
        <f t="shared" si="52"/>
        <v>24</v>
      </c>
      <c r="C1625" s="43" t="str">
        <f t="shared" si="51"/>
        <v>45.224</v>
      </c>
      <c r="D1625" s="44">
        <v>4</v>
      </c>
      <c r="E1625" s="45" t="s">
        <v>12163</v>
      </c>
      <c r="F1625" s="45" t="s">
        <v>12164</v>
      </c>
      <c r="G1625" s="45" t="s">
        <v>12165</v>
      </c>
      <c r="H1625" s="45" t="s">
        <v>12166</v>
      </c>
      <c r="I1625" s="45" t="s">
        <v>12075</v>
      </c>
      <c r="J1625" s="45" t="s">
        <v>12074</v>
      </c>
      <c r="K1625" s="45" t="s">
        <v>12074</v>
      </c>
      <c r="L1625" s="45" t="s">
        <v>7306</v>
      </c>
      <c r="M1625" s="45" t="s">
        <v>7307</v>
      </c>
    </row>
    <row r="1626" spans="1:13" ht="43.2">
      <c r="A1626" s="42" t="s">
        <v>7191</v>
      </c>
      <c r="B1626" s="43">
        <f t="shared" si="52"/>
        <v>25</v>
      </c>
      <c r="C1626" s="43" t="str">
        <f t="shared" si="51"/>
        <v>45.225</v>
      </c>
      <c r="D1626" s="44">
        <v>5</v>
      </c>
      <c r="E1626" s="45" t="s">
        <v>12167</v>
      </c>
      <c r="F1626" s="45" t="s">
        <v>12168</v>
      </c>
      <c r="G1626" s="45" t="s">
        <v>12169</v>
      </c>
      <c r="H1626" s="46" t="s">
        <v>12170</v>
      </c>
      <c r="I1626" s="45" t="s">
        <v>12075</v>
      </c>
      <c r="J1626" s="45" t="s">
        <v>12074</v>
      </c>
      <c r="K1626" s="45" t="s">
        <v>12074</v>
      </c>
      <c r="L1626" s="45" t="s">
        <v>7306</v>
      </c>
      <c r="M1626" s="45" t="s">
        <v>7307</v>
      </c>
    </row>
    <row r="1627" spans="1:13" ht="43.2">
      <c r="A1627" s="42" t="s">
        <v>7191</v>
      </c>
      <c r="B1627" s="43">
        <f t="shared" si="52"/>
        <v>26</v>
      </c>
      <c r="C1627" s="43" t="str">
        <f t="shared" si="51"/>
        <v>45.226</v>
      </c>
      <c r="D1627" s="44">
        <v>4</v>
      </c>
      <c r="E1627" s="45" t="s">
        <v>12171</v>
      </c>
      <c r="F1627" s="45" t="s">
        <v>12172</v>
      </c>
      <c r="G1627" s="45" t="s">
        <v>7192</v>
      </c>
      <c r="H1627" s="46" t="s">
        <v>12173</v>
      </c>
      <c r="I1627" s="45" t="s">
        <v>12075</v>
      </c>
      <c r="J1627" s="45" t="s">
        <v>12074</v>
      </c>
      <c r="K1627" s="45" t="s">
        <v>12074</v>
      </c>
      <c r="L1627" s="45" t="s">
        <v>7306</v>
      </c>
      <c r="M1627" s="45" t="s">
        <v>7307</v>
      </c>
    </row>
    <row r="1628" spans="1:13" ht="43.2">
      <c r="A1628" s="42" t="s">
        <v>7191</v>
      </c>
      <c r="B1628" s="43">
        <f t="shared" si="52"/>
        <v>27</v>
      </c>
      <c r="C1628" s="43" t="str">
        <f t="shared" si="51"/>
        <v>45.227</v>
      </c>
      <c r="D1628" s="44">
        <v>4</v>
      </c>
      <c r="E1628" s="45" t="s">
        <v>12174</v>
      </c>
      <c r="F1628" s="45" t="s">
        <v>12175</v>
      </c>
      <c r="G1628" s="45" t="s">
        <v>12176</v>
      </c>
      <c r="H1628" s="46" t="s">
        <v>12177</v>
      </c>
      <c r="I1628" s="45" t="s">
        <v>12075</v>
      </c>
      <c r="J1628" s="45" t="s">
        <v>12074</v>
      </c>
      <c r="K1628" s="45" t="s">
        <v>12074</v>
      </c>
      <c r="L1628" s="45" t="s">
        <v>7306</v>
      </c>
      <c r="M1628" s="45" t="s">
        <v>7307</v>
      </c>
    </row>
    <row r="1629" spans="1:13" ht="15.6">
      <c r="A1629" s="42" t="s">
        <v>7191</v>
      </c>
      <c r="B1629" s="43">
        <f t="shared" si="52"/>
        <v>28</v>
      </c>
      <c r="C1629" s="43" t="str">
        <f t="shared" si="51"/>
        <v>45.228</v>
      </c>
      <c r="D1629" s="44">
        <v>5</v>
      </c>
      <c r="E1629" s="45" t="s">
        <v>12178</v>
      </c>
      <c r="F1629" s="45" t="s">
        <v>12179</v>
      </c>
      <c r="G1629" s="45" t="s">
        <v>12180</v>
      </c>
      <c r="H1629" s="45" t="s">
        <v>12181</v>
      </c>
      <c r="I1629" s="45" t="s">
        <v>12075</v>
      </c>
      <c r="J1629" s="45" t="s">
        <v>12074</v>
      </c>
      <c r="K1629" s="45" t="s">
        <v>12074</v>
      </c>
      <c r="L1629" s="45" t="s">
        <v>7306</v>
      </c>
      <c r="M1629" s="45" t="s">
        <v>7307</v>
      </c>
    </row>
    <row r="1630" spans="1:13" ht="15.6">
      <c r="A1630" s="42" t="s">
        <v>7191</v>
      </c>
      <c r="B1630" s="43">
        <f t="shared" si="52"/>
        <v>29</v>
      </c>
      <c r="C1630" s="43" t="str">
        <f t="shared" si="51"/>
        <v>45.229</v>
      </c>
      <c r="D1630" s="44">
        <v>6</v>
      </c>
      <c r="E1630" s="45" t="s">
        <v>12182</v>
      </c>
      <c r="F1630" s="45" t="s">
        <v>12183</v>
      </c>
      <c r="G1630" s="45" t="s">
        <v>12184</v>
      </c>
      <c r="H1630" s="45" t="s">
        <v>12185</v>
      </c>
      <c r="I1630" s="45" t="s">
        <v>12075</v>
      </c>
      <c r="J1630" s="45" t="s">
        <v>12074</v>
      </c>
      <c r="K1630" s="45" t="s">
        <v>12074</v>
      </c>
      <c r="L1630" s="45" t="s">
        <v>7306</v>
      </c>
      <c r="M1630" s="45" t="s">
        <v>7307</v>
      </c>
    </row>
    <row r="1631" spans="1:13" ht="15.6">
      <c r="A1631" s="42" t="s">
        <v>7191</v>
      </c>
      <c r="B1631" s="43">
        <f t="shared" si="52"/>
        <v>30</v>
      </c>
      <c r="C1631" s="43" t="str">
        <f t="shared" si="51"/>
        <v>45.230</v>
      </c>
      <c r="D1631" s="44">
        <v>7</v>
      </c>
      <c r="E1631" s="45" t="s">
        <v>12186</v>
      </c>
      <c r="F1631" s="45" t="s">
        <v>12187</v>
      </c>
      <c r="G1631" s="45" t="s">
        <v>12188</v>
      </c>
      <c r="H1631" s="45" t="s">
        <v>12189</v>
      </c>
      <c r="I1631" s="45" t="s">
        <v>12075</v>
      </c>
      <c r="J1631" s="45" t="s">
        <v>12074</v>
      </c>
      <c r="K1631" s="45" t="s">
        <v>12074</v>
      </c>
      <c r="L1631" s="45" t="s">
        <v>7306</v>
      </c>
      <c r="M1631" s="45" t="s">
        <v>7307</v>
      </c>
    </row>
    <row r="1632" spans="1:13" ht="15.6">
      <c r="A1632" s="42" t="s">
        <v>7191</v>
      </c>
      <c r="B1632" s="43">
        <f t="shared" si="52"/>
        <v>31</v>
      </c>
      <c r="C1632" s="43" t="str">
        <f t="shared" si="51"/>
        <v>45.231</v>
      </c>
      <c r="D1632" s="44">
        <v>7</v>
      </c>
      <c r="E1632" s="45" t="s">
        <v>12190</v>
      </c>
      <c r="F1632" s="45" t="s">
        <v>12191</v>
      </c>
      <c r="G1632" s="45" t="s">
        <v>12192</v>
      </c>
      <c r="H1632" s="45" t="s">
        <v>12193</v>
      </c>
      <c r="I1632" s="45" t="s">
        <v>12075</v>
      </c>
      <c r="J1632" s="45" t="s">
        <v>12074</v>
      </c>
      <c r="K1632" s="45" t="s">
        <v>12074</v>
      </c>
      <c r="L1632" s="45" t="s">
        <v>7306</v>
      </c>
      <c r="M1632" s="45" t="s">
        <v>7307</v>
      </c>
    </row>
    <row r="1633" spans="1:13" ht="15.6">
      <c r="A1633" s="42" t="s">
        <v>7191</v>
      </c>
      <c r="B1633" s="43">
        <f t="shared" si="52"/>
        <v>32</v>
      </c>
      <c r="C1633" s="43" t="str">
        <f t="shared" si="51"/>
        <v>45.232</v>
      </c>
      <c r="D1633" s="44">
        <v>7</v>
      </c>
      <c r="E1633" s="45" t="s">
        <v>12194</v>
      </c>
      <c r="F1633" s="45" t="s">
        <v>12195</v>
      </c>
      <c r="G1633" s="45" t="s">
        <v>12196</v>
      </c>
      <c r="H1633" s="45" t="s">
        <v>12197</v>
      </c>
      <c r="I1633" s="45" t="s">
        <v>12075</v>
      </c>
      <c r="J1633" s="45" t="s">
        <v>12074</v>
      </c>
      <c r="K1633" s="45" t="s">
        <v>12074</v>
      </c>
      <c r="L1633" s="45" t="s">
        <v>7306</v>
      </c>
      <c r="M1633" s="45" t="s">
        <v>7307</v>
      </c>
    </row>
    <row r="1634" spans="1:13" ht="15.6">
      <c r="A1634" s="42" t="s">
        <v>7191</v>
      </c>
      <c r="B1634" s="43">
        <f t="shared" si="52"/>
        <v>33</v>
      </c>
      <c r="C1634" s="43" t="str">
        <f t="shared" si="51"/>
        <v>45.233</v>
      </c>
      <c r="D1634" s="44">
        <v>8</v>
      </c>
      <c r="E1634" s="45" t="s">
        <v>12198</v>
      </c>
      <c r="F1634" s="45" t="s">
        <v>12199</v>
      </c>
      <c r="G1634" s="45" t="s">
        <v>12200</v>
      </c>
      <c r="H1634" s="45" t="s">
        <v>12201</v>
      </c>
      <c r="I1634" s="45" t="s">
        <v>12075</v>
      </c>
      <c r="J1634" s="45" t="s">
        <v>12074</v>
      </c>
      <c r="K1634" s="45" t="s">
        <v>12074</v>
      </c>
      <c r="L1634" s="45" t="s">
        <v>7306</v>
      </c>
      <c r="M1634" s="45" t="s">
        <v>7307</v>
      </c>
    </row>
    <row r="1635" spans="1:13" ht="15.6">
      <c r="A1635" s="42" t="s">
        <v>7191</v>
      </c>
      <c r="B1635" s="43">
        <f t="shared" si="52"/>
        <v>34</v>
      </c>
      <c r="C1635" s="43" t="str">
        <f t="shared" si="51"/>
        <v>45.234</v>
      </c>
      <c r="D1635" s="44">
        <v>8</v>
      </c>
      <c r="E1635" s="45" t="s">
        <v>12202</v>
      </c>
      <c r="F1635" s="45" t="s">
        <v>12203</v>
      </c>
      <c r="G1635" s="45" t="s">
        <v>12204</v>
      </c>
      <c r="H1635" s="45" t="s">
        <v>12205</v>
      </c>
      <c r="I1635" s="45" t="s">
        <v>12075</v>
      </c>
      <c r="J1635" s="45" t="s">
        <v>12074</v>
      </c>
      <c r="K1635" s="45" t="s">
        <v>12074</v>
      </c>
      <c r="L1635" s="45" t="s">
        <v>7306</v>
      </c>
      <c r="M1635" s="45" t="s">
        <v>7307</v>
      </c>
    </row>
    <row r="1636" spans="1:13" ht="15.6">
      <c r="A1636" s="42" t="s">
        <v>7191</v>
      </c>
      <c r="B1636" s="43">
        <f t="shared" si="52"/>
        <v>35</v>
      </c>
      <c r="C1636" s="43" t="str">
        <f t="shared" si="51"/>
        <v>45.235</v>
      </c>
      <c r="D1636" s="44">
        <v>8</v>
      </c>
      <c r="E1636" s="45" t="s">
        <v>12206</v>
      </c>
      <c r="F1636" s="45" t="s">
        <v>12207</v>
      </c>
      <c r="G1636" s="45" t="s">
        <v>12208</v>
      </c>
      <c r="H1636" s="45" t="s">
        <v>12209</v>
      </c>
      <c r="I1636" s="45" t="s">
        <v>12075</v>
      </c>
      <c r="J1636" s="45" t="s">
        <v>12074</v>
      </c>
      <c r="K1636" s="45" t="s">
        <v>12074</v>
      </c>
      <c r="L1636" s="45" t="s">
        <v>7306</v>
      </c>
      <c r="M1636" s="45" t="s">
        <v>7307</v>
      </c>
    </row>
    <row r="1637" spans="1:13" ht="15.6">
      <c r="A1637" s="42" t="s">
        <v>7191</v>
      </c>
      <c r="B1637" s="43">
        <f t="shared" si="52"/>
        <v>36</v>
      </c>
      <c r="C1637" s="43" t="str">
        <f t="shared" si="51"/>
        <v>45.236</v>
      </c>
      <c r="D1637" s="44">
        <v>8</v>
      </c>
      <c r="E1637" s="45" t="s">
        <v>12210</v>
      </c>
      <c r="F1637" s="45" t="s">
        <v>12211</v>
      </c>
      <c r="G1637" s="45" t="s">
        <v>12212</v>
      </c>
      <c r="H1637" s="45" t="s">
        <v>12213</v>
      </c>
      <c r="I1637" s="45" t="s">
        <v>12075</v>
      </c>
      <c r="J1637" s="45" t="s">
        <v>12074</v>
      </c>
      <c r="K1637" s="45" t="s">
        <v>12074</v>
      </c>
      <c r="L1637" s="45" t="s">
        <v>7306</v>
      </c>
      <c r="M1637" s="45" t="s">
        <v>7307</v>
      </c>
    </row>
    <row r="1638" spans="1:13" ht="15.6">
      <c r="A1638" s="42" t="s">
        <v>7191</v>
      </c>
      <c r="B1638" s="43">
        <f t="shared" si="52"/>
        <v>37</v>
      </c>
      <c r="C1638" s="43" t="str">
        <f t="shared" si="51"/>
        <v>45.237</v>
      </c>
      <c r="D1638" s="44">
        <v>8</v>
      </c>
      <c r="E1638" s="45" t="s">
        <v>12214</v>
      </c>
      <c r="F1638" s="45" t="s">
        <v>12215</v>
      </c>
      <c r="G1638" s="45" t="s">
        <v>12216</v>
      </c>
      <c r="H1638" s="45" t="s">
        <v>12217</v>
      </c>
      <c r="I1638" s="45" t="s">
        <v>12075</v>
      </c>
      <c r="J1638" s="45" t="s">
        <v>12074</v>
      </c>
      <c r="K1638" s="45" t="s">
        <v>12074</v>
      </c>
      <c r="L1638" s="45" t="s">
        <v>7306</v>
      </c>
      <c r="M1638" s="45" t="s">
        <v>7307</v>
      </c>
    </row>
    <row r="1639" spans="1:13" ht="15.6">
      <c r="A1639" s="42" t="s">
        <v>7191</v>
      </c>
      <c r="B1639" s="43">
        <f t="shared" si="52"/>
        <v>38</v>
      </c>
      <c r="C1639" s="43" t="str">
        <f t="shared" si="51"/>
        <v>45.238</v>
      </c>
      <c r="D1639" s="44">
        <v>6</v>
      </c>
      <c r="E1639" s="45" t="s">
        <v>12218</v>
      </c>
      <c r="F1639" s="45" t="s">
        <v>12219</v>
      </c>
      <c r="G1639" s="45" t="s">
        <v>12220</v>
      </c>
      <c r="H1639" s="45" t="s">
        <v>12221</v>
      </c>
      <c r="I1639" s="45" t="s">
        <v>12075</v>
      </c>
      <c r="J1639" s="45" t="s">
        <v>12074</v>
      </c>
      <c r="K1639" s="45" t="s">
        <v>12074</v>
      </c>
      <c r="L1639" s="45" t="s">
        <v>7306</v>
      </c>
      <c r="M1639" s="45" t="s">
        <v>7307</v>
      </c>
    </row>
    <row r="1640" spans="1:13" ht="43.2">
      <c r="A1640" s="42" t="s">
        <v>7191</v>
      </c>
      <c r="B1640" s="43">
        <f t="shared" si="52"/>
        <v>39</v>
      </c>
      <c r="C1640" s="43" t="str">
        <f t="shared" si="51"/>
        <v>45.239</v>
      </c>
      <c r="D1640" s="44">
        <v>7</v>
      </c>
      <c r="E1640" s="45" t="s">
        <v>12222</v>
      </c>
      <c r="F1640" s="45" t="s">
        <v>12223</v>
      </c>
      <c r="G1640" s="45" t="s">
        <v>12224</v>
      </c>
      <c r="H1640" s="46" t="s">
        <v>12225</v>
      </c>
      <c r="I1640" s="45" t="s">
        <v>12075</v>
      </c>
      <c r="J1640" s="45" t="s">
        <v>12074</v>
      </c>
      <c r="K1640" s="45" t="s">
        <v>12074</v>
      </c>
      <c r="L1640" s="45" t="s">
        <v>7306</v>
      </c>
      <c r="M1640" s="45" t="s">
        <v>7307</v>
      </c>
    </row>
    <row r="1641" spans="1:13" ht="15.6">
      <c r="A1641" s="42" t="s">
        <v>7191</v>
      </c>
      <c r="B1641" s="43">
        <f t="shared" si="52"/>
        <v>40</v>
      </c>
      <c r="C1641" s="43" t="str">
        <f t="shared" si="51"/>
        <v>45.240</v>
      </c>
      <c r="D1641" s="44">
        <v>6</v>
      </c>
      <c r="E1641" s="45" t="s">
        <v>12226</v>
      </c>
      <c r="F1641" s="45" t="s">
        <v>12227</v>
      </c>
      <c r="G1641" s="45" t="s">
        <v>12228</v>
      </c>
      <c r="H1641" s="45" t="s">
        <v>12229</v>
      </c>
      <c r="I1641" s="45" t="s">
        <v>12075</v>
      </c>
      <c r="J1641" s="45" t="s">
        <v>12074</v>
      </c>
      <c r="K1641" s="45" t="s">
        <v>12074</v>
      </c>
      <c r="L1641" s="45" t="s">
        <v>7306</v>
      </c>
      <c r="M1641" s="45" t="s">
        <v>7307</v>
      </c>
    </row>
    <row r="1642" spans="1:13" ht="43.2">
      <c r="A1642" s="42" t="s">
        <v>7191</v>
      </c>
      <c r="B1642" s="43">
        <f t="shared" si="52"/>
        <v>41</v>
      </c>
      <c r="C1642" s="43" t="str">
        <f t="shared" si="51"/>
        <v>45.241</v>
      </c>
      <c r="D1642" s="44">
        <v>7</v>
      </c>
      <c r="E1642" s="45" t="s">
        <v>12230</v>
      </c>
      <c r="F1642" s="45" t="s">
        <v>12231</v>
      </c>
      <c r="G1642" s="45" t="s">
        <v>12232</v>
      </c>
      <c r="H1642" s="46" t="s">
        <v>12233</v>
      </c>
      <c r="I1642" s="45" t="s">
        <v>12075</v>
      </c>
      <c r="J1642" s="45" t="s">
        <v>12074</v>
      </c>
      <c r="K1642" s="45" t="s">
        <v>12074</v>
      </c>
      <c r="L1642" s="45" t="s">
        <v>7306</v>
      </c>
      <c r="M1642" s="45" t="s">
        <v>7307</v>
      </c>
    </row>
    <row r="1643" spans="1:13" ht="15.6">
      <c r="A1643" s="42" t="s">
        <v>7191</v>
      </c>
      <c r="B1643" s="43">
        <f t="shared" si="52"/>
        <v>42</v>
      </c>
      <c r="C1643" s="43" t="str">
        <f t="shared" si="51"/>
        <v>45.242</v>
      </c>
      <c r="D1643" s="44">
        <v>7</v>
      </c>
      <c r="E1643" s="45" t="s">
        <v>12234</v>
      </c>
      <c r="F1643" s="45" t="s">
        <v>12235</v>
      </c>
      <c r="G1643" s="45" t="s">
        <v>12236</v>
      </c>
      <c r="H1643" s="45" t="s">
        <v>12237</v>
      </c>
      <c r="I1643" s="45" t="s">
        <v>12075</v>
      </c>
      <c r="J1643" s="45" t="s">
        <v>12074</v>
      </c>
      <c r="K1643" s="45" t="s">
        <v>12074</v>
      </c>
      <c r="L1643" s="45" t="s">
        <v>7306</v>
      </c>
      <c r="M1643" s="45" t="s">
        <v>7307</v>
      </c>
    </row>
    <row r="1644" spans="1:13" ht="43.2">
      <c r="A1644" s="42" t="s">
        <v>7191</v>
      </c>
      <c r="B1644" s="43">
        <f t="shared" si="52"/>
        <v>43</v>
      </c>
      <c r="C1644" s="43" t="str">
        <f t="shared" si="51"/>
        <v>45.243</v>
      </c>
      <c r="D1644" s="44">
        <v>7</v>
      </c>
      <c r="E1644" s="45" t="s">
        <v>12238</v>
      </c>
      <c r="F1644" s="45" t="s">
        <v>12239</v>
      </c>
      <c r="G1644" s="45" t="s">
        <v>12240</v>
      </c>
      <c r="H1644" s="46" t="s">
        <v>12241</v>
      </c>
      <c r="I1644" s="45" t="s">
        <v>12075</v>
      </c>
      <c r="J1644" s="45" t="s">
        <v>12074</v>
      </c>
      <c r="K1644" s="45" t="s">
        <v>12074</v>
      </c>
      <c r="L1644" s="45" t="s">
        <v>7306</v>
      </c>
      <c r="M1644" s="45" t="s">
        <v>7307</v>
      </c>
    </row>
    <row r="1645" spans="1:13" ht="15.6">
      <c r="A1645" s="42" t="s">
        <v>7191</v>
      </c>
      <c r="B1645" s="43">
        <f t="shared" si="52"/>
        <v>44</v>
      </c>
      <c r="C1645" s="43" t="str">
        <f t="shared" si="51"/>
        <v>45.244</v>
      </c>
      <c r="D1645" s="44">
        <v>7</v>
      </c>
      <c r="E1645" s="45" t="s">
        <v>12242</v>
      </c>
      <c r="F1645" s="45" t="s">
        <v>12243</v>
      </c>
      <c r="G1645" s="45" t="s">
        <v>12244</v>
      </c>
      <c r="H1645" s="45" t="s">
        <v>12245</v>
      </c>
      <c r="I1645" s="45" t="s">
        <v>12075</v>
      </c>
      <c r="J1645" s="45" t="s">
        <v>12074</v>
      </c>
      <c r="K1645" s="45" t="s">
        <v>12074</v>
      </c>
      <c r="L1645" s="45" t="s">
        <v>7306</v>
      </c>
      <c r="M1645" s="45" t="s">
        <v>7307</v>
      </c>
    </row>
    <row r="1646" spans="1:13" ht="15.6">
      <c r="A1646" s="42" t="s">
        <v>7191</v>
      </c>
      <c r="B1646" s="43">
        <f t="shared" si="52"/>
        <v>45</v>
      </c>
      <c r="C1646" s="43" t="str">
        <f t="shared" si="51"/>
        <v>45.245</v>
      </c>
      <c r="D1646" s="44">
        <v>7</v>
      </c>
      <c r="E1646" s="45" t="s">
        <v>12246</v>
      </c>
      <c r="F1646" s="45" t="s">
        <v>12247</v>
      </c>
      <c r="G1646" s="45" t="s">
        <v>12248</v>
      </c>
      <c r="H1646" s="45" t="s">
        <v>12249</v>
      </c>
      <c r="I1646" s="45" t="s">
        <v>12075</v>
      </c>
      <c r="J1646" s="45" t="s">
        <v>12074</v>
      </c>
      <c r="K1646" s="45" t="s">
        <v>12074</v>
      </c>
      <c r="L1646" s="45" t="s">
        <v>7306</v>
      </c>
      <c r="M1646" s="45" t="s">
        <v>7307</v>
      </c>
    </row>
    <row r="1647" spans="1:13" ht="15.6">
      <c r="A1647" s="42" t="s">
        <v>7191</v>
      </c>
      <c r="B1647" s="43">
        <f t="shared" si="52"/>
        <v>46</v>
      </c>
      <c r="C1647" s="43" t="str">
        <f t="shared" si="51"/>
        <v>45.246</v>
      </c>
      <c r="D1647" s="44">
        <v>5</v>
      </c>
      <c r="E1647" s="45" t="s">
        <v>12250</v>
      </c>
      <c r="F1647" s="45" t="s">
        <v>12251</v>
      </c>
      <c r="G1647" s="45" t="s">
        <v>12252</v>
      </c>
      <c r="H1647" s="45" t="s">
        <v>12253</v>
      </c>
      <c r="I1647" s="45" t="s">
        <v>12075</v>
      </c>
      <c r="J1647" s="45" t="s">
        <v>12074</v>
      </c>
      <c r="K1647" s="45" t="s">
        <v>12074</v>
      </c>
      <c r="L1647" s="45" t="s">
        <v>7306</v>
      </c>
      <c r="M1647" s="45" t="s">
        <v>7307</v>
      </c>
    </row>
    <row r="1648" spans="1:13" ht="15.6">
      <c r="A1648" s="42" t="s">
        <v>7191</v>
      </c>
      <c r="B1648" s="43">
        <f t="shared" si="52"/>
        <v>47</v>
      </c>
      <c r="C1648" s="43" t="str">
        <f t="shared" si="51"/>
        <v>45.247</v>
      </c>
      <c r="D1648" s="44">
        <v>6</v>
      </c>
      <c r="E1648" s="45" t="s">
        <v>12254</v>
      </c>
      <c r="F1648" s="45" t="s">
        <v>12255</v>
      </c>
      <c r="G1648" s="45" t="s">
        <v>12256</v>
      </c>
      <c r="H1648" s="45" t="s">
        <v>12257</v>
      </c>
      <c r="I1648" s="45" t="s">
        <v>12075</v>
      </c>
      <c r="J1648" s="45" t="s">
        <v>12074</v>
      </c>
      <c r="K1648" s="45" t="s">
        <v>12074</v>
      </c>
      <c r="L1648" s="45" t="s">
        <v>7306</v>
      </c>
      <c r="M1648" s="45" t="s">
        <v>7307</v>
      </c>
    </row>
    <row r="1649" spans="1:13" ht="15.6">
      <c r="A1649" s="42" t="s">
        <v>7191</v>
      </c>
      <c r="B1649" s="43">
        <f t="shared" si="52"/>
        <v>48</v>
      </c>
      <c r="C1649" s="43" t="str">
        <f t="shared" si="51"/>
        <v>45.248</v>
      </c>
      <c r="D1649" s="44">
        <v>6</v>
      </c>
      <c r="E1649" s="45" t="s">
        <v>12258</v>
      </c>
      <c r="F1649" s="45" t="s">
        <v>12259</v>
      </c>
      <c r="G1649" s="45" t="s">
        <v>12260</v>
      </c>
      <c r="H1649" s="45" t="s">
        <v>12261</v>
      </c>
      <c r="I1649" s="45" t="s">
        <v>12075</v>
      </c>
      <c r="J1649" s="45" t="s">
        <v>12074</v>
      </c>
      <c r="K1649" s="45" t="s">
        <v>12074</v>
      </c>
      <c r="L1649" s="45" t="s">
        <v>7306</v>
      </c>
      <c r="M1649" s="45" t="s">
        <v>7307</v>
      </c>
    </row>
    <row r="1650" spans="1:13" ht="15.6">
      <c r="A1650" s="42" t="s">
        <v>7191</v>
      </c>
      <c r="B1650" s="43">
        <f t="shared" si="52"/>
        <v>49</v>
      </c>
      <c r="C1650" s="43" t="str">
        <f t="shared" si="51"/>
        <v>45.249</v>
      </c>
      <c r="D1650" s="44">
        <v>6</v>
      </c>
      <c r="E1650" s="45" t="s">
        <v>12262</v>
      </c>
      <c r="F1650" s="45" t="s">
        <v>12263</v>
      </c>
      <c r="G1650" s="45" t="s">
        <v>12264</v>
      </c>
      <c r="H1650" s="45" t="s">
        <v>12265</v>
      </c>
      <c r="I1650" s="45" t="s">
        <v>12075</v>
      </c>
      <c r="J1650" s="45" t="s">
        <v>12074</v>
      </c>
      <c r="K1650" s="45" t="s">
        <v>12074</v>
      </c>
      <c r="L1650" s="45" t="s">
        <v>7306</v>
      </c>
      <c r="M1650" s="45" t="s">
        <v>7307</v>
      </c>
    </row>
    <row r="1651" spans="1:13" ht="15.6">
      <c r="A1651" s="42" t="s">
        <v>7191</v>
      </c>
      <c r="B1651" s="43">
        <f t="shared" si="52"/>
        <v>50</v>
      </c>
      <c r="C1651" s="43" t="str">
        <f t="shared" si="51"/>
        <v>45.250</v>
      </c>
      <c r="D1651" s="44">
        <v>6</v>
      </c>
      <c r="E1651" s="45" t="s">
        <v>12266</v>
      </c>
      <c r="F1651" s="45" t="s">
        <v>12267</v>
      </c>
      <c r="G1651" s="45" t="s">
        <v>12268</v>
      </c>
      <c r="H1651" s="45" t="s">
        <v>12269</v>
      </c>
      <c r="I1651" s="45" t="s">
        <v>12075</v>
      </c>
      <c r="J1651" s="45" t="s">
        <v>12074</v>
      </c>
      <c r="K1651" s="45" t="s">
        <v>12074</v>
      </c>
      <c r="L1651" s="45" t="s">
        <v>7306</v>
      </c>
      <c r="M1651" s="45" t="s">
        <v>7307</v>
      </c>
    </row>
    <row r="1652" spans="1:13" ht="15.6">
      <c r="A1652" s="42" t="s">
        <v>7191</v>
      </c>
      <c r="B1652" s="43">
        <f t="shared" si="52"/>
        <v>51</v>
      </c>
      <c r="C1652" s="43" t="str">
        <f t="shared" si="51"/>
        <v>45.251</v>
      </c>
      <c r="D1652" s="44">
        <v>7</v>
      </c>
      <c r="E1652" s="45" t="s">
        <v>12270</v>
      </c>
      <c r="F1652" s="45" t="s">
        <v>12271</v>
      </c>
      <c r="G1652" s="45" t="s">
        <v>12272</v>
      </c>
      <c r="H1652" s="45" t="s">
        <v>12273</v>
      </c>
      <c r="I1652" s="45" t="s">
        <v>12075</v>
      </c>
      <c r="J1652" s="45" t="s">
        <v>12074</v>
      </c>
      <c r="K1652" s="45" t="s">
        <v>12074</v>
      </c>
      <c r="L1652" s="45" t="s">
        <v>7306</v>
      </c>
      <c r="M1652" s="45" t="s">
        <v>7307</v>
      </c>
    </row>
    <row r="1653" spans="1:13" ht="15.6">
      <c r="A1653" s="42" t="s">
        <v>7191</v>
      </c>
      <c r="B1653" s="43">
        <f t="shared" si="52"/>
        <v>52</v>
      </c>
      <c r="C1653" s="43" t="str">
        <f t="shared" si="51"/>
        <v>45.252</v>
      </c>
      <c r="D1653" s="44">
        <v>7</v>
      </c>
      <c r="E1653" s="45" t="s">
        <v>12274</v>
      </c>
      <c r="F1653" s="45" t="s">
        <v>12275</v>
      </c>
      <c r="G1653" s="45" t="s">
        <v>12276</v>
      </c>
      <c r="H1653" s="45" t="s">
        <v>12277</v>
      </c>
      <c r="I1653" s="45" t="s">
        <v>12075</v>
      </c>
      <c r="J1653" s="45" t="s">
        <v>12074</v>
      </c>
      <c r="K1653" s="45" t="s">
        <v>12074</v>
      </c>
      <c r="L1653" s="45" t="s">
        <v>7306</v>
      </c>
      <c r="M1653" s="45" t="s">
        <v>7307</v>
      </c>
    </row>
    <row r="1654" spans="1:13" ht="15.6">
      <c r="A1654" s="42" t="s">
        <v>7191</v>
      </c>
      <c r="B1654" s="43">
        <f t="shared" si="52"/>
        <v>53</v>
      </c>
      <c r="C1654" s="43" t="str">
        <f t="shared" si="51"/>
        <v>45.253</v>
      </c>
      <c r="D1654" s="44">
        <v>7</v>
      </c>
      <c r="E1654" s="45" t="s">
        <v>12278</v>
      </c>
      <c r="F1654" s="45" t="s">
        <v>12279</v>
      </c>
      <c r="G1654" s="45" t="s">
        <v>12280</v>
      </c>
      <c r="H1654" s="45" t="s">
        <v>12281</v>
      </c>
      <c r="I1654" s="45" t="s">
        <v>12075</v>
      </c>
      <c r="J1654" s="45" t="s">
        <v>12074</v>
      </c>
      <c r="K1654" s="45" t="s">
        <v>12074</v>
      </c>
      <c r="L1654" s="45" t="s">
        <v>7306</v>
      </c>
      <c r="M1654" s="45" t="s">
        <v>7307</v>
      </c>
    </row>
    <row r="1655" spans="1:13" ht="15.6">
      <c r="A1655" s="42" t="s">
        <v>7191</v>
      </c>
      <c r="B1655" s="43">
        <f t="shared" si="52"/>
        <v>54</v>
      </c>
      <c r="C1655" s="43" t="str">
        <f t="shared" si="51"/>
        <v>45.254</v>
      </c>
      <c r="D1655" s="44">
        <v>7</v>
      </c>
      <c r="E1655" s="45" t="s">
        <v>12282</v>
      </c>
      <c r="F1655" s="45" t="s">
        <v>12283</v>
      </c>
      <c r="G1655" s="45" t="s">
        <v>12284</v>
      </c>
      <c r="H1655" s="45" t="s">
        <v>12285</v>
      </c>
      <c r="I1655" s="45" t="s">
        <v>12075</v>
      </c>
      <c r="J1655" s="45" t="s">
        <v>12074</v>
      </c>
      <c r="K1655" s="45" t="s">
        <v>12074</v>
      </c>
      <c r="L1655" s="45" t="s">
        <v>7306</v>
      </c>
      <c r="M1655" s="45" t="s">
        <v>7307</v>
      </c>
    </row>
    <row r="1656" spans="1:13" ht="15.6">
      <c r="A1656" s="42" t="s">
        <v>7191</v>
      </c>
      <c r="B1656" s="43">
        <f t="shared" si="52"/>
        <v>55</v>
      </c>
      <c r="C1656" s="43" t="str">
        <f t="shared" si="51"/>
        <v>45.255</v>
      </c>
      <c r="D1656" s="44">
        <v>7</v>
      </c>
      <c r="E1656" s="45" t="s">
        <v>12286</v>
      </c>
      <c r="F1656" s="45" t="s">
        <v>12287</v>
      </c>
      <c r="G1656" s="45" t="s">
        <v>12288</v>
      </c>
      <c r="H1656" s="45" t="s">
        <v>12289</v>
      </c>
      <c r="I1656" s="45" t="s">
        <v>12075</v>
      </c>
      <c r="J1656" s="45" t="s">
        <v>12074</v>
      </c>
      <c r="K1656" s="45" t="s">
        <v>12074</v>
      </c>
      <c r="L1656" s="45" t="s">
        <v>7306</v>
      </c>
      <c r="M1656" s="45" t="s">
        <v>7307</v>
      </c>
    </row>
    <row r="1657" spans="1:13" ht="15.6">
      <c r="A1657" s="42" t="s">
        <v>7191</v>
      </c>
      <c r="B1657" s="43">
        <f t="shared" si="52"/>
        <v>56</v>
      </c>
      <c r="C1657" s="43" t="str">
        <f t="shared" si="51"/>
        <v>45.256</v>
      </c>
      <c r="D1657" s="44">
        <v>7</v>
      </c>
      <c r="E1657" s="45" t="s">
        <v>12290</v>
      </c>
      <c r="F1657" s="45" t="s">
        <v>12291</v>
      </c>
      <c r="G1657" s="45" t="s">
        <v>12292</v>
      </c>
      <c r="H1657" s="45" t="s">
        <v>12293</v>
      </c>
      <c r="I1657" s="45" t="s">
        <v>12075</v>
      </c>
      <c r="J1657" s="45" t="s">
        <v>12074</v>
      </c>
      <c r="K1657" s="45" t="s">
        <v>12074</v>
      </c>
      <c r="L1657" s="45" t="s">
        <v>7306</v>
      </c>
      <c r="M1657" s="45" t="s">
        <v>7307</v>
      </c>
    </row>
    <row r="1658" spans="1:13" ht="15.6">
      <c r="A1658" s="42" t="s">
        <v>7191</v>
      </c>
      <c r="B1658" s="43">
        <f t="shared" si="52"/>
        <v>57</v>
      </c>
      <c r="C1658" s="43" t="str">
        <f t="shared" si="51"/>
        <v>45.257</v>
      </c>
      <c r="D1658" s="44">
        <v>5</v>
      </c>
      <c r="E1658" s="45" t="s">
        <v>12294</v>
      </c>
      <c r="F1658" s="45" t="s">
        <v>12295</v>
      </c>
      <c r="G1658" s="45" t="s">
        <v>12296</v>
      </c>
      <c r="H1658" s="45" t="s">
        <v>12297</v>
      </c>
      <c r="I1658" s="45" t="s">
        <v>12075</v>
      </c>
      <c r="J1658" s="45" t="s">
        <v>12074</v>
      </c>
      <c r="K1658" s="45" t="s">
        <v>12074</v>
      </c>
      <c r="L1658" s="45" t="s">
        <v>7306</v>
      </c>
      <c r="M1658" s="45" t="s">
        <v>7307</v>
      </c>
    </row>
    <row r="1659" spans="1:13" ht="15.6">
      <c r="A1659" s="42" t="s">
        <v>7191</v>
      </c>
      <c r="B1659" s="43">
        <f t="shared" si="52"/>
        <v>58</v>
      </c>
      <c r="C1659" s="43" t="str">
        <f t="shared" si="51"/>
        <v>45.258</v>
      </c>
      <c r="D1659" s="44">
        <v>6</v>
      </c>
      <c r="E1659" s="45" t="s">
        <v>12298</v>
      </c>
      <c r="F1659" s="45" t="s">
        <v>12299</v>
      </c>
      <c r="G1659" s="45" t="s">
        <v>12300</v>
      </c>
      <c r="H1659" s="45" t="s">
        <v>12301</v>
      </c>
      <c r="I1659" s="45" t="s">
        <v>12075</v>
      </c>
      <c r="J1659" s="45" t="s">
        <v>12074</v>
      </c>
      <c r="K1659" s="45" t="s">
        <v>12074</v>
      </c>
      <c r="L1659" s="45" t="s">
        <v>7306</v>
      </c>
      <c r="M1659" s="45" t="s">
        <v>7307</v>
      </c>
    </row>
    <row r="1660" spans="1:13" ht="15.6">
      <c r="A1660" s="42" t="s">
        <v>7191</v>
      </c>
      <c r="B1660" s="43">
        <f t="shared" si="52"/>
        <v>59</v>
      </c>
      <c r="C1660" s="43" t="str">
        <f t="shared" si="51"/>
        <v>45.259</v>
      </c>
      <c r="D1660" s="44">
        <v>7</v>
      </c>
      <c r="E1660" s="45" t="s">
        <v>12302</v>
      </c>
      <c r="F1660" s="45" t="s">
        <v>12303</v>
      </c>
      <c r="G1660" s="45" t="s">
        <v>12304</v>
      </c>
      <c r="H1660" s="45" t="s">
        <v>12305</v>
      </c>
      <c r="I1660" s="45" t="s">
        <v>12075</v>
      </c>
      <c r="J1660" s="45" t="s">
        <v>12074</v>
      </c>
      <c r="K1660" s="45" t="s">
        <v>12074</v>
      </c>
      <c r="L1660" s="45" t="s">
        <v>7306</v>
      </c>
      <c r="M1660" s="45" t="s">
        <v>7307</v>
      </c>
    </row>
    <row r="1661" spans="1:13" ht="15.6">
      <c r="A1661" s="42" t="s">
        <v>7191</v>
      </c>
      <c r="B1661" s="43">
        <f t="shared" si="52"/>
        <v>60</v>
      </c>
      <c r="C1661" s="43" t="str">
        <f t="shared" si="51"/>
        <v>45.260</v>
      </c>
      <c r="D1661" s="44">
        <v>7</v>
      </c>
      <c r="E1661" s="45" t="s">
        <v>12306</v>
      </c>
      <c r="F1661" s="45" t="s">
        <v>12307</v>
      </c>
      <c r="G1661" s="45" t="s">
        <v>12308</v>
      </c>
      <c r="H1661" s="45" t="s">
        <v>12309</v>
      </c>
      <c r="I1661" s="45" t="s">
        <v>12075</v>
      </c>
      <c r="J1661" s="45" t="s">
        <v>12074</v>
      </c>
      <c r="K1661" s="45" t="s">
        <v>12074</v>
      </c>
      <c r="L1661" s="45" t="s">
        <v>7306</v>
      </c>
      <c r="M1661" s="45" t="s">
        <v>7307</v>
      </c>
    </row>
    <row r="1662" spans="1:13" ht="15.6">
      <c r="A1662" s="42" t="s">
        <v>7191</v>
      </c>
      <c r="B1662" s="43">
        <f t="shared" si="52"/>
        <v>61</v>
      </c>
      <c r="C1662" s="43" t="str">
        <f t="shared" si="51"/>
        <v>45.261</v>
      </c>
      <c r="D1662" s="44">
        <v>7</v>
      </c>
      <c r="E1662" s="45" t="s">
        <v>12310</v>
      </c>
      <c r="F1662" s="45" t="s">
        <v>12311</v>
      </c>
      <c r="G1662" s="45" t="s">
        <v>12312</v>
      </c>
      <c r="H1662" s="45" t="s">
        <v>12313</v>
      </c>
      <c r="I1662" s="45" t="s">
        <v>12075</v>
      </c>
      <c r="J1662" s="45" t="s">
        <v>12074</v>
      </c>
      <c r="K1662" s="45" t="s">
        <v>12074</v>
      </c>
      <c r="L1662" s="45" t="s">
        <v>7306</v>
      </c>
      <c r="M1662" s="45" t="s">
        <v>7307</v>
      </c>
    </row>
    <row r="1663" spans="1:13" ht="15.6">
      <c r="A1663" s="42" t="s">
        <v>7191</v>
      </c>
      <c r="B1663" s="43">
        <f t="shared" si="52"/>
        <v>62</v>
      </c>
      <c r="C1663" s="43" t="str">
        <f t="shared" si="51"/>
        <v>45.262</v>
      </c>
      <c r="D1663" s="44">
        <v>7</v>
      </c>
      <c r="E1663" s="45" t="s">
        <v>12314</v>
      </c>
      <c r="F1663" s="45" t="s">
        <v>12315</v>
      </c>
      <c r="G1663" s="45" t="s">
        <v>12316</v>
      </c>
      <c r="H1663" s="45" t="s">
        <v>12317</v>
      </c>
      <c r="I1663" s="45" t="s">
        <v>12075</v>
      </c>
      <c r="J1663" s="45" t="s">
        <v>12074</v>
      </c>
      <c r="K1663" s="45" t="s">
        <v>12074</v>
      </c>
      <c r="L1663" s="45" t="s">
        <v>7306</v>
      </c>
      <c r="M1663" s="45" t="s">
        <v>7307</v>
      </c>
    </row>
    <row r="1664" spans="1:13" ht="15.6">
      <c r="A1664" s="42" t="s">
        <v>7191</v>
      </c>
      <c r="B1664" s="43">
        <f t="shared" si="52"/>
        <v>63</v>
      </c>
      <c r="C1664" s="43" t="str">
        <f t="shared" si="51"/>
        <v>45.263</v>
      </c>
      <c r="D1664" s="44">
        <v>7</v>
      </c>
      <c r="E1664" s="45" t="s">
        <v>12318</v>
      </c>
      <c r="F1664" s="45" t="s">
        <v>12319</v>
      </c>
      <c r="G1664" s="45" t="s">
        <v>12320</v>
      </c>
      <c r="H1664" s="45" t="s">
        <v>12321</v>
      </c>
      <c r="I1664" s="45" t="s">
        <v>12075</v>
      </c>
      <c r="J1664" s="45" t="s">
        <v>12074</v>
      </c>
      <c r="K1664" s="45" t="s">
        <v>12074</v>
      </c>
      <c r="L1664" s="45" t="s">
        <v>7306</v>
      </c>
      <c r="M1664" s="45" t="s">
        <v>7307</v>
      </c>
    </row>
    <row r="1665" spans="1:13" ht="15.6">
      <c r="A1665" s="42" t="s">
        <v>7191</v>
      </c>
      <c r="B1665" s="43">
        <f t="shared" si="52"/>
        <v>64</v>
      </c>
      <c r="C1665" s="43" t="str">
        <f t="shared" si="51"/>
        <v>45.264</v>
      </c>
      <c r="D1665" s="44">
        <v>7</v>
      </c>
      <c r="E1665" s="45" t="s">
        <v>12322</v>
      </c>
      <c r="F1665" s="45" t="s">
        <v>12323</v>
      </c>
      <c r="G1665" s="45" t="s">
        <v>12324</v>
      </c>
      <c r="H1665" s="45" t="s">
        <v>12325</v>
      </c>
      <c r="I1665" s="45" t="s">
        <v>12075</v>
      </c>
      <c r="J1665" s="45" t="s">
        <v>12074</v>
      </c>
      <c r="K1665" s="45" t="s">
        <v>12074</v>
      </c>
      <c r="L1665" s="45" t="s">
        <v>7306</v>
      </c>
      <c r="M1665" s="45" t="s">
        <v>7307</v>
      </c>
    </row>
    <row r="1666" spans="1:13" ht="15.6">
      <c r="A1666" s="42" t="s">
        <v>7191</v>
      </c>
      <c r="B1666" s="43">
        <f t="shared" si="52"/>
        <v>65</v>
      </c>
      <c r="C1666" s="43" t="str">
        <f t="shared" si="51"/>
        <v>45.265</v>
      </c>
      <c r="D1666" s="44">
        <v>7</v>
      </c>
      <c r="E1666" s="45" t="s">
        <v>12326</v>
      </c>
      <c r="F1666" s="45" t="s">
        <v>12327</v>
      </c>
      <c r="G1666" s="45" t="s">
        <v>12328</v>
      </c>
      <c r="H1666" s="45" t="s">
        <v>12329</v>
      </c>
      <c r="I1666" s="45" t="s">
        <v>12075</v>
      </c>
      <c r="J1666" s="45" t="s">
        <v>12074</v>
      </c>
      <c r="K1666" s="45" t="s">
        <v>12074</v>
      </c>
      <c r="L1666" s="45" t="s">
        <v>7306</v>
      </c>
      <c r="M1666" s="45" t="s">
        <v>7307</v>
      </c>
    </row>
    <row r="1667" spans="1:13" ht="15.6">
      <c r="A1667" s="42" t="s">
        <v>7191</v>
      </c>
      <c r="B1667" s="43">
        <f t="shared" si="52"/>
        <v>66</v>
      </c>
      <c r="C1667" s="43" t="str">
        <f t="shared" ref="C1667:C1730" si="53">+CONCATENATE(A1667,B1667)</f>
        <v>45.266</v>
      </c>
      <c r="D1667" s="44">
        <v>6</v>
      </c>
      <c r="E1667" s="45" t="s">
        <v>12330</v>
      </c>
      <c r="F1667" s="45" t="s">
        <v>12331</v>
      </c>
      <c r="G1667" s="45" t="s">
        <v>12332</v>
      </c>
      <c r="H1667" s="45" t="s">
        <v>12333</v>
      </c>
      <c r="I1667" s="45" t="s">
        <v>12075</v>
      </c>
      <c r="J1667" s="45" t="s">
        <v>12074</v>
      </c>
      <c r="K1667" s="45" t="s">
        <v>12074</v>
      </c>
      <c r="L1667" s="45" t="s">
        <v>7306</v>
      </c>
      <c r="M1667" s="45" t="s">
        <v>7307</v>
      </c>
    </row>
    <row r="1668" spans="1:13" ht="15.6">
      <c r="A1668" s="42" t="s">
        <v>7191</v>
      </c>
      <c r="B1668" s="43">
        <f t="shared" ref="B1668:B1731" si="54">+IF(A1668=A1667,B1667+1,1)</f>
        <v>67</v>
      </c>
      <c r="C1668" s="43" t="str">
        <f t="shared" si="53"/>
        <v>45.267</v>
      </c>
      <c r="D1668" s="44">
        <v>7</v>
      </c>
      <c r="E1668" s="45" t="s">
        <v>12334</v>
      </c>
      <c r="F1668" s="45" t="s">
        <v>12335</v>
      </c>
      <c r="G1668" s="45" t="s">
        <v>12336</v>
      </c>
      <c r="H1668" s="45" t="s">
        <v>12337</v>
      </c>
      <c r="I1668" s="45" t="s">
        <v>12075</v>
      </c>
      <c r="J1668" s="45" t="s">
        <v>12074</v>
      </c>
      <c r="K1668" s="45" t="s">
        <v>12074</v>
      </c>
      <c r="L1668" s="45" t="s">
        <v>7306</v>
      </c>
      <c r="M1668" s="45" t="s">
        <v>7307</v>
      </c>
    </row>
    <row r="1669" spans="1:13" ht="15.6">
      <c r="A1669" s="42" t="s">
        <v>7191</v>
      </c>
      <c r="B1669" s="43">
        <f t="shared" si="54"/>
        <v>68</v>
      </c>
      <c r="C1669" s="43" t="str">
        <f t="shared" si="53"/>
        <v>45.268</v>
      </c>
      <c r="D1669" s="44">
        <v>7</v>
      </c>
      <c r="E1669" s="45" t="s">
        <v>12338</v>
      </c>
      <c r="F1669" s="45" t="s">
        <v>12339</v>
      </c>
      <c r="G1669" s="45" t="s">
        <v>12340</v>
      </c>
      <c r="H1669" s="45" t="s">
        <v>12341</v>
      </c>
      <c r="I1669" s="45" t="s">
        <v>12075</v>
      </c>
      <c r="J1669" s="45" t="s">
        <v>12074</v>
      </c>
      <c r="K1669" s="45" t="s">
        <v>12074</v>
      </c>
      <c r="L1669" s="45" t="s">
        <v>7306</v>
      </c>
      <c r="M1669" s="45" t="s">
        <v>7307</v>
      </c>
    </row>
    <row r="1670" spans="1:13" ht="15.6">
      <c r="A1670" s="42" t="s">
        <v>7191</v>
      </c>
      <c r="B1670" s="43">
        <f t="shared" si="54"/>
        <v>69</v>
      </c>
      <c r="C1670" s="43" t="str">
        <f t="shared" si="53"/>
        <v>45.269</v>
      </c>
      <c r="D1670" s="44">
        <v>7</v>
      </c>
      <c r="E1670" s="45" t="s">
        <v>12342</v>
      </c>
      <c r="F1670" s="45" t="s">
        <v>12343</v>
      </c>
      <c r="G1670" s="45" t="s">
        <v>12344</v>
      </c>
      <c r="H1670" s="45" t="s">
        <v>12345</v>
      </c>
      <c r="I1670" s="45" t="s">
        <v>12075</v>
      </c>
      <c r="J1670" s="45" t="s">
        <v>12074</v>
      </c>
      <c r="K1670" s="45" t="s">
        <v>12074</v>
      </c>
      <c r="L1670" s="45" t="s">
        <v>7306</v>
      </c>
      <c r="M1670" s="45" t="s">
        <v>7307</v>
      </c>
    </row>
    <row r="1671" spans="1:13" ht="15.6">
      <c r="A1671" s="42" t="s">
        <v>7191</v>
      </c>
      <c r="B1671" s="43">
        <f t="shared" si="54"/>
        <v>70</v>
      </c>
      <c r="C1671" s="43" t="str">
        <f t="shared" si="53"/>
        <v>45.270</v>
      </c>
      <c r="D1671" s="44">
        <v>7</v>
      </c>
      <c r="E1671" s="45" t="s">
        <v>12346</v>
      </c>
      <c r="F1671" s="45" t="s">
        <v>12347</v>
      </c>
      <c r="G1671" s="45" t="s">
        <v>12032</v>
      </c>
      <c r="H1671" s="45" t="s">
        <v>12348</v>
      </c>
      <c r="I1671" s="45" t="s">
        <v>12075</v>
      </c>
      <c r="J1671" s="45" t="s">
        <v>12074</v>
      </c>
      <c r="K1671" s="45" t="s">
        <v>12074</v>
      </c>
      <c r="L1671" s="45" t="s">
        <v>7306</v>
      </c>
      <c r="M1671" s="45" t="s">
        <v>7307</v>
      </c>
    </row>
    <row r="1672" spans="1:13" ht="15.6">
      <c r="A1672" s="42" t="s">
        <v>7191</v>
      </c>
      <c r="B1672" s="43">
        <f t="shared" si="54"/>
        <v>71</v>
      </c>
      <c r="C1672" s="43" t="str">
        <f t="shared" si="53"/>
        <v>45.271</v>
      </c>
      <c r="D1672" s="44">
        <v>7</v>
      </c>
      <c r="E1672" s="45" t="s">
        <v>12349</v>
      </c>
      <c r="F1672" s="45" t="s">
        <v>12350</v>
      </c>
      <c r="G1672" s="45" t="s">
        <v>12351</v>
      </c>
      <c r="H1672" s="45" t="s">
        <v>12352</v>
      </c>
      <c r="I1672" s="45" t="s">
        <v>12075</v>
      </c>
      <c r="J1672" s="45" t="s">
        <v>12074</v>
      </c>
      <c r="K1672" s="45" t="s">
        <v>12074</v>
      </c>
      <c r="L1672" s="45" t="s">
        <v>7306</v>
      </c>
      <c r="M1672" s="45" t="s">
        <v>7307</v>
      </c>
    </row>
    <row r="1673" spans="1:13" ht="15.6">
      <c r="A1673" s="42" t="s">
        <v>7191</v>
      </c>
      <c r="B1673" s="43">
        <f t="shared" si="54"/>
        <v>72</v>
      </c>
      <c r="C1673" s="43" t="str">
        <f t="shared" si="53"/>
        <v>45.272</v>
      </c>
      <c r="D1673" s="44">
        <v>7</v>
      </c>
      <c r="E1673" s="45" t="s">
        <v>12353</v>
      </c>
      <c r="F1673" s="45" t="s">
        <v>12354</v>
      </c>
      <c r="G1673" s="45" t="s">
        <v>12355</v>
      </c>
      <c r="H1673" s="45" t="s">
        <v>12356</v>
      </c>
      <c r="I1673" s="45" t="s">
        <v>12075</v>
      </c>
      <c r="J1673" s="45" t="s">
        <v>12074</v>
      </c>
      <c r="K1673" s="45" t="s">
        <v>12074</v>
      </c>
      <c r="L1673" s="45" t="s">
        <v>7306</v>
      </c>
      <c r="M1673" s="45" t="s">
        <v>7307</v>
      </c>
    </row>
    <row r="1674" spans="1:13" ht="15.6">
      <c r="A1674" s="42" t="s">
        <v>7191</v>
      </c>
      <c r="B1674" s="43">
        <f t="shared" si="54"/>
        <v>73</v>
      </c>
      <c r="C1674" s="43" t="str">
        <f t="shared" si="53"/>
        <v>45.273</v>
      </c>
      <c r="D1674" s="44">
        <v>6</v>
      </c>
      <c r="E1674" s="45" t="s">
        <v>12357</v>
      </c>
      <c r="F1674" s="45" t="s">
        <v>12358</v>
      </c>
      <c r="G1674" s="45" t="s">
        <v>12359</v>
      </c>
      <c r="H1674" s="45" t="s">
        <v>12360</v>
      </c>
      <c r="I1674" s="45" t="s">
        <v>12075</v>
      </c>
      <c r="J1674" s="45" t="s">
        <v>12074</v>
      </c>
      <c r="K1674" s="45" t="s">
        <v>12074</v>
      </c>
      <c r="L1674" s="45" t="s">
        <v>7306</v>
      </c>
      <c r="M1674" s="45" t="s">
        <v>7307</v>
      </c>
    </row>
    <row r="1675" spans="1:13" ht="15.6">
      <c r="A1675" s="42" t="s">
        <v>7191</v>
      </c>
      <c r="B1675" s="43">
        <f t="shared" si="54"/>
        <v>74</v>
      </c>
      <c r="C1675" s="43" t="str">
        <f t="shared" si="53"/>
        <v>45.274</v>
      </c>
      <c r="D1675" s="44">
        <v>5</v>
      </c>
      <c r="E1675" s="45" t="s">
        <v>12361</v>
      </c>
      <c r="F1675" s="45" t="s">
        <v>12362</v>
      </c>
      <c r="G1675" s="45" t="s">
        <v>12363</v>
      </c>
      <c r="H1675" s="45" t="s">
        <v>12364</v>
      </c>
      <c r="I1675" s="45" t="s">
        <v>12075</v>
      </c>
      <c r="J1675" s="45" t="s">
        <v>12074</v>
      </c>
      <c r="K1675" s="45" t="s">
        <v>12074</v>
      </c>
      <c r="L1675" s="45" t="s">
        <v>7306</v>
      </c>
      <c r="M1675" s="45" t="s">
        <v>7307</v>
      </c>
    </row>
    <row r="1676" spans="1:13" ht="15.6">
      <c r="A1676" s="42" t="s">
        <v>7191</v>
      </c>
      <c r="B1676" s="43">
        <f t="shared" si="54"/>
        <v>75</v>
      </c>
      <c r="C1676" s="43" t="str">
        <f t="shared" si="53"/>
        <v>45.275</v>
      </c>
      <c r="D1676" s="44">
        <v>6</v>
      </c>
      <c r="E1676" s="45" t="s">
        <v>12365</v>
      </c>
      <c r="F1676" s="45" t="s">
        <v>12366</v>
      </c>
      <c r="G1676" s="45" t="s">
        <v>12367</v>
      </c>
      <c r="H1676" s="45" t="s">
        <v>12368</v>
      </c>
      <c r="I1676" s="45" t="s">
        <v>12075</v>
      </c>
      <c r="J1676" s="45" t="s">
        <v>12074</v>
      </c>
      <c r="K1676" s="45" t="s">
        <v>12074</v>
      </c>
      <c r="L1676" s="45" t="s">
        <v>7306</v>
      </c>
      <c r="M1676" s="45" t="s">
        <v>7307</v>
      </c>
    </row>
    <row r="1677" spans="1:13" ht="15.6">
      <c r="A1677" s="42" t="s">
        <v>7191</v>
      </c>
      <c r="B1677" s="43">
        <f t="shared" si="54"/>
        <v>76</v>
      </c>
      <c r="C1677" s="43" t="str">
        <f t="shared" si="53"/>
        <v>45.276</v>
      </c>
      <c r="D1677" s="44">
        <v>6</v>
      </c>
      <c r="E1677" s="45" t="s">
        <v>12369</v>
      </c>
      <c r="F1677" s="45" t="s">
        <v>12370</v>
      </c>
      <c r="G1677" s="45" t="s">
        <v>12371</v>
      </c>
      <c r="H1677" s="45" t="s">
        <v>12372</v>
      </c>
      <c r="I1677" s="45" t="s">
        <v>12075</v>
      </c>
      <c r="J1677" s="45" t="s">
        <v>12074</v>
      </c>
      <c r="K1677" s="45" t="s">
        <v>12074</v>
      </c>
      <c r="L1677" s="45" t="s">
        <v>7306</v>
      </c>
      <c r="M1677" s="45" t="s">
        <v>7307</v>
      </c>
    </row>
    <row r="1678" spans="1:13" ht="15.6">
      <c r="A1678" s="42" t="s">
        <v>7191</v>
      </c>
      <c r="B1678" s="43">
        <f t="shared" si="54"/>
        <v>77</v>
      </c>
      <c r="C1678" s="43" t="str">
        <f t="shared" si="53"/>
        <v>45.277</v>
      </c>
      <c r="D1678" s="44">
        <v>6</v>
      </c>
      <c r="E1678" s="45" t="s">
        <v>12373</v>
      </c>
      <c r="F1678" s="45" t="s">
        <v>12374</v>
      </c>
      <c r="G1678" s="45" t="s">
        <v>12375</v>
      </c>
      <c r="H1678" s="45" t="s">
        <v>12376</v>
      </c>
      <c r="I1678" s="45" t="s">
        <v>12075</v>
      </c>
      <c r="J1678" s="45" t="s">
        <v>12074</v>
      </c>
      <c r="K1678" s="45" t="s">
        <v>12074</v>
      </c>
      <c r="L1678" s="45" t="s">
        <v>7306</v>
      </c>
      <c r="M1678" s="45" t="s">
        <v>7307</v>
      </c>
    </row>
    <row r="1679" spans="1:13" ht="15.6">
      <c r="A1679" s="42" t="s">
        <v>7191</v>
      </c>
      <c r="B1679" s="43">
        <f t="shared" si="54"/>
        <v>78</v>
      </c>
      <c r="C1679" s="43" t="str">
        <f t="shared" si="53"/>
        <v>45.278</v>
      </c>
      <c r="D1679" s="44">
        <v>6</v>
      </c>
      <c r="E1679" s="45" t="s">
        <v>12377</v>
      </c>
      <c r="F1679" s="45" t="s">
        <v>12378</v>
      </c>
      <c r="G1679" s="45" t="s">
        <v>12379</v>
      </c>
      <c r="H1679" s="45" t="s">
        <v>12380</v>
      </c>
      <c r="I1679" s="45" t="s">
        <v>12075</v>
      </c>
      <c r="J1679" s="45" t="s">
        <v>12074</v>
      </c>
      <c r="K1679" s="45" t="s">
        <v>12074</v>
      </c>
      <c r="L1679" s="45" t="s">
        <v>7306</v>
      </c>
      <c r="M1679" s="45" t="s">
        <v>7307</v>
      </c>
    </row>
    <row r="1680" spans="1:13" ht="15.6">
      <c r="A1680" s="42" t="s">
        <v>7191</v>
      </c>
      <c r="B1680" s="43">
        <f t="shared" si="54"/>
        <v>79</v>
      </c>
      <c r="C1680" s="43" t="str">
        <f t="shared" si="53"/>
        <v>45.279</v>
      </c>
      <c r="D1680" s="44">
        <v>6</v>
      </c>
      <c r="E1680" s="45" t="s">
        <v>12381</v>
      </c>
      <c r="F1680" s="45" t="s">
        <v>12382</v>
      </c>
      <c r="G1680" s="45" t="s">
        <v>12383</v>
      </c>
      <c r="H1680" s="45" t="s">
        <v>12384</v>
      </c>
      <c r="I1680" s="45" t="s">
        <v>12075</v>
      </c>
      <c r="J1680" s="45" t="s">
        <v>12074</v>
      </c>
      <c r="K1680" s="45" t="s">
        <v>12074</v>
      </c>
      <c r="L1680" s="45" t="s">
        <v>7306</v>
      </c>
      <c r="M1680" s="45" t="s">
        <v>7307</v>
      </c>
    </row>
    <row r="1681" spans="1:13" ht="15.6">
      <c r="A1681" s="42" t="s">
        <v>7191</v>
      </c>
      <c r="B1681" s="43">
        <f t="shared" si="54"/>
        <v>80</v>
      </c>
      <c r="C1681" s="43" t="str">
        <f t="shared" si="53"/>
        <v>45.280</v>
      </c>
      <c r="D1681" s="44">
        <v>5</v>
      </c>
      <c r="E1681" s="45" t="s">
        <v>12385</v>
      </c>
      <c r="F1681" s="45" t="s">
        <v>12386</v>
      </c>
      <c r="G1681" s="45" t="s">
        <v>12387</v>
      </c>
      <c r="H1681" s="45" t="s">
        <v>12388</v>
      </c>
      <c r="I1681" s="45" t="s">
        <v>12075</v>
      </c>
      <c r="J1681" s="45" t="s">
        <v>12074</v>
      </c>
      <c r="K1681" s="45" t="s">
        <v>12074</v>
      </c>
      <c r="L1681" s="45" t="s">
        <v>7306</v>
      </c>
      <c r="M1681" s="45" t="s">
        <v>7307</v>
      </c>
    </row>
    <row r="1682" spans="1:13" ht="15.6">
      <c r="A1682" s="42" t="s">
        <v>7191</v>
      </c>
      <c r="B1682" s="43">
        <f t="shared" si="54"/>
        <v>81</v>
      </c>
      <c r="C1682" s="43" t="str">
        <f t="shared" si="53"/>
        <v>45.281</v>
      </c>
      <c r="D1682" s="44">
        <v>6</v>
      </c>
      <c r="E1682" s="45" t="s">
        <v>12389</v>
      </c>
      <c r="F1682" s="45" t="s">
        <v>12390</v>
      </c>
      <c r="G1682" s="45" t="s">
        <v>12391</v>
      </c>
      <c r="H1682" s="45" t="s">
        <v>12392</v>
      </c>
      <c r="I1682" s="45" t="s">
        <v>12075</v>
      </c>
      <c r="J1682" s="45" t="s">
        <v>12074</v>
      </c>
      <c r="K1682" s="45" t="s">
        <v>12074</v>
      </c>
      <c r="L1682" s="45" t="s">
        <v>7306</v>
      </c>
      <c r="M1682" s="45" t="s">
        <v>7307</v>
      </c>
    </row>
    <row r="1683" spans="1:13" ht="15.6">
      <c r="A1683" s="42" t="s">
        <v>7191</v>
      </c>
      <c r="B1683" s="43">
        <f t="shared" si="54"/>
        <v>82</v>
      </c>
      <c r="C1683" s="43" t="str">
        <f t="shared" si="53"/>
        <v>45.282</v>
      </c>
      <c r="D1683" s="44">
        <v>7</v>
      </c>
      <c r="E1683" s="45" t="s">
        <v>12393</v>
      </c>
      <c r="F1683" s="45" t="s">
        <v>12394</v>
      </c>
      <c r="G1683" s="45" t="s">
        <v>12395</v>
      </c>
      <c r="H1683" s="45" t="s">
        <v>12396</v>
      </c>
      <c r="I1683" s="45" t="s">
        <v>12075</v>
      </c>
      <c r="J1683" s="45" t="s">
        <v>12074</v>
      </c>
      <c r="K1683" s="45" t="s">
        <v>12074</v>
      </c>
      <c r="L1683" s="45" t="s">
        <v>7306</v>
      </c>
      <c r="M1683" s="45" t="s">
        <v>7307</v>
      </c>
    </row>
    <row r="1684" spans="1:13" ht="15.6">
      <c r="A1684" s="42" t="s">
        <v>7191</v>
      </c>
      <c r="B1684" s="43">
        <f t="shared" si="54"/>
        <v>83</v>
      </c>
      <c r="C1684" s="43" t="str">
        <f t="shared" si="53"/>
        <v>45.283</v>
      </c>
      <c r="D1684" s="44">
        <v>7</v>
      </c>
      <c r="E1684" s="45" t="s">
        <v>12397</v>
      </c>
      <c r="F1684" s="45" t="s">
        <v>12398</v>
      </c>
      <c r="G1684" s="45" t="s">
        <v>12399</v>
      </c>
      <c r="H1684" s="45" t="s">
        <v>12400</v>
      </c>
      <c r="I1684" s="45" t="s">
        <v>12075</v>
      </c>
      <c r="J1684" s="45" t="s">
        <v>12074</v>
      </c>
      <c r="K1684" s="45" t="s">
        <v>12074</v>
      </c>
      <c r="L1684" s="45" t="s">
        <v>7306</v>
      </c>
      <c r="M1684" s="45" t="s">
        <v>7307</v>
      </c>
    </row>
    <row r="1685" spans="1:13" ht="15.6">
      <c r="A1685" s="42" t="s">
        <v>7191</v>
      </c>
      <c r="B1685" s="43">
        <f t="shared" si="54"/>
        <v>84</v>
      </c>
      <c r="C1685" s="43" t="str">
        <f t="shared" si="53"/>
        <v>45.284</v>
      </c>
      <c r="D1685" s="44">
        <v>7</v>
      </c>
      <c r="E1685" s="45" t="s">
        <v>12401</v>
      </c>
      <c r="F1685" s="45" t="s">
        <v>12402</v>
      </c>
      <c r="G1685" s="45" t="s">
        <v>12403</v>
      </c>
      <c r="H1685" s="45" t="s">
        <v>12404</v>
      </c>
      <c r="I1685" s="45" t="s">
        <v>12075</v>
      </c>
      <c r="J1685" s="45" t="s">
        <v>12074</v>
      </c>
      <c r="K1685" s="45" t="s">
        <v>12074</v>
      </c>
      <c r="L1685" s="45" t="s">
        <v>7306</v>
      </c>
      <c r="M1685" s="45" t="s">
        <v>7307</v>
      </c>
    </row>
    <row r="1686" spans="1:13" ht="15.6">
      <c r="A1686" s="42" t="s">
        <v>7191</v>
      </c>
      <c r="B1686" s="43">
        <f t="shared" si="54"/>
        <v>85</v>
      </c>
      <c r="C1686" s="43" t="str">
        <f t="shared" si="53"/>
        <v>45.285</v>
      </c>
      <c r="D1686" s="44">
        <v>6</v>
      </c>
      <c r="E1686" s="45" t="s">
        <v>12405</v>
      </c>
      <c r="F1686" s="45" t="s">
        <v>12406</v>
      </c>
      <c r="G1686" s="45" t="s">
        <v>12407</v>
      </c>
      <c r="H1686" s="45" t="s">
        <v>12408</v>
      </c>
      <c r="I1686" s="45" t="s">
        <v>12075</v>
      </c>
      <c r="J1686" s="45" t="s">
        <v>12074</v>
      </c>
      <c r="K1686" s="45" t="s">
        <v>12074</v>
      </c>
      <c r="L1686" s="45" t="s">
        <v>7306</v>
      </c>
      <c r="M1686" s="45" t="s">
        <v>7307</v>
      </c>
    </row>
    <row r="1687" spans="1:13" ht="15.6">
      <c r="A1687" s="42" t="s">
        <v>7191</v>
      </c>
      <c r="B1687" s="43">
        <f t="shared" si="54"/>
        <v>86</v>
      </c>
      <c r="C1687" s="43" t="str">
        <f t="shared" si="53"/>
        <v>45.286</v>
      </c>
      <c r="D1687" s="44">
        <v>7</v>
      </c>
      <c r="E1687" s="45" t="s">
        <v>12409</v>
      </c>
      <c r="F1687" s="45" t="s">
        <v>12410</v>
      </c>
      <c r="G1687" s="45" t="s">
        <v>12411</v>
      </c>
      <c r="H1687" s="45" t="s">
        <v>12412</v>
      </c>
      <c r="I1687" s="45" t="s">
        <v>12075</v>
      </c>
      <c r="J1687" s="45" t="s">
        <v>12074</v>
      </c>
      <c r="K1687" s="45" t="s">
        <v>12074</v>
      </c>
      <c r="L1687" s="45" t="s">
        <v>7306</v>
      </c>
      <c r="M1687" s="45" t="s">
        <v>7307</v>
      </c>
    </row>
    <row r="1688" spans="1:13" ht="15.6">
      <c r="A1688" s="42" t="s">
        <v>7191</v>
      </c>
      <c r="B1688" s="43">
        <f t="shared" si="54"/>
        <v>87</v>
      </c>
      <c r="C1688" s="43" t="str">
        <f t="shared" si="53"/>
        <v>45.287</v>
      </c>
      <c r="D1688" s="44">
        <v>7</v>
      </c>
      <c r="E1688" s="45" t="s">
        <v>12413</v>
      </c>
      <c r="F1688" s="45" t="s">
        <v>12414</v>
      </c>
      <c r="G1688" s="45" t="s">
        <v>12415</v>
      </c>
      <c r="H1688" s="45" t="s">
        <v>12416</v>
      </c>
      <c r="I1688" s="45" t="s">
        <v>12075</v>
      </c>
      <c r="J1688" s="45" t="s">
        <v>12074</v>
      </c>
      <c r="K1688" s="45" t="s">
        <v>12074</v>
      </c>
      <c r="L1688" s="45" t="s">
        <v>7306</v>
      </c>
      <c r="M1688" s="45" t="s">
        <v>7307</v>
      </c>
    </row>
    <row r="1689" spans="1:13" ht="15.6">
      <c r="A1689" s="42" t="s">
        <v>7191</v>
      </c>
      <c r="B1689" s="43">
        <f t="shared" si="54"/>
        <v>88</v>
      </c>
      <c r="C1689" s="43" t="str">
        <f t="shared" si="53"/>
        <v>45.288</v>
      </c>
      <c r="D1689" s="44">
        <v>7</v>
      </c>
      <c r="E1689" s="45" t="s">
        <v>12417</v>
      </c>
      <c r="F1689" s="45" t="s">
        <v>12418</v>
      </c>
      <c r="G1689" s="45" t="s">
        <v>12419</v>
      </c>
      <c r="H1689" s="45" t="s">
        <v>12420</v>
      </c>
      <c r="I1689" s="45" t="s">
        <v>12075</v>
      </c>
      <c r="J1689" s="45" t="s">
        <v>12074</v>
      </c>
      <c r="K1689" s="45" t="s">
        <v>12074</v>
      </c>
      <c r="L1689" s="45" t="s">
        <v>7306</v>
      </c>
      <c r="M1689" s="45" t="s">
        <v>7307</v>
      </c>
    </row>
    <row r="1690" spans="1:13" ht="15.6">
      <c r="A1690" s="42" t="s">
        <v>7191</v>
      </c>
      <c r="B1690" s="43">
        <f t="shared" si="54"/>
        <v>89</v>
      </c>
      <c r="C1690" s="43" t="str">
        <f t="shared" si="53"/>
        <v>45.289</v>
      </c>
      <c r="D1690" s="44">
        <v>6</v>
      </c>
      <c r="E1690" s="45" t="s">
        <v>12421</v>
      </c>
      <c r="F1690" s="45" t="s">
        <v>12422</v>
      </c>
      <c r="G1690" s="45" t="s">
        <v>12423</v>
      </c>
      <c r="H1690" s="45" t="s">
        <v>12424</v>
      </c>
      <c r="I1690" s="45" t="s">
        <v>12075</v>
      </c>
      <c r="J1690" s="45" t="s">
        <v>12074</v>
      </c>
      <c r="K1690" s="45" t="s">
        <v>12074</v>
      </c>
      <c r="L1690" s="45" t="s">
        <v>7306</v>
      </c>
      <c r="M1690" s="45" t="s">
        <v>7307</v>
      </c>
    </row>
    <row r="1691" spans="1:13" ht="15.6">
      <c r="A1691" s="42" t="s">
        <v>7191</v>
      </c>
      <c r="B1691" s="43">
        <f t="shared" si="54"/>
        <v>90</v>
      </c>
      <c r="C1691" s="43" t="str">
        <f t="shared" si="53"/>
        <v>45.290</v>
      </c>
      <c r="D1691" s="44">
        <v>7</v>
      </c>
      <c r="E1691" s="45" t="s">
        <v>12425</v>
      </c>
      <c r="F1691" s="45" t="s">
        <v>12426</v>
      </c>
      <c r="G1691" s="45" t="s">
        <v>12427</v>
      </c>
      <c r="H1691" s="45" t="s">
        <v>12428</v>
      </c>
      <c r="I1691" s="45" t="s">
        <v>12075</v>
      </c>
      <c r="J1691" s="45" t="s">
        <v>12074</v>
      </c>
      <c r="K1691" s="45" t="s">
        <v>12074</v>
      </c>
      <c r="L1691" s="45" t="s">
        <v>7306</v>
      </c>
      <c r="M1691" s="45" t="s">
        <v>7307</v>
      </c>
    </row>
    <row r="1692" spans="1:13" ht="15.6">
      <c r="A1692" s="42" t="s">
        <v>7191</v>
      </c>
      <c r="B1692" s="43">
        <f t="shared" si="54"/>
        <v>91</v>
      </c>
      <c r="C1692" s="43" t="str">
        <f t="shared" si="53"/>
        <v>45.291</v>
      </c>
      <c r="D1692" s="44">
        <v>7</v>
      </c>
      <c r="E1692" s="45" t="s">
        <v>12429</v>
      </c>
      <c r="F1692" s="45" t="s">
        <v>12430</v>
      </c>
      <c r="G1692" s="45" t="s">
        <v>12431</v>
      </c>
      <c r="H1692" s="45" t="s">
        <v>12432</v>
      </c>
      <c r="I1692" s="45" t="s">
        <v>12075</v>
      </c>
      <c r="J1692" s="45" t="s">
        <v>12074</v>
      </c>
      <c r="K1692" s="45" t="s">
        <v>12074</v>
      </c>
      <c r="L1692" s="45" t="s">
        <v>7306</v>
      </c>
      <c r="M1692" s="45" t="s">
        <v>7307</v>
      </c>
    </row>
    <row r="1693" spans="1:13" ht="15.6">
      <c r="A1693" s="42" t="s">
        <v>7191</v>
      </c>
      <c r="B1693" s="43">
        <f t="shared" si="54"/>
        <v>92</v>
      </c>
      <c r="C1693" s="43" t="str">
        <f t="shared" si="53"/>
        <v>45.292</v>
      </c>
      <c r="D1693" s="44">
        <v>7</v>
      </c>
      <c r="E1693" s="45" t="s">
        <v>12433</v>
      </c>
      <c r="F1693" s="45" t="s">
        <v>12434</v>
      </c>
      <c r="G1693" s="45" t="s">
        <v>12435</v>
      </c>
      <c r="H1693" s="45" t="s">
        <v>12436</v>
      </c>
      <c r="I1693" s="45" t="s">
        <v>12075</v>
      </c>
      <c r="J1693" s="45" t="s">
        <v>12074</v>
      </c>
      <c r="K1693" s="45" t="s">
        <v>12074</v>
      </c>
      <c r="L1693" s="45" t="s">
        <v>7306</v>
      </c>
      <c r="M1693" s="45" t="s">
        <v>7307</v>
      </c>
    </row>
    <row r="1694" spans="1:13" ht="15.6">
      <c r="A1694" s="42" t="s">
        <v>7191</v>
      </c>
      <c r="B1694" s="43">
        <f t="shared" si="54"/>
        <v>93</v>
      </c>
      <c r="C1694" s="43" t="str">
        <f t="shared" si="53"/>
        <v>45.293</v>
      </c>
      <c r="D1694" s="44">
        <v>6</v>
      </c>
      <c r="E1694" s="45" t="s">
        <v>12437</v>
      </c>
      <c r="F1694" s="45" t="s">
        <v>12438</v>
      </c>
      <c r="G1694" s="45" t="s">
        <v>12439</v>
      </c>
      <c r="H1694" s="45" t="s">
        <v>12440</v>
      </c>
      <c r="I1694" s="45" t="s">
        <v>12075</v>
      </c>
      <c r="J1694" s="45" t="s">
        <v>12074</v>
      </c>
      <c r="K1694" s="45" t="s">
        <v>12074</v>
      </c>
      <c r="L1694" s="45" t="s">
        <v>7306</v>
      </c>
      <c r="M1694" s="45" t="s">
        <v>7307</v>
      </c>
    </row>
    <row r="1695" spans="1:13" ht="15.6">
      <c r="A1695" s="42" t="s">
        <v>7191</v>
      </c>
      <c r="B1695" s="43">
        <f t="shared" si="54"/>
        <v>94</v>
      </c>
      <c r="C1695" s="43" t="str">
        <f t="shared" si="53"/>
        <v>45.294</v>
      </c>
      <c r="D1695" s="44">
        <v>7</v>
      </c>
      <c r="E1695" s="45" t="s">
        <v>12441</v>
      </c>
      <c r="F1695" s="45" t="s">
        <v>12442</v>
      </c>
      <c r="G1695" s="45" t="s">
        <v>12443</v>
      </c>
      <c r="H1695" s="45" t="s">
        <v>12444</v>
      </c>
      <c r="I1695" s="45" t="s">
        <v>12075</v>
      </c>
      <c r="J1695" s="45" t="s">
        <v>12074</v>
      </c>
      <c r="K1695" s="45" t="s">
        <v>12074</v>
      </c>
      <c r="L1695" s="45" t="s">
        <v>7306</v>
      </c>
      <c r="M1695" s="45" t="s">
        <v>7307</v>
      </c>
    </row>
    <row r="1696" spans="1:13" ht="15.6">
      <c r="A1696" s="42" t="s">
        <v>7191</v>
      </c>
      <c r="B1696" s="43">
        <f t="shared" si="54"/>
        <v>95</v>
      </c>
      <c r="C1696" s="43" t="str">
        <f t="shared" si="53"/>
        <v>45.295</v>
      </c>
      <c r="D1696" s="44">
        <v>7</v>
      </c>
      <c r="E1696" s="45" t="s">
        <v>12445</v>
      </c>
      <c r="F1696" s="45" t="s">
        <v>12446</v>
      </c>
      <c r="G1696" s="45" t="s">
        <v>12447</v>
      </c>
      <c r="H1696" s="45" t="s">
        <v>12448</v>
      </c>
      <c r="I1696" s="45" t="s">
        <v>12075</v>
      </c>
      <c r="J1696" s="45" t="s">
        <v>12074</v>
      </c>
      <c r="K1696" s="45" t="s">
        <v>12074</v>
      </c>
      <c r="L1696" s="45" t="s">
        <v>7306</v>
      </c>
      <c r="M1696" s="45" t="s">
        <v>7307</v>
      </c>
    </row>
    <row r="1697" spans="1:13" ht="15.6">
      <c r="A1697" s="42" t="s">
        <v>7191</v>
      </c>
      <c r="B1697" s="43">
        <f t="shared" si="54"/>
        <v>96</v>
      </c>
      <c r="C1697" s="43" t="str">
        <f t="shared" si="53"/>
        <v>45.296</v>
      </c>
      <c r="D1697" s="44">
        <v>7</v>
      </c>
      <c r="E1697" s="45" t="s">
        <v>12449</v>
      </c>
      <c r="F1697" s="45" t="s">
        <v>12450</v>
      </c>
      <c r="G1697" s="45" t="s">
        <v>12451</v>
      </c>
      <c r="H1697" s="45" t="s">
        <v>12452</v>
      </c>
      <c r="I1697" s="45" t="s">
        <v>12075</v>
      </c>
      <c r="J1697" s="45" t="s">
        <v>12074</v>
      </c>
      <c r="K1697" s="45" t="s">
        <v>12074</v>
      </c>
      <c r="L1697" s="45" t="s">
        <v>7306</v>
      </c>
      <c r="M1697" s="45" t="s">
        <v>7307</v>
      </c>
    </row>
    <row r="1698" spans="1:13" ht="15.6">
      <c r="A1698" s="42" t="s">
        <v>7191</v>
      </c>
      <c r="B1698" s="43">
        <f t="shared" si="54"/>
        <v>97</v>
      </c>
      <c r="C1698" s="43" t="str">
        <f t="shared" si="53"/>
        <v>45.297</v>
      </c>
      <c r="D1698" s="44">
        <v>6</v>
      </c>
      <c r="E1698" s="45" t="s">
        <v>12453</v>
      </c>
      <c r="F1698" s="45" t="s">
        <v>12454</v>
      </c>
      <c r="G1698" s="45" t="s">
        <v>12455</v>
      </c>
      <c r="H1698" s="45" t="s">
        <v>12456</v>
      </c>
      <c r="I1698" s="45" t="s">
        <v>12075</v>
      </c>
      <c r="J1698" s="45" t="s">
        <v>12074</v>
      </c>
      <c r="K1698" s="45" t="s">
        <v>12074</v>
      </c>
      <c r="L1698" s="45" t="s">
        <v>7306</v>
      </c>
      <c r="M1698" s="45" t="s">
        <v>7307</v>
      </c>
    </row>
    <row r="1699" spans="1:13" ht="15.6">
      <c r="A1699" s="42" t="s">
        <v>7191</v>
      </c>
      <c r="B1699" s="43">
        <f t="shared" si="54"/>
        <v>98</v>
      </c>
      <c r="C1699" s="43" t="str">
        <f t="shared" si="53"/>
        <v>45.298</v>
      </c>
      <c r="D1699" s="44">
        <v>7</v>
      </c>
      <c r="E1699" s="45" t="s">
        <v>12457</v>
      </c>
      <c r="F1699" s="45" t="s">
        <v>12458</v>
      </c>
      <c r="G1699" s="45" t="s">
        <v>12459</v>
      </c>
      <c r="H1699" s="45" t="s">
        <v>12460</v>
      </c>
      <c r="I1699" s="45" t="s">
        <v>12075</v>
      </c>
      <c r="J1699" s="45" t="s">
        <v>12074</v>
      </c>
      <c r="K1699" s="45" t="s">
        <v>12074</v>
      </c>
      <c r="L1699" s="45" t="s">
        <v>7306</v>
      </c>
      <c r="M1699" s="45" t="s">
        <v>7307</v>
      </c>
    </row>
    <row r="1700" spans="1:13" ht="15.6">
      <c r="A1700" s="42" t="s">
        <v>7191</v>
      </c>
      <c r="B1700" s="43">
        <f t="shared" si="54"/>
        <v>99</v>
      </c>
      <c r="C1700" s="43" t="str">
        <f t="shared" si="53"/>
        <v>45.299</v>
      </c>
      <c r="D1700" s="44">
        <v>7</v>
      </c>
      <c r="E1700" s="45" t="s">
        <v>12461</v>
      </c>
      <c r="F1700" s="45" t="s">
        <v>12462</v>
      </c>
      <c r="G1700" s="45" t="s">
        <v>12463</v>
      </c>
      <c r="H1700" s="45" t="s">
        <v>12464</v>
      </c>
      <c r="I1700" s="45" t="s">
        <v>12075</v>
      </c>
      <c r="J1700" s="45" t="s">
        <v>12074</v>
      </c>
      <c r="K1700" s="45" t="s">
        <v>12074</v>
      </c>
      <c r="L1700" s="45" t="s">
        <v>7306</v>
      </c>
      <c r="M1700" s="45" t="s">
        <v>7307</v>
      </c>
    </row>
    <row r="1701" spans="1:13" ht="15.6">
      <c r="A1701" s="42" t="s">
        <v>7191</v>
      </c>
      <c r="B1701" s="43">
        <f t="shared" si="54"/>
        <v>100</v>
      </c>
      <c r="C1701" s="43" t="str">
        <f t="shared" si="53"/>
        <v>45.2100</v>
      </c>
      <c r="D1701" s="44">
        <v>7</v>
      </c>
      <c r="E1701" s="45" t="s">
        <v>12465</v>
      </c>
      <c r="F1701" s="45" t="s">
        <v>12466</v>
      </c>
      <c r="G1701" s="45" t="s">
        <v>12467</v>
      </c>
      <c r="H1701" s="45" t="s">
        <v>12468</v>
      </c>
      <c r="I1701" s="45" t="s">
        <v>12075</v>
      </c>
      <c r="J1701" s="45" t="s">
        <v>12074</v>
      </c>
      <c r="K1701" s="45" t="s">
        <v>12074</v>
      </c>
      <c r="L1701" s="45" t="s">
        <v>7306</v>
      </c>
      <c r="M1701" s="45" t="s">
        <v>7307</v>
      </c>
    </row>
    <row r="1702" spans="1:13" ht="15.6">
      <c r="A1702" s="42" t="s">
        <v>7191</v>
      </c>
      <c r="B1702" s="43">
        <f t="shared" si="54"/>
        <v>101</v>
      </c>
      <c r="C1702" s="43" t="str">
        <f t="shared" si="53"/>
        <v>45.2101</v>
      </c>
      <c r="D1702" s="44">
        <v>6</v>
      </c>
      <c r="E1702" s="45" t="s">
        <v>12469</v>
      </c>
      <c r="F1702" s="45" t="s">
        <v>12470</v>
      </c>
      <c r="G1702" s="45" t="s">
        <v>12471</v>
      </c>
      <c r="H1702" s="45" t="s">
        <v>12472</v>
      </c>
      <c r="I1702" s="45" t="s">
        <v>12075</v>
      </c>
      <c r="J1702" s="45" t="s">
        <v>12074</v>
      </c>
      <c r="K1702" s="45" t="s">
        <v>12074</v>
      </c>
      <c r="L1702" s="45" t="s">
        <v>7306</v>
      </c>
      <c r="M1702" s="45" t="s">
        <v>7307</v>
      </c>
    </row>
    <row r="1703" spans="1:13" ht="15.6">
      <c r="A1703" s="42" t="s">
        <v>7191</v>
      </c>
      <c r="B1703" s="43">
        <f t="shared" si="54"/>
        <v>102</v>
      </c>
      <c r="C1703" s="43" t="str">
        <f t="shared" si="53"/>
        <v>45.2102</v>
      </c>
      <c r="D1703" s="44">
        <v>7</v>
      </c>
      <c r="E1703" s="45" t="s">
        <v>12473</v>
      </c>
      <c r="F1703" s="45" t="s">
        <v>12474</v>
      </c>
      <c r="G1703" s="45" t="s">
        <v>12475</v>
      </c>
      <c r="H1703" s="45" t="s">
        <v>12476</v>
      </c>
      <c r="I1703" s="45" t="s">
        <v>12075</v>
      </c>
      <c r="J1703" s="45" t="s">
        <v>12074</v>
      </c>
      <c r="K1703" s="45" t="s">
        <v>12074</v>
      </c>
      <c r="L1703" s="45" t="s">
        <v>7306</v>
      </c>
      <c r="M1703" s="45" t="s">
        <v>7307</v>
      </c>
    </row>
    <row r="1704" spans="1:13" ht="15.6">
      <c r="A1704" s="42" t="s">
        <v>7191</v>
      </c>
      <c r="B1704" s="43">
        <f t="shared" si="54"/>
        <v>103</v>
      </c>
      <c r="C1704" s="43" t="str">
        <f t="shared" si="53"/>
        <v>45.2103</v>
      </c>
      <c r="D1704" s="44">
        <v>7</v>
      </c>
      <c r="E1704" s="45" t="s">
        <v>12477</v>
      </c>
      <c r="F1704" s="45" t="s">
        <v>12478</v>
      </c>
      <c r="G1704" s="45" t="s">
        <v>12479</v>
      </c>
      <c r="H1704" s="45" t="s">
        <v>12480</v>
      </c>
      <c r="I1704" s="45" t="s">
        <v>12075</v>
      </c>
      <c r="J1704" s="45" t="s">
        <v>12074</v>
      </c>
      <c r="K1704" s="45" t="s">
        <v>12074</v>
      </c>
      <c r="L1704" s="45" t="s">
        <v>7306</v>
      </c>
      <c r="M1704" s="45" t="s">
        <v>7307</v>
      </c>
    </row>
    <row r="1705" spans="1:13" ht="15.6">
      <c r="A1705" s="42" t="s">
        <v>7191</v>
      </c>
      <c r="B1705" s="43">
        <f t="shared" si="54"/>
        <v>104</v>
      </c>
      <c r="C1705" s="43" t="str">
        <f t="shared" si="53"/>
        <v>45.2104</v>
      </c>
      <c r="D1705" s="44">
        <v>7</v>
      </c>
      <c r="E1705" s="45" t="s">
        <v>12481</v>
      </c>
      <c r="F1705" s="45" t="s">
        <v>12482</v>
      </c>
      <c r="G1705" s="45" t="s">
        <v>12483</v>
      </c>
      <c r="H1705" s="45" t="s">
        <v>12484</v>
      </c>
      <c r="I1705" s="45" t="s">
        <v>12075</v>
      </c>
      <c r="J1705" s="45" t="s">
        <v>12074</v>
      </c>
      <c r="K1705" s="45" t="s">
        <v>12074</v>
      </c>
      <c r="L1705" s="45" t="s">
        <v>7306</v>
      </c>
      <c r="M1705" s="45" t="s">
        <v>7307</v>
      </c>
    </row>
    <row r="1706" spans="1:13" ht="15.6">
      <c r="A1706" s="42" t="s">
        <v>7191</v>
      </c>
      <c r="B1706" s="43">
        <f t="shared" si="54"/>
        <v>105</v>
      </c>
      <c r="C1706" s="43" t="str">
        <f t="shared" si="53"/>
        <v>45.2105</v>
      </c>
      <c r="D1706" s="44">
        <v>6</v>
      </c>
      <c r="E1706" s="45" t="s">
        <v>12485</v>
      </c>
      <c r="F1706" s="45" t="s">
        <v>12486</v>
      </c>
      <c r="G1706" s="45" t="s">
        <v>12487</v>
      </c>
      <c r="H1706" s="45" t="s">
        <v>12488</v>
      </c>
      <c r="I1706" s="45" t="s">
        <v>12075</v>
      </c>
      <c r="J1706" s="45" t="s">
        <v>12074</v>
      </c>
      <c r="K1706" s="45" t="s">
        <v>12074</v>
      </c>
      <c r="L1706" s="45" t="s">
        <v>7306</v>
      </c>
      <c r="M1706" s="45" t="s">
        <v>7307</v>
      </c>
    </row>
    <row r="1707" spans="1:13" ht="15.6">
      <c r="A1707" s="42" t="s">
        <v>7191</v>
      </c>
      <c r="B1707" s="43">
        <f t="shared" si="54"/>
        <v>106</v>
      </c>
      <c r="C1707" s="43" t="str">
        <f t="shared" si="53"/>
        <v>45.2106</v>
      </c>
      <c r="D1707" s="44">
        <v>7</v>
      </c>
      <c r="E1707" s="45" t="s">
        <v>12489</v>
      </c>
      <c r="F1707" s="45" t="s">
        <v>12490</v>
      </c>
      <c r="G1707" s="45" t="s">
        <v>12491</v>
      </c>
      <c r="H1707" s="45" t="s">
        <v>12492</v>
      </c>
      <c r="I1707" s="45" t="s">
        <v>12075</v>
      </c>
      <c r="J1707" s="45" t="s">
        <v>12074</v>
      </c>
      <c r="K1707" s="45" t="s">
        <v>12074</v>
      </c>
      <c r="L1707" s="45" t="s">
        <v>7306</v>
      </c>
      <c r="M1707" s="45" t="s">
        <v>7307</v>
      </c>
    </row>
    <row r="1708" spans="1:13" ht="15.6">
      <c r="A1708" s="42" t="s">
        <v>7191</v>
      </c>
      <c r="B1708" s="43">
        <f t="shared" si="54"/>
        <v>107</v>
      </c>
      <c r="C1708" s="43" t="str">
        <f t="shared" si="53"/>
        <v>45.2107</v>
      </c>
      <c r="D1708" s="44">
        <v>7</v>
      </c>
      <c r="E1708" s="45" t="s">
        <v>12493</v>
      </c>
      <c r="F1708" s="45" t="s">
        <v>12494</v>
      </c>
      <c r="G1708" s="45" t="s">
        <v>12495</v>
      </c>
      <c r="H1708" s="45" t="s">
        <v>12496</v>
      </c>
      <c r="I1708" s="45" t="s">
        <v>12075</v>
      </c>
      <c r="J1708" s="45" t="s">
        <v>12074</v>
      </c>
      <c r="K1708" s="45" t="s">
        <v>12074</v>
      </c>
      <c r="L1708" s="45" t="s">
        <v>7306</v>
      </c>
      <c r="M1708" s="45" t="s">
        <v>7307</v>
      </c>
    </row>
    <row r="1709" spans="1:13" ht="15.6">
      <c r="A1709" s="42" t="s">
        <v>7191</v>
      </c>
      <c r="B1709" s="43">
        <f t="shared" si="54"/>
        <v>108</v>
      </c>
      <c r="C1709" s="43" t="str">
        <f t="shared" si="53"/>
        <v>45.2108</v>
      </c>
      <c r="D1709" s="44">
        <v>7</v>
      </c>
      <c r="E1709" s="45" t="s">
        <v>12497</v>
      </c>
      <c r="F1709" s="45" t="s">
        <v>12498</v>
      </c>
      <c r="G1709" s="45" t="s">
        <v>12499</v>
      </c>
      <c r="H1709" s="45" t="s">
        <v>12500</v>
      </c>
      <c r="I1709" s="45" t="s">
        <v>12075</v>
      </c>
      <c r="J1709" s="45" t="s">
        <v>12074</v>
      </c>
      <c r="K1709" s="45" t="s">
        <v>12074</v>
      </c>
      <c r="L1709" s="45" t="s">
        <v>7306</v>
      </c>
      <c r="M1709" s="45" t="s">
        <v>7307</v>
      </c>
    </row>
    <row r="1710" spans="1:13" ht="15.6">
      <c r="A1710" s="42" t="s">
        <v>7191</v>
      </c>
      <c r="B1710" s="43">
        <f t="shared" si="54"/>
        <v>109</v>
      </c>
      <c r="C1710" s="43" t="str">
        <f t="shared" si="53"/>
        <v>45.2109</v>
      </c>
      <c r="D1710" s="44">
        <v>6</v>
      </c>
      <c r="E1710" s="45" t="s">
        <v>12501</v>
      </c>
      <c r="F1710" s="45" t="s">
        <v>12502</v>
      </c>
      <c r="G1710" s="45" t="s">
        <v>12503</v>
      </c>
      <c r="H1710" s="45" t="s">
        <v>12504</v>
      </c>
      <c r="I1710" s="45" t="s">
        <v>12075</v>
      </c>
      <c r="J1710" s="45" t="s">
        <v>12074</v>
      </c>
      <c r="K1710" s="45" t="s">
        <v>12074</v>
      </c>
      <c r="L1710" s="45" t="s">
        <v>7306</v>
      </c>
      <c r="M1710" s="45" t="s">
        <v>7307</v>
      </c>
    </row>
    <row r="1711" spans="1:13" ht="15.6">
      <c r="A1711" s="42" t="s">
        <v>7191</v>
      </c>
      <c r="B1711" s="43">
        <f t="shared" si="54"/>
        <v>110</v>
      </c>
      <c r="C1711" s="43" t="str">
        <f t="shared" si="53"/>
        <v>45.2110</v>
      </c>
      <c r="D1711" s="44">
        <v>7</v>
      </c>
      <c r="E1711" s="45" t="s">
        <v>12505</v>
      </c>
      <c r="F1711" s="45" t="s">
        <v>12506</v>
      </c>
      <c r="G1711" s="45" t="s">
        <v>12507</v>
      </c>
      <c r="H1711" s="45" t="s">
        <v>12508</v>
      </c>
      <c r="I1711" s="45" t="s">
        <v>12075</v>
      </c>
      <c r="J1711" s="45" t="s">
        <v>12074</v>
      </c>
      <c r="K1711" s="45" t="s">
        <v>12074</v>
      </c>
      <c r="L1711" s="45" t="s">
        <v>7306</v>
      </c>
      <c r="M1711" s="45" t="s">
        <v>7307</v>
      </c>
    </row>
    <row r="1712" spans="1:13" ht="15.6">
      <c r="A1712" s="42" t="s">
        <v>7191</v>
      </c>
      <c r="B1712" s="43">
        <f t="shared" si="54"/>
        <v>111</v>
      </c>
      <c r="C1712" s="43" t="str">
        <f t="shared" si="53"/>
        <v>45.2111</v>
      </c>
      <c r="D1712" s="44">
        <v>7</v>
      </c>
      <c r="E1712" s="45" t="s">
        <v>12509</v>
      </c>
      <c r="F1712" s="45" t="s">
        <v>12510</v>
      </c>
      <c r="G1712" s="45" t="s">
        <v>12511</v>
      </c>
      <c r="H1712" s="45" t="s">
        <v>12512</v>
      </c>
      <c r="I1712" s="45" t="s">
        <v>12075</v>
      </c>
      <c r="J1712" s="45" t="s">
        <v>12074</v>
      </c>
      <c r="K1712" s="45" t="s">
        <v>12074</v>
      </c>
      <c r="L1712" s="45" t="s">
        <v>7306</v>
      </c>
      <c r="M1712" s="45" t="s">
        <v>7307</v>
      </c>
    </row>
    <row r="1713" spans="1:13" ht="15.6">
      <c r="A1713" s="42" t="s">
        <v>7191</v>
      </c>
      <c r="B1713" s="43">
        <f t="shared" si="54"/>
        <v>112</v>
      </c>
      <c r="C1713" s="43" t="str">
        <f t="shared" si="53"/>
        <v>45.2112</v>
      </c>
      <c r="D1713" s="44">
        <v>7</v>
      </c>
      <c r="E1713" s="45" t="s">
        <v>12513</v>
      </c>
      <c r="F1713" s="45" t="s">
        <v>12514</v>
      </c>
      <c r="G1713" s="45" t="s">
        <v>12515</v>
      </c>
      <c r="H1713" s="45" t="s">
        <v>12516</v>
      </c>
      <c r="I1713" s="45" t="s">
        <v>12075</v>
      </c>
      <c r="J1713" s="45" t="s">
        <v>12074</v>
      </c>
      <c r="K1713" s="45" t="s">
        <v>12074</v>
      </c>
      <c r="L1713" s="45" t="s">
        <v>7306</v>
      </c>
      <c r="M1713" s="45" t="s">
        <v>7307</v>
      </c>
    </row>
    <row r="1714" spans="1:13" ht="15.6">
      <c r="A1714" s="42" t="s">
        <v>7191</v>
      </c>
      <c r="B1714" s="43">
        <f t="shared" si="54"/>
        <v>113</v>
      </c>
      <c r="C1714" s="43" t="str">
        <f t="shared" si="53"/>
        <v>45.2113</v>
      </c>
      <c r="D1714" s="44">
        <v>6</v>
      </c>
      <c r="E1714" s="45" t="s">
        <v>12517</v>
      </c>
      <c r="F1714" s="45" t="s">
        <v>12518</v>
      </c>
      <c r="G1714" s="45" t="s">
        <v>12519</v>
      </c>
      <c r="H1714" s="45" t="s">
        <v>12520</v>
      </c>
      <c r="I1714" s="45" t="s">
        <v>12075</v>
      </c>
      <c r="J1714" s="45" t="s">
        <v>12074</v>
      </c>
      <c r="K1714" s="45" t="s">
        <v>12074</v>
      </c>
      <c r="L1714" s="45" t="s">
        <v>7306</v>
      </c>
      <c r="M1714" s="45" t="s">
        <v>7307</v>
      </c>
    </row>
    <row r="1715" spans="1:13" ht="15.6">
      <c r="A1715" s="42" t="s">
        <v>7191</v>
      </c>
      <c r="B1715" s="43">
        <f t="shared" si="54"/>
        <v>114</v>
      </c>
      <c r="C1715" s="43" t="str">
        <f t="shared" si="53"/>
        <v>45.2114</v>
      </c>
      <c r="D1715" s="44">
        <v>4</v>
      </c>
      <c r="E1715" s="45" t="s">
        <v>12521</v>
      </c>
      <c r="F1715" s="45" t="s">
        <v>12522</v>
      </c>
      <c r="G1715" s="45" t="s">
        <v>12523</v>
      </c>
      <c r="H1715" s="45" t="s">
        <v>12524</v>
      </c>
      <c r="I1715" s="45" t="s">
        <v>12075</v>
      </c>
      <c r="J1715" s="45" t="s">
        <v>12074</v>
      </c>
      <c r="K1715" s="45" t="s">
        <v>12074</v>
      </c>
      <c r="L1715" s="45" t="s">
        <v>7306</v>
      </c>
      <c r="M1715" s="45" t="s">
        <v>7307</v>
      </c>
    </row>
    <row r="1716" spans="1:13" ht="15.6">
      <c r="A1716" s="42" t="s">
        <v>7191</v>
      </c>
      <c r="B1716" s="43">
        <f t="shared" si="54"/>
        <v>115</v>
      </c>
      <c r="C1716" s="43" t="str">
        <f t="shared" si="53"/>
        <v>45.2115</v>
      </c>
      <c r="D1716" s="44">
        <v>5</v>
      </c>
      <c r="E1716" s="45" t="s">
        <v>12525</v>
      </c>
      <c r="F1716" s="45" t="s">
        <v>12526</v>
      </c>
      <c r="G1716" s="45" t="s">
        <v>12527</v>
      </c>
      <c r="H1716" s="45" t="s">
        <v>12528</v>
      </c>
      <c r="I1716" s="45" t="s">
        <v>12075</v>
      </c>
      <c r="J1716" s="45" t="s">
        <v>12074</v>
      </c>
      <c r="K1716" s="45" t="s">
        <v>12074</v>
      </c>
      <c r="L1716" s="45" t="s">
        <v>7306</v>
      </c>
      <c r="M1716" s="45" t="s">
        <v>7307</v>
      </c>
    </row>
    <row r="1717" spans="1:13" ht="15.6">
      <c r="A1717" s="42" t="s">
        <v>7191</v>
      </c>
      <c r="B1717" s="43">
        <f t="shared" si="54"/>
        <v>116</v>
      </c>
      <c r="C1717" s="43" t="str">
        <f t="shared" si="53"/>
        <v>45.2116</v>
      </c>
      <c r="D1717" s="44">
        <v>4</v>
      </c>
      <c r="E1717" s="45" t="s">
        <v>12529</v>
      </c>
      <c r="F1717" s="45" t="s">
        <v>12530</v>
      </c>
      <c r="G1717" s="45" t="s">
        <v>12531</v>
      </c>
      <c r="H1717" s="45" t="s">
        <v>12532</v>
      </c>
      <c r="I1717" s="45" t="s">
        <v>12075</v>
      </c>
      <c r="J1717" s="45" t="s">
        <v>12074</v>
      </c>
      <c r="K1717" s="45" t="s">
        <v>12074</v>
      </c>
      <c r="L1717" s="45" t="s">
        <v>7306</v>
      </c>
      <c r="M1717" s="45" t="s">
        <v>7307</v>
      </c>
    </row>
    <row r="1718" spans="1:13" ht="15.6">
      <c r="A1718" s="42" t="s">
        <v>7191</v>
      </c>
      <c r="B1718" s="43">
        <f t="shared" si="54"/>
        <v>117</v>
      </c>
      <c r="C1718" s="43" t="str">
        <f t="shared" si="53"/>
        <v>45.2117</v>
      </c>
      <c r="D1718" s="44">
        <v>5</v>
      </c>
      <c r="E1718" s="45" t="s">
        <v>12533</v>
      </c>
      <c r="F1718" s="45" t="s">
        <v>12534</v>
      </c>
      <c r="G1718" s="45" t="s">
        <v>8160</v>
      </c>
      <c r="H1718" s="45" t="s">
        <v>7681</v>
      </c>
      <c r="I1718" s="45" t="s">
        <v>12075</v>
      </c>
      <c r="J1718" s="45" t="s">
        <v>12074</v>
      </c>
      <c r="K1718" s="45" t="s">
        <v>12074</v>
      </c>
      <c r="L1718" s="45" t="s">
        <v>7306</v>
      </c>
      <c r="M1718" s="45" t="s">
        <v>7307</v>
      </c>
    </row>
    <row r="1719" spans="1:13" ht="15.6">
      <c r="A1719" s="42" t="s">
        <v>7191</v>
      </c>
      <c r="B1719" s="43">
        <f t="shared" si="54"/>
        <v>118</v>
      </c>
      <c r="C1719" s="43" t="str">
        <f t="shared" si="53"/>
        <v>45.2118</v>
      </c>
      <c r="D1719" s="44">
        <v>6</v>
      </c>
      <c r="E1719" s="45" t="s">
        <v>12535</v>
      </c>
      <c r="F1719" s="45" t="s">
        <v>12536</v>
      </c>
      <c r="G1719" s="45" t="s">
        <v>12537</v>
      </c>
      <c r="H1719" s="45" t="s">
        <v>12538</v>
      </c>
      <c r="I1719" s="45" t="s">
        <v>12075</v>
      </c>
      <c r="J1719" s="45" t="s">
        <v>12074</v>
      </c>
      <c r="K1719" s="45" t="s">
        <v>12074</v>
      </c>
      <c r="L1719" s="45" t="s">
        <v>7306</v>
      </c>
      <c r="M1719" s="45" t="s">
        <v>7307</v>
      </c>
    </row>
    <row r="1720" spans="1:13" ht="15.6">
      <c r="A1720" s="42" t="s">
        <v>7191</v>
      </c>
      <c r="B1720" s="43">
        <f t="shared" si="54"/>
        <v>119</v>
      </c>
      <c r="C1720" s="43" t="str">
        <f t="shared" si="53"/>
        <v>45.2119</v>
      </c>
      <c r="D1720" s="44">
        <v>6</v>
      </c>
      <c r="E1720" s="45" t="s">
        <v>12539</v>
      </c>
      <c r="F1720" s="45" t="s">
        <v>12540</v>
      </c>
      <c r="G1720" s="45" t="s">
        <v>12541</v>
      </c>
      <c r="H1720" s="45" t="s">
        <v>12542</v>
      </c>
      <c r="I1720" s="45" t="s">
        <v>12075</v>
      </c>
      <c r="J1720" s="45" t="s">
        <v>12074</v>
      </c>
      <c r="K1720" s="45" t="s">
        <v>12074</v>
      </c>
      <c r="L1720" s="45" t="s">
        <v>7306</v>
      </c>
      <c r="M1720" s="45" t="s">
        <v>7307</v>
      </c>
    </row>
    <row r="1721" spans="1:13" ht="15.6">
      <c r="A1721" s="42" t="s">
        <v>7191</v>
      </c>
      <c r="B1721" s="43">
        <f t="shared" si="54"/>
        <v>120</v>
      </c>
      <c r="C1721" s="43" t="str">
        <f t="shared" si="53"/>
        <v>45.2120</v>
      </c>
      <c r="D1721" s="44">
        <v>5</v>
      </c>
      <c r="E1721" s="45" t="s">
        <v>12543</v>
      </c>
      <c r="F1721" s="45" t="s">
        <v>12544</v>
      </c>
      <c r="G1721" s="45" t="s">
        <v>12545</v>
      </c>
      <c r="H1721" s="45" t="s">
        <v>12546</v>
      </c>
      <c r="I1721" s="45" t="s">
        <v>12075</v>
      </c>
      <c r="J1721" s="45" t="s">
        <v>12074</v>
      </c>
      <c r="K1721" s="45" t="s">
        <v>12074</v>
      </c>
      <c r="L1721" s="45" t="s">
        <v>7306</v>
      </c>
      <c r="M1721" s="45" t="s">
        <v>7307</v>
      </c>
    </row>
    <row r="1722" spans="1:13" ht="15.6">
      <c r="A1722" s="42" t="s">
        <v>7191</v>
      </c>
      <c r="B1722" s="43">
        <f t="shared" si="54"/>
        <v>121</v>
      </c>
      <c r="C1722" s="43" t="str">
        <f t="shared" si="53"/>
        <v>45.2121</v>
      </c>
      <c r="D1722" s="44">
        <v>5</v>
      </c>
      <c r="E1722" s="45" t="s">
        <v>12547</v>
      </c>
      <c r="F1722" s="45" t="s">
        <v>12548</v>
      </c>
      <c r="G1722" s="45" t="s">
        <v>12549</v>
      </c>
      <c r="H1722" s="45" t="s">
        <v>12550</v>
      </c>
      <c r="I1722" s="45" t="s">
        <v>12075</v>
      </c>
      <c r="J1722" s="45" t="s">
        <v>12074</v>
      </c>
      <c r="K1722" s="45" t="s">
        <v>12074</v>
      </c>
      <c r="L1722" s="45" t="s">
        <v>7306</v>
      </c>
      <c r="M1722" s="45" t="s">
        <v>7307</v>
      </c>
    </row>
    <row r="1723" spans="1:13" ht="43.2">
      <c r="A1723" s="42" t="s">
        <v>7191</v>
      </c>
      <c r="B1723" s="43">
        <f t="shared" si="54"/>
        <v>122</v>
      </c>
      <c r="C1723" s="43" t="str">
        <f t="shared" si="53"/>
        <v>45.2122</v>
      </c>
      <c r="D1723" s="44">
        <v>5</v>
      </c>
      <c r="E1723" s="45" t="s">
        <v>12551</v>
      </c>
      <c r="F1723" s="45" t="s">
        <v>12552</v>
      </c>
      <c r="G1723" s="45" t="s">
        <v>12553</v>
      </c>
      <c r="H1723" s="46" t="s">
        <v>12554</v>
      </c>
      <c r="I1723" s="45" t="s">
        <v>12075</v>
      </c>
      <c r="J1723" s="45" t="s">
        <v>12074</v>
      </c>
      <c r="K1723" s="45" t="s">
        <v>12074</v>
      </c>
      <c r="L1723" s="45" t="s">
        <v>7306</v>
      </c>
      <c r="M1723" s="45" t="s">
        <v>7307</v>
      </c>
    </row>
    <row r="1724" spans="1:13" ht="15.6">
      <c r="A1724" s="42" t="s">
        <v>7191</v>
      </c>
      <c r="B1724" s="43">
        <f t="shared" si="54"/>
        <v>123</v>
      </c>
      <c r="C1724" s="43" t="str">
        <f t="shared" si="53"/>
        <v>45.2123</v>
      </c>
      <c r="D1724" s="44">
        <v>5</v>
      </c>
      <c r="E1724" s="45" t="s">
        <v>12555</v>
      </c>
      <c r="F1724" s="45" t="s">
        <v>12556</v>
      </c>
      <c r="G1724" s="45" t="s">
        <v>12557</v>
      </c>
      <c r="H1724" s="45" t="s">
        <v>7331</v>
      </c>
      <c r="I1724" s="45" t="s">
        <v>12075</v>
      </c>
      <c r="J1724" s="45" t="s">
        <v>12074</v>
      </c>
      <c r="K1724" s="45" t="s">
        <v>12074</v>
      </c>
      <c r="L1724" s="45" t="s">
        <v>7306</v>
      </c>
      <c r="M1724" s="45" t="s">
        <v>7307</v>
      </c>
    </row>
    <row r="1725" spans="1:13" ht="15.6">
      <c r="A1725" s="42" t="s">
        <v>7191</v>
      </c>
      <c r="B1725" s="43">
        <f t="shared" si="54"/>
        <v>124</v>
      </c>
      <c r="C1725" s="43" t="str">
        <f t="shared" si="53"/>
        <v>45.2124</v>
      </c>
      <c r="D1725" s="44">
        <v>4</v>
      </c>
      <c r="E1725" s="45" t="s">
        <v>12558</v>
      </c>
      <c r="F1725" s="45" t="s">
        <v>12559</v>
      </c>
      <c r="G1725" s="45" t="s">
        <v>12560</v>
      </c>
      <c r="H1725" s="45" t="s">
        <v>12561</v>
      </c>
      <c r="I1725" s="45" t="s">
        <v>12075</v>
      </c>
      <c r="J1725" s="45" t="s">
        <v>12074</v>
      </c>
      <c r="K1725" s="45" t="s">
        <v>12074</v>
      </c>
      <c r="L1725" s="45" t="s">
        <v>7306</v>
      </c>
      <c r="M1725" s="45" t="s">
        <v>7307</v>
      </c>
    </row>
    <row r="1726" spans="1:13" ht="15.6">
      <c r="A1726" s="42" t="s">
        <v>7191</v>
      </c>
      <c r="B1726" s="43">
        <f t="shared" si="54"/>
        <v>125</v>
      </c>
      <c r="C1726" s="43" t="str">
        <f t="shared" si="53"/>
        <v>45.2125</v>
      </c>
      <c r="D1726" s="44">
        <v>5</v>
      </c>
      <c r="E1726" s="45" t="s">
        <v>12562</v>
      </c>
      <c r="F1726" s="45" t="s">
        <v>12563</v>
      </c>
      <c r="G1726" s="45" t="s">
        <v>12564</v>
      </c>
      <c r="H1726" s="45" t="s">
        <v>12565</v>
      </c>
      <c r="I1726" s="45" t="s">
        <v>12075</v>
      </c>
      <c r="J1726" s="45" t="s">
        <v>12074</v>
      </c>
      <c r="K1726" s="45" t="s">
        <v>12074</v>
      </c>
      <c r="L1726" s="45" t="s">
        <v>7306</v>
      </c>
      <c r="M1726" s="45" t="s">
        <v>7307</v>
      </c>
    </row>
    <row r="1727" spans="1:13" ht="15.6">
      <c r="A1727" s="42" t="s">
        <v>7191</v>
      </c>
      <c r="B1727" s="43">
        <f t="shared" si="54"/>
        <v>126</v>
      </c>
      <c r="C1727" s="43" t="str">
        <f t="shared" si="53"/>
        <v>45.2126</v>
      </c>
      <c r="D1727" s="44">
        <v>6</v>
      </c>
      <c r="E1727" s="45" t="s">
        <v>12566</v>
      </c>
      <c r="F1727" s="45" t="s">
        <v>12567</v>
      </c>
      <c r="G1727" s="45" t="s">
        <v>12568</v>
      </c>
      <c r="H1727" s="45" t="s">
        <v>12569</v>
      </c>
      <c r="I1727" s="45" t="s">
        <v>12075</v>
      </c>
      <c r="J1727" s="45" t="s">
        <v>12074</v>
      </c>
      <c r="K1727" s="45" t="s">
        <v>12074</v>
      </c>
      <c r="L1727" s="45" t="s">
        <v>7306</v>
      </c>
      <c r="M1727" s="45" t="s">
        <v>7307</v>
      </c>
    </row>
    <row r="1728" spans="1:13" ht="15.6">
      <c r="A1728" s="42" t="s">
        <v>7191</v>
      </c>
      <c r="B1728" s="43">
        <f t="shared" si="54"/>
        <v>127</v>
      </c>
      <c r="C1728" s="43" t="str">
        <f t="shared" si="53"/>
        <v>45.2127</v>
      </c>
      <c r="D1728" s="44">
        <v>6</v>
      </c>
      <c r="E1728" s="45" t="s">
        <v>12570</v>
      </c>
      <c r="F1728" s="45" t="s">
        <v>12571</v>
      </c>
      <c r="G1728" s="45" t="s">
        <v>12572</v>
      </c>
      <c r="H1728" s="45" t="s">
        <v>12573</v>
      </c>
      <c r="I1728" s="45" t="s">
        <v>12075</v>
      </c>
      <c r="J1728" s="45" t="s">
        <v>12074</v>
      </c>
      <c r="K1728" s="45" t="s">
        <v>12074</v>
      </c>
      <c r="L1728" s="45" t="s">
        <v>7306</v>
      </c>
      <c r="M1728" s="45" t="s">
        <v>7307</v>
      </c>
    </row>
    <row r="1729" spans="1:13" ht="15.6">
      <c r="A1729" s="42" t="s">
        <v>7191</v>
      </c>
      <c r="B1729" s="43">
        <f t="shared" si="54"/>
        <v>128</v>
      </c>
      <c r="C1729" s="43" t="str">
        <f t="shared" si="53"/>
        <v>45.2128</v>
      </c>
      <c r="D1729" s="44">
        <v>6</v>
      </c>
      <c r="E1729" s="45" t="s">
        <v>12574</v>
      </c>
      <c r="F1729" s="45" t="s">
        <v>12575</v>
      </c>
      <c r="G1729" s="45" t="s">
        <v>12576</v>
      </c>
      <c r="H1729" s="45" t="s">
        <v>12577</v>
      </c>
      <c r="I1729" s="45" t="s">
        <v>12075</v>
      </c>
      <c r="J1729" s="45" t="s">
        <v>12074</v>
      </c>
      <c r="K1729" s="45" t="s">
        <v>12074</v>
      </c>
      <c r="L1729" s="45" t="s">
        <v>7306</v>
      </c>
      <c r="M1729" s="45" t="s">
        <v>7307</v>
      </c>
    </row>
    <row r="1730" spans="1:13" ht="15.6">
      <c r="A1730" s="42" t="s">
        <v>7191</v>
      </c>
      <c r="B1730" s="43">
        <f t="shared" si="54"/>
        <v>129</v>
      </c>
      <c r="C1730" s="43" t="str">
        <f t="shared" si="53"/>
        <v>45.2129</v>
      </c>
      <c r="D1730" s="44">
        <v>6</v>
      </c>
      <c r="E1730" s="45" t="s">
        <v>12578</v>
      </c>
      <c r="F1730" s="45" t="s">
        <v>12579</v>
      </c>
      <c r="G1730" s="45" t="s">
        <v>12580</v>
      </c>
      <c r="H1730" s="45" t="s">
        <v>12581</v>
      </c>
      <c r="I1730" s="45" t="s">
        <v>12075</v>
      </c>
      <c r="J1730" s="45" t="s">
        <v>12074</v>
      </c>
      <c r="K1730" s="45" t="s">
        <v>12074</v>
      </c>
      <c r="L1730" s="45" t="s">
        <v>7306</v>
      </c>
      <c r="M1730" s="45" t="s">
        <v>7307</v>
      </c>
    </row>
    <row r="1731" spans="1:13" ht="15.6">
      <c r="A1731" s="42" t="s">
        <v>7191</v>
      </c>
      <c r="B1731" s="43">
        <f t="shared" si="54"/>
        <v>130</v>
      </c>
      <c r="C1731" s="43" t="str">
        <f t="shared" ref="C1731:C1794" si="55">+CONCATENATE(A1731,B1731)</f>
        <v>45.2130</v>
      </c>
      <c r="D1731" s="44">
        <v>6</v>
      </c>
      <c r="E1731" s="45" t="s">
        <v>12582</v>
      </c>
      <c r="F1731" s="45" t="s">
        <v>12583</v>
      </c>
      <c r="G1731" s="45" t="s">
        <v>12584</v>
      </c>
      <c r="H1731" s="45" t="s">
        <v>12585</v>
      </c>
      <c r="I1731" s="45" t="s">
        <v>12075</v>
      </c>
      <c r="J1731" s="45" t="s">
        <v>12074</v>
      </c>
      <c r="K1731" s="45" t="s">
        <v>12074</v>
      </c>
      <c r="L1731" s="45" t="s">
        <v>7306</v>
      </c>
      <c r="M1731" s="45" t="s">
        <v>7307</v>
      </c>
    </row>
    <row r="1732" spans="1:13" ht="15.6">
      <c r="A1732" s="42" t="s">
        <v>7191</v>
      </c>
      <c r="B1732" s="43">
        <f t="shared" ref="B1732:B1795" si="56">+IF(A1732=A1731,B1731+1,1)</f>
        <v>131</v>
      </c>
      <c r="C1732" s="43" t="str">
        <f t="shared" si="55"/>
        <v>45.2131</v>
      </c>
      <c r="D1732" s="44">
        <v>7</v>
      </c>
      <c r="E1732" s="45" t="s">
        <v>12586</v>
      </c>
      <c r="F1732" s="45" t="s">
        <v>12587</v>
      </c>
      <c r="G1732" s="45" t="s">
        <v>12588</v>
      </c>
      <c r="H1732" s="45" t="s">
        <v>12589</v>
      </c>
      <c r="I1732" s="45" t="s">
        <v>12075</v>
      </c>
      <c r="J1732" s="45" t="s">
        <v>12074</v>
      </c>
      <c r="K1732" s="45" t="s">
        <v>12074</v>
      </c>
      <c r="L1732" s="45" t="s">
        <v>7306</v>
      </c>
      <c r="M1732" s="45" t="s">
        <v>7307</v>
      </c>
    </row>
    <row r="1733" spans="1:13" ht="15.6">
      <c r="A1733" s="42" t="s">
        <v>7191</v>
      </c>
      <c r="B1733" s="43">
        <f t="shared" si="56"/>
        <v>132</v>
      </c>
      <c r="C1733" s="43" t="str">
        <f t="shared" si="55"/>
        <v>45.2132</v>
      </c>
      <c r="D1733" s="44">
        <v>7</v>
      </c>
      <c r="E1733" s="45" t="s">
        <v>12590</v>
      </c>
      <c r="F1733" s="45" t="s">
        <v>12591</v>
      </c>
      <c r="G1733" s="45" t="s">
        <v>12592</v>
      </c>
      <c r="H1733" s="45" t="s">
        <v>12593</v>
      </c>
      <c r="I1733" s="45" t="s">
        <v>12075</v>
      </c>
      <c r="J1733" s="45" t="s">
        <v>12074</v>
      </c>
      <c r="K1733" s="45" t="s">
        <v>12074</v>
      </c>
      <c r="L1733" s="45" t="s">
        <v>7306</v>
      </c>
      <c r="M1733" s="45" t="s">
        <v>7307</v>
      </c>
    </row>
    <row r="1734" spans="1:13" ht="15.6">
      <c r="A1734" s="42" t="s">
        <v>7191</v>
      </c>
      <c r="B1734" s="43">
        <f t="shared" si="56"/>
        <v>133</v>
      </c>
      <c r="C1734" s="43" t="str">
        <f t="shared" si="55"/>
        <v>45.2133</v>
      </c>
      <c r="D1734" s="44">
        <v>7</v>
      </c>
      <c r="E1734" s="45" t="s">
        <v>12594</v>
      </c>
      <c r="F1734" s="45" t="s">
        <v>12595</v>
      </c>
      <c r="G1734" s="45" t="s">
        <v>12596</v>
      </c>
      <c r="H1734" s="45" t="s">
        <v>12597</v>
      </c>
      <c r="I1734" s="45" t="s">
        <v>12075</v>
      </c>
      <c r="J1734" s="45" t="s">
        <v>12074</v>
      </c>
      <c r="K1734" s="45" t="s">
        <v>12074</v>
      </c>
      <c r="L1734" s="45" t="s">
        <v>7306</v>
      </c>
      <c r="M1734" s="45" t="s">
        <v>7307</v>
      </c>
    </row>
    <row r="1735" spans="1:13" ht="15.6">
      <c r="A1735" s="42" t="s">
        <v>7191</v>
      </c>
      <c r="B1735" s="43">
        <f t="shared" si="56"/>
        <v>134</v>
      </c>
      <c r="C1735" s="43" t="str">
        <f t="shared" si="55"/>
        <v>45.2134</v>
      </c>
      <c r="D1735" s="44">
        <v>7</v>
      </c>
      <c r="E1735" s="45" t="s">
        <v>12598</v>
      </c>
      <c r="F1735" s="45" t="s">
        <v>12599</v>
      </c>
      <c r="G1735" s="45" t="s">
        <v>12600</v>
      </c>
      <c r="H1735" s="45" t="s">
        <v>12601</v>
      </c>
      <c r="I1735" s="45" t="s">
        <v>12075</v>
      </c>
      <c r="J1735" s="45" t="s">
        <v>12074</v>
      </c>
      <c r="K1735" s="45" t="s">
        <v>12074</v>
      </c>
      <c r="L1735" s="45" t="s">
        <v>7306</v>
      </c>
      <c r="M1735" s="45" t="s">
        <v>7307</v>
      </c>
    </row>
    <row r="1736" spans="1:13" ht="15.6">
      <c r="A1736" s="42" t="s">
        <v>7191</v>
      </c>
      <c r="B1736" s="43">
        <f t="shared" si="56"/>
        <v>135</v>
      </c>
      <c r="C1736" s="43" t="str">
        <f t="shared" si="55"/>
        <v>45.2135</v>
      </c>
      <c r="D1736" s="44">
        <v>6</v>
      </c>
      <c r="E1736" s="45" t="s">
        <v>12602</v>
      </c>
      <c r="F1736" s="45" t="s">
        <v>12603</v>
      </c>
      <c r="G1736" s="45" t="s">
        <v>12604</v>
      </c>
      <c r="H1736" s="45" t="s">
        <v>12605</v>
      </c>
      <c r="I1736" s="45" t="s">
        <v>12075</v>
      </c>
      <c r="J1736" s="45" t="s">
        <v>12074</v>
      </c>
      <c r="K1736" s="45" t="s">
        <v>12074</v>
      </c>
      <c r="L1736" s="45" t="s">
        <v>7306</v>
      </c>
      <c r="M1736" s="45" t="s">
        <v>7307</v>
      </c>
    </row>
    <row r="1737" spans="1:13" ht="15.6">
      <c r="A1737" s="42" t="s">
        <v>7191</v>
      </c>
      <c r="B1737" s="43">
        <f t="shared" si="56"/>
        <v>136</v>
      </c>
      <c r="C1737" s="43" t="str">
        <f t="shared" si="55"/>
        <v>45.2136</v>
      </c>
      <c r="D1737" s="44">
        <v>6</v>
      </c>
      <c r="E1737" s="45" t="s">
        <v>12606</v>
      </c>
      <c r="F1737" s="45" t="s">
        <v>12607</v>
      </c>
      <c r="G1737" s="45" t="s">
        <v>12608</v>
      </c>
      <c r="H1737" s="45" t="s">
        <v>12609</v>
      </c>
      <c r="I1737" s="45" t="s">
        <v>12075</v>
      </c>
      <c r="J1737" s="45" t="s">
        <v>12074</v>
      </c>
      <c r="K1737" s="45" t="s">
        <v>12074</v>
      </c>
      <c r="L1737" s="45" t="s">
        <v>7306</v>
      </c>
      <c r="M1737" s="45" t="s">
        <v>7307</v>
      </c>
    </row>
    <row r="1738" spans="1:13" ht="15.6">
      <c r="A1738" s="42" t="s">
        <v>7191</v>
      </c>
      <c r="B1738" s="43">
        <f t="shared" si="56"/>
        <v>137</v>
      </c>
      <c r="C1738" s="43" t="str">
        <f t="shared" si="55"/>
        <v>45.2137</v>
      </c>
      <c r="D1738" s="44">
        <v>6</v>
      </c>
      <c r="E1738" s="45" t="s">
        <v>12610</v>
      </c>
      <c r="F1738" s="45" t="s">
        <v>12611</v>
      </c>
      <c r="G1738" s="45" t="s">
        <v>12612</v>
      </c>
      <c r="H1738" s="45" t="s">
        <v>12613</v>
      </c>
      <c r="I1738" s="45" t="s">
        <v>12075</v>
      </c>
      <c r="J1738" s="45" t="s">
        <v>12074</v>
      </c>
      <c r="K1738" s="45" t="s">
        <v>12074</v>
      </c>
      <c r="L1738" s="45" t="s">
        <v>7306</v>
      </c>
      <c r="M1738" s="45" t="s">
        <v>7307</v>
      </c>
    </row>
    <row r="1739" spans="1:13" ht="15.6">
      <c r="A1739" s="42" t="s">
        <v>7191</v>
      </c>
      <c r="B1739" s="43">
        <f t="shared" si="56"/>
        <v>138</v>
      </c>
      <c r="C1739" s="43" t="str">
        <f t="shared" si="55"/>
        <v>45.2138</v>
      </c>
      <c r="D1739" s="44">
        <v>6</v>
      </c>
      <c r="E1739" s="45" t="s">
        <v>12614</v>
      </c>
      <c r="F1739" s="45" t="s">
        <v>12615</v>
      </c>
      <c r="G1739" s="45" t="s">
        <v>12616</v>
      </c>
      <c r="H1739" s="45" t="s">
        <v>12617</v>
      </c>
      <c r="I1739" s="45" t="s">
        <v>12075</v>
      </c>
      <c r="J1739" s="45" t="s">
        <v>12074</v>
      </c>
      <c r="K1739" s="45" t="s">
        <v>12074</v>
      </c>
      <c r="L1739" s="45" t="s">
        <v>7306</v>
      </c>
      <c r="M1739" s="45" t="s">
        <v>7307</v>
      </c>
    </row>
    <row r="1740" spans="1:13" ht="15.6">
      <c r="A1740" s="42" t="s">
        <v>7191</v>
      </c>
      <c r="B1740" s="43">
        <f t="shared" si="56"/>
        <v>139</v>
      </c>
      <c r="C1740" s="43" t="str">
        <f t="shared" si="55"/>
        <v>45.2139</v>
      </c>
      <c r="D1740" s="44">
        <v>5</v>
      </c>
      <c r="E1740" s="45" t="s">
        <v>12618</v>
      </c>
      <c r="F1740" s="45" t="s">
        <v>12619</v>
      </c>
      <c r="G1740" s="45" t="s">
        <v>12620</v>
      </c>
      <c r="H1740" s="45" t="s">
        <v>12621</v>
      </c>
      <c r="I1740" s="45" t="s">
        <v>12075</v>
      </c>
      <c r="J1740" s="45" t="s">
        <v>12074</v>
      </c>
      <c r="K1740" s="45" t="s">
        <v>12074</v>
      </c>
      <c r="L1740" s="45" t="s">
        <v>7306</v>
      </c>
      <c r="M1740" s="45" t="s">
        <v>7307</v>
      </c>
    </row>
    <row r="1741" spans="1:13" ht="15.6">
      <c r="A1741" s="42" t="s">
        <v>7191</v>
      </c>
      <c r="B1741" s="43">
        <f t="shared" si="56"/>
        <v>140</v>
      </c>
      <c r="C1741" s="43" t="str">
        <f t="shared" si="55"/>
        <v>45.2140</v>
      </c>
      <c r="D1741" s="44">
        <v>6</v>
      </c>
      <c r="E1741" s="45" t="s">
        <v>12622</v>
      </c>
      <c r="F1741" s="45" t="s">
        <v>12623</v>
      </c>
      <c r="G1741" s="45" t="s">
        <v>12624</v>
      </c>
      <c r="H1741" s="45" t="s">
        <v>12625</v>
      </c>
      <c r="I1741" s="45" t="s">
        <v>12075</v>
      </c>
      <c r="J1741" s="45" t="s">
        <v>12074</v>
      </c>
      <c r="K1741" s="45" t="s">
        <v>12074</v>
      </c>
      <c r="L1741" s="45" t="s">
        <v>7306</v>
      </c>
      <c r="M1741" s="45" t="s">
        <v>7307</v>
      </c>
    </row>
    <row r="1742" spans="1:13" ht="15.6">
      <c r="A1742" s="42" t="s">
        <v>7191</v>
      </c>
      <c r="B1742" s="43">
        <f t="shared" si="56"/>
        <v>141</v>
      </c>
      <c r="C1742" s="43" t="str">
        <f t="shared" si="55"/>
        <v>45.2141</v>
      </c>
      <c r="D1742" s="44">
        <v>6</v>
      </c>
      <c r="E1742" s="45" t="s">
        <v>12626</v>
      </c>
      <c r="F1742" s="45" t="s">
        <v>12627</v>
      </c>
      <c r="G1742" s="45" t="s">
        <v>12628</v>
      </c>
      <c r="H1742" s="45" t="s">
        <v>12629</v>
      </c>
      <c r="I1742" s="45" t="s">
        <v>12075</v>
      </c>
      <c r="J1742" s="45" t="s">
        <v>12074</v>
      </c>
      <c r="K1742" s="45" t="s">
        <v>12074</v>
      </c>
      <c r="L1742" s="45" t="s">
        <v>7306</v>
      </c>
      <c r="M1742" s="45" t="s">
        <v>7307</v>
      </c>
    </row>
    <row r="1743" spans="1:13" ht="15.6">
      <c r="A1743" s="42" t="s">
        <v>7191</v>
      </c>
      <c r="B1743" s="43">
        <f t="shared" si="56"/>
        <v>142</v>
      </c>
      <c r="C1743" s="43" t="str">
        <f t="shared" si="55"/>
        <v>45.2142</v>
      </c>
      <c r="D1743" s="44">
        <v>6</v>
      </c>
      <c r="E1743" s="45" t="s">
        <v>12630</v>
      </c>
      <c r="F1743" s="45" t="s">
        <v>12631</v>
      </c>
      <c r="G1743" s="45" t="s">
        <v>12632</v>
      </c>
      <c r="H1743" s="45" t="s">
        <v>12633</v>
      </c>
      <c r="I1743" s="45" t="s">
        <v>12075</v>
      </c>
      <c r="J1743" s="45" t="s">
        <v>12074</v>
      </c>
      <c r="K1743" s="45" t="s">
        <v>12074</v>
      </c>
      <c r="L1743" s="45" t="s">
        <v>7306</v>
      </c>
      <c r="M1743" s="45" t="s">
        <v>7307</v>
      </c>
    </row>
    <row r="1744" spans="1:13" ht="15.6">
      <c r="A1744" s="42" t="s">
        <v>7191</v>
      </c>
      <c r="B1744" s="43">
        <f t="shared" si="56"/>
        <v>143</v>
      </c>
      <c r="C1744" s="43" t="str">
        <f t="shared" si="55"/>
        <v>45.2143</v>
      </c>
      <c r="D1744" s="44">
        <v>6</v>
      </c>
      <c r="E1744" s="45" t="s">
        <v>12634</v>
      </c>
      <c r="F1744" s="45" t="s">
        <v>12635</v>
      </c>
      <c r="G1744" s="45" t="s">
        <v>12636</v>
      </c>
      <c r="H1744" s="45" t="s">
        <v>12637</v>
      </c>
      <c r="I1744" s="45" t="s">
        <v>12075</v>
      </c>
      <c r="J1744" s="45" t="s">
        <v>12074</v>
      </c>
      <c r="K1744" s="45" t="s">
        <v>12074</v>
      </c>
      <c r="L1744" s="45" t="s">
        <v>7306</v>
      </c>
      <c r="M1744" s="45" t="s">
        <v>7307</v>
      </c>
    </row>
    <row r="1745" spans="1:13" ht="15.6">
      <c r="A1745" s="42" t="s">
        <v>7191</v>
      </c>
      <c r="B1745" s="43">
        <f t="shared" si="56"/>
        <v>144</v>
      </c>
      <c r="C1745" s="43" t="str">
        <f t="shared" si="55"/>
        <v>45.2144</v>
      </c>
      <c r="D1745" s="44">
        <v>6</v>
      </c>
      <c r="E1745" s="45" t="s">
        <v>12638</v>
      </c>
      <c r="F1745" s="45" t="s">
        <v>12639</v>
      </c>
      <c r="G1745" s="45" t="s">
        <v>12640</v>
      </c>
      <c r="H1745" s="45" t="s">
        <v>12641</v>
      </c>
      <c r="I1745" s="45" t="s">
        <v>12075</v>
      </c>
      <c r="J1745" s="45" t="s">
        <v>12074</v>
      </c>
      <c r="K1745" s="45" t="s">
        <v>12074</v>
      </c>
      <c r="L1745" s="45" t="s">
        <v>7306</v>
      </c>
      <c r="M1745" s="45" t="s">
        <v>7307</v>
      </c>
    </row>
    <row r="1746" spans="1:13" ht="15.6">
      <c r="A1746" s="42" t="s">
        <v>7191</v>
      </c>
      <c r="B1746" s="43">
        <f t="shared" si="56"/>
        <v>145</v>
      </c>
      <c r="C1746" s="43" t="str">
        <f t="shared" si="55"/>
        <v>45.2145</v>
      </c>
      <c r="D1746" s="44">
        <v>6</v>
      </c>
      <c r="E1746" s="45" t="s">
        <v>12642</v>
      </c>
      <c r="F1746" s="45" t="s">
        <v>12643</v>
      </c>
      <c r="G1746" s="45" t="s">
        <v>12644</v>
      </c>
      <c r="H1746" s="45" t="s">
        <v>12645</v>
      </c>
      <c r="I1746" s="45" t="s">
        <v>12075</v>
      </c>
      <c r="J1746" s="45" t="s">
        <v>12074</v>
      </c>
      <c r="K1746" s="45" t="s">
        <v>12074</v>
      </c>
      <c r="L1746" s="45" t="s">
        <v>7306</v>
      </c>
      <c r="M1746" s="45" t="s">
        <v>7307</v>
      </c>
    </row>
    <row r="1747" spans="1:13" ht="15.6">
      <c r="A1747" s="42" t="s">
        <v>7191</v>
      </c>
      <c r="B1747" s="43">
        <f t="shared" si="56"/>
        <v>146</v>
      </c>
      <c r="C1747" s="43" t="str">
        <f t="shared" si="55"/>
        <v>45.2146</v>
      </c>
      <c r="D1747" s="44">
        <v>7</v>
      </c>
      <c r="E1747" s="45" t="s">
        <v>12646</v>
      </c>
      <c r="F1747" s="45" t="s">
        <v>12647</v>
      </c>
      <c r="G1747" s="45" t="s">
        <v>12648</v>
      </c>
      <c r="H1747" s="45" t="s">
        <v>12649</v>
      </c>
      <c r="I1747" s="45" t="s">
        <v>12075</v>
      </c>
      <c r="J1747" s="45" t="s">
        <v>12074</v>
      </c>
      <c r="K1747" s="45" t="s">
        <v>12074</v>
      </c>
      <c r="L1747" s="45" t="s">
        <v>7306</v>
      </c>
      <c r="M1747" s="45" t="s">
        <v>7307</v>
      </c>
    </row>
    <row r="1748" spans="1:13" ht="15.6">
      <c r="A1748" s="42" t="s">
        <v>7191</v>
      </c>
      <c r="B1748" s="43">
        <f t="shared" si="56"/>
        <v>147</v>
      </c>
      <c r="C1748" s="43" t="str">
        <f t="shared" si="55"/>
        <v>45.2147</v>
      </c>
      <c r="D1748" s="44">
        <v>7</v>
      </c>
      <c r="E1748" s="45" t="s">
        <v>12650</v>
      </c>
      <c r="F1748" s="45" t="s">
        <v>12651</v>
      </c>
      <c r="G1748" s="45" t="s">
        <v>12652</v>
      </c>
      <c r="H1748" s="45" t="s">
        <v>12653</v>
      </c>
      <c r="I1748" s="45" t="s">
        <v>12075</v>
      </c>
      <c r="J1748" s="45" t="s">
        <v>12074</v>
      </c>
      <c r="K1748" s="45" t="s">
        <v>12074</v>
      </c>
      <c r="L1748" s="45" t="s">
        <v>7306</v>
      </c>
      <c r="M1748" s="45" t="s">
        <v>7307</v>
      </c>
    </row>
    <row r="1749" spans="1:13" ht="15.6">
      <c r="A1749" s="42" t="s">
        <v>7191</v>
      </c>
      <c r="B1749" s="43">
        <f t="shared" si="56"/>
        <v>148</v>
      </c>
      <c r="C1749" s="43" t="str">
        <f t="shared" si="55"/>
        <v>45.2148</v>
      </c>
      <c r="D1749" s="44">
        <v>7</v>
      </c>
      <c r="E1749" s="45" t="s">
        <v>12654</v>
      </c>
      <c r="F1749" s="45" t="s">
        <v>12655</v>
      </c>
      <c r="G1749" s="45" t="s">
        <v>12656</v>
      </c>
      <c r="H1749" s="45" t="s">
        <v>12657</v>
      </c>
      <c r="I1749" s="45" t="s">
        <v>12075</v>
      </c>
      <c r="J1749" s="45" t="s">
        <v>12074</v>
      </c>
      <c r="K1749" s="45" t="s">
        <v>12074</v>
      </c>
      <c r="L1749" s="45" t="s">
        <v>7306</v>
      </c>
      <c r="M1749" s="45" t="s">
        <v>7307</v>
      </c>
    </row>
    <row r="1750" spans="1:13" ht="15.6">
      <c r="A1750" s="42" t="s">
        <v>7191</v>
      </c>
      <c r="B1750" s="43">
        <f t="shared" si="56"/>
        <v>149</v>
      </c>
      <c r="C1750" s="43" t="str">
        <f t="shared" si="55"/>
        <v>45.2149</v>
      </c>
      <c r="D1750" s="44">
        <v>7</v>
      </c>
      <c r="E1750" s="45" t="s">
        <v>12658</v>
      </c>
      <c r="F1750" s="45" t="s">
        <v>12659</v>
      </c>
      <c r="G1750" s="45" t="s">
        <v>12660</v>
      </c>
      <c r="H1750" s="45" t="s">
        <v>12661</v>
      </c>
      <c r="I1750" s="45" t="s">
        <v>12075</v>
      </c>
      <c r="J1750" s="45" t="s">
        <v>12074</v>
      </c>
      <c r="K1750" s="45" t="s">
        <v>12074</v>
      </c>
      <c r="L1750" s="45" t="s">
        <v>7306</v>
      </c>
      <c r="M1750" s="45" t="s">
        <v>7307</v>
      </c>
    </row>
    <row r="1751" spans="1:13" ht="15.6">
      <c r="A1751" s="42" t="s">
        <v>7191</v>
      </c>
      <c r="B1751" s="43">
        <f t="shared" si="56"/>
        <v>150</v>
      </c>
      <c r="C1751" s="43" t="str">
        <f t="shared" si="55"/>
        <v>45.2150</v>
      </c>
      <c r="D1751" s="44">
        <v>6</v>
      </c>
      <c r="E1751" s="45" t="s">
        <v>12662</v>
      </c>
      <c r="F1751" s="45" t="s">
        <v>12663</v>
      </c>
      <c r="G1751" s="45" t="s">
        <v>12664</v>
      </c>
      <c r="H1751" s="45" t="s">
        <v>12665</v>
      </c>
      <c r="I1751" s="45" t="s">
        <v>12075</v>
      </c>
      <c r="J1751" s="45" t="s">
        <v>12074</v>
      </c>
      <c r="K1751" s="45" t="s">
        <v>12074</v>
      </c>
      <c r="L1751" s="45" t="s">
        <v>7306</v>
      </c>
      <c r="M1751" s="45" t="s">
        <v>7307</v>
      </c>
    </row>
    <row r="1752" spans="1:13" ht="15.6">
      <c r="A1752" s="42" t="s">
        <v>7191</v>
      </c>
      <c r="B1752" s="43">
        <f t="shared" si="56"/>
        <v>151</v>
      </c>
      <c r="C1752" s="43" t="str">
        <f t="shared" si="55"/>
        <v>45.2151</v>
      </c>
      <c r="D1752" s="44">
        <v>6</v>
      </c>
      <c r="E1752" s="45" t="s">
        <v>12666</v>
      </c>
      <c r="F1752" s="45" t="s">
        <v>12667</v>
      </c>
      <c r="G1752" s="45" t="s">
        <v>12668</v>
      </c>
      <c r="H1752" s="45" t="s">
        <v>12669</v>
      </c>
      <c r="I1752" s="45" t="s">
        <v>12075</v>
      </c>
      <c r="J1752" s="45" t="s">
        <v>12074</v>
      </c>
      <c r="K1752" s="45" t="s">
        <v>12074</v>
      </c>
      <c r="L1752" s="45" t="s">
        <v>7306</v>
      </c>
      <c r="M1752" s="45" t="s">
        <v>7307</v>
      </c>
    </row>
    <row r="1753" spans="1:13" ht="15.6">
      <c r="A1753" s="42" t="s">
        <v>7191</v>
      </c>
      <c r="B1753" s="43">
        <f t="shared" si="56"/>
        <v>152</v>
      </c>
      <c r="C1753" s="43" t="str">
        <f t="shared" si="55"/>
        <v>45.2152</v>
      </c>
      <c r="D1753" s="44">
        <v>6</v>
      </c>
      <c r="E1753" s="45" t="s">
        <v>12670</v>
      </c>
      <c r="F1753" s="45" t="s">
        <v>12671</v>
      </c>
      <c r="G1753" s="45" t="s">
        <v>12672</v>
      </c>
      <c r="H1753" s="45" t="s">
        <v>12673</v>
      </c>
      <c r="I1753" s="45" t="s">
        <v>12075</v>
      </c>
      <c r="J1753" s="45" t="s">
        <v>12074</v>
      </c>
      <c r="K1753" s="45" t="s">
        <v>12074</v>
      </c>
      <c r="L1753" s="45" t="s">
        <v>7306</v>
      </c>
      <c r="M1753" s="45" t="s">
        <v>7307</v>
      </c>
    </row>
    <row r="1754" spans="1:13" ht="15.6">
      <c r="A1754" s="42" t="s">
        <v>7191</v>
      </c>
      <c r="B1754" s="43">
        <f t="shared" si="56"/>
        <v>153</v>
      </c>
      <c r="C1754" s="43" t="str">
        <f t="shared" si="55"/>
        <v>45.2153</v>
      </c>
      <c r="D1754" s="44">
        <v>6</v>
      </c>
      <c r="E1754" s="45" t="s">
        <v>12674</v>
      </c>
      <c r="F1754" s="45" t="s">
        <v>12675</v>
      </c>
      <c r="G1754" s="45" t="s">
        <v>12676</v>
      </c>
      <c r="H1754" s="45" t="s">
        <v>12677</v>
      </c>
      <c r="I1754" s="45" t="s">
        <v>12075</v>
      </c>
      <c r="J1754" s="45" t="s">
        <v>12074</v>
      </c>
      <c r="K1754" s="45" t="s">
        <v>12074</v>
      </c>
      <c r="L1754" s="45" t="s">
        <v>7306</v>
      </c>
      <c r="M1754" s="45" t="s">
        <v>7307</v>
      </c>
    </row>
    <row r="1755" spans="1:13" ht="15.6">
      <c r="A1755" s="42" t="s">
        <v>7191</v>
      </c>
      <c r="B1755" s="43">
        <f t="shared" si="56"/>
        <v>154</v>
      </c>
      <c r="C1755" s="43" t="str">
        <f t="shared" si="55"/>
        <v>45.2154</v>
      </c>
      <c r="D1755" s="44">
        <v>6</v>
      </c>
      <c r="E1755" s="45" t="s">
        <v>12678</v>
      </c>
      <c r="F1755" s="45" t="s">
        <v>12679</v>
      </c>
      <c r="G1755" s="45" t="s">
        <v>12680</v>
      </c>
      <c r="H1755" s="45" t="s">
        <v>12681</v>
      </c>
      <c r="I1755" s="45" t="s">
        <v>12075</v>
      </c>
      <c r="J1755" s="45" t="s">
        <v>12074</v>
      </c>
      <c r="K1755" s="45" t="s">
        <v>12074</v>
      </c>
      <c r="L1755" s="45" t="s">
        <v>7306</v>
      </c>
      <c r="M1755" s="45" t="s">
        <v>7307</v>
      </c>
    </row>
    <row r="1756" spans="1:13" ht="15.6">
      <c r="A1756" s="42" t="s">
        <v>7191</v>
      </c>
      <c r="B1756" s="43">
        <f t="shared" si="56"/>
        <v>155</v>
      </c>
      <c r="C1756" s="43" t="str">
        <f t="shared" si="55"/>
        <v>45.2155</v>
      </c>
      <c r="D1756" s="44">
        <v>6</v>
      </c>
      <c r="E1756" s="45" t="s">
        <v>12682</v>
      </c>
      <c r="F1756" s="45" t="s">
        <v>12683</v>
      </c>
      <c r="G1756" s="45" t="s">
        <v>12684</v>
      </c>
      <c r="H1756" s="45" t="s">
        <v>12685</v>
      </c>
      <c r="I1756" s="45" t="s">
        <v>12075</v>
      </c>
      <c r="J1756" s="45" t="s">
        <v>12074</v>
      </c>
      <c r="K1756" s="45" t="s">
        <v>12074</v>
      </c>
      <c r="L1756" s="45" t="s">
        <v>7306</v>
      </c>
      <c r="M1756" s="45" t="s">
        <v>7307</v>
      </c>
    </row>
    <row r="1757" spans="1:13" ht="15.6">
      <c r="A1757" s="42" t="s">
        <v>7191</v>
      </c>
      <c r="B1757" s="43">
        <f t="shared" si="56"/>
        <v>156</v>
      </c>
      <c r="C1757" s="43" t="str">
        <f t="shared" si="55"/>
        <v>45.2156</v>
      </c>
      <c r="D1757" s="44">
        <v>6</v>
      </c>
      <c r="E1757" s="45" t="s">
        <v>12686</v>
      </c>
      <c r="F1757" s="45" t="s">
        <v>12687</v>
      </c>
      <c r="G1757" s="45" t="s">
        <v>12688</v>
      </c>
      <c r="H1757" s="45" t="s">
        <v>12689</v>
      </c>
      <c r="I1757" s="45" t="s">
        <v>12075</v>
      </c>
      <c r="J1757" s="45" t="s">
        <v>12074</v>
      </c>
      <c r="K1757" s="45" t="s">
        <v>12074</v>
      </c>
      <c r="L1757" s="45" t="s">
        <v>7306</v>
      </c>
      <c r="M1757" s="45" t="s">
        <v>7307</v>
      </c>
    </row>
    <row r="1758" spans="1:13" ht="15.6">
      <c r="A1758" s="42" t="s">
        <v>7191</v>
      </c>
      <c r="B1758" s="43">
        <f t="shared" si="56"/>
        <v>157</v>
      </c>
      <c r="C1758" s="43" t="str">
        <f t="shared" si="55"/>
        <v>45.2157</v>
      </c>
      <c r="D1758" s="44">
        <v>5</v>
      </c>
      <c r="E1758" s="45" t="s">
        <v>12690</v>
      </c>
      <c r="F1758" s="45" t="s">
        <v>12691</v>
      </c>
      <c r="G1758" s="45" t="s">
        <v>12692</v>
      </c>
      <c r="H1758" s="45" t="s">
        <v>12693</v>
      </c>
      <c r="I1758" s="45" t="s">
        <v>12075</v>
      </c>
      <c r="J1758" s="45" t="s">
        <v>12074</v>
      </c>
      <c r="K1758" s="45" t="s">
        <v>12074</v>
      </c>
      <c r="L1758" s="45" t="s">
        <v>7306</v>
      </c>
      <c r="M1758" s="45" t="s">
        <v>7307</v>
      </c>
    </row>
    <row r="1759" spans="1:13" ht="15.6">
      <c r="A1759" s="42" t="s">
        <v>7191</v>
      </c>
      <c r="B1759" s="43">
        <f t="shared" si="56"/>
        <v>158</v>
      </c>
      <c r="C1759" s="43" t="str">
        <f t="shared" si="55"/>
        <v>45.2158</v>
      </c>
      <c r="D1759" s="44">
        <v>6</v>
      </c>
      <c r="E1759" s="45" t="s">
        <v>12694</v>
      </c>
      <c r="F1759" s="45" t="s">
        <v>12695</v>
      </c>
      <c r="G1759" s="45" t="s">
        <v>12696</v>
      </c>
      <c r="H1759" s="45" t="s">
        <v>12697</v>
      </c>
      <c r="I1759" s="45" t="s">
        <v>12075</v>
      </c>
      <c r="J1759" s="45" t="s">
        <v>12074</v>
      </c>
      <c r="K1759" s="45" t="s">
        <v>12074</v>
      </c>
      <c r="L1759" s="45" t="s">
        <v>7306</v>
      </c>
      <c r="M1759" s="45" t="s">
        <v>7307</v>
      </c>
    </row>
    <row r="1760" spans="1:13" ht="15.6">
      <c r="A1760" s="42" t="s">
        <v>7191</v>
      </c>
      <c r="B1760" s="43">
        <f t="shared" si="56"/>
        <v>159</v>
      </c>
      <c r="C1760" s="43" t="str">
        <f t="shared" si="55"/>
        <v>45.2159</v>
      </c>
      <c r="D1760" s="44">
        <v>6</v>
      </c>
      <c r="E1760" s="45" t="s">
        <v>12698</v>
      </c>
      <c r="F1760" s="45" t="s">
        <v>12699</v>
      </c>
      <c r="G1760" s="45" t="s">
        <v>12700</v>
      </c>
      <c r="H1760" s="45" t="s">
        <v>12701</v>
      </c>
      <c r="I1760" s="45" t="s">
        <v>12075</v>
      </c>
      <c r="J1760" s="45" t="s">
        <v>12074</v>
      </c>
      <c r="K1760" s="45" t="s">
        <v>12074</v>
      </c>
      <c r="L1760" s="45" t="s">
        <v>7306</v>
      </c>
      <c r="M1760" s="45" t="s">
        <v>7307</v>
      </c>
    </row>
    <row r="1761" spans="1:13" ht="15.6">
      <c r="A1761" s="42" t="s">
        <v>7191</v>
      </c>
      <c r="B1761" s="43">
        <f t="shared" si="56"/>
        <v>160</v>
      </c>
      <c r="C1761" s="43" t="str">
        <f t="shared" si="55"/>
        <v>45.2160</v>
      </c>
      <c r="D1761" s="44">
        <v>6</v>
      </c>
      <c r="E1761" s="45" t="s">
        <v>12702</v>
      </c>
      <c r="F1761" s="45" t="s">
        <v>12703</v>
      </c>
      <c r="G1761" s="45" t="s">
        <v>12704</v>
      </c>
      <c r="H1761" s="45" t="s">
        <v>12705</v>
      </c>
      <c r="I1761" s="45" t="s">
        <v>12075</v>
      </c>
      <c r="J1761" s="45" t="s">
        <v>12074</v>
      </c>
      <c r="K1761" s="45" t="s">
        <v>12074</v>
      </c>
      <c r="L1761" s="45" t="s">
        <v>7306</v>
      </c>
      <c r="M1761" s="45" t="s">
        <v>7307</v>
      </c>
    </row>
    <row r="1762" spans="1:13" ht="15.6">
      <c r="A1762" s="42" t="s">
        <v>7191</v>
      </c>
      <c r="B1762" s="43">
        <f t="shared" si="56"/>
        <v>161</v>
      </c>
      <c r="C1762" s="43" t="str">
        <f t="shared" si="55"/>
        <v>45.2161</v>
      </c>
      <c r="D1762" s="44">
        <v>7</v>
      </c>
      <c r="E1762" s="45" t="s">
        <v>12706</v>
      </c>
      <c r="F1762" s="45" t="s">
        <v>12707</v>
      </c>
      <c r="G1762" s="45" t="s">
        <v>12708</v>
      </c>
      <c r="H1762" s="45" t="s">
        <v>12709</v>
      </c>
      <c r="I1762" s="45" t="s">
        <v>12075</v>
      </c>
      <c r="J1762" s="45" t="s">
        <v>12074</v>
      </c>
      <c r="K1762" s="45" t="s">
        <v>12074</v>
      </c>
      <c r="L1762" s="45" t="s">
        <v>7306</v>
      </c>
      <c r="M1762" s="45" t="s">
        <v>7307</v>
      </c>
    </row>
    <row r="1763" spans="1:13" ht="15.6">
      <c r="A1763" s="42" t="s">
        <v>7191</v>
      </c>
      <c r="B1763" s="43">
        <f t="shared" si="56"/>
        <v>162</v>
      </c>
      <c r="C1763" s="43" t="str">
        <f t="shared" si="55"/>
        <v>45.2162</v>
      </c>
      <c r="D1763" s="44">
        <v>7</v>
      </c>
      <c r="E1763" s="45" t="s">
        <v>12710</v>
      </c>
      <c r="F1763" s="45" t="s">
        <v>12711</v>
      </c>
      <c r="G1763" s="45" t="s">
        <v>12712</v>
      </c>
      <c r="H1763" s="45" t="s">
        <v>12713</v>
      </c>
      <c r="I1763" s="45" t="s">
        <v>12075</v>
      </c>
      <c r="J1763" s="45" t="s">
        <v>12074</v>
      </c>
      <c r="K1763" s="45" t="s">
        <v>12074</v>
      </c>
      <c r="L1763" s="45" t="s">
        <v>7306</v>
      </c>
      <c r="M1763" s="45" t="s">
        <v>7307</v>
      </c>
    </row>
    <row r="1764" spans="1:13" ht="15.6">
      <c r="A1764" s="42" t="s">
        <v>7191</v>
      </c>
      <c r="B1764" s="43">
        <f t="shared" si="56"/>
        <v>163</v>
      </c>
      <c r="C1764" s="43" t="str">
        <f t="shared" si="55"/>
        <v>45.2163</v>
      </c>
      <c r="D1764" s="44">
        <v>7</v>
      </c>
      <c r="E1764" s="45" t="s">
        <v>12714</v>
      </c>
      <c r="F1764" s="45" t="s">
        <v>12715</v>
      </c>
      <c r="G1764" s="45" t="s">
        <v>12716</v>
      </c>
      <c r="H1764" s="45" t="s">
        <v>12717</v>
      </c>
      <c r="I1764" s="45" t="s">
        <v>12075</v>
      </c>
      <c r="J1764" s="45" t="s">
        <v>12074</v>
      </c>
      <c r="K1764" s="45" t="s">
        <v>12074</v>
      </c>
      <c r="L1764" s="45" t="s">
        <v>7306</v>
      </c>
      <c r="M1764" s="45" t="s">
        <v>7307</v>
      </c>
    </row>
    <row r="1765" spans="1:13" ht="15.6">
      <c r="A1765" s="42" t="s">
        <v>7191</v>
      </c>
      <c r="B1765" s="43">
        <f t="shared" si="56"/>
        <v>164</v>
      </c>
      <c r="C1765" s="43" t="str">
        <f t="shared" si="55"/>
        <v>45.2164</v>
      </c>
      <c r="D1765" s="44">
        <v>7</v>
      </c>
      <c r="E1765" s="45" t="s">
        <v>12718</v>
      </c>
      <c r="F1765" s="45" t="s">
        <v>12719</v>
      </c>
      <c r="G1765" s="45" t="s">
        <v>12720</v>
      </c>
      <c r="H1765" s="45" t="s">
        <v>12721</v>
      </c>
      <c r="I1765" s="45" t="s">
        <v>12075</v>
      </c>
      <c r="J1765" s="45" t="s">
        <v>12074</v>
      </c>
      <c r="K1765" s="45" t="s">
        <v>12074</v>
      </c>
      <c r="L1765" s="45" t="s">
        <v>7306</v>
      </c>
      <c r="M1765" s="45" t="s">
        <v>7307</v>
      </c>
    </row>
    <row r="1766" spans="1:13" ht="15.6">
      <c r="A1766" s="42" t="s">
        <v>7191</v>
      </c>
      <c r="B1766" s="43">
        <f t="shared" si="56"/>
        <v>165</v>
      </c>
      <c r="C1766" s="43" t="str">
        <f t="shared" si="55"/>
        <v>45.2165</v>
      </c>
      <c r="D1766" s="44">
        <v>6</v>
      </c>
      <c r="E1766" s="45" t="s">
        <v>12722</v>
      </c>
      <c r="F1766" s="45" t="s">
        <v>12723</v>
      </c>
      <c r="G1766" s="45" t="s">
        <v>12724</v>
      </c>
      <c r="H1766" s="45" t="s">
        <v>12725</v>
      </c>
      <c r="I1766" s="45" t="s">
        <v>12075</v>
      </c>
      <c r="J1766" s="45" t="s">
        <v>12074</v>
      </c>
      <c r="K1766" s="45" t="s">
        <v>12074</v>
      </c>
      <c r="L1766" s="45" t="s">
        <v>7306</v>
      </c>
      <c r="M1766" s="45" t="s">
        <v>7307</v>
      </c>
    </row>
    <row r="1767" spans="1:13" ht="15.6">
      <c r="A1767" s="42" t="s">
        <v>7191</v>
      </c>
      <c r="B1767" s="43">
        <f t="shared" si="56"/>
        <v>166</v>
      </c>
      <c r="C1767" s="43" t="str">
        <f t="shared" si="55"/>
        <v>45.2166</v>
      </c>
      <c r="D1767" s="44">
        <v>6</v>
      </c>
      <c r="E1767" s="45" t="s">
        <v>12726</v>
      </c>
      <c r="F1767" s="45" t="s">
        <v>12727</v>
      </c>
      <c r="G1767" s="45" t="s">
        <v>12728</v>
      </c>
      <c r="H1767" s="45" t="s">
        <v>12729</v>
      </c>
      <c r="I1767" s="45" t="s">
        <v>12075</v>
      </c>
      <c r="J1767" s="45" t="s">
        <v>12074</v>
      </c>
      <c r="K1767" s="45" t="s">
        <v>12074</v>
      </c>
      <c r="L1767" s="45" t="s">
        <v>7306</v>
      </c>
      <c r="M1767" s="45" t="s">
        <v>7307</v>
      </c>
    </row>
    <row r="1768" spans="1:13" ht="15.6">
      <c r="A1768" s="42" t="s">
        <v>7191</v>
      </c>
      <c r="B1768" s="43">
        <f t="shared" si="56"/>
        <v>167</v>
      </c>
      <c r="C1768" s="43" t="str">
        <f t="shared" si="55"/>
        <v>45.2167</v>
      </c>
      <c r="D1768" s="44">
        <v>5</v>
      </c>
      <c r="E1768" s="45" t="s">
        <v>12730</v>
      </c>
      <c r="F1768" s="45" t="s">
        <v>12731</v>
      </c>
      <c r="G1768" s="45" t="s">
        <v>12732</v>
      </c>
      <c r="H1768" s="45" t="s">
        <v>12733</v>
      </c>
      <c r="I1768" s="45" t="s">
        <v>12075</v>
      </c>
      <c r="J1768" s="45" t="s">
        <v>12074</v>
      </c>
      <c r="K1768" s="45" t="s">
        <v>12074</v>
      </c>
      <c r="L1768" s="45" t="s">
        <v>7306</v>
      </c>
      <c r="M1768" s="45" t="s">
        <v>7307</v>
      </c>
    </row>
    <row r="1769" spans="1:13" ht="15.6">
      <c r="A1769" s="42" t="s">
        <v>7191</v>
      </c>
      <c r="B1769" s="43">
        <f t="shared" si="56"/>
        <v>168</v>
      </c>
      <c r="C1769" s="43" t="str">
        <f t="shared" si="55"/>
        <v>45.2168</v>
      </c>
      <c r="D1769" s="44">
        <v>6</v>
      </c>
      <c r="E1769" s="45" t="s">
        <v>12734</v>
      </c>
      <c r="F1769" s="45" t="s">
        <v>12735</v>
      </c>
      <c r="G1769" s="45" t="s">
        <v>12736</v>
      </c>
      <c r="H1769" s="45" t="s">
        <v>12737</v>
      </c>
      <c r="I1769" s="45" t="s">
        <v>12075</v>
      </c>
      <c r="J1769" s="45" t="s">
        <v>12074</v>
      </c>
      <c r="K1769" s="45" t="s">
        <v>12074</v>
      </c>
      <c r="L1769" s="45" t="s">
        <v>7306</v>
      </c>
      <c r="M1769" s="45" t="s">
        <v>7307</v>
      </c>
    </row>
    <row r="1770" spans="1:13" ht="15.6">
      <c r="A1770" s="42" t="s">
        <v>7191</v>
      </c>
      <c r="B1770" s="43">
        <f t="shared" si="56"/>
        <v>169</v>
      </c>
      <c r="C1770" s="43" t="str">
        <f t="shared" si="55"/>
        <v>45.2169</v>
      </c>
      <c r="D1770" s="44">
        <v>6</v>
      </c>
      <c r="E1770" s="45" t="s">
        <v>12738</v>
      </c>
      <c r="F1770" s="45" t="s">
        <v>12739</v>
      </c>
      <c r="G1770" s="45" t="s">
        <v>12740</v>
      </c>
      <c r="H1770" s="45" t="s">
        <v>12741</v>
      </c>
      <c r="I1770" s="45" t="s">
        <v>12075</v>
      </c>
      <c r="J1770" s="45" t="s">
        <v>12074</v>
      </c>
      <c r="K1770" s="45" t="s">
        <v>12074</v>
      </c>
      <c r="L1770" s="45" t="s">
        <v>7306</v>
      </c>
      <c r="M1770" s="45" t="s">
        <v>7307</v>
      </c>
    </row>
    <row r="1771" spans="1:13" ht="15.6">
      <c r="A1771" s="42" t="s">
        <v>7191</v>
      </c>
      <c r="B1771" s="43">
        <f t="shared" si="56"/>
        <v>170</v>
      </c>
      <c r="C1771" s="43" t="str">
        <f t="shared" si="55"/>
        <v>45.2170</v>
      </c>
      <c r="D1771" s="44">
        <v>6</v>
      </c>
      <c r="E1771" s="45" t="s">
        <v>12742</v>
      </c>
      <c r="F1771" s="45" t="s">
        <v>12743</v>
      </c>
      <c r="G1771" s="45" t="s">
        <v>12744</v>
      </c>
      <c r="H1771" s="45" t="s">
        <v>12745</v>
      </c>
      <c r="I1771" s="45" t="s">
        <v>12075</v>
      </c>
      <c r="J1771" s="45" t="s">
        <v>12074</v>
      </c>
      <c r="K1771" s="45" t="s">
        <v>12074</v>
      </c>
      <c r="L1771" s="45" t="s">
        <v>7306</v>
      </c>
      <c r="M1771" s="45" t="s">
        <v>7307</v>
      </c>
    </row>
    <row r="1772" spans="1:13" ht="43.2">
      <c r="A1772" s="42" t="s">
        <v>7191</v>
      </c>
      <c r="B1772" s="43">
        <f t="shared" si="56"/>
        <v>171</v>
      </c>
      <c r="C1772" s="43" t="str">
        <f t="shared" si="55"/>
        <v>45.2171</v>
      </c>
      <c r="D1772" s="44">
        <v>7</v>
      </c>
      <c r="E1772" s="45" t="s">
        <v>12746</v>
      </c>
      <c r="F1772" s="45" t="s">
        <v>12747</v>
      </c>
      <c r="G1772" s="45" t="s">
        <v>12748</v>
      </c>
      <c r="H1772" s="46" t="s">
        <v>12749</v>
      </c>
      <c r="I1772" s="45" t="s">
        <v>12075</v>
      </c>
      <c r="J1772" s="45" t="s">
        <v>12074</v>
      </c>
      <c r="K1772" s="45" t="s">
        <v>12074</v>
      </c>
      <c r="L1772" s="45" t="s">
        <v>7306</v>
      </c>
      <c r="M1772" s="45" t="s">
        <v>7307</v>
      </c>
    </row>
    <row r="1773" spans="1:13" ht="15.6">
      <c r="A1773" s="42" t="s">
        <v>7191</v>
      </c>
      <c r="B1773" s="43">
        <f t="shared" si="56"/>
        <v>172</v>
      </c>
      <c r="C1773" s="43" t="str">
        <f t="shared" si="55"/>
        <v>45.2172</v>
      </c>
      <c r="D1773" s="44">
        <v>7</v>
      </c>
      <c r="E1773" s="45" t="s">
        <v>12750</v>
      </c>
      <c r="F1773" s="45" t="s">
        <v>12751</v>
      </c>
      <c r="G1773" s="45" t="s">
        <v>12752</v>
      </c>
      <c r="H1773" s="45" t="s">
        <v>12753</v>
      </c>
      <c r="I1773" s="45" t="s">
        <v>12075</v>
      </c>
      <c r="J1773" s="45" t="s">
        <v>12074</v>
      </c>
      <c r="K1773" s="45" t="s">
        <v>12074</v>
      </c>
      <c r="L1773" s="45" t="s">
        <v>7306</v>
      </c>
      <c r="M1773" s="45" t="s">
        <v>7307</v>
      </c>
    </row>
    <row r="1774" spans="1:13" ht="15.6">
      <c r="A1774" s="42" t="s">
        <v>7191</v>
      </c>
      <c r="B1774" s="43">
        <f t="shared" si="56"/>
        <v>173</v>
      </c>
      <c r="C1774" s="43" t="str">
        <f t="shared" si="55"/>
        <v>45.2173</v>
      </c>
      <c r="D1774" s="44">
        <v>7</v>
      </c>
      <c r="E1774" s="45" t="s">
        <v>12754</v>
      </c>
      <c r="F1774" s="45" t="s">
        <v>12755</v>
      </c>
      <c r="G1774" s="45" t="s">
        <v>12756</v>
      </c>
      <c r="H1774" s="45" t="s">
        <v>12757</v>
      </c>
      <c r="I1774" s="45" t="s">
        <v>12075</v>
      </c>
      <c r="J1774" s="45" t="s">
        <v>12074</v>
      </c>
      <c r="K1774" s="45" t="s">
        <v>12074</v>
      </c>
      <c r="L1774" s="45" t="s">
        <v>7306</v>
      </c>
      <c r="M1774" s="45" t="s">
        <v>7307</v>
      </c>
    </row>
    <row r="1775" spans="1:13" ht="43.2">
      <c r="A1775" s="42" t="s">
        <v>7191</v>
      </c>
      <c r="B1775" s="43">
        <f t="shared" si="56"/>
        <v>174</v>
      </c>
      <c r="C1775" s="43" t="str">
        <f t="shared" si="55"/>
        <v>45.2174</v>
      </c>
      <c r="D1775" s="44">
        <v>7</v>
      </c>
      <c r="E1775" s="45" t="s">
        <v>12758</v>
      </c>
      <c r="F1775" s="45" t="s">
        <v>12759</v>
      </c>
      <c r="G1775" s="45" t="s">
        <v>12760</v>
      </c>
      <c r="H1775" s="46" t="s">
        <v>12761</v>
      </c>
      <c r="I1775" s="45" t="s">
        <v>12075</v>
      </c>
      <c r="J1775" s="45" t="s">
        <v>12074</v>
      </c>
      <c r="K1775" s="45" t="s">
        <v>12074</v>
      </c>
      <c r="L1775" s="45" t="s">
        <v>7306</v>
      </c>
      <c r="M1775" s="45" t="s">
        <v>7307</v>
      </c>
    </row>
    <row r="1776" spans="1:13" ht="15.6">
      <c r="A1776" s="42" t="s">
        <v>7191</v>
      </c>
      <c r="B1776" s="43">
        <f t="shared" si="56"/>
        <v>175</v>
      </c>
      <c r="C1776" s="43" t="str">
        <f t="shared" si="55"/>
        <v>45.2175</v>
      </c>
      <c r="D1776" s="44">
        <v>6</v>
      </c>
      <c r="E1776" s="45" t="s">
        <v>12762</v>
      </c>
      <c r="F1776" s="45" t="s">
        <v>12763</v>
      </c>
      <c r="G1776" s="45" t="s">
        <v>12764</v>
      </c>
      <c r="H1776" s="45" t="s">
        <v>12765</v>
      </c>
      <c r="I1776" s="45" t="s">
        <v>12075</v>
      </c>
      <c r="J1776" s="45" t="s">
        <v>12074</v>
      </c>
      <c r="K1776" s="45" t="s">
        <v>12074</v>
      </c>
      <c r="L1776" s="45" t="s">
        <v>7306</v>
      </c>
      <c r="M1776" s="45" t="s">
        <v>7307</v>
      </c>
    </row>
    <row r="1777" spans="1:13" ht="15.6">
      <c r="A1777" s="42" t="s">
        <v>7191</v>
      </c>
      <c r="B1777" s="43">
        <f t="shared" si="56"/>
        <v>176</v>
      </c>
      <c r="C1777" s="43" t="str">
        <f t="shared" si="55"/>
        <v>45.2176</v>
      </c>
      <c r="D1777" s="44">
        <v>6</v>
      </c>
      <c r="E1777" s="45" t="s">
        <v>12766</v>
      </c>
      <c r="F1777" s="45" t="s">
        <v>12767</v>
      </c>
      <c r="G1777" s="45" t="s">
        <v>12768</v>
      </c>
      <c r="H1777" s="45" t="s">
        <v>12769</v>
      </c>
      <c r="I1777" s="45" t="s">
        <v>12075</v>
      </c>
      <c r="J1777" s="45" t="s">
        <v>12074</v>
      </c>
      <c r="K1777" s="45" t="s">
        <v>12074</v>
      </c>
      <c r="L1777" s="45" t="s">
        <v>7306</v>
      </c>
      <c r="M1777" s="45" t="s">
        <v>7307</v>
      </c>
    </row>
    <row r="1778" spans="1:13" ht="15.6">
      <c r="A1778" s="42" t="s">
        <v>7191</v>
      </c>
      <c r="B1778" s="43">
        <f t="shared" si="56"/>
        <v>177</v>
      </c>
      <c r="C1778" s="43" t="str">
        <f t="shared" si="55"/>
        <v>45.2177</v>
      </c>
      <c r="D1778" s="44">
        <v>5</v>
      </c>
      <c r="E1778" s="45" t="s">
        <v>12770</v>
      </c>
      <c r="F1778" s="45" t="s">
        <v>12771</v>
      </c>
      <c r="G1778" s="45" t="s">
        <v>12772</v>
      </c>
      <c r="H1778" s="45" t="s">
        <v>12773</v>
      </c>
      <c r="I1778" s="45" t="s">
        <v>12075</v>
      </c>
      <c r="J1778" s="45" t="s">
        <v>12074</v>
      </c>
      <c r="K1778" s="45" t="s">
        <v>12074</v>
      </c>
      <c r="L1778" s="45" t="s">
        <v>7306</v>
      </c>
      <c r="M1778" s="45" t="s">
        <v>7307</v>
      </c>
    </row>
    <row r="1779" spans="1:13" ht="15.6">
      <c r="A1779" s="42" t="s">
        <v>7191</v>
      </c>
      <c r="B1779" s="43">
        <f t="shared" si="56"/>
        <v>178</v>
      </c>
      <c r="C1779" s="43" t="str">
        <f t="shared" si="55"/>
        <v>45.2178</v>
      </c>
      <c r="D1779" s="44">
        <v>4</v>
      </c>
      <c r="E1779" s="45" t="s">
        <v>12774</v>
      </c>
      <c r="F1779" s="45" t="s">
        <v>12775</v>
      </c>
      <c r="G1779" s="45" t="s">
        <v>12776</v>
      </c>
      <c r="H1779" s="45" t="s">
        <v>12777</v>
      </c>
      <c r="I1779" s="45" t="s">
        <v>12075</v>
      </c>
      <c r="J1779" s="45" t="s">
        <v>12074</v>
      </c>
      <c r="K1779" s="45" t="s">
        <v>12074</v>
      </c>
      <c r="L1779" s="45" t="s">
        <v>7306</v>
      </c>
      <c r="M1779" s="45" t="s">
        <v>7307</v>
      </c>
    </row>
    <row r="1780" spans="1:13" ht="15.6">
      <c r="A1780" s="42" t="s">
        <v>7191</v>
      </c>
      <c r="B1780" s="43">
        <f t="shared" si="56"/>
        <v>179</v>
      </c>
      <c r="C1780" s="43" t="str">
        <f t="shared" si="55"/>
        <v>45.2179</v>
      </c>
      <c r="D1780" s="44">
        <v>5</v>
      </c>
      <c r="E1780" s="45" t="s">
        <v>12778</v>
      </c>
      <c r="F1780" s="45" t="s">
        <v>12779</v>
      </c>
      <c r="G1780" s="45" t="s">
        <v>12780</v>
      </c>
      <c r="H1780" s="45" t="s">
        <v>12781</v>
      </c>
      <c r="I1780" s="45" t="s">
        <v>12075</v>
      </c>
      <c r="J1780" s="45" t="s">
        <v>12074</v>
      </c>
      <c r="K1780" s="45" t="s">
        <v>12074</v>
      </c>
      <c r="L1780" s="45" t="s">
        <v>7306</v>
      </c>
      <c r="M1780" s="45" t="s">
        <v>7307</v>
      </c>
    </row>
    <row r="1781" spans="1:13" ht="15.6">
      <c r="A1781" s="42" t="s">
        <v>7191</v>
      </c>
      <c r="B1781" s="43">
        <f t="shared" si="56"/>
        <v>180</v>
      </c>
      <c r="C1781" s="43" t="str">
        <f t="shared" si="55"/>
        <v>45.2180</v>
      </c>
      <c r="D1781" s="44">
        <v>5</v>
      </c>
      <c r="E1781" s="45" t="s">
        <v>12782</v>
      </c>
      <c r="F1781" s="45" t="s">
        <v>12783</v>
      </c>
      <c r="G1781" s="45" t="s">
        <v>12784</v>
      </c>
      <c r="H1781" s="45" t="s">
        <v>12785</v>
      </c>
      <c r="I1781" s="45" t="s">
        <v>12075</v>
      </c>
      <c r="J1781" s="45" t="s">
        <v>12074</v>
      </c>
      <c r="K1781" s="45" t="s">
        <v>12074</v>
      </c>
      <c r="L1781" s="45" t="s">
        <v>7306</v>
      </c>
      <c r="M1781" s="45" t="s">
        <v>7307</v>
      </c>
    </row>
    <row r="1782" spans="1:13" ht="15.6">
      <c r="A1782" s="42" t="s">
        <v>7191</v>
      </c>
      <c r="B1782" s="43">
        <f t="shared" si="56"/>
        <v>181</v>
      </c>
      <c r="C1782" s="43" t="str">
        <f t="shared" si="55"/>
        <v>45.2181</v>
      </c>
      <c r="D1782" s="44">
        <v>6</v>
      </c>
      <c r="E1782" s="45" t="s">
        <v>12786</v>
      </c>
      <c r="F1782" s="45" t="s">
        <v>12787</v>
      </c>
      <c r="G1782" s="45" t="s">
        <v>7473</v>
      </c>
      <c r="H1782" s="45" t="s">
        <v>114</v>
      </c>
      <c r="I1782" s="45" t="s">
        <v>12075</v>
      </c>
      <c r="J1782" s="45" t="s">
        <v>12074</v>
      </c>
      <c r="K1782" s="45" t="s">
        <v>12074</v>
      </c>
      <c r="L1782" s="45" t="s">
        <v>7306</v>
      </c>
      <c r="M1782" s="45" t="s">
        <v>7307</v>
      </c>
    </row>
    <row r="1783" spans="1:13" ht="15.6">
      <c r="A1783" s="42" t="s">
        <v>7191</v>
      </c>
      <c r="B1783" s="43">
        <f t="shared" si="56"/>
        <v>182</v>
      </c>
      <c r="C1783" s="43" t="str">
        <f t="shared" si="55"/>
        <v>45.2182</v>
      </c>
      <c r="D1783" s="44">
        <v>6</v>
      </c>
      <c r="E1783" s="45" t="s">
        <v>12788</v>
      </c>
      <c r="F1783" s="45" t="s">
        <v>12789</v>
      </c>
      <c r="G1783" s="45" t="s">
        <v>12790</v>
      </c>
      <c r="H1783" s="45" t="s">
        <v>12791</v>
      </c>
      <c r="I1783" s="45" t="s">
        <v>12075</v>
      </c>
      <c r="J1783" s="45" t="s">
        <v>12074</v>
      </c>
      <c r="K1783" s="45" t="s">
        <v>12074</v>
      </c>
      <c r="L1783" s="45" t="s">
        <v>7306</v>
      </c>
      <c r="M1783" s="45" t="s">
        <v>7307</v>
      </c>
    </row>
    <row r="1784" spans="1:13" ht="15.6">
      <c r="A1784" s="42" t="s">
        <v>7191</v>
      </c>
      <c r="B1784" s="43">
        <f t="shared" si="56"/>
        <v>183</v>
      </c>
      <c r="C1784" s="43" t="str">
        <f t="shared" si="55"/>
        <v>45.2183</v>
      </c>
      <c r="D1784" s="44">
        <v>6</v>
      </c>
      <c r="E1784" s="45" t="s">
        <v>12792</v>
      </c>
      <c r="F1784" s="45" t="s">
        <v>12793</v>
      </c>
      <c r="G1784" s="45" t="s">
        <v>12794</v>
      </c>
      <c r="H1784" s="45" t="s">
        <v>12795</v>
      </c>
      <c r="I1784" s="45" t="s">
        <v>12075</v>
      </c>
      <c r="J1784" s="45" t="s">
        <v>12074</v>
      </c>
      <c r="K1784" s="45" t="s">
        <v>12074</v>
      </c>
      <c r="L1784" s="45" t="s">
        <v>7306</v>
      </c>
      <c r="M1784" s="45" t="s">
        <v>7307</v>
      </c>
    </row>
    <row r="1785" spans="1:13" ht="15.6">
      <c r="A1785" s="42" t="s">
        <v>7191</v>
      </c>
      <c r="B1785" s="43">
        <f t="shared" si="56"/>
        <v>184</v>
      </c>
      <c r="C1785" s="43" t="str">
        <f t="shared" si="55"/>
        <v>45.2184</v>
      </c>
      <c r="D1785" s="44">
        <v>4</v>
      </c>
      <c r="E1785" s="45" t="s">
        <v>12796</v>
      </c>
      <c r="F1785" s="45" t="s">
        <v>12797</v>
      </c>
      <c r="G1785" s="45" t="s">
        <v>12798</v>
      </c>
      <c r="H1785" s="45" t="s">
        <v>12799</v>
      </c>
      <c r="I1785" s="45" t="s">
        <v>12075</v>
      </c>
      <c r="J1785" s="45" t="s">
        <v>12074</v>
      </c>
      <c r="K1785" s="45" t="s">
        <v>12074</v>
      </c>
      <c r="L1785" s="45" t="s">
        <v>7306</v>
      </c>
      <c r="M1785" s="45" t="s">
        <v>7307</v>
      </c>
    </row>
    <row r="1786" spans="1:13" ht="15.6">
      <c r="A1786" s="42" t="s">
        <v>7191</v>
      </c>
      <c r="B1786" s="43">
        <f t="shared" si="56"/>
        <v>185</v>
      </c>
      <c r="C1786" s="43" t="str">
        <f t="shared" si="55"/>
        <v>45.2185</v>
      </c>
      <c r="D1786" s="44">
        <v>5</v>
      </c>
      <c r="E1786" s="45" t="s">
        <v>12800</v>
      </c>
      <c r="F1786" s="45" t="s">
        <v>12801</v>
      </c>
      <c r="G1786" s="45" t="s">
        <v>12802</v>
      </c>
      <c r="H1786" s="45" t="s">
        <v>12803</v>
      </c>
      <c r="I1786" s="45" t="s">
        <v>12075</v>
      </c>
      <c r="J1786" s="45" t="s">
        <v>12074</v>
      </c>
      <c r="K1786" s="45" t="s">
        <v>12074</v>
      </c>
      <c r="L1786" s="45" t="s">
        <v>7306</v>
      </c>
      <c r="M1786" s="45" t="s">
        <v>7307</v>
      </c>
    </row>
    <row r="1787" spans="1:13" ht="15.6">
      <c r="A1787" s="42" t="s">
        <v>7191</v>
      </c>
      <c r="B1787" s="43">
        <f t="shared" si="56"/>
        <v>186</v>
      </c>
      <c r="C1787" s="43" t="str">
        <f t="shared" si="55"/>
        <v>45.2186</v>
      </c>
      <c r="D1787" s="44">
        <v>6</v>
      </c>
      <c r="E1787" s="45" t="s">
        <v>12804</v>
      </c>
      <c r="F1787" s="45" t="s">
        <v>12805</v>
      </c>
      <c r="G1787" s="45" t="s">
        <v>12806</v>
      </c>
      <c r="H1787" s="45" t="s">
        <v>12807</v>
      </c>
      <c r="I1787" s="45" t="s">
        <v>12075</v>
      </c>
      <c r="J1787" s="45" t="s">
        <v>12074</v>
      </c>
      <c r="K1787" s="45" t="s">
        <v>12074</v>
      </c>
      <c r="L1787" s="45" t="s">
        <v>7306</v>
      </c>
      <c r="M1787" s="45" t="s">
        <v>7307</v>
      </c>
    </row>
    <row r="1788" spans="1:13" ht="15.6">
      <c r="A1788" s="42" t="s">
        <v>7191</v>
      </c>
      <c r="B1788" s="43">
        <f t="shared" si="56"/>
        <v>187</v>
      </c>
      <c r="C1788" s="43" t="str">
        <f t="shared" si="55"/>
        <v>45.2187</v>
      </c>
      <c r="D1788" s="44">
        <v>6</v>
      </c>
      <c r="E1788" s="45" t="s">
        <v>12808</v>
      </c>
      <c r="F1788" s="45" t="s">
        <v>12809</v>
      </c>
      <c r="G1788" s="45" t="s">
        <v>12810</v>
      </c>
      <c r="H1788" s="45" t="s">
        <v>12811</v>
      </c>
      <c r="I1788" s="45" t="s">
        <v>12075</v>
      </c>
      <c r="J1788" s="45" t="s">
        <v>12074</v>
      </c>
      <c r="K1788" s="45" t="s">
        <v>12074</v>
      </c>
      <c r="L1788" s="45" t="s">
        <v>7306</v>
      </c>
      <c r="M1788" s="45" t="s">
        <v>7307</v>
      </c>
    </row>
    <row r="1789" spans="1:13" ht="15.6">
      <c r="A1789" s="42" t="s">
        <v>7191</v>
      </c>
      <c r="B1789" s="43">
        <f t="shared" si="56"/>
        <v>188</v>
      </c>
      <c r="C1789" s="43" t="str">
        <f t="shared" si="55"/>
        <v>45.2188</v>
      </c>
      <c r="D1789" s="44">
        <v>6</v>
      </c>
      <c r="E1789" s="45" t="s">
        <v>12812</v>
      </c>
      <c r="F1789" s="45" t="s">
        <v>12813</v>
      </c>
      <c r="G1789" s="45" t="s">
        <v>12814</v>
      </c>
      <c r="H1789" s="45" t="s">
        <v>12815</v>
      </c>
      <c r="I1789" s="45" t="s">
        <v>12075</v>
      </c>
      <c r="J1789" s="45" t="s">
        <v>12074</v>
      </c>
      <c r="K1789" s="45" t="s">
        <v>12074</v>
      </c>
      <c r="L1789" s="45" t="s">
        <v>7306</v>
      </c>
      <c r="M1789" s="45" t="s">
        <v>7307</v>
      </c>
    </row>
    <row r="1790" spans="1:13" ht="43.2">
      <c r="A1790" s="42" t="s">
        <v>7191</v>
      </c>
      <c r="B1790" s="43">
        <f t="shared" si="56"/>
        <v>189</v>
      </c>
      <c r="C1790" s="43" t="str">
        <f t="shared" si="55"/>
        <v>45.2189</v>
      </c>
      <c r="D1790" s="44">
        <v>7</v>
      </c>
      <c r="E1790" s="45" t="s">
        <v>12816</v>
      </c>
      <c r="F1790" s="45" t="s">
        <v>12817</v>
      </c>
      <c r="G1790" s="45" t="s">
        <v>12818</v>
      </c>
      <c r="H1790" s="46" t="s">
        <v>12819</v>
      </c>
      <c r="I1790" s="45" t="s">
        <v>12075</v>
      </c>
      <c r="J1790" s="45" t="s">
        <v>12074</v>
      </c>
      <c r="K1790" s="45" t="s">
        <v>12074</v>
      </c>
      <c r="L1790" s="45" t="s">
        <v>7306</v>
      </c>
      <c r="M1790" s="45" t="s">
        <v>7307</v>
      </c>
    </row>
    <row r="1791" spans="1:13" ht="15.6">
      <c r="A1791" s="42" t="s">
        <v>7191</v>
      </c>
      <c r="B1791" s="43">
        <f t="shared" si="56"/>
        <v>190</v>
      </c>
      <c r="C1791" s="43" t="str">
        <f t="shared" si="55"/>
        <v>45.2190</v>
      </c>
      <c r="D1791" s="44">
        <v>7</v>
      </c>
      <c r="E1791" s="45" t="s">
        <v>12820</v>
      </c>
      <c r="F1791" s="45" t="s">
        <v>12821</v>
      </c>
      <c r="G1791" s="45" t="s">
        <v>12822</v>
      </c>
      <c r="H1791" s="45" t="s">
        <v>12823</v>
      </c>
      <c r="I1791" s="45" t="s">
        <v>12075</v>
      </c>
      <c r="J1791" s="45" t="s">
        <v>12074</v>
      </c>
      <c r="K1791" s="45" t="s">
        <v>12074</v>
      </c>
      <c r="L1791" s="45" t="s">
        <v>7306</v>
      </c>
      <c r="M1791" s="45" t="s">
        <v>7307</v>
      </c>
    </row>
    <row r="1792" spans="1:13" ht="15.6">
      <c r="A1792" s="42" t="s">
        <v>7191</v>
      </c>
      <c r="B1792" s="43">
        <f t="shared" si="56"/>
        <v>191</v>
      </c>
      <c r="C1792" s="43" t="str">
        <f t="shared" si="55"/>
        <v>45.2191</v>
      </c>
      <c r="D1792" s="44">
        <v>7</v>
      </c>
      <c r="E1792" s="45" t="s">
        <v>12824</v>
      </c>
      <c r="F1792" s="45" t="s">
        <v>12825</v>
      </c>
      <c r="G1792" s="45" t="s">
        <v>12826</v>
      </c>
      <c r="H1792" s="45" t="s">
        <v>12827</v>
      </c>
      <c r="I1792" s="45" t="s">
        <v>12075</v>
      </c>
      <c r="J1792" s="45" t="s">
        <v>12074</v>
      </c>
      <c r="K1792" s="45" t="s">
        <v>12074</v>
      </c>
      <c r="L1792" s="45" t="s">
        <v>7306</v>
      </c>
      <c r="M1792" s="45" t="s">
        <v>7307</v>
      </c>
    </row>
    <row r="1793" spans="1:13" ht="43.2">
      <c r="A1793" s="42" t="s">
        <v>7191</v>
      </c>
      <c r="B1793" s="43">
        <f t="shared" si="56"/>
        <v>192</v>
      </c>
      <c r="C1793" s="43" t="str">
        <f t="shared" si="55"/>
        <v>45.2192</v>
      </c>
      <c r="D1793" s="44">
        <v>6</v>
      </c>
      <c r="E1793" s="45" t="s">
        <v>12828</v>
      </c>
      <c r="F1793" s="45" t="s">
        <v>12829</v>
      </c>
      <c r="G1793" s="45" t="s">
        <v>12830</v>
      </c>
      <c r="H1793" s="46" t="s">
        <v>12831</v>
      </c>
      <c r="I1793" s="45" t="s">
        <v>12075</v>
      </c>
      <c r="J1793" s="45" t="s">
        <v>12074</v>
      </c>
      <c r="K1793" s="45" t="s">
        <v>12074</v>
      </c>
      <c r="L1793" s="45" t="s">
        <v>7306</v>
      </c>
      <c r="M1793" s="45" t="s">
        <v>7307</v>
      </c>
    </row>
    <row r="1794" spans="1:13" ht="15.6">
      <c r="A1794" s="42" t="s">
        <v>7191</v>
      </c>
      <c r="B1794" s="43">
        <f t="shared" si="56"/>
        <v>193</v>
      </c>
      <c r="C1794" s="43" t="str">
        <f t="shared" si="55"/>
        <v>45.2193</v>
      </c>
      <c r="D1794" s="44">
        <v>6</v>
      </c>
      <c r="E1794" s="45" t="s">
        <v>12832</v>
      </c>
      <c r="F1794" s="45" t="s">
        <v>12833</v>
      </c>
      <c r="G1794" s="45" t="s">
        <v>12834</v>
      </c>
      <c r="H1794" s="45" t="s">
        <v>12835</v>
      </c>
      <c r="I1794" s="45" t="s">
        <v>12075</v>
      </c>
      <c r="J1794" s="45" t="s">
        <v>12074</v>
      </c>
      <c r="K1794" s="45" t="s">
        <v>12074</v>
      </c>
      <c r="L1794" s="45" t="s">
        <v>7306</v>
      </c>
      <c r="M1794" s="45" t="s">
        <v>7307</v>
      </c>
    </row>
    <row r="1795" spans="1:13" ht="15.6">
      <c r="A1795" s="42" t="s">
        <v>7191</v>
      </c>
      <c r="B1795" s="43">
        <f t="shared" si="56"/>
        <v>194</v>
      </c>
      <c r="C1795" s="43" t="str">
        <f t="shared" ref="C1795:C1858" si="57">+CONCATENATE(A1795,B1795)</f>
        <v>45.2194</v>
      </c>
      <c r="D1795" s="44">
        <v>6</v>
      </c>
      <c r="E1795" s="45" t="s">
        <v>12836</v>
      </c>
      <c r="F1795" s="45" t="s">
        <v>12837</v>
      </c>
      <c r="G1795" s="45" t="s">
        <v>12838</v>
      </c>
      <c r="H1795" s="45" t="s">
        <v>12839</v>
      </c>
      <c r="I1795" s="45" t="s">
        <v>12075</v>
      </c>
      <c r="J1795" s="45" t="s">
        <v>12074</v>
      </c>
      <c r="K1795" s="45" t="s">
        <v>12074</v>
      </c>
      <c r="L1795" s="45" t="s">
        <v>7306</v>
      </c>
      <c r="M1795" s="45" t="s">
        <v>7307</v>
      </c>
    </row>
    <row r="1796" spans="1:13" ht="15.6">
      <c r="A1796" s="42" t="s">
        <v>7191</v>
      </c>
      <c r="B1796" s="43">
        <f t="shared" ref="B1796:B1859" si="58">+IF(A1796=A1795,B1795+1,1)</f>
        <v>195</v>
      </c>
      <c r="C1796" s="43" t="str">
        <f t="shared" si="57"/>
        <v>45.2195</v>
      </c>
      <c r="D1796" s="44">
        <v>6</v>
      </c>
      <c r="E1796" s="45" t="s">
        <v>12840</v>
      </c>
      <c r="F1796" s="45" t="s">
        <v>12841</v>
      </c>
      <c r="G1796" s="45" t="s">
        <v>12842</v>
      </c>
      <c r="H1796" s="45" t="s">
        <v>12843</v>
      </c>
      <c r="I1796" s="45" t="s">
        <v>12075</v>
      </c>
      <c r="J1796" s="45" t="s">
        <v>12074</v>
      </c>
      <c r="K1796" s="45" t="s">
        <v>12074</v>
      </c>
      <c r="L1796" s="45" t="s">
        <v>7306</v>
      </c>
      <c r="M1796" s="45" t="s">
        <v>7307</v>
      </c>
    </row>
    <row r="1797" spans="1:13" ht="15.6">
      <c r="A1797" s="42" t="s">
        <v>7191</v>
      </c>
      <c r="B1797" s="43">
        <f t="shared" si="58"/>
        <v>196</v>
      </c>
      <c r="C1797" s="43" t="str">
        <f t="shared" si="57"/>
        <v>45.2196</v>
      </c>
      <c r="D1797" s="44">
        <v>6</v>
      </c>
      <c r="E1797" s="45" t="s">
        <v>12844</v>
      </c>
      <c r="F1797" s="45" t="s">
        <v>12845</v>
      </c>
      <c r="G1797" s="45" t="s">
        <v>12846</v>
      </c>
      <c r="H1797" s="45" t="s">
        <v>12847</v>
      </c>
      <c r="I1797" s="45" t="s">
        <v>12075</v>
      </c>
      <c r="J1797" s="45" t="s">
        <v>12074</v>
      </c>
      <c r="K1797" s="45" t="s">
        <v>12074</v>
      </c>
      <c r="L1797" s="45" t="s">
        <v>7306</v>
      </c>
      <c r="M1797" s="45" t="s">
        <v>7307</v>
      </c>
    </row>
    <row r="1798" spans="1:13" ht="15.6">
      <c r="A1798" s="42" t="s">
        <v>7191</v>
      </c>
      <c r="B1798" s="43">
        <f t="shared" si="58"/>
        <v>197</v>
      </c>
      <c r="C1798" s="43" t="str">
        <f t="shared" si="57"/>
        <v>45.2197</v>
      </c>
      <c r="D1798" s="44">
        <v>5</v>
      </c>
      <c r="E1798" s="45" t="s">
        <v>12848</v>
      </c>
      <c r="F1798" s="45" t="s">
        <v>12849</v>
      </c>
      <c r="G1798" s="45" t="s">
        <v>12850</v>
      </c>
      <c r="H1798" s="45" t="s">
        <v>12851</v>
      </c>
      <c r="I1798" s="45" t="s">
        <v>12075</v>
      </c>
      <c r="J1798" s="45" t="s">
        <v>12074</v>
      </c>
      <c r="K1798" s="45" t="s">
        <v>12074</v>
      </c>
      <c r="L1798" s="45" t="s">
        <v>7306</v>
      </c>
      <c r="M1798" s="45" t="s">
        <v>7307</v>
      </c>
    </row>
    <row r="1799" spans="1:13" ht="15.6">
      <c r="A1799" s="42" t="s">
        <v>7191</v>
      </c>
      <c r="B1799" s="43">
        <f t="shared" si="58"/>
        <v>198</v>
      </c>
      <c r="C1799" s="43" t="str">
        <f t="shared" si="57"/>
        <v>45.2198</v>
      </c>
      <c r="D1799" s="44">
        <v>6</v>
      </c>
      <c r="E1799" s="45" t="s">
        <v>12852</v>
      </c>
      <c r="F1799" s="45" t="s">
        <v>12853</v>
      </c>
      <c r="G1799" s="45" t="s">
        <v>12854</v>
      </c>
      <c r="H1799" s="45" t="s">
        <v>12855</v>
      </c>
      <c r="I1799" s="45" t="s">
        <v>12075</v>
      </c>
      <c r="J1799" s="45" t="s">
        <v>12074</v>
      </c>
      <c r="K1799" s="45" t="s">
        <v>12074</v>
      </c>
      <c r="L1799" s="45" t="s">
        <v>7306</v>
      </c>
      <c r="M1799" s="45" t="s">
        <v>7307</v>
      </c>
    </row>
    <row r="1800" spans="1:13" ht="15.6">
      <c r="A1800" s="42" t="s">
        <v>7191</v>
      </c>
      <c r="B1800" s="43">
        <f t="shared" si="58"/>
        <v>199</v>
      </c>
      <c r="C1800" s="43" t="str">
        <f t="shared" si="57"/>
        <v>45.2199</v>
      </c>
      <c r="D1800" s="44">
        <v>7</v>
      </c>
      <c r="E1800" s="45" t="s">
        <v>12856</v>
      </c>
      <c r="F1800" s="45" t="s">
        <v>12857</v>
      </c>
      <c r="G1800" s="45" t="s">
        <v>12858</v>
      </c>
      <c r="H1800" s="45" t="s">
        <v>12859</v>
      </c>
      <c r="I1800" s="45" t="s">
        <v>12075</v>
      </c>
      <c r="J1800" s="45" t="s">
        <v>12074</v>
      </c>
      <c r="K1800" s="45" t="s">
        <v>12074</v>
      </c>
      <c r="L1800" s="45" t="s">
        <v>7306</v>
      </c>
      <c r="M1800" s="45" t="s">
        <v>7307</v>
      </c>
    </row>
    <row r="1801" spans="1:13" ht="15.6">
      <c r="A1801" s="42" t="s">
        <v>7191</v>
      </c>
      <c r="B1801" s="43">
        <f t="shared" si="58"/>
        <v>200</v>
      </c>
      <c r="C1801" s="43" t="str">
        <f t="shared" si="57"/>
        <v>45.2200</v>
      </c>
      <c r="D1801" s="44">
        <v>7</v>
      </c>
      <c r="E1801" s="45" t="s">
        <v>12860</v>
      </c>
      <c r="F1801" s="45" t="s">
        <v>12861</v>
      </c>
      <c r="G1801" s="45" t="s">
        <v>12862</v>
      </c>
      <c r="H1801" s="45" t="s">
        <v>12863</v>
      </c>
      <c r="I1801" s="45" t="s">
        <v>12075</v>
      </c>
      <c r="J1801" s="45" t="s">
        <v>12074</v>
      </c>
      <c r="K1801" s="45" t="s">
        <v>12074</v>
      </c>
      <c r="L1801" s="45" t="s">
        <v>7306</v>
      </c>
      <c r="M1801" s="45" t="s">
        <v>7307</v>
      </c>
    </row>
    <row r="1802" spans="1:13" ht="15.6">
      <c r="A1802" s="42" t="s">
        <v>7191</v>
      </c>
      <c r="B1802" s="43">
        <f t="shared" si="58"/>
        <v>201</v>
      </c>
      <c r="C1802" s="43" t="str">
        <f t="shared" si="57"/>
        <v>45.2201</v>
      </c>
      <c r="D1802" s="44">
        <v>6</v>
      </c>
      <c r="E1802" s="45" t="s">
        <v>12864</v>
      </c>
      <c r="F1802" s="45" t="s">
        <v>12865</v>
      </c>
      <c r="G1802" s="45" t="s">
        <v>12866</v>
      </c>
      <c r="H1802" s="45" t="s">
        <v>12867</v>
      </c>
      <c r="I1802" s="45" t="s">
        <v>12075</v>
      </c>
      <c r="J1802" s="45" t="s">
        <v>12074</v>
      </c>
      <c r="K1802" s="45" t="s">
        <v>12074</v>
      </c>
      <c r="L1802" s="45" t="s">
        <v>7306</v>
      </c>
      <c r="M1802" s="45" t="s">
        <v>7307</v>
      </c>
    </row>
    <row r="1803" spans="1:13" ht="15.6">
      <c r="A1803" s="42" t="s">
        <v>7191</v>
      </c>
      <c r="B1803" s="43">
        <f t="shared" si="58"/>
        <v>202</v>
      </c>
      <c r="C1803" s="43" t="str">
        <f t="shared" si="57"/>
        <v>45.2202</v>
      </c>
      <c r="D1803" s="44">
        <v>7</v>
      </c>
      <c r="E1803" s="45" t="s">
        <v>12868</v>
      </c>
      <c r="F1803" s="45" t="s">
        <v>12869</v>
      </c>
      <c r="G1803" s="45" t="s">
        <v>12870</v>
      </c>
      <c r="H1803" s="45" t="s">
        <v>12871</v>
      </c>
      <c r="I1803" s="45" t="s">
        <v>12075</v>
      </c>
      <c r="J1803" s="45" t="s">
        <v>12074</v>
      </c>
      <c r="K1803" s="45" t="s">
        <v>12074</v>
      </c>
      <c r="L1803" s="45" t="s">
        <v>7306</v>
      </c>
      <c r="M1803" s="45" t="s">
        <v>7307</v>
      </c>
    </row>
    <row r="1804" spans="1:13" ht="15.6">
      <c r="A1804" s="42" t="s">
        <v>7191</v>
      </c>
      <c r="B1804" s="43">
        <f t="shared" si="58"/>
        <v>203</v>
      </c>
      <c r="C1804" s="43" t="str">
        <f t="shared" si="57"/>
        <v>45.2203</v>
      </c>
      <c r="D1804" s="44">
        <v>8</v>
      </c>
      <c r="E1804" s="45" t="s">
        <v>12872</v>
      </c>
      <c r="F1804" s="45" t="s">
        <v>12873</v>
      </c>
      <c r="G1804" s="45" t="s">
        <v>12874</v>
      </c>
      <c r="H1804" s="45" t="s">
        <v>12875</v>
      </c>
      <c r="I1804" s="45" t="s">
        <v>12075</v>
      </c>
      <c r="J1804" s="45" t="s">
        <v>12074</v>
      </c>
      <c r="K1804" s="45" t="s">
        <v>12074</v>
      </c>
      <c r="L1804" s="45" t="s">
        <v>7306</v>
      </c>
      <c r="M1804" s="45" t="s">
        <v>7307</v>
      </c>
    </row>
    <row r="1805" spans="1:13" ht="15.6">
      <c r="A1805" s="42" t="s">
        <v>7191</v>
      </c>
      <c r="B1805" s="43">
        <f t="shared" si="58"/>
        <v>204</v>
      </c>
      <c r="C1805" s="43" t="str">
        <f t="shared" si="57"/>
        <v>45.2204</v>
      </c>
      <c r="D1805" s="44">
        <v>8</v>
      </c>
      <c r="E1805" s="45" t="s">
        <v>12876</v>
      </c>
      <c r="F1805" s="45" t="s">
        <v>12877</v>
      </c>
      <c r="G1805" s="45" t="s">
        <v>12878</v>
      </c>
      <c r="H1805" s="45" t="s">
        <v>12879</v>
      </c>
      <c r="I1805" s="45" t="s">
        <v>12075</v>
      </c>
      <c r="J1805" s="45" t="s">
        <v>12074</v>
      </c>
      <c r="K1805" s="45" t="s">
        <v>12074</v>
      </c>
      <c r="L1805" s="45" t="s">
        <v>7306</v>
      </c>
      <c r="M1805" s="45" t="s">
        <v>7307</v>
      </c>
    </row>
    <row r="1806" spans="1:13" ht="15.6">
      <c r="A1806" s="42" t="s">
        <v>7191</v>
      </c>
      <c r="B1806" s="43">
        <f t="shared" si="58"/>
        <v>205</v>
      </c>
      <c r="C1806" s="43" t="str">
        <f t="shared" si="57"/>
        <v>45.2205</v>
      </c>
      <c r="D1806" s="44">
        <v>8</v>
      </c>
      <c r="E1806" s="45" t="s">
        <v>12880</v>
      </c>
      <c r="F1806" s="45" t="s">
        <v>12881</v>
      </c>
      <c r="G1806" s="45" t="s">
        <v>12882</v>
      </c>
      <c r="H1806" s="45" t="s">
        <v>12883</v>
      </c>
      <c r="I1806" s="45" t="s">
        <v>12075</v>
      </c>
      <c r="J1806" s="45" t="s">
        <v>12074</v>
      </c>
      <c r="K1806" s="45" t="s">
        <v>12074</v>
      </c>
      <c r="L1806" s="45" t="s">
        <v>7306</v>
      </c>
      <c r="M1806" s="45" t="s">
        <v>7307</v>
      </c>
    </row>
    <row r="1807" spans="1:13" ht="15.6">
      <c r="A1807" s="42" t="s">
        <v>7191</v>
      </c>
      <c r="B1807" s="43">
        <f t="shared" si="58"/>
        <v>206</v>
      </c>
      <c r="C1807" s="43" t="str">
        <f t="shared" si="57"/>
        <v>45.2206</v>
      </c>
      <c r="D1807" s="44">
        <v>6</v>
      </c>
      <c r="E1807" s="45" t="s">
        <v>12884</v>
      </c>
      <c r="F1807" s="45" t="s">
        <v>12885</v>
      </c>
      <c r="G1807" s="45" t="s">
        <v>12886</v>
      </c>
      <c r="H1807" s="45" t="s">
        <v>12887</v>
      </c>
      <c r="I1807" s="45" t="s">
        <v>12075</v>
      </c>
      <c r="J1807" s="45" t="s">
        <v>12074</v>
      </c>
      <c r="K1807" s="45" t="s">
        <v>12074</v>
      </c>
      <c r="L1807" s="45" t="s">
        <v>7306</v>
      </c>
      <c r="M1807" s="45" t="s">
        <v>7307</v>
      </c>
    </row>
    <row r="1808" spans="1:13" ht="15.6">
      <c r="A1808" s="42" t="s">
        <v>7191</v>
      </c>
      <c r="B1808" s="43">
        <f t="shared" si="58"/>
        <v>207</v>
      </c>
      <c r="C1808" s="43" t="str">
        <f t="shared" si="57"/>
        <v>45.2207</v>
      </c>
      <c r="D1808" s="44">
        <v>7</v>
      </c>
      <c r="E1808" s="45" t="s">
        <v>12888</v>
      </c>
      <c r="F1808" s="45" t="s">
        <v>12889</v>
      </c>
      <c r="G1808" s="45" t="s">
        <v>12890</v>
      </c>
      <c r="H1808" s="45" t="s">
        <v>12891</v>
      </c>
      <c r="I1808" s="45" t="s">
        <v>12075</v>
      </c>
      <c r="J1808" s="45" t="s">
        <v>12074</v>
      </c>
      <c r="K1808" s="45" t="s">
        <v>12074</v>
      </c>
      <c r="L1808" s="45" t="s">
        <v>7306</v>
      </c>
      <c r="M1808" s="45" t="s">
        <v>7307</v>
      </c>
    </row>
    <row r="1809" spans="1:13" ht="15.6">
      <c r="A1809" s="42" t="s">
        <v>7191</v>
      </c>
      <c r="B1809" s="43">
        <f t="shared" si="58"/>
        <v>208</v>
      </c>
      <c r="C1809" s="43" t="str">
        <f t="shared" si="57"/>
        <v>45.2208</v>
      </c>
      <c r="D1809" s="44">
        <v>7</v>
      </c>
      <c r="E1809" s="45" t="s">
        <v>12892</v>
      </c>
      <c r="F1809" s="45" t="s">
        <v>12893</v>
      </c>
      <c r="G1809" s="45" t="s">
        <v>12894</v>
      </c>
      <c r="H1809" s="45" t="s">
        <v>12895</v>
      </c>
      <c r="I1809" s="45" t="s">
        <v>12075</v>
      </c>
      <c r="J1809" s="45" t="s">
        <v>12074</v>
      </c>
      <c r="K1809" s="45" t="s">
        <v>12074</v>
      </c>
      <c r="L1809" s="45" t="s">
        <v>7306</v>
      </c>
      <c r="M1809" s="45" t="s">
        <v>7307</v>
      </c>
    </row>
    <row r="1810" spans="1:13" ht="15.6">
      <c r="A1810" s="42" t="s">
        <v>7191</v>
      </c>
      <c r="B1810" s="43">
        <f t="shared" si="58"/>
        <v>209</v>
      </c>
      <c r="C1810" s="43" t="str">
        <f t="shared" si="57"/>
        <v>45.2209</v>
      </c>
      <c r="D1810" s="44">
        <v>5</v>
      </c>
      <c r="E1810" s="45" t="s">
        <v>12896</v>
      </c>
      <c r="F1810" s="45" t="s">
        <v>12897</v>
      </c>
      <c r="G1810" s="45" t="s">
        <v>12898</v>
      </c>
      <c r="H1810" s="45" t="s">
        <v>12899</v>
      </c>
      <c r="I1810" s="45" t="s">
        <v>12075</v>
      </c>
      <c r="J1810" s="45" t="s">
        <v>12074</v>
      </c>
      <c r="K1810" s="45" t="s">
        <v>12074</v>
      </c>
      <c r="L1810" s="45" t="s">
        <v>7306</v>
      </c>
      <c r="M1810" s="45" t="s">
        <v>7307</v>
      </c>
    </row>
    <row r="1811" spans="1:13" ht="15.6">
      <c r="A1811" s="42" t="s">
        <v>7191</v>
      </c>
      <c r="B1811" s="43">
        <f t="shared" si="58"/>
        <v>210</v>
      </c>
      <c r="C1811" s="43" t="str">
        <f t="shared" si="57"/>
        <v>45.2210</v>
      </c>
      <c r="D1811" s="44">
        <v>6</v>
      </c>
      <c r="E1811" s="45" t="s">
        <v>12900</v>
      </c>
      <c r="F1811" s="45" t="s">
        <v>12901</v>
      </c>
      <c r="G1811" s="45" t="s">
        <v>12902</v>
      </c>
      <c r="H1811" s="45" t="s">
        <v>12903</v>
      </c>
      <c r="I1811" s="45" t="s">
        <v>12075</v>
      </c>
      <c r="J1811" s="45" t="s">
        <v>12074</v>
      </c>
      <c r="K1811" s="45" t="s">
        <v>12074</v>
      </c>
      <c r="L1811" s="45" t="s">
        <v>7306</v>
      </c>
      <c r="M1811" s="45" t="s">
        <v>7307</v>
      </c>
    </row>
    <row r="1812" spans="1:13" ht="15.6">
      <c r="A1812" s="42" t="s">
        <v>7191</v>
      </c>
      <c r="B1812" s="43">
        <f t="shared" si="58"/>
        <v>211</v>
      </c>
      <c r="C1812" s="43" t="str">
        <f t="shared" si="57"/>
        <v>45.2211</v>
      </c>
      <c r="D1812" s="44">
        <v>5</v>
      </c>
      <c r="E1812" s="45" t="s">
        <v>12904</v>
      </c>
      <c r="F1812" s="45" t="s">
        <v>12905</v>
      </c>
      <c r="G1812" s="45" t="s">
        <v>12906</v>
      </c>
      <c r="H1812" s="45" t="s">
        <v>12907</v>
      </c>
      <c r="I1812" s="45" t="s">
        <v>12075</v>
      </c>
      <c r="J1812" s="45" t="s">
        <v>12074</v>
      </c>
      <c r="K1812" s="45" t="s">
        <v>12074</v>
      </c>
      <c r="L1812" s="45" t="s">
        <v>7306</v>
      </c>
      <c r="M1812" s="45" t="s">
        <v>7307</v>
      </c>
    </row>
    <row r="1813" spans="1:13" ht="15.6">
      <c r="A1813" s="42" t="s">
        <v>7191</v>
      </c>
      <c r="B1813" s="43">
        <f t="shared" si="58"/>
        <v>212</v>
      </c>
      <c r="C1813" s="43" t="str">
        <f t="shared" si="57"/>
        <v>45.2212</v>
      </c>
      <c r="D1813" s="44">
        <v>6</v>
      </c>
      <c r="E1813" s="45" t="s">
        <v>12908</v>
      </c>
      <c r="F1813" s="45" t="s">
        <v>12909</v>
      </c>
      <c r="G1813" s="45" t="s">
        <v>12910</v>
      </c>
      <c r="H1813" s="45" t="s">
        <v>12911</v>
      </c>
      <c r="I1813" s="45" t="s">
        <v>12075</v>
      </c>
      <c r="J1813" s="45" t="s">
        <v>12074</v>
      </c>
      <c r="K1813" s="45" t="s">
        <v>12074</v>
      </c>
      <c r="L1813" s="45" t="s">
        <v>7306</v>
      </c>
      <c r="M1813" s="45" t="s">
        <v>7307</v>
      </c>
    </row>
    <row r="1814" spans="1:13" ht="15.6">
      <c r="A1814" s="42" t="s">
        <v>7191</v>
      </c>
      <c r="B1814" s="43">
        <f t="shared" si="58"/>
        <v>213</v>
      </c>
      <c r="C1814" s="43" t="str">
        <f t="shared" si="57"/>
        <v>45.2213</v>
      </c>
      <c r="D1814" s="44">
        <v>7</v>
      </c>
      <c r="E1814" s="45" t="s">
        <v>12912</v>
      </c>
      <c r="F1814" s="45" t="s">
        <v>12913</v>
      </c>
      <c r="G1814" s="45" t="s">
        <v>12914</v>
      </c>
      <c r="H1814" s="45" t="s">
        <v>12915</v>
      </c>
      <c r="I1814" s="45" t="s">
        <v>12075</v>
      </c>
      <c r="J1814" s="45" t="s">
        <v>12074</v>
      </c>
      <c r="K1814" s="45" t="s">
        <v>12074</v>
      </c>
      <c r="L1814" s="45" t="s">
        <v>7306</v>
      </c>
      <c r="M1814" s="45" t="s">
        <v>7307</v>
      </c>
    </row>
    <row r="1815" spans="1:13" ht="15.6">
      <c r="A1815" s="42" t="s">
        <v>7191</v>
      </c>
      <c r="B1815" s="43">
        <f t="shared" si="58"/>
        <v>214</v>
      </c>
      <c r="C1815" s="43" t="str">
        <f t="shared" si="57"/>
        <v>45.2214</v>
      </c>
      <c r="D1815" s="44">
        <v>8</v>
      </c>
      <c r="E1815" s="45" t="s">
        <v>12916</v>
      </c>
      <c r="F1815" s="45" t="s">
        <v>12917</v>
      </c>
      <c r="G1815" s="45" t="s">
        <v>12918</v>
      </c>
      <c r="H1815" s="45" t="s">
        <v>12919</v>
      </c>
      <c r="I1815" s="45" t="s">
        <v>12075</v>
      </c>
      <c r="J1815" s="45" t="s">
        <v>12074</v>
      </c>
      <c r="K1815" s="45" t="s">
        <v>12074</v>
      </c>
      <c r="L1815" s="45" t="s">
        <v>7306</v>
      </c>
      <c r="M1815" s="45" t="s">
        <v>7307</v>
      </c>
    </row>
    <row r="1816" spans="1:13" ht="43.2">
      <c r="A1816" s="42" t="s">
        <v>7191</v>
      </c>
      <c r="B1816" s="43">
        <f t="shared" si="58"/>
        <v>215</v>
      </c>
      <c r="C1816" s="43" t="str">
        <f t="shared" si="57"/>
        <v>45.2215</v>
      </c>
      <c r="D1816" s="44">
        <v>8</v>
      </c>
      <c r="E1816" s="45" t="s">
        <v>12920</v>
      </c>
      <c r="F1816" s="45" t="s">
        <v>12921</v>
      </c>
      <c r="G1816" s="45" t="s">
        <v>12922</v>
      </c>
      <c r="H1816" s="46" t="s">
        <v>12923</v>
      </c>
      <c r="I1816" s="45" t="s">
        <v>12075</v>
      </c>
      <c r="J1816" s="45" t="s">
        <v>12074</v>
      </c>
      <c r="K1816" s="45" t="s">
        <v>12074</v>
      </c>
      <c r="L1816" s="45" t="s">
        <v>7306</v>
      </c>
      <c r="M1816" s="45" t="s">
        <v>7307</v>
      </c>
    </row>
    <row r="1817" spans="1:13" ht="15.6">
      <c r="A1817" s="42" t="s">
        <v>7191</v>
      </c>
      <c r="B1817" s="43">
        <f t="shared" si="58"/>
        <v>216</v>
      </c>
      <c r="C1817" s="43" t="str">
        <f t="shared" si="57"/>
        <v>45.2216</v>
      </c>
      <c r="D1817" s="44">
        <v>8</v>
      </c>
      <c r="E1817" s="45" t="s">
        <v>12924</v>
      </c>
      <c r="F1817" s="45" t="s">
        <v>12925</v>
      </c>
      <c r="G1817" s="45" t="s">
        <v>12926</v>
      </c>
      <c r="H1817" s="45" t="s">
        <v>12927</v>
      </c>
      <c r="I1817" s="45" t="s">
        <v>12075</v>
      </c>
      <c r="J1817" s="45" t="s">
        <v>12074</v>
      </c>
      <c r="K1817" s="45" t="s">
        <v>12074</v>
      </c>
      <c r="L1817" s="45" t="s">
        <v>7306</v>
      </c>
      <c r="M1817" s="45" t="s">
        <v>7307</v>
      </c>
    </row>
    <row r="1818" spans="1:13" ht="43.2">
      <c r="A1818" s="42" t="s">
        <v>7191</v>
      </c>
      <c r="B1818" s="43">
        <f t="shared" si="58"/>
        <v>217</v>
      </c>
      <c r="C1818" s="43" t="str">
        <f t="shared" si="57"/>
        <v>45.2217</v>
      </c>
      <c r="D1818" s="44">
        <v>8</v>
      </c>
      <c r="E1818" s="45" t="s">
        <v>12928</v>
      </c>
      <c r="F1818" s="45" t="s">
        <v>12929</v>
      </c>
      <c r="G1818" s="45" t="s">
        <v>12930</v>
      </c>
      <c r="H1818" s="46" t="s">
        <v>12931</v>
      </c>
      <c r="I1818" s="45" t="s">
        <v>12075</v>
      </c>
      <c r="J1818" s="45" t="s">
        <v>12074</v>
      </c>
      <c r="K1818" s="45" t="s">
        <v>12074</v>
      </c>
      <c r="L1818" s="45" t="s">
        <v>7306</v>
      </c>
      <c r="M1818" s="45" t="s">
        <v>7307</v>
      </c>
    </row>
    <row r="1819" spans="1:13" ht="15.6">
      <c r="A1819" s="42" t="s">
        <v>7191</v>
      </c>
      <c r="B1819" s="43">
        <f t="shared" si="58"/>
        <v>218</v>
      </c>
      <c r="C1819" s="43" t="str">
        <f t="shared" si="57"/>
        <v>45.2218</v>
      </c>
      <c r="D1819" s="44">
        <v>8</v>
      </c>
      <c r="E1819" s="45" t="s">
        <v>12932</v>
      </c>
      <c r="F1819" s="45" t="s">
        <v>12933</v>
      </c>
      <c r="G1819" s="45" t="s">
        <v>12934</v>
      </c>
      <c r="H1819" s="45" t="s">
        <v>12935</v>
      </c>
      <c r="I1819" s="45" t="s">
        <v>12075</v>
      </c>
      <c r="J1819" s="45" t="s">
        <v>12074</v>
      </c>
      <c r="K1819" s="45" t="s">
        <v>12074</v>
      </c>
      <c r="L1819" s="45" t="s">
        <v>7306</v>
      </c>
      <c r="M1819" s="45" t="s">
        <v>7307</v>
      </c>
    </row>
    <row r="1820" spans="1:13" ht="15.6">
      <c r="A1820" s="42" t="s">
        <v>7191</v>
      </c>
      <c r="B1820" s="43">
        <f t="shared" si="58"/>
        <v>219</v>
      </c>
      <c r="C1820" s="43" t="str">
        <f t="shared" si="57"/>
        <v>45.2219</v>
      </c>
      <c r="D1820" s="44">
        <v>8</v>
      </c>
      <c r="E1820" s="45" t="s">
        <v>12936</v>
      </c>
      <c r="F1820" s="45" t="s">
        <v>12937</v>
      </c>
      <c r="G1820" s="45" t="s">
        <v>12938</v>
      </c>
      <c r="H1820" s="45" t="s">
        <v>12939</v>
      </c>
      <c r="I1820" s="45" t="s">
        <v>12075</v>
      </c>
      <c r="J1820" s="45" t="s">
        <v>12074</v>
      </c>
      <c r="K1820" s="45" t="s">
        <v>12074</v>
      </c>
      <c r="L1820" s="45" t="s">
        <v>7306</v>
      </c>
      <c r="M1820" s="45" t="s">
        <v>7307</v>
      </c>
    </row>
    <row r="1821" spans="1:13" ht="15.6">
      <c r="A1821" s="42" t="s">
        <v>7191</v>
      </c>
      <c r="B1821" s="43">
        <f t="shared" si="58"/>
        <v>220</v>
      </c>
      <c r="C1821" s="43" t="str">
        <f t="shared" si="57"/>
        <v>45.2220</v>
      </c>
      <c r="D1821" s="44">
        <v>8</v>
      </c>
      <c r="E1821" s="45" t="s">
        <v>12940</v>
      </c>
      <c r="F1821" s="45" t="s">
        <v>12941</v>
      </c>
      <c r="G1821" s="45" t="s">
        <v>12942</v>
      </c>
      <c r="H1821" s="45" t="s">
        <v>12943</v>
      </c>
      <c r="I1821" s="45" t="s">
        <v>12075</v>
      </c>
      <c r="J1821" s="45" t="s">
        <v>12074</v>
      </c>
      <c r="K1821" s="45" t="s">
        <v>12074</v>
      </c>
      <c r="L1821" s="45" t="s">
        <v>7306</v>
      </c>
      <c r="M1821" s="45" t="s">
        <v>7307</v>
      </c>
    </row>
    <row r="1822" spans="1:13" ht="15.6">
      <c r="A1822" s="42" t="s">
        <v>7191</v>
      </c>
      <c r="B1822" s="43">
        <f t="shared" si="58"/>
        <v>221</v>
      </c>
      <c r="C1822" s="43" t="str">
        <f t="shared" si="57"/>
        <v>45.2221</v>
      </c>
      <c r="D1822" s="44">
        <v>7</v>
      </c>
      <c r="E1822" s="45" t="s">
        <v>12944</v>
      </c>
      <c r="F1822" s="45" t="s">
        <v>12945</v>
      </c>
      <c r="G1822" s="45" t="s">
        <v>12946</v>
      </c>
      <c r="H1822" s="45" t="s">
        <v>12947</v>
      </c>
      <c r="I1822" s="45" t="s">
        <v>12075</v>
      </c>
      <c r="J1822" s="45" t="s">
        <v>12074</v>
      </c>
      <c r="K1822" s="45" t="s">
        <v>12074</v>
      </c>
      <c r="L1822" s="45" t="s">
        <v>7306</v>
      </c>
      <c r="M1822" s="45" t="s">
        <v>7307</v>
      </c>
    </row>
    <row r="1823" spans="1:13" ht="15.6">
      <c r="A1823" s="42" t="s">
        <v>7191</v>
      </c>
      <c r="B1823" s="43">
        <f t="shared" si="58"/>
        <v>222</v>
      </c>
      <c r="C1823" s="43" t="str">
        <f t="shared" si="57"/>
        <v>45.2222</v>
      </c>
      <c r="D1823" s="44">
        <v>7</v>
      </c>
      <c r="E1823" s="45" t="s">
        <v>12948</v>
      </c>
      <c r="F1823" s="45" t="s">
        <v>12949</v>
      </c>
      <c r="G1823" s="45" t="s">
        <v>12950</v>
      </c>
      <c r="H1823" s="45" t="s">
        <v>12951</v>
      </c>
      <c r="I1823" s="45" t="s">
        <v>12075</v>
      </c>
      <c r="J1823" s="45" t="s">
        <v>12074</v>
      </c>
      <c r="K1823" s="45" t="s">
        <v>12074</v>
      </c>
      <c r="L1823" s="45" t="s">
        <v>7306</v>
      </c>
      <c r="M1823" s="45" t="s">
        <v>7307</v>
      </c>
    </row>
    <row r="1824" spans="1:13" ht="43.2">
      <c r="A1824" s="42" t="s">
        <v>7191</v>
      </c>
      <c r="B1824" s="43">
        <f t="shared" si="58"/>
        <v>223</v>
      </c>
      <c r="C1824" s="43" t="str">
        <f t="shared" si="57"/>
        <v>45.2223</v>
      </c>
      <c r="D1824" s="44">
        <v>6</v>
      </c>
      <c r="E1824" s="45" t="s">
        <v>12952</v>
      </c>
      <c r="F1824" s="45" t="s">
        <v>12953</v>
      </c>
      <c r="G1824" s="45" t="s">
        <v>12954</v>
      </c>
      <c r="H1824" s="46" t="s">
        <v>12955</v>
      </c>
      <c r="I1824" s="45" t="s">
        <v>12075</v>
      </c>
      <c r="J1824" s="45" t="s">
        <v>12074</v>
      </c>
      <c r="K1824" s="45" t="s">
        <v>12074</v>
      </c>
      <c r="L1824" s="45" t="s">
        <v>7306</v>
      </c>
      <c r="M1824" s="45" t="s">
        <v>7307</v>
      </c>
    </row>
    <row r="1825" spans="1:13" ht="15.6">
      <c r="A1825" s="42" t="s">
        <v>7191</v>
      </c>
      <c r="B1825" s="43">
        <f t="shared" si="58"/>
        <v>224</v>
      </c>
      <c r="C1825" s="43" t="str">
        <f t="shared" si="57"/>
        <v>45.2224</v>
      </c>
      <c r="D1825" s="44">
        <v>7</v>
      </c>
      <c r="E1825" s="45" t="s">
        <v>12956</v>
      </c>
      <c r="F1825" s="45" t="s">
        <v>12957</v>
      </c>
      <c r="G1825" s="45" t="s">
        <v>12958</v>
      </c>
      <c r="H1825" s="45" t="s">
        <v>12959</v>
      </c>
      <c r="I1825" s="45" t="s">
        <v>12075</v>
      </c>
      <c r="J1825" s="45" t="s">
        <v>12074</v>
      </c>
      <c r="K1825" s="45" t="s">
        <v>12074</v>
      </c>
      <c r="L1825" s="45" t="s">
        <v>7306</v>
      </c>
      <c r="M1825" s="45" t="s">
        <v>7307</v>
      </c>
    </row>
    <row r="1826" spans="1:13" ht="15.6">
      <c r="A1826" s="42" t="s">
        <v>7191</v>
      </c>
      <c r="B1826" s="43">
        <f t="shared" si="58"/>
        <v>225</v>
      </c>
      <c r="C1826" s="43" t="str">
        <f t="shared" si="57"/>
        <v>45.2225</v>
      </c>
      <c r="D1826" s="44">
        <v>7</v>
      </c>
      <c r="E1826" s="45" t="s">
        <v>12960</v>
      </c>
      <c r="F1826" s="45" t="s">
        <v>12961</v>
      </c>
      <c r="G1826" s="45" t="s">
        <v>12962</v>
      </c>
      <c r="H1826" s="45" t="s">
        <v>12963</v>
      </c>
      <c r="I1826" s="45" t="s">
        <v>12075</v>
      </c>
      <c r="J1826" s="45" t="s">
        <v>12074</v>
      </c>
      <c r="K1826" s="45" t="s">
        <v>12074</v>
      </c>
      <c r="L1826" s="45" t="s">
        <v>7306</v>
      </c>
      <c r="M1826" s="45" t="s">
        <v>7307</v>
      </c>
    </row>
    <row r="1827" spans="1:13" ht="15.6">
      <c r="A1827" s="42" t="s">
        <v>7191</v>
      </c>
      <c r="B1827" s="43">
        <f t="shared" si="58"/>
        <v>226</v>
      </c>
      <c r="C1827" s="43" t="str">
        <f t="shared" si="57"/>
        <v>45.2226</v>
      </c>
      <c r="D1827" s="44">
        <v>7</v>
      </c>
      <c r="E1827" s="45" t="s">
        <v>12964</v>
      </c>
      <c r="F1827" s="45" t="s">
        <v>12965</v>
      </c>
      <c r="G1827" s="45" t="s">
        <v>12966</v>
      </c>
      <c r="H1827" s="45" t="s">
        <v>12967</v>
      </c>
      <c r="I1827" s="45" t="s">
        <v>12075</v>
      </c>
      <c r="J1827" s="45" t="s">
        <v>12074</v>
      </c>
      <c r="K1827" s="45" t="s">
        <v>12074</v>
      </c>
      <c r="L1827" s="45" t="s">
        <v>7306</v>
      </c>
      <c r="M1827" s="45" t="s">
        <v>7307</v>
      </c>
    </row>
    <row r="1828" spans="1:13" ht="15.6">
      <c r="A1828" s="42" t="s">
        <v>7191</v>
      </c>
      <c r="B1828" s="43">
        <f t="shared" si="58"/>
        <v>227</v>
      </c>
      <c r="C1828" s="43" t="str">
        <f t="shared" si="57"/>
        <v>45.2227</v>
      </c>
      <c r="D1828" s="44">
        <v>7</v>
      </c>
      <c r="E1828" s="45" t="s">
        <v>12968</v>
      </c>
      <c r="F1828" s="45" t="s">
        <v>12969</v>
      </c>
      <c r="G1828" s="45" t="s">
        <v>12970</v>
      </c>
      <c r="H1828" s="45" t="s">
        <v>12971</v>
      </c>
      <c r="I1828" s="45" t="s">
        <v>12075</v>
      </c>
      <c r="J1828" s="45" t="s">
        <v>12074</v>
      </c>
      <c r="K1828" s="45" t="s">
        <v>12074</v>
      </c>
      <c r="L1828" s="45" t="s">
        <v>7306</v>
      </c>
      <c r="M1828" s="45" t="s">
        <v>7307</v>
      </c>
    </row>
    <row r="1829" spans="1:13" ht="15.6">
      <c r="A1829" s="42" t="s">
        <v>7191</v>
      </c>
      <c r="B1829" s="43">
        <f t="shared" si="58"/>
        <v>228</v>
      </c>
      <c r="C1829" s="43" t="str">
        <f t="shared" si="57"/>
        <v>45.2228</v>
      </c>
      <c r="D1829" s="44">
        <v>8</v>
      </c>
      <c r="E1829" s="45" t="s">
        <v>12972</v>
      </c>
      <c r="F1829" s="45" t="s">
        <v>12973</v>
      </c>
      <c r="G1829" s="45" t="s">
        <v>12974</v>
      </c>
      <c r="H1829" s="45" t="s">
        <v>12975</v>
      </c>
      <c r="I1829" s="45" t="s">
        <v>12075</v>
      </c>
      <c r="J1829" s="45" t="s">
        <v>12074</v>
      </c>
      <c r="K1829" s="45" t="s">
        <v>12074</v>
      </c>
      <c r="L1829" s="45" t="s">
        <v>7306</v>
      </c>
      <c r="M1829" s="45" t="s">
        <v>7307</v>
      </c>
    </row>
    <row r="1830" spans="1:13" ht="15.6">
      <c r="A1830" s="42" t="s">
        <v>7191</v>
      </c>
      <c r="B1830" s="43">
        <f t="shared" si="58"/>
        <v>229</v>
      </c>
      <c r="C1830" s="43" t="str">
        <f t="shared" si="57"/>
        <v>45.2229</v>
      </c>
      <c r="D1830" s="44">
        <v>8</v>
      </c>
      <c r="E1830" s="45" t="s">
        <v>12976</v>
      </c>
      <c r="F1830" s="45" t="s">
        <v>12977</v>
      </c>
      <c r="G1830" s="45" t="s">
        <v>12978</v>
      </c>
      <c r="H1830" s="45" t="s">
        <v>12979</v>
      </c>
      <c r="I1830" s="45" t="s">
        <v>12075</v>
      </c>
      <c r="J1830" s="45" t="s">
        <v>12074</v>
      </c>
      <c r="K1830" s="45" t="s">
        <v>12074</v>
      </c>
      <c r="L1830" s="45" t="s">
        <v>7306</v>
      </c>
      <c r="M1830" s="45" t="s">
        <v>7307</v>
      </c>
    </row>
    <row r="1831" spans="1:13" ht="43.2">
      <c r="A1831" s="42" t="s">
        <v>7191</v>
      </c>
      <c r="B1831" s="43">
        <f t="shared" si="58"/>
        <v>230</v>
      </c>
      <c r="C1831" s="43" t="str">
        <f t="shared" si="57"/>
        <v>45.2230</v>
      </c>
      <c r="D1831" s="44">
        <v>7</v>
      </c>
      <c r="E1831" s="45" t="s">
        <v>12980</v>
      </c>
      <c r="F1831" s="45" t="s">
        <v>12981</v>
      </c>
      <c r="G1831" s="45" t="s">
        <v>12982</v>
      </c>
      <c r="H1831" s="46" t="s">
        <v>12983</v>
      </c>
      <c r="I1831" s="45" t="s">
        <v>12075</v>
      </c>
      <c r="J1831" s="45" t="s">
        <v>12074</v>
      </c>
      <c r="K1831" s="45" t="s">
        <v>12074</v>
      </c>
      <c r="L1831" s="45" t="s">
        <v>7306</v>
      </c>
      <c r="M1831" s="45" t="s">
        <v>7307</v>
      </c>
    </row>
    <row r="1832" spans="1:13" ht="15.6">
      <c r="A1832" s="42" t="s">
        <v>7191</v>
      </c>
      <c r="B1832" s="43">
        <f t="shared" si="58"/>
        <v>231</v>
      </c>
      <c r="C1832" s="43" t="str">
        <f t="shared" si="57"/>
        <v>45.2231</v>
      </c>
      <c r="D1832" s="44">
        <v>7</v>
      </c>
      <c r="E1832" s="45" t="s">
        <v>12984</v>
      </c>
      <c r="F1832" s="45" t="s">
        <v>12985</v>
      </c>
      <c r="G1832" s="45" t="s">
        <v>12986</v>
      </c>
      <c r="H1832" s="45" t="s">
        <v>12987</v>
      </c>
      <c r="I1832" s="45" t="s">
        <v>12075</v>
      </c>
      <c r="J1832" s="45" t="s">
        <v>12074</v>
      </c>
      <c r="K1832" s="45" t="s">
        <v>12074</v>
      </c>
      <c r="L1832" s="45" t="s">
        <v>7306</v>
      </c>
      <c r="M1832" s="45" t="s">
        <v>7307</v>
      </c>
    </row>
    <row r="1833" spans="1:13" ht="15.6">
      <c r="A1833" s="42" t="s">
        <v>7191</v>
      </c>
      <c r="B1833" s="43">
        <f t="shared" si="58"/>
        <v>232</v>
      </c>
      <c r="C1833" s="43" t="str">
        <f t="shared" si="57"/>
        <v>45.2232</v>
      </c>
      <c r="D1833" s="44">
        <v>8</v>
      </c>
      <c r="E1833" s="45" t="s">
        <v>12988</v>
      </c>
      <c r="F1833" s="45" t="s">
        <v>12989</v>
      </c>
      <c r="G1833" s="45" t="s">
        <v>12990</v>
      </c>
      <c r="H1833" s="45" t="s">
        <v>12991</v>
      </c>
      <c r="I1833" s="45" t="s">
        <v>12075</v>
      </c>
      <c r="J1833" s="45" t="s">
        <v>12074</v>
      </c>
      <c r="K1833" s="45" t="s">
        <v>12074</v>
      </c>
      <c r="L1833" s="45" t="s">
        <v>7306</v>
      </c>
      <c r="M1833" s="45" t="s">
        <v>7307</v>
      </c>
    </row>
    <row r="1834" spans="1:13" ht="43.2">
      <c r="A1834" s="42" t="s">
        <v>7191</v>
      </c>
      <c r="B1834" s="43">
        <f t="shared" si="58"/>
        <v>233</v>
      </c>
      <c r="C1834" s="43" t="str">
        <f t="shared" si="57"/>
        <v>45.2233</v>
      </c>
      <c r="D1834" s="44">
        <v>7</v>
      </c>
      <c r="E1834" s="45" t="s">
        <v>12992</v>
      </c>
      <c r="F1834" s="45" t="s">
        <v>12993</v>
      </c>
      <c r="G1834" s="45" t="s">
        <v>12994</v>
      </c>
      <c r="H1834" s="46" t="s">
        <v>12995</v>
      </c>
      <c r="I1834" s="45" t="s">
        <v>12075</v>
      </c>
      <c r="J1834" s="45" t="s">
        <v>12074</v>
      </c>
      <c r="K1834" s="45" t="s">
        <v>12074</v>
      </c>
      <c r="L1834" s="45" t="s">
        <v>7306</v>
      </c>
      <c r="M1834" s="45" t="s">
        <v>7307</v>
      </c>
    </row>
    <row r="1835" spans="1:13" ht="15.6">
      <c r="A1835" s="42" t="s">
        <v>7191</v>
      </c>
      <c r="B1835" s="43">
        <f t="shared" si="58"/>
        <v>234</v>
      </c>
      <c r="C1835" s="43" t="str">
        <f t="shared" si="57"/>
        <v>45.2234</v>
      </c>
      <c r="D1835" s="44">
        <v>7</v>
      </c>
      <c r="E1835" s="45" t="s">
        <v>12996</v>
      </c>
      <c r="F1835" s="45" t="s">
        <v>12997</v>
      </c>
      <c r="G1835" s="45" t="s">
        <v>12998</v>
      </c>
      <c r="H1835" s="45" t="s">
        <v>12999</v>
      </c>
      <c r="I1835" s="45" t="s">
        <v>12075</v>
      </c>
      <c r="J1835" s="45" t="s">
        <v>12074</v>
      </c>
      <c r="K1835" s="45" t="s">
        <v>12074</v>
      </c>
      <c r="L1835" s="45" t="s">
        <v>7306</v>
      </c>
      <c r="M1835" s="45" t="s">
        <v>7307</v>
      </c>
    </row>
    <row r="1836" spans="1:13" ht="15.6">
      <c r="A1836" s="42" t="s">
        <v>7191</v>
      </c>
      <c r="B1836" s="43">
        <f t="shared" si="58"/>
        <v>235</v>
      </c>
      <c r="C1836" s="43" t="str">
        <f t="shared" si="57"/>
        <v>45.2235</v>
      </c>
      <c r="D1836" s="44">
        <v>6</v>
      </c>
      <c r="E1836" s="45" t="s">
        <v>13000</v>
      </c>
      <c r="F1836" s="45" t="s">
        <v>13001</v>
      </c>
      <c r="G1836" s="45" t="s">
        <v>12906</v>
      </c>
      <c r="H1836" s="45" t="s">
        <v>13002</v>
      </c>
      <c r="I1836" s="45" t="s">
        <v>12075</v>
      </c>
      <c r="J1836" s="45" t="s">
        <v>12074</v>
      </c>
      <c r="K1836" s="45" t="s">
        <v>12074</v>
      </c>
      <c r="L1836" s="45" t="s">
        <v>7306</v>
      </c>
      <c r="M1836" s="45" t="s">
        <v>7307</v>
      </c>
    </row>
    <row r="1837" spans="1:13" ht="43.2">
      <c r="A1837" s="42" t="s">
        <v>7191</v>
      </c>
      <c r="B1837" s="43">
        <f t="shared" si="58"/>
        <v>236</v>
      </c>
      <c r="C1837" s="43" t="str">
        <f t="shared" si="57"/>
        <v>45.2236</v>
      </c>
      <c r="D1837" s="44">
        <v>7</v>
      </c>
      <c r="E1837" s="45" t="s">
        <v>13003</v>
      </c>
      <c r="F1837" s="45" t="s">
        <v>13004</v>
      </c>
      <c r="G1837" s="45" t="s">
        <v>13005</v>
      </c>
      <c r="H1837" s="46" t="s">
        <v>13006</v>
      </c>
      <c r="I1837" s="45" t="s">
        <v>12075</v>
      </c>
      <c r="J1837" s="45" t="s">
        <v>12074</v>
      </c>
      <c r="K1837" s="45" t="s">
        <v>12074</v>
      </c>
      <c r="L1837" s="45" t="s">
        <v>7306</v>
      </c>
      <c r="M1837" s="45" t="s">
        <v>7307</v>
      </c>
    </row>
    <row r="1838" spans="1:13" ht="15.6">
      <c r="A1838" s="42" t="s">
        <v>7191</v>
      </c>
      <c r="B1838" s="43">
        <f t="shared" si="58"/>
        <v>237</v>
      </c>
      <c r="C1838" s="43" t="str">
        <f t="shared" si="57"/>
        <v>45.2237</v>
      </c>
      <c r="D1838" s="44">
        <v>7</v>
      </c>
      <c r="E1838" s="45" t="s">
        <v>13007</v>
      </c>
      <c r="F1838" s="45" t="s">
        <v>13008</v>
      </c>
      <c r="G1838" s="45" t="s">
        <v>13009</v>
      </c>
      <c r="H1838" s="45" t="s">
        <v>13010</v>
      </c>
      <c r="I1838" s="45" t="s">
        <v>12075</v>
      </c>
      <c r="J1838" s="45" t="s">
        <v>12074</v>
      </c>
      <c r="K1838" s="45" t="s">
        <v>12074</v>
      </c>
      <c r="L1838" s="45" t="s">
        <v>7306</v>
      </c>
      <c r="M1838" s="45" t="s">
        <v>7307</v>
      </c>
    </row>
    <row r="1839" spans="1:13" ht="15.6">
      <c r="A1839" s="42" t="s">
        <v>7191</v>
      </c>
      <c r="B1839" s="43">
        <f t="shared" si="58"/>
        <v>238</v>
      </c>
      <c r="C1839" s="43" t="str">
        <f t="shared" si="57"/>
        <v>45.2238</v>
      </c>
      <c r="D1839" s="44">
        <v>7</v>
      </c>
      <c r="E1839" s="45" t="s">
        <v>13011</v>
      </c>
      <c r="F1839" s="45" t="s">
        <v>13012</v>
      </c>
      <c r="G1839" s="45" t="s">
        <v>13013</v>
      </c>
      <c r="H1839" s="45" t="s">
        <v>13014</v>
      </c>
      <c r="I1839" s="45" t="s">
        <v>12075</v>
      </c>
      <c r="J1839" s="45" t="s">
        <v>12074</v>
      </c>
      <c r="K1839" s="45" t="s">
        <v>12074</v>
      </c>
      <c r="L1839" s="45" t="s">
        <v>7306</v>
      </c>
      <c r="M1839" s="45" t="s">
        <v>7307</v>
      </c>
    </row>
    <row r="1840" spans="1:13" ht="15.6">
      <c r="A1840" s="42" t="s">
        <v>7191</v>
      </c>
      <c r="B1840" s="43">
        <f t="shared" si="58"/>
        <v>239</v>
      </c>
      <c r="C1840" s="43" t="str">
        <f t="shared" si="57"/>
        <v>45.2239</v>
      </c>
      <c r="D1840" s="44">
        <v>8</v>
      </c>
      <c r="E1840" s="45" t="s">
        <v>13015</v>
      </c>
      <c r="F1840" s="45" t="s">
        <v>13016</v>
      </c>
      <c r="G1840" s="45" t="s">
        <v>13017</v>
      </c>
      <c r="H1840" s="45" t="s">
        <v>13018</v>
      </c>
      <c r="I1840" s="45" t="s">
        <v>12075</v>
      </c>
      <c r="J1840" s="45" t="s">
        <v>12074</v>
      </c>
      <c r="K1840" s="45" t="s">
        <v>12074</v>
      </c>
      <c r="L1840" s="45" t="s">
        <v>7306</v>
      </c>
      <c r="M1840" s="45" t="s">
        <v>7307</v>
      </c>
    </row>
    <row r="1841" spans="1:13" ht="15.6">
      <c r="A1841" s="42" t="s">
        <v>7191</v>
      </c>
      <c r="B1841" s="43">
        <f t="shared" si="58"/>
        <v>240</v>
      </c>
      <c r="C1841" s="43" t="str">
        <f t="shared" si="57"/>
        <v>45.2240</v>
      </c>
      <c r="D1841" s="44">
        <v>8</v>
      </c>
      <c r="E1841" s="45" t="s">
        <v>13019</v>
      </c>
      <c r="F1841" s="45" t="s">
        <v>13020</v>
      </c>
      <c r="G1841" s="45" t="s">
        <v>13021</v>
      </c>
      <c r="H1841" s="45" t="s">
        <v>13022</v>
      </c>
      <c r="I1841" s="45" t="s">
        <v>12075</v>
      </c>
      <c r="J1841" s="45" t="s">
        <v>12074</v>
      </c>
      <c r="K1841" s="45" t="s">
        <v>12074</v>
      </c>
      <c r="L1841" s="45" t="s">
        <v>7306</v>
      </c>
      <c r="M1841" s="45" t="s">
        <v>7307</v>
      </c>
    </row>
    <row r="1842" spans="1:13" ht="43.2">
      <c r="A1842" s="42" t="s">
        <v>7191</v>
      </c>
      <c r="B1842" s="43">
        <f t="shared" si="58"/>
        <v>241</v>
      </c>
      <c r="C1842" s="43" t="str">
        <f t="shared" si="57"/>
        <v>45.2241</v>
      </c>
      <c r="D1842" s="44">
        <v>5</v>
      </c>
      <c r="E1842" s="45" t="s">
        <v>13023</v>
      </c>
      <c r="F1842" s="45" t="s">
        <v>13024</v>
      </c>
      <c r="G1842" s="45" t="s">
        <v>13025</v>
      </c>
      <c r="H1842" s="46" t="s">
        <v>13026</v>
      </c>
      <c r="I1842" s="45" t="s">
        <v>12075</v>
      </c>
      <c r="J1842" s="45" t="s">
        <v>12074</v>
      </c>
      <c r="K1842" s="45" t="s">
        <v>12074</v>
      </c>
      <c r="L1842" s="45" t="s">
        <v>7306</v>
      </c>
      <c r="M1842" s="45" t="s">
        <v>7307</v>
      </c>
    </row>
    <row r="1843" spans="1:13" ht="43.2">
      <c r="A1843" s="42" t="s">
        <v>7191</v>
      </c>
      <c r="B1843" s="43">
        <f t="shared" si="58"/>
        <v>242</v>
      </c>
      <c r="C1843" s="43" t="str">
        <f t="shared" si="57"/>
        <v>45.2242</v>
      </c>
      <c r="D1843" s="44">
        <v>6</v>
      </c>
      <c r="E1843" s="45" t="s">
        <v>13027</v>
      </c>
      <c r="F1843" s="45" t="s">
        <v>13028</v>
      </c>
      <c r="G1843" s="45" t="s">
        <v>13029</v>
      </c>
      <c r="H1843" s="46" t="s">
        <v>13030</v>
      </c>
      <c r="I1843" s="45" t="s">
        <v>12075</v>
      </c>
      <c r="J1843" s="45" t="s">
        <v>12074</v>
      </c>
      <c r="K1843" s="45" t="s">
        <v>12074</v>
      </c>
      <c r="L1843" s="45" t="s">
        <v>7306</v>
      </c>
      <c r="M1843" s="45" t="s">
        <v>7307</v>
      </c>
    </row>
    <row r="1844" spans="1:13" ht="15.6">
      <c r="A1844" s="42" t="s">
        <v>7191</v>
      </c>
      <c r="B1844" s="43">
        <f t="shared" si="58"/>
        <v>243</v>
      </c>
      <c r="C1844" s="43" t="str">
        <f t="shared" si="57"/>
        <v>45.2243</v>
      </c>
      <c r="D1844" s="44">
        <v>7</v>
      </c>
      <c r="E1844" s="45" t="s">
        <v>13031</v>
      </c>
      <c r="F1844" s="45" t="s">
        <v>13032</v>
      </c>
      <c r="G1844" s="45" t="s">
        <v>13033</v>
      </c>
      <c r="H1844" s="45" t="s">
        <v>13034</v>
      </c>
      <c r="I1844" s="45" t="s">
        <v>12075</v>
      </c>
      <c r="J1844" s="45" t="s">
        <v>12074</v>
      </c>
      <c r="K1844" s="45" t="s">
        <v>12074</v>
      </c>
      <c r="L1844" s="45" t="s">
        <v>7306</v>
      </c>
      <c r="M1844" s="45" t="s">
        <v>7307</v>
      </c>
    </row>
    <row r="1845" spans="1:13" ht="15.6">
      <c r="A1845" s="42" t="s">
        <v>7191</v>
      </c>
      <c r="B1845" s="43">
        <f t="shared" si="58"/>
        <v>244</v>
      </c>
      <c r="C1845" s="43" t="str">
        <f t="shared" si="57"/>
        <v>45.2244</v>
      </c>
      <c r="D1845" s="44">
        <v>7</v>
      </c>
      <c r="E1845" s="45" t="s">
        <v>13035</v>
      </c>
      <c r="F1845" s="45" t="s">
        <v>13036</v>
      </c>
      <c r="G1845" s="45" t="s">
        <v>13037</v>
      </c>
      <c r="H1845" s="45" t="s">
        <v>13038</v>
      </c>
      <c r="I1845" s="45" t="s">
        <v>12075</v>
      </c>
      <c r="J1845" s="45" t="s">
        <v>12074</v>
      </c>
      <c r="K1845" s="45" t="s">
        <v>12074</v>
      </c>
      <c r="L1845" s="45" t="s">
        <v>7306</v>
      </c>
      <c r="M1845" s="45" t="s">
        <v>7307</v>
      </c>
    </row>
    <row r="1846" spans="1:13" ht="15.6">
      <c r="A1846" s="42" t="s">
        <v>7191</v>
      </c>
      <c r="B1846" s="43">
        <f t="shared" si="58"/>
        <v>245</v>
      </c>
      <c r="C1846" s="43" t="str">
        <f t="shared" si="57"/>
        <v>45.2245</v>
      </c>
      <c r="D1846" s="44">
        <v>7</v>
      </c>
      <c r="E1846" s="45" t="s">
        <v>13039</v>
      </c>
      <c r="F1846" s="45" t="s">
        <v>13040</v>
      </c>
      <c r="G1846" s="45" t="s">
        <v>13041</v>
      </c>
      <c r="H1846" s="45" t="s">
        <v>13042</v>
      </c>
      <c r="I1846" s="45" t="s">
        <v>12075</v>
      </c>
      <c r="J1846" s="45" t="s">
        <v>12074</v>
      </c>
      <c r="K1846" s="45" t="s">
        <v>12074</v>
      </c>
      <c r="L1846" s="45" t="s">
        <v>7306</v>
      </c>
      <c r="M1846" s="45" t="s">
        <v>7307</v>
      </c>
    </row>
    <row r="1847" spans="1:13" ht="43.2">
      <c r="A1847" s="42" t="s">
        <v>7191</v>
      </c>
      <c r="B1847" s="43">
        <f t="shared" si="58"/>
        <v>246</v>
      </c>
      <c r="C1847" s="43" t="str">
        <f t="shared" si="57"/>
        <v>45.2246</v>
      </c>
      <c r="D1847" s="44">
        <v>6</v>
      </c>
      <c r="E1847" s="45" t="s">
        <v>13043</v>
      </c>
      <c r="F1847" s="45" t="s">
        <v>13044</v>
      </c>
      <c r="G1847" s="45" t="s">
        <v>13045</v>
      </c>
      <c r="H1847" s="46" t="s">
        <v>13046</v>
      </c>
      <c r="I1847" s="45" t="s">
        <v>12075</v>
      </c>
      <c r="J1847" s="45" t="s">
        <v>12074</v>
      </c>
      <c r="K1847" s="45" t="s">
        <v>12074</v>
      </c>
      <c r="L1847" s="45" t="s">
        <v>7306</v>
      </c>
      <c r="M1847" s="45" t="s">
        <v>7307</v>
      </c>
    </row>
    <row r="1848" spans="1:13" ht="15.6">
      <c r="A1848" s="42" t="s">
        <v>7191</v>
      </c>
      <c r="B1848" s="43">
        <f t="shared" si="58"/>
        <v>247</v>
      </c>
      <c r="C1848" s="43" t="str">
        <f t="shared" si="57"/>
        <v>45.2247</v>
      </c>
      <c r="D1848" s="44">
        <v>7</v>
      </c>
      <c r="E1848" s="45" t="s">
        <v>13047</v>
      </c>
      <c r="F1848" s="45" t="s">
        <v>13048</v>
      </c>
      <c r="G1848" s="45" t="s">
        <v>13049</v>
      </c>
      <c r="H1848" s="45" t="s">
        <v>13050</v>
      </c>
      <c r="I1848" s="45" t="s">
        <v>12075</v>
      </c>
      <c r="J1848" s="45" t="s">
        <v>12074</v>
      </c>
      <c r="K1848" s="45" t="s">
        <v>12074</v>
      </c>
      <c r="L1848" s="45" t="s">
        <v>7306</v>
      </c>
      <c r="M1848" s="45" t="s">
        <v>7307</v>
      </c>
    </row>
    <row r="1849" spans="1:13" ht="15.6">
      <c r="A1849" s="42" t="s">
        <v>7191</v>
      </c>
      <c r="B1849" s="43">
        <f t="shared" si="58"/>
        <v>248</v>
      </c>
      <c r="C1849" s="43" t="str">
        <f t="shared" si="57"/>
        <v>45.2248</v>
      </c>
      <c r="D1849" s="44">
        <v>7</v>
      </c>
      <c r="E1849" s="45" t="s">
        <v>13051</v>
      </c>
      <c r="F1849" s="45" t="s">
        <v>13052</v>
      </c>
      <c r="G1849" s="45" t="s">
        <v>13053</v>
      </c>
      <c r="H1849" s="45" t="s">
        <v>13054</v>
      </c>
      <c r="I1849" s="45" t="s">
        <v>12075</v>
      </c>
      <c r="J1849" s="45" t="s">
        <v>12074</v>
      </c>
      <c r="K1849" s="45" t="s">
        <v>12074</v>
      </c>
      <c r="L1849" s="45" t="s">
        <v>7306</v>
      </c>
      <c r="M1849" s="45" t="s">
        <v>7307</v>
      </c>
    </row>
    <row r="1850" spans="1:13" ht="15.6">
      <c r="A1850" s="42" t="s">
        <v>7191</v>
      </c>
      <c r="B1850" s="43">
        <f t="shared" si="58"/>
        <v>249</v>
      </c>
      <c r="C1850" s="43" t="str">
        <f t="shared" si="57"/>
        <v>45.2249</v>
      </c>
      <c r="D1850" s="44">
        <v>7</v>
      </c>
      <c r="E1850" s="45" t="s">
        <v>13055</v>
      </c>
      <c r="F1850" s="45" t="s">
        <v>13056</v>
      </c>
      <c r="G1850" s="45" t="s">
        <v>13057</v>
      </c>
      <c r="H1850" s="45" t="s">
        <v>13058</v>
      </c>
      <c r="I1850" s="45" t="s">
        <v>12075</v>
      </c>
      <c r="J1850" s="45" t="s">
        <v>12074</v>
      </c>
      <c r="K1850" s="45" t="s">
        <v>12074</v>
      </c>
      <c r="L1850" s="45" t="s">
        <v>7306</v>
      </c>
      <c r="M1850" s="45" t="s">
        <v>7307</v>
      </c>
    </row>
    <row r="1851" spans="1:13" ht="15.6">
      <c r="A1851" s="42" t="s">
        <v>7191</v>
      </c>
      <c r="B1851" s="43">
        <f t="shared" si="58"/>
        <v>250</v>
      </c>
      <c r="C1851" s="43" t="str">
        <f t="shared" si="57"/>
        <v>45.2250</v>
      </c>
      <c r="D1851" s="44">
        <v>7</v>
      </c>
      <c r="E1851" s="45" t="s">
        <v>13059</v>
      </c>
      <c r="F1851" s="45" t="s">
        <v>13060</v>
      </c>
      <c r="G1851" s="45" t="s">
        <v>13061</v>
      </c>
      <c r="H1851" s="45" t="s">
        <v>13062</v>
      </c>
      <c r="I1851" s="45" t="s">
        <v>12075</v>
      </c>
      <c r="J1851" s="45" t="s">
        <v>12074</v>
      </c>
      <c r="K1851" s="45" t="s">
        <v>12074</v>
      </c>
      <c r="L1851" s="45" t="s">
        <v>7306</v>
      </c>
      <c r="M1851" s="45" t="s">
        <v>7307</v>
      </c>
    </row>
    <row r="1852" spans="1:13" ht="15.6">
      <c r="A1852" s="42" t="s">
        <v>7191</v>
      </c>
      <c r="B1852" s="43">
        <f t="shared" si="58"/>
        <v>251</v>
      </c>
      <c r="C1852" s="43" t="str">
        <f t="shared" si="57"/>
        <v>45.2251</v>
      </c>
      <c r="D1852" s="44">
        <v>6</v>
      </c>
      <c r="E1852" s="45" t="s">
        <v>13063</v>
      </c>
      <c r="F1852" s="45" t="s">
        <v>13064</v>
      </c>
      <c r="G1852" s="45" t="s">
        <v>13065</v>
      </c>
      <c r="H1852" s="45" t="s">
        <v>13066</v>
      </c>
      <c r="I1852" s="45" t="s">
        <v>12075</v>
      </c>
      <c r="J1852" s="45" t="s">
        <v>12074</v>
      </c>
      <c r="K1852" s="45" t="s">
        <v>12074</v>
      </c>
      <c r="L1852" s="45" t="s">
        <v>7306</v>
      </c>
      <c r="M1852" s="45" t="s">
        <v>7307</v>
      </c>
    </row>
    <row r="1853" spans="1:13" ht="15.6">
      <c r="A1853" s="42" t="s">
        <v>7191</v>
      </c>
      <c r="B1853" s="43">
        <f t="shared" si="58"/>
        <v>252</v>
      </c>
      <c r="C1853" s="43" t="str">
        <f t="shared" si="57"/>
        <v>45.2252</v>
      </c>
      <c r="D1853" s="44">
        <v>6</v>
      </c>
      <c r="E1853" s="45" t="s">
        <v>13067</v>
      </c>
      <c r="F1853" s="45" t="s">
        <v>13068</v>
      </c>
      <c r="G1853" s="45" t="s">
        <v>13069</v>
      </c>
      <c r="H1853" s="45" t="s">
        <v>13070</v>
      </c>
      <c r="I1853" s="45" t="s">
        <v>12075</v>
      </c>
      <c r="J1853" s="45" t="s">
        <v>12074</v>
      </c>
      <c r="K1853" s="45" t="s">
        <v>12074</v>
      </c>
      <c r="L1853" s="45" t="s">
        <v>7306</v>
      </c>
      <c r="M1853" s="45" t="s">
        <v>7307</v>
      </c>
    </row>
    <row r="1854" spans="1:13" ht="15.6">
      <c r="A1854" s="42" t="s">
        <v>7191</v>
      </c>
      <c r="B1854" s="43">
        <f t="shared" si="58"/>
        <v>253</v>
      </c>
      <c r="C1854" s="43" t="str">
        <f t="shared" si="57"/>
        <v>45.2253</v>
      </c>
      <c r="D1854" s="44">
        <v>7</v>
      </c>
      <c r="E1854" s="45" t="s">
        <v>13071</v>
      </c>
      <c r="F1854" s="45" t="s">
        <v>13072</v>
      </c>
      <c r="G1854" s="45" t="s">
        <v>13073</v>
      </c>
      <c r="H1854" s="45" t="s">
        <v>13074</v>
      </c>
      <c r="I1854" s="45" t="s">
        <v>12075</v>
      </c>
      <c r="J1854" s="45" t="s">
        <v>12074</v>
      </c>
      <c r="K1854" s="45" t="s">
        <v>12074</v>
      </c>
      <c r="L1854" s="45" t="s">
        <v>7306</v>
      </c>
      <c r="M1854" s="45" t="s">
        <v>7307</v>
      </c>
    </row>
    <row r="1855" spans="1:13" ht="15.6">
      <c r="A1855" s="42" t="s">
        <v>7191</v>
      </c>
      <c r="B1855" s="43">
        <f t="shared" si="58"/>
        <v>254</v>
      </c>
      <c r="C1855" s="43" t="str">
        <f t="shared" si="57"/>
        <v>45.2254</v>
      </c>
      <c r="D1855" s="44">
        <v>7</v>
      </c>
      <c r="E1855" s="45" t="s">
        <v>13075</v>
      </c>
      <c r="F1855" s="45" t="s">
        <v>13076</v>
      </c>
      <c r="G1855" s="45" t="s">
        <v>13077</v>
      </c>
      <c r="H1855" s="45" t="s">
        <v>13078</v>
      </c>
      <c r="I1855" s="45" t="s">
        <v>12075</v>
      </c>
      <c r="J1855" s="45" t="s">
        <v>12074</v>
      </c>
      <c r="K1855" s="45" t="s">
        <v>12074</v>
      </c>
      <c r="L1855" s="45" t="s">
        <v>7306</v>
      </c>
      <c r="M1855" s="45" t="s">
        <v>7307</v>
      </c>
    </row>
    <row r="1856" spans="1:13" ht="15.6">
      <c r="A1856" s="42" t="s">
        <v>7191</v>
      </c>
      <c r="B1856" s="43">
        <f t="shared" si="58"/>
        <v>255</v>
      </c>
      <c r="C1856" s="43" t="str">
        <f t="shared" si="57"/>
        <v>45.2255</v>
      </c>
      <c r="D1856" s="44">
        <v>7</v>
      </c>
      <c r="E1856" s="45" t="s">
        <v>13079</v>
      </c>
      <c r="F1856" s="45" t="s">
        <v>13080</v>
      </c>
      <c r="G1856" s="45" t="s">
        <v>13081</v>
      </c>
      <c r="H1856" s="45" t="s">
        <v>13082</v>
      </c>
      <c r="I1856" s="45" t="s">
        <v>12075</v>
      </c>
      <c r="J1856" s="45" t="s">
        <v>12074</v>
      </c>
      <c r="K1856" s="45" t="s">
        <v>12074</v>
      </c>
      <c r="L1856" s="45" t="s">
        <v>7306</v>
      </c>
      <c r="M1856" s="45" t="s">
        <v>7307</v>
      </c>
    </row>
    <row r="1857" spans="1:13" ht="15.6">
      <c r="A1857" s="42" t="s">
        <v>7191</v>
      </c>
      <c r="B1857" s="43">
        <f t="shared" si="58"/>
        <v>256</v>
      </c>
      <c r="C1857" s="43" t="str">
        <f t="shared" si="57"/>
        <v>45.2256</v>
      </c>
      <c r="D1857" s="44">
        <v>6</v>
      </c>
      <c r="E1857" s="45" t="s">
        <v>13083</v>
      </c>
      <c r="F1857" s="45" t="s">
        <v>13084</v>
      </c>
      <c r="G1857" s="45" t="s">
        <v>13085</v>
      </c>
      <c r="H1857" s="45" t="s">
        <v>13086</v>
      </c>
      <c r="I1857" s="45" t="s">
        <v>12075</v>
      </c>
      <c r="J1857" s="45" t="s">
        <v>12074</v>
      </c>
      <c r="K1857" s="45" t="s">
        <v>12074</v>
      </c>
      <c r="L1857" s="45" t="s">
        <v>7306</v>
      </c>
      <c r="M1857" s="45" t="s">
        <v>7307</v>
      </c>
    </row>
    <row r="1858" spans="1:13" ht="15.6">
      <c r="A1858" s="42" t="s">
        <v>7191</v>
      </c>
      <c r="B1858" s="43">
        <f t="shared" si="58"/>
        <v>257</v>
      </c>
      <c r="C1858" s="43" t="str">
        <f t="shared" si="57"/>
        <v>45.2257</v>
      </c>
      <c r="D1858" s="44">
        <v>7</v>
      </c>
      <c r="E1858" s="45" t="s">
        <v>13087</v>
      </c>
      <c r="F1858" s="45" t="s">
        <v>13088</v>
      </c>
      <c r="G1858" s="45" t="s">
        <v>13089</v>
      </c>
      <c r="H1858" s="45" t="s">
        <v>13090</v>
      </c>
      <c r="I1858" s="45" t="s">
        <v>12075</v>
      </c>
      <c r="J1858" s="45" t="s">
        <v>12074</v>
      </c>
      <c r="K1858" s="45" t="s">
        <v>12074</v>
      </c>
      <c r="L1858" s="45" t="s">
        <v>7306</v>
      </c>
      <c r="M1858" s="45" t="s">
        <v>7307</v>
      </c>
    </row>
    <row r="1859" spans="1:13" ht="15.6">
      <c r="A1859" s="42" t="s">
        <v>7191</v>
      </c>
      <c r="B1859" s="43">
        <f t="shared" si="58"/>
        <v>258</v>
      </c>
      <c r="C1859" s="43" t="str">
        <f t="shared" ref="C1859:C1922" si="59">+CONCATENATE(A1859,B1859)</f>
        <v>45.2258</v>
      </c>
      <c r="D1859" s="44">
        <v>7</v>
      </c>
      <c r="E1859" s="45" t="s">
        <v>13091</v>
      </c>
      <c r="F1859" s="45" t="s">
        <v>13092</v>
      </c>
      <c r="G1859" s="45" t="s">
        <v>13093</v>
      </c>
      <c r="H1859" s="45" t="s">
        <v>13094</v>
      </c>
      <c r="I1859" s="45" t="s">
        <v>12075</v>
      </c>
      <c r="J1859" s="45" t="s">
        <v>12074</v>
      </c>
      <c r="K1859" s="45" t="s">
        <v>12074</v>
      </c>
      <c r="L1859" s="45" t="s">
        <v>7306</v>
      </c>
      <c r="M1859" s="45" t="s">
        <v>7307</v>
      </c>
    </row>
    <row r="1860" spans="1:13" ht="15.6">
      <c r="A1860" s="42" t="s">
        <v>7191</v>
      </c>
      <c r="B1860" s="43">
        <f t="shared" ref="B1860:B1923" si="60">+IF(A1860=A1859,B1859+1,1)</f>
        <v>259</v>
      </c>
      <c r="C1860" s="43" t="str">
        <f t="shared" si="59"/>
        <v>45.2259</v>
      </c>
      <c r="D1860" s="44">
        <v>7</v>
      </c>
      <c r="E1860" s="45" t="s">
        <v>13095</v>
      </c>
      <c r="F1860" s="45" t="s">
        <v>13096</v>
      </c>
      <c r="G1860" s="45" t="s">
        <v>13097</v>
      </c>
      <c r="H1860" s="45" t="s">
        <v>13098</v>
      </c>
      <c r="I1860" s="45" t="s">
        <v>12075</v>
      </c>
      <c r="J1860" s="45" t="s">
        <v>12074</v>
      </c>
      <c r="K1860" s="45" t="s">
        <v>12074</v>
      </c>
      <c r="L1860" s="45" t="s">
        <v>7306</v>
      </c>
      <c r="M1860" s="45" t="s">
        <v>7307</v>
      </c>
    </row>
    <row r="1861" spans="1:13" ht="43.2">
      <c r="A1861" s="42" t="s">
        <v>7191</v>
      </c>
      <c r="B1861" s="43">
        <f t="shared" si="60"/>
        <v>260</v>
      </c>
      <c r="C1861" s="43" t="str">
        <f t="shared" si="59"/>
        <v>45.2260</v>
      </c>
      <c r="D1861" s="44">
        <v>6</v>
      </c>
      <c r="E1861" s="45" t="s">
        <v>13099</v>
      </c>
      <c r="F1861" s="45" t="s">
        <v>13100</v>
      </c>
      <c r="G1861" s="45" t="s">
        <v>13101</v>
      </c>
      <c r="H1861" s="46" t="s">
        <v>13102</v>
      </c>
      <c r="I1861" s="45" t="s">
        <v>12075</v>
      </c>
      <c r="J1861" s="45" t="s">
        <v>12074</v>
      </c>
      <c r="K1861" s="45" t="s">
        <v>12074</v>
      </c>
      <c r="L1861" s="45" t="s">
        <v>7306</v>
      </c>
      <c r="M1861" s="45" t="s">
        <v>7307</v>
      </c>
    </row>
    <row r="1862" spans="1:13" ht="15.6">
      <c r="A1862" s="42" t="s">
        <v>7191</v>
      </c>
      <c r="B1862" s="43">
        <f t="shared" si="60"/>
        <v>261</v>
      </c>
      <c r="C1862" s="43" t="str">
        <f t="shared" si="59"/>
        <v>45.2261</v>
      </c>
      <c r="D1862" s="44">
        <v>7</v>
      </c>
      <c r="E1862" s="45" t="s">
        <v>13103</v>
      </c>
      <c r="F1862" s="45" t="s">
        <v>13104</v>
      </c>
      <c r="G1862" s="45" t="s">
        <v>13105</v>
      </c>
      <c r="H1862" s="45" t="s">
        <v>13106</v>
      </c>
      <c r="I1862" s="45" t="s">
        <v>12075</v>
      </c>
      <c r="J1862" s="45" t="s">
        <v>12074</v>
      </c>
      <c r="K1862" s="45" t="s">
        <v>12074</v>
      </c>
      <c r="L1862" s="45" t="s">
        <v>7306</v>
      </c>
      <c r="M1862" s="45" t="s">
        <v>7307</v>
      </c>
    </row>
    <row r="1863" spans="1:13" ht="15.6">
      <c r="A1863" s="42" t="s">
        <v>7191</v>
      </c>
      <c r="B1863" s="43">
        <f t="shared" si="60"/>
        <v>262</v>
      </c>
      <c r="C1863" s="43" t="str">
        <f t="shared" si="59"/>
        <v>45.2262</v>
      </c>
      <c r="D1863" s="44">
        <v>7</v>
      </c>
      <c r="E1863" s="45" t="s">
        <v>13107</v>
      </c>
      <c r="F1863" s="45" t="s">
        <v>13108</v>
      </c>
      <c r="G1863" s="45" t="s">
        <v>13109</v>
      </c>
      <c r="H1863" s="45" t="s">
        <v>13110</v>
      </c>
      <c r="I1863" s="45" t="s">
        <v>12075</v>
      </c>
      <c r="J1863" s="45" t="s">
        <v>12074</v>
      </c>
      <c r="K1863" s="45" t="s">
        <v>12074</v>
      </c>
      <c r="L1863" s="45" t="s">
        <v>7306</v>
      </c>
      <c r="M1863" s="45" t="s">
        <v>7307</v>
      </c>
    </row>
    <row r="1864" spans="1:13" ht="15.6">
      <c r="A1864" s="42" t="s">
        <v>7191</v>
      </c>
      <c r="B1864" s="43">
        <f t="shared" si="60"/>
        <v>263</v>
      </c>
      <c r="C1864" s="43" t="str">
        <f t="shared" si="59"/>
        <v>45.2263</v>
      </c>
      <c r="D1864" s="44">
        <v>7</v>
      </c>
      <c r="E1864" s="45" t="s">
        <v>13111</v>
      </c>
      <c r="F1864" s="45" t="s">
        <v>13112</v>
      </c>
      <c r="G1864" s="45" t="s">
        <v>13113</v>
      </c>
      <c r="H1864" s="45" t="s">
        <v>13114</v>
      </c>
      <c r="I1864" s="45" t="s">
        <v>12075</v>
      </c>
      <c r="J1864" s="45" t="s">
        <v>12074</v>
      </c>
      <c r="K1864" s="45" t="s">
        <v>12074</v>
      </c>
      <c r="L1864" s="45" t="s">
        <v>7306</v>
      </c>
      <c r="M1864" s="45" t="s">
        <v>7307</v>
      </c>
    </row>
    <row r="1865" spans="1:13" ht="15.6">
      <c r="A1865" s="42" t="s">
        <v>7191</v>
      </c>
      <c r="B1865" s="43">
        <f t="shared" si="60"/>
        <v>264</v>
      </c>
      <c r="C1865" s="43" t="str">
        <f t="shared" si="59"/>
        <v>45.2264</v>
      </c>
      <c r="D1865" s="44">
        <v>6</v>
      </c>
      <c r="E1865" s="45" t="s">
        <v>13115</v>
      </c>
      <c r="F1865" s="45" t="s">
        <v>13116</v>
      </c>
      <c r="G1865" s="45" t="s">
        <v>13117</v>
      </c>
      <c r="H1865" s="45" t="s">
        <v>13118</v>
      </c>
      <c r="I1865" s="45" t="s">
        <v>12075</v>
      </c>
      <c r="J1865" s="45" t="s">
        <v>12074</v>
      </c>
      <c r="K1865" s="45" t="s">
        <v>12074</v>
      </c>
      <c r="L1865" s="45" t="s">
        <v>7306</v>
      </c>
      <c r="M1865" s="45" t="s">
        <v>7307</v>
      </c>
    </row>
    <row r="1866" spans="1:13" ht="15.6">
      <c r="A1866" s="42" t="s">
        <v>7191</v>
      </c>
      <c r="B1866" s="43">
        <f t="shared" si="60"/>
        <v>265</v>
      </c>
      <c r="C1866" s="43" t="str">
        <f t="shared" si="59"/>
        <v>45.2265</v>
      </c>
      <c r="D1866" s="44">
        <v>7</v>
      </c>
      <c r="E1866" s="45" t="s">
        <v>13119</v>
      </c>
      <c r="F1866" s="45" t="s">
        <v>13120</v>
      </c>
      <c r="G1866" s="45" t="s">
        <v>13121</v>
      </c>
      <c r="H1866" s="45" t="s">
        <v>13122</v>
      </c>
      <c r="I1866" s="45" t="s">
        <v>12075</v>
      </c>
      <c r="J1866" s="45" t="s">
        <v>12074</v>
      </c>
      <c r="K1866" s="45" t="s">
        <v>12074</v>
      </c>
      <c r="L1866" s="45" t="s">
        <v>7306</v>
      </c>
      <c r="M1866" s="45" t="s">
        <v>7307</v>
      </c>
    </row>
    <row r="1867" spans="1:13" ht="15.6">
      <c r="A1867" s="42" t="s">
        <v>7191</v>
      </c>
      <c r="B1867" s="43">
        <f t="shared" si="60"/>
        <v>266</v>
      </c>
      <c r="C1867" s="43" t="str">
        <f t="shared" si="59"/>
        <v>45.2266</v>
      </c>
      <c r="D1867" s="44">
        <v>8</v>
      </c>
      <c r="E1867" s="45" t="s">
        <v>13123</v>
      </c>
      <c r="F1867" s="45" t="s">
        <v>13124</v>
      </c>
      <c r="G1867" s="45" t="s">
        <v>13125</v>
      </c>
      <c r="H1867" s="45" t="s">
        <v>13126</v>
      </c>
      <c r="I1867" s="45" t="s">
        <v>12075</v>
      </c>
      <c r="J1867" s="45" t="s">
        <v>12074</v>
      </c>
      <c r="K1867" s="45" t="s">
        <v>12074</v>
      </c>
      <c r="L1867" s="45" t="s">
        <v>7306</v>
      </c>
      <c r="M1867" s="45" t="s">
        <v>7307</v>
      </c>
    </row>
    <row r="1868" spans="1:13" ht="15.6">
      <c r="A1868" s="42" t="s">
        <v>7191</v>
      </c>
      <c r="B1868" s="43">
        <f t="shared" si="60"/>
        <v>267</v>
      </c>
      <c r="C1868" s="43" t="str">
        <f t="shared" si="59"/>
        <v>45.2267</v>
      </c>
      <c r="D1868" s="44">
        <v>8</v>
      </c>
      <c r="E1868" s="45" t="s">
        <v>13127</v>
      </c>
      <c r="F1868" s="45" t="s">
        <v>13128</v>
      </c>
      <c r="G1868" s="45" t="s">
        <v>13129</v>
      </c>
      <c r="H1868" s="45" t="s">
        <v>13130</v>
      </c>
      <c r="I1868" s="45" t="s">
        <v>12075</v>
      </c>
      <c r="J1868" s="45" t="s">
        <v>12074</v>
      </c>
      <c r="K1868" s="45" t="s">
        <v>12074</v>
      </c>
      <c r="L1868" s="45" t="s">
        <v>7306</v>
      </c>
      <c r="M1868" s="45" t="s">
        <v>7307</v>
      </c>
    </row>
    <row r="1869" spans="1:13" ht="15.6">
      <c r="A1869" s="42" t="s">
        <v>7191</v>
      </c>
      <c r="B1869" s="43">
        <f t="shared" si="60"/>
        <v>268</v>
      </c>
      <c r="C1869" s="43" t="str">
        <f t="shared" si="59"/>
        <v>45.2268</v>
      </c>
      <c r="D1869" s="44">
        <v>8</v>
      </c>
      <c r="E1869" s="45" t="s">
        <v>13131</v>
      </c>
      <c r="F1869" s="45" t="s">
        <v>13132</v>
      </c>
      <c r="G1869" s="45" t="s">
        <v>13133</v>
      </c>
      <c r="H1869" s="45" t="s">
        <v>13134</v>
      </c>
      <c r="I1869" s="45" t="s">
        <v>12075</v>
      </c>
      <c r="J1869" s="45" t="s">
        <v>12074</v>
      </c>
      <c r="K1869" s="45" t="s">
        <v>12074</v>
      </c>
      <c r="L1869" s="45" t="s">
        <v>7306</v>
      </c>
      <c r="M1869" s="45" t="s">
        <v>7307</v>
      </c>
    </row>
    <row r="1870" spans="1:13" ht="15.6">
      <c r="A1870" s="42" t="s">
        <v>7191</v>
      </c>
      <c r="B1870" s="43">
        <f t="shared" si="60"/>
        <v>269</v>
      </c>
      <c r="C1870" s="43" t="str">
        <f t="shared" si="59"/>
        <v>45.2269</v>
      </c>
      <c r="D1870" s="44">
        <v>7</v>
      </c>
      <c r="E1870" s="45" t="s">
        <v>13135</v>
      </c>
      <c r="F1870" s="45" t="s">
        <v>13136</v>
      </c>
      <c r="G1870" s="45" t="s">
        <v>13137</v>
      </c>
      <c r="H1870" s="45" t="s">
        <v>13138</v>
      </c>
      <c r="I1870" s="45" t="s">
        <v>12075</v>
      </c>
      <c r="J1870" s="45" t="s">
        <v>12074</v>
      </c>
      <c r="K1870" s="45" t="s">
        <v>12074</v>
      </c>
      <c r="L1870" s="45" t="s">
        <v>7306</v>
      </c>
      <c r="M1870" s="45" t="s">
        <v>7307</v>
      </c>
    </row>
    <row r="1871" spans="1:13" ht="15.6">
      <c r="A1871" s="42" t="s">
        <v>7191</v>
      </c>
      <c r="B1871" s="43">
        <f t="shared" si="60"/>
        <v>270</v>
      </c>
      <c r="C1871" s="43" t="str">
        <f t="shared" si="59"/>
        <v>45.2270</v>
      </c>
      <c r="D1871" s="44">
        <v>6</v>
      </c>
      <c r="E1871" s="45" t="s">
        <v>13139</v>
      </c>
      <c r="F1871" s="45" t="s">
        <v>13140</v>
      </c>
      <c r="G1871" s="45" t="s">
        <v>13141</v>
      </c>
      <c r="H1871" s="45" t="s">
        <v>13142</v>
      </c>
      <c r="I1871" s="45" t="s">
        <v>12075</v>
      </c>
      <c r="J1871" s="45" t="s">
        <v>12074</v>
      </c>
      <c r="K1871" s="45" t="s">
        <v>12074</v>
      </c>
      <c r="L1871" s="45" t="s">
        <v>7306</v>
      </c>
      <c r="M1871" s="45" t="s">
        <v>7307</v>
      </c>
    </row>
    <row r="1872" spans="1:13" ht="43.2">
      <c r="A1872" s="42" t="s">
        <v>7191</v>
      </c>
      <c r="B1872" s="43">
        <f t="shared" si="60"/>
        <v>271</v>
      </c>
      <c r="C1872" s="43" t="str">
        <f t="shared" si="59"/>
        <v>45.2271</v>
      </c>
      <c r="D1872" s="44">
        <v>6</v>
      </c>
      <c r="E1872" s="45" t="s">
        <v>13143</v>
      </c>
      <c r="F1872" s="45" t="s">
        <v>13144</v>
      </c>
      <c r="G1872" s="45" t="s">
        <v>13145</v>
      </c>
      <c r="H1872" s="46" t="s">
        <v>13146</v>
      </c>
      <c r="I1872" s="45" t="s">
        <v>12075</v>
      </c>
      <c r="J1872" s="45" t="s">
        <v>12074</v>
      </c>
      <c r="K1872" s="45" t="s">
        <v>12074</v>
      </c>
      <c r="L1872" s="45" t="s">
        <v>7306</v>
      </c>
      <c r="M1872" s="45" t="s">
        <v>7307</v>
      </c>
    </row>
    <row r="1873" spans="1:13" ht="15.6">
      <c r="A1873" s="42" t="s">
        <v>7191</v>
      </c>
      <c r="B1873" s="43">
        <f t="shared" si="60"/>
        <v>272</v>
      </c>
      <c r="C1873" s="43" t="str">
        <f t="shared" si="59"/>
        <v>45.2272</v>
      </c>
      <c r="D1873" s="44">
        <v>7</v>
      </c>
      <c r="E1873" s="45" t="s">
        <v>13147</v>
      </c>
      <c r="F1873" s="45" t="s">
        <v>13148</v>
      </c>
      <c r="G1873" s="45" t="s">
        <v>13149</v>
      </c>
      <c r="H1873" s="45" t="s">
        <v>13150</v>
      </c>
      <c r="I1873" s="45" t="s">
        <v>12075</v>
      </c>
      <c r="J1873" s="45" t="s">
        <v>12074</v>
      </c>
      <c r="K1873" s="45" t="s">
        <v>12074</v>
      </c>
      <c r="L1873" s="45" t="s">
        <v>7306</v>
      </c>
      <c r="M1873" s="45" t="s">
        <v>7307</v>
      </c>
    </row>
    <row r="1874" spans="1:13" ht="15.6">
      <c r="A1874" s="42" t="s">
        <v>7191</v>
      </c>
      <c r="B1874" s="43">
        <f t="shared" si="60"/>
        <v>273</v>
      </c>
      <c r="C1874" s="43" t="str">
        <f t="shared" si="59"/>
        <v>45.2273</v>
      </c>
      <c r="D1874" s="44">
        <v>7</v>
      </c>
      <c r="E1874" s="45" t="s">
        <v>13151</v>
      </c>
      <c r="F1874" s="45" t="s">
        <v>13152</v>
      </c>
      <c r="G1874" s="45" t="s">
        <v>13153</v>
      </c>
      <c r="H1874" s="45" t="s">
        <v>13154</v>
      </c>
      <c r="I1874" s="45" t="s">
        <v>12075</v>
      </c>
      <c r="J1874" s="45" t="s">
        <v>12074</v>
      </c>
      <c r="K1874" s="45" t="s">
        <v>12074</v>
      </c>
      <c r="L1874" s="45" t="s">
        <v>7306</v>
      </c>
      <c r="M1874" s="45" t="s">
        <v>7307</v>
      </c>
    </row>
    <row r="1875" spans="1:13" ht="15.6">
      <c r="A1875" s="42" t="s">
        <v>7191</v>
      </c>
      <c r="B1875" s="43">
        <f t="shared" si="60"/>
        <v>274</v>
      </c>
      <c r="C1875" s="43" t="str">
        <f t="shared" si="59"/>
        <v>45.2274</v>
      </c>
      <c r="D1875" s="44">
        <v>7</v>
      </c>
      <c r="E1875" s="45" t="s">
        <v>13155</v>
      </c>
      <c r="F1875" s="45" t="s">
        <v>13156</v>
      </c>
      <c r="G1875" s="45" t="s">
        <v>13157</v>
      </c>
      <c r="H1875" s="45" t="s">
        <v>13158</v>
      </c>
      <c r="I1875" s="45" t="s">
        <v>12075</v>
      </c>
      <c r="J1875" s="45" t="s">
        <v>12074</v>
      </c>
      <c r="K1875" s="45" t="s">
        <v>12074</v>
      </c>
      <c r="L1875" s="45" t="s">
        <v>7306</v>
      </c>
      <c r="M1875" s="45" t="s">
        <v>7307</v>
      </c>
    </row>
    <row r="1876" spans="1:13" ht="43.2">
      <c r="A1876" s="42" t="s">
        <v>7191</v>
      </c>
      <c r="B1876" s="43">
        <f t="shared" si="60"/>
        <v>275</v>
      </c>
      <c r="C1876" s="43" t="str">
        <f t="shared" si="59"/>
        <v>45.2275</v>
      </c>
      <c r="D1876" s="44">
        <v>6</v>
      </c>
      <c r="E1876" s="45" t="s">
        <v>13159</v>
      </c>
      <c r="F1876" s="45" t="s">
        <v>13160</v>
      </c>
      <c r="G1876" s="45" t="s">
        <v>13161</v>
      </c>
      <c r="H1876" s="46" t="s">
        <v>13162</v>
      </c>
      <c r="I1876" s="45" t="s">
        <v>12075</v>
      </c>
      <c r="J1876" s="45" t="s">
        <v>12074</v>
      </c>
      <c r="K1876" s="45" t="s">
        <v>12074</v>
      </c>
      <c r="L1876" s="45" t="s">
        <v>7306</v>
      </c>
      <c r="M1876" s="45" t="s">
        <v>7307</v>
      </c>
    </row>
    <row r="1877" spans="1:13" ht="15.6">
      <c r="A1877" s="42" t="s">
        <v>7191</v>
      </c>
      <c r="B1877" s="43">
        <f t="shared" si="60"/>
        <v>276</v>
      </c>
      <c r="C1877" s="43" t="str">
        <f t="shared" si="59"/>
        <v>45.2276</v>
      </c>
      <c r="D1877" s="44">
        <v>7</v>
      </c>
      <c r="E1877" s="45" t="s">
        <v>13163</v>
      </c>
      <c r="F1877" s="45" t="s">
        <v>13164</v>
      </c>
      <c r="G1877" s="45" t="s">
        <v>13165</v>
      </c>
      <c r="H1877" s="45" t="s">
        <v>13166</v>
      </c>
      <c r="I1877" s="45" t="s">
        <v>12075</v>
      </c>
      <c r="J1877" s="45" t="s">
        <v>12074</v>
      </c>
      <c r="K1877" s="45" t="s">
        <v>12074</v>
      </c>
      <c r="L1877" s="45" t="s">
        <v>7306</v>
      </c>
      <c r="M1877" s="45" t="s">
        <v>7307</v>
      </c>
    </row>
    <row r="1878" spans="1:13" ht="15.6">
      <c r="A1878" s="42" t="s">
        <v>7191</v>
      </c>
      <c r="B1878" s="43">
        <f t="shared" si="60"/>
        <v>277</v>
      </c>
      <c r="C1878" s="43" t="str">
        <f t="shared" si="59"/>
        <v>45.2277</v>
      </c>
      <c r="D1878" s="44">
        <v>7</v>
      </c>
      <c r="E1878" s="45" t="s">
        <v>13167</v>
      </c>
      <c r="F1878" s="45" t="s">
        <v>13168</v>
      </c>
      <c r="G1878" s="45" t="s">
        <v>13169</v>
      </c>
      <c r="H1878" s="45" t="s">
        <v>13170</v>
      </c>
      <c r="I1878" s="45" t="s">
        <v>12075</v>
      </c>
      <c r="J1878" s="45" t="s">
        <v>12074</v>
      </c>
      <c r="K1878" s="45" t="s">
        <v>12074</v>
      </c>
      <c r="L1878" s="45" t="s">
        <v>7306</v>
      </c>
      <c r="M1878" s="45" t="s">
        <v>7307</v>
      </c>
    </row>
    <row r="1879" spans="1:13" ht="15.6">
      <c r="A1879" s="42" t="s">
        <v>7191</v>
      </c>
      <c r="B1879" s="43">
        <f t="shared" si="60"/>
        <v>278</v>
      </c>
      <c r="C1879" s="43" t="str">
        <f t="shared" si="59"/>
        <v>45.2278</v>
      </c>
      <c r="D1879" s="44">
        <v>5</v>
      </c>
      <c r="E1879" s="45" t="s">
        <v>13171</v>
      </c>
      <c r="F1879" s="45" t="s">
        <v>13172</v>
      </c>
      <c r="G1879" s="45" t="s">
        <v>13173</v>
      </c>
      <c r="H1879" s="45" t="s">
        <v>13174</v>
      </c>
      <c r="I1879" s="45" t="s">
        <v>12075</v>
      </c>
      <c r="J1879" s="45" t="s">
        <v>12074</v>
      </c>
      <c r="K1879" s="45" t="s">
        <v>12074</v>
      </c>
      <c r="L1879" s="45" t="s">
        <v>7306</v>
      </c>
      <c r="M1879" s="45" t="s">
        <v>7307</v>
      </c>
    </row>
    <row r="1880" spans="1:13" ht="15.6">
      <c r="A1880" s="42" t="s">
        <v>7191</v>
      </c>
      <c r="B1880" s="43">
        <f t="shared" si="60"/>
        <v>279</v>
      </c>
      <c r="C1880" s="43" t="str">
        <f t="shared" si="59"/>
        <v>45.2279</v>
      </c>
      <c r="D1880" s="44">
        <v>6</v>
      </c>
      <c r="E1880" s="45" t="s">
        <v>13175</v>
      </c>
      <c r="F1880" s="45" t="s">
        <v>13176</v>
      </c>
      <c r="G1880" s="45" t="s">
        <v>13177</v>
      </c>
      <c r="H1880" s="45" t="s">
        <v>13178</v>
      </c>
      <c r="I1880" s="45" t="s">
        <v>12075</v>
      </c>
      <c r="J1880" s="45" t="s">
        <v>12074</v>
      </c>
      <c r="K1880" s="45" t="s">
        <v>12074</v>
      </c>
      <c r="L1880" s="45" t="s">
        <v>7306</v>
      </c>
      <c r="M1880" s="45" t="s">
        <v>7307</v>
      </c>
    </row>
    <row r="1881" spans="1:13" ht="15.6">
      <c r="A1881" s="42" t="s">
        <v>7191</v>
      </c>
      <c r="B1881" s="43">
        <f t="shared" si="60"/>
        <v>280</v>
      </c>
      <c r="C1881" s="43" t="str">
        <f t="shared" si="59"/>
        <v>45.2280</v>
      </c>
      <c r="D1881" s="44">
        <v>6</v>
      </c>
      <c r="E1881" s="45" t="s">
        <v>13179</v>
      </c>
      <c r="F1881" s="45" t="s">
        <v>13180</v>
      </c>
      <c r="G1881" s="45" t="s">
        <v>13181</v>
      </c>
      <c r="H1881" s="45" t="s">
        <v>13182</v>
      </c>
      <c r="I1881" s="45" t="s">
        <v>12075</v>
      </c>
      <c r="J1881" s="45" t="s">
        <v>12074</v>
      </c>
      <c r="K1881" s="45" t="s">
        <v>12074</v>
      </c>
      <c r="L1881" s="45" t="s">
        <v>7306</v>
      </c>
      <c r="M1881" s="45" t="s">
        <v>7307</v>
      </c>
    </row>
    <row r="1882" spans="1:13" ht="15.6">
      <c r="A1882" s="42" t="s">
        <v>7191</v>
      </c>
      <c r="B1882" s="43">
        <f t="shared" si="60"/>
        <v>281</v>
      </c>
      <c r="C1882" s="43" t="str">
        <f t="shared" si="59"/>
        <v>45.2281</v>
      </c>
      <c r="D1882" s="44">
        <v>6</v>
      </c>
      <c r="E1882" s="45" t="s">
        <v>13183</v>
      </c>
      <c r="F1882" s="45" t="s">
        <v>13184</v>
      </c>
      <c r="G1882" s="45" t="s">
        <v>13185</v>
      </c>
      <c r="H1882" s="45" t="s">
        <v>13186</v>
      </c>
      <c r="I1882" s="45" t="s">
        <v>12075</v>
      </c>
      <c r="J1882" s="45" t="s">
        <v>12074</v>
      </c>
      <c r="K1882" s="45" t="s">
        <v>12074</v>
      </c>
      <c r="L1882" s="45" t="s">
        <v>7306</v>
      </c>
      <c r="M1882" s="45" t="s">
        <v>7307</v>
      </c>
    </row>
    <row r="1883" spans="1:13" ht="15.6">
      <c r="A1883" s="42" t="s">
        <v>7191</v>
      </c>
      <c r="B1883" s="43">
        <f t="shared" si="60"/>
        <v>282</v>
      </c>
      <c r="C1883" s="43" t="str">
        <f t="shared" si="59"/>
        <v>45.2282</v>
      </c>
      <c r="D1883" s="44">
        <v>6</v>
      </c>
      <c r="E1883" s="45" t="s">
        <v>13187</v>
      </c>
      <c r="F1883" s="45" t="s">
        <v>13188</v>
      </c>
      <c r="G1883" s="45" t="s">
        <v>11316</v>
      </c>
      <c r="H1883" s="45" t="s">
        <v>13189</v>
      </c>
      <c r="I1883" s="45" t="s">
        <v>12075</v>
      </c>
      <c r="J1883" s="45" t="s">
        <v>12074</v>
      </c>
      <c r="K1883" s="45" t="s">
        <v>12074</v>
      </c>
      <c r="L1883" s="45" t="s">
        <v>7306</v>
      </c>
      <c r="M1883" s="45" t="s">
        <v>7307</v>
      </c>
    </row>
    <row r="1884" spans="1:13" ht="15.6">
      <c r="A1884" s="42" t="s">
        <v>7191</v>
      </c>
      <c r="B1884" s="43">
        <f t="shared" si="60"/>
        <v>283</v>
      </c>
      <c r="C1884" s="43" t="str">
        <f t="shared" si="59"/>
        <v>45.2283</v>
      </c>
      <c r="D1884" s="44">
        <v>6</v>
      </c>
      <c r="E1884" s="45" t="s">
        <v>13190</v>
      </c>
      <c r="F1884" s="45" t="s">
        <v>13191</v>
      </c>
      <c r="G1884" s="45" t="s">
        <v>13192</v>
      </c>
      <c r="H1884" s="45" t="s">
        <v>13193</v>
      </c>
      <c r="I1884" s="45" t="s">
        <v>12075</v>
      </c>
      <c r="J1884" s="45" t="s">
        <v>12074</v>
      </c>
      <c r="K1884" s="45" t="s">
        <v>12074</v>
      </c>
      <c r="L1884" s="45" t="s">
        <v>7306</v>
      </c>
      <c r="M1884" s="45" t="s">
        <v>7307</v>
      </c>
    </row>
    <row r="1885" spans="1:13" ht="15.6">
      <c r="A1885" s="42" t="s">
        <v>7191</v>
      </c>
      <c r="B1885" s="43">
        <f t="shared" si="60"/>
        <v>284</v>
      </c>
      <c r="C1885" s="43" t="str">
        <f t="shared" si="59"/>
        <v>45.2284</v>
      </c>
      <c r="D1885" s="44">
        <v>7</v>
      </c>
      <c r="E1885" s="45" t="s">
        <v>13194</v>
      </c>
      <c r="F1885" s="45" t="s">
        <v>13195</v>
      </c>
      <c r="G1885" s="45" t="s">
        <v>13196</v>
      </c>
      <c r="H1885" s="45" t="s">
        <v>13197</v>
      </c>
      <c r="I1885" s="45" t="s">
        <v>12075</v>
      </c>
      <c r="J1885" s="45" t="s">
        <v>12074</v>
      </c>
      <c r="K1885" s="45" t="s">
        <v>12074</v>
      </c>
      <c r="L1885" s="45" t="s">
        <v>7306</v>
      </c>
      <c r="M1885" s="45" t="s">
        <v>7307</v>
      </c>
    </row>
    <row r="1886" spans="1:13" ht="15.6">
      <c r="A1886" s="42" t="s">
        <v>7191</v>
      </c>
      <c r="B1886" s="43">
        <f t="shared" si="60"/>
        <v>285</v>
      </c>
      <c r="C1886" s="43" t="str">
        <f t="shared" si="59"/>
        <v>45.2285</v>
      </c>
      <c r="D1886" s="44">
        <v>7</v>
      </c>
      <c r="E1886" s="45" t="s">
        <v>13198</v>
      </c>
      <c r="F1886" s="45" t="s">
        <v>13199</v>
      </c>
      <c r="G1886" s="45" t="s">
        <v>13200</v>
      </c>
      <c r="H1886" s="45" t="s">
        <v>13201</v>
      </c>
      <c r="I1886" s="45" t="s">
        <v>12075</v>
      </c>
      <c r="J1886" s="45" t="s">
        <v>12074</v>
      </c>
      <c r="K1886" s="45" t="s">
        <v>12074</v>
      </c>
      <c r="L1886" s="45" t="s">
        <v>7306</v>
      </c>
      <c r="M1886" s="45" t="s">
        <v>7307</v>
      </c>
    </row>
    <row r="1887" spans="1:13" ht="15.6">
      <c r="A1887" s="42" t="s">
        <v>7191</v>
      </c>
      <c r="B1887" s="43">
        <f t="shared" si="60"/>
        <v>286</v>
      </c>
      <c r="C1887" s="43" t="str">
        <f t="shared" si="59"/>
        <v>45.2286</v>
      </c>
      <c r="D1887" s="44">
        <v>7</v>
      </c>
      <c r="E1887" s="45" t="s">
        <v>13202</v>
      </c>
      <c r="F1887" s="45" t="s">
        <v>13203</v>
      </c>
      <c r="G1887" s="45" t="s">
        <v>13204</v>
      </c>
      <c r="H1887" s="45" t="s">
        <v>13205</v>
      </c>
      <c r="I1887" s="45" t="s">
        <v>12075</v>
      </c>
      <c r="J1887" s="45" t="s">
        <v>12074</v>
      </c>
      <c r="K1887" s="45" t="s">
        <v>12074</v>
      </c>
      <c r="L1887" s="45" t="s">
        <v>7306</v>
      </c>
      <c r="M1887" s="45" t="s">
        <v>7307</v>
      </c>
    </row>
    <row r="1888" spans="1:13" ht="15.6">
      <c r="A1888" s="42" t="s">
        <v>7191</v>
      </c>
      <c r="B1888" s="43">
        <f t="shared" si="60"/>
        <v>287</v>
      </c>
      <c r="C1888" s="43" t="str">
        <f t="shared" si="59"/>
        <v>45.2287</v>
      </c>
      <c r="D1888" s="44">
        <v>6</v>
      </c>
      <c r="E1888" s="45" t="s">
        <v>13206</v>
      </c>
      <c r="F1888" s="45" t="s">
        <v>13207</v>
      </c>
      <c r="G1888" s="45" t="s">
        <v>13208</v>
      </c>
      <c r="H1888" s="45" t="s">
        <v>13209</v>
      </c>
      <c r="I1888" s="45" t="s">
        <v>12075</v>
      </c>
      <c r="J1888" s="45" t="s">
        <v>12074</v>
      </c>
      <c r="K1888" s="45" t="s">
        <v>12074</v>
      </c>
      <c r="L1888" s="45" t="s">
        <v>7306</v>
      </c>
      <c r="M1888" s="45" t="s">
        <v>7307</v>
      </c>
    </row>
    <row r="1889" spans="1:13" ht="15.6">
      <c r="A1889" s="42" t="s">
        <v>7191</v>
      </c>
      <c r="B1889" s="43">
        <f t="shared" si="60"/>
        <v>288</v>
      </c>
      <c r="C1889" s="43" t="str">
        <f t="shared" si="59"/>
        <v>45.2288</v>
      </c>
      <c r="D1889" s="44">
        <v>6</v>
      </c>
      <c r="E1889" s="45" t="s">
        <v>13210</v>
      </c>
      <c r="F1889" s="45" t="s">
        <v>13211</v>
      </c>
      <c r="G1889" s="45" t="s">
        <v>13212</v>
      </c>
      <c r="H1889" s="45" t="s">
        <v>13213</v>
      </c>
      <c r="I1889" s="45" t="s">
        <v>12075</v>
      </c>
      <c r="J1889" s="45" t="s">
        <v>12074</v>
      </c>
      <c r="K1889" s="45" t="s">
        <v>12074</v>
      </c>
      <c r="L1889" s="45" t="s">
        <v>7306</v>
      </c>
      <c r="M1889" s="45" t="s">
        <v>7307</v>
      </c>
    </row>
    <row r="1890" spans="1:13" ht="43.2">
      <c r="A1890" s="42" t="s">
        <v>7191</v>
      </c>
      <c r="B1890" s="43">
        <f t="shared" si="60"/>
        <v>289</v>
      </c>
      <c r="C1890" s="43" t="str">
        <f t="shared" si="59"/>
        <v>45.2289</v>
      </c>
      <c r="D1890" s="44">
        <v>6</v>
      </c>
      <c r="E1890" s="45" t="s">
        <v>13214</v>
      </c>
      <c r="F1890" s="45" t="s">
        <v>13215</v>
      </c>
      <c r="G1890" s="45" t="s">
        <v>13216</v>
      </c>
      <c r="H1890" s="46" t="s">
        <v>13217</v>
      </c>
      <c r="I1890" s="45" t="s">
        <v>12075</v>
      </c>
      <c r="J1890" s="45" t="s">
        <v>12074</v>
      </c>
      <c r="K1890" s="45" t="s">
        <v>12074</v>
      </c>
      <c r="L1890" s="45" t="s">
        <v>7306</v>
      </c>
      <c r="M1890" s="45" t="s">
        <v>7307</v>
      </c>
    </row>
    <row r="1891" spans="1:13" ht="43.2">
      <c r="A1891" s="42" t="s">
        <v>7191</v>
      </c>
      <c r="B1891" s="43">
        <f t="shared" si="60"/>
        <v>290</v>
      </c>
      <c r="C1891" s="43" t="str">
        <f t="shared" si="59"/>
        <v>45.2290</v>
      </c>
      <c r="D1891" s="44">
        <v>7</v>
      </c>
      <c r="E1891" s="45" t="s">
        <v>13218</v>
      </c>
      <c r="F1891" s="45" t="s">
        <v>13219</v>
      </c>
      <c r="G1891" s="45" t="s">
        <v>13220</v>
      </c>
      <c r="H1891" s="46" t="s">
        <v>13221</v>
      </c>
      <c r="I1891" s="45" t="s">
        <v>12075</v>
      </c>
      <c r="J1891" s="45" t="s">
        <v>12074</v>
      </c>
      <c r="K1891" s="45" t="s">
        <v>12074</v>
      </c>
      <c r="L1891" s="45" t="s">
        <v>7306</v>
      </c>
      <c r="M1891" s="45" t="s">
        <v>7307</v>
      </c>
    </row>
    <row r="1892" spans="1:13" ht="43.2">
      <c r="A1892" s="42" t="s">
        <v>7191</v>
      </c>
      <c r="B1892" s="43">
        <f t="shared" si="60"/>
        <v>291</v>
      </c>
      <c r="C1892" s="43" t="str">
        <f t="shared" si="59"/>
        <v>45.2291</v>
      </c>
      <c r="D1892" s="44">
        <v>7</v>
      </c>
      <c r="E1892" s="45" t="s">
        <v>13222</v>
      </c>
      <c r="F1892" s="45" t="s">
        <v>13223</v>
      </c>
      <c r="G1892" s="45" t="s">
        <v>13224</v>
      </c>
      <c r="H1892" s="46" t="s">
        <v>13225</v>
      </c>
      <c r="I1892" s="45" t="s">
        <v>12075</v>
      </c>
      <c r="J1892" s="45" t="s">
        <v>12074</v>
      </c>
      <c r="K1892" s="45" t="s">
        <v>12074</v>
      </c>
      <c r="L1892" s="45" t="s">
        <v>7306</v>
      </c>
      <c r="M1892" s="45" t="s">
        <v>7307</v>
      </c>
    </row>
    <row r="1893" spans="1:13" ht="43.2">
      <c r="A1893" s="42" t="s">
        <v>7191</v>
      </c>
      <c r="B1893" s="43">
        <f t="shared" si="60"/>
        <v>292</v>
      </c>
      <c r="C1893" s="43" t="str">
        <f t="shared" si="59"/>
        <v>45.2292</v>
      </c>
      <c r="D1893" s="44">
        <v>7</v>
      </c>
      <c r="E1893" s="45" t="s">
        <v>13226</v>
      </c>
      <c r="F1893" s="45" t="s">
        <v>13227</v>
      </c>
      <c r="G1893" s="45" t="s">
        <v>13228</v>
      </c>
      <c r="H1893" s="46" t="s">
        <v>13229</v>
      </c>
      <c r="I1893" s="45" t="s">
        <v>12075</v>
      </c>
      <c r="J1893" s="45" t="s">
        <v>12074</v>
      </c>
      <c r="K1893" s="45" t="s">
        <v>12074</v>
      </c>
      <c r="L1893" s="45" t="s">
        <v>7306</v>
      </c>
      <c r="M1893" s="45" t="s">
        <v>7307</v>
      </c>
    </row>
    <row r="1894" spans="1:13" ht="43.2">
      <c r="A1894" s="42" t="s">
        <v>7191</v>
      </c>
      <c r="B1894" s="43">
        <f t="shared" si="60"/>
        <v>293</v>
      </c>
      <c r="C1894" s="43" t="str">
        <f t="shared" si="59"/>
        <v>45.2293</v>
      </c>
      <c r="D1894" s="44">
        <v>7</v>
      </c>
      <c r="E1894" s="45" t="s">
        <v>13230</v>
      </c>
      <c r="F1894" s="45" t="s">
        <v>13231</v>
      </c>
      <c r="G1894" s="45" t="s">
        <v>13232</v>
      </c>
      <c r="H1894" s="46" t="s">
        <v>13233</v>
      </c>
      <c r="I1894" s="45" t="s">
        <v>12075</v>
      </c>
      <c r="J1894" s="45" t="s">
        <v>12074</v>
      </c>
      <c r="K1894" s="45" t="s">
        <v>12074</v>
      </c>
      <c r="L1894" s="45" t="s">
        <v>7306</v>
      </c>
      <c r="M1894" s="45" t="s">
        <v>7307</v>
      </c>
    </row>
    <row r="1895" spans="1:13" ht="15.6">
      <c r="A1895" s="42" t="s">
        <v>7191</v>
      </c>
      <c r="B1895" s="43">
        <f t="shared" si="60"/>
        <v>294</v>
      </c>
      <c r="C1895" s="43" t="str">
        <f t="shared" si="59"/>
        <v>45.2294</v>
      </c>
      <c r="D1895" s="44">
        <v>6</v>
      </c>
      <c r="E1895" s="45" t="s">
        <v>13234</v>
      </c>
      <c r="F1895" s="45" t="s">
        <v>13235</v>
      </c>
      <c r="G1895" s="45" t="s">
        <v>13236</v>
      </c>
      <c r="H1895" s="45" t="s">
        <v>13237</v>
      </c>
      <c r="I1895" s="45" t="s">
        <v>12075</v>
      </c>
      <c r="J1895" s="45" t="s">
        <v>12074</v>
      </c>
      <c r="K1895" s="45" t="s">
        <v>12074</v>
      </c>
      <c r="L1895" s="45" t="s">
        <v>7306</v>
      </c>
      <c r="M1895" s="45" t="s">
        <v>7307</v>
      </c>
    </row>
    <row r="1896" spans="1:13" ht="15.6">
      <c r="A1896" s="42" t="s">
        <v>7191</v>
      </c>
      <c r="B1896" s="43">
        <f t="shared" si="60"/>
        <v>295</v>
      </c>
      <c r="C1896" s="43" t="str">
        <f t="shared" si="59"/>
        <v>45.2295</v>
      </c>
      <c r="D1896" s="44">
        <v>6</v>
      </c>
      <c r="E1896" s="45" t="s">
        <v>13238</v>
      </c>
      <c r="F1896" s="45" t="s">
        <v>13239</v>
      </c>
      <c r="G1896" s="45" t="s">
        <v>13240</v>
      </c>
      <c r="H1896" s="45" t="s">
        <v>13241</v>
      </c>
      <c r="I1896" s="45" t="s">
        <v>12075</v>
      </c>
      <c r="J1896" s="45" t="s">
        <v>12074</v>
      </c>
      <c r="K1896" s="45" t="s">
        <v>12074</v>
      </c>
      <c r="L1896" s="45" t="s">
        <v>7306</v>
      </c>
      <c r="M1896" s="45" t="s">
        <v>7307</v>
      </c>
    </row>
    <row r="1897" spans="1:13" ht="15.6">
      <c r="A1897" s="42" t="s">
        <v>7191</v>
      </c>
      <c r="B1897" s="43">
        <f t="shared" si="60"/>
        <v>296</v>
      </c>
      <c r="C1897" s="43" t="str">
        <f t="shared" si="59"/>
        <v>45.2296</v>
      </c>
      <c r="D1897" s="44">
        <v>6</v>
      </c>
      <c r="E1897" s="45" t="s">
        <v>13242</v>
      </c>
      <c r="F1897" s="45" t="s">
        <v>13243</v>
      </c>
      <c r="G1897" s="45" t="s">
        <v>13244</v>
      </c>
      <c r="H1897" s="45" t="s">
        <v>13245</v>
      </c>
      <c r="I1897" s="45" t="s">
        <v>12075</v>
      </c>
      <c r="J1897" s="45" t="s">
        <v>12074</v>
      </c>
      <c r="K1897" s="45" t="s">
        <v>12074</v>
      </c>
      <c r="L1897" s="45" t="s">
        <v>7306</v>
      </c>
      <c r="M1897" s="45" t="s">
        <v>7307</v>
      </c>
    </row>
    <row r="1898" spans="1:13" ht="15.6">
      <c r="A1898" s="42" t="s">
        <v>7191</v>
      </c>
      <c r="B1898" s="43">
        <f t="shared" si="60"/>
        <v>297</v>
      </c>
      <c r="C1898" s="43" t="str">
        <f t="shared" si="59"/>
        <v>45.2297</v>
      </c>
      <c r="D1898" s="44">
        <v>5</v>
      </c>
      <c r="E1898" s="45" t="s">
        <v>13246</v>
      </c>
      <c r="F1898" s="45" t="s">
        <v>13247</v>
      </c>
      <c r="G1898" s="45" t="s">
        <v>13248</v>
      </c>
      <c r="H1898" s="45" t="s">
        <v>13249</v>
      </c>
      <c r="I1898" s="45" t="s">
        <v>12075</v>
      </c>
      <c r="J1898" s="45" t="s">
        <v>12074</v>
      </c>
      <c r="K1898" s="45" t="s">
        <v>12074</v>
      </c>
      <c r="L1898" s="45" t="s">
        <v>7306</v>
      </c>
      <c r="M1898" s="45" t="s">
        <v>7307</v>
      </c>
    </row>
    <row r="1899" spans="1:13" ht="15.6">
      <c r="A1899" s="42" t="s">
        <v>7191</v>
      </c>
      <c r="B1899" s="43">
        <f t="shared" si="60"/>
        <v>298</v>
      </c>
      <c r="C1899" s="43" t="str">
        <f t="shared" si="59"/>
        <v>45.2298</v>
      </c>
      <c r="D1899" s="44">
        <v>6</v>
      </c>
      <c r="E1899" s="45" t="s">
        <v>13250</v>
      </c>
      <c r="F1899" s="45" t="s">
        <v>13251</v>
      </c>
      <c r="G1899" s="45" t="s">
        <v>13252</v>
      </c>
      <c r="H1899" s="45" t="s">
        <v>13253</v>
      </c>
      <c r="I1899" s="45" t="s">
        <v>12075</v>
      </c>
      <c r="J1899" s="45" t="s">
        <v>12074</v>
      </c>
      <c r="K1899" s="45" t="s">
        <v>12074</v>
      </c>
      <c r="L1899" s="45" t="s">
        <v>7306</v>
      </c>
      <c r="M1899" s="45" t="s">
        <v>7307</v>
      </c>
    </row>
    <row r="1900" spans="1:13" ht="43.2">
      <c r="A1900" s="42" t="s">
        <v>7191</v>
      </c>
      <c r="B1900" s="43">
        <f t="shared" si="60"/>
        <v>299</v>
      </c>
      <c r="C1900" s="43" t="str">
        <f t="shared" si="59"/>
        <v>45.2299</v>
      </c>
      <c r="D1900" s="44">
        <v>7</v>
      </c>
      <c r="E1900" s="45" t="s">
        <v>13254</v>
      </c>
      <c r="F1900" s="45" t="s">
        <v>13255</v>
      </c>
      <c r="G1900" s="45" t="s">
        <v>13256</v>
      </c>
      <c r="H1900" s="46" t="s">
        <v>13257</v>
      </c>
      <c r="I1900" s="45" t="s">
        <v>12075</v>
      </c>
      <c r="J1900" s="45" t="s">
        <v>12074</v>
      </c>
      <c r="K1900" s="45" t="s">
        <v>12074</v>
      </c>
      <c r="L1900" s="45" t="s">
        <v>7306</v>
      </c>
      <c r="M1900" s="45" t="s">
        <v>7307</v>
      </c>
    </row>
    <row r="1901" spans="1:13" ht="15.6">
      <c r="A1901" s="42" t="s">
        <v>7191</v>
      </c>
      <c r="B1901" s="43">
        <f t="shared" si="60"/>
        <v>300</v>
      </c>
      <c r="C1901" s="43" t="str">
        <f t="shared" si="59"/>
        <v>45.2300</v>
      </c>
      <c r="D1901" s="44">
        <v>7</v>
      </c>
      <c r="E1901" s="45" t="s">
        <v>13258</v>
      </c>
      <c r="F1901" s="45" t="s">
        <v>13259</v>
      </c>
      <c r="G1901" s="45" t="s">
        <v>13260</v>
      </c>
      <c r="H1901" s="45" t="s">
        <v>13261</v>
      </c>
      <c r="I1901" s="45" t="s">
        <v>12075</v>
      </c>
      <c r="J1901" s="45" t="s">
        <v>12074</v>
      </c>
      <c r="K1901" s="45" t="s">
        <v>12074</v>
      </c>
      <c r="L1901" s="45" t="s">
        <v>7306</v>
      </c>
      <c r="M1901" s="45" t="s">
        <v>7307</v>
      </c>
    </row>
    <row r="1902" spans="1:13" ht="15.6">
      <c r="A1902" s="42" t="s">
        <v>7191</v>
      </c>
      <c r="B1902" s="43">
        <f t="shared" si="60"/>
        <v>301</v>
      </c>
      <c r="C1902" s="43" t="str">
        <f t="shared" si="59"/>
        <v>45.2301</v>
      </c>
      <c r="D1902" s="44">
        <v>7</v>
      </c>
      <c r="E1902" s="45" t="s">
        <v>13262</v>
      </c>
      <c r="F1902" s="45" t="s">
        <v>13263</v>
      </c>
      <c r="G1902" s="45" t="s">
        <v>13264</v>
      </c>
      <c r="H1902" s="45" t="s">
        <v>13265</v>
      </c>
      <c r="I1902" s="45" t="s">
        <v>12075</v>
      </c>
      <c r="J1902" s="45" t="s">
        <v>12074</v>
      </c>
      <c r="K1902" s="45" t="s">
        <v>12074</v>
      </c>
      <c r="L1902" s="45" t="s">
        <v>7306</v>
      </c>
      <c r="M1902" s="45" t="s">
        <v>7307</v>
      </c>
    </row>
    <row r="1903" spans="1:13" ht="15.6">
      <c r="A1903" s="42" t="s">
        <v>7191</v>
      </c>
      <c r="B1903" s="43">
        <f t="shared" si="60"/>
        <v>302</v>
      </c>
      <c r="C1903" s="43" t="str">
        <f t="shared" si="59"/>
        <v>45.2302</v>
      </c>
      <c r="D1903" s="44">
        <v>7</v>
      </c>
      <c r="E1903" s="45" t="s">
        <v>13266</v>
      </c>
      <c r="F1903" s="45" t="s">
        <v>13267</v>
      </c>
      <c r="G1903" s="45" t="s">
        <v>13268</v>
      </c>
      <c r="H1903" s="45" t="s">
        <v>13269</v>
      </c>
      <c r="I1903" s="45" t="s">
        <v>12075</v>
      </c>
      <c r="J1903" s="45" t="s">
        <v>12074</v>
      </c>
      <c r="K1903" s="45" t="s">
        <v>12074</v>
      </c>
      <c r="L1903" s="45" t="s">
        <v>7306</v>
      </c>
      <c r="M1903" s="45" t="s">
        <v>7307</v>
      </c>
    </row>
    <row r="1904" spans="1:13" ht="15.6">
      <c r="A1904" s="42" t="s">
        <v>7191</v>
      </c>
      <c r="B1904" s="43">
        <f t="shared" si="60"/>
        <v>303</v>
      </c>
      <c r="C1904" s="43" t="str">
        <f t="shared" si="59"/>
        <v>45.2303</v>
      </c>
      <c r="D1904" s="44">
        <v>7</v>
      </c>
      <c r="E1904" s="45" t="s">
        <v>13270</v>
      </c>
      <c r="F1904" s="45" t="s">
        <v>13271</v>
      </c>
      <c r="G1904" s="45" t="s">
        <v>13272</v>
      </c>
      <c r="H1904" s="45" t="s">
        <v>13273</v>
      </c>
      <c r="I1904" s="45" t="s">
        <v>12075</v>
      </c>
      <c r="J1904" s="45" t="s">
        <v>12074</v>
      </c>
      <c r="K1904" s="45" t="s">
        <v>12074</v>
      </c>
      <c r="L1904" s="45" t="s">
        <v>7306</v>
      </c>
      <c r="M1904" s="45" t="s">
        <v>7307</v>
      </c>
    </row>
    <row r="1905" spans="1:13" ht="15.6">
      <c r="A1905" s="42" t="s">
        <v>7191</v>
      </c>
      <c r="B1905" s="43">
        <f t="shared" si="60"/>
        <v>304</v>
      </c>
      <c r="C1905" s="43" t="str">
        <f t="shared" si="59"/>
        <v>45.2304</v>
      </c>
      <c r="D1905" s="44">
        <v>6</v>
      </c>
      <c r="E1905" s="45" t="s">
        <v>13274</v>
      </c>
      <c r="F1905" s="45" t="s">
        <v>13275</v>
      </c>
      <c r="G1905" s="45" t="s">
        <v>13276</v>
      </c>
      <c r="H1905" s="45" t="s">
        <v>13277</v>
      </c>
      <c r="I1905" s="45" t="s">
        <v>12075</v>
      </c>
      <c r="J1905" s="45" t="s">
        <v>12074</v>
      </c>
      <c r="K1905" s="45" t="s">
        <v>12074</v>
      </c>
      <c r="L1905" s="45" t="s">
        <v>7306</v>
      </c>
      <c r="M1905" s="45" t="s">
        <v>7307</v>
      </c>
    </row>
    <row r="1906" spans="1:13" ht="15.6">
      <c r="A1906" s="42" t="s">
        <v>7191</v>
      </c>
      <c r="B1906" s="43">
        <f t="shared" si="60"/>
        <v>305</v>
      </c>
      <c r="C1906" s="43" t="str">
        <f t="shared" si="59"/>
        <v>45.2305</v>
      </c>
      <c r="D1906" s="44">
        <v>7</v>
      </c>
      <c r="E1906" s="45" t="s">
        <v>13278</v>
      </c>
      <c r="F1906" s="45" t="s">
        <v>13279</v>
      </c>
      <c r="G1906" s="45" t="s">
        <v>13280</v>
      </c>
      <c r="H1906" s="45" t="s">
        <v>13281</v>
      </c>
      <c r="I1906" s="45" t="s">
        <v>12075</v>
      </c>
      <c r="J1906" s="45" t="s">
        <v>12074</v>
      </c>
      <c r="K1906" s="45" t="s">
        <v>12074</v>
      </c>
      <c r="L1906" s="45" t="s">
        <v>7306</v>
      </c>
      <c r="M1906" s="45" t="s">
        <v>7307</v>
      </c>
    </row>
    <row r="1907" spans="1:13" ht="15.6">
      <c r="A1907" s="42" t="s">
        <v>7191</v>
      </c>
      <c r="B1907" s="43">
        <f t="shared" si="60"/>
        <v>306</v>
      </c>
      <c r="C1907" s="43" t="str">
        <f t="shared" si="59"/>
        <v>45.2306</v>
      </c>
      <c r="D1907" s="44">
        <v>7</v>
      </c>
      <c r="E1907" s="45" t="s">
        <v>13282</v>
      </c>
      <c r="F1907" s="45" t="s">
        <v>13283</v>
      </c>
      <c r="G1907" s="45" t="s">
        <v>13284</v>
      </c>
      <c r="H1907" s="45" t="s">
        <v>13285</v>
      </c>
      <c r="I1907" s="45" t="s">
        <v>12075</v>
      </c>
      <c r="J1907" s="45" t="s">
        <v>12074</v>
      </c>
      <c r="K1907" s="45" t="s">
        <v>12074</v>
      </c>
      <c r="L1907" s="45" t="s">
        <v>7306</v>
      </c>
      <c r="M1907" s="45" t="s">
        <v>7307</v>
      </c>
    </row>
    <row r="1908" spans="1:13" ht="15.6">
      <c r="A1908" s="42" t="s">
        <v>7191</v>
      </c>
      <c r="B1908" s="43">
        <f t="shared" si="60"/>
        <v>307</v>
      </c>
      <c r="C1908" s="43" t="str">
        <f t="shared" si="59"/>
        <v>45.2307</v>
      </c>
      <c r="D1908" s="44">
        <v>7</v>
      </c>
      <c r="E1908" s="45" t="s">
        <v>13286</v>
      </c>
      <c r="F1908" s="45" t="s">
        <v>13287</v>
      </c>
      <c r="G1908" s="45" t="s">
        <v>13288</v>
      </c>
      <c r="H1908" s="45" t="s">
        <v>13289</v>
      </c>
      <c r="I1908" s="45" t="s">
        <v>12075</v>
      </c>
      <c r="J1908" s="45" t="s">
        <v>12074</v>
      </c>
      <c r="K1908" s="45" t="s">
        <v>12074</v>
      </c>
      <c r="L1908" s="45" t="s">
        <v>7306</v>
      </c>
      <c r="M1908" s="45" t="s">
        <v>7307</v>
      </c>
    </row>
    <row r="1909" spans="1:13" ht="15.6">
      <c r="A1909" s="42" t="s">
        <v>7191</v>
      </c>
      <c r="B1909" s="43">
        <f t="shared" si="60"/>
        <v>308</v>
      </c>
      <c r="C1909" s="43" t="str">
        <f t="shared" si="59"/>
        <v>45.2308</v>
      </c>
      <c r="D1909" s="44">
        <v>7</v>
      </c>
      <c r="E1909" s="45" t="s">
        <v>13290</v>
      </c>
      <c r="F1909" s="45" t="s">
        <v>13291</v>
      </c>
      <c r="G1909" s="45" t="s">
        <v>13292</v>
      </c>
      <c r="H1909" s="45" t="s">
        <v>13293</v>
      </c>
      <c r="I1909" s="45" t="s">
        <v>12075</v>
      </c>
      <c r="J1909" s="45" t="s">
        <v>12074</v>
      </c>
      <c r="K1909" s="45" t="s">
        <v>12074</v>
      </c>
      <c r="L1909" s="45" t="s">
        <v>7306</v>
      </c>
      <c r="M1909" s="45" t="s">
        <v>7307</v>
      </c>
    </row>
    <row r="1910" spans="1:13" ht="15.6">
      <c r="A1910" s="42" t="s">
        <v>7191</v>
      </c>
      <c r="B1910" s="43">
        <f t="shared" si="60"/>
        <v>309</v>
      </c>
      <c r="C1910" s="43" t="str">
        <f t="shared" si="59"/>
        <v>45.2309</v>
      </c>
      <c r="D1910" s="44">
        <v>4</v>
      </c>
      <c r="E1910" s="45" t="s">
        <v>13294</v>
      </c>
      <c r="F1910" s="45" t="s">
        <v>13295</v>
      </c>
      <c r="G1910" s="45" t="s">
        <v>13296</v>
      </c>
      <c r="H1910" s="45" t="s">
        <v>13297</v>
      </c>
      <c r="I1910" s="45" t="s">
        <v>12075</v>
      </c>
      <c r="J1910" s="45" t="s">
        <v>12074</v>
      </c>
      <c r="K1910" s="45" t="s">
        <v>12074</v>
      </c>
      <c r="L1910" s="45" t="s">
        <v>7306</v>
      </c>
      <c r="M1910" s="45" t="s">
        <v>7307</v>
      </c>
    </row>
    <row r="1911" spans="1:13" ht="15.6">
      <c r="A1911" s="42" t="s">
        <v>7191</v>
      </c>
      <c r="B1911" s="43">
        <f t="shared" si="60"/>
        <v>310</v>
      </c>
      <c r="C1911" s="43" t="str">
        <f t="shared" si="59"/>
        <v>45.2310</v>
      </c>
      <c r="D1911" s="44">
        <v>5</v>
      </c>
      <c r="E1911" s="45" t="s">
        <v>13298</v>
      </c>
      <c r="F1911" s="45" t="s">
        <v>13299</v>
      </c>
      <c r="G1911" s="45" t="s">
        <v>1367</v>
      </c>
      <c r="H1911" s="45" t="s">
        <v>13300</v>
      </c>
      <c r="I1911" s="45" t="s">
        <v>12075</v>
      </c>
      <c r="J1911" s="45" t="s">
        <v>12074</v>
      </c>
      <c r="K1911" s="45" t="s">
        <v>12074</v>
      </c>
      <c r="L1911" s="45" t="s">
        <v>7306</v>
      </c>
      <c r="M1911" s="45" t="s">
        <v>7307</v>
      </c>
    </row>
    <row r="1912" spans="1:13" ht="15.6">
      <c r="A1912" s="42" t="s">
        <v>7191</v>
      </c>
      <c r="B1912" s="43">
        <f t="shared" si="60"/>
        <v>311</v>
      </c>
      <c r="C1912" s="43" t="str">
        <f t="shared" si="59"/>
        <v>45.2311</v>
      </c>
      <c r="D1912" s="44">
        <v>5</v>
      </c>
      <c r="E1912" s="45" t="s">
        <v>13301</v>
      </c>
      <c r="F1912" s="45" t="s">
        <v>13302</v>
      </c>
      <c r="G1912" s="45" t="s">
        <v>13303</v>
      </c>
      <c r="H1912" s="45" t="s">
        <v>13304</v>
      </c>
      <c r="I1912" s="45" t="s">
        <v>12075</v>
      </c>
      <c r="J1912" s="45" t="s">
        <v>12074</v>
      </c>
      <c r="K1912" s="45" t="s">
        <v>12074</v>
      </c>
      <c r="L1912" s="45" t="s">
        <v>7306</v>
      </c>
      <c r="M1912" s="45" t="s">
        <v>7307</v>
      </c>
    </row>
    <row r="1913" spans="1:13" ht="43.2">
      <c r="A1913" s="42" t="s">
        <v>7191</v>
      </c>
      <c r="B1913" s="43">
        <f t="shared" si="60"/>
        <v>312</v>
      </c>
      <c r="C1913" s="43" t="str">
        <f t="shared" si="59"/>
        <v>45.2312</v>
      </c>
      <c r="D1913" s="44">
        <v>5</v>
      </c>
      <c r="E1913" s="45" t="s">
        <v>13305</v>
      </c>
      <c r="F1913" s="45" t="s">
        <v>13306</v>
      </c>
      <c r="G1913" s="45" t="s">
        <v>13307</v>
      </c>
      <c r="H1913" s="46" t="s">
        <v>13308</v>
      </c>
      <c r="I1913" s="45" t="s">
        <v>12075</v>
      </c>
      <c r="J1913" s="45" t="s">
        <v>12074</v>
      </c>
      <c r="K1913" s="45" t="s">
        <v>12074</v>
      </c>
      <c r="L1913" s="45" t="s">
        <v>7306</v>
      </c>
      <c r="M1913" s="45" t="s">
        <v>7307</v>
      </c>
    </row>
    <row r="1914" spans="1:13" ht="15.6">
      <c r="A1914" s="42" t="s">
        <v>7191</v>
      </c>
      <c r="B1914" s="43">
        <f t="shared" si="60"/>
        <v>313</v>
      </c>
      <c r="C1914" s="43" t="str">
        <f t="shared" si="59"/>
        <v>45.2313</v>
      </c>
      <c r="D1914" s="44">
        <v>6</v>
      </c>
      <c r="E1914" s="45" t="s">
        <v>13309</v>
      </c>
      <c r="F1914" s="45" t="s">
        <v>13310</v>
      </c>
      <c r="G1914" s="45" t="s">
        <v>13311</v>
      </c>
      <c r="H1914" s="45" t="s">
        <v>13312</v>
      </c>
      <c r="I1914" s="45" t="s">
        <v>12075</v>
      </c>
      <c r="J1914" s="45" t="s">
        <v>12074</v>
      </c>
      <c r="K1914" s="45" t="s">
        <v>12074</v>
      </c>
      <c r="L1914" s="45" t="s">
        <v>7306</v>
      </c>
      <c r="M1914" s="45" t="s">
        <v>7307</v>
      </c>
    </row>
    <row r="1915" spans="1:13" ht="15.6">
      <c r="A1915" s="42" t="s">
        <v>7191</v>
      </c>
      <c r="B1915" s="43">
        <f t="shared" si="60"/>
        <v>314</v>
      </c>
      <c r="C1915" s="43" t="str">
        <f t="shared" si="59"/>
        <v>45.2314</v>
      </c>
      <c r="D1915" s="44">
        <v>5</v>
      </c>
      <c r="E1915" s="45" t="s">
        <v>13313</v>
      </c>
      <c r="F1915" s="45" t="s">
        <v>13314</v>
      </c>
      <c r="G1915" s="45" t="s">
        <v>13315</v>
      </c>
      <c r="H1915" s="45" t="s">
        <v>13316</v>
      </c>
      <c r="I1915" s="45" t="s">
        <v>12075</v>
      </c>
      <c r="J1915" s="45" t="s">
        <v>12074</v>
      </c>
      <c r="K1915" s="45" t="s">
        <v>12074</v>
      </c>
      <c r="L1915" s="45" t="s">
        <v>7306</v>
      </c>
      <c r="M1915" s="45" t="s">
        <v>7307</v>
      </c>
    </row>
    <row r="1916" spans="1:13" ht="43.2">
      <c r="A1916" s="42" t="s">
        <v>7191</v>
      </c>
      <c r="B1916" s="43">
        <f t="shared" si="60"/>
        <v>315</v>
      </c>
      <c r="C1916" s="43" t="str">
        <f t="shared" si="59"/>
        <v>45.2315</v>
      </c>
      <c r="D1916" s="44">
        <v>6</v>
      </c>
      <c r="E1916" s="45" t="s">
        <v>13317</v>
      </c>
      <c r="F1916" s="45" t="s">
        <v>13318</v>
      </c>
      <c r="G1916" s="45" t="s">
        <v>13319</v>
      </c>
      <c r="H1916" s="46" t="s">
        <v>13320</v>
      </c>
      <c r="I1916" s="45" t="s">
        <v>12075</v>
      </c>
      <c r="J1916" s="45" t="s">
        <v>12074</v>
      </c>
      <c r="K1916" s="45" t="s">
        <v>12074</v>
      </c>
      <c r="L1916" s="45" t="s">
        <v>7306</v>
      </c>
      <c r="M1916" s="45" t="s">
        <v>7307</v>
      </c>
    </row>
    <row r="1917" spans="1:13" ht="43.2">
      <c r="A1917" s="42" t="s">
        <v>7191</v>
      </c>
      <c r="B1917" s="43">
        <f t="shared" si="60"/>
        <v>316</v>
      </c>
      <c r="C1917" s="43" t="str">
        <f t="shared" si="59"/>
        <v>45.2316</v>
      </c>
      <c r="D1917" s="44">
        <v>7</v>
      </c>
      <c r="E1917" s="45" t="s">
        <v>13321</v>
      </c>
      <c r="F1917" s="45" t="s">
        <v>13322</v>
      </c>
      <c r="G1917" s="45" t="s">
        <v>13323</v>
      </c>
      <c r="H1917" s="46" t="s">
        <v>13324</v>
      </c>
      <c r="I1917" s="45" t="s">
        <v>12075</v>
      </c>
      <c r="J1917" s="45" t="s">
        <v>12074</v>
      </c>
      <c r="K1917" s="45" t="s">
        <v>12074</v>
      </c>
      <c r="L1917" s="45" t="s">
        <v>7306</v>
      </c>
      <c r="M1917" s="45" t="s">
        <v>7307</v>
      </c>
    </row>
    <row r="1918" spans="1:13" ht="43.2">
      <c r="A1918" s="42" t="s">
        <v>7191</v>
      </c>
      <c r="B1918" s="43">
        <f t="shared" si="60"/>
        <v>317</v>
      </c>
      <c r="C1918" s="43" t="str">
        <f t="shared" si="59"/>
        <v>45.2317</v>
      </c>
      <c r="D1918" s="44">
        <v>7</v>
      </c>
      <c r="E1918" s="45" t="s">
        <v>13325</v>
      </c>
      <c r="F1918" s="45" t="s">
        <v>13326</v>
      </c>
      <c r="G1918" s="45" t="s">
        <v>13327</v>
      </c>
      <c r="H1918" s="46" t="s">
        <v>13328</v>
      </c>
      <c r="I1918" s="45" t="s">
        <v>12075</v>
      </c>
      <c r="J1918" s="45" t="s">
        <v>12074</v>
      </c>
      <c r="K1918" s="45" t="s">
        <v>12074</v>
      </c>
      <c r="L1918" s="45" t="s">
        <v>7306</v>
      </c>
      <c r="M1918" s="45" t="s">
        <v>7307</v>
      </c>
    </row>
    <row r="1919" spans="1:13" ht="15.6">
      <c r="A1919" s="42" t="s">
        <v>7191</v>
      </c>
      <c r="B1919" s="43">
        <f t="shared" si="60"/>
        <v>318</v>
      </c>
      <c r="C1919" s="43" t="str">
        <f t="shared" si="59"/>
        <v>45.2318</v>
      </c>
      <c r="D1919" s="44">
        <v>6</v>
      </c>
      <c r="E1919" s="45" t="s">
        <v>13329</v>
      </c>
      <c r="F1919" s="45" t="s">
        <v>13330</v>
      </c>
      <c r="G1919" s="45" t="s">
        <v>13331</v>
      </c>
      <c r="H1919" s="45" t="s">
        <v>13332</v>
      </c>
      <c r="I1919" s="45" t="s">
        <v>12075</v>
      </c>
      <c r="J1919" s="45" t="s">
        <v>12074</v>
      </c>
      <c r="K1919" s="45" t="s">
        <v>12074</v>
      </c>
      <c r="L1919" s="45" t="s">
        <v>7306</v>
      </c>
      <c r="M1919" s="45" t="s">
        <v>7307</v>
      </c>
    </row>
    <row r="1920" spans="1:13" ht="43.2">
      <c r="A1920" s="42" t="s">
        <v>7191</v>
      </c>
      <c r="B1920" s="43">
        <f t="shared" si="60"/>
        <v>319</v>
      </c>
      <c r="C1920" s="43" t="str">
        <f t="shared" si="59"/>
        <v>45.2319</v>
      </c>
      <c r="D1920" s="44">
        <v>6</v>
      </c>
      <c r="E1920" s="45" t="s">
        <v>13333</v>
      </c>
      <c r="F1920" s="45" t="s">
        <v>13334</v>
      </c>
      <c r="G1920" s="45" t="s">
        <v>13335</v>
      </c>
      <c r="H1920" s="46" t="s">
        <v>13336</v>
      </c>
      <c r="I1920" s="45" t="s">
        <v>12075</v>
      </c>
      <c r="J1920" s="45" t="s">
        <v>12074</v>
      </c>
      <c r="K1920" s="45" t="s">
        <v>12074</v>
      </c>
      <c r="L1920" s="45" t="s">
        <v>7306</v>
      </c>
      <c r="M1920" s="45" t="s">
        <v>7307</v>
      </c>
    </row>
    <row r="1921" spans="1:13" ht="43.2">
      <c r="A1921" s="42" t="s">
        <v>7191</v>
      </c>
      <c r="B1921" s="43">
        <f t="shared" si="60"/>
        <v>320</v>
      </c>
      <c r="C1921" s="43" t="str">
        <f t="shared" si="59"/>
        <v>45.2320</v>
      </c>
      <c r="D1921" s="44">
        <v>7</v>
      </c>
      <c r="E1921" s="45" t="s">
        <v>13337</v>
      </c>
      <c r="F1921" s="45" t="s">
        <v>13338</v>
      </c>
      <c r="G1921" s="45" t="s">
        <v>13339</v>
      </c>
      <c r="H1921" s="46" t="s">
        <v>13340</v>
      </c>
      <c r="I1921" s="45" t="s">
        <v>12075</v>
      </c>
      <c r="J1921" s="45" t="s">
        <v>12074</v>
      </c>
      <c r="K1921" s="45" t="s">
        <v>12074</v>
      </c>
      <c r="L1921" s="45" t="s">
        <v>7306</v>
      </c>
      <c r="M1921" s="45" t="s">
        <v>7307</v>
      </c>
    </row>
    <row r="1922" spans="1:13" ht="15.6">
      <c r="A1922" s="42" t="s">
        <v>7191</v>
      </c>
      <c r="B1922" s="43">
        <f t="shared" si="60"/>
        <v>321</v>
      </c>
      <c r="C1922" s="43" t="str">
        <f t="shared" si="59"/>
        <v>45.2321</v>
      </c>
      <c r="D1922" s="44">
        <v>7</v>
      </c>
      <c r="E1922" s="45" t="s">
        <v>13341</v>
      </c>
      <c r="F1922" s="45" t="s">
        <v>13342</v>
      </c>
      <c r="G1922" s="45" t="s">
        <v>13343</v>
      </c>
      <c r="H1922" s="45" t="s">
        <v>13344</v>
      </c>
      <c r="I1922" s="45" t="s">
        <v>12075</v>
      </c>
      <c r="J1922" s="45" t="s">
        <v>12074</v>
      </c>
      <c r="K1922" s="45" t="s">
        <v>12074</v>
      </c>
      <c r="L1922" s="45" t="s">
        <v>7306</v>
      </c>
      <c r="M1922" s="45" t="s">
        <v>7307</v>
      </c>
    </row>
    <row r="1923" spans="1:13" ht="43.2">
      <c r="A1923" s="42" t="s">
        <v>7191</v>
      </c>
      <c r="B1923" s="43">
        <f t="shared" si="60"/>
        <v>322</v>
      </c>
      <c r="C1923" s="43" t="str">
        <f t="shared" ref="C1923:C1986" si="61">+CONCATENATE(A1923,B1923)</f>
        <v>45.2322</v>
      </c>
      <c r="D1923" s="44">
        <v>4</v>
      </c>
      <c r="E1923" s="45" t="s">
        <v>13345</v>
      </c>
      <c r="F1923" s="45" t="s">
        <v>13346</v>
      </c>
      <c r="G1923" s="45" t="s">
        <v>13347</v>
      </c>
      <c r="H1923" s="46" t="s">
        <v>13348</v>
      </c>
      <c r="I1923" s="45" t="s">
        <v>12075</v>
      </c>
      <c r="J1923" s="45" t="s">
        <v>12074</v>
      </c>
      <c r="K1923" s="45" t="s">
        <v>12074</v>
      </c>
      <c r="L1923" s="45" t="s">
        <v>7306</v>
      </c>
      <c r="M1923" s="45" t="s">
        <v>7307</v>
      </c>
    </row>
    <row r="1924" spans="1:13" ht="15.6">
      <c r="A1924" s="42" t="s">
        <v>7191</v>
      </c>
      <c r="B1924" s="43">
        <f t="shared" ref="B1924:B1987" si="62">+IF(A1924=A1923,B1923+1,1)</f>
        <v>323</v>
      </c>
      <c r="C1924" s="43" t="str">
        <f t="shared" si="61"/>
        <v>45.2323</v>
      </c>
      <c r="D1924" s="44">
        <v>5</v>
      </c>
      <c r="E1924" s="45" t="s">
        <v>13349</v>
      </c>
      <c r="F1924" s="45" t="s">
        <v>13350</v>
      </c>
      <c r="G1924" s="45" t="s">
        <v>13351</v>
      </c>
      <c r="H1924" s="45" t="s">
        <v>13352</v>
      </c>
      <c r="I1924" s="45" t="s">
        <v>12075</v>
      </c>
      <c r="J1924" s="45" t="s">
        <v>12074</v>
      </c>
      <c r="K1924" s="45" t="s">
        <v>12074</v>
      </c>
      <c r="L1924" s="45" t="s">
        <v>7306</v>
      </c>
      <c r="M1924" s="45" t="s">
        <v>7307</v>
      </c>
    </row>
    <row r="1925" spans="1:13" ht="15.6">
      <c r="A1925" s="42" t="s">
        <v>7191</v>
      </c>
      <c r="B1925" s="43">
        <f t="shared" si="62"/>
        <v>324</v>
      </c>
      <c r="C1925" s="43" t="str">
        <f t="shared" si="61"/>
        <v>45.2324</v>
      </c>
      <c r="D1925" s="44">
        <v>6</v>
      </c>
      <c r="E1925" s="45" t="s">
        <v>13353</v>
      </c>
      <c r="F1925" s="45" t="s">
        <v>13354</v>
      </c>
      <c r="G1925" s="45" t="s">
        <v>13355</v>
      </c>
      <c r="H1925" s="45" t="s">
        <v>13356</v>
      </c>
      <c r="I1925" s="45" t="s">
        <v>12075</v>
      </c>
      <c r="J1925" s="45" t="s">
        <v>12074</v>
      </c>
      <c r="K1925" s="45" t="s">
        <v>12074</v>
      </c>
      <c r="L1925" s="45" t="s">
        <v>7306</v>
      </c>
      <c r="M1925" s="45" t="s">
        <v>7307</v>
      </c>
    </row>
    <row r="1926" spans="1:13" ht="15.6">
      <c r="A1926" s="42" t="s">
        <v>7191</v>
      </c>
      <c r="B1926" s="43">
        <f t="shared" si="62"/>
        <v>325</v>
      </c>
      <c r="C1926" s="43" t="str">
        <f t="shared" si="61"/>
        <v>45.2325</v>
      </c>
      <c r="D1926" s="44">
        <v>6</v>
      </c>
      <c r="E1926" s="45" t="s">
        <v>13357</v>
      </c>
      <c r="F1926" s="45" t="s">
        <v>13358</v>
      </c>
      <c r="G1926" s="45" t="s">
        <v>13359</v>
      </c>
      <c r="H1926" s="45" t="s">
        <v>13360</v>
      </c>
      <c r="I1926" s="45" t="s">
        <v>12075</v>
      </c>
      <c r="J1926" s="45" t="s">
        <v>12074</v>
      </c>
      <c r="K1926" s="45" t="s">
        <v>12074</v>
      </c>
      <c r="L1926" s="45" t="s">
        <v>7306</v>
      </c>
      <c r="M1926" s="45" t="s">
        <v>7307</v>
      </c>
    </row>
    <row r="1927" spans="1:13" ht="15.6">
      <c r="A1927" s="42" t="s">
        <v>7191</v>
      </c>
      <c r="B1927" s="43">
        <f t="shared" si="62"/>
        <v>326</v>
      </c>
      <c r="C1927" s="43" t="str">
        <f t="shared" si="61"/>
        <v>45.2326</v>
      </c>
      <c r="D1927" s="44">
        <v>6</v>
      </c>
      <c r="E1927" s="45" t="s">
        <v>13361</v>
      </c>
      <c r="F1927" s="45" t="s">
        <v>13362</v>
      </c>
      <c r="G1927" s="45" t="s">
        <v>13363</v>
      </c>
      <c r="H1927" s="45" t="s">
        <v>13364</v>
      </c>
      <c r="I1927" s="45" t="s">
        <v>12075</v>
      </c>
      <c r="J1927" s="45" t="s">
        <v>12074</v>
      </c>
      <c r="K1927" s="45" t="s">
        <v>12074</v>
      </c>
      <c r="L1927" s="45" t="s">
        <v>7306</v>
      </c>
      <c r="M1927" s="45" t="s">
        <v>7307</v>
      </c>
    </row>
    <row r="1928" spans="1:13" ht="15.6">
      <c r="A1928" s="42" t="s">
        <v>7191</v>
      </c>
      <c r="B1928" s="43">
        <f t="shared" si="62"/>
        <v>327</v>
      </c>
      <c r="C1928" s="43" t="str">
        <f t="shared" si="61"/>
        <v>45.2327</v>
      </c>
      <c r="D1928" s="44">
        <v>7</v>
      </c>
      <c r="E1928" s="45" t="s">
        <v>13365</v>
      </c>
      <c r="F1928" s="45" t="s">
        <v>13366</v>
      </c>
      <c r="G1928" s="45" t="s">
        <v>13367</v>
      </c>
      <c r="H1928" s="45" t="s">
        <v>13368</v>
      </c>
      <c r="I1928" s="45" t="s">
        <v>12075</v>
      </c>
      <c r="J1928" s="45" t="s">
        <v>12074</v>
      </c>
      <c r="K1928" s="45" t="s">
        <v>12074</v>
      </c>
      <c r="L1928" s="45" t="s">
        <v>7306</v>
      </c>
      <c r="M1928" s="45" t="s">
        <v>7307</v>
      </c>
    </row>
    <row r="1929" spans="1:13" ht="15.6">
      <c r="A1929" s="42" t="s">
        <v>7191</v>
      </c>
      <c r="B1929" s="43">
        <f t="shared" si="62"/>
        <v>328</v>
      </c>
      <c r="C1929" s="43" t="str">
        <f t="shared" si="61"/>
        <v>45.2328</v>
      </c>
      <c r="D1929" s="44">
        <v>7</v>
      </c>
      <c r="E1929" s="45" t="s">
        <v>13369</v>
      </c>
      <c r="F1929" s="45" t="s">
        <v>13370</v>
      </c>
      <c r="G1929" s="45" t="s">
        <v>13371</v>
      </c>
      <c r="H1929" s="45" t="s">
        <v>13372</v>
      </c>
      <c r="I1929" s="45" t="s">
        <v>12075</v>
      </c>
      <c r="J1929" s="45" t="s">
        <v>12074</v>
      </c>
      <c r="K1929" s="45" t="s">
        <v>12074</v>
      </c>
      <c r="L1929" s="45" t="s">
        <v>7306</v>
      </c>
      <c r="M1929" s="45" t="s">
        <v>7307</v>
      </c>
    </row>
    <row r="1930" spans="1:13" ht="15.6">
      <c r="A1930" s="42" t="s">
        <v>7191</v>
      </c>
      <c r="B1930" s="43">
        <f t="shared" si="62"/>
        <v>329</v>
      </c>
      <c r="C1930" s="43" t="str">
        <f t="shared" si="61"/>
        <v>45.2329</v>
      </c>
      <c r="D1930" s="44">
        <v>7</v>
      </c>
      <c r="E1930" s="45" t="s">
        <v>13373</v>
      </c>
      <c r="F1930" s="45" t="s">
        <v>13374</v>
      </c>
      <c r="G1930" s="45" t="s">
        <v>13375</v>
      </c>
      <c r="H1930" s="45" t="s">
        <v>13376</v>
      </c>
      <c r="I1930" s="45" t="s">
        <v>12075</v>
      </c>
      <c r="J1930" s="45" t="s">
        <v>12074</v>
      </c>
      <c r="K1930" s="45" t="s">
        <v>12074</v>
      </c>
      <c r="L1930" s="45" t="s">
        <v>7306</v>
      </c>
      <c r="M1930" s="45" t="s">
        <v>7307</v>
      </c>
    </row>
    <row r="1931" spans="1:13" ht="43.2">
      <c r="A1931" s="42" t="s">
        <v>7191</v>
      </c>
      <c r="B1931" s="43">
        <f t="shared" si="62"/>
        <v>330</v>
      </c>
      <c r="C1931" s="43" t="str">
        <f t="shared" si="61"/>
        <v>45.2330</v>
      </c>
      <c r="D1931" s="44">
        <v>7</v>
      </c>
      <c r="E1931" s="45" t="s">
        <v>13377</v>
      </c>
      <c r="F1931" s="45" t="s">
        <v>13378</v>
      </c>
      <c r="G1931" s="45" t="s">
        <v>13379</v>
      </c>
      <c r="H1931" s="46" t="s">
        <v>13380</v>
      </c>
      <c r="I1931" s="45" t="s">
        <v>12075</v>
      </c>
      <c r="J1931" s="45" t="s">
        <v>12074</v>
      </c>
      <c r="K1931" s="45" t="s">
        <v>12074</v>
      </c>
      <c r="L1931" s="45" t="s">
        <v>7306</v>
      </c>
      <c r="M1931" s="45" t="s">
        <v>7307</v>
      </c>
    </row>
    <row r="1932" spans="1:13" ht="15.6">
      <c r="A1932" s="42" t="s">
        <v>7191</v>
      </c>
      <c r="B1932" s="43">
        <f t="shared" si="62"/>
        <v>331</v>
      </c>
      <c r="C1932" s="43" t="str">
        <f t="shared" si="61"/>
        <v>45.2331</v>
      </c>
      <c r="D1932" s="44">
        <v>6</v>
      </c>
      <c r="E1932" s="45" t="s">
        <v>13381</v>
      </c>
      <c r="F1932" s="45" t="s">
        <v>13382</v>
      </c>
      <c r="G1932" s="45" t="s">
        <v>13383</v>
      </c>
      <c r="H1932" s="45" t="s">
        <v>13384</v>
      </c>
      <c r="I1932" s="45" t="s">
        <v>12075</v>
      </c>
      <c r="J1932" s="45" t="s">
        <v>12074</v>
      </c>
      <c r="K1932" s="45" t="s">
        <v>12074</v>
      </c>
      <c r="L1932" s="45" t="s">
        <v>7306</v>
      </c>
      <c r="M1932" s="45" t="s">
        <v>7307</v>
      </c>
    </row>
    <row r="1933" spans="1:13" ht="15.6">
      <c r="A1933" s="42" t="s">
        <v>7191</v>
      </c>
      <c r="B1933" s="43">
        <f t="shared" si="62"/>
        <v>332</v>
      </c>
      <c r="C1933" s="43" t="str">
        <f t="shared" si="61"/>
        <v>45.2332</v>
      </c>
      <c r="D1933" s="44">
        <v>6</v>
      </c>
      <c r="E1933" s="45" t="s">
        <v>13385</v>
      </c>
      <c r="F1933" s="45" t="s">
        <v>13386</v>
      </c>
      <c r="G1933" s="45" t="s">
        <v>13387</v>
      </c>
      <c r="H1933" s="45" t="s">
        <v>13388</v>
      </c>
      <c r="I1933" s="45" t="s">
        <v>12075</v>
      </c>
      <c r="J1933" s="45" t="s">
        <v>12074</v>
      </c>
      <c r="K1933" s="45" t="s">
        <v>12074</v>
      </c>
      <c r="L1933" s="45" t="s">
        <v>7306</v>
      </c>
      <c r="M1933" s="45" t="s">
        <v>7307</v>
      </c>
    </row>
    <row r="1934" spans="1:13" ht="15.6">
      <c r="A1934" s="42" t="s">
        <v>7191</v>
      </c>
      <c r="B1934" s="43">
        <f t="shared" si="62"/>
        <v>333</v>
      </c>
      <c r="C1934" s="43" t="str">
        <f t="shared" si="61"/>
        <v>45.2333</v>
      </c>
      <c r="D1934" s="44">
        <v>6</v>
      </c>
      <c r="E1934" s="45" t="s">
        <v>13389</v>
      </c>
      <c r="F1934" s="45" t="s">
        <v>13390</v>
      </c>
      <c r="G1934" s="45" t="s">
        <v>13391</v>
      </c>
      <c r="H1934" s="45" t="s">
        <v>13392</v>
      </c>
      <c r="I1934" s="45" t="s">
        <v>12075</v>
      </c>
      <c r="J1934" s="45" t="s">
        <v>12074</v>
      </c>
      <c r="K1934" s="45" t="s">
        <v>12074</v>
      </c>
      <c r="L1934" s="45" t="s">
        <v>7306</v>
      </c>
      <c r="M1934" s="45" t="s">
        <v>7307</v>
      </c>
    </row>
    <row r="1935" spans="1:13" ht="15.6">
      <c r="A1935" s="42" t="s">
        <v>7191</v>
      </c>
      <c r="B1935" s="43">
        <f t="shared" si="62"/>
        <v>334</v>
      </c>
      <c r="C1935" s="43" t="str">
        <f t="shared" si="61"/>
        <v>45.2334</v>
      </c>
      <c r="D1935" s="44">
        <v>5</v>
      </c>
      <c r="E1935" s="45" t="s">
        <v>13393</v>
      </c>
      <c r="F1935" s="45" t="s">
        <v>13394</v>
      </c>
      <c r="G1935" s="45" t="s">
        <v>13395</v>
      </c>
      <c r="H1935" s="45" t="s">
        <v>13396</v>
      </c>
      <c r="I1935" s="45" t="s">
        <v>12075</v>
      </c>
      <c r="J1935" s="45" t="s">
        <v>12074</v>
      </c>
      <c r="K1935" s="45" t="s">
        <v>12074</v>
      </c>
      <c r="L1935" s="45" t="s">
        <v>7306</v>
      </c>
      <c r="M1935" s="45" t="s">
        <v>7307</v>
      </c>
    </row>
    <row r="1936" spans="1:13" ht="15.6">
      <c r="A1936" s="42" t="s">
        <v>7191</v>
      </c>
      <c r="B1936" s="43">
        <f t="shared" si="62"/>
        <v>335</v>
      </c>
      <c r="C1936" s="43" t="str">
        <f t="shared" si="61"/>
        <v>45.2335</v>
      </c>
      <c r="D1936" s="44">
        <v>6</v>
      </c>
      <c r="E1936" s="45" t="s">
        <v>13397</v>
      </c>
      <c r="F1936" s="45" t="s">
        <v>13398</v>
      </c>
      <c r="G1936" s="45" t="s">
        <v>13399</v>
      </c>
      <c r="H1936" s="45" t="s">
        <v>13400</v>
      </c>
      <c r="I1936" s="45" t="s">
        <v>12075</v>
      </c>
      <c r="J1936" s="45" t="s">
        <v>12074</v>
      </c>
      <c r="K1936" s="45" t="s">
        <v>12074</v>
      </c>
      <c r="L1936" s="45" t="s">
        <v>7306</v>
      </c>
      <c r="M1936" s="45" t="s">
        <v>7307</v>
      </c>
    </row>
    <row r="1937" spans="1:13" ht="43.2">
      <c r="A1937" s="42" t="s">
        <v>7191</v>
      </c>
      <c r="B1937" s="43">
        <f t="shared" si="62"/>
        <v>336</v>
      </c>
      <c r="C1937" s="43" t="str">
        <f t="shared" si="61"/>
        <v>45.2336</v>
      </c>
      <c r="D1937" s="44">
        <v>6</v>
      </c>
      <c r="E1937" s="45" t="s">
        <v>13401</v>
      </c>
      <c r="F1937" s="45" t="s">
        <v>13402</v>
      </c>
      <c r="G1937" s="45" t="s">
        <v>13403</v>
      </c>
      <c r="H1937" s="46" t="s">
        <v>13404</v>
      </c>
      <c r="I1937" s="45" t="s">
        <v>12075</v>
      </c>
      <c r="J1937" s="45" t="s">
        <v>12074</v>
      </c>
      <c r="K1937" s="45" t="s">
        <v>12074</v>
      </c>
      <c r="L1937" s="45" t="s">
        <v>7306</v>
      </c>
      <c r="M1937" s="45" t="s">
        <v>7307</v>
      </c>
    </row>
    <row r="1938" spans="1:13" ht="15.6">
      <c r="A1938" s="42" t="s">
        <v>7191</v>
      </c>
      <c r="B1938" s="43">
        <f t="shared" si="62"/>
        <v>337</v>
      </c>
      <c r="C1938" s="43" t="str">
        <f t="shared" si="61"/>
        <v>45.2337</v>
      </c>
      <c r="D1938" s="44">
        <v>6</v>
      </c>
      <c r="E1938" s="45" t="s">
        <v>13405</v>
      </c>
      <c r="F1938" s="45" t="s">
        <v>13406</v>
      </c>
      <c r="G1938" s="45" t="s">
        <v>13407</v>
      </c>
      <c r="H1938" s="45" t="s">
        <v>13408</v>
      </c>
      <c r="I1938" s="45" t="s">
        <v>12075</v>
      </c>
      <c r="J1938" s="45" t="s">
        <v>12074</v>
      </c>
      <c r="K1938" s="45" t="s">
        <v>12074</v>
      </c>
      <c r="L1938" s="45" t="s">
        <v>7306</v>
      </c>
      <c r="M1938" s="45" t="s">
        <v>7307</v>
      </c>
    </row>
    <row r="1939" spans="1:13" ht="15.6">
      <c r="A1939" s="42" t="s">
        <v>7191</v>
      </c>
      <c r="B1939" s="43">
        <f t="shared" si="62"/>
        <v>338</v>
      </c>
      <c r="C1939" s="43" t="str">
        <f t="shared" si="61"/>
        <v>45.2338</v>
      </c>
      <c r="D1939" s="44">
        <v>6</v>
      </c>
      <c r="E1939" s="45" t="s">
        <v>13409</v>
      </c>
      <c r="F1939" s="45" t="s">
        <v>13410</v>
      </c>
      <c r="G1939" s="45" t="s">
        <v>13411</v>
      </c>
      <c r="H1939" s="45" t="s">
        <v>13412</v>
      </c>
      <c r="I1939" s="45" t="s">
        <v>12075</v>
      </c>
      <c r="J1939" s="45" t="s">
        <v>12074</v>
      </c>
      <c r="K1939" s="45" t="s">
        <v>12074</v>
      </c>
      <c r="L1939" s="45" t="s">
        <v>7306</v>
      </c>
      <c r="M1939" s="45" t="s">
        <v>7307</v>
      </c>
    </row>
    <row r="1940" spans="1:13" ht="15.6">
      <c r="A1940" s="42" t="s">
        <v>7191</v>
      </c>
      <c r="B1940" s="43">
        <f t="shared" si="62"/>
        <v>339</v>
      </c>
      <c r="C1940" s="43" t="str">
        <f t="shared" si="61"/>
        <v>45.2339</v>
      </c>
      <c r="D1940" s="44">
        <v>6</v>
      </c>
      <c r="E1940" s="45" t="s">
        <v>13413</v>
      </c>
      <c r="F1940" s="45" t="s">
        <v>13414</v>
      </c>
      <c r="G1940" s="45" t="s">
        <v>13415</v>
      </c>
      <c r="H1940" s="45" t="s">
        <v>13416</v>
      </c>
      <c r="I1940" s="45" t="s">
        <v>12075</v>
      </c>
      <c r="J1940" s="45" t="s">
        <v>12074</v>
      </c>
      <c r="K1940" s="45" t="s">
        <v>12074</v>
      </c>
      <c r="L1940" s="45" t="s">
        <v>7306</v>
      </c>
      <c r="M1940" s="45" t="s">
        <v>7307</v>
      </c>
    </row>
    <row r="1941" spans="1:13" ht="15.6">
      <c r="A1941" s="42" t="s">
        <v>7191</v>
      </c>
      <c r="B1941" s="43">
        <f t="shared" si="62"/>
        <v>340</v>
      </c>
      <c r="C1941" s="43" t="str">
        <f t="shared" si="61"/>
        <v>45.2340</v>
      </c>
      <c r="D1941" s="44">
        <v>6</v>
      </c>
      <c r="E1941" s="45" t="s">
        <v>13417</v>
      </c>
      <c r="F1941" s="45" t="s">
        <v>13418</v>
      </c>
      <c r="G1941" s="45" t="s">
        <v>13419</v>
      </c>
      <c r="H1941" s="45" t="s">
        <v>13420</v>
      </c>
      <c r="I1941" s="45" t="s">
        <v>12075</v>
      </c>
      <c r="J1941" s="45" t="s">
        <v>12074</v>
      </c>
      <c r="K1941" s="45" t="s">
        <v>12074</v>
      </c>
      <c r="L1941" s="45" t="s">
        <v>7306</v>
      </c>
      <c r="M1941" s="45" t="s">
        <v>7307</v>
      </c>
    </row>
    <row r="1942" spans="1:13" ht="43.2">
      <c r="A1942" s="42" t="s">
        <v>7191</v>
      </c>
      <c r="B1942" s="43">
        <f t="shared" si="62"/>
        <v>341</v>
      </c>
      <c r="C1942" s="43" t="str">
        <f t="shared" si="61"/>
        <v>45.2341</v>
      </c>
      <c r="D1942" s="44">
        <v>6</v>
      </c>
      <c r="E1942" s="45" t="s">
        <v>13421</v>
      </c>
      <c r="F1942" s="45" t="s">
        <v>13422</v>
      </c>
      <c r="G1942" s="45" t="s">
        <v>13423</v>
      </c>
      <c r="H1942" s="46" t="s">
        <v>13424</v>
      </c>
      <c r="I1942" s="45" t="s">
        <v>12075</v>
      </c>
      <c r="J1942" s="45" t="s">
        <v>12074</v>
      </c>
      <c r="K1942" s="45" t="s">
        <v>12074</v>
      </c>
      <c r="L1942" s="45" t="s">
        <v>7306</v>
      </c>
      <c r="M1942" s="45" t="s">
        <v>7307</v>
      </c>
    </row>
    <row r="1943" spans="1:13" ht="15.6">
      <c r="A1943" s="42" t="s">
        <v>7191</v>
      </c>
      <c r="B1943" s="43">
        <f t="shared" si="62"/>
        <v>342</v>
      </c>
      <c r="C1943" s="43" t="str">
        <f t="shared" si="61"/>
        <v>45.2342</v>
      </c>
      <c r="D1943" s="44">
        <v>6</v>
      </c>
      <c r="E1943" s="45" t="s">
        <v>13425</v>
      </c>
      <c r="F1943" s="45" t="s">
        <v>13426</v>
      </c>
      <c r="G1943" s="45" t="s">
        <v>13427</v>
      </c>
      <c r="H1943" s="45" t="s">
        <v>13428</v>
      </c>
      <c r="I1943" s="45" t="s">
        <v>12075</v>
      </c>
      <c r="J1943" s="45" t="s">
        <v>12074</v>
      </c>
      <c r="K1943" s="45" t="s">
        <v>12074</v>
      </c>
      <c r="L1943" s="45" t="s">
        <v>7306</v>
      </c>
      <c r="M1943" s="45" t="s">
        <v>7307</v>
      </c>
    </row>
    <row r="1944" spans="1:13" ht="15.6">
      <c r="A1944" s="42" t="s">
        <v>7191</v>
      </c>
      <c r="B1944" s="43">
        <f t="shared" si="62"/>
        <v>343</v>
      </c>
      <c r="C1944" s="43" t="str">
        <f t="shared" si="61"/>
        <v>45.2343</v>
      </c>
      <c r="D1944" s="44">
        <v>6</v>
      </c>
      <c r="E1944" s="45" t="s">
        <v>13429</v>
      </c>
      <c r="F1944" s="45" t="s">
        <v>13430</v>
      </c>
      <c r="G1944" s="45" t="s">
        <v>13431</v>
      </c>
      <c r="H1944" s="45" t="s">
        <v>13432</v>
      </c>
      <c r="I1944" s="45" t="s">
        <v>12075</v>
      </c>
      <c r="J1944" s="45" t="s">
        <v>12074</v>
      </c>
      <c r="K1944" s="45" t="s">
        <v>12074</v>
      </c>
      <c r="L1944" s="45" t="s">
        <v>7306</v>
      </c>
      <c r="M1944" s="45" t="s">
        <v>7307</v>
      </c>
    </row>
    <row r="1945" spans="1:13" ht="15.6">
      <c r="A1945" s="42" t="s">
        <v>7191</v>
      </c>
      <c r="B1945" s="43">
        <f t="shared" si="62"/>
        <v>344</v>
      </c>
      <c r="C1945" s="43" t="str">
        <f t="shared" si="61"/>
        <v>45.2344</v>
      </c>
      <c r="D1945" s="44">
        <v>6</v>
      </c>
      <c r="E1945" s="45" t="s">
        <v>13433</v>
      </c>
      <c r="F1945" s="45" t="s">
        <v>13434</v>
      </c>
      <c r="G1945" s="45" t="s">
        <v>13435</v>
      </c>
      <c r="H1945" s="45" t="s">
        <v>13436</v>
      </c>
      <c r="I1945" s="45" t="s">
        <v>12075</v>
      </c>
      <c r="J1945" s="45" t="s">
        <v>12074</v>
      </c>
      <c r="K1945" s="45" t="s">
        <v>12074</v>
      </c>
      <c r="L1945" s="45" t="s">
        <v>7306</v>
      </c>
      <c r="M1945" s="45" t="s">
        <v>7307</v>
      </c>
    </row>
    <row r="1946" spans="1:13" ht="15.6">
      <c r="A1946" s="42" t="s">
        <v>7191</v>
      </c>
      <c r="B1946" s="43">
        <f t="shared" si="62"/>
        <v>345</v>
      </c>
      <c r="C1946" s="43" t="str">
        <f t="shared" si="61"/>
        <v>45.2345</v>
      </c>
      <c r="D1946" s="44">
        <v>6</v>
      </c>
      <c r="E1946" s="45" t="s">
        <v>13437</v>
      </c>
      <c r="F1946" s="45" t="s">
        <v>13438</v>
      </c>
      <c r="G1946" s="45" t="s">
        <v>13439</v>
      </c>
      <c r="H1946" s="45" t="s">
        <v>13440</v>
      </c>
      <c r="I1946" s="45" t="s">
        <v>12075</v>
      </c>
      <c r="J1946" s="45" t="s">
        <v>12074</v>
      </c>
      <c r="K1946" s="45" t="s">
        <v>12074</v>
      </c>
      <c r="L1946" s="45" t="s">
        <v>7306</v>
      </c>
      <c r="M1946" s="45" t="s">
        <v>7307</v>
      </c>
    </row>
    <row r="1947" spans="1:13" ht="15.6">
      <c r="A1947" s="42" t="s">
        <v>7191</v>
      </c>
      <c r="B1947" s="43">
        <f t="shared" si="62"/>
        <v>346</v>
      </c>
      <c r="C1947" s="43" t="str">
        <f t="shared" si="61"/>
        <v>45.2346</v>
      </c>
      <c r="D1947" s="44">
        <v>7</v>
      </c>
      <c r="E1947" s="45" t="s">
        <v>13441</v>
      </c>
      <c r="F1947" s="45" t="s">
        <v>13442</v>
      </c>
      <c r="G1947" s="45" t="s">
        <v>13443</v>
      </c>
      <c r="H1947" s="45" t="s">
        <v>13444</v>
      </c>
      <c r="I1947" s="45" t="s">
        <v>12075</v>
      </c>
      <c r="J1947" s="45" t="s">
        <v>12074</v>
      </c>
      <c r="K1947" s="45" t="s">
        <v>12074</v>
      </c>
      <c r="L1947" s="45" t="s">
        <v>7306</v>
      </c>
      <c r="M1947" s="45" t="s">
        <v>7307</v>
      </c>
    </row>
    <row r="1948" spans="1:13" ht="15.6">
      <c r="A1948" s="42" t="s">
        <v>7191</v>
      </c>
      <c r="B1948" s="43">
        <f t="shared" si="62"/>
        <v>347</v>
      </c>
      <c r="C1948" s="43" t="str">
        <f t="shared" si="61"/>
        <v>45.2347</v>
      </c>
      <c r="D1948" s="44">
        <v>7</v>
      </c>
      <c r="E1948" s="45" t="s">
        <v>13445</v>
      </c>
      <c r="F1948" s="45" t="s">
        <v>13446</v>
      </c>
      <c r="G1948" s="45" t="s">
        <v>13447</v>
      </c>
      <c r="H1948" s="45" t="s">
        <v>13448</v>
      </c>
      <c r="I1948" s="45" t="s">
        <v>12075</v>
      </c>
      <c r="J1948" s="45" t="s">
        <v>12074</v>
      </c>
      <c r="K1948" s="45" t="s">
        <v>12074</v>
      </c>
      <c r="L1948" s="45" t="s">
        <v>7306</v>
      </c>
      <c r="M1948" s="45" t="s">
        <v>7307</v>
      </c>
    </row>
    <row r="1949" spans="1:13" ht="43.2">
      <c r="A1949" s="42" t="s">
        <v>7191</v>
      </c>
      <c r="B1949" s="43">
        <f t="shared" si="62"/>
        <v>348</v>
      </c>
      <c r="C1949" s="43" t="str">
        <f t="shared" si="61"/>
        <v>45.2348</v>
      </c>
      <c r="D1949" s="44">
        <v>7</v>
      </c>
      <c r="E1949" s="45" t="s">
        <v>13449</v>
      </c>
      <c r="F1949" s="45" t="s">
        <v>13450</v>
      </c>
      <c r="G1949" s="45" t="s">
        <v>13451</v>
      </c>
      <c r="H1949" s="46" t="s">
        <v>13452</v>
      </c>
      <c r="I1949" s="45" t="s">
        <v>12075</v>
      </c>
      <c r="J1949" s="45" t="s">
        <v>12074</v>
      </c>
      <c r="K1949" s="45" t="s">
        <v>12074</v>
      </c>
      <c r="L1949" s="45" t="s">
        <v>7306</v>
      </c>
      <c r="M1949" s="45" t="s">
        <v>7307</v>
      </c>
    </row>
    <row r="1950" spans="1:13" ht="43.2">
      <c r="A1950" s="42" t="s">
        <v>7191</v>
      </c>
      <c r="B1950" s="43">
        <f t="shared" si="62"/>
        <v>349</v>
      </c>
      <c r="C1950" s="43" t="str">
        <f t="shared" si="61"/>
        <v>45.2349</v>
      </c>
      <c r="D1950" s="44">
        <v>7</v>
      </c>
      <c r="E1950" s="45" t="s">
        <v>13453</v>
      </c>
      <c r="F1950" s="45" t="s">
        <v>13454</v>
      </c>
      <c r="G1950" s="45" t="s">
        <v>13395</v>
      </c>
      <c r="H1950" s="46" t="s">
        <v>13455</v>
      </c>
      <c r="I1950" s="45" t="s">
        <v>12075</v>
      </c>
      <c r="J1950" s="45" t="s">
        <v>12074</v>
      </c>
      <c r="K1950" s="45" t="s">
        <v>12074</v>
      </c>
      <c r="L1950" s="45" t="s">
        <v>7306</v>
      </c>
      <c r="M1950" s="45" t="s">
        <v>7307</v>
      </c>
    </row>
    <row r="1951" spans="1:13" ht="15.6">
      <c r="A1951" s="42" t="s">
        <v>7191</v>
      </c>
      <c r="B1951" s="43">
        <f t="shared" si="62"/>
        <v>350</v>
      </c>
      <c r="C1951" s="43" t="str">
        <f t="shared" si="61"/>
        <v>45.2350</v>
      </c>
      <c r="D1951" s="44">
        <v>6</v>
      </c>
      <c r="E1951" s="45" t="s">
        <v>13456</v>
      </c>
      <c r="F1951" s="45" t="s">
        <v>13457</v>
      </c>
      <c r="G1951" s="45" t="s">
        <v>13458</v>
      </c>
      <c r="H1951" s="45" t="s">
        <v>13459</v>
      </c>
      <c r="I1951" s="45" t="s">
        <v>12075</v>
      </c>
      <c r="J1951" s="45" t="s">
        <v>12074</v>
      </c>
      <c r="K1951" s="45" t="s">
        <v>12074</v>
      </c>
      <c r="L1951" s="45" t="s">
        <v>7306</v>
      </c>
      <c r="M1951" s="45" t="s">
        <v>7307</v>
      </c>
    </row>
    <row r="1952" spans="1:13" ht="15.6">
      <c r="A1952" s="42" t="s">
        <v>7191</v>
      </c>
      <c r="B1952" s="43">
        <f t="shared" si="62"/>
        <v>351</v>
      </c>
      <c r="C1952" s="43" t="str">
        <f t="shared" si="61"/>
        <v>45.2351</v>
      </c>
      <c r="D1952" s="44">
        <v>6</v>
      </c>
      <c r="E1952" s="45" t="s">
        <v>13460</v>
      </c>
      <c r="F1952" s="45" t="s">
        <v>13461</v>
      </c>
      <c r="G1952" s="45" t="s">
        <v>13462</v>
      </c>
      <c r="H1952" s="45" t="s">
        <v>13463</v>
      </c>
      <c r="I1952" s="45" t="s">
        <v>12075</v>
      </c>
      <c r="J1952" s="45" t="s">
        <v>12074</v>
      </c>
      <c r="K1952" s="45" t="s">
        <v>12074</v>
      </c>
      <c r="L1952" s="45" t="s">
        <v>7306</v>
      </c>
      <c r="M1952" s="45" t="s">
        <v>7307</v>
      </c>
    </row>
    <row r="1953" spans="1:13" ht="15.6">
      <c r="A1953" s="42" t="s">
        <v>7191</v>
      </c>
      <c r="B1953" s="43">
        <f t="shared" si="62"/>
        <v>352</v>
      </c>
      <c r="C1953" s="43" t="str">
        <f t="shared" si="61"/>
        <v>45.2352</v>
      </c>
      <c r="D1953" s="44">
        <v>6</v>
      </c>
      <c r="E1953" s="45" t="s">
        <v>13464</v>
      </c>
      <c r="F1953" s="45" t="s">
        <v>13465</v>
      </c>
      <c r="G1953" s="45" t="s">
        <v>13466</v>
      </c>
      <c r="H1953" s="45" t="s">
        <v>13467</v>
      </c>
      <c r="I1953" s="45" t="s">
        <v>12075</v>
      </c>
      <c r="J1953" s="45" t="s">
        <v>12074</v>
      </c>
      <c r="K1953" s="45" t="s">
        <v>12074</v>
      </c>
      <c r="L1953" s="45" t="s">
        <v>7306</v>
      </c>
      <c r="M1953" s="45" t="s">
        <v>7307</v>
      </c>
    </row>
    <row r="1954" spans="1:13" ht="15.6">
      <c r="A1954" s="42" t="s">
        <v>7191</v>
      </c>
      <c r="B1954" s="43">
        <f t="shared" si="62"/>
        <v>353</v>
      </c>
      <c r="C1954" s="43" t="str">
        <f t="shared" si="61"/>
        <v>45.2353</v>
      </c>
      <c r="D1954" s="44">
        <v>5</v>
      </c>
      <c r="E1954" s="45" t="s">
        <v>13468</v>
      </c>
      <c r="F1954" s="45" t="s">
        <v>13469</v>
      </c>
      <c r="G1954" s="45" t="s">
        <v>13470</v>
      </c>
      <c r="H1954" s="45" t="s">
        <v>13471</v>
      </c>
      <c r="I1954" s="45" t="s">
        <v>12075</v>
      </c>
      <c r="J1954" s="45" t="s">
        <v>12074</v>
      </c>
      <c r="K1954" s="45" t="s">
        <v>12074</v>
      </c>
      <c r="L1954" s="45" t="s">
        <v>7306</v>
      </c>
      <c r="M1954" s="45" t="s">
        <v>7307</v>
      </c>
    </row>
    <row r="1955" spans="1:13" ht="15.6">
      <c r="A1955" s="42" t="s">
        <v>7191</v>
      </c>
      <c r="B1955" s="43">
        <f t="shared" si="62"/>
        <v>354</v>
      </c>
      <c r="C1955" s="43" t="str">
        <f t="shared" si="61"/>
        <v>45.2354</v>
      </c>
      <c r="D1955" s="44">
        <v>6</v>
      </c>
      <c r="E1955" s="45" t="s">
        <v>13472</v>
      </c>
      <c r="F1955" s="45" t="s">
        <v>13473</v>
      </c>
      <c r="G1955" s="45" t="s">
        <v>13474</v>
      </c>
      <c r="H1955" s="45" t="s">
        <v>13475</v>
      </c>
      <c r="I1955" s="45" t="s">
        <v>12075</v>
      </c>
      <c r="J1955" s="45" t="s">
        <v>12074</v>
      </c>
      <c r="K1955" s="45" t="s">
        <v>12074</v>
      </c>
      <c r="L1955" s="45" t="s">
        <v>7306</v>
      </c>
      <c r="M1955" s="45" t="s">
        <v>7307</v>
      </c>
    </row>
    <row r="1956" spans="1:13" ht="15.6">
      <c r="A1956" s="42" t="s">
        <v>7191</v>
      </c>
      <c r="B1956" s="43">
        <f t="shared" si="62"/>
        <v>355</v>
      </c>
      <c r="C1956" s="43" t="str">
        <f t="shared" si="61"/>
        <v>45.2355</v>
      </c>
      <c r="D1956" s="44">
        <v>6</v>
      </c>
      <c r="E1956" s="45" t="s">
        <v>13476</v>
      </c>
      <c r="F1956" s="45" t="s">
        <v>13477</v>
      </c>
      <c r="G1956" s="45" t="s">
        <v>13478</v>
      </c>
      <c r="H1956" s="45" t="s">
        <v>13479</v>
      </c>
      <c r="I1956" s="45" t="s">
        <v>12075</v>
      </c>
      <c r="J1956" s="45" t="s">
        <v>12074</v>
      </c>
      <c r="K1956" s="45" t="s">
        <v>12074</v>
      </c>
      <c r="L1956" s="45" t="s">
        <v>7306</v>
      </c>
      <c r="M1956" s="45" t="s">
        <v>7307</v>
      </c>
    </row>
    <row r="1957" spans="1:13" ht="15.6">
      <c r="A1957" s="42" t="s">
        <v>7191</v>
      </c>
      <c r="B1957" s="43">
        <f t="shared" si="62"/>
        <v>356</v>
      </c>
      <c r="C1957" s="43" t="str">
        <f t="shared" si="61"/>
        <v>45.2356</v>
      </c>
      <c r="D1957" s="44">
        <v>6</v>
      </c>
      <c r="E1957" s="45" t="s">
        <v>13480</v>
      </c>
      <c r="F1957" s="45" t="s">
        <v>13481</v>
      </c>
      <c r="G1957" s="45" t="s">
        <v>13482</v>
      </c>
      <c r="H1957" s="45" t="s">
        <v>13483</v>
      </c>
      <c r="I1957" s="45" t="s">
        <v>12075</v>
      </c>
      <c r="J1957" s="45" t="s">
        <v>12074</v>
      </c>
      <c r="K1957" s="45" t="s">
        <v>12074</v>
      </c>
      <c r="L1957" s="45" t="s">
        <v>7306</v>
      </c>
      <c r="M1957" s="45" t="s">
        <v>7307</v>
      </c>
    </row>
    <row r="1958" spans="1:13" ht="43.2">
      <c r="A1958" s="42" t="s">
        <v>7191</v>
      </c>
      <c r="B1958" s="43">
        <f t="shared" si="62"/>
        <v>357</v>
      </c>
      <c r="C1958" s="43" t="str">
        <f t="shared" si="61"/>
        <v>45.2357</v>
      </c>
      <c r="D1958" s="44">
        <v>7</v>
      </c>
      <c r="E1958" s="45" t="s">
        <v>13484</v>
      </c>
      <c r="F1958" s="45" t="s">
        <v>13485</v>
      </c>
      <c r="G1958" s="45" t="s">
        <v>13486</v>
      </c>
      <c r="H1958" s="46" t="s">
        <v>13487</v>
      </c>
      <c r="I1958" s="45" t="s">
        <v>12075</v>
      </c>
      <c r="J1958" s="45" t="s">
        <v>12074</v>
      </c>
      <c r="K1958" s="45" t="s">
        <v>12074</v>
      </c>
      <c r="L1958" s="45" t="s">
        <v>7306</v>
      </c>
      <c r="M1958" s="45" t="s">
        <v>7307</v>
      </c>
    </row>
    <row r="1959" spans="1:13" ht="15.6">
      <c r="A1959" s="42" t="s">
        <v>7191</v>
      </c>
      <c r="B1959" s="43">
        <f t="shared" si="62"/>
        <v>358</v>
      </c>
      <c r="C1959" s="43" t="str">
        <f t="shared" si="61"/>
        <v>45.2358</v>
      </c>
      <c r="D1959" s="44">
        <v>7</v>
      </c>
      <c r="E1959" s="45" t="s">
        <v>13488</v>
      </c>
      <c r="F1959" s="45" t="s">
        <v>13489</v>
      </c>
      <c r="G1959" s="45" t="s">
        <v>13490</v>
      </c>
      <c r="H1959" s="45" t="s">
        <v>13491</v>
      </c>
      <c r="I1959" s="45" t="s">
        <v>12075</v>
      </c>
      <c r="J1959" s="45" t="s">
        <v>12074</v>
      </c>
      <c r="K1959" s="45" t="s">
        <v>12074</v>
      </c>
      <c r="L1959" s="45" t="s">
        <v>7306</v>
      </c>
      <c r="M1959" s="45" t="s">
        <v>7307</v>
      </c>
    </row>
    <row r="1960" spans="1:13" ht="15.6">
      <c r="A1960" s="42" t="s">
        <v>7191</v>
      </c>
      <c r="B1960" s="43">
        <f t="shared" si="62"/>
        <v>359</v>
      </c>
      <c r="C1960" s="43" t="str">
        <f t="shared" si="61"/>
        <v>45.2359</v>
      </c>
      <c r="D1960" s="44">
        <v>7</v>
      </c>
      <c r="E1960" s="45" t="s">
        <v>13492</v>
      </c>
      <c r="F1960" s="45" t="s">
        <v>13493</v>
      </c>
      <c r="G1960" s="45" t="s">
        <v>13494</v>
      </c>
      <c r="H1960" s="45" t="s">
        <v>13495</v>
      </c>
      <c r="I1960" s="45" t="s">
        <v>12075</v>
      </c>
      <c r="J1960" s="45" t="s">
        <v>12074</v>
      </c>
      <c r="K1960" s="45" t="s">
        <v>12074</v>
      </c>
      <c r="L1960" s="45" t="s">
        <v>7306</v>
      </c>
      <c r="M1960" s="45" t="s">
        <v>7307</v>
      </c>
    </row>
    <row r="1961" spans="1:13" ht="43.2">
      <c r="A1961" s="42" t="s">
        <v>7191</v>
      </c>
      <c r="B1961" s="43">
        <f t="shared" si="62"/>
        <v>360</v>
      </c>
      <c r="C1961" s="43" t="str">
        <f t="shared" si="61"/>
        <v>45.2360</v>
      </c>
      <c r="D1961" s="44">
        <v>7</v>
      </c>
      <c r="E1961" s="45" t="s">
        <v>13496</v>
      </c>
      <c r="F1961" s="45" t="s">
        <v>13497</v>
      </c>
      <c r="G1961" s="45" t="s">
        <v>13498</v>
      </c>
      <c r="H1961" s="46" t="s">
        <v>13499</v>
      </c>
      <c r="I1961" s="45" t="s">
        <v>12075</v>
      </c>
      <c r="J1961" s="45" t="s">
        <v>12074</v>
      </c>
      <c r="K1961" s="45" t="s">
        <v>12074</v>
      </c>
      <c r="L1961" s="45" t="s">
        <v>7306</v>
      </c>
      <c r="M1961" s="45" t="s">
        <v>7307</v>
      </c>
    </row>
    <row r="1962" spans="1:13" ht="15.6">
      <c r="A1962" s="42" t="s">
        <v>7191</v>
      </c>
      <c r="B1962" s="43">
        <f t="shared" si="62"/>
        <v>361</v>
      </c>
      <c r="C1962" s="43" t="str">
        <f t="shared" si="61"/>
        <v>45.2361</v>
      </c>
      <c r="D1962" s="44">
        <v>6</v>
      </c>
      <c r="E1962" s="45" t="s">
        <v>13500</v>
      </c>
      <c r="F1962" s="45" t="s">
        <v>13501</v>
      </c>
      <c r="G1962" s="45" t="s">
        <v>13502</v>
      </c>
      <c r="H1962" s="45" t="s">
        <v>13503</v>
      </c>
      <c r="I1962" s="45" t="s">
        <v>12075</v>
      </c>
      <c r="J1962" s="45" t="s">
        <v>12074</v>
      </c>
      <c r="K1962" s="45" t="s">
        <v>12074</v>
      </c>
      <c r="L1962" s="45" t="s">
        <v>7306</v>
      </c>
      <c r="M1962" s="45" t="s">
        <v>7307</v>
      </c>
    </row>
    <row r="1963" spans="1:13" ht="15.6">
      <c r="A1963" s="42" t="s">
        <v>7191</v>
      </c>
      <c r="B1963" s="43">
        <f t="shared" si="62"/>
        <v>362</v>
      </c>
      <c r="C1963" s="43" t="str">
        <f t="shared" si="61"/>
        <v>45.2362</v>
      </c>
      <c r="D1963" s="44">
        <v>6</v>
      </c>
      <c r="E1963" s="45" t="s">
        <v>13504</v>
      </c>
      <c r="F1963" s="45" t="s">
        <v>13505</v>
      </c>
      <c r="G1963" s="45" t="s">
        <v>13506</v>
      </c>
      <c r="H1963" s="45" t="s">
        <v>13507</v>
      </c>
      <c r="I1963" s="45" t="s">
        <v>12075</v>
      </c>
      <c r="J1963" s="45" t="s">
        <v>12074</v>
      </c>
      <c r="K1963" s="45" t="s">
        <v>12074</v>
      </c>
      <c r="L1963" s="45" t="s">
        <v>7306</v>
      </c>
      <c r="M1963" s="45" t="s">
        <v>7307</v>
      </c>
    </row>
    <row r="1964" spans="1:13" ht="15.6">
      <c r="A1964" s="42" t="s">
        <v>7191</v>
      </c>
      <c r="B1964" s="43">
        <f t="shared" si="62"/>
        <v>363</v>
      </c>
      <c r="C1964" s="43" t="str">
        <f t="shared" si="61"/>
        <v>45.2363</v>
      </c>
      <c r="D1964" s="44">
        <v>6</v>
      </c>
      <c r="E1964" s="45" t="s">
        <v>13508</v>
      </c>
      <c r="F1964" s="45" t="s">
        <v>13509</v>
      </c>
      <c r="G1964" s="45" t="s">
        <v>13510</v>
      </c>
      <c r="H1964" s="45" t="s">
        <v>13511</v>
      </c>
      <c r="I1964" s="45" t="s">
        <v>12075</v>
      </c>
      <c r="J1964" s="45" t="s">
        <v>12074</v>
      </c>
      <c r="K1964" s="45" t="s">
        <v>12074</v>
      </c>
      <c r="L1964" s="45" t="s">
        <v>7306</v>
      </c>
      <c r="M1964" s="45" t="s">
        <v>7307</v>
      </c>
    </row>
    <row r="1965" spans="1:13" ht="15.6">
      <c r="A1965" s="42" t="s">
        <v>7191</v>
      </c>
      <c r="B1965" s="43">
        <f t="shared" si="62"/>
        <v>364</v>
      </c>
      <c r="C1965" s="43" t="str">
        <f t="shared" si="61"/>
        <v>45.2364</v>
      </c>
      <c r="D1965" s="44">
        <v>6</v>
      </c>
      <c r="E1965" s="45" t="s">
        <v>13512</v>
      </c>
      <c r="F1965" s="45" t="s">
        <v>13513</v>
      </c>
      <c r="G1965" s="45" t="s">
        <v>13514</v>
      </c>
      <c r="H1965" s="45" t="s">
        <v>13515</v>
      </c>
      <c r="I1965" s="45" t="s">
        <v>12075</v>
      </c>
      <c r="J1965" s="45" t="s">
        <v>12074</v>
      </c>
      <c r="K1965" s="45" t="s">
        <v>12074</v>
      </c>
      <c r="L1965" s="45" t="s">
        <v>7306</v>
      </c>
      <c r="M1965" s="45" t="s">
        <v>7307</v>
      </c>
    </row>
    <row r="1966" spans="1:13" ht="15.6">
      <c r="A1966" s="42" t="s">
        <v>7191</v>
      </c>
      <c r="B1966" s="43">
        <f t="shared" si="62"/>
        <v>365</v>
      </c>
      <c r="C1966" s="43" t="str">
        <f t="shared" si="61"/>
        <v>45.2365</v>
      </c>
      <c r="D1966" s="44">
        <v>6</v>
      </c>
      <c r="E1966" s="45" t="s">
        <v>13516</v>
      </c>
      <c r="F1966" s="45" t="s">
        <v>13517</v>
      </c>
      <c r="G1966" s="45" t="s">
        <v>13518</v>
      </c>
      <c r="H1966" s="45" t="s">
        <v>13519</v>
      </c>
      <c r="I1966" s="45" t="s">
        <v>12075</v>
      </c>
      <c r="J1966" s="45" t="s">
        <v>12074</v>
      </c>
      <c r="K1966" s="45" t="s">
        <v>12074</v>
      </c>
      <c r="L1966" s="45" t="s">
        <v>7306</v>
      </c>
      <c r="M1966" s="45" t="s">
        <v>7307</v>
      </c>
    </row>
    <row r="1967" spans="1:13" ht="15.6">
      <c r="A1967" s="42" t="s">
        <v>7191</v>
      </c>
      <c r="B1967" s="43">
        <f t="shared" si="62"/>
        <v>366</v>
      </c>
      <c r="C1967" s="43" t="str">
        <f t="shared" si="61"/>
        <v>45.2366</v>
      </c>
      <c r="D1967" s="44">
        <v>6</v>
      </c>
      <c r="E1967" s="45" t="s">
        <v>13520</v>
      </c>
      <c r="F1967" s="45" t="s">
        <v>13521</v>
      </c>
      <c r="G1967" s="45" t="s">
        <v>13522</v>
      </c>
      <c r="H1967" s="45" t="s">
        <v>13523</v>
      </c>
      <c r="I1967" s="45" t="s">
        <v>12075</v>
      </c>
      <c r="J1967" s="45" t="s">
        <v>12074</v>
      </c>
      <c r="K1967" s="45" t="s">
        <v>12074</v>
      </c>
      <c r="L1967" s="45" t="s">
        <v>7306</v>
      </c>
      <c r="M1967" s="45" t="s">
        <v>7307</v>
      </c>
    </row>
    <row r="1968" spans="1:13" ht="15.6">
      <c r="A1968" s="42" t="s">
        <v>7191</v>
      </c>
      <c r="B1968" s="43">
        <f t="shared" si="62"/>
        <v>367</v>
      </c>
      <c r="C1968" s="43" t="str">
        <f t="shared" si="61"/>
        <v>45.2367</v>
      </c>
      <c r="D1968" s="44">
        <v>6</v>
      </c>
      <c r="E1968" s="45" t="s">
        <v>13524</v>
      </c>
      <c r="F1968" s="45" t="s">
        <v>13525</v>
      </c>
      <c r="G1968" s="45" t="s">
        <v>13526</v>
      </c>
      <c r="H1968" s="45" t="s">
        <v>13527</v>
      </c>
      <c r="I1968" s="45" t="s">
        <v>12075</v>
      </c>
      <c r="J1968" s="45" t="s">
        <v>12074</v>
      </c>
      <c r="K1968" s="45" t="s">
        <v>12074</v>
      </c>
      <c r="L1968" s="45" t="s">
        <v>7306</v>
      </c>
      <c r="M1968" s="45" t="s">
        <v>7307</v>
      </c>
    </row>
    <row r="1969" spans="1:13" ht="15.6">
      <c r="A1969" s="42" t="s">
        <v>7191</v>
      </c>
      <c r="B1969" s="43">
        <f t="shared" si="62"/>
        <v>368</v>
      </c>
      <c r="C1969" s="43" t="str">
        <f t="shared" si="61"/>
        <v>45.2368</v>
      </c>
      <c r="D1969" s="44">
        <v>6</v>
      </c>
      <c r="E1969" s="45" t="s">
        <v>13528</v>
      </c>
      <c r="F1969" s="45" t="s">
        <v>13529</v>
      </c>
      <c r="G1969" s="45" t="s">
        <v>13530</v>
      </c>
      <c r="H1969" s="45" t="s">
        <v>13531</v>
      </c>
      <c r="I1969" s="45" t="s">
        <v>12075</v>
      </c>
      <c r="J1969" s="45" t="s">
        <v>12074</v>
      </c>
      <c r="K1969" s="45" t="s">
        <v>12074</v>
      </c>
      <c r="L1969" s="45" t="s">
        <v>7306</v>
      </c>
      <c r="M1969" s="45" t="s">
        <v>7307</v>
      </c>
    </row>
    <row r="1970" spans="1:13" ht="15.6">
      <c r="A1970" s="42" t="s">
        <v>7191</v>
      </c>
      <c r="B1970" s="43">
        <f t="shared" si="62"/>
        <v>369</v>
      </c>
      <c r="C1970" s="43" t="str">
        <f t="shared" si="61"/>
        <v>45.2369</v>
      </c>
      <c r="D1970" s="44">
        <v>6</v>
      </c>
      <c r="E1970" s="45" t="s">
        <v>13532</v>
      </c>
      <c r="F1970" s="45" t="s">
        <v>13533</v>
      </c>
      <c r="G1970" s="45" t="s">
        <v>13534</v>
      </c>
      <c r="H1970" s="45" t="s">
        <v>13535</v>
      </c>
      <c r="I1970" s="45" t="s">
        <v>12075</v>
      </c>
      <c r="J1970" s="45" t="s">
        <v>12074</v>
      </c>
      <c r="K1970" s="45" t="s">
        <v>12074</v>
      </c>
      <c r="L1970" s="45" t="s">
        <v>7306</v>
      </c>
      <c r="M1970" s="45" t="s">
        <v>7307</v>
      </c>
    </row>
    <row r="1971" spans="1:13" ht="43.2">
      <c r="A1971" s="42" t="s">
        <v>7191</v>
      </c>
      <c r="B1971" s="43">
        <f t="shared" si="62"/>
        <v>370</v>
      </c>
      <c r="C1971" s="43" t="str">
        <f t="shared" si="61"/>
        <v>45.2370</v>
      </c>
      <c r="D1971" s="44">
        <v>6</v>
      </c>
      <c r="E1971" s="45" t="s">
        <v>13536</v>
      </c>
      <c r="F1971" s="45" t="s">
        <v>13537</v>
      </c>
      <c r="G1971" s="45" t="s">
        <v>13538</v>
      </c>
      <c r="H1971" s="46" t="s">
        <v>13539</v>
      </c>
      <c r="I1971" s="45" t="s">
        <v>12075</v>
      </c>
      <c r="J1971" s="45" t="s">
        <v>12074</v>
      </c>
      <c r="K1971" s="45" t="s">
        <v>12074</v>
      </c>
      <c r="L1971" s="45" t="s">
        <v>7306</v>
      </c>
      <c r="M1971" s="45" t="s">
        <v>7307</v>
      </c>
    </row>
    <row r="1972" spans="1:13" ht="15.6">
      <c r="A1972" s="42" t="s">
        <v>7191</v>
      </c>
      <c r="B1972" s="43">
        <f t="shared" si="62"/>
        <v>371</v>
      </c>
      <c r="C1972" s="43" t="str">
        <f t="shared" si="61"/>
        <v>45.2371</v>
      </c>
      <c r="D1972" s="44">
        <v>6</v>
      </c>
      <c r="E1972" s="45" t="s">
        <v>13540</v>
      </c>
      <c r="F1972" s="45" t="s">
        <v>13541</v>
      </c>
      <c r="G1972" s="45" t="s">
        <v>13542</v>
      </c>
      <c r="H1972" s="45" t="s">
        <v>13543</v>
      </c>
      <c r="I1972" s="45" t="s">
        <v>12075</v>
      </c>
      <c r="J1972" s="45" t="s">
        <v>12074</v>
      </c>
      <c r="K1972" s="45" t="s">
        <v>12074</v>
      </c>
      <c r="L1972" s="45" t="s">
        <v>7306</v>
      </c>
      <c r="M1972" s="45" t="s">
        <v>7307</v>
      </c>
    </row>
    <row r="1973" spans="1:13" ht="43.2">
      <c r="A1973" s="42" t="s">
        <v>7191</v>
      </c>
      <c r="B1973" s="43">
        <f t="shared" si="62"/>
        <v>372</v>
      </c>
      <c r="C1973" s="43" t="str">
        <f t="shared" si="61"/>
        <v>45.2372</v>
      </c>
      <c r="D1973" s="44">
        <v>6</v>
      </c>
      <c r="E1973" s="45" t="s">
        <v>13544</v>
      </c>
      <c r="F1973" s="45" t="s">
        <v>13545</v>
      </c>
      <c r="G1973" s="45" t="s">
        <v>13546</v>
      </c>
      <c r="H1973" s="46" t="s">
        <v>13547</v>
      </c>
      <c r="I1973" s="45" t="s">
        <v>12075</v>
      </c>
      <c r="J1973" s="45" t="s">
        <v>12074</v>
      </c>
      <c r="K1973" s="45" t="s">
        <v>12074</v>
      </c>
      <c r="L1973" s="45" t="s">
        <v>7306</v>
      </c>
      <c r="M1973" s="45" t="s">
        <v>7307</v>
      </c>
    </row>
    <row r="1974" spans="1:13" ht="15.6">
      <c r="A1974" s="42" t="s">
        <v>7191</v>
      </c>
      <c r="B1974" s="43">
        <f t="shared" si="62"/>
        <v>373</v>
      </c>
      <c r="C1974" s="43" t="str">
        <f t="shared" si="61"/>
        <v>45.2373</v>
      </c>
      <c r="D1974" s="44">
        <v>6</v>
      </c>
      <c r="E1974" s="45" t="s">
        <v>13548</v>
      </c>
      <c r="F1974" s="45" t="s">
        <v>13549</v>
      </c>
      <c r="G1974" s="45" t="s">
        <v>13550</v>
      </c>
      <c r="H1974" s="45" t="s">
        <v>13551</v>
      </c>
      <c r="I1974" s="45" t="s">
        <v>12075</v>
      </c>
      <c r="J1974" s="45" t="s">
        <v>12074</v>
      </c>
      <c r="K1974" s="45" t="s">
        <v>12074</v>
      </c>
      <c r="L1974" s="45" t="s">
        <v>7306</v>
      </c>
      <c r="M1974" s="45" t="s">
        <v>7307</v>
      </c>
    </row>
    <row r="1975" spans="1:13" ht="15.6">
      <c r="A1975" s="42" t="s">
        <v>7191</v>
      </c>
      <c r="B1975" s="43">
        <f t="shared" si="62"/>
        <v>374</v>
      </c>
      <c r="C1975" s="43" t="str">
        <f t="shared" si="61"/>
        <v>45.2374</v>
      </c>
      <c r="D1975" s="44">
        <v>5</v>
      </c>
      <c r="E1975" s="45" t="s">
        <v>13552</v>
      </c>
      <c r="F1975" s="45" t="s">
        <v>13553</v>
      </c>
      <c r="G1975" s="45" t="s">
        <v>13554</v>
      </c>
      <c r="H1975" s="45" t="s">
        <v>13555</v>
      </c>
      <c r="I1975" s="45" t="s">
        <v>12075</v>
      </c>
      <c r="J1975" s="45" t="s">
        <v>12074</v>
      </c>
      <c r="K1975" s="45" t="s">
        <v>12074</v>
      </c>
      <c r="L1975" s="45" t="s">
        <v>7306</v>
      </c>
      <c r="M1975" s="45" t="s">
        <v>7307</v>
      </c>
    </row>
    <row r="1976" spans="1:13" ht="43.2">
      <c r="A1976" s="42" t="s">
        <v>7191</v>
      </c>
      <c r="B1976" s="43">
        <f t="shared" si="62"/>
        <v>375</v>
      </c>
      <c r="C1976" s="43" t="str">
        <f t="shared" si="61"/>
        <v>45.2375</v>
      </c>
      <c r="D1976" s="44">
        <v>4</v>
      </c>
      <c r="E1976" s="45" t="s">
        <v>13556</v>
      </c>
      <c r="F1976" s="45" t="s">
        <v>13557</v>
      </c>
      <c r="G1976" s="45" t="s">
        <v>13558</v>
      </c>
      <c r="H1976" s="46" t="s">
        <v>13559</v>
      </c>
      <c r="I1976" s="45" t="s">
        <v>12075</v>
      </c>
      <c r="J1976" s="45" t="s">
        <v>12074</v>
      </c>
      <c r="K1976" s="45" t="s">
        <v>12074</v>
      </c>
      <c r="L1976" s="45" t="s">
        <v>7306</v>
      </c>
      <c r="M1976" s="45" t="s">
        <v>7307</v>
      </c>
    </row>
    <row r="1977" spans="1:13" ht="15.6">
      <c r="A1977" s="42" t="s">
        <v>7191</v>
      </c>
      <c r="B1977" s="43">
        <f t="shared" si="62"/>
        <v>376</v>
      </c>
      <c r="C1977" s="43" t="str">
        <f t="shared" si="61"/>
        <v>45.2376</v>
      </c>
      <c r="D1977" s="44">
        <v>5</v>
      </c>
      <c r="E1977" s="45" t="s">
        <v>13560</v>
      </c>
      <c r="F1977" s="45" t="s">
        <v>13561</v>
      </c>
      <c r="G1977" s="45" t="s">
        <v>13562</v>
      </c>
      <c r="H1977" s="45" t="s">
        <v>13563</v>
      </c>
      <c r="I1977" s="45" t="s">
        <v>12075</v>
      </c>
      <c r="J1977" s="45" t="s">
        <v>12074</v>
      </c>
      <c r="K1977" s="45" t="s">
        <v>12074</v>
      </c>
      <c r="L1977" s="45" t="s">
        <v>7306</v>
      </c>
      <c r="M1977" s="45" t="s">
        <v>7307</v>
      </c>
    </row>
    <row r="1978" spans="1:13" ht="15.6">
      <c r="A1978" s="42" t="s">
        <v>7191</v>
      </c>
      <c r="B1978" s="43">
        <f t="shared" si="62"/>
        <v>377</v>
      </c>
      <c r="C1978" s="43" t="str">
        <f t="shared" si="61"/>
        <v>45.2377</v>
      </c>
      <c r="D1978" s="44">
        <v>6</v>
      </c>
      <c r="E1978" s="45" t="s">
        <v>13564</v>
      </c>
      <c r="F1978" s="45" t="s">
        <v>13565</v>
      </c>
      <c r="G1978" s="45" t="s">
        <v>13566</v>
      </c>
      <c r="H1978" s="45" t="s">
        <v>13567</v>
      </c>
      <c r="I1978" s="45" t="s">
        <v>12075</v>
      </c>
      <c r="J1978" s="45" t="s">
        <v>12074</v>
      </c>
      <c r="K1978" s="45" t="s">
        <v>12074</v>
      </c>
      <c r="L1978" s="45" t="s">
        <v>7306</v>
      </c>
      <c r="M1978" s="45" t="s">
        <v>7307</v>
      </c>
    </row>
    <row r="1979" spans="1:13" ht="15.6">
      <c r="A1979" s="42" t="s">
        <v>7191</v>
      </c>
      <c r="B1979" s="43">
        <f t="shared" si="62"/>
        <v>378</v>
      </c>
      <c r="C1979" s="43" t="str">
        <f t="shared" si="61"/>
        <v>45.2378</v>
      </c>
      <c r="D1979" s="44">
        <v>6</v>
      </c>
      <c r="E1979" s="45" t="s">
        <v>13568</v>
      </c>
      <c r="F1979" s="45" t="s">
        <v>13569</v>
      </c>
      <c r="G1979" s="45" t="s">
        <v>13570</v>
      </c>
      <c r="H1979" s="45" t="s">
        <v>13571</v>
      </c>
      <c r="I1979" s="45" t="s">
        <v>12075</v>
      </c>
      <c r="J1979" s="45" t="s">
        <v>12074</v>
      </c>
      <c r="K1979" s="45" t="s">
        <v>12074</v>
      </c>
      <c r="L1979" s="45" t="s">
        <v>7306</v>
      </c>
      <c r="M1979" s="45" t="s">
        <v>7307</v>
      </c>
    </row>
    <row r="1980" spans="1:13" ht="15.6">
      <c r="A1980" s="42" t="s">
        <v>7191</v>
      </c>
      <c r="B1980" s="43">
        <f t="shared" si="62"/>
        <v>379</v>
      </c>
      <c r="C1980" s="43" t="str">
        <f t="shared" si="61"/>
        <v>45.2379</v>
      </c>
      <c r="D1980" s="44">
        <v>6</v>
      </c>
      <c r="E1980" s="45" t="s">
        <v>13572</v>
      </c>
      <c r="F1980" s="45" t="s">
        <v>13573</v>
      </c>
      <c r="G1980" s="45" t="s">
        <v>13574</v>
      </c>
      <c r="H1980" s="45" t="s">
        <v>13575</v>
      </c>
      <c r="I1980" s="45" t="s">
        <v>12075</v>
      </c>
      <c r="J1980" s="45" t="s">
        <v>12074</v>
      </c>
      <c r="K1980" s="45" t="s">
        <v>12074</v>
      </c>
      <c r="L1980" s="45" t="s">
        <v>7306</v>
      </c>
      <c r="M1980" s="45" t="s">
        <v>7307</v>
      </c>
    </row>
    <row r="1981" spans="1:13" ht="15.6">
      <c r="A1981" s="42" t="s">
        <v>7191</v>
      </c>
      <c r="B1981" s="43">
        <f t="shared" si="62"/>
        <v>380</v>
      </c>
      <c r="C1981" s="43" t="str">
        <f t="shared" si="61"/>
        <v>45.2380</v>
      </c>
      <c r="D1981" s="44">
        <v>7</v>
      </c>
      <c r="E1981" s="45" t="s">
        <v>13576</v>
      </c>
      <c r="F1981" s="45" t="s">
        <v>13577</v>
      </c>
      <c r="G1981" s="45" t="s">
        <v>13578</v>
      </c>
      <c r="H1981" s="45" t="s">
        <v>13579</v>
      </c>
      <c r="I1981" s="45" t="s">
        <v>12075</v>
      </c>
      <c r="J1981" s="45" t="s">
        <v>12074</v>
      </c>
      <c r="K1981" s="45" t="s">
        <v>12074</v>
      </c>
      <c r="L1981" s="45" t="s">
        <v>7306</v>
      </c>
      <c r="M1981" s="45" t="s">
        <v>7307</v>
      </c>
    </row>
    <row r="1982" spans="1:13" ht="15.6">
      <c r="A1982" s="42" t="s">
        <v>7191</v>
      </c>
      <c r="B1982" s="43">
        <f t="shared" si="62"/>
        <v>381</v>
      </c>
      <c r="C1982" s="43" t="str">
        <f t="shared" si="61"/>
        <v>45.2381</v>
      </c>
      <c r="D1982" s="44">
        <v>7</v>
      </c>
      <c r="E1982" s="45" t="s">
        <v>13580</v>
      </c>
      <c r="F1982" s="45" t="s">
        <v>13581</v>
      </c>
      <c r="G1982" s="45" t="s">
        <v>13582</v>
      </c>
      <c r="H1982" s="45" t="s">
        <v>13583</v>
      </c>
      <c r="I1982" s="45" t="s">
        <v>12075</v>
      </c>
      <c r="J1982" s="45" t="s">
        <v>12074</v>
      </c>
      <c r="K1982" s="45" t="s">
        <v>12074</v>
      </c>
      <c r="L1982" s="45" t="s">
        <v>7306</v>
      </c>
      <c r="M1982" s="45" t="s">
        <v>7307</v>
      </c>
    </row>
    <row r="1983" spans="1:13" ht="15.6">
      <c r="A1983" s="42" t="s">
        <v>7191</v>
      </c>
      <c r="B1983" s="43">
        <f t="shared" si="62"/>
        <v>382</v>
      </c>
      <c r="C1983" s="43" t="str">
        <f t="shared" si="61"/>
        <v>45.2382</v>
      </c>
      <c r="D1983" s="44">
        <v>7</v>
      </c>
      <c r="E1983" s="45" t="s">
        <v>13584</v>
      </c>
      <c r="F1983" s="45" t="s">
        <v>13585</v>
      </c>
      <c r="G1983" s="45" t="s">
        <v>13586</v>
      </c>
      <c r="H1983" s="45" t="s">
        <v>13587</v>
      </c>
      <c r="I1983" s="45" t="s">
        <v>12075</v>
      </c>
      <c r="J1983" s="45" t="s">
        <v>12074</v>
      </c>
      <c r="K1983" s="45" t="s">
        <v>12074</v>
      </c>
      <c r="L1983" s="45" t="s">
        <v>7306</v>
      </c>
      <c r="M1983" s="45" t="s">
        <v>7307</v>
      </c>
    </row>
    <row r="1984" spans="1:13" ht="43.2">
      <c r="A1984" s="42" t="s">
        <v>7191</v>
      </c>
      <c r="B1984" s="43">
        <f t="shared" si="62"/>
        <v>383</v>
      </c>
      <c r="C1984" s="43" t="str">
        <f t="shared" si="61"/>
        <v>45.2383</v>
      </c>
      <c r="D1984" s="44">
        <v>7</v>
      </c>
      <c r="E1984" s="45" t="s">
        <v>13588</v>
      </c>
      <c r="F1984" s="45" t="s">
        <v>13589</v>
      </c>
      <c r="G1984" s="45" t="s">
        <v>13590</v>
      </c>
      <c r="H1984" s="46" t="s">
        <v>13591</v>
      </c>
      <c r="I1984" s="45" t="s">
        <v>12075</v>
      </c>
      <c r="J1984" s="45" t="s">
        <v>12074</v>
      </c>
      <c r="K1984" s="45" t="s">
        <v>12074</v>
      </c>
      <c r="L1984" s="45" t="s">
        <v>7306</v>
      </c>
      <c r="M1984" s="45" t="s">
        <v>7307</v>
      </c>
    </row>
    <row r="1985" spans="1:13" ht="15.6">
      <c r="A1985" s="42" t="s">
        <v>7191</v>
      </c>
      <c r="B1985" s="43">
        <f t="shared" si="62"/>
        <v>384</v>
      </c>
      <c r="C1985" s="43" t="str">
        <f t="shared" si="61"/>
        <v>45.2384</v>
      </c>
      <c r="D1985" s="44">
        <v>6</v>
      </c>
      <c r="E1985" s="45" t="s">
        <v>13592</v>
      </c>
      <c r="F1985" s="45" t="s">
        <v>13593</v>
      </c>
      <c r="G1985" s="45" t="s">
        <v>13594</v>
      </c>
      <c r="H1985" s="45" t="s">
        <v>13595</v>
      </c>
      <c r="I1985" s="45" t="s">
        <v>12075</v>
      </c>
      <c r="J1985" s="45" t="s">
        <v>12074</v>
      </c>
      <c r="K1985" s="45" t="s">
        <v>12074</v>
      </c>
      <c r="L1985" s="45" t="s">
        <v>7306</v>
      </c>
      <c r="M1985" s="45" t="s">
        <v>7307</v>
      </c>
    </row>
    <row r="1986" spans="1:13" ht="15.6">
      <c r="A1986" s="42" t="s">
        <v>7191</v>
      </c>
      <c r="B1986" s="43">
        <f t="shared" si="62"/>
        <v>385</v>
      </c>
      <c r="C1986" s="43" t="str">
        <f t="shared" si="61"/>
        <v>45.2385</v>
      </c>
      <c r="D1986" s="44">
        <v>6</v>
      </c>
      <c r="E1986" s="45" t="s">
        <v>13596</v>
      </c>
      <c r="F1986" s="45" t="s">
        <v>13597</v>
      </c>
      <c r="G1986" s="45" t="s">
        <v>13598</v>
      </c>
      <c r="H1986" s="45" t="s">
        <v>13599</v>
      </c>
      <c r="I1986" s="45" t="s">
        <v>12075</v>
      </c>
      <c r="J1986" s="45" t="s">
        <v>12074</v>
      </c>
      <c r="K1986" s="45" t="s">
        <v>12074</v>
      </c>
      <c r="L1986" s="45" t="s">
        <v>7306</v>
      </c>
      <c r="M1986" s="45" t="s">
        <v>7307</v>
      </c>
    </row>
    <row r="1987" spans="1:13" ht="15.6">
      <c r="A1987" s="42" t="s">
        <v>7191</v>
      </c>
      <c r="B1987" s="43">
        <f t="shared" si="62"/>
        <v>386</v>
      </c>
      <c r="C1987" s="43" t="str">
        <f t="shared" ref="C1987:C2050" si="63">+CONCATENATE(A1987,B1987)</f>
        <v>45.2386</v>
      </c>
      <c r="D1987" s="44">
        <v>6</v>
      </c>
      <c r="E1987" s="45" t="s">
        <v>13600</v>
      </c>
      <c r="F1987" s="45" t="s">
        <v>13601</v>
      </c>
      <c r="G1987" s="45" t="s">
        <v>13602</v>
      </c>
      <c r="H1987" s="45" t="s">
        <v>13603</v>
      </c>
      <c r="I1987" s="45" t="s">
        <v>12075</v>
      </c>
      <c r="J1987" s="45" t="s">
        <v>12074</v>
      </c>
      <c r="K1987" s="45" t="s">
        <v>12074</v>
      </c>
      <c r="L1987" s="45" t="s">
        <v>7306</v>
      </c>
      <c r="M1987" s="45" t="s">
        <v>7307</v>
      </c>
    </row>
    <row r="1988" spans="1:13" ht="15.6">
      <c r="A1988" s="42" t="s">
        <v>7191</v>
      </c>
      <c r="B1988" s="43">
        <f t="shared" ref="B1988:B2051" si="64">+IF(A1988=A1987,B1987+1,1)</f>
        <v>387</v>
      </c>
      <c r="C1988" s="43" t="str">
        <f t="shared" si="63"/>
        <v>45.2387</v>
      </c>
      <c r="D1988" s="44">
        <v>6</v>
      </c>
      <c r="E1988" s="45" t="s">
        <v>13604</v>
      </c>
      <c r="F1988" s="45" t="s">
        <v>13605</v>
      </c>
      <c r="G1988" s="45" t="s">
        <v>13606</v>
      </c>
      <c r="H1988" s="45" t="s">
        <v>13607</v>
      </c>
      <c r="I1988" s="45" t="s">
        <v>12075</v>
      </c>
      <c r="J1988" s="45" t="s">
        <v>12074</v>
      </c>
      <c r="K1988" s="45" t="s">
        <v>12074</v>
      </c>
      <c r="L1988" s="45" t="s">
        <v>7306</v>
      </c>
      <c r="M1988" s="45" t="s">
        <v>7307</v>
      </c>
    </row>
    <row r="1989" spans="1:13" ht="15.6">
      <c r="A1989" s="42" t="s">
        <v>7191</v>
      </c>
      <c r="B1989" s="43">
        <f t="shared" si="64"/>
        <v>388</v>
      </c>
      <c r="C1989" s="43" t="str">
        <f t="shared" si="63"/>
        <v>45.2388</v>
      </c>
      <c r="D1989" s="44">
        <v>5</v>
      </c>
      <c r="E1989" s="45" t="s">
        <v>13608</v>
      </c>
      <c r="F1989" s="45" t="s">
        <v>13609</v>
      </c>
      <c r="G1989" s="45" t="s">
        <v>13610</v>
      </c>
      <c r="H1989" s="45" t="s">
        <v>13611</v>
      </c>
      <c r="I1989" s="45" t="s">
        <v>12075</v>
      </c>
      <c r="J1989" s="45" t="s">
        <v>12074</v>
      </c>
      <c r="K1989" s="45" t="s">
        <v>12074</v>
      </c>
      <c r="L1989" s="45" t="s">
        <v>7306</v>
      </c>
      <c r="M1989" s="45" t="s">
        <v>7307</v>
      </c>
    </row>
    <row r="1990" spans="1:13" ht="15.6">
      <c r="A1990" s="42" t="s">
        <v>7191</v>
      </c>
      <c r="B1990" s="43">
        <f t="shared" si="64"/>
        <v>389</v>
      </c>
      <c r="C1990" s="43" t="str">
        <f t="shared" si="63"/>
        <v>45.2389</v>
      </c>
      <c r="D1990" s="44">
        <v>6</v>
      </c>
      <c r="E1990" s="45" t="s">
        <v>13612</v>
      </c>
      <c r="F1990" s="45" t="s">
        <v>13613</v>
      </c>
      <c r="G1990" s="45" t="s">
        <v>13614</v>
      </c>
      <c r="H1990" s="45" t="s">
        <v>13615</v>
      </c>
      <c r="I1990" s="45" t="s">
        <v>12075</v>
      </c>
      <c r="J1990" s="45" t="s">
        <v>12074</v>
      </c>
      <c r="K1990" s="45" t="s">
        <v>12074</v>
      </c>
      <c r="L1990" s="45" t="s">
        <v>7306</v>
      </c>
      <c r="M1990" s="45" t="s">
        <v>7307</v>
      </c>
    </row>
    <row r="1991" spans="1:13" ht="15.6">
      <c r="A1991" s="42" t="s">
        <v>7191</v>
      </c>
      <c r="B1991" s="43">
        <f t="shared" si="64"/>
        <v>390</v>
      </c>
      <c r="C1991" s="43" t="str">
        <f t="shared" si="63"/>
        <v>45.2390</v>
      </c>
      <c r="D1991" s="44">
        <v>6</v>
      </c>
      <c r="E1991" s="45" t="s">
        <v>13616</v>
      </c>
      <c r="F1991" s="45" t="s">
        <v>13617</v>
      </c>
      <c r="G1991" s="45" t="s">
        <v>13618</v>
      </c>
      <c r="H1991" s="45" t="s">
        <v>13619</v>
      </c>
      <c r="I1991" s="45" t="s">
        <v>12075</v>
      </c>
      <c r="J1991" s="45" t="s">
        <v>12074</v>
      </c>
      <c r="K1991" s="45" t="s">
        <v>12074</v>
      </c>
      <c r="L1991" s="45" t="s">
        <v>7306</v>
      </c>
      <c r="M1991" s="45" t="s">
        <v>7307</v>
      </c>
    </row>
    <row r="1992" spans="1:13" ht="15.6">
      <c r="A1992" s="42" t="s">
        <v>7191</v>
      </c>
      <c r="B1992" s="43">
        <f t="shared" si="64"/>
        <v>391</v>
      </c>
      <c r="C1992" s="43" t="str">
        <f t="shared" si="63"/>
        <v>45.2391</v>
      </c>
      <c r="D1992" s="44">
        <v>6</v>
      </c>
      <c r="E1992" s="45" t="s">
        <v>13620</v>
      </c>
      <c r="F1992" s="45" t="s">
        <v>13621</v>
      </c>
      <c r="G1992" s="45" t="s">
        <v>13622</v>
      </c>
      <c r="H1992" s="45" t="s">
        <v>13623</v>
      </c>
      <c r="I1992" s="45" t="s">
        <v>12075</v>
      </c>
      <c r="J1992" s="45" t="s">
        <v>12074</v>
      </c>
      <c r="K1992" s="45" t="s">
        <v>12074</v>
      </c>
      <c r="L1992" s="45" t="s">
        <v>7306</v>
      </c>
      <c r="M1992" s="45" t="s">
        <v>7307</v>
      </c>
    </row>
    <row r="1993" spans="1:13" ht="15.6">
      <c r="A1993" s="42" t="s">
        <v>7191</v>
      </c>
      <c r="B1993" s="43">
        <f t="shared" si="64"/>
        <v>392</v>
      </c>
      <c r="C1993" s="43" t="str">
        <f t="shared" si="63"/>
        <v>45.2392</v>
      </c>
      <c r="D1993" s="44">
        <v>6</v>
      </c>
      <c r="E1993" s="45" t="s">
        <v>13624</v>
      </c>
      <c r="F1993" s="45" t="s">
        <v>13625</v>
      </c>
      <c r="G1993" s="45" t="s">
        <v>13626</v>
      </c>
      <c r="H1993" s="45" t="s">
        <v>13627</v>
      </c>
      <c r="I1993" s="45" t="s">
        <v>12075</v>
      </c>
      <c r="J1993" s="45" t="s">
        <v>12074</v>
      </c>
      <c r="K1993" s="45" t="s">
        <v>12074</v>
      </c>
      <c r="L1993" s="45" t="s">
        <v>7306</v>
      </c>
      <c r="M1993" s="45" t="s">
        <v>7307</v>
      </c>
    </row>
    <row r="1994" spans="1:13" ht="15.6">
      <c r="A1994" s="42" t="s">
        <v>7191</v>
      </c>
      <c r="B1994" s="43">
        <f t="shared" si="64"/>
        <v>393</v>
      </c>
      <c r="C1994" s="43" t="str">
        <f t="shared" si="63"/>
        <v>45.2393</v>
      </c>
      <c r="D1994" s="44">
        <v>7</v>
      </c>
      <c r="E1994" s="45" t="s">
        <v>13628</v>
      </c>
      <c r="F1994" s="45" t="s">
        <v>13629</v>
      </c>
      <c r="G1994" s="45" t="s">
        <v>13630</v>
      </c>
      <c r="H1994" s="45" t="s">
        <v>13631</v>
      </c>
      <c r="I1994" s="45" t="s">
        <v>12075</v>
      </c>
      <c r="J1994" s="45" t="s">
        <v>12074</v>
      </c>
      <c r="K1994" s="45" t="s">
        <v>12074</v>
      </c>
      <c r="L1994" s="45" t="s">
        <v>7306</v>
      </c>
      <c r="M1994" s="45" t="s">
        <v>7307</v>
      </c>
    </row>
    <row r="1995" spans="1:13" ht="15.6">
      <c r="A1995" s="42" t="s">
        <v>7191</v>
      </c>
      <c r="B1995" s="43">
        <f t="shared" si="64"/>
        <v>394</v>
      </c>
      <c r="C1995" s="43" t="str">
        <f t="shared" si="63"/>
        <v>45.2394</v>
      </c>
      <c r="D1995" s="44">
        <v>7</v>
      </c>
      <c r="E1995" s="45" t="s">
        <v>13632</v>
      </c>
      <c r="F1995" s="45" t="s">
        <v>13633</v>
      </c>
      <c r="G1995" s="45" t="s">
        <v>13634</v>
      </c>
      <c r="H1995" s="45" t="s">
        <v>13635</v>
      </c>
      <c r="I1995" s="45" t="s">
        <v>12075</v>
      </c>
      <c r="J1995" s="45" t="s">
        <v>12074</v>
      </c>
      <c r="K1995" s="45" t="s">
        <v>12074</v>
      </c>
      <c r="L1995" s="45" t="s">
        <v>7306</v>
      </c>
      <c r="M1995" s="45" t="s">
        <v>7307</v>
      </c>
    </row>
    <row r="1996" spans="1:13" ht="15.6">
      <c r="A1996" s="42" t="s">
        <v>7191</v>
      </c>
      <c r="B1996" s="43">
        <f t="shared" si="64"/>
        <v>395</v>
      </c>
      <c r="C1996" s="43" t="str">
        <f t="shared" si="63"/>
        <v>45.2395</v>
      </c>
      <c r="D1996" s="44">
        <v>7</v>
      </c>
      <c r="E1996" s="45" t="s">
        <v>13636</v>
      </c>
      <c r="F1996" s="45" t="s">
        <v>13637</v>
      </c>
      <c r="G1996" s="45" t="s">
        <v>13638</v>
      </c>
      <c r="H1996" s="45" t="s">
        <v>13639</v>
      </c>
      <c r="I1996" s="45" t="s">
        <v>12075</v>
      </c>
      <c r="J1996" s="45" t="s">
        <v>12074</v>
      </c>
      <c r="K1996" s="45" t="s">
        <v>12074</v>
      </c>
      <c r="L1996" s="45" t="s">
        <v>7306</v>
      </c>
      <c r="M1996" s="45" t="s">
        <v>7307</v>
      </c>
    </row>
    <row r="1997" spans="1:13" ht="15.6">
      <c r="A1997" s="42" t="s">
        <v>7191</v>
      </c>
      <c r="B1997" s="43">
        <f t="shared" si="64"/>
        <v>396</v>
      </c>
      <c r="C1997" s="43" t="str">
        <f t="shared" si="63"/>
        <v>45.2396</v>
      </c>
      <c r="D1997" s="44">
        <v>7</v>
      </c>
      <c r="E1997" s="45" t="s">
        <v>13640</v>
      </c>
      <c r="F1997" s="45" t="s">
        <v>13641</v>
      </c>
      <c r="G1997" s="45" t="s">
        <v>13642</v>
      </c>
      <c r="H1997" s="45" t="s">
        <v>13643</v>
      </c>
      <c r="I1997" s="45" t="s">
        <v>12075</v>
      </c>
      <c r="J1997" s="45" t="s">
        <v>12074</v>
      </c>
      <c r="K1997" s="45" t="s">
        <v>12074</v>
      </c>
      <c r="L1997" s="45" t="s">
        <v>7306</v>
      </c>
      <c r="M1997" s="45" t="s">
        <v>7307</v>
      </c>
    </row>
    <row r="1998" spans="1:13" ht="15.6">
      <c r="A1998" s="42" t="s">
        <v>7191</v>
      </c>
      <c r="B1998" s="43">
        <f t="shared" si="64"/>
        <v>397</v>
      </c>
      <c r="C1998" s="43" t="str">
        <f t="shared" si="63"/>
        <v>45.2397</v>
      </c>
      <c r="D1998" s="44">
        <v>6</v>
      </c>
      <c r="E1998" s="45" t="s">
        <v>13644</v>
      </c>
      <c r="F1998" s="45" t="s">
        <v>13645</v>
      </c>
      <c r="G1998" s="45" t="s">
        <v>13646</v>
      </c>
      <c r="H1998" s="45" t="s">
        <v>13647</v>
      </c>
      <c r="I1998" s="45" t="s">
        <v>12075</v>
      </c>
      <c r="J1998" s="45" t="s">
        <v>12074</v>
      </c>
      <c r="K1998" s="45" t="s">
        <v>12074</v>
      </c>
      <c r="L1998" s="45" t="s">
        <v>7306</v>
      </c>
      <c r="M1998" s="45" t="s">
        <v>7307</v>
      </c>
    </row>
    <row r="1999" spans="1:13" ht="15.6">
      <c r="A1999" s="42" t="s">
        <v>7191</v>
      </c>
      <c r="B1999" s="43">
        <f t="shared" si="64"/>
        <v>398</v>
      </c>
      <c r="C1999" s="43" t="str">
        <f t="shared" si="63"/>
        <v>45.2398</v>
      </c>
      <c r="D1999" s="44">
        <v>6</v>
      </c>
      <c r="E1999" s="45" t="s">
        <v>13648</v>
      </c>
      <c r="F1999" s="45" t="s">
        <v>13649</v>
      </c>
      <c r="G1999" s="45" t="s">
        <v>13650</v>
      </c>
      <c r="H1999" s="45" t="s">
        <v>13651</v>
      </c>
      <c r="I1999" s="45" t="s">
        <v>12075</v>
      </c>
      <c r="J1999" s="45" t="s">
        <v>12074</v>
      </c>
      <c r="K1999" s="45" t="s">
        <v>12074</v>
      </c>
      <c r="L1999" s="45" t="s">
        <v>7306</v>
      </c>
      <c r="M1999" s="45" t="s">
        <v>7307</v>
      </c>
    </row>
    <row r="2000" spans="1:13" ht="15.6">
      <c r="A2000" s="42" t="s">
        <v>7191</v>
      </c>
      <c r="B2000" s="43">
        <f t="shared" si="64"/>
        <v>399</v>
      </c>
      <c r="C2000" s="43" t="str">
        <f t="shared" si="63"/>
        <v>45.2399</v>
      </c>
      <c r="D2000" s="44">
        <v>6</v>
      </c>
      <c r="E2000" s="45" t="s">
        <v>13652</v>
      </c>
      <c r="F2000" s="45" t="s">
        <v>13653</v>
      </c>
      <c r="G2000" s="45" t="s">
        <v>13654</v>
      </c>
      <c r="H2000" s="45" t="s">
        <v>13655</v>
      </c>
      <c r="I2000" s="45" t="s">
        <v>12075</v>
      </c>
      <c r="J2000" s="45" t="s">
        <v>12074</v>
      </c>
      <c r="K2000" s="45" t="s">
        <v>12074</v>
      </c>
      <c r="L2000" s="45" t="s">
        <v>7306</v>
      </c>
      <c r="M2000" s="45" t="s">
        <v>7307</v>
      </c>
    </row>
    <row r="2001" spans="1:13" ht="15.6">
      <c r="A2001" s="42" t="s">
        <v>7191</v>
      </c>
      <c r="B2001" s="43">
        <f t="shared" si="64"/>
        <v>400</v>
      </c>
      <c r="C2001" s="43" t="str">
        <f t="shared" si="63"/>
        <v>45.2400</v>
      </c>
      <c r="D2001" s="44">
        <v>5</v>
      </c>
      <c r="E2001" s="45" t="s">
        <v>13656</v>
      </c>
      <c r="F2001" s="45" t="s">
        <v>13657</v>
      </c>
      <c r="G2001" s="45" t="s">
        <v>13658</v>
      </c>
      <c r="H2001" s="45" t="s">
        <v>13659</v>
      </c>
      <c r="I2001" s="45" t="s">
        <v>12075</v>
      </c>
      <c r="J2001" s="45" t="s">
        <v>12074</v>
      </c>
      <c r="K2001" s="45" t="s">
        <v>12074</v>
      </c>
      <c r="L2001" s="45" t="s">
        <v>7306</v>
      </c>
      <c r="M2001" s="45" t="s">
        <v>7307</v>
      </c>
    </row>
    <row r="2002" spans="1:13" ht="15.6">
      <c r="A2002" s="42" t="s">
        <v>7191</v>
      </c>
      <c r="B2002" s="43">
        <f t="shared" si="64"/>
        <v>401</v>
      </c>
      <c r="C2002" s="43" t="str">
        <f t="shared" si="63"/>
        <v>45.2401</v>
      </c>
      <c r="D2002" s="44">
        <v>5</v>
      </c>
      <c r="E2002" s="45" t="s">
        <v>13660</v>
      </c>
      <c r="F2002" s="45" t="s">
        <v>13661</v>
      </c>
      <c r="G2002" s="45" t="s">
        <v>13662</v>
      </c>
      <c r="H2002" s="45" t="s">
        <v>13663</v>
      </c>
      <c r="I2002" s="45" t="s">
        <v>12075</v>
      </c>
      <c r="J2002" s="45" t="s">
        <v>12074</v>
      </c>
      <c r="K2002" s="45" t="s">
        <v>12074</v>
      </c>
      <c r="L2002" s="45" t="s">
        <v>7306</v>
      </c>
      <c r="M2002" s="45" t="s">
        <v>7307</v>
      </c>
    </row>
    <row r="2003" spans="1:13" ht="15.6">
      <c r="A2003" s="42" t="s">
        <v>7191</v>
      </c>
      <c r="B2003" s="43">
        <f t="shared" si="64"/>
        <v>402</v>
      </c>
      <c r="C2003" s="43" t="str">
        <f t="shared" si="63"/>
        <v>45.2402</v>
      </c>
      <c r="D2003" s="44">
        <v>6</v>
      </c>
      <c r="E2003" s="45" t="s">
        <v>13664</v>
      </c>
      <c r="F2003" s="45" t="s">
        <v>13665</v>
      </c>
      <c r="G2003" s="45" t="s">
        <v>13666</v>
      </c>
      <c r="H2003" s="45" t="s">
        <v>13667</v>
      </c>
      <c r="I2003" s="45" t="s">
        <v>12075</v>
      </c>
      <c r="J2003" s="45" t="s">
        <v>12074</v>
      </c>
      <c r="K2003" s="45" t="s">
        <v>12074</v>
      </c>
      <c r="L2003" s="45" t="s">
        <v>7306</v>
      </c>
      <c r="M2003" s="45" t="s">
        <v>7307</v>
      </c>
    </row>
    <row r="2004" spans="1:13" ht="15.6">
      <c r="A2004" s="42" t="s">
        <v>7191</v>
      </c>
      <c r="B2004" s="43">
        <f t="shared" si="64"/>
        <v>403</v>
      </c>
      <c r="C2004" s="43" t="str">
        <f t="shared" si="63"/>
        <v>45.2403</v>
      </c>
      <c r="D2004" s="44">
        <v>6</v>
      </c>
      <c r="E2004" s="45" t="s">
        <v>13668</v>
      </c>
      <c r="F2004" s="45" t="s">
        <v>13669</v>
      </c>
      <c r="G2004" s="45" t="s">
        <v>13670</v>
      </c>
      <c r="H2004" s="45" t="s">
        <v>13671</v>
      </c>
      <c r="I2004" s="45" t="s">
        <v>12075</v>
      </c>
      <c r="J2004" s="45" t="s">
        <v>12074</v>
      </c>
      <c r="K2004" s="45" t="s">
        <v>12074</v>
      </c>
      <c r="L2004" s="45" t="s">
        <v>7306</v>
      </c>
      <c r="M2004" s="45" t="s">
        <v>7307</v>
      </c>
    </row>
    <row r="2005" spans="1:13" ht="15.6">
      <c r="A2005" s="42" t="s">
        <v>7191</v>
      </c>
      <c r="B2005" s="43">
        <f t="shared" si="64"/>
        <v>404</v>
      </c>
      <c r="C2005" s="43" t="str">
        <f t="shared" si="63"/>
        <v>45.2404</v>
      </c>
      <c r="D2005" s="44">
        <v>6</v>
      </c>
      <c r="E2005" s="45" t="s">
        <v>13672</v>
      </c>
      <c r="F2005" s="45" t="s">
        <v>13673</v>
      </c>
      <c r="G2005" s="45" t="s">
        <v>13674</v>
      </c>
      <c r="H2005" s="45" t="s">
        <v>13675</v>
      </c>
      <c r="I2005" s="45" t="s">
        <v>12075</v>
      </c>
      <c r="J2005" s="45" t="s">
        <v>12074</v>
      </c>
      <c r="K2005" s="45" t="s">
        <v>12074</v>
      </c>
      <c r="L2005" s="45" t="s">
        <v>7306</v>
      </c>
      <c r="M2005" s="45" t="s">
        <v>7307</v>
      </c>
    </row>
    <row r="2006" spans="1:13" ht="15.6">
      <c r="A2006" s="42" t="s">
        <v>7191</v>
      </c>
      <c r="B2006" s="43">
        <f t="shared" si="64"/>
        <v>405</v>
      </c>
      <c r="C2006" s="43" t="str">
        <f t="shared" si="63"/>
        <v>45.2405</v>
      </c>
      <c r="D2006" s="44">
        <v>6</v>
      </c>
      <c r="E2006" s="45" t="s">
        <v>13676</v>
      </c>
      <c r="F2006" s="45" t="s">
        <v>13677</v>
      </c>
      <c r="G2006" s="45" t="s">
        <v>13678</v>
      </c>
      <c r="H2006" s="45" t="s">
        <v>13679</v>
      </c>
      <c r="I2006" s="45" t="s">
        <v>12075</v>
      </c>
      <c r="J2006" s="45" t="s">
        <v>12074</v>
      </c>
      <c r="K2006" s="45" t="s">
        <v>12074</v>
      </c>
      <c r="L2006" s="45" t="s">
        <v>7306</v>
      </c>
      <c r="M2006" s="45" t="s">
        <v>7307</v>
      </c>
    </row>
    <row r="2007" spans="1:13" ht="15.6">
      <c r="A2007" s="42" t="s">
        <v>7191</v>
      </c>
      <c r="B2007" s="43">
        <f t="shared" si="64"/>
        <v>406</v>
      </c>
      <c r="C2007" s="43" t="str">
        <f t="shared" si="63"/>
        <v>45.2406</v>
      </c>
      <c r="D2007" s="44">
        <v>6</v>
      </c>
      <c r="E2007" s="45" t="s">
        <v>13680</v>
      </c>
      <c r="F2007" s="45" t="s">
        <v>13681</v>
      </c>
      <c r="G2007" s="45" t="s">
        <v>13682</v>
      </c>
      <c r="H2007" s="45" t="s">
        <v>13683</v>
      </c>
      <c r="I2007" s="45" t="s">
        <v>12075</v>
      </c>
      <c r="J2007" s="45" t="s">
        <v>12074</v>
      </c>
      <c r="K2007" s="45" t="s">
        <v>12074</v>
      </c>
      <c r="L2007" s="45" t="s">
        <v>7306</v>
      </c>
      <c r="M2007" s="45" t="s">
        <v>7307</v>
      </c>
    </row>
    <row r="2008" spans="1:13" ht="15.6">
      <c r="A2008" s="42" t="s">
        <v>7191</v>
      </c>
      <c r="B2008" s="43">
        <f t="shared" si="64"/>
        <v>407</v>
      </c>
      <c r="C2008" s="43" t="str">
        <f t="shared" si="63"/>
        <v>45.2407</v>
      </c>
      <c r="D2008" s="44">
        <v>6</v>
      </c>
      <c r="E2008" s="45" t="s">
        <v>13684</v>
      </c>
      <c r="F2008" s="45" t="s">
        <v>13685</v>
      </c>
      <c r="G2008" s="45" t="s">
        <v>13686</v>
      </c>
      <c r="H2008" s="45" t="s">
        <v>13687</v>
      </c>
      <c r="I2008" s="45" t="s">
        <v>12075</v>
      </c>
      <c r="J2008" s="45" t="s">
        <v>12074</v>
      </c>
      <c r="K2008" s="45" t="s">
        <v>12074</v>
      </c>
      <c r="L2008" s="45" t="s">
        <v>7306</v>
      </c>
      <c r="M2008" s="45" t="s">
        <v>7307</v>
      </c>
    </row>
    <row r="2009" spans="1:13" ht="15.6">
      <c r="A2009" s="42" t="s">
        <v>7191</v>
      </c>
      <c r="B2009" s="43">
        <f t="shared" si="64"/>
        <v>408</v>
      </c>
      <c r="C2009" s="43" t="str">
        <f t="shared" si="63"/>
        <v>45.2408</v>
      </c>
      <c r="D2009" s="44">
        <v>6</v>
      </c>
      <c r="E2009" s="45" t="s">
        <v>13688</v>
      </c>
      <c r="F2009" s="45" t="s">
        <v>13689</v>
      </c>
      <c r="G2009" s="45" t="s">
        <v>13690</v>
      </c>
      <c r="H2009" s="45" t="s">
        <v>13691</v>
      </c>
      <c r="I2009" s="45" t="s">
        <v>12075</v>
      </c>
      <c r="J2009" s="45" t="s">
        <v>12074</v>
      </c>
      <c r="K2009" s="45" t="s">
        <v>12074</v>
      </c>
      <c r="L2009" s="45" t="s">
        <v>7306</v>
      </c>
      <c r="M2009" s="45" t="s">
        <v>7307</v>
      </c>
    </row>
    <row r="2010" spans="1:13" ht="15.6">
      <c r="A2010" s="42" t="s">
        <v>7191</v>
      </c>
      <c r="B2010" s="43">
        <f t="shared" si="64"/>
        <v>409</v>
      </c>
      <c r="C2010" s="43" t="str">
        <f t="shared" si="63"/>
        <v>45.2409</v>
      </c>
      <c r="D2010" s="44">
        <v>6</v>
      </c>
      <c r="E2010" s="45" t="s">
        <v>13692</v>
      </c>
      <c r="F2010" s="45" t="s">
        <v>13693</v>
      </c>
      <c r="G2010" s="45" t="s">
        <v>13694</v>
      </c>
      <c r="H2010" s="45" t="s">
        <v>13695</v>
      </c>
      <c r="I2010" s="45" t="s">
        <v>12075</v>
      </c>
      <c r="J2010" s="45" t="s">
        <v>12074</v>
      </c>
      <c r="K2010" s="45" t="s">
        <v>12074</v>
      </c>
      <c r="L2010" s="45" t="s">
        <v>7306</v>
      </c>
      <c r="M2010" s="45" t="s">
        <v>7307</v>
      </c>
    </row>
    <row r="2011" spans="1:13" ht="15.6">
      <c r="A2011" s="42" t="s">
        <v>7191</v>
      </c>
      <c r="B2011" s="43">
        <f t="shared" si="64"/>
        <v>410</v>
      </c>
      <c r="C2011" s="43" t="str">
        <f t="shared" si="63"/>
        <v>45.2410</v>
      </c>
      <c r="D2011" s="44">
        <v>6</v>
      </c>
      <c r="E2011" s="45" t="s">
        <v>13696</v>
      </c>
      <c r="F2011" s="45" t="s">
        <v>13697</v>
      </c>
      <c r="G2011" s="45" t="s">
        <v>13698</v>
      </c>
      <c r="H2011" s="45" t="s">
        <v>13699</v>
      </c>
      <c r="I2011" s="45" t="s">
        <v>12075</v>
      </c>
      <c r="J2011" s="45" t="s">
        <v>12074</v>
      </c>
      <c r="K2011" s="45" t="s">
        <v>12074</v>
      </c>
      <c r="L2011" s="45" t="s">
        <v>7306</v>
      </c>
      <c r="M2011" s="45" t="s">
        <v>7307</v>
      </c>
    </row>
    <row r="2012" spans="1:13" ht="15.6">
      <c r="A2012" s="42" t="s">
        <v>7191</v>
      </c>
      <c r="B2012" s="43">
        <f t="shared" si="64"/>
        <v>411</v>
      </c>
      <c r="C2012" s="43" t="str">
        <f t="shared" si="63"/>
        <v>45.2411</v>
      </c>
      <c r="D2012" s="44">
        <v>6</v>
      </c>
      <c r="E2012" s="45" t="s">
        <v>13700</v>
      </c>
      <c r="F2012" s="45" t="s">
        <v>13701</v>
      </c>
      <c r="G2012" s="45" t="s">
        <v>13702</v>
      </c>
      <c r="H2012" s="45" t="s">
        <v>13703</v>
      </c>
      <c r="I2012" s="45" t="s">
        <v>12075</v>
      </c>
      <c r="J2012" s="45" t="s">
        <v>12074</v>
      </c>
      <c r="K2012" s="45" t="s">
        <v>12074</v>
      </c>
      <c r="L2012" s="45" t="s">
        <v>7306</v>
      </c>
      <c r="M2012" s="45" t="s">
        <v>7307</v>
      </c>
    </row>
    <row r="2013" spans="1:13" ht="43.2">
      <c r="A2013" s="42" t="s">
        <v>7191</v>
      </c>
      <c r="B2013" s="43">
        <f t="shared" si="64"/>
        <v>412</v>
      </c>
      <c r="C2013" s="43" t="str">
        <f t="shared" si="63"/>
        <v>45.2412</v>
      </c>
      <c r="D2013" s="44">
        <v>6</v>
      </c>
      <c r="E2013" s="45" t="s">
        <v>13704</v>
      </c>
      <c r="F2013" s="45" t="s">
        <v>13705</v>
      </c>
      <c r="G2013" s="45" t="s">
        <v>13706</v>
      </c>
      <c r="H2013" s="46" t="s">
        <v>13707</v>
      </c>
      <c r="I2013" s="45" t="s">
        <v>12075</v>
      </c>
      <c r="J2013" s="45" t="s">
        <v>12074</v>
      </c>
      <c r="K2013" s="45" t="s">
        <v>12074</v>
      </c>
      <c r="L2013" s="45" t="s">
        <v>7306</v>
      </c>
      <c r="M2013" s="45" t="s">
        <v>7307</v>
      </c>
    </row>
    <row r="2014" spans="1:13" ht="15.6">
      <c r="A2014" s="42" t="s">
        <v>7191</v>
      </c>
      <c r="B2014" s="43">
        <f t="shared" si="64"/>
        <v>413</v>
      </c>
      <c r="C2014" s="43" t="str">
        <f t="shared" si="63"/>
        <v>45.2413</v>
      </c>
      <c r="D2014" s="44">
        <v>6</v>
      </c>
      <c r="E2014" s="45" t="s">
        <v>13708</v>
      </c>
      <c r="F2014" s="45" t="s">
        <v>13709</v>
      </c>
      <c r="G2014" s="45" t="s">
        <v>13710</v>
      </c>
      <c r="H2014" s="45" t="s">
        <v>13711</v>
      </c>
      <c r="I2014" s="45" t="s">
        <v>12075</v>
      </c>
      <c r="J2014" s="45" t="s">
        <v>12074</v>
      </c>
      <c r="K2014" s="45" t="s">
        <v>12074</v>
      </c>
      <c r="L2014" s="45" t="s">
        <v>7306</v>
      </c>
      <c r="M2014" s="45" t="s">
        <v>7307</v>
      </c>
    </row>
    <row r="2015" spans="1:13" ht="15.6">
      <c r="A2015" s="42" t="s">
        <v>7191</v>
      </c>
      <c r="B2015" s="43">
        <f t="shared" si="64"/>
        <v>414</v>
      </c>
      <c r="C2015" s="43" t="str">
        <f t="shared" si="63"/>
        <v>45.2414</v>
      </c>
      <c r="D2015" s="44">
        <v>7</v>
      </c>
      <c r="E2015" s="45" t="s">
        <v>13712</v>
      </c>
      <c r="F2015" s="45" t="s">
        <v>13713</v>
      </c>
      <c r="G2015" s="45" t="s">
        <v>13714</v>
      </c>
      <c r="H2015" s="45" t="s">
        <v>13715</v>
      </c>
      <c r="I2015" s="45" t="s">
        <v>12075</v>
      </c>
      <c r="J2015" s="45" t="s">
        <v>12074</v>
      </c>
      <c r="K2015" s="45" t="s">
        <v>12074</v>
      </c>
      <c r="L2015" s="45" t="s">
        <v>7306</v>
      </c>
      <c r="M2015" s="45" t="s">
        <v>7307</v>
      </c>
    </row>
    <row r="2016" spans="1:13" ht="15.6">
      <c r="A2016" s="42" t="s">
        <v>7191</v>
      </c>
      <c r="B2016" s="43">
        <f t="shared" si="64"/>
        <v>415</v>
      </c>
      <c r="C2016" s="43" t="str">
        <f t="shared" si="63"/>
        <v>45.2415</v>
      </c>
      <c r="D2016" s="44">
        <v>7</v>
      </c>
      <c r="E2016" s="45" t="s">
        <v>13716</v>
      </c>
      <c r="F2016" s="45" t="s">
        <v>13717</v>
      </c>
      <c r="G2016" s="45" t="s">
        <v>13718</v>
      </c>
      <c r="H2016" s="45" t="s">
        <v>13719</v>
      </c>
      <c r="I2016" s="45" t="s">
        <v>12075</v>
      </c>
      <c r="J2016" s="45" t="s">
        <v>12074</v>
      </c>
      <c r="K2016" s="45" t="s">
        <v>12074</v>
      </c>
      <c r="L2016" s="45" t="s">
        <v>7306</v>
      </c>
      <c r="M2016" s="45" t="s">
        <v>7307</v>
      </c>
    </row>
    <row r="2017" spans="1:13" ht="15.6">
      <c r="A2017" s="42" t="s">
        <v>7191</v>
      </c>
      <c r="B2017" s="43">
        <f t="shared" si="64"/>
        <v>416</v>
      </c>
      <c r="C2017" s="43" t="str">
        <f t="shared" si="63"/>
        <v>45.2416</v>
      </c>
      <c r="D2017" s="44">
        <v>7</v>
      </c>
      <c r="E2017" s="45" t="s">
        <v>13720</v>
      </c>
      <c r="F2017" s="45" t="s">
        <v>13721</v>
      </c>
      <c r="G2017" s="45" t="s">
        <v>13722</v>
      </c>
      <c r="H2017" s="45" t="s">
        <v>13723</v>
      </c>
      <c r="I2017" s="45" t="s">
        <v>12075</v>
      </c>
      <c r="J2017" s="45" t="s">
        <v>12074</v>
      </c>
      <c r="K2017" s="45" t="s">
        <v>12074</v>
      </c>
      <c r="L2017" s="45" t="s">
        <v>7306</v>
      </c>
      <c r="M2017" s="45" t="s">
        <v>7307</v>
      </c>
    </row>
    <row r="2018" spans="1:13" ht="43.2">
      <c r="A2018" s="42" t="s">
        <v>7191</v>
      </c>
      <c r="B2018" s="43">
        <f t="shared" si="64"/>
        <v>417</v>
      </c>
      <c r="C2018" s="43" t="str">
        <f t="shared" si="63"/>
        <v>45.2417</v>
      </c>
      <c r="D2018" s="44">
        <v>7</v>
      </c>
      <c r="E2018" s="45" t="s">
        <v>13724</v>
      </c>
      <c r="F2018" s="45" t="s">
        <v>13725</v>
      </c>
      <c r="G2018" s="45" t="s">
        <v>13726</v>
      </c>
      <c r="H2018" s="46" t="s">
        <v>13727</v>
      </c>
      <c r="I2018" s="45" t="s">
        <v>12075</v>
      </c>
      <c r="J2018" s="45" t="s">
        <v>12074</v>
      </c>
      <c r="K2018" s="45" t="s">
        <v>12074</v>
      </c>
      <c r="L2018" s="45" t="s">
        <v>7306</v>
      </c>
      <c r="M2018" s="45" t="s">
        <v>7307</v>
      </c>
    </row>
    <row r="2019" spans="1:13" ht="15.6">
      <c r="A2019" s="42" t="s">
        <v>7191</v>
      </c>
      <c r="B2019" s="43">
        <f t="shared" si="64"/>
        <v>418</v>
      </c>
      <c r="C2019" s="43" t="str">
        <f t="shared" si="63"/>
        <v>45.2418</v>
      </c>
      <c r="D2019" s="44">
        <v>6</v>
      </c>
      <c r="E2019" s="45" t="s">
        <v>13728</v>
      </c>
      <c r="F2019" s="45" t="s">
        <v>13729</v>
      </c>
      <c r="G2019" s="45" t="s">
        <v>13730</v>
      </c>
      <c r="H2019" s="45" t="s">
        <v>13731</v>
      </c>
      <c r="I2019" s="45" t="s">
        <v>12075</v>
      </c>
      <c r="J2019" s="45" t="s">
        <v>12074</v>
      </c>
      <c r="K2019" s="45" t="s">
        <v>12074</v>
      </c>
      <c r="L2019" s="45" t="s">
        <v>7306</v>
      </c>
      <c r="M2019" s="45" t="s">
        <v>7307</v>
      </c>
    </row>
    <row r="2020" spans="1:13" ht="43.2">
      <c r="A2020" s="42" t="s">
        <v>7191</v>
      </c>
      <c r="B2020" s="43">
        <f t="shared" si="64"/>
        <v>419</v>
      </c>
      <c r="C2020" s="43" t="str">
        <f t="shared" si="63"/>
        <v>45.2419</v>
      </c>
      <c r="D2020" s="44">
        <v>4</v>
      </c>
      <c r="E2020" s="45" t="s">
        <v>13732</v>
      </c>
      <c r="F2020" s="45" t="s">
        <v>13733</v>
      </c>
      <c r="G2020" s="45" t="s">
        <v>13734</v>
      </c>
      <c r="H2020" s="46" t="s">
        <v>13735</v>
      </c>
      <c r="I2020" s="45" t="s">
        <v>12075</v>
      </c>
      <c r="J2020" s="45" t="s">
        <v>12074</v>
      </c>
      <c r="K2020" s="45" t="s">
        <v>12074</v>
      </c>
      <c r="L2020" s="45" t="s">
        <v>7306</v>
      </c>
      <c r="M2020" s="45" t="s">
        <v>7307</v>
      </c>
    </row>
    <row r="2021" spans="1:13" ht="43.2">
      <c r="A2021" s="42" t="s">
        <v>7191</v>
      </c>
      <c r="B2021" s="43">
        <f t="shared" si="64"/>
        <v>420</v>
      </c>
      <c r="C2021" s="43" t="str">
        <f t="shared" si="63"/>
        <v>45.2420</v>
      </c>
      <c r="D2021" s="44">
        <v>5</v>
      </c>
      <c r="E2021" s="45" t="s">
        <v>13736</v>
      </c>
      <c r="F2021" s="45" t="s">
        <v>13737</v>
      </c>
      <c r="G2021" s="45" t="s">
        <v>13738</v>
      </c>
      <c r="H2021" s="46" t="s">
        <v>13739</v>
      </c>
      <c r="I2021" s="45" t="s">
        <v>12075</v>
      </c>
      <c r="J2021" s="45" t="s">
        <v>12074</v>
      </c>
      <c r="K2021" s="45" t="s">
        <v>12074</v>
      </c>
      <c r="L2021" s="45" t="s">
        <v>7306</v>
      </c>
      <c r="M2021" s="45" t="s">
        <v>7307</v>
      </c>
    </row>
    <row r="2022" spans="1:13" ht="43.2">
      <c r="A2022" s="42" t="s">
        <v>7191</v>
      </c>
      <c r="B2022" s="43">
        <f t="shared" si="64"/>
        <v>421</v>
      </c>
      <c r="C2022" s="43" t="str">
        <f t="shared" si="63"/>
        <v>45.2421</v>
      </c>
      <c r="D2022" s="44">
        <v>5</v>
      </c>
      <c r="E2022" s="45" t="s">
        <v>13740</v>
      </c>
      <c r="F2022" s="45" t="s">
        <v>13741</v>
      </c>
      <c r="G2022" s="45" t="s">
        <v>13742</v>
      </c>
      <c r="H2022" s="46" t="s">
        <v>13743</v>
      </c>
      <c r="I2022" s="45" t="s">
        <v>12075</v>
      </c>
      <c r="J2022" s="45" t="s">
        <v>12074</v>
      </c>
      <c r="K2022" s="45" t="s">
        <v>12074</v>
      </c>
      <c r="L2022" s="45" t="s">
        <v>7306</v>
      </c>
      <c r="M2022" s="45" t="s">
        <v>7307</v>
      </c>
    </row>
    <row r="2023" spans="1:13" ht="15.6">
      <c r="A2023" s="42" t="s">
        <v>7191</v>
      </c>
      <c r="B2023" s="43">
        <f t="shared" si="64"/>
        <v>422</v>
      </c>
      <c r="C2023" s="43" t="str">
        <f t="shared" si="63"/>
        <v>45.2422</v>
      </c>
      <c r="D2023" s="44">
        <v>6</v>
      </c>
      <c r="E2023" s="45" t="s">
        <v>13744</v>
      </c>
      <c r="F2023" s="45" t="s">
        <v>13745</v>
      </c>
      <c r="G2023" s="45" t="s">
        <v>13746</v>
      </c>
      <c r="H2023" s="45" t="s">
        <v>13747</v>
      </c>
      <c r="I2023" s="45" t="s">
        <v>12075</v>
      </c>
      <c r="J2023" s="45" t="s">
        <v>12074</v>
      </c>
      <c r="K2023" s="45" t="s">
        <v>12074</v>
      </c>
      <c r="L2023" s="45" t="s">
        <v>7306</v>
      </c>
      <c r="M2023" s="45" t="s">
        <v>7307</v>
      </c>
    </row>
    <row r="2024" spans="1:13" ht="15.6">
      <c r="A2024" s="42" t="s">
        <v>7191</v>
      </c>
      <c r="B2024" s="43">
        <f t="shared" si="64"/>
        <v>423</v>
      </c>
      <c r="C2024" s="43" t="str">
        <f t="shared" si="63"/>
        <v>45.2423</v>
      </c>
      <c r="D2024" s="44">
        <v>6</v>
      </c>
      <c r="E2024" s="45" t="s">
        <v>13748</v>
      </c>
      <c r="F2024" s="45" t="s">
        <v>13749</v>
      </c>
      <c r="G2024" s="45" t="s">
        <v>13750</v>
      </c>
      <c r="H2024" s="45" t="s">
        <v>13751</v>
      </c>
      <c r="I2024" s="45" t="s">
        <v>12075</v>
      </c>
      <c r="J2024" s="45" t="s">
        <v>12074</v>
      </c>
      <c r="K2024" s="45" t="s">
        <v>12074</v>
      </c>
      <c r="L2024" s="45" t="s">
        <v>7306</v>
      </c>
      <c r="M2024" s="45" t="s">
        <v>7307</v>
      </c>
    </row>
    <row r="2025" spans="1:13" ht="43.2">
      <c r="A2025" s="42" t="s">
        <v>7191</v>
      </c>
      <c r="B2025" s="43">
        <f t="shared" si="64"/>
        <v>424</v>
      </c>
      <c r="C2025" s="43" t="str">
        <f t="shared" si="63"/>
        <v>45.2424</v>
      </c>
      <c r="D2025" s="44">
        <v>7</v>
      </c>
      <c r="E2025" s="45" t="s">
        <v>13752</v>
      </c>
      <c r="F2025" s="45" t="s">
        <v>13753</v>
      </c>
      <c r="G2025" s="45" t="s">
        <v>13754</v>
      </c>
      <c r="H2025" s="46" t="s">
        <v>13755</v>
      </c>
      <c r="I2025" s="45" t="s">
        <v>12075</v>
      </c>
      <c r="J2025" s="45" t="s">
        <v>12074</v>
      </c>
      <c r="K2025" s="45" t="s">
        <v>12074</v>
      </c>
      <c r="L2025" s="45" t="s">
        <v>7306</v>
      </c>
      <c r="M2025" s="45" t="s">
        <v>7307</v>
      </c>
    </row>
    <row r="2026" spans="1:13" ht="43.2">
      <c r="A2026" s="42" t="s">
        <v>7191</v>
      </c>
      <c r="B2026" s="43">
        <f t="shared" si="64"/>
        <v>425</v>
      </c>
      <c r="C2026" s="43" t="str">
        <f t="shared" si="63"/>
        <v>45.2425</v>
      </c>
      <c r="D2026" s="44">
        <v>7</v>
      </c>
      <c r="E2026" s="45" t="s">
        <v>13756</v>
      </c>
      <c r="F2026" s="45" t="s">
        <v>13757</v>
      </c>
      <c r="G2026" s="45" t="s">
        <v>1367</v>
      </c>
      <c r="H2026" s="46" t="s">
        <v>13758</v>
      </c>
      <c r="I2026" s="45" t="s">
        <v>12075</v>
      </c>
      <c r="J2026" s="45" t="s">
        <v>12074</v>
      </c>
      <c r="K2026" s="45" t="s">
        <v>12074</v>
      </c>
      <c r="L2026" s="45" t="s">
        <v>7306</v>
      </c>
      <c r="M2026" s="45" t="s">
        <v>7307</v>
      </c>
    </row>
    <row r="2027" spans="1:13" ht="15.6">
      <c r="A2027" s="42" t="s">
        <v>7191</v>
      </c>
      <c r="B2027" s="43">
        <f t="shared" si="64"/>
        <v>426</v>
      </c>
      <c r="C2027" s="43" t="str">
        <f t="shared" si="63"/>
        <v>45.2426</v>
      </c>
      <c r="D2027" s="44">
        <v>6</v>
      </c>
      <c r="E2027" s="45" t="s">
        <v>13759</v>
      </c>
      <c r="F2027" s="45" t="s">
        <v>13760</v>
      </c>
      <c r="G2027" s="45" t="s">
        <v>13761</v>
      </c>
      <c r="H2027" s="45" t="s">
        <v>13762</v>
      </c>
      <c r="I2027" s="45" t="s">
        <v>12075</v>
      </c>
      <c r="J2027" s="45" t="s">
        <v>12074</v>
      </c>
      <c r="K2027" s="45" t="s">
        <v>12074</v>
      </c>
      <c r="L2027" s="45" t="s">
        <v>7306</v>
      </c>
      <c r="M2027" s="45" t="s">
        <v>7307</v>
      </c>
    </row>
    <row r="2028" spans="1:13" ht="43.2">
      <c r="A2028" s="42" t="s">
        <v>7191</v>
      </c>
      <c r="B2028" s="43">
        <f t="shared" si="64"/>
        <v>427</v>
      </c>
      <c r="C2028" s="43" t="str">
        <f t="shared" si="63"/>
        <v>45.2427</v>
      </c>
      <c r="D2028" s="44">
        <v>7</v>
      </c>
      <c r="E2028" s="45" t="s">
        <v>13763</v>
      </c>
      <c r="F2028" s="45" t="s">
        <v>13764</v>
      </c>
      <c r="G2028" s="45" t="s">
        <v>13765</v>
      </c>
      <c r="H2028" s="46" t="s">
        <v>13766</v>
      </c>
      <c r="I2028" s="45" t="s">
        <v>12075</v>
      </c>
      <c r="J2028" s="45" t="s">
        <v>12074</v>
      </c>
      <c r="K2028" s="45" t="s">
        <v>12074</v>
      </c>
      <c r="L2028" s="45" t="s">
        <v>7306</v>
      </c>
      <c r="M2028" s="45" t="s">
        <v>7307</v>
      </c>
    </row>
    <row r="2029" spans="1:13" ht="15.6">
      <c r="A2029" s="42" t="s">
        <v>7191</v>
      </c>
      <c r="B2029" s="43">
        <f t="shared" si="64"/>
        <v>428</v>
      </c>
      <c r="C2029" s="43" t="str">
        <f t="shared" si="63"/>
        <v>45.2428</v>
      </c>
      <c r="D2029" s="44">
        <v>6</v>
      </c>
      <c r="E2029" s="45" t="s">
        <v>13767</v>
      </c>
      <c r="F2029" s="45" t="s">
        <v>13768</v>
      </c>
      <c r="G2029" s="45" t="s">
        <v>13769</v>
      </c>
      <c r="H2029" s="45" t="s">
        <v>13770</v>
      </c>
      <c r="I2029" s="45" t="s">
        <v>12075</v>
      </c>
      <c r="J2029" s="45" t="s">
        <v>12074</v>
      </c>
      <c r="K2029" s="45" t="s">
        <v>12074</v>
      </c>
      <c r="L2029" s="45" t="s">
        <v>7306</v>
      </c>
      <c r="M2029" s="45" t="s">
        <v>7307</v>
      </c>
    </row>
    <row r="2030" spans="1:13" ht="15.6">
      <c r="A2030" s="42" t="s">
        <v>7191</v>
      </c>
      <c r="B2030" s="43">
        <f t="shared" si="64"/>
        <v>429</v>
      </c>
      <c r="C2030" s="43" t="str">
        <f t="shared" si="63"/>
        <v>45.2429</v>
      </c>
      <c r="D2030" s="44">
        <v>7</v>
      </c>
      <c r="E2030" s="45" t="s">
        <v>13771</v>
      </c>
      <c r="F2030" s="45" t="s">
        <v>13772</v>
      </c>
      <c r="G2030" s="45" t="s">
        <v>13773</v>
      </c>
      <c r="H2030" s="45" t="s">
        <v>13774</v>
      </c>
      <c r="I2030" s="45" t="s">
        <v>12075</v>
      </c>
      <c r="J2030" s="45" t="s">
        <v>12074</v>
      </c>
      <c r="K2030" s="45" t="s">
        <v>12074</v>
      </c>
      <c r="L2030" s="45" t="s">
        <v>7306</v>
      </c>
      <c r="M2030" s="45" t="s">
        <v>7307</v>
      </c>
    </row>
    <row r="2031" spans="1:13" ht="15.6">
      <c r="A2031" s="42" t="s">
        <v>7191</v>
      </c>
      <c r="B2031" s="43">
        <f t="shared" si="64"/>
        <v>430</v>
      </c>
      <c r="C2031" s="43" t="str">
        <f t="shared" si="63"/>
        <v>45.2430</v>
      </c>
      <c r="D2031" s="44">
        <v>5</v>
      </c>
      <c r="E2031" s="45" t="s">
        <v>13775</v>
      </c>
      <c r="F2031" s="45" t="s">
        <v>13776</v>
      </c>
      <c r="G2031" s="45" t="s">
        <v>13777</v>
      </c>
      <c r="H2031" s="45" t="s">
        <v>13778</v>
      </c>
      <c r="I2031" s="45" t="s">
        <v>12075</v>
      </c>
      <c r="J2031" s="45" t="s">
        <v>12074</v>
      </c>
      <c r="K2031" s="45" t="s">
        <v>12074</v>
      </c>
      <c r="L2031" s="45" t="s">
        <v>7306</v>
      </c>
      <c r="M2031" s="45" t="s">
        <v>7307</v>
      </c>
    </row>
    <row r="2032" spans="1:13" ht="15.6">
      <c r="A2032" s="42" t="s">
        <v>7191</v>
      </c>
      <c r="B2032" s="43">
        <f t="shared" si="64"/>
        <v>431</v>
      </c>
      <c r="C2032" s="43" t="str">
        <f t="shared" si="63"/>
        <v>45.2431</v>
      </c>
      <c r="D2032" s="44">
        <v>6</v>
      </c>
      <c r="E2032" s="45" t="s">
        <v>13779</v>
      </c>
      <c r="F2032" s="45" t="s">
        <v>13780</v>
      </c>
      <c r="G2032" s="45" t="s">
        <v>13781</v>
      </c>
      <c r="H2032" s="45" t="s">
        <v>13782</v>
      </c>
      <c r="I2032" s="45" t="s">
        <v>12075</v>
      </c>
      <c r="J2032" s="45" t="s">
        <v>12074</v>
      </c>
      <c r="K2032" s="45" t="s">
        <v>12074</v>
      </c>
      <c r="L2032" s="45" t="s">
        <v>7306</v>
      </c>
      <c r="M2032" s="45" t="s">
        <v>7307</v>
      </c>
    </row>
    <row r="2033" spans="1:13" ht="15.6">
      <c r="A2033" s="42" t="s">
        <v>7191</v>
      </c>
      <c r="B2033" s="43">
        <f t="shared" si="64"/>
        <v>432</v>
      </c>
      <c r="C2033" s="43" t="str">
        <f t="shared" si="63"/>
        <v>45.2432</v>
      </c>
      <c r="D2033" s="44">
        <v>6</v>
      </c>
      <c r="E2033" s="45" t="s">
        <v>13783</v>
      </c>
      <c r="F2033" s="45" t="s">
        <v>13784</v>
      </c>
      <c r="G2033" s="45" t="s">
        <v>13785</v>
      </c>
      <c r="H2033" s="45" t="s">
        <v>13786</v>
      </c>
      <c r="I2033" s="45" t="s">
        <v>12075</v>
      </c>
      <c r="J2033" s="45" t="s">
        <v>12074</v>
      </c>
      <c r="K2033" s="45" t="s">
        <v>12074</v>
      </c>
      <c r="L2033" s="45" t="s">
        <v>7306</v>
      </c>
      <c r="M2033" s="45" t="s">
        <v>7307</v>
      </c>
    </row>
    <row r="2034" spans="1:13" ht="15.6">
      <c r="A2034" s="42" t="s">
        <v>7191</v>
      </c>
      <c r="B2034" s="43">
        <f t="shared" si="64"/>
        <v>433</v>
      </c>
      <c r="C2034" s="43" t="str">
        <f t="shared" si="63"/>
        <v>45.2433</v>
      </c>
      <c r="D2034" s="44">
        <v>7</v>
      </c>
      <c r="E2034" s="45" t="s">
        <v>13787</v>
      </c>
      <c r="F2034" s="45" t="s">
        <v>13788</v>
      </c>
      <c r="G2034" s="45" t="s">
        <v>13789</v>
      </c>
      <c r="H2034" s="45" t="s">
        <v>13790</v>
      </c>
      <c r="I2034" s="45" t="s">
        <v>12075</v>
      </c>
      <c r="J2034" s="45" t="s">
        <v>12074</v>
      </c>
      <c r="K2034" s="45" t="s">
        <v>12074</v>
      </c>
      <c r="L2034" s="45" t="s">
        <v>7306</v>
      </c>
      <c r="M2034" s="45" t="s">
        <v>7307</v>
      </c>
    </row>
    <row r="2035" spans="1:13" ht="15.6">
      <c r="A2035" s="42" t="s">
        <v>7191</v>
      </c>
      <c r="B2035" s="43">
        <f t="shared" si="64"/>
        <v>434</v>
      </c>
      <c r="C2035" s="43" t="str">
        <f t="shared" si="63"/>
        <v>45.2434</v>
      </c>
      <c r="D2035" s="44">
        <v>7</v>
      </c>
      <c r="E2035" s="45" t="s">
        <v>13791</v>
      </c>
      <c r="F2035" s="45" t="s">
        <v>13792</v>
      </c>
      <c r="G2035" s="45" t="s">
        <v>13793</v>
      </c>
      <c r="H2035" s="45" t="s">
        <v>13794</v>
      </c>
      <c r="I2035" s="45" t="s">
        <v>12075</v>
      </c>
      <c r="J2035" s="45" t="s">
        <v>12074</v>
      </c>
      <c r="K2035" s="45" t="s">
        <v>12074</v>
      </c>
      <c r="L2035" s="45" t="s">
        <v>7306</v>
      </c>
      <c r="M2035" s="45" t="s">
        <v>7307</v>
      </c>
    </row>
    <row r="2036" spans="1:13" ht="15.6">
      <c r="A2036" s="42" t="s">
        <v>7191</v>
      </c>
      <c r="B2036" s="43">
        <f t="shared" si="64"/>
        <v>435</v>
      </c>
      <c r="C2036" s="43" t="str">
        <f t="shared" si="63"/>
        <v>45.2435</v>
      </c>
      <c r="D2036" s="44">
        <v>6</v>
      </c>
      <c r="E2036" s="45" t="s">
        <v>13795</v>
      </c>
      <c r="F2036" s="45" t="s">
        <v>13796</v>
      </c>
      <c r="G2036" s="45" t="s">
        <v>13797</v>
      </c>
      <c r="H2036" s="45" t="s">
        <v>13798</v>
      </c>
      <c r="I2036" s="45" t="s">
        <v>12075</v>
      </c>
      <c r="J2036" s="45" t="s">
        <v>12074</v>
      </c>
      <c r="K2036" s="45" t="s">
        <v>12074</v>
      </c>
      <c r="L2036" s="45" t="s">
        <v>7306</v>
      </c>
      <c r="M2036" s="45" t="s">
        <v>7307</v>
      </c>
    </row>
    <row r="2037" spans="1:13" ht="15.6">
      <c r="A2037" s="42" t="s">
        <v>7191</v>
      </c>
      <c r="B2037" s="43">
        <f t="shared" si="64"/>
        <v>436</v>
      </c>
      <c r="C2037" s="43" t="str">
        <f t="shared" si="63"/>
        <v>45.2436</v>
      </c>
      <c r="D2037" s="44">
        <v>5</v>
      </c>
      <c r="E2037" s="45" t="s">
        <v>13799</v>
      </c>
      <c r="F2037" s="45" t="s">
        <v>13800</v>
      </c>
      <c r="G2037" s="45" t="s">
        <v>13801</v>
      </c>
      <c r="H2037" s="45" t="s">
        <v>13802</v>
      </c>
      <c r="I2037" s="45" t="s">
        <v>12075</v>
      </c>
      <c r="J2037" s="45" t="s">
        <v>12074</v>
      </c>
      <c r="K2037" s="45" t="s">
        <v>12074</v>
      </c>
      <c r="L2037" s="45" t="s">
        <v>7306</v>
      </c>
      <c r="M2037" s="45" t="s">
        <v>7307</v>
      </c>
    </row>
    <row r="2038" spans="1:13" ht="43.2">
      <c r="A2038" s="42" t="s">
        <v>7191</v>
      </c>
      <c r="B2038" s="43">
        <f t="shared" si="64"/>
        <v>437</v>
      </c>
      <c r="C2038" s="43" t="str">
        <f t="shared" si="63"/>
        <v>45.2437</v>
      </c>
      <c r="D2038" s="44">
        <v>6</v>
      </c>
      <c r="E2038" s="45" t="s">
        <v>13803</v>
      </c>
      <c r="F2038" s="45" t="s">
        <v>13804</v>
      </c>
      <c r="G2038" s="45" t="s">
        <v>13805</v>
      </c>
      <c r="H2038" s="46" t="s">
        <v>13806</v>
      </c>
      <c r="I2038" s="45" t="s">
        <v>12075</v>
      </c>
      <c r="J2038" s="45" t="s">
        <v>12074</v>
      </c>
      <c r="K2038" s="45" t="s">
        <v>12074</v>
      </c>
      <c r="L2038" s="45" t="s">
        <v>7306</v>
      </c>
      <c r="M2038" s="45" t="s">
        <v>7307</v>
      </c>
    </row>
    <row r="2039" spans="1:13" ht="43.2">
      <c r="A2039" s="42" t="s">
        <v>7191</v>
      </c>
      <c r="B2039" s="43">
        <f t="shared" si="64"/>
        <v>438</v>
      </c>
      <c r="C2039" s="43" t="str">
        <f t="shared" si="63"/>
        <v>45.2438</v>
      </c>
      <c r="D2039" s="44">
        <v>4</v>
      </c>
      <c r="E2039" s="45" t="s">
        <v>13807</v>
      </c>
      <c r="F2039" s="45" t="s">
        <v>13808</v>
      </c>
      <c r="G2039" s="45" t="s">
        <v>13809</v>
      </c>
      <c r="H2039" s="46" t="s">
        <v>13810</v>
      </c>
      <c r="I2039" s="45" t="s">
        <v>12075</v>
      </c>
      <c r="J2039" s="45" t="s">
        <v>12074</v>
      </c>
      <c r="K2039" s="45" t="s">
        <v>12074</v>
      </c>
      <c r="L2039" s="45" t="s">
        <v>7306</v>
      </c>
      <c r="M2039" s="45" t="s">
        <v>7307</v>
      </c>
    </row>
    <row r="2040" spans="1:13" ht="15.6">
      <c r="A2040" s="42" t="s">
        <v>7191</v>
      </c>
      <c r="B2040" s="43">
        <f t="shared" si="64"/>
        <v>439</v>
      </c>
      <c r="C2040" s="43" t="str">
        <f t="shared" si="63"/>
        <v>45.2439</v>
      </c>
      <c r="D2040" s="44">
        <v>5</v>
      </c>
      <c r="E2040" s="45" t="s">
        <v>13811</v>
      </c>
      <c r="F2040" s="45" t="s">
        <v>13812</v>
      </c>
      <c r="G2040" s="45" t="s">
        <v>13813</v>
      </c>
      <c r="H2040" s="45" t="s">
        <v>13814</v>
      </c>
      <c r="I2040" s="45" t="s">
        <v>12075</v>
      </c>
      <c r="J2040" s="45" t="s">
        <v>12074</v>
      </c>
      <c r="K2040" s="45" t="s">
        <v>12074</v>
      </c>
      <c r="L2040" s="45" t="s">
        <v>7306</v>
      </c>
      <c r="M2040" s="45" t="s">
        <v>7307</v>
      </c>
    </row>
    <row r="2041" spans="1:13" ht="15.6">
      <c r="A2041" s="42" t="s">
        <v>7191</v>
      </c>
      <c r="B2041" s="43">
        <f t="shared" si="64"/>
        <v>440</v>
      </c>
      <c r="C2041" s="43" t="str">
        <f t="shared" si="63"/>
        <v>45.2440</v>
      </c>
      <c r="D2041" s="44">
        <v>6</v>
      </c>
      <c r="E2041" s="45" t="s">
        <v>13815</v>
      </c>
      <c r="F2041" s="45" t="s">
        <v>13816</v>
      </c>
      <c r="G2041" s="45" t="s">
        <v>13817</v>
      </c>
      <c r="H2041" s="45" t="s">
        <v>13818</v>
      </c>
      <c r="I2041" s="45" t="s">
        <v>12075</v>
      </c>
      <c r="J2041" s="45" t="s">
        <v>12074</v>
      </c>
      <c r="K2041" s="45" t="s">
        <v>12074</v>
      </c>
      <c r="L2041" s="45" t="s">
        <v>7306</v>
      </c>
      <c r="M2041" s="45" t="s">
        <v>7307</v>
      </c>
    </row>
    <row r="2042" spans="1:13" ht="15.6">
      <c r="A2042" s="42" t="s">
        <v>7191</v>
      </c>
      <c r="B2042" s="43">
        <f t="shared" si="64"/>
        <v>441</v>
      </c>
      <c r="C2042" s="43" t="str">
        <f t="shared" si="63"/>
        <v>45.2441</v>
      </c>
      <c r="D2042" s="44">
        <v>6</v>
      </c>
      <c r="E2042" s="45" t="s">
        <v>13819</v>
      </c>
      <c r="F2042" s="45" t="s">
        <v>13820</v>
      </c>
      <c r="G2042" s="45" t="s">
        <v>13821</v>
      </c>
      <c r="H2042" s="45" t="s">
        <v>13822</v>
      </c>
      <c r="I2042" s="45" t="s">
        <v>12075</v>
      </c>
      <c r="J2042" s="45" t="s">
        <v>12074</v>
      </c>
      <c r="K2042" s="45" t="s">
        <v>12074</v>
      </c>
      <c r="L2042" s="45" t="s">
        <v>7306</v>
      </c>
      <c r="M2042" s="45" t="s">
        <v>7307</v>
      </c>
    </row>
    <row r="2043" spans="1:13" ht="15.6">
      <c r="A2043" s="42" t="s">
        <v>7191</v>
      </c>
      <c r="B2043" s="43">
        <f t="shared" si="64"/>
        <v>442</v>
      </c>
      <c r="C2043" s="43" t="str">
        <f t="shared" si="63"/>
        <v>45.2442</v>
      </c>
      <c r="D2043" s="44">
        <v>7</v>
      </c>
      <c r="E2043" s="45" t="s">
        <v>13823</v>
      </c>
      <c r="F2043" s="45" t="s">
        <v>13824</v>
      </c>
      <c r="G2043" s="45" t="s">
        <v>13825</v>
      </c>
      <c r="H2043" s="45" t="s">
        <v>13826</v>
      </c>
      <c r="I2043" s="45" t="s">
        <v>12075</v>
      </c>
      <c r="J2043" s="45" t="s">
        <v>12074</v>
      </c>
      <c r="K2043" s="45" t="s">
        <v>12074</v>
      </c>
      <c r="L2043" s="45" t="s">
        <v>7306</v>
      </c>
      <c r="M2043" s="45" t="s">
        <v>7307</v>
      </c>
    </row>
    <row r="2044" spans="1:13" ht="15.6">
      <c r="A2044" s="42" t="s">
        <v>7191</v>
      </c>
      <c r="B2044" s="43">
        <f t="shared" si="64"/>
        <v>443</v>
      </c>
      <c r="C2044" s="43" t="str">
        <f t="shared" si="63"/>
        <v>45.2443</v>
      </c>
      <c r="D2044" s="44">
        <v>7</v>
      </c>
      <c r="E2044" s="45" t="s">
        <v>13827</v>
      </c>
      <c r="F2044" s="45" t="s">
        <v>13828</v>
      </c>
      <c r="G2044" s="45" t="s">
        <v>13829</v>
      </c>
      <c r="H2044" s="45" t="s">
        <v>13830</v>
      </c>
      <c r="I2044" s="45" t="s">
        <v>12075</v>
      </c>
      <c r="J2044" s="45" t="s">
        <v>12074</v>
      </c>
      <c r="K2044" s="45" t="s">
        <v>12074</v>
      </c>
      <c r="L2044" s="45" t="s">
        <v>7306</v>
      </c>
      <c r="M2044" s="45" t="s">
        <v>7307</v>
      </c>
    </row>
    <row r="2045" spans="1:13" ht="43.2">
      <c r="A2045" s="42" t="s">
        <v>7191</v>
      </c>
      <c r="B2045" s="43">
        <f t="shared" si="64"/>
        <v>444</v>
      </c>
      <c r="C2045" s="43" t="str">
        <f t="shared" si="63"/>
        <v>45.2444</v>
      </c>
      <c r="D2045" s="44">
        <v>7</v>
      </c>
      <c r="E2045" s="45" t="s">
        <v>13831</v>
      </c>
      <c r="F2045" s="45" t="s">
        <v>13832</v>
      </c>
      <c r="G2045" s="45" t="s">
        <v>13833</v>
      </c>
      <c r="H2045" s="46" t="s">
        <v>13834</v>
      </c>
      <c r="I2045" s="45" t="s">
        <v>12075</v>
      </c>
      <c r="J2045" s="45" t="s">
        <v>12074</v>
      </c>
      <c r="K2045" s="45" t="s">
        <v>12074</v>
      </c>
      <c r="L2045" s="45" t="s">
        <v>7306</v>
      </c>
      <c r="M2045" s="45" t="s">
        <v>7307</v>
      </c>
    </row>
    <row r="2046" spans="1:13" ht="15.6">
      <c r="A2046" s="42" t="s">
        <v>7191</v>
      </c>
      <c r="B2046" s="43">
        <f t="shared" si="64"/>
        <v>445</v>
      </c>
      <c r="C2046" s="43" t="str">
        <f t="shared" si="63"/>
        <v>45.2445</v>
      </c>
      <c r="D2046" s="44">
        <v>7</v>
      </c>
      <c r="E2046" s="45" t="s">
        <v>13835</v>
      </c>
      <c r="F2046" s="45" t="s">
        <v>13836</v>
      </c>
      <c r="G2046" s="45" t="s">
        <v>13837</v>
      </c>
      <c r="H2046" s="45" t="s">
        <v>13838</v>
      </c>
      <c r="I2046" s="45" t="s">
        <v>12075</v>
      </c>
      <c r="J2046" s="45" t="s">
        <v>12074</v>
      </c>
      <c r="K2046" s="45" t="s">
        <v>12074</v>
      </c>
      <c r="L2046" s="45" t="s">
        <v>7306</v>
      </c>
      <c r="M2046" s="45" t="s">
        <v>7307</v>
      </c>
    </row>
    <row r="2047" spans="1:13" ht="15.6">
      <c r="A2047" s="42" t="s">
        <v>7191</v>
      </c>
      <c r="B2047" s="43">
        <f t="shared" si="64"/>
        <v>446</v>
      </c>
      <c r="C2047" s="43" t="str">
        <f t="shared" si="63"/>
        <v>45.2446</v>
      </c>
      <c r="D2047" s="44">
        <v>6</v>
      </c>
      <c r="E2047" s="45" t="s">
        <v>13839</v>
      </c>
      <c r="F2047" s="45" t="s">
        <v>13840</v>
      </c>
      <c r="G2047" s="45" t="s">
        <v>13841</v>
      </c>
      <c r="H2047" s="45" t="s">
        <v>13842</v>
      </c>
      <c r="I2047" s="45" t="s">
        <v>12075</v>
      </c>
      <c r="J2047" s="45" t="s">
        <v>12074</v>
      </c>
      <c r="K2047" s="45" t="s">
        <v>12074</v>
      </c>
      <c r="L2047" s="45" t="s">
        <v>7306</v>
      </c>
      <c r="M2047" s="45" t="s">
        <v>7307</v>
      </c>
    </row>
    <row r="2048" spans="1:13" ht="15.6">
      <c r="A2048" s="42" t="s">
        <v>7191</v>
      </c>
      <c r="B2048" s="43">
        <f t="shared" si="64"/>
        <v>447</v>
      </c>
      <c r="C2048" s="43" t="str">
        <f t="shared" si="63"/>
        <v>45.2447</v>
      </c>
      <c r="D2048" s="44">
        <v>6</v>
      </c>
      <c r="E2048" s="45" t="s">
        <v>13843</v>
      </c>
      <c r="F2048" s="45" t="s">
        <v>13844</v>
      </c>
      <c r="G2048" s="45" t="s">
        <v>13845</v>
      </c>
      <c r="H2048" s="45" t="s">
        <v>13846</v>
      </c>
      <c r="I2048" s="45" t="s">
        <v>12075</v>
      </c>
      <c r="J2048" s="45" t="s">
        <v>12074</v>
      </c>
      <c r="K2048" s="45" t="s">
        <v>12074</v>
      </c>
      <c r="L2048" s="45" t="s">
        <v>7306</v>
      </c>
      <c r="M2048" s="45" t="s">
        <v>7307</v>
      </c>
    </row>
    <row r="2049" spans="1:13" ht="15.6">
      <c r="A2049" s="42" t="s">
        <v>7191</v>
      </c>
      <c r="B2049" s="43">
        <f t="shared" si="64"/>
        <v>448</v>
      </c>
      <c r="C2049" s="43" t="str">
        <f t="shared" si="63"/>
        <v>45.2448</v>
      </c>
      <c r="D2049" s="44">
        <v>6</v>
      </c>
      <c r="E2049" s="45" t="s">
        <v>13847</v>
      </c>
      <c r="F2049" s="45" t="s">
        <v>13848</v>
      </c>
      <c r="G2049" s="45" t="s">
        <v>1367</v>
      </c>
      <c r="H2049" s="45" t="s">
        <v>13849</v>
      </c>
      <c r="I2049" s="45" t="s">
        <v>12075</v>
      </c>
      <c r="J2049" s="45" t="s">
        <v>12074</v>
      </c>
      <c r="K2049" s="45" t="s">
        <v>12074</v>
      </c>
      <c r="L2049" s="45" t="s">
        <v>7306</v>
      </c>
      <c r="M2049" s="45" t="s">
        <v>7307</v>
      </c>
    </row>
    <row r="2050" spans="1:13" ht="15.6">
      <c r="A2050" s="42" t="s">
        <v>7191</v>
      </c>
      <c r="B2050" s="43">
        <f t="shared" si="64"/>
        <v>449</v>
      </c>
      <c r="C2050" s="43" t="str">
        <f t="shared" si="63"/>
        <v>45.2449</v>
      </c>
      <c r="D2050" s="44">
        <v>6</v>
      </c>
      <c r="E2050" s="45" t="s">
        <v>13850</v>
      </c>
      <c r="F2050" s="45" t="s">
        <v>13851</v>
      </c>
      <c r="G2050" s="45" t="s">
        <v>1367</v>
      </c>
      <c r="H2050" s="45" t="s">
        <v>13852</v>
      </c>
      <c r="I2050" s="45" t="s">
        <v>12075</v>
      </c>
      <c r="J2050" s="45" t="s">
        <v>12074</v>
      </c>
      <c r="K2050" s="45" t="s">
        <v>12074</v>
      </c>
      <c r="L2050" s="45" t="s">
        <v>7306</v>
      </c>
      <c r="M2050" s="45" t="s">
        <v>7307</v>
      </c>
    </row>
    <row r="2051" spans="1:13" ht="15.6">
      <c r="A2051" s="42" t="s">
        <v>7191</v>
      </c>
      <c r="B2051" s="43">
        <f t="shared" si="64"/>
        <v>450</v>
      </c>
      <c r="C2051" s="43" t="str">
        <f t="shared" ref="C2051:C2114" si="65">+CONCATENATE(A2051,B2051)</f>
        <v>45.2450</v>
      </c>
      <c r="D2051" s="44">
        <v>6</v>
      </c>
      <c r="E2051" s="45" t="s">
        <v>13853</v>
      </c>
      <c r="F2051" s="45" t="s">
        <v>13854</v>
      </c>
      <c r="G2051" s="45" t="s">
        <v>13855</v>
      </c>
      <c r="H2051" s="45" t="s">
        <v>13856</v>
      </c>
      <c r="I2051" s="45" t="s">
        <v>12075</v>
      </c>
      <c r="J2051" s="45" t="s">
        <v>12074</v>
      </c>
      <c r="K2051" s="45" t="s">
        <v>12074</v>
      </c>
      <c r="L2051" s="45" t="s">
        <v>7306</v>
      </c>
      <c r="M2051" s="45" t="s">
        <v>7307</v>
      </c>
    </row>
    <row r="2052" spans="1:13" ht="15.6">
      <c r="A2052" s="42" t="s">
        <v>7191</v>
      </c>
      <c r="B2052" s="43">
        <f t="shared" ref="B2052:B2115" si="66">+IF(A2052=A2051,B2051+1,1)</f>
        <v>451</v>
      </c>
      <c r="C2052" s="43" t="str">
        <f t="shared" si="65"/>
        <v>45.2451</v>
      </c>
      <c r="D2052" s="44">
        <v>6</v>
      </c>
      <c r="E2052" s="45" t="s">
        <v>13857</v>
      </c>
      <c r="F2052" s="45" t="s">
        <v>13858</v>
      </c>
      <c r="G2052" s="45" t="s">
        <v>1367</v>
      </c>
      <c r="H2052" s="45" t="s">
        <v>13859</v>
      </c>
      <c r="I2052" s="45" t="s">
        <v>12075</v>
      </c>
      <c r="J2052" s="45" t="s">
        <v>12074</v>
      </c>
      <c r="K2052" s="45" t="s">
        <v>12074</v>
      </c>
      <c r="L2052" s="45" t="s">
        <v>7306</v>
      </c>
      <c r="M2052" s="45" t="s">
        <v>7307</v>
      </c>
    </row>
    <row r="2053" spans="1:13" ht="15.6">
      <c r="A2053" s="42" t="s">
        <v>7191</v>
      </c>
      <c r="B2053" s="43">
        <f t="shared" si="66"/>
        <v>452</v>
      </c>
      <c r="C2053" s="43" t="str">
        <f t="shared" si="65"/>
        <v>45.2452</v>
      </c>
      <c r="D2053" s="44">
        <v>6</v>
      </c>
      <c r="E2053" s="45" t="s">
        <v>13860</v>
      </c>
      <c r="F2053" s="45" t="s">
        <v>13861</v>
      </c>
      <c r="G2053" s="45" t="s">
        <v>13862</v>
      </c>
      <c r="H2053" s="45" t="s">
        <v>13863</v>
      </c>
      <c r="I2053" s="45" t="s">
        <v>12075</v>
      </c>
      <c r="J2053" s="45" t="s">
        <v>12074</v>
      </c>
      <c r="K2053" s="45" t="s">
        <v>12074</v>
      </c>
      <c r="L2053" s="45" t="s">
        <v>7306</v>
      </c>
      <c r="M2053" s="45" t="s">
        <v>7307</v>
      </c>
    </row>
    <row r="2054" spans="1:13" ht="15.6">
      <c r="A2054" s="42" t="s">
        <v>7191</v>
      </c>
      <c r="B2054" s="43">
        <f t="shared" si="66"/>
        <v>453</v>
      </c>
      <c r="C2054" s="43" t="str">
        <f t="shared" si="65"/>
        <v>45.2453</v>
      </c>
      <c r="D2054" s="44">
        <v>6</v>
      </c>
      <c r="E2054" s="45" t="s">
        <v>13864</v>
      </c>
      <c r="F2054" s="45" t="s">
        <v>13865</v>
      </c>
      <c r="G2054" s="45" t="s">
        <v>13866</v>
      </c>
      <c r="H2054" s="45" t="s">
        <v>13867</v>
      </c>
      <c r="I2054" s="45" t="s">
        <v>12075</v>
      </c>
      <c r="J2054" s="45" t="s">
        <v>12074</v>
      </c>
      <c r="K2054" s="45" t="s">
        <v>12074</v>
      </c>
      <c r="L2054" s="45" t="s">
        <v>7306</v>
      </c>
      <c r="M2054" s="45" t="s">
        <v>7307</v>
      </c>
    </row>
    <row r="2055" spans="1:13" ht="15.6">
      <c r="A2055" s="42" t="s">
        <v>7191</v>
      </c>
      <c r="B2055" s="43">
        <f t="shared" si="66"/>
        <v>454</v>
      </c>
      <c r="C2055" s="43" t="str">
        <f t="shared" si="65"/>
        <v>45.2454</v>
      </c>
      <c r="D2055" s="44">
        <v>5</v>
      </c>
      <c r="E2055" s="45" t="s">
        <v>13868</v>
      </c>
      <c r="F2055" s="45" t="s">
        <v>13869</v>
      </c>
      <c r="G2055" s="45" t="s">
        <v>13870</v>
      </c>
      <c r="H2055" s="45" t="s">
        <v>13871</v>
      </c>
      <c r="I2055" s="45" t="s">
        <v>12075</v>
      </c>
      <c r="J2055" s="45" t="s">
        <v>12074</v>
      </c>
      <c r="K2055" s="45" t="s">
        <v>12074</v>
      </c>
      <c r="L2055" s="45" t="s">
        <v>7306</v>
      </c>
      <c r="M2055" s="45" t="s">
        <v>7307</v>
      </c>
    </row>
    <row r="2056" spans="1:13" ht="15.6">
      <c r="A2056" s="42" t="s">
        <v>7191</v>
      </c>
      <c r="B2056" s="43">
        <f t="shared" si="66"/>
        <v>455</v>
      </c>
      <c r="C2056" s="43" t="str">
        <f t="shared" si="65"/>
        <v>45.2455</v>
      </c>
      <c r="D2056" s="44">
        <v>6</v>
      </c>
      <c r="E2056" s="45" t="s">
        <v>13872</v>
      </c>
      <c r="F2056" s="45" t="s">
        <v>13873</v>
      </c>
      <c r="G2056" s="45" t="s">
        <v>13874</v>
      </c>
      <c r="H2056" s="45" t="s">
        <v>13875</v>
      </c>
      <c r="I2056" s="45" t="s">
        <v>12075</v>
      </c>
      <c r="J2056" s="45" t="s">
        <v>12074</v>
      </c>
      <c r="K2056" s="45" t="s">
        <v>12074</v>
      </c>
      <c r="L2056" s="45" t="s">
        <v>7306</v>
      </c>
      <c r="M2056" s="45" t="s">
        <v>7307</v>
      </c>
    </row>
    <row r="2057" spans="1:13" ht="15.6">
      <c r="A2057" s="42" t="s">
        <v>7191</v>
      </c>
      <c r="B2057" s="43">
        <f t="shared" si="66"/>
        <v>456</v>
      </c>
      <c r="C2057" s="43" t="str">
        <f t="shared" si="65"/>
        <v>45.2456</v>
      </c>
      <c r="D2057" s="44">
        <v>6</v>
      </c>
      <c r="E2057" s="45" t="s">
        <v>13876</v>
      </c>
      <c r="F2057" s="45" t="s">
        <v>13877</v>
      </c>
      <c r="G2057" s="45" t="s">
        <v>13878</v>
      </c>
      <c r="H2057" s="45" t="s">
        <v>13879</v>
      </c>
      <c r="I2057" s="45" t="s">
        <v>12075</v>
      </c>
      <c r="J2057" s="45" t="s">
        <v>12074</v>
      </c>
      <c r="K2057" s="45" t="s">
        <v>12074</v>
      </c>
      <c r="L2057" s="45" t="s">
        <v>7306</v>
      </c>
      <c r="M2057" s="45" t="s">
        <v>7307</v>
      </c>
    </row>
    <row r="2058" spans="1:13" ht="15.6">
      <c r="A2058" s="42" t="s">
        <v>7191</v>
      </c>
      <c r="B2058" s="43">
        <f t="shared" si="66"/>
        <v>457</v>
      </c>
      <c r="C2058" s="43" t="str">
        <f t="shared" si="65"/>
        <v>45.2457</v>
      </c>
      <c r="D2058" s="44">
        <v>6</v>
      </c>
      <c r="E2058" s="45" t="s">
        <v>13880</v>
      </c>
      <c r="F2058" s="45" t="s">
        <v>13881</v>
      </c>
      <c r="G2058" s="45" t="s">
        <v>13882</v>
      </c>
      <c r="H2058" s="45" t="s">
        <v>13883</v>
      </c>
      <c r="I2058" s="45" t="s">
        <v>12075</v>
      </c>
      <c r="J2058" s="45" t="s">
        <v>12074</v>
      </c>
      <c r="K2058" s="45" t="s">
        <v>12074</v>
      </c>
      <c r="L2058" s="45" t="s">
        <v>7306</v>
      </c>
      <c r="M2058" s="45" t="s">
        <v>7307</v>
      </c>
    </row>
    <row r="2059" spans="1:13" ht="15.6">
      <c r="A2059" s="42" t="s">
        <v>7191</v>
      </c>
      <c r="B2059" s="43">
        <f t="shared" si="66"/>
        <v>458</v>
      </c>
      <c r="C2059" s="43" t="str">
        <f t="shared" si="65"/>
        <v>45.2458</v>
      </c>
      <c r="D2059" s="44">
        <v>6</v>
      </c>
      <c r="E2059" s="45" t="s">
        <v>13884</v>
      </c>
      <c r="F2059" s="45" t="s">
        <v>13885</v>
      </c>
      <c r="G2059" s="45" t="s">
        <v>13886</v>
      </c>
      <c r="H2059" s="45" t="s">
        <v>13887</v>
      </c>
      <c r="I2059" s="45" t="s">
        <v>12075</v>
      </c>
      <c r="J2059" s="45" t="s">
        <v>12074</v>
      </c>
      <c r="K2059" s="45" t="s">
        <v>12074</v>
      </c>
      <c r="L2059" s="45" t="s">
        <v>7306</v>
      </c>
      <c r="M2059" s="45" t="s">
        <v>7307</v>
      </c>
    </row>
    <row r="2060" spans="1:13" ht="15.6">
      <c r="A2060" s="42" t="s">
        <v>7191</v>
      </c>
      <c r="B2060" s="43">
        <f t="shared" si="66"/>
        <v>459</v>
      </c>
      <c r="C2060" s="43" t="str">
        <f t="shared" si="65"/>
        <v>45.2459</v>
      </c>
      <c r="D2060" s="44">
        <v>6</v>
      </c>
      <c r="E2060" s="45" t="s">
        <v>13888</v>
      </c>
      <c r="F2060" s="45" t="s">
        <v>13889</v>
      </c>
      <c r="G2060" s="45" t="s">
        <v>13890</v>
      </c>
      <c r="H2060" s="45" t="s">
        <v>13891</v>
      </c>
      <c r="I2060" s="45" t="s">
        <v>12075</v>
      </c>
      <c r="J2060" s="45" t="s">
        <v>12074</v>
      </c>
      <c r="K2060" s="45" t="s">
        <v>12074</v>
      </c>
      <c r="L2060" s="45" t="s">
        <v>7306</v>
      </c>
      <c r="M2060" s="45" t="s">
        <v>7307</v>
      </c>
    </row>
    <row r="2061" spans="1:13" ht="15.6">
      <c r="A2061" s="42" t="s">
        <v>7191</v>
      </c>
      <c r="B2061" s="43">
        <f t="shared" si="66"/>
        <v>460</v>
      </c>
      <c r="C2061" s="43" t="str">
        <f t="shared" si="65"/>
        <v>45.2460</v>
      </c>
      <c r="D2061" s="44">
        <v>6</v>
      </c>
      <c r="E2061" s="45" t="s">
        <v>13892</v>
      </c>
      <c r="F2061" s="45" t="s">
        <v>13893</v>
      </c>
      <c r="G2061" s="45" t="s">
        <v>13894</v>
      </c>
      <c r="H2061" s="45" t="s">
        <v>13895</v>
      </c>
      <c r="I2061" s="45" t="s">
        <v>12075</v>
      </c>
      <c r="J2061" s="45" t="s">
        <v>12074</v>
      </c>
      <c r="K2061" s="45" t="s">
        <v>12074</v>
      </c>
      <c r="L2061" s="45" t="s">
        <v>7306</v>
      </c>
      <c r="M2061" s="45" t="s">
        <v>7307</v>
      </c>
    </row>
    <row r="2062" spans="1:13" ht="15.6">
      <c r="A2062" s="42" t="s">
        <v>7191</v>
      </c>
      <c r="B2062" s="43">
        <f t="shared" si="66"/>
        <v>461</v>
      </c>
      <c r="C2062" s="43" t="str">
        <f t="shared" si="65"/>
        <v>45.2461</v>
      </c>
      <c r="D2062" s="44">
        <v>6</v>
      </c>
      <c r="E2062" s="45" t="s">
        <v>13896</v>
      </c>
      <c r="F2062" s="45" t="s">
        <v>13897</v>
      </c>
      <c r="G2062" s="45" t="s">
        <v>1367</v>
      </c>
      <c r="H2062" s="45" t="s">
        <v>13898</v>
      </c>
      <c r="I2062" s="45" t="s">
        <v>12075</v>
      </c>
      <c r="J2062" s="45" t="s">
        <v>12074</v>
      </c>
      <c r="K2062" s="45" t="s">
        <v>12074</v>
      </c>
      <c r="L2062" s="45" t="s">
        <v>7306</v>
      </c>
      <c r="M2062" s="45" t="s">
        <v>7307</v>
      </c>
    </row>
    <row r="2063" spans="1:13" ht="15.6">
      <c r="A2063" s="42" t="s">
        <v>7191</v>
      </c>
      <c r="B2063" s="43">
        <f t="shared" si="66"/>
        <v>462</v>
      </c>
      <c r="C2063" s="43" t="str">
        <f t="shared" si="65"/>
        <v>45.2462</v>
      </c>
      <c r="D2063" s="44">
        <v>6</v>
      </c>
      <c r="E2063" s="45" t="s">
        <v>13899</v>
      </c>
      <c r="F2063" s="45" t="s">
        <v>13900</v>
      </c>
      <c r="G2063" s="45" t="s">
        <v>13901</v>
      </c>
      <c r="H2063" s="45" t="s">
        <v>13902</v>
      </c>
      <c r="I2063" s="45" t="s">
        <v>12075</v>
      </c>
      <c r="J2063" s="45" t="s">
        <v>12074</v>
      </c>
      <c r="K2063" s="45" t="s">
        <v>12074</v>
      </c>
      <c r="L2063" s="45" t="s">
        <v>7306</v>
      </c>
      <c r="M2063" s="45" t="s">
        <v>7307</v>
      </c>
    </row>
    <row r="2064" spans="1:13" ht="15.6">
      <c r="A2064" s="42" t="s">
        <v>7191</v>
      </c>
      <c r="B2064" s="43">
        <f t="shared" si="66"/>
        <v>463</v>
      </c>
      <c r="C2064" s="43" t="str">
        <f t="shared" si="65"/>
        <v>45.2463</v>
      </c>
      <c r="D2064" s="44">
        <v>7</v>
      </c>
      <c r="E2064" s="45" t="s">
        <v>13903</v>
      </c>
      <c r="F2064" s="45" t="s">
        <v>13904</v>
      </c>
      <c r="G2064" s="45" t="s">
        <v>13905</v>
      </c>
      <c r="H2064" s="45" t="s">
        <v>13906</v>
      </c>
      <c r="I2064" s="45" t="s">
        <v>12075</v>
      </c>
      <c r="J2064" s="45" t="s">
        <v>12074</v>
      </c>
      <c r="K2064" s="45" t="s">
        <v>12074</v>
      </c>
      <c r="L2064" s="45" t="s">
        <v>7306</v>
      </c>
      <c r="M2064" s="45" t="s">
        <v>7307</v>
      </c>
    </row>
    <row r="2065" spans="1:13" ht="15.6">
      <c r="A2065" s="42" t="s">
        <v>7191</v>
      </c>
      <c r="B2065" s="43">
        <f t="shared" si="66"/>
        <v>464</v>
      </c>
      <c r="C2065" s="43" t="str">
        <f t="shared" si="65"/>
        <v>45.2464</v>
      </c>
      <c r="D2065" s="44">
        <v>7</v>
      </c>
      <c r="E2065" s="45" t="s">
        <v>13907</v>
      </c>
      <c r="F2065" s="45" t="s">
        <v>13908</v>
      </c>
      <c r="G2065" s="45" t="s">
        <v>13909</v>
      </c>
      <c r="H2065" s="45" t="s">
        <v>13910</v>
      </c>
      <c r="I2065" s="45" t="s">
        <v>12075</v>
      </c>
      <c r="J2065" s="45" t="s">
        <v>12074</v>
      </c>
      <c r="K2065" s="45" t="s">
        <v>12074</v>
      </c>
      <c r="L2065" s="45" t="s">
        <v>7306</v>
      </c>
      <c r="M2065" s="45" t="s">
        <v>7307</v>
      </c>
    </row>
    <row r="2066" spans="1:13" ht="15.6">
      <c r="A2066" s="42" t="s">
        <v>7191</v>
      </c>
      <c r="B2066" s="43">
        <f t="shared" si="66"/>
        <v>465</v>
      </c>
      <c r="C2066" s="43" t="str">
        <f t="shared" si="65"/>
        <v>45.2465</v>
      </c>
      <c r="D2066" s="44">
        <v>7</v>
      </c>
      <c r="E2066" s="45" t="s">
        <v>13911</v>
      </c>
      <c r="F2066" s="45" t="s">
        <v>13912</v>
      </c>
      <c r="G2066" s="45" t="s">
        <v>13913</v>
      </c>
      <c r="H2066" s="45" t="s">
        <v>13914</v>
      </c>
      <c r="I2066" s="45" t="s">
        <v>12075</v>
      </c>
      <c r="J2066" s="45" t="s">
        <v>12074</v>
      </c>
      <c r="K2066" s="45" t="s">
        <v>12074</v>
      </c>
      <c r="L2066" s="45" t="s">
        <v>7306</v>
      </c>
      <c r="M2066" s="45" t="s">
        <v>7307</v>
      </c>
    </row>
    <row r="2067" spans="1:13" ht="15.6">
      <c r="A2067" s="42" t="s">
        <v>7191</v>
      </c>
      <c r="B2067" s="43">
        <f t="shared" si="66"/>
        <v>466</v>
      </c>
      <c r="C2067" s="43" t="str">
        <f t="shared" si="65"/>
        <v>45.2466</v>
      </c>
      <c r="D2067" s="44">
        <v>7</v>
      </c>
      <c r="E2067" s="45" t="s">
        <v>13915</v>
      </c>
      <c r="F2067" s="45" t="s">
        <v>13916</v>
      </c>
      <c r="G2067" s="45" t="s">
        <v>13917</v>
      </c>
      <c r="H2067" s="45" t="s">
        <v>13918</v>
      </c>
      <c r="I2067" s="45" t="s">
        <v>12075</v>
      </c>
      <c r="J2067" s="45" t="s">
        <v>12074</v>
      </c>
      <c r="K2067" s="45" t="s">
        <v>12074</v>
      </c>
      <c r="L2067" s="45" t="s">
        <v>7306</v>
      </c>
      <c r="M2067" s="45" t="s">
        <v>7307</v>
      </c>
    </row>
    <row r="2068" spans="1:13" ht="15.6">
      <c r="A2068" s="42" t="s">
        <v>7191</v>
      </c>
      <c r="B2068" s="43">
        <f t="shared" si="66"/>
        <v>467</v>
      </c>
      <c r="C2068" s="43" t="str">
        <f t="shared" si="65"/>
        <v>45.2467</v>
      </c>
      <c r="D2068" s="44">
        <v>6</v>
      </c>
      <c r="E2068" s="45" t="s">
        <v>13919</v>
      </c>
      <c r="F2068" s="45" t="s">
        <v>13920</v>
      </c>
      <c r="G2068" s="45" t="s">
        <v>1367</v>
      </c>
      <c r="H2068" s="45" t="s">
        <v>13921</v>
      </c>
      <c r="I2068" s="45" t="s">
        <v>12075</v>
      </c>
      <c r="J2068" s="45" t="s">
        <v>12074</v>
      </c>
      <c r="K2068" s="45" t="s">
        <v>12074</v>
      </c>
      <c r="L2068" s="45" t="s">
        <v>7306</v>
      </c>
      <c r="M2068" s="45" t="s">
        <v>7307</v>
      </c>
    </row>
    <row r="2069" spans="1:13" ht="15.6">
      <c r="A2069" s="42" t="s">
        <v>7191</v>
      </c>
      <c r="B2069" s="43">
        <f t="shared" si="66"/>
        <v>468</v>
      </c>
      <c r="C2069" s="43" t="str">
        <f t="shared" si="65"/>
        <v>45.2468</v>
      </c>
      <c r="D2069" s="44">
        <v>6</v>
      </c>
      <c r="E2069" s="45" t="s">
        <v>13922</v>
      </c>
      <c r="F2069" s="45" t="s">
        <v>13923</v>
      </c>
      <c r="G2069" s="45" t="s">
        <v>1367</v>
      </c>
      <c r="H2069" s="45" t="s">
        <v>13924</v>
      </c>
      <c r="I2069" s="45" t="s">
        <v>12075</v>
      </c>
      <c r="J2069" s="45" t="s">
        <v>12074</v>
      </c>
      <c r="K2069" s="45" t="s">
        <v>12074</v>
      </c>
      <c r="L2069" s="45" t="s">
        <v>7306</v>
      </c>
      <c r="M2069" s="45" t="s">
        <v>7307</v>
      </c>
    </row>
    <row r="2070" spans="1:13" ht="15.6">
      <c r="A2070" s="42" t="s">
        <v>7191</v>
      </c>
      <c r="B2070" s="43">
        <f t="shared" si="66"/>
        <v>469</v>
      </c>
      <c r="C2070" s="43" t="str">
        <f t="shared" si="65"/>
        <v>45.2469</v>
      </c>
      <c r="D2070" s="44">
        <v>5</v>
      </c>
      <c r="E2070" s="45" t="s">
        <v>13925</v>
      </c>
      <c r="F2070" s="45" t="s">
        <v>13926</v>
      </c>
      <c r="G2070" s="45" t="s">
        <v>13927</v>
      </c>
      <c r="H2070" s="45" t="s">
        <v>13928</v>
      </c>
      <c r="I2070" s="45" t="s">
        <v>12075</v>
      </c>
      <c r="J2070" s="45" t="s">
        <v>12074</v>
      </c>
      <c r="K2070" s="45" t="s">
        <v>12074</v>
      </c>
      <c r="L2070" s="45" t="s">
        <v>7306</v>
      </c>
      <c r="M2070" s="45" t="s">
        <v>7307</v>
      </c>
    </row>
    <row r="2071" spans="1:13" ht="15.6">
      <c r="A2071" s="42" t="s">
        <v>7191</v>
      </c>
      <c r="B2071" s="43">
        <f t="shared" si="66"/>
        <v>470</v>
      </c>
      <c r="C2071" s="43" t="str">
        <f t="shared" si="65"/>
        <v>45.2470</v>
      </c>
      <c r="D2071" s="44">
        <v>6</v>
      </c>
      <c r="E2071" s="45" t="s">
        <v>13929</v>
      </c>
      <c r="F2071" s="45" t="s">
        <v>13930</v>
      </c>
      <c r="G2071" s="45" t="s">
        <v>13931</v>
      </c>
      <c r="H2071" s="45" t="s">
        <v>13932</v>
      </c>
      <c r="I2071" s="45" t="s">
        <v>12075</v>
      </c>
      <c r="J2071" s="45" t="s">
        <v>12074</v>
      </c>
      <c r="K2071" s="45" t="s">
        <v>12074</v>
      </c>
      <c r="L2071" s="45" t="s">
        <v>7306</v>
      </c>
      <c r="M2071" s="45" t="s">
        <v>7307</v>
      </c>
    </row>
    <row r="2072" spans="1:13" ht="15.6">
      <c r="A2072" s="42" t="s">
        <v>7191</v>
      </c>
      <c r="B2072" s="43">
        <f t="shared" si="66"/>
        <v>471</v>
      </c>
      <c r="C2072" s="43" t="str">
        <f t="shared" si="65"/>
        <v>45.2471</v>
      </c>
      <c r="D2072" s="44">
        <v>6</v>
      </c>
      <c r="E2072" s="45" t="s">
        <v>13933</v>
      </c>
      <c r="F2072" s="45" t="s">
        <v>13934</v>
      </c>
      <c r="G2072" s="45" t="s">
        <v>13935</v>
      </c>
      <c r="H2072" s="45" t="s">
        <v>13936</v>
      </c>
      <c r="I2072" s="45" t="s">
        <v>12075</v>
      </c>
      <c r="J2072" s="45" t="s">
        <v>12074</v>
      </c>
      <c r="K2072" s="45" t="s">
        <v>12074</v>
      </c>
      <c r="L2072" s="45" t="s">
        <v>7306</v>
      </c>
      <c r="M2072" s="45" t="s">
        <v>7307</v>
      </c>
    </row>
    <row r="2073" spans="1:13" ht="15.6">
      <c r="A2073" s="42" t="s">
        <v>7191</v>
      </c>
      <c r="B2073" s="43">
        <f t="shared" si="66"/>
        <v>472</v>
      </c>
      <c r="C2073" s="43" t="str">
        <f t="shared" si="65"/>
        <v>45.2472</v>
      </c>
      <c r="D2073" s="44">
        <v>6</v>
      </c>
      <c r="E2073" s="45" t="s">
        <v>13937</v>
      </c>
      <c r="F2073" s="45" t="s">
        <v>13938</v>
      </c>
      <c r="G2073" s="45" t="s">
        <v>13939</v>
      </c>
      <c r="H2073" s="45" t="s">
        <v>13940</v>
      </c>
      <c r="I2073" s="45" t="s">
        <v>12075</v>
      </c>
      <c r="J2073" s="45" t="s">
        <v>12074</v>
      </c>
      <c r="K2073" s="45" t="s">
        <v>12074</v>
      </c>
      <c r="L2073" s="45" t="s">
        <v>7306</v>
      </c>
      <c r="M2073" s="45" t="s">
        <v>7307</v>
      </c>
    </row>
    <row r="2074" spans="1:13" ht="15.6">
      <c r="A2074" s="42" t="s">
        <v>7191</v>
      </c>
      <c r="B2074" s="43">
        <f t="shared" si="66"/>
        <v>473</v>
      </c>
      <c r="C2074" s="43" t="str">
        <f t="shared" si="65"/>
        <v>45.2473</v>
      </c>
      <c r="D2074" s="44">
        <v>7</v>
      </c>
      <c r="E2074" s="45" t="s">
        <v>13941</v>
      </c>
      <c r="F2074" s="45" t="s">
        <v>13942</v>
      </c>
      <c r="G2074" s="45" t="s">
        <v>13943</v>
      </c>
      <c r="H2074" s="45" t="s">
        <v>13944</v>
      </c>
      <c r="I2074" s="45" t="s">
        <v>12075</v>
      </c>
      <c r="J2074" s="45" t="s">
        <v>12074</v>
      </c>
      <c r="K2074" s="45" t="s">
        <v>12074</v>
      </c>
      <c r="L2074" s="45" t="s">
        <v>7306</v>
      </c>
      <c r="M2074" s="45" t="s">
        <v>7307</v>
      </c>
    </row>
    <row r="2075" spans="1:13" ht="15.6">
      <c r="A2075" s="42" t="s">
        <v>7191</v>
      </c>
      <c r="B2075" s="43">
        <f t="shared" si="66"/>
        <v>474</v>
      </c>
      <c r="C2075" s="43" t="str">
        <f t="shared" si="65"/>
        <v>45.2474</v>
      </c>
      <c r="D2075" s="44">
        <v>7</v>
      </c>
      <c r="E2075" s="45" t="s">
        <v>13945</v>
      </c>
      <c r="F2075" s="45" t="s">
        <v>13946</v>
      </c>
      <c r="G2075" s="45" t="s">
        <v>13947</v>
      </c>
      <c r="H2075" s="45" t="s">
        <v>13948</v>
      </c>
      <c r="I2075" s="45" t="s">
        <v>12075</v>
      </c>
      <c r="J2075" s="45" t="s">
        <v>12074</v>
      </c>
      <c r="K2075" s="45" t="s">
        <v>12074</v>
      </c>
      <c r="L2075" s="45" t="s">
        <v>7306</v>
      </c>
      <c r="M2075" s="45" t="s">
        <v>7307</v>
      </c>
    </row>
    <row r="2076" spans="1:13" ht="15.6">
      <c r="A2076" s="42" t="s">
        <v>7191</v>
      </c>
      <c r="B2076" s="43">
        <f t="shared" si="66"/>
        <v>475</v>
      </c>
      <c r="C2076" s="43" t="str">
        <f t="shared" si="65"/>
        <v>45.2475</v>
      </c>
      <c r="D2076" s="44">
        <v>7</v>
      </c>
      <c r="E2076" s="45" t="s">
        <v>13949</v>
      </c>
      <c r="F2076" s="45" t="s">
        <v>13950</v>
      </c>
      <c r="G2076" s="45" t="s">
        <v>13951</v>
      </c>
      <c r="H2076" s="45" t="s">
        <v>13952</v>
      </c>
      <c r="I2076" s="45" t="s">
        <v>12075</v>
      </c>
      <c r="J2076" s="45" t="s">
        <v>12074</v>
      </c>
      <c r="K2076" s="45" t="s">
        <v>12074</v>
      </c>
      <c r="L2076" s="45" t="s">
        <v>7306</v>
      </c>
      <c r="M2076" s="45" t="s">
        <v>7307</v>
      </c>
    </row>
    <row r="2077" spans="1:13" ht="43.2">
      <c r="A2077" s="42" t="s">
        <v>7191</v>
      </c>
      <c r="B2077" s="43">
        <f t="shared" si="66"/>
        <v>476</v>
      </c>
      <c r="C2077" s="43" t="str">
        <f t="shared" si="65"/>
        <v>45.2476</v>
      </c>
      <c r="D2077" s="44">
        <v>7</v>
      </c>
      <c r="E2077" s="45" t="s">
        <v>13953</v>
      </c>
      <c r="F2077" s="45" t="s">
        <v>13954</v>
      </c>
      <c r="G2077" s="45" t="s">
        <v>13955</v>
      </c>
      <c r="H2077" s="46" t="s">
        <v>13956</v>
      </c>
      <c r="I2077" s="45" t="s">
        <v>12075</v>
      </c>
      <c r="J2077" s="45" t="s">
        <v>12074</v>
      </c>
      <c r="K2077" s="45" t="s">
        <v>12074</v>
      </c>
      <c r="L2077" s="45" t="s">
        <v>7306</v>
      </c>
      <c r="M2077" s="45" t="s">
        <v>7307</v>
      </c>
    </row>
    <row r="2078" spans="1:13" ht="43.2">
      <c r="A2078" s="42" t="s">
        <v>7191</v>
      </c>
      <c r="B2078" s="43">
        <f t="shared" si="66"/>
        <v>477</v>
      </c>
      <c r="C2078" s="43" t="str">
        <f t="shared" si="65"/>
        <v>45.2477</v>
      </c>
      <c r="D2078" s="44">
        <v>6</v>
      </c>
      <c r="E2078" s="45" t="s">
        <v>13957</v>
      </c>
      <c r="F2078" s="45" t="s">
        <v>13958</v>
      </c>
      <c r="G2078" s="45" t="s">
        <v>13959</v>
      </c>
      <c r="H2078" s="46" t="s">
        <v>13960</v>
      </c>
      <c r="I2078" s="45" t="s">
        <v>12075</v>
      </c>
      <c r="J2078" s="45" t="s">
        <v>12074</v>
      </c>
      <c r="K2078" s="45" t="s">
        <v>12074</v>
      </c>
      <c r="L2078" s="45" t="s">
        <v>7306</v>
      </c>
      <c r="M2078" s="45" t="s">
        <v>7307</v>
      </c>
    </row>
    <row r="2079" spans="1:13" ht="15.6">
      <c r="A2079" s="42" t="s">
        <v>7191</v>
      </c>
      <c r="B2079" s="43">
        <f t="shared" si="66"/>
        <v>478</v>
      </c>
      <c r="C2079" s="43" t="str">
        <f t="shared" si="65"/>
        <v>45.2478</v>
      </c>
      <c r="D2079" s="44">
        <v>6</v>
      </c>
      <c r="E2079" s="45" t="s">
        <v>13961</v>
      </c>
      <c r="F2079" s="45" t="s">
        <v>13962</v>
      </c>
      <c r="G2079" s="45" t="s">
        <v>13963</v>
      </c>
      <c r="H2079" s="45" t="s">
        <v>13964</v>
      </c>
      <c r="I2079" s="45" t="s">
        <v>12075</v>
      </c>
      <c r="J2079" s="45" t="s">
        <v>12074</v>
      </c>
      <c r="K2079" s="45" t="s">
        <v>12074</v>
      </c>
      <c r="L2079" s="45" t="s">
        <v>7306</v>
      </c>
      <c r="M2079" s="45" t="s">
        <v>7307</v>
      </c>
    </row>
    <row r="2080" spans="1:13" ht="15.6">
      <c r="A2080" s="42" t="s">
        <v>7191</v>
      </c>
      <c r="B2080" s="43">
        <f t="shared" si="66"/>
        <v>479</v>
      </c>
      <c r="C2080" s="43" t="str">
        <f t="shared" si="65"/>
        <v>45.2479</v>
      </c>
      <c r="D2080" s="44">
        <v>6</v>
      </c>
      <c r="E2080" s="45" t="s">
        <v>13965</v>
      </c>
      <c r="F2080" s="45" t="s">
        <v>13966</v>
      </c>
      <c r="G2080" s="45" t="s">
        <v>13967</v>
      </c>
      <c r="H2080" s="45" t="s">
        <v>13968</v>
      </c>
      <c r="I2080" s="45" t="s">
        <v>12075</v>
      </c>
      <c r="J2080" s="45" t="s">
        <v>12074</v>
      </c>
      <c r="K2080" s="45" t="s">
        <v>12074</v>
      </c>
      <c r="L2080" s="45" t="s">
        <v>7306</v>
      </c>
      <c r="M2080" s="45" t="s">
        <v>7307</v>
      </c>
    </row>
    <row r="2081" spans="1:13" ht="15.6">
      <c r="A2081" s="42" t="s">
        <v>7191</v>
      </c>
      <c r="B2081" s="43">
        <f t="shared" si="66"/>
        <v>480</v>
      </c>
      <c r="C2081" s="43" t="str">
        <f t="shared" si="65"/>
        <v>45.2480</v>
      </c>
      <c r="D2081" s="44">
        <v>5</v>
      </c>
      <c r="E2081" s="45" t="s">
        <v>13969</v>
      </c>
      <c r="F2081" s="45" t="s">
        <v>13970</v>
      </c>
      <c r="G2081" s="45" t="s">
        <v>1367</v>
      </c>
      <c r="H2081" s="45" t="s">
        <v>13971</v>
      </c>
      <c r="I2081" s="45" t="s">
        <v>12075</v>
      </c>
      <c r="J2081" s="45" t="s">
        <v>12074</v>
      </c>
      <c r="K2081" s="45" t="s">
        <v>12074</v>
      </c>
      <c r="L2081" s="45" t="s">
        <v>7306</v>
      </c>
      <c r="M2081" s="45" t="s">
        <v>7307</v>
      </c>
    </row>
    <row r="2082" spans="1:13" ht="15.6">
      <c r="A2082" s="42" t="s">
        <v>7191</v>
      </c>
      <c r="B2082" s="43">
        <f t="shared" si="66"/>
        <v>481</v>
      </c>
      <c r="C2082" s="43" t="str">
        <f t="shared" si="65"/>
        <v>45.2481</v>
      </c>
      <c r="D2082" s="44">
        <v>6</v>
      </c>
      <c r="E2082" s="45" t="s">
        <v>13972</v>
      </c>
      <c r="F2082" s="45" t="s">
        <v>13973</v>
      </c>
      <c r="G2082" s="45" t="s">
        <v>1367</v>
      </c>
      <c r="H2082" s="45" t="s">
        <v>13974</v>
      </c>
      <c r="I2082" s="45" t="s">
        <v>12075</v>
      </c>
      <c r="J2082" s="45" t="s">
        <v>12074</v>
      </c>
      <c r="K2082" s="45" t="s">
        <v>12074</v>
      </c>
      <c r="L2082" s="45" t="s">
        <v>7306</v>
      </c>
      <c r="M2082" s="45" t="s">
        <v>7307</v>
      </c>
    </row>
    <row r="2083" spans="1:13" ht="15.6">
      <c r="A2083" s="42" t="s">
        <v>7191</v>
      </c>
      <c r="B2083" s="43">
        <f t="shared" si="66"/>
        <v>482</v>
      </c>
      <c r="C2083" s="43" t="str">
        <f t="shared" si="65"/>
        <v>45.2482</v>
      </c>
      <c r="D2083" s="44">
        <v>6</v>
      </c>
      <c r="E2083" s="45" t="s">
        <v>13975</v>
      </c>
      <c r="F2083" s="45" t="s">
        <v>13976</v>
      </c>
      <c r="G2083" s="45" t="s">
        <v>1367</v>
      </c>
      <c r="H2083" s="45" t="s">
        <v>13977</v>
      </c>
      <c r="I2083" s="45" t="s">
        <v>12075</v>
      </c>
      <c r="J2083" s="45" t="s">
        <v>12074</v>
      </c>
      <c r="K2083" s="45" t="s">
        <v>12074</v>
      </c>
      <c r="L2083" s="45" t="s">
        <v>7306</v>
      </c>
      <c r="M2083" s="45" t="s">
        <v>7307</v>
      </c>
    </row>
    <row r="2084" spans="1:13" ht="15.6">
      <c r="A2084" s="42" t="s">
        <v>7191</v>
      </c>
      <c r="B2084" s="43">
        <f t="shared" si="66"/>
        <v>483</v>
      </c>
      <c r="C2084" s="43" t="str">
        <f t="shared" si="65"/>
        <v>45.2483</v>
      </c>
      <c r="D2084" s="44">
        <v>6</v>
      </c>
      <c r="E2084" s="45" t="s">
        <v>13978</v>
      </c>
      <c r="F2084" s="45" t="s">
        <v>13979</v>
      </c>
      <c r="G2084" s="45" t="s">
        <v>1367</v>
      </c>
      <c r="H2084" s="45" t="s">
        <v>13980</v>
      </c>
      <c r="I2084" s="45" t="s">
        <v>12075</v>
      </c>
      <c r="J2084" s="45" t="s">
        <v>12074</v>
      </c>
      <c r="K2084" s="45" t="s">
        <v>12074</v>
      </c>
      <c r="L2084" s="45" t="s">
        <v>7306</v>
      </c>
      <c r="M2084" s="45" t="s">
        <v>7307</v>
      </c>
    </row>
    <row r="2085" spans="1:13" ht="15.6">
      <c r="A2085" s="42" t="s">
        <v>7191</v>
      </c>
      <c r="B2085" s="43">
        <f t="shared" si="66"/>
        <v>484</v>
      </c>
      <c r="C2085" s="43" t="str">
        <f t="shared" si="65"/>
        <v>45.2484</v>
      </c>
      <c r="D2085" s="44">
        <v>5</v>
      </c>
      <c r="E2085" s="45" t="s">
        <v>13981</v>
      </c>
      <c r="F2085" s="45" t="s">
        <v>13982</v>
      </c>
      <c r="G2085" s="45" t="s">
        <v>13983</v>
      </c>
      <c r="H2085" s="45" t="s">
        <v>13984</v>
      </c>
      <c r="I2085" s="45" t="s">
        <v>12075</v>
      </c>
      <c r="J2085" s="45" t="s">
        <v>12074</v>
      </c>
      <c r="K2085" s="45" t="s">
        <v>12074</v>
      </c>
      <c r="L2085" s="45" t="s">
        <v>7306</v>
      </c>
      <c r="M2085" s="45" t="s">
        <v>7307</v>
      </c>
    </row>
    <row r="2086" spans="1:13" ht="15.6">
      <c r="A2086" s="42" t="s">
        <v>7191</v>
      </c>
      <c r="B2086" s="43">
        <f t="shared" si="66"/>
        <v>485</v>
      </c>
      <c r="C2086" s="43" t="str">
        <f t="shared" si="65"/>
        <v>45.2485</v>
      </c>
      <c r="D2086" s="44">
        <v>6</v>
      </c>
      <c r="E2086" s="45" t="s">
        <v>13985</v>
      </c>
      <c r="F2086" s="45" t="s">
        <v>13986</v>
      </c>
      <c r="G2086" s="45" t="s">
        <v>13987</v>
      </c>
      <c r="H2086" s="45" t="s">
        <v>13988</v>
      </c>
      <c r="I2086" s="45" t="s">
        <v>12075</v>
      </c>
      <c r="J2086" s="45" t="s">
        <v>12074</v>
      </c>
      <c r="K2086" s="45" t="s">
        <v>12074</v>
      </c>
      <c r="L2086" s="45" t="s">
        <v>7306</v>
      </c>
      <c r="M2086" s="45" t="s">
        <v>7307</v>
      </c>
    </row>
    <row r="2087" spans="1:13" ht="15.6">
      <c r="A2087" s="42" t="s">
        <v>7191</v>
      </c>
      <c r="B2087" s="43">
        <f t="shared" si="66"/>
        <v>486</v>
      </c>
      <c r="C2087" s="43" t="str">
        <f t="shared" si="65"/>
        <v>45.2486</v>
      </c>
      <c r="D2087" s="44">
        <v>6</v>
      </c>
      <c r="E2087" s="45" t="s">
        <v>13989</v>
      </c>
      <c r="F2087" s="45" t="s">
        <v>13990</v>
      </c>
      <c r="G2087" s="45" t="s">
        <v>13991</v>
      </c>
      <c r="H2087" s="45" t="s">
        <v>13992</v>
      </c>
      <c r="I2087" s="45" t="s">
        <v>12075</v>
      </c>
      <c r="J2087" s="45" t="s">
        <v>12074</v>
      </c>
      <c r="K2087" s="45" t="s">
        <v>12074</v>
      </c>
      <c r="L2087" s="45" t="s">
        <v>7306</v>
      </c>
      <c r="M2087" s="45" t="s">
        <v>7307</v>
      </c>
    </row>
    <row r="2088" spans="1:13" ht="15.6">
      <c r="A2088" s="42" t="s">
        <v>7191</v>
      </c>
      <c r="B2088" s="43">
        <f t="shared" si="66"/>
        <v>487</v>
      </c>
      <c r="C2088" s="43" t="str">
        <f t="shared" si="65"/>
        <v>45.2487</v>
      </c>
      <c r="D2088" s="44">
        <v>6</v>
      </c>
      <c r="E2088" s="45" t="s">
        <v>13993</v>
      </c>
      <c r="F2088" s="45" t="s">
        <v>13994</v>
      </c>
      <c r="G2088" s="45" t="s">
        <v>1367</v>
      </c>
      <c r="H2088" s="45" t="s">
        <v>13995</v>
      </c>
      <c r="I2088" s="45" t="s">
        <v>12075</v>
      </c>
      <c r="J2088" s="45" t="s">
        <v>12074</v>
      </c>
      <c r="K2088" s="45" t="s">
        <v>12074</v>
      </c>
      <c r="L2088" s="45" t="s">
        <v>7306</v>
      </c>
      <c r="M2088" s="45" t="s">
        <v>7307</v>
      </c>
    </row>
    <row r="2089" spans="1:13" ht="15.6">
      <c r="A2089" s="42" t="s">
        <v>7191</v>
      </c>
      <c r="B2089" s="43">
        <f t="shared" si="66"/>
        <v>488</v>
      </c>
      <c r="C2089" s="43" t="str">
        <f t="shared" si="65"/>
        <v>45.2488</v>
      </c>
      <c r="D2089" s="44">
        <v>6</v>
      </c>
      <c r="E2089" s="45" t="s">
        <v>13996</v>
      </c>
      <c r="F2089" s="45" t="s">
        <v>13997</v>
      </c>
      <c r="G2089" s="45" t="s">
        <v>13998</v>
      </c>
      <c r="H2089" s="45" t="s">
        <v>13999</v>
      </c>
      <c r="I2089" s="45" t="s">
        <v>12075</v>
      </c>
      <c r="J2089" s="45" t="s">
        <v>12074</v>
      </c>
      <c r="K2089" s="45" t="s">
        <v>12074</v>
      </c>
      <c r="L2089" s="45" t="s">
        <v>7306</v>
      </c>
      <c r="M2089" s="45" t="s">
        <v>7307</v>
      </c>
    </row>
    <row r="2090" spans="1:13" ht="15.6">
      <c r="A2090" s="42" t="s">
        <v>7191</v>
      </c>
      <c r="B2090" s="43">
        <f t="shared" si="66"/>
        <v>489</v>
      </c>
      <c r="C2090" s="43" t="str">
        <f t="shared" si="65"/>
        <v>45.2489</v>
      </c>
      <c r="D2090" s="44">
        <v>6</v>
      </c>
      <c r="E2090" s="45" t="s">
        <v>14000</v>
      </c>
      <c r="F2090" s="45" t="s">
        <v>14001</v>
      </c>
      <c r="G2090" s="45" t="s">
        <v>1367</v>
      </c>
      <c r="H2090" s="45" t="s">
        <v>14002</v>
      </c>
      <c r="I2090" s="45" t="s">
        <v>12075</v>
      </c>
      <c r="J2090" s="45" t="s">
        <v>12074</v>
      </c>
      <c r="K2090" s="45" t="s">
        <v>12074</v>
      </c>
      <c r="L2090" s="45" t="s">
        <v>7306</v>
      </c>
      <c r="M2090" s="45" t="s">
        <v>7307</v>
      </c>
    </row>
    <row r="2091" spans="1:13" ht="15.6">
      <c r="A2091" s="42" t="s">
        <v>7191</v>
      </c>
      <c r="B2091" s="43">
        <f t="shared" si="66"/>
        <v>490</v>
      </c>
      <c r="C2091" s="43" t="str">
        <f t="shared" si="65"/>
        <v>45.2490</v>
      </c>
      <c r="D2091" s="44">
        <v>6</v>
      </c>
      <c r="E2091" s="45" t="s">
        <v>14003</v>
      </c>
      <c r="F2091" s="45" t="s">
        <v>14004</v>
      </c>
      <c r="G2091" s="45" t="s">
        <v>1367</v>
      </c>
      <c r="H2091" s="45" t="s">
        <v>14005</v>
      </c>
      <c r="I2091" s="45" t="s">
        <v>12075</v>
      </c>
      <c r="J2091" s="45" t="s">
        <v>12074</v>
      </c>
      <c r="K2091" s="45" t="s">
        <v>12074</v>
      </c>
      <c r="L2091" s="45" t="s">
        <v>7306</v>
      </c>
      <c r="M2091" s="45" t="s">
        <v>7307</v>
      </c>
    </row>
    <row r="2092" spans="1:13" ht="15.6">
      <c r="A2092" s="42" t="s">
        <v>7191</v>
      </c>
      <c r="B2092" s="43">
        <f t="shared" si="66"/>
        <v>491</v>
      </c>
      <c r="C2092" s="43" t="str">
        <f t="shared" si="65"/>
        <v>45.2491</v>
      </c>
      <c r="D2092" s="44">
        <v>6</v>
      </c>
      <c r="E2092" s="45" t="s">
        <v>14006</v>
      </c>
      <c r="F2092" s="45" t="s">
        <v>14007</v>
      </c>
      <c r="G2092" s="45" t="s">
        <v>14008</v>
      </c>
      <c r="H2092" s="45" t="s">
        <v>14009</v>
      </c>
      <c r="I2092" s="45" t="s">
        <v>12075</v>
      </c>
      <c r="J2092" s="45" t="s">
        <v>12074</v>
      </c>
      <c r="K2092" s="45" t="s">
        <v>12074</v>
      </c>
      <c r="L2092" s="45" t="s">
        <v>7306</v>
      </c>
      <c r="M2092" s="45" t="s">
        <v>7307</v>
      </c>
    </row>
    <row r="2093" spans="1:13" ht="15.6">
      <c r="A2093" s="42" t="s">
        <v>7191</v>
      </c>
      <c r="B2093" s="43">
        <f t="shared" si="66"/>
        <v>492</v>
      </c>
      <c r="C2093" s="43" t="str">
        <f t="shared" si="65"/>
        <v>45.2492</v>
      </c>
      <c r="D2093" s="44">
        <v>6</v>
      </c>
      <c r="E2093" s="45" t="s">
        <v>14010</v>
      </c>
      <c r="F2093" s="45" t="s">
        <v>14011</v>
      </c>
      <c r="G2093" s="45" t="s">
        <v>1367</v>
      </c>
      <c r="H2093" s="45" t="s">
        <v>14012</v>
      </c>
      <c r="I2093" s="45" t="s">
        <v>12075</v>
      </c>
      <c r="J2093" s="45" t="s">
        <v>12074</v>
      </c>
      <c r="K2093" s="45" t="s">
        <v>12074</v>
      </c>
      <c r="L2093" s="45" t="s">
        <v>7306</v>
      </c>
      <c r="M2093" s="45" t="s">
        <v>7307</v>
      </c>
    </row>
    <row r="2094" spans="1:13" ht="15.6">
      <c r="A2094" s="42" t="s">
        <v>7191</v>
      </c>
      <c r="B2094" s="43">
        <f t="shared" si="66"/>
        <v>493</v>
      </c>
      <c r="C2094" s="43" t="str">
        <f t="shared" si="65"/>
        <v>45.2493</v>
      </c>
      <c r="D2094" s="44">
        <v>6</v>
      </c>
      <c r="E2094" s="45" t="s">
        <v>14013</v>
      </c>
      <c r="F2094" s="45" t="s">
        <v>14014</v>
      </c>
      <c r="G2094" s="45" t="s">
        <v>14015</v>
      </c>
      <c r="H2094" s="45" t="s">
        <v>14016</v>
      </c>
      <c r="I2094" s="45" t="s">
        <v>12075</v>
      </c>
      <c r="J2094" s="45" t="s">
        <v>12074</v>
      </c>
      <c r="K2094" s="45" t="s">
        <v>12074</v>
      </c>
      <c r="L2094" s="45" t="s">
        <v>7306</v>
      </c>
      <c r="M2094" s="45" t="s">
        <v>7307</v>
      </c>
    </row>
    <row r="2095" spans="1:13" ht="15.6">
      <c r="A2095" s="42" t="s">
        <v>7191</v>
      </c>
      <c r="B2095" s="43">
        <f t="shared" si="66"/>
        <v>494</v>
      </c>
      <c r="C2095" s="43" t="str">
        <f t="shared" si="65"/>
        <v>45.2494</v>
      </c>
      <c r="D2095" s="44">
        <v>7</v>
      </c>
      <c r="E2095" s="45" t="s">
        <v>14017</v>
      </c>
      <c r="F2095" s="45" t="s">
        <v>14018</v>
      </c>
      <c r="G2095" s="45" t="s">
        <v>14019</v>
      </c>
      <c r="H2095" s="45" t="s">
        <v>14020</v>
      </c>
      <c r="I2095" s="45" t="s">
        <v>12075</v>
      </c>
      <c r="J2095" s="45" t="s">
        <v>12074</v>
      </c>
      <c r="K2095" s="45" t="s">
        <v>12074</v>
      </c>
      <c r="L2095" s="45" t="s">
        <v>7306</v>
      </c>
      <c r="M2095" s="45" t="s">
        <v>7307</v>
      </c>
    </row>
    <row r="2096" spans="1:13" ht="15.6">
      <c r="A2096" s="42" t="s">
        <v>7191</v>
      </c>
      <c r="B2096" s="43">
        <f t="shared" si="66"/>
        <v>495</v>
      </c>
      <c r="C2096" s="43" t="str">
        <f t="shared" si="65"/>
        <v>45.2495</v>
      </c>
      <c r="D2096" s="44">
        <v>7</v>
      </c>
      <c r="E2096" s="45" t="s">
        <v>14021</v>
      </c>
      <c r="F2096" s="45" t="s">
        <v>14022</v>
      </c>
      <c r="G2096" s="45" t="s">
        <v>14023</v>
      </c>
      <c r="H2096" s="45" t="s">
        <v>14024</v>
      </c>
      <c r="I2096" s="45" t="s">
        <v>12075</v>
      </c>
      <c r="J2096" s="45" t="s">
        <v>12074</v>
      </c>
      <c r="K2096" s="45" t="s">
        <v>12074</v>
      </c>
      <c r="L2096" s="45" t="s">
        <v>7306</v>
      </c>
      <c r="M2096" s="45" t="s">
        <v>7307</v>
      </c>
    </row>
    <row r="2097" spans="1:13" ht="43.2">
      <c r="A2097" s="42" t="s">
        <v>7191</v>
      </c>
      <c r="B2097" s="43">
        <f t="shared" si="66"/>
        <v>496</v>
      </c>
      <c r="C2097" s="43" t="str">
        <f t="shared" si="65"/>
        <v>45.2496</v>
      </c>
      <c r="D2097" s="44">
        <v>7</v>
      </c>
      <c r="E2097" s="45" t="s">
        <v>14025</v>
      </c>
      <c r="F2097" s="45" t="s">
        <v>14026</v>
      </c>
      <c r="G2097" s="45" t="s">
        <v>14027</v>
      </c>
      <c r="H2097" s="46" t="s">
        <v>14028</v>
      </c>
      <c r="I2097" s="45" t="s">
        <v>12075</v>
      </c>
      <c r="J2097" s="45" t="s">
        <v>12074</v>
      </c>
      <c r="K2097" s="45" t="s">
        <v>12074</v>
      </c>
      <c r="L2097" s="45" t="s">
        <v>7306</v>
      </c>
      <c r="M2097" s="45" t="s">
        <v>7307</v>
      </c>
    </row>
    <row r="2098" spans="1:13" ht="15.6">
      <c r="A2098" s="42" t="s">
        <v>7191</v>
      </c>
      <c r="B2098" s="43">
        <f t="shared" si="66"/>
        <v>497</v>
      </c>
      <c r="C2098" s="43" t="str">
        <f t="shared" si="65"/>
        <v>45.2497</v>
      </c>
      <c r="D2098" s="44">
        <v>7</v>
      </c>
      <c r="E2098" s="45" t="s">
        <v>14029</v>
      </c>
      <c r="F2098" s="45" t="s">
        <v>14030</v>
      </c>
      <c r="G2098" s="45" t="s">
        <v>14031</v>
      </c>
      <c r="H2098" s="45" t="s">
        <v>14032</v>
      </c>
      <c r="I2098" s="45" t="s">
        <v>12075</v>
      </c>
      <c r="J2098" s="45" t="s">
        <v>12074</v>
      </c>
      <c r="K2098" s="45" t="s">
        <v>12074</v>
      </c>
      <c r="L2098" s="45" t="s">
        <v>7306</v>
      </c>
      <c r="M2098" s="45" t="s">
        <v>7307</v>
      </c>
    </row>
    <row r="2099" spans="1:13" ht="15.6">
      <c r="A2099" s="42" t="s">
        <v>7191</v>
      </c>
      <c r="B2099" s="43">
        <f t="shared" si="66"/>
        <v>498</v>
      </c>
      <c r="C2099" s="43" t="str">
        <f t="shared" si="65"/>
        <v>45.2498</v>
      </c>
      <c r="D2099" s="44">
        <v>6</v>
      </c>
      <c r="E2099" s="45" t="s">
        <v>14033</v>
      </c>
      <c r="F2099" s="45" t="s">
        <v>14034</v>
      </c>
      <c r="G2099" s="45" t="s">
        <v>14035</v>
      </c>
      <c r="H2099" s="45" t="s">
        <v>14036</v>
      </c>
      <c r="I2099" s="45" t="s">
        <v>12075</v>
      </c>
      <c r="J2099" s="45" t="s">
        <v>12074</v>
      </c>
      <c r="K2099" s="45" t="s">
        <v>12074</v>
      </c>
      <c r="L2099" s="45" t="s">
        <v>7306</v>
      </c>
      <c r="M2099" s="45" t="s">
        <v>7307</v>
      </c>
    </row>
    <row r="2100" spans="1:13" ht="15.6">
      <c r="A2100" s="42" t="s">
        <v>7191</v>
      </c>
      <c r="B2100" s="43">
        <f t="shared" si="66"/>
        <v>499</v>
      </c>
      <c r="C2100" s="43" t="str">
        <f t="shared" si="65"/>
        <v>45.2499</v>
      </c>
      <c r="D2100" s="44">
        <v>5</v>
      </c>
      <c r="E2100" s="45" t="s">
        <v>14037</v>
      </c>
      <c r="F2100" s="45" t="s">
        <v>14038</v>
      </c>
      <c r="G2100" s="45" t="s">
        <v>14039</v>
      </c>
      <c r="H2100" s="45" t="s">
        <v>14040</v>
      </c>
      <c r="I2100" s="45" t="s">
        <v>12075</v>
      </c>
      <c r="J2100" s="45" t="s">
        <v>12074</v>
      </c>
      <c r="K2100" s="45" t="s">
        <v>12074</v>
      </c>
      <c r="L2100" s="45" t="s">
        <v>7306</v>
      </c>
      <c r="M2100" s="45" t="s">
        <v>7307</v>
      </c>
    </row>
    <row r="2101" spans="1:13" ht="15.6">
      <c r="A2101" s="42" t="s">
        <v>7191</v>
      </c>
      <c r="B2101" s="43">
        <f t="shared" si="66"/>
        <v>500</v>
      </c>
      <c r="C2101" s="43" t="str">
        <f t="shared" si="65"/>
        <v>45.2500</v>
      </c>
      <c r="D2101" s="44">
        <v>6</v>
      </c>
      <c r="E2101" s="45" t="s">
        <v>14041</v>
      </c>
      <c r="F2101" s="45" t="s">
        <v>14042</v>
      </c>
      <c r="G2101" s="45" t="s">
        <v>14043</v>
      </c>
      <c r="H2101" s="45" t="s">
        <v>14044</v>
      </c>
      <c r="I2101" s="45" t="s">
        <v>12075</v>
      </c>
      <c r="J2101" s="45" t="s">
        <v>12074</v>
      </c>
      <c r="K2101" s="45" t="s">
        <v>12074</v>
      </c>
      <c r="L2101" s="45" t="s">
        <v>7306</v>
      </c>
      <c r="M2101" s="45" t="s">
        <v>7307</v>
      </c>
    </row>
    <row r="2102" spans="1:13" ht="15.6">
      <c r="A2102" s="42" t="s">
        <v>7191</v>
      </c>
      <c r="B2102" s="43">
        <f t="shared" si="66"/>
        <v>501</v>
      </c>
      <c r="C2102" s="43" t="str">
        <f t="shared" si="65"/>
        <v>45.2501</v>
      </c>
      <c r="D2102" s="44">
        <v>6</v>
      </c>
      <c r="E2102" s="45" t="s">
        <v>14045</v>
      </c>
      <c r="F2102" s="45" t="s">
        <v>14046</v>
      </c>
      <c r="G2102" s="45" t="s">
        <v>14047</v>
      </c>
      <c r="H2102" s="45" t="s">
        <v>14048</v>
      </c>
      <c r="I2102" s="45" t="s">
        <v>12075</v>
      </c>
      <c r="J2102" s="45" t="s">
        <v>12074</v>
      </c>
      <c r="K2102" s="45" t="s">
        <v>12074</v>
      </c>
      <c r="L2102" s="45" t="s">
        <v>7306</v>
      </c>
      <c r="M2102" s="45" t="s">
        <v>7307</v>
      </c>
    </row>
    <row r="2103" spans="1:13" ht="15.6">
      <c r="A2103" s="42" t="s">
        <v>7191</v>
      </c>
      <c r="B2103" s="43">
        <f t="shared" si="66"/>
        <v>502</v>
      </c>
      <c r="C2103" s="43" t="str">
        <f t="shared" si="65"/>
        <v>45.2502</v>
      </c>
      <c r="D2103" s="44">
        <v>6</v>
      </c>
      <c r="E2103" s="45" t="s">
        <v>14049</v>
      </c>
      <c r="F2103" s="45" t="s">
        <v>14050</v>
      </c>
      <c r="G2103" s="45" t="s">
        <v>1367</v>
      </c>
      <c r="H2103" s="45" t="s">
        <v>14051</v>
      </c>
      <c r="I2103" s="45" t="s">
        <v>12075</v>
      </c>
      <c r="J2103" s="45" t="s">
        <v>12074</v>
      </c>
      <c r="K2103" s="45" t="s">
        <v>12074</v>
      </c>
      <c r="L2103" s="45" t="s">
        <v>7306</v>
      </c>
      <c r="M2103" s="45" t="s">
        <v>7307</v>
      </c>
    </row>
    <row r="2104" spans="1:13" ht="15.6">
      <c r="A2104" s="42" t="s">
        <v>7191</v>
      </c>
      <c r="B2104" s="43">
        <f t="shared" si="66"/>
        <v>503</v>
      </c>
      <c r="C2104" s="43" t="str">
        <f t="shared" si="65"/>
        <v>45.2503</v>
      </c>
      <c r="D2104" s="44">
        <v>6</v>
      </c>
      <c r="E2104" s="45" t="s">
        <v>14052</v>
      </c>
      <c r="F2104" s="45" t="s">
        <v>14053</v>
      </c>
      <c r="G2104" s="45" t="s">
        <v>1367</v>
      </c>
      <c r="H2104" s="45" t="s">
        <v>14054</v>
      </c>
      <c r="I2104" s="45" t="s">
        <v>12075</v>
      </c>
      <c r="J2104" s="45" t="s">
        <v>12074</v>
      </c>
      <c r="K2104" s="45" t="s">
        <v>12074</v>
      </c>
      <c r="L2104" s="45" t="s">
        <v>7306</v>
      </c>
      <c r="M2104" s="45" t="s">
        <v>7307</v>
      </c>
    </row>
    <row r="2105" spans="1:13" ht="15.6">
      <c r="A2105" s="42" t="s">
        <v>7191</v>
      </c>
      <c r="B2105" s="43">
        <f t="shared" si="66"/>
        <v>504</v>
      </c>
      <c r="C2105" s="43" t="str">
        <f t="shared" si="65"/>
        <v>45.2504</v>
      </c>
      <c r="D2105" s="44">
        <v>6</v>
      </c>
      <c r="E2105" s="45" t="s">
        <v>14055</v>
      </c>
      <c r="F2105" s="45" t="s">
        <v>14056</v>
      </c>
      <c r="G2105" s="45" t="s">
        <v>14057</v>
      </c>
      <c r="H2105" s="45" t="s">
        <v>14058</v>
      </c>
      <c r="I2105" s="45" t="s">
        <v>12075</v>
      </c>
      <c r="J2105" s="45" t="s">
        <v>12074</v>
      </c>
      <c r="K2105" s="45" t="s">
        <v>12074</v>
      </c>
      <c r="L2105" s="45" t="s">
        <v>7306</v>
      </c>
      <c r="M2105" s="45" t="s">
        <v>7307</v>
      </c>
    </row>
    <row r="2106" spans="1:13" ht="15.6">
      <c r="A2106" s="42" t="s">
        <v>7191</v>
      </c>
      <c r="B2106" s="43">
        <f t="shared" si="66"/>
        <v>505</v>
      </c>
      <c r="C2106" s="43" t="str">
        <f t="shared" si="65"/>
        <v>45.2505</v>
      </c>
      <c r="D2106" s="44">
        <v>6</v>
      </c>
      <c r="E2106" s="45" t="s">
        <v>14059</v>
      </c>
      <c r="F2106" s="45" t="s">
        <v>14060</v>
      </c>
      <c r="G2106" s="45" t="s">
        <v>14061</v>
      </c>
      <c r="H2106" s="45" t="s">
        <v>14062</v>
      </c>
      <c r="I2106" s="45" t="s">
        <v>12075</v>
      </c>
      <c r="J2106" s="45" t="s">
        <v>12074</v>
      </c>
      <c r="K2106" s="45" t="s">
        <v>12074</v>
      </c>
      <c r="L2106" s="45" t="s">
        <v>7306</v>
      </c>
      <c r="M2106" s="45" t="s">
        <v>7307</v>
      </c>
    </row>
    <row r="2107" spans="1:13" ht="15.6">
      <c r="A2107" s="42" t="s">
        <v>7191</v>
      </c>
      <c r="B2107" s="43">
        <f t="shared" si="66"/>
        <v>506</v>
      </c>
      <c r="C2107" s="43" t="str">
        <f t="shared" si="65"/>
        <v>45.2506</v>
      </c>
      <c r="D2107" s="44">
        <v>7</v>
      </c>
      <c r="E2107" s="45" t="s">
        <v>14063</v>
      </c>
      <c r="F2107" s="45" t="s">
        <v>14064</v>
      </c>
      <c r="G2107" s="45" t="s">
        <v>14065</v>
      </c>
      <c r="H2107" s="45" t="s">
        <v>14066</v>
      </c>
      <c r="I2107" s="45" t="s">
        <v>12075</v>
      </c>
      <c r="J2107" s="45" t="s">
        <v>12074</v>
      </c>
      <c r="K2107" s="45" t="s">
        <v>12074</v>
      </c>
      <c r="L2107" s="45" t="s">
        <v>7306</v>
      </c>
      <c r="M2107" s="45" t="s">
        <v>7307</v>
      </c>
    </row>
    <row r="2108" spans="1:13" ht="15.6">
      <c r="A2108" s="42" t="s">
        <v>7191</v>
      </c>
      <c r="B2108" s="43">
        <f t="shared" si="66"/>
        <v>507</v>
      </c>
      <c r="C2108" s="43" t="str">
        <f t="shared" si="65"/>
        <v>45.2507</v>
      </c>
      <c r="D2108" s="44">
        <v>7</v>
      </c>
      <c r="E2108" s="45" t="s">
        <v>14067</v>
      </c>
      <c r="F2108" s="45" t="s">
        <v>14068</v>
      </c>
      <c r="G2108" s="45" t="s">
        <v>14069</v>
      </c>
      <c r="H2108" s="45" t="s">
        <v>14070</v>
      </c>
      <c r="I2108" s="45" t="s">
        <v>12075</v>
      </c>
      <c r="J2108" s="45" t="s">
        <v>12074</v>
      </c>
      <c r="K2108" s="45" t="s">
        <v>12074</v>
      </c>
      <c r="L2108" s="45" t="s">
        <v>7306</v>
      </c>
      <c r="M2108" s="45" t="s">
        <v>7307</v>
      </c>
    </row>
    <row r="2109" spans="1:13" ht="43.2">
      <c r="A2109" s="42" t="s">
        <v>7191</v>
      </c>
      <c r="B2109" s="43">
        <f t="shared" si="66"/>
        <v>508</v>
      </c>
      <c r="C2109" s="43" t="str">
        <f t="shared" si="65"/>
        <v>45.2508</v>
      </c>
      <c r="D2109" s="44">
        <v>7</v>
      </c>
      <c r="E2109" s="45" t="s">
        <v>14071</v>
      </c>
      <c r="F2109" s="45" t="s">
        <v>14072</v>
      </c>
      <c r="G2109" s="45" t="s">
        <v>14073</v>
      </c>
      <c r="H2109" s="46" t="s">
        <v>14074</v>
      </c>
      <c r="I2109" s="45" t="s">
        <v>12075</v>
      </c>
      <c r="J2109" s="45" t="s">
        <v>12074</v>
      </c>
      <c r="K2109" s="45" t="s">
        <v>12074</v>
      </c>
      <c r="L2109" s="45" t="s">
        <v>7306</v>
      </c>
      <c r="M2109" s="45" t="s">
        <v>7307</v>
      </c>
    </row>
    <row r="2110" spans="1:13" ht="15.6">
      <c r="A2110" s="42" t="s">
        <v>7191</v>
      </c>
      <c r="B2110" s="43">
        <f t="shared" si="66"/>
        <v>509</v>
      </c>
      <c r="C2110" s="43" t="str">
        <f t="shared" si="65"/>
        <v>45.2509</v>
      </c>
      <c r="D2110" s="44">
        <v>7</v>
      </c>
      <c r="E2110" s="45" t="s">
        <v>14075</v>
      </c>
      <c r="F2110" s="45" t="s">
        <v>14076</v>
      </c>
      <c r="G2110" s="45" t="s">
        <v>14077</v>
      </c>
      <c r="H2110" s="45" t="s">
        <v>14078</v>
      </c>
      <c r="I2110" s="45" t="s">
        <v>12075</v>
      </c>
      <c r="J2110" s="45" t="s">
        <v>12074</v>
      </c>
      <c r="K2110" s="45" t="s">
        <v>12074</v>
      </c>
      <c r="L2110" s="45" t="s">
        <v>7306</v>
      </c>
      <c r="M2110" s="45" t="s">
        <v>7307</v>
      </c>
    </row>
    <row r="2111" spans="1:13" ht="15.6">
      <c r="A2111" s="42" t="s">
        <v>7191</v>
      </c>
      <c r="B2111" s="43">
        <f t="shared" si="66"/>
        <v>510</v>
      </c>
      <c r="C2111" s="43" t="str">
        <f t="shared" si="65"/>
        <v>45.2510</v>
      </c>
      <c r="D2111" s="44">
        <v>6</v>
      </c>
      <c r="E2111" s="45" t="s">
        <v>14079</v>
      </c>
      <c r="F2111" s="45" t="s">
        <v>14080</v>
      </c>
      <c r="G2111" s="45" t="s">
        <v>14081</v>
      </c>
      <c r="H2111" s="45" t="s">
        <v>14082</v>
      </c>
      <c r="I2111" s="45" t="s">
        <v>12075</v>
      </c>
      <c r="J2111" s="45" t="s">
        <v>12074</v>
      </c>
      <c r="K2111" s="45" t="s">
        <v>12074</v>
      </c>
      <c r="L2111" s="45" t="s">
        <v>7306</v>
      </c>
      <c r="M2111" s="45" t="s">
        <v>7307</v>
      </c>
    </row>
    <row r="2112" spans="1:13" ht="15.6">
      <c r="A2112" s="42" t="s">
        <v>7191</v>
      </c>
      <c r="B2112" s="43">
        <f t="shared" si="66"/>
        <v>511</v>
      </c>
      <c r="C2112" s="43" t="str">
        <f t="shared" si="65"/>
        <v>45.2511</v>
      </c>
      <c r="D2112" s="44">
        <v>6</v>
      </c>
      <c r="E2112" s="45" t="s">
        <v>14083</v>
      </c>
      <c r="F2112" s="45" t="s">
        <v>14084</v>
      </c>
      <c r="G2112" s="45" t="s">
        <v>14085</v>
      </c>
      <c r="H2112" s="45" t="s">
        <v>14086</v>
      </c>
      <c r="I2112" s="45" t="s">
        <v>12075</v>
      </c>
      <c r="J2112" s="45" t="s">
        <v>12074</v>
      </c>
      <c r="K2112" s="45" t="s">
        <v>12074</v>
      </c>
      <c r="L2112" s="45" t="s">
        <v>7306</v>
      </c>
      <c r="M2112" s="45" t="s">
        <v>7307</v>
      </c>
    </row>
    <row r="2113" spans="1:13" ht="15.6">
      <c r="A2113" s="42" t="s">
        <v>7191</v>
      </c>
      <c r="B2113" s="43">
        <f t="shared" si="66"/>
        <v>512</v>
      </c>
      <c r="C2113" s="43" t="str">
        <f t="shared" si="65"/>
        <v>45.2512</v>
      </c>
      <c r="D2113" s="44">
        <v>5</v>
      </c>
      <c r="E2113" s="45" t="s">
        <v>14087</v>
      </c>
      <c r="F2113" s="45" t="s">
        <v>14088</v>
      </c>
      <c r="G2113" s="45" t="s">
        <v>14089</v>
      </c>
      <c r="H2113" s="45" t="s">
        <v>14090</v>
      </c>
      <c r="I2113" s="45" t="s">
        <v>12075</v>
      </c>
      <c r="J2113" s="45" t="s">
        <v>12074</v>
      </c>
      <c r="K2113" s="45" t="s">
        <v>12074</v>
      </c>
      <c r="L2113" s="45" t="s">
        <v>7306</v>
      </c>
      <c r="M2113" s="45" t="s">
        <v>7307</v>
      </c>
    </row>
    <row r="2114" spans="1:13" ht="43.2">
      <c r="A2114" s="42" t="s">
        <v>7191</v>
      </c>
      <c r="B2114" s="43">
        <f t="shared" si="66"/>
        <v>513</v>
      </c>
      <c r="C2114" s="43" t="str">
        <f t="shared" si="65"/>
        <v>45.2513</v>
      </c>
      <c r="D2114" s="44">
        <v>4</v>
      </c>
      <c r="E2114" s="45" t="s">
        <v>14091</v>
      </c>
      <c r="F2114" s="45" t="s">
        <v>14092</v>
      </c>
      <c r="G2114" s="45" t="s">
        <v>14093</v>
      </c>
      <c r="H2114" s="46" t="s">
        <v>14094</v>
      </c>
      <c r="I2114" s="45" t="s">
        <v>12075</v>
      </c>
      <c r="J2114" s="45" t="s">
        <v>12074</v>
      </c>
      <c r="K2114" s="45" t="s">
        <v>12074</v>
      </c>
      <c r="L2114" s="45" t="s">
        <v>7306</v>
      </c>
      <c r="M2114" s="45" t="s">
        <v>7307</v>
      </c>
    </row>
    <row r="2115" spans="1:13" ht="15.6">
      <c r="A2115" s="42" t="s">
        <v>7191</v>
      </c>
      <c r="B2115" s="43">
        <f t="shared" si="66"/>
        <v>514</v>
      </c>
      <c r="C2115" s="43" t="str">
        <f t="shared" ref="C2115:C2178" si="67">+CONCATENATE(A2115,B2115)</f>
        <v>45.2514</v>
      </c>
      <c r="D2115" s="44">
        <v>5</v>
      </c>
      <c r="E2115" s="45" t="s">
        <v>14095</v>
      </c>
      <c r="F2115" s="45" t="s">
        <v>14096</v>
      </c>
      <c r="G2115" s="45" t="s">
        <v>14097</v>
      </c>
      <c r="H2115" s="45" t="s">
        <v>14098</v>
      </c>
      <c r="I2115" s="45" t="s">
        <v>12075</v>
      </c>
      <c r="J2115" s="45" t="s">
        <v>12074</v>
      </c>
      <c r="K2115" s="45" t="s">
        <v>12074</v>
      </c>
      <c r="L2115" s="45" t="s">
        <v>7306</v>
      </c>
      <c r="M2115" s="45" t="s">
        <v>7307</v>
      </c>
    </row>
    <row r="2116" spans="1:13" ht="15.6">
      <c r="A2116" s="42" t="s">
        <v>7191</v>
      </c>
      <c r="B2116" s="43">
        <f t="shared" ref="B2116:B2179" si="68">+IF(A2116=A2115,B2115+1,1)</f>
        <v>515</v>
      </c>
      <c r="C2116" s="43" t="str">
        <f t="shared" si="67"/>
        <v>45.2515</v>
      </c>
      <c r="D2116" s="44">
        <v>6</v>
      </c>
      <c r="E2116" s="45" t="s">
        <v>14099</v>
      </c>
      <c r="F2116" s="45" t="s">
        <v>14100</v>
      </c>
      <c r="G2116" s="45" t="s">
        <v>14101</v>
      </c>
      <c r="H2116" s="45" t="s">
        <v>14102</v>
      </c>
      <c r="I2116" s="45" t="s">
        <v>12075</v>
      </c>
      <c r="J2116" s="45" t="s">
        <v>12074</v>
      </c>
      <c r="K2116" s="45" t="s">
        <v>12074</v>
      </c>
      <c r="L2116" s="45" t="s">
        <v>7306</v>
      </c>
      <c r="M2116" s="45" t="s">
        <v>7307</v>
      </c>
    </row>
    <row r="2117" spans="1:13" ht="15.6">
      <c r="A2117" s="42" t="s">
        <v>7191</v>
      </c>
      <c r="B2117" s="43">
        <f t="shared" si="68"/>
        <v>516</v>
      </c>
      <c r="C2117" s="43" t="str">
        <f t="shared" si="67"/>
        <v>45.2516</v>
      </c>
      <c r="D2117" s="44">
        <v>6</v>
      </c>
      <c r="E2117" s="45" t="s">
        <v>14103</v>
      </c>
      <c r="F2117" s="45" t="s">
        <v>14104</v>
      </c>
      <c r="G2117" s="45" t="s">
        <v>14105</v>
      </c>
      <c r="H2117" s="45" t="s">
        <v>14106</v>
      </c>
      <c r="I2117" s="45" t="s">
        <v>12075</v>
      </c>
      <c r="J2117" s="45" t="s">
        <v>12074</v>
      </c>
      <c r="K2117" s="45" t="s">
        <v>12074</v>
      </c>
      <c r="L2117" s="45" t="s">
        <v>7306</v>
      </c>
      <c r="M2117" s="45" t="s">
        <v>7307</v>
      </c>
    </row>
    <row r="2118" spans="1:13" ht="15.6">
      <c r="A2118" s="42" t="s">
        <v>7191</v>
      </c>
      <c r="B2118" s="43">
        <f t="shared" si="68"/>
        <v>517</v>
      </c>
      <c r="C2118" s="43" t="str">
        <f t="shared" si="67"/>
        <v>45.2517</v>
      </c>
      <c r="D2118" s="44">
        <v>6</v>
      </c>
      <c r="E2118" s="45" t="s">
        <v>14107</v>
      </c>
      <c r="F2118" s="45" t="s">
        <v>14108</v>
      </c>
      <c r="G2118" s="45" t="s">
        <v>14109</v>
      </c>
      <c r="H2118" s="45" t="s">
        <v>14110</v>
      </c>
      <c r="I2118" s="45" t="s">
        <v>12075</v>
      </c>
      <c r="J2118" s="45" t="s">
        <v>12074</v>
      </c>
      <c r="K2118" s="45" t="s">
        <v>12074</v>
      </c>
      <c r="L2118" s="45" t="s">
        <v>7306</v>
      </c>
      <c r="M2118" s="45" t="s">
        <v>7307</v>
      </c>
    </row>
    <row r="2119" spans="1:13" ht="15.6">
      <c r="A2119" s="42" t="s">
        <v>7191</v>
      </c>
      <c r="B2119" s="43">
        <f t="shared" si="68"/>
        <v>518</v>
      </c>
      <c r="C2119" s="43" t="str">
        <f t="shared" si="67"/>
        <v>45.2518</v>
      </c>
      <c r="D2119" s="44">
        <v>5</v>
      </c>
      <c r="E2119" s="45" t="s">
        <v>14111</v>
      </c>
      <c r="F2119" s="45" t="s">
        <v>14112</v>
      </c>
      <c r="G2119" s="45" t="s">
        <v>14113</v>
      </c>
      <c r="H2119" s="45" t="s">
        <v>14114</v>
      </c>
      <c r="I2119" s="45" t="s">
        <v>12075</v>
      </c>
      <c r="J2119" s="45" t="s">
        <v>12074</v>
      </c>
      <c r="K2119" s="45" t="s">
        <v>12074</v>
      </c>
      <c r="L2119" s="45" t="s">
        <v>7306</v>
      </c>
      <c r="M2119" s="45" t="s">
        <v>7307</v>
      </c>
    </row>
    <row r="2120" spans="1:13" ht="15.6">
      <c r="A2120" s="42" t="s">
        <v>7191</v>
      </c>
      <c r="B2120" s="43">
        <f t="shared" si="68"/>
        <v>519</v>
      </c>
      <c r="C2120" s="43" t="str">
        <f t="shared" si="67"/>
        <v>45.2519</v>
      </c>
      <c r="D2120" s="44">
        <v>6</v>
      </c>
      <c r="E2120" s="45" t="s">
        <v>14115</v>
      </c>
      <c r="F2120" s="45" t="s">
        <v>14116</v>
      </c>
      <c r="G2120" s="45" t="s">
        <v>14117</v>
      </c>
      <c r="H2120" s="45" t="s">
        <v>14118</v>
      </c>
      <c r="I2120" s="45" t="s">
        <v>12075</v>
      </c>
      <c r="J2120" s="45" t="s">
        <v>12074</v>
      </c>
      <c r="K2120" s="45" t="s">
        <v>12074</v>
      </c>
      <c r="L2120" s="45" t="s">
        <v>7306</v>
      </c>
      <c r="M2120" s="45" t="s">
        <v>7307</v>
      </c>
    </row>
    <row r="2121" spans="1:13" ht="43.2">
      <c r="A2121" s="42" t="s">
        <v>7191</v>
      </c>
      <c r="B2121" s="43">
        <f t="shared" si="68"/>
        <v>520</v>
      </c>
      <c r="C2121" s="43" t="str">
        <f t="shared" si="67"/>
        <v>45.2520</v>
      </c>
      <c r="D2121" s="44">
        <v>7</v>
      </c>
      <c r="E2121" s="45" t="s">
        <v>14119</v>
      </c>
      <c r="F2121" s="45" t="s">
        <v>14120</v>
      </c>
      <c r="G2121" s="45" t="s">
        <v>14121</v>
      </c>
      <c r="H2121" s="46" t="s">
        <v>14122</v>
      </c>
      <c r="I2121" s="45" t="s">
        <v>12075</v>
      </c>
      <c r="J2121" s="45" t="s">
        <v>12074</v>
      </c>
      <c r="K2121" s="45" t="s">
        <v>12074</v>
      </c>
      <c r="L2121" s="45" t="s">
        <v>7306</v>
      </c>
      <c r="M2121" s="45" t="s">
        <v>7307</v>
      </c>
    </row>
    <row r="2122" spans="1:13" ht="15.6">
      <c r="A2122" s="42" t="s">
        <v>7191</v>
      </c>
      <c r="B2122" s="43">
        <f t="shared" si="68"/>
        <v>521</v>
      </c>
      <c r="C2122" s="43" t="str">
        <f t="shared" si="67"/>
        <v>45.2521</v>
      </c>
      <c r="D2122" s="44">
        <v>7</v>
      </c>
      <c r="E2122" s="45" t="s">
        <v>14123</v>
      </c>
      <c r="F2122" s="45" t="s">
        <v>14124</v>
      </c>
      <c r="G2122" s="45" t="s">
        <v>14125</v>
      </c>
      <c r="H2122" s="45" t="s">
        <v>14126</v>
      </c>
      <c r="I2122" s="45" t="s">
        <v>12075</v>
      </c>
      <c r="J2122" s="45" t="s">
        <v>12074</v>
      </c>
      <c r="K2122" s="45" t="s">
        <v>12074</v>
      </c>
      <c r="L2122" s="45" t="s">
        <v>7306</v>
      </c>
      <c r="M2122" s="45" t="s">
        <v>7307</v>
      </c>
    </row>
    <row r="2123" spans="1:13" ht="15.6">
      <c r="A2123" s="42" t="s">
        <v>7191</v>
      </c>
      <c r="B2123" s="43">
        <f t="shared" si="68"/>
        <v>522</v>
      </c>
      <c r="C2123" s="43" t="str">
        <f t="shared" si="67"/>
        <v>45.2522</v>
      </c>
      <c r="D2123" s="44">
        <v>6</v>
      </c>
      <c r="E2123" s="45" t="s">
        <v>14127</v>
      </c>
      <c r="F2123" s="45" t="s">
        <v>14128</v>
      </c>
      <c r="G2123" s="45" t="s">
        <v>14129</v>
      </c>
      <c r="H2123" s="45" t="s">
        <v>14130</v>
      </c>
      <c r="I2123" s="45" t="s">
        <v>12075</v>
      </c>
      <c r="J2123" s="45" t="s">
        <v>12074</v>
      </c>
      <c r="K2123" s="45" t="s">
        <v>12074</v>
      </c>
      <c r="L2123" s="45" t="s">
        <v>7306</v>
      </c>
      <c r="M2123" s="45" t="s">
        <v>7307</v>
      </c>
    </row>
    <row r="2124" spans="1:13" ht="15.6">
      <c r="A2124" s="42" t="s">
        <v>7191</v>
      </c>
      <c r="B2124" s="43">
        <f t="shared" si="68"/>
        <v>523</v>
      </c>
      <c r="C2124" s="43" t="str">
        <f t="shared" si="67"/>
        <v>45.2523</v>
      </c>
      <c r="D2124" s="44">
        <v>6</v>
      </c>
      <c r="E2124" s="45" t="s">
        <v>14131</v>
      </c>
      <c r="F2124" s="45" t="s">
        <v>14132</v>
      </c>
      <c r="G2124" s="45" t="s">
        <v>14133</v>
      </c>
      <c r="H2124" s="45" t="s">
        <v>14134</v>
      </c>
      <c r="I2124" s="45" t="s">
        <v>12075</v>
      </c>
      <c r="J2124" s="45" t="s">
        <v>12074</v>
      </c>
      <c r="K2124" s="45" t="s">
        <v>12074</v>
      </c>
      <c r="L2124" s="45" t="s">
        <v>7306</v>
      </c>
      <c r="M2124" s="45" t="s">
        <v>7307</v>
      </c>
    </row>
    <row r="2125" spans="1:13" ht="15.6">
      <c r="A2125" s="42" t="s">
        <v>7191</v>
      </c>
      <c r="B2125" s="43">
        <f t="shared" si="68"/>
        <v>524</v>
      </c>
      <c r="C2125" s="43" t="str">
        <f t="shared" si="67"/>
        <v>45.2524</v>
      </c>
      <c r="D2125" s="44">
        <v>5</v>
      </c>
      <c r="E2125" s="45" t="s">
        <v>14135</v>
      </c>
      <c r="F2125" s="45" t="s">
        <v>14136</v>
      </c>
      <c r="G2125" s="45" t="s">
        <v>14137</v>
      </c>
      <c r="H2125" s="45" t="s">
        <v>14138</v>
      </c>
      <c r="I2125" s="45" t="s">
        <v>12075</v>
      </c>
      <c r="J2125" s="45" t="s">
        <v>12074</v>
      </c>
      <c r="K2125" s="45" t="s">
        <v>12074</v>
      </c>
      <c r="L2125" s="45" t="s">
        <v>7306</v>
      </c>
      <c r="M2125" s="45" t="s">
        <v>7307</v>
      </c>
    </row>
    <row r="2126" spans="1:13" ht="15.6">
      <c r="A2126" s="42" t="s">
        <v>7191</v>
      </c>
      <c r="B2126" s="43">
        <f t="shared" si="68"/>
        <v>525</v>
      </c>
      <c r="C2126" s="43" t="str">
        <f t="shared" si="67"/>
        <v>45.2525</v>
      </c>
      <c r="D2126" s="44">
        <v>5</v>
      </c>
      <c r="E2126" s="45" t="s">
        <v>14139</v>
      </c>
      <c r="F2126" s="45" t="s">
        <v>14140</v>
      </c>
      <c r="G2126" s="45" t="s">
        <v>14141</v>
      </c>
      <c r="H2126" s="45" t="s">
        <v>14142</v>
      </c>
      <c r="I2126" s="45" t="s">
        <v>12075</v>
      </c>
      <c r="J2126" s="45" t="s">
        <v>12074</v>
      </c>
      <c r="K2126" s="45" t="s">
        <v>12074</v>
      </c>
      <c r="L2126" s="45" t="s">
        <v>7306</v>
      </c>
      <c r="M2126" s="45" t="s">
        <v>7307</v>
      </c>
    </row>
    <row r="2127" spans="1:13" ht="15.6">
      <c r="A2127" s="42" t="s">
        <v>7191</v>
      </c>
      <c r="B2127" s="43">
        <f t="shared" si="68"/>
        <v>526</v>
      </c>
      <c r="C2127" s="43" t="str">
        <f t="shared" si="67"/>
        <v>45.2526</v>
      </c>
      <c r="D2127" s="44">
        <v>6</v>
      </c>
      <c r="E2127" s="45" t="s">
        <v>14143</v>
      </c>
      <c r="F2127" s="45" t="s">
        <v>14144</v>
      </c>
      <c r="G2127" s="45" t="s">
        <v>7034</v>
      </c>
      <c r="H2127" s="45" t="s">
        <v>14145</v>
      </c>
      <c r="I2127" s="45" t="s">
        <v>12075</v>
      </c>
      <c r="J2127" s="45" t="s">
        <v>12074</v>
      </c>
      <c r="K2127" s="45" t="s">
        <v>12074</v>
      </c>
      <c r="L2127" s="45" t="s">
        <v>7306</v>
      </c>
      <c r="M2127" s="45" t="s">
        <v>7307</v>
      </c>
    </row>
    <row r="2128" spans="1:13" ht="15.6">
      <c r="A2128" s="42" t="s">
        <v>7191</v>
      </c>
      <c r="B2128" s="43">
        <f t="shared" si="68"/>
        <v>527</v>
      </c>
      <c r="C2128" s="43" t="str">
        <f t="shared" si="67"/>
        <v>45.2527</v>
      </c>
      <c r="D2128" s="44">
        <v>6</v>
      </c>
      <c r="E2128" s="45" t="s">
        <v>14146</v>
      </c>
      <c r="F2128" s="45" t="s">
        <v>14147</v>
      </c>
      <c r="G2128" s="45" t="s">
        <v>14148</v>
      </c>
      <c r="H2128" s="45" t="s">
        <v>14149</v>
      </c>
      <c r="I2128" s="45" t="s">
        <v>12075</v>
      </c>
      <c r="J2128" s="45" t="s">
        <v>12074</v>
      </c>
      <c r="K2128" s="45" t="s">
        <v>12074</v>
      </c>
      <c r="L2128" s="45" t="s">
        <v>7306</v>
      </c>
      <c r="M2128" s="45" t="s">
        <v>7307</v>
      </c>
    </row>
    <row r="2129" spans="1:13" ht="15.6">
      <c r="A2129" s="42" t="s">
        <v>7191</v>
      </c>
      <c r="B2129" s="43">
        <f t="shared" si="68"/>
        <v>528</v>
      </c>
      <c r="C2129" s="43" t="str">
        <f t="shared" si="67"/>
        <v>45.2528</v>
      </c>
      <c r="D2129" s="44">
        <v>6</v>
      </c>
      <c r="E2129" s="45" t="s">
        <v>14150</v>
      </c>
      <c r="F2129" s="45" t="s">
        <v>14151</v>
      </c>
      <c r="G2129" s="45" t="s">
        <v>14152</v>
      </c>
      <c r="H2129" s="45" t="s">
        <v>14153</v>
      </c>
      <c r="I2129" s="45" t="s">
        <v>12075</v>
      </c>
      <c r="J2129" s="45" t="s">
        <v>12074</v>
      </c>
      <c r="K2129" s="45" t="s">
        <v>12074</v>
      </c>
      <c r="L2129" s="45" t="s">
        <v>7306</v>
      </c>
      <c r="M2129" s="45" t="s">
        <v>7307</v>
      </c>
    </row>
    <row r="2130" spans="1:13" ht="15.6">
      <c r="A2130" s="42" t="s">
        <v>7191</v>
      </c>
      <c r="B2130" s="43">
        <f t="shared" si="68"/>
        <v>529</v>
      </c>
      <c r="C2130" s="43" t="str">
        <f t="shared" si="67"/>
        <v>45.2529</v>
      </c>
      <c r="D2130" s="44">
        <v>6</v>
      </c>
      <c r="E2130" s="45" t="s">
        <v>14154</v>
      </c>
      <c r="F2130" s="45" t="s">
        <v>14155</v>
      </c>
      <c r="G2130" s="45" t="s">
        <v>14156</v>
      </c>
      <c r="H2130" s="45" t="s">
        <v>14157</v>
      </c>
      <c r="I2130" s="45" t="s">
        <v>12075</v>
      </c>
      <c r="J2130" s="45" t="s">
        <v>12074</v>
      </c>
      <c r="K2130" s="45" t="s">
        <v>12074</v>
      </c>
      <c r="L2130" s="45" t="s">
        <v>7306</v>
      </c>
      <c r="M2130" s="45" t="s">
        <v>7307</v>
      </c>
    </row>
    <row r="2131" spans="1:13" ht="15.6">
      <c r="A2131" s="42" t="s">
        <v>7191</v>
      </c>
      <c r="B2131" s="43">
        <f t="shared" si="68"/>
        <v>530</v>
      </c>
      <c r="C2131" s="43" t="str">
        <f t="shared" si="67"/>
        <v>45.2530</v>
      </c>
      <c r="D2131" s="44">
        <v>4</v>
      </c>
      <c r="E2131" s="45" t="s">
        <v>14158</v>
      </c>
      <c r="F2131" s="45" t="s">
        <v>14159</v>
      </c>
      <c r="G2131" s="45" t="s">
        <v>14160</v>
      </c>
      <c r="H2131" s="45" t="s">
        <v>14161</v>
      </c>
      <c r="I2131" s="45" t="s">
        <v>12075</v>
      </c>
      <c r="J2131" s="45" t="s">
        <v>12074</v>
      </c>
      <c r="K2131" s="45" t="s">
        <v>12074</v>
      </c>
      <c r="L2131" s="45" t="s">
        <v>7306</v>
      </c>
      <c r="M2131" s="45" t="s">
        <v>7307</v>
      </c>
    </row>
    <row r="2132" spans="1:13" ht="15.6">
      <c r="A2132" s="42" t="s">
        <v>7191</v>
      </c>
      <c r="B2132" s="43">
        <f t="shared" si="68"/>
        <v>531</v>
      </c>
      <c r="C2132" s="43" t="str">
        <f t="shared" si="67"/>
        <v>45.2531</v>
      </c>
      <c r="D2132" s="44">
        <v>5</v>
      </c>
      <c r="E2132" s="45" t="s">
        <v>14162</v>
      </c>
      <c r="F2132" s="45" t="s">
        <v>14163</v>
      </c>
      <c r="G2132" s="45" t="s">
        <v>14164</v>
      </c>
      <c r="H2132" s="45" t="s">
        <v>14165</v>
      </c>
      <c r="I2132" s="45" t="s">
        <v>12075</v>
      </c>
      <c r="J2132" s="45" t="s">
        <v>12074</v>
      </c>
      <c r="K2132" s="45" t="s">
        <v>12074</v>
      </c>
      <c r="L2132" s="45" t="s">
        <v>7306</v>
      </c>
      <c r="M2132" s="45" t="s">
        <v>7307</v>
      </c>
    </row>
    <row r="2133" spans="1:13" ht="15.6">
      <c r="A2133" s="42" t="s">
        <v>7191</v>
      </c>
      <c r="B2133" s="43">
        <f t="shared" si="68"/>
        <v>532</v>
      </c>
      <c r="C2133" s="43" t="str">
        <f t="shared" si="67"/>
        <v>45.2532</v>
      </c>
      <c r="D2133" s="44">
        <v>5</v>
      </c>
      <c r="E2133" s="45" t="s">
        <v>14166</v>
      </c>
      <c r="F2133" s="45" t="s">
        <v>14167</v>
      </c>
      <c r="G2133" s="45" t="s">
        <v>14168</v>
      </c>
      <c r="H2133" s="45" t="s">
        <v>14169</v>
      </c>
      <c r="I2133" s="45" t="s">
        <v>12075</v>
      </c>
      <c r="J2133" s="45" t="s">
        <v>12074</v>
      </c>
      <c r="K2133" s="45" t="s">
        <v>12074</v>
      </c>
      <c r="L2133" s="45" t="s">
        <v>7306</v>
      </c>
      <c r="M2133" s="45" t="s">
        <v>7307</v>
      </c>
    </row>
    <row r="2134" spans="1:13" ht="15.6">
      <c r="A2134" s="42" t="s">
        <v>7191</v>
      </c>
      <c r="B2134" s="43">
        <f t="shared" si="68"/>
        <v>533</v>
      </c>
      <c r="C2134" s="43" t="str">
        <f t="shared" si="67"/>
        <v>45.2533</v>
      </c>
      <c r="D2134" s="44">
        <v>6</v>
      </c>
      <c r="E2134" s="45" t="s">
        <v>14170</v>
      </c>
      <c r="F2134" s="45" t="s">
        <v>14171</v>
      </c>
      <c r="G2134" s="45" t="s">
        <v>14172</v>
      </c>
      <c r="H2134" s="45" t="s">
        <v>14173</v>
      </c>
      <c r="I2134" s="45" t="s">
        <v>12075</v>
      </c>
      <c r="J2134" s="45" t="s">
        <v>12074</v>
      </c>
      <c r="K2134" s="45" t="s">
        <v>12074</v>
      </c>
      <c r="L2134" s="45" t="s">
        <v>7306</v>
      </c>
      <c r="M2134" s="45" t="s">
        <v>7307</v>
      </c>
    </row>
    <row r="2135" spans="1:13" ht="15.6">
      <c r="A2135" s="42" t="s">
        <v>7191</v>
      </c>
      <c r="B2135" s="43">
        <f t="shared" si="68"/>
        <v>534</v>
      </c>
      <c r="C2135" s="43" t="str">
        <f t="shared" si="67"/>
        <v>45.2534</v>
      </c>
      <c r="D2135" s="44">
        <v>5</v>
      </c>
      <c r="E2135" s="45" t="s">
        <v>14174</v>
      </c>
      <c r="F2135" s="45" t="s">
        <v>14175</v>
      </c>
      <c r="G2135" s="45" t="s">
        <v>14176</v>
      </c>
      <c r="H2135" s="45" t="s">
        <v>14177</v>
      </c>
      <c r="I2135" s="45" t="s">
        <v>12075</v>
      </c>
      <c r="J2135" s="45" t="s">
        <v>12074</v>
      </c>
      <c r="K2135" s="45" t="s">
        <v>12074</v>
      </c>
      <c r="L2135" s="45" t="s">
        <v>7306</v>
      </c>
      <c r="M2135" s="45" t="s">
        <v>7307</v>
      </c>
    </row>
    <row r="2136" spans="1:13" ht="15.6">
      <c r="A2136" s="42" t="s">
        <v>7191</v>
      </c>
      <c r="B2136" s="43">
        <f t="shared" si="68"/>
        <v>535</v>
      </c>
      <c r="C2136" s="43" t="str">
        <f t="shared" si="67"/>
        <v>45.2535</v>
      </c>
      <c r="D2136" s="44">
        <v>6</v>
      </c>
      <c r="E2136" s="45" t="s">
        <v>14178</v>
      </c>
      <c r="F2136" s="45" t="s">
        <v>14179</v>
      </c>
      <c r="G2136" s="45" t="s">
        <v>14180</v>
      </c>
      <c r="H2136" s="45" t="s">
        <v>14181</v>
      </c>
      <c r="I2136" s="45" t="s">
        <v>12075</v>
      </c>
      <c r="J2136" s="45" t="s">
        <v>12074</v>
      </c>
      <c r="K2136" s="45" t="s">
        <v>12074</v>
      </c>
      <c r="L2136" s="45" t="s">
        <v>7306</v>
      </c>
      <c r="M2136" s="45" t="s">
        <v>7307</v>
      </c>
    </row>
    <row r="2137" spans="1:13" ht="15.6">
      <c r="A2137" s="42" t="s">
        <v>7191</v>
      </c>
      <c r="B2137" s="43">
        <f t="shared" si="68"/>
        <v>536</v>
      </c>
      <c r="C2137" s="43" t="str">
        <f t="shared" si="67"/>
        <v>45.2536</v>
      </c>
      <c r="D2137" s="44">
        <v>5</v>
      </c>
      <c r="E2137" s="45" t="s">
        <v>14182</v>
      </c>
      <c r="F2137" s="45" t="s">
        <v>14183</v>
      </c>
      <c r="G2137" s="45" t="s">
        <v>14184</v>
      </c>
      <c r="H2137" s="45" t="s">
        <v>14185</v>
      </c>
      <c r="I2137" s="45" t="s">
        <v>12075</v>
      </c>
      <c r="J2137" s="45" t="s">
        <v>12074</v>
      </c>
      <c r="K2137" s="45" t="s">
        <v>12074</v>
      </c>
      <c r="L2137" s="45" t="s">
        <v>7306</v>
      </c>
      <c r="M2137" s="45" t="s">
        <v>7307</v>
      </c>
    </row>
    <row r="2138" spans="1:13" ht="15.6">
      <c r="A2138" s="42" t="s">
        <v>7191</v>
      </c>
      <c r="B2138" s="43">
        <f t="shared" si="68"/>
        <v>537</v>
      </c>
      <c r="C2138" s="43" t="str">
        <f t="shared" si="67"/>
        <v>45.2537</v>
      </c>
      <c r="D2138" s="44">
        <v>6</v>
      </c>
      <c r="E2138" s="45" t="s">
        <v>14186</v>
      </c>
      <c r="F2138" s="45" t="s">
        <v>14187</v>
      </c>
      <c r="G2138" s="45" t="s">
        <v>14188</v>
      </c>
      <c r="H2138" s="45" t="s">
        <v>14189</v>
      </c>
      <c r="I2138" s="45" t="s">
        <v>12075</v>
      </c>
      <c r="J2138" s="45" t="s">
        <v>12074</v>
      </c>
      <c r="K2138" s="45" t="s">
        <v>12074</v>
      </c>
      <c r="L2138" s="45" t="s">
        <v>7306</v>
      </c>
      <c r="M2138" s="45" t="s">
        <v>7307</v>
      </c>
    </row>
    <row r="2139" spans="1:13" ht="15.6">
      <c r="A2139" s="42" t="s">
        <v>7191</v>
      </c>
      <c r="B2139" s="43">
        <f t="shared" si="68"/>
        <v>538</v>
      </c>
      <c r="C2139" s="43" t="str">
        <f t="shared" si="67"/>
        <v>45.2538</v>
      </c>
      <c r="D2139" s="44">
        <v>6</v>
      </c>
      <c r="E2139" s="45" t="s">
        <v>14190</v>
      </c>
      <c r="F2139" s="45" t="s">
        <v>14191</v>
      </c>
      <c r="G2139" s="45" t="s">
        <v>14192</v>
      </c>
      <c r="H2139" s="45" t="s">
        <v>14193</v>
      </c>
      <c r="I2139" s="45" t="s">
        <v>12075</v>
      </c>
      <c r="J2139" s="45" t="s">
        <v>12074</v>
      </c>
      <c r="K2139" s="45" t="s">
        <v>12074</v>
      </c>
      <c r="L2139" s="45" t="s">
        <v>7306</v>
      </c>
      <c r="M2139" s="45" t="s">
        <v>7307</v>
      </c>
    </row>
    <row r="2140" spans="1:13" ht="15.6">
      <c r="A2140" s="42" t="s">
        <v>7191</v>
      </c>
      <c r="B2140" s="43">
        <f t="shared" si="68"/>
        <v>539</v>
      </c>
      <c r="C2140" s="43" t="str">
        <f t="shared" si="67"/>
        <v>45.2539</v>
      </c>
      <c r="D2140" s="44">
        <v>6</v>
      </c>
      <c r="E2140" s="45" t="s">
        <v>14194</v>
      </c>
      <c r="F2140" s="45" t="s">
        <v>14195</v>
      </c>
      <c r="G2140" s="45" t="s">
        <v>14196</v>
      </c>
      <c r="H2140" s="45" t="s">
        <v>14197</v>
      </c>
      <c r="I2140" s="45" t="s">
        <v>12075</v>
      </c>
      <c r="J2140" s="45" t="s">
        <v>12074</v>
      </c>
      <c r="K2140" s="45" t="s">
        <v>12074</v>
      </c>
      <c r="L2140" s="45" t="s">
        <v>7306</v>
      </c>
      <c r="M2140" s="45" t="s">
        <v>7307</v>
      </c>
    </row>
    <row r="2141" spans="1:13" ht="15.6">
      <c r="A2141" s="42" t="s">
        <v>7191</v>
      </c>
      <c r="B2141" s="43">
        <f t="shared" si="68"/>
        <v>540</v>
      </c>
      <c r="C2141" s="43" t="str">
        <f t="shared" si="67"/>
        <v>45.2540</v>
      </c>
      <c r="D2141" s="44">
        <v>5</v>
      </c>
      <c r="E2141" s="45" t="s">
        <v>14198</v>
      </c>
      <c r="F2141" s="45" t="s">
        <v>14199</v>
      </c>
      <c r="G2141" s="45" t="s">
        <v>7420</v>
      </c>
      <c r="H2141" s="45" t="s">
        <v>14200</v>
      </c>
      <c r="I2141" s="45" t="s">
        <v>12075</v>
      </c>
      <c r="J2141" s="45" t="s">
        <v>12074</v>
      </c>
      <c r="K2141" s="45" t="s">
        <v>12074</v>
      </c>
      <c r="L2141" s="45" t="s">
        <v>7306</v>
      </c>
      <c r="M2141" s="45" t="s">
        <v>7307</v>
      </c>
    </row>
    <row r="2142" spans="1:13" ht="15.6">
      <c r="A2142" s="42" t="s">
        <v>7191</v>
      </c>
      <c r="B2142" s="43">
        <f t="shared" si="68"/>
        <v>541</v>
      </c>
      <c r="C2142" s="43" t="str">
        <f t="shared" si="67"/>
        <v>45.2541</v>
      </c>
      <c r="D2142" s="44">
        <v>5</v>
      </c>
      <c r="E2142" s="45" t="s">
        <v>14201</v>
      </c>
      <c r="F2142" s="45" t="s">
        <v>14202</v>
      </c>
      <c r="G2142" s="45" t="s">
        <v>14203</v>
      </c>
      <c r="H2142" s="45" t="s">
        <v>14204</v>
      </c>
      <c r="I2142" s="45" t="s">
        <v>12075</v>
      </c>
      <c r="J2142" s="45" t="s">
        <v>12074</v>
      </c>
      <c r="K2142" s="45" t="s">
        <v>12074</v>
      </c>
      <c r="L2142" s="45" t="s">
        <v>7306</v>
      </c>
      <c r="M2142" s="45" t="s">
        <v>7307</v>
      </c>
    </row>
    <row r="2143" spans="1:13" ht="15.6">
      <c r="A2143" s="42" t="s">
        <v>7191</v>
      </c>
      <c r="B2143" s="43">
        <f t="shared" si="68"/>
        <v>542</v>
      </c>
      <c r="C2143" s="43" t="str">
        <f t="shared" si="67"/>
        <v>45.2542</v>
      </c>
      <c r="D2143" s="44">
        <v>6</v>
      </c>
      <c r="E2143" s="45" t="s">
        <v>14205</v>
      </c>
      <c r="F2143" s="45" t="s">
        <v>14206</v>
      </c>
      <c r="G2143" s="45" t="s">
        <v>14207</v>
      </c>
      <c r="H2143" s="45" t="s">
        <v>14208</v>
      </c>
      <c r="I2143" s="45" t="s">
        <v>12075</v>
      </c>
      <c r="J2143" s="45" t="s">
        <v>12074</v>
      </c>
      <c r="K2143" s="45" t="s">
        <v>12074</v>
      </c>
      <c r="L2143" s="45" t="s">
        <v>7306</v>
      </c>
      <c r="M2143" s="45" t="s">
        <v>7307</v>
      </c>
    </row>
    <row r="2144" spans="1:13" ht="15.6">
      <c r="A2144" s="42" t="s">
        <v>7191</v>
      </c>
      <c r="B2144" s="43">
        <f t="shared" si="68"/>
        <v>543</v>
      </c>
      <c r="C2144" s="43" t="str">
        <f t="shared" si="67"/>
        <v>45.2543</v>
      </c>
      <c r="D2144" s="44">
        <v>6</v>
      </c>
      <c r="E2144" s="45" t="s">
        <v>14209</v>
      </c>
      <c r="F2144" s="45" t="s">
        <v>14210</v>
      </c>
      <c r="G2144" s="45" t="s">
        <v>14211</v>
      </c>
      <c r="H2144" s="45" t="s">
        <v>14212</v>
      </c>
      <c r="I2144" s="45" t="s">
        <v>12075</v>
      </c>
      <c r="J2144" s="45" t="s">
        <v>12074</v>
      </c>
      <c r="K2144" s="45" t="s">
        <v>12074</v>
      </c>
      <c r="L2144" s="45" t="s">
        <v>7306</v>
      </c>
      <c r="M2144" s="45" t="s">
        <v>7307</v>
      </c>
    </row>
    <row r="2145" spans="1:13" ht="43.2">
      <c r="A2145" s="42" t="s">
        <v>7191</v>
      </c>
      <c r="B2145" s="43">
        <f t="shared" si="68"/>
        <v>544</v>
      </c>
      <c r="C2145" s="43" t="str">
        <f t="shared" si="67"/>
        <v>45.2544</v>
      </c>
      <c r="D2145" s="44">
        <v>6</v>
      </c>
      <c r="E2145" s="45" t="s">
        <v>14213</v>
      </c>
      <c r="F2145" s="45" t="s">
        <v>14214</v>
      </c>
      <c r="G2145" s="45" t="s">
        <v>14215</v>
      </c>
      <c r="H2145" s="46" t="s">
        <v>14216</v>
      </c>
      <c r="I2145" s="45" t="s">
        <v>12075</v>
      </c>
      <c r="J2145" s="45" t="s">
        <v>12074</v>
      </c>
      <c r="K2145" s="45" t="s">
        <v>12074</v>
      </c>
      <c r="L2145" s="45" t="s">
        <v>7306</v>
      </c>
      <c r="M2145" s="45" t="s">
        <v>7307</v>
      </c>
    </row>
    <row r="2146" spans="1:13" ht="43.2">
      <c r="A2146" s="42" t="s">
        <v>7191</v>
      </c>
      <c r="B2146" s="43">
        <f t="shared" si="68"/>
        <v>545</v>
      </c>
      <c r="C2146" s="43" t="str">
        <f t="shared" si="67"/>
        <v>45.2545</v>
      </c>
      <c r="D2146" s="44">
        <v>6</v>
      </c>
      <c r="E2146" s="45" t="s">
        <v>14217</v>
      </c>
      <c r="F2146" s="45" t="s">
        <v>14218</v>
      </c>
      <c r="G2146" s="45" t="s">
        <v>14219</v>
      </c>
      <c r="H2146" s="46" t="s">
        <v>14220</v>
      </c>
      <c r="I2146" s="45" t="s">
        <v>12075</v>
      </c>
      <c r="J2146" s="45" t="s">
        <v>12074</v>
      </c>
      <c r="K2146" s="45" t="s">
        <v>12074</v>
      </c>
      <c r="L2146" s="45" t="s">
        <v>7306</v>
      </c>
      <c r="M2146" s="45" t="s">
        <v>7307</v>
      </c>
    </row>
    <row r="2147" spans="1:13" ht="15.6">
      <c r="A2147" s="42" t="s">
        <v>7191</v>
      </c>
      <c r="B2147" s="43">
        <f t="shared" si="68"/>
        <v>546</v>
      </c>
      <c r="C2147" s="43" t="str">
        <f t="shared" si="67"/>
        <v>45.2546</v>
      </c>
      <c r="D2147" s="44">
        <v>4</v>
      </c>
      <c r="E2147" s="45" t="s">
        <v>14221</v>
      </c>
      <c r="F2147" s="45" t="s">
        <v>14222</v>
      </c>
      <c r="G2147" s="45" t="s">
        <v>12013</v>
      </c>
      <c r="H2147" s="45" t="s">
        <v>14223</v>
      </c>
      <c r="I2147" s="45" t="s">
        <v>12075</v>
      </c>
      <c r="J2147" s="45" t="s">
        <v>12074</v>
      </c>
      <c r="K2147" s="45" t="s">
        <v>12074</v>
      </c>
      <c r="L2147" s="45" t="s">
        <v>7306</v>
      </c>
      <c r="M2147" s="45" t="s">
        <v>7307</v>
      </c>
    </row>
    <row r="2148" spans="1:13" ht="15.6">
      <c r="A2148" s="42" t="s">
        <v>7191</v>
      </c>
      <c r="B2148" s="43">
        <f t="shared" si="68"/>
        <v>547</v>
      </c>
      <c r="C2148" s="43" t="str">
        <f t="shared" si="67"/>
        <v>45.2547</v>
      </c>
      <c r="D2148" s="44">
        <v>5</v>
      </c>
      <c r="E2148" s="45" t="s">
        <v>14224</v>
      </c>
      <c r="F2148" s="45" t="s">
        <v>14225</v>
      </c>
      <c r="G2148" s="45" t="s">
        <v>11995</v>
      </c>
      <c r="H2148" s="45" t="s">
        <v>14226</v>
      </c>
      <c r="I2148" s="45" t="s">
        <v>12075</v>
      </c>
      <c r="J2148" s="45" t="s">
        <v>12074</v>
      </c>
      <c r="K2148" s="45" t="s">
        <v>12074</v>
      </c>
      <c r="L2148" s="45" t="s">
        <v>7306</v>
      </c>
      <c r="M2148" s="45" t="s">
        <v>7307</v>
      </c>
    </row>
    <row r="2149" spans="1:13" ht="15.6">
      <c r="A2149" s="42" t="s">
        <v>7191</v>
      </c>
      <c r="B2149" s="43">
        <f t="shared" si="68"/>
        <v>548</v>
      </c>
      <c r="C2149" s="43" t="str">
        <f t="shared" si="67"/>
        <v>45.2548</v>
      </c>
      <c r="D2149" s="44">
        <v>6</v>
      </c>
      <c r="E2149" s="45" t="s">
        <v>14227</v>
      </c>
      <c r="F2149" s="45" t="s">
        <v>14228</v>
      </c>
      <c r="G2149" s="45" t="s">
        <v>14229</v>
      </c>
      <c r="H2149" s="45" t="s">
        <v>14230</v>
      </c>
      <c r="I2149" s="45" t="s">
        <v>12075</v>
      </c>
      <c r="J2149" s="45" t="s">
        <v>12074</v>
      </c>
      <c r="K2149" s="45" t="s">
        <v>12074</v>
      </c>
      <c r="L2149" s="45" t="s">
        <v>7306</v>
      </c>
      <c r="M2149" s="45" t="s">
        <v>7307</v>
      </c>
    </row>
    <row r="2150" spans="1:13" ht="15.6">
      <c r="A2150" s="42" t="s">
        <v>7191</v>
      </c>
      <c r="B2150" s="43">
        <f t="shared" si="68"/>
        <v>549</v>
      </c>
      <c r="C2150" s="43" t="str">
        <f t="shared" si="67"/>
        <v>45.2549</v>
      </c>
      <c r="D2150" s="44">
        <v>6</v>
      </c>
      <c r="E2150" s="45" t="s">
        <v>14231</v>
      </c>
      <c r="F2150" s="45" t="s">
        <v>14232</v>
      </c>
      <c r="G2150" s="45" t="s">
        <v>14233</v>
      </c>
      <c r="H2150" s="45" t="s">
        <v>14234</v>
      </c>
      <c r="I2150" s="45" t="s">
        <v>12075</v>
      </c>
      <c r="J2150" s="45" t="s">
        <v>12074</v>
      </c>
      <c r="K2150" s="45" t="s">
        <v>12074</v>
      </c>
      <c r="L2150" s="45" t="s">
        <v>7306</v>
      </c>
      <c r="M2150" s="45" t="s">
        <v>7307</v>
      </c>
    </row>
    <row r="2151" spans="1:13" ht="15.6">
      <c r="A2151" s="42" t="s">
        <v>7191</v>
      </c>
      <c r="B2151" s="43">
        <f t="shared" si="68"/>
        <v>550</v>
      </c>
      <c r="C2151" s="43" t="str">
        <f t="shared" si="67"/>
        <v>45.2550</v>
      </c>
      <c r="D2151" s="44">
        <v>6</v>
      </c>
      <c r="E2151" s="45" t="s">
        <v>14235</v>
      </c>
      <c r="F2151" s="45" t="s">
        <v>14236</v>
      </c>
      <c r="G2151" s="45" t="s">
        <v>14237</v>
      </c>
      <c r="H2151" s="45" t="s">
        <v>14238</v>
      </c>
      <c r="I2151" s="45" t="s">
        <v>12075</v>
      </c>
      <c r="J2151" s="45" t="s">
        <v>12074</v>
      </c>
      <c r="K2151" s="45" t="s">
        <v>12074</v>
      </c>
      <c r="L2151" s="45" t="s">
        <v>7306</v>
      </c>
      <c r="M2151" s="45" t="s">
        <v>7307</v>
      </c>
    </row>
    <row r="2152" spans="1:13" ht="15.6">
      <c r="A2152" s="42" t="s">
        <v>7191</v>
      </c>
      <c r="B2152" s="43">
        <f t="shared" si="68"/>
        <v>551</v>
      </c>
      <c r="C2152" s="43" t="str">
        <f t="shared" si="67"/>
        <v>45.2551</v>
      </c>
      <c r="D2152" s="44">
        <v>5</v>
      </c>
      <c r="E2152" s="45" t="s">
        <v>14239</v>
      </c>
      <c r="F2152" s="45" t="s">
        <v>14240</v>
      </c>
      <c r="G2152" s="45" t="s">
        <v>14241</v>
      </c>
      <c r="H2152" s="45" t="s">
        <v>14242</v>
      </c>
      <c r="I2152" s="45" t="s">
        <v>12075</v>
      </c>
      <c r="J2152" s="45" t="s">
        <v>12074</v>
      </c>
      <c r="K2152" s="45" t="s">
        <v>12074</v>
      </c>
      <c r="L2152" s="45" t="s">
        <v>7306</v>
      </c>
      <c r="M2152" s="45" t="s">
        <v>7307</v>
      </c>
    </row>
    <row r="2153" spans="1:13" ht="15.6">
      <c r="A2153" s="42" t="s">
        <v>7191</v>
      </c>
      <c r="B2153" s="43">
        <f t="shared" si="68"/>
        <v>552</v>
      </c>
      <c r="C2153" s="43" t="str">
        <f t="shared" si="67"/>
        <v>45.2552</v>
      </c>
      <c r="D2153" s="44">
        <v>5</v>
      </c>
      <c r="E2153" s="45" t="s">
        <v>14243</v>
      </c>
      <c r="F2153" s="45" t="s">
        <v>14244</v>
      </c>
      <c r="G2153" s="45" t="s">
        <v>11324</v>
      </c>
      <c r="H2153" s="45" t="s">
        <v>14245</v>
      </c>
      <c r="I2153" s="45" t="s">
        <v>12075</v>
      </c>
      <c r="J2153" s="45" t="s">
        <v>12074</v>
      </c>
      <c r="K2153" s="45" t="s">
        <v>12074</v>
      </c>
      <c r="L2153" s="45" t="s">
        <v>7306</v>
      </c>
      <c r="M2153" s="45" t="s">
        <v>7307</v>
      </c>
    </row>
    <row r="2154" spans="1:13" ht="15.6">
      <c r="A2154" s="42" t="s">
        <v>7191</v>
      </c>
      <c r="B2154" s="43">
        <f t="shared" si="68"/>
        <v>553</v>
      </c>
      <c r="C2154" s="43" t="str">
        <f t="shared" si="67"/>
        <v>45.2553</v>
      </c>
      <c r="D2154" s="44">
        <v>6</v>
      </c>
      <c r="E2154" s="45" t="s">
        <v>14246</v>
      </c>
      <c r="F2154" s="45" t="s">
        <v>14247</v>
      </c>
      <c r="G2154" s="45" t="s">
        <v>14248</v>
      </c>
      <c r="H2154" s="45" t="s">
        <v>14249</v>
      </c>
      <c r="I2154" s="45" t="s">
        <v>12075</v>
      </c>
      <c r="J2154" s="45" t="s">
        <v>12074</v>
      </c>
      <c r="K2154" s="45" t="s">
        <v>12074</v>
      </c>
      <c r="L2154" s="45" t="s">
        <v>7306</v>
      </c>
      <c r="M2154" s="45" t="s">
        <v>7307</v>
      </c>
    </row>
    <row r="2155" spans="1:13" ht="15.6">
      <c r="A2155" s="42" t="s">
        <v>7191</v>
      </c>
      <c r="B2155" s="43">
        <f t="shared" si="68"/>
        <v>554</v>
      </c>
      <c r="C2155" s="43" t="str">
        <f t="shared" si="67"/>
        <v>45.2554</v>
      </c>
      <c r="D2155" s="44">
        <v>6</v>
      </c>
      <c r="E2155" s="45" t="s">
        <v>14250</v>
      </c>
      <c r="F2155" s="45" t="s">
        <v>14251</v>
      </c>
      <c r="G2155" s="45" t="s">
        <v>14252</v>
      </c>
      <c r="H2155" s="45" t="s">
        <v>14253</v>
      </c>
      <c r="I2155" s="45" t="s">
        <v>12075</v>
      </c>
      <c r="J2155" s="45" t="s">
        <v>12074</v>
      </c>
      <c r="K2155" s="45" t="s">
        <v>12074</v>
      </c>
      <c r="L2155" s="45" t="s">
        <v>7306</v>
      </c>
      <c r="M2155" s="45" t="s">
        <v>7307</v>
      </c>
    </row>
    <row r="2156" spans="1:13" ht="15.6">
      <c r="A2156" s="42" t="s">
        <v>7191</v>
      </c>
      <c r="B2156" s="43">
        <f t="shared" si="68"/>
        <v>555</v>
      </c>
      <c r="C2156" s="43" t="str">
        <f t="shared" si="67"/>
        <v>45.2555</v>
      </c>
      <c r="D2156" s="44">
        <v>4</v>
      </c>
      <c r="E2156" s="45" t="s">
        <v>14254</v>
      </c>
      <c r="F2156" s="45" t="s">
        <v>14255</v>
      </c>
      <c r="G2156" s="45" t="s">
        <v>14256</v>
      </c>
      <c r="H2156" s="45" t="s">
        <v>14257</v>
      </c>
      <c r="I2156" s="45" t="s">
        <v>12075</v>
      </c>
      <c r="J2156" s="45" t="s">
        <v>12074</v>
      </c>
      <c r="K2156" s="45" t="s">
        <v>12074</v>
      </c>
      <c r="L2156" s="45" t="s">
        <v>7306</v>
      </c>
      <c r="M2156" s="45" t="s">
        <v>7307</v>
      </c>
    </row>
    <row r="2157" spans="1:13" ht="15.6">
      <c r="A2157" s="42" t="s">
        <v>7191</v>
      </c>
      <c r="B2157" s="43">
        <f t="shared" si="68"/>
        <v>556</v>
      </c>
      <c r="C2157" s="43" t="str">
        <f t="shared" si="67"/>
        <v>45.2556</v>
      </c>
      <c r="D2157" s="44">
        <v>5</v>
      </c>
      <c r="E2157" s="45" t="s">
        <v>14258</v>
      </c>
      <c r="F2157" s="45" t="s">
        <v>14259</v>
      </c>
      <c r="G2157" s="45" t="s">
        <v>14260</v>
      </c>
      <c r="H2157" s="45" t="s">
        <v>14261</v>
      </c>
      <c r="I2157" s="45" t="s">
        <v>12075</v>
      </c>
      <c r="J2157" s="45" t="s">
        <v>12074</v>
      </c>
      <c r="K2157" s="45" t="s">
        <v>12074</v>
      </c>
      <c r="L2157" s="45" t="s">
        <v>7306</v>
      </c>
      <c r="M2157" s="45" t="s">
        <v>7307</v>
      </c>
    </row>
    <row r="2158" spans="1:13" ht="15.6">
      <c r="A2158" s="42" t="s">
        <v>7191</v>
      </c>
      <c r="B2158" s="43">
        <f t="shared" si="68"/>
        <v>557</v>
      </c>
      <c r="C2158" s="43" t="str">
        <f t="shared" si="67"/>
        <v>45.2557</v>
      </c>
      <c r="D2158" s="44">
        <v>5</v>
      </c>
      <c r="E2158" s="45" t="s">
        <v>14262</v>
      </c>
      <c r="F2158" s="45" t="s">
        <v>14263</v>
      </c>
      <c r="G2158" s="45" t="s">
        <v>14264</v>
      </c>
      <c r="H2158" s="45" t="s">
        <v>14265</v>
      </c>
      <c r="I2158" s="45" t="s">
        <v>12075</v>
      </c>
      <c r="J2158" s="45" t="s">
        <v>12074</v>
      </c>
      <c r="K2158" s="45" t="s">
        <v>12074</v>
      </c>
      <c r="L2158" s="45" t="s">
        <v>7306</v>
      </c>
      <c r="M2158" s="45" t="s">
        <v>7307</v>
      </c>
    </row>
    <row r="2159" spans="1:13" ht="15.6">
      <c r="A2159" s="42" t="s">
        <v>7191</v>
      </c>
      <c r="B2159" s="43">
        <f t="shared" si="68"/>
        <v>558</v>
      </c>
      <c r="C2159" s="43" t="str">
        <f t="shared" si="67"/>
        <v>45.2558</v>
      </c>
      <c r="D2159" s="44">
        <v>6</v>
      </c>
      <c r="E2159" s="45" t="s">
        <v>14266</v>
      </c>
      <c r="F2159" s="45" t="s">
        <v>14267</v>
      </c>
      <c r="G2159" s="45" t="s">
        <v>14268</v>
      </c>
      <c r="H2159" s="45" t="s">
        <v>14269</v>
      </c>
      <c r="I2159" s="45" t="s">
        <v>12075</v>
      </c>
      <c r="J2159" s="45" t="s">
        <v>12074</v>
      </c>
      <c r="K2159" s="45" t="s">
        <v>12074</v>
      </c>
      <c r="L2159" s="45" t="s">
        <v>7306</v>
      </c>
      <c r="M2159" s="45" t="s">
        <v>7307</v>
      </c>
    </row>
    <row r="2160" spans="1:13" ht="15.6">
      <c r="A2160" s="42" t="s">
        <v>7191</v>
      </c>
      <c r="B2160" s="43">
        <f t="shared" si="68"/>
        <v>559</v>
      </c>
      <c r="C2160" s="43" t="str">
        <f t="shared" si="67"/>
        <v>45.2559</v>
      </c>
      <c r="D2160" s="44">
        <v>6</v>
      </c>
      <c r="E2160" s="45" t="s">
        <v>14270</v>
      </c>
      <c r="F2160" s="45" t="s">
        <v>14271</v>
      </c>
      <c r="G2160" s="45" t="s">
        <v>14272</v>
      </c>
      <c r="H2160" s="45" t="s">
        <v>14273</v>
      </c>
      <c r="I2160" s="45" t="s">
        <v>12075</v>
      </c>
      <c r="J2160" s="45" t="s">
        <v>12074</v>
      </c>
      <c r="K2160" s="45" t="s">
        <v>12074</v>
      </c>
      <c r="L2160" s="45" t="s">
        <v>7306</v>
      </c>
      <c r="M2160" s="45" t="s">
        <v>7307</v>
      </c>
    </row>
    <row r="2161" spans="1:13" ht="43.2">
      <c r="A2161" s="42" t="s">
        <v>7191</v>
      </c>
      <c r="B2161" s="43">
        <f t="shared" si="68"/>
        <v>560</v>
      </c>
      <c r="C2161" s="43" t="str">
        <f t="shared" si="67"/>
        <v>45.2560</v>
      </c>
      <c r="D2161" s="44">
        <v>6</v>
      </c>
      <c r="E2161" s="45" t="s">
        <v>14274</v>
      </c>
      <c r="F2161" s="45" t="s">
        <v>14275</v>
      </c>
      <c r="G2161" s="45" t="s">
        <v>14276</v>
      </c>
      <c r="H2161" s="46" t="s">
        <v>14277</v>
      </c>
      <c r="I2161" s="45" t="s">
        <v>12075</v>
      </c>
      <c r="J2161" s="45" t="s">
        <v>12074</v>
      </c>
      <c r="K2161" s="45" t="s">
        <v>12074</v>
      </c>
      <c r="L2161" s="45" t="s">
        <v>7306</v>
      </c>
      <c r="M2161" s="45" t="s">
        <v>7307</v>
      </c>
    </row>
    <row r="2162" spans="1:13" ht="15.6">
      <c r="A2162" s="42" t="s">
        <v>7191</v>
      </c>
      <c r="B2162" s="43">
        <f t="shared" si="68"/>
        <v>561</v>
      </c>
      <c r="C2162" s="43" t="str">
        <f t="shared" si="67"/>
        <v>45.2561</v>
      </c>
      <c r="D2162" s="44">
        <v>6</v>
      </c>
      <c r="E2162" s="45" t="s">
        <v>14278</v>
      </c>
      <c r="F2162" s="45" t="s">
        <v>14279</v>
      </c>
      <c r="G2162" s="45" t="s">
        <v>14280</v>
      </c>
      <c r="H2162" s="45" t="s">
        <v>14281</v>
      </c>
      <c r="I2162" s="45" t="s">
        <v>12075</v>
      </c>
      <c r="J2162" s="45" t="s">
        <v>12074</v>
      </c>
      <c r="K2162" s="45" t="s">
        <v>12074</v>
      </c>
      <c r="L2162" s="45" t="s">
        <v>7306</v>
      </c>
      <c r="M2162" s="45" t="s">
        <v>7307</v>
      </c>
    </row>
    <row r="2163" spans="1:13" ht="43.2">
      <c r="A2163" s="42" t="s">
        <v>7191</v>
      </c>
      <c r="B2163" s="43">
        <f t="shared" si="68"/>
        <v>562</v>
      </c>
      <c r="C2163" s="43" t="str">
        <f t="shared" si="67"/>
        <v>45.2562</v>
      </c>
      <c r="D2163" s="44">
        <v>6</v>
      </c>
      <c r="E2163" s="45" t="s">
        <v>14282</v>
      </c>
      <c r="F2163" s="45" t="s">
        <v>14283</v>
      </c>
      <c r="G2163" s="45" t="s">
        <v>14284</v>
      </c>
      <c r="H2163" s="46" t="s">
        <v>14285</v>
      </c>
      <c r="I2163" s="45" t="s">
        <v>12075</v>
      </c>
      <c r="J2163" s="45" t="s">
        <v>12074</v>
      </c>
      <c r="K2163" s="45" t="s">
        <v>12074</v>
      </c>
      <c r="L2163" s="45" t="s">
        <v>7306</v>
      </c>
      <c r="M2163" s="45" t="s">
        <v>7307</v>
      </c>
    </row>
    <row r="2164" spans="1:13" ht="15.6">
      <c r="A2164" s="42" t="s">
        <v>7191</v>
      </c>
      <c r="B2164" s="43">
        <f t="shared" si="68"/>
        <v>563</v>
      </c>
      <c r="C2164" s="43" t="str">
        <f t="shared" si="67"/>
        <v>45.2563</v>
      </c>
      <c r="D2164" s="44">
        <v>6</v>
      </c>
      <c r="E2164" s="45" t="s">
        <v>14286</v>
      </c>
      <c r="F2164" s="45" t="s">
        <v>14287</v>
      </c>
      <c r="G2164" s="45" t="s">
        <v>14288</v>
      </c>
      <c r="H2164" s="45" t="s">
        <v>14289</v>
      </c>
      <c r="I2164" s="45" t="s">
        <v>12075</v>
      </c>
      <c r="J2164" s="45" t="s">
        <v>12074</v>
      </c>
      <c r="K2164" s="45" t="s">
        <v>12074</v>
      </c>
      <c r="L2164" s="45" t="s">
        <v>7306</v>
      </c>
      <c r="M2164" s="45" t="s">
        <v>7307</v>
      </c>
    </row>
    <row r="2165" spans="1:13" ht="15.6">
      <c r="A2165" s="42" t="s">
        <v>7191</v>
      </c>
      <c r="B2165" s="43">
        <f t="shared" si="68"/>
        <v>564</v>
      </c>
      <c r="C2165" s="43" t="str">
        <f t="shared" si="67"/>
        <v>45.2564</v>
      </c>
      <c r="D2165" s="44">
        <v>6</v>
      </c>
      <c r="E2165" s="45" t="s">
        <v>14290</v>
      </c>
      <c r="F2165" s="45" t="s">
        <v>14291</v>
      </c>
      <c r="G2165" s="45" t="s">
        <v>14292</v>
      </c>
      <c r="H2165" s="45" t="s">
        <v>14293</v>
      </c>
      <c r="I2165" s="45" t="s">
        <v>12075</v>
      </c>
      <c r="J2165" s="45" t="s">
        <v>12074</v>
      </c>
      <c r="K2165" s="45" t="s">
        <v>12074</v>
      </c>
      <c r="L2165" s="45" t="s">
        <v>7306</v>
      </c>
      <c r="M2165" s="45" t="s">
        <v>7307</v>
      </c>
    </row>
    <row r="2166" spans="1:13" ht="15.6">
      <c r="A2166" s="42" t="s">
        <v>7191</v>
      </c>
      <c r="B2166" s="43">
        <f t="shared" si="68"/>
        <v>565</v>
      </c>
      <c r="C2166" s="43" t="str">
        <f t="shared" si="67"/>
        <v>45.2565</v>
      </c>
      <c r="D2166" s="44">
        <v>6</v>
      </c>
      <c r="E2166" s="45" t="s">
        <v>14294</v>
      </c>
      <c r="F2166" s="45" t="s">
        <v>14295</v>
      </c>
      <c r="G2166" s="45" t="s">
        <v>14296</v>
      </c>
      <c r="H2166" s="45" t="s">
        <v>14297</v>
      </c>
      <c r="I2166" s="45" t="s">
        <v>12075</v>
      </c>
      <c r="J2166" s="45" t="s">
        <v>12074</v>
      </c>
      <c r="K2166" s="45" t="s">
        <v>12074</v>
      </c>
      <c r="L2166" s="45" t="s">
        <v>7306</v>
      </c>
      <c r="M2166" s="45" t="s">
        <v>7307</v>
      </c>
    </row>
    <row r="2167" spans="1:13" ht="15.6">
      <c r="A2167" s="42" t="s">
        <v>7191</v>
      </c>
      <c r="B2167" s="43">
        <f t="shared" si="68"/>
        <v>566</v>
      </c>
      <c r="C2167" s="43" t="str">
        <f t="shared" si="67"/>
        <v>45.2566</v>
      </c>
      <c r="D2167" s="44">
        <v>6</v>
      </c>
      <c r="E2167" s="45" t="s">
        <v>14298</v>
      </c>
      <c r="F2167" s="45" t="s">
        <v>14299</v>
      </c>
      <c r="G2167" s="45" t="s">
        <v>14300</v>
      </c>
      <c r="H2167" s="45" t="s">
        <v>14301</v>
      </c>
      <c r="I2167" s="45" t="s">
        <v>12075</v>
      </c>
      <c r="J2167" s="45" t="s">
        <v>12074</v>
      </c>
      <c r="K2167" s="45" t="s">
        <v>12074</v>
      </c>
      <c r="L2167" s="45" t="s">
        <v>7306</v>
      </c>
      <c r="M2167" s="45" t="s">
        <v>7307</v>
      </c>
    </row>
    <row r="2168" spans="1:13" ht="15.6">
      <c r="A2168" s="42" t="s">
        <v>7191</v>
      </c>
      <c r="B2168" s="43">
        <f t="shared" si="68"/>
        <v>567</v>
      </c>
      <c r="C2168" s="43" t="str">
        <f t="shared" si="67"/>
        <v>45.2567</v>
      </c>
      <c r="D2168" s="44">
        <v>6</v>
      </c>
      <c r="E2168" s="45" t="s">
        <v>14302</v>
      </c>
      <c r="F2168" s="45" t="s">
        <v>14303</v>
      </c>
      <c r="G2168" s="45" t="s">
        <v>14304</v>
      </c>
      <c r="H2168" s="45" t="s">
        <v>14305</v>
      </c>
      <c r="I2168" s="45" t="s">
        <v>12075</v>
      </c>
      <c r="J2168" s="45" t="s">
        <v>12074</v>
      </c>
      <c r="K2168" s="45" t="s">
        <v>12074</v>
      </c>
      <c r="L2168" s="45" t="s">
        <v>7306</v>
      </c>
      <c r="M2168" s="45" t="s">
        <v>7307</v>
      </c>
    </row>
    <row r="2169" spans="1:13" ht="43.2">
      <c r="A2169" s="42" t="s">
        <v>7191</v>
      </c>
      <c r="B2169" s="43">
        <f t="shared" si="68"/>
        <v>568</v>
      </c>
      <c r="C2169" s="43" t="str">
        <f t="shared" si="67"/>
        <v>45.2568</v>
      </c>
      <c r="D2169" s="44">
        <v>7</v>
      </c>
      <c r="E2169" s="45" t="s">
        <v>14306</v>
      </c>
      <c r="F2169" s="45" t="s">
        <v>14307</v>
      </c>
      <c r="G2169" s="45" t="s">
        <v>14308</v>
      </c>
      <c r="H2169" s="46" t="s">
        <v>14309</v>
      </c>
      <c r="I2169" s="45" t="s">
        <v>12075</v>
      </c>
      <c r="J2169" s="45" t="s">
        <v>12074</v>
      </c>
      <c r="K2169" s="45" t="s">
        <v>12074</v>
      </c>
      <c r="L2169" s="45" t="s">
        <v>7306</v>
      </c>
      <c r="M2169" s="45" t="s">
        <v>7307</v>
      </c>
    </row>
    <row r="2170" spans="1:13" ht="43.2">
      <c r="A2170" s="42" t="s">
        <v>7191</v>
      </c>
      <c r="B2170" s="43">
        <f t="shared" si="68"/>
        <v>569</v>
      </c>
      <c r="C2170" s="43" t="str">
        <f t="shared" si="67"/>
        <v>45.2569</v>
      </c>
      <c r="D2170" s="44">
        <v>7</v>
      </c>
      <c r="E2170" s="45" t="s">
        <v>14310</v>
      </c>
      <c r="F2170" s="45" t="s">
        <v>14311</v>
      </c>
      <c r="G2170" s="45" t="s">
        <v>14312</v>
      </c>
      <c r="H2170" s="46" t="s">
        <v>14313</v>
      </c>
      <c r="I2170" s="45" t="s">
        <v>12075</v>
      </c>
      <c r="J2170" s="45" t="s">
        <v>12074</v>
      </c>
      <c r="K2170" s="45" t="s">
        <v>12074</v>
      </c>
      <c r="L2170" s="45" t="s">
        <v>7306</v>
      </c>
      <c r="M2170" s="45" t="s">
        <v>7307</v>
      </c>
    </row>
    <row r="2171" spans="1:13" ht="15.6">
      <c r="A2171" s="42" t="s">
        <v>7191</v>
      </c>
      <c r="B2171" s="43">
        <f t="shared" si="68"/>
        <v>570</v>
      </c>
      <c r="C2171" s="43" t="str">
        <f t="shared" si="67"/>
        <v>45.2570</v>
      </c>
      <c r="D2171" s="44">
        <v>7</v>
      </c>
      <c r="E2171" s="45" t="s">
        <v>14314</v>
      </c>
      <c r="F2171" s="45" t="s">
        <v>14315</v>
      </c>
      <c r="G2171" s="45" t="s">
        <v>14316</v>
      </c>
      <c r="H2171" s="45" t="s">
        <v>14317</v>
      </c>
      <c r="I2171" s="45" t="s">
        <v>12075</v>
      </c>
      <c r="J2171" s="45" t="s">
        <v>12074</v>
      </c>
      <c r="K2171" s="45" t="s">
        <v>12074</v>
      </c>
      <c r="L2171" s="45" t="s">
        <v>7306</v>
      </c>
      <c r="M2171" s="45" t="s">
        <v>7307</v>
      </c>
    </row>
    <row r="2172" spans="1:13" ht="15.6">
      <c r="A2172" s="42" t="s">
        <v>7191</v>
      </c>
      <c r="B2172" s="43">
        <f t="shared" si="68"/>
        <v>571</v>
      </c>
      <c r="C2172" s="43" t="str">
        <f t="shared" si="67"/>
        <v>45.2571</v>
      </c>
      <c r="D2172" s="44">
        <v>7</v>
      </c>
      <c r="E2172" s="45" t="s">
        <v>14318</v>
      </c>
      <c r="F2172" s="45" t="s">
        <v>14319</v>
      </c>
      <c r="G2172" s="45" t="s">
        <v>14320</v>
      </c>
      <c r="H2172" s="45" t="s">
        <v>14321</v>
      </c>
      <c r="I2172" s="45" t="s">
        <v>12075</v>
      </c>
      <c r="J2172" s="45" t="s">
        <v>12074</v>
      </c>
      <c r="K2172" s="45" t="s">
        <v>12074</v>
      </c>
      <c r="L2172" s="45" t="s">
        <v>7306</v>
      </c>
      <c r="M2172" s="45" t="s">
        <v>7307</v>
      </c>
    </row>
    <row r="2173" spans="1:13" ht="15.6">
      <c r="A2173" s="42" t="s">
        <v>7191</v>
      </c>
      <c r="B2173" s="43">
        <f t="shared" si="68"/>
        <v>572</v>
      </c>
      <c r="C2173" s="43" t="str">
        <f t="shared" si="67"/>
        <v>45.2572</v>
      </c>
      <c r="D2173" s="44">
        <v>6</v>
      </c>
      <c r="E2173" s="45" t="s">
        <v>14322</v>
      </c>
      <c r="F2173" s="45" t="s">
        <v>14323</v>
      </c>
      <c r="G2173" s="45" t="s">
        <v>14324</v>
      </c>
      <c r="H2173" s="45" t="s">
        <v>14325</v>
      </c>
      <c r="I2173" s="45" t="s">
        <v>12075</v>
      </c>
      <c r="J2173" s="45" t="s">
        <v>12074</v>
      </c>
      <c r="K2173" s="45" t="s">
        <v>12074</v>
      </c>
      <c r="L2173" s="45" t="s">
        <v>7306</v>
      </c>
      <c r="M2173" s="45" t="s">
        <v>7307</v>
      </c>
    </row>
    <row r="2174" spans="1:13" ht="15.6">
      <c r="A2174" s="42" t="s">
        <v>7191</v>
      </c>
      <c r="B2174" s="43">
        <f t="shared" si="68"/>
        <v>573</v>
      </c>
      <c r="C2174" s="43" t="str">
        <f t="shared" si="67"/>
        <v>45.2573</v>
      </c>
      <c r="D2174" s="44">
        <v>5</v>
      </c>
      <c r="E2174" s="45" t="s">
        <v>14326</v>
      </c>
      <c r="F2174" s="45" t="s">
        <v>14327</v>
      </c>
      <c r="G2174" s="45" t="s">
        <v>14328</v>
      </c>
      <c r="H2174" s="45" t="s">
        <v>14329</v>
      </c>
      <c r="I2174" s="45" t="s">
        <v>12075</v>
      </c>
      <c r="J2174" s="45" t="s">
        <v>12074</v>
      </c>
      <c r="K2174" s="45" t="s">
        <v>12074</v>
      </c>
      <c r="L2174" s="45" t="s">
        <v>7306</v>
      </c>
      <c r="M2174" s="45" t="s">
        <v>7307</v>
      </c>
    </row>
    <row r="2175" spans="1:13" ht="15.6">
      <c r="A2175" s="42" t="s">
        <v>7191</v>
      </c>
      <c r="B2175" s="43">
        <f t="shared" si="68"/>
        <v>574</v>
      </c>
      <c r="C2175" s="43" t="str">
        <f t="shared" si="67"/>
        <v>45.2574</v>
      </c>
      <c r="D2175" s="44">
        <v>6</v>
      </c>
      <c r="E2175" s="45" t="s">
        <v>14330</v>
      </c>
      <c r="F2175" s="45" t="s">
        <v>14331</v>
      </c>
      <c r="G2175" s="45" t="s">
        <v>14332</v>
      </c>
      <c r="H2175" s="45" t="s">
        <v>14333</v>
      </c>
      <c r="I2175" s="45" t="s">
        <v>12075</v>
      </c>
      <c r="J2175" s="45" t="s">
        <v>12074</v>
      </c>
      <c r="K2175" s="45" t="s">
        <v>12074</v>
      </c>
      <c r="L2175" s="45" t="s">
        <v>7306</v>
      </c>
      <c r="M2175" s="45" t="s">
        <v>7307</v>
      </c>
    </row>
    <row r="2176" spans="1:13" ht="15.6">
      <c r="A2176" s="42" t="s">
        <v>7191</v>
      </c>
      <c r="B2176" s="43">
        <f t="shared" si="68"/>
        <v>575</v>
      </c>
      <c r="C2176" s="43" t="str">
        <f t="shared" si="67"/>
        <v>45.2575</v>
      </c>
      <c r="D2176" s="44">
        <v>6</v>
      </c>
      <c r="E2176" s="45" t="s">
        <v>14334</v>
      </c>
      <c r="F2176" s="45" t="s">
        <v>14335</v>
      </c>
      <c r="G2176" s="45" t="s">
        <v>14336</v>
      </c>
      <c r="H2176" s="45" t="s">
        <v>14337</v>
      </c>
      <c r="I2176" s="45" t="s">
        <v>12075</v>
      </c>
      <c r="J2176" s="45" t="s">
        <v>12074</v>
      </c>
      <c r="K2176" s="45" t="s">
        <v>12074</v>
      </c>
      <c r="L2176" s="45" t="s">
        <v>7306</v>
      </c>
      <c r="M2176" s="45" t="s">
        <v>7307</v>
      </c>
    </row>
    <row r="2177" spans="1:13" ht="15.6">
      <c r="A2177" s="42" t="s">
        <v>7191</v>
      </c>
      <c r="B2177" s="43">
        <f t="shared" si="68"/>
        <v>576</v>
      </c>
      <c r="C2177" s="43" t="str">
        <f t="shared" si="67"/>
        <v>45.2576</v>
      </c>
      <c r="D2177" s="44">
        <v>6</v>
      </c>
      <c r="E2177" s="45" t="s">
        <v>14338</v>
      </c>
      <c r="F2177" s="45" t="s">
        <v>14339</v>
      </c>
      <c r="G2177" s="45" t="s">
        <v>14340</v>
      </c>
      <c r="H2177" s="45" t="s">
        <v>14341</v>
      </c>
      <c r="I2177" s="45" t="s">
        <v>12075</v>
      </c>
      <c r="J2177" s="45" t="s">
        <v>12074</v>
      </c>
      <c r="K2177" s="45" t="s">
        <v>12074</v>
      </c>
      <c r="L2177" s="45" t="s">
        <v>7306</v>
      </c>
      <c r="M2177" s="45" t="s">
        <v>7307</v>
      </c>
    </row>
    <row r="2178" spans="1:13" ht="15.6">
      <c r="A2178" s="42" t="s">
        <v>7191</v>
      </c>
      <c r="B2178" s="43">
        <f t="shared" si="68"/>
        <v>577</v>
      </c>
      <c r="C2178" s="43" t="str">
        <f t="shared" si="67"/>
        <v>45.2577</v>
      </c>
      <c r="D2178" s="44">
        <v>6</v>
      </c>
      <c r="E2178" s="45" t="s">
        <v>14342</v>
      </c>
      <c r="F2178" s="45" t="s">
        <v>14343</v>
      </c>
      <c r="G2178" s="45" t="s">
        <v>14344</v>
      </c>
      <c r="H2178" s="45" t="s">
        <v>14345</v>
      </c>
      <c r="I2178" s="45" t="s">
        <v>12075</v>
      </c>
      <c r="J2178" s="45" t="s">
        <v>12074</v>
      </c>
      <c r="K2178" s="45" t="s">
        <v>12074</v>
      </c>
      <c r="L2178" s="45" t="s">
        <v>7306</v>
      </c>
      <c r="M2178" s="45" t="s">
        <v>7307</v>
      </c>
    </row>
    <row r="2179" spans="1:13" ht="43.2">
      <c r="A2179" s="42" t="s">
        <v>7191</v>
      </c>
      <c r="B2179" s="43">
        <f t="shared" si="68"/>
        <v>578</v>
      </c>
      <c r="C2179" s="43" t="str">
        <f t="shared" ref="C2179:C2242" si="69">+CONCATENATE(A2179,B2179)</f>
        <v>45.2578</v>
      </c>
      <c r="D2179" s="44">
        <v>6</v>
      </c>
      <c r="E2179" s="45" t="s">
        <v>14346</v>
      </c>
      <c r="F2179" s="45" t="s">
        <v>14347</v>
      </c>
      <c r="G2179" s="45" t="s">
        <v>14348</v>
      </c>
      <c r="H2179" s="46" t="s">
        <v>14349</v>
      </c>
      <c r="I2179" s="45" t="s">
        <v>12075</v>
      </c>
      <c r="J2179" s="45" t="s">
        <v>12074</v>
      </c>
      <c r="K2179" s="45" t="s">
        <v>12074</v>
      </c>
      <c r="L2179" s="45" t="s">
        <v>7306</v>
      </c>
      <c r="M2179" s="45" t="s">
        <v>7307</v>
      </c>
    </row>
    <row r="2180" spans="1:13" ht="15.6">
      <c r="A2180" s="42" t="s">
        <v>7191</v>
      </c>
      <c r="B2180" s="43">
        <f t="shared" ref="B2180:B2243" si="70">+IF(A2180=A2179,B2179+1,1)</f>
        <v>579</v>
      </c>
      <c r="C2180" s="43" t="str">
        <f t="shared" si="69"/>
        <v>45.2579</v>
      </c>
      <c r="D2180" s="44">
        <v>6</v>
      </c>
      <c r="E2180" s="45" t="s">
        <v>14350</v>
      </c>
      <c r="F2180" s="45" t="s">
        <v>14351</v>
      </c>
      <c r="G2180" s="45" t="s">
        <v>14352</v>
      </c>
      <c r="H2180" s="45" t="s">
        <v>14353</v>
      </c>
      <c r="I2180" s="45" t="s">
        <v>12075</v>
      </c>
      <c r="J2180" s="45" t="s">
        <v>12074</v>
      </c>
      <c r="K2180" s="45" t="s">
        <v>12074</v>
      </c>
      <c r="L2180" s="45" t="s">
        <v>7306</v>
      </c>
      <c r="M2180" s="45" t="s">
        <v>7307</v>
      </c>
    </row>
    <row r="2181" spans="1:13" ht="15.6">
      <c r="A2181" s="42" t="s">
        <v>7191</v>
      </c>
      <c r="B2181" s="43">
        <f t="shared" si="70"/>
        <v>580</v>
      </c>
      <c r="C2181" s="43" t="str">
        <f t="shared" si="69"/>
        <v>45.2580</v>
      </c>
      <c r="D2181" s="44">
        <v>6</v>
      </c>
      <c r="E2181" s="45" t="s">
        <v>14354</v>
      </c>
      <c r="F2181" s="45" t="s">
        <v>14355</v>
      </c>
      <c r="G2181" s="45" t="s">
        <v>14356</v>
      </c>
      <c r="H2181" s="45" t="s">
        <v>14357</v>
      </c>
      <c r="I2181" s="45" t="s">
        <v>12075</v>
      </c>
      <c r="J2181" s="45" t="s">
        <v>12074</v>
      </c>
      <c r="K2181" s="45" t="s">
        <v>12074</v>
      </c>
      <c r="L2181" s="45" t="s">
        <v>7306</v>
      </c>
      <c r="M2181" s="45" t="s">
        <v>7307</v>
      </c>
    </row>
    <row r="2182" spans="1:13" ht="43.2">
      <c r="A2182" s="42" t="s">
        <v>7191</v>
      </c>
      <c r="B2182" s="43">
        <f t="shared" si="70"/>
        <v>581</v>
      </c>
      <c r="C2182" s="43" t="str">
        <f t="shared" si="69"/>
        <v>45.2581</v>
      </c>
      <c r="D2182" s="44">
        <v>6</v>
      </c>
      <c r="E2182" s="45" t="s">
        <v>14358</v>
      </c>
      <c r="F2182" s="45" t="s">
        <v>14359</v>
      </c>
      <c r="G2182" s="45" t="s">
        <v>14360</v>
      </c>
      <c r="H2182" s="46" t="s">
        <v>14361</v>
      </c>
      <c r="I2182" s="45" t="s">
        <v>12075</v>
      </c>
      <c r="J2182" s="45" t="s">
        <v>12074</v>
      </c>
      <c r="K2182" s="45" t="s">
        <v>12074</v>
      </c>
      <c r="L2182" s="45" t="s">
        <v>7306</v>
      </c>
      <c r="M2182" s="45" t="s">
        <v>7307</v>
      </c>
    </row>
    <row r="2183" spans="1:13" ht="15.6">
      <c r="A2183" s="42" t="s">
        <v>7191</v>
      </c>
      <c r="B2183" s="43">
        <f t="shared" si="70"/>
        <v>582</v>
      </c>
      <c r="C2183" s="43" t="str">
        <f t="shared" si="69"/>
        <v>45.2582</v>
      </c>
      <c r="D2183" s="44">
        <v>6</v>
      </c>
      <c r="E2183" s="45" t="s">
        <v>14362</v>
      </c>
      <c r="F2183" s="45" t="s">
        <v>14363</v>
      </c>
      <c r="G2183" s="45" t="s">
        <v>14364</v>
      </c>
      <c r="H2183" s="45" t="s">
        <v>14365</v>
      </c>
      <c r="I2183" s="45" t="s">
        <v>12075</v>
      </c>
      <c r="J2183" s="45" t="s">
        <v>12074</v>
      </c>
      <c r="K2183" s="45" t="s">
        <v>12074</v>
      </c>
      <c r="L2183" s="45" t="s">
        <v>7306</v>
      </c>
      <c r="M2183" s="45" t="s">
        <v>7307</v>
      </c>
    </row>
    <row r="2184" spans="1:13" ht="43.2">
      <c r="A2184" s="42" t="s">
        <v>7191</v>
      </c>
      <c r="B2184" s="43">
        <f t="shared" si="70"/>
        <v>583</v>
      </c>
      <c r="C2184" s="43" t="str">
        <f t="shared" si="69"/>
        <v>45.2583</v>
      </c>
      <c r="D2184" s="44">
        <v>7</v>
      </c>
      <c r="E2184" s="45" t="s">
        <v>14366</v>
      </c>
      <c r="F2184" s="45" t="s">
        <v>14367</v>
      </c>
      <c r="G2184" s="45" t="s">
        <v>14368</v>
      </c>
      <c r="H2184" s="46" t="s">
        <v>14369</v>
      </c>
      <c r="I2184" s="45" t="s">
        <v>12075</v>
      </c>
      <c r="J2184" s="45" t="s">
        <v>12074</v>
      </c>
      <c r="K2184" s="45" t="s">
        <v>12074</v>
      </c>
      <c r="L2184" s="45" t="s">
        <v>7306</v>
      </c>
      <c r="M2184" s="45" t="s">
        <v>7307</v>
      </c>
    </row>
    <row r="2185" spans="1:13" ht="43.2">
      <c r="A2185" s="42" t="s">
        <v>7191</v>
      </c>
      <c r="B2185" s="43">
        <f t="shared" si="70"/>
        <v>584</v>
      </c>
      <c r="C2185" s="43" t="str">
        <f t="shared" si="69"/>
        <v>45.2584</v>
      </c>
      <c r="D2185" s="44">
        <v>7</v>
      </c>
      <c r="E2185" s="45" t="s">
        <v>14370</v>
      </c>
      <c r="F2185" s="45" t="s">
        <v>14371</v>
      </c>
      <c r="G2185" s="45" t="s">
        <v>14372</v>
      </c>
      <c r="H2185" s="46" t="s">
        <v>14373</v>
      </c>
      <c r="I2185" s="45" t="s">
        <v>12075</v>
      </c>
      <c r="J2185" s="45" t="s">
        <v>12074</v>
      </c>
      <c r="K2185" s="45" t="s">
        <v>12074</v>
      </c>
      <c r="L2185" s="45" t="s">
        <v>7306</v>
      </c>
      <c r="M2185" s="45" t="s">
        <v>7307</v>
      </c>
    </row>
    <row r="2186" spans="1:13" ht="15.6">
      <c r="A2186" s="42" t="s">
        <v>7191</v>
      </c>
      <c r="B2186" s="43">
        <f t="shared" si="70"/>
        <v>585</v>
      </c>
      <c r="C2186" s="43" t="str">
        <f t="shared" si="69"/>
        <v>45.2585</v>
      </c>
      <c r="D2186" s="44">
        <v>7</v>
      </c>
      <c r="E2186" s="45" t="s">
        <v>14374</v>
      </c>
      <c r="F2186" s="45" t="s">
        <v>14375</v>
      </c>
      <c r="G2186" s="45" t="s">
        <v>14376</v>
      </c>
      <c r="H2186" s="45" t="s">
        <v>14377</v>
      </c>
      <c r="I2186" s="45" t="s">
        <v>12075</v>
      </c>
      <c r="J2186" s="45" t="s">
        <v>12074</v>
      </c>
      <c r="K2186" s="45" t="s">
        <v>12074</v>
      </c>
      <c r="L2186" s="45" t="s">
        <v>7306</v>
      </c>
      <c r="M2186" s="45" t="s">
        <v>7307</v>
      </c>
    </row>
    <row r="2187" spans="1:13" ht="15.6">
      <c r="A2187" s="42" t="s">
        <v>7191</v>
      </c>
      <c r="B2187" s="43">
        <f t="shared" si="70"/>
        <v>586</v>
      </c>
      <c r="C2187" s="43" t="str">
        <f t="shared" si="69"/>
        <v>45.2586</v>
      </c>
      <c r="D2187" s="44">
        <v>7</v>
      </c>
      <c r="E2187" s="45" t="s">
        <v>14378</v>
      </c>
      <c r="F2187" s="45" t="s">
        <v>14379</v>
      </c>
      <c r="G2187" s="45" t="s">
        <v>14380</v>
      </c>
      <c r="H2187" s="45" t="s">
        <v>14381</v>
      </c>
      <c r="I2187" s="45" t="s">
        <v>12075</v>
      </c>
      <c r="J2187" s="45" t="s">
        <v>12074</v>
      </c>
      <c r="K2187" s="45" t="s">
        <v>12074</v>
      </c>
      <c r="L2187" s="45" t="s">
        <v>7306</v>
      </c>
      <c r="M2187" s="45" t="s">
        <v>7307</v>
      </c>
    </row>
    <row r="2188" spans="1:13" ht="15.6">
      <c r="A2188" s="42" t="s">
        <v>7191</v>
      </c>
      <c r="B2188" s="43">
        <f t="shared" si="70"/>
        <v>587</v>
      </c>
      <c r="C2188" s="43" t="str">
        <f t="shared" si="69"/>
        <v>45.2587</v>
      </c>
      <c r="D2188" s="44">
        <v>6</v>
      </c>
      <c r="E2188" s="45" t="s">
        <v>14382</v>
      </c>
      <c r="F2188" s="45" t="s">
        <v>14383</v>
      </c>
      <c r="G2188" s="45" t="s">
        <v>14384</v>
      </c>
      <c r="H2188" s="45" t="s">
        <v>14385</v>
      </c>
      <c r="I2188" s="45" t="s">
        <v>12075</v>
      </c>
      <c r="J2188" s="45" t="s">
        <v>12074</v>
      </c>
      <c r="K2188" s="45" t="s">
        <v>12074</v>
      </c>
      <c r="L2188" s="45" t="s">
        <v>7306</v>
      </c>
      <c r="M2188" s="45" t="s">
        <v>7307</v>
      </c>
    </row>
    <row r="2189" spans="1:13" ht="15.6">
      <c r="A2189" s="42" t="s">
        <v>7191</v>
      </c>
      <c r="B2189" s="43">
        <f t="shared" si="70"/>
        <v>588</v>
      </c>
      <c r="C2189" s="43" t="str">
        <f t="shared" si="69"/>
        <v>45.2588</v>
      </c>
      <c r="D2189" s="44">
        <v>6</v>
      </c>
      <c r="E2189" s="45" t="s">
        <v>14386</v>
      </c>
      <c r="F2189" s="45" t="s">
        <v>14387</v>
      </c>
      <c r="G2189" s="45" t="s">
        <v>14388</v>
      </c>
      <c r="H2189" s="45" t="s">
        <v>14389</v>
      </c>
      <c r="I2189" s="45" t="s">
        <v>12075</v>
      </c>
      <c r="J2189" s="45" t="s">
        <v>12074</v>
      </c>
      <c r="K2189" s="45" t="s">
        <v>12074</v>
      </c>
      <c r="L2189" s="45" t="s">
        <v>7306</v>
      </c>
      <c r="M2189" s="45" t="s">
        <v>7307</v>
      </c>
    </row>
    <row r="2190" spans="1:13" ht="15.6">
      <c r="A2190" s="42" t="s">
        <v>7191</v>
      </c>
      <c r="B2190" s="43">
        <f t="shared" si="70"/>
        <v>589</v>
      </c>
      <c r="C2190" s="43" t="str">
        <f t="shared" si="69"/>
        <v>45.2589</v>
      </c>
      <c r="D2190" s="44">
        <v>5</v>
      </c>
      <c r="E2190" s="45" t="s">
        <v>14390</v>
      </c>
      <c r="F2190" s="45" t="s">
        <v>14391</v>
      </c>
      <c r="G2190" s="45" t="s">
        <v>14392</v>
      </c>
      <c r="H2190" s="45" t="s">
        <v>14393</v>
      </c>
      <c r="I2190" s="45" t="s">
        <v>12075</v>
      </c>
      <c r="J2190" s="45" t="s">
        <v>12074</v>
      </c>
      <c r="K2190" s="45" t="s">
        <v>12074</v>
      </c>
      <c r="L2190" s="45" t="s">
        <v>7306</v>
      </c>
      <c r="M2190" s="45" t="s">
        <v>7307</v>
      </c>
    </row>
    <row r="2191" spans="1:13" ht="15.6">
      <c r="A2191" s="42" t="s">
        <v>7191</v>
      </c>
      <c r="B2191" s="43">
        <f t="shared" si="70"/>
        <v>590</v>
      </c>
      <c r="C2191" s="43" t="str">
        <f t="shared" si="69"/>
        <v>45.2590</v>
      </c>
      <c r="D2191" s="44">
        <v>6</v>
      </c>
      <c r="E2191" s="45" t="s">
        <v>14394</v>
      </c>
      <c r="F2191" s="45" t="s">
        <v>14395</v>
      </c>
      <c r="G2191" s="45" t="s">
        <v>14396</v>
      </c>
      <c r="H2191" s="45" t="s">
        <v>14397</v>
      </c>
      <c r="I2191" s="45" t="s">
        <v>12075</v>
      </c>
      <c r="J2191" s="45" t="s">
        <v>12074</v>
      </c>
      <c r="K2191" s="45" t="s">
        <v>12074</v>
      </c>
      <c r="L2191" s="45" t="s">
        <v>7306</v>
      </c>
      <c r="M2191" s="45" t="s">
        <v>7307</v>
      </c>
    </row>
    <row r="2192" spans="1:13" ht="15.6">
      <c r="A2192" s="42" t="s">
        <v>7191</v>
      </c>
      <c r="B2192" s="43">
        <f t="shared" si="70"/>
        <v>591</v>
      </c>
      <c r="C2192" s="43" t="str">
        <f t="shared" si="69"/>
        <v>45.2591</v>
      </c>
      <c r="D2192" s="44">
        <v>6</v>
      </c>
      <c r="E2192" s="45" t="s">
        <v>14398</v>
      </c>
      <c r="F2192" s="45" t="s">
        <v>14399</v>
      </c>
      <c r="G2192" s="45" t="s">
        <v>14400</v>
      </c>
      <c r="H2192" s="45" t="s">
        <v>14401</v>
      </c>
      <c r="I2192" s="45" t="s">
        <v>12075</v>
      </c>
      <c r="J2192" s="45" t="s">
        <v>12074</v>
      </c>
      <c r="K2192" s="45" t="s">
        <v>12074</v>
      </c>
      <c r="L2192" s="45" t="s">
        <v>7306</v>
      </c>
      <c r="M2192" s="45" t="s">
        <v>7307</v>
      </c>
    </row>
    <row r="2193" spans="1:13" ht="15.6">
      <c r="A2193" s="42" t="s">
        <v>7191</v>
      </c>
      <c r="B2193" s="43">
        <f t="shared" si="70"/>
        <v>592</v>
      </c>
      <c r="C2193" s="43" t="str">
        <f t="shared" si="69"/>
        <v>45.2592</v>
      </c>
      <c r="D2193" s="44">
        <v>6</v>
      </c>
      <c r="E2193" s="45" t="s">
        <v>14402</v>
      </c>
      <c r="F2193" s="45" t="s">
        <v>14403</v>
      </c>
      <c r="G2193" s="45" t="s">
        <v>14404</v>
      </c>
      <c r="H2193" s="45" t="s">
        <v>14405</v>
      </c>
      <c r="I2193" s="45" t="s">
        <v>12075</v>
      </c>
      <c r="J2193" s="45" t="s">
        <v>12074</v>
      </c>
      <c r="K2193" s="45" t="s">
        <v>12074</v>
      </c>
      <c r="L2193" s="45" t="s">
        <v>7306</v>
      </c>
      <c r="M2193" s="45" t="s">
        <v>7307</v>
      </c>
    </row>
    <row r="2194" spans="1:13" ht="15.6">
      <c r="A2194" s="42" t="s">
        <v>7191</v>
      </c>
      <c r="B2194" s="43">
        <f t="shared" si="70"/>
        <v>593</v>
      </c>
      <c r="C2194" s="43" t="str">
        <f t="shared" si="69"/>
        <v>45.2593</v>
      </c>
      <c r="D2194" s="44">
        <v>6</v>
      </c>
      <c r="E2194" s="45" t="s">
        <v>14406</v>
      </c>
      <c r="F2194" s="45" t="s">
        <v>14407</v>
      </c>
      <c r="G2194" s="45" t="s">
        <v>14408</v>
      </c>
      <c r="H2194" s="45" t="s">
        <v>14409</v>
      </c>
      <c r="I2194" s="45" t="s">
        <v>12075</v>
      </c>
      <c r="J2194" s="45" t="s">
        <v>12074</v>
      </c>
      <c r="K2194" s="45" t="s">
        <v>12074</v>
      </c>
      <c r="L2194" s="45" t="s">
        <v>7306</v>
      </c>
      <c r="M2194" s="45" t="s">
        <v>7307</v>
      </c>
    </row>
    <row r="2195" spans="1:13" ht="15.6">
      <c r="A2195" s="42" t="s">
        <v>7191</v>
      </c>
      <c r="B2195" s="43">
        <f t="shared" si="70"/>
        <v>594</v>
      </c>
      <c r="C2195" s="43" t="str">
        <f t="shared" si="69"/>
        <v>45.2594</v>
      </c>
      <c r="D2195" s="44">
        <v>6</v>
      </c>
      <c r="E2195" s="45" t="s">
        <v>14410</v>
      </c>
      <c r="F2195" s="45" t="s">
        <v>14411</v>
      </c>
      <c r="G2195" s="45" t="s">
        <v>14412</v>
      </c>
      <c r="H2195" s="45" t="s">
        <v>14413</v>
      </c>
      <c r="I2195" s="45" t="s">
        <v>12075</v>
      </c>
      <c r="J2195" s="45" t="s">
        <v>12074</v>
      </c>
      <c r="K2195" s="45" t="s">
        <v>12074</v>
      </c>
      <c r="L2195" s="45" t="s">
        <v>7306</v>
      </c>
      <c r="M2195" s="45" t="s">
        <v>7307</v>
      </c>
    </row>
    <row r="2196" spans="1:13" ht="15.6">
      <c r="A2196" s="42" t="s">
        <v>7191</v>
      </c>
      <c r="B2196" s="43">
        <f t="shared" si="70"/>
        <v>595</v>
      </c>
      <c r="C2196" s="43" t="str">
        <f t="shared" si="69"/>
        <v>45.2595</v>
      </c>
      <c r="D2196" s="44">
        <v>6</v>
      </c>
      <c r="E2196" s="45" t="s">
        <v>14414</v>
      </c>
      <c r="F2196" s="45" t="s">
        <v>14415</v>
      </c>
      <c r="G2196" s="45" t="s">
        <v>14416</v>
      </c>
      <c r="H2196" s="45" t="s">
        <v>14417</v>
      </c>
      <c r="I2196" s="45" t="s">
        <v>12075</v>
      </c>
      <c r="J2196" s="45" t="s">
        <v>12074</v>
      </c>
      <c r="K2196" s="45" t="s">
        <v>12074</v>
      </c>
      <c r="L2196" s="45" t="s">
        <v>7306</v>
      </c>
      <c r="M2196" s="45" t="s">
        <v>7307</v>
      </c>
    </row>
    <row r="2197" spans="1:13" ht="15.6">
      <c r="A2197" s="42" t="s">
        <v>7191</v>
      </c>
      <c r="B2197" s="43">
        <f t="shared" si="70"/>
        <v>596</v>
      </c>
      <c r="C2197" s="43" t="str">
        <f t="shared" si="69"/>
        <v>45.2596</v>
      </c>
      <c r="D2197" s="44">
        <v>7</v>
      </c>
      <c r="E2197" s="45" t="s">
        <v>14418</v>
      </c>
      <c r="F2197" s="45" t="s">
        <v>14419</v>
      </c>
      <c r="G2197" s="45" t="s">
        <v>14420</v>
      </c>
      <c r="H2197" s="45" t="s">
        <v>14421</v>
      </c>
      <c r="I2197" s="45" t="s">
        <v>12075</v>
      </c>
      <c r="J2197" s="45" t="s">
        <v>12074</v>
      </c>
      <c r="K2197" s="45" t="s">
        <v>12074</v>
      </c>
      <c r="L2197" s="45" t="s">
        <v>7306</v>
      </c>
      <c r="M2197" s="45" t="s">
        <v>7307</v>
      </c>
    </row>
    <row r="2198" spans="1:13" ht="15.6">
      <c r="A2198" s="42" t="s">
        <v>7191</v>
      </c>
      <c r="B2198" s="43">
        <f t="shared" si="70"/>
        <v>597</v>
      </c>
      <c r="C2198" s="43" t="str">
        <f t="shared" si="69"/>
        <v>45.2597</v>
      </c>
      <c r="D2198" s="44">
        <v>7</v>
      </c>
      <c r="E2198" s="45" t="s">
        <v>14422</v>
      </c>
      <c r="F2198" s="45" t="s">
        <v>14423</v>
      </c>
      <c r="G2198" s="45" t="s">
        <v>14424</v>
      </c>
      <c r="H2198" s="45" t="s">
        <v>14425</v>
      </c>
      <c r="I2198" s="45" t="s">
        <v>12075</v>
      </c>
      <c r="J2198" s="45" t="s">
        <v>12074</v>
      </c>
      <c r="K2198" s="45" t="s">
        <v>12074</v>
      </c>
      <c r="L2198" s="45" t="s">
        <v>7306</v>
      </c>
      <c r="M2198" s="45" t="s">
        <v>7307</v>
      </c>
    </row>
    <row r="2199" spans="1:13" ht="43.2">
      <c r="A2199" s="42" t="s">
        <v>7191</v>
      </c>
      <c r="B2199" s="43">
        <f t="shared" si="70"/>
        <v>598</v>
      </c>
      <c r="C2199" s="43" t="str">
        <f t="shared" si="69"/>
        <v>45.2598</v>
      </c>
      <c r="D2199" s="44">
        <v>7</v>
      </c>
      <c r="E2199" s="45" t="s">
        <v>14426</v>
      </c>
      <c r="F2199" s="45" t="s">
        <v>14427</v>
      </c>
      <c r="G2199" s="45" t="s">
        <v>14428</v>
      </c>
      <c r="H2199" s="46" t="s">
        <v>14429</v>
      </c>
      <c r="I2199" s="45" t="s">
        <v>12075</v>
      </c>
      <c r="J2199" s="45" t="s">
        <v>12074</v>
      </c>
      <c r="K2199" s="45" t="s">
        <v>12074</v>
      </c>
      <c r="L2199" s="45" t="s">
        <v>7306</v>
      </c>
      <c r="M2199" s="45" t="s">
        <v>7307</v>
      </c>
    </row>
    <row r="2200" spans="1:13" ht="15.6">
      <c r="A2200" s="42" t="s">
        <v>7191</v>
      </c>
      <c r="B2200" s="43">
        <f t="shared" si="70"/>
        <v>599</v>
      </c>
      <c r="C2200" s="43" t="str">
        <f t="shared" si="69"/>
        <v>45.2599</v>
      </c>
      <c r="D2200" s="44">
        <v>7</v>
      </c>
      <c r="E2200" s="45" t="s">
        <v>14430</v>
      </c>
      <c r="F2200" s="45" t="s">
        <v>14431</v>
      </c>
      <c r="G2200" s="45" t="s">
        <v>14432</v>
      </c>
      <c r="H2200" s="45" t="s">
        <v>14433</v>
      </c>
      <c r="I2200" s="45" t="s">
        <v>12075</v>
      </c>
      <c r="J2200" s="45" t="s">
        <v>12074</v>
      </c>
      <c r="K2200" s="45" t="s">
        <v>12074</v>
      </c>
      <c r="L2200" s="45" t="s">
        <v>7306</v>
      </c>
      <c r="M2200" s="45" t="s">
        <v>7307</v>
      </c>
    </row>
    <row r="2201" spans="1:13" ht="15.6">
      <c r="A2201" s="42" t="s">
        <v>7191</v>
      </c>
      <c r="B2201" s="43">
        <f t="shared" si="70"/>
        <v>600</v>
      </c>
      <c r="C2201" s="43" t="str">
        <f t="shared" si="69"/>
        <v>45.2600</v>
      </c>
      <c r="D2201" s="44">
        <v>6</v>
      </c>
      <c r="E2201" s="45" t="s">
        <v>14434</v>
      </c>
      <c r="F2201" s="45" t="s">
        <v>14435</v>
      </c>
      <c r="G2201" s="45" t="s">
        <v>14436</v>
      </c>
      <c r="H2201" s="45" t="s">
        <v>14437</v>
      </c>
      <c r="I2201" s="45" t="s">
        <v>12075</v>
      </c>
      <c r="J2201" s="45" t="s">
        <v>12074</v>
      </c>
      <c r="K2201" s="45" t="s">
        <v>12074</v>
      </c>
      <c r="L2201" s="45" t="s">
        <v>7306</v>
      </c>
      <c r="M2201" s="45" t="s">
        <v>7307</v>
      </c>
    </row>
    <row r="2202" spans="1:13" ht="15.6">
      <c r="A2202" s="42" t="s">
        <v>7191</v>
      </c>
      <c r="B2202" s="43">
        <f t="shared" si="70"/>
        <v>601</v>
      </c>
      <c r="C2202" s="43" t="str">
        <f t="shared" si="69"/>
        <v>45.2601</v>
      </c>
      <c r="D2202" s="44">
        <v>6</v>
      </c>
      <c r="E2202" s="45" t="s">
        <v>14438</v>
      </c>
      <c r="F2202" s="45" t="s">
        <v>14439</v>
      </c>
      <c r="G2202" s="45" t="s">
        <v>14440</v>
      </c>
      <c r="H2202" s="45" t="s">
        <v>14441</v>
      </c>
      <c r="I2202" s="45" t="s">
        <v>12075</v>
      </c>
      <c r="J2202" s="45" t="s">
        <v>12074</v>
      </c>
      <c r="K2202" s="45" t="s">
        <v>12074</v>
      </c>
      <c r="L2202" s="45" t="s">
        <v>7306</v>
      </c>
      <c r="M2202" s="45" t="s">
        <v>7307</v>
      </c>
    </row>
    <row r="2203" spans="1:13" ht="15.6">
      <c r="A2203" s="42" t="s">
        <v>7191</v>
      </c>
      <c r="B2203" s="43">
        <f t="shared" si="70"/>
        <v>602</v>
      </c>
      <c r="C2203" s="43" t="str">
        <f t="shared" si="69"/>
        <v>45.2602</v>
      </c>
      <c r="D2203" s="44">
        <v>6</v>
      </c>
      <c r="E2203" s="45" t="s">
        <v>14442</v>
      </c>
      <c r="F2203" s="45" t="s">
        <v>14443</v>
      </c>
      <c r="G2203" s="45" t="s">
        <v>14444</v>
      </c>
      <c r="H2203" s="45" t="s">
        <v>14445</v>
      </c>
      <c r="I2203" s="45" t="s">
        <v>12075</v>
      </c>
      <c r="J2203" s="45" t="s">
        <v>12074</v>
      </c>
      <c r="K2203" s="45" t="s">
        <v>12074</v>
      </c>
      <c r="L2203" s="45" t="s">
        <v>7306</v>
      </c>
      <c r="M2203" s="45" t="s">
        <v>7307</v>
      </c>
    </row>
    <row r="2204" spans="1:13" ht="15.6">
      <c r="A2204" s="42" t="s">
        <v>7191</v>
      </c>
      <c r="B2204" s="43">
        <f t="shared" si="70"/>
        <v>603</v>
      </c>
      <c r="C2204" s="43" t="str">
        <f t="shared" si="69"/>
        <v>45.2603</v>
      </c>
      <c r="D2204" s="44">
        <v>6</v>
      </c>
      <c r="E2204" s="45" t="s">
        <v>14446</v>
      </c>
      <c r="F2204" s="45" t="s">
        <v>14447</v>
      </c>
      <c r="G2204" s="45" t="s">
        <v>14448</v>
      </c>
      <c r="H2204" s="45" t="s">
        <v>14449</v>
      </c>
      <c r="I2204" s="45" t="s">
        <v>12075</v>
      </c>
      <c r="J2204" s="45" t="s">
        <v>12074</v>
      </c>
      <c r="K2204" s="45" t="s">
        <v>12074</v>
      </c>
      <c r="L2204" s="45" t="s">
        <v>7306</v>
      </c>
      <c r="M2204" s="45" t="s">
        <v>7307</v>
      </c>
    </row>
    <row r="2205" spans="1:13" ht="15.6">
      <c r="A2205" s="42" t="s">
        <v>7191</v>
      </c>
      <c r="B2205" s="43">
        <f t="shared" si="70"/>
        <v>604</v>
      </c>
      <c r="C2205" s="43" t="str">
        <f t="shared" si="69"/>
        <v>45.2604</v>
      </c>
      <c r="D2205" s="44">
        <v>3</v>
      </c>
      <c r="E2205" s="45" t="s">
        <v>14450</v>
      </c>
      <c r="F2205" s="45" t="s">
        <v>14451</v>
      </c>
      <c r="G2205" s="45" t="s">
        <v>1367</v>
      </c>
      <c r="H2205" s="45" t="s">
        <v>14452</v>
      </c>
      <c r="I2205" s="45" t="s">
        <v>12075</v>
      </c>
      <c r="J2205" s="45" t="s">
        <v>12074</v>
      </c>
      <c r="K2205" s="45" t="s">
        <v>12074</v>
      </c>
      <c r="L2205" s="45" t="s">
        <v>7306</v>
      </c>
      <c r="M2205" s="45" t="s">
        <v>7307</v>
      </c>
    </row>
    <row r="2206" spans="1:13" ht="15.6">
      <c r="A2206" s="42" t="s">
        <v>7191</v>
      </c>
      <c r="B2206" s="43">
        <f t="shared" si="70"/>
        <v>605</v>
      </c>
      <c r="C2206" s="43" t="str">
        <f t="shared" si="69"/>
        <v>45.2605</v>
      </c>
      <c r="D2206" s="44">
        <v>3</v>
      </c>
      <c r="E2206" s="45" t="s">
        <v>14453</v>
      </c>
      <c r="F2206" s="45" t="s">
        <v>14454</v>
      </c>
      <c r="G2206" s="45" t="s">
        <v>1367</v>
      </c>
      <c r="H2206" s="45" t="s">
        <v>14455</v>
      </c>
      <c r="I2206" s="45" t="s">
        <v>12075</v>
      </c>
      <c r="J2206" s="45" t="s">
        <v>12074</v>
      </c>
      <c r="K2206" s="45" t="s">
        <v>12074</v>
      </c>
      <c r="L2206" s="45" t="s">
        <v>7306</v>
      </c>
      <c r="M2206" s="45" t="s">
        <v>7307</v>
      </c>
    </row>
    <row r="2207" spans="1:13" ht="15.6">
      <c r="A2207" s="42" t="s">
        <v>7191</v>
      </c>
      <c r="B2207" s="43">
        <f t="shared" si="70"/>
        <v>606</v>
      </c>
      <c r="C2207" s="43" t="str">
        <f t="shared" si="69"/>
        <v>45.2606</v>
      </c>
      <c r="D2207" s="44">
        <v>3</v>
      </c>
      <c r="E2207" s="45" t="s">
        <v>14456</v>
      </c>
      <c r="F2207" s="45" t="s">
        <v>14457</v>
      </c>
      <c r="G2207" s="45" t="s">
        <v>1367</v>
      </c>
      <c r="H2207" s="45" t="s">
        <v>14458</v>
      </c>
      <c r="I2207" s="45" t="s">
        <v>12075</v>
      </c>
      <c r="J2207" s="45" t="s">
        <v>12074</v>
      </c>
      <c r="K2207" s="45" t="s">
        <v>12074</v>
      </c>
      <c r="L2207" s="45" t="s">
        <v>7306</v>
      </c>
      <c r="M2207" s="45" t="s">
        <v>7307</v>
      </c>
    </row>
    <row r="2208" spans="1:13" ht="15.6">
      <c r="A2208" s="42" t="s">
        <v>7191</v>
      </c>
      <c r="B2208" s="43">
        <f t="shared" si="70"/>
        <v>607</v>
      </c>
      <c r="C2208" s="43" t="str">
        <f t="shared" si="69"/>
        <v>45.2607</v>
      </c>
      <c r="D2208" s="44">
        <v>4</v>
      </c>
      <c r="E2208" s="45" t="s">
        <v>14459</v>
      </c>
      <c r="F2208" s="45" t="s">
        <v>14460</v>
      </c>
      <c r="G2208" s="45" t="s">
        <v>1367</v>
      </c>
      <c r="H2208" s="45" t="s">
        <v>14461</v>
      </c>
      <c r="I2208" s="45" t="s">
        <v>12075</v>
      </c>
      <c r="J2208" s="45" t="s">
        <v>12074</v>
      </c>
      <c r="K2208" s="45" t="s">
        <v>12074</v>
      </c>
      <c r="L2208" s="45" t="s">
        <v>7306</v>
      </c>
      <c r="M2208" s="45" t="s">
        <v>7307</v>
      </c>
    </row>
    <row r="2209" spans="1:13" ht="15.6">
      <c r="A2209" s="42" t="s">
        <v>7191</v>
      </c>
      <c r="B2209" s="43">
        <f t="shared" si="70"/>
        <v>608</v>
      </c>
      <c r="C2209" s="43" t="str">
        <f t="shared" si="69"/>
        <v>45.2608</v>
      </c>
      <c r="D2209" s="44">
        <v>4</v>
      </c>
      <c r="E2209" s="45" t="s">
        <v>14462</v>
      </c>
      <c r="F2209" s="45" t="s">
        <v>14463</v>
      </c>
      <c r="G2209" s="45" t="s">
        <v>1367</v>
      </c>
      <c r="H2209" s="45" t="s">
        <v>14464</v>
      </c>
      <c r="I2209" s="45" t="s">
        <v>12075</v>
      </c>
      <c r="J2209" s="45" t="s">
        <v>12074</v>
      </c>
      <c r="K2209" s="45" t="s">
        <v>12074</v>
      </c>
      <c r="L2209" s="45" t="s">
        <v>7306</v>
      </c>
      <c r="M2209" s="45" t="s">
        <v>7307</v>
      </c>
    </row>
    <row r="2210" spans="1:13" ht="15.6">
      <c r="A2210" s="42" t="s">
        <v>7191</v>
      </c>
      <c r="B2210" s="43">
        <f t="shared" si="70"/>
        <v>609</v>
      </c>
      <c r="C2210" s="43" t="str">
        <f t="shared" si="69"/>
        <v>45.2609</v>
      </c>
      <c r="D2210" s="44">
        <v>3</v>
      </c>
      <c r="E2210" s="45" t="s">
        <v>14465</v>
      </c>
      <c r="F2210" s="45" t="s">
        <v>14466</v>
      </c>
      <c r="G2210" s="45" t="s">
        <v>1367</v>
      </c>
      <c r="H2210" s="45" t="s">
        <v>14467</v>
      </c>
      <c r="I2210" s="45" t="s">
        <v>12075</v>
      </c>
      <c r="J2210" s="45" t="s">
        <v>12074</v>
      </c>
      <c r="K2210" s="45" t="s">
        <v>12074</v>
      </c>
      <c r="L2210" s="45" t="s">
        <v>7306</v>
      </c>
      <c r="M2210" s="45" t="s">
        <v>7307</v>
      </c>
    </row>
    <row r="2211" spans="1:13" ht="28.8">
      <c r="A2211" s="42" t="s">
        <v>7043</v>
      </c>
      <c r="B2211" s="43">
        <f t="shared" si="70"/>
        <v>1</v>
      </c>
      <c r="C2211" s="43" t="str">
        <f t="shared" si="69"/>
        <v>16.11</v>
      </c>
      <c r="D2211" s="44">
        <v>3</v>
      </c>
      <c r="E2211" s="45" t="s">
        <v>14468</v>
      </c>
      <c r="F2211" s="45" t="s">
        <v>14469</v>
      </c>
      <c r="G2211" s="45" t="s">
        <v>7042</v>
      </c>
      <c r="H2211" s="46" t="s">
        <v>14470</v>
      </c>
      <c r="I2211" s="45" t="s">
        <v>14471</v>
      </c>
      <c r="J2211" s="46" t="s">
        <v>14472</v>
      </c>
      <c r="K2211" s="46" t="s">
        <v>14473</v>
      </c>
      <c r="L2211" s="45" t="s">
        <v>7306</v>
      </c>
      <c r="M2211" s="45" t="s">
        <v>7307</v>
      </c>
    </row>
    <row r="2212" spans="1:13" ht="28.8">
      <c r="A2212" s="42" t="s">
        <v>7043</v>
      </c>
      <c r="B2212" s="43">
        <f t="shared" si="70"/>
        <v>2</v>
      </c>
      <c r="C2212" s="43" t="str">
        <f t="shared" si="69"/>
        <v>16.12</v>
      </c>
      <c r="D2212" s="44">
        <v>4</v>
      </c>
      <c r="E2212" s="45" t="s">
        <v>14474</v>
      </c>
      <c r="F2212" s="45" t="s">
        <v>14475</v>
      </c>
      <c r="G2212" s="45" t="s">
        <v>14476</v>
      </c>
      <c r="H2212" s="45" t="s">
        <v>14477</v>
      </c>
      <c r="I2212" s="45" t="s">
        <v>14471</v>
      </c>
      <c r="J2212" s="46" t="s">
        <v>14472</v>
      </c>
      <c r="K2212" s="46" t="s">
        <v>14473</v>
      </c>
      <c r="L2212" s="45" t="s">
        <v>7306</v>
      </c>
      <c r="M2212" s="45" t="s">
        <v>7307</v>
      </c>
    </row>
    <row r="2213" spans="1:13" ht="28.8">
      <c r="A2213" s="42" t="s">
        <v>7043</v>
      </c>
      <c r="B2213" s="43">
        <f t="shared" si="70"/>
        <v>3</v>
      </c>
      <c r="C2213" s="43" t="str">
        <f t="shared" si="69"/>
        <v>16.13</v>
      </c>
      <c r="D2213" s="44">
        <v>4</v>
      </c>
      <c r="E2213" s="45" t="s">
        <v>14478</v>
      </c>
      <c r="F2213" s="45" t="s">
        <v>14479</v>
      </c>
      <c r="G2213" s="45" t="s">
        <v>14480</v>
      </c>
      <c r="H2213" s="46" t="s">
        <v>14481</v>
      </c>
      <c r="I2213" s="45" t="s">
        <v>14471</v>
      </c>
      <c r="J2213" s="46" t="s">
        <v>14472</v>
      </c>
      <c r="K2213" s="46" t="s">
        <v>14473</v>
      </c>
      <c r="L2213" s="45" t="s">
        <v>7306</v>
      </c>
      <c r="M2213" s="45" t="s">
        <v>7307</v>
      </c>
    </row>
    <row r="2214" spans="1:13" ht="28.8">
      <c r="A2214" s="42" t="s">
        <v>7043</v>
      </c>
      <c r="B2214" s="43">
        <f t="shared" si="70"/>
        <v>4</v>
      </c>
      <c r="C2214" s="43" t="str">
        <f t="shared" si="69"/>
        <v>16.14</v>
      </c>
      <c r="D2214" s="44">
        <v>4</v>
      </c>
      <c r="E2214" s="45" t="s">
        <v>14482</v>
      </c>
      <c r="F2214" s="45" t="s">
        <v>14483</v>
      </c>
      <c r="G2214" s="45" t="s">
        <v>14484</v>
      </c>
      <c r="H2214" s="46" t="s">
        <v>14485</v>
      </c>
      <c r="I2214" s="45" t="s">
        <v>14471</v>
      </c>
      <c r="J2214" s="46" t="s">
        <v>14472</v>
      </c>
      <c r="K2214" s="46" t="s">
        <v>14473</v>
      </c>
      <c r="L2214" s="45" t="s">
        <v>7306</v>
      </c>
      <c r="M2214" s="45" t="s">
        <v>7307</v>
      </c>
    </row>
    <row r="2215" spans="1:13" ht="28.8">
      <c r="A2215" s="42" t="s">
        <v>7043</v>
      </c>
      <c r="B2215" s="43">
        <f t="shared" si="70"/>
        <v>5</v>
      </c>
      <c r="C2215" s="43" t="str">
        <f t="shared" si="69"/>
        <v>16.15</v>
      </c>
      <c r="D2215" s="44">
        <v>4</v>
      </c>
      <c r="E2215" s="45" t="s">
        <v>14486</v>
      </c>
      <c r="F2215" s="45" t="s">
        <v>14487</v>
      </c>
      <c r="G2215" s="45" t="s">
        <v>14488</v>
      </c>
      <c r="H2215" s="46" t="s">
        <v>14489</v>
      </c>
      <c r="I2215" s="45" t="s">
        <v>14471</v>
      </c>
      <c r="J2215" s="46" t="s">
        <v>14472</v>
      </c>
      <c r="K2215" s="46" t="s">
        <v>14473</v>
      </c>
      <c r="L2215" s="45" t="s">
        <v>7306</v>
      </c>
      <c r="M2215" s="45" t="s">
        <v>7307</v>
      </c>
    </row>
    <row r="2216" spans="1:13" ht="28.8">
      <c r="A2216" s="42" t="s">
        <v>7043</v>
      </c>
      <c r="B2216" s="43">
        <f t="shared" si="70"/>
        <v>6</v>
      </c>
      <c r="C2216" s="43" t="str">
        <f t="shared" si="69"/>
        <v>16.16</v>
      </c>
      <c r="D2216" s="44">
        <v>4</v>
      </c>
      <c r="E2216" s="45" t="s">
        <v>14490</v>
      </c>
      <c r="F2216" s="45" t="s">
        <v>14491</v>
      </c>
      <c r="G2216" s="45" t="s">
        <v>14492</v>
      </c>
      <c r="H2216" s="46" t="s">
        <v>14493</v>
      </c>
      <c r="I2216" s="45" t="s">
        <v>14471</v>
      </c>
      <c r="J2216" s="46" t="s">
        <v>14472</v>
      </c>
      <c r="K2216" s="46" t="s">
        <v>14473</v>
      </c>
      <c r="L2216" s="45" t="s">
        <v>7306</v>
      </c>
      <c r="M2216" s="45" t="s">
        <v>7307</v>
      </c>
    </row>
    <row r="2217" spans="1:13" ht="28.8">
      <c r="A2217" s="42" t="s">
        <v>7043</v>
      </c>
      <c r="B2217" s="43">
        <f t="shared" si="70"/>
        <v>7</v>
      </c>
      <c r="C2217" s="43" t="str">
        <f t="shared" si="69"/>
        <v>16.17</v>
      </c>
      <c r="D2217" s="44">
        <v>4</v>
      </c>
      <c r="E2217" s="45" t="s">
        <v>14494</v>
      </c>
      <c r="F2217" s="45" t="s">
        <v>14495</v>
      </c>
      <c r="G2217" s="45" t="s">
        <v>14496</v>
      </c>
      <c r="H2217" s="46" t="s">
        <v>14497</v>
      </c>
      <c r="I2217" s="45" t="s">
        <v>14471</v>
      </c>
      <c r="J2217" s="46" t="s">
        <v>14472</v>
      </c>
      <c r="K2217" s="46" t="s">
        <v>14473</v>
      </c>
      <c r="L2217" s="45" t="s">
        <v>7306</v>
      </c>
      <c r="M2217" s="45" t="s">
        <v>7307</v>
      </c>
    </row>
    <row r="2218" spans="1:13" ht="28.8">
      <c r="A2218" s="42" t="s">
        <v>7043</v>
      </c>
      <c r="B2218" s="43">
        <f t="shared" si="70"/>
        <v>8</v>
      </c>
      <c r="C2218" s="43" t="str">
        <f t="shared" si="69"/>
        <v>16.18</v>
      </c>
      <c r="D2218" s="44">
        <v>4</v>
      </c>
      <c r="E2218" s="45" t="s">
        <v>14498</v>
      </c>
      <c r="F2218" s="45" t="s">
        <v>14499</v>
      </c>
      <c r="G2218" s="45" t="s">
        <v>14500</v>
      </c>
      <c r="H2218" s="45" t="s">
        <v>14501</v>
      </c>
      <c r="I2218" s="45" t="s">
        <v>14471</v>
      </c>
      <c r="J2218" s="46" t="s">
        <v>14472</v>
      </c>
      <c r="K2218" s="46" t="s">
        <v>14473</v>
      </c>
      <c r="L2218" s="45" t="s">
        <v>7306</v>
      </c>
      <c r="M2218" s="45" t="s">
        <v>7307</v>
      </c>
    </row>
    <row r="2219" spans="1:13" ht="28.8">
      <c r="A2219" s="42" t="s">
        <v>7043</v>
      </c>
      <c r="B2219" s="43">
        <f t="shared" si="70"/>
        <v>9</v>
      </c>
      <c r="C2219" s="43" t="str">
        <f t="shared" si="69"/>
        <v>16.19</v>
      </c>
      <c r="D2219" s="44">
        <v>5</v>
      </c>
      <c r="E2219" s="45" t="s">
        <v>14502</v>
      </c>
      <c r="F2219" s="45" t="s">
        <v>14503</v>
      </c>
      <c r="G2219" s="45" t="s">
        <v>14504</v>
      </c>
      <c r="H2219" s="45" t="s">
        <v>14505</v>
      </c>
      <c r="I2219" s="45" t="s">
        <v>14471</v>
      </c>
      <c r="J2219" s="46" t="s">
        <v>14472</v>
      </c>
      <c r="K2219" s="46" t="s">
        <v>14473</v>
      </c>
      <c r="L2219" s="45" t="s">
        <v>7306</v>
      </c>
      <c r="M2219" s="45" t="s">
        <v>7307</v>
      </c>
    </row>
    <row r="2220" spans="1:13" ht="28.8">
      <c r="A2220" s="42" t="s">
        <v>7043</v>
      </c>
      <c r="B2220" s="43">
        <f t="shared" si="70"/>
        <v>10</v>
      </c>
      <c r="C2220" s="43" t="str">
        <f t="shared" si="69"/>
        <v>16.110</v>
      </c>
      <c r="D2220" s="44">
        <v>4</v>
      </c>
      <c r="E2220" s="45" t="s">
        <v>14506</v>
      </c>
      <c r="F2220" s="45" t="s">
        <v>14507</v>
      </c>
      <c r="G2220" s="45" t="s">
        <v>14508</v>
      </c>
      <c r="H2220" s="46" t="s">
        <v>14509</v>
      </c>
      <c r="I2220" s="45" t="s">
        <v>14471</v>
      </c>
      <c r="J2220" s="46" t="s">
        <v>14472</v>
      </c>
      <c r="K2220" s="46" t="s">
        <v>14473</v>
      </c>
      <c r="L2220" s="45" t="s">
        <v>7306</v>
      </c>
      <c r="M2220" s="45" t="s">
        <v>7307</v>
      </c>
    </row>
    <row r="2221" spans="1:13" ht="28.8">
      <c r="A2221" s="42" t="s">
        <v>7043</v>
      </c>
      <c r="B2221" s="43">
        <f t="shared" si="70"/>
        <v>11</v>
      </c>
      <c r="C2221" s="43" t="str">
        <f t="shared" si="69"/>
        <v>16.111</v>
      </c>
      <c r="D2221" s="44">
        <v>5</v>
      </c>
      <c r="E2221" s="45" t="s">
        <v>14510</v>
      </c>
      <c r="F2221" s="45" t="s">
        <v>14511</v>
      </c>
      <c r="G2221" s="45" t="s">
        <v>14512</v>
      </c>
      <c r="H2221" s="46" t="s">
        <v>14513</v>
      </c>
      <c r="I2221" s="45" t="s">
        <v>14471</v>
      </c>
      <c r="J2221" s="46" t="s">
        <v>14472</v>
      </c>
      <c r="K2221" s="46" t="s">
        <v>14473</v>
      </c>
      <c r="L2221" s="45" t="s">
        <v>7306</v>
      </c>
      <c r="M2221" s="45" t="s">
        <v>7307</v>
      </c>
    </row>
    <row r="2222" spans="1:13" ht="28.8">
      <c r="A2222" s="42" t="s">
        <v>7043</v>
      </c>
      <c r="B2222" s="43">
        <f t="shared" si="70"/>
        <v>12</v>
      </c>
      <c r="C2222" s="43" t="str">
        <f t="shared" si="69"/>
        <v>16.112</v>
      </c>
      <c r="D2222" s="44">
        <v>4</v>
      </c>
      <c r="E2222" s="45" t="s">
        <v>14514</v>
      </c>
      <c r="F2222" s="45" t="s">
        <v>14515</v>
      </c>
      <c r="G2222" s="45" t="s">
        <v>14516</v>
      </c>
      <c r="H2222" s="46" t="s">
        <v>14517</v>
      </c>
      <c r="I2222" s="45" t="s">
        <v>14471</v>
      </c>
      <c r="J2222" s="46" t="s">
        <v>14472</v>
      </c>
      <c r="K2222" s="46" t="s">
        <v>14473</v>
      </c>
      <c r="L2222" s="45" t="s">
        <v>7306</v>
      </c>
      <c r="M2222" s="45" t="s">
        <v>7307</v>
      </c>
    </row>
    <row r="2223" spans="1:13" ht="28.8">
      <c r="A2223" s="42" t="s">
        <v>7043</v>
      </c>
      <c r="B2223" s="43">
        <f t="shared" si="70"/>
        <v>13</v>
      </c>
      <c r="C2223" s="43" t="str">
        <f t="shared" si="69"/>
        <v>16.113</v>
      </c>
      <c r="D2223" s="44">
        <v>4</v>
      </c>
      <c r="E2223" s="45" t="s">
        <v>14518</v>
      </c>
      <c r="F2223" s="45" t="s">
        <v>14519</v>
      </c>
      <c r="G2223" s="45" t="s">
        <v>14520</v>
      </c>
      <c r="H2223" s="45" t="s">
        <v>14521</v>
      </c>
      <c r="I2223" s="45" t="s">
        <v>14471</v>
      </c>
      <c r="J2223" s="46" t="s">
        <v>14472</v>
      </c>
      <c r="K2223" s="46" t="s">
        <v>14473</v>
      </c>
      <c r="L2223" s="45" t="s">
        <v>7306</v>
      </c>
      <c r="M2223" s="45" t="s">
        <v>7307</v>
      </c>
    </row>
    <row r="2224" spans="1:13" ht="43.2">
      <c r="A2224" s="42" t="s">
        <v>7043</v>
      </c>
      <c r="B2224" s="43">
        <f t="shared" si="70"/>
        <v>14</v>
      </c>
      <c r="C2224" s="43" t="str">
        <f t="shared" si="69"/>
        <v>16.114</v>
      </c>
      <c r="D2224" s="44">
        <v>4</v>
      </c>
      <c r="E2224" s="45" t="s">
        <v>14522</v>
      </c>
      <c r="F2224" s="45" t="s">
        <v>14523</v>
      </c>
      <c r="G2224" s="45" t="s">
        <v>14524</v>
      </c>
      <c r="H2224" s="46" t="s">
        <v>14525</v>
      </c>
      <c r="I2224" s="45" t="s">
        <v>14471</v>
      </c>
      <c r="J2224" s="46" t="s">
        <v>14472</v>
      </c>
      <c r="K2224" s="46" t="s">
        <v>14473</v>
      </c>
      <c r="L2224" s="45" t="s">
        <v>7306</v>
      </c>
      <c r="M2224" s="45" t="s">
        <v>7307</v>
      </c>
    </row>
    <row r="2225" spans="1:13" ht="28.8">
      <c r="A2225" s="42" t="s">
        <v>7043</v>
      </c>
      <c r="B2225" s="43">
        <f t="shared" si="70"/>
        <v>15</v>
      </c>
      <c r="C2225" s="43" t="str">
        <f t="shared" si="69"/>
        <v>16.115</v>
      </c>
      <c r="D2225" s="44">
        <v>4</v>
      </c>
      <c r="E2225" s="45" t="s">
        <v>14526</v>
      </c>
      <c r="F2225" s="45" t="s">
        <v>14527</v>
      </c>
      <c r="G2225" s="45" t="s">
        <v>14528</v>
      </c>
      <c r="H2225" s="46" t="s">
        <v>14529</v>
      </c>
      <c r="I2225" s="45" t="s">
        <v>14471</v>
      </c>
      <c r="J2225" s="46" t="s">
        <v>14472</v>
      </c>
      <c r="K2225" s="46" t="s">
        <v>14473</v>
      </c>
      <c r="L2225" s="45" t="s">
        <v>7306</v>
      </c>
      <c r="M2225" s="45" t="s">
        <v>7307</v>
      </c>
    </row>
    <row r="2226" spans="1:13" ht="28.8">
      <c r="A2226" s="42" t="s">
        <v>7043</v>
      </c>
      <c r="B2226" s="43">
        <f t="shared" si="70"/>
        <v>16</v>
      </c>
      <c r="C2226" s="43" t="str">
        <f t="shared" si="69"/>
        <v>16.116</v>
      </c>
      <c r="D2226" s="44">
        <v>4</v>
      </c>
      <c r="E2226" s="45" t="s">
        <v>14530</v>
      </c>
      <c r="F2226" s="45" t="s">
        <v>14531</v>
      </c>
      <c r="G2226" s="45" t="s">
        <v>14532</v>
      </c>
      <c r="H2226" s="46" t="s">
        <v>14533</v>
      </c>
      <c r="I2226" s="45" t="s">
        <v>14471</v>
      </c>
      <c r="J2226" s="46" t="s">
        <v>14472</v>
      </c>
      <c r="K2226" s="46" t="s">
        <v>14473</v>
      </c>
      <c r="L2226" s="45" t="s">
        <v>7306</v>
      </c>
      <c r="M2226" s="45" t="s">
        <v>7307</v>
      </c>
    </row>
    <row r="2227" spans="1:13" ht="28.8">
      <c r="A2227" s="42" t="s">
        <v>7043</v>
      </c>
      <c r="B2227" s="43">
        <f t="shared" si="70"/>
        <v>17</v>
      </c>
      <c r="C2227" s="43" t="str">
        <f t="shared" si="69"/>
        <v>16.117</v>
      </c>
      <c r="D2227" s="44">
        <v>4</v>
      </c>
      <c r="E2227" s="45" t="s">
        <v>14534</v>
      </c>
      <c r="F2227" s="45" t="s">
        <v>14535</v>
      </c>
      <c r="G2227" s="45" t="s">
        <v>14536</v>
      </c>
      <c r="H2227" s="45" t="s">
        <v>14537</v>
      </c>
      <c r="I2227" s="45" t="s">
        <v>14471</v>
      </c>
      <c r="J2227" s="46" t="s">
        <v>14472</v>
      </c>
      <c r="K2227" s="46" t="s">
        <v>14473</v>
      </c>
      <c r="L2227" s="45" t="s">
        <v>7306</v>
      </c>
      <c r="M2227" s="45" t="s">
        <v>7307</v>
      </c>
    </row>
    <row r="2228" spans="1:13" ht="28.8">
      <c r="A2228" s="42" t="s">
        <v>7043</v>
      </c>
      <c r="B2228" s="43">
        <f t="shared" si="70"/>
        <v>18</v>
      </c>
      <c r="C2228" s="43" t="str">
        <f t="shared" si="69"/>
        <v>16.118</v>
      </c>
      <c r="D2228" s="44">
        <v>4</v>
      </c>
      <c r="E2228" s="45" t="s">
        <v>14538</v>
      </c>
      <c r="F2228" s="45" t="s">
        <v>14539</v>
      </c>
      <c r="G2228" s="45" t="s">
        <v>14540</v>
      </c>
      <c r="H2228" s="46" t="s">
        <v>14541</v>
      </c>
      <c r="I2228" s="45" t="s">
        <v>14471</v>
      </c>
      <c r="J2228" s="46" t="s">
        <v>14472</v>
      </c>
      <c r="K2228" s="46" t="s">
        <v>14473</v>
      </c>
      <c r="L2228" s="45" t="s">
        <v>7306</v>
      </c>
      <c r="M2228" s="45" t="s">
        <v>7307</v>
      </c>
    </row>
    <row r="2229" spans="1:13" ht="28.8">
      <c r="A2229" s="42" t="s">
        <v>7043</v>
      </c>
      <c r="B2229" s="43">
        <f t="shared" si="70"/>
        <v>19</v>
      </c>
      <c r="C2229" s="43" t="str">
        <f t="shared" si="69"/>
        <v>16.119</v>
      </c>
      <c r="D2229" s="44">
        <v>4</v>
      </c>
      <c r="E2229" s="45" t="s">
        <v>14542</v>
      </c>
      <c r="F2229" s="45" t="s">
        <v>14543</v>
      </c>
      <c r="G2229" s="45" t="s">
        <v>14544</v>
      </c>
      <c r="H2229" s="45" t="s">
        <v>14545</v>
      </c>
      <c r="I2229" s="45" t="s">
        <v>14471</v>
      </c>
      <c r="J2229" s="46" t="s">
        <v>14472</v>
      </c>
      <c r="K2229" s="46" t="s">
        <v>14473</v>
      </c>
      <c r="L2229" s="45" t="s">
        <v>7306</v>
      </c>
      <c r="M2229" s="45" t="s">
        <v>7307</v>
      </c>
    </row>
    <row r="2230" spans="1:13" ht="28.8">
      <c r="A2230" s="42" t="s">
        <v>7043</v>
      </c>
      <c r="B2230" s="43">
        <f t="shared" si="70"/>
        <v>20</v>
      </c>
      <c r="C2230" s="43" t="str">
        <f t="shared" si="69"/>
        <v>16.120</v>
      </c>
      <c r="D2230" s="44">
        <v>5</v>
      </c>
      <c r="E2230" s="45" t="s">
        <v>14546</v>
      </c>
      <c r="F2230" s="45" t="s">
        <v>14547</v>
      </c>
      <c r="G2230" s="45" t="s">
        <v>12027</v>
      </c>
      <c r="H2230" s="45" t="s">
        <v>14548</v>
      </c>
      <c r="I2230" s="45" t="s">
        <v>14471</v>
      </c>
      <c r="J2230" s="46" t="s">
        <v>14472</v>
      </c>
      <c r="K2230" s="46" t="s">
        <v>14473</v>
      </c>
      <c r="L2230" s="45" t="s">
        <v>7306</v>
      </c>
      <c r="M2230" s="45" t="s">
        <v>7307</v>
      </c>
    </row>
    <row r="2231" spans="1:13" ht="28.8">
      <c r="A2231" s="42" t="s">
        <v>7043</v>
      </c>
      <c r="B2231" s="43">
        <f t="shared" si="70"/>
        <v>21</v>
      </c>
      <c r="C2231" s="43" t="str">
        <f t="shared" si="69"/>
        <v>16.121</v>
      </c>
      <c r="D2231" s="44">
        <v>5</v>
      </c>
      <c r="E2231" s="45" t="s">
        <v>14549</v>
      </c>
      <c r="F2231" s="45" t="s">
        <v>14550</v>
      </c>
      <c r="G2231" s="45" t="s">
        <v>14551</v>
      </c>
      <c r="H2231" s="46" t="s">
        <v>14552</v>
      </c>
      <c r="I2231" s="45" t="s">
        <v>14471</v>
      </c>
      <c r="J2231" s="46" t="s">
        <v>14472</v>
      </c>
      <c r="K2231" s="46" t="s">
        <v>14473</v>
      </c>
      <c r="L2231" s="45" t="s">
        <v>7306</v>
      </c>
      <c r="M2231" s="45" t="s">
        <v>7307</v>
      </c>
    </row>
    <row r="2232" spans="1:13" ht="28.8">
      <c r="A2232" s="42" t="s">
        <v>7043</v>
      </c>
      <c r="B2232" s="43">
        <f t="shared" si="70"/>
        <v>22</v>
      </c>
      <c r="C2232" s="43" t="str">
        <f t="shared" si="69"/>
        <v>16.122</v>
      </c>
      <c r="D2232" s="44">
        <v>5</v>
      </c>
      <c r="E2232" s="45" t="s">
        <v>14553</v>
      </c>
      <c r="F2232" s="45" t="s">
        <v>14554</v>
      </c>
      <c r="G2232" s="45" t="s">
        <v>14555</v>
      </c>
      <c r="H2232" s="45" t="s">
        <v>14556</v>
      </c>
      <c r="I2232" s="45" t="s">
        <v>14471</v>
      </c>
      <c r="J2232" s="46" t="s">
        <v>14472</v>
      </c>
      <c r="K2232" s="46" t="s">
        <v>14473</v>
      </c>
      <c r="L2232" s="45" t="s">
        <v>7306</v>
      </c>
      <c r="M2232" s="45" t="s">
        <v>7307</v>
      </c>
    </row>
    <row r="2233" spans="1:13" ht="28.8">
      <c r="A2233" s="42" t="s">
        <v>7043</v>
      </c>
      <c r="B2233" s="43">
        <f t="shared" si="70"/>
        <v>23</v>
      </c>
      <c r="C2233" s="43" t="str">
        <f t="shared" si="69"/>
        <v>16.123</v>
      </c>
      <c r="D2233" s="44">
        <v>6</v>
      </c>
      <c r="E2233" s="45" t="s">
        <v>14557</v>
      </c>
      <c r="F2233" s="45" t="s">
        <v>14558</v>
      </c>
      <c r="G2233" s="45" t="s">
        <v>12794</v>
      </c>
      <c r="H2233" s="46" t="s">
        <v>14559</v>
      </c>
      <c r="I2233" s="45" t="s">
        <v>14471</v>
      </c>
      <c r="J2233" s="46" t="s">
        <v>14472</v>
      </c>
      <c r="K2233" s="46" t="s">
        <v>14473</v>
      </c>
      <c r="L2233" s="45" t="s">
        <v>7306</v>
      </c>
      <c r="M2233" s="45" t="s">
        <v>7307</v>
      </c>
    </row>
    <row r="2234" spans="1:13" ht="28.8">
      <c r="A2234" s="42" t="s">
        <v>7043</v>
      </c>
      <c r="B2234" s="43">
        <f t="shared" si="70"/>
        <v>24</v>
      </c>
      <c r="C2234" s="43" t="str">
        <f t="shared" si="69"/>
        <v>16.124</v>
      </c>
      <c r="D2234" s="44">
        <v>6</v>
      </c>
      <c r="E2234" s="45" t="s">
        <v>14560</v>
      </c>
      <c r="F2234" s="45" t="s">
        <v>14561</v>
      </c>
      <c r="G2234" s="45" t="s">
        <v>7427</v>
      </c>
      <c r="H2234" s="46" t="s">
        <v>14562</v>
      </c>
      <c r="I2234" s="45" t="s">
        <v>14471</v>
      </c>
      <c r="J2234" s="46" t="s">
        <v>14472</v>
      </c>
      <c r="K2234" s="46" t="s">
        <v>14473</v>
      </c>
      <c r="L2234" s="45" t="s">
        <v>7306</v>
      </c>
      <c r="M2234" s="45" t="s">
        <v>7307</v>
      </c>
    </row>
    <row r="2235" spans="1:13" ht="28.8">
      <c r="A2235" s="42" t="s">
        <v>7043</v>
      </c>
      <c r="B2235" s="43">
        <f t="shared" si="70"/>
        <v>25</v>
      </c>
      <c r="C2235" s="43" t="str">
        <f t="shared" si="69"/>
        <v>16.125</v>
      </c>
      <c r="D2235" s="44">
        <v>6</v>
      </c>
      <c r="E2235" s="45" t="s">
        <v>14563</v>
      </c>
      <c r="F2235" s="45" t="s">
        <v>14564</v>
      </c>
      <c r="G2235" s="45" t="s">
        <v>7473</v>
      </c>
      <c r="H2235" s="45" t="s">
        <v>14565</v>
      </c>
      <c r="I2235" s="45" t="s">
        <v>14471</v>
      </c>
      <c r="J2235" s="46" t="s">
        <v>14472</v>
      </c>
      <c r="K2235" s="46" t="s">
        <v>14473</v>
      </c>
      <c r="L2235" s="45" t="s">
        <v>7306</v>
      </c>
      <c r="M2235" s="45" t="s">
        <v>7307</v>
      </c>
    </row>
    <row r="2236" spans="1:13" ht="28.8">
      <c r="A2236" s="42" t="s">
        <v>7043</v>
      </c>
      <c r="B2236" s="43">
        <f t="shared" si="70"/>
        <v>26</v>
      </c>
      <c r="C2236" s="43" t="str">
        <f t="shared" si="69"/>
        <v>16.126</v>
      </c>
      <c r="D2236" s="44">
        <v>4</v>
      </c>
      <c r="E2236" s="45" t="s">
        <v>14566</v>
      </c>
      <c r="F2236" s="45" t="s">
        <v>14567</v>
      </c>
      <c r="G2236" s="45" t="s">
        <v>14568</v>
      </c>
      <c r="H2236" s="46" t="s">
        <v>14569</v>
      </c>
      <c r="I2236" s="45" t="s">
        <v>14471</v>
      </c>
      <c r="J2236" s="46" t="s">
        <v>14472</v>
      </c>
      <c r="K2236" s="46" t="s">
        <v>14473</v>
      </c>
      <c r="L2236" s="45" t="s">
        <v>7306</v>
      </c>
      <c r="M2236" s="45" t="s">
        <v>7307</v>
      </c>
    </row>
    <row r="2237" spans="1:13" ht="28.8">
      <c r="A2237" s="42" t="s">
        <v>7043</v>
      </c>
      <c r="B2237" s="43">
        <f t="shared" si="70"/>
        <v>27</v>
      </c>
      <c r="C2237" s="43" t="str">
        <f t="shared" si="69"/>
        <v>16.127</v>
      </c>
      <c r="D2237" s="44">
        <v>5</v>
      </c>
      <c r="E2237" s="45" t="s">
        <v>14570</v>
      </c>
      <c r="F2237" s="45" t="s">
        <v>14571</v>
      </c>
      <c r="G2237" s="45" t="s">
        <v>14572</v>
      </c>
      <c r="H2237" s="45" t="s">
        <v>14573</v>
      </c>
      <c r="I2237" s="45" t="s">
        <v>14471</v>
      </c>
      <c r="J2237" s="46" t="s">
        <v>14472</v>
      </c>
      <c r="K2237" s="46" t="s">
        <v>14473</v>
      </c>
      <c r="L2237" s="45" t="s">
        <v>7306</v>
      </c>
      <c r="M2237" s="45" t="s">
        <v>7307</v>
      </c>
    </row>
    <row r="2238" spans="1:13" ht="28.8">
      <c r="A2238" s="42" t="s">
        <v>7043</v>
      </c>
      <c r="B2238" s="43">
        <f t="shared" si="70"/>
        <v>28</v>
      </c>
      <c r="C2238" s="43" t="str">
        <f t="shared" si="69"/>
        <v>16.128</v>
      </c>
      <c r="D2238" s="44">
        <v>4</v>
      </c>
      <c r="E2238" s="45" t="s">
        <v>14574</v>
      </c>
      <c r="F2238" s="45" t="s">
        <v>14575</v>
      </c>
      <c r="G2238" s="45" t="s">
        <v>14576</v>
      </c>
      <c r="H2238" s="46" t="s">
        <v>14577</v>
      </c>
      <c r="I2238" s="45" t="s">
        <v>14471</v>
      </c>
      <c r="J2238" s="46" t="s">
        <v>14472</v>
      </c>
      <c r="K2238" s="46" t="s">
        <v>14473</v>
      </c>
      <c r="L2238" s="45" t="s">
        <v>7306</v>
      </c>
      <c r="M2238" s="45" t="s">
        <v>7307</v>
      </c>
    </row>
    <row r="2239" spans="1:13" ht="28.8">
      <c r="A2239" s="42" t="s">
        <v>7043</v>
      </c>
      <c r="B2239" s="43">
        <f t="shared" si="70"/>
        <v>29</v>
      </c>
      <c r="C2239" s="43" t="str">
        <f t="shared" si="69"/>
        <v>16.129</v>
      </c>
      <c r="D2239" s="44">
        <v>4</v>
      </c>
      <c r="E2239" s="45" t="s">
        <v>14578</v>
      </c>
      <c r="F2239" s="45" t="s">
        <v>14579</v>
      </c>
      <c r="G2239" s="45" t="s">
        <v>14580</v>
      </c>
      <c r="H2239" s="45" t="s">
        <v>14581</v>
      </c>
      <c r="I2239" s="45" t="s">
        <v>14471</v>
      </c>
      <c r="J2239" s="46" t="s">
        <v>14472</v>
      </c>
      <c r="K2239" s="46" t="s">
        <v>14473</v>
      </c>
      <c r="L2239" s="45" t="s">
        <v>7306</v>
      </c>
      <c r="M2239" s="45" t="s">
        <v>7307</v>
      </c>
    </row>
    <row r="2240" spans="1:13" ht="57.6">
      <c r="A2240" s="42" t="s">
        <v>7194</v>
      </c>
      <c r="B2240" s="43">
        <f t="shared" si="70"/>
        <v>1</v>
      </c>
      <c r="C2240" s="43" t="str">
        <f t="shared" si="69"/>
        <v>45.31</v>
      </c>
      <c r="D2240" s="44">
        <v>3</v>
      </c>
      <c r="E2240" s="45" t="s">
        <v>14582</v>
      </c>
      <c r="F2240" s="45" t="s">
        <v>14583</v>
      </c>
      <c r="G2240" s="45" t="s">
        <v>1367</v>
      </c>
      <c r="H2240" s="46" t="s">
        <v>14584</v>
      </c>
      <c r="I2240" s="45" t="s">
        <v>14585</v>
      </c>
      <c r="J2240" s="46" t="s">
        <v>14586</v>
      </c>
      <c r="K2240" s="46" t="s">
        <v>14587</v>
      </c>
      <c r="L2240" s="45" t="s">
        <v>7306</v>
      </c>
      <c r="M2240" s="45" t="s">
        <v>7307</v>
      </c>
    </row>
    <row r="2241" spans="1:13" ht="57.6">
      <c r="A2241" s="42" t="s">
        <v>7194</v>
      </c>
      <c r="B2241" s="43">
        <f t="shared" si="70"/>
        <v>2</v>
      </c>
      <c r="C2241" s="43" t="str">
        <f t="shared" si="69"/>
        <v>45.32</v>
      </c>
      <c r="D2241" s="44">
        <v>4</v>
      </c>
      <c r="E2241" s="45" t="s">
        <v>14588</v>
      </c>
      <c r="F2241" s="45" t="s">
        <v>14589</v>
      </c>
      <c r="G2241" s="45" t="s">
        <v>14590</v>
      </c>
      <c r="H2241" s="46" t="s">
        <v>14591</v>
      </c>
      <c r="I2241" s="45" t="s">
        <v>14585</v>
      </c>
      <c r="J2241" s="46" t="s">
        <v>14586</v>
      </c>
      <c r="K2241" s="46" t="s">
        <v>14587</v>
      </c>
      <c r="L2241" s="45" t="s">
        <v>7306</v>
      </c>
      <c r="M2241" s="45" t="s">
        <v>7307</v>
      </c>
    </row>
    <row r="2242" spans="1:13" ht="57.6">
      <c r="A2242" s="42" t="s">
        <v>7194</v>
      </c>
      <c r="B2242" s="43">
        <f t="shared" si="70"/>
        <v>3</v>
      </c>
      <c r="C2242" s="43" t="str">
        <f t="shared" si="69"/>
        <v>45.33</v>
      </c>
      <c r="D2242" s="44">
        <v>5</v>
      </c>
      <c r="E2242" s="45" t="s">
        <v>14592</v>
      </c>
      <c r="F2242" s="45" t="s">
        <v>14593</v>
      </c>
      <c r="G2242" s="45" t="s">
        <v>14594</v>
      </c>
      <c r="H2242" s="46" t="s">
        <v>14595</v>
      </c>
      <c r="I2242" s="45" t="s">
        <v>14585</v>
      </c>
      <c r="J2242" s="46" t="s">
        <v>14586</v>
      </c>
      <c r="K2242" s="46" t="s">
        <v>14587</v>
      </c>
      <c r="L2242" s="45" t="s">
        <v>7306</v>
      </c>
      <c r="M2242" s="45" t="s">
        <v>7307</v>
      </c>
    </row>
    <row r="2243" spans="1:13" ht="57.6">
      <c r="A2243" s="42" t="s">
        <v>7194</v>
      </c>
      <c r="B2243" s="43">
        <f t="shared" si="70"/>
        <v>4</v>
      </c>
      <c r="C2243" s="43" t="str">
        <f t="shared" ref="C2243:C2306" si="71">+CONCATENATE(A2243,B2243)</f>
        <v>45.34</v>
      </c>
      <c r="D2243" s="44">
        <v>6</v>
      </c>
      <c r="E2243" s="45" t="s">
        <v>14596</v>
      </c>
      <c r="F2243" s="45" t="s">
        <v>14597</v>
      </c>
      <c r="G2243" s="45" t="s">
        <v>14598</v>
      </c>
      <c r="H2243" s="46" t="s">
        <v>14599</v>
      </c>
      <c r="I2243" s="45" t="s">
        <v>14585</v>
      </c>
      <c r="J2243" s="46" t="s">
        <v>14586</v>
      </c>
      <c r="K2243" s="46" t="s">
        <v>14587</v>
      </c>
      <c r="L2243" s="45" t="s">
        <v>7306</v>
      </c>
      <c r="M2243" s="45" t="s">
        <v>7307</v>
      </c>
    </row>
    <row r="2244" spans="1:13" ht="57.6">
      <c r="A2244" s="42" t="s">
        <v>7194</v>
      </c>
      <c r="B2244" s="43">
        <f t="shared" ref="B2244:B2307" si="72">+IF(A2244=A2243,B2243+1,1)</f>
        <v>5</v>
      </c>
      <c r="C2244" s="43" t="str">
        <f t="shared" si="71"/>
        <v>45.35</v>
      </c>
      <c r="D2244" s="44">
        <v>7</v>
      </c>
      <c r="E2244" s="45" t="s">
        <v>14600</v>
      </c>
      <c r="F2244" s="45" t="s">
        <v>14601</v>
      </c>
      <c r="G2244" s="45" t="s">
        <v>14602</v>
      </c>
      <c r="H2244" s="46" t="s">
        <v>14603</v>
      </c>
      <c r="I2244" s="45" t="s">
        <v>14585</v>
      </c>
      <c r="J2244" s="46" t="s">
        <v>14586</v>
      </c>
      <c r="K2244" s="46" t="s">
        <v>14587</v>
      </c>
      <c r="L2244" s="45" t="s">
        <v>7306</v>
      </c>
      <c r="M2244" s="45" t="s">
        <v>7307</v>
      </c>
    </row>
    <row r="2245" spans="1:13" ht="57.6">
      <c r="A2245" s="42" t="s">
        <v>7194</v>
      </c>
      <c r="B2245" s="43">
        <f t="shared" si="72"/>
        <v>6</v>
      </c>
      <c r="C2245" s="43" t="str">
        <f t="shared" si="71"/>
        <v>45.36</v>
      </c>
      <c r="D2245" s="44">
        <v>7</v>
      </c>
      <c r="E2245" s="45" t="s">
        <v>14604</v>
      </c>
      <c r="F2245" s="45" t="s">
        <v>14605</v>
      </c>
      <c r="G2245" s="45" t="s">
        <v>14606</v>
      </c>
      <c r="H2245" s="46" t="s">
        <v>14607</v>
      </c>
      <c r="I2245" s="45" t="s">
        <v>14585</v>
      </c>
      <c r="J2245" s="46" t="s">
        <v>14586</v>
      </c>
      <c r="K2245" s="46" t="s">
        <v>14587</v>
      </c>
      <c r="L2245" s="45" t="s">
        <v>7306</v>
      </c>
      <c r="M2245" s="45" t="s">
        <v>7307</v>
      </c>
    </row>
    <row r="2246" spans="1:13" ht="57.6">
      <c r="A2246" s="42" t="s">
        <v>7194</v>
      </c>
      <c r="B2246" s="43">
        <f t="shared" si="72"/>
        <v>7</v>
      </c>
      <c r="C2246" s="43" t="str">
        <f t="shared" si="71"/>
        <v>45.37</v>
      </c>
      <c r="D2246" s="44">
        <v>5</v>
      </c>
      <c r="E2246" s="45" t="s">
        <v>14608</v>
      </c>
      <c r="F2246" s="45" t="s">
        <v>14609</v>
      </c>
      <c r="G2246" s="45" t="s">
        <v>14610</v>
      </c>
      <c r="H2246" s="46" t="s">
        <v>14611</v>
      </c>
      <c r="I2246" s="45" t="s">
        <v>14585</v>
      </c>
      <c r="J2246" s="46" t="s">
        <v>14586</v>
      </c>
      <c r="K2246" s="46" t="s">
        <v>14587</v>
      </c>
      <c r="L2246" s="45" t="s">
        <v>7306</v>
      </c>
      <c r="M2246" s="45" t="s">
        <v>7307</v>
      </c>
    </row>
    <row r="2247" spans="1:13" ht="57.6">
      <c r="A2247" s="42" t="s">
        <v>7194</v>
      </c>
      <c r="B2247" s="43">
        <f t="shared" si="72"/>
        <v>8</v>
      </c>
      <c r="C2247" s="43" t="str">
        <f t="shared" si="71"/>
        <v>45.38</v>
      </c>
      <c r="D2247" s="44">
        <v>6</v>
      </c>
      <c r="E2247" s="45" t="s">
        <v>14612</v>
      </c>
      <c r="F2247" s="45" t="s">
        <v>14613</v>
      </c>
      <c r="G2247" s="45" t="s">
        <v>14614</v>
      </c>
      <c r="H2247" s="45" t="s">
        <v>14615</v>
      </c>
      <c r="I2247" s="45" t="s">
        <v>14585</v>
      </c>
      <c r="J2247" s="46" t="s">
        <v>14586</v>
      </c>
      <c r="K2247" s="46" t="s">
        <v>14587</v>
      </c>
      <c r="L2247" s="45" t="s">
        <v>7306</v>
      </c>
      <c r="M2247" s="45" t="s">
        <v>7307</v>
      </c>
    </row>
    <row r="2248" spans="1:13" ht="57.6">
      <c r="A2248" s="42" t="s">
        <v>7194</v>
      </c>
      <c r="B2248" s="43">
        <f t="shared" si="72"/>
        <v>9</v>
      </c>
      <c r="C2248" s="43" t="str">
        <f t="shared" si="71"/>
        <v>45.39</v>
      </c>
      <c r="D2248" s="44">
        <v>6</v>
      </c>
      <c r="E2248" s="45" t="s">
        <v>14616</v>
      </c>
      <c r="F2248" s="45" t="s">
        <v>14617</v>
      </c>
      <c r="G2248" s="45" t="s">
        <v>14618</v>
      </c>
      <c r="H2248" s="45" t="s">
        <v>14619</v>
      </c>
      <c r="I2248" s="45" t="s">
        <v>14585</v>
      </c>
      <c r="J2248" s="46" t="s">
        <v>14586</v>
      </c>
      <c r="K2248" s="46" t="s">
        <v>14587</v>
      </c>
      <c r="L2248" s="45" t="s">
        <v>7306</v>
      </c>
      <c r="M2248" s="45" t="s">
        <v>7307</v>
      </c>
    </row>
    <row r="2249" spans="1:13" ht="57.6">
      <c r="A2249" s="42" t="s">
        <v>7194</v>
      </c>
      <c r="B2249" s="43">
        <f t="shared" si="72"/>
        <v>10</v>
      </c>
      <c r="C2249" s="43" t="str">
        <f t="shared" si="71"/>
        <v>45.310</v>
      </c>
      <c r="D2249" s="44">
        <v>7</v>
      </c>
      <c r="E2249" s="45" t="s">
        <v>14620</v>
      </c>
      <c r="F2249" s="45" t="s">
        <v>14621</v>
      </c>
      <c r="G2249" s="45" t="s">
        <v>14622</v>
      </c>
      <c r="H2249" s="46" t="s">
        <v>14623</v>
      </c>
      <c r="I2249" s="45" t="s">
        <v>14585</v>
      </c>
      <c r="J2249" s="46" t="s">
        <v>14586</v>
      </c>
      <c r="K2249" s="46" t="s">
        <v>14587</v>
      </c>
      <c r="L2249" s="45" t="s">
        <v>7306</v>
      </c>
      <c r="M2249" s="45" t="s">
        <v>7307</v>
      </c>
    </row>
    <row r="2250" spans="1:13" ht="57.6">
      <c r="A2250" s="42" t="s">
        <v>7194</v>
      </c>
      <c r="B2250" s="43">
        <f t="shared" si="72"/>
        <v>11</v>
      </c>
      <c r="C2250" s="43" t="str">
        <f t="shared" si="71"/>
        <v>45.311</v>
      </c>
      <c r="D2250" s="44">
        <v>7</v>
      </c>
      <c r="E2250" s="45" t="s">
        <v>14624</v>
      </c>
      <c r="F2250" s="45" t="s">
        <v>14625</v>
      </c>
      <c r="G2250" s="45" t="s">
        <v>14626</v>
      </c>
      <c r="H2250" s="46" t="s">
        <v>14627</v>
      </c>
      <c r="I2250" s="45" t="s">
        <v>14585</v>
      </c>
      <c r="J2250" s="46" t="s">
        <v>14586</v>
      </c>
      <c r="K2250" s="46" t="s">
        <v>14587</v>
      </c>
      <c r="L2250" s="45" t="s">
        <v>7306</v>
      </c>
      <c r="M2250" s="45" t="s">
        <v>7307</v>
      </c>
    </row>
    <row r="2251" spans="1:13" ht="57.6">
      <c r="A2251" s="42" t="s">
        <v>7194</v>
      </c>
      <c r="B2251" s="43">
        <f t="shared" si="72"/>
        <v>12</v>
      </c>
      <c r="C2251" s="43" t="str">
        <f t="shared" si="71"/>
        <v>45.312</v>
      </c>
      <c r="D2251" s="44">
        <v>7</v>
      </c>
      <c r="E2251" s="45" t="s">
        <v>14628</v>
      </c>
      <c r="F2251" s="45" t="s">
        <v>14629</v>
      </c>
      <c r="G2251" s="45" t="s">
        <v>14630</v>
      </c>
      <c r="H2251" s="46" t="s">
        <v>14631</v>
      </c>
      <c r="I2251" s="45" t="s">
        <v>14585</v>
      </c>
      <c r="J2251" s="46" t="s">
        <v>14586</v>
      </c>
      <c r="K2251" s="46" t="s">
        <v>14587</v>
      </c>
      <c r="L2251" s="45" t="s">
        <v>7306</v>
      </c>
      <c r="M2251" s="45" t="s">
        <v>7307</v>
      </c>
    </row>
    <row r="2252" spans="1:13" ht="57.6">
      <c r="A2252" s="42" t="s">
        <v>7194</v>
      </c>
      <c r="B2252" s="43">
        <f t="shared" si="72"/>
        <v>13</v>
      </c>
      <c r="C2252" s="43" t="str">
        <f t="shared" si="71"/>
        <v>45.313</v>
      </c>
      <c r="D2252" s="44">
        <v>7</v>
      </c>
      <c r="E2252" s="45" t="s">
        <v>14632</v>
      </c>
      <c r="F2252" s="45" t="s">
        <v>14633</v>
      </c>
      <c r="G2252" s="45" t="s">
        <v>14634</v>
      </c>
      <c r="H2252" s="46" t="s">
        <v>14635</v>
      </c>
      <c r="I2252" s="45" t="s">
        <v>14585</v>
      </c>
      <c r="J2252" s="46" t="s">
        <v>14586</v>
      </c>
      <c r="K2252" s="46" t="s">
        <v>14587</v>
      </c>
      <c r="L2252" s="45" t="s">
        <v>7306</v>
      </c>
      <c r="M2252" s="45" t="s">
        <v>7307</v>
      </c>
    </row>
    <row r="2253" spans="1:13" ht="57.6">
      <c r="A2253" s="42" t="s">
        <v>7194</v>
      </c>
      <c r="B2253" s="43">
        <f t="shared" si="72"/>
        <v>14</v>
      </c>
      <c r="C2253" s="43" t="str">
        <f t="shared" si="71"/>
        <v>45.314</v>
      </c>
      <c r="D2253" s="44">
        <v>6</v>
      </c>
      <c r="E2253" s="45" t="s">
        <v>14636</v>
      </c>
      <c r="F2253" s="45" t="s">
        <v>14637</v>
      </c>
      <c r="G2253" s="45" t="s">
        <v>14638</v>
      </c>
      <c r="H2253" s="46" t="s">
        <v>14639</v>
      </c>
      <c r="I2253" s="45" t="s">
        <v>14585</v>
      </c>
      <c r="J2253" s="46" t="s">
        <v>14586</v>
      </c>
      <c r="K2253" s="46" t="s">
        <v>14587</v>
      </c>
      <c r="L2253" s="45" t="s">
        <v>7306</v>
      </c>
      <c r="M2253" s="45" t="s">
        <v>7307</v>
      </c>
    </row>
    <row r="2254" spans="1:13" ht="57.6">
      <c r="A2254" s="42" t="s">
        <v>7194</v>
      </c>
      <c r="B2254" s="43">
        <f t="shared" si="72"/>
        <v>15</v>
      </c>
      <c r="C2254" s="43" t="str">
        <f t="shared" si="71"/>
        <v>45.315</v>
      </c>
      <c r="D2254" s="44">
        <v>6</v>
      </c>
      <c r="E2254" s="45" t="s">
        <v>14640</v>
      </c>
      <c r="F2254" s="45" t="s">
        <v>14641</v>
      </c>
      <c r="G2254" s="45" t="s">
        <v>14642</v>
      </c>
      <c r="H2254" s="46" t="s">
        <v>14643</v>
      </c>
      <c r="I2254" s="45" t="s">
        <v>14585</v>
      </c>
      <c r="J2254" s="46" t="s">
        <v>14586</v>
      </c>
      <c r="K2254" s="46" t="s">
        <v>14587</v>
      </c>
      <c r="L2254" s="45" t="s">
        <v>7306</v>
      </c>
      <c r="M2254" s="45" t="s">
        <v>7307</v>
      </c>
    </row>
    <row r="2255" spans="1:13" ht="57.6">
      <c r="A2255" s="42" t="s">
        <v>7194</v>
      </c>
      <c r="B2255" s="43">
        <f t="shared" si="72"/>
        <v>16</v>
      </c>
      <c r="C2255" s="43" t="str">
        <f t="shared" si="71"/>
        <v>45.316</v>
      </c>
      <c r="D2255" s="44">
        <v>6</v>
      </c>
      <c r="E2255" s="45" t="s">
        <v>14644</v>
      </c>
      <c r="F2255" s="45" t="s">
        <v>14645</v>
      </c>
      <c r="G2255" s="45" t="s">
        <v>14646</v>
      </c>
      <c r="H2255" s="45" t="s">
        <v>14647</v>
      </c>
      <c r="I2255" s="45" t="s">
        <v>14585</v>
      </c>
      <c r="J2255" s="46" t="s">
        <v>14586</v>
      </c>
      <c r="K2255" s="46" t="s">
        <v>14587</v>
      </c>
      <c r="L2255" s="45" t="s">
        <v>7306</v>
      </c>
      <c r="M2255" s="45" t="s">
        <v>7307</v>
      </c>
    </row>
    <row r="2256" spans="1:13" ht="57.6">
      <c r="A2256" s="42" t="s">
        <v>7194</v>
      </c>
      <c r="B2256" s="43">
        <f t="shared" si="72"/>
        <v>17</v>
      </c>
      <c r="C2256" s="43" t="str">
        <f t="shared" si="71"/>
        <v>45.317</v>
      </c>
      <c r="D2256" s="44">
        <v>6</v>
      </c>
      <c r="E2256" s="45" t="s">
        <v>14648</v>
      </c>
      <c r="F2256" s="45" t="s">
        <v>14649</v>
      </c>
      <c r="G2256" s="45" t="s">
        <v>14650</v>
      </c>
      <c r="H2256" s="45" t="s">
        <v>14651</v>
      </c>
      <c r="I2256" s="45" t="s">
        <v>14585</v>
      </c>
      <c r="J2256" s="46" t="s">
        <v>14586</v>
      </c>
      <c r="K2256" s="46" t="s">
        <v>14587</v>
      </c>
      <c r="L2256" s="45" t="s">
        <v>7306</v>
      </c>
      <c r="M2256" s="45" t="s">
        <v>7307</v>
      </c>
    </row>
    <row r="2257" spans="1:13" ht="57.6">
      <c r="A2257" s="42" t="s">
        <v>7194</v>
      </c>
      <c r="B2257" s="43">
        <f t="shared" si="72"/>
        <v>18</v>
      </c>
      <c r="C2257" s="43" t="str">
        <f t="shared" si="71"/>
        <v>45.318</v>
      </c>
      <c r="D2257" s="44">
        <v>6</v>
      </c>
      <c r="E2257" s="45" t="s">
        <v>14652</v>
      </c>
      <c r="F2257" s="45" t="s">
        <v>14653</v>
      </c>
      <c r="G2257" s="45" t="s">
        <v>14654</v>
      </c>
      <c r="H2257" s="46" t="s">
        <v>14655</v>
      </c>
      <c r="I2257" s="45" t="s">
        <v>14585</v>
      </c>
      <c r="J2257" s="46" t="s">
        <v>14586</v>
      </c>
      <c r="K2257" s="46" t="s">
        <v>14587</v>
      </c>
      <c r="L2257" s="45" t="s">
        <v>7306</v>
      </c>
      <c r="M2257" s="45" t="s">
        <v>7307</v>
      </c>
    </row>
    <row r="2258" spans="1:13" ht="57.6">
      <c r="A2258" s="42" t="s">
        <v>7194</v>
      </c>
      <c r="B2258" s="43">
        <f t="shared" si="72"/>
        <v>19</v>
      </c>
      <c r="C2258" s="43" t="str">
        <f t="shared" si="71"/>
        <v>45.319</v>
      </c>
      <c r="D2258" s="44">
        <v>6</v>
      </c>
      <c r="E2258" s="45" t="s">
        <v>14656</v>
      </c>
      <c r="F2258" s="45" t="s">
        <v>14657</v>
      </c>
      <c r="G2258" s="45" t="s">
        <v>14658</v>
      </c>
      <c r="H2258" s="46" t="s">
        <v>14659</v>
      </c>
      <c r="I2258" s="45" t="s">
        <v>14585</v>
      </c>
      <c r="J2258" s="46" t="s">
        <v>14586</v>
      </c>
      <c r="K2258" s="46" t="s">
        <v>14587</v>
      </c>
      <c r="L2258" s="45" t="s">
        <v>7306</v>
      </c>
      <c r="M2258" s="45" t="s">
        <v>7307</v>
      </c>
    </row>
    <row r="2259" spans="1:13" ht="57.6">
      <c r="A2259" s="42" t="s">
        <v>7194</v>
      </c>
      <c r="B2259" s="43">
        <f t="shared" si="72"/>
        <v>20</v>
      </c>
      <c r="C2259" s="43" t="str">
        <f t="shared" si="71"/>
        <v>45.320</v>
      </c>
      <c r="D2259" s="44">
        <v>6</v>
      </c>
      <c r="E2259" s="45" t="s">
        <v>14660</v>
      </c>
      <c r="F2259" s="45" t="s">
        <v>14661</v>
      </c>
      <c r="G2259" s="45" t="s">
        <v>14662</v>
      </c>
      <c r="H2259" s="46" t="s">
        <v>14663</v>
      </c>
      <c r="I2259" s="45" t="s">
        <v>14585</v>
      </c>
      <c r="J2259" s="46" t="s">
        <v>14586</v>
      </c>
      <c r="K2259" s="46" t="s">
        <v>14587</v>
      </c>
      <c r="L2259" s="45" t="s">
        <v>7306</v>
      </c>
      <c r="M2259" s="45" t="s">
        <v>7307</v>
      </c>
    </row>
    <row r="2260" spans="1:13" ht="57.6">
      <c r="A2260" s="42" t="s">
        <v>7194</v>
      </c>
      <c r="B2260" s="43">
        <f t="shared" si="72"/>
        <v>21</v>
      </c>
      <c r="C2260" s="43" t="str">
        <f t="shared" si="71"/>
        <v>45.321</v>
      </c>
      <c r="D2260" s="44">
        <v>6</v>
      </c>
      <c r="E2260" s="45" t="s">
        <v>14664</v>
      </c>
      <c r="F2260" s="45" t="s">
        <v>14665</v>
      </c>
      <c r="G2260" s="45" t="s">
        <v>14666</v>
      </c>
      <c r="H2260" s="46" t="s">
        <v>14667</v>
      </c>
      <c r="I2260" s="45" t="s">
        <v>14585</v>
      </c>
      <c r="J2260" s="46" t="s">
        <v>14586</v>
      </c>
      <c r="K2260" s="46" t="s">
        <v>14587</v>
      </c>
      <c r="L2260" s="45" t="s">
        <v>7306</v>
      </c>
      <c r="M2260" s="45" t="s">
        <v>7307</v>
      </c>
    </row>
    <row r="2261" spans="1:13" ht="57.6">
      <c r="A2261" s="42" t="s">
        <v>7194</v>
      </c>
      <c r="B2261" s="43">
        <f t="shared" si="72"/>
        <v>22</v>
      </c>
      <c r="C2261" s="43" t="str">
        <f t="shared" si="71"/>
        <v>45.322</v>
      </c>
      <c r="D2261" s="44">
        <v>6</v>
      </c>
      <c r="E2261" s="45" t="s">
        <v>14668</v>
      </c>
      <c r="F2261" s="45" t="s">
        <v>14669</v>
      </c>
      <c r="G2261" s="45" t="s">
        <v>14670</v>
      </c>
      <c r="H2261" s="45" t="s">
        <v>14671</v>
      </c>
      <c r="I2261" s="45" t="s">
        <v>14585</v>
      </c>
      <c r="J2261" s="46" t="s">
        <v>14586</v>
      </c>
      <c r="K2261" s="46" t="s">
        <v>14587</v>
      </c>
      <c r="L2261" s="45" t="s">
        <v>7306</v>
      </c>
      <c r="M2261" s="45" t="s">
        <v>7307</v>
      </c>
    </row>
    <row r="2262" spans="1:13" ht="57.6">
      <c r="A2262" s="42" t="s">
        <v>7194</v>
      </c>
      <c r="B2262" s="43">
        <f t="shared" si="72"/>
        <v>23</v>
      </c>
      <c r="C2262" s="43" t="str">
        <f t="shared" si="71"/>
        <v>45.323</v>
      </c>
      <c r="D2262" s="44">
        <v>6</v>
      </c>
      <c r="E2262" s="45" t="s">
        <v>14672</v>
      </c>
      <c r="F2262" s="45" t="s">
        <v>14673</v>
      </c>
      <c r="G2262" s="45" t="s">
        <v>14674</v>
      </c>
      <c r="H2262" s="45" t="s">
        <v>14675</v>
      </c>
      <c r="I2262" s="45" t="s">
        <v>14585</v>
      </c>
      <c r="J2262" s="46" t="s">
        <v>14586</v>
      </c>
      <c r="K2262" s="46" t="s">
        <v>14587</v>
      </c>
      <c r="L2262" s="45" t="s">
        <v>7306</v>
      </c>
      <c r="M2262" s="45" t="s">
        <v>7307</v>
      </c>
    </row>
    <row r="2263" spans="1:13" ht="57.6">
      <c r="A2263" s="42" t="s">
        <v>7194</v>
      </c>
      <c r="B2263" s="43">
        <f t="shared" si="72"/>
        <v>24</v>
      </c>
      <c r="C2263" s="43" t="str">
        <f t="shared" si="71"/>
        <v>45.324</v>
      </c>
      <c r="D2263" s="44">
        <v>5</v>
      </c>
      <c r="E2263" s="45" t="s">
        <v>14676</v>
      </c>
      <c r="F2263" s="45" t="s">
        <v>14677</v>
      </c>
      <c r="G2263" s="45" t="s">
        <v>14678</v>
      </c>
      <c r="H2263" s="46" t="s">
        <v>14679</v>
      </c>
      <c r="I2263" s="45" t="s">
        <v>14585</v>
      </c>
      <c r="J2263" s="46" t="s">
        <v>14586</v>
      </c>
      <c r="K2263" s="46" t="s">
        <v>14587</v>
      </c>
      <c r="L2263" s="45" t="s">
        <v>7306</v>
      </c>
      <c r="M2263" s="45" t="s">
        <v>7307</v>
      </c>
    </row>
    <row r="2264" spans="1:13" ht="57.6">
      <c r="A2264" s="42" t="s">
        <v>7194</v>
      </c>
      <c r="B2264" s="43">
        <f t="shared" si="72"/>
        <v>25</v>
      </c>
      <c r="C2264" s="43" t="str">
        <f t="shared" si="71"/>
        <v>45.325</v>
      </c>
      <c r="D2264" s="44">
        <v>6</v>
      </c>
      <c r="E2264" s="45" t="s">
        <v>14680</v>
      </c>
      <c r="F2264" s="45" t="s">
        <v>14681</v>
      </c>
      <c r="G2264" s="45" t="s">
        <v>14682</v>
      </c>
      <c r="H2264" s="46" t="s">
        <v>14683</v>
      </c>
      <c r="I2264" s="45" t="s">
        <v>14585</v>
      </c>
      <c r="J2264" s="46" t="s">
        <v>14586</v>
      </c>
      <c r="K2264" s="46" t="s">
        <v>14587</v>
      </c>
      <c r="L2264" s="45" t="s">
        <v>7306</v>
      </c>
      <c r="M2264" s="45" t="s">
        <v>7307</v>
      </c>
    </row>
    <row r="2265" spans="1:13" ht="57.6">
      <c r="A2265" s="42" t="s">
        <v>7194</v>
      </c>
      <c r="B2265" s="43">
        <f t="shared" si="72"/>
        <v>26</v>
      </c>
      <c r="C2265" s="43" t="str">
        <f t="shared" si="71"/>
        <v>45.326</v>
      </c>
      <c r="D2265" s="44">
        <v>6</v>
      </c>
      <c r="E2265" s="45" t="s">
        <v>14684</v>
      </c>
      <c r="F2265" s="45" t="s">
        <v>14685</v>
      </c>
      <c r="G2265" s="45" t="s">
        <v>14686</v>
      </c>
      <c r="H2265" s="46" t="s">
        <v>14687</v>
      </c>
      <c r="I2265" s="45" t="s">
        <v>14585</v>
      </c>
      <c r="J2265" s="46" t="s">
        <v>14586</v>
      </c>
      <c r="K2265" s="46" t="s">
        <v>14587</v>
      </c>
      <c r="L2265" s="45" t="s">
        <v>7306</v>
      </c>
      <c r="M2265" s="45" t="s">
        <v>7307</v>
      </c>
    </row>
    <row r="2266" spans="1:13" ht="57.6">
      <c r="A2266" s="42" t="s">
        <v>7194</v>
      </c>
      <c r="B2266" s="43">
        <f t="shared" si="72"/>
        <v>27</v>
      </c>
      <c r="C2266" s="43" t="str">
        <f t="shared" si="71"/>
        <v>45.327</v>
      </c>
      <c r="D2266" s="44">
        <v>6</v>
      </c>
      <c r="E2266" s="45" t="s">
        <v>14688</v>
      </c>
      <c r="F2266" s="45" t="s">
        <v>14689</v>
      </c>
      <c r="G2266" s="45" t="s">
        <v>14690</v>
      </c>
      <c r="H2266" s="45" t="s">
        <v>14691</v>
      </c>
      <c r="I2266" s="45" t="s">
        <v>14585</v>
      </c>
      <c r="J2266" s="46" t="s">
        <v>14586</v>
      </c>
      <c r="K2266" s="46" t="s">
        <v>14587</v>
      </c>
      <c r="L2266" s="45" t="s">
        <v>7306</v>
      </c>
      <c r="M2266" s="45" t="s">
        <v>7307</v>
      </c>
    </row>
    <row r="2267" spans="1:13" ht="57.6">
      <c r="A2267" s="42" t="s">
        <v>7194</v>
      </c>
      <c r="B2267" s="43">
        <f t="shared" si="72"/>
        <v>28</v>
      </c>
      <c r="C2267" s="43" t="str">
        <f t="shared" si="71"/>
        <v>45.328</v>
      </c>
      <c r="D2267" s="44">
        <v>6</v>
      </c>
      <c r="E2267" s="45" t="s">
        <v>14692</v>
      </c>
      <c r="F2267" s="45" t="s">
        <v>14693</v>
      </c>
      <c r="G2267" s="45" t="s">
        <v>14694</v>
      </c>
      <c r="H2267" s="46" t="s">
        <v>14695</v>
      </c>
      <c r="I2267" s="45" t="s">
        <v>14585</v>
      </c>
      <c r="J2267" s="46" t="s">
        <v>14586</v>
      </c>
      <c r="K2267" s="46" t="s">
        <v>14587</v>
      </c>
      <c r="L2267" s="45" t="s">
        <v>7306</v>
      </c>
      <c r="M2267" s="45" t="s">
        <v>7307</v>
      </c>
    </row>
    <row r="2268" spans="1:13" ht="57.6">
      <c r="A2268" s="42" t="s">
        <v>7194</v>
      </c>
      <c r="B2268" s="43">
        <f t="shared" si="72"/>
        <v>29</v>
      </c>
      <c r="C2268" s="43" t="str">
        <f t="shared" si="71"/>
        <v>45.329</v>
      </c>
      <c r="D2268" s="44">
        <v>6</v>
      </c>
      <c r="E2268" s="45" t="s">
        <v>14696</v>
      </c>
      <c r="F2268" s="45" t="s">
        <v>14697</v>
      </c>
      <c r="G2268" s="45" t="s">
        <v>14698</v>
      </c>
      <c r="H2268" s="45" t="s">
        <v>14699</v>
      </c>
      <c r="I2268" s="45" t="s">
        <v>14585</v>
      </c>
      <c r="J2268" s="46" t="s">
        <v>14586</v>
      </c>
      <c r="K2268" s="46" t="s">
        <v>14587</v>
      </c>
      <c r="L2268" s="45" t="s">
        <v>7306</v>
      </c>
      <c r="M2268" s="45" t="s">
        <v>7307</v>
      </c>
    </row>
    <row r="2269" spans="1:13" ht="57.6">
      <c r="A2269" s="42" t="s">
        <v>7194</v>
      </c>
      <c r="B2269" s="43">
        <f t="shared" si="72"/>
        <v>30</v>
      </c>
      <c r="C2269" s="43" t="str">
        <f t="shared" si="71"/>
        <v>45.330</v>
      </c>
      <c r="D2269" s="44">
        <v>6</v>
      </c>
      <c r="E2269" s="45" t="s">
        <v>14700</v>
      </c>
      <c r="F2269" s="45" t="s">
        <v>14701</v>
      </c>
      <c r="G2269" s="45" t="s">
        <v>14702</v>
      </c>
      <c r="H2269" s="46" t="s">
        <v>14703</v>
      </c>
      <c r="I2269" s="45" t="s">
        <v>14585</v>
      </c>
      <c r="J2269" s="46" t="s">
        <v>14586</v>
      </c>
      <c r="K2269" s="46" t="s">
        <v>14587</v>
      </c>
      <c r="L2269" s="45" t="s">
        <v>7306</v>
      </c>
      <c r="M2269" s="45" t="s">
        <v>7307</v>
      </c>
    </row>
    <row r="2270" spans="1:13" ht="57.6">
      <c r="A2270" s="42" t="s">
        <v>7194</v>
      </c>
      <c r="B2270" s="43">
        <f t="shared" si="72"/>
        <v>31</v>
      </c>
      <c r="C2270" s="43" t="str">
        <f t="shared" si="71"/>
        <v>45.331</v>
      </c>
      <c r="D2270" s="44">
        <v>6</v>
      </c>
      <c r="E2270" s="45" t="s">
        <v>14704</v>
      </c>
      <c r="F2270" s="45" t="s">
        <v>14705</v>
      </c>
      <c r="G2270" s="45" t="s">
        <v>14706</v>
      </c>
      <c r="H2270" s="45" t="s">
        <v>14707</v>
      </c>
      <c r="I2270" s="45" t="s">
        <v>14585</v>
      </c>
      <c r="J2270" s="46" t="s">
        <v>14586</v>
      </c>
      <c r="K2270" s="46" t="s">
        <v>14587</v>
      </c>
      <c r="L2270" s="45" t="s">
        <v>7306</v>
      </c>
      <c r="M2270" s="45" t="s">
        <v>7307</v>
      </c>
    </row>
    <row r="2271" spans="1:13" ht="57.6">
      <c r="A2271" s="42" t="s">
        <v>7194</v>
      </c>
      <c r="B2271" s="43">
        <f t="shared" si="72"/>
        <v>32</v>
      </c>
      <c r="C2271" s="43" t="str">
        <f t="shared" si="71"/>
        <v>45.332</v>
      </c>
      <c r="D2271" s="44">
        <v>7</v>
      </c>
      <c r="E2271" s="45" t="s">
        <v>14708</v>
      </c>
      <c r="F2271" s="45" t="s">
        <v>14709</v>
      </c>
      <c r="G2271" s="45" t="s">
        <v>14710</v>
      </c>
      <c r="H2271" s="46" t="s">
        <v>14711</v>
      </c>
      <c r="I2271" s="45" t="s">
        <v>14585</v>
      </c>
      <c r="J2271" s="46" t="s">
        <v>14586</v>
      </c>
      <c r="K2271" s="46" t="s">
        <v>14587</v>
      </c>
      <c r="L2271" s="45" t="s">
        <v>7306</v>
      </c>
      <c r="M2271" s="45" t="s">
        <v>7307</v>
      </c>
    </row>
    <row r="2272" spans="1:13" ht="57.6">
      <c r="A2272" s="42" t="s">
        <v>7194</v>
      </c>
      <c r="B2272" s="43">
        <f t="shared" si="72"/>
        <v>33</v>
      </c>
      <c r="C2272" s="43" t="str">
        <f t="shared" si="71"/>
        <v>45.333</v>
      </c>
      <c r="D2272" s="44">
        <v>7</v>
      </c>
      <c r="E2272" s="45" t="s">
        <v>14712</v>
      </c>
      <c r="F2272" s="45" t="s">
        <v>14713</v>
      </c>
      <c r="G2272" s="45" t="s">
        <v>14714</v>
      </c>
      <c r="H2272" s="46" t="s">
        <v>14715</v>
      </c>
      <c r="I2272" s="45" t="s">
        <v>14585</v>
      </c>
      <c r="J2272" s="46" t="s">
        <v>14586</v>
      </c>
      <c r="K2272" s="46" t="s">
        <v>14587</v>
      </c>
      <c r="L2272" s="45" t="s">
        <v>7306</v>
      </c>
      <c r="M2272" s="45" t="s">
        <v>7307</v>
      </c>
    </row>
    <row r="2273" spans="1:13" ht="57.6">
      <c r="A2273" s="42" t="s">
        <v>7194</v>
      </c>
      <c r="B2273" s="43">
        <f t="shared" si="72"/>
        <v>34</v>
      </c>
      <c r="C2273" s="43" t="str">
        <f t="shared" si="71"/>
        <v>45.334</v>
      </c>
      <c r="D2273" s="44">
        <v>7</v>
      </c>
      <c r="E2273" s="45" t="s">
        <v>14716</v>
      </c>
      <c r="F2273" s="45" t="s">
        <v>14717</v>
      </c>
      <c r="G2273" s="45" t="s">
        <v>14718</v>
      </c>
      <c r="H2273" s="46" t="s">
        <v>14719</v>
      </c>
      <c r="I2273" s="45" t="s">
        <v>14585</v>
      </c>
      <c r="J2273" s="46" t="s">
        <v>14586</v>
      </c>
      <c r="K2273" s="46" t="s">
        <v>14587</v>
      </c>
      <c r="L2273" s="45" t="s">
        <v>7306</v>
      </c>
      <c r="M2273" s="45" t="s">
        <v>7307</v>
      </c>
    </row>
    <row r="2274" spans="1:13" ht="57.6">
      <c r="A2274" s="42" t="s">
        <v>7194</v>
      </c>
      <c r="B2274" s="43">
        <f t="shared" si="72"/>
        <v>35</v>
      </c>
      <c r="C2274" s="43" t="str">
        <f t="shared" si="71"/>
        <v>45.335</v>
      </c>
      <c r="D2274" s="44">
        <v>7</v>
      </c>
      <c r="E2274" s="45" t="s">
        <v>14720</v>
      </c>
      <c r="F2274" s="45" t="s">
        <v>14721</v>
      </c>
      <c r="G2274" s="45" t="s">
        <v>14722</v>
      </c>
      <c r="H2274" s="46" t="s">
        <v>14723</v>
      </c>
      <c r="I2274" s="45" t="s">
        <v>14585</v>
      </c>
      <c r="J2274" s="46" t="s">
        <v>14586</v>
      </c>
      <c r="K2274" s="46" t="s">
        <v>14587</v>
      </c>
      <c r="L2274" s="45" t="s">
        <v>7306</v>
      </c>
      <c r="M2274" s="45" t="s">
        <v>7307</v>
      </c>
    </row>
    <row r="2275" spans="1:13" ht="57.6">
      <c r="A2275" s="42" t="s">
        <v>7194</v>
      </c>
      <c r="B2275" s="43">
        <f t="shared" si="72"/>
        <v>36</v>
      </c>
      <c r="C2275" s="43" t="str">
        <f t="shared" si="71"/>
        <v>45.336</v>
      </c>
      <c r="D2275" s="44">
        <v>6</v>
      </c>
      <c r="E2275" s="45" t="s">
        <v>14724</v>
      </c>
      <c r="F2275" s="45" t="s">
        <v>14725</v>
      </c>
      <c r="G2275" s="45" t="s">
        <v>14726</v>
      </c>
      <c r="H2275" s="46" t="s">
        <v>14727</v>
      </c>
      <c r="I2275" s="45" t="s">
        <v>14585</v>
      </c>
      <c r="J2275" s="46" t="s">
        <v>14586</v>
      </c>
      <c r="K2275" s="46" t="s">
        <v>14587</v>
      </c>
      <c r="L2275" s="45" t="s">
        <v>7306</v>
      </c>
      <c r="M2275" s="45" t="s">
        <v>7307</v>
      </c>
    </row>
    <row r="2276" spans="1:13" ht="57.6">
      <c r="A2276" s="42" t="s">
        <v>7194</v>
      </c>
      <c r="B2276" s="43">
        <f t="shared" si="72"/>
        <v>37</v>
      </c>
      <c r="C2276" s="43" t="str">
        <f t="shared" si="71"/>
        <v>45.337</v>
      </c>
      <c r="D2276" s="44">
        <v>6</v>
      </c>
      <c r="E2276" s="45" t="s">
        <v>14728</v>
      </c>
      <c r="F2276" s="45" t="s">
        <v>14729</v>
      </c>
      <c r="G2276" s="45" t="s">
        <v>14730</v>
      </c>
      <c r="H2276" s="45" t="s">
        <v>14731</v>
      </c>
      <c r="I2276" s="45" t="s">
        <v>14585</v>
      </c>
      <c r="J2276" s="46" t="s">
        <v>14586</v>
      </c>
      <c r="K2276" s="46" t="s">
        <v>14587</v>
      </c>
      <c r="L2276" s="45" t="s">
        <v>7306</v>
      </c>
      <c r="M2276" s="45" t="s">
        <v>7307</v>
      </c>
    </row>
    <row r="2277" spans="1:13" ht="57.6">
      <c r="A2277" s="42" t="s">
        <v>7194</v>
      </c>
      <c r="B2277" s="43">
        <f t="shared" si="72"/>
        <v>38</v>
      </c>
      <c r="C2277" s="43" t="str">
        <f t="shared" si="71"/>
        <v>45.338</v>
      </c>
      <c r="D2277" s="44">
        <v>6</v>
      </c>
      <c r="E2277" s="45" t="s">
        <v>14732</v>
      </c>
      <c r="F2277" s="45" t="s">
        <v>14733</v>
      </c>
      <c r="G2277" s="45" t="s">
        <v>14734</v>
      </c>
      <c r="H2277" s="45" t="s">
        <v>14735</v>
      </c>
      <c r="I2277" s="45" t="s">
        <v>14585</v>
      </c>
      <c r="J2277" s="46" t="s">
        <v>14586</v>
      </c>
      <c r="K2277" s="46" t="s">
        <v>14587</v>
      </c>
      <c r="L2277" s="45" t="s">
        <v>7306</v>
      </c>
      <c r="M2277" s="45" t="s">
        <v>7307</v>
      </c>
    </row>
    <row r="2278" spans="1:13" ht="57.6">
      <c r="A2278" s="42" t="s">
        <v>7194</v>
      </c>
      <c r="B2278" s="43">
        <f t="shared" si="72"/>
        <v>39</v>
      </c>
      <c r="C2278" s="43" t="str">
        <f t="shared" si="71"/>
        <v>45.339</v>
      </c>
      <c r="D2278" s="44">
        <v>6</v>
      </c>
      <c r="E2278" s="45" t="s">
        <v>14736</v>
      </c>
      <c r="F2278" s="45" t="s">
        <v>14737</v>
      </c>
      <c r="G2278" s="45" t="s">
        <v>14738</v>
      </c>
      <c r="H2278" s="45" t="s">
        <v>14739</v>
      </c>
      <c r="I2278" s="45" t="s">
        <v>14585</v>
      </c>
      <c r="J2278" s="46" t="s">
        <v>14586</v>
      </c>
      <c r="K2278" s="46" t="s">
        <v>14587</v>
      </c>
      <c r="L2278" s="45" t="s">
        <v>7306</v>
      </c>
      <c r="M2278" s="45" t="s">
        <v>7307</v>
      </c>
    </row>
    <row r="2279" spans="1:13" ht="57.6">
      <c r="A2279" s="42" t="s">
        <v>7194</v>
      </c>
      <c r="B2279" s="43">
        <f t="shared" si="72"/>
        <v>40</v>
      </c>
      <c r="C2279" s="43" t="str">
        <f t="shared" si="71"/>
        <v>45.340</v>
      </c>
      <c r="D2279" s="44">
        <v>6</v>
      </c>
      <c r="E2279" s="45" t="s">
        <v>14740</v>
      </c>
      <c r="F2279" s="45" t="s">
        <v>14741</v>
      </c>
      <c r="G2279" s="45" t="s">
        <v>14742</v>
      </c>
      <c r="H2279" s="46" t="s">
        <v>14743</v>
      </c>
      <c r="I2279" s="45" t="s">
        <v>14585</v>
      </c>
      <c r="J2279" s="46" t="s">
        <v>14586</v>
      </c>
      <c r="K2279" s="46" t="s">
        <v>14587</v>
      </c>
      <c r="L2279" s="45" t="s">
        <v>7306</v>
      </c>
      <c r="M2279" s="45" t="s">
        <v>7307</v>
      </c>
    </row>
    <row r="2280" spans="1:13" ht="57.6">
      <c r="A2280" s="42" t="s">
        <v>7194</v>
      </c>
      <c r="B2280" s="43">
        <f t="shared" si="72"/>
        <v>41</v>
      </c>
      <c r="C2280" s="43" t="str">
        <f t="shared" si="71"/>
        <v>45.341</v>
      </c>
      <c r="D2280" s="44">
        <v>5</v>
      </c>
      <c r="E2280" s="45" t="s">
        <v>14744</v>
      </c>
      <c r="F2280" s="45" t="s">
        <v>14745</v>
      </c>
      <c r="G2280" s="45" t="s">
        <v>14746</v>
      </c>
      <c r="H2280" s="46" t="s">
        <v>14747</v>
      </c>
      <c r="I2280" s="45" t="s">
        <v>14585</v>
      </c>
      <c r="J2280" s="46" t="s">
        <v>14586</v>
      </c>
      <c r="K2280" s="46" t="s">
        <v>14587</v>
      </c>
      <c r="L2280" s="45" t="s">
        <v>7306</v>
      </c>
      <c r="M2280" s="45" t="s">
        <v>7307</v>
      </c>
    </row>
    <row r="2281" spans="1:13" ht="57.6">
      <c r="A2281" s="42" t="s">
        <v>7194</v>
      </c>
      <c r="B2281" s="43">
        <f t="shared" si="72"/>
        <v>42</v>
      </c>
      <c r="C2281" s="43" t="str">
        <f t="shared" si="71"/>
        <v>45.342</v>
      </c>
      <c r="D2281" s="44">
        <v>6</v>
      </c>
      <c r="E2281" s="45" t="s">
        <v>14748</v>
      </c>
      <c r="F2281" s="45" t="s">
        <v>14749</v>
      </c>
      <c r="G2281" s="45" t="s">
        <v>14750</v>
      </c>
      <c r="H2281" s="46" t="s">
        <v>14751</v>
      </c>
      <c r="I2281" s="45" t="s">
        <v>14585</v>
      </c>
      <c r="J2281" s="46" t="s">
        <v>14586</v>
      </c>
      <c r="K2281" s="46" t="s">
        <v>14587</v>
      </c>
      <c r="L2281" s="45" t="s">
        <v>7306</v>
      </c>
      <c r="M2281" s="45" t="s">
        <v>7307</v>
      </c>
    </row>
    <row r="2282" spans="1:13" ht="57.6">
      <c r="A2282" s="42" t="s">
        <v>7194</v>
      </c>
      <c r="B2282" s="43">
        <f t="shared" si="72"/>
        <v>43</v>
      </c>
      <c r="C2282" s="43" t="str">
        <f t="shared" si="71"/>
        <v>45.343</v>
      </c>
      <c r="D2282" s="44">
        <v>7</v>
      </c>
      <c r="E2282" s="45" t="s">
        <v>14752</v>
      </c>
      <c r="F2282" s="45" t="s">
        <v>14753</v>
      </c>
      <c r="G2282" s="45" t="s">
        <v>14754</v>
      </c>
      <c r="H2282" s="46" t="s">
        <v>14755</v>
      </c>
      <c r="I2282" s="45" t="s">
        <v>14585</v>
      </c>
      <c r="J2282" s="46" t="s">
        <v>14586</v>
      </c>
      <c r="K2282" s="46" t="s">
        <v>14587</v>
      </c>
      <c r="L2282" s="45" t="s">
        <v>7306</v>
      </c>
      <c r="M2282" s="45" t="s">
        <v>7307</v>
      </c>
    </row>
    <row r="2283" spans="1:13" ht="57.6">
      <c r="A2283" s="42" t="s">
        <v>7194</v>
      </c>
      <c r="B2283" s="43">
        <f t="shared" si="72"/>
        <v>44</v>
      </c>
      <c r="C2283" s="43" t="str">
        <f t="shared" si="71"/>
        <v>45.344</v>
      </c>
      <c r="D2283" s="44">
        <v>7</v>
      </c>
      <c r="E2283" s="45" t="s">
        <v>14756</v>
      </c>
      <c r="F2283" s="45" t="s">
        <v>14757</v>
      </c>
      <c r="G2283" s="45" t="s">
        <v>14758</v>
      </c>
      <c r="H2283" s="46" t="s">
        <v>14759</v>
      </c>
      <c r="I2283" s="45" t="s">
        <v>14585</v>
      </c>
      <c r="J2283" s="46" t="s">
        <v>14586</v>
      </c>
      <c r="K2283" s="46" t="s">
        <v>14587</v>
      </c>
      <c r="L2283" s="45" t="s">
        <v>7306</v>
      </c>
      <c r="M2283" s="45" t="s">
        <v>7307</v>
      </c>
    </row>
    <row r="2284" spans="1:13" ht="57.6">
      <c r="A2284" s="42" t="s">
        <v>7194</v>
      </c>
      <c r="B2284" s="43">
        <f t="shared" si="72"/>
        <v>45</v>
      </c>
      <c r="C2284" s="43" t="str">
        <f t="shared" si="71"/>
        <v>45.345</v>
      </c>
      <c r="D2284" s="44">
        <v>5</v>
      </c>
      <c r="E2284" s="45" t="s">
        <v>14760</v>
      </c>
      <c r="F2284" s="45" t="s">
        <v>14761</v>
      </c>
      <c r="G2284" s="45" t="s">
        <v>14762</v>
      </c>
      <c r="H2284" s="46" t="s">
        <v>14763</v>
      </c>
      <c r="I2284" s="45" t="s">
        <v>14585</v>
      </c>
      <c r="J2284" s="46" t="s">
        <v>14586</v>
      </c>
      <c r="K2284" s="46" t="s">
        <v>14587</v>
      </c>
      <c r="L2284" s="45" t="s">
        <v>7306</v>
      </c>
      <c r="M2284" s="45" t="s">
        <v>7307</v>
      </c>
    </row>
    <row r="2285" spans="1:13" ht="57.6">
      <c r="A2285" s="42" t="s">
        <v>7194</v>
      </c>
      <c r="B2285" s="43">
        <f t="shared" si="72"/>
        <v>46</v>
      </c>
      <c r="C2285" s="43" t="str">
        <f t="shared" si="71"/>
        <v>45.346</v>
      </c>
      <c r="D2285" s="44">
        <v>6</v>
      </c>
      <c r="E2285" s="45" t="s">
        <v>14764</v>
      </c>
      <c r="F2285" s="45" t="s">
        <v>14765</v>
      </c>
      <c r="G2285" s="45" t="s">
        <v>14766</v>
      </c>
      <c r="H2285" s="46" t="s">
        <v>14767</v>
      </c>
      <c r="I2285" s="45" t="s">
        <v>14585</v>
      </c>
      <c r="J2285" s="46" t="s">
        <v>14586</v>
      </c>
      <c r="K2285" s="46" t="s">
        <v>14587</v>
      </c>
      <c r="L2285" s="45" t="s">
        <v>7306</v>
      </c>
      <c r="M2285" s="45" t="s">
        <v>7307</v>
      </c>
    </row>
    <row r="2286" spans="1:13" ht="57.6">
      <c r="A2286" s="42" t="s">
        <v>7194</v>
      </c>
      <c r="B2286" s="43">
        <f t="shared" si="72"/>
        <v>47</v>
      </c>
      <c r="C2286" s="43" t="str">
        <f t="shared" si="71"/>
        <v>45.347</v>
      </c>
      <c r="D2286" s="44">
        <v>6</v>
      </c>
      <c r="E2286" s="45" t="s">
        <v>14768</v>
      </c>
      <c r="F2286" s="45" t="s">
        <v>14769</v>
      </c>
      <c r="G2286" s="45" t="s">
        <v>14770</v>
      </c>
      <c r="H2286" s="45" t="s">
        <v>14771</v>
      </c>
      <c r="I2286" s="45" t="s">
        <v>14585</v>
      </c>
      <c r="J2286" s="46" t="s">
        <v>14586</v>
      </c>
      <c r="K2286" s="46" t="s">
        <v>14587</v>
      </c>
      <c r="L2286" s="45" t="s">
        <v>7306</v>
      </c>
      <c r="M2286" s="45" t="s">
        <v>7307</v>
      </c>
    </row>
    <row r="2287" spans="1:13" ht="57.6">
      <c r="A2287" s="42" t="s">
        <v>7194</v>
      </c>
      <c r="B2287" s="43">
        <f t="shared" si="72"/>
        <v>48</v>
      </c>
      <c r="C2287" s="43" t="str">
        <f t="shared" si="71"/>
        <v>45.348</v>
      </c>
      <c r="D2287" s="44">
        <v>6</v>
      </c>
      <c r="E2287" s="45" t="s">
        <v>14772</v>
      </c>
      <c r="F2287" s="45" t="s">
        <v>14773</v>
      </c>
      <c r="G2287" s="45" t="s">
        <v>14774</v>
      </c>
      <c r="H2287" s="45" t="s">
        <v>14775</v>
      </c>
      <c r="I2287" s="45" t="s">
        <v>14585</v>
      </c>
      <c r="J2287" s="46" t="s">
        <v>14586</v>
      </c>
      <c r="K2287" s="46" t="s">
        <v>14587</v>
      </c>
      <c r="L2287" s="45" t="s">
        <v>7306</v>
      </c>
      <c r="M2287" s="45" t="s">
        <v>7307</v>
      </c>
    </row>
    <row r="2288" spans="1:13" ht="57.6">
      <c r="A2288" s="42" t="s">
        <v>7194</v>
      </c>
      <c r="B2288" s="43">
        <f t="shared" si="72"/>
        <v>49</v>
      </c>
      <c r="C2288" s="43" t="str">
        <f t="shared" si="71"/>
        <v>45.349</v>
      </c>
      <c r="D2288" s="44">
        <v>6</v>
      </c>
      <c r="E2288" s="45" t="s">
        <v>14776</v>
      </c>
      <c r="F2288" s="45" t="s">
        <v>14777</v>
      </c>
      <c r="G2288" s="45" t="s">
        <v>14778</v>
      </c>
      <c r="H2288" s="46" t="s">
        <v>14779</v>
      </c>
      <c r="I2288" s="45" t="s">
        <v>14585</v>
      </c>
      <c r="J2288" s="46" t="s">
        <v>14586</v>
      </c>
      <c r="K2288" s="46" t="s">
        <v>14587</v>
      </c>
      <c r="L2288" s="45" t="s">
        <v>7306</v>
      </c>
      <c r="M2288" s="45" t="s">
        <v>7307</v>
      </c>
    </row>
    <row r="2289" spans="1:13" ht="57.6">
      <c r="A2289" s="42" t="s">
        <v>7194</v>
      </c>
      <c r="B2289" s="43">
        <f t="shared" si="72"/>
        <v>50</v>
      </c>
      <c r="C2289" s="43" t="str">
        <f t="shared" si="71"/>
        <v>45.350</v>
      </c>
      <c r="D2289" s="44">
        <v>6</v>
      </c>
      <c r="E2289" s="45" t="s">
        <v>14780</v>
      </c>
      <c r="F2289" s="45" t="s">
        <v>14781</v>
      </c>
      <c r="G2289" s="45" t="s">
        <v>14782</v>
      </c>
      <c r="H2289" s="45" t="s">
        <v>14783</v>
      </c>
      <c r="I2289" s="45" t="s">
        <v>14585</v>
      </c>
      <c r="J2289" s="46" t="s">
        <v>14586</v>
      </c>
      <c r="K2289" s="46" t="s">
        <v>14587</v>
      </c>
      <c r="L2289" s="45" t="s">
        <v>7306</v>
      </c>
      <c r="M2289" s="45" t="s">
        <v>7307</v>
      </c>
    </row>
    <row r="2290" spans="1:13" ht="57.6">
      <c r="A2290" s="42" t="s">
        <v>7194</v>
      </c>
      <c r="B2290" s="43">
        <f t="shared" si="72"/>
        <v>51</v>
      </c>
      <c r="C2290" s="43" t="str">
        <f t="shared" si="71"/>
        <v>45.351</v>
      </c>
      <c r="D2290" s="44">
        <v>6</v>
      </c>
      <c r="E2290" s="45" t="s">
        <v>14784</v>
      </c>
      <c r="F2290" s="45" t="s">
        <v>14785</v>
      </c>
      <c r="G2290" s="45" t="s">
        <v>14786</v>
      </c>
      <c r="H2290" s="45" t="s">
        <v>14787</v>
      </c>
      <c r="I2290" s="45" t="s">
        <v>14585</v>
      </c>
      <c r="J2290" s="46" t="s">
        <v>14586</v>
      </c>
      <c r="K2290" s="46" t="s">
        <v>14587</v>
      </c>
      <c r="L2290" s="45" t="s">
        <v>7306</v>
      </c>
      <c r="M2290" s="45" t="s">
        <v>7307</v>
      </c>
    </row>
    <row r="2291" spans="1:13" ht="57.6">
      <c r="A2291" s="42" t="s">
        <v>7194</v>
      </c>
      <c r="B2291" s="43">
        <f t="shared" si="72"/>
        <v>52</v>
      </c>
      <c r="C2291" s="43" t="str">
        <f t="shared" si="71"/>
        <v>45.352</v>
      </c>
      <c r="D2291" s="44">
        <v>7</v>
      </c>
      <c r="E2291" s="45" t="s">
        <v>14788</v>
      </c>
      <c r="F2291" s="45" t="s">
        <v>14789</v>
      </c>
      <c r="G2291" s="45" t="s">
        <v>14790</v>
      </c>
      <c r="H2291" s="46" t="s">
        <v>14791</v>
      </c>
      <c r="I2291" s="45" t="s">
        <v>14585</v>
      </c>
      <c r="J2291" s="46" t="s">
        <v>14586</v>
      </c>
      <c r="K2291" s="46" t="s">
        <v>14587</v>
      </c>
      <c r="L2291" s="45" t="s">
        <v>7306</v>
      </c>
      <c r="M2291" s="45" t="s">
        <v>7307</v>
      </c>
    </row>
    <row r="2292" spans="1:13" ht="57.6">
      <c r="A2292" s="42" t="s">
        <v>7194</v>
      </c>
      <c r="B2292" s="43">
        <f t="shared" si="72"/>
        <v>53</v>
      </c>
      <c r="C2292" s="43" t="str">
        <f t="shared" si="71"/>
        <v>45.353</v>
      </c>
      <c r="D2292" s="44">
        <v>7</v>
      </c>
      <c r="E2292" s="45" t="s">
        <v>14792</v>
      </c>
      <c r="F2292" s="45" t="s">
        <v>14793</v>
      </c>
      <c r="G2292" s="45" t="s">
        <v>14794</v>
      </c>
      <c r="H2292" s="46" t="s">
        <v>14795</v>
      </c>
      <c r="I2292" s="45" t="s">
        <v>14585</v>
      </c>
      <c r="J2292" s="46" t="s">
        <v>14586</v>
      </c>
      <c r="K2292" s="46" t="s">
        <v>14587</v>
      </c>
      <c r="L2292" s="45" t="s">
        <v>7306</v>
      </c>
      <c r="M2292" s="45" t="s">
        <v>7307</v>
      </c>
    </row>
    <row r="2293" spans="1:13" ht="57.6">
      <c r="A2293" s="42" t="s">
        <v>7194</v>
      </c>
      <c r="B2293" s="43">
        <f t="shared" si="72"/>
        <v>54</v>
      </c>
      <c r="C2293" s="43" t="str">
        <f t="shared" si="71"/>
        <v>45.354</v>
      </c>
      <c r="D2293" s="44">
        <v>7</v>
      </c>
      <c r="E2293" s="45" t="s">
        <v>14796</v>
      </c>
      <c r="F2293" s="45" t="s">
        <v>14797</v>
      </c>
      <c r="G2293" s="45" t="s">
        <v>14798</v>
      </c>
      <c r="H2293" s="46" t="s">
        <v>14799</v>
      </c>
      <c r="I2293" s="45" t="s">
        <v>14585</v>
      </c>
      <c r="J2293" s="46" t="s">
        <v>14586</v>
      </c>
      <c r="K2293" s="46" t="s">
        <v>14587</v>
      </c>
      <c r="L2293" s="45" t="s">
        <v>7306</v>
      </c>
      <c r="M2293" s="45" t="s">
        <v>7307</v>
      </c>
    </row>
    <row r="2294" spans="1:13" ht="57.6">
      <c r="A2294" s="42" t="s">
        <v>7194</v>
      </c>
      <c r="B2294" s="43">
        <f t="shared" si="72"/>
        <v>55</v>
      </c>
      <c r="C2294" s="43" t="str">
        <f t="shared" si="71"/>
        <v>45.355</v>
      </c>
      <c r="D2294" s="44">
        <v>7</v>
      </c>
      <c r="E2294" s="45" t="s">
        <v>14800</v>
      </c>
      <c r="F2294" s="45" t="s">
        <v>14801</v>
      </c>
      <c r="G2294" s="45" t="s">
        <v>14802</v>
      </c>
      <c r="H2294" s="46" t="s">
        <v>14803</v>
      </c>
      <c r="I2294" s="45" t="s">
        <v>14585</v>
      </c>
      <c r="J2294" s="46" t="s">
        <v>14586</v>
      </c>
      <c r="K2294" s="46" t="s">
        <v>14587</v>
      </c>
      <c r="L2294" s="45" t="s">
        <v>7306</v>
      </c>
      <c r="M2294" s="45" t="s">
        <v>7307</v>
      </c>
    </row>
    <row r="2295" spans="1:13" ht="57.6">
      <c r="A2295" s="42" t="s">
        <v>7194</v>
      </c>
      <c r="B2295" s="43">
        <f t="shared" si="72"/>
        <v>56</v>
      </c>
      <c r="C2295" s="43" t="str">
        <f t="shared" si="71"/>
        <v>45.356</v>
      </c>
      <c r="D2295" s="44">
        <v>6</v>
      </c>
      <c r="E2295" s="45" t="s">
        <v>14804</v>
      </c>
      <c r="F2295" s="45" t="s">
        <v>14805</v>
      </c>
      <c r="G2295" s="45" t="s">
        <v>14806</v>
      </c>
      <c r="H2295" s="45" t="s">
        <v>14807</v>
      </c>
      <c r="I2295" s="45" t="s">
        <v>14585</v>
      </c>
      <c r="J2295" s="46" t="s">
        <v>14586</v>
      </c>
      <c r="K2295" s="46" t="s">
        <v>14587</v>
      </c>
      <c r="L2295" s="45" t="s">
        <v>7306</v>
      </c>
      <c r="M2295" s="45" t="s">
        <v>7307</v>
      </c>
    </row>
    <row r="2296" spans="1:13" ht="57.6">
      <c r="A2296" s="42" t="s">
        <v>7194</v>
      </c>
      <c r="B2296" s="43">
        <f t="shared" si="72"/>
        <v>57</v>
      </c>
      <c r="C2296" s="43" t="str">
        <f t="shared" si="71"/>
        <v>45.357</v>
      </c>
      <c r="D2296" s="44">
        <v>6</v>
      </c>
      <c r="E2296" s="45" t="s">
        <v>14808</v>
      </c>
      <c r="F2296" s="45" t="s">
        <v>14809</v>
      </c>
      <c r="G2296" s="45" t="s">
        <v>14810</v>
      </c>
      <c r="H2296" s="46" t="s">
        <v>14811</v>
      </c>
      <c r="I2296" s="45" t="s">
        <v>14585</v>
      </c>
      <c r="J2296" s="46" t="s">
        <v>14586</v>
      </c>
      <c r="K2296" s="46" t="s">
        <v>14587</v>
      </c>
      <c r="L2296" s="45" t="s">
        <v>7306</v>
      </c>
      <c r="M2296" s="45" t="s">
        <v>7307</v>
      </c>
    </row>
    <row r="2297" spans="1:13" ht="57.6">
      <c r="A2297" s="42" t="s">
        <v>7194</v>
      </c>
      <c r="B2297" s="43">
        <f t="shared" si="72"/>
        <v>58</v>
      </c>
      <c r="C2297" s="43" t="str">
        <f t="shared" si="71"/>
        <v>45.358</v>
      </c>
      <c r="D2297" s="44">
        <v>6</v>
      </c>
      <c r="E2297" s="45" t="s">
        <v>14812</v>
      </c>
      <c r="F2297" s="45" t="s">
        <v>14813</v>
      </c>
      <c r="G2297" s="45" t="s">
        <v>14814</v>
      </c>
      <c r="H2297" s="46" t="s">
        <v>14815</v>
      </c>
      <c r="I2297" s="45" t="s">
        <v>14585</v>
      </c>
      <c r="J2297" s="46" t="s">
        <v>14586</v>
      </c>
      <c r="K2297" s="46" t="s">
        <v>14587</v>
      </c>
      <c r="L2297" s="45" t="s">
        <v>7306</v>
      </c>
      <c r="M2297" s="45" t="s">
        <v>7307</v>
      </c>
    </row>
    <row r="2298" spans="1:13" ht="57.6">
      <c r="A2298" s="42" t="s">
        <v>7194</v>
      </c>
      <c r="B2298" s="43">
        <f t="shared" si="72"/>
        <v>59</v>
      </c>
      <c r="C2298" s="43" t="str">
        <f t="shared" si="71"/>
        <v>45.359</v>
      </c>
      <c r="D2298" s="44">
        <v>6</v>
      </c>
      <c r="E2298" s="45" t="s">
        <v>14816</v>
      </c>
      <c r="F2298" s="45" t="s">
        <v>14817</v>
      </c>
      <c r="G2298" s="45" t="s">
        <v>14818</v>
      </c>
      <c r="H2298" s="45" t="s">
        <v>14819</v>
      </c>
      <c r="I2298" s="45" t="s">
        <v>14585</v>
      </c>
      <c r="J2298" s="46" t="s">
        <v>14586</v>
      </c>
      <c r="K2298" s="46" t="s">
        <v>14587</v>
      </c>
      <c r="L2298" s="45" t="s">
        <v>7306</v>
      </c>
      <c r="M2298" s="45" t="s">
        <v>7307</v>
      </c>
    </row>
    <row r="2299" spans="1:13" ht="57.6">
      <c r="A2299" s="42" t="s">
        <v>7194</v>
      </c>
      <c r="B2299" s="43">
        <f t="shared" si="72"/>
        <v>60</v>
      </c>
      <c r="C2299" s="43" t="str">
        <f t="shared" si="71"/>
        <v>45.360</v>
      </c>
      <c r="D2299" s="44">
        <v>6</v>
      </c>
      <c r="E2299" s="45" t="s">
        <v>14820</v>
      </c>
      <c r="F2299" s="45" t="s">
        <v>14821</v>
      </c>
      <c r="G2299" s="45" t="s">
        <v>14822</v>
      </c>
      <c r="H2299" s="46" t="s">
        <v>14823</v>
      </c>
      <c r="I2299" s="45" t="s">
        <v>14585</v>
      </c>
      <c r="J2299" s="46" t="s">
        <v>14586</v>
      </c>
      <c r="K2299" s="46" t="s">
        <v>14587</v>
      </c>
      <c r="L2299" s="45" t="s">
        <v>7306</v>
      </c>
      <c r="M2299" s="45" t="s">
        <v>7307</v>
      </c>
    </row>
    <row r="2300" spans="1:13" ht="57.6">
      <c r="A2300" s="42" t="s">
        <v>7194</v>
      </c>
      <c r="B2300" s="43">
        <f t="shared" si="72"/>
        <v>61</v>
      </c>
      <c r="C2300" s="43" t="str">
        <f t="shared" si="71"/>
        <v>45.361</v>
      </c>
      <c r="D2300" s="44">
        <v>6</v>
      </c>
      <c r="E2300" s="45" t="s">
        <v>14824</v>
      </c>
      <c r="F2300" s="45" t="s">
        <v>14825</v>
      </c>
      <c r="G2300" s="45" t="s">
        <v>14826</v>
      </c>
      <c r="H2300" s="46" t="s">
        <v>14827</v>
      </c>
      <c r="I2300" s="45" t="s">
        <v>14585</v>
      </c>
      <c r="J2300" s="46" t="s">
        <v>14586</v>
      </c>
      <c r="K2300" s="46" t="s">
        <v>14587</v>
      </c>
      <c r="L2300" s="45" t="s">
        <v>7306</v>
      </c>
      <c r="M2300" s="45" t="s">
        <v>7307</v>
      </c>
    </row>
    <row r="2301" spans="1:13" ht="57.6">
      <c r="A2301" s="42" t="s">
        <v>7194</v>
      </c>
      <c r="B2301" s="43">
        <f t="shared" si="72"/>
        <v>62</v>
      </c>
      <c r="C2301" s="43" t="str">
        <f t="shared" si="71"/>
        <v>45.362</v>
      </c>
      <c r="D2301" s="44">
        <v>6</v>
      </c>
      <c r="E2301" s="45" t="s">
        <v>14828</v>
      </c>
      <c r="F2301" s="45" t="s">
        <v>14829</v>
      </c>
      <c r="G2301" s="45" t="s">
        <v>14830</v>
      </c>
      <c r="H2301" s="46" t="s">
        <v>14831</v>
      </c>
      <c r="I2301" s="45" t="s">
        <v>14585</v>
      </c>
      <c r="J2301" s="46" t="s">
        <v>14586</v>
      </c>
      <c r="K2301" s="46" t="s">
        <v>14587</v>
      </c>
      <c r="L2301" s="45" t="s">
        <v>7306</v>
      </c>
      <c r="M2301" s="45" t="s">
        <v>7307</v>
      </c>
    </row>
    <row r="2302" spans="1:13" ht="57.6">
      <c r="A2302" s="42" t="s">
        <v>7194</v>
      </c>
      <c r="B2302" s="43">
        <f t="shared" si="72"/>
        <v>63</v>
      </c>
      <c r="C2302" s="43" t="str">
        <f t="shared" si="71"/>
        <v>45.363</v>
      </c>
      <c r="D2302" s="44">
        <v>5</v>
      </c>
      <c r="E2302" s="45" t="s">
        <v>14832</v>
      </c>
      <c r="F2302" s="45" t="s">
        <v>14833</v>
      </c>
      <c r="G2302" s="45" t="s">
        <v>14834</v>
      </c>
      <c r="H2302" s="46" t="s">
        <v>14835</v>
      </c>
      <c r="I2302" s="45" t="s">
        <v>14585</v>
      </c>
      <c r="J2302" s="46" t="s">
        <v>14586</v>
      </c>
      <c r="K2302" s="46" t="s">
        <v>14587</v>
      </c>
      <c r="L2302" s="45" t="s">
        <v>7306</v>
      </c>
      <c r="M2302" s="45" t="s">
        <v>7307</v>
      </c>
    </row>
    <row r="2303" spans="1:13" ht="57.6">
      <c r="A2303" s="42" t="s">
        <v>7194</v>
      </c>
      <c r="B2303" s="43">
        <f t="shared" si="72"/>
        <v>64</v>
      </c>
      <c r="C2303" s="43" t="str">
        <f t="shared" si="71"/>
        <v>45.364</v>
      </c>
      <c r="D2303" s="44">
        <v>6</v>
      </c>
      <c r="E2303" s="45" t="s">
        <v>14836</v>
      </c>
      <c r="F2303" s="45" t="s">
        <v>14837</v>
      </c>
      <c r="G2303" s="45" t="s">
        <v>14838</v>
      </c>
      <c r="H2303" s="46" t="s">
        <v>14839</v>
      </c>
      <c r="I2303" s="45" t="s">
        <v>14585</v>
      </c>
      <c r="J2303" s="46" t="s">
        <v>14586</v>
      </c>
      <c r="K2303" s="46" t="s">
        <v>14587</v>
      </c>
      <c r="L2303" s="45" t="s">
        <v>7306</v>
      </c>
      <c r="M2303" s="45" t="s">
        <v>7307</v>
      </c>
    </row>
    <row r="2304" spans="1:13" ht="57.6">
      <c r="A2304" s="42" t="s">
        <v>7194</v>
      </c>
      <c r="B2304" s="43">
        <f t="shared" si="72"/>
        <v>65</v>
      </c>
      <c r="C2304" s="43" t="str">
        <f t="shared" si="71"/>
        <v>45.365</v>
      </c>
      <c r="D2304" s="44">
        <v>7</v>
      </c>
      <c r="E2304" s="45" t="s">
        <v>14840</v>
      </c>
      <c r="F2304" s="45" t="s">
        <v>14841</v>
      </c>
      <c r="G2304" s="45" t="s">
        <v>14842</v>
      </c>
      <c r="H2304" s="46" t="s">
        <v>14843</v>
      </c>
      <c r="I2304" s="45" t="s">
        <v>14585</v>
      </c>
      <c r="J2304" s="46" t="s">
        <v>14586</v>
      </c>
      <c r="K2304" s="46" t="s">
        <v>14587</v>
      </c>
      <c r="L2304" s="45" t="s">
        <v>7306</v>
      </c>
      <c r="M2304" s="45" t="s">
        <v>7307</v>
      </c>
    </row>
    <row r="2305" spans="1:13" ht="57.6">
      <c r="A2305" s="42" t="s">
        <v>7194</v>
      </c>
      <c r="B2305" s="43">
        <f t="shared" si="72"/>
        <v>66</v>
      </c>
      <c r="C2305" s="43" t="str">
        <f t="shared" si="71"/>
        <v>45.366</v>
      </c>
      <c r="D2305" s="44">
        <v>7</v>
      </c>
      <c r="E2305" s="45" t="s">
        <v>14844</v>
      </c>
      <c r="F2305" s="45" t="s">
        <v>14845</v>
      </c>
      <c r="G2305" s="45" t="s">
        <v>14846</v>
      </c>
      <c r="H2305" s="46" t="s">
        <v>14847</v>
      </c>
      <c r="I2305" s="45" t="s">
        <v>14585</v>
      </c>
      <c r="J2305" s="46" t="s">
        <v>14586</v>
      </c>
      <c r="K2305" s="46" t="s">
        <v>14587</v>
      </c>
      <c r="L2305" s="45" t="s">
        <v>7306</v>
      </c>
      <c r="M2305" s="45" t="s">
        <v>7307</v>
      </c>
    </row>
    <row r="2306" spans="1:13" ht="57.6">
      <c r="A2306" s="42" t="s">
        <v>7194</v>
      </c>
      <c r="B2306" s="43">
        <f t="shared" si="72"/>
        <v>67</v>
      </c>
      <c r="C2306" s="43" t="str">
        <f t="shared" si="71"/>
        <v>45.367</v>
      </c>
      <c r="D2306" s="44">
        <v>7</v>
      </c>
      <c r="E2306" s="45" t="s">
        <v>14848</v>
      </c>
      <c r="F2306" s="45" t="s">
        <v>14849</v>
      </c>
      <c r="G2306" s="45" t="s">
        <v>14850</v>
      </c>
      <c r="H2306" s="46" t="s">
        <v>14851</v>
      </c>
      <c r="I2306" s="45" t="s">
        <v>14585</v>
      </c>
      <c r="J2306" s="46" t="s">
        <v>14586</v>
      </c>
      <c r="K2306" s="46" t="s">
        <v>14587</v>
      </c>
      <c r="L2306" s="45" t="s">
        <v>7306</v>
      </c>
      <c r="M2306" s="45" t="s">
        <v>7307</v>
      </c>
    </row>
    <row r="2307" spans="1:13" ht="57.6">
      <c r="A2307" s="42" t="s">
        <v>7194</v>
      </c>
      <c r="B2307" s="43">
        <f t="shared" si="72"/>
        <v>68</v>
      </c>
      <c r="C2307" s="43" t="str">
        <f t="shared" ref="C2307:C2370" si="73">+CONCATENATE(A2307,B2307)</f>
        <v>45.368</v>
      </c>
      <c r="D2307" s="44">
        <v>7</v>
      </c>
      <c r="E2307" s="45" t="s">
        <v>14852</v>
      </c>
      <c r="F2307" s="45" t="s">
        <v>14853</v>
      </c>
      <c r="G2307" s="45" t="s">
        <v>14854</v>
      </c>
      <c r="H2307" s="46" t="s">
        <v>14855</v>
      </c>
      <c r="I2307" s="45" t="s">
        <v>14585</v>
      </c>
      <c r="J2307" s="46" t="s">
        <v>14586</v>
      </c>
      <c r="K2307" s="46" t="s">
        <v>14587</v>
      </c>
      <c r="L2307" s="45" t="s">
        <v>7306</v>
      </c>
      <c r="M2307" s="45" t="s">
        <v>7307</v>
      </c>
    </row>
    <row r="2308" spans="1:13" ht="57.6">
      <c r="A2308" s="42" t="s">
        <v>7194</v>
      </c>
      <c r="B2308" s="43">
        <f t="shared" ref="B2308:B2371" si="74">+IF(A2308=A2307,B2307+1,1)</f>
        <v>69</v>
      </c>
      <c r="C2308" s="43" t="str">
        <f t="shared" si="73"/>
        <v>45.369</v>
      </c>
      <c r="D2308" s="44">
        <v>6</v>
      </c>
      <c r="E2308" s="45" t="s">
        <v>14856</v>
      </c>
      <c r="F2308" s="45" t="s">
        <v>14857</v>
      </c>
      <c r="G2308" s="45" t="s">
        <v>14858</v>
      </c>
      <c r="H2308" s="46" t="s">
        <v>14859</v>
      </c>
      <c r="I2308" s="45" t="s">
        <v>14585</v>
      </c>
      <c r="J2308" s="46" t="s">
        <v>14586</v>
      </c>
      <c r="K2308" s="46" t="s">
        <v>14587</v>
      </c>
      <c r="L2308" s="45" t="s">
        <v>7306</v>
      </c>
      <c r="M2308" s="45" t="s">
        <v>7307</v>
      </c>
    </row>
    <row r="2309" spans="1:13" ht="57.6">
      <c r="A2309" s="42" t="s">
        <v>7194</v>
      </c>
      <c r="B2309" s="43">
        <f t="shared" si="74"/>
        <v>70</v>
      </c>
      <c r="C2309" s="43" t="str">
        <f t="shared" si="73"/>
        <v>45.370</v>
      </c>
      <c r="D2309" s="44">
        <v>6</v>
      </c>
      <c r="E2309" s="45" t="s">
        <v>14860</v>
      </c>
      <c r="F2309" s="45" t="s">
        <v>14861</v>
      </c>
      <c r="G2309" s="45" t="s">
        <v>14862</v>
      </c>
      <c r="H2309" s="46" t="s">
        <v>14863</v>
      </c>
      <c r="I2309" s="45" t="s">
        <v>14585</v>
      </c>
      <c r="J2309" s="46" t="s">
        <v>14586</v>
      </c>
      <c r="K2309" s="46" t="s">
        <v>14587</v>
      </c>
      <c r="L2309" s="45" t="s">
        <v>7306</v>
      </c>
      <c r="M2309" s="45" t="s">
        <v>7307</v>
      </c>
    </row>
    <row r="2310" spans="1:13" ht="57.6">
      <c r="A2310" s="42" t="s">
        <v>7194</v>
      </c>
      <c r="B2310" s="43">
        <f t="shared" si="74"/>
        <v>71</v>
      </c>
      <c r="C2310" s="43" t="str">
        <f t="shared" si="73"/>
        <v>45.371</v>
      </c>
      <c r="D2310" s="44">
        <v>7</v>
      </c>
      <c r="E2310" s="45" t="s">
        <v>14864</v>
      </c>
      <c r="F2310" s="45" t="s">
        <v>14865</v>
      </c>
      <c r="G2310" s="45" t="s">
        <v>14866</v>
      </c>
      <c r="H2310" s="46" t="s">
        <v>14867</v>
      </c>
      <c r="I2310" s="45" t="s">
        <v>14585</v>
      </c>
      <c r="J2310" s="46" t="s">
        <v>14586</v>
      </c>
      <c r="K2310" s="46" t="s">
        <v>14587</v>
      </c>
      <c r="L2310" s="45" t="s">
        <v>7306</v>
      </c>
      <c r="M2310" s="45" t="s">
        <v>7307</v>
      </c>
    </row>
    <row r="2311" spans="1:13" ht="57.6">
      <c r="A2311" s="42" t="s">
        <v>7194</v>
      </c>
      <c r="B2311" s="43">
        <f t="shared" si="74"/>
        <v>72</v>
      </c>
      <c r="C2311" s="43" t="str">
        <f t="shared" si="73"/>
        <v>45.372</v>
      </c>
      <c r="D2311" s="44">
        <v>7</v>
      </c>
      <c r="E2311" s="45" t="s">
        <v>14868</v>
      </c>
      <c r="F2311" s="45" t="s">
        <v>14869</v>
      </c>
      <c r="G2311" s="45" t="s">
        <v>14870</v>
      </c>
      <c r="H2311" s="46" t="s">
        <v>14871</v>
      </c>
      <c r="I2311" s="45" t="s">
        <v>14585</v>
      </c>
      <c r="J2311" s="46" t="s">
        <v>14586</v>
      </c>
      <c r="K2311" s="46" t="s">
        <v>14587</v>
      </c>
      <c r="L2311" s="45" t="s">
        <v>7306</v>
      </c>
      <c r="M2311" s="45" t="s">
        <v>7307</v>
      </c>
    </row>
    <row r="2312" spans="1:13" ht="57.6">
      <c r="A2312" s="42" t="s">
        <v>7194</v>
      </c>
      <c r="B2312" s="43">
        <f t="shared" si="74"/>
        <v>73</v>
      </c>
      <c r="C2312" s="43" t="str">
        <f t="shared" si="73"/>
        <v>45.373</v>
      </c>
      <c r="D2312" s="44">
        <v>7</v>
      </c>
      <c r="E2312" s="45" t="s">
        <v>14872</v>
      </c>
      <c r="F2312" s="45" t="s">
        <v>14873</v>
      </c>
      <c r="G2312" s="45" t="s">
        <v>14874</v>
      </c>
      <c r="H2312" s="46" t="s">
        <v>14875</v>
      </c>
      <c r="I2312" s="45" t="s">
        <v>14585</v>
      </c>
      <c r="J2312" s="46" t="s">
        <v>14586</v>
      </c>
      <c r="K2312" s="46" t="s">
        <v>14587</v>
      </c>
      <c r="L2312" s="45" t="s">
        <v>7306</v>
      </c>
      <c r="M2312" s="45" t="s">
        <v>7307</v>
      </c>
    </row>
    <row r="2313" spans="1:13" ht="57.6">
      <c r="A2313" s="42" t="s">
        <v>7194</v>
      </c>
      <c r="B2313" s="43">
        <f t="shared" si="74"/>
        <v>74</v>
      </c>
      <c r="C2313" s="43" t="str">
        <f t="shared" si="73"/>
        <v>45.374</v>
      </c>
      <c r="D2313" s="44">
        <v>7</v>
      </c>
      <c r="E2313" s="45" t="s">
        <v>14876</v>
      </c>
      <c r="F2313" s="45" t="s">
        <v>14877</v>
      </c>
      <c r="G2313" s="45" t="s">
        <v>14878</v>
      </c>
      <c r="H2313" s="46" t="s">
        <v>14879</v>
      </c>
      <c r="I2313" s="45" t="s">
        <v>14585</v>
      </c>
      <c r="J2313" s="46" t="s">
        <v>14586</v>
      </c>
      <c r="K2313" s="46" t="s">
        <v>14587</v>
      </c>
      <c r="L2313" s="45" t="s">
        <v>7306</v>
      </c>
      <c r="M2313" s="45" t="s">
        <v>7307</v>
      </c>
    </row>
    <row r="2314" spans="1:13" ht="57.6">
      <c r="A2314" s="42" t="s">
        <v>7194</v>
      </c>
      <c r="B2314" s="43">
        <f t="shared" si="74"/>
        <v>75</v>
      </c>
      <c r="C2314" s="43" t="str">
        <f t="shared" si="73"/>
        <v>45.375</v>
      </c>
      <c r="D2314" s="44">
        <v>6</v>
      </c>
      <c r="E2314" s="45" t="s">
        <v>14880</v>
      </c>
      <c r="F2314" s="45" t="s">
        <v>14881</v>
      </c>
      <c r="G2314" s="45" t="s">
        <v>14882</v>
      </c>
      <c r="H2314" s="46" t="s">
        <v>14883</v>
      </c>
      <c r="I2314" s="45" t="s">
        <v>14585</v>
      </c>
      <c r="J2314" s="46" t="s">
        <v>14586</v>
      </c>
      <c r="K2314" s="46" t="s">
        <v>14587</v>
      </c>
      <c r="L2314" s="45" t="s">
        <v>7306</v>
      </c>
      <c r="M2314" s="45" t="s">
        <v>7307</v>
      </c>
    </row>
    <row r="2315" spans="1:13" ht="57.6">
      <c r="A2315" s="42" t="s">
        <v>7194</v>
      </c>
      <c r="B2315" s="43">
        <f t="shared" si="74"/>
        <v>76</v>
      </c>
      <c r="C2315" s="43" t="str">
        <f t="shared" si="73"/>
        <v>45.376</v>
      </c>
      <c r="D2315" s="44">
        <v>6</v>
      </c>
      <c r="E2315" s="45" t="s">
        <v>14884</v>
      </c>
      <c r="F2315" s="45" t="s">
        <v>14885</v>
      </c>
      <c r="G2315" s="45" t="s">
        <v>14886</v>
      </c>
      <c r="H2315" s="46" t="s">
        <v>14887</v>
      </c>
      <c r="I2315" s="45" t="s">
        <v>14585</v>
      </c>
      <c r="J2315" s="46" t="s">
        <v>14586</v>
      </c>
      <c r="K2315" s="46" t="s">
        <v>14587</v>
      </c>
      <c r="L2315" s="45" t="s">
        <v>7306</v>
      </c>
      <c r="M2315" s="45" t="s">
        <v>7307</v>
      </c>
    </row>
    <row r="2316" spans="1:13" ht="57.6">
      <c r="A2316" s="42" t="s">
        <v>7194</v>
      </c>
      <c r="B2316" s="43">
        <f t="shared" si="74"/>
        <v>77</v>
      </c>
      <c r="C2316" s="43" t="str">
        <f t="shared" si="73"/>
        <v>45.377</v>
      </c>
      <c r="D2316" s="44">
        <v>4</v>
      </c>
      <c r="E2316" s="45" t="s">
        <v>14888</v>
      </c>
      <c r="F2316" s="45" t="s">
        <v>14889</v>
      </c>
      <c r="G2316" s="45" t="s">
        <v>14890</v>
      </c>
      <c r="H2316" s="46" t="s">
        <v>14891</v>
      </c>
      <c r="I2316" s="45" t="s">
        <v>14585</v>
      </c>
      <c r="J2316" s="46" t="s">
        <v>14586</v>
      </c>
      <c r="K2316" s="46" t="s">
        <v>14587</v>
      </c>
      <c r="L2316" s="45" t="s">
        <v>7306</v>
      </c>
      <c r="M2316" s="45" t="s">
        <v>7307</v>
      </c>
    </row>
    <row r="2317" spans="1:13" ht="57.6">
      <c r="A2317" s="42" t="s">
        <v>7194</v>
      </c>
      <c r="B2317" s="43">
        <f t="shared" si="74"/>
        <v>78</v>
      </c>
      <c r="C2317" s="43" t="str">
        <f t="shared" si="73"/>
        <v>45.378</v>
      </c>
      <c r="D2317" s="44">
        <v>5</v>
      </c>
      <c r="E2317" s="45" t="s">
        <v>14892</v>
      </c>
      <c r="F2317" s="45" t="s">
        <v>14893</v>
      </c>
      <c r="G2317" s="45" t="s">
        <v>14894</v>
      </c>
      <c r="H2317" s="46" t="s">
        <v>14895</v>
      </c>
      <c r="I2317" s="45" t="s">
        <v>14585</v>
      </c>
      <c r="J2317" s="46" t="s">
        <v>14586</v>
      </c>
      <c r="K2317" s="46" t="s">
        <v>14587</v>
      </c>
      <c r="L2317" s="45" t="s">
        <v>7306</v>
      </c>
      <c r="M2317" s="45" t="s">
        <v>7307</v>
      </c>
    </row>
    <row r="2318" spans="1:13" ht="57.6">
      <c r="A2318" s="42" t="s">
        <v>7194</v>
      </c>
      <c r="B2318" s="43">
        <f t="shared" si="74"/>
        <v>79</v>
      </c>
      <c r="C2318" s="43" t="str">
        <f t="shared" si="73"/>
        <v>45.379</v>
      </c>
      <c r="D2318" s="44">
        <v>6</v>
      </c>
      <c r="E2318" s="45" t="s">
        <v>14896</v>
      </c>
      <c r="F2318" s="45" t="s">
        <v>14897</v>
      </c>
      <c r="G2318" s="45" t="s">
        <v>14898</v>
      </c>
      <c r="H2318" s="46" t="s">
        <v>14899</v>
      </c>
      <c r="I2318" s="45" t="s">
        <v>14585</v>
      </c>
      <c r="J2318" s="46" t="s">
        <v>14586</v>
      </c>
      <c r="K2318" s="46" t="s">
        <v>14587</v>
      </c>
      <c r="L2318" s="45" t="s">
        <v>7306</v>
      </c>
      <c r="M2318" s="45" t="s">
        <v>7307</v>
      </c>
    </row>
    <row r="2319" spans="1:13" ht="57.6">
      <c r="A2319" s="42" t="s">
        <v>7194</v>
      </c>
      <c r="B2319" s="43">
        <f t="shared" si="74"/>
        <v>80</v>
      </c>
      <c r="C2319" s="43" t="str">
        <f t="shared" si="73"/>
        <v>45.380</v>
      </c>
      <c r="D2319" s="44">
        <v>7</v>
      </c>
      <c r="E2319" s="45" t="s">
        <v>14900</v>
      </c>
      <c r="F2319" s="45" t="s">
        <v>14901</v>
      </c>
      <c r="G2319" s="45" t="s">
        <v>14902</v>
      </c>
      <c r="H2319" s="46" t="s">
        <v>14903</v>
      </c>
      <c r="I2319" s="45" t="s">
        <v>14585</v>
      </c>
      <c r="J2319" s="46" t="s">
        <v>14586</v>
      </c>
      <c r="K2319" s="46" t="s">
        <v>14587</v>
      </c>
      <c r="L2319" s="45" t="s">
        <v>7306</v>
      </c>
      <c r="M2319" s="45" t="s">
        <v>7307</v>
      </c>
    </row>
    <row r="2320" spans="1:13" ht="57.6">
      <c r="A2320" s="42" t="s">
        <v>7194</v>
      </c>
      <c r="B2320" s="43">
        <f t="shared" si="74"/>
        <v>81</v>
      </c>
      <c r="C2320" s="43" t="str">
        <f t="shared" si="73"/>
        <v>45.381</v>
      </c>
      <c r="D2320" s="44">
        <v>7</v>
      </c>
      <c r="E2320" s="45" t="s">
        <v>14904</v>
      </c>
      <c r="F2320" s="45" t="s">
        <v>14905</v>
      </c>
      <c r="G2320" s="45" t="s">
        <v>14906</v>
      </c>
      <c r="H2320" s="46" t="s">
        <v>14907</v>
      </c>
      <c r="I2320" s="45" t="s">
        <v>14585</v>
      </c>
      <c r="J2320" s="46" t="s">
        <v>14586</v>
      </c>
      <c r="K2320" s="46" t="s">
        <v>14587</v>
      </c>
      <c r="L2320" s="45" t="s">
        <v>7306</v>
      </c>
      <c r="M2320" s="45" t="s">
        <v>7307</v>
      </c>
    </row>
    <row r="2321" spans="1:13" ht="57.6">
      <c r="A2321" s="42" t="s">
        <v>7194</v>
      </c>
      <c r="B2321" s="43">
        <f t="shared" si="74"/>
        <v>82</v>
      </c>
      <c r="C2321" s="43" t="str">
        <f t="shared" si="73"/>
        <v>45.382</v>
      </c>
      <c r="D2321" s="44">
        <v>6</v>
      </c>
      <c r="E2321" s="45" t="s">
        <v>14908</v>
      </c>
      <c r="F2321" s="45" t="s">
        <v>14909</v>
      </c>
      <c r="G2321" s="45" t="s">
        <v>14910</v>
      </c>
      <c r="H2321" s="46" t="s">
        <v>14911</v>
      </c>
      <c r="I2321" s="45" t="s">
        <v>14585</v>
      </c>
      <c r="J2321" s="46" t="s">
        <v>14586</v>
      </c>
      <c r="K2321" s="46" t="s">
        <v>14587</v>
      </c>
      <c r="L2321" s="45" t="s">
        <v>7306</v>
      </c>
      <c r="M2321" s="45" t="s">
        <v>7307</v>
      </c>
    </row>
    <row r="2322" spans="1:13" ht="57.6">
      <c r="A2322" s="42" t="s">
        <v>7194</v>
      </c>
      <c r="B2322" s="43">
        <f t="shared" si="74"/>
        <v>83</v>
      </c>
      <c r="C2322" s="43" t="str">
        <f t="shared" si="73"/>
        <v>45.383</v>
      </c>
      <c r="D2322" s="44">
        <v>7</v>
      </c>
      <c r="E2322" s="45" t="s">
        <v>14912</v>
      </c>
      <c r="F2322" s="45" t="s">
        <v>14913</v>
      </c>
      <c r="G2322" s="45" t="s">
        <v>14914</v>
      </c>
      <c r="H2322" s="46" t="s">
        <v>14915</v>
      </c>
      <c r="I2322" s="45" t="s">
        <v>14585</v>
      </c>
      <c r="J2322" s="46" t="s">
        <v>14586</v>
      </c>
      <c r="K2322" s="46" t="s">
        <v>14587</v>
      </c>
      <c r="L2322" s="45" t="s">
        <v>7306</v>
      </c>
      <c r="M2322" s="45" t="s">
        <v>7307</v>
      </c>
    </row>
    <row r="2323" spans="1:13" ht="57.6">
      <c r="A2323" s="42" t="s">
        <v>7194</v>
      </c>
      <c r="B2323" s="43">
        <f t="shared" si="74"/>
        <v>84</v>
      </c>
      <c r="C2323" s="43" t="str">
        <f t="shared" si="73"/>
        <v>45.384</v>
      </c>
      <c r="D2323" s="44">
        <v>7</v>
      </c>
      <c r="E2323" s="45" t="s">
        <v>14916</v>
      </c>
      <c r="F2323" s="45" t="s">
        <v>14917</v>
      </c>
      <c r="G2323" s="45" t="s">
        <v>14918</v>
      </c>
      <c r="H2323" s="46" t="s">
        <v>14919</v>
      </c>
      <c r="I2323" s="45" t="s">
        <v>14585</v>
      </c>
      <c r="J2323" s="46" t="s">
        <v>14586</v>
      </c>
      <c r="K2323" s="46" t="s">
        <v>14587</v>
      </c>
      <c r="L2323" s="45" t="s">
        <v>7306</v>
      </c>
      <c r="M2323" s="45" t="s">
        <v>7307</v>
      </c>
    </row>
    <row r="2324" spans="1:13" ht="57.6">
      <c r="A2324" s="42" t="s">
        <v>7194</v>
      </c>
      <c r="B2324" s="43">
        <f t="shared" si="74"/>
        <v>85</v>
      </c>
      <c r="C2324" s="43" t="str">
        <f t="shared" si="73"/>
        <v>45.385</v>
      </c>
      <c r="D2324" s="44">
        <v>5</v>
      </c>
      <c r="E2324" s="45" t="s">
        <v>14920</v>
      </c>
      <c r="F2324" s="45" t="s">
        <v>14921</v>
      </c>
      <c r="G2324" s="45" t="s">
        <v>14922</v>
      </c>
      <c r="H2324" s="46" t="s">
        <v>14923</v>
      </c>
      <c r="I2324" s="45" t="s">
        <v>14585</v>
      </c>
      <c r="J2324" s="46" t="s">
        <v>14586</v>
      </c>
      <c r="K2324" s="46" t="s">
        <v>14587</v>
      </c>
      <c r="L2324" s="45" t="s">
        <v>7306</v>
      </c>
      <c r="M2324" s="45" t="s">
        <v>7307</v>
      </c>
    </row>
    <row r="2325" spans="1:13" ht="57.6">
      <c r="A2325" s="42" t="s">
        <v>7194</v>
      </c>
      <c r="B2325" s="43">
        <f t="shared" si="74"/>
        <v>86</v>
      </c>
      <c r="C2325" s="43" t="str">
        <f t="shared" si="73"/>
        <v>45.386</v>
      </c>
      <c r="D2325" s="44">
        <v>6</v>
      </c>
      <c r="E2325" s="45" t="s">
        <v>14924</v>
      </c>
      <c r="F2325" s="45" t="s">
        <v>14925</v>
      </c>
      <c r="G2325" s="45" t="s">
        <v>14926</v>
      </c>
      <c r="H2325" s="46" t="s">
        <v>14927</v>
      </c>
      <c r="I2325" s="45" t="s">
        <v>14585</v>
      </c>
      <c r="J2325" s="46" t="s">
        <v>14586</v>
      </c>
      <c r="K2325" s="46" t="s">
        <v>14587</v>
      </c>
      <c r="L2325" s="45" t="s">
        <v>7306</v>
      </c>
      <c r="M2325" s="45" t="s">
        <v>7307</v>
      </c>
    </row>
    <row r="2326" spans="1:13" ht="57.6">
      <c r="A2326" s="42" t="s">
        <v>7194</v>
      </c>
      <c r="B2326" s="43">
        <f t="shared" si="74"/>
        <v>87</v>
      </c>
      <c r="C2326" s="43" t="str">
        <f t="shared" si="73"/>
        <v>45.387</v>
      </c>
      <c r="D2326" s="44">
        <v>6</v>
      </c>
      <c r="E2326" s="45" t="s">
        <v>14928</v>
      </c>
      <c r="F2326" s="45" t="s">
        <v>14929</v>
      </c>
      <c r="G2326" s="45" t="s">
        <v>14930</v>
      </c>
      <c r="H2326" s="46" t="s">
        <v>14931</v>
      </c>
      <c r="I2326" s="45" t="s">
        <v>14585</v>
      </c>
      <c r="J2326" s="46" t="s">
        <v>14586</v>
      </c>
      <c r="K2326" s="46" t="s">
        <v>14587</v>
      </c>
      <c r="L2326" s="45" t="s">
        <v>7306</v>
      </c>
      <c r="M2326" s="45" t="s">
        <v>7307</v>
      </c>
    </row>
    <row r="2327" spans="1:13" ht="57.6">
      <c r="A2327" s="42" t="s">
        <v>7194</v>
      </c>
      <c r="B2327" s="43">
        <f t="shared" si="74"/>
        <v>88</v>
      </c>
      <c r="C2327" s="43" t="str">
        <f t="shared" si="73"/>
        <v>45.388</v>
      </c>
      <c r="D2327" s="44">
        <v>6</v>
      </c>
      <c r="E2327" s="45" t="s">
        <v>14932</v>
      </c>
      <c r="F2327" s="45" t="s">
        <v>14933</v>
      </c>
      <c r="G2327" s="45" t="s">
        <v>14934</v>
      </c>
      <c r="H2327" s="46" t="s">
        <v>14935</v>
      </c>
      <c r="I2327" s="45" t="s">
        <v>14585</v>
      </c>
      <c r="J2327" s="46" t="s">
        <v>14586</v>
      </c>
      <c r="K2327" s="46" t="s">
        <v>14587</v>
      </c>
      <c r="L2327" s="45" t="s">
        <v>7306</v>
      </c>
      <c r="M2327" s="45" t="s">
        <v>7307</v>
      </c>
    </row>
    <row r="2328" spans="1:13" ht="57.6">
      <c r="A2328" s="42" t="s">
        <v>7194</v>
      </c>
      <c r="B2328" s="43">
        <f t="shared" si="74"/>
        <v>89</v>
      </c>
      <c r="C2328" s="43" t="str">
        <f t="shared" si="73"/>
        <v>45.389</v>
      </c>
      <c r="D2328" s="44">
        <v>6</v>
      </c>
      <c r="E2328" s="45" t="s">
        <v>14936</v>
      </c>
      <c r="F2328" s="45" t="s">
        <v>14937</v>
      </c>
      <c r="G2328" s="45" t="s">
        <v>14938</v>
      </c>
      <c r="H2328" s="46" t="s">
        <v>14939</v>
      </c>
      <c r="I2328" s="45" t="s">
        <v>14585</v>
      </c>
      <c r="J2328" s="46" t="s">
        <v>14586</v>
      </c>
      <c r="K2328" s="46" t="s">
        <v>14587</v>
      </c>
      <c r="L2328" s="45" t="s">
        <v>7306</v>
      </c>
      <c r="M2328" s="45" t="s">
        <v>7307</v>
      </c>
    </row>
    <row r="2329" spans="1:13" ht="57.6">
      <c r="A2329" s="42" t="s">
        <v>7194</v>
      </c>
      <c r="B2329" s="43">
        <f t="shared" si="74"/>
        <v>90</v>
      </c>
      <c r="C2329" s="43" t="str">
        <f t="shared" si="73"/>
        <v>45.390</v>
      </c>
      <c r="D2329" s="44">
        <v>6</v>
      </c>
      <c r="E2329" s="45" t="s">
        <v>14940</v>
      </c>
      <c r="F2329" s="45" t="s">
        <v>14941</v>
      </c>
      <c r="G2329" s="45" t="s">
        <v>14942</v>
      </c>
      <c r="H2329" s="46" t="s">
        <v>14943</v>
      </c>
      <c r="I2329" s="45" t="s">
        <v>14585</v>
      </c>
      <c r="J2329" s="46" t="s">
        <v>14586</v>
      </c>
      <c r="K2329" s="46" t="s">
        <v>14587</v>
      </c>
      <c r="L2329" s="45" t="s">
        <v>7306</v>
      </c>
      <c r="M2329" s="45" t="s">
        <v>7307</v>
      </c>
    </row>
    <row r="2330" spans="1:13" ht="57.6">
      <c r="A2330" s="42" t="s">
        <v>7194</v>
      </c>
      <c r="B2330" s="43">
        <f t="shared" si="74"/>
        <v>91</v>
      </c>
      <c r="C2330" s="43" t="str">
        <f t="shared" si="73"/>
        <v>45.391</v>
      </c>
      <c r="D2330" s="44">
        <v>7</v>
      </c>
      <c r="E2330" s="45" t="s">
        <v>14944</v>
      </c>
      <c r="F2330" s="45" t="s">
        <v>14945</v>
      </c>
      <c r="G2330" s="45" t="s">
        <v>14946</v>
      </c>
      <c r="H2330" s="46" t="s">
        <v>14947</v>
      </c>
      <c r="I2330" s="45" t="s">
        <v>14585</v>
      </c>
      <c r="J2330" s="46" t="s">
        <v>14586</v>
      </c>
      <c r="K2330" s="46" t="s">
        <v>14587</v>
      </c>
      <c r="L2330" s="45" t="s">
        <v>7306</v>
      </c>
      <c r="M2330" s="45" t="s">
        <v>7307</v>
      </c>
    </row>
    <row r="2331" spans="1:13" ht="57.6">
      <c r="A2331" s="42" t="s">
        <v>7194</v>
      </c>
      <c r="B2331" s="43">
        <f t="shared" si="74"/>
        <v>92</v>
      </c>
      <c r="C2331" s="43" t="str">
        <f t="shared" si="73"/>
        <v>45.392</v>
      </c>
      <c r="D2331" s="44">
        <v>7</v>
      </c>
      <c r="E2331" s="45" t="s">
        <v>14948</v>
      </c>
      <c r="F2331" s="45" t="s">
        <v>14949</v>
      </c>
      <c r="G2331" s="45" t="s">
        <v>14950</v>
      </c>
      <c r="H2331" s="46" t="s">
        <v>14951</v>
      </c>
      <c r="I2331" s="45" t="s">
        <v>14585</v>
      </c>
      <c r="J2331" s="46" t="s">
        <v>14586</v>
      </c>
      <c r="K2331" s="46" t="s">
        <v>14587</v>
      </c>
      <c r="L2331" s="45" t="s">
        <v>7306</v>
      </c>
      <c r="M2331" s="45" t="s">
        <v>7307</v>
      </c>
    </row>
    <row r="2332" spans="1:13" ht="57.6">
      <c r="A2332" s="42" t="s">
        <v>7194</v>
      </c>
      <c r="B2332" s="43">
        <f t="shared" si="74"/>
        <v>93</v>
      </c>
      <c r="C2332" s="43" t="str">
        <f t="shared" si="73"/>
        <v>45.393</v>
      </c>
      <c r="D2332" s="44">
        <v>7</v>
      </c>
      <c r="E2332" s="45" t="s">
        <v>14952</v>
      </c>
      <c r="F2332" s="45" t="s">
        <v>14953</v>
      </c>
      <c r="G2332" s="45" t="s">
        <v>14954</v>
      </c>
      <c r="H2332" s="46" t="s">
        <v>14955</v>
      </c>
      <c r="I2332" s="45" t="s">
        <v>14585</v>
      </c>
      <c r="J2332" s="46" t="s">
        <v>14586</v>
      </c>
      <c r="K2332" s="46" t="s">
        <v>14587</v>
      </c>
      <c r="L2332" s="45" t="s">
        <v>7306</v>
      </c>
      <c r="M2332" s="45" t="s">
        <v>7307</v>
      </c>
    </row>
    <row r="2333" spans="1:13" ht="57.6">
      <c r="A2333" s="42" t="s">
        <v>7194</v>
      </c>
      <c r="B2333" s="43">
        <f t="shared" si="74"/>
        <v>94</v>
      </c>
      <c r="C2333" s="43" t="str">
        <f t="shared" si="73"/>
        <v>45.394</v>
      </c>
      <c r="D2333" s="44">
        <v>6</v>
      </c>
      <c r="E2333" s="45" t="s">
        <v>14956</v>
      </c>
      <c r="F2333" s="45" t="s">
        <v>14957</v>
      </c>
      <c r="G2333" s="45" t="s">
        <v>14958</v>
      </c>
      <c r="H2333" s="46" t="s">
        <v>14959</v>
      </c>
      <c r="I2333" s="45" t="s">
        <v>14585</v>
      </c>
      <c r="J2333" s="46" t="s">
        <v>14586</v>
      </c>
      <c r="K2333" s="46" t="s">
        <v>14587</v>
      </c>
      <c r="L2333" s="45" t="s">
        <v>7306</v>
      </c>
      <c r="M2333" s="45" t="s">
        <v>7307</v>
      </c>
    </row>
    <row r="2334" spans="1:13" ht="57.6">
      <c r="A2334" s="42" t="s">
        <v>7194</v>
      </c>
      <c r="B2334" s="43">
        <f t="shared" si="74"/>
        <v>95</v>
      </c>
      <c r="C2334" s="43" t="str">
        <f t="shared" si="73"/>
        <v>45.395</v>
      </c>
      <c r="D2334" s="44">
        <v>6</v>
      </c>
      <c r="E2334" s="45" t="s">
        <v>14960</v>
      </c>
      <c r="F2334" s="45" t="s">
        <v>14961</v>
      </c>
      <c r="G2334" s="45" t="s">
        <v>14962</v>
      </c>
      <c r="H2334" s="46" t="s">
        <v>14963</v>
      </c>
      <c r="I2334" s="45" t="s">
        <v>14585</v>
      </c>
      <c r="J2334" s="46" t="s">
        <v>14586</v>
      </c>
      <c r="K2334" s="46" t="s">
        <v>14587</v>
      </c>
      <c r="L2334" s="45" t="s">
        <v>7306</v>
      </c>
      <c r="M2334" s="45" t="s">
        <v>7307</v>
      </c>
    </row>
    <row r="2335" spans="1:13" ht="57.6">
      <c r="A2335" s="42" t="s">
        <v>7194</v>
      </c>
      <c r="B2335" s="43">
        <f t="shared" si="74"/>
        <v>96</v>
      </c>
      <c r="C2335" s="43" t="str">
        <f t="shared" si="73"/>
        <v>45.396</v>
      </c>
      <c r="D2335" s="44">
        <v>7</v>
      </c>
      <c r="E2335" s="45" t="s">
        <v>14964</v>
      </c>
      <c r="F2335" s="45" t="s">
        <v>14965</v>
      </c>
      <c r="G2335" s="45" t="s">
        <v>14966</v>
      </c>
      <c r="H2335" s="46" t="s">
        <v>14967</v>
      </c>
      <c r="I2335" s="45" t="s">
        <v>14585</v>
      </c>
      <c r="J2335" s="46" t="s">
        <v>14586</v>
      </c>
      <c r="K2335" s="46" t="s">
        <v>14587</v>
      </c>
      <c r="L2335" s="45" t="s">
        <v>7306</v>
      </c>
      <c r="M2335" s="45" t="s">
        <v>7307</v>
      </c>
    </row>
    <row r="2336" spans="1:13" ht="57.6">
      <c r="A2336" s="42" t="s">
        <v>7194</v>
      </c>
      <c r="B2336" s="43">
        <f t="shared" si="74"/>
        <v>97</v>
      </c>
      <c r="C2336" s="43" t="str">
        <f t="shared" si="73"/>
        <v>45.397</v>
      </c>
      <c r="D2336" s="44">
        <v>7</v>
      </c>
      <c r="E2336" s="45" t="s">
        <v>14968</v>
      </c>
      <c r="F2336" s="45" t="s">
        <v>14969</v>
      </c>
      <c r="G2336" s="45" t="s">
        <v>14970</v>
      </c>
      <c r="H2336" s="46" t="s">
        <v>14971</v>
      </c>
      <c r="I2336" s="45" t="s">
        <v>14585</v>
      </c>
      <c r="J2336" s="46" t="s">
        <v>14586</v>
      </c>
      <c r="K2336" s="46" t="s">
        <v>14587</v>
      </c>
      <c r="L2336" s="45" t="s">
        <v>7306</v>
      </c>
      <c r="M2336" s="45" t="s">
        <v>7307</v>
      </c>
    </row>
    <row r="2337" spans="1:13" ht="57.6">
      <c r="A2337" s="42" t="s">
        <v>7194</v>
      </c>
      <c r="B2337" s="43">
        <f t="shared" si="74"/>
        <v>98</v>
      </c>
      <c r="C2337" s="43" t="str">
        <f t="shared" si="73"/>
        <v>45.398</v>
      </c>
      <c r="D2337" s="44">
        <v>7</v>
      </c>
      <c r="E2337" s="45" t="s">
        <v>14972</v>
      </c>
      <c r="F2337" s="45" t="s">
        <v>14973</v>
      </c>
      <c r="G2337" s="45" t="s">
        <v>14974</v>
      </c>
      <c r="H2337" s="46" t="s">
        <v>14975</v>
      </c>
      <c r="I2337" s="45" t="s">
        <v>14585</v>
      </c>
      <c r="J2337" s="46" t="s">
        <v>14586</v>
      </c>
      <c r="K2337" s="46" t="s">
        <v>14587</v>
      </c>
      <c r="L2337" s="45" t="s">
        <v>7306</v>
      </c>
      <c r="M2337" s="45" t="s">
        <v>7307</v>
      </c>
    </row>
    <row r="2338" spans="1:13" ht="57.6">
      <c r="A2338" s="42" t="s">
        <v>7194</v>
      </c>
      <c r="B2338" s="43">
        <f t="shared" si="74"/>
        <v>99</v>
      </c>
      <c r="C2338" s="43" t="str">
        <f t="shared" si="73"/>
        <v>45.399</v>
      </c>
      <c r="D2338" s="44">
        <v>7</v>
      </c>
      <c r="E2338" s="45" t="s">
        <v>14976</v>
      </c>
      <c r="F2338" s="45" t="s">
        <v>14977</v>
      </c>
      <c r="G2338" s="45" t="s">
        <v>14978</v>
      </c>
      <c r="H2338" s="46" t="s">
        <v>14979</v>
      </c>
      <c r="I2338" s="45" t="s">
        <v>14585</v>
      </c>
      <c r="J2338" s="46" t="s">
        <v>14586</v>
      </c>
      <c r="K2338" s="46" t="s">
        <v>14587</v>
      </c>
      <c r="L2338" s="45" t="s">
        <v>7306</v>
      </c>
      <c r="M2338" s="45" t="s">
        <v>7307</v>
      </c>
    </row>
    <row r="2339" spans="1:13" ht="57.6">
      <c r="A2339" s="42" t="s">
        <v>7194</v>
      </c>
      <c r="B2339" s="43">
        <f t="shared" si="74"/>
        <v>100</v>
      </c>
      <c r="C2339" s="43" t="str">
        <f t="shared" si="73"/>
        <v>45.3100</v>
      </c>
      <c r="D2339" s="44">
        <v>6</v>
      </c>
      <c r="E2339" s="45" t="s">
        <v>14980</v>
      </c>
      <c r="F2339" s="45" t="s">
        <v>14981</v>
      </c>
      <c r="G2339" s="45" t="s">
        <v>14982</v>
      </c>
      <c r="H2339" s="46" t="s">
        <v>14983</v>
      </c>
      <c r="I2339" s="45" t="s">
        <v>14585</v>
      </c>
      <c r="J2339" s="46" t="s">
        <v>14586</v>
      </c>
      <c r="K2339" s="46" t="s">
        <v>14587</v>
      </c>
      <c r="L2339" s="45" t="s">
        <v>7306</v>
      </c>
      <c r="M2339" s="45" t="s">
        <v>7307</v>
      </c>
    </row>
    <row r="2340" spans="1:13" ht="57.6">
      <c r="A2340" s="42" t="s">
        <v>7194</v>
      </c>
      <c r="B2340" s="43">
        <f t="shared" si="74"/>
        <v>101</v>
      </c>
      <c r="C2340" s="43" t="str">
        <f t="shared" si="73"/>
        <v>45.3101</v>
      </c>
      <c r="D2340" s="44">
        <v>5</v>
      </c>
      <c r="E2340" s="45" t="s">
        <v>14984</v>
      </c>
      <c r="F2340" s="45" t="s">
        <v>14985</v>
      </c>
      <c r="G2340" s="45" t="s">
        <v>14986</v>
      </c>
      <c r="H2340" s="46" t="s">
        <v>14987</v>
      </c>
      <c r="I2340" s="45" t="s">
        <v>14585</v>
      </c>
      <c r="J2340" s="46" t="s">
        <v>14586</v>
      </c>
      <c r="K2340" s="46" t="s">
        <v>14587</v>
      </c>
      <c r="L2340" s="45" t="s">
        <v>7306</v>
      </c>
      <c r="M2340" s="45" t="s">
        <v>7307</v>
      </c>
    </row>
    <row r="2341" spans="1:13" ht="57.6">
      <c r="A2341" s="42" t="s">
        <v>7194</v>
      </c>
      <c r="B2341" s="43">
        <f t="shared" si="74"/>
        <v>102</v>
      </c>
      <c r="C2341" s="43" t="str">
        <f t="shared" si="73"/>
        <v>45.3102</v>
      </c>
      <c r="D2341" s="44">
        <v>5</v>
      </c>
      <c r="E2341" s="45" t="s">
        <v>14988</v>
      </c>
      <c r="F2341" s="45" t="s">
        <v>14989</v>
      </c>
      <c r="G2341" s="45" t="s">
        <v>14990</v>
      </c>
      <c r="H2341" s="46" t="s">
        <v>14991</v>
      </c>
      <c r="I2341" s="45" t="s">
        <v>14585</v>
      </c>
      <c r="J2341" s="46" t="s">
        <v>14586</v>
      </c>
      <c r="K2341" s="46" t="s">
        <v>14587</v>
      </c>
      <c r="L2341" s="45" t="s">
        <v>7306</v>
      </c>
      <c r="M2341" s="45" t="s">
        <v>7307</v>
      </c>
    </row>
    <row r="2342" spans="1:13" ht="57.6">
      <c r="A2342" s="42" t="s">
        <v>7194</v>
      </c>
      <c r="B2342" s="43">
        <f t="shared" si="74"/>
        <v>103</v>
      </c>
      <c r="C2342" s="43" t="str">
        <f t="shared" si="73"/>
        <v>45.3103</v>
      </c>
      <c r="D2342" s="44">
        <v>6</v>
      </c>
      <c r="E2342" s="45" t="s">
        <v>14992</v>
      </c>
      <c r="F2342" s="45" t="s">
        <v>14993</v>
      </c>
      <c r="G2342" s="45" t="s">
        <v>14994</v>
      </c>
      <c r="H2342" s="46" t="s">
        <v>14995</v>
      </c>
      <c r="I2342" s="45" t="s">
        <v>14585</v>
      </c>
      <c r="J2342" s="46" t="s">
        <v>14586</v>
      </c>
      <c r="K2342" s="46" t="s">
        <v>14587</v>
      </c>
      <c r="L2342" s="45" t="s">
        <v>7306</v>
      </c>
      <c r="M2342" s="45" t="s">
        <v>7307</v>
      </c>
    </row>
    <row r="2343" spans="1:13" ht="57.6">
      <c r="A2343" s="42" t="s">
        <v>7194</v>
      </c>
      <c r="B2343" s="43">
        <f t="shared" si="74"/>
        <v>104</v>
      </c>
      <c r="C2343" s="43" t="str">
        <f t="shared" si="73"/>
        <v>45.3104</v>
      </c>
      <c r="D2343" s="44">
        <v>6</v>
      </c>
      <c r="E2343" s="45" t="s">
        <v>14996</v>
      </c>
      <c r="F2343" s="45" t="s">
        <v>14997</v>
      </c>
      <c r="G2343" s="45" t="s">
        <v>14998</v>
      </c>
      <c r="H2343" s="46" t="s">
        <v>14999</v>
      </c>
      <c r="I2343" s="45" t="s">
        <v>14585</v>
      </c>
      <c r="J2343" s="46" t="s">
        <v>14586</v>
      </c>
      <c r="K2343" s="46" t="s">
        <v>14587</v>
      </c>
      <c r="L2343" s="45" t="s">
        <v>7306</v>
      </c>
      <c r="M2343" s="45" t="s">
        <v>7307</v>
      </c>
    </row>
    <row r="2344" spans="1:13" ht="57.6">
      <c r="A2344" s="42" t="s">
        <v>7194</v>
      </c>
      <c r="B2344" s="43">
        <f t="shared" si="74"/>
        <v>105</v>
      </c>
      <c r="C2344" s="43" t="str">
        <f t="shared" si="73"/>
        <v>45.3105</v>
      </c>
      <c r="D2344" s="44">
        <v>6</v>
      </c>
      <c r="E2344" s="45" t="s">
        <v>15000</v>
      </c>
      <c r="F2344" s="45" t="s">
        <v>15001</v>
      </c>
      <c r="G2344" s="45" t="s">
        <v>15002</v>
      </c>
      <c r="H2344" s="46" t="s">
        <v>15003</v>
      </c>
      <c r="I2344" s="45" t="s">
        <v>14585</v>
      </c>
      <c r="J2344" s="46" t="s">
        <v>14586</v>
      </c>
      <c r="K2344" s="46" t="s">
        <v>14587</v>
      </c>
      <c r="L2344" s="45" t="s">
        <v>7306</v>
      </c>
      <c r="M2344" s="45" t="s">
        <v>7307</v>
      </c>
    </row>
    <row r="2345" spans="1:13" ht="57.6">
      <c r="A2345" s="42" t="s">
        <v>7194</v>
      </c>
      <c r="B2345" s="43">
        <f t="shared" si="74"/>
        <v>106</v>
      </c>
      <c r="C2345" s="43" t="str">
        <f t="shared" si="73"/>
        <v>45.3106</v>
      </c>
      <c r="D2345" s="44">
        <v>6</v>
      </c>
      <c r="E2345" s="45" t="s">
        <v>15004</v>
      </c>
      <c r="F2345" s="45" t="s">
        <v>15005</v>
      </c>
      <c r="G2345" s="45" t="s">
        <v>15006</v>
      </c>
      <c r="H2345" s="46" t="s">
        <v>15007</v>
      </c>
      <c r="I2345" s="45" t="s">
        <v>14585</v>
      </c>
      <c r="J2345" s="46" t="s">
        <v>14586</v>
      </c>
      <c r="K2345" s="46" t="s">
        <v>14587</v>
      </c>
      <c r="L2345" s="45" t="s">
        <v>7306</v>
      </c>
      <c r="M2345" s="45" t="s">
        <v>7307</v>
      </c>
    </row>
    <row r="2346" spans="1:13" ht="57.6">
      <c r="A2346" s="42" t="s">
        <v>7194</v>
      </c>
      <c r="B2346" s="43">
        <f t="shared" si="74"/>
        <v>107</v>
      </c>
      <c r="C2346" s="43" t="str">
        <f t="shared" si="73"/>
        <v>45.3107</v>
      </c>
      <c r="D2346" s="44">
        <v>7</v>
      </c>
      <c r="E2346" s="45" t="s">
        <v>15008</v>
      </c>
      <c r="F2346" s="45" t="s">
        <v>15009</v>
      </c>
      <c r="G2346" s="45" t="s">
        <v>15010</v>
      </c>
      <c r="H2346" s="46" t="s">
        <v>15011</v>
      </c>
      <c r="I2346" s="45" t="s">
        <v>14585</v>
      </c>
      <c r="J2346" s="46" t="s">
        <v>14586</v>
      </c>
      <c r="K2346" s="46" t="s">
        <v>14587</v>
      </c>
      <c r="L2346" s="45" t="s">
        <v>7306</v>
      </c>
      <c r="M2346" s="45" t="s">
        <v>7307</v>
      </c>
    </row>
    <row r="2347" spans="1:13" ht="57.6">
      <c r="A2347" s="42" t="s">
        <v>7194</v>
      </c>
      <c r="B2347" s="43">
        <f t="shared" si="74"/>
        <v>108</v>
      </c>
      <c r="C2347" s="43" t="str">
        <f t="shared" si="73"/>
        <v>45.3108</v>
      </c>
      <c r="D2347" s="44">
        <v>7</v>
      </c>
      <c r="E2347" s="45" t="s">
        <v>15012</v>
      </c>
      <c r="F2347" s="45" t="s">
        <v>15013</v>
      </c>
      <c r="G2347" s="45" t="s">
        <v>15014</v>
      </c>
      <c r="H2347" s="46" t="s">
        <v>15015</v>
      </c>
      <c r="I2347" s="45" t="s">
        <v>14585</v>
      </c>
      <c r="J2347" s="46" t="s">
        <v>14586</v>
      </c>
      <c r="K2347" s="46" t="s">
        <v>14587</v>
      </c>
      <c r="L2347" s="45" t="s">
        <v>7306</v>
      </c>
      <c r="M2347" s="45" t="s">
        <v>7307</v>
      </c>
    </row>
    <row r="2348" spans="1:13" ht="57.6">
      <c r="A2348" s="42" t="s">
        <v>7194</v>
      </c>
      <c r="B2348" s="43">
        <f t="shared" si="74"/>
        <v>109</v>
      </c>
      <c r="C2348" s="43" t="str">
        <f t="shared" si="73"/>
        <v>45.3109</v>
      </c>
      <c r="D2348" s="44">
        <v>7</v>
      </c>
      <c r="E2348" s="45" t="s">
        <v>15016</v>
      </c>
      <c r="F2348" s="45" t="s">
        <v>15017</v>
      </c>
      <c r="G2348" s="45" t="s">
        <v>15018</v>
      </c>
      <c r="H2348" s="46" t="s">
        <v>15019</v>
      </c>
      <c r="I2348" s="45" t="s">
        <v>14585</v>
      </c>
      <c r="J2348" s="46" t="s">
        <v>14586</v>
      </c>
      <c r="K2348" s="46" t="s">
        <v>14587</v>
      </c>
      <c r="L2348" s="45" t="s">
        <v>7306</v>
      </c>
      <c r="M2348" s="45" t="s">
        <v>7307</v>
      </c>
    </row>
    <row r="2349" spans="1:13" ht="57.6">
      <c r="A2349" s="42" t="s">
        <v>7194</v>
      </c>
      <c r="B2349" s="43">
        <f t="shared" si="74"/>
        <v>110</v>
      </c>
      <c r="C2349" s="43" t="str">
        <f t="shared" si="73"/>
        <v>45.3110</v>
      </c>
      <c r="D2349" s="44">
        <v>6</v>
      </c>
      <c r="E2349" s="45" t="s">
        <v>15020</v>
      </c>
      <c r="F2349" s="45" t="s">
        <v>15021</v>
      </c>
      <c r="G2349" s="45" t="s">
        <v>15022</v>
      </c>
      <c r="H2349" s="46" t="s">
        <v>15023</v>
      </c>
      <c r="I2349" s="45" t="s">
        <v>14585</v>
      </c>
      <c r="J2349" s="46" t="s">
        <v>14586</v>
      </c>
      <c r="K2349" s="46" t="s">
        <v>14587</v>
      </c>
      <c r="L2349" s="45" t="s">
        <v>7306</v>
      </c>
      <c r="M2349" s="45" t="s">
        <v>7307</v>
      </c>
    </row>
    <row r="2350" spans="1:13" ht="57.6">
      <c r="A2350" s="42" t="s">
        <v>7194</v>
      </c>
      <c r="B2350" s="43">
        <f t="shared" si="74"/>
        <v>111</v>
      </c>
      <c r="C2350" s="43" t="str">
        <f t="shared" si="73"/>
        <v>45.3111</v>
      </c>
      <c r="D2350" s="44">
        <v>6</v>
      </c>
      <c r="E2350" s="45" t="s">
        <v>15024</v>
      </c>
      <c r="F2350" s="45" t="s">
        <v>15025</v>
      </c>
      <c r="G2350" s="45" t="s">
        <v>15026</v>
      </c>
      <c r="H2350" s="46" t="s">
        <v>15027</v>
      </c>
      <c r="I2350" s="45" t="s">
        <v>14585</v>
      </c>
      <c r="J2350" s="46" t="s">
        <v>14586</v>
      </c>
      <c r="K2350" s="46" t="s">
        <v>14587</v>
      </c>
      <c r="L2350" s="45" t="s">
        <v>7306</v>
      </c>
      <c r="M2350" s="45" t="s">
        <v>7307</v>
      </c>
    </row>
    <row r="2351" spans="1:13" ht="57.6">
      <c r="A2351" s="42" t="s">
        <v>7194</v>
      </c>
      <c r="B2351" s="43">
        <f t="shared" si="74"/>
        <v>112</v>
      </c>
      <c r="C2351" s="43" t="str">
        <f t="shared" si="73"/>
        <v>45.3112</v>
      </c>
      <c r="D2351" s="44">
        <v>7</v>
      </c>
      <c r="E2351" s="45" t="s">
        <v>15028</v>
      </c>
      <c r="F2351" s="45" t="s">
        <v>15029</v>
      </c>
      <c r="G2351" s="45" t="s">
        <v>15030</v>
      </c>
      <c r="H2351" s="46" t="s">
        <v>15031</v>
      </c>
      <c r="I2351" s="45" t="s">
        <v>14585</v>
      </c>
      <c r="J2351" s="46" t="s">
        <v>14586</v>
      </c>
      <c r="K2351" s="46" t="s">
        <v>14587</v>
      </c>
      <c r="L2351" s="45" t="s">
        <v>7306</v>
      </c>
      <c r="M2351" s="45" t="s">
        <v>7307</v>
      </c>
    </row>
    <row r="2352" spans="1:13" ht="57.6">
      <c r="A2352" s="42" t="s">
        <v>7194</v>
      </c>
      <c r="B2352" s="43">
        <f t="shared" si="74"/>
        <v>113</v>
      </c>
      <c r="C2352" s="43" t="str">
        <f t="shared" si="73"/>
        <v>45.3113</v>
      </c>
      <c r="D2352" s="44">
        <v>7</v>
      </c>
      <c r="E2352" s="45" t="s">
        <v>15032</v>
      </c>
      <c r="F2352" s="45" t="s">
        <v>15033</v>
      </c>
      <c r="G2352" s="45" t="s">
        <v>15034</v>
      </c>
      <c r="H2352" s="46" t="s">
        <v>15035</v>
      </c>
      <c r="I2352" s="45" t="s">
        <v>14585</v>
      </c>
      <c r="J2352" s="46" t="s">
        <v>14586</v>
      </c>
      <c r="K2352" s="46" t="s">
        <v>14587</v>
      </c>
      <c r="L2352" s="45" t="s">
        <v>7306</v>
      </c>
      <c r="M2352" s="45" t="s">
        <v>7307</v>
      </c>
    </row>
    <row r="2353" spans="1:13" ht="57.6">
      <c r="A2353" s="42" t="s">
        <v>7194</v>
      </c>
      <c r="B2353" s="43">
        <f t="shared" si="74"/>
        <v>114</v>
      </c>
      <c r="C2353" s="43" t="str">
        <f t="shared" si="73"/>
        <v>45.3114</v>
      </c>
      <c r="D2353" s="44">
        <v>7</v>
      </c>
      <c r="E2353" s="45" t="s">
        <v>15036</v>
      </c>
      <c r="F2353" s="45" t="s">
        <v>15037</v>
      </c>
      <c r="G2353" s="45" t="s">
        <v>15038</v>
      </c>
      <c r="H2353" s="46" t="s">
        <v>15039</v>
      </c>
      <c r="I2353" s="45" t="s">
        <v>14585</v>
      </c>
      <c r="J2353" s="46" t="s">
        <v>14586</v>
      </c>
      <c r="K2353" s="46" t="s">
        <v>14587</v>
      </c>
      <c r="L2353" s="45" t="s">
        <v>7306</v>
      </c>
      <c r="M2353" s="45" t="s">
        <v>7307</v>
      </c>
    </row>
    <row r="2354" spans="1:13" ht="57.6">
      <c r="A2354" s="42" t="s">
        <v>7194</v>
      </c>
      <c r="B2354" s="43">
        <f t="shared" si="74"/>
        <v>115</v>
      </c>
      <c r="C2354" s="43" t="str">
        <f t="shared" si="73"/>
        <v>45.3115</v>
      </c>
      <c r="D2354" s="44">
        <v>7</v>
      </c>
      <c r="E2354" s="45" t="s">
        <v>15040</v>
      </c>
      <c r="F2354" s="45" t="s">
        <v>15041</v>
      </c>
      <c r="G2354" s="45" t="s">
        <v>15042</v>
      </c>
      <c r="H2354" s="46" t="s">
        <v>15043</v>
      </c>
      <c r="I2354" s="45" t="s">
        <v>14585</v>
      </c>
      <c r="J2354" s="46" t="s">
        <v>14586</v>
      </c>
      <c r="K2354" s="46" t="s">
        <v>14587</v>
      </c>
      <c r="L2354" s="45" t="s">
        <v>7306</v>
      </c>
      <c r="M2354" s="45" t="s">
        <v>7307</v>
      </c>
    </row>
    <row r="2355" spans="1:13" ht="57.6">
      <c r="A2355" s="42" t="s">
        <v>7194</v>
      </c>
      <c r="B2355" s="43">
        <f t="shared" si="74"/>
        <v>116</v>
      </c>
      <c r="C2355" s="43" t="str">
        <f t="shared" si="73"/>
        <v>45.3116</v>
      </c>
      <c r="D2355" s="44">
        <v>6</v>
      </c>
      <c r="E2355" s="45" t="s">
        <v>15044</v>
      </c>
      <c r="F2355" s="45" t="s">
        <v>15045</v>
      </c>
      <c r="G2355" s="45" t="s">
        <v>15046</v>
      </c>
      <c r="H2355" s="46" t="s">
        <v>15047</v>
      </c>
      <c r="I2355" s="45" t="s">
        <v>14585</v>
      </c>
      <c r="J2355" s="46" t="s">
        <v>14586</v>
      </c>
      <c r="K2355" s="46" t="s">
        <v>14587</v>
      </c>
      <c r="L2355" s="45" t="s">
        <v>7306</v>
      </c>
      <c r="M2355" s="45" t="s">
        <v>7307</v>
      </c>
    </row>
    <row r="2356" spans="1:13" ht="57.6">
      <c r="A2356" s="42" t="s">
        <v>7194</v>
      </c>
      <c r="B2356" s="43">
        <f t="shared" si="74"/>
        <v>117</v>
      </c>
      <c r="C2356" s="43" t="str">
        <f t="shared" si="73"/>
        <v>45.3117</v>
      </c>
      <c r="D2356" s="44">
        <v>6</v>
      </c>
      <c r="E2356" s="45" t="s">
        <v>15048</v>
      </c>
      <c r="F2356" s="45" t="s">
        <v>15049</v>
      </c>
      <c r="G2356" s="45" t="s">
        <v>15050</v>
      </c>
      <c r="H2356" s="46" t="s">
        <v>15051</v>
      </c>
      <c r="I2356" s="45" t="s">
        <v>14585</v>
      </c>
      <c r="J2356" s="46" t="s">
        <v>14586</v>
      </c>
      <c r="K2356" s="46" t="s">
        <v>14587</v>
      </c>
      <c r="L2356" s="45" t="s">
        <v>7306</v>
      </c>
      <c r="M2356" s="45" t="s">
        <v>7307</v>
      </c>
    </row>
    <row r="2357" spans="1:13" ht="57.6">
      <c r="A2357" s="42" t="s">
        <v>7194</v>
      </c>
      <c r="B2357" s="43">
        <f t="shared" si="74"/>
        <v>118</v>
      </c>
      <c r="C2357" s="43" t="str">
        <f t="shared" si="73"/>
        <v>45.3118</v>
      </c>
      <c r="D2357" s="44">
        <v>5</v>
      </c>
      <c r="E2357" s="45" t="s">
        <v>15052</v>
      </c>
      <c r="F2357" s="45" t="s">
        <v>15053</v>
      </c>
      <c r="G2357" s="45" t="s">
        <v>15054</v>
      </c>
      <c r="H2357" s="46" t="s">
        <v>15055</v>
      </c>
      <c r="I2357" s="45" t="s">
        <v>14585</v>
      </c>
      <c r="J2357" s="46" t="s">
        <v>14586</v>
      </c>
      <c r="K2357" s="46" t="s">
        <v>14587</v>
      </c>
      <c r="L2357" s="45" t="s">
        <v>7306</v>
      </c>
      <c r="M2357" s="45" t="s">
        <v>7307</v>
      </c>
    </row>
    <row r="2358" spans="1:13" ht="57.6">
      <c r="A2358" s="42" t="s">
        <v>7194</v>
      </c>
      <c r="B2358" s="43">
        <f t="shared" si="74"/>
        <v>119</v>
      </c>
      <c r="C2358" s="43" t="str">
        <f t="shared" si="73"/>
        <v>45.3119</v>
      </c>
      <c r="D2358" s="44">
        <v>6</v>
      </c>
      <c r="E2358" s="45" t="s">
        <v>15056</v>
      </c>
      <c r="F2358" s="45" t="s">
        <v>15057</v>
      </c>
      <c r="G2358" s="45" t="s">
        <v>15058</v>
      </c>
      <c r="H2358" s="45" t="s">
        <v>15059</v>
      </c>
      <c r="I2358" s="45" t="s">
        <v>14585</v>
      </c>
      <c r="J2358" s="46" t="s">
        <v>14586</v>
      </c>
      <c r="K2358" s="46" t="s">
        <v>14587</v>
      </c>
      <c r="L2358" s="45" t="s">
        <v>7306</v>
      </c>
      <c r="M2358" s="45" t="s">
        <v>7307</v>
      </c>
    </row>
    <row r="2359" spans="1:13" ht="57.6">
      <c r="A2359" s="42" t="s">
        <v>7194</v>
      </c>
      <c r="B2359" s="43">
        <f t="shared" si="74"/>
        <v>120</v>
      </c>
      <c r="C2359" s="43" t="str">
        <f t="shared" si="73"/>
        <v>45.3120</v>
      </c>
      <c r="D2359" s="44">
        <v>6</v>
      </c>
      <c r="E2359" s="45" t="s">
        <v>15060</v>
      </c>
      <c r="F2359" s="45" t="s">
        <v>15061</v>
      </c>
      <c r="G2359" s="45" t="s">
        <v>15062</v>
      </c>
      <c r="H2359" s="46" t="s">
        <v>15063</v>
      </c>
      <c r="I2359" s="45" t="s">
        <v>14585</v>
      </c>
      <c r="J2359" s="46" t="s">
        <v>14586</v>
      </c>
      <c r="K2359" s="46" t="s">
        <v>14587</v>
      </c>
      <c r="L2359" s="45" t="s">
        <v>7306</v>
      </c>
      <c r="M2359" s="45" t="s">
        <v>7307</v>
      </c>
    </row>
    <row r="2360" spans="1:13" ht="57.6">
      <c r="A2360" s="42" t="s">
        <v>7194</v>
      </c>
      <c r="B2360" s="43">
        <f t="shared" si="74"/>
        <v>121</v>
      </c>
      <c r="C2360" s="43" t="str">
        <f t="shared" si="73"/>
        <v>45.3121</v>
      </c>
      <c r="D2360" s="44">
        <v>6</v>
      </c>
      <c r="E2360" s="45" t="s">
        <v>15064</v>
      </c>
      <c r="F2360" s="45" t="s">
        <v>15065</v>
      </c>
      <c r="G2360" s="45" t="s">
        <v>15066</v>
      </c>
      <c r="H2360" s="46" t="s">
        <v>15067</v>
      </c>
      <c r="I2360" s="45" t="s">
        <v>14585</v>
      </c>
      <c r="J2360" s="46" t="s">
        <v>14586</v>
      </c>
      <c r="K2360" s="46" t="s">
        <v>14587</v>
      </c>
      <c r="L2360" s="45" t="s">
        <v>7306</v>
      </c>
      <c r="M2360" s="45" t="s">
        <v>7307</v>
      </c>
    </row>
    <row r="2361" spans="1:13" ht="57.6">
      <c r="A2361" s="42" t="s">
        <v>7194</v>
      </c>
      <c r="B2361" s="43">
        <f t="shared" si="74"/>
        <v>122</v>
      </c>
      <c r="C2361" s="43" t="str">
        <f t="shared" si="73"/>
        <v>45.3122</v>
      </c>
      <c r="D2361" s="44">
        <v>7</v>
      </c>
      <c r="E2361" s="45" t="s">
        <v>15068</v>
      </c>
      <c r="F2361" s="45" t="s">
        <v>15069</v>
      </c>
      <c r="G2361" s="45" t="s">
        <v>15070</v>
      </c>
      <c r="H2361" s="46" t="s">
        <v>15071</v>
      </c>
      <c r="I2361" s="45" t="s">
        <v>14585</v>
      </c>
      <c r="J2361" s="46" t="s">
        <v>14586</v>
      </c>
      <c r="K2361" s="46" t="s">
        <v>14587</v>
      </c>
      <c r="L2361" s="45" t="s">
        <v>7306</v>
      </c>
      <c r="M2361" s="45" t="s">
        <v>7307</v>
      </c>
    </row>
    <row r="2362" spans="1:13" ht="57.6">
      <c r="A2362" s="42" t="s">
        <v>7194</v>
      </c>
      <c r="B2362" s="43">
        <f t="shared" si="74"/>
        <v>123</v>
      </c>
      <c r="C2362" s="43" t="str">
        <f t="shared" si="73"/>
        <v>45.3123</v>
      </c>
      <c r="D2362" s="44">
        <v>6</v>
      </c>
      <c r="E2362" s="45" t="s">
        <v>15072</v>
      </c>
      <c r="F2362" s="45" t="s">
        <v>15073</v>
      </c>
      <c r="G2362" s="45" t="s">
        <v>15074</v>
      </c>
      <c r="H2362" s="46" t="s">
        <v>15075</v>
      </c>
      <c r="I2362" s="45" t="s">
        <v>14585</v>
      </c>
      <c r="J2362" s="46" t="s">
        <v>14586</v>
      </c>
      <c r="K2362" s="46" t="s">
        <v>14587</v>
      </c>
      <c r="L2362" s="45" t="s">
        <v>7306</v>
      </c>
      <c r="M2362" s="45" t="s">
        <v>7307</v>
      </c>
    </row>
    <row r="2363" spans="1:13" ht="57.6">
      <c r="A2363" s="42" t="s">
        <v>7194</v>
      </c>
      <c r="B2363" s="43">
        <f t="shared" si="74"/>
        <v>124</v>
      </c>
      <c r="C2363" s="43" t="str">
        <f t="shared" si="73"/>
        <v>45.3124</v>
      </c>
      <c r="D2363" s="44">
        <v>7</v>
      </c>
      <c r="E2363" s="45" t="s">
        <v>15076</v>
      </c>
      <c r="F2363" s="45" t="s">
        <v>15077</v>
      </c>
      <c r="G2363" s="45" t="s">
        <v>15078</v>
      </c>
      <c r="H2363" s="46" t="s">
        <v>15079</v>
      </c>
      <c r="I2363" s="45" t="s">
        <v>14585</v>
      </c>
      <c r="J2363" s="46" t="s">
        <v>14586</v>
      </c>
      <c r="K2363" s="46" t="s">
        <v>14587</v>
      </c>
      <c r="L2363" s="45" t="s">
        <v>7306</v>
      </c>
      <c r="M2363" s="45" t="s">
        <v>7307</v>
      </c>
    </row>
    <row r="2364" spans="1:13" ht="57.6">
      <c r="A2364" s="42" t="s">
        <v>7194</v>
      </c>
      <c r="B2364" s="43">
        <f t="shared" si="74"/>
        <v>125</v>
      </c>
      <c r="C2364" s="43" t="str">
        <f t="shared" si="73"/>
        <v>45.3125</v>
      </c>
      <c r="D2364" s="44">
        <v>6</v>
      </c>
      <c r="E2364" s="45" t="s">
        <v>15080</v>
      </c>
      <c r="F2364" s="45" t="s">
        <v>15081</v>
      </c>
      <c r="G2364" s="45" t="s">
        <v>15082</v>
      </c>
      <c r="H2364" s="46" t="s">
        <v>15083</v>
      </c>
      <c r="I2364" s="45" t="s">
        <v>14585</v>
      </c>
      <c r="J2364" s="46" t="s">
        <v>14586</v>
      </c>
      <c r="K2364" s="46" t="s">
        <v>14587</v>
      </c>
      <c r="L2364" s="45" t="s">
        <v>7306</v>
      </c>
      <c r="M2364" s="45" t="s">
        <v>7307</v>
      </c>
    </row>
    <row r="2365" spans="1:13" ht="57.6">
      <c r="A2365" s="42" t="s">
        <v>7194</v>
      </c>
      <c r="B2365" s="43">
        <f t="shared" si="74"/>
        <v>126</v>
      </c>
      <c r="C2365" s="43" t="str">
        <f t="shared" si="73"/>
        <v>45.3126</v>
      </c>
      <c r="D2365" s="44">
        <v>6</v>
      </c>
      <c r="E2365" s="45" t="s">
        <v>15084</v>
      </c>
      <c r="F2365" s="45" t="s">
        <v>15085</v>
      </c>
      <c r="G2365" s="45" t="s">
        <v>15086</v>
      </c>
      <c r="H2365" s="46" t="s">
        <v>15087</v>
      </c>
      <c r="I2365" s="45" t="s">
        <v>14585</v>
      </c>
      <c r="J2365" s="46" t="s">
        <v>14586</v>
      </c>
      <c r="K2365" s="46" t="s">
        <v>14587</v>
      </c>
      <c r="L2365" s="45" t="s">
        <v>7306</v>
      </c>
      <c r="M2365" s="45" t="s">
        <v>7307</v>
      </c>
    </row>
    <row r="2366" spans="1:13" ht="57.6">
      <c r="A2366" s="42" t="s">
        <v>7194</v>
      </c>
      <c r="B2366" s="43">
        <f t="shared" si="74"/>
        <v>127</v>
      </c>
      <c r="C2366" s="43" t="str">
        <f t="shared" si="73"/>
        <v>45.3127</v>
      </c>
      <c r="D2366" s="44">
        <v>7</v>
      </c>
      <c r="E2366" s="45" t="s">
        <v>15088</v>
      </c>
      <c r="F2366" s="45" t="s">
        <v>15089</v>
      </c>
      <c r="G2366" s="45" t="s">
        <v>15090</v>
      </c>
      <c r="H2366" s="46" t="s">
        <v>15091</v>
      </c>
      <c r="I2366" s="45" t="s">
        <v>14585</v>
      </c>
      <c r="J2366" s="46" t="s">
        <v>14586</v>
      </c>
      <c r="K2366" s="46" t="s">
        <v>14587</v>
      </c>
      <c r="L2366" s="45" t="s">
        <v>7306</v>
      </c>
      <c r="M2366" s="45" t="s">
        <v>7307</v>
      </c>
    </row>
    <row r="2367" spans="1:13" ht="57.6">
      <c r="A2367" s="42" t="s">
        <v>7194</v>
      </c>
      <c r="B2367" s="43">
        <f t="shared" si="74"/>
        <v>128</v>
      </c>
      <c r="C2367" s="43" t="str">
        <f t="shared" si="73"/>
        <v>45.3128</v>
      </c>
      <c r="D2367" s="44">
        <v>8</v>
      </c>
      <c r="E2367" s="45" t="s">
        <v>15092</v>
      </c>
      <c r="F2367" s="45" t="s">
        <v>15093</v>
      </c>
      <c r="G2367" s="45" t="s">
        <v>15094</v>
      </c>
      <c r="H2367" s="46" t="s">
        <v>15095</v>
      </c>
      <c r="I2367" s="45" t="s">
        <v>14585</v>
      </c>
      <c r="J2367" s="46" t="s">
        <v>14586</v>
      </c>
      <c r="K2367" s="46" t="s">
        <v>14587</v>
      </c>
      <c r="L2367" s="45" t="s">
        <v>7306</v>
      </c>
      <c r="M2367" s="45" t="s">
        <v>7307</v>
      </c>
    </row>
    <row r="2368" spans="1:13" ht="57.6">
      <c r="A2368" s="42" t="s">
        <v>7194</v>
      </c>
      <c r="B2368" s="43">
        <f t="shared" si="74"/>
        <v>129</v>
      </c>
      <c r="C2368" s="43" t="str">
        <f t="shared" si="73"/>
        <v>45.3129</v>
      </c>
      <c r="D2368" s="44">
        <v>7</v>
      </c>
      <c r="E2368" s="45" t="s">
        <v>15096</v>
      </c>
      <c r="F2368" s="45" t="s">
        <v>15097</v>
      </c>
      <c r="G2368" s="45" t="s">
        <v>15098</v>
      </c>
      <c r="H2368" s="46" t="s">
        <v>15099</v>
      </c>
      <c r="I2368" s="45" t="s">
        <v>14585</v>
      </c>
      <c r="J2368" s="46" t="s">
        <v>14586</v>
      </c>
      <c r="K2368" s="46" t="s">
        <v>14587</v>
      </c>
      <c r="L2368" s="45" t="s">
        <v>7306</v>
      </c>
      <c r="M2368" s="45" t="s">
        <v>7307</v>
      </c>
    </row>
    <row r="2369" spans="1:13" ht="57.6">
      <c r="A2369" s="42" t="s">
        <v>7194</v>
      </c>
      <c r="B2369" s="43">
        <f t="shared" si="74"/>
        <v>130</v>
      </c>
      <c r="C2369" s="43" t="str">
        <f t="shared" si="73"/>
        <v>45.3130</v>
      </c>
      <c r="D2369" s="44">
        <v>8</v>
      </c>
      <c r="E2369" s="45" t="s">
        <v>15100</v>
      </c>
      <c r="F2369" s="45" t="s">
        <v>15101</v>
      </c>
      <c r="G2369" s="45" t="s">
        <v>15102</v>
      </c>
      <c r="H2369" s="46" t="s">
        <v>15103</v>
      </c>
      <c r="I2369" s="45" t="s">
        <v>14585</v>
      </c>
      <c r="J2369" s="46" t="s">
        <v>14586</v>
      </c>
      <c r="K2369" s="46" t="s">
        <v>14587</v>
      </c>
      <c r="L2369" s="45" t="s">
        <v>7306</v>
      </c>
      <c r="M2369" s="45" t="s">
        <v>7307</v>
      </c>
    </row>
    <row r="2370" spans="1:13" ht="57.6">
      <c r="A2370" s="42" t="s">
        <v>7194</v>
      </c>
      <c r="B2370" s="43">
        <f t="shared" si="74"/>
        <v>131</v>
      </c>
      <c r="C2370" s="43" t="str">
        <f t="shared" si="73"/>
        <v>45.3131</v>
      </c>
      <c r="D2370" s="44">
        <v>8</v>
      </c>
      <c r="E2370" s="45" t="s">
        <v>15104</v>
      </c>
      <c r="F2370" s="45" t="s">
        <v>15105</v>
      </c>
      <c r="G2370" s="45" t="s">
        <v>15106</v>
      </c>
      <c r="H2370" s="46" t="s">
        <v>15107</v>
      </c>
      <c r="I2370" s="45" t="s">
        <v>14585</v>
      </c>
      <c r="J2370" s="46" t="s">
        <v>14586</v>
      </c>
      <c r="K2370" s="46" t="s">
        <v>14587</v>
      </c>
      <c r="L2370" s="45" t="s">
        <v>7306</v>
      </c>
      <c r="M2370" s="45" t="s">
        <v>7307</v>
      </c>
    </row>
    <row r="2371" spans="1:13" ht="57.6">
      <c r="A2371" s="42" t="s">
        <v>7194</v>
      </c>
      <c r="B2371" s="43">
        <f t="shared" si="74"/>
        <v>132</v>
      </c>
      <c r="C2371" s="43" t="str">
        <f t="shared" ref="C2371:C2434" si="75">+CONCATENATE(A2371,B2371)</f>
        <v>45.3132</v>
      </c>
      <c r="D2371" s="44">
        <v>7</v>
      </c>
      <c r="E2371" s="45" t="s">
        <v>15108</v>
      </c>
      <c r="F2371" s="45" t="s">
        <v>15109</v>
      </c>
      <c r="G2371" s="45" t="s">
        <v>15110</v>
      </c>
      <c r="H2371" s="46" t="s">
        <v>15111</v>
      </c>
      <c r="I2371" s="45" t="s">
        <v>14585</v>
      </c>
      <c r="J2371" s="46" t="s">
        <v>14586</v>
      </c>
      <c r="K2371" s="46" t="s">
        <v>14587</v>
      </c>
      <c r="L2371" s="45" t="s">
        <v>7306</v>
      </c>
      <c r="M2371" s="45" t="s">
        <v>7307</v>
      </c>
    </row>
    <row r="2372" spans="1:13" ht="57.6">
      <c r="A2372" s="42" t="s">
        <v>7194</v>
      </c>
      <c r="B2372" s="43">
        <f t="shared" ref="B2372:B2435" si="76">+IF(A2372=A2371,B2371+1,1)</f>
        <v>133</v>
      </c>
      <c r="C2372" s="43" t="str">
        <f t="shared" si="75"/>
        <v>45.3133</v>
      </c>
      <c r="D2372" s="44">
        <v>8</v>
      </c>
      <c r="E2372" s="45" t="s">
        <v>15112</v>
      </c>
      <c r="F2372" s="45" t="s">
        <v>15113</v>
      </c>
      <c r="G2372" s="45" t="s">
        <v>15114</v>
      </c>
      <c r="H2372" s="46" t="s">
        <v>15115</v>
      </c>
      <c r="I2372" s="45" t="s">
        <v>14585</v>
      </c>
      <c r="J2372" s="46" t="s">
        <v>14586</v>
      </c>
      <c r="K2372" s="46" t="s">
        <v>14587</v>
      </c>
      <c r="L2372" s="45" t="s">
        <v>7306</v>
      </c>
      <c r="M2372" s="45" t="s">
        <v>7307</v>
      </c>
    </row>
    <row r="2373" spans="1:13" ht="57.6">
      <c r="A2373" s="42" t="s">
        <v>7194</v>
      </c>
      <c r="B2373" s="43">
        <f t="shared" si="76"/>
        <v>134</v>
      </c>
      <c r="C2373" s="43" t="str">
        <f t="shared" si="75"/>
        <v>45.3134</v>
      </c>
      <c r="D2373" s="44">
        <v>8</v>
      </c>
      <c r="E2373" s="45" t="s">
        <v>15116</v>
      </c>
      <c r="F2373" s="45" t="s">
        <v>15117</v>
      </c>
      <c r="G2373" s="45" t="s">
        <v>15118</v>
      </c>
      <c r="H2373" s="46" t="s">
        <v>15119</v>
      </c>
      <c r="I2373" s="45" t="s">
        <v>14585</v>
      </c>
      <c r="J2373" s="46" t="s">
        <v>14586</v>
      </c>
      <c r="K2373" s="46" t="s">
        <v>14587</v>
      </c>
      <c r="L2373" s="45" t="s">
        <v>7306</v>
      </c>
      <c r="M2373" s="45" t="s">
        <v>7307</v>
      </c>
    </row>
    <row r="2374" spans="1:13" ht="57.6">
      <c r="A2374" s="42" t="s">
        <v>7194</v>
      </c>
      <c r="B2374" s="43">
        <f t="shared" si="76"/>
        <v>135</v>
      </c>
      <c r="C2374" s="43" t="str">
        <f t="shared" si="75"/>
        <v>45.3135</v>
      </c>
      <c r="D2374" s="44">
        <v>8</v>
      </c>
      <c r="E2374" s="45" t="s">
        <v>15120</v>
      </c>
      <c r="F2374" s="45" t="s">
        <v>15121</v>
      </c>
      <c r="G2374" s="45" t="s">
        <v>15122</v>
      </c>
      <c r="H2374" s="46" t="s">
        <v>15123</v>
      </c>
      <c r="I2374" s="45" t="s">
        <v>14585</v>
      </c>
      <c r="J2374" s="46" t="s">
        <v>14586</v>
      </c>
      <c r="K2374" s="46" t="s">
        <v>14587</v>
      </c>
      <c r="L2374" s="45" t="s">
        <v>7306</v>
      </c>
      <c r="M2374" s="45" t="s">
        <v>7307</v>
      </c>
    </row>
    <row r="2375" spans="1:13" ht="57.6">
      <c r="A2375" s="42" t="s">
        <v>7194</v>
      </c>
      <c r="B2375" s="43">
        <f t="shared" si="76"/>
        <v>136</v>
      </c>
      <c r="C2375" s="43" t="str">
        <f t="shared" si="75"/>
        <v>45.3136</v>
      </c>
      <c r="D2375" s="44">
        <v>6</v>
      </c>
      <c r="E2375" s="45" t="s">
        <v>15124</v>
      </c>
      <c r="F2375" s="45" t="s">
        <v>15125</v>
      </c>
      <c r="G2375" s="45" t="s">
        <v>15126</v>
      </c>
      <c r="H2375" s="45" t="s">
        <v>15127</v>
      </c>
      <c r="I2375" s="45" t="s">
        <v>14585</v>
      </c>
      <c r="J2375" s="46" t="s">
        <v>14586</v>
      </c>
      <c r="K2375" s="46" t="s">
        <v>14587</v>
      </c>
      <c r="L2375" s="45" t="s">
        <v>7306</v>
      </c>
      <c r="M2375" s="45" t="s">
        <v>7307</v>
      </c>
    </row>
    <row r="2376" spans="1:13" ht="57.6">
      <c r="A2376" s="42" t="s">
        <v>7194</v>
      </c>
      <c r="B2376" s="43">
        <f t="shared" si="76"/>
        <v>137</v>
      </c>
      <c r="C2376" s="43" t="str">
        <f t="shared" si="75"/>
        <v>45.3137</v>
      </c>
      <c r="D2376" s="44">
        <v>6</v>
      </c>
      <c r="E2376" s="45" t="s">
        <v>15128</v>
      </c>
      <c r="F2376" s="45" t="s">
        <v>15129</v>
      </c>
      <c r="G2376" s="45" t="s">
        <v>15130</v>
      </c>
      <c r="H2376" s="45" t="s">
        <v>15131</v>
      </c>
      <c r="I2376" s="45" t="s">
        <v>14585</v>
      </c>
      <c r="J2376" s="46" t="s">
        <v>14586</v>
      </c>
      <c r="K2376" s="46" t="s">
        <v>14587</v>
      </c>
      <c r="L2376" s="45" t="s">
        <v>7306</v>
      </c>
      <c r="M2376" s="45" t="s">
        <v>7307</v>
      </c>
    </row>
    <row r="2377" spans="1:13" ht="57.6">
      <c r="A2377" s="42" t="s">
        <v>7194</v>
      </c>
      <c r="B2377" s="43">
        <f t="shared" si="76"/>
        <v>138</v>
      </c>
      <c r="C2377" s="43" t="str">
        <f t="shared" si="75"/>
        <v>45.3138</v>
      </c>
      <c r="D2377" s="44">
        <v>6</v>
      </c>
      <c r="E2377" s="45" t="s">
        <v>15132</v>
      </c>
      <c r="F2377" s="45" t="s">
        <v>15133</v>
      </c>
      <c r="G2377" s="45" t="s">
        <v>15134</v>
      </c>
      <c r="H2377" s="46" t="s">
        <v>15135</v>
      </c>
      <c r="I2377" s="45" t="s">
        <v>14585</v>
      </c>
      <c r="J2377" s="46" t="s">
        <v>14586</v>
      </c>
      <c r="K2377" s="46" t="s">
        <v>14587</v>
      </c>
      <c r="L2377" s="45" t="s">
        <v>7306</v>
      </c>
      <c r="M2377" s="45" t="s">
        <v>7307</v>
      </c>
    </row>
    <row r="2378" spans="1:13" ht="57.6">
      <c r="A2378" s="42" t="s">
        <v>7194</v>
      </c>
      <c r="B2378" s="43">
        <f t="shared" si="76"/>
        <v>139</v>
      </c>
      <c r="C2378" s="43" t="str">
        <f t="shared" si="75"/>
        <v>45.3139</v>
      </c>
      <c r="D2378" s="44">
        <v>7</v>
      </c>
      <c r="E2378" s="45" t="s">
        <v>15136</v>
      </c>
      <c r="F2378" s="45" t="s">
        <v>15137</v>
      </c>
      <c r="G2378" s="45" t="s">
        <v>15138</v>
      </c>
      <c r="H2378" s="46" t="s">
        <v>15139</v>
      </c>
      <c r="I2378" s="45" t="s">
        <v>14585</v>
      </c>
      <c r="J2378" s="46" t="s">
        <v>14586</v>
      </c>
      <c r="K2378" s="46" t="s">
        <v>14587</v>
      </c>
      <c r="L2378" s="45" t="s">
        <v>7306</v>
      </c>
      <c r="M2378" s="45" t="s">
        <v>7307</v>
      </c>
    </row>
    <row r="2379" spans="1:13" ht="57.6">
      <c r="A2379" s="42" t="s">
        <v>7194</v>
      </c>
      <c r="B2379" s="43">
        <f t="shared" si="76"/>
        <v>140</v>
      </c>
      <c r="C2379" s="43" t="str">
        <f t="shared" si="75"/>
        <v>45.3140</v>
      </c>
      <c r="D2379" s="44">
        <v>8</v>
      </c>
      <c r="E2379" s="45" t="s">
        <v>15140</v>
      </c>
      <c r="F2379" s="45" t="s">
        <v>15141</v>
      </c>
      <c r="G2379" s="45" t="s">
        <v>15142</v>
      </c>
      <c r="H2379" s="46" t="s">
        <v>15143</v>
      </c>
      <c r="I2379" s="45" t="s">
        <v>14585</v>
      </c>
      <c r="J2379" s="46" t="s">
        <v>14586</v>
      </c>
      <c r="K2379" s="46" t="s">
        <v>14587</v>
      </c>
      <c r="L2379" s="45" t="s">
        <v>7306</v>
      </c>
      <c r="M2379" s="45" t="s">
        <v>7307</v>
      </c>
    </row>
    <row r="2380" spans="1:13" ht="57.6">
      <c r="A2380" s="42" t="s">
        <v>7194</v>
      </c>
      <c r="B2380" s="43">
        <f t="shared" si="76"/>
        <v>141</v>
      </c>
      <c r="C2380" s="43" t="str">
        <f t="shared" si="75"/>
        <v>45.3141</v>
      </c>
      <c r="D2380" s="44">
        <v>8</v>
      </c>
      <c r="E2380" s="45" t="s">
        <v>15144</v>
      </c>
      <c r="F2380" s="45" t="s">
        <v>15145</v>
      </c>
      <c r="G2380" s="45" t="s">
        <v>15146</v>
      </c>
      <c r="H2380" s="46" t="s">
        <v>15147</v>
      </c>
      <c r="I2380" s="45" t="s">
        <v>14585</v>
      </c>
      <c r="J2380" s="46" t="s">
        <v>14586</v>
      </c>
      <c r="K2380" s="46" t="s">
        <v>14587</v>
      </c>
      <c r="L2380" s="45" t="s">
        <v>7306</v>
      </c>
      <c r="M2380" s="45" t="s">
        <v>7307</v>
      </c>
    </row>
    <row r="2381" spans="1:13" ht="57.6">
      <c r="A2381" s="42" t="s">
        <v>7194</v>
      </c>
      <c r="B2381" s="43">
        <f t="shared" si="76"/>
        <v>142</v>
      </c>
      <c r="C2381" s="43" t="str">
        <f t="shared" si="75"/>
        <v>45.3142</v>
      </c>
      <c r="D2381" s="44">
        <v>7</v>
      </c>
      <c r="E2381" s="45" t="s">
        <v>15148</v>
      </c>
      <c r="F2381" s="45" t="s">
        <v>15149</v>
      </c>
      <c r="G2381" s="45" t="s">
        <v>15150</v>
      </c>
      <c r="H2381" s="46" t="s">
        <v>15151</v>
      </c>
      <c r="I2381" s="45" t="s">
        <v>14585</v>
      </c>
      <c r="J2381" s="46" t="s">
        <v>14586</v>
      </c>
      <c r="K2381" s="46" t="s">
        <v>14587</v>
      </c>
      <c r="L2381" s="45" t="s">
        <v>7306</v>
      </c>
      <c r="M2381" s="45" t="s">
        <v>7307</v>
      </c>
    </row>
    <row r="2382" spans="1:13" ht="57.6">
      <c r="A2382" s="42" t="s">
        <v>7194</v>
      </c>
      <c r="B2382" s="43">
        <f t="shared" si="76"/>
        <v>143</v>
      </c>
      <c r="C2382" s="43" t="str">
        <f t="shared" si="75"/>
        <v>45.3143</v>
      </c>
      <c r="D2382" s="44">
        <v>8</v>
      </c>
      <c r="E2382" s="45" t="s">
        <v>15152</v>
      </c>
      <c r="F2382" s="45" t="s">
        <v>15153</v>
      </c>
      <c r="G2382" s="45" t="s">
        <v>15154</v>
      </c>
      <c r="H2382" s="46" t="s">
        <v>15155</v>
      </c>
      <c r="I2382" s="45" t="s">
        <v>14585</v>
      </c>
      <c r="J2382" s="46" t="s">
        <v>14586</v>
      </c>
      <c r="K2382" s="46" t="s">
        <v>14587</v>
      </c>
      <c r="L2382" s="45" t="s">
        <v>7306</v>
      </c>
      <c r="M2382" s="45" t="s">
        <v>7307</v>
      </c>
    </row>
    <row r="2383" spans="1:13" ht="57.6">
      <c r="A2383" s="42" t="s">
        <v>7194</v>
      </c>
      <c r="B2383" s="43">
        <f t="shared" si="76"/>
        <v>144</v>
      </c>
      <c r="C2383" s="43" t="str">
        <f t="shared" si="75"/>
        <v>45.3144</v>
      </c>
      <c r="D2383" s="44">
        <v>7</v>
      </c>
      <c r="E2383" s="45" t="s">
        <v>15156</v>
      </c>
      <c r="F2383" s="45" t="s">
        <v>15157</v>
      </c>
      <c r="G2383" s="45" t="s">
        <v>15158</v>
      </c>
      <c r="H2383" s="46" t="s">
        <v>15159</v>
      </c>
      <c r="I2383" s="45" t="s">
        <v>14585</v>
      </c>
      <c r="J2383" s="46" t="s">
        <v>14586</v>
      </c>
      <c r="K2383" s="46" t="s">
        <v>14587</v>
      </c>
      <c r="L2383" s="45" t="s">
        <v>7306</v>
      </c>
      <c r="M2383" s="45" t="s">
        <v>7307</v>
      </c>
    </row>
    <row r="2384" spans="1:13" ht="57.6">
      <c r="A2384" s="42" t="s">
        <v>7194</v>
      </c>
      <c r="B2384" s="43">
        <f t="shared" si="76"/>
        <v>145</v>
      </c>
      <c r="C2384" s="43" t="str">
        <f t="shared" si="75"/>
        <v>45.3145</v>
      </c>
      <c r="D2384" s="44">
        <v>8</v>
      </c>
      <c r="E2384" s="45" t="s">
        <v>15160</v>
      </c>
      <c r="F2384" s="45" t="s">
        <v>15161</v>
      </c>
      <c r="G2384" s="45" t="s">
        <v>15162</v>
      </c>
      <c r="H2384" s="46" t="s">
        <v>15163</v>
      </c>
      <c r="I2384" s="45" t="s">
        <v>14585</v>
      </c>
      <c r="J2384" s="46" t="s">
        <v>14586</v>
      </c>
      <c r="K2384" s="46" t="s">
        <v>14587</v>
      </c>
      <c r="L2384" s="45" t="s">
        <v>7306</v>
      </c>
      <c r="M2384" s="45" t="s">
        <v>7307</v>
      </c>
    </row>
    <row r="2385" spans="1:13" ht="57.6">
      <c r="A2385" s="42" t="s">
        <v>7194</v>
      </c>
      <c r="B2385" s="43">
        <f t="shared" si="76"/>
        <v>146</v>
      </c>
      <c r="C2385" s="43" t="str">
        <f t="shared" si="75"/>
        <v>45.3146</v>
      </c>
      <c r="D2385" s="44">
        <v>6</v>
      </c>
      <c r="E2385" s="45" t="s">
        <v>15164</v>
      </c>
      <c r="F2385" s="45" t="s">
        <v>15165</v>
      </c>
      <c r="G2385" s="45" t="s">
        <v>15166</v>
      </c>
      <c r="H2385" s="46" t="s">
        <v>15167</v>
      </c>
      <c r="I2385" s="45" t="s">
        <v>14585</v>
      </c>
      <c r="J2385" s="46" t="s">
        <v>14586</v>
      </c>
      <c r="K2385" s="46" t="s">
        <v>14587</v>
      </c>
      <c r="L2385" s="45" t="s">
        <v>7306</v>
      </c>
      <c r="M2385" s="45" t="s">
        <v>7307</v>
      </c>
    </row>
    <row r="2386" spans="1:13" ht="57.6">
      <c r="A2386" s="42" t="s">
        <v>7194</v>
      </c>
      <c r="B2386" s="43">
        <f t="shared" si="76"/>
        <v>147</v>
      </c>
      <c r="C2386" s="43" t="str">
        <f t="shared" si="75"/>
        <v>45.3147</v>
      </c>
      <c r="D2386" s="44">
        <v>7</v>
      </c>
      <c r="E2386" s="45" t="s">
        <v>15168</v>
      </c>
      <c r="F2386" s="45" t="s">
        <v>15169</v>
      </c>
      <c r="G2386" s="45" t="s">
        <v>15170</v>
      </c>
      <c r="H2386" s="46" t="s">
        <v>15171</v>
      </c>
      <c r="I2386" s="45" t="s">
        <v>14585</v>
      </c>
      <c r="J2386" s="46" t="s">
        <v>14586</v>
      </c>
      <c r="K2386" s="46" t="s">
        <v>14587</v>
      </c>
      <c r="L2386" s="45" t="s">
        <v>7306</v>
      </c>
      <c r="M2386" s="45" t="s">
        <v>7307</v>
      </c>
    </row>
    <row r="2387" spans="1:13" ht="57.6">
      <c r="A2387" s="42" t="s">
        <v>7194</v>
      </c>
      <c r="B2387" s="43">
        <f t="shared" si="76"/>
        <v>148</v>
      </c>
      <c r="C2387" s="43" t="str">
        <f t="shared" si="75"/>
        <v>45.3148</v>
      </c>
      <c r="D2387" s="44">
        <v>6</v>
      </c>
      <c r="E2387" s="45" t="s">
        <v>15172</v>
      </c>
      <c r="F2387" s="45" t="s">
        <v>15173</v>
      </c>
      <c r="G2387" s="45" t="s">
        <v>15174</v>
      </c>
      <c r="H2387" s="45" t="s">
        <v>15175</v>
      </c>
      <c r="I2387" s="45" t="s">
        <v>14585</v>
      </c>
      <c r="J2387" s="46" t="s">
        <v>14586</v>
      </c>
      <c r="K2387" s="46" t="s">
        <v>14587</v>
      </c>
      <c r="L2387" s="45" t="s">
        <v>7306</v>
      </c>
      <c r="M2387" s="45" t="s">
        <v>7307</v>
      </c>
    </row>
    <row r="2388" spans="1:13" ht="57.6">
      <c r="A2388" s="42" t="s">
        <v>7194</v>
      </c>
      <c r="B2388" s="43">
        <f t="shared" si="76"/>
        <v>149</v>
      </c>
      <c r="C2388" s="43" t="str">
        <f t="shared" si="75"/>
        <v>45.3149</v>
      </c>
      <c r="D2388" s="44">
        <v>7</v>
      </c>
      <c r="E2388" s="45" t="s">
        <v>15176</v>
      </c>
      <c r="F2388" s="45" t="s">
        <v>15177</v>
      </c>
      <c r="G2388" s="45" t="s">
        <v>15178</v>
      </c>
      <c r="H2388" s="46" t="s">
        <v>15179</v>
      </c>
      <c r="I2388" s="45" t="s">
        <v>14585</v>
      </c>
      <c r="J2388" s="46" t="s">
        <v>14586</v>
      </c>
      <c r="K2388" s="46" t="s">
        <v>14587</v>
      </c>
      <c r="L2388" s="45" t="s">
        <v>7306</v>
      </c>
      <c r="M2388" s="45" t="s">
        <v>7307</v>
      </c>
    </row>
    <row r="2389" spans="1:13" ht="57.6">
      <c r="A2389" s="42" t="s">
        <v>7194</v>
      </c>
      <c r="B2389" s="43">
        <f t="shared" si="76"/>
        <v>150</v>
      </c>
      <c r="C2389" s="43" t="str">
        <f t="shared" si="75"/>
        <v>45.3150</v>
      </c>
      <c r="D2389" s="44">
        <v>6</v>
      </c>
      <c r="E2389" s="45" t="s">
        <v>15180</v>
      </c>
      <c r="F2389" s="45" t="s">
        <v>15181</v>
      </c>
      <c r="G2389" s="45" t="s">
        <v>15182</v>
      </c>
      <c r="H2389" s="46" t="s">
        <v>15183</v>
      </c>
      <c r="I2389" s="45" t="s">
        <v>14585</v>
      </c>
      <c r="J2389" s="46" t="s">
        <v>14586</v>
      </c>
      <c r="K2389" s="46" t="s">
        <v>14587</v>
      </c>
      <c r="L2389" s="45" t="s">
        <v>7306</v>
      </c>
      <c r="M2389" s="45" t="s">
        <v>7307</v>
      </c>
    </row>
    <row r="2390" spans="1:13" ht="57.6">
      <c r="A2390" s="42" t="s">
        <v>7194</v>
      </c>
      <c r="B2390" s="43">
        <f t="shared" si="76"/>
        <v>151</v>
      </c>
      <c r="C2390" s="43" t="str">
        <f t="shared" si="75"/>
        <v>45.3151</v>
      </c>
      <c r="D2390" s="44">
        <v>7</v>
      </c>
      <c r="E2390" s="45" t="s">
        <v>15184</v>
      </c>
      <c r="F2390" s="45" t="s">
        <v>15185</v>
      </c>
      <c r="G2390" s="45" t="s">
        <v>15186</v>
      </c>
      <c r="H2390" s="46" t="s">
        <v>15187</v>
      </c>
      <c r="I2390" s="45" t="s">
        <v>14585</v>
      </c>
      <c r="J2390" s="46" t="s">
        <v>14586</v>
      </c>
      <c r="K2390" s="46" t="s">
        <v>14587</v>
      </c>
      <c r="L2390" s="45" t="s">
        <v>7306</v>
      </c>
      <c r="M2390" s="45" t="s">
        <v>7307</v>
      </c>
    </row>
    <row r="2391" spans="1:13" ht="57.6">
      <c r="A2391" s="42" t="s">
        <v>7194</v>
      </c>
      <c r="B2391" s="43">
        <f t="shared" si="76"/>
        <v>152</v>
      </c>
      <c r="C2391" s="43" t="str">
        <f t="shared" si="75"/>
        <v>45.3152</v>
      </c>
      <c r="D2391" s="44">
        <v>6</v>
      </c>
      <c r="E2391" s="45" t="s">
        <v>15188</v>
      </c>
      <c r="F2391" s="45" t="s">
        <v>15189</v>
      </c>
      <c r="G2391" s="45" t="s">
        <v>15190</v>
      </c>
      <c r="H2391" s="46" t="s">
        <v>15191</v>
      </c>
      <c r="I2391" s="45" t="s">
        <v>14585</v>
      </c>
      <c r="J2391" s="46" t="s">
        <v>14586</v>
      </c>
      <c r="K2391" s="46" t="s">
        <v>14587</v>
      </c>
      <c r="L2391" s="45" t="s">
        <v>7306</v>
      </c>
      <c r="M2391" s="45" t="s">
        <v>7307</v>
      </c>
    </row>
    <row r="2392" spans="1:13" ht="57.6">
      <c r="A2392" s="42" t="s">
        <v>7194</v>
      </c>
      <c r="B2392" s="43">
        <f t="shared" si="76"/>
        <v>153</v>
      </c>
      <c r="C2392" s="43" t="str">
        <f t="shared" si="75"/>
        <v>45.3153</v>
      </c>
      <c r="D2392" s="44">
        <v>7</v>
      </c>
      <c r="E2392" s="45" t="s">
        <v>15192</v>
      </c>
      <c r="F2392" s="45" t="s">
        <v>15193</v>
      </c>
      <c r="G2392" s="45" t="s">
        <v>15194</v>
      </c>
      <c r="H2392" s="46" t="s">
        <v>15195</v>
      </c>
      <c r="I2392" s="45" t="s">
        <v>14585</v>
      </c>
      <c r="J2392" s="46" t="s">
        <v>14586</v>
      </c>
      <c r="K2392" s="46" t="s">
        <v>14587</v>
      </c>
      <c r="L2392" s="45" t="s">
        <v>7306</v>
      </c>
      <c r="M2392" s="45" t="s">
        <v>7307</v>
      </c>
    </row>
    <row r="2393" spans="1:13" ht="57.6">
      <c r="A2393" s="42" t="s">
        <v>7194</v>
      </c>
      <c r="B2393" s="43">
        <f t="shared" si="76"/>
        <v>154</v>
      </c>
      <c r="C2393" s="43" t="str">
        <f t="shared" si="75"/>
        <v>45.3154</v>
      </c>
      <c r="D2393" s="44">
        <v>5</v>
      </c>
      <c r="E2393" s="45" t="s">
        <v>15196</v>
      </c>
      <c r="F2393" s="45" t="s">
        <v>15197</v>
      </c>
      <c r="G2393" s="45" t="s">
        <v>15198</v>
      </c>
      <c r="H2393" s="46" t="s">
        <v>15199</v>
      </c>
      <c r="I2393" s="45" t="s">
        <v>14585</v>
      </c>
      <c r="J2393" s="46" t="s">
        <v>14586</v>
      </c>
      <c r="K2393" s="46" t="s">
        <v>14587</v>
      </c>
      <c r="L2393" s="45" t="s">
        <v>7306</v>
      </c>
      <c r="M2393" s="45" t="s">
        <v>7307</v>
      </c>
    </row>
    <row r="2394" spans="1:13" ht="57.6">
      <c r="A2394" s="42" t="s">
        <v>7194</v>
      </c>
      <c r="B2394" s="43">
        <f t="shared" si="76"/>
        <v>155</v>
      </c>
      <c r="C2394" s="43" t="str">
        <f t="shared" si="75"/>
        <v>45.3155</v>
      </c>
      <c r="D2394" s="44">
        <v>6</v>
      </c>
      <c r="E2394" s="45" t="s">
        <v>15200</v>
      </c>
      <c r="F2394" s="45" t="s">
        <v>15201</v>
      </c>
      <c r="G2394" s="45" t="s">
        <v>15202</v>
      </c>
      <c r="H2394" s="46" t="s">
        <v>15203</v>
      </c>
      <c r="I2394" s="45" t="s">
        <v>14585</v>
      </c>
      <c r="J2394" s="46" t="s">
        <v>14586</v>
      </c>
      <c r="K2394" s="46" t="s">
        <v>14587</v>
      </c>
      <c r="L2394" s="45" t="s">
        <v>7306</v>
      </c>
      <c r="M2394" s="45" t="s">
        <v>7307</v>
      </c>
    </row>
    <row r="2395" spans="1:13" ht="57.6">
      <c r="A2395" s="42" t="s">
        <v>7194</v>
      </c>
      <c r="B2395" s="43">
        <f t="shared" si="76"/>
        <v>156</v>
      </c>
      <c r="C2395" s="43" t="str">
        <f t="shared" si="75"/>
        <v>45.3156</v>
      </c>
      <c r="D2395" s="44">
        <v>7</v>
      </c>
      <c r="E2395" s="45" t="s">
        <v>15204</v>
      </c>
      <c r="F2395" s="45" t="s">
        <v>15205</v>
      </c>
      <c r="G2395" s="45" t="s">
        <v>15206</v>
      </c>
      <c r="H2395" s="46" t="s">
        <v>15207</v>
      </c>
      <c r="I2395" s="45" t="s">
        <v>14585</v>
      </c>
      <c r="J2395" s="46" t="s">
        <v>14586</v>
      </c>
      <c r="K2395" s="46" t="s">
        <v>14587</v>
      </c>
      <c r="L2395" s="45" t="s">
        <v>7306</v>
      </c>
      <c r="M2395" s="45" t="s">
        <v>7307</v>
      </c>
    </row>
    <row r="2396" spans="1:13" ht="57.6">
      <c r="A2396" s="42" t="s">
        <v>7194</v>
      </c>
      <c r="B2396" s="43">
        <f t="shared" si="76"/>
        <v>157</v>
      </c>
      <c r="C2396" s="43" t="str">
        <f t="shared" si="75"/>
        <v>45.3157</v>
      </c>
      <c r="D2396" s="44">
        <v>6</v>
      </c>
      <c r="E2396" s="45" t="s">
        <v>15208</v>
      </c>
      <c r="F2396" s="45" t="s">
        <v>15209</v>
      </c>
      <c r="G2396" s="45" t="s">
        <v>15210</v>
      </c>
      <c r="H2396" s="46" t="s">
        <v>15211</v>
      </c>
      <c r="I2396" s="45" t="s">
        <v>14585</v>
      </c>
      <c r="J2396" s="46" t="s">
        <v>14586</v>
      </c>
      <c r="K2396" s="46" t="s">
        <v>14587</v>
      </c>
      <c r="L2396" s="45" t="s">
        <v>7306</v>
      </c>
      <c r="M2396" s="45" t="s">
        <v>7307</v>
      </c>
    </row>
    <row r="2397" spans="1:13" ht="57.6">
      <c r="A2397" s="42" t="s">
        <v>7194</v>
      </c>
      <c r="B2397" s="43">
        <f t="shared" si="76"/>
        <v>158</v>
      </c>
      <c r="C2397" s="43" t="str">
        <f t="shared" si="75"/>
        <v>45.3158</v>
      </c>
      <c r="D2397" s="44">
        <v>7</v>
      </c>
      <c r="E2397" s="45" t="s">
        <v>15212</v>
      </c>
      <c r="F2397" s="45" t="s">
        <v>15213</v>
      </c>
      <c r="G2397" s="45" t="s">
        <v>15214</v>
      </c>
      <c r="H2397" s="46" t="s">
        <v>15215</v>
      </c>
      <c r="I2397" s="45" t="s">
        <v>14585</v>
      </c>
      <c r="J2397" s="46" t="s">
        <v>14586</v>
      </c>
      <c r="K2397" s="46" t="s">
        <v>14587</v>
      </c>
      <c r="L2397" s="45" t="s">
        <v>7306</v>
      </c>
      <c r="M2397" s="45" t="s">
        <v>7307</v>
      </c>
    </row>
    <row r="2398" spans="1:13" ht="57.6">
      <c r="A2398" s="42" t="s">
        <v>7194</v>
      </c>
      <c r="B2398" s="43">
        <f t="shared" si="76"/>
        <v>159</v>
      </c>
      <c r="C2398" s="43" t="str">
        <f t="shared" si="75"/>
        <v>45.3159</v>
      </c>
      <c r="D2398" s="44">
        <v>6</v>
      </c>
      <c r="E2398" s="45" t="s">
        <v>15216</v>
      </c>
      <c r="F2398" s="45" t="s">
        <v>15217</v>
      </c>
      <c r="G2398" s="45" t="s">
        <v>15218</v>
      </c>
      <c r="H2398" s="46" t="s">
        <v>15219</v>
      </c>
      <c r="I2398" s="45" t="s">
        <v>14585</v>
      </c>
      <c r="J2398" s="46" t="s">
        <v>14586</v>
      </c>
      <c r="K2398" s="46" t="s">
        <v>14587</v>
      </c>
      <c r="L2398" s="45" t="s">
        <v>7306</v>
      </c>
      <c r="M2398" s="45" t="s">
        <v>7307</v>
      </c>
    </row>
    <row r="2399" spans="1:13" ht="57.6">
      <c r="A2399" s="42" t="s">
        <v>7194</v>
      </c>
      <c r="B2399" s="43">
        <f t="shared" si="76"/>
        <v>160</v>
      </c>
      <c r="C2399" s="43" t="str">
        <f t="shared" si="75"/>
        <v>45.3160</v>
      </c>
      <c r="D2399" s="44">
        <v>7</v>
      </c>
      <c r="E2399" s="45" t="s">
        <v>15220</v>
      </c>
      <c r="F2399" s="45" t="s">
        <v>15221</v>
      </c>
      <c r="G2399" s="45" t="s">
        <v>15222</v>
      </c>
      <c r="H2399" s="46" t="s">
        <v>15223</v>
      </c>
      <c r="I2399" s="45" t="s">
        <v>14585</v>
      </c>
      <c r="J2399" s="46" t="s">
        <v>14586</v>
      </c>
      <c r="K2399" s="46" t="s">
        <v>14587</v>
      </c>
      <c r="L2399" s="45" t="s">
        <v>7306</v>
      </c>
      <c r="M2399" s="45" t="s">
        <v>7307</v>
      </c>
    </row>
    <row r="2400" spans="1:13" ht="57.6">
      <c r="A2400" s="42" t="s">
        <v>7194</v>
      </c>
      <c r="B2400" s="43">
        <f t="shared" si="76"/>
        <v>161</v>
      </c>
      <c r="C2400" s="43" t="str">
        <f t="shared" si="75"/>
        <v>45.3161</v>
      </c>
      <c r="D2400" s="44">
        <v>6</v>
      </c>
      <c r="E2400" s="45" t="s">
        <v>15224</v>
      </c>
      <c r="F2400" s="45" t="s">
        <v>15225</v>
      </c>
      <c r="G2400" s="45" t="s">
        <v>15226</v>
      </c>
      <c r="H2400" s="46" t="s">
        <v>15227</v>
      </c>
      <c r="I2400" s="45" t="s">
        <v>14585</v>
      </c>
      <c r="J2400" s="46" t="s">
        <v>14586</v>
      </c>
      <c r="K2400" s="46" t="s">
        <v>14587</v>
      </c>
      <c r="L2400" s="45" t="s">
        <v>7306</v>
      </c>
      <c r="M2400" s="45" t="s">
        <v>7307</v>
      </c>
    </row>
    <row r="2401" spans="1:13" ht="57.6">
      <c r="A2401" s="42" t="s">
        <v>7194</v>
      </c>
      <c r="B2401" s="43">
        <f t="shared" si="76"/>
        <v>162</v>
      </c>
      <c r="C2401" s="43" t="str">
        <f t="shared" si="75"/>
        <v>45.3162</v>
      </c>
      <c r="D2401" s="44">
        <v>6</v>
      </c>
      <c r="E2401" s="45" t="s">
        <v>15228</v>
      </c>
      <c r="F2401" s="45" t="s">
        <v>15229</v>
      </c>
      <c r="G2401" s="45" t="s">
        <v>15230</v>
      </c>
      <c r="H2401" s="46" t="s">
        <v>15231</v>
      </c>
      <c r="I2401" s="45" t="s">
        <v>14585</v>
      </c>
      <c r="J2401" s="46" t="s">
        <v>14586</v>
      </c>
      <c r="K2401" s="46" t="s">
        <v>14587</v>
      </c>
      <c r="L2401" s="45" t="s">
        <v>7306</v>
      </c>
      <c r="M2401" s="45" t="s">
        <v>7307</v>
      </c>
    </row>
    <row r="2402" spans="1:13" ht="57.6">
      <c r="A2402" s="42" t="s">
        <v>7194</v>
      </c>
      <c r="B2402" s="43">
        <f t="shared" si="76"/>
        <v>163</v>
      </c>
      <c r="C2402" s="43" t="str">
        <f t="shared" si="75"/>
        <v>45.3163</v>
      </c>
      <c r="D2402" s="44">
        <v>7</v>
      </c>
      <c r="E2402" s="45" t="s">
        <v>15232</v>
      </c>
      <c r="F2402" s="45" t="s">
        <v>15233</v>
      </c>
      <c r="G2402" s="45" t="s">
        <v>15234</v>
      </c>
      <c r="H2402" s="46" t="s">
        <v>15235</v>
      </c>
      <c r="I2402" s="45" t="s">
        <v>14585</v>
      </c>
      <c r="J2402" s="46" t="s">
        <v>14586</v>
      </c>
      <c r="K2402" s="46" t="s">
        <v>14587</v>
      </c>
      <c r="L2402" s="45" t="s">
        <v>7306</v>
      </c>
      <c r="M2402" s="45" t="s">
        <v>7307</v>
      </c>
    </row>
    <row r="2403" spans="1:13" ht="57.6">
      <c r="A2403" s="42" t="s">
        <v>7194</v>
      </c>
      <c r="B2403" s="43">
        <f t="shared" si="76"/>
        <v>164</v>
      </c>
      <c r="C2403" s="43" t="str">
        <f t="shared" si="75"/>
        <v>45.3164</v>
      </c>
      <c r="D2403" s="44">
        <v>6</v>
      </c>
      <c r="E2403" s="45" t="s">
        <v>15236</v>
      </c>
      <c r="F2403" s="45" t="s">
        <v>15237</v>
      </c>
      <c r="G2403" s="45" t="s">
        <v>15238</v>
      </c>
      <c r="H2403" s="46" t="s">
        <v>15239</v>
      </c>
      <c r="I2403" s="45" t="s">
        <v>14585</v>
      </c>
      <c r="J2403" s="46" t="s">
        <v>14586</v>
      </c>
      <c r="K2403" s="46" t="s">
        <v>14587</v>
      </c>
      <c r="L2403" s="45" t="s">
        <v>7306</v>
      </c>
      <c r="M2403" s="45" t="s">
        <v>7307</v>
      </c>
    </row>
    <row r="2404" spans="1:13" ht="57.6">
      <c r="A2404" s="42" t="s">
        <v>7194</v>
      </c>
      <c r="B2404" s="43">
        <f t="shared" si="76"/>
        <v>165</v>
      </c>
      <c r="C2404" s="43" t="str">
        <f t="shared" si="75"/>
        <v>45.3165</v>
      </c>
      <c r="D2404" s="44">
        <v>7</v>
      </c>
      <c r="E2404" s="45" t="s">
        <v>15240</v>
      </c>
      <c r="F2404" s="45" t="s">
        <v>15241</v>
      </c>
      <c r="G2404" s="45" t="s">
        <v>15222</v>
      </c>
      <c r="H2404" s="46" t="s">
        <v>15223</v>
      </c>
      <c r="I2404" s="45" t="s">
        <v>14585</v>
      </c>
      <c r="J2404" s="46" t="s">
        <v>14586</v>
      </c>
      <c r="K2404" s="46" t="s">
        <v>14587</v>
      </c>
      <c r="L2404" s="45" t="s">
        <v>7306</v>
      </c>
      <c r="M2404" s="45" t="s">
        <v>7307</v>
      </c>
    </row>
    <row r="2405" spans="1:13" ht="57.6">
      <c r="A2405" s="42" t="s">
        <v>7194</v>
      </c>
      <c r="B2405" s="43">
        <f t="shared" si="76"/>
        <v>166</v>
      </c>
      <c r="C2405" s="43" t="str">
        <f t="shared" si="75"/>
        <v>45.3166</v>
      </c>
      <c r="D2405" s="44">
        <v>6</v>
      </c>
      <c r="E2405" s="45" t="s">
        <v>15242</v>
      </c>
      <c r="F2405" s="45" t="s">
        <v>15243</v>
      </c>
      <c r="G2405" s="45" t="s">
        <v>15244</v>
      </c>
      <c r="H2405" s="46" t="s">
        <v>15245</v>
      </c>
      <c r="I2405" s="45" t="s">
        <v>14585</v>
      </c>
      <c r="J2405" s="46" t="s">
        <v>14586</v>
      </c>
      <c r="K2405" s="46" t="s">
        <v>14587</v>
      </c>
      <c r="L2405" s="45" t="s">
        <v>7306</v>
      </c>
      <c r="M2405" s="45" t="s">
        <v>7307</v>
      </c>
    </row>
    <row r="2406" spans="1:13" ht="57.6">
      <c r="A2406" s="42" t="s">
        <v>7194</v>
      </c>
      <c r="B2406" s="43">
        <f t="shared" si="76"/>
        <v>167</v>
      </c>
      <c r="C2406" s="43" t="str">
        <f t="shared" si="75"/>
        <v>45.3167</v>
      </c>
      <c r="D2406" s="44">
        <v>7</v>
      </c>
      <c r="E2406" s="45" t="s">
        <v>15246</v>
      </c>
      <c r="F2406" s="45" t="s">
        <v>15247</v>
      </c>
      <c r="G2406" s="45" t="s">
        <v>15248</v>
      </c>
      <c r="H2406" s="46" t="s">
        <v>15249</v>
      </c>
      <c r="I2406" s="45" t="s">
        <v>14585</v>
      </c>
      <c r="J2406" s="46" t="s">
        <v>14586</v>
      </c>
      <c r="K2406" s="46" t="s">
        <v>14587</v>
      </c>
      <c r="L2406" s="45" t="s">
        <v>7306</v>
      </c>
      <c r="M2406" s="45" t="s">
        <v>7307</v>
      </c>
    </row>
    <row r="2407" spans="1:13" ht="57.6">
      <c r="A2407" s="42" t="s">
        <v>7194</v>
      </c>
      <c r="B2407" s="43">
        <f t="shared" si="76"/>
        <v>168</v>
      </c>
      <c r="C2407" s="43" t="str">
        <f t="shared" si="75"/>
        <v>45.3168</v>
      </c>
      <c r="D2407" s="44">
        <v>5</v>
      </c>
      <c r="E2407" s="45" t="s">
        <v>15250</v>
      </c>
      <c r="F2407" s="45" t="s">
        <v>15251</v>
      </c>
      <c r="G2407" s="45" t="s">
        <v>15252</v>
      </c>
      <c r="H2407" s="46" t="s">
        <v>15253</v>
      </c>
      <c r="I2407" s="45" t="s">
        <v>14585</v>
      </c>
      <c r="J2407" s="46" t="s">
        <v>14586</v>
      </c>
      <c r="K2407" s="46" t="s">
        <v>14587</v>
      </c>
      <c r="L2407" s="45" t="s">
        <v>7306</v>
      </c>
      <c r="M2407" s="45" t="s">
        <v>7307</v>
      </c>
    </row>
    <row r="2408" spans="1:13" ht="57.6">
      <c r="A2408" s="42" t="s">
        <v>7194</v>
      </c>
      <c r="B2408" s="43">
        <f t="shared" si="76"/>
        <v>169</v>
      </c>
      <c r="C2408" s="43" t="str">
        <f t="shared" si="75"/>
        <v>45.3169</v>
      </c>
      <c r="D2408" s="44">
        <v>6</v>
      </c>
      <c r="E2408" s="45" t="s">
        <v>15254</v>
      </c>
      <c r="F2408" s="45" t="s">
        <v>15255</v>
      </c>
      <c r="G2408" s="45" t="s">
        <v>15256</v>
      </c>
      <c r="H2408" s="46" t="s">
        <v>15257</v>
      </c>
      <c r="I2408" s="45" t="s">
        <v>14585</v>
      </c>
      <c r="J2408" s="46" t="s">
        <v>14586</v>
      </c>
      <c r="K2408" s="46" t="s">
        <v>14587</v>
      </c>
      <c r="L2408" s="45" t="s">
        <v>7306</v>
      </c>
      <c r="M2408" s="45" t="s">
        <v>7307</v>
      </c>
    </row>
    <row r="2409" spans="1:13" ht="57.6">
      <c r="A2409" s="42" t="s">
        <v>7194</v>
      </c>
      <c r="B2409" s="43">
        <f t="shared" si="76"/>
        <v>170</v>
      </c>
      <c r="C2409" s="43" t="str">
        <f t="shared" si="75"/>
        <v>45.3170</v>
      </c>
      <c r="D2409" s="44">
        <v>6</v>
      </c>
      <c r="E2409" s="45" t="s">
        <v>15258</v>
      </c>
      <c r="F2409" s="45" t="s">
        <v>15259</v>
      </c>
      <c r="G2409" s="45" t="s">
        <v>15260</v>
      </c>
      <c r="H2409" s="46" t="s">
        <v>15261</v>
      </c>
      <c r="I2409" s="45" t="s">
        <v>14585</v>
      </c>
      <c r="J2409" s="46" t="s">
        <v>14586</v>
      </c>
      <c r="K2409" s="46" t="s">
        <v>14587</v>
      </c>
      <c r="L2409" s="45" t="s">
        <v>7306</v>
      </c>
      <c r="M2409" s="45" t="s">
        <v>7307</v>
      </c>
    </row>
    <row r="2410" spans="1:13" ht="57.6">
      <c r="A2410" s="42" t="s">
        <v>7194</v>
      </c>
      <c r="B2410" s="43">
        <f t="shared" si="76"/>
        <v>171</v>
      </c>
      <c r="C2410" s="43" t="str">
        <f t="shared" si="75"/>
        <v>45.3171</v>
      </c>
      <c r="D2410" s="44">
        <v>7</v>
      </c>
      <c r="E2410" s="45" t="s">
        <v>15262</v>
      </c>
      <c r="F2410" s="45" t="s">
        <v>15263</v>
      </c>
      <c r="G2410" s="45" t="s">
        <v>15264</v>
      </c>
      <c r="H2410" s="46" t="s">
        <v>15265</v>
      </c>
      <c r="I2410" s="45" t="s">
        <v>14585</v>
      </c>
      <c r="J2410" s="46" t="s">
        <v>14586</v>
      </c>
      <c r="K2410" s="46" t="s">
        <v>14587</v>
      </c>
      <c r="L2410" s="45" t="s">
        <v>7306</v>
      </c>
      <c r="M2410" s="45" t="s">
        <v>7307</v>
      </c>
    </row>
    <row r="2411" spans="1:13" ht="57.6">
      <c r="A2411" s="42" t="s">
        <v>7194</v>
      </c>
      <c r="B2411" s="43">
        <f t="shared" si="76"/>
        <v>172</v>
      </c>
      <c r="C2411" s="43" t="str">
        <f t="shared" si="75"/>
        <v>45.3172</v>
      </c>
      <c r="D2411" s="44">
        <v>6</v>
      </c>
      <c r="E2411" s="45" t="s">
        <v>15266</v>
      </c>
      <c r="F2411" s="45" t="s">
        <v>15267</v>
      </c>
      <c r="G2411" s="45" t="s">
        <v>15268</v>
      </c>
      <c r="H2411" s="45" t="s">
        <v>15269</v>
      </c>
      <c r="I2411" s="45" t="s">
        <v>14585</v>
      </c>
      <c r="J2411" s="46" t="s">
        <v>14586</v>
      </c>
      <c r="K2411" s="46" t="s">
        <v>14587</v>
      </c>
      <c r="L2411" s="45" t="s">
        <v>7306</v>
      </c>
      <c r="M2411" s="45" t="s">
        <v>7307</v>
      </c>
    </row>
    <row r="2412" spans="1:13" ht="57.6">
      <c r="A2412" s="42" t="s">
        <v>7194</v>
      </c>
      <c r="B2412" s="43">
        <f t="shared" si="76"/>
        <v>173</v>
      </c>
      <c r="C2412" s="43" t="str">
        <f t="shared" si="75"/>
        <v>45.3173</v>
      </c>
      <c r="D2412" s="44">
        <v>7</v>
      </c>
      <c r="E2412" s="45" t="s">
        <v>15270</v>
      </c>
      <c r="F2412" s="45" t="s">
        <v>15271</v>
      </c>
      <c r="G2412" s="45" t="s">
        <v>15272</v>
      </c>
      <c r="H2412" s="46" t="s">
        <v>15273</v>
      </c>
      <c r="I2412" s="45" t="s">
        <v>14585</v>
      </c>
      <c r="J2412" s="46" t="s">
        <v>14586</v>
      </c>
      <c r="K2412" s="46" t="s">
        <v>14587</v>
      </c>
      <c r="L2412" s="45" t="s">
        <v>7306</v>
      </c>
      <c r="M2412" s="45" t="s">
        <v>7307</v>
      </c>
    </row>
    <row r="2413" spans="1:13" ht="57.6">
      <c r="A2413" s="42" t="s">
        <v>7194</v>
      </c>
      <c r="B2413" s="43">
        <f t="shared" si="76"/>
        <v>174</v>
      </c>
      <c r="C2413" s="43" t="str">
        <f t="shared" si="75"/>
        <v>45.3174</v>
      </c>
      <c r="D2413" s="44">
        <v>6</v>
      </c>
      <c r="E2413" s="45" t="s">
        <v>15274</v>
      </c>
      <c r="F2413" s="45" t="s">
        <v>15275</v>
      </c>
      <c r="G2413" s="45" t="s">
        <v>15276</v>
      </c>
      <c r="H2413" s="46" t="s">
        <v>15277</v>
      </c>
      <c r="I2413" s="45" t="s">
        <v>14585</v>
      </c>
      <c r="J2413" s="46" t="s">
        <v>14586</v>
      </c>
      <c r="K2413" s="46" t="s">
        <v>14587</v>
      </c>
      <c r="L2413" s="45" t="s">
        <v>7306</v>
      </c>
      <c r="M2413" s="45" t="s">
        <v>7307</v>
      </c>
    </row>
    <row r="2414" spans="1:13" ht="57.6">
      <c r="A2414" s="42" t="s">
        <v>7194</v>
      </c>
      <c r="B2414" s="43">
        <f t="shared" si="76"/>
        <v>175</v>
      </c>
      <c r="C2414" s="43" t="str">
        <f t="shared" si="75"/>
        <v>45.3175</v>
      </c>
      <c r="D2414" s="44">
        <v>7</v>
      </c>
      <c r="E2414" s="45" t="s">
        <v>15278</v>
      </c>
      <c r="F2414" s="45" t="s">
        <v>15279</v>
      </c>
      <c r="G2414" s="45" t="s">
        <v>15280</v>
      </c>
      <c r="H2414" s="46" t="s">
        <v>15281</v>
      </c>
      <c r="I2414" s="45" t="s">
        <v>14585</v>
      </c>
      <c r="J2414" s="46" t="s">
        <v>14586</v>
      </c>
      <c r="K2414" s="46" t="s">
        <v>14587</v>
      </c>
      <c r="L2414" s="45" t="s">
        <v>7306</v>
      </c>
      <c r="M2414" s="45" t="s">
        <v>7307</v>
      </c>
    </row>
    <row r="2415" spans="1:13" ht="57.6">
      <c r="A2415" s="42" t="s">
        <v>7194</v>
      </c>
      <c r="B2415" s="43">
        <f t="shared" si="76"/>
        <v>176</v>
      </c>
      <c r="C2415" s="43" t="str">
        <f t="shared" si="75"/>
        <v>45.3176</v>
      </c>
      <c r="D2415" s="44">
        <v>7</v>
      </c>
      <c r="E2415" s="45" t="s">
        <v>15282</v>
      </c>
      <c r="F2415" s="45" t="s">
        <v>15283</v>
      </c>
      <c r="G2415" s="45" t="s">
        <v>15284</v>
      </c>
      <c r="H2415" s="46" t="s">
        <v>15285</v>
      </c>
      <c r="I2415" s="45" t="s">
        <v>14585</v>
      </c>
      <c r="J2415" s="46" t="s">
        <v>14586</v>
      </c>
      <c r="K2415" s="46" t="s">
        <v>14587</v>
      </c>
      <c r="L2415" s="45" t="s">
        <v>7306</v>
      </c>
      <c r="M2415" s="45" t="s">
        <v>7307</v>
      </c>
    </row>
    <row r="2416" spans="1:13" ht="57.6">
      <c r="A2416" s="42" t="s">
        <v>7194</v>
      </c>
      <c r="B2416" s="43">
        <f t="shared" si="76"/>
        <v>177</v>
      </c>
      <c r="C2416" s="43" t="str">
        <f t="shared" si="75"/>
        <v>45.3177</v>
      </c>
      <c r="D2416" s="44">
        <v>8</v>
      </c>
      <c r="E2416" s="45" t="s">
        <v>15286</v>
      </c>
      <c r="F2416" s="45" t="s">
        <v>15287</v>
      </c>
      <c r="G2416" s="45" t="s">
        <v>15288</v>
      </c>
      <c r="H2416" s="46" t="s">
        <v>15289</v>
      </c>
      <c r="I2416" s="45" t="s">
        <v>14585</v>
      </c>
      <c r="J2416" s="46" t="s">
        <v>14586</v>
      </c>
      <c r="K2416" s="46" t="s">
        <v>14587</v>
      </c>
      <c r="L2416" s="45" t="s">
        <v>7306</v>
      </c>
      <c r="M2416" s="45" t="s">
        <v>7307</v>
      </c>
    </row>
    <row r="2417" spans="1:13" ht="57.6">
      <c r="A2417" s="42" t="s">
        <v>7194</v>
      </c>
      <c r="B2417" s="43">
        <f t="shared" si="76"/>
        <v>178</v>
      </c>
      <c r="C2417" s="43" t="str">
        <f t="shared" si="75"/>
        <v>45.3178</v>
      </c>
      <c r="D2417" s="44">
        <v>8</v>
      </c>
      <c r="E2417" s="45" t="s">
        <v>15290</v>
      </c>
      <c r="F2417" s="45" t="s">
        <v>15291</v>
      </c>
      <c r="G2417" s="45" t="s">
        <v>15292</v>
      </c>
      <c r="H2417" s="46" t="s">
        <v>15293</v>
      </c>
      <c r="I2417" s="45" t="s">
        <v>14585</v>
      </c>
      <c r="J2417" s="46" t="s">
        <v>14586</v>
      </c>
      <c r="K2417" s="46" t="s">
        <v>14587</v>
      </c>
      <c r="L2417" s="45" t="s">
        <v>7306</v>
      </c>
      <c r="M2417" s="45" t="s">
        <v>7307</v>
      </c>
    </row>
    <row r="2418" spans="1:13" ht="57.6">
      <c r="A2418" s="42" t="s">
        <v>7194</v>
      </c>
      <c r="B2418" s="43">
        <f t="shared" si="76"/>
        <v>179</v>
      </c>
      <c r="C2418" s="43" t="str">
        <f t="shared" si="75"/>
        <v>45.3179</v>
      </c>
      <c r="D2418" s="44">
        <v>7</v>
      </c>
      <c r="E2418" s="45" t="s">
        <v>15294</v>
      </c>
      <c r="F2418" s="45" t="s">
        <v>15295</v>
      </c>
      <c r="G2418" s="45" t="s">
        <v>15296</v>
      </c>
      <c r="H2418" s="46" t="s">
        <v>15297</v>
      </c>
      <c r="I2418" s="45" t="s">
        <v>14585</v>
      </c>
      <c r="J2418" s="46" t="s">
        <v>14586</v>
      </c>
      <c r="K2418" s="46" t="s">
        <v>14587</v>
      </c>
      <c r="L2418" s="45" t="s">
        <v>7306</v>
      </c>
      <c r="M2418" s="45" t="s">
        <v>7307</v>
      </c>
    </row>
    <row r="2419" spans="1:13" ht="57.6">
      <c r="A2419" s="42" t="s">
        <v>7194</v>
      </c>
      <c r="B2419" s="43">
        <f t="shared" si="76"/>
        <v>180</v>
      </c>
      <c r="C2419" s="43" t="str">
        <f t="shared" si="75"/>
        <v>45.3180</v>
      </c>
      <c r="D2419" s="44">
        <v>8</v>
      </c>
      <c r="E2419" s="45" t="s">
        <v>15298</v>
      </c>
      <c r="F2419" s="45" t="s">
        <v>15299</v>
      </c>
      <c r="G2419" s="45" t="s">
        <v>15300</v>
      </c>
      <c r="H2419" s="46" t="s">
        <v>15301</v>
      </c>
      <c r="I2419" s="45" t="s">
        <v>14585</v>
      </c>
      <c r="J2419" s="46" t="s">
        <v>14586</v>
      </c>
      <c r="K2419" s="46" t="s">
        <v>14587</v>
      </c>
      <c r="L2419" s="45" t="s">
        <v>7306</v>
      </c>
      <c r="M2419" s="45" t="s">
        <v>7307</v>
      </c>
    </row>
    <row r="2420" spans="1:13" ht="57.6">
      <c r="A2420" s="42" t="s">
        <v>7194</v>
      </c>
      <c r="B2420" s="43">
        <f t="shared" si="76"/>
        <v>181</v>
      </c>
      <c r="C2420" s="43" t="str">
        <f t="shared" si="75"/>
        <v>45.3181</v>
      </c>
      <c r="D2420" s="44">
        <v>8</v>
      </c>
      <c r="E2420" s="45" t="s">
        <v>15302</v>
      </c>
      <c r="F2420" s="45" t="s">
        <v>15303</v>
      </c>
      <c r="G2420" s="45" t="s">
        <v>15304</v>
      </c>
      <c r="H2420" s="46" t="s">
        <v>15305</v>
      </c>
      <c r="I2420" s="45" t="s">
        <v>14585</v>
      </c>
      <c r="J2420" s="46" t="s">
        <v>14586</v>
      </c>
      <c r="K2420" s="46" t="s">
        <v>14587</v>
      </c>
      <c r="L2420" s="45" t="s">
        <v>7306</v>
      </c>
      <c r="M2420" s="45" t="s">
        <v>7307</v>
      </c>
    </row>
    <row r="2421" spans="1:13" ht="57.6">
      <c r="A2421" s="42" t="s">
        <v>7194</v>
      </c>
      <c r="B2421" s="43">
        <f t="shared" si="76"/>
        <v>182</v>
      </c>
      <c r="C2421" s="43" t="str">
        <f t="shared" si="75"/>
        <v>45.3182</v>
      </c>
      <c r="D2421" s="44">
        <v>8</v>
      </c>
      <c r="E2421" s="45" t="s">
        <v>15306</v>
      </c>
      <c r="F2421" s="45" t="s">
        <v>15307</v>
      </c>
      <c r="G2421" s="45" t="s">
        <v>15308</v>
      </c>
      <c r="H2421" s="46" t="s">
        <v>15309</v>
      </c>
      <c r="I2421" s="45" t="s">
        <v>14585</v>
      </c>
      <c r="J2421" s="46" t="s">
        <v>14586</v>
      </c>
      <c r="K2421" s="46" t="s">
        <v>14587</v>
      </c>
      <c r="L2421" s="45" t="s">
        <v>7306</v>
      </c>
      <c r="M2421" s="45" t="s">
        <v>7307</v>
      </c>
    </row>
    <row r="2422" spans="1:13" ht="57.6">
      <c r="A2422" s="42" t="s">
        <v>7194</v>
      </c>
      <c r="B2422" s="43">
        <f t="shared" si="76"/>
        <v>183</v>
      </c>
      <c r="C2422" s="43" t="str">
        <f t="shared" si="75"/>
        <v>45.3183</v>
      </c>
      <c r="D2422" s="44">
        <v>6</v>
      </c>
      <c r="E2422" s="45" t="s">
        <v>15310</v>
      </c>
      <c r="F2422" s="45" t="s">
        <v>15311</v>
      </c>
      <c r="G2422" s="45" t="s">
        <v>15312</v>
      </c>
      <c r="H2422" s="46" t="s">
        <v>15313</v>
      </c>
      <c r="I2422" s="45" t="s">
        <v>14585</v>
      </c>
      <c r="J2422" s="46" t="s">
        <v>14586</v>
      </c>
      <c r="K2422" s="46" t="s">
        <v>14587</v>
      </c>
      <c r="L2422" s="45" t="s">
        <v>7306</v>
      </c>
      <c r="M2422" s="45" t="s">
        <v>7307</v>
      </c>
    </row>
    <row r="2423" spans="1:13" ht="57.6">
      <c r="A2423" s="42" t="s">
        <v>7194</v>
      </c>
      <c r="B2423" s="43">
        <f t="shared" si="76"/>
        <v>184</v>
      </c>
      <c r="C2423" s="43" t="str">
        <f t="shared" si="75"/>
        <v>45.3184</v>
      </c>
      <c r="D2423" s="44">
        <v>7</v>
      </c>
      <c r="E2423" s="45" t="s">
        <v>15314</v>
      </c>
      <c r="F2423" s="45" t="s">
        <v>15315</v>
      </c>
      <c r="G2423" s="45" t="s">
        <v>15316</v>
      </c>
      <c r="H2423" s="46" t="s">
        <v>15317</v>
      </c>
      <c r="I2423" s="45" t="s">
        <v>14585</v>
      </c>
      <c r="J2423" s="46" t="s">
        <v>14586</v>
      </c>
      <c r="K2423" s="46" t="s">
        <v>14587</v>
      </c>
      <c r="L2423" s="45" t="s">
        <v>7306</v>
      </c>
      <c r="M2423" s="45" t="s">
        <v>7307</v>
      </c>
    </row>
    <row r="2424" spans="1:13" ht="57.6">
      <c r="A2424" s="42" t="s">
        <v>7194</v>
      </c>
      <c r="B2424" s="43">
        <f t="shared" si="76"/>
        <v>185</v>
      </c>
      <c r="C2424" s="43" t="str">
        <f t="shared" si="75"/>
        <v>45.3185</v>
      </c>
      <c r="D2424" s="44">
        <v>6</v>
      </c>
      <c r="E2424" s="45" t="s">
        <v>15318</v>
      </c>
      <c r="F2424" s="45" t="s">
        <v>15319</v>
      </c>
      <c r="G2424" s="45" t="s">
        <v>15320</v>
      </c>
      <c r="H2424" s="46" t="s">
        <v>15321</v>
      </c>
      <c r="I2424" s="45" t="s">
        <v>14585</v>
      </c>
      <c r="J2424" s="46" t="s">
        <v>14586</v>
      </c>
      <c r="K2424" s="46" t="s">
        <v>14587</v>
      </c>
      <c r="L2424" s="45" t="s">
        <v>7306</v>
      </c>
      <c r="M2424" s="45" t="s">
        <v>7307</v>
      </c>
    </row>
    <row r="2425" spans="1:13" ht="57.6">
      <c r="A2425" s="42" t="s">
        <v>7194</v>
      </c>
      <c r="B2425" s="43">
        <f t="shared" si="76"/>
        <v>186</v>
      </c>
      <c r="C2425" s="43" t="str">
        <f t="shared" si="75"/>
        <v>45.3186</v>
      </c>
      <c r="D2425" s="44">
        <v>7</v>
      </c>
      <c r="E2425" s="45" t="s">
        <v>15322</v>
      </c>
      <c r="F2425" s="45" t="s">
        <v>15323</v>
      </c>
      <c r="G2425" s="45" t="s">
        <v>15324</v>
      </c>
      <c r="H2425" s="46" t="s">
        <v>15325</v>
      </c>
      <c r="I2425" s="45" t="s">
        <v>14585</v>
      </c>
      <c r="J2425" s="46" t="s">
        <v>14586</v>
      </c>
      <c r="K2425" s="46" t="s">
        <v>14587</v>
      </c>
      <c r="L2425" s="45" t="s">
        <v>7306</v>
      </c>
      <c r="M2425" s="45" t="s">
        <v>7307</v>
      </c>
    </row>
    <row r="2426" spans="1:13" ht="57.6">
      <c r="A2426" s="42" t="s">
        <v>7194</v>
      </c>
      <c r="B2426" s="43">
        <f t="shared" si="76"/>
        <v>187</v>
      </c>
      <c r="C2426" s="43" t="str">
        <f t="shared" si="75"/>
        <v>45.3187</v>
      </c>
      <c r="D2426" s="44">
        <v>6</v>
      </c>
      <c r="E2426" s="45" t="s">
        <v>15326</v>
      </c>
      <c r="F2426" s="45" t="s">
        <v>15327</v>
      </c>
      <c r="G2426" s="45" t="s">
        <v>15328</v>
      </c>
      <c r="H2426" s="46" t="s">
        <v>15329</v>
      </c>
      <c r="I2426" s="45" t="s">
        <v>14585</v>
      </c>
      <c r="J2426" s="46" t="s">
        <v>14586</v>
      </c>
      <c r="K2426" s="46" t="s">
        <v>14587</v>
      </c>
      <c r="L2426" s="45" t="s">
        <v>7306</v>
      </c>
      <c r="M2426" s="45" t="s">
        <v>7307</v>
      </c>
    </row>
    <row r="2427" spans="1:13" ht="57.6">
      <c r="A2427" s="42" t="s">
        <v>7194</v>
      </c>
      <c r="B2427" s="43">
        <f t="shared" si="76"/>
        <v>188</v>
      </c>
      <c r="C2427" s="43" t="str">
        <f t="shared" si="75"/>
        <v>45.3188</v>
      </c>
      <c r="D2427" s="44">
        <v>6</v>
      </c>
      <c r="E2427" s="45" t="s">
        <v>15330</v>
      </c>
      <c r="F2427" s="45" t="s">
        <v>15331</v>
      </c>
      <c r="G2427" s="45" t="s">
        <v>15332</v>
      </c>
      <c r="H2427" s="46" t="s">
        <v>15333</v>
      </c>
      <c r="I2427" s="45" t="s">
        <v>14585</v>
      </c>
      <c r="J2427" s="46" t="s">
        <v>14586</v>
      </c>
      <c r="K2427" s="46" t="s">
        <v>14587</v>
      </c>
      <c r="L2427" s="45" t="s">
        <v>7306</v>
      </c>
      <c r="M2427" s="45" t="s">
        <v>7307</v>
      </c>
    </row>
    <row r="2428" spans="1:13" ht="57.6">
      <c r="A2428" s="42" t="s">
        <v>7194</v>
      </c>
      <c r="B2428" s="43">
        <f t="shared" si="76"/>
        <v>189</v>
      </c>
      <c r="C2428" s="43" t="str">
        <f t="shared" si="75"/>
        <v>45.3189</v>
      </c>
      <c r="D2428" s="44">
        <v>7</v>
      </c>
      <c r="E2428" s="45" t="s">
        <v>15334</v>
      </c>
      <c r="F2428" s="45" t="s">
        <v>15335</v>
      </c>
      <c r="G2428" s="45" t="s">
        <v>15336</v>
      </c>
      <c r="H2428" s="46" t="s">
        <v>15337</v>
      </c>
      <c r="I2428" s="45" t="s">
        <v>14585</v>
      </c>
      <c r="J2428" s="46" t="s">
        <v>14586</v>
      </c>
      <c r="K2428" s="46" t="s">
        <v>14587</v>
      </c>
      <c r="L2428" s="45" t="s">
        <v>7306</v>
      </c>
      <c r="M2428" s="45" t="s">
        <v>7307</v>
      </c>
    </row>
    <row r="2429" spans="1:13" ht="57.6">
      <c r="A2429" s="42" t="s">
        <v>7194</v>
      </c>
      <c r="B2429" s="43">
        <f t="shared" si="76"/>
        <v>190</v>
      </c>
      <c r="C2429" s="43" t="str">
        <f t="shared" si="75"/>
        <v>45.3190</v>
      </c>
      <c r="D2429" s="44">
        <v>6</v>
      </c>
      <c r="E2429" s="45" t="s">
        <v>15338</v>
      </c>
      <c r="F2429" s="45" t="s">
        <v>15339</v>
      </c>
      <c r="G2429" s="45" t="s">
        <v>15340</v>
      </c>
      <c r="H2429" s="46" t="s">
        <v>15341</v>
      </c>
      <c r="I2429" s="45" t="s">
        <v>14585</v>
      </c>
      <c r="J2429" s="46" t="s">
        <v>14586</v>
      </c>
      <c r="K2429" s="46" t="s">
        <v>14587</v>
      </c>
      <c r="L2429" s="45" t="s">
        <v>7306</v>
      </c>
      <c r="M2429" s="45" t="s">
        <v>7307</v>
      </c>
    </row>
    <row r="2430" spans="1:13" ht="57.6">
      <c r="A2430" s="42" t="s">
        <v>7194</v>
      </c>
      <c r="B2430" s="43">
        <f t="shared" si="76"/>
        <v>191</v>
      </c>
      <c r="C2430" s="43" t="str">
        <f t="shared" si="75"/>
        <v>45.3191</v>
      </c>
      <c r="D2430" s="44">
        <v>7</v>
      </c>
      <c r="E2430" s="45" t="s">
        <v>15342</v>
      </c>
      <c r="F2430" s="45" t="s">
        <v>15343</v>
      </c>
      <c r="G2430" s="45" t="s">
        <v>15344</v>
      </c>
      <c r="H2430" s="46" t="s">
        <v>15345</v>
      </c>
      <c r="I2430" s="45" t="s">
        <v>14585</v>
      </c>
      <c r="J2430" s="46" t="s">
        <v>14586</v>
      </c>
      <c r="K2430" s="46" t="s">
        <v>14587</v>
      </c>
      <c r="L2430" s="45" t="s">
        <v>7306</v>
      </c>
      <c r="M2430" s="45" t="s">
        <v>7307</v>
      </c>
    </row>
    <row r="2431" spans="1:13" ht="57.6">
      <c r="A2431" s="42" t="s">
        <v>7194</v>
      </c>
      <c r="B2431" s="43">
        <f t="shared" si="76"/>
        <v>192</v>
      </c>
      <c r="C2431" s="43" t="str">
        <f t="shared" si="75"/>
        <v>45.3192</v>
      </c>
      <c r="D2431" s="44">
        <v>6</v>
      </c>
      <c r="E2431" s="45" t="s">
        <v>15346</v>
      </c>
      <c r="F2431" s="45" t="s">
        <v>15347</v>
      </c>
      <c r="G2431" s="45" t="s">
        <v>15348</v>
      </c>
      <c r="H2431" s="46" t="s">
        <v>15349</v>
      </c>
      <c r="I2431" s="45" t="s">
        <v>14585</v>
      </c>
      <c r="J2431" s="46" t="s">
        <v>14586</v>
      </c>
      <c r="K2431" s="46" t="s">
        <v>14587</v>
      </c>
      <c r="L2431" s="45" t="s">
        <v>7306</v>
      </c>
      <c r="M2431" s="45" t="s">
        <v>7307</v>
      </c>
    </row>
    <row r="2432" spans="1:13" ht="57.6">
      <c r="A2432" s="42" t="s">
        <v>7194</v>
      </c>
      <c r="B2432" s="43">
        <f t="shared" si="76"/>
        <v>193</v>
      </c>
      <c r="C2432" s="43" t="str">
        <f t="shared" si="75"/>
        <v>45.3193</v>
      </c>
      <c r="D2432" s="44">
        <v>7</v>
      </c>
      <c r="E2432" s="45" t="s">
        <v>15350</v>
      </c>
      <c r="F2432" s="45" t="s">
        <v>15351</v>
      </c>
      <c r="G2432" s="45" t="s">
        <v>15352</v>
      </c>
      <c r="H2432" s="46" t="s">
        <v>15353</v>
      </c>
      <c r="I2432" s="45" t="s">
        <v>14585</v>
      </c>
      <c r="J2432" s="46" t="s">
        <v>14586</v>
      </c>
      <c r="K2432" s="46" t="s">
        <v>14587</v>
      </c>
      <c r="L2432" s="45" t="s">
        <v>7306</v>
      </c>
      <c r="M2432" s="45" t="s">
        <v>7307</v>
      </c>
    </row>
    <row r="2433" spans="1:13" ht="57.6">
      <c r="A2433" s="42" t="s">
        <v>7194</v>
      </c>
      <c r="B2433" s="43">
        <f t="shared" si="76"/>
        <v>194</v>
      </c>
      <c r="C2433" s="43" t="str">
        <f t="shared" si="75"/>
        <v>45.3194</v>
      </c>
      <c r="D2433" s="44">
        <v>6</v>
      </c>
      <c r="E2433" s="45" t="s">
        <v>15354</v>
      </c>
      <c r="F2433" s="45" t="s">
        <v>15355</v>
      </c>
      <c r="G2433" s="45" t="s">
        <v>15356</v>
      </c>
      <c r="H2433" s="46" t="s">
        <v>15357</v>
      </c>
      <c r="I2433" s="45" t="s">
        <v>14585</v>
      </c>
      <c r="J2433" s="46" t="s">
        <v>14586</v>
      </c>
      <c r="K2433" s="46" t="s">
        <v>14587</v>
      </c>
      <c r="L2433" s="45" t="s">
        <v>7306</v>
      </c>
      <c r="M2433" s="45" t="s">
        <v>7307</v>
      </c>
    </row>
    <row r="2434" spans="1:13" ht="57.6">
      <c r="A2434" s="42" t="s">
        <v>7194</v>
      </c>
      <c r="B2434" s="43">
        <f t="shared" si="76"/>
        <v>195</v>
      </c>
      <c r="C2434" s="43" t="str">
        <f t="shared" si="75"/>
        <v>45.3195</v>
      </c>
      <c r="D2434" s="44">
        <v>6</v>
      </c>
      <c r="E2434" s="45" t="s">
        <v>15358</v>
      </c>
      <c r="F2434" s="45" t="s">
        <v>15359</v>
      </c>
      <c r="G2434" s="45" t="s">
        <v>15360</v>
      </c>
      <c r="H2434" s="46" t="s">
        <v>15361</v>
      </c>
      <c r="I2434" s="45" t="s">
        <v>14585</v>
      </c>
      <c r="J2434" s="46" t="s">
        <v>14586</v>
      </c>
      <c r="K2434" s="46" t="s">
        <v>14587</v>
      </c>
      <c r="L2434" s="45" t="s">
        <v>7306</v>
      </c>
      <c r="M2434" s="45" t="s">
        <v>7307</v>
      </c>
    </row>
    <row r="2435" spans="1:13" ht="57.6">
      <c r="A2435" s="42" t="s">
        <v>7194</v>
      </c>
      <c r="B2435" s="43">
        <f t="shared" si="76"/>
        <v>196</v>
      </c>
      <c r="C2435" s="43" t="str">
        <f t="shared" ref="C2435:C2498" si="77">+CONCATENATE(A2435,B2435)</f>
        <v>45.3196</v>
      </c>
      <c r="D2435" s="44">
        <v>7</v>
      </c>
      <c r="E2435" s="45" t="s">
        <v>15362</v>
      </c>
      <c r="F2435" s="45" t="s">
        <v>15363</v>
      </c>
      <c r="G2435" s="45" t="s">
        <v>15364</v>
      </c>
      <c r="H2435" s="46" t="s">
        <v>15365</v>
      </c>
      <c r="I2435" s="45" t="s">
        <v>14585</v>
      </c>
      <c r="J2435" s="46" t="s">
        <v>14586</v>
      </c>
      <c r="K2435" s="46" t="s">
        <v>14587</v>
      </c>
      <c r="L2435" s="45" t="s">
        <v>7306</v>
      </c>
      <c r="M2435" s="45" t="s">
        <v>7307</v>
      </c>
    </row>
    <row r="2436" spans="1:13" ht="57.6">
      <c r="A2436" s="42" t="s">
        <v>7194</v>
      </c>
      <c r="B2436" s="43">
        <f t="shared" ref="B2436:B2499" si="78">+IF(A2436=A2435,B2435+1,1)</f>
        <v>197</v>
      </c>
      <c r="C2436" s="43" t="str">
        <f t="shared" si="77"/>
        <v>45.3197</v>
      </c>
      <c r="D2436" s="44">
        <v>7</v>
      </c>
      <c r="E2436" s="45" t="s">
        <v>15366</v>
      </c>
      <c r="F2436" s="45" t="s">
        <v>15367</v>
      </c>
      <c r="G2436" s="45" t="s">
        <v>15368</v>
      </c>
      <c r="H2436" s="46" t="s">
        <v>15369</v>
      </c>
      <c r="I2436" s="45" t="s">
        <v>14585</v>
      </c>
      <c r="J2436" s="46" t="s">
        <v>14586</v>
      </c>
      <c r="K2436" s="46" t="s">
        <v>14587</v>
      </c>
      <c r="L2436" s="45" t="s">
        <v>7306</v>
      </c>
      <c r="M2436" s="45" t="s">
        <v>7307</v>
      </c>
    </row>
    <row r="2437" spans="1:13" ht="57.6">
      <c r="A2437" s="42" t="s">
        <v>7194</v>
      </c>
      <c r="B2437" s="43">
        <f t="shared" si="78"/>
        <v>198</v>
      </c>
      <c r="C2437" s="43" t="str">
        <f t="shared" si="77"/>
        <v>45.3198</v>
      </c>
      <c r="D2437" s="44">
        <v>6</v>
      </c>
      <c r="E2437" s="45" t="s">
        <v>15370</v>
      </c>
      <c r="F2437" s="45" t="s">
        <v>15371</v>
      </c>
      <c r="G2437" s="45" t="s">
        <v>15372</v>
      </c>
      <c r="H2437" s="45" t="s">
        <v>15373</v>
      </c>
      <c r="I2437" s="45" t="s">
        <v>14585</v>
      </c>
      <c r="J2437" s="46" t="s">
        <v>14586</v>
      </c>
      <c r="K2437" s="46" t="s">
        <v>14587</v>
      </c>
      <c r="L2437" s="45" t="s">
        <v>7306</v>
      </c>
      <c r="M2437" s="45" t="s">
        <v>7307</v>
      </c>
    </row>
    <row r="2438" spans="1:13" ht="57.6">
      <c r="A2438" s="42" t="s">
        <v>7194</v>
      </c>
      <c r="B2438" s="43">
        <f t="shared" si="78"/>
        <v>199</v>
      </c>
      <c r="C2438" s="43" t="str">
        <f t="shared" si="77"/>
        <v>45.3199</v>
      </c>
      <c r="D2438" s="44">
        <v>6</v>
      </c>
      <c r="E2438" s="45" t="s">
        <v>15374</v>
      </c>
      <c r="F2438" s="45" t="s">
        <v>15375</v>
      </c>
      <c r="G2438" s="45" t="s">
        <v>15376</v>
      </c>
      <c r="H2438" s="46" t="s">
        <v>15377</v>
      </c>
      <c r="I2438" s="45" t="s">
        <v>14585</v>
      </c>
      <c r="J2438" s="46" t="s">
        <v>14586</v>
      </c>
      <c r="K2438" s="46" t="s">
        <v>14587</v>
      </c>
      <c r="L2438" s="45" t="s">
        <v>7306</v>
      </c>
      <c r="M2438" s="45" t="s">
        <v>7307</v>
      </c>
    </row>
    <row r="2439" spans="1:13" ht="57.6">
      <c r="A2439" s="42" t="s">
        <v>7194</v>
      </c>
      <c r="B2439" s="43">
        <f t="shared" si="78"/>
        <v>200</v>
      </c>
      <c r="C2439" s="43" t="str">
        <f t="shared" si="77"/>
        <v>45.3200</v>
      </c>
      <c r="D2439" s="44">
        <v>7</v>
      </c>
      <c r="E2439" s="45" t="s">
        <v>15378</v>
      </c>
      <c r="F2439" s="45" t="s">
        <v>15379</v>
      </c>
      <c r="G2439" s="45" t="s">
        <v>15380</v>
      </c>
      <c r="H2439" s="46" t="s">
        <v>15381</v>
      </c>
      <c r="I2439" s="45" t="s">
        <v>14585</v>
      </c>
      <c r="J2439" s="46" t="s">
        <v>14586</v>
      </c>
      <c r="K2439" s="46" t="s">
        <v>14587</v>
      </c>
      <c r="L2439" s="45" t="s">
        <v>7306</v>
      </c>
      <c r="M2439" s="45" t="s">
        <v>7307</v>
      </c>
    </row>
    <row r="2440" spans="1:13" ht="57.6">
      <c r="A2440" s="42" t="s">
        <v>7194</v>
      </c>
      <c r="B2440" s="43">
        <f t="shared" si="78"/>
        <v>201</v>
      </c>
      <c r="C2440" s="43" t="str">
        <f t="shared" si="77"/>
        <v>45.3201</v>
      </c>
      <c r="D2440" s="44">
        <v>6</v>
      </c>
      <c r="E2440" s="45" t="s">
        <v>15382</v>
      </c>
      <c r="F2440" s="45" t="s">
        <v>15383</v>
      </c>
      <c r="G2440" s="45" t="s">
        <v>15384</v>
      </c>
      <c r="H2440" s="45" t="s">
        <v>15385</v>
      </c>
      <c r="I2440" s="45" t="s">
        <v>14585</v>
      </c>
      <c r="J2440" s="46" t="s">
        <v>14586</v>
      </c>
      <c r="K2440" s="46" t="s">
        <v>14587</v>
      </c>
      <c r="L2440" s="45" t="s">
        <v>7306</v>
      </c>
      <c r="M2440" s="45" t="s">
        <v>7307</v>
      </c>
    </row>
    <row r="2441" spans="1:13" ht="57.6">
      <c r="A2441" s="42" t="s">
        <v>7194</v>
      </c>
      <c r="B2441" s="43">
        <f t="shared" si="78"/>
        <v>202</v>
      </c>
      <c r="C2441" s="43" t="str">
        <f t="shared" si="77"/>
        <v>45.3202</v>
      </c>
      <c r="D2441" s="44">
        <v>4</v>
      </c>
      <c r="E2441" s="45" t="s">
        <v>15386</v>
      </c>
      <c r="F2441" s="45" t="s">
        <v>15387</v>
      </c>
      <c r="G2441" s="45" t="s">
        <v>15388</v>
      </c>
      <c r="H2441" s="46" t="s">
        <v>15389</v>
      </c>
      <c r="I2441" s="45" t="s">
        <v>14585</v>
      </c>
      <c r="J2441" s="46" t="s">
        <v>14586</v>
      </c>
      <c r="K2441" s="46" t="s">
        <v>14587</v>
      </c>
      <c r="L2441" s="45" t="s">
        <v>7306</v>
      </c>
      <c r="M2441" s="45" t="s">
        <v>7307</v>
      </c>
    </row>
    <row r="2442" spans="1:13" ht="57.6">
      <c r="A2442" s="42" t="s">
        <v>7194</v>
      </c>
      <c r="B2442" s="43">
        <f t="shared" si="78"/>
        <v>203</v>
      </c>
      <c r="C2442" s="43" t="str">
        <f t="shared" si="77"/>
        <v>45.3203</v>
      </c>
      <c r="D2442" s="44">
        <v>5</v>
      </c>
      <c r="E2442" s="45" t="s">
        <v>15390</v>
      </c>
      <c r="F2442" s="45" t="s">
        <v>15391</v>
      </c>
      <c r="G2442" s="45" t="s">
        <v>15392</v>
      </c>
      <c r="H2442" s="46" t="s">
        <v>15393</v>
      </c>
      <c r="I2442" s="45" t="s">
        <v>14585</v>
      </c>
      <c r="J2442" s="46" t="s">
        <v>14586</v>
      </c>
      <c r="K2442" s="46" t="s">
        <v>14587</v>
      </c>
      <c r="L2442" s="45" t="s">
        <v>7306</v>
      </c>
      <c r="M2442" s="45" t="s">
        <v>7307</v>
      </c>
    </row>
    <row r="2443" spans="1:13" ht="57.6">
      <c r="A2443" s="42" t="s">
        <v>7194</v>
      </c>
      <c r="B2443" s="43">
        <f t="shared" si="78"/>
        <v>204</v>
      </c>
      <c r="C2443" s="43" t="str">
        <f t="shared" si="77"/>
        <v>45.3204</v>
      </c>
      <c r="D2443" s="44">
        <v>6</v>
      </c>
      <c r="E2443" s="45" t="s">
        <v>15394</v>
      </c>
      <c r="F2443" s="45" t="s">
        <v>15395</v>
      </c>
      <c r="G2443" s="45" t="s">
        <v>15396</v>
      </c>
      <c r="H2443" s="46" t="s">
        <v>15397</v>
      </c>
      <c r="I2443" s="45" t="s">
        <v>14585</v>
      </c>
      <c r="J2443" s="46" t="s">
        <v>14586</v>
      </c>
      <c r="K2443" s="46" t="s">
        <v>14587</v>
      </c>
      <c r="L2443" s="45" t="s">
        <v>7306</v>
      </c>
      <c r="M2443" s="45" t="s">
        <v>7307</v>
      </c>
    </row>
    <row r="2444" spans="1:13" ht="57.6">
      <c r="A2444" s="42" t="s">
        <v>7194</v>
      </c>
      <c r="B2444" s="43">
        <f t="shared" si="78"/>
        <v>205</v>
      </c>
      <c r="C2444" s="43" t="str">
        <f t="shared" si="77"/>
        <v>45.3205</v>
      </c>
      <c r="D2444" s="44">
        <v>6</v>
      </c>
      <c r="E2444" s="45" t="s">
        <v>15398</v>
      </c>
      <c r="F2444" s="45" t="s">
        <v>15399</v>
      </c>
      <c r="G2444" s="45" t="s">
        <v>15400</v>
      </c>
      <c r="H2444" s="46" t="s">
        <v>15401</v>
      </c>
      <c r="I2444" s="45" t="s">
        <v>14585</v>
      </c>
      <c r="J2444" s="46" t="s">
        <v>14586</v>
      </c>
      <c r="K2444" s="46" t="s">
        <v>14587</v>
      </c>
      <c r="L2444" s="45" t="s">
        <v>7306</v>
      </c>
      <c r="M2444" s="45" t="s">
        <v>7307</v>
      </c>
    </row>
    <row r="2445" spans="1:13" ht="57.6">
      <c r="A2445" s="42" t="s">
        <v>7194</v>
      </c>
      <c r="B2445" s="43">
        <f t="shared" si="78"/>
        <v>206</v>
      </c>
      <c r="C2445" s="43" t="str">
        <f t="shared" si="77"/>
        <v>45.3206</v>
      </c>
      <c r="D2445" s="44">
        <v>5</v>
      </c>
      <c r="E2445" s="45" t="s">
        <v>15402</v>
      </c>
      <c r="F2445" s="45" t="s">
        <v>15403</v>
      </c>
      <c r="G2445" s="45" t="s">
        <v>15404</v>
      </c>
      <c r="H2445" s="46" t="s">
        <v>15405</v>
      </c>
      <c r="I2445" s="45" t="s">
        <v>14585</v>
      </c>
      <c r="J2445" s="46" t="s">
        <v>14586</v>
      </c>
      <c r="K2445" s="46" t="s">
        <v>14587</v>
      </c>
      <c r="L2445" s="45" t="s">
        <v>7306</v>
      </c>
      <c r="M2445" s="45" t="s">
        <v>7307</v>
      </c>
    </row>
    <row r="2446" spans="1:13" ht="57.6">
      <c r="A2446" s="42" t="s">
        <v>7194</v>
      </c>
      <c r="B2446" s="43">
        <f t="shared" si="78"/>
        <v>207</v>
      </c>
      <c r="C2446" s="43" t="str">
        <f t="shared" si="77"/>
        <v>45.3207</v>
      </c>
      <c r="D2446" s="44">
        <v>6</v>
      </c>
      <c r="E2446" s="45" t="s">
        <v>15406</v>
      </c>
      <c r="F2446" s="45" t="s">
        <v>15407</v>
      </c>
      <c r="G2446" s="45" t="s">
        <v>15408</v>
      </c>
      <c r="H2446" s="46" t="s">
        <v>15409</v>
      </c>
      <c r="I2446" s="45" t="s">
        <v>14585</v>
      </c>
      <c r="J2446" s="46" t="s">
        <v>14586</v>
      </c>
      <c r="K2446" s="46" t="s">
        <v>14587</v>
      </c>
      <c r="L2446" s="45" t="s">
        <v>7306</v>
      </c>
      <c r="M2446" s="45" t="s">
        <v>7307</v>
      </c>
    </row>
    <row r="2447" spans="1:13" ht="57.6">
      <c r="A2447" s="42" t="s">
        <v>7194</v>
      </c>
      <c r="B2447" s="43">
        <f t="shared" si="78"/>
        <v>208</v>
      </c>
      <c r="C2447" s="43" t="str">
        <f t="shared" si="77"/>
        <v>45.3208</v>
      </c>
      <c r="D2447" s="44">
        <v>6</v>
      </c>
      <c r="E2447" s="45" t="s">
        <v>15410</v>
      </c>
      <c r="F2447" s="45" t="s">
        <v>15411</v>
      </c>
      <c r="G2447" s="45" t="s">
        <v>15412</v>
      </c>
      <c r="H2447" s="46" t="s">
        <v>15413</v>
      </c>
      <c r="I2447" s="45" t="s">
        <v>14585</v>
      </c>
      <c r="J2447" s="46" t="s">
        <v>14586</v>
      </c>
      <c r="K2447" s="46" t="s">
        <v>14587</v>
      </c>
      <c r="L2447" s="45" t="s">
        <v>7306</v>
      </c>
      <c r="M2447" s="45" t="s">
        <v>7307</v>
      </c>
    </row>
    <row r="2448" spans="1:13" ht="57.6">
      <c r="A2448" s="42" t="s">
        <v>7194</v>
      </c>
      <c r="B2448" s="43">
        <f t="shared" si="78"/>
        <v>209</v>
      </c>
      <c r="C2448" s="43" t="str">
        <f t="shared" si="77"/>
        <v>45.3209</v>
      </c>
      <c r="D2448" s="44">
        <v>6</v>
      </c>
      <c r="E2448" s="45" t="s">
        <v>15414</v>
      </c>
      <c r="F2448" s="45" t="s">
        <v>15415</v>
      </c>
      <c r="G2448" s="45" t="s">
        <v>15416</v>
      </c>
      <c r="H2448" s="46" t="s">
        <v>15417</v>
      </c>
      <c r="I2448" s="45" t="s">
        <v>14585</v>
      </c>
      <c r="J2448" s="46" t="s">
        <v>14586</v>
      </c>
      <c r="K2448" s="46" t="s">
        <v>14587</v>
      </c>
      <c r="L2448" s="45" t="s">
        <v>7306</v>
      </c>
      <c r="M2448" s="45" t="s">
        <v>7307</v>
      </c>
    </row>
    <row r="2449" spans="1:13" ht="57.6">
      <c r="A2449" s="42" t="s">
        <v>7194</v>
      </c>
      <c r="B2449" s="43">
        <f t="shared" si="78"/>
        <v>210</v>
      </c>
      <c r="C2449" s="43" t="str">
        <f t="shared" si="77"/>
        <v>45.3210</v>
      </c>
      <c r="D2449" s="44">
        <v>6</v>
      </c>
      <c r="E2449" s="45" t="s">
        <v>15418</v>
      </c>
      <c r="F2449" s="45" t="s">
        <v>15419</v>
      </c>
      <c r="G2449" s="45" t="s">
        <v>15420</v>
      </c>
      <c r="H2449" s="46" t="s">
        <v>15421</v>
      </c>
      <c r="I2449" s="45" t="s">
        <v>14585</v>
      </c>
      <c r="J2449" s="46" t="s">
        <v>14586</v>
      </c>
      <c r="K2449" s="46" t="s">
        <v>14587</v>
      </c>
      <c r="L2449" s="45" t="s">
        <v>7306</v>
      </c>
      <c r="M2449" s="45" t="s">
        <v>7307</v>
      </c>
    </row>
    <row r="2450" spans="1:13" ht="57.6">
      <c r="A2450" s="42" t="s">
        <v>7194</v>
      </c>
      <c r="B2450" s="43">
        <f t="shared" si="78"/>
        <v>211</v>
      </c>
      <c r="C2450" s="43" t="str">
        <f t="shared" si="77"/>
        <v>45.3211</v>
      </c>
      <c r="D2450" s="44">
        <v>6</v>
      </c>
      <c r="E2450" s="45" t="s">
        <v>15422</v>
      </c>
      <c r="F2450" s="45" t="s">
        <v>15423</v>
      </c>
      <c r="G2450" s="45" t="s">
        <v>15424</v>
      </c>
      <c r="H2450" s="46" t="s">
        <v>15425</v>
      </c>
      <c r="I2450" s="45" t="s">
        <v>14585</v>
      </c>
      <c r="J2450" s="46" t="s">
        <v>14586</v>
      </c>
      <c r="K2450" s="46" t="s">
        <v>14587</v>
      </c>
      <c r="L2450" s="45" t="s">
        <v>7306</v>
      </c>
      <c r="M2450" s="45" t="s">
        <v>7307</v>
      </c>
    </row>
    <row r="2451" spans="1:13" ht="57.6">
      <c r="A2451" s="42" t="s">
        <v>7194</v>
      </c>
      <c r="B2451" s="43">
        <f t="shared" si="78"/>
        <v>212</v>
      </c>
      <c r="C2451" s="43" t="str">
        <f t="shared" si="77"/>
        <v>45.3212</v>
      </c>
      <c r="D2451" s="44">
        <v>6</v>
      </c>
      <c r="E2451" s="45" t="s">
        <v>15426</v>
      </c>
      <c r="F2451" s="45" t="s">
        <v>15427</v>
      </c>
      <c r="G2451" s="45" t="s">
        <v>15428</v>
      </c>
      <c r="H2451" s="46" t="s">
        <v>15429</v>
      </c>
      <c r="I2451" s="45" t="s">
        <v>14585</v>
      </c>
      <c r="J2451" s="46" t="s">
        <v>14586</v>
      </c>
      <c r="K2451" s="46" t="s">
        <v>14587</v>
      </c>
      <c r="L2451" s="45" t="s">
        <v>7306</v>
      </c>
      <c r="M2451" s="45" t="s">
        <v>7307</v>
      </c>
    </row>
    <row r="2452" spans="1:13" ht="57.6">
      <c r="A2452" s="42" t="s">
        <v>7194</v>
      </c>
      <c r="B2452" s="43">
        <f t="shared" si="78"/>
        <v>213</v>
      </c>
      <c r="C2452" s="43" t="str">
        <f t="shared" si="77"/>
        <v>45.3213</v>
      </c>
      <c r="D2452" s="44">
        <v>6</v>
      </c>
      <c r="E2452" s="45" t="s">
        <v>15430</v>
      </c>
      <c r="F2452" s="45" t="s">
        <v>15431</v>
      </c>
      <c r="G2452" s="45" t="s">
        <v>15432</v>
      </c>
      <c r="H2452" s="46" t="s">
        <v>15433</v>
      </c>
      <c r="I2452" s="45" t="s">
        <v>14585</v>
      </c>
      <c r="J2452" s="46" t="s">
        <v>14586</v>
      </c>
      <c r="K2452" s="46" t="s">
        <v>14587</v>
      </c>
      <c r="L2452" s="45" t="s">
        <v>7306</v>
      </c>
      <c r="M2452" s="45" t="s">
        <v>7307</v>
      </c>
    </row>
    <row r="2453" spans="1:13" ht="57.6">
      <c r="A2453" s="42" t="s">
        <v>7194</v>
      </c>
      <c r="B2453" s="43">
        <f t="shared" si="78"/>
        <v>214</v>
      </c>
      <c r="C2453" s="43" t="str">
        <f t="shared" si="77"/>
        <v>45.3214</v>
      </c>
      <c r="D2453" s="44">
        <v>6</v>
      </c>
      <c r="E2453" s="45" t="s">
        <v>15434</v>
      </c>
      <c r="F2453" s="45" t="s">
        <v>15435</v>
      </c>
      <c r="G2453" s="45" t="s">
        <v>15436</v>
      </c>
      <c r="H2453" s="46" t="s">
        <v>15437</v>
      </c>
      <c r="I2453" s="45" t="s">
        <v>14585</v>
      </c>
      <c r="J2453" s="46" t="s">
        <v>14586</v>
      </c>
      <c r="K2453" s="46" t="s">
        <v>14587</v>
      </c>
      <c r="L2453" s="45" t="s">
        <v>7306</v>
      </c>
      <c r="M2453" s="45" t="s">
        <v>7307</v>
      </c>
    </row>
    <row r="2454" spans="1:13" ht="57.6">
      <c r="A2454" s="42" t="s">
        <v>7194</v>
      </c>
      <c r="B2454" s="43">
        <f t="shared" si="78"/>
        <v>215</v>
      </c>
      <c r="C2454" s="43" t="str">
        <f t="shared" si="77"/>
        <v>45.3215</v>
      </c>
      <c r="D2454" s="44">
        <v>6</v>
      </c>
      <c r="E2454" s="45" t="s">
        <v>15438</v>
      </c>
      <c r="F2454" s="45" t="s">
        <v>15439</v>
      </c>
      <c r="G2454" s="45" t="s">
        <v>15440</v>
      </c>
      <c r="H2454" s="46" t="s">
        <v>15441</v>
      </c>
      <c r="I2454" s="45" t="s">
        <v>14585</v>
      </c>
      <c r="J2454" s="46" t="s">
        <v>14586</v>
      </c>
      <c r="K2454" s="46" t="s">
        <v>14587</v>
      </c>
      <c r="L2454" s="45" t="s">
        <v>7306</v>
      </c>
      <c r="M2454" s="45" t="s">
        <v>7307</v>
      </c>
    </row>
    <row r="2455" spans="1:13" ht="57.6">
      <c r="A2455" s="42" t="s">
        <v>7194</v>
      </c>
      <c r="B2455" s="43">
        <f t="shared" si="78"/>
        <v>216</v>
      </c>
      <c r="C2455" s="43" t="str">
        <f t="shared" si="77"/>
        <v>45.3216</v>
      </c>
      <c r="D2455" s="44">
        <v>6</v>
      </c>
      <c r="E2455" s="45" t="s">
        <v>15442</v>
      </c>
      <c r="F2455" s="45" t="s">
        <v>15443</v>
      </c>
      <c r="G2455" s="45" t="s">
        <v>15444</v>
      </c>
      <c r="H2455" s="46" t="s">
        <v>15445</v>
      </c>
      <c r="I2455" s="45" t="s">
        <v>14585</v>
      </c>
      <c r="J2455" s="46" t="s">
        <v>14586</v>
      </c>
      <c r="K2455" s="46" t="s">
        <v>14587</v>
      </c>
      <c r="L2455" s="45" t="s">
        <v>7306</v>
      </c>
      <c r="M2455" s="45" t="s">
        <v>7307</v>
      </c>
    </row>
    <row r="2456" spans="1:13" ht="57.6">
      <c r="A2456" s="42" t="s">
        <v>7194</v>
      </c>
      <c r="B2456" s="43">
        <f t="shared" si="78"/>
        <v>217</v>
      </c>
      <c r="C2456" s="43" t="str">
        <f t="shared" si="77"/>
        <v>45.3217</v>
      </c>
      <c r="D2456" s="44">
        <v>7</v>
      </c>
      <c r="E2456" s="45" t="s">
        <v>15446</v>
      </c>
      <c r="F2456" s="45" t="s">
        <v>15447</v>
      </c>
      <c r="G2456" s="45" t="s">
        <v>15448</v>
      </c>
      <c r="H2456" s="46" t="s">
        <v>15449</v>
      </c>
      <c r="I2456" s="45" t="s">
        <v>14585</v>
      </c>
      <c r="J2456" s="46" t="s">
        <v>14586</v>
      </c>
      <c r="K2456" s="46" t="s">
        <v>14587</v>
      </c>
      <c r="L2456" s="45" t="s">
        <v>7306</v>
      </c>
      <c r="M2456" s="45" t="s">
        <v>7307</v>
      </c>
    </row>
    <row r="2457" spans="1:13" ht="57.6">
      <c r="A2457" s="42" t="s">
        <v>7194</v>
      </c>
      <c r="B2457" s="43">
        <f t="shared" si="78"/>
        <v>218</v>
      </c>
      <c r="C2457" s="43" t="str">
        <f t="shared" si="77"/>
        <v>45.3218</v>
      </c>
      <c r="D2457" s="44">
        <v>7</v>
      </c>
      <c r="E2457" s="45" t="s">
        <v>15450</v>
      </c>
      <c r="F2457" s="45" t="s">
        <v>15451</v>
      </c>
      <c r="G2457" s="45" t="s">
        <v>15452</v>
      </c>
      <c r="H2457" s="46" t="s">
        <v>15453</v>
      </c>
      <c r="I2457" s="45" t="s">
        <v>14585</v>
      </c>
      <c r="J2457" s="46" t="s">
        <v>14586</v>
      </c>
      <c r="K2457" s="46" t="s">
        <v>14587</v>
      </c>
      <c r="L2457" s="45" t="s">
        <v>7306</v>
      </c>
      <c r="M2457" s="45" t="s">
        <v>7307</v>
      </c>
    </row>
    <row r="2458" spans="1:13" ht="57.6">
      <c r="A2458" s="42" t="s">
        <v>7194</v>
      </c>
      <c r="B2458" s="43">
        <f t="shared" si="78"/>
        <v>219</v>
      </c>
      <c r="C2458" s="43" t="str">
        <f t="shared" si="77"/>
        <v>45.3219</v>
      </c>
      <c r="D2458" s="44">
        <v>7</v>
      </c>
      <c r="E2458" s="45" t="s">
        <v>15454</v>
      </c>
      <c r="F2458" s="45" t="s">
        <v>15455</v>
      </c>
      <c r="G2458" s="45" t="s">
        <v>15456</v>
      </c>
      <c r="H2458" s="46" t="s">
        <v>15457</v>
      </c>
      <c r="I2458" s="45" t="s">
        <v>14585</v>
      </c>
      <c r="J2458" s="46" t="s">
        <v>14586</v>
      </c>
      <c r="K2458" s="46" t="s">
        <v>14587</v>
      </c>
      <c r="L2458" s="45" t="s">
        <v>7306</v>
      </c>
      <c r="M2458" s="45" t="s">
        <v>7307</v>
      </c>
    </row>
    <row r="2459" spans="1:13" ht="57.6">
      <c r="A2459" s="42" t="s">
        <v>7194</v>
      </c>
      <c r="B2459" s="43">
        <f t="shared" si="78"/>
        <v>220</v>
      </c>
      <c r="C2459" s="43" t="str">
        <f t="shared" si="77"/>
        <v>45.3220</v>
      </c>
      <c r="D2459" s="44">
        <v>6</v>
      </c>
      <c r="E2459" s="45" t="s">
        <v>15458</v>
      </c>
      <c r="F2459" s="45" t="s">
        <v>15459</v>
      </c>
      <c r="G2459" s="45" t="s">
        <v>15460</v>
      </c>
      <c r="H2459" s="46" t="s">
        <v>15461</v>
      </c>
      <c r="I2459" s="45" t="s">
        <v>14585</v>
      </c>
      <c r="J2459" s="46" t="s">
        <v>14586</v>
      </c>
      <c r="K2459" s="46" t="s">
        <v>14587</v>
      </c>
      <c r="L2459" s="45" t="s">
        <v>7306</v>
      </c>
      <c r="M2459" s="45" t="s">
        <v>7307</v>
      </c>
    </row>
    <row r="2460" spans="1:13" ht="57.6">
      <c r="A2460" s="42" t="s">
        <v>7194</v>
      </c>
      <c r="B2460" s="43">
        <f t="shared" si="78"/>
        <v>221</v>
      </c>
      <c r="C2460" s="43" t="str">
        <f t="shared" si="77"/>
        <v>45.3221</v>
      </c>
      <c r="D2460" s="44">
        <v>5</v>
      </c>
      <c r="E2460" s="45" t="s">
        <v>15462</v>
      </c>
      <c r="F2460" s="45" t="s">
        <v>15463</v>
      </c>
      <c r="G2460" s="45" t="s">
        <v>15464</v>
      </c>
      <c r="H2460" s="46" t="s">
        <v>15465</v>
      </c>
      <c r="I2460" s="45" t="s">
        <v>14585</v>
      </c>
      <c r="J2460" s="46" t="s">
        <v>14586</v>
      </c>
      <c r="K2460" s="46" t="s">
        <v>14587</v>
      </c>
      <c r="L2460" s="45" t="s">
        <v>7306</v>
      </c>
      <c r="M2460" s="45" t="s">
        <v>7307</v>
      </c>
    </row>
    <row r="2461" spans="1:13" ht="57.6">
      <c r="A2461" s="42" t="s">
        <v>7194</v>
      </c>
      <c r="B2461" s="43">
        <f t="shared" si="78"/>
        <v>222</v>
      </c>
      <c r="C2461" s="43" t="str">
        <f t="shared" si="77"/>
        <v>45.3222</v>
      </c>
      <c r="D2461" s="44">
        <v>6</v>
      </c>
      <c r="E2461" s="45" t="s">
        <v>15466</v>
      </c>
      <c r="F2461" s="45" t="s">
        <v>15467</v>
      </c>
      <c r="G2461" s="45" t="s">
        <v>15468</v>
      </c>
      <c r="H2461" s="46" t="s">
        <v>15469</v>
      </c>
      <c r="I2461" s="45" t="s">
        <v>14585</v>
      </c>
      <c r="J2461" s="46" t="s">
        <v>14586</v>
      </c>
      <c r="K2461" s="46" t="s">
        <v>14587</v>
      </c>
      <c r="L2461" s="45" t="s">
        <v>7306</v>
      </c>
      <c r="M2461" s="45" t="s">
        <v>7307</v>
      </c>
    </row>
    <row r="2462" spans="1:13" ht="57.6">
      <c r="A2462" s="42" t="s">
        <v>7194</v>
      </c>
      <c r="B2462" s="43">
        <f t="shared" si="78"/>
        <v>223</v>
      </c>
      <c r="C2462" s="43" t="str">
        <f t="shared" si="77"/>
        <v>45.3223</v>
      </c>
      <c r="D2462" s="44">
        <v>7</v>
      </c>
      <c r="E2462" s="45" t="s">
        <v>15470</v>
      </c>
      <c r="F2462" s="45" t="s">
        <v>15471</v>
      </c>
      <c r="G2462" s="45" t="s">
        <v>15472</v>
      </c>
      <c r="H2462" s="46" t="s">
        <v>15473</v>
      </c>
      <c r="I2462" s="45" t="s">
        <v>14585</v>
      </c>
      <c r="J2462" s="46" t="s">
        <v>14586</v>
      </c>
      <c r="K2462" s="46" t="s">
        <v>14587</v>
      </c>
      <c r="L2462" s="45" t="s">
        <v>7306</v>
      </c>
      <c r="M2462" s="45" t="s">
        <v>7307</v>
      </c>
    </row>
    <row r="2463" spans="1:13" ht="57.6">
      <c r="A2463" s="42" t="s">
        <v>7194</v>
      </c>
      <c r="B2463" s="43">
        <f t="shared" si="78"/>
        <v>224</v>
      </c>
      <c r="C2463" s="43" t="str">
        <f t="shared" si="77"/>
        <v>45.3224</v>
      </c>
      <c r="D2463" s="44">
        <v>7</v>
      </c>
      <c r="E2463" s="45" t="s">
        <v>15474</v>
      </c>
      <c r="F2463" s="45" t="s">
        <v>15475</v>
      </c>
      <c r="G2463" s="45" t="s">
        <v>15476</v>
      </c>
      <c r="H2463" s="46" t="s">
        <v>15477</v>
      </c>
      <c r="I2463" s="45" t="s">
        <v>14585</v>
      </c>
      <c r="J2463" s="46" t="s">
        <v>14586</v>
      </c>
      <c r="K2463" s="46" t="s">
        <v>14587</v>
      </c>
      <c r="L2463" s="45" t="s">
        <v>7306</v>
      </c>
      <c r="M2463" s="45" t="s">
        <v>7307</v>
      </c>
    </row>
    <row r="2464" spans="1:13" ht="57.6">
      <c r="A2464" s="42" t="s">
        <v>7194</v>
      </c>
      <c r="B2464" s="43">
        <f t="shared" si="78"/>
        <v>225</v>
      </c>
      <c r="C2464" s="43" t="str">
        <f t="shared" si="77"/>
        <v>45.3225</v>
      </c>
      <c r="D2464" s="44">
        <v>7</v>
      </c>
      <c r="E2464" s="45" t="s">
        <v>15478</v>
      </c>
      <c r="F2464" s="45" t="s">
        <v>15479</v>
      </c>
      <c r="G2464" s="45" t="s">
        <v>15480</v>
      </c>
      <c r="H2464" s="46" t="s">
        <v>15481</v>
      </c>
      <c r="I2464" s="45" t="s">
        <v>14585</v>
      </c>
      <c r="J2464" s="46" t="s">
        <v>14586</v>
      </c>
      <c r="K2464" s="46" t="s">
        <v>14587</v>
      </c>
      <c r="L2464" s="45" t="s">
        <v>7306</v>
      </c>
      <c r="M2464" s="45" t="s">
        <v>7307</v>
      </c>
    </row>
    <row r="2465" spans="1:13" ht="57.6">
      <c r="A2465" s="42" t="s">
        <v>7194</v>
      </c>
      <c r="B2465" s="43">
        <f t="shared" si="78"/>
        <v>226</v>
      </c>
      <c r="C2465" s="43" t="str">
        <f t="shared" si="77"/>
        <v>45.3226</v>
      </c>
      <c r="D2465" s="44">
        <v>7</v>
      </c>
      <c r="E2465" s="45" t="s">
        <v>15482</v>
      </c>
      <c r="F2465" s="45" t="s">
        <v>15483</v>
      </c>
      <c r="G2465" s="45" t="s">
        <v>15484</v>
      </c>
      <c r="H2465" s="46" t="s">
        <v>15485</v>
      </c>
      <c r="I2465" s="45" t="s">
        <v>14585</v>
      </c>
      <c r="J2465" s="46" t="s">
        <v>14586</v>
      </c>
      <c r="K2465" s="46" t="s">
        <v>14587</v>
      </c>
      <c r="L2465" s="45" t="s">
        <v>7306</v>
      </c>
      <c r="M2465" s="45" t="s">
        <v>7307</v>
      </c>
    </row>
    <row r="2466" spans="1:13" ht="57.6">
      <c r="A2466" s="42" t="s">
        <v>7194</v>
      </c>
      <c r="B2466" s="43">
        <f t="shared" si="78"/>
        <v>227</v>
      </c>
      <c r="C2466" s="43" t="str">
        <f t="shared" si="77"/>
        <v>45.3227</v>
      </c>
      <c r="D2466" s="44">
        <v>7</v>
      </c>
      <c r="E2466" s="45" t="s">
        <v>15486</v>
      </c>
      <c r="F2466" s="45" t="s">
        <v>15487</v>
      </c>
      <c r="G2466" s="45" t="s">
        <v>15488</v>
      </c>
      <c r="H2466" s="46" t="s">
        <v>15489</v>
      </c>
      <c r="I2466" s="45" t="s">
        <v>14585</v>
      </c>
      <c r="J2466" s="46" t="s">
        <v>14586</v>
      </c>
      <c r="K2466" s="46" t="s">
        <v>14587</v>
      </c>
      <c r="L2466" s="45" t="s">
        <v>7306</v>
      </c>
      <c r="M2466" s="45" t="s">
        <v>7307</v>
      </c>
    </row>
    <row r="2467" spans="1:13" ht="57.6">
      <c r="A2467" s="42" t="s">
        <v>7194</v>
      </c>
      <c r="B2467" s="43">
        <f t="shared" si="78"/>
        <v>228</v>
      </c>
      <c r="C2467" s="43" t="str">
        <f t="shared" si="77"/>
        <v>45.3228</v>
      </c>
      <c r="D2467" s="44">
        <v>7</v>
      </c>
      <c r="E2467" s="45" t="s">
        <v>15490</v>
      </c>
      <c r="F2467" s="45" t="s">
        <v>15491</v>
      </c>
      <c r="G2467" s="45" t="s">
        <v>15492</v>
      </c>
      <c r="H2467" s="46" t="s">
        <v>15493</v>
      </c>
      <c r="I2467" s="45" t="s">
        <v>14585</v>
      </c>
      <c r="J2467" s="46" t="s">
        <v>14586</v>
      </c>
      <c r="K2467" s="46" t="s">
        <v>14587</v>
      </c>
      <c r="L2467" s="45" t="s">
        <v>7306</v>
      </c>
      <c r="M2467" s="45" t="s">
        <v>7307</v>
      </c>
    </row>
    <row r="2468" spans="1:13" ht="57.6">
      <c r="A2468" s="42" t="s">
        <v>7194</v>
      </c>
      <c r="B2468" s="43">
        <f t="shared" si="78"/>
        <v>229</v>
      </c>
      <c r="C2468" s="43" t="str">
        <f t="shared" si="77"/>
        <v>45.3229</v>
      </c>
      <c r="D2468" s="44">
        <v>6</v>
      </c>
      <c r="E2468" s="45" t="s">
        <v>15494</v>
      </c>
      <c r="F2468" s="45" t="s">
        <v>15495</v>
      </c>
      <c r="G2468" s="45" t="s">
        <v>15496</v>
      </c>
      <c r="H2468" s="46" t="s">
        <v>15497</v>
      </c>
      <c r="I2468" s="45" t="s">
        <v>14585</v>
      </c>
      <c r="J2468" s="46" t="s">
        <v>14586</v>
      </c>
      <c r="K2468" s="46" t="s">
        <v>14587</v>
      </c>
      <c r="L2468" s="45" t="s">
        <v>7306</v>
      </c>
      <c r="M2468" s="45" t="s">
        <v>7307</v>
      </c>
    </row>
    <row r="2469" spans="1:13" ht="57.6">
      <c r="A2469" s="42" t="s">
        <v>7194</v>
      </c>
      <c r="B2469" s="43">
        <f t="shared" si="78"/>
        <v>230</v>
      </c>
      <c r="C2469" s="43" t="str">
        <f t="shared" si="77"/>
        <v>45.3230</v>
      </c>
      <c r="D2469" s="44">
        <v>7</v>
      </c>
      <c r="E2469" s="45" t="s">
        <v>15498</v>
      </c>
      <c r="F2469" s="45" t="s">
        <v>15499</v>
      </c>
      <c r="G2469" s="45" t="s">
        <v>15500</v>
      </c>
      <c r="H2469" s="46" t="s">
        <v>15501</v>
      </c>
      <c r="I2469" s="45" t="s">
        <v>14585</v>
      </c>
      <c r="J2469" s="46" t="s">
        <v>14586</v>
      </c>
      <c r="K2469" s="46" t="s">
        <v>14587</v>
      </c>
      <c r="L2469" s="45" t="s">
        <v>7306</v>
      </c>
      <c r="M2469" s="45" t="s">
        <v>7307</v>
      </c>
    </row>
    <row r="2470" spans="1:13" ht="57.6">
      <c r="A2470" s="42" t="s">
        <v>7194</v>
      </c>
      <c r="B2470" s="43">
        <f t="shared" si="78"/>
        <v>231</v>
      </c>
      <c r="C2470" s="43" t="str">
        <f t="shared" si="77"/>
        <v>45.3231</v>
      </c>
      <c r="D2470" s="44">
        <v>5</v>
      </c>
      <c r="E2470" s="45" t="s">
        <v>15502</v>
      </c>
      <c r="F2470" s="45" t="s">
        <v>15503</v>
      </c>
      <c r="G2470" s="45" t="s">
        <v>15504</v>
      </c>
      <c r="H2470" s="46" t="s">
        <v>15505</v>
      </c>
      <c r="I2470" s="45" t="s">
        <v>14585</v>
      </c>
      <c r="J2470" s="46" t="s">
        <v>14586</v>
      </c>
      <c r="K2470" s="46" t="s">
        <v>14587</v>
      </c>
      <c r="L2470" s="45" t="s">
        <v>7306</v>
      </c>
      <c r="M2470" s="45" t="s">
        <v>7307</v>
      </c>
    </row>
    <row r="2471" spans="1:13" ht="57.6">
      <c r="A2471" s="42" t="s">
        <v>7194</v>
      </c>
      <c r="B2471" s="43">
        <f t="shared" si="78"/>
        <v>232</v>
      </c>
      <c r="C2471" s="43" t="str">
        <f t="shared" si="77"/>
        <v>45.3232</v>
      </c>
      <c r="D2471" s="44">
        <v>6</v>
      </c>
      <c r="E2471" s="45" t="s">
        <v>15506</v>
      </c>
      <c r="F2471" s="45" t="s">
        <v>15507</v>
      </c>
      <c r="G2471" s="45" t="s">
        <v>15508</v>
      </c>
      <c r="H2471" s="46" t="s">
        <v>15509</v>
      </c>
      <c r="I2471" s="45" t="s">
        <v>14585</v>
      </c>
      <c r="J2471" s="46" t="s">
        <v>14586</v>
      </c>
      <c r="K2471" s="46" t="s">
        <v>14587</v>
      </c>
      <c r="L2471" s="45" t="s">
        <v>7306</v>
      </c>
      <c r="M2471" s="45" t="s">
        <v>7307</v>
      </c>
    </row>
    <row r="2472" spans="1:13" ht="57.6">
      <c r="A2472" s="42" t="s">
        <v>7194</v>
      </c>
      <c r="B2472" s="43">
        <f t="shared" si="78"/>
        <v>233</v>
      </c>
      <c r="C2472" s="43" t="str">
        <f t="shared" si="77"/>
        <v>45.3233</v>
      </c>
      <c r="D2472" s="44">
        <v>6</v>
      </c>
      <c r="E2472" s="45" t="s">
        <v>15510</v>
      </c>
      <c r="F2472" s="45" t="s">
        <v>15511</v>
      </c>
      <c r="G2472" s="45" t="s">
        <v>15512</v>
      </c>
      <c r="H2472" s="46" t="s">
        <v>15513</v>
      </c>
      <c r="I2472" s="45" t="s">
        <v>14585</v>
      </c>
      <c r="J2472" s="46" t="s">
        <v>14586</v>
      </c>
      <c r="K2472" s="46" t="s">
        <v>14587</v>
      </c>
      <c r="L2472" s="45" t="s">
        <v>7306</v>
      </c>
      <c r="M2472" s="45" t="s">
        <v>7307</v>
      </c>
    </row>
    <row r="2473" spans="1:13" ht="57.6">
      <c r="A2473" s="42" t="s">
        <v>7194</v>
      </c>
      <c r="B2473" s="43">
        <f t="shared" si="78"/>
        <v>234</v>
      </c>
      <c r="C2473" s="43" t="str">
        <f t="shared" si="77"/>
        <v>45.3234</v>
      </c>
      <c r="D2473" s="44">
        <v>4</v>
      </c>
      <c r="E2473" s="45" t="s">
        <v>15514</v>
      </c>
      <c r="F2473" s="45" t="s">
        <v>15515</v>
      </c>
      <c r="G2473" s="45" t="s">
        <v>15516</v>
      </c>
      <c r="H2473" s="46" t="s">
        <v>15517</v>
      </c>
      <c r="I2473" s="45" t="s">
        <v>14585</v>
      </c>
      <c r="J2473" s="46" t="s">
        <v>14586</v>
      </c>
      <c r="K2473" s="46" t="s">
        <v>14587</v>
      </c>
      <c r="L2473" s="45" t="s">
        <v>7306</v>
      </c>
      <c r="M2473" s="45" t="s">
        <v>7307</v>
      </c>
    </row>
    <row r="2474" spans="1:13" ht="57.6">
      <c r="A2474" s="42" t="s">
        <v>7194</v>
      </c>
      <c r="B2474" s="43">
        <f t="shared" si="78"/>
        <v>235</v>
      </c>
      <c r="C2474" s="43" t="str">
        <f t="shared" si="77"/>
        <v>45.3235</v>
      </c>
      <c r="D2474" s="44">
        <v>5</v>
      </c>
      <c r="E2474" s="45" t="s">
        <v>15518</v>
      </c>
      <c r="F2474" s="45" t="s">
        <v>15519</v>
      </c>
      <c r="G2474" s="45" t="s">
        <v>15520</v>
      </c>
      <c r="H2474" s="46" t="s">
        <v>15521</v>
      </c>
      <c r="I2474" s="45" t="s">
        <v>14585</v>
      </c>
      <c r="J2474" s="46" t="s">
        <v>14586</v>
      </c>
      <c r="K2474" s="46" t="s">
        <v>14587</v>
      </c>
      <c r="L2474" s="45" t="s">
        <v>7306</v>
      </c>
      <c r="M2474" s="45" t="s">
        <v>7307</v>
      </c>
    </row>
    <row r="2475" spans="1:13" ht="57.6">
      <c r="A2475" s="42" t="s">
        <v>7194</v>
      </c>
      <c r="B2475" s="43">
        <f t="shared" si="78"/>
        <v>236</v>
      </c>
      <c r="C2475" s="43" t="str">
        <f t="shared" si="77"/>
        <v>45.3236</v>
      </c>
      <c r="D2475" s="44">
        <v>6</v>
      </c>
      <c r="E2475" s="45" t="s">
        <v>15522</v>
      </c>
      <c r="F2475" s="45" t="s">
        <v>15523</v>
      </c>
      <c r="G2475" s="45" t="s">
        <v>15524</v>
      </c>
      <c r="H2475" s="45" t="s">
        <v>15525</v>
      </c>
      <c r="I2475" s="45" t="s">
        <v>14585</v>
      </c>
      <c r="J2475" s="46" t="s">
        <v>14586</v>
      </c>
      <c r="K2475" s="46" t="s">
        <v>14587</v>
      </c>
      <c r="L2475" s="45" t="s">
        <v>7306</v>
      </c>
      <c r="M2475" s="45" t="s">
        <v>7307</v>
      </c>
    </row>
    <row r="2476" spans="1:13" ht="57.6">
      <c r="A2476" s="42" t="s">
        <v>7194</v>
      </c>
      <c r="B2476" s="43">
        <f t="shared" si="78"/>
        <v>237</v>
      </c>
      <c r="C2476" s="43" t="str">
        <f t="shared" si="77"/>
        <v>45.3237</v>
      </c>
      <c r="D2476" s="44">
        <v>6</v>
      </c>
      <c r="E2476" s="45" t="s">
        <v>15526</v>
      </c>
      <c r="F2476" s="45" t="s">
        <v>15527</v>
      </c>
      <c r="G2476" s="45" t="s">
        <v>15528</v>
      </c>
      <c r="H2476" s="45" t="s">
        <v>15529</v>
      </c>
      <c r="I2476" s="45" t="s">
        <v>14585</v>
      </c>
      <c r="J2476" s="46" t="s">
        <v>14586</v>
      </c>
      <c r="K2476" s="46" t="s">
        <v>14587</v>
      </c>
      <c r="L2476" s="45" t="s">
        <v>7306</v>
      </c>
      <c r="M2476" s="45" t="s">
        <v>7307</v>
      </c>
    </row>
    <row r="2477" spans="1:13" ht="57.6">
      <c r="A2477" s="42" t="s">
        <v>7194</v>
      </c>
      <c r="B2477" s="43">
        <f t="shared" si="78"/>
        <v>238</v>
      </c>
      <c r="C2477" s="43" t="str">
        <f t="shared" si="77"/>
        <v>45.3238</v>
      </c>
      <c r="D2477" s="44">
        <v>6</v>
      </c>
      <c r="E2477" s="45" t="s">
        <v>15530</v>
      </c>
      <c r="F2477" s="45" t="s">
        <v>15531</v>
      </c>
      <c r="G2477" s="45" t="s">
        <v>15532</v>
      </c>
      <c r="H2477" s="45" t="s">
        <v>15533</v>
      </c>
      <c r="I2477" s="45" t="s">
        <v>14585</v>
      </c>
      <c r="J2477" s="46" t="s">
        <v>14586</v>
      </c>
      <c r="K2477" s="46" t="s">
        <v>14587</v>
      </c>
      <c r="L2477" s="45" t="s">
        <v>7306</v>
      </c>
      <c r="M2477" s="45" t="s">
        <v>7307</v>
      </c>
    </row>
    <row r="2478" spans="1:13" ht="57.6">
      <c r="A2478" s="42" t="s">
        <v>7194</v>
      </c>
      <c r="B2478" s="43">
        <f t="shared" si="78"/>
        <v>239</v>
      </c>
      <c r="C2478" s="43" t="str">
        <f t="shared" si="77"/>
        <v>45.3239</v>
      </c>
      <c r="D2478" s="44">
        <v>6</v>
      </c>
      <c r="E2478" s="45" t="s">
        <v>15534</v>
      </c>
      <c r="F2478" s="45" t="s">
        <v>15535</v>
      </c>
      <c r="G2478" s="45" t="s">
        <v>15536</v>
      </c>
      <c r="H2478" s="45" t="s">
        <v>15537</v>
      </c>
      <c r="I2478" s="45" t="s">
        <v>14585</v>
      </c>
      <c r="J2478" s="46" t="s">
        <v>14586</v>
      </c>
      <c r="K2478" s="46" t="s">
        <v>14587</v>
      </c>
      <c r="L2478" s="45" t="s">
        <v>7306</v>
      </c>
      <c r="M2478" s="45" t="s">
        <v>7307</v>
      </c>
    </row>
    <row r="2479" spans="1:13" ht="57.6">
      <c r="A2479" s="42" t="s">
        <v>7194</v>
      </c>
      <c r="B2479" s="43">
        <f t="shared" si="78"/>
        <v>240</v>
      </c>
      <c r="C2479" s="43" t="str">
        <f t="shared" si="77"/>
        <v>45.3240</v>
      </c>
      <c r="D2479" s="44">
        <v>6</v>
      </c>
      <c r="E2479" s="45" t="s">
        <v>15538</v>
      </c>
      <c r="F2479" s="45" t="s">
        <v>15539</v>
      </c>
      <c r="G2479" s="45" t="s">
        <v>15540</v>
      </c>
      <c r="H2479" s="45" t="s">
        <v>15541</v>
      </c>
      <c r="I2479" s="45" t="s">
        <v>14585</v>
      </c>
      <c r="J2479" s="46" t="s">
        <v>14586</v>
      </c>
      <c r="K2479" s="46" t="s">
        <v>14587</v>
      </c>
      <c r="L2479" s="45" t="s">
        <v>7306</v>
      </c>
      <c r="M2479" s="45" t="s">
        <v>7307</v>
      </c>
    </row>
    <row r="2480" spans="1:13" ht="57.6">
      <c r="A2480" s="42" t="s">
        <v>7194</v>
      </c>
      <c r="B2480" s="43">
        <f t="shared" si="78"/>
        <v>241</v>
      </c>
      <c r="C2480" s="43" t="str">
        <f t="shared" si="77"/>
        <v>45.3241</v>
      </c>
      <c r="D2480" s="44">
        <v>6</v>
      </c>
      <c r="E2480" s="45" t="s">
        <v>15542</v>
      </c>
      <c r="F2480" s="45" t="s">
        <v>15543</v>
      </c>
      <c r="G2480" s="45" t="s">
        <v>15544</v>
      </c>
      <c r="H2480" s="45" t="s">
        <v>15545</v>
      </c>
      <c r="I2480" s="45" t="s">
        <v>14585</v>
      </c>
      <c r="J2480" s="46" t="s">
        <v>14586</v>
      </c>
      <c r="K2480" s="46" t="s">
        <v>14587</v>
      </c>
      <c r="L2480" s="45" t="s">
        <v>7306</v>
      </c>
      <c r="M2480" s="45" t="s">
        <v>7307</v>
      </c>
    </row>
    <row r="2481" spans="1:13" ht="57.6">
      <c r="A2481" s="42" t="s">
        <v>7194</v>
      </c>
      <c r="B2481" s="43">
        <f t="shared" si="78"/>
        <v>242</v>
      </c>
      <c r="C2481" s="43" t="str">
        <f t="shared" si="77"/>
        <v>45.3242</v>
      </c>
      <c r="D2481" s="44">
        <v>5</v>
      </c>
      <c r="E2481" s="45" t="s">
        <v>15546</v>
      </c>
      <c r="F2481" s="45" t="s">
        <v>15547</v>
      </c>
      <c r="G2481" s="45" t="s">
        <v>15548</v>
      </c>
      <c r="H2481" s="46" t="s">
        <v>15549</v>
      </c>
      <c r="I2481" s="45" t="s">
        <v>14585</v>
      </c>
      <c r="J2481" s="46" t="s">
        <v>14586</v>
      </c>
      <c r="K2481" s="46" t="s">
        <v>14587</v>
      </c>
      <c r="L2481" s="45" t="s">
        <v>7306</v>
      </c>
      <c r="M2481" s="45" t="s">
        <v>7307</v>
      </c>
    </row>
    <row r="2482" spans="1:13" ht="57.6">
      <c r="A2482" s="42" t="s">
        <v>7194</v>
      </c>
      <c r="B2482" s="43">
        <f t="shared" si="78"/>
        <v>243</v>
      </c>
      <c r="C2482" s="43" t="str">
        <f t="shared" si="77"/>
        <v>45.3243</v>
      </c>
      <c r="D2482" s="44">
        <v>6</v>
      </c>
      <c r="E2482" s="45" t="s">
        <v>15550</v>
      </c>
      <c r="F2482" s="45" t="s">
        <v>15551</v>
      </c>
      <c r="G2482" s="45" t="s">
        <v>15552</v>
      </c>
      <c r="H2482" s="45" t="s">
        <v>15553</v>
      </c>
      <c r="I2482" s="45" t="s">
        <v>14585</v>
      </c>
      <c r="J2482" s="46" t="s">
        <v>14586</v>
      </c>
      <c r="K2482" s="46" t="s">
        <v>14587</v>
      </c>
      <c r="L2482" s="45" t="s">
        <v>7306</v>
      </c>
      <c r="M2482" s="45" t="s">
        <v>7307</v>
      </c>
    </row>
    <row r="2483" spans="1:13" ht="57.6">
      <c r="A2483" s="42" t="s">
        <v>7194</v>
      </c>
      <c r="B2483" s="43">
        <f t="shared" si="78"/>
        <v>244</v>
      </c>
      <c r="C2483" s="43" t="str">
        <f t="shared" si="77"/>
        <v>45.3244</v>
      </c>
      <c r="D2483" s="44">
        <v>6</v>
      </c>
      <c r="E2483" s="45" t="s">
        <v>15554</v>
      </c>
      <c r="F2483" s="45" t="s">
        <v>15555</v>
      </c>
      <c r="G2483" s="45" t="s">
        <v>15556</v>
      </c>
      <c r="H2483" s="45" t="s">
        <v>15557</v>
      </c>
      <c r="I2483" s="45" t="s">
        <v>14585</v>
      </c>
      <c r="J2483" s="46" t="s">
        <v>14586</v>
      </c>
      <c r="K2483" s="46" t="s">
        <v>14587</v>
      </c>
      <c r="L2483" s="45" t="s">
        <v>7306</v>
      </c>
      <c r="M2483" s="45" t="s">
        <v>7307</v>
      </c>
    </row>
    <row r="2484" spans="1:13" ht="57.6">
      <c r="A2484" s="42" t="s">
        <v>7194</v>
      </c>
      <c r="B2484" s="43">
        <f t="shared" si="78"/>
        <v>245</v>
      </c>
      <c r="C2484" s="43" t="str">
        <f t="shared" si="77"/>
        <v>45.3245</v>
      </c>
      <c r="D2484" s="44">
        <v>6</v>
      </c>
      <c r="E2484" s="45" t="s">
        <v>15558</v>
      </c>
      <c r="F2484" s="45" t="s">
        <v>15559</v>
      </c>
      <c r="G2484" s="45" t="s">
        <v>15560</v>
      </c>
      <c r="H2484" s="46" t="s">
        <v>15561</v>
      </c>
      <c r="I2484" s="45" t="s">
        <v>14585</v>
      </c>
      <c r="J2484" s="46" t="s">
        <v>14586</v>
      </c>
      <c r="K2484" s="46" t="s">
        <v>14587</v>
      </c>
      <c r="L2484" s="45" t="s">
        <v>7306</v>
      </c>
      <c r="M2484" s="45" t="s">
        <v>7307</v>
      </c>
    </row>
    <row r="2485" spans="1:13" ht="57.6">
      <c r="A2485" s="42" t="s">
        <v>7194</v>
      </c>
      <c r="B2485" s="43">
        <f t="shared" si="78"/>
        <v>246</v>
      </c>
      <c r="C2485" s="43" t="str">
        <f t="shared" si="77"/>
        <v>45.3246</v>
      </c>
      <c r="D2485" s="44">
        <v>6</v>
      </c>
      <c r="E2485" s="45" t="s">
        <v>15562</v>
      </c>
      <c r="F2485" s="45" t="s">
        <v>15563</v>
      </c>
      <c r="G2485" s="45" t="s">
        <v>15564</v>
      </c>
      <c r="H2485" s="45" t="s">
        <v>15565</v>
      </c>
      <c r="I2485" s="45" t="s">
        <v>14585</v>
      </c>
      <c r="J2485" s="46" t="s">
        <v>14586</v>
      </c>
      <c r="K2485" s="46" t="s">
        <v>14587</v>
      </c>
      <c r="L2485" s="45" t="s">
        <v>7306</v>
      </c>
      <c r="M2485" s="45" t="s">
        <v>7307</v>
      </c>
    </row>
    <row r="2486" spans="1:13" ht="57.6">
      <c r="A2486" s="42" t="s">
        <v>7194</v>
      </c>
      <c r="B2486" s="43">
        <f t="shared" si="78"/>
        <v>247</v>
      </c>
      <c r="C2486" s="43" t="str">
        <f t="shared" si="77"/>
        <v>45.3247</v>
      </c>
      <c r="D2486" s="44">
        <v>6</v>
      </c>
      <c r="E2486" s="45" t="s">
        <v>15566</v>
      </c>
      <c r="F2486" s="45" t="s">
        <v>15567</v>
      </c>
      <c r="G2486" s="45" t="s">
        <v>15568</v>
      </c>
      <c r="H2486" s="45" t="s">
        <v>15569</v>
      </c>
      <c r="I2486" s="45" t="s">
        <v>14585</v>
      </c>
      <c r="J2486" s="46" t="s">
        <v>14586</v>
      </c>
      <c r="K2486" s="46" t="s">
        <v>14587</v>
      </c>
      <c r="L2486" s="45" t="s">
        <v>7306</v>
      </c>
      <c r="M2486" s="45" t="s">
        <v>7307</v>
      </c>
    </row>
    <row r="2487" spans="1:13" ht="57.6">
      <c r="A2487" s="42" t="s">
        <v>7194</v>
      </c>
      <c r="B2487" s="43">
        <f t="shared" si="78"/>
        <v>248</v>
      </c>
      <c r="C2487" s="43" t="str">
        <f t="shared" si="77"/>
        <v>45.3248</v>
      </c>
      <c r="D2487" s="44">
        <v>6</v>
      </c>
      <c r="E2487" s="45" t="s">
        <v>15570</v>
      </c>
      <c r="F2487" s="45" t="s">
        <v>15571</v>
      </c>
      <c r="G2487" s="45" t="s">
        <v>15572</v>
      </c>
      <c r="H2487" s="45" t="s">
        <v>15573</v>
      </c>
      <c r="I2487" s="45" t="s">
        <v>14585</v>
      </c>
      <c r="J2487" s="46" t="s">
        <v>14586</v>
      </c>
      <c r="K2487" s="46" t="s">
        <v>14587</v>
      </c>
      <c r="L2487" s="45" t="s">
        <v>7306</v>
      </c>
      <c r="M2487" s="45" t="s">
        <v>7307</v>
      </c>
    </row>
    <row r="2488" spans="1:13" ht="57.6">
      <c r="A2488" s="42" t="s">
        <v>7194</v>
      </c>
      <c r="B2488" s="43">
        <f t="shared" si="78"/>
        <v>249</v>
      </c>
      <c r="C2488" s="43" t="str">
        <f t="shared" si="77"/>
        <v>45.3249</v>
      </c>
      <c r="D2488" s="44">
        <v>6</v>
      </c>
      <c r="E2488" s="45" t="s">
        <v>15574</v>
      </c>
      <c r="F2488" s="45" t="s">
        <v>15575</v>
      </c>
      <c r="G2488" s="45" t="s">
        <v>15576</v>
      </c>
      <c r="H2488" s="45" t="s">
        <v>15577</v>
      </c>
      <c r="I2488" s="45" t="s">
        <v>14585</v>
      </c>
      <c r="J2488" s="46" t="s">
        <v>14586</v>
      </c>
      <c r="K2488" s="46" t="s">
        <v>14587</v>
      </c>
      <c r="L2488" s="45" t="s">
        <v>7306</v>
      </c>
      <c r="M2488" s="45" t="s">
        <v>7307</v>
      </c>
    </row>
    <row r="2489" spans="1:13" ht="57.6">
      <c r="A2489" s="42" t="s">
        <v>7194</v>
      </c>
      <c r="B2489" s="43">
        <f t="shared" si="78"/>
        <v>250</v>
      </c>
      <c r="C2489" s="43" t="str">
        <f t="shared" si="77"/>
        <v>45.3250</v>
      </c>
      <c r="D2489" s="44">
        <v>7</v>
      </c>
      <c r="E2489" s="45" t="s">
        <v>15578</v>
      </c>
      <c r="F2489" s="45" t="s">
        <v>15579</v>
      </c>
      <c r="G2489" s="45" t="s">
        <v>15580</v>
      </c>
      <c r="H2489" s="46" t="s">
        <v>15581</v>
      </c>
      <c r="I2489" s="45" t="s">
        <v>14585</v>
      </c>
      <c r="J2489" s="46" t="s">
        <v>14586</v>
      </c>
      <c r="K2489" s="46" t="s">
        <v>14587</v>
      </c>
      <c r="L2489" s="45" t="s">
        <v>7306</v>
      </c>
      <c r="M2489" s="45" t="s">
        <v>7307</v>
      </c>
    </row>
    <row r="2490" spans="1:13" ht="57.6">
      <c r="A2490" s="42" t="s">
        <v>7194</v>
      </c>
      <c r="B2490" s="43">
        <f t="shared" si="78"/>
        <v>251</v>
      </c>
      <c r="C2490" s="43" t="str">
        <f t="shared" si="77"/>
        <v>45.3251</v>
      </c>
      <c r="D2490" s="44">
        <v>7</v>
      </c>
      <c r="E2490" s="45" t="s">
        <v>15582</v>
      </c>
      <c r="F2490" s="45" t="s">
        <v>15583</v>
      </c>
      <c r="G2490" s="45" t="s">
        <v>15584</v>
      </c>
      <c r="H2490" s="46" t="s">
        <v>15585</v>
      </c>
      <c r="I2490" s="45" t="s">
        <v>14585</v>
      </c>
      <c r="J2490" s="46" t="s">
        <v>14586</v>
      </c>
      <c r="K2490" s="46" t="s">
        <v>14587</v>
      </c>
      <c r="L2490" s="45" t="s">
        <v>7306</v>
      </c>
      <c r="M2490" s="45" t="s">
        <v>7307</v>
      </c>
    </row>
    <row r="2491" spans="1:13" ht="57.6">
      <c r="A2491" s="42" t="s">
        <v>7194</v>
      </c>
      <c r="B2491" s="43">
        <f t="shared" si="78"/>
        <v>252</v>
      </c>
      <c r="C2491" s="43" t="str">
        <f t="shared" si="77"/>
        <v>45.3252</v>
      </c>
      <c r="D2491" s="44">
        <v>7</v>
      </c>
      <c r="E2491" s="45" t="s">
        <v>15586</v>
      </c>
      <c r="F2491" s="45" t="s">
        <v>15587</v>
      </c>
      <c r="G2491" s="45" t="s">
        <v>15588</v>
      </c>
      <c r="H2491" s="46" t="s">
        <v>15589</v>
      </c>
      <c r="I2491" s="45" t="s">
        <v>14585</v>
      </c>
      <c r="J2491" s="46" t="s">
        <v>14586</v>
      </c>
      <c r="K2491" s="46" t="s">
        <v>14587</v>
      </c>
      <c r="L2491" s="45" t="s">
        <v>7306</v>
      </c>
      <c r="M2491" s="45" t="s">
        <v>7307</v>
      </c>
    </row>
    <row r="2492" spans="1:13" ht="57.6">
      <c r="A2492" s="42" t="s">
        <v>7194</v>
      </c>
      <c r="B2492" s="43">
        <f t="shared" si="78"/>
        <v>253</v>
      </c>
      <c r="C2492" s="43" t="str">
        <f t="shared" si="77"/>
        <v>45.3253</v>
      </c>
      <c r="D2492" s="44">
        <v>7</v>
      </c>
      <c r="E2492" s="45" t="s">
        <v>15590</v>
      </c>
      <c r="F2492" s="45" t="s">
        <v>15591</v>
      </c>
      <c r="G2492" s="45" t="s">
        <v>15592</v>
      </c>
      <c r="H2492" s="46" t="s">
        <v>15593</v>
      </c>
      <c r="I2492" s="45" t="s">
        <v>14585</v>
      </c>
      <c r="J2492" s="46" t="s">
        <v>14586</v>
      </c>
      <c r="K2492" s="46" t="s">
        <v>14587</v>
      </c>
      <c r="L2492" s="45" t="s">
        <v>7306</v>
      </c>
      <c r="M2492" s="45" t="s">
        <v>7307</v>
      </c>
    </row>
    <row r="2493" spans="1:13" ht="57.6">
      <c r="A2493" s="42" t="s">
        <v>7194</v>
      </c>
      <c r="B2493" s="43">
        <f t="shared" si="78"/>
        <v>254</v>
      </c>
      <c r="C2493" s="43" t="str">
        <f t="shared" si="77"/>
        <v>45.3254</v>
      </c>
      <c r="D2493" s="44">
        <v>6</v>
      </c>
      <c r="E2493" s="45" t="s">
        <v>15594</v>
      </c>
      <c r="F2493" s="45" t="s">
        <v>15595</v>
      </c>
      <c r="G2493" s="45" t="s">
        <v>15596</v>
      </c>
      <c r="H2493" s="45" t="s">
        <v>15597</v>
      </c>
      <c r="I2493" s="45" t="s">
        <v>14585</v>
      </c>
      <c r="J2493" s="46" t="s">
        <v>14586</v>
      </c>
      <c r="K2493" s="46" t="s">
        <v>14587</v>
      </c>
      <c r="L2493" s="45" t="s">
        <v>7306</v>
      </c>
      <c r="M2493" s="45" t="s">
        <v>7307</v>
      </c>
    </row>
    <row r="2494" spans="1:13" ht="57.6">
      <c r="A2494" s="42" t="s">
        <v>7194</v>
      </c>
      <c r="B2494" s="43">
        <f t="shared" si="78"/>
        <v>255</v>
      </c>
      <c r="C2494" s="43" t="str">
        <f t="shared" si="77"/>
        <v>45.3255</v>
      </c>
      <c r="D2494" s="44">
        <v>6</v>
      </c>
      <c r="E2494" s="45" t="s">
        <v>15598</v>
      </c>
      <c r="F2494" s="45" t="s">
        <v>15599</v>
      </c>
      <c r="G2494" s="45" t="s">
        <v>15600</v>
      </c>
      <c r="H2494" s="45" t="s">
        <v>15601</v>
      </c>
      <c r="I2494" s="45" t="s">
        <v>14585</v>
      </c>
      <c r="J2494" s="46" t="s">
        <v>14586</v>
      </c>
      <c r="K2494" s="46" t="s">
        <v>14587</v>
      </c>
      <c r="L2494" s="45" t="s">
        <v>7306</v>
      </c>
      <c r="M2494" s="45" t="s">
        <v>7307</v>
      </c>
    </row>
    <row r="2495" spans="1:13" ht="57.6">
      <c r="A2495" s="42" t="s">
        <v>7194</v>
      </c>
      <c r="B2495" s="43">
        <f t="shared" si="78"/>
        <v>256</v>
      </c>
      <c r="C2495" s="43" t="str">
        <f t="shared" si="77"/>
        <v>45.3256</v>
      </c>
      <c r="D2495" s="44">
        <v>6</v>
      </c>
      <c r="E2495" s="45" t="s">
        <v>15602</v>
      </c>
      <c r="F2495" s="45" t="s">
        <v>15603</v>
      </c>
      <c r="G2495" s="45" t="s">
        <v>15604</v>
      </c>
      <c r="H2495" s="45" t="s">
        <v>15605</v>
      </c>
      <c r="I2495" s="45" t="s">
        <v>14585</v>
      </c>
      <c r="J2495" s="46" t="s">
        <v>14586</v>
      </c>
      <c r="K2495" s="46" t="s">
        <v>14587</v>
      </c>
      <c r="L2495" s="45" t="s">
        <v>7306</v>
      </c>
      <c r="M2495" s="45" t="s">
        <v>7307</v>
      </c>
    </row>
    <row r="2496" spans="1:13" ht="57.6">
      <c r="A2496" s="42" t="s">
        <v>7194</v>
      </c>
      <c r="B2496" s="43">
        <f t="shared" si="78"/>
        <v>257</v>
      </c>
      <c r="C2496" s="43" t="str">
        <f t="shared" si="77"/>
        <v>45.3257</v>
      </c>
      <c r="D2496" s="44">
        <v>6</v>
      </c>
      <c r="E2496" s="45" t="s">
        <v>15606</v>
      </c>
      <c r="F2496" s="45" t="s">
        <v>15607</v>
      </c>
      <c r="G2496" s="45" t="s">
        <v>15608</v>
      </c>
      <c r="H2496" s="45" t="s">
        <v>15609</v>
      </c>
      <c r="I2496" s="45" t="s">
        <v>14585</v>
      </c>
      <c r="J2496" s="46" t="s">
        <v>14586</v>
      </c>
      <c r="K2496" s="46" t="s">
        <v>14587</v>
      </c>
      <c r="L2496" s="45" t="s">
        <v>7306</v>
      </c>
      <c r="M2496" s="45" t="s">
        <v>7307</v>
      </c>
    </row>
    <row r="2497" spans="1:13" ht="57.6">
      <c r="A2497" s="42" t="s">
        <v>7194</v>
      </c>
      <c r="B2497" s="43">
        <f t="shared" si="78"/>
        <v>258</v>
      </c>
      <c r="C2497" s="43" t="str">
        <f t="shared" si="77"/>
        <v>45.3258</v>
      </c>
      <c r="D2497" s="44">
        <v>5</v>
      </c>
      <c r="E2497" s="45" t="s">
        <v>15610</v>
      </c>
      <c r="F2497" s="45" t="s">
        <v>15611</v>
      </c>
      <c r="G2497" s="45" t="s">
        <v>15612</v>
      </c>
      <c r="H2497" s="46" t="s">
        <v>15613</v>
      </c>
      <c r="I2497" s="45" t="s">
        <v>14585</v>
      </c>
      <c r="J2497" s="46" t="s">
        <v>14586</v>
      </c>
      <c r="K2497" s="46" t="s">
        <v>14587</v>
      </c>
      <c r="L2497" s="45" t="s">
        <v>7306</v>
      </c>
      <c r="M2497" s="45" t="s">
        <v>7307</v>
      </c>
    </row>
    <row r="2498" spans="1:13" ht="57.6">
      <c r="A2498" s="42" t="s">
        <v>7194</v>
      </c>
      <c r="B2498" s="43">
        <f t="shared" si="78"/>
        <v>259</v>
      </c>
      <c r="C2498" s="43" t="str">
        <f t="shared" si="77"/>
        <v>45.3259</v>
      </c>
      <c r="D2498" s="44">
        <v>6</v>
      </c>
      <c r="E2498" s="45" t="s">
        <v>15614</v>
      </c>
      <c r="F2498" s="45" t="s">
        <v>15615</v>
      </c>
      <c r="G2498" s="45" t="s">
        <v>15616</v>
      </c>
      <c r="H2498" s="46" t="s">
        <v>15617</v>
      </c>
      <c r="I2498" s="45" t="s">
        <v>14585</v>
      </c>
      <c r="J2498" s="46" t="s">
        <v>14586</v>
      </c>
      <c r="K2498" s="46" t="s">
        <v>14587</v>
      </c>
      <c r="L2498" s="45" t="s">
        <v>7306</v>
      </c>
      <c r="M2498" s="45" t="s">
        <v>7307</v>
      </c>
    </row>
    <row r="2499" spans="1:13" ht="57.6">
      <c r="A2499" s="42" t="s">
        <v>7194</v>
      </c>
      <c r="B2499" s="43">
        <f t="shared" si="78"/>
        <v>260</v>
      </c>
      <c r="C2499" s="43" t="str">
        <f t="shared" ref="C2499:C2562" si="79">+CONCATENATE(A2499,B2499)</f>
        <v>45.3260</v>
      </c>
      <c r="D2499" s="44">
        <v>6</v>
      </c>
      <c r="E2499" s="45" t="s">
        <v>15618</v>
      </c>
      <c r="F2499" s="45" t="s">
        <v>15619</v>
      </c>
      <c r="G2499" s="45" t="s">
        <v>15620</v>
      </c>
      <c r="H2499" s="46" t="s">
        <v>15621</v>
      </c>
      <c r="I2499" s="45" t="s">
        <v>14585</v>
      </c>
      <c r="J2499" s="46" t="s">
        <v>14586</v>
      </c>
      <c r="K2499" s="46" t="s">
        <v>14587</v>
      </c>
      <c r="L2499" s="45" t="s">
        <v>7306</v>
      </c>
      <c r="M2499" s="45" t="s">
        <v>7307</v>
      </c>
    </row>
    <row r="2500" spans="1:13" ht="57.6">
      <c r="A2500" s="42" t="s">
        <v>7194</v>
      </c>
      <c r="B2500" s="43">
        <f t="shared" ref="B2500:B2563" si="80">+IF(A2500=A2499,B2499+1,1)</f>
        <v>261</v>
      </c>
      <c r="C2500" s="43" t="str">
        <f t="shared" si="79"/>
        <v>45.3261</v>
      </c>
      <c r="D2500" s="44">
        <v>6</v>
      </c>
      <c r="E2500" s="45" t="s">
        <v>15622</v>
      </c>
      <c r="F2500" s="45" t="s">
        <v>15623</v>
      </c>
      <c r="G2500" s="45" t="s">
        <v>15624</v>
      </c>
      <c r="H2500" s="46" t="s">
        <v>15625</v>
      </c>
      <c r="I2500" s="45" t="s">
        <v>14585</v>
      </c>
      <c r="J2500" s="46" t="s">
        <v>14586</v>
      </c>
      <c r="K2500" s="46" t="s">
        <v>14587</v>
      </c>
      <c r="L2500" s="45" t="s">
        <v>7306</v>
      </c>
      <c r="M2500" s="45" t="s">
        <v>7307</v>
      </c>
    </row>
    <row r="2501" spans="1:13" ht="57.6">
      <c r="A2501" s="42" t="s">
        <v>7194</v>
      </c>
      <c r="B2501" s="43">
        <f t="shared" si="80"/>
        <v>262</v>
      </c>
      <c r="C2501" s="43" t="str">
        <f t="shared" si="79"/>
        <v>45.3262</v>
      </c>
      <c r="D2501" s="44">
        <v>7</v>
      </c>
      <c r="E2501" s="45" t="s">
        <v>15626</v>
      </c>
      <c r="F2501" s="45" t="s">
        <v>15627</v>
      </c>
      <c r="G2501" s="45" t="s">
        <v>15628</v>
      </c>
      <c r="H2501" s="45" t="s">
        <v>15629</v>
      </c>
      <c r="I2501" s="45" t="s">
        <v>14585</v>
      </c>
      <c r="J2501" s="46" t="s">
        <v>14586</v>
      </c>
      <c r="K2501" s="46" t="s">
        <v>14587</v>
      </c>
      <c r="L2501" s="45" t="s">
        <v>7306</v>
      </c>
      <c r="M2501" s="45" t="s">
        <v>7307</v>
      </c>
    </row>
    <row r="2502" spans="1:13" ht="57.6">
      <c r="A2502" s="42" t="s">
        <v>7194</v>
      </c>
      <c r="B2502" s="43">
        <f t="shared" si="80"/>
        <v>263</v>
      </c>
      <c r="C2502" s="43" t="str">
        <f t="shared" si="79"/>
        <v>45.3263</v>
      </c>
      <c r="D2502" s="44">
        <v>7</v>
      </c>
      <c r="E2502" s="45" t="s">
        <v>15630</v>
      </c>
      <c r="F2502" s="45" t="s">
        <v>15631</v>
      </c>
      <c r="G2502" s="45" t="s">
        <v>15632</v>
      </c>
      <c r="H2502" s="45" t="s">
        <v>15633</v>
      </c>
      <c r="I2502" s="45" t="s">
        <v>14585</v>
      </c>
      <c r="J2502" s="46" t="s">
        <v>14586</v>
      </c>
      <c r="K2502" s="46" t="s">
        <v>14587</v>
      </c>
      <c r="L2502" s="45" t="s">
        <v>7306</v>
      </c>
      <c r="M2502" s="45" t="s">
        <v>7307</v>
      </c>
    </row>
    <row r="2503" spans="1:13" ht="57.6">
      <c r="A2503" s="42" t="s">
        <v>7194</v>
      </c>
      <c r="B2503" s="43">
        <f t="shared" si="80"/>
        <v>264</v>
      </c>
      <c r="C2503" s="43" t="str">
        <f t="shared" si="79"/>
        <v>45.3264</v>
      </c>
      <c r="D2503" s="44">
        <v>7</v>
      </c>
      <c r="E2503" s="45" t="s">
        <v>15634</v>
      </c>
      <c r="F2503" s="45" t="s">
        <v>15635</v>
      </c>
      <c r="G2503" s="45" t="s">
        <v>15636</v>
      </c>
      <c r="H2503" s="46" t="s">
        <v>15637</v>
      </c>
      <c r="I2503" s="45" t="s">
        <v>14585</v>
      </c>
      <c r="J2503" s="46" t="s">
        <v>14586</v>
      </c>
      <c r="K2503" s="46" t="s">
        <v>14587</v>
      </c>
      <c r="L2503" s="45" t="s">
        <v>7306</v>
      </c>
      <c r="M2503" s="45" t="s">
        <v>7307</v>
      </c>
    </row>
    <row r="2504" spans="1:13" ht="57.6">
      <c r="A2504" s="42" t="s">
        <v>7194</v>
      </c>
      <c r="B2504" s="43">
        <f t="shared" si="80"/>
        <v>265</v>
      </c>
      <c r="C2504" s="43" t="str">
        <f t="shared" si="79"/>
        <v>45.3265</v>
      </c>
      <c r="D2504" s="44">
        <v>7</v>
      </c>
      <c r="E2504" s="45" t="s">
        <v>15638</v>
      </c>
      <c r="F2504" s="45" t="s">
        <v>15639</v>
      </c>
      <c r="G2504" s="45" t="s">
        <v>15640</v>
      </c>
      <c r="H2504" s="45" t="s">
        <v>15641</v>
      </c>
      <c r="I2504" s="45" t="s">
        <v>14585</v>
      </c>
      <c r="J2504" s="46" t="s">
        <v>14586</v>
      </c>
      <c r="K2504" s="46" t="s">
        <v>14587</v>
      </c>
      <c r="L2504" s="45" t="s">
        <v>7306</v>
      </c>
      <c r="M2504" s="45" t="s">
        <v>7307</v>
      </c>
    </row>
    <row r="2505" spans="1:13" ht="57.6">
      <c r="A2505" s="42" t="s">
        <v>7194</v>
      </c>
      <c r="B2505" s="43">
        <f t="shared" si="80"/>
        <v>266</v>
      </c>
      <c r="C2505" s="43" t="str">
        <f t="shared" si="79"/>
        <v>45.3266</v>
      </c>
      <c r="D2505" s="44">
        <v>6</v>
      </c>
      <c r="E2505" s="45" t="s">
        <v>15642</v>
      </c>
      <c r="F2505" s="45" t="s">
        <v>15643</v>
      </c>
      <c r="G2505" s="45" t="s">
        <v>15644</v>
      </c>
      <c r="H2505" s="45" t="s">
        <v>15645</v>
      </c>
      <c r="I2505" s="45" t="s">
        <v>14585</v>
      </c>
      <c r="J2505" s="46" t="s">
        <v>14586</v>
      </c>
      <c r="K2505" s="46" t="s">
        <v>14587</v>
      </c>
      <c r="L2505" s="45" t="s">
        <v>7306</v>
      </c>
      <c r="M2505" s="45" t="s">
        <v>7307</v>
      </c>
    </row>
    <row r="2506" spans="1:13" ht="57.6">
      <c r="A2506" s="42" t="s">
        <v>7194</v>
      </c>
      <c r="B2506" s="43">
        <f t="shared" si="80"/>
        <v>267</v>
      </c>
      <c r="C2506" s="43" t="str">
        <f t="shared" si="79"/>
        <v>45.3267</v>
      </c>
      <c r="D2506" s="44">
        <v>6</v>
      </c>
      <c r="E2506" s="45" t="s">
        <v>15646</v>
      </c>
      <c r="F2506" s="45" t="s">
        <v>15647</v>
      </c>
      <c r="G2506" s="45" t="s">
        <v>15648</v>
      </c>
      <c r="H2506" s="46" t="s">
        <v>15649</v>
      </c>
      <c r="I2506" s="45" t="s">
        <v>14585</v>
      </c>
      <c r="J2506" s="46" t="s">
        <v>14586</v>
      </c>
      <c r="K2506" s="46" t="s">
        <v>14587</v>
      </c>
      <c r="L2506" s="45" t="s">
        <v>7306</v>
      </c>
      <c r="M2506" s="45" t="s">
        <v>7307</v>
      </c>
    </row>
    <row r="2507" spans="1:13" ht="57.6">
      <c r="A2507" s="42" t="s">
        <v>7194</v>
      </c>
      <c r="B2507" s="43">
        <f t="shared" si="80"/>
        <v>268</v>
      </c>
      <c r="C2507" s="43" t="str">
        <f t="shared" si="79"/>
        <v>45.3268</v>
      </c>
      <c r="D2507" s="44">
        <v>6</v>
      </c>
      <c r="E2507" s="45" t="s">
        <v>15650</v>
      </c>
      <c r="F2507" s="45" t="s">
        <v>15651</v>
      </c>
      <c r="G2507" s="45" t="s">
        <v>15652</v>
      </c>
      <c r="H2507" s="45" t="s">
        <v>15653</v>
      </c>
      <c r="I2507" s="45" t="s">
        <v>14585</v>
      </c>
      <c r="J2507" s="46" t="s">
        <v>14586</v>
      </c>
      <c r="K2507" s="46" t="s">
        <v>14587</v>
      </c>
      <c r="L2507" s="45" t="s">
        <v>7306</v>
      </c>
      <c r="M2507" s="45" t="s">
        <v>7307</v>
      </c>
    </row>
    <row r="2508" spans="1:13" ht="57.6">
      <c r="A2508" s="42" t="s">
        <v>7194</v>
      </c>
      <c r="B2508" s="43">
        <f t="shared" si="80"/>
        <v>269</v>
      </c>
      <c r="C2508" s="43" t="str">
        <f t="shared" si="79"/>
        <v>45.3269</v>
      </c>
      <c r="D2508" s="44">
        <v>6</v>
      </c>
      <c r="E2508" s="45" t="s">
        <v>15654</v>
      </c>
      <c r="F2508" s="45" t="s">
        <v>15655</v>
      </c>
      <c r="G2508" s="45" t="s">
        <v>15656</v>
      </c>
      <c r="H2508" s="46" t="s">
        <v>15657</v>
      </c>
      <c r="I2508" s="45" t="s">
        <v>14585</v>
      </c>
      <c r="J2508" s="46" t="s">
        <v>14586</v>
      </c>
      <c r="K2508" s="46" t="s">
        <v>14587</v>
      </c>
      <c r="L2508" s="45" t="s">
        <v>7306</v>
      </c>
      <c r="M2508" s="45" t="s">
        <v>7307</v>
      </c>
    </row>
    <row r="2509" spans="1:13" ht="57.6">
      <c r="A2509" s="42" t="s">
        <v>7194</v>
      </c>
      <c r="B2509" s="43">
        <f t="shared" si="80"/>
        <v>270</v>
      </c>
      <c r="C2509" s="43" t="str">
        <f t="shared" si="79"/>
        <v>45.3270</v>
      </c>
      <c r="D2509" s="44">
        <v>7</v>
      </c>
      <c r="E2509" s="45" t="s">
        <v>15658</v>
      </c>
      <c r="F2509" s="45" t="s">
        <v>15659</v>
      </c>
      <c r="G2509" s="45" t="s">
        <v>15660</v>
      </c>
      <c r="H2509" s="46" t="s">
        <v>15661</v>
      </c>
      <c r="I2509" s="45" t="s">
        <v>14585</v>
      </c>
      <c r="J2509" s="46" t="s">
        <v>14586</v>
      </c>
      <c r="K2509" s="46" t="s">
        <v>14587</v>
      </c>
      <c r="L2509" s="45" t="s">
        <v>7306</v>
      </c>
      <c r="M2509" s="45" t="s">
        <v>7307</v>
      </c>
    </row>
    <row r="2510" spans="1:13" ht="57.6">
      <c r="A2510" s="42" t="s">
        <v>7194</v>
      </c>
      <c r="B2510" s="43">
        <f t="shared" si="80"/>
        <v>271</v>
      </c>
      <c r="C2510" s="43" t="str">
        <f t="shared" si="79"/>
        <v>45.3271</v>
      </c>
      <c r="D2510" s="44">
        <v>7</v>
      </c>
      <c r="E2510" s="45" t="s">
        <v>15662</v>
      </c>
      <c r="F2510" s="45" t="s">
        <v>15663</v>
      </c>
      <c r="G2510" s="45" t="s">
        <v>15664</v>
      </c>
      <c r="H2510" s="46" t="s">
        <v>15665</v>
      </c>
      <c r="I2510" s="45" t="s">
        <v>14585</v>
      </c>
      <c r="J2510" s="46" t="s">
        <v>14586</v>
      </c>
      <c r="K2510" s="46" t="s">
        <v>14587</v>
      </c>
      <c r="L2510" s="45" t="s">
        <v>7306</v>
      </c>
      <c r="M2510" s="45" t="s">
        <v>7307</v>
      </c>
    </row>
    <row r="2511" spans="1:13" ht="57.6">
      <c r="A2511" s="42" t="s">
        <v>7194</v>
      </c>
      <c r="B2511" s="43">
        <f t="shared" si="80"/>
        <v>272</v>
      </c>
      <c r="C2511" s="43" t="str">
        <f t="shared" si="79"/>
        <v>45.3272</v>
      </c>
      <c r="D2511" s="44">
        <v>5</v>
      </c>
      <c r="E2511" s="45" t="s">
        <v>15666</v>
      </c>
      <c r="F2511" s="45" t="s">
        <v>15667</v>
      </c>
      <c r="G2511" s="45" t="s">
        <v>15668</v>
      </c>
      <c r="H2511" s="46" t="s">
        <v>15669</v>
      </c>
      <c r="I2511" s="45" t="s">
        <v>14585</v>
      </c>
      <c r="J2511" s="46" t="s">
        <v>14586</v>
      </c>
      <c r="K2511" s="46" t="s">
        <v>14587</v>
      </c>
      <c r="L2511" s="45" t="s">
        <v>7306</v>
      </c>
      <c r="M2511" s="45" t="s">
        <v>7307</v>
      </c>
    </row>
    <row r="2512" spans="1:13" ht="57.6">
      <c r="A2512" s="42" t="s">
        <v>7194</v>
      </c>
      <c r="B2512" s="43">
        <f t="shared" si="80"/>
        <v>273</v>
      </c>
      <c r="C2512" s="43" t="str">
        <f t="shared" si="79"/>
        <v>45.3273</v>
      </c>
      <c r="D2512" s="44">
        <v>6</v>
      </c>
      <c r="E2512" s="45" t="s">
        <v>15670</v>
      </c>
      <c r="F2512" s="45" t="s">
        <v>15671</v>
      </c>
      <c r="G2512" s="45" t="s">
        <v>15672</v>
      </c>
      <c r="H2512" s="46" t="s">
        <v>15673</v>
      </c>
      <c r="I2512" s="45" t="s">
        <v>14585</v>
      </c>
      <c r="J2512" s="46" t="s">
        <v>14586</v>
      </c>
      <c r="K2512" s="46" t="s">
        <v>14587</v>
      </c>
      <c r="L2512" s="45" t="s">
        <v>7306</v>
      </c>
      <c r="M2512" s="45" t="s">
        <v>7307</v>
      </c>
    </row>
    <row r="2513" spans="1:13" ht="57.6">
      <c r="A2513" s="42" t="s">
        <v>7194</v>
      </c>
      <c r="B2513" s="43">
        <f t="shared" si="80"/>
        <v>274</v>
      </c>
      <c r="C2513" s="43" t="str">
        <f t="shared" si="79"/>
        <v>45.3274</v>
      </c>
      <c r="D2513" s="44">
        <v>7</v>
      </c>
      <c r="E2513" s="45" t="s">
        <v>15674</v>
      </c>
      <c r="F2513" s="45" t="s">
        <v>15675</v>
      </c>
      <c r="G2513" s="45" t="s">
        <v>15676</v>
      </c>
      <c r="H2513" s="46" t="s">
        <v>15677</v>
      </c>
      <c r="I2513" s="45" t="s">
        <v>14585</v>
      </c>
      <c r="J2513" s="46" t="s">
        <v>14586</v>
      </c>
      <c r="K2513" s="46" t="s">
        <v>14587</v>
      </c>
      <c r="L2513" s="45" t="s">
        <v>7306</v>
      </c>
      <c r="M2513" s="45" t="s">
        <v>7307</v>
      </c>
    </row>
    <row r="2514" spans="1:13" ht="57.6">
      <c r="A2514" s="42" t="s">
        <v>7194</v>
      </c>
      <c r="B2514" s="43">
        <f t="shared" si="80"/>
        <v>275</v>
      </c>
      <c r="C2514" s="43" t="str">
        <f t="shared" si="79"/>
        <v>45.3275</v>
      </c>
      <c r="D2514" s="44">
        <v>8</v>
      </c>
      <c r="E2514" s="45" t="s">
        <v>15678</v>
      </c>
      <c r="F2514" s="45" t="s">
        <v>15679</v>
      </c>
      <c r="G2514" s="45" t="s">
        <v>15680</v>
      </c>
      <c r="H2514" s="46" t="s">
        <v>15681</v>
      </c>
      <c r="I2514" s="45" t="s">
        <v>14585</v>
      </c>
      <c r="J2514" s="46" t="s">
        <v>14586</v>
      </c>
      <c r="K2514" s="46" t="s">
        <v>14587</v>
      </c>
      <c r="L2514" s="45" t="s">
        <v>7306</v>
      </c>
      <c r="M2514" s="45" t="s">
        <v>7307</v>
      </c>
    </row>
    <row r="2515" spans="1:13" ht="57.6">
      <c r="A2515" s="42" t="s">
        <v>7194</v>
      </c>
      <c r="B2515" s="43">
        <f t="shared" si="80"/>
        <v>276</v>
      </c>
      <c r="C2515" s="43" t="str">
        <f t="shared" si="79"/>
        <v>45.3276</v>
      </c>
      <c r="D2515" s="44">
        <v>8</v>
      </c>
      <c r="E2515" s="45" t="s">
        <v>15682</v>
      </c>
      <c r="F2515" s="45" t="s">
        <v>15683</v>
      </c>
      <c r="G2515" s="45" t="s">
        <v>15684</v>
      </c>
      <c r="H2515" s="46" t="s">
        <v>15685</v>
      </c>
      <c r="I2515" s="45" t="s">
        <v>14585</v>
      </c>
      <c r="J2515" s="46" t="s">
        <v>14586</v>
      </c>
      <c r="K2515" s="46" t="s">
        <v>14587</v>
      </c>
      <c r="L2515" s="45" t="s">
        <v>7306</v>
      </c>
      <c r="M2515" s="45" t="s">
        <v>7307</v>
      </c>
    </row>
    <row r="2516" spans="1:13" ht="57.6">
      <c r="A2516" s="42" t="s">
        <v>7194</v>
      </c>
      <c r="B2516" s="43">
        <f t="shared" si="80"/>
        <v>277</v>
      </c>
      <c r="C2516" s="43" t="str">
        <f t="shared" si="79"/>
        <v>45.3277</v>
      </c>
      <c r="D2516" s="44">
        <v>6</v>
      </c>
      <c r="E2516" s="45" t="s">
        <v>15686</v>
      </c>
      <c r="F2516" s="45" t="s">
        <v>15687</v>
      </c>
      <c r="G2516" s="45" t="s">
        <v>15688</v>
      </c>
      <c r="H2516" s="46" t="s">
        <v>15689</v>
      </c>
      <c r="I2516" s="45" t="s">
        <v>14585</v>
      </c>
      <c r="J2516" s="46" t="s">
        <v>14586</v>
      </c>
      <c r="K2516" s="46" t="s">
        <v>14587</v>
      </c>
      <c r="L2516" s="45" t="s">
        <v>7306</v>
      </c>
      <c r="M2516" s="45" t="s">
        <v>7307</v>
      </c>
    </row>
    <row r="2517" spans="1:13" ht="57.6">
      <c r="A2517" s="42" t="s">
        <v>7194</v>
      </c>
      <c r="B2517" s="43">
        <f t="shared" si="80"/>
        <v>278</v>
      </c>
      <c r="C2517" s="43" t="str">
        <f t="shared" si="79"/>
        <v>45.3278</v>
      </c>
      <c r="D2517" s="44">
        <v>6</v>
      </c>
      <c r="E2517" s="45" t="s">
        <v>15690</v>
      </c>
      <c r="F2517" s="45" t="s">
        <v>15691</v>
      </c>
      <c r="G2517" s="45" t="s">
        <v>15692</v>
      </c>
      <c r="H2517" s="46" t="s">
        <v>15693</v>
      </c>
      <c r="I2517" s="45" t="s">
        <v>14585</v>
      </c>
      <c r="J2517" s="46" t="s">
        <v>14586</v>
      </c>
      <c r="K2517" s="46" t="s">
        <v>14587</v>
      </c>
      <c r="L2517" s="45" t="s">
        <v>7306</v>
      </c>
      <c r="M2517" s="45" t="s">
        <v>7307</v>
      </c>
    </row>
    <row r="2518" spans="1:13" ht="57.6">
      <c r="A2518" s="42" t="s">
        <v>7194</v>
      </c>
      <c r="B2518" s="43">
        <f t="shared" si="80"/>
        <v>279</v>
      </c>
      <c r="C2518" s="43" t="str">
        <f t="shared" si="79"/>
        <v>45.3279</v>
      </c>
      <c r="D2518" s="44">
        <v>7</v>
      </c>
      <c r="E2518" s="45" t="s">
        <v>15694</v>
      </c>
      <c r="F2518" s="45" t="s">
        <v>15695</v>
      </c>
      <c r="G2518" s="45" t="s">
        <v>15696</v>
      </c>
      <c r="H2518" s="46" t="s">
        <v>15697</v>
      </c>
      <c r="I2518" s="45" t="s">
        <v>14585</v>
      </c>
      <c r="J2518" s="46" t="s">
        <v>14586</v>
      </c>
      <c r="K2518" s="46" t="s">
        <v>14587</v>
      </c>
      <c r="L2518" s="45" t="s">
        <v>7306</v>
      </c>
      <c r="M2518" s="45" t="s">
        <v>7307</v>
      </c>
    </row>
    <row r="2519" spans="1:13" ht="57.6">
      <c r="A2519" s="42" t="s">
        <v>7194</v>
      </c>
      <c r="B2519" s="43">
        <f t="shared" si="80"/>
        <v>280</v>
      </c>
      <c r="C2519" s="43" t="str">
        <f t="shared" si="79"/>
        <v>45.3280</v>
      </c>
      <c r="D2519" s="44">
        <v>7</v>
      </c>
      <c r="E2519" s="45" t="s">
        <v>15698</v>
      </c>
      <c r="F2519" s="45" t="s">
        <v>15699</v>
      </c>
      <c r="G2519" s="45" t="s">
        <v>15700</v>
      </c>
      <c r="H2519" s="46" t="s">
        <v>15701</v>
      </c>
      <c r="I2519" s="45" t="s">
        <v>14585</v>
      </c>
      <c r="J2519" s="46" t="s">
        <v>14586</v>
      </c>
      <c r="K2519" s="46" t="s">
        <v>14587</v>
      </c>
      <c r="L2519" s="45" t="s">
        <v>7306</v>
      </c>
      <c r="M2519" s="45" t="s">
        <v>7307</v>
      </c>
    </row>
    <row r="2520" spans="1:13" ht="57.6">
      <c r="A2520" s="42" t="s">
        <v>7194</v>
      </c>
      <c r="B2520" s="43">
        <f t="shared" si="80"/>
        <v>281</v>
      </c>
      <c r="C2520" s="43" t="str">
        <f t="shared" si="79"/>
        <v>45.3281</v>
      </c>
      <c r="D2520" s="44">
        <v>7</v>
      </c>
      <c r="E2520" s="45" t="s">
        <v>15702</v>
      </c>
      <c r="F2520" s="45" t="s">
        <v>15703</v>
      </c>
      <c r="G2520" s="45" t="s">
        <v>15704</v>
      </c>
      <c r="H2520" s="46" t="s">
        <v>15705</v>
      </c>
      <c r="I2520" s="45" t="s">
        <v>14585</v>
      </c>
      <c r="J2520" s="46" t="s">
        <v>14586</v>
      </c>
      <c r="K2520" s="46" t="s">
        <v>14587</v>
      </c>
      <c r="L2520" s="45" t="s">
        <v>7306</v>
      </c>
      <c r="M2520" s="45" t="s">
        <v>7307</v>
      </c>
    </row>
    <row r="2521" spans="1:13" ht="57.6">
      <c r="A2521" s="42" t="s">
        <v>7194</v>
      </c>
      <c r="B2521" s="43">
        <f t="shared" si="80"/>
        <v>282</v>
      </c>
      <c r="C2521" s="43" t="str">
        <f t="shared" si="79"/>
        <v>45.3282</v>
      </c>
      <c r="D2521" s="44">
        <v>7</v>
      </c>
      <c r="E2521" s="45" t="s">
        <v>15706</v>
      </c>
      <c r="F2521" s="45" t="s">
        <v>15707</v>
      </c>
      <c r="G2521" s="45" t="s">
        <v>15708</v>
      </c>
      <c r="H2521" s="46" t="s">
        <v>15709</v>
      </c>
      <c r="I2521" s="45" t="s">
        <v>14585</v>
      </c>
      <c r="J2521" s="46" t="s">
        <v>14586</v>
      </c>
      <c r="K2521" s="46" t="s">
        <v>14587</v>
      </c>
      <c r="L2521" s="45" t="s">
        <v>7306</v>
      </c>
      <c r="M2521" s="45" t="s">
        <v>7307</v>
      </c>
    </row>
    <row r="2522" spans="1:13" ht="57.6">
      <c r="A2522" s="42" t="s">
        <v>7194</v>
      </c>
      <c r="B2522" s="43">
        <f t="shared" si="80"/>
        <v>283</v>
      </c>
      <c r="C2522" s="43" t="str">
        <f t="shared" si="79"/>
        <v>45.3283</v>
      </c>
      <c r="D2522" s="44">
        <v>7</v>
      </c>
      <c r="E2522" s="45" t="s">
        <v>15710</v>
      </c>
      <c r="F2522" s="45" t="s">
        <v>15711</v>
      </c>
      <c r="G2522" s="45" t="s">
        <v>15712</v>
      </c>
      <c r="H2522" s="46" t="s">
        <v>15713</v>
      </c>
      <c r="I2522" s="45" t="s">
        <v>14585</v>
      </c>
      <c r="J2522" s="46" t="s">
        <v>14586</v>
      </c>
      <c r="K2522" s="46" t="s">
        <v>14587</v>
      </c>
      <c r="L2522" s="45" t="s">
        <v>7306</v>
      </c>
      <c r="M2522" s="45" t="s">
        <v>7307</v>
      </c>
    </row>
    <row r="2523" spans="1:13" ht="57.6">
      <c r="A2523" s="42" t="s">
        <v>7194</v>
      </c>
      <c r="B2523" s="43">
        <f t="shared" si="80"/>
        <v>284</v>
      </c>
      <c r="C2523" s="43" t="str">
        <f t="shared" si="79"/>
        <v>45.3284</v>
      </c>
      <c r="D2523" s="44">
        <v>7</v>
      </c>
      <c r="E2523" s="45" t="s">
        <v>15714</v>
      </c>
      <c r="F2523" s="45" t="s">
        <v>15715</v>
      </c>
      <c r="G2523" s="45" t="s">
        <v>15716</v>
      </c>
      <c r="H2523" s="46" t="s">
        <v>15717</v>
      </c>
      <c r="I2523" s="45" t="s">
        <v>14585</v>
      </c>
      <c r="J2523" s="46" t="s">
        <v>14586</v>
      </c>
      <c r="K2523" s="46" t="s">
        <v>14587</v>
      </c>
      <c r="L2523" s="45" t="s">
        <v>7306</v>
      </c>
      <c r="M2523" s="45" t="s">
        <v>7307</v>
      </c>
    </row>
    <row r="2524" spans="1:13" ht="57.6">
      <c r="A2524" s="42" t="s">
        <v>7194</v>
      </c>
      <c r="B2524" s="43">
        <f t="shared" si="80"/>
        <v>285</v>
      </c>
      <c r="C2524" s="43" t="str">
        <f t="shared" si="79"/>
        <v>45.3285</v>
      </c>
      <c r="D2524" s="44">
        <v>7</v>
      </c>
      <c r="E2524" s="45" t="s">
        <v>15718</v>
      </c>
      <c r="F2524" s="45" t="s">
        <v>15719</v>
      </c>
      <c r="G2524" s="45" t="s">
        <v>15720</v>
      </c>
      <c r="H2524" s="46" t="s">
        <v>15721</v>
      </c>
      <c r="I2524" s="45" t="s">
        <v>14585</v>
      </c>
      <c r="J2524" s="46" t="s">
        <v>14586</v>
      </c>
      <c r="K2524" s="46" t="s">
        <v>14587</v>
      </c>
      <c r="L2524" s="45" t="s">
        <v>7306</v>
      </c>
      <c r="M2524" s="45" t="s">
        <v>7307</v>
      </c>
    </row>
    <row r="2525" spans="1:13" ht="57.6">
      <c r="A2525" s="42" t="s">
        <v>7194</v>
      </c>
      <c r="B2525" s="43">
        <f t="shared" si="80"/>
        <v>286</v>
      </c>
      <c r="C2525" s="43" t="str">
        <f t="shared" si="79"/>
        <v>45.3286</v>
      </c>
      <c r="D2525" s="44">
        <v>7</v>
      </c>
      <c r="E2525" s="45" t="s">
        <v>15722</v>
      </c>
      <c r="F2525" s="45" t="s">
        <v>15723</v>
      </c>
      <c r="G2525" s="45" t="s">
        <v>15724</v>
      </c>
      <c r="H2525" s="46" t="s">
        <v>15725</v>
      </c>
      <c r="I2525" s="45" t="s">
        <v>14585</v>
      </c>
      <c r="J2525" s="46" t="s">
        <v>14586</v>
      </c>
      <c r="K2525" s="46" t="s">
        <v>14587</v>
      </c>
      <c r="L2525" s="45" t="s">
        <v>7306</v>
      </c>
      <c r="M2525" s="45" t="s">
        <v>7307</v>
      </c>
    </row>
    <row r="2526" spans="1:13" ht="57.6">
      <c r="A2526" s="42" t="s">
        <v>7194</v>
      </c>
      <c r="B2526" s="43">
        <f t="shared" si="80"/>
        <v>287</v>
      </c>
      <c r="C2526" s="43" t="str">
        <f t="shared" si="79"/>
        <v>45.3287</v>
      </c>
      <c r="D2526" s="44">
        <v>6</v>
      </c>
      <c r="E2526" s="45" t="s">
        <v>15726</v>
      </c>
      <c r="F2526" s="45" t="s">
        <v>15727</v>
      </c>
      <c r="G2526" s="45" t="s">
        <v>15728</v>
      </c>
      <c r="H2526" s="46" t="s">
        <v>15729</v>
      </c>
      <c r="I2526" s="45" t="s">
        <v>14585</v>
      </c>
      <c r="J2526" s="46" t="s">
        <v>14586</v>
      </c>
      <c r="K2526" s="46" t="s">
        <v>14587</v>
      </c>
      <c r="L2526" s="45" t="s">
        <v>7306</v>
      </c>
      <c r="M2526" s="45" t="s">
        <v>7307</v>
      </c>
    </row>
    <row r="2527" spans="1:13" ht="57.6">
      <c r="A2527" s="42" t="s">
        <v>7194</v>
      </c>
      <c r="B2527" s="43">
        <f t="shared" si="80"/>
        <v>288</v>
      </c>
      <c r="C2527" s="43" t="str">
        <f t="shared" si="79"/>
        <v>45.3288</v>
      </c>
      <c r="D2527" s="44">
        <v>7</v>
      </c>
      <c r="E2527" s="45" t="s">
        <v>15730</v>
      </c>
      <c r="F2527" s="45" t="s">
        <v>15731</v>
      </c>
      <c r="G2527" s="45" t="s">
        <v>15732</v>
      </c>
      <c r="H2527" s="46" t="s">
        <v>15733</v>
      </c>
      <c r="I2527" s="45" t="s">
        <v>14585</v>
      </c>
      <c r="J2527" s="46" t="s">
        <v>14586</v>
      </c>
      <c r="K2527" s="46" t="s">
        <v>14587</v>
      </c>
      <c r="L2527" s="45" t="s">
        <v>7306</v>
      </c>
      <c r="M2527" s="45" t="s">
        <v>7307</v>
      </c>
    </row>
    <row r="2528" spans="1:13" ht="57.6">
      <c r="A2528" s="42" t="s">
        <v>7194</v>
      </c>
      <c r="B2528" s="43">
        <f t="shared" si="80"/>
        <v>289</v>
      </c>
      <c r="C2528" s="43" t="str">
        <f t="shared" si="79"/>
        <v>45.3289</v>
      </c>
      <c r="D2528" s="44">
        <v>7</v>
      </c>
      <c r="E2528" s="45" t="s">
        <v>15734</v>
      </c>
      <c r="F2528" s="45" t="s">
        <v>15735</v>
      </c>
      <c r="G2528" s="45" t="s">
        <v>15736</v>
      </c>
      <c r="H2528" s="46" t="s">
        <v>15737</v>
      </c>
      <c r="I2528" s="45" t="s">
        <v>14585</v>
      </c>
      <c r="J2528" s="46" t="s">
        <v>14586</v>
      </c>
      <c r="K2528" s="46" t="s">
        <v>14587</v>
      </c>
      <c r="L2528" s="45" t="s">
        <v>7306</v>
      </c>
      <c r="M2528" s="45" t="s">
        <v>7307</v>
      </c>
    </row>
    <row r="2529" spans="1:13" ht="57.6">
      <c r="A2529" s="42" t="s">
        <v>7194</v>
      </c>
      <c r="B2529" s="43">
        <f t="shared" si="80"/>
        <v>290</v>
      </c>
      <c r="C2529" s="43" t="str">
        <f t="shared" si="79"/>
        <v>45.3290</v>
      </c>
      <c r="D2529" s="44">
        <v>6</v>
      </c>
      <c r="E2529" s="45" t="s">
        <v>15738</v>
      </c>
      <c r="F2529" s="45" t="s">
        <v>15739</v>
      </c>
      <c r="G2529" s="45" t="s">
        <v>15740</v>
      </c>
      <c r="H2529" s="46" t="s">
        <v>15741</v>
      </c>
      <c r="I2529" s="45" t="s">
        <v>14585</v>
      </c>
      <c r="J2529" s="46" t="s">
        <v>14586</v>
      </c>
      <c r="K2529" s="46" t="s">
        <v>14587</v>
      </c>
      <c r="L2529" s="45" t="s">
        <v>7306</v>
      </c>
      <c r="M2529" s="45" t="s">
        <v>7307</v>
      </c>
    </row>
    <row r="2530" spans="1:13" ht="57.6">
      <c r="A2530" s="42" t="s">
        <v>7194</v>
      </c>
      <c r="B2530" s="43">
        <f t="shared" si="80"/>
        <v>291</v>
      </c>
      <c r="C2530" s="43" t="str">
        <f t="shared" si="79"/>
        <v>45.3291</v>
      </c>
      <c r="D2530" s="44">
        <v>7</v>
      </c>
      <c r="E2530" s="45" t="s">
        <v>15742</v>
      </c>
      <c r="F2530" s="45" t="s">
        <v>15743</v>
      </c>
      <c r="G2530" s="45" t="s">
        <v>15744</v>
      </c>
      <c r="H2530" s="46" t="s">
        <v>15745</v>
      </c>
      <c r="I2530" s="45" t="s">
        <v>14585</v>
      </c>
      <c r="J2530" s="46" t="s">
        <v>14586</v>
      </c>
      <c r="K2530" s="46" t="s">
        <v>14587</v>
      </c>
      <c r="L2530" s="45" t="s">
        <v>7306</v>
      </c>
      <c r="M2530" s="45" t="s">
        <v>7307</v>
      </c>
    </row>
    <row r="2531" spans="1:13" ht="57.6">
      <c r="A2531" s="42" t="s">
        <v>7194</v>
      </c>
      <c r="B2531" s="43">
        <f t="shared" si="80"/>
        <v>292</v>
      </c>
      <c r="C2531" s="43" t="str">
        <f t="shared" si="79"/>
        <v>45.3292</v>
      </c>
      <c r="D2531" s="44">
        <v>7</v>
      </c>
      <c r="E2531" s="45" t="s">
        <v>15746</v>
      </c>
      <c r="F2531" s="45" t="s">
        <v>15747</v>
      </c>
      <c r="G2531" s="45" t="s">
        <v>15748</v>
      </c>
      <c r="H2531" s="46" t="s">
        <v>15749</v>
      </c>
      <c r="I2531" s="45" t="s">
        <v>14585</v>
      </c>
      <c r="J2531" s="46" t="s">
        <v>14586</v>
      </c>
      <c r="K2531" s="46" t="s">
        <v>14587</v>
      </c>
      <c r="L2531" s="45" t="s">
        <v>7306</v>
      </c>
      <c r="M2531" s="45" t="s">
        <v>7307</v>
      </c>
    </row>
    <row r="2532" spans="1:13" ht="57.6">
      <c r="A2532" s="42" t="s">
        <v>7194</v>
      </c>
      <c r="B2532" s="43">
        <f t="shared" si="80"/>
        <v>293</v>
      </c>
      <c r="C2532" s="43" t="str">
        <f t="shared" si="79"/>
        <v>45.3293</v>
      </c>
      <c r="D2532" s="44">
        <v>6</v>
      </c>
      <c r="E2532" s="45" t="s">
        <v>15750</v>
      </c>
      <c r="F2532" s="45" t="s">
        <v>15751</v>
      </c>
      <c r="G2532" s="45" t="s">
        <v>15752</v>
      </c>
      <c r="H2532" s="46" t="s">
        <v>15753</v>
      </c>
      <c r="I2532" s="45" t="s">
        <v>14585</v>
      </c>
      <c r="J2532" s="46" t="s">
        <v>14586</v>
      </c>
      <c r="K2532" s="46" t="s">
        <v>14587</v>
      </c>
      <c r="L2532" s="45" t="s">
        <v>7306</v>
      </c>
      <c r="M2532" s="45" t="s">
        <v>7307</v>
      </c>
    </row>
    <row r="2533" spans="1:13" ht="57.6">
      <c r="A2533" s="42" t="s">
        <v>7194</v>
      </c>
      <c r="B2533" s="43">
        <f t="shared" si="80"/>
        <v>294</v>
      </c>
      <c r="C2533" s="43" t="str">
        <f t="shared" si="79"/>
        <v>45.3294</v>
      </c>
      <c r="D2533" s="44">
        <v>6</v>
      </c>
      <c r="E2533" s="45" t="s">
        <v>15754</v>
      </c>
      <c r="F2533" s="45" t="s">
        <v>15755</v>
      </c>
      <c r="G2533" s="45" t="s">
        <v>15756</v>
      </c>
      <c r="H2533" s="46" t="s">
        <v>15757</v>
      </c>
      <c r="I2533" s="45" t="s">
        <v>14585</v>
      </c>
      <c r="J2533" s="46" t="s">
        <v>14586</v>
      </c>
      <c r="K2533" s="46" t="s">
        <v>14587</v>
      </c>
      <c r="L2533" s="45" t="s">
        <v>7306</v>
      </c>
      <c r="M2533" s="45" t="s">
        <v>7307</v>
      </c>
    </row>
    <row r="2534" spans="1:13" ht="57.6">
      <c r="A2534" s="42" t="s">
        <v>7194</v>
      </c>
      <c r="B2534" s="43">
        <f t="shared" si="80"/>
        <v>295</v>
      </c>
      <c r="C2534" s="43" t="str">
        <f t="shared" si="79"/>
        <v>45.3295</v>
      </c>
      <c r="D2534" s="44">
        <v>7</v>
      </c>
      <c r="E2534" s="45" t="s">
        <v>15758</v>
      </c>
      <c r="F2534" s="45" t="s">
        <v>15759</v>
      </c>
      <c r="G2534" s="45" t="s">
        <v>15760</v>
      </c>
      <c r="H2534" s="46" t="s">
        <v>15761</v>
      </c>
      <c r="I2534" s="45" t="s">
        <v>14585</v>
      </c>
      <c r="J2534" s="46" t="s">
        <v>14586</v>
      </c>
      <c r="K2534" s="46" t="s">
        <v>14587</v>
      </c>
      <c r="L2534" s="45" t="s">
        <v>7306</v>
      </c>
      <c r="M2534" s="45" t="s">
        <v>7307</v>
      </c>
    </row>
    <row r="2535" spans="1:13" ht="57.6">
      <c r="A2535" s="42" t="s">
        <v>7194</v>
      </c>
      <c r="B2535" s="43">
        <f t="shared" si="80"/>
        <v>296</v>
      </c>
      <c r="C2535" s="43" t="str">
        <f t="shared" si="79"/>
        <v>45.3296</v>
      </c>
      <c r="D2535" s="44">
        <v>7</v>
      </c>
      <c r="E2535" s="45" t="s">
        <v>15762</v>
      </c>
      <c r="F2535" s="45" t="s">
        <v>15763</v>
      </c>
      <c r="G2535" s="45" t="s">
        <v>15764</v>
      </c>
      <c r="H2535" s="46" t="s">
        <v>15765</v>
      </c>
      <c r="I2535" s="45" t="s">
        <v>14585</v>
      </c>
      <c r="J2535" s="46" t="s">
        <v>14586</v>
      </c>
      <c r="K2535" s="46" t="s">
        <v>14587</v>
      </c>
      <c r="L2535" s="45" t="s">
        <v>7306</v>
      </c>
      <c r="M2535" s="45" t="s">
        <v>7307</v>
      </c>
    </row>
    <row r="2536" spans="1:13" ht="57.6">
      <c r="A2536" s="42" t="s">
        <v>7194</v>
      </c>
      <c r="B2536" s="43">
        <f t="shared" si="80"/>
        <v>297</v>
      </c>
      <c r="C2536" s="43" t="str">
        <f t="shared" si="79"/>
        <v>45.3297</v>
      </c>
      <c r="D2536" s="44">
        <v>7</v>
      </c>
      <c r="E2536" s="45" t="s">
        <v>15766</v>
      </c>
      <c r="F2536" s="45" t="s">
        <v>15767</v>
      </c>
      <c r="G2536" s="45" t="s">
        <v>15768</v>
      </c>
      <c r="H2536" s="46" t="s">
        <v>15769</v>
      </c>
      <c r="I2536" s="45" t="s">
        <v>14585</v>
      </c>
      <c r="J2536" s="46" t="s">
        <v>14586</v>
      </c>
      <c r="K2536" s="46" t="s">
        <v>14587</v>
      </c>
      <c r="L2536" s="45" t="s">
        <v>7306</v>
      </c>
      <c r="M2536" s="45" t="s">
        <v>7307</v>
      </c>
    </row>
    <row r="2537" spans="1:13" ht="57.6">
      <c r="A2537" s="42" t="s">
        <v>7194</v>
      </c>
      <c r="B2537" s="43">
        <f t="shared" si="80"/>
        <v>298</v>
      </c>
      <c r="C2537" s="43" t="str">
        <f t="shared" si="79"/>
        <v>45.3298</v>
      </c>
      <c r="D2537" s="44">
        <v>5</v>
      </c>
      <c r="E2537" s="45" t="s">
        <v>15770</v>
      </c>
      <c r="F2537" s="45" t="s">
        <v>15771</v>
      </c>
      <c r="G2537" s="45" t="s">
        <v>15772</v>
      </c>
      <c r="H2537" s="45" t="s">
        <v>15773</v>
      </c>
      <c r="I2537" s="45" t="s">
        <v>14585</v>
      </c>
      <c r="J2537" s="46" t="s">
        <v>14586</v>
      </c>
      <c r="K2537" s="46" t="s">
        <v>14587</v>
      </c>
      <c r="L2537" s="45" t="s">
        <v>7306</v>
      </c>
      <c r="M2537" s="45" t="s">
        <v>7307</v>
      </c>
    </row>
    <row r="2538" spans="1:13" ht="57.6">
      <c r="A2538" s="42" t="s">
        <v>7194</v>
      </c>
      <c r="B2538" s="43">
        <f t="shared" si="80"/>
        <v>299</v>
      </c>
      <c r="C2538" s="43" t="str">
        <f t="shared" si="79"/>
        <v>45.3299</v>
      </c>
      <c r="D2538" s="44">
        <v>5</v>
      </c>
      <c r="E2538" s="45" t="s">
        <v>15774</v>
      </c>
      <c r="F2538" s="45" t="s">
        <v>15775</v>
      </c>
      <c r="G2538" s="45" t="s">
        <v>15776</v>
      </c>
      <c r="H2538" s="46" t="s">
        <v>15777</v>
      </c>
      <c r="I2538" s="45" t="s">
        <v>14585</v>
      </c>
      <c r="J2538" s="46" t="s">
        <v>14586</v>
      </c>
      <c r="K2538" s="46" t="s">
        <v>14587</v>
      </c>
      <c r="L2538" s="45" t="s">
        <v>7306</v>
      </c>
      <c r="M2538" s="45" t="s">
        <v>7307</v>
      </c>
    </row>
    <row r="2539" spans="1:13" ht="57.6">
      <c r="A2539" s="42" t="s">
        <v>7194</v>
      </c>
      <c r="B2539" s="43">
        <f t="shared" si="80"/>
        <v>300</v>
      </c>
      <c r="C2539" s="43" t="str">
        <f t="shared" si="79"/>
        <v>45.3300</v>
      </c>
      <c r="D2539" s="44">
        <v>6</v>
      </c>
      <c r="E2539" s="45" t="s">
        <v>15778</v>
      </c>
      <c r="F2539" s="45" t="s">
        <v>15779</v>
      </c>
      <c r="G2539" s="45" t="s">
        <v>15780</v>
      </c>
      <c r="H2539" s="45" t="s">
        <v>15781</v>
      </c>
      <c r="I2539" s="45" t="s">
        <v>14585</v>
      </c>
      <c r="J2539" s="46" t="s">
        <v>14586</v>
      </c>
      <c r="K2539" s="46" t="s">
        <v>14587</v>
      </c>
      <c r="L2539" s="45" t="s">
        <v>7306</v>
      </c>
      <c r="M2539" s="45" t="s">
        <v>7307</v>
      </c>
    </row>
    <row r="2540" spans="1:13" ht="57.6">
      <c r="A2540" s="42" t="s">
        <v>7194</v>
      </c>
      <c r="B2540" s="43">
        <f t="shared" si="80"/>
        <v>301</v>
      </c>
      <c r="C2540" s="43" t="str">
        <f t="shared" si="79"/>
        <v>45.3301</v>
      </c>
      <c r="D2540" s="44">
        <v>6</v>
      </c>
      <c r="E2540" s="45" t="s">
        <v>15782</v>
      </c>
      <c r="F2540" s="45" t="s">
        <v>15783</v>
      </c>
      <c r="G2540" s="45" t="s">
        <v>15784</v>
      </c>
      <c r="H2540" s="45" t="s">
        <v>15785</v>
      </c>
      <c r="I2540" s="45" t="s">
        <v>14585</v>
      </c>
      <c r="J2540" s="46" t="s">
        <v>14586</v>
      </c>
      <c r="K2540" s="46" t="s">
        <v>14587</v>
      </c>
      <c r="L2540" s="45" t="s">
        <v>7306</v>
      </c>
      <c r="M2540" s="45" t="s">
        <v>7307</v>
      </c>
    </row>
    <row r="2541" spans="1:13" ht="57.6">
      <c r="A2541" s="42" t="s">
        <v>7194</v>
      </c>
      <c r="B2541" s="43">
        <f t="shared" si="80"/>
        <v>302</v>
      </c>
      <c r="C2541" s="43" t="str">
        <f t="shared" si="79"/>
        <v>45.3302</v>
      </c>
      <c r="D2541" s="44">
        <v>6</v>
      </c>
      <c r="E2541" s="45" t="s">
        <v>15786</v>
      </c>
      <c r="F2541" s="45" t="s">
        <v>15787</v>
      </c>
      <c r="G2541" s="45" t="s">
        <v>15788</v>
      </c>
      <c r="H2541" s="45" t="s">
        <v>15789</v>
      </c>
      <c r="I2541" s="45" t="s">
        <v>14585</v>
      </c>
      <c r="J2541" s="46" t="s">
        <v>14586</v>
      </c>
      <c r="K2541" s="46" t="s">
        <v>14587</v>
      </c>
      <c r="L2541" s="45" t="s">
        <v>7306</v>
      </c>
      <c r="M2541" s="45" t="s">
        <v>7307</v>
      </c>
    </row>
    <row r="2542" spans="1:13" ht="57.6">
      <c r="A2542" s="42" t="s">
        <v>7194</v>
      </c>
      <c r="B2542" s="43">
        <f t="shared" si="80"/>
        <v>303</v>
      </c>
      <c r="C2542" s="43" t="str">
        <f t="shared" si="79"/>
        <v>45.3303</v>
      </c>
      <c r="D2542" s="44">
        <v>7</v>
      </c>
      <c r="E2542" s="45" t="s">
        <v>15790</v>
      </c>
      <c r="F2542" s="45" t="s">
        <v>15791</v>
      </c>
      <c r="G2542" s="45" t="s">
        <v>15792</v>
      </c>
      <c r="H2542" s="46" t="s">
        <v>15793</v>
      </c>
      <c r="I2542" s="45" t="s">
        <v>14585</v>
      </c>
      <c r="J2542" s="46" t="s">
        <v>14586</v>
      </c>
      <c r="K2542" s="46" t="s">
        <v>14587</v>
      </c>
      <c r="L2542" s="45" t="s">
        <v>7306</v>
      </c>
      <c r="M2542" s="45" t="s">
        <v>7307</v>
      </c>
    </row>
    <row r="2543" spans="1:13" ht="57.6">
      <c r="A2543" s="42" t="s">
        <v>7194</v>
      </c>
      <c r="B2543" s="43">
        <f t="shared" si="80"/>
        <v>304</v>
      </c>
      <c r="C2543" s="43" t="str">
        <f t="shared" si="79"/>
        <v>45.3304</v>
      </c>
      <c r="D2543" s="44">
        <v>7</v>
      </c>
      <c r="E2543" s="45" t="s">
        <v>15794</v>
      </c>
      <c r="F2543" s="45" t="s">
        <v>15795</v>
      </c>
      <c r="G2543" s="45" t="s">
        <v>15796</v>
      </c>
      <c r="H2543" s="46" t="s">
        <v>15797</v>
      </c>
      <c r="I2543" s="45" t="s">
        <v>14585</v>
      </c>
      <c r="J2543" s="46" t="s">
        <v>14586</v>
      </c>
      <c r="K2543" s="46" t="s">
        <v>14587</v>
      </c>
      <c r="L2543" s="45" t="s">
        <v>7306</v>
      </c>
      <c r="M2543" s="45" t="s">
        <v>7307</v>
      </c>
    </row>
    <row r="2544" spans="1:13" ht="57.6">
      <c r="A2544" s="42" t="s">
        <v>7194</v>
      </c>
      <c r="B2544" s="43">
        <f t="shared" si="80"/>
        <v>305</v>
      </c>
      <c r="C2544" s="43" t="str">
        <f t="shared" si="79"/>
        <v>45.3305</v>
      </c>
      <c r="D2544" s="44">
        <v>7</v>
      </c>
      <c r="E2544" s="45" t="s">
        <v>15798</v>
      </c>
      <c r="F2544" s="45" t="s">
        <v>15799</v>
      </c>
      <c r="G2544" s="45" t="s">
        <v>15800</v>
      </c>
      <c r="H2544" s="46" t="s">
        <v>15801</v>
      </c>
      <c r="I2544" s="45" t="s">
        <v>14585</v>
      </c>
      <c r="J2544" s="46" t="s">
        <v>14586</v>
      </c>
      <c r="K2544" s="46" t="s">
        <v>14587</v>
      </c>
      <c r="L2544" s="45" t="s">
        <v>7306</v>
      </c>
      <c r="M2544" s="45" t="s">
        <v>7307</v>
      </c>
    </row>
    <row r="2545" spans="1:13" ht="57.6">
      <c r="A2545" s="42" t="s">
        <v>7194</v>
      </c>
      <c r="B2545" s="43">
        <f t="shared" si="80"/>
        <v>306</v>
      </c>
      <c r="C2545" s="43" t="str">
        <f t="shared" si="79"/>
        <v>45.3306</v>
      </c>
      <c r="D2545" s="44">
        <v>7</v>
      </c>
      <c r="E2545" s="45" t="s">
        <v>15802</v>
      </c>
      <c r="F2545" s="45" t="s">
        <v>15803</v>
      </c>
      <c r="G2545" s="45" t="s">
        <v>15804</v>
      </c>
      <c r="H2545" s="46" t="s">
        <v>15805</v>
      </c>
      <c r="I2545" s="45" t="s">
        <v>14585</v>
      </c>
      <c r="J2545" s="46" t="s">
        <v>14586</v>
      </c>
      <c r="K2545" s="46" t="s">
        <v>14587</v>
      </c>
      <c r="L2545" s="45" t="s">
        <v>7306</v>
      </c>
      <c r="M2545" s="45" t="s">
        <v>7307</v>
      </c>
    </row>
    <row r="2546" spans="1:13" ht="57.6">
      <c r="A2546" s="42" t="s">
        <v>7194</v>
      </c>
      <c r="B2546" s="43">
        <f t="shared" si="80"/>
        <v>307</v>
      </c>
      <c r="C2546" s="43" t="str">
        <f t="shared" si="79"/>
        <v>45.3307</v>
      </c>
      <c r="D2546" s="44">
        <v>7</v>
      </c>
      <c r="E2546" s="45" t="s">
        <v>15806</v>
      </c>
      <c r="F2546" s="45" t="s">
        <v>15807</v>
      </c>
      <c r="G2546" s="45" t="s">
        <v>15808</v>
      </c>
      <c r="H2546" s="46" t="s">
        <v>15809</v>
      </c>
      <c r="I2546" s="45" t="s">
        <v>14585</v>
      </c>
      <c r="J2546" s="46" t="s">
        <v>14586</v>
      </c>
      <c r="K2546" s="46" t="s">
        <v>14587</v>
      </c>
      <c r="L2546" s="45" t="s">
        <v>7306</v>
      </c>
      <c r="M2546" s="45" t="s">
        <v>7307</v>
      </c>
    </row>
    <row r="2547" spans="1:13" ht="57.6">
      <c r="A2547" s="42" t="s">
        <v>7194</v>
      </c>
      <c r="B2547" s="43">
        <f t="shared" si="80"/>
        <v>308</v>
      </c>
      <c r="C2547" s="43" t="str">
        <f t="shared" si="79"/>
        <v>45.3308</v>
      </c>
      <c r="D2547" s="44">
        <v>7</v>
      </c>
      <c r="E2547" s="45" t="s">
        <v>15810</v>
      </c>
      <c r="F2547" s="45" t="s">
        <v>15811</v>
      </c>
      <c r="G2547" s="45" t="s">
        <v>15812</v>
      </c>
      <c r="H2547" s="46" t="s">
        <v>15813</v>
      </c>
      <c r="I2547" s="45" t="s">
        <v>14585</v>
      </c>
      <c r="J2547" s="46" t="s">
        <v>14586</v>
      </c>
      <c r="K2547" s="46" t="s">
        <v>14587</v>
      </c>
      <c r="L2547" s="45" t="s">
        <v>7306</v>
      </c>
      <c r="M2547" s="45" t="s">
        <v>7307</v>
      </c>
    </row>
    <row r="2548" spans="1:13" ht="57.6">
      <c r="A2548" s="42" t="s">
        <v>7194</v>
      </c>
      <c r="B2548" s="43">
        <f t="shared" si="80"/>
        <v>309</v>
      </c>
      <c r="C2548" s="43" t="str">
        <f t="shared" si="79"/>
        <v>45.3309</v>
      </c>
      <c r="D2548" s="44">
        <v>7</v>
      </c>
      <c r="E2548" s="45" t="s">
        <v>15814</v>
      </c>
      <c r="F2548" s="45" t="s">
        <v>15815</v>
      </c>
      <c r="G2548" s="45" t="s">
        <v>15816</v>
      </c>
      <c r="H2548" s="46" t="s">
        <v>15817</v>
      </c>
      <c r="I2548" s="45" t="s">
        <v>14585</v>
      </c>
      <c r="J2548" s="46" t="s">
        <v>14586</v>
      </c>
      <c r="K2548" s="46" t="s">
        <v>14587</v>
      </c>
      <c r="L2548" s="45" t="s">
        <v>7306</v>
      </c>
      <c r="M2548" s="45" t="s">
        <v>7307</v>
      </c>
    </row>
    <row r="2549" spans="1:13" ht="57.6">
      <c r="A2549" s="42" t="s">
        <v>7194</v>
      </c>
      <c r="B2549" s="43">
        <f t="shared" si="80"/>
        <v>310</v>
      </c>
      <c r="C2549" s="43" t="str">
        <f t="shared" si="79"/>
        <v>45.3310</v>
      </c>
      <c r="D2549" s="44">
        <v>6</v>
      </c>
      <c r="E2549" s="45" t="s">
        <v>15818</v>
      </c>
      <c r="F2549" s="45" t="s">
        <v>15819</v>
      </c>
      <c r="G2549" s="45" t="s">
        <v>15820</v>
      </c>
      <c r="H2549" s="45" t="s">
        <v>15821</v>
      </c>
      <c r="I2549" s="45" t="s">
        <v>14585</v>
      </c>
      <c r="J2549" s="46" t="s">
        <v>14586</v>
      </c>
      <c r="K2549" s="46" t="s">
        <v>14587</v>
      </c>
      <c r="L2549" s="45" t="s">
        <v>7306</v>
      </c>
      <c r="M2549" s="45" t="s">
        <v>7307</v>
      </c>
    </row>
    <row r="2550" spans="1:13" ht="57.6">
      <c r="A2550" s="42" t="s">
        <v>7194</v>
      </c>
      <c r="B2550" s="43">
        <f t="shared" si="80"/>
        <v>311</v>
      </c>
      <c r="C2550" s="43" t="str">
        <f t="shared" si="79"/>
        <v>45.3311</v>
      </c>
      <c r="D2550" s="44">
        <v>6</v>
      </c>
      <c r="E2550" s="45" t="s">
        <v>15822</v>
      </c>
      <c r="F2550" s="45" t="s">
        <v>15823</v>
      </c>
      <c r="G2550" s="45" t="s">
        <v>15824</v>
      </c>
      <c r="H2550" s="45" t="s">
        <v>15825</v>
      </c>
      <c r="I2550" s="45" t="s">
        <v>14585</v>
      </c>
      <c r="J2550" s="46" t="s">
        <v>14586</v>
      </c>
      <c r="K2550" s="46" t="s">
        <v>14587</v>
      </c>
      <c r="L2550" s="45" t="s">
        <v>7306</v>
      </c>
      <c r="M2550" s="45" t="s">
        <v>7307</v>
      </c>
    </row>
    <row r="2551" spans="1:13" ht="57.6">
      <c r="A2551" s="42" t="s">
        <v>7194</v>
      </c>
      <c r="B2551" s="43">
        <f t="shared" si="80"/>
        <v>312</v>
      </c>
      <c r="C2551" s="43" t="str">
        <f t="shared" si="79"/>
        <v>45.3312</v>
      </c>
      <c r="D2551" s="44">
        <v>7</v>
      </c>
      <c r="E2551" s="45" t="s">
        <v>15826</v>
      </c>
      <c r="F2551" s="45" t="s">
        <v>15827</v>
      </c>
      <c r="G2551" s="45" t="s">
        <v>15828</v>
      </c>
      <c r="H2551" s="46" t="s">
        <v>15829</v>
      </c>
      <c r="I2551" s="45" t="s">
        <v>14585</v>
      </c>
      <c r="J2551" s="46" t="s">
        <v>14586</v>
      </c>
      <c r="K2551" s="46" t="s">
        <v>14587</v>
      </c>
      <c r="L2551" s="45" t="s">
        <v>7306</v>
      </c>
      <c r="M2551" s="45" t="s">
        <v>7307</v>
      </c>
    </row>
    <row r="2552" spans="1:13" ht="57.6">
      <c r="A2552" s="42" t="s">
        <v>7194</v>
      </c>
      <c r="B2552" s="43">
        <f t="shared" si="80"/>
        <v>313</v>
      </c>
      <c r="C2552" s="43" t="str">
        <f t="shared" si="79"/>
        <v>45.3313</v>
      </c>
      <c r="D2552" s="44">
        <v>7</v>
      </c>
      <c r="E2552" s="45" t="s">
        <v>15830</v>
      </c>
      <c r="F2552" s="45" t="s">
        <v>15831</v>
      </c>
      <c r="G2552" s="45" t="s">
        <v>15832</v>
      </c>
      <c r="H2552" s="46" t="s">
        <v>15833</v>
      </c>
      <c r="I2552" s="45" t="s">
        <v>14585</v>
      </c>
      <c r="J2552" s="46" t="s">
        <v>14586</v>
      </c>
      <c r="K2552" s="46" t="s">
        <v>14587</v>
      </c>
      <c r="L2552" s="45" t="s">
        <v>7306</v>
      </c>
      <c r="M2552" s="45" t="s">
        <v>7307</v>
      </c>
    </row>
    <row r="2553" spans="1:13" ht="57.6">
      <c r="A2553" s="42" t="s">
        <v>7194</v>
      </c>
      <c r="B2553" s="43">
        <f t="shared" si="80"/>
        <v>314</v>
      </c>
      <c r="C2553" s="43" t="str">
        <f t="shared" si="79"/>
        <v>45.3314</v>
      </c>
      <c r="D2553" s="44">
        <v>6</v>
      </c>
      <c r="E2553" s="45" t="s">
        <v>15834</v>
      </c>
      <c r="F2553" s="45" t="s">
        <v>15835</v>
      </c>
      <c r="G2553" s="45" t="s">
        <v>15836</v>
      </c>
      <c r="H2553" s="45" t="s">
        <v>15837</v>
      </c>
      <c r="I2553" s="45" t="s">
        <v>14585</v>
      </c>
      <c r="J2553" s="46" t="s">
        <v>14586</v>
      </c>
      <c r="K2553" s="46" t="s">
        <v>14587</v>
      </c>
      <c r="L2553" s="45" t="s">
        <v>7306</v>
      </c>
      <c r="M2553" s="45" t="s">
        <v>7307</v>
      </c>
    </row>
    <row r="2554" spans="1:13" ht="57.6">
      <c r="A2554" s="42" t="s">
        <v>7194</v>
      </c>
      <c r="B2554" s="43">
        <f t="shared" si="80"/>
        <v>315</v>
      </c>
      <c r="C2554" s="43" t="str">
        <f t="shared" si="79"/>
        <v>45.3315</v>
      </c>
      <c r="D2554" s="44">
        <v>6</v>
      </c>
      <c r="E2554" s="45" t="s">
        <v>15838</v>
      </c>
      <c r="F2554" s="45" t="s">
        <v>15839</v>
      </c>
      <c r="G2554" s="45" t="s">
        <v>15840</v>
      </c>
      <c r="H2554" s="46" t="s">
        <v>15841</v>
      </c>
      <c r="I2554" s="45" t="s">
        <v>14585</v>
      </c>
      <c r="J2554" s="46" t="s">
        <v>14586</v>
      </c>
      <c r="K2554" s="46" t="s">
        <v>14587</v>
      </c>
      <c r="L2554" s="45" t="s">
        <v>7306</v>
      </c>
      <c r="M2554" s="45" t="s">
        <v>7307</v>
      </c>
    </row>
    <row r="2555" spans="1:13" ht="57.6">
      <c r="A2555" s="42" t="s">
        <v>7194</v>
      </c>
      <c r="B2555" s="43">
        <f t="shared" si="80"/>
        <v>316</v>
      </c>
      <c r="C2555" s="43" t="str">
        <f t="shared" si="79"/>
        <v>45.3316</v>
      </c>
      <c r="D2555" s="44">
        <v>6</v>
      </c>
      <c r="E2555" s="45" t="s">
        <v>15842</v>
      </c>
      <c r="F2555" s="45" t="s">
        <v>15843</v>
      </c>
      <c r="G2555" s="45" t="s">
        <v>15844</v>
      </c>
      <c r="H2555" s="46" t="s">
        <v>15845</v>
      </c>
      <c r="I2555" s="45" t="s">
        <v>14585</v>
      </c>
      <c r="J2555" s="46" t="s">
        <v>14586</v>
      </c>
      <c r="K2555" s="46" t="s">
        <v>14587</v>
      </c>
      <c r="L2555" s="45" t="s">
        <v>7306</v>
      </c>
      <c r="M2555" s="45" t="s">
        <v>7307</v>
      </c>
    </row>
    <row r="2556" spans="1:13" ht="57.6">
      <c r="A2556" s="42" t="s">
        <v>7194</v>
      </c>
      <c r="B2556" s="43">
        <f t="shared" si="80"/>
        <v>317</v>
      </c>
      <c r="C2556" s="43" t="str">
        <f t="shared" si="79"/>
        <v>45.3317</v>
      </c>
      <c r="D2556" s="44">
        <v>6</v>
      </c>
      <c r="E2556" s="45" t="s">
        <v>15846</v>
      </c>
      <c r="F2556" s="45" t="s">
        <v>15847</v>
      </c>
      <c r="G2556" s="45" t="s">
        <v>15848</v>
      </c>
      <c r="H2556" s="46" t="s">
        <v>15849</v>
      </c>
      <c r="I2556" s="45" t="s">
        <v>14585</v>
      </c>
      <c r="J2556" s="46" t="s">
        <v>14586</v>
      </c>
      <c r="K2556" s="46" t="s">
        <v>14587</v>
      </c>
      <c r="L2556" s="45" t="s">
        <v>7306</v>
      </c>
      <c r="M2556" s="45" t="s">
        <v>7307</v>
      </c>
    </row>
    <row r="2557" spans="1:13" ht="57.6">
      <c r="A2557" s="42" t="s">
        <v>7194</v>
      </c>
      <c r="B2557" s="43">
        <f t="shared" si="80"/>
        <v>318</v>
      </c>
      <c r="C2557" s="43" t="str">
        <f t="shared" si="79"/>
        <v>45.3318</v>
      </c>
      <c r="D2557" s="44">
        <v>5</v>
      </c>
      <c r="E2557" s="45" t="s">
        <v>15850</v>
      </c>
      <c r="F2557" s="45" t="s">
        <v>15851</v>
      </c>
      <c r="G2557" s="45" t="s">
        <v>15852</v>
      </c>
      <c r="H2557" s="46" t="s">
        <v>15853</v>
      </c>
      <c r="I2557" s="45" t="s">
        <v>14585</v>
      </c>
      <c r="J2557" s="46" t="s">
        <v>14586</v>
      </c>
      <c r="K2557" s="46" t="s">
        <v>14587</v>
      </c>
      <c r="L2557" s="45" t="s">
        <v>7306</v>
      </c>
      <c r="M2557" s="45" t="s">
        <v>7307</v>
      </c>
    </row>
    <row r="2558" spans="1:13" ht="57.6">
      <c r="A2558" s="42" t="s">
        <v>7194</v>
      </c>
      <c r="B2558" s="43">
        <f t="shared" si="80"/>
        <v>319</v>
      </c>
      <c r="C2558" s="43" t="str">
        <f t="shared" si="79"/>
        <v>45.3319</v>
      </c>
      <c r="D2558" s="44">
        <v>6</v>
      </c>
      <c r="E2558" s="45" t="s">
        <v>15854</v>
      </c>
      <c r="F2558" s="45" t="s">
        <v>15855</v>
      </c>
      <c r="G2558" s="45" t="s">
        <v>15856</v>
      </c>
      <c r="H2558" s="45" t="s">
        <v>15857</v>
      </c>
      <c r="I2558" s="45" t="s">
        <v>14585</v>
      </c>
      <c r="J2558" s="46" t="s">
        <v>14586</v>
      </c>
      <c r="K2558" s="46" t="s">
        <v>14587</v>
      </c>
      <c r="L2558" s="45" t="s">
        <v>7306</v>
      </c>
      <c r="M2558" s="45" t="s">
        <v>7307</v>
      </c>
    </row>
    <row r="2559" spans="1:13" ht="57.6">
      <c r="A2559" s="42" t="s">
        <v>7194</v>
      </c>
      <c r="B2559" s="43">
        <f t="shared" si="80"/>
        <v>320</v>
      </c>
      <c r="C2559" s="43" t="str">
        <f t="shared" si="79"/>
        <v>45.3320</v>
      </c>
      <c r="D2559" s="44">
        <v>7</v>
      </c>
      <c r="E2559" s="45" t="s">
        <v>15858</v>
      </c>
      <c r="F2559" s="45" t="s">
        <v>15859</v>
      </c>
      <c r="G2559" s="45" t="s">
        <v>15860</v>
      </c>
      <c r="H2559" s="46" t="s">
        <v>15861</v>
      </c>
      <c r="I2559" s="45" t="s">
        <v>14585</v>
      </c>
      <c r="J2559" s="46" t="s">
        <v>14586</v>
      </c>
      <c r="K2559" s="46" t="s">
        <v>14587</v>
      </c>
      <c r="L2559" s="45" t="s">
        <v>7306</v>
      </c>
      <c r="M2559" s="45" t="s">
        <v>7307</v>
      </c>
    </row>
    <row r="2560" spans="1:13" ht="57.6">
      <c r="A2560" s="42" t="s">
        <v>7194</v>
      </c>
      <c r="B2560" s="43">
        <f t="shared" si="80"/>
        <v>321</v>
      </c>
      <c r="C2560" s="43" t="str">
        <f t="shared" si="79"/>
        <v>45.3321</v>
      </c>
      <c r="D2560" s="44">
        <v>7</v>
      </c>
      <c r="E2560" s="45" t="s">
        <v>15862</v>
      </c>
      <c r="F2560" s="45" t="s">
        <v>15863</v>
      </c>
      <c r="G2560" s="45" t="s">
        <v>15864</v>
      </c>
      <c r="H2560" s="46" t="s">
        <v>15865</v>
      </c>
      <c r="I2560" s="45" t="s">
        <v>14585</v>
      </c>
      <c r="J2560" s="46" t="s">
        <v>14586</v>
      </c>
      <c r="K2560" s="46" t="s">
        <v>14587</v>
      </c>
      <c r="L2560" s="45" t="s">
        <v>7306</v>
      </c>
      <c r="M2560" s="45" t="s">
        <v>7307</v>
      </c>
    </row>
    <row r="2561" spans="1:13" ht="57.6">
      <c r="A2561" s="42" t="s">
        <v>7194</v>
      </c>
      <c r="B2561" s="43">
        <f t="shared" si="80"/>
        <v>322</v>
      </c>
      <c r="C2561" s="43" t="str">
        <f t="shared" si="79"/>
        <v>45.3322</v>
      </c>
      <c r="D2561" s="44">
        <v>6</v>
      </c>
      <c r="E2561" s="45" t="s">
        <v>15866</v>
      </c>
      <c r="F2561" s="45" t="s">
        <v>15867</v>
      </c>
      <c r="G2561" s="45" t="s">
        <v>15868</v>
      </c>
      <c r="H2561" s="45" t="s">
        <v>15869</v>
      </c>
      <c r="I2561" s="45" t="s">
        <v>14585</v>
      </c>
      <c r="J2561" s="46" t="s">
        <v>14586</v>
      </c>
      <c r="K2561" s="46" t="s">
        <v>14587</v>
      </c>
      <c r="L2561" s="45" t="s">
        <v>7306</v>
      </c>
      <c r="M2561" s="45" t="s">
        <v>7307</v>
      </c>
    </row>
    <row r="2562" spans="1:13" ht="57.6">
      <c r="A2562" s="42" t="s">
        <v>7194</v>
      </c>
      <c r="B2562" s="43">
        <f t="shared" si="80"/>
        <v>323</v>
      </c>
      <c r="C2562" s="43" t="str">
        <f t="shared" si="79"/>
        <v>45.3323</v>
      </c>
      <c r="D2562" s="44">
        <v>7</v>
      </c>
      <c r="E2562" s="45" t="s">
        <v>15870</v>
      </c>
      <c r="F2562" s="45" t="s">
        <v>15871</v>
      </c>
      <c r="G2562" s="45" t="s">
        <v>15872</v>
      </c>
      <c r="H2562" s="46" t="s">
        <v>15873</v>
      </c>
      <c r="I2562" s="45" t="s">
        <v>14585</v>
      </c>
      <c r="J2562" s="46" t="s">
        <v>14586</v>
      </c>
      <c r="K2562" s="46" t="s">
        <v>14587</v>
      </c>
      <c r="L2562" s="45" t="s">
        <v>7306</v>
      </c>
      <c r="M2562" s="45" t="s">
        <v>7307</v>
      </c>
    </row>
    <row r="2563" spans="1:13" ht="57.6">
      <c r="A2563" s="42" t="s">
        <v>7194</v>
      </c>
      <c r="B2563" s="43">
        <f t="shared" si="80"/>
        <v>324</v>
      </c>
      <c r="C2563" s="43" t="str">
        <f t="shared" ref="C2563:C2626" si="81">+CONCATENATE(A2563,B2563)</f>
        <v>45.3324</v>
      </c>
      <c r="D2563" s="44">
        <v>7</v>
      </c>
      <c r="E2563" s="45" t="s">
        <v>15874</v>
      </c>
      <c r="F2563" s="45" t="s">
        <v>15875</v>
      </c>
      <c r="G2563" s="45" t="s">
        <v>15876</v>
      </c>
      <c r="H2563" s="46" t="s">
        <v>15877</v>
      </c>
      <c r="I2563" s="45" t="s">
        <v>14585</v>
      </c>
      <c r="J2563" s="46" t="s">
        <v>14586</v>
      </c>
      <c r="K2563" s="46" t="s">
        <v>14587</v>
      </c>
      <c r="L2563" s="45" t="s">
        <v>7306</v>
      </c>
      <c r="M2563" s="45" t="s">
        <v>7307</v>
      </c>
    </row>
    <row r="2564" spans="1:13" ht="57.6">
      <c r="A2564" s="42" t="s">
        <v>7194</v>
      </c>
      <c r="B2564" s="43">
        <f t="shared" ref="B2564:B2627" si="82">+IF(A2564=A2563,B2563+1,1)</f>
        <v>325</v>
      </c>
      <c r="C2564" s="43" t="str">
        <f t="shared" si="81"/>
        <v>45.3325</v>
      </c>
      <c r="D2564" s="44">
        <v>6</v>
      </c>
      <c r="E2564" s="45" t="s">
        <v>15878</v>
      </c>
      <c r="F2564" s="45" t="s">
        <v>15879</v>
      </c>
      <c r="G2564" s="45" t="s">
        <v>15880</v>
      </c>
      <c r="H2564" s="46" t="s">
        <v>15881</v>
      </c>
      <c r="I2564" s="45" t="s">
        <v>14585</v>
      </c>
      <c r="J2564" s="46" t="s">
        <v>14586</v>
      </c>
      <c r="K2564" s="46" t="s">
        <v>14587</v>
      </c>
      <c r="L2564" s="45" t="s">
        <v>7306</v>
      </c>
      <c r="M2564" s="45" t="s">
        <v>7307</v>
      </c>
    </row>
    <row r="2565" spans="1:13" ht="57.6">
      <c r="A2565" s="42" t="s">
        <v>7194</v>
      </c>
      <c r="B2565" s="43">
        <f t="shared" si="82"/>
        <v>326</v>
      </c>
      <c r="C2565" s="43" t="str">
        <f t="shared" si="81"/>
        <v>45.3326</v>
      </c>
      <c r="D2565" s="44">
        <v>7</v>
      </c>
      <c r="E2565" s="45" t="s">
        <v>15882</v>
      </c>
      <c r="F2565" s="45" t="s">
        <v>15883</v>
      </c>
      <c r="G2565" s="45" t="s">
        <v>15884</v>
      </c>
      <c r="H2565" s="46" t="s">
        <v>15885</v>
      </c>
      <c r="I2565" s="45" t="s">
        <v>14585</v>
      </c>
      <c r="J2565" s="46" t="s">
        <v>14586</v>
      </c>
      <c r="K2565" s="46" t="s">
        <v>14587</v>
      </c>
      <c r="L2565" s="45" t="s">
        <v>7306</v>
      </c>
      <c r="M2565" s="45" t="s">
        <v>7307</v>
      </c>
    </row>
    <row r="2566" spans="1:13" ht="57.6">
      <c r="A2566" s="42" t="s">
        <v>7194</v>
      </c>
      <c r="B2566" s="43">
        <f t="shared" si="82"/>
        <v>327</v>
      </c>
      <c r="C2566" s="43" t="str">
        <f t="shared" si="81"/>
        <v>45.3327</v>
      </c>
      <c r="D2566" s="44">
        <v>7</v>
      </c>
      <c r="E2566" s="45" t="s">
        <v>15886</v>
      </c>
      <c r="F2566" s="45" t="s">
        <v>15887</v>
      </c>
      <c r="G2566" s="45" t="s">
        <v>15888</v>
      </c>
      <c r="H2566" s="46" t="s">
        <v>15889</v>
      </c>
      <c r="I2566" s="45" t="s">
        <v>14585</v>
      </c>
      <c r="J2566" s="46" t="s">
        <v>14586</v>
      </c>
      <c r="K2566" s="46" t="s">
        <v>14587</v>
      </c>
      <c r="L2566" s="45" t="s">
        <v>7306</v>
      </c>
      <c r="M2566" s="45" t="s">
        <v>7307</v>
      </c>
    </row>
    <row r="2567" spans="1:13" ht="57.6">
      <c r="A2567" s="42" t="s">
        <v>7194</v>
      </c>
      <c r="B2567" s="43">
        <f t="shared" si="82"/>
        <v>328</v>
      </c>
      <c r="C2567" s="43" t="str">
        <f t="shared" si="81"/>
        <v>45.3328</v>
      </c>
      <c r="D2567" s="44">
        <v>7</v>
      </c>
      <c r="E2567" s="45" t="s">
        <v>15890</v>
      </c>
      <c r="F2567" s="45" t="s">
        <v>15891</v>
      </c>
      <c r="G2567" s="45" t="s">
        <v>15892</v>
      </c>
      <c r="H2567" s="46" t="s">
        <v>15893</v>
      </c>
      <c r="I2567" s="45" t="s">
        <v>14585</v>
      </c>
      <c r="J2567" s="46" t="s">
        <v>14586</v>
      </c>
      <c r="K2567" s="46" t="s">
        <v>14587</v>
      </c>
      <c r="L2567" s="45" t="s">
        <v>7306</v>
      </c>
      <c r="M2567" s="45" t="s">
        <v>7307</v>
      </c>
    </row>
    <row r="2568" spans="1:13" ht="57.6">
      <c r="A2568" s="42" t="s">
        <v>7194</v>
      </c>
      <c r="B2568" s="43">
        <f t="shared" si="82"/>
        <v>329</v>
      </c>
      <c r="C2568" s="43" t="str">
        <f t="shared" si="81"/>
        <v>45.3329</v>
      </c>
      <c r="D2568" s="44">
        <v>7</v>
      </c>
      <c r="E2568" s="45" t="s">
        <v>15894</v>
      </c>
      <c r="F2568" s="45" t="s">
        <v>15895</v>
      </c>
      <c r="G2568" s="45" t="s">
        <v>15896</v>
      </c>
      <c r="H2568" s="46" t="s">
        <v>15897</v>
      </c>
      <c r="I2568" s="45" t="s">
        <v>14585</v>
      </c>
      <c r="J2568" s="46" t="s">
        <v>14586</v>
      </c>
      <c r="K2568" s="46" t="s">
        <v>14587</v>
      </c>
      <c r="L2568" s="45" t="s">
        <v>7306</v>
      </c>
      <c r="M2568" s="45" t="s">
        <v>7307</v>
      </c>
    </row>
    <row r="2569" spans="1:13" ht="57.6">
      <c r="A2569" s="42" t="s">
        <v>7194</v>
      </c>
      <c r="B2569" s="43">
        <f t="shared" si="82"/>
        <v>330</v>
      </c>
      <c r="C2569" s="43" t="str">
        <f t="shared" si="81"/>
        <v>45.3330</v>
      </c>
      <c r="D2569" s="44">
        <v>7</v>
      </c>
      <c r="E2569" s="45" t="s">
        <v>15898</v>
      </c>
      <c r="F2569" s="45" t="s">
        <v>15899</v>
      </c>
      <c r="G2569" s="45" t="s">
        <v>15900</v>
      </c>
      <c r="H2569" s="46" t="s">
        <v>15901</v>
      </c>
      <c r="I2569" s="45" t="s">
        <v>14585</v>
      </c>
      <c r="J2569" s="46" t="s">
        <v>14586</v>
      </c>
      <c r="K2569" s="46" t="s">
        <v>14587</v>
      </c>
      <c r="L2569" s="45" t="s">
        <v>7306</v>
      </c>
      <c r="M2569" s="45" t="s">
        <v>7307</v>
      </c>
    </row>
    <row r="2570" spans="1:13" ht="57.6">
      <c r="A2570" s="42" t="s">
        <v>7194</v>
      </c>
      <c r="B2570" s="43">
        <f t="shared" si="82"/>
        <v>331</v>
      </c>
      <c r="C2570" s="43" t="str">
        <f t="shared" si="81"/>
        <v>45.3331</v>
      </c>
      <c r="D2570" s="44">
        <v>7</v>
      </c>
      <c r="E2570" s="45" t="s">
        <v>15902</v>
      </c>
      <c r="F2570" s="45" t="s">
        <v>15903</v>
      </c>
      <c r="G2570" s="45" t="s">
        <v>15904</v>
      </c>
      <c r="H2570" s="46" t="s">
        <v>15905</v>
      </c>
      <c r="I2570" s="45" t="s">
        <v>14585</v>
      </c>
      <c r="J2570" s="46" t="s">
        <v>14586</v>
      </c>
      <c r="K2570" s="46" t="s">
        <v>14587</v>
      </c>
      <c r="L2570" s="45" t="s">
        <v>7306</v>
      </c>
      <c r="M2570" s="45" t="s">
        <v>7307</v>
      </c>
    </row>
    <row r="2571" spans="1:13" ht="57.6">
      <c r="A2571" s="42" t="s">
        <v>7194</v>
      </c>
      <c r="B2571" s="43">
        <f t="shared" si="82"/>
        <v>332</v>
      </c>
      <c r="C2571" s="43" t="str">
        <f t="shared" si="81"/>
        <v>45.3332</v>
      </c>
      <c r="D2571" s="44">
        <v>7</v>
      </c>
      <c r="E2571" s="45" t="s">
        <v>15906</v>
      </c>
      <c r="F2571" s="45" t="s">
        <v>15907</v>
      </c>
      <c r="G2571" s="45" t="s">
        <v>15908</v>
      </c>
      <c r="H2571" s="46" t="s">
        <v>15909</v>
      </c>
      <c r="I2571" s="45" t="s">
        <v>14585</v>
      </c>
      <c r="J2571" s="46" t="s">
        <v>14586</v>
      </c>
      <c r="K2571" s="46" t="s">
        <v>14587</v>
      </c>
      <c r="L2571" s="45" t="s">
        <v>7306</v>
      </c>
      <c r="M2571" s="45" t="s">
        <v>7307</v>
      </c>
    </row>
    <row r="2572" spans="1:13" ht="57.6">
      <c r="A2572" s="42" t="s">
        <v>7194</v>
      </c>
      <c r="B2572" s="43">
        <f t="shared" si="82"/>
        <v>333</v>
      </c>
      <c r="C2572" s="43" t="str">
        <f t="shared" si="81"/>
        <v>45.3333</v>
      </c>
      <c r="D2572" s="44">
        <v>7</v>
      </c>
      <c r="E2572" s="45" t="s">
        <v>15910</v>
      </c>
      <c r="F2572" s="45" t="s">
        <v>15911</v>
      </c>
      <c r="G2572" s="45" t="s">
        <v>15912</v>
      </c>
      <c r="H2572" s="46" t="s">
        <v>15913</v>
      </c>
      <c r="I2572" s="45" t="s">
        <v>14585</v>
      </c>
      <c r="J2572" s="46" t="s">
        <v>14586</v>
      </c>
      <c r="K2572" s="46" t="s">
        <v>14587</v>
      </c>
      <c r="L2572" s="45" t="s">
        <v>7306</v>
      </c>
      <c r="M2572" s="45" t="s">
        <v>7307</v>
      </c>
    </row>
    <row r="2573" spans="1:13" ht="57.6">
      <c r="A2573" s="42" t="s">
        <v>7194</v>
      </c>
      <c r="B2573" s="43">
        <f t="shared" si="82"/>
        <v>334</v>
      </c>
      <c r="C2573" s="43" t="str">
        <f t="shared" si="81"/>
        <v>45.3334</v>
      </c>
      <c r="D2573" s="44">
        <v>7</v>
      </c>
      <c r="E2573" s="45" t="s">
        <v>15914</v>
      </c>
      <c r="F2573" s="45" t="s">
        <v>15915</v>
      </c>
      <c r="G2573" s="45" t="s">
        <v>15916</v>
      </c>
      <c r="H2573" s="46" t="s">
        <v>15917</v>
      </c>
      <c r="I2573" s="45" t="s">
        <v>14585</v>
      </c>
      <c r="J2573" s="46" t="s">
        <v>14586</v>
      </c>
      <c r="K2573" s="46" t="s">
        <v>14587</v>
      </c>
      <c r="L2573" s="45" t="s">
        <v>7306</v>
      </c>
      <c r="M2573" s="45" t="s">
        <v>7307</v>
      </c>
    </row>
    <row r="2574" spans="1:13" ht="57.6">
      <c r="A2574" s="42" t="s">
        <v>7194</v>
      </c>
      <c r="B2574" s="43">
        <f t="shared" si="82"/>
        <v>335</v>
      </c>
      <c r="C2574" s="43" t="str">
        <f t="shared" si="81"/>
        <v>45.3335</v>
      </c>
      <c r="D2574" s="44">
        <v>6</v>
      </c>
      <c r="E2574" s="45" t="s">
        <v>15918</v>
      </c>
      <c r="F2574" s="45" t="s">
        <v>15919</v>
      </c>
      <c r="G2574" s="45" t="s">
        <v>15920</v>
      </c>
      <c r="H2574" s="46" t="s">
        <v>15921</v>
      </c>
      <c r="I2574" s="45" t="s">
        <v>14585</v>
      </c>
      <c r="J2574" s="46" t="s">
        <v>14586</v>
      </c>
      <c r="K2574" s="46" t="s">
        <v>14587</v>
      </c>
      <c r="L2574" s="45" t="s">
        <v>7306</v>
      </c>
      <c r="M2574" s="45" t="s">
        <v>7307</v>
      </c>
    </row>
    <row r="2575" spans="1:13" ht="57.6">
      <c r="A2575" s="42" t="s">
        <v>7194</v>
      </c>
      <c r="B2575" s="43">
        <f t="shared" si="82"/>
        <v>336</v>
      </c>
      <c r="C2575" s="43" t="str">
        <f t="shared" si="81"/>
        <v>45.3336</v>
      </c>
      <c r="D2575" s="44">
        <v>7</v>
      </c>
      <c r="E2575" s="45" t="s">
        <v>15922</v>
      </c>
      <c r="F2575" s="45" t="s">
        <v>15923</v>
      </c>
      <c r="G2575" s="45" t="s">
        <v>15924</v>
      </c>
      <c r="H2575" s="46" t="s">
        <v>15925</v>
      </c>
      <c r="I2575" s="45" t="s">
        <v>14585</v>
      </c>
      <c r="J2575" s="46" t="s">
        <v>14586</v>
      </c>
      <c r="K2575" s="46" t="s">
        <v>14587</v>
      </c>
      <c r="L2575" s="45" t="s">
        <v>7306</v>
      </c>
      <c r="M2575" s="45" t="s">
        <v>7307</v>
      </c>
    </row>
    <row r="2576" spans="1:13" ht="57.6">
      <c r="A2576" s="42" t="s">
        <v>7194</v>
      </c>
      <c r="B2576" s="43">
        <f t="shared" si="82"/>
        <v>337</v>
      </c>
      <c r="C2576" s="43" t="str">
        <f t="shared" si="81"/>
        <v>45.3337</v>
      </c>
      <c r="D2576" s="44">
        <v>8</v>
      </c>
      <c r="E2576" s="45" t="s">
        <v>15926</v>
      </c>
      <c r="F2576" s="45" t="s">
        <v>15927</v>
      </c>
      <c r="G2576" s="45" t="s">
        <v>15928</v>
      </c>
      <c r="H2576" s="46" t="s">
        <v>15929</v>
      </c>
      <c r="I2576" s="45" t="s">
        <v>14585</v>
      </c>
      <c r="J2576" s="46" t="s">
        <v>14586</v>
      </c>
      <c r="K2576" s="46" t="s">
        <v>14587</v>
      </c>
      <c r="L2576" s="45" t="s">
        <v>7306</v>
      </c>
      <c r="M2576" s="45" t="s">
        <v>7307</v>
      </c>
    </row>
    <row r="2577" spans="1:13" ht="57.6">
      <c r="A2577" s="42" t="s">
        <v>7194</v>
      </c>
      <c r="B2577" s="43">
        <f t="shared" si="82"/>
        <v>338</v>
      </c>
      <c r="C2577" s="43" t="str">
        <f t="shared" si="81"/>
        <v>45.3338</v>
      </c>
      <c r="D2577" s="44">
        <v>7</v>
      </c>
      <c r="E2577" s="45" t="s">
        <v>15930</v>
      </c>
      <c r="F2577" s="45" t="s">
        <v>15931</v>
      </c>
      <c r="G2577" s="45" t="s">
        <v>15932</v>
      </c>
      <c r="H2577" s="46" t="s">
        <v>15933</v>
      </c>
      <c r="I2577" s="45" t="s">
        <v>14585</v>
      </c>
      <c r="J2577" s="46" t="s">
        <v>14586</v>
      </c>
      <c r="K2577" s="46" t="s">
        <v>14587</v>
      </c>
      <c r="L2577" s="45" t="s">
        <v>7306</v>
      </c>
      <c r="M2577" s="45" t="s">
        <v>7307</v>
      </c>
    </row>
    <row r="2578" spans="1:13" ht="57.6">
      <c r="A2578" s="42" t="s">
        <v>7194</v>
      </c>
      <c r="B2578" s="43">
        <f t="shared" si="82"/>
        <v>339</v>
      </c>
      <c r="C2578" s="43" t="str">
        <f t="shared" si="81"/>
        <v>45.3339</v>
      </c>
      <c r="D2578" s="44">
        <v>7</v>
      </c>
      <c r="E2578" s="45" t="s">
        <v>15934</v>
      </c>
      <c r="F2578" s="45" t="s">
        <v>15935</v>
      </c>
      <c r="G2578" s="45" t="s">
        <v>15936</v>
      </c>
      <c r="H2578" s="46" t="s">
        <v>15937</v>
      </c>
      <c r="I2578" s="45" t="s">
        <v>14585</v>
      </c>
      <c r="J2578" s="46" t="s">
        <v>14586</v>
      </c>
      <c r="K2578" s="46" t="s">
        <v>14587</v>
      </c>
      <c r="L2578" s="45" t="s">
        <v>7306</v>
      </c>
      <c r="M2578" s="45" t="s">
        <v>7307</v>
      </c>
    </row>
    <row r="2579" spans="1:13" ht="57.6">
      <c r="A2579" s="42" t="s">
        <v>7194</v>
      </c>
      <c r="B2579" s="43">
        <f t="shared" si="82"/>
        <v>340</v>
      </c>
      <c r="C2579" s="43" t="str">
        <f t="shared" si="81"/>
        <v>45.3340</v>
      </c>
      <c r="D2579" s="44">
        <v>5</v>
      </c>
      <c r="E2579" s="45" t="s">
        <v>15938</v>
      </c>
      <c r="F2579" s="45" t="s">
        <v>15939</v>
      </c>
      <c r="G2579" s="45" t="s">
        <v>15940</v>
      </c>
      <c r="H2579" s="46" t="s">
        <v>15941</v>
      </c>
      <c r="I2579" s="45" t="s">
        <v>14585</v>
      </c>
      <c r="J2579" s="46" t="s">
        <v>14586</v>
      </c>
      <c r="K2579" s="46" t="s">
        <v>14587</v>
      </c>
      <c r="L2579" s="45" t="s">
        <v>7306</v>
      </c>
      <c r="M2579" s="45" t="s">
        <v>7307</v>
      </c>
    </row>
    <row r="2580" spans="1:13" ht="57.6">
      <c r="A2580" s="42" t="s">
        <v>7194</v>
      </c>
      <c r="B2580" s="43">
        <f t="shared" si="82"/>
        <v>341</v>
      </c>
      <c r="C2580" s="43" t="str">
        <f t="shared" si="81"/>
        <v>45.3341</v>
      </c>
      <c r="D2580" s="44">
        <v>6</v>
      </c>
      <c r="E2580" s="45" t="s">
        <v>15942</v>
      </c>
      <c r="F2580" s="45" t="s">
        <v>15943</v>
      </c>
      <c r="G2580" s="45" t="s">
        <v>15944</v>
      </c>
      <c r="H2580" s="46" t="s">
        <v>15945</v>
      </c>
      <c r="I2580" s="45" t="s">
        <v>14585</v>
      </c>
      <c r="J2580" s="46" t="s">
        <v>14586</v>
      </c>
      <c r="K2580" s="46" t="s">
        <v>14587</v>
      </c>
      <c r="L2580" s="45" t="s">
        <v>7306</v>
      </c>
      <c r="M2580" s="45" t="s">
        <v>7307</v>
      </c>
    </row>
    <row r="2581" spans="1:13" ht="57.6">
      <c r="A2581" s="42" t="s">
        <v>7194</v>
      </c>
      <c r="B2581" s="43">
        <f t="shared" si="82"/>
        <v>342</v>
      </c>
      <c r="C2581" s="43" t="str">
        <f t="shared" si="81"/>
        <v>45.3342</v>
      </c>
      <c r="D2581" s="44">
        <v>6</v>
      </c>
      <c r="E2581" s="45" t="s">
        <v>15946</v>
      </c>
      <c r="F2581" s="45" t="s">
        <v>15947</v>
      </c>
      <c r="G2581" s="45" t="s">
        <v>15948</v>
      </c>
      <c r="H2581" s="46" t="s">
        <v>15949</v>
      </c>
      <c r="I2581" s="45" t="s">
        <v>14585</v>
      </c>
      <c r="J2581" s="46" t="s">
        <v>14586</v>
      </c>
      <c r="K2581" s="46" t="s">
        <v>14587</v>
      </c>
      <c r="L2581" s="45" t="s">
        <v>7306</v>
      </c>
      <c r="M2581" s="45" t="s">
        <v>7307</v>
      </c>
    </row>
    <row r="2582" spans="1:13" ht="57.6">
      <c r="A2582" s="42" t="s">
        <v>7194</v>
      </c>
      <c r="B2582" s="43">
        <f t="shared" si="82"/>
        <v>343</v>
      </c>
      <c r="C2582" s="43" t="str">
        <f t="shared" si="81"/>
        <v>45.3343</v>
      </c>
      <c r="D2582" s="44">
        <v>5</v>
      </c>
      <c r="E2582" s="45" t="s">
        <v>15950</v>
      </c>
      <c r="F2582" s="45" t="s">
        <v>15951</v>
      </c>
      <c r="G2582" s="45" t="s">
        <v>15952</v>
      </c>
      <c r="H2582" s="46" t="s">
        <v>15953</v>
      </c>
      <c r="I2582" s="45" t="s">
        <v>14585</v>
      </c>
      <c r="J2582" s="46" t="s">
        <v>14586</v>
      </c>
      <c r="K2582" s="46" t="s">
        <v>14587</v>
      </c>
      <c r="L2582" s="45" t="s">
        <v>7306</v>
      </c>
      <c r="M2582" s="45" t="s">
        <v>7307</v>
      </c>
    </row>
    <row r="2583" spans="1:13" ht="57.6">
      <c r="A2583" s="42" t="s">
        <v>7194</v>
      </c>
      <c r="B2583" s="43">
        <f t="shared" si="82"/>
        <v>344</v>
      </c>
      <c r="C2583" s="43" t="str">
        <f t="shared" si="81"/>
        <v>45.3344</v>
      </c>
      <c r="D2583" s="44">
        <v>6</v>
      </c>
      <c r="E2583" s="45" t="s">
        <v>15954</v>
      </c>
      <c r="F2583" s="45" t="s">
        <v>15955</v>
      </c>
      <c r="G2583" s="45" t="s">
        <v>15956</v>
      </c>
      <c r="H2583" s="46" t="s">
        <v>15957</v>
      </c>
      <c r="I2583" s="45" t="s">
        <v>14585</v>
      </c>
      <c r="J2583" s="46" t="s">
        <v>14586</v>
      </c>
      <c r="K2583" s="46" t="s">
        <v>14587</v>
      </c>
      <c r="L2583" s="45" t="s">
        <v>7306</v>
      </c>
      <c r="M2583" s="45" t="s">
        <v>7307</v>
      </c>
    </row>
    <row r="2584" spans="1:13" ht="57.6">
      <c r="A2584" s="42" t="s">
        <v>7194</v>
      </c>
      <c r="B2584" s="43">
        <f t="shared" si="82"/>
        <v>345</v>
      </c>
      <c r="C2584" s="43" t="str">
        <f t="shared" si="81"/>
        <v>45.3345</v>
      </c>
      <c r="D2584" s="44">
        <v>6</v>
      </c>
      <c r="E2584" s="45" t="s">
        <v>15958</v>
      </c>
      <c r="F2584" s="45" t="s">
        <v>15959</v>
      </c>
      <c r="G2584" s="45" t="s">
        <v>15960</v>
      </c>
      <c r="H2584" s="46" t="s">
        <v>15961</v>
      </c>
      <c r="I2584" s="45" t="s">
        <v>14585</v>
      </c>
      <c r="J2584" s="46" t="s">
        <v>14586</v>
      </c>
      <c r="K2584" s="46" t="s">
        <v>14587</v>
      </c>
      <c r="L2584" s="45" t="s">
        <v>7306</v>
      </c>
      <c r="M2584" s="45" t="s">
        <v>7307</v>
      </c>
    </row>
    <row r="2585" spans="1:13" ht="57.6">
      <c r="A2585" s="42" t="s">
        <v>7194</v>
      </c>
      <c r="B2585" s="43">
        <f t="shared" si="82"/>
        <v>346</v>
      </c>
      <c r="C2585" s="43" t="str">
        <f t="shared" si="81"/>
        <v>45.3346</v>
      </c>
      <c r="D2585" s="44">
        <v>6</v>
      </c>
      <c r="E2585" s="45" t="s">
        <v>15962</v>
      </c>
      <c r="F2585" s="45" t="s">
        <v>15963</v>
      </c>
      <c r="G2585" s="45" t="s">
        <v>15964</v>
      </c>
      <c r="H2585" s="46" t="s">
        <v>15965</v>
      </c>
      <c r="I2585" s="45" t="s">
        <v>14585</v>
      </c>
      <c r="J2585" s="46" t="s">
        <v>14586</v>
      </c>
      <c r="K2585" s="46" t="s">
        <v>14587</v>
      </c>
      <c r="L2585" s="45" t="s">
        <v>7306</v>
      </c>
      <c r="M2585" s="45" t="s">
        <v>7307</v>
      </c>
    </row>
    <row r="2586" spans="1:13" ht="57.6">
      <c r="A2586" s="42" t="s">
        <v>7194</v>
      </c>
      <c r="B2586" s="43">
        <f t="shared" si="82"/>
        <v>347</v>
      </c>
      <c r="C2586" s="43" t="str">
        <f t="shared" si="81"/>
        <v>45.3347</v>
      </c>
      <c r="D2586" s="44">
        <v>6</v>
      </c>
      <c r="E2586" s="45" t="s">
        <v>15966</v>
      </c>
      <c r="F2586" s="45" t="s">
        <v>15967</v>
      </c>
      <c r="G2586" s="45" t="s">
        <v>15968</v>
      </c>
      <c r="H2586" s="46" t="s">
        <v>15969</v>
      </c>
      <c r="I2586" s="45" t="s">
        <v>14585</v>
      </c>
      <c r="J2586" s="46" t="s">
        <v>14586</v>
      </c>
      <c r="K2586" s="46" t="s">
        <v>14587</v>
      </c>
      <c r="L2586" s="45" t="s">
        <v>7306</v>
      </c>
      <c r="M2586" s="45" t="s">
        <v>7307</v>
      </c>
    </row>
    <row r="2587" spans="1:13" ht="57.6">
      <c r="A2587" s="42" t="s">
        <v>7194</v>
      </c>
      <c r="B2587" s="43">
        <f t="shared" si="82"/>
        <v>348</v>
      </c>
      <c r="C2587" s="43" t="str">
        <f t="shared" si="81"/>
        <v>45.3348</v>
      </c>
      <c r="D2587" s="44">
        <v>6</v>
      </c>
      <c r="E2587" s="45" t="s">
        <v>15970</v>
      </c>
      <c r="F2587" s="45" t="s">
        <v>15971</v>
      </c>
      <c r="G2587" s="45" t="s">
        <v>15972</v>
      </c>
      <c r="H2587" s="46" t="s">
        <v>15973</v>
      </c>
      <c r="I2587" s="45" t="s">
        <v>14585</v>
      </c>
      <c r="J2587" s="46" t="s">
        <v>14586</v>
      </c>
      <c r="K2587" s="46" t="s">
        <v>14587</v>
      </c>
      <c r="L2587" s="45" t="s">
        <v>7306</v>
      </c>
      <c r="M2587" s="45" t="s">
        <v>7307</v>
      </c>
    </row>
    <row r="2588" spans="1:13" ht="57.6">
      <c r="A2588" s="42" t="s">
        <v>7194</v>
      </c>
      <c r="B2588" s="43">
        <f t="shared" si="82"/>
        <v>349</v>
      </c>
      <c r="C2588" s="43" t="str">
        <f t="shared" si="81"/>
        <v>45.3349</v>
      </c>
      <c r="D2588" s="44">
        <v>6</v>
      </c>
      <c r="E2588" s="45" t="s">
        <v>15974</v>
      </c>
      <c r="F2588" s="45" t="s">
        <v>15975</v>
      </c>
      <c r="G2588" s="45" t="s">
        <v>15976</v>
      </c>
      <c r="H2588" s="45" t="s">
        <v>15977</v>
      </c>
      <c r="I2588" s="45" t="s">
        <v>14585</v>
      </c>
      <c r="J2588" s="46" t="s">
        <v>14586</v>
      </c>
      <c r="K2588" s="46" t="s">
        <v>14587</v>
      </c>
      <c r="L2588" s="45" t="s">
        <v>7306</v>
      </c>
      <c r="M2588" s="45" t="s">
        <v>7307</v>
      </c>
    </row>
    <row r="2589" spans="1:13" ht="57.6">
      <c r="A2589" s="42" t="s">
        <v>7194</v>
      </c>
      <c r="B2589" s="43">
        <f t="shared" si="82"/>
        <v>350</v>
      </c>
      <c r="C2589" s="43" t="str">
        <f t="shared" si="81"/>
        <v>45.3350</v>
      </c>
      <c r="D2589" s="44">
        <v>6</v>
      </c>
      <c r="E2589" s="45" t="s">
        <v>15978</v>
      </c>
      <c r="F2589" s="45" t="s">
        <v>15979</v>
      </c>
      <c r="G2589" s="45" t="s">
        <v>15980</v>
      </c>
      <c r="H2589" s="46" t="s">
        <v>15981</v>
      </c>
      <c r="I2589" s="45" t="s">
        <v>14585</v>
      </c>
      <c r="J2589" s="46" t="s">
        <v>14586</v>
      </c>
      <c r="K2589" s="46" t="s">
        <v>14587</v>
      </c>
      <c r="L2589" s="45" t="s">
        <v>7306</v>
      </c>
      <c r="M2589" s="45" t="s">
        <v>7307</v>
      </c>
    </row>
    <row r="2590" spans="1:13" ht="57.6">
      <c r="A2590" s="42" t="s">
        <v>7194</v>
      </c>
      <c r="B2590" s="43">
        <f t="shared" si="82"/>
        <v>351</v>
      </c>
      <c r="C2590" s="43" t="str">
        <f t="shared" si="81"/>
        <v>45.3351</v>
      </c>
      <c r="D2590" s="44">
        <v>7</v>
      </c>
      <c r="E2590" s="45" t="s">
        <v>15982</v>
      </c>
      <c r="F2590" s="45" t="s">
        <v>15983</v>
      </c>
      <c r="G2590" s="45" t="s">
        <v>15984</v>
      </c>
      <c r="H2590" s="46" t="s">
        <v>15985</v>
      </c>
      <c r="I2590" s="45" t="s">
        <v>14585</v>
      </c>
      <c r="J2590" s="46" t="s">
        <v>14586</v>
      </c>
      <c r="K2590" s="46" t="s">
        <v>14587</v>
      </c>
      <c r="L2590" s="45" t="s">
        <v>7306</v>
      </c>
      <c r="M2590" s="45" t="s">
        <v>7307</v>
      </c>
    </row>
    <row r="2591" spans="1:13" ht="57.6">
      <c r="A2591" s="42" t="s">
        <v>7194</v>
      </c>
      <c r="B2591" s="43">
        <f t="shared" si="82"/>
        <v>352</v>
      </c>
      <c r="C2591" s="43" t="str">
        <f t="shared" si="81"/>
        <v>45.3352</v>
      </c>
      <c r="D2591" s="44">
        <v>7</v>
      </c>
      <c r="E2591" s="45" t="s">
        <v>15986</v>
      </c>
      <c r="F2591" s="45" t="s">
        <v>15987</v>
      </c>
      <c r="G2591" s="45" t="s">
        <v>15988</v>
      </c>
      <c r="H2591" s="46" t="s">
        <v>15989</v>
      </c>
      <c r="I2591" s="45" t="s">
        <v>14585</v>
      </c>
      <c r="J2591" s="46" t="s">
        <v>14586</v>
      </c>
      <c r="K2591" s="46" t="s">
        <v>14587</v>
      </c>
      <c r="L2591" s="45" t="s">
        <v>7306</v>
      </c>
      <c r="M2591" s="45" t="s">
        <v>7307</v>
      </c>
    </row>
    <row r="2592" spans="1:13" ht="57.6">
      <c r="A2592" s="42" t="s">
        <v>7194</v>
      </c>
      <c r="B2592" s="43">
        <f t="shared" si="82"/>
        <v>353</v>
      </c>
      <c r="C2592" s="43" t="str">
        <f t="shared" si="81"/>
        <v>45.3353</v>
      </c>
      <c r="D2592" s="44">
        <v>7</v>
      </c>
      <c r="E2592" s="45" t="s">
        <v>15990</v>
      </c>
      <c r="F2592" s="45" t="s">
        <v>15991</v>
      </c>
      <c r="G2592" s="45" t="s">
        <v>15992</v>
      </c>
      <c r="H2592" s="46" t="s">
        <v>15993</v>
      </c>
      <c r="I2592" s="45" t="s">
        <v>14585</v>
      </c>
      <c r="J2592" s="46" t="s">
        <v>14586</v>
      </c>
      <c r="K2592" s="46" t="s">
        <v>14587</v>
      </c>
      <c r="L2592" s="45" t="s">
        <v>7306</v>
      </c>
      <c r="M2592" s="45" t="s">
        <v>7307</v>
      </c>
    </row>
    <row r="2593" spans="1:13" ht="57.6">
      <c r="A2593" s="42" t="s">
        <v>7194</v>
      </c>
      <c r="B2593" s="43">
        <f t="shared" si="82"/>
        <v>354</v>
      </c>
      <c r="C2593" s="43" t="str">
        <f t="shared" si="81"/>
        <v>45.3354</v>
      </c>
      <c r="D2593" s="44">
        <v>7</v>
      </c>
      <c r="E2593" s="45" t="s">
        <v>15994</v>
      </c>
      <c r="F2593" s="45" t="s">
        <v>15995</v>
      </c>
      <c r="G2593" s="45" t="s">
        <v>15996</v>
      </c>
      <c r="H2593" s="46" t="s">
        <v>15997</v>
      </c>
      <c r="I2593" s="45" t="s">
        <v>14585</v>
      </c>
      <c r="J2593" s="46" t="s">
        <v>14586</v>
      </c>
      <c r="K2593" s="46" t="s">
        <v>14587</v>
      </c>
      <c r="L2593" s="45" t="s">
        <v>7306</v>
      </c>
      <c r="M2593" s="45" t="s">
        <v>7307</v>
      </c>
    </row>
    <row r="2594" spans="1:13" ht="57.6">
      <c r="A2594" s="42" t="s">
        <v>7194</v>
      </c>
      <c r="B2594" s="43">
        <f t="shared" si="82"/>
        <v>355</v>
      </c>
      <c r="C2594" s="43" t="str">
        <f t="shared" si="81"/>
        <v>45.3355</v>
      </c>
      <c r="D2594" s="44">
        <v>6</v>
      </c>
      <c r="E2594" s="45" t="s">
        <v>15998</v>
      </c>
      <c r="F2594" s="45" t="s">
        <v>15999</v>
      </c>
      <c r="G2594" s="45" t="s">
        <v>16000</v>
      </c>
      <c r="H2594" s="45" t="s">
        <v>16001</v>
      </c>
      <c r="I2594" s="45" t="s">
        <v>14585</v>
      </c>
      <c r="J2594" s="46" t="s">
        <v>14586</v>
      </c>
      <c r="K2594" s="46" t="s">
        <v>14587</v>
      </c>
      <c r="L2594" s="45" t="s">
        <v>7306</v>
      </c>
      <c r="M2594" s="45" t="s">
        <v>7307</v>
      </c>
    </row>
    <row r="2595" spans="1:13" ht="57.6">
      <c r="A2595" s="42" t="s">
        <v>7194</v>
      </c>
      <c r="B2595" s="43">
        <f t="shared" si="82"/>
        <v>356</v>
      </c>
      <c r="C2595" s="43" t="str">
        <f t="shared" si="81"/>
        <v>45.3356</v>
      </c>
      <c r="D2595" s="44">
        <v>6</v>
      </c>
      <c r="E2595" s="45" t="s">
        <v>16002</v>
      </c>
      <c r="F2595" s="45" t="s">
        <v>16003</v>
      </c>
      <c r="G2595" s="45" t="s">
        <v>16004</v>
      </c>
      <c r="H2595" s="46" t="s">
        <v>16005</v>
      </c>
      <c r="I2595" s="45" t="s">
        <v>14585</v>
      </c>
      <c r="J2595" s="46" t="s">
        <v>14586</v>
      </c>
      <c r="K2595" s="46" t="s">
        <v>14587</v>
      </c>
      <c r="L2595" s="45" t="s">
        <v>7306</v>
      </c>
      <c r="M2595" s="45" t="s">
        <v>7307</v>
      </c>
    </row>
    <row r="2596" spans="1:13" ht="57.6">
      <c r="A2596" s="42" t="s">
        <v>7194</v>
      </c>
      <c r="B2596" s="43">
        <f t="shared" si="82"/>
        <v>357</v>
      </c>
      <c r="C2596" s="43" t="str">
        <f t="shared" si="81"/>
        <v>45.3357</v>
      </c>
      <c r="D2596" s="44">
        <v>6</v>
      </c>
      <c r="E2596" s="45" t="s">
        <v>16006</v>
      </c>
      <c r="F2596" s="45" t="s">
        <v>16007</v>
      </c>
      <c r="G2596" s="45" t="s">
        <v>16008</v>
      </c>
      <c r="H2596" s="46" t="s">
        <v>16009</v>
      </c>
      <c r="I2596" s="45" t="s">
        <v>14585</v>
      </c>
      <c r="J2596" s="46" t="s">
        <v>14586</v>
      </c>
      <c r="K2596" s="46" t="s">
        <v>14587</v>
      </c>
      <c r="L2596" s="45" t="s">
        <v>7306</v>
      </c>
      <c r="M2596" s="45" t="s">
        <v>7307</v>
      </c>
    </row>
    <row r="2597" spans="1:13" ht="57.6">
      <c r="A2597" s="42" t="s">
        <v>7194</v>
      </c>
      <c r="B2597" s="43">
        <f t="shared" si="82"/>
        <v>358</v>
      </c>
      <c r="C2597" s="43" t="str">
        <f t="shared" si="81"/>
        <v>45.3358</v>
      </c>
      <c r="D2597" s="44">
        <v>6</v>
      </c>
      <c r="E2597" s="45" t="s">
        <v>16010</v>
      </c>
      <c r="F2597" s="45" t="s">
        <v>16011</v>
      </c>
      <c r="G2597" s="45" t="s">
        <v>16012</v>
      </c>
      <c r="H2597" s="46" t="s">
        <v>16013</v>
      </c>
      <c r="I2597" s="45" t="s">
        <v>14585</v>
      </c>
      <c r="J2597" s="46" t="s">
        <v>14586</v>
      </c>
      <c r="K2597" s="46" t="s">
        <v>14587</v>
      </c>
      <c r="L2597" s="45" t="s">
        <v>7306</v>
      </c>
      <c r="M2597" s="45" t="s">
        <v>7307</v>
      </c>
    </row>
    <row r="2598" spans="1:13" ht="57.6">
      <c r="A2598" s="42" t="s">
        <v>7194</v>
      </c>
      <c r="B2598" s="43">
        <f t="shared" si="82"/>
        <v>359</v>
      </c>
      <c r="C2598" s="43" t="str">
        <f t="shared" si="81"/>
        <v>45.3359</v>
      </c>
      <c r="D2598" s="44">
        <v>6</v>
      </c>
      <c r="E2598" s="45" t="s">
        <v>16014</v>
      </c>
      <c r="F2598" s="45" t="s">
        <v>16015</v>
      </c>
      <c r="G2598" s="45" t="s">
        <v>16016</v>
      </c>
      <c r="H2598" s="46" t="s">
        <v>16017</v>
      </c>
      <c r="I2598" s="45" t="s">
        <v>14585</v>
      </c>
      <c r="J2598" s="46" t="s">
        <v>14586</v>
      </c>
      <c r="K2598" s="46" t="s">
        <v>14587</v>
      </c>
      <c r="L2598" s="45" t="s">
        <v>7306</v>
      </c>
      <c r="M2598" s="45" t="s">
        <v>7307</v>
      </c>
    </row>
    <row r="2599" spans="1:13" ht="57.6">
      <c r="A2599" s="42" t="s">
        <v>7194</v>
      </c>
      <c r="B2599" s="43">
        <f t="shared" si="82"/>
        <v>360</v>
      </c>
      <c r="C2599" s="43" t="str">
        <f t="shared" si="81"/>
        <v>45.3360</v>
      </c>
      <c r="D2599" s="44">
        <v>6</v>
      </c>
      <c r="E2599" s="45" t="s">
        <v>16018</v>
      </c>
      <c r="F2599" s="45" t="s">
        <v>16019</v>
      </c>
      <c r="G2599" s="45" t="s">
        <v>16020</v>
      </c>
      <c r="H2599" s="45" t="s">
        <v>16021</v>
      </c>
      <c r="I2599" s="45" t="s">
        <v>14585</v>
      </c>
      <c r="J2599" s="46" t="s">
        <v>14586</v>
      </c>
      <c r="K2599" s="46" t="s">
        <v>14587</v>
      </c>
      <c r="L2599" s="45" t="s">
        <v>7306</v>
      </c>
      <c r="M2599" s="45" t="s">
        <v>7307</v>
      </c>
    </row>
    <row r="2600" spans="1:13" ht="57.6">
      <c r="A2600" s="42" t="s">
        <v>7194</v>
      </c>
      <c r="B2600" s="43">
        <f t="shared" si="82"/>
        <v>361</v>
      </c>
      <c r="C2600" s="43" t="str">
        <f t="shared" si="81"/>
        <v>45.3361</v>
      </c>
      <c r="D2600" s="44">
        <v>6</v>
      </c>
      <c r="E2600" s="45" t="s">
        <v>16022</v>
      </c>
      <c r="F2600" s="45" t="s">
        <v>16023</v>
      </c>
      <c r="G2600" s="45" t="s">
        <v>16024</v>
      </c>
      <c r="H2600" s="46" t="s">
        <v>16025</v>
      </c>
      <c r="I2600" s="45" t="s">
        <v>14585</v>
      </c>
      <c r="J2600" s="46" t="s">
        <v>14586</v>
      </c>
      <c r="K2600" s="46" t="s">
        <v>14587</v>
      </c>
      <c r="L2600" s="45" t="s">
        <v>7306</v>
      </c>
      <c r="M2600" s="45" t="s">
        <v>7307</v>
      </c>
    </row>
    <row r="2601" spans="1:13" ht="57.6">
      <c r="A2601" s="42" t="s">
        <v>7194</v>
      </c>
      <c r="B2601" s="43">
        <f t="shared" si="82"/>
        <v>362</v>
      </c>
      <c r="C2601" s="43" t="str">
        <f t="shared" si="81"/>
        <v>45.3362</v>
      </c>
      <c r="D2601" s="44">
        <v>6</v>
      </c>
      <c r="E2601" s="45" t="s">
        <v>16026</v>
      </c>
      <c r="F2601" s="45" t="s">
        <v>16027</v>
      </c>
      <c r="G2601" s="45" t="s">
        <v>16028</v>
      </c>
      <c r="H2601" s="45" t="s">
        <v>16029</v>
      </c>
      <c r="I2601" s="45" t="s">
        <v>14585</v>
      </c>
      <c r="J2601" s="46" t="s">
        <v>14586</v>
      </c>
      <c r="K2601" s="46" t="s">
        <v>14587</v>
      </c>
      <c r="L2601" s="45" t="s">
        <v>7306</v>
      </c>
      <c r="M2601" s="45" t="s">
        <v>7307</v>
      </c>
    </row>
    <row r="2602" spans="1:13" ht="57.6">
      <c r="A2602" s="42" t="s">
        <v>7194</v>
      </c>
      <c r="B2602" s="43">
        <f t="shared" si="82"/>
        <v>363</v>
      </c>
      <c r="C2602" s="43" t="str">
        <f t="shared" si="81"/>
        <v>45.3363</v>
      </c>
      <c r="D2602" s="44">
        <v>5</v>
      </c>
      <c r="E2602" s="45" t="s">
        <v>16030</v>
      </c>
      <c r="F2602" s="45" t="s">
        <v>16031</v>
      </c>
      <c r="G2602" s="45" t="s">
        <v>16032</v>
      </c>
      <c r="H2602" s="46" t="s">
        <v>16033</v>
      </c>
      <c r="I2602" s="45" t="s">
        <v>14585</v>
      </c>
      <c r="J2602" s="46" t="s">
        <v>14586</v>
      </c>
      <c r="K2602" s="46" t="s">
        <v>14587</v>
      </c>
      <c r="L2602" s="45" t="s">
        <v>7306</v>
      </c>
      <c r="M2602" s="45" t="s">
        <v>7307</v>
      </c>
    </row>
    <row r="2603" spans="1:13" ht="57.6">
      <c r="A2603" s="42" t="s">
        <v>7194</v>
      </c>
      <c r="B2603" s="43">
        <f t="shared" si="82"/>
        <v>364</v>
      </c>
      <c r="C2603" s="43" t="str">
        <f t="shared" si="81"/>
        <v>45.3364</v>
      </c>
      <c r="D2603" s="44">
        <v>6</v>
      </c>
      <c r="E2603" s="45" t="s">
        <v>16034</v>
      </c>
      <c r="F2603" s="45" t="s">
        <v>16035</v>
      </c>
      <c r="G2603" s="45" t="s">
        <v>16036</v>
      </c>
      <c r="H2603" s="46" t="s">
        <v>16037</v>
      </c>
      <c r="I2603" s="45" t="s">
        <v>14585</v>
      </c>
      <c r="J2603" s="46" t="s">
        <v>14586</v>
      </c>
      <c r="K2603" s="46" t="s">
        <v>14587</v>
      </c>
      <c r="L2603" s="45" t="s">
        <v>7306</v>
      </c>
      <c r="M2603" s="45" t="s">
        <v>7307</v>
      </c>
    </row>
    <row r="2604" spans="1:13" ht="57.6">
      <c r="A2604" s="42" t="s">
        <v>7194</v>
      </c>
      <c r="B2604" s="43">
        <f t="shared" si="82"/>
        <v>365</v>
      </c>
      <c r="C2604" s="43" t="str">
        <f t="shared" si="81"/>
        <v>45.3365</v>
      </c>
      <c r="D2604" s="44">
        <v>6</v>
      </c>
      <c r="E2604" s="45" t="s">
        <v>16038</v>
      </c>
      <c r="F2604" s="45" t="s">
        <v>16039</v>
      </c>
      <c r="G2604" s="45" t="s">
        <v>16040</v>
      </c>
      <c r="H2604" s="46" t="s">
        <v>16041</v>
      </c>
      <c r="I2604" s="45" t="s">
        <v>14585</v>
      </c>
      <c r="J2604" s="46" t="s">
        <v>14586</v>
      </c>
      <c r="K2604" s="46" t="s">
        <v>14587</v>
      </c>
      <c r="L2604" s="45" t="s">
        <v>7306</v>
      </c>
      <c r="M2604" s="45" t="s">
        <v>7307</v>
      </c>
    </row>
    <row r="2605" spans="1:13" ht="57.6">
      <c r="A2605" s="42" t="s">
        <v>7194</v>
      </c>
      <c r="B2605" s="43">
        <f t="shared" si="82"/>
        <v>366</v>
      </c>
      <c r="C2605" s="43" t="str">
        <f t="shared" si="81"/>
        <v>45.3366</v>
      </c>
      <c r="D2605" s="44">
        <v>5</v>
      </c>
      <c r="E2605" s="45" t="s">
        <v>16042</v>
      </c>
      <c r="F2605" s="45" t="s">
        <v>16043</v>
      </c>
      <c r="G2605" s="45" t="s">
        <v>16044</v>
      </c>
      <c r="H2605" s="46" t="s">
        <v>16045</v>
      </c>
      <c r="I2605" s="45" t="s">
        <v>14585</v>
      </c>
      <c r="J2605" s="46" t="s">
        <v>14586</v>
      </c>
      <c r="K2605" s="46" t="s">
        <v>14587</v>
      </c>
      <c r="L2605" s="45" t="s">
        <v>7306</v>
      </c>
      <c r="M2605" s="45" t="s">
        <v>7307</v>
      </c>
    </row>
    <row r="2606" spans="1:13" ht="57.6">
      <c r="A2606" s="42" t="s">
        <v>7194</v>
      </c>
      <c r="B2606" s="43">
        <f t="shared" si="82"/>
        <v>367</v>
      </c>
      <c r="C2606" s="43" t="str">
        <f t="shared" si="81"/>
        <v>45.3367</v>
      </c>
      <c r="D2606" s="44">
        <v>6</v>
      </c>
      <c r="E2606" s="45" t="s">
        <v>16046</v>
      </c>
      <c r="F2606" s="45" t="s">
        <v>16047</v>
      </c>
      <c r="G2606" s="45" t="s">
        <v>16048</v>
      </c>
      <c r="H2606" s="46" t="s">
        <v>16049</v>
      </c>
      <c r="I2606" s="45" t="s">
        <v>14585</v>
      </c>
      <c r="J2606" s="46" t="s">
        <v>14586</v>
      </c>
      <c r="K2606" s="46" t="s">
        <v>14587</v>
      </c>
      <c r="L2606" s="45" t="s">
        <v>7306</v>
      </c>
      <c r="M2606" s="45" t="s">
        <v>7307</v>
      </c>
    </row>
    <row r="2607" spans="1:13" ht="57.6">
      <c r="A2607" s="42" t="s">
        <v>7194</v>
      </c>
      <c r="B2607" s="43">
        <f t="shared" si="82"/>
        <v>368</v>
      </c>
      <c r="C2607" s="43" t="str">
        <f t="shared" si="81"/>
        <v>45.3368</v>
      </c>
      <c r="D2607" s="44">
        <v>7</v>
      </c>
      <c r="E2607" s="45" t="s">
        <v>16050</v>
      </c>
      <c r="F2607" s="45" t="s">
        <v>16051</v>
      </c>
      <c r="G2607" s="45" t="s">
        <v>16052</v>
      </c>
      <c r="H2607" s="46" t="s">
        <v>16053</v>
      </c>
      <c r="I2607" s="45" t="s">
        <v>14585</v>
      </c>
      <c r="J2607" s="46" t="s">
        <v>14586</v>
      </c>
      <c r="K2607" s="46" t="s">
        <v>14587</v>
      </c>
      <c r="L2607" s="45" t="s">
        <v>7306</v>
      </c>
      <c r="M2607" s="45" t="s">
        <v>7307</v>
      </c>
    </row>
    <row r="2608" spans="1:13" ht="57.6">
      <c r="A2608" s="42" t="s">
        <v>7194</v>
      </c>
      <c r="B2608" s="43">
        <f t="shared" si="82"/>
        <v>369</v>
      </c>
      <c r="C2608" s="43" t="str">
        <f t="shared" si="81"/>
        <v>45.3369</v>
      </c>
      <c r="D2608" s="44">
        <v>7</v>
      </c>
      <c r="E2608" s="45" t="s">
        <v>16054</v>
      </c>
      <c r="F2608" s="45" t="s">
        <v>16055</v>
      </c>
      <c r="G2608" s="45" t="s">
        <v>16056</v>
      </c>
      <c r="H2608" s="46" t="s">
        <v>16057</v>
      </c>
      <c r="I2608" s="45" t="s">
        <v>14585</v>
      </c>
      <c r="J2608" s="46" t="s">
        <v>14586</v>
      </c>
      <c r="K2608" s="46" t="s">
        <v>14587</v>
      </c>
      <c r="L2608" s="45" t="s">
        <v>7306</v>
      </c>
      <c r="M2608" s="45" t="s">
        <v>7307</v>
      </c>
    </row>
    <row r="2609" spans="1:13" ht="57.6">
      <c r="A2609" s="42" t="s">
        <v>7194</v>
      </c>
      <c r="B2609" s="43">
        <f t="shared" si="82"/>
        <v>370</v>
      </c>
      <c r="C2609" s="43" t="str">
        <f t="shared" si="81"/>
        <v>45.3370</v>
      </c>
      <c r="D2609" s="44">
        <v>7</v>
      </c>
      <c r="E2609" s="45" t="s">
        <v>16058</v>
      </c>
      <c r="F2609" s="45" t="s">
        <v>16059</v>
      </c>
      <c r="G2609" s="45" t="s">
        <v>16060</v>
      </c>
      <c r="H2609" s="46" t="s">
        <v>16061</v>
      </c>
      <c r="I2609" s="45" t="s">
        <v>14585</v>
      </c>
      <c r="J2609" s="46" t="s">
        <v>14586</v>
      </c>
      <c r="K2609" s="46" t="s">
        <v>14587</v>
      </c>
      <c r="L2609" s="45" t="s">
        <v>7306</v>
      </c>
      <c r="M2609" s="45" t="s">
        <v>7307</v>
      </c>
    </row>
    <row r="2610" spans="1:13" ht="57.6">
      <c r="A2610" s="42" t="s">
        <v>7194</v>
      </c>
      <c r="B2610" s="43">
        <f t="shared" si="82"/>
        <v>371</v>
      </c>
      <c r="C2610" s="43" t="str">
        <f t="shared" si="81"/>
        <v>45.3371</v>
      </c>
      <c r="D2610" s="44">
        <v>6</v>
      </c>
      <c r="E2610" s="45" t="s">
        <v>16062</v>
      </c>
      <c r="F2610" s="45" t="s">
        <v>16063</v>
      </c>
      <c r="G2610" s="45" t="s">
        <v>16064</v>
      </c>
      <c r="H2610" s="45" t="s">
        <v>16065</v>
      </c>
      <c r="I2610" s="45" t="s">
        <v>14585</v>
      </c>
      <c r="J2610" s="46" t="s">
        <v>14586</v>
      </c>
      <c r="K2610" s="46" t="s">
        <v>14587</v>
      </c>
      <c r="L2610" s="45" t="s">
        <v>7306</v>
      </c>
      <c r="M2610" s="45" t="s">
        <v>7307</v>
      </c>
    </row>
    <row r="2611" spans="1:13" ht="57.6">
      <c r="A2611" s="42" t="s">
        <v>7194</v>
      </c>
      <c r="B2611" s="43">
        <f t="shared" si="82"/>
        <v>372</v>
      </c>
      <c r="C2611" s="43" t="str">
        <f t="shared" si="81"/>
        <v>45.3372</v>
      </c>
      <c r="D2611" s="44">
        <v>7</v>
      </c>
      <c r="E2611" s="45" t="s">
        <v>16066</v>
      </c>
      <c r="F2611" s="45" t="s">
        <v>16067</v>
      </c>
      <c r="G2611" s="45" t="s">
        <v>16068</v>
      </c>
      <c r="H2611" s="46" t="s">
        <v>16069</v>
      </c>
      <c r="I2611" s="45" t="s">
        <v>14585</v>
      </c>
      <c r="J2611" s="46" t="s">
        <v>14586</v>
      </c>
      <c r="K2611" s="46" t="s">
        <v>14587</v>
      </c>
      <c r="L2611" s="45" t="s">
        <v>7306</v>
      </c>
      <c r="M2611" s="45" t="s">
        <v>7307</v>
      </c>
    </row>
    <row r="2612" spans="1:13" ht="57.6">
      <c r="A2612" s="42" t="s">
        <v>7194</v>
      </c>
      <c r="B2612" s="43">
        <f t="shared" si="82"/>
        <v>373</v>
      </c>
      <c r="C2612" s="43" t="str">
        <f t="shared" si="81"/>
        <v>45.3373</v>
      </c>
      <c r="D2612" s="44">
        <v>7</v>
      </c>
      <c r="E2612" s="45" t="s">
        <v>16070</v>
      </c>
      <c r="F2612" s="45" t="s">
        <v>16071</v>
      </c>
      <c r="G2612" s="45" t="s">
        <v>16072</v>
      </c>
      <c r="H2612" s="46" t="s">
        <v>16073</v>
      </c>
      <c r="I2612" s="45" t="s">
        <v>14585</v>
      </c>
      <c r="J2612" s="46" t="s">
        <v>14586</v>
      </c>
      <c r="K2612" s="46" t="s">
        <v>14587</v>
      </c>
      <c r="L2612" s="45" t="s">
        <v>7306</v>
      </c>
      <c r="M2612" s="45" t="s">
        <v>7307</v>
      </c>
    </row>
    <row r="2613" spans="1:13" ht="57.6">
      <c r="A2613" s="42" t="s">
        <v>7194</v>
      </c>
      <c r="B2613" s="43">
        <f t="shared" si="82"/>
        <v>374</v>
      </c>
      <c r="C2613" s="43" t="str">
        <f t="shared" si="81"/>
        <v>45.3374</v>
      </c>
      <c r="D2613" s="44">
        <v>7</v>
      </c>
      <c r="E2613" s="45" t="s">
        <v>16074</v>
      </c>
      <c r="F2613" s="45" t="s">
        <v>16075</v>
      </c>
      <c r="G2613" s="45" t="s">
        <v>16076</v>
      </c>
      <c r="H2613" s="46" t="s">
        <v>16077</v>
      </c>
      <c r="I2613" s="45" t="s">
        <v>14585</v>
      </c>
      <c r="J2613" s="46" t="s">
        <v>14586</v>
      </c>
      <c r="K2613" s="46" t="s">
        <v>14587</v>
      </c>
      <c r="L2613" s="45" t="s">
        <v>7306</v>
      </c>
      <c r="M2613" s="45" t="s">
        <v>7307</v>
      </c>
    </row>
    <row r="2614" spans="1:13" ht="57.6">
      <c r="A2614" s="42" t="s">
        <v>7194</v>
      </c>
      <c r="B2614" s="43">
        <f t="shared" si="82"/>
        <v>375</v>
      </c>
      <c r="C2614" s="43" t="str">
        <f t="shared" si="81"/>
        <v>45.3375</v>
      </c>
      <c r="D2614" s="44">
        <v>7</v>
      </c>
      <c r="E2614" s="45" t="s">
        <v>16078</v>
      </c>
      <c r="F2614" s="45" t="s">
        <v>16079</v>
      </c>
      <c r="G2614" s="45" t="s">
        <v>16080</v>
      </c>
      <c r="H2614" s="46" t="s">
        <v>16081</v>
      </c>
      <c r="I2614" s="45" t="s">
        <v>14585</v>
      </c>
      <c r="J2614" s="46" t="s">
        <v>14586</v>
      </c>
      <c r="K2614" s="46" t="s">
        <v>14587</v>
      </c>
      <c r="L2614" s="45" t="s">
        <v>7306</v>
      </c>
      <c r="M2614" s="45" t="s">
        <v>7307</v>
      </c>
    </row>
    <row r="2615" spans="1:13" ht="57.6">
      <c r="A2615" s="42" t="s">
        <v>7194</v>
      </c>
      <c r="B2615" s="43">
        <f t="shared" si="82"/>
        <v>376</v>
      </c>
      <c r="C2615" s="43" t="str">
        <f t="shared" si="81"/>
        <v>45.3376</v>
      </c>
      <c r="D2615" s="44">
        <v>6</v>
      </c>
      <c r="E2615" s="45" t="s">
        <v>16082</v>
      </c>
      <c r="F2615" s="45" t="s">
        <v>16083</v>
      </c>
      <c r="G2615" s="45" t="s">
        <v>16084</v>
      </c>
      <c r="H2615" s="45" t="s">
        <v>16085</v>
      </c>
      <c r="I2615" s="45" t="s">
        <v>14585</v>
      </c>
      <c r="J2615" s="46" t="s">
        <v>14586</v>
      </c>
      <c r="K2615" s="46" t="s">
        <v>14587</v>
      </c>
      <c r="L2615" s="45" t="s">
        <v>7306</v>
      </c>
      <c r="M2615" s="45" t="s">
        <v>7307</v>
      </c>
    </row>
    <row r="2616" spans="1:13" ht="57.6">
      <c r="A2616" s="42" t="s">
        <v>7194</v>
      </c>
      <c r="B2616" s="43">
        <f t="shared" si="82"/>
        <v>377</v>
      </c>
      <c r="C2616" s="43" t="str">
        <f t="shared" si="81"/>
        <v>45.3377</v>
      </c>
      <c r="D2616" s="44">
        <v>6</v>
      </c>
      <c r="E2616" s="45" t="s">
        <v>16086</v>
      </c>
      <c r="F2616" s="45" t="s">
        <v>16087</v>
      </c>
      <c r="G2616" s="45" t="s">
        <v>16088</v>
      </c>
      <c r="H2616" s="46" t="s">
        <v>16089</v>
      </c>
      <c r="I2616" s="45" t="s">
        <v>14585</v>
      </c>
      <c r="J2616" s="46" t="s">
        <v>14586</v>
      </c>
      <c r="K2616" s="46" t="s">
        <v>14587</v>
      </c>
      <c r="L2616" s="45" t="s">
        <v>7306</v>
      </c>
      <c r="M2616" s="45" t="s">
        <v>7307</v>
      </c>
    </row>
    <row r="2617" spans="1:13" ht="57.6">
      <c r="A2617" s="42" t="s">
        <v>7194</v>
      </c>
      <c r="B2617" s="43">
        <f t="shared" si="82"/>
        <v>378</v>
      </c>
      <c r="C2617" s="43" t="str">
        <f t="shared" si="81"/>
        <v>45.3378</v>
      </c>
      <c r="D2617" s="44">
        <v>6</v>
      </c>
      <c r="E2617" s="45" t="s">
        <v>16090</v>
      </c>
      <c r="F2617" s="45" t="s">
        <v>16091</v>
      </c>
      <c r="G2617" s="45" t="s">
        <v>16092</v>
      </c>
      <c r="H2617" s="45" t="s">
        <v>16093</v>
      </c>
      <c r="I2617" s="45" t="s">
        <v>14585</v>
      </c>
      <c r="J2617" s="46" t="s">
        <v>14586</v>
      </c>
      <c r="K2617" s="46" t="s">
        <v>14587</v>
      </c>
      <c r="L2617" s="45" t="s">
        <v>7306</v>
      </c>
      <c r="M2617" s="45" t="s">
        <v>7307</v>
      </c>
    </row>
    <row r="2618" spans="1:13" ht="57.6">
      <c r="A2618" s="42" t="s">
        <v>7194</v>
      </c>
      <c r="B2618" s="43">
        <f t="shared" si="82"/>
        <v>379</v>
      </c>
      <c r="C2618" s="43" t="str">
        <f t="shared" si="81"/>
        <v>45.3379</v>
      </c>
      <c r="D2618" s="44">
        <v>6</v>
      </c>
      <c r="E2618" s="45" t="s">
        <v>16094</v>
      </c>
      <c r="F2618" s="45" t="s">
        <v>16095</v>
      </c>
      <c r="G2618" s="45" t="s">
        <v>16096</v>
      </c>
      <c r="H2618" s="46" t="s">
        <v>16097</v>
      </c>
      <c r="I2618" s="45" t="s">
        <v>14585</v>
      </c>
      <c r="J2618" s="46" t="s">
        <v>14586</v>
      </c>
      <c r="K2618" s="46" t="s">
        <v>14587</v>
      </c>
      <c r="L2618" s="45" t="s">
        <v>7306</v>
      </c>
      <c r="M2618" s="45" t="s">
        <v>7307</v>
      </c>
    </row>
    <row r="2619" spans="1:13" ht="57.6">
      <c r="A2619" s="42" t="s">
        <v>7194</v>
      </c>
      <c r="B2619" s="43">
        <f t="shared" si="82"/>
        <v>380</v>
      </c>
      <c r="C2619" s="43" t="str">
        <f t="shared" si="81"/>
        <v>45.3380</v>
      </c>
      <c r="D2619" s="44">
        <v>6</v>
      </c>
      <c r="E2619" s="45" t="s">
        <v>16098</v>
      </c>
      <c r="F2619" s="45" t="s">
        <v>16099</v>
      </c>
      <c r="G2619" s="45" t="s">
        <v>16100</v>
      </c>
      <c r="H2619" s="46" t="s">
        <v>16101</v>
      </c>
      <c r="I2619" s="45" t="s">
        <v>14585</v>
      </c>
      <c r="J2619" s="46" t="s">
        <v>14586</v>
      </c>
      <c r="K2619" s="46" t="s">
        <v>14587</v>
      </c>
      <c r="L2619" s="45" t="s">
        <v>7306</v>
      </c>
      <c r="M2619" s="45" t="s">
        <v>7307</v>
      </c>
    </row>
    <row r="2620" spans="1:13" ht="57.6">
      <c r="A2620" s="42" t="s">
        <v>7194</v>
      </c>
      <c r="B2620" s="43">
        <f t="shared" si="82"/>
        <v>381</v>
      </c>
      <c r="C2620" s="43" t="str">
        <f t="shared" si="81"/>
        <v>45.3381</v>
      </c>
      <c r="D2620" s="44">
        <v>6</v>
      </c>
      <c r="E2620" s="45" t="s">
        <v>16102</v>
      </c>
      <c r="F2620" s="45" t="s">
        <v>16103</v>
      </c>
      <c r="G2620" s="45" t="s">
        <v>16104</v>
      </c>
      <c r="H2620" s="45" t="s">
        <v>16105</v>
      </c>
      <c r="I2620" s="45" t="s">
        <v>14585</v>
      </c>
      <c r="J2620" s="46" t="s">
        <v>14586</v>
      </c>
      <c r="K2620" s="46" t="s">
        <v>14587</v>
      </c>
      <c r="L2620" s="45" t="s">
        <v>7306</v>
      </c>
      <c r="M2620" s="45" t="s">
        <v>7307</v>
      </c>
    </row>
    <row r="2621" spans="1:13" ht="57.6">
      <c r="A2621" s="42" t="s">
        <v>7194</v>
      </c>
      <c r="B2621" s="43">
        <f t="shared" si="82"/>
        <v>382</v>
      </c>
      <c r="C2621" s="43" t="str">
        <f t="shared" si="81"/>
        <v>45.3382</v>
      </c>
      <c r="D2621" s="44">
        <v>5</v>
      </c>
      <c r="E2621" s="45" t="s">
        <v>16106</v>
      </c>
      <c r="F2621" s="45" t="s">
        <v>16107</v>
      </c>
      <c r="G2621" s="45" t="s">
        <v>16108</v>
      </c>
      <c r="H2621" s="46" t="s">
        <v>16109</v>
      </c>
      <c r="I2621" s="45" t="s">
        <v>14585</v>
      </c>
      <c r="J2621" s="46" t="s">
        <v>14586</v>
      </c>
      <c r="K2621" s="46" t="s">
        <v>14587</v>
      </c>
      <c r="L2621" s="45" t="s">
        <v>7306</v>
      </c>
      <c r="M2621" s="45" t="s">
        <v>7307</v>
      </c>
    </row>
    <row r="2622" spans="1:13" ht="57.6">
      <c r="A2622" s="42" t="s">
        <v>7194</v>
      </c>
      <c r="B2622" s="43">
        <f t="shared" si="82"/>
        <v>383</v>
      </c>
      <c r="C2622" s="43" t="str">
        <f t="shared" si="81"/>
        <v>45.3383</v>
      </c>
      <c r="D2622" s="44">
        <v>6</v>
      </c>
      <c r="E2622" s="45" t="s">
        <v>16110</v>
      </c>
      <c r="F2622" s="45" t="s">
        <v>16111</v>
      </c>
      <c r="G2622" s="45" t="s">
        <v>16112</v>
      </c>
      <c r="H2622" s="46" t="s">
        <v>16113</v>
      </c>
      <c r="I2622" s="45" t="s">
        <v>14585</v>
      </c>
      <c r="J2622" s="46" t="s">
        <v>14586</v>
      </c>
      <c r="K2622" s="46" t="s">
        <v>14587</v>
      </c>
      <c r="L2622" s="45" t="s">
        <v>7306</v>
      </c>
      <c r="M2622" s="45" t="s">
        <v>7307</v>
      </c>
    </row>
    <row r="2623" spans="1:13" ht="57.6">
      <c r="A2623" s="42" t="s">
        <v>7194</v>
      </c>
      <c r="B2623" s="43">
        <f t="shared" si="82"/>
        <v>384</v>
      </c>
      <c r="C2623" s="43" t="str">
        <f t="shared" si="81"/>
        <v>45.3384</v>
      </c>
      <c r="D2623" s="44">
        <v>6</v>
      </c>
      <c r="E2623" s="45" t="s">
        <v>16114</v>
      </c>
      <c r="F2623" s="45" t="s">
        <v>16115</v>
      </c>
      <c r="G2623" s="45" t="s">
        <v>16116</v>
      </c>
      <c r="H2623" s="46" t="s">
        <v>16117</v>
      </c>
      <c r="I2623" s="45" t="s">
        <v>14585</v>
      </c>
      <c r="J2623" s="46" t="s">
        <v>14586</v>
      </c>
      <c r="K2623" s="46" t="s">
        <v>14587</v>
      </c>
      <c r="L2623" s="45" t="s">
        <v>7306</v>
      </c>
      <c r="M2623" s="45" t="s">
        <v>7307</v>
      </c>
    </row>
    <row r="2624" spans="1:13" ht="57.6">
      <c r="A2624" s="42" t="s">
        <v>7194</v>
      </c>
      <c r="B2624" s="43">
        <f t="shared" si="82"/>
        <v>385</v>
      </c>
      <c r="C2624" s="43" t="str">
        <f t="shared" si="81"/>
        <v>45.3385</v>
      </c>
      <c r="D2624" s="44">
        <v>6</v>
      </c>
      <c r="E2624" s="45" t="s">
        <v>16118</v>
      </c>
      <c r="F2624" s="45" t="s">
        <v>16119</v>
      </c>
      <c r="G2624" s="45" t="s">
        <v>16120</v>
      </c>
      <c r="H2624" s="46" t="s">
        <v>16121</v>
      </c>
      <c r="I2624" s="45" t="s">
        <v>14585</v>
      </c>
      <c r="J2624" s="46" t="s">
        <v>14586</v>
      </c>
      <c r="K2624" s="46" t="s">
        <v>14587</v>
      </c>
      <c r="L2624" s="45" t="s">
        <v>7306</v>
      </c>
      <c r="M2624" s="45" t="s">
        <v>7307</v>
      </c>
    </row>
    <row r="2625" spans="1:13" ht="57.6">
      <c r="A2625" s="42" t="s">
        <v>7194</v>
      </c>
      <c r="B2625" s="43">
        <f t="shared" si="82"/>
        <v>386</v>
      </c>
      <c r="C2625" s="43" t="str">
        <f t="shared" si="81"/>
        <v>45.3386</v>
      </c>
      <c r="D2625" s="44">
        <v>6</v>
      </c>
      <c r="E2625" s="45" t="s">
        <v>16122</v>
      </c>
      <c r="F2625" s="45" t="s">
        <v>16123</v>
      </c>
      <c r="G2625" s="45" t="s">
        <v>16124</v>
      </c>
      <c r="H2625" s="45" t="s">
        <v>16125</v>
      </c>
      <c r="I2625" s="45" t="s">
        <v>14585</v>
      </c>
      <c r="J2625" s="46" t="s">
        <v>14586</v>
      </c>
      <c r="K2625" s="46" t="s">
        <v>14587</v>
      </c>
      <c r="L2625" s="45" t="s">
        <v>7306</v>
      </c>
      <c r="M2625" s="45" t="s">
        <v>7307</v>
      </c>
    </row>
    <row r="2626" spans="1:13" ht="57.6">
      <c r="A2626" s="42" t="s">
        <v>7194</v>
      </c>
      <c r="B2626" s="43">
        <f t="shared" si="82"/>
        <v>387</v>
      </c>
      <c r="C2626" s="43" t="str">
        <f t="shared" si="81"/>
        <v>45.3387</v>
      </c>
      <c r="D2626" s="44">
        <v>6</v>
      </c>
      <c r="E2626" s="45" t="s">
        <v>16126</v>
      </c>
      <c r="F2626" s="45" t="s">
        <v>16127</v>
      </c>
      <c r="G2626" s="45" t="s">
        <v>16128</v>
      </c>
      <c r="H2626" s="46" t="s">
        <v>16129</v>
      </c>
      <c r="I2626" s="45" t="s">
        <v>14585</v>
      </c>
      <c r="J2626" s="46" t="s">
        <v>14586</v>
      </c>
      <c r="K2626" s="46" t="s">
        <v>14587</v>
      </c>
      <c r="L2626" s="45" t="s">
        <v>7306</v>
      </c>
      <c r="M2626" s="45" t="s">
        <v>7307</v>
      </c>
    </row>
    <row r="2627" spans="1:13" ht="57.6">
      <c r="A2627" s="42" t="s">
        <v>7194</v>
      </c>
      <c r="B2627" s="43">
        <f t="shared" si="82"/>
        <v>388</v>
      </c>
      <c r="C2627" s="43" t="str">
        <f t="shared" ref="C2627:C2690" si="83">+CONCATENATE(A2627,B2627)</f>
        <v>45.3388</v>
      </c>
      <c r="D2627" s="44">
        <v>6</v>
      </c>
      <c r="E2627" s="45" t="s">
        <v>16130</v>
      </c>
      <c r="F2627" s="45" t="s">
        <v>16131</v>
      </c>
      <c r="G2627" s="45" t="s">
        <v>16132</v>
      </c>
      <c r="H2627" s="46" t="s">
        <v>16133</v>
      </c>
      <c r="I2627" s="45" t="s">
        <v>14585</v>
      </c>
      <c r="J2627" s="46" t="s">
        <v>14586</v>
      </c>
      <c r="K2627" s="46" t="s">
        <v>14587</v>
      </c>
      <c r="L2627" s="45" t="s">
        <v>7306</v>
      </c>
      <c r="M2627" s="45" t="s">
        <v>7307</v>
      </c>
    </row>
    <row r="2628" spans="1:13" ht="57.6">
      <c r="A2628" s="42" t="s">
        <v>7194</v>
      </c>
      <c r="B2628" s="43">
        <f t="shared" ref="B2628:B2691" si="84">+IF(A2628=A2627,B2627+1,1)</f>
        <v>389</v>
      </c>
      <c r="C2628" s="43" t="str">
        <f t="shared" si="83"/>
        <v>45.3389</v>
      </c>
      <c r="D2628" s="44">
        <v>6</v>
      </c>
      <c r="E2628" s="45" t="s">
        <v>16134</v>
      </c>
      <c r="F2628" s="45" t="s">
        <v>16135</v>
      </c>
      <c r="G2628" s="45" t="s">
        <v>16136</v>
      </c>
      <c r="H2628" s="46" t="s">
        <v>16137</v>
      </c>
      <c r="I2628" s="45" t="s">
        <v>14585</v>
      </c>
      <c r="J2628" s="46" t="s">
        <v>14586</v>
      </c>
      <c r="K2628" s="46" t="s">
        <v>14587</v>
      </c>
      <c r="L2628" s="45" t="s">
        <v>7306</v>
      </c>
      <c r="M2628" s="45" t="s">
        <v>7307</v>
      </c>
    </row>
    <row r="2629" spans="1:13" ht="57.6">
      <c r="A2629" s="42" t="s">
        <v>7194</v>
      </c>
      <c r="B2629" s="43">
        <f t="shared" si="84"/>
        <v>390</v>
      </c>
      <c r="C2629" s="43" t="str">
        <f t="shared" si="83"/>
        <v>45.3390</v>
      </c>
      <c r="D2629" s="44">
        <v>6</v>
      </c>
      <c r="E2629" s="45" t="s">
        <v>16138</v>
      </c>
      <c r="F2629" s="45" t="s">
        <v>16139</v>
      </c>
      <c r="G2629" s="45" t="s">
        <v>16140</v>
      </c>
      <c r="H2629" s="46" t="s">
        <v>16141</v>
      </c>
      <c r="I2629" s="45" t="s">
        <v>14585</v>
      </c>
      <c r="J2629" s="46" t="s">
        <v>14586</v>
      </c>
      <c r="K2629" s="46" t="s">
        <v>14587</v>
      </c>
      <c r="L2629" s="45" t="s">
        <v>7306</v>
      </c>
      <c r="M2629" s="45" t="s">
        <v>7307</v>
      </c>
    </row>
    <row r="2630" spans="1:13" ht="57.6">
      <c r="A2630" s="42" t="s">
        <v>7194</v>
      </c>
      <c r="B2630" s="43">
        <f t="shared" si="84"/>
        <v>391</v>
      </c>
      <c r="C2630" s="43" t="str">
        <f t="shared" si="83"/>
        <v>45.3391</v>
      </c>
      <c r="D2630" s="44">
        <v>6</v>
      </c>
      <c r="E2630" s="45" t="s">
        <v>16142</v>
      </c>
      <c r="F2630" s="45" t="s">
        <v>16143</v>
      </c>
      <c r="G2630" s="45" t="s">
        <v>16144</v>
      </c>
      <c r="H2630" s="46" t="s">
        <v>16145</v>
      </c>
      <c r="I2630" s="45" t="s">
        <v>14585</v>
      </c>
      <c r="J2630" s="46" t="s">
        <v>14586</v>
      </c>
      <c r="K2630" s="46" t="s">
        <v>14587</v>
      </c>
      <c r="L2630" s="45" t="s">
        <v>7306</v>
      </c>
      <c r="M2630" s="45" t="s">
        <v>7307</v>
      </c>
    </row>
    <row r="2631" spans="1:13" ht="57.6">
      <c r="A2631" s="42" t="s">
        <v>7194</v>
      </c>
      <c r="B2631" s="43">
        <f t="shared" si="84"/>
        <v>392</v>
      </c>
      <c r="C2631" s="43" t="str">
        <f t="shared" si="83"/>
        <v>45.3392</v>
      </c>
      <c r="D2631" s="44">
        <v>4</v>
      </c>
      <c r="E2631" s="45" t="s">
        <v>16146</v>
      </c>
      <c r="F2631" s="45" t="s">
        <v>16147</v>
      </c>
      <c r="G2631" s="45" t="s">
        <v>16148</v>
      </c>
      <c r="H2631" s="46" t="s">
        <v>16149</v>
      </c>
      <c r="I2631" s="45" t="s">
        <v>14585</v>
      </c>
      <c r="J2631" s="46" t="s">
        <v>14586</v>
      </c>
      <c r="K2631" s="46" t="s">
        <v>14587</v>
      </c>
      <c r="L2631" s="45" t="s">
        <v>7306</v>
      </c>
      <c r="M2631" s="45" t="s">
        <v>7307</v>
      </c>
    </row>
    <row r="2632" spans="1:13" ht="57.6">
      <c r="A2632" s="42" t="s">
        <v>7194</v>
      </c>
      <c r="B2632" s="43">
        <f t="shared" si="84"/>
        <v>393</v>
      </c>
      <c r="C2632" s="43" t="str">
        <f t="shared" si="83"/>
        <v>45.3393</v>
      </c>
      <c r="D2632" s="44">
        <v>5</v>
      </c>
      <c r="E2632" s="45" t="s">
        <v>16150</v>
      </c>
      <c r="F2632" s="45" t="s">
        <v>16151</v>
      </c>
      <c r="G2632" s="45" t="s">
        <v>16152</v>
      </c>
      <c r="H2632" s="46" t="s">
        <v>16153</v>
      </c>
      <c r="I2632" s="45" t="s">
        <v>14585</v>
      </c>
      <c r="J2632" s="46" t="s">
        <v>14586</v>
      </c>
      <c r="K2632" s="46" t="s">
        <v>14587</v>
      </c>
      <c r="L2632" s="45" t="s">
        <v>7306</v>
      </c>
      <c r="M2632" s="45" t="s">
        <v>7307</v>
      </c>
    </row>
    <row r="2633" spans="1:13" ht="57.6">
      <c r="A2633" s="42" t="s">
        <v>7194</v>
      </c>
      <c r="B2633" s="43">
        <f t="shared" si="84"/>
        <v>394</v>
      </c>
      <c r="C2633" s="43" t="str">
        <f t="shared" si="83"/>
        <v>45.3394</v>
      </c>
      <c r="D2633" s="44">
        <v>5</v>
      </c>
      <c r="E2633" s="45" t="s">
        <v>16154</v>
      </c>
      <c r="F2633" s="45" t="s">
        <v>16155</v>
      </c>
      <c r="G2633" s="45" t="s">
        <v>16156</v>
      </c>
      <c r="H2633" s="46" t="s">
        <v>16157</v>
      </c>
      <c r="I2633" s="45" t="s">
        <v>14585</v>
      </c>
      <c r="J2633" s="46" t="s">
        <v>14586</v>
      </c>
      <c r="K2633" s="46" t="s">
        <v>14587</v>
      </c>
      <c r="L2633" s="45" t="s">
        <v>7306</v>
      </c>
      <c r="M2633" s="45" t="s">
        <v>7307</v>
      </c>
    </row>
    <row r="2634" spans="1:13" ht="57.6">
      <c r="A2634" s="42" t="s">
        <v>7194</v>
      </c>
      <c r="B2634" s="43">
        <f t="shared" si="84"/>
        <v>395</v>
      </c>
      <c r="C2634" s="43" t="str">
        <f t="shared" si="83"/>
        <v>45.3395</v>
      </c>
      <c r="D2634" s="44">
        <v>6</v>
      </c>
      <c r="E2634" s="45" t="s">
        <v>16158</v>
      </c>
      <c r="F2634" s="45" t="s">
        <v>16159</v>
      </c>
      <c r="G2634" s="45" t="s">
        <v>16160</v>
      </c>
      <c r="H2634" s="46" t="s">
        <v>16161</v>
      </c>
      <c r="I2634" s="45" t="s">
        <v>14585</v>
      </c>
      <c r="J2634" s="46" t="s">
        <v>14586</v>
      </c>
      <c r="K2634" s="46" t="s">
        <v>14587</v>
      </c>
      <c r="L2634" s="45" t="s">
        <v>7306</v>
      </c>
      <c r="M2634" s="45" t="s">
        <v>7307</v>
      </c>
    </row>
    <row r="2635" spans="1:13" ht="57.6">
      <c r="A2635" s="42" t="s">
        <v>7194</v>
      </c>
      <c r="B2635" s="43">
        <f t="shared" si="84"/>
        <v>396</v>
      </c>
      <c r="C2635" s="43" t="str">
        <f t="shared" si="83"/>
        <v>45.3396</v>
      </c>
      <c r="D2635" s="44">
        <v>6</v>
      </c>
      <c r="E2635" s="45" t="s">
        <v>16162</v>
      </c>
      <c r="F2635" s="45" t="s">
        <v>16163</v>
      </c>
      <c r="G2635" s="45" t="s">
        <v>16164</v>
      </c>
      <c r="H2635" s="46" t="s">
        <v>16165</v>
      </c>
      <c r="I2635" s="45" t="s">
        <v>14585</v>
      </c>
      <c r="J2635" s="46" t="s">
        <v>14586</v>
      </c>
      <c r="K2635" s="46" t="s">
        <v>14587</v>
      </c>
      <c r="L2635" s="45" t="s">
        <v>7306</v>
      </c>
      <c r="M2635" s="45" t="s">
        <v>7307</v>
      </c>
    </row>
    <row r="2636" spans="1:13" ht="57.6">
      <c r="A2636" s="42" t="s">
        <v>7194</v>
      </c>
      <c r="B2636" s="43">
        <f t="shared" si="84"/>
        <v>397</v>
      </c>
      <c r="C2636" s="43" t="str">
        <f t="shared" si="83"/>
        <v>45.3397</v>
      </c>
      <c r="D2636" s="44">
        <v>5</v>
      </c>
      <c r="E2636" s="45" t="s">
        <v>16166</v>
      </c>
      <c r="F2636" s="45" t="s">
        <v>16167</v>
      </c>
      <c r="G2636" s="45" t="s">
        <v>16168</v>
      </c>
      <c r="H2636" s="46" t="s">
        <v>16169</v>
      </c>
      <c r="I2636" s="45" t="s">
        <v>14585</v>
      </c>
      <c r="J2636" s="46" t="s">
        <v>14586</v>
      </c>
      <c r="K2636" s="46" t="s">
        <v>14587</v>
      </c>
      <c r="L2636" s="45" t="s">
        <v>7306</v>
      </c>
      <c r="M2636" s="45" t="s">
        <v>7307</v>
      </c>
    </row>
    <row r="2637" spans="1:13" ht="57.6">
      <c r="A2637" s="42" t="s">
        <v>7194</v>
      </c>
      <c r="B2637" s="43">
        <f t="shared" si="84"/>
        <v>398</v>
      </c>
      <c r="C2637" s="43" t="str">
        <f t="shared" si="83"/>
        <v>45.3398</v>
      </c>
      <c r="D2637" s="44">
        <v>6</v>
      </c>
      <c r="E2637" s="45" t="s">
        <v>16170</v>
      </c>
      <c r="F2637" s="45" t="s">
        <v>16171</v>
      </c>
      <c r="G2637" s="45" t="s">
        <v>16172</v>
      </c>
      <c r="H2637" s="46" t="s">
        <v>16173</v>
      </c>
      <c r="I2637" s="45" t="s">
        <v>14585</v>
      </c>
      <c r="J2637" s="46" t="s">
        <v>14586</v>
      </c>
      <c r="K2637" s="46" t="s">
        <v>14587</v>
      </c>
      <c r="L2637" s="45" t="s">
        <v>7306</v>
      </c>
      <c r="M2637" s="45" t="s">
        <v>7307</v>
      </c>
    </row>
    <row r="2638" spans="1:13" ht="57.6">
      <c r="A2638" s="42" t="s">
        <v>7194</v>
      </c>
      <c r="B2638" s="43">
        <f t="shared" si="84"/>
        <v>399</v>
      </c>
      <c r="C2638" s="43" t="str">
        <f t="shared" si="83"/>
        <v>45.3399</v>
      </c>
      <c r="D2638" s="44">
        <v>6</v>
      </c>
      <c r="E2638" s="45" t="s">
        <v>16174</v>
      </c>
      <c r="F2638" s="45" t="s">
        <v>16175</v>
      </c>
      <c r="G2638" s="45" t="s">
        <v>16176</v>
      </c>
      <c r="H2638" s="45" t="s">
        <v>16177</v>
      </c>
      <c r="I2638" s="45" t="s">
        <v>14585</v>
      </c>
      <c r="J2638" s="46" t="s">
        <v>14586</v>
      </c>
      <c r="K2638" s="46" t="s">
        <v>14587</v>
      </c>
      <c r="L2638" s="45" t="s">
        <v>7306</v>
      </c>
      <c r="M2638" s="45" t="s">
        <v>7307</v>
      </c>
    </row>
    <row r="2639" spans="1:13" ht="57.6">
      <c r="A2639" s="42" t="s">
        <v>7194</v>
      </c>
      <c r="B2639" s="43">
        <f t="shared" si="84"/>
        <v>400</v>
      </c>
      <c r="C2639" s="43" t="str">
        <f t="shared" si="83"/>
        <v>45.3400</v>
      </c>
      <c r="D2639" s="44">
        <v>6</v>
      </c>
      <c r="E2639" s="45" t="s">
        <v>16178</v>
      </c>
      <c r="F2639" s="45" t="s">
        <v>16179</v>
      </c>
      <c r="G2639" s="45" t="s">
        <v>16180</v>
      </c>
      <c r="H2639" s="46" t="s">
        <v>16181</v>
      </c>
      <c r="I2639" s="45" t="s">
        <v>14585</v>
      </c>
      <c r="J2639" s="46" t="s">
        <v>14586</v>
      </c>
      <c r="K2639" s="46" t="s">
        <v>14587</v>
      </c>
      <c r="L2639" s="45" t="s">
        <v>7306</v>
      </c>
      <c r="M2639" s="45" t="s">
        <v>7307</v>
      </c>
    </row>
    <row r="2640" spans="1:13" ht="57.6">
      <c r="A2640" s="42" t="s">
        <v>7194</v>
      </c>
      <c r="B2640" s="43">
        <f t="shared" si="84"/>
        <v>401</v>
      </c>
      <c r="C2640" s="43" t="str">
        <f t="shared" si="83"/>
        <v>45.3401</v>
      </c>
      <c r="D2640" s="44">
        <v>7</v>
      </c>
      <c r="E2640" s="45" t="s">
        <v>16182</v>
      </c>
      <c r="F2640" s="45" t="s">
        <v>16183</v>
      </c>
      <c r="G2640" s="45" t="s">
        <v>16184</v>
      </c>
      <c r="H2640" s="46" t="s">
        <v>16185</v>
      </c>
      <c r="I2640" s="45" t="s">
        <v>14585</v>
      </c>
      <c r="J2640" s="46" t="s">
        <v>14586</v>
      </c>
      <c r="K2640" s="46" t="s">
        <v>14587</v>
      </c>
      <c r="L2640" s="45" t="s">
        <v>7306</v>
      </c>
      <c r="M2640" s="45" t="s">
        <v>7307</v>
      </c>
    </row>
    <row r="2641" spans="1:13" ht="57.6">
      <c r="A2641" s="42" t="s">
        <v>7194</v>
      </c>
      <c r="B2641" s="43">
        <f t="shared" si="84"/>
        <v>402</v>
      </c>
      <c r="C2641" s="43" t="str">
        <f t="shared" si="83"/>
        <v>45.3402</v>
      </c>
      <c r="D2641" s="44">
        <v>7</v>
      </c>
      <c r="E2641" s="45" t="s">
        <v>16186</v>
      </c>
      <c r="F2641" s="45" t="s">
        <v>16187</v>
      </c>
      <c r="G2641" s="45" t="s">
        <v>16188</v>
      </c>
      <c r="H2641" s="46" t="s">
        <v>16189</v>
      </c>
      <c r="I2641" s="45" t="s">
        <v>14585</v>
      </c>
      <c r="J2641" s="46" t="s">
        <v>14586</v>
      </c>
      <c r="K2641" s="46" t="s">
        <v>14587</v>
      </c>
      <c r="L2641" s="45" t="s">
        <v>7306</v>
      </c>
      <c r="M2641" s="45" t="s">
        <v>7307</v>
      </c>
    </row>
    <row r="2642" spans="1:13" ht="57.6">
      <c r="A2642" s="42" t="s">
        <v>7194</v>
      </c>
      <c r="B2642" s="43">
        <f t="shared" si="84"/>
        <v>403</v>
      </c>
      <c r="C2642" s="43" t="str">
        <f t="shared" si="83"/>
        <v>45.3403</v>
      </c>
      <c r="D2642" s="44">
        <v>6</v>
      </c>
      <c r="E2642" s="45" t="s">
        <v>16190</v>
      </c>
      <c r="F2642" s="45" t="s">
        <v>16191</v>
      </c>
      <c r="G2642" s="45" t="s">
        <v>16192</v>
      </c>
      <c r="H2642" s="46" t="s">
        <v>16193</v>
      </c>
      <c r="I2642" s="45" t="s">
        <v>14585</v>
      </c>
      <c r="J2642" s="46" t="s">
        <v>14586</v>
      </c>
      <c r="K2642" s="46" t="s">
        <v>14587</v>
      </c>
      <c r="L2642" s="45" t="s">
        <v>7306</v>
      </c>
      <c r="M2642" s="45" t="s">
        <v>7307</v>
      </c>
    </row>
    <row r="2643" spans="1:13" ht="57.6">
      <c r="A2643" s="42" t="s">
        <v>7194</v>
      </c>
      <c r="B2643" s="43">
        <f t="shared" si="84"/>
        <v>404</v>
      </c>
      <c r="C2643" s="43" t="str">
        <f t="shared" si="83"/>
        <v>45.3404</v>
      </c>
      <c r="D2643" s="44">
        <v>7</v>
      </c>
      <c r="E2643" s="45" t="s">
        <v>16194</v>
      </c>
      <c r="F2643" s="45" t="s">
        <v>16195</v>
      </c>
      <c r="G2643" s="45" t="s">
        <v>16196</v>
      </c>
      <c r="H2643" s="46" t="s">
        <v>16197</v>
      </c>
      <c r="I2643" s="45" t="s">
        <v>14585</v>
      </c>
      <c r="J2643" s="46" t="s">
        <v>14586</v>
      </c>
      <c r="K2643" s="46" t="s">
        <v>14587</v>
      </c>
      <c r="L2643" s="45" t="s">
        <v>7306</v>
      </c>
      <c r="M2643" s="45" t="s">
        <v>7307</v>
      </c>
    </row>
    <row r="2644" spans="1:13" ht="57.6">
      <c r="A2644" s="42" t="s">
        <v>7194</v>
      </c>
      <c r="B2644" s="43">
        <f t="shared" si="84"/>
        <v>405</v>
      </c>
      <c r="C2644" s="43" t="str">
        <f t="shared" si="83"/>
        <v>45.3405</v>
      </c>
      <c r="D2644" s="44">
        <v>7</v>
      </c>
      <c r="E2644" s="45" t="s">
        <v>16198</v>
      </c>
      <c r="F2644" s="45" t="s">
        <v>16199</v>
      </c>
      <c r="G2644" s="45" t="s">
        <v>16200</v>
      </c>
      <c r="H2644" s="46" t="s">
        <v>16201</v>
      </c>
      <c r="I2644" s="45" t="s">
        <v>14585</v>
      </c>
      <c r="J2644" s="46" t="s">
        <v>14586</v>
      </c>
      <c r="K2644" s="46" t="s">
        <v>14587</v>
      </c>
      <c r="L2644" s="45" t="s">
        <v>7306</v>
      </c>
      <c r="M2644" s="45" t="s">
        <v>7307</v>
      </c>
    </row>
    <row r="2645" spans="1:13" ht="57.6">
      <c r="A2645" s="42" t="s">
        <v>7194</v>
      </c>
      <c r="B2645" s="43">
        <f t="shared" si="84"/>
        <v>406</v>
      </c>
      <c r="C2645" s="43" t="str">
        <f t="shared" si="83"/>
        <v>45.3406</v>
      </c>
      <c r="D2645" s="44">
        <v>7</v>
      </c>
      <c r="E2645" s="45" t="s">
        <v>16202</v>
      </c>
      <c r="F2645" s="45" t="s">
        <v>16203</v>
      </c>
      <c r="G2645" s="45" t="s">
        <v>16204</v>
      </c>
      <c r="H2645" s="46" t="s">
        <v>16205</v>
      </c>
      <c r="I2645" s="45" t="s">
        <v>14585</v>
      </c>
      <c r="J2645" s="46" t="s">
        <v>14586</v>
      </c>
      <c r="K2645" s="46" t="s">
        <v>14587</v>
      </c>
      <c r="L2645" s="45" t="s">
        <v>7306</v>
      </c>
      <c r="M2645" s="45" t="s">
        <v>7307</v>
      </c>
    </row>
    <row r="2646" spans="1:13" ht="57.6">
      <c r="A2646" s="42" t="s">
        <v>7194</v>
      </c>
      <c r="B2646" s="43">
        <f t="shared" si="84"/>
        <v>407</v>
      </c>
      <c r="C2646" s="43" t="str">
        <f t="shared" si="83"/>
        <v>45.3407</v>
      </c>
      <c r="D2646" s="44">
        <v>7</v>
      </c>
      <c r="E2646" s="45" t="s">
        <v>16206</v>
      </c>
      <c r="F2646" s="45" t="s">
        <v>16207</v>
      </c>
      <c r="G2646" s="45" t="s">
        <v>16208</v>
      </c>
      <c r="H2646" s="46" t="s">
        <v>16209</v>
      </c>
      <c r="I2646" s="45" t="s">
        <v>14585</v>
      </c>
      <c r="J2646" s="46" t="s">
        <v>14586</v>
      </c>
      <c r="K2646" s="46" t="s">
        <v>14587</v>
      </c>
      <c r="L2646" s="45" t="s">
        <v>7306</v>
      </c>
      <c r="M2646" s="45" t="s">
        <v>7307</v>
      </c>
    </row>
    <row r="2647" spans="1:13" ht="57.6">
      <c r="A2647" s="42" t="s">
        <v>7194</v>
      </c>
      <c r="B2647" s="43">
        <f t="shared" si="84"/>
        <v>408</v>
      </c>
      <c r="C2647" s="43" t="str">
        <f t="shared" si="83"/>
        <v>45.3408</v>
      </c>
      <c r="D2647" s="44">
        <v>6</v>
      </c>
      <c r="E2647" s="45" t="s">
        <v>16210</v>
      </c>
      <c r="F2647" s="45" t="s">
        <v>16211</v>
      </c>
      <c r="G2647" s="45" t="s">
        <v>16212</v>
      </c>
      <c r="H2647" s="46" t="s">
        <v>16213</v>
      </c>
      <c r="I2647" s="45" t="s">
        <v>14585</v>
      </c>
      <c r="J2647" s="46" t="s">
        <v>14586</v>
      </c>
      <c r="K2647" s="46" t="s">
        <v>14587</v>
      </c>
      <c r="L2647" s="45" t="s">
        <v>7306</v>
      </c>
      <c r="M2647" s="45" t="s">
        <v>7307</v>
      </c>
    </row>
    <row r="2648" spans="1:13" ht="57.6">
      <c r="A2648" s="42" t="s">
        <v>7194</v>
      </c>
      <c r="B2648" s="43">
        <f t="shared" si="84"/>
        <v>409</v>
      </c>
      <c r="C2648" s="43" t="str">
        <f t="shared" si="83"/>
        <v>45.3409</v>
      </c>
      <c r="D2648" s="44">
        <v>6</v>
      </c>
      <c r="E2648" s="45" t="s">
        <v>16214</v>
      </c>
      <c r="F2648" s="45" t="s">
        <v>16215</v>
      </c>
      <c r="G2648" s="45" t="s">
        <v>16216</v>
      </c>
      <c r="H2648" s="46" t="s">
        <v>16217</v>
      </c>
      <c r="I2648" s="45" t="s">
        <v>14585</v>
      </c>
      <c r="J2648" s="46" t="s">
        <v>14586</v>
      </c>
      <c r="K2648" s="46" t="s">
        <v>14587</v>
      </c>
      <c r="L2648" s="45" t="s">
        <v>7306</v>
      </c>
      <c r="M2648" s="45" t="s">
        <v>7307</v>
      </c>
    </row>
    <row r="2649" spans="1:13" ht="57.6">
      <c r="A2649" s="42" t="s">
        <v>7194</v>
      </c>
      <c r="B2649" s="43">
        <f t="shared" si="84"/>
        <v>410</v>
      </c>
      <c r="C2649" s="43" t="str">
        <f t="shared" si="83"/>
        <v>45.3410</v>
      </c>
      <c r="D2649" s="44">
        <v>6</v>
      </c>
      <c r="E2649" s="45" t="s">
        <v>16218</v>
      </c>
      <c r="F2649" s="45" t="s">
        <v>16219</v>
      </c>
      <c r="G2649" s="45" t="s">
        <v>16220</v>
      </c>
      <c r="H2649" s="46" t="s">
        <v>16221</v>
      </c>
      <c r="I2649" s="45" t="s">
        <v>14585</v>
      </c>
      <c r="J2649" s="46" t="s">
        <v>14586</v>
      </c>
      <c r="K2649" s="46" t="s">
        <v>14587</v>
      </c>
      <c r="L2649" s="45" t="s">
        <v>7306</v>
      </c>
      <c r="M2649" s="45" t="s">
        <v>7307</v>
      </c>
    </row>
    <row r="2650" spans="1:13" ht="57.6">
      <c r="A2650" s="42" t="s">
        <v>7194</v>
      </c>
      <c r="B2650" s="43">
        <f t="shared" si="84"/>
        <v>411</v>
      </c>
      <c r="C2650" s="43" t="str">
        <f t="shared" si="83"/>
        <v>45.3411</v>
      </c>
      <c r="D2650" s="44">
        <v>5</v>
      </c>
      <c r="E2650" s="45" t="s">
        <v>16222</v>
      </c>
      <c r="F2650" s="45" t="s">
        <v>16223</v>
      </c>
      <c r="G2650" s="45" t="s">
        <v>16224</v>
      </c>
      <c r="H2650" s="46" t="s">
        <v>16225</v>
      </c>
      <c r="I2650" s="45" t="s">
        <v>14585</v>
      </c>
      <c r="J2650" s="46" t="s">
        <v>14586</v>
      </c>
      <c r="K2650" s="46" t="s">
        <v>14587</v>
      </c>
      <c r="L2650" s="45" t="s">
        <v>7306</v>
      </c>
      <c r="M2650" s="45" t="s">
        <v>7307</v>
      </c>
    </row>
    <row r="2651" spans="1:13" ht="57.6">
      <c r="A2651" s="42" t="s">
        <v>7194</v>
      </c>
      <c r="B2651" s="43">
        <f t="shared" si="84"/>
        <v>412</v>
      </c>
      <c r="C2651" s="43" t="str">
        <f t="shared" si="83"/>
        <v>45.3412</v>
      </c>
      <c r="D2651" s="44">
        <v>6</v>
      </c>
      <c r="E2651" s="45" t="s">
        <v>16226</v>
      </c>
      <c r="F2651" s="45" t="s">
        <v>16227</v>
      </c>
      <c r="G2651" s="45" t="s">
        <v>16228</v>
      </c>
      <c r="H2651" s="46" t="s">
        <v>16229</v>
      </c>
      <c r="I2651" s="45" t="s">
        <v>14585</v>
      </c>
      <c r="J2651" s="46" t="s">
        <v>14586</v>
      </c>
      <c r="K2651" s="46" t="s">
        <v>14587</v>
      </c>
      <c r="L2651" s="45" t="s">
        <v>7306</v>
      </c>
      <c r="M2651" s="45" t="s">
        <v>7307</v>
      </c>
    </row>
    <row r="2652" spans="1:13" ht="57.6">
      <c r="A2652" s="42" t="s">
        <v>7194</v>
      </c>
      <c r="B2652" s="43">
        <f t="shared" si="84"/>
        <v>413</v>
      </c>
      <c r="C2652" s="43" t="str">
        <f t="shared" si="83"/>
        <v>45.3413</v>
      </c>
      <c r="D2652" s="44">
        <v>7</v>
      </c>
      <c r="E2652" s="45" t="s">
        <v>16230</v>
      </c>
      <c r="F2652" s="45" t="s">
        <v>16231</v>
      </c>
      <c r="G2652" s="45" t="s">
        <v>16232</v>
      </c>
      <c r="H2652" s="46" t="s">
        <v>16233</v>
      </c>
      <c r="I2652" s="45" t="s">
        <v>14585</v>
      </c>
      <c r="J2652" s="46" t="s">
        <v>14586</v>
      </c>
      <c r="K2652" s="46" t="s">
        <v>14587</v>
      </c>
      <c r="L2652" s="45" t="s">
        <v>7306</v>
      </c>
      <c r="M2652" s="45" t="s">
        <v>7307</v>
      </c>
    </row>
    <row r="2653" spans="1:13" ht="57.6">
      <c r="A2653" s="42" t="s">
        <v>7194</v>
      </c>
      <c r="B2653" s="43">
        <f t="shared" si="84"/>
        <v>414</v>
      </c>
      <c r="C2653" s="43" t="str">
        <f t="shared" si="83"/>
        <v>45.3414</v>
      </c>
      <c r="D2653" s="44">
        <v>7</v>
      </c>
      <c r="E2653" s="45" t="s">
        <v>16234</v>
      </c>
      <c r="F2653" s="45" t="s">
        <v>16235</v>
      </c>
      <c r="G2653" s="45" t="s">
        <v>16236</v>
      </c>
      <c r="H2653" s="46" t="s">
        <v>16237</v>
      </c>
      <c r="I2653" s="45" t="s">
        <v>14585</v>
      </c>
      <c r="J2653" s="46" t="s">
        <v>14586</v>
      </c>
      <c r="K2653" s="46" t="s">
        <v>14587</v>
      </c>
      <c r="L2653" s="45" t="s">
        <v>7306</v>
      </c>
      <c r="M2653" s="45" t="s">
        <v>7307</v>
      </c>
    </row>
    <row r="2654" spans="1:13" ht="57.6">
      <c r="A2654" s="42" t="s">
        <v>7194</v>
      </c>
      <c r="B2654" s="43">
        <f t="shared" si="84"/>
        <v>415</v>
      </c>
      <c r="C2654" s="43" t="str">
        <f t="shared" si="83"/>
        <v>45.3415</v>
      </c>
      <c r="D2654" s="44">
        <v>7</v>
      </c>
      <c r="E2654" s="45" t="s">
        <v>16238</v>
      </c>
      <c r="F2654" s="45" t="s">
        <v>16239</v>
      </c>
      <c r="G2654" s="45" t="s">
        <v>16240</v>
      </c>
      <c r="H2654" s="46" t="s">
        <v>16241</v>
      </c>
      <c r="I2654" s="45" t="s">
        <v>14585</v>
      </c>
      <c r="J2654" s="46" t="s">
        <v>14586</v>
      </c>
      <c r="K2654" s="46" t="s">
        <v>14587</v>
      </c>
      <c r="L2654" s="45" t="s">
        <v>7306</v>
      </c>
      <c r="M2654" s="45" t="s">
        <v>7307</v>
      </c>
    </row>
    <row r="2655" spans="1:13" ht="57.6">
      <c r="A2655" s="42" t="s">
        <v>7194</v>
      </c>
      <c r="B2655" s="43">
        <f t="shared" si="84"/>
        <v>416</v>
      </c>
      <c r="C2655" s="43" t="str">
        <f t="shared" si="83"/>
        <v>45.3416</v>
      </c>
      <c r="D2655" s="44">
        <v>7</v>
      </c>
      <c r="E2655" s="45" t="s">
        <v>16242</v>
      </c>
      <c r="F2655" s="45" t="s">
        <v>16243</v>
      </c>
      <c r="G2655" s="45" t="s">
        <v>16244</v>
      </c>
      <c r="H2655" s="46" t="s">
        <v>16245</v>
      </c>
      <c r="I2655" s="45" t="s">
        <v>14585</v>
      </c>
      <c r="J2655" s="46" t="s">
        <v>14586</v>
      </c>
      <c r="K2655" s="46" t="s">
        <v>14587</v>
      </c>
      <c r="L2655" s="45" t="s">
        <v>7306</v>
      </c>
      <c r="M2655" s="45" t="s">
        <v>7307</v>
      </c>
    </row>
    <row r="2656" spans="1:13" ht="57.6">
      <c r="A2656" s="42" t="s">
        <v>7194</v>
      </c>
      <c r="B2656" s="43">
        <f t="shared" si="84"/>
        <v>417</v>
      </c>
      <c r="C2656" s="43" t="str">
        <f t="shared" si="83"/>
        <v>45.3417</v>
      </c>
      <c r="D2656" s="44">
        <v>7</v>
      </c>
      <c r="E2656" s="45" t="s">
        <v>16246</v>
      </c>
      <c r="F2656" s="45" t="s">
        <v>16247</v>
      </c>
      <c r="G2656" s="45" t="s">
        <v>16248</v>
      </c>
      <c r="H2656" s="46" t="s">
        <v>16249</v>
      </c>
      <c r="I2656" s="45" t="s">
        <v>14585</v>
      </c>
      <c r="J2656" s="46" t="s">
        <v>14586</v>
      </c>
      <c r="K2656" s="46" t="s">
        <v>14587</v>
      </c>
      <c r="L2656" s="45" t="s">
        <v>7306</v>
      </c>
      <c r="M2656" s="45" t="s">
        <v>7307</v>
      </c>
    </row>
    <row r="2657" spans="1:13" ht="57.6">
      <c r="A2657" s="42" t="s">
        <v>7194</v>
      </c>
      <c r="B2657" s="43">
        <f t="shared" si="84"/>
        <v>418</v>
      </c>
      <c r="C2657" s="43" t="str">
        <f t="shared" si="83"/>
        <v>45.3418</v>
      </c>
      <c r="D2657" s="44">
        <v>7</v>
      </c>
      <c r="E2657" s="45" t="s">
        <v>16250</v>
      </c>
      <c r="F2657" s="45" t="s">
        <v>16251</v>
      </c>
      <c r="G2657" s="45" t="s">
        <v>16232</v>
      </c>
      <c r="H2657" s="46" t="s">
        <v>16233</v>
      </c>
      <c r="I2657" s="45" t="s">
        <v>14585</v>
      </c>
      <c r="J2657" s="46" t="s">
        <v>14586</v>
      </c>
      <c r="K2657" s="46" t="s">
        <v>14587</v>
      </c>
      <c r="L2657" s="45" t="s">
        <v>7306</v>
      </c>
      <c r="M2657" s="45" t="s">
        <v>7307</v>
      </c>
    </row>
    <row r="2658" spans="1:13" ht="57.6">
      <c r="A2658" s="42" t="s">
        <v>7194</v>
      </c>
      <c r="B2658" s="43">
        <f t="shared" si="84"/>
        <v>419</v>
      </c>
      <c r="C2658" s="43" t="str">
        <f t="shared" si="83"/>
        <v>45.3419</v>
      </c>
      <c r="D2658" s="44">
        <v>7</v>
      </c>
      <c r="E2658" s="45" t="s">
        <v>16252</v>
      </c>
      <c r="F2658" s="45" t="s">
        <v>16253</v>
      </c>
      <c r="G2658" s="45" t="s">
        <v>16254</v>
      </c>
      <c r="H2658" s="46" t="s">
        <v>16255</v>
      </c>
      <c r="I2658" s="45" t="s">
        <v>14585</v>
      </c>
      <c r="J2658" s="46" t="s">
        <v>14586</v>
      </c>
      <c r="K2658" s="46" t="s">
        <v>14587</v>
      </c>
      <c r="L2658" s="45" t="s">
        <v>7306</v>
      </c>
      <c r="M2658" s="45" t="s">
        <v>7307</v>
      </c>
    </row>
    <row r="2659" spans="1:13" ht="57.6">
      <c r="A2659" s="42" t="s">
        <v>7194</v>
      </c>
      <c r="B2659" s="43">
        <f t="shared" si="84"/>
        <v>420</v>
      </c>
      <c r="C2659" s="43" t="str">
        <f t="shared" si="83"/>
        <v>45.3420</v>
      </c>
      <c r="D2659" s="44">
        <v>5</v>
      </c>
      <c r="E2659" s="45" t="s">
        <v>16256</v>
      </c>
      <c r="F2659" s="45" t="s">
        <v>16257</v>
      </c>
      <c r="G2659" s="45" t="s">
        <v>16258</v>
      </c>
      <c r="H2659" s="46" t="s">
        <v>16259</v>
      </c>
      <c r="I2659" s="45" t="s">
        <v>14585</v>
      </c>
      <c r="J2659" s="46" t="s">
        <v>14586</v>
      </c>
      <c r="K2659" s="46" t="s">
        <v>14587</v>
      </c>
      <c r="L2659" s="45" t="s">
        <v>7306</v>
      </c>
      <c r="M2659" s="45" t="s">
        <v>7307</v>
      </c>
    </row>
    <row r="2660" spans="1:13" ht="57.6">
      <c r="A2660" s="42" t="s">
        <v>7194</v>
      </c>
      <c r="B2660" s="43">
        <f t="shared" si="84"/>
        <v>421</v>
      </c>
      <c r="C2660" s="43" t="str">
        <f t="shared" si="83"/>
        <v>45.3421</v>
      </c>
      <c r="D2660" s="44">
        <v>6</v>
      </c>
      <c r="E2660" s="45" t="s">
        <v>16260</v>
      </c>
      <c r="F2660" s="45" t="s">
        <v>16261</v>
      </c>
      <c r="G2660" s="45" t="s">
        <v>16262</v>
      </c>
      <c r="H2660" s="46" t="s">
        <v>16263</v>
      </c>
      <c r="I2660" s="45" t="s">
        <v>14585</v>
      </c>
      <c r="J2660" s="46" t="s">
        <v>14586</v>
      </c>
      <c r="K2660" s="46" t="s">
        <v>14587</v>
      </c>
      <c r="L2660" s="45" t="s">
        <v>7306</v>
      </c>
      <c r="M2660" s="45" t="s">
        <v>7307</v>
      </c>
    </row>
    <row r="2661" spans="1:13" ht="57.6">
      <c r="A2661" s="42" t="s">
        <v>7194</v>
      </c>
      <c r="B2661" s="43">
        <f t="shared" si="84"/>
        <v>422</v>
      </c>
      <c r="C2661" s="43" t="str">
        <f t="shared" si="83"/>
        <v>45.3422</v>
      </c>
      <c r="D2661" s="44">
        <v>6</v>
      </c>
      <c r="E2661" s="45" t="s">
        <v>16264</v>
      </c>
      <c r="F2661" s="45" t="s">
        <v>16265</v>
      </c>
      <c r="G2661" s="45" t="s">
        <v>16266</v>
      </c>
      <c r="H2661" s="46" t="s">
        <v>16267</v>
      </c>
      <c r="I2661" s="45" t="s">
        <v>14585</v>
      </c>
      <c r="J2661" s="46" t="s">
        <v>14586</v>
      </c>
      <c r="K2661" s="46" t="s">
        <v>14587</v>
      </c>
      <c r="L2661" s="45" t="s">
        <v>7306</v>
      </c>
      <c r="M2661" s="45" t="s">
        <v>7307</v>
      </c>
    </row>
    <row r="2662" spans="1:13" ht="57.6">
      <c r="A2662" s="42" t="s">
        <v>7194</v>
      </c>
      <c r="B2662" s="43">
        <f t="shared" si="84"/>
        <v>423</v>
      </c>
      <c r="C2662" s="43" t="str">
        <f t="shared" si="83"/>
        <v>45.3423</v>
      </c>
      <c r="D2662" s="44">
        <v>7</v>
      </c>
      <c r="E2662" s="45" t="s">
        <v>16268</v>
      </c>
      <c r="F2662" s="45" t="s">
        <v>16269</v>
      </c>
      <c r="G2662" s="45" t="s">
        <v>16270</v>
      </c>
      <c r="H2662" s="46" t="s">
        <v>16271</v>
      </c>
      <c r="I2662" s="45" t="s">
        <v>14585</v>
      </c>
      <c r="J2662" s="46" t="s">
        <v>14586</v>
      </c>
      <c r="K2662" s="46" t="s">
        <v>14587</v>
      </c>
      <c r="L2662" s="45" t="s">
        <v>7306</v>
      </c>
      <c r="M2662" s="45" t="s">
        <v>7307</v>
      </c>
    </row>
    <row r="2663" spans="1:13" ht="57.6">
      <c r="A2663" s="42" t="s">
        <v>7194</v>
      </c>
      <c r="B2663" s="43">
        <f t="shared" si="84"/>
        <v>424</v>
      </c>
      <c r="C2663" s="43" t="str">
        <f t="shared" si="83"/>
        <v>45.3424</v>
      </c>
      <c r="D2663" s="44">
        <v>7</v>
      </c>
      <c r="E2663" s="45" t="s">
        <v>16272</v>
      </c>
      <c r="F2663" s="45" t="s">
        <v>16273</v>
      </c>
      <c r="G2663" s="45" t="s">
        <v>16274</v>
      </c>
      <c r="H2663" s="46" t="s">
        <v>16275</v>
      </c>
      <c r="I2663" s="45" t="s">
        <v>14585</v>
      </c>
      <c r="J2663" s="46" t="s">
        <v>14586</v>
      </c>
      <c r="K2663" s="46" t="s">
        <v>14587</v>
      </c>
      <c r="L2663" s="45" t="s">
        <v>7306</v>
      </c>
      <c r="M2663" s="45" t="s">
        <v>7307</v>
      </c>
    </row>
    <row r="2664" spans="1:13" ht="57.6">
      <c r="A2664" s="42" t="s">
        <v>7194</v>
      </c>
      <c r="B2664" s="43">
        <f t="shared" si="84"/>
        <v>425</v>
      </c>
      <c r="C2664" s="43" t="str">
        <f t="shared" si="83"/>
        <v>45.3425</v>
      </c>
      <c r="D2664" s="44">
        <v>7</v>
      </c>
      <c r="E2664" s="45" t="s">
        <v>16276</v>
      </c>
      <c r="F2664" s="45" t="s">
        <v>16277</v>
      </c>
      <c r="G2664" s="45" t="s">
        <v>16278</v>
      </c>
      <c r="H2664" s="46" t="s">
        <v>16279</v>
      </c>
      <c r="I2664" s="45" t="s">
        <v>14585</v>
      </c>
      <c r="J2664" s="46" t="s">
        <v>14586</v>
      </c>
      <c r="K2664" s="46" t="s">
        <v>14587</v>
      </c>
      <c r="L2664" s="45" t="s">
        <v>7306</v>
      </c>
      <c r="M2664" s="45" t="s">
        <v>7307</v>
      </c>
    </row>
    <row r="2665" spans="1:13" ht="57.6">
      <c r="A2665" s="42" t="s">
        <v>7194</v>
      </c>
      <c r="B2665" s="43">
        <f t="shared" si="84"/>
        <v>426</v>
      </c>
      <c r="C2665" s="43" t="str">
        <f t="shared" si="83"/>
        <v>45.3426</v>
      </c>
      <c r="D2665" s="44">
        <v>7</v>
      </c>
      <c r="E2665" s="45" t="s">
        <v>16280</v>
      </c>
      <c r="F2665" s="45" t="s">
        <v>16281</v>
      </c>
      <c r="G2665" s="45" t="s">
        <v>16282</v>
      </c>
      <c r="H2665" s="46" t="s">
        <v>16283</v>
      </c>
      <c r="I2665" s="45" t="s">
        <v>14585</v>
      </c>
      <c r="J2665" s="46" t="s">
        <v>14586</v>
      </c>
      <c r="K2665" s="46" t="s">
        <v>14587</v>
      </c>
      <c r="L2665" s="45" t="s">
        <v>7306</v>
      </c>
      <c r="M2665" s="45" t="s">
        <v>7307</v>
      </c>
    </row>
    <row r="2666" spans="1:13" ht="57.6">
      <c r="A2666" s="42" t="s">
        <v>7194</v>
      </c>
      <c r="B2666" s="43">
        <f t="shared" si="84"/>
        <v>427</v>
      </c>
      <c r="C2666" s="43" t="str">
        <f t="shared" si="83"/>
        <v>45.3427</v>
      </c>
      <c r="D2666" s="44">
        <v>6</v>
      </c>
      <c r="E2666" s="45" t="s">
        <v>16284</v>
      </c>
      <c r="F2666" s="45" t="s">
        <v>16285</v>
      </c>
      <c r="G2666" s="45" t="s">
        <v>16286</v>
      </c>
      <c r="H2666" s="46" t="s">
        <v>16287</v>
      </c>
      <c r="I2666" s="45" t="s">
        <v>14585</v>
      </c>
      <c r="J2666" s="46" t="s">
        <v>14586</v>
      </c>
      <c r="K2666" s="46" t="s">
        <v>14587</v>
      </c>
      <c r="L2666" s="45" t="s">
        <v>7306</v>
      </c>
      <c r="M2666" s="45" t="s">
        <v>7307</v>
      </c>
    </row>
    <row r="2667" spans="1:13" ht="57.6">
      <c r="A2667" s="42" t="s">
        <v>7194</v>
      </c>
      <c r="B2667" s="43">
        <f t="shared" si="84"/>
        <v>428</v>
      </c>
      <c r="C2667" s="43" t="str">
        <f t="shared" si="83"/>
        <v>45.3428</v>
      </c>
      <c r="D2667" s="44">
        <v>6</v>
      </c>
      <c r="E2667" s="45" t="s">
        <v>16288</v>
      </c>
      <c r="F2667" s="45" t="s">
        <v>16289</v>
      </c>
      <c r="G2667" s="45" t="s">
        <v>16290</v>
      </c>
      <c r="H2667" s="46" t="s">
        <v>16291</v>
      </c>
      <c r="I2667" s="45" t="s">
        <v>14585</v>
      </c>
      <c r="J2667" s="46" t="s">
        <v>14586</v>
      </c>
      <c r="K2667" s="46" t="s">
        <v>14587</v>
      </c>
      <c r="L2667" s="45" t="s">
        <v>7306</v>
      </c>
      <c r="M2667" s="45" t="s">
        <v>7307</v>
      </c>
    </row>
    <row r="2668" spans="1:13" ht="57.6">
      <c r="A2668" s="42" t="s">
        <v>7194</v>
      </c>
      <c r="B2668" s="43">
        <f t="shared" si="84"/>
        <v>429</v>
      </c>
      <c r="C2668" s="43" t="str">
        <f t="shared" si="83"/>
        <v>45.3429</v>
      </c>
      <c r="D2668" s="44">
        <v>6</v>
      </c>
      <c r="E2668" s="45" t="s">
        <v>16292</v>
      </c>
      <c r="F2668" s="45" t="s">
        <v>16293</v>
      </c>
      <c r="G2668" s="45" t="s">
        <v>16294</v>
      </c>
      <c r="H2668" s="46" t="s">
        <v>16295</v>
      </c>
      <c r="I2668" s="45" t="s">
        <v>14585</v>
      </c>
      <c r="J2668" s="46" t="s">
        <v>14586</v>
      </c>
      <c r="K2668" s="46" t="s">
        <v>14587</v>
      </c>
      <c r="L2668" s="45" t="s">
        <v>7306</v>
      </c>
      <c r="M2668" s="45" t="s">
        <v>7307</v>
      </c>
    </row>
    <row r="2669" spans="1:13" ht="57.6">
      <c r="A2669" s="42" t="s">
        <v>7194</v>
      </c>
      <c r="B2669" s="43">
        <f t="shared" si="84"/>
        <v>430</v>
      </c>
      <c r="C2669" s="43" t="str">
        <f t="shared" si="83"/>
        <v>45.3430</v>
      </c>
      <c r="D2669" s="44">
        <v>7</v>
      </c>
      <c r="E2669" s="45" t="s">
        <v>16296</v>
      </c>
      <c r="F2669" s="45" t="s">
        <v>16297</v>
      </c>
      <c r="G2669" s="45" t="s">
        <v>16298</v>
      </c>
      <c r="H2669" s="46" t="s">
        <v>16299</v>
      </c>
      <c r="I2669" s="45" t="s">
        <v>14585</v>
      </c>
      <c r="J2669" s="46" t="s">
        <v>14586</v>
      </c>
      <c r="K2669" s="46" t="s">
        <v>14587</v>
      </c>
      <c r="L2669" s="45" t="s">
        <v>7306</v>
      </c>
      <c r="M2669" s="45" t="s">
        <v>7307</v>
      </c>
    </row>
    <row r="2670" spans="1:13" ht="57.6">
      <c r="A2670" s="42" t="s">
        <v>7194</v>
      </c>
      <c r="B2670" s="43">
        <f t="shared" si="84"/>
        <v>431</v>
      </c>
      <c r="C2670" s="43" t="str">
        <f t="shared" si="83"/>
        <v>45.3431</v>
      </c>
      <c r="D2670" s="44">
        <v>7</v>
      </c>
      <c r="E2670" s="45" t="s">
        <v>16300</v>
      </c>
      <c r="F2670" s="45" t="s">
        <v>16301</v>
      </c>
      <c r="G2670" s="45" t="s">
        <v>16302</v>
      </c>
      <c r="H2670" s="46" t="s">
        <v>16303</v>
      </c>
      <c r="I2670" s="45" t="s">
        <v>14585</v>
      </c>
      <c r="J2670" s="46" t="s">
        <v>14586</v>
      </c>
      <c r="K2670" s="46" t="s">
        <v>14587</v>
      </c>
      <c r="L2670" s="45" t="s">
        <v>7306</v>
      </c>
      <c r="M2670" s="45" t="s">
        <v>7307</v>
      </c>
    </row>
    <row r="2671" spans="1:13" ht="57.6">
      <c r="A2671" s="42" t="s">
        <v>7194</v>
      </c>
      <c r="B2671" s="43">
        <f t="shared" si="84"/>
        <v>432</v>
      </c>
      <c r="C2671" s="43" t="str">
        <f t="shared" si="83"/>
        <v>45.3432</v>
      </c>
      <c r="D2671" s="44">
        <v>6</v>
      </c>
      <c r="E2671" s="45" t="s">
        <v>16304</v>
      </c>
      <c r="F2671" s="45" t="s">
        <v>16305</v>
      </c>
      <c r="G2671" s="45" t="s">
        <v>16306</v>
      </c>
      <c r="H2671" s="46" t="s">
        <v>16307</v>
      </c>
      <c r="I2671" s="45" t="s">
        <v>14585</v>
      </c>
      <c r="J2671" s="46" t="s">
        <v>14586</v>
      </c>
      <c r="K2671" s="46" t="s">
        <v>14587</v>
      </c>
      <c r="L2671" s="45" t="s">
        <v>7306</v>
      </c>
      <c r="M2671" s="45" t="s">
        <v>7307</v>
      </c>
    </row>
    <row r="2672" spans="1:13" ht="57.6">
      <c r="A2672" s="42" t="s">
        <v>7194</v>
      </c>
      <c r="B2672" s="43">
        <f t="shared" si="84"/>
        <v>433</v>
      </c>
      <c r="C2672" s="43" t="str">
        <f t="shared" si="83"/>
        <v>45.3433</v>
      </c>
      <c r="D2672" s="44">
        <v>6</v>
      </c>
      <c r="E2672" s="45" t="s">
        <v>16308</v>
      </c>
      <c r="F2672" s="45" t="s">
        <v>16309</v>
      </c>
      <c r="G2672" s="45" t="s">
        <v>16310</v>
      </c>
      <c r="H2672" s="46" t="s">
        <v>16311</v>
      </c>
      <c r="I2672" s="45" t="s">
        <v>14585</v>
      </c>
      <c r="J2672" s="46" t="s">
        <v>14586</v>
      </c>
      <c r="K2672" s="46" t="s">
        <v>14587</v>
      </c>
      <c r="L2672" s="45" t="s">
        <v>7306</v>
      </c>
      <c r="M2672" s="45" t="s">
        <v>7307</v>
      </c>
    </row>
    <row r="2673" spans="1:13" ht="57.6">
      <c r="A2673" s="42" t="s">
        <v>7194</v>
      </c>
      <c r="B2673" s="43">
        <f t="shared" si="84"/>
        <v>434</v>
      </c>
      <c r="C2673" s="43" t="str">
        <f t="shared" si="83"/>
        <v>45.3434</v>
      </c>
      <c r="D2673" s="44">
        <v>6</v>
      </c>
      <c r="E2673" s="45" t="s">
        <v>16312</v>
      </c>
      <c r="F2673" s="45" t="s">
        <v>16313</v>
      </c>
      <c r="G2673" s="45" t="s">
        <v>16314</v>
      </c>
      <c r="H2673" s="46" t="s">
        <v>16315</v>
      </c>
      <c r="I2673" s="45" t="s">
        <v>14585</v>
      </c>
      <c r="J2673" s="46" t="s">
        <v>14586</v>
      </c>
      <c r="K2673" s="46" t="s">
        <v>14587</v>
      </c>
      <c r="L2673" s="45" t="s">
        <v>7306</v>
      </c>
      <c r="M2673" s="45" t="s">
        <v>7307</v>
      </c>
    </row>
    <row r="2674" spans="1:13" ht="57.6">
      <c r="A2674" s="42" t="s">
        <v>7194</v>
      </c>
      <c r="B2674" s="43">
        <f t="shared" si="84"/>
        <v>435</v>
      </c>
      <c r="C2674" s="43" t="str">
        <f t="shared" si="83"/>
        <v>45.3435</v>
      </c>
      <c r="D2674" s="44">
        <v>6</v>
      </c>
      <c r="E2674" s="45" t="s">
        <v>16316</v>
      </c>
      <c r="F2674" s="45" t="s">
        <v>16317</v>
      </c>
      <c r="G2674" s="45" t="s">
        <v>16318</v>
      </c>
      <c r="H2674" s="45" t="s">
        <v>16319</v>
      </c>
      <c r="I2674" s="45" t="s">
        <v>14585</v>
      </c>
      <c r="J2674" s="46" t="s">
        <v>14586</v>
      </c>
      <c r="K2674" s="46" t="s">
        <v>14587</v>
      </c>
      <c r="L2674" s="45" t="s">
        <v>7306</v>
      </c>
      <c r="M2674" s="45" t="s">
        <v>7307</v>
      </c>
    </row>
    <row r="2675" spans="1:13" ht="57.6">
      <c r="A2675" s="42" t="s">
        <v>7194</v>
      </c>
      <c r="B2675" s="43">
        <f t="shared" si="84"/>
        <v>436</v>
      </c>
      <c r="C2675" s="43" t="str">
        <f t="shared" si="83"/>
        <v>45.3436</v>
      </c>
      <c r="D2675" s="44">
        <v>6</v>
      </c>
      <c r="E2675" s="45" t="s">
        <v>16320</v>
      </c>
      <c r="F2675" s="45" t="s">
        <v>16321</v>
      </c>
      <c r="G2675" s="45" t="s">
        <v>16322</v>
      </c>
      <c r="H2675" s="46" t="s">
        <v>16323</v>
      </c>
      <c r="I2675" s="45" t="s">
        <v>14585</v>
      </c>
      <c r="J2675" s="46" t="s">
        <v>14586</v>
      </c>
      <c r="K2675" s="46" t="s">
        <v>14587</v>
      </c>
      <c r="L2675" s="45" t="s">
        <v>7306</v>
      </c>
      <c r="M2675" s="45" t="s">
        <v>7307</v>
      </c>
    </row>
    <row r="2676" spans="1:13" ht="57.6">
      <c r="A2676" s="42" t="s">
        <v>7194</v>
      </c>
      <c r="B2676" s="43">
        <f t="shared" si="84"/>
        <v>437</v>
      </c>
      <c r="C2676" s="43" t="str">
        <f t="shared" si="83"/>
        <v>45.3437</v>
      </c>
      <c r="D2676" s="44">
        <v>5</v>
      </c>
      <c r="E2676" s="45" t="s">
        <v>16324</v>
      </c>
      <c r="F2676" s="45" t="s">
        <v>16325</v>
      </c>
      <c r="G2676" s="45" t="s">
        <v>16326</v>
      </c>
      <c r="H2676" s="46" t="s">
        <v>16327</v>
      </c>
      <c r="I2676" s="45" t="s">
        <v>14585</v>
      </c>
      <c r="J2676" s="46" t="s">
        <v>14586</v>
      </c>
      <c r="K2676" s="46" t="s">
        <v>14587</v>
      </c>
      <c r="L2676" s="45" t="s">
        <v>7306</v>
      </c>
      <c r="M2676" s="45" t="s">
        <v>7307</v>
      </c>
    </row>
    <row r="2677" spans="1:13" ht="57.6">
      <c r="A2677" s="42" t="s">
        <v>7194</v>
      </c>
      <c r="B2677" s="43">
        <f t="shared" si="84"/>
        <v>438</v>
      </c>
      <c r="C2677" s="43" t="str">
        <f t="shared" si="83"/>
        <v>45.3438</v>
      </c>
      <c r="D2677" s="44">
        <v>6</v>
      </c>
      <c r="E2677" s="45" t="s">
        <v>16328</v>
      </c>
      <c r="F2677" s="45" t="s">
        <v>16329</v>
      </c>
      <c r="G2677" s="45" t="s">
        <v>16330</v>
      </c>
      <c r="H2677" s="45" t="s">
        <v>16331</v>
      </c>
      <c r="I2677" s="45" t="s">
        <v>14585</v>
      </c>
      <c r="J2677" s="46" t="s">
        <v>14586</v>
      </c>
      <c r="K2677" s="46" t="s">
        <v>14587</v>
      </c>
      <c r="L2677" s="45" t="s">
        <v>7306</v>
      </c>
      <c r="M2677" s="45" t="s">
        <v>7307</v>
      </c>
    </row>
    <row r="2678" spans="1:13" ht="57.6">
      <c r="A2678" s="42" t="s">
        <v>7194</v>
      </c>
      <c r="B2678" s="43">
        <f t="shared" si="84"/>
        <v>439</v>
      </c>
      <c r="C2678" s="43" t="str">
        <f t="shared" si="83"/>
        <v>45.3439</v>
      </c>
      <c r="D2678" s="44">
        <v>6</v>
      </c>
      <c r="E2678" s="45" t="s">
        <v>16332</v>
      </c>
      <c r="F2678" s="45" t="s">
        <v>16333</v>
      </c>
      <c r="G2678" s="45" t="s">
        <v>16334</v>
      </c>
      <c r="H2678" s="45" t="s">
        <v>16335</v>
      </c>
      <c r="I2678" s="45" t="s">
        <v>14585</v>
      </c>
      <c r="J2678" s="46" t="s">
        <v>14586</v>
      </c>
      <c r="K2678" s="46" t="s">
        <v>14587</v>
      </c>
      <c r="L2678" s="45" t="s">
        <v>7306</v>
      </c>
      <c r="M2678" s="45" t="s">
        <v>7307</v>
      </c>
    </row>
    <row r="2679" spans="1:13" ht="57.6">
      <c r="A2679" s="42" t="s">
        <v>7194</v>
      </c>
      <c r="B2679" s="43">
        <f t="shared" si="84"/>
        <v>440</v>
      </c>
      <c r="C2679" s="43" t="str">
        <f t="shared" si="83"/>
        <v>45.3440</v>
      </c>
      <c r="D2679" s="44">
        <v>7</v>
      </c>
      <c r="E2679" s="45" t="s">
        <v>16336</v>
      </c>
      <c r="F2679" s="45" t="s">
        <v>16337</v>
      </c>
      <c r="G2679" s="45" t="s">
        <v>16338</v>
      </c>
      <c r="H2679" s="46" t="s">
        <v>16339</v>
      </c>
      <c r="I2679" s="45" t="s">
        <v>14585</v>
      </c>
      <c r="J2679" s="46" t="s">
        <v>14586</v>
      </c>
      <c r="K2679" s="46" t="s">
        <v>14587</v>
      </c>
      <c r="L2679" s="45" t="s">
        <v>7306</v>
      </c>
      <c r="M2679" s="45" t="s">
        <v>7307</v>
      </c>
    </row>
    <row r="2680" spans="1:13" ht="57.6">
      <c r="A2680" s="42" t="s">
        <v>7194</v>
      </c>
      <c r="B2680" s="43">
        <f t="shared" si="84"/>
        <v>441</v>
      </c>
      <c r="C2680" s="43" t="str">
        <f t="shared" si="83"/>
        <v>45.3441</v>
      </c>
      <c r="D2680" s="44">
        <v>7</v>
      </c>
      <c r="E2680" s="45" t="s">
        <v>16340</v>
      </c>
      <c r="F2680" s="45" t="s">
        <v>16341</v>
      </c>
      <c r="G2680" s="45" t="s">
        <v>16342</v>
      </c>
      <c r="H2680" s="46" t="s">
        <v>16343</v>
      </c>
      <c r="I2680" s="45" t="s">
        <v>14585</v>
      </c>
      <c r="J2680" s="46" t="s">
        <v>14586</v>
      </c>
      <c r="K2680" s="46" t="s">
        <v>14587</v>
      </c>
      <c r="L2680" s="45" t="s">
        <v>7306</v>
      </c>
      <c r="M2680" s="45" t="s">
        <v>7307</v>
      </c>
    </row>
    <row r="2681" spans="1:13" ht="57.6">
      <c r="A2681" s="42" t="s">
        <v>7194</v>
      </c>
      <c r="B2681" s="43">
        <f t="shared" si="84"/>
        <v>442</v>
      </c>
      <c r="C2681" s="43" t="str">
        <f t="shared" si="83"/>
        <v>45.3442</v>
      </c>
      <c r="D2681" s="44">
        <v>7</v>
      </c>
      <c r="E2681" s="45" t="s">
        <v>16344</v>
      </c>
      <c r="F2681" s="45" t="s">
        <v>16345</v>
      </c>
      <c r="G2681" s="45" t="s">
        <v>16346</v>
      </c>
      <c r="H2681" s="46" t="s">
        <v>16347</v>
      </c>
      <c r="I2681" s="45" t="s">
        <v>14585</v>
      </c>
      <c r="J2681" s="46" t="s">
        <v>14586</v>
      </c>
      <c r="K2681" s="46" t="s">
        <v>14587</v>
      </c>
      <c r="L2681" s="45" t="s">
        <v>7306</v>
      </c>
      <c r="M2681" s="45" t="s">
        <v>7307</v>
      </c>
    </row>
    <row r="2682" spans="1:13" ht="57.6">
      <c r="A2682" s="42" t="s">
        <v>7194</v>
      </c>
      <c r="B2682" s="43">
        <f t="shared" si="84"/>
        <v>443</v>
      </c>
      <c r="C2682" s="43" t="str">
        <f t="shared" si="83"/>
        <v>45.3443</v>
      </c>
      <c r="D2682" s="44">
        <v>7</v>
      </c>
      <c r="E2682" s="45" t="s">
        <v>16348</v>
      </c>
      <c r="F2682" s="45" t="s">
        <v>16349</v>
      </c>
      <c r="G2682" s="45" t="s">
        <v>16350</v>
      </c>
      <c r="H2682" s="46" t="s">
        <v>16351</v>
      </c>
      <c r="I2682" s="45" t="s">
        <v>14585</v>
      </c>
      <c r="J2682" s="46" t="s">
        <v>14586</v>
      </c>
      <c r="K2682" s="46" t="s">
        <v>14587</v>
      </c>
      <c r="L2682" s="45" t="s">
        <v>7306</v>
      </c>
      <c r="M2682" s="45" t="s">
        <v>7307</v>
      </c>
    </row>
    <row r="2683" spans="1:13" ht="57.6">
      <c r="A2683" s="42" t="s">
        <v>7194</v>
      </c>
      <c r="B2683" s="43">
        <f t="shared" si="84"/>
        <v>444</v>
      </c>
      <c r="C2683" s="43" t="str">
        <f t="shared" si="83"/>
        <v>45.3444</v>
      </c>
      <c r="D2683" s="44">
        <v>6</v>
      </c>
      <c r="E2683" s="45" t="s">
        <v>16352</v>
      </c>
      <c r="F2683" s="45" t="s">
        <v>16353</v>
      </c>
      <c r="G2683" s="45" t="s">
        <v>16354</v>
      </c>
      <c r="H2683" s="46" t="s">
        <v>16355</v>
      </c>
      <c r="I2683" s="45" t="s">
        <v>14585</v>
      </c>
      <c r="J2683" s="46" t="s">
        <v>14586</v>
      </c>
      <c r="K2683" s="46" t="s">
        <v>14587</v>
      </c>
      <c r="L2683" s="45" t="s">
        <v>7306</v>
      </c>
      <c r="M2683" s="45" t="s">
        <v>7307</v>
      </c>
    </row>
    <row r="2684" spans="1:13" ht="57.6">
      <c r="A2684" s="42" t="s">
        <v>7194</v>
      </c>
      <c r="B2684" s="43">
        <f t="shared" si="84"/>
        <v>445</v>
      </c>
      <c r="C2684" s="43" t="str">
        <f t="shared" si="83"/>
        <v>45.3445</v>
      </c>
      <c r="D2684" s="44">
        <v>6</v>
      </c>
      <c r="E2684" s="45" t="s">
        <v>16356</v>
      </c>
      <c r="F2684" s="45" t="s">
        <v>16357</v>
      </c>
      <c r="G2684" s="45" t="s">
        <v>16358</v>
      </c>
      <c r="H2684" s="45" t="s">
        <v>16359</v>
      </c>
      <c r="I2684" s="45" t="s">
        <v>14585</v>
      </c>
      <c r="J2684" s="46" t="s">
        <v>14586</v>
      </c>
      <c r="K2684" s="46" t="s">
        <v>14587</v>
      </c>
      <c r="L2684" s="45" t="s">
        <v>7306</v>
      </c>
      <c r="M2684" s="45" t="s">
        <v>7307</v>
      </c>
    </row>
    <row r="2685" spans="1:13" ht="57.6">
      <c r="A2685" s="42" t="s">
        <v>7194</v>
      </c>
      <c r="B2685" s="43">
        <f t="shared" si="84"/>
        <v>446</v>
      </c>
      <c r="C2685" s="43" t="str">
        <f t="shared" si="83"/>
        <v>45.3446</v>
      </c>
      <c r="D2685" s="44">
        <v>6</v>
      </c>
      <c r="E2685" s="45" t="s">
        <v>16360</v>
      </c>
      <c r="F2685" s="45" t="s">
        <v>16361</v>
      </c>
      <c r="G2685" s="45" t="s">
        <v>16362</v>
      </c>
      <c r="H2685" s="45" t="s">
        <v>16363</v>
      </c>
      <c r="I2685" s="45" t="s">
        <v>14585</v>
      </c>
      <c r="J2685" s="46" t="s">
        <v>14586</v>
      </c>
      <c r="K2685" s="46" t="s">
        <v>14587</v>
      </c>
      <c r="L2685" s="45" t="s">
        <v>7306</v>
      </c>
      <c r="M2685" s="45" t="s">
        <v>7307</v>
      </c>
    </row>
    <row r="2686" spans="1:13" ht="57.6">
      <c r="A2686" s="42" t="s">
        <v>7194</v>
      </c>
      <c r="B2686" s="43">
        <f t="shared" si="84"/>
        <v>447</v>
      </c>
      <c r="C2686" s="43" t="str">
        <f t="shared" si="83"/>
        <v>45.3447</v>
      </c>
      <c r="D2686" s="44">
        <v>6</v>
      </c>
      <c r="E2686" s="45" t="s">
        <v>16364</v>
      </c>
      <c r="F2686" s="45" t="s">
        <v>16365</v>
      </c>
      <c r="G2686" s="45" t="s">
        <v>16366</v>
      </c>
      <c r="H2686" s="46" t="s">
        <v>16367</v>
      </c>
      <c r="I2686" s="45" t="s">
        <v>14585</v>
      </c>
      <c r="J2686" s="46" t="s">
        <v>14586</v>
      </c>
      <c r="K2686" s="46" t="s">
        <v>14587</v>
      </c>
      <c r="L2686" s="45" t="s">
        <v>7306</v>
      </c>
      <c r="M2686" s="45" t="s">
        <v>7307</v>
      </c>
    </row>
    <row r="2687" spans="1:13" ht="57.6">
      <c r="A2687" s="42" t="s">
        <v>7194</v>
      </c>
      <c r="B2687" s="43">
        <f t="shared" si="84"/>
        <v>448</v>
      </c>
      <c r="C2687" s="43" t="str">
        <f t="shared" si="83"/>
        <v>45.3448</v>
      </c>
      <c r="D2687" s="44">
        <v>6</v>
      </c>
      <c r="E2687" s="45" t="s">
        <v>16368</v>
      </c>
      <c r="F2687" s="45" t="s">
        <v>16369</v>
      </c>
      <c r="G2687" s="45" t="s">
        <v>16370</v>
      </c>
      <c r="H2687" s="46" t="s">
        <v>16371</v>
      </c>
      <c r="I2687" s="45" t="s">
        <v>14585</v>
      </c>
      <c r="J2687" s="46" t="s">
        <v>14586</v>
      </c>
      <c r="K2687" s="46" t="s">
        <v>14587</v>
      </c>
      <c r="L2687" s="45" t="s">
        <v>7306</v>
      </c>
      <c r="M2687" s="45" t="s">
        <v>7307</v>
      </c>
    </row>
    <row r="2688" spans="1:13" ht="57.6">
      <c r="A2688" s="42" t="s">
        <v>7194</v>
      </c>
      <c r="B2688" s="43">
        <f t="shared" si="84"/>
        <v>449</v>
      </c>
      <c r="C2688" s="43" t="str">
        <f t="shared" si="83"/>
        <v>45.3449</v>
      </c>
      <c r="D2688" s="44">
        <v>6</v>
      </c>
      <c r="E2688" s="45" t="s">
        <v>16372</v>
      </c>
      <c r="F2688" s="45" t="s">
        <v>16373</v>
      </c>
      <c r="G2688" s="45" t="s">
        <v>16374</v>
      </c>
      <c r="H2688" s="46" t="s">
        <v>16375</v>
      </c>
      <c r="I2688" s="45" t="s">
        <v>14585</v>
      </c>
      <c r="J2688" s="46" t="s">
        <v>14586</v>
      </c>
      <c r="K2688" s="46" t="s">
        <v>14587</v>
      </c>
      <c r="L2688" s="45" t="s">
        <v>7306</v>
      </c>
      <c r="M2688" s="45" t="s">
        <v>7307</v>
      </c>
    </row>
    <row r="2689" spans="1:13" ht="57.6">
      <c r="A2689" s="42" t="s">
        <v>7194</v>
      </c>
      <c r="B2689" s="43">
        <f t="shared" si="84"/>
        <v>450</v>
      </c>
      <c r="C2689" s="43" t="str">
        <f t="shared" si="83"/>
        <v>45.3450</v>
      </c>
      <c r="D2689" s="44">
        <v>6</v>
      </c>
      <c r="E2689" s="45" t="s">
        <v>16376</v>
      </c>
      <c r="F2689" s="45" t="s">
        <v>16377</v>
      </c>
      <c r="G2689" s="45" t="s">
        <v>16378</v>
      </c>
      <c r="H2689" s="46" t="s">
        <v>16379</v>
      </c>
      <c r="I2689" s="45" t="s">
        <v>14585</v>
      </c>
      <c r="J2689" s="46" t="s">
        <v>14586</v>
      </c>
      <c r="K2689" s="46" t="s">
        <v>14587</v>
      </c>
      <c r="L2689" s="45" t="s">
        <v>7306</v>
      </c>
      <c r="M2689" s="45" t="s">
        <v>7307</v>
      </c>
    </row>
    <row r="2690" spans="1:13" ht="57.6">
      <c r="A2690" s="42" t="s">
        <v>7194</v>
      </c>
      <c r="B2690" s="43">
        <f t="shared" si="84"/>
        <v>451</v>
      </c>
      <c r="C2690" s="43" t="str">
        <f t="shared" si="83"/>
        <v>45.3451</v>
      </c>
      <c r="D2690" s="44">
        <v>6</v>
      </c>
      <c r="E2690" s="45" t="s">
        <v>16380</v>
      </c>
      <c r="F2690" s="45" t="s">
        <v>16381</v>
      </c>
      <c r="G2690" s="45" t="s">
        <v>16382</v>
      </c>
      <c r="H2690" s="45" t="s">
        <v>16383</v>
      </c>
      <c r="I2690" s="45" t="s">
        <v>14585</v>
      </c>
      <c r="J2690" s="46" t="s">
        <v>14586</v>
      </c>
      <c r="K2690" s="46" t="s">
        <v>14587</v>
      </c>
      <c r="L2690" s="45" t="s">
        <v>7306</v>
      </c>
      <c r="M2690" s="45" t="s">
        <v>7307</v>
      </c>
    </row>
    <row r="2691" spans="1:13" ht="57.6">
      <c r="A2691" s="42" t="s">
        <v>7194</v>
      </c>
      <c r="B2691" s="43">
        <f t="shared" si="84"/>
        <v>452</v>
      </c>
      <c r="C2691" s="43" t="str">
        <f t="shared" ref="C2691:C2754" si="85">+CONCATENATE(A2691,B2691)</f>
        <v>45.3452</v>
      </c>
      <c r="D2691" s="44">
        <v>6</v>
      </c>
      <c r="E2691" s="45" t="s">
        <v>16384</v>
      </c>
      <c r="F2691" s="45" t="s">
        <v>16385</v>
      </c>
      <c r="G2691" s="45" t="s">
        <v>16386</v>
      </c>
      <c r="H2691" s="46" t="s">
        <v>16387</v>
      </c>
      <c r="I2691" s="45" t="s">
        <v>14585</v>
      </c>
      <c r="J2691" s="46" t="s">
        <v>14586</v>
      </c>
      <c r="K2691" s="46" t="s">
        <v>14587</v>
      </c>
      <c r="L2691" s="45" t="s">
        <v>7306</v>
      </c>
      <c r="M2691" s="45" t="s">
        <v>7307</v>
      </c>
    </row>
    <row r="2692" spans="1:13" ht="57.6">
      <c r="A2692" s="42" t="s">
        <v>7194</v>
      </c>
      <c r="B2692" s="43">
        <f t="shared" ref="B2692:B2755" si="86">+IF(A2692=A2691,B2691+1,1)</f>
        <v>453</v>
      </c>
      <c r="C2692" s="43" t="str">
        <f t="shared" si="85"/>
        <v>45.3453</v>
      </c>
      <c r="D2692" s="44">
        <v>5</v>
      </c>
      <c r="E2692" s="45" t="s">
        <v>16388</v>
      </c>
      <c r="F2692" s="45" t="s">
        <v>16389</v>
      </c>
      <c r="G2692" s="45" t="s">
        <v>16390</v>
      </c>
      <c r="H2692" s="46" t="s">
        <v>16391</v>
      </c>
      <c r="I2692" s="45" t="s">
        <v>14585</v>
      </c>
      <c r="J2692" s="46" t="s">
        <v>14586</v>
      </c>
      <c r="K2692" s="46" t="s">
        <v>14587</v>
      </c>
      <c r="L2692" s="45" t="s">
        <v>7306</v>
      </c>
      <c r="M2692" s="45" t="s">
        <v>7307</v>
      </c>
    </row>
    <row r="2693" spans="1:13" ht="57.6">
      <c r="A2693" s="42" t="s">
        <v>7194</v>
      </c>
      <c r="B2693" s="43">
        <f t="shared" si="86"/>
        <v>454</v>
      </c>
      <c r="C2693" s="43" t="str">
        <f t="shared" si="85"/>
        <v>45.3454</v>
      </c>
      <c r="D2693" s="44">
        <v>6</v>
      </c>
      <c r="E2693" s="45" t="s">
        <v>16392</v>
      </c>
      <c r="F2693" s="45" t="s">
        <v>16393</v>
      </c>
      <c r="G2693" s="45" t="s">
        <v>16394</v>
      </c>
      <c r="H2693" s="46" t="s">
        <v>16395</v>
      </c>
      <c r="I2693" s="45" t="s">
        <v>14585</v>
      </c>
      <c r="J2693" s="46" t="s">
        <v>14586</v>
      </c>
      <c r="K2693" s="46" t="s">
        <v>14587</v>
      </c>
      <c r="L2693" s="45" t="s">
        <v>7306</v>
      </c>
      <c r="M2693" s="45" t="s">
        <v>7307</v>
      </c>
    </row>
    <row r="2694" spans="1:13" ht="57.6">
      <c r="A2694" s="42" t="s">
        <v>7194</v>
      </c>
      <c r="B2694" s="43">
        <f t="shared" si="86"/>
        <v>455</v>
      </c>
      <c r="C2694" s="43" t="str">
        <f t="shared" si="85"/>
        <v>45.3455</v>
      </c>
      <c r="D2694" s="44">
        <v>7</v>
      </c>
      <c r="E2694" s="45" t="s">
        <v>16396</v>
      </c>
      <c r="F2694" s="45" t="s">
        <v>16397</v>
      </c>
      <c r="G2694" s="45" t="s">
        <v>16398</v>
      </c>
      <c r="H2694" s="46" t="s">
        <v>16399</v>
      </c>
      <c r="I2694" s="45" t="s">
        <v>14585</v>
      </c>
      <c r="J2694" s="46" t="s">
        <v>14586</v>
      </c>
      <c r="K2694" s="46" t="s">
        <v>14587</v>
      </c>
      <c r="L2694" s="45" t="s">
        <v>7306</v>
      </c>
      <c r="M2694" s="45" t="s">
        <v>7307</v>
      </c>
    </row>
    <row r="2695" spans="1:13" ht="57.6">
      <c r="A2695" s="42" t="s">
        <v>7194</v>
      </c>
      <c r="B2695" s="43">
        <f t="shared" si="86"/>
        <v>456</v>
      </c>
      <c r="C2695" s="43" t="str">
        <f t="shared" si="85"/>
        <v>45.3456</v>
      </c>
      <c r="D2695" s="44">
        <v>7</v>
      </c>
      <c r="E2695" s="45" t="s">
        <v>16400</v>
      </c>
      <c r="F2695" s="45" t="s">
        <v>16401</v>
      </c>
      <c r="G2695" s="45" t="s">
        <v>16402</v>
      </c>
      <c r="H2695" s="46" t="s">
        <v>16403</v>
      </c>
      <c r="I2695" s="45" t="s">
        <v>14585</v>
      </c>
      <c r="J2695" s="46" t="s">
        <v>14586</v>
      </c>
      <c r="K2695" s="46" t="s">
        <v>14587</v>
      </c>
      <c r="L2695" s="45" t="s">
        <v>7306</v>
      </c>
      <c r="M2695" s="45" t="s">
        <v>7307</v>
      </c>
    </row>
    <row r="2696" spans="1:13" ht="57.6">
      <c r="A2696" s="42" t="s">
        <v>7194</v>
      </c>
      <c r="B2696" s="43">
        <f t="shared" si="86"/>
        <v>457</v>
      </c>
      <c r="C2696" s="43" t="str">
        <f t="shared" si="85"/>
        <v>45.3457</v>
      </c>
      <c r="D2696" s="44">
        <v>5</v>
      </c>
      <c r="E2696" s="45" t="s">
        <v>16404</v>
      </c>
      <c r="F2696" s="45" t="s">
        <v>16405</v>
      </c>
      <c r="G2696" s="45" t="s">
        <v>16406</v>
      </c>
      <c r="H2696" s="46" t="s">
        <v>16407</v>
      </c>
      <c r="I2696" s="45" t="s">
        <v>14585</v>
      </c>
      <c r="J2696" s="46" t="s">
        <v>14586</v>
      </c>
      <c r="K2696" s="46" t="s">
        <v>14587</v>
      </c>
      <c r="L2696" s="45" t="s">
        <v>7306</v>
      </c>
      <c r="M2696" s="45" t="s">
        <v>7307</v>
      </c>
    </row>
    <row r="2697" spans="1:13" ht="57.6">
      <c r="A2697" s="42" t="s">
        <v>7194</v>
      </c>
      <c r="B2697" s="43">
        <f t="shared" si="86"/>
        <v>458</v>
      </c>
      <c r="C2697" s="43" t="str">
        <f t="shared" si="85"/>
        <v>45.3458</v>
      </c>
      <c r="D2697" s="44">
        <v>6</v>
      </c>
      <c r="E2697" s="45" t="s">
        <v>16408</v>
      </c>
      <c r="F2697" s="45" t="s">
        <v>16409</v>
      </c>
      <c r="G2697" s="45" t="s">
        <v>16410</v>
      </c>
      <c r="H2697" s="46" t="s">
        <v>16411</v>
      </c>
      <c r="I2697" s="45" t="s">
        <v>14585</v>
      </c>
      <c r="J2697" s="46" t="s">
        <v>14586</v>
      </c>
      <c r="K2697" s="46" t="s">
        <v>14587</v>
      </c>
      <c r="L2697" s="45" t="s">
        <v>7306</v>
      </c>
      <c r="M2697" s="45" t="s">
        <v>7307</v>
      </c>
    </row>
    <row r="2698" spans="1:13" ht="57.6">
      <c r="A2698" s="42" t="s">
        <v>7194</v>
      </c>
      <c r="B2698" s="43">
        <f t="shared" si="86"/>
        <v>459</v>
      </c>
      <c r="C2698" s="43" t="str">
        <f t="shared" si="85"/>
        <v>45.3459</v>
      </c>
      <c r="D2698" s="44">
        <v>7</v>
      </c>
      <c r="E2698" s="45" t="s">
        <v>16412</v>
      </c>
      <c r="F2698" s="45" t="s">
        <v>16413</v>
      </c>
      <c r="G2698" s="45" t="s">
        <v>16414</v>
      </c>
      <c r="H2698" s="46" t="s">
        <v>16415</v>
      </c>
      <c r="I2698" s="45" t="s">
        <v>14585</v>
      </c>
      <c r="J2698" s="46" t="s">
        <v>14586</v>
      </c>
      <c r="K2698" s="46" t="s">
        <v>14587</v>
      </c>
      <c r="L2698" s="45" t="s">
        <v>7306</v>
      </c>
      <c r="M2698" s="45" t="s">
        <v>7307</v>
      </c>
    </row>
    <row r="2699" spans="1:13" ht="57.6">
      <c r="A2699" s="42" t="s">
        <v>7194</v>
      </c>
      <c r="B2699" s="43">
        <f t="shared" si="86"/>
        <v>460</v>
      </c>
      <c r="C2699" s="43" t="str">
        <f t="shared" si="85"/>
        <v>45.3460</v>
      </c>
      <c r="D2699" s="44">
        <v>7</v>
      </c>
      <c r="E2699" s="45" t="s">
        <v>16416</v>
      </c>
      <c r="F2699" s="45" t="s">
        <v>16417</v>
      </c>
      <c r="G2699" s="45" t="s">
        <v>16418</v>
      </c>
      <c r="H2699" s="46" t="s">
        <v>16419</v>
      </c>
      <c r="I2699" s="45" t="s">
        <v>14585</v>
      </c>
      <c r="J2699" s="46" t="s">
        <v>14586</v>
      </c>
      <c r="K2699" s="46" t="s">
        <v>14587</v>
      </c>
      <c r="L2699" s="45" t="s">
        <v>7306</v>
      </c>
      <c r="M2699" s="45" t="s">
        <v>7307</v>
      </c>
    </row>
    <row r="2700" spans="1:13" ht="57.6">
      <c r="A2700" s="42" t="s">
        <v>7194</v>
      </c>
      <c r="B2700" s="43">
        <f t="shared" si="86"/>
        <v>461</v>
      </c>
      <c r="C2700" s="43" t="str">
        <f t="shared" si="85"/>
        <v>45.3461</v>
      </c>
      <c r="D2700" s="44">
        <v>6</v>
      </c>
      <c r="E2700" s="45" t="s">
        <v>16420</v>
      </c>
      <c r="F2700" s="45" t="s">
        <v>16421</v>
      </c>
      <c r="G2700" s="45" t="s">
        <v>16422</v>
      </c>
      <c r="H2700" s="46" t="s">
        <v>16423</v>
      </c>
      <c r="I2700" s="45" t="s">
        <v>14585</v>
      </c>
      <c r="J2700" s="46" t="s">
        <v>14586</v>
      </c>
      <c r="K2700" s="46" t="s">
        <v>14587</v>
      </c>
      <c r="L2700" s="45" t="s">
        <v>7306</v>
      </c>
      <c r="M2700" s="45" t="s">
        <v>7307</v>
      </c>
    </row>
    <row r="2701" spans="1:13" ht="57.6">
      <c r="A2701" s="42" t="s">
        <v>7194</v>
      </c>
      <c r="B2701" s="43">
        <f t="shared" si="86"/>
        <v>462</v>
      </c>
      <c r="C2701" s="43" t="str">
        <f t="shared" si="85"/>
        <v>45.3462</v>
      </c>
      <c r="D2701" s="44">
        <v>6</v>
      </c>
      <c r="E2701" s="45" t="s">
        <v>16424</v>
      </c>
      <c r="F2701" s="45" t="s">
        <v>16425</v>
      </c>
      <c r="G2701" s="45" t="s">
        <v>16426</v>
      </c>
      <c r="H2701" s="46" t="s">
        <v>16427</v>
      </c>
      <c r="I2701" s="45" t="s">
        <v>14585</v>
      </c>
      <c r="J2701" s="46" t="s">
        <v>14586</v>
      </c>
      <c r="K2701" s="46" t="s">
        <v>14587</v>
      </c>
      <c r="L2701" s="45" t="s">
        <v>7306</v>
      </c>
      <c r="M2701" s="45" t="s">
        <v>7307</v>
      </c>
    </row>
    <row r="2702" spans="1:13" ht="57.6">
      <c r="A2702" s="42" t="s">
        <v>7194</v>
      </c>
      <c r="B2702" s="43">
        <f t="shared" si="86"/>
        <v>463</v>
      </c>
      <c r="C2702" s="43" t="str">
        <f t="shared" si="85"/>
        <v>45.3463</v>
      </c>
      <c r="D2702" s="44">
        <v>6</v>
      </c>
      <c r="E2702" s="45" t="s">
        <v>16428</v>
      </c>
      <c r="F2702" s="45" t="s">
        <v>16429</v>
      </c>
      <c r="G2702" s="45" t="s">
        <v>16430</v>
      </c>
      <c r="H2702" s="46" t="s">
        <v>16431</v>
      </c>
      <c r="I2702" s="45" t="s">
        <v>14585</v>
      </c>
      <c r="J2702" s="46" t="s">
        <v>14586</v>
      </c>
      <c r="K2702" s="46" t="s">
        <v>14587</v>
      </c>
      <c r="L2702" s="45" t="s">
        <v>7306</v>
      </c>
      <c r="M2702" s="45" t="s">
        <v>7307</v>
      </c>
    </row>
    <row r="2703" spans="1:13" ht="57.6">
      <c r="A2703" s="42" t="s">
        <v>7194</v>
      </c>
      <c r="B2703" s="43">
        <f t="shared" si="86"/>
        <v>464</v>
      </c>
      <c r="C2703" s="43" t="str">
        <f t="shared" si="85"/>
        <v>45.3464</v>
      </c>
      <c r="D2703" s="44">
        <v>6</v>
      </c>
      <c r="E2703" s="45" t="s">
        <v>16432</v>
      </c>
      <c r="F2703" s="45" t="s">
        <v>16433</v>
      </c>
      <c r="G2703" s="45" t="s">
        <v>16434</v>
      </c>
      <c r="H2703" s="45" t="s">
        <v>16435</v>
      </c>
      <c r="I2703" s="45" t="s">
        <v>14585</v>
      </c>
      <c r="J2703" s="46" t="s">
        <v>14586</v>
      </c>
      <c r="K2703" s="46" t="s">
        <v>14587</v>
      </c>
      <c r="L2703" s="45" t="s">
        <v>7306</v>
      </c>
      <c r="M2703" s="45" t="s">
        <v>7307</v>
      </c>
    </row>
    <row r="2704" spans="1:13" ht="57.6">
      <c r="A2704" s="42" t="s">
        <v>7194</v>
      </c>
      <c r="B2704" s="43">
        <f t="shared" si="86"/>
        <v>465</v>
      </c>
      <c r="C2704" s="43" t="str">
        <f t="shared" si="85"/>
        <v>45.3465</v>
      </c>
      <c r="D2704" s="44">
        <v>6</v>
      </c>
      <c r="E2704" s="45" t="s">
        <v>16436</v>
      </c>
      <c r="F2704" s="45" t="s">
        <v>16437</v>
      </c>
      <c r="G2704" s="45" t="s">
        <v>16438</v>
      </c>
      <c r="H2704" s="46" t="s">
        <v>16439</v>
      </c>
      <c r="I2704" s="45" t="s">
        <v>14585</v>
      </c>
      <c r="J2704" s="46" t="s">
        <v>14586</v>
      </c>
      <c r="K2704" s="46" t="s">
        <v>14587</v>
      </c>
      <c r="L2704" s="45" t="s">
        <v>7306</v>
      </c>
      <c r="M2704" s="45" t="s">
        <v>7307</v>
      </c>
    </row>
    <row r="2705" spans="1:13" ht="57.6">
      <c r="A2705" s="42" t="s">
        <v>7194</v>
      </c>
      <c r="B2705" s="43">
        <f t="shared" si="86"/>
        <v>466</v>
      </c>
      <c r="C2705" s="43" t="str">
        <f t="shared" si="85"/>
        <v>45.3466</v>
      </c>
      <c r="D2705" s="44">
        <v>6</v>
      </c>
      <c r="E2705" s="45" t="s">
        <v>16440</v>
      </c>
      <c r="F2705" s="45" t="s">
        <v>16441</v>
      </c>
      <c r="G2705" s="45" t="s">
        <v>16442</v>
      </c>
      <c r="H2705" s="46" t="s">
        <v>16443</v>
      </c>
      <c r="I2705" s="45" t="s">
        <v>14585</v>
      </c>
      <c r="J2705" s="46" t="s">
        <v>14586</v>
      </c>
      <c r="K2705" s="46" t="s">
        <v>14587</v>
      </c>
      <c r="L2705" s="45" t="s">
        <v>7306</v>
      </c>
      <c r="M2705" s="45" t="s">
        <v>7307</v>
      </c>
    </row>
    <row r="2706" spans="1:13" ht="57.6">
      <c r="A2706" s="42" t="s">
        <v>7194</v>
      </c>
      <c r="B2706" s="43">
        <f t="shared" si="86"/>
        <v>467</v>
      </c>
      <c r="C2706" s="43" t="str">
        <f t="shared" si="85"/>
        <v>45.3467</v>
      </c>
      <c r="D2706" s="44">
        <v>7</v>
      </c>
      <c r="E2706" s="45" t="s">
        <v>16444</v>
      </c>
      <c r="F2706" s="45" t="s">
        <v>16445</v>
      </c>
      <c r="G2706" s="45" t="s">
        <v>16446</v>
      </c>
      <c r="H2706" s="46" t="s">
        <v>16447</v>
      </c>
      <c r="I2706" s="45" t="s">
        <v>14585</v>
      </c>
      <c r="J2706" s="46" t="s">
        <v>14586</v>
      </c>
      <c r="K2706" s="46" t="s">
        <v>14587</v>
      </c>
      <c r="L2706" s="45" t="s">
        <v>7306</v>
      </c>
      <c r="M2706" s="45" t="s">
        <v>7307</v>
      </c>
    </row>
    <row r="2707" spans="1:13" ht="57.6">
      <c r="A2707" s="42" t="s">
        <v>7194</v>
      </c>
      <c r="B2707" s="43">
        <f t="shared" si="86"/>
        <v>468</v>
      </c>
      <c r="C2707" s="43" t="str">
        <f t="shared" si="85"/>
        <v>45.3468</v>
      </c>
      <c r="D2707" s="44">
        <v>7</v>
      </c>
      <c r="E2707" s="45" t="s">
        <v>16448</v>
      </c>
      <c r="F2707" s="45" t="s">
        <v>16449</v>
      </c>
      <c r="G2707" s="45" t="s">
        <v>16450</v>
      </c>
      <c r="H2707" s="46" t="s">
        <v>16451</v>
      </c>
      <c r="I2707" s="45" t="s">
        <v>14585</v>
      </c>
      <c r="J2707" s="46" t="s">
        <v>14586</v>
      </c>
      <c r="K2707" s="46" t="s">
        <v>14587</v>
      </c>
      <c r="L2707" s="45" t="s">
        <v>7306</v>
      </c>
      <c r="M2707" s="45" t="s">
        <v>7307</v>
      </c>
    </row>
    <row r="2708" spans="1:13" ht="57.6">
      <c r="A2708" s="42" t="s">
        <v>7194</v>
      </c>
      <c r="B2708" s="43">
        <f t="shared" si="86"/>
        <v>469</v>
      </c>
      <c r="C2708" s="43" t="str">
        <f t="shared" si="85"/>
        <v>45.3469</v>
      </c>
      <c r="D2708" s="44">
        <v>7</v>
      </c>
      <c r="E2708" s="45" t="s">
        <v>16452</v>
      </c>
      <c r="F2708" s="45" t="s">
        <v>16453</v>
      </c>
      <c r="G2708" s="45" t="s">
        <v>16454</v>
      </c>
      <c r="H2708" s="46" t="s">
        <v>16455</v>
      </c>
      <c r="I2708" s="45" t="s">
        <v>14585</v>
      </c>
      <c r="J2708" s="46" t="s">
        <v>14586</v>
      </c>
      <c r="K2708" s="46" t="s">
        <v>14587</v>
      </c>
      <c r="L2708" s="45" t="s">
        <v>7306</v>
      </c>
      <c r="M2708" s="45" t="s">
        <v>7307</v>
      </c>
    </row>
    <row r="2709" spans="1:13" ht="57.6">
      <c r="A2709" s="42" t="s">
        <v>7194</v>
      </c>
      <c r="B2709" s="43">
        <f t="shared" si="86"/>
        <v>470</v>
      </c>
      <c r="C2709" s="43" t="str">
        <f t="shared" si="85"/>
        <v>45.3470</v>
      </c>
      <c r="D2709" s="44">
        <v>7</v>
      </c>
      <c r="E2709" s="45" t="s">
        <v>16456</v>
      </c>
      <c r="F2709" s="45" t="s">
        <v>16457</v>
      </c>
      <c r="G2709" s="45" t="s">
        <v>16458</v>
      </c>
      <c r="H2709" s="46" t="s">
        <v>16459</v>
      </c>
      <c r="I2709" s="45" t="s">
        <v>14585</v>
      </c>
      <c r="J2709" s="46" t="s">
        <v>14586</v>
      </c>
      <c r="K2709" s="46" t="s">
        <v>14587</v>
      </c>
      <c r="L2709" s="45" t="s">
        <v>7306</v>
      </c>
      <c r="M2709" s="45" t="s">
        <v>7307</v>
      </c>
    </row>
    <row r="2710" spans="1:13" ht="57.6">
      <c r="A2710" s="42" t="s">
        <v>7194</v>
      </c>
      <c r="B2710" s="43">
        <f t="shared" si="86"/>
        <v>471</v>
      </c>
      <c r="C2710" s="43" t="str">
        <f t="shared" si="85"/>
        <v>45.3471</v>
      </c>
      <c r="D2710" s="44">
        <v>6</v>
      </c>
      <c r="E2710" s="45" t="s">
        <v>16460</v>
      </c>
      <c r="F2710" s="45" t="s">
        <v>16461</v>
      </c>
      <c r="G2710" s="45" t="s">
        <v>16462</v>
      </c>
      <c r="H2710" s="46" t="s">
        <v>16463</v>
      </c>
      <c r="I2710" s="45" t="s">
        <v>14585</v>
      </c>
      <c r="J2710" s="46" t="s">
        <v>14586</v>
      </c>
      <c r="K2710" s="46" t="s">
        <v>14587</v>
      </c>
      <c r="L2710" s="45" t="s">
        <v>7306</v>
      </c>
      <c r="M2710" s="45" t="s">
        <v>7307</v>
      </c>
    </row>
    <row r="2711" spans="1:13" ht="57.6">
      <c r="A2711" s="42" t="s">
        <v>7194</v>
      </c>
      <c r="B2711" s="43">
        <f t="shared" si="86"/>
        <v>472</v>
      </c>
      <c r="C2711" s="43" t="str">
        <f t="shared" si="85"/>
        <v>45.3472</v>
      </c>
      <c r="D2711" s="44">
        <v>6</v>
      </c>
      <c r="E2711" s="45" t="s">
        <v>16464</v>
      </c>
      <c r="F2711" s="45" t="s">
        <v>16465</v>
      </c>
      <c r="G2711" s="45" t="s">
        <v>16466</v>
      </c>
      <c r="H2711" s="46" t="s">
        <v>16467</v>
      </c>
      <c r="I2711" s="45" t="s">
        <v>14585</v>
      </c>
      <c r="J2711" s="46" t="s">
        <v>14586</v>
      </c>
      <c r="K2711" s="46" t="s">
        <v>14587</v>
      </c>
      <c r="L2711" s="45" t="s">
        <v>7306</v>
      </c>
      <c r="M2711" s="45" t="s">
        <v>7307</v>
      </c>
    </row>
    <row r="2712" spans="1:13" ht="57.6">
      <c r="A2712" s="42" t="s">
        <v>7194</v>
      </c>
      <c r="B2712" s="43">
        <f t="shared" si="86"/>
        <v>473</v>
      </c>
      <c r="C2712" s="43" t="str">
        <f t="shared" si="85"/>
        <v>45.3473</v>
      </c>
      <c r="D2712" s="44">
        <v>6</v>
      </c>
      <c r="E2712" s="45" t="s">
        <v>16468</v>
      </c>
      <c r="F2712" s="45" t="s">
        <v>16469</v>
      </c>
      <c r="G2712" s="45" t="s">
        <v>16470</v>
      </c>
      <c r="H2712" s="46" t="s">
        <v>16471</v>
      </c>
      <c r="I2712" s="45" t="s">
        <v>14585</v>
      </c>
      <c r="J2712" s="46" t="s">
        <v>14586</v>
      </c>
      <c r="K2712" s="46" t="s">
        <v>14587</v>
      </c>
      <c r="L2712" s="45" t="s">
        <v>7306</v>
      </c>
      <c r="M2712" s="45" t="s">
        <v>7307</v>
      </c>
    </row>
    <row r="2713" spans="1:13" ht="57.6">
      <c r="A2713" s="42" t="s">
        <v>7194</v>
      </c>
      <c r="B2713" s="43">
        <f t="shared" si="86"/>
        <v>474</v>
      </c>
      <c r="C2713" s="43" t="str">
        <f t="shared" si="85"/>
        <v>45.3474</v>
      </c>
      <c r="D2713" s="44">
        <v>5</v>
      </c>
      <c r="E2713" s="45" t="s">
        <v>16472</v>
      </c>
      <c r="F2713" s="45" t="s">
        <v>16473</v>
      </c>
      <c r="G2713" s="45" t="s">
        <v>16474</v>
      </c>
      <c r="H2713" s="46" t="s">
        <v>16475</v>
      </c>
      <c r="I2713" s="45" t="s">
        <v>14585</v>
      </c>
      <c r="J2713" s="46" t="s">
        <v>14586</v>
      </c>
      <c r="K2713" s="46" t="s">
        <v>14587</v>
      </c>
      <c r="L2713" s="45" t="s">
        <v>7306</v>
      </c>
      <c r="M2713" s="45" t="s">
        <v>7307</v>
      </c>
    </row>
    <row r="2714" spans="1:13" ht="57.6">
      <c r="A2714" s="42" t="s">
        <v>7194</v>
      </c>
      <c r="B2714" s="43">
        <f t="shared" si="86"/>
        <v>475</v>
      </c>
      <c r="C2714" s="43" t="str">
        <f t="shared" si="85"/>
        <v>45.3475</v>
      </c>
      <c r="D2714" s="44">
        <v>6</v>
      </c>
      <c r="E2714" s="45" t="s">
        <v>16476</v>
      </c>
      <c r="F2714" s="45" t="s">
        <v>16477</v>
      </c>
      <c r="G2714" s="45" t="s">
        <v>16478</v>
      </c>
      <c r="H2714" s="46" t="s">
        <v>16479</v>
      </c>
      <c r="I2714" s="45" t="s">
        <v>14585</v>
      </c>
      <c r="J2714" s="46" t="s">
        <v>14586</v>
      </c>
      <c r="K2714" s="46" t="s">
        <v>14587</v>
      </c>
      <c r="L2714" s="45" t="s">
        <v>7306</v>
      </c>
      <c r="M2714" s="45" t="s">
        <v>7307</v>
      </c>
    </row>
    <row r="2715" spans="1:13" ht="57.6">
      <c r="A2715" s="42" t="s">
        <v>7194</v>
      </c>
      <c r="B2715" s="43">
        <f t="shared" si="86"/>
        <v>476</v>
      </c>
      <c r="C2715" s="43" t="str">
        <f t="shared" si="85"/>
        <v>45.3476</v>
      </c>
      <c r="D2715" s="44">
        <v>6</v>
      </c>
      <c r="E2715" s="45" t="s">
        <v>16480</v>
      </c>
      <c r="F2715" s="45" t="s">
        <v>16481</v>
      </c>
      <c r="G2715" s="45" t="s">
        <v>16482</v>
      </c>
      <c r="H2715" s="46" t="s">
        <v>16483</v>
      </c>
      <c r="I2715" s="45" t="s">
        <v>14585</v>
      </c>
      <c r="J2715" s="46" t="s">
        <v>14586</v>
      </c>
      <c r="K2715" s="46" t="s">
        <v>14587</v>
      </c>
      <c r="L2715" s="45" t="s">
        <v>7306</v>
      </c>
      <c r="M2715" s="45" t="s">
        <v>7307</v>
      </c>
    </row>
    <row r="2716" spans="1:13" ht="57.6">
      <c r="A2716" s="42" t="s">
        <v>7194</v>
      </c>
      <c r="B2716" s="43">
        <f t="shared" si="86"/>
        <v>477</v>
      </c>
      <c r="C2716" s="43" t="str">
        <f t="shared" si="85"/>
        <v>45.3477</v>
      </c>
      <c r="D2716" s="44">
        <v>6</v>
      </c>
      <c r="E2716" s="45" t="s">
        <v>16484</v>
      </c>
      <c r="F2716" s="45" t="s">
        <v>16485</v>
      </c>
      <c r="G2716" s="45" t="s">
        <v>16486</v>
      </c>
      <c r="H2716" s="45" t="s">
        <v>16487</v>
      </c>
      <c r="I2716" s="45" t="s">
        <v>14585</v>
      </c>
      <c r="J2716" s="46" t="s">
        <v>14586</v>
      </c>
      <c r="K2716" s="46" t="s">
        <v>14587</v>
      </c>
      <c r="L2716" s="45" t="s">
        <v>7306</v>
      </c>
      <c r="M2716" s="45" t="s">
        <v>7307</v>
      </c>
    </row>
    <row r="2717" spans="1:13" ht="57.6">
      <c r="A2717" s="42" t="s">
        <v>7194</v>
      </c>
      <c r="B2717" s="43">
        <f t="shared" si="86"/>
        <v>478</v>
      </c>
      <c r="C2717" s="43" t="str">
        <f t="shared" si="85"/>
        <v>45.3478</v>
      </c>
      <c r="D2717" s="44">
        <v>6</v>
      </c>
      <c r="E2717" s="45" t="s">
        <v>16488</v>
      </c>
      <c r="F2717" s="45" t="s">
        <v>16489</v>
      </c>
      <c r="G2717" s="45" t="s">
        <v>16490</v>
      </c>
      <c r="H2717" s="45" t="s">
        <v>16491</v>
      </c>
      <c r="I2717" s="45" t="s">
        <v>14585</v>
      </c>
      <c r="J2717" s="46" t="s">
        <v>14586</v>
      </c>
      <c r="K2717" s="46" t="s">
        <v>14587</v>
      </c>
      <c r="L2717" s="45" t="s">
        <v>7306</v>
      </c>
      <c r="M2717" s="45" t="s">
        <v>7307</v>
      </c>
    </row>
    <row r="2718" spans="1:13" ht="57.6">
      <c r="A2718" s="42" t="s">
        <v>7194</v>
      </c>
      <c r="B2718" s="43">
        <f t="shared" si="86"/>
        <v>479</v>
      </c>
      <c r="C2718" s="43" t="str">
        <f t="shared" si="85"/>
        <v>45.3479</v>
      </c>
      <c r="D2718" s="44">
        <v>7</v>
      </c>
      <c r="E2718" s="45" t="s">
        <v>16492</v>
      </c>
      <c r="F2718" s="45" t="s">
        <v>16493</v>
      </c>
      <c r="G2718" s="45" t="s">
        <v>16494</v>
      </c>
      <c r="H2718" s="46" t="s">
        <v>16495</v>
      </c>
      <c r="I2718" s="45" t="s">
        <v>14585</v>
      </c>
      <c r="J2718" s="46" t="s">
        <v>14586</v>
      </c>
      <c r="K2718" s="46" t="s">
        <v>14587</v>
      </c>
      <c r="L2718" s="45" t="s">
        <v>7306</v>
      </c>
      <c r="M2718" s="45" t="s">
        <v>7307</v>
      </c>
    </row>
    <row r="2719" spans="1:13" ht="57.6">
      <c r="A2719" s="42" t="s">
        <v>7194</v>
      </c>
      <c r="B2719" s="43">
        <f t="shared" si="86"/>
        <v>480</v>
      </c>
      <c r="C2719" s="43" t="str">
        <f t="shared" si="85"/>
        <v>45.3480</v>
      </c>
      <c r="D2719" s="44">
        <v>7</v>
      </c>
      <c r="E2719" s="45" t="s">
        <v>16496</v>
      </c>
      <c r="F2719" s="45" t="s">
        <v>16497</v>
      </c>
      <c r="G2719" s="45" t="s">
        <v>16498</v>
      </c>
      <c r="H2719" s="46" t="s">
        <v>16499</v>
      </c>
      <c r="I2719" s="45" t="s">
        <v>14585</v>
      </c>
      <c r="J2719" s="46" t="s">
        <v>14586</v>
      </c>
      <c r="K2719" s="46" t="s">
        <v>14587</v>
      </c>
      <c r="L2719" s="45" t="s">
        <v>7306</v>
      </c>
      <c r="M2719" s="45" t="s">
        <v>7307</v>
      </c>
    </row>
    <row r="2720" spans="1:13" ht="57.6">
      <c r="A2720" s="42" t="s">
        <v>7194</v>
      </c>
      <c r="B2720" s="43">
        <f t="shared" si="86"/>
        <v>481</v>
      </c>
      <c r="C2720" s="43" t="str">
        <f t="shared" si="85"/>
        <v>45.3481</v>
      </c>
      <c r="D2720" s="44">
        <v>7</v>
      </c>
      <c r="E2720" s="45" t="s">
        <v>16500</v>
      </c>
      <c r="F2720" s="45" t="s">
        <v>16501</v>
      </c>
      <c r="G2720" s="45" t="s">
        <v>16502</v>
      </c>
      <c r="H2720" s="46" t="s">
        <v>16503</v>
      </c>
      <c r="I2720" s="45" t="s">
        <v>14585</v>
      </c>
      <c r="J2720" s="46" t="s">
        <v>14586</v>
      </c>
      <c r="K2720" s="46" t="s">
        <v>14587</v>
      </c>
      <c r="L2720" s="45" t="s">
        <v>7306</v>
      </c>
      <c r="M2720" s="45" t="s">
        <v>7307</v>
      </c>
    </row>
    <row r="2721" spans="1:13" ht="57.6">
      <c r="A2721" s="42" t="s">
        <v>7194</v>
      </c>
      <c r="B2721" s="43">
        <f t="shared" si="86"/>
        <v>482</v>
      </c>
      <c r="C2721" s="43" t="str">
        <f t="shared" si="85"/>
        <v>45.3482</v>
      </c>
      <c r="D2721" s="44">
        <v>7</v>
      </c>
      <c r="E2721" s="45" t="s">
        <v>16504</v>
      </c>
      <c r="F2721" s="45" t="s">
        <v>16505</v>
      </c>
      <c r="G2721" s="45" t="s">
        <v>16506</v>
      </c>
      <c r="H2721" s="46" t="s">
        <v>16507</v>
      </c>
      <c r="I2721" s="45" t="s">
        <v>14585</v>
      </c>
      <c r="J2721" s="46" t="s">
        <v>14586</v>
      </c>
      <c r="K2721" s="46" t="s">
        <v>14587</v>
      </c>
      <c r="L2721" s="45" t="s">
        <v>7306</v>
      </c>
      <c r="M2721" s="45" t="s">
        <v>7307</v>
      </c>
    </row>
    <row r="2722" spans="1:13" ht="57.6">
      <c r="A2722" s="42" t="s">
        <v>7194</v>
      </c>
      <c r="B2722" s="43">
        <f t="shared" si="86"/>
        <v>483</v>
      </c>
      <c r="C2722" s="43" t="str">
        <f t="shared" si="85"/>
        <v>45.3483</v>
      </c>
      <c r="D2722" s="44">
        <v>6</v>
      </c>
      <c r="E2722" s="45" t="s">
        <v>16508</v>
      </c>
      <c r="F2722" s="45" t="s">
        <v>16509</v>
      </c>
      <c r="G2722" s="45" t="s">
        <v>16510</v>
      </c>
      <c r="H2722" s="45" t="s">
        <v>16511</v>
      </c>
      <c r="I2722" s="45" t="s">
        <v>14585</v>
      </c>
      <c r="J2722" s="46" t="s">
        <v>14586</v>
      </c>
      <c r="K2722" s="46" t="s">
        <v>14587</v>
      </c>
      <c r="L2722" s="45" t="s">
        <v>7306</v>
      </c>
      <c r="M2722" s="45" t="s">
        <v>7307</v>
      </c>
    </row>
    <row r="2723" spans="1:13" ht="57.6">
      <c r="A2723" s="42" t="s">
        <v>7194</v>
      </c>
      <c r="B2723" s="43">
        <f t="shared" si="86"/>
        <v>484</v>
      </c>
      <c r="C2723" s="43" t="str">
        <f t="shared" si="85"/>
        <v>45.3484</v>
      </c>
      <c r="D2723" s="44">
        <v>6</v>
      </c>
      <c r="E2723" s="45" t="s">
        <v>16512</v>
      </c>
      <c r="F2723" s="45" t="s">
        <v>16513</v>
      </c>
      <c r="G2723" s="45" t="s">
        <v>16514</v>
      </c>
      <c r="H2723" s="46" t="s">
        <v>16515</v>
      </c>
      <c r="I2723" s="45" t="s">
        <v>14585</v>
      </c>
      <c r="J2723" s="46" t="s">
        <v>14586</v>
      </c>
      <c r="K2723" s="46" t="s">
        <v>14587</v>
      </c>
      <c r="L2723" s="45" t="s">
        <v>7306</v>
      </c>
      <c r="M2723" s="45" t="s">
        <v>7307</v>
      </c>
    </row>
    <row r="2724" spans="1:13" ht="57.6">
      <c r="A2724" s="42" t="s">
        <v>7194</v>
      </c>
      <c r="B2724" s="43">
        <f t="shared" si="86"/>
        <v>485</v>
      </c>
      <c r="C2724" s="43" t="str">
        <f t="shared" si="85"/>
        <v>45.3485</v>
      </c>
      <c r="D2724" s="44">
        <v>6</v>
      </c>
      <c r="E2724" s="45" t="s">
        <v>16516</v>
      </c>
      <c r="F2724" s="45" t="s">
        <v>16517</v>
      </c>
      <c r="G2724" s="45" t="s">
        <v>16518</v>
      </c>
      <c r="H2724" s="46" t="s">
        <v>16519</v>
      </c>
      <c r="I2724" s="45" t="s">
        <v>14585</v>
      </c>
      <c r="J2724" s="46" t="s">
        <v>14586</v>
      </c>
      <c r="K2724" s="46" t="s">
        <v>14587</v>
      </c>
      <c r="L2724" s="45" t="s">
        <v>7306</v>
      </c>
      <c r="M2724" s="45" t="s">
        <v>7307</v>
      </c>
    </row>
    <row r="2725" spans="1:13" ht="57.6">
      <c r="A2725" s="42" t="s">
        <v>7194</v>
      </c>
      <c r="B2725" s="43">
        <f t="shared" si="86"/>
        <v>486</v>
      </c>
      <c r="C2725" s="43" t="str">
        <f t="shared" si="85"/>
        <v>45.3486</v>
      </c>
      <c r="D2725" s="44">
        <v>6</v>
      </c>
      <c r="E2725" s="45" t="s">
        <v>16520</v>
      </c>
      <c r="F2725" s="45" t="s">
        <v>16521</v>
      </c>
      <c r="G2725" s="45" t="s">
        <v>16522</v>
      </c>
      <c r="H2725" s="45" t="s">
        <v>16523</v>
      </c>
      <c r="I2725" s="45" t="s">
        <v>14585</v>
      </c>
      <c r="J2725" s="46" t="s">
        <v>14586</v>
      </c>
      <c r="K2725" s="46" t="s">
        <v>14587</v>
      </c>
      <c r="L2725" s="45" t="s">
        <v>7306</v>
      </c>
      <c r="M2725" s="45" t="s">
        <v>7307</v>
      </c>
    </row>
    <row r="2726" spans="1:13" ht="57.6">
      <c r="A2726" s="42" t="s">
        <v>7194</v>
      </c>
      <c r="B2726" s="43">
        <f t="shared" si="86"/>
        <v>487</v>
      </c>
      <c r="C2726" s="43" t="str">
        <f t="shared" si="85"/>
        <v>45.3487</v>
      </c>
      <c r="D2726" s="44">
        <v>6</v>
      </c>
      <c r="E2726" s="45" t="s">
        <v>16524</v>
      </c>
      <c r="F2726" s="45" t="s">
        <v>16525</v>
      </c>
      <c r="G2726" s="45" t="s">
        <v>16526</v>
      </c>
      <c r="H2726" s="45" t="s">
        <v>16527</v>
      </c>
      <c r="I2726" s="45" t="s">
        <v>14585</v>
      </c>
      <c r="J2726" s="46" t="s">
        <v>14586</v>
      </c>
      <c r="K2726" s="46" t="s">
        <v>14587</v>
      </c>
      <c r="L2726" s="45" t="s">
        <v>7306</v>
      </c>
      <c r="M2726" s="45" t="s">
        <v>7307</v>
      </c>
    </row>
    <row r="2727" spans="1:13" ht="57.6">
      <c r="A2727" s="42" t="s">
        <v>7194</v>
      </c>
      <c r="B2727" s="43">
        <f t="shared" si="86"/>
        <v>488</v>
      </c>
      <c r="C2727" s="43" t="str">
        <f t="shared" si="85"/>
        <v>45.3488</v>
      </c>
      <c r="D2727" s="44">
        <v>6</v>
      </c>
      <c r="E2727" s="45" t="s">
        <v>16528</v>
      </c>
      <c r="F2727" s="45" t="s">
        <v>16529</v>
      </c>
      <c r="G2727" s="45" t="s">
        <v>16530</v>
      </c>
      <c r="H2727" s="45" t="s">
        <v>16531</v>
      </c>
      <c r="I2727" s="45" t="s">
        <v>14585</v>
      </c>
      <c r="J2727" s="46" t="s">
        <v>14586</v>
      </c>
      <c r="K2727" s="46" t="s">
        <v>14587</v>
      </c>
      <c r="L2727" s="45" t="s">
        <v>7306</v>
      </c>
      <c r="M2727" s="45" t="s">
        <v>7307</v>
      </c>
    </row>
    <row r="2728" spans="1:13" ht="57.6">
      <c r="A2728" s="42" t="s">
        <v>7194</v>
      </c>
      <c r="B2728" s="43">
        <f t="shared" si="86"/>
        <v>489</v>
      </c>
      <c r="C2728" s="43" t="str">
        <f t="shared" si="85"/>
        <v>45.3489</v>
      </c>
      <c r="D2728" s="44">
        <v>6</v>
      </c>
      <c r="E2728" s="45" t="s">
        <v>16532</v>
      </c>
      <c r="F2728" s="45" t="s">
        <v>16533</v>
      </c>
      <c r="G2728" s="45" t="s">
        <v>16534</v>
      </c>
      <c r="H2728" s="46" t="s">
        <v>16535</v>
      </c>
      <c r="I2728" s="45" t="s">
        <v>14585</v>
      </c>
      <c r="J2728" s="46" t="s">
        <v>14586</v>
      </c>
      <c r="K2728" s="46" t="s">
        <v>14587</v>
      </c>
      <c r="L2728" s="45" t="s">
        <v>7306</v>
      </c>
      <c r="M2728" s="45" t="s">
        <v>7307</v>
      </c>
    </row>
    <row r="2729" spans="1:13" ht="57.6">
      <c r="A2729" s="42" t="s">
        <v>7194</v>
      </c>
      <c r="B2729" s="43">
        <f t="shared" si="86"/>
        <v>490</v>
      </c>
      <c r="C2729" s="43" t="str">
        <f t="shared" si="85"/>
        <v>45.3490</v>
      </c>
      <c r="D2729" s="44">
        <v>6</v>
      </c>
      <c r="E2729" s="45" t="s">
        <v>16536</v>
      </c>
      <c r="F2729" s="45" t="s">
        <v>16537</v>
      </c>
      <c r="G2729" s="45" t="s">
        <v>16538</v>
      </c>
      <c r="H2729" s="46" t="s">
        <v>16539</v>
      </c>
      <c r="I2729" s="45" t="s">
        <v>14585</v>
      </c>
      <c r="J2729" s="46" t="s">
        <v>14586</v>
      </c>
      <c r="K2729" s="46" t="s">
        <v>14587</v>
      </c>
      <c r="L2729" s="45" t="s">
        <v>7306</v>
      </c>
      <c r="M2729" s="45" t="s">
        <v>7307</v>
      </c>
    </row>
    <row r="2730" spans="1:13" ht="57.6">
      <c r="A2730" s="42" t="s">
        <v>7194</v>
      </c>
      <c r="B2730" s="43">
        <f t="shared" si="86"/>
        <v>491</v>
      </c>
      <c r="C2730" s="43" t="str">
        <f t="shared" si="85"/>
        <v>45.3491</v>
      </c>
      <c r="D2730" s="44">
        <v>5</v>
      </c>
      <c r="E2730" s="45" t="s">
        <v>16540</v>
      </c>
      <c r="F2730" s="45" t="s">
        <v>16541</v>
      </c>
      <c r="G2730" s="45" t="s">
        <v>16542</v>
      </c>
      <c r="H2730" s="46" t="s">
        <v>16543</v>
      </c>
      <c r="I2730" s="45" t="s">
        <v>14585</v>
      </c>
      <c r="J2730" s="46" t="s">
        <v>14586</v>
      </c>
      <c r="K2730" s="46" t="s">
        <v>14587</v>
      </c>
      <c r="L2730" s="45" t="s">
        <v>7306</v>
      </c>
      <c r="M2730" s="45" t="s">
        <v>7307</v>
      </c>
    </row>
    <row r="2731" spans="1:13" ht="57.6">
      <c r="A2731" s="42" t="s">
        <v>7194</v>
      </c>
      <c r="B2731" s="43">
        <f t="shared" si="86"/>
        <v>492</v>
      </c>
      <c r="C2731" s="43" t="str">
        <f t="shared" si="85"/>
        <v>45.3492</v>
      </c>
      <c r="D2731" s="44">
        <v>6</v>
      </c>
      <c r="E2731" s="45" t="s">
        <v>16544</v>
      </c>
      <c r="F2731" s="45" t="s">
        <v>16545</v>
      </c>
      <c r="G2731" s="45" t="s">
        <v>16546</v>
      </c>
      <c r="H2731" s="46" t="s">
        <v>16547</v>
      </c>
      <c r="I2731" s="45" t="s">
        <v>14585</v>
      </c>
      <c r="J2731" s="46" t="s">
        <v>14586</v>
      </c>
      <c r="K2731" s="46" t="s">
        <v>14587</v>
      </c>
      <c r="L2731" s="45" t="s">
        <v>7306</v>
      </c>
      <c r="M2731" s="45" t="s">
        <v>7307</v>
      </c>
    </row>
    <row r="2732" spans="1:13" ht="57.6">
      <c r="A2732" s="42" t="s">
        <v>7194</v>
      </c>
      <c r="B2732" s="43">
        <f t="shared" si="86"/>
        <v>493</v>
      </c>
      <c r="C2732" s="43" t="str">
        <f t="shared" si="85"/>
        <v>45.3493</v>
      </c>
      <c r="D2732" s="44">
        <v>4</v>
      </c>
      <c r="E2732" s="45" t="s">
        <v>16548</v>
      </c>
      <c r="F2732" s="45" t="s">
        <v>16549</v>
      </c>
      <c r="G2732" s="45" t="s">
        <v>16550</v>
      </c>
      <c r="H2732" s="46" t="s">
        <v>16551</v>
      </c>
      <c r="I2732" s="45" t="s">
        <v>14585</v>
      </c>
      <c r="J2732" s="46" t="s">
        <v>14586</v>
      </c>
      <c r="K2732" s="46" t="s">
        <v>14587</v>
      </c>
      <c r="L2732" s="45" t="s">
        <v>7306</v>
      </c>
      <c r="M2732" s="45" t="s">
        <v>7307</v>
      </c>
    </row>
    <row r="2733" spans="1:13" ht="57.6">
      <c r="A2733" s="42" t="s">
        <v>7194</v>
      </c>
      <c r="B2733" s="43">
        <f t="shared" si="86"/>
        <v>494</v>
      </c>
      <c r="C2733" s="43" t="str">
        <f t="shared" si="85"/>
        <v>45.3494</v>
      </c>
      <c r="D2733" s="44">
        <v>5</v>
      </c>
      <c r="E2733" s="45" t="s">
        <v>16552</v>
      </c>
      <c r="F2733" s="45" t="s">
        <v>16553</v>
      </c>
      <c r="G2733" s="45" t="s">
        <v>16554</v>
      </c>
      <c r="H2733" s="46" t="s">
        <v>16555</v>
      </c>
      <c r="I2733" s="45" t="s">
        <v>14585</v>
      </c>
      <c r="J2733" s="46" t="s">
        <v>14586</v>
      </c>
      <c r="K2733" s="46" t="s">
        <v>14587</v>
      </c>
      <c r="L2733" s="45" t="s">
        <v>7306</v>
      </c>
      <c r="M2733" s="45" t="s">
        <v>7307</v>
      </c>
    </row>
    <row r="2734" spans="1:13" ht="57.6">
      <c r="A2734" s="42" t="s">
        <v>7194</v>
      </c>
      <c r="B2734" s="43">
        <f t="shared" si="86"/>
        <v>495</v>
      </c>
      <c r="C2734" s="43" t="str">
        <f t="shared" si="85"/>
        <v>45.3495</v>
      </c>
      <c r="D2734" s="44">
        <v>6</v>
      </c>
      <c r="E2734" s="45" t="s">
        <v>16556</v>
      </c>
      <c r="F2734" s="45" t="s">
        <v>16557</v>
      </c>
      <c r="G2734" s="45" t="s">
        <v>16558</v>
      </c>
      <c r="H2734" s="46" t="s">
        <v>16559</v>
      </c>
      <c r="I2734" s="45" t="s">
        <v>14585</v>
      </c>
      <c r="J2734" s="46" t="s">
        <v>14586</v>
      </c>
      <c r="K2734" s="46" t="s">
        <v>14587</v>
      </c>
      <c r="L2734" s="45" t="s">
        <v>7306</v>
      </c>
      <c r="M2734" s="45" t="s">
        <v>7307</v>
      </c>
    </row>
    <row r="2735" spans="1:13" ht="57.6">
      <c r="A2735" s="42" t="s">
        <v>7194</v>
      </c>
      <c r="B2735" s="43">
        <f t="shared" si="86"/>
        <v>496</v>
      </c>
      <c r="C2735" s="43" t="str">
        <f t="shared" si="85"/>
        <v>45.3496</v>
      </c>
      <c r="D2735" s="44">
        <v>6</v>
      </c>
      <c r="E2735" s="45" t="s">
        <v>16560</v>
      </c>
      <c r="F2735" s="45" t="s">
        <v>16561</v>
      </c>
      <c r="G2735" s="45" t="s">
        <v>16562</v>
      </c>
      <c r="H2735" s="46" t="s">
        <v>16563</v>
      </c>
      <c r="I2735" s="45" t="s">
        <v>14585</v>
      </c>
      <c r="J2735" s="46" t="s">
        <v>14586</v>
      </c>
      <c r="K2735" s="46" t="s">
        <v>14587</v>
      </c>
      <c r="L2735" s="45" t="s">
        <v>7306</v>
      </c>
      <c r="M2735" s="45" t="s">
        <v>7307</v>
      </c>
    </row>
    <row r="2736" spans="1:13" ht="57.6">
      <c r="A2736" s="42" t="s">
        <v>7194</v>
      </c>
      <c r="B2736" s="43">
        <f t="shared" si="86"/>
        <v>497</v>
      </c>
      <c r="C2736" s="43" t="str">
        <f t="shared" si="85"/>
        <v>45.3497</v>
      </c>
      <c r="D2736" s="44">
        <v>5</v>
      </c>
      <c r="E2736" s="45" t="s">
        <v>16564</v>
      </c>
      <c r="F2736" s="45" t="s">
        <v>16565</v>
      </c>
      <c r="G2736" s="45" t="s">
        <v>16566</v>
      </c>
      <c r="H2736" s="46" t="s">
        <v>16567</v>
      </c>
      <c r="I2736" s="45" t="s">
        <v>14585</v>
      </c>
      <c r="J2736" s="46" t="s">
        <v>14586</v>
      </c>
      <c r="K2736" s="46" t="s">
        <v>14587</v>
      </c>
      <c r="L2736" s="45" t="s">
        <v>7306</v>
      </c>
      <c r="M2736" s="45" t="s">
        <v>7307</v>
      </c>
    </row>
    <row r="2737" spans="1:13" ht="57.6">
      <c r="A2737" s="42" t="s">
        <v>7194</v>
      </c>
      <c r="B2737" s="43">
        <f t="shared" si="86"/>
        <v>498</v>
      </c>
      <c r="C2737" s="43" t="str">
        <f t="shared" si="85"/>
        <v>45.3498</v>
      </c>
      <c r="D2737" s="44">
        <v>6</v>
      </c>
      <c r="E2737" s="45" t="s">
        <v>16568</v>
      </c>
      <c r="F2737" s="45" t="s">
        <v>16569</v>
      </c>
      <c r="G2737" s="45" t="s">
        <v>16570</v>
      </c>
      <c r="H2737" s="46" t="s">
        <v>16571</v>
      </c>
      <c r="I2737" s="45" t="s">
        <v>14585</v>
      </c>
      <c r="J2737" s="46" t="s">
        <v>14586</v>
      </c>
      <c r="K2737" s="46" t="s">
        <v>14587</v>
      </c>
      <c r="L2737" s="45" t="s">
        <v>7306</v>
      </c>
      <c r="M2737" s="45" t="s">
        <v>7307</v>
      </c>
    </row>
    <row r="2738" spans="1:13" ht="57.6">
      <c r="A2738" s="42" t="s">
        <v>7194</v>
      </c>
      <c r="B2738" s="43">
        <f t="shared" si="86"/>
        <v>499</v>
      </c>
      <c r="C2738" s="43" t="str">
        <f t="shared" si="85"/>
        <v>45.3499</v>
      </c>
      <c r="D2738" s="44">
        <v>6</v>
      </c>
      <c r="E2738" s="45" t="s">
        <v>16572</v>
      </c>
      <c r="F2738" s="45" t="s">
        <v>16573</v>
      </c>
      <c r="G2738" s="45" t="s">
        <v>16574</v>
      </c>
      <c r="H2738" s="46" t="s">
        <v>16575</v>
      </c>
      <c r="I2738" s="45" t="s">
        <v>14585</v>
      </c>
      <c r="J2738" s="46" t="s">
        <v>14586</v>
      </c>
      <c r="K2738" s="46" t="s">
        <v>14587</v>
      </c>
      <c r="L2738" s="45" t="s">
        <v>7306</v>
      </c>
      <c r="M2738" s="45" t="s">
        <v>7307</v>
      </c>
    </row>
    <row r="2739" spans="1:13" ht="57.6">
      <c r="A2739" s="42" t="s">
        <v>7194</v>
      </c>
      <c r="B2739" s="43">
        <f t="shared" si="86"/>
        <v>500</v>
      </c>
      <c r="C2739" s="43" t="str">
        <f t="shared" si="85"/>
        <v>45.3500</v>
      </c>
      <c r="D2739" s="44">
        <v>5</v>
      </c>
      <c r="E2739" s="45" t="s">
        <v>16576</v>
      </c>
      <c r="F2739" s="45" t="s">
        <v>16577</v>
      </c>
      <c r="G2739" s="45" t="s">
        <v>16578</v>
      </c>
      <c r="H2739" s="45" t="s">
        <v>16579</v>
      </c>
      <c r="I2739" s="45" t="s">
        <v>14585</v>
      </c>
      <c r="J2739" s="46" t="s">
        <v>14586</v>
      </c>
      <c r="K2739" s="46" t="s">
        <v>14587</v>
      </c>
      <c r="L2739" s="45" t="s">
        <v>7306</v>
      </c>
      <c r="M2739" s="45" t="s">
        <v>7307</v>
      </c>
    </row>
    <row r="2740" spans="1:13" ht="57.6">
      <c r="A2740" s="42" t="s">
        <v>7194</v>
      </c>
      <c r="B2740" s="43">
        <f t="shared" si="86"/>
        <v>501</v>
      </c>
      <c r="C2740" s="43" t="str">
        <f t="shared" si="85"/>
        <v>45.3501</v>
      </c>
      <c r="D2740" s="44">
        <v>5</v>
      </c>
      <c r="E2740" s="45" t="s">
        <v>16580</v>
      </c>
      <c r="F2740" s="45" t="s">
        <v>16581</v>
      </c>
      <c r="G2740" s="45" t="s">
        <v>16582</v>
      </c>
      <c r="H2740" s="46" t="s">
        <v>16583</v>
      </c>
      <c r="I2740" s="45" t="s">
        <v>14585</v>
      </c>
      <c r="J2740" s="46" t="s">
        <v>14586</v>
      </c>
      <c r="K2740" s="46" t="s">
        <v>14587</v>
      </c>
      <c r="L2740" s="45" t="s">
        <v>7306</v>
      </c>
      <c r="M2740" s="45" t="s">
        <v>7307</v>
      </c>
    </row>
    <row r="2741" spans="1:13" ht="57.6">
      <c r="A2741" s="42" t="s">
        <v>7194</v>
      </c>
      <c r="B2741" s="43">
        <f t="shared" si="86"/>
        <v>502</v>
      </c>
      <c r="C2741" s="43" t="str">
        <f t="shared" si="85"/>
        <v>45.3502</v>
      </c>
      <c r="D2741" s="44">
        <v>6</v>
      </c>
      <c r="E2741" s="45" t="s">
        <v>16584</v>
      </c>
      <c r="F2741" s="45" t="s">
        <v>16585</v>
      </c>
      <c r="G2741" s="45" t="s">
        <v>16586</v>
      </c>
      <c r="H2741" s="46" t="s">
        <v>16587</v>
      </c>
      <c r="I2741" s="45" t="s">
        <v>14585</v>
      </c>
      <c r="J2741" s="46" t="s">
        <v>14586</v>
      </c>
      <c r="K2741" s="46" t="s">
        <v>14587</v>
      </c>
      <c r="L2741" s="45" t="s">
        <v>7306</v>
      </c>
      <c r="M2741" s="45" t="s">
        <v>7307</v>
      </c>
    </row>
    <row r="2742" spans="1:13" ht="57.6">
      <c r="A2742" s="42" t="s">
        <v>7194</v>
      </c>
      <c r="B2742" s="43">
        <f t="shared" si="86"/>
        <v>503</v>
      </c>
      <c r="C2742" s="43" t="str">
        <f t="shared" si="85"/>
        <v>45.3503</v>
      </c>
      <c r="D2742" s="44">
        <v>6</v>
      </c>
      <c r="E2742" s="45" t="s">
        <v>16588</v>
      </c>
      <c r="F2742" s="45" t="s">
        <v>16589</v>
      </c>
      <c r="G2742" s="45" t="s">
        <v>16590</v>
      </c>
      <c r="H2742" s="46" t="s">
        <v>16591</v>
      </c>
      <c r="I2742" s="45" t="s">
        <v>14585</v>
      </c>
      <c r="J2742" s="46" t="s">
        <v>14586</v>
      </c>
      <c r="K2742" s="46" t="s">
        <v>14587</v>
      </c>
      <c r="L2742" s="45" t="s">
        <v>7306</v>
      </c>
      <c r="M2742" s="45" t="s">
        <v>7307</v>
      </c>
    </row>
    <row r="2743" spans="1:13" ht="57.6">
      <c r="A2743" s="42" t="s">
        <v>7194</v>
      </c>
      <c r="B2743" s="43">
        <f t="shared" si="86"/>
        <v>504</v>
      </c>
      <c r="C2743" s="43" t="str">
        <f t="shared" si="85"/>
        <v>45.3504</v>
      </c>
      <c r="D2743" s="44">
        <v>5</v>
      </c>
      <c r="E2743" s="45" t="s">
        <v>16592</v>
      </c>
      <c r="F2743" s="45" t="s">
        <v>16593</v>
      </c>
      <c r="G2743" s="45" t="s">
        <v>16594</v>
      </c>
      <c r="H2743" s="46" t="s">
        <v>16595</v>
      </c>
      <c r="I2743" s="45" t="s">
        <v>14585</v>
      </c>
      <c r="J2743" s="46" t="s">
        <v>14586</v>
      </c>
      <c r="K2743" s="46" t="s">
        <v>14587</v>
      </c>
      <c r="L2743" s="45" t="s">
        <v>7306</v>
      </c>
      <c r="M2743" s="45" t="s">
        <v>7307</v>
      </c>
    </row>
    <row r="2744" spans="1:13" ht="57.6">
      <c r="A2744" s="42" t="s">
        <v>7194</v>
      </c>
      <c r="B2744" s="43">
        <f t="shared" si="86"/>
        <v>505</v>
      </c>
      <c r="C2744" s="43" t="str">
        <f t="shared" si="85"/>
        <v>45.3505</v>
      </c>
      <c r="D2744" s="44">
        <v>6</v>
      </c>
      <c r="E2744" s="45" t="s">
        <v>16596</v>
      </c>
      <c r="F2744" s="45" t="s">
        <v>16597</v>
      </c>
      <c r="G2744" s="45" t="s">
        <v>16598</v>
      </c>
      <c r="H2744" s="46" t="s">
        <v>16599</v>
      </c>
      <c r="I2744" s="45" t="s">
        <v>14585</v>
      </c>
      <c r="J2744" s="46" t="s">
        <v>14586</v>
      </c>
      <c r="K2744" s="46" t="s">
        <v>14587</v>
      </c>
      <c r="L2744" s="45" t="s">
        <v>7306</v>
      </c>
      <c r="M2744" s="45" t="s">
        <v>7307</v>
      </c>
    </row>
    <row r="2745" spans="1:13" ht="57.6">
      <c r="A2745" s="42" t="s">
        <v>7194</v>
      </c>
      <c r="B2745" s="43">
        <f t="shared" si="86"/>
        <v>506</v>
      </c>
      <c r="C2745" s="43" t="str">
        <f t="shared" si="85"/>
        <v>45.3506</v>
      </c>
      <c r="D2745" s="44">
        <v>6</v>
      </c>
      <c r="E2745" s="45" t="s">
        <v>16600</v>
      </c>
      <c r="F2745" s="45" t="s">
        <v>16601</v>
      </c>
      <c r="G2745" s="45" t="s">
        <v>16602</v>
      </c>
      <c r="H2745" s="46" t="s">
        <v>16603</v>
      </c>
      <c r="I2745" s="45" t="s">
        <v>14585</v>
      </c>
      <c r="J2745" s="46" t="s">
        <v>14586</v>
      </c>
      <c r="K2745" s="46" t="s">
        <v>14587</v>
      </c>
      <c r="L2745" s="45" t="s">
        <v>7306</v>
      </c>
      <c r="M2745" s="45" t="s">
        <v>7307</v>
      </c>
    </row>
    <row r="2746" spans="1:13" ht="57.6">
      <c r="A2746" s="42" t="s">
        <v>7194</v>
      </c>
      <c r="B2746" s="43">
        <f t="shared" si="86"/>
        <v>507</v>
      </c>
      <c r="C2746" s="43" t="str">
        <f t="shared" si="85"/>
        <v>45.3507</v>
      </c>
      <c r="D2746" s="44">
        <v>5</v>
      </c>
      <c r="E2746" s="45" t="s">
        <v>16604</v>
      </c>
      <c r="F2746" s="45" t="s">
        <v>16605</v>
      </c>
      <c r="G2746" s="45" t="s">
        <v>16606</v>
      </c>
      <c r="H2746" s="46" t="s">
        <v>16607</v>
      </c>
      <c r="I2746" s="45" t="s">
        <v>14585</v>
      </c>
      <c r="J2746" s="46" t="s">
        <v>14586</v>
      </c>
      <c r="K2746" s="46" t="s">
        <v>14587</v>
      </c>
      <c r="L2746" s="45" t="s">
        <v>7306</v>
      </c>
      <c r="M2746" s="45" t="s">
        <v>7307</v>
      </c>
    </row>
    <row r="2747" spans="1:13" ht="57.6">
      <c r="A2747" s="42" t="s">
        <v>7194</v>
      </c>
      <c r="B2747" s="43">
        <f t="shared" si="86"/>
        <v>508</v>
      </c>
      <c r="C2747" s="43" t="str">
        <f t="shared" si="85"/>
        <v>45.3508</v>
      </c>
      <c r="D2747" s="44">
        <v>6</v>
      </c>
      <c r="E2747" s="45" t="s">
        <v>16608</v>
      </c>
      <c r="F2747" s="45" t="s">
        <v>16609</v>
      </c>
      <c r="G2747" s="45" t="s">
        <v>16610</v>
      </c>
      <c r="H2747" s="46" t="s">
        <v>16611</v>
      </c>
      <c r="I2747" s="45" t="s">
        <v>14585</v>
      </c>
      <c r="J2747" s="46" t="s">
        <v>14586</v>
      </c>
      <c r="K2747" s="46" t="s">
        <v>14587</v>
      </c>
      <c r="L2747" s="45" t="s">
        <v>7306</v>
      </c>
      <c r="M2747" s="45" t="s">
        <v>7307</v>
      </c>
    </row>
    <row r="2748" spans="1:13" ht="57.6">
      <c r="A2748" s="42" t="s">
        <v>7194</v>
      </c>
      <c r="B2748" s="43">
        <f t="shared" si="86"/>
        <v>509</v>
      </c>
      <c r="C2748" s="43" t="str">
        <f t="shared" si="85"/>
        <v>45.3509</v>
      </c>
      <c r="D2748" s="44">
        <v>6</v>
      </c>
      <c r="E2748" s="45" t="s">
        <v>16612</v>
      </c>
      <c r="F2748" s="45" t="s">
        <v>16613</v>
      </c>
      <c r="G2748" s="45" t="s">
        <v>16614</v>
      </c>
      <c r="H2748" s="46" t="s">
        <v>16615</v>
      </c>
      <c r="I2748" s="45" t="s">
        <v>14585</v>
      </c>
      <c r="J2748" s="46" t="s">
        <v>14586</v>
      </c>
      <c r="K2748" s="46" t="s">
        <v>14587</v>
      </c>
      <c r="L2748" s="45" t="s">
        <v>7306</v>
      </c>
      <c r="M2748" s="45" t="s">
        <v>7307</v>
      </c>
    </row>
    <row r="2749" spans="1:13" ht="57.6">
      <c r="A2749" s="42" t="s">
        <v>7194</v>
      </c>
      <c r="B2749" s="43">
        <f t="shared" si="86"/>
        <v>510</v>
      </c>
      <c r="C2749" s="43" t="str">
        <f t="shared" si="85"/>
        <v>45.3510</v>
      </c>
      <c r="D2749" s="44">
        <v>4</v>
      </c>
      <c r="E2749" s="45" t="s">
        <v>16616</v>
      </c>
      <c r="F2749" s="45" t="s">
        <v>16617</v>
      </c>
      <c r="G2749" s="45" t="s">
        <v>16618</v>
      </c>
      <c r="H2749" s="46" t="s">
        <v>16619</v>
      </c>
      <c r="I2749" s="45" t="s">
        <v>14585</v>
      </c>
      <c r="J2749" s="46" t="s">
        <v>14586</v>
      </c>
      <c r="K2749" s="46" t="s">
        <v>14587</v>
      </c>
      <c r="L2749" s="45" t="s">
        <v>7306</v>
      </c>
      <c r="M2749" s="45" t="s">
        <v>7307</v>
      </c>
    </row>
    <row r="2750" spans="1:13" ht="57.6">
      <c r="A2750" s="42" t="s">
        <v>7194</v>
      </c>
      <c r="B2750" s="43">
        <f t="shared" si="86"/>
        <v>511</v>
      </c>
      <c r="C2750" s="43" t="str">
        <f t="shared" si="85"/>
        <v>45.3511</v>
      </c>
      <c r="D2750" s="44">
        <v>5</v>
      </c>
      <c r="E2750" s="45" t="s">
        <v>16620</v>
      </c>
      <c r="F2750" s="45" t="s">
        <v>16621</v>
      </c>
      <c r="G2750" s="45" t="s">
        <v>16622</v>
      </c>
      <c r="H2750" s="45" t="s">
        <v>16623</v>
      </c>
      <c r="I2750" s="45" t="s">
        <v>14585</v>
      </c>
      <c r="J2750" s="46" t="s">
        <v>14586</v>
      </c>
      <c r="K2750" s="46" t="s">
        <v>14587</v>
      </c>
      <c r="L2750" s="45" t="s">
        <v>7306</v>
      </c>
      <c r="M2750" s="45" t="s">
        <v>7307</v>
      </c>
    </row>
    <row r="2751" spans="1:13" ht="57.6">
      <c r="A2751" s="42" t="s">
        <v>7194</v>
      </c>
      <c r="B2751" s="43">
        <f t="shared" si="86"/>
        <v>512</v>
      </c>
      <c r="C2751" s="43" t="str">
        <f t="shared" si="85"/>
        <v>45.3512</v>
      </c>
      <c r="D2751" s="44">
        <v>5</v>
      </c>
      <c r="E2751" s="45" t="s">
        <v>16624</v>
      </c>
      <c r="F2751" s="45" t="s">
        <v>16625</v>
      </c>
      <c r="G2751" s="45" t="s">
        <v>16626</v>
      </c>
      <c r="H2751" s="46" t="s">
        <v>16627</v>
      </c>
      <c r="I2751" s="45" t="s">
        <v>14585</v>
      </c>
      <c r="J2751" s="46" t="s">
        <v>14586</v>
      </c>
      <c r="K2751" s="46" t="s">
        <v>14587</v>
      </c>
      <c r="L2751" s="45" t="s">
        <v>7306</v>
      </c>
      <c r="M2751" s="45" t="s">
        <v>7307</v>
      </c>
    </row>
    <row r="2752" spans="1:13" ht="57.6">
      <c r="A2752" s="42" t="s">
        <v>7194</v>
      </c>
      <c r="B2752" s="43">
        <f t="shared" si="86"/>
        <v>513</v>
      </c>
      <c r="C2752" s="43" t="str">
        <f t="shared" si="85"/>
        <v>45.3513</v>
      </c>
      <c r="D2752" s="44">
        <v>6</v>
      </c>
      <c r="E2752" s="45" t="s">
        <v>16628</v>
      </c>
      <c r="F2752" s="45" t="s">
        <v>16629</v>
      </c>
      <c r="G2752" s="45" t="s">
        <v>16630</v>
      </c>
      <c r="H2752" s="46" t="s">
        <v>16631</v>
      </c>
      <c r="I2752" s="45" t="s">
        <v>14585</v>
      </c>
      <c r="J2752" s="46" t="s">
        <v>14586</v>
      </c>
      <c r="K2752" s="46" t="s">
        <v>14587</v>
      </c>
      <c r="L2752" s="45" t="s">
        <v>7306</v>
      </c>
      <c r="M2752" s="45" t="s">
        <v>7307</v>
      </c>
    </row>
    <row r="2753" spans="1:13" ht="57.6">
      <c r="A2753" s="42" t="s">
        <v>7194</v>
      </c>
      <c r="B2753" s="43">
        <f t="shared" si="86"/>
        <v>514</v>
      </c>
      <c r="C2753" s="43" t="str">
        <f t="shared" si="85"/>
        <v>45.3514</v>
      </c>
      <c r="D2753" s="44">
        <v>6</v>
      </c>
      <c r="E2753" s="45" t="s">
        <v>16632</v>
      </c>
      <c r="F2753" s="45" t="s">
        <v>16633</v>
      </c>
      <c r="G2753" s="45" t="s">
        <v>16634</v>
      </c>
      <c r="H2753" s="46" t="s">
        <v>16635</v>
      </c>
      <c r="I2753" s="45" t="s">
        <v>14585</v>
      </c>
      <c r="J2753" s="46" t="s">
        <v>14586</v>
      </c>
      <c r="K2753" s="46" t="s">
        <v>14587</v>
      </c>
      <c r="L2753" s="45" t="s">
        <v>7306</v>
      </c>
      <c r="M2753" s="45" t="s">
        <v>7307</v>
      </c>
    </row>
    <row r="2754" spans="1:13" ht="57.6">
      <c r="A2754" s="42" t="s">
        <v>7194</v>
      </c>
      <c r="B2754" s="43">
        <f t="shared" si="86"/>
        <v>515</v>
      </c>
      <c r="C2754" s="43" t="str">
        <f t="shared" si="85"/>
        <v>45.3515</v>
      </c>
      <c r="D2754" s="44">
        <v>6</v>
      </c>
      <c r="E2754" s="45" t="s">
        <v>16636</v>
      </c>
      <c r="F2754" s="45" t="s">
        <v>16637</v>
      </c>
      <c r="G2754" s="45" t="s">
        <v>16638</v>
      </c>
      <c r="H2754" s="46" t="s">
        <v>16639</v>
      </c>
      <c r="I2754" s="45" t="s">
        <v>14585</v>
      </c>
      <c r="J2754" s="46" t="s">
        <v>14586</v>
      </c>
      <c r="K2754" s="46" t="s">
        <v>14587</v>
      </c>
      <c r="L2754" s="45" t="s">
        <v>7306</v>
      </c>
      <c r="M2754" s="45" t="s">
        <v>7307</v>
      </c>
    </row>
    <row r="2755" spans="1:13" ht="57.6">
      <c r="A2755" s="42" t="s">
        <v>7194</v>
      </c>
      <c r="B2755" s="43">
        <f t="shared" si="86"/>
        <v>516</v>
      </c>
      <c r="C2755" s="43" t="str">
        <f t="shared" ref="C2755:C2818" si="87">+CONCATENATE(A2755,B2755)</f>
        <v>45.3516</v>
      </c>
      <c r="D2755" s="44">
        <v>6</v>
      </c>
      <c r="E2755" s="45" t="s">
        <v>16640</v>
      </c>
      <c r="F2755" s="45" t="s">
        <v>16641</v>
      </c>
      <c r="G2755" s="45" t="s">
        <v>16642</v>
      </c>
      <c r="H2755" s="46" t="s">
        <v>16643</v>
      </c>
      <c r="I2755" s="45" t="s">
        <v>14585</v>
      </c>
      <c r="J2755" s="46" t="s">
        <v>14586</v>
      </c>
      <c r="K2755" s="46" t="s">
        <v>14587</v>
      </c>
      <c r="L2755" s="45" t="s">
        <v>7306</v>
      </c>
      <c r="M2755" s="45" t="s">
        <v>7307</v>
      </c>
    </row>
    <row r="2756" spans="1:13" ht="57.6">
      <c r="A2756" s="42" t="s">
        <v>7194</v>
      </c>
      <c r="B2756" s="43">
        <f t="shared" ref="B2756:B2819" si="88">+IF(A2756=A2755,B2755+1,1)</f>
        <v>517</v>
      </c>
      <c r="C2756" s="43" t="str">
        <f t="shared" si="87"/>
        <v>45.3517</v>
      </c>
      <c r="D2756" s="44">
        <v>5</v>
      </c>
      <c r="E2756" s="45" t="s">
        <v>16644</v>
      </c>
      <c r="F2756" s="45" t="s">
        <v>16645</v>
      </c>
      <c r="G2756" s="45" t="s">
        <v>16646</v>
      </c>
      <c r="H2756" s="46" t="s">
        <v>16647</v>
      </c>
      <c r="I2756" s="45" t="s">
        <v>14585</v>
      </c>
      <c r="J2756" s="46" t="s">
        <v>14586</v>
      </c>
      <c r="K2756" s="46" t="s">
        <v>14587</v>
      </c>
      <c r="L2756" s="45" t="s">
        <v>7306</v>
      </c>
      <c r="M2756" s="45" t="s">
        <v>7307</v>
      </c>
    </row>
    <row r="2757" spans="1:13" ht="57.6">
      <c r="A2757" s="42" t="s">
        <v>7194</v>
      </c>
      <c r="B2757" s="43">
        <f t="shared" si="88"/>
        <v>518</v>
      </c>
      <c r="C2757" s="43" t="str">
        <f t="shared" si="87"/>
        <v>45.3518</v>
      </c>
      <c r="D2757" s="44">
        <v>6</v>
      </c>
      <c r="E2757" s="45" t="s">
        <v>16648</v>
      </c>
      <c r="F2757" s="45" t="s">
        <v>16649</v>
      </c>
      <c r="G2757" s="45" t="s">
        <v>16650</v>
      </c>
      <c r="H2757" s="46" t="s">
        <v>16651</v>
      </c>
      <c r="I2757" s="45" t="s">
        <v>14585</v>
      </c>
      <c r="J2757" s="46" t="s">
        <v>14586</v>
      </c>
      <c r="K2757" s="46" t="s">
        <v>14587</v>
      </c>
      <c r="L2757" s="45" t="s">
        <v>7306</v>
      </c>
      <c r="M2757" s="45" t="s">
        <v>7307</v>
      </c>
    </row>
    <row r="2758" spans="1:13" ht="57.6">
      <c r="A2758" s="42" t="s">
        <v>7194</v>
      </c>
      <c r="B2758" s="43">
        <f t="shared" si="88"/>
        <v>519</v>
      </c>
      <c r="C2758" s="43" t="str">
        <f t="shared" si="87"/>
        <v>45.3519</v>
      </c>
      <c r="D2758" s="44">
        <v>6</v>
      </c>
      <c r="E2758" s="45" t="s">
        <v>16652</v>
      </c>
      <c r="F2758" s="45" t="s">
        <v>16653</v>
      </c>
      <c r="G2758" s="45" t="s">
        <v>16654</v>
      </c>
      <c r="H2758" s="46" t="s">
        <v>16655</v>
      </c>
      <c r="I2758" s="45" t="s">
        <v>14585</v>
      </c>
      <c r="J2758" s="46" t="s">
        <v>14586</v>
      </c>
      <c r="K2758" s="46" t="s">
        <v>14587</v>
      </c>
      <c r="L2758" s="45" t="s">
        <v>7306</v>
      </c>
      <c r="M2758" s="45" t="s">
        <v>7307</v>
      </c>
    </row>
    <row r="2759" spans="1:13" ht="57.6">
      <c r="A2759" s="42" t="s">
        <v>7194</v>
      </c>
      <c r="B2759" s="43">
        <f t="shared" si="88"/>
        <v>520</v>
      </c>
      <c r="C2759" s="43" t="str">
        <f t="shared" si="87"/>
        <v>45.3520</v>
      </c>
      <c r="D2759" s="44">
        <v>4</v>
      </c>
      <c r="E2759" s="45" t="s">
        <v>16656</v>
      </c>
      <c r="F2759" s="45" t="s">
        <v>16657</v>
      </c>
      <c r="G2759" s="45" t="s">
        <v>16658</v>
      </c>
      <c r="H2759" s="46" t="s">
        <v>16659</v>
      </c>
      <c r="I2759" s="45" t="s">
        <v>14585</v>
      </c>
      <c r="J2759" s="46" t="s">
        <v>14586</v>
      </c>
      <c r="K2759" s="46" t="s">
        <v>14587</v>
      </c>
      <c r="L2759" s="45" t="s">
        <v>7306</v>
      </c>
      <c r="M2759" s="45" t="s">
        <v>7307</v>
      </c>
    </row>
    <row r="2760" spans="1:13" ht="57.6">
      <c r="A2760" s="42" t="s">
        <v>7194</v>
      </c>
      <c r="B2760" s="43">
        <f t="shared" si="88"/>
        <v>521</v>
      </c>
      <c r="C2760" s="43" t="str">
        <f t="shared" si="87"/>
        <v>45.3521</v>
      </c>
      <c r="D2760" s="44">
        <v>5</v>
      </c>
      <c r="E2760" s="45" t="s">
        <v>16660</v>
      </c>
      <c r="F2760" s="45" t="s">
        <v>16661</v>
      </c>
      <c r="G2760" s="45" t="s">
        <v>16662</v>
      </c>
      <c r="H2760" s="46" t="s">
        <v>16663</v>
      </c>
      <c r="I2760" s="45" t="s">
        <v>14585</v>
      </c>
      <c r="J2760" s="46" t="s">
        <v>14586</v>
      </c>
      <c r="K2760" s="46" t="s">
        <v>14587</v>
      </c>
      <c r="L2760" s="45" t="s">
        <v>7306</v>
      </c>
      <c r="M2760" s="45" t="s">
        <v>7307</v>
      </c>
    </row>
    <row r="2761" spans="1:13" ht="57.6">
      <c r="A2761" s="42" t="s">
        <v>7194</v>
      </c>
      <c r="B2761" s="43">
        <f t="shared" si="88"/>
        <v>522</v>
      </c>
      <c r="C2761" s="43" t="str">
        <f t="shared" si="87"/>
        <v>45.3522</v>
      </c>
      <c r="D2761" s="44">
        <v>6</v>
      </c>
      <c r="E2761" s="45" t="s">
        <v>16664</v>
      </c>
      <c r="F2761" s="45" t="s">
        <v>16665</v>
      </c>
      <c r="G2761" s="45" t="s">
        <v>16666</v>
      </c>
      <c r="H2761" s="46" t="s">
        <v>16667</v>
      </c>
      <c r="I2761" s="45" t="s">
        <v>14585</v>
      </c>
      <c r="J2761" s="46" t="s">
        <v>14586</v>
      </c>
      <c r="K2761" s="46" t="s">
        <v>14587</v>
      </c>
      <c r="L2761" s="45" t="s">
        <v>7306</v>
      </c>
      <c r="M2761" s="45" t="s">
        <v>7307</v>
      </c>
    </row>
    <row r="2762" spans="1:13" ht="57.6">
      <c r="A2762" s="42" t="s">
        <v>7194</v>
      </c>
      <c r="B2762" s="43">
        <f t="shared" si="88"/>
        <v>523</v>
      </c>
      <c r="C2762" s="43" t="str">
        <f t="shared" si="87"/>
        <v>45.3523</v>
      </c>
      <c r="D2762" s="44">
        <v>6</v>
      </c>
      <c r="E2762" s="45" t="s">
        <v>16668</v>
      </c>
      <c r="F2762" s="45" t="s">
        <v>16669</v>
      </c>
      <c r="G2762" s="45" t="s">
        <v>16670</v>
      </c>
      <c r="H2762" s="46" t="s">
        <v>16671</v>
      </c>
      <c r="I2762" s="45" t="s">
        <v>14585</v>
      </c>
      <c r="J2762" s="46" t="s">
        <v>14586</v>
      </c>
      <c r="K2762" s="46" t="s">
        <v>14587</v>
      </c>
      <c r="L2762" s="45" t="s">
        <v>7306</v>
      </c>
      <c r="M2762" s="45" t="s">
        <v>7307</v>
      </c>
    </row>
    <row r="2763" spans="1:13" ht="57.6">
      <c r="A2763" s="42" t="s">
        <v>7194</v>
      </c>
      <c r="B2763" s="43">
        <f t="shared" si="88"/>
        <v>524</v>
      </c>
      <c r="C2763" s="43" t="str">
        <f t="shared" si="87"/>
        <v>45.3524</v>
      </c>
      <c r="D2763" s="44">
        <v>5</v>
      </c>
      <c r="E2763" s="45" t="s">
        <v>16672</v>
      </c>
      <c r="F2763" s="45" t="s">
        <v>16673</v>
      </c>
      <c r="G2763" s="45" t="s">
        <v>16674</v>
      </c>
      <c r="H2763" s="46" t="s">
        <v>16675</v>
      </c>
      <c r="I2763" s="45" t="s">
        <v>14585</v>
      </c>
      <c r="J2763" s="46" t="s">
        <v>14586</v>
      </c>
      <c r="K2763" s="46" t="s">
        <v>14587</v>
      </c>
      <c r="L2763" s="45" t="s">
        <v>7306</v>
      </c>
      <c r="M2763" s="45" t="s">
        <v>7307</v>
      </c>
    </row>
    <row r="2764" spans="1:13" ht="57.6">
      <c r="A2764" s="42" t="s">
        <v>7194</v>
      </c>
      <c r="B2764" s="43">
        <f t="shared" si="88"/>
        <v>525</v>
      </c>
      <c r="C2764" s="43" t="str">
        <f t="shared" si="87"/>
        <v>45.3525</v>
      </c>
      <c r="D2764" s="44">
        <v>6</v>
      </c>
      <c r="E2764" s="45" t="s">
        <v>16676</v>
      </c>
      <c r="F2764" s="45" t="s">
        <v>16677</v>
      </c>
      <c r="G2764" s="45" t="s">
        <v>16678</v>
      </c>
      <c r="H2764" s="46" t="s">
        <v>16679</v>
      </c>
      <c r="I2764" s="45" t="s">
        <v>14585</v>
      </c>
      <c r="J2764" s="46" t="s">
        <v>14586</v>
      </c>
      <c r="K2764" s="46" t="s">
        <v>14587</v>
      </c>
      <c r="L2764" s="45" t="s">
        <v>7306</v>
      </c>
      <c r="M2764" s="45" t="s">
        <v>7307</v>
      </c>
    </row>
    <row r="2765" spans="1:13" ht="57.6">
      <c r="A2765" s="42" t="s">
        <v>7194</v>
      </c>
      <c r="B2765" s="43">
        <f t="shared" si="88"/>
        <v>526</v>
      </c>
      <c r="C2765" s="43" t="str">
        <f t="shared" si="87"/>
        <v>45.3526</v>
      </c>
      <c r="D2765" s="44">
        <v>6</v>
      </c>
      <c r="E2765" s="45" t="s">
        <v>16680</v>
      </c>
      <c r="F2765" s="45" t="s">
        <v>16681</v>
      </c>
      <c r="G2765" s="45" t="s">
        <v>16682</v>
      </c>
      <c r="H2765" s="46" t="s">
        <v>16683</v>
      </c>
      <c r="I2765" s="45" t="s">
        <v>14585</v>
      </c>
      <c r="J2765" s="46" t="s">
        <v>14586</v>
      </c>
      <c r="K2765" s="46" t="s">
        <v>14587</v>
      </c>
      <c r="L2765" s="45" t="s">
        <v>7306</v>
      </c>
      <c r="M2765" s="45" t="s">
        <v>7307</v>
      </c>
    </row>
    <row r="2766" spans="1:13" ht="57.6">
      <c r="A2766" s="42" t="s">
        <v>7194</v>
      </c>
      <c r="B2766" s="43">
        <f t="shared" si="88"/>
        <v>527</v>
      </c>
      <c r="C2766" s="43" t="str">
        <f t="shared" si="87"/>
        <v>45.3527</v>
      </c>
      <c r="D2766" s="44">
        <v>5</v>
      </c>
      <c r="E2766" s="45" t="s">
        <v>16684</v>
      </c>
      <c r="F2766" s="45" t="s">
        <v>16685</v>
      </c>
      <c r="G2766" s="45" t="s">
        <v>16686</v>
      </c>
      <c r="H2766" s="46" t="s">
        <v>16687</v>
      </c>
      <c r="I2766" s="45" t="s">
        <v>14585</v>
      </c>
      <c r="J2766" s="46" t="s">
        <v>14586</v>
      </c>
      <c r="K2766" s="46" t="s">
        <v>14587</v>
      </c>
      <c r="L2766" s="45" t="s">
        <v>7306</v>
      </c>
      <c r="M2766" s="45" t="s">
        <v>7307</v>
      </c>
    </row>
    <row r="2767" spans="1:13" ht="57.6">
      <c r="A2767" s="42" t="s">
        <v>7194</v>
      </c>
      <c r="B2767" s="43">
        <f t="shared" si="88"/>
        <v>528</v>
      </c>
      <c r="C2767" s="43" t="str">
        <f t="shared" si="87"/>
        <v>45.3528</v>
      </c>
      <c r="D2767" s="44">
        <v>5</v>
      </c>
      <c r="E2767" s="45" t="s">
        <v>16688</v>
      </c>
      <c r="F2767" s="45" t="s">
        <v>16689</v>
      </c>
      <c r="G2767" s="45" t="s">
        <v>16690</v>
      </c>
      <c r="H2767" s="46" t="s">
        <v>16691</v>
      </c>
      <c r="I2767" s="45" t="s">
        <v>14585</v>
      </c>
      <c r="J2767" s="46" t="s">
        <v>14586</v>
      </c>
      <c r="K2767" s="46" t="s">
        <v>14587</v>
      </c>
      <c r="L2767" s="45" t="s">
        <v>7306</v>
      </c>
      <c r="M2767" s="45" t="s">
        <v>7307</v>
      </c>
    </row>
    <row r="2768" spans="1:13" ht="57.6">
      <c r="A2768" s="42" t="s">
        <v>7194</v>
      </c>
      <c r="B2768" s="43">
        <f t="shared" si="88"/>
        <v>529</v>
      </c>
      <c r="C2768" s="43" t="str">
        <f t="shared" si="87"/>
        <v>45.3529</v>
      </c>
      <c r="D2768" s="44">
        <v>6</v>
      </c>
      <c r="E2768" s="45" t="s">
        <v>16692</v>
      </c>
      <c r="F2768" s="45" t="s">
        <v>16693</v>
      </c>
      <c r="G2768" s="45" t="s">
        <v>16694</v>
      </c>
      <c r="H2768" s="46" t="s">
        <v>16695</v>
      </c>
      <c r="I2768" s="45" t="s">
        <v>14585</v>
      </c>
      <c r="J2768" s="46" t="s">
        <v>14586</v>
      </c>
      <c r="K2768" s="46" t="s">
        <v>14587</v>
      </c>
      <c r="L2768" s="45" t="s">
        <v>7306</v>
      </c>
      <c r="M2768" s="45" t="s">
        <v>7307</v>
      </c>
    </row>
    <row r="2769" spans="1:13" ht="57.6">
      <c r="A2769" s="42" t="s">
        <v>7194</v>
      </c>
      <c r="B2769" s="43">
        <f t="shared" si="88"/>
        <v>530</v>
      </c>
      <c r="C2769" s="43" t="str">
        <f t="shared" si="87"/>
        <v>45.3530</v>
      </c>
      <c r="D2769" s="44">
        <v>6</v>
      </c>
      <c r="E2769" s="45" t="s">
        <v>16696</v>
      </c>
      <c r="F2769" s="45" t="s">
        <v>16697</v>
      </c>
      <c r="G2769" s="45" t="s">
        <v>16698</v>
      </c>
      <c r="H2769" s="46" t="s">
        <v>16699</v>
      </c>
      <c r="I2769" s="45" t="s">
        <v>14585</v>
      </c>
      <c r="J2769" s="46" t="s">
        <v>14586</v>
      </c>
      <c r="K2769" s="46" t="s">
        <v>14587</v>
      </c>
      <c r="L2769" s="45" t="s">
        <v>7306</v>
      </c>
      <c r="M2769" s="45" t="s">
        <v>7307</v>
      </c>
    </row>
    <row r="2770" spans="1:13" ht="57.6">
      <c r="A2770" s="42" t="s">
        <v>7194</v>
      </c>
      <c r="B2770" s="43">
        <f t="shared" si="88"/>
        <v>531</v>
      </c>
      <c r="C2770" s="43" t="str">
        <f t="shared" si="87"/>
        <v>45.3531</v>
      </c>
      <c r="D2770" s="44">
        <v>4</v>
      </c>
      <c r="E2770" s="45" t="s">
        <v>16700</v>
      </c>
      <c r="F2770" s="45" t="s">
        <v>16701</v>
      </c>
      <c r="G2770" s="45" t="s">
        <v>16702</v>
      </c>
      <c r="H2770" s="46" t="s">
        <v>16703</v>
      </c>
      <c r="I2770" s="45" t="s">
        <v>14585</v>
      </c>
      <c r="J2770" s="46" t="s">
        <v>14586</v>
      </c>
      <c r="K2770" s="46" t="s">
        <v>14587</v>
      </c>
      <c r="L2770" s="45" t="s">
        <v>7306</v>
      </c>
      <c r="M2770" s="45" t="s">
        <v>7307</v>
      </c>
    </row>
    <row r="2771" spans="1:13" ht="57.6">
      <c r="A2771" s="42" t="s">
        <v>7194</v>
      </c>
      <c r="B2771" s="43">
        <f t="shared" si="88"/>
        <v>532</v>
      </c>
      <c r="C2771" s="43" t="str">
        <f t="shared" si="87"/>
        <v>45.3532</v>
      </c>
      <c r="D2771" s="44">
        <v>4</v>
      </c>
      <c r="E2771" s="45" t="s">
        <v>16704</v>
      </c>
      <c r="F2771" s="45" t="s">
        <v>16705</v>
      </c>
      <c r="G2771" s="45" t="s">
        <v>16706</v>
      </c>
      <c r="H2771" s="46" t="s">
        <v>16707</v>
      </c>
      <c r="I2771" s="45" t="s">
        <v>14585</v>
      </c>
      <c r="J2771" s="46" t="s">
        <v>14586</v>
      </c>
      <c r="K2771" s="46" t="s">
        <v>14587</v>
      </c>
      <c r="L2771" s="45" t="s">
        <v>7306</v>
      </c>
      <c r="M2771" s="45" t="s">
        <v>7307</v>
      </c>
    </row>
    <row r="2772" spans="1:13" ht="57.6">
      <c r="A2772" s="42" t="s">
        <v>7194</v>
      </c>
      <c r="B2772" s="43">
        <f t="shared" si="88"/>
        <v>533</v>
      </c>
      <c r="C2772" s="43" t="str">
        <f t="shared" si="87"/>
        <v>45.3533</v>
      </c>
      <c r="D2772" s="44">
        <v>5</v>
      </c>
      <c r="E2772" s="45" t="s">
        <v>16708</v>
      </c>
      <c r="F2772" s="45" t="s">
        <v>16709</v>
      </c>
      <c r="G2772" s="45" t="s">
        <v>16710</v>
      </c>
      <c r="H2772" s="45" t="s">
        <v>16711</v>
      </c>
      <c r="I2772" s="45" t="s">
        <v>14585</v>
      </c>
      <c r="J2772" s="46" t="s">
        <v>14586</v>
      </c>
      <c r="K2772" s="46" t="s">
        <v>14587</v>
      </c>
      <c r="L2772" s="45" t="s">
        <v>7306</v>
      </c>
      <c r="M2772" s="45" t="s">
        <v>7307</v>
      </c>
    </row>
    <row r="2773" spans="1:13" ht="57.6">
      <c r="A2773" s="42" t="s">
        <v>7194</v>
      </c>
      <c r="B2773" s="43">
        <f t="shared" si="88"/>
        <v>534</v>
      </c>
      <c r="C2773" s="43" t="str">
        <f t="shared" si="87"/>
        <v>45.3534</v>
      </c>
      <c r="D2773" s="44">
        <v>5</v>
      </c>
      <c r="E2773" s="45" t="s">
        <v>16712</v>
      </c>
      <c r="F2773" s="45" t="s">
        <v>16713</v>
      </c>
      <c r="G2773" s="45" t="s">
        <v>16714</v>
      </c>
      <c r="H2773" s="46" t="s">
        <v>16715</v>
      </c>
      <c r="I2773" s="45" t="s">
        <v>14585</v>
      </c>
      <c r="J2773" s="46" t="s">
        <v>14586</v>
      </c>
      <c r="K2773" s="46" t="s">
        <v>14587</v>
      </c>
      <c r="L2773" s="45" t="s">
        <v>7306</v>
      </c>
      <c r="M2773" s="45" t="s">
        <v>7307</v>
      </c>
    </row>
    <row r="2774" spans="1:13" ht="57.6">
      <c r="A2774" s="42" t="s">
        <v>7194</v>
      </c>
      <c r="B2774" s="43">
        <f t="shared" si="88"/>
        <v>535</v>
      </c>
      <c r="C2774" s="43" t="str">
        <f t="shared" si="87"/>
        <v>45.3535</v>
      </c>
      <c r="D2774" s="44">
        <v>6</v>
      </c>
      <c r="E2774" s="45" t="s">
        <v>16716</v>
      </c>
      <c r="F2774" s="45" t="s">
        <v>16717</v>
      </c>
      <c r="G2774" s="45" t="s">
        <v>16718</v>
      </c>
      <c r="H2774" s="46" t="s">
        <v>16719</v>
      </c>
      <c r="I2774" s="45" t="s">
        <v>14585</v>
      </c>
      <c r="J2774" s="46" t="s">
        <v>14586</v>
      </c>
      <c r="K2774" s="46" t="s">
        <v>14587</v>
      </c>
      <c r="L2774" s="45" t="s">
        <v>7306</v>
      </c>
      <c r="M2774" s="45" t="s">
        <v>7307</v>
      </c>
    </row>
    <row r="2775" spans="1:13" ht="57.6">
      <c r="A2775" s="42" t="s">
        <v>7194</v>
      </c>
      <c r="B2775" s="43">
        <f t="shared" si="88"/>
        <v>536</v>
      </c>
      <c r="C2775" s="43" t="str">
        <f t="shared" si="87"/>
        <v>45.3536</v>
      </c>
      <c r="D2775" s="44">
        <v>7</v>
      </c>
      <c r="E2775" s="45" t="s">
        <v>16720</v>
      </c>
      <c r="F2775" s="45" t="s">
        <v>16721</v>
      </c>
      <c r="G2775" s="45" t="s">
        <v>16722</v>
      </c>
      <c r="H2775" s="45" t="s">
        <v>16723</v>
      </c>
      <c r="I2775" s="45" t="s">
        <v>14585</v>
      </c>
      <c r="J2775" s="46" t="s">
        <v>14586</v>
      </c>
      <c r="K2775" s="46" t="s">
        <v>14587</v>
      </c>
      <c r="L2775" s="45" t="s">
        <v>7306</v>
      </c>
      <c r="M2775" s="45" t="s">
        <v>7307</v>
      </c>
    </row>
    <row r="2776" spans="1:13" ht="57.6">
      <c r="A2776" s="42" t="s">
        <v>7194</v>
      </c>
      <c r="B2776" s="43">
        <f t="shared" si="88"/>
        <v>537</v>
      </c>
      <c r="C2776" s="43" t="str">
        <f t="shared" si="87"/>
        <v>45.3537</v>
      </c>
      <c r="D2776" s="44">
        <v>7</v>
      </c>
      <c r="E2776" s="45" t="s">
        <v>16724</v>
      </c>
      <c r="F2776" s="45" t="s">
        <v>16725</v>
      </c>
      <c r="G2776" s="45" t="s">
        <v>16726</v>
      </c>
      <c r="H2776" s="46" t="s">
        <v>16727</v>
      </c>
      <c r="I2776" s="45" t="s">
        <v>14585</v>
      </c>
      <c r="J2776" s="46" t="s">
        <v>14586</v>
      </c>
      <c r="K2776" s="46" t="s">
        <v>14587</v>
      </c>
      <c r="L2776" s="45" t="s">
        <v>7306</v>
      </c>
      <c r="M2776" s="45" t="s">
        <v>7307</v>
      </c>
    </row>
    <row r="2777" spans="1:13" ht="57.6">
      <c r="A2777" s="42" t="s">
        <v>7194</v>
      </c>
      <c r="B2777" s="43">
        <f t="shared" si="88"/>
        <v>538</v>
      </c>
      <c r="C2777" s="43" t="str">
        <f t="shared" si="87"/>
        <v>45.3538</v>
      </c>
      <c r="D2777" s="44">
        <v>7</v>
      </c>
      <c r="E2777" s="45" t="s">
        <v>16728</v>
      </c>
      <c r="F2777" s="45" t="s">
        <v>16729</v>
      </c>
      <c r="G2777" s="45" t="s">
        <v>16730</v>
      </c>
      <c r="H2777" s="46" t="s">
        <v>16731</v>
      </c>
      <c r="I2777" s="45" t="s">
        <v>14585</v>
      </c>
      <c r="J2777" s="46" t="s">
        <v>14586</v>
      </c>
      <c r="K2777" s="46" t="s">
        <v>14587</v>
      </c>
      <c r="L2777" s="45" t="s">
        <v>7306</v>
      </c>
      <c r="M2777" s="45" t="s">
        <v>7307</v>
      </c>
    </row>
    <row r="2778" spans="1:13" ht="57.6">
      <c r="A2778" s="42" t="s">
        <v>7194</v>
      </c>
      <c r="B2778" s="43">
        <f t="shared" si="88"/>
        <v>539</v>
      </c>
      <c r="C2778" s="43" t="str">
        <f t="shared" si="87"/>
        <v>45.3539</v>
      </c>
      <c r="D2778" s="44">
        <v>5</v>
      </c>
      <c r="E2778" s="45" t="s">
        <v>16732</v>
      </c>
      <c r="F2778" s="45" t="s">
        <v>16733</v>
      </c>
      <c r="G2778" s="45" t="s">
        <v>16734</v>
      </c>
      <c r="H2778" s="46" t="s">
        <v>16735</v>
      </c>
      <c r="I2778" s="45" t="s">
        <v>14585</v>
      </c>
      <c r="J2778" s="46" t="s">
        <v>14586</v>
      </c>
      <c r="K2778" s="46" t="s">
        <v>14587</v>
      </c>
      <c r="L2778" s="45" t="s">
        <v>7306</v>
      </c>
      <c r="M2778" s="45" t="s">
        <v>7307</v>
      </c>
    </row>
    <row r="2779" spans="1:13" ht="57.6">
      <c r="A2779" s="42" t="s">
        <v>7194</v>
      </c>
      <c r="B2779" s="43">
        <f t="shared" si="88"/>
        <v>540</v>
      </c>
      <c r="C2779" s="43" t="str">
        <f t="shared" si="87"/>
        <v>45.3540</v>
      </c>
      <c r="D2779" s="44">
        <v>5</v>
      </c>
      <c r="E2779" s="45" t="s">
        <v>16736</v>
      </c>
      <c r="F2779" s="45" t="s">
        <v>16737</v>
      </c>
      <c r="G2779" s="45" t="s">
        <v>16738</v>
      </c>
      <c r="H2779" s="46" t="s">
        <v>16739</v>
      </c>
      <c r="I2779" s="45" t="s">
        <v>14585</v>
      </c>
      <c r="J2779" s="46" t="s">
        <v>14586</v>
      </c>
      <c r="K2779" s="46" t="s">
        <v>14587</v>
      </c>
      <c r="L2779" s="45" t="s">
        <v>7306</v>
      </c>
      <c r="M2779" s="45" t="s">
        <v>7307</v>
      </c>
    </row>
    <row r="2780" spans="1:13" ht="57.6">
      <c r="A2780" s="42" t="s">
        <v>7194</v>
      </c>
      <c r="B2780" s="43">
        <f t="shared" si="88"/>
        <v>541</v>
      </c>
      <c r="C2780" s="43" t="str">
        <f t="shared" si="87"/>
        <v>45.3541</v>
      </c>
      <c r="D2780" s="44">
        <v>5</v>
      </c>
      <c r="E2780" s="45" t="s">
        <v>16740</v>
      </c>
      <c r="F2780" s="45" t="s">
        <v>16741</v>
      </c>
      <c r="G2780" s="45" t="s">
        <v>16742</v>
      </c>
      <c r="H2780" s="46" t="s">
        <v>16743</v>
      </c>
      <c r="I2780" s="45" t="s">
        <v>14585</v>
      </c>
      <c r="J2780" s="46" t="s">
        <v>14586</v>
      </c>
      <c r="K2780" s="46" t="s">
        <v>14587</v>
      </c>
      <c r="L2780" s="45" t="s">
        <v>7306</v>
      </c>
      <c r="M2780" s="45" t="s">
        <v>7307</v>
      </c>
    </row>
    <row r="2781" spans="1:13" ht="57.6">
      <c r="A2781" s="42" t="s">
        <v>7194</v>
      </c>
      <c r="B2781" s="43">
        <f t="shared" si="88"/>
        <v>542</v>
      </c>
      <c r="C2781" s="43" t="str">
        <f t="shared" si="87"/>
        <v>45.3542</v>
      </c>
      <c r="D2781" s="44">
        <v>6</v>
      </c>
      <c r="E2781" s="45" t="s">
        <v>16744</v>
      </c>
      <c r="F2781" s="45" t="s">
        <v>16745</v>
      </c>
      <c r="G2781" s="45" t="s">
        <v>16746</v>
      </c>
      <c r="H2781" s="46" t="s">
        <v>16747</v>
      </c>
      <c r="I2781" s="45" t="s">
        <v>14585</v>
      </c>
      <c r="J2781" s="46" t="s">
        <v>14586</v>
      </c>
      <c r="K2781" s="46" t="s">
        <v>14587</v>
      </c>
      <c r="L2781" s="45" t="s">
        <v>7306</v>
      </c>
      <c r="M2781" s="45" t="s">
        <v>7307</v>
      </c>
    </row>
    <row r="2782" spans="1:13" ht="57.6">
      <c r="A2782" s="42" t="s">
        <v>7194</v>
      </c>
      <c r="B2782" s="43">
        <f t="shared" si="88"/>
        <v>543</v>
      </c>
      <c r="C2782" s="43" t="str">
        <f t="shared" si="87"/>
        <v>45.3543</v>
      </c>
      <c r="D2782" s="44">
        <v>6</v>
      </c>
      <c r="E2782" s="45" t="s">
        <v>16748</v>
      </c>
      <c r="F2782" s="45" t="s">
        <v>16749</v>
      </c>
      <c r="G2782" s="45" t="s">
        <v>16750</v>
      </c>
      <c r="H2782" s="46" t="s">
        <v>16751</v>
      </c>
      <c r="I2782" s="45" t="s">
        <v>14585</v>
      </c>
      <c r="J2782" s="46" t="s">
        <v>14586</v>
      </c>
      <c r="K2782" s="46" t="s">
        <v>14587</v>
      </c>
      <c r="L2782" s="45" t="s">
        <v>7306</v>
      </c>
      <c r="M2782" s="45" t="s">
        <v>7307</v>
      </c>
    </row>
    <row r="2783" spans="1:13" ht="57.6">
      <c r="A2783" s="42" t="s">
        <v>7194</v>
      </c>
      <c r="B2783" s="43">
        <f t="shared" si="88"/>
        <v>544</v>
      </c>
      <c r="C2783" s="43" t="str">
        <f t="shared" si="87"/>
        <v>45.3544</v>
      </c>
      <c r="D2783" s="44">
        <v>6</v>
      </c>
      <c r="E2783" s="45" t="s">
        <v>16752</v>
      </c>
      <c r="F2783" s="45" t="s">
        <v>16753</v>
      </c>
      <c r="G2783" s="45" t="s">
        <v>16754</v>
      </c>
      <c r="H2783" s="46" t="s">
        <v>16755</v>
      </c>
      <c r="I2783" s="45" t="s">
        <v>14585</v>
      </c>
      <c r="J2783" s="46" t="s">
        <v>14586</v>
      </c>
      <c r="K2783" s="46" t="s">
        <v>14587</v>
      </c>
      <c r="L2783" s="45" t="s">
        <v>7306</v>
      </c>
      <c r="M2783" s="45" t="s">
        <v>7307</v>
      </c>
    </row>
    <row r="2784" spans="1:13" ht="57.6">
      <c r="A2784" s="42" t="s">
        <v>7194</v>
      </c>
      <c r="B2784" s="43">
        <f t="shared" si="88"/>
        <v>545</v>
      </c>
      <c r="C2784" s="43" t="str">
        <f t="shared" si="87"/>
        <v>45.3545</v>
      </c>
      <c r="D2784" s="44">
        <v>6</v>
      </c>
      <c r="E2784" s="45" t="s">
        <v>16756</v>
      </c>
      <c r="F2784" s="45" t="s">
        <v>16757</v>
      </c>
      <c r="G2784" s="45" t="s">
        <v>16758</v>
      </c>
      <c r="H2784" s="46" t="s">
        <v>16759</v>
      </c>
      <c r="I2784" s="45" t="s">
        <v>14585</v>
      </c>
      <c r="J2784" s="46" t="s">
        <v>14586</v>
      </c>
      <c r="K2784" s="46" t="s">
        <v>14587</v>
      </c>
      <c r="L2784" s="45" t="s">
        <v>7306</v>
      </c>
      <c r="M2784" s="45" t="s">
        <v>7307</v>
      </c>
    </row>
    <row r="2785" spans="1:13" ht="57.6">
      <c r="A2785" s="42" t="s">
        <v>7194</v>
      </c>
      <c r="B2785" s="43">
        <f t="shared" si="88"/>
        <v>546</v>
      </c>
      <c r="C2785" s="43" t="str">
        <f t="shared" si="87"/>
        <v>45.3546</v>
      </c>
      <c r="D2785" s="44">
        <v>6</v>
      </c>
      <c r="E2785" s="45" t="s">
        <v>16760</v>
      </c>
      <c r="F2785" s="45" t="s">
        <v>16761</v>
      </c>
      <c r="G2785" s="45" t="s">
        <v>16762</v>
      </c>
      <c r="H2785" s="45" t="s">
        <v>16763</v>
      </c>
      <c r="I2785" s="45" t="s">
        <v>14585</v>
      </c>
      <c r="J2785" s="46" t="s">
        <v>14586</v>
      </c>
      <c r="K2785" s="46" t="s">
        <v>14587</v>
      </c>
      <c r="L2785" s="45" t="s">
        <v>7306</v>
      </c>
      <c r="M2785" s="45" t="s">
        <v>7307</v>
      </c>
    </row>
    <row r="2786" spans="1:13" ht="57.6">
      <c r="A2786" s="42" t="s">
        <v>7194</v>
      </c>
      <c r="B2786" s="43">
        <f t="shared" si="88"/>
        <v>547</v>
      </c>
      <c r="C2786" s="43" t="str">
        <f t="shared" si="87"/>
        <v>45.3547</v>
      </c>
      <c r="D2786" s="44">
        <v>7</v>
      </c>
      <c r="E2786" s="45" t="s">
        <v>16764</v>
      </c>
      <c r="F2786" s="45" t="s">
        <v>16765</v>
      </c>
      <c r="G2786" s="45" t="s">
        <v>16766</v>
      </c>
      <c r="H2786" s="46" t="s">
        <v>16767</v>
      </c>
      <c r="I2786" s="45" t="s">
        <v>14585</v>
      </c>
      <c r="J2786" s="46" t="s">
        <v>14586</v>
      </c>
      <c r="K2786" s="46" t="s">
        <v>14587</v>
      </c>
      <c r="L2786" s="45" t="s">
        <v>7306</v>
      </c>
      <c r="M2786" s="45" t="s">
        <v>7307</v>
      </c>
    </row>
    <row r="2787" spans="1:13" ht="57.6">
      <c r="A2787" s="42" t="s">
        <v>7194</v>
      </c>
      <c r="B2787" s="43">
        <f t="shared" si="88"/>
        <v>548</v>
      </c>
      <c r="C2787" s="43" t="str">
        <f t="shared" si="87"/>
        <v>45.3548</v>
      </c>
      <c r="D2787" s="44">
        <v>7</v>
      </c>
      <c r="E2787" s="45" t="s">
        <v>16768</v>
      </c>
      <c r="F2787" s="45" t="s">
        <v>16769</v>
      </c>
      <c r="G2787" s="45" t="s">
        <v>16770</v>
      </c>
      <c r="H2787" s="46" t="s">
        <v>16771</v>
      </c>
      <c r="I2787" s="45" t="s">
        <v>14585</v>
      </c>
      <c r="J2787" s="46" t="s">
        <v>14586</v>
      </c>
      <c r="K2787" s="46" t="s">
        <v>14587</v>
      </c>
      <c r="L2787" s="45" t="s">
        <v>7306</v>
      </c>
      <c r="M2787" s="45" t="s">
        <v>7307</v>
      </c>
    </row>
    <row r="2788" spans="1:13" ht="57.6">
      <c r="A2788" s="42" t="s">
        <v>7194</v>
      </c>
      <c r="B2788" s="43">
        <f t="shared" si="88"/>
        <v>549</v>
      </c>
      <c r="C2788" s="43" t="str">
        <f t="shared" si="87"/>
        <v>45.3549</v>
      </c>
      <c r="D2788" s="44">
        <v>7</v>
      </c>
      <c r="E2788" s="45" t="s">
        <v>16772</v>
      </c>
      <c r="F2788" s="45" t="s">
        <v>16773</v>
      </c>
      <c r="G2788" s="45" t="s">
        <v>16774</v>
      </c>
      <c r="H2788" s="46" t="s">
        <v>16775</v>
      </c>
      <c r="I2788" s="45" t="s">
        <v>14585</v>
      </c>
      <c r="J2788" s="46" t="s">
        <v>14586</v>
      </c>
      <c r="K2788" s="46" t="s">
        <v>14587</v>
      </c>
      <c r="L2788" s="45" t="s">
        <v>7306</v>
      </c>
      <c r="M2788" s="45" t="s">
        <v>7307</v>
      </c>
    </row>
    <row r="2789" spans="1:13" ht="57.6">
      <c r="A2789" s="42" t="s">
        <v>7194</v>
      </c>
      <c r="B2789" s="43">
        <f t="shared" si="88"/>
        <v>550</v>
      </c>
      <c r="C2789" s="43" t="str">
        <f t="shared" si="87"/>
        <v>45.3550</v>
      </c>
      <c r="D2789" s="44">
        <v>7</v>
      </c>
      <c r="E2789" s="45" t="s">
        <v>16776</v>
      </c>
      <c r="F2789" s="45" t="s">
        <v>16777</v>
      </c>
      <c r="G2789" s="45" t="s">
        <v>16778</v>
      </c>
      <c r="H2789" s="46" t="s">
        <v>16779</v>
      </c>
      <c r="I2789" s="45" t="s">
        <v>14585</v>
      </c>
      <c r="J2789" s="46" t="s">
        <v>14586</v>
      </c>
      <c r="K2789" s="46" t="s">
        <v>14587</v>
      </c>
      <c r="L2789" s="45" t="s">
        <v>7306</v>
      </c>
      <c r="M2789" s="45" t="s">
        <v>7307</v>
      </c>
    </row>
    <row r="2790" spans="1:13" ht="57.6">
      <c r="A2790" s="42" t="s">
        <v>7194</v>
      </c>
      <c r="B2790" s="43">
        <f t="shared" si="88"/>
        <v>551</v>
      </c>
      <c r="C2790" s="43" t="str">
        <f t="shared" si="87"/>
        <v>45.3551</v>
      </c>
      <c r="D2790" s="44">
        <v>6</v>
      </c>
      <c r="E2790" s="45" t="s">
        <v>16780</v>
      </c>
      <c r="F2790" s="45" t="s">
        <v>16781</v>
      </c>
      <c r="G2790" s="45" t="s">
        <v>16782</v>
      </c>
      <c r="H2790" s="46" t="s">
        <v>16783</v>
      </c>
      <c r="I2790" s="45" t="s">
        <v>14585</v>
      </c>
      <c r="J2790" s="46" t="s">
        <v>14586</v>
      </c>
      <c r="K2790" s="46" t="s">
        <v>14587</v>
      </c>
      <c r="L2790" s="45" t="s">
        <v>7306</v>
      </c>
      <c r="M2790" s="45" t="s">
        <v>7307</v>
      </c>
    </row>
    <row r="2791" spans="1:13" ht="57.6">
      <c r="A2791" s="42" t="s">
        <v>7194</v>
      </c>
      <c r="B2791" s="43">
        <f t="shared" si="88"/>
        <v>552</v>
      </c>
      <c r="C2791" s="43" t="str">
        <f t="shared" si="87"/>
        <v>45.3552</v>
      </c>
      <c r="D2791" s="44">
        <v>6</v>
      </c>
      <c r="E2791" s="45" t="s">
        <v>16784</v>
      </c>
      <c r="F2791" s="45" t="s">
        <v>16785</v>
      </c>
      <c r="G2791" s="45" t="s">
        <v>16786</v>
      </c>
      <c r="H2791" s="46" t="s">
        <v>16787</v>
      </c>
      <c r="I2791" s="45" t="s">
        <v>14585</v>
      </c>
      <c r="J2791" s="46" t="s">
        <v>14586</v>
      </c>
      <c r="K2791" s="46" t="s">
        <v>14587</v>
      </c>
      <c r="L2791" s="45" t="s">
        <v>7306</v>
      </c>
      <c r="M2791" s="45" t="s">
        <v>7307</v>
      </c>
    </row>
    <row r="2792" spans="1:13" ht="57.6">
      <c r="A2792" s="42" t="s">
        <v>7194</v>
      </c>
      <c r="B2792" s="43">
        <f t="shared" si="88"/>
        <v>553</v>
      </c>
      <c r="C2792" s="43" t="str">
        <f t="shared" si="87"/>
        <v>45.3553</v>
      </c>
      <c r="D2792" s="44">
        <v>6</v>
      </c>
      <c r="E2792" s="45" t="s">
        <v>16788</v>
      </c>
      <c r="F2792" s="45" t="s">
        <v>16789</v>
      </c>
      <c r="G2792" s="45" t="s">
        <v>16790</v>
      </c>
      <c r="H2792" s="45" t="s">
        <v>16791</v>
      </c>
      <c r="I2792" s="45" t="s">
        <v>14585</v>
      </c>
      <c r="J2792" s="46" t="s">
        <v>14586</v>
      </c>
      <c r="K2792" s="46" t="s">
        <v>14587</v>
      </c>
      <c r="L2792" s="45" t="s">
        <v>7306</v>
      </c>
      <c r="M2792" s="45" t="s">
        <v>7307</v>
      </c>
    </row>
    <row r="2793" spans="1:13" ht="57.6">
      <c r="A2793" s="42" t="s">
        <v>7194</v>
      </c>
      <c r="B2793" s="43">
        <f t="shared" si="88"/>
        <v>554</v>
      </c>
      <c r="C2793" s="43" t="str">
        <f t="shared" si="87"/>
        <v>45.3554</v>
      </c>
      <c r="D2793" s="44">
        <v>6</v>
      </c>
      <c r="E2793" s="45" t="s">
        <v>16792</v>
      </c>
      <c r="F2793" s="45" t="s">
        <v>16793</v>
      </c>
      <c r="G2793" s="45" t="s">
        <v>16794</v>
      </c>
      <c r="H2793" s="46" t="s">
        <v>16795</v>
      </c>
      <c r="I2793" s="45" t="s">
        <v>14585</v>
      </c>
      <c r="J2793" s="46" t="s">
        <v>14586</v>
      </c>
      <c r="K2793" s="46" t="s">
        <v>14587</v>
      </c>
      <c r="L2793" s="45" t="s">
        <v>7306</v>
      </c>
      <c r="M2793" s="45" t="s">
        <v>7307</v>
      </c>
    </row>
    <row r="2794" spans="1:13" ht="57.6">
      <c r="A2794" s="42" t="s">
        <v>7194</v>
      </c>
      <c r="B2794" s="43">
        <f t="shared" si="88"/>
        <v>555</v>
      </c>
      <c r="C2794" s="43" t="str">
        <f t="shared" si="87"/>
        <v>45.3555</v>
      </c>
      <c r="D2794" s="44">
        <v>6</v>
      </c>
      <c r="E2794" s="45" t="s">
        <v>16796</v>
      </c>
      <c r="F2794" s="45" t="s">
        <v>16797</v>
      </c>
      <c r="G2794" s="45" t="s">
        <v>16798</v>
      </c>
      <c r="H2794" s="45" t="s">
        <v>16799</v>
      </c>
      <c r="I2794" s="45" t="s">
        <v>14585</v>
      </c>
      <c r="J2794" s="46" t="s">
        <v>14586</v>
      </c>
      <c r="K2794" s="46" t="s">
        <v>14587</v>
      </c>
      <c r="L2794" s="45" t="s">
        <v>7306</v>
      </c>
      <c r="M2794" s="45" t="s">
        <v>7307</v>
      </c>
    </row>
    <row r="2795" spans="1:13" ht="57.6">
      <c r="A2795" s="42" t="s">
        <v>7194</v>
      </c>
      <c r="B2795" s="43">
        <f t="shared" si="88"/>
        <v>556</v>
      </c>
      <c r="C2795" s="43" t="str">
        <f t="shared" si="87"/>
        <v>45.3556</v>
      </c>
      <c r="D2795" s="44">
        <v>6</v>
      </c>
      <c r="E2795" s="45" t="s">
        <v>16800</v>
      </c>
      <c r="F2795" s="45" t="s">
        <v>16801</v>
      </c>
      <c r="G2795" s="45" t="s">
        <v>16802</v>
      </c>
      <c r="H2795" s="46" t="s">
        <v>16803</v>
      </c>
      <c r="I2795" s="45" t="s">
        <v>14585</v>
      </c>
      <c r="J2795" s="46" t="s">
        <v>14586</v>
      </c>
      <c r="K2795" s="46" t="s">
        <v>14587</v>
      </c>
      <c r="L2795" s="45" t="s">
        <v>7306</v>
      </c>
      <c r="M2795" s="45" t="s">
        <v>7307</v>
      </c>
    </row>
    <row r="2796" spans="1:13" ht="57.6">
      <c r="A2796" s="42" t="s">
        <v>7194</v>
      </c>
      <c r="B2796" s="43">
        <f t="shared" si="88"/>
        <v>557</v>
      </c>
      <c r="C2796" s="43" t="str">
        <f t="shared" si="87"/>
        <v>45.3557</v>
      </c>
      <c r="D2796" s="44">
        <v>6</v>
      </c>
      <c r="E2796" s="45" t="s">
        <v>16804</v>
      </c>
      <c r="F2796" s="45" t="s">
        <v>16805</v>
      </c>
      <c r="G2796" s="45" t="s">
        <v>16806</v>
      </c>
      <c r="H2796" s="45" t="s">
        <v>16807</v>
      </c>
      <c r="I2796" s="45" t="s">
        <v>14585</v>
      </c>
      <c r="J2796" s="46" t="s">
        <v>14586</v>
      </c>
      <c r="K2796" s="46" t="s">
        <v>14587</v>
      </c>
      <c r="L2796" s="45" t="s">
        <v>7306</v>
      </c>
      <c r="M2796" s="45" t="s">
        <v>7307</v>
      </c>
    </row>
    <row r="2797" spans="1:13" ht="57.6">
      <c r="A2797" s="42" t="s">
        <v>7194</v>
      </c>
      <c r="B2797" s="43">
        <f t="shared" si="88"/>
        <v>558</v>
      </c>
      <c r="C2797" s="43" t="str">
        <f t="shared" si="87"/>
        <v>45.3558</v>
      </c>
      <c r="D2797" s="44">
        <v>6</v>
      </c>
      <c r="E2797" s="45" t="s">
        <v>16808</v>
      </c>
      <c r="F2797" s="45" t="s">
        <v>16809</v>
      </c>
      <c r="G2797" s="45" t="s">
        <v>16810</v>
      </c>
      <c r="H2797" s="46" t="s">
        <v>16811</v>
      </c>
      <c r="I2797" s="45" t="s">
        <v>14585</v>
      </c>
      <c r="J2797" s="46" t="s">
        <v>14586</v>
      </c>
      <c r="K2797" s="46" t="s">
        <v>14587</v>
      </c>
      <c r="L2797" s="45" t="s">
        <v>7306</v>
      </c>
      <c r="M2797" s="45" t="s">
        <v>7307</v>
      </c>
    </row>
    <row r="2798" spans="1:13" ht="57.6">
      <c r="A2798" s="42" t="s">
        <v>7194</v>
      </c>
      <c r="B2798" s="43">
        <f t="shared" si="88"/>
        <v>559</v>
      </c>
      <c r="C2798" s="43" t="str">
        <f t="shared" si="87"/>
        <v>45.3559</v>
      </c>
      <c r="D2798" s="44">
        <v>6</v>
      </c>
      <c r="E2798" s="45" t="s">
        <v>16812</v>
      </c>
      <c r="F2798" s="45" t="s">
        <v>16813</v>
      </c>
      <c r="G2798" s="45" t="s">
        <v>16814</v>
      </c>
      <c r="H2798" s="45" t="s">
        <v>16815</v>
      </c>
      <c r="I2798" s="45" t="s">
        <v>14585</v>
      </c>
      <c r="J2798" s="46" t="s">
        <v>14586</v>
      </c>
      <c r="K2798" s="46" t="s">
        <v>14587</v>
      </c>
      <c r="L2798" s="45" t="s">
        <v>7306</v>
      </c>
      <c r="M2798" s="45" t="s">
        <v>7307</v>
      </c>
    </row>
    <row r="2799" spans="1:13" ht="57.6">
      <c r="A2799" s="42" t="s">
        <v>7194</v>
      </c>
      <c r="B2799" s="43">
        <f t="shared" si="88"/>
        <v>560</v>
      </c>
      <c r="C2799" s="43" t="str">
        <f t="shared" si="87"/>
        <v>45.3560</v>
      </c>
      <c r="D2799" s="44">
        <v>5</v>
      </c>
      <c r="E2799" s="45" t="s">
        <v>16816</v>
      </c>
      <c r="F2799" s="45" t="s">
        <v>16817</v>
      </c>
      <c r="G2799" s="45" t="s">
        <v>16818</v>
      </c>
      <c r="H2799" s="46" t="s">
        <v>16819</v>
      </c>
      <c r="I2799" s="45" t="s">
        <v>14585</v>
      </c>
      <c r="J2799" s="46" t="s">
        <v>14586</v>
      </c>
      <c r="K2799" s="46" t="s">
        <v>14587</v>
      </c>
      <c r="L2799" s="45" t="s">
        <v>7306</v>
      </c>
      <c r="M2799" s="45" t="s">
        <v>7307</v>
      </c>
    </row>
    <row r="2800" spans="1:13" ht="57.6">
      <c r="A2800" s="42" t="s">
        <v>7194</v>
      </c>
      <c r="B2800" s="43">
        <f t="shared" si="88"/>
        <v>561</v>
      </c>
      <c r="C2800" s="43" t="str">
        <f t="shared" si="87"/>
        <v>45.3561</v>
      </c>
      <c r="D2800" s="44">
        <v>6</v>
      </c>
      <c r="E2800" s="45" t="s">
        <v>16820</v>
      </c>
      <c r="F2800" s="45" t="s">
        <v>16821</v>
      </c>
      <c r="G2800" s="45" t="s">
        <v>16822</v>
      </c>
      <c r="H2800" s="46" t="s">
        <v>16823</v>
      </c>
      <c r="I2800" s="45" t="s">
        <v>14585</v>
      </c>
      <c r="J2800" s="46" t="s">
        <v>14586</v>
      </c>
      <c r="K2800" s="46" t="s">
        <v>14587</v>
      </c>
      <c r="L2800" s="45" t="s">
        <v>7306</v>
      </c>
      <c r="M2800" s="45" t="s">
        <v>7307</v>
      </c>
    </row>
    <row r="2801" spans="1:13" ht="57.6">
      <c r="A2801" s="42" t="s">
        <v>7194</v>
      </c>
      <c r="B2801" s="43">
        <f t="shared" si="88"/>
        <v>562</v>
      </c>
      <c r="C2801" s="43" t="str">
        <f t="shared" si="87"/>
        <v>45.3562</v>
      </c>
      <c r="D2801" s="44">
        <v>7</v>
      </c>
      <c r="E2801" s="45" t="s">
        <v>16824</v>
      </c>
      <c r="F2801" s="45" t="s">
        <v>16825</v>
      </c>
      <c r="G2801" s="45" t="s">
        <v>16826</v>
      </c>
      <c r="H2801" s="46" t="s">
        <v>16827</v>
      </c>
      <c r="I2801" s="45" t="s">
        <v>14585</v>
      </c>
      <c r="J2801" s="46" t="s">
        <v>14586</v>
      </c>
      <c r="K2801" s="46" t="s">
        <v>14587</v>
      </c>
      <c r="L2801" s="45" t="s">
        <v>7306</v>
      </c>
      <c r="M2801" s="45" t="s">
        <v>7307</v>
      </c>
    </row>
    <row r="2802" spans="1:13" ht="57.6">
      <c r="A2802" s="42" t="s">
        <v>7194</v>
      </c>
      <c r="B2802" s="43">
        <f t="shared" si="88"/>
        <v>563</v>
      </c>
      <c r="C2802" s="43" t="str">
        <f t="shared" si="87"/>
        <v>45.3563</v>
      </c>
      <c r="D2802" s="44">
        <v>6</v>
      </c>
      <c r="E2802" s="45" t="s">
        <v>16828</v>
      </c>
      <c r="F2802" s="45" t="s">
        <v>16829</v>
      </c>
      <c r="G2802" s="45" t="s">
        <v>16830</v>
      </c>
      <c r="H2802" s="46" t="s">
        <v>16831</v>
      </c>
      <c r="I2802" s="45" t="s">
        <v>14585</v>
      </c>
      <c r="J2802" s="46" t="s">
        <v>14586</v>
      </c>
      <c r="K2802" s="46" t="s">
        <v>14587</v>
      </c>
      <c r="L2802" s="45" t="s">
        <v>7306</v>
      </c>
      <c r="M2802" s="45" t="s">
        <v>7307</v>
      </c>
    </row>
    <row r="2803" spans="1:13" ht="57.6">
      <c r="A2803" s="42" t="s">
        <v>7194</v>
      </c>
      <c r="B2803" s="43">
        <f t="shared" si="88"/>
        <v>564</v>
      </c>
      <c r="C2803" s="43" t="str">
        <f t="shared" si="87"/>
        <v>45.3564</v>
      </c>
      <c r="D2803" s="44">
        <v>6</v>
      </c>
      <c r="E2803" s="45" t="s">
        <v>16832</v>
      </c>
      <c r="F2803" s="45" t="s">
        <v>16833</v>
      </c>
      <c r="G2803" s="45" t="s">
        <v>16834</v>
      </c>
      <c r="H2803" s="46" t="s">
        <v>16835</v>
      </c>
      <c r="I2803" s="45" t="s">
        <v>14585</v>
      </c>
      <c r="J2803" s="46" t="s">
        <v>14586</v>
      </c>
      <c r="K2803" s="46" t="s">
        <v>14587</v>
      </c>
      <c r="L2803" s="45" t="s">
        <v>7306</v>
      </c>
      <c r="M2803" s="45" t="s">
        <v>7307</v>
      </c>
    </row>
    <row r="2804" spans="1:13" ht="57.6">
      <c r="A2804" s="42" t="s">
        <v>7194</v>
      </c>
      <c r="B2804" s="43">
        <f t="shared" si="88"/>
        <v>565</v>
      </c>
      <c r="C2804" s="43" t="str">
        <f t="shared" si="87"/>
        <v>45.3565</v>
      </c>
      <c r="D2804" s="44">
        <v>7</v>
      </c>
      <c r="E2804" s="45" t="s">
        <v>16836</v>
      </c>
      <c r="F2804" s="45" t="s">
        <v>16837</v>
      </c>
      <c r="G2804" s="45" t="s">
        <v>16838</v>
      </c>
      <c r="H2804" s="46" t="s">
        <v>16839</v>
      </c>
      <c r="I2804" s="45" t="s">
        <v>14585</v>
      </c>
      <c r="J2804" s="46" t="s">
        <v>14586</v>
      </c>
      <c r="K2804" s="46" t="s">
        <v>14587</v>
      </c>
      <c r="L2804" s="45" t="s">
        <v>7306</v>
      </c>
      <c r="M2804" s="45" t="s">
        <v>7307</v>
      </c>
    </row>
    <row r="2805" spans="1:13" ht="57.6">
      <c r="A2805" s="42" t="s">
        <v>7194</v>
      </c>
      <c r="B2805" s="43">
        <f t="shared" si="88"/>
        <v>566</v>
      </c>
      <c r="C2805" s="43" t="str">
        <f t="shared" si="87"/>
        <v>45.3566</v>
      </c>
      <c r="D2805" s="44">
        <v>6</v>
      </c>
      <c r="E2805" s="45" t="s">
        <v>16840</v>
      </c>
      <c r="F2805" s="45" t="s">
        <v>16841</v>
      </c>
      <c r="G2805" s="45" t="s">
        <v>16842</v>
      </c>
      <c r="H2805" s="45" t="s">
        <v>16843</v>
      </c>
      <c r="I2805" s="45" t="s">
        <v>14585</v>
      </c>
      <c r="J2805" s="46" t="s">
        <v>14586</v>
      </c>
      <c r="K2805" s="46" t="s">
        <v>14587</v>
      </c>
      <c r="L2805" s="45" t="s">
        <v>7306</v>
      </c>
      <c r="M2805" s="45" t="s">
        <v>7307</v>
      </c>
    </row>
    <row r="2806" spans="1:13" ht="57.6">
      <c r="A2806" s="42" t="s">
        <v>7194</v>
      </c>
      <c r="B2806" s="43">
        <f t="shared" si="88"/>
        <v>567</v>
      </c>
      <c r="C2806" s="43" t="str">
        <f t="shared" si="87"/>
        <v>45.3567</v>
      </c>
      <c r="D2806" s="44">
        <v>6</v>
      </c>
      <c r="E2806" s="45" t="s">
        <v>16844</v>
      </c>
      <c r="F2806" s="45" t="s">
        <v>16845</v>
      </c>
      <c r="G2806" s="45" t="s">
        <v>16846</v>
      </c>
      <c r="H2806" s="45" t="s">
        <v>16847</v>
      </c>
      <c r="I2806" s="45" t="s">
        <v>14585</v>
      </c>
      <c r="J2806" s="46" t="s">
        <v>14586</v>
      </c>
      <c r="K2806" s="46" t="s">
        <v>14587</v>
      </c>
      <c r="L2806" s="45" t="s">
        <v>7306</v>
      </c>
      <c r="M2806" s="45" t="s">
        <v>7307</v>
      </c>
    </row>
    <row r="2807" spans="1:13" ht="57.6">
      <c r="A2807" s="42" t="s">
        <v>7194</v>
      </c>
      <c r="B2807" s="43">
        <f t="shared" si="88"/>
        <v>568</v>
      </c>
      <c r="C2807" s="43" t="str">
        <f t="shared" si="87"/>
        <v>45.3568</v>
      </c>
      <c r="D2807" s="44">
        <v>6</v>
      </c>
      <c r="E2807" s="45" t="s">
        <v>16848</v>
      </c>
      <c r="F2807" s="45" t="s">
        <v>16849</v>
      </c>
      <c r="G2807" s="45" t="s">
        <v>16850</v>
      </c>
      <c r="H2807" s="46" t="s">
        <v>16851</v>
      </c>
      <c r="I2807" s="45" t="s">
        <v>14585</v>
      </c>
      <c r="J2807" s="46" t="s">
        <v>14586</v>
      </c>
      <c r="K2807" s="46" t="s">
        <v>14587</v>
      </c>
      <c r="L2807" s="45" t="s">
        <v>7306</v>
      </c>
      <c r="M2807" s="45" t="s">
        <v>7307</v>
      </c>
    </row>
    <row r="2808" spans="1:13" ht="57.6">
      <c r="A2808" s="42" t="s">
        <v>7194</v>
      </c>
      <c r="B2808" s="43">
        <f t="shared" si="88"/>
        <v>569</v>
      </c>
      <c r="C2808" s="43" t="str">
        <f t="shared" si="87"/>
        <v>45.3569</v>
      </c>
      <c r="D2808" s="44">
        <v>6</v>
      </c>
      <c r="E2808" s="45" t="s">
        <v>16852</v>
      </c>
      <c r="F2808" s="45" t="s">
        <v>16853</v>
      </c>
      <c r="G2808" s="45" t="s">
        <v>16854</v>
      </c>
      <c r="H2808" s="45" t="s">
        <v>16855</v>
      </c>
      <c r="I2808" s="45" t="s">
        <v>14585</v>
      </c>
      <c r="J2808" s="46" t="s">
        <v>14586</v>
      </c>
      <c r="K2808" s="46" t="s">
        <v>14587</v>
      </c>
      <c r="L2808" s="45" t="s">
        <v>7306</v>
      </c>
      <c r="M2808" s="45" t="s">
        <v>7307</v>
      </c>
    </row>
    <row r="2809" spans="1:13" ht="57.6">
      <c r="A2809" s="42" t="s">
        <v>7194</v>
      </c>
      <c r="B2809" s="43">
        <f t="shared" si="88"/>
        <v>570</v>
      </c>
      <c r="C2809" s="43" t="str">
        <f t="shared" si="87"/>
        <v>45.3570</v>
      </c>
      <c r="D2809" s="44">
        <v>6</v>
      </c>
      <c r="E2809" s="45" t="s">
        <v>16856</v>
      </c>
      <c r="F2809" s="45" t="s">
        <v>16857</v>
      </c>
      <c r="G2809" s="45" t="s">
        <v>16858</v>
      </c>
      <c r="H2809" s="45" t="s">
        <v>16859</v>
      </c>
      <c r="I2809" s="45" t="s">
        <v>14585</v>
      </c>
      <c r="J2809" s="46" t="s">
        <v>14586</v>
      </c>
      <c r="K2809" s="46" t="s">
        <v>14587</v>
      </c>
      <c r="L2809" s="45" t="s">
        <v>7306</v>
      </c>
      <c r="M2809" s="45" t="s">
        <v>7307</v>
      </c>
    </row>
    <row r="2810" spans="1:13" ht="57.6">
      <c r="A2810" s="42" t="s">
        <v>7194</v>
      </c>
      <c r="B2810" s="43">
        <f t="shared" si="88"/>
        <v>571</v>
      </c>
      <c r="C2810" s="43" t="str">
        <f t="shared" si="87"/>
        <v>45.3571</v>
      </c>
      <c r="D2810" s="44">
        <v>7</v>
      </c>
      <c r="E2810" s="45" t="s">
        <v>16860</v>
      </c>
      <c r="F2810" s="45" t="s">
        <v>16861</v>
      </c>
      <c r="G2810" s="45" t="s">
        <v>16862</v>
      </c>
      <c r="H2810" s="46" t="s">
        <v>16863</v>
      </c>
      <c r="I2810" s="45" t="s">
        <v>14585</v>
      </c>
      <c r="J2810" s="46" t="s">
        <v>14586</v>
      </c>
      <c r="K2810" s="46" t="s">
        <v>14587</v>
      </c>
      <c r="L2810" s="45" t="s">
        <v>7306</v>
      </c>
      <c r="M2810" s="45" t="s">
        <v>7307</v>
      </c>
    </row>
    <row r="2811" spans="1:13" ht="57.6">
      <c r="A2811" s="42" t="s">
        <v>7194</v>
      </c>
      <c r="B2811" s="43">
        <f t="shared" si="88"/>
        <v>572</v>
      </c>
      <c r="C2811" s="43" t="str">
        <f t="shared" si="87"/>
        <v>45.3572</v>
      </c>
      <c r="D2811" s="44">
        <v>6</v>
      </c>
      <c r="E2811" s="45" t="s">
        <v>16864</v>
      </c>
      <c r="F2811" s="45" t="s">
        <v>16865</v>
      </c>
      <c r="G2811" s="45" t="s">
        <v>16866</v>
      </c>
      <c r="H2811" s="46" t="s">
        <v>16867</v>
      </c>
      <c r="I2811" s="45" t="s">
        <v>14585</v>
      </c>
      <c r="J2811" s="46" t="s">
        <v>14586</v>
      </c>
      <c r="K2811" s="46" t="s">
        <v>14587</v>
      </c>
      <c r="L2811" s="45" t="s">
        <v>7306</v>
      </c>
      <c r="M2811" s="45" t="s">
        <v>7307</v>
      </c>
    </row>
    <row r="2812" spans="1:13" ht="57.6">
      <c r="A2812" s="42" t="s">
        <v>7194</v>
      </c>
      <c r="B2812" s="43">
        <f t="shared" si="88"/>
        <v>573</v>
      </c>
      <c r="C2812" s="43" t="str">
        <f t="shared" si="87"/>
        <v>45.3573</v>
      </c>
      <c r="D2812" s="44">
        <v>7</v>
      </c>
      <c r="E2812" s="45" t="s">
        <v>16868</v>
      </c>
      <c r="F2812" s="45" t="s">
        <v>16869</v>
      </c>
      <c r="G2812" s="45" t="s">
        <v>16870</v>
      </c>
      <c r="H2812" s="46" t="s">
        <v>16871</v>
      </c>
      <c r="I2812" s="45" t="s">
        <v>14585</v>
      </c>
      <c r="J2812" s="46" t="s">
        <v>14586</v>
      </c>
      <c r="K2812" s="46" t="s">
        <v>14587</v>
      </c>
      <c r="L2812" s="45" t="s">
        <v>7306</v>
      </c>
      <c r="M2812" s="45" t="s">
        <v>7307</v>
      </c>
    </row>
    <row r="2813" spans="1:13" ht="57.6">
      <c r="A2813" s="42" t="s">
        <v>7194</v>
      </c>
      <c r="B2813" s="43">
        <f t="shared" si="88"/>
        <v>574</v>
      </c>
      <c r="C2813" s="43" t="str">
        <f t="shared" si="87"/>
        <v>45.3574</v>
      </c>
      <c r="D2813" s="44">
        <v>6</v>
      </c>
      <c r="E2813" s="45" t="s">
        <v>16872</v>
      </c>
      <c r="F2813" s="45" t="s">
        <v>16873</v>
      </c>
      <c r="G2813" s="45" t="s">
        <v>16874</v>
      </c>
      <c r="H2813" s="46" t="s">
        <v>16875</v>
      </c>
      <c r="I2813" s="45" t="s">
        <v>14585</v>
      </c>
      <c r="J2813" s="46" t="s">
        <v>14586</v>
      </c>
      <c r="K2813" s="46" t="s">
        <v>14587</v>
      </c>
      <c r="L2813" s="45" t="s">
        <v>7306</v>
      </c>
      <c r="M2813" s="45" t="s">
        <v>7307</v>
      </c>
    </row>
    <row r="2814" spans="1:13" ht="57.6">
      <c r="A2814" s="42" t="s">
        <v>7194</v>
      </c>
      <c r="B2814" s="43">
        <f t="shared" si="88"/>
        <v>575</v>
      </c>
      <c r="C2814" s="43" t="str">
        <f t="shared" si="87"/>
        <v>45.3575</v>
      </c>
      <c r="D2814" s="44">
        <v>6</v>
      </c>
      <c r="E2814" s="45" t="s">
        <v>16876</v>
      </c>
      <c r="F2814" s="45" t="s">
        <v>16877</v>
      </c>
      <c r="G2814" s="45" t="s">
        <v>16878</v>
      </c>
      <c r="H2814" s="46" t="s">
        <v>16879</v>
      </c>
      <c r="I2814" s="45" t="s">
        <v>14585</v>
      </c>
      <c r="J2814" s="46" t="s">
        <v>14586</v>
      </c>
      <c r="K2814" s="46" t="s">
        <v>14587</v>
      </c>
      <c r="L2814" s="45" t="s">
        <v>7306</v>
      </c>
      <c r="M2814" s="45" t="s">
        <v>7307</v>
      </c>
    </row>
    <row r="2815" spans="1:13" ht="57.6">
      <c r="A2815" s="42" t="s">
        <v>7194</v>
      </c>
      <c r="B2815" s="43">
        <f t="shared" si="88"/>
        <v>576</v>
      </c>
      <c r="C2815" s="43" t="str">
        <f t="shared" si="87"/>
        <v>45.3576</v>
      </c>
      <c r="D2815" s="44">
        <v>6</v>
      </c>
      <c r="E2815" s="45" t="s">
        <v>16880</v>
      </c>
      <c r="F2815" s="45" t="s">
        <v>16881</v>
      </c>
      <c r="G2815" s="45" t="s">
        <v>16882</v>
      </c>
      <c r="H2815" s="45" t="s">
        <v>16883</v>
      </c>
      <c r="I2815" s="45" t="s">
        <v>14585</v>
      </c>
      <c r="J2815" s="46" t="s">
        <v>14586</v>
      </c>
      <c r="K2815" s="46" t="s">
        <v>14587</v>
      </c>
      <c r="L2815" s="45" t="s">
        <v>7306</v>
      </c>
      <c r="M2815" s="45" t="s">
        <v>7307</v>
      </c>
    </row>
    <row r="2816" spans="1:13" ht="57.6">
      <c r="A2816" s="42" t="s">
        <v>7194</v>
      </c>
      <c r="B2816" s="43">
        <f t="shared" si="88"/>
        <v>577</v>
      </c>
      <c r="C2816" s="43" t="str">
        <f t="shared" si="87"/>
        <v>45.3577</v>
      </c>
      <c r="D2816" s="44">
        <v>6</v>
      </c>
      <c r="E2816" s="45" t="s">
        <v>16884</v>
      </c>
      <c r="F2816" s="45" t="s">
        <v>16885</v>
      </c>
      <c r="G2816" s="45" t="s">
        <v>16886</v>
      </c>
      <c r="H2816" s="45" t="s">
        <v>16887</v>
      </c>
      <c r="I2816" s="45" t="s">
        <v>14585</v>
      </c>
      <c r="J2816" s="46" t="s">
        <v>14586</v>
      </c>
      <c r="K2816" s="46" t="s">
        <v>14587</v>
      </c>
      <c r="L2816" s="45" t="s">
        <v>7306</v>
      </c>
      <c r="M2816" s="45" t="s">
        <v>7307</v>
      </c>
    </row>
    <row r="2817" spans="1:13" ht="57.6">
      <c r="A2817" s="42" t="s">
        <v>7194</v>
      </c>
      <c r="B2817" s="43">
        <f t="shared" si="88"/>
        <v>578</v>
      </c>
      <c r="C2817" s="43" t="str">
        <f t="shared" si="87"/>
        <v>45.3578</v>
      </c>
      <c r="D2817" s="44">
        <v>5</v>
      </c>
      <c r="E2817" s="45" t="s">
        <v>16888</v>
      </c>
      <c r="F2817" s="45" t="s">
        <v>16889</v>
      </c>
      <c r="G2817" s="45" t="s">
        <v>16890</v>
      </c>
      <c r="H2817" s="46" t="s">
        <v>16891</v>
      </c>
      <c r="I2817" s="45" t="s">
        <v>14585</v>
      </c>
      <c r="J2817" s="46" t="s">
        <v>14586</v>
      </c>
      <c r="K2817" s="46" t="s">
        <v>14587</v>
      </c>
      <c r="L2817" s="45" t="s">
        <v>7306</v>
      </c>
      <c r="M2817" s="45" t="s">
        <v>7307</v>
      </c>
    </row>
    <row r="2818" spans="1:13" ht="57.6">
      <c r="A2818" s="42" t="s">
        <v>7194</v>
      </c>
      <c r="B2818" s="43">
        <f t="shared" si="88"/>
        <v>579</v>
      </c>
      <c r="C2818" s="43" t="str">
        <f t="shared" si="87"/>
        <v>45.3579</v>
      </c>
      <c r="D2818" s="44">
        <v>5</v>
      </c>
      <c r="E2818" s="45" t="s">
        <v>16892</v>
      </c>
      <c r="F2818" s="45" t="s">
        <v>16893</v>
      </c>
      <c r="G2818" s="45" t="s">
        <v>16894</v>
      </c>
      <c r="H2818" s="46" t="s">
        <v>16895</v>
      </c>
      <c r="I2818" s="45" t="s">
        <v>14585</v>
      </c>
      <c r="J2818" s="46" t="s">
        <v>14586</v>
      </c>
      <c r="K2818" s="46" t="s">
        <v>14587</v>
      </c>
      <c r="L2818" s="45" t="s">
        <v>7306</v>
      </c>
      <c r="M2818" s="45" t="s">
        <v>7307</v>
      </c>
    </row>
    <row r="2819" spans="1:13" ht="57.6">
      <c r="A2819" s="42" t="s">
        <v>7194</v>
      </c>
      <c r="B2819" s="43">
        <f t="shared" si="88"/>
        <v>580</v>
      </c>
      <c r="C2819" s="43" t="str">
        <f t="shared" ref="C2819:C2882" si="89">+CONCATENATE(A2819,B2819)</f>
        <v>45.3580</v>
      </c>
      <c r="D2819" s="44">
        <v>6</v>
      </c>
      <c r="E2819" s="45" t="s">
        <v>16896</v>
      </c>
      <c r="F2819" s="45" t="s">
        <v>16897</v>
      </c>
      <c r="G2819" s="45" t="s">
        <v>16898</v>
      </c>
      <c r="H2819" s="46" t="s">
        <v>16899</v>
      </c>
      <c r="I2819" s="45" t="s">
        <v>14585</v>
      </c>
      <c r="J2819" s="46" t="s">
        <v>14586</v>
      </c>
      <c r="K2819" s="46" t="s">
        <v>14587</v>
      </c>
      <c r="L2819" s="45" t="s">
        <v>7306</v>
      </c>
      <c r="M2819" s="45" t="s">
        <v>7307</v>
      </c>
    </row>
    <row r="2820" spans="1:13" ht="57.6">
      <c r="A2820" s="42" t="s">
        <v>7194</v>
      </c>
      <c r="B2820" s="43">
        <f t="shared" ref="B2820:B2883" si="90">+IF(A2820=A2819,B2819+1,1)</f>
        <v>581</v>
      </c>
      <c r="C2820" s="43" t="str">
        <f t="shared" si="89"/>
        <v>45.3581</v>
      </c>
      <c r="D2820" s="44">
        <v>6</v>
      </c>
      <c r="E2820" s="45" t="s">
        <v>16900</v>
      </c>
      <c r="F2820" s="45" t="s">
        <v>16901</v>
      </c>
      <c r="G2820" s="45" t="s">
        <v>16902</v>
      </c>
      <c r="H2820" s="46" t="s">
        <v>16903</v>
      </c>
      <c r="I2820" s="45" t="s">
        <v>14585</v>
      </c>
      <c r="J2820" s="46" t="s">
        <v>14586</v>
      </c>
      <c r="K2820" s="46" t="s">
        <v>14587</v>
      </c>
      <c r="L2820" s="45" t="s">
        <v>7306</v>
      </c>
      <c r="M2820" s="45" t="s">
        <v>7307</v>
      </c>
    </row>
    <row r="2821" spans="1:13" ht="57.6">
      <c r="A2821" s="42" t="s">
        <v>7194</v>
      </c>
      <c r="B2821" s="43">
        <f t="shared" si="90"/>
        <v>582</v>
      </c>
      <c r="C2821" s="43" t="str">
        <f t="shared" si="89"/>
        <v>45.3582</v>
      </c>
      <c r="D2821" s="44">
        <v>5</v>
      </c>
      <c r="E2821" s="45" t="s">
        <v>16904</v>
      </c>
      <c r="F2821" s="45" t="s">
        <v>16905</v>
      </c>
      <c r="G2821" s="45" t="s">
        <v>16906</v>
      </c>
      <c r="H2821" s="46" t="s">
        <v>16907</v>
      </c>
      <c r="I2821" s="45" t="s">
        <v>14585</v>
      </c>
      <c r="J2821" s="46" t="s">
        <v>14586</v>
      </c>
      <c r="K2821" s="46" t="s">
        <v>14587</v>
      </c>
      <c r="L2821" s="45" t="s">
        <v>7306</v>
      </c>
      <c r="M2821" s="45" t="s">
        <v>7307</v>
      </c>
    </row>
    <row r="2822" spans="1:13" ht="57.6">
      <c r="A2822" s="42" t="s">
        <v>7194</v>
      </c>
      <c r="B2822" s="43">
        <f t="shared" si="90"/>
        <v>583</v>
      </c>
      <c r="C2822" s="43" t="str">
        <f t="shared" si="89"/>
        <v>45.3583</v>
      </c>
      <c r="D2822" s="44">
        <v>6</v>
      </c>
      <c r="E2822" s="45" t="s">
        <v>16908</v>
      </c>
      <c r="F2822" s="45" t="s">
        <v>16909</v>
      </c>
      <c r="G2822" s="45" t="s">
        <v>16910</v>
      </c>
      <c r="H2822" s="46" t="s">
        <v>16911</v>
      </c>
      <c r="I2822" s="45" t="s">
        <v>14585</v>
      </c>
      <c r="J2822" s="46" t="s">
        <v>14586</v>
      </c>
      <c r="K2822" s="46" t="s">
        <v>14587</v>
      </c>
      <c r="L2822" s="45" t="s">
        <v>7306</v>
      </c>
      <c r="M2822" s="45" t="s">
        <v>7307</v>
      </c>
    </row>
    <row r="2823" spans="1:13" ht="57.6">
      <c r="A2823" s="42" t="s">
        <v>7194</v>
      </c>
      <c r="B2823" s="43">
        <f t="shared" si="90"/>
        <v>584</v>
      </c>
      <c r="C2823" s="43" t="str">
        <f t="shared" si="89"/>
        <v>45.3584</v>
      </c>
      <c r="D2823" s="44">
        <v>7</v>
      </c>
      <c r="E2823" s="45" t="s">
        <v>16912</v>
      </c>
      <c r="F2823" s="45" t="s">
        <v>16913</v>
      </c>
      <c r="G2823" s="45" t="s">
        <v>16914</v>
      </c>
      <c r="H2823" s="46" t="s">
        <v>16915</v>
      </c>
      <c r="I2823" s="45" t="s">
        <v>14585</v>
      </c>
      <c r="J2823" s="46" t="s">
        <v>14586</v>
      </c>
      <c r="K2823" s="46" t="s">
        <v>14587</v>
      </c>
      <c r="L2823" s="45" t="s">
        <v>7306</v>
      </c>
      <c r="M2823" s="45" t="s">
        <v>7307</v>
      </c>
    </row>
    <row r="2824" spans="1:13" ht="57.6">
      <c r="A2824" s="42" t="s">
        <v>7194</v>
      </c>
      <c r="B2824" s="43">
        <f t="shared" si="90"/>
        <v>585</v>
      </c>
      <c r="C2824" s="43" t="str">
        <f t="shared" si="89"/>
        <v>45.3585</v>
      </c>
      <c r="D2824" s="44">
        <v>7</v>
      </c>
      <c r="E2824" s="45" t="s">
        <v>16916</v>
      </c>
      <c r="F2824" s="45" t="s">
        <v>16917</v>
      </c>
      <c r="G2824" s="45" t="s">
        <v>16918</v>
      </c>
      <c r="H2824" s="46" t="s">
        <v>16919</v>
      </c>
      <c r="I2824" s="45" t="s">
        <v>14585</v>
      </c>
      <c r="J2824" s="46" t="s">
        <v>14586</v>
      </c>
      <c r="K2824" s="46" t="s">
        <v>14587</v>
      </c>
      <c r="L2824" s="45" t="s">
        <v>7306</v>
      </c>
      <c r="M2824" s="45" t="s">
        <v>7307</v>
      </c>
    </row>
    <row r="2825" spans="1:13" ht="57.6">
      <c r="A2825" s="42" t="s">
        <v>7194</v>
      </c>
      <c r="B2825" s="43">
        <f t="shared" si="90"/>
        <v>586</v>
      </c>
      <c r="C2825" s="43" t="str">
        <f t="shared" si="89"/>
        <v>45.3586</v>
      </c>
      <c r="D2825" s="44">
        <v>7</v>
      </c>
      <c r="E2825" s="45" t="s">
        <v>16920</v>
      </c>
      <c r="F2825" s="45" t="s">
        <v>16921</v>
      </c>
      <c r="G2825" s="45" t="s">
        <v>16922</v>
      </c>
      <c r="H2825" s="46" t="s">
        <v>16923</v>
      </c>
      <c r="I2825" s="45" t="s">
        <v>14585</v>
      </c>
      <c r="J2825" s="46" t="s">
        <v>14586</v>
      </c>
      <c r="K2825" s="46" t="s">
        <v>14587</v>
      </c>
      <c r="L2825" s="45" t="s">
        <v>7306</v>
      </c>
      <c r="M2825" s="45" t="s">
        <v>7307</v>
      </c>
    </row>
    <row r="2826" spans="1:13" ht="57.6">
      <c r="A2826" s="42" t="s">
        <v>7194</v>
      </c>
      <c r="B2826" s="43">
        <f t="shared" si="90"/>
        <v>587</v>
      </c>
      <c r="C2826" s="43" t="str">
        <f t="shared" si="89"/>
        <v>45.3587</v>
      </c>
      <c r="D2826" s="44">
        <v>7</v>
      </c>
      <c r="E2826" s="45" t="s">
        <v>16924</v>
      </c>
      <c r="F2826" s="45" t="s">
        <v>16925</v>
      </c>
      <c r="G2826" s="45" t="s">
        <v>16926</v>
      </c>
      <c r="H2826" s="46" t="s">
        <v>16927</v>
      </c>
      <c r="I2826" s="45" t="s">
        <v>14585</v>
      </c>
      <c r="J2826" s="46" t="s">
        <v>14586</v>
      </c>
      <c r="K2826" s="46" t="s">
        <v>14587</v>
      </c>
      <c r="L2826" s="45" t="s">
        <v>7306</v>
      </c>
      <c r="M2826" s="45" t="s">
        <v>7307</v>
      </c>
    </row>
    <row r="2827" spans="1:13" ht="57.6">
      <c r="A2827" s="42" t="s">
        <v>7194</v>
      </c>
      <c r="B2827" s="43">
        <f t="shared" si="90"/>
        <v>588</v>
      </c>
      <c r="C2827" s="43" t="str">
        <f t="shared" si="89"/>
        <v>45.3588</v>
      </c>
      <c r="D2827" s="44">
        <v>7</v>
      </c>
      <c r="E2827" s="45" t="s">
        <v>16928</v>
      </c>
      <c r="F2827" s="45" t="s">
        <v>16929</v>
      </c>
      <c r="G2827" s="45" t="s">
        <v>16930</v>
      </c>
      <c r="H2827" s="46" t="s">
        <v>16931</v>
      </c>
      <c r="I2827" s="45" t="s">
        <v>14585</v>
      </c>
      <c r="J2827" s="46" t="s">
        <v>14586</v>
      </c>
      <c r="K2827" s="46" t="s">
        <v>14587</v>
      </c>
      <c r="L2827" s="45" t="s">
        <v>7306</v>
      </c>
      <c r="M2827" s="45" t="s">
        <v>7307</v>
      </c>
    </row>
    <row r="2828" spans="1:13" ht="57.6">
      <c r="A2828" s="42" t="s">
        <v>7194</v>
      </c>
      <c r="B2828" s="43">
        <f t="shared" si="90"/>
        <v>589</v>
      </c>
      <c r="C2828" s="43" t="str">
        <f t="shared" si="89"/>
        <v>45.3589</v>
      </c>
      <c r="D2828" s="44">
        <v>6</v>
      </c>
      <c r="E2828" s="45" t="s">
        <v>16932</v>
      </c>
      <c r="F2828" s="45" t="s">
        <v>16933</v>
      </c>
      <c r="G2828" s="45" t="s">
        <v>16934</v>
      </c>
      <c r="H2828" s="46" t="s">
        <v>16935</v>
      </c>
      <c r="I2828" s="45" t="s">
        <v>14585</v>
      </c>
      <c r="J2828" s="46" t="s">
        <v>14586</v>
      </c>
      <c r="K2828" s="46" t="s">
        <v>14587</v>
      </c>
      <c r="L2828" s="45" t="s">
        <v>7306</v>
      </c>
      <c r="M2828" s="45" t="s">
        <v>7307</v>
      </c>
    </row>
    <row r="2829" spans="1:13" ht="57.6">
      <c r="A2829" s="42" t="s">
        <v>7194</v>
      </c>
      <c r="B2829" s="43">
        <f t="shared" si="90"/>
        <v>590</v>
      </c>
      <c r="C2829" s="43" t="str">
        <f t="shared" si="89"/>
        <v>45.3590</v>
      </c>
      <c r="D2829" s="44">
        <v>6</v>
      </c>
      <c r="E2829" s="45" t="s">
        <v>16936</v>
      </c>
      <c r="F2829" s="45" t="s">
        <v>16937</v>
      </c>
      <c r="G2829" s="45" t="s">
        <v>16938</v>
      </c>
      <c r="H2829" s="46" t="s">
        <v>16939</v>
      </c>
      <c r="I2829" s="45" t="s">
        <v>14585</v>
      </c>
      <c r="J2829" s="46" t="s">
        <v>14586</v>
      </c>
      <c r="K2829" s="46" t="s">
        <v>14587</v>
      </c>
      <c r="L2829" s="45" t="s">
        <v>7306</v>
      </c>
      <c r="M2829" s="45" t="s">
        <v>7307</v>
      </c>
    </row>
    <row r="2830" spans="1:13" ht="57.6">
      <c r="A2830" s="42" t="s">
        <v>7194</v>
      </c>
      <c r="B2830" s="43">
        <f t="shared" si="90"/>
        <v>591</v>
      </c>
      <c r="C2830" s="43" t="str">
        <f t="shared" si="89"/>
        <v>45.3591</v>
      </c>
      <c r="D2830" s="44">
        <v>6</v>
      </c>
      <c r="E2830" s="45" t="s">
        <v>16940</v>
      </c>
      <c r="F2830" s="45" t="s">
        <v>16941</v>
      </c>
      <c r="G2830" s="45" t="s">
        <v>16942</v>
      </c>
      <c r="H2830" s="46" t="s">
        <v>16943</v>
      </c>
      <c r="I2830" s="45" t="s">
        <v>14585</v>
      </c>
      <c r="J2830" s="46" t="s">
        <v>14586</v>
      </c>
      <c r="K2830" s="46" t="s">
        <v>14587</v>
      </c>
      <c r="L2830" s="45" t="s">
        <v>7306</v>
      </c>
      <c r="M2830" s="45" t="s">
        <v>7307</v>
      </c>
    </row>
    <row r="2831" spans="1:13" ht="57.6">
      <c r="A2831" s="42" t="s">
        <v>7194</v>
      </c>
      <c r="B2831" s="43">
        <f t="shared" si="90"/>
        <v>592</v>
      </c>
      <c r="C2831" s="43" t="str">
        <f t="shared" si="89"/>
        <v>45.3592</v>
      </c>
      <c r="D2831" s="44">
        <v>6</v>
      </c>
      <c r="E2831" s="45" t="s">
        <v>16944</v>
      </c>
      <c r="F2831" s="45" t="s">
        <v>16945</v>
      </c>
      <c r="G2831" s="45" t="s">
        <v>16946</v>
      </c>
      <c r="H2831" s="46" t="s">
        <v>16947</v>
      </c>
      <c r="I2831" s="45" t="s">
        <v>14585</v>
      </c>
      <c r="J2831" s="46" t="s">
        <v>14586</v>
      </c>
      <c r="K2831" s="46" t="s">
        <v>14587</v>
      </c>
      <c r="L2831" s="45" t="s">
        <v>7306</v>
      </c>
      <c r="M2831" s="45" t="s">
        <v>7307</v>
      </c>
    </row>
    <row r="2832" spans="1:13" ht="57.6">
      <c r="A2832" s="42" t="s">
        <v>7194</v>
      </c>
      <c r="B2832" s="43">
        <f t="shared" si="90"/>
        <v>593</v>
      </c>
      <c r="C2832" s="43" t="str">
        <f t="shared" si="89"/>
        <v>45.3593</v>
      </c>
      <c r="D2832" s="44">
        <v>7</v>
      </c>
      <c r="E2832" s="45" t="s">
        <v>16948</v>
      </c>
      <c r="F2832" s="45" t="s">
        <v>16949</v>
      </c>
      <c r="G2832" s="45" t="s">
        <v>16950</v>
      </c>
      <c r="H2832" s="46" t="s">
        <v>16951</v>
      </c>
      <c r="I2832" s="45" t="s">
        <v>14585</v>
      </c>
      <c r="J2832" s="46" t="s">
        <v>14586</v>
      </c>
      <c r="K2832" s="46" t="s">
        <v>14587</v>
      </c>
      <c r="L2832" s="45" t="s">
        <v>7306</v>
      </c>
      <c r="M2832" s="45" t="s">
        <v>7307</v>
      </c>
    </row>
    <row r="2833" spans="1:13" ht="57.6">
      <c r="A2833" s="42" t="s">
        <v>7194</v>
      </c>
      <c r="B2833" s="43">
        <f t="shared" si="90"/>
        <v>594</v>
      </c>
      <c r="C2833" s="43" t="str">
        <f t="shared" si="89"/>
        <v>45.3594</v>
      </c>
      <c r="D2833" s="44">
        <v>7</v>
      </c>
      <c r="E2833" s="45" t="s">
        <v>16952</v>
      </c>
      <c r="F2833" s="45" t="s">
        <v>16953</v>
      </c>
      <c r="G2833" s="45" t="s">
        <v>16954</v>
      </c>
      <c r="H2833" s="46" t="s">
        <v>16955</v>
      </c>
      <c r="I2833" s="45" t="s">
        <v>14585</v>
      </c>
      <c r="J2833" s="46" t="s">
        <v>14586</v>
      </c>
      <c r="K2833" s="46" t="s">
        <v>14587</v>
      </c>
      <c r="L2833" s="45" t="s">
        <v>7306</v>
      </c>
      <c r="M2833" s="45" t="s">
        <v>7307</v>
      </c>
    </row>
    <row r="2834" spans="1:13" ht="57.6">
      <c r="A2834" s="42" t="s">
        <v>7194</v>
      </c>
      <c r="B2834" s="43">
        <f t="shared" si="90"/>
        <v>595</v>
      </c>
      <c r="C2834" s="43" t="str">
        <f t="shared" si="89"/>
        <v>45.3595</v>
      </c>
      <c r="D2834" s="44">
        <v>7</v>
      </c>
      <c r="E2834" s="45" t="s">
        <v>16956</v>
      </c>
      <c r="F2834" s="45" t="s">
        <v>16957</v>
      </c>
      <c r="G2834" s="45" t="s">
        <v>16958</v>
      </c>
      <c r="H2834" s="46" t="s">
        <v>16959</v>
      </c>
      <c r="I2834" s="45" t="s">
        <v>14585</v>
      </c>
      <c r="J2834" s="46" t="s">
        <v>14586</v>
      </c>
      <c r="K2834" s="46" t="s">
        <v>14587</v>
      </c>
      <c r="L2834" s="45" t="s">
        <v>7306</v>
      </c>
      <c r="M2834" s="45" t="s">
        <v>7307</v>
      </c>
    </row>
    <row r="2835" spans="1:13" ht="57.6">
      <c r="A2835" s="42" t="s">
        <v>7194</v>
      </c>
      <c r="B2835" s="43">
        <f t="shared" si="90"/>
        <v>596</v>
      </c>
      <c r="C2835" s="43" t="str">
        <f t="shared" si="89"/>
        <v>45.3596</v>
      </c>
      <c r="D2835" s="44">
        <v>7</v>
      </c>
      <c r="E2835" s="45" t="s">
        <v>16960</v>
      </c>
      <c r="F2835" s="45" t="s">
        <v>16961</v>
      </c>
      <c r="G2835" s="45" t="s">
        <v>16962</v>
      </c>
      <c r="H2835" s="46" t="s">
        <v>16963</v>
      </c>
      <c r="I2835" s="45" t="s">
        <v>14585</v>
      </c>
      <c r="J2835" s="46" t="s">
        <v>14586</v>
      </c>
      <c r="K2835" s="46" t="s">
        <v>14587</v>
      </c>
      <c r="L2835" s="45" t="s">
        <v>7306</v>
      </c>
      <c r="M2835" s="45" t="s">
        <v>7307</v>
      </c>
    </row>
    <row r="2836" spans="1:13" ht="57.6">
      <c r="A2836" s="42" t="s">
        <v>7194</v>
      </c>
      <c r="B2836" s="43">
        <f t="shared" si="90"/>
        <v>597</v>
      </c>
      <c r="C2836" s="43" t="str">
        <f t="shared" si="89"/>
        <v>45.3597</v>
      </c>
      <c r="D2836" s="44">
        <v>5</v>
      </c>
      <c r="E2836" s="45" t="s">
        <v>16964</v>
      </c>
      <c r="F2836" s="45" t="s">
        <v>16965</v>
      </c>
      <c r="G2836" s="45" t="s">
        <v>16966</v>
      </c>
      <c r="H2836" s="46" t="s">
        <v>16967</v>
      </c>
      <c r="I2836" s="45" t="s">
        <v>14585</v>
      </c>
      <c r="J2836" s="46" t="s">
        <v>14586</v>
      </c>
      <c r="K2836" s="46" t="s">
        <v>14587</v>
      </c>
      <c r="L2836" s="45" t="s">
        <v>7306</v>
      </c>
      <c r="M2836" s="45" t="s">
        <v>7307</v>
      </c>
    </row>
    <row r="2837" spans="1:13" ht="57.6">
      <c r="A2837" s="42" t="s">
        <v>7194</v>
      </c>
      <c r="B2837" s="43">
        <f t="shared" si="90"/>
        <v>598</v>
      </c>
      <c r="C2837" s="43" t="str">
        <f t="shared" si="89"/>
        <v>45.3598</v>
      </c>
      <c r="D2837" s="44">
        <v>6</v>
      </c>
      <c r="E2837" s="45" t="s">
        <v>16968</v>
      </c>
      <c r="F2837" s="45" t="s">
        <v>16969</v>
      </c>
      <c r="G2837" s="45" t="s">
        <v>16970</v>
      </c>
      <c r="H2837" s="45" t="s">
        <v>16971</v>
      </c>
      <c r="I2837" s="45" t="s">
        <v>14585</v>
      </c>
      <c r="J2837" s="46" t="s">
        <v>14586</v>
      </c>
      <c r="K2837" s="46" t="s">
        <v>14587</v>
      </c>
      <c r="L2837" s="45" t="s">
        <v>7306</v>
      </c>
      <c r="M2837" s="45" t="s">
        <v>7307</v>
      </c>
    </row>
    <row r="2838" spans="1:13" ht="57.6">
      <c r="A2838" s="42" t="s">
        <v>7194</v>
      </c>
      <c r="B2838" s="43">
        <f t="shared" si="90"/>
        <v>599</v>
      </c>
      <c r="C2838" s="43" t="str">
        <f t="shared" si="89"/>
        <v>45.3599</v>
      </c>
      <c r="D2838" s="44">
        <v>6</v>
      </c>
      <c r="E2838" s="45" t="s">
        <v>16972</v>
      </c>
      <c r="F2838" s="45" t="s">
        <v>16973</v>
      </c>
      <c r="G2838" s="45" t="s">
        <v>16974</v>
      </c>
      <c r="H2838" s="46" t="s">
        <v>16975</v>
      </c>
      <c r="I2838" s="45" t="s">
        <v>14585</v>
      </c>
      <c r="J2838" s="46" t="s">
        <v>14586</v>
      </c>
      <c r="K2838" s="46" t="s">
        <v>14587</v>
      </c>
      <c r="L2838" s="45" t="s">
        <v>7306</v>
      </c>
      <c r="M2838" s="45" t="s">
        <v>7307</v>
      </c>
    </row>
    <row r="2839" spans="1:13" ht="57.6">
      <c r="A2839" s="42" t="s">
        <v>7194</v>
      </c>
      <c r="B2839" s="43">
        <f t="shared" si="90"/>
        <v>600</v>
      </c>
      <c r="C2839" s="43" t="str">
        <f t="shared" si="89"/>
        <v>45.3600</v>
      </c>
      <c r="D2839" s="44">
        <v>6</v>
      </c>
      <c r="E2839" s="45" t="s">
        <v>16976</v>
      </c>
      <c r="F2839" s="45" t="s">
        <v>16977</v>
      </c>
      <c r="G2839" s="45" t="s">
        <v>16978</v>
      </c>
      <c r="H2839" s="46" t="s">
        <v>16979</v>
      </c>
      <c r="I2839" s="45" t="s">
        <v>14585</v>
      </c>
      <c r="J2839" s="46" t="s">
        <v>14586</v>
      </c>
      <c r="K2839" s="46" t="s">
        <v>14587</v>
      </c>
      <c r="L2839" s="45" t="s">
        <v>7306</v>
      </c>
      <c r="M2839" s="45" t="s">
        <v>7307</v>
      </c>
    </row>
    <row r="2840" spans="1:13" ht="57.6">
      <c r="A2840" s="42" t="s">
        <v>7194</v>
      </c>
      <c r="B2840" s="43">
        <f t="shared" si="90"/>
        <v>601</v>
      </c>
      <c r="C2840" s="43" t="str">
        <f t="shared" si="89"/>
        <v>45.3601</v>
      </c>
      <c r="D2840" s="44">
        <v>6</v>
      </c>
      <c r="E2840" s="45" t="s">
        <v>16980</v>
      </c>
      <c r="F2840" s="45" t="s">
        <v>16981</v>
      </c>
      <c r="G2840" s="45" t="s">
        <v>16982</v>
      </c>
      <c r="H2840" s="46" t="s">
        <v>16983</v>
      </c>
      <c r="I2840" s="45" t="s">
        <v>14585</v>
      </c>
      <c r="J2840" s="46" t="s">
        <v>14586</v>
      </c>
      <c r="K2840" s="46" t="s">
        <v>14587</v>
      </c>
      <c r="L2840" s="45" t="s">
        <v>7306</v>
      </c>
      <c r="M2840" s="45" t="s">
        <v>7307</v>
      </c>
    </row>
    <row r="2841" spans="1:13" ht="57.6">
      <c r="A2841" s="42" t="s">
        <v>7194</v>
      </c>
      <c r="B2841" s="43">
        <f t="shared" si="90"/>
        <v>602</v>
      </c>
      <c r="C2841" s="43" t="str">
        <f t="shared" si="89"/>
        <v>45.3602</v>
      </c>
      <c r="D2841" s="44">
        <v>6</v>
      </c>
      <c r="E2841" s="45" t="s">
        <v>16984</v>
      </c>
      <c r="F2841" s="45" t="s">
        <v>16985</v>
      </c>
      <c r="G2841" s="45" t="s">
        <v>16986</v>
      </c>
      <c r="H2841" s="45" t="s">
        <v>16987</v>
      </c>
      <c r="I2841" s="45" t="s">
        <v>14585</v>
      </c>
      <c r="J2841" s="46" t="s">
        <v>14586</v>
      </c>
      <c r="K2841" s="46" t="s">
        <v>14587</v>
      </c>
      <c r="L2841" s="45" t="s">
        <v>7306</v>
      </c>
      <c r="M2841" s="45" t="s">
        <v>7307</v>
      </c>
    </row>
    <row r="2842" spans="1:13" ht="57.6">
      <c r="A2842" s="42" t="s">
        <v>7194</v>
      </c>
      <c r="B2842" s="43">
        <f t="shared" si="90"/>
        <v>603</v>
      </c>
      <c r="C2842" s="43" t="str">
        <f t="shared" si="89"/>
        <v>45.3603</v>
      </c>
      <c r="D2842" s="44">
        <v>7</v>
      </c>
      <c r="E2842" s="45" t="s">
        <v>16988</v>
      </c>
      <c r="F2842" s="45" t="s">
        <v>16989</v>
      </c>
      <c r="G2842" s="45" t="s">
        <v>16990</v>
      </c>
      <c r="H2842" s="46" t="s">
        <v>16991</v>
      </c>
      <c r="I2842" s="45" t="s">
        <v>14585</v>
      </c>
      <c r="J2842" s="46" t="s">
        <v>14586</v>
      </c>
      <c r="K2842" s="46" t="s">
        <v>14587</v>
      </c>
      <c r="L2842" s="45" t="s">
        <v>7306</v>
      </c>
      <c r="M2842" s="45" t="s">
        <v>7307</v>
      </c>
    </row>
    <row r="2843" spans="1:13" ht="57.6">
      <c r="A2843" s="42" t="s">
        <v>7194</v>
      </c>
      <c r="B2843" s="43">
        <f t="shared" si="90"/>
        <v>604</v>
      </c>
      <c r="C2843" s="43" t="str">
        <f t="shared" si="89"/>
        <v>45.3604</v>
      </c>
      <c r="D2843" s="44">
        <v>7</v>
      </c>
      <c r="E2843" s="45" t="s">
        <v>16992</v>
      </c>
      <c r="F2843" s="45" t="s">
        <v>16993</v>
      </c>
      <c r="G2843" s="45" t="s">
        <v>16994</v>
      </c>
      <c r="H2843" s="46" t="s">
        <v>16995</v>
      </c>
      <c r="I2843" s="45" t="s">
        <v>14585</v>
      </c>
      <c r="J2843" s="46" t="s">
        <v>14586</v>
      </c>
      <c r="K2843" s="46" t="s">
        <v>14587</v>
      </c>
      <c r="L2843" s="45" t="s">
        <v>7306</v>
      </c>
      <c r="M2843" s="45" t="s">
        <v>7307</v>
      </c>
    </row>
    <row r="2844" spans="1:13" ht="57.6">
      <c r="A2844" s="42" t="s">
        <v>7194</v>
      </c>
      <c r="B2844" s="43">
        <f t="shared" si="90"/>
        <v>605</v>
      </c>
      <c r="C2844" s="43" t="str">
        <f t="shared" si="89"/>
        <v>45.3605</v>
      </c>
      <c r="D2844" s="44">
        <v>7</v>
      </c>
      <c r="E2844" s="45" t="s">
        <v>16996</v>
      </c>
      <c r="F2844" s="45" t="s">
        <v>16997</v>
      </c>
      <c r="G2844" s="45" t="s">
        <v>16998</v>
      </c>
      <c r="H2844" s="46" t="s">
        <v>16999</v>
      </c>
      <c r="I2844" s="45" t="s">
        <v>14585</v>
      </c>
      <c r="J2844" s="46" t="s">
        <v>14586</v>
      </c>
      <c r="K2844" s="46" t="s">
        <v>14587</v>
      </c>
      <c r="L2844" s="45" t="s">
        <v>7306</v>
      </c>
      <c r="M2844" s="45" t="s">
        <v>7307</v>
      </c>
    </row>
    <row r="2845" spans="1:13" ht="57.6">
      <c r="A2845" s="42" t="s">
        <v>7194</v>
      </c>
      <c r="B2845" s="43">
        <f t="shared" si="90"/>
        <v>606</v>
      </c>
      <c r="C2845" s="43" t="str">
        <f t="shared" si="89"/>
        <v>45.3606</v>
      </c>
      <c r="D2845" s="44">
        <v>7</v>
      </c>
      <c r="E2845" s="45" t="s">
        <v>17000</v>
      </c>
      <c r="F2845" s="45" t="s">
        <v>17001</v>
      </c>
      <c r="G2845" s="45" t="s">
        <v>17002</v>
      </c>
      <c r="H2845" s="46" t="s">
        <v>17003</v>
      </c>
      <c r="I2845" s="45" t="s">
        <v>14585</v>
      </c>
      <c r="J2845" s="46" t="s">
        <v>14586</v>
      </c>
      <c r="K2845" s="46" t="s">
        <v>14587</v>
      </c>
      <c r="L2845" s="45" t="s">
        <v>7306</v>
      </c>
      <c r="M2845" s="45" t="s">
        <v>7307</v>
      </c>
    </row>
    <row r="2846" spans="1:13" ht="57.6">
      <c r="A2846" s="42" t="s">
        <v>7194</v>
      </c>
      <c r="B2846" s="43">
        <f t="shared" si="90"/>
        <v>607</v>
      </c>
      <c r="C2846" s="43" t="str">
        <f t="shared" si="89"/>
        <v>45.3607</v>
      </c>
      <c r="D2846" s="44">
        <v>6</v>
      </c>
      <c r="E2846" s="45" t="s">
        <v>17004</v>
      </c>
      <c r="F2846" s="45" t="s">
        <v>17005</v>
      </c>
      <c r="G2846" s="45" t="s">
        <v>17006</v>
      </c>
      <c r="H2846" s="46" t="s">
        <v>17007</v>
      </c>
      <c r="I2846" s="45" t="s">
        <v>14585</v>
      </c>
      <c r="J2846" s="46" t="s">
        <v>14586</v>
      </c>
      <c r="K2846" s="46" t="s">
        <v>14587</v>
      </c>
      <c r="L2846" s="45" t="s">
        <v>7306</v>
      </c>
      <c r="M2846" s="45" t="s">
        <v>7307</v>
      </c>
    </row>
    <row r="2847" spans="1:13" ht="57.6">
      <c r="A2847" s="42" t="s">
        <v>7194</v>
      </c>
      <c r="B2847" s="43">
        <f t="shared" si="90"/>
        <v>608</v>
      </c>
      <c r="C2847" s="43" t="str">
        <f t="shared" si="89"/>
        <v>45.3608</v>
      </c>
      <c r="D2847" s="44">
        <v>6</v>
      </c>
      <c r="E2847" s="45" t="s">
        <v>17008</v>
      </c>
      <c r="F2847" s="45" t="s">
        <v>17009</v>
      </c>
      <c r="G2847" s="45" t="s">
        <v>17010</v>
      </c>
      <c r="H2847" s="45" t="s">
        <v>17011</v>
      </c>
      <c r="I2847" s="45" t="s">
        <v>14585</v>
      </c>
      <c r="J2847" s="46" t="s">
        <v>14586</v>
      </c>
      <c r="K2847" s="46" t="s">
        <v>14587</v>
      </c>
      <c r="L2847" s="45" t="s">
        <v>7306</v>
      </c>
      <c r="M2847" s="45" t="s">
        <v>7307</v>
      </c>
    </row>
    <row r="2848" spans="1:13" ht="57.6">
      <c r="A2848" s="42" t="s">
        <v>7194</v>
      </c>
      <c r="B2848" s="43">
        <f t="shared" si="90"/>
        <v>609</v>
      </c>
      <c r="C2848" s="43" t="str">
        <f t="shared" si="89"/>
        <v>45.3609</v>
      </c>
      <c r="D2848" s="44">
        <v>6</v>
      </c>
      <c r="E2848" s="45" t="s">
        <v>17012</v>
      </c>
      <c r="F2848" s="45" t="s">
        <v>17013</v>
      </c>
      <c r="G2848" s="45" t="s">
        <v>17014</v>
      </c>
      <c r="H2848" s="46" t="s">
        <v>17015</v>
      </c>
      <c r="I2848" s="45" t="s">
        <v>14585</v>
      </c>
      <c r="J2848" s="46" t="s">
        <v>14586</v>
      </c>
      <c r="K2848" s="46" t="s">
        <v>14587</v>
      </c>
      <c r="L2848" s="45" t="s">
        <v>7306</v>
      </c>
      <c r="M2848" s="45" t="s">
        <v>7307</v>
      </c>
    </row>
    <row r="2849" spans="1:13" ht="57.6">
      <c r="A2849" s="42" t="s">
        <v>7194</v>
      </c>
      <c r="B2849" s="43">
        <f t="shared" si="90"/>
        <v>610</v>
      </c>
      <c r="C2849" s="43" t="str">
        <f t="shared" si="89"/>
        <v>45.3610</v>
      </c>
      <c r="D2849" s="44">
        <v>6</v>
      </c>
      <c r="E2849" s="45" t="s">
        <v>17016</v>
      </c>
      <c r="F2849" s="45" t="s">
        <v>17017</v>
      </c>
      <c r="G2849" s="45" t="s">
        <v>17018</v>
      </c>
      <c r="H2849" s="46" t="s">
        <v>17019</v>
      </c>
      <c r="I2849" s="45" t="s">
        <v>14585</v>
      </c>
      <c r="J2849" s="46" t="s">
        <v>14586</v>
      </c>
      <c r="K2849" s="46" t="s">
        <v>14587</v>
      </c>
      <c r="L2849" s="45" t="s">
        <v>7306</v>
      </c>
      <c r="M2849" s="45" t="s">
        <v>7307</v>
      </c>
    </row>
    <row r="2850" spans="1:13" ht="57.6">
      <c r="A2850" s="42" t="s">
        <v>7194</v>
      </c>
      <c r="B2850" s="43">
        <f t="shared" si="90"/>
        <v>611</v>
      </c>
      <c r="C2850" s="43" t="str">
        <f t="shared" si="89"/>
        <v>45.3611</v>
      </c>
      <c r="D2850" s="44">
        <v>6</v>
      </c>
      <c r="E2850" s="45" t="s">
        <v>17020</v>
      </c>
      <c r="F2850" s="45" t="s">
        <v>17021</v>
      </c>
      <c r="G2850" s="45" t="s">
        <v>17022</v>
      </c>
      <c r="H2850" s="45" t="s">
        <v>17023</v>
      </c>
      <c r="I2850" s="45" t="s">
        <v>14585</v>
      </c>
      <c r="J2850" s="46" t="s">
        <v>14586</v>
      </c>
      <c r="K2850" s="46" t="s">
        <v>14587</v>
      </c>
      <c r="L2850" s="45" t="s">
        <v>7306</v>
      </c>
      <c r="M2850" s="45" t="s">
        <v>7307</v>
      </c>
    </row>
    <row r="2851" spans="1:13" ht="57.6">
      <c r="A2851" s="42" t="s">
        <v>7194</v>
      </c>
      <c r="B2851" s="43">
        <f t="shared" si="90"/>
        <v>612</v>
      </c>
      <c r="C2851" s="43" t="str">
        <f t="shared" si="89"/>
        <v>45.3612</v>
      </c>
      <c r="D2851" s="44">
        <v>6</v>
      </c>
      <c r="E2851" s="45" t="s">
        <v>17024</v>
      </c>
      <c r="F2851" s="45" t="s">
        <v>17025</v>
      </c>
      <c r="G2851" s="45" t="s">
        <v>17026</v>
      </c>
      <c r="H2851" s="46" t="s">
        <v>17027</v>
      </c>
      <c r="I2851" s="45" t="s">
        <v>14585</v>
      </c>
      <c r="J2851" s="46" t="s">
        <v>14586</v>
      </c>
      <c r="K2851" s="46" t="s">
        <v>14587</v>
      </c>
      <c r="L2851" s="45" t="s">
        <v>7306</v>
      </c>
      <c r="M2851" s="45" t="s">
        <v>7307</v>
      </c>
    </row>
    <row r="2852" spans="1:13" ht="57.6">
      <c r="A2852" s="42" t="s">
        <v>7194</v>
      </c>
      <c r="B2852" s="43">
        <f t="shared" si="90"/>
        <v>613</v>
      </c>
      <c r="C2852" s="43" t="str">
        <f t="shared" si="89"/>
        <v>45.3613</v>
      </c>
      <c r="D2852" s="44">
        <v>6</v>
      </c>
      <c r="E2852" s="45" t="s">
        <v>17028</v>
      </c>
      <c r="F2852" s="45" t="s">
        <v>17029</v>
      </c>
      <c r="G2852" s="45" t="s">
        <v>17030</v>
      </c>
      <c r="H2852" s="46" t="s">
        <v>17031</v>
      </c>
      <c r="I2852" s="45" t="s">
        <v>14585</v>
      </c>
      <c r="J2852" s="46" t="s">
        <v>14586</v>
      </c>
      <c r="K2852" s="46" t="s">
        <v>14587</v>
      </c>
      <c r="L2852" s="45" t="s">
        <v>7306</v>
      </c>
      <c r="M2852" s="45" t="s">
        <v>7307</v>
      </c>
    </row>
    <row r="2853" spans="1:13" ht="57.6">
      <c r="A2853" s="42" t="s">
        <v>7194</v>
      </c>
      <c r="B2853" s="43">
        <f t="shared" si="90"/>
        <v>614</v>
      </c>
      <c r="C2853" s="43" t="str">
        <f t="shared" si="89"/>
        <v>45.3614</v>
      </c>
      <c r="D2853" s="44">
        <v>5</v>
      </c>
      <c r="E2853" s="45" t="s">
        <v>17032</v>
      </c>
      <c r="F2853" s="45" t="s">
        <v>17033</v>
      </c>
      <c r="G2853" s="45" t="s">
        <v>17034</v>
      </c>
      <c r="H2853" s="46" t="s">
        <v>17035</v>
      </c>
      <c r="I2853" s="45" t="s">
        <v>14585</v>
      </c>
      <c r="J2853" s="46" t="s">
        <v>14586</v>
      </c>
      <c r="K2853" s="46" t="s">
        <v>14587</v>
      </c>
      <c r="L2853" s="45" t="s">
        <v>7306</v>
      </c>
      <c r="M2853" s="45" t="s">
        <v>7307</v>
      </c>
    </row>
    <row r="2854" spans="1:13" ht="57.6">
      <c r="A2854" s="42" t="s">
        <v>7194</v>
      </c>
      <c r="B2854" s="43">
        <f t="shared" si="90"/>
        <v>615</v>
      </c>
      <c r="C2854" s="43" t="str">
        <f t="shared" si="89"/>
        <v>45.3615</v>
      </c>
      <c r="D2854" s="44">
        <v>4</v>
      </c>
      <c r="E2854" s="45" t="s">
        <v>17036</v>
      </c>
      <c r="F2854" s="45" t="s">
        <v>17037</v>
      </c>
      <c r="G2854" s="45" t="s">
        <v>17038</v>
      </c>
      <c r="H2854" s="46" t="s">
        <v>17039</v>
      </c>
      <c r="I2854" s="45" t="s">
        <v>14585</v>
      </c>
      <c r="J2854" s="46" t="s">
        <v>14586</v>
      </c>
      <c r="K2854" s="46" t="s">
        <v>14587</v>
      </c>
      <c r="L2854" s="45" t="s">
        <v>7306</v>
      </c>
      <c r="M2854" s="45" t="s">
        <v>7307</v>
      </c>
    </row>
    <row r="2855" spans="1:13" ht="57.6">
      <c r="A2855" s="42" t="s">
        <v>7194</v>
      </c>
      <c r="B2855" s="43">
        <f t="shared" si="90"/>
        <v>616</v>
      </c>
      <c r="C2855" s="43" t="str">
        <f t="shared" si="89"/>
        <v>45.3616</v>
      </c>
      <c r="D2855" s="44">
        <v>5</v>
      </c>
      <c r="E2855" s="45" t="s">
        <v>17040</v>
      </c>
      <c r="F2855" s="45" t="s">
        <v>17041</v>
      </c>
      <c r="G2855" s="45" t="s">
        <v>17042</v>
      </c>
      <c r="H2855" s="46" t="s">
        <v>17043</v>
      </c>
      <c r="I2855" s="45" t="s">
        <v>14585</v>
      </c>
      <c r="J2855" s="46" t="s">
        <v>14586</v>
      </c>
      <c r="K2855" s="46" t="s">
        <v>14587</v>
      </c>
      <c r="L2855" s="45" t="s">
        <v>7306</v>
      </c>
      <c r="M2855" s="45" t="s">
        <v>7307</v>
      </c>
    </row>
    <row r="2856" spans="1:13" ht="57.6">
      <c r="A2856" s="42" t="s">
        <v>7194</v>
      </c>
      <c r="B2856" s="43">
        <f t="shared" si="90"/>
        <v>617</v>
      </c>
      <c r="C2856" s="43" t="str">
        <f t="shared" si="89"/>
        <v>45.3617</v>
      </c>
      <c r="D2856" s="44">
        <v>4</v>
      </c>
      <c r="E2856" s="45" t="s">
        <v>17044</v>
      </c>
      <c r="F2856" s="45" t="s">
        <v>17045</v>
      </c>
      <c r="G2856" s="45" t="s">
        <v>17046</v>
      </c>
      <c r="H2856" s="46" t="s">
        <v>17047</v>
      </c>
      <c r="I2856" s="45" t="s">
        <v>14585</v>
      </c>
      <c r="J2856" s="46" t="s">
        <v>14586</v>
      </c>
      <c r="K2856" s="46" t="s">
        <v>14587</v>
      </c>
      <c r="L2856" s="45" t="s">
        <v>7306</v>
      </c>
      <c r="M2856" s="45" t="s">
        <v>7307</v>
      </c>
    </row>
    <row r="2857" spans="1:13" ht="57.6">
      <c r="A2857" s="42" t="s">
        <v>7194</v>
      </c>
      <c r="B2857" s="43">
        <f t="shared" si="90"/>
        <v>618</v>
      </c>
      <c r="C2857" s="43" t="str">
        <f t="shared" si="89"/>
        <v>45.3618</v>
      </c>
      <c r="D2857" s="44">
        <v>5</v>
      </c>
      <c r="E2857" s="45" t="s">
        <v>17048</v>
      </c>
      <c r="F2857" s="45" t="s">
        <v>17049</v>
      </c>
      <c r="G2857" s="45" t="s">
        <v>17050</v>
      </c>
      <c r="H2857" s="46" t="s">
        <v>17051</v>
      </c>
      <c r="I2857" s="45" t="s">
        <v>14585</v>
      </c>
      <c r="J2857" s="46" t="s">
        <v>14586</v>
      </c>
      <c r="K2857" s="46" t="s">
        <v>14587</v>
      </c>
      <c r="L2857" s="45" t="s">
        <v>7306</v>
      </c>
      <c r="M2857" s="45" t="s">
        <v>7307</v>
      </c>
    </row>
    <row r="2858" spans="1:13" ht="57.6">
      <c r="A2858" s="42" t="s">
        <v>7194</v>
      </c>
      <c r="B2858" s="43">
        <f t="shared" si="90"/>
        <v>619</v>
      </c>
      <c r="C2858" s="43" t="str">
        <f t="shared" si="89"/>
        <v>45.3619</v>
      </c>
      <c r="D2858" s="44">
        <v>6</v>
      </c>
      <c r="E2858" s="45" t="s">
        <v>17052</v>
      </c>
      <c r="F2858" s="45" t="s">
        <v>17053</v>
      </c>
      <c r="G2858" s="45" t="s">
        <v>17054</v>
      </c>
      <c r="H2858" s="46" t="s">
        <v>17055</v>
      </c>
      <c r="I2858" s="45" t="s">
        <v>14585</v>
      </c>
      <c r="J2858" s="46" t="s">
        <v>14586</v>
      </c>
      <c r="K2858" s="46" t="s">
        <v>14587</v>
      </c>
      <c r="L2858" s="45" t="s">
        <v>7306</v>
      </c>
      <c r="M2858" s="45" t="s">
        <v>7307</v>
      </c>
    </row>
    <row r="2859" spans="1:13" ht="57.6">
      <c r="A2859" s="42" t="s">
        <v>7194</v>
      </c>
      <c r="B2859" s="43">
        <f t="shared" si="90"/>
        <v>620</v>
      </c>
      <c r="C2859" s="43" t="str">
        <f t="shared" si="89"/>
        <v>45.3620</v>
      </c>
      <c r="D2859" s="44">
        <v>6</v>
      </c>
      <c r="E2859" s="45" t="s">
        <v>17056</v>
      </c>
      <c r="F2859" s="45" t="s">
        <v>17057</v>
      </c>
      <c r="G2859" s="45" t="s">
        <v>17058</v>
      </c>
      <c r="H2859" s="46" t="s">
        <v>17059</v>
      </c>
      <c r="I2859" s="45" t="s">
        <v>14585</v>
      </c>
      <c r="J2859" s="46" t="s">
        <v>14586</v>
      </c>
      <c r="K2859" s="46" t="s">
        <v>14587</v>
      </c>
      <c r="L2859" s="45" t="s">
        <v>7306</v>
      </c>
      <c r="M2859" s="45" t="s">
        <v>7307</v>
      </c>
    </row>
    <row r="2860" spans="1:13" ht="57.6">
      <c r="A2860" s="42" t="s">
        <v>7194</v>
      </c>
      <c r="B2860" s="43">
        <f t="shared" si="90"/>
        <v>621</v>
      </c>
      <c r="C2860" s="43" t="str">
        <f t="shared" si="89"/>
        <v>45.3621</v>
      </c>
      <c r="D2860" s="44">
        <v>6</v>
      </c>
      <c r="E2860" s="45" t="s">
        <v>17060</v>
      </c>
      <c r="F2860" s="45" t="s">
        <v>17061</v>
      </c>
      <c r="G2860" s="45" t="s">
        <v>17062</v>
      </c>
      <c r="H2860" s="45" t="s">
        <v>17063</v>
      </c>
      <c r="I2860" s="45" t="s">
        <v>14585</v>
      </c>
      <c r="J2860" s="46" t="s">
        <v>14586</v>
      </c>
      <c r="K2860" s="46" t="s">
        <v>14587</v>
      </c>
      <c r="L2860" s="45" t="s">
        <v>7306</v>
      </c>
      <c r="M2860" s="45" t="s">
        <v>7307</v>
      </c>
    </row>
    <row r="2861" spans="1:13" ht="57.6">
      <c r="A2861" s="42" t="s">
        <v>7194</v>
      </c>
      <c r="B2861" s="43">
        <f t="shared" si="90"/>
        <v>622</v>
      </c>
      <c r="C2861" s="43" t="str">
        <f t="shared" si="89"/>
        <v>45.3622</v>
      </c>
      <c r="D2861" s="44">
        <v>6</v>
      </c>
      <c r="E2861" s="45" t="s">
        <v>17064</v>
      </c>
      <c r="F2861" s="45" t="s">
        <v>17065</v>
      </c>
      <c r="G2861" s="45" t="s">
        <v>17066</v>
      </c>
      <c r="H2861" s="45" t="s">
        <v>17067</v>
      </c>
      <c r="I2861" s="45" t="s">
        <v>14585</v>
      </c>
      <c r="J2861" s="46" t="s">
        <v>14586</v>
      </c>
      <c r="K2861" s="46" t="s">
        <v>14587</v>
      </c>
      <c r="L2861" s="45" t="s">
        <v>7306</v>
      </c>
      <c r="M2861" s="45" t="s">
        <v>7307</v>
      </c>
    </row>
    <row r="2862" spans="1:13" ht="57.6">
      <c r="A2862" s="42" t="s">
        <v>7194</v>
      </c>
      <c r="B2862" s="43">
        <f t="shared" si="90"/>
        <v>623</v>
      </c>
      <c r="C2862" s="43" t="str">
        <f t="shared" si="89"/>
        <v>45.3623</v>
      </c>
      <c r="D2862" s="44">
        <v>7</v>
      </c>
      <c r="E2862" s="45" t="s">
        <v>17068</v>
      </c>
      <c r="F2862" s="45" t="s">
        <v>17069</v>
      </c>
      <c r="G2862" s="45" t="s">
        <v>17070</v>
      </c>
      <c r="H2862" s="46" t="s">
        <v>17071</v>
      </c>
      <c r="I2862" s="45" t="s">
        <v>14585</v>
      </c>
      <c r="J2862" s="46" t="s">
        <v>14586</v>
      </c>
      <c r="K2862" s="46" t="s">
        <v>14587</v>
      </c>
      <c r="L2862" s="45" t="s">
        <v>7306</v>
      </c>
      <c r="M2862" s="45" t="s">
        <v>7307</v>
      </c>
    </row>
    <row r="2863" spans="1:13" ht="57.6">
      <c r="A2863" s="42" t="s">
        <v>7194</v>
      </c>
      <c r="B2863" s="43">
        <f t="shared" si="90"/>
        <v>624</v>
      </c>
      <c r="C2863" s="43" t="str">
        <f t="shared" si="89"/>
        <v>45.3624</v>
      </c>
      <c r="D2863" s="44">
        <v>7</v>
      </c>
      <c r="E2863" s="45" t="s">
        <v>17072</v>
      </c>
      <c r="F2863" s="45" t="s">
        <v>17073</v>
      </c>
      <c r="G2863" s="45" t="s">
        <v>17074</v>
      </c>
      <c r="H2863" s="46" t="s">
        <v>17075</v>
      </c>
      <c r="I2863" s="45" t="s">
        <v>14585</v>
      </c>
      <c r="J2863" s="46" t="s">
        <v>14586</v>
      </c>
      <c r="K2863" s="46" t="s">
        <v>14587</v>
      </c>
      <c r="L2863" s="45" t="s">
        <v>7306</v>
      </c>
      <c r="M2863" s="45" t="s">
        <v>7307</v>
      </c>
    </row>
    <row r="2864" spans="1:13" ht="57.6">
      <c r="A2864" s="42" t="s">
        <v>7194</v>
      </c>
      <c r="B2864" s="43">
        <f t="shared" si="90"/>
        <v>625</v>
      </c>
      <c r="C2864" s="43" t="str">
        <f t="shared" si="89"/>
        <v>45.3625</v>
      </c>
      <c r="D2864" s="44">
        <v>7</v>
      </c>
      <c r="E2864" s="45" t="s">
        <v>17076</v>
      </c>
      <c r="F2864" s="45" t="s">
        <v>17077</v>
      </c>
      <c r="G2864" s="45" t="s">
        <v>17078</v>
      </c>
      <c r="H2864" s="46" t="s">
        <v>17079</v>
      </c>
      <c r="I2864" s="45" t="s">
        <v>14585</v>
      </c>
      <c r="J2864" s="46" t="s">
        <v>14586</v>
      </c>
      <c r="K2864" s="46" t="s">
        <v>14587</v>
      </c>
      <c r="L2864" s="45" t="s">
        <v>7306</v>
      </c>
      <c r="M2864" s="45" t="s">
        <v>7307</v>
      </c>
    </row>
    <row r="2865" spans="1:13" ht="57.6">
      <c r="A2865" s="42" t="s">
        <v>7194</v>
      </c>
      <c r="B2865" s="43">
        <f t="shared" si="90"/>
        <v>626</v>
      </c>
      <c r="C2865" s="43" t="str">
        <f t="shared" si="89"/>
        <v>45.3626</v>
      </c>
      <c r="D2865" s="44">
        <v>7</v>
      </c>
      <c r="E2865" s="45" t="s">
        <v>17080</v>
      </c>
      <c r="F2865" s="45" t="s">
        <v>17081</v>
      </c>
      <c r="G2865" s="45" t="s">
        <v>17082</v>
      </c>
      <c r="H2865" s="46" t="s">
        <v>17083</v>
      </c>
      <c r="I2865" s="45" t="s">
        <v>14585</v>
      </c>
      <c r="J2865" s="46" t="s">
        <v>14586</v>
      </c>
      <c r="K2865" s="46" t="s">
        <v>14587</v>
      </c>
      <c r="L2865" s="45" t="s">
        <v>7306</v>
      </c>
      <c r="M2865" s="45" t="s">
        <v>7307</v>
      </c>
    </row>
    <row r="2866" spans="1:13" ht="57.6">
      <c r="A2866" s="42" t="s">
        <v>7194</v>
      </c>
      <c r="B2866" s="43">
        <f t="shared" si="90"/>
        <v>627</v>
      </c>
      <c r="C2866" s="43" t="str">
        <f t="shared" si="89"/>
        <v>45.3627</v>
      </c>
      <c r="D2866" s="44">
        <v>6</v>
      </c>
      <c r="E2866" s="45" t="s">
        <v>17084</v>
      </c>
      <c r="F2866" s="45" t="s">
        <v>17085</v>
      </c>
      <c r="G2866" s="45" t="s">
        <v>17086</v>
      </c>
      <c r="H2866" s="46" t="s">
        <v>17087</v>
      </c>
      <c r="I2866" s="45" t="s">
        <v>14585</v>
      </c>
      <c r="J2866" s="46" t="s">
        <v>14586</v>
      </c>
      <c r="K2866" s="46" t="s">
        <v>14587</v>
      </c>
      <c r="L2866" s="45" t="s">
        <v>7306</v>
      </c>
      <c r="M2866" s="45" t="s">
        <v>7307</v>
      </c>
    </row>
    <row r="2867" spans="1:13" ht="57.6">
      <c r="A2867" s="42" t="s">
        <v>7194</v>
      </c>
      <c r="B2867" s="43">
        <f t="shared" si="90"/>
        <v>628</v>
      </c>
      <c r="C2867" s="43" t="str">
        <f t="shared" si="89"/>
        <v>45.3628</v>
      </c>
      <c r="D2867" s="44">
        <v>6</v>
      </c>
      <c r="E2867" s="45" t="s">
        <v>17088</v>
      </c>
      <c r="F2867" s="45" t="s">
        <v>17089</v>
      </c>
      <c r="G2867" s="45" t="s">
        <v>17090</v>
      </c>
      <c r="H2867" s="45" t="s">
        <v>17091</v>
      </c>
      <c r="I2867" s="45" t="s">
        <v>14585</v>
      </c>
      <c r="J2867" s="46" t="s">
        <v>14586</v>
      </c>
      <c r="K2867" s="46" t="s">
        <v>14587</v>
      </c>
      <c r="L2867" s="45" t="s">
        <v>7306</v>
      </c>
      <c r="M2867" s="45" t="s">
        <v>7307</v>
      </c>
    </row>
    <row r="2868" spans="1:13" ht="57.6">
      <c r="A2868" s="42" t="s">
        <v>7194</v>
      </c>
      <c r="B2868" s="43">
        <f t="shared" si="90"/>
        <v>629</v>
      </c>
      <c r="C2868" s="43" t="str">
        <f t="shared" si="89"/>
        <v>45.3629</v>
      </c>
      <c r="D2868" s="44">
        <v>6</v>
      </c>
      <c r="E2868" s="45" t="s">
        <v>17092</v>
      </c>
      <c r="F2868" s="45" t="s">
        <v>17093</v>
      </c>
      <c r="G2868" s="45" t="s">
        <v>17094</v>
      </c>
      <c r="H2868" s="46" t="s">
        <v>17095</v>
      </c>
      <c r="I2868" s="45" t="s">
        <v>14585</v>
      </c>
      <c r="J2868" s="46" t="s">
        <v>14586</v>
      </c>
      <c r="K2868" s="46" t="s">
        <v>14587</v>
      </c>
      <c r="L2868" s="45" t="s">
        <v>7306</v>
      </c>
      <c r="M2868" s="45" t="s">
        <v>7307</v>
      </c>
    </row>
    <row r="2869" spans="1:13" ht="57.6">
      <c r="A2869" s="42" t="s">
        <v>7194</v>
      </c>
      <c r="B2869" s="43">
        <f t="shared" si="90"/>
        <v>630</v>
      </c>
      <c r="C2869" s="43" t="str">
        <f t="shared" si="89"/>
        <v>45.3630</v>
      </c>
      <c r="D2869" s="44">
        <v>6</v>
      </c>
      <c r="E2869" s="45" t="s">
        <v>17096</v>
      </c>
      <c r="F2869" s="45" t="s">
        <v>17097</v>
      </c>
      <c r="G2869" s="45" t="s">
        <v>17098</v>
      </c>
      <c r="H2869" s="46" t="s">
        <v>17099</v>
      </c>
      <c r="I2869" s="45" t="s">
        <v>14585</v>
      </c>
      <c r="J2869" s="46" t="s">
        <v>14586</v>
      </c>
      <c r="K2869" s="46" t="s">
        <v>14587</v>
      </c>
      <c r="L2869" s="45" t="s">
        <v>7306</v>
      </c>
      <c r="M2869" s="45" t="s">
        <v>7307</v>
      </c>
    </row>
    <row r="2870" spans="1:13" ht="57.6">
      <c r="A2870" s="42" t="s">
        <v>7194</v>
      </c>
      <c r="B2870" s="43">
        <f t="shared" si="90"/>
        <v>631</v>
      </c>
      <c r="C2870" s="43" t="str">
        <f t="shared" si="89"/>
        <v>45.3631</v>
      </c>
      <c r="D2870" s="44">
        <v>6</v>
      </c>
      <c r="E2870" s="45" t="s">
        <v>17100</v>
      </c>
      <c r="F2870" s="45" t="s">
        <v>17101</v>
      </c>
      <c r="G2870" s="45" t="s">
        <v>17102</v>
      </c>
      <c r="H2870" s="46" t="s">
        <v>17103</v>
      </c>
      <c r="I2870" s="45" t="s">
        <v>14585</v>
      </c>
      <c r="J2870" s="46" t="s">
        <v>14586</v>
      </c>
      <c r="K2870" s="46" t="s">
        <v>14587</v>
      </c>
      <c r="L2870" s="45" t="s">
        <v>7306</v>
      </c>
      <c r="M2870" s="45" t="s">
        <v>7307</v>
      </c>
    </row>
    <row r="2871" spans="1:13" ht="57.6">
      <c r="A2871" s="42" t="s">
        <v>7194</v>
      </c>
      <c r="B2871" s="43">
        <f t="shared" si="90"/>
        <v>632</v>
      </c>
      <c r="C2871" s="43" t="str">
        <f t="shared" si="89"/>
        <v>45.3632</v>
      </c>
      <c r="D2871" s="44">
        <v>6</v>
      </c>
      <c r="E2871" s="45" t="s">
        <v>17104</v>
      </c>
      <c r="F2871" s="45" t="s">
        <v>17105</v>
      </c>
      <c r="G2871" s="45" t="s">
        <v>17106</v>
      </c>
      <c r="H2871" s="45" t="s">
        <v>17107</v>
      </c>
      <c r="I2871" s="45" t="s">
        <v>14585</v>
      </c>
      <c r="J2871" s="46" t="s">
        <v>14586</v>
      </c>
      <c r="K2871" s="46" t="s">
        <v>14587</v>
      </c>
      <c r="L2871" s="45" t="s">
        <v>7306</v>
      </c>
      <c r="M2871" s="45" t="s">
        <v>7307</v>
      </c>
    </row>
    <row r="2872" spans="1:13" ht="57.6">
      <c r="A2872" s="42" t="s">
        <v>7194</v>
      </c>
      <c r="B2872" s="43">
        <f t="shared" si="90"/>
        <v>633</v>
      </c>
      <c r="C2872" s="43" t="str">
        <f t="shared" si="89"/>
        <v>45.3633</v>
      </c>
      <c r="D2872" s="44">
        <v>6</v>
      </c>
      <c r="E2872" s="45" t="s">
        <v>17108</v>
      </c>
      <c r="F2872" s="45" t="s">
        <v>17109</v>
      </c>
      <c r="G2872" s="45" t="s">
        <v>17110</v>
      </c>
      <c r="H2872" s="46" t="s">
        <v>17111</v>
      </c>
      <c r="I2872" s="45" t="s">
        <v>14585</v>
      </c>
      <c r="J2872" s="46" t="s">
        <v>14586</v>
      </c>
      <c r="K2872" s="46" t="s">
        <v>14587</v>
      </c>
      <c r="L2872" s="45" t="s">
        <v>7306</v>
      </c>
      <c r="M2872" s="45" t="s">
        <v>7307</v>
      </c>
    </row>
    <row r="2873" spans="1:13" ht="57.6">
      <c r="A2873" s="42" t="s">
        <v>7194</v>
      </c>
      <c r="B2873" s="43">
        <f t="shared" si="90"/>
        <v>634</v>
      </c>
      <c r="C2873" s="43" t="str">
        <f t="shared" si="89"/>
        <v>45.3634</v>
      </c>
      <c r="D2873" s="44">
        <v>6</v>
      </c>
      <c r="E2873" s="45" t="s">
        <v>17112</v>
      </c>
      <c r="F2873" s="45" t="s">
        <v>17113</v>
      </c>
      <c r="G2873" s="45" t="s">
        <v>17114</v>
      </c>
      <c r="H2873" s="45" t="s">
        <v>17115</v>
      </c>
      <c r="I2873" s="45" t="s">
        <v>14585</v>
      </c>
      <c r="J2873" s="46" t="s">
        <v>14586</v>
      </c>
      <c r="K2873" s="46" t="s">
        <v>14587</v>
      </c>
      <c r="L2873" s="45" t="s">
        <v>7306</v>
      </c>
      <c r="M2873" s="45" t="s">
        <v>7307</v>
      </c>
    </row>
    <row r="2874" spans="1:13" ht="57.6">
      <c r="A2874" s="42" t="s">
        <v>7194</v>
      </c>
      <c r="B2874" s="43">
        <f t="shared" si="90"/>
        <v>635</v>
      </c>
      <c r="C2874" s="43" t="str">
        <f t="shared" si="89"/>
        <v>45.3635</v>
      </c>
      <c r="D2874" s="44">
        <v>5</v>
      </c>
      <c r="E2874" s="45" t="s">
        <v>17116</v>
      </c>
      <c r="F2874" s="45" t="s">
        <v>17117</v>
      </c>
      <c r="G2874" s="45" t="s">
        <v>17118</v>
      </c>
      <c r="H2874" s="46" t="s">
        <v>17119</v>
      </c>
      <c r="I2874" s="45" t="s">
        <v>14585</v>
      </c>
      <c r="J2874" s="46" t="s">
        <v>14586</v>
      </c>
      <c r="K2874" s="46" t="s">
        <v>14587</v>
      </c>
      <c r="L2874" s="45" t="s">
        <v>7306</v>
      </c>
      <c r="M2874" s="45" t="s">
        <v>7307</v>
      </c>
    </row>
    <row r="2875" spans="1:13" ht="57.6">
      <c r="A2875" s="42" t="s">
        <v>7194</v>
      </c>
      <c r="B2875" s="43">
        <f t="shared" si="90"/>
        <v>636</v>
      </c>
      <c r="C2875" s="43" t="str">
        <f t="shared" si="89"/>
        <v>45.3636</v>
      </c>
      <c r="D2875" s="44">
        <v>6</v>
      </c>
      <c r="E2875" s="45" t="s">
        <v>17120</v>
      </c>
      <c r="F2875" s="45" t="s">
        <v>17121</v>
      </c>
      <c r="G2875" s="45" t="s">
        <v>17122</v>
      </c>
      <c r="H2875" s="46" t="s">
        <v>17123</v>
      </c>
      <c r="I2875" s="45" t="s">
        <v>14585</v>
      </c>
      <c r="J2875" s="46" t="s">
        <v>14586</v>
      </c>
      <c r="K2875" s="46" t="s">
        <v>14587</v>
      </c>
      <c r="L2875" s="45" t="s">
        <v>7306</v>
      </c>
      <c r="M2875" s="45" t="s">
        <v>7307</v>
      </c>
    </row>
    <row r="2876" spans="1:13" ht="57.6">
      <c r="A2876" s="42" t="s">
        <v>7194</v>
      </c>
      <c r="B2876" s="43">
        <f t="shared" si="90"/>
        <v>637</v>
      </c>
      <c r="C2876" s="43" t="str">
        <f t="shared" si="89"/>
        <v>45.3637</v>
      </c>
      <c r="D2876" s="44">
        <v>7</v>
      </c>
      <c r="E2876" s="45" t="s">
        <v>17124</v>
      </c>
      <c r="F2876" s="45" t="s">
        <v>17125</v>
      </c>
      <c r="G2876" s="45" t="s">
        <v>17126</v>
      </c>
      <c r="H2876" s="46" t="s">
        <v>17127</v>
      </c>
      <c r="I2876" s="45" t="s">
        <v>14585</v>
      </c>
      <c r="J2876" s="46" t="s">
        <v>14586</v>
      </c>
      <c r="K2876" s="46" t="s">
        <v>14587</v>
      </c>
      <c r="L2876" s="45" t="s">
        <v>7306</v>
      </c>
      <c r="M2876" s="45" t="s">
        <v>7307</v>
      </c>
    </row>
    <row r="2877" spans="1:13" ht="57.6">
      <c r="A2877" s="42" t="s">
        <v>7194</v>
      </c>
      <c r="B2877" s="43">
        <f t="shared" si="90"/>
        <v>638</v>
      </c>
      <c r="C2877" s="43" t="str">
        <f t="shared" si="89"/>
        <v>45.3638</v>
      </c>
      <c r="D2877" s="44">
        <v>7</v>
      </c>
      <c r="E2877" s="45" t="s">
        <v>17128</v>
      </c>
      <c r="F2877" s="45" t="s">
        <v>17129</v>
      </c>
      <c r="G2877" s="45" t="s">
        <v>17130</v>
      </c>
      <c r="H2877" s="46" t="s">
        <v>17131</v>
      </c>
      <c r="I2877" s="45" t="s">
        <v>14585</v>
      </c>
      <c r="J2877" s="46" t="s">
        <v>14586</v>
      </c>
      <c r="K2877" s="46" t="s">
        <v>14587</v>
      </c>
      <c r="L2877" s="45" t="s">
        <v>7306</v>
      </c>
      <c r="M2877" s="45" t="s">
        <v>7307</v>
      </c>
    </row>
    <row r="2878" spans="1:13" ht="57.6">
      <c r="A2878" s="42" t="s">
        <v>7194</v>
      </c>
      <c r="B2878" s="43">
        <f t="shared" si="90"/>
        <v>639</v>
      </c>
      <c r="C2878" s="43" t="str">
        <f t="shared" si="89"/>
        <v>45.3639</v>
      </c>
      <c r="D2878" s="44">
        <v>5</v>
      </c>
      <c r="E2878" s="45" t="s">
        <v>17132</v>
      </c>
      <c r="F2878" s="45" t="s">
        <v>17133</v>
      </c>
      <c r="G2878" s="45" t="s">
        <v>17134</v>
      </c>
      <c r="H2878" s="46" t="s">
        <v>17135</v>
      </c>
      <c r="I2878" s="45" t="s">
        <v>14585</v>
      </c>
      <c r="J2878" s="46" t="s">
        <v>14586</v>
      </c>
      <c r="K2878" s="46" t="s">
        <v>14587</v>
      </c>
      <c r="L2878" s="45" t="s">
        <v>7306</v>
      </c>
      <c r="M2878" s="45" t="s">
        <v>7307</v>
      </c>
    </row>
    <row r="2879" spans="1:13" ht="57.6">
      <c r="A2879" s="42" t="s">
        <v>7194</v>
      </c>
      <c r="B2879" s="43">
        <f t="shared" si="90"/>
        <v>640</v>
      </c>
      <c r="C2879" s="43" t="str">
        <f t="shared" si="89"/>
        <v>45.3640</v>
      </c>
      <c r="D2879" s="44">
        <v>6</v>
      </c>
      <c r="E2879" s="45" t="s">
        <v>17136</v>
      </c>
      <c r="F2879" s="45" t="s">
        <v>17137</v>
      </c>
      <c r="G2879" s="45" t="s">
        <v>17138</v>
      </c>
      <c r="H2879" s="46" t="s">
        <v>17139</v>
      </c>
      <c r="I2879" s="45" t="s">
        <v>14585</v>
      </c>
      <c r="J2879" s="46" t="s">
        <v>14586</v>
      </c>
      <c r="K2879" s="46" t="s">
        <v>14587</v>
      </c>
      <c r="L2879" s="45" t="s">
        <v>7306</v>
      </c>
      <c r="M2879" s="45" t="s">
        <v>7307</v>
      </c>
    </row>
    <row r="2880" spans="1:13" ht="57.6">
      <c r="A2880" s="42" t="s">
        <v>7194</v>
      </c>
      <c r="B2880" s="43">
        <f t="shared" si="90"/>
        <v>641</v>
      </c>
      <c r="C2880" s="43" t="str">
        <f t="shared" si="89"/>
        <v>45.3641</v>
      </c>
      <c r="D2880" s="44">
        <v>6</v>
      </c>
      <c r="E2880" s="45" t="s">
        <v>17140</v>
      </c>
      <c r="F2880" s="45" t="s">
        <v>17141</v>
      </c>
      <c r="G2880" s="45" t="s">
        <v>17142</v>
      </c>
      <c r="H2880" s="46" t="s">
        <v>17143</v>
      </c>
      <c r="I2880" s="45" t="s">
        <v>14585</v>
      </c>
      <c r="J2880" s="46" t="s">
        <v>14586</v>
      </c>
      <c r="K2880" s="46" t="s">
        <v>14587</v>
      </c>
      <c r="L2880" s="45" t="s">
        <v>7306</v>
      </c>
      <c r="M2880" s="45" t="s">
        <v>7307</v>
      </c>
    </row>
    <row r="2881" spans="1:13" ht="57.6">
      <c r="A2881" s="42" t="s">
        <v>7194</v>
      </c>
      <c r="B2881" s="43">
        <f t="shared" si="90"/>
        <v>642</v>
      </c>
      <c r="C2881" s="43" t="str">
        <f t="shared" si="89"/>
        <v>45.3642</v>
      </c>
      <c r="D2881" s="44">
        <v>7</v>
      </c>
      <c r="E2881" s="45" t="s">
        <v>17144</v>
      </c>
      <c r="F2881" s="45" t="s">
        <v>17145</v>
      </c>
      <c r="G2881" s="45" t="s">
        <v>17146</v>
      </c>
      <c r="H2881" s="46" t="s">
        <v>17147</v>
      </c>
      <c r="I2881" s="45" t="s">
        <v>14585</v>
      </c>
      <c r="J2881" s="46" t="s">
        <v>14586</v>
      </c>
      <c r="K2881" s="46" t="s">
        <v>14587</v>
      </c>
      <c r="L2881" s="45" t="s">
        <v>7306</v>
      </c>
      <c r="M2881" s="45" t="s">
        <v>7307</v>
      </c>
    </row>
    <row r="2882" spans="1:13" ht="57.6">
      <c r="A2882" s="42" t="s">
        <v>7194</v>
      </c>
      <c r="B2882" s="43">
        <f t="shared" si="90"/>
        <v>643</v>
      </c>
      <c r="C2882" s="43" t="str">
        <f t="shared" si="89"/>
        <v>45.3643</v>
      </c>
      <c r="D2882" s="44">
        <v>5</v>
      </c>
      <c r="E2882" s="45" t="s">
        <v>17148</v>
      </c>
      <c r="F2882" s="45" t="s">
        <v>17149</v>
      </c>
      <c r="G2882" s="45" t="s">
        <v>17150</v>
      </c>
      <c r="H2882" s="46" t="s">
        <v>17151</v>
      </c>
      <c r="I2882" s="45" t="s">
        <v>14585</v>
      </c>
      <c r="J2882" s="46" t="s">
        <v>14586</v>
      </c>
      <c r="K2882" s="46" t="s">
        <v>14587</v>
      </c>
      <c r="L2882" s="45" t="s">
        <v>7306</v>
      </c>
      <c r="M2882" s="45" t="s">
        <v>7307</v>
      </c>
    </row>
    <row r="2883" spans="1:13" ht="57.6">
      <c r="A2883" s="42" t="s">
        <v>7194</v>
      </c>
      <c r="B2883" s="43">
        <f t="shared" si="90"/>
        <v>644</v>
      </c>
      <c r="C2883" s="43" t="str">
        <f t="shared" ref="C2883:C2946" si="91">+CONCATENATE(A2883,B2883)</f>
        <v>45.3644</v>
      </c>
      <c r="D2883" s="44">
        <v>6</v>
      </c>
      <c r="E2883" s="45" t="s">
        <v>17152</v>
      </c>
      <c r="F2883" s="45" t="s">
        <v>17153</v>
      </c>
      <c r="G2883" s="45" t="s">
        <v>17154</v>
      </c>
      <c r="H2883" s="46" t="s">
        <v>17155</v>
      </c>
      <c r="I2883" s="45" t="s">
        <v>14585</v>
      </c>
      <c r="J2883" s="46" t="s">
        <v>14586</v>
      </c>
      <c r="K2883" s="46" t="s">
        <v>14587</v>
      </c>
      <c r="L2883" s="45" t="s">
        <v>7306</v>
      </c>
      <c r="M2883" s="45" t="s">
        <v>7307</v>
      </c>
    </row>
    <row r="2884" spans="1:13" ht="57.6">
      <c r="A2884" s="42" t="s">
        <v>7194</v>
      </c>
      <c r="B2884" s="43">
        <f t="shared" ref="B2884:B2947" si="92">+IF(A2884=A2883,B2883+1,1)</f>
        <v>645</v>
      </c>
      <c r="C2884" s="43" t="str">
        <f t="shared" si="91"/>
        <v>45.3645</v>
      </c>
      <c r="D2884" s="44">
        <v>6</v>
      </c>
      <c r="E2884" s="45" t="s">
        <v>17156</v>
      </c>
      <c r="F2884" s="45" t="s">
        <v>17157</v>
      </c>
      <c r="G2884" s="45" t="s">
        <v>17158</v>
      </c>
      <c r="H2884" s="46" t="s">
        <v>17159</v>
      </c>
      <c r="I2884" s="45" t="s">
        <v>14585</v>
      </c>
      <c r="J2884" s="46" t="s">
        <v>14586</v>
      </c>
      <c r="K2884" s="46" t="s">
        <v>14587</v>
      </c>
      <c r="L2884" s="45" t="s">
        <v>7306</v>
      </c>
      <c r="M2884" s="45" t="s">
        <v>7307</v>
      </c>
    </row>
    <row r="2885" spans="1:13" ht="57.6">
      <c r="A2885" s="42" t="s">
        <v>7194</v>
      </c>
      <c r="B2885" s="43">
        <f t="shared" si="92"/>
        <v>646</v>
      </c>
      <c r="C2885" s="43" t="str">
        <f t="shared" si="91"/>
        <v>45.3646</v>
      </c>
      <c r="D2885" s="44">
        <v>7</v>
      </c>
      <c r="E2885" s="45" t="s">
        <v>17160</v>
      </c>
      <c r="F2885" s="45" t="s">
        <v>17161</v>
      </c>
      <c r="G2885" s="45" t="s">
        <v>17162</v>
      </c>
      <c r="H2885" s="46" t="s">
        <v>17163</v>
      </c>
      <c r="I2885" s="45" t="s">
        <v>14585</v>
      </c>
      <c r="J2885" s="46" t="s">
        <v>14586</v>
      </c>
      <c r="K2885" s="46" t="s">
        <v>14587</v>
      </c>
      <c r="L2885" s="45" t="s">
        <v>7306</v>
      </c>
      <c r="M2885" s="45" t="s">
        <v>7307</v>
      </c>
    </row>
    <row r="2886" spans="1:13" ht="57.6">
      <c r="A2886" s="42" t="s">
        <v>7194</v>
      </c>
      <c r="B2886" s="43">
        <f t="shared" si="92"/>
        <v>647</v>
      </c>
      <c r="C2886" s="43" t="str">
        <f t="shared" si="91"/>
        <v>45.3647</v>
      </c>
      <c r="D2886" s="44">
        <v>7</v>
      </c>
      <c r="E2886" s="45" t="s">
        <v>17164</v>
      </c>
      <c r="F2886" s="45" t="s">
        <v>17165</v>
      </c>
      <c r="G2886" s="45" t="s">
        <v>17166</v>
      </c>
      <c r="H2886" s="46" t="s">
        <v>17167</v>
      </c>
      <c r="I2886" s="45" t="s">
        <v>14585</v>
      </c>
      <c r="J2886" s="46" t="s">
        <v>14586</v>
      </c>
      <c r="K2886" s="46" t="s">
        <v>14587</v>
      </c>
      <c r="L2886" s="45" t="s">
        <v>7306</v>
      </c>
      <c r="M2886" s="45" t="s">
        <v>7307</v>
      </c>
    </row>
    <row r="2887" spans="1:13" ht="57.6">
      <c r="A2887" s="42" t="s">
        <v>7194</v>
      </c>
      <c r="B2887" s="43">
        <f t="shared" si="92"/>
        <v>648</v>
      </c>
      <c r="C2887" s="43" t="str">
        <f t="shared" si="91"/>
        <v>45.3648</v>
      </c>
      <c r="D2887" s="44">
        <v>6</v>
      </c>
      <c r="E2887" s="45" t="s">
        <v>17168</v>
      </c>
      <c r="F2887" s="45" t="s">
        <v>17169</v>
      </c>
      <c r="G2887" s="45" t="s">
        <v>17170</v>
      </c>
      <c r="H2887" s="46" t="s">
        <v>17171</v>
      </c>
      <c r="I2887" s="45" t="s">
        <v>14585</v>
      </c>
      <c r="J2887" s="46" t="s">
        <v>14586</v>
      </c>
      <c r="K2887" s="46" t="s">
        <v>14587</v>
      </c>
      <c r="L2887" s="45" t="s">
        <v>7306</v>
      </c>
      <c r="M2887" s="45" t="s">
        <v>7307</v>
      </c>
    </row>
    <row r="2888" spans="1:13" ht="57.6">
      <c r="A2888" s="42" t="s">
        <v>7194</v>
      </c>
      <c r="B2888" s="43">
        <f t="shared" si="92"/>
        <v>649</v>
      </c>
      <c r="C2888" s="43" t="str">
        <f t="shared" si="91"/>
        <v>45.3649</v>
      </c>
      <c r="D2888" s="44">
        <v>6</v>
      </c>
      <c r="E2888" s="45" t="s">
        <v>17172</v>
      </c>
      <c r="F2888" s="45" t="s">
        <v>17173</v>
      </c>
      <c r="G2888" s="45" t="s">
        <v>17174</v>
      </c>
      <c r="H2888" s="46" t="s">
        <v>17175</v>
      </c>
      <c r="I2888" s="45" t="s">
        <v>14585</v>
      </c>
      <c r="J2888" s="46" t="s">
        <v>14586</v>
      </c>
      <c r="K2888" s="46" t="s">
        <v>14587</v>
      </c>
      <c r="L2888" s="45" t="s">
        <v>7306</v>
      </c>
      <c r="M2888" s="45" t="s">
        <v>7307</v>
      </c>
    </row>
    <row r="2889" spans="1:13" ht="57.6">
      <c r="A2889" s="42" t="s">
        <v>7194</v>
      </c>
      <c r="B2889" s="43">
        <f t="shared" si="92"/>
        <v>650</v>
      </c>
      <c r="C2889" s="43" t="str">
        <f t="shared" si="91"/>
        <v>45.3650</v>
      </c>
      <c r="D2889" s="44">
        <v>6</v>
      </c>
      <c r="E2889" s="45" t="s">
        <v>17176</v>
      </c>
      <c r="F2889" s="45" t="s">
        <v>17177</v>
      </c>
      <c r="G2889" s="45" t="s">
        <v>17178</v>
      </c>
      <c r="H2889" s="45" t="s">
        <v>17179</v>
      </c>
      <c r="I2889" s="45" t="s">
        <v>14585</v>
      </c>
      <c r="J2889" s="46" t="s">
        <v>14586</v>
      </c>
      <c r="K2889" s="46" t="s">
        <v>14587</v>
      </c>
      <c r="L2889" s="45" t="s">
        <v>7306</v>
      </c>
      <c r="M2889" s="45" t="s">
        <v>7307</v>
      </c>
    </row>
    <row r="2890" spans="1:13" ht="57.6">
      <c r="A2890" s="42" t="s">
        <v>7194</v>
      </c>
      <c r="B2890" s="43">
        <f t="shared" si="92"/>
        <v>651</v>
      </c>
      <c r="C2890" s="43" t="str">
        <f t="shared" si="91"/>
        <v>45.3651</v>
      </c>
      <c r="D2890" s="44">
        <v>6</v>
      </c>
      <c r="E2890" s="45" t="s">
        <v>17180</v>
      </c>
      <c r="F2890" s="45" t="s">
        <v>17181</v>
      </c>
      <c r="G2890" s="45" t="s">
        <v>17182</v>
      </c>
      <c r="H2890" s="46" t="s">
        <v>17183</v>
      </c>
      <c r="I2890" s="45" t="s">
        <v>14585</v>
      </c>
      <c r="J2890" s="46" t="s">
        <v>14586</v>
      </c>
      <c r="K2890" s="46" t="s">
        <v>14587</v>
      </c>
      <c r="L2890" s="45" t="s">
        <v>7306</v>
      </c>
      <c r="M2890" s="45" t="s">
        <v>7307</v>
      </c>
    </row>
    <row r="2891" spans="1:13" ht="57.6">
      <c r="A2891" s="42" t="s">
        <v>7194</v>
      </c>
      <c r="B2891" s="43">
        <f t="shared" si="92"/>
        <v>652</v>
      </c>
      <c r="C2891" s="43" t="str">
        <f t="shared" si="91"/>
        <v>45.3652</v>
      </c>
      <c r="D2891" s="44">
        <v>7</v>
      </c>
      <c r="E2891" s="45" t="s">
        <v>17184</v>
      </c>
      <c r="F2891" s="45" t="s">
        <v>17185</v>
      </c>
      <c r="G2891" s="45" t="s">
        <v>17186</v>
      </c>
      <c r="H2891" s="46" t="s">
        <v>17187</v>
      </c>
      <c r="I2891" s="45" t="s">
        <v>14585</v>
      </c>
      <c r="J2891" s="46" t="s">
        <v>14586</v>
      </c>
      <c r="K2891" s="46" t="s">
        <v>14587</v>
      </c>
      <c r="L2891" s="45" t="s">
        <v>7306</v>
      </c>
      <c r="M2891" s="45" t="s">
        <v>7307</v>
      </c>
    </row>
    <row r="2892" spans="1:13" ht="57.6">
      <c r="A2892" s="42" t="s">
        <v>7194</v>
      </c>
      <c r="B2892" s="43">
        <f t="shared" si="92"/>
        <v>653</v>
      </c>
      <c r="C2892" s="43" t="str">
        <f t="shared" si="91"/>
        <v>45.3653</v>
      </c>
      <c r="D2892" s="44">
        <v>7</v>
      </c>
      <c r="E2892" s="45" t="s">
        <v>17188</v>
      </c>
      <c r="F2892" s="45" t="s">
        <v>17189</v>
      </c>
      <c r="G2892" s="45" t="s">
        <v>17190</v>
      </c>
      <c r="H2892" s="46" t="s">
        <v>17191</v>
      </c>
      <c r="I2892" s="45" t="s">
        <v>14585</v>
      </c>
      <c r="J2892" s="46" t="s">
        <v>14586</v>
      </c>
      <c r="K2892" s="46" t="s">
        <v>14587</v>
      </c>
      <c r="L2892" s="45" t="s">
        <v>7306</v>
      </c>
      <c r="M2892" s="45" t="s">
        <v>7307</v>
      </c>
    </row>
    <row r="2893" spans="1:13" ht="57.6">
      <c r="A2893" s="42" t="s">
        <v>7194</v>
      </c>
      <c r="B2893" s="43">
        <f t="shared" si="92"/>
        <v>654</v>
      </c>
      <c r="C2893" s="43" t="str">
        <f t="shared" si="91"/>
        <v>45.3654</v>
      </c>
      <c r="D2893" s="44">
        <v>7</v>
      </c>
      <c r="E2893" s="45" t="s">
        <v>17192</v>
      </c>
      <c r="F2893" s="45" t="s">
        <v>17193</v>
      </c>
      <c r="G2893" s="45" t="s">
        <v>17194</v>
      </c>
      <c r="H2893" s="46" t="s">
        <v>17195</v>
      </c>
      <c r="I2893" s="45" t="s">
        <v>14585</v>
      </c>
      <c r="J2893" s="46" t="s">
        <v>14586</v>
      </c>
      <c r="K2893" s="46" t="s">
        <v>14587</v>
      </c>
      <c r="L2893" s="45" t="s">
        <v>7306</v>
      </c>
      <c r="M2893" s="45" t="s">
        <v>7307</v>
      </c>
    </row>
    <row r="2894" spans="1:13" ht="57.6">
      <c r="A2894" s="42" t="s">
        <v>7194</v>
      </c>
      <c r="B2894" s="43">
        <f t="shared" si="92"/>
        <v>655</v>
      </c>
      <c r="C2894" s="43" t="str">
        <f t="shared" si="91"/>
        <v>45.3655</v>
      </c>
      <c r="D2894" s="44">
        <v>7</v>
      </c>
      <c r="E2894" s="45" t="s">
        <v>17196</v>
      </c>
      <c r="F2894" s="45" t="s">
        <v>17197</v>
      </c>
      <c r="G2894" s="45" t="s">
        <v>17198</v>
      </c>
      <c r="H2894" s="46" t="s">
        <v>17199</v>
      </c>
      <c r="I2894" s="45" t="s">
        <v>14585</v>
      </c>
      <c r="J2894" s="46" t="s">
        <v>14586</v>
      </c>
      <c r="K2894" s="46" t="s">
        <v>14587</v>
      </c>
      <c r="L2894" s="45" t="s">
        <v>7306</v>
      </c>
      <c r="M2894" s="45" t="s">
        <v>7307</v>
      </c>
    </row>
    <row r="2895" spans="1:13" ht="57.6">
      <c r="A2895" s="42" t="s">
        <v>7194</v>
      </c>
      <c r="B2895" s="43">
        <f t="shared" si="92"/>
        <v>656</v>
      </c>
      <c r="C2895" s="43" t="str">
        <f t="shared" si="91"/>
        <v>45.3656</v>
      </c>
      <c r="D2895" s="44">
        <v>6</v>
      </c>
      <c r="E2895" s="45" t="s">
        <v>17200</v>
      </c>
      <c r="F2895" s="45" t="s">
        <v>17201</v>
      </c>
      <c r="G2895" s="45" t="s">
        <v>17202</v>
      </c>
      <c r="H2895" s="46" t="s">
        <v>17203</v>
      </c>
      <c r="I2895" s="45" t="s">
        <v>14585</v>
      </c>
      <c r="J2895" s="46" t="s">
        <v>14586</v>
      </c>
      <c r="K2895" s="46" t="s">
        <v>14587</v>
      </c>
      <c r="L2895" s="45" t="s">
        <v>7306</v>
      </c>
      <c r="M2895" s="45" t="s">
        <v>7307</v>
      </c>
    </row>
    <row r="2896" spans="1:13" ht="57.6">
      <c r="A2896" s="42" t="s">
        <v>7194</v>
      </c>
      <c r="B2896" s="43">
        <f t="shared" si="92"/>
        <v>657</v>
      </c>
      <c r="C2896" s="43" t="str">
        <f t="shared" si="91"/>
        <v>45.3657</v>
      </c>
      <c r="D2896" s="44">
        <v>5</v>
      </c>
      <c r="E2896" s="45" t="s">
        <v>17204</v>
      </c>
      <c r="F2896" s="45" t="s">
        <v>17205</v>
      </c>
      <c r="G2896" s="45" t="s">
        <v>17206</v>
      </c>
      <c r="H2896" s="46" t="s">
        <v>17207</v>
      </c>
      <c r="I2896" s="45" t="s">
        <v>14585</v>
      </c>
      <c r="J2896" s="46" t="s">
        <v>14586</v>
      </c>
      <c r="K2896" s="46" t="s">
        <v>14587</v>
      </c>
      <c r="L2896" s="45" t="s">
        <v>7306</v>
      </c>
      <c r="M2896" s="45" t="s">
        <v>7307</v>
      </c>
    </row>
    <row r="2897" spans="1:13" ht="57.6">
      <c r="A2897" s="42" t="s">
        <v>7194</v>
      </c>
      <c r="B2897" s="43">
        <f t="shared" si="92"/>
        <v>658</v>
      </c>
      <c r="C2897" s="43" t="str">
        <f t="shared" si="91"/>
        <v>45.3658</v>
      </c>
      <c r="D2897" s="44">
        <v>6</v>
      </c>
      <c r="E2897" s="45" t="s">
        <v>17208</v>
      </c>
      <c r="F2897" s="45" t="s">
        <v>17209</v>
      </c>
      <c r="G2897" s="45" t="s">
        <v>17210</v>
      </c>
      <c r="H2897" s="46" t="s">
        <v>17211</v>
      </c>
      <c r="I2897" s="45" t="s">
        <v>14585</v>
      </c>
      <c r="J2897" s="46" t="s">
        <v>14586</v>
      </c>
      <c r="K2897" s="46" t="s">
        <v>14587</v>
      </c>
      <c r="L2897" s="45" t="s">
        <v>7306</v>
      </c>
      <c r="M2897" s="45" t="s">
        <v>7307</v>
      </c>
    </row>
    <row r="2898" spans="1:13" ht="57.6">
      <c r="A2898" s="42" t="s">
        <v>7194</v>
      </c>
      <c r="B2898" s="43">
        <f t="shared" si="92"/>
        <v>659</v>
      </c>
      <c r="C2898" s="43" t="str">
        <f t="shared" si="91"/>
        <v>45.3659</v>
      </c>
      <c r="D2898" s="44">
        <v>7</v>
      </c>
      <c r="E2898" s="45" t="s">
        <v>17212</v>
      </c>
      <c r="F2898" s="45" t="s">
        <v>17213</v>
      </c>
      <c r="G2898" s="45" t="s">
        <v>17214</v>
      </c>
      <c r="H2898" s="46" t="s">
        <v>17215</v>
      </c>
      <c r="I2898" s="45" t="s">
        <v>14585</v>
      </c>
      <c r="J2898" s="46" t="s">
        <v>14586</v>
      </c>
      <c r="K2898" s="46" t="s">
        <v>14587</v>
      </c>
      <c r="L2898" s="45" t="s">
        <v>7306</v>
      </c>
      <c r="M2898" s="45" t="s">
        <v>7307</v>
      </c>
    </row>
    <row r="2899" spans="1:13" ht="57.6">
      <c r="A2899" s="42" t="s">
        <v>7194</v>
      </c>
      <c r="B2899" s="43">
        <f t="shared" si="92"/>
        <v>660</v>
      </c>
      <c r="C2899" s="43" t="str">
        <f t="shared" si="91"/>
        <v>45.3660</v>
      </c>
      <c r="D2899" s="44">
        <v>7</v>
      </c>
      <c r="E2899" s="45" t="s">
        <v>17216</v>
      </c>
      <c r="F2899" s="45" t="s">
        <v>17217</v>
      </c>
      <c r="G2899" s="45" t="s">
        <v>17218</v>
      </c>
      <c r="H2899" s="46" t="s">
        <v>17219</v>
      </c>
      <c r="I2899" s="45" t="s">
        <v>14585</v>
      </c>
      <c r="J2899" s="46" t="s">
        <v>14586</v>
      </c>
      <c r="K2899" s="46" t="s">
        <v>14587</v>
      </c>
      <c r="L2899" s="45" t="s">
        <v>7306</v>
      </c>
      <c r="M2899" s="45" t="s">
        <v>7307</v>
      </c>
    </row>
    <row r="2900" spans="1:13" ht="57.6">
      <c r="A2900" s="42" t="s">
        <v>7194</v>
      </c>
      <c r="B2900" s="43">
        <f t="shared" si="92"/>
        <v>661</v>
      </c>
      <c r="C2900" s="43" t="str">
        <f t="shared" si="91"/>
        <v>45.3661</v>
      </c>
      <c r="D2900" s="44">
        <v>6</v>
      </c>
      <c r="E2900" s="45" t="s">
        <v>17220</v>
      </c>
      <c r="F2900" s="45" t="s">
        <v>17221</v>
      </c>
      <c r="G2900" s="45" t="s">
        <v>17222</v>
      </c>
      <c r="H2900" s="46" t="s">
        <v>17223</v>
      </c>
      <c r="I2900" s="45" t="s">
        <v>14585</v>
      </c>
      <c r="J2900" s="46" t="s">
        <v>14586</v>
      </c>
      <c r="K2900" s="46" t="s">
        <v>14587</v>
      </c>
      <c r="L2900" s="45" t="s">
        <v>7306</v>
      </c>
      <c r="M2900" s="45" t="s">
        <v>7307</v>
      </c>
    </row>
    <row r="2901" spans="1:13" ht="57.6">
      <c r="A2901" s="42" t="s">
        <v>7194</v>
      </c>
      <c r="B2901" s="43">
        <f t="shared" si="92"/>
        <v>662</v>
      </c>
      <c r="C2901" s="43" t="str">
        <f t="shared" si="91"/>
        <v>45.3662</v>
      </c>
      <c r="D2901" s="44">
        <v>6</v>
      </c>
      <c r="E2901" s="45" t="s">
        <v>17224</v>
      </c>
      <c r="F2901" s="45" t="s">
        <v>17225</v>
      </c>
      <c r="G2901" s="45" t="s">
        <v>17226</v>
      </c>
      <c r="H2901" s="46" t="s">
        <v>17227</v>
      </c>
      <c r="I2901" s="45" t="s">
        <v>14585</v>
      </c>
      <c r="J2901" s="46" t="s">
        <v>14586</v>
      </c>
      <c r="K2901" s="46" t="s">
        <v>14587</v>
      </c>
      <c r="L2901" s="45" t="s">
        <v>7306</v>
      </c>
      <c r="M2901" s="45" t="s">
        <v>7307</v>
      </c>
    </row>
    <row r="2902" spans="1:13" ht="57.6">
      <c r="A2902" s="42" t="s">
        <v>7194</v>
      </c>
      <c r="B2902" s="43">
        <f t="shared" si="92"/>
        <v>663</v>
      </c>
      <c r="C2902" s="43" t="str">
        <f t="shared" si="91"/>
        <v>45.3663</v>
      </c>
      <c r="D2902" s="44">
        <v>6</v>
      </c>
      <c r="E2902" s="45" t="s">
        <v>17228</v>
      </c>
      <c r="F2902" s="45" t="s">
        <v>17229</v>
      </c>
      <c r="G2902" s="45" t="s">
        <v>17230</v>
      </c>
      <c r="H2902" s="45" t="s">
        <v>17231</v>
      </c>
      <c r="I2902" s="45" t="s">
        <v>14585</v>
      </c>
      <c r="J2902" s="46" t="s">
        <v>14586</v>
      </c>
      <c r="K2902" s="46" t="s">
        <v>14587</v>
      </c>
      <c r="L2902" s="45" t="s">
        <v>7306</v>
      </c>
      <c r="M2902" s="45" t="s">
        <v>7307</v>
      </c>
    </row>
    <row r="2903" spans="1:13" ht="57.6">
      <c r="A2903" s="42" t="s">
        <v>7194</v>
      </c>
      <c r="B2903" s="43">
        <f t="shared" si="92"/>
        <v>664</v>
      </c>
      <c r="C2903" s="43" t="str">
        <f t="shared" si="91"/>
        <v>45.3664</v>
      </c>
      <c r="D2903" s="44">
        <v>6</v>
      </c>
      <c r="E2903" s="45" t="s">
        <v>17232</v>
      </c>
      <c r="F2903" s="45" t="s">
        <v>17233</v>
      </c>
      <c r="G2903" s="45" t="s">
        <v>17234</v>
      </c>
      <c r="H2903" s="46" t="s">
        <v>17235</v>
      </c>
      <c r="I2903" s="45" t="s">
        <v>14585</v>
      </c>
      <c r="J2903" s="46" t="s">
        <v>14586</v>
      </c>
      <c r="K2903" s="46" t="s">
        <v>14587</v>
      </c>
      <c r="L2903" s="45" t="s">
        <v>7306</v>
      </c>
      <c r="M2903" s="45" t="s">
        <v>7307</v>
      </c>
    </row>
    <row r="2904" spans="1:13" ht="57.6">
      <c r="A2904" s="42" t="s">
        <v>7194</v>
      </c>
      <c r="B2904" s="43">
        <f t="shared" si="92"/>
        <v>665</v>
      </c>
      <c r="C2904" s="43" t="str">
        <f t="shared" si="91"/>
        <v>45.3665</v>
      </c>
      <c r="D2904" s="44">
        <v>7</v>
      </c>
      <c r="E2904" s="45" t="s">
        <v>17236</v>
      </c>
      <c r="F2904" s="45" t="s">
        <v>17237</v>
      </c>
      <c r="G2904" s="45" t="s">
        <v>17238</v>
      </c>
      <c r="H2904" s="46" t="s">
        <v>17239</v>
      </c>
      <c r="I2904" s="45" t="s">
        <v>14585</v>
      </c>
      <c r="J2904" s="46" t="s">
        <v>14586</v>
      </c>
      <c r="K2904" s="46" t="s">
        <v>14587</v>
      </c>
      <c r="L2904" s="45" t="s">
        <v>7306</v>
      </c>
      <c r="M2904" s="45" t="s">
        <v>7307</v>
      </c>
    </row>
    <row r="2905" spans="1:13" ht="57.6">
      <c r="A2905" s="42" t="s">
        <v>7194</v>
      </c>
      <c r="B2905" s="43">
        <f t="shared" si="92"/>
        <v>666</v>
      </c>
      <c r="C2905" s="43" t="str">
        <f t="shared" si="91"/>
        <v>45.3666</v>
      </c>
      <c r="D2905" s="44">
        <v>7</v>
      </c>
      <c r="E2905" s="45" t="s">
        <v>17240</v>
      </c>
      <c r="F2905" s="45" t="s">
        <v>17241</v>
      </c>
      <c r="G2905" s="45" t="s">
        <v>17242</v>
      </c>
      <c r="H2905" s="46" t="s">
        <v>17243</v>
      </c>
      <c r="I2905" s="45" t="s">
        <v>14585</v>
      </c>
      <c r="J2905" s="46" t="s">
        <v>14586</v>
      </c>
      <c r="K2905" s="46" t="s">
        <v>14587</v>
      </c>
      <c r="L2905" s="45" t="s">
        <v>7306</v>
      </c>
      <c r="M2905" s="45" t="s">
        <v>7307</v>
      </c>
    </row>
    <row r="2906" spans="1:13" ht="57.6">
      <c r="A2906" s="42" t="s">
        <v>7194</v>
      </c>
      <c r="B2906" s="43">
        <f t="shared" si="92"/>
        <v>667</v>
      </c>
      <c r="C2906" s="43" t="str">
        <f t="shared" si="91"/>
        <v>45.3667</v>
      </c>
      <c r="D2906" s="44">
        <v>7</v>
      </c>
      <c r="E2906" s="45" t="s">
        <v>17244</v>
      </c>
      <c r="F2906" s="45" t="s">
        <v>17245</v>
      </c>
      <c r="G2906" s="45" t="s">
        <v>17246</v>
      </c>
      <c r="H2906" s="46" t="s">
        <v>17247</v>
      </c>
      <c r="I2906" s="45" t="s">
        <v>14585</v>
      </c>
      <c r="J2906" s="46" t="s">
        <v>14586</v>
      </c>
      <c r="K2906" s="46" t="s">
        <v>14587</v>
      </c>
      <c r="L2906" s="45" t="s">
        <v>7306</v>
      </c>
      <c r="M2906" s="45" t="s">
        <v>7307</v>
      </c>
    </row>
    <row r="2907" spans="1:13" ht="57.6">
      <c r="A2907" s="42" t="s">
        <v>7194</v>
      </c>
      <c r="B2907" s="43">
        <f t="shared" si="92"/>
        <v>668</v>
      </c>
      <c r="C2907" s="43" t="str">
        <f t="shared" si="91"/>
        <v>45.3668</v>
      </c>
      <c r="D2907" s="44">
        <v>7</v>
      </c>
      <c r="E2907" s="45" t="s">
        <v>17248</v>
      </c>
      <c r="F2907" s="45" t="s">
        <v>17249</v>
      </c>
      <c r="G2907" s="45" t="s">
        <v>17250</v>
      </c>
      <c r="H2907" s="46" t="s">
        <v>17251</v>
      </c>
      <c r="I2907" s="45" t="s">
        <v>14585</v>
      </c>
      <c r="J2907" s="46" t="s">
        <v>14586</v>
      </c>
      <c r="K2907" s="46" t="s">
        <v>14587</v>
      </c>
      <c r="L2907" s="45" t="s">
        <v>7306</v>
      </c>
      <c r="M2907" s="45" t="s">
        <v>7307</v>
      </c>
    </row>
    <row r="2908" spans="1:13" ht="57.6">
      <c r="A2908" s="42" t="s">
        <v>7194</v>
      </c>
      <c r="B2908" s="43">
        <f t="shared" si="92"/>
        <v>669</v>
      </c>
      <c r="C2908" s="43" t="str">
        <f t="shared" si="91"/>
        <v>45.3669</v>
      </c>
      <c r="D2908" s="44">
        <v>6</v>
      </c>
      <c r="E2908" s="45" t="s">
        <v>17252</v>
      </c>
      <c r="F2908" s="45" t="s">
        <v>17253</v>
      </c>
      <c r="G2908" s="45" t="s">
        <v>17254</v>
      </c>
      <c r="H2908" s="46" t="s">
        <v>17255</v>
      </c>
      <c r="I2908" s="45" t="s">
        <v>14585</v>
      </c>
      <c r="J2908" s="46" t="s">
        <v>14586</v>
      </c>
      <c r="K2908" s="46" t="s">
        <v>14587</v>
      </c>
      <c r="L2908" s="45" t="s">
        <v>7306</v>
      </c>
      <c r="M2908" s="45" t="s">
        <v>7307</v>
      </c>
    </row>
    <row r="2909" spans="1:13" ht="57.6">
      <c r="A2909" s="42" t="s">
        <v>7194</v>
      </c>
      <c r="B2909" s="43">
        <f t="shared" si="92"/>
        <v>670</v>
      </c>
      <c r="C2909" s="43" t="str">
        <f t="shared" si="91"/>
        <v>45.3670</v>
      </c>
      <c r="D2909" s="44">
        <v>6</v>
      </c>
      <c r="E2909" s="45" t="s">
        <v>17256</v>
      </c>
      <c r="F2909" s="45" t="s">
        <v>17257</v>
      </c>
      <c r="G2909" s="45" t="s">
        <v>17258</v>
      </c>
      <c r="H2909" s="46" t="s">
        <v>17259</v>
      </c>
      <c r="I2909" s="45" t="s">
        <v>14585</v>
      </c>
      <c r="J2909" s="46" t="s">
        <v>14586</v>
      </c>
      <c r="K2909" s="46" t="s">
        <v>14587</v>
      </c>
      <c r="L2909" s="45" t="s">
        <v>7306</v>
      </c>
      <c r="M2909" s="45" t="s">
        <v>7307</v>
      </c>
    </row>
    <row r="2910" spans="1:13" ht="57.6">
      <c r="A2910" s="42" t="s">
        <v>7194</v>
      </c>
      <c r="B2910" s="43">
        <f t="shared" si="92"/>
        <v>671</v>
      </c>
      <c r="C2910" s="43" t="str">
        <f t="shared" si="91"/>
        <v>45.3671</v>
      </c>
      <c r="D2910" s="44">
        <v>6</v>
      </c>
      <c r="E2910" s="45" t="s">
        <v>17260</v>
      </c>
      <c r="F2910" s="45" t="s">
        <v>17261</v>
      </c>
      <c r="G2910" s="45" t="s">
        <v>17262</v>
      </c>
      <c r="H2910" s="46" t="s">
        <v>17263</v>
      </c>
      <c r="I2910" s="45" t="s">
        <v>14585</v>
      </c>
      <c r="J2910" s="46" t="s">
        <v>14586</v>
      </c>
      <c r="K2910" s="46" t="s">
        <v>14587</v>
      </c>
      <c r="L2910" s="45" t="s">
        <v>7306</v>
      </c>
      <c r="M2910" s="45" t="s">
        <v>7307</v>
      </c>
    </row>
    <row r="2911" spans="1:13" ht="57.6">
      <c r="A2911" s="42" t="s">
        <v>7194</v>
      </c>
      <c r="B2911" s="43">
        <f t="shared" si="92"/>
        <v>672</v>
      </c>
      <c r="C2911" s="43" t="str">
        <f t="shared" si="91"/>
        <v>45.3672</v>
      </c>
      <c r="D2911" s="44">
        <v>5</v>
      </c>
      <c r="E2911" s="45" t="s">
        <v>17264</v>
      </c>
      <c r="F2911" s="45" t="s">
        <v>17265</v>
      </c>
      <c r="G2911" s="45" t="s">
        <v>17266</v>
      </c>
      <c r="H2911" s="46" t="s">
        <v>17267</v>
      </c>
      <c r="I2911" s="45" t="s">
        <v>14585</v>
      </c>
      <c r="J2911" s="46" t="s">
        <v>14586</v>
      </c>
      <c r="K2911" s="46" t="s">
        <v>14587</v>
      </c>
      <c r="L2911" s="45" t="s">
        <v>7306</v>
      </c>
      <c r="M2911" s="45" t="s">
        <v>7307</v>
      </c>
    </row>
    <row r="2912" spans="1:13" ht="57.6">
      <c r="A2912" s="42" t="s">
        <v>7194</v>
      </c>
      <c r="B2912" s="43">
        <f t="shared" si="92"/>
        <v>673</v>
      </c>
      <c r="C2912" s="43" t="str">
        <f t="shared" si="91"/>
        <v>45.3673</v>
      </c>
      <c r="D2912" s="44">
        <v>6</v>
      </c>
      <c r="E2912" s="45" t="s">
        <v>17268</v>
      </c>
      <c r="F2912" s="45" t="s">
        <v>17269</v>
      </c>
      <c r="G2912" s="45" t="s">
        <v>17270</v>
      </c>
      <c r="H2912" s="46" t="s">
        <v>17271</v>
      </c>
      <c r="I2912" s="45" t="s">
        <v>14585</v>
      </c>
      <c r="J2912" s="46" t="s">
        <v>14586</v>
      </c>
      <c r="K2912" s="46" t="s">
        <v>14587</v>
      </c>
      <c r="L2912" s="45" t="s">
        <v>7306</v>
      </c>
      <c r="M2912" s="45" t="s">
        <v>7307</v>
      </c>
    </row>
    <row r="2913" spans="1:13" ht="57.6">
      <c r="A2913" s="42" t="s">
        <v>7194</v>
      </c>
      <c r="B2913" s="43">
        <f t="shared" si="92"/>
        <v>674</v>
      </c>
      <c r="C2913" s="43" t="str">
        <f t="shared" si="91"/>
        <v>45.3674</v>
      </c>
      <c r="D2913" s="44">
        <v>6</v>
      </c>
      <c r="E2913" s="45" t="s">
        <v>17272</v>
      </c>
      <c r="F2913" s="45" t="s">
        <v>17273</v>
      </c>
      <c r="G2913" s="45" t="s">
        <v>17274</v>
      </c>
      <c r="H2913" s="46" t="s">
        <v>17275</v>
      </c>
      <c r="I2913" s="45" t="s">
        <v>14585</v>
      </c>
      <c r="J2913" s="46" t="s">
        <v>14586</v>
      </c>
      <c r="K2913" s="46" t="s">
        <v>14587</v>
      </c>
      <c r="L2913" s="45" t="s">
        <v>7306</v>
      </c>
      <c r="M2913" s="45" t="s">
        <v>7307</v>
      </c>
    </row>
    <row r="2914" spans="1:13" ht="57.6">
      <c r="A2914" s="42" t="s">
        <v>7194</v>
      </c>
      <c r="B2914" s="43">
        <f t="shared" si="92"/>
        <v>675</v>
      </c>
      <c r="C2914" s="43" t="str">
        <f t="shared" si="91"/>
        <v>45.3675</v>
      </c>
      <c r="D2914" s="44">
        <v>6</v>
      </c>
      <c r="E2914" s="45" t="s">
        <v>17276</v>
      </c>
      <c r="F2914" s="45" t="s">
        <v>17277</v>
      </c>
      <c r="G2914" s="45" t="s">
        <v>17278</v>
      </c>
      <c r="H2914" s="46" t="s">
        <v>17279</v>
      </c>
      <c r="I2914" s="45" t="s">
        <v>14585</v>
      </c>
      <c r="J2914" s="46" t="s">
        <v>14586</v>
      </c>
      <c r="K2914" s="46" t="s">
        <v>14587</v>
      </c>
      <c r="L2914" s="45" t="s">
        <v>7306</v>
      </c>
      <c r="M2914" s="45" t="s">
        <v>7307</v>
      </c>
    </row>
    <row r="2915" spans="1:13" ht="57.6">
      <c r="A2915" s="42" t="s">
        <v>7194</v>
      </c>
      <c r="B2915" s="43">
        <f t="shared" si="92"/>
        <v>676</v>
      </c>
      <c r="C2915" s="43" t="str">
        <f t="shared" si="91"/>
        <v>45.3676</v>
      </c>
      <c r="D2915" s="44">
        <v>6</v>
      </c>
      <c r="E2915" s="45" t="s">
        <v>17280</v>
      </c>
      <c r="F2915" s="45" t="s">
        <v>17281</v>
      </c>
      <c r="G2915" s="45" t="s">
        <v>17282</v>
      </c>
      <c r="H2915" s="46" t="s">
        <v>17283</v>
      </c>
      <c r="I2915" s="45" t="s">
        <v>14585</v>
      </c>
      <c r="J2915" s="46" t="s">
        <v>14586</v>
      </c>
      <c r="K2915" s="46" t="s">
        <v>14587</v>
      </c>
      <c r="L2915" s="45" t="s">
        <v>7306</v>
      </c>
      <c r="M2915" s="45" t="s">
        <v>7307</v>
      </c>
    </row>
    <row r="2916" spans="1:13" ht="57.6">
      <c r="A2916" s="42" t="s">
        <v>7194</v>
      </c>
      <c r="B2916" s="43">
        <f t="shared" si="92"/>
        <v>677</v>
      </c>
      <c r="C2916" s="43" t="str">
        <f t="shared" si="91"/>
        <v>45.3677</v>
      </c>
      <c r="D2916" s="44">
        <v>7</v>
      </c>
      <c r="E2916" s="45" t="s">
        <v>17284</v>
      </c>
      <c r="F2916" s="45" t="s">
        <v>17285</v>
      </c>
      <c r="G2916" s="45" t="s">
        <v>17286</v>
      </c>
      <c r="H2916" s="46" t="s">
        <v>17287</v>
      </c>
      <c r="I2916" s="45" t="s">
        <v>14585</v>
      </c>
      <c r="J2916" s="46" t="s">
        <v>14586</v>
      </c>
      <c r="K2916" s="46" t="s">
        <v>14587</v>
      </c>
      <c r="L2916" s="45" t="s">
        <v>7306</v>
      </c>
      <c r="M2916" s="45" t="s">
        <v>7307</v>
      </c>
    </row>
    <row r="2917" spans="1:13" ht="57.6">
      <c r="A2917" s="42" t="s">
        <v>7194</v>
      </c>
      <c r="B2917" s="43">
        <f t="shared" si="92"/>
        <v>678</v>
      </c>
      <c r="C2917" s="43" t="str">
        <f t="shared" si="91"/>
        <v>45.3678</v>
      </c>
      <c r="D2917" s="44">
        <v>7</v>
      </c>
      <c r="E2917" s="45" t="s">
        <v>17288</v>
      </c>
      <c r="F2917" s="45" t="s">
        <v>17289</v>
      </c>
      <c r="G2917" s="45" t="s">
        <v>17290</v>
      </c>
      <c r="H2917" s="46" t="s">
        <v>17291</v>
      </c>
      <c r="I2917" s="45" t="s">
        <v>14585</v>
      </c>
      <c r="J2917" s="46" t="s">
        <v>14586</v>
      </c>
      <c r="K2917" s="46" t="s">
        <v>14587</v>
      </c>
      <c r="L2917" s="45" t="s">
        <v>7306</v>
      </c>
      <c r="M2917" s="45" t="s">
        <v>7307</v>
      </c>
    </row>
    <row r="2918" spans="1:13" ht="57.6">
      <c r="A2918" s="42" t="s">
        <v>7194</v>
      </c>
      <c r="B2918" s="43">
        <f t="shared" si="92"/>
        <v>679</v>
      </c>
      <c r="C2918" s="43" t="str">
        <f t="shared" si="91"/>
        <v>45.3679</v>
      </c>
      <c r="D2918" s="44">
        <v>7</v>
      </c>
      <c r="E2918" s="45" t="s">
        <v>17292</v>
      </c>
      <c r="F2918" s="45" t="s">
        <v>17293</v>
      </c>
      <c r="G2918" s="45" t="s">
        <v>17294</v>
      </c>
      <c r="H2918" s="46" t="s">
        <v>17295</v>
      </c>
      <c r="I2918" s="45" t="s">
        <v>14585</v>
      </c>
      <c r="J2918" s="46" t="s">
        <v>14586</v>
      </c>
      <c r="K2918" s="46" t="s">
        <v>14587</v>
      </c>
      <c r="L2918" s="45" t="s">
        <v>7306</v>
      </c>
      <c r="M2918" s="45" t="s">
        <v>7307</v>
      </c>
    </row>
    <row r="2919" spans="1:13" ht="57.6">
      <c r="A2919" s="42" t="s">
        <v>7194</v>
      </c>
      <c r="B2919" s="43">
        <f t="shared" si="92"/>
        <v>680</v>
      </c>
      <c r="C2919" s="43" t="str">
        <f t="shared" si="91"/>
        <v>45.3680</v>
      </c>
      <c r="D2919" s="44">
        <v>7</v>
      </c>
      <c r="E2919" s="45" t="s">
        <v>17296</v>
      </c>
      <c r="F2919" s="45" t="s">
        <v>17297</v>
      </c>
      <c r="G2919" s="45" t="s">
        <v>17298</v>
      </c>
      <c r="H2919" s="46" t="s">
        <v>17299</v>
      </c>
      <c r="I2919" s="45" t="s">
        <v>14585</v>
      </c>
      <c r="J2919" s="46" t="s">
        <v>14586</v>
      </c>
      <c r="K2919" s="46" t="s">
        <v>14587</v>
      </c>
      <c r="L2919" s="45" t="s">
        <v>7306</v>
      </c>
      <c r="M2919" s="45" t="s">
        <v>7307</v>
      </c>
    </row>
    <row r="2920" spans="1:13" ht="57.6">
      <c r="A2920" s="42" t="s">
        <v>7194</v>
      </c>
      <c r="B2920" s="43">
        <f t="shared" si="92"/>
        <v>681</v>
      </c>
      <c r="C2920" s="43" t="str">
        <f t="shared" si="91"/>
        <v>45.3681</v>
      </c>
      <c r="D2920" s="44">
        <v>6</v>
      </c>
      <c r="E2920" s="45" t="s">
        <v>17300</v>
      </c>
      <c r="F2920" s="45" t="s">
        <v>17301</v>
      </c>
      <c r="G2920" s="45" t="s">
        <v>17302</v>
      </c>
      <c r="H2920" s="46" t="s">
        <v>17303</v>
      </c>
      <c r="I2920" s="45" t="s">
        <v>14585</v>
      </c>
      <c r="J2920" s="46" t="s">
        <v>14586</v>
      </c>
      <c r="K2920" s="46" t="s">
        <v>14587</v>
      </c>
      <c r="L2920" s="45" t="s">
        <v>7306</v>
      </c>
      <c r="M2920" s="45" t="s">
        <v>7307</v>
      </c>
    </row>
    <row r="2921" spans="1:13" ht="57.6">
      <c r="A2921" s="42" t="s">
        <v>7194</v>
      </c>
      <c r="B2921" s="43">
        <f t="shared" si="92"/>
        <v>682</v>
      </c>
      <c r="C2921" s="43" t="str">
        <f t="shared" si="91"/>
        <v>45.3682</v>
      </c>
      <c r="D2921" s="44">
        <v>6</v>
      </c>
      <c r="E2921" s="45" t="s">
        <v>17304</v>
      </c>
      <c r="F2921" s="45" t="s">
        <v>17305</v>
      </c>
      <c r="G2921" s="45" t="s">
        <v>17306</v>
      </c>
      <c r="H2921" s="46" t="s">
        <v>17307</v>
      </c>
      <c r="I2921" s="45" t="s">
        <v>14585</v>
      </c>
      <c r="J2921" s="46" t="s">
        <v>14586</v>
      </c>
      <c r="K2921" s="46" t="s">
        <v>14587</v>
      </c>
      <c r="L2921" s="45" t="s">
        <v>7306</v>
      </c>
      <c r="M2921" s="45" t="s">
        <v>7307</v>
      </c>
    </row>
    <row r="2922" spans="1:13" ht="57.6">
      <c r="A2922" s="42" t="s">
        <v>7194</v>
      </c>
      <c r="B2922" s="43">
        <f t="shared" si="92"/>
        <v>683</v>
      </c>
      <c r="C2922" s="43" t="str">
        <f t="shared" si="91"/>
        <v>45.3683</v>
      </c>
      <c r="D2922" s="44">
        <v>7</v>
      </c>
      <c r="E2922" s="45" t="s">
        <v>17308</v>
      </c>
      <c r="F2922" s="45" t="s">
        <v>17309</v>
      </c>
      <c r="G2922" s="45" t="s">
        <v>17310</v>
      </c>
      <c r="H2922" s="46" t="s">
        <v>17311</v>
      </c>
      <c r="I2922" s="45" t="s">
        <v>14585</v>
      </c>
      <c r="J2922" s="46" t="s">
        <v>14586</v>
      </c>
      <c r="K2922" s="46" t="s">
        <v>14587</v>
      </c>
      <c r="L2922" s="45" t="s">
        <v>7306</v>
      </c>
      <c r="M2922" s="45" t="s">
        <v>7307</v>
      </c>
    </row>
    <row r="2923" spans="1:13" ht="57.6">
      <c r="A2923" s="42" t="s">
        <v>7194</v>
      </c>
      <c r="B2923" s="43">
        <f t="shared" si="92"/>
        <v>684</v>
      </c>
      <c r="C2923" s="43" t="str">
        <f t="shared" si="91"/>
        <v>45.3684</v>
      </c>
      <c r="D2923" s="44">
        <v>7</v>
      </c>
      <c r="E2923" s="45" t="s">
        <v>17312</v>
      </c>
      <c r="F2923" s="45" t="s">
        <v>17313</v>
      </c>
      <c r="G2923" s="45" t="s">
        <v>17314</v>
      </c>
      <c r="H2923" s="46" t="s">
        <v>17315</v>
      </c>
      <c r="I2923" s="45" t="s">
        <v>14585</v>
      </c>
      <c r="J2923" s="46" t="s">
        <v>14586</v>
      </c>
      <c r="K2923" s="46" t="s">
        <v>14587</v>
      </c>
      <c r="L2923" s="45" t="s">
        <v>7306</v>
      </c>
      <c r="M2923" s="45" t="s">
        <v>7307</v>
      </c>
    </row>
    <row r="2924" spans="1:13" ht="57.6">
      <c r="A2924" s="42" t="s">
        <v>7194</v>
      </c>
      <c r="B2924" s="43">
        <f t="shared" si="92"/>
        <v>685</v>
      </c>
      <c r="C2924" s="43" t="str">
        <f t="shared" si="91"/>
        <v>45.3685</v>
      </c>
      <c r="D2924" s="44">
        <v>6</v>
      </c>
      <c r="E2924" s="45" t="s">
        <v>17316</v>
      </c>
      <c r="F2924" s="45" t="s">
        <v>17317</v>
      </c>
      <c r="G2924" s="45" t="s">
        <v>17318</v>
      </c>
      <c r="H2924" s="46" t="s">
        <v>17319</v>
      </c>
      <c r="I2924" s="45" t="s">
        <v>14585</v>
      </c>
      <c r="J2924" s="46" t="s">
        <v>14586</v>
      </c>
      <c r="K2924" s="46" t="s">
        <v>14587</v>
      </c>
      <c r="L2924" s="45" t="s">
        <v>7306</v>
      </c>
      <c r="M2924" s="45" t="s">
        <v>7307</v>
      </c>
    </row>
    <row r="2925" spans="1:13" ht="57.6">
      <c r="A2925" s="42" t="s">
        <v>7194</v>
      </c>
      <c r="B2925" s="43">
        <f t="shared" si="92"/>
        <v>686</v>
      </c>
      <c r="C2925" s="43" t="str">
        <f t="shared" si="91"/>
        <v>45.3686</v>
      </c>
      <c r="D2925" s="44">
        <v>6</v>
      </c>
      <c r="E2925" s="45" t="s">
        <v>17320</v>
      </c>
      <c r="F2925" s="45" t="s">
        <v>17321</v>
      </c>
      <c r="G2925" s="45" t="s">
        <v>17322</v>
      </c>
      <c r="H2925" s="45" t="s">
        <v>17323</v>
      </c>
      <c r="I2925" s="45" t="s">
        <v>14585</v>
      </c>
      <c r="J2925" s="46" t="s">
        <v>14586</v>
      </c>
      <c r="K2925" s="46" t="s">
        <v>14587</v>
      </c>
      <c r="L2925" s="45" t="s">
        <v>7306</v>
      </c>
      <c r="M2925" s="45" t="s">
        <v>7307</v>
      </c>
    </row>
    <row r="2926" spans="1:13" ht="57.6">
      <c r="A2926" s="42" t="s">
        <v>7194</v>
      </c>
      <c r="B2926" s="43">
        <f t="shared" si="92"/>
        <v>687</v>
      </c>
      <c r="C2926" s="43" t="str">
        <f t="shared" si="91"/>
        <v>45.3687</v>
      </c>
      <c r="D2926" s="44">
        <v>4</v>
      </c>
      <c r="E2926" s="45" t="s">
        <v>17324</v>
      </c>
      <c r="F2926" s="45" t="s">
        <v>17325</v>
      </c>
      <c r="G2926" s="45" t="s">
        <v>17326</v>
      </c>
      <c r="H2926" s="46" t="s">
        <v>17327</v>
      </c>
      <c r="I2926" s="45" t="s">
        <v>14585</v>
      </c>
      <c r="J2926" s="46" t="s">
        <v>14586</v>
      </c>
      <c r="K2926" s="46" t="s">
        <v>14587</v>
      </c>
      <c r="L2926" s="45" t="s">
        <v>7306</v>
      </c>
      <c r="M2926" s="45" t="s">
        <v>7307</v>
      </c>
    </row>
    <row r="2927" spans="1:13" ht="57.6">
      <c r="A2927" s="42" t="s">
        <v>7194</v>
      </c>
      <c r="B2927" s="43">
        <f t="shared" si="92"/>
        <v>688</v>
      </c>
      <c r="C2927" s="43" t="str">
        <f t="shared" si="91"/>
        <v>45.3688</v>
      </c>
      <c r="D2927" s="44">
        <v>5</v>
      </c>
      <c r="E2927" s="45" t="s">
        <v>17328</v>
      </c>
      <c r="F2927" s="45" t="s">
        <v>17329</v>
      </c>
      <c r="G2927" s="45" t="s">
        <v>17330</v>
      </c>
      <c r="H2927" s="46" t="s">
        <v>17331</v>
      </c>
      <c r="I2927" s="45" t="s">
        <v>14585</v>
      </c>
      <c r="J2927" s="46" t="s">
        <v>14586</v>
      </c>
      <c r="K2927" s="46" t="s">
        <v>14587</v>
      </c>
      <c r="L2927" s="45" t="s">
        <v>7306</v>
      </c>
      <c r="M2927" s="45" t="s">
        <v>7307</v>
      </c>
    </row>
    <row r="2928" spans="1:13" ht="57.6">
      <c r="A2928" s="42" t="s">
        <v>7194</v>
      </c>
      <c r="B2928" s="43">
        <f t="shared" si="92"/>
        <v>689</v>
      </c>
      <c r="C2928" s="43" t="str">
        <f t="shared" si="91"/>
        <v>45.3689</v>
      </c>
      <c r="D2928" s="44">
        <v>6</v>
      </c>
      <c r="E2928" s="45" t="s">
        <v>17332</v>
      </c>
      <c r="F2928" s="45" t="s">
        <v>17333</v>
      </c>
      <c r="G2928" s="45" t="s">
        <v>17334</v>
      </c>
      <c r="H2928" s="46" t="s">
        <v>17335</v>
      </c>
      <c r="I2928" s="45" t="s">
        <v>14585</v>
      </c>
      <c r="J2928" s="46" t="s">
        <v>14586</v>
      </c>
      <c r="K2928" s="46" t="s">
        <v>14587</v>
      </c>
      <c r="L2928" s="45" t="s">
        <v>7306</v>
      </c>
      <c r="M2928" s="45" t="s">
        <v>7307</v>
      </c>
    </row>
    <row r="2929" spans="1:13" ht="57.6">
      <c r="A2929" s="42" t="s">
        <v>7194</v>
      </c>
      <c r="B2929" s="43">
        <f t="shared" si="92"/>
        <v>690</v>
      </c>
      <c r="C2929" s="43" t="str">
        <f t="shared" si="91"/>
        <v>45.3690</v>
      </c>
      <c r="D2929" s="44">
        <v>7</v>
      </c>
      <c r="E2929" s="45" t="s">
        <v>17336</v>
      </c>
      <c r="F2929" s="45" t="s">
        <v>17337</v>
      </c>
      <c r="G2929" s="45" t="s">
        <v>17338</v>
      </c>
      <c r="H2929" s="46" t="s">
        <v>17339</v>
      </c>
      <c r="I2929" s="45" t="s">
        <v>14585</v>
      </c>
      <c r="J2929" s="46" t="s">
        <v>14586</v>
      </c>
      <c r="K2929" s="46" t="s">
        <v>14587</v>
      </c>
      <c r="L2929" s="45" t="s">
        <v>7306</v>
      </c>
      <c r="M2929" s="45" t="s">
        <v>7307</v>
      </c>
    </row>
    <row r="2930" spans="1:13" ht="57.6">
      <c r="A2930" s="42" t="s">
        <v>7194</v>
      </c>
      <c r="B2930" s="43">
        <f t="shared" si="92"/>
        <v>691</v>
      </c>
      <c r="C2930" s="43" t="str">
        <f t="shared" si="91"/>
        <v>45.3691</v>
      </c>
      <c r="D2930" s="44">
        <v>7</v>
      </c>
      <c r="E2930" s="45" t="s">
        <v>17340</v>
      </c>
      <c r="F2930" s="45" t="s">
        <v>17341</v>
      </c>
      <c r="G2930" s="45" t="s">
        <v>17342</v>
      </c>
      <c r="H2930" s="46" t="s">
        <v>17343</v>
      </c>
      <c r="I2930" s="45" t="s">
        <v>14585</v>
      </c>
      <c r="J2930" s="46" t="s">
        <v>14586</v>
      </c>
      <c r="K2930" s="46" t="s">
        <v>14587</v>
      </c>
      <c r="L2930" s="45" t="s">
        <v>7306</v>
      </c>
      <c r="M2930" s="45" t="s">
        <v>7307</v>
      </c>
    </row>
    <row r="2931" spans="1:13" ht="57.6">
      <c r="A2931" s="42" t="s">
        <v>7194</v>
      </c>
      <c r="B2931" s="43">
        <f t="shared" si="92"/>
        <v>692</v>
      </c>
      <c r="C2931" s="43" t="str">
        <f t="shared" si="91"/>
        <v>45.3692</v>
      </c>
      <c r="D2931" s="44">
        <v>7</v>
      </c>
      <c r="E2931" s="45" t="s">
        <v>17344</v>
      </c>
      <c r="F2931" s="45" t="s">
        <v>17345</v>
      </c>
      <c r="G2931" s="45" t="s">
        <v>17346</v>
      </c>
      <c r="H2931" s="46" t="s">
        <v>17347</v>
      </c>
      <c r="I2931" s="45" t="s">
        <v>14585</v>
      </c>
      <c r="J2931" s="46" t="s">
        <v>14586</v>
      </c>
      <c r="K2931" s="46" t="s">
        <v>14587</v>
      </c>
      <c r="L2931" s="45" t="s">
        <v>7306</v>
      </c>
      <c r="M2931" s="45" t="s">
        <v>7307</v>
      </c>
    </row>
    <row r="2932" spans="1:13" ht="57.6">
      <c r="A2932" s="42" t="s">
        <v>7194</v>
      </c>
      <c r="B2932" s="43">
        <f t="shared" si="92"/>
        <v>693</v>
      </c>
      <c r="C2932" s="43" t="str">
        <f t="shared" si="91"/>
        <v>45.3693</v>
      </c>
      <c r="D2932" s="44">
        <v>5</v>
      </c>
      <c r="E2932" s="45" t="s">
        <v>17348</v>
      </c>
      <c r="F2932" s="45" t="s">
        <v>17349</v>
      </c>
      <c r="G2932" s="45" t="s">
        <v>17350</v>
      </c>
      <c r="H2932" s="46" t="s">
        <v>17351</v>
      </c>
      <c r="I2932" s="45" t="s">
        <v>14585</v>
      </c>
      <c r="J2932" s="46" t="s">
        <v>14586</v>
      </c>
      <c r="K2932" s="46" t="s">
        <v>14587</v>
      </c>
      <c r="L2932" s="45" t="s">
        <v>7306</v>
      </c>
      <c r="M2932" s="45" t="s">
        <v>7307</v>
      </c>
    </row>
    <row r="2933" spans="1:13" ht="57.6">
      <c r="A2933" s="42" t="s">
        <v>7194</v>
      </c>
      <c r="B2933" s="43">
        <f t="shared" si="92"/>
        <v>694</v>
      </c>
      <c r="C2933" s="43" t="str">
        <f t="shared" si="91"/>
        <v>45.3694</v>
      </c>
      <c r="D2933" s="44">
        <v>6</v>
      </c>
      <c r="E2933" s="45" t="s">
        <v>17352</v>
      </c>
      <c r="F2933" s="45" t="s">
        <v>17353</v>
      </c>
      <c r="G2933" s="45" t="s">
        <v>17354</v>
      </c>
      <c r="H2933" s="46" t="s">
        <v>17355</v>
      </c>
      <c r="I2933" s="45" t="s">
        <v>14585</v>
      </c>
      <c r="J2933" s="46" t="s">
        <v>14586</v>
      </c>
      <c r="K2933" s="46" t="s">
        <v>14587</v>
      </c>
      <c r="L2933" s="45" t="s">
        <v>7306</v>
      </c>
      <c r="M2933" s="45" t="s">
        <v>7307</v>
      </c>
    </row>
    <row r="2934" spans="1:13" ht="57.6">
      <c r="A2934" s="42" t="s">
        <v>7194</v>
      </c>
      <c r="B2934" s="43">
        <f t="shared" si="92"/>
        <v>695</v>
      </c>
      <c r="C2934" s="43" t="str">
        <f t="shared" si="91"/>
        <v>45.3695</v>
      </c>
      <c r="D2934" s="44">
        <v>7</v>
      </c>
      <c r="E2934" s="45" t="s">
        <v>17356</v>
      </c>
      <c r="F2934" s="45" t="s">
        <v>17357</v>
      </c>
      <c r="G2934" s="45" t="s">
        <v>17358</v>
      </c>
      <c r="H2934" s="46" t="s">
        <v>17359</v>
      </c>
      <c r="I2934" s="45" t="s">
        <v>14585</v>
      </c>
      <c r="J2934" s="46" t="s">
        <v>14586</v>
      </c>
      <c r="K2934" s="46" t="s">
        <v>14587</v>
      </c>
      <c r="L2934" s="45" t="s">
        <v>7306</v>
      </c>
      <c r="M2934" s="45" t="s">
        <v>7307</v>
      </c>
    </row>
    <row r="2935" spans="1:13" ht="57.6">
      <c r="A2935" s="42" t="s">
        <v>7194</v>
      </c>
      <c r="B2935" s="43">
        <f t="shared" si="92"/>
        <v>696</v>
      </c>
      <c r="C2935" s="43" t="str">
        <f t="shared" si="91"/>
        <v>45.3696</v>
      </c>
      <c r="D2935" s="44">
        <v>7</v>
      </c>
      <c r="E2935" s="45" t="s">
        <v>17360</v>
      </c>
      <c r="F2935" s="45" t="s">
        <v>17361</v>
      </c>
      <c r="G2935" s="45" t="s">
        <v>17362</v>
      </c>
      <c r="H2935" s="46" t="s">
        <v>17363</v>
      </c>
      <c r="I2935" s="45" t="s">
        <v>14585</v>
      </c>
      <c r="J2935" s="46" t="s">
        <v>14586</v>
      </c>
      <c r="K2935" s="46" t="s">
        <v>14587</v>
      </c>
      <c r="L2935" s="45" t="s">
        <v>7306</v>
      </c>
      <c r="M2935" s="45" t="s">
        <v>7307</v>
      </c>
    </row>
    <row r="2936" spans="1:13" ht="57.6">
      <c r="A2936" s="42" t="s">
        <v>7194</v>
      </c>
      <c r="B2936" s="43">
        <f t="shared" si="92"/>
        <v>697</v>
      </c>
      <c r="C2936" s="43" t="str">
        <f t="shared" si="91"/>
        <v>45.3697</v>
      </c>
      <c r="D2936" s="44">
        <v>7</v>
      </c>
      <c r="E2936" s="45" t="s">
        <v>17364</v>
      </c>
      <c r="F2936" s="45" t="s">
        <v>17365</v>
      </c>
      <c r="G2936" s="45" t="s">
        <v>17366</v>
      </c>
      <c r="H2936" s="46" t="s">
        <v>17367</v>
      </c>
      <c r="I2936" s="45" t="s">
        <v>14585</v>
      </c>
      <c r="J2936" s="46" t="s">
        <v>14586</v>
      </c>
      <c r="K2936" s="46" t="s">
        <v>14587</v>
      </c>
      <c r="L2936" s="45" t="s">
        <v>7306</v>
      </c>
      <c r="M2936" s="45" t="s">
        <v>7307</v>
      </c>
    </row>
    <row r="2937" spans="1:13" ht="57.6">
      <c r="A2937" s="42" t="s">
        <v>7194</v>
      </c>
      <c r="B2937" s="43">
        <f t="shared" si="92"/>
        <v>698</v>
      </c>
      <c r="C2937" s="43" t="str">
        <f t="shared" si="91"/>
        <v>45.3698</v>
      </c>
      <c r="D2937" s="44">
        <v>7</v>
      </c>
      <c r="E2937" s="45" t="s">
        <v>17368</v>
      </c>
      <c r="F2937" s="45" t="s">
        <v>17369</v>
      </c>
      <c r="G2937" s="45" t="s">
        <v>17370</v>
      </c>
      <c r="H2937" s="46" t="s">
        <v>17371</v>
      </c>
      <c r="I2937" s="45" t="s">
        <v>14585</v>
      </c>
      <c r="J2937" s="46" t="s">
        <v>14586</v>
      </c>
      <c r="K2937" s="46" t="s">
        <v>14587</v>
      </c>
      <c r="L2937" s="45" t="s">
        <v>7306</v>
      </c>
      <c r="M2937" s="45" t="s">
        <v>7307</v>
      </c>
    </row>
    <row r="2938" spans="1:13" ht="57.6">
      <c r="A2938" s="42" t="s">
        <v>7194</v>
      </c>
      <c r="B2938" s="43">
        <f t="shared" si="92"/>
        <v>699</v>
      </c>
      <c r="C2938" s="43" t="str">
        <f t="shared" si="91"/>
        <v>45.3699</v>
      </c>
      <c r="D2938" s="44">
        <v>6</v>
      </c>
      <c r="E2938" s="45" t="s">
        <v>17372</v>
      </c>
      <c r="F2938" s="45" t="s">
        <v>17373</v>
      </c>
      <c r="G2938" s="45" t="s">
        <v>17374</v>
      </c>
      <c r="H2938" s="46" t="s">
        <v>17375</v>
      </c>
      <c r="I2938" s="45" t="s">
        <v>14585</v>
      </c>
      <c r="J2938" s="46" t="s">
        <v>14586</v>
      </c>
      <c r="K2938" s="46" t="s">
        <v>14587</v>
      </c>
      <c r="L2938" s="45" t="s">
        <v>7306</v>
      </c>
      <c r="M2938" s="45" t="s">
        <v>7307</v>
      </c>
    </row>
    <row r="2939" spans="1:13" ht="57.6">
      <c r="A2939" s="42" t="s">
        <v>7194</v>
      </c>
      <c r="B2939" s="43">
        <f t="shared" si="92"/>
        <v>700</v>
      </c>
      <c r="C2939" s="43" t="str">
        <f t="shared" si="91"/>
        <v>45.3700</v>
      </c>
      <c r="D2939" s="44">
        <v>7</v>
      </c>
      <c r="E2939" s="45" t="s">
        <v>17376</v>
      </c>
      <c r="F2939" s="45" t="s">
        <v>17377</v>
      </c>
      <c r="G2939" s="45" t="s">
        <v>17378</v>
      </c>
      <c r="H2939" s="46" t="s">
        <v>17379</v>
      </c>
      <c r="I2939" s="45" t="s">
        <v>14585</v>
      </c>
      <c r="J2939" s="46" t="s">
        <v>14586</v>
      </c>
      <c r="K2939" s="46" t="s">
        <v>14587</v>
      </c>
      <c r="L2939" s="45" t="s">
        <v>7306</v>
      </c>
      <c r="M2939" s="45" t="s">
        <v>7307</v>
      </c>
    </row>
    <row r="2940" spans="1:13" ht="57.6">
      <c r="A2940" s="42" t="s">
        <v>7194</v>
      </c>
      <c r="B2940" s="43">
        <f t="shared" si="92"/>
        <v>701</v>
      </c>
      <c r="C2940" s="43" t="str">
        <f t="shared" si="91"/>
        <v>45.3701</v>
      </c>
      <c r="D2940" s="44">
        <v>7</v>
      </c>
      <c r="E2940" s="45" t="s">
        <v>17380</v>
      </c>
      <c r="F2940" s="45" t="s">
        <v>17381</v>
      </c>
      <c r="G2940" s="45" t="s">
        <v>17382</v>
      </c>
      <c r="H2940" s="46" t="s">
        <v>17383</v>
      </c>
      <c r="I2940" s="45" t="s">
        <v>14585</v>
      </c>
      <c r="J2940" s="46" t="s">
        <v>14586</v>
      </c>
      <c r="K2940" s="46" t="s">
        <v>14587</v>
      </c>
      <c r="L2940" s="45" t="s">
        <v>7306</v>
      </c>
      <c r="M2940" s="45" t="s">
        <v>7307</v>
      </c>
    </row>
    <row r="2941" spans="1:13" ht="57.6">
      <c r="A2941" s="42" t="s">
        <v>7194</v>
      </c>
      <c r="B2941" s="43">
        <f t="shared" si="92"/>
        <v>702</v>
      </c>
      <c r="C2941" s="43" t="str">
        <f t="shared" si="91"/>
        <v>45.3702</v>
      </c>
      <c r="D2941" s="44">
        <v>7</v>
      </c>
      <c r="E2941" s="45" t="s">
        <v>17384</v>
      </c>
      <c r="F2941" s="45" t="s">
        <v>17385</v>
      </c>
      <c r="G2941" s="45" t="s">
        <v>17386</v>
      </c>
      <c r="H2941" s="46" t="s">
        <v>17387</v>
      </c>
      <c r="I2941" s="45" t="s">
        <v>14585</v>
      </c>
      <c r="J2941" s="46" t="s">
        <v>14586</v>
      </c>
      <c r="K2941" s="46" t="s">
        <v>14587</v>
      </c>
      <c r="L2941" s="45" t="s">
        <v>7306</v>
      </c>
      <c r="M2941" s="45" t="s">
        <v>7307</v>
      </c>
    </row>
    <row r="2942" spans="1:13" ht="57.6">
      <c r="A2942" s="42" t="s">
        <v>7194</v>
      </c>
      <c r="B2942" s="43">
        <f t="shared" si="92"/>
        <v>703</v>
      </c>
      <c r="C2942" s="43" t="str">
        <f t="shared" si="91"/>
        <v>45.3703</v>
      </c>
      <c r="D2942" s="44">
        <v>7</v>
      </c>
      <c r="E2942" s="45" t="s">
        <v>17388</v>
      </c>
      <c r="F2942" s="45" t="s">
        <v>17389</v>
      </c>
      <c r="G2942" s="45" t="s">
        <v>17390</v>
      </c>
      <c r="H2942" s="46" t="s">
        <v>17391</v>
      </c>
      <c r="I2942" s="45" t="s">
        <v>14585</v>
      </c>
      <c r="J2942" s="46" t="s">
        <v>14586</v>
      </c>
      <c r="K2942" s="46" t="s">
        <v>14587</v>
      </c>
      <c r="L2942" s="45" t="s">
        <v>7306</v>
      </c>
      <c r="M2942" s="45" t="s">
        <v>7307</v>
      </c>
    </row>
    <row r="2943" spans="1:13" ht="57.6">
      <c r="A2943" s="42" t="s">
        <v>7194</v>
      </c>
      <c r="B2943" s="43">
        <f t="shared" si="92"/>
        <v>704</v>
      </c>
      <c r="C2943" s="43" t="str">
        <f t="shared" si="91"/>
        <v>45.3704</v>
      </c>
      <c r="D2943" s="44">
        <v>5</v>
      </c>
      <c r="E2943" s="45" t="s">
        <v>17392</v>
      </c>
      <c r="F2943" s="45" t="s">
        <v>17393</v>
      </c>
      <c r="G2943" s="45" t="s">
        <v>17394</v>
      </c>
      <c r="H2943" s="46" t="s">
        <v>17395</v>
      </c>
      <c r="I2943" s="45" t="s">
        <v>14585</v>
      </c>
      <c r="J2943" s="46" t="s">
        <v>14586</v>
      </c>
      <c r="K2943" s="46" t="s">
        <v>14587</v>
      </c>
      <c r="L2943" s="45" t="s">
        <v>7306</v>
      </c>
      <c r="M2943" s="45" t="s">
        <v>7307</v>
      </c>
    </row>
    <row r="2944" spans="1:13" ht="57.6">
      <c r="A2944" s="42" t="s">
        <v>7194</v>
      </c>
      <c r="B2944" s="43">
        <f t="shared" si="92"/>
        <v>705</v>
      </c>
      <c r="C2944" s="43" t="str">
        <f t="shared" si="91"/>
        <v>45.3705</v>
      </c>
      <c r="D2944" s="44">
        <v>6</v>
      </c>
      <c r="E2944" s="45" t="s">
        <v>17396</v>
      </c>
      <c r="F2944" s="45" t="s">
        <v>17397</v>
      </c>
      <c r="G2944" s="45" t="s">
        <v>17398</v>
      </c>
      <c r="H2944" s="46" t="s">
        <v>17399</v>
      </c>
      <c r="I2944" s="45" t="s">
        <v>14585</v>
      </c>
      <c r="J2944" s="46" t="s">
        <v>14586</v>
      </c>
      <c r="K2944" s="46" t="s">
        <v>14587</v>
      </c>
      <c r="L2944" s="45" t="s">
        <v>7306</v>
      </c>
      <c r="M2944" s="45" t="s">
        <v>7307</v>
      </c>
    </row>
    <row r="2945" spans="1:13" ht="57.6">
      <c r="A2945" s="42" t="s">
        <v>7194</v>
      </c>
      <c r="B2945" s="43">
        <f t="shared" si="92"/>
        <v>706</v>
      </c>
      <c r="C2945" s="43" t="str">
        <f t="shared" si="91"/>
        <v>45.3706</v>
      </c>
      <c r="D2945" s="44">
        <v>7</v>
      </c>
      <c r="E2945" s="45" t="s">
        <v>17400</v>
      </c>
      <c r="F2945" s="45" t="s">
        <v>17401</v>
      </c>
      <c r="G2945" s="45" t="s">
        <v>17402</v>
      </c>
      <c r="H2945" s="46" t="s">
        <v>17403</v>
      </c>
      <c r="I2945" s="45" t="s">
        <v>14585</v>
      </c>
      <c r="J2945" s="46" t="s">
        <v>14586</v>
      </c>
      <c r="K2945" s="46" t="s">
        <v>14587</v>
      </c>
      <c r="L2945" s="45" t="s">
        <v>7306</v>
      </c>
      <c r="M2945" s="45" t="s">
        <v>7307</v>
      </c>
    </row>
    <row r="2946" spans="1:13" ht="57.6">
      <c r="A2946" s="42" t="s">
        <v>7194</v>
      </c>
      <c r="B2946" s="43">
        <f t="shared" si="92"/>
        <v>707</v>
      </c>
      <c r="C2946" s="43" t="str">
        <f t="shared" si="91"/>
        <v>45.3707</v>
      </c>
      <c r="D2946" s="44">
        <v>6</v>
      </c>
      <c r="E2946" s="45" t="s">
        <v>17404</v>
      </c>
      <c r="F2946" s="45" t="s">
        <v>17405</v>
      </c>
      <c r="G2946" s="45" t="s">
        <v>17406</v>
      </c>
      <c r="H2946" s="46" t="s">
        <v>17407</v>
      </c>
      <c r="I2946" s="45" t="s">
        <v>14585</v>
      </c>
      <c r="J2946" s="46" t="s">
        <v>14586</v>
      </c>
      <c r="K2946" s="46" t="s">
        <v>14587</v>
      </c>
      <c r="L2946" s="45" t="s">
        <v>7306</v>
      </c>
      <c r="M2946" s="45" t="s">
        <v>7307</v>
      </c>
    </row>
    <row r="2947" spans="1:13" ht="57.6">
      <c r="A2947" s="42" t="s">
        <v>7194</v>
      </c>
      <c r="B2947" s="43">
        <f t="shared" si="92"/>
        <v>708</v>
      </c>
      <c r="C2947" s="43" t="str">
        <f t="shared" ref="C2947:C3010" si="93">+CONCATENATE(A2947,B2947)</f>
        <v>45.3708</v>
      </c>
      <c r="D2947" s="44">
        <v>7</v>
      </c>
      <c r="E2947" s="45" t="s">
        <v>17408</v>
      </c>
      <c r="F2947" s="45" t="s">
        <v>17409</v>
      </c>
      <c r="G2947" s="45" t="s">
        <v>17410</v>
      </c>
      <c r="H2947" s="46" t="s">
        <v>17411</v>
      </c>
      <c r="I2947" s="45" t="s">
        <v>14585</v>
      </c>
      <c r="J2947" s="46" t="s">
        <v>14586</v>
      </c>
      <c r="K2947" s="46" t="s">
        <v>14587</v>
      </c>
      <c r="L2947" s="45" t="s">
        <v>7306</v>
      </c>
      <c r="M2947" s="45" t="s">
        <v>7307</v>
      </c>
    </row>
    <row r="2948" spans="1:13" ht="57.6">
      <c r="A2948" s="42" t="s">
        <v>7194</v>
      </c>
      <c r="B2948" s="43">
        <f t="shared" ref="B2948:B3011" si="94">+IF(A2948=A2947,B2947+1,1)</f>
        <v>709</v>
      </c>
      <c r="C2948" s="43" t="str">
        <f t="shared" si="93"/>
        <v>45.3709</v>
      </c>
      <c r="D2948" s="44">
        <v>7</v>
      </c>
      <c r="E2948" s="45" t="s">
        <v>17412</v>
      </c>
      <c r="F2948" s="45" t="s">
        <v>17413</v>
      </c>
      <c r="G2948" s="45" t="s">
        <v>17414</v>
      </c>
      <c r="H2948" s="46" t="s">
        <v>17415</v>
      </c>
      <c r="I2948" s="45" t="s">
        <v>14585</v>
      </c>
      <c r="J2948" s="46" t="s">
        <v>14586</v>
      </c>
      <c r="K2948" s="46" t="s">
        <v>14587</v>
      </c>
      <c r="L2948" s="45" t="s">
        <v>7306</v>
      </c>
      <c r="M2948" s="45" t="s">
        <v>7307</v>
      </c>
    </row>
    <row r="2949" spans="1:13" ht="57.6">
      <c r="A2949" s="42" t="s">
        <v>7194</v>
      </c>
      <c r="B2949" s="43">
        <f t="shared" si="94"/>
        <v>710</v>
      </c>
      <c r="C2949" s="43" t="str">
        <f t="shared" si="93"/>
        <v>45.3710</v>
      </c>
      <c r="D2949" s="44">
        <v>5</v>
      </c>
      <c r="E2949" s="45" t="s">
        <v>17416</v>
      </c>
      <c r="F2949" s="45" t="s">
        <v>17417</v>
      </c>
      <c r="G2949" s="45" t="s">
        <v>17418</v>
      </c>
      <c r="H2949" s="46" t="s">
        <v>17419</v>
      </c>
      <c r="I2949" s="45" t="s">
        <v>14585</v>
      </c>
      <c r="J2949" s="46" t="s">
        <v>14586</v>
      </c>
      <c r="K2949" s="46" t="s">
        <v>14587</v>
      </c>
      <c r="L2949" s="45" t="s">
        <v>7306</v>
      </c>
      <c r="M2949" s="45" t="s">
        <v>7307</v>
      </c>
    </row>
    <row r="2950" spans="1:13" ht="57.6">
      <c r="A2950" s="42" t="s">
        <v>7194</v>
      </c>
      <c r="B2950" s="43">
        <f t="shared" si="94"/>
        <v>711</v>
      </c>
      <c r="C2950" s="43" t="str">
        <f t="shared" si="93"/>
        <v>45.3711</v>
      </c>
      <c r="D2950" s="44">
        <v>6</v>
      </c>
      <c r="E2950" s="45" t="s">
        <v>17420</v>
      </c>
      <c r="F2950" s="45" t="s">
        <v>17421</v>
      </c>
      <c r="G2950" s="45" t="s">
        <v>17422</v>
      </c>
      <c r="H2950" s="46" t="s">
        <v>17423</v>
      </c>
      <c r="I2950" s="45" t="s">
        <v>14585</v>
      </c>
      <c r="J2950" s="46" t="s">
        <v>14586</v>
      </c>
      <c r="K2950" s="46" t="s">
        <v>14587</v>
      </c>
      <c r="L2950" s="45" t="s">
        <v>7306</v>
      </c>
      <c r="M2950" s="45" t="s">
        <v>7307</v>
      </c>
    </row>
    <row r="2951" spans="1:13" ht="57.6">
      <c r="A2951" s="42" t="s">
        <v>7194</v>
      </c>
      <c r="B2951" s="43">
        <f t="shared" si="94"/>
        <v>712</v>
      </c>
      <c r="C2951" s="43" t="str">
        <f t="shared" si="93"/>
        <v>45.3712</v>
      </c>
      <c r="D2951" s="44">
        <v>5</v>
      </c>
      <c r="E2951" s="45" t="s">
        <v>17424</v>
      </c>
      <c r="F2951" s="45" t="s">
        <v>17425</v>
      </c>
      <c r="G2951" s="45" t="s">
        <v>17426</v>
      </c>
      <c r="H2951" s="46" t="s">
        <v>17427</v>
      </c>
      <c r="I2951" s="45" t="s">
        <v>14585</v>
      </c>
      <c r="J2951" s="46" t="s">
        <v>14586</v>
      </c>
      <c r="K2951" s="46" t="s">
        <v>14587</v>
      </c>
      <c r="L2951" s="45" t="s">
        <v>7306</v>
      </c>
      <c r="M2951" s="45" t="s">
        <v>7307</v>
      </c>
    </row>
    <row r="2952" spans="1:13" ht="57.6">
      <c r="A2952" s="42" t="s">
        <v>7194</v>
      </c>
      <c r="B2952" s="43">
        <f t="shared" si="94"/>
        <v>713</v>
      </c>
      <c r="C2952" s="43" t="str">
        <f t="shared" si="93"/>
        <v>45.3713</v>
      </c>
      <c r="D2952" s="44">
        <v>6</v>
      </c>
      <c r="E2952" s="45" t="s">
        <v>17428</v>
      </c>
      <c r="F2952" s="45" t="s">
        <v>17429</v>
      </c>
      <c r="G2952" s="45" t="s">
        <v>17430</v>
      </c>
      <c r="H2952" s="46" t="s">
        <v>17431</v>
      </c>
      <c r="I2952" s="45" t="s">
        <v>14585</v>
      </c>
      <c r="J2952" s="46" t="s">
        <v>14586</v>
      </c>
      <c r="K2952" s="46" t="s">
        <v>14587</v>
      </c>
      <c r="L2952" s="45" t="s">
        <v>7306</v>
      </c>
      <c r="M2952" s="45" t="s">
        <v>7307</v>
      </c>
    </row>
    <row r="2953" spans="1:13" ht="57.6">
      <c r="A2953" s="42" t="s">
        <v>7194</v>
      </c>
      <c r="B2953" s="43">
        <f t="shared" si="94"/>
        <v>714</v>
      </c>
      <c r="C2953" s="43" t="str">
        <f t="shared" si="93"/>
        <v>45.3714</v>
      </c>
      <c r="D2953" s="44">
        <v>7</v>
      </c>
      <c r="E2953" s="45" t="s">
        <v>17432</v>
      </c>
      <c r="F2953" s="45" t="s">
        <v>17433</v>
      </c>
      <c r="G2953" s="45" t="s">
        <v>17434</v>
      </c>
      <c r="H2953" s="46" t="s">
        <v>17435</v>
      </c>
      <c r="I2953" s="45" t="s">
        <v>14585</v>
      </c>
      <c r="J2953" s="46" t="s">
        <v>14586</v>
      </c>
      <c r="K2953" s="46" t="s">
        <v>14587</v>
      </c>
      <c r="L2953" s="45" t="s">
        <v>7306</v>
      </c>
      <c r="M2953" s="45" t="s">
        <v>7307</v>
      </c>
    </row>
    <row r="2954" spans="1:13" ht="57.6">
      <c r="A2954" s="42" t="s">
        <v>7194</v>
      </c>
      <c r="B2954" s="43">
        <f t="shared" si="94"/>
        <v>715</v>
      </c>
      <c r="C2954" s="43" t="str">
        <f t="shared" si="93"/>
        <v>45.3715</v>
      </c>
      <c r="D2954" s="44">
        <v>7</v>
      </c>
      <c r="E2954" s="45" t="s">
        <v>17436</v>
      </c>
      <c r="F2954" s="45" t="s">
        <v>17437</v>
      </c>
      <c r="G2954" s="45" t="s">
        <v>17438</v>
      </c>
      <c r="H2954" s="46" t="s">
        <v>17439</v>
      </c>
      <c r="I2954" s="45" t="s">
        <v>14585</v>
      </c>
      <c r="J2954" s="46" t="s">
        <v>14586</v>
      </c>
      <c r="K2954" s="46" t="s">
        <v>14587</v>
      </c>
      <c r="L2954" s="45" t="s">
        <v>7306</v>
      </c>
      <c r="M2954" s="45" t="s">
        <v>7307</v>
      </c>
    </row>
    <row r="2955" spans="1:13" ht="57.6">
      <c r="A2955" s="42" t="s">
        <v>7194</v>
      </c>
      <c r="B2955" s="43">
        <f t="shared" si="94"/>
        <v>716</v>
      </c>
      <c r="C2955" s="43" t="str">
        <f t="shared" si="93"/>
        <v>45.3716</v>
      </c>
      <c r="D2955" s="44">
        <v>7</v>
      </c>
      <c r="E2955" s="45" t="s">
        <v>17440</v>
      </c>
      <c r="F2955" s="45" t="s">
        <v>17441</v>
      </c>
      <c r="G2955" s="45" t="s">
        <v>17442</v>
      </c>
      <c r="H2955" s="46" t="s">
        <v>17443</v>
      </c>
      <c r="I2955" s="45" t="s">
        <v>14585</v>
      </c>
      <c r="J2955" s="46" t="s">
        <v>14586</v>
      </c>
      <c r="K2955" s="46" t="s">
        <v>14587</v>
      </c>
      <c r="L2955" s="45" t="s">
        <v>7306</v>
      </c>
      <c r="M2955" s="45" t="s">
        <v>7307</v>
      </c>
    </row>
    <row r="2956" spans="1:13" ht="57.6">
      <c r="A2956" s="42" t="s">
        <v>7194</v>
      </c>
      <c r="B2956" s="43">
        <f t="shared" si="94"/>
        <v>717</v>
      </c>
      <c r="C2956" s="43" t="str">
        <f t="shared" si="93"/>
        <v>45.3717</v>
      </c>
      <c r="D2956" s="44">
        <v>7</v>
      </c>
      <c r="E2956" s="45" t="s">
        <v>17444</v>
      </c>
      <c r="F2956" s="45" t="s">
        <v>17445</v>
      </c>
      <c r="G2956" s="45" t="s">
        <v>17446</v>
      </c>
      <c r="H2956" s="46" t="s">
        <v>17447</v>
      </c>
      <c r="I2956" s="45" t="s">
        <v>14585</v>
      </c>
      <c r="J2956" s="46" t="s">
        <v>14586</v>
      </c>
      <c r="K2956" s="46" t="s">
        <v>14587</v>
      </c>
      <c r="L2956" s="45" t="s">
        <v>7306</v>
      </c>
      <c r="M2956" s="45" t="s">
        <v>7307</v>
      </c>
    </row>
    <row r="2957" spans="1:13" ht="57.6">
      <c r="A2957" s="42" t="s">
        <v>7194</v>
      </c>
      <c r="B2957" s="43">
        <f t="shared" si="94"/>
        <v>718</v>
      </c>
      <c r="C2957" s="43" t="str">
        <f t="shared" si="93"/>
        <v>45.3718</v>
      </c>
      <c r="D2957" s="44">
        <v>7</v>
      </c>
      <c r="E2957" s="45" t="s">
        <v>17448</v>
      </c>
      <c r="F2957" s="45" t="s">
        <v>17449</v>
      </c>
      <c r="G2957" s="45" t="s">
        <v>17450</v>
      </c>
      <c r="H2957" s="46" t="s">
        <v>17451</v>
      </c>
      <c r="I2957" s="45" t="s">
        <v>14585</v>
      </c>
      <c r="J2957" s="46" t="s">
        <v>14586</v>
      </c>
      <c r="K2957" s="46" t="s">
        <v>14587</v>
      </c>
      <c r="L2957" s="45" t="s">
        <v>7306</v>
      </c>
      <c r="M2957" s="45" t="s">
        <v>7307</v>
      </c>
    </row>
    <row r="2958" spans="1:13" ht="57.6">
      <c r="A2958" s="42" t="s">
        <v>7194</v>
      </c>
      <c r="B2958" s="43">
        <f t="shared" si="94"/>
        <v>719</v>
      </c>
      <c r="C2958" s="43" t="str">
        <f t="shared" si="93"/>
        <v>45.3719</v>
      </c>
      <c r="D2958" s="44">
        <v>7</v>
      </c>
      <c r="E2958" s="45" t="s">
        <v>17452</v>
      </c>
      <c r="F2958" s="45" t="s">
        <v>17453</v>
      </c>
      <c r="G2958" s="45" t="s">
        <v>17454</v>
      </c>
      <c r="H2958" s="46" t="s">
        <v>17455</v>
      </c>
      <c r="I2958" s="45" t="s">
        <v>14585</v>
      </c>
      <c r="J2958" s="46" t="s">
        <v>14586</v>
      </c>
      <c r="K2958" s="46" t="s">
        <v>14587</v>
      </c>
      <c r="L2958" s="45" t="s">
        <v>7306</v>
      </c>
      <c r="M2958" s="45" t="s">
        <v>7307</v>
      </c>
    </row>
    <row r="2959" spans="1:13" ht="57.6">
      <c r="A2959" s="42" t="s">
        <v>7194</v>
      </c>
      <c r="B2959" s="43">
        <f t="shared" si="94"/>
        <v>720</v>
      </c>
      <c r="C2959" s="43" t="str">
        <f t="shared" si="93"/>
        <v>45.3720</v>
      </c>
      <c r="D2959" s="44">
        <v>7</v>
      </c>
      <c r="E2959" s="45" t="s">
        <v>17456</v>
      </c>
      <c r="F2959" s="45" t="s">
        <v>17457</v>
      </c>
      <c r="G2959" s="45" t="s">
        <v>17458</v>
      </c>
      <c r="H2959" s="46" t="s">
        <v>17459</v>
      </c>
      <c r="I2959" s="45" t="s">
        <v>14585</v>
      </c>
      <c r="J2959" s="46" t="s">
        <v>14586</v>
      </c>
      <c r="K2959" s="46" t="s">
        <v>14587</v>
      </c>
      <c r="L2959" s="45" t="s">
        <v>7306</v>
      </c>
      <c r="M2959" s="45" t="s">
        <v>7307</v>
      </c>
    </row>
    <row r="2960" spans="1:13" ht="57.6">
      <c r="A2960" s="42" t="s">
        <v>7194</v>
      </c>
      <c r="B2960" s="43">
        <f t="shared" si="94"/>
        <v>721</v>
      </c>
      <c r="C2960" s="43" t="str">
        <f t="shared" si="93"/>
        <v>45.3721</v>
      </c>
      <c r="D2960" s="44">
        <v>4</v>
      </c>
      <c r="E2960" s="45" t="s">
        <v>17460</v>
      </c>
      <c r="F2960" s="45" t="s">
        <v>17461</v>
      </c>
      <c r="G2960" s="45" t="s">
        <v>17462</v>
      </c>
      <c r="H2960" s="46" t="s">
        <v>17463</v>
      </c>
      <c r="I2960" s="45" t="s">
        <v>14585</v>
      </c>
      <c r="J2960" s="46" t="s">
        <v>14586</v>
      </c>
      <c r="K2960" s="46" t="s">
        <v>14587</v>
      </c>
      <c r="L2960" s="45" t="s">
        <v>7306</v>
      </c>
      <c r="M2960" s="45" t="s">
        <v>7307</v>
      </c>
    </row>
    <row r="2961" spans="1:13" ht="57.6">
      <c r="A2961" s="42" t="s">
        <v>7194</v>
      </c>
      <c r="B2961" s="43">
        <f t="shared" si="94"/>
        <v>722</v>
      </c>
      <c r="C2961" s="43" t="str">
        <f t="shared" si="93"/>
        <v>45.3722</v>
      </c>
      <c r="D2961" s="44">
        <v>5</v>
      </c>
      <c r="E2961" s="45" t="s">
        <v>17464</v>
      </c>
      <c r="F2961" s="45" t="s">
        <v>17465</v>
      </c>
      <c r="G2961" s="45" t="s">
        <v>17466</v>
      </c>
      <c r="H2961" s="46" t="s">
        <v>17467</v>
      </c>
      <c r="I2961" s="45" t="s">
        <v>14585</v>
      </c>
      <c r="J2961" s="46" t="s">
        <v>14586</v>
      </c>
      <c r="K2961" s="46" t="s">
        <v>14587</v>
      </c>
      <c r="L2961" s="45" t="s">
        <v>7306</v>
      </c>
      <c r="M2961" s="45" t="s">
        <v>7307</v>
      </c>
    </row>
    <row r="2962" spans="1:13" ht="57.6">
      <c r="A2962" s="42" t="s">
        <v>7194</v>
      </c>
      <c r="B2962" s="43">
        <f t="shared" si="94"/>
        <v>723</v>
      </c>
      <c r="C2962" s="43" t="str">
        <f t="shared" si="93"/>
        <v>45.3723</v>
      </c>
      <c r="D2962" s="44">
        <v>5</v>
      </c>
      <c r="E2962" s="45" t="s">
        <v>17468</v>
      </c>
      <c r="F2962" s="45" t="s">
        <v>17469</v>
      </c>
      <c r="G2962" s="45" t="s">
        <v>17470</v>
      </c>
      <c r="H2962" s="46" t="s">
        <v>17471</v>
      </c>
      <c r="I2962" s="45" t="s">
        <v>14585</v>
      </c>
      <c r="J2962" s="46" t="s">
        <v>14586</v>
      </c>
      <c r="K2962" s="46" t="s">
        <v>14587</v>
      </c>
      <c r="L2962" s="45" t="s">
        <v>7306</v>
      </c>
      <c r="M2962" s="45" t="s">
        <v>7307</v>
      </c>
    </row>
    <row r="2963" spans="1:13" ht="57.6">
      <c r="A2963" s="42" t="s">
        <v>7194</v>
      </c>
      <c r="B2963" s="43">
        <f t="shared" si="94"/>
        <v>724</v>
      </c>
      <c r="C2963" s="43" t="str">
        <f t="shared" si="93"/>
        <v>45.3724</v>
      </c>
      <c r="D2963" s="44">
        <v>5</v>
      </c>
      <c r="E2963" s="45" t="s">
        <v>17472</v>
      </c>
      <c r="F2963" s="45" t="s">
        <v>17473</v>
      </c>
      <c r="G2963" s="45" t="s">
        <v>17474</v>
      </c>
      <c r="H2963" s="46" t="s">
        <v>17475</v>
      </c>
      <c r="I2963" s="45" t="s">
        <v>14585</v>
      </c>
      <c r="J2963" s="46" t="s">
        <v>14586</v>
      </c>
      <c r="K2963" s="46" t="s">
        <v>14587</v>
      </c>
      <c r="L2963" s="45" t="s">
        <v>7306</v>
      </c>
      <c r="M2963" s="45" t="s">
        <v>7307</v>
      </c>
    </row>
    <row r="2964" spans="1:13" ht="57.6">
      <c r="A2964" s="42" t="s">
        <v>7194</v>
      </c>
      <c r="B2964" s="43">
        <f t="shared" si="94"/>
        <v>725</v>
      </c>
      <c r="C2964" s="43" t="str">
        <f t="shared" si="93"/>
        <v>45.3725</v>
      </c>
      <c r="D2964" s="44">
        <v>5</v>
      </c>
      <c r="E2964" s="45" t="s">
        <v>17476</v>
      </c>
      <c r="F2964" s="45" t="s">
        <v>17477</v>
      </c>
      <c r="G2964" s="45" t="s">
        <v>17478</v>
      </c>
      <c r="H2964" s="46" t="s">
        <v>17479</v>
      </c>
      <c r="I2964" s="45" t="s">
        <v>14585</v>
      </c>
      <c r="J2964" s="46" t="s">
        <v>14586</v>
      </c>
      <c r="K2964" s="46" t="s">
        <v>14587</v>
      </c>
      <c r="L2964" s="45" t="s">
        <v>7306</v>
      </c>
      <c r="M2964" s="45" t="s">
        <v>7307</v>
      </c>
    </row>
    <row r="2965" spans="1:13" ht="57.6">
      <c r="A2965" s="42" t="s">
        <v>7194</v>
      </c>
      <c r="B2965" s="43">
        <f t="shared" si="94"/>
        <v>726</v>
      </c>
      <c r="C2965" s="43" t="str">
        <f t="shared" si="93"/>
        <v>45.3726</v>
      </c>
      <c r="D2965" s="44">
        <v>5</v>
      </c>
      <c r="E2965" s="45" t="s">
        <v>17480</v>
      </c>
      <c r="F2965" s="45" t="s">
        <v>17481</v>
      </c>
      <c r="G2965" s="45" t="s">
        <v>17482</v>
      </c>
      <c r="H2965" s="46" t="s">
        <v>17483</v>
      </c>
      <c r="I2965" s="45" t="s">
        <v>14585</v>
      </c>
      <c r="J2965" s="46" t="s">
        <v>14586</v>
      </c>
      <c r="K2965" s="46" t="s">
        <v>14587</v>
      </c>
      <c r="L2965" s="45" t="s">
        <v>7306</v>
      </c>
      <c r="M2965" s="45" t="s">
        <v>7307</v>
      </c>
    </row>
    <row r="2966" spans="1:13" ht="57.6">
      <c r="A2966" s="42" t="s">
        <v>7194</v>
      </c>
      <c r="B2966" s="43">
        <f t="shared" si="94"/>
        <v>727</v>
      </c>
      <c r="C2966" s="43" t="str">
        <f t="shared" si="93"/>
        <v>45.3727</v>
      </c>
      <c r="D2966" s="44">
        <v>4</v>
      </c>
      <c r="E2966" s="45" t="s">
        <v>17484</v>
      </c>
      <c r="F2966" s="45" t="s">
        <v>17485</v>
      </c>
      <c r="G2966" s="45" t="s">
        <v>17486</v>
      </c>
      <c r="H2966" s="46" t="s">
        <v>17487</v>
      </c>
      <c r="I2966" s="45" t="s">
        <v>14585</v>
      </c>
      <c r="J2966" s="46" t="s">
        <v>14586</v>
      </c>
      <c r="K2966" s="46" t="s">
        <v>14587</v>
      </c>
      <c r="L2966" s="45" t="s">
        <v>7306</v>
      </c>
      <c r="M2966" s="45" t="s">
        <v>7307</v>
      </c>
    </row>
    <row r="2967" spans="1:13" ht="57.6">
      <c r="A2967" s="42" t="s">
        <v>7194</v>
      </c>
      <c r="B2967" s="43">
        <f t="shared" si="94"/>
        <v>728</v>
      </c>
      <c r="C2967" s="43" t="str">
        <f t="shared" si="93"/>
        <v>45.3728</v>
      </c>
      <c r="D2967" s="44">
        <v>5</v>
      </c>
      <c r="E2967" s="45" t="s">
        <v>17488</v>
      </c>
      <c r="F2967" s="45" t="s">
        <v>17489</v>
      </c>
      <c r="G2967" s="45" t="s">
        <v>17490</v>
      </c>
      <c r="H2967" s="46" t="s">
        <v>17491</v>
      </c>
      <c r="I2967" s="45" t="s">
        <v>14585</v>
      </c>
      <c r="J2967" s="46" t="s">
        <v>14586</v>
      </c>
      <c r="K2967" s="46" t="s">
        <v>14587</v>
      </c>
      <c r="L2967" s="45" t="s">
        <v>7306</v>
      </c>
      <c r="M2967" s="45" t="s">
        <v>7307</v>
      </c>
    </row>
    <row r="2968" spans="1:13" ht="57.6">
      <c r="A2968" s="42" t="s">
        <v>7194</v>
      </c>
      <c r="B2968" s="43">
        <f t="shared" si="94"/>
        <v>729</v>
      </c>
      <c r="C2968" s="43" t="str">
        <f t="shared" si="93"/>
        <v>45.3729</v>
      </c>
      <c r="D2968" s="44">
        <v>5</v>
      </c>
      <c r="E2968" s="45" t="s">
        <v>17492</v>
      </c>
      <c r="F2968" s="45" t="s">
        <v>17493</v>
      </c>
      <c r="G2968" s="45" t="s">
        <v>17494</v>
      </c>
      <c r="H2968" s="46" t="s">
        <v>17495</v>
      </c>
      <c r="I2968" s="45" t="s">
        <v>14585</v>
      </c>
      <c r="J2968" s="46" t="s">
        <v>14586</v>
      </c>
      <c r="K2968" s="46" t="s">
        <v>14587</v>
      </c>
      <c r="L2968" s="45" t="s">
        <v>7306</v>
      </c>
      <c r="M2968" s="45" t="s">
        <v>7307</v>
      </c>
    </row>
    <row r="2969" spans="1:13" ht="57.6">
      <c r="A2969" s="42" t="s">
        <v>7194</v>
      </c>
      <c r="B2969" s="43">
        <f t="shared" si="94"/>
        <v>730</v>
      </c>
      <c r="C2969" s="43" t="str">
        <f t="shared" si="93"/>
        <v>45.3730</v>
      </c>
      <c r="D2969" s="44">
        <v>5</v>
      </c>
      <c r="E2969" s="45" t="s">
        <v>17496</v>
      </c>
      <c r="F2969" s="45" t="s">
        <v>17497</v>
      </c>
      <c r="G2969" s="45" t="s">
        <v>17498</v>
      </c>
      <c r="H2969" s="46" t="s">
        <v>17499</v>
      </c>
      <c r="I2969" s="45" t="s">
        <v>14585</v>
      </c>
      <c r="J2969" s="46" t="s">
        <v>14586</v>
      </c>
      <c r="K2969" s="46" t="s">
        <v>14587</v>
      </c>
      <c r="L2969" s="45" t="s">
        <v>7306</v>
      </c>
      <c r="M2969" s="45" t="s">
        <v>7307</v>
      </c>
    </row>
    <row r="2970" spans="1:13" ht="57.6">
      <c r="A2970" s="42" t="s">
        <v>7194</v>
      </c>
      <c r="B2970" s="43">
        <f t="shared" si="94"/>
        <v>731</v>
      </c>
      <c r="C2970" s="43" t="str">
        <f t="shared" si="93"/>
        <v>45.3731</v>
      </c>
      <c r="D2970" s="44">
        <v>6</v>
      </c>
      <c r="E2970" s="45" t="s">
        <v>17500</v>
      </c>
      <c r="F2970" s="45" t="s">
        <v>17501</v>
      </c>
      <c r="G2970" s="45" t="s">
        <v>17502</v>
      </c>
      <c r="H2970" s="46" t="s">
        <v>17503</v>
      </c>
      <c r="I2970" s="45" t="s">
        <v>14585</v>
      </c>
      <c r="J2970" s="46" t="s">
        <v>14586</v>
      </c>
      <c r="K2970" s="46" t="s">
        <v>14587</v>
      </c>
      <c r="L2970" s="45" t="s">
        <v>7306</v>
      </c>
      <c r="M2970" s="45" t="s">
        <v>7307</v>
      </c>
    </row>
    <row r="2971" spans="1:13" ht="57.6">
      <c r="A2971" s="42" t="s">
        <v>7194</v>
      </c>
      <c r="B2971" s="43">
        <f t="shared" si="94"/>
        <v>732</v>
      </c>
      <c r="C2971" s="43" t="str">
        <f t="shared" si="93"/>
        <v>45.3732</v>
      </c>
      <c r="D2971" s="44">
        <v>5</v>
      </c>
      <c r="E2971" s="45" t="s">
        <v>17504</v>
      </c>
      <c r="F2971" s="45" t="s">
        <v>17505</v>
      </c>
      <c r="G2971" s="45" t="s">
        <v>17506</v>
      </c>
      <c r="H2971" s="46" t="s">
        <v>17507</v>
      </c>
      <c r="I2971" s="45" t="s">
        <v>14585</v>
      </c>
      <c r="J2971" s="46" t="s">
        <v>14586</v>
      </c>
      <c r="K2971" s="46" t="s">
        <v>14587</v>
      </c>
      <c r="L2971" s="45" t="s">
        <v>7306</v>
      </c>
      <c r="M2971" s="45" t="s">
        <v>7307</v>
      </c>
    </row>
    <row r="2972" spans="1:13" ht="57.6">
      <c r="A2972" s="42" t="s">
        <v>7194</v>
      </c>
      <c r="B2972" s="43">
        <f t="shared" si="94"/>
        <v>733</v>
      </c>
      <c r="C2972" s="43" t="str">
        <f t="shared" si="93"/>
        <v>45.3733</v>
      </c>
      <c r="D2972" s="44">
        <v>6</v>
      </c>
      <c r="E2972" s="45" t="s">
        <v>17508</v>
      </c>
      <c r="F2972" s="45" t="s">
        <v>17509</v>
      </c>
      <c r="G2972" s="45" t="s">
        <v>17510</v>
      </c>
      <c r="H2972" s="46" t="s">
        <v>17511</v>
      </c>
      <c r="I2972" s="45" t="s">
        <v>14585</v>
      </c>
      <c r="J2972" s="46" t="s">
        <v>14586</v>
      </c>
      <c r="K2972" s="46" t="s">
        <v>14587</v>
      </c>
      <c r="L2972" s="45" t="s">
        <v>7306</v>
      </c>
      <c r="M2972" s="45" t="s">
        <v>7307</v>
      </c>
    </row>
    <row r="2973" spans="1:13" ht="57.6">
      <c r="A2973" s="42" t="s">
        <v>7194</v>
      </c>
      <c r="B2973" s="43">
        <f t="shared" si="94"/>
        <v>734</v>
      </c>
      <c r="C2973" s="43" t="str">
        <f t="shared" si="93"/>
        <v>45.3734</v>
      </c>
      <c r="D2973" s="44">
        <v>6</v>
      </c>
      <c r="E2973" s="45" t="s">
        <v>17512</v>
      </c>
      <c r="F2973" s="45" t="s">
        <v>17513</v>
      </c>
      <c r="G2973" s="45" t="s">
        <v>17514</v>
      </c>
      <c r="H2973" s="46" t="s">
        <v>17515</v>
      </c>
      <c r="I2973" s="45" t="s">
        <v>14585</v>
      </c>
      <c r="J2973" s="46" t="s">
        <v>14586</v>
      </c>
      <c r="K2973" s="46" t="s">
        <v>14587</v>
      </c>
      <c r="L2973" s="45" t="s">
        <v>7306</v>
      </c>
      <c r="M2973" s="45" t="s">
        <v>7307</v>
      </c>
    </row>
    <row r="2974" spans="1:13" ht="57.6">
      <c r="A2974" s="42" t="s">
        <v>7194</v>
      </c>
      <c r="B2974" s="43">
        <f t="shared" si="94"/>
        <v>735</v>
      </c>
      <c r="C2974" s="43" t="str">
        <f t="shared" si="93"/>
        <v>45.3735</v>
      </c>
      <c r="D2974" s="44">
        <v>4</v>
      </c>
      <c r="E2974" s="45" t="s">
        <v>17516</v>
      </c>
      <c r="F2974" s="45" t="s">
        <v>17517</v>
      </c>
      <c r="G2974" s="45" t="s">
        <v>17518</v>
      </c>
      <c r="H2974" s="45" t="s">
        <v>17519</v>
      </c>
      <c r="I2974" s="45" t="s">
        <v>14585</v>
      </c>
      <c r="J2974" s="46" t="s">
        <v>14586</v>
      </c>
      <c r="K2974" s="46" t="s">
        <v>14587</v>
      </c>
      <c r="L2974" s="45" t="s">
        <v>7306</v>
      </c>
      <c r="M2974" s="45" t="s">
        <v>7307</v>
      </c>
    </row>
    <row r="2975" spans="1:13" ht="57.6">
      <c r="A2975" s="42" t="s">
        <v>7194</v>
      </c>
      <c r="B2975" s="43">
        <f t="shared" si="94"/>
        <v>736</v>
      </c>
      <c r="C2975" s="43" t="str">
        <f t="shared" si="93"/>
        <v>45.3736</v>
      </c>
      <c r="D2975" s="44">
        <v>5</v>
      </c>
      <c r="E2975" s="45" t="s">
        <v>17520</v>
      </c>
      <c r="F2975" s="45" t="s">
        <v>17521</v>
      </c>
      <c r="G2975" s="45" t="s">
        <v>17522</v>
      </c>
      <c r="H2975" s="46" t="s">
        <v>17523</v>
      </c>
      <c r="I2975" s="45" t="s">
        <v>14585</v>
      </c>
      <c r="J2975" s="46" t="s">
        <v>14586</v>
      </c>
      <c r="K2975" s="46" t="s">
        <v>14587</v>
      </c>
      <c r="L2975" s="45" t="s">
        <v>7306</v>
      </c>
      <c r="M2975" s="45" t="s">
        <v>7307</v>
      </c>
    </row>
    <row r="2976" spans="1:13" ht="57.6">
      <c r="A2976" s="42" t="s">
        <v>7194</v>
      </c>
      <c r="B2976" s="43">
        <f t="shared" si="94"/>
        <v>737</v>
      </c>
      <c r="C2976" s="43" t="str">
        <f t="shared" si="93"/>
        <v>45.3737</v>
      </c>
      <c r="D2976" s="44">
        <v>5</v>
      </c>
      <c r="E2976" s="45" t="s">
        <v>17524</v>
      </c>
      <c r="F2976" s="45" t="s">
        <v>17525</v>
      </c>
      <c r="G2976" s="45" t="s">
        <v>17526</v>
      </c>
      <c r="H2976" s="45" t="s">
        <v>17527</v>
      </c>
      <c r="I2976" s="45" t="s">
        <v>14585</v>
      </c>
      <c r="J2976" s="46" t="s">
        <v>14586</v>
      </c>
      <c r="K2976" s="46" t="s">
        <v>14587</v>
      </c>
      <c r="L2976" s="45" t="s">
        <v>7306</v>
      </c>
      <c r="M2976" s="45" t="s">
        <v>7307</v>
      </c>
    </row>
    <row r="2977" spans="1:13" ht="57.6">
      <c r="A2977" s="42" t="s">
        <v>7194</v>
      </c>
      <c r="B2977" s="43">
        <f t="shared" si="94"/>
        <v>738</v>
      </c>
      <c r="C2977" s="43" t="str">
        <f t="shared" si="93"/>
        <v>45.3738</v>
      </c>
      <c r="D2977" s="44">
        <v>6</v>
      </c>
      <c r="E2977" s="45" t="s">
        <v>17528</v>
      </c>
      <c r="F2977" s="45" t="s">
        <v>17529</v>
      </c>
      <c r="G2977" s="45" t="s">
        <v>17530</v>
      </c>
      <c r="H2977" s="46" t="s">
        <v>17531</v>
      </c>
      <c r="I2977" s="45" t="s">
        <v>14585</v>
      </c>
      <c r="J2977" s="46" t="s">
        <v>14586</v>
      </c>
      <c r="K2977" s="46" t="s">
        <v>14587</v>
      </c>
      <c r="L2977" s="45" t="s">
        <v>7306</v>
      </c>
      <c r="M2977" s="45" t="s">
        <v>7307</v>
      </c>
    </row>
    <row r="2978" spans="1:13" ht="57.6">
      <c r="A2978" s="42" t="s">
        <v>7194</v>
      </c>
      <c r="B2978" s="43">
        <f t="shared" si="94"/>
        <v>739</v>
      </c>
      <c r="C2978" s="43" t="str">
        <f t="shared" si="93"/>
        <v>45.3739</v>
      </c>
      <c r="D2978" s="44">
        <v>6</v>
      </c>
      <c r="E2978" s="45" t="s">
        <v>17532</v>
      </c>
      <c r="F2978" s="45" t="s">
        <v>17533</v>
      </c>
      <c r="G2978" s="45" t="s">
        <v>17534</v>
      </c>
      <c r="H2978" s="45" t="s">
        <v>17535</v>
      </c>
      <c r="I2978" s="45" t="s">
        <v>14585</v>
      </c>
      <c r="J2978" s="46" t="s">
        <v>14586</v>
      </c>
      <c r="K2978" s="46" t="s">
        <v>14587</v>
      </c>
      <c r="L2978" s="45" t="s">
        <v>7306</v>
      </c>
      <c r="M2978" s="45" t="s">
        <v>7307</v>
      </c>
    </row>
    <row r="2979" spans="1:13" ht="57.6">
      <c r="A2979" s="42" t="s">
        <v>7194</v>
      </c>
      <c r="B2979" s="43">
        <f t="shared" si="94"/>
        <v>740</v>
      </c>
      <c r="C2979" s="43" t="str">
        <f t="shared" si="93"/>
        <v>45.3740</v>
      </c>
      <c r="D2979" s="44">
        <v>6</v>
      </c>
      <c r="E2979" s="45" t="s">
        <v>17536</v>
      </c>
      <c r="F2979" s="45" t="s">
        <v>17537</v>
      </c>
      <c r="G2979" s="45" t="s">
        <v>17538</v>
      </c>
      <c r="H2979" s="46" t="s">
        <v>17539</v>
      </c>
      <c r="I2979" s="45" t="s">
        <v>14585</v>
      </c>
      <c r="J2979" s="46" t="s">
        <v>14586</v>
      </c>
      <c r="K2979" s="46" t="s">
        <v>14587</v>
      </c>
      <c r="L2979" s="45" t="s">
        <v>7306</v>
      </c>
      <c r="M2979" s="45" t="s">
        <v>7307</v>
      </c>
    </row>
    <row r="2980" spans="1:13" ht="57.6">
      <c r="A2980" s="42" t="s">
        <v>7194</v>
      </c>
      <c r="B2980" s="43">
        <f t="shared" si="94"/>
        <v>741</v>
      </c>
      <c r="C2980" s="43" t="str">
        <f t="shared" si="93"/>
        <v>45.3741</v>
      </c>
      <c r="D2980" s="44">
        <v>6</v>
      </c>
      <c r="E2980" s="45" t="s">
        <v>17540</v>
      </c>
      <c r="F2980" s="45" t="s">
        <v>17541</v>
      </c>
      <c r="G2980" s="45" t="s">
        <v>17542</v>
      </c>
      <c r="H2980" s="46" t="s">
        <v>17543</v>
      </c>
      <c r="I2980" s="45" t="s">
        <v>14585</v>
      </c>
      <c r="J2980" s="46" t="s">
        <v>14586</v>
      </c>
      <c r="K2980" s="46" t="s">
        <v>14587</v>
      </c>
      <c r="L2980" s="45" t="s">
        <v>7306</v>
      </c>
      <c r="M2980" s="45" t="s">
        <v>7307</v>
      </c>
    </row>
    <row r="2981" spans="1:13" ht="57.6">
      <c r="A2981" s="42" t="s">
        <v>7194</v>
      </c>
      <c r="B2981" s="43">
        <f t="shared" si="94"/>
        <v>742</v>
      </c>
      <c r="C2981" s="43" t="str">
        <f t="shared" si="93"/>
        <v>45.3742</v>
      </c>
      <c r="D2981" s="44">
        <v>4</v>
      </c>
      <c r="E2981" s="45" t="s">
        <v>17544</v>
      </c>
      <c r="F2981" s="45" t="s">
        <v>17545</v>
      </c>
      <c r="G2981" s="45" t="s">
        <v>17546</v>
      </c>
      <c r="H2981" s="46" t="s">
        <v>17547</v>
      </c>
      <c r="I2981" s="45" t="s">
        <v>14585</v>
      </c>
      <c r="J2981" s="46" t="s">
        <v>14586</v>
      </c>
      <c r="K2981" s="46" t="s">
        <v>14587</v>
      </c>
      <c r="L2981" s="45" t="s">
        <v>7306</v>
      </c>
      <c r="M2981" s="45" t="s">
        <v>7307</v>
      </c>
    </row>
    <row r="2982" spans="1:13" ht="57.6">
      <c r="A2982" s="42" t="s">
        <v>7194</v>
      </c>
      <c r="B2982" s="43">
        <f t="shared" si="94"/>
        <v>743</v>
      </c>
      <c r="C2982" s="43" t="str">
        <f t="shared" si="93"/>
        <v>45.3743</v>
      </c>
      <c r="D2982" s="44">
        <v>4</v>
      </c>
      <c r="E2982" s="45" t="s">
        <v>17548</v>
      </c>
      <c r="F2982" s="45" t="s">
        <v>17549</v>
      </c>
      <c r="G2982" s="45" t="s">
        <v>17550</v>
      </c>
      <c r="H2982" s="46" t="s">
        <v>17551</v>
      </c>
      <c r="I2982" s="45" t="s">
        <v>14585</v>
      </c>
      <c r="J2982" s="46" t="s">
        <v>14586</v>
      </c>
      <c r="K2982" s="46" t="s">
        <v>14587</v>
      </c>
      <c r="L2982" s="45" t="s">
        <v>7306</v>
      </c>
      <c r="M2982" s="45" t="s">
        <v>7307</v>
      </c>
    </row>
    <row r="2983" spans="1:13" ht="57.6">
      <c r="A2983" s="42" t="s">
        <v>7194</v>
      </c>
      <c r="B2983" s="43">
        <f t="shared" si="94"/>
        <v>744</v>
      </c>
      <c r="C2983" s="43" t="str">
        <f t="shared" si="93"/>
        <v>45.3744</v>
      </c>
      <c r="D2983" s="44">
        <v>5</v>
      </c>
      <c r="E2983" s="45" t="s">
        <v>17552</v>
      </c>
      <c r="F2983" s="45" t="s">
        <v>17553</v>
      </c>
      <c r="G2983" s="45" t="s">
        <v>17554</v>
      </c>
      <c r="H2983" s="46" t="s">
        <v>17555</v>
      </c>
      <c r="I2983" s="45" t="s">
        <v>14585</v>
      </c>
      <c r="J2983" s="46" t="s">
        <v>14586</v>
      </c>
      <c r="K2983" s="46" t="s">
        <v>14587</v>
      </c>
      <c r="L2983" s="45" t="s">
        <v>7306</v>
      </c>
      <c r="M2983" s="45" t="s">
        <v>7307</v>
      </c>
    </row>
    <row r="2984" spans="1:13" ht="57.6">
      <c r="A2984" s="42" t="s">
        <v>7194</v>
      </c>
      <c r="B2984" s="43">
        <f t="shared" si="94"/>
        <v>745</v>
      </c>
      <c r="C2984" s="43" t="str">
        <f t="shared" si="93"/>
        <v>45.3745</v>
      </c>
      <c r="D2984" s="44">
        <v>6</v>
      </c>
      <c r="E2984" s="45" t="s">
        <v>17556</v>
      </c>
      <c r="F2984" s="45" t="s">
        <v>17557</v>
      </c>
      <c r="G2984" s="45" t="s">
        <v>17558</v>
      </c>
      <c r="H2984" s="46" t="s">
        <v>17559</v>
      </c>
      <c r="I2984" s="45" t="s">
        <v>14585</v>
      </c>
      <c r="J2984" s="46" t="s">
        <v>14586</v>
      </c>
      <c r="K2984" s="46" t="s">
        <v>14587</v>
      </c>
      <c r="L2984" s="45" t="s">
        <v>7306</v>
      </c>
      <c r="M2984" s="45" t="s">
        <v>7307</v>
      </c>
    </row>
    <row r="2985" spans="1:13" ht="57.6">
      <c r="A2985" s="42" t="s">
        <v>7194</v>
      </c>
      <c r="B2985" s="43">
        <f t="shared" si="94"/>
        <v>746</v>
      </c>
      <c r="C2985" s="43" t="str">
        <f t="shared" si="93"/>
        <v>45.3746</v>
      </c>
      <c r="D2985" s="44">
        <v>5</v>
      </c>
      <c r="E2985" s="45" t="s">
        <v>17560</v>
      </c>
      <c r="F2985" s="45" t="s">
        <v>17561</v>
      </c>
      <c r="G2985" s="45" t="s">
        <v>17562</v>
      </c>
      <c r="H2985" s="46" t="s">
        <v>17563</v>
      </c>
      <c r="I2985" s="45" t="s">
        <v>14585</v>
      </c>
      <c r="J2985" s="46" t="s">
        <v>14586</v>
      </c>
      <c r="K2985" s="46" t="s">
        <v>14587</v>
      </c>
      <c r="L2985" s="45" t="s">
        <v>7306</v>
      </c>
      <c r="M2985" s="45" t="s">
        <v>7307</v>
      </c>
    </row>
    <row r="2986" spans="1:13" ht="57.6">
      <c r="A2986" s="42" t="s">
        <v>7194</v>
      </c>
      <c r="B2986" s="43">
        <f t="shared" si="94"/>
        <v>747</v>
      </c>
      <c r="C2986" s="43" t="str">
        <f t="shared" si="93"/>
        <v>45.3747</v>
      </c>
      <c r="D2986" s="44">
        <v>6</v>
      </c>
      <c r="E2986" s="45" t="s">
        <v>17564</v>
      </c>
      <c r="F2986" s="45" t="s">
        <v>17565</v>
      </c>
      <c r="G2986" s="45" t="s">
        <v>17566</v>
      </c>
      <c r="H2986" s="46" t="s">
        <v>17567</v>
      </c>
      <c r="I2986" s="45" t="s">
        <v>14585</v>
      </c>
      <c r="J2986" s="46" t="s">
        <v>14586</v>
      </c>
      <c r="K2986" s="46" t="s">
        <v>14587</v>
      </c>
      <c r="L2986" s="45" t="s">
        <v>7306</v>
      </c>
      <c r="M2986" s="45" t="s">
        <v>7307</v>
      </c>
    </row>
    <row r="2987" spans="1:13" ht="57.6">
      <c r="A2987" s="42" t="s">
        <v>7194</v>
      </c>
      <c r="B2987" s="43">
        <f t="shared" si="94"/>
        <v>748</v>
      </c>
      <c r="C2987" s="43" t="str">
        <f t="shared" si="93"/>
        <v>45.3748</v>
      </c>
      <c r="D2987" s="44">
        <v>6</v>
      </c>
      <c r="E2987" s="45" t="s">
        <v>17568</v>
      </c>
      <c r="F2987" s="45" t="s">
        <v>17569</v>
      </c>
      <c r="G2987" s="45" t="s">
        <v>17570</v>
      </c>
      <c r="H2987" s="46" t="s">
        <v>17571</v>
      </c>
      <c r="I2987" s="45" t="s">
        <v>14585</v>
      </c>
      <c r="J2987" s="46" t="s">
        <v>14586</v>
      </c>
      <c r="K2987" s="46" t="s">
        <v>14587</v>
      </c>
      <c r="L2987" s="45" t="s">
        <v>7306</v>
      </c>
      <c r="M2987" s="45" t="s">
        <v>7307</v>
      </c>
    </row>
    <row r="2988" spans="1:13" ht="57.6">
      <c r="A2988" s="42" t="s">
        <v>7194</v>
      </c>
      <c r="B2988" s="43">
        <f t="shared" si="94"/>
        <v>749</v>
      </c>
      <c r="C2988" s="43" t="str">
        <f t="shared" si="93"/>
        <v>45.3749</v>
      </c>
      <c r="D2988" s="44">
        <v>6</v>
      </c>
      <c r="E2988" s="45" t="s">
        <v>17572</v>
      </c>
      <c r="F2988" s="45" t="s">
        <v>17573</v>
      </c>
      <c r="G2988" s="45" t="s">
        <v>17574</v>
      </c>
      <c r="H2988" s="46" t="s">
        <v>17575</v>
      </c>
      <c r="I2988" s="45" t="s">
        <v>14585</v>
      </c>
      <c r="J2988" s="46" t="s">
        <v>14586</v>
      </c>
      <c r="K2988" s="46" t="s">
        <v>14587</v>
      </c>
      <c r="L2988" s="45" t="s">
        <v>7306</v>
      </c>
      <c r="M2988" s="45" t="s">
        <v>7307</v>
      </c>
    </row>
    <row r="2989" spans="1:13" ht="57.6">
      <c r="A2989" s="42" t="s">
        <v>7194</v>
      </c>
      <c r="B2989" s="43">
        <f t="shared" si="94"/>
        <v>750</v>
      </c>
      <c r="C2989" s="43" t="str">
        <f t="shared" si="93"/>
        <v>45.3750</v>
      </c>
      <c r="D2989" s="44">
        <v>7</v>
      </c>
      <c r="E2989" s="45" t="s">
        <v>17576</v>
      </c>
      <c r="F2989" s="45" t="s">
        <v>17577</v>
      </c>
      <c r="G2989" s="45" t="s">
        <v>17578</v>
      </c>
      <c r="H2989" s="46" t="s">
        <v>17579</v>
      </c>
      <c r="I2989" s="45" t="s">
        <v>14585</v>
      </c>
      <c r="J2989" s="46" t="s">
        <v>14586</v>
      </c>
      <c r="K2989" s="46" t="s">
        <v>14587</v>
      </c>
      <c r="L2989" s="45" t="s">
        <v>7306</v>
      </c>
      <c r="M2989" s="45" t="s">
        <v>7307</v>
      </c>
    </row>
    <row r="2990" spans="1:13" ht="57.6">
      <c r="A2990" s="42" t="s">
        <v>7194</v>
      </c>
      <c r="B2990" s="43">
        <f t="shared" si="94"/>
        <v>751</v>
      </c>
      <c r="C2990" s="43" t="str">
        <f t="shared" si="93"/>
        <v>45.3751</v>
      </c>
      <c r="D2990" s="44">
        <v>7</v>
      </c>
      <c r="E2990" s="45" t="s">
        <v>17580</v>
      </c>
      <c r="F2990" s="45" t="s">
        <v>17581</v>
      </c>
      <c r="G2990" s="45" t="s">
        <v>17582</v>
      </c>
      <c r="H2990" s="46" t="s">
        <v>17583</v>
      </c>
      <c r="I2990" s="45" t="s">
        <v>14585</v>
      </c>
      <c r="J2990" s="46" t="s">
        <v>14586</v>
      </c>
      <c r="K2990" s="46" t="s">
        <v>14587</v>
      </c>
      <c r="L2990" s="45" t="s">
        <v>7306</v>
      </c>
      <c r="M2990" s="45" t="s">
        <v>7307</v>
      </c>
    </row>
    <row r="2991" spans="1:13" ht="57.6">
      <c r="A2991" s="42" t="s">
        <v>7194</v>
      </c>
      <c r="B2991" s="43">
        <f t="shared" si="94"/>
        <v>752</v>
      </c>
      <c r="C2991" s="43" t="str">
        <f t="shared" si="93"/>
        <v>45.3752</v>
      </c>
      <c r="D2991" s="44">
        <v>6</v>
      </c>
      <c r="E2991" s="45" t="s">
        <v>17584</v>
      </c>
      <c r="F2991" s="45" t="s">
        <v>17585</v>
      </c>
      <c r="G2991" s="45" t="s">
        <v>17586</v>
      </c>
      <c r="H2991" s="46" t="s">
        <v>17587</v>
      </c>
      <c r="I2991" s="45" t="s">
        <v>14585</v>
      </c>
      <c r="J2991" s="46" t="s">
        <v>14586</v>
      </c>
      <c r="K2991" s="46" t="s">
        <v>14587</v>
      </c>
      <c r="L2991" s="45" t="s">
        <v>7306</v>
      </c>
      <c r="M2991" s="45" t="s">
        <v>7307</v>
      </c>
    </row>
    <row r="2992" spans="1:13" ht="57.6">
      <c r="A2992" s="42" t="s">
        <v>7194</v>
      </c>
      <c r="B2992" s="43">
        <f t="shared" si="94"/>
        <v>753</v>
      </c>
      <c r="C2992" s="43" t="str">
        <f t="shared" si="93"/>
        <v>45.3753</v>
      </c>
      <c r="D2992" s="44">
        <v>7</v>
      </c>
      <c r="E2992" s="45" t="s">
        <v>17588</v>
      </c>
      <c r="F2992" s="45" t="s">
        <v>17589</v>
      </c>
      <c r="G2992" s="45" t="s">
        <v>17590</v>
      </c>
      <c r="H2992" s="46" t="s">
        <v>17591</v>
      </c>
      <c r="I2992" s="45" t="s">
        <v>14585</v>
      </c>
      <c r="J2992" s="46" t="s">
        <v>14586</v>
      </c>
      <c r="K2992" s="46" t="s">
        <v>14587</v>
      </c>
      <c r="L2992" s="45" t="s">
        <v>7306</v>
      </c>
      <c r="M2992" s="45" t="s">
        <v>7307</v>
      </c>
    </row>
    <row r="2993" spans="1:13" ht="57.6">
      <c r="A2993" s="42" t="s">
        <v>7194</v>
      </c>
      <c r="B2993" s="43">
        <f t="shared" si="94"/>
        <v>754</v>
      </c>
      <c r="C2993" s="43" t="str">
        <f t="shared" si="93"/>
        <v>45.3754</v>
      </c>
      <c r="D2993" s="44">
        <v>7</v>
      </c>
      <c r="E2993" s="45" t="s">
        <v>17592</v>
      </c>
      <c r="F2993" s="45" t="s">
        <v>17593</v>
      </c>
      <c r="G2993" s="45" t="s">
        <v>17594</v>
      </c>
      <c r="H2993" s="46" t="s">
        <v>17595</v>
      </c>
      <c r="I2993" s="45" t="s">
        <v>14585</v>
      </c>
      <c r="J2993" s="46" t="s">
        <v>14586</v>
      </c>
      <c r="K2993" s="46" t="s">
        <v>14587</v>
      </c>
      <c r="L2993" s="45" t="s">
        <v>7306</v>
      </c>
      <c r="M2993" s="45" t="s">
        <v>7307</v>
      </c>
    </row>
    <row r="2994" spans="1:13" ht="57.6">
      <c r="A2994" s="42" t="s">
        <v>7194</v>
      </c>
      <c r="B2994" s="43">
        <f t="shared" si="94"/>
        <v>755</v>
      </c>
      <c r="C2994" s="43" t="str">
        <f t="shared" si="93"/>
        <v>45.3755</v>
      </c>
      <c r="D2994" s="44">
        <v>7</v>
      </c>
      <c r="E2994" s="45" t="s">
        <v>17596</v>
      </c>
      <c r="F2994" s="45" t="s">
        <v>17597</v>
      </c>
      <c r="G2994" s="45" t="s">
        <v>17598</v>
      </c>
      <c r="H2994" s="46" t="s">
        <v>17599</v>
      </c>
      <c r="I2994" s="45" t="s">
        <v>14585</v>
      </c>
      <c r="J2994" s="46" t="s">
        <v>14586</v>
      </c>
      <c r="K2994" s="46" t="s">
        <v>14587</v>
      </c>
      <c r="L2994" s="45" t="s">
        <v>7306</v>
      </c>
      <c r="M2994" s="45" t="s">
        <v>7307</v>
      </c>
    </row>
    <row r="2995" spans="1:13" ht="57.6">
      <c r="A2995" s="42" t="s">
        <v>7194</v>
      </c>
      <c r="B2995" s="43">
        <f t="shared" si="94"/>
        <v>756</v>
      </c>
      <c r="C2995" s="43" t="str">
        <f t="shared" si="93"/>
        <v>45.3756</v>
      </c>
      <c r="D2995" s="44">
        <v>6</v>
      </c>
      <c r="E2995" s="45" t="s">
        <v>17600</v>
      </c>
      <c r="F2995" s="45" t="s">
        <v>17601</v>
      </c>
      <c r="G2995" s="45" t="s">
        <v>17602</v>
      </c>
      <c r="H2995" s="46" t="s">
        <v>17603</v>
      </c>
      <c r="I2995" s="45" t="s">
        <v>14585</v>
      </c>
      <c r="J2995" s="46" t="s">
        <v>14586</v>
      </c>
      <c r="K2995" s="46" t="s">
        <v>14587</v>
      </c>
      <c r="L2995" s="45" t="s">
        <v>7306</v>
      </c>
      <c r="M2995" s="45" t="s">
        <v>7307</v>
      </c>
    </row>
    <row r="2996" spans="1:13" ht="57.6">
      <c r="A2996" s="42" t="s">
        <v>7194</v>
      </c>
      <c r="B2996" s="43">
        <f t="shared" si="94"/>
        <v>757</v>
      </c>
      <c r="C2996" s="43" t="str">
        <f t="shared" si="93"/>
        <v>45.3757</v>
      </c>
      <c r="D2996" s="44">
        <v>7</v>
      </c>
      <c r="E2996" s="45" t="s">
        <v>17604</v>
      </c>
      <c r="F2996" s="45" t="s">
        <v>17605</v>
      </c>
      <c r="G2996" s="45" t="s">
        <v>17606</v>
      </c>
      <c r="H2996" s="46" t="s">
        <v>17607</v>
      </c>
      <c r="I2996" s="45" t="s">
        <v>14585</v>
      </c>
      <c r="J2996" s="46" t="s">
        <v>14586</v>
      </c>
      <c r="K2996" s="46" t="s">
        <v>14587</v>
      </c>
      <c r="L2996" s="45" t="s">
        <v>7306</v>
      </c>
      <c r="M2996" s="45" t="s">
        <v>7307</v>
      </c>
    </row>
    <row r="2997" spans="1:13" ht="57.6">
      <c r="A2997" s="42" t="s">
        <v>7194</v>
      </c>
      <c r="B2997" s="43">
        <f t="shared" si="94"/>
        <v>758</v>
      </c>
      <c r="C2997" s="43" t="str">
        <f t="shared" si="93"/>
        <v>45.3758</v>
      </c>
      <c r="D2997" s="44">
        <v>7</v>
      </c>
      <c r="E2997" s="45" t="s">
        <v>17608</v>
      </c>
      <c r="F2997" s="45" t="s">
        <v>17609</v>
      </c>
      <c r="G2997" s="45" t="s">
        <v>17610</v>
      </c>
      <c r="H2997" s="46" t="s">
        <v>17611</v>
      </c>
      <c r="I2997" s="45" t="s">
        <v>14585</v>
      </c>
      <c r="J2997" s="46" t="s">
        <v>14586</v>
      </c>
      <c r="K2997" s="46" t="s">
        <v>14587</v>
      </c>
      <c r="L2997" s="45" t="s">
        <v>7306</v>
      </c>
      <c r="M2997" s="45" t="s">
        <v>7307</v>
      </c>
    </row>
    <row r="2998" spans="1:13" ht="57.6">
      <c r="A2998" s="42" t="s">
        <v>7194</v>
      </c>
      <c r="B2998" s="43">
        <f t="shared" si="94"/>
        <v>759</v>
      </c>
      <c r="C2998" s="43" t="str">
        <f t="shared" si="93"/>
        <v>45.3759</v>
      </c>
      <c r="D2998" s="44">
        <v>8</v>
      </c>
      <c r="E2998" s="45" t="s">
        <v>17612</v>
      </c>
      <c r="F2998" s="45" t="s">
        <v>17613</v>
      </c>
      <c r="G2998" s="45" t="s">
        <v>17614</v>
      </c>
      <c r="H2998" s="46" t="s">
        <v>17615</v>
      </c>
      <c r="I2998" s="45" t="s">
        <v>14585</v>
      </c>
      <c r="J2998" s="46" t="s">
        <v>14586</v>
      </c>
      <c r="K2998" s="46" t="s">
        <v>14587</v>
      </c>
      <c r="L2998" s="45" t="s">
        <v>7306</v>
      </c>
      <c r="M2998" s="45" t="s">
        <v>7307</v>
      </c>
    </row>
    <row r="2999" spans="1:13" ht="57.6">
      <c r="A2999" s="42" t="s">
        <v>7194</v>
      </c>
      <c r="B2999" s="43">
        <f t="shared" si="94"/>
        <v>760</v>
      </c>
      <c r="C2999" s="43" t="str">
        <f t="shared" si="93"/>
        <v>45.3760</v>
      </c>
      <c r="D2999" s="44">
        <v>8</v>
      </c>
      <c r="E2999" s="45" t="s">
        <v>17616</v>
      </c>
      <c r="F2999" s="45" t="s">
        <v>17617</v>
      </c>
      <c r="G2999" s="45" t="s">
        <v>17618</v>
      </c>
      <c r="H2999" s="46" t="s">
        <v>17619</v>
      </c>
      <c r="I2999" s="45" t="s">
        <v>14585</v>
      </c>
      <c r="J2999" s="46" t="s">
        <v>14586</v>
      </c>
      <c r="K2999" s="46" t="s">
        <v>14587</v>
      </c>
      <c r="L2999" s="45" t="s">
        <v>7306</v>
      </c>
      <c r="M2999" s="45" t="s">
        <v>7307</v>
      </c>
    </row>
    <row r="3000" spans="1:13" ht="57.6">
      <c r="A3000" s="42" t="s">
        <v>7194</v>
      </c>
      <c r="B3000" s="43">
        <f t="shared" si="94"/>
        <v>761</v>
      </c>
      <c r="C3000" s="43" t="str">
        <f t="shared" si="93"/>
        <v>45.3761</v>
      </c>
      <c r="D3000" s="44">
        <v>6</v>
      </c>
      <c r="E3000" s="45" t="s">
        <v>17620</v>
      </c>
      <c r="F3000" s="45" t="s">
        <v>17621</v>
      </c>
      <c r="G3000" s="45" t="s">
        <v>17622</v>
      </c>
      <c r="H3000" s="46" t="s">
        <v>17623</v>
      </c>
      <c r="I3000" s="45" t="s">
        <v>14585</v>
      </c>
      <c r="J3000" s="46" t="s">
        <v>14586</v>
      </c>
      <c r="K3000" s="46" t="s">
        <v>14587</v>
      </c>
      <c r="L3000" s="45" t="s">
        <v>7306</v>
      </c>
      <c r="M3000" s="45" t="s">
        <v>7307</v>
      </c>
    </row>
    <row r="3001" spans="1:13" ht="57.6">
      <c r="A3001" s="42" t="s">
        <v>7194</v>
      </c>
      <c r="B3001" s="43">
        <f t="shared" si="94"/>
        <v>762</v>
      </c>
      <c r="C3001" s="43" t="str">
        <f t="shared" si="93"/>
        <v>45.3762</v>
      </c>
      <c r="D3001" s="44">
        <v>7</v>
      </c>
      <c r="E3001" s="45" t="s">
        <v>17624</v>
      </c>
      <c r="F3001" s="45" t="s">
        <v>17625</v>
      </c>
      <c r="G3001" s="45" t="s">
        <v>17626</v>
      </c>
      <c r="H3001" s="46" t="s">
        <v>17627</v>
      </c>
      <c r="I3001" s="45" t="s">
        <v>14585</v>
      </c>
      <c r="J3001" s="46" t="s">
        <v>14586</v>
      </c>
      <c r="K3001" s="46" t="s">
        <v>14587</v>
      </c>
      <c r="L3001" s="45" t="s">
        <v>7306</v>
      </c>
      <c r="M3001" s="45" t="s">
        <v>7307</v>
      </c>
    </row>
    <row r="3002" spans="1:13" ht="57.6">
      <c r="A3002" s="42" t="s">
        <v>7194</v>
      </c>
      <c r="B3002" s="43">
        <f t="shared" si="94"/>
        <v>763</v>
      </c>
      <c r="C3002" s="43" t="str">
        <f t="shared" si="93"/>
        <v>45.3763</v>
      </c>
      <c r="D3002" s="44">
        <v>7</v>
      </c>
      <c r="E3002" s="45" t="s">
        <v>17628</v>
      </c>
      <c r="F3002" s="45" t="s">
        <v>17629</v>
      </c>
      <c r="G3002" s="45" t="s">
        <v>17630</v>
      </c>
      <c r="H3002" s="46" t="s">
        <v>17631</v>
      </c>
      <c r="I3002" s="45" t="s">
        <v>14585</v>
      </c>
      <c r="J3002" s="46" t="s">
        <v>14586</v>
      </c>
      <c r="K3002" s="46" t="s">
        <v>14587</v>
      </c>
      <c r="L3002" s="45" t="s">
        <v>7306</v>
      </c>
      <c r="M3002" s="45" t="s">
        <v>7307</v>
      </c>
    </row>
    <row r="3003" spans="1:13" ht="57.6">
      <c r="A3003" s="42" t="s">
        <v>7194</v>
      </c>
      <c r="B3003" s="43">
        <f t="shared" si="94"/>
        <v>764</v>
      </c>
      <c r="C3003" s="43" t="str">
        <f t="shared" si="93"/>
        <v>45.3764</v>
      </c>
      <c r="D3003" s="44">
        <v>7</v>
      </c>
      <c r="E3003" s="45" t="s">
        <v>17632</v>
      </c>
      <c r="F3003" s="45" t="s">
        <v>17633</v>
      </c>
      <c r="G3003" s="45" t="s">
        <v>17634</v>
      </c>
      <c r="H3003" s="46" t="s">
        <v>17635</v>
      </c>
      <c r="I3003" s="45" t="s">
        <v>14585</v>
      </c>
      <c r="J3003" s="46" t="s">
        <v>14586</v>
      </c>
      <c r="K3003" s="46" t="s">
        <v>14587</v>
      </c>
      <c r="L3003" s="45" t="s">
        <v>7306</v>
      </c>
      <c r="M3003" s="45" t="s">
        <v>7307</v>
      </c>
    </row>
    <row r="3004" spans="1:13" ht="57.6">
      <c r="A3004" s="42" t="s">
        <v>7194</v>
      </c>
      <c r="B3004" s="43">
        <f t="shared" si="94"/>
        <v>765</v>
      </c>
      <c r="C3004" s="43" t="str">
        <f t="shared" si="93"/>
        <v>45.3765</v>
      </c>
      <c r="D3004" s="44">
        <v>7</v>
      </c>
      <c r="E3004" s="45" t="s">
        <v>17636</v>
      </c>
      <c r="F3004" s="45" t="s">
        <v>17637</v>
      </c>
      <c r="G3004" s="45" t="s">
        <v>17638</v>
      </c>
      <c r="H3004" s="46" t="s">
        <v>17639</v>
      </c>
      <c r="I3004" s="45" t="s">
        <v>14585</v>
      </c>
      <c r="J3004" s="46" t="s">
        <v>14586</v>
      </c>
      <c r="K3004" s="46" t="s">
        <v>14587</v>
      </c>
      <c r="L3004" s="45" t="s">
        <v>7306</v>
      </c>
      <c r="M3004" s="45" t="s">
        <v>7307</v>
      </c>
    </row>
    <row r="3005" spans="1:13" ht="57.6">
      <c r="A3005" s="42" t="s">
        <v>7194</v>
      </c>
      <c r="B3005" s="43">
        <f t="shared" si="94"/>
        <v>766</v>
      </c>
      <c r="C3005" s="43" t="str">
        <f t="shared" si="93"/>
        <v>45.3766</v>
      </c>
      <c r="D3005" s="44">
        <v>5</v>
      </c>
      <c r="E3005" s="45" t="s">
        <v>17640</v>
      </c>
      <c r="F3005" s="45" t="s">
        <v>17641</v>
      </c>
      <c r="G3005" s="45" t="s">
        <v>17642</v>
      </c>
      <c r="H3005" s="45" t="s">
        <v>17643</v>
      </c>
      <c r="I3005" s="45" t="s">
        <v>14585</v>
      </c>
      <c r="J3005" s="46" t="s">
        <v>14586</v>
      </c>
      <c r="K3005" s="46" t="s">
        <v>14587</v>
      </c>
      <c r="L3005" s="45" t="s">
        <v>7306</v>
      </c>
      <c r="M3005" s="45" t="s">
        <v>7307</v>
      </c>
    </row>
    <row r="3006" spans="1:13" ht="57.6">
      <c r="A3006" s="42" t="s">
        <v>7194</v>
      </c>
      <c r="B3006" s="43">
        <f t="shared" si="94"/>
        <v>767</v>
      </c>
      <c r="C3006" s="43" t="str">
        <f t="shared" si="93"/>
        <v>45.3767</v>
      </c>
      <c r="D3006" s="44">
        <v>6</v>
      </c>
      <c r="E3006" s="45" t="s">
        <v>17644</v>
      </c>
      <c r="F3006" s="45" t="s">
        <v>17645</v>
      </c>
      <c r="G3006" s="45" t="s">
        <v>17646</v>
      </c>
      <c r="H3006" s="46" t="s">
        <v>17647</v>
      </c>
      <c r="I3006" s="45" t="s">
        <v>14585</v>
      </c>
      <c r="J3006" s="46" t="s">
        <v>14586</v>
      </c>
      <c r="K3006" s="46" t="s">
        <v>14587</v>
      </c>
      <c r="L3006" s="45" t="s">
        <v>7306</v>
      </c>
      <c r="M3006" s="45" t="s">
        <v>7307</v>
      </c>
    </row>
    <row r="3007" spans="1:13" ht="57.6">
      <c r="A3007" s="42" t="s">
        <v>7194</v>
      </c>
      <c r="B3007" s="43">
        <f t="shared" si="94"/>
        <v>768</v>
      </c>
      <c r="C3007" s="43" t="str">
        <f t="shared" si="93"/>
        <v>45.3768</v>
      </c>
      <c r="D3007" s="44">
        <v>6</v>
      </c>
      <c r="E3007" s="45" t="s">
        <v>17648</v>
      </c>
      <c r="F3007" s="45" t="s">
        <v>17649</v>
      </c>
      <c r="G3007" s="45" t="s">
        <v>17650</v>
      </c>
      <c r="H3007" s="46" t="s">
        <v>17651</v>
      </c>
      <c r="I3007" s="45" t="s">
        <v>14585</v>
      </c>
      <c r="J3007" s="46" t="s">
        <v>14586</v>
      </c>
      <c r="K3007" s="46" t="s">
        <v>14587</v>
      </c>
      <c r="L3007" s="45" t="s">
        <v>7306</v>
      </c>
      <c r="M3007" s="45" t="s">
        <v>7307</v>
      </c>
    </row>
    <row r="3008" spans="1:13" ht="57.6">
      <c r="A3008" s="42" t="s">
        <v>7194</v>
      </c>
      <c r="B3008" s="43">
        <f t="shared" si="94"/>
        <v>769</v>
      </c>
      <c r="C3008" s="43" t="str">
        <f t="shared" si="93"/>
        <v>45.3769</v>
      </c>
      <c r="D3008" s="44">
        <v>5</v>
      </c>
      <c r="E3008" s="45" t="s">
        <v>17652</v>
      </c>
      <c r="F3008" s="45" t="s">
        <v>17653</v>
      </c>
      <c r="G3008" s="45" t="s">
        <v>17654</v>
      </c>
      <c r="H3008" s="46" t="s">
        <v>17655</v>
      </c>
      <c r="I3008" s="45" t="s">
        <v>14585</v>
      </c>
      <c r="J3008" s="46" t="s">
        <v>14586</v>
      </c>
      <c r="K3008" s="46" t="s">
        <v>14587</v>
      </c>
      <c r="L3008" s="45" t="s">
        <v>7306</v>
      </c>
      <c r="M3008" s="45" t="s">
        <v>7307</v>
      </c>
    </row>
    <row r="3009" spans="1:13" ht="57.6">
      <c r="A3009" s="42" t="s">
        <v>7194</v>
      </c>
      <c r="B3009" s="43">
        <f t="shared" si="94"/>
        <v>770</v>
      </c>
      <c r="C3009" s="43" t="str">
        <f t="shared" si="93"/>
        <v>45.3770</v>
      </c>
      <c r="D3009" s="44">
        <v>5</v>
      </c>
      <c r="E3009" s="45" t="s">
        <v>17656</v>
      </c>
      <c r="F3009" s="45" t="s">
        <v>17657</v>
      </c>
      <c r="G3009" s="45" t="s">
        <v>17658</v>
      </c>
      <c r="H3009" s="46" t="s">
        <v>17659</v>
      </c>
      <c r="I3009" s="45" t="s">
        <v>14585</v>
      </c>
      <c r="J3009" s="46" t="s">
        <v>14586</v>
      </c>
      <c r="K3009" s="46" t="s">
        <v>14587</v>
      </c>
      <c r="L3009" s="45" t="s">
        <v>7306</v>
      </c>
      <c r="M3009" s="45" t="s">
        <v>7307</v>
      </c>
    </row>
    <row r="3010" spans="1:13" ht="57.6">
      <c r="A3010" s="42" t="s">
        <v>7194</v>
      </c>
      <c r="B3010" s="43">
        <f t="shared" si="94"/>
        <v>771</v>
      </c>
      <c r="C3010" s="43" t="str">
        <f t="shared" si="93"/>
        <v>45.3771</v>
      </c>
      <c r="D3010" s="44">
        <v>6</v>
      </c>
      <c r="E3010" s="45" t="s">
        <v>17660</v>
      </c>
      <c r="F3010" s="45" t="s">
        <v>17661</v>
      </c>
      <c r="G3010" s="45" t="s">
        <v>17662</v>
      </c>
      <c r="H3010" s="46" t="s">
        <v>17663</v>
      </c>
      <c r="I3010" s="45" t="s">
        <v>14585</v>
      </c>
      <c r="J3010" s="46" t="s">
        <v>14586</v>
      </c>
      <c r="K3010" s="46" t="s">
        <v>14587</v>
      </c>
      <c r="L3010" s="45" t="s">
        <v>7306</v>
      </c>
      <c r="M3010" s="45" t="s">
        <v>7307</v>
      </c>
    </row>
    <row r="3011" spans="1:13" ht="57.6">
      <c r="A3011" s="42" t="s">
        <v>7194</v>
      </c>
      <c r="B3011" s="43">
        <f t="shared" si="94"/>
        <v>772</v>
      </c>
      <c r="C3011" s="43" t="str">
        <f t="shared" ref="C3011:C3074" si="95">+CONCATENATE(A3011,B3011)</f>
        <v>45.3772</v>
      </c>
      <c r="D3011" s="44">
        <v>6</v>
      </c>
      <c r="E3011" s="45" t="s">
        <v>17664</v>
      </c>
      <c r="F3011" s="45" t="s">
        <v>17665</v>
      </c>
      <c r="G3011" s="45" t="s">
        <v>17666</v>
      </c>
      <c r="H3011" s="46" t="s">
        <v>17667</v>
      </c>
      <c r="I3011" s="45" t="s">
        <v>14585</v>
      </c>
      <c r="J3011" s="46" t="s">
        <v>14586</v>
      </c>
      <c r="K3011" s="46" t="s">
        <v>14587</v>
      </c>
      <c r="L3011" s="45" t="s">
        <v>7306</v>
      </c>
      <c r="M3011" s="45" t="s">
        <v>7307</v>
      </c>
    </row>
    <row r="3012" spans="1:13" ht="57.6">
      <c r="A3012" s="42" t="s">
        <v>7194</v>
      </c>
      <c r="B3012" s="43">
        <f t="shared" ref="B3012:B3075" si="96">+IF(A3012=A3011,B3011+1,1)</f>
        <v>773</v>
      </c>
      <c r="C3012" s="43" t="str">
        <f t="shared" si="95"/>
        <v>45.3773</v>
      </c>
      <c r="D3012" s="44">
        <v>5</v>
      </c>
      <c r="E3012" s="45" t="s">
        <v>17668</v>
      </c>
      <c r="F3012" s="45" t="s">
        <v>17669</v>
      </c>
      <c r="G3012" s="45" t="s">
        <v>17670</v>
      </c>
      <c r="H3012" s="46" t="s">
        <v>17671</v>
      </c>
      <c r="I3012" s="45" t="s">
        <v>14585</v>
      </c>
      <c r="J3012" s="46" t="s">
        <v>14586</v>
      </c>
      <c r="K3012" s="46" t="s">
        <v>14587</v>
      </c>
      <c r="L3012" s="45" t="s">
        <v>7306</v>
      </c>
      <c r="M3012" s="45" t="s">
        <v>7307</v>
      </c>
    </row>
    <row r="3013" spans="1:13" ht="57.6">
      <c r="A3013" s="42" t="s">
        <v>7194</v>
      </c>
      <c r="B3013" s="43">
        <f t="shared" si="96"/>
        <v>774</v>
      </c>
      <c r="C3013" s="43" t="str">
        <f t="shared" si="95"/>
        <v>45.3774</v>
      </c>
      <c r="D3013" s="44">
        <v>6</v>
      </c>
      <c r="E3013" s="45" t="s">
        <v>17672</v>
      </c>
      <c r="F3013" s="45" t="s">
        <v>17673</v>
      </c>
      <c r="G3013" s="45" t="s">
        <v>17674</v>
      </c>
      <c r="H3013" s="46" t="s">
        <v>17675</v>
      </c>
      <c r="I3013" s="45" t="s">
        <v>14585</v>
      </c>
      <c r="J3013" s="46" t="s">
        <v>14586</v>
      </c>
      <c r="K3013" s="46" t="s">
        <v>14587</v>
      </c>
      <c r="L3013" s="45" t="s">
        <v>7306</v>
      </c>
      <c r="M3013" s="45" t="s">
        <v>7307</v>
      </c>
    </row>
    <row r="3014" spans="1:13" ht="57.6">
      <c r="A3014" s="42" t="s">
        <v>7194</v>
      </c>
      <c r="B3014" s="43">
        <f t="shared" si="96"/>
        <v>775</v>
      </c>
      <c r="C3014" s="43" t="str">
        <f t="shared" si="95"/>
        <v>45.3775</v>
      </c>
      <c r="D3014" s="44">
        <v>4</v>
      </c>
      <c r="E3014" s="45" t="s">
        <v>17676</v>
      </c>
      <c r="F3014" s="45" t="s">
        <v>17677</v>
      </c>
      <c r="G3014" s="45" t="s">
        <v>17678</v>
      </c>
      <c r="H3014" s="46" t="s">
        <v>17679</v>
      </c>
      <c r="I3014" s="45" t="s">
        <v>14585</v>
      </c>
      <c r="J3014" s="46" t="s">
        <v>14586</v>
      </c>
      <c r="K3014" s="46" t="s">
        <v>14587</v>
      </c>
      <c r="L3014" s="45" t="s">
        <v>7306</v>
      </c>
      <c r="M3014" s="45" t="s">
        <v>7307</v>
      </c>
    </row>
    <row r="3015" spans="1:13" ht="57.6">
      <c r="A3015" s="42" t="s">
        <v>7194</v>
      </c>
      <c r="B3015" s="43">
        <f t="shared" si="96"/>
        <v>776</v>
      </c>
      <c r="C3015" s="43" t="str">
        <f t="shared" si="95"/>
        <v>45.3776</v>
      </c>
      <c r="D3015" s="44">
        <v>5</v>
      </c>
      <c r="E3015" s="45" t="s">
        <v>17680</v>
      </c>
      <c r="F3015" s="45" t="s">
        <v>17681</v>
      </c>
      <c r="G3015" s="45" t="s">
        <v>17682</v>
      </c>
      <c r="H3015" s="46" t="s">
        <v>17683</v>
      </c>
      <c r="I3015" s="45" t="s">
        <v>14585</v>
      </c>
      <c r="J3015" s="46" t="s">
        <v>14586</v>
      </c>
      <c r="K3015" s="46" t="s">
        <v>14587</v>
      </c>
      <c r="L3015" s="45" t="s">
        <v>7306</v>
      </c>
      <c r="M3015" s="45" t="s">
        <v>7307</v>
      </c>
    </row>
    <row r="3016" spans="1:13" ht="57.6">
      <c r="A3016" s="42" t="s">
        <v>7194</v>
      </c>
      <c r="B3016" s="43">
        <f t="shared" si="96"/>
        <v>777</v>
      </c>
      <c r="C3016" s="43" t="str">
        <f t="shared" si="95"/>
        <v>45.3777</v>
      </c>
      <c r="D3016" s="44">
        <v>6</v>
      </c>
      <c r="E3016" s="45" t="s">
        <v>17684</v>
      </c>
      <c r="F3016" s="45" t="s">
        <v>17685</v>
      </c>
      <c r="G3016" s="45" t="s">
        <v>17686</v>
      </c>
      <c r="H3016" s="46" t="s">
        <v>17687</v>
      </c>
      <c r="I3016" s="45" t="s">
        <v>14585</v>
      </c>
      <c r="J3016" s="46" t="s">
        <v>14586</v>
      </c>
      <c r="K3016" s="46" t="s">
        <v>14587</v>
      </c>
      <c r="L3016" s="45" t="s">
        <v>7306</v>
      </c>
      <c r="M3016" s="45" t="s">
        <v>7307</v>
      </c>
    </row>
    <row r="3017" spans="1:13" ht="57.6">
      <c r="A3017" s="42" t="s">
        <v>7194</v>
      </c>
      <c r="B3017" s="43">
        <f t="shared" si="96"/>
        <v>778</v>
      </c>
      <c r="C3017" s="43" t="str">
        <f t="shared" si="95"/>
        <v>45.3778</v>
      </c>
      <c r="D3017" s="44">
        <v>7</v>
      </c>
      <c r="E3017" s="45" t="s">
        <v>17688</v>
      </c>
      <c r="F3017" s="45" t="s">
        <v>17689</v>
      </c>
      <c r="G3017" s="45" t="s">
        <v>17690</v>
      </c>
      <c r="H3017" s="46" t="s">
        <v>17691</v>
      </c>
      <c r="I3017" s="45" t="s">
        <v>14585</v>
      </c>
      <c r="J3017" s="46" t="s">
        <v>14586</v>
      </c>
      <c r="K3017" s="46" t="s">
        <v>14587</v>
      </c>
      <c r="L3017" s="45" t="s">
        <v>7306</v>
      </c>
      <c r="M3017" s="45" t="s">
        <v>7307</v>
      </c>
    </row>
    <row r="3018" spans="1:13" ht="57.6">
      <c r="A3018" s="42" t="s">
        <v>7194</v>
      </c>
      <c r="B3018" s="43">
        <f t="shared" si="96"/>
        <v>779</v>
      </c>
      <c r="C3018" s="43" t="str">
        <f t="shared" si="95"/>
        <v>45.3779</v>
      </c>
      <c r="D3018" s="44">
        <v>7</v>
      </c>
      <c r="E3018" s="45" t="s">
        <v>17692</v>
      </c>
      <c r="F3018" s="45" t="s">
        <v>17693</v>
      </c>
      <c r="G3018" s="45" t="s">
        <v>17694</v>
      </c>
      <c r="H3018" s="46" t="s">
        <v>17695</v>
      </c>
      <c r="I3018" s="45" t="s">
        <v>14585</v>
      </c>
      <c r="J3018" s="46" t="s">
        <v>14586</v>
      </c>
      <c r="K3018" s="46" t="s">
        <v>14587</v>
      </c>
      <c r="L3018" s="45" t="s">
        <v>7306</v>
      </c>
      <c r="M3018" s="45" t="s">
        <v>7307</v>
      </c>
    </row>
    <row r="3019" spans="1:13" ht="57.6">
      <c r="A3019" s="42" t="s">
        <v>7194</v>
      </c>
      <c r="B3019" s="43">
        <f t="shared" si="96"/>
        <v>780</v>
      </c>
      <c r="C3019" s="43" t="str">
        <f t="shared" si="95"/>
        <v>45.3780</v>
      </c>
      <c r="D3019" s="44">
        <v>7</v>
      </c>
      <c r="E3019" s="45" t="s">
        <v>17696</v>
      </c>
      <c r="F3019" s="45" t="s">
        <v>17697</v>
      </c>
      <c r="G3019" s="45" t="s">
        <v>17698</v>
      </c>
      <c r="H3019" s="46" t="s">
        <v>17699</v>
      </c>
      <c r="I3019" s="45" t="s">
        <v>14585</v>
      </c>
      <c r="J3019" s="46" t="s">
        <v>14586</v>
      </c>
      <c r="K3019" s="46" t="s">
        <v>14587</v>
      </c>
      <c r="L3019" s="45" t="s">
        <v>7306</v>
      </c>
      <c r="M3019" s="45" t="s">
        <v>7307</v>
      </c>
    </row>
    <row r="3020" spans="1:13" ht="57.6">
      <c r="A3020" s="42" t="s">
        <v>7194</v>
      </c>
      <c r="B3020" s="43">
        <f t="shared" si="96"/>
        <v>781</v>
      </c>
      <c r="C3020" s="43" t="str">
        <f t="shared" si="95"/>
        <v>45.3781</v>
      </c>
      <c r="D3020" s="44">
        <v>6</v>
      </c>
      <c r="E3020" s="45" t="s">
        <v>17700</v>
      </c>
      <c r="F3020" s="45" t="s">
        <v>17701</v>
      </c>
      <c r="G3020" s="45" t="s">
        <v>17702</v>
      </c>
      <c r="H3020" s="46" t="s">
        <v>17703</v>
      </c>
      <c r="I3020" s="45" t="s">
        <v>14585</v>
      </c>
      <c r="J3020" s="46" t="s">
        <v>14586</v>
      </c>
      <c r="K3020" s="46" t="s">
        <v>14587</v>
      </c>
      <c r="L3020" s="45" t="s">
        <v>7306</v>
      </c>
      <c r="M3020" s="45" t="s">
        <v>7307</v>
      </c>
    </row>
    <row r="3021" spans="1:13" ht="57.6">
      <c r="A3021" s="42" t="s">
        <v>7194</v>
      </c>
      <c r="B3021" s="43">
        <f t="shared" si="96"/>
        <v>782</v>
      </c>
      <c r="C3021" s="43" t="str">
        <f t="shared" si="95"/>
        <v>45.3782</v>
      </c>
      <c r="D3021" s="44">
        <v>7</v>
      </c>
      <c r="E3021" s="45" t="s">
        <v>17704</v>
      </c>
      <c r="F3021" s="45" t="s">
        <v>17705</v>
      </c>
      <c r="G3021" s="45" t="s">
        <v>17706</v>
      </c>
      <c r="H3021" s="46" t="s">
        <v>17707</v>
      </c>
      <c r="I3021" s="45" t="s">
        <v>14585</v>
      </c>
      <c r="J3021" s="46" t="s">
        <v>14586</v>
      </c>
      <c r="K3021" s="46" t="s">
        <v>14587</v>
      </c>
      <c r="L3021" s="45" t="s">
        <v>7306</v>
      </c>
      <c r="M3021" s="45" t="s">
        <v>7307</v>
      </c>
    </row>
    <row r="3022" spans="1:13" ht="57.6">
      <c r="A3022" s="42" t="s">
        <v>7194</v>
      </c>
      <c r="B3022" s="43">
        <f t="shared" si="96"/>
        <v>783</v>
      </c>
      <c r="C3022" s="43" t="str">
        <f t="shared" si="95"/>
        <v>45.3783</v>
      </c>
      <c r="D3022" s="44">
        <v>7</v>
      </c>
      <c r="E3022" s="45" t="s">
        <v>17708</v>
      </c>
      <c r="F3022" s="45" t="s">
        <v>17709</v>
      </c>
      <c r="G3022" s="45" t="s">
        <v>17710</v>
      </c>
      <c r="H3022" s="46" t="s">
        <v>17711</v>
      </c>
      <c r="I3022" s="45" t="s">
        <v>14585</v>
      </c>
      <c r="J3022" s="46" t="s">
        <v>14586</v>
      </c>
      <c r="K3022" s="46" t="s">
        <v>14587</v>
      </c>
      <c r="L3022" s="45" t="s">
        <v>7306</v>
      </c>
      <c r="M3022" s="45" t="s">
        <v>7307</v>
      </c>
    </row>
    <row r="3023" spans="1:13" ht="57.6">
      <c r="A3023" s="42" t="s">
        <v>7194</v>
      </c>
      <c r="B3023" s="43">
        <f t="shared" si="96"/>
        <v>784</v>
      </c>
      <c r="C3023" s="43" t="str">
        <f t="shared" si="95"/>
        <v>45.3784</v>
      </c>
      <c r="D3023" s="44">
        <v>7</v>
      </c>
      <c r="E3023" s="45" t="s">
        <v>17712</v>
      </c>
      <c r="F3023" s="45" t="s">
        <v>17713</v>
      </c>
      <c r="G3023" s="45" t="s">
        <v>17714</v>
      </c>
      <c r="H3023" s="46" t="s">
        <v>17715</v>
      </c>
      <c r="I3023" s="45" t="s">
        <v>14585</v>
      </c>
      <c r="J3023" s="46" t="s">
        <v>14586</v>
      </c>
      <c r="K3023" s="46" t="s">
        <v>14587</v>
      </c>
      <c r="L3023" s="45" t="s">
        <v>7306</v>
      </c>
      <c r="M3023" s="45" t="s">
        <v>7307</v>
      </c>
    </row>
    <row r="3024" spans="1:13" ht="57.6">
      <c r="A3024" s="42" t="s">
        <v>7194</v>
      </c>
      <c r="B3024" s="43">
        <f t="shared" si="96"/>
        <v>785</v>
      </c>
      <c r="C3024" s="43" t="str">
        <f t="shared" si="95"/>
        <v>45.3785</v>
      </c>
      <c r="D3024" s="44">
        <v>5</v>
      </c>
      <c r="E3024" s="45" t="s">
        <v>17716</v>
      </c>
      <c r="F3024" s="45" t="s">
        <v>17717</v>
      </c>
      <c r="G3024" s="45" t="s">
        <v>17718</v>
      </c>
      <c r="H3024" s="46" t="s">
        <v>17719</v>
      </c>
      <c r="I3024" s="45" t="s">
        <v>14585</v>
      </c>
      <c r="J3024" s="46" t="s">
        <v>14586</v>
      </c>
      <c r="K3024" s="46" t="s">
        <v>14587</v>
      </c>
      <c r="L3024" s="45" t="s">
        <v>7306</v>
      </c>
      <c r="M3024" s="45" t="s">
        <v>7307</v>
      </c>
    </row>
    <row r="3025" spans="1:13" ht="57.6">
      <c r="A3025" s="42" t="s">
        <v>7194</v>
      </c>
      <c r="B3025" s="43">
        <f t="shared" si="96"/>
        <v>786</v>
      </c>
      <c r="C3025" s="43" t="str">
        <f t="shared" si="95"/>
        <v>45.3786</v>
      </c>
      <c r="D3025" s="44">
        <v>6</v>
      </c>
      <c r="E3025" s="45" t="s">
        <v>17720</v>
      </c>
      <c r="F3025" s="45" t="s">
        <v>17721</v>
      </c>
      <c r="G3025" s="45" t="s">
        <v>17722</v>
      </c>
      <c r="H3025" s="46" t="s">
        <v>17723</v>
      </c>
      <c r="I3025" s="45" t="s">
        <v>14585</v>
      </c>
      <c r="J3025" s="46" t="s">
        <v>14586</v>
      </c>
      <c r="K3025" s="46" t="s">
        <v>14587</v>
      </c>
      <c r="L3025" s="45" t="s">
        <v>7306</v>
      </c>
      <c r="M3025" s="45" t="s">
        <v>7307</v>
      </c>
    </row>
    <row r="3026" spans="1:13" ht="57.6">
      <c r="A3026" s="42" t="s">
        <v>7194</v>
      </c>
      <c r="B3026" s="43">
        <f t="shared" si="96"/>
        <v>787</v>
      </c>
      <c r="C3026" s="43" t="str">
        <f t="shared" si="95"/>
        <v>45.3787</v>
      </c>
      <c r="D3026" s="44">
        <v>6</v>
      </c>
      <c r="E3026" s="45" t="s">
        <v>17724</v>
      </c>
      <c r="F3026" s="45" t="s">
        <v>17725</v>
      </c>
      <c r="G3026" s="45" t="s">
        <v>17726</v>
      </c>
      <c r="H3026" s="46" t="s">
        <v>17727</v>
      </c>
      <c r="I3026" s="45" t="s">
        <v>14585</v>
      </c>
      <c r="J3026" s="46" t="s">
        <v>14586</v>
      </c>
      <c r="K3026" s="46" t="s">
        <v>14587</v>
      </c>
      <c r="L3026" s="45" t="s">
        <v>7306</v>
      </c>
      <c r="M3026" s="45" t="s">
        <v>7307</v>
      </c>
    </row>
    <row r="3027" spans="1:13" ht="57.6">
      <c r="A3027" s="42" t="s">
        <v>7194</v>
      </c>
      <c r="B3027" s="43">
        <f t="shared" si="96"/>
        <v>788</v>
      </c>
      <c r="C3027" s="43" t="str">
        <f t="shared" si="95"/>
        <v>45.3788</v>
      </c>
      <c r="D3027" s="44">
        <v>5</v>
      </c>
      <c r="E3027" s="45" t="s">
        <v>17728</v>
      </c>
      <c r="F3027" s="45" t="s">
        <v>17729</v>
      </c>
      <c r="G3027" s="45" t="s">
        <v>17730</v>
      </c>
      <c r="H3027" s="46" t="s">
        <v>17731</v>
      </c>
      <c r="I3027" s="45" t="s">
        <v>14585</v>
      </c>
      <c r="J3027" s="46" t="s">
        <v>14586</v>
      </c>
      <c r="K3027" s="46" t="s">
        <v>14587</v>
      </c>
      <c r="L3027" s="45" t="s">
        <v>7306</v>
      </c>
      <c r="M3027" s="45" t="s">
        <v>7307</v>
      </c>
    </row>
    <row r="3028" spans="1:13" ht="57.6">
      <c r="A3028" s="42" t="s">
        <v>7194</v>
      </c>
      <c r="B3028" s="43">
        <f t="shared" si="96"/>
        <v>789</v>
      </c>
      <c r="C3028" s="43" t="str">
        <f t="shared" si="95"/>
        <v>45.3789</v>
      </c>
      <c r="D3028" s="44">
        <v>6</v>
      </c>
      <c r="E3028" s="45" t="s">
        <v>17732</v>
      </c>
      <c r="F3028" s="45" t="s">
        <v>17733</v>
      </c>
      <c r="G3028" s="45" t="s">
        <v>17734</v>
      </c>
      <c r="H3028" s="46" t="s">
        <v>17735</v>
      </c>
      <c r="I3028" s="45" t="s">
        <v>14585</v>
      </c>
      <c r="J3028" s="46" t="s">
        <v>14586</v>
      </c>
      <c r="K3028" s="46" t="s">
        <v>14587</v>
      </c>
      <c r="L3028" s="45" t="s">
        <v>7306</v>
      </c>
      <c r="M3028" s="45" t="s">
        <v>7307</v>
      </c>
    </row>
    <row r="3029" spans="1:13" ht="57.6">
      <c r="A3029" s="42" t="s">
        <v>7194</v>
      </c>
      <c r="B3029" s="43">
        <f t="shared" si="96"/>
        <v>790</v>
      </c>
      <c r="C3029" s="43" t="str">
        <f t="shared" si="95"/>
        <v>45.3790</v>
      </c>
      <c r="D3029" s="44">
        <v>6</v>
      </c>
      <c r="E3029" s="45" t="s">
        <v>17736</v>
      </c>
      <c r="F3029" s="45" t="s">
        <v>17737</v>
      </c>
      <c r="G3029" s="45" t="s">
        <v>17738</v>
      </c>
      <c r="H3029" s="46" t="s">
        <v>17739</v>
      </c>
      <c r="I3029" s="45" t="s">
        <v>14585</v>
      </c>
      <c r="J3029" s="46" t="s">
        <v>14586</v>
      </c>
      <c r="K3029" s="46" t="s">
        <v>14587</v>
      </c>
      <c r="L3029" s="45" t="s">
        <v>7306</v>
      </c>
      <c r="M3029" s="45" t="s">
        <v>7307</v>
      </c>
    </row>
    <row r="3030" spans="1:13" ht="57.6">
      <c r="A3030" s="42" t="s">
        <v>7194</v>
      </c>
      <c r="B3030" s="43">
        <f t="shared" si="96"/>
        <v>791</v>
      </c>
      <c r="C3030" s="43" t="str">
        <f t="shared" si="95"/>
        <v>45.3791</v>
      </c>
      <c r="D3030" s="44">
        <v>5</v>
      </c>
      <c r="E3030" s="45" t="s">
        <v>17740</v>
      </c>
      <c r="F3030" s="45" t="s">
        <v>17741</v>
      </c>
      <c r="G3030" s="45" t="s">
        <v>17742</v>
      </c>
      <c r="H3030" s="46" t="s">
        <v>17743</v>
      </c>
      <c r="I3030" s="45" t="s">
        <v>14585</v>
      </c>
      <c r="J3030" s="46" t="s">
        <v>14586</v>
      </c>
      <c r="K3030" s="46" t="s">
        <v>14587</v>
      </c>
      <c r="L3030" s="45" t="s">
        <v>7306</v>
      </c>
      <c r="M3030" s="45" t="s">
        <v>7307</v>
      </c>
    </row>
    <row r="3031" spans="1:13" ht="57.6">
      <c r="A3031" s="42" t="s">
        <v>7194</v>
      </c>
      <c r="B3031" s="43">
        <f t="shared" si="96"/>
        <v>792</v>
      </c>
      <c r="C3031" s="43" t="str">
        <f t="shared" si="95"/>
        <v>45.3792</v>
      </c>
      <c r="D3031" s="44">
        <v>6</v>
      </c>
      <c r="E3031" s="45" t="s">
        <v>17744</v>
      </c>
      <c r="F3031" s="45" t="s">
        <v>17745</v>
      </c>
      <c r="G3031" s="45" t="s">
        <v>17746</v>
      </c>
      <c r="H3031" s="46" t="s">
        <v>17747</v>
      </c>
      <c r="I3031" s="45" t="s">
        <v>14585</v>
      </c>
      <c r="J3031" s="46" t="s">
        <v>14586</v>
      </c>
      <c r="K3031" s="46" t="s">
        <v>14587</v>
      </c>
      <c r="L3031" s="45" t="s">
        <v>7306</v>
      </c>
      <c r="M3031" s="45" t="s">
        <v>7307</v>
      </c>
    </row>
    <row r="3032" spans="1:13" ht="57.6">
      <c r="A3032" s="42" t="s">
        <v>7194</v>
      </c>
      <c r="B3032" s="43">
        <f t="shared" si="96"/>
        <v>793</v>
      </c>
      <c r="C3032" s="43" t="str">
        <f t="shared" si="95"/>
        <v>45.3793</v>
      </c>
      <c r="D3032" s="44">
        <v>6</v>
      </c>
      <c r="E3032" s="45" t="s">
        <v>17748</v>
      </c>
      <c r="F3032" s="45" t="s">
        <v>17749</v>
      </c>
      <c r="G3032" s="45" t="s">
        <v>17750</v>
      </c>
      <c r="H3032" s="46" t="s">
        <v>17751</v>
      </c>
      <c r="I3032" s="45" t="s">
        <v>14585</v>
      </c>
      <c r="J3032" s="46" t="s">
        <v>14586</v>
      </c>
      <c r="K3032" s="46" t="s">
        <v>14587</v>
      </c>
      <c r="L3032" s="45" t="s">
        <v>7306</v>
      </c>
      <c r="M3032" s="45" t="s">
        <v>7307</v>
      </c>
    </row>
    <row r="3033" spans="1:13" ht="57.6">
      <c r="A3033" s="42" t="s">
        <v>7194</v>
      </c>
      <c r="B3033" s="43">
        <f t="shared" si="96"/>
        <v>794</v>
      </c>
      <c r="C3033" s="43" t="str">
        <f t="shared" si="95"/>
        <v>45.3794</v>
      </c>
      <c r="D3033" s="44">
        <v>4</v>
      </c>
      <c r="E3033" s="45" t="s">
        <v>17752</v>
      </c>
      <c r="F3033" s="45" t="s">
        <v>17753</v>
      </c>
      <c r="G3033" s="45" t="s">
        <v>17754</v>
      </c>
      <c r="H3033" s="46" t="s">
        <v>17755</v>
      </c>
      <c r="I3033" s="45" t="s">
        <v>14585</v>
      </c>
      <c r="J3033" s="46" t="s">
        <v>14586</v>
      </c>
      <c r="K3033" s="46" t="s">
        <v>14587</v>
      </c>
      <c r="L3033" s="45" t="s">
        <v>7306</v>
      </c>
      <c r="M3033" s="45" t="s">
        <v>7307</v>
      </c>
    </row>
    <row r="3034" spans="1:13" ht="57.6">
      <c r="A3034" s="42" t="s">
        <v>7194</v>
      </c>
      <c r="B3034" s="43">
        <f t="shared" si="96"/>
        <v>795</v>
      </c>
      <c r="C3034" s="43" t="str">
        <f t="shared" si="95"/>
        <v>45.3795</v>
      </c>
      <c r="D3034" s="44">
        <v>5</v>
      </c>
      <c r="E3034" s="45" t="s">
        <v>17756</v>
      </c>
      <c r="F3034" s="45" t="s">
        <v>17757</v>
      </c>
      <c r="G3034" s="45" t="s">
        <v>17758</v>
      </c>
      <c r="H3034" s="46" t="s">
        <v>17759</v>
      </c>
      <c r="I3034" s="45" t="s">
        <v>14585</v>
      </c>
      <c r="J3034" s="46" t="s">
        <v>14586</v>
      </c>
      <c r="K3034" s="46" t="s">
        <v>14587</v>
      </c>
      <c r="L3034" s="45" t="s">
        <v>7306</v>
      </c>
      <c r="M3034" s="45" t="s">
        <v>7307</v>
      </c>
    </row>
    <row r="3035" spans="1:13" ht="57.6">
      <c r="A3035" s="42" t="s">
        <v>7194</v>
      </c>
      <c r="B3035" s="43">
        <f t="shared" si="96"/>
        <v>796</v>
      </c>
      <c r="C3035" s="43" t="str">
        <f t="shared" si="95"/>
        <v>45.3796</v>
      </c>
      <c r="D3035" s="44">
        <v>6</v>
      </c>
      <c r="E3035" s="45" t="s">
        <v>17760</v>
      </c>
      <c r="F3035" s="45" t="s">
        <v>17761</v>
      </c>
      <c r="G3035" s="45" t="s">
        <v>17762</v>
      </c>
      <c r="H3035" s="46" t="s">
        <v>17763</v>
      </c>
      <c r="I3035" s="45" t="s">
        <v>14585</v>
      </c>
      <c r="J3035" s="46" t="s">
        <v>14586</v>
      </c>
      <c r="K3035" s="46" t="s">
        <v>14587</v>
      </c>
      <c r="L3035" s="45" t="s">
        <v>7306</v>
      </c>
      <c r="M3035" s="45" t="s">
        <v>7307</v>
      </c>
    </row>
    <row r="3036" spans="1:13" ht="57.6">
      <c r="A3036" s="42" t="s">
        <v>7194</v>
      </c>
      <c r="B3036" s="43">
        <f t="shared" si="96"/>
        <v>797</v>
      </c>
      <c r="C3036" s="43" t="str">
        <f t="shared" si="95"/>
        <v>45.3797</v>
      </c>
      <c r="D3036" s="44">
        <v>6</v>
      </c>
      <c r="E3036" s="45" t="s">
        <v>17764</v>
      </c>
      <c r="F3036" s="45" t="s">
        <v>17765</v>
      </c>
      <c r="G3036" s="45" t="s">
        <v>17766</v>
      </c>
      <c r="H3036" s="46" t="s">
        <v>17767</v>
      </c>
      <c r="I3036" s="45" t="s">
        <v>14585</v>
      </c>
      <c r="J3036" s="46" t="s">
        <v>14586</v>
      </c>
      <c r="K3036" s="46" t="s">
        <v>14587</v>
      </c>
      <c r="L3036" s="45" t="s">
        <v>7306</v>
      </c>
      <c r="M3036" s="45" t="s">
        <v>7307</v>
      </c>
    </row>
    <row r="3037" spans="1:13" ht="57.6">
      <c r="A3037" s="42" t="s">
        <v>7194</v>
      </c>
      <c r="B3037" s="43">
        <f t="shared" si="96"/>
        <v>798</v>
      </c>
      <c r="C3037" s="43" t="str">
        <f t="shared" si="95"/>
        <v>45.3798</v>
      </c>
      <c r="D3037" s="44">
        <v>5</v>
      </c>
      <c r="E3037" s="45" t="s">
        <v>17768</v>
      </c>
      <c r="F3037" s="45" t="s">
        <v>17769</v>
      </c>
      <c r="G3037" s="45" t="s">
        <v>17770</v>
      </c>
      <c r="H3037" s="46" t="s">
        <v>17771</v>
      </c>
      <c r="I3037" s="45" t="s">
        <v>14585</v>
      </c>
      <c r="J3037" s="46" t="s">
        <v>14586</v>
      </c>
      <c r="K3037" s="46" t="s">
        <v>14587</v>
      </c>
      <c r="L3037" s="45" t="s">
        <v>7306</v>
      </c>
      <c r="M3037" s="45" t="s">
        <v>7307</v>
      </c>
    </row>
    <row r="3038" spans="1:13" ht="57.6">
      <c r="A3038" s="42" t="s">
        <v>7194</v>
      </c>
      <c r="B3038" s="43">
        <f t="shared" si="96"/>
        <v>799</v>
      </c>
      <c r="C3038" s="43" t="str">
        <f t="shared" si="95"/>
        <v>45.3799</v>
      </c>
      <c r="D3038" s="44">
        <v>5</v>
      </c>
      <c r="E3038" s="45" t="s">
        <v>17772</v>
      </c>
      <c r="F3038" s="45" t="s">
        <v>17773</v>
      </c>
      <c r="G3038" s="45" t="s">
        <v>17774</v>
      </c>
      <c r="H3038" s="46" t="s">
        <v>17775</v>
      </c>
      <c r="I3038" s="45" t="s">
        <v>14585</v>
      </c>
      <c r="J3038" s="46" t="s">
        <v>14586</v>
      </c>
      <c r="K3038" s="46" t="s">
        <v>14587</v>
      </c>
      <c r="L3038" s="45" t="s">
        <v>7306</v>
      </c>
      <c r="M3038" s="45" t="s">
        <v>7307</v>
      </c>
    </row>
    <row r="3039" spans="1:13" ht="57.6">
      <c r="A3039" s="42" t="s">
        <v>7194</v>
      </c>
      <c r="B3039" s="43">
        <f t="shared" si="96"/>
        <v>800</v>
      </c>
      <c r="C3039" s="43" t="str">
        <f t="shared" si="95"/>
        <v>45.3800</v>
      </c>
      <c r="D3039" s="44">
        <v>6</v>
      </c>
      <c r="E3039" s="45" t="s">
        <v>17776</v>
      </c>
      <c r="F3039" s="45" t="s">
        <v>17777</v>
      </c>
      <c r="G3039" s="45" t="s">
        <v>17778</v>
      </c>
      <c r="H3039" s="46" t="s">
        <v>17779</v>
      </c>
      <c r="I3039" s="45" t="s">
        <v>14585</v>
      </c>
      <c r="J3039" s="46" t="s">
        <v>14586</v>
      </c>
      <c r="K3039" s="46" t="s">
        <v>14587</v>
      </c>
      <c r="L3039" s="45" t="s">
        <v>7306</v>
      </c>
      <c r="M3039" s="45" t="s">
        <v>7307</v>
      </c>
    </row>
    <row r="3040" spans="1:13" ht="57.6">
      <c r="A3040" s="42" t="s">
        <v>7194</v>
      </c>
      <c r="B3040" s="43">
        <f t="shared" si="96"/>
        <v>801</v>
      </c>
      <c r="C3040" s="43" t="str">
        <f t="shared" si="95"/>
        <v>45.3801</v>
      </c>
      <c r="D3040" s="44">
        <v>7</v>
      </c>
      <c r="E3040" s="45" t="s">
        <v>17780</v>
      </c>
      <c r="F3040" s="45" t="s">
        <v>17781</v>
      </c>
      <c r="G3040" s="45" t="s">
        <v>17782</v>
      </c>
      <c r="H3040" s="46" t="s">
        <v>17783</v>
      </c>
      <c r="I3040" s="45" t="s">
        <v>14585</v>
      </c>
      <c r="J3040" s="46" t="s">
        <v>14586</v>
      </c>
      <c r="K3040" s="46" t="s">
        <v>14587</v>
      </c>
      <c r="L3040" s="45" t="s">
        <v>7306</v>
      </c>
      <c r="M3040" s="45" t="s">
        <v>7307</v>
      </c>
    </row>
    <row r="3041" spans="1:13" ht="57.6">
      <c r="A3041" s="42" t="s">
        <v>7194</v>
      </c>
      <c r="B3041" s="43">
        <f t="shared" si="96"/>
        <v>802</v>
      </c>
      <c r="C3041" s="43" t="str">
        <f t="shared" si="95"/>
        <v>45.3802</v>
      </c>
      <c r="D3041" s="44">
        <v>7</v>
      </c>
      <c r="E3041" s="45" t="s">
        <v>17784</v>
      </c>
      <c r="F3041" s="45" t="s">
        <v>17785</v>
      </c>
      <c r="G3041" s="45" t="s">
        <v>17786</v>
      </c>
      <c r="H3041" s="46" t="s">
        <v>17787</v>
      </c>
      <c r="I3041" s="45" t="s">
        <v>14585</v>
      </c>
      <c r="J3041" s="46" t="s">
        <v>14586</v>
      </c>
      <c r="K3041" s="46" t="s">
        <v>14587</v>
      </c>
      <c r="L3041" s="45" t="s">
        <v>7306</v>
      </c>
      <c r="M3041" s="45" t="s">
        <v>7307</v>
      </c>
    </row>
    <row r="3042" spans="1:13" ht="57.6">
      <c r="A3042" s="42" t="s">
        <v>7194</v>
      </c>
      <c r="B3042" s="43">
        <f t="shared" si="96"/>
        <v>803</v>
      </c>
      <c r="C3042" s="43" t="str">
        <f t="shared" si="95"/>
        <v>45.3803</v>
      </c>
      <c r="D3042" s="44">
        <v>7</v>
      </c>
      <c r="E3042" s="45" t="s">
        <v>17788</v>
      </c>
      <c r="F3042" s="45" t="s">
        <v>17789</v>
      </c>
      <c r="G3042" s="45" t="s">
        <v>17790</v>
      </c>
      <c r="H3042" s="46" t="s">
        <v>17791</v>
      </c>
      <c r="I3042" s="45" t="s">
        <v>14585</v>
      </c>
      <c r="J3042" s="46" t="s">
        <v>14586</v>
      </c>
      <c r="K3042" s="46" t="s">
        <v>14587</v>
      </c>
      <c r="L3042" s="45" t="s">
        <v>7306</v>
      </c>
      <c r="M3042" s="45" t="s">
        <v>7307</v>
      </c>
    </row>
    <row r="3043" spans="1:13" ht="57.6">
      <c r="A3043" s="42" t="s">
        <v>7194</v>
      </c>
      <c r="B3043" s="43">
        <f t="shared" si="96"/>
        <v>804</v>
      </c>
      <c r="C3043" s="43" t="str">
        <f t="shared" si="95"/>
        <v>45.3804</v>
      </c>
      <c r="D3043" s="44">
        <v>7</v>
      </c>
      <c r="E3043" s="45" t="s">
        <v>17792</v>
      </c>
      <c r="F3043" s="45" t="s">
        <v>17793</v>
      </c>
      <c r="G3043" s="45" t="s">
        <v>17794</v>
      </c>
      <c r="H3043" s="46" t="s">
        <v>17795</v>
      </c>
      <c r="I3043" s="45" t="s">
        <v>14585</v>
      </c>
      <c r="J3043" s="46" t="s">
        <v>14586</v>
      </c>
      <c r="K3043" s="46" t="s">
        <v>14587</v>
      </c>
      <c r="L3043" s="45" t="s">
        <v>7306</v>
      </c>
      <c r="M3043" s="45" t="s">
        <v>7307</v>
      </c>
    </row>
    <row r="3044" spans="1:13" ht="57.6">
      <c r="A3044" s="42" t="s">
        <v>7194</v>
      </c>
      <c r="B3044" s="43">
        <f t="shared" si="96"/>
        <v>805</v>
      </c>
      <c r="C3044" s="43" t="str">
        <f t="shared" si="95"/>
        <v>45.3805</v>
      </c>
      <c r="D3044" s="44">
        <v>7</v>
      </c>
      <c r="E3044" s="45" t="s">
        <v>17796</v>
      </c>
      <c r="F3044" s="45" t="s">
        <v>17797</v>
      </c>
      <c r="G3044" s="45" t="s">
        <v>17798</v>
      </c>
      <c r="H3044" s="46" t="s">
        <v>17799</v>
      </c>
      <c r="I3044" s="45" t="s">
        <v>14585</v>
      </c>
      <c r="J3044" s="46" t="s">
        <v>14586</v>
      </c>
      <c r="K3044" s="46" t="s">
        <v>14587</v>
      </c>
      <c r="L3044" s="45" t="s">
        <v>7306</v>
      </c>
      <c r="M3044" s="45" t="s">
        <v>7307</v>
      </c>
    </row>
    <row r="3045" spans="1:13" ht="57.6">
      <c r="A3045" s="42" t="s">
        <v>7194</v>
      </c>
      <c r="B3045" s="43">
        <f t="shared" si="96"/>
        <v>806</v>
      </c>
      <c r="C3045" s="43" t="str">
        <f t="shared" si="95"/>
        <v>45.3806</v>
      </c>
      <c r="D3045" s="44">
        <v>7</v>
      </c>
      <c r="E3045" s="45" t="s">
        <v>17800</v>
      </c>
      <c r="F3045" s="45" t="s">
        <v>17801</v>
      </c>
      <c r="G3045" s="45" t="s">
        <v>17802</v>
      </c>
      <c r="H3045" s="46" t="s">
        <v>17803</v>
      </c>
      <c r="I3045" s="45" t="s">
        <v>14585</v>
      </c>
      <c r="J3045" s="46" t="s">
        <v>14586</v>
      </c>
      <c r="K3045" s="46" t="s">
        <v>14587</v>
      </c>
      <c r="L3045" s="45" t="s">
        <v>7306</v>
      </c>
      <c r="M3045" s="45" t="s">
        <v>7307</v>
      </c>
    </row>
    <row r="3046" spans="1:13" ht="57.6">
      <c r="A3046" s="42" t="s">
        <v>7194</v>
      </c>
      <c r="B3046" s="43">
        <f t="shared" si="96"/>
        <v>807</v>
      </c>
      <c r="C3046" s="43" t="str">
        <f t="shared" si="95"/>
        <v>45.3807</v>
      </c>
      <c r="D3046" s="44">
        <v>4</v>
      </c>
      <c r="E3046" s="45" t="s">
        <v>17804</v>
      </c>
      <c r="F3046" s="45" t="s">
        <v>17805</v>
      </c>
      <c r="G3046" s="45" t="s">
        <v>17806</v>
      </c>
      <c r="H3046" s="45" t="s">
        <v>17807</v>
      </c>
      <c r="I3046" s="45" t="s">
        <v>14585</v>
      </c>
      <c r="J3046" s="46" t="s">
        <v>14586</v>
      </c>
      <c r="K3046" s="46" t="s">
        <v>14587</v>
      </c>
      <c r="L3046" s="45" t="s">
        <v>7306</v>
      </c>
      <c r="M3046" s="45" t="s">
        <v>7307</v>
      </c>
    </row>
    <row r="3047" spans="1:13" ht="57.6">
      <c r="A3047" s="42" t="s">
        <v>7194</v>
      </c>
      <c r="B3047" s="43">
        <f t="shared" si="96"/>
        <v>808</v>
      </c>
      <c r="C3047" s="43" t="str">
        <f t="shared" si="95"/>
        <v>45.3808</v>
      </c>
      <c r="D3047" s="44">
        <v>5</v>
      </c>
      <c r="E3047" s="45" t="s">
        <v>17808</v>
      </c>
      <c r="F3047" s="45" t="s">
        <v>17809</v>
      </c>
      <c r="G3047" s="45" t="s">
        <v>17810</v>
      </c>
      <c r="H3047" s="46" t="s">
        <v>17811</v>
      </c>
      <c r="I3047" s="45" t="s">
        <v>14585</v>
      </c>
      <c r="J3047" s="46" t="s">
        <v>14586</v>
      </c>
      <c r="K3047" s="46" t="s">
        <v>14587</v>
      </c>
      <c r="L3047" s="45" t="s">
        <v>7306</v>
      </c>
      <c r="M3047" s="45" t="s">
        <v>7307</v>
      </c>
    </row>
    <row r="3048" spans="1:13" ht="57.6">
      <c r="A3048" s="42" t="s">
        <v>7194</v>
      </c>
      <c r="B3048" s="43">
        <f t="shared" si="96"/>
        <v>809</v>
      </c>
      <c r="C3048" s="43" t="str">
        <f t="shared" si="95"/>
        <v>45.3809</v>
      </c>
      <c r="D3048" s="44">
        <v>5</v>
      </c>
      <c r="E3048" s="45" t="s">
        <v>17812</v>
      </c>
      <c r="F3048" s="45" t="s">
        <v>17813</v>
      </c>
      <c r="G3048" s="45" t="s">
        <v>17814</v>
      </c>
      <c r="H3048" s="46" t="s">
        <v>17815</v>
      </c>
      <c r="I3048" s="45" t="s">
        <v>14585</v>
      </c>
      <c r="J3048" s="46" t="s">
        <v>14586</v>
      </c>
      <c r="K3048" s="46" t="s">
        <v>14587</v>
      </c>
      <c r="L3048" s="45" t="s">
        <v>7306</v>
      </c>
      <c r="M3048" s="45" t="s">
        <v>7307</v>
      </c>
    </row>
    <row r="3049" spans="1:13" ht="57.6">
      <c r="A3049" s="42" t="s">
        <v>7194</v>
      </c>
      <c r="B3049" s="43">
        <f t="shared" si="96"/>
        <v>810</v>
      </c>
      <c r="C3049" s="43" t="str">
        <f t="shared" si="95"/>
        <v>45.3810</v>
      </c>
      <c r="D3049" s="44">
        <v>6</v>
      </c>
      <c r="E3049" s="45" t="s">
        <v>17816</v>
      </c>
      <c r="F3049" s="45" t="s">
        <v>17817</v>
      </c>
      <c r="G3049" s="45" t="s">
        <v>17818</v>
      </c>
      <c r="H3049" s="46" t="s">
        <v>17819</v>
      </c>
      <c r="I3049" s="45" t="s">
        <v>14585</v>
      </c>
      <c r="J3049" s="46" t="s">
        <v>14586</v>
      </c>
      <c r="K3049" s="46" t="s">
        <v>14587</v>
      </c>
      <c r="L3049" s="45" t="s">
        <v>7306</v>
      </c>
      <c r="M3049" s="45" t="s">
        <v>7307</v>
      </c>
    </row>
    <row r="3050" spans="1:13" ht="57.6">
      <c r="A3050" s="42" t="s">
        <v>7194</v>
      </c>
      <c r="B3050" s="43">
        <f t="shared" si="96"/>
        <v>811</v>
      </c>
      <c r="C3050" s="43" t="str">
        <f t="shared" si="95"/>
        <v>45.3811</v>
      </c>
      <c r="D3050" s="44">
        <v>6</v>
      </c>
      <c r="E3050" s="45" t="s">
        <v>17820</v>
      </c>
      <c r="F3050" s="45" t="s">
        <v>17821</v>
      </c>
      <c r="G3050" s="45" t="s">
        <v>17822</v>
      </c>
      <c r="H3050" s="46" t="s">
        <v>17823</v>
      </c>
      <c r="I3050" s="45" t="s">
        <v>14585</v>
      </c>
      <c r="J3050" s="46" t="s">
        <v>14586</v>
      </c>
      <c r="K3050" s="46" t="s">
        <v>14587</v>
      </c>
      <c r="L3050" s="45" t="s">
        <v>7306</v>
      </c>
      <c r="M3050" s="45" t="s">
        <v>7307</v>
      </c>
    </row>
    <row r="3051" spans="1:13" ht="57.6">
      <c r="A3051" s="42" t="s">
        <v>7194</v>
      </c>
      <c r="B3051" s="43">
        <f t="shared" si="96"/>
        <v>812</v>
      </c>
      <c r="C3051" s="43" t="str">
        <f t="shared" si="95"/>
        <v>45.3812</v>
      </c>
      <c r="D3051" s="44">
        <v>5</v>
      </c>
      <c r="E3051" s="45" t="s">
        <v>17824</v>
      </c>
      <c r="F3051" s="45" t="s">
        <v>17825</v>
      </c>
      <c r="G3051" s="45" t="s">
        <v>17826</v>
      </c>
      <c r="H3051" s="46" t="s">
        <v>17827</v>
      </c>
      <c r="I3051" s="45" t="s">
        <v>14585</v>
      </c>
      <c r="J3051" s="46" t="s">
        <v>14586</v>
      </c>
      <c r="K3051" s="46" t="s">
        <v>14587</v>
      </c>
      <c r="L3051" s="45" t="s">
        <v>7306</v>
      </c>
      <c r="M3051" s="45" t="s">
        <v>7307</v>
      </c>
    </row>
    <row r="3052" spans="1:13" ht="57.6">
      <c r="A3052" s="42" t="s">
        <v>7194</v>
      </c>
      <c r="B3052" s="43">
        <f t="shared" si="96"/>
        <v>813</v>
      </c>
      <c r="C3052" s="43" t="str">
        <f t="shared" si="95"/>
        <v>45.3813</v>
      </c>
      <c r="D3052" s="44">
        <v>5</v>
      </c>
      <c r="E3052" s="45" t="s">
        <v>17828</v>
      </c>
      <c r="F3052" s="45" t="s">
        <v>17829</v>
      </c>
      <c r="G3052" s="45" t="s">
        <v>17830</v>
      </c>
      <c r="H3052" s="46" t="s">
        <v>17831</v>
      </c>
      <c r="I3052" s="45" t="s">
        <v>14585</v>
      </c>
      <c r="J3052" s="46" t="s">
        <v>14586</v>
      </c>
      <c r="K3052" s="46" t="s">
        <v>14587</v>
      </c>
      <c r="L3052" s="45" t="s">
        <v>7306</v>
      </c>
      <c r="M3052" s="45" t="s">
        <v>7307</v>
      </c>
    </row>
    <row r="3053" spans="1:13" ht="57.6">
      <c r="A3053" s="42" t="s">
        <v>7194</v>
      </c>
      <c r="B3053" s="43">
        <f t="shared" si="96"/>
        <v>814</v>
      </c>
      <c r="C3053" s="43" t="str">
        <f t="shared" si="95"/>
        <v>45.3814</v>
      </c>
      <c r="D3053" s="44">
        <v>6</v>
      </c>
      <c r="E3053" s="45" t="s">
        <v>17832</v>
      </c>
      <c r="F3053" s="45" t="s">
        <v>17833</v>
      </c>
      <c r="G3053" s="45" t="s">
        <v>17834</v>
      </c>
      <c r="H3053" s="46" t="s">
        <v>17835</v>
      </c>
      <c r="I3053" s="45" t="s">
        <v>14585</v>
      </c>
      <c r="J3053" s="46" t="s">
        <v>14586</v>
      </c>
      <c r="K3053" s="46" t="s">
        <v>14587</v>
      </c>
      <c r="L3053" s="45" t="s">
        <v>7306</v>
      </c>
      <c r="M3053" s="45" t="s">
        <v>7307</v>
      </c>
    </row>
    <row r="3054" spans="1:13" ht="57.6">
      <c r="A3054" s="42" t="s">
        <v>7194</v>
      </c>
      <c r="B3054" s="43">
        <f t="shared" si="96"/>
        <v>815</v>
      </c>
      <c r="C3054" s="43" t="str">
        <f t="shared" si="95"/>
        <v>45.3815</v>
      </c>
      <c r="D3054" s="44">
        <v>6</v>
      </c>
      <c r="E3054" s="45" t="s">
        <v>17836</v>
      </c>
      <c r="F3054" s="45" t="s">
        <v>17837</v>
      </c>
      <c r="G3054" s="45" t="s">
        <v>17838</v>
      </c>
      <c r="H3054" s="46" t="s">
        <v>17839</v>
      </c>
      <c r="I3054" s="45" t="s">
        <v>14585</v>
      </c>
      <c r="J3054" s="46" t="s">
        <v>14586</v>
      </c>
      <c r="K3054" s="46" t="s">
        <v>14587</v>
      </c>
      <c r="L3054" s="45" t="s">
        <v>7306</v>
      </c>
      <c r="M3054" s="45" t="s">
        <v>7307</v>
      </c>
    </row>
    <row r="3055" spans="1:13" ht="57.6">
      <c r="A3055" s="42" t="s">
        <v>7194</v>
      </c>
      <c r="B3055" s="43">
        <f t="shared" si="96"/>
        <v>816</v>
      </c>
      <c r="C3055" s="43" t="str">
        <f t="shared" si="95"/>
        <v>45.3816</v>
      </c>
      <c r="D3055" s="44">
        <v>4</v>
      </c>
      <c r="E3055" s="45" t="s">
        <v>17840</v>
      </c>
      <c r="F3055" s="45" t="s">
        <v>17841</v>
      </c>
      <c r="G3055" s="45" t="s">
        <v>17842</v>
      </c>
      <c r="H3055" s="46" t="s">
        <v>17843</v>
      </c>
      <c r="I3055" s="45" t="s">
        <v>14585</v>
      </c>
      <c r="J3055" s="46" t="s">
        <v>14586</v>
      </c>
      <c r="K3055" s="46" t="s">
        <v>14587</v>
      </c>
      <c r="L3055" s="45" t="s">
        <v>7306</v>
      </c>
      <c r="M3055" s="45" t="s">
        <v>7307</v>
      </c>
    </row>
    <row r="3056" spans="1:13" ht="57.6">
      <c r="A3056" s="42" t="s">
        <v>7194</v>
      </c>
      <c r="B3056" s="43">
        <f t="shared" si="96"/>
        <v>817</v>
      </c>
      <c r="C3056" s="43" t="str">
        <f t="shared" si="95"/>
        <v>45.3817</v>
      </c>
      <c r="D3056" s="44">
        <v>5</v>
      </c>
      <c r="E3056" s="45" t="s">
        <v>17844</v>
      </c>
      <c r="F3056" s="45" t="s">
        <v>17845</v>
      </c>
      <c r="G3056" s="45" t="s">
        <v>17846</v>
      </c>
      <c r="H3056" s="46" t="s">
        <v>17847</v>
      </c>
      <c r="I3056" s="45" t="s">
        <v>14585</v>
      </c>
      <c r="J3056" s="46" t="s">
        <v>14586</v>
      </c>
      <c r="K3056" s="46" t="s">
        <v>14587</v>
      </c>
      <c r="L3056" s="45" t="s">
        <v>7306</v>
      </c>
      <c r="M3056" s="45" t="s">
        <v>7307</v>
      </c>
    </row>
    <row r="3057" spans="1:13" ht="57.6">
      <c r="A3057" s="42" t="s">
        <v>7194</v>
      </c>
      <c r="B3057" s="43">
        <f t="shared" si="96"/>
        <v>818</v>
      </c>
      <c r="C3057" s="43" t="str">
        <f t="shared" si="95"/>
        <v>45.3818</v>
      </c>
      <c r="D3057" s="44">
        <v>6</v>
      </c>
      <c r="E3057" s="45" t="s">
        <v>17848</v>
      </c>
      <c r="F3057" s="45" t="s">
        <v>17849</v>
      </c>
      <c r="G3057" s="45" t="s">
        <v>17850</v>
      </c>
      <c r="H3057" s="46" t="s">
        <v>17851</v>
      </c>
      <c r="I3057" s="45" t="s">
        <v>14585</v>
      </c>
      <c r="J3057" s="46" t="s">
        <v>14586</v>
      </c>
      <c r="K3057" s="46" t="s">
        <v>14587</v>
      </c>
      <c r="L3057" s="45" t="s">
        <v>7306</v>
      </c>
      <c r="M3057" s="45" t="s">
        <v>7307</v>
      </c>
    </row>
    <row r="3058" spans="1:13" ht="57.6">
      <c r="A3058" s="42" t="s">
        <v>7194</v>
      </c>
      <c r="B3058" s="43">
        <f t="shared" si="96"/>
        <v>819</v>
      </c>
      <c r="C3058" s="43" t="str">
        <f t="shared" si="95"/>
        <v>45.3819</v>
      </c>
      <c r="D3058" s="44">
        <v>7</v>
      </c>
      <c r="E3058" s="45" t="s">
        <v>17852</v>
      </c>
      <c r="F3058" s="45" t="s">
        <v>17853</v>
      </c>
      <c r="G3058" s="45" t="s">
        <v>17854</v>
      </c>
      <c r="H3058" s="46" t="s">
        <v>17855</v>
      </c>
      <c r="I3058" s="45" t="s">
        <v>14585</v>
      </c>
      <c r="J3058" s="46" t="s">
        <v>14586</v>
      </c>
      <c r="K3058" s="46" t="s">
        <v>14587</v>
      </c>
      <c r="L3058" s="45" t="s">
        <v>7306</v>
      </c>
      <c r="M3058" s="45" t="s">
        <v>7307</v>
      </c>
    </row>
    <row r="3059" spans="1:13" ht="57.6">
      <c r="A3059" s="42" t="s">
        <v>7194</v>
      </c>
      <c r="B3059" s="43">
        <f t="shared" si="96"/>
        <v>820</v>
      </c>
      <c r="C3059" s="43" t="str">
        <f t="shared" si="95"/>
        <v>45.3820</v>
      </c>
      <c r="D3059" s="44">
        <v>7</v>
      </c>
      <c r="E3059" s="45" t="s">
        <v>17856</v>
      </c>
      <c r="F3059" s="45" t="s">
        <v>17857</v>
      </c>
      <c r="G3059" s="45" t="s">
        <v>17858</v>
      </c>
      <c r="H3059" s="46" t="s">
        <v>17859</v>
      </c>
      <c r="I3059" s="45" t="s">
        <v>14585</v>
      </c>
      <c r="J3059" s="46" t="s">
        <v>14586</v>
      </c>
      <c r="K3059" s="46" t="s">
        <v>14587</v>
      </c>
      <c r="L3059" s="45" t="s">
        <v>7306</v>
      </c>
      <c r="M3059" s="45" t="s">
        <v>7307</v>
      </c>
    </row>
    <row r="3060" spans="1:13" ht="57.6">
      <c r="A3060" s="42" t="s">
        <v>7194</v>
      </c>
      <c r="B3060" s="43">
        <f t="shared" si="96"/>
        <v>821</v>
      </c>
      <c r="C3060" s="43" t="str">
        <f t="shared" si="95"/>
        <v>45.3821</v>
      </c>
      <c r="D3060" s="44">
        <v>6</v>
      </c>
      <c r="E3060" s="45" t="s">
        <v>17860</v>
      </c>
      <c r="F3060" s="45" t="s">
        <v>17861</v>
      </c>
      <c r="G3060" s="45" t="s">
        <v>17862</v>
      </c>
      <c r="H3060" s="46" t="s">
        <v>17863</v>
      </c>
      <c r="I3060" s="45" t="s">
        <v>14585</v>
      </c>
      <c r="J3060" s="46" t="s">
        <v>14586</v>
      </c>
      <c r="K3060" s="46" t="s">
        <v>14587</v>
      </c>
      <c r="L3060" s="45" t="s">
        <v>7306</v>
      </c>
      <c r="M3060" s="45" t="s">
        <v>7307</v>
      </c>
    </row>
    <row r="3061" spans="1:13" ht="57.6">
      <c r="A3061" s="42" t="s">
        <v>7194</v>
      </c>
      <c r="B3061" s="43">
        <f t="shared" si="96"/>
        <v>822</v>
      </c>
      <c r="C3061" s="43" t="str">
        <f t="shared" si="95"/>
        <v>45.3822</v>
      </c>
      <c r="D3061" s="44">
        <v>6</v>
      </c>
      <c r="E3061" s="45" t="s">
        <v>17864</v>
      </c>
      <c r="F3061" s="45" t="s">
        <v>17865</v>
      </c>
      <c r="G3061" s="45" t="s">
        <v>17866</v>
      </c>
      <c r="H3061" s="46" t="s">
        <v>17867</v>
      </c>
      <c r="I3061" s="45" t="s">
        <v>14585</v>
      </c>
      <c r="J3061" s="46" t="s">
        <v>14586</v>
      </c>
      <c r="K3061" s="46" t="s">
        <v>14587</v>
      </c>
      <c r="L3061" s="45" t="s">
        <v>7306</v>
      </c>
      <c r="M3061" s="45" t="s">
        <v>7307</v>
      </c>
    </row>
    <row r="3062" spans="1:13" ht="57.6">
      <c r="A3062" s="42" t="s">
        <v>7194</v>
      </c>
      <c r="B3062" s="43">
        <f t="shared" si="96"/>
        <v>823</v>
      </c>
      <c r="C3062" s="43" t="str">
        <f t="shared" si="95"/>
        <v>45.3823</v>
      </c>
      <c r="D3062" s="44">
        <v>7</v>
      </c>
      <c r="E3062" s="45" t="s">
        <v>17868</v>
      </c>
      <c r="F3062" s="45" t="s">
        <v>17869</v>
      </c>
      <c r="G3062" s="45" t="s">
        <v>17870</v>
      </c>
      <c r="H3062" s="46" t="s">
        <v>17871</v>
      </c>
      <c r="I3062" s="45" t="s">
        <v>14585</v>
      </c>
      <c r="J3062" s="46" t="s">
        <v>14586</v>
      </c>
      <c r="K3062" s="46" t="s">
        <v>14587</v>
      </c>
      <c r="L3062" s="45" t="s">
        <v>7306</v>
      </c>
      <c r="M3062" s="45" t="s">
        <v>7307</v>
      </c>
    </row>
    <row r="3063" spans="1:13" ht="57.6">
      <c r="A3063" s="42" t="s">
        <v>7194</v>
      </c>
      <c r="B3063" s="43">
        <f t="shared" si="96"/>
        <v>824</v>
      </c>
      <c r="C3063" s="43" t="str">
        <f t="shared" si="95"/>
        <v>45.3824</v>
      </c>
      <c r="D3063" s="44">
        <v>7</v>
      </c>
      <c r="E3063" s="45" t="s">
        <v>17872</v>
      </c>
      <c r="F3063" s="45" t="s">
        <v>17873</v>
      </c>
      <c r="G3063" s="45" t="s">
        <v>17874</v>
      </c>
      <c r="H3063" s="46" t="s">
        <v>17875</v>
      </c>
      <c r="I3063" s="45" t="s">
        <v>14585</v>
      </c>
      <c r="J3063" s="46" t="s">
        <v>14586</v>
      </c>
      <c r="K3063" s="46" t="s">
        <v>14587</v>
      </c>
      <c r="L3063" s="45" t="s">
        <v>7306</v>
      </c>
      <c r="M3063" s="45" t="s">
        <v>7307</v>
      </c>
    </row>
    <row r="3064" spans="1:13" ht="57.6">
      <c r="A3064" s="42" t="s">
        <v>7194</v>
      </c>
      <c r="B3064" s="43">
        <f t="shared" si="96"/>
        <v>825</v>
      </c>
      <c r="C3064" s="43" t="str">
        <f t="shared" si="95"/>
        <v>45.3825</v>
      </c>
      <c r="D3064" s="44">
        <v>8</v>
      </c>
      <c r="E3064" s="45" t="s">
        <v>17876</v>
      </c>
      <c r="F3064" s="45" t="s">
        <v>17877</v>
      </c>
      <c r="G3064" s="45" t="s">
        <v>17878</v>
      </c>
      <c r="H3064" s="46" t="s">
        <v>17879</v>
      </c>
      <c r="I3064" s="45" t="s">
        <v>14585</v>
      </c>
      <c r="J3064" s="46" t="s">
        <v>14586</v>
      </c>
      <c r="K3064" s="46" t="s">
        <v>14587</v>
      </c>
      <c r="L3064" s="45" t="s">
        <v>7306</v>
      </c>
      <c r="M3064" s="45" t="s">
        <v>7307</v>
      </c>
    </row>
    <row r="3065" spans="1:13" ht="57.6">
      <c r="A3065" s="42" t="s">
        <v>7194</v>
      </c>
      <c r="B3065" s="43">
        <f t="shared" si="96"/>
        <v>826</v>
      </c>
      <c r="C3065" s="43" t="str">
        <f t="shared" si="95"/>
        <v>45.3826</v>
      </c>
      <c r="D3065" s="44">
        <v>8</v>
      </c>
      <c r="E3065" s="45" t="s">
        <v>17880</v>
      </c>
      <c r="F3065" s="45" t="s">
        <v>17881</v>
      </c>
      <c r="G3065" s="45" t="s">
        <v>17882</v>
      </c>
      <c r="H3065" s="46" t="s">
        <v>17883</v>
      </c>
      <c r="I3065" s="45" t="s">
        <v>14585</v>
      </c>
      <c r="J3065" s="46" t="s">
        <v>14586</v>
      </c>
      <c r="K3065" s="46" t="s">
        <v>14587</v>
      </c>
      <c r="L3065" s="45" t="s">
        <v>7306</v>
      </c>
      <c r="M3065" s="45" t="s">
        <v>7307</v>
      </c>
    </row>
    <row r="3066" spans="1:13" ht="57.6">
      <c r="A3066" s="42" t="s">
        <v>7194</v>
      </c>
      <c r="B3066" s="43">
        <f t="shared" si="96"/>
        <v>827</v>
      </c>
      <c r="C3066" s="43" t="str">
        <f t="shared" si="95"/>
        <v>45.3827</v>
      </c>
      <c r="D3066" s="44">
        <v>8</v>
      </c>
      <c r="E3066" s="45" t="s">
        <v>17884</v>
      </c>
      <c r="F3066" s="45" t="s">
        <v>17885</v>
      </c>
      <c r="G3066" s="45" t="s">
        <v>17886</v>
      </c>
      <c r="H3066" s="46" t="s">
        <v>17887</v>
      </c>
      <c r="I3066" s="45" t="s">
        <v>14585</v>
      </c>
      <c r="J3066" s="46" t="s">
        <v>14586</v>
      </c>
      <c r="K3066" s="46" t="s">
        <v>14587</v>
      </c>
      <c r="L3066" s="45" t="s">
        <v>7306</v>
      </c>
      <c r="M3066" s="45" t="s">
        <v>7307</v>
      </c>
    </row>
    <row r="3067" spans="1:13" ht="57.6">
      <c r="A3067" s="42" t="s">
        <v>7194</v>
      </c>
      <c r="B3067" s="43">
        <f t="shared" si="96"/>
        <v>828</v>
      </c>
      <c r="C3067" s="43" t="str">
        <f t="shared" si="95"/>
        <v>45.3828</v>
      </c>
      <c r="D3067" s="44">
        <v>7</v>
      </c>
      <c r="E3067" s="45" t="s">
        <v>17888</v>
      </c>
      <c r="F3067" s="45" t="s">
        <v>17889</v>
      </c>
      <c r="G3067" s="45" t="s">
        <v>17890</v>
      </c>
      <c r="H3067" s="46" t="s">
        <v>17891</v>
      </c>
      <c r="I3067" s="45" t="s">
        <v>14585</v>
      </c>
      <c r="J3067" s="46" t="s">
        <v>14586</v>
      </c>
      <c r="K3067" s="46" t="s">
        <v>14587</v>
      </c>
      <c r="L3067" s="45" t="s">
        <v>7306</v>
      </c>
      <c r="M3067" s="45" t="s">
        <v>7307</v>
      </c>
    </row>
    <row r="3068" spans="1:13" ht="57.6">
      <c r="A3068" s="42" t="s">
        <v>7194</v>
      </c>
      <c r="B3068" s="43">
        <f t="shared" si="96"/>
        <v>829</v>
      </c>
      <c r="C3068" s="43" t="str">
        <f t="shared" si="95"/>
        <v>45.3829</v>
      </c>
      <c r="D3068" s="44">
        <v>6</v>
      </c>
      <c r="E3068" s="45" t="s">
        <v>17892</v>
      </c>
      <c r="F3068" s="45" t="s">
        <v>17893</v>
      </c>
      <c r="G3068" s="45" t="s">
        <v>17894</v>
      </c>
      <c r="H3068" s="46" t="s">
        <v>17895</v>
      </c>
      <c r="I3068" s="45" t="s">
        <v>14585</v>
      </c>
      <c r="J3068" s="46" t="s">
        <v>14586</v>
      </c>
      <c r="K3068" s="46" t="s">
        <v>14587</v>
      </c>
      <c r="L3068" s="45" t="s">
        <v>7306</v>
      </c>
      <c r="M3068" s="45" t="s">
        <v>7307</v>
      </c>
    </row>
    <row r="3069" spans="1:13" ht="57.6">
      <c r="A3069" s="42" t="s">
        <v>7194</v>
      </c>
      <c r="B3069" s="43">
        <f t="shared" si="96"/>
        <v>830</v>
      </c>
      <c r="C3069" s="43" t="str">
        <f t="shared" si="95"/>
        <v>45.3830</v>
      </c>
      <c r="D3069" s="44">
        <v>7</v>
      </c>
      <c r="E3069" s="45" t="s">
        <v>17896</v>
      </c>
      <c r="F3069" s="45" t="s">
        <v>17897</v>
      </c>
      <c r="G3069" s="45" t="s">
        <v>17898</v>
      </c>
      <c r="H3069" s="46" t="s">
        <v>17899</v>
      </c>
      <c r="I3069" s="45" t="s">
        <v>14585</v>
      </c>
      <c r="J3069" s="46" t="s">
        <v>14586</v>
      </c>
      <c r="K3069" s="46" t="s">
        <v>14587</v>
      </c>
      <c r="L3069" s="45" t="s">
        <v>7306</v>
      </c>
      <c r="M3069" s="45" t="s">
        <v>7307</v>
      </c>
    </row>
    <row r="3070" spans="1:13" ht="57.6">
      <c r="A3070" s="42" t="s">
        <v>7194</v>
      </c>
      <c r="B3070" s="43">
        <f t="shared" si="96"/>
        <v>831</v>
      </c>
      <c r="C3070" s="43" t="str">
        <f t="shared" si="95"/>
        <v>45.3831</v>
      </c>
      <c r="D3070" s="44">
        <v>7</v>
      </c>
      <c r="E3070" s="45" t="s">
        <v>17900</v>
      </c>
      <c r="F3070" s="45" t="s">
        <v>17901</v>
      </c>
      <c r="G3070" s="45" t="s">
        <v>17902</v>
      </c>
      <c r="H3070" s="46" t="s">
        <v>17903</v>
      </c>
      <c r="I3070" s="45" t="s">
        <v>14585</v>
      </c>
      <c r="J3070" s="46" t="s">
        <v>14586</v>
      </c>
      <c r="K3070" s="46" t="s">
        <v>14587</v>
      </c>
      <c r="L3070" s="45" t="s">
        <v>7306</v>
      </c>
      <c r="M3070" s="45" t="s">
        <v>7307</v>
      </c>
    </row>
    <row r="3071" spans="1:13" ht="57.6">
      <c r="A3071" s="42" t="s">
        <v>7194</v>
      </c>
      <c r="B3071" s="43">
        <f t="shared" si="96"/>
        <v>832</v>
      </c>
      <c r="C3071" s="43" t="str">
        <f t="shared" si="95"/>
        <v>45.3832</v>
      </c>
      <c r="D3071" s="44">
        <v>8</v>
      </c>
      <c r="E3071" s="45" t="s">
        <v>17904</v>
      </c>
      <c r="F3071" s="45" t="s">
        <v>17905</v>
      </c>
      <c r="G3071" s="45" t="s">
        <v>17906</v>
      </c>
      <c r="H3071" s="46" t="s">
        <v>17907</v>
      </c>
      <c r="I3071" s="45" t="s">
        <v>14585</v>
      </c>
      <c r="J3071" s="46" t="s">
        <v>14586</v>
      </c>
      <c r="K3071" s="46" t="s">
        <v>14587</v>
      </c>
      <c r="L3071" s="45" t="s">
        <v>7306</v>
      </c>
      <c r="M3071" s="45" t="s">
        <v>7307</v>
      </c>
    </row>
    <row r="3072" spans="1:13" ht="57.6">
      <c r="A3072" s="42" t="s">
        <v>7194</v>
      </c>
      <c r="B3072" s="43">
        <f t="shared" si="96"/>
        <v>833</v>
      </c>
      <c r="C3072" s="43" t="str">
        <f t="shared" si="95"/>
        <v>45.3833</v>
      </c>
      <c r="D3072" s="44">
        <v>8</v>
      </c>
      <c r="E3072" s="45" t="s">
        <v>17908</v>
      </c>
      <c r="F3072" s="45" t="s">
        <v>17909</v>
      </c>
      <c r="G3072" s="45" t="s">
        <v>17910</v>
      </c>
      <c r="H3072" s="46" t="s">
        <v>17911</v>
      </c>
      <c r="I3072" s="45" t="s">
        <v>14585</v>
      </c>
      <c r="J3072" s="46" t="s">
        <v>14586</v>
      </c>
      <c r="K3072" s="46" t="s">
        <v>14587</v>
      </c>
      <c r="L3072" s="45" t="s">
        <v>7306</v>
      </c>
      <c r="M3072" s="45" t="s">
        <v>7307</v>
      </c>
    </row>
    <row r="3073" spans="1:13" ht="57.6">
      <c r="A3073" s="42" t="s">
        <v>7194</v>
      </c>
      <c r="B3073" s="43">
        <f t="shared" si="96"/>
        <v>834</v>
      </c>
      <c r="C3073" s="43" t="str">
        <f t="shared" si="95"/>
        <v>45.3834</v>
      </c>
      <c r="D3073" s="44">
        <v>8</v>
      </c>
      <c r="E3073" s="45" t="s">
        <v>17912</v>
      </c>
      <c r="F3073" s="45" t="s">
        <v>17913</v>
      </c>
      <c r="G3073" s="45" t="s">
        <v>17914</v>
      </c>
      <c r="H3073" s="46" t="s">
        <v>17915</v>
      </c>
      <c r="I3073" s="45" t="s">
        <v>14585</v>
      </c>
      <c r="J3073" s="46" t="s">
        <v>14586</v>
      </c>
      <c r="K3073" s="46" t="s">
        <v>14587</v>
      </c>
      <c r="L3073" s="45" t="s">
        <v>7306</v>
      </c>
      <c r="M3073" s="45" t="s">
        <v>7307</v>
      </c>
    </row>
    <row r="3074" spans="1:13" ht="57.6">
      <c r="A3074" s="42" t="s">
        <v>7194</v>
      </c>
      <c r="B3074" s="43">
        <f t="shared" si="96"/>
        <v>835</v>
      </c>
      <c r="C3074" s="43" t="str">
        <f t="shared" si="95"/>
        <v>45.3835</v>
      </c>
      <c r="D3074" s="44">
        <v>7</v>
      </c>
      <c r="E3074" s="45" t="s">
        <v>17916</v>
      </c>
      <c r="F3074" s="45" t="s">
        <v>17917</v>
      </c>
      <c r="G3074" s="45" t="s">
        <v>17918</v>
      </c>
      <c r="H3074" s="46" t="s">
        <v>17919</v>
      </c>
      <c r="I3074" s="45" t="s">
        <v>14585</v>
      </c>
      <c r="J3074" s="46" t="s">
        <v>14586</v>
      </c>
      <c r="K3074" s="46" t="s">
        <v>14587</v>
      </c>
      <c r="L3074" s="45" t="s">
        <v>7306</v>
      </c>
      <c r="M3074" s="45" t="s">
        <v>7307</v>
      </c>
    </row>
    <row r="3075" spans="1:13" ht="57.6">
      <c r="A3075" s="42" t="s">
        <v>7194</v>
      </c>
      <c r="B3075" s="43">
        <f t="shared" si="96"/>
        <v>836</v>
      </c>
      <c r="C3075" s="43" t="str">
        <f t="shared" ref="C3075:C3138" si="97">+CONCATENATE(A3075,B3075)</f>
        <v>45.3836</v>
      </c>
      <c r="D3075" s="44">
        <v>8</v>
      </c>
      <c r="E3075" s="45" t="s">
        <v>17920</v>
      </c>
      <c r="F3075" s="45" t="s">
        <v>17921</v>
      </c>
      <c r="G3075" s="45" t="s">
        <v>17922</v>
      </c>
      <c r="H3075" s="46" t="s">
        <v>17923</v>
      </c>
      <c r="I3075" s="45" t="s">
        <v>14585</v>
      </c>
      <c r="J3075" s="46" t="s">
        <v>14586</v>
      </c>
      <c r="K3075" s="46" t="s">
        <v>14587</v>
      </c>
      <c r="L3075" s="45" t="s">
        <v>7306</v>
      </c>
      <c r="M3075" s="45" t="s">
        <v>7307</v>
      </c>
    </row>
    <row r="3076" spans="1:13" ht="57.6">
      <c r="A3076" s="42" t="s">
        <v>7194</v>
      </c>
      <c r="B3076" s="43">
        <f t="shared" ref="B3076:B3139" si="98">+IF(A3076=A3075,B3075+1,1)</f>
        <v>837</v>
      </c>
      <c r="C3076" s="43" t="str">
        <f t="shared" si="97"/>
        <v>45.3837</v>
      </c>
      <c r="D3076" s="44">
        <v>8</v>
      </c>
      <c r="E3076" s="45" t="s">
        <v>17924</v>
      </c>
      <c r="F3076" s="45" t="s">
        <v>17925</v>
      </c>
      <c r="G3076" s="45" t="s">
        <v>17926</v>
      </c>
      <c r="H3076" s="46" t="s">
        <v>17927</v>
      </c>
      <c r="I3076" s="45" t="s">
        <v>14585</v>
      </c>
      <c r="J3076" s="46" t="s">
        <v>14586</v>
      </c>
      <c r="K3076" s="46" t="s">
        <v>14587</v>
      </c>
      <c r="L3076" s="45" t="s">
        <v>7306</v>
      </c>
      <c r="M3076" s="45" t="s">
        <v>7307</v>
      </c>
    </row>
    <row r="3077" spans="1:13" ht="57.6">
      <c r="A3077" s="42" t="s">
        <v>7194</v>
      </c>
      <c r="B3077" s="43">
        <f t="shared" si="98"/>
        <v>838</v>
      </c>
      <c r="C3077" s="43" t="str">
        <f t="shared" si="97"/>
        <v>45.3838</v>
      </c>
      <c r="D3077" s="44">
        <v>8</v>
      </c>
      <c r="E3077" s="45" t="s">
        <v>17928</v>
      </c>
      <c r="F3077" s="45" t="s">
        <v>17929</v>
      </c>
      <c r="G3077" s="45" t="s">
        <v>17930</v>
      </c>
      <c r="H3077" s="46" t="s">
        <v>17931</v>
      </c>
      <c r="I3077" s="45" t="s">
        <v>14585</v>
      </c>
      <c r="J3077" s="46" t="s">
        <v>14586</v>
      </c>
      <c r="K3077" s="46" t="s">
        <v>14587</v>
      </c>
      <c r="L3077" s="45" t="s">
        <v>7306</v>
      </c>
      <c r="M3077" s="45" t="s">
        <v>7307</v>
      </c>
    </row>
    <row r="3078" spans="1:13" ht="57.6">
      <c r="A3078" s="42" t="s">
        <v>7194</v>
      </c>
      <c r="B3078" s="43">
        <f t="shared" si="98"/>
        <v>839</v>
      </c>
      <c r="C3078" s="43" t="str">
        <f t="shared" si="97"/>
        <v>45.3839</v>
      </c>
      <c r="D3078" s="44">
        <v>7</v>
      </c>
      <c r="E3078" s="45" t="s">
        <v>17932</v>
      </c>
      <c r="F3078" s="45" t="s">
        <v>17933</v>
      </c>
      <c r="G3078" s="45" t="s">
        <v>17934</v>
      </c>
      <c r="H3078" s="46" t="s">
        <v>17935</v>
      </c>
      <c r="I3078" s="45" t="s">
        <v>14585</v>
      </c>
      <c r="J3078" s="46" t="s">
        <v>14586</v>
      </c>
      <c r="K3078" s="46" t="s">
        <v>14587</v>
      </c>
      <c r="L3078" s="45" t="s">
        <v>7306</v>
      </c>
      <c r="M3078" s="45" t="s">
        <v>7307</v>
      </c>
    </row>
    <row r="3079" spans="1:13" ht="57.6">
      <c r="A3079" s="42" t="s">
        <v>7194</v>
      </c>
      <c r="B3079" s="43">
        <f t="shared" si="98"/>
        <v>840</v>
      </c>
      <c r="C3079" s="43" t="str">
        <f t="shared" si="97"/>
        <v>45.3840</v>
      </c>
      <c r="D3079" s="44">
        <v>7</v>
      </c>
      <c r="E3079" s="45" t="s">
        <v>17936</v>
      </c>
      <c r="F3079" s="45" t="s">
        <v>17937</v>
      </c>
      <c r="G3079" s="45" t="s">
        <v>17938</v>
      </c>
      <c r="H3079" s="46" t="s">
        <v>17939</v>
      </c>
      <c r="I3079" s="45" t="s">
        <v>14585</v>
      </c>
      <c r="J3079" s="46" t="s">
        <v>14586</v>
      </c>
      <c r="K3079" s="46" t="s">
        <v>14587</v>
      </c>
      <c r="L3079" s="45" t="s">
        <v>7306</v>
      </c>
      <c r="M3079" s="45" t="s">
        <v>7307</v>
      </c>
    </row>
    <row r="3080" spans="1:13" ht="57.6">
      <c r="A3080" s="42" t="s">
        <v>7194</v>
      </c>
      <c r="B3080" s="43">
        <f t="shared" si="98"/>
        <v>841</v>
      </c>
      <c r="C3080" s="43" t="str">
        <f t="shared" si="97"/>
        <v>45.3841</v>
      </c>
      <c r="D3080" s="44">
        <v>6</v>
      </c>
      <c r="E3080" s="45" t="s">
        <v>17940</v>
      </c>
      <c r="F3080" s="45" t="s">
        <v>17941</v>
      </c>
      <c r="G3080" s="45" t="s">
        <v>17942</v>
      </c>
      <c r="H3080" s="46" t="s">
        <v>17943</v>
      </c>
      <c r="I3080" s="45" t="s">
        <v>14585</v>
      </c>
      <c r="J3080" s="46" t="s">
        <v>14586</v>
      </c>
      <c r="K3080" s="46" t="s">
        <v>14587</v>
      </c>
      <c r="L3080" s="45" t="s">
        <v>7306</v>
      </c>
      <c r="M3080" s="45" t="s">
        <v>7307</v>
      </c>
    </row>
    <row r="3081" spans="1:13" ht="57.6">
      <c r="A3081" s="42" t="s">
        <v>7194</v>
      </c>
      <c r="B3081" s="43">
        <f t="shared" si="98"/>
        <v>842</v>
      </c>
      <c r="C3081" s="43" t="str">
        <f t="shared" si="97"/>
        <v>45.3842</v>
      </c>
      <c r="D3081" s="44">
        <v>5</v>
      </c>
      <c r="E3081" s="45" t="s">
        <v>17944</v>
      </c>
      <c r="F3081" s="45" t="s">
        <v>17945</v>
      </c>
      <c r="G3081" s="45" t="s">
        <v>17946</v>
      </c>
      <c r="H3081" s="46" t="s">
        <v>17947</v>
      </c>
      <c r="I3081" s="45" t="s">
        <v>14585</v>
      </c>
      <c r="J3081" s="46" t="s">
        <v>14586</v>
      </c>
      <c r="K3081" s="46" t="s">
        <v>14587</v>
      </c>
      <c r="L3081" s="45" t="s">
        <v>7306</v>
      </c>
      <c r="M3081" s="45" t="s">
        <v>7307</v>
      </c>
    </row>
    <row r="3082" spans="1:13" ht="57.6">
      <c r="A3082" s="42" t="s">
        <v>7194</v>
      </c>
      <c r="B3082" s="43">
        <f t="shared" si="98"/>
        <v>843</v>
      </c>
      <c r="C3082" s="43" t="str">
        <f t="shared" si="97"/>
        <v>45.3843</v>
      </c>
      <c r="D3082" s="44">
        <v>6</v>
      </c>
      <c r="E3082" s="45" t="s">
        <v>17948</v>
      </c>
      <c r="F3082" s="45" t="s">
        <v>17949</v>
      </c>
      <c r="G3082" s="45" t="s">
        <v>17950</v>
      </c>
      <c r="H3082" s="46" t="s">
        <v>17951</v>
      </c>
      <c r="I3082" s="45" t="s">
        <v>14585</v>
      </c>
      <c r="J3082" s="46" t="s">
        <v>14586</v>
      </c>
      <c r="K3082" s="46" t="s">
        <v>14587</v>
      </c>
      <c r="L3082" s="45" t="s">
        <v>7306</v>
      </c>
      <c r="M3082" s="45" t="s">
        <v>7307</v>
      </c>
    </row>
    <row r="3083" spans="1:13" ht="57.6">
      <c r="A3083" s="42" t="s">
        <v>7194</v>
      </c>
      <c r="B3083" s="43">
        <f t="shared" si="98"/>
        <v>844</v>
      </c>
      <c r="C3083" s="43" t="str">
        <f t="shared" si="97"/>
        <v>45.3844</v>
      </c>
      <c r="D3083" s="44">
        <v>7</v>
      </c>
      <c r="E3083" s="45" t="s">
        <v>17952</v>
      </c>
      <c r="F3083" s="45" t="s">
        <v>17953</v>
      </c>
      <c r="G3083" s="45" t="s">
        <v>17954</v>
      </c>
      <c r="H3083" s="46" t="s">
        <v>17955</v>
      </c>
      <c r="I3083" s="45" t="s">
        <v>14585</v>
      </c>
      <c r="J3083" s="46" t="s">
        <v>14586</v>
      </c>
      <c r="K3083" s="46" t="s">
        <v>14587</v>
      </c>
      <c r="L3083" s="45" t="s">
        <v>7306</v>
      </c>
      <c r="M3083" s="45" t="s">
        <v>7307</v>
      </c>
    </row>
    <row r="3084" spans="1:13" ht="57.6">
      <c r="A3084" s="42" t="s">
        <v>7194</v>
      </c>
      <c r="B3084" s="43">
        <f t="shared" si="98"/>
        <v>845</v>
      </c>
      <c r="C3084" s="43" t="str">
        <f t="shared" si="97"/>
        <v>45.3845</v>
      </c>
      <c r="D3084" s="44">
        <v>8</v>
      </c>
      <c r="E3084" s="45" t="s">
        <v>17956</v>
      </c>
      <c r="F3084" s="45" t="s">
        <v>17957</v>
      </c>
      <c r="G3084" s="45" t="s">
        <v>17958</v>
      </c>
      <c r="H3084" s="46" t="s">
        <v>17959</v>
      </c>
      <c r="I3084" s="45" t="s">
        <v>14585</v>
      </c>
      <c r="J3084" s="46" t="s">
        <v>14586</v>
      </c>
      <c r="K3084" s="46" t="s">
        <v>14587</v>
      </c>
      <c r="L3084" s="45" t="s">
        <v>7306</v>
      </c>
      <c r="M3084" s="45" t="s">
        <v>7307</v>
      </c>
    </row>
    <row r="3085" spans="1:13" ht="57.6">
      <c r="A3085" s="42" t="s">
        <v>7194</v>
      </c>
      <c r="B3085" s="43">
        <f t="shared" si="98"/>
        <v>846</v>
      </c>
      <c r="C3085" s="43" t="str">
        <f t="shared" si="97"/>
        <v>45.3846</v>
      </c>
      <c r="D3085" s="44">
        <v>8</v>
      </c>
      <c r="E3085" s="45" t="s">
        <v>17960</v>
      </c>
      <c r="F3085" s="45" t="s">
        <v>17961</v>
      </c>
      <c r="G3085" s="45" t="s">
        <v>17962</v>
      </c>
      <c r="H3085" s="46" t="s">
        <v>17963</v>
      </c>
      <c r="I3085" s="45" t="s">
        <v>14585</v>
      </c>
      <c r="J3085" s="46" t="s">
        <v>14586</v>
      </c>
      <c r="K3085" s="46" t="s">
        <v>14587</v>
      </c>
      <c r="L3085" s="45" t="s">
        <v>7306</v>
      </c>
      <c r="M3085" s="45" t="s">
        <v>7307</v>
      </c>
    </row>
    <row r="3086" spans="1:13" ht="57.6">
      <c r="A3086" s="42" t="s">
        <v>7194</v>
      </c>
      <c r="B3086" s="43">
        <f t="shared" si="98"/>
        <v>847</v>
      </c>
      <c r="C3086" s="43" t="str">
        <f t="shared" si="97"/>
        <v>45.3847</v>
      </c>
      <c r="D3086" s="44">
        <v>7</v>
      </c>
      <c r="E3086" s="45" t="s">
        <v>17964</v>
      </c>
      <c r="F3086" s="45" t="s">
        <v>17965</v>
      </c>
      <c r="G3086" s="45" t="s">
        <v>17966</v>
      </c>
      <c r="H3086" s="46" t="s">
        <v>17967</v>
      </c>
      <c r="I3086" s="45" t="s">
        <v>14585</v>
      </c>
      <c r="J3086" s="46" t="s">
        <v>14586</v>
      </c>
      <c r="K3086" s="46" t="s">
        <v>14587</v>
      </c>
      <c r="L3086" s="45" t="s">
        <v>7306</v>
      </c>
      <c r="M3086" s="45" t="s">
        <v>7307</v>
      </c>
    </row>
    <row r="3087" spans="1:13" ht="57.6">
      <c r="A3087" s="42" t="s">
        <v>7194</v>
      </c>
      <c r="B3087" s="43">
        <f t="shared" si="98"/>
        <v>848</v>
      </c>
      <c r="C3087" s="43" t="str">
        <f t="shared" si="97"/>
        <v>45.3848</v>
      </c>
      <c r="D3087" s="44">
        <v>8</v>
      </c>
      <c r="E3087" s="45" t="s">
        <v>17968</v>
      </c>
      <c r="F3087" s="45" t="s">
        <v>17969</v>
      </c>
      <c r="G3087" s="45" t="s">
        <v>17970</v>
      </c>
      <c r="H3087" s="46" t="s">
        <v>17971</v>
      </c>
      <c r="I3087" s="45" t="s">
        <v>14585</v>
      </c>
      <c r="J3087" s="46" t="s">
        <v>14586</v>
      </c>
      <c r="K3087" s="46" t="s">
        <v>14587</v>
      </c>
      <c r="L3087" s="45" t="s">
        <v>7306</v>
      </c>
      <c r="M3087" s="45" t="s">
        <v>7307</v>
      </c>
    </row>
    <row r="3088" spans="1:13" ht="57.6">
      <c r="A3088" s="42" t="s">
        <v>7194</v>
      </c>
      <c r="B3088" s="43">
        <f t="shared" si="98"/>
        <v>849</v>
      </c>
      <c r="C3088" s="43" t="str">
        <f t="shared" si="97"/>
        <v>45.3849</v>
      </c>
      <c r="D3088" s="44">
        <v>8</v>
      </c>
      <c r="E3088" s="45" t="s">
        <v>17972</v>
      </c>
      <c r="F3088" s="45" t="s">
        <v>17973</v>
      </c>
      <c r="G3088" s="45" t="s">
        <v>17974</v>
      </c>
      <c r="H3088" s="46" t="s">
        <v>17975</v>
      </c>
      <c r="I3088" s="45" t="s">
        <v>14585</v>
      </c>
      <c r="J3088" s="46" t="s">
        <v>14586</v>
      </c>
      <c r="K3088" s="46" t="s">
        <v>14587</v>
      </c>
      <c r="L3088" s="45" t="s">
        <v>7306</v>
      </c>
      <c r="M3088" s="45" t="s">
        <v>7307</v>
      </c>
    </row>
    <row r="3089" spans="1:13" ht="57.6">
      <c r="A3089" s="42" t="s">
        <v>7194</v>
      </c>
      <c r="B3089" s="43">
        <f t="shared" si="98"/>
        <v>850</v>
      </c>
      <c r="C3089" s="43" t="str">
        <f t="shared" si="97"/>
        <v>45.3850</v>
      </c>
      <c r="D3089" s="44">
        <v>7</v>
      </c>
      <c r="E3089" s="45" t="s">
        <v>17976</v>
      </c>
      <c r="F3089" s="45" t="s">
        <v>17977</v>
      </c>
      <c r="G3089" s="45" t="s">
        <v>17978</v>
      </c>
      <c r="H3089" s="46" t="s">
        <v>17979</v>
      </c>
      <c r="I3089" s="45" t="s">
        <v>14585</v>
      </c>
      <c r="J3089" s="46" t="s">
        <v>14586</v>
      </c>
      <c r="K3089" s="46" t="s">
        <v>14587</v>
      </c>
      <c r="L3089" s="45" t="s">
        <v>7306</v>
      </c>
      <c r="M3089" s="45" t="s">
        <v>7307</v>
      </c>
    </row>
    <row r="3090" spans="1:13" ht="57.6">
      <c r="A3090" s="42" t="s">
        <v>7194</v>
      </c>
      <c r="B3090" s="43">
        <f t="shared" si="98"/>
        <v>851</v>
      </c>
      <c r="C3090" s="43" t="str">
        <f t="shared" si="97"/>
        <v>45.3851</v>
      </c>
      <c r="D3090" s="44">
        <v>8</v>
      </c>
      <c r="E3090" s="45" t="s">
        <v>17980</v>
      </c>
      <c r="F3090" s="45" t="s">
        <v>17981</v>
      </c>
      <c r="G3090" s="45" t="s">
        <v>17982</v>
      </c>
      <c r="H3090" s="46" t="s">
        <v>17983</v>
      </c>
      <c r="I3090" s="45" t="s">
        <v>14585</v>
      </c>
      <c r="J3090" s="46" t="s">
        <v>14586</v>
      </c>
      <c r="K3090" s="46" t="s">
        <v>14587</v>
      </c>
      <c r="L3090" s="45" t="s">
        <v>7306</v>
      </c>
      <c r="M3090" s="45" t="s">
        <v>7307</v>
      </c>
    </row>
    <row r="3091" spans="1:13" ht="57.6">
      <c r="A3091" s="42" t="s">
        <v>7194</v>
      </c>
      <c r="B3091" s="43">
        <f t="shared" si="98"/>
        <v>852</v>
      </c>
      <c r="C3091" s="43" t="str">
        <f t="shared" si="97"/>
        <v>45.3852</v>
      </c>
      <c r="D3091" s="44">
        <v>4</v>
      </c>
      <c r="E3091" s="45" t="s">
        <v>17984</v>
      </c>
      <c r="F3091" s="45" t="s">
        <v>17985</v>
      </c>
      <c r="G3091" s="45" t="s">
        <v>17986</v>
      </c>
      <c r="H3091" s="46" t="s">
        <v>17987</v>
      </c>
      <c r="I3091" s="45" t="s">
        <v>14585</v>
      </c>
      <c r="J3091" s="46" t="s">
        <v>14586</v>
      </c>
      <c r="K3091" s="46" t="s">
        <v>14587</v>
      </c>
      <c r="L3091" s="45" t="s">
        <v>7306</v>
      </c>
      <c r="M3091" s="45" t="s">
        <v>7307</v>
      </c>
    </row>
    <row r="3092" spans="1:13" ht="57.6">
      <c r="A3092" s="42" t="s">
        <v>7194</v>
      </c>
      <c r="B3092" s="43">
        <f t="shared" si="98"/>
        <v>853</v>
      </c>
      <c r="C3092" s="43" t="str">
        <f t="shared" si="97"/>
        <v>45.3853</v>
      </c>
      <c r="D3092" s="44">
        <v>5</v>
      </c>
      <c r="E3092" s="45" t="s">
        <v>17988</v>
      </c>
      <c r="F3092" s="45" t="s">
        <v>17989</v>
      </c>
      <c r="G3092" s="45" t="s">
        <v>17990</v>
      </c>
      <c r="H3092" s="46" t="s">
        <v>17991</v>
      </c>
      <c r="I3092" s="45" t="s">
        <v>14585</v>
      </c>
      <c r="J3092" s="46" t="s">
        <v>14586</v>
      </c>
      <c r="K3092" s="46" t="s">
        <v>14587</v>
      </c>
      <c r="L3092" s="45" t="s">
        <v>7306</v>
      </c>
      <c r="M3092" s="45" t="s">
        <v>7307</v>
      </c>
    </row>
    <row r="3093" spans="1:13" ht="57.6">
      <c r="A3093" s="42" t="s">
        <v>7194</v>
      </c>
      <c r="B3093" s="43">
        <f t="shared" si="98"/>
        <v>854</v>
      </c>
      <c r="C3093" s="43" t="str">
        <f t="shared" si="97"/>
        <v>45.3854</v>
      </c>
      <c r="D3093" s="44">
        <v>6</v>
      </c>
      <c r="E3093" s="45" t="s">
        <v>17992</v>
      </c>
      <c r="F3093" s="45" t="s">
        <v>17993</v>
      </c>
      <c r="G3093" s="45" t="s">
        <v>17994</v>
      </c>
      <c r="H3093" s="46" t="s">
        <v>17995</v>
      </c>
      <c r="I3093" s="45" t="s">
        <v>14585</v>
      </c>
      <c r="J3093" s="46" t="s">
        <v>14586</v>
      </c>
      <c r="K3093" s="46" t="s">
        <v>14587</v>
      </c>
      <c r="L3093" s="45" t="s">
        <v>7306</v>
      </c>
      <c r="M3093" s="45" t="s">
        <v>7307</v>
      </c>
    </row>
    <row r="3094" spans="1:13" ht="57.6">
      <c r="A3094" s="42" t="s">
        <v>7194</v>
      </c>
      <c r="B3094" s="43">
        <f t="shared" si="98"/>
        <v>855</v>
      </c>
      <c r="C3094" s="43" t="str">
        <f t="shared" si="97"/>
        <v>45.3855</v>
      </c>
      <c r="D3094" s="44">
        <v>6</v>
      </c>
      <c r="E3094" s="45" t="s">
        <v>17996</v>
      </c>
      <c r="F3094" s="45" t="s">
        <v>17997</v>
      </c>
      <c r="G3094" s="45" t="s">
        <v>17998</v>
      </c>
      <c r="H3094" s="46" t="s">
        <v>17999</v>
      </c>
      <c r="I3094" s="45" t="s">
        <v>14585</v>
      </c>
      <c r="J3094" s="46" t="s">
        <v>14586</v>
      </c>
      <c r="K3094" s="46" t="s">
        <v>14587</v>
      </c>
      <c r="L3094" s="45" t="s">
        <v>7306</v>
      </c>
      <c r="M3094" s="45" t="s">
        <v>7307</v>
      </c>
    </row>
    <row r="3095" spans="1:13" ht="57.6">
      <c r="A3095" s="42" t="s">
        <v>7194</v>
      </c>
      <c r="B3095" s="43">
        <f t="shared" si="98"/>
        <v>856</v>
      </c>
      <c r="C3095" s="43" t="str">
        <f t="shared" si="97"/>
        <v>45.3856</v>
      </c>
      <c r="D3095" s="44">
        <v>6</v>
      </c>
      <c r="E3095" s="45" t="s">
        <v>18000</v>
      </c>
      <c r="F3095" s="45" t="s">
        <v>18001</v>
      </c>
      <c r="G3095" s="45" t="s">
        <v>18002</v>
      </c>
      <c r="H3095" s="46" t="s">
        <v>18003</v>
      </c>
      <c r="I3095" s="45" t="s">
        <v>14585</v>
      </c>
      <c r="J3095" s="46" t="s">
        <v>14586</v>
      </c>
      <c r="K3095" s="46" t="s">
        <v>14587</v>
      </c>
      <c r="L3095" s="45" t="s">
        <v>7306</v>
      </c>
      <c r="M3095" s="45" t="s">
        <v>7307</v>
      </c>
    </row>
    <row r="3096" spans="1:13" ht="57.6">
      <c r="A3096" s="42" t="s">
        <v>7194</v>
      </c>
      <c r="B3096" s="43">
        <f t="shared" si="98"/>
        <v>857</v>
      </c>
      <c r="C3096" s="43" t="str">
        <f t="shared" si="97"/>
        <v>45.3857</v>
      </c>
      <c r="D3096" s="44">
        <v>6</v>
      </c>
      <c r="E3096" s="45" t="s">
        <v>18004</v>
      </c>
      <c r="F3096" s="45" t="s">
        <v>18005</v>
      </c>
      <c r="G3096" s="45" t="s">
        <v>18006</v>
      </c>
      <c r="H3096" s="46" t="s">
        <v>18007</v>
      </c>
      <c r="I3096" s="45" t="s">
        <v>14585</v>
      </c>
      <c r="J3096" s="46" t="s">
        <v>14586</v>
      </c>
      <c r="K3096" s="46" t="s">
        <v>14587</v>
      </c>
      <c r="L3096" s="45" t="s">
        <v>7306</v>
      </c>
      <c r="M3096" s="45" t="s">
        <v>7307</v>
      </c>
    </row>
    <row r="3097" spans="1:13" ht="57.6">
      <c r="A3097" s="42" t="s">
        <v>7194</v>
      </c>
      <c r="B3097" s="43">
        <f t="shared" si="98"/>
        <v>858</v>
      </c>
      <c r="C3097" s="43" t="str">
        <f t="shared" si="97"/>
        <v>45.3858</v>
      </c>
      <c r="D3097" s="44">
        <v>7</v>
      </c>
      <c r="E3097" s="45" t="s">
        <v>18008</v>
      </c>
      <c r="F3097" s="45" t="s">
        <v>18009</v>
      </c>
      <c r="G3097" s="45" t="s">
        <v>18010</v>
      </c>
      <c r="H3097" s="46" t="s">
        <v>18011</v>
      </c>
      <c r="I3097" s="45" t="s">
        <v>14585</v>
      </c>
      <c r="J3097" s="46" t="s">
        <v>14586</v>
      </c>
      <c r="K3097" s="46" t="s">
        <v>14587</v>
      </c>
      <c r="L3097" s="45" t="s">
        <v>7306</v>
      </c>
      <c r="M3097" s="45" t="s">
        <v>7307</v>
      </c>
    </row>
    <row r="3098" spans="1:13" ht="57.6">
      <c r="A3098" s="42" t="s">
        <v>7194</v>
      </c>
      <c r="B3098" s="43">
        <f t="shared" si="98"/>
        <v>859</v>
      </c>
      <c r="C3098" s="43" t="str">
        <f t="shared" si="97"/>
        <v>45.3859</v>
      </c>
      <c r="D3098" s="44">
        <v>7</v>
      </c>
      <c r="E3098" s="45" t="s">
        <v>18012</v>
      </c>
      <c r="F3098" s="45" t="s">
        <v>18013</v>
      </c>
      <c r="G3098" s="45" t="s">
        <v>18014</v>
      </c>
      <c r="H3098" s="46" t="s">
        <v>18015</v>
      </c>
      <c r="I3098" s="45" t="s">
        <v>14585</v>
      </c>
      <c r="J3098" s="46" t="s">
        <v>14586</v>
      </c>
      <c r="K3098" s="46" t="s">
        <v>14587</v>
      </c>
      <c r="L3098" s="45" t="s">
        <v>7306</v>
      </c>
      <c r="M3098" s="45" t="s">
        <v>7307</v>
      </c>
    </row>
    <row r="3099" spans="1:13" ht="57.6">
      <c r="A3099" s="42" t="s">
        <v>7194</v>
      </c>
      <c r="B3099" s="43">
        <f t="shared" si="98"/>
        <v>860</v>
      </c>
      <c r="C3099" s="43" t="str">
        <f t="shared" si="97"/>
        <v>45.3860</v>
      </c>
      <c r="D3099" s="44">
        <v>7</v>
      </c>
      <c r="E3099" s="45" t="s">
        <v>18016</v>
      </c>
      <c r="F3099" s="45" t="s">
        <v>18017</v>
      </c>
      <c r="G3099" s="45" t="s">
        <v>18018</v>
      </c>
      <c r="H3099" s="46" t="s">
        <v>18019</v>
      </c>
      <c r="I3099" s="45" t="s">
        <v>14585</v>
      </c>
      <c r="J3099" s="46" t="s">
        <v>14586</v>
      </c>
      <c r="K3099" s="46" t="s">
        <v>14587</v>
      </c>
      <c r="L3099" s="45" t="s">
        <v>7306</v>
      </c>
      <c r="M3099" s="45" t="s">
        <v>7307</v>
      </c>
    </row>
    <row r="3100" spans="1:13" ht="57.6">
      <c r="A3100" s="42" t="s">
        <v>7194</v>
      </c>
      <c r="B3100" s="43">
        <f t="shared" si="98"/>
        <v>861</v>
      </c>
      <c r="C3100" s="43" t="str">
        <f t="shared" si="97"/>
        <v>45.3861</v>
      </c>
      <c r="D3100" s="44">
        <v>7</v>
      </c>
      <c r="E3100" s="45" t="s">
        <v>18020</v>
      </c>
      <c r="F3100" s="45" t="s">
        <v>18021</v>
      </c>
      <c r="G3100" s="45" t="s">
        <v>18022</v>
      </c>
      <c r="H3100" s="46" t="s">
        <v>18023</v>
      </c>
      <c r="I3100" s="45" t="s">
        <v>14585</v>
      </c>
      <c r="J3100" s="46" t="s">
        <v>14586</v>
      </c>
      <c r="K3100" s="46" t="s">
        <v>14587</v>
      </c>
      <c r="L3100" s="45" t="s">
        <v>7306</v>
      </c>
      <c r="M3100" s="45" t="s">
        <v>7307</v>
      </c>
    </row>
    <row r="3101" spans="1:13" ht="57.6">
      <c r="A3101" s="42" t="s">
        <v>7194</v>
      </c>
      <c r="B3101" s="43">
        <f t="shared" si="98"/>
        <v>862</v>
      </c>
      <c r="C3101" s="43" t="str">
        <f t="shared" si="97"/>
        <v>45.3862</v>
      </c>
      <c r="D3101" s="44">
        <v>6</v>
      </c>
      <c r="E3101" s="45" t="s">
        <v>18024</v>
      </c>
      <c r="F3101" s="45" t="s">
        <v>18025</v>
      </c>
      <c r="G3101" s="45" t="s">
        <v>18026</v>
      </c>
      <c r="H3101" s="46" t="s">
        <v>18027</v>
      </c>
      <c r="I3101" s="45" t="s">
        <v>14585</v>
      </c>
      <c r="J3101" s="46" t="s">
        <v>14586</v>
      </c>
      <c r="K3101" s="46" t="s">
        <v>14587</v>
      </c>
      <c r="L3101" s="45" t="s">
        <v>7306</v>
      </c>
      <c r="M3101" s="45" t="s">
        <v>7307</v>
      </c>
    </row>
    <row r="3102" spans="1:13" ht="57.6">
      <c r="A3102" s="42" t="s">
        <v>7194</v>
      </c>
      <c r="B3102" s="43">
        <f t="shared" si="98"/>
        <v>863</v>
      </c>
      <c r="C3102" s="43" t="str">
        <f t="shared" si="97"/>
        <v>45.3863</v>
      </c>
      <c r="D3102" s="44">
        <v>7</v>
      </c>
      <c r="E3102" s="45" t="s">
        <v>18028</v>
      </c>
      <c r="F3102" s="45" t="s">
        <v>18029</v>
      </c>
      <c r="G3102" s="45" t="s">
        <v>18030</v>
      </c>
      <c r="H3102" s="46" t="s">
        <v>18031</v>
      </c>
      <c r="I3102" s="45" t="s">
        <v>14585</v>
      </c>
      <c r="J3102" s="46" t="s">
        <v>14586</v>
      </c>
      <c r="K3102" s="46" t="s">
        <v>14587</v>
      </c>
      <c r="L3102" s="45" t="s">
        <v>7306</v>
      </c>
      <c r="M3102" s="45" t="s">
        <v>7307</v>
      </c>
    </row>
    <row r="3103" spans="1:13" ht="57.6">
      <c r="A3103" s="42" t="s">
        <v>7194</v>
      </c>
      <c r="B3103" s="43">
        <f t="shared" si="98"/>
        <v>864</v>
      </c>
      <c r="C3103" s="43" t="str">
        <f t="shared" si="97"/>
        <v>45.3864</v>
      </c>
      <c r="D3103" s="44">
        <v>7</v>
      </c>
      <c r="E3103" s="45" t="s">
        <v>18032</v>
      </c>
      <c r="F3103" s="45" t="s">
        <v>18033</v>
      </c>
      <c r="G3103" s="45" t="s">
        <v>18034</v>
      </c>
      <c r="H3103" s="46" t="s">
        <v>18035</v>
      </c>
      <c r="I3103" s="45" t="s">
        <v>14585</v>
      </c>
      <c r="J3103" s="46" t="s">
        <v>14586</v>
      </c>
      <c r="K3103" s="46" t="s">
        <v>14587</v>
      </c>
      <c r="L3103" s="45" t="s">
        <v>7306</v>
      </c>
      <c r="M3103" s="45" t="s">
        <v>7307</v>
      </c>
    </row>
    <row r="3104" spans="1:13" ht="57.6">
      <c r="A3104" s="42" t="s">
        <v>7194</v>
      </c>
      <c r="B3104" s="43">
        <f t="shared" si="98"/>
        <v>865</v>
      </c>
      <c r="C3104" s="43" t="str">
        <f t="shared" si="97"/>
        <v>45.3865</v>
      </c>
      <c r="D3104" s="44">
        <v>7</v>
      </c>
      <c r="E3104" s="45" t="s">
        <v>18036</v>
      </c>
      <c r="F3104" s="45" t="s">
        <v>18037</v>
      </c>
      <c r="G3104" s="45" t="s">
        <v>18038</v>
      </c>
      <c r="H3104" s="46" t="s">
        <v>18039</v>
      </c>
      <c r="I3104" s="45" t="s">
        <v>14585</v>
      </c>
      <c r="J3104" s="46" t="s">
        <v>14586</v>
      </c>
      <c r="K3104" s="46" t="s">
        <v>14587</v>
      </c>
      <c r="L3104" s="45" t="s">
        <v>7306</v>
      </c>
      <c r="M3104" s="45" t="s">
        <v>7307</v>
      </c>
    </row>
    <row r="3105" spans="1:13" ht="57.6">
      <c r="A3105" s="42" t="s">
        <v>7194</v>
      </c>
      <c r="B3105" s="43">
        <f t="shared" si="98"/>
        <v>866</v>
      </c>
      <c r="C3105" s="43" t="str">
        <f t="shared" si="97"/>
        <v>45.3866</v>
      </c>
      <c r="D3105" s="44">
        <v>5</v>
      </c>
      <c r="E3105" s="45" t="s">
        <v>18040</v>
      </c>
      <c r="F3105" s="45" t="s">
        <v>18041</v>
      </c>
      <c r="G3105" s="45" t="s">
        <v>18042</v>
      </c>
      <c r="H3105" s="46" t="s">
        <v>18043</v>
      </c>
      <c r="I3105" s="45" t="s">
        <v>14585</v>
      </c>
      <c r="J3105" s="46" t="s">
        <v>14586</v>
      </c>
      <c r="K3105" s="46" t="s">
        <v>14587</v>
      </c>
      <c r="L3105" s="45" t="s">
        <v>7306</v>
      </c>
      <c r="M3105" s="45" t="s">
        <v>7307</v>
      </c>
    </row>
    <row r="3106" spans="1:13" ht="57.6">
      <c r="A3106" s="42" t="s">
        <v>7194</v>
      </c>
      <c r="B3106" s="43">
        <f t="shared" si="98"/>
        <v>867</v>
      </c>
      <c r="C3106" s="43" t="str">
        <f t="shared" si="97"/>
        <v>45.3867</v>
      </c>
      <c r="D3106" s="44">
        <v>6</v>
      </c>
      <c r="E3106" s="45" t="s">
        <v>18044</v>
      </c>
      <c r="F3106" s="45" t="s">
        <v>18045</v>
      </c>
      <c r="G3106" s="45" t="s">
        <v>18046</v>
      </c>
      <c r="H3106" s="46" t="s">
        <v>18047</v>
      </c>
      <c r="I3106" s="45" t="s">
        <v>14585</v>
      </c>
      <c r="J3106" s="46" t="s">
        <v>14586</v>
      </c>
      <c r="K3106" s="46" t="s">
        <v>14587</v>
      </c>
      <c r="L3106" s="45" t="s">
        <v>7306</v>
      </c>
      <c r="M3106" s="45" t="s">
        <v>7307</v>
      </c>
    </row>
    <row r="3107" spans="1:13" ht="57.6">
      <c r="A3107" s="42" t="s">
        <v>7194</v>
      </c>
      <c r="B3107" s="43">
        <f t="shared" si="98"/>
        <v>868</v>
      </c>
      <c r="C3107" s="43" t="str">
        <f t="shared" si="97"/>
        <v>45.3868</v>
      </c>
      <c r="D3107" s="44">
        <v>6</v>
      </c>
      <c r="E3107" s="45" t="s">
        <v>18048</v>
      </c>
      <c r="F3107" s="45" t="s">
        <v>18049</v>
      </c>
      <c r="G3107" s="45" t="s">
        <v>18050</v>
      </c>
      <c r="H3107" s="46" t="s">
        <v>18051</v>
      </c>
      <c r="I3107" s="45" t="s">
        <v>14585</v>
      </c>
      <c r="J3107" s="46" t="s">
        <v>14586</v>
      </c>
      <c r="K3107" s="46" t="s">
        <v>14587</v>
      </c>
      <c r="L3107" s="45" t="s">
        <v>7306</v>
      </c>
      <c r="M3107" s="45" t="s">
        <v>7307</v>
      </c>
    </row>
    <row r="3108" spans="1:13" ht="57.6">
      <c r="A3108" s="42" t="s">
        <v>7194</v>
      </c>
      <c r="B3108" s="43">
        <f t="shared" si="98"/>
        <v>869</v>
      </c>
      <c r="C3108" s="43" t="str">
        <f t="shared" si="97"/>
        <v>45.3869</v>
      </c>
      <c r="D3108" s="44">
        <v>6</v>
      </c>
      <c r="E3108" s="45" t="s">
        <v>18052</v>
      </c>
      <c r="F3108" s="45" t="s">
        <v>18053</v>
      </c>
      <c r="G3108" s="45" t="s">
        <v>18054</v>
      </c>
      <c r="H3108" s="46" t="s">
        <v>18055</v>
      </c>
      <c r="I3108" s="45" t="s">
        <v>14585</v>
      </c>
      <c r="J3108" s="46" t="s">
        <v>14586</v>
      </c>
      <c r="K3108" s="46" t="s">
        <v>14587</v>
      </c>
      <c r="L3108" s="45" t="s">
        <v>7306</v>
      </c>
      <c r="M3108" s="45" t="s">
        <v>7307</v>
      </c>
    </row>
    <row r="3109" spans="1:13" ht="57.6">
      <c r="A3109" s="42" t="s">
        <v>7194</v>
      </c>
      <c r="B3109" s="43">
        <f t="shared" si="98"/>
        <v>870</v>
      </c>
      <c r="C3109" s="43" t="str">
        <f t="shared" si="97"/>
        <v>45.3870</v>
      </c>
      <c r="D3109" s="44">
        <v>6</v>
      </c>
      <c r="E3109" s="45" t="s">
        <v>18056</v>
      </c>
      <c r="F3109" s="45" t="s">
        <v>18057</v>
      </c>
      <c r="G3109" s="45" t="s">
        <v>18058</v>
      </c>
      <c r="H3109" s="46" t="s">
        <v>18059</v>
      </c>
      <c r="I3109" s="45" t="s">
        <v>14585</v>
      </c>
      <c r="J3109" s="46" t="s">
        <v>14586</v>
      </c>
      <c r="K3109" s="46" t="s">
        <v>14587</v>
      </c>
      <c r="L3109" s="45" t="s">
        <v>7306</v>
      </c>
      <c r="M3109" s="45" t="s">
        <v>7307</v>
      </c>
    </row>
    <row r="3110" spans="1:13" ht="57.6">
      <c r="A3110" s="42" t="s">
        <v>7194</v>
      </c>
      <c r="B3110" s="43">
        <f t="shared" si="98"/>
        <v>871</v>
      </c>
      <c r="C3110" s="43" t="str">
        <f t="shared" si="97"/>
        <v>45.3871</v>
      </c>
      <c r="D3110" s="44">
        <v>7</v>
      </c>
      <c r="E3110" s="45" t="s">
        <v>18060</v>
      </c>
      <c r="F3110" s="45" t="s">
        <v>18061</v>
      </c>
      <c r="G3110" s="45" t="s">
        <v>18062</v>
      </c>
      <c r="H3110" s="46" t="s">
        <v>18063</v>
      </c>
      <c r="I3110" s="45" t="s">
        <v>14585</v>
      </c>
      <c r="J3110" s="46" t="s">
        <v>14586</v>
      </c>
      <c r="K3110" s="46" t="s">
        <v>14587</v>
      </c>
      <c r="L3110" s="45" t="s">
        <v>7306</v>
      </c>
      <c r="M3110" s="45" t="s">
        <v>7307</v>
      </c>
    </row>
    <row r="3111" spans="1:13" ht="57.6">
      <c r="A3111" s="42" t="s">
        <v>7194</v>
      </c>
      <c r="B3111" s="43">
        <f t="shared" si="98"/>
        <v>872</v>
      </c>
      <c r="C3111" s="43" t="str">
        <f t="shared" si="97"/>
        <v>45.3872</v>
      </c>
      <c r="D3111" s="44">
        <v>7</v>
      </c>
      <c r="E3111" s="45" t="s">
        <v>18064</v>
      </c>
      <c r="F3111" s="45" t="s">
        <v>18065</v>
      </c>
      <c r="G3111" s="45" t="s">
        <v>18066</v>
      </c>
      <c r="H3111" s="46" t="s">
        <v>18067</v>
      </c>
      <c r="I3111" s="45" t="s">
        <v>14585</v>
      </c>
      <c r="J3111" s="46" t="s">
        <v>14586</v>
      </c>
      <c r="K3111" s="46" t="s">
        <v>14587</v>
      </c>
      <c r="L3111" s="45" t="s">
        <v>7306</v>
      </c>
      <c r="M3111" s="45" t="s">
        <v>7307</v>
      </c>
    </row>
    <row r="3112" spans="1:13" ht="57.6">
      <c r="A3112" s="42" t="s">
        <v>7194</v>
      </c>
      <c r="B3112" s="43">
        <f t="shared" si="98"/>
        <v>873</v>
      </c>
      <c r="C3112" s="43" t="str">
        <f t="shared" si="97"/>
        <v>45.3873</v>
      </c>
      <c r="D3112" s="44">
        <v>7</v>
      </c>
      <c r="E3112" s="45" t="s">
        <v>18068</v>
      </c>
      <c r="F3112" s="45" t="s">
        <v>18069</v>
      </c>
      <c r="G3112" s="45" t="s">
        <v>18070</v>
      </c>
      <c r="H3112" s="46" t="s">
        <v>18071</v>
      </c>
      <c r="I3112" s="45" t="s">
        <v>14585</v>
      </c>
      <c r="J3112" s="46" t="s">
        <v>14586</v>
      </c>
      <c r="K3112" s="46" t="s">
        <v>14587</v>
      </c>
      <c r="L3112" s="45" t="s">
        <v>7306</v>
      </c>
      <c r="M3112" s="45" t="s">
        <v>7307</v>
      </c>
    </row>
    <row r="3113" spans="1:13" ht="57.6">
      <c r="A3113" s="42" t="s">
        <v>7194</v>
      </c>
      <c r="B3113" s="43">
        <f t="shared" si="98"/>
        <v>874</v>
      </c>
      <c r="C3113" s="43" t="str">
        <f t="shared" si="97"/>
        <v>45.3874</v>
      </c>
      <c r="D3113" s="44">
        <v>6</v>
      </c>
      <c r="E3113" s="45" t="s">
        <v>18072</v>
      </c>
      <c r="F3113" s="45" t="s">
        <v>18073</v>
      </c>
      <c r="G3113" s="45" t="s">
        <v>18074</v>
      </c>
      <c r="H3113" s="46" t="s">
        <v>18075</v>
      </c>
      <c r="I3113" s="45" t="s">
        <v>14585</v>
      </c>
      <c r="J3113" s="46" t="s">
        <v>14586</v>
      </c>
      <c r="K3113" s="46" t="s">
        <v>14587</v>
      </c>
      <c r="L3113" s="45" t="s">
        <v>7306</v>
      </c>
      <c r="M3113" s="45" t="s">
        <v>7307</v>
      </c>
    </row>
    <row r="3114" spans="1:13" ht="57.6">
      <c r="A3114" s="42" t="s">
        <v>7194</v>
      </c>
      <c r="B3114" s="43">
        <f t="shared" si="98"/>
        <v>875</v>
      </c>
      <c r="C3114" s="43" t="str">
        <f t="shared" si="97"/>
        <v>45.3875</v>
      </c>
      <c r="D3114" s="44">
        <v>7</v>
      </c>
      <c r="E3114" s="45" t="s">
        <v>18076</v>
      </c>
      <c r="F3114" s="45" t="s">
        <v>18077</v>
      </c>
      <c r="G3114" s="45" t="s">
        <v>18078</v>
      </c>
      <c r="H3114" s="46" t="s">
        <v>18079</v>
      </c>
      <c r="I3114" s="45" t="s">
        <v>14585</v>
      </c>
      <c r="J3114" s="46" t="s">
        <v>14586</v>
      </c>
      <c r="K3114" s="46" t="s">
        <v>14587</v>
      </c>
      <c r="L3114" s="45" t="s">
        <v>7306</v>
      </c>
      <c r="M3114" s="45" t="s">
        <v>7307</v>
      </c>
    </row>
    <row r="3115" spans="1:13" ht="57.6">
      <c r="A3115" s="42" t="s">
        <v>7194</v>
      </c>
      <c r="B3115" s="43">
        <f t="shared" si="98"/>
        <v>876</v>
      </c>
      <c r="C3115" s="43" t="str">
        <f t="shared" si="97"/>
        <v>45.3876</v>
      </c>
      <c r="D3115" s="44">
        <v>7</v>
      </c>
      <c r="E3115" s="45" t="s">
        <v>18080</v>
      </c>
      <c r="F3115" s="45" t="s">
        <v>18081</v>
      </c>
      <c r="G3115" s="45" t="s">
        <v>18082</v>
      </c>
      <c r="H3115" s="46" t="s">
        <v>18083</v>
      </c>
      <c r="I3115" s="45" t="s">
        <v>14585</v>
      </c>
      <c r="J3115" s="46" t="s">
        <v>14586</v>
      </c>
      <c r="K3115" s="46" t="s">
        <v>14587</v>
      </c>
      <c r="L3115" s="45" t="s">
        <v>7306</v>
      </c>
      <c r="M3115" s="45" t="s">
        <v>7307</v>
      </c>
    </row>
    <row r="3116" spans="1:13" ht="57.6">
      <c r="A3116" s="42" t="s">
        <v>7194</v>
      </c>
      <c r="B3116" s="43">
        <f t="shared" si="98"/>
        <v>877</v>
      </c>
      <c r="C3116" s="43" t="str">
        <f t="shared" si="97"/>
        <v>45.3877</v>
      </c>
      <c r="D3116" s="44">
        <v>7</v>
      </c>
      <c r="E3116" s="45" t="s">
        <v>18084</v>
      </c>
      <c r="F3116" s="45" t="s">
        <v>18085</v>
      </c>
      <c r="G3116" s="45" t="s">
        <v>18086</v>
      </c>
      <c r="H3116" s="46" t="s">
        <v>18087</v>
      </c>
      <c r="I3116" s="45" t="s">
        <v>14585</v>
      </c>
      <c r="J3116" s="46" t="s">
        <v>14586</v>
      </c>
      <c r="K3116" s="46" t="s">
        <v>14587</v>
      </c>
      <c r="L3116" s="45" t="s">
        <v>7306</v>
      </c>
      <c r="M3116" s="45" t="s">
        <v>7307</v>
      </c>
    </row>
    <row r="3117" spans="1:13" ht="57.6">
      <c r="A3117" s="42" t="s">
        <v>7194</v>
      </c>
      <c r="B3117" s="43">
        <f t="shared" si="98"/>
        <v>878</v>
      </c>
      <c r="C3117" s="43" t="str">
        <f t="shared" si="97"/>
        <v>45.3878</v>
      </c>
      <c r="D3117" s="44">
        <v>5</v>
      </c>
      <c r="E3117" s="45" t="s">
        <v>18088</v>
      </c>
      <c r="F3117" s="45" t="s">
        <v>18089</v>
      </c>
      <c r="G3117" s="45" t="s">
        <v>18090</v>
      </c>
      <c r="H3117" s="46" t="s">
        <v>18091</v>
      </c>
      <c r="I3117" s="45" t="s">
        <v>14585</v>
      </c>
      <c r="J3117" s="46" t="s">
        <v>14586</v>
      </c>
      <c r="K3117" s="46" t="s">
        <v>14587</v>
      </c>
      <c r="L3117" s="45" t="s">
        <v>7306</v>
      </c>
      <c r="M3117" s="45" t="s">
        <v>7307</v>
      </c>
    </row>
    <row r="3118" spans="1:13" ht="57.6">
      <c r="A3118" s="42" t="s">
        <v>7194</v>
      </c>
      <c r="B3118" s="43">
        <f t="shared" si="98"/>
        <v>879</v>
      </c>
      <c r="C3118" s="43" t="str">
        <f t="shared" si="97"/>
        <v>45.3879</v>
      </c>
      <c r="D3118" s="44">
        <v>6</v>
      </c>
      <c r="E3118" s="45" t="s">
        <v>18092</v>
      </c>
      <c r="F3118" s="45" t="s">
        <v>18093</v>
      </c>
      <c r="G3118" s="45" t="s">
        <v>18094</v>
      </c>
      <c r="H3118" s="46" t="s">
        <v>18095</v>
      </c>
      <c r="I3118" s="45" t="s">
        <v>14585</v>
      </c>
      <c r="J3118" s="46" t="s">
        <v>14586</v>
      </c>
      <c r="K3118" s="46" t="s">
        <v>14587</v>
      </c>
      <c r="L3118" s="45" t="s">
        <v>7306</v>
      </c>
      <c r="M3118" s="45" t="s">
        <v>7307</v>
      </c>
    </row>
    <row r="3119" spans="1:13" ht="57.6">
      <c r="A3119" s="42" t="s">
        <v>7194</v>
      </c>
      <c r="B3119" s="43">
        <f t="shared" si="98"/>
        <v>880</v>
      </c>
      <c r="C3119" s="43" t="str">
        <f t="shared" si="97"/>
        <v>45.3880</v>
      </c>
      <c r="D3119" s="44">
        <v>5</v>
      </c>
      <c r="E3119" s="45" t="s">
        <v>18096</v>
      </c>
      <c r="F3119" s="45" t="s">
        <v>18097</v>
      </c>
      <c r="G3119" s="45" t="s">
        <v>18098</v>
      </c>
      <c r="H3119" s="46" t="s">
        <v>18099</v>
      </c>
      <c r="I3119" s="45" t="s">
        <v>14585</v>
      </c>
      <c r="J3119" s="46" t="s">
        <v>14586</v>
      </c>
      <c r="K3119" s="46" t="s">
        <v>14587</v>
      </c>
      <c r="L3119" s="45" t="s">
        <v>7306</v>
      </c>
      <c r="M3119" s="45" t="s">
        <v>7307</v>
      </c>
    </row>
    <row r="3120" spans="1:13" ht="57.6">
      <c r="A3120" s="42" t="s">
        <v>7194</v>
      </c>
      <c r="B3120" s="43">
        <f t="shared" si="98"/>
        <v>881</v>
      </c>
      <c r="C3120" s="43" t="str">
        <f t="shared" si="97"/>
        <v>45.3881</v>
      </c>
      <c r="D3120" s="44">
        <v>6</v>
      </c>
      <c r="E3120" s="45" t="s">
        <v>18100</v>
      </c>
      <c r="F3120" s="45" t="s">
        <v>18101</v>
      </c>
      <c r="G3120" s="45" t="s">
        <v>18102</v>
      </c>
      <c r="H3120" s="46" t="s">
        <v>18103</v>
      </c>
      <c r="I3120" s="45" t="s">
        <v>14585</v>
      </c>
      <c r="J3120" s="46" t="s">
        <v>14586</v>
      </c>
      <c r="K3120" s="46" t="s">
        <v>14587</v>
      </c>
      <c r="L3120" s="45" t="s">
        <v>7306</v>
      </c>
      <c r="M3120" s="45" t="s">
        <v>7307</v>
      </c>
    </row>
    <row r="3121" spans="1:13" ht="57.6">
      <c r="A3121" s="42" t="s">
        <v>7194</v>
      </c>
      <c r="B3121" s="43">
        <f t="shared" si="98"/>
        <v>882</v>
      </c>
      <c r="C3121" s="43" t="str">
        <f t="shared" si="97"/>
        <v>45.3882</v>
      </c>
      <c r="D3121" s="44">
        <v>6</v>
      </c>
      <c r="E3121" s="45" t="s">
        <v>18104</v>
      </c>
      <c r="F3121" s="45" t="s">
        <v>18105</v>
      </c>
      <c r="G3121" s="45" t="s">
        <v>18106</v>
      </c>
      <c r="H3121" s="46" t="s">
        <v>18107</v>
      </c>
      <c r="I3121" s="45" t="s">
        <v>14585</v>
      </c>
      <c r="J3121" s="46" t="s">
        <v>14586</v>
      </c>
      <c r="K3121" s="46" t="s">
        <v>14587</v>
      </c>
      <c r="L3121" s="45" t="s">
        <v>7306</v>
      </c>
      <c r="M3121" s="45" t="s">
        <v>7307</v>
      </c>
    </row>
    <row r="3122" spans="1:13" ht="57.6">
      <c r="A3122" s="42" t="s">
        <v>7194</v>
      </c>
      <c r="B3122" s="43">
        <f t="shared" si="98"/>
        <v>883</v>
      </c>
      <c r="C3122" s="43" t="str">
        <f t="shared" si="97"/>
        <v>45.3883</v>
      </c>
      <c r="D3122" s="44">
        <v>6</v>
      </c>
      <c r="E3122" s="45" t="s">
        <v>18108</v>
      </c>
      <c r="F3122" s="45" t="s">
        <v>18109</v>
      </c>
      <c r="G3122" s="45" t="s">
        <v>18110</v>
      </c>
      <c r="H3122" s="45" t="s">
        <v>18111</v>
      </c>
      <c r="I3122" s="45" t="s">
        <v>14585</v>
      </c>
      <c r="J3122" s="46" t="s">
        <v>14586</v>
      </c>
      <c r="K3122" s="46" t="s">
        <v>14587</v>
      </c>
      <c r="L3122" s="45" t="s">
        <v>7306</v>
      </c>
      <c r="M3122" s="45" t="s">
        <v>7307</v>
      </c>
    </row>
    <row r="3123" spans="1:13" ht="57.6">
      <c r="A3123" s="42" t="s">
        <v>7194</v>
      </c>
      <c r="B3123" s="43">
        <f t="shared" si="98"/>
        <v>884</v>
      </c>
      <c r="C3123" s="43" t="str">
        <f t="shared" si="97"/>
        <v>45.3884</v>
      </c>
      <c r="D3123" s="44">
        <v>6</v>
      </c>
      <c r="E3123" s="45" t="s">
        <v>18112</v>
      </c>
      <c r="F3123" s="45" t="s">
        <v>18113</v>
      </c>
      <c r="G3123" s="45" t="s">
        <v>18114</v>
      </c>
      <c r="H3123" s="45" t="s">
        <v>18115</v>
      </c>
      <c r="I3123" s="45" t="s">
        <v>14585</v>
      </c>
      <c r="J3123" s="46" t="s">
        <v>14586</v>
      </c>
      <c r="K3123" s="46" t="s">
        <v>14587</v>
      </c>
      <c r="L3123" s="45" t="s">
        <v>7306</v>
      </c>
      <c r="M3123" s="45" t="s">
        <v>7307</v>
      </c>
    </row>
    <row r="3124" spans="1:13" ht="57.6">
      <c r="A3124" s="42" t="s">
        <v>7194</v>
      </c>
      <c r="B3124" s="43">
        <f t="shared" si="98"/>
        <v>885</v>
      </c>
      <c r="C3124" s="43" t="str">
        <f t="shared" si="97"/>
        <v>45.3885</v>
      </c>
      <c r="D3124" s="44">
        <v>6</v>
      </c>
      <c r="E3124" s="45" t="s">
        <v>18116</v>
      </c>
      <c r="F3124" s="45" t="s">
        <v>18117</v>
      </c>
      <c r="G3124" s="45" t="s">
        <v>18118</v>
      </c>
      <c r="H3124" s="46" t="s">
        <v>18119</v>
      </c>
      <c r="I3124" s="45" t="s">
        <v>14585</v>
      </c>
      <c r="J3124" s="46" t="s">
        <v>14586</v>
      </c>
      <c r="K3124" s="46" t="s">
        <v>14587</v>
      </c>
      <c r="L3124" s="45" t="s">
        <v>7306</v>
      </c>
      <c r="M3124" s="45" t="s">
        <v>7307</v>
      </c>
    </row>
    <row r="3125" spans="1:13" ht="57.6">
      <c r="A3125" s="42" t="s">
        <v>7194</v>
      </c>
      <c r="B3125" s="43">
        <f t="shared" si="98"/>
        <v>886</v>
      </c>
      <c r="C3125" s="43" t="str">
        <f t="shared" si="97"/>
        <v>45.3886</v>
      </c>
      <c r="D3125" s="44">
        <v>6</v>
      </c>
      <c r="E3125" s="45" t="s">
        <v>18120</v>
      </c>
      <c r="F3125" s="45" t="s">
        <v>18121</v>
      </c>
      <c r="G3125" s="45" t="s">
        <v>18122</v>
      </c>
      <c r="H3125" s="46" t="s">
        <v>18123</v>
      </c>
      <c r="I3125" s="45" t="s">
        <v>14585</v>
      </c>
      <c r="J3125" s="46" t="s">
        <v>14586</v>
      </c>
      <c r="K3125" s="46" t="s">
        <v>14587</v>
      </c>
      <c r="L3125" s="45" t="s">
        <v>7306</v>
      </c>
      <c r="M3125" s="45" t="s">
        <v>7307</v>
      </c>
    </row>
    <row r="3126" spans="1:13" ht="57.6">
      <c r="A3126" s="42" t="s">
        <v>7194</v>
      </c>
      <c r="B3126" s="43">
        <f t="shared" si="98"/>
        <v>887</v>
      </c>
      <c r="C3126" s="43" t="str">
        <f t="shared" si="97"/>
        <v>45.3887</v>
      </c>
      <c r="D3126" s="44">
        <v>6</v>
      </c>
      <c r="E3126" s="45" t="s">
        <v>18124</v>
      </c>
      <c r="F3126" s="45" t="s">
        <v>18125</v>
      </c>
      <c r="G3126" s="45" t="s">
        <v>18126</v>
      </c>
      <c r="H3126" s="46" t="s">
        <v>18127</v>
      </c>
      <c r="I3126" s="45" t="s">
        <v>14585</v>
      </c>
      <c r="J3126" s="46" t="s">
        <v>14586</v>
      </c>
      <c r="K3126" s="46" t="s">
        <v>14587</v>
      </c>
      <c r="L3126" s="45" t="s">
        <v>7306</v>
      </c>
      <c r="M3126" s="45" t="s">
        <v>7307</v>
      </c>
    </row>
    <row r="3127" spans="1:13" ht="57.6">
      <c r="A3127" s="42" t="s">
        <v>7194</v>
      </c>
      <c r="B3127" s="43">
        <f t="shared" si="98"/>
        <v>888</v>
      </c>
      <c r="C3127" s="43" t="str">
        <f t="shared" si="97"/>
        <v>45.3888</v>
      </c>
      <c r="D3127" s="44">
        <v>6</v>
      </c>
      <c r="E3127" s="45" t="s">
        <v>18128</v>
      </c>
      <c r="F3127" s="45" t="s">
        <v>18129</v>
      </c>
      <c r="G3127" s="45" t="s">
        <v>18130</v>
      </c>
      <c r="H3127" s="46" t="s">
        <v>18131</v>
      </c>
      <c r="I3127" s="45" t="s">
        <v>14585</v>
      </c>
      <c r="J3127" s="46" t="s">
        <v>14586</v>
      </c>
      <c r="K3127" s="46" t="s">
        <v>14587</v>
      </c>
      <c r="L3127" s="45" t="s">
        <v>7306</v>
      </c>
      <c r="M3127" s="45" t="s">
        <v>7307</v>
      </c>
    </row>
    <row r="3128" spans="1:13" ht="57.6">
      <c r="A3128" s="42" t="s">
        <v>7194</v>
      </c>
      <c r="B3128" s="43">
        <f t="shared" si="98"/>
        <v>889</v>
      </c>
      <c r="C3128" s="43" t="str">
        <f t="shared" si="97"/>
        <v>45.3889</v>
      </c>
      <c r="D3128" s="44">
        <v>7</v>
      </c>
      <c r="E3128" s="45" t="s">
        <v>18132</v>
      </c>
      <c r="F3128" s="45" t="s">
        <v>18133</v>
      </c>
      <c r="G3128" s="45" t="s">
        <v>18134</v>
      </c>
      <c r="H3128" s="45" t="s">
        <v>18135</v>
      </c>
      <c r="I3128" s="45" t="s">
        <v>14585</v>
      </c>
      <c r="J3128" s="46" t="s">
        <v>14586</v>
      </c>
      <c r="K3128" s="46" t="s">
        <v>14587</v>
      </c>
      <c r="L3128" s="45" t="s">
        <v>7306</v>
      </c>
      <c r="M3128" s="45" t="s">
        <v>7307</v>
      </c>
    </row>
    <row r="3129" spans="1:13" ht="57.6">
      <c r="A3129" s="42" t="s">
        <v>7194</v>
      </c>
      <c r="B3129" s="43">
        <f t="shared" si="98"/>
        <v>890</v>
      </c>
      <c r="C3129" s="43" t="str">
        <f t="shared" si="97"/>
        <v>45.3890</v>
      </c>
      <c r="D3129" s="44">
        <v>6</v>
      </c>
      <c r="E3129" s="45" t="s">
        <v>18136</v>
      </c>
      <c r="F3129" s="45" t="s">
        <v>18137</v>
      </c>
      <c r="G3129" s="45" t="s">
        <v>18138</v>
      </c>
      <c r="H3129" s="45" t="s">
        <v>18139</v>
      </c>
      <c r="I3129" s="45" t="s">
        <v>14585</v>
      </c>
      <c r="J3129" s="46" t="s">
        <v>14586</v>
      </c>
      <c r="K3129" s="46" t="s">
        <v>14587</v>
      </c>
      <c r="L3129" s="45" t="s">
        <v>7306</v>
      </c>
      <c r="M3129" s="45" t="s">
        <v>7307</v>
      </c>
    </row>
    <row r="3130" spans="1:13" ht="57.6">
      <c r="A3130" s="42" t="s">
        <v>7194</v>
      </c>
      <c r="B3130" s="43">
        <f t="shared" si="98"/>
        <v>891</v>
      </c>
      <c r="C3130" s="43" t="str">
        <f t="shared" si="97"/>
        <v>45.3891</v>
      </c>
      <c r="D3130" s="44">
        <v>6</v>
      </c>
      <c r="E3130" s="45" t="s">
        <v>18140</v>
      </c>
      <c r="F3130" s="45" t="s">
        <v>18141</v>
      </c>
      <c r="G3130" s="45" t="s">
        <v>18142</v>
      </c>
      <c r="H3130" s="46" t="s">
        <v>18143</v>
      </c>
      <c r="I3130" s="45" t="s">
        <v>14585</v>
      </c>
      <c r="J3130" s="46" t="s">
        <v>14586</v>
      </c>
      <c r="K3130" s="46" t="s">
        <v>14587</v>
      </c>
      <c r="L3130" s="45" t="s">
        <v>7306</v>
      </c>
      <c r="M3130" s="45" t="s">
        <v>7307</v>
      </c>
    </row>
    <row r="3131" spans="1:13" ht="57.6">
      <c r="A3131" s="42" t="s">
        <v>7194</v>
      </c>
      <c r="B3131" s="43">
        <f t="shared" si="98"/>
        <v>892</v>
      </c>
      <c r="C3131" s="43" t="str">
        <f t="shared" si="97"/>
        <v>45.3892</v>
      </c>
      <c r="D3131" s="44">
        <v>6</v>
      </c>
      <c r="E3131" s="45" t="s">
        <v>18144</v>
      </c>
      <c r="F3131" s="45" t="s">
        <v>18145</v>
      </c>
      <c r="G3131" s="45" t="s">
        <v>18146</v>
      </c>
      <c r="H3131" s="45" t="s">
        <v>18147</v>
      </c>
      <c r="I3131" s="45" t="s">
        <v>14585</v>
      </c>
      <c r="J3131" s="46" t="s">
        <v>14586</v>
      </c>
      <c r="K3131" s="46" t="s">
        <v>14587</v>
      </c>
      <c r="L3131" s="45" t="s">
        <v>7306</v>
      </c>
      <c r="M3131" s="45" t="s">
        <v>7307</v>
      </c>
    </row>
    <row r="3132" spans="1:13" ht="57.6">
      <c r="A3132" s="42" t="s">
        <v>7194</v>
      </c>
      <c r="B3132" s="43">
        <f t="shared" si="98"/>
        <v>893</v>
      </c>
      <c r="C3132" s="43" t="str">
        <f t="shared" si="97"/>
        <v>45.3893</v>
      </c>
      <c r="D3132" s="44">
        <v>6</v>
      </c>
      <c r="E3132" s="45" t="s">
        <v>18148</v>
      </c>
      <c r="F3132" s="45" t="s">
        <v>18149</v>
      </c>
      <c r="G3132" s="45" t="s">
        <v>18150</v>
      </c>
      <c r="H3132" s="45" t="s">
        <v>18151</v>
      </c>
      <c r="I3132" s="45" t="s">
        <v>14585</v>
      </c>
      <c r="J3132" s="46" t="s">
        <v>14586</v>
      </c>
      <c r="K3132" s="46" t="s">
        <v>14587</v>
      </c>
      <c r="L3132" s="45" t="s">
        <v>7306</v>
      </c>
      <c r="M3132" s="45" t="s">
        <v>7307</v>
      </c>
    </row>
    <row r="3133" spans="1:13" ht="57.6">
      <c r="A3133" s="42" t="s">
        <v>7194</v>
      </c>
      <c r="B3133" s="43">
        <f t="shared" si="98"/>
        <v>894</v>
      </c>
      <c r="C3133" s="43" t="str">
        <f t="shared" si="97"/>
        <v>45.3894</v>
      </c>
      <c r="D3133" s="44">
        <v>7</v>
      </c>
      <c r="E3133" s="45" t="s">
        <v>18152</v>
      </c>
      <c r="F3133" s="45" t="s">
        <v>18153</v>
      </c>
      <c r="G3133" s="45" t="s">
        <v>18154</v>
      </c>
      <c r="H3133" s="46" t="s">
        <v>18155</v>
      </c>
      <c r="I3133" s="45" t="s">
        <v>14585</v>
      </c>
      <c r="J3133" s="46" t="s">
        <v>14586</v>
      </c>
      <c r="K3133" s="46" t="s">
        <v>14587</v>
      </c>
      <c r="L3133" s="45" t="s">
        <v>7306</v>
      </c>
      <c r="M3133" s="45" t="s">
        <v>7307</v>
      </c>
    </row>
    <row r="3134" spans="1:13" ht="57.6">
      <c r="A3134" s="42" t="s">
        <v>7194</v>
      </c>
      <c r="B3134" s="43">
        <f t="shared" si="98"/>
        <v>895</v>
      </c>
      <c r="C3134" s="43" t="str">
        <f t="shared" si="97"/>
        <v>45.3895</v>
      </c>
      <c r="D3134" s="44">
        <v>7</v>
      </c>
      <c r="E3134" s="45" t="s">
        <v>18156</v>
      </c>
      <c r="F3134" s="45" t="s">
        <v>18157</v>
      </c>
      <c r="G3134" s="45" t="s">
        <v>18158</v>
      </c>
      <c r="H3134" s="46" t="s">
        <v>18159</v>
      </c>
      <c r="I3134" s="45" t="s">
        <v>14585</v>
      </c>
      <c r="J3134" s="46" t="s">
        <v>14586</v>
      </c>
      <c r="K3134" s="46" t="s">
        <v>14587</v>
      </c>
      <c r="L3134" s="45" t="s">
        <v>7306</v>
      </c>
      <c r="M3134" s="45" t="s">
        <v>7307</v>
      </c>
    </row>
    <row r="3135" spans="1:13" ht="57.6">
      <c r="A3135" s="42" t="s">
        <v>7194</v>
      </c>
      <c r="B3135" s="43">
        <f t="shared" si="98"/>
        <v>896</v>
      </c>
      <c r="C3135" s="43" t="str">
        <f t="shared" si="97"/>
        <v>45.3896</v>
      </c>
      <c r="D3135" s="44">
        <v>7</v>
      </c>
      <c r="E3135" s="45" t="s">
        <v>18160</v>
      </c>
      <c r="F3135" s="45" t="s">
        <v>18161</v>
      </c>
      <c r="G3135" s="45" t="s">
        <v>18162</v>
      </c>
      <c r="H3135" s="46" t="s">
        <v>18163</v>
      </c>
      <c r="I3135" s="45" t="s">
        <v>14585</v>
      </c>
      <c r="J3135" s="46" t="s">
        <v>14586</v>
      </c>
      <c r="K3135" s="46" t="s">
        <v>14587</v>
      </c>
      <c r="L3135" s="45" t="s">
        <v>7306</v>
      </c>
      <c r="M3135" s="45" t="s">
        <v>7307</v>
      </c>
    </row>
    <row r="3136" spans="1:13" ht="57.6">
      <c r="A3136" s="42" t="s">
        <v>7194</v>
      </c>
      <c r="B3136" s="43">
        <f t="shared" si="98"/>
        <v>897</v>
      </c>
      <c r="C3136" s="43" t="str">
        <f t="shared" si="97"/>
        <v>45.3897</v>
      </c>
      <c r="D3136" s="44">
        <v>7</v>
      </c>
      <c r="E3136" s="45" t="s">
        <v>18164</v>
      </c>
      <c r="F3136" s="45" t="s">
        <v>18165</v>
      </c>
      <c r="G3136" s="45" t="s">
        <v>18166</v>
      </c>
      <c r="H3136" s="46" t="s">
        <v>18167</v>
      </c>
      <c r="I3136" s="45" t="s">
        <v>14585</v>
      </c>
      <c r="J3136" s="46" t="s">
        <v>14586</v>
      </c>
      <c r="K3136" s="46" t="s">
        <v>14587</v>
      </c>
      <c r="L3136" s="45" t="s">
        <v>7306</v>
      </c>
      <c r="M3136" s="45" t="s">
        <v>7307</v>
      </c>
    </row>
    <row r="3137" spans="1:13" ht="57.6">
      <c r="A3137" s="42" t="s">
        <v>7194</v>
      </c>
      <c r="B3137" s="43">
        <f t="shared" si="98"/>
        <v>898</v>
      </c>
      <c r="C3137" s="43" t="str">
        <f t="shared" si="97"/>
        <v>45.3898</v>
      </c>
      <c r="D3137" s="44">
        <v>5</v>
      </c>
      <c r="E3137" s="45" t="s">
        <v>18168</v>
      </c>
      <c r="F3137" s="45" t="s">
        <v>18169</v>
      </c>
      <c r="G3137" s="45" t="s">
        <v>18170</v>
      </c>
      <c r="H3137" s="46" t="s">
        <v>18171</v>
      </c>
      <c r="I3137" s="45" t="s">
        <v>14585</v>
      </c>
      <c r="J3137" s="46" t="s">
        <v>14586</v>
      </c>
      <c r="K3137" s="46" t="s">
        <v>14587</v>
      </c>
      <c r="L3137" s="45" t="s">
        <v>7306</v>
      </c>
      <c r="M3137" s="45" t="s">
        <v>7307</v>
      </c>
    </row>
    <row r="3138" spans="1:13" ht="57.6">
      <c r="A3138" s="42" t="s">
        <v>7194</v>
      </c>
      <c r="B3138" s="43">
        <f t="shared" si="98"/>
        <v>899</v>
      </c>
      <c r="C3138" s="43" t="str">
        <f t="shared" si="97"/>
        <v>45.3899</v>
      </c>
      <c r="D3138" s="44">
        <v>6</v>
      </c>
      <c r="E3138" s="45" t="s">
        <v>18172</v>
      </c>
      <c r="F3138" s="45" t="s">
        <v>18173</v>
      </c>
      <c r="G3138" s="45" t="s">
        <v>18174</v>
      </c>
      <c r="H3138" s="46" t="s">
        <v>18175</v>
      </c>
      <c r="I3138" s="45" t="s">
        <v>14585</v>
      </c>
      <c r="J3138" s="46" t="s">
        <v>14586</v>
      </c>
      <c r="K3138" s="46" t="s">
        <v>14587</v>
      </c>
      <c r="L3138" s="45" t="s">
        <v>7306</v>
      </c>
      <c r="M3138" s="45" t="s">
        <v>7307</v>
      </c>
    </row>
    <row r="3139" spans="1:13" ht="57.6">
      <c r="A3139" s="42" t="s">
        <v>7194</v>
      </c>
      <c r="B3139" s="43">
        <f t="shared" si="98"/>
        <v>900</v>
      </c>
      <c r="C3139" s="43" t="str">
        <f t="shared" ref="C3139:C3202" si="99">+CONCATENATE(A3139,B3139)</f>
        <v>45.3900</v>
      </c>
      <c r="D3139" s="44">
        <v>7</v>
      </c>
      <c r="E3139" s="45" t="s">
        <v>18176</v>
      </c>
      <c r="F3139" s="45" t="s">
        <v>18177</v>
      </c>
      <c r="G3139" s="45" t="s">
        <v>18178</v>
      </c>
      <c r="H3139" s="46" t="s">
        <v>18179</v>
      </c>
      <c r="I3139" s="45" t="s">
        <v>14585</v>
      </c>
      <c r="J3139" s="46" t="s">
        <v>14586</v>
      </c>
      <c r="K3139" s="46" t="s">
        <v>14587</v>
      </c>
      <c r="L3139" s="45" t="s">
        <v>7306</v>
      </c>
      <c r="M3139" s="45" t="s">
        <v>7307</v>
      </c>
    </row>
    <row r="3140" spans="1:13" ht="57.6">
      <c r="A3140" s="42" t="s">
        <v>7194</v>
      </c>
      <c r="B3140" s="43">
        <f t="shared" ref="B3140:B3203" si="100">+IF(A3140=A3139,B3139+1,1)</f>
        <v>901</v>
      </c>
      <c r="C3140" s="43" t="str">
        <f t="shared" si="99"/>
        <v>45.3901</v>
      </c>
      <c r="D3140" s="44">
        <v>7</v>
      </c>
      <c r="E3140" s="45" t="s">
        <v>18180</v>
      </c>
      <c r="F3140" s="45" t="s">
        <v>18181</v>
      </c>
      <c r="G3140" s="45" t="s">
        <v>18182</v>
      </c>
      <c r="H3140" s="46" t="s">
        <v>18183</v>
      </c>
      <c r="I3140" s="45" t="s">
        <v>14585</v>
      </c>
      <c r="J3140" s="46" t="s">
        <v>14586</v>
      </c>
      <c r="K3140" s="46" t="s">
        <v>14587</v>
      </c>
      <c r="L3140" s="45" t="s">
        <v>7306</v>
      </c>
      <c r="M3140" s="45" t="s">
        <v>7307</v>
      </c>
    </row>
    <row r="3141" spans="1:13" ht="57.6">
      <c r="A3141" s="42" t="s">
        <v>7194</v>
      </c>
      <c r="B3141" s="43">
        <f t="shared" si="100"/>
        <v>902</v>
      </c>
      <c r="C3141" s="43" t="str">
        <f t="shared" si="99"/>
        <v>45.3902</v>
      </c>
      <c r="D3141" s="44">
        <v>7</v>
      </c>
      <c r="E3141" s="45" t="s">
        <v>18184</v>
      </c>
      <c r="F3141" s="45" t="s">
        <v>18185</v>
      </c>
      <c r="G3141" s="45" t="s">
        <v>18186</v>
      </c>
      <c r="H3141" s="46" t="s">
        <v>18187</v>
      </c>
      <c r="I3141" s="45" t="s">
        <v>14585</v>
      </c>
      <c r="J3141" s="46" t="s">
        <v>14586</v>
      </c>
      <c r="K3141" s="46" t="s">
        <v>14587</v>
      </c>
      <c r="L3141" s="45" t="s">
        <v>7306</v>
      </c>
      <c r="M3141" s="45" t="s">
        <v>7307</v>
      </c>
    </row>
    <row r="3142" spans="1:13" ht="57.6">
      <c r="A3142" s="42" t="s">
        <v>7194</v>
      </c>
      <c r="B3142" s="43">
        <f t="shared" si="100"/>
        <v>903</v>
      </c>
      <c r="C3142" s="43" t="str">
        <f t="shared" si="99"/>
        <v>45.3903</v>
      </c>
      <c r="D3142" s="44">
        <v>7</v>
      </c>
      <c r="E3142" s="45" t="s">
        <v>18188</v>
      </c>
      <c r="F3142" s="45" t="s">
        <v>18189</v>
      </c>
      <c r="G3142" s="45" t="s">
        <v>18190</v>
      </c>
      <c r="H3142" s="46" t="s">
        <v>18191</v>
      </c>
      <c r="I3142" s="45" t="s">
        <v>14585</v>
      </c>
      <c r="J3142" s="46" t="s">
        <v>14586</v>
      </c>
      <c r="K3142" s="46" t="s">
        <v>14587</v>
      </c>
      <c r="L3142" s="45" t="s">
        <v>7306</v>
      </c>
      <c r="M3142" s="45" t="s">
        <v>7307</v>
      </c>
    </row>
    <row r="3143" spans="1:13" ht="57.6">
      <c r="A3143" s="42" t="s">
        <v>7194</v>
      </c>
      <c r="B3143" s="43">
        <f t="shared" si="100"/>
        <v>904</v>
      </c>
      <c r="C3143" s="43" t="str">
        <f t="shared" si="99"/>
        <v>45.3904</v>
      </c>
      <c r="D3143" s="44">
        <v>6</v>
      </c>
      <c r="E3143" s="45" t="s">
        <v>18192</v>
      </c>
      <c r="F3143" s="45" t="s">
        <v>18193</v>
      </c>
      <c r="G3143" s="45" t="s">
        <v>18194</v>
      </c>
      <c r="H3143" s="46" t="s">
        <v>18195</v>
      </c>
      <c r="I3143" s="45" t="s">
        <v>14585</v>
      </c>
      <c r="J3143" s="46" t="s">
        <v>14586</v>
      </c>
      <c r="K3143" s="46" t="s">
        <v>14587</v>
      </c>
      <c r="L3143" s="45" t="s">
        <v>7306</v>
      </c>
      <c r="M3143" s="45" t="s">
        <v>7307</v>
      </c>
    </row>
    <row r="3144" spans="1:13" ht="57.6">
      <c r="A3144" s="42" t="s">
        <v>7194</v>
      </c>
      <c r="B3144" s="43">
        <f t="shared" si="100"/>
        <v>905</v>
      </c>
      <c r="C3144" s="43" t="str">
        <f t="shared" si="99"/>
        <v>45.3905</v>
      </c>
      <c r="D3144" s="44">
        <v>6</v>
      </c>
      <c r="E3144" s="45" t="s">
        <v>18196</v>
      </c>
      <c r="F3144" s="45" t="s">
        <v>18197</v>
      </c>
      <c r="G3144" s="45" t="s">
        <v>18198</v>
      </c>
      <c r="H3144" s="46" t="s">
        <v>18199</v>
      </c>
      <c r="I3144" s="45" t="s">
        <v>14585</v>
      </c>
      <c r="J3144" s="46" t="s">
        <v>14586</v>
      </c>
      <c r="K3144" s="46" t="s">
        <v>14587</v>
      </c>
      <c r="L3144" s="45" t="s">
        <v>7306</v>
      </c>
      <c r="M3144" s="45" t="s">
        <v>7307</v>
      </c>
    </row>
    <row r="3145" spans="1:13" ht="57.6">
      <c r="A3145" s="42" t="s">
        <v>7194</v>
      </c>
      <c r="B3145" s="43">
        <f t="shared" si="100"/>
        <v>906</v>
      </c>
      <c r="C3145" s="43" t="str">
        <f t="shared" si="99"/>
        <v>45.3906</v>
      </c>
      <c r="D3145" s="44">
        <v>6</v>
      </c>
      <c r="E3145" s="45" t="s">
        <v>18200</v>
      </c>
      <c r="F3145" s="45" t="s">
        <v>18201</v>
      </c>
      <c r="G3145" s="45" t="s">
        <v>18202</v>
      </c>
      <c r="H3145" s="46" t="s">
        <v>18203</v>
      </c>
      <c r="I3145" s="45" t="s">
        <v>14585</v>
      </c>
      <c r="J3145" s="46" t="s">
        <v>14586</v>
      </c>
      <c r="K3145" s="46" t="s">
        <v>14587</v>
      </c>
      <c r="L3145" s="45" t="s">
        <v>7306</v>
      </c>
      <c r="M3145" s="45" t="s">
        <v>7307</v>
      </c>
    </row>
    <row r="3146" spans="1:13" ht="57.6">
      <c r="A3146" s="42" t="s">
        <v>7194</v>
      </c>
      <c r="B3146" s="43">
        <f t="shared" si="100"/>
        <v>907</v>
      </c>
      <c r="C3146" s="43" t="str">
        <f t="shared" si="99"/>
        <v>45.3907</v>
      </c>
      <c r="D3146" s="44">
        <v>6</v>
      </c>
      <c r="E3146" s="45" t="s">
        <v>18204</v>
      </c>
      <c r="F3146" s="45" t="s">
        <v>18205</v>
      </c>
      <c r="G3146" s="45" t="s">
        <v>18206</v>
      </c>
      <c r="H3146" s="46" t="s">
        <v>18207</v>
      </c>
      <c r="I3146" s="45" t="s">
        <v>14585</v>
      </c>
      <c r="J3146" s="46" t="s">
        <v>14586</v>
      </c>
      <c r="K3146" s="46" t="s">
        <v>14587</v>
      </c>
      <c r="L3146" s="45" t="s">
        <v>7306</v>
      </c>
      <c r="M3146" s="45" t="s">
        <v>7307</v>
      </c>
    </row>
    <row r="3147" spans="1:13" ht="57.6">
      <c r="A3147" s="42" t="s">
        <v>7194</v>
      </c>
      <c r="B3147" s="43">
        <f t="shared" si="100"/>
        <v>908</v>
      </c>
      <c r="C3147" s="43" t="str">
        <f t="shared" si="99"/>
        <v>45.3908</v>
      </c>
      <c r="D3147" s="44">
        <v>6</v>
      </c>
      <c r="E3147" s="45" t="s">
        <v>18208</v>
      </c>
      <c r="F3147" s="45" t="s">
        <v>18209</v>
      </c>
      <c r="G3147" s="45" t="s">
        <v>18210</v>
      </c>
      <c r="H3147" s="46" t="s">
        <v>18211</v>
      </c>
      <c r="I3147" s="45" t="s">
        <v>14585</v>
      </c>
      <c r="J3147" s="46" t="s">
        <v>14586</v>
      </c>
      <c r="K3147" s="46" t="s">
        <v>14587</v>
      </c>
      <c r="L3147" s="45" t="s">
        <v>7306</v>
      </c>
      <c r="M3147" s="45" t="s">
        <v>7307</v>
      </c>
    </row>
    <row r="3148" spans="1:13" ht="57.6">
      <c r="A3148" s="42" t="s">
        <v>7194</v>
      </c>
      <c r="B3148" s="43">
        <f t="shared" si="100"/>
        <v>909</v>
      </c>
      <c r="C3148" s="43" t="str">
        <f t="shared" si="99"/>
        <v>45.3909</v>
      </c>
      <c r="D3148" s="44">
        <v>6</v>
      </c>
      <c r="E3148" s="45" t="s">
        <v>18212</v>
      </c>
      <c r="F3148" s="45" t="s">
        <v>18213</v>
      </c>
      <c r="G3148" s="45" t="s">
        <v>18214</v>
      </c>
      <c r="H3148" s="46" t="s">
        <v>18215</v>
      </c>
      <c r="I3148" s="45" t="s">
        <v>14585</v>
      </c>
      <c r="J3148" s="46" t="s">
        <v>14586</v>
      </c>
      <c r="K3148" s="46" t="s">
        <v>14587</v>
      </c>
      <c r="L3148" s="45" t="s">
        <v>7306</v>
      </c>
      <c r="M3148" s="45" t="s">
        <v>7307</v>
      </c>
    </row>
    <row r="3149" spans="1:13" ht="57.6">
      <c r="A3149" s="42" t="s">
        <v>7194</v>
      </c>
      <c r="B3149" s="43">
        <f t="shared" si="100"/>
        <v>910</v>
      </c>
      <c r="C3149" s="43" t="str">
        <f t="shared" si="99"/>
        <v>45.3910</v>
      </c>
      <c r="D3149" s="44">
        <v>6</v>
      </c>
      <c r="E3149" s="45" t="s">
        <v>18216</v>
      </c>
      <c r="F3149" s="45" t="s">
        <v>18217</v>
      </c>
      <c r="G3149" s="45" t="s">
        <v>18218</v>
      </c>
      <c r="H3149" s="46" t="s">
        <v>18219</v>
      </c>
      <c r="I3149" s="45" t="s">
        <v>14585</v>
      </c>
      <c r="J3149" s="46" t="s">
        <v>14586</v>
      </c>
      <c r="K3149" s="46" t="s">
        <v>14587</v>
      </c>
      <c r="L3149" s="45" t="s">
        <v>7306</v>
      </c>
      <c r="M3149" s="45" t="s">
        <v>7307</v>
      </c>
    </row>
    <row r="3150" spans="1:13" ht="57.6">
      <c r="A3150" s="42" t="s">
        <v>7194</v>
      </c>
      <c r="B3150" s="43">
        <f t="shared" si="100"/>
        <v>911</v>
      </c>
      <c r="C3150" s="43" t="str">
        <f t="shared" si="99"/>
        <v>45.3911</v>
      </c>
      <c r="D3150" s="44">
        <v>7</v>
      </c>
      <c r="E3150" s="45" t="s">
        <v>18220</v>
      </c>
      <c r="F3150" s="45" t="s">
        <v>18221</v>
      </c>
      <c r="G3150" s="45" t="s">
        <v>18222</v>
      </c>
      <c r="H3150" s="46" t="s">
        <v>18223</v>
      </c>
      <c r="I3150" s="45" t="s">
        <v>14585</v>
      </c>
      <c r="J3150" s="46" t="s">
        <v>14586</v>
      </c>
      <c r="K3150" s="46" t="s">
        <v>14587</v>
      </c>
      <c r="L3150" s="45" t="s">
        <v>7306</v>
      </c>
      <c r="M3150" s="45" t="s">
        <v>7307</v>
      </c>
    </row>
    <row r="3151" spans="1:13" ht="57.6">
      <c r="A3151" s="42" t="s">
        <v>7194</v>
      </c>
      <c r="B3151" s="43">
        <f t="shared" si="100"/>
        <v>912</v>
      </c>
      <c r="C3151" s="43" t="str">
        <f t="shared" si="99"/>
        <v>45.3912</v>
      </c>
      <c r="D3151" s="44">
        <v>7</v>
      </c>
      <c r="E3151" s="45" t="s">
        <v>18224</v>
      </c>
      <c r="F3151" s="45" t="s">
        <v>18225</v>
      </c>
      <c r="G3151" s="45" t="s">
        <v>18226</v>
      </c>
      <c r="H3151" s="46" t="s">
        <v>18227</v>
      </c>
      <c r="I3151" s="45" t="s">
        <v>14585</v>
      </c>
      <c r="J3151" s="46" t="s">
        <v>14586</v>
      </c>
      <c r="K3151" s="46" t="s">
        <v>14587</v>
      </c>
      <c r="L3151" s="45" t="s">
        <v>7306</v>
      </c>
      <c r="M3151" s="45" t="s">
        <v>7307</v>
      </c>
    </row>
    <row r="3152" spans="1:13" ht="57.6">
      <c r="A3152" s="42" t="s">
        <v>7194</v>
      </c>
      <c r="B3152" s="43">
        <f t="shared" si="100"/>
        <v>913</v>
      </c>
      <c r="C3152" s="43" t="str">
        <f t="shared" si="99"/>
        <v>45.3913</v>
      </c>
      <c r="D3152" s="44">
        <v>5</v>
      </c>
      <c r="E3152" s="45" t="s">
        <v>18228</v>
      </c>
      <c r="F3152" s="45" t="s">
        <v>18229</v>
      </c>
      <c r="G3152" s="45" t="s">
        <v>18230</v>
      </c>
      <c r="H3152" s="46" t="s">
        <v>18231</v>
      </c>
      <c r="I3152" s="45" t="s">
        <v>14585</v>
      </c>
      <c r="J3152" s="46" t="s">
        <v>14586</v>
      </c>
      <c r="K3152" s="46" t="s">
        <v>14587</v>
      </c>
      <c r="L3152" s="45" t="s">
        <v>7306</v>
      </c>
      <c r="M3152" s="45" t="s">
        <v>7307</v>
      </c>
    </row>
    <row r="3153" spans="1:13" ht="57.6">
      <c r="A3153" s="42" t="s">
        <v>7194</v>
      </c>
      <c r="B3153" s="43">
        <f t="shared" si="100"/>
        <v>914</v>
      </c>
      <c r="C3153" s="43" t="str">
        <f t="shared" si="99"/>
        <v>45.3914</v>
      </c>
      <c r="D3153" s="44">
        <v>6</v>
      </c>
      <c r="E3153" s="45" t="s">
        <v>18232</v>
      </c>
      <c r="F3153" s="45" t="s">
        <v>18233</v>
      </c>
      <c r="G3153" s="45" t="s">
        <v>18234</v>
      </c>
      <c r="H3153" s="45" t="s">
        <v>18235</v>
      </c>
      <c r="I3153" s="45" t="s">
        <v>14585</v>
      </c>
      <c r="J3153" s="46" t="s">
        <v>14586</v>
      </c>
      <c r="K3153" s="46" t="s">
        <v>14587</v>
      </c>
      <c r="L3153" s="45" t="s">
        <v>7306</v>
      </c>
      <c r="M3153" s="45" t="s">
        <v>7307</v>
      </c>
    </row>
    <row r="3154" spans="1:13" ht="57.6">
      <c r="A3154" s="42" t="s">
        <v>7194</v>
      </c>
      <c r="B3154" s="43">
        <f t="shared" si="100"/>
        <v>915</v>
      </c>
      <c r="C3154" s="43" t="str">
        <f t="shared" si="99"/>
        <v>45.3915</v>
      </c>
      <c r="D3154" s="44">
        <v>6</v>
      </c>
      <c r="E3154" s="45" t="s">
        <v>18236</v>
      </c>
      <c r="F3154" s="45" t="s">
        <v>18237</v>
      </c>
      <c r="G3154" s="45" t="s">
        <v>18238</v>
      </c>
      <c r="H3154" s="46" t="s">
        <v>18239</v>
      </c>
      <c r="I3154" s="45" t="s">
        <v>14585</v>
      </c>
      <c r="J3154" s="46" t="s">
        <v>14586</v>
      </c>
      <c r="K3154" s="46" t="s">
        <v>14587</v>
      </c>
      <c r="L3154" s="45" t="s">
        <v>7306</v>
      </c>
      <c r="M3154" s="45" t="s">
        <v>7307</v>
      </c>
    </row>
    <row r="3155" spans="1:13" ht="57.6">
      <c r="A3155" s="42" t="s">
        <v>7194</v>
      </c>
      <c r="B3155" s="43">
        <f t="shared" si="100"/>
        <v>916</v>
      </c>
      <c r="C3155" s="43" t="str">
        <f t="shared" si="99"/>
        <v>45.3916</v>
      </c>
      <c r="D3155" s="44">
        <v>7</v>
      </c>
      <c r="E3155" s="45" t="s">
        <v>18240</v>
      </c>
      <c r="F3155" s="45" t="s">
        <v>18241</v>
      </c>
      <c r="G3155" s="45" t="s">
        <v>18242</v>
      </c>
      <c r="H3155" s="46" t="s">
        <v>18243</v>
      </c>
      <c r="I3155" s="45" t="s">
        <v>14585</v>
      </c>
      <c r="J3155" s="46" t="s">
        <v>14586</v>
      </c>
      <c r="K3155" s="46" t="s">
        <v>14587</v>
      </c>
      <c r="L3155" s="45" t="s">
        <v>7306</v>
      </c>
      <c r="M3155" s="45" t="s">
        <v>7307</v>
      </c>
    </row>
    <row r="3156" spans="1:13" ht="57.6">
      <c r="A3156" s="42" t="s">
        <v>7194</v>
      </c>
      <c r="B3156" s="43">
        <f t="shared" si="100"/>
        <v>917</v>
      </c>
      <c r="C3156" s="43" t="str">
        <f t="shared" si="99"/>
        <v>45.3917</v>
      </c>
      <c r="D3156" s="44">
        <v>7</v>
      </c>
      <c r="E3156" s="45" t="s">
        <v>18244</v>
      </c>
      <c r="F3156" s="45" t="s">
        <v>18245</v>
      </c>
      <c r="G3156" s="45" t="s">
        <v>18246</v>
      </c>
      <c r="H3156" s="46" t="s">
        <v>18247</v>
      </c>
      <c r="I3156" s="45" t="s">
        <v>14585</v>
      </c>
      <c r="J3156" s="46" t="s">
        <v>14586</v>
      </c>
      <c r="K3156" s="46" t="s">
        <v>14587</v>
      </c>
      <c r="L3156" s="45" t="s">
        <v>7306</v>
      </c>
      <c r="M3156" s="45" t="s">
        <v>7307</v>
      </c>
    </row>
    <row r="3157" spans="1:13" ht="57.6">
      <c r="A3157" s="42" t="s">
        <v>7194</v>
      </c>
      <c r="B3157" s="43">
        <f t="shared" si="100"/>
        <v>918</v>
      </c>
      <c r="C3157" s="43" t="str">
        <f t="shared" si="99"/>
        <v>45.3918</v>
      </c>
      <c r="D3157" s="44">
        <v>7</v>
      </c>
      <c r="E3157" s="45" t="s">
        <v>18248</v>
      </c>
      <c r="F3157" s="45" t="s">
        <v>18249</v>
      </c>
      <c r="G3157" s="45" t="s">
        <v>18250</v>
      </c>
      <c r="H3157" s="46" t="s">
        <v>18251</v>
      </c>
      <c r="I3157" s="45" t="s">
        <v>14585</v>
      </c>
      <c r="J3157" s="46" t="s">
        <v>14586</v>
      </c>
      <c r="K3157" s="46" t="s">
        <v>14587</v>
      </c>
      <c r="L3157" s="45" t="s">
        <v>7306</v>
      </c>
      <c r="M3157" s="45" t="s">
        <v>7307</v>
      </c>
    </row>
    <row r="3158" spans="1:13" ht="57.6">
      <c r="A3158" s="42" t="s">
        <v>7194</v>
      </c>
      <c r="B3158" s="43">
        <f t="shared" si="100"/>
        <v>919</v>
      </c>
      <c r="C3158" s="43" t="str">
        <f t="shared" si="99"/>
        <v>45.3919</v>
      </c>
      <c r="D3158" s="44">
        <v>6</v>
      </c>
      <c r="E3158" s="45" t="s">
        <v>18252</v>
      </c>
      <c r="F3158" s="45" t="s">
        <v>18253</v>
      </c>
      <c r="G3158" s="45" t="s">
        <v>18254</v>
      </c>
      <c r="H3158" s="46" t="s">
        <v>18255</v>
      </c>
      <c r="I3158" s="45" t="s">
        <v>14585</v>
      </c>
      <c r="J3158" s="46" t="s">
        <v>14586</v>
      </c>
      <c r="K3158" s="46" t="s">
        <v>14587</v>
      </c>
      <c r="L3158" s="45" t="s">
        <v>7306</v>
      </c>
      <c r="M3158" s="45" t="s">
        <v>7307</v>
      </c>
    </row>
    <row r="3159" spans="1:13" ht="57.6">
      <c r="A3159" s="42" t="s">
        <v>7194</v>
      </c>
      <c r="B3159" s="43">
        <f t="shared" si="100"/>
        <v>920</v>
      </c>
      <c r="C3159" s="43" t="str">
        <f t="shared" si="99"/>
        <v>45.3920</v>
      </c>
      <c r="D3159" s="44">
        <v>7</v>
      </c>
      <c r="E3159" s="45" t="s">
        <v>18256</v>
      </c>
      <c r="F3159" s="45" t="s">
        <v>18257</v>
      </c>
      <c r="G3159" s="45" t="s">
        <v>18258</v>
      </c>
      <c r="H3159" s="46" t="s">
        <v>18259</v>
      </c>
      <c r="I3159" s="45" t="s">
        <v>14585</v>
      </c>
      <c r="J3159" s="46" t="s">
        <v>14586</v>
      </c>
      <c r="K3159" s="46" t="s">
        <v>14587</v>
      </c>
      <c r="L3159" s="45" t="s">
        <v>7306</v>
      </c>
      <c r="M3159" s="45" t="s">
        <v>7307</v>
      </c>
    </row>
    <row r="3160" spans="1:13" ht="57.6">
      <c r="A3160" s="42" t="s">
        <v>7194</v>
      </c>
      <c r="B3160" s="43">
        <f t="shared" si="100"/>
        <v>921</v>
      </c>
      <c r="C3160" s="43" t="str">
        <f t="shared" si="99"/>
        <v>45.3921</v>
      </c>
      <c r="D3160" s="44">
        <v>7</v>
      </c>
      <c r="E3160" s="45" t="s">
        <v>18260</v>
      </c>
      <c r="F3160" s="45" t="s">
        <v>18261</v>
      </c>
      <c r="G3160" s="45" t="s">
        <v>18262</v>
      </c>
      <c r="H3160" s="46" t="s">
        <v>18263</v>
      </c>
      <c r="I3160" s="45" t="s">
        <v>14585</v>
      </c>
      <c r="J3160" s="46" t="s">
        <v>14586</v>
      </c>
      <c r="K3160" s="46" t="s">
        <v>14587</v>
      </c>
      <c r="L3160" s="45" t="s">
        <v>7306</v>
      </c>
      <c r="M3160" s="45" t="s">
        <v>7307</v>
      </c>
    </row>
    <row r="3161" spans="1:13" ht="57.6">
      <c r="A3161" s="42" t="s">
        <v>7194</v>
      </c>
      <c r="B3161" s="43">
        <f t="shared" si="100"/>
        <v>922</v>
      </c>
      <c r="C3161" s="43" t="str">
        <f t="shared" si="99"/>
        <v>45.3922</v>
      </c>
      <c r="D3161" s="44">
        <v>7</v>
      </c>
      <c r="E3161" s="45" t="s">
        <v>18264</v>
      </c>
      <c r="F3161" s="45" t="s">
        <v>18265</v>
      </c>
      <c r="G3161" s="45" t="s">
        <v>18266</v>
      </c>
      <c r="H3161" s="46" t="s">
        <v>18267</v>
      </c>
      <c r="I3161" s="45" t="s">
        <v>14585</v>
      </c>
      <c r="J3161" s="46" t="s">
        <v>14586</v>
      </c>
      <c r="K3161" s="46" t="s">
        <v>14587</v>
      </c>
      <c r="L3161" s="45" t="s">
        <v>7306</v>
      </c>
      <c r="M3161" s="45" t="s">
        <v>7307</v>
      </c>
    </row>
    <row r="3162" spans="1:13" ht="57.6">
      <c r="A3162" s="42" t="s">
        <v>7194</v>
      </c>
      <c r="B3162" s="43">
        <f t="shared" si="100"/>
        <v>923</v>
      </c>
      <c r="C3162" s="43" t="str">
        <f t="shared" si="99"/>
        <v>45.3923</v>
      </c>
      <c r="D3162" s="44">
        <v>6</v>
      </c>
      <c r="E3162" s="45" t="s">
        <v>18268</v>
      </c>
      <c r="F3162" s="45" t="s">
        <v>18269</v>
      </c>
      <c r="G3162" s="45" t="s">
        <v>18270</v>
      </c>
      <c r="H3162" s="45" t="s">
        <v>18271</v>
      </c>
      <c r="I3162" s="45" t="s">
        <v>14585</v>
      </c>
      <c r="J3162" s="46" t="s">
        <v>14586</v>
      </c>
      <c r="K3162" s="46" t="s">
        <v>14587</v>
      </c>
      <c r="L3162" s="45" t="s">
        <v>7306</v>
      </c>
      <c r="M3162" s="45" t="s">
        <v>7307</v>
      </c>
    </row>
    <row r="3163" spans="1:13" ht="57.6">
      <c r="A3163" s="42" t="s">
        <v>7194</v>
      </c>
      <c r="B3163" s="43">
        <f t="shared" si="100"/>
        <v>924</v>
      </c>
      <c r="C3163" s="43" t="str">
        <f t="shared" si="99"/>
        <v>45.3924</v>
      </c>
      <c r="D3163" s="44">
        <v>6</v>
      </c>
      <c r="E3163" s="45" t="s">
        <v>18272</v>
      </c>
      <c r="F3163" s="45" t="s">
        <v>18273</v>
      </c>
      <c r="G3163" s="45" t="s">
        <v>18274</v>
      </c>
      <c r="H3163" s="46" t="s">
        <v>18275</v>
      </c>
      <c r="I3163" s="45" t="s">
        <v>14585</v>
      </c>
      <c r="J3163" s="46" t="s">
        <v>14586</v>
      </c>
      <c r="K3163" s="46" t="s">
        <v>14587</v>
      </c>
      <c r="L3163" s="45" t="s">
        <v>7306</v>
      </c>
      <c r="M3163" s="45" t="s">
        <v>7307</v>
      </c>
    </row>
    <row r="3164" spans="1:13" ht="57.6">
      <c r="A3164" s="42" t="s">
        <v>7194</v>
      </c>
      <c r="B3164" s="43">
        <f t="shared" si="100"/>
        <v>925</v>
      </c>
      <c r="C3164" s="43" t="str">
        <f t="shared" si="99"/>
        <v>45.3925</v>
      </c>
      <c r="D3164" s="44">
        <v>7</v>
      </c>
      <c r="E3164" s="45" t="s">
        <v>18276</v>
      </c>
      <c r="F3164" s="45" t="s">
        <v>18277</v>
      </c>
      <c r="G3164" s="45" t="s">
        <v>18278</v>
      </c>
      <c r="H3164" s="46" t="s">
        <v>18279</v>
      </c>
      <c r="I3164" s="45" t="s">
        <v>14585</v>
      </c>
      <c r="J3164" s="46" t="s">
        <v>14586</v>
      </c>
      <c r="K3164" s="46" t="s">
        <v>14587</v>
      </c>
      <c r="L3164" s="45" t="s">
        <v>7306</v>
      </c>
      <c r="M3164" s="45" t="s">
        <v>7307</v>
      </c>
    </row>
    <row r="3165" spans="1:13" ht="57.6">
      <c r="A3165" s="42" t="s">
        <v>7194</v>
      </c>
      <c r="B3165" s="43">
        <f t="shared" si="100"/>
        <v>926</v>
      </c>
      <c r="C3165" s="43" t="str">
        <f t="shared" si="99"/>
        <v>45.3926</v>
      </c>
      <c r="D3165" s="44">
        <v>8</v>
      </c>
      <c r="E3165" s="45" t="s">
        <v>18280</v>
      </c>
      <c r="F3165" s="45" t="s">
        <v>18281</v>
      </c>
      <c r="G3165" s="45" t="s">
        <v>18282</v>
      </c>
      <c r="H3165" s="46" t="s">
        <v>18283</v>
      </c>
      <c r="I3165" s="45" t="s">
        <v>14585</v>
      </c>
      <c r="J3165" s="46" t="s">
        <v>14586</v>
      </c>
      <c r="K3165" s="46" t="s">
        <v>14587</v>
      </c>
      <c r="L3165" s="45" t="s">
        <v>7306</v>
      </c>
      <c r="M3165" s="45" t="s">
        <v>7307</v>
      </c>
    </row>
    <row r="3166" spans="1:13" ht="57.6">
      <c r="A3166" s="42" t="s">
        <v>7194</v>
      </c>
      <c r="B3166" s="43">
        <f t="shared" si="100"/>
        <v>927</v>
      </c>
      <c r="C3166" s="43" t="str">
        <f t="shared" si="99"/>
        <v>45.3927</v>
      </c>
      <c r="D3166" s="44">
        <v>7</v>
      </c>
      <c r="E3166" s="45" t="s">
        <v>18284</v>
      </c>
      <c r="F3166" s="45" t="s">
        <v>18285</v>
      </c>
      <c r="G3166" s="45" t="s">
        <v>18286</v>
      </c>
      <c r="H3166" s="46" t="s">
        <v>18287</v>
      </c>
      <c r="I3166" s="45" t="s">
        <v>14585</v>
      </c>
      <c r="J3166" s="46" t="s">
        <v>14586</v>
      </c>
      <c r="K3166" s="46" t="s">
        <v>14587</v>
      </c>
      <c r="L3166" s="45" t="s">
        <v>7306</v>
      </c>
      <c r="M3166" s="45" t="s">
        <v>7307</v>
      </c>
    </row>
    <row r="3167" spans="1:13" ht="57.6">
      <c r="A3167" s="42" t="s">
        <v>7194</v>
      </c>
      <c r="B3167" s="43">
        <f t="shared" si="100"/>
        <v>928</v>
      </c>
      <c r="C3167" s="43" t="str">
        <f t="shared" si="99"/>
        <v>45.3928</v>
      </c>
      <c r="D3167" s="44">
        <v>8</v>
      </c>
      <c r="E3167" s="45" t="s">
        <v>18288</v>
      </c>
      <c r="F3167" s="45" t="s">
        <v>18289</v>
      </c>
      <c r="G3167" s="45" t="s">
        <v>18290</v>
      </c>
      <c r="H3167" s="46" t="s">
        <v>18291</v>
      </c>
      <c r="I3167" s="45" t="s">
        <v>14585</v>
      </c>
      <c r="J3167" s="46" t="s">
        <v>14586</v>
      </c>
      <c r="K3167" s="46" t="s">
        <v>14587</v>
      </c>
      <c r="L3167" s="45" t="s">
        <v>7306</v>
      </c>
      <c r="M3167" s="45" t="s">
        <v>7307</v>
      </c>
    </row>
    <row r="3168" spans="1:13" ht="57.6">
      <c r="A3168" s="42" t="s">
        <v>7194</v>
      </c>
      <c r="B3168" s="43">
        <f t="shared" si="100"/>
        <v>929</v>
      </c>
      <c r="C3168" s="43" t="str">
        <f t="shared" si="99"/>
        <v>45.3929</v>
      </c>
      <c r="D3168" s="44">
        <v>7</v>
      </c>
      <c r="E3168" s="45" t="s">
        <v>18292</v>
      </c>
      <c r="F3168" s="45" t="s">
        <v>18293</v>
      </c>
      <c r="G3168" s="45" t="s">
        <v>18294</v>
      </c>
      <c r="H3168" s="46" t="s">
        <v>18295</v>
      </c>
      <c r="I3168" s="45" t="s">
        <v>14585</v>
      </c>
      <c r="J3168" s="46" t="s">
        <v>14586</v>
      </c>
      <c r="K3168" s="46" t="s">
        <v>14587</v>
      </c>
      <c r="L3168" s="45" t="s">
        <v>7306</v>
      </c>
      <c r="M3168" s="45" t="s">
        <v>7307</v>
      </c>
    </row>
    <row r="3169" spans="1:13" ht="57.6">
      <c r="A3169" s="42" t="s">
        <v>7194</v>
      </c>
      <c r="B3169" s="43">
        <f t="shared" si="100"/>
        <v>930</v>
      </c>
      <c r="C3169" s="43" t="str">
        <f t="shared" si="99"/>
        <v>45.3930</v>
      </c>
      <c r="D3169" s="44">
        <v>8</v>
      </c>
      <c r="E3169" s="45" t="s">
        <v>18296</v>
      </c>
      <c r="F3169" s="45" t="s">
        <v>18297</v>
      </c>
      <c r="G3169" s="45" t="s">
        <v>18298</v>
      </c>
      <c r="H3169" s="46" t="s">
        <v>18299</v>
      </c>
      <c r="I3169" s="45" t="s">
        <v>14585</v>
      </c>
      <c r="J3169" s="46" t="s">
        <v>14586</v>
      </c>
      <c r="K3169" s="46" t="s">
        <v>14587</v>
      </c>
      <c r="L3169" s="45" t="s">
        <v>7306</v>
      </c>
      <c r="M3169" s="45" t="s">
        <v>7307</v>
      </c>
    </row>
    <row r="3170" spans="1:13" ht="57.6">
      <c r="A3170" s="42" t="s">
        <v>7194</v>
      </c>
      <c r="B3170" s="43">
        <f t="shared" si="100"/>
        <v>931</v>
      </c>
      <c r="C3170" s="43" t="str">
        <f t="shared" si="99"/>
        <v>45.3931</v>
      </c>
      <c r="D3170" s="44">
        <v>8</v>
      </c>
      <c r="E3170" s="45" t="s">
        <v>18300</v>
      </c>
      <c r="F3170" s="45" t="s">
        <v>18301</v>
      </c>
      <c r="G3170" s="45" t="s">
        <v>18302</v>
      </c>
      <c r="H3170" s="46" t="s">
        <v>18303</v>
      </c>
      <c r="I3170" s="45" t="s">
        <v>14585</v>
      </c>
      <c r="J3170" s="46" t="s">
        <v>14586</v>
      </c>
      <c r="K3170" s="46" t="s">
        <v>14587</v>
      </c>
      <c r="L3170" s="45" t="s">
        <v>7306</v>
      </c>
      <c r="M3170" s="45" t="s">
        <v>7307</v>
      </c>
    </row>
    <row r="3171" spans="1:13" ht="57.6">
      <c r="A3171" s="42" t="s">
        <v>7194</v>
      </c>
      <c r="B3171" s="43">
        <f t="shared" si="100"/>
        <v>932</v>
      </c>
      <c r="C3171" s="43" t="str">
        <f t="shared" si="99"/>
        <v>45.3932</v>
      </c>
      <c r="D3171" s="44">
        <v>8</v>
      </c>
      <c r="E3171" s="45" t="s">
        <v>18304</v>
      </c>
      <c r="F3171" s="45" t="s">
        <v>18305</v>
      </c>
      <c r="G3171" s="45" t="s">
        <v>18306</v>
      </c>
      <c r="H3171" s="46" t="s">
        <v>18307</v>
      </c>
      <c r="I3171" s="45" t="s">
        <v>14585</v>
      </c>
      <c r="J3171" s="46" t="s">
        <v>14586</v>
      </c>
      <c r="K3171" s="46" t="s">
        <v>14587</v>
      </c>
      <c r="L3171" s="45" t="s">
        <v>7306</v>
      </c>
      <c r="M3171" s="45" t="s">
        <v>7307</v>
      </c>
    </row>
    <row r="3172" spans="1:13" ht="57.6">
      <c r="A3172" s="42" t="s">
        <v>7194</v>
      </c>
      <c r="B3172" s="43">
        <f t="shared" si="100"/>
        <v>933</v>
      </c>
      <c r="C3172" s="43" t="str">
        <f t="shared" si="99"/>
        <v>45.3933</v>
      </c>
      <c r="D3172" s="44">
        <v>8</v>
      </c>
      <c r="E3172" s="45" t="s">
        <v>18308</v>
      </c>
      <c r="F3172" s="45" t="s">
        <v>18309</v>
      </c>
      <c r="G3172" s="45" t="s">
        <v>18310</v>
      </c>
      <c r="H3172" s="46" t="s">
        <v>18311</v>
      </c>
      <c r="I3172" s="45" t="s">
        <v>14585</v>
      </c>
      <c r="J3172" s="46" t="s">
        <v>14586</v>
      </c>
      <c r="K3172" s="46" t="s">
        <v>14587</v>
      </c>
      <c r="L3172" s="45" t="s">
        <v>7306</v>
      </c>
      <c r="M3172" s="45" t="s">
        <v>7307</v>
      </c>
    </row>
    <row r="3173" spans="1:13" ht="57.6">
      <c r="A3173" s="42" t="s">
        <v>7194</v>
      </c>
      <c r="B3173" s="43">
        <f t="shared" si="100"/>
        <v>934</v>
      </c>
      <c r="C3173" s="43" t="str">
        <f t="shared" si="99"/>
        <v>45.3934</v>
      </c>
      <c r="D3173" s="44">
        <v>6</v>
      </c>
      <c r="E3173" s="45" t="s">
        <v>18312</v>
      </c>
      <c r="F3173" s="45" t="s">
        <v>18313</v>
      </c>
      <c r="G3173" s="45" t="s">
        <v>18314</v>
      </c>
      <c r="H3173" s="46" t="s">
        <v>18315</v>
      </c>
      <c r="I3173" s="45" t="s">
        <v>14585</v>
      </c>
      <c r="J3173" s="46" t="s">
        <v>14586</v>
      </c>
      <c r="K3173" s="46" t="s">
        <v>14587</v>
      </c>
      <c r="L3173" s="45" t="s">
        <v>7306</v>
      </c>
      <c r="M3173" s="45" t="s">
        <v>7307</v>
      </c>
    </row>
    <row r="3174" spans="1:13" ht="57.6">
      <c r="A3174" s="42" t="s">
        <v>7194</v>
      </c>
      <c r="B3174" s="43">
        <f t="shared" si="100"/>
        <v>935</v>
      </c>
      <c r="C3174" s="43" t="str">
        <f t="shared" si="99"/>
        <v>45.3935</v>
      </c>
      <c r="D3174" s="44">
        <v>6</v>
      </c>
      <c r="E3174" s="45" t="s">
        <v>18316</v>
      </c>
      <c r="F3174" s="45" t="s">
        <v>18317</v>
      </c>
      <c r="G3174" s="45" t="s">
        <v>18318</v>
      </c>
      <c r="H3174" s="46" t="s">
        <v>18319</v>
      </c>
      <c r="I3174" s="45" t="s">
        <v>14585</v>
      </c>
      <c r="J3174" s="46" t="s">
        <v>14586</v>
      </c>
      <c r="K3174" s="46" t="s">
        <v>14587</v>
      </c>
      <c r="L3174" s="45" t="s">
        <v>7306</v>
      </c>
      <c r="M3174" s="45" t="s">
        <v>7307</v>
      </c>
    </row>
    <row r="3175" spans="1:13" ht="57.6">
      <c r="A3175" s="42" t="s">
        <v>7194</v>
      </c>
      <c r="B3175" s="43">
        <f t="shared" si="100"/>
        <v>936</v>
      </c>
      <c r="C3175" s="43" t="str">
        <f t="shared" si="99"/>
        <v>45.3936</v>
      </c>
      <c r="D3175" s="44">
        <v>6</v>
      </c>
      <c r="E3175" s="45" t="s">
        <v>18320</v>
      </c>
      <c r="F3175" s="45" t="s">
        <v>18321</v>
      </c>
      <c r="G3175" s="45" t="s">
        <v>18322</v>
      </c>
      <c r="H3175" s="46" t="s">
        <v>18323</v>
      </c>
      <c r="I3175" s="45" t="s">
        <v>14585</v>
      </c>
      <c r="J3175" s="46" t="s">
        <v>14586</v>
      </c>
      <c r="K3175" s="46" t="s">
        <v>14587</v>
      </c>
      <c r="L3175" s="45" t="s">
        <v>7306</v>
      </c>
      <c r="M3175" s="45" t="s">
        <v>7307</v>
      </c>
    </row>
    <row r="3176" spans="1:13" ht="57.6">
      <c r="A3176" s="42" t="s">
        <v>7194</v>
      </c>
      <c r="B3176" s="43">
        <f t="shared" si="100"/>
        <v>937</v>
      </c>
      <c r="C3176" s="43" t="str">
        <f t="shared" si="99"/>
        <v>45.3937</v>
      </c>
      <c r="D3176" s="44">
        <v>7</v>
      </c>
      <c r="E3176" s="45" t="s">
        <v>18324</v>
      </c>
      <c r="F3176" s="45" t="s">
        <v>18325</v>
      </c>
      <c r="G3176" s="45" t="s">
        <v>18326</v>
      </c>
      <c r="H3176" s="46" t="s">
        <v>18327</v>
      </c>
      <c r="I3176" s="45" t="s">
        <v>14585</v>
      </c>
      <c r="J3176" s="46" t="s">
        <v>14586</v>
      </c>
      <c r="K3176" s="46" t="s">
        <v>14587</v>
      </c>
      <c r="L3176" s="45" t="s">
        <v>7306</v>
      </c>
      <c r="M3176" s="45" t="s">
        <v>7307</v>
      </c>
    </row>
    <row r="3177" spans="1:13" ht="57.6">
      <c r="A3177" s="42" t="s">
        <v>7194</v>
      </c>
      <c r="B3177" s="43">
        <f t="shared" si="100"/>
        <v>938</v>
      </c>
      <c r="C3177" s="43" t="str">
        <f t="shared" si="99"/>
        <v>45.3938</v>
      </c>
      <c r="D3177" s="44">
        <v>7</v>
      </c>
      <c r="E3177" s="45" t="s">
        <v>18328</v>
      </c>
      <c r="F3177" s="45" t="s">
        <v>18329</v>
      </c>
      <c r="G3177" s="45" t="s">
        <v>18330</v>
      </c>
      <c r="H3177" s="46" t="s">
        <v>18331</v>
      </c>
      <c r="I3177" s="45" t="s">
        <v>14585</v>
      </c>
      <c r="J3177" s="46" t="s">
        <v>14586</v>
      </c>
      <c r="K3177" s="46" t="s">
        <v>14587</v>
      </c>
      <c r="L3177" s="45" t="s">
        <v>7306</v>
      </c>
      <c r="M3177" s="45" t="s">
        <v>7307</v>
      </c>
    </row>
    <row r="3178" spans="1:13" ht="57.6">
      <c r="A3178" s="42" t="s">
        <v>7194</v>
      </c>
      <c r="B3178" s="43">
        <f t="shared" si="100"/>
        <v>939</v>
      </c>
      <c r="C3178" s="43" t="str">
        <f t="shared" si="99"/>
        <v>45.3939</v>
      </c>
      <c r="D3178" s="44">
        <v>7</v>
      </c>
      <c r="E3178" s="45" t="s">
        <v>18332</v>
      </c>
      <c r="F3178" s="45" t="s">
        <v>18333</v>
      </c>
      <c r="G3178" s="45" t="s">
        <v>18334</v>
      </c>
      <c r="H3178" s="46" t="s">
        <v>18335</v>
      </c>
      <c r="I3178" s="45" t="s">
        <v>14585</v>
      </c>
      <c r="J3178" s="46" t="s">
        <v>14586</v>
      </c>
      <c r="K3178" s="46" t="s">
        <v>14587</v>
      </c>
      <c r="L3178" s="45" t="s">
        <v>7306</v>
      </c>
      <c r="M3178" s="45" t="s">
        <v>7307</v>
      </c>
    </row>
    <row r="3179" spans="1:13" ht="57.6">
      <c r="A3179" s="42" t="s">
        <v>7194</v>
      </c>
      <c r="B3179" s="43">
        <f t="shared" si="100"/>
        <v>940</v>
      </c>
      <c r="C3179" s="43" t="str">
        <f t="shared" si="99"/>
        <v>45.3940</v>
      </c>
      <c r="D3179" s="44">
        <v>6</v>
      </c>
      <c r="E3179" s="45" t="s">
        <v>18336</v>
      </c>
      <c r="F3179" s="45" t="s">
        <v>18337</v>
      </c>
      <c r="G3179" s="45" t="s">
        <v>18338</v>
      </c>
      <c r="H3179" s="46" t="s">
        <v>18339</v>
      </c>
      <c r="I3179" s="45" t="s">
        <v>14585</v>
      </c>
      <c r="J3179" s="46" t="s">
        <v>14586</v>
      </c>
      <c r="K3179" s="46" t="s">
        <v>14587</v>
      </c>
      <c r="L3179" s="45" t="s">
        <v>7306</v>
      </c>
      <c r="M3179" s="45" t="s">
        <v>7307</v>
      </c>
    </row>
    <row r="3180" spans="1:13" ht="57.6">
      <c r="A3180" s="42" t="s">
        <v>7194</v>
      </c>
      <c r="B3180" s="43">
        <f t="shared" si="100"/>
        <v>941</v>
      </c>
      <c r="C3180" s="43" t="str">
        <f t="shared" si="99"/>
        <v>45.3941</v>
      </c>
      <c r="D3180" s="44">
        <v>7</v>
      </c>
      <c r="E3180" s="45" t="s">
        <v>18340</v>
      </c>
      <c r="F3180" s="45" t="s">
        <v>18341</v>
      </c>
      <c r="G3180" s="45" t="s">
        <v>18342</v>
      </c>
      <c r="H3180" s="46" t="s">
        <v>18343</v>
      </c>
      <c r="I3180" s="45" t="s">
        <v>14585</v>
      </c>
      <c r="J3180" s="46" t="s">
        <v>14586</v>
      </c>
      <c r="K3180" s="46" t="s">
        <v>14587</v>
      </c>
      <c r="L3180" s="45" t="s">
        <v>7306</v>
      </c>
      <c r="M3180" s="45" t="s">
        <v>7307</v>
      </c>
    </row>
    <row r="3181" spans="1:13" ht="57.6">
      <c r="A3181" s="42" t="s">
        <v>7194</v>
      </c>
      <c r="B3181" s="43">
        <f t="shared" si="100"/>
        <v>942</v>
      </c>
      <c r="C3181" s="43" t="str">
        <f t="shared" si="99"/>
        <v>45.3942</v>
      </c>
      <c r="D3181" s="44">
        <v>8</v>
      </c>
      <c r="E3181" s="45" t="s">
        <v>18344</v>
      </c>
      <c r="F3181" s="45" t="s">
        <v>18345</v>
      </c>
      <c r="G3181" s="45" t="s">
        <v>18346</v>
      </c>
      <c r="H3181" s="46" t="s">
        <v>18347</v>
      </c>
      <c r="I3181" s="45" t="s">
        <v>14585</v>
      </c>
      <c r="J3181" s="46" t="s">
        <v>14586</v>
      </c>
      <c r="K3181" s="46" t="s">
        <v>14587</v>
      </c>
      <c r="L3181" s="45" t="s">
        <v>7306</v>
      </c>
      <c r="M3181" s="45" t="s">
        <v>7307</v>
      </c>
    </row>
    <row r="3182" spans="1:13" ht="57.6">
      <c r="A3182" s="42" t="s">
        <v>7194</v>
      </c>
      <c r="B3182" s="43">
        <f t="shared" si="100"/>
        <v>943</v>
      </c>
      <c r="C3182" s="43" t="str">
        <f t="shared" si="99"/>
        <v>45.3943</v>
      </c>
      <c r="D3182" s="44">
        <v>8</v>
      </c>
      <c r="E3182" s="45" t="s">
        <v>18348</v>
      </c>
      <c r="F3182" s="45" t="s">
        <v>18349</v>
      </c>
      <c r="G3182" s="45" t="s">
        <v>18350</v>
      </c>
      <c r="H3182" s="46" t="s">
        <v>18351</v>
      </c>
      <c r="I3182" s="45" t="s">
        <v>14585</v>
      </c>
      <c r="J3182" s="46" t="s">
        <v>14586</v>
      </c>
      <c r="K3182" s="46" t="s">
        <v>14587</v>
      </c>
      <c r="L3182" s="45" t="s">
        <v>7306</v>
      </c>
      <c r="M3182" s="45" t="s">
        <v>7307</v>
      </c>
    </row>
    <row r="3183" spans="1:13" ht="57.6">
      <c r="A3183" s="42" t="s">
        <v>7194</v>
      </c>
      <c r="B3183" s="43">
        <f t="shared" si="100"/>
        <v>944</v>
      </c>
      <c r="C3183" s="43" t="str">
        <f t="shared" si="99"/>
        <v>45.3944</v>
      </c>
      <c r="D3183" s="44">
        <v>7</v>
      </c>
      <c r="E3183" s="45" t="s">
        <v>18352</v>
      </c>
      <c r="F3183" s="45" t="s">
        <v>18353</v>
      </c>
      <c r="G3183" s="45" t="s">
        <v>18354</v>
      </c>
      <c r="H3183" s="46" t="s">
        <v>18355</v>
      </c>
      <c r="I3183" s="45" t="s">
        <v>14585</v>
      </c>
      <c r="J3183" s="46" t="s">
        <v>14586</v>
      </c>
      <c r="K3183" s="46" t="s">
        <v>14587</v>
      </c>
      <c r="L3183" s="45" t="s">
        <v>7306</v>
      </c>
      <c r="M3183" s="45" t="s">
        <v>7307</v>
      </c>
    </row>
    <row r="3184" spans="1:13" ht="57.6">
      <c r="A3184" s="42" t="s">
        <v>7194</v>
      </c>
      <c r="B3184" s="43">
        <f t="shared" si="100"/>
        <v>945</v>
      </c>
      <c r="C3184" s="43" t="str">
        <f t="shared" si="99"/>
        <v>45.3945</v>
      </c>
      <c r="D3184" s="44">
        <v>8</v>
      </c>
      <c r="E3184" s="45" t="s">
        <v>18356</v>
      </c>
      <c r="F3184" s="45" t="s">
        <v>18357</v>
      </c>
      <c r="G3184" s="45" t="s">
        <v>18358</v>
      </c>
      <c r="H3184" s="46" t="s">
        <v>18359</v>
      </c>
      <c r="I3184" s="45" t="s">
        <v>14585</v>
      </c>
      <c r="J3184" s="46" t="s">
        <v>14586</v>
      </c>
      <c r="K3184" s="46" t="s">
        <v>14587</v>
      </c>
      <c r="L3184" s="45" t="s">
        <v>7306</v>
      </c>
      <c r="M3184" s="45" t="s">
        <v>7307</v>
      </c>
    </row>
    <row r="3185" spans="1:13" ht="57.6">
      <c r="A3185" s="42" t="s">
        <v>7194</v>
      </c>
      <c r="B3185" s="43">
        <f t="shared" si="100"/>
        <v>946</v>
      </c>
      <c r="C3185" s="43" t="str">
        <f t="shared" si="99"/>
        <v>45.3946</v>
      </c>
      <c r="D3185" s="44">
        <v>7</v>
      </c>
      <c r="E3185" s="45" t="s">
        <v>18360</v>
      </c>
      <c r="F3185" s="45" t="s">
        <v>18361</v>
      </c>
      <c r="G3185" s="45" t="s">
        <v>18362</v>
      </c>
      <c r="H3185" s="46" t="s">
        <v>18363</v>
      </c>
      <c r="I3185" s="45" t="s">
        <v>14585</v>
      </c>
      <c r="J3185" s="46" t="s">
        <v>14586</v>
      </c>
      <c r="K3185" s="46" t="s">
        <v>14587</v>
      </c>
      <c r="L3185" s="45" t="s">
        <v>7306</v>
      </c>
      <c r="M3185" s="45" t="s">
        <v>7307</v>
      </c>
    </row>
    <row r="3186" spans="1:13" ht="57.6">
      <c r="A3186" s="42" t="s">
        <v>7194</v>
      </c>
      <c r="B3186" s="43">
        <f t="shared" si="100"/>
        <v>947</v>
      </c>
      <c r="C3186" s="43" t="str">
        <f t="shared" si="99"/>
        <v>45.3947</v>
      </c>
      <c r="D3186" s="44">
        <v>8</v>
      </c>
      <c r="E3186" s="45" t="s">
        <v>18364</v>
      </c>
      <c r="F3186" s="45" t="s">
        <v>18365</v>
      </c>
      <c r="G3186" s="45" t="s">
        <v>18366</v>
      </c>
      <c r="H3186" s="46" t="s">
        <v>18367</v>
      </c>
      <c r="I3186" s="45" t="s">
        <v>14585</v>
      </c>
      <c r="J3186" s="46" t="s">
        <v>14586</v>
      </c>
      <c r="K3186" s="46" t="s">
        <v>14587</v>
      </c>
      <c r="L3186" s="45" t="s">
        <v>7306</v>
      </c>
      <c r="M3186" s="45" t="s">
        <v>7307</v>
      </c>
    </row>
    <row r="3187" spans="1:13" ht="57.6">
      <c r="A3187" s="42" t="s">
        <v>7194</v>
      </c>
      <c r="B3187" s="43">
        <f t="shared" si="100"/>
        <v>948</v>
      </c>
      <c r="C3187" s="43" t="str">
        <f t="shared" si="99"/>
        <v>45.3948</v>
      </c>
      <c r="D3187" s="44">
        <v>8</v>
      </c>
      <c r="E3187" s="45" t="s">
        <v>18368</v>
      </c>
      <c r="F3187" s="45" t="s">
        <v>18369</v>
      </c>
      <c r="G3187" s="45" t="s">
        <v>18370</v>
      </c>
      <c r="H3187" s="46" t="s">
        <v>18371</v>
      </c>
      <c r="I3187" s="45" t="s">
        <v>14585</v>
      </c>
      <c r="J3187" s="46" t="s">
        <v>14586</v>
      </c>
      <c r="K3187" s="46" t="s">
        <v>14587</v>
      </c>
      <c r="L3187" s="45" t="s">
        <v>7306</v>
      </c>
      <c r="M3187" s="45" t="s">
        <v>7307</v>
      </c>
    </row>
    <row r="3188" spans="1:13" ht="57.6">
      <c r="A3188" s="42" t="s">
        <v>7194</v>
      </c>
      <c r="B3188" s="43">
        <f t="shared" si="100"/>
        <v>949</v>
      </c>
      <c r="C3188" s="43" t="str">
        <f t="shared" si="99"/>
        <v>45.3949</v>
      </c>
      <c r="D3188" s="44">
        <v>7</v>
      </c>
      <c r="E3188" s="45" t="s">
        <v>18372</v>
      </c>
      <c r="F3188" s="45" t="s">
        <v>18373</v>
      </c>
      <c r="G3188" s="45" t="s">
        <v>18374</v>
      </c>
      <c r="H3188" s="46" t="s">
        <v>18375</v>
      </c>
      <c r="I3188" s="45" t="s">
        <v>14585</v>
      </c>
      <c r="J3188" s="46" t="s">
        <v>14586</v>
      </c>
      <c r="K3188" s="46" t="s">
        <v>14587</v>
      </c>
      <c r="L3188" s="45" t="s">
        <v>7306</v>
      </c>
      <c r="M3188" s="45" t="s">
        <v>7307</v>
      </c>
    </row>
    <row r="3189" spans="1:13" ht="57.6">
      <c r="A3189" s="42" t="s">
        <v>7194</v>
      </c>
      <c r="B3189" s="43">
        <f t="shared" si="100"/>
        <v>950</v>
      </c>
      <c r="C3189" s="43" t="str">
        <f t="shared" si="99"/>
        <v>45.3950</v>
      </c>
      <c r="D3189" s="44">
        <v>6</v>
      </c>
      <c r="E3189" s="45" t="s">
        <v>18376</v>
      </c>
      <c r="F3189" s="45" t="s">
        <v>18377</v>
      </c>
      <c r="G3189" s="45" t="s">
        <v>18378</v>
      </c>
      <c r="H3189" s="45" t="s">
        <v>18379</v>
      </c>
      <c r="I3189" s="45" t="s">
        <v>14585</v>
      </c>
      <c r="J3189" s="46" t="s">
        <v>14586</v>
      </c>
      <c r="K3189" s="46" t="s">
        <v>14587</v>
      </c>
      <c r="L3189" s="45" t="s">
        <v>7306</v>
      </c>
      <c r="M3189" s="45" t="s">
        <v>7307</v>
      </c>
    </row>
    <row r="3190" spans="1:13" ht="57.6">
      <c r="A3190" s="42" t="s">
        <v>7194</v>
      </c>
      <c r="B3190" s="43">
        <f t="shared" si="100"/>
        <v>951</v>
      </c>
      <c r="C3190" s="43" t="str">
        <f t="shared" si="99"/>
        <v>45.3951</v>
      </c>
      <c r="D3190" s="44">
        <v>6</v>
      </c>
      <c r="E3190" s="45" t="s">
        <v>18380</v>
      </c>
      <c r="F3190" s="45" t="s">
        <v>18381</v>
      </c>
      <c r="G3190" s="45" t="s">
        <v>18382</v>
      </c>
      <c r="H3190" s="46" t="s">
        <v>18383</v>
      </c>
      <c r="I3190" s="45" t="s">
        <v>14585</v>
      </c>
      <c r="J3190" s="46" t="s">
        <v>14586</v>
      </c>
      <c r="K3190" s="46" t="s">
        <v>14587</v>
      </c>
      <c r="L3190" s="45" t="s">
        <v>7306</v>
      </c>
      <c r="M3190" s="45" t="s">
        <v>7307</v>
      </c>
    </row>
    <row r="3191" spans="1:13" ht="57.6">
      <c r="A3191" s="42" t="s">
        <v>7194</v>
      </c>
      <c r="B3191" s="43">
        <f t="shared" si="100"/>
        <v>952</v>
      </c>
      <c r="C3191" s="43" t="str">
        <f t="shared" si="99"/>
        <v>45.3952</v>
      </c>
      <c r="D3191" s="44">
        <v>6</v>
      </c>
      <c r="E3191" s="45" t="s">
        <v>18384</v>
      </c>
      <c r="F3191" s="45" t="s">
        <v>18385</v>
      </c>
      <c r="G3191" s="45" t="s">
        <v>18386</v>
      </c>
      <c r="H3191" s="46" t="s">
        <v>18387</v>
      </c>
      <c r="I3191" s="45" t="s">
        <v>14585</v>
      </c>
      <c r="J3191" s="46" t="s">
        <v>14586</v>
      </c>
      <c r="K3191" s="46" t="s">
        <v>14587</v>
      </c>
      <c r="L3191" s="45" t="s">
        <v>7306</v>
      </c>
      <c r="M3191" s="45" t="s">
        <v>7307</v>
      </c>
    </row>
    <row r="3192" spans="1:13" ht="57.6">
      <c r="A3192" s="42" t="s">
        <v>7194</v>
      </c>
      <c r="B3192" s="43">
        <f t="shared" si="100"/>
        <v>953</v>
      </c>
      <c r="C3192" s="43" t="str">
        <f t="shared" si="99"/>
        <v>45.3953</v>
      </c>
      <c r="D3192" s="44">
        <v>7</v>
      </c>
      <c r="E3192" s="45" t="s">
        <v>18388</v>
      </c>
      <c r="F3192" s="45" t="s">
        <v>18389</v>
      </c>
      <c r="G3192" s="45" t="s">
        <v>18390</v>
      </c>
      <c r="H3192" s="46" t="s">
        <v>18391</v>
      </c>
      <c r="I3192" s="45" t="s">
        <v>14585</v>
      </c>
      <c r="J3192" s="46" t="s">
        <v>14586</v>
      </c>
      <c r="K3192" s="46" t="s">
        <v>14587</v>
      </c>
      <c r="L3192" s="45" t="s">
        <v>7306</v>
      </c>
      <c r="M3192" s="45" t="s">
        <v>7307</v>
      </c>
    </row>
    <row r="3193" spans="1:13" ht="57.6">
      <c r="A3193" s="42" t="s">
        <v>7194</v>
      </c>
      <c r="B3193" s="43">
        <f t="shared" si="100"/>
        <v>954</v>
      </c>
      <c r="C3193" s="43" t="str">
        <f t="shared" si="99"/>
        <v>45.3954</v>
      </c>
      <c r="D3193" s="44">
        <v>7</v>
      </c>
      <c r="E3193" s="45" t="s">
        <v>18392</v>
      </c>
      <c r="F3193" s="45" t="s">
        <v>18393</v>
      </c>
      <c r="G3193" s="45" t="s">
        <v>18390</v>
      </c>
      <c r="H3193" s="46" t="s">
        <v>18394</v>
      </c>
      <c r="I3193" s="45" t="s">
        <v>14585</v>
      </c>
      <c r="J3193" s="46" t="s">
        <v>14586</v>
      </c>
      <c r="K3193" s="46" t="s">
        <v>14587</v>
      </c>
      <c r="L3193" s="45" t="s">
        <v>7306</v>
      </c>
      <c r="M3193" s="45" t="s">
        <v>7307</v>
      </c>
    </row>
    <row r="3194" spans="1:13" ht="57.6">
      <c r="A3194" s="42" t="s">
        <v>7194</v>
      </c>
      <c r="B3194" s="43">
        <f t="shared" si="100"/>
        <v>955</v>
      </c>
      <c r="C3194" s="43" t="str">
        <f t="shared" si="99"/>
        <v>45.3955</v>
      </c>
      <c r="D3194" s="44">
        <v>6</v>
      </c>
      <c r="E3194" s="45" t="s">
        <v>18395</v>
      </c>
      <c r="F3194" s="45" t="s">
        <v>18396</v>
      </c>
      <c r="G3194" s="45" t="s">
        <v>18397</v>
      </c>
      <c r="H3194" s="45" t="s">
        <v>18398</v>
      </c>
      <c r="I3194" s="45" t="s">
        <v>14585</v>
      </c>
      <c r="J3194" s="46" t="s">
        <v>14586</v>
      </c>
      <c r="K3194" s="46" t="s">
        <v>14587</v>
      </c>
      <c r="L3194" s="45" t="s">
        <v>7306</v>
      </c>
      <c r="M3194" s="45" t="s">
        <v>7307</v>
      </c>
    </row>
    <row r="3195" spans="1:13" ht="57.6">
      <c r="A3195" s="42" t="s">
        <v>7194</v>
      </c>
      <c r="B3195" s="43">
        <f t="shared" si="100"/>
        <v>956</v>
      </c>
      <c r="C3195" s="43" t="str">
        <f t="shared" si="99"/>
        <v>45.3956</v>
      </c>
      <c r="D3195" s="44">
        <v>5</v>
      </c>
      <c r="E3195" s="45" t="s">
        <v>18399</v>
      </c>
      <c r="F3195" s="45" t="s">
        <v>18400</v>
      </c>
      <c r="G3195" s="45" t="s">
        <v>18401</v>
      </c>
      <c r="H3195" s="46" t="s">
        <v>18402</v>
      </c>
      <c r="I3195" s="45" t="s">
        <v>14585</v>
      </c>
      <c r="J3195" s="46" t="s">
        <v>14586</v>
      </c>
      <c r="K3195" s="46" t="s">
        <v>14587</v>
      </c>
      <c r="L3195" s="45" t="s">
        <v>7306</v>
      </c>
      <c r="M3195" s="45" t="s">
        <v>7307</v>
      </c>
    </row>
    <row r="3196" spans="1:13" ht="57.6">
      <c r="A3196" s="42" t="s">
        <v>7194</v>
      </c>
      <c r="B3196" s="43">
        <f t="shared" si="100"/>
        <v>957</v>
      </c>
      <c r="C3196" s="43" t="str">
        <f t="shared" si="99"/>
        <v>45.3957</v>
      </c>
      <c r="D3196" s="44">
        <v>6</v>
      </c>
      <c r="E3196" s="45" t="s">
        <v>18403</v>
      </c>
      <c r="F3196" s="45" t="s">
        <v>18404</v>
      </c>
      <c r="G3196" s="45" t="s">
        <v>18405</v>
      </c>
      <c r="H3196" s="46" t="s">
        <v>18406</v>
      </c>
      <c r="I3196" s="45" t="s">
        <v>14585</v>
      </c>
      <c r="J3196" s="46" t="s">
        <v>14586</v>
      </c>
      <c r="K3196" s="46" t="s">
        <v>14587</v>
      </c>
      <c r="L3196" s="45" t="s">
        <v>7306</v>
      </c>
      <c r="M3196" s="45" t="s">
        <v>7307</v>
      </c>
    </row>
    <row r="3197" spans="1:13" ht="57.6">
      <c r="A3197" s="42" t="s">
        <v>7194</v>
      </c>
      <c r="B3197" s="43">
        <f t="shared" si="100"/>
        <v>958</v>
      </c>
      <c r="C3197" s="43" t="str">
        <f t="shared" si="99"/>
        <v>45.3958</v>
      </c>
      <c r="D3197" s="44">
        <v>6</v>
      </c>
      <c r="E3197" s="45" t="s">
        <v>18407</v>
      </c>
      <c r="F3197" s="45" t="s">
        <v>18408</v>
      </c>
      <c r="G3197" s="45" t="s">
        <v>18409</v>
      </c>
      <c r="H3197" s="46" t="s">
        <v>18410</v>
      </c>
      <c r="I3197" s="45" t="s">
        <v>14585</v>
      </c>
      <c r="J3197" s="46" t="s">
        <v>14586</v>
      </c>
      <c r="K3197" s="46" t="s">
        <v>14587</v>
      </c>
      <c r="L3197" s="45" t="s">
        <v>7306</v>
      </c>
      <c r="M3197" s="45" t="s">
        <v>7307</v>
      </c>
    </row>
    <row r="3198" spans="1:13" ht="57.6">
      <c r="A3198" s="42" t="s">
        <v>7194</v>
      </c>
      <c r="B3198" s="43">
        <f t="shared" si="100"/>
        <v>959</v>
      </c>
      <c r="C3198" s="43" t="str">
        <f t="shared" si="99"/>
        <v>45.3959</v>
      </c>
      <c r="D3198" s="44">
        <v>6</v>
      </c>
      <c r="E3198" s="45" t="s">
        <v>18411</v>
      </c>
      <c r="F3198" s="45" t="s">
        <v>18412</v>
      </c>
      <c r="G3198" s="45" t="s">
        <v>18413</v>
      </c>
      <c r="H3198" s="46" t="s">
        <v>18414</v>
      </c>
      <c r="I3198" s="45" t="s">
        <v>14585</v>
      </c>
      <c r="J3198" s="46" t="s">
        <v>14586</v>
      </c>
      <c r="K3198" s="46" t="s">
        <v>14587</v>
      </c>
      <c r="L3198" s="45" t="s">
        <v>7306</v>
      </c>
      <c r="M3198" s="45" t="s">
        <v>7307</v>
      </c>
    </row>
    <row r="3199" spans="1:13" ht="57.6">
      <c r="A3199" s="42" t="s">
        <v>7194</v>
      </c>
      <c r="B3199" s="43">
        <f t="shared" si="100"/>
        <v>960</v>
      </c>
      <c r="C3199" s="43" t="str">
        <f t="shared" si="99"/>
        <v>45.3960</v>
      </c>
      <c r="D3199" s="44">
        <v>7</v>
      </c>
      <c r="E3199" s="45" t="s">
        <v>18415</v>
      </c>
      <c r="F3199" s="45" t="s">
        <v>18416</v>
      </c>
      <c r="G3199" s="45" t="s">
        <v>18417</v>
      </c>
      <c r="H3199" s="46" t="s">
        <v>18418</v>
      </c>
      <c r="I3199" s="45" t="s">
        <v>14585</v>
      </c>
      <c r="J3199" s="46" t="s">
        <v>14586</v>
      </c>
      <c r="K3199" s="46" t="s">
        <v>14587</v>
      </c>
      <c r="L3199" s="45" t="s">
        <v>7306</v>
      </c>
      <c r="M3199" s="45" t="s">
        <v>7307</v>
      </c>
    </row>
    <row r="3200" spans="1:13" ht="57.6">
      <c r="A3200" s="42" t="s">
        <v>7194</v>
      </c>
      <c r="B3200" s="43">
        <f t="shared" si="100"/>
        <v>961</v>
      </c>
      <c r="C3200" s="43" t="str">
        <f t="shared" si="99"/>
        <v>45.3961</v>
      </c>
      <c r="D3200" s="44">
        <v>7</v>
      </c>
      <c r="E3200" s="45" t="s">
        <v>18419</v>
      </c>
      <c r="F3200" s="45" t="s">
        <v>18420</v>
      </c>
      <c r="G3200" s="45" t="s">
        <v>18421</v>
      </c>
      <c r="H3200" s="46" t="s">
        <v>18422</v>
      </c>
      <c r="I3200" s="45" t="s">
        <v>14585</v>
      </c>
      <c r="J3200" s="46" t="s">
        <v>14586</v>
      </c>
      <c r="K3200" s="46" t="s">
        <v>14587</v>
      </c>
      <c r="L3200" s="45" t="s">
        <v>7306</v>
      </c>
      <c r="M3200" s="45" t="s">
        <v>7307</v>
      </c>
    </row>
    <row r="3201" spans="1:13" ht="57.6">
      <c r="A3201" s="42" t="s">
        <v>7194</v>
      </c>
      <c r="B3201" s="43">
        <f t="shared" si="100"/>
        <v>962</v>
      </c>
      <c r="C3201" s="43" t="str">
        <f t="shared" si="99"/>
        <v>45.3962</v>
      </c>
      <c r="D3201" s="44">
        <v>7</v>
      </c>
      <c r="E3201" s="45" t="s">
        <v>18423</v>
      </c>
      <c r="F3201" s="45" t="s">
        <v>18424</v>
      </c>
      <c r="G3201" s="45" t="s">
        <v>18425</v>
      </c>
      <c r="H3201" s="46" t="s">
        <v>18426</v>
      </c>
      <c r="I3201" s="45" t="s">
        <v>14585</v>
      </c>
      <c r="J3201" s="46" t="s">
        <v>14586</v>
      </c>
      <c r="K3201" s="46" t="s">
        <v>14587</v>
      </c>
      <c r="L3201" s="45" t="s">
        <v>7306</v>
      </c>
      <c r="M3201" s="45" t="s">
        <v>7307</v>
      </c>
    </row>
    <row r="3202" spans="1:13" ht="57.6">
      <c r="A3202" s="42" t="s">
        <v>7194</v>
      </c>
      <c r="B3202" s="43">
        <f t="shared" si="100"/>
        <v>963</v>
      </c>
      <c r="C3202" s="43" t="str">
        <f t="shared" si="99"/>
        <v>45.3963</v>
      </c>
      <c r="D3202" s="44">
        <v>7</v>
      </c>
      <c r="E3202" s="45" t="s">
        <v>18427</v>
      </c>
      <c r="F3202" s="45" t="s">
        <v>18428</v>
      </c>
      <c r="G3202" s="45" t="s">
        <v>18429</v>
      </c>
      <c r="H3202" s="46" t="s">
        <v>18430</v>
      </c>
      <c r="I3202" s="45" t="s">
        <v>14585</v>
      </c>
      <c r="J3202" s="46" t="s">
        <v>14586</v>
      </c>
      <c r="K3202" s="46" t="s">
        <v>14587</v>
      </c>
      <c r="L3202" s="45" t="s">
        <v>7306</v>
      </c>
      <c r="M3202" s="45" t="s">
        <v>7307</v>
      </c>
    </row>
    <row r="3203" spans="1:13" ht="57.6">
      <c r="A3203" s="42" t="s">
        <v>7194</v>
      </c>
      <c r="B3203" s="43">
        <f t="shared" si="100"/>
        <v>964</v>
      </c>
      <c r="C3203" s="43" t="str">
        <f t="shared" ref="C3203:C3266" si="101">+CONCATENATE(A3203,B3203)</f>
        <v>45.3964</v>
      </c>
      <c r="D3203" s="44">
        <v>6</v>
      </c>
      <c r="E3203" s="45" t="s">
        <v>18431</v>
      </c>
      <c r="F3203" s="45" t="s">
        <v>18432</v>
      </c>
      <c r="G3203" s="45" t="s">
        <v>18433</v>
      </c>
      <c r="H3203" s="46" t="s">
        <v>18434</v>
      </c>
      <c r="I3203" s="45" t="s">
        <v>14585</v>
      </c>
      <c r="J3203" s="46" t="s">
        <v>14586</v>
      </c>
      <c r="K3203" s="46" t="s">
        <v>14587</v>
      </c>
      <c r="L3203" s="45" t="s">
        <v>7306</v>
      </c>
      <c r="M3203" s="45" t="s">
        <v>7307</v>
      </c>
    </row>
    <row r="3204" spans="1:13" ht="57.6">
      <c r="A3204" s="42" t="s">
        <v>7194</v>
      </c>
      <c r="B3204" s="43">
        <f t="shared" ref="B3204:B3267" si="102">+IF(A3204=A3203,B3203+1,1)</f>
        <v>965</v>
      </c>
      <c r="C3204" s="43" t="str">
        <f t="shared" si="101"/>
        <v>45.3965</v>
      </c>
      <c r="D3204" s="44">
        <v>6</v>
      </c>
      <c r="E3204" s="45" t="s">
        <v>18435</v>
      </c>
      <c r="F3204" s="45" t="s">
        <v>18436</v>
      </c>
      <c r="G3204" s="45" t="s">
        <v>18437</v>
      </c>
      <c r="H3204" s="46" t="s">
        <v>18438</v>
      </c>
      <c r="I3204" s="45" t="s">
        <v>14585</v>
      </c>
      <c r="J3204" s="46" t="s">
        <v>14586</v>
      </c>
      <c r="K3204" s="46" t="s">
        <v>14587</v>
      </c>
      <c r="L3204" s="45" t="s">
        <v>7306</v>
      </c>
      <c r="M3204" s="45" t="s">
        <v>7307</v>
      </c>
    </row>
    <row r="3205" spans="1:13" ht="57.6">
      <c r="A3205" s="42" t="s">
        <v>7194</v>
      </c>
      <c r="B3205" s="43">
        <f t="shared" si="102"/>
        <v>966</v>
      </c>
      <c r="C3205" s="43" t="str">
        <f t="shared" si="101"/>
        <v>45.3966</v>
      </c>
      <c r="D3205" s="44">
        <v>7</v>
      </c>
      <c r="E3205" s="45" t="s">
        <v>18439</v>
      </c>
      <c r="F3205" s="45" t="s">
        <v>18440</v>
      </c>
      <c r="G3205" s="45" t="s">
        <v>18441</v>
      </c>
      <c r="H3205" s="46" t="s">
        <v>18442</v>
      </c>
      <c r="I3205" s="45" t="s">
        <v>14585</v>
      </c>
      <c r="J3205" s="46" t="s">
        <v>14586</v>
      </c>
      <c r="K3205" s="46" t="s">
        <v>14587</v>
      </c>
      <c r="L3205" s="45" t="s">
        <v>7306</v>
      </c>
      <c r="M3205" s="45" t="s">
        <v>7307</v>
      </c>
    </row>
    <row r="3206" spans="1:13" ht="57.6">
      <c r="A3206" s="42" t="s">
        <v>7194</v>
      </c>
      <c r="B3206" s="43">
        <f t="shared" si="102"/>
        <v>967</v>
      </c>
      <c r="C3206" s="43" t="str">
        <f t="shared" si="101"/>
        <v>45.3967</v>
      </c>
      <c r="D3206" s="44">
        <v>7</v>
      </c>
      <c r="E3206" s="45" t="s">
        <v>18443</v>
      </c>
      <c r="F3206" s="45" t="s">
        <v>18444</v>
      </c>
      <c r="G3206" s="45" t="s">
        <v>18445</v>
      </c>
      <c r="H3206" s="46" t="s">
        <v>18446</v>
      </c>
      <c r="I3206" s="45" t="s">
        <v>14585</v>
      </c>
      <c r="J3206" s="46" t="s">
        <v>14586</v>
      </c>
      <c r="K3206" s="46" t="s">
        <v>14587</v>
      </c>
      <c r="L3206" s="45" t="s">
        <v>7306</v>
      </c>
      <c r="M3206" s="45" t="s">
        <v>7307</v>
      </c>
    </row>
    <row r="3207" spans="1:13" ht="57.6">
      <c r="A3207" s="42" t="s">
        <v>7194</v>
      </c>
      <c r="B3207" s="43">
        <f t="shared" si="102"/>
        <v>968</v>
      </c>
      <c r="C3207" s="43" t="str">
        <f t="shared" si="101"/>
        <v>45.3968</v>
      </c>
      <c r="D3207" s="44">
        <v>6</v>
      </c>
      <c r="E3207" s="45" t="s">
        <v>18447</v>
      </c>
      <c r="F3207" s="45" t="s">
        <v>18448</v>
      </c>
      <c r="G3207" s="45" t="s">
        <v>18449</v>
      </c>
      <c r="H3207" s="46" t="s">
        <v>18450</v>
      </c>
      <c r="I3207" s="45" t="s">
        <v>14585</v>
      </c>
      <c r="J3207" s="46" t="s">
        <v>14586</v>
      </c>
      <c r="K3207" s="46" t="s">
        <v>14587</v>
      </c>
      <c r="L3207" s="45" t="s">
        <v>7306</v>
      </c>
      <c r="M3207" s="45" t="s">
        <v>7307</v>
      </c>
    </row>
    <row r="3208" spans="1:13" ht="57.6">
      <c r="A3208" s="42" t="s">
        <v>7194</v>
      </c>
      <c r="B3208" s="43">
        <f t="shared" si="102"/>
        <v>969</v>
      </c>
      <c r="C3208" s="43" t="str">
        <f t="shared" si="101"/>
        <v>45.3969</v>
      </c>
      <c r="D3208" s="44">
        <v>6</v>
      </c>
      <c r="E3208" s="45" t="s">
        <v>18451</v>
      </c>
      <c r="F3208" s="45" t="s">
        <v>18452</v>
      </c>
      <c r="G3208" s="45" t="s">
        <v>18453</v>
      </c>
      <c r="H3208" s="46" t="s">
        <v>18454</v>
      </c>
      <c r="I3208" s="45" t="s">
        <v>14585</v>
      </c>
      <c r="J3208" s="46" t="s">
        <v>14586</v>
      </c>
      <c r="K3208" s="46" t="s">
        <v>14587</v>
      </c>
      <c r="L3208" s="45" t="s">
        <v>7306</v>
      </c>
      <c r="M3208" s="45" t="s">
        <v>7307</v>
      </c>
    </row>
    <row r="3209" spans="1:13" ht="57.6">
      <c r="A3209" s="42" t="s">
        <v>7194</v>
      </c>
      <c r="B3209" s="43">
        <f t="shared" si="102"/>
        <v>970</v>
      </c>
      <c r="C3209" s="43" t="str">
        <f t="shared" si="101"/>
        <v>45.3970</v>
      </c>
      <c r="D3209" s="44">
        <v>5</v>
      </c>
      <c r="E3209" s="45" t="s">
        <v>18455</v>
      </c>
      <c r="F3209" s="45" t="s">
        <v>18456</v>
      </c>
      <c r="G3209" s="45" t="s">
        <v>18457</v>
      </c>
      <c r="H3209" s="46" t="s">
        <v>18458</v>
      </c>
      <c r="I3209" s="45" t="s">
        <v>14585</v>
      </c>
      <c r="J3209" s="46" t="s">
        <v>14586</v>
      </c>
      <c r="K3209" s="46" t="s">
        <v>14587</v>
      </c>
      <c r="L3209" s="45" t="s">
        <v>7306</v>
      </c>
      <c r="M3209" s="45" t="s">
        <v>7307</v>
      </c>
    </row>
    <row r="3210" spans="1:13" ht="57.6">
      <c r="A3210" s="42" t="s">
        <v>7194</v>
      </c>
      <c r="B3210" s="43">
        <f t="shared" si="102"/>
        <v>971</v>
      </c>
      <c r="C3210" s="43" t="str">
        <f t="shared" si="101"/>
        <v>45.3971</v>
      </c>
      <c r="D3210" s="44">
        <v>6</v>
      </c>
      <c r="E3210" s="45" t="s">
        <v>18459</v>
      </c>
      <c r="F3210" s="45" t="s">
        <v>18460</v>
      </c>
      <c r="G3210" s="45" t="s">
        <v>18461</v>
      </c>
      <c r="H3210" s="46" t="s">
        <v>18462</v>
      </c>
      <c r="I3210" s="45" t="s">
        <v>14585</v>
      </c>
      <c r="J3210" s="46" t="s">
        <v>14586</v>
      </c>
      <c r="K3210" s="46" t="s">
        <v>14587</v>
      </c>
      <c r="L3210" s="45" t="s">
        <v>7306</v>
      </c>
      <c r="M3210" s="45" t="s">
        <v>7307</v>
      </c>
    </row>
    <row r="3211" spans="1:13" ht="57.6">
      <c r="A3211" s="42" t="s">
        <v>7194</v>
      </c>
      <c r="B3211" s="43">
        <f t="shared" si="102"/>
        <v>972</v>
      </c>
      <c r="C3211" s="43" t="str">
        <f t="shared" si="101"/>
        <v>45.3972</v>
      </c>
      <c r="D3211" s="44">
        <v>7</v>
      </c>
      <c r="E3211" s="45" t="s">
        <v>18463</v>
      </c>
      <c r="F3211" s="45" t="s">
        <v>18464</v>
      </c>
      <c r="G3211" s="45" t="s">
        <v>18465</v>
      </c>
      <c r="H3211" s="46" t="s">
        <v>18466</v>
      </c>
      <c r="I3211" s="45" t="s">
        <v>14585</v>
      </c>
      <c r="J3211" s="46" t="s">
        <v>14586</v>
      </c>
      <c r="K3211" s="46" t="s">
        <v>14587</v>
      </c>
      <c r="L3211" s="45" t="s">
        <v>7306</v>
      </c>
      <c r="M3211" s="45" t="s">
        <v>7307</v>
      </c>
    </row>
    <row r="3212" spans="1:13" ht="57.6">
      <c r="A3212" s="42" t="s">
        <v>7194</v>
      </c>
      <c r="B3212" s="43">
        <f t="shared" si="102"/>
        <v>973</v>
      </c>
      <c r="C3212" s="43" t="str">
        <f t="shared" si="101"/>
        <v>45.3973</v>
      </c>
      <c r="D3212" s="44">
        <v>7</v>
      </c>
      <c r="E3212" s="45" t="s">
        <v>18467</v>
      </c>
      <c r="F3212" s="45" t="s">
        <v>18468</v>
      </c>
      <c r="G3212" s="45" t="s">
        <v>18469</v>
      </c>
      <c r="H3212" s="46" t="s">
        <v>18470</v>
      </c>
      <c r="I3212" s="45" t="s">
        <v>14585</v>
      </c>
      <c r="J3212" s="46" t="s">
        <v>14586</v>
      </c>
      <c r="K3212" s="46" t="s">
        <v>14587</v>
      </c>
      <c r="L3212" s="45" t="s">
        <v>7306</v>
      </c>
      <c r="M3212" s="45" t="s">
        <v>7307</v>
      </c>
    </row>
    <row r="3213" spans="1:13" ht="57.6">
      <c r="A3213" s="42" t="s">
        <v>7194</v>
      </c>
      <c r="B3213" s="43">
        <f t="shared" si="102"/>
        <v>974</v>
      </c>
      <c r="C3213" s="43" t="str">
        <f t="shared" si="101"/>
        <v>45.3974</v>
      </c>
      <c r="D3213" s="44">
        <v>5</v>
      </c>
      <c r="E3213" s="45" t="s">
        <v>18471</v>
      </c>
      <c r="F3213" s="45" t="s">
        <v>18472</v>
      </c>
      <c r="G3213" s="45" t="s">
        <v>18473</v>
      </c>
      <c r="H3213" s="46" t="s">
        <v>18474</v>
      </c>
      <c r="I3213" s="45" t="s">
        <v>14585</v>
      </c>
      <c r="J3213" s="46" t="s">
        <v>14586</v>
      </c>
      <c r="K3213" s="46" t="s">
        <v>14587</v>
      </c>
      <c r="L3213" s="45" t="s">
        <v>7306</v>
      </c>
      <c r="M3213" s="45" t="s">
        <v>7307</v>
      </c>
    </row>
    <row r="3214" spans="1:13" ht="57.6">
      <c r="A3214" s="42" t="s">
        <v>7194</v>
      </c>
      <c r="B3214" s="43">
        <f t="shared" si="102"/>
        <v>975</v>
      </c>
      <c r="C3214" s="43" t="str">
        <f t="shared" si="101"/>
        <v>45.3975</v>
      </c>
      <c r="D3214" s="44">
        <v>6</v>
      </c>
      <c r="E3214" s="45" t="s">
        <v>18475</v>
      </c>
      <c r="F3214" s="45" t="s">
        <v>18476</v>
      </c>
      <c r="G3214" s="45" t="s">
        <v>18477</v>
      </c>
      <c r="H3214" s="46" t="s">
        <v>18478</v>
      </c>
      <c r="I3214" s="45" t="s">
        <v>14585</v>
      </c>
      <c r="J3214" s="46" t="s">
        <v>14586</v>
      </c>
      <c r="K3214" s="46" t="s">
        <v>14587</v>
      </c>
      <c r="L3214" s="45" t="s">
        <v>7306</v>
      </c>
      <c r="M3214" s="45" t="s">
        <v>7307</v>
      </c>
    </row>
    <row r="3215" spans="1:13" ht="57.6">
      <c r="A3215" s="42" t="s">
        <v>7194</v>
      </c>
      <c r="B3215" s="43">
        <f t="shared" si="102"/>
        <v>976</v>
      </c>
      <c r="C3215" s="43" t="str">
        <f t="shared" si="101"/>
        <v>45.3976</v>
      </c>
      <c r="D3215" s="44">
        <v>7</v>
      </c>
      <c r="E3215" s="45" t="s">
        <v>18479</v>
      </c>
      <c r="F3215" s="45" t="s">
        <v>18480</v>
      </c>
      <c r="G3215" s="45" t="s">
        <v>18481</v>
      </c>
      <c r="H3215" s="46" t="s">
        <v>18482</v>
      </c>
      <c r="I3215" s="45" t="s">
        <v>14585</v>
      </c>
      <c r="J3215" s="46" t="s">
        <v>14586</v>
      </c>
      <c r="K3215" s="46" t="s">
        <v>14587</v>
      </c>
      <c r="L3215" s="45" t="s">
        <v>7306</v>
      </c>
      <c r="M3215" s="45" t="s">
        <v>7307</v>
      </c>
    </row>
    <row r="3216" spans="1:13" ht="57.6">
      <c r="A3216" s="42" t="s">
        <v>7194</v>
      </c>
      <c r="B3216" s="43">
        <f t="shared" si="102"/>
        <v>977</v>
      </c>
      <c r="C3216" s="43" t="str">
        <f t="shared" si="101"/>
        <v>45.3977</v>
      </c>
      <c r="D3216" s="44">
        <v>7</v>
      </c>
      <c r="E3216" s="45" t="s">
        <v>18483</v>
      </c>
      <c r="F3216" s="45" t="s">
        <v>18484</v>
      </c>
      <c r="G3216" s="45" t="s">
        <v>18485</v>
      </c>
      <c r="H3216" s="46" t="s">
        <v>18486</v>
      </c>
      <c r="I3216" s="45" t="s">
        <v>14585</v>
      </c>
      <c r="J3216" s="46" t="s">
        <v>14586</v>
      </c>
      <c r="K3216" s="46" t="s">
        <v>14587</v>
      </c>
      <c r="L3216" s="45" t="s">
        <v>7306</v>
      </c>
      <c r="M3216" s="45" t="s">
        <v>7307</v>
      </c>
    </row>
    <row r="3217" spans="1:13" ht="57.6">
      <c r="A3217" s="42" t="s">
        <v>7194</v>
      </c>
      <c r="B3217" s="43">
        <f t="shared" si="102"/>
        <v>978</v>
      </c>
      <c r="C3217" s="43" t="str">
        <f t="shared" si="101"/>
        <v>45.3978</v>
      </c>
      <c r="D3217" s="44">
        <v>7</v>
      </c>
      <c r="E3217" s="45" t="s">
        <v>18487</v>
      </c>
      <c r="F3217" s="45" t="s">
        <v>18488</v>
      </c>
      <c r="G3217" s="45" t="s">
        <v>18489</v>
      </c>
      <c r="H3217" s="46" t="s">
        <v>18490</v>
      </c>
      <c r="I3217" s="45" t="s">
        <v>14585</v>
      </c>
      <c r="J3217" s="46" t="s">
        <v>14586</v>
      </c>
      <c r="K3217" s="46" t="s">
        <v>14587</v>
      </c>
      <c r="L3217" s="45" t="s">
        <v>7306</v>
      </c>
      <c r="M3217" s="45" t="s">
        <v>7307</v>
      </c>
    </row>
    <row r="3218" spans="1:13" ht="57.6">
      <c r="A3218" s="42" t="s">
        <v>7194</v>
      </c>
      <c r="B3218" s="43">
        <f t="shared" si="102"/>
        <v>979</v>
      </c>
      <c r="C3218" s="43" t="str">
        <f t="shared" si="101"/>
        <v>45.3979</v>
      </c>
      <c r="D3218" s="44">
        <v>5</v>
      </c>
      <c r="E3218" s="45" t="s">
        <v>18491</v>
      </c>
      <c r="F3218" s="45" t="s">
        <v>18492</v>
      </c>
      <c r="G3218" s="45" t="s">
        <v>18493</v>
      </c>
      <c r="H3218" s="46" t="s">
        <v>18494</v>
      </c>
      <c r="I3218" s="45" t="s">
        <v>14585</v>
      </c>
      <c r="J3218" s="46" t="s">
        <v>14586</v>
      </c>
      <c r="K3218" s="46" t="s">
        <v>14587</v>
      </c>
      <c r="L3218" s="45" t="s">
        <v>7306</v>
      </c>
      <c r="M3218" s="45" t="s">
        <v>7307</v>
      </c>
    </row>
    <row r="3219" spans="1:13" ht="57.6">
      <c r="A3219" s="42" t="s">
        <v>7194</v>
      </c>
      <c r="B3219" s="43">
        <f t="shared" si="102"/>
        <v>980</v>
      </c>
      <c r="C3219" s="43" t="str">
        <f t="shared" si="101"/>
        <v>45.3980</v>
      </c>
      <c r="D3219" s="44">
        <v>6</v>
      </c>
      <c r="E3219" s="45" t="s">
        <v>18495</v>
      </c>
      <c r="F3219" s="45" t="s">
        <v>18496</v>
      </c>
      <c r="G3219" s="45" t="s">
        <v>18497</v>
      </c>
      <c r="H3219" s="45" t="s">
        <v>18498</v>
      </c>
      <c r="I3219" s="45" t="s">
        <v>14585</v>
      </c>
      <c r="J3219" s="46" t="s">
        <v>14586</v>
      </c>
      <c r="K3219" s="46" t="s">
        <v>14587</v>
      </c>
      <c r="L3219" s="45" t="s">
        <v>7306</v>
      </c>
      <c r="M3219" s="45" t="s">
        <v>7307</v>
      </c>
    </row>
    <row r="3220" spans="1:13" ht="57.6">
      <c r="A3220" s="42" t="s">
        <v>7194</v>
      </c>
      <c r="B3220" s="43">
        <f t="shared" si="102"/>
        <v>981</v>
      </c>
      <c r="C3220" s="43" t="str">
        <f t="shared" si="101"/>
        <v>45.3981</v>
      </c>
      <c r="D3220" s="44">
        <v>7</v>
      </c>
      <c r="E3220" s="45" t="s">
        <v>18499</v>
      </c>
      <c r="F3220" s="45" t="s">
        <v>18500</v>
      </c>
      <c r="G3220" s="45" t="s">
        <v>18501</v>
      </c>
      <c r="H3220" s="46" t="s">
        <v>18502</v>
      </c>
      <c r="I3220" s="45" t="s">
        <v>14585</v>
      </c>
      <c r="J3220" s="46" t="s">
        <v>14586</v>
      </c>
      <c r="K3220" s="46" t="s">
        <v>14587</v>
      </c>
      <c r="L3220" s="45" t="s">
        <v>7306</v>
      </c>
      <c r="M3220" s="45" t="s">
        <v>7307</v>
      </c>
    </row>
    <row r="3221" spans="1:13" ht="57.6">
      <c r="A3221" s="42" t="s">
        <v>7194</v>
      </c>
      <c r="B3221" s="43">
        <f t="shared" si="102"/>
        <v>982</v>
      </c>
      <c r="C3221" s="43" t="str">
        <f t="shared" si="101"/>
        <v>45.3982</v>
      </c>
      <c r="D3221" s="44">
        <v>7</v>
      </c>
      <c r="E3221" s="45" t="s">
        <v>18503</v>
      </c>
      <c r="F3221" s="45" t="s">
        <v>18504</v>
      </c>
      <c r="G3221" s="45" t="s">
        <v>18505</v>
      </c>
      <c r="H3221" s="46" t="s">
        <v>18506</v>
      </c>
      <c r="I3221" s="45" t="s">
        <v>14585</v>
      </c>
      <c r="J3221" s="46" t="s">
        <v>14586</v>
      </c>
      <c r="K3221" s="46" t="s">
        <v>14587</v>
      </c>
      <c r="L3221" s="45" t="s">
        <v>7306</v>
      </c>
      <c r="M3221" s="45" t="s">
        <v>7307</v>
      </c>
    </row>
    <row r="3222" spans="1:13" ht="57.6">
      <c r="A3222" s="42" t="s">
        <v>7194</v>
      </c>
      <c r="B3222" s="43">
        <f t="shared" si="102"/>
        <v>983</v>
      </c>
      <c r="C3222" s="43" t="str">
        <f t="shared" si="101"/>
        <v>45.3983</v>
      </c>
      <c r="D3222" s="44">
        <v>7</v>
      </c>
      <c r="E3222" s="45" t="s">
        <v>18507</v>
      </c>
      <c r="F3222" s="45" t="s">
        <v>18508</v>
      </c>
      <c r="G3222" s="45" t="s">
        <v>18509</v>
      </c>
      <c r="H3222" s="46" t="s">
        <v>18510</v>
      </c>
      <c r="I3222" s="45" t="s">
        <v>14585</v>
      </c>
      <c r="J3222" s="46" t="s">
        <v>14586</v>
      </c>
      <c r="K3222" s="46" t="s">
        <v>14587</v>
      </c>
      <c r="L3222" s="45" t="s">
        <v>7306</v>
      </c>
      <c r="M3222" s="45" t="s">
        <v>7307</v>
      </c>
    </row>
    <row r="3223" spans="1:13" ht="57.6">
      <c r="A3223" s="42" t="s">
        <v>7194</v>
      </c>
      <c r="B3223" s="43">
        <f t="shared" si="102"/>
        <v>984</v>
      </c>
      <c r="C3223" s="43" t="str">
        <f t="shared" si="101"/>
        <v>45.3984</v>
      </c>
      <c r="D3223" s="44">
        <v>7</v>
      </c>
      <c r="E3223" s="45" t="s">
        <v>18511</v>
      </c>
      <c r="F3223" s="45" t="s">
        <v>18512</v>
      </c>
      <c r="G3223" s="45" t="s">
        <v>18513</v>
      </c>
      <c r="H3223" s="46" t="s">
        <v>18514</v>
      </c>
      <c r="I3223" s="45" t="s">
        <v>14585</v>
      </c>
      <c r="J3223" s="46" t="s">
        <v>14586</v>
      </c>
      <c r="K3223" s="46" t="s">
        <v>14587</v>
      </c>
      <c r="L3223" s="45" t="s">
        <v>7306</v>
      </c>
      <c r="M3223" s="45" t="s">
        <v>7307</v>
      </c>
    </row>
    <row r="3224" spans="1:13" ht="57.6">
      <c r="A3224" s="42" t="s">
        <v>7194</v>
      </c>
      <c r="B3224" s="43">
        <f t="shared" si="102"/>
        <v>985</v>
      </c>
      <c r="C3224" s="43" t="str">
        <f t="shared" si="101"/>
        <v>45.3985</v>
      </c>
      <c r="D3224" s="44">
        <v>6</v>
      </c>
      <c r="E3224" s="45" t="s">
        <v>18515</v>
      </c>
      <c r="F3224" s="45" t="s">
        <v>18516</v>
      </c>
      <c r="G3224" s="45" t="s">
        <v>18517</v>
      </c>
      <c r="H3224" s="45" t="s">
        <v>18518</v>
      </c>
      <c r="I3224" s="45" t="s">
        <v>14585</v>
      </c>
      <c r="J3224" s="46" t="s">
        <v>14586</v>
      </c>
      <c r="K3224" s="46" t="s">
        <v>14587</v>
      </c>
      <c r="L3224" s="45" t="s">
        <v>7306</v>
      </c>
      <c r="M3224" s="45" t="s">
        <v>7307</v>
      </c>
    </row>
    <row r="3225" spans="1:13" ht="57.6">
      <c r="A3225" s="42" t="s">
        <v>7194</v>
      </c>
      <c r="B3225" s="43">
        <f t="shared" si="102"/>
        <v>986</v>
      </c>
      <c r="C3225" s="43" t="str">
        <f t="shared" si="101"/>
        <v>45.3986</v>
      </c>
      <c r="D3225" s="44">
        <v>6</v>
      </c>
      <c r="E3225" s="45" t="s">
        <v>18519</v>
      </c>
      <c r="F3225" s="45" t="s">
        <v>18520</v>
      </c>
      <c r="G3225" s="45" t="s">
        <v>18521</v>
      </c>
      <c r="H3225" s="45" t="s">
        <v>18522</v>
      </c>
      <c r="I3225" s="45" t="s">
        <v>14585</v>
      </c>
      <c r="J3225" s="46" t="s">
        <v>14586</v>
      </c>
      <c r="K3225" s="46" t="s">
        <v>14587</v>
      </c>
      <c r="L3225" s="45" t="s">
        <v>7306</v>
      </c>
      <c r="M3225" s="45" t="s">
        <v>7307</v>
      </c>
    </row>
    <row r="3226" spans="1:13" ht="57.6">
      <c r="A3226" s="42" t="s">
        <v>7194</v>
      </c>
      <c r="B3226" s="43">
        <f t="shared" si="102"/>
        <v>987</v>
      </c>
      <c r="C3226" s="43" t="str">
        <f t="shared" si="101"/>
        <v>45.3987</v>
      </c>
      <c r="D3226" s="44">
        <v>6</v>
      </c>
      <c r="E3226" s="45" t="s">
        <v>18523</v>
      </c>
      <c r="F3226" s="45" t="s">
        <v>18524</v>
      </c>
      <c r="G3226" s="45" t="s">
        <v>18525</v>
      </c>
      <c r="H3226" s="46" t="s">
        <v>18526</v>
      </c>
      <c r="I3226" s="45" t="s">
        <v>14585</v>
      </c>
      <c r="J3226" s="46" t="s">
        <v>14586</v>
      </c>
      <c r="K3226" s="46" t="s">
        <v>14587</v>
      </c>
      <c r="L3226" s="45" t="s">
        <v>7306</v>
      </c>
      <c r="M3226" s="45" t="s">
        <v>7307</v>
      </c>
    </row>
    <row r="3227" spans="1:13" ht="57.6">
      <c r="A3227" s="42" t="s">
        <v>7194</v>
      </c>
      <c r="B3227" s="43">
        <f t="shared" si="102"/>
        <v>988</v>
      </c>
      <c r="C3227" s="43" t="str">
        <f t="shared" si="101"/>
        <v>45.3988</v>
      </c>
      <c r="D3227" s="44">
        <v>6</v>
      </c>
      <c r="E3227" s="45" t="s">
        <v>18527</v>
      </c>
      <c r="F3227" s="45" t="s">
        <v>18528</v>
      </c>
      <c r="G3227" s="45" t="s">
        <v>18529</v>
      </c>
      <c r="H3227" s="46" t="s">
        <v>18530</v>
      </c>
      <c r="I3227" s="45" t="s">
        <v>14585</v>
      </c>
      <c r="J3227" s="46" t="s">
        <v>14586</v>
      </c>
      <c r="K3227" s="46" t="s">
        <v>14587</v>
      </c>
      <c r="L3227" s="45" t="s">
        <v>7306</v>
      </c>
      <c r="M3227" s="45" t="s">
        <v>7307</v>
      </c>
    </row>
    <row r="3228" spans="1:13" ht="57.6">
      <c r="A3228" s="42" t="s">
        <v>7194</v>
      </c>
      <c r="B3228" s="43">
        <f t="shared" si="102"/>
        <v>989</v>
      </c>
      <c r="C3228" s="43" t="str">
        <f t="shared" si="101"/>
        <v>45.3989</v>
      </c>
      <c r="D3228" s="44">
        <v>6</v>
      </c>
      <c r="E3228" s="45" t="s">
        <v>18531</v>
      </c>
      <c r="F3228" s="45" t="s">
        <v>18532</v>
      </c>
      <c r="G3228" s="45" t="s">
        <v>18533</v>
      </c>
      <c r="H3228" s="45" t="s">
        <v>18534</v>
      </c>
      <c r="I3228" s="45" t="s">
        <v>14585</v>
      </c>
      <c r="J3228" s="46" t="s">
        <v>14586</v>
      </c>
      <c r="K3228" s="46" t="s">
        <v>14587</v>
      </c>
      <c r="L3228" s="45" t="s">
        <v>7306</v>
      </c>
      <c r="M3228" s="45" t="s">
        <v>7307</v>
      </c>
    </row>
    <row r="3229" spans="1:13" ht="57.6">
      <c r="A3229" s="42" t="s">
        <v>7194</v>
      </c>
      <c r="B3229" s="43">
        <f t="shared" si="102"/>
        <v>990</v>
      </c>
      <c r="C3229" s="43" t="str">
        <f t="shared" si="101"/>
        <v>45.3990</v>
      </c>
      <c r="D3229" s="44">
        <v>6</v>
      </c>
      <c r="E3229" s="45" t="s">
        <v>18535</v>
      </c>
      <c r="F3229" s="45" t="s">
        <v>18536</v>
      </c>
      <c r="G3229" s="45" t="s">
        <v>18537</v>
      </c>
      <c r="H3229" s="45" t="s">
        <v>18538</v>
      </c>
      <c r="I3229" s="45" t="s">
        <v>14585</v>
      </c>
      <c r="J3229" s="46" t="s">
        <v>14586</v>
      </c>
      <c r="K3229" s="46" t="s">
        <v>14587</v>
      </c>
      <c r="L3229" s="45" t="s">
        <v>7306</v>
      </c>
      <c r="M3229" s="45" t="s">
        <v>7307</v>
      </c>
    </row>
    <row r="3230" spans="1:13" ht="57.6">
      <c r="A3230" s="42" t="s">
        <v>7194</v>
      </c>
      <c r="B3230" s="43">
        <f t="shared" si="102"/>
        <v>991</v>
      </c>
      <c r="C3230" s="43" t="str">
        <f t="shared" si="101"/>
        <v>45.3991</v>
      </c>
      <c r="D3230" s="44">
        <v>6</v>
      </c>
      <c r="E3230" s="45" t="s">
        <v>18539</v>
      </c>
      <c r="F3230" s="45" t="s">
        <v>18540</v>
      </c>
      <c r="G3230" s="45" t="s">
        <v>18541</v>
      </c>
      <c r="H3230" s="46" t="s">
        <v>18542</v>
      </c>
      <c r="I3230" s="45" t="s">
        <v>14585</v>
      </c>
      <c r="J3230" s="46" t="s">
        <v>14586</v>
      </c>
      <c r="K3230" s="46" t="s">
        <v>14587</v>
      </c>
      <c r="L3230" s="45" t="s">
        <v>7306</v>
      </c>
      <c r="M3230" s="45" t="s">
        <v>7307</v>
      </c>
    </row>
    <row r="3231" spans="1:13" ht="57.6">
      <c r="A3231" s="42" t="s">
        <v>7194</v>
      </c>
      <c r="B3231" s="43">
        <f t="shared" si="102"/>
        <v>992</v>
      </c>
      <c r="C3231" s="43" t="str">
        <f t="shared" si="101"/>
        <v>45.3992</v>
      </c>
      <c r="D3231" s="44">
        <v>6</v>
      </c>
      <c r="E3231" s="45" t="s">
        <v>18543</v>
      </c>
      <c r="F3231" s="45" t="s">
        <v>18544</v>
      </c>
      <c r="G3231" s="45" t="s">
        <v>18545</v>
      </c>
      <c r="H3231" s="46" t="s">
        <v>18546</v>
      </c>
      <c r="I3231" s="45" t="s">
        <v>14585</v>
      </c>
      <c r="J3231" s="46" t="s">
        <v>14586</v>
      </c>
      <c r="K3231" s="46" t="s">
        <v>14587</v>
      </c>
      <c r="L3231" s="45" t="s">
        <v>7306</v>
      </c>
      <c r="M3231" s="45" t="s">
        <v>7307</v>
      </c>
    </row>
    <row r="3232" spans="1:13" ht="57.6">
      <c r="A3232" s="42" t="s">
        <v>7194</v>
      </c>
      <c r="B3232" s="43">
        <f t="shared" si="102"/>
        <v>993</v>
      </c>
      <c r="C3232" s="43" t="str">
        <f t="shared" si="101"/>
        <v>45.3993</v>
      </c>
      <c r="D3232" s="44">
        <v>6</v>
      </c>
      <c r="E3232" s="45" t="s">
        <v>18547</v>
      </c>
      <c r="F3232" s="45" t="s">
        <v>18548</v>
      </c>
      <c r="G3232" s="45" t="s">
        <v>18549</v>
      </c>
      <c r="H3232" s="46" t="s">
        <v>18550</v>
      </c>
      <c r="I3232" s="45" t="s">
        <v>14585</v>
      </c>
      <c r="J3232" s="46" t="s">
        <v>14586</v>
      </c>
      <c r="K3232" s="46" t="s">
        <v>14587</v>
      </c>
      <c r="L3232" s="45" t="s">
        <v>7306</v>
      </c>
      <c r="M3232" s="45" t="s">
        <v>7307</v>
      </c>
    </row>
    <row r="3233" spans="1:13" ht="57.6">
      <c r="A3233" s="42" t="s">
        <v>7194</v>
      </c>
      <c r="B3233" s="43">
        <f t="shared" si="102"/>
        <v>994</v>
      </c>
      <c r="C3233" s="43" t="str">
        <f t="shared" si="101"/>
        <v>45.3994</v>
      </c>
      <c r="D3233" s="44">
        <v>6</v>
      </c>
      <c r="E3233" s="45" t="s">
        <v>18551</v>
      </c>
      <c r="F3233" s="45" t="s">
        <v>18552</v>
      </c>
      <c r="G3233" s="45" t="s">
        <v>18553</v>
      </c>
      <c r="H3233" s="46" t="s">
        <v>18554</v>
      </c>
      <c r="I3233" s="45" t="s">
        <v>14585</v>
      </c>
      <c r="J3233" s="46" t="s">
        <v>14586</v>
      </c>
      <c r="K3233" s="46" t="s">
        <v>14587</v>
      </c>
      <c r="L3233" s="45" t="s">
        <v>7306</v>
      </c>
      <c r="M3233" s="45" t="s">
        <v>7307</v>
      </c>
    </row>
    <row r="3234" spans="1:13" ht="57.6">
      <c r="A3234" s="42" t="s">
        <v>7194</v>
      </c>
      <c r="B3234" s="43">
        <f t="shared" si="102"/>
        <v>995</v>
      </c>
      <c r="C3234" s="43" t="str">
        <f t="shared" si="101"/>
        <v>45.3995</v>
      </c>
      <c r="D3234" s="44">
        <v>6</v>
      </c>
      <c r="E3234" s="45" t="s">
        <v>18555</v>
      </c>
      <c r="F3234" s="45" t="s">
        <v>18556</v>
      </c>
      <c r="G3234" s="45" t="s">
        <v>18557</v>
      </c>
      <c r="H3234" s="46" t="s">
        <v>18558</v>
      </c>
      <c r="I3234" s="45" t="s">
        <v>14585</v>
      </c>
      <c r="J3234" s="46" t="s">
        <v>14586</v>
      </c>
      <c r="K3234" s="46" t="s">
        <v>14587</v>
      </c>
      <c r="L3234" s="45" t="s">
        <v>7306</v>
      </c>
      <c r="M3234" s="45" t="s">
        <v>7307</v>
      </c>
    </row>
    <row r="3235" spans="1:13" ht="57.6">
      <c r="A3235" s="42" t="s">
        <v>7194</v>
      </c>
      <c r="B3235" s="43">
        <f t="shared" si="102"/>
        <v>996</v>
      </c>
      <c r="C3235" s="43" t="str">
        <f t="shared" si="101"/>
        <v>45.3996</v>
      </c>
      <c r="D3235" s="44">
        <v>4</v>
      </c>
      <c r="E3235" s="45" t="s">
        <v>18559</v>
      </c>
      <c r="F3235" s="45" t="s">
        <v>18560</v>
      </c>
      <c r="G3235" s="45" t="s">
        <v>18561</v>
      </c>
      <c r="H3235" s="46" t="s">
        <v>18562</v>
      </c>
      <c r="I3235" s="45" t="s">
        <v>14585</v>
      </c>
      <c r="J3235" s="46" t="s">
        <v>14586</v>
      </c>
      <c r="K3235" s="46" t="s">
        <v>14587</v>
      </c>
      <c r="L3235" s="45" t="s">
        <v>7306</v>
      </c>
      <c r="M3235" s="45" t="s">
        <v>7307</v>
      </c>
    </row>
    <row r="3236" spans="1:13" ht="57.6">
      <c r="A3236" s="42" t="s">
        <v>7194</v>
      </c>
      <c r="B3236" s="43">
        <f t="shared" si="102"/>
        <v>997</v>
      </c>
      <c r="C3236" s="43" t="str">
        <f t="shared" si="101"/>
        <v>45.3997</v>
      </c>
      <c r="D3236" s="44">
        <v>4</v>
      </c>
      <c r="E3236" s="45" t="s">
        <v>18563</v>
      </c>
      <c r="F3236" s="45" t="s">
        <v>18564</v>
      </c>
      <c r="G3236" s="45" t="s">
        <v>18565</v>
      </c>
      <c r="H3236" s="46" t="s">
        <v>18566</v>
      </c>
      <c r="I3236" s="45" t="s">
        <v>14585</v>
      </c>
      <c r="J3236" s="46" t="s">
        <v>14586</v>
      </c>
      <c r="K3236" s="46" t="s">
        <v>14587</v>
      </c>
      <c r="L3236" s="45" t="s">
        <v>7306</v>
      </c>
      <c r="M3236" s="45" t="s">
        <v>7307</v>
      </c>
    </row>
    <row r="3237" spans="1:13" ht="57.6">
      <c r="A3237" s="42" t="s">
        <v>7194</v>
      </c>
      <c r="B3237" s="43">
        <f t="shared" si="102"/>
        <v>998</v>
      </c>
      <c r="C3237" s="43" t="str">
        <f t="shared" si="101"/>
        <v>45.3998</v>
      </c>
      <c r="D3237" s="44">
        <v>5</v>
      </c>
      <c r="E3237" s="45" t="s">
        <v>18567</v>
      </c>
      <c r="F3237" s="45" t="s">
        <v>18568</v>
      </c>
      <c r="G3237" s="45" t="s">
        <v>18569</v>
      </c>
      <c r="H3237" s="46" t="s">
        <v>18570</v>
      </c>
      <c r="I3237" s="45" t="s">
        <v>14585</v>
      </c>
      <c r="J3237" s="46" t="s">
        <v>14586</v>
      </c>
      <c r="K3237" s="46" t="s">
        <v>14587</v>
      </c>
      <c r="L3237" s="45" t="s">
        <v>7306</v>
      </c>
      <c r="M3237" s="45" t="s">
        <v>7307</v>
      </c>
    </row>
    <row r="3238" spans="1:13" ht="57.6">
      <c r="A3238" s="42" t="s">
        <v>7194</v>
      </c>
      <c r="B3238" s="43">
        <f t="shared" si="102"/>
        <v>999</v>
      </c>
      <c r="C3238" s="43" t="str">
        <f t="shared" si="101"/>
        <v>45.3999</v>
      </c>
      <c r="D3238" s="44">
        <v>6</v>
      </c>
      <c r="E3238" s="45" t="s">
        <v>18571</v>
      </c>
      <c r="F3238" s="45" t="s">
        <v>18572</v>
      </c>
      <c r="G3238" s="45" t="s">
        <v>18573</v>
      </c>
      <c r="H3238" s="46" t="s">
        <v>18574</v>
      </c>
      <c r="I3238" s="45" t="s">
        <v>14585</v>
      </c>
      <c r="J3238" s="46" t="s">
        <v>14586</v>
      </c>
      <c r="K3238" s="46" t="s">
        <v>14587</v>
      </c>
      <c r="L3238" s="45" t="s">
        <v>7306</v>
      </c>
      <c r="M3238" s="45" t="s">
        <v>7307</v>
      </c>
    </row>
    <row r="3239" spans="1:13" ht="57.6">
      <c r="A3239" s="42" t="s">
        <v>7194</v>
      </c>
      <c r="B3239" s="43">
        <f t="shared" si="102"/>
        <v>1000</v>
      </c>
      <c r="C3239" s="43" t="str">
        <f t="shared" si="101"/>
        <v>45.31000</v>
      </c>
      <c r="D3239" s="44">
        <v>7</v>
      </c>
      <c r="E3239" s="45" t="s">
        <v>18575</v>
      </c>
      <c r="F3239" s="45" t="s">
        <v>18576</v>
      </c>
      <c r="G3239" s="45" t="s">
        <v>18577</v>
      </c>
      <c r="H3239" s="46" t="s">
        <v>18578</v>
      </c>
      <c r="I3239" s="45" t="s">
        <v>14585</v>
      </c>
      <c r="J3239" s="46" t="s">
        <v>14586</v>
      </c>
      <c r="K3239" s="46" t="s">
        <v>14587</v>
      </c>
      <c r="L3239" s="45" t="s">
        <v>7306</v>
      </c>
      <c r="M3239" s="45" t="s">
        <v>7307</v>
      </c>
    </row>
    <row r="3240" spans="1:13" ht="57.6">
      <c r="A3240" s="42" t="s">
        <v>7194</v>
      </c>
      <c r="B3240" s="43">
        <f t="shared" si="102"/>
        <v>1001</v>
      </c>
      <c r="C3240" s="43" t="str">
        <f t="shared" si="101"/>
        <v>45.31001</v>
      </c>
      <c r="D3240" s="44">
        <v>7</v>
      </c>
      <c r="E3240" s="45" t="s">
        <v>18579</v>
      </c>
      <c r="F3240" s="45" t="s">
        <v>18580</v>
      </c>
      <c r="G3240" s="45" t="s">
        <v>18581</v>
      </c>
      <c r="H3240" s="45" t="s">
        <v>18582</v>
      </c>
      <c r="I3240" s="45" t="s">
        <v>14585</v>
      </c>
      <c r="J3240" s="46" t="s">
        <v>14586</v>
      </c>
      <c r="K3240" s="46" t="s">
        <v>14587</v>
      </c>
      <c r="L3240" s="45" t="s">
        <v>7306</v>
      </c>
      <c r="M3240" s="45" t="s">
        <v>7307</v>
      </c>
    </row>
    <row r="3241" spans="1:13" ht="57.6">
      <c r="A3241" s="42" t="s">
        <v>7194</v>
      </c>
      <c r="B3241" s="43">
        <f t="shared" si="102"/>
        <v>1002</v>
      </c>
      <c r="C3241" s="43" t="str">
        <f t="shared" si="101"/>
        <v>45.31002</v>
      </c>
      <c r="D3241" s="44">
        <v>8</v>
      </c>
      <c r="E3241" s="45" t="s">
        <v>18583</v>
      </c>
      <c r="F3241" s="45" t="s">
        <v>18584</v>
      </c>
      <c r="G3241" s="45" t="s">
        <v>18585</v>
      </c>
      <c r="H3241" s="46" t="s">
        <v>18586</v>
      </c>
      <c r="I3241" s="45" t="s">
        <v>14585</v>
      </c>
      <c r="J3241" s="46" t="s">
        <v>14586</v>
      </c>
      <c r="K3241" s="46" t="s">
        <v>14587</v>
      </c>
      <c r="L3241" s="45" t="s">
        <v>7306</v>
      </c>
      <c r="M3241" s="45" t="s">
        <v>7307</v>
      </c>
    </row>
    <row r="3242" spans="1:13" ht="57.6">
      <c r="A3242" s="42" t="s">
        <v>7194</v>
      </c>
      <c r="B3242" s="43">
        <f t="shared" si="102"/>
        <v>1003</v>
      </c>
      <c r="C3242" s="43" t="str">
        <f t="shared" si="101"/>
        <v>45.31003</v>
      </c>
      <c r="D3242" s="44">
        <v>6</v>
      </c>
      <c r="E3242" s="45" t="s">
        <v>18587</v>
      </c>
      <c r="F3242" s="45" t="s">
        <v>18588</v>
      </c>
      <c r="G3242" s="45" t="s">
        <v>18589</v>
      </c>
      <c r="H3242" s="46" t="s">
        <v>18590</v>
      </c>
      <c r="I3242" s="45" t="s">
        <v>14585</v>
      </c>
      <c r="J3242" s="46" t="s">
        <v>14586</v>
      </c>
      <c r="K3242" s="46" t="s">
        <v>14587</v>
      </c>
      <c r="L3242" s="45" t="s">
        <v>7306</v>
      </c>
      <c r="M3242" s="45" t="s">
        <v>7307</v>
      </c>
    </row>
    <row r="3243" spans="1:13" ht="57.6">
      <c r="A3243" s="42" t="s">
        <v>7194</v>
      </c>
      <c r="B3243" s="43">
        <f t="shared" si="102"/>
        <v>1004</v>
      </c>
      <c r="C3243" s="43" t="str">
        <f t="shared" si="101"/>
        <v>45.31004</v>
      </c>
      <c r="D3243" s="44">
        <v>7</v>
      </c>
      <c r="E3243" s="45" t="s">
        <v>18591</v>
      </c>
      <c r="F3243" s="45" t="s">
        <v>18592</v>
      </c>
      <c r="G3243" s="45" t="s">
        <v>18593</v>
      </c>
      <c r="H3243" s="45" t="s">
        <v>18594</v>
      </c>
      <c r="I3243" s="45" t="s">
        <v>14585</v>
      </c>
      <c r="J3243" s="46" t="s">
        <v>14586</v>
      </c>
      <c r="K3243" s="46" t="s">
        <v>14587</v>
      </c>
      <c r="L3243" s="45" t="s">
        <v>7306</v>
      </c>
      <c r="M3243" s="45" t="s">
        <v>7307</v>
      </c>
    </row>
    <row r="3244" spans="1:13" ht="57.6">
      <c r="A3244" s="42" t="s">
        <v>7194</v>
      </c>
      <c r="B3244" s="43">
        <f t="shared" si="102"/>
        <v>1005</v>
      </c>
      <c r="C3244" s="43" t="str">
        <f t="shared" si="101"/>
        <v>45.31005</v>
      </c>
      <c r="D3244" s="44">
        <v>6</v>
      </c>
      <c r="E3244" s="45" t="s">
        <v>18595</v>
      </c>
      <c r="F3244" s="45" t="s">
        <v>18596</v>
      </c>
      <c r="G3244" s="45" t="s">
        <v>18597</v>
      </c>
      <c r="H3244" s="46" t="s">
        <v>18598</v>
      </c>
      <c r="I3244" s="45" t="s">
        <v>14585</v>
      </c>
      <c r="J3244" s="46" t="s">
        <v>14586</v>
      </c>
      <c r="K3244" s="46" t="s">
        <v>14587</v>
      </c>
      <c r="L3244" s="45" t="s">
        <v>7306</v>
      </c>
      <c r="M3244" s="45" t="s">
        <v>7307</v>
      </c>
    </row>
    <row r="3245" spans="1:13" ht="57.6">
      <c r="A3245" s="42" t="s">
        <v>7194</v>
      </c>
      <c r="B3245" s="43">
        <f t="shared" si="102"/>
        <v>1006</v>
      </c>
      <c r="C3245" s="43" t="str">
        <f t="shared" si="101"/>
        <v>45.31006</v>
      </c>
      <c r="D3245" s="44">
        <v>7</v>
      </c>
      <c r="E3245" s="45" t="s">
        <v>18599</v>
      </c>
      <c r="F3245" s="45" t="s">
        <v>18600</v>
      </c>
      <c r="G3245" s="45" t="s">
        <v>18601</v>
      </c>
      <c r="H3245" s="46" t="s">
        <v>18602</v>
      </c>
      <c r="I3245" s="45" t="s">
        <v>14585</v>
      </c>
      <c r="J3245" s="46" t="s">
        <v>14586</v>
      </c>
      <c r="K3245" s="46" t="s">
        <v>14587</v>
      </c>
      <c r="L3245" s="45" t="s">
        <v>7306</v>
      </c>
      <c r="M3245" s="45" t="s">
        <v>7307</v>
      </c>
    </row>
    <row r="3246" spans="1:13" ht="57.6">
      <c r="A3246" s="42" t="s">
        <v>7194</v>
      </c>
      <c r="B3246" s="43">
        <f t="shared" si="102"/>
        <v>1007</v>
      </c>
      <c r="C3246" s="43" t="str">
        <f t="shared" si="101"/>
        <v>45.31007</v>
      </c>
      <c r="D3246" s="44">
        <v>7</v>
      </c>
      <c r="E3246" s="45" t="s">
        <v>18603</v>
      </c>
      <c r="F3246" s="45" t="s">
        <v>18604</v>
      </c>
      <c r="G3246" s="45" t="s">
        <v>18605</v>
      </c>
      <c r="H3246" s="45" t="s">
        <v>18606</v>
      </c>
      <c r="I3246" s="45" t="s">
        <v>14585</v>
      </c>
      <c r="J3246" s="46" t="s">
        <v>14586</v>
      </c>
      <c r="K3246" s="46" t="s">
        <v>14587</v>
      </c>
      <c r="L3246" s="45" t="s">
        <v>7306</v>
      </c>
      <c r="M3246" s="45" t="s">
        <v>7307</v>
      </c>
    </row>
    <row r="3247" spans="1:13" ht="57.6">
      <c r="A3247" s="42" t="s">
        <v>7194</v>
      </c>
      <c r="B3247" s="43">
        <f t="shared" si="102"/>
        <v>1008</v>
      </c>
      <c r="C3247" s="43" t="str">
        <f t="shared" si="101"/>
        <v>45.31008</v>
      </c>
      <c r="D3247" s="44">
        <v>5</v>
      </c>
      <c r="E3247" s="45" t="s">
        <v>18607</v>
      </c>
      <c r="F3247" s="45" t="s">
        <v>18608</v>
      </c>
      <c r="G3247" s="45" t="s">
        <v>18609</v>
      </c>
      <c r="H3247" s="46" t="s">
        <v>18610</v>
      </c>
      <c r="I3247" s="45" t="s">
        <v>14585</v>
      </c>
      <c r="J3247" s="46" t="s">
        <v>14586</v>
      </c>
      <c r="K3247" s="46" t="s">
        <v>14587</v>
      </c>
      <c r="L3247" s="45" t="s">
        <v>7306</v>
      </c>
      <c r="M3247" s="45" t="s">
        <v>7307</v>
      </c>
    </row>
    <row r="3248" spans="1:13" ht="57.6">
      <c r="A3248" s="42" t="s">
        <v>7194</v>
      </c>
      <c r="B3248" s="43">
        <f t="shared" si="102"/>
        <v>1009</v>
      </c>
      <c r="C3248" s="43" t="str">
        <f t="shared" si="101"/>
        <v>45.31009</v>
      </c>
      <c r="D3248" s="44">
        <v>6</v>
      </c>
      <c r="E3248" s="45" t="s">
        <v>18611</v>
      </c>
      <c r="F3248" s="45" t="s">
        <v>18612</v>
      </c>
      <c r="G3248" s="45" t="s">
        <v>18613</v>
      </c>
      <c r="H3248" s="46" t="s">
        <v>18614</v>
      </c>
      <c r="I3248" s="45" t="s">
        <v>14585</v>
      </c>
      <c r="J3248" s="46" t="s">
        <v>14586</v>
      </c>
      <c r="K3248" s="46" t="s">
        <v>14587</v>
      </c>
      <c r="L3248" s="45" t="s">
        <v>7306</v>
      </c>
      <c r="M3248" s="45" t="s">
        <v>7307</v>
      </c>
    </row>
    <row r="3249" spans="1:13" ht="57.6">
      <c r="A3249" s="42" t="s">
        <v>7194</v>
      </c>
      <c r="B3249" s="43">
        <f t="shared" si="102"/>
        <v>1010</v>
      </c>
      <c r="C3249" s="43" t="str">
        <f t="shared" si="101"/>
        <v>45.31010</v>
      </c>
      <c r="D3249" s="44">
        <v>6</v>
      </c>
      <c r="E3249" s="45" t="s">
        <v>18615</v>
      </c>
      <c r="F3249" s="45" t="s">
        <v>18616</v>
      </c>
      <c r="G3249" s="45" t="s">
        <v>18617</v>
      </c>
      <c r="H3249" s="46" t="s">
        <v>18618</v>
      </c>
      <c r="I3249" s="45" t="s">
        <v>14585</v>
      </c>
      <c r="J3249" s="46" t="s">
        <v>14586</v>
      </c>
      <c r="K3249" s="46" t="s">
        <v>14587</v>
      </c>
      <c r="L3249" s="45" t="s">
        <v>7306</v>
      </c>
      <c r="M3249" s="45" t="s">
        <v>7307</v>
      </c>
    </row>
    <row r="3250" spans="1:13" ht="57.6">
      <c r="A3250" s="42" t="s">
        <v>7194</v>
      </c>
      <c r="B3250" s="43">
        <f t="shared" si="102"/>
        <v>1011</v>
      </c>
      <c r="C3250" s="43" t="str">
        <f t="shared" si="101"/>
        <v>45.31011</v>
      </c>
      <c r="D3250" s="44">
        <v>7</v>
      </c>
      <c r="E3250" s="45" t="s">
        <v>18619</v>
      </c>
      <c r="F3250" s="45" t="s">
        <v>18620</v>
      </c>
      <c r="G3250" s="45" t="s">
        <v>18621</v>
      </c>
      <c r="H3250" s="45" t="s">
        <v>18622</v>
      </c>
      <c r="I3250" s="45" t="s">
        <v>14585</v>
      </c>
      <c r="J3250" s="46" t="s">
        <v>14586</v>
      </c>
      <c r="K3250" s="46" t="s">
        <v>14587</v>
      </c>
      <c r="L3250" s="45" t="s">
        <v>7306</v>
      </c>
      <c r="M3250" s="45" t="s">
        <v>7307</v>
      </c>
    </row>
    <row r="3251" spans="1:13" ht="57.6">
      <c r="A3251" s="42" t="s">
        <v>7194</v>
      </c>
      <c r="B3251" s="43">
        <f t="shared" si="102"/>
        <v>1012</v>
      </c>
      <c r="C3251" s="43" t="str">
        <f t="shared" si="101"/>
        <v>45.31012</v>
      </c>
      <c r="D3251" s="44">
        <v>7</v>
      </c>
      <c r="E3251" s="45" t="s">
        <v>18623</v>
      </c>
      <c r="F3251" s="45" t="s">
        <v>18624</v>
      </c>
      <c r="G3251" s="45" t="s">
        <v>18625</v>
      </c>
      <c r="H3251" s="45" t="s">
        <v>18626</v>
      </c>
      <c r="I3251" s="45" t="s">
        <v>14585</v>
      </c>
      <c r="J3251" s="46" t="s">
        <v>14586</v>
      </c>
      <c r="K3251" s="46" t="s">
        <v>14587</v>
      </c>
      <c r="L3251" s="45" t="s">
        <v>7306</v>
      </c>
      <c r="M3251" s="45" t="s">
        <v>7307</v>
      </c>
    </row>
    <row r="3252" spans="1:13" ht="57.6">
      <c r="A3252" s="42" t="s">
        <v>7194</v>
      </c>
      <c r="B3252" s="43">
        <f t="shared" si="102"/>
        <v>1013</v>
      </c>
      <c r="C3252" s="43" t="str">
        <f t="shared" si="101"/>
        <v>45.31013</v>
      </c>
      <c r="D3252" s="44">
        <v>6</v>
      </c>
      <c r="E3252" s="45" t="s">
        <v>18627</v>
      </c>
      <c r="F3252" s="45" t="s">
        <v>18628</v>
      </c>
      <c r="G3252" s="45" t="s">
        <v>18629</v>
      </c>
      <c r="H3252" s="45" t="s">
        <v>18630</v>
      </c>
      <c r="I3252" s="45" t="s">
        <v>14585</v>
      </c>
      <c r="J3252" s="46" t="s">
        <v>14586</v>
      </c>
      <c r="K3252" s="46" t="s">
        <v>14587</v>
      </c>
      <c r="L3252" s="45" t="s">
        <v>7306</v>
      </c>
      <c r="M3252" s="45" t="s">
        <v>7307</v>
      </c>
    </row>
    <row r="3253" spans="1:13" ht="57.6">
      <c r="A3253" s="42" t="s">
        <v>7194</v>
      </c>
      <c r="B3253" s="43">
        <f t="shared" si="102"/>
        <v>1014</v>
      </c>
      <c r="C3253" s="43" t="str">
        <f t="shared" si="101"/>
        <v>45.31014</v>
      </c>
      <c r="D3253" s="44">
        <v>7</v>
      </c>
      <c r="E3253" s="45" t="s">
        <v>18631</v>
      </c>
      <c r="F3253" s="45" t="s">
        <v>18632</v>
      </c>
      <c r="G3253" s="45" t="s">
        <v>18633</v>
      </c>
      <c r="H3253" s="46" t="s">
        <v>18634</v>
      </c>
      <c r="I3253" s="45" t="s">
        <v>14585</v>
      </c>
      <c r="J3253" s="46" t="s">
        <v>14586</v>
      </c>
      <c r="K3253" s="46" t="s">
        <v>14587</v>
      </c>
      <c r="L3253" s="45" t="s">
        <v>7306</v>
      </c>
      <c r="M3253" s="45" t="s">
        <v>7307</v>
      </c>
    </row>
    <row r="3254" spans="1:13" ht="57.6">
      <c r="A3254" s="42" t="s">
        <v>7194</v>
      </c>
      <c r="B3254" s="43">
        <f t="shared" si="102"/>
        <v>1015</v>
      </c>
      <c r="C3254" s="43" t="str">
        <f t="shared" si="101"/>
        <v>45.31015</v>
      </c>
      <c r="D3254" s="44">
        <v>5</v>
      </c>
      <c r="E3254" s="45" t="s">
        <v>18635</v>
      </c>
      <c r="F3254" s="45" t="s">
        <v>18636</v>
      </c>
      <c r="G3254" s="45" t="s">
        <v>18637</v>
      </c>
      <c r="H3254" s="45" t="s">
        <v>18638</v>
      </c>
      <c r="I3254" s="45" t="s">
        <v>14585</v>
      </c>
      <c r="J3254" s="46" t="s">
        <v>14586</v>
      </c>
      <c r="K3254" s="46" t="s">
        <v>14587</v>
      </c>
      <c r="L3254" s="45" t="s">
        <v>7306</v>
      </c>
      <c r="M3254" s="45" t="s">
        <v>7307</v>
      </c>
    </row>
    <row r="3255" spans="1:13" ht="57.6">
      <c r="A3255" s="42" t="s">
        <v>7194</v>
      </c>
      <c r="B3255" s="43">
        <f t="shared" si="102"/>
        <v>1016</v>
      </c>
      <c r="C3255" s="43" t="str">
        <f t="shared" si="101"/>
        <v>45.31016</v>
      </c>
      <c r="D3255" s="44">
        <v>4</v>
      </c>
      <c r="E3255" s="45" t="s">
        <v>18639</v>
      </c>
      <c r="F3255" s="45" t="s">
        <v>18640</v>
      </c>
      <c r="G3255" s="45" t="s">
        <v>18641</v>
      </c>
      <c r="H3255" s="46" t="s">
        <v>18642</v>
      </c>
      <c r="I3255" s="45" t="s">
        <v>14585</v>
      </c>
      <c r="J3255" s="46" t="s">
        <v>14586</v>
      </c>
      <c r="K3255" s="46" t="s">
        <v>14587</v>
      </c>
      <c r="L3255" s="45" t="s">
        <v>7306</v>
      </c>
      <c r="M3255" s="45" t="s">
        <v>7307</v>
      </c>
    </row>
    <row r="3256" spans="1:13" ht="57.6">
      <c r="A3256" s="42" t="s">
        <v>7194</v>
      </c>
      <c r="B3256" s="43">
        <f t="shared" si="102"/>
        <v>1017</v>
      </c>
      <c r="C3256" s="43" t="str">
        <f t="shared" si="101"/>
        <v>45.31017</v>
      </c>
      <c r="D3256" s="44">
        <v>5</v>
      </c>
      <c r="E3256" s="45" t="s">
        <v>18643</v>
      </c>
      <c r="F3256" s="45" t="s">
        <v>18644</v>
      </c>
      <c r="G3256" s="45" t="s">
        <v>18645</v>
      </c>
      <c r="H3256" s="46" t="s">
        <v>18646</v>
      </c>
      <c r="I3256" s="45" t="s">
        <v>14585</v>
      </c>
      <c r="J3256" s="46" t="s">
        <v>14586</v>
      </c>
      <c r="K3256" s="46" t="s">
        <v>14587</v>
      </c>
      <c r="L3256" s="45" t="s">
        <v>7306</v>
      </c>
      <c r="M3256" s="45" t="s">
        <v>7307</v>
      </c>
    </row>
    <row r="3257" spans="1:13" ht="57.6">
      <c r="A3257" s="42" t="s">
        <v>7194</v>
      </c>
      <c r="B3257" s="43">
        <f t="shared" si="102"/>
        <v>1018</v>
      </c>
      <c r="C3257" s="43" t="str">
        <f t="shared" si="101"/>
        <v>45.31018</v>
      </c>
      <c r="D3257" s="44">
        <v>6</v>
      </c>
      <c r="E3257" s="45" t="s">
        <v>18647</v>
      </c>
      <c r="F3257" s="45" t="s">
        <v>18648</v>
      </c>
      <c r="G3257" s="45" t="s">
        <v>18649</v>
      </c>
      <c r="H3257" s="46" t="s">
        <v>18650</v>
      </c>
      <c r="I3257" s="45" t="s">
        <v>14585</v>
      </c>
      <c r="J3257" s="46" t="s">
        <v>14586</v>
      </c>
      <c r="K3257" s="46" t="s">
        <v>14587</v>
      </c>
      <c r="L3257" s="45" t="s">
        <v>7306</v>
      </c>
      <c r="M3257" s="45" t="s">
        <v>7307</v>
      </c>
    </row>
    <row r="3258" spans="1:13" ht="57.6">
      <c r="A3258" s="42" t="s">
        <v>7194</v>
      </c>
      <c r="B3258" s="43">
        <f t="shared" si="102"/>
        <v>1019</v>
      </c>
      <c r="C3258" s="43" t="str">
        <f t="shared" si="101"/>
        <v>45.31019</v>
      </c>
      <c r="D3258" s="44">
        <v>6</v>
      </c>
      <c r="E3258" s="45" t="s">
        <v>18651</v>
      </c>
      <c r="F3258" s="45" t="s">
        <v>18652</v>
      </c>
      <c r="G3258" s="45" t="s">
        <v>18653</v>
      </c>
      <c r="H3258" s="46" t="s">
        <v>18654</v>
      </c>
      <c r="I3258" s="45" t="s">
        <v>14585</v>
      </c>
      <c r="J3258" s="46" t="s">
        <v>14586</v>
      </c>
      <c r="K3258" s="46" t="s">
        <v>14587</v>
      </c>
      <c r="L3258" s="45" t="s">
        <v>7306</v>
      </c>
      <c r="M3258" s="45" t="s">
        <v>7307</v>
      </c>
    </row>
    <row r="3259" spans="1:13" ht="57.6">
      <c r="A3259" s="42" t="s">
        <v>7194</v>
      </c>
      <c r="B3259" s="43">
        <f t="shared" si="102"/>
        <v>1020</v>
      </c>
      <c r="C3259" s="43" t="str">
        <f t="shared" si="101"/>
        <v>45.31020</v>
      </c>
      <c r="D3259" s="44">
        <v>6</v>
      </c>
      <c r="E3259" s="45" t="s">
        <v>18655</v>
      </c>
      <c r="F3259" s="45" t="s">
        <v>18656</v>
      </c>
      <c r="G3259" s="45" t="s">
        <v>18657</v>
      </c>
      <c r="H3259" s="46" t="s">
        <v>18658</v>
      </c>
      <c r="I3259" s="45" t="s">
        <v>14585</v>
      </c>
      <c r="J3259" s="46" t="s">
        <v>14586</v>
      </c>
      <c r="K3259" s="46" t="s">
        <v>14587</v>
      </c>
      <c r="L3259" s="45" t="s">
        <v>7306</v>
      </c>
      <c r="M3259" s="45" t="s">
        <v>7307</v>
      </c>
    </row>
    <row r="3260" spans="1:13" ht="57.6">
      <c r="A3260" s="42" t="s">
        <v>7194</v>
      </c>
      <c r="B3260" s="43">
        <f t="shared" si="102"/>
        <v>1021</v>
      </c>
      <c r="C3260" s="43" t="str">
        <f t="shared" si="101"/>
        <v>45.31021</v>
      </c>
      <c r="D3260" s="44">
        <v>5</v>
      </c>
      <c r="E3260" s="45" t="s">
        <v>18659</v>
      </c>
      <c r="F3260" s="45" t="s">
        <v>18660</v>
      </c>
      <c r="G3260" s="45" t="s">
        <v>18661</v>
      </c>
      <c r="H3260" s="46" t="s">
        <v>18662</v>
      </c>
      <c r="I3260" s="45" t="s">
        <v>14585</v>
      </c>
      <c r="J3260" s="46" t="s">
        <v>14586</v>
      </c>
      <c r="K3260" s="46" t="s">
        <v>14587</v>
      </c>
      <c r="L3260" s="45" t="s">
        <v>7306</v>
      </c>
      <c r="M3260" s="45" t="s">
        <v>7307</v>
      </c>
    </row>
    <row r="3261" spans="1:13" ht="57.6">
      <c r="A3261" s="42" t="s">
        <v>7194</v>
      </c>
      <c r="B3261" s="43">
        <f t="shared" si="102"/>
        <v>1022</v>
      </c>
      <c r="C3261" s="43" t="str">
        <f t="shared" si="101"/>
        <v>45.31022</v>
      </c>
      <c r="D3261" s="44">
        <v>6</v>
      </c>
      <c r="E3261" s="45" t="s">
        <v>18663</v>
      </c>
      <c r="F3261" s="45" t="s">
        <v>18664</v>
      </c>
      <c r="G3261" s="45" t="s">
        <v>18665</v>
      </c>
      <c r="H3261" s="46" t="s">
        <v>18666</v>
      </c>
      <c r="I3261" s="45" t="s">
        <v>14585</v>
      </c>
      <c r="J3261" s="46" t="s">
        <v>14586</v>
      </c>
      <c r="K3261" s="46" t="s">
        <v>14587</v>
      </c>
      <c r="L3261" s="45" t="s">
        <v>7306</v>
      </c>
      <c r="M3261" s="45" t="s">
        <v>7307</v>
      </c>
    </row>
    <row r="3262" spans="1:13" ht="57.6">
      <c r="A3262" s="42" t="s">
        <v>7194</v>
      </c>
      <c r="B3262" s="43">
        <f t="shared" si="102"/>
        <v>1023</v>
      </c>
      <c r="C3262" s="43" t="str">
        <f t="shared" si="101"/>
        <v>45.31023</v>
      </c>
      <c r="D3262" s="44">
        <v>6</v>
      </c>
      <c r="E3262" s="45" t="s">
        <v>18667</v>
      </c>
      <c r="F3262" s="45" t="s">
        <v>18668</v>
      </c>
      <c r="G3262" s="45" t="s">
        <v>18669</v>
      </c>
      <c r="H3262" s="46" t="s">
        <v>18670</v>
      </c>
      <c r="I3262" s="45" t="s">
        <v>14585</v>
      </c>
      <c r="J3262" s="46" t="s">
        <v>14586</v>
      </c>
      <c r="K3262" s="46" t="s">
        <v>14587</v>
      </c>
      <c r="L3262" s="45" t="s">
        <v>7306</v>
      </c>
      <c r="M3262" s="45" t="s">
        <v>7307</v>
      </c>
    </row>
    <row r="3263" spans="1:13" ht="57.6">
      <c r="A3263" s="42" t="s">
        <v>7194</v>
      </c>
      <c r="B3263" s="43">
        <f t="shared" si="102"/>
        <v>1024</v>
      </c>
      <c r="C3263" s="43" t="str">
        <f t="shared" si="101"/>
        <v>45.31024</v>
      </c>
      <c r="D3263" s="44">
        <v>5</v>
      </c>
      <c r="E3263" s="45" t="s">
        <v>18671</v>
      </c>
      <c r="F3263" s="45" t="s">
        <v>18672</v>
      </c>
      <c r="G3263" s="45" t="s">
        <v>18673</v>
      </c>
      <c r="H3263" s="46" t="s">
        <v>18674</v>
      </c>
      <c r="I3263" s="45" t="s">
        <v>14585</v>
      </c>
      <c r="J3263" s="46" t="s">
        <v>14586</v>
      </c>
      <c r="K3263" s="46" t="s">
        <v>14587</v>
      </c>
      <c r="L3263" s="45" t="s">
        <v>7306</v>
      </c>
      <c r="M3263" s="45" t="s">
        <v>7307</v>
      </c>
    </row>
    <row r="3264" spans="1:13" ht="57.6">
      <c r="A3264" s="42" t="s">
        <v>7194</v>
      </c>
      <c r="B3264" s="43">
        <f t="shared" si="102"/>
        <v>1025</v>
      </c>
      <c r="C3264" s="43" t="str">
        <f t="shared" si="101"/>
        <v>45.31025</v>
      </c>
      <c r="D3264" s="44">
        <v>3</v>
      </c>
      <c r="E3264" s="45" t="s">
        <v>18675</v>
      </c>
      <c r="F3264" s="45" t="s">
        <v>18676</v>
      </c>
      <c r="G3264" s="45" t="s">
        <v>1367</v>
      </c>
      <c r="H3264" s="45" t="s">
        <v>18677</v>
      </c>
      <c r="I3264" s="45" t="s">
        <v>14585</v>
      </c>
      <c r="J3264" s="46" t="s">
        <v>14586</v>
      </c>
      <c r="K3264" s="46" t="s">
        <v>14587</v>
      </c>
      <c r="L3264" s="45" t="s">
        <v>7306</v>
      </c>
      <c r="M3264" s="45" t="s">
        <v>7307</v>
      </c>
    </row>
    <row r="3265" spans="1:13" ht="57.6">
      <c r="A3265" s="42" t="s">
        <v>7194</v>
      </c>
      <c r="B3265" s="43">
        <f t="shared" si="102"/>
        <v>1026</v>
      </c>
      <c r="C3265" s="43" t="str">
        <f t="shared" si="101"/>
        <v>45.31026</v>
      </c>
      <c r="D3265" s="44">
        <v>3</v>
      </c>
      <c r="E3265" s="45" t="s">
        <v>18678</v>
      </c>
      <c r="F3265" s="45" t="s">
        <v>18679</v>
      </c>
      <c r="G3265" s="45" t="s">
        <v>1367</v>
      </c>
      <c r="H3265" s="45" t="s">
        <v>18680</v>
      </c>
      <c r="I3265" s="45" t="s">
        <v>14585</v>
      </c>
      <c r="J3265" s="46" t="s">
        <v>14586</v>
      </c>
      <c r="K3265" s="46" t="s">
        <v>14587</v>
      </c>
      <c r="L3265" s="45" t="s">
        <v>7306</v>
      </c>
      <c r="M3265" s="45" t="s">
        <v>7307</v>
      </c>
    </row>
    <row r="3266" spans="1:13" ht="57.6">
      <c r="A3266" s="42" t="s">
        <v>7194</v>
      </c>
      <c r="B3266" s="43">
        <f t="shared" si="102"/>
        <v>1027</v>
      </c>
      <c r="C3266" s="43" t="str">
        <f t="shared" si="101"/>
        <v>45.31027</v>
      </c>
      <c r="D3266" s="44">
        <v>4</v>
      </c>
      <c r="E3266" s="45" t="s">
        <v>18681</v>
      </c>
      <c r="F3266" s="45" t="s">
        <v>18682</v>
      </c>
      <c r="G3266" s="45" t="s">
        <v>1367</v>
      </c>
      <c r="H3266" s="45" t="s">
        <v>18683</v>
      </c>
      <c r="I3266" s="45" t="s">
        <v>14585</v>
      </c>
      <c r="J3266" s="46" t="s">
        <v>14586</v>
      </c>
      <c r="K3266" s="46" t="s">
        <v>14587</v>
      </c>
      <c r="L3266" s="45" t="s">
        <v>7306</v>
      </c>
      <c r="M3266" s="45" t="s">
        <v>7307</v>
      </c>
    </row>
    <row r="3267" spans="1:13" ht="57.6">
      <c r="A3267" s="42" t="s">
        <v>7194</v>
      </c>
      <c r="B3267" s="43">
        <f t="shared" si="102"/>
        <v>1028</v>
      </c>
      <c r="C3267" s="43" t="str">
        <f t="shared" ref="C3267:C3330" si="103">+CONCATENATE(A3267,B3267)</f>
        <v>45.31028</v>
      </c>
      <c r="D3267" s="44">
        <v>4</v>
      </c>
      <c r="E3267" s="45" t="s">
        <v>18684</v>
      </c>
      <c r="F3267" s="45" t="s">
        <v>18685</v>
      </c>
      <c r="G3267" s="45" t="s">
        <v>1367</v>
      </c>
      <c r="H3267" s="45" t="s">
        <v>18686</v>
      </c>
      <c r="I3267" s="45" t="s">
        <v>14585</v>
      </c>
      <c r="J3267" s="46" t="s">
        <v>14586</v>
      </c>
      <c r="K3267" s="46" t="s">
        <v>14587</v>
      </c>
      <c r="L3267" s="45" t="s">
        <v>7306</v>
      </c>
      <c r="M3267" s="45" t="s">
        <v>7307</v>
      </c>
    </row>
    <row r="3268" spans="1:13" ht="57.6">
      <c r="A3268" s="42" t="s">
        <v>7194</v>
      </c>
      <c r="B3268" s="43">
        <f t="shared" ref="B3268:B3331" si="104">+IF(A3268=A3267,B3267+1,1)</f>
        <v>1029</v>
      </c>
      <c r="C3268" s="43" t="str">
        <f t="shared" si="103"/>
        <v>45.31029</v>
      </c>
      <c r="D3268" s="44">
        <v>4</v>
      </c>
      <c r="E3268" s="45" t="s">
        <v>18687</v>
      </c>
      <c r="F3268" s="45" t="s">
        <v>18688</v>
      </c>
      <c r="G3268" s="45" t="s">
        <v>1367</v>
      </c>
      <c r="H3268" s="45" t="s">
        <v>18689</v>
      </c>
      <c r="I3268" s="45" t="s">
        <v>14585</v>
      </c>
      <c r="J3268" s="46" t="s">
        <v>14586</v>
      </c>
      <c r="K3268" s="46" t="s">
        <v>14587</v>
      </c>
      <c r="L3268" s="45" t="s">
        <v>7306</v>
      </c>
      <c r="M3268" s="45" t="s">
        <v>7307</v>
      </c>
    </row>
    <row r="3269" spans="1:13" ht="57.6">
      <c r="A3269" s="42" t="s">
        <v>7194</v>
      </c>
      <c r="B3269" s="43">
        <f t="shared" si="104"/>
        <v>1030</v>
      </c>
      <c r="C3269" s="43" t="str">
        <f t="shared" si="103"/>
        <v>45.31030</v>
      </c>
      <c r="D3269" s="44">
        <v>3</v>
      </c>
      <c r="E3269" s="45" t="s">
        <v>18690</v>
      </c>
      <c r="F3269" s="45" t="s">
        <v>18691</v>
      </c>
      <c r="G3269" s="45" t="s">
        <v>1367</v>
      </c>
      <c r="H3269" s="45" t="s">
        <v>9344</v>
      </c>
      <c r="I3269" s="45" t="s">
        <v>14585</v>
      </c>
      <c r="J3269" s="46" t="s">
        <v>14586</v>
      </c>
      <c r="K3269" s="46" t="s">
        <v>14587</v>
      </c>
      <c r="L3269" s="45" t="s">
        <v>7306</v>
      </c>
      <c r="M3269" s="45" t="s">
        <v>7307</v>
      </c>
    </row>
    <row r="3270" spans="1:13" ht="57.6">
      <c r="A3270" s="42" t="s">
        <v>7194</v>
      </c>
      <c r="B3270" s="43">
        <f t="shared" si="104"/>
        <v>1031</v>
      </c>
      <c r="C3270" s="43" t="str">
        <f t="shared" si="103"/>
        <v>45.31031</v>
      </c>
      <c r="D3270" s="44">
        <v>3</v>
      </c>
      <c r="E3270" s="45" t="s">
        <v>18692</v>
      </c>
      <c r="F3270" s="45" t="s">
        <v>18693</v>
      </c>
      <c r="G3270" s="45" t="s">
        <v>1367</v>
      </c>
      <c r="H3270" s="45" t="s">
        <v>18694</v>
      </c>
      <c r="I3270" s="45" t="s">
        <v>14585</v>
      </c>
      <c r="J3270" s="46" t="s">
        <v>14586</v>
      </c>
      <c r="K3270" s="46" t="s">
        <v>14587</v>
      </c>
      <c r="L3270" s="45" t="s">
        <v>7306</v>
      </c>
      <c r="M3270" s="45" t="s">
        <v>7307</v>
      </c>
    </row>
    <row r="3271" spans="1:13" ht="57.6">
      <c r="A3271" s="42" t="s">
        <v>7194</v>
      </c>
      <c r="B3271" s="43">
        <f t="shared" si="104"/>
        <v>1032</v>
      </c>
      <c r="C3271" s="43" t="str">
        <f t="shared" si="103"/>
        <v>45.31032</v>
      </c>
      <c r="D3271" s="44">
        <v>3</v>
      </c>
      <c r="E3271" s="45" t="s">
        <v>18695</v>
      </c>
      <c r="F3271" s="45" t="s">
        <v>18696</v>
      </c>
      <c r="G3271" s="45" t="s">
        <v>1367</v>
      </c>
      <c r="H3271" s="45" t="s">
        <v>18697</v>
      </c>
      <c r="I3271" s="45" t="s">
        <v>14585</v>
      </c>
      <c r="J3271" s="46" t="s">
        <v>14586</v>
      </c>
      <c r="K3271" s="46" t="s">
        <v>14587</v>
      </c>
      <c r="L3271" s="45" t="s">
        <v>7306</v>
      </c>
      <c r="M3271" s="45" t="s">
        <v>7307</v>
      </c>
    </row>
    <row r="3272" spans="1:13" ht="42.6" customHeight="1">
      <c r="A3272" s="42" t="s">
        <v>7251</v>
      </c>
      <c r="B3272" s="43">
        <f t="shared" si="104"/>
        <v>1</v>
      </c>
      <c r="C3272" s="43" t="str">
        <f t="shared" si="103"/>
        <v>81.11</v>
      </c>
      <c r="D3272" s="44">
        <v>3</v>
      </c>
      <c r="E3272" s="45" t="s">
        <v>11989</v>
      </c>
      <c r="F3272" s="45" t="s">
        <v>8945</v>
      </c>
      <c r="G3272" s="45" t="s">
        <v>8945</v>
      </c>
      <c r="H3272" s="45" t="s">
        <v>8159</v>
      </c>
      <c r="I3272" s="45" t="s">
        <v>18698</v>
      </c>
      <c r="J3272" s="46" t="s">
        <v>18699</v>
      </c>
      <c r="K3272" s="46" t="s">
        <v>18700</v>
      </c>
      <c r="L3272" s="45" t="s">
        <v>7306</v>
      </c>
      <c r="M3272" s="45" t="s">
        <v>7307</v>
      </c>
    </row>
    <row r="3273" spans="1:13" ht="43.2">
      <c r="A3273" s="42" t="s">
        <v>7251</v>
      </c>
      <c r="B3273" s="43">
        <f t="shared" si="104"/>
        <v>2</v>
      </c>
      <c r="C3273" s="43" t="str">
        <f t="shared" si="103"/>
        <v>81.12</v>
      </c>
      <c r="D3273" s="44">
        <v>3</v>
      </c>
      <c r="E3273" s="45" t="s">
        <v>18701</v>
      </c>
      <c r="F3273" s="45" t="s">
        <v>18702</v>
      </c>
      <c r="G3273" s="45" t="s">
        <v>18702</v>
      </c>
      <c r="H3273" s="45" t="s">
        <v>18703</v>
      </c>
      <c r="I3273" s="45" t="s">
        <v>18698</v>
      </c>
      <c r="J3273" s="46" t="s">
        <v>18699</v>
      </c>
      <c r="K3273" s="46" t="s">
        <v>18700</v>
      </c>
      <c r="L3273" s="45" t="s">
        <v>7306</v>
      </c>
      <c r="M3273" s="45" t="s">
        <v>7307</v>
      </c>
    </row>
    <row r="3274" spans="1:13" ht="43.2">
      <c r="A3274" s="42" t="s">
        <v>7251</v>
      </c>
      <c r="B3274" s="43">
        <f t="shared" si="104"/>
        <v>3</v>
      </c>
      <c r="C3274" s="43" t="str">
        <f t="shared" si="103"/>
        <v>81.13</v>
      </c>
      <c r="D3274" s="44">
        <v>4</v>
      </c>
      <c r="E3274" s="45" t="s">
        <v>18704</v>
      </c>
      <c r="F3274" s="45" t="s">
        <v>18705</v>
      </c>
      <c r="G3274" s="45" t="s">
        <v>18705</v>
      </c>
      <c r="H3274" s="46" t="s">
        <v>18706</v>
      </c>
      <c r="I3274" s="45" t="s">
        <v>18698</v>
      </c>
      <c r="J3274" s="46" t="s">
        <v>18699</v>
      </c>
      <c r="K3274" s="46" t="s">
        <v>18700</v>
      </c>
      <c r="L3274" s="45" t="s">
        <v>7306</v>
      </c>
      <c r="M3274" s="45" t="s">
        <v>7307</v>
      </c>
    </row>
    <row r="3275" spans="1:13" ht="43.2">
      <c r="A3275" s="42" t="s">
        <v>7251</v>
      </c>
      <c r="B3275" s="43">
        <f t="shared" si="104"/>
        <v>4</v>
      </c>
      <c r="C3275" s="43" t="str">
        <f t="shared" si="103"/>
        <v>81.14</v>
      </c>
      <c r="D3275" s="44">
        <v>4</v>
      </c>
      <c r="E3275" s="45" t="s">
        <v>18707</v>
      </c>
      <c r="F3275" s="45" t="s">
        <v>7488</v>
      </c>
      <c r="G3275" s="45" t="s">
        <v>7488</v>
      </c>
      <c r="H3275" s="45" t="s">
        <v>9080</v>
      </c>
      <c r="I3275" s="45" t="s">
        <v>18698</v>
      </c>
      <c r="J3275" s="46" t="s">
        <v>18699</v>
      </c>
      <c r="K3275" s="46" t="s">
        <v>18700</v>
      </c>
      <c r="L3275" s="45" t="s">
        <v>7306</v>
      </c>
      <c r="M3275" s="45" t="s">
        <v>7307</v>
      </c>
    </row>
    <row r="3276" spans="1:13" ht="43.2">
      <c r="A3276" s="42" t="s">
        <v>7251</v>
      </c>
      <c r="B3276" s="43">
        <f t="shared" si="104"/>
        <v>5</v>
      </c>
      <c r="C3276" s="43" t="str">
        <f t="shared" si="103"/>
        <v>81.15</v>
      </c>
      <c r="D3276" s="44">
        <v>5</v>
      </c>
      <c r="E3276" s="45" t="s">
        <v>18708</v>
      </c>
      <c r="F3276" s="45" t="s">
        <v>7364</v>
      </c>
      <c r="G3276" s="45" t="s">
        <v>7364</v>
      </c>
      <c r="H3276" s="45" t="s">
        <v>7365</v>
      </c>
      <c r="I3276" s="45" t="s">
        <v>18698</v>
      </c>
      <c r="J3276" s="46" t="s">
        <v>18699</v>
      </c>
      <c r="K3276" s="46" t="s">
        <v>18700</v>
      </c>
      <c r="L3276" s="45" t="s">
        <v>7306</v>
      </c>
      <c r="M3276" s="45" t="s">
        <v>7307</v>
      </c>
    </row>
    <row r="3277" spans="1:13" ht="43.2">
      <c r="A3277" s="42" t="s">
        <v>7251</v>
      </c>
      <c r="B3277" s="43">
        <f t="shared" si="104"/>
        <v>6</v>
      </c>
      <c r="C3277" s="43" t="str">
        <f t="shared" si="103"/>
        <v>81.16</v>
      </c>
      <c r="D3277" s="44">
        <v>6</v>
      </c>
      <c r="E3277" s="45" t="s">
        <v>18709</v>
      </c>
      <c r="F3277" s="45" t="s">
        <v>7506</v>
      </c>
      <c r="G3277" s="45" t="s">
        <v>7506</v>
      </c>
      <c r="H3277" s="45" t="s">
        <v>7507</v>
      </c>
      <c r="I3277" s="45" t="s">
        <v>18698</v>
      </c>
      <c r="J3277" s="46" t="s">
        <v>18699</v>
      </c>
      <c r="K3277" s="46" t="s">
        <v>18700</v>
      </c>
      <c r="L3277" s="45" t="s">
        <v>7306</v>
      </c>
      <c r="M3277" s="45" t="s">
        <v>7307</v>
      </c>
    </row>
    <row r="3278" spans="1:13" ht="43.2">
      <c r="A3278" s="42" t="s">
        <v>7251</v>
      </c>
      <c r="B3278" s="43">
        <f t="shared" si="104"/>
        <v>7</v>
      </c>
      <c r="C3278" s="43" t="str">
        <f t="shared" si="103"/>
        <v>81.17</v>
      </c>
      <c r="D3278" s="44">
        <v>6</v>
      </c>
      <c r="E3278" s="45" t="s">
        <v>18710</v>
      </c>
      <c r="F3278" s="45" t="s">
        <v>7496</v>
      </c>
      <c r="G3278" s="45" t="s">
        <v>7496</v>
      </c>
      <c r="H3278" s="45" t="s">
        <v>18711</v>
      </c>
      <c r="I3278" s="45" t="s">
        <v>18698</v>
      </c>
      <c r="J3278" s="46" t="s">
        <v>18699</v>
      </c>
      <c r="K3278" s="46" t="s">
        <v>18700</v>
      </c>
      <c r="L3278" s="45" t="s">
        <v>7306</v>
      </c>
      <c r="M3278" s="45" t="s">
        <v>7307</v>
      </c>
    </row>
    <row r="3279" spans="1:13" ht="43.2">
      <c r="A3279" s="42" t="s">
        <v>7251</v>
      </c>
      <c r="B3279" s="43">
        <f t="shared" si="104"/>
        <v>8</v>
      </c>
      <c r="C3279" s="43" t="str">
        <f t="shared" si="103"/>
        <v>81.18</v>
      </c>
      <c r="D3279" s="44">
        <v>7</v>
      </c>
      <c r="E3279" s="45" t="s">
        <v>18712</v>
      </c>
      <c r="F3279" s="45" t="s">
        <v>18713</v>
      </c>
      <c r="G3279" s="45" t="s">
        <v>18713</v>
      </c>
      <c r="H3279" s="45" t="s">
        <v>18714</v>
      </c>
      <c r="I3279" s="45" t="s">
        <v>18698</v>
      </c>
      <c r="J3279" s="46" t="s">
        <v>18699</v>
      </c>
      <c r="K3279" s="46" t="s">
        <v>18700</v>
      </c>
      <c r="L3279" s="45" t="s">
        <v>7306</v>
      </c>
      <c r="M3279" s="45" t="s">
        <v>7307</v>
      </c>
    </row>
    <row r="3280" spans="1:13" ht="43.2">
      <c r="A3280" s="42" t="s">
        <v>7251</v>
      </c>
      <c r="B3280" s="43">
        <f t="shared" si="104"/>
        <v>9</v>
      </c>
      <c r="C3280" s="43" t="str">
        <f t="shared" si="103"/>
        <v>81.19</v>
      </c>
      <c r="D3280" s="44">
        <v>8</v>
      </c>
      <c r="E3280" s="45" t="s">
        <v>18715</v>
      </c>
      <c r="F3280" s="45" t="s">
        <v>7036</v>
      </c>
      <c r="G3280" s="45" t="s">
        <v>7036</v>
      </c>
      <c r="H3280" s="45" t="s">
        <v>18716</v>
      </c>
      <c r="I3280" s="45" t="s">
        <v>18698</v>
      </c>
      <c r="J3280" s="46" t="s">
        <v>18699</v>
      </c>
      <c r="K3280" s="46" t="s">
        <v>18700</v>
      </c>
      <c r="L3280" s="45" t="s">
        <v>7306</v>
      </c>
      <c r="M3280" s="45" t="s">
        <v>7307</v>
      </c>
    </row>
    <row r="3281" spans="1:13" ht="43.2">
      <c r="A3281" s="42" t="s">
        <v>7251</v>
      </c>
      <c r="B3281" s="43">
        <f t="shared" si="104"/>
        <v>10</v>
      </c>
      <c r="C3281" s="43" t="str">
        <f t="shared" si="103"/>
        <v>81.110</v>
      </c>
      <c r="D3281" s="44">
        <v>6</v>
      </c>
      <c r="E3281" s="45" t="s">
        <v>18717</v>
      </c>
      <c r="F3281" s="45" t="s">
        <v>7338</v>
      </c>
      <c r="G3281" s="45" t="s">
        <v>7338</v>
      </c>
      <c r="H3281" s="45" t="s">
        <v>7339</v>
      </c>
      <c r="I3281" s="45" t="s">
        <v>18698</v>
      </c>
      <c r="J3281" s="46" t="s">
        <v>18699</v>
      </c>
      <c r="K3281" s="46" t="s">
        <v>18700</v>
      </c>
      <c r="L3281" s="45" t="s">
        <v>7306</v>
      </c>
      <c r="M3281" s="45" t="s">
        <v>7307</v>
      </c>
    </row>
    <row r="3282" spans="1:13" ht="43.2">
      <c r="A3282" s="42" t="s">
        <v>7251</v>
      </c>
      <c r="B3282" s="43">
        <f t="shared" si="104"/>
        <v>11</v>
      </c>
      <c r="C3282" s="43" t="str">
        <f t="shared" si="103"/>
        <v>81.111</v>
      </c>
      <c r="D3282" s="44">
        <v>6</v>
      </c>
      <c r="E3282" s="45" t="s">
        <v>18718</v>
      </c>
      <c r="F3282" s="45" t="s">
        <v>18719</v>
      </c>
      <c r="G3282" s="45" t="s">
        <v>18719</v>
      </c>
      <c r="H3282" s="45" t="s">
        <v>18720</v>
      </c>
      <c r="I3282" s="45" t="s">
        <v>18698</v>
      </c>
      <c r="J3282" s="46" t="s">
        <v>18699</v>
      </c>
      <c r="K3282" s="46" t="s">
        <v>18700</v>
      </c>
      <c r="L3282" s="45" t="s">
        <v>7306</v>
      </c>
      <c r="M3282" s="45" t="s">
        <v>7307</v>
      </c>
    </row>
    <row r="3283" spans="1:13" ht="43.2">
      <c r="A3283" s="42" t="s">
        <v>7251</v>
      </c>
      <c r="B3283" s="43">
        <f t="shared" si="104"/>
        <v>12</v>
      </c>
      <c r="C3283" s="43" t="str">
        <f t="shared" si="103"/>
        <v>81.112</v>
      </c>
      <c r="D3283" s="44">
        <v>6</v>
      </c>
      <c r="E3283" s="45" t="s">
        <v>18721</v>
      </c>
      <c r="F3283" s="45" t="s">
        <v>18722</v>
      </c>
      <c r="G3283" s="45" t="s">
        <v>18722</v>
      </c>
      <c r="H3283" s="45" t="s">
        <v>18723</v>
      </c>
      <c r="I3283" s="45" t="s">
        <v>18698</v>
      </c>
      <c r="J3283" s="46" t="s">
        <v>18699</v>
      </c>
      <c r="K3283" s="46" t="s">
        <v>18700</v>
      </c>
      <c r="L3283" s="45" t="s">
        <v>7306</v>
      </c>
      <c r="M3283" s="45" t="s">
        <v>7307</v>
      </c>
    </row>
    <row r="3284" spans="1:13" ht="43.2">
      <c r="A3284" s="42" t="s">
        <v>7251</v>
      </c>
      <c r="B3284" s="43">
        <f t="shared" si="104"/>
        <v>13</v>
      </c>
      <c r="C3284" s="43" t="str">
        <f t="shared" si="103"/>
        <v>81.113</v>
      </c>
      <c r="D3284" s="44">
        <v>6</v>
      </c>
      <c r="E3284" s="45" t="s">
        <v>18724</v>
      </c>
      <c r="F3284" s="45" t="s">
        <v>18725</v>
      </c>
      <c r="G3284" s="45" t="s">
        <v>18725</v>
      </c>
      <c r="H3284" s="46" t="s">
        <v>18726</v>
      </c>
      <c r="I3284" s="45" t="s">
        <v>18698</v>
      </c>
      <c r="J3284" s="46" t="s">
        <v>18699</v>
      </c>
      <c r="K3284" s="46" t="s">
        <v>18700</v>
      </c>
      <c r="L3284" s="45" t="s">
        <v>7306</v>
      </c>
      <c r="M3284" s="45" t="s">
        <v>7307</v>
      </c>
    </row>
    <row r="3285" spans="1:13" ht="43.2">
      <c r="A3285" s="42" t="s">
        <v>7251</v>
      </c>
      <c r="B3285" s="43">
        <f t="shared" si="104"/>
        <v>14</v>
      </c>
      <c r="C3285" s="43" t="str">
        <f t="shared" si="103"/>
        <v>81.114</v>
      </c>
      <c r="D3285" s="44">
        <v>6</v>
      </c>
      <c r="E3285" s="45" t="s">
        <v>18727</v>
      </c>
      <c r="F3285" s="45" t="s">
        <v>8160</v>
      </c>
      <c r="G3285" s="45" t="s">
        <v>8160</v>
      </c>
      <c r="H3285" s="46" t="s">
        <v>8965</v>
      </c>
      <c r="I3285" s="45" t="s">
        <v>18698</v>
      </c>
      <c r="J3285" s="46" t="s">
        <v>18699</v>
      </c>
      <c r="K3285" s="46" t="s">
        <v>18700</v>
      </c>
      <c r="L3285" s="45" t="s">
        <v>7306</v>
      </c>
      <c r="M3285" s="45" t="s">
        <v>7307</v>
      </c>
    </row>
    <row r="3286" spans="1:13" ht="43.2">
      <c r="A3286" s="42" t="s">
        <v>7251</v>
      </c>
      <c r="B3286" s="43">
        <f t="shared" si="104"/>
        <v>15</v>
      </c>
      <c r="C3286" s="43" t="str">
        <f t="shared" si="103"/>
        <v>81.115</v>
      </c>
      <c r="D3286" s="44">
        <v>6</v>
      </c>
      <c r="E3286" s="45" t="s">
        <v>18728</v>
      </c>
      <c r="F3286" s="45" t="s">
        <v>7495</v>
      </c>
      <c r="G3286" s="45" t="s">
        <v>7495</v>
      </c>
      <c r="H3286" s="46" t="s">
        <v>18729</v>
      </c>
      <c r="I3286" s="45" t="s">
        <v>18698</v>
      </c>
      <c r="J3286" s="46" t="s">
        <v>18699</v>
      </c>
      <c r="K3286" s="46" t="s">
        <v>18700</v>
      </c>
      <c r="L3286" s="45" t="s">
        <v>7306</v>
      </c>
      <c r="M3286" s="45" t="s">
        <v>7307</v>
      </c>
    </row>
    <row r="3287" spans="1:13" ht="43.2">
      <c r="A3287" s="42" t="s">
        <v>7251</v>
      </c>
      <c r="B3287" s="43">
        <f t="shared" si="104"/>
        <v>16</v>
      </c>
      <c r="C3287" s="43" t="str">
        <f t="shared" si="103"/>
        <v>81.116</v>
      </c>
      <c r="D3287" s="44">
        <v>7</v>
      </c>
      <c r="E3287" s="45" t="s">
        <v>18730</v>
      </c>
      <c r="F3287" s="45" t="s">
        <v>14555</v>
      </c>
      <c r="G3287" s="45" t="s">
        <v>14555</v>
      </c>
      <c r="H3287" s="46" t="s">
        <v>18731</v>
      </c>
      <c r="I3287" s="45" t="s">
        <v>18698</v>
      </c>
      <c r="J3287" s="46" t="s">
        <v>18699</v>
      </c>
      <c r="K3287" s="46" t="s">
        <v>18700</v>
      </c>
      <c r="L3287" s="45" t="s">
        <v>7306</v>
      </c>
      <c r="M3287" s="45" t="s">
        <v>7307</v>
      </c>
    </row>
    <row r="3288" spans="1:13" ht="43.2">
      <c r="A3288" s="42" t="s">
        <v>7251</v>
      </c>
      <c r="B3288" s="43">
        <f t="shared" si="104"/>
        <v>17</v>
      </c>
      <c r="C3288" s="43" t="str">
        <f t="shared" si="103"/>
        <v>81.117</v>
      </c>
      <c r="D3288" s="44">
        <v>8</v>
      </c>
      <c r="E3288" s="45" t="s">
        <v>18732</v>
      </c>
      <c r="F3288" s="45" t="s">
        <v>18733</v>
      </c>
      <c r="G3288" s="45" t="s">
        <v>18733</v>
      </c>
      <c r="H3288" s="45" t="s">
        <v>18734</v>
      </c>
      <c r="I3288" s="45" t="s">
        <v>18698</v>
      </c>
      <c r="J3288" s="46" t="s">
        <v>18699</v>
      </c>
      <c r="K3288" s="46" t="s">
        <v>18700</v>
      </c>
      <c r="L3288" s="45" t="s">
        <v>7306</v>
      </c>
      <c r="M3288" s="45" t="s">
        <v>7307</v>
      </c>
    </row>
    <row r="3289" spans="1:13" ht="43.2">
      <c r="A3289" s="42" t="s">
        <v>7251</v>
      </c>
      <c r="B3289" s="43">
        <f t="shared" si="104"/>
        <v>18</v>
      </c>
      <c r="C3289" s="43" t="str">
        <f t="shared" si="103"/>
        <v>81.118</v>
      </c>
      <c r="D3289" s="44">
        <v>8</v>
      </c>
      <c r="E3289" s="45" t="s">
        <v>18735</v>
      </c>
      <c r="F3289" s="45" t="s">
        <v>18736</v>
      </c>
      <c r="G3289" s="45" t="s">
        <v>18736</v>
      </c>
      <c r="H3289" s="45" t="s">
        <v>18737</v>
      </c>
      <c r="I3289" s="45" t="s">
        <v>18698</v>
      </c>
      <c r="J3289" s="46" t="s">
        <v>18699</v>
      </c>
      <c r="K3289" s="46" t="s">
        <v>18700</v>
      </c>
      <c r="L3289" s="45" t="s">
        <v>7306</v>
      </c>
      <c r="M3289" s="45" t="s">
        <v>7307</v>
      </c>
    </row>
    <row r="3290" spans="1:13" ht="43.2">
      <c r="A3290" s="42" t="s">
        <v>7251</v>
      </c>
      <c r="B3290" s="43">
        <f t="shared" si="104"/>
        <v>19</v>
      </c>
      <c r="C3290" s="43" t="str">
        <f t="shared" si="103"/>
        <v>81.119</v>
      </c>
      <c r="D3290" s="44">
        <v>8</v>
      </c>
      <c r="E3290" s="45" t="s">
        <v>18738</v>
      </c>
      <c r="F3290" s="45" t="s">
        <v>18739</v>
      </c>
      <c r="G3290" s="45" t="s">
        <v>18739</v>
      </c>
      <c r="H3290" s="45" t="s">
        <v>18740</v>
      </c>
      <c r="I3290" s="45" t="s">
        <v>18698</v>
      </c>
      <c r="J3290" s="46" t="s">
        <v>18699</v>
      </c>
      <c r="K3290" s="46" t="s">
        <v>18700</v>
      </c>
      <c r="L3290" s="45" t="s">
        <v>7306</v>
      </c>
      <c r="M3290" s="45" t="s">
        <v>7307</v>
      </c>
    </row>
    <row r="3291" spans="1:13" ht="43.2">
      <c r="A3291" s="42" t="s">
        <v>7251</v>
      </c>
      <c r="B3291" s="43">
        <f t="shared" si="104"/>
        <v>20</v>
      </c>
      <c r="C3291" s="43" t="str">
        <f t="shared" si="103"/>
        <v>81.120</v>
      </c>
      <c r="D3291" s="44">
        <v>6</v>
      </c>
      <c r="E3291" s="45" t="s">
        <v>18741</v>
      </c>
      <c r="F3291" s="45" t="s">
        <v>13777</v>
      </c>
      <c r="G3291" s="45" t="s">
        <v>13777</v>
      </c>
      <c r="H3291" s="46" t="s">
        <v>12026</v>
      </c>
      <c r="I3291" s="45" t="s">
        <v>18698</v>
      </c>
      <c r="J3291" s="46" t="s">
        <v>18699</v>
      </c>
      <c r="K3291" s="46" t="s">
        <v>18700</v>
      </c>
      <c r="L3291" s="45" t="s">
        <v>7306</v>
      </c>
      <c r="M3291" s="45" t="s">
        <v>7307</v>
      </c>
    </row>
    <row r="3292" spans="1:13" ht="43.2">
      <c r="A3292" s="42" t="s">
        <v>7251</v>
      </c>
      <c r="B3292" s="43">
        <f t="shared" si="104"/>
        <v>21</v>
      </c>
      <c r="C3292" s="43" t="str">
        <f t="shared" si="103"/>
        <v>81.121</v>
      </c>
      <c r="D3292" s="44">
        <v>7</v>
      </c>
      <c r="E3292" s="45" t="s">
        <v>18742</v>
      </c>
      <c r="F3292" s="45" t="s">
        <v>18743</v>
      </c>
      <c r="G3292" s="45" t="s">
        <v>18743</v>
      </c>
      <c r="H3292" s="46" t="s">
        <v>12028</v>
      </c>
      <c r="I3292" s="45" t="s">
        <v>18698</v>
      </c>
      <c r="J3292" s="46" t="s">
        <v>18699</v>
      </c>
      <c r="K3292" s="46" t="s">
        <v>18700</v>
      </c>
      <c r="L3292" s="45" t="s">
        <v>7306</v>
      </c>
      <c r="M3292" s="45" t="s">
        <v>7307</v>
      </c>
    </row>
    <row r="3293" spans="1:13" ht="43.2">
      <c r="A3293" s="42" t="s">
        <v>7251</v>
      </c>
      <c r="B3293" s="43">
        <f t="shared" si="104"/>
        <v>22</v>
      </c>
      <c r="C3293" s="43" t="str">
        <f t="shared" si="103"/>
        <v>81.122</v>
      </c>
      <c r="D3293" s="44">
        <v>8</v>
      </c>
      <c r="E3293" s="45" t="s">
        <v>18744</v>
      </c>
      <c r="F3293" s="45" t="s">
        <v>18745</v>
      </c>
      <c r="G3293" s="45" t="s">
        <v>18745</v>
      </c>
      <c r="H3293" s="45" t="s">
        <v>18746</v>
      </c>
      <c r="I3293" s="45" t="s">
        <v>18698</v>
      </c>
      <c r="J3293" s="46" t="s">
        <v>18699</v>
      </c>
      <c r="K3293" s="46" t="s">
        <v>18700</v>
      </c>
      <c r="L3293" s="45" t="s">
        <v>7306</v>
      </c>
      <c r="M3293" s="45" t="s">
        <v>7307</v>
      </c>
    </row>
    <row r="3294" spans="1:13" ht="43.2">
      <c r="A3294" s="42" t="s">
        <v>7251</v>
      </c>
      <c r="B3294" s="43">
        <f t="shared" si="104"/>
        <v>23</v>
      </c>
      <c r="C3294" s="43" t="str">
        <f t="shared" si="103"/>
        <v>81.123</v>
      </c>
      <c r="D3294" s="44">
        <v>3</v>
      </c>
      <c r="E3294" s="45" t="s">
        <v>18747</v>
      </c>
      <c r="F3294" s="45" t="s">
        <v>18748</v>
      </c>
      <c r="G3294" s="45" t="s">
        <v>18748</v>
      </c>
      <c r="H3294" s="46" t="s">
        <v>18749</v>
      </c>
      <c r="I3294" s="45" t="s">
        <v>18698</v>
      </c>
      <c r="J3294" s="46" t="s">
        <v>18699</v>
      </c>
      <c r="K3294" s="46" t="s">
        <v>18700</v>
      </c>
      <c r="L3294" s="45" t="s">
        <v>7306</v>
      </c>
      <c r="M3294" s="45" t="s">
        <v>7307</v>
      </c>
    </row>
    <row r="3295" spans="1:13" ht="57.6">
      <c r="A3295" s="42" t="s">
        <v>7213</v>
      </c>
      <c r="B3295" s="43">
        <f t="shared" si="104"/>
        <v>1</v>
      </c>
      <c r="C3295" s="43" t="str">
        <f t="shared" si="103"/>
        <v>46.21</v>
      </c>
      <c r="D3295" s="44">
        <v>3</v>
      </c>
      <c r="E3295" s="45" t="s">
        <v>7300</v>
      </c>
      <c r="F3295" s="45" t="s">
        <v>7301</v>
      </c>
      <c r="G3295" s="45" t="s">
        <v>8237</v>
      </c>
      <c r="H3295" s="46" t="s">
        <v>18750</v>
      </c>
      <c r="I3295" s="45" t="s">
        <v>18751</v>
      </c>
      <c r="J3295" s="46" t="s">
        <v>18752</v>
      </c>
      <c r="K3295" s="46" t="s">
        <v>18753</v>
      </c>
      <c r="L3295" s="45" t="s">
        <v>7306</v>
      </c>
      <c r="M3295" s="45" t="s">
        <v>7307</v>
      </c>
    </row>
    <row r="3296" spans="1:13" ht="57.6">
      <c r="A3296" s="42" t="s">
        <v>7213</v>
      </c>
      <c r="B3296" s="43">
        <f t="shared" si="104"/>
        <v>2</v>
      </c>
      <c r="C3296" s="43" t="str">
        <f t="shared" si="103"/>
        <v>46.22</v>
      </c>
      <c r="D3296" s="44">
        <v>4</v>
      </c>
      <c r="E3296" s="45" t="s">
        <v>7482</v>
      </c>
      <c r="F3296" s="45" t="s">
        <v>7483</v>
      </c>
      <c r="G3296" s="45" t="s">
        <v>8394</v>
      </c>
      <c r="H3296" s="46" t="s">
        <v>7311</v>
      </c>
      <c r="I3296" s="45" t="s">
        <v>18751</v>
      </c>
      <c r="J3296" s="46" t="s">
        <v>18752</v>
      </c>
      <c r="K3296" s="46" t="s">
        <v>18753</v>
      </c>
      <c r="L3296" s="45" t="s">
        <v>7306</v>
      </c>
      <c r="M3296" s="45" t="s">
        <v>7307</v>
      </c>
    </row>
    <row r="3297" spans="1:13" ht="57.6">
      <c r="A3297" s="42" t="s">
        <v>7213</v>
      </c>
      <c r="B3297" s="43">
        <f t="shared" si="104"/>
        <v>3</v>
      </c>
      <c r="C3297" s="43" t="str">
        <f t="shared" si="103"/>
        <v>46.23</v>
      </c>
      <c r="D3297" s="44">
        <v>4</v>
      </c>
      <c r="E3297" s="45" t="s">
        <v>7418</v>
      </c>
      <c r="F3297" s="45" t="s">
        <v>7419</v>
      </c>
      <c r="G3297" s="45" t="s">
        <v>18754</v>
      </c>
      <c r="H3297" s="45" t="s">
        <v>18755</v>
      </c>
      <c r="I3297" s="45" t="s">
        <v>18751</v>
      </c>
      <c r="J3297" s="46" t="s">
        <v>18752</v>
      </c>
      <c r="K3297" s="46" t="s">
        <v>18753</v>
      </c>
      <c r="L3297" s="45" t="s">
        <v>7306</v>
      </c>
      <c r="M3297" s="45" t="s">
        <v>7307</v>
      </c>
    </row>
    <row r="3298" spans="1:13" ht="57.6">
      <c r="A3298" s="42" t="s">
        <v>7213</v>
      </c>
      <c r="B3298" s="43">
        <f t="shared" si="104"/>
        <v>4</v>
      </c>
      <c r="C3298" s="43" t="str">
        <f t="shared" si="103"/>
        <v>46.24</v>
      </c>
      <c r="D3298" s="44">
        <v>5</v>
      </c>
      <c r="E3298" s="45" t="s">
        <v>7422</v>
      </c>
      <c r="F3298" s="45" t="s">
        <v>7423</v>
      </c>
      <c r="G3298" s="45" t="s">
        <v>18756</v>
      </c>
      <c r="H3298" s="46" t="s">
        <v>18757</v>
      </c>
      <c r="I3298" s="45" t="s">
        <v>18751</v>
      </c>
      <c r="J3298" s="46" t="s">
        <v>18752</v>
      </c>
      <c r="K3298" s="46" t="s">
        <v>18753</v>
      </c>
      <c r="L3298" s="45" t="s">
        <v>7306</v>
      </c>
      <c r="M3298" s="45" t="s">
        <v>7307</v>
      </c>
    </row>
    <row r="3299" spans="1:13" ht="57.6">
      <c r="A3299" s="42" t="s">
        <v>7213</v>
      </c>
      <c r="B3299" s="43">
        <f t="shared" si="104"/>
        <v>5</v>
      </c>
      <c r="C3299" s="43" t="str">
        <f t="shared" si="103"/>
        <v>46.25</v>
      </c>
      <c r="D3299" s="44">
        <v>4</v>
      </c>
      <c r="E3299" s="45" t="s">
        <v>7504</v>
      </c>
      <c r="F3299" s="45" t="s">
        <v>7505</v>
      </c>
      <c r="G3299" s="45" t="s">
        <v>8372</v>
      </c>
      <c r="H3299" s="45" t="s">
        <v>7494</v>
      </c>
      <c r="I3299" s="45" t="s">
        <v>18751</v>
      </c>
      <c r="J3299" s="46" t="s">
        <v>18752</v>
      </c>
      <c r="K3299" s="46" t="s">
        <v>18753</v>
      </c>
      <c r="L3299" s="45" t="s">
        <v>7306</v>
      </c>
      <c r="M3299" s="45" t="s">
        <v>7307</v>
      </c>
    </row>
    <row r="3300" spans="1:13" ht="57.6">
      <c r="A3300" s="42" t="s">
        <v>7213</v>
      </c>
      <c r="B3300" s="43">
        <f t="shared" si="104"/>
        <v>6</v>
      </c>
      <c r="C3300" s="43" t="str">
        <f t="shared" si="103"/>
        <v>46.26</v>
      </c>
      <c r="D3300" s="44">
        <v>4</v>
      </c>
      <c r="E3300" s="45" t="s">
        <v>7308</v>
      </c>
      <c r="F3300" s="45" t="s">
        <v>7309</v>
      </c>
      <c r="G3300" s="45" t="s">
        <v>18758</v>
      </c>
      <c r="H3300" s="46" t="s">
        <v>18759</v>
      </c>
      <c r="I3300" s="45" t="s">
        <v>18751</v>
      </c>
      <c r="J3300" s="46" t="s">
        <v>18752</v>
      </c>
      <c r="K3300" s="46" t="s">
        <v>18753</v>
      </c>
      <c r="L3300" s="45" t="s">
        <v>7306</v>
      </c>
      <c r="M3300" s="45" t="s">
        <v>7307</v>
      </c>
    </row>
    <row r="3301" spans="1:13" ht="57.6">
      <c r="A3301" s="42" t="s">
        <v>7213</v>
      </c>
      <c r="B3301" s="43">
        <f t="shared" si="104"/>
        <v>7</v>
      </c>
      <c r="C3301" s="43" t="str">
        <f t="shared" si="103"/>
        <v>46.27</v>
      </c>
      <c r="D3301" s="44">
        <v>4</v>
      </c>
      <c r="E3301" s="45" t="s">
        <v>7336</v>
      </c>
      <c r="F3301" s="45" t="s">
        <v>7337</v>
      </c>
      <c r="G3301" s="45" t="s">
        <v>7507</v>
      </c>
      <c r="H3301" s="45" t="s">
        <v>7507</v>
      </c>
      <c r="I3301" s="45" t="s">
        <v>18751</v>
      </c>
      <c r="J3301" s="46" t="s">
        <v>18752</v>
      </c>
      <c r="K3301" s="46" t="s">
        <v>18753</v>
      </c>
      <c r="L3301" s="45" t="s">
        <v>7306</v>
      </c>
      <c r="M3301" s="45" t="s">
        <v>7307</v>
      </c>
    </row>
    <row r="3302" spans="1:13" ht="57.6">
      <c r="A3302" s="42" t="s">
        <v>7213</v>
      </c>
      <c r="B3302" s="43">
        <f t="shared" si="104"/>
        <v>8</v>
      </c>
      <c r="C3302" s="43" t="str">
        <f t="shared" si="103"/>
        <v>46.28</v>
      </c>
      <c r="D3302" s="44">
        <v>4</v>
      </c>
      <c r="E3302" s="45" t="s">
        <v>7328</v>
      </c>
      <c r="F3302" s="45" t="s">
        <v>7329</v>
      </c>
      <c r="G3302" s="45" t="s">
        <v>8160</v>
      </c>
      <c r="H3302" s="46" t="s">
        <v>8965</v>
      </c>
      <c r="I3302" s="45" t="s">
        <v>18751</v>
      </c>
      <c r="J3302" s="46" t="s">
        <v>18752</v>
      </c>
      <c r="K3302" s="46" t="s">
        <v>18753</v>
      </c>
      <c r="L3302" s="45" t="s">
        <v>7306</v>
      </c>
      <c r="M3302" s="45" t="s">
        <v>7307</v>
      </c>
    </row>
    <row r="3303" spans="1:13" ht="57.6">
      <c r="A3303" s="42" t="s">
        <v>7213</v>
      </c>
      <c r="B3303" s="43">
        <f t="shared" si="104"/>
        <v>9</v>
      </c>
      <c r="C3303" s="43" t="str">
        <f t="shared" si="103"/>
        <v>46.29</v>
      </c>
      <c r="D3303" s="44">
        <v>4</v>
      </c>
      <c r="E3303" s="45" t="s">
        <v>18760</v>
      </c>
      <c r="F3303" s="45" t="s">
        <v>7349</v>
      </c>
      <c r="G3303" s="45" t="s">
        <v>18761</v>
      </c>
      <c r="H3303" s="46" t="s">
        <v>18762</v>
      </c>
      <c r="I3303" s="45" t="s">
        <v>18751</v>
      </c>
      <c r="J3303" s="46" t="s">
        <v>18752</v>
      </c>
      <c r="K3303" s="46" t="s">
        <v>18753</v>
      </c>
      <c r="L3303" s="45" t="s">
        <v>7306</v>
      </c>
      <c r="M3303" s="45" t="s">
        <v>7307</v>
      </c>
    </row>
    <row r="3304" spans="1:13" ht="57.6">
      <c r="A3304" s="42" t="s">
        <v>7213</v>
      </c>
      <c r="B3304" s="43">
        <f t="shared" si="104"/>
        <v>10</v>
      </c>
      <c r="C3304" s="43" t="str">
        <f t="shared" si="103"/>
        <v>46.210</v>
      </c>
      <c r="D3304" s="44">
        <v>4</v>
      </c>
      <c r="E3304" s="45" t="s">
        <v>7344</v>
      </c>
      <c r="F3304" s="45" t="s">
        <v>7345</v>
      </c>
      <c r="G3304" s="45" t="s">
        <v>9081</v>
      </c>
      <c r="H3304" s="46" t="s">
        <v>7421</v>
      </c>
      <c r="I3304" s="45" t="s">
        <v>18751</v>
      </c>
      <c r="J3304" s="46" t="s">
        <v>18752</v>
      </c>
      <c r="K3304" s="46" t="s">
        <v>18753</v>
      </c>
      <c r="L3304" s="45" t="s">
        <v>7306</v>
      </c>
      <c r="M3304" s="45" t="s">
        <v>7307</v>
      </c>
    </row>
    <row r="3305" spans="1:13" ht="57.6">
      <c r="A3305" s="42" t="s">
        <v>7213</v>
      </c>
      <c r="B3305" s="43">
        <f t="shared" si="104"/>
        <v>11</v>
      </c>
      <c r="C3305" s="43" t="str">
        <f t="shared" si="103"/>
        <v>46.211</v>
      </c>
      <c r="D3305" s="44">
        <v>5</v>
      </c>
      <c r="E3305" s="45" t="s">
        <v>7394</v>
      </c>
      <c r="F3305" s="45" t="s">
        <v>7395</v>
      </c>
      <c r="G3305" s="45" t="s">
        <v>18763</v>
      </c>
      <c r="H3305" s="46" t="s">
        <v>18764</v>
      </c>
      <c r="I3305" s="45" t="s">
        <v>18751</v>
      </c>
      <c r="J3305" s="46" t="s">
        <v>18752</v>
      </c>
      <c r="K3305" s="46" t="s">
        <v>18753</v>
      </c>
      <c r="L3305" s="45" t="s">
        <v>7306</v>
      </c>
      <c r="M3305" s="45" t="s">
        <v>7307</v>
      </c>
    </row>
    <row r="3306" spans="1:13" ht="57.6">
      <c r="A3306" s="42" t="s">
        <v>7213</v>
      </c>
      <c r="B3306" s="43">
        <f t="shared" si="104"/>
        <v>12</v>
      </c>
      <c r="C3306" s="43" t="str">
        <f t="shared" si="103"/>
        <v>46.212</v>
      </c>
      <c r="D3306" s="44">
        <v>5</v>
      </c>
      <c r="E3306" s="45" t="s">
        <v>8259</v>
      </c>
      <c r="F3306" s="45" t="s">
        <v>8260</v>
      </c>
      <c r="G3306" s="45" t="s">
        <v>7427</v>
      </c>
      <c r="H3306" s="46" t="s">
        <v>7428</v>
      </c>
      <c r="I3306" s="45" t="s">
        <v>18751</v>
      </c>
      <c r="J3306" s="46" t="s">
        <v>18752</v>
      </c>
      <c r="K3306" s="46" t="s">
        <v>18753</v>
      </c>
      <c r="L3306" s="45" t="s">
        <v>7306</v>
      </c>
      <c r="M3306" s="45" t="s">
        <v>7307</v>
      </c>
    </row>
    <row r="3307" spans="1:13" ht="57.6">
      <c r="A3307" s="42" t="s">
        <v>7213</v>
      </c>
      <c r="B3307" s="43">
        <f t="shared" si="104"/>
        <v>13</v>
      </c>
      <c r="C3307" s="43" t="str">
        <f t="shared" si="103"/>
        <v>46.213</v>
      </c>
      <c r="D3307" s="44">
        <v>5</v>
      </c>
      <c r="E3307" s="45" t="s">
        <v>8266</v>
      </c>
      <c r="F3307" s="45" t="s">
        <v>8267</v>
      </c>
      <c r="G3307" s="45" t="s">
        <v>8865</v>
      </c>
      <c r="H3307" s="46" t="s">
        <v>18765</v>
      </c>
      <c r="I3307" s="45" t="s">
        <v>18751</v>
      </c>
      <c r="J3307" s="46" t="s">
        <v>18752</v>
      </c>
      <c r="K3307" s="46" t="s">
        <v>18753</v>
      </c>
      <c r="L3307" s="45" t="s">
        <v>7306</v>
      </c>
      <c r="M3307" s="45" t="s">
        <v>7307</v>
      </c>
    </row>
    <row r="3308" spans="1:13" ht="57.6">
      <c r="A3308" s="42" t="s">
        <v>7213</v>
      </c>
      <c r="B3308" s="43">
        <f t="shared" si="104"/>
        <v>14</v>
      </c>
      <c r="C3308" s="43" t="str">
        <f t="shared" si="103"/>
        <v>46.214</v>
      </c>
      <c r="D3308" s="44">
        <v>6</v>
      </c>
      <c r="E3308" s="45" t="s">
        <v>18766</v>
      </c>
      <c r="F3308" s="45" t="s">
        <v>7341</v>
      </c>
      <c r="G3308" s="45" t="s">
        <v>18767</v>
      </c>
      <c r="H3308" s="45" t="s">
        <v>18768</v>
      </c>
      <c r="I3308" s="45" t="s">
        <v>18751</v>
      </c>
      <c r="J3308" s="46" t="s">
        <v>18752</v>
      </c>
      <c r="K3308" s="46" t="s">
        <v>18753</v>
      </c>
      <c r="L3308" s="45" t="s">
        <v>7306</v>
      </c>
      <c r="M3308" s="45" t="s">
        <v>7307</v>
      </c>
    </row>
    <row r="3309" spans="1:13" ht="57.6">
      <c r="A3309" s="42" t="s">
        <v>7213</v>
      </c>
      <c r="B3309" s="43">
        <f t="shared" si="104"/>
        <v>15</v>
      </c>
      <c r="C3309" s="43" t="str">
        <f t="shared" si="103"/>
        <v>46.215</v>
      </c>
      <c r="D3309" s="44">
        <v>4</v>
      </c>
      <c r="E3309" s="45" t="s">
        <v>7486</v>
      </c>
      <c r="F3309" s="45" t="s">
        <v>7487</v>
      </c>
      <c r="G3309" s="45" t="s">
        <v>18769</v>
      </c>
      <c r="H3309" s="46" t="s">
        <v>18770</v>
      </c>
      <c r="I3309" s="45" t="s">
        <v>18751</v>
      </c>
      <c r="J3309" s="46" t="s">
        <v>18752</v>
      </c>
      <c r="K3309" s="46" t="s">
        <v>18753</v>
      </c>
      <c r="L3309" s="45" t="s">
        <v>7306</v>
      </c>
      <c r="M3309" s="45" t="s">
        <v>7307</v>
      </c>
    </row>
    <row r="3310" spans="1:13" ht="57.6">
      <c r="A3310" s="42" t="s">
        <v>7213</v>
      </c>
      <c r="B3310" s="43">
        <f t="shared" si="104"/>
        <v>16</v>
      </c>
      <c r="C3310" s="43" t="str">
        <f t="shared" si="103"/>
        <v>46.216</v>
      </c>
      <c r="D3310" s="44">
        <v>5</v>
      </c>
      <c r="E3310" s="45" t="s">
        <v>7372</v>
      </c>
      <c r="F3310" s="45" t="s">
        <v>7373</v>
      </c>
      <c r="G3310" s="45" t="s">
        <v>18771</v>
      </c>
      <c r="H3310" s="46" t="s">
        <v>18772</v>
      </c>
      <c r="I3310" s="45" t="s">
        <v>18751</v>
      </c>
      <c r="J3310" s="46" t="s">
        <v>18752</v>
      </c>
      <c r="K3310" s="46" t="s">
        <v>18753</v>
      </c>
      <c r="L3310" s="45" t="s">
        <v>7306</v>
      </c>
      <c r="M3310" s="45" t="s">
        <v>7307</v>
      </c>
    </row>
    <row r="3311" spans="1:13" ht="57.6">
      <c r="A3311" s="42" t="s">
        <v>7082</v>
      </c>
      <c r="B3311" s="43">
        <f t="shared" si="104"/>
        <v>1</v>
      </c>
      <c r="C3311" s="43" t="str">
        <f t="shared" si="103"/>
        <v>28.41</v>
      </c>
      <c r="D3311" s="44">
        <v>3</v>
      </c>
      <c r="E3311" s="45" t="s">
        <v>7300</v>
      </c>
      <c r="F3311" s="45" t="s">
        <v>7301</v>
      </c>
      <c r="G3311" s="45" t="s">
        <v>7081</v>
      </c>
      <c r="H3311" s="46" t="s">
        <v>18773</v>
      </c>
      <c r="I3311" s="45" t="s">
        <v>18774</v>
      </c>
      <c r="J3311" s="46" t="s">
        <v>18775</v>
      </c>
      <c r="K3311" s="46" t="s">
        <v>18776</v>
      </c>
      <c r="L3311" s="45" t="s">
        <v>7306</v>
      </c>
      <c r="M3311" s="45" t="s">
        <v>7307</v>
      </c>
    </row>
    <row r="3312" spans="1:13" ht="57.6">
      <c r="A3312" s="42" t="s">
        <v>7082</v>
      </c>
      <c r="B3312" s="43">
        <f t="shared" si="104"/>
        <v>2</v>
      </c>
      <c r="C3312" s="43" t="str">
        <f t="shared" si="103"/>
        <v>28.42</v>
      </c>
      <c r="D3312" s="44">
        <v>4</v>
      </c>
      <c r="E3312" s="45" t="s">
        <v>7486</v>
      </c>
      <c r="F3312" s="45" t="s">
        <v>7487</v>
      </c>
      <c r="G3312" s="45" t="s">
        <v>8237</v>
      </c>
      <c r="H3312" s="46" t="s">
        <v>9116</v>
      </c>
      <c r="I3312" s="45" t="s">
        <v>18774</v>
      </c>
      <c r="J3312" s="46" t="s">
        <v>18775</v>
      </c>
      <c r="K3312" s="46" t="s">
        <v>18776</v>
      </c>
      <c r="L3312" s="45" t="s">
        <v>7306</v>
      </c>
      <c r="M3312" s="45" t="s">
        <v>7307</v>
      </c>
    </row>
    <row r="3313" spans="1:13" ht="57.6">
      <c r="A3313" s="42" t="s">
        <v>7082</v>
      </c>
      <c r="B3313" s="43">
        <f t="shared" si="104"/>
        <v>3</v>
      </c>
      <c r="C3313" s="43" t="str">
        <f t="shared" si="103"/>
        <v>28.43</v>
      </c>
      <c r="D3313" s="44">
        <v>5</v>
      </c>
      <c r="E3313" s="45" t="s">
        <v>18777</v>
      </c>
      <c r="F3313" s="45" t="s">
        <v>7419</v>
      </c>
      <c r="G3313" s="45" t="s">
        <v>9081</v>
      </c>
      <c r="H3313" s="46" t="s">
        <v>7421</v>
      </c>
      <c r="I3313" s="45" t="s">
        <v>18774</v>
      </c>
      <c r="J3313" s="46" t="s">
        <v>18775</v>
      </c>
      <c r="K3313" s="46" t="s">
        <v>18776</v>
      </c>
      <c r="L3313" s="45" t="s">
        <v>7306</v>
      </c>
      <c r="M3313" s="45" t="s">
        <v>7307</v>
      </c>
    </row>
    <row r="3314" spans="1:13" ht="57.6">
      <c r="A3314" s="42" t="s">
        <v>7082</v>
      </c>
      <c r="B3314" s="43">
        <f t="shared" si="104"/>
        <v>4</v>
      </c>
      <c r="C3314" s="43" t="str">
        <f t="shared" si="103"/>
        <v>28.44</v>
      </c>
      <c r="D3314" s="44">
        <v>6</v>
      </c>
      <c r="E3314" s="45" t="s">
        <v>18778</v>
      </c>
      <c r="F3314" s="45" t="s">
        <v>18779</v>
      </c>
      <c r="G3314" s="45" t="s">
        <v>18780</v>
      </c>
      <c r="H3314" s="46" t="s">
        <v>18781</v>
      </c>
      <c r="I3314" s="45" t="s">
        <v>18774</v>
      </c>
      <c r="J3314" s="46" t="s">
        <v>18775</v>
      </c>
      <c r="K3314" s="46" t="s">
        <v>18776</v>
      </c>
      <c r="L3314" s="45" t="s">
        <v>7306</v>
      </c>
      <c r="M3314" s="45" t="s">
        <v>7307</v>
      </c>
    </row>
    <row r="3315" spans="1:13" ht="57.6">
      <c r="A3315" s="42" t="s">
        <v>7082</v>
      </c>
      <c r="B3315" s="43">
        <f t="shared" si="104"/>
        <v>5</v>
      </c>
      <c r="C3315" s="43" t="str">
        <f t="shared" si="103"/>
        <v>28.45</v>
      </c>
      <c r="D3315" s="44">
        <v>7</v>
      </c>
      <c r="E3315" s="45" t="s">
        <v>18782</v>
      </c>
      <c r="F3315" s="45" t="s">
        <v>7385</v>
      </c>
      <c r="G3315" s="45" t="s">
        <v>18783</v>
      </c>
      <c r="H3315" s="46" t="s">
        <v>18784</v>
      </c>
      <c r="I3315" s="45" t="s">
        <v>18774</v>
      </c>
      <c r="J3315" s="46" t="s">
        <v>18775</v>
      </c>
      <c r="K3315" s="46" t="s">
        <v>18776</v>
      </c>
      <c r="L3315" s="45" t="s">
        <v>7306</v>
      </c>
      <c r="M3315" s="45" t="s">
        <v>7307</v>
      </c>
    </row>
    <row r="3316" spans="1:13" ht="57.6">
      <c r="A3316" s="42" t="s">
        <v>7082</v>
      </c>
      <c r="B3316" s="43">
        <f t="shared" si="104"/>
        <v>6</v>
      </c>
      <c r="C3316" s="43" t="str">
        <f t="shared" si="103"/>
        <v>28.46</v>
      </c>
      <c r="D3316" s="44">
        <v>7</v>
      </c>
      <c r="E3316" s="45" t="s">
        <v>18785</v>
      </c>
      <c r="F3316" s="45" t="s">
        <v>7399</v>
      </c>
      <c r="G3316" s="45" t="s">
        <v>18786</v>
      </c>
      <c r="H3316" s="46" t="s">
        <v>18787</v>
      </c>
      <c r="I3316" s="45" t="s">
        <v>18774</v>
      </c>
      <c r="J3316" s="46" t="s">
        <v>18775</v>
      </c>
      <c r="K3316" s="46" t="s">
        <v>18776</v>
      </c>
      <c r="L3316" s="45" t="s">
        <v>7306</v>
      </c>
      <c r="M3316" s="45" t="s">
        <v>7307</v>
      </c>
    </row>
    <row r="3317" spans="1:13" ht="57.6">
      <c r="A3317" s="42" t="s">
        <v>7082</v>
      </c>
      <c r="B3317" s="43">
        <f t="shared" si="104"/>
        <v>7</v>
      </c>
      <c r="C3317" s="43" t="str">
        <f t="shared" si="103"/>
        <v>28.47</v>
      </c>
      <c r="D3317" s="44">
        <v>6</v>
      </c>
      <c r="E3317" s="45" t="s">
        <v>18788</v>
      </c>
      <c r="F3317" s="45" t="s">
        <v>18789</v>
      </c>
      <c r="G3317" s="45" t="s">
        <v>10795</v>
      </c>
      <c r="H3317" s="46" t="s">
        <v>8557</v>
      </c>
      <c r="I3317" s="45" t="s">
        <v>18774</v>
      </c>
      <c r="J3317" s="46" t="s">
        <v>18775</v>
      </c>
      <c r="K3317" s="46" t="s">
        <v>18776</v>
      </c>
      <c r="L3317" s="45" t="s">
        <v>7306</v>
      </c>
      <c r="M3317" s="45" t="s">
        <v>7307</v>
      </c>
    </row>
    <row r="3318" spans="1:13" ht="57.6">
      <c r="A3318" s="42" t="s">
        <v>7082</v>
      </c>
      <c r="B3318" s="43">
        <f t="shared" si="104"/>
        <v>8</v>
      </c>
      <c r="C3318" s="43" t="str">
        <f t="shared" si="103"/>
        <v>28.48</v>
      </c>
      <c r="D3318" s="44">
        <v>7</v>
      </c>
      <c r="E3318" s="45" t="s">
        <v>18790</v>
      </c>
      <c r="F3318" s="45" t="s">
        <v>7403</v>
      </c>
      <c r="G3318" s="45" t="s">
        <v>18791</v>
      </c>
      <c r="H3318" s="46" t="s">
        <v>18792</v>
      </c>
      <c r="I3318" s="45" t="s">
        <v>18774</v>
      </c>
      <c r="J3318" s="46" t="s">
        <v>18775</v>
      </c>
      <c r="K3318" s="46" t="s">
        <v>18776</v>
      </c>
      <c r="L3318" s="45" t="s">
        <v>7306</v>
      </c>
      <c r="M3318" s="45" t="s">
        <v>7307</v>
      </c>
    </row>
    <row r="3319" spans="1:13" ht="57.6">
      <c r="A3319" s="42" t="s">
        <v>7082</v>
      </c>
      <c r="B3319" s="43">
        <f t="shared" si="104"/>
        <v>9</v>
      </c>
      <c r="C3319" s="43" t="str">
        <f t="shared" si="103"/>
        <v>28.49</v>
      </c>
      <c r="D3319" s="44">
        <v>6</v>
      </c>
      <c r="E3319" s="45" t="s">
        <v>18793</v>
      </c>
      <c r="F3319" s="45" t="s">
        <v>18794</v>
      </c>
      <c r="G3319" s="45" t="s">
        <v>8282</v>
      </c>
      <c r="H3319" s="46" t="s">
        <v>18795</v>
      </c>
      <c r="I3319" s="45" t="s">
        <v>18774</v>
      </c>
      <c r="J3319" s="46" t="s">
        <v>18775</v>
      </c>
      <c r="K3319" s="46" t="s">
        <v>18776</v>
      </c>
      <c r="L3319" s="45" t="s">
        <v>7306</v>
      </c>
      <c r="M3319" s="45" t="s">
        <v>7307</v>
      </c>
    </row>
    <row r="3320" spans="1:13" ht="57.6">
      <c r="A3320" s="42" t="s">
        <v>7082</v>
      </c>
      <c r="B3320" s="43">
        <f t="shared" si="104"/>
        <v>10</v>
      </c>
      <c r="C3320" s="43" t="str">
        <f t="shared" si="103"/>
        <v>28.410</v>
      </c>
      <c r="D3320" s="44">
        <v>7</v>
      </c>
      <c r="E3320" s="45" t="s">
        <v>8954</v>
      </c>
      <c r="F3320" s="45" t="s">
        <v>7391</v>
      </c>
      <c r="G3320" s="45" t="s">
        <v>18796</v>
      </c>
      <c r="H3320" s="46" t="s">
        <v>8516</v>
      </c>
      <c r="I3320" s="45" t="s">
        <v>18774</v>
      </c>
      <c r="J3320" s="46" t="s">
        <v>18775</v>
      </c>
      <c r="K3320" s="46" t="s">
        <v>18776</v>
      </c>
      <c r="L3320" s="45" t="s">
        <v>7306</v>
      </c>
      <c r="M3320" s="45" t="s">
        <v>7307</v>
      </c>
    </row>
    <row r="3321" spans="1:13" ht="57.6">
      <c r="A3321" s="42" t="s">
        <v>7082</v>
      </c>
      <c r="B3321" s="43">
        <f t="shared" si="104"/>
        <v>11</v>
      </c>
      <c r="C3321" s="43" t="str">
        <f t="shared" si="103"/>
        <v>28.411</v>
      </c>
      <c r="D3321" s="44">
        <v>7</v>
      </c>
      <c r="E3321" s="45" t="s">
        <v>18797</v>
      </c>
      <c r="F3321" s="45" t="s">
        <v>7377</v>
      </c>
      <c r="G3321" s="45" t="s">
        <v>18798</v>
      </c>
      <c r="H3321" s="46" t="s">
        <v>18799</v>
      </c>
      <c r="I3321" s="45" t="s">
        <v>18774</v>
      </c>
      <c r="J3321" s="46" t="s">
        <v>18775</v>
      </c>
      <c r="K3321" s="46" t="s">
        <v>18776</v>
      </c>
      <c r="L3321" s="45" t="s">
        <v>7306</v>
      </c>
      <c r="M3321" s="45" t="s">
        <v>7307</v>
      </c>
    </row>
    <row r="3322" spans="1:13" ht="57.6">
      <c r="A3322" s="42" t="s">
        <v>7082</v>
      </c>
      <c r="B3322" s="43">
        <f t="shared" si="104"/>
        <v>12</v>
      </c>
      <c r="C3322" s="43" t="str">
        <f t="shared" si="103"/>
        <v>28.412</v>
      </c>
      <c r="D3322" s="44">
        <v>7</v>
      </c>
      <c r="E3322" s="45" t="s">
        <v>18800</v>
      </c>
      <c r="F3322" s="45" t="s">
        <v>7381</v>
      </c>
      <c r="G3322" s="45" t="s">
        <v>18801</v>
      </c>
      <c r="H3322" s="46" t="s">
        <v>18802</v>
      </c>
      <c r="I3322" s="45" t="s">
        <v>18774</v>
      </c>
      <c r="J3322" s="46" t="s">
        <v>18775</v>
      </c>
      <c r="K3322" s="46" t="s">
        <v>18776</v>
      </c>
      <c r="L3322" s="45" t="s">
        <v>7306</v>
      </c>
      <c r="M3322" s="45" t="s">
        <v>7307</v>
      </c>
    </row>
    <row r="3323" spans="1:13" ht="57.6">
      <c r="A3323" s="42" t="s">
        <v>7082</v>
      </c>
      <c r="B3323" s="43">
        <f t="shared" si="104"/>
        <v>13</v>
      </c>
      <c r="C3323" s="43" t="str">
        <f t="shared" si="103"/>
        <v>28.413</v>
      </c>
      <c r="D3323" s="44">
        <v>5</v>
      </c>
      <c r="E3323" s="45" t="s">
        <v>18803</v>
      </c>
      <c r="F3323" s="45" t="s">
        <v>7345</v>
      </c>
      <c r="G3323" s="45" t="s">
        <v>9002</v>
      </c>
      <c r="H3323" s="45" t="s">
        <v>8491</v>
      </c>
      <c r="I3323" s="45" t="s">
        <v>18774</v>
      </c>
      <c r="J3323" s="46" t="s">
        <v>18775</v>
      </c>
      <c r="K3323" s="46" t="s">
        <v>18776</v>
      </c>
      <c r="L3323" s="45" t="s">
        <v>7306</v>
      </c>
      <c r="M3323" s="45" t="s">
        <v>7307</v>
      </c>
    </row>
    <row r="3324" spans="1:13" ht="57.6">
      <c r="A3324" s="42" t="s">
        <v>7082</v>
      </c>
      <c r="B3324" s="43">
        <f t="shared" si="104"/>
        <v>14</v>
      </c>
      <c r="C3324" s="43" t="str">
        <f t="shared" si="103"/>
        <v>28.414</v>
      </c>
      <c r="D3324" s="44">
        <v>6</v>
      </c>
      <c r="E3324" s="45" t="s">
        <v>18804</v>
      </c>
      <c r="F3324" s="45" t="s">
        <v>18805</v>
      </c>
      <c r="G3324" s="45" t="s">
        <v>18806</v>
      </c>
      <c r="H3324" s="46" t="s">
        <v>18807</v>
      </c>
      <c r="I3324" s="45" t="s">
        <v>18774</v>
      </c>
      <c r="J3324" s="46" t="s">
        <v>18775</v>
      </c>
      <c r="K3324" s="46" t="s">
        <v>18776</v>
      </c>
      <c r="L3324" s="45" t="s">
        <v>7306</v>
      </c>
      <c r="M3324" s="45" t="s">
        <v>7307</v>
      </c>
    </row>
    <row r="3325" spans="1:13" ht="57.6">
      <c r="A3325" s="42" t="s">
        <v>7082</v>
      </c>
      <c r="B3325" s="43">
        <f t="shared" si="104"/>
        <v>15</v>
      </c>
      <c r="C3325" s="43" t="str">
        <f t="shared" si="103"/>
        <v>28.415</v>
      </c>
      <c r="D3325" s="44">
        <v>7</v>
      </c>
      <c r="E3325" s="45" t="s">
        <v>18808</v>
      </c>
      <c r="F3325" s="45" t="s">
        <v>10543</v>
      </c>
      <c r="G3325" s="45" t="s">
        <v>18809</v>
      </c>
      <c r="H3325" s="46" t="s">
        <v>18810</v>
      </c>
      <c r="I3325" s="45" t="s">
        <v>18774</v>
      </c>
      <c r="J3325" s="46" t="s">
        <v>18775</v>
      </c>
      <c r="K3325" s="46" t="s">
        <v>18776</v>
      </c>
      <c r="L3325" s="45" t="s">
        <v>7306</v>
      </c>
      <c r="M3325" s="45" t="s">
        <v>7307</v>
      </c>
    </row>
    <row r="3326" spans="1:13" ht="57.6">
      <c r="A3326" s="42" t="s">
        <v>7082</v>
      </c>
      <c r="B3326" s="43">
        <f t="shared" si="104"/>
        <v>16</v>
      </c>
      <c r="C3326" s="43" t="str">
        <f t="shared" si="103"/>
        <v>28.416</v>
      </c>
      <c r="D3326" s="44">
        <v>6</v>
      </c>
      <c r="E3326" s="45" t="s">
        <v>18811</v>
      </c>
      <c r="F3326" s="45" t="s">
        <v>18812</v>
      </c>
      <c r="G3326" s="45" t="s">
        <v>18813</v>
      </c>
      <c r="H3326" s="46" t="s">
        <v>18814</v>
      </c>
      <c r="I3326" s="45" t="s">
        <v>18774</v>
      </c>
      <c r="J3326" s="46" t="s">
        <v>18775</v>
      </c>
      <c r="K3326" s="46" t="s">
        <v>18776</v>
      </c>
      <c r="L3326" s="45" t="s">
        <v>7306</v>
      </c>
      <c r="M3326" s="45" t="s">
        <v>7307</v>
      </c>
    </row>
    <row r="3327" spans="1:13" ht="57.6">
      <c r="A3327" s="42" t="s">
        <v>7082</v>
      </c>
      <c r="B3327" s="43">
        <f t="shared" si="104"/>
        <v>17</v>
      </c>
      <c r="C3327" s="43" t="str">
        <f t="shared" si="103"/>
        <v>28.417</v>
      </c>
      <c r="D3327" s="44">
        <v>7</v>
      </c>
      <c r="E3327" s="45" t="s">
        <v>18815</v>
      </c>
      <c r="F3327" s="45" t="s">
        <v>10492</v>
      </c>
      <c r="G3327" s="45" t="s">
        <v>18816</v>
      </c>
      <c r="H3327" s="46" t="s">
        <v>18817</v>
      </c>
      <c r="I3327" s="45" t="s">
        <v>18774</v>
      </c>
      <c r="J3327" s="46" t="s">
        <v>18775</v>
      </c>
      <c r="K3327" s="46" t="s">
        <v>18776</v>
      </c>
      <c r="L3327" s="45" t="s">
        <v>7306</v>
      </c>
      <c r="M3327" s="45" t="s">
        <v>7307</v>
      </c>
    </row>
    <row r="3328" spans="1:13" ht="57.6">
      <c r="A3328" s="42" t="s">
        <v>7082</v>
      </c>
      <c r="B3328" s="43">
        <f t="shared" si="104"/>
        <v>18</v>
      </c>
      <c r="C3328" s="43" t="str">
        <f t="shared" si="103"/>
        <v>28.418</v>
      </c>
      <c r="D3328" s="44">
        <v>7</v>
      </c>
      <c r="E3328" s="45" t="s">
        <v>18818</v>
      </c>
      <c r="F3328" s="45" t="s">
        <v>8226</v>
      </c>
      <c r="G3328" s="45" t="s">
        <v>18819</v>
      </c>
      <c r="H3328" s="46" t="s">
        <v>18820</v>
      </c>
      <c r="I3328" s="45" t="s">
        <v>18774</v>
      </c>
      <c r="J3328" s="46" t="s">
        <v>18775</v>
      </c>
      <c r="K3328" s="46" t="s">
        <v>18776</v>
      </c>
      <c r="L3328" s="45" t="s">
        <v>7306</v>
      </c>
      <c r="M3328" s="45" t="s">
        <v>7307</v>
      </c>
    </row>
    <row r="3329" spans="1:13" ht="57.6">
      <c r="A3329" s="42" t="s">
        <v>7082</v>
      </c>
      <c r="B3329" s="43">
        <f t="shared" si="104"/>
        <v>19</v>
      </c>
      <c r="C3329" s="43" t="str">
        <f t="shared" si="103"/>
        <v>28.419</v>
      </c>
      <c r="D3329" s="44">
        <v>7</v>
      </c>
      <c r="E3329" s="45" t="s">
        <v>18821</v>
      </c>
      <c r="F3329" s="45" t="s">
        <v>10697</v>
      </c>
      <c r="G3329" s="45" t="s">
        <v>18822</v>
      </c>
      <c r="H3329" s="46" t="s">
        <v>18823</v>
      </c>
      <c r="I3329" s="45" t="s">
        <v>18774</v>
      </c>
      <c r="J3329" s="46" t="s">
        <v>18775</v>
      </c>
      <c r="K3329" s="46" t="s">
        <v>18776</v>
      </c>
      <c r="L3329" s="45" t="s">
        <v>7306</v>
      </c>
      <c r="M3329" s="45" t="s">
        <v>7307</v>
      </c>
    </row>
    <row r="3330" spans="1:13" ht="57.6">
      <c r="A3330" s="42" t="s">
        <v>7082</v>
      </c>
      <c r="B3330" s="43">
        <f t="shared" si="104"/>
        <v>20</v>
      </c>
      <c r="C3330" s="43" t="str">
        <f t="shared" si="103"/>
        <v>28.420</v>
      </c>
      <c r="D3330" s="44">
        <v>7</v>
      </c>
      <c r="E3330" s="45" t="s">
        <v>18824</v>
      </c>
      <c r="F3330" s="45" t="s">
        <v>10660</v>
      </c>
      <c r="G3330" s="45" t="s">
        <v>18825</v>
      </c>
      <c r="H3330" s="46" t="s">
        <v>18826</v>
      </c>
      <c r="I3330" s="45" t="s">
        <v>18774</v>
      </c>
      <c r="J3330" s="46" t="s">
        <v>18775</v>
      </c>
      <c r="K3330" s="46" t="s">
        <v>18776</v>
      </c>
      <c r="L3330" s="45" t="s">
        <v>7306</v>
      </c>
      <c r="M3330" s="45" t="s">
        <v>7307</v>
      </c>
    </row>
    <row r="3331" spans="1:13" ht="57.6">
      <c r="A3331" s="42" t="s">
        <v>7082</v>
      </c>
      <c r="B3331" s="43">
        <f t="shared" si="104"/>
        <v>21</v>
      </c>
      <c r="C3331" s="43" t="str">
        <f t="shared" ref="C3331:C3394" si="105">+CONCATENATE(A3331,B3331)</f>
        <v>28.421</v>
      </c>
      <c r="D3331" s="44">
        <v>6</v>
      </c>
      <c r="E3331" s="45" t="s">
        <v>18827</v>
      </c>
      <c r="F3331" s="45" t="s">
        <v>18828</v>
      </c>
      <c r="G3331" s="45" t="s">
        <v>18829</v>
      </c>
      <c r="H3331" s="45" t="s">
        <v>18830</v>
      </c>
      <c r="I3331" s="45" t="s">
        <v>18774</v>
      </c>
      <c r="J3331" s="46" t="s">
        <v>18775</v>
      </c>
      <c r="K3331" s="46" t="s">
        <v>18776</v>
      </c>
      <c r="L3331" s="45" t="s">
        <v>7306</v>
      </c>
      <c r="M3331" s="45" t="s">
        <v>7307</v>
      </c>
    </row>
    <row r="3332" spans="1:13" ht="57.6">
      <c r="A3332" s="42" t="s">
        <v>7082</v>
      </c>
      <c r="B3332" s="43">
        <f t="shared" ref="B3332:B3395" si="106">+IF(A3332=A3331,B3331+1,1)</f>
        <v>22</v>
      </c>
      <c r="C3332" s="43" t="str">
        <f t="shared" si="105"/>
        <v>28.422</v>
      </c>
      <c r="D3332" s="44">
        <v>7</v>
      </c>
      <c r="E3332" s="45" t="s">
        <v>18831</v>
      </c>
      <c r="F3332" s="45" t="s">
        <v>11073</v>
      </c>
      <c r="G3332" s="45" t="s">
        <v>18832</v>
      </c>
      <c r="H3332" s="46" t="s">
        <v>18833</v>
      </c>
      <c r="I3332" s="45" t="s">
        <v>18774</v>
      </c>
      <c r="J3332" s="46" t="s">
        <v>18775</v>
      </c>
      <c r="K3332" s="46" t="s">
        <v>18776</v>
      </c>
      <c r="L3332" s="45" t="s">
        <v>7306</v>
      </c>
      <c r="M3332" s="45" t="s">
        <v>7307</v>
      </c>
    </row>
    <row r="3333" spans="1:13" ht="57.6">
      <c r="A3333" s="42" t="s">
        <v>7082</v>
      </c>
      <c r="B3333" s="43">
        <f t="shared" si="106"/>
        <v>23</v>
      </c>
      <c r="C3333" s="43" t="str">
        <f t="shared" si="105"/>
        <v>28.423</v>
      </c>
      <c r="D3333" s="44">
        <v>7</v>
      </c>
      <c r="E3333" s="45" t="s">
        <v>18834</v>
      </c>
      <c r="F3333" s="45" t="s">
        <v>10790</v>
      </c>
      <c r="G3333" s="45" t="s">
        <v>18835</v>
      </c>
      <c r="H3333" s="46" t="s">
        <v>18836</v>
      </c>
      <c r="I3333" s="45" t="s">
        <v>18774</v>
      </c>
      <c r="J3333" s="46" t="s">
        <v>18775</v>
      </c>
      <c r="K3333" s="46" t="s">
        <v>18776</v>
      </c>
      <c r="L3333" s="45" t="s">
        <v>7306</v>
      </c>
      <c r="M3333" s="45" t="s">
        <v>7307</v>
      </c>
    </row>
    <row r="3334" spans="1:13" ht="57.6">
      <c r="A3334" s="42" t="s">
        <v>7082</v>
      </c>
      <c r="B3334" s="43">
        <f t="shared" si="106"/>
        <v>24</v>
      </c>
      <c r="C3334" s="43" t="str">
        <f t="shared" si="105"/>
        <v>28.424</v>
      </c>
      <c r="D3334" s="44">
        <v>7</v>
      </c>
      <c r="E3334" s="45" t="s">
        <v>18837</v>
      </c>
      <c r="F3334" s="45" t="s">
        <v>10725</v>
      </c>
      <c r="G3334" s="45" t="s">
        <v>18838</v>
      </c>
      <c r="H3334" s="46" t="s">
        <v>18839</v>
      </c>
      <c r="I3334" s="45" t="s">
        <v>18774</v>
      </c>
      <c r="J3334" s="46" t="s">
        <v>18775</v>
      </c>
      <c r="K3334" s="46" t="s">
        <v>18776</v>
      </c>
      <c r="L3334" s="45" t="s">
        <v>7306</v>
      </c>
      <c r="M3334" s="45" t="s">
        <v>7307</v>
      </c>
    </row>
    <row r="3335" spans="1:13" ht="57.6">
      <c r="A3335" s="42" t="s">
        <v>7082</v>
      </c>
      <c r="B3335" s="43">
        <f t="shared" si="106"/>
        <v>25</v>
      </c>
      <c r="C3335" s="43" t="str">
        <f t="shared" si="105"/>
        <v>28.425</v>
      </c>
      <c r="D3335" s="44">
        <v>7</v>
      </c>
      <c r="E3335" s="45" t="s">
        <v>18840</v>
      </c>
      <c r="F3335" s="45" t="s">
        <v>10498</v>
      </c>
      <c r="G3335" s="45" t="s">
        <v>18841</v>
      </c>
      <c r="H3335" s="46" t="s">
        <v>18842</v>
      </c>
      <c r="I3335" s="45" t="s">
        <v>18774</v>
      </c>
      <c r="J3335" s="46" t="s">
        <v>18775</v>
      </c>
      <c r="K3335" s="46" t="s">
        <v>18776</v>
      </c>
      <c r="L3335" s="45" t="s">
        <v>7306</v>
      </c>
      <c r="M3335" s="45" t="s">
        <v>7307</v>
      </c>
    </row>
    <row r="3336" spans="1:13" ht="57.6">
      <c r="A3336" s="42" t="s">
        <v>7082</v>
      </c>
      <c r="B3336" s="43">
        <f t="shared" si="106"/>
        <v>26</v>
      </c>
      <c r="C3336" s="43" t="str">
        <f t="shared" si="105"/>
        <v>28.426</v>
      </c>
      <c r="D3336" s="44">
        <v>6</v>
      </c>
      <c r="E3336" s="45" t="s">
        <v>18843</v>
      </c>
      <c r="F3336" s="45" t="s">
        <v>18844</v>
      </c>
      <c r="G3336" s="45" t="s">
        <v>18845</v>
      </c>
      <c r="H3336" s="46" t="s">
        <v>18846</v>
      </c>
      <c r="I3336" s="45" t="s">
        <v>18774</v>
      </c>
      <c r="J3336" s="46" t="s">
        <v>18775</v>
      </c>
      <c r="K3336" s="46" t="s">
        <v>18776</v>
      </c>
      <c r="L3336" s="45" t="s">
        <v>7306</v>
      </c>
      <c r="M3336" s="45" t="s">
        <v>7307</v>
      </c>
    </row>
    <row r="3337" spans="1:13" ht="57.6">
      <c r="A3337" s="42" t="s">
        <v>7082</v>
      </c>
      <c r="B3337" s="43">
        <f t="shared" si="106"/>
        <v>27</v>
      </c>
      <c r="C3337" s="43" t="str">
        <f t="shared" si="105"/>
        <v>28.427</v>
      </c>
      <c r="D3337" s="44">
        <v>7</v>
      </c>
      <c r="E3337" s="45" t="s">
        <v>18847</v>
      </c>
      <c r="F3337" s="45" t="s">
        <v>8884</v>
      </c>
      <c r="G3337" s="45" t="s">
        <v>18848</v>
      </c>
      <c r="H3337" s="46" t="s">
        <v>18849</v>
      </c>
      <c r="I3337" s="45" t="s">
        <v>18774</v>
      </c>
      <c r="J3337" s="46" t="s">
        <v>18775</v>
      </c>
      <c r="K3337" s="46" t="s">
        <v>18776</v>
      </c>
      <c r="L3337" s="45" t="s">
        <v>7306</v>
      </c>
      <c r="M3337" s="45" t="s">
        <v>7307</v>
      </c>
    </row>
    <row r="3338" spans="1:13" ht="57.6">
      <c r="A3338" s="42" t="s">
        <v>7082</v>
      </c>
      <c r="B3338" s="43">
        <f t="shared" si="106"/>
        <v>28</v>
      </c>
      <c r="C3338" s="43" t="str">
        <f t="shared" si="105"/>
        <v>28.428</v>
      </c>
      <c r="D3338" s="44">
        <v>7</v>
      </c>
      <c r="E3338" s="45" t="s">
        <v>18850</v>
      </c>
      <c r="F3338" s="45" t="s">
        <v>8952</v>
      </c>
      <c r="G3338" s="45" t="s">
        <v>8877</v>
      </c>
      <c r="H3338" s="46" t="s">
        <v>18851</v>
      </c>
      <c r="I3338" s="45" t="s">
        <v>18774</v>
      </c>
      <c r="J3338" s="46" t="s">
        <v>18775</v>
      </c>
      <c r="K3338" s="46" t="s">
        <v>18776</v>
      </c>
      <c r="L3338" s="45" t="s">
        <v>7306</v>
      </c>
      <c r="M3338" s="45" t="s">
        <v>7307</v>
      </c>
    </row>
    <row r="3339" spans="1:13" ht="57.6">
      <c r="A3339" s="42" t="s">
        <v>7082</v>
      </c>
      <c r="B3339" s="43">
        <f t="shared" si="106"/>
        <v>29</v>
      </c>
      <c r="C3339" s="43" t="str">
        <f t="shared" si="105"/>
        <v>28.429</v>
      </c>
      <c r="D3339" s="44">
        <v>7</v>
      </c>
      <c r="E3339" s="45" t="s">
        <v>18852</v>
      </c>
      <c r="F3339" s="45" t="s">
        <v>10964</v>
      </c>
      <c r="G3339" s="45" t="s">
        <v>18853</v>
      </c>
      <c r="H3339" s="46" t="s">
        <v>18854</v>
      </c>
      <c r="I3339" s="45" t="s">
        <v>18774</v>
      </c>
      <c r="J3339" s="46" t="s">
        <v>18775</v>
      </c>
      <c r="K3339" s="46" t="s">
        <v>18776</v>
      </c>
      <c r="L3339" s="45" t="s">
        <v>7306</v>
      </c>
      <c r="M3339" s="45" t="s">
        <v>7307</v>
      </c>
    </row>
    <row r="3340" spans="1:13" ht="57.6">
      <c r="A3340" s="42" t="s">
        <v>7082</v>
      </c>
      <c r="B3340" s="43">
        <f t="shared" si="106"/>
        <v>30</v>
      </c>
      <c r="C3340" s="43" t="str">
        <f t="shared" si="105"/>
        <v>28.430</v>
      </c>
      <c r="D3340" s="44">
        <v>7</v>
      </c>
      <c r="E3340" s="45" t="s">
        <v>18855</v>
      </c>
      <c r="F3340" s="45" t="s">
        <v>10683</v>
      </c>
      <c r="G3340" s="45" t="s">
        <v>18856</v>
      </c>
      <c r="H3340" s="46" t="s">
        <v>18857</v>
      </c>
      <c r="I3340" s="45" t="s">
        <v>18774</v>
      </c>
      <c r="J3340" s="46" t="s">
        <v>18775</v>
      </c>
      <c r="K3340" s="46" t="s">
        <v>18776</v>
      </c>
      <c r="L3340" s="45" t="s">
        <v>7306</v>
      </c>
      <c r="M3340" s="45" t="s">
        <v>7307</v>
      </c>
    </row>
    <row r="3341" spans="1:13" ht="57.6">
      <c r="A3341" s="42" t="s">
        <v>7082</v>
      </c>
      <c r="B3341" s="43">
        <f t="shared" si="106"/>
        <v>31</v>
      </c>
      <c r="C3341" s="43" t="str">
        <f t="shared" si="105"/>
        <v>28.431</v>
      </c>
      <c r="D3341" s="44">
        <v>7</v>
      </c>
      <c r="E3341" s="45" t="s">
        <v>18858</v>
      </c>
      <c r="F3341" s="45" t="s">
        <v>8912</v>
      </c>
      <c r="G3341" s="45" t="s">
        <v>18859</v>
      </c>
      <c r="H3341" s="46" t="s">
        <v>18860</v>
      </c>
      <c r="I3341" s="45" t="s">
        <v>18774</v>
      </c>
      <c r="J3341" s="46" t="s">
        <v>18775</v>
      </c>
      <c r="K3341" s="46" t="s">
        <v>18776</v>
      </c>
      <c r="L3341" s="45" t="s">
        <v>7306</v>
      </c>
      <c r="M3341" s="45" t="s">
        <v>7307</v>
      </c>
    </row>
    <row r="3342" spans="1:13" ht="57.6">
      <c r="A3342" s="42" t="s">
        <v>7082</v>
      </c>
      <c r="B3342" s="43">
        <f t="shared" si="106"/>
        <v>32</v>
      </c>
      <c r="C3342" s="43" t="str">
        <f t="shared" si="105"/>
        <v>28.432</v>
      </c>
      <c r="D3342" s="44">
        <v>7</v>
      </c>
      <c r="E3342" s="45" t="s">
        <v>18861</v>
      </c>
      <c r="F3342" s="45" t="s">
        <v>8940</v>
      </c>
      <c r="G3342" s="45" t="s">
        <v>18862</v>
      </c>
      <c r="H3342" s="46" t="s">
        <v>18863</v>
      </c>
      <c r="I3342" s="45" t="s">
        <v>18774</v>
      </c>
      <c r="J3342" s="46" t="s">
        <v>18775</v>
      </c>
      <c r="K3342" s="46" t="s">
        <v>18776</v>
      </c>
      <c r="L3342" s="45" t="s">
        <v>7306</v>
      </c>
      <c r="M3342" s="45" t="s">
        <v>7307</v>
      </c>
    </row>
    <row r="3343" spans="1:13" ht="57.6">
      <c r="A3343" s="42" t="s">
        <v>7082</v>
      </c>
      <c r="B3343" s="43">
        <f t="shared" si="106"/>
        <v>33</v>
      </c>
      <c r="C3343" s="43" t="str">
        <f t="shared" si="105"/>
        <v>28.433</v>
      </c>
      <c r="D3343" s="44">
        <v>5</v>
      </c>
      <c r="E3343" s="45" t="s">
        <v>8566</v>
      </c>
      <c r="F3343" s="45" t="s">
        <v>7505</v>
      </c>
      <c r="G3343" s="45" t="s">
        <v>7338</v>
      </c>
      <c r="H3343" s="45" t="s">
        <v>7339</v>
      </c>
      <c r="I3343" s="45" t="s">
        <v>18774</v>
      </c>
      <c r="J3343" s="46" t="s">
        <v>18775</v>
      </c>
      <c r="K3343" s="46" t="s">
        <v>18776</v>
      </c>
      <c r="L3343" s="45" t="s">
        <v>7306</v>
      </c>
      <c r="M3343" s="45" t="s">
        <v>7307</v>
      </c>
    </row>
    <row r="3344" spans="1:13" ht="57.6">
      <c r="A3344" s="42" t="s">
        <v>7082</v>
      </c>
      <c r="B3344" s="43">
        <f t="shared" si="106"/>
        <v>34</v>
      </c>
      <c r="C3344" s="43" t="str">
        <f t="shared" si="105"/>
        <v>28.434</v>
      </c>
      <c r="D3344" s="44">
        <v>5</v>
      </c>
      <c r="E3344" s="45" t="s">
        <v>8966</v>
      </c>
      <c r="F3344" s="45" t="s">
        <v>7337</v>
      </c>
      <c r="G3344" s="45" t="s">
        <v>18864</v>
      </c>
      <c r="H3344" s="45" t="s">
        <v>18865</v>
      </c>
      <c r="I3344" s="45" t="s">
        <v>18774</v>
      </c>
      <c r="J3344" s="46" t="s">
        <v>18775</v>
      </c>
      <c r="K3344" s="46" t="s">
        <v>18776</v>
      </c>
      <c r="L3344" s="45" t="s">
        <v>7306</v>
      </c>
      <c r="M3344" s="45" t="s">
        <v>7307</v>
      </c>
    </row>
    <row r="3345" spans="1:13" ht="57.6">
      <c r="A3345" s="42" t="s">
        <v>7082</v>
      </c>
      <c r="B3345" s="43">
        <f t="shared" si="106"/>
        <v>35</v>
      </c>
      <c r="C3345" s="43" t="str">
        <f t="shared" si="105"/>
        <v>28.435</v>
      </c>
      <c r="D3345" s="44">
        <v>5</v>
      </c>
      <c r="E3345" s="45" t="s">
        <v>18866</v>
      </c>
      <c r="F3345" s="45" t="s">
        <v>7329</v>
      </c>
      <c r="G3345" s="45" t="s">
        <v>8293</v>
      </c>
      <c r="H3345" s="45" t="s">
        <v>7343</v>
      </c>
      <c r="I3345" s="45" t="s">
        <v>18774</v>
      </c>
      <c r="J3345" s="46" t="s">
        <v>18775</v>
      </c>
      <c r="K3345" s="46" t="s">
        <v>18776</v>
      </c>
      <c r="L3345" s="45" t="s">
        <v>7306</v>
      </c>
      <c r="M3345" s="45" t="s">
        <v>7307</v>
      </c>
    </row>
    <row r="3346" spans="1:13" ht="57.6">
      <c r="A3346" s="42" t="s">
        <v>7082</v>
      </c>
      <c r="B3346" s="43">
        <f t="shared" si="106"/>
        <v>36</v>
      </c>
      <c r="C3346" s="43" t="str">
        <f t="shared" si="105"/>
        <v>28.436</v>
      </c>
      <c r="D3346" s="44">
        <v>4</v>
      </c>
      <c r="E3346" s="45" t="s">
        <v>7308</v>
      </c>
      <c r="F3346" s="45" t="s">
        <v>7309</v>
      </c>
      <c r="G3346" s="45" t="s">
        <v>7310</v>
      </c>
      <c r="H3346" s="46" t="s">
        <v>7311</v>
      </c>
      <c r="I3346" s="45" t="s">
        <v>18774</v>
      </c>
      <c r="J3346" s="46" t="s">
        <v>18775</v>
      </c>
      <c r="K3346" s="46" t="s">
        <v>18776</v>
      </c>
      <c r="L3346" s="45" t="s">
        <v>7306</v>
      </c>
      <c r="M3346" s="45" t="s">
        <v>7307</v>
      </c>
    </row>
    <row r="3347" spans="1:13" ht="43.2">
      <c r="A3347" s="42" t="s">
        <v>7039</v>
      </c>
      <c r="B3347" s="43">
        <f t="shared" si="106"/>
        <v>1</v>
      </c>
      <c r="C3347" s="43" t="str">
        <f t="shared" si="105"/>
        <v>10.61</v>
      </c>
      <c r="D3347" s="44">
        <v>3</v>
      </c>
      <c r="E3347" s="45" t="s">
        <v>7300</v>
      </c>
      <c r="F3347" s="45" t="s">
        <v>7301</v>
      </c>
      <c r="G3347" s="45" t="s">
        <v>7038</v>
      </c>
      <c r="H3347" s="46" t="s">
        <v>18867</v>
      </c>
      <c r="I3347" s="45" t="s">
        <v>18868</v>
      </c>
      <c r="J3347" s="46" t="s">
        <v>18869</v>
      </c>
      <c r="K3347" s="46" t="s">
        <v>18869</v>
      </c>
      <c r="L3347" s="45" t="s">
        <v>7306</v>
      </c>
      <c r="M3347" s="45" t="s">
        <v>7307</v>
      </c>
    </row>
    <row r="3348" spans="1:13" ht="43.2">
      <c r="A3348" s="42" t="s">
        <v>7039</v>
      </c>
      <c r="B3348" s="43">
        <f t="shared" si="106"/>
        <v>2</v>
      </c>
      <c r="C3348" s="43" t="str">
        <f t="shared" si="105"/>
        <v>10.62</v>
      </c>
      <c r="D3348" s="44">
        <v>4</v>
      </c>
      <c r="E3348" s="45" t="s">
        <v>18870</v>
      </c>
      <c r="F3348" s="45" t="s">
        <v>8267</v>
      </c>
      <c r="G3348" s="45" t="s">
        <v>8941</v>
      </c>
      <c r="H3348" s="45" t="s">
        <v>10788</v>
      </c>
      <c r="I3348" s="45" t="s">
        <v>18868</v>
      </c>
      <c r="J3348" s="46" t="s">
        <v>18869</v>
      </c>
      <c r="K3348" s="46" t="s">
        <v>18869</v>
      </c>
      <c r="L3348" s="45" t="s">
        <v>7306</v>
      </c>
      <c r="M3348" s="45" t="s">
        <v>7307</v>
      </c>
    </row>
    <row r="3349" spans="1:13" ht="43.2">
      <c r="A3349" s="42" t="s">
        <v>7039</v>
      </c>
      <c r="B3349" s="43">
        <f t="shared" si="106"/>
        <v>3</v>
      </c>
      <c r="C3349" s="43" t="str">
        <f t="shared" si="105"/>
        <v>10.63</v>
      </c>
      <c r="D3349" s="44">
        <v>5</v>
      </c>
      <c r="E3349" s="45" t="s">
        <v>8982</v>
      </c>
      <c r="F3349" s="45" t="s">
        <v>7391</v>
      </c>
      <c r="G3349" s="45" t="s">
        <v>10534</v>
      </c>
      <c r="H3349" s="45" t="s">
        <v>18871</v>
      </c>
      <c r="I3349" s="45" t="s">
        <v>18868</v>
      </c>
      <c r="J3349" s="46" t="s">
        <v>18869</v>
      </c>
      <c r="K3349" s="46" t="s">
        <v>18869</v>
      </c>
      <c r="L3349" s="45" t="s">
        <v>7306</v>
      </c>
      <c r="M3349" s="45" t="s">
        <v>7307</v>
      </c>
    </row>
    <row r="3350" spans="1:13" ht="43.2">
      <c r="A3350" s="42" t="s">
        <v>7039</v>
      </c>
      <c r="B3350" s="43">
        <f t="shared" si="106"/>
        <v>4</v>
      </c>
      <c r="C3350" s="43" t="str">
        <f t="shared" si="105"/>
        <v>10.64</v>
      </c>
      <c r="D3350" s="44">
        <v>4</v>
      </c>
      <c r="E3350" s="45" t="s">
        <v>7418</v>
      </c>
      <c r="F3350" s="45" t="s">
        <v>7419</v>
      </c>
      <c r="G3350" s="45" t="s">
        <v>18872</v>
      </c>
      <c r="H3350" s="45" t="s">
        <v>18873</v>
      </c>
      <c r="I3350" s="45" t="s">
        <v>18868</v>
      </c>
      <c r="J3350" s="46" t="s">
        <v>18869</v>
      </c>
      <c r="K3350" s="46" t="s">
        <v>18869</v>
      </c>
      <c r="L3350" s="45" t="s">
        <v>7306</v>
      </c>
      <c r="M3350" s="45" t="s">
        <v>7307</v>
      </c>
    </row>
    <row r="3351" spans="1:13" ht="43.2">
      <c r="A3351" s="42" t="s">
        <v>7039</v>
      </c>
      <c r="B3351" s="43">
        <f t="shared" si="106"/>
        <v>5</v>
      </c>
      <c r="C3351" s="43" t="str">
        <f t="shared" si="105"/>
        <v>10.65</v>
      </c>
      <c r="D3351" s="44">
        <v>5</v>
      </c>
      <c r="E3351" s="45" t="s">
        <v>7426</v>
      </c>
      <c r="F3351" s="45" t="s">
        <v>7313</v>
      </c>
      <c r="G3351" s="45" t="s">
        <v>18874</v>
      </c>
      <c r="H3351" s="46" t="s">
        <v>18875</v>
      </c>
      <c r="I3351" s="45" t="s">
        <v>18868</v>
      </c>
      <c r="J3351" s="46" t="s">
        <v>18869</v>
      </c>
      <c r="K3351" s="46" t="s">
        <v>18869</v>
      </c>
      <c r="L3351" s="45" t="s">
        <v>7306</v>
      </c>
      <c r="M3351" s="45" t="s">
        <v>7307</v>
      </c>
    </row>
    <row r="3352" spans="1:13" ht="43.2">
      <c r="A3352" s="42" t="s">
        <v>7039</v>
      </c>
      <c r="B3352" s="43">
        <f t="shared" si="106"/>
        <v>6</v>
      </c>
      <c r="C3352" s="43" t="str">
        <f t="shared" si="105"/>
        <v>10.66</v>
      </c>
      <c r="D3352" s="44">
        <v>6</v>
      </c>
      <c r="E3352" s="45" t="s">
        <v>11318</v>
      </c>
      <c r="F3352" s="45" t="s">
        <v>8952</v>
      </c>
      <c r="G3352" s="45" t="s">
        <v>18876</v>
      </c>
      <c r="H3352" s="46" t="s">
        <v>18877</v>
      </c>
      <c r="I3352" s="45" t="s">
        <v>18868</v>
      </c>
      <c r="J3352" s="46" t="s">
        <v>18869</v>
      </c>
      <c r="K3352" s="46" t="s">
        <v>18869</v>
      </c>
      <c r="L3352" s="45" t="s">
        <v>7306</v>
      </c>
      <c r="M3352" s="45" t="s">
        <v>7307</v>
      </c>
    </row>
    <row r="3353" spans="1:13" ht="43.2">
      <c r="A3353" s="42" t="s">
        <v>7039</v>
      </c>
      <c r="B3353" s="43">
        <f t="shared" si="106"/>
        <v>7</v>
      </c>
      <c r="C3353" s="43" t="str">
        <f t="shared" si="105"/>
        <v>10.67</v>
      </c>
      <c r="D3353" s="44">
        <v>6</v>
      </c>
      <c r="E3353" s="45" t="s">
        <v>8911</v>
      </c>
      <c r="F3353" s="45" t="s">
        <v>8912</v>
      </c>
      <c r="G3353" s="45" t="s">
        <v>18878</v>
      </c>
      <c r="H3353" s="46" t="s">
        <v>18879</v>
      </c>
      <c r="I3353" s="45" t="s">
        <v>18868</v>
      </c>
      <c r="J3353" s="46" t="s">
        <v>18869</v>
      </c>
      <c r="K3353" s="46" t="s">
        <v>18869</v>
      </c>
      <c r="L3353" s="45" t="s">
        <v>7306</v>
      </c>
      <c r="M3353" s="45" t="s">
        <v>7307</v>
      </c>
    </row>
    <row r="3354" spans="1:13" ht="43.2">
      <c r="A3354" s="42" t="s">
        <v>7039</v>
      </c>
      <c r="B3354" s="43">
        <f t="shared" si="106"/>
        <v>8</v>
      </c>
      <c r="C3354" s="43" t="str">
        <f t="shared" si="105"/>
        <v>10.68</v>
      </c>
      <c r="D3354" s="44">
        <v>4</v>
      </c>
      <c r="E3354" s="45" t="s">
        <v>7308</v>
      </c>
      <c r="F3354" s="45" t="s">
        <v>7309</v>
      </c>
      <c r="G3354" s="45" t="s">
        <v>8394</v>
      </c>
      <c r="H3354" s="45" t="s">
        <v>8986</v>
      </c>
      <c r="I3354" s="45" t="s">
        <v>18868</v>
      </c>
      <c r="J3354" s="46" t="s">
        <v>18869</v>
      </c>
      <c r="K3354" s="46" t="s">
        <v>18869</v>
      </c>
      <c r="L3354" s="45" t="s">
        <v>7306</v>
      </c>
      <c r="M3354" s="45" t="s">
        <v>7307</v>
      </c>
    </row>
    <row r="3355" spans="1:13" ht="43.2">
      <c r="A3355" s="42" t="s">
        <v>7039</v>
      </c>
      <c r="B3355" s="43">
        <f t="shared" si="106"/>
        <v>9</v>
      </c>
      <c r="C3355" s="43" t="str">
        <f t="shared" si="105"/>
        <v>10.69</v>
      </c>
      <c r="D3355" s="44">
        <v>4</v>
      </c>
      <c r="E3355" s="45" t="s">
        <v>7332</v>
      </c>
      <c r="F3355" s="45" t="s">
        <v>7333</v>
      </c>
      <c r="G3355" s="45" t="s">
        <v>7420</v>
      </c>
      <c r="H3355" s="46" t="s">
        <v>8972</v>
      </c>
      <c r="I3355" s="45" t="s">
        <v>18868</v>
      </c>
      <c r="J3355" s="46" t="s">
        <v>18869</v>
      </c>
      <c r="K3355" s="46" t="s">
        <v>18869</v>
      </c>
      <c r="L3355" s="45" t="s">
        <v>7306</v>
      </c>
      <c r="M3355" s="45" t="s">
        <v>7307</v>
      </c>
    </row>
    <row r="3356" spans="1:13" ht="43.2">
      <c r="A3356" s="42" t="s">
        <v>7039</v>
      </c>
      <c r="B3356" s="43">
        <f t="shared" si="106"/>
        <v>10</v>
      </c>
      <c r="C3356" s="43" t="str">
        <f t="shared" si="105"/>
        <v>10.610</v>
      </c>
      <c r="D3356" s="44">
        <v>4</v>
      </c>
      <c r="E3356" s="45" t="s">
        <v>7344</v>
      </c>
      <c r="F3356" s="45" t="s">
        <v>7345</v>
      </c>
      <c r="G3356" s="45" t="s">
        <v>18880</v>
      </c>
      <c r="H3356" s="45" t="s">
        <v>18881</v>
      </c>
      <c r="I3356" s="45" t="s">
        <v>18868</v>
      </c>
      <c r="J3356" s="46" t="s">
        <v>18869</v>
      </c>
      <c r="K3356" s="46" t="s">
        <v>18869</v>
      </c>
      <c r="L3356" s="45" t="s">
        <v>7306</v>
      </c>
      <c r="M3356" s="45" t="s">
        <v>7307</v>
      </c>
    </row>
    <row r="3357" spans="1:13" ht="43.2">
      <c r="A3357" s="42" t="s">
        <v>7039</v>
      </c>
      <c r="B3357" s="43">
        <f t="shared" si="106"/>
        <v>11</v>
      </c>
      <c r="C3357" s="43" t="str">
        <f t="shared" si="105"/>
        <v>10.611</v>
      </c>
      <c r="D3357" s="44">
        <v>5</v>
      </c>
      <c r="E3357" s="45" t="s">
        <v>7394</v>
      </c>
      <c r="F3357" s="45" t="s">
        <v>7395</v>
      </c>
      <c r="G3357" s="45" t="s">
        <v>18882</v>
      </c>
      <c r="H3357" s="46" t="s">
        <v>18883</v>
      </c>
      <c r="I3357" s="45" t="s">
        <v>18868</v>
      </c>
      <c r="J3357" s="46" t="s">
        <v>18869</v>
      </c>
      <c r="K3357" s="46" t="s">
        <v>18869</v>
      </c>
      <c r="L3357" s="45" t="s">
        <v>7306</v>
      </c>
      <c r="M3357" s="45" t="s">
        <v>7307</v>
      </c>
    </row>
    <row r="3358" spans="1:13" ht="43.2">
      <c r="A3358" s="42" t="s">
        <v>7039</v>
      </c>
      <c r="B3358" s="43">
        <f t="shared" si="106"/>
        <v>12</v>
      </c>
      <c r="C3358" s="43" t="str">
        <f t="shared" si="105"/>
        <v>10.612</v>
      </c>
      <c r="D3358" s="44">
        <v>6</v>
      </c>
      <c r="E3358" s="45" t="s">
        <v>8883</v>
      </c>
      <c r="F3358" s="45" t="s">
        <v>8884</v>
      </c>
      <c r="G3358" s="45" t="s">
        <v>18884</v>
      </c>
      <c r="H3358" s="46" t="s">
        <v>18885</v>
      </c>
      <c r="I3358" s="45" t="s">
        <v>18868</v>
      </c>
      <c r="J3358" s="46" t="s">
        <v>18869</v>
      </c>
      <c r="K3358" s="46" t="s">
        <v>18869</v>
      </c>
      <c r="L3358" s="45" t="s">
        <v>7306</v>
      </c>
      <c r="M3358" s="45" t="s">
        <v>7307</v>
      </c>
    </row>
    <row r="3359" spans="1:13" ht="43.2">
      <c r="A3359" s="42" t="s">
        <v>7039</v>
      </c>
      <c r="B3359" s="43">
        <f t="shared" si="106"/>
        <v>13</v>
      </c>
      <c r="C3359" s="43" t="str">
        <f t="shared" si="105"/>
        <v>10.613</v>
      </c>
      <c r="D3359" s="44">
        <v>5</v>
      </c>
      <c r="E3359" s="45" t="s">
        <v>8259</v>
      </c>
      <c r="F3359" s="45" t="s">
        <v>8260</v>
      </c>
      <c r="G3359" s="45" t="s">
        <v>18886</v>
      </c>
      <c r="H3359" s="46" t="s">
        <v>18887</v>
      </c>
      <c r="I3359" s="45" t="s">
        <v>18868</v>
      </c>
      <c r="J3359" s="46" t="s">
        <v>18869</v>
      </c>
      <c r="K3359" s="46" t="s">
        <v>18869</v>
      </c>
      <c r="L3359" s="45" t="s">
        <v>7306</v>
      </c>
      <c r="M3359" s="45" t="s">
        <v>7307</v>
      </c>
    </row>
    <row r="3360" spans="1:13" ht="43.2">
      <c r="A3360" s="42" t="s">
        <v>7039</v>
      </c>
      <c r="B3360" s="43">
        <f t="shared" si="106"/>
        <v>14</v>
      </c>
      <c r="C3360" s="43" t="str">
        <f t="shared" si="105"/>
        <v>10.614</v>
      </c>
      <c r="D3360" s="44">
        <v>6</v>
      </c>
      <c r="E3360" s="45" t="s">
        <v>8939</v>
      </c>
      <c r="F3360" s="45" t="s">
        <v>8940</v>
      </c>
      <c r="G3360" s="45" t="s">
        <v>18888</v>
      </c>
      <c r="H3360" s="45" t="s">
        <v>18889</v>
      </c>
      <c r="I3360" s="45" t="s">
        <v>18868</v>
      </c>
      <c r="J3360" s="46" t="s">
        <v>18869</v>
      </c>
      <c r="K3360" s="46" t="s">
        <v>18869</v>
      </c>
      <c r="L3360" s="45" t="s">
        <v>7306</v>
      </c>
      <c r="M3360" s="45" t="s">
        <v>7307</v>
      </c>
    </row>
    <row r="3361" spans="1:13" ht="43.2">
      <c r="A3361" s="42" t="s">
        <v>7039</v>
      </c>
      <c r="B3361" s="43">
        <f t="shared" si="106"/>
        <v>15</v>
      </c>
      <c r="C3361" s="43" t="str">
        <f t="shared" si="105"/>
        <v>10.615</v>
      </c>
      <c r="D3361" s="44">
        <v>4</v>
      </c>
      <c r="E3361" s="45" t="s">
        <v>11338</v>
      </c>
      <c r="F3361" s="45" t="s">
        <v>11339</v>
      </c>
      <c r="G3361" s="45" t="s">
        <v>18890</v>
      </c>
      <c r="H3361" s="46" t="s">
        <v>18891</v>
      </c>
      <c r="I3361" s="45" t="s">
        <v>18868</v>
      </c>
      <c r="J3361" s="46" t="s">
        <v>18869</v>
      </c>
      <c r="K3361" s="46" t="s">
        <v>18869</v>
      </c>
      <c r="L3361" s="45" t="s">
        <v>7306</v>
      </c>
      <c r="M3361" s="45" t="s">
        <v>7307</v>
      </c>
    </row>
    <row r="3362" spans="1:13" ht="43.2">
      <c r="A3362" s="42" t="s">
        <v>7039</v>
      </c>
      <c r="B3362" s="43">
        <f t="shared" si="106"/>
        <v>16</v>
      </c>
      <c r="C3362" s="43" t="str">
        <f t="shared" si="105"/>
        <v>10.616</v>
      </c>
      <c r="D3362" s="44">
        <v>5</v>
      </c>
      <c r="E3362" s="45" t="s">
        <v>8253</v>
      </c>
      <c r="F3362" s="45" t="s">
        <v>8254</v>
      </c>
      <c r="G3362" s="45" t="s">
        <v>18892</v>
      </c>
      <c r="H3362" s="46" t="s">
        <v>18893</v>
      </c>
      <c r="I3362" s="45" t="s">
        <v>18868</v>
      </c>
      <c r="J3362" s="46" t="s">
        <v>18869</v>
      </c>
      <c r="K3362" s="46" t="s">
        <v>18869</v>
      </c>
      <c r="L3362" s="45" t="s">
        <v>7306</v>
      </c>
      <c r="M3362" s="45" t="s">
        <v>7307</v>
      </c>
    </row>
    <row r="3363" spans="1:13" ht="43.2">
      <c r="A3363" s="42" t="s">
        <v>7039</v>
      </c>
      <c r="B3363" s="43">
        <f t="shared" si="106"/>
        <v>17</v>
      </c>
      <c r="C3363" s="43" t="str">
        <f t="shared" si="105"/>
        <v>10.617</v>
      </c>
      <c r="D3363" s="44">
        <v>6</v>
      </c>
      <c r="E3363" s="45" t="s">
        <v>7402</v>
      </c>
      <c r="F3363" s="45" t="s">
        <v>7403</v>
      </c>
      <c r="G3363" s="45" t="s">
        <v>18894</v>
      </c>
      <c r="H3363" s="46" t="s">
        <v>18895</v>
      </c>
      <c r="I3363" s="45" t="s">
        <v>18868</v>
      </c>
      <c r="J3363" s="46" t="s">
        <v>18869</v>
      </c>
      <c r="K3363" s="46" t="s">
        <v>18869</v>
      </c>
      <c r="L3363" s="45" t="s">
        <v>7306</v>
      </c>
      <c r="M3363" s="45" t="s">
        <v>7307</v>
      </c>
    </row>
    <row r="3364" spans="1:13" ht="43.2">
      <c r="A3364" s="42" t="s">
        <v>7039</v>
      </c>
      <c r="B3364" s="43">
        <f t="shared" si="106"/>
        <v>18</v>
      </c>
      <c r="C3364" s="43" t="str">
        <f t="shared" si="105"/>
        <v>10.618</v>
      </c>
      <c r="D3364" s="44">
        <v>6</v>
      </c>
      <c r="E3364" s="45" t="s">
        <v>7398</v>
      </c>
      <c r="F3364" s="45" t="s">
        <v>7399</v>
      </c>
      <c r="G3364" s="45" t="s">
        <v>18896</v>
      </c>
      <c r="H3364" s="46" t="s">
        <v>18897</v>
      </c>
      <c r="I3364" s="45" t="s">
        <v>18868</v>
      </c>
      <c r="J3364" s="46" t="s">
        <v>18869</v>
      </c>
      <c r="K3364" s="46" t="s">
        <v>18869</v>
      </c>
      <c r="L3364" s="45" t="s">
        <v>7306</v>
      </c>
      <c r="M3364" s="45" t="s">
        <v>7307</v>
      </c>
    </row>
    <row r="3365" spans="1:13" ht="43.2">
      <c r="A3365" s="42" t="s">
        <v>7039</v>
      </c>
      <c r="B3365" s="43">
        <f t="shared" si="106"/>
        <v>19</v>
      </c>
      <c r="C3365" s="43" t="str">
        <f t="shared" si="105"/>
        <v>10.619</v>
      </c>
      <c r="D3365" s="44">
        <v>6</v>
      </c>
      <c r="E3365" s="45" t="s">
        <v>7406</v>
      </c>
      <c r="F3365" s="45" t="s">
        <v>7407</v>
      </c>
      <c r="G3365" s="45" t="s">
        <v>18898</v>
      </c>
      <c r="H3365" s="46" t="s">
        <v>18899</v>
      </c>
      <c r="I3365" s="45" t="s">
        <v>18868</v>
      </c>
      <c r="J3365" s="46" t="s">
        <v>18869</v>
      </c>
      <c r="K3365" s="46" t="s">
        <v>18869</v>
      </c>
      <c r="L3365" s="45" t="s">
        <v>7306</v>
      </c>
      <c r="M3365" s="45" t="s">
        <v>7307</v>
      </c>
    </row>
    <row r="3366" spans="1:13" ht="43.2">
      <c r="A3366" s="42" t="s">
        <v>7039</v>
      </c>
      <c r="B3366" s="43">
        <f t="shared" si="106"/>
        <v>20</v>
      </c>
      <c r="C3366" s="43" t="str">
        <f t="shared" si="105"/>
        <v>10.620</v>
      </c>
      <c r="D3366" s="44">
        <v>4</v>
      </c>
      <c r="E3366" s="45" t="s">
        <v>7504</v>
      </c>
      <c r="F3366" s="45" t="s">
        <v>7505</v>
      </c>
      <c r="G3366" s="45" t="s">
        <v>18900</v>
      </c>
      <c r="H3366" s="45" t="s">
        <v>7339</v>
      </c>
      <c r="I3366" s="45" t="s">
        <v>18868</v>
      </c>
      <c r="J3366" s="46" t="s">
        <v>18869</v>
      </c>
      <c r="K3366" s="46" t="s">
        <v>18869</v>
      </c>
      <c r="L3366" s="45" t="s">
        <v>7306</v>
      </c>
      <c r="M3366" s="45" t="s">
        <v>7307</v>
      </c>
    </row>
    <row r="3367" spans="1:13" ht="43.2">
      <c r="A3367" s="42" t="s">
        <v>7039</v>
      </c>
      <c r="B3367" s="43">
        <f t="shared" si="106"/>
        <v>21</v>
      </c>
      <c r="C3367" s="43" t="str">
        <f t="shared" si="105"/>
        <v>10.621</v>
      </c>
      <c r="D3367" s="44">
        <v>4</v>
      </c>
      <c r="E3367" s="45" t="s">
        <v>18760</v>
      </c>
      <c r="F3367" s="45" t="s">
        <v>7349</v>
      </c>
      <c r="G3367" s="45" t="s">
        <v>7326</v>
      </c>
      <c r="H3367" s="45" t="s">
        <v>120</v>
      </c>
      <c r="I3367" s="45" t="s">
        <v>18868</v>
      </c>
      <c r="J3367" s="46" t="s">
        <v>18869</v>
      </c>
      <c r="K3367" s="46" t="s">
        <v>18869</v>
      </c>
      <c r="L3367" s="45" t="s">
        <v>7306</v>
      </c>
      <c r="M3367" s="45" t="s">
        <v>7307</v>
      </c>
    </row>
    <row r="3368" spans="1:13" ht="43.2">
      <c r="A3368" s="42" t="s">
        <v>7039</v>
      </c>
      <c r="B3368" s="43">
        <f t="shared" si="106"/>
        <v>22</v>
      </c>
      <c r="C3368" s="43" t="str">
        <f t="shared" si="105"/>
        <v>10.622</v>
      </c>
      <c r="D3368" s="44">
        <v>5</v>
      </c>
      <c r="E3368" s="45" t="s">
        <v>8864</v>
      </c>
      <c r="F3368" s="45" t="s">
        <v>7377</v>
      </c>
      <c r="G3368" s="45" t="s">
        <v>18901</v>
      </c>
      <c r="H3368" s="46" t="s">
        <v>18902</v>
      </c>
      <c r="I3368" s="45" t="s">
        <v>18868</v>
      </c>
      <c r="J3368" s="46" t="s">
        <v>18869</v>
      </c>
      <c r="K3368" s="46" t="s">
        <v>18869</v>
      </c>
      <c r="L3368" s="45" t="s">
        <v>7306</v>
      </c>
      <c r="M3368" s="45" t="s">
        <v>7307</v>
      </c>
    </row>
    <row r="3369" spans="1:13" ht="43.2">
      <c r="A3369" s="42" t="s">
        <v>7039</v>
      </c>
      <c r="B3369" s="43">
        <f t="shared" si="106"/>
        <v>23</v>
      </c>
      <c r="C3369" s="43" t="str">
        <f t="shared" si="105"/>
        <v>10.623</v>
      </c>
      <c r="D3369" s="44">
        <v>5</v>
      </c>
      <c r="E3369" s="45" t="s">
        <v>8973</v>
      </c>
      <c r="F3369" s="45" t="s">
        <v>7381</v>
      </c>
      <c r="G3369" s="45" t="s">
        <v>18903</v>
      </c>
      <c r="H3369" s="46" t="s">
        <v>10519</v>
      </c>
      <c r="I3369" s="45" t="s">
        <v>18868</v>
      </c>
      <c r="J3369" s="46" t="s">
        <v>18869</v>
      </c>
      <c r="K3369" s="46" t="s">
        <v>18869</v>
      </c>
      <c r="L3369" s="45" t="s">
        <v>7306</v>
      </c>
      <c r="M3369" s="45" t="s">
        <v>7307</v>
      </c>
    </row>
    <row r="3370" spans="1:13" ht="43.2">
      <c r="A3370" s="42" t="s">
        <v>7039</v>
      </c>
      <c r="B3370" s="43">
        <f t="shared" si="106"/>
        <v>24</v>
      </c>
      <c r="C3370" s="43" t="str">
        <f t="shared" si="105"/>
        <v>10.624</v>
      </c>
      <c r="D3370" s="44">
        <v>4</v>
      </c>
      <c r="E3370" s="45" t="s">
        <v>7328</v>
      </c>
      <c r="F3370" s="45" t="s">
        <v>7329</v>
      </c>
      <c r="G3370" s="45" t="s">
        <v>11303</v>
      </c>
      <c r="H3370" s="45" t="s">
        <v>7331</v>
      </c>
      <c r="I3370" s="45" t="s">
        <v>18868</v>
      </c>
      <c r="J3370" s="46" t="s">
        <v>18869</v>
      </c>
      <c r="K3370" s="46" t="s">
        <v>18869</v>
      </c>
      <c r="L3370" s="45" t="s">
        <v>7306</v>
      </c>
      <c r="M3370" s="45" t="s">
        <v>7307</v>
      </c>
    </row>
    <row r="3371" spans="1:13" ht="43.2">
      <c r="A3371" s="42" t="s">
        <v>7035</v>
      </c>
      <c r="B3371" s="43">
        <f t="shared" si="106"/>
        <v>1</v>
      </c>
      <c r="C3371" s="43" t="str">
        <f t="shared" si="105"/>
        <v>10.41</v>
      </c>
      <c r="D3371" s="44">
        <v>3</v>
      </c>
      <c r="E3371" s="45" t="s">
        <v>18904</v>
      </c>
      <c r="F3371" s="45" t="s">
        <v>18905</v>
      </c>
      <c r="G3371" s="45" t="s">
        <v>1367</v>
      </c>
      <c r="H3371" s="45" t="s">
        <v>18906</v>
      </c>
      <c r="I3371" s="45" t="s">
        <v>18907</v>
      </c>
      <c r="J3371" s="46" t="s">
        <v>18908</v>
      </c>
      <c r="K3371" s="46" t="s">
        <v>18909</v>
      </c>
      <c r="L3371" s="45" t="s">
        <v>7306</v>
      </c>
      <c r="M3371" s="45" t="s">
        <v>7307</v>
      </c>
    </row>
    <row r="3372" spans="1:13" ht="43.2">
      <c r="A3372" s="42" t="s">
        <v>7035</v>
      </c>
      <c r="B3372" s="43">
        <f t="shared" si="106"/>
        <v>2</v>
      </c>
      <c r="C3372" s="43" t="str">
        <f t="shared" si="105"/>
        <v>10.42</v>
      </c>
      <c r="D3372" s="44">
        <v>4</v>
      </c>
      <c r="E3372" s="45" t="s">
        <v>18910</v>
      </c>
      <c r="F3372" s="45" t="s">
        <v>18911</v>
      </c>
      <c r="G3372" s="45" t="s">
        <v>1367</v>
      </c>
      <c r="H3372" s="45" t="s">
        <v>18912</v>
      </c>
      <c r="I3372" s="45" t="s">
        <v>18907</v>
      </c>
      <c r="J3372" s="46" t="s">
        <v>18908</v>
      </c>
      <c r="K3372" s="46" t="s">
        <v>18909</v>
      </c>
      <c r="L3372" s="45" t="s">
        <v>7306</v>
      </c>
      <c r="M3372" s="45" t="s">
        <v>7307</v>
      </c>
    </row>
    <row r="3373" spans="1:13" ht="43.2">
      <c r="A3373" s="42" t="s">
        <v>7035</v>
      </c>
      <c r="B3373" s="43">
        <f t="shared" si="106"/>
        <v>3</v>
      </c>
      <c r="C3373" s="43" t="str">
        <f t="shared" si="105"/>
        <v>10.43</v>
      </c>
      <c r="D3373" s="44">
        <v>5</v>
      </c>
      <c r="E3373" s="45" t="s">
        <v>18913</v>
      </c>
      <c r="F3373" s="45" t="s">
        <v>18914</v>
      </c>
      <c r="G3373" s="45" t="s">
        <v>18915</v>
      </c>
      <c r="H3373" s="45" t="s">
        <v>18916</v>
      </c>
      <c r="I3373" s="45" t="s">
        <v>18907</v>
      </c>
      <c r="J3373" s="46" t="s">
        <v>18908</v>
      </c>
      <c r="K3373" s="46" t="s">
        <v>18909</v>
      </c>
      <c r="L3373" s="45" t="s">
        <v>7306</v>
      </c>
      <c r="M3373" s="45" t="s">
        <v>7307</v>
      </c>
    </row>
    <row r="3374" spans="1:13" ht="43.2">
      <c r="A3374" s="42" t="s">
        <v>7035</v>
      </c>
      <c r="B3374" s="43">
        <f t="shared" si="106"/>
        <v>4</v>
      </c>
      <c r="C3374" s="43" t="str">
        <f t="shared" si="105"/>
        <v>10.44</v>
      </c>
      <c r="D3374" s="44">
        <v>5</v>
      </c>
      <c r="E3374" s="45" t="s">
        <v>18917</v>
      </c>
      <c r="F3374" s="45" t="s">
        <v>18918</v>
      </c>
      <c r="G3374" s="45" t="s">
        <v>1367</v>
      </c>
      <c r="H3374" s="45" t="s">
        <v>18919</v>
      </c>
      <c r="I3374" s="45" t="s">
        <v>18907</v>
      </c>
      <c r="J3374" s="46" t="s">
        <v>18908</v>
      </c>
      <c r="K3374" s="46" t="s">
        <v>18909</v>
      </c>
      <c r="L3374" s="45" t="s">
        <v>7306</v>
      </c>
      <c r="M3374" s="45" t="s">
        <v>7307</v>
      </c>
    </row>
    <row r="3375" spans="1:13" ht="43.2">
      <c r="A3375" s="42" t="s">
        <v>7035</v>
      </c>
      <c r="B3375" s="43">
        <f t="shared" si="106"/>
        <v>5</v>
      </c>
      <c r="C3375" s="43" t="str">
        <f t="shared" si="105"/>
        <v>10.45</v>
      </c>
      <c r="D3375" s="44">
        <v>6</v>
      </c>
      <c r="E3375" s="45" t="s">
        <v>18920</v>
      </c>
      <c r="F3375" s="45" t="s">
        <v>18921</v>
      </c>
      <c r="G3375" s="45" t="s">
        <v>1367</v>
      </c>
      <c r="H3375" s="46" t="s">
        <v>18922</v>
      </c>
      <c r="I3375" s="45" t="s">
        <v>18907</v>
      </c>
      <c r="J3375" s="46" t="s">
        <v>18908</v>
      </c>
      <c r="K3375" s="46" t="s">
        <v>18909</v>
      </c>
      <c r="L3375" s="45" t="s">
        <v>7306</v>
      </c>
      <c r="M3375" s="45" t="s">
        <v>7307</v>
      </c>
    </row>
    <row r="3376" spans="1:13" ht="43.2">
      <c r="A3376" s="42" t="s">
        <v>7035</v>
      </c>
      <c r="B3376" s="43">
        <f t="shared" si="106"/>
        <v>6</v>
      </c>
      <c r="C3376" s="43" t="str">
        <f t="shared" si="105"/>
        <v>10.46</v>
      </c>
      <c r="D3376" s="44">
        <v>6</v>
      </c>
      <c r="E3376" s="45" t="s">
        <v>18923</v>
      </c>
      <c r="F3376" s="45" t="s">
        <v>18924</v>
      </c>
      <c r="G3376" s="45" t="s">
        <v>1367</v>
      </c>
      <c r="H3376" s="46" t="s">
        <v>18925</v>
      </c>
      <c r="I3376" s="45" t="s">
        <v>18907</v>
      </c>
      <c r="J3376" s="46" t="s">
        <v>18908</v>
      </c>
      <c r="K3376" s="46" t="s">
        <v>18909</v>
      </c>
      <c r="L3376" s="45" t="s">
        <v>7306</v>
      </c>
      <c r="M3376" s="45" t="s">
        <v>7307</v>
      </c>
    </row>
    <row r="3377" spans="1:13" ht="43.2">
      <c r="A3377" s="42" t="s">
        <v>7035</v>
      </c>
      <c r="B3377" s="43">
        <f t="shared" si="106"/>
        <v>7</v>
      </c>
      <c r="C3377" s="43" t="str">
        <f t="shared" si="105"/>
        <v>10.47</v>
      </c>
      <c r="D3377" s="44">
        <v>6</v>
      </c>
      <c r="E3377" s="45" t="s">
        <v>18926</v>
      </c>
      <c r="F3377" s="45" t="s">
        <v>18927</v>
      </c>
      <c r="G3377" s="45" t="s">
        <v>1367</v>
      </c>
      <c r="H3377" s="46" t="s">
        <v>18928</v>
      </c>
      <c r="I3377" s="45" t="s">
        <v>18907</v>
      </c>
      <c r="J3377" s="46" t="s">
        <v>18908</v>
      </c>
      <c r="K3377" s="46" t="s">
        <v>18909</v>
      </c>
      <c r="L3377" s="45" t="s">
        <v>7306</v>
      </c>
      <c r="M3377" s="45" t="s">
        <v>7307</v>
      </c>
    </row>
    <row r="3378" spans="1:13" ht="43.2">
      <c r="A3378" s="42" t="s">
        <v>7035</v>
      </c>
      <c r="B3378" s="43">
        <f t="shared" si="106"/>
        <v>8</v>
      </c>
      <c r="C3378" s="43" t="str">
        <f t="shared" si="105"/>
        <v>10.48</v>
      </c>
      <c r="D3378" s="44">
        <v>6</v>
      </c>
      <c r="E3378" s="45" t="s">
        <v>18929</v>
      </c>
      <c r="F3378" s="45" t="s">
        <v>18930</v>
      </c>
      <c r="G3378" s="45" t="s">
        <v>1367</v>
      </c>
      <c r="H3378" s="46" t="s">
        <v>18931</v>
      </c>
      <c r="I3378" s="45" t="s">
        <v>18907</v>
      </c>
      <c r="J3378" s="46" t="s">
        <v>18908</v>
      </c>
      <c r="K3378" s="46" t="s">
        <v>18909</v>
      </c>
      <c r="L3378" s="45" t="s">
        <v>7306</v>
      </c>
      <c r="M3378" s="45" t="s">
        <v>7307</v>
      </c>
    </row>
    <row r="3379" spans="1:13" ht="43.2">
      <c r="A3379" s="42" t="s">
        <v>7035</v>
      </c>
      <c r="B3379" s="43">
        <f t="shared" si="106"/>
        <v>9</v>
      </c>
      <c r="C3379" s="43" t="str">
        <f t="shared" si="105"/>
        <v>10.49</v>
      </c>
      <c r="D3379" s="44">
        <v>6</v>
      </c>
      <c r="E3379" s="45" t="s">
        <v>18932</v>
      </c>
      <c r="F3379" s="45" t="s">
        <v>18933</v>
      </c>
      <c r="G3379" s="45" t="s">
        <v>1367</v>
      </c>
      <c r="H3379" s="46" t="s">
        <v>18934</v>
      </c>
      <c r="I3379" s="45" t="s">
        <v>18907</v>
      </c>
      <c r="J3379" s="46" t="s">
        <v>18908</v>
      </c>
      <c r="K3379" s="46" t="s">
        <v>18909</v>
      </c>
      <c r="L3379" s="45" t="s">
        <v>7306</v>
      </c>
      <c r="M3379" s="45" t="s">
        <v>7307</v>
      </c>
    </row>
    <row r="3380" spans="1:13" ht="43.2">
      <c r="A3380" s="42" t="s">
        <v>7027</v>
      </c>
      <c r="B3380" s="43">
        <f t="shared" si="106"/>
        <v>1</v>
      </c>
      <c r="C3380" s="43" t="str">
        <f t="shared" si="105"/>
        <v>10.11</v>
      </c>
      <c r="D3380" s="44">
        <v>3</v>
      </c>
      <c r="E3380" s="45" t="s">
        <v>18935</v>
      </c>
      <c r="F3380" s="45" t="s">
        <v>18936</v>
      </c>
      <c r="G3380" s="45" t="s">
        <v>18937</v>
      </c>
      <c r="H3380" s="45" t="s">
        <v>18938</v>
      </c>
      <c r="I3380" s="45" t="s">
        <v>18939</v>
      </c>
      <c r="J3380" s="46" t="s">
        <v>18908</v>
      </c>
      <c r="K3380" s="46" t="s">
        <v>18940</v>
      </c>
      <c r="L3380" s="45" t="s">
        <v>7306</v>
      </c>
      <c r="M3380" s="45" t="s">
        <v>7307</v>
      </c>
    </row>
    <row r="3381" spans="1:13" ht="43.2">
      <c r="A3381" s="42" t="s">
        <v>7027</v>
      </c>
      <c r="B3381" s="43">
        <f t="shared" si="106"/>
        <v>2</v>
      </c>
      <c r="C3381" s="43" t="str">
        <f t="shared" si="105"/>
        <v>10.12</v>
      </c>
      <c r="D3381" s="44">
        <v>4</v>
      </c>
      <c r="E3381" s="45" t="s">
        <v>18941</v>
      </c>
      <c r="F3381" s="45" t="s">
        <v>18942</v>
      </c>
      <c r="G3381" s="45" t="s">
        <v>18943</v>
      </c>
      <c r="H3381" s="45" t="s">
        <v>18944</v>
      </c>
      <c r="I3381" s="45" t="s">
        <v>18939</v>
      </c>
      <c r="J3381" s="46" t="s">
        <v>18908</v>
      </c>
      <c r="K3381" s="46" t="s">
        <v>18940</v>
      </c>
      <c r="L3381" s="45" t="s">
        <v>7306</v>
      </c>
      <c r="M3381" s="45" t="s">
        <v>7307</v>
      </c>
    </row>
    <row r="3382" spans="1:13" ht="43.2">
      <c r="A3382" s="42" t="s">
        <v>7027</v>
      </c>
      <c r="B3382" s="43">
        <f t="shared" si="106"/>
        <v>3</v>
      </c>
      <c r="C3382" s="43" t="str">
        <f t="shared" si="105"/>
        <v>10.13</v>
      </c>
      <c r="D3382" s="44">
        <v>4</v>
      </c>
      <c r="E3382" s="45" t="s">
        <v>18945</v>
      </c>
      <c r="F3382" s="45" t="s">
        <v>18946</v>
      </c>
      <c r="G3382" s="45" t="s">
        <v>8372</v>
      </c>
      <c r="H3382" s="45" t="s">
        <v>18947</v>
      </c>
      <c r="I3382" s="45" t="s">
        <v>18939</v>
      </c>
      <c r="J3382" s="46" t="s">
        <v>18908</v>
      </c>
      <c r="K3382" s="46" t="s">
        <v>18940</v>
      </c>
      <c r="L3382" s="45" t="s">
        <v>7306</v>
      </c>
      <c r="M3382" s="45" t="s">
        <v>7307</v>
      </c>
    </row>
    <row r="3383" spans="1:13" ht="43.2">
      <c r="A3383" s="42" t="s">
        <v>7027</v>
      </c>
      <c r="B3383" s="43">
        <f t="shared" si="106"/>
        <v>4</v>
      </c>
      <c r="C3383" s="43" t="str">
        <f t="shared" si="105"/>
        <v>10.14</v>
      </c>
      <c r="D3383" s="44">
        <v>4</v>
      </c>
      <c r="E3383" s="45" t="s">
        <v>18948</v>
      </c>
      <c r="F3383" s="45" t="s">
        <v>18949</v>
      </c>
      <c r="G3383" s="45" t="s">
        <v>18950</v>
      </c>
      <c r="H3383" s="46" t="s">
        <v>18951</v>
      </c>
      <c r="I3383" s="45" t="s">
        <v>18939</v>
      </c>
      <c r="J3383" s="46" t="s">
        <v>18908</v>
      </c>
      <c r="K3383" s="46" t="s">
        <v>18940</v>
      </c>
      <c r="L3383" s="45" t="s">
        <v>7306</v>
      </c>
      <c r="M3383" s="45" t="s">
        <v>7307</v>
      </c>
    </row>
    <row r="3384" spans="1:13" ht="43.2">
      <c r="A3384" s="42" t="s">
        <v>7027</v>
      </c>
      <c r="B3384" s="43">
        <f t="shared" si="106"/>
        <v>5</v>
      </c>
      <c r="C3384" s="43" t="str">
        <f t="shared" si="105"/>
        <v>10.15</v>
      </c>
      <c r="D3384" s="44">
        <v>5</v>
      </c>
      <c r="E3384" s="45" t="s">
        <v>18952</v>
      </c>
      <c r="F3384" s="45" t="s">
        <v>18953</v>
      </c>
      <c r="G3384" s="45" t="s">
        <v>7473</v>
      </c>
      <c r="H3384" s="46" t="s">
        <v>18954</v>
      </c>
      <c r="I3384" s="45" t="s">
        <v>18939</v>
      </c>
      <c r="J3384" s="46" t="s">
        <v>18908</v>
      </c>
      <c r="K3384" s="46" t="s">
        <v>18940</v>
      </c>
      <c r="L3384" s="45" t="s">
        <v>7306</v>
      </c>
      <c r="M3384" s="45" t="s">
        <v>7307</v>
      </c>
    </row>
    <row r="3385" spans="1:13" ht="43.2">
      <c r="A3385" s="42" t="s">
        <v>7027</v>
      </c>
      <c r="B3385" s="43">
        <f t="shared" si="106"/>
        <v>6</v>
      </c>
      <c r="C3385" s="43" t="str">
        <f t="shared" si="105"/>
        <v>10.16</v>
      </c>
      <c r="D3385" s="44">
        <v>5</v>
      </c>
      <c r="E3385" s="45" t="s">
        <v>18955</v>
      </c>
      <c r="F3385" s="45" t="s">
        <v>18956</v>
      </c>
      <c r="G3385" s="45" t="s">
        <v>8556</v>
      </c>
      <c r="H3385" s="46" t="s">
        <v>18957</v>
      </c>
      <c r="I3385" s="45" t="s">
        <v>18939</v>
      </c>
      <c r="J3385" s="46" t="s">
        <v>18908</v>
      </c>
      <c r="K3385" s="46" t="s">
        <v>18940</v>
      </c>
      <c r="L3385" s="45" t="s">
        <v>7306</v>
      </c>
      <c r="M3385" s="45" t="s">
        <v>7307</v>
      </c>
    </row>
    <row r="3386" spans="1:13" ht="43.2">
      <c r="A3386" s="42" t="s">
        <v>7027</v>
      </c>
      <c r="B3386" s="43">
        <f t="shared" si="106"/>
        <v>7</v>
      </c>
      <c r="C3386" s="43" t="str">
        <f t="shared" si="105"/>
        <v>10.17</v>
      </c>
      <c r="D3386" s="44">
        <v>5</v>
      </c>
      <c r="E3386" s="45" t="s">
        <v>18958</v>
      </c>
      <c r="F3386" s="45" t="s">
        <v>18959</v>
      </c>
      <c r="G3386" s="45" t="s">
        <v>7326</v>
      </c>
      <c r="H3386" s="46" t="s">
        <v>18960</v>
      </c>
      <c r="I3386" s="45" t="s">
        <v>18939</v>
      </c>
      <c r="J3386" s="46" t="s">
        <v>18908</v>
      </c>
      <c r="K3386" s="46" t="s">
        <v>18940</v>
      </c>
      <c r="L3386" s="45" t="s">
        <v>7306</v>
      </c>
      <c r="M3386" s="45" t="s">
        <v>7307</v>
      </c>
    </row>
    <row r="3387" spans="1:13" ht="43.2">
      <c r="A3387" s="42" t="s">
        <v>7027</v>
      </c>
      <c r="B3387" s="43">
        <f t="shared" si="106"/>
        <v>8</v>
      </c>
      <c r="C3387" s="43" t="str">
        <f t="shared" si="105"/>
        <v>10.18</v>
      </c>
      <c r="D3387" s="44">
        <v>5</v>
      </c>
      <c r="E3387" s="45" t="s">
        <v>18961</v>
      </c>
      <c r="F3387" s="45" t="s">
        <v>18962</v>
      </c>
      <c r="G3387" s="45" t="s">
        <v>12794</v>
      </c>
      <c r="H3387" s="46" t="s">
        <v>18963</v>
      </c>
      <c r="I3387" s="45" t="s">
        <v>18939</v>
      </c>
      <c r="J3387" s="46" t="s">
        <v>18908</v>
      </c>
      <c r="K3387" s="46" t="s">
        <v>18940</v>
      </c>
      <c r="L3387" s="45" t="s">
        <v>7306</v>
      </c>
      <c r="M3387" s="45" t="s">
        <v>7307</v>
      </c>
    </row>
    <row r="3388" spans="1:13" ht="43.2">
      <c r="A3388" s="42" t="s">
        <v>7027</v>
      </c>
      <c r="B3388" s="43">
        <f t="shared" si="106"/>
        <v>9</v>
      </c>
      <c r="C3388" s="43" t="str">
        <f t="shared" si="105"/>
        <v>10.19</v>
      </c>
      <c r="D3388" s="44">
        <v>4</v>
      </c>
      <c r="E3388" s="45" t="s">
        <v>18964</v>
      </c>
      <c r="F3388" s="45" t="s">
        <v>18965</v>
      </c>
      <c r="G3388" s="45" t="s">
        <v>18966</v>
      </c>
      <c r="H3388" s="46" t="s">
        <v>18967</v>
      </c>
      <c r="I3388" s="45" t="s">
        <v>18939</v>
      </c>
      <c r="J3388" s="46" t="s">
        <v>18908</v>
      </c>
      <c r="K3388" s="46" t="s">
        <v>18940</v>
      </c>
      <c r="L3388" s="45" t="s">
        <v>7306</v>
      </c>
      <c r="M3388" s="45" t="s">
        <v>7307</v>
      </c>
    </row>
    <row r="3389" spans="1:13" ht="43.2">
      <c r="A3389" s="42" t="s">
        <v>7027</v>
      </c>
      <c r="B3389" s="43">
        <f t="shared" si="106"/>
        <v>10</v>
      </c>
      <c r="C3389" s="43" t="str">
        <f t="shared" si="105"/>
        <v>10.110</v>
      </c>
      <c r="D3389" s="44">
        <v>4</v>
      </c>
      <c r="E3389" s="45" t="s">
        <v>18968</v>
      </c>
      <c r="F3389" s="45" t="s">
        <v>18969</v>
      </c>
      <c r="G3389" s="45" t="s">
        <v>18970</v>
      </c>
      <c r="H3389" s="46" t="s">
        <v>18971</v>
      </c>
      <c r="I3389" s="45" t="s">
        <v>18939</v>
      </c>
      <c r="J3389" s="46" t="s">
        <v>18908</v>
      </c>
      <c r="K3389" s="46" t="s">
        <v>18940</v>
      </c>
      <c r="L3389" s="45" t="s">
        <v>7306</v>
      </c>
      <c r="M3389" s="45" t="s">
        <v>7307</v>
      </c>
    </row>
    <row r="3390" spans="1:13" ht="43.2">
      <c r="A3390" s="42" t="s">
        <v>7027</v>
      </c>
      <c r="B3390" s="43">
        <f t="shared" si="106"/>
        <v>11</v>
      </c>
      <c r="C3390" s="43" t="str">
        <f t="shared" si="105"/>
        <v>10.111</v>
      </c>
      <c r="D3390" s="44">
        <v>4</v>
      </c>
      <c r="E3390" s="45" t="s">
        <v>18972</v>
      </c>
      <c r="F3390" s="45" t="s">
        <v>18973</v>
      </c>
      <c r="G3390" s="45" t="s">
        <v>18974</v>
      </c>
      <c r="H3390" s="46" t="s">
        <v>18975</v>
      </c>
      <c r="I3390" s="45" t="s">
        <v>18939</v>
      </c>
      <c r="J3390" s="46" t="s">
        <v>18908</v>
      </c>
      <c r="K3390" s="46" t="s">
        <v>18940</v>
      </c>
      <c r="L3390" s="45" t="s">
        <v>7306</v>
      </c>
      <c r="M3390" s="45" t="s">
        <v>7307</v>
      </c>
    </row>
    <row r="3391" spans="1:13" ht="43.2">
      <c r="A3391" s="42" t="s">
        <v>7027</v>
      </c>
      <c r="B3391" s="43">
        <f t="shared" si="106"/>
        <v>12</v>
      </c>
      <c r="C3391" s="43" t="str">
        <f t="shared" si="105"/>
        <v>10.112</v>
      </c>
      <c r="D3391" s="44">
        <v>4</v>
      </c>
      <c r="E3391" s="45" t="s">
        <v>18976</v>
      </c>
      <c r="F3391" s="45" t="s">
        <v>18977</v>
      </c>
      <c r="G3391" s="45" t="s">
        <v>18978</v>
      </c>
      <c r="H3391" s="46" t="s">
        <v>18979</v>
      </c>
      <c r="I3391" s="45" t="s">
        <v>18939</v>
      </c>
      <c r="J3391" s="46" t="s">
        <v>18908</v>
      </c>
      <c r="K3391" s="46" t="s">
        <v>18940</v>
      </c>
      <c r="L3391" s="45" t="s">
        <v>7306</v>
      </c>
      <c r="M3391" s="45" t="s">
        <v>7307</v>
      </c>
    </row>
    <row r="3392" spans="1:13" ht="43.2">
      <c r="A3392" s="42" t="s">
        <v>7027</v>
      </c>
      <c r="B3392" s="43">
        <f t="shared" si="106"/>
        <v>13</v>
      </c>
      <c r="C3392" s="43" t="str">
        <f t="shared" si="105"/>
        <v>10.113</v>
      </c>
      <c r="D3392" s="44">
        <v>5</v>
      </c>
      <c r="E3392" s="45" t="s">
        <v>18980</v>
      </c>
      <c r="F3392" s="45" t="s">
        <v>18981</v>
      </c>
      <c r="G3392" s="45" t="s">
        <v>18982</v>
      </c>
      <c r="H3392" s="46" t="s">
        <v>18983</v>
      </c>
      <c r="I3392" s="45" t="s">
        <v>18939</v>
      </c>
      <c r="J3392" s="46" t="s">
        <v>18908</v>
      </c>
      <c r="K3392" s="46" t="s">
        <v>18940</v>
      </c>
      <c r="L3392" s="45" t="s">
        <v>7306</v>
      </c>
      <c r="M3392" s="45" t="s">
        <v>7307</v>
      </c>
    </row>
    <row r="3393" spans="1:13" ht="57.6">
      <c r="A3393" s="42" t="s">
        <v>7085</v>
      </c>
      <c r="B3393" s="43">
        <f t="shared" si="106"/>
        <v>1</v>
      </c>
      <c r="C3393" s="43" t="str">
        <f t="shared" si="105"/>
        <v>31.11</v>
      </c>
      <c r="D3393" s="44">
        <v>3</v>
      </c>
      <c r="E3393" s="45" t="s">
        <v>18984</v>
      </c>
      <c r="F3393" s="45" t="s">
        <v>18985</v>
      </c>
      <c r="G3393" s="45" t="s">
        <v>7084</v>
      </c>
      <c r="H3393" s="46" t="s">
        <v>18986</v>
      </c>
      <c r="I3393" s="45" t="s">
        <v>18987</v>
      </c>
      <c r="J3393" s="46" t="s">
        <v>18988</v>
      </c>
      <c r="K3393" s="46" t="s">
        <v>18989</v>
      </c>
      <c r="L3393" s="45" t="s">
        <v>7306</v>
      </c>
      <c r="M3393" s="45" t="s">
        <v>7307</v>
      </c>
    </row>
    <row r="3394" spans="1:13" ht="57.6">
      <c r="A3394" s="42" t="s">
        <v>7085</v>
      </c>
      <c r="B3394" s="43">
        <f t="shared" si="106"/>
        <v>2</v>
      </c>
      <c r="C3394" s="43" t="str">
        <f t="shared" si="105"/>
        <v>31.12</v>
      </c>
      <c r="D3394" s="44">
        <v>4</v>
      </c>
      <c r="E3394" s="45" t="s">
        <v>18990</v>
      </c>
      <c r="F3394" s="45" t="s">
        <v>18991</v>
      </c>
      <c r="G3394" s="45" t="s">
        <v>10719</v>
      </c>
      <c r="H3394" s="46" t="s">
        <v>8965</v>
      </c>
      <c r="I3394" s="45" t="s">
        <v>18987</v>
      </c>
      <c r="J3394" s="46" t="s">
        <v>18988</v>
      </c>
      <c r="K3394" s="46" t="s">
        <v>18989</v>
      </c>
      <c r="L3394" s="45" t="s">
        <v>7306</v>
      </c>
      <c r="M3394" s="45" t="s">
        <v>7307</v>
      </c>
    </row>
    <row r="3395" spans="1:13" ht="57.6">
      <c r="A3395" s="42" t="s">
        <v>7085</v>
      </c>
      <c r="B3395" s="43">
        <f t="shared" si="106"/>
        <v>3</v>
      </c>
      <c r="C3395" s="43" t="str">
        <f t="shared" ref="C3395:C3458" si="107">+CONCATENATE(A3395,B3395)</f>
        <v>31.13</v>
      </c>
      <c r="D3395" s="44">
        <v>4</v>
      </c>
      <c r="E3395" s="45" t="s">
        <v>18992</v>
      </c>
      <c r="F3395" s="45" t="s">
        <v>18993</v>
      </c>
      <c r="G3395" s="45" t="s">
        <v>18950</v>
      </c>
      <c r="H3395" s="46" t="s">
        <v>18994</v>
      </c>
      <c r="I3395" s="45" t="s">
        <v>18987</v>
      </c>
      <c r="J3395" s="46" t="s">
        <v>18988</v>
      </c>
      <c r="K3395" s="46" t="s">
        <v>18989</v>
      </c>
      <c r="L3395" s="45" t="s">
        <v>7306</v>
      </c>
      <c r="M3395" s="45" t="s">
        <v>7307</v>
      </c>
    </row>
    <row r="3396" spans="1:13" ht="57.6">
      <c r="A3396" s="42" t="s">
        <v>7085</v>
      </c>
      <c r="B3396" s="43">
        <f t="shared" ref="B3396:B3459" si="108">+IF(A3396=A3395,B3395+1,1)</f>
        <v>4</v>
      </c>
      <c r="C3396" s="43" t="str">
        <f t="shared" si="107"/>
        <v>31.14</v>
      </c>
      <c r="D3396" s="44">
        <v>5</v>
      </c>
      <c r="E3396" s="45" t="s">
        <v>18995</v>
      </c>
      <c r="F3396" s="45" t="s">
        <v>18996</v>
      </c>
      <c r="G3396" s="45" t="s">
        <v>9083</v>
      </c>
      <c r="H3396" s="46" t="s">
        <v>18997</v>
      </c>
      <c r="I3396" s="45" t="s">
        <v>18987</v>
      </c>
      <c r="J3396" s="46" t="s">
        <v>18988</v>
      </c>
      <c r="K3396" s="46" t="s">
        <v>18989</v>
      </c>
      <c r="L3396" s="45" t="s">
        <v>7306</v>
      </c>
      <c r="M3396" s="45" t="s">
        <v>7307</v>
      </c>
    </row>
    <row r="3397" spans="1:13" ht="57.6">
      <c r="A3397" s="42" t="s">
        <v>7085</v>
      </c>
      <c r="B3397" s="43">
        <f t="shared" si="108"/>
        <v>5</v>
      </c>
      <c r="C3397" s="43" t="str">
        <f t="shared" si="107"/>
        <v>31.15</v>
      </c>
      <c r="D3397" s="44">
        <v>6</v>
      </c>
      <c r="E3397" s="45" t="s">
        <v>18998</v>
      </c>
      <c r="F3397" s="45" t="s">
        <v>18999</v>
      </c>
      <c r="G3397" s="45" t="s">
        <v>7473</v>
      </c>
      <c r="H3397" s="46" t="s">
        <v>19000</v>
      </c>
      <c r="I3397" s="45" t="s">
        <v>18987</v>
      </c>
      <c r="J3397" s="46" t="s">
        <v>18988</v>
      </c>
      <c r="K3397" s="46" t="s">
        <v>18989</v>
      </c>
      <c r="L3397" s="45" t="s">
        <v>7306</v>
      </c>
      <c r="M3397" s="45" t="s">
        <v>7307</v>
      </c>
    </row>
    <row r="3398" spans="1:13" ht="57.6">
      <c r="A3398" s="42" t="s">
        <v>7085</v>
      </c>
      <c r="B3398" s="43">
        <f t="shared" si="108"/>
        <v>6</v>
      </c>
      <c r="C3398" s="43" t="str">
        <f t="shared" si="107"/>
        <v>31.16</v>
      </c>
      <c r="D3398" s="44">
        <v>6</v>
      </c>
      <c r="E3398" s="45" t="s">
        <v>19001</v>
      </c>
      <c r="F3398" s="45" t="s">
        <v>19002</v>
      </c>
      <c r="G3398" s="45" t="s">
        <v>12794</v>
      </c>
      <c r="H3398" s="46" t="s">
        <v>19003</v>
      </c>
      <c r="I3398" s="45" t="s">
        <v>18987</v>
      </c>
      <c r="J3398" s="46" t="s">
        <v>18988</v>
      </c>
      <c r="K3398" s="46" t="s">
        <v>18989</v>
      </c>
      <c r="L3398" s="45" t="s">
        <v>7306</v>
      </c>
      <c r="M3398" s="45" t="s">
        <v>7307</v>
      </c>
    </row>
    <row r="3399" spans="1:13" ht="57.6">
      <c r="A3399" s="42" t="s">
        <v>7085</v>
      </c>
      <c r="B3399" s="43">
        <f t="shared" si="108"/>
        <v>7</v>
      </c>
      <c r="C3399" s="43" t="str">
        <f t="shared" si="107"/>
        <v>31.17</v>
      </c>
      <c r="D3399" s="44">
        <v>5</v>
      </c>
      <c r="E3399" s="45" t="s">
        <v>19004</v>
      </c>
      <c r="F3399" s="45" t="s">
        <v>19005</v>
      </c>
      <c r="G3399" s="45" t="s">
        <v>19006</v>
      </c>
      <c r="H3399" s="46" t="s">
        <v>19007</v>
      </c>
      <c r="I3399" s="45" t="s">
        <v>18987</v>
      </c>
      <c r="J3399" s="46" t="s">
        <v>18988</v>
      </c>
      <c r="K3399" s="46" t="s">
        <v>18989</v>
      </c>
      <c r="L3399" s="45" t="s">
        <v>7306</v>
      </c>
      <c r="M3399" s="45" t="s">
        <v>7307</v>
      </c>
    </row>
    <row r="3400" spans="1:13" ht="57.6">
      <c r="A3400" s="42" t="s">
        <v>7085</v>
      </c>
      <c r="B3400" s="43">
        <f t="shared" si="108"/>
        <v>8</v>
      </c>
      <c r="C3400" s="43" t="str">
        <f t="shared" si="107"/>
        <v>31.18</v>
      </c>
      <c r="D3400" s="44">
        <v>5</v>
      </c>
      <c r="E3400" s="45" t="s">
        <v>19008</v>
      </c>
      <c r="F3400" s="45" t="s">
        <v>19009</v>
      </c>
      <c r="G3400" s="45" t="s">
        <v>14555</v>
      </c>
      <c r="H3400" s="46" t="s">
        <v>11366</v>
      </c>
      <c r="I3400" s="45" t="s">
        <v>18987</v>
      </c>
      <c r="J3400" s="46" t="s">
        <v>18988</v>
      </c>
      <c r="K3400" s="46" t="s">
        <v>18989</v>
      </c>
      <c r="L3400" s="45" t="s">
        <v>7306</v>
      </c>
      <c r="M3400" s="45" t="s">
        <v>7307</v>
      </c>
    </row>
    <row r="3401" spans="1:13" ht="57.6">
      <c r="A3401" s="42" t="s">
        <v>7085</v>
      </c>
      <c r="B3401" s="43">
        <f t="shared" si="108"/>
        <v>9</v>
      </c>
      <c r="C3401" s="43" t="str">
        <f t="shared" si="107"/>
        <v>31.19</v>
      </c>
      <c r="D3401" s="44">
        <v>6</v>
      </c>
      <c r="E3401" s="45" t="s">
        <v>19010</v>
      </c>
      <c r="F3401" s="45" t="s">
        <v>19011</v>
      </c>
      <c r="G3401" s="45" t="s">
        <v>8556</v>
      </c>
      <c r="H3401" s="46" t="s">
        <v>19012</v>
      </c>
      <c r="I3401" s="45" t="s">
        <v>18987</v>
      </c>
      <c r="J3401" s="46" t="s">
        <v>18988</v>
      </c>
      <c r="K3401" s="46" t="s">
        <v>18989</v>
      </c>
      <c r="L3401" s="45" t="s">
        <v>7306</v>
      </c>
      <c r="M3401" s="45" t="s">
        <v>7307</v>
      </c>
    </row>
    <row r="3402" spans="1:13" ht="57.6">
      <c r="A3402" s="42" t="s">
        <v>7085</v>
      </c>
      <c r="B3402" s="43">
        <f t="shared" si="108"/>
        <v>10</v>
      </c>
      <c r="C3402" s="43" t="str">
        <f t="shared" si="107"/>
        <v>31.110</v>
      </c>
      <c r="D3402" s="44">
        <v>6</v>
      </c>
      <c r="E3402" s="45" t="s">
        <v>19013</v>
      </c>
      <c r="F3402" s="45" t="s">
        <v>19014</v>
      </c>
      <c r="G3402" s="45" t="s">
        <v>7326</v>
      </c>
      <c r="H3402" s="46" t="s">
        <v>19015</v>
      </c>
      <c r="I3402" s="45" t="s">
        <v>18987</v>
      </c>
      <c r="J3402" s="46" t="s">
        <v>18988</v>
      </c>
      <c r="K3402" s="46" t="s">
        <v>18989</v>
      </c>
      <c r="L3402" s="45" t="s">
        <v>7306</v>
      </c>
      <c r="M3402" s="45" t="s">
        <v>7307</v>
      </c>
    </row>
    <row r="3403" spans="1:13" ht="57.6">
      <c r="A3403" s="42" t="s">
        <v>7085</v>
      </c>
      <c r="B3403" s="43">
        <f t="shared" si="108"/>
        <v>11</v>
      </c>
      <c r="C3403" s="43" t="str">
        <f t="shared" si="107"/>
        <v>31.111</v>
      </c>
      <c r="D3403" s="44">
        <v>4</v>
      </c>
      <c r="E3403" s="45" t="s">
        <v>19016</v>
      </c>
      <c r="F3403" s="45" t="s">
        <v>19017</v>
      </c>
      <c r="G3403" s="45" t="s">
        <v>18943</v>
      </c>
      <c r="H3403" s="46" t="s">
        <v>19018</v>
      </c>
      <c r="I3403" s="45" t="s">
        <v>18987</v>
      </c>
      <c r="J3403" s="46" t="s">
        <v>18988</v>
      </c>
      <c r="K3403" s="46" t="s">
        <v>18989</v>
      </c>
      <c r="L3403" s="45" t="s">
        <v>7306</v>
      </c>
      <c r="M3403" s="45" t="s">
        <v>7307</v>
      </c>
    </row>
    <row r="3404" spans="1:13" ht="57.6">
      <c r="A3404" s="42" t="s">
        <v>7085</v>
      </c>
      <c r="B3404" s="43">
        <f t="shared" si="108"/>
        <v>12</v>
      </c>
      <c r="C3404" s="43" t="str">
        <f t="shared" si="107"/>
        <v>31.112</v>
      </c>
      <c r="D3404" s="44">
        <v>4</v>
      </c>
      <c r="E3404" s="45" t="s">
        <v>19019</v>
      </c>
      <c r="F3404" s="45" t="s">
        <v>19020</v>
      </c>
      <c r="G3404" s="45" t="s">
        <v>19021</v>
      </c>
      <c r="H3404" s="46" t="s">
        <v>19022</v>
      </c>
      <c r="I3404" s="45" t="s">
        <v>18987</v>
      </c>
      <c r="J3404" s="46" t="s">
        <v>18988</v>
      </c>
      <c r="K3404" s="46" t="s">
        <v>18989</v>
      </c>
      <c r="L3404" s="45" t="s">
        <v>7306</v>
      </c>
      <c r="M3404" s="45" t="s">
        <v>7307</v>
      </c>
    </row>
    <row r="3405" spans="1:13" ht="57.6">
      <c r="A3405" s="42" t="s">
        <v>7085</v>
      </c>
      <c r="B3405" s="43">
        <f t="shared" si="108"/>
        <v>13</v>
      </c>
      <c r="C3405" s="43" t="str">
        <f t="shared" si="107"/>
        <v>31.113</v>
      </c>
      <c r="D3405" s="44">
        <v>4</v>
      </c>
      <c r="E3405" s="45" t="s">
        <v>19023</v>
      </c>
      <c r="F3405" s="45" t="s">
        <v>19024</v>
      </c>
      <c r="G3405" s="45" t="s">
        <v>19025</v>
      </c>
      <c r="H3405" s="46" t="s">
        <v>19026</v>
      </c>
      <c r="I3405" s="45" t="s">
        <v>18987</v>
      </c>
      <c r="J3405" s="46" t="s">
        <v>18988</v>
      </c>
      <c r="K3405" s="46" t="s">
        <v>18989</v>
      </c>
      <c r="L3405" s="45" t="s">
        <v>7306</v>
      </c>
      <c r="M3405" s="45" t="s">
        <v>7307</v>
      </c>
    </row>
    <row r="3406" spans="1:13" ht="57.6">
      <c r="A3406" s="42" t="s">
        <v>7085</v>
      </c>
      <c r="B3406" s="43">
        <f t="shared" si="108"/>
        <v>14</v>
      </c>
      <c r="C3406" s="43" t="str">
        <f t="shared" si="107"/>
        <v>31.114</v>
      </c>
      <c r="D3406" s="44">
        <v>4</v>
      </c>
      <c r="E3406" s="45" t="s">
        <v>19027</v>
      </c>
      <c r="F3406" s="45" t="s">
        <v>19028</v>
      </c>
      <c r="G3406" s="45" t="s">
        <v>8372</v>
      </c>
      <c r="H3406" s="45" t="s">
        <v>7494</v>
      </c>
      <c r="I3406" s="45" t="s">
        <v>18987</v>
      </c>
      <c r="J3406" s="46" t="s">
        <v>18988</v>
      </c>
      <c r="K3406" s="46" t="s">
        <v>18989</v>
      </c>
      <c r="L3406" s="45" t="s">
        <v>7306</v>
      </c>
      <c r="M3406" s="45" t="s">
        <v>7307</v>
      </c>
    </row>
    <row r="3407" spans="1:13" ht="57.6">
      <c r="A3407" s="42" t="s">
        <v>7085</v>
      </c>
      <c r="B3407" s="43">
        <f t="shared" si="108"/>
        <v>15</v>
      </c>
      <c r="C3407" s="43" t="str">
        <f t="shared" si="107"/>
        <v>31.115</v>
      </c>
      <c r="D3407" s="44">
        <v>4</v>
      </c>
      <c r="E3407" s="45" t="s">
        <v>19029</v>
      </c>
      <c r="F3407" s="45" t="s">
        <v>19030</v>
      </c>
      <c r="G3407" s="45" t="s">
        <v>19031</v>
      </c>
      <c r="H3407" s="46" t="s">
        <v>19032</v>
      </c>
      <c r="I3407" s="45" t="s">
        <v>18987</v>
      </c>
      <c r="J3407" s="46" t="s">
        <v>18988</v>
      </c>
      <c r="K3407" s="46" t="s">
        <v>18989</v>
      </c>
      <c r="L3407" s="45" t="s">
        <v>7306</v>
      </c>
      <c r="M3407" s="45" t="s">
        <v>7307</v>
      </c>
    </row>
    <row r="3408" spans="1:13" ht="57.6">
      <c r="A3408" s="42" t="s">
        <v>7085</v>
      </c>
      <c r="B3408" s="43">
        <f t="shared" si="108"/>
        <v>16</v>
      </c>
      <c r="C3408" s="43" t="str">
        <f t="shared" si="107"/>
        <v>31.116</v>
      </c>
      <c r="D3408" s="44">
        <v>5</v>
      </c>
      <c r="E3408" s="45" t="s">
        <v>19033</v>
      </c>
      <c r="F3408" s="45" t="s">
        <v>19034</v>
      </c>
      <c r="G3408" s="45" t="s">
        <v>19035</v>
      </c>
      <c r="H3408" s="46" t="s">
        <v>19036</v>
      </c>
      <c r="I3408" s="45" t="s">
        <v>18987</v>
      </c>
      <c r="J3408" s="46" t="s">
        <v>18988</v>
      </c>
      <c r="K3408" s="46" t="s">
        <v>18989</v>
      </c>
      <c r="L3408" s="45" t="s">
        <v>7306</v>
      </c>
      <c r="M3408" s="45" t="s">
        <v>7307</v>
      </c>
    </row>
    <row r="3409" spans="1:13" ht="57.6">
      <c r="A3409" s="42" t="s">
        <v>7085</v>
      </c>
      <c r="B3409" s="43">
        <f t="shared" si="108"/>
        <v>17</v>
      </c>
      <c r="C3409" s="43" t="str">
        <f t="shared" si="107"/>
        <v>31.117</v>
      </c>
      <c r="D3409" s="44">
        <v>5</v>
      </c>
      <c r="E3409" s="45" t="s">
        <v>19037</v>
      </c>
      <c r="F3409" s="45" t="s">
        <v>19038</v>
      </c>
      <c r="G3409" s="45" t="s">
        <v>19039</v>
      </c>
      <c r="H3409" s="46" t="s">
        <v>19040</v>
      </c>
      <c r="I3409" s="45" t="s">
        <v>18987</v>
      </c>
      <c r="J3409" s="46" t="s">
        <v>18988</v>
      </c>
      <c r="K3409" s="46" t="s">
        <v>18989</v>
      </c>
      <c r="L3409" s="45" t="s">
        <v>7306</v>
      </c>
      <c r="M3409" s="45" t="s">
        <v>7307</v>
      </c>
    </row>
    <row r="3410" spans="1:13" ht="57.6">
      <c r="A3410" s="42" t="s">
        <v>7085</v>
      </c>
      <c r="B3410" s="43">
        <f t="shared" si="108"/>
        <v>18</v>
      </c>
      <c r="C3410" s="43" t="str">
        <f t="shared" si="107"/>
        <v>31.118</v>
      </c>
      <c r="D3410" s="44">
        <v>5</v>
      </c>
      <c r="E3410" s="45" t="s">
        <v>19041</v>
      </c>
      <c r="F3410" s="45" t="s">
        <v>19042</v>
      </c>
      <c r="G3410" s="45" t="s">
        <v>19043</v>
      </c>
      <c r="H3410" s="46" t="s">
        <v>19044</v>
      </c>
      <c r="I3410" s="45" t="s">
        <v>18987</v>
      </c>
      <c r="J3410" s="46" t="s">
        <v>18988</v>
      </c>
      <c r="K3410" s="46" t="s">
        <v>18989</v>
      </c>
      <c r="L3410" s="45" t="s">
        <v>7306</v>
      </c>
      <c r="M3410" s="45" t="s">
        <v>7307</v>
      </c>
    </row>
    <row r="3411" spans="1:13" ht="57.6">
      <c r="A3411" s="42" t="s">
        <v>7085</v>
      </c>
      <c r="B3411" s="43">
        <f t="shared" si="108"/>
        <v>19</v>
      </c>
      <c r="C3411" s="43" t="str">
        <f t="shared" si="107"/>
        <v>31.119</v>
      </c>
      <c r="D3411" s="44">
        <v>5</v>
      </c>
      <c r="E3411" s="45" t="s">
        <v>19045</v>
      </c>
      <c r="F3411" s="45" t="s">
        <v>19046</v>
      </c>
      <c r="G3411" s="45" t="s">
        <v>19047</v>
      </c>
      <c r="H3411" s="46" t="s">
        <v>19048</v>
      </c>
      <c r="I3411" s="45" t="s">
        <v>18987</v>
      </c>
      <c r="J3411" s="46" t="s">
        <v>18988</v>
      </c>
      <c r="K3411" s="46" t="s">
        <v>18989</v>
      </c>
      <c r="L3411" s="45" t="s">
        <v>7306</v>
      </c>
      <c r="M3411" s="45" t="s">
        <v>7307</v>
      </c>
    </row>
    <row r="3412" spans="1:13" ht="57.6">
      <c r="A3412" s="42" t="s">
        <v>7085</v>
      </c>
      <c r="B3412" s="43">
        <f t="shared" si="108"/>
        <v>20</v>
      </c>
      <c r="C3412" s="43" t="str">
        <f t="shared" si="107"/>
        <v>31.120</v>
      </c>
      <c r="D3412" s="44">
        <v>5</v>
      </c>
      <c r="E3412" s="45" t="s">
        <v>19049</v>
      </c>
      <c r="F3412" s="45" t="s">
        <v>19050</v>
      </c>
      <c r="G3412" s="45" t="s">
        <v>19051</v>
      </c>
      <c r="H3412" s="46" t="s">
        <v>19052</v>
      </c>
      <c r="I3412" s="45" t="s">
        <v>18987</v>
      </c>
      <c r="J3412" s="46" t="s">
        <v>18988</v>
      </c>
      <c r="K3412" s="46" t="s">
        <v>18989</v>
      </c>
      <c r="L3412" s="45" t="s">
        <v>7306</v>
      </c>
      <c r="M3412" s="45" t="s">
        <v>7307</v>
      </c>
    </row>
    <row r="3413" spans="1:13" ht="57.6">
      <c r="A3413" s="42" t="s">
        <v>7085</v>
      </c>
      <c r="B3413" s="43">
        <f t="shared" si="108"/>
        <v>21</v>
      </c>
      <c r="C3413" s="43" t="str">
        <f t="shared" si="107"/>
        <v>31.121</v>
      </c>
      <c r="D3413" s="44">
        <v>5</v>
      </c>
      <c r="E3413" s="45" t="s">
        <v>19053</v>
      </c>
      <c r="F3413" s="45" t="s">
        <v>19054</v>
      </c>
      <c r="G3413" s="45" t="s">
        <v>19055</v>
      </c>
      <c r="H3413" s="46" t="s">
        <v>19056</v>
      </c>
      <c r="I3413" s="45" t="s">
        <v>18987</v>
      </c>
      <c r="J3413" s="46" t="s">
        <v>18988</v>
      </c>
      <c r="K3413" s="46" t="s">
        <v>18989</v>
      </c>
      <c r="L3413" s="45" t="s">
        <v>7306</v>
      </c>
      <c r="M3413" s="45" t="s">
        <v>7307</v>
      </c>
    </row>
    <row r="3414" spans="1:13" ht="57.6">
      <c r="A3414" s="42" t="s">
        <v>7085</v>
      </c>
      <c r="B3414" s="43">
        <f t="shared" si="108"/>
        <v>22</v>
      </c>
      <c r="C3414" s="43" t="str">
        <f t="shared" si="107"/>
        <v>31.122</v>
      </c>
      <c r="D3414" s="44">
        <v>5</v>
      </c>
      <c r="E3414" s="45" t="s">
        <v>19057</v>
      </c>
      <c r="F3414" s="45" t="s">
        <v>19058</v>
      </c>
      <c r="G3414" s="45" t="s">
        <v>19059</v>
      </c>
      <c r="H3414" s="46" t="s">
        <v>19060</v>
      </c>
      <c r="I3414" s="45" t="s">
        <v>18987</v>
      </c>
      <c r="J3414" s="46" t="s">
        <v>18988</v>
      </c>
      <c r="K3414" s="46" t="s">
        <v>18989</v>
      </c>
      <c r="L3414" s="45" t="s">
        <v>7306</v>
      </c>
      <c r="M3414" s="45" t="s">
        <v>7307</v>
      </c>
    </row>
    <row r="3415" spans="1:13" ht="57.6">
      <c r="A3415" s="42" t="s">
        <v>7085</v>
      </c>
      <c r="B3415" s="43">
        <f t="shared" si="108"/>
        <v>23</v>
      </c>
      <c r="C3415" s="43" t="str">
        <f t="shared" si="107"/>
        <v>31.123</v>
      </c>
      <c r="D3415" s="44">
        <v>5</v>
      </c>
      <c r="E3415" s="45" t="s">
        <v>19061</v>
      </c>
      <c r="F3415" s="45" t="s">
        <v>19062</v>
      </c>
      <c r="G3415" s="45" t="s">
        <v>19063</v>
      </c>
      <c r="H3415" s="46" t="s">
        <v>19064</v>
      </c>
      <c r="I3415" s="45" t="s">
        <v>18987</v>
      </c>
      <c r="J3415" s="46" t="s">
        <v>18988</v>
      </c>
      <c r="K3415" s="46" t="s">
        <v>18989</v>
      </c>
      <c r="L3415" s="45" t="s">
        <v>7306</v>
      </c>
      <c r="M3415" s="45" t="s">
        <v>7307</v>
      </c>
    </row>
    <row r="3416" spans="1:13" ht="57.6">
      <c r="A3416" s="42" t="s">
        <v>7085</v>
      </c>
      <c r="B3416" s="43">
        <f t="shared" si="108"/>
        <v>24</v>
      </c>
      <c r="C3416" s="43" t="str">
        <f t="shared" si="107"/>
        <v>31.124</v>
      </c>
      <c r="D3416" s="44">
        <v>4</v>
      </c>
      <c r="E3416" s="45" t="s">
        <v>19065</v>
      </c>
      <c r="F3416" s="45" t="s">
        <v>19066</v>
      </c>
      <c r="G3416" s="45" t="s">
        <v>19067</v>
      </c>
      <c r="H3416" s="46" t="s">
        <v>19068</v>
      </c>
      <c r="I3416" s="45" t="s">
        <v>18987</v>
      </c>
      <c r="J3416" s="46" t="s">
        <v>18988</v>
      </c>
      <c r="K3416" s="46" t="s">
        <v>18989</v>
      </c>
      <c r="L3416" s="45" t="s">
        <v>7306</v>
      </c>
      <c r="M3416" s="45" t="s">
        <v>7307</v>
      </c>
    </row>
    <row r="3417" spans="1:13" ht="57.6">
      <c r="A3417" s="42" t="s">
        <v>7085</v>
      </c>
      <c r="B3417" s="43">
        <f t="shared" si="108"/>
        <v>25</v>
      </c>
      <c r="C3417" s="43" t="str">
        <f t="shared" si="107"/>
        <v>31.125</v>
      </c>
      <c r="D3417" s="44">
        <v>4</v>
      </c>
      <c r="E3417" s="45" t="s">
        <v>19069</v>
      </c>
      <c r="F3417" s="45" t="s">
        <v>19070</v>
      </c>
      <c r="G3417" s="45" t="s">
        <v>8512</v>
      </c>
      <c r="H3417" s="46" t="s">
        <v>19071</v>
      </c>
      <c r="I3417" s="45" t="s">
        <v>18987</v>
      </c>
      <c r="J3417" s="46" t="s">
        <v>18988</v>
      </c>
      <c r="K3417" s="46" t="s">
        <v>18989</v>
      </c>
      <c r="L3417" s="45" t="s">
        <v>7306</v>
      </c>
      <c r="M3417" s="45" t="s">
        <v>7307</v>
      </c>
    </row>
    <row r="3418" spans="1:13" ht="57.6">
      <c r="A3418" s="42" t="s">
        <v>7085</v>
      </c>
      <c r="B3418" s="43">
        <f t="shared" si="108"/>
        <v>26</v>
      </c>
      <c r="C3418" s="43" t="str">
        <f t="shared" si="107"/>
        <v>31.126</v>
      </c>
      <c r="D3418" s="44">
        <v>4</v>
      </c>
      <c r="E3418" s="45" t="s">
        <v>19072</v>
      </c>
      <c r="F3418" s="45" t="s">
        <v>19073</v>
      </c>
      <c r="G3418" s="45" t="s">
        <v>19074</v>
      </c>
      <c r="H3418" s="46" t="s">
        <v>19075</v>
      </c>
      <c r="I3418" s="45" t="s">
        <v>18987</v>
      </c>
      <c r="J3418" s="46" t="s">
        <v>18988</v>
      </c>
      <c r="K3418" s="46" t="s">
        <v>18989</v>
      </c>
      <c r="L3418" s="45" t="s">
        <v>7306</v>
      </c>
      <c r="M3418" s="45" t="s">
        <v>7307</v>
      </c>
    </row>
    <row r="3419" spans="1:13" ht="57.6">
      <c r="A3419" s="42" t="s">
        <v>7085</v>
      </c>
      <c r="B3419" s="43">
        <f t="shared" si="108"/>
        <v>27</v>
      </c>
      <c r="C3419" s="43" t="str">
        <f t="shared" si="107"/>
        <v>31.127</v>
      </c>
      <c r="D3419" s="44">
        <v>5</v>
      </c>
      <c r="E3419" s="45" t="s">
        <v>19076</v>
      </c>
      <c r="F3419" s="45" t="s">
        <v>19077</v>
      </c>
      <c r="G3419" s="45" t="s">
        <v>19078</v>
      </c>
      <c r="H3419" s="46" t="s">
        <v>19079</v>
      </c>
      <c r="I3419" s="45" t="s">
        <v>18987</v>
      </c>
      <c r="J3419" s="46" t="s">
        <v>18988</v>
      </c>
      <c r="K3419" s="46" t="s">
        <v>18989</v>
      </c>
      <c r="L3419" s="45" t="s">
        <v>7306</v>
      </c>
      <c r="M3419" s="45" t="s">
        <v>7307</v>
      </c>
    </row>
    <row r="3420" spans="1:13" ht="57.6">
      <c r="A3420" s="42" t="s">
        <v>7085</v>
      </c>
      <c r="B3420" s="43">
        <f t="shared" si="108"/>
        <v>28</v>
      </c>
      <c r="C3420" s="43" t="str">
        <f t="shared" si="107"/>
        <v>31.128</v>
      </c>
      <c r="D3420" s="44">
        <v>5</v>
      </c>
      <c r="E3420" s="45" t="s">
        <v>19080</v>
      </c>
      <c r="F3420" s="45" t="s">
        <v>19081</v>
      </c>
      <c r="G3420" s="45" t="s">
        <v>19082</v>
      </c>
      <c r="H3420" s="46" t="s">
        <v>19083</v>
      </c>
      <c r="I3420" s="45" t="s">
        <v>18987</v>
      </c>
      <c r="J3420" s="46" t="s">
        <v>18988</v>
      </c>
      <c r="K3420" s="46" t="s">
        <v>18989</v>
      </c>
      <c r="L3420" s="45" t="s">
        <v>7306</v>
      </c>
      <c r="M3420" s="45" t="s">
        <v>7307</v>
      </c>
    </row>
    <row r="3421" spans="1:13" ht="57.6">
      <c r="A3421" s="42" t="s">
        <v>7085</v>
      </c>
      <c r="B3421" s="43">
        <f t="shared" si="108"/>
        <v>29</v>
      </c>
      <c r="C3421" s="43" t="str">
        <f t="shared" si="107"/>
        <v>31.129</v>
      </c>
      <c r="D3421" s="44">
        <v>5</v>
      </c>
      <c r="E3421" s="45" t="s">
        <v>19084</v>
      </c>
      <c r="F3421" s="45" t="s">
        <v>19085</v>
      </c>
      <c r="G3421" s="45" t="s">
        <v>19086</v>
      </c>
      <c r="H3421" s="46" t="s">
        <v>19087</v>
      </c>
      <c r="I3421" s="45" t="s">
        <v>18987</v>
      </c>
      <c r="J3421" s="46" t="s">
        <v>18988</v>
      </c>
      <c r="K3421" s="46" t="s">
        <v>18989</v>
      </c>
      <c r="L3421" s="45" t="s">
        <v>7306</v>
      </c>
      <c r="M3421" s="45" t="s">
        <v>7307</v>
      </c>
    </row>
    <row r="3422" spans="1:13" ht="57.6">
      <c r="A3422" s="42" t="s">
        <v>7085</v>
      </c>
      <c r="B3422" s="43">
        <f t="shared" si="108"/>
        <v>30</v>
      </c>
      <c r="C3422" s="43" t="str">
        <f t="shared" si="107"/>
        <v>31.130</v>
      </c>
      <c r="D3422" s="44">
        <v>5</v>
      </c>
      <c r="E3422" s="45" t="s">
        <v>19088</v>
      </c>
      <c r="F3422" s="45" t="s">
        <v>19089</v>
      </c>
      <c r="G3422" s="45" t="s">
        <v>19090</v>
      </c>
      <c r="H3422" s="46" t="s">
        <v>19091</v>
      </c>
      <c r="I3422" s="45" t="s">
        <v>18987</v>
      </c>
      <c r="J3422" s="46" t="s">
        <v>18988</v>
      </c>
      <c r="K3422" s="46" t="s">
        <v>18989</v>
      </c>
      <c r="L3422" s="45" t="s">
        <v>7306</v>
      </c>
      <c r="M3422" s="45" t="s">
        <v>7307</v>
      </c>
    </row>
    <row r="3423" spans="1:13" ht="57.6">
      <c r="A3423" s="42" t="s">
        <v>7085</v>
      </c>
      <c r="B3423" s="43">
        <f t="shared" si="108"/>
        <v>31</v>
      </c>
      <c r="C3423" s="43" t="str">
        <f t="shared" si="107"/>
        <v>31.131</v>
      </c>
      <c r="D3423" s="44">
        <v>5</v>
      </c>
      <c r="E3423" s="45" t="s">
        <v>19092</v>
      </c>
      <c r="F3423" s="45" t="s">
        <v>19093</v>
      </c>
      <c r="G3423" s="45" t="s">
        <v>19094</v>
      </c>
      <c r="H3423" s="46" t="s">
        <v>19095</v>
      </c>
      <c r="I3423" s="45" t="s">
        <v>18987</v>
      </c>
      <c r="J3423" s="46" t="s">
        <v>18988</v>
      </c>
      <c r="K3423" s="46" t="s">
        <v>18989</v>
      </c>
      <c r="L3423" s="45" t="s">
        <v>7306</v>
      </c>
      <c r="M3423" s="45" t="s">
        <v>7307</v>
      </c>
    </row>
    <row r="3424" spans="1:13" ht="57.6">
      <c r="A3424" s="42" t="s">
        <v>7145</v>
      </c>
      <c r="B3424" s="43">
        <f t="shared" si="108"/>
        <v>1</v>
      </c>
      <c r="C3424" s="43" t="str">
        <f t="shared" si="107"/>
        <v>41.11</v>
      </c>
      <c r="D3424" s="44">
        <v>3</v>
      </c>
      <c r="E3424" s="45" t="s">
        <v>19096</v>
      </c>
      <c r="F3424" s="45" t="s">
        <v>19097</v>
      </c>
      <c r="G3424" s="45" t="s">
        <v>7144</v>
      </c>
      <c r="H3424" s="46" t="s">
        <v>19098</v>
      </c>
      <c r="I3424" s="45" t="s">
        <v>19099</v>
      </c>
      <c r="J3424" s="46" t="s">
        <v>19100</v>
      </c>
      <c r="K3424" s="46" t="s">
        <v>19101</v>
      </c>
      <c r="L3424" s="45" t="s">
        <v>7306</v>
      </c>
      <c r="M3424" s="45" t="s">
        <v>7307</v>
      </c>
    </row>
    <row r="3425" spans="1:13" ht="57.6">
      <c r="A3425" s="42" t="s">
        <v>7145</v>
      </c>
      <c r="B3425" s="43">
        <f t="shared" si="108"/>
        <v>2</v>
      </c>
      <c r="C3425" s="43" t="str">
        <f t="shared" si="107"/>
        <v>41.12</v>
      </c>
      <c r="D3425" s="44">
        <v>4</v>
      </c>
      <c r="E3425" s="45" t="s">
        <v>19102</v>
      </c>
      <c r="F3425" s="45" t="s">
        <v>19103</v>
      </c>
      <c r="G3425" s="45" t="s">
        <v>19104</v>
      </c>
      <c r="H3425" s="46" t="s">
        <v>19105</v>
      </c>
      <c r="I3425" s="45" t="s">
        <v>19099</v>
      </c>
      <c r="J3425" s="46" t="s">
        <v>19100</v>
      </c>
      <c r="K3425" s="46" t="s">
        <v>19101</v>
      </c>
      <c r="L3425" s="45" t="s">
        <v>7306</v>
      </c>
      <c r="M3425" s="45" t="s">
        <v>7307</v>
      </c>
    </row>
    <row r="3426" spans="1:13" ht="57.6">
      <c r="A3426" s="42" t="s">
        <v>7145</v>
      </c>
      <c r="B3426" s="43">
        <f t="shared" si="108"/>
        <v>3</v>
      </c>
      <c r="C3426" s="43" t="str">
        <f t="shared" si="107"/>
        <v>41.13</v>
      </c>
      <c r="D3426" s="44">
        <v>4</v>
      </c>
      <c r="E3426" s="45" t="s">
        <v>19106</v>
      </c>
      <c r="F3426" s="45" t="s">
        <v>19107</v>
      </c>
      <c r="G3426" s="45" t="s">
        <v>19108</v>
      </c>
      <c r="H3426" s="46" t="s">
        <v>19109</v>
      </c>
      <c r="I3426" s="45" t="s">
        <v>19099</v>
      </c>
      <c r="J3426" s="46" t="s">
        <v>19100</v>
      </c>
      <c r="K3426" s="46" t="s">
        <v>19101</v>
      </c>
      <c r="L3426" s="45" t="s">
        <v>7306</v>
      </c>
      <c r="M3426" s="45" t="s">
        <v>7307</v>
      </c>
    </row>
    <row r="3427" spans="1:13" ht="57.6">
      <c r="A3427" s="42" t="s">
        <v>7145</v>
      </c>
      <c r="B3427" s="43">
        <f t="shared" si="108"/>
        <v>4</v>
      </c>
      <c r="C3427" s="43" t="str">
        <f t="shared" si="107"/>
        <v>41.14</v>
      </c>
      <c r="D3427" s="44">
        <v>4</v>
      </c>
      <c r="E3427" s="45" t="s">
        <v>19110</v>
      </c>
      <c r="F3427" s="45" t="s">
        <v>19111</v>
      </c>
      <c r="G3427" s="45" t="s">
        <v>19112</v>
      </c>
      <c r="H3427" s="46" t="s">
        <v>19113</v>
      </c>
      <c r="I3427" s="45" t="s">
        <v>19099</v>
      </c>
      <c r="J3427" s="46" t="s">
        <v>19100</v>
      </c>
      <c r="K3427" s="46" t="s">
        <v>19101</v>
      </c>
      <c r="L3427" s="45" t="s">
        <v>7306</v>
      </c>
      <c r="M3427" s="45" t="s">
        <v>7307</v>
      </c>
    </row>
    <row r="3428" spans="1:13" ht="57.6">
      <c r="A3428" s="42" t="s">
        <v>7145</v>
      </c>
      <c r="B3428" s="43">
        <f t="shared" si="108"/>
        <v>5</v>
      </c>
      <c r="C3428" s="43" t="str">
        <f t="shared" si="107"/>
        <v>41.15</v>
      </c>
      <c r="D3428" s="44">
        <v>4</v>
      </c>
      <c r="E3428" s="45" t="s">
        <v>19114</v>
      </c>
      <c r="F3428" s="45" t="s">
        <v>19115</v>
      </c>
      <c r="G3428" s="45" t="s">
        <v>19116</v>
      </c>
      <c r="H3428" s="46" t="s">
        <v>19117</v>
      </c>
      <c r="I3428" s="45" t="s">
        <v>19099</v>
      </c>
      <c r="J3428" s="46" t="s">
        <v>19100</v>
      </c>
      <c r="K3428" s="46" t="s">
        <v>19101</v>
      </c>
      <c r="L3428" s="45" t="s">
        <v>7306</v>
      </c>
      <c r="M3428" s="45" t="s">
        <v>7307</v>
      </c>
    </row>
    <row r="3429" spans="1:13" ht="57.6">
      <c r="A3429" s="42" t="s">
        <v>7145</v>
      </c>
      <c r="B3429" s="43">
        <f t="shared" si="108"/>
        <v>6</v>
      </c>
      <c r="C3429" s="43" t="str">
        <f t="shared" si="107"/>
        <v>41.16</v>
      </c>
      <c r="D3429" s="44">
        <v>4</v>
      </c>
      <c r="E3429" s="45" t="s">
        <v>19118</v>
      </c>
      <c r="F3429" s="45" t="s">
        <v>19119</v>
      </c>
      <c r="G3429" s="45" t="s">
        <v>19120</v>
      </c>
      <c r="H3429" s="46" t="s">
        <v>19121</v>
      </c>
      <c r="I3429" s="45" t="s">
        <v>19099</v>
      </c>
      <c r="J3429" s="46" t="s">
        <v>19100</v>
      </c>
      <c r="K3429" s="46" t="s">
        <v>19101</v>
      </c>
      <c r="L3429" s="45" t="s">
        <v>7306</v>
      </c>
      <c r="M3429" s="45" t="s">
        <v>7307</v>
      </c>
    </row>
    <row r="3430" spans="1:13" ht="57.6">
      <c r="A3430" s="42" t="s">
        <v>7145</v>
      </c>
      <c r="B3430" s="43">
        <f t="shared" si="108"/>
        <v>7</v>
      </c>
      <c r="C3430" s="43" t="str">
        <f t="shared" si="107"/>
        <v>41.17</v>
      </c>
      <c r="D3430" s="44">
        <v>5</v>
      </c>
      <c r="E3430" s="45" t="s">
        <v>19122</v>
      </c>
      <c r="F3430" s="45" t="s">
        <v>19123</v>
      </c>
      <c r="G3430" s="45" t="s">
        <v>7473</v>
      </c>
      <c r="H3430" s="46" t="s">
        <v>19124</v>
      </c>
      <c r="I3430" s="45" t="s">
        <v>19099</v>
      </c>
      <c r="J3430" s="46" t="s">
        <v>19100</v>
      </c>
      <c r="K3430" s="46" t="s">
        <v>19101</v>
      </c>
      <c r="L3430" s="45" t="s">
        <v>7306</v>
      </c>
      <c r="M3430" s="45" t="s">
        <v>7307</v>
      </c>
    </row>
    <row r="3431" spans="1:13" ht="57.6">
      <c r="A3431" s="42" t="s">
        <v>7145</v>
      </c>
      <c r="B3431" s="43">
        <f t="shared" si="108"/>
        <v>8</v>
      </c>
      <c r="C3431" s="43" t="str">
        <f t="shared" si="107"/>
        <v>41.18</v>
      </c>
      <c r="D3431" s="44">
        <v>5</v>
      </c>
      <c r="E3431" s="45" t="s">
        <v>19125</v>
      </c>
      <c r="F3431" s="45" t="s">
        <v>19126</v>
      </c>
      <c r="G3431" s="45" t="s">
        <v>8556</v>
      </c>
      <c r="H3431" s="46" t="s">
        <v>19127</v>
      </c>
      <c r="I3431" s="45" t="s">
        <v>19099</v>
      </c>
      <c r="J3431" s="46" t="s">
        <v>19100</v>
      </c>
      <c r="K3431" s="46" t="s">
        <v>19101</v>
      </c>
      <c r="L3431" s="45" t="s">
        <v>7306</v>
      </c>
      <c r="M3431" s="45" t="s">
        <v>7307</v>
      </c>
    </row>
    <row r="3432" spans="1:13" ht="57.6">
      <c r="A3432" s="42" t="s">
        <v>7145</v>
      </c>
      <c r="B3432" s="43">
        <f t="shared" si="108"/>
        <v>9</v>
      </c>
      <c r="C3432" s="43" t="str">
        <f t="shared" si="107"/>
        <v>41.19</v>
      </c>
      <c r="D3432" s="44">
        <v>5</v>
      </c>
      <c r="E3432" s="45" t="s">
        <v>19128</v>
      </c>
      <c r="F3432" s="45" t="s">
        <v>19129</v>
      </c>
      <c r="G3432" s="45" t="s">
        <v>12794</v>
      </c>
      <c r="H3432" s="46" t="s">
        <v>19130</v>
      </c>
      <c r="I3432" s="45" t="s">
        <v>19099</v>
      </c>
      <c r="J3432" s="46" t="s">
        <v>19100</v>
      </c>
      <c r="K3432" s="46" t="s">
        <v>19101</v>
      </c>
      <c r="L3432" s="45" t="s">
        <v>7306</v>
      </c>
      <c r="M3432" s="45" t="s">
        <v>7307</v>
      </c>
    </row>
    <row r="3433" spans="1:13" ht="57.6">
      <c r="A3433" s="42" t="s">
        <v>7145</v>
      </c>
      <c r="B3433" s="43">
        <f t="shared" si="108"/>
        <v>10</v>
      </c>
      <c r="C3433" s="43" t="str">
        <f t="shared" si="107"/>
        <v>41.110</v>
      </c>
      <c r="D3433" s="44">
        <v>4</v>
      </c>
      <c r="E3433" s="45" t="s">
        <v>19131</v>
      </c>
      <c r="F3433" s="45" t="s">
        <v>19132</v>
      </c>
      <c r="G3433" s="45" t="s">
        <v>18943</v>
      </c>
      <c r="H3433" s="46" t="s">
        <v>19133</v>
      </c>
      <c r="I3433" s="45" t="s">
        <v>19099</v>
      </c>
      <c r="J3433" s="46" t="s">
        <v>19100</v>
      </c>
      <c r="K3433" s="46" t="s">
        <v>19101</v>
      </c>
      <c r="L3433" s="45" t="s">
        <v>7306</v>
      </c>
      <c r="M3433" s="45" t="s">
        <v>7307</v>
      </c>
    </row>
    <row r="3434" spans="1:13" ht="57.6">
      <c r="A3434" s="42" t="s">
        <v>7145</v>
      </c>
      <c r="B3434" s="43">
        <f t="shared" si="108"/>
        <v>11</v>
      </c>
      <c r="C3434" s="43" t="str">
        <f t="shared" si="107"/>
        <v>41.111</v>
      </c>
      <c r="D3434" s="44">
        <v>4</v>
      </c>
      <c r="E3434" s="45" t="s">
        <v>19134</v>
      </c>
      <c r="F3434" s="45" t="s">
        <v>19135</v>
      </c>
      <c r="G3434" s="45" t="s">
        <v>7146</v>
      </c>
      <c r="H3434" s="46" t="s">
        <v>19136</v>
      </c>
      <c r="I3434" s="45" t="s">
        <v>19099</v>
      </c>
      <c r="J3434" s="46" t="s">
        <v>19100</v>
      </c>
      <c r="K3434" s="46" t="s">
        <v>19101</v>
      </c>
      <c r="L3434" s="45" t="s">
        <v>7306</v>
      </c>
      <c r="M3434" s="45" t="s">
        <v>7307</v>
      </c>
    </row>
    <row r="3435" spans="1:13" ht="57.6">
      <c r="A3435" s="42" t="s">
        <v>7145</v>
      </c>
      <c r="B3435" s="43">
        <f t="shared" si="108"/>
        <v>12</v>
      </c>
      <c r="C3435" s="43" t="str">
        <f t="shared" si="107"/>
        <v>41.112</v>
      </c>
      <c r="D3435" s="44">
        <v>4</v>
      </c>
      <c r="E3435" s="45" t="s">
        <v>19137</v>
      </c>
      <c r="F3435" s="45" t="s">
        <v>19138</v>
      </c>
      <c r="G3435" s="45" t="s">
        <v>19139</v>
      </c>
      <c r="H3435" s="46" t="s">
        <v>19140</v>
      </c>
      <c r="I3435" s="45" t="s">
        <v>19099</v>
      </c>
      <c r="J3435" s="46" t="s">
        <v>19100</v>
      </c>
      <c r="K3435" s="46" t="s">
        <v>19101</v>
      </c>
      <c r="L3435" s="45" t="s">
        <v>7306</v>
      </c>
      <c r="M3435" s="45" t="s">
        <v>7307</v>
      </c>
    </row>
    <row r="3436" spans="1:13" ht="57.6">
      <c r="A3436" s="42" t="s">
        <v>7145</v>
      </c>
      <c r="B3436" s="43">
        <f t="shared" si="108"/>
        <v>13</v>
      </c>
      <c r="C3436" s="43" t="str">
        <f t="shared" si="107"/>
        <v>41.113</v>
      </c>
      <c r="D3436" s="44">
        <v>4</v>
      </c>
      <c r="E3436" s="45" t="s">
        <v>19141</v>
      </c>
      <c r="F3436" s="45" t="s">
        <v>19142</v>
      </c>
      <c r="G3436" s="45" t="s">
        <v>19143</v>
      </c>
      <c r="H3436" s="46" t="s">
        <v>19144</v>
      </c>
      <c r="I3436" s="45" t="s">
        <v>19099</v>
      </c>
      <c r="J3436" s="46" t="s">
        <v>19100</v>
      </c>
      <c r="K3436" s="46" t="s">
        <v>19101</v>
      </c>
      <c r="L3436" s="45" t="s">
        <v>7306</v>
      </c>
      <c r="M3436" s="45" t="s">
        <v>7307</v>
      </c>
    </row>
    <row r="3437" spans="1:13" ht="43.2">
      <c r="A3437" s="42" t="s">
        <v>7035</v>
      </c>
      <c r="B3437" s="43">
        <f t="shared" si="108"/>
        <v>1</v>
      </c>
      <c r="C3437" s="43" t="str">
        <f t="shared" si="107"/>
        <v>10.41</v>
      </c>
      <c r="D3437" s="44">
        <v>3</v>
      </c>
      <c r="E3437" s="45" t="s">
        <v>19145</v>
      </c>
      <c r="F3437" s="45" t="s">
        <v>19146</v>
      </c>
      <c r="G3437" s="45" t="s">
        <v>7034</v>
      </c>
      <c r="H3437" s="46" t="s">
        <v>19147</v>
      </c>
      <c r="I3437" s="45" t="s">
        <v>19148</v>
      </c>
      <c r="J3437" s="46" t="s">
        <v>19149</v>
      </c>
      <c r="K3437" s="46" t="s">
        <v>19150</v>
      </c>
      <c r="L3437" s="45" t="s">
        <v>7306</v>
      </c>
      <c r="M3437" s="45" t="s">
        <v>7307</v>
      </c>
    </row>
    <row r="3438" spans="1:13" ht="43.2">
      <c r="A3438" s="42" t="s">
        <v>7035</v>
      </c>
      <c r="B3438" s="43">
        <f t="shared" si="108"/>
        <v>2</v>
      </c>
      <c r="C3438" s="43" t="str">
        <f t="shared" si="107"/>
        <v>10.42</v>
      </c>
      <c r="D3438" s="44">
        <v>4</v>
      </c>
      <c r="E3438" s="45" t="s">
        <v>19151</v>
      </c>
      <c r="F3438" s="45" t="s">
        <v>19152</v>
      </c>
      <c r="G3438" s="45" t="s">
        <v>7416</v>
      </c>
      <c r="H3438" s="46" t="s">
        <v>19153</v>
      </c>
      <c r="I3438" s="45" t="s">
        <v>19148</v>
      </c>
      <c r="J3438" s="46" t="s">
        <v>19149</v>
      </c>
      <c r="K3438" s="46" t="s">
        <v>19150</v>
      </c>
      <c r="L3438" s="45" t="s">
        <v>7306</v>
      </c>
      <c r="M3438" s="45" t="s">
        <v>7307</v>
      </c>
    </row>
    <row r="3439" spans="1:13" ht="43.2">
      <c r="A3439" s="42" t="s">
        <v>7035</v>
      </c>
      <c r="B3439" s="43">
        <f t="shared" si="108"/>
        <v>3</v>
      </c>
      <c r="C3439" s="43" t="str">
        <f t="shared" si="107"/>
        <v>10.43</v>
      </c>
      <c r="D3439" s="44">
        <v>4</v>
      </c>
      <c r="E3439" s="45" t="s">
        <v>19154</v>
      </c>
      <c r="F3439" s="45" t="s">
        <v>19155</v>
      </c>
      <c r="G3439" s="45" t="s">
        <v>19156</v>
      </c>
      <c r="H3439" s="46" t="s">
        <v>19157</v>
      </c>
      <c r="I3439" s="45" t="s">
        <v>19148</v>
      </c>
      <c r="J3439" s="46" t="s">
        <v>19149</v>
      </c>
      <c r="K3439" s="46" t="s">
        <v>19150</v>
      </c>
      <c r="L3439" s="45" t="s">
        <v>7306</v>
      </c>
      <c r="M3439" s="45" t="s">
        <v>7307</v>
      </c>
    </row>
    <row r="3440" spans="1:13" ht="43.2">
      <c r="A3440" s="42" t="s">
        <v>7035</v>
      </c>
      <c r="B3440" s="43">
        <f t="shared" si="108"/>
        <v>4</v>
      </c>
      <c r="C3440" s="43" t="str">
        <f t="shared" si="107"/>
        <v>10.44</v>
      </c>
      <c r="D3440" s="44">
        <v>5</v>
      </c>
      <c r="E3440" s="45" t="s">
        <v>19158</v>
      </c>
      <c r="F3440" s="45" t="s">
        <v>19159</v>
      </c>
      <c r="G3440" s="45" t="s">
        <v>19160</v>
      </c>
      <c r="H3440" s="45" t="s">
        <v>19161</v>
      </c>
      <c r="I3440" s="45" t="s">
        <v>19148</v>
      </c>
      <c r="J3440" s="46" t="s">
        <v>19149</v>
      </c>
      <c r="K3440" s="46" t="s">
        <v>19150</v>
      </c>
      <c r="L3440" s="45" t="s">
        <v>7306</v>
      </c>
      <c r="M3440" s="45" t="s">
        <v>7307</v>
      </c>
    </row>
    <row r="3441" spans="1:13" ht="43.2">
      <c r="A3441" s="42" t="s">
        <v>7035</v>
      </c>
      <c r="B3441" s="43">
        <f t="shared" si="108"/>
        <v>5</v>
      </c>
      <c r="C3441" s="43" t="str">
        <f t="shared" si="107"/>
        <v>10.45</v>
      </c>
      <c r="D3441" s="44">
        <v>4</v>
      </c>
      <c r="E3441" s="45" t="s">
        <v>19162</v>
      </c>
      <c r="F3441" s="45" t="s">
        <v>19163</v>
      </c>
      <c r="G3441" s="45" t="s">
        <v>19164</v>
      </c>
      <c r="H3441" s="46" t="s">
        <v>19165</v>
      </c>
      <c r="I3441" s="45" t="s">
        <v>19148</v>
      </c>
      <c r="J3441" s="46" t="s">
        <v>19149</v>
      </c>
      <c r="K3441" s="46" t="s">
        <v>19150</v>
      </c>
      <c r="L3441" s="45" t="s">
        <v>7306</v>
      </c>
      <c r="M3441" s="45" t="s">
        <v>7307</v>
      </c>
    </row>
    <row r="3442" spans="1:13" ht="43.2">
      <c r="A3442" s="42" t="s">
        <v>7035</v>
      </c>
      <c r="B3442" s="43">
        <f t="shared" si="108"/>
        <v>6</v>
      </c>
      <c r="C3442" s="43" t="str">
        <f t="shared" si="107"/>
        <v>10.46</v>
      </c>
      <c r="D3442" s="44">
        <v>5</v>
      </c>
      <c r="E3442" s="45" t="s">
        <v>19166</v>
      </c>
      <c r="F3442" s="45" t="s">
        <v>19167</v>
      </c>
      <c r="G3442" s="45" t="s">
        <v>8512</v>
      </c>
      <c r="H3442" s="46" t="s">
        <v>8208</v>
      </c>
      <c r="I3442" s="45" t="s">
        <v>19148</v>
      </c>
      <c r="J3442" s="46" t="s">
        <v>19149</v>
      </c>
      <c r="K3442" s="46" t="s">
        <v>19150</v>
      </c>
      <c r="L3442" s="45" t="s">
        <v>7306</v>
      </c>
      <c r="M3442" s="45" t="s">
        <v>7307</v>
      </c>
    </row>
    <row r="3443" spans="1:13" ht="43.2">
      <c r="A3443" s="42" t="s">
        <v>7035</v>
      </c>
      <c r="B3443" s="43">
        <f t="shared" si="108"/>
        <v>7</v>
      </c>
      <c r="C3443" s="43" t="str">
        <f t="shared" si="107"/>
        <v>10.47</v>
      </c>
      <c r="D3443" s="44">
        <v>6</v>
      </c>
      <c r="E3443" s="45" t="s">
        <v>19168</v>
      </c>
      <c r="F3443" s="45" t="s">
        <v>19169</v>
      </c>
      <c r="G3443" s="45" t="s">
        <v>7314</v>
      </c>
      <c r="H3443" s="46" t="s">
        <v>19170</v>
      </c>
      <c r="I3443" s="45" t="s">
        <v>19148</v>
      </c>
      <c r="J3443" s="46" t="s">
        <v>19149</v>
      </c>
      <c r="K3443" s="46" t="s">
        <v>19150</v>
      </c>
      <c r="L3443" s="45" t="s">
        <v>7306</v>
      </c>
      <c r="M3443" s="45" t="s">
        <v>7307</v>
      </c>
    </row>
    <row r="3444" spans="1:13" ht="43.2">
      <c r="A3444" s="42" t="s">
        <v>7035</v>
      </c>
      <c r="B3444" s="43">
        <f t="shared" si="108"/>
        <v>8</v>
      </c>
      <c r="C3444" s="43" t="str">
        <f t="shared" si="107"/>
        <v>10.48</v>
      </c>
      <c r="D3444" s="44">
        <v>6</v>
      </c>
      <c r="E3444" s="45" t="s">
        <v>19171</v>
      </c>
      <c r="F3444" s="45" t="s">
        <v>19172</v>
      </c>
      <c r="G3444" s="45" t="s">
        <v>7473</v>
      </c>
      <c r="H3444" s="46" t="s">
        <v>19173</v>
      </c>
      <c r="I3444" s="45" t="s">
        <v>19148</v>
      </c>
      <c r="J3444" s="46" t="s">
        <v>19149</v>
      </c>
      <c r="K3444" s="46" t="s">
        <v>19150</v>
      </c>
      <c r="L3444" s="45" t="s">
        <v>7306</v>
      </c>
      <c r="M3444" s="45" t="s">
        <v>7307</v>
      </c>
    </row>
    <row r="3445" spans="1:13" ht="43.2">
      <c r="A3445" s="42" t="s">
        <v>7035</v>
      </c>
      <c r="B3445" s="43">
        <f t="shared" si="108"/>
        <v>9</v>
      </c>
      <c r="C3445" s="43" t="str">
        <f t="shared" si="107"/>
        <v>10.49</v>
      </c>
      <c r="D3445" s="44">
        <v>4</v>
      </c>
      <c r="E3445" s="45" t="s">
        <v>19174</v>
      </c>
      <c r="F3445" s="45" t="s">
        <v>19175</v>
      </c>
      <c r="G3445" s="45" t="s">
        <v>11303</v>
      </c>
      <c r="H3445" s="45" t="s">
        <v>7331</v>
      </c>
      <c r="I3445" s="45" t="s">
        <v>19148</v>
      </c>
      <c r="J3445" s="46" t="s">
        <v>19149</v>
      </c>
      <c r="K3445" s="46" t="s">
        <v>19150</v>
      </c>
      <c r="L3445" s="45" t="s">
        <v>7306</v>
      </c>
      <c r="M3445" s="45" t="s">
        <v>7307</v>
      </c>
    </row>
    <row r="3446" spans="1:13" ht="43.2">
      <c r="A3446" s="42" t="s">
        <v>7035</v>
      </c>
      <c r="B3446" s="43">
        <f t="shared" si="108"/>
        <v>10</v>
      </c>
      <c r="C3446" s="43" t="str">
        <f t="shared" si="107"/>
        <v>10.410</v>
      </c>
      <c r="D3446" s="44">
        <v>4</v>
      </c>
      <c r="E3446" s="45" t="s">
        <v>19176</v>
      </c>
      <c r="F3446" s="45" t="s">
        <v>19177</v>
      </c>
      <c r="G3446" s="45" t="s">
        <v>19178</v>
      </c>
      <c r="H3446" s="46" t="s">
        <v>19179</v>
      </c>
      <c r="I3446" s="45" t="s">
        <v>19148</v>
      </c>
      <c r="J3446" s="46" t="s">
        <v>19149</v>
      </c>
      <c r="K3446" s="46" t="s">
        <v>19150</v>
      </c>
      <c r="L3446" s="45" t="s">
        <v>7306</v>
      </c>
      <c r="M3446" s="45" t="s">
        <v>7307</v>
      </c>
    </row>
    <row r="3447" spans="1:13" ht="43.2">
      <c r="A3447" s="42" t="s">
        <v>7035</v>
      </c>
      <c r="B3447" s="43">
        <f t="shared" si="108"/>
        <v>11</v>
      </c>
      <c r="C3447" s="43" t="str">
        <f t="shared" si="107"/>
        <v>10.411</v>
      </c>
      <c r="D3447" s="44">
        <v>5</v>
      </c>
      <c r="E3447" s="45" t="s">
        <v>19180</v>
      </c>
      <c r="F3447" s="45" t="s">
        <v>19181</v>
      </c>
      <c r="G3447" s="45" t="s">
        <v>19182</v>
      </c>
      <c r="H3447" s="45" t="s">
        <v>19183</v>
      </c>
      <c r="I3447" s="45" t="s">
        <v>19148</v>
      </c>
      <c r="J3447" s="46" t="s">
        <v>19149</v>
      </c>
      <c r="K3447" s="46" t="s">
        <v>19150</v>
      </c>
      <c r="L3447" s="45" t="s">
        <v>7306</v>
      </c>
      <c r="M3447" s="45" t="s">
        <v>7307</v>
      </c>
    </row>
    <row r="3448" spans="1:13" ht="43.2">
      <c r="A3448" s="42" t="s">
        <v>7035</v>
      </c>
      <c r="B3448" s="43">
        <f t="shared" si="108"/>
        <v>12</v>
      </c>
      <c r="C3448" s="43" t="str">
        <f t="shared" si="107"/>
        <v>10.412</v>
      </c>
      <c r="D3448" s="44">
        <v>6</v>
      </c>
      <c r="E3448" s="45" t="s">
        <v>19184</v>
      </c>
      <c r="F3448" s="45" t="s">
        <v>19185</v>
      </c>
      <c r="G3448" s="45" t="s">
        <v>19186</v>
      </c>
      <c r="H3448" s="46" t="s">
        <v>19187</v>
      </c>
      <c r="I3448" s="45" t="s">
        <v>19148</v>
      </c>
      <c r="J3448" s="46" t="s">
        <v>19149</v>
      </c>
      <c r="K3448" s="46" t="s">
        <v>19150</v>
      </c>
      <c r="L3448" s="45" t="s">
        <v>7306</v>
      </c>
      <c r="M3448" s="45" t="s">
        <v>7307</v>
      </c>
    </row>
    <row r="3449" spans="1:13" ht="57.6">
      <c r="A3449" s="42" t="s">
        <v>7031</v>
      </c>
      <c r="B3449" s="43">
        <f t="shared" si="108"/>
        <v>1</v>
      </c>
      <c r="C3449" s="43" t="str">
        <f t="shared" si="107"/>
        <v>10.31</v>
      </c>
      <c r="D3449" s="44">
        <v>3</v>
      </c>
      <c r="E3449" s="45" t="s">
        <v>19188</v>
      </c>
      <c r="F3449" s="45" t="s">
        <v>19189</v>
      </c>
      <c r="G3449" s="45" t="s">
        <v>7030</v>
      </c>
      <c r="H3449" s="46" t="s">
        <v>19190</v>
      </c>
      <c r="I3449" s="45" t="s">
        <v>19191</v>
      </c>
      <c r="J3449" s="46" t="s">
        <v>19192</v>
      </c>
      <c r="K3449" s="46" t="s">
        <v>19193</v>
      </c>
      <c r="L3449" s="45" t="s">
        <v>7306</v>
      </c>
      <c r="M3449" s="45" t="s">
        <v>7307</v>
      </c>
    </row>
    <row r="3450" spans="1:13" ht="57.6">
      <c r="A3450" s="42" t="s">
        <v>7031</v>
      </c>
      <c r="B3450" s="43">
        <f t="shared" si="108"/>
        <v>2</v>
      </c>
      <c r="C3450" s="43" t="str">
        <f t="shared" si="107"/>
        <v>10.32</v>
      </c>
      <c r="D3450" s="44">
        <v>4</v>
      </c>
      <c r="E3450" s="45" t="s">
        <v>19194</v>
      </c>
      <c r="F3450" s="45" t="s">
        <v>19195</v>
      </c>
      <c r="G3450" s="45" t="s">
        <v>19196</v>
      </c>
      <c r="H3450" s="46" t="s">
        <v>19197</v>
      </c>
      <c r="I3450" s="45" t="s">
        <v>19191</v>
      </c>
      <c r="J3450" s="46" t="s">
        <v>19192</v>
      </c>
      <c r="K3450" s="46" t="s">
        <v>19193</v>
      </c>
      <c r="L3450" s="45" t="s">
        <v>7306</v>
      </c>
      <c r="M3450" s="45" t="s">
        <v>7307</v>
      </c>
    </row>
    <row r="3451" spans="1:13" ht="57.6">
      <c r="A3451" s="42" t="s">
        <v>7031</v>
      </c>
      <c r="B3451" s="43">
        <f t="shared" si="108"/>
        <v>3</v>
      </c>
      <c r="C3451" s="43" t="str">
        <f t="shared" si="107"/>
        <v>10.33</v>
      </c>
      <c r="D3451" s="44">
        <v>4</v>
      </c>
      <c r="E3451" s="45" t="s">
        <v>19198</v>
      </c>
      <c r="F3451" s="45" t="s">
        <v>19199</v>
      </c>
      <c r="G3451" s="45" t="s">
        <v>19200</v>
      </c>
      <c r="H3451" s="46" t="s">
        <v>19201</v>
      </c>
      <c r="I3451" s="45" t="s">
        <v>19191</v>
      </c>
      <c r="J3451" s="46" t="s">
        <v>19192</v>
      </c>
      <c r="K3451" s="46" t="s">
        <v>19193</v>
      </c>
      <c r="L3451" s="45" t="s">
        <v>7306</v>
      </c>
      <c r="M3451" s="45" t="s">
        <v>7307</v>
      </c>
    </row>
    <row r="3452" spans="1:13" ht="57.6">
      <c r="A3452" s="42" t="s">
        <v>7031</v>
      </c>
      <c r="B3452" s="43">
        <f t="shared" si="108"/>
        <v>4</v>
      </c>
      <c r="C3452" s="43" t="str">
        <f t="shared" si="107"/>
        <v>10.34</v>
      </c>
      <c r="D3452" s="44">
        <v>4</v>
      </c>
      <c r="E3452" s="45" t="s">
        <v>19202</v>
      </c>
      <c r="F3452" s="45" t="s">
        <v>19203</v>
      </c>
      <c r="G3452" s="45" t="s">
        <v>19204</v>
      </c>
      <c r="H3452" s="46" t="s">
        <v>19205</v>
      </c>
      <c r="I3452" s="45" t="s">
        <v>19191</v>
      </c>
      <c r="J3452" s="46" t="s">
        <v>19192</v>
      </c>
      <c r="K3452" s="46" t="s">
        <v>19193</v>
      </c>
      <c r="L3452" s="45" t="s">
        <v>7306</v>
      </c>
      <c r="M3452" s="45" t="s">
        <v>7307</v>
      </c>
    </row>
    <row r="3453" spans="1:13" ht="57.6">
      <c r="A3453" s="42" t="s">
        <v>7031</v>
      </c>
      <c r="B3453" s="43">
        <f t="shared" si="108"/>
        <v>5</v>
      </c>
      <c r="C3453" s="43" t="str">
        <f t="shared" si="107"/>
        <v>10.35</v>
      </c>
      <c r="D3453" s="44">
        <v>5</v>
      </c>
      <c r="E3453" s="45" t="s">
        <v>19206</v>
      </c>
      <c r="F3453" s="45" t="s">
        <v>19207</v>
      </c>
      <c r="G3453" s="45" t="s">
        <v>19208</v>
      </c>
      <c r="H3453" s="45" t="s">
        <v>19209</v>
      </c>
      <c r="I3453" s="45" t="s">
        <v>19191</v>
      </c>
      <c r="J3453" s="46" t="s">
        <v>19192</v>
      </c>
      <c r="K3453" s="46" t="s">
        <v>19193</v>
      </c>
      <c r="L3453" s="45" t="s">
        <v>7306</v>
      </c>
      <c r="M3453" s="45" t="s">
        <v>7307</v>
      </c>
    </row>
    <row r="3454" spans="1:13" ht="57.6">
      <c r="A3454" s="42" t="s">
        <v>7031</v>
      </c>
      <c r="B3454" s="43">
        <f t="shared" si="108"/>
        <v>6</v>
      </c>
      <c r="C3454" s="43" t="str">
        <f t="shared" si="107"/>
        <v>10.36</v>
      </c>
      <c r="D3454" s="44">
        <v>5</v>
      </c>
      <c r="E3454" s="45" t="s">
        <v>19210</v>
      </c>
      <c r="F3454" s="45" t="s">
        <v>19211</v>
      </c>
      <c r="G3454" s="45" t="s">
        <v>19212</v>
      </c>
      <c r="H3454" s="45" t="s">
        <v>19213</v>
      </c>
      <c r="I3454" s="45" t="s">
        <v>19191</v>
      </c>
      <c r="J3454" s="46" t="s">
        <v>19192</v>
      </c>
      <c r="K3454" s="46" t="s">
        <v>19193</v>
      </c>
      <c r="L3454" s="45" t="s">
        <v>7306</v>
      </c>
      <c r="M3454" s="45" t="s">
        <v>7307</v>
      </c>
    </row>
    <row r="3455" spans="1:13" ht="57.6">
      <c r="A3455" s="42" t="s">
        <v>7031</v>
      </c>
      <c r="B3455" s="43">
        <f t="shared" si="108"/>
        <v>7</v>
      </c>
      <c r="C3455" s="43" t="str">
        <f t="shared" si="107"/>
        <v>10.37</v>
      </c>
      <c r="D3455" s="44">
        <v>5</v>
      </c>
      <c r="E3455" s="45" t="s">
        <v>19214</v>
      </c>
      <c r="F3455" s="45" t="s">
        <v>19215</v>
      </c>
      <c r="G3455" s="45" t="s">
        <v>19216</v>
      </c>
      <c r="H3455" s="45" t="s">
        <v>19217</v>
      </c>
      <c r="I3455" s="45" t="s">
        <v>19191</v>
      </c>
      <c r="J3455" s="46" t="s">
        <v>19192</v>
      </c>
      <c r="K3455" s="46" t="s">
        <v>19193</v>
      </c>
      <c r="L3455" s="45" t="s">
        <v>7306</v>
      </c>
      <c r="M3455" s="45" t="s">
        <v>7307</v>
      </c>
    </row>
    <row r="3456" spans="1:13" ht="57.6">
      <c r="A3456" s="42" t="s">
        <v>7031</v>
      </c>
      <c r="B3456" s="43">
        <f t="shared" si="108"/>
        <v>8</v>
      </c>
      <c r="C3456" s="43" t="str">
        <f t="shared" si="107"/>
        <v>10.38</v>
      </c>
      <c r="D3456" s="44">
        <v>5</v>
      </c>
      <c r="E3456" s="45" t="s">
        <v>19218</v>
      </c>
      <c r="F3456" s="45" t="s">
        <v>19219</v>
      </c>
      <c r="G3456" s="45" t="s">
        <v>19220</v>
      </c>
      <c r="H3456" s="45" t="s">
        <v>19221</v>
      </c>
      <c r="I3456" s="45" t="s">
        <v>19191</v>
      </c>
      <c r="J3456" s="46" t="s">
        <v>19192</v>
      </c>
      <c r="K3456" s="46" t="s">
        <v>19193</v>
      </c>
      <c r="L3456" s="45" t="s">
        <v>7306</v>
      </c>
      <c r="M3456" s="45" t="s">
        <v>7307</v>
      </c>
    </row>
    <row r="3457" spans="1:13" ht="57.6">
      <c r="A3457" s="42" t="s">
        <v>7031</v>
      </c>
      <c r="B3457" s="43">
        <f t="shared" si="108"/>
        <v>9</v>
      </c>
      <c r="C3457" s="43" t="str">
        <f t="shared" si="107"/>
        <v>10.39</v>
      </c>
      <c r="D3457" s="44">
        <v>5</v>
      </c>
      <c r="E3457" s="45" t="s">
        <v>19222</v>
      </c>
      <c r="F3457" s="45" t="s">
        <v>19223</v>
      </c>
      <c r="G3457" s="46" t="s">
        <v>19224</v>
      </c>
      <c r="H3457" s="45" t="s">
        <v>19225</v>
      </c>
      <c r="I3457" s="45" t="s">
        <v>19191</v>
      </c>
      <c r="J3457" s="46" t="s">
        <v>19192</v>
      </c>
      <c r="K3457" s="46" t="s">
        <v>19193</v>
      </c>
      <c r="L3457" s="45" t="s">
        <v>7306</v>
      </c>
      <c r="M3457" s="45" t="s">
        <v>7307</v>
      </c>
    </row>
    <row r="3458" spans="1:13" ht="57.6">
      <c r="A3458" s="42" t="s">
        <v>7031</v>
      </c>
      <c r="B3458" s="43">
        <f t="shared" si="108"/>
        <v>10</v>
      </c>
      <c r="C3458" s="43" t="str">
        <f t="shared" si="107"/>
        <v>10.310</v>
      </c>
      <c r="D3458" s="44">
        <v>4</v>
      </c>
      <c r="E3458" s="45" t="s">
        <v>19226</v>
      </c>
      <c r="F3458" s="45" t="s">
        <v>19227</v>
      </c>
      <c r="G3458" s="45" t="s">
        <v>19228</v>
      </c>
      <c r="H3458" s="46" t="s">
        <v>19229</v>
      </c>
      <c r="I3458" s="45" t="s">
        <v>19191</v>
      </c>
      <c r="J3458" s="46" t="s">
        <v>19192</v>
      </c>
      <c r="K3458" s="46" t="s">
        <v>19193</v>
      </c>
      <c r="L3458" s="45" t="s">
        <v>7306</v>
      </c>
      <c r="M3458" s="45" t="s">
        <v>7307</v>
      </c>
    </row>
    <row r="3459" spans="1:13" ht="57.6">
      <c r="A3459" s="42" t="s">
        <v>7031</v>
      </c>
      <c r="B3459" s="43">
        <f t="shared" si="108"/>
        <v>11</v>
      </c>
      <c r="C3459" s="43" t="str">
        <f t="shared" ref="C3459:C3522" si="109">+CONCATENATE(A3459,B3459)</f>
        <v>10.311</v>
      </c>
      <c r="D3459" s="44">
        <v>5</v>
      </c>
      <c r="E3459" s="45" t="s">
        <v>19230</v>
      </c>
      <c r="F3459" s="45" t="s">
        <v>19231</v>
      </c>
      <c r="G3459" s="45" t="s">
        <v>19232</v>
      </c>
      <c r="H3459" s="46" t="s">
        <v>19233</v>
      </c>
      <c r="I3459" s="45" t="s">
        <v>19191</v>
      </c>
      <c r="J3459" s="46" t="s">
        <v>19192</v>
      </c>
      <c r="K3459" s="46" t="s">
        <v>19193</v>
      </c>
      <c r="L3459" s="45" t="s">
        <v>7306</v>
      </c>
      <c r="M3459" s="45" t="s">
        <v>7307</v>
      </c>
    </row>
    <row r="3460" spans="1:13" ht="57.6">
      <c r="A3460" s="42" t="s">
        <v>7031</v>
      </c>
      <c r="B3460" s="43">
        <f t="shared" ref="B3460:B3523" si="110">+IF(A3460=A3459,B3459+1,1)</f>
        <v>12</v>
      </c>
      <c r="C3460" s="43" t="str">
        <f t="shared" si="109"/>
        <v>10.312</v>
      </c>
      <c r="D3460" s="44">
        <v>5</v>
      </c>
      <c r="E3460" s="45" t="s">
        <v>19234</v>
      </c>
      <c r="F3460" s="45" t="s">
        <v>19235</v>
      </c>
      <c r="G3460" s="45" t="s">
        <v>19236</v>
      </c>
      <c r="H3460" s="46" t="s">
        <v>19237</v>
      </c>
      <c r="I3460" s="45" t="s">
        <v>19191</v>
      </c>
      <c r="J3460" s="46" t="s">
        <v>19192</v>
      </c>
      <c r="K3460" s="46" t="s">
        <v>19193</v>
      </c>
      <c r="L3460" s="45" t="s">
        <v>7306</v>
      </c>
      <c r="M3460" s="45" t="s">
        <v>7307</v>
      </c>
    </row>
    <row r="3461" spans="1:13" ht="57.6">
      <c r="A3461" s="42" t="s">
        <v>7031</v>
      </c>
      <c r="B3461" s="43">
        <f t="shared" si="110"/>
        <v>13</v>
      </c>
      <c r="C3461" s="43" t="str">
        <f t="shared" si="109"/>
        <v>10.313</v>
      </c>
      <c r="D3461" s="44">
        <v>5</v>
      </c>
      <c r="E3461" s="45" t="s">
        <v>19238</v>
      </c>
      <c r="F3461" s="45" t="s">
        <v>19239</v>
      </c>
      <c r="G3461" s="45" t="s">
        <v>19240</v>
      </c>
      <c r="H3461" s="46" t="s">
        <v>19241</v>
      </c>
      <c r="I3461" s="45" t="s">
        <v>19191</v>
      </c>
      <c r="J3461" s="46" t="s">
        <v>19192</v>
      </c>
      <c r="K3461" s="46" t="s">
        <v>19193</v>
      </c>
      <c r="L3461" s="45" t="s">
        <v>7306</v>
      </c>
      <c r="M3461" s="45" t="s">
        <v>7307</v>
      </c>
    </row>
    <row r="3462" spans="1:13" ht="57.6">
      <c r="A3462" s="42" t="s">
        <v>7031</v>
      </c>
      <c r="B3462" s="43">
        <f t="shared" si="110"/>
        <v>14</v>
      </c>
      <c r="C3462" s="43" t="str">
        <f t="shared" si="109"/>
        <v>10.314</v>
      </c>
      <c r="D3462" s="44">
        <v>5</v>
      </c>
      <c r="E3462" s="45" t="s">
        <v>19242</v>
      </c>
      <c r="F3462" s="45" t="s">
        <v>19243</v>
      </c>
      <c r="G3462" s="45" t="s">
        <v>8542</v>
      </c>
      <c r="H3462" s="46" t="s">
        <v>19244</v>
      </c>
      <c r="I3462" s="45" t="s">
        <v>19191</v>
      </c>
      <c r="J3462" s="46" t="s">
        <v>19192</v>
      </c>
      <c r="K3462" s="46" t="s">
        <v>19193</v>
      </c>
      <c r="L3462" s="45" t="s">
        <v>7306</v>
      </c>
      <c r="M3462" s="45" t="s">
        <v>7307</v>
      </c>
    </row>
    <row r="3463" spans="1:13" ht="57.6">
      <c r="A3463" s="42" t="s">
        <v>7031</v>
      </c>
      <c r="B3463" s="43">
        <f t="shared" si="110"/>
        <v>15</v>
      </c>
      <c r="C3463" s="43" t="str">
        <f t="shared" si="109"/>
        <v>10.315</v>
      </c>
      <c r="D3463" s="44">
        <v>5</v>
      </c>
      <c r="E3463" s="45" t="s">
        <v>19245</v>
      </c>
      <c r="F3463" s="45" t="s">
        <v>19246</v>
      </c>
      <c r="G3463" s="45" t="s">
        <v>19247</v>
      </c>
      <c r="H3463" s="46" t="s">
        <v>19248</v>
      </c>
      <c r="I3463" s="45" t="s">
        <v>19191</v>
      </c>
      <c r="J3463" s="46" t="s">
        <v>19192</v>
      </c>
      <c r="K3463" s="46" t="s">
        <v>19193</v>
      </c>
      <c r="L3463" s="45" t="s">
        <v>7306</v>
      </c>
      <c r="M3463" s="45" t="s">
        <v>7307</v>
      </c>
    </row>
    <row r="3464" spans="1:13" ht="57.6">
      <c r="A3464" s="42" t="s">
        <v>7031</v>
      </c>
      <c r="B3464" s="43">
        <f t="shared" si="110"/>
        <v>16</v>
      </c>
      <c r="C3464" s="43" t="str">
        <f t="shared" si="109"/>
        <v>10.316</v>
      </c>
      <c r="D3464" s="44">
        <v>5</v>
      </c>
      <c r="E3464" s="45" t="s">
        <v>19249</v>
      </c>
      <c r="F3464" s="45" t="s">
        <v>19250</v>
      </c>
      <c r="G3464" s="46" t="s">
        <v>19251</v>
      </c>
      <c r="H3464" s="46" t="s">
        <v>19252</v>
      </c>
      <c r="I3464" s="45" t="s">
        <v>19191</v>
      </c>
      <c r="J3464" s="46" t="s">
        <v>19192</v>
      </c>
      <c r="K3464" s="46" t="s">
        <v>19193</v>
      </c>
      <c r="L3464" s="45" t="s">
        <v>7306</v>
      </c>
      <c r="M3464" s="45" t="s">
        <v>7307</v>
      </c>
    </row>
    <row r="3465" spans="1:13" ht="57.6">
      <c r="A3465" s="42" t="s">
        <v>7031</v>
      </c>
      <c r="B3465" s="43">
        <f t="shared" si="110"/>
        <v>17</v>
      </c>
      <c r="C3465" s="43" t="str">
        <f t="shared" si="109"/>
        <v>10.317</v>
      </c>
      <c r="D3465" s="44">
        <v>5</v>
      </c>
      <c r="E3465" s="45" t="s">
        <v>19253</v>
      </c>
      <c r="F3465" s="45" t="s">
        <v>19254</v>
      </c>
      <c r="G3465" s="45" t="s">
        <v>19255</v>
      </c>
      <c r="H3465" s="46" t="s">
        <v>19256</v>
      </c>
      <c r="I3465" s="45" t="s">
        <v>19191</v>
      </c>
      <c r="J3465" s="46" t="s">
        <v>19192</v>
      </c>
      <c r="K3465" s="46" t="s">
        <v>19193</v>
      </c>
      <c r="L3465" s="45" t="s">
        <v>7306</v>
      </c>
      <c r="M3465" s="45" t="s">
        <v>7307</v>
      </c>
    </row>
    <row r="3466" spans="1:13" ht="57.6">
      <c r="A3466" s="42" t="s">
        <v>7031</v>
      </c>
      <c r="B3466" s="43">
        <f t="shared" si="110"/>
        <v>18</v>
      </c>
      <c r="C3466" s="43" t="str">
        <f t="shared" si="109"/>
        <v>10.318</v>
      </c>
      <c r="D3466" s="44">
        <v>5</v>
      </c>
      <c r="E3466" s="45" t="s">
        <v>19257</v>
      </c>
      <c r="F3466" s="45" t="s">
        <v>19258</v>
      </c>
      <c r="G3466" s="45" t="s">
        <v>19259</v>
      </c>
      <c r="H3466" s="46" t="s">
        <v>19260</v>
      </c>
      <c r="I3466" s="45" t="s">
        <v>19191</v>
      </c>
      <c r="J3466" s="46" t="s">
        <v>19192</v>
      </c>
      <c r="K3466" s="46" t="s">
        <v>19193</v>
      </c>
      <c r="L3466" s="45" t="s">
        <v>7306</v>
      </c>
      <c r="M3466" s="45" t="s">
        <v>7307</v>
      </c>
    </row>
    <row r="3467" spans="1:13" ht="57.6">
      <c r="A3467" s="42" t="s">
        <v>7031</v>
      </c>
      <c r="B3467" s="43">
        <f t="shared" si="110"/>
        <v>19</v>
      </c>
      <c r="C3467" s="43" t="str">
        <f t="shared" si="109"/>
        <v>10.319</v>
      </c>
      <c r="D3467" s="44">
        <v>5</v>
      </c>
      <c r="E3467" s="45" t="s">
        <v>19261</v>
      </c>
      <c r="F3467" s="45" t="s">
        <v>19262</v>
      </c>
      <c r="G3467" s="45" t="s">
        <v>19263</v>
      </c>
      <c r="H3467" s="46" t="s">
        <v>19264</v>
      </c>
      <c r="I3467" s="45" t="s">
        <v>19191</v>
      </c>
      <c r="J3467" s="46" t="s">
        <v>19192</v>
      </c>
      <c r="K3467" s="46" t="s">
        <v>19193</v>
      </c>
      <c r="L3467" s="45" t="s">
        <v>7306</v>
      </c>
      <c r="M3467" s="45" t="s">
        <v>7307</v>
      </c>
    </row>
    <row r="3468" spans="1:13" ht="57.6">
      <c r="A3468" s="42" t="s">
        <v>7031</v>
      </c>
      <c r="B3468" s="43">
        <f t="shared" si="110"/>
        <v>20</v>
      </c>
      <c r="C3468" s="43" t="str">
        <f t="shared" si="109"/>
        <v>10.320</v>
      </c>
      <c r="D3468" s="44">
        <v>5</v>
      </c>
      <c r="E3468" s="45" t="s">
        <v>19265</v>
      </c>
      <c r="F3468" s="45" t="s">
        <v>19266</v>
      </c>
      <c r="G3468" s="45" t="s">
        <v>19267</v>
      </c>
      <c r="H3468" s="46" t="s">
        <v>19268</v>
      </c>
      <c r="I3468" s="45" t="s">
        <v>19191</v>
      </c>
      <c r="J3468" s="46" t="s">
        <v>19192</v>
      </c>
      <c r="K3468" s="46" t="s">
        <v>19193</v>
      </c>
      <c r="L3468" s="45" t="s">
        <v>7306</v>
      </c>
      <c r="M3468" s="45" t="s">
        <v>7307</v>
      </c>
    </row>
    <row r="3469" spans="1:13" ht="57.6">
      <c r="A3469" s="42" t="s">
        <v>7031</v>
      </c>
      <c r="B3469" s="43">
        <f t="shared" si="110"/>
        <v>21</v>
      </c>
      <c r="C3469" s="43" t="str">
        <f t="shared" si="109"/>
        <v>10.321</v>
      </c>
      <c r="D3469" s="44">
        <v>4</v>
      </c>
      <c r="E3469" s="45" t="s">
        <v>19269</v>
      </c>
      <c r="F3469" s="45" t="s">
        <v>19270</v>
      </c>
      <c r="G3469" s="45" t="s">
        <v>19143</v>
      </c>
      <c r="H3469" s="45" t="s">
        <v>7494</v>
      </c>
      <c r="I3469" s="45" t="s">
        <v>19191</v>
      </c>
      <c r="J3469" s="46" t="s">
        <v>19192</v>
      </c>
      <c r="K3469" s="46" t="s">
        <v>19193</v>
      </c>
      <c r="L3469" s="45" t="s">
        <v>7306</v>
      </c>
      <c r="M3469" s="45" t="s">
        <v>7307</v>
      </c>
    </row>
    <row r="3470" spans="1:13" ht="57.6">
      <c r="A3470" s="42" t="s">
        <v>7031</v>
      </c>
      <c r="B3470" s="43">
        <f t="shared" si="110"/>
        <v>22</v>
      </c>
      <c r="C3470" s="43" t="str">
        <f t="shared" si="109"/>
        <v>10.322</v>
      </c>
      <c r="D3470" s="44">
        <v>4</v>
      </c>
      <c r="E3470" s="45" t="s">
        <v>19271</v>
      </c>
      <c r="F3470" s="45" t="s">
        <v>19272</v>
      </c>
      <c r="G3470" s="45" t="s">
        <v>19273</v>
      </c>
      <c r="H3470" s="46" t="s">
        <v>19274</v>
      </c>
      <c r="I3470" s="45" t="s">
        <v>19191</v>
      </c>
      <c r="J3470" s="46" t="s">
        <v>19192</v>
      </c>
      <c r="K3470" s="46" t="s">
        <v>19193</v>
      </c>
      <c r="L3470" s="45" t="s">
        <v>7306</v>
      </c>
      <c r="M3470" s="45" t="s">
        <v>7307</v>
      </c>
    </row>
    <row r="3471" spans="1:13" ht="57.6">
      <c r="A3471" s="42" t="s">
        <v>7031</v>
      </c>
      <c r="B3471" s="43">
        <f t="shared" si="110"/>
        <v>23</v>
      </c>
      <c r="C3471" s="43" t="str">
        <f t="shared" si="109"/>
        <v>10.323</v>
      </c>
      <c r="D3471" s="44">
        <v>5</v>
      </c>
      <c r="E3471" s="45" t="s">
        <v>19275</v>
      </c>
      <c r="F3471" s="45" t="s">
        <v>19276</v>
      </c>
      <c r="G3471" s="45" t="s">
        <v>19277</v>
      </c>
      <c r="H3471" s="46" t="s">
        <v>19278</v>
      </c>
      <c r="I3471" s="45" t="s">
        <v>19191</v>
      </c>
      <c r="J3471" s="46" t="s">
        <v>19192</v>
      </c>
      <c r="K3471" s="46" t="s">
        <v>19193</v>
      </c>
      <c r="L3471" s="45" t="s">
        <v>7306</v>
      </c>
      <c r="M3471" s="45" t="s">
        <v>7307</v>
      </c>
    </row>
    <row r="3472" spans="1:13" ht="57.6">
      <c r="A3472" s="42" t="s">
        <v>7031</v>
      </c>
      <c r="B3472" s="43">
        <f t="shared" si="110"/>
        <v>24</v>
      </c>
      <c r="C3472" s="43" t="str">
        <f t="shared" si="109"/>
        <v>10.324</v>
      </c>
      <c r="D3472" s="44">
        <v>5</v>
      </c>
      <c r="E3472" s="45" t="s">
        <v>19279</v>
      </c>
      <c r="F3472" s="45" t="s">
        <v>19280</v>
      </c>
      <c r="G3472" s="46" t="s">
        <v>19281</v>
      </c>
      <c r="H3472" s="45" t="s">
        <v>19282</v>
      </c>
      <c r="I3472" s="45" t="s">
        <v>19191</v>
      </c>
      <c r="J3472" s="46" t="s">
        <v>19192</v>
      </c>
      <c r="K3472" s="46" t="s">
        <v>19193</v>
      </c>
      <c r="L3472" s="45" t="s">
        <v>7306</v>
      </c>
      <c r="M3472" s="45" t="s">
        <v>7307</v>
      </c>
    </row>
    <row r="3473" spans="1:13" ht="57.6">
      <c r="A3473" s="42" t="s">
        <v>7031</v>
      </c>
      <c r="B3473" s="43">
        <f t="shared" si="110"/>
        <v>25</v>
      </c>
      <c r="C3473" s="43" t="str">
        <f t="shared" si="109"/>
        <v>10.325</v>
      </c>
      <c r="D3473" s="44">
        <v>5</v>
      </c>
      <c r="E3473" s="45" t="s">
        <v>19283</v>
      </c>
      <c r="F3473" s="45" t="s">
        <v>19284</v>
      </c>
      <c r="G3473" s="45" t="s">
        <v>19285</v>
      </c>
      <c r="H3473" s="46" t="s">
        <v>19286</v>
      </c>
      <c r="I3473" s="45" t="s">
        <v>19191</v>
      </c>
      <c r="J3473" s="46" t="s">
        <v>19192</v>
      </c>
      <c r="K3473" s="46" t="s">
        <v>19193</v>
      </c>
      <c r="L3473" s="45" t="s">
        <v>7306</v>
      </c>
      <c r="M3473" s="45" t="s">
        <v>7307</v>
      </c>
    </row>
    <row r="3474" spans="1:13" ht="57.6">
      <c r="A3474" s="42" t="s">
        <v>7031</v>
      </c>
      <c r="B3474" s="43">
        <f t="shared" si="110"/>
        <v>26</v>
      </c>
      <c r="C3474" s="43" t="str">
        <f t="shared" si="109"/>
        <v>10.326</v>
      </c>
      <c r="D3474" s="44">
        <v>4</v>
      </c>
      <c r="E3474" s="45" t="s">
        <v>19287</v>
      </c>
      <c r="F3474" s="45" t="s">
        <v>19288</v>
      </c>
      <c r="G3474" s="45" t="s">
        <v>19021</v>
      </c>
      <c r="H3474" s="46" t="s">
        <v>19289</v>
      </c>
      <c r="I3474" s="45" t="s">
        <v>19191</v>
      </c>
      <c r="J3474" s="46" t="s">
        <v>19192</v>
      </c>
      <c r="K3474" s="46" t="s">
        <v>19193</v>
      </c>
      <c r="L3474" s="45" t="s">
        <v>7306</v>
      </c>
      <c r="M3474" s="45" t="s">
        <v>7307</v>
      </c>
    </row>
    <row r="3475" spans="1:13" ht="57.6">
      <c r="A3475" s="42" t="s">
        <v>7031</v>
      </c>
      <c r="B3475" s="43">
        <f t="shared" si="110"/>
        <v>27</v>
      </c>
      <c r="C3475" s="43" t="str">
        <f t="shared" si="109"/>
        <v>10.327</v>
      </c>
      <c r="D3475" s="44">
        <v>4</v>
      </c>
      <c r="E3475" s="45" t="s">
        <v>19290</v>
      </c>
      <c r="F3475" s="45" t="s">
        <v>19291</v>
      </c>
      <c r="G3475" s="45" t="s">
        <v>18943</v>
      </c>
      <c r="H3475" s="45" t="s">
        <v>97</v>
      </c>
      <c r="I3475" s="45" t="s">
        <v>19191</v>
      </c>
      <c r="J3475" s="46" t="s">
        <v>19192</v>
      </c>
      <c r="K3475" s="46" t="s">
        <v>19193</v>
      </c>
      <c r="L3475" s="45" t="s">
        <v>7306</v>
      </c>
      <c r="M3475" s="45" t="s">
        <v>7307</v>
      </c>
    </row>
    <row r="3476" spans="1:13" ht="57.6">
      <c r="A3476" s="42" t="s">
        <v>7031</v>
      </c>
      <c r="B3476" s="43">
        <f t="shared" si="110"/>
        <v>28</v>
      </c>
      <c r="C3476" s="43" t="str">
        <f t="shared" si="109"/>
        <v>10.328</v>
      </c>
      <c r="D3476" s="44">
        <v>4</v>
      </c>
      <c r="E3476" s="45" t="s">
        <v>19292</v>
      </c>
      <c r="F3476" s="45" t="s">
        <v>19293</v>
      </c>
      <c r="G3476" s="45" t="s">
        <v>19294</v>
      </c>
      <c r="H3476" s="46" t="s">
        <v>19295</v>
      </c>
      <c r="I3476" s="45" t="s">
        <v>19191</v>
      </c>
      <c r="J3476" s="46" t="s">
        <v>19192</v>
      </c>
      <c r="K3476" s="46" t="s">
        <v>19193</v>
      </c>
      <c r="L3476" s="45" t="s">
        <v>7306</v>
      </c>
      <c r="M3476" s="45" t="s">
        <v>7307</v>
      </c>
    </row>
    <row r="3477" spans="1:13" ht="57.6">
      <c r="A3477" s="42" t="s">
        <v>7031</v>
      </c>
      <c r="B3477" s="43">
        <f t="shared" si="110"/>
        <v>29</v>
      </c>
      <c r="C3477" s="43" t="str">
        <f t="shared" si="109"/>
        <v>10.329</v>
      </c>
      <c r="D3477" s="44">
        <v>4</v>
      </c>
      <c r="E3477" s="45" t="s">
        <v>19296</v>
      </c>
      <c r="F3477" s="45" t="s">
        <v>19297</v>
      </c>
      <c r="G3477" s="45" t="s">
        <v>19298</v>
      </c>
      <c r="H3477" s="46" t="s">
        <v>19299</v>
      </c>
      <c r="I3477" s="45" t="s">
        <v>19191</v>
      </c>
      <c r="J3477" s="46" t="s">
        <v>19192</v>
      </c>
      <c r="K3477" s="46" t="s">
        <v>19193</v>
      </c>
      <c r="L3477" s="45" t="s">
        <v>7306</v>
      </c>
      <c r="M3477" s="45" t="s">
        <v>7307</v>
      </c>
    </row>
    <row r="3478" spans="1:13" ht="57.6">
      <c r="A3478" s="42" t="s">
        <v>7031</v>
      </c>
      <c r="B3478" s="43">
        <f t="shared" si="110"/>
        <v>30</v>
      </c>
      <c r="C3478" s="43" t="str">
        <f t="shared" si="109"/>
        <v>10.330</v>
      </c>
      <c r="D3478" s="44">
        <v>5</v>
      </c>
      <c r="E3478" s="45" t="s">
        <v>19300</v>
      </c>
      <c r="F3478" s="45" t="s">
        <v>19301</v>
      </c>
      <c r="G3478" s="45" t="s">
        <v>19302</v>
      </c>
      <c r="H3478" s="46" t="s">
        <v>19303</v>
      </c>
      <c r="I3478" s="45" t="s">
        <v>19191</v>
      </c>
      <c r="J3478" s="46" t="s">
        <v>19192</v>
      </c>
      <c r="K3478" s="46" t="s">
        <v>19193</v>
      </c>
      <c r="L3478" s="45" t="s">
        <v>7306</v>
      </c>
      <c r="M3478" s="45" t="s">
        <v>7307</v>
      </c>
    </row>
    <row r="3479" spans="1:13" ht="57.6">
      <c r="A3479" s="42" t="s">
        <v>7031</v>
      </c>
      <c r="B3479" s="43">
        <f t="shared" si="110"/>
        <v>31</v>
      </c>
      <c r="C3479" s="43" t="str">
        <f t="shared" si="109"/>
        <v>10.331</v>
      </c>
      <c r="D3479" s="44">
        <v>5</v>
      </c>
      <c r="E3479" s="45" t="s">
        <v>19304</v>
      </c>
      <c r="F3479" s="45" t="s">
        <v>19305</v>
      </c>
      <c r="G3479" s="45" t="s">
        <v>19306</v>
      </c>
      <c r="H3479" s="46" t="s">
        <v>19307</v>
      </c>
      <c r="I3479" s="45" t="s">
        <v>19191</v>
      </c>
      <c r="J3479" s="46" t="s">
        <v>19192</v>
      </c>
      <c r="K3479" s="46" t="s">
        <v>19193</v>
      </c>
      <c r="L3479" s="45" t="s">
        <v>7306</v>
      </c>
      <c r="M3479" s="45" t="s">
        <v>7307</v>
      </c>
    </row>
    <row r="3480" spans="1:13" ht="57.6">
      <c r="A3480" s="42" t="s">
        <v>7031</v>
      </c>
      <c r="B3480" s="43">
        <f t="shared" si="110"/>
        <v>32</v>
      </c>
      <c r="C3480" s="43" t="str">
        <f t="shared" si="109"/>
        <v>10.332</v>
      </c>
      <c r="D3480" s="44">
        <v>5</v>
      </c>
      <c r="E3480" s="45" t="s">
        <v>19308</v>
      </c>
      <c r="F3480" s="45" t="s">
        <v>19309</v>
      </c>
      <c r="G3480" s="45" t="s">
        <v>19310</v>
      </c>
      <c r="H3480" s="46" t="s">
        <v>19311</v>
      </c>
      <c r="I3480" s="45" t="s">
        <v>19191</v>
      </c>
      <c r="J3480" s="46" t="s">
        <v>19192</v>
      </c>
      <c r="K3480" s="46" t="s">
        <v>19193</v>
      </c>
      <c r="L3480" s="45" t="s">
        <v>7306</v>
      </c>
      <c r="M3480" s="45" t="s">
        <v>7307</v>
      </c>
    </row>
    <row r="3481" spans="1:13" ht="57.6">
      <c r="A3481" s="42" t="s">
        <v>7031</v>
      </c>
      <c r="B3481" s="43">
        <f t="shared" si="110"/>
        <v>33</v>
      </c>
      <c r="C3481" s="43" t="str">
        <f t="shared" si="109"/>
        <v>10.333</v>
      </c>
      <c r="D3481" s="44">
        <v>5</v>
      </c>
      <c r="E3481" s="45" t="s">
        <v>19312</v>
      </c>
      <c r="F3481" s="45" t="s">
        <v>19313</v>
      </c>
      <c r="G3481" s="45" t="s">
        <v>1367</v>
      </c>
      <c r="H3481" s="45" t="s">
        <v>19314</v>
      </c>
      <c r="I3481" s="45" t="s">
        <v>19191</v>
      </c>
      <c r="J3481" s="46" t="s">
        <v>19192</v>
      </c>
      <c r="K3481" s="46" t="s">
        <v>19193</v>
      </c>
      <c r="L3481" s="45" t="s">
        <v>7306</v>
      </c>
      <c r="M3481" s="45" t="s">
        <v>7307</v>
      </c>
    </row>
    <row r="3482" spans="1:13" ht="57.6">
      <c r="A3482" s="42" t="s">
        <v>7031</v>
      </c>
      <c r="B3482" s="43">
        <f t="shared" si="110"/>
        <v>34</v>
      </c>
      <c r="C3482" s="43" t="str">
        <f t="shared" si="109"/>
        <v>10.334</v>
      </c>
      <c r="D3482" s="44">
        <v>5</v>
      </c>
      <c r="E3482" s="45" t="s">
        <v>19315</v>
      </c>
      <c r="F3482" s="45" t="s">
        <v>19316</v>
      </c>
      <c r="G3482" s="46" t="s">
        <v>19317</v>
      </c>
      <c r="H3482" s="46" t="s">
        <v>19318</v>
      </c>
      <c r="I3482" s="45" t="s">
        <v>19191</v>
      </c>
      <c r="J3482" s="46" t="s">
        <v>19192</v>
      </c>
      <c r="K3482" s="46" t="s">
        <v>19193</v>
      </c>
      <c r="L3482" s="45" t="s">
        <v>7306</v>
      </c>
      <c r="M3482" s="45" t="s">
        <v>7307</v>
      </c>
    </row>
    <row r="3483" spans="1:13" ht="57.6">
      <c r="A3483" s="42" t="s">
        <v>7031</v>
      </c>
      <c r="B3483" s="43">
        <f t="shared" si="110"/>
        <v>35</v>
      </c>
      <c r="C3483" s="43" t="str">
        <f t="shared" si="109"/>
        <v>10.335</v>
      </c>
      <c r="D3483" s="44">
        <v>4</v>
      </c>
      <c r="E3483" s="45" t="s">
        <v>19319</v>
      </c>
      <c r="F3483" s="45" t="s">
        <v>19320</v>
      </c>
      <c r="G3483" s="45" t="s">
        <v>7033</v>
      </c>
      <c r="H3483" s="46" t="s">
        <v>19321</v>
      </c>
      <c r="I3483" s="45" t="s">
        <v>19191</v>
      </c>
      <c r="J3483" s="46" t="s">
        <v>19192</v>
      </c>
      <c r="K3483" s="46" t="s">
        <v>19193</v>
      </c>
      <c r="L3483" s="45" t="s">
        <v>7306</v>
      </c>
      <c r="M3483" s="45" t="s">
        <v>7307</v>
      </c>
    </row>
    <row r="3484" spans="1:13" ht="57.6">
      <c r="A3484" s="42" t="s">
        <v>7031</v>
      </c>
      <c r="B3484" s="43">
        <f t="shared" si="110"/>
        <v>36</v>
      </c>
      <c r="C3484" s="43" t="str">
        <f t="shared" si="109"/>
        <v>10.336</v>
      </c>
      <c r="D3484" s="44">
        <v>4</v>
      </c>
      <c r="E3484" s="45" t="s">
        <v>19322</v>
      </c>
      <c r="F3484" s="45" t="s">
        <v>19323</v>
      </c>
      <c r="G3484" s="45" t="s">
        <v>19324</v>
      </c>
      <c r="H3484" s="46" t="s">
        <v>19325</v>
      </c>
      <c r="I3484" s="45" t="s">
        <v>19191</v>
      </c>
      <c r="J3484" s="46" t="s">
        <v>19192</v>
      </c>
      <c r="K3484" s="46" t="s">
        <v>19193</v>
      </c>
      <c r="L3484" s="45" t="s">
        <v>7306</v>
      </c>
      <c r="M3484" s="45" t="s">
        <v>7307</v>
      </c>
    </row>
    <row r="3485" spans="1:13" ht="57.6">
      <c r="A3485" s="42" t="s">
        <v>7031</v>
      </c>
      <c r="B3485" s="43">
        <f t="shared" si="110"/>
        <v>37</v>
      </c>
      <c r="C3485" s="43" t="str">
        <f t="shared" si="109"/>
        <v>10.337</v>
      </c>
      <c r="D3485" s="44">
        <v>5</v>
      </c>
      <c r="E3485" s="45" t="s">
        <v>19326</v>
      </c>
      <c r="F3485" s="45" t="s">
        <v>19327</v>
      </c>
      <c r="G3485" s="45" t="s">
        <v>7473</v>
      </c>
      <c r="H3485" s="46" t="s">
        <v>19328</v>
      </c>
      <c r="I3485" s="45" t="s">
        <v>19191</v>
      </c>
      <c r="J3485" s="46" t="s">
        <v>19192</v>
      </c>
      <c r="K3485" s="46" t="s">
        <v>19193</v>
      </c>
      <c r="L3485" s="45" t="s">
        <v>7306</v>
      </c>
      <c r="M3485" s="45" t="s">
        <v>7307</v>
      </c>
    </row>
    <row r="3486" spans="1:13" ht="57.6">
      <c r="A3486" s="42" t="s">
        <v>7031</v>
      </c>
      <c r="B3486" s="43">
        <f t="shared" si="110"/>
        <v>38</v>
      </c>
      <c r="C3486" s="43" t="str">
        <f t="shared" si="109"/>
        <v>10.338</v>
      </c>
      <c r="D3486" s="44">
        <v>5</v>
      </c>
      <c r="E3486" s="45" t="s">
        <v>19329</v>
      </c>
      <c r="F3486" s="45" t="s">
        <v>19330</v>
      </c>
      <c r="G3486" s="45" t="s">
        <v>12794</v>
      </c>
      <c r="H3486" s="46" t="s">
        <v>19331</v>
      </c>
      <c r="I3486" s="45" t="s">
        <v>19191</v>
      </c>
      <c r="J3486" s="46" t="s">
        <v>19192</v>
      </c>
      <c r="K3486" s="46" t="s">
        <v>19193</v>
      </c>
      <c r="L3486" s="45" t="s">
        <v>7306</v>
      </c>
      <c r="M3486" s="45" t="s">
        <v>7307</v>
      </c>
    </row>
    <row r="3487" spans="1:13" ht="57.6">
      <c r="A3487" s="42" t="s">
        <v>7031</v>
      </c>
      <c r="B3487" s="43">
        <f t="shared" si="110"/>
        <v>39</v>
      </c>
      <c r="C3487" s="43" t="str">
        <f t="shared" si="109"/>
        <v>10.339</v>
      </c>
      <c r="D3487" s="44">
        <v>5</v>
      </c>
      <c r="E3487" s="45" t="s">
        <v>19332</v>
      </c>
      <c r="F3487" s="45" t="s">
        <v>19333</v>
      </c>
      <c r="G3487" s="45" t="s">
        <v>8556</v>
      </c>
      <c r="H3487" s="46" t="s">
        <v>19334</v>
      </c>
      <c r="I3487" s="45" t="s">
        <v>19191</v>
      </c>
      <c r="J3487" s="46" t="s">
        <v>19192</v>
      </c>
      <c r="K3487" s="46" t="s">
        <v>19193</v>
      </c>
      <c r="L3487" s="45" t="s">
        <v>7306</v>
      </c>
      <c r="M3487" s="45" t="s">
        <v>7307</v>
      </c>
    </row>
    <row r="3488" spans="1:13" ht="57.6">
      <c r="A3488" s="42" t="s">
        <v>7031</v>
      </c>
      <c r="B3488" s="43">
        <f t="shared" si="110"/>
        <v>40</v>
      </c>
      <c r="C3488" s="43" t="str">
        <f t="shared" si="109"/>
        <v>10.340</v>
      </c>
      <c r="D3488" s="44">
        <v>5</v>
      </c>
      <c r="E3488" s="45" t="s">
        <v>19335</v>
      </c>
      <c r="F3488" s="45" t="s">
        <v>19336</v>
      </c>
      <c r="G3488" s="45" t="s">
        <v>7326</v>
      </c>
      <c r="H3488" s="46" t="s">
        <v>19337</v>
      </c>
      <c r="I3488" s="45" t="s">
        <v>19191</v>
      </c>
      <c r="J3488" s="46" t="s">
        <v>19192</v>
      </c>
      <c r="K3488" s="46" t="s">
        <v>19193</v>
      </c>
      <c r="L3488" s="45" t="s">
        <v>7306</v>
      </c>
      <c r="M3488" s="45" t="s">
        <v>7307</v>
      </c>
    </row>
    <row r="3489" spans="1:13" ht="57.6">
      <c r="A3489" s="42" t="s">
        <v>7098</v>
      </c>
      <c r="B3489" s="43">
        <f t="shared" si="110"/>
        <v>1</v>
      </c>
      <c r="C3489" s="43" t="str">
        <f t="shared" si="109"/>
        <v>32.11</v>
      </c>
      <c r="D3489" s="44">
        <v>3</v>
      </c>
      <c r="E3489" s="45" t="s">
        <v>19338</v>
      </c>
      <c r="F3489" s="45" t="s">
        <v>19339</v>
      </c>
      <c r="G3489" s="45" t="s">
        <v>19340</v>
      </c>
      <c r="H3489" s="46" t="s">
        <v>19341</v>
      </c>
      <c r="I3489" s="45" t="s">
        <v>19342</v>
      </c>
      <c r="J3489" s="46" t="s">
        <v>19343</v>
      </c>
      <c r="K3489" s="46" t="s">
        <v>19344</v>
      </c>
      <c r="L3489" s="45" t="s">
        <v>7306</v>
      </c>
      <c r="M3489" s="45" t="s">
        <v>7307</v>
      </c>
    </row>
    <row r="3490" spans="1:13" ht="57.6">
      <c r="A3490" s="42" t="s">
        <v>7098</v>
      </c>
      <c r="B3490" s="43">
        <f t="shared" si="110"/>
        <v>2</v>
      </c>
      <c r="C3490" s="43" t="str">
        <f t="shared" si="109"/>
        <v>32.12</v>
      </c>
      <c r="D3490" s="44">
        <v>4</v>
      </c>
      <c r="E3490" s="45" t="s">
        <v>19345</v>
      </c>
      <c r="F3490" s="45" t="s">
        <v>19346</v>
      </c>
      <c r="G3490" s="45" t="s">
        <v>19347</v>
      </c>
      <c r="H3490" s="45" t="s">
        <v>19348</v>
      </c>
      <c r="I3490" s="45" t="s">
        <v>19342</v>
      </c>
      <c r="J3490" s="46" t="s">
        <v>19343</v>
      </c>
      <c r="K3490" s="46" t="s">
        <v>19344</v>
      </c>
      <c r="L3490" s="45" t="s">
        <v>7306</v>
      </c>
      <c r="M3490" s="45" t="s">
        <v>7307</v>
      </c>
    </row>
    <row r="3491" spans="1:13" ht="57.6">
      <c r="A3491" s="42" t="s">
        <v>7098</v>
      </c>
      <c r="B3491" s="43">
        <f t="shared" si="110"/>
        <v>3</v>
      </c>
      <c r="C3491" s="43" t="str">
        <f t="shared" si="109"/>
        <v>32.13</v>
      </c>
      <c r="D3491" s="44">
        <v>4</v>
      </c>
      <c r="E3491" s="45" t="s">
        <v>19349</v>
      </c>
      <c r="F3491" s="45" t="s">
        <v>19350</v>
      </c>
      <c r="G3491" s="45" t="s">
        <v>19351</v>
      </c>
      <c r="H3491" s="46" t="s">
        <v>19352</v>
      </c>
      <c r="I3491" s="45" t="s">
        <v>19342</v>
      </c>
      <c r="J3491" s="46" t="s">
        <v>19343</v>
      </c>
      <c r="K3491" s="46" t="s">
        <v>19344</v>
      </c>
      <c r="L3491" s="45" t="s">
        <v>7306</v>
      </c>
      <c r="M3491" s="45" t="s">
        <v>7307</v>
      </c>
    </row>
    <row r="3492" spans="1:13" ht="57.6">
      <c r="A3492" s="42" t="s">
        <v>7098</v>
      </c>
      <c r="B3492" s="43">
        <f t="shared" si="110"/>
        <v>4</v>
      </c>
      <c r="C3492" s="43" t="str">
        <f t="shared" si="109"/>
        <v>32.14</v>
      </c>
      <c r="D3492" s="44">
        <v>5</v>
      </c>
      <c r="E3492" s="45" t="s">
        <v>19353</v>
      </c>
      <c r="F3492" s="45" t="s">
        <v>19354</v>
      </c>
      <c r="G3492" s="45" t="s">
        <v>18761</v>
      </c>
      <c r="H3492" s="45" t="s">
        <v>19355</v>
      </c>
      <c r="I3492" s="45" t="s">
        <v>19342</v>
      </c>
      <c r="J3492" s="46" t="s">
        <v>19343</v>
      </c>
      <c r="K3492" s="46" t="s">
        <v>19344</v>
      </c>
      <c r="L3492" s="45" t="s">
        <v>7306</v>
      </c>
      <c r="M3492" s="45" t="s">
        <v>7307</v>
      </c>
    </row>
    <row r="3493" spans="1:13" ht="57.6">
      <c r="A3493" s="42" t="s">
        <v>7098</v>
      </c>
      <c r="B3493" s="43">
        <f t="shared" si="110"/>
        <v>5</v>
      </c>
      <c r="C3493" s="43" t="str">
        <f t="shared" si="109"/>
        <v>32.15</v>
      </c>
      <c r="D3493" s="44">
        <v>5</v>
      </c>
      <c r="E3493" s="45" t="s">
        <v>19356</v>
      </c>
      <c r="F3493" s="45" t="s">
        <v>19357</v>
      </c>
      <c r="G3493" s="45" t="s">
        <v>19358</v>
      </c>
      <c r="H3493" s="46" t="s">
        <v>19359</v>
      </c>
      <c r="I3493" s="45" t="s">
        <v>19342</v>
      </c>
      <c r="J3493" s="46" t="s">
        <v>19343</v>
      </c>
      <c r="K3493" s="46" t="s">
        <v>19344</v>
      </c>
      <c r="L3493" s="45" t="s">
        <v>7306</v>
      </c>
      <c r="M3493" s="45" t="s">
        <v>7307</v>
      </c>
    </row>
    <row r="3494" spans="1:13" ht="57.6">
      <c r="A3494" s="42" t="s">
        <v>7098</v>
      </c>
      <c r="B3494" s="43">
        <f t="shared" si="110"/>
        <v>6</v>
      </c>
      <c r="C3494" s="43" t="str">
        <f t="shared" si="109"/>
        <v>32.16</v>
      </c>
      <c r="D3494" s="44">
        <v>4</v>
      </c>
      <c r="E3494" s="45" t="s">
        <v>19360</v>
      </c>
      <c r="F3494" s="45" t="s">
        <v>19361</v>
      </c>
      <c r="G3494" s="45" t="s">
        <v>19362</v>
      </c>
      <c r="H3494" s="46" t="s">
        <v>19363</v>
      </c>
      <c r="I3494" s="45" t="s">
        <v>19342</v>
      </c>
      <c r="J3494" s="46" t="s">
        <v>19343</v>
      </c>
      <c r="K3494" s="46" t="s">
        <v>19344</v>
      </c>
      <c r="L3494" s="45" t="s">
        <v>7306</v>
      </c>
      <c r="M3494" s="45" t="s">
        <v>7307</v>
      </c>
    </row>
    <row r="3495" spans="1:13" ht="57.6">
      <c r="A3495" s="42" t="s">
        <v>7098</v>
      </c>
      <c r="B3495" s="43">
        <f t="shared" si="110"/>
        <v>7</v>
      </c>
      <c r="C3495" s="43" t="str">
        <f t="shared" si="109"/>
        <v>32.17</v>
      </c>
      <c r="D3495" s="44">
        <v>5</v>
      </c>
      <c r="E3495" s="45" t="s">
        <v>19364</v>
      </c>
      <c r="F3495" s="45" t="s">
        <v>19365</v>
      </c>
      <c r="G3495" s="45" t="s">
        <v>8512</v>
      </c>
      <c r="H3495" s="46" t="s">
        <v>8208</v>
      </c>
      <c r="I3495" s="45" t="s">
        <v>19342</v>
      </c>
      <c r="J3495" s="46" t="s">
        <v>19343</v>
      </c>
      <c r="K3495" s="46" t="s">
        <v>19344</v>
      </c>
      <c r="L3495" s="45" t="s">
        <v>7306</v>
      </c>
      <c r="M3495" s="45" t="s">
        <v>7307</v>
      </c>
    </row>
    <row r="3496" spans="1:13" ht="57.6">
      <c r="A3496" s="42" t="s">
        <v>7098</v>
      </c>
      <c r="B3496" s="43">
        <f t="shared" si="110"/>
        <v>8</v>
      </c>
      <c r="C3496" s="43" t="str">
        <f t="shared" si="109"/>
        <v>32.18</v>
      </c>
      <c r="D3496" s="44">
        <v>6</v>
      </c>
      <c r="E3496" s="45" t="s">
        <v>19366</v>
      </c>
      <c r="F3496" s="45" t="s">
        <v>19367</v>
      </c>
      <c r="G3496" s="45" t="s">
        <v>18767</v>
      </c>
      <c r="H3496" s="45" t="s">
        <v>18768</v>
      </c>
      <c r="I3496" s="45" t="s">
        <v>19342</v>
      </c>
      <c r="J3496" s="46" t="s">
        <v>19343</v>
      </c>
      <c r="K3496" s="46" t="s">
        <v>19344</v>
      </c>
      <c r="L3496" s="45" t="s">
        <v>7306</v>
      </c>
      <c r="M3496" s="45" t="s">
        <v>7307</v>
      </c>
    </row>
    <row r="3497" spans="1:13" ht="57.6">
      <c r="A3497" s="42" t="s">
        <v>7098</v>
      </c>
      <c r="B3497" s="43">
        <f t="shared" si="110"/>
        <v>9</v>
      </c>
      <c r="C3497" s="43" t="str">
        <f t="shared" si="109"/>
        <v>32.19</v>
      </c>
      <c r="D3497" s="44">
        <v>6</v>
      </c>
      <c r="E3497" s="45" t="s">
        <v>19368</v>
      </c>
      <c r="F3497" s="45" t="s">
        <v>19369</v>
      </c>
      <c r="G3497" s="45" t="s">
        <v>19370</v>
      </c>
      <c r="H3497" s="46" t="s">
        <v>19371</v>
      </c>
      <c r="I3497" s="45" t="s">
        <v>19342</v>
      </c>
      <c r="J3497" s="46" t="s">
        <v>19343</v>
      </c>
      <c r="K3497" s="46" t="s">
        <v>19344</v>
      </c>
      <c r="L3497" s="45" t="s">
        <v>7306</v>
      </c>
      <c r="M3497" s="45" t="s">
        <v>7307</v>
      </c>
    </row>
    <row r="3498" spans="1:13" ht="57.6">
      <c r="A3498" s="42" t="s">
        <v>7098</v>
      </c>
      <c r="B3498" s="43">
        <f t="shared" si="110"/>
        <v>10</v>
      </c>
      <c r="C3498" s="43" t="str">
        <f t="shared" si="109"/>
        <v>32.110</v>
      </c>
      <c r="D3498" s="44">
        <v>6</v>
      </c>
      <c r="E3498" s="45" t="s">
        <v>19372</v>
      </c>
      <c r="F3498" s="45" t="s">
        <v>19373</v>
      </c>
      <c r="G3498" s="45" t="s">
        <v>7473</v>
      </c>
      <c r="H3498" s="45" t="s">
        <v>114</v>
      </c>
      <c r="I3498" s="45" t="s">
        <v>19342</v>
      </c>
      <c r="J3498" s="46" t="s">
        <v>19343</v>
      </c>
      <c r="K3498" s="46" t="s">
        <v>19344</v>
      </c>
      <c r="L3498" s="45" t="s">
        <v>7306</v>
      </c>
      <c r="M3498" s="45" t="s">
        <v>7307</v>
      </c>
    </row>
    <row r="3499" spans="1:13" ht="57.6">
      <c r="A3499" s="42" t="s">
        <v>7098</v>
      </c>
      <c r="B3499" s="43">
        <f t="shared" si="110"/>
        <v>11</v>
      </c>
      <c r="C3499" s="43" t="str">
        <f t="shared" si="109"/>
        <v>32.111</v>
      </c>
      <c r="D3499" s="44">
        <v>6</v>
      </c>
      <c r="E3499" s="45" t="s">
        <v>19374</v>
      </c>
      <c r="F3499" s="45" t="s">
        <v>19375</v>
      </c>
      <c r="G3499" s="45" t="s">
        <v>12794</v>
      </c>
      <c r="H3499" s="46" t="s">
        <v>19376</v>
      </c>
      <c r="I3499" s="45" t="s">
        <v>19342</v>
      </c>
      <c r="J3499" s="46" t="s">
        <v>19343</v>
      </c>
      <c r="K3499" s="46" t="s">
        <v>19344</v>
      </c>
      <c r="L3499" s="45" t="s">
        <v>7306</v>
      </c>
      <c r="M3499" s="45" t="s">
        <v>7307</v>
      </c>
    </row>
    <row r="3500" spans="1:13" ht="57.6">
      <c r="A3500" s="42" t="s">
        <v>7098</v>
      </c>
      <c r="B3500" s="43">
        <f t="shared" si="110"/>
        <v>12</v>
      </c>
      <c r="C3500" s="43" t="str">
        <f t="shared" si="109"/>
        <v>32.112</v>
      </c>
      <c r="D3500" s="44">
        <v>6</v>
      </c>
      <c r="E3500" s="45" t="s">
        <v>19377</v>
      </c>
      <c r="F3500" s="45" t="s">
        <v>19378</v>
      </c>
      <c r="G3500" s="45" t="s">
        <v>7326</v>
      </c>
      <c r="H3500" s="45" t="s">
        <v>19379</v>
      </c>
      <c r="I3500" s="45" t="s">
        <v>19342</v>
      </c>
      <c r="J3500" s="46" t="s">
        <v>19343</v>
      </c>
      <c r="K3500" s="46" t="s">
        <v>19344</v>
      </c>
      <c r="L3500" s="45" t="s">
        <v>7306</v>
      </c>
      <c r="M3500" s="45" t="s">
        <v>7307</v>
      </c>
    </row>
    <row r="3501" spans="1:13" ht="57.6">
      <c r="A3501" s="42" t="s">
        <v>7098</v>
      </c>
      <c r="B3501" s="43">
        <f t="shared" si="110"/>
        <v>13</v>
      </c>
      <c r="C3501" s="43" t="str">
        <f t="shared" si="109"/>
        <v>32.113</v>
      </c>
      <c r="D3501" s="44">
        <v>6</v>
      </c>
      <c r="E3501" s="45" t="s">
        <v>19380</v>
      </c>
      <c r="F3501" s="45" t="s">
        <v>19381</v>
      </c>
      <c r="G3501" s="45" t="s">
        <v>8556</v>
      </c>
      <c r="H3501" s="45" t="s">
        <v>140</v>
      </c>
      <c r="I3501" s="45" t="s">
        <v>19342</v>
      </c>
      <c r="J3501" s="46" t="s">
        <v>19343</v>
      </c>
      <c r="K3501" s="46" t="s">
        <v>19344</v>
      </c>
      <c r="L3501" s="45" t="s">
        <v>7306</v>
      </c>
      <c r="M3501" s="45" t="s">
        <v>7307</v>
      </c>
    </row>
    <row r="3502" spans="1:13" ht="57.6">
      <c r="A3502" s="42" t="s">
        <v>7098</v>
      </c>
      <c r="B3502" s="43">
        <f t="shared" si="110"/>
        <v>14</v>
      </c>
      <c r="C3502" s="43" t="str">
        <f t="shared" si="109"/>
        <v>32.114</v>
      </c>
      <c r="D3502" s="44">
        <v>5</v>
      </c>
      <c r="E3502" s="45" t="s">
        <v>19382</v>
      </c>
      <c r="F3502" s="45" t="s">
        <v>19383</v>
      </c>
      <c r="G3502" s="45" t="s">
        <v>19384</v>
      </c>
      <c r="H3502" s="46" t="s">
        <v>19385</v>
      </c>
      <c r="I3502" s="45" t="s">
        <v>19342</v>
      </c>
      <c r="J3502" s="46" t="s">
        <v>19343</v>
      </c>
      <c r="K3502" s="46" t="s">
        <v>19344</v>
      </c>
      <c r="L3502" s="45" t="s">
        <v>7306</v>
      </c>
      <c r="M3502" s="45" t="s">
        <v>7307</v>
      </c>
    </row>
    <row r="3503" spans="1:13" ht="57.6">
      <c r="A3503" s="42" t="s">
        <v>7098</v>
      </c>
      <c r="B3503" s="43">
        <f t="shared" si="110"/>
        <v>15</v>
      </c>
      <c r="C3503" s="43" t="str">
        <f t="shared" si="109"/>
        <v>32.115</v>
      </c>
      <c r="D3503" s="44">
        <v>5</v>
      </c>
      <c r="E3503" s="45" t="s">
        <v>19386</v>
      </c>
      <c r="F3503" s="45" t="s">
        <v>19387</v>
      </c>
      <c r="G3503" s="45" t="s">
        <v>19388</v>
      </c>
      <c r="H3503" s="46" t="s">
        <v>19389</v>
      </c>
      <c r="I3503" s="45" t="s">
        <v>19342</v>
      </c>
      <c r="J3503" s="46" t="s">
        <v>19343</v>
      </c>
      <c r="K3503" s="46" t="s">
        <v>19344</v>
      </c>
      <c r="L3503" s="45" t="s">
        <v>7306</v>
      </c>
      <c r="M3503" s="45" t="s">
        <v>7307</v>
      </c>
    </row>
    <row r="3504" spans="1:13" ht="57.6">
      <c r="A3504" s="42" t="s">
        <v>7098</v>
      </c>
      <c r="B3504" s="43">
        <f t="shared" si="110"/>
        <v>16</v>
      </c>
      <c r="C3504" s="43" t="str">
        <f t="shared" si="109"/>
        <v>32.116</v>
      </c>
      <c r="D3504" s="44">
        <v>5</v>
      </c>
      <c r="E3504" s="45" t="s">
        <v>19390</v>
      </c>
      <c r="F3504" s="45" t="s">
        <v>19391</v>
      </c>
      <c r="G3504" s="45" t="s">
        <v>19392</v>
      </c>
      <c r="H3504" s="46" t="s">
        <v>19393</v>
      </c>
      <c r="I3504" s="45" t="s">
        <v>19342</v>
      </c>
      <c r="J3504" s="46" t="s">
        <v>19343</v>
      </c>
      <c r="K3504" s="46" t="s">
        <v>19344</v>
      </c>
      <c r="L3504" s="45" t="s">
        <v>7306</v>
      </c>
      <c r="M3504" s="45" t="s">
        <v>7307</v>
      </c>
    </row>
    <row r="3505" spans="1:13" ht="57.6">
      <c r="A3505" s="42" t="s">
        <v>7098</v>
      </c>
      <c r="B3505" s="43">
        <f t="shared" si="110"/>
        <v>17</v>
      </c>
      <c r="C3505" s="43" t="str">
        <f t="shared" si="109"/>
        <v>32.117</v>
      </c>
      <c r="D3505" s="44">
        <v>4</v>
      </c>
      <c r="E3505" s="45" t="s">
        <v>19394</v>
      </c>
      <c r="F3505" s="45" t="s">
        <v>19395</v>
      </c>
      <c r="G3505" s="45" t="s">
        <v>19396</v>
      </c>
      <c r="H3505" s="46" t="s">
        <v>19397</v>
      </c>
      <c r="I3505" s="45" t="s">
        <v>19342</v>
      </c>
      <c r="J3505" s="46" t="s">
        <v>19343</v>
      </c>
      <c r="K3505" s="46" t="s">
        <v>19344</v>
      </c>
      <c r="L3505" s="45" t="s">
        <v>7306</v>
      </c>
      <c r="M3505" s="45" t="s">
        <v>7307</v>
      </c>
    </row>
    <row r="3506" spans="1:13" ht="57.6">
      <c r="A3506" s="42" t="s">
        <v>7098</v>
      </c>
      <c r="B3506" s="43">
        <f t="shared" si="110"/>
        <v>18</v>
      </c>
      <c r="C3506" s="43" t="str">
        <f t="shared" si="109"/>
        <v>32.118</v>
      </c>
      <c r="D3506" s="44">
        <v>5</v>
      </c>
      <c r="E3506" s="45" t="s">
        <v>19398</v>
      </c>
      <c r="F3506" s="45" t="s">
        <v>19399</v>
      </c>
      <c r="G3506" s="45" t="s">
        <v>19090</v>
      </c>
      <c r="H3506" s="46" t="s">
        <v>19400</v>
      </c>
      <c r="I3506" s="45" t="s">
        <v>19342</v>
      </c>
      <c r="J3506" s="46" t="s">
        <v>19343</v>
      </c>
      <c r="K3506" s="46" t="s">
        <v>19344</v>
      </c>
      <c r="L3506" s="45" t="s">
        <v>7306</v>
      </c>
      <c r="M3506" s="45" t="s">
        <v>7307</v>
      </c>
    </row>
    <row r="3507" spans="1:13" ht="57.6">
      <c r="A3507" s="42" t="s">
        <v>7098</v>
      </c>
      <c r="B3507" s="43">
        <f t="shared" si="110"/>
        <v>19</v>
      </c>
      <c r="C3507" s="43" t="str">
        <f t="shared" si="109"/>
        <v>32.119</v>
      </c>
      <c r="D3507" s="44">
        <v>4</v>
      </c>
      <c r="E3507" s="45" t="s">
        <v>19401</v>
      </c>
      <c r="F3507" s="45" t="s">
        <v>19402</v>
      </c>
      <c r="G3507" s="45" t="s">
        <v>8160</v>
      </c>
      <c r="H3507" s="45" t="s">
        <v>7681</v>
      </c>
      <c r="I3507" s="45" t="s">
        <v>19342</v>
      </c>
      <c r="J3507" s="46" t="s">
        <v>19343</v>
      </c>
      <c r="K3507" s="46" t="s">
        <v>19344</v>
      </c>
      <c r="L3507" s="45" t="s">
        <v>7306</v>
      </c>
      <c r="M3507" s="45" t="s">
        <v>7307</v>
      </c>
    </row>
    <row r="3508" spans="1:13" ht="57.6">
      <c r="A3508" s="42" t="s">
        <v>7098</v>
      </c>
      <c r="B3508" s="43">
        <f t="shared" si="110"/>
        <v>20</v>
      </c>
      <c r="C3508" s="43" t="str">
        <f t="shared" si="109"/>
        <v>32.120</v>
      </c>
      <c r="D3508" s="44">
        <v>4</v>
      </c>
      <c r="E3508" s="45" t="s">
        <v>19403</v>
      </c>
      <c r="F3508" s="45" t="s">
        <v>19404</v>
      </c>
      <c r="G3508" s="45" t="s">
        <v>19405</v>
      </c>
      <c r="H3508" s="46" t="s">
        <v>19406</v>
      </c>
      <c r="I3508" s="45" t="s">
        <v>19342</v>
      </c>
      <c r="J3508" s="46" t="s">
        <v>19343</v>
      </c>
      <c r="K3508" s="46" t="s">
        <v>19344</v>
      </c>
      <c r="L3508" s="45" t="s">
        <v>7306</v>
      </c>
      <c r="M3508" s="45" t="s">
        <v>7307</v>
      </c>
    </row>
    <row r="3509" spans="1:13" ht="57.6">
      <c r="A3509" s="42" t="s">
        <v>7098</v>
      </c>
      <c r="B3509" s="43">
        <f t="shared" si="110"/>
        <v>21</v>
      </c>
      <c r="C3509" s="43" t="str">
        <f t="shared" si="109"/>
        <v>32.121</v>
      </c>
      <c r="D3509" s="44">
        <v>5</v>
      </c>
      <c r="E3509" s="45" t="s">
        <v>19407</v>
      </c>
      <c r="F3509" s="45" t="s">
        <v>19408</v>
      </c>
      <c r="G3509" s="45" t="s">
        <v>19409</v>
      </c>
      <c r="H3509" s="45" t="s">
        <v>19410</v>
      </c>
      <c r="I3509" s="45" t="s">
        <v>19342</v>
      </c>
      <c r="J3509" s="46" t="s">
        <v>19343</v>
      </c>
      <c r="K3509" s="46" t="s">
        <v>19344</v>
      </c>
      <c r="L3509" s="45" t="s">
        <v>7306</v>
      </c>
      <c r="M3509" s="45" t="s">
        <v>7307</v>
      </c>
    </row>
    <row r="3510" spans="1:13" ht="57.6">
      <c r="A3510" s="42" t="s">
        <v>7098</v>
      </c>
      <c r="B3510" s="43">
        <f t="shared" si="110"/>
        <v>22</v>
      </c>
      <c r="C3510" s="43" t="str">
        <f t="shared" si="109"/>
        <v>32.122</v>
      </c>
      <c r="D3510" s="44">
        <v>4</v>
      </c>
      <c r="E3510" s="45" t="s">
        <v>19411</v>
      </c>
      <c r="F3510" s="45" t="s">
        <v>19412</v>
      </c>
      <c r="G3510" s="45" t="s">
        <v>19413</v>
      </c>
      <c r="H3510" s="45" t="s">
        <v>19414</v>
      </c>
      <c r="I3510" s="45" t="s">
        <v>19342</v>
      </c>
      <c r="J3510" s="46" t="s">
        <v>19343</v>
      </c>
      <c r="K3510" s="46" t="s">
        <v>19344</v>
      </c>
      <c r="L3510" s="45" t="s">
        <v>7306</v>
      </c>
      <c r="M3510" s="45" t="s">
        <v>7307</v>
      </c>
    </row>
    <row r="3511" spans="1:13" ht="57.6">
      <c r="A3511" s="42" t="s">
        <v>7098</v>
      </c>
      <c r="B3511" s="43">
        <f t="shared" si="110"/>
        <v>23</v>
      </c>
      <c r="C3511" s="43" t="str">
        <f t="shared" si="109"/>
        <v>32.123</v>
      </c>
      <c r="D3511" s="44">
        <v>4</v>
      </c>
      <c r="E3511" s="45" t="s">
        <v>19415</v>
      </c>
      <c r="F3511" s="45" t="s">
        <v>19416</v>
      </c>
      <c r="G3511" s="45" t="s">
        <v>8372</v>
      </c>
      <c r="H3511" s="45" t="s">
        <v>19417</v>
      </c>
      <c r="I3511" s="45" t="s">
        <v>19342</v>
      </c>
      <c r="J3511" s="46" t="s">
        <v>19343</v>
      </c>
      <c r="K3511" s="46" t="s">
        <v>19344</v>
      </c>
      <c r="L3511" s="45" t="s">
        <v>7306</v>
      </c>
      <c r="M3511" s="45" t="s">
        <v>7307</v>
      </c>
    </row>
    <row r="3512" spans="1:13" ht="57.6">
      <c r="A3512" s="42" t="s">
        <v>7098</v>
      </c>
      <c r="B3512" s="43">
        <f t="shared" si="110"/>
        <v>24</v>
      </c>
      <c r="C3512" s="43" t="str">
        <f t="shared" si="109"/>
        <v>32.124</v>
      </c>
      <c r="D3512" s="44">
        <v>4</v>
      </c>
      <c r="E3512" s="45" t="s">
        <v>19418</v>
      </c>
      <c r="F3512" s="45" t="s">
        <v>19419</v>
      </c>
      <c r="G3512" s="45" t="s">
        <v>19420</v>
      </c>
      <c r="H3512" s="45" t="s">
        <v>19421</v>
      </c>
      <c r="I3512" s="45" t="s">
        <v>19342</v>
      </c>
      <c r="J3512" s="46" t="s">
        <v>19343</v>
      </c>
      <c r="K3512" s="46" t="s">
        <v>19344</v>
      </c>
      <c r="L3512" s="45" t="s">
        <v>7306</v>
      </c>
      <c r="M3512" s="45" t="s">
        <v>7307</v>
      </c>
    </row>
    <row r="3513" spans="1:13" ht="57.6">
      <c r="A3513" s="42" t="s">
        <v>7098</v>
      </c>
      <c r="B3513" s="43">
        <f t="shared" si="110"/>
        <v>25</v>
      </c>
      <c r="C3513" s="43" t="str">
        <f t="shared" si="109"/>
        <v>32.125</v>
      </c>
      <c r="D3513" s="44">
        <v>4</v>
      </c>
      <c r="E3513" s="45" t="s">
        <v>19422</v>
      </c>
      <c r="F3513" s="45" t="s">
        <v>19423</v>
      </c>
      <c r="G3513" s="45" t="s">
        <v>19424</v>
      </c>
      <c r="H3513" s="46" t="s">
        <v>19425</v>
      </c>
      <c r="I3513" s="45" t="s">
        <v>19342</v>
      </c>
      <c r="J3513" s="46" t="s">
        <v>19343</v>
      </c>
      <c r="K3513" s="46" t="s">
        <v>19344</v>
      </c>
      <c r="L3513" s="45" t="s">
        <v>7306</v>
      </c>
      <c r="M3513" s="45" t="s">
        <v>7307</v>
      </c>
    </row>
    <row r="3514" spans="1:13" ht="57.6">
      <c r="A3514" s="42" t="s">
        <v>7098</v>
      </c>
      <c r="B3514" s="43">
        <f t="shared" si="110"/>
        <v>26</v>
      </c>
      <c r="C3514" s="43" t="str">
        <f t="shared" si="109"/>
        <v>32.126</v>
      </c>
      <c r="D3514" s="44">
        <v>4</v>
      </c>
      <c r="E3514" s="45" t="s">
        <v>19426</v>
      </c>
      <c r="F3514" s="45" t="s">
        <v>19427</v>
      </c>
      <c r="G3514" s="45" t="s">
        <v>19428</v>
      </c>
      <c r="H3514" s="46" t="s">
        <v>19429</v>
      </c>
      <c r="I3514" s="45" t="s">
        <v>19342</v>
      </c>
      <c r="J3514" s="46" t="s">
        <v>19343</v>
      </c>
      <c r="K3514" s="46" t="s">
        <v>19344</v>
      </c>
      <c r="L3514" s="45" t="s">
        <v>7306</v>
      </c>
      <c r="M3514" s="45" t="s">
        <v>7307</v>
      </c>
    </row>
    <row r="3515" spans="1:13" ht="57.6">
      <c r="A3515" s="42" t="s">
        <v>7098</v>
      </c>
      <c r="B3515" s="43">
        <f t="shared" si="110"/>
        <v>27</v>
      </c>
      <c r="C3515" s="43" t="str">
        <f t="shared" si="109"/>
        <v>32.127</v>
      </c>
      <c r="D3515" s="44">
        <v>4</v>
      </c>
      <c r="E3515" s="45" t="s">
        <v>19430</v>
      </c>
      <c r="F3515" s="45" t="s">
        <v>19431</v>
      </c>
      <c r="G3515" s="45" t="s">
        <v>19432</v>
      </c>
      <c r="H3515" s="46" t="s">
        <v>19433</v>
      </c>
      <c r="I3515" s="45" t="s">
        <v>19342</v>
      </c>
      <c r="J3515" s="46" t="s">
        <v>19343</v>
      </c>
      <c r="K3515" s="46" t="s">
        <v>19344</v>
      </c>
      <c r="L3515" s="45" t="s">
        <v>7306</v>
      </c>
      <c r="M3515" s="45" t="s">
        <v>7307</v>
      </c>
    </row>
    <row r="3516" spans="1:13" ht="57.6">
      <c r="A3516" s="42" t="s">
        <v>7098</v>
      </c>
      <c r="B3516" s="43">
        <f t="shared" si="110"/>
        <v>28</v>
      </c>
      <c r="C3516" s="43" t="str">
        <f t="shared" si="109"/>
        <v>32.128</v>
      </c>
      <c r="D3516" s="44">
        <v>4</v>
      </c>
      <c r="E3516" s="45" t="s">
        <v>19434</v>
      </c>
      <c r="F3516" s="45" t="s">
        <v>19435</v>
      </c>
      <c r="G3516" s="45" t="s">
        <v>19436</v>
      </c>
      <c r="H3516" s="46" t="s">
        <v>19437</v>
      </c>
      <c r="I3516" s="45" t="s">
        <v>19342</v>
      </c>
      <c r="J3516" s="46" t="s">
        <v>19343</v>
      </c>
      <c r="K3516" s="46" t="s">
        <v>19344</v>
      </c>
      <c r="L3516" s="45" t="s">
        <v>7306</v>
      </c>
      <c r="M3516" s="45" t="s">
        <v>7307</v>
      </c>
    </row>
    <row r="3517" spans="1:13" ht="57.6">
      <c r="A3517" s="42" t="s">
        <v>7098</v>
      </c>
      <c r="B3517" s="43">
        <f t="shared" si="110"/>
        <v>29</v>
      </c>
      <c r="C3517" s="43" t="str">
        <f t="shared" si="109"/>
        <v>32.129</v>
      </c>
      <c r="D3517" s="44">
        <v>5</v>
      </c>
      <c r="E3517" s="45" t="s">
        <v>19438</v>
      </c>
      <c r="F3517" s="45" t="s">
        <v>19439</v>
      </c>
      <c r="G3517" s="45" t="s">
        <v>19440</v>
      </c>
      <c r="H3517" s="46" t="s">
        <v>19441</v>
      </c>
      <c r="I3517" s="45" t="s">
        <v>19342</v>
      </c>
      <c r="J3517" s="46" t="s">
        <v>19343</v>
      </c>
      <c r="K3517" s="46" t="s">
        <v>19344</v>
      </c>
      <c r="L3517" s="45" t="s">
        <v>7306</v>
      </c>
      <c r="M3517" s="45" t="s">
        <v>7307</v>
      </c>
    </row>
    <row r="3518" spans="1:13" ht="57.6">
      <c r="A3518" s="42" t="s">
        <v>7098</v>
      </c>
      <c r="B3518" s="43">
        <f t="shared" si="110"/>
        <v>30</v>
      </c>
      <c r="C3518" s="43" t="str">
        <f t="shared" si="109"/>
        <v>32.130</v>
      </c>
      <c r="D3518" s="44">
        <v>6</v>
      </c>
      <c r="E3518" s="45" t="s">
        <v>19442</v>
      </c>
      <c r="F3518" s="45" t="s">
        <v>19443</v>
      </c>
      <c r="G3518" s="45" t="s">
        <v>19444</v>
      </c>
      <c r="H3518" s="46" t="s">
        <v>19445</v>
      </c>
      <c r="I3518" s="45" t="s">
        <v>19342</v>
      </c>
      <c r="J3518" s="46" t="s">
        <v>19343</v>
      </c>
      <c r="K3518" s="46" t="s">
        <v>19344</v>
      </c>
      <c r="L3518" s="45" t="s">
        <v>7306</v>
      </c>
      <c r="M3518" s="45" t="s">
        <v>7307</v>
      </c>
    </row>
    <row r="3519" spans="1:13" ht="57.6">
      <c r="A3519" s="42" t="s">
        <v>7098</v>
      </c>
      <c r="B3519" s="43">
        <f t="shared" si="110"/>
        <v>31</v>
      </c>
      <c r="C3519" s="43" t="str">
        <f t="shared" si="109"/>
        <v>32.131</v>
      </c>
      <c r="D3519" s="44">
        <v>6</v>
      </c>
      <c r="E3519" s="45" t="s">
        <v>19446</v>
      </c>
      <c r="F3519" s="45" t="s">
        <v>19447</v>
      </c>
      <c r="G3519" s="45" t="s">
        <v>19448</v>
      </c>
      <c r="H3519" s="46" t="s">
        <v>19449</v>
      </c>
      <c r="I3519" s="45" t="s">
        <v>19342</v>
      </c>
      <c r="J3519" s="46" t="s">
        <v>19343</v>
      </c>
      <c r="K3519" s="46" t="s">
        <v>19344</v>
      </c>
      <c r="L3519" s="45" t="s">
        <v>7306</v>
      </c>
      <c r="M3519" s="45" t="s">
        <v>7307</v>
      </c>
    </row>
    <row r="3520" spans="1:13" ht="57.6">
      <c r="A3520" s="42" t="s">
        <v>7098</v>
      </c>
      <c r="B3520" s="43">
        <f t="shared" si="110"/>
        <v>32</v>
      </c>
      <c r="C3520" s="43" t="str">
        <f t="shared" si="109"/>
        <v>32.132</v>
      </c>
      <c r="D3520" s="44">
        <v>4</v>
      </c>
      <c r="E3520" s="45" t="s">
        <v>19450</v>
      </c>
      <c r="F3520" s="45" t="s">
        <v>19451</v>
      </c>
      <c r="G3520" s="45" t="s">
        <v>18943</v>
      </c>
      <c r="H3520" s="45" t="s">
        <v>97</v>
      </c>
      <c r="I3520" s="45" t="s">
        <v>19342</v>
      </c>
      <c r="J3520" s="46" t="s">
        <v>19343</v>
      </c>
      <c r="K3520" s="46" t="s">
        <v>19344</v>
      </c>
      <c r="L3520" s="45" t="s">
        <v>7306</v>
      </c>
      <c r="M3520" s="45" t="s">
        <v>7307</v>
      </c>
    </row>
    <row r="3521" spans="1:13" ht="57.6">
      <c r="A3521" s="42" t="s">
        <v>7098</v>
      </c>
      <c r="B3521" s="43">
        <f t="shared" si="110"/>
        <v>33</v>
      </c>
      <c r="C3521" s="43" t="str">
        <f t="shared" si="109"/>
        <v>32.133</v>
      </c>
      <c r="D3521" s="44">
        <v>4</v>
      </c>
      <c r="E3521" s="45" t="s">
        <v>19452</v>
      </c>
      <c r="F3521" s="45" t="s">
        <v>19453</v>
      </c>
      <c r="G3521" s="45" t="s">
        <v>19454</v>
      </c>
      <c r="H3521" s="46" t="s">
        <v>19455</v>
      </c>
      <c r="I3521" s="45" t="s">
        <v>19342</v>
      </c>
      <c r="J3521" s="46" t="s">
        <v>19343</v>
      </c>
      <c r="K3521" s="46" t="s">
        <v>19344</v>
      </c>
      <c r="L3521" s="45" t="s">
        <v>7306</v>
      </c>
      <c r="M3521" s="45" t="s">
        <v>7307</v>
      </c>
    </row>
    <row r="3522" spans="1:13" ht="57.6">
      <c r="A3522" s="42" t="s">
        <v>7098</v>
      </c>
      <c r="B3522" s="43">
        <f t="shared" si="110"/>
        <v>34</v>
      </c>
      <c r="C3522" s="43" t="str">
        <f t="shared" si="109"/>
        <v>32.134</v>
      </c>
      <c r="D3522" s="44">
        <v>4</v>
      </c>
      <c r="E3522" s="45" t="s">
        <v>19456</v>
      </c>
      <c r="F3522" s="45" t="s">
        <v>19457</v>
      </c>
      <c r="G3522" s="45" t="s">
        <v>19458</v>
      </c>
      <c r="H3522" s="46" t="s">
        <v>19459</v>
      </c>
      <c r="I3522" s="45" t="s">
        <v>19342</v>
      </c>
      <c r="J3522" s="46" t="s">
        <v>19343</v>
      </c>
      <c r="K3522" s="46" t="s">
        <v>19344</v>
      </c>
      <c r="L3522" s="45" t="s">
        <v>7306</v>
      </c>
      <c r="M3522" s="45" t="s">
        <v>7307</v>
      </c>
    </row>
    <row r="3523" spans="1:13" ht="57.6">
      <c r="A3523" s="42" t="s">
        <v>7098</v>
      </c>
      <c r="B3523" s="43">
        <f t="shared" si="110"/>
        <v>35</v>
      </c>
      <c r="C3523" s="43" t="str">
        <f t="shared" ref="C3523:C3586" si="111">+CONCATENATE(A3523,B3523)</f>
        <v>32.135</v>
      </c>
      <c r="D3523" s="44">
        <v>5</v>
      </c>
      <c r="E3523" s="45" t="s">
        <v>19460</v>
      </c>
      <c r="F3523" s="45" t="s">
        <v>19461</v>
      </c>
      <c r="G3523" s="45" t="s">
        <v>19462</v>
      </c>
      <c r="H3523" s="45" t="s">
        <v>19463</v>
      </c>
      <c r="I3523" s="45" t="s">
        <v>19342</v>
      </c>
      <c r="J3523" s="46" t="s">
        <v>19343</v>
      </c>
      <c r="K3523" s="46" t="s">
        <v>19344</v>
      </c>
      <c r="L3523" s="45" t="s">
        <v>7306</v>
      </c>
      <c r="M3523" s="45" t="s">
        <v>7307</v>
      </c>
    </row>
    <row r="3524" spans="1:13" ht="43.2">
      <c r="A3524" s="42" t="s">
        <v>7139</v>
      </c>
      <c r="B3524" s="43">
        <f t="shared" ref="B3524:B3587" si="112">+IF(A3524=A3523,B3523+1,1)</f>
        <v>1</v>
      </c>
      <c r="C3524" s="43" t="str">
        <f t="shared" si="111"/>
        <v>40.11</v>
      </c>
      <c r="D3524" s="44">
        <v>3</v>
      </c>
      <c r="E3524" s="45" t="s">
        <v>19464</v>
      </c>
      <c r="F3524" s="45" t="s">
        <v>19465</v>
      </c>
      <c r="G3524" s="45" t="s">
        <v>7138</v>
      </c>
      <c r="H3524" s="46" t="s">
        <v>19466</v>
      </c>
      <c r="I3524" s="45" t="s">
        <v>19467</v>
      </c>
      <c r="J3524" s="46" t="s">
        <v>19468</v>
      </c>
      <c r="K3524" s="46" t="s">
        <v>19468</v>
      </c>
      <c r="L3524" s="45" t="s">
        <v>7306</v>
      </c>
      <c r="M3524" s="45" t="s">
        <v>7307</v>
      </c>
    </row>
    <row r="3525" spans="1:13" ht="43.2">
      <c r="A3525" s="42" t="s">
        <v>7139</v>
      </c>
      <c r="B3525" s="43">
        <f t="shared" si="112"/>
        <v>2</v>
      </c>
      <c r="C3525" s="43" t="str">
        <f t="shared" si="111"/>
        <v>40.12</v>
      </c>
      <c r="D3525" s="44">
        <v>4</v>
      </c>
      <c r="E3525" s="45" t="s">
        <v>19469</v>
      </c>
      <c r="F3525" s="45" t="s">
        <v>19470</v>
      </c>
      <c r="G3525" s="45" t="s">
        <v>19471</v>
      </c>
      <c r="H3525" s="45" t="s">
        <v>19472</v>
      </c>
      <c r="I3525" s="45" t="s">
        <v>19467</v>
      </c>
      <c r="J3525" s="46" t="s">
        <v>19468</v>
      </c>
      <c r="K3525" s="46" t="s">
        <v>19468</v>
      </c>
      <c r="L3525" s="45" t="s">
        <v>7306</v>
      </c>
      <c r="M3525" s="45" t="s">
        <v>7307</v>
      </c>
    </row>
    <row r="3526" spans="1:13" ht="43.2">
      <c r="A3526" s="42" t="s">
        <v>7139</v>
      </c>
      <c r="B3526" s="43">
        <f t="shared" si="112"/>
        <v>3</v>
      </c>
      <c r="C3526" s="43" t="str">
        <f t="shared" si="111"/>
        <v>40.13</v>
      </c>
      <c r="D3526" s="44">
        <v>4</v>
      </c>
      <c r="E3526" s="45" t="s">
        <v>19473</v>
      </c>
      <c r="F3526" s="45" t="s">
        <v>19474</v>
      </c>
      <c r="G3526" s="45" t="s">
        <v>19475</v>
      </c>
      <c r="H3526" s="46" t="s">
        <v>19476</v>
      </c>
      <c r="I3526" s="45" t="s">
        <v>19467</v>
      </c>
      <c r="J3526" s="46" t="s">
        <v>19468</v>
      </c>
      <c r="K3526" s="46" t="s">
        <v>19468</v>
      </c>
      <c r="L3526" s="45" t="s">
        <v>7306</v>
      </c>
      <c r="M3526" s="45" t="s">
        <v>7307</v>
      </c>
    </row>
    <row r="3527" spans="1:13" ht="43.2">
      <c r="A3527" s="42" t="s">
        <v>7139</v>
      </c>
      <c r="B3527" s="43">
        <f t="shared" si="112"/>
        <v>4</v>
      </c>
      <c r="C3527" s="43" t="str">
        <f t="shared" si="111"/>
        <v>40.14</v>
      </c>
      <c r="D3527" s="44">
        <v>4</v>
      </c>
      <c r="E3527" s="45" t="s">
        <v>19477</v>
      </c>
      <c r="F3527" s="45" t="s">
        <v>19478</v>
      </c>
      <c r="G3527" s="45" t="s">
        <v>19479</v>
      </c>
      <c r="H3527" s="46" t="s">
        <v>19480</v>
      </c>
      <c r="I3527" s="45" t="s">
        <v>19467</v>
      </c>
      <c r="J3527" s="46" t="s">
        <v>19468</v>
      </c>
      <c r="K3527" s="46" t="s">
        <v>19468</v>
      </c>
      <c r="L3527" s="45" t="s">
        <v>7306</v>
      </c>
      <c r="M3527" s="45" t="s">
        <v>7307</v>
      </c>
    </row>
    <row r="3528" spans="1:13" ht="43.2">
      <c r="A3528" s="42" t="s">
        <v>7139</v>
      </c>
      <c r="B3528" s="43">
        <f t="shared" si="112"/>
        <v>5</v>
      </c>
      <c r="C3528" s="43" t="str">
        <f t="shared" si="111"/>
        <v>40.15</v>
      </c>
      <c r="D3528" s="44">
        <v>5</v>
      </c>
      <c r="E3528" s="45" t="s">
        <v>19481</v>
      </c>
      <c r="F3528" s="45" t="s">
        <v>19482</v>
      </c>
      <c r="G3528" s="45" t="s">
        <v>7473</v>
      </c>
      <c r="H3528" s="46" t="s">
        <v>19483</v>
      </c>
      <c r="I3528" s="45" t="s">
        <v>19467</v>
      </c>
      <c r="J3528" s="46" t="s">
        <v>19468</v>
      </c>
      <c r="K3528" s="46" t="s">
        <v>19468</v>
      </c>
      <c r="L3528" s="45" t="s">
        <v>7306</v>
      </c>
      <c r="M3528" s="45" t="s">
        <v>7307</v>
      </c>
    </row>
    <row r="3529" spans="1:13" ht="43.2">
      <c r="A3529" s="42" t="s">
        <v>7139</v>
      </c>
      <c r="B3529" s="43">
        <f t="shared" si="112"/>
        <v>6</v>
      </c>
      <c r="C3529" s="43" t="str">
        <f t="shared" si="111"/>
        <v>40.16</v>
      </c>
      <c r="D3529" s="44">
        <v>5</v>
      </c>
      <c r="E3529" s="45" t="s">
        <v>19484</v>
      </c>
      <c r="F3529" s="45" t="s">
        <v>19485</v>
      </c>
      <c r="G3529" s="45" t="s">
        <v>8556</v>
      </c>
      <c r="H3529" s="46" t="s">
        <v>19486</v>
      </c>
      <c r="I3529" s="45" t="s">
        <v>19467</v>
      </c>
      <c r="J3529" s="46" t="s">
        <v>19468</v>
      </c>
      <c r="K3529" s="46" t="s">
        <v>19468</v>
      </c>
      <c r="L3529" s="45" t="s">
        <v>7306</v>
      </c>
      <c r="M3529" s="45" t="s">
        <v>7307</v>
      </c>
    </row>
    <row r="3530" spans="1:13" ht="43.2">
      <c r="A3530" s="42" t="s">
        <v>7139</v>
      </c>
      <c r="B3530" s="43">
        <f t="shared" si="112"/>
        <v>7</v>
      </c>
      <c r="C3530" s="43" t="str">
        <f t="shared" si="111"/>
        <v>40.17</v>
      </c>
      <c r="D3530" s="44">
        <v>5</v>
      </c>
      <c r="E3530" s="45" t="s">
        <v>19487</v>
      </c>
      <c r="F3530" s="45" t="s">
        <v>19488</v>
      </c>
      <c r="G3530" s="45" t="s">
        <v>7326</v>
      </c>
      <c r="H3530" s="46" t="s">
        <v>19489</v>
      </c>
      <c r="I3530" s="45" t="s">
        <v>19467</v>
      </c>
      <c r="J3530" s="46" t="s">
        <v>19468</v>
      </c>
      <c r="K3530" s="46" t="s">
        <v>19468</v>
      </c>
      <c r="L3530" s="45" t="s">
        <v>7306</v>
      </c>
      <c r="M3530" s="45" t="s">
        <v>7307</v>
      </c>
    </row>
    <row r="3531" spans="1:13" ht="43.2">
      <c r="A3531" s="42" t="s">
        <v>7139</v>
      </c>
      <c r="B3531" s="43">
        <f t="shared" si="112"/>
        <v>8</v>
      </c>
      <c r="C3531" s="43" t="str">
        <f t="shared" si="111"/>
        <v>40.18</v>
      </c>
      <c r="D3531" s="44">
        <v>5</v>
      </c>
      <c r="E3531" s="45" t="s">
        <v>19490</v>
      </c>
      <c r="F3531" s="45" t="s">
        <v>19491</v>
      </c>
      <c r="G3531" s="45" t="s">
        <v>12794</v>
      </c>
      <c r="H3531" s="46" t="s">
        <v>19492</v>
      </c>
      <c r="I3531" s="45" t="s">
        <v>19467</v>
      </c>
      <c r="J3531" s="46" t="s">
        <v>19468</v>
      </c>
      <c r="K3531" s="46" t="s">
        <v>19468</v>
      </c>
      <c r="L3531" s="45" t="s">
        <v>7306</v>
      </c>
      <c r="M3531" s="45" t="s">
        <v>7307</v>
      </c>
    </row>
    <row r="3532" spans="1:13" ht="43.2">
      <c r="A3532" s="42" t="s">
        <v>7139</v>
      </c>
      <c r="B3532" s="43">
        <f t="shared" si="112"/>
        <v>9</v>
      </c>
      <c r="C3532" s="43" t="str">
        <f t="shared" si="111"/>
        <v>40.19</v>
      </c>
      <c r="D3532" s="44">
        <v>4</v>
      </c>
      <c r="E3532" s="45" t="s">
        <v>19493</v>
      </c>
      <c r="F3532" s="45" t="s">
        <v>19494</v>
      </c>
      <c r="G3532" s="45" t="s">
        <v>7416</v>
      </c>
      <c r="H3532" s="45" t="s">
        <v>19495</v>
      </c>
      <c r="I3532" s="45" t="s">
        <v>19467</v>
      </c>
      <c r="J3532" s="46" t="s">
        <v>19468</v>
      </c>
      <c r="K3532" s="46" t="s">
        <v>19468</v>
      </c>
      <c r="L3532" s="45" t="s">
        <v>7306</v>
      </c>
      <c r="M3532" s="45" t="s">
        <v>7307</v>
      </c>
    </row>
    <row r="3533" spans="1:13" ht="43.2">
      <c r="A3533" s="42" t="s">
        <v>7139</v>
      </c>
      <c r="B3533" s="43">
        <f t="shared" si="112"/>
        <v>10</v>
      </c>
      <c r="C3533" s="43" t="str">
        <f t="shared" si="111"/>
        <v>40.110</v>
      </c>
      <c r="D3533" s="44">
        <v>4</v>
      </c>
      <c r="E3533" s="45" t="s">
        <v>19496</v>
      </c>
      <c r="F3533" s="45" t="s">
        <v>19497</v>
      </c>
      <c r="G3533" s="45" t="s">
        <v>10719</v>
      </c>
      <c r="H3533" s="45" t="s">
        <v>19498</v>
      </c>
      <c r="I3533" s="45" t="s">
        <v>19467</v>
      </c>
      <c r="J3533" s="46" t="s">
        <v>19468</v>
      </c>
      <c r="K3533" s="46" t="s">
        <v>19468</v>
      </c>
      <c r="L3533" s="45" t="s">
        <v>7306</v>
      </c>
      <c r="M3533" s="45" t="s">
        <v>7307</v>
      </c>
    </row>
    <row r="3534" spans="1:13" ht="43.2">
      <c r="A3534" s="42" t="s">
        <v>7139</v>
      </c>
      <c r="B3534" s="43">
        <f t="shared" si="112"/>
        <v>11</v>
      </c>
      <c r="C3534" s="43" t="str">
        <f t="shared" si="111"/>
        <v>40.111</v>
      </c>
      <c r="D3534" s="44">
        <v>4</v>
      </c>
      <c r="E3534" s="45" t="s">
        <v>19499</v>
      </c>
      <c r="F3534" s="45" t="s">
        <v>19500</v>
      </c>
      <c r="G3534" s="45" t="s">
        <v>19501</v>
      </c>
      <c r="H3534" s="46" t="s">
        <v>19502</v>
      </c>
      <c r="I3534" s="45" t="s">
        <v>19467</v>
      </c>
      <c r="J3534" s="46" t="s">
        <v>19468</v>
      </c>
      <c r="K3534" s="46" t="s">
        <v>19468</v>
      </c>
      <c r="L3534" s="45" t="s">
        <v>7306</v>
      </c>
      <c r="M3534" s="45" t="s">
        <v>7307</v>
      </c>
    </row>
    <row r="3535" spans="1:13" ht="43.2">
      <c r="A3535" s="42" t="s">
        <v>7139</v>
      </c>
      <c r="B3535" s="43">
        <f t="shared" si="112"/>
        <v>12</v>
      </c>
      <c r="C3535" s="43" t="str">
        <f t="shared" si="111"/>
        <v>40.112</v>
      </c>
      <c r="D3535" s="44">
        <v>5</v>
      </c>
      <c r="E3535" s="45" t="s">
        <v>19503</v>
      </c>
      <c r="F3535" s="45" t="s">
        <v>19504</v>
      </c>
      <c r="G3535" s="45" t="s">
        <v>19505</v>
      </c>
      <c r="H3535" s="46" t="s">
        <v>19506</v>
      </c>
      <c r="I3535" s="45" t="s">
        <v>19467</v>
      </c>
      <c r="J3535" s="46" t="s">
        <v>19468</v>
      </c>
      <c r="K3535" s="46" t="s">
        <v>19468</v>
      </c>
      <c r="L3535" s="45" t="s">
        <v>7306</v>
      </c>
      <c r="M3535" s="45" t="s">
        <v>7307</v>
      </c>
    </row>
    <row r="3536" spans="1:13" ht="43.2">
      <c r="A3536" s="42" t="s">
        <v>7139</v>
      </c>
      <c r="B3536" s="43">
        <f t="shared" si="112"/>
        <v>13</v>
      </c>
      <c r="C3536" s="43" t="str">
        <f t="shared" si="111"/>
        <v>40.113</v>
      </c>
      <c r="D3536" s="44">
        <v>6</v>
      </c>
      <c r="E3536" s="45" t="s">
        <v>19507</v>
      </c>
      <c r="F3536" s="45" t="s">
        <v>19508</v>
      </c>
      <c r="G3536" s="45" t="s">
        <v>1367</v>
      </c>
      <c r="H3536" s="46" t="s">
        <v>19509</v>
      </c>
      <c r="I3536" s="45" t="s">
        <v>19467</v>
      </c>
      <c r="J3536" s="46" t="s">
        <v>19468</v>
      </c>
      <c r="K3536" s="46" t="s">
        <v>19468</v>
      </c>
      <c r="L3536" s="45" t="s">
        <v>7306</v>
      </c>
      <c r="M3536" s="45" t="s">
        <v>7307</v>
      </c>
    </row>
    <row r="3537" spans="1:13" ht="43.2">
      <c r="A3537" s="42" t="s">
        <v>7139</v>
      </c>
      <c r="B3537" s="43">
        <f t="shared" si="112"/>
        <v>14</v>
      </c>
      <c r="C3537" s="43" t="str">
        <f t="shared" si="111"/>
        <v>40.114</v>
      </c>
      <c r="D3537" s="44">
        <v>5</v>
      </c>
      <c r="E3537" s="45" t="s">
        <v>19510</v>
      </c>
      <c r="F3537" s="45" t="s">
        <v>19511</v>
      </c>
      <c r="G3537" s="45" t="s">
        <v>19512</v>
      </c>
      <c r="H3537" s="46" t="s">
        <v>19513</v>
      </c>
      <c r="I3537" s="45" t="s">
        <v>19467</v>
      </c>
      <c r="J3537" s="46" t="s">
        <v>19468</v>
      </c>
      <c r="K3537" s="46" t="s">
        <v>19468</v>
      </c>
      <c r="L3537" s="45" t="s">
        <v>7306</v>
      </c>
      <c r="M3537" s="45" t="s">
        <v>7307</v>
      </c>
    </row>
    <row r="3538" spans="1:13" ht="43.2">
      <c r="A3538" s="42" t="s">
        <v>7139</v>
      </c>
      <c r="B3538" s="43">
        <f t="shared" si="112"/>
        <v>15</v>
      </c>
      <c r="C3538" s="43" t="str">
        <f t="shared" si="111"/>
        <v>40.115</v>
      </c>
      <c r="D3538" s="44">
        <v>6</v>
      </c>
      <c r="E3538" s="45" t="s">
        <v>19514</v>
      </c>
      <c r="F3538" s="45" t="s">
        <v>19515</v>
      </c>
      <c r="G3538" s="45" t="s">
        <v>1367</v>
      </c>
      <c r="H3538" s="46" t="s">
        <v>19516</v>
      </c>
      <c r="I3538" s="45" t="s">
        <v>19467</v>
      </c>
      <c r="J3538" s="46" t="s">
        <v>19468</v>
      </c>
      <c r="K3538" s="46" t="s">
        <v>19468</v>
      </c>
      <c r="L3538" s="45" t="s">
        <v>7306</v>
      </c>
      <c r="M3538" s="45" t="s">
        <v>7307</v>
      </c>
    </row>
    <row r="3539" spans="1:13" ht="43.2">
      <c r="A3539" s="42" t="s">
        <v>7139</v>
      </c>
      <c r="B3539" s="43">
        <f t="shared" si="112"/>
        <v>16</v>
      </c>
      <c r="C3539" s="43" t="str">
        <f t="shared" si="111"/>
        <v>40.116</v>
      </c>
      <c r="D3539" s="44">
        <v>5</v>
      </c>
      <c r="E3539" s="45" t="s">
        <v>19517</v>
      </c>
      <c r="F3539" s="45" t="s">
        <v>19518</v>
      </c>
      <c r="G3539" s="45" t="s">
        <v>19519</v>
      </c>
      <c r="H3539" s="46" t="s">
        <v>19520</v>
      </c>
      <c r="I3539" s="45" t="s">
        <v>19467</v>
      </c>
      <c r="J3539" s="46" t="s">
        <v>19468</v>
      </c>
      <c r="K3539" s="46" t="s">
        <v>19468</v>
      </c>
      <c r="L3539" s="45" t="s">
        <v>7306</v>
      </c>
      <c r="M3539" s="45" t="s">
        <v>7307</v>
      </c>
    </row>
    <row r="3540" spans="1:13" ht="43.2">
      <c r="A3540" s="42" t="s">
        <v>7139</v>
      </c>
      <c r="B3540" s="43">
        <f t="shared" si="112"/>
        <v>17</v>
      </c>
      <c r="C3540" s="43" t="str">
        <f t="shared" si="111"/>
        <v>40.117</v>
      </c>
      <c r="D3540" s="44">
        <v>5</v>
      </c>
      <c r="E3540" s="45" t="s">
        <v>19521</v>
      </c>
      <c r="F3540" s="45" t="s">
        <v>19522</v>
      </c>
      <c r="G3540" s="45" t="s">
        <v>19523</v>
      </c>
      <c r="H3540" s="45" t="s">
        <v>19524</v>
      </c>
      <c r="I3540" s="45" t="s">
        <v>19467</v>
      </c>
      <c r="J3540" s="46" t="s">
        <v>19468</v>
      </c>
      <c r="K3540" s="46" t="s">
        <v>19468</v>
      </c>
      <c r="L3540" s="45" t="s">
        <v>7306</v>
      </c>
      <c r="M3540" s="45" t="s">
        <v>7307</v>
      </c>
    </row>
    <row r="3541" spans="1:13" ht="43.2">
      <c r="A3541" s="42" t="s">
        <v>7139</v>
      </c>
      <c r="B3541" s="43">
        <f t="shared" si="112"/>
        <v>18</v>
      </c>
      <c r="C3541" s="43" t="str">
        <f t="shared" si="111"/>
        <v>40.118</v>
      </c>
      <c r="D3541" s="44">
        <v>5</v>
      </c>
      <c r="E3541" s="45" t="s">
        <v>19525</v>
      </c>
      <c r="F3541" s="45" t="s">
        <v>19526</v>
      </c>
      <c r="G3541" s="45" t="s">
        <v>19527</v>
      </c>
      <c r="H3541" s="46" t="s">
        <v>19528</v>
      </c>
      <c r="I3541" s="45" t="s">
        <v>19467</v>
      </c>
      <c r="J3541" s="46" t="s">
        <v>19468</v>
      </c>
      <c r="K3541" s="46" t="s">
        <v>19468</v>
      </c>
      <c r="L3541" s="45" t="s">
        <v>7306</v>
      </c>
      <c r="M3541" s="45" t="s">
        <v>7307</v>
      </c>
    </row>
    <row r="3542" spans="1:13" ht="43.2">
      <c r="A3542" s="42" t="s">
        <v>7139</v>
      </c>
      <c r="B3542" s="43">
        <f t="shared" si="112"/>
        <v>19</v>
      </c>
      <c r="C3542" s="43" t="str">
        <f t="shared" si="111"/>
        <v>40.119</v>
      </c>
      <c r="D3542" s="44">
        <v>6</v>
      </c>
      <c r="E3542" s="45" t="s">
        <v>19529</v>
      </c>
      <c r="F3542" s="45" t="s">
        <v>19530</v>
      </c>
      <c r="G3542" s="45" t="s">
        <v>1367</v>
      </c>
      <c r="H3542" s="46" t="s">
        <v>19531</v>
      </c>
      <c r="I3542" s="45" t="s">
        <v>19467</v>
      </c>
      <c r="J3542" s="46" t="s">
        <v>19468</v>
      </c>
      <c r="K3542" s="46" t="s">
        <v>19468</v>
      </c>
      <c r="L3542" s="45" t="s">
        <v>7306</v>
      </c>
      <c r="M3542" s="45" t="s">
        <v>7307</v>
      </c>
    </row>
    <row r="3543" spans="1:13" ht="43.2">
      <c r="A3543" s="42" t="s">
        <v>7139</v>
      </c>
      <c r="B3543" s="43">
        <f t="shared" si="112"/>
        <v>20</v>
      </c>
      <c r="C3543" s="43" t="str">
        <f t="shared" si="111"/>
        <v>40.120</v>
      </c>
      <c r="D3543" s="44">
        <v>6</v>
      </c>
      <c r="E3543" s="45" t="s">
        <v>19532</v>
      </c>
      <c r="F3543" s="45" t="s">
        <v>19533</v>
      </c>
      <c r="G3543" s="45" t="s">
        <v>1367</v>
      </c>
      <c r="H3543" s="46" t="s">
        <v>19534</v>
      </c>
      <c r="I3543" s="45" t="s">
        <v>19467</v>
      </c>
      <c r="J3543" s="46" t="s">
        <v>19468</v>
      </c>
      <c r="K3543" s="46" t="s">
        <v>19468</v>
      </c>
      <c r="L3543" s="45" t="s">
        <v>7306</v>
      </c>
      <c r="M3543" s="45" t="s">
        <v>7307</v>
      </c>
    </row>
    <row r="3544" spans="1:13" ht="43.2">
      <c r="A3544" s="42" t="s">
        <v>7139</v>
      </c>
      <c r="B3544" s="43">
        <f t="shared" si="112"/>
        <v>21</v>
      </c>
      <c r="C3544" s="43" t="str">
        <f t="shared" si="111"/>
        <v>40.121</v>
      </c>
      <c r="D3544" s="44">
        <v>4</v>
      </c>
      <c r="E3544" s="45" t="s">
        <v>19535</v>
      </c>
      <c r="F3544" s="45" t="s">
        <v>19536</v>
      </c>
      <c r="G3544" s="45" t="s">
        <v>19537</v>
      </c>
      <c r="H3544" s="46" t="s">
        <v>19538</v>
      </c>
      <c r="I3544" s="45" t="s">
        <v>19467</v>
      </c>
      <c r="J3544" s="46" t="s">
        <v>19468</v>
      </c>
      <c r="K3544" s="46" t="s">
        <v>19468</v>
      </c>
      <c r="L3544" s="45" t="s">
        <v>7306</v>
      </c>
      <c r="M3544" s="45" t="s">
        <v>7307</v>
      </c>
    </row>
    <row r="3545" spans="1:13" ht="43.2">
      <c r="A3545" s="42" t="s">
        <v>7139</v>
      </c>
      <c r="B3545" s="43">
        <f t="shared" si="112"/>
        <v>22</v>
      </c>
      <c r="C3545" s="43" t="str">
        <f t="shared" si="111"/>
        <v>40.122</v>
      </c>
      <c r="D3545" s="44">
        <v>5</v>
      </c>
      <c r="E3545" s="45" t="s">
        <v>19539</v>
      </c>
      <c r="F3545" s="45" t="s">
        <v>19540</v>
      </c>
      <c r="G3545" s="45" t="s">
        <v>19541</v>
      </c>
      <c r="H3545" s="46" t="s">
        <v>19542</v>
      </c>
      <c r="I3545" s="45" t="s">
        <v>19467</v>
      </c>
      <c r="J3545" s="46" t="s">
        <v>19468</v>
      </c>
      <c r="K3545" s="46" t="s">
        <v>19468</v>
      </c>
      <c r="L3545" s="45" t="s">
        <v>7306</v>
      </c>
      <c r="M3545" s="45" t="s">
        <v>7307</v>
      </c>
    </row>
    <row r="3546" spans="1:13" ht="43.2">
      <c r="A3546" s="42" t="s">
        <v>7139</v>
      </c>
      <c r="B3546" s="43">
        <f t="shared" si="112"/>
        <v>23</v>
      </c>
      <c r="C3546" s="43" t="str">
        <f t="shared" si="111"/>
        <v>40.123</v>
      </c>
      <c r="D3546" s="44">
        <v>5</v>
      </c>
      <c r="E3546" s="45" t="s">
        <v>19543</v>
      </c>
      <c r="F3546" s="45" t="s">
        <v>19544</v>
      </c>
      <c r="G3546" s="45" t="s">
        <v>19545</v>
      </c>
      <c r="H3546" s="46" t="s">
        <v>19546</v>
      </c>
      <c r="I3546" s="45" t="s">
        <v>19467</v>
      </c>
      <c r="J3546" s="46" t="s">
        <v>19468</v>
      </c>
      <c r="K3546" s="46" t="s">
        <v>19468</v>
      </c>
      <c r="L3546" s="45" t="s">
        <v>7306</v>
      </c>
      <c r="M3546" s="45" t="s">
        <v>7307</v>
      </c>
    </row>
    <row r="3547" spans="1:13" ht="43.2">
      <c r="A3547" s="42" t="s">
        <v>7139</v>
      </c>
      <c r="B3547" s="43">
        <f t="shared" si="112"/>
        <v>24</v>
      </c>
      <c r="C3547" s="43" t="str">
        <f t="shared" si="111"/>
        <v>40.124</v>
      </c>
      <c r="D3547" s="44">
        <v>5</v>
      </c>
      <c r="E3547" s="45" t="s">
        <v>19547</v>
      </c>
      <c r="F3547" s="45" t="s">
        <v>19548</v>
      </c>
      <c r="G3547" s="45" t="s">
        <v>19549</v>
      </c>
      <c r="H3547" s="46" t="s">
        <v>19550</v>
      </c>
      <c r="I3547" s="45" t="s">
        <v>19467</v>
      </c>
      <c r="J3547" s="46" t="s">
        <v>19468</v>
      </c>
      <c r="K3547" s="46" t="s">
        <v>19468</v>
      </c>
      <c r="L3547" s="45" t="s">
        <v>7306</v>
      </c>
      <c r="M3547" s="45" t="s">
        <v>7307</v>
      </c>
    </row>
    <row r="3548" spans="1:13" ht="43.2">
      <c r="A3548" s="42" t="s">
        <v>7139</v>
      </c>
      <c r="B3548" s="43">
        <f t="shared" si="112"/>
        <v>25</v>
      </c>
      <c r="C3548" s="43" t="str">
        <f t="shared" si="111"/>
        <v>40.125</v>
      </c>
      <c r="D3548" s="44">
        <v>4</v>
      </c>
      <c r="E3548" s="45" t="s">
        <v>19551</v>
      </c>
      <c r="F3548" s="45" t="s">
        <v>19552</v>
      </c>
      <c r="G3548" s="45" t="s">
        <v>19553</v>
      </c>
      <c r="H3548" s="46" t="s">
        <v>19554</v>
      </c>
      <c r="I3548" s="45" t="s">
        <v>19467</v>
      </c>
      <c r="J3548" s="46" t="s">
        <v>19468</v>
      </c>
      <c r="K3548" s="46" t="s">
        <v>19468</v>
      </c>
      <c r="L3548" s="45" t="s">
        <v>7306</v>
      </c>
      <c r="M3548" s="45" t="s">
        <v>7307</v>
      </c>
    </row>
    <row r="3549" spans="1:13" ht="57.6">
      <c r="A3549" s="42" t="s">
        <v>7223</v>
      </c>
      <c r="B3549" s="43">
        <f t="shared" si="112"/>
        <v>1</v>
      </c>
      <c r="C3549" s="43" t="str">
        <f t="shared" si="111"/>
        <v>48.11</v>
      </c>
      <c r="D3549" s="44">
        <v>3</v>
      </c>
      <c r="E3549" s="45" t="s">
        <v>19555</v>
      </c>
      <c r="F3549" s="45" t="s">
        <v>19556</v>
      </c>
      <c r="G3549" s="45" t="s">
        <v>7222</v>
      </c>
      <c r="H3549" s="46" t="s">
        <v>19557</v>
      </c>
      <c r="I3549" s="45" t="s">
        <v>19558</v>
      </c>
      <c r="J3549" s="46" t="s">
        <v>19559</v>
      </c>
      <c r="K3549" s="46" t="s">
        <v>19559</v>
      </c>
      <c r="L3549" s="45" t="s">
        <v>7306</v>
      </c>
      <c r="M3549" s="45" t="s">
        <v>7307</v>
      </c>
    </row>
    <row r="3550" spans="1:13" ht="57.6">
      <c r="A3550" s="42" t="s">
        <v>7223</v>
      </c>
      <c r="B3550" s="43">
        <f t="shared" si="112"/>
        <v>2</v>
      </c>
      <c r="C3550" s="43" t="str">
        <f t="shared" si="111"/>
        <v>48.12</v>
      </c>
      <c r="D3550" s="44">
        <v>4</v>
      </c>
      <c r="E3550" s="45" t="s">
        <v>19560</v>
      </c>
      <c r="F3550" s="45" t="s">
        <v>19561</v>
      </c>
      <c r="G3550" s="45" t="s">
        <v>19562</v>
      </c>
      <c r="H3550" s="46" t="s">
        <v>19563</v>
      </c>
      <c r="I3550" s="45" t="s">
        <v>19558</v>
      </c>
      <c r="J3550" s="46" t="s">
        <v>19559</v>
      </c>
      <c r="K3550" s="46" t="s">
        <v>19559</v>
      </c>
      <c r="L3550" s="45" t="s">
        <v>7306</v>
      </c>
      <c r="M3550" s="45" t="s">
        <v>7307</v>
      </c>
    </row>
    <row r="3551" spans="1:13" ht="57.6">
      <c r="A3551" s="42" t="s">
        <v>7223</v>
      </c>
      <c r="B3551" s="43">
        <f t="shared" si="112"/>
        <v>3</v>
      </c>
      <c r="C3551" s="43" t="str">
        <f t="shared" si="111"/>
        <v>48.13</v>
      </c>
      <c r="D3551" s="44">
        <v>4</v>
      </c>
      <c r="E3551" s="45" t="s">
        <v>19564</v>
      </c>
      <c r="F3551" s="45" t="s">
        <v>19565</v>
      </c>
      <c r="G3551" s="45" t="s">
        <v>19566</v>
      </c>
      <c r="H3551" s="46" t="s">
        <v>19567</v>
      </c>
      <c r="I3551" s="45" t="s">
        <v>19558</v>
      </c>
      <c r="J3551" s="46" t="s">
        <v>19559</v>
      </c>
      <c r="K3551" s="46" t="s">
        <v>19559</v>
      </c>
      <c r="L3551" s="45" t="s">
        <v>7306</v>
      </c>
      <c r="M3551" s="45" t="s">
        <v>7307</v>
      </c>
    </row>
    <row r="3552" spans="1:13" ht="57.6">
      <c r="A3552" s="42" t="s">
        <v>7223</v>
      </c>
      <c r="B3552" s="43">
        <f t="shared" si="112"/>
        <v>4</v>
      </c>
      <c r="C3552" s="43" t="str">
        <f t="shared" si="111"/>
        <v>48.14</v>
      </c>
      <c r="D3552" s="44">
        <v>4</v>
      </c>
      <c r="E3552" s="45" t="s">
        <v>19568</v>
      </c>
      <c r="F3552" s="45" t="s">
        <v>19569</v>
      </c>
      <c r="G3552" s="45" t="s">
        <v>19570</v>
      </c>
      <c r="H3552" s="46" t="s">
        <v>19571</v>
      </c>
      <c r="I3552" s="45" t="s">
        <v>19558</v>
      </c>
      <c r="J3552" s="46" t="s">
        <v>19559</v>
      </c>
      <c r="K3552" s="46" t="s">
        <v>19559</v>
      </c>
      <c r="L3552" s="45" t="s">
        <v>7306</v>
      </c>
      <c r="M3552" s="45" t="s">
        <v>7307</v>
      </c>
    </row>
    <row r="3553" spans="1:13" ht="57.6">
      <c r="A3553" s="42" t="s">
        <v>7223</v>
      </c>
      <c r="B3553" s="43">
        <f t="shared" si="112"/>
        <v>5</v>
      </c>
      <c r="C3553" s="43" t="str">
        <f t="shared" si="111"/>
        <v>48.15</v>
      </c>
      <c r="D3553" s="44">
        <v>4</v>
      </c>
      <c r="E3553" s="45" t="s">
        <v>19572</v>
      </c>
      <c r="F3553" s="45" t="s">
        <v>19573</v>
      </c>
      <c r="G3553" s="45" t="s">
        <v>19574</v>
      </c>
      <c r="H3553" s="46" t="s">
        <v>19575</v>
      </c>
      <c r="I3553" s="45" t="s">
        <v>19558</v>
      </c>
      <c r="J3553" s="46" t="s">
        <v>19559</v>
      </c>
      <c r="K3553" s="46" t="s">
        <v>19559</v>
      </c>
      <c r="L3553" s="45" t="s">
        <v>7306</v>
      </c>
      <c r="M3553" s="45" t="s">
        <v>7307</v>
      </c>
    </row>
    <row r="3554" spans="1:13" ht="57.6">
      <c r="A3554" s="42" t="s">
        <v>7223</v>
      </c>
      <c r="B3554" s="43">
        <f t="shared" si="112"/>
        <v>6</v>
      </c>
      <c r="C3554" s="43" t="str">
        <f t="shared" si="111"/>
        <v>48.16</v>
      </c>
      <c r="D3554" s="44">
        <v>5</v>
      </c>
      <c r="E3554" s="45" t="s">
        <v>19576</v>
      </c>
      <c r="F3554" s="45" t="s">
        <v>19577</v>
      </c>
      <c r="G3554" s="45" t="s">
        <v>19578</v>
      </c>
      <c r="H3554" s="46" t="s">
        <v>19579</v>
      </c>
      <c r="I3554" s="45" t="s">
        <v>19558</v>
      </c>
      <c r="J3554" s="46" t="s">
        <v>19559</v>
      </c>
      <c r="K3554" s="46" t="s">
        <v>19559</v>
      </c>
      <c r="L3554" s="45" t="s">
        <v>7306</v>
      </c>
      <c r="M3554" s="45" t="s">
        <v>7307</v>
      </c>
    </row>
    <row r="3555" spans="1:13" ht="57.6">
      <c r="A3555" s="42" t="s">
        <v>7223</v>
      </c>
      <c r="B3555" s="43">
        <f t="shared" si="112"/>
        <v>7</v>
      </c>
      <c r="C3555" s="43" t="str">
        <f t="shared" si="111"/>
        <v>48.17</v>
      </c>
      <c r="D3555" s="44">
        <v>5</v>
      </c>
      <c r="E3555" s="45" t="s">
        <v>19580</v>
      </c>
      <c r="F3555" s="45" t="s">
        <v>19581</v>
      </c>
      <c r="G3555" s="45" t="s">
        <v>19582</v>
      </c>
      <c r="H3555" s="46" t="s">
        <v>19583</v>
      </c>
      <c r="I3555" s="45" t="s">
        <v>19558</v>
      </c>
      <c r="J3555" s="46" t="s">
        <v>19559</v>
      </c>
      <c r="K3555" s="46" t="s">
        <v>19559</v>
      </c>
      <c r="L3555" s="45" t="s">
        <v>7306</v>
      </c>
      <c r="M3555" s="45" t="s">
        <v>7307</v>
      </c>
    </row>
    <row r="3556" spans="1:13" ht="57.6">
      <c r="A3556" s="42" t="s">
        <v>7223</v>
      </c>
      <c r="B3556" s="43">
        <f t="shared" si="112"/>
        <v>8</v>
      </c>
      <c r="C3556" s="43" t="str">
        <f t="shared" si="111"/>
        <v>48.18</v>
      </c>
      <c r="D3556" s="44">
        <v>5</v>
      </c>
      <c r="E3556" s="45" t="s">
        <v>19584</v>
      </c>
      <c r="F3556" s="45" t="s">
        <v>19585</v>
      </c>
      <c r="G3556" s="45" t="s">
        <v>19586</v>
      </c>
      <c r="H3556" s="46" t="s">
        <v>19587</v>
      </c>
      <c r="I3556" s="45" t="s">
        <v>19558</v>
      </c>
      <c r="J3556" s="46" t="s">
        <v>19559</v>
      </c>
      <c r="K3556" s="46" t="s">
        <v>19559</v>
      </c>
      <c r="L3556" s="45" t="s">
        <v>7306</v>
      </c>
      <c r="M3556" s="45" t="s">
        <v>7307</v>
      </c>
    </row>
    <row r="3557" spans="1:13" ht="57.6">
      <c r="A3557" s="42" t="s">
        <v>7223</v>
      </c>
      <c r="B3557" s="43">
        <f t="shared" si="112"/>
        <v>9</v>
      </c>
      <c r="C3557" s="43" t="str">
        <f t="shared" si="111"/>
        <v>48.19</v>
      </c>
      <c r="D3557" s="44">
        <v>5</v>
      </c>
      <c r="E3557" s="45" t="s">
        <v>19588</v>
      </c>
      <c r="F3557" s="45" t="s">
        <v>19589</v>
      </c>
      <c r="G3557" s="45" t="s">
        <v>19590</v>
      </c>
      <c r="H3557" s="46" t="s">
        <v>19591</v>
      </c>
      <c r="I3557" s="45" t="s">
        <v>19558</v>
      </c>
      <c r="J3557" s="46" t="s">
        <v>19559</v>
      </c>
      <c r="K3557" s="46" t="s">
        <v>19559</v>
      </c>
      <c r="L3557" s="45" t="s">
        <v>7306</v>
      </c>
      <c r="M3557" s="45" t="s">
        <v>7307</v>
      </c>
    </row>
    <row r="3558" spans="1:13" ht="57.6">
      <c r="A3558" s="42" t="s">
        <v>7223</v>
      </c>
      <c r="B3558" s="43">
        <f t="shared" si="112"/>
        <v>10</v>
      </c>
      <c r="C3558" s="43" t="str">
        <f t="shared" si="111"/>
        <v>48.110</v>
      </c>
      <c r="D3558" s="44">
        <v>5</v>
      </c>
      <c r="E3558" s="45" t="s">
        <v>19592</v>
      </c>
      <c r="F3558" s="45" t="s">
        <v>19593</v>
      </c>
      <c r="G3558" s="45" t="s">
        <v>19594</v>
      </c>
      <c r="H3558" s="46" t="s">
        <v>19595</v>
      </c>
      <c r="I3558" s="45" t="s">
        <v>19558</v>
      </c>
      <c r="J3558" s="46" t="s">
        <v>19559</v>
      </c>
      <c r="K3558" s="46" t="s">
        <v>19559</v>
      </c>
      <c r="L3558" s="45" t="s">
        <v>7306</v>
      </c>
      <c r="M3558" s="45" t="s">
        <v>7307</v>
      </c>
    </row>
    <row r="3559" spans="1:13" ht="57.6">
      <c r="A3559" s="42" t="s">
        <v>7223</v>
      </c>
      <c r="B3559" s="43">
        <f t="shared" si="112"/>
        <v>11</v>
      </c>
      <c r="C3559" s="43" t="str">
        <f t="shared" si="111"/>
        <v>48.111</v>
      </c>
      <c r="D3559" s="44">
        <v>5</v>
      </c>
      <c r="E3559" s="45" t="s">
        <v>19596</v>
      </c>
      <c r="F3559" s="45" t="s">
        <v>19597</v>
      </c>
      <c r="G3559" s="45" t="s">
        <v>19598</v>
      </c>
      <c r="H3559" s="46" t="s">
        <v>19599</v>
      </c>
      <c r="I3559" s="45" t="s">
        <v>19558</v>
      </c>
      <c r="J3559" s="46" t="s">
        <v>19559</v>
      </c>
      <c r="K3559" s="46" t="s">
        <v>19559</v>
      </c>
      <c r="L3559" s="45" t="s">
        <v>7306</v>
      </c>
      <c r="M3559" s="45" t="s">
        <v>7307</v>
      </c>
    </row>
    <row r="3560" spans="1:13" ht="57.6">
      <c r="A3560" s="42" t="s">
        <v>7223</v>
      </c>
      <c r="B3560" s="43">
        <f t="shared" si="112"/>
        <v>12</v>
      </c>
      <c r="C3560" s="43" t="str">
        <f t="shared" si="111"/>
        <v>48.112</v>
      </c>
      <c r="D3560" s="44">
        <v>4</v>
      </c>
      <c r="E3560" s="45" t="s">
        <v>19600</v>
      </c>
      <c r="F3560" s="45" t="s">
        <v>19601</v>
      </c>
      <c r="G3560" s="45" t="s">
        <v>19602</v>
      </c>
      <c r="H3560" s="46" t="s">
        <v>19603</v>
      </c>
      <c r="I3560" s="45" t="s">
        <v>19558</v>
      </c>
      <c r="J3560" s="46" t="s">
        <v>19559</v>
      </c>
      <c r="K3560" s="46" t="s">
        <v>19559</v>
      </c>
      <c r="L3560" s="45" t="s">
        <v>7306</v>
      </c>
      <c r="M3560" s="45" t="s">
        <v>7307</v>
      </c>
    </row>
    <row r="3561" spans="1:13" ht="57.6">
      <c r="A3561" s="42" t="s">
        <v>7223</v>
      </c>
      <c r="B3561" s="43">
        <f t="shared" si="112"/>
        <v>13</v>
      </c>
      <c r="C3561" s="43" t="str">
        <f t="shared" si="111"/>
        <v>48.113</v>
      </c>
      <c r="D3561" s="44">
        <v>5</v>
      </c>
      <c r="E3561" s="45" t="s">
        <v>19604</v>
      </c>
      <c r="F3561" s="45" t="s">
        <v>19605</v>
      </c>
      <c r="G3561" s="45" t="s">
        <v>19606</v>
      </c>
      <c r="H3561" s="46" t="s">
        <v>19607</v>
      </c>
      <c r="I3561" s="45" t="s">
        <v>19558</v>
      </c>
      <c r="J3561" s="46" t="s">
        <v>19559</v>
      </c>
      <c r="K3561" s="46" t="s">
        <v>19559</v>
      </c>
      <c r="L3561" s="45" t="s">
        <v>7306</v>
      </c>
      <c r="M3561" s="45" t="s">
        <v>7307</v>
      </c>
    </row>
    <row r="3562" spans="1:13" ht="57.6">
      <c r="A3562" s="42" t="s">
        <v>7223</v>
      </c>
      <c r="B3562" s="43">
        <f t="shared" si="112"/>
        <v>14</v>
      </c>
      <c r="C3562" s="43" t="str">
        <f t="shared" si="111"/>
        <v>48.114</v>
      </c>
      <c r="D3562" s="44">
        <v>4</v>
      </c>
      <c r="E3562" s="45" t="s">
        <v>19608</v>
      </c>
      <c r="F3562" s="45" t="s">
        <v>19609</v>
      </c>
      <c r="G3562" s="45" t="s">
        <v>19610</v>
      </c>
      <c r="H3562" s="46" t="s">
        <v>19611</v>
      </c>
      <c r="I3562" s="45" t="s">
        <v>19558</v>
      </c>
      <c r="J3562" s="46" t="s">
        <v>19559</v>
      </c>
      <c r="K3562" s="46" t="s">
        <v>19559</v>
      </c>
      <c r="L3562" s="45" t="s">
        <v>7306</v>
      </c>
      <c r="M3562" s="45" t="s">
        <v>7307</v>
      </c>
    </row>
    <row r="3563" spans="1:13" ht="57.6">
      <c r="A3563" s="42" t="s">
        <v>7223</v>
      </c>
      <c r="B3563" s="43">
        <f t="shared" si="112"/>
        <v>15</v>
      </c>
      <c r="C3563" s="43" t="str">
        <f t="shared" si="111"/>
        <v>48.115</v>
      </c>
      <c r="D3563" s="44">
        <v>4</v>
      </c>
      <c r="E3563" s="45" t="s">
        <v>19612</v>
      </c>
      <c r="F3563" s="45" t="s">
        <v>19613</v>
      </c>
      <c r="G3563" s="45" t="s">
        <v>19614</v>
      </c>
      <c r="H3563" s="46" t="s">
        <v>19615</v>
      </c>
      <c r="I3563" s="45" t="s">
        <v>19558</v>
      </c>
      <c r="J3563" s="46" t="s">
        <v>19559</v>
      </c>
      <c r="K3563" s="46" t="s">
        <v>19559</v>
      </c>
      <c r="L3563" s="45" t="s">
        <v>7306</v>
      </c>
      <c r="M3563" s="45" t="s">
        <v>7307</v>
      </c>
    </row>
    <row r="3564" spans="1:13" ht="57.6">
      <c r="A3564" s="42" t="s">
        <v>7223</v>
      </c>
      <c r="B3564" s="43">
        <f t="shared" si="112"/>
        <v>16</v>
      </c>
      <c r="C3564" s="43" t="str">
        <f t="shared" si="111"/>
        <v>48.116</v>
      </c>
      <c r="D3564" s="44">
        <v>4</v>
      </c>
      <c r="E3564" s="45" t="s">
        <v>19616</v>
      </c>
      <c r="F3564" s="45" t="s">
        <v>19617</v>
      </c>
      <c r="G3564" s="45" t="s">
        <v>19618</v>
      </c>
      <c r="H3564" s="46" t="s">
        <v>19619</v>
      </c>
      <c r="I3564" s="45" t="s">
        <v>19558</v>
      </c>
      <c r="J3564" s="46" t="s">
        <v>19559</v>
      </c>
      <c r="K3564" s="46" t="s">
        <v>19559</v>
      </c>
      <c r="L3564" s="45" t="s">
        <v>7306</v>
      </c>
      <c r="M3564" s="45" t="s">
        <v>7307</v>
      </c>
    </row>
    <row r="3565" spans="1:13" ht="57.6">
      <c r="A3565" s="42" t="s">
        <v>7223</v>
      </c>
      <c r="B3565" s="43">
        <f t="shared" si="112"/>
        <v>17</v>
      </c>
      <c r="C3565" s="43" t="str">
        <f t="shared" si="111"/>
        <v>48.117</v>
      </c>
      <c r="D3565" s="44">
        <v>4</v>
      </c>
      <c r="E3565" s="45" t="s">
        <v>19620</v>
      </c>
      <c r="F3565" s="45" t="s">
        <v>19621</v>
      </c>
      <c r="G3565" s="45" t="s">
        <v>19622</v>
      </c>
      <c r="H3565" s="46" t="s">
        <v>19623</v>
      </c>
      <c r="I3565" s="45" t="s">
        <v>19558</v>
      </c>
      <c r="J3565" s="46" t="s">
        <v>19559</v>
      </c>
      <c r="K3565" s="46" t="s">
        <v>19559</v>
      </c>
      <c r="L3565" s="45" t="s">
        <v>7306</v>
      </c>
      <c r="M3565" s="45" t="s">
        <v>7307</v>
      </c>
    </row>
    <row r="3566" spans="1:13" ht="57.6">
      <c r="A3566" s="42" t="s">
        <v>7223</v>
      </c>
      <c r="B3566" s="43">
        <f t="shared" si="112"/>
        <v>18</v>
      </c>
      <c r="C3566" s="43" t="str">
        <f t="shared" si="111"/>
        <v>48.118</v>
      </c>
      <c r="D3566" s="44">
        <v>4</v>
      </c>
      <c r="E3566" s="45" t="s">
        <v>19624</v>
      </c>
      <c r="F3566" s="45" t="s">
        <v>19625</v>
      </c>
      <c r="G3566" s="45" t="s">
        <v>19626</v>
      </c>
      <c r="H3566" s="46" t="s">
        <v>19627</v>
      </c>
      <c r="I3566" s="45" t="s">
        <v>19558</v>
      </c>
      <c r="J3566" s="46" t="s">
        <v>19559</v>
      </c>
      <c r="K3566" s="46" t="s">
        <v>19559</v>
      </c>
      <c r="L3566" s="45" t="s">
        <v>7306</v>
      </c>
      <c r="M3566" s="45" t="s">
        <v>7307</v>
      </c>
    </row>
    <row r="3567" spans="1:13" ht="57.6">
      <c r="A3567" s="42" t="s">
        <v>7223</v>
      </c>
      <c r="B3567" s="43">
        <f t="shared" si="112"/>
        <v>19</v>
      </c>
      <c r="C3567" s="43" t="str">
        <f t="shared" si="111"/>
        <v>48.119</v>
      </c>
      <c r="D3567" s="44">
        <v>4</v>
      </c>
      <c r="E3567" s="45" t="s">
        <v>19628</v>
      </c>
      <c r="F3567" s="45" t="s">
        <v>19629</v>
      </c>
      <c r="G3567" s="45" t="s">
        <v>19630</v>
      </c>
      <c r="H3567" s="46" t="s">
        <v>19631</v>
      </c>
      <c r="I3567" s="45" t="s">
        <v>19558</v>
      </c>
      <c r="J3567" s="46" t="s">
        <v>19559</v>
      </c>
      <c r="K3567" s="46" t="s">
        <v>19559</v>
      </c>
      <c r="L3567" s="45" t="s">
        <v>7306</v>
      </c>
      <c r="M3567" s="45" t="s">
        <v>7307</v>
      </c>
    </row>
    <row r="3568" spans="1:13" ht="57.6">
      <c r="A3568" s="42" t="s">
        <v>7223</v>
      </c>
      <c r="B3568" s="43">
        <f t="shared" si="112"/>
        <v>20</v>
      </c>
      <c r="C3568" s="43" t="str">
        <f t="shared" si="111"/>
        <v>48.120</v>
      </c>
      <c r="D3568" s="44">
        <v>4</v>
      </c>
      <c r="E3568" s="45" t="s">
        <v>19632</v>
      </c>
      <c r="F3568" s="45" t="s">
        <v>19633</v>
      </c>
      <c r="G3568" s="45" t="s">
        <v>18943</v>
      </c>
      <c r="H3568" s="46" t="s">
        <v>19018</v>
      </c>
      <c r="I3568" s="45" t="s">
        <v>19558</v>
      </c>
      <c r="J3568" s="46" t="s">
        <v>19559</v>
      </c>
      <c r="K3568" s="46" t="s">
        <v>19559</v>
      </c>
      <c r="L3568" s="45" t="s">
        <v>7306</v>
      </c>
      <c r="M3568" s="45" t="s">
        <v>7307</v>
      </c>
    </row>
    <row r="3569" spans="1:13" ht="57.6">
      <c r="A3569" s="42" t="s">
        <v>7223</v>
      </c>
      <c r="B3569" s="43">
        <f t="shared" si="112"/>
        <v>21</v>
      </c>
      <c r="C3569" s="43" t="str">
        <f t="shared" si="111"/>
        <v>48.121</v>
      </c>
      <c r="D3569" s="44">
        <v>4</v>
      </c>
      <c r="E3569" s="45" t="s">
        <v>19634</v>
      </c>
      <c r="F3569" s="45" t="s">
        <v>19635</v>
      </c>
      <c r="G3569" s="45" t="s">
        <v>19120</v>
      </c>
      <c r="H3569" s="46" t="s">
        <v>19636</v>
      </c>
      <c r="I3569" s="45" t="s">
        <v>19558</v>
      </c>
      <c r="J3569" s="46" t="s">
        <v>19559</v>
      </c>
      <c r="K3569" s="46" t="s">
        <v>19559</v>
      </c>
      <c r="L3569" s="45" t="s">
        <v>7306</v>
      </c>
      <c r="M3569" s="45" t="s">
        <v>7307</v>
      </c>
    </row>
    <row r="3570" spans="1:13" ht="57.6">
      <c r="A3570" s="42" t="s">
        <v>7223</v>
      </c>
      <c r="B3570" s="43">
        <f t="shared" si="112"/>
        <v>22</v>
      </c>
      <c r="C3570" s="43" t="str">
        <f t="shared" si="111"/>
        <v>48.122</v>
      </c>
      <c r="D3570" s="44">
        <v>5</v>
      </c>
      <c r="E3570" s="45" t="s">
        <v>19637</v>
      </c>
      <c r="F3570" s="45" t="s">
        <v>19638</v>
      </c>
      <c r="G3570" s="45" t="s">
        <v>12794</v>
      </c>
      <c r="H3570" s="46" t="s">
        <v>19639</v>
      </c>
      <c r="I3570" s="45" t="s">
        <v>19558</v>
      </c>
      <c r="J3570" s="46" t="s">
        <v>19559</v>
      </c>
      <c r="K3570" s="46" t="s">
        <v>19559</v>
      </c>
      <c r="L3570" s="45" t="s">
        <v>7306</v>
      </c>
      <c r="M3570" s="45" t="s">
        <v>7307</v>
      </c>
    </row>
    <row r="3571" spans="1:13" ht="57.6">
      <c r="A3571" s="42" t="s">
        <v>7223</v>
      </c>
      <c r="B3571" s="43">
        <f t="shared" si="112"/>
        <v>23</v>
      </c>
      <c r="C3571" s="43" t="str">
        <f t="shared" si="111"/>
        <v>48.123</v>
      </c>
      <c r="D3571" s="44">
        <v>5</v>
      </c>
      <c r="E3571" s="45" t="s">
        <v>19640</v>
      </c>
      <c r="F3571" s="45" t="s">
        <v>19641</v>
      </c>
      <c r="G3571" s="45" t="s">
        <v>19642</v>
      </c>
      <c r="H3571" s="46" t="s">
        <v>19643</v>
      </c>
      <c r="I3571" s="45" t="s">
        <v>19558</v>
      </c>
      <c r="J3571" s="46" t="s">
        <v>19559</v>
      </c>
      <c r="K3571" s="46" t="s">
        <v>19559</v>
      </c>
      <c r="L3571" s="45" t="s">
        <v>7306</v>
      </c>
      <c r="M3571" s="45" t="s">
        <v>7307</v>
      </c>
    </row>
    <row r="3572" spans="1:13" ht="57.6">
      <c r="A3572" s="42" t="s">
        <v>7223</v>
      </c>
      <c r="B3572" s="43">
        <f t="shared" si="112"/>
        <v>24</v>
      </c>
      <c r="C3572" s="43" t="str">
        <f t="shared" si="111"/>
        <v>48.124</v>
      </c>
      <c r="D3572" s="44">
        <v>5</v>
      </c>
      <c r="E3572" s="45" t="s">
        <v>19644</v>
      </c>
      <c r="F3572" s="45" t="s">
        <v>19645</v>
      </c>
      <c r="G3572" s="45" t="s">
        <v>7427</v>
      </c>
      <c r="H3572" s="46" t="s">
        <v>19646</v>
      </c>
      <c r="I3572" s="45" t="s">
        <v>19558</v>
      </c>
      <c r="J3572" s="46" t="s">
        <v>19559</v>
      </c>
      <c r="K3572" s="46" t="s">
        <v>19559</v>
      </c>
      <c r="L3572" s="45" t="s">
        <v>7306</v>
      </c>
      <c r="M3572" s="45" t="s">
        <v>7307</v>
      </c>
    </row>
    <row r="3573" spans="1:13" ht="57.6">
      <c r="A3573" s="42" t="s">
        <v>7223</v>
      </c>
      <c r="B3573" s="43">
        <f t="shared" si="112"/>
        <v>25</v>
      </c>
      <c r="C3573" s="43" t="str">
        <f t="shared" si="111"/>
        <v>48.125</v>
      </c>
      <c r="D3573" s="44">
        <v>5</v>
      </c>
      <c r="E3573" s="45" t="s">
        <v>19647</v>
      </c>
      <c r="F3573" s="45" t="s">
        <v>19648</v>
      </c>
      <c r="G3573" s="45" t="s">
        <v>7473</v>
      </c>
      <c r="H3573" s="46" t="s">
        <v>19649</v>
      </c>
      <c r="I3573" s="45" t="s">
        <v>19558</v>
      </c>
      <c r="J3573" s="46" t="s">
        <v>19559</v>
      </c>
      <c r="K3573" s="46" t="s">
        <v>19559</v>
      </c>
      <c r="L3573" s="45" t="s">
        <v>7306</v>
      </c>
      <c r="M3573" s="45" t="s">
        <v>7307</v>
      </c>
    </row>
    <row r="3574" spans="1:13" ht="57.6">
      <c r="A3574" s="42" t="s">
        <v>7223</v>
      </c>
      <c r="B3574" s="43">
        <f t="shared" si="112"/>
        <v>26</v>
      </c>
      <c r="C3574" s="43" t="str">
        <f t="shared" si="111"/>
        <v>48.126</v>
      </c>
      <c r="D3574" s="44">
        <v>4</v>
      </c>
      <c r="E3574" s="45" t="s">
        <v>19650</v>
      </c>
      <c r="F3574" s="45" t="s">
        <v>19651</v>
      </c>
      <c r="G3574" s="45" t="s">
        <v>19652</v>
      </c>
      <c r="H3574" s="46" t="s">
        <v>19653</v>
      </c>
      <c r="I3574" s="45" t="s">
        <v>19558</v>
      </c>
      <c r="J3574" s="46" t="s">
        <v>19559</v>
      </c>
      <c r="K3574" s="46" t="s">
        <v>19559</v>
      </c>
      <c r="L3574" s="45" t="s">
        <v>7306</v>
      </c>
      <c r="M3574" s="45" t="s">
        <v>7307</v>
      </c>
    </row>
    <row r="3575" spans="1:13" ht="57.6">
      <c r="A3575" s="42" t="s">
        <v>7223</v>
      </c>
      <c r="B3575" s="43">
        <f t="shared" si="112"/>
        <v>27</v>
      </c>
      <c r="C3575" s="43" t="str">
        <f t="shared" si="111"/>
        <v>48.127</v>
      </c>
      <c r="D3575" s="44">
        <v>5</v>
      </c>
      <c r="E3575" s="45" t="s">
        <v>19654</v>
      </c>
      <c r="F3575" s="45" t="s">
        <v>19655</v>
      </c>
      <c r="G3575" s="45" t="s">
        <v>8282</v>
      </c>
      <c r="H3575" s="46" t="s">
        <v>19656</v>
      </c>
      <c r="I3575" s="45" t="s">
        <v>19558</v>
      </c>
      <c r="J3575" s="46" t="s">
        <v>19559</v>
      </c>
      <c r="K3575" s="46" t="s">
        <v>19559</v>
      </c>
      <c r="L3575" s="45" t="s">
        <v>7306</v>
      </c>
      <c r="M3575" s="45" t="s">
        <v>7307</v>
      </c>
    </row>
    <row r="3576" spans="1:13" ht="57.6">
      <c r="A3576" s="42" t="s">
        <v>7223</v>
      </c>
      <c r="B3576" s="43">
        <f t="shared" si="112"/>
        <v>28</v>
      </c>
      <c r="C3576" s="43" t="str">
        <f t="shared" si="111"/>
        <v>48.128</v>
      </c>
      <c r="D3576" s="44">
        <v>6</v>
      </c>
      <c r="E3576" s="45" t="s">
        <v>19657</v>
      </c>
      <c r="F3576" s="45" t="s">
        <v>19658</v>
      </c>
      <c r="G3576" s="45" t="s">
        <v>19659</v>
      </c>
      <c r="H3576" s="46" t="s">
        <v>19660</v>
      </c>
      <c r="I3576" s="45" t="s">
        <v>19558</v>
      </c>
      <c r="J3576" s="46" t="s">
        <v>19559</v>
      </c>
      <c r="K3576" s="46" t="s">
        <v>19559</v>
      </c>
      <c r="L3576" s="45" t="s">
        <v>7306</v>
      </c>
      <c r="M3576" s="45" t="s">
        <v>7307</v>
      </c>
    </row>
    <row r="3577" spans="1:13" ht="57.6">
      <c r="A3577" s="42" t="s">
        <v>7223</v>
      </c>
      <c r="B3577" s="43">
        <f t="shared" si="112"/>
        <v>29</v>
      </c>
      <c r="C3577" s="43" t="str">
        <f t="shared" si="111"/>
        <v>48.129</v>
      </c>
      <c r="D3577" s="44">
        <v>7</v>
      </c>
      <c r="E3577" s="45" t="s">
        <v>19661</v>
      </c>
      <c r="F3577" s="45" t="s">
        <v>19662</v>
      </c>
      <c r="G3577" s="45" t="s">
        <v>19663</v>
      </c>
      <c r="H3577" s="46" t="s">
        <v>19664</v>
      </c>
      <c r="I3577" s="45" t="s">
        <v>19558</v>
      </c>
      <c r="J3577" s="46" t="s">
        <v>19559</v>
      </c>
      <c r="K3577" s="46" t="s">
        <v>19559</v>
      </c>
      <c r="L3577" s="45" t="s">
        <v>7306</v>
      </c>
      <c r="M3577" s="45" t="s">
        <v>7307</v>
      </c>
    </row>
    <row r="3578" spans="1:13" ht="57.6">
      <c r="A3578" s="42" t="s">
        <v>7223</v>
      </c>
      <c r="B3578" s="43">
        <f t="shared" si="112"/>
        <v>30</v>
      </c>
      <c r="C3578" s="43" t="str">
        <f t="shared" si="111"/>
        <v>48.130</v>
      </c>
      <c r="D3578" s="44">
        <v>5</v>
      </c>
      <c r="E3578" s="45" t="s">
        <v>19665</v>
      </c>
      <c r="F3578" s="45" t="s">
        <v>19666</v>
      </c>
      <c r="G3578" s="45" t="s">
        <v>19667</v>
      </c>
      <c r="H3578" s="46" t="s">
        <v>19668</v>
      </c>
      <c r="I3578" s="45" t="s">
        <v>19558</v>
      </c>
      <c r="J3578" s="46" t="s">
        <v>19559</v>
      </c>
      <c r="K3578" s="46" t="s">
        <v>19559</v>
      </c>
      <c r="L3578" s="45" t="s">
        <v>7306</v>
      </c>
      <c r="M3578" s="45" t="s">
        <v>7307</v>
      </c>
    </row>
    <row r="3579" spans="1:13" ht="57.6">
      <c r="A3579" s="42" t="s">
        <v>7223</v>
      </c>
      <c r="B3579" s="43">
        <f t="shared" si="112"/>
        <v>31</v>
      </c>
      <c r="C3579" s="43" t="str">
        <f t="shared" si="111"/>
        <v>48.131</v>
      </c>
      <c r="D3579" s="44">
        <v>5</v>
      </c>
      <c r="E3579" s="45" t="s">
        <v>19669</v>
      </c>
      <c r="F3579" s="45" t="s">
        <v>19670</v>
      </c>
      <c r="G3579" s="45" t="s">
        <v>19671</v>
      </c>
      <c r="H3579" s="46" t="s">
        <v>19672</v>
      </c>
      <c r="I3579" s="45" t="s">
        <v>19558</v>
      </c>
      <c r="J3579" s="46" t="s">
        <v>19559</v>
      </c>
      <c r="K3579" s="46" t="s">
        <v>19559</v>
      </c>
      <c r="L3579" s="45" t="s">
        <v>7306</v>
      </c>
      <c r="M3579" s="45" t="s">
        <v>7307</v>
      </c>
    </row>
    <row r="3580" spans="1:13" ht="57.6">
      <c r="A3580" s="42" t="s">
        <v>7223</v>
      </c>
      <c r="B3580" s="43">
        <f t="shared" si="112"/>
        <v>32</v>
      </c>
      <c r="C3580" s="43" t="str">
        <f t="shared" si="111"/>
        <v>48.132</v>
      </c>
      <c r="D3580" s="44">
        <v>4</v>
      </c>
      <c r="E3580" s="45" t="s">
        <v>19673</v>
      </c>
      <c r="F3580" s="45" t="s">
        <v>19674</v>
      </c>
      <c r="G3580" s="45" t="s">
        <v>8372</v>
      </c>
      <c r="H3580" s="45" t="s">
        <v>7494</v>
      </c>
      <c r="I3580" s="45" t="s">
        <v>19558</v>
      </c>
      <c r="J3580" s="46" t="s">
        <v>19559</v>
      </c>
      <c r="K3580" s="46" t="s">
        <v>19559</v>
      </c>
      <c r="L3580" s="45" t="s">
        <v>7306</v>
      </c>
      <c r="M3580" s="45" t="s">
        <v>7307</v>
      </c>
    </row>
    <row r="3581" spans="1:13" ht="57.6">
      <c r="A3581" s="42" t="s">
        <v>7223</v>
      </c>
      <c r="B3581" s="43">
        <f t="shared" si="112"/>
        <v>33</v>
      </c>
      <c r="C3581" s="43" t="str">
        <f t="shared" si="111"/>
        <v>48.133</v>
      </c>
      <c r="D3581" s="44">
        <v>4</v>
      </c>
      <c r="E3581" s="45" t="s">
        <v>19675</v>
      </c>
      <c r="F3581" s="45" t="s">
        <v>19676</v>
      </c>
      <c r="G3581" s="45" t="s">
        <v>19677</v>
      </c>
      <c r="H3581" s="46" t="s">
        <v>19678</v>
      </c>
      <c r="I3581" s="45" t="s">
        <v>19558</v>
      </c>
      <c r="J3581" s="46" t="s">
        <v>19559</v>
      </c>
      <c r="K3581" s="46" t="s">
        <v>19559</v>
      </c>
      <c r="L3581" s="45" t="s">
        <v>7306</v>
      </c>
      <c r="M3581" s="45" t="s">
        <v>7307</v>
      </c>
    </row>
    <row r="3582" spans="1:13" ht="57.6">
      <c r="A3582" s="42" t="s">
        <v>7154</v>
      </c>
      <c r="B3582" s="43">
        <f t="shared" si="112"/>
        <v>1</v>
      </c>
      <c r="C3582" s="43" t="str">
        <f t="shared" si="111"/>
        <v>42.11</v>
      </c>
      <c r="D3582" s="44">
        <v>3</v>
      </c>
      <c r="E3582" s="45" t="s">
        <v>19679</v>
      </c>
      <c r="F3582" s="45" t="s">
        <v>19680</v>
      </c>
      <c r="G3582" s="45" t="s">
        <v>1367</v>
      </c>
      <c r="H3582" s="46" t="s">
        <v>19681</v>
      </c>
      <c r="I3582" s="45" t="s">
        <v>19682</v>
      </c>
      <c r="J3582" s="46" t="s">
        <v>19683</v>
      </c>
      <c r="K3582" s="46" t="s">
        <v>19684</v>
      </c>
      <c r="L3582" s="45" t="s">
        <v>7306</v>
      </c>
      <c r="M3582" s="45" t="s">
        <v>7307</v>
      </c>
    </row>
    <row r="3583" spans="1:13" ht="57.6">
      <c r="A3583" s="42" t="s">
        <v>7154</v>
      </c>
      <c r="B3583" s="43">
        <f t="shared" si="112"/>
        <v>2</v>
      </c>
      <c r="C3583" s="43" t="str">
        <f t="shared" si="111"/>
        <v>42.12</v>
      </c>
      <c r="D3583" s="44">
        <v>3</v>
      </c>
      <c r="E3583" s="45" t="s">
        <v>19685</v>
      </c>
      <c r="F3583" s="45" t="s">
        <v>19686</v>
      </c>
      <c r="G3583" s="45" t="s">
        <v>7153</v>
      </c>
      <c r="H3583" s="46" t="s">
        <v>19687</v>
      </c>
      <c r="I3583" s="45" t="s">
        <v>19682</v>
      </c>
      <c r="J3583" s="46" t="s">
        <v>19683</v>
      </c>
      <c r="K3583" s="46" t="s">
        <v>19684</v>
      </c>
      <c r="L3583" s="45" t="s">
        <v>7306</v>
      </c>
      <c r="M3583" s="45" t="s">
        <v>7307</v>
      </c>
    </row>
    <row r="3584" spans="1:13" ht="57.6">
      <c r="A3584" s="42" t="s">
        <v>7154</v>
      </c>
      <c r="B3584" s="43">
        <f t="shared" si="112"/>
        <v>3</v>
      </c>
      <c r="C3584" s="43" t="str">
        <f t="shared" si="111"/>
        <v>42.13</v>
      </c>
      <c r="D3584" s="44">
        <v>4</v>
      </c>
      <c r="E3584" s="45" t="s">
        <v>19688</v>
      </c>
      <c r="F3584" s="45" t="s">
        <v>19689</v>
      </c>
      <c r="G3584" s="45" t="s">
        <v>19690</v>
      </c>
      <c r="H3584" s="45" t="s">
        <v>19691</v>
      </c>
      <c r="I3584" s="45" t="s">
        <v>19682</v>
      </c>
      <c r="J3584" s="46" t="s">
        <v>19683</v>
      </c>
      <c r="K3584" s="46" t="s">
        <v>19684</v>
      </c>
      <c r="L3584" s="45" t="s">
        <v>7306</v>
      </c>
      <c r="M3584" s="45" t="s">
        <v>7307</v>
      </c>
    </row>
    <row r="3585" spans="1:13" ht="57.6">
      <c r="A3585" s="42" t="s">
        <v>7154</v>
      </c>
      <c r="B3585" s="43">
        <f t="shared" si="112"/>
        <v>4</v>
      </c>
      <c r="C3585" s="43" t="str">
        <f t="shared" si="111"/>
        <v>42.14</v>
      </c>
      <c r="D3585" s="44">
        <v>5</v>
      </c>
      <c r="E3585" s="45" t="s">
        <v>19692</v>
      </c>
      <c r="F3585" s="45" t="s">
        <v>19693</v>
      </c>
      <c r="G3585" s="45" t="s">
        <v>1367</v>
      </c>
      <c r="H3585" s="45" t="s">
        <v>19694</v>
      </c>
      <c r="I3585" s="45" t="s">
        <v>19682</v>
      </c>
      <c r="J3585" s="46" t="s">
        <v>19683</v>
      </c>
      <c r="K3585" s="46" t="s">
        <v>19684</v>
      </c>
      <c r="L3585" s="45" t="s">
        <v>7306</v>
      </c>
      <c r="M3585" s="45" t="s">
        <v>7307</v>
      </c>
    </row>
    <row r="3586" spans="1:13" ht="57.6">
      <c r="A3586" s="42" t="s">
        <v>7154</v>
      </c>
      <c r="B3586" s="43">
        <f t="shared" si="112"/>
        <v>5</v>
      </c>
      <c r="C3586" s="43" t="str">
        <f t="shared" si="111"/>
        <v>42.15</v>
      </c>
      <c r="D3586" s="44">
        <v>5</v>
      </c>
      <c r="E3586" s="45" t="s">
        <v>19695</v>
      </c>
      <c r="F3586" s="45" t="s">
        <v>19696</v>
      </c>
      <c r="G3586" s="45" t="s">
        <v>1367</v>
      </c>
      <c r="H3586" s="46" t="s">
        <v>19697</v>
      </c>
      <c r="I3586" s="45" t="s">
        <v>19682</v>
      </c>
      <c r="J3586" s="46" t="s">
        <v>19683</v>
      </c>
      <c r="K3586" s="46" t="s">
        <v>19684</v>
      </c>
      <c r="L3586" s="45" t="s">
        <v>7306</v>
      </c>
      <c r="M3586" s="45" t="s">
        <v>7307</v>
      </c>
    </row>
    <row r="3587" spans="1:13" ht="57.6">
      <c r="A3587" s="42" t="s">
        <v>7154</v>
      </c>
      <c r="B3587" s="43">
        <f t="shared" si="112"/>
        <v>6</v>
      </c>
      <c r="C3587" s="43" t="str">
        <f t="shared" ref="C3587:C3650" si="113">+CONCATENATE(A3587,B3587)</f>
        <v>42.16</v>
      </c>
      <c r="D3587" s="44">
        <v>5</v>
      </c>
      <c r="E3587" s="45" t="s">
        <v>19698</v>
      </c>
      <c r="F3587" s="45" t="s">
        <v>19699</v>
      </c>
      <c r="G3587" s="45" t="s">
        <v>1367</v>
      </c>
      <c r="H3587" s="46" t="s">
        <v>19700</v>
      </c>
      <c r="I3587" s="45" t="s">
        <v>19682</v>
      </c>
      <c r="J3587" s="46" t="s">
        <v>19683</v>
      </c>
      <c r="K3587" s="46" t="s">
        <v>19684</v>
      </c>
      <c r="L3587" s="45" t="s">
        <v>7306</v>
      </c>
      <c r="M3587" s="45" t="s">
        <v>7307</v>
      </c>
    </row>
    <row r="3588" spans="1:13" ht="57.6">
      <c r="A3588" s="42" t="s">
        <v>7154</v>
      </c>
      <c r="B3588" s="43">
        <f t="shared" ref="B3588:B3651" si="114">+IF(A3588=A3587,B3587+1,1)</f>
        <v>7</v>
      </c>
      <c r="C3588" s="43" t="str">
        <f t="shared" si="113"/>
        <v>42.17</v>
      </c>
      <c r="D3588" s="44">
        <v>5</v>
      </c>
      <c r="E3588" s="45" t="s">
        <v>19701</v>
      </c>
      <c r="F3588" s="45" t="s">
        <v>19702</v>
      </c>
      <c r="G3588" s="45" t="s">
        <v>1367</v>
      </c>
      <c r="H3588" s="46" t="s">
        <v>19703</v>
      </c>
      <c r="I3588" s="45" t="s">
        <v>19682</v>
      </c>
      <c r="J3588" s="46" t="s">
        <v>19683</v>
      </c>
      <c r="K3588" s="46" t="s">
        <v>19684</v>
      </c>
      <c r="L3588" s="45" t="s">
        <v>7306</v>
      </c>
      <c r="M3588" s="45" t="s">
        <v>7307</v>
      </c>
    </row>
    <row r="3589" spans="1:13" ht="57.6">
      <c r="A3589" s="42" t="s">
        <v>7154</v>
      </c>
      <c r="B3589" s="43">
        <f t="shared" si="114"/>
        <v>8</v>
      </c>
      <c r="C3589" s="43" t="str">
        <f t="shared" si="113"/>
        <v>42.18</v>
      </c>
      <c r="D3589" s="44">
        <v>5</v>
      </c>
      <c r="E3589" s="45" t="s">
        <v>19704</v>
      </c>
      <c r="F3589" s="45" t="s">
        <v>19705</v>
      </c>
      <c r="G3589" s="45" t="s">
        <v>1367</v>
      </c>
      <c r="H3589" s="45" t="s">
        <v>19706</v>
      </c>
      <c r="I3589" s="45" t="s">
        <v>19682</v>
      </c>
      <c r="J3589" s="46" t="s">
        <v>19683</v>
      </c>
      <c r="K3589" s="46" t="s">
        <v>19684</v>
      </c>
      <c r="L3589" s="45" t="s">
        <v>7306</v>
      </c>
      <c r="M3589" s="45" t="s">
        <v>7307</v>
      </c>
    </row>
    <row r="3590" spans="1:13" ht="57.6">
      <c r="A3590" s="42" t="s">
        <v>7154</v>
      </c>
      <c r="B3590" s="43">
        <f t="shared" si="114"/>
        <v>9</v>
      </c>
      <c r="C3590" s="43" t="str">
        <f t="shared" si="113"/>
        <v>42.19</v>
      </c>
      <c r="D3590" s="44">
        <v>5</v>
      </c>
      <c r="E3590" s="45" t="s">
        <v>19707</v>
      </c>
      <c r="F3590" s="45" t="s">
        <v>19708</v>
      </c>
      <c r="G3590" s="45" t="s">
        <v>1367</v>
      </c>
      <c r="H3590" s="46" t="s">
        <v>19709</v>
      </c>
      <c r="I3590" s="45" t="s">
        <v>19682</v>
      </c>
      <c r="J3590" s="46" t="s">
        <v>19683</v>
      </c>
      <c r="K3590" s="46" t="s">
        <v>19684</v>
      </c>
      <c r="L3590" s="45" t="s">
        <v>7306</v>
      </c>
      <c r="M3590" s="45" t="s">
        <v>7307</v>
      </c>
    </row>
    <row r="3591" spans="1:13" ht="57.6">
      <c r="A3591" s="42" t="s">
        <v>7154</v>
      </c>
      <c r="B3591" s="43">
        <f t="shared" si="114"/>
        <v>10</v>
      </c>
      <c r="C3591" s="43" t="str">
        <f t="shared" si="113"/>
        <v>42.110</v>
      </c>
      <c r="D3591" s="44">
        <v>5</v>
      </c>
      <c r="E3591" s="45" t="s">
        <v>19710</v>
      </c>
      <c r="F3591" s="45" t="s">
        <v>19711</v>
      </c>
      <c r="G3591" s="45" t="s">
        <v>1367</v>
      </c>
      <c r="H3591" s="45" t="s">
        <v>19712</v>
      </c>
      <c r="I3591" s="45" t="s">
        <v>19682</v>
      </c>
      <c r="J3591" s="46" t="s">
        <v>19683</v>
      </c>
      <c r="K3591" s="46" t="s">
        <v>19684</v>
      </c>
      <c r="L3591" s="45" t="s">
        <v>7306</v>
      </c>
      <c r="M3591" s="45" t="s">
        <v>7307</v>
      </c>
    </row>
    <row r="3592" spans="1:13" ht="57.6">
      <c r="A3592" s="42" t="s">
        <v>7154</v>
      </c>
      <c r="B3592" s="43">
        <f t="shared" si="114"/>
        <v>11</v>
      </c>
      <c r="C3592" s="43" t="str">
        <f t="shared" si="113"/>
        <v>42.111</v>
      </c>
      <c r="D3592" s="44">
        <v>5</v>
      </c>
      <c r="E3592" s="45" t="s">
        <v>19713</v>
      </c>
      <c r="F3592" s="45" t="s">
        <v>19714</v>
      </c>
      <c r="G3592" s="45" t="s">
        <v>1367</v>
      </c>
      <c r="H3592" s="45" t="s">
        <v>19715</v>
      </c>
      <c r="I3592" s="45" t="s">
        <v>19682</v>
      </c>
      <c r="J3592" s="46" t="s">
        <v>19683</v>
      </c>
      <c r="K3592" s="46" t="s">
        <v>19684</v>
      </c>
      <c r="L3592" s="45" t="s">
        <v>7306</v>
      </c>
      <c r="M3592" s="45" t="s">
        <v>7307</v>
      </c>
    </row>
    <row r="3593" spans="1:13" ht="57.6">
      <c r="A3593" s="42" t="s">
        <v>7154</v>
      </c>
      <c r="B3593" s="43">
        <f t="shared" si="114"/>
        <v>12</v>
      </c>
      <c r="C3593" s="43" t="str">
        <f t="shared" si="113"/>
        <v>42.112</v>
      </c>
      <c r="D3593" s="44">
        <v>5</v>
      </c>
      <c r="E3593" s="45" t="s">
        <v>19716</v>
      </c>
      <c r="F3593" s="45" t="s">
        <v>19717</v>
      </c>
      <c r="G3593" s="45" t="s">
        <v>1367</v>
      </c>
      <c r="H3593" s="46" t="s">
        <v>19718</v>
      </c>
      <c r="I3593" s="45" t="s">
        <v>19682</v>
      </c>
      <c r="J3593" s="46" t="s">
        <v>19683</v>
      </c>
      <c r="K3593" s="46" t="s">
        <v>19684</v>
      </c>
      <c r="L3593" s="45" t="s">
        <v>7306</v>
      </c>
      <c r="M3593" s="45" t="s">
        <v>7307</v>
      </c>
    </row>
    <row r="3594" spans="1:13" ht="57.6">
      <c r="A3594" s="42" t="s">
        <v>7154</v>
      </c>
      <c r="B3594" s="43">
        <f t="shared" si="114"/>
        <v>13</v>
      </c>
      <c r="C3594" s="43" t="str">
        <f t="shared" si="113"/>
        <v>42.113</v>
      </c>
      <c r="D3594" s="44">
        <v>5</v>
      </c>
      <c r="E3594" s="45" t="s">
        <v>19719</v>
      </c>
      <c r="F3594" s="45" t="s">
        <v>19720</v>
      </c>
      <c r="G3594" s="45" t="s">
        <v>1367</v>
      </c>
      <c r="H3594" s="45" t="s">
        <v>19721</v>
      </c>
      <c r="I3594" s="45" t="s">
        <v>19682</v>
      </c>
      <c r="J3594" s="46" t="s">
        <v>19683</v>
      </c>
      <c r="K3594" s="46" t="s">
        <v>19684</v>
      </c>
      <c r="L3594" s="45" t="s">
        <v>7306</v>
      </c>
      <c r="M3594" s="45" t="s">
        <v>7307</v>
      </c>
    </row>
    <row r="3595" spans="1:13" ht="57.6">
      <c r="A3595" s="42" t="s">
        <v>7154</v>
      </c>
      <c r="B3595" s="43">
        <f t="shared" si="114"/>
        <v>14</v>
      </c>
      <c r="C3595" s="43" t="str">
        <f t="shared" si="113"/>
        <v>42.114</v>
      </c>
      <c r="D3595" s="44">
        <v>5</v>
      </c>
      <c r="E3595" s="45" t="s">
        <v>19722</v>
      </c>
      <c r="F3595" s="45" t="s">
        <v>19723</v>
      </c>
      <c r="G3595" s="45" t="s">
        <v>1367</v>
      </c>
      <c r="H3595" s="46" t="s">
        <v>19724</v>
      </c>
      <c r="I3595" s="45" t="s">
        <v>19682</v>
      </c>
      <c r="J3595" s="46" t="s">
        <v>19683</v>
      </c>
      <c r="K3595" s="46" t="s">
        <v>19684</v>
      </c>
      <c r="L3595" s="45" t="s">
        <v>7306</v>
      </c>
      <c r="M3595" s="45" t="s">
        <v>7307</v>
      </c>
    </row>
    <row r="3596" spans="1:13" ht="57.6">
      <c r="A3596" s="42" t="s">
        <v>7154</v>
      </c>
      <c r="B3596" s="43">
        <f t="shared" si="114"/>
        <v>15</v>
      </c>
      <c r="C3596" s="43" t="str">
        <f t="shared" si="113"/>
        <v>42.115</v>
      </c>
      <c r="D3596" s="44">
        <v>5</v>
      </c>
      <c r="E3596" s="45" t="s">
        <v>19725</v>
      </c>
      <c r="F3596" s="45" t="s">
        <v>19726</v>
      </c>
      <c r="G3596" s="45" t="s">
        <v>1367</v>
      </c>
      <c r="H3596" s="45" t="s">
        <v>19727</v>
      </c>
      <c r="I3596" s="45" t="s">
        <v>19682</v>
      </c>
      <c r="J3596" s="46" t="s">
        <v>19683</v>
      </c>
      <c r="K3596" s="46" t="s">
        <v>19684</v>
      </c>
      <c r="L3596" s="45" t="s">
        <v>7306</v>
      </c>
      <c r="M3596" s="45" t="s">
        <v>7307</v>
      </c>
    </row>
    <row r="3597" spans="1:13" ht="57.6">
      <c r="A3597" s="42" t="s">
        <v>7154</v>
      </c>
      <c r="B3597" s="43">
        <f t="shared" si="114"/>
        <v>16</v>
      </c>
      <c r="C3597" s="43" t="str">
        <f t="shared" si="113"/>
        <v>42.116</v>
      </c>
      <c r="D3597" s="44">
        <v>5</v>
      </c>
      <c r="E3597" s="45" t="s">
        <v>19728</v>
      </c>
      <c r="F3597" s="45" t="s">
        <v>19729</v>
      </c>
      <c r="G3597" s="45" t="s">
        <v>1367</v>
      </c>
      <c r="H3597" s="46" t="s">
        <v>19730</v>
      </c>
      <c r="I3597" s="45" t="s">
        <v>19682</v>
      </c>
      <c r="J3597" s="46" t="s">
        <v>19683</v>
      </c>
      <c r="K3597" s="46" t="s">
        <v>19684</v>
      </c>
      <c r="L3597" s="45" t="s">
        <v>7306</v>
      </c>
      <c r="M3597" s="45" t="s">
        <v>7307</v>
      </c>
    </row>
    <row r="3598" spans="1:13" ht="57.6">
      <c r="A3598" s="42" t="s">
        <v>7154</v>
      </c>
      <c r="B3598" s="43">
        <f t="shared" si="114"/>
        <v>17</v>
      </c>
      <c r="C3598" s="43" t="str">
        <f t="shared" si="113"/>
        <v>42.117</v>
      </c>
      <c r="D3598" s="44">
        <v>5</v>
      </c>
      <c r="E3598" s="45" t="s">
        <v>19731</v>
      </c>
      <c r="F3598" s="45" t="s">
        <v>19732</v>
      </c>
      <c r="G3598" s="45" t="s">
        <v>1367</v>
      </c>
      <c r="H3598" s="46" t="s">
        <v>19733</v>
      </c>
      <c r="I3598" s="45" t="s">
        <v>19682</v>
      </c>
      <c r="J3598" s="46" t="s">
        <v>19683</v>
      </c>
      <c r="K3598" s="46" t="s">
        <v>19684</v>
      </c>
      <c r="L3598" s="45" t="s">
        <v>7306</v>
      </c>
      <c r="M3598" s="45" t="s">
        <v>7307</v>
      </c>
    </row>
    <row r="3599" spans="1:13" ht="57.6">
      <c r="A3599" s="42" t="s">
        <v>7154</v>
      </c>
      <c r="B3599" s="43">
        <f t="shared" si="114"/>
        <v>18</v>
      </c>
      <c r="C3599" s="43" t="str">
        <f t="shared" si="113"/>
        <v>42.118</v>
      </c>
      <c r="D3599" s="44">
        <v>5</v>
      </c>
      <c r="E3599" s="45" t="s">
        <v>19734</v>
      </c>
      <c r="F3599" s="45" t="s">
        <v>19735</v>
      </c>
      <c r="G3599" s="45" t="s">
        <v>1367</v>
      </c>
      <c r="H3599" s="46" t="s">
        <v>19736</v>
      </c>
      <c r="I3599" s="45" t="s">
        <v>19682</v>
      </c>
      <c r="J3599" s="46" t="s">
        <v>19683</v>
      </c>
      <c r="K3599" s="46" t="s">
        <v>19684</v>
      </c>
      <c r="L3599" s="45" t="s">
        <v>7306</v>
      </c>
      <c r="M3599" s="45" t="s">
        <v>7307</v>
      </c>
    </row>
    <row r="3600" spans="1:13" ht="57.6">
      <c r="A3600" s="42" t="s">
        <v>7154</v>
      </c>
      <c r="B3600" s="43">
        <f t="shared" si="114"/>
        <v>19</v>
      </c>
      <c r="C3600" s="43" t="str">
        <f t="shared" si="113"/>
        <v>42.119</v>
      </c>
      <c r="D3600" s="44">
        <v>5</v>
      </c>
      <c r="E3600" s="45" t="s">
        <v>19737</v>
      </c>
      <c r="F3600" s="45" t="s">
        <v>19738</v>
      </c>
      <c r="G3600" s="45" t="s">
        <v>1367</v>
      </c>
      <c r="H3600" s="46" t="s">
        <v>19739</v>
      </c>
      <c r="I3600" s="45" t="s">
        <v>19682</v>
      </c>
      <c r="J3600" s="46" t="s">
        <v>19683</v>
      </c>
      <c r="K3600" s="46" t="s">
        <v>19684</v>
      </c>
      <c r="L3600" s="45" t="s">
        <v>7306</v>
      </c>
      <c r="M3600" s="45" t="s">
        <v>7307</v>
      </c>
    </row>
    <row r="3601" spans="1:13" ht="57.6">
      <c r="A3601" s="42" t="s">
        <v>7154</v>
      </c>
      <c r="B3601" s="43">
        <f t="shared" si="114"/>
        <v>20</v>
      </c>
      <c r="C3601" s="43" t="str">
        <f t="shared" si="113"/>
        <v>42.120</v>
      </c>
      <c r="D3601" s="44">
        <v>5</v>
      </c>
      <c r="E3601" s="45" t="s">
        <v>19740</v>
      </c>
      <c r="F3601" s="45" t="s">
        <v>19741</v>
      </c>
      <c r="G3601" s="45" t="s">
        <v>1367</v>
      </c>
      <c r="H3601" s="46" t="s">
        <v>19742</v>
      </c>
      <c r="I3601" s="45" t="s">
        <v>19682</v>
      </c>
      <c r="J3601" s="46" t="s">
        <v>19683</v>
      </c>
      <c r="K3601" s="46" t="s">
        <v>19684</v>
      </c>
      <c r="L3601" s="45" t="s">
        <v>7306</v>
      </c>
      <c r="M3601" s="45" t="s">
        <v>7307</v>
      </c>
    </row>
    <row r="3602" spans="1:13" ht="57.6">
      <c r="A3602" s="42" t="s">
        <v>7154</v>
      </c>
      <c r="B3602" s="43">
        <f t="shared" si="114"/>
        <v>21</v>
      </c>
      <c r="C3602" s="43" t="str">
        <f t="shared" si="113"/>
        <v>42.121</v>
      </c>
      <c r="D3602" s="44">
        <v>5</v>
      </c>
      <c r="E3602" s="45" t="s">
        <v>19743</v>
      </c>
      <c r="F3602" s="45" t="s">
        <v>19744</v>
      </c>
      <c r="G3602" s="45" t="s">
        <v>1367</v>
      </c>
      <c r="H3602" s="46" t="s">
        <v>19745</v>
      </c>
      <c r="I3602" s="45" t="s">
        <v>19682</v>
      </c>
      <c r="J3602" s="46" t="s">
        <v>19683</v>
      </c>
      <c r="K3602" s="46" t="s">
        <v>19684</v>
      </c>
      <c r="L3602" s="45" t="s">
        <v>7306</v>
      </c>
      <c r="M3602" s="45" t="s">
        <v>7307</v>
      </c>
    </row>
    <row r="3603" spans="1:13" ht="57.6">
      <c r="A3603" s="42" t="s">
        <v>7154</v>
      </c>
      <c r="B3603" s="43">
        <f t="shared" si="114"/>
        <v>22</v>
      </c>
      <c r="C3603" s="43" t="str">
        <f t="shared" si="113"/>
        <v>42.122</v>
      </c>
      <c r="D3603" s="44">
        <v>5</v>
      </c>
      <c r="E3603" s="45" t="s">
        <v>19746</v>
      </c>
      <c r="F3603" s="45" t="s">
        <v>19747</v>
      </c>
      <c r="G3603" s="45" t="s">
        <v>1367</v>
      </c>
      <c r="H3603" s="45" t="s">
        <v>19748</v>
      </c>
      <c r="I3603" s="45" t="s">
        <v>19682</v>
      </c>
      <c r="J3603" s="46" t="s">
        <v>19683</v>
      </c>
      <c r="K3603" s="46" t="s">
        <v>19684</v>
      </c>
      <c r="L3603" s="45" t="s">
        <v>7306</v>
      </c>
      <c r="M3603" s="45" t="s">
        <v>7307</v>
      </c>
    </row>
    <row r="3604" spans="1:13" ht="57.6">
      <c r="A3604" s="42" t="s">
        <v>7154</v>
      </c>
      <c r="B3604" s="43">
        <f t="shared" si="114"/>
        <v>23</v>
      </c>
      <c r="C3604" s="43" t="str">
        <f t="shared" si="113"/>
        <v>42.123</v>
      </c>
      <c r="D3604" s="44">
        <v>5</v>
      </c>
      <c r="E3604" s="45" t="s">
        <v>19749</v>
      </c>
      <c r="F3604" s="45" t="s">
        <v>19750</v>
      </c>
      <c r="G3604" s="45" t="s">
        <v>1367</v>
      </c>
      <c r="H3604" s="46" t="s">
        <v>19751</v>
      </c>
      <c r="I3604" s="45" t="s">
        <v>19682</v>
      </c>
      <c r="J3604" s="46" t="s">
        <v>19683</v>
      </c>
      <c r="K3604" s="46" t="s">
        <v>19684</v>
      </c>
      <c r="L3604" s="45" t="s">
        <v>7306</v>
      </c>
      <c r="M3604" s="45" t="s">
        <v>7307</v>
      </c>
    </row>
    <row r="3605" spans="1:13" ht="57.6">
      <c r="A3605" s="42" t="s">
        <v>7154</v>
      </c>
      <c r="B3605" s="43">
        <f t="shared" si="114"/>
        <v>24</v>
      </c>
      <c r="C3605" s="43" t="str">
        <f t="shared" si="113"/>
        <v>42.124</v>
      </c>
      <c r="D3605" s="44">
        <v>5</v>
      </c>
      <c r="E3605" s="45" t="s">
        <v>19752</v>
      </c>
      <c r="F3605" s="45" t="s">
        <v>19753</v>
      </c>
      <c r="G3605" s="45" t="s">
        <v>1367</v>
      </c>
      <c r="H3605" s="46" t="s">
        <v>19754</v>
      </c>
      <c r="I3605" s="45" t="s">
        <v>19682</v>
      </c>
      <c r="J3605" s="46" t="s">
        <v>19683</v>
      </c>
      <c r="K3605" s="46" t="s">
        <v>19684</v>
      </c>
      <c r="L3605" s="45" t="s">
        <v>7306</v>
      </c>
      <c r="M3605" s="45" t="s">
        <v>7307</v>
      </c>
    </row>
    <row r="3606" spans="1:13" ht="57.6">
      <c r="A3606" s="42" t="s">
        <v>7154</v>
      </c>
      <c r="B3606" s="43">
        <f t="shared" si="114"/>
        <v>25</v>
      </c>
      <c r="C3606" s="43" t="str">
        <f t="shared" si="113"/>
        <v>42.125</v>
      </c>
      <c r="D3606" s="44">
        <v>5</v>
      </c>
      <c r="E3606" s="45" t="s">
        <v>19755</v>
      </c>
      <c r="F3606" s="45" t="s">
        <v>19756</v>
      </c>
      <c r="G3606" s="45" t="s">
        <v>1367</v>
      </c>
      <c r="H3606" s="46" t="s">
        <v>19757</v>
      </c>
      <c r="I3606" s="45" t="s">
        <v>19682</v>
      </c>
      <c r="J3606" s="46" t="s">
        <v>19683</v>
      </c>
      <c r="K3606" s="46" t="s">
        <v>19684</v>
      </c>
      <c r="L3606" s="45" t="s">
        <v>7306</v>
      </c>
      <c r="M3606" s="45" t="s">
        <v>7307</v>
      </c>
    </row>
    <row r="3607" spans="1:13" ht="57.6">
      <c r="A3607" s="42" t="s">
        <v>7154</v>
      </c>
      <c r="B3607" s="43">
        <f t="shared" si="114"/>
        <v>26</v>
      </c>
      <c r="C3607" s="43" t="str">
        <f t="shared" si="113"/>
        <v>42.126</v>
      </c>
      <c r="D3607" s="44">
        <v>5</v>
      </c>
      <c r="E3607" s="45" t="s">
        <v>19758</v>
      </c>
      <c r="F3607" s="45" t="s">
        <v>19759</v>
      </c>
      <c r="G3607" s="45" t="s">
        <v>1367</v>
      </c>
      <c r="H3607" s="46" t="s">
        <v>19760</v>
      </c>
      <c r="I3607" s="45" t="s">
        <v>19682</v>
      </c>
      <c r="J3607" s="46" t="s">
        <v>19683</v>
      </c>
      <c r="K3607" s="46" t="s">
        <v>19684</v>
      </c>
      <c r="L3607" s="45" t="s">
        <v>7306</v>
      </c>
      <c r="M3607" s="45" t="s">
        <v>7307</v>
      </c>
    </row>
    <row r="3608" spans="1:13" ht="57.6">
      <c r="A3608" s="42" t="s">
        <v>7154</v>
      </c>
      <c r="B3608" s="43">
        <f t="shared" si="114"/>
        <v>27</v>
      </c>
      <c r="C3608" s="43" t="str">
        <f t="shared" si="113"/>
        <v>42.127</v>
      </c>
      <c r="D3608" s="44">
        <v>5</v>
      </c>
      <c r="E3608" s="45" t="s">
        <v>19761</v>
      </c>
      <c r="F3608" s="45" t="s">
        <v>19762</v>
      </c>
      <c r="G3608" s="45" t="s">
        <v>1367</v>
      </c>
      <c r="H3608" s="45" t="s">
        <v>19763</v>
      </c>
      <c r="I3608" s="45" t="s">
        <v>19682</v>
      </c>
      <c r="J3608" s="46" t="s">
        <v>19683</v>
      </c>
      <c r="K3608" s="46" t="s">
        <v>19684</v>
      </c>
      <c r="L3608" s="45" t="s">
        <v>7306</v>
      </c>
      <c r="M3608" s="45" t="s">
        <v>7307</v>
      </c>
    </row>
    <row r="3609" spans="1:13" ht="57.6">
      <c r="A3609" s="42" t="s">
        <v>7154</v>
      </c>
      <c r="B3609" s="43">
        <f t="shared" si="114"/>
        <v>28</v>
      </c>
      <c r="C3609" s="43" t="str">
        <f t="shared" si="113"/>
        <v>42.128</v>
      </c>
      <c r="D3609" s="44">
        <v>5</v>
      </c>
      <c r="E3609" s="45" t="s">
        <v>19764</v>
      </c>
      <c r="F3609" s="45" t="s">
        <v>19765</v>
      </c>
      <c r="G3609" s="45" t="s">
        <v>1367</v>
      </c>
      <c r="H3609" s="46" t="s">
        <v>19766</v>
      </c>
      <c r="I3609" s="45" t="s">
        <v>19682</v>
      </c>
      <c r="J3609" s="46" t="s">
        <v>19683</v>
      </c>
      <c r="K3609" s="46" t="s">
        <v>19684</v>
      </c>
      <c r="L3609" s="45" t="s">
        <v>7306</v>
      </c>
      <c r="M3609" s="45" t="s">
        <v>7307</v>
      </c>
    </row>
    <row r="3610" spans="1:13" ht="57.6">
      <c r="A3610" s="42" t="s">
        <v>7154</v>
      </c>
      <c r="B3610" s="43">
        <f t="shared" si="114"/>
        <v>29</v>
      </c>
      <c r="C3610" s="43" t="str">
        <f t="shared" si="113"/>
        <v>42.129</v>
      </c>
      <c r="D3610" s="44">
        <v>5</v>
      </c>
      <c r="E3610" s="45" t="s">
        <v>19767</v>
      </c>
      <c r="F3610" s="45" t="s">
        <v>19768</v>
      </c>
      <c r="G3610" s="45" t="s">
        <v>1367</v>
      </c>
      <c r="H3610" s="45" t="s">
        <v>19769</v>
      </c>
      <c r="I3610" s="45" t="s">
        <v>19682</v>
      </c>
      <c r="J3610" s="46" t="s">
        <v>19683</v>
      </c>
      <c r="K3610" s="46" t="s">
        <v>19684</v>
      </c>
      <c r="L3610" s="45" t="s">
        <v>7306</v>
      </c>
      <c r="M3610" s="45" t="s">
        <v>7307</v>
      </c>
    </row>
    <row r="3611" spans="1:13" ht="57.6">
      <c r="A3611" s="42" t="s">
        <v>7154</v>
      </c>
      <c r="B3611" s="43">
        <f t="shared" si="114"/>
        <v>30</v>
      </c>
      <c r="C3611" s="43" t="str">
        <f t="shared" si="113"/>
        <v>42.130</v>
      </c>
      <c r="D3611" s="44">
        <v>5</v>
      </c>
      <c r="E3611" s="45" t="s">
        <v>19770</v>
      </c>
      <c r="F3611" s="45" t="s">
        <v>19771</v>
      </c>
      <c r="G3611" s="45" t="s">
        <v>1367</v>
      </c>
      <c r="H3611" s="46" t="s">
        <v>19772</v>
      </c>
      <c r="I3611" s="45" t="s">
        <v>19682</v>
      </c>
      <c r="J3611" s="46" t="s">
        <v>19683</v>
      </c>
      <c r="K3611" s="46" t="s">
        <v>19684</v>
      </c>
      <c r="L3611" s="45" t="s">
        <v>7306</v>
      </c>
      <c r="M3611" s="45" t="s">
        <v>7307</v>
      </c>
    </row>
    <row r="3612" spans="1:13" ht="57.6">
      <c r="A3612" s="42" t="s">
        <v>7154</v>
      </c>
      <c r="B3612" s="43">
        <f t="shared" si="114"/>
        <v>31</v>
      </c>
      <c r="C3612" s="43" t="str">
        <f t="shared" si="113"/>
        <v>42.131</v>
      </c>
      <c r="D3612" s="44">
        <v>5</v>
      </c>
      <c r="E3612" s="45" t="s">
        <v>19773</v>
      </c>
      <c r="F3612" s="45" t="s">
        <v>19774</v>
      </c>
      <c r="G3612" s="45" t="s">
        <v>1367</v>
      </c>
      <c r="H3612" s="46" t="s">
        <v>19775</v>
      </c>
      <c r="I3612" s="45" t="s">
        <v>19682</v>
      </c>
      <c r="J3612" s="46" t="s">
        <v>19683</v>
      </c>
      <c r="K3612" s="46" t="s">
        <v>19684</v>
      </c>
      <c r="L3612" s="45" t="s">
        <v>7306</v>
      </c>
      <c r="M3612" s="45" t="s">
        <v>7307</v>
      </c>
    </row>
    <row r="3613" spans="1:13" ht="57.6">
      <c r="A3613" s="42" t="s">
        <v>7154</v>
      </c>
      <c r="B3613" s="43">
        <f t="shared" si="114"/>
        <v>32</v>
      </c>
      <c r="C3613" s="43" t="str">
        <f t="shared" si="113"/>
        <v>42.132</v>
      </c>
      <c r="D3613" s="44">
        <v>5</v>
      </c>
      <c r="E3613" s="45" t="s">
        <v>19776</v>
      </c>
      <c r="F3613" s="45" t="s">
        <v>19777</v>
      </c>
      <c r="G3613" s="45" t="s">
        <v>1367</v>
      </c>
      <c r="H3613" s="46" t="s">
        <v>19778</v>
      </c>
      <c r="I3613" s="45" t="s">
        <v>19682</v>
      </c>
      <c r="J3613" s="46" t="s">
        <v>19683</v>
      </c>
      <c r="K3613" s="46" t="s">
        <v>19684</v>
      </c>
      <c r="L3613" s="45" t="s">
        <v>7306</v>
      </c>
      <c r="M3613" s="45" t="s">
        <v>7307</v>
      </c>
    </row>
    <row r="3614" spans="1:13" ht="57.6">
      <c r="A3614" s="42" t="s">
        <v>7154</v>
      </c>
      <c r="B3614" s="43">
        <f t="shared" si="114"/>
        <v>33</v>
      </c>
      <c r="C3614" s="43" t="str">
        <f t="shared" si="113"/>
        <v>42.133</v>
      </c>
      <c r="D3614" s="44">
        <v>5</v>
      </c>
      <c r="E3614" s="45" t="s">
        <v>19779</v>
      </c>
      <c r="F3614" s="45" t="s">
        <v>19780</v>
      </c>
      <c r="G3614" s="45" t="s">
        <v>1367</v>
      </c>
      <c r="H3614" s="46" t="s">
        <v>19781</v>
      </c>
      <c r="I3614" s="45" t="s">
        <v>19682</v>
      </c>
      <c r="J3614" s="46" t="s">
        <v>19683</v>
      </c>
      <c r="K3614" s="46" t="s">
        <v>19684</v>
      </c>
      <c r="L3614" s="45" t="s">
        <v>7306</v>
      </c>
      <c r="M3614" s="45" t="s">
        <v>7307</v>
      </c>
    </row>
    <row r="3615" spans="1:13" ht="57.6">
      <c r="A3615" s="42" t="s">
        <v>7154</v>
      </c>
      <c r="B3615" s="43">
        <f t="shared" si="114"/>
        <v>34</v>
      </c>
      <c r="C3615" s="43" t="str">
        <f t="shared" si="113"/>
        <v>42.134</v>
      </c>
      <c r="D3615" s="44">
        <v>5</v>
      </c>
      <c r="E3615" s="45" t="s">
        <v>19782</v>
      </c>
      <c r="F3615" s="45" t="s">
        <v>19783</v>
      </c>
      <c r="G3615" s="45" t="s">
        <v>1367</v>
      </c>
      <c r="H3615" s="45" t="s">
        <v>19784</v>
      </c>
      <c r="I3615" s="45" t="s">
        <v>19682</v>
      </c>
      <c r="J3615" s="46" t="s">
        <v>19683</v>
      </c>
      <c r="K3615" s="46" t="s">
        <v>19684</v>
      </c>
      <c r="L3615" s="45" t="s">
        <v>7306</v>
      </c>
      <c r="M3615" s="45" t="s">
        <v>7307</v>
      </c>
    </row>
    <row r="3616" spans="1:13" ht="57.6">
      <c r="A3616" s="42" t="s">
        <v>7154</v>
      </c>
      <c r="B3616" s="43">
        <f t="shared" si="114"/>
        <v>35</v>
      </c>
      <c r="C3616" s="43" t="str">
        <f t="shared" si="113"/>
        <v>42.135</v>
      </c>
      <c r="D3616" s="44">
        <v>5</v>
      </c>
      <c r="E3616" s="45" t="s">
        <v>19785</v>
      </c>
      <c r="F3616" s="45" t="s">
        <v>19786</v>
      </c>
      <c r="G3616" s="45" t="s">
        <v>1367</v>
      </c>
      <c r="H3616" s="46" t="s">
        <v>19787</v>
      </c>
      <c r="I3616" s="45" t="s">
        <v>19682</v>
      </c>
      <c r="J3616" s="46" t="s">
        <v>19683</v>
      </c>
      <c r="K3616" s="46" t="s">
        <v>19684</v>
      </c>
      <c r="L3616" s="45" t="s">
        <v>7306</v>
      </c>
      <c r="M3616" s="45" t="s">
        <v>7307</v>
      </c>
    </row>
    <row r="3617" spans="1:13" ht="57.6">
      <c r="A3617" s="42" t="s">
        <v>7154</v>
      </c>
      <c r="B3617" s="43">
        <f t="shared" si="114"/>
        <v>36</v>
      </c>
      <c r="C3617" s="43" t="str">
        <f t="shared" si="113"/>
        <v>42.136</v>
      </c>
      <c r="D3617" s="44">
        <v>5</v>
      </c>
      <c r="E3617" s="45" t="s">
        <v>19788</v>
      </c>
      <c r="F3617" s="45" t="s">
        <v>19789</v>
      </c>
      <c r="G3617" s="45" t="s">
        <v>1367</v>
      </c>
      <c r="H3617" s="45" t="s">
        <v>19790</v>
      </c>
      <c r="I3617" s="45" t="s">
        <v>19682</v>
      </c>
      <c r="J3617" s="46" t="s">
        <v>19683</v>
      </c>
      <c r="K3617" s="46" t="s">
        <v>19684</v>
      </c>
      <c r="L3617" s="45" t="s">
        <v>7306</v>
      </c>
      <c r="M3617" s="45" t="s">
        <v>7307</v>
      </c>
    </row>
    <row r="3618" spans="1:13" ht="57.6">
      <c r="A3618" s="42" t="s">
        <v>7154</v>
      </c>
      <c r="B3618" s="43">
        <f t="shared" si="114"/>
        <v>37</v>
      </c>
      <c r="C3618" s="43" t="str">
        <f t="shared" si="113"/>
        <v>42.137</v>
      </c>
      <c r="D3618" s="44">
        <v>5</v>
      </c>
      <c r="E3618" s="45" t="s">
        <v>19791</v>
      </c>
      <c r="F3618" s="45" t="s">
        <v>19792</v>
      </c>
      <c r="G3618" s="45" t="s">
        <v>1367</v>
      </c>
      <c r="H3618" s="46" t="s">
        <v>19793</v>
      </c>
      <c r="I3618" s="45" t="s">
        <v>19682</v>
      </c>
      <c r="J3618" s="46" t="s">
        <v>19683</v>
      </c>
      <c r="K3618" s="46" t="s">
        <v>19684</v>
      </c>
      <c r="L3618" s="45" t="s">
        <v>7306</v>
      </c>
      <c r="M3618" s="45" t="s">
        <v>7307</v>
      </c>
    </row>
    <row r="3619" spans="1:13" ht="57.6">
      <c r="A3619" s="42" t="s">
        <v>7154</v>
      </c>
      <c r="B3619" s="43">
        <f t="shared" si="114"/>
        <v>38</v>
      </c>
      <c r="C3619" s="43" t="str">
        <f t="shared" si="113"/>
        <v>42.138</v>
      </c>
      <c r="D3619" s="44">
        <v>5</v>
      </c>
      <c r="E3619" s="45" t="s">
        <v>19794</v>
      </c>
      <c r="F3619" s="45" t="s">
        <v>19795</v>
      </c>
      <c r="G3619" s="45" t="s">
        <v>1367</v>
      </c>
      <c r="H3619" s="45" t="s">
        <v>19796</v>
      </c>
      <c r="I3619" s="45" t="s">
        <v>19682</v>
      </c>
      <c r="J3619" s="46" t="s">
        <v>19683</v>
      </c>
      <c r="K3619" s="46" t="s">
        <v>19684</v>
      </c>
      <c r="L3619" s="45" t="s">
        <v>7306</v>
      </c>
      <c r="M3619" s="45" t="s">
        <v>7307</v>
      </c>
    </row>
    <row r="3620" spans="1:13" ht="57.6">
      <c r="A3620" s="42" t="s">
        <v>7154</v>
      </c>
      <c r="B3620" s="43">
        <f t="shared" si="114"/>
        <v>39</v>
      </c>
      <c r="C3620" s="43" t="str">
        <f t="shared" si="113"/>
        <v>42.139</v>
      </c>
      <c r="D3620" s="44">
        <v>5</v>
      </c>
      <c r="E3620" s="45" t="s">
        <v>19797</v>
      </c>
      <c r="F3620" s="45" t="s">
        <v>19798</v>
      </c>
      <c r="G3620" s="45" t="s">
        <v>1367</v>
      </c>
      <c r="H3620" s="45" t="s">
        <v>19799</v>
      </c>
      <c r="I3620" s="45" t="s">
        <v>19682</v>
      </c>
      <c r="J3620" s="46" t="s">
        <v>19683</v>
      </c>
      <c r="K3620" s="46" t="s">
        <v>19684</v>
      </c>
      <c r="L3620" s="45" t="s">
        <v>7306</v>
      </c>
      <c r="M3620" s="45" t="s">
        <v>7307</v>
      </c>
    </row>
    <row r="3621" spans="1:13" ht="57.6">
      <c r="A3621" s="42" t="s">
        <v>7154</v>
      </c>
      <c r="B3621" s="43">
        <f t="shared" si="114"/>
        <v>40</v>
      </c>
      <c r="C3621" s="43" t="str">
        <f t="shared" si="113"/>
        <v>42.140</v>
      </c>
      <c r="D3621" s="44">
        <v>5</v>
      </c>
      <c r="E3621" s="45" t="s">
        <v>19800</v>
      </c>
      <c r="F3621" s="45" t="s">
        <v>19801</v>
      </c>
      <c r="G3621" s="45" t="s">
        <v>1367</v>
      </c>
      <c r="H3621" s="45" t="s">
        <v>19802</v>
      </c>
      <c r="I3621" s="45" t="s">
        <v>19682</v>
      </c>
      <c r="J3621" s="46" t="s">
        <v>19683</v>
      </c>
      <c r="K3621" s="46" t="s">
        <v>19684</v>
      </c>
      <c r="L3621" s="45" t="s">
        <v>7306</v>
      </c>
      <c r="M3621" s="45" t="s">
        <v>7307</v>
      </c>
    </row>
    <row r="3622" spans="1:13" ht="57.6">
      <c r="A3622" s="42" t="s">
        <v>7154</v>
      </c>
      <c r="B3622" s="43">
        <f t="shared" si="114"/>
        <v>41</v>
      </c>
      <c r="C3622" s="43" t="str">
        <f t="shared" si="113"/>
        <v>42.141</v>
      </c>
      <c r="D3622" s="44">
        <v>5</v>
      </c>
      <c r="E3622" s="45" t="s">
        <v>19803</v>
      </c>
      <c r="F3622" s="45" t="s">
        <v>19804</v>
      </c>
      <c r="G3622" s="45" t="s">
        <v>1367</v>
      </c>
      <c r="H3622" s="46" t="s">
        <v>19805</v>
      </c>
      <c r="I3622" s="45" t="s">
        <v>19682</v>
      </c>
      <c r="J3622" s="46" t="s">
        <v>19683</v>
      </c>
      <c r="K3622" s="46" t="s">
        <v>19684</v>
      </c>
      <c r="L3622" s="45" t="s">
        <v>7306</v>
      </c>
      <c r="M3622" s="45" t="s">
        <v>7307</v>
      </c>
    </row>
    <row r="3623" spans="1:13" ht="57.6">
      <c r="A3623" s="42" t="s">
        <v>7154</v>
      </c>
      <c r="B3623" s="43">
        <f t="shared" si="114"/>
        <v>42</v>
      </c>
      <c r="C3623" s="43" t="str">
        <f t="shared" si="113"/>
        <v>42.142</v>
      </c>
      <c r="D3623" s="44">
        <v>5</v>
      </c>
      <c r="E3623" s="45" t="s">
        <v>19806</v>
      </c>
      <c r="F3623" s="45" t="s">
        <v>19807</v>
      </c>
      <c r="G3623" s="45" t="s">
        <v>1367</v>
      </c>
      <c r="H3623" s="45" t="s">
        <v>19808</v>
      </c>
      <c r="I3623" s="45" t="s">
        <v>19682</v>
      </c>
      <c r="J3623" s="46" t="s">
        <v>19683</v>
      </c>
      <c r="K3623" s="46" t="s">
        <v>19684</v>
      </c>
      <c r="L3623" s="45" t="s">
        <v>7306</v>
      </c>
      <c r="M3623" s="45" t="s">
        <v>7307</v>
      </c>
    </row>
    <row r="3624" spans="1:13" ht="57.6">
      <c r="A3624" s="42" t="s">
        <v>7154</v>
      </c>
      <c r="B3624" s="43">
        <f t="shared" si="114"/>
        <v>43</v>
      </c>
      <c r="C3624" s="43" t="str">
        <f t="shared" si="113"/>
        <v>42.143</v>
      </c>
      <c r="D3624" s="44">
        <v>5</v>
      </c>
      <c r="E3624" s="45" t="s">
        <v>19809</v>
      </c>
      <c r="F3624" s="45" t="s">
        <v>19810</v>
      </c>
      <c r="G3624" s="45" t="s">
        <v>1367</v>
      </c>
      <c r="H3624" s="46" t="s">
        <v>19811</v>
      </c>
      <c r="I3624" s="45" t="s">
        <v>19682</v>
      </c>
      <c r="J3624" s="46" t="s">
        <v>19683</v>
      </c>
      <c r="K3624" s="46" t="s">
        <v>19684</v>
      </c>
      <c r="L3624" s="45" t="s">
        <v>7306</v>
      </c>
      <c r="M3624" s="45" t="s">
        <v>7307</v>
      </c>
    </row>
    <row r="3625" spans="1:13" ht="57.6">
      <c r="A3625" s="42" t="s">
        <v>7154</v>
      </c>
      <c r="B3625" s="43">
        <f t="shared" si="114"/>
        <v>44</v>
      </c>
      <c r="C3625" s="43" t="str">
        <f t="shared" si="113"/>
        <v>42.144</v>
      </c>
      <c r="D3625" s="44">
        <v>5</v>
      </c>
      <c r="E3625" s="45" t="s">
        <v>19812</v>
      </c>
      <c r="F3625" s="45" t="s">
        <v>19813</v>
      </c>
      <c r="G3625" s="45" t="s">
        <v>1367</v>
      </c>
      <c r="H3625" s="46" t="s">
        <v>19814</v>
      </c>
      <c r="I3625" s="45" t="s">
        <v>19682</v>
      </c>
      <c r="J3625" s="46" t="s">
        <v>19683</v>
      </c>
      <c r="K3625" s="46" t="s">
        <v>19684</v>
      </c>
      <c r="L3625" s="45" t="s">
        <v>7306</v>
      </c>
      <c r="M3625" s="45" t="s">
        <v>7307</v>
      </c>
    </row>
    <row r="3626" spans="1:13" ht="57.6">
      <c r="A3626" s="42" t="s">
        <v>7154</v>
      </c>
      <c r="B3626" s="43">
        <f t="shared" si="114"/>
        <v>45</v>
      </c>
      <c r="C3626" s="43" t="str">
        <f t="shared" si="113"/>
        <v>42.145</v>
      </c>
      <c r="D3626" s="44">
        <v>5</v>
      </c>
      <c r="E3626" s="45" t="s">
        <v>19815</v>
      </c>
      <c r="F3626" s="45" t="s">
        <v>19816</v>
      </c>
      <c r="G3626" s="45" t="s">
        <v>1367</v>
      </c>
      <c r="H3626" s="46" t="s">
        <v>19817</v>
      </c>
      <c r="I3626" s="45" t="s">
        <v>19682</v>
      </c>
      <c r="J3626" s="46" t="s">
        <v>19683</v>
      </c>
      <c r="K3626" s="46" t="s">
        <v>19684</v>
      </c>
      <c r="L3626" s="45" t="s">
        <v>7306</v>
      </c>
      <c r="M3626" s="45" t="s">
        <v>7307</v>
      </c>
    </row>
    <row r="3627" spans="1:13" ht="57.6">
      <c r="A3627" s="42" t="s">
        <v>7154</v>
      </c>
      <c r="B3627" s="43">
        <f t="shared" si="114"/>
        <v>46</v>
      </c>
      <c r="C3627" s="43" t="str">
        <f t="shared" si="113"/>
        <v>42.146</v>
      </c>
      <c r="D3627" s="44">
        <v>5</v>
      </c>
      <c r="E3627" s="45" t="s">
        <v>19818</v>
      </c>
      <c r="F3627" s="45" t="s">
        <v>19819</v>
      </c>
      <c r="G3627" s="45" t="s">
        <v>1367</v>
      </c>
      <c r="H3627" s="46" t="s">
        <v>19820</v>
      </c>
      <c r="I3627" s="45" t="s">
        <v>19682</v>
      </c>
      <c r="J3627" s="46" t="s">
        <v>19683</v>
      </c>
      <c r="K3627" s="46" t="s">
        <v>19684</v>
      </c>
      <c r="L3627" s="45" t="s">
        <v>7306</v>
      </c>
      <c r="M3627" s="45" t="s">
        <v>7307</v>
      </c>
    </row>
    <row r="3628" spans="1:13" ht="57.6">
      <c r="A3628" s="42" t="s">
        <v>7154</v>
      </c>
      <c r="B3628" s="43">
        <f t="shared" si="114"/>
        <v>47</v>
      </c>
      <c r="C3628" s="43" t="str">
        <f t="shared" si="113"/>
        <v>42.147</v>
      </c>
      <c r="D3628" s="44">
        <v>5</v>
      </c>
      <c r="E3628" s="45" t="s">
        <v>19821</v>
      </c>
      <c r="F3628" s="45" t="s">
        <v>19822</v>
      </c>
      <c r="G3628" s="45" t="s">
        <v>1367</v>
      </c>
      <c r="H3628" s="46" t="s">
        <v>19823</v>
      </c>
      <c r="I3628" s="45" t="s">
        <v>19682</v>
      </c>
      <c r="J3628" s="46" t="s">
        <v>19683</v>
      </c>
      <c r="K3628" s="46" t="s">
        <v>19684</v>
      </c>
      <c r="L3628" s="45" t="s">
        <v>7306</v>
      </c>
      <c r="M3628" s="45" t="s">
        <v>7307</v>
      </c>
    </row>
    <row r="3629" spans="1:13" ht="57.6">
      <c r="A3629" s="42" t="s">
        <v>7154</v>
      </c>
      <c r="B3629" s="43">
        <f t="shared" si="114"/>
        <v>48</v>
      </c>
      <c r="C3629" s="43" t="str">
        <f t="shared" si="113"/>
        <v>42.148</v>
      </c>
      <c r="D3629" s="44">
        <v>5</v>
      </c>
      <c r="E3629" s="45" t="s">
        <v>19824</v>
      </c>
      <c r="F3629" s="45" t="s">
        <v>19825</v>
      </c>
      <c r="G3629" s="45" t="s">
        <v>1367</v>
      </c>
      <c r="H3629" s="46" t="s">
        <v>19826</v>
      </c>
      <c r="I3629" s="45" t="s">
        <v>19682</v>
      </c>
      <c r="J3629" s="46" t="s">
        <v>19683</v>
      </c>
      <c r="K3629" s="46" t="s">
        <v>19684</v>
      </c>
      <c r="L3629" s="45" t="s">
        <v>7306</v>
      </c>
      <c r="M3629" s="45" t="s">
        <v>7307</v>
      </c>
    </row>
    <row r="3630" spans="1:13" ht="57.6">
      <c r="A3630" s="42" t="s">
        <v>7154</v>
      </c>
      <c r="B3630" s="43">
        <f t="shared" si="114"/>
        <v>49</v>
      </c>
      <c r="C3630" s="43" t="str">
        <f t="shared" si="113"/>
        <v>42.149</v>
      </c>
      <c r="D3630" s="44">
        <v>5</v>
      </c>
      <c r="E3630" s="45" t="s">
        <v>19827</v>
      </c>
      <c r="F3630" s="45" t="s">
        <v>19828</v>
      </c>
      <c r="G3630" s="45" t="s">
        <v>1367</v>
      </c>
      <c r="H3630" s="46" t="s">
        <v>19829</v>
      </c>
      <c r="I3630" s="45" t="s">
        <v>19682</v>
      </c>
      <c r="J3630" s="46" t="s">
        <v>19683</v>
      </c>
      <c r="K3630" s="46" t="s">
        <v>19684</v>
      </c>
      <c r="L3630" s="45" t="s">
        <v>7306</v>
      </c>
      <c r="M3630" s="45" t="s">
        <v>7307</v>
      </c>
    </row>
    <row r="3631" spans="1:13" ht="57.6">
      <c r="A3631" s="42" t="s">
        <v>7154</v>
      </c>
      <c r="B3631" s="43">
        <f t="shared" si="114"/>
        <v>50</v>
      </c>
      <c r="C3631" s="43" t="str">
        <f t="shared" si="113"/>
        <v>42.150</v>
      </c>
      <c r="D3631" s="44">
        <v>5</v>
      </c>
      <c r="E3631" s="45" t="s">
        <v>19830</v>
      </c>
      <c r="F3631" s="45" t="s">
        <v>19831</v>
      </c>
      <c r="G3631" s="45" t="s">
        <v>1367</v>
      </c>
      <c r="H3631" s="45" t="s">
        <v>19832</v>
      </c>
      <c r="I3631" s="45" t="s">
        <v>19682</v>
      </c>
      <c r="J3631" s="46" t="s">
        <v>19683</v>
      </c>
      <c r="K3631" s="46" t="s">
        <v>19684</v>
      </c>
      <c r="L3631" s="45" t="s">
        <v>7306</v>
      </c>
      <c r="M3631" s="45" t="s">
        <v>7307</v>
      </c>
    </row>
    <row r="3632" spans="1:13" ht="57.6">
      <c r="A3632" s="42" t="s">
        <v>7154</v>
      </c>
      <c r="B3632" s="43">
        <f t="shared" si="114"/>
        <v>51</v>
      </c>
      <c r="C3632" s="43" t="str">
        <f t="shared" si="113"/>
        <v>42.151</v>
      </c>
      <c r="D3632" s="44">
        <v>5</v>
      </c>
      <c r="E3632" s="45" t="s">
        <v>19833</v>
      </c>
      <c r="F3632" s="45" t="s">
        <v>19834</v>
      </c>
      <c r="G3632" s="45" t="s">
        <v>1367</v>
      </c>
      <c r="H3632" s="46" t="s">
        <v>19835</v>
      </c>
      <c r="I3632" s="45" t="s">
        <v>19682</v>
      </c>
      <c r="J3632" s="46" t="s">
        <v>19683</v>
      </c>
      <c r="K3632" s="46" t="s">
        <v>19684</v>
      </c>
      <c r="L3632" s="45" t="s">
        <v>7306</v>
      </c>
      <c r="M3632" s="45" t="s">
        <v>7307</v>
      </c>
    </row>
    <row r="3633" spans="1:13" ht="57.6">
      <c r="A3633" s="42" t="s">
        <v>7154</v>
      </c>
      <c r="B3633" s="43">
        <f t="shared" si="114"/>
        <v>52</v>
      </c>
      <c r="C3633" s="43" t="str">
        <f t="shared" si="113"/>
        <v>42.152</v>
      </c>
      <c r="D3633" s="44">
        <v>5</v>
      </c>
      <c r="E3633" s="45" t="s">
        <v>19836</v>
      </c>
      <c r="F3633" s="45" t="s">
        <v>19837</v>
      </c>
      <c r="G3633" s="45" t="s">
        <v>1367</v>
      </c>
      <c r="H3633" s="46" t="s">
        <v>19838</v>
      </c>
      <c r="I3633" s="45" t="s">
        <v>19682</v>
      </c>
      <c r="J3633" s="46" t="s">
        <v>19683</v>
      </c>
      <c r="K3633" s="46" t="s">
        <v>19684</v>
      </c>
      <c r="L3633" s="45" t="s">
        <v>7306</v>
      </c>
      <c r="M3633" s="45" t="s">
        <v>7307</v>
      </c>
    </row>
    <row r="3634" spans="1:13" ht="57.6">
      <c r="A3634" s="42" t="s">
        <v>7154</v>
      </c>
      <c r="B3634" s="43">
        <f t="shared" si="114"/>
        <v>53</v>
      </c>
      <c r="C3634" s="43" t="str">
        <f t="shared" si="113"/>
        <v>42.153</v>
      </c>
      <c r="D3634" s="44">
        <v>5</v>
      </c>
      <c r="E3634" s="45" t="s">
        <v>19839</v>
      </c>
      <c r="F3634" s="45" t="s">
        <v>19840</v>
      </c>
      <c r="G3634" s="45" t="s">
        <v>1367</v>
      </c>
      <c r="H3634" s="46" t="s">
        <v>19841</v>
      </c>
      <c r="I3634" s="45" t="s">
        <v>19682</v>
      </c>
      <c r="J3634" s="46" t="s">
        <v>19683</v>
      </c>
      <c r="K3634" s="46" t="s">
        <v>19684</v>
      </c>
      <c r="L3634" s="45" t="s">
        <v>7306</v>
      </c>
      <c r="M3634" s="45" t="s">
        <v>7307</v>
      </c>
    </row>
    <row r="3635" spans="1:13" ht="57.6">
      <c r="A3635" s="42" t="s">
        <v>7154</v>
      </c>
      <c r="B3635" s="43">
        <f t="shared" si="114"/>
        <v>54</v>
      </c>
      <c r="C3635" s="43" t="str">
        <f t="shared" si="113"/>
        <v>42.154</v>
      </c>
      <c r="D3635" s="44">
        <v>5</v>
      </c>
      <c r="E3635" s="45" t="s">
        <v>19842</v>
      </c>
      <c r="F3635" s="45" t="s">
        <v>19843</v>
      </c>
      <c r="G3635" s="45" t="s">
        <v>1367</v>
      </c>
      <c r="H3635" s="45" t="s">
        <v>19844</v>
      </c>
      <c r="I3635" s="45" t="s">
        <v>19682</v>
      </c>
      <c r="J3635" s="46" t="s">
        <v>19683</v>
      </c>
      <c r="K3635" s="46" t="s">
        <v>19684</v>
      </c>
      <c r="L3635" s="45" t="s">
        <v>7306</v>
      </c>
      <c r="M3635" s="45" t="s">
        <v>7307</v>
      </c>
    </row>
    <row r="3636" spans="1:13" ht="57.6">
      <c r="A3636" s="42" t="s">
        <v>7154</v>
      </c>
      <c r="B3636" s="43">
        <f t="shared" si="114"/>
        <v>55</v>
      </c>
      <c r="C3636" s="43" t="str">
        <f t="shared" si="113"/>
        <v>42.155</v>
      </c>
      <c r="D3636" s="44">
        <v>5</v>
      </c>
      <c r="E3636" s="45" t="s">
        <v>19845</v>
      </c>
      <c r="F3636" s="45" t="s">
        <v>19846</v>
      </c>
      <c r="G3636" s="45" t="s">
        <v>1367</v>
      </c>
      <c r="H3636" s="45" t="s">
        <v>19847</v>
      </c>
      <c r="I3636" s="45" t="s">
        <v>19682</v>
      </c>
      <c r="J3636" s="46" t="s">
        <v>19683</v>
      </c>
      <c r="K3636" s="46" t="s">
        <v>19684</v>
      </c>
      <c r="L3636" s="45" t="s">
        <v>7306</v>
      </c>
      <c r="M3636" s="45" t="s">
        <v>7307</v>
      </c>
    </row>
    <row r="3637" spans="1:13" ht="57.6">
      <c r="A3637" s="42" t="s">
        <v>7154</v>
      </c>
      <c r="B3637" s="43">
        <f t="shared" si="114"/>
        <v>56</v>
      </c>
      <c r="C3637" s="43" t="str">
        <f t="shared" si="113"/>
        <v>42.156</v>
      </c>
      <c r="D3637" s="44">
        <v>5</v>
      </c>
      <c r="E3637" s="45" t="s">
        <v>19848</v>
      </c>
      <c r="F3637" s="45" t="s">
        <v>19849</v>
      </c>
      <c r="G3637" s="45" t="s">
        <v>1367</v>
      </c>
      <c r="H3637" s="46" t="s">
        <v>19850</v>
      </c>
      <c r="I3637" s="45" t="s">
        <v>19682</v>
      </c>
      <c r="J3637" s="46" t="s">
        <v>19683</v>
      </c>
      <c r="K3637" s="46" t="s">
        <v>19684</v>
      </c>
      <c r="L3637" s="45" t="s">
        <v>7306</v>
      </c>
      <c r="M3637" s="45" t="s">
        <v>7307</v>
      </c>
    </row>
    <row r="3638" spans="1:13" ht="57.6">
      <c r="A3638" s="42" t="s">
        <v>7154</v>
      </c>
      <c r="B3638" s="43">
        <f t="shared" si="114"/>
        <v>57</v>
      </c>
      <c r="C3638" s="43" t="str">
        <f t="shared" si="113"/>
        <v>42.157</v>
      </c>
      <c r="D3638" s="44">
        <v>5</v>
      </c>
      <c r="E3638" s="45" t="s">
        <v>19851</v>
      </c>
      <c r="F3638" s="45" t="s">
        <v>19852</v>
      </c>
      <c r="G3638" s="45" t="s">
        <v>1367</v>
      </c>
      <c r="H3638" s="46" t="s">
        <v>19853</v>
      </c>
      <c r="I3638" s="45" t="s">
        <v>19682</v>
      </c>
      <c r="J3638" s="46" t="s">
        <v>19683</v>
      </c>
      <c r="K3638" s="46" t="s">
        <v>19684</v>
      </c>
      <c r="L3638" s="45" t="s">
        <v>7306</v>
      </c>
      <c r="M3638" s="45" t="s">
        <v>7307</v>
      </c>
    </row>
    <row r="3639" spans="1:13" ht="57.6">
      <c r="A3639" s="42" t="s">
        <v>7154</v>
      </c>
      <c r="B3639" s="43">
        <f t="shared" si="114"/>
        <v>58</v>
      </c>
      <c r="C3639" s="43" t="str">
        <f t="shared" si="113"/>
        <v>42.158</v>
      </c>
      <c r="D3639" s="44">
        <v>5</v>
      </c>
      <c r="E3639" s="45" t="s">
        <v>19854</v>
      </c>
      <c r="F3639" s="45" t="s">
        <v>19855</v>
      </c>
      <c r="G3639" s="45" t="s">
        <v>1367</v>
      </c>
      <c r="H3639" s="45" t="s">
        <v>19856</v>
      </c>
      <c r="I3639" s="45" t="s">
        <v>19682</v>
      </c>
      <c r="J3639" s="46" t="s">
        <v>19683</v>
      </c>
      <c r="K3639" s="46" t="s">
        <v>19684</v>
      </c>
      <c r="L3639" s="45" t="s">
        <v>7306</v>
      </c>
      <c r="M3639" s="45" t="s">
        <v>7307</v>
      </c>
    </row>
    <row r="3640" spans="1:13" ht="57.6">
      <c r="A3640" s="42" t="s">
        <v>7154</v>
      </c>
      <c r="B3640" s="43">
        <f t="shared" si="114"/>
        <v>59</v>
      </c>
      <c r="C3640" s="43" t="str">
        <f t="shared" si="113"/>
        <v>42.159</v>
      </c>
      <c r="D3640" s="44">
        <v>5</v>
      </c>
      <c r="E3640" s="45" t="s">
        <v>19857</v>
      </c>
      <c r="F3640" s="45" t="s">
        <v>19858</v>
      </c>
      <c r="G3640" s="45" t="s">
        <v>1367</v>
      </c>
      <c r="H3640" s="46" t="s">
        <v>19859</v>
      </c>
      <c r="I3640" s="45" t="s">
        <v>19682</v>
      </c>
      <c r="J3640" s="46" t="s">
        <v>19683</v>
      </c>
      <c r="K3640" s="46" t="s">
        <v>19684</v>
      </c>
      <c r="L3640" s="45" t="s">
        <v>7306</v>
      </c>
      <c r="M3640" s="45" t="s">
        <v>7307</v>
      </c>
    </row>
    <row r="3641" spans="1:13" ht="57.6">
      <c r="A3641" s="42" t="s">
        <v>7154</v>
      </c>
      <c r="B3641" s="43">
        <f t="shared" si="114"/>
        <v>60</v>
      </c>
      <c r="C3641" s="43" t="str">
        <f t="shared" si="113"/>
        <v>42.160</v>
      </c>
      <c r="D3641" s="44">
        <v>5</v>
      </c>
      <c r="E3641" s="45" t="s">
        <v>19860</v>
      </c>
      <c r="F3641" s="45" t="s">
        <v>19861</v>
      </c>
      <c r="G3641" s="45" t="s">
        <v>1367</v>
      </c>
      <c r="H3641" s="46" t="s">
        <v>19862</v>
      </c>
      <c r="I3641" s="45" t="s">
        <v>19682</v>
      </c>
      <c r="J3641" s="46" t="s">
        <v>19683</v>
      </c>
      <c r="K3641" s="46" t="s">
        <v>19684</v>
      </c>
      <c r="L3641" s="45" t="s">
        <v>7306</v>
      </c>
      <c r="M3641" s="45" t="s">
        <v>7307</v>
      </c>
    </row>
    <row r="3642" spans="1:13" ht="57.6">
      <c r="A3642" s="42" t="s">
        <v>7154</v>
      </c>
      <c r="B3642" s="43">
        <f t="shared" si="114"/>
        <v>61</v>
      </c>
      <c r="C3642" s="43" t="str">
        <f t="shared" si="113"/>
        <v>42.161</v>
      </c>
      <c r="D3642" s="44">
        <v>5</v>
      </c>
      <c r="E3642" s="45" t="s">
        <v>19863</v>
      </c>
      <c r="F3642" s="45" t="s">
        <v>19864</v>
      </c>
      <c r="G3642" s="45" t="s">
        <v>1367</v>
      </c>
      <c r="H3642" s="45" t="s">
        <v>19865</v>
      </c>
      <c r="I3642" s="45" t="s">
        <v>19682</v>
      </c>
      <c r="J3642" s="46" t="s">
        <v>19683</v>
      </c>
      <c r="K3642" s="46" t="s">
        <v>19684</v>
      </c>
      <c r="L3642" s="45" t="s">
        <v>7306</v>
      </c>
      <c r="M3642" s="45" t="s">
        <v>7307</v>
      </c>
    </row>
    <row r="3643" spans="1:13" ht="57.6">
      <c r="A3643" s="42" t="s">
        <v>7154</v>
      </c>
      <c r="B3643" s="43">
        <f t="shared" si="114"/>
        <v>62</v>
      </c>
      <c r="C3643" s="43" t="str">
        <f t="shared" si="113"/>
        <v>42.162</v>
      </c>
      <c r="D3643" s="44">
        <v>5</v>
      </c>
      <c r="E3643" s="45" t="s">
        <v>19866</v>
      </c>
      <c r="F3643" s="45" t="s">
        <v>19867</v>
      </c>
      <c r="G3643" s="45" t="s">
        <v>1367</v>
      </c>
      <c r="H3643" s="45" t="s">
        <v>19868</v>
      </c>
      <c r="I3643" s="45" t="s">
        <v>19682</v>
      </c>
      <c r="J3643" s="46" t="s">
        <v>19683</v>
      </c>
      <c r="K3643" s="46" t="s">
        <v>19684</v>
      </c>
      <c r="L3643" s="45" t="s">
        <v>7306</v>
      </c>
      <c r="M3643" s="45" t="s">
        <v>7307</v>
      </c>
    </row>
    <row r="3644" spans="1:13" ht="57.6">
      <c r="A3644" s="42" t="s">
        <v>7154</v>
      </c>
      <c r="B3644" s="43">
        <f t="shared" si="114"/>
        <v>63</v>
      </c>
      <c r="C3644" s="43" t="str">
        <f t="shared" si="113"/>
        <v>42.163</v>
      </c>
      <c r="D3644" s="44">
        <v>5</v>
      </c>
      <c r="E3644" s="45" t="s">
        <v>19869</v>
      </c>
      <c r="F3644" s="45" t="s">
        <v>19870</v>
      </c>
      <c r="G3644" s="45" t="s">
        <v>1367</v>
      </c>
      <c r="H3644" s="45" t="s">
        <v>19871</v>
      </c>
      <c r="I3644" s="45" t="s">
        <v>19682</v>
      </c>
      <c r="J3644" s="46" t="s">
        <v>19683</v>
      </c>
      <c r="K3644" s="46" t="s">
        <v>19684</v>
      </c>
      <c r="L3644" s="45" t="s">
        <v>7306</v>
      </c>
      <c r="M3644" s="45" t="s">
        <v>7307</v>
      </c>
    </row>
    <row r="3645" spans="1:13" ht="57.6">
      <c r="A3645" s="42" t="s">
        <v>7154</v>
      </c>
      <c r="B3645" s="43">
        <f t="shared" si="114"/>
        <v>64</v>
      </c>
      <c r="C3645" s="43" t="str">
        <f t="shared" si="113"/>
        <v>42.164</v>
      </c>
      <c r="D3645" s="44">
        <v>5</v>
      </c>
      <c r="E3645" s="45" t="s">
        <v>19872</v>
      </c>
      <c r="F3645" s="45" t="s">
        <v>19873</v>
      </c>
      <c r="G3645" s="45" t="s">
        <v>1367</v>
      </c>
      <c r="H3645" s="46" t="s">
        <v>19874</v>
      </c>
      <c r="I3645" s="45" t="s">
        <v>19682</v>
      </c>
      <c r="J3645" s="46" t="s">
        <v>19683</v>
      </c>
      <c r="K3645" s="46" t="s">
        <v>19684</v>
      </c>
      <c r="L3645" s="45" t="s">
        <v>7306</v>
      </c>
      <c r="M3645" s="45" t="s">
        <v>7307</v>
      </c>
    </row>
    <row r="3646" spans="1:13" ht="57.6">
      <c r="A3646" s="42" t="s">
        <v>7154</v>
      </c>
      <c r="B3646" s="43">
        <f t="shared" si="114"/>
        <v>65</v>
      </c>
      <c r="C3646" s="43" t="str">
        <f t="shared" si="113"/>
        <v>42.165</v>
      </c>
      <c r="D3646" s="44">
        <v>5</v>
      </c>
      <c r="E3646" s="45" t="s">
        <v>19875</v>
      </c>
      <c r="F3646" s="45" t="s">
        <v>19876</v>
      </c>
      <c r="G3646" s="45" t="s">
        <v>1367</v>
      </c>
      <c r="H3646" s="46" t="s">
        <v>19877</v>
      </c>
      <c r="I3646" s="45" t="s">
        <v>19682</v>
      </c>
      <c r="J3646" s="46" t="s">
        <v>19683</v>
      </c>
      <c r="K3646" s="46" t="s">
        <v>19684</v>
      </c>
      <c r="L3646" s="45" t="s">
        <v>7306</v>
      </c>
      <c r="M3646" s="45" t="s">
        <v>7307</v>
      </c>
    </row>
    <row r="3647" spans="1:13" ht="57.6">
      <c r="A3647" s="42" t="s">
        <v>7154</v>
      </c>
      <c r="B3647" s="43">
        <f t="shared" si="114"/>
        <v>66</v>
      </c>
      <c r="C3647" s="43" t="str">
        <f t="shared" si="113"/>
        <v>42.166</v>
      </c>
      <c r="D3647" s="44">
        <v>5</v>
      </c>
      <c r="E3647" s="45" t="s">
        <v>19878</v>
      </c>
      <c r="F3647" s="45" t="s">
        <v>19879</v>
      </c>
      <c r="G3647" s="45" t="s">
        <v>1367</v>
      </c>
      <c r="H3647" s="46" t="s">
        <v>19880</v>
      </c>
      <c r="I3647" s="45" t="s">
        <v>19682</v>
      </c>
      <c r="J3647" s="46" t="s">
        <v>19683</v>
      </c>
      <c r="K3647" s="46" t="s">
        <v>19684</v>
      </c>
      <c r="L3647" s="45" t="s">
        <v>7306</v>
      </c>
      <c r="M3647" s="45" t="s">
        <v>7307</v>
      </c>
    </row>
    <row r="3648" spans="1:13" ht="57.6">
      <c r="A3648" s="42" t="s">
        <v>7154</v>
      </c>
      <c r="B3648" s="43">
        <f t="shared" si="114"/>
        <v>67</v>
      </c>
      <c r="C3648" s="43" t="str">
        <f t="shared" si="113"/>
        <v>42.167</v>
      </c>
      <c r="D3648" s="44">
        <v>5</v>
      </c>
      <c r="E3648" s="45" t="s">
        <v>19881</v>
      </c>
      <c r="F3648" s="45" t="s">
        <v>19882</v>
      </c>
      <c r="G3648" s="45" t="s">
        <v>1367</v>
      </c>
      <c r="H3648" s="46" t="s">
        <v>19883</v>
      </c>
      <c r="I3648" s="45" t="s">
        <v>19682</v>
      </c>
      <c r="J3648" s="46" t="s">
        <v>19683</v>
      </c>
      <c r="K3648" s="46" t="s">
        <v>19684</v>
      </c>
      <c r="L3648" s="45" t="s">
        <v>7306</v>
      </c>
      <c r="M3648" s="45" t="s">
        <v>7307</v>
      </c>
    </row>
    <row r="3649" spans="1:13" ht="57.6">
      <c r="A3649" s="42" t="s">
        <v>7154</v>
      </c>
      <c r="B3649" s="43">
        <f t="shared" si="114"/>
        <v>68</v>
      </c>
      <c r="C3649" s="43" t="str">
        <f t="shared" si="113"/>
        <v>42.168</v>
      </c>
      <c r="D3649" s="44">
        <v>5</v>
      </c>
      <c r="E3649" s="45" t="s">
        <v>19884</v>
      </c>
      <c r="F3649" s="45" t="s">
        <v>19885</v>
      </c>
      <c r="G3649" s="45" t="s">
        <v>1367</v>
      </c>
      <c r="H3649" s="46" t="s">
        <v>19886</v>
      </c>
      <c r="I3649" s="45" t="s">
        <v>19682</v>
      </c>
      <c r="J3649" s="46" t="s">
        <v>19683</v>
      </c>
      <c r="K3649" s="46" t="s">
        <v>19684</v>
      </c>
      <c r="L3649" s="45" t="s">
        <v>7306</v>
      </c>
      <c r="M3649" s="45" t="s">
        <v>7307</v>
      </c>
    </row>
    <row r="3650" spans="1:13" ht="57.6">
      <c r="A3650" s="42" t="s">
        <v>7154</v>
      </c>
      <c r="B3650" s="43">
        <f t="shared" si="114"/>
        <v>69</v>
      </c>
      <c r="C3650" s="43" t="str">
        <f t="shared" si="113"/>
        <v>42.169</v>
      </c>
      <c r="D3650" s="44">
        <v>5</v>
      </c>
      <c r="E3650" s="45" t="s">
        <v>19887</v>
      </c>
      <c r="F3650" s="45" t="s">
        <v>19888</v>
      </c>
      <c r="G3650" s="45" t="s">
        <v>1367</v>
      </c>
      <c r="H3650" s="46" t="s">
        <v>19889</v>
      </c>
      <c r="I3650" s="45" t="s">
        <v>19682</v>
      </c>
      <c r="J3650" s="46" t="s">
        <v>19683</v>
      </c>
      <c r="K3650" s="46" t="s">
        <v>19684</v>
      </c>
      <c r="L3650" s="45" t="s">
        <v>7306</v>
      </c>
      <c r="M3650" s="45" t="s">
        <v>7307</v>
      </c>
    </row>
    <row r="3651" spans="1:13" ht="57.6">
      <c r="A3651" s="42" t="s">
        <v>7154</v>
      </c>
      <c r="B3651" s="43">
        <f t="shared" si="114"/>
        <v>70</v>
      </c>
      <c r="C3651" s="43" t="str">
        <f t="shared" ref="C3651:C3714" si="115">+CONCATENATE(A3651,B3651)</f>
        <v>42.170</v>
      </c>
      <c r="D3651" s="44">
        <v>5</v>
      </c>
      <c r="E3651" s="45" t="s">
        <v>19890</v>
      </c>
      <c r="F3651" s="45" t="s">
        <v>19891</v>
      </c>
      <c r="G3651" s="45" t="s">
        <v>1367</v>
      </c>
      <c r="H3651" s="46" t="s">
        <v>19892</v>
      </c>
      <c r="I3651" s="45" t="s">
        <v>19682</v>
      </c>
      <c r="J3651" s="46" t="s">
        <v>19683</v>
      </c>
      <c r="K3651" s="46" t="s">
        <v>19684</v>
      </c>
      <c r="L3651" s="45" t="s">
        <v>7306</v>
      </c>
      <c r="M3651" s="45" t="s">
        <v>7307</v>
      </c>
    </row>
    <row r="3652" spans="1:13" ht="57.6">
      <c r="A3652" s="42" t="s">
        <v>7154</v>
      </c>
      <c r="B3652" s="43">
        <f t="shared" ref="B3652:B3715" si="116">+IF(A3652=A3651,B3651+1,1)</f>
        <v>71</v>
      </c>
      <c r="C3652" s="43" t="str">
        <f t="shared" si="115"/>
        <v>42.171</v>
      </c>
      <c r="D3652" s="44">
        <v>5</v>
      </c>
      <c r="E3652" s="45" t="s">
        <v>19893</v>
      </c>
      <c r="F3652" s="45" t="s">
        <v>19894</v>
      </c>
      <c r="G3652" s="45" t="s">
        <v>1367</v>
      </c>
      <c r="H3652" s="46" t="s">
        <v>19895</v>
      </c>
      <c r="I3652" s="45" t="s">
        <v>19682</v>
      </c>
      <c r="J3652" s="46" t="s">
        <v>19683</v>
      </c>
      <c r="K3652" s="46" t="s">
        <v>19684</v>
      </c>
      <c r="L3652" s="45" t="s">
        <v>7306</v>
      </c>
      <c r="M3652" s="45" t="s">
        <v>7307</v>
      </c>
    </row>
    <row r="3653" spans="1:13" ht="57.6">
      <c r="A3653" s="42" t="s">
        <v>7154</v>
      </c>
      <c r="B3653" s="43">
        <f t="shared" si="116"/>
        <v>72</v>
      </c>
      <c r="C3653" s="43" t="str">
        <f t="shared" si="115"/>
        <v>42.172</v>
      </c>
      <c r="D3653" s="44">
        <v>5</v>
      </c>
      <c r="E3653" s="45" t="s">
        <v>19896</v>
      </c>
      <c r="F3653" s="45" t="s">
        <v>19897</v>
      </c>
      <c r="G3653" s="45" t="s">
        <v>1367</v>
      </c>
      <c r="H3653" s="46" t="s">
        <v>19898</v>
      </c>
      <c r="I3653" s="45" t="s">
        <v>19682</v>
      </c>
      <c r="J3653" s="46" t="s">
        <v>19683</v>
      </c>
      <c r="K3653" s="46" t="s">
        <v>19684</v>
      </c>
      <c r="L3653" s="45" t="s">
        <v>7306</v>
      </c>
      <c r="M3653" s="45" t="s">
        <v>7307</v>
      </c>
    </row>
    <row r="3654" spans="1:13" ht="57.6">
      <c r="A3654" s="42" t="s">
        <v>7154</v>
      </c>
      <c r="B3654" s="43">
        <f t="shared" si="116"/>
        <v>73</v>
      </c>
      <c r="C3654" s="43" t="str">
        <f t="shared" si="115"/>
        <v>42.173</v>
      </c>
      <c r="D3654" s="44">
        <v>5</v>
      </c>
      <c r="E3654" s="45" t="s">
        <v>19899</v>
      </c>
      <c r="F3654" s="45" t="s">
        <v>19900</v>
      </c>
      <c r="G3654" s="45" t="s">
        <v>1367</v>
      </c>
      <c r="H3654" s="45" t="s">
        <v>19901</v>
      </c>
      <c r="I3654" s="45" t="s">
        <v>19682</v>
      </c>
      <c r="J3654" s="46" t="s">
        <v>19683</v>
      </c>
      <c r="K3654" s="46" t="s">
        <v>19684</v>
      </c>
      <c r="L3654" s="45" t="s">
        <v>7306</v>
      </c>
      <c r="M3654" s="45" t="s">
        <v>7307</v>
      </c>
    </row>
    <row r="3655" spans="1:13" ht="57.6">
      <c r="A3655" s="42" t="s">
        <v>7154</v>
      </c>
      <c r="B3655" s="43">
        <f t="shared" si="116"/>
        <v>74</v>
      </c>
      <c r="C3655" s="43" t="str">
        <f t="shared" si="115"/>
        <v>42.174</v>
      </c>
      <c r="D3655" s="44">
        <v>4</v>
      </c>
      <c r="E3655" s="45" t="s">
        <v>19902</v>
      </c>
      <c r="F3655" s="45" t="s">
        <v>19903</v>
      </c>
      <c r="G3655" s="45" t="s">
        <v>19904</v>
      </c>
      <c r="H3655" s="46" t="s">
        <v>19905</v>
      </c>
      <c r="I3655" s="45" t="s">
        <v>19682</v>
      </c>
      <c r="J3655" s="46" t="s">
        <v>19683</v>
      </c>
      <c r="K3655" s="46" t="s">
        <v>19684</v>
      </c>
      <c r="L3655" s="45" t="s">
        <v>7306</v>
      </c>
      <c r="M3655" s="45" t="s">
        <v>7307</v>
      </c>
    </row>
    <row r="3656" spans="1:13" ht="57.6">
      <c r="A3656" s="42" t="s">
        <v>7154</v>
      </c>
      <c r="B3656" s="43">
        <f t="shared" si="116"/>
        <v>75</v>
      </c>
      <c r="C3656" s="43" t="str">
        <f t="shared" si="115"/>
        <v>42.175</v>
      </c>
      <c r="D3656" s="44">
        <v>5</v>
      </c>
      <c r="E3656" s="45" t="s">
        <v>19906</v>
      </c>
      <c r="F3656" s="45" t="s">
        <v>19907</v>
      </c>
      <c r="G3656" s="45" t="s">
        <v>19908</v>
      </c>
      <c r="H3656" s="46" t="s">
        <v>19909</v>
      </c>
      <c r="I3656" s="45" t="s">
        <v>19682</v>
      </c>
      <c r="J3656" s="46" t="s">
        <v>19683</v>
      </c>
      <c r="K3656" s="46" t="s">
        <v>19684</v>
      </c>
      <c r="L3656" s="45" t="s">
        <v>7306</v>
      </c>
      <c r="M3656" s="45" t="s">
        <v>7307</v>
      </c>
    </row>
    <row r="3657" spans="1:13" ht="57.6">
      <c r="A3657" s="42" t="s">
        <v>7154</v>
      </c>
      <c r="B3657" s="43">
        <f t="shared" si="116"/>
        <v>76</v>
      </c>
      <c r="C3657" s="43" t="str">
        <f t="shared" si="115"/>
        <v>42.176</v>
      </c>
      <c r="D3657" s="44">
        <v>5</v>
      </c>
      <c r="E3657" s="45" t="s">
        <v>19910</v>
      </c>
      <c r="F3657" s="45" t="s">
        <v>19911</v>
      </c>
      <c r="G3657" s="45" t="s">
        <v>19912</v>
      </c>
      <c r="H3657" s="46" t="s">
        <v>19913</v>
      </c>
      <c r="I3657" s="45" t="s">
        <v>19682</v>
      </c>
      <c r="J3657" s="46" t="s">
        <v>19683</v>
      </c>
      <c r="K3657" s="46" t="s">
        <v>19684</v>
      </c>
      <c r="L3657" s="45" t="s">
        <v>7306</v>
      </c>
      <c r="M3657" s="45" t="s">
        <v>7307</v>
      </c>
    </row>
    <row r="3658" spans="1:13" ht="57.6">
      <c r="A3658" s="42" t="s">
        <v>7154</v>
      </c>
      <c r="B3658" s="43">
        <f t="shared" si="116"/>
        <v>77</v>
      </c>
      <c r="C3658" s="43" t="str">
        <f t="shared" si="115"/>
        <v>42.177</v>
      </c>
      <c r="D3658" s="44">
        <v>5</v>
      </c>
      <c r="E3658" s="45" t="s">
        <v>19914</v>
      </c>
      <c r="F3658" s="45" t="s">
        <v>19915</v>
      </c>
      <c r="G3658" s="45" t="s">
        <v>19916</v>
      </c>
      <c r="H3658" s="46" t="s">
        <v>19917</v>
      </c>
      <c r="I3658" s="45" t="s">
        <v>19682</v>
      </c>
      <c r="J3658" s="46" t="s">
        <v>19683</v>
      </c>
      <c r="K3658" s="46" t="s">
        <v>19684</v>
      </c>
      <c r="L3658" s="45" t="s">
        <v>7306</v>
      </c>
      <c r="M3658" s="45" t="s">
        <v>7307</v>
      </c>
    </row>
    <row r="3659" spans="1:13" ht="57.6">
      <c r="A3659" s="42" t="s">
        <v>7154</v>
      </c>
      <c r="B3659" s="43">
        <f t="shared" si="116"/>
        <v>78</v>
      </c>
      <c r="C3659" s="43" t="str">
        <f t="shared" si="115"/>
        <v>42.178</v>
      </c>
      <c r="D3659" s="44">
        <v>5</v>
      </c>
      <c r="E3659" s="45" t="s">
        <v>19918</v>
      </c>
      <c r="F3659" s="45" t="s">
        <v>19919</v>
      </c>
      <c r="G3659" s="45" t="s">
        <v>19920</v>
      </c>
      <c r="H3659" s="46" t="s">
        <v>19921</v>
      </c>
      <c r="I3659" s="45" t="s">
        <v>19682</v>
      </c>
      <c r="J3659" s="46" t="s">
        <v>19683</v>
      </c>
      <c r="K3659" s="46" t="s">
        <v>19684</v>
      </c>
      <c r="L3659" s="45" t="s">
        <v>7306</v>
      </c>
      <c r="M3659" s="45" t="s">
        <v>7307</v>
      </c>
    </row>
    <row r="3660" spans="1:13" ht="57.6">
      <c r="A3660" s="42" t="s">
        <v>7154</v>
      </c>
      <c r="B3660" s="43">
        <f t="shared" si="116"/>
        <v>79</v>
      </c>
      <c r="C3660" s="43" t="str">
        <f t="shared" si="115"/>
        <v>42.179</v>
      </c>
      <c r="D3660" s="44">
        <v>5</v>
      </c>
      <c r="E3660" s="45" t="s">
        <v>19922</v>
      </c>
      <c r="F3660" s="45" t="s">
        <v>19923</v>
      </c>
      <c r="G3660" s="45" t="s">
        <v>19924</v>
      </c>
      <c r="H3660" s="46" t="s">
        <v>19925</v>
      </c>
      <c r="I3660" s="45" t="s">
        <v>19682</v>
      </c>
      <c r="J3660" s="46" t="s">
        <v>19683</v>
      </c>
      <c r="K3660" s="46" t="s">
        <v>19684</v>
      </c>
      <c r="L3660" s="45" t="s">
        <v>7306</v>
      </c>
      <c r="M3660" s="45" t="s">
        <v>7307</v>
      </c>
    </row>
    <row r="3661" spans="1:13" ht="57.6">
      <c r="A3661" s="42" t="s">
        <v>7154</v>
      </c>
      <c r="B3661" s="43">
        <f t="shared" si="116"/>
        <v>80</v>
      </c>
      <c r="C3661" s="43" t="str">
        <f t="shared" si="115"/>
        <v>42.180</v>
      </c>
      <c r="D3661" s="44">
        <v>6</v>
      </c>
      <c r="E3661" s="45" t="s">
        <v>19926</v>
      </c>
      <c r="F3661" s="45" t="s">
        <v>19927</v>
      </c>
      <c r="G3661" s="45" t="s">
        <v>19928</v>
      </c>
      <c r="H3661" s="46" t="s">
        <v>19929</v>
      </c>
      <c r="I3661" s="45" t="s">
        <v>19682</v>
      </c>
      <c r="J3661" s="46" t="s">
        <v>19683</v>
      </c>
      <c r="K3661" s="46" t="s">
        <v>19684</v>
      </c>
      <c r="L3661" s="45" t="s">
        <v>7306</v>
      </c>
      <c r="M3661" s="45" t="s">
        <v>7307</v>
      </c>
    </row>
    <row r="3662" spans="1:13" ht="57.6">
      <c r="A3662" s="42" t="s">
        <v>7154</v>
      </c>
      <c r="B3662" s="43">
        <f t="shared" si="116"/>
        <v>81</v>
      </c>
      <c r="C3662" s="43" t="str">
        <f t="shared" si="115"/>
        <v>42.181</v>
      </c>
      <c r="D3662" s="44">
        <v>5</v>
      </c>
      <c r="E3662" s="45" t="s">
        <v>19930</v>
      </c>
      <c r="F3662" s="45" t="s">
        <v>19931</v>
      </c>
      <c r="G3662" s="45" t="s">
        <v>19932</v>
      </c>
      <c r="H3662" s="46" t="s">
        <v>19933</v>
      </c>
      <c r="I3662" s="45" t="s">
        <v>19682</v>
      </c>
      <c r="J3662" s="46" t="s">
        <v>19683</v>
      </c>
      <c r="K3662" s="46" t="s">
        <v>19684</v>
      </c>
      <c r="L3662" s="45" t="s">
        <v>7306</v>
      </c>
      <c r="M3662" s="45" t="s">
        <v>7307</v>
      </c>
    </row>
    <row r="3663" spans="1:13" ht="57.6">
      <c r="A3663" s="42" t="s">
        <v>7154</v>
      </c>
      <c r="B3663" s="43">
        <f t="shared" si="116"/>
        <v>82</v>
      </c>
      <c r="C3663" s="43" t="str">
        <f t="shared" si="115"/>
        <v>42.182</v>
      </c>
      <c r="D3663" s="44">
        <v>6</v>
      </c>
      <c r="E3663" s="45" t="s">
        <v>19934</v>
      </c>
      <c r="F3663" s="45" t="s">
        <v>19935</v>
      </c>
      <c r="G3663" s="45" t="s">
        <v>19936</v>
      </c>
      <c r="H3663" s="46" t="s">
        <v>19937</v>
      </c>
      <c r="I3663" s="45" t="s">
        <v>19682</v>
      </c>
      <c r="J3663" s="46" t="s">
        <v>19683</v>
      </c>
      <c r="K3663" s="46" t="s">
        <v>19684</v>
      </c>
      <c r="L3663" s="45" t="s">
        <v>7306</v>
      </c>
      <c r="M3663" s="45" t="s">
        <v>7307</v>
      </c>
    </row>
    <row r="3664" spans="1:13" ht="57.6">
      <c r="A3664" s="42" t="s">
        <v>7154</v>
      </c>
      <c r="B3664" s="43">
        <f t="shared" si="116"/>
        <v>83</v>
      </c>
      <c r="C3664" s="43" t="str">
        <f t="shared" si="115"/>
        <v>42.183</v>
      </c>
      <c r="D3664" s="44">
        <v>6</v>
      </c>
      <c r="E3664" s="45" t="s">
        <v>19938</v>
      </c>
      <c r="F3664" s="45" t="s">
        <v>19939</v>
      </c>
      <c r="G3664" s="45" t="s">
        <v>19940</v>
      </c>
      <c r="H3664" s="46" t="s">
        <v>19941</v>
      </c>
      <c r="I3664" s="45" t="s">
        <v>19682</v>
      </c>
      <c r="J3664" s="46" t="s">
        <v>19683</v>
      </c>
      <c r="K3664" s="46" t="s">
        <v>19684</v>
      </c>
      <c r="L3664" s="45" t="s">
        <v>7306</v>
      </c>
      <c r="M3664" s="45" t="s">
        <v>7307</v>
      </c>
    </row>
    <row r="3665" spans="1:13" ht="57.6">
      <c r="A3665" s="42" t="s">
        <v>7154</v>
      </c>
      <c r="B3665" s="43">
        <f t="shared" si="116"/>
        <v>84</v>
      </c>
      <c r="C3665" s="43" t="str">
        <f t="shared" si="115"/>
        <v>42.184</v>
      </c>
      <c r="D3665" s="44">
        <v>4</v>
      </c>
      <c r="E3665" s="45" t="s">
        <v>19942</v>
      </c>
      <c r="F3665" s="45" t="s">
        <v>19943</v>
      </c>
      <c r="G3665" s="45" t="s">
        <v>19944</v>
      </c>
      <c r="H3665" s="46" t="s">
        <v>19945</v>
      </c>
      <c r="I3665" s="45" t="s">
        <v>19682</v>
      </c>
      <c r="J3665" s="46" t="s">
        <v>19683</v>
      </c>
      <c r="K3665" s="46" t="s">
        <v>19684</v>
      </c>
      <c r="L3665" s="45" t="s">
        <v>7306</v>
      </c>
      <c r="M3665" s="45" t="s">
        <v>7307</v>
      </c>
    </row>
    <row r="3666" spans="1:13" ht="57.6">
      <c r="A3666" s="42" t="s">
        <v>7154</v>
      </c>
      <c r="B3666" s="43">
        <f t="shared" si="116"/>
        <v>85</v>
      </c>
      <c r="C3666" s="43" t="str">
        <f t="shared" si="115"/>
        <v>42.185</v>
      </c>
      <c r="D3666" s="44">
        <v>5</v>
      </c>
      <c r="E3666" s="45" t="s">
        <v>19946</v>
      </c>
      <c r="F3666" s="45" t="s">
        <v>19947</v>
      </c>
      <c r="G3666" s="45" t="s">
        <v>19948</v>
      </c>
      <c r="H3666" s="46" t="s">
        <v>19949</v>
      </c>
      <c r="I3666" s="45" t="s">
        <v>19682</v>
      </c>
      <c r="J3666" s="46" t="s">
        <v>19683</v>
      </c>
      <c r="K3666" s="46" t="s">
        <v>19684</v>
      </c>
      <c r="L3666" s="45" t="s">
        <v>7306</v>
      </c>
      <c r="M3666" s="45" t="s">
        <v>7307</v>
      </c>
    </row>
    <row r="3667" spans="1:13" ht="57.6">
      <c r="A3667" s="42" t="s">
        <v>7154</v>
      </c>
      <c r="B3667" s="43">
        <f t="shared" si="116"/>
        <v>86</v>
      </c>
      <c r="C3667" s="43" t="str">
        <f t="shared" si="115"/>
        <v>42.186</v>
      </c>
      <c r="D3667" s="44">
        <v>6</v>
      </c>
      <c r="E3667" s="45" t="s">
        <v>19950</v>
      </c>
      <c r="F3667" s="45" t="s">
        <v>19951</v>
      </c>
      <c r="G3667" s="45" t="s">
        <v>19952</v>
      </c>
      <c r="H3667" s="46" t="s">
        <v>19953</v>
      </c>
      <c r="I3667" s="45" t="s">
        <v>19682</v>
      </c>
      <c r="J3667" s="46" t="s">
        <v>19683</v>
      </c>
      <c r="K3667" s="46" t="s">
        <v>19684</v>
      </c>
      <c r="L3667" s="45" t="s">
        <v>7306</v>
      </c>
      <c r="M3667" s="45" t="s">
        <v>7307</v>
      </c>
    </row>
    <row r="3668" spans="1:13" ht="57.6">
      <c r="A3668" s="42" t="s">
        <v>7154</v>
      </c>
      <c r="B3668" s="43">
        <f t="shared" si="116"/>
        <v>87</v>
      </c>
      <c r="C3668" s="43" t="str">
        <f t="shared" si="115"/>
        <v>42.187</v>
      </c>
      <c r="D3668" s="44">
        <v>6</v>
      </c>
      <c r="E3668" s="45" t="s">
        <v>19954</v>
      </c>
      <c r="F3668" s="45" t="s">
        <v>19955</v>
      </c>
      <c r="G3668" s="45" t="s">
        <v>19956</v>
      </c>
      <c r="H3668" s="46" t="s">
        <v>19957</v>
      </c>
      <c r="I3668" s="45" t="s">
        <v>19682</v>
      </c>
      <c r="J3668" s="46" t="s">
        <v>19683</v>
      </c>
      <c r="K3668" s="46" t="s">
        <v>19684</v>
      </c>
      <c r="L3668" s="45" t="s">
        <v>7306</v>
      </c>
      <c r="M3668" s="45" t="s">
        <v>7307</v>
      </c>
    </row>
    <row r="3669" spans="1:13" ht="57.6">
      <c r="A3669" s="42" t="s">
        <v>7154</v>
      </c>
      <c r="B3669" s="43">
        <f t="shared" si="116"/>
        <v>88</v>
      </c>
      <c r="C3669" s="43" t="str">
        <f t="shared" si="115"/>
        <v>42.188</v>
      </c>
      <c r="D3669" s="44">
        <v>5</v>
      </c>
      <c r="E3669" s="45" t="s">
        <v>19958</v>
      </c>
      <c r="F3669" s="45" t="s">
        <v>19959</v>
      </c>
      <c r="G3669" s="45" t="s">
        <v>11217</v>
      </c>
      <c r="H3669" s="45" t="s">
        <v>19960</v>
      </c>
      <c r="I3669" s="45" t="s">
        <v>19682</v>
      </c>
      <c r="J3669" s="46" t="s">
        <v>19683</v>
      </c>
      <c r="K3669" s="46" t="s">
        <v>19684</v>
      </c>
      <c r="L3669" s="45" t="s">
        <v>7306</v>
      </c>
      <c r="M3669" s="45" t="s">
        <v>7307</v>
      </c>
    </row>
    <row r="3670" spans="1:13" ht="57.6">
      <c r="A3670" s="42" t="s">
        <v>7154</v>
      </c>
      <c r="B3670" s="43">
        <f t="shared" si="116"/>
        <v>89</v>
      </c>
      <c r="C3670" s="43" t="str">
        <f t="shared" si="115"/>
        <v>42.189</v>
      </c>
      <c r="D3670" s="44">
        <v>6</v>
      </c>
      <c r="E3670" s="45" t="s">
        <v>19961</v>
      </c>
      <c r="F3670" s="45" t="s">
        <v>19962</v>
      </c>
      <c r="G3670" s="45" t="s">
        <v>19963</v>
      </c>
      <c r="H3670" s="46" t="s">
        <v>19964</v>
      </c>
      <c r="I3670" s="45" t="s">
        <v>19682</v>
      </c>
      <c r="J3670" s="46" t="s">
        <v>19683</v>
      </c>
      <c r="K3670" s="46" t="s">
        <v>19684</v>
      </c>
      <c r="L3670" s="45" t="s">
        <v>7306</v>
      </c>
      <c r="M3670" s="45" t="s">
        <v>7307</v>
      </c>
    </row>
    <row r="3671" spans="1:13" ht="57.6">
      <c r="A3671" s="42" t="s">
        <v>7154</v>
      </c>
      <c r="B3671" s="43">
        <f t="shared" si="116"/>
        <v>90</v>
      </c>
      <c r="C3671" s="43" t="str">
        <f t="shared" si="115"/>
        <v>42.190</v>
      </c>
      <c r="D3671" s="44">
        <v>5</v>
      </c>
      <c r="E3671" s="45" t="s">
        <v>19965</v>
      </c>
      <c r="F3671" s="45" t="s">
        <v>19966</v>
      </c>
      <c r="G3671" s="45" t="s">
        <v>19967</v>
      </c>
      <c r="H3671" s="46" t="s">
        <v>19968</v>
      </c>
      <c r="I3671" s="45" t="s">
        <v>19682</v>
      </c>
      <c r="J3671" s="46" t="s">
        <v>19683</v>
      </c>
      <c r="K3671" s="46" t="s">
        <v>19684</v>
      </c>
      <c r="L3671" s="45" t="s">
        <v>7306</v>
      </c>
      <c r="M3671" s="45" t="s">
        <v>7307</v>
      </c>
    </row>
    <row r="3672" spans="1:13" ht="57.6">
      <c r="A3672" s="42" t="s">
        <v>7154</v>
      </c>
      <c r="B3672" s="43">
        <f t="shared" si="116"/>
        <v>91</v>
      </c>
      <c r="C3672" s="43" t="str">
        <f t="shared" si="115"/>
        <v>42.191</v>
      </c>
      <c r="D3672" s="44">
        <v>6</v>
      </c>
      <c r="E3672" s="45" t="s">
        <v>19969</v>
      </c>
      <c r="F3672" s="45" t="s">
        <v>19970</v>
      </c>
      <c r="G3672" s="45" t="s">
        <v>12320</v>
      </c>
      <c r="H3672" s="46" t="s">
        <v>19971</v>
      </c>
      <c r="I3672" s="45" t="s">
        <v>19682</v>
      </c>
      <c r="J3672" s="46" t="s">
        <v>19683</v>
      </c>
      <c r="K3672" s="46" t="s">
        <v>19684</v>
      </c>
      <c r="L3672" s="45" t="s">
        <v>7306</v>
      </c>
      <c r="M3672" s="45" t="s">
        <v>7307</v>
      </c>
    </row>
    <row r="3673" spans="1:13" ht="57.6">
      <c r="A3673" s="42" t="s">
        <v>7154</v>
      </c>
      <c r="B3673" s="43">
        <f t="shared" si="116"/>
        <v>92</v>
      </c>
      <c r="C3673" s="43" t="str">
        <f t="shared" si="115"/>
        <v>42.192</v>
      </c>
      <c r="D3673" s="44">
        <v>6</v>
      </c>
      <c r="E3673" s="45" t="s">
        <v>19972</v>
      </c>
      <c r="F3673" s="45" t="s">
        <v>19973</v>
      </c>
      <c r="G3673" s="45" t="s">
        <v>19974</v>
      </c>
      <c r="H3673" s="46" t="s">
        <v>19975</v>
      </c>
      <c r="I3673" s="45" t="s">
        <v>19682</v>
      </c>
      <c r="J3673" s="46" t="s">
        <v>19683</v>
      </c>
      <c r="K3673" s="46" t="s">
        <v>19684</v>
      </c>
      <c r="L3673" s="45" t="s">
        <v>7306</v>
      </c>
      <c r="M3673" s="45" t="s">
        <v>7307</v>
      </c>
    </row>
    <row r="3674" spans="1:13" ht="57.6">
      <c r="A3674" s="42" t="s">
        <v>7154</v>
      </c>
      <c r="B3674" s="43">
        <f t="shared" si="116"/>
        <v>93</v>
      </c>
      <c r="C3674" s="43" t="str">
        <f t="shared" si="115"/>
        <v>42.193</v>
      </c>
      <c r="D3674" s="44">
        <v>5</v>
      </c>
      <c r="E3674" s="45" t="s">
        <v>19976</v>
      </c>
      <c r="F3674" s="45" t="s">
        <v>19977</v>
      </c>
      <c r="G3674" s="45" t="s">
        <v>19978</v>
      </c>
      <c r="H3674" s="46" t="s">
        <v>19979</v>
      </c>
      <c r="I3674" s="45" t="s">
        <v>19682</v>
      </c>
      <c r="J3674" s="46" t="s">
        <v>19683</v>
      </c>
      <c r="K3674" s="46" t="s">
        <v>19684</v>
      </c>
      <c r="L3674" s="45" t="s">
        <v>7306</v>
      </c>
      <c r="M3674" s="45" t="s">
        <v>7307</v>
      </c>
    </row>
    <row r="3675" spans="1:13" ht="57.6">
      <c r="A3675" s="42" t="s">
        <v>7154</v>
      </c>
      <c r="B3675" s="43">
        <f t="shared" si="116"/>
        <v>94</v>
      </c>
      <c r="C3675" s="43" t="str">
        <f t="shared" si="115"/>
        <v>42.194</v>
      </c>
      <c r="D3675" s="44">
        <v>6</v>
      </c>
      <c r="E3675" s="45" t="s">
        <v>19980</v>
      </c>
      <c r="F3675" s="45" t="s">
        <v>19981</v>
      </c>
      <c r="G3675" s="45" t="s">
        <v>19982</v>
      </c>
      <c r="H3675" s="46" t="s">
        <v>19983</v>
      </c>
      <c r="I3675" s="45" t="s">
        <v>19682</v>
      </c>
      <c r="J3675" s="46" t="s">
        <v>19683</v>
      </c>
      <c r="K3675" s="46" t="s">
        <v>19684</v>
      </c>
      <c r="L3675" s="45" t="s">
        <v>7306</v>
      </c>
      <c r="M3675" s="45" t="s">
        <v>7307</v>
      </c>
    </row>
    <row r="3676" spans="1:13" ht="57.6">
      <c r="A3676" s="42" t="s">
        <v>7154</v>
      </c>
      <c r="B3676" s="43">
        <f t="shared" si="116"/>
        <v>95</v>
      </c>
      <c r="C3676" s="43" t="str">
        <f t="shared" si="115"/>
        <v>42.195</v>
      </c>
      <c r="D3676" s="44">
        <v>4</v>
      </c>
      <c r="E3676" s="45" t="s">
        <v>19984</v>
      </c>
      <c r="F3676" s="45" t="s">
        <v>19985</v>
      </c>
      <c r="G3676" s="45" t="s">
        <v>19986</v>
      </c>
      <c r="H3676" s="46" t="s">
        <v>19987</v>
      </c>
      <c r="I3676" s="45" t="s">
        <v>19682</v>
      </c>
      <c r="J3676" s="46" t="s">
        <v>19683</v>
      </c>
      <c r="K3676" s="46" t="s">
        <v>19684</v>
      </c>
      <c r="L3676" s="45" t="s">
        <v>7306</v>
      </c>
      <c r="M3676" s="45" t="s">
        <v>7307</v>
      </c>
    </row>
    <row r="3677" spans="1:13" ht="57.6">
      <c r="A3677" s="42" t="s">
        <v>7154</v>
      </c>
      <c r="B3677" s="43">
        <f t="shared" si="116"/>
        <v>96</v>
      </c>
      <c r="C3677" s="43" t="str">
        <f t="shared" si="115"/>
        <v>42.196</v>
      </c>
      <c r="D3677" s="44">
        <v>4</v>
      </c>
      <c r="E3677" s="45" t="s">
        <v>19988</v>
      </c>
      <c r="F3677" s="45" t="s">
        <v>19989</v>
      </c>
      <c r="G3677" s="45" t="s">
        <v>19990</v>
      </c>
      <c r="H3677" s="46" t="s">
        <v>19991</v>
      </c>
      <c r="I3677" s="45" t="s">
        <v>19682</v>
      </c>
      <c r="J3677" s="46" t="s">
        <v>19683</v>
      </c>
      <c r="K3677" s="46" t="s">
        <v>19684</v>
      </c>
      <c r="L3677" s="45" t="s">
        <v>7306</v>
      </c>
      <c r="M3677" s="45" t="s">
        <v>7307</v>
      </c>
    </row>
    <row r="3678" spans="1:13" ht="57.6">
      <c r="A3678" s="42" t="s">
        <v>7154</v>
      </c>
      <c r="B3678" s="43">
        <f t="shared" si="116"/>
        <v>97</v>
      </c>
      <c r="C3678" s="43" t="str">
        <f t="shared" si="115"/>
        <v>42.197</v>
      </c>
      <c r="D3678" s="44">
        <v>5</v>
      </c>
      <c r="E3678" s="45" t="s">
        <v>19992</v>
      </c>
      <c r="F3678" s="45" t="s">
        <v>19993</v>
      </c>
      <c r="G3678" s="45" t="s">
        <v>8865</v>
      </c>
      <c r="H3678" s="46" t="s">
        <v>19994</v>
      </c>
      <c r="I3678" s="45" t="s">
        <v>19682</v>
      </c>
      <c r="J3678" s="46" t="s">
        <v>19683</v>
      </c>
      <c r="K3678" s="46" t="s">
        <v>19684</v>
      </c>
      <c r="L3678" s="45" t="s">
        <v>7306</v>
      </c>
      <c r="M3678" s="45" t="s">
        <v>7307</v>
      </c>
    </row>
    <row r="3679" spans="1:13" ht="57.6">
      <c r="A3679" s="42" t="s">
        <v>7154</v>
      </c>
      <c r="B3679" s="43">
        <f t="shared" si="116"/>
        <v>98</v>
      </c>
      <c r="C3679" s="43" t="str">
        <f t="shared" si="115"/>
        <v>42.198</v>
      </c>
      <c r="D3679" s="44">
        <v>5</v>
      </c>
      <c r="E3679" s="45" t="s">
        <v>19995</v>
      </c>
      <c r="F3679" s="45" t="s">
        <v>19996</v>
      </c>
      <c r="G3679" s="45" t="s">
        <v>14555</v>
      </c>
      <c r="H3679" s="46" t="s">
        <v>19997</v>
      </c>
      <c r="I3679" s="45" t="s">
        <v>19682</v>
      </c>
      <c r="J3679" s="46" t="s">
        <v>19683</v>
      </c>
      <c r="K3679" s="46" t="s">
        <v>19684</v>
      </c>
      <c r="L3679" s="45" t="s">
        <v>7306</v>
      </c>
      <c r="M3679" s="45" t="s">
        <v>7307</v>
      </c>
    </row>
    <row r="3680" spans="1:13" ht="57.6">
      <c r="A3680" s="42" t="s">
        <v>7154</v>
      </c>
      <c r="B3680" s="43">
        <f t="shared" si="116"/>
        <v>99</v>
      </c>
      <c r="C3680" s="43" t="str">
        <f t="shared" si="115"/>
        <v>42.199</v>
      </c>
      <c r="D3680" s="44">
        <v>6</v>
      </c>
      <c r="E3680" s="45" t="s">
        <v>19998</v>
      </c>
      <c r="F3680" s="45" t="s">
        <v>19999</v>
      </c>
      <c r="G3680" s="45" t="s">
        <v>20000</v>
      </c>
      <c r="H3680" s="46" t="s">
        <v>20001</v>
      </c>
      <c r="I3680" s="45" t="s">
        <v>19682</v>
      </c>
      <c r="J3680" s="46" t="s">
        <v>19683</v>
      </c>
      <c r="K3680" s="46" t="s">
        <v>19684</v>
      </c>
      <c r="L3680" s="45" t="s">
        <v>7306</v>
      </c>
      <c r="M3680" s="45" t="s">
        <v>7307</v>
      </c>
    </row>
    <row r="3681" spans="1:13" ht="57.6">
      <c r="A3681" s="42" t="s">
        <v>7154</v>
      </c>
      <c r="B3681" s="43">
        <f t="shared" si="116"/>
        <v>100</v>
      </c>
      <c r="C3681" s="43" t="str">
        <f t="shared" si="115"/>
        <v>42.1100</v>
      </c>
      <c r="D3681" s="44">
        <v>6</v>
      </c>
      <c r="E3681" s="45" t="s">
        <v>20002</v>
      </c>
      <c r="F3681" s="45" t="s">
        <v>20003</v>
      </c>
      <c r="G3681" s="45" t="s">
        <v>7326</v>
      </c>
      <c r="H3681" s="46" t="s">
        <v>20004</v>
      </c>
      <c r="I3681" s="45" t="s">
        <v>19682</v>
      </c>
      <c r="J3681" s="46" t="s">
        <v>19683</v>
      </c>
      <c r="K3681" s="46" t="s">
        <v>19684</v>
      </c>
      <c r="L3681" s="45" t="s">
        <v>7306</v>
      </c>
      <c r="M3681" s="45" t="s">
        <v>7307</v>
      </c>
    </row>
    <row r="3682" spans="1:13" ht="57.6">
      <c r="A3682" s="42" t="s">
        <v>7154</v>
      </c>
      <c r="B3682" s="43">
        <f t="shared" si="116"/>
        <v>101</v>
      </c>
      <c r="C3682" s="43" t="str">
        <f t="shared" si="115"/>
        <v>42.1101</v>
      </c>
      <c r="D3682" s="44">
        <v>6</v>
      </c>
      <c r="E3682" s="45" t="s">
        <v>20005</v>
      </c>
      <c r="F3682" s="45" t="s">
        <v>20006</v>
      </c>
      <c r="G3682" s="45" t="s">
        <v>20007</v>
      </c>
      <c r="H3682" s="46" t="s">
        <v>20008</v>
      </c>
      <c r="I3682" s="45" t="s">
        <v>19682</v>
      </c>
      <c r="J3682" s="46" t="s">
        <v>19683</v>
      </c>
      <c r="K3682" s="46" t="s">
        <v>19684</v>
      </c>
      <c r="L3682" s="45" t="s">
        <v>7306</v>
      </c>
      <c r="M3682" s="45" t="s">
        <v>7307</v>
      </c>
    </row>
    <row r="3683" spans="1:13" ht="57.6">
      <c r="A3683" s="42" t="s">
        <v>7154</v>
      </c>
      <c r="B3683" s="43">
        <f t="shared" si="116"/>
        <v>102</v>
      </c>
      <c r="C3683" s="43" t="str">
        <f t="shared" si="115"/>
        <v>42.1102</v>
      </c>
      <c r="D3683" s="44">
        <v>5</v>
      </c>
      <c r="E3683" s="45" t="s">
        <v>20009</v>
      </c>
      <c r="F3683" s="45" t="s">
        <v>20010</v>
      </c>
      <c r="G3683" s="45" t="s">
        <v>20011</v>
      </c>
      <c r="H3683" s="46" t="s">
        <v>20012</v>
      </c>
      <c r="I3683" s="45" t="s">
        <v>19682</v>
      </c>
      <c r="J3683" s="46" t="s">
        <v>19683</v>
      </c>
      <c r="K3683" s="46" t="s">
        <v>19684</v>
      </c>
      <c r="L3683" s="45" t="s">
        <v>7306</v>
      </c>
      <c r="M3683" s="45" t="s">
        <v>7307</v>
      </c>
    </row>
    <row r="3684" spans="1:13" ht="57.6">
      <c r="A3684" s="42" t="s">
        <v>7154</v>
      </c>
      <c r="B3684" s="43">
        <f t="shared" si="116"/>
        <v>103</v>
      </c>
      <c r="C3684" s="43" t="str">
        <f t="shared" si="115"/>
        <v>42.1103</v>
      </c>
      <c r="D3684" s="44">
        <v>6</v>
      </c>
      <c r="E3684" s="45" t="s">
        <v>20013</v>
      </c>
      <c r="F3684" s="45" t="s">
        <v>20014</v>
      </c>
      <c r="G3684" s="45" t="s">
        <v>8556</v>
      </c>
      <c r="H3684" s="46" t="s">
        <v>20015</v>
      </c>
      <c r="I3684" s="45" t="s">
        <v>19682</v>
      </c>
      <c r="J3684" s="46" t="s">
        <v>19683</v>
      </c>
      <c r="K3684" s="46" t="s">
        <v>19684</v>
      </c>
      <c r="L3684" s="45" t="s">
        <v>7306</v>
      </c>
      <c r="M3684" s="45" t="s">
        <v>7307</v>
      </c>
    </row>
    <row r="3685" spans="1:13" ht="57.6">
      <c r="A3685" s="42" t="s">
        <v>7154</v>
      </c>
      <c r="B3685" s="43">
        <f t="shared" si="116"/>
        <v>104</v>
      </c>
      <c r="C3685" s="43" t="str">
        <f t="shared" si="115"/>
        <v>42.1104</v>
      </c>
      <c r="D3685" s="44">
        <v>6</v>
      </c>
      <c r="E3685" s="45" t="s">
        <v>20016</v>
      </c>
      <c r="F3685" s="45" t="s">
        <v>20017</v>
      </c>
      <c r="G3685" s="45" t="s">
        <v>20018</v>
      </c>
      <c r="H3685" s="46" t="s">
        <v>20019</v>
      </c>
      <c r="I3685" s="45" t="s">
        <v>19682</v>
      </c>
      <c r="J3685" s="46" t="s">
        <v>19683</v>
      </c>
      <c r="K3685" s="46" t="s">
        <v>19684</v>
      </c>
      <c r="L3685" s="45" t="s">
        <v>7306</v>
      </c>
      <c r="M3685" s="45" t="s">
        <v>7307</v>
      </c>
    </row>
    <row r="3686" spans="1:13" ht="57.6">
      <c r="A3686" s="42" t="s">
        <v>7154</v>
      </c>
      <c r="B3686" s="43">
        <f t="shared" si="116"/>
        <v>105</v>
      </c>
      <c r="C3686" s="43" t="str">
        <f t="shared" si="115"/>
        <v>42.1105</v>
      </c>
      <c r="D3686" s="44">
        <v>6</v>
      </c>
      <c r="E3686" s="45" t="s">
        <v>20020</v>
      </c>
      <c r="F3686" s="45" t="s">
        <v>20021</v>
      </c>
      <c r="G3686" s="45" t="s">
        <v>20022</v>
      </c>
      <c r="H3686" s="46" t="s">
        <v>20023</v>
      </c>
      <c r="I3686" s="45" t="s">
        <v>19682</v>
      </c>
      <c r="J3686" s="46" t="s">
        <v>19683</v>
      </c>
      <c r="K3686" s="46" t="s">
        <v>19684</v>
      </c>
      <c r="L3686" s="45" t="s">
        <v>7306</v>
      </c>
      <c r="M3686" s="45" t="s">
        <v>7307</v>
      </c>
    </row>
    <row r="3687" spans="1:13" ht="57.6">
      <c r="A3687" s="42" t="s">
        <v>7154</v>
      </c>
      <c r="B3687" s="43">
        <f t="shared" si="116"/>
        <v>106</v>
      </c>
      <c r="C3687" s="43" t="str">
        <f t="shared" si="115"/>
        <v>42.1106</v>
      </c>
      <c r="D3687" s="44">
        <v>5</v>
      </c>
      <c r="E3687" s="45" t="s">
        <v>20024</v>
      </c>
      <c r="F3687" s="45" t="s">
        <v>20025</v>
      </c>
      <c r="G3687" s="45" t="s">
        <v>19642</v>
      </c>
      <c r="H3687" s="46" t="s">
        <v>20026</v>
      </c>
      <c r="I3687" s="45" t="s">
        <v>19682</v>
      </c>
      <c r="J3687" s="46" t="s">
        <v>19683</v>
      </c>
      <c r="K3687" s="46" t="s">
        <v>19684</v>
      </c>
      <c r="L3687" s="45" t="s">
        <v>7306</v>
      </c>
      <c r="M3687" s="45" t="s">
        <v>7307</v>
      </c>
    </row>
    <row r="3688" spans="1:13" ht="57.6">
      <c r="A3688" s="42" t="s">
        <v>7154</v>
      </c>
      <c r="B3688" s="43">
        <f t="shared" si="116"/>
        <v>107</v>
      </c>
      <c r="C3688" s="43" t="str">
        <f t="shared" si="115"/>
        <v>42.1107</v>
      </c>
      <c r="D3688" s="44">
        <v>6</v>
      </c>
      <c r="E3688" s="45" t="s">
        <v>20027</v>
      </c>
      <c r="F3688" s="45" t="s">
        <v>20028</v>
      </c>
      <c r="G3688" s="45" t="s">
        <v>10534</v>
      </c>
      <c r="H3688" s="46" t="s">
        <v>20029</v>
      </c>
      <c r="I3688" s="45" t="s">
        <v>19682</v>
      </c>
      <c r="J3688" s="46" t="s">
        <v>19683</v>
      </c>
      <c r="K3688" s="46" t="s">
        <v>19684</v>
      </c>
      <c r="L3688" s="45" t="s">
        <v>7306</v>
      </c>
      <c r="M3688" s="45" t="s">
        <v>7307</v>
      </c>
    </row>
    <row r="3689" spans="1:13" ht="57.6">
      <c r="A3689" s="42" t="s">
        <v>7154</v>
      </c>
      <c r="B3689" s="43">
        <f t="shared" si="116"/>
        <v>108</v>
      </c>
      <c r="C3689" s="43" t="str">
        <f t="shared" si="115"/>
        <v>42.1108</v>
      </c>
      <c r="D3689" s="44">
        <v>5</v>
      </c>
      <c r="E3689" s="45" t="s">
        <v>20030</v>
      </c>
      <c r="F3689" s="45" t="s">
        <v>20031</v>
      </c>
      <c r="G3689" s="45" t="s">
        <v>1367</v>
      </c>
      <c r="H3689" s="46" t="s">
        <v>20032</v>
      </c>
      <c r="I3689" s="45" t="s">
        <v>19682</v>
      </c>
      <c r="J3689" s="46" t="s">
        <v>19683</v>
      </c>
      <c r="K3689" s="46" t="s">
        <v>19684</v>
      </c>
      <c r="L3689" s="45" t="s">
        <v>7306</v>
      </c>
      <c r="M3689" s="45" t="s">
        <v>7307</v>
      </c>
    </row>
    <row r="3690" spans="1:13" ht="57.6">
      <c r="A3690" s="42" t="s">
        <v>7154</v>
      </c>
      <c r="B3690" s="43">
        <f t="shared" si="116"/>
        <v>109</v>
      </c>
      <c r="C3690" s="43" t="str">
        <f t="shared" si="115"/>
        <v>42.1109</v>
      </c>
      <c r="D3690" s="44">
        <v>5</v>
      </c>
      <c r="E3690" s="45" t="s">
        <v>20033</v>
      </c>
      <c r="F3690" s="45" t="s">
        <v>20034</v>
      </c>
      <c r="G3690" s="45" t="s">
        <v>20035</v>
      </c>
      <c r="H3690" s="46" t="s">
        <v>20036</v>
      </c>
      <c r="I3690" s="45" t="s">
        <v>19682</v>
      </c>
      <c r="J3690" s="46" t="s">
        <v>19683</v>
      </c>
      <c r="K3690" s="46" t="s">
        <v>19684</v>
      </c>
      <c r="L3690" s="45" t="s">
        <v>7306</v>
      </c>
      <c r="M3690" s="45" t="s">
        <v>7307</v>
      </c>
    </row>
    <row r="3691" spans="1:13" ht="57.6">
      <c r="A3691" s="42" t="s">
        <v>7154</v>
      </c>
      <c r="B3691" s="43">
        <f t="shared" si="116"/>
        <v>110</v>
      </c>
      <c r="C3691" s="43" t="str">
        <f t="shared" si="115"/>
        <v>42.1110</v>
      </c>
      <c r="D3691" s="44">
        <v>6</v>
      </c>
      <c r="E3691" s="45" t="s">
        <v>20037</v>
      </c>
      <c r="F3691" s="45" t="s">
        <v>20038</v>
      </c>
      <c r="G3691" s="45" t="s">
        <v>7473</v>
      </c>
      <c r="H3691" s="46" t="s">
        <v>20039</v>
      </c>
      <c r="I3691" s="45" t="s">
        <v>19682</v>
      </c>
      <c r="J3691" s="46" t="s">
        <v>19683</v>
      </c>
      <c r="K3691" s="46" t="s">
        <v>19684</v>
      </c>
      <c r="L3691" s="45" t="s">
        <v>7306</v>
      </c>
      <c r="M3691" s="45" t="s">
        <v>7307</v>
      </c>
    </row>
    <row r="3692" spans="1:13" ht="57.6">
      <c r="A3692" s="42" t="s">
        <v>7154</v>
      </c>
      <c r="B3692" s="43">
        <f t="shared" si="116"/>
        <v>111</v>
      </c>
      <c r="C3692" s="43" t="str">
        <f t="shared" si="115"/>
        <v>42.1111</v>
      </c>
      <c r="D3692" s="44">
        <v>6</v>
      </c>
      <c r="E3692" s="45" t="s">
        <v>20040</v>
      </c>
      <c r="F3692" s="45" t="s">
        <v>20041</v>
      </c>
      <c r="G3692" s="45" t="s">
        <v>12794</v>
      </c>
      <c r="H3692" s="46" t="s">
        <v>20042</v>
      </c>
      <c r="I3692" s="45" t="s">
        <v>19682</v>
      </c>
      <c r="J3692" s="46" t="s">
        <v>19683</v>
      </c>
      <c r="K3692" s="46" t="s">
        <v>19684</v>
      </c>
      <c r="L3692" s="45" t="s">
        <v>7306</v>
      </c>
      <c r="M3692" s="45" t="s">
        <v>7307</v>
      </c>
    </row>
    <row r="3693" spans="1:13" ht="57.6">
      <c r="A3693" s="42" t="s">
        <v>7154</v>
      </c>
      <c r="B3693" s="43">
        <f t="shared" si="116"/>
        <v>112</v>
      </c>
      <c r="C3693" s="43" t="str">
        <f t="shared" si="115"/>
        <v>42.1112</v>
      </c>
      <c r="D3693" s="44">
        <v>5</v>
      </c>
      <c r="E3693" s="45" t="s">
        <v>20043</v>
      </c>
      <c r="F3693" s="45" t="s">
        <v>20044</v>
      </c>
      <c r="G3693" s="45" t="s">
        <v>20045</v>
      </c>
      <c r="H3693" s="46" t="s">
        <v>20046</v>
      </c>
      <c r="I3693" s="45" t="s">
        <v>19682</v>
      </c>
      <c r="J3693" s="46" t="s">
        <v>19683</v>
      </c>
      <c r="K3693" s="46" t="s">
        <v>19684</v>
      </c>
      <c r="L3693" s="45" t="s">
        <v>7306</v>
      </c>
      <c r="M3693" s="45" t="s">
        <v>7307</v>
      </c>
    </row>
    <row r="3694" spans="1:13" ht="57.6">
      <c r="A3694" s="42" t="s">
        <v>7154</v>
      </c>
      <c r="B3694" s="43">
        <f t="shared" si="116"/>
        <v>113</v>
      </c>
      <c r="C3694" s="43" t="str">
        <f t="shared" si="115"/>
        <v>42.1113</v>
      </c>
      <c r="D3694" s="44">
        <v>6</v>
      </c>
      <c r="E3694" s="45" t="s">
        <v>20047</v>
      </c>
      <c r="F3694" s="45" t="s">
        <v>20048</v>
      </c>
      <c r="G3694" s="45" t="s">
        <v>20049</v>
      </c>
      <c r="H3694" s="46" t="s">
        <v>20050</v>
      </c>
      <c r="I3694" s="45" t="s">
        <v>19682</v>
      </c>
      <c r="J3694" s="46" t="s">
        <v>19683</v>
      </c>
      <c r="K3694" s="46" t="s">
        <v>19684</v>
      </c>
      <c r="L3694" s="45" t="s">
        <v>7306</v>
      </c>
      <c r="M3694" s="45" t="s">
        <v>7307</v>
      </c>
    </row>
    <row r="3695" spans="1:13" ht="57.6">
      <c r="A3695" s="42" t="s">
        <v>7154</v>
      </c>
      <c r="B3695" s="43">
        <f t="shared" si="116"/>
        <v>114</v>
      </c>
      <c r="C3695" s="43" t="str">
        <f t="shared" si="115"/>
        <v>42.1114</v>
      </c>
      <c r="D3695" s="44">
        <v>6</v>
      </c>
      <c r="E3695" s="45" t="s">
        <v>20051</v>
      </c>
      <c r="F3695" s="45" t="s">
        <v>20052</v>
      </c>
      <c r="G3695" s="45" t="s">
        <v>14248</v>
      </c>
      <c r="H3695" s="46" t="s">
        <v>20053</v>
      </c>
      <c r="I3695" s="45" t="s">
        <v>19682</v>
      </c>
      <c r="J3695" s="46" t="s">
        <v>19683</v>
      </c>
      <c r="K3695" s="46" t="s">
        <v>19684</v>
      </c>
      <c r="L3695" s="45" t="s">
        <v>7306</v>
      </c>
      <c r="M3695" s="45" t="s">
        <v>7307</v>
      </c>
    </row>
    <row r="3696" spans="1:13" ht="57.6">
      <c r="A3696" s="42" t="s">
        <v>7154</v>
      </c>
      <c r="B3696" s="43">
        <f t="shared" si="116"/>
        <v>115</v>
      </c>
      <c r="C3696" s="43" t="str">
        <f t="shared" si="115"/>
        <v>42.1115</v>
      </c>
      <c r="D3696" s="44">
        <v>4</v>
      </c>
      <c r="E3696" s="45" t="s">
        <v>20054</v>
      </c>
      <c r="F3696" s="45" t="s">
        <v>20055</v>
      </c>
      <c r="G3696" s="45" t="s">
        <v>20056</v>
      </c>
      <c r="H3696" s="45" t="s">
        <v>20057</v>
      </c>
      <c r="I3696" s="45" t="s">
        <v>19682</v>
      </c>
      <c r="J3696" s="46" t="s">
        <v>19683</v>
      </c>
      <c r="K3696" s="46" t="s">
        <v>19684</v>
      </c>
      <c r="L3696" s="45" t="s">
        <v>7306</v>
      </c>
      <c r="M3696" s="45" t="s">
        <v>7307</v>
      </c>
    </row>
    <row r="3697" spans="1:13" ht="57.6">
      <c r="A3697" s="42" t="s">
        <v>7154</v>
      </c>
      <c r="B3697" s="43">
        <f t="shared" si="116"/>
        <v>116</v>
      </c>
      <c r="C3697" s="43" t="str">
        <f t="shared" si="115"/>
        <v>42.1116</v>
      </c>
      <c r="D3697" s="44">
        <v>5</v>
      </c>
      <c r="E3697" s="45" t="s">
        <v>20058</v>
      </c>
      <c r="F3697" s="45" t="s">
        <v>20059</v>
      </c>
      <c r="G3697" s="45" t="s">
        <v>1367</v>
      </c>
      <c r="H3697" s="45" t="s">
        <v>20060</v>
      </c>
      <c r="I3697" s="45" t="s">
        <v>19682</v>
      </c>
      <c r="J3697" s="46" t="s">
        <v>19683</v>
      </c>
      <c r="K3697" s="46" t="s">
        <v>19684</v>
      </c>
      <c r="L3697" s="45" t="s">
        <v>7306</v>
      </c>
      <c r="M3697" s="45" t="s">
        <v>7307</v>
      </c>
    </row>
    <row r="3698" spans="1:13" ht="57.6">
      <c r="A3698" s="42" t="s">
        <v>7154</v>
      </c>
      <c r="B3698" s="43">
        <f t="shared" si="116"/>
        <v>117</v>
      </c>
      <c r="C3698" s="43" t="str">
        <f t="shared" si="115"/>
        <v>42.1117</v>
      </c>
      <c r="D3698" s="44">
        <v>5</v>
      </c>
      <c r="E3698" s="45" t="s">
        <v>20061</v>
      </c>
      <c r="F3698" s="45" t="s">
        <v>20062</v>
      </c>
      <c r="G3698" s="45" t="s">
        <v>1367</v>
      </c>
      <c r="H3698" s="45" t="s">
        <v>20063</v>
      </c>
      <c r="I3698" s="45" t="s">
        <v>19682</v>
      </c>
      <c r="J3698" s="46" t="s">
        <v>19683</v>
      </c>
      <c r="K3698" s="46" t="s">
        <v>19684</v>
      </c>
      <c r="L3698" s="45" t="s">
        <v>7306</v>
      </c>
      <c r="M3698" s="45" t="s">
        <v>7307</v>
      </c>
    </row>
    <row r="3699" spans="1:13" ht="57.6">
      <c r="A3699" s="42" t="s">
        <v>7154</v>
      </c>
      <c r="B3699" s="43">
        <f t="shared" si="116"/>
        <v>118</v>
      </c>
      <c r="C3699" s="43" t="str">
        <f t="shared" si="115"/>
        <v>42.1118</v>
      </c>
      <c r="D3699" s="44">
        <v>5</v>
      </c>
      <c r="E3699" s="45" t="s">
        <v>20064</v>
      </c>
      <c r="F3699" s="45" t="s">
        <v>20065</v>
      </c>
      <c r="G3699" s="45" t="s">
        <v>1367</v>
      </c>
      <c r="H3699" s="45" t="s">
        <v>20066</v>
      </c>
      <c r="I3699" s="45" t="s">
        <v>19682</v>
      </c>
      <c r="J3699" s="46" t="s">
        <v>19683</v>
      </c>
      <c r="K3699" s="46" t="s">
        <v>19684</v>
      </c>
      <c r="L3699" s="45" t="s">
        <v>7306</v>
      </c>
      <c r="M3699" s="45" t="s">
        <v>7307</v>
      </c>
    </row>
    <row r="3700" spans="1:13" ht="57.6">
      <c r="A3700" s="42" t="s">
        <v>7154</v>
      </c>
      <c r="B3700" s="43">
        <f t="shared" si="116"/>
        <v>119</v>
      </c>
      <c r="C3700" s="43" t="str">
        <f t="shared" si="115"/>
        <v>42.1119</v>
      </c>
      <c r="D3700" s="44">
        <v>5</v>
      </c>
      <c r="E3700" s="45" t="s">
        <v>20067</v>
      </c>
      <c r="F3700" s="45" t="s">
        <v>20068</v>
      </c>
      <c r="G3700" s="45" t="s">
        <v>1367</v>
      </c>
      <c r="H3700" s="46" t="s">
        <v>20069</v>
      </c>
      <c r="I3700" s="45" t="s">
        <v>19682</v>
      </c>
      <c r="J3700" s="46" t="s">
        <v>19683</v>
      </c>
      <c r="K3700" s="46" t="s">
        <v>19684</v>
      </c>
      <c r="L3700" s="45" t="s">
        <v>7306</v>
      </c>
      <c r="M3700" s="45" t="s">
        <v>7307</v>
      </c>
    </row>
    <row r="3701" spans="1:13" ht="57.6">
      <c r="A3701" s="42" t="s">
        <v>7154</v>
      </c>
      <c r="B3701" s="43">
        <f t="shared" si="116"/>
        <v>120</v>
      </c>
      <c r="C3701" s="43" t="str">
        <f t="shared" si="115"/>
        <v>42.1120</v>
      </c>
      <c r="D3701" s="44">
        <v>5</v>
      </c>
      <c r="E3701" s="45" t="s">
        <v>20070</v>
      </c>
      <c r="F3701" s="45" t="s">
        <v>20071</v>
      </c>
      <c r="G3701" s="45" t="s">
        <v>1367</v>
      </c>
      <c r="H3701" s="45" t="s">
        <v>20072</v>
      </c>
      <c r="I3701" s="45" t="s">
        <v>19682</v>
      </c>
      <c r="J3701" s="46" t="s">
        <v>19683</v>
      </c>
      <c r="K3701" s="46" t="s">
        <v>19684</v>
      </c>
      <c r="L3701" s="45" t="s">
        <v>7306</v>
      </c>
      <c r="M3701" s="45" t="s">
        <v>7307</v>
      </c>
    </row>
    <row r="3702" spans="1:13" ht="57.6">
      <c r="A3702" s="42" t="s">
        <v>7154</v>
      </c>
      <c r="B3702" s="43">
        <f t="shared" si="116"/>
        <v>121</v>
      </c>
      <c r="C3702" s="43" t="str">
        <f t="shared" si="115"/>
        <v>42.1121</v>
      </c>
      <c r="D3702" s="44">
        <v>5</v>
      </c>
      <c r="E3702" s="45" t="s">
        <v>20073</v>
      </c>
      <c r="F3702" s="45" t="s">
        <v>20074</v>
      </c>
      <c r="G3702" s="45" t="s">
        <v>1367</v>
      </c>
      <c r="H3702" s="46" t="s">
        <v>20075</v>
      </c>
      <c r="I3702" s="45" t="s">
        <v>19682</v>
      </c>
      <c r="J3702" s="46" t="s">
        <v>19683</v>
      </c>
      <c r="K3702" s="46" t="s">
        <v>19684</v>
      </c>
      <c r="L3702" s="45" t="s">
        <v>7306</v>
      </c>
      <c r="M3702" s="45" t="s">
        <v>7307</v>
      </c>
    </row>
    <row r="3703" spans="1:13" ht="57.6">
      <c r="A3703" s="42" t="s">
        <v>7154</v>
      </c>
      <c r="B3703" s="43">
        <f t="shared" si="116"/>
        <v>122</v>
      </c>
      <c r="C3703" s="43" t="str">
        <f t="shared" si="115"/>
        <v>42.1122</v>
      </c>
      <c r="D3703" s="44">
        <v>5</v>
      </c>
      <c r="E3703" s="45" t="s">
        <v>20076</v>
      </c>
      <c r="F3703" s="45" t="s">
        <v>20077</v>
      </c>
      <c r="G3703" s="45" t="s">
        <v>1367</v>
      </c>
      <c r="H3703" s="45" t="s">
        <v>20078</v>
      </c>
      <c r="I3703" s="45" t="s">
        <v>19682</v>
      </c>
      <c r="J3703" s="46" t="s">
        <v>19683</v>
      </c>
      <c r="K3703" s="46" t="s">
        <v>19684</v>
      </c>
      <c r="L3703" s="45" t="s">
        <v>7306</v>
      </c>
      <c r="M3703" s="45" t="s">
        <v>7307</v>
      </c>
    </row>
    <row r="3704" spans="1:13" ht="57.6">
      <c r="A3704" s="42" t="s">
        <v>7154</v>
      </c>
      <c r="B3704" s="43">
        <f t="shared" si="116"/>
        <v>123</v>
      </c>
      <c r="C3704" s="43" t="str">
        <f t="shared" si="115"/>
        <v>42.1123</v>
      </c>
      <c r="D3704" s="44">
        <v>5</v>
      </c>
      <c r="E3704" s="45" t="s">
        <v>20079</v>
      </c>
      <c r="F3704" s="45" t="s">
        <v>20080</v>
      </c>
      <c r="G3704" s="45" t="s">
        <v>1367</v>
      </c>
      <c r="H3704" s="46" t="s">
        <v>20081</v>
      </c>
      <c r="I3704" s="45" t="s">
        <v>19682</v>
      </c>
      <c r="J3704" s="46" t="s">
        <v>19683</v>
      </c>
      <c r="K3704" s="46" t="s">
        <v>19684</v>
      </c>
      <c r="L3704" s="45" t="s">
        <v>7306</v>
      </c>
      <c r="M3704" s="45" t="s">
        <v>7307</v>
      </c>
    </row>
    <row r="3705" spans="1:13" ht="57.6">
      <c r="A3705" s="42" t="s">
        <v>7154</v>
      </c>
      <c r="B3705" s="43">
        <f t="shared" si="116"/>
        <v>124</v>
      </c>
      <c r="C3705" s="43" t="str">
        <f t="shared" si="115"/>
        <v>42.1124</v>
      </c>
      <c r="D3705" s="44">
        <v>5</v>
      </c>
      <c r="E3705" s="45" t="s">
        <v>20082</v>
      </c>
      <c r="F3705" s="45" t="s">
        <v>20083</v>
      </c>
      <c r="G3705" s="45" t="s">
        <v>1367</v>
      </c>
      <c r="H3705" s="46" t="s">
        <v>20084</v>
      </c>
      <c r="I3705" s="45" t="s">
        <v>19682</v>
      </c>
      <c r="J3705" s="46" t="s">
        <v>19683</v>
      </c>
      <c r="K3705" s="46" t="s">
        <v>19684</v>
      </c>
      <c r="L3705" s="45" t="s">
        <v>7306</v>
      </c>
      <c r="M3705" s="45" t="s">
        <v>7307</v>
      </c>
    </row>
    <row r="3706" spans="1:13" ht="57.6">
      <c r="A3706" s="42" t="s">
        <v>7154</v>
      </c>
      <c r="B3706" s="43">
        <f t="shared" si="116"/>
        <v>125</v>
      </c>
      <c r="C3706" s="43" t="str">
        <f t="shared" si="115"/>
        <v>42.1125</v>
      </c>
      <c r="D3706" s="44">
        <v>5</v>
      </c>
      <c r="E3706" s="45" t="s">
        <v>20085</v>
      </c>
      <c r="F3706" s="45" t="s">
        <v>20086</v>
      </c>
      <c r="G3706" s="45" t="s">
        <v>1367</v>
      </c>
      <c r="H3706" s="46" t="s">
        <v>20087</v>
      </c>
      <c r="I3706" s="45" t="s">
        <v>19682</v>
      </c>
      <c r="J3706" s="46" t="s">
        <v>19683</v>
      </c>
      <c r="K3706" s="46" t="s">
        <v>19684</v>
      </c>
      <c r="L3706" s="45" t="s">
        <v>7306</v>
      </c>
      <c r="M3706" s="45" t="s">
        <v>7307</v>
      </c>
    </row>
    <row r="3707" spans="1:13" ht="57.6">
      <c r="A3707" s="42" t="s">
        <v>7154</v>
      </c>
      <c r="B3707" s="43">
        <f t="shared" si="116"/>
        <v>126</v>
      </c>
      <c r="C3707" s="43" t="str">
        <f t="shared" si="115"/>
        <v>42.1126</v>
      </c>
      <c r="D3707" s="44">
        <v>5</v>
      </c>
      <c r="E3707" s="45" t="s">
        <v>20088</v>
      </c>
      <c r="F3707" s="45" t="s">
        <v>20089</v>
      </c>
      <c r="G3707" s="45" t="s">
        <v>1367</v>
      </c>
      <c r="H3707" s="45" t="s">
        <v>20090</v>
      </c>
      <c r="I3707" s="45" t="s">
        <v>19682</v>
      </c>
      <c r="J3707" s="46" t="s">
        <v>19683</v>
      </c>
      <c r="K3707" s="46" t="s">
        <v>19684</v>
      </c>
      <c r="L3707" s="45" t="s">
        <v>7306</v>
      </c>
      <c r="M3707" s="45" t="s">
        <v>7307</v>
      </c>
    </row>
    <row r="3708" spans="1:13" ht="57.6">
      <c r="A3708" s="42" t="s">
        <v>7154</v>
      </c>
      <c r="B3708" s="43">
        <f t="shared" si="116"/>
        <v>127</v>
      </c>
      <c r="C3708" s="43" t="str">
        <f t="shared" si="115"/>
        <v>42.1127</v>
      </c>
      <c r="D3708" s="44">
        <v>5</v>
      </c>
      <c r="E3708" s="45" t="s">
        <v>20091</v>
      </c>
      <c r="F3708" s="45" t="s">
        <v>20092</v>
      </c>
      <c r="G3708" s="45" t="s">
        <v>1367</v>
      </c>
      <c r="H3708" s="46" t="s">
        <v>20093</v>
      </c>
      <c r="I3708" s="45" t="s">
        <v>19682</v>
      </c>
      <c r="J3708" s="46" t="s">
        <v>19683</v>
      </c>
      <c r="K3708" s="46" t="s">
        <v>19684</v>
      </c>
      <c r="L3708" s="45" t="s">
        <v>7306</v>
      </c>
      <c r="M3708" s="45" t="s">
        <v>7307</v>
      </c>
    </row>
    <row r="3709" spans="1:13" ht="57.6">
      <c r="A3709" s="42" t="s">
        <v>7154</v>
      </c>
      <c r="B3709" s="43">
        <f t="shared" si="116"/>
        <v>128</v>
      </c>
      <c r="C3709" s="43" t="str">
        <f t="shared" si="115"/>
        <v>42.1128</v>
      </c>
      <c r="D3709" s="44">
        <v>5</v>
      </c>
      <c r="E3709" s="45" t="s">
        <v>20094</v>
      </c>
      <c r="F3709" s="45" t="s">
        <v>20095</v>
      </c>
      <c r="G3709" s="45" t="s">
        <v>1367</v>
      </c>
      <c r="H3709" s="46" t="s">
        <v>20096</v>
      </c>
      <c r="I3709" s="45" t="s">
        <v>19682</v>
      </c>
      <c r="J3709" s="46" t="s">
        <v>19683</v>
      </c>
      <c r="K3709" s="46" t="s">
        <v>19684</v>
      </c>
      <c r="L3709" s="45" t="s">
        <v>7306</v>
      </c>
      <c r="M3709" s="45" t="s">
        <v>7307</v>
      </c>
    </row>
    <row r="3710" spans="1:13" ht="57.6">
      <c r="A3710" s="42" t="s">
        <v>7154</v>
      </c>
      <c r="B3710" s="43">
        <f t="shared" si="116"/>
        <v>129</v>
      </c>
      <c r="C3710" s="43" t="str">
        <f t="shared" si="115"/>
        <v>42.1129</v>
      </c>
      <c r="D3710" s="44">
        <v>5</v>
      </c>
      <c r="E3710" s="45" t="s">
        <v>20097</v>
      </c>
      <c r="F3710" s="45" t="s">
        <v>20098</v>
      </c>
      <c r="G3710" s="45" t="s">
        <v>1367</v>
      </c>
      <c r="H3710" s="45" t="s">
        <v>20099</v>
      </c>
      <c r="I3710" s="45" t="s">
        <v>19682</v>
      </c>
      <c r="J3710" s="46" t="s">
        <v>19683</v>
      </c>
      <c r="K3710" s="46" t="s">
        <v>19684</v>
      </c>
      <c r="L3710" s="45" t="s">
        <v>7306</v>
      </c>
      <c r="M3710" s="45" t="s">
        <v>7307</v>
      </c>
    </row>
    <row r="3711" spans="1:13" ht="57.6">
      <c r="A3711" s="42" t="s">
        <v>7154</v>
      </c>
      <c r="B3711" s="43">
        <f t="shared" si="116"/>
        <v>130</v>
      </c>
      <c r="C3711" s="43" t="str">
        <f t="shared" si="115"/>
        <v>42.1130</v>
      </c>
      <c r="D3711" s="44">
        <v>5</v>
      </c>
      <c r="E3711" s="45" t="s">
        <v>20100</v>
      </c>
      <c r="F3711" s="45" t="s">
        <v>20101</v>
      </c>
      <c r="G3711" s="45" t="s">
        <v>1367</v>
      </c>
      <c r="H3711" s="46" t="s">
        <v>20102</v>
      </c>
      <c r="I3711" s="45" t="s">
        <v>19682</v>
      </c>
      <c r="J3711" s="46" t="s">
        <v>19683</v>
      </c>
      <c r="K3711" s="46" t="s">
        <v>19684</v>
      </c>
      <c r="L3711" s="45" t="s">
        <v>7306</v>
      </c>
      <c r="M3711" s="45" t="s">
        <v>7307</v>
      </c>
    </row>
    <row r="3712" spans="1:13" ht="57.6">
      <c r="A3712" s="42" t="s">
        <v>7154</v>
      </c>
      <c r="B3712" s="43">
        <f t="shared" si="116"/>
        <v>131</v>
      </c>
      <c r="C3712" s="43" t="str">
        <f t="shared" si="115"/>
        <v>42.1131</v>
      </c>
      <c r="D3712" s="44">
        <v>5</v>
      </c>
      <c r="E3712" s="45" t="s">
        <v>20103</v>
      </c>
      <c r="F3712" s="45" t="s">
        <v>20104</v>
      </c>
      <c r="G3712" s="45" t="s">
        <v>1367</v>
      </c>
      <c r="H3712" s="46" t="s">
        <v>20105</v>
      </c>
      <c r="I3712" s="45" t="s">
        <v>19682</v>
      </c>
      <c r="J3712" s="46" t="s">
        <v>19683</v>
      </c>
      <c r="K3712" s="46" t="s">
        <v>19684</v>
      </c>
      <c r="L3712" s="45" t="s">
        <v>7306</v>
      </c>
      <c r="M3712" s="45" t="s">
        <v>7307</v>
      </c>
    </row>
    <row r="3713" spans="1:13" ht="57.6">
      <c r="A3713" s="42" t="s">
        <v>7154</v>
      </c>
      <c r="B3713" s="43">
        <f t="shared" si="116"/>
        <v>132</v>
      </c>
      <c r="C3713" s="43" t="str">
        <f t="shared" si="115"/>
        <v>42.1132</v>
      </c>
      <c r="D3713" s="44">
        <v>5</v>
      </c>
      <c r="E3713" s="45" t="s">
        <v>20106</v>
      </c>
      <c r="F3713" s="45" t="s">
        <v>20107</v>
      </c>
      <c r="G3713" s="45" t="s">
        <v>1367</v>
      </c>
      <c r="H3713" s="46" t="s">
        <v>20108</v>
      </c>
      <c r="I3713" s="45" t="s">
        <v>19682</v>
      </c>
      <c r="J3713" s="46" t="s">
        <v>19683</v>
      </c>
      <c r="K3713" s="46" t="s">
        <v>19684</v>
      </c>
      <c r="L3713" s="45" t="s">
        <v>7306</v>
      </c>
      <c r="M3713" s="45" t="s">
        <v>7307</v>
      </c>
    </row>
    <row r="3714" spans="1:13" ht="57.6">
      <c r="A3714" s="42" t="s">
        <v>7154</v>
      </c>
      <c r="B3714" s="43">
        <f t="shared" si="116"/>
        <v>133</v>
      </c>
      <c r="C3714" s="43" t="str">
        <f t="shared" si="115"/>
        <v>42.1133</v>
      </c>
      <c r="D3714" s="44">
        <v>5</v>
      </c>
      <c r="E3714" s="45" t="s">
        <v>20109</v>
      </c>
      <c r="F3714" s="45" t="s">
        <v>20110</v>
      </c>
      <c r="G3714" s="45" t="s">
        <v>1367</v>
      </c>
      <c r="H3714" s="45" t="s">
        <v>20111</v>
      </c>
      <c r="I3714" s="45" t="s">
        <v>19682</v>
      </c>
      <c r="J3714" s="46" t="s">
        <v>19683</v>
      </c>
      <c r="K3714" s="46" t="s">
        <v>19684</v>
      </c>
      <c r="L3714" s="45" t="s">
        <v>7306</v>
      </c>
      <c r="M3714" s="45" t="s">
        <v>7307</v>
      </c>
    </row>
    <row r="3715" spans="1:13" ht="57.6">
      <c r="A3715" s="42" t="s">
        <v>7154</v>
      </c>
      <c r="B3715" s="43">
        <f t="shared" si="116"/>
        <v>134</v>
      </c>
      <c r="C3715" s="43" t="str">
        <f t="shared" ref="C3715:C3778" si="117">+CONCATENATE(A3715,B3715)</f>
        <v>42.1134</v>
      </c>
      <c r="D3715" s="44">
        <v>5</v>
      </c>
      <c r="E3715" s="45" t="s">
        <v>20112</v>
      </c>
      <c r="F3715" s="45" t="s">
        <v>20113</v>
      </c>
      <c r="G3715" s="45" t="s">
        <v>1367</v>
      </c>
      <c r="H3715" s="46" t="s">
        <v>20114</v>
      </c>
      <c r="I3715" s="45" t="s">
        <v>19682</v>
      </c>
      <c r="J3715" s="46" t="s">
        <v>19683</v>
      </c>
      <c r="K3715" s="46" t="s">
        <v>19684</v>
      </c>
      <c r="L3715" s="45" t="s">
        <v>7306</v>
      </c>
      <c r="M3715" s="45" t="s">
        <v>7307</v>
      </c>
    </row>
    <row r="3716" spans="1:13" ht="57.6">
      <c r="A3716" s="42" t="s">
        <v>7154</v>
      </c>
      <c r="B3716" s="43">
        <f t="shared" ref="B3716:B3779" si="118">+IF(A3716=A3715,B3715+1,1)</f>
        <v>135</v>
      </c>
      <c r="C3716" s="43" t="str">
        <f t="shared" si="117"/>
        <v>42.1135</v>
      </c>
      <c r="D3716" s="44">
        <v>5</v>
      </c>
      <c r="E3716" s="45" t="s">
        <v>20115</v>
      </c>
      <c r="F3716" s="45" t="s">
        <v>20116</v>
      </c>
      <c r="G3716" s="45" t="s">
        <v>1367</v>
      </c>
      <c r="H3716" s="46" t="s">
        <v>20117</v>
      </c>
      <c r="I3716" s="45" t="s">
        <v>19682</v>
      </c>
      <c r="J3716" s="46" t="s">
        <v>19683</v>
      </c>
      <c r="K3716" s="46" t="s">
        <v>19684</v>
      </c>
      <c r="L3716" s="45" t="s">
        <v>7306</v>
      </c>
      <c r="M3716" s="45" t="s">
        <v>7307</v>
      </c>
    </row>
    <row r="3717" spans="1:13" ht="57.6">
      <c r="A3717" s="42" t="s">
        <v>7154</v>
      </c>
      <c r="B3717" s="43">
        <f t="shared" si="118"/>
        <v>136</v>
      </c>
      <c r="C3717" s="43" t="str">
        <f t="shared" si="117"/>
        <v>42.1136</v>
      </c>
      <c r="D3717" s="44">
        <v>5</v>
      </c>
      <c r="E3717" s="45" t="s">
        <v>20118</v>
      </c>
      <c r="F3717" s="45" t="s">
        <v>20119</v>
      </c>
      <c r="G3717" s="45" t="s">
        <v>1367</v>
      </c>
      <c r="H3717" s="45" t="s">
        <v>20120</v>
      </c>
      <c r="I3717" s="45" t="s">
        <v>19682</v>
      </c>
      <c r="J3717" s="46" t="s">
        <v>19683</v>
      </c>
      <c r="K3717" s="46" t="s">
        <v>19684</v>
      </c>
      <c r="L3717" s="45" t="s">
        <v>7306</v>
      </c>
      <c r="M3717" s="45" t="s">
        <v>7307</v>
      </c>
    </row>
    <row r="3718" spans="1:13" ht="57.6">
      <c r="A3718" s="42" t="s">
        <v>7154</v>
      </c>
      <c r="B3718" s="43">
        <f t="shared" si="118"/>
        <v>137</v>
      </c>
      <c r="C3718" s="43" t="str">
        <f t="shared" si="117"/>
        <v>42.1137</v>
      </c>
      <c r="D3718" s="44">
        <v>5</v>
      </c>
      <c r="E3718" s="45" t="s">
        <v>20121</v>
      </c>
      <c r="F3718" s="45" t="s">
        <v>20122</v>
      </c>
      <c r="G3718" s="45" t="s">
        <v>1367</v>
      </c>
      <c r="H3718" s="46" t="s">
        <v>20123</v>
      </c>
      <c r="I3718" s="45" t="s">
        <v>19682</v>
      </c>
      <c r="J3718" s="46" t="s">
        <v>19683</v>
      </c>
      <c r="K3718" s="46" t="s">
        <v>19684</v>
      </c>
      <c r="L3718" s="45" t="s">
        <v>7306</v>
      </c>
      <c r="M3718" s="45" t="s">
        <v>7307</v>
      </c>
    </row>
    <row r="3719" spans="1:13" ht="57.6">
      <c r="A3719" s="42" t="s">
        <v>7154</v>
      </c>
      <c r="B3719" s="43">
        <f t="shared" si="118"/>
        <v>138</v>
      </c>
      <c r="C3719" s="43" t="str">
        <f t="shared" si="117"/>
        <v>42.1138</v>
      </c>
      <c r="D3719" s="44">
        <v>5</v>
      </c>
      <c r="E3719" s="45" t="s">
        <v>20124</v>
      </c>
      <c r="F3719" s="45" t="s">
        <v>20125</v>
      </c>
      <c r="G3719" s="45" t="s">
        <v>1367</v>
      </c>
      <c r="H3719" s="46" t="s">
        <v>20126</v>
      </c>
      <c r="I3719" s="45" t="s">
        <v>19682</v>
      </c>
      <c r="J3719" s="46" t="s">
        <v>19683</v>
      </c>
      <c r="K3719" s="46" t="s">
        <v>19684</v>
      </c>
      <c r="L3719" s="45" t="s">
        <v>7306</v>
      </c>
      <c r="M3719" s="45" t="s">
        <v>7307</v>
      </c>
    </row>
    <row r="3720" spans="1:13" ht="57.6">
      <c r="A3720" s="42" t="s">
        <v>7154</v>
      </c>
      <c r="B3720" s="43">
        <f t="shared" si="118"/>
        <v>139</v>
      </c>
      <c r="C3720" s="43" t="str">
        <f t="shared" si="117"/>
        <v>42.1139</v>
      </c>
      <c r="D3720" s="44">
        <v>5</v>
      </c>
      <c r="E3720" s="45" t="s">
        <v>20127</v>
      </c>
      <c r="F3720" s="45" t="s">
        <v>20128</v>
      </c>
      <c r="G3720" s="45" t="s">
        <v>1367</v>
      </c>
      <c r="H3720" s="46" t="s">
        <v>20129</v>
      </c>
      <c r="I3720" s="45" t="s">
        <v>19682</v>
      </c>
      <c r="J3720" s="46" t="s">
        <v>19683</v>
      </c>
      <c r="K3720" s="46" t="s">
        <v>19684</v>
      </c>
      <c r="L3720" s="45" t="s">
        <v>7306</v>
      </c>
      <c r="M3720" s="45" t="s">
        <v>7307</v>
      </c>
    </row>
    <row r="3721" spans="1:13" ht="57.6">
      <c r="A3721" s="42" t="s">
        <v>7154</v>
      </c>
      <c r="B3721" s="43">
        <f t="shared" si="118"/>
        <v>140</v>
      </c>
      <c r="C3721" s="43" t="str">
        <f t="shared" si="117"/>
        <v>42.1140</v>
      </c>
      <c r="D3721" s="44">
        <v>5</v>
      </c>
      <c r="E3721" s="45" t="s">
        <v>20130</v>
      </c>
      <c r="F3721" s="45" t="s">
        <v>20131</v>
      </c>
      <c r="G3721" s="45" t="s">
        <v>1367</v>
      </c>
      <c r="H3721" s="45" t="s">
        <v>20132</v>
      </c>
      <c r="I3721" s="45" t="s">
        <v>19682</v>
      </c>
      <c r="J3721" s="46" t="s">
        <v>19683</v>
      </c>
      <c r="K3721" s="46" t="s">
        <v>19684</v>
      </c>
      <c r="L3721" s="45" t="s">
        <v>7306</v>
      </c>
      <c r="M3721" s="45" t="s">
        <v>7307</v>
      </c>
    </row>
    <row r="3722" spans="1:13" ht="57.6">
      <c r="A3722" s="42" t="s">
        <v>7154</v>
      </c>
      <c r="B3722" s="43">
        <f t="shared" si="118"/>
        <v>141</v>
      </c>
      <c r="C3722" s="43" t="str">
        <f t="shared" si="117"/>
        <v>42.1141</v>
      </c>
      <c r="D3722" s="44">
        <v>5</v>
      </c>
      <c r="E3722" s="45" t="s">
        <v>20133</v>
      </c>
      <c r="F3722" s="45" t="s">
        <v>20134</v>
      </c>
      <c r="G3722" s="45" t="s">
        <v>1367</v>
      </c>
      <c r="H3722" s="45" t="s">
        <v>20135</v>
      </c>
      <c r="I3722" s="45" t="s">
        <v>19682</v>
      </c>
      <c r="J3722" s="46" t="s">
        <v>19683</v>
      </c>
      <c r="K3722" s="46" t="s">
        <v>19684</v>
      </c>
      <c r="L3722" s="45" t="s">
        <v>7306</v>
      </c>
      <c r="M3722" s="45" t="s">
        <v>7307</v>
      </c>
    </row>
    <row r="3723" spans="1:13" ht="57.6">
      <c r="A3723" s="42" t="s">
        <v>7154</v>
      </c>
      <c r="B3723" s="43">
        <f t="shared" si="118"/>
        <v>142</v>
      </c>
      <c r="C3723" s="43" t="str">
        <f t="shared" si="117"/>
        <v>42.1142</v>
      </c>
      <c r="D3723" s="44">
        <v>5</v>
      </c>
      <c r="E3723" s="45" t="s">
        <v>20136</v>
      </c>
      <c r="F3723" s="45" t="s">
        <v>20137</v>
      </c>
      <c r="G3723" s="45" t="s">
        <v>1367</v>
      </c>
      <c r="H3723" s="45" t="s">
        <v>20138</v>
      </c>
      <c r="I3723" s="45" t="s">
        <v>19682</v>
      </c>
      <c r="J3723" s="46" t="s">
        <v>19683</v>
      </c>
      <c r="K3723" s="46" t="s">
        <v>19684</v>
      </c>
      <c r="L3723" s="45" t="s">
        <v>7306</v>
      </c>
      <c r="M3723" s="45" t="s">
        <v>7307</v>
      </c>
    </row>
    <row r="3724" spans="1:13" ht="57.6">
      <c r="A3724" s="42" t="s">
        <v>7154</v>
      </c>
      <c r="B3724" s="43">
        <f t="shared" si="118"/>
        <v>143</v>
      </c>
      <c r="C3724" s="43" t="str">
        <f t="shared" si="117"/>
        <v>42.1143</v>
      </c>
      <c r="D3724" s="44">
        <v>5</v>
      </c>
      <c r="E3724" s="45" t="s">
        <v>20139</v>
      </c>
      <c r="F3724" s="45" t="s">
        <v>20140</v>
      </c>
      <c r="G3724" s="45" t="s">
        <v>1367</v>
      </c>
      <c r="H3724" s="46" t="s">
        <v>20141</v>
      </c>
      <c r="I3724" s="45" t="s">
        <v>19682</v>
      </c>
      <c r="J3724" s="46" t="s">
        <v>19683</v>
      </c>
      <c r="K3724" s="46" t="s">
        <v>19684</v>
      </c>
      <c r="L3724" s="45" t="s">
        <v>7306</v>
      </c>
      <c r="M3724" s="45" t="s">
        <v>7307</v>
      </c>
    </row>
    <row r="3725" spans="1:13" ht="57.6">
      <c r="A3725" s="42" t="s">
        <v>7154</v>
      </c>
      <c r="B3725" s="43">
        <f t="shared" si="118"/>
        <v>144</v>
      </c>
      <c r="C3725" s="43" t="str">
        <f t="shared" si="117"/>
        <v>42.1144</v>
      </c>
      <c r="D3725" s="44">
        <v>5</v>
      </c>
      <c r="E3725" s="45" t="s">
        <v>20142</v>
      </c>
      <c r="F3725" s="45" t="s">
        <v>20143</v>
      </c>
      <c r="G3725" s="45" t="s">
        <v>1367</v>
      </c>
      <c r="H3725" s="45" t="s">
        <v>20144</v>
      </c>
      <c r="I3725" s="45" t="s">
        <v>19682</v>
      </c>
      <c r="J3725" s="46" t="s">
        <v>19683</v>
      </c>
      <c r="K3725" s="46" t="s">
        <v>19684</v>
      </c>
      <c r="L3725" s="45" t="s">
        <v>7306</v>
      </c>
      <c r="M3725" s="45" t="s">
        <v>7307</v>
      </c>
    </row>
    <row r="3726" spans="1:13" ht="57.6">
      <c r="A3726" s="42" t="s">
        <v>7154</v>
      </c>
      <c r="B3726" s="43">
        <f t="shared" si="118"/>
        <v>145</v>
      </c>
      <c r="C3726" s="43" t="str">
        <f t="shared" si="117"/>
        <v>42.1145</v>
      </c>
      <c r="D3726" s="44">
        <v>5</v>
      </c>
      <c r="E3726" s="45" t="s">
        <v>20145</v>
      </c>
      <c r="F3726" s="45" t="s">
        <v>20146</v>
      </c>
      <c r="G3726" s="45" t="s">
        <v>1367</v>
      </c>
      <c r="H3726" s="46" t="s">
        <v>20147</v>
      </c>
      <c r="I3726" s="45" t="s">
        <v>19682</v>
      </c>
      <c r="J3726" s="46" t="s">
        <v>19683</v>
      </c>
      <c r="K3726" s="46" t="s">
        <v>19684</v>
      </c>
      <c r="L3726" s="45" t="s">
        <v>7306</v>
      </c>
      <c r="M3726" s="45" t="s">
        <v>7307</v>
      </c>
    </row>
    <row r="3727" spans="1:13" ht="57.6">
      <c r="A3727" s="42" t="s">
        <v>7154</v>
      </c>
      <c r="B3727" s="43">
        <f t="shared" si="118"/>
        <v>146</v>
      </c>
      <c r="C3727" s="43" t="str">
        <f t="shared" si="117"/>
        <v>42.1146</v>
      </c>
      <c r="D3727" s="44">
        <v>5</v>
      </c>
      <c r="E3727" s="45" t="s">
        <v>20148</v>
      </c>
      <c r="F3727" s="45" t="s">
        <v>20149</v>
      </c>
      <c r="G3727" s="45" t="s">
        <v>1367</v>
      </c>
      <c r="H3727" s="45" t="s">
        <v>20150</v>
      </c>
      <c r="I3727" s="45" t="s">
        <v>19682</v>
      </c>
      <c r="J3727" s="46" t="s">
        <v>19683</v>
      </c>
      <c r="K3727" s="46" t="s">
        <v>19684</v>
      </c>
      <c r="L3727" s="45" t="s">
        <v>7306</v>
      </c>
      <c r="M3727" s="45" t="s">
        <v>7307</v>
      </c>
    </row>
    <row r="3728" spans="1:13" ht="57.6">
      <c r="A3728" s="42" t="s">
        <v>7154</v>
      </c>
      <c r="B3728" s="43">
        <f t="shared" si="118"/>
        <v>147</v>
      </c>
      <c r="C3728" s="43" t="str">
        <f t="shared" si="117"/>
        <v>42.1147</v>
      </c>
      <c r="D3728" s="44">
        <v>5</v>
      </c>
      <c r="E3728" s="45" t="s">
        <v>20151</v>
      </c>
      <c r="F3728" s="45" t="s">
        <v>20152</v>
      </c>
      <c r="G3728" s="45" t="s">
        <v>1367</v>
      </c>
      <c r="H3728" s="46" t="s">
        <v>20153</v>
      </c>
      <c r="I3728" s="45" t="s">
        <v>19682</v>
      </c>
      <c r="J3728" s="46" t="s">
        <v>19683</v>
      </c>
      <c r="K3728" s="46" t="s">
        <v>19684</v>
      </c>
      <c r="L3728" s="45" t="s">
        <v>7306</v>
      </c>
      <c r="M3728" s="45" t="s">
        <v>7307</v>
      </c>
    </row>
    <row r="3729" spans="1:13" ht="57.6">
      <c r="A3729" s="42" t="s">
        <v>7154</v>
      </c>
      <c r="B3729" s="43">
        <f t="shared" si="118"/>
        <v>148</v>
      </c>
      <c r="C3729" s="43" t="str">
        <f t="shared" si="117"/>
        <v>42.1148</v>
      </c>
      <c r="D3729" s="44">
        <v>5</v>
      </c>
      <c r="E3729" s="45" t="s">
        <v>20154</v>
      </c>
      <c r="F3729" s="45" t="s">
        <v>20155</v>
      </c>
      <c r="G3729" s="45" t="s">
        <v>1367</v>
      </c>
      <c r="H3729" s="46" t="s">
        <v>20156</v>
      </c>
      <c r="I3729" s="45" t="s">
        <v>19682</v>
      </c>
      <c r="J3729" s="46" t="s">
        <v>19683</v>
      </c>
      <c r="K3729" s="46" t="s">
        <v>19684</v>
      </c>
      <c r="L3729" s="45" t="s">
        <v>7306</v>
      </c>
      <c r="M3729" s="45" t="s">
        <v>7307</v>
      </c>
    </row>
    <row r="3730" spans="1:13" ht="57.6">
      <c r="A3730" s="42" t="s">
        <v>7154</v>
      </c>
      <c r="B3730" s="43">
        <f t="shared" si="118"/>
        <v>149</v>
      </c>
      <c r="C3730" s="43" t="str">
        <f t="shared" si="117"/>
        <v>42.1149</v>
      </c>
      <c r="D3730" s="44">
        <v>5</v>
      </c>
      <c r="E3730" s="45" t="s">
        <v>20157</v>
      </c>
      <c r="F3730" s="45" t="s">
        <v>20158</v>
      </c>
      <c r="G3730" s="45" t="s">
        <v>1367</v>
      </c>
      <c r="H3730" s="46" t="s">
        <v>20159</v>
      </c>
      <c r="I3730" s="45" t="s">
        <v>19682</v>
      </c>
      <c r="J3730" s="46" t="s">
        <v>19683</v>
      </c>
      <c r="K3730" s="46" t="s">
        <v>19684</v>
      </c>
      <c r="L3730" s="45" t="s">
        <v>7306</v>
      </c>
      <c r="M3730" s="45" t="s">
        <v>7307</v>
      </c>
    </row>
    <row r="3731" spans="1:13" ht="57.6">
      <c r="A3731" s="42" t="s">
        <v>7154</v>
      </c>
      <c r="B3731" s="43">
        <f t="shared" si="118"/>
        <v>150</v>
      </c>
      <c r="C3731" s="43" t="str">
        <f t="shared" si="117"/>
        <v>42.1150</v>
      </c>
      <c r="D3731" s="44">
        <v>5</v>
      </c>
      <c r="E3731" s="45" t="s">
        <v>20160</v>
      </c>
      <c r="F3731" s="45" t="s">
        <v>20161</v>
      </c>
      <c r="G3731" s="45" t="s">
        <v>1367</v>
      </c>
      <c r="H3731" s="46" t="s">
        <v>20162</v>
      </c>
      <c r="I3731" s="45" t="s">
        <v>19682</v>
      </c>
      <c r="J3731" s="46" t="s">
        <v>19683</v>
      </c>
      <c r="K3731" s="46" t="s">
        <v>19684</v>
      </c>
      <c r="L3731" s="45" t="s">
        <v>7306</v>
      </c>
      <c r="M3731" s="45" t="s">
        <v>7307</v>
      </c>
    </row>
    <row r="3732" spans="1:13" ht="57.6">
      <c r="A3732" s="42" t="s">
        <v>7154</v>
      </c>
      <c r="B3732" s="43">
        <f t="shared" si="118"/>
        <v>151</v>
      </c>
      <c r="C3732" s="43" t="str">
        <f t="shared" si="117"/>
        <v>42.1151</v>
      </c>
      <c r="D3732" s="44">
        <v>5</v>
      </c>
      <c r="E3732" s="45" t="s">
        <v>20163</v>
      </c>
      <c r="F3732" s="45" t="s">
        <v>20164</v>
      </c>
      <c r="G3732" s="45" t="s">
        <v>1367</v>
      </c>
      <c r="H3732" s="45" t="s">
        <v>20165</v>
      </c>
      <c r="I3732" s="45" t="s">
        <v>19682</v>
      </c>
      <c r="J3732" s="46" t="s">
        <v>19683</v>
      </c>
      <c r="K3732" s="46" t="s">
        <v>19684</v>
      </c>
      <c r="L3732" s="45" t="s">
        <v>7306</v>
      </c>
      <c r="M3732" s="45" t="s">
        <v>7307</v>
      </c>
    </row>
    <row r="3733" spans="1:13" ht="57.6">
      <c r="A3733" s="42" t="s">
        <v>7154</v>
      </c>
      <c r="B3733" s="43">
        <f t="shared" si="118"/>
        <v>152</v>
      </c>
      <c r="C3733" s="43" t="str">
        <f t="shared" si="117"/>
        <v>42.1152</v>
      </c>
      <c r="D3733" s="44">
        <v>5</v>
      </c>
      <c r="E3733" s="45" t="s">
        <v>20166</v>
      </c>
      <c r="F3733" s="45" t="s">
        <v>20167</v>
      </c>
      <c r="G3733" s="45" t="s">
        <v>1367</v>
      </c>
      <c r="H3733" s="46" t="s">
        <v>20168</v>
      </c>
      <c r="I3733" s="45" t="s">
        <v>19682</v>
      </c>
      <c r="J3733" s="46" t="s">
        <v>19683</v>
      </c>
      <c r="K3733" s="46" t="s">
        <v>19684</v>
      </c>
      <c r="L3733" s="45" t="s">
        <v>7306</v>
      </c>
      <c r="M3733" s="45" t="s">
        <v>7307</v>
      </c>
    </row>
    <row r="3734" spans="1:13" ht="57.6">
      <c r="A3734" s="42" t="s">
        <v>7154</v>
      </c>
      <c r="B3734" s="43">
        <f t="shared" si="118"/>
        <v>153</v>
      </c>
      <c r="C3734" s="43" t="str">
        <f t="shared" si="117"/>
        <v>42.1153</v>
      </c>
      <c r="D3734" s="44">
        <v>5</v>
      </c>
      <c r="E3734" s="45" t="s">
        <v>20169</v>
      </c>
      <c r="F3734" s="45" t="s">
        <v>20170</v>
      </c>
      <c r="G3734" s="45" t="s">
        <v>1367</v>
      </c>
      <c r="H3734" s="46" t="s">
        <v>20171</v>
      </c>
      <c r="I3734" s="45" t="s">
        <v>19682</v>
      </c>
      <c r="J3734" s="46" t="s">
        <v>19683</v>
      </c>
      <c r="K3734" s="46" t="s">
        <v>19684</v>
      </c>
      <c r="L3734" s="45" t="s">
        <v>7306</v>
      </c>
      <c r="M3734" s="45" t="s">
        <v>7307</v>
      </c>
    </row>
    <row r="3735" spans="1:13" ht="57.6">
      <c r="A3735" s="42" t="s">
        <v>7154</v>
      </c>
      <c r="B3735" s="43">
        <f t="shared" si="118"/>
        <v>154</v>
      </c>
      <c r="C3735" s="43" t="str">
        <f t="shared" si="117"/>
        <v>42.1154</v>
      </c>
      <c r="D3735" s="44">
        <v>5</v>
      </c>
      <c r="E3735" s="45" t="s">
        <v>20172</v>
      </c>
      <c r="F3735" s="45" t="s">
        <v>20173</v>
      </c>
      <c r="G3735" s="45" t="s">
        <v>1367</v>
      </c>
      <c r="H3735" s="46" t="s">
        <v>20174</v>
      </c>
      <c r="I3735" s="45" t="s">
        <v>19682</v>
      </c>
      <c r="J3735" s="46" t="s">
        <v>19683</v>
      </c>
      <c r="K3735" s="46" t="s">
        <v>19684</v>
      </c>
      <c r="L3735" s="45" t="s">
        <v>7306</v>
      </c>
      <c r="M3735" s="45" t="s">
        <v>7307</v>
      </c>
    </row>
    <row r="3736" spans="1:13" ht="57.6">
      <c r="A3736" s="42" t="s">
        <v>7154</v>
      </c>
      <c r="B3736" s="43">
        <f t="shared" si="118"/>
        <v>155</v>
      </c>
      <c r="C3736" s="43" t="str">
        <f t="shared" si="117"/>
        <v>42.1155</v>
      </c>
      <c r="D3736" s="44">
        <v>5</v>
      </c>
      <c r="E3736" s="45" t="s">
        <v>20175</v>
      </c>
      <c r="F3736" s="45" t="s">
        <v>20176</v>
      </c>
      <c r="G3736" s="45" t="s">
        <v>1367</v>
      </c>
      <c r="H3736" s="46" t="s">
        <v>20177</v>
      </c>
      <c r="I3736" s="45" t="s">
        <v>19682</v>
      </c>
      <c r="J3736" s="46" t="s">
        <v>19683</v>
      </c>
      <c r="K3736" s="46" t="s">
        <v>19684</v>
      </c>
      <c r="L3736" s="45" t="s">
        <v>7306</v>
      </c>
      <c r="M3736" s="45" t="s">
        <v>7307</v>
      </c>
    </row>
    <row r="3737" spans="1:13" ht="57.6">
      <c r="A3737" s="42" t="s">
        <v>7154</v>
      </c>
      <c r="B3737" s="43">
        <f t="shared" si="118"/>
        <v>156</v>
      </c>
      <c r="C3737" s="43" t="str">
        <f t="shared" si="117"/>
        <v>42.1156</v>
      </c>
      <c r="D3737" s="44">
        <v>5</v>
      </c>
      <c r="E3737" s="45" t="s">
        <v>20178</v>
      </c>
      <c r="F3737" s="45" t="s">
        <v>20179</v>
      </c>
      <c r="G3737" s="45" t="s">
        <v>1367</v>
      </c>
      <c r="H3737" s="46" t="s">
        <v>20180</v>
      </c>
      <c r="I3737" s="45" t="s">
        <v>19682</v>
      </c>
      <c r="J3737" s="46" t="s">
        <v>19683</v>
      </c>
      <c r="K3737" s="46" t="s">
        <v>19684</v>
      </c>
      <c r="L3737" s="45" t="s">
        <v>7306</v>
      </c>
      <c r="M3737" s="45" t="s">
        <v>7307</v>
      </c>
    </row>
    <row r="3738" spans="1:13" ht="57.6">
      <c r="A3738" s="42" t="s">
        <v>7154</v>
      </c>
      <c r="B3738" s="43">
        <f t="shared" si="118"/>
        <v>157</v>
      </c>
      <c r="C3738" s="43" t="str">
        <f t="shared" si="117"/>
        <v>42.1157</v>
      </c>
      <c r="D3738" s="44">
        <v>5</v>
      </c>
      <c r="E3738" s="45" t="s">
        <v>20181</v>
      </c>
      <c r="F3738" s="45" t="s">
        <v>20182</v>
      </c>
      <c r="G3738" s="45" t="s">
        <v>1367</v>
      </c>
      <c r="H3738" s="46" t="s">
        <v>20183</v>
      </c>
      <c r="I3738" s="45" t="s">
        <v>19682</v>
      </c>
      <c r="J3738" s="46" t="s">
        <v>19683</v>
      </c>
      <c r="K3738" s="46" t="s">
        <v>19684</v>
      </c>
      <c r="L3738" s="45" t="s">
        <v>7306</v>
      </c>
      <c r="M3738" s="45" t="s">
        <v>7307</v>
      </c>
    </row>
    <row r="3739" spans="1:13" ht="57.6">
      <c r="A3739" s="42" t="s">
        <v>7154</v>
      </c>
      <c r="B3739" s="43">
        <f t="shared" si="118"/>
        <v>158</v>
      </c>
      <c r="C3739" s="43" t="str">
        <f t="shared" si="117"/>
        <v>42.1158</v>
      </c>
      <c r="D3739" s="44">
        <v>5</v>
      </c>
      <c r="E3739" s="45" t="s">
        <v>20184</v>
      </c>
      <c r="F3739" s="45" t="s">
        <v>20185</v>
      </c>
      <c r="G3739" s="45" t="s">
        <v>1367</v>
      </c>
      <c r="H3739" s="46" t="s">
        <v>20186</v>
      </c>
      <c r="I3739" s="45" t="s">
        <v>19682</v>
      </c>
      <c r="J3739" s="46" t="s">
        <v>19683</v>
      </c>
      <c r="K3739" s="46" t="s">
        <v>19684</v>
      </c>
      <c r="L3739" s="45" t="s">
        <v>7306</v>
      </c>
      <c r="M3739" s="45" t="s">
        <v>7307</v>
      </c>
    </row>
    <row r="3740" spans="1:13" ht="57.6">
      <c r="A3740" s="42" t="s">
        <v>7154</v>
      </c>
      <c r="B3740" s="43">
        <f t="shared" si="118"/>
        <v>159</v>
      </c>
      <c r="C3740" s="43" t="str">
        <f t="shared" si="117"/>
        <v>42.1159</v>
      </c>
      <c r="D3740" s="44">
        <v>5</v>
      </c>
      <c r="E3740" s="45" t="s">
        <v>20187</v>
      </c>
      <c r="F3740" s="45" t="s">
        <v>20188</v>
      </c>
      <c r="G3740" s="45" t="s">
        <v>1367</v>
      </c>
      <c r="H3740" s="46" t="s">
        <v>20189</v>
      </c>
      <c r="I3740" s="45" t="s">
        <v>19682</v>
      </c>
      <c r="J3740" s="46" t="s">
        <v>19683</v>
      </c>
      <c r="K3740" s="46" t="s">
        <v>19684</v>
      </c>
      <c r="L3740" s="45" t="s">
        <v>7306</v>
      </c>
      <c r="M3740" s="45" t="s">
        <v>7307</v>
      </c>
    </row>
    <row r="3741" spans="1:13" ht="57.6">
      <c r="A3741" s="42" t="s">
        <v>7154</v>
      </c>
      <c r="B3741" s="43">
        <f t="shared" si="118"/>
        <v>160</v>
      </c>
      <c r="C3741" s="43" t="str">
        <f t="shared" si="117"/>
        <v>42.1160</v>
      </c>
      <c r="D3741" s="44">
        <v>5</v>
      </c>
      <c r="E3741" s="45" t="s">
        <v>20190</v>
      </c>
      <c r="F3741" s="45" t="s">
        <v>20191</v>
      </c>
      <c r="G3741" s="45" t="s">
        <v>1367</v>
      </c>
      <c r="H3741" s="46" t="s">
        <v>20192</v>
      </c>
      <c r="I3741" s="45" t="s">
        <v>19682</v>
      </c>
      <c r="J3741" s="46" t="s">
        <v>19683</v>
      </c>
      <c r="K3741" s="46" t="s">
        <v>19684</v>
      </c>
      <c r="L3741" s="45" t="s">
        <v>7306</v>
      </c>
      <c r="M3741" s="45" t="s">
        <v>7307</v>
      </c>
    </row>
    <row r="3742" spans="1:13" ht="57.6">
      <c r="A3742" s="42" t="s">
        <v>7154</v>
      </c>
      <c r="B3742" s="43">
        <f t="shared" si="118"/>
        <v>161</v>
      </c>
      <c r="C3742" s="43" t="str">
        <f t="shared" si="117"/>
        <v>42.1161</v>
      </c>
      <c r="D3742" s="44">
        <v>5</v>
      </c>
      <c r="E3742" s="45" t="s">
        <v>20193</v>
      </c>
      <c r="F3742" s="45" t="s">
        <v>20194</v>
      </c>
      <c r="G3742" s="45" t="s">
        <v>1367</v>
      </c>
      <c r="H3742" s="46" t="s">
        <v>20195</v>
      </c>
      <c r="I3742" s="45" t="s">
        <v>19682</v>
      </c>
      <c r="J3742" s="46" t="s">
        <v>19683</v>
      </c>
      <c r="K3742" s="46" t="s">
        <v>19684</v>
      </c>
      <c r="L3742" s="45" t="s">
        <v>7306</v>
      </c>
      <c r="M3742" s="45" t="s">
        <v>7307</v>
      </c>
    </row>
    <row r="3743" spans="1:13" ht="57.6">
      <c r="A3743" s="42" t="s">
        <v>7154</v>
      </c>
      <c r="B3743" s="43">
        <f t="shared" si="118"/>
        <v>162</v>
      </c>
      <c r="C3743" s="43" t="str">
        <f t="shared" si="117"/>
        <v>42.1162</v>
      </c>
      <c r="D3743" s="44">
        <v>5</v>
      </c>
      <c r="E3743" s="45" t="s">
        <v>20196</v>
      </c>
      <c r="F3743" s="45" t="s">
        <v>20197</v>
      </c>
      <c r="G3743" s="45" t="s">
        <v>1367</v>
      </c>
      <c r="H3743" s="45" t="s">
        <v>20198</v>
      </c>
      <c r="I3743" s="45" t="s">
        <v>19682</v>
      </c>
      <c r="J3743" s="46" t="s">
        <v>19683</v>
      </c>
      <c r="K3743" s="46" t="s">
        <v>19684</v>
      </c>
      <c r="L3743" s="45" t="s">
        <v>7306</v>
      </c>
      <c r="M3743" s="45" t="s">
        <v>7307</v>
      </c>
    </row>
    <row r="3744" spans="1:13" ht="57.6">
      <c r="A3744" s="42" t="s">
        <v>7154</v>
      </c>
      <c r="B3744" s="43">
        <f t="shared" si="118"/>
        <v>163</v>
      </c>
      <c r="C3744" s="43" t="str">
        <f t="shared" si="117"/>
        <v>42.1163</v>
      </c>
      <c r="D3744" s="44">
        <v>5</v>
      </c>
      <c r="E3744" s="45" t="s">
        <v>20199</v>
      </c>
      <c r="F3744" s="45" t="s">
        <v>20200</v>
      </c>
      <c r="G3744" s="45" t="s">
        <v>1367</v>
      </c>
      <c r="H3744" s="46" t="s">
        <v>20201</v>
      </c>
      <c r="I3744" s="45" t="s">
        <v>19682</v>
      </c>
      <c r="J3744" s="46" t="s">
        <v>19683</v>
      </c>
      <c r="K3744" s="46" t="s">
        <v>19684</v>
      </c>
      <c r="L3744" s="45" t="s">
        <v>7306</v>
      </c>
      <c r="M3744" s="45" t="s">
        <v>7307</v>
      </c>
    </row>
    <row r="3745" spans="1:13" ht="57.6">
      <c r="A3745" s="42" t="s">
        <v>7154</v>
      </c>
      <c r="B3745" s="43">
        <f t="shared" si="118"/>
        <v>164</v>
      </c>
      <c r="C3745" s="43" t="str">
        <f t="shared" si="117"/>
        <v>42.1164</v>
      </c>
      <c r="D3745" s="44">
        <v>5</v>
      </c>
      <c r="E3745" s="45" t="s">
        <v>20202</v>
      </c>
      <c r="F3745" s="45" t="s">
        <v>20203</v>
      </c>
      <c r="G3745" s="45" t="s">
        <v>1367</v>
      </c>
      <c r="H3745" s="46" t="s">
        <v>20204</v>
      </c>
      <c r="I3745" s="45" t="s">
        <v>19682</v>
      </c>
      <c r="J3745" s="46" t="s">
        <v>19683</v>
      </c>
      <c r="K3745" s="46" t="s">
        <v>19684</v>
      </c>
      <c r="L3745" s="45" t="s">
        <v>7306</v>
      </c>
      <c r="M3745" s="45" t="s">
        <v>7307</v>
      </c>
    </row>
    <row r="3746" spans="1:13" ht="57.6">
      <c r="A3746" s="42" t="s">
        <v>7154</v>
      </c>
      <c r="B3746" s="43">
        <f t="shared" si="118"/>
        <v>165</v>
      </c>
      <c r="C3746" s="43" t="str">
        <f t="shared" si="117"/>
        <v>42.1165</v>
      </c>
      <c r="D3746" s="44">
        <v>5</v>
      </c>
      <c r="E3746" s="45" t="s">
        <v>20205</v>
      </c>
      <c r="F3746" s="45" t="s">
        <v>20206</v>
      </c>
      <c r="G3746" s="45" t="s">
        <v>1367</v>
      </c>
      <c r="H3746" s="46" t="s">
        <v>20207</v>
      </c>
      <c r="I3746" s="45" t="s">
        <v>19682</v>
      </c>
      <c r="J3746" s="46" t="s">
        <v>19683</v>
      </c>
      <c r="K3746" s="46" t="s">
        <v>19684</v>
      </c>
      <c r="L3746" s="45" t="s">
        <v>7306</v>
      </c>
      <c r="M3746" s="45" t="s">
        <v>7307</v>
      </c>
    </row>
    <row r="3747" spans="1:13" ht="57.6">
      <c r="A3747" s="42" t="s">
        <v>7154</v>
      </c>
      <c r="B3747" s="43">
        <f t="shared" si="118"/>
        <v>166</v>
      </c>
      <c r="C3747" s="43" t="str">
        <f t="shared" si="117"/>
        <v>42.1166</v>
      </c>
      <c r="D3747" s="44">
        <v>5</v>
      </c>
      <c r="E3747" s="45" t="s">
        <v>20208</v>
      </c>
      <c r="F3747" s="45" t="s">
        <v>20209</v>
      </c>
      <c r="G3747" s="45" t="s">
        <v>1367</v>
      </c>
      <c r="H3747" s="46" t="s">
        <v>20210</v>
      </c>
      <c r="I3747" s="45" t="s">
        <v>19682</v>
      </c>
      <c r="J3747" s="46" t="s">
        <v>19683</v>
      </c>
      <c r="K3747" s="46" t="s">
        <v>19684</v>
      </c>
      <c r="L3747" s="45" t="s">
        <v>7306</v>
      </c>
      <c r="M3747" s="45" t="s">
        <v>7307</v>
      </c>
    </row>
    <row r="3748" spans="1:13" ht="57.6">
      <c r="A3748" s="42" t="s">
        <v>7154</v>
      </c>
      <c r="B3748" s="43">
        <f t="shared" si="118"/>
        <v>167</v>
      </c>
      <c r="C3748" s="43" t="str">
        <f t="shared" si="117"/>
        <v>42.1167</v>
      </c>
      <c r="D3748" s="44">
        <v>5</v>
      </c>
      <c r="E3748" s="45" t="s">
        <v>20211</v>
      </c>
      <c r="F3748" s="45" t="s">
        <v>20212</v>
      </c>
      <c r="G3748" s="45" t="s">
        <v>1367</v>
      </c>
      <c r="H3748" s="45" t="s">
        <v>20213</v>
      </c>
      <c r="I3748" s="45" t="s">
        <v>19682</v>
      </c>
      <c r="J3748" s="46" t="s">
        <v>19683</v>
      </c>
      <c r="K3748" s="46" t="s">
        <v>19684</v>
      </c>
      <c r="L3748" s="45" t="s">
        <v>7306</v>
      </c>
      <c r="M3748" s="45" t="s">
        <v>7307</v>
      </c>
    </row>
    <row r="3749" spans="1:13" ht="57.6">
      <c r="A3749" s="42" t="s">
        <v>7154</v>
      </c>
      <c r="B3749" s="43">
        <f t="shared" si="118"/>
        <v>168</v>
      </c>
      <c r="C3749" s="43" t="str">
        <f t="shared" si="117"/>
        <v>42.1168</v>
      </c>
      <c r="D3749" s="44">
        <v>5</v>
      </c>
      <c r="E3749" s="45" t="s">
        <v>20214</v>
      </c>
      <c r="F3749" s="45" t="s">
        <v>20215</v>
      </c>
      <c r="G3749" s="45" t="s">
        <v>1367</v>
      </c>
      <c r="H3749" s="45" t="s">
        <v>20216</v>
      </c>
      <c r="I3749" s="45" t="s">
        <v>19682</v>
      </c>
      <c r="J3749" s="46" t="s">
        <v>19683</v>
      </c>
      <c r="K3749" s="46" t="s">
        <v>19684</v>
      </c>
      <c r="L3749" s="45" t="s">
        <v>7306</v>
      </c>
      <c r="M3749" s="45" t="s">
        <v>7307</v>
      </c>
    </row>
    <row r="3750" spans="1:13" ht="57.6">
      <c r="A3750" s="42" t="s">
        <v>7154</v>
      </c>
      <c r="B3750" s="43">
        <f t="shared" si="118"/>
        <v>169</v>
      </c>
      <c r="C3750" s="43" t="str">
        <f t="shared" si="117"/>
        <v>42.1169</v>
      </c>
      <c r="D3750" s="44">
        <v>5</v>
      </c>
      <c r="E3750" s="45" t="s">
        <v>20217</v>
      </c>
      <c r="F3750" s="45" t="s">
        <v>20218</v>
      </c>
      <c r="G3750" s="45" t="s">
        <v>1367</v>
      </c>
      <c r="H3750" s="46" t="s">
        <v>20219</v>
      </c>
      <c r="I3750" s="45" t="s">
        <v>19682</v>
      </c>
      <c r="J3750" s="46" t="s">
        <v>19683</v>
      </c>
      <c r="K3750" s="46" t="s">
        <v>19684</v>
      </c>
      <c r="L3750" s="45" t="s">
        <v>7306</v>
      </c>
      <c r="M3750" s="45" t="s">
        <v>7307</v>
      </c>
    </row>
    <row r="3751" spans="1:13" ht="57.6">
      <c r="A3751" s="42" t="s">
        <v>7154</v>
      </c>
      <c r="B3751" s="43">
        <f t="shared" si="118"/>
        <v>170</v>
      </c>
      <c r="C3751" s="43" t="str">
        <f t="shared" si="117"/>
        <v>42.1170</v>
      </c>
      <c r="D3751" s="44">
        <v>5</v>
      </c>
      <c r="E3751" s="45" t="s">
        <v>20220</v>
      </c>
      <c r="F3751" s="45" t="s">
        <v>20221</v>
      </c>
      <c r="G3751" s="45" t="s">
        <v>1367</v>
      </c>
      <c r="H3751" s="45" t="s">
        <v>20222</v>
      </c>
      <c r="I3751" s="45" t="s">
        <v>19682</v>
      </c>
      <c r="J3751" s="46" t="s">
        <v>19683</v>
      </c>
      <c r="K3751" s="46" t="s">
        <v>19684</v>
      </c>
      <c r="L3751" s="45" t="s">
        <v>7306</v>
      </c>
      <c r="M3751" s="45" t="s">
        <v>7307</v>
      </c>
    </row>
    <row r="3752" spans="1:13" ht="57.6">
      <c r="A3752" s="42" t="s">
        <v>7154</v>
      </c>
      <c r="B3752" s="43">
        <f t="shared" si="118"/>
        <v>171</v>
      </c>
      <c r="C3752" s="43" t="str">
        <f t="shared" si="117"/>
        <v>42.1171</v>
      </c>
      <c r="D3752" s="44">
        <v>5</v>
      </c>
      <c r="E3752" s="45" t="s">
        <v>20223</v>
      </c>
      <c r="F3752" s="45" t="s">
        <v>20224</v>
      </c>
      <c r="G3752" s="45" t="s">
        <v>1367</v>
      </c>
      <c r="H3752" s="46" t="s">
        <v>20225</v>
      </c>
      <c r="I3752" s="45" t="s">
        <v>19682</v>
      </c>
      <c r="J3752" s="46" t="s">
        <v>19683</v>
      </c>
      <c r="K3752" s="46" t="s">
        <v>19684</v>
      </c>
      <c r="L3752" s="45" t="s">
        <v>7306</v>
      </c>
      <c r="M3752" s="45" t="s">
        <v>7307</v>
      </c>
    </row>
    <row r="3753" spans="1:13" ht="57.6">
      <c r="A3753" s="42" t="s">
        <v>7154</v>
      </c>
      <c r="B3753" s="43">
        <f t="shared" si="118"/>
        <v>172</v>
      </c>
      <c r="C3753" s="43" t="str">
        <f t="shared" si="117"/>
        <v>42.1172</v>
      </c>
      <c r="D3753" s="44">
        <v>5</v>
      </c>
      <c r="E3753" s="45" t="s">
        <v>20226</v>
      </c>
      <c r="F3753" s="45" t="s">
        <v>20227</v>
      </c>
      <c r="G3753" s="45" t="s">
        <v>1367</v>
      </c>
      <c r="H3753" s="46" t="s">
        <v>20228</v>
      </c>
      <c r="I3753" s="45" t="s">
        <v>19682</v>
      </c>
      <c r="J3753" s="46" t="s">
        <v>19683</v>
      </c>
      <c r="K3753" s="46" t="s">
        <v>19684</v>
      </c>
      <c r="L3753" s="45" t="s">
        <v>7306</v>
      </c>
      <c r="M3753" s="45" t="s">
        <v>7307</v>
      </c>
    </row>
    <row r="3754" spans="1:13" ht="57.6">
      <c r="A3754" s="42" t="s">
        <v>7154</v>
      </c>
      <c r="B3754" s="43">
        <f t="shared" si="118"/>
        <v>173</v>
      </c>
      <c r="C3754" s="43" t="str">
        <f t="shared" si="117"/>
        <v>42.1173</v>
      </c>
      <c r="D3754" s="44">
        <v>5</v>
      </c>
      <c r="E3754" s="45" t="s">
        <v>20229</v>
      </c>
      <c r="F3754" s="45" t="s">
        <v>20230</v>
      </c>
      <c r="G3754" s="45" t="s">
        <v>1367</v>
      </c>
      <c r="H3754" s="45" t="s">
        <v>20231</v>
      </c>
      <c r="I3754" s="45" t="s">
        <v>19682</v>
      </c>
      <c r="J3754" s="46" t="s">
        <v>19683</v>
      </c>
      <c r="K3754" s="46" t="s">
        <v>19684</v>
      </c>
      <c r="L3754" s="45" t="s">
        <v>7306</v>
      </c>
      <c r="M3754" s="45" t="s">
        <v>7307</v>
      </c>
    </row>
    <row r="3755" spans="1:13" ht="57.6">
      <c r="A3755" s="42" t="s">
        <v>7154</v>
      </c>
      <c r="B3755" s="43">
        <f t="shared" si="118"/>
        <v>174</v>
      </c>
      <c r="C3755" s="43" t="str">
        <f t="shared" si="117"/>
        <v>42.1174</v>
      </c>
      <c r="D3755" s="44">
        <v>5</v>
      </c>
      <c r="E3755" s="45" t="s">
        <v>20232</v>
      </c>
      <c r="F3755" s="45" t="s">
        <v>20233</v>
      </c>
      <c r="G3755" s="45" t="s">
        <v>1367</v>
      </c>
      <c r="H3755" s="45" t="s">
        <v>20234</v>
      </c>
      <c r="I3755" s="45" t="s">
        <v>19682</v>
      </c>
      <c r="J3755" s="46" t="s">
        <v>19683</v>
      </c>
      <c r="K3755" s="46" t="s">
        <v>19684</v>
      </c>
      <c r="L3755" s="45" t="s">
        <v>7306</v>
      </c>
      <c r="M3755" s="45" t="s">
        <v>7307</v>
      </c>
    </row>
    <row r="3756" spans="1:13" ht="57.6">
      <c r="A3756" s="42" t="s">
        <v>7154</v>
      </c>
      <c r="B3756" s="43">
        <f t="shared" si="118"/>
        <v>175</v>
      </c>
      <c r="C3756" s="43" t="str">
        <f t="shared" si="117"/>
        <v>42.1175</v>
      </c>
      <c r="D3756" s="44">
        <v>5</v>
      </c>
      <c r="E3756" s="45" t="s">
        <v>20235</v>
      </c>
      <c r="F3756" s="45" t="s">
        <v>20236</v>
      </c>
      <c r="G3756" s="45" t="s">
        <v>1367</v>
      </c>
      <c r="H3756" s="45" t="s">
        <v>20237</v>
      </c>
      <c r="I3756" s="45" t="s">
        <v>19682</v>
      </c>
      <c r="J3756" s="46" t="s">
        <v>19683</v>
      </c>
      <c r="K3756" s="46" t="s">
        <v>19684</v>
      </c>
      <c r="L3756" s="45" t="s">
        <v>7306</v>
      </c>
      <c r="M3756" s="45" t="s">
        <v>7307</v>
      </c>
    </row>
    <row r="3757" spans="1:13" ht="57.6">
      <c r="A3757" s="42" t="s">
        <v>7154</v>
      </c>
      <c r="B3757" s="43">
        <f t="shared" si="118"/>
        <v>176</v>
      </c>
      <c r="C3757" s="43" t="str">
        <f t="shared" si="117"/>
        <v>42.1176</v>
      </c>
      <c r="D3757" s="44">
        <v>5</v>
      </c>
      <c r="E3757" s="45" t="s">
        <v>20238</v>
      </c>
      <c r="F3757" s="45" t="s">
        <v>20239</v>
      </c>
      <c r="G3757" s="45" t="s">
        <v>1367</v>
      </c>
      <c r="H3757" s="45" t="s">
        <v>20240</v>
      </c>
      <c r="I3757" s="45" t="s">
        <v>19682</v>
      </c>
      <c r="J3757" s="46" t="s">
        <v>19683</v>
      </c>
      <c r="K3757" s="46" t="s">
        <v>19684</v>
      </c>
      <c r="L3757" s="45" t="s">
        <v>7306</v>
      </c>
      <c r="M3757" s="45" t="s">
        <v>7307</v>
      </c>
    </row>
    <row r="3758" spans="1:13" ht="57.6">
      <c r="A3758" s="42" t="s">
        <v>7154</v>
      </c>
      <c r="B3758" s="43">
        <f t="shared" si="118"/>
        <v>177</v>
      </c>
      <c r="C3758" s="43" t="str">
        <f t="shared" si="117"/>
        <v>42.1177</v>
      </c>
      <c r="D3758" s="44">
        <v>5</v>
      </c>
      <c r="E3758" s="45" t="s">
        <v>20241</v>
      </c>
      <c r="F3758" s="45" t="s">
        <v>20242</v>
      </c>
      <c r="G3758" s="45" t="s">
        <v>1367</v>
      </c>
      <c r="H3758" s="46" t="s">
        <v>20243</v>
      </c>
      <c r="I3758" s="45" t="s">
        <v>19682</v>
      </c>
      <c r="J3758" s="46" t="s">
        <v>19683</v>
      </c>
      <c r="K3758" s="46" t="s">
        <v>19684</v>
      </c>
      <c r="L3758" s="45" t="s">
        <v>7306</v>
      </c>
      <c r="M3758" s="45" t="s">
        <v>7307</v>
      </c>
    </row>
    <row r="3759" spans="1:13" ht="57.6">
      <c r="A3759" s="42" t="s">
        <v>7154</v>
      </c>
      <c r="B3759" s="43">
        <f t="shared" si="118"/>
        <v>178</v>
      </c>
      <c r="C3759" s="43" t="str">
        <f t="shared" si="117"/>
        <v>42.1178</v>
      </c>
      <c r="D3759" s="44">
        <v>5</v>
      </c>
      <c r="E3759" s="45" t="s">
        <v>20244</v>
      </c>
      <c r="F3759" s="45" t="s">
        <v>20245</v>
      </c>
      <c r="G3759" s="45" t="s">
        <v>1367</v>
      </c>
      <c r="H3759" s="45" t="s">
        <v>20246</v>
      </c>
      <c r="I3759" s="45" t="s">
        <v>19682</v>
      </c>
      <c r="J3759" s="46" t="s">
        <v>19683</v>
      </c>
      <c r="K3759" s="46" t="s">
        <v>19684</v>
      </c>
      <c r="L3759" s="45" t="s">
        <v>7306</v>
      </c>
      <c r="M3759" s="45" t="s">
        <v>7307</v>
      </c>
    </row>
    <row r="3760" spans="1:13" ht="57.6">
      <c r="A3760" s="42" t="s">
        <v>7154</v>
      </c>
      <c r="B3760" s="43">
        <f t="shared" si="118"/>
        <v>179</v>
      </c>
      <c r="C3760" s="43" t="str">
        <f t="shared" si="117"/>
        <v>42.1179</v>
      </c>
      <c r="D3760" s="44">
        <v>5</v>
      </c>
      <c r="E3760" s="45" t="s">
        <v>20247</v>
      </c>
      <c r="F3760" s="45" t="s">
        <v>20248</v>
      </c>
      <c r="G3760" s="45" t="s">
        <v>1367</v>
      </c>
      <c r="H3760" s="46" t="s">
        <v>20249</v>
      </c>
      <c r="I3760" s="45" t="s">
        <v>19682</v>
      </c>
      <c r="J3760" s="46" t="s">
        <v>19683</v>
      </c>
      <c r="K3760" s="46" t="s">
        <v>19684</v>
      </c>
      <c r="L3760" s="45" t="s">
        <v>7306</v>
      </c>
      <c r="M3760" s="45" t="s">
        <v>7307</v>
      </c>
    </row>
    <row r="3761" spans="1:13" ht="57.6">
      <c r="A3761" s="42" t="s">
        <v>7154</v>
      </c>
      <c r="B3761" s="43">
        <f t="shared" si="118"/>
        <v>180</v>
      </c>
      <c r="C3761" s="43" t="str">
        <f t="shared" si="117"/>
        <v>42.1180</v>
      </c>
      <c r="D3761" s="44">
        <v>5</v>
      </c>
      <c r="E3761" s="45" t="s">
        <v>20250</v>
      </c>
      <c r="F3761" s="45" t="s">
        <v>20251</v>
      </c>
      <c r="G3761" s="45" t="s">
        <v>1367</v>
      </c>
      <c r="H3761" s="46" t="s">
        <v>20252</v>
      </c>
      <c r="I3761" s="45" t="s">
        <v>19682</v>
      </c>
      <c r="J3761" s="46" t="s">
        <v>19683</v>
      </c>
      <c r="K3761" s="46" t="s">
        <v>19684</v>
      </c>
      <c r="L3761" s="45" t="s">
        <v>7306</v>
      </c>
      <c r="M3761" s="45" t="s">
        <v>7307</v>
      </c>
    </row>
    <row r="3762" spans="1:13" ht="57.6">
      <c r="A3762" s="42" t="s">
        <v>7154</v>
      </c>
      <c r="B3762" s="43">
        <f t="shared" si="118"/>
        <v>181</v>
      </c>
      <c r="C3762" s="43" t="str">
        <f t="shared" si="117"/>
        <v>42.1181</v>
      </c>
      <c r="D3762" s="44">
        <v>5</v>
      </c>
      <c r="E3762" s="45" t="s">
        <v>20253</v>
      </c>
      <c r="F3762" s="45" t="s">
        <v>20254</v>
      </c>
      <c r="G3762" s="45" t="s">
        <v>1367</v>
      </c>
      <c r="H3762" s="46" t="s">
        <v>20255</v>
      </c>
      <c r="I3762" s="45" t="s">
        <v>19682</v>
      </c>
      <c r="J3762" s="46" t="s">
        <v>19683</v>
      </c>
      <c r="K3762" s="46" t="s">
        <v>19684</v>
      </c>
      <c r="L3762" s="45" t="s">
        <v>7306</v>
      </c>
      <c r="M3762" s="45" t="s">
        <v>7307</v>
      </c>
    </row>
    <row r="3763" spans="1:13" ht="57.6">
      <c r="A3763" s="42" t="s">
        <v>7154</v>
      </c>
      <c r="B3763" s="43">
        <f t="shared" si="118"/>
        <v>182</v>
      </c>
      <c r="C3763" s="43" t="str">
        <f t="shared" si="117"/>
        <v>42.1182</v>
      </c>
      <c r="D3763" s="44">
        <v>4</v>
      </c>
      <c r="E3763" s="45" t="s">
        <v>20256</v>
      </c>
      <c r="F3763" s="45" t="s">
        <v>20257</v>
      </c>
      <c r="G3763" s="45" t="s">
        <v>11351</v>
      </c>
      <c r="H3763" s="46" t="s">
        <v>20258</v>
      </c>
      <c r="I3763" s="45" t="s">
        <v>19682</v>
      </c>
      <c r="J3763" s="46" t="s">
        <v>19683</v>
      </c>
      <c r="K3763" s="46" t="s">
        <v>19684</v>
      </c>
      <c r="L3763" s="45" t="s">
        <v>7306</v>
      </c>
      <c r="M3763" s="45" t="s">
        <v>7307</v>
      </c>
    </row>
    <row r="3764" spans="1:13" ht="57.6">
      <c r="A3764" s="42" t="s">
        <v>7154</v>
      </c>
      <c r="B3764" s="43">
        <f t="shared" si="118"/>
        <v>183</v>
      </c>
      <c r="C3764" s="43" t="str">
        <f t="shared" si="117"/>
        <v>42.1183</v>
      </c>
      <c r="D3764" s="44">
        <v>5</v>
      </c>
      <c r="E3764" s="45" t="s">
        <v>20259</v>
      </c>
      <c r="F3764" s="45" t="s">
        <v>20260</v>
      </c>
      <c r="G3764" s="45" t="s">
        <v>1367</v>
      </c>
      <c r="H3764" s="46" t="s">
        <v>20261</v>
      </c>
      <c r="I3764" s="45" t="s">
        <v>19682</v>
      </c>
      <c r="J3764" s="46" t="s">
        <v>19683</v>
      </c>
      <c r="K3764" s="46" t="s">
        <v>19684</v>
      </c>
      <c r="L3764" s="45" t="s">
        <v>7306</v>
      </c>
      <c r="M3764" s="45" t="s">
        <v>7307</v>
      </c>
    </row>
    <row r="3765" spans="1:13" ht="57.6">
      <c r="A3765" s="42" t="s">
        <v>7154</v>
      </c>
      <c r="B3765" s="43">
        <f t="shared" si="118"/>
        <v>184</v>
      </c>
      <c r="C3765" s="43" t="str">
        <f t="shared" si="117"/>
        <v>42.1184</v>
      </c>
      <c r="D3765" s="44">
        <v>5</v>
      </c>
      <c r="E3765" s="45" t="s">
        <v>20262</v>
      </c>
      <c r="F3765" s="45" t="s">
        <v>20263</v>
      </c>
      <c r="G3765" s="45" t="s">
        <v>1367</v>
      </c>
      <c r="H3765" s="45" t="s">
        <v>20264</v>
      </c>
      <c r="I3765" s="45" t="s">
        <v>19682</v>
      </c>
      <c r="J3765" s="46" t="s">
        <v>19683</v>
      </c>
      <c r="K3765" s="46" t="s">
        <v>19684</v>
      </c>
      <c r="L3765" s="45" t="s">
        <v>7306</v>
      </c>
      <c r="M3765" s="45" t="s">
        <v>7307</v>
      </c>
    </row>
    <row r="3766" spans="1:13" ht="57.6">
      <c r="A3766" s="42" t="s">
        <v>7154</v>
      </c>
      <c r="B3766" s="43">
        <f t="shared" si="118"/>
        <v>185</v>
      </c>
      <c r="C3766" s="43" t="str">
        <f t="shared" si="117"/>
        <v>42.1185</v>
      </c>
      <c r="D3766" s="44">
        <v>5</v>
      </c>
      <c r="E3766" s="45" t="s">
        <v>20265</v>
      </c>
      <c r="F3766" s="45" t="s">
        <v>20266</v>
      </c>
      <c r="G3766" s="45" t="s">
        <v>1367</v>
      </c>
      <c r="H3766" s="46" t="s">
        <v>20267</v>
      </c>
      <c r="I3766" s="45" t="s">
        <v>19682</v>
      </c>
      <c r="J3766" s="46" t="s">
        <v>19683</v>
      </c>
      <c r="K3766" s="46" t="s">
        <v>19684</v>
      </c>
      <c r="L3766" s="45" t="s">
        <v>7306</v>
      </c>
      <c r="M3766" s="45" t="s">
        <v>7307</v>
      </c>
    </row>
    <row r="3767" spans="1:13" ht="57.6">
      <c r="A3767" s="42" t="s">
        <v>7154</v>
      </c>
      <c r="B3767" s="43">
        <f t="shared" si="118"/>
        <v>186</v>
      </c>
      <c r="C3767" s="43" t="str">
        <f t="shared" si="117"/>
        <v>42.1186</v>
      </c>
      <c r="D3767" s="44">
        <v>5</v>
      </c>
      <c r="E3767" s="45" t="s">
        <v>20268</v>
      </c>
      <c r="F3767" s="45" t="s">
        <v>20269</v>
      </c>
      <c r="G3767" s="45" t="s">
        <v>1367</v>
      </c>
      <c r="H3767" s="45" t="s">
        <v>7494</v>
      </c>
      <c r="I3767" s="45" t="s">
        <v>19682</v>
      </c>
      <c r="J3767" s="46" t="s">
        <v>19683</v>
      </c>
      <c r="K3767" s="46" t="s">
        <v>19684</v>
      </c>
      <c r="L3767" s="45" t="s">
        <v>7306</v>
      </c>
      <c r="M3767" s="45" t="s">
        <v>7307</v>
      </c>
    </row>
    <row r="3768" spans="1:13" ht="57.6">
      <c r="A3768" s="42" t="s">
        <v>7154</v>
      </c>
      <c r="B3768" s="43">
        <f t="shared" si="118"/>
        <v>187</v>
      </c>
      <c r="C3768" s="43" t="str">
        <f t="shared" si="117"/>
        <v>42.1187</v>
      </c>
      <c r="D3768" s="44">
        <v>5</v>
      </c>
      <c r="E3768" s="45" t="s">
        <v>20270</v>
      </c>
      <c r="F3768" s="45" t="s">
        <v>20271</v>
      </c>
      <c r="G3768" s="45" t="s">
        <v>1367</v>
      </c>
      <c r="H3768" s="46" t="s">
        <v>20272</v>
      </c>
      <c r="I3768" s="45" t="s">
        <v>19682</v>
      </c>
      <c r="J3768" s="46" t="s">
        <v>19683</v>
      </c>
      <c r="K3768" s="46" t="s">
        <v>19684</v>
      </c>
      <c r="L3768" s="45" t="s">
        <v>7306</v>
      </c>
      <c r="M3768" s="45" t="s">
        <v>7307</v>
      </c>
    </row>
    <row r="3769" spans="1:13" ht="57.6">
      <c r="A3769" s="42" t="s">
        <v>7154</v>
      </c>
      <c r="B3769" s="43">
        <f t="shared" si="118"/>
        <v>188</v>
      </c>
      <c r="C3769" s="43" t="str">
        <f t="shared" si="117"/>
        <v>42.1188</v>
      </c>
      <c r="D3769" s="44">
        <v>4</v>
      </c>
      <c r="E3769" s="45" t="s">
        <v>20273</v>
      </c>
      <c r="F3769" s="45" t="s">
        <v>20274</v>
      </c>
      <c r="G3769" s="45" t="s">
        <v>20275</v>
      </c>
      <c r="H3769" s="45" t="s">
        <v>20276</v>
      </c>
      <c r="I3769" s="45" t="s">
        <v>19682</v>
      </c>
      <c r="J3769" s="46" t="s">
        <v>19683</v>
      </c>
      <c r="K3769" s="46" t="s">
        <v>19684</v>
      </c>
      <c r="L3769" s="45" t="s">
        <v>7306</v>
      </c>
      <c r="M3769" s="45" t="s">
        <v>7307</v>
      </c>
    </row>
    <row r="3770" spans="1:13" ht="57.6">
      <c r="A3770" s="42" t="s">
        <v>7154</v>
      </c>
      <c r="B3770" s="43">
        <f t="shared" si="118"/>
        <v>189</v>
      </c>
      <c r="C3770" s="43" t="str">
        <f t="shared" si="117"/>
        <v>42.1189</v>
      </c>
      <c r="D3770" s="44">
        <v>5</v>
      </c>
      <c r="E3770" s="45" t="s">
        <v>20277</v>
      </c>
      <c r="F3770" s="45" t="s">
        <v>20278</v>
      </c>
      <c r="G3770" s="45" t="s">
        <v>1367</v>
      </c>
      <c r="H3770" s="45" t="s">
        <v>20279</v>
      </c>
      <c r="I3770" s="45" t="s">
        <v>19682</v>
      </c>
      <c r="J3770" s="46" t="s">
        <v>19683</v>
      </c>
      <c r="K3770" s="46" t="s">
        <v>19684</v>
      </c>
      <c r="L3770" s="45" t="s">
        <v>7306</v>
      </c>
      <c r="M3770" s="45" t="s">
        <v>7307</v>
      </c>
    </row>
    <row r="3771" spans="1:13" ht="57.6">
      <c r="A3771" s="42" t="s">
        <v>7154</v>
      </c>
      <c r="B3771" s="43">
        <f t="shared" si="118"/>
        <v>190</v>
      </c>
      <c r="C3771" s="43" t="str">
        <f t="shared" si="117"/>
        <v>42.1190</v>
      </c>
      <c r="D3771" s="44">
        <v>5</v>
      </c>
      <c r="E3771" s="45" t="s">
        <v>20280</v>
      </c>
      <c r="F3771" s="45" t="s">
        <v>20281</v>
      </c>
      <c r="G3771" s="45" t="s">
        <v>1367</v>
      </c>
      <c r="H3771" s="45" t="s">
        <v>20282</v>
      </c>
      <c r="I3771" s="45" t="s">
        <v>19682</v>
      </c>
      <c r="J3771" s="46" t="s">
        <v>19683</v>
      </c>
      <c r="K3771" s="46" t="s">
        <v>19684</v>
      </c>
      <c r="L3771" s="45" t="s">
        <v>7306</v>
      </c>
      <c r="M3771" s="45" t="s">
        <v>7307</v>
      </c>
    </row>
    <row r="3772" spans="1:13" ht="57.6">
      <c r="A3772" s="42" t="s">
        <v>7154</v>
      </c>
      <c r="B3772" s="43">
        <f t="shared" si="118"/>
        <v>191</v>
      </c>
      <c r="C3772" s="43" t="str">
        <f t="shared" si="117"/>
        <v>42.1191</v>
      </c>
      <c r="D3772" s="44">
        <v>5</v>
      </c>
      <c r="E3772" s="45" t="s">
        <v>20283</v>
      </c>
      <c r="F3772" s="45" t="s">
        <v>20284</v>
      </c>
      <c r="G3772" s="45" t="s">
        <v>1367</v>
      </c>
      <c r="H3772" s="46" t="s">
        <v>20285</v>
      </c>
      <c r="I3772" s="45" t="s">
        <v>19682</v>
      </c>
      <c r="J3772" s="46" t="s">
        <v>19683</v>
      </c>
      <c r="K3772" s="46" t="s">
        <v>19684</v>
      </c>
      <c r="L3772" s="45" t="s">
        <v>7306</v>
      </c>
      <c r="M3772" s="45" t="s">
        <v>7307</v>
      </c>
    </row>
    <row r="3773" spans="1:13" ht="57.6">
      <c r="A3773" s="42" t="s">
        <v>7154</v>
      </c>
      <c r="B3773" s="43">
        <f t="shared" si="118"/>
        <v>192</v>
      </c>
      <c r="C3773" s="43" t="str">
        <f t="shared" si="117"/>
        <v>42.1192</v>
      </c>
      <c r="D3773" s="44">
        <v>5</v>
      </c>
      <c r="E3773" s="45" t="s">
        <v>20286</v>
      </c>
      <c r="F3773" s="45" t="s">
        <v>20287</v>
      </c>
      <c r="G3773" s="45" t="s">
        <v>1367</v>
      </c>
      <c r="H3773" s="46" t="s">
        <v>20288</v>
      </c>
      <c r="I3773" s="45" t="s">
        <v>19682</v>
      </c>
      <c r="J3773" s="46" t="s">
        <v>19683</v>
      </c>
      <c r="K3773" s="46" t="s">
        <v>19684</v>
      </c>
      <c r="L3773" s="45" t="s">
        <v>7306</v>
      </c>
      <c r="M3773" s="45" t="s">
        <v>7307</v>
      </c>
    </row>
    <row r="3774" spans="1:13" ht="57.6">
      <c r="A3774" s="42" t="s">
        <v>7154</v>
      </c>
      <c r="B3774" s="43">
        <f t="shared" si="118"/>
        <v>193</v>
      </c>
      <c r="C3774" s="43" t="str">
        <f t="shared" si="117"/>
        <v>42.1193</v>
      </c>
      <c r="D3774" s="44">
        <v>5</v>
      </c>
      <c r="E3774" s="45" t="s">
        <v>20289</v>
      </c>
      <c r="F3774" s="45" t="s">
        <v>20290</v>
      </c>
      <c r="G3774" s="45" t="s">
        <v>1367</v>
      </c>
      <c r="H3774" s="46" t="s">
        <v>20291</v>
      </c>
      <c r="I3774" s="45" t="s">
        <v>19682</v>
      </c>
      <c r="J3774" s="46" t="s">
        <v>19683</v>
      </c>
      <c r="K3774" s="46" t="s">
        <v>19684</v>
      </c>
      <c r="L3774" s="45" t="s">
        <v>7306</v>
      </c>
      <c r="M3774" s="45" t="s">
        <v>7307</v>
      </c>
    </row>
    <row r="3775" spans="1:13" ht="57.6">
      <c r="A3775" s="42" t="s">
        <v>7154</v>
      </c>
      <c r="B3775" s="43">
        <f t="shared" si="118"/>
        <v>194</v>
      </c>
      <c r="C3775" s="43" t="str">
        <f t="shared" si="117"/>
        <v>42.1194</v>
      </c>
      <c r="D3775" s="44">
        <v>5</v>
      </c>
      <c r="E3775" s="45" t="s">
        <v>20292</v>
      </c>
      <c r="F3775" s="45" t="s">
        <v>20293</v>
      </c>
      <c r="G3775" s="45" t="s">
        <v>1367</v>
      </c>
      <c r="H3775" s="46" t="s">
        <v>20294</v>
      </c>
      <c r="I3775" s="45" t="s">
        <v>19682</v>
      </c>
      <c r="J3775" s="46" t="s">
        <v>19683</v>
      </c>
      <c r="K3775" s="46" t="s">
        <v>19684</v>
      </c>
      <c r="L3775" s="45" t="s">
        <v>7306</v>
      </c>
      <c r="M3775" s="45" t="s">
        <v>7307</v>
      </c>
    </row>
    <row r="3776" spans="1:13" ht="57.6">
      <c r="A3776" s="42" t="s">
        <v>7154</v>
      </c>
      <c r="B3776" s="43">
        <f t="shared" si="118"/>
        <v>195</v>
      </c>
      <c r="C3776" s="43" t="str">
        <f t="shared" si="117"/>
        <v>42.1195</v>
      </c>
      <c r="D3776" s="44">
        <v>5</v>
      </c>
      <c r="E3776" s="45" t="s">
        <v>20295</v>
      </c>
      <c r="F3776" s="45" t="s">
        <v>20296</v>
      </c>
      <c r="G3776" s="45" t="s">
        <v>1367</v>
      </c>
      <c r="H3776" s="46" t="s">
        <v>20297</v>
      </c>
      <c r="I3776" s="45" t="s">
        <v>19682</v>
      </c>
      <c r="J3776" s="46" t="s">
        <v>19683</v>
      </c>
      <c r="K3776" s="46" t="s">
        <v>19684</v>
      </c>
      <c r="L3776" s="45" t="s">
        <v>7306</v>
      </c>
      <c r="M3776" s="45" t="s">
        <v>7307</v>
      </c>
    </row>
    <row r="3777" spans="1:13" ht="57.6">
      <c r="A3777" s="42" t="s">
        <v>7154</v>
      </c>
      <c r="B3777" s="43">
        <f t="shared" si="118"/>
        <v>196</v>
      </c>
      <c r="C3777" s="43" t="str">
        <f t="shared" si="117"/>
        <v>42.1196</v>
      </c>
      <c r="D3777" s="44">
        <v>5</v>
      </c>
      <c r="E3777" s="45" t="s">
        <v>20298</v>
      </c>
      <c r="F3777" s="45" t="s">
        <v>20299</v>
      </c>
      <c r="G3777" s="45" t="s">
        <v>1367</v>
      </c>
      <c r="H3777" s="46" t="s">
        <v>20300</v>
      </c>
      <c r="I3777" s="45" t="s">
        <v>19682</v>
      </c>
      <c r="J3777" s="46" t="s">
        <v>19683</v>
      </c>
      <c r="K3777" s="46" t="s">
        <v>19684</v>
      </c>
      <c r="L3777" s="45" t="s">
        <v>7306</v>
      </c>
      <c r="M3777" s="45" t="s">
        <v>7307</v>
      </c>
    </row>
    <row r="3778" spans="1:13" ht="57.6">
      <c r="A3778" s="42" t="s">
        <v>7154</v>
      </c>
      <c r="B3778" s="43">
        <f t="shared" si="118"/>
        <v>197</v>
      </c>
      <c r="C3778" s="43" t="str">
        <f t="shared" si="117"/>
        <v>42.1197</v>
      </c>
      <c r="D3778" s="44">
        <v>5</v>
      </c>
      <c r="E3778" s="45" t="s">
        <v>20301</v>
      </c>
      <c r="F3778" s="45" t="s">
        <v>20302</v>
      </c>
      <c r="G3778" s="45" t="s">
        <v>1367</v>
      </c>
      <c r="H3778" s="45" t="s">
        <v>20303</v>
      </c>
      <c r="I3778" s="45" t="s">
        <v>19682</v>
      </c>
      <c r="J3778" s="46" t="s">
        <v>19683</v>
      </c>
      <c r="K3778" s="46" t="s">
        <v>19684</v>
      </c>
      <c r="L3778" s="45" t="s">
        <v>7306</v>
      </c>
      <c r="M3778" s="45" t="s">
        <v>7307</v>
      </c>
    </row>
    <row r="3779" spans="1:13" ht="57.6">
      <c r="A3779" s="42" t="s">
        <v>7154</v>
      </c>
      <c r="B3779" s="43">
        <f t="shared" si="118"/>
        <v>198</v>
      </c>
      <c r="C3779" s="43" t="str">
        <f t="shared" ref="C3779:C3842" si="119">+CONCATENATE(A3779,B3779)</f>
        <v>42.1198</v>
      </c>
      <c r="D3779" s="44">
        <v>5</v>
      </c>
      <c r="E3779" s="45" t="s">
        <v>20304</v>
      </c>
      <c r="F3779" s="45" t="s">
        <v>20305</v>
      </c>
      <c r="G3779" s="45" t="s">
        <v>1367</v>
      </c>
      <c r="H3779" s="45" t="s">
        <v>20306</v>
      </c>
      <c r="I3779" s="45" t="s">
        <v>19682</v>
      </c>
      <c r="J3779" s="46" t="s">
        <v>19683</v>
      </c>
      <c r="K3779" s="46" t="s">
        <v>19684</v>
      </c>
      <c r="L3779" s="45" t="s">
        <v>7306</v>
      </c>
      <c r="M3779" s="45" t="s">
        <v>7307</v>
      </c>
    </row>
    <row r="3780" spans="1:13" ht="57.6">
      <c r="A3780" s="42" t="s">
        <v>7154</v>
      </c>
      <c r="B3780" s="43">
        <f t="shared" ref="B3780:B3843" si="120">+IF(A3780=A3779,B3779+1,1)</f>
        <v>199</v>
      </c>
      <c r="C3780" s="43" t="str">
        <f t="shared" si="119"/>
        <v>42.1199</v>
      </c>
      <c r="D3780" s="44">
        <v>5</v>
      </c>
      <c r="E3780" s="45" t="s">
        <v>20307</v>
      </c>
      <c r="F3780" s="45" t="s">
        <v>20308</v>
      </c>
      <c r="G3780" s="45" t="s">
        <v>1367</v>
      </c>
      <c r="H3780" s="46" t="s">
        <v>20309</v>
      </c>
      <c r="I3780" s="45" t="s">
        <v>19682</v>
      </c>
      <c r="J3780" s="46" t="s">
        <v>19683</v>
      </c>
      <c r="K3780" s="46" t="s">
        <v>19684</v>
      </c>
      <c r="L3780" s="45" t="s">
        <v>7306</v>
      </c>
      <c r="M3780" s="45" t="s">
        <v>7307</v>
      </c>
    </row>
    <row r="3781" spans="1:13" ht="57.6">
      <c r="A3781" s="42" t="s">
        <v>7154</v>
      </c>
      <c r="B3781" s="43">
        <f t="shared" si="120"/>
        <v>200</v>
      </c>
      <c r="C3781" s="43" t="str">
        <f t="shared" si="119"/>
        <v>42.1200</v>
      </c>
      <c r="D3781" s="44">
        <v>5</v>
      </c>
      <c r="E3781" s="45" t="s">
        <v>20310</v>
      </c>
      <c r="F3781" s="45" t="s">
        <v>20311</v>
      </c>
      <c r="G3781" s="45" t="s">
        <v>1367</v>
      </c>
      <c r="H3781" s="46" t="s">
        <v>20312</v>
      </c>
      <c r="I3781" s="45" t="s">
        <v>19682</v>
      </c>
      <c r="J3781" s="46" t="s">
        <v>19683</v>
      </c>
      <c r="K3781" s="46" t="s">
        <v>19684</v>
      </c>
      <c r="L3781" s="45" t="s">
        <v>7306</v>
      </c>
      <c r="M3781" s="45" t="s">
        <v>7307</v>
      </c>
    </row>
    <row r="3782" spans="1:13" ht="57.6">
      <c r="A3782" s="42" t="s">
        <v>7154</v>
      </c>
      <c r="B3782" s="43">
        <f t="shared" si="120"/>
        <v>201</v>
      </c>
      <c r="C3782" s="43" t="str">
        <f t="shared" si="119"/>
        <v>42.1201</v>
      </c>
      <c r="D3782" s="44">
        <v>5</v>
      </c>
      <c r="E3782" s="45" t="s">
        <v>20313</v>
      </c>
      <c r="F3782" s="45" t="s">
        <v>20314</v>
      </c>
      <c r="G3782" s="45" t="s">
        <v>1367</v>
      </c>
      <c r="H3782" s="45" t="s">
        <v>20315</v>
      </c>
      <c r="I3782" s="45" t="s">
        <v>19682</v>
      </c>
      <c r="J3782" s="46" t="s">
        <v>19683</v>
      </c>
      <c r="K3782" s="46" t="s">
        <v>19684</v>
      </c>
      <c r="L3782" s="45" t="s">
        <v>7306</v>
      </c>
      <c r="M3782" s="45" t="s">
        <v>7307</v>
      </c>
    </row>
    <row r="3783" spans="1:13" ht="57.6">
      <c r="A3783" s="42" t="s">
        <v>7154</v>
      </c>
      <c r="B3783" s="43">
        <f t="shared" si="120"/>
        <v>202</v>
      </c>
      <c r="C3783" s="43" t="str">
        <f t="shared" si="119"/>
        <v>42.1202</v>
      </c>
      <c r="D3783" s="44">
        <v>5</v>
      </c>
      <c r="E3783" s="45" t="s">
        <v>20316</v>
      </c>
      <c r="F3783" s="45" t="s">
        <v>20317</v>
      </c>
      <c r="G3783" s="45" t="s">
        <v>1367</v>
      </c>
      <c r="H3783" s="45" t="s">
        <v>20318</v>
      </c>
      <c r="I3783" s="45" t="s">
        <v>19682</v>
      </c>
      <c r="J3783" s="46" t="s">
        <v>19683</v>
      </c>
      <c r="K3783" s="46" t="s">
        <v>19684</v>
      </c>
      <c r="L3783" s="45" t="s">
        <v>7306</v>
      </c>
      <c r="M3783" s="45" t="s">
        <v>7307</v>
      </c>
    </row>
    <row r="3784" spans="1:13" ht="57.6">
      <c r="A3784" s="42" t="s">
        <v>7154</v>
      </c>
      <c r="B3784" s="43">
        <f t="shared" si="120"/>
        <v>203</v>
      </c>
      <c r="C3784" s="43" t="str">
        <f t="shared" si="119"/>
        <v>42.1203</v>
      </c>
      <c r="D3784" s="44">
        <v>5</v>
      </c>
      <c r="E3784" s="45" t="s">
        <v>20319</v>
      </c>
      <c r="F3784" s="45" t="s">
        <v>20320</v>
      </c>
      <c r="G3784" s="45" t="s">
        <v>1367</v>
      </c>
      <c r="H3784" s="46" t="s">
        <v>20321</v>
      </c>
      <c r="I3784" s="45" t="s">
        <v>19682</v>
      </c>
      <c r="J3784" s="46" t="s">
        <v>19683</v>
      </c>
      <c r="K3784" s="46" t="s">
        <v>19684</v>
      </c>
      <c r="L3784" s="45" t="s">
        <v>7306</v>
      </c>
      <c r="M3784" s="45" t="s">
        <v>7307</v>
      </c>
    </row>
    <row r="3785" spans="1:13" ht="57.6">
      <c r="A3785" s="42" t="s">
        <v>7154</v>
      </c>
      <c r="B3785" s="43">
        <f t="shared" si="120"/>
        <v>204</v>
      </c>
      <c r="C3785" s="43" t="str">
        <f t="shared" si="119"/>
        <v>42.1204</v>
      </c>
      <c r="D3785" s="44">
        <v>5</v>
      </c>
      <c r="E3785" s="45" t="s">
        <v>20322</v>
      </c>
      <c r="F3785" s="45" t="s">
        <v>20323</v>
      </c>
      <c r="G3785" s="45" t="s">
        <v>1367</v>
      </c>
      <c r="H3785" s="45" t="s">
        <v>20324</v>
      </c>
      <c r="I3785" s="45" t="s">
        <v>19682</v>
      </c>
      <c r="J3785" s="46" t="s">
        <v>19683</v>
      </c>
      <c r="K3785" s="46" t="s">
        <v>19684</v>
      </c>
      <c r="L3785" s="45" t="s">
        <v>7306</v>
      </c>
      <c r="M3785" s="45" t="s">
        <v>7307</v>
      </c>
    </row>
    <row r="3786" spans="1:13" ht="57.6">
      <c r="A3786" s="42" t="s">
        <v>7154</v>
      </c>
      <c r="B3786" s="43">
        <f t="shared" si="120"/>
        <v>205</v>
      </c>
      <c r="C3786" s="43" t="str">
        <f t="shared" si="119"/>
        <v>42.1205</v>
      </c>
      <c r="D3786" s="44">
        <v>5</v>
      </c>
      <c r="E3786" s="45" t="s">
        <v>20325</v>
      </c>
      <c r="F3786" s="45" t="s">
        <v>20326</v>
      </c>
      <c r="G3786" s="45" t="s">
        <v>1367</v>
      </c>
      <c r="H3786" s="46" t="s">
        <v>20327</v>
      </c>
      <c r="I3786" s="45" t="s">
        <v>19682</v>
      </c>
      <c r="J3786" s="46" t="s">
        <v>19683</v>
      </c>
      <c r="K3786" s="46" t="s">
        <v>19684</v>
      </c>
      <c r="L3786" s="45" t="s">
        <v>7306</v>
      </c>
      <c r="M3786" s="45" t="s">
        <v>7307</v>
      </c>
    </row>
    <row r="3787" spans="1:13" ht="57.6">
      <c r="A3787" s="42" t="s">
        <v>7154</v>
      </c>
      <c r="B3787" s="43">
        <f t="shared" si="120"/>
        <v>206</v>
      </c>
      <c r="C3787" s="43" t="str">
        <f t="shared" si="119"/>
        <v>42.1206</v>
      </c>
      <c r="D3787" s="44">
        <v>5</v>
      </c>
      <c r="E3787" s="45" t="s">
        <v>20328</v>
      </c>
      <c r="F3787" s="45" t="s">
        <v>20329</v>
      </c>
      <c r="G3787" s="45" t="s">
        <v>1367</v>
      </c>
      <c r="H3787" s="45" t="s">
        <v>20330</v>
      </c>
      <c r="I3787" s="45" t="s">
        <v>19682</v>
      </c>
      <c r="J3787" s="46" t="s">
        <v>19683</v>
      </c>
      <c r="K3787" s="46" t="s">
        <v>19684</v>
      </c>
      <c r="L3787" s="45" t="s">
        <v>7306</v>
      </c>
      <c r="M3787" s="45" t="s">
        <v>7307</v>
      </c>
    </row>
    <row r="3788" spans="1:13" ht="57.6">
      <c r="A3788" s="42" t="s">
        <v>7154</v>
      </c>
      <c r="B3788" s="43">
        <f t="shared" si="120"/>
        <v>207</v>
      </c>
      <c r="C3788" s="43" t="str">
        <f t="shared" si="119"/>
        <v>42.1207</v>
      </c>
      <c r="D3788" s="44">
        <v>5</v>
      </c>
      <c r="E3788" s="45" t="s">
        <v>20331</v>
      </c>
      <c r="F3788" s="45" t="s">
        <v>20332</v>
      </c>
      <c r="G3788" s="45" t="s">
        <v>1367</v>
      </c>
      <c r="H3788" s="46" t="s">
        <v>20333</v>
      </c>
      <c r="I3788" s="45" t="s">
        <v>19682</v>
      </c>
      <c r="J3788" s="46" t="s">
        <v>19683</v>
      </c>
      <c r="K3788" s="46" t="s">
        <v>19684</v>
      </c>
      <c r="L3788" s="45" t="s">
        <v>7306</v>
      </c>
      <c r="M3788" s="45" t="s">
        <v>7307</v>
      </c>
    </row>
    <row r="3789" spans="1:13" ht="57.6">
      <c r="A3789" s="42" t="s">
        <v>7154</v>
      </c>
      <c r="B3789" s="43">
        <f t="shared" si="120"/>
        <v>208</v>
      </c>
      <c r="C3789" s="43" t="str">
        <f t="shared" si="119"/>
        <v>42.1208</v>
      </c>
      <c r="D3789" s="44">
        <v>5</v>
      </c>
      <c r="E3789" s="45" t="s">
        <v>20334</v>
      </c>
      <c r="F3789" s="45" t="s">
        <v>20335</v>
      </c>
      <c r="G3789" s="45" t="s">
        <v>1367</v>
      </c>
      <c r="H3789" s="45" t="s">
        <v>20336</v>
      </c>
      <c r="I3789" s="45" t="s">
        <v>19682</v>
      </c>
      <c r="J3789" s="46" t="s">
        <v>19683</v>
      </c>
      <c r="K3789" s="46" t="s">
        <v>19684</v>
      </c>
      <c r="L3789" s="45" t="s">
        <v>7306</v>
      </c>
      <c r="M3789" s="45" t="s">
        <v>7307</v>
      </c>
    </row>
    <row r="3790" spans="1:13" ht="57.6">
      <c r="A3790" s="42" t="s">
        <v>7154</v>
      </c>
      <c r="B3790" s="43">
        <f t="shared" si="120"/>
        <v>209</v>
      </c>
      <c r="C3790" s="43" t="str">
        <f t="shared" si="119"/>
        <v>42.1209</v>
      </c>
      <c r="D3790" s="44">
        <v>5</v>
      </c>
      <c r="E3790" s="45" t="s">
        <v>20337</v>
      </c>
      <c r="F3790" s="45" t="s">
        <v>20338</v>
      </c>
      <c r="G3790" s="45" t="s">
        <v>1367</v>
      </c>
      <c r="H3790" s="46" t="s">
        <v>20339</v>
      </c>
      <c r="I3790" s="45" t="s">
        <v>19682</v>
      </c>
      <c r="J3790" s="46" t="s">
        <v>19683</v>
      </c>
      <c r="K3790" s="46" t="s">
        <v>19684</v>
      </c>
      <c r="L3790" s="45" t="s">
        <v>7306</v>
      </c>
      <c r="M3790" s="45" t="s">
        <v>7307</v>
      </c>
    </row>
    <row r="3791" spans="1:13" ht="57.6">
      <c r="A3791" s="42" t="s">
        <v>7154</v>
      </c>
      <c r="B3791" s="43">
        <f t="shared" si="120"/>
        <v>210</v>
      </c>
      <c r="C3791" s="43" t="str">
        <f t="shared" si="119"/>
        <v>42.1210</v>
      </c>
      <c r="D3791" s="44">
        <v>5</v>
      </c>
      <c r="E3791" s="45" t="s">
        <v>20340</v>
      </c>
      <c r="F3791" s="45" t="s">
        <v>20341</v>
      </c>
      <c r="G3791" s="45" t="s">
        <v>1367</v>
      </c>
      <c r="H3791" s="46" t="s">
        <v>20342</v>
      </c>
      <c r="I3791" s="45" t="s">
        <v>19682</v>
      </c>
      <c r="J3791" s="46" t="s">
        <v>19683</v>
      </c>
      <c r="K3791" s="46" t="s">
        <v>19684</v>
      </c>
      <c r="L3791" s="45" t="s">
        <v>7306</v>
      </c>
      <c r="M3791" s="45" t="s">
        <v>7307</v>
      </c>
    </row>
    <row r="3792" spans="1:13" ht="57.6">
      <c r="A3792" s="42" t="s">
        <v>7154</v>
      </c>
      <c r="B3792" s="43">
        <f t="shared" si="120"/>
        <v>211</v>
      </c>
      <c r="C3792" s="43" t="str">
        <f t="shared" si="119"/>
        <v>42.1211</v>
      </c>
      <c r="D3792" s="44">
        <v>5</v>
      </c>
      <c r="E3792" s="45" t="s">
        <v>20343</v>
      </c>
      <c r="F3792" s="45" t="s">
        <v>20344</v>
      </c>
      <c r="G3792" s="45" t="s">
        <v>1367</v>
      </c>
      <c r="H3792" s="45" t="s">
        <v>20345</v>
      </c>
      <c r="I3792" s="45" t="s">
        <v>19682</v>
      </c>
      <c r="J3792" s="46" t="s">
        <v>19683</v>
      </c>
      <c r="K3792" s="46" t="s">
        <v>19684</v>
      </c>
      <c r="L3792" s="45" t="s">
        <v>7306</v>
      </c>
      <c r="M3792" s="45" t="s">
        <v>7307</v>
      </c>
    </row>
    <row r="3793" spans="1:13" ht="57.6">
      <c r="A3793" s="42" t="s">
        <v>7154</v>
      </c>
      <c r="B3793" s="43">
        <f t="shared" si="120"/>
        <v>212</v>
      </c>
      <c r="C3793" s="43" t="str">
        <f t="shared" si="119"/>
        <v>42.1212</v>
      </c>
      <c r="D3793" s="44">
        <v>5</v>
      </c>
      <c r="E3793" s="45" t="s">
        <v>20346</v>
      </c>
      <c r="F3793" s="45" t="s">
        <v>20347</v>
      </c>
      <c r="G3793" s="45" t="s">
        <v>1367</v>
      </c>
      <c r="H3793" s="46" t="s">
        <v>20348</v>
      </c>
      <c r="I3793" s="45" t="s">
        <v>19682</v>
      </c>
      <c r="J3793" s="46" t="s">
        <v>19683</v>
      </c>
      <c r="K3793" s="46" t="s">
        <v>19684</v>
      </c>
      <c r="L3793" s="45" t="s">
        <v>7306</v>
      </c>
      <c r="M3793" s="45" t="s">
        <v>7307</v>
      </c>
    </row>
    <row r="3794" spans="1:13" ht="57.6">
      <c r="A3794" s="42" t="s">
        <v>7154</v>
      </c>
      <c r="B3794" s="43">
        <f t="shared" si="120"/>
        <v>213</v>
      </c>
      <c r="C3794" s="43" t="str">
        <f t="shared" si="119"/>
        <v>42.1213</v>
      </c>
      <c r="D3794" s="44">
        <v>5</v>
      </c>
      <c r="E3794" s="45" t="s">
        <v>20349</v>
      </c>
      <c r="F3794" s="45" t="s">
        <v>20350</v>
      </c>
      <c r="G3794" s="45" t="s">
        <v>1367</v>
      </c>
      <c r="H3794" s="45" t="s">
        <v>20351</v>
      </c>
      <c r="I3794" s="45" t="s">
        <v>19682</v>
      </c>
      <c r="J3794" s="46" t="s">
        <v>19683</v>
      </c>
      <c r="K3794" s="46" t="s">
        <v>19684</v>
      </c>
      <c r="L3794" s="45" t="s">
        <v>7306</v>
      </c>
      <c r="M3794" s="45" t="s">
        <v>7307</v>
      </c>
    </row>
    <row r="3795" spans="1:13" ht="57.6">
      <c r="A3795" s="42" t="s">
        <v>7154</v>
      </c>
      <c r="B3795" s="43">
        <f t="shared" si="120"/>
        <v>214</v>
      </c>
      <c r="C3795" s="43" t="str">
        <f t="shared" si="119"/>
        <v>42.1214</v>
      </c>
      <c r="D3795" s="44">
        <v>5</v>
      </c>
      <c r="E3795" s="45" t="s">
        <v>20352</v>
      </c>
      <c r="F3795" s="45" t="s">
        <v>20353</v>
      </c>
      <c r="G3795" s="45" t="s">
        <v>1367</v>
      </c>
      <c r="H3795" s="45" t="s">
        <v>20354</v>
      </c>
      <c r="I3795" s="45" t="s">
        <v>19682</v>
      </c>
      <c r="J3795" s="46" t="s">
        <v>19683</v>
      </c>
      <c r="K3795" s="46" t="s">
        <v>19684</v>
      </c>
      <c r="L3795" s="45" t="s">
        <v>7306</v>
      </c>
      <c r="M3795" s="45" t="s">
        <v>7307</v>
      </c>
    </row>
    <row r="3796" spans="1:13" ht="57.6">
      <c r="A3796" s="42" t="s">
        <v>7154</v>
      </c>
      <c r="B3796" s="43">
        <f t="shared" si="120"/>
        <v>215</v>
      </c>
      <c r="C3796" s="43" t="str">
        <f t="shared" si="119"/>
        <v>42.1215</v>
      </c>
      <c r="D3796" s="44">
        <v>5</v>
      </c>
      <c r="E3796" s="45" t="s">
        <v>20355</v>
      </c>
      <c r="F3796" s="45" t="s">
        <v>20356</v>
      </c>
      <c r="G3796" s="45" t="s">
        <v>1367</v>
      </c>
      <c r="H3796" s="46" t="s">
        <v>20357</v>
      </c>
      <c r="I3796" s="45" t="s">
        <v>19682</v>
      </c>
      <c r="J3796" s="46" t="s">
        <v>19683</v>
      </c>
      <c r="K3796" s="46" t="s">
        <v>19684</v>
      </c>
      <c r="L3796" s="45" t="s">
        <v>7306</v>
      </c>
      <c r="M3796" s="45" t="s">
        <v>7307</v>
      </c>
    </row>
    <row r="3797" spans="1:13" ht="57.6">
      <c r="A3797" s="42" t="s">
        <v>7154</v>
      </c>
      <c r="B3797" s="43">
        <f t="shared" si="120"/>
        <v>216</v>
      </c>
      <c r="C3797" s="43" t="str">
        <f t="shared" si="119"/>
        <v>42.1216</v>
      </c>
      <c r="D3797" s="44">
        <v>5</v>
      </c>
      <c r="E3797" s="45" t="s">
        <v>20358</v>
      </c>
      <c r="F3797" s="45" t="s">
        <v>20359</v>
      </c>
      <c r="G3797" s="45" t="s">
        <v>1367</v>
      </c>
      <c r="H3797" s="46" t="s">
        <v>20360</v>
      </c>
      <c r="I3797" s="45" t="s">
        <v>19682</v>
      </c>
      <c r="J3797" s="46" t="s">
        <v>19683</v>
      </c>
      <c r="K3797" s="46" t="s">
        <v>19684</v>
      </c>
      <c r="L3797" s="45" t="s">
        <v>7306</v>
      </c>
      <c r="M3797" s="45" t="s">
        <v>7307</v>
      </c>
    </row>
    <row r="3798" spans="1:13" ht="57.6">
      <c r="A3798" s="42" t="s">
        <v>7154</v>
      </c>
      <c r="B3798" s="43">
        <f t="shared" si="120"/>
        <v>217</v>
      </c>
      <c r="C3798" s="43" t="str">
        <f t="shared" si="119"/>
        <v>42.1217</v>
      </c>
      <c r="D3798" s="44">
        <v>5</v>
      </c>
      <c r="E3798" s="45" t="s">
        <v>20361</v>
      </c>
      <c r="F3798" s="45" t="s">
        <v>20362</v>
      </c>
      <c r="G3798" s="45" t="s">
        <v>1367</v>
      </c>
      <c r="H3798" s="45" t="s">
        <v>20363</v>
      </c>
      <c r="I3798" s="45" t="s">
        <v>19682</v>
      </c>
      <c r="J3798" s="46" t="s">
        <v>19683</v>
      </c>
      <c r="K3798" s="46" t="s">
        <v>19684</v>
      </c>
      <c r="L3798" s="45" t="s">
        <v>7306</v>
      </c>
      <c r="M3798" s="45" t="s">
        <v>7307</v>
      </c>
    </row>
    <row r="3799" spans="1:13" ht="57.6">
      <c r="A3799" s="42" t="s">
        <v>7154</v>
      </c>
      <c r="B3799" s="43">
        <f t="shared" si="120"/>
        <v>218</v>
      </c>
      <c r="C3799" s="43" t="str">
        <f t="shared" si="119"/>
        <v>42.1218</v>
      </c>
      <c r="D3799" s="44">
        <v>5</v>
      </c>
      <c r="E3799" s="45" t="s">
        <v>20364</v>
      </c>
      <c r="F3799" s="45" t="s">
        <v>20365</v>
      </c>
      <c r="G3799" s="45" t="s">
        <v>1367</v>
      </c>
      <c r="H3799" s="46" t="s">
        <v>20366</v>
      </c>
      <c r="I3799" s="45" t="s">
        <v>19682</v>
      </c>
      <c r="J3799" s="46" t="s">
        <v>19683</v>
      </c>
      <c r="K3799" s="46" t="s">
        <v>19684</v>
      </c>
      <c r="L3799" s="45" t="s">
        <v>7306</v>
      </c>
      <c r="M3799" s="45" t="s">
        <v>7307</v>
      </c>
    </row>
    <row r="3800" spans="1:13" ht="57.6">
      <c r="A3800" s="42" t="s">
        <v>7154</v>
      </c>
      <c r="B3800" s="43">
        <f t="shared" si="120"/>
        <v>219</v>
      </c>
      <c r="C3800" s="43" t="str">
        <f t="shared" si="119"/>
        <v>42.1219</v>
      </c>
      <c r="D3800" s="44">
        <v>5</v>
      </c>
      <c r="E3800" s="45" t="s">
        <v>20367</v>
      </c>
      <c r="F3800" s="45" t="s">
        <v>20368</v>
      </c>
      <c r="G3800" s="45" t="s">
        <v>1367</v>
      </c>
      <c r="H3800" s="45" t="s">
        <v>20369</v>
      </c>
      <c r="I3800" s="45" t="s">
        <v>19682</v>
      </c>
      <c r="J3800" s="46" t="s">
        <v>19683</v>
      </c>
      <c r="K3800" s="46" t="s">
        <v>19684</v>
      </c>
      <c r="L3800" s="45" t="s">
        <v>7306</v>
      </c>
      <c r="M3800" s="45" t="s">
        <v>7307</v>
      </c>
    </row>
    <row r="3801" spans="1:13" ht="57.6">
      <c r="A3801" s="42" t="s">
        <v>7154</v>
      </c>
      <c r="B3801" s="43">
        <f t="shared" si="120"/>
        <v>220</v>
      </c>
      <c r="C3801" s="43" t="str">
        <f t="shared" si="119"/>
        <v>42.1220</v>
      </c>
      <c r="D3801" s="44">
        <v>5</v>
      </c>
      <c r="E3801" s="45" t="s">
        <v>20370</v>
      </c>
      <c r="F3801" s="45" t="s">
        <v>20371</v>
      </c>
      <c r="G3801" s="45" t="s">
        <v>1367</v>
      </c>
      <c r="H3801" s="46" t="s">
        <v>20372</v>
      </c>
      <c r="I3801" s="45" t="s">
        <v>19682</v>
      </c>
      <c r="J3801" s="46" t="s">
        <v>19683</v>
      </c>
      <c r="K3801" s="46" t="s">
        <v>19684</v>
      </c>
      <c r="L3801" s="45" t="s">
        <v>7306</v>
      </c>
      <c r="M3801" s="45" t="s">
        <v>7307</v>
      </c>
    </row>
    <row r="3802" spans="1:13" ht="57.6">
      <c r="A3802" s="42" t="s">
        <v>7154</v>
      </c>
      <c r="B3802" s="43">
        <f t="shared" si="120"/>
        <v>221</v>
      </c>
      <c r="C3802" s="43" t="str">
        <f t="shared" si="119"/>
        <v>42.1221</v>
      </c>
      <c r="D3802" s="44">
        <v>5</v>
      </c>
      <c r="E3802" s="45" t="s">
        <v>20373</v>
      </c>
      <c r="F3802" s="45" t="s">
        <v>20374</v>
      </c>
      <c r="G3802" s="45" t="s">
        <v>1367</v>
      </c>
      <c r="H3802" s="45" t="s">
        <v>20375</v>
      </c>
      <c r="I3802" s="45" t="s">
        <v>19682</v>
      </c>
      <c r="J3802" s="46" t="s">
        <v>19683</v>
      </c>
      <c r="K3802" s="46" t="s">
        <v>19684</v>
      </c>
      <c r="L3802" s="45" t="s">
        <v>7306</v>
      </c>
      <c r="M3802" s="45" t="s">
        <v>7307</v>
      </c>
    </row>
    <row r="3803" spans="1:13" ht="57.6">
      <c r="A3803" s="42" t="s">
        <v>7154</v>
      </c>
      <c r="B3803" s="43">
        <f t="shared" si="120"/>
        <v>222</v>
      </c>
      <c r="C3803" s="43" t="str">
        <f t="shared" si="119"/>
        <v>42.1222</v>
      </c>
      <c r="D3803" s="44">
        <v>5</v>
      </c>
      <c r="E3803" s="45" t="s">
        <v>20376</v>
      </c>
      <c r="F3803" s="45" t="s">
        <v>20377</v>
      </c>
      <c r="G3803" s="45" t="s">
        <v>1367</v>
      </c>
      <c r="H3803" s="45" t="s">
        <v>20378</v>
      </c>
      <c r="I3803" s="45" t="s">
        <v>19682</v>
      </c>
      <c r="J3803" s="46" t="s">
        <v>19683</v>
      </c>
      <c r="K3803" s="46" t="s">
        <v>19684</v>
      </c>
      <c r="L3803" s="45" t="s">
        <v>7306</v>
      </c>
      <c r="M3803" s="45" t="s">
        <v>7307</v>
      </c>
    </row>
    <row r="3804" spans="1:13" ht="57.6">
      <c r="A3804" s="42" t="s">
        <v>7154</v>
      </c>
      <c r="B3804" s="43">
        <f t="shared" si="120"/>
        <v>223</v>
      </c>
      <c r="C3804" s="43" t="str">
        <f t="shared" si="119"/>
        <v>42.1223</v>
      </c>
      <c r="D3804" s="44">
        <v>5</v>
      </c>
      <c r="E3804" s="45" t="s">
        <v>20379</v>
      </c>
      <c r="F3804" s="45" t="s">
        <v>20380</v>
      </c>
      <c r="G3804" s="45" t="s">
        <v>1367</v>
      </c>
      <c r="H3804" s="45" t="s">
        <v>20381</v>
      </c>
      <c r="I3804" s="45" t="s">
        <v>19682</v>
      </c>
      <c r="J3804" s="46" t="s">
        <v>19683</v>
      </c>
      <c r="K3804" s="46" t="s">
        <v>19684</v>
      </c>
      <c r="L3804" s="45" t="s">
        <v>7306</v>
      </c>
      <c r="M3804" s="45" t="s">
        <v>7307</v>
      </c>
    </row>
    <row r="3805" spans="1:13" ht="57.6">
      <c r="A3805" s="42" t="s">
        <v>7154</v>
      </c>
      <c r="B3805" s="43">
        <f t="shared" si="120"/>
        <v>224</v>
      </c>
      <c r="C3805" s="43" t="str">
        <f t="shared" si="119"/>
        <v>42.1224</v>
      </c>
      <c r="D3805" s="44">
        <v>5</v>
      </c>
      <c r="E3805" s="45" t="s">
        <v>20382</v>
      </c>
      <c r="F3805" s="45" t="s">
        <v>20383</v>
      </c>
      <c r="G3805" s="45" t="s">
        <v>1367</v>
      </c>
      <c r="H3805" s="45" t="s">
        <v>20384</v>
      </c>
      <c r="I3805" s="45" t="s">
        <v>19682</v>
      </c>
      <c r="J3805" s="46" t="s">
        <v>19683</v>
      </c>
      <c r="K3805" s="46" t="s">
        <v>19684</v>
      </c>
      <c r="L3805" s="45" t="s">
        <v>7306</v>
      </c>
      <c r="M3805" s="45" t="s">
        <v>7307</v>
      </c>
    </row>
    <row r="3806" spans="1:13" ht="57.6">
      <c r="A3806" s="42" t="s">
        <v>7154</v>
      </c>
      <c r="B3806" s="43">
        <f t="shared" si="120"/>
        <v>225</v>
      </c>
      <c r="C3806" s="43" t="str">
        <f t="shared" si="119"/>
        <v>42.1225</v>
      </c>
      <c r="D3806" s="44">
        <v>5</v>
      </c>
      <c r="E3806" s="45" t="s">
        <v>20385</v>
      </c>
      <c r="F3806" s="45" t="s">
        <v>20386</v>
      </c>
      <c r="G3806" s="45" t="s">
        <v>1367</v>
      </c>
      <c r="H3806" s="46" t="s">
        <v>20387</v>
      </c>
      <c r="I3806" s="45" t="s">
        <v>19682</v>
      </c>
      <c r="J3806" s="46" t="s">
        <v>19683</v>
      </c>
      <c r="K3806" s="46" t="s">
        <v>19684</v>
      </c>
      <c r="L3806" s="45" t="s">
        <v>7306</v>
      </c>
      <c r="M3806" s="45" t="s">
        <v>7307</v>
      </c>
    </row>
    <row r="3807" spans="1:13" ht="57.6">
      <c r="A3807" s="42" t="s">
        <v>7154</v>
      </c>
      <c r="B3807" s="43">
        <f t="shared" si="120"/>
        <v>226</v>
      </c>
      <c r="C3807" s="43" t="str">
        <f t="shared" si="119"/>
        <v>42.1226</v>
      </c>
      <c r="D3807" s="44">
        <v>5</v>
      </c>
      <c r="E3807" s="45" t="s">
        <v>20388</v>
      </c>
      <c r="F3807" s="45" t="s">
        <v>20389</v>
      </c>
      <c r="G3807" s="45" t="s">
        <v>1367</v>
      </c>
      <c r="H3807" s="45" t="s">
        <v>20390</v>
      </c>
      <c r="I3807" s="45" t="s">
        <v>19682</v>
      </c>
      <c r="J3807" s="46" t="s">
        <v>19683</v>
      </c>
      <c r="K3807" s="46" t="s">
        <v>19684</v>
      </c>
      <c r="L3807" s="45" t="s">
        <v>7306</v>
      </c>
      <c r="M3807" s="45" t="s">
        <v>7307</v>
      </c>
    </row>
    <row r="3808" spans="1:13" ht="57.6">
      <c r="A3808" s="42" t="s">
        <v>7154</v>
      </c>
      <c r="B3808" s="43">
        <f t="shared" si="120"/>
        <v>227</v>
      </c>
      <c r="C3808" s="43" t="str">
        <f t="shared" si="119"/>
        <v>42.1227</v>
      </c>
      <c r="D3808" s="44">
        <v>4</v>
      </c>
      <c r="E3808" s="45" t="s">
        <v>20391</v>
      </c>
      <c r="F3808" s="45" t="s">
        <v>20392</v>
      </c>
      <c r="G3808" s="45" t="s">
        <v>20393</v>
      </c>
      <c r="H3808" s="45" t="s">
        <v>20394</v>
      </c>
      <c r="I3808" s="45" t="s">
        <v>19682</v>
      </c>
      <c r="J3808" s="46" t="s">
        <v>19683</v>
      </c>
      <c r="K3808" s="46" t="s">
        <v>19684</v>
      </c>
      <c r="L3808" s="45" t="s">
        <v>7306</v>
      </c>
      <c r="M3808" s="45" t="s">
        <v>7307</v>
      </c>
    </row>
    <row r="3809" spans="1:13" ht="57.6">
      <c r="A3809" s="42" t="s">
        <v>7154</v>
      </c>
      <c r="B3809" s="43">
        <f t="shared" si="120"/>
        <v>228</v>
      </c>
      <c r="C3809" s="43" t="str">
        <f t="shared" si="119"/>
        <v>42.1228</v>
      </c>
      <c r="D3809" s="44">
        <v>5</v>
      </c>
      <c r="E3809" s="45" t="s">
        <v>20395</v>
      </c>
      <c r="F3809" s="45" t="s">
        <v>20396</v>
      </c>
      <c r="G3809" s="45" t="s">
        <v>1367</v>
      </c>
      <c r="H3809" s="46" t="s">
        <v>20397</v>
      </c>
      <c r="I3809" s="45" t="s">
        <v>19682</v>
      </c>
      <c r="J3809" s="46" t="s">
        <v>19683</v>
      </c>
      <c r="K3809" s="46" t="s">
        <v>19684</v>
      </c>
      <c r="L3809" s="45" t="s">
        <v>7306</v>
      </c>
      <c r="M3809" s="45" t="s">
        <v>7307</v>
      </c>
    </row>
    <row r="3810" spans="1:13" ht="57.6">
      <c r="A3810" s="42" t="s">
        <v>7154</v>
      </c>
      <c r="B3810" s="43">
        <f t="shared" si="120"/>
        <v>229</v>
      </c>
      <c r="C3810" s="43" t="str">
        <f t="shared" si="119"/>
        <v>42.1229</v>
      </c>
      <c r="D3810" s="44">
        <v>5</v>
      </c>
      <c r="E3810" s="45" t="s">
        <v>20398</v>
      </c>
      <c r="F3810" s="45" t="s">
        <v>20399</v>
      </c>
      <c r="G3810" s="45" t="s">
        <v>1367</v>
      </c>
      <c r="H3810" s="45" t="s">
        <v>20400</v>
      </c>
      <c r="I3810" s="45" t="s">
        <v>19682</v>
      </c>
      <c r="J3810" s="46" t="s">
        <v>19683</v>
      </c>
      <c r="K3810" s="46" t="s">
        <v>19684</v>
      </c>
      <c r="L3810" s="45" t="s">
        <v>7306</v>
      </c>
      <c r="M3810" s="45" t="s">
        <v>7307</v>
      </c>
    </row>
    <row r="3811" spans="1:13" ht="57.6">
      <c r="A3811" s="42" t="s">
        <v>7154</v>
      </c>
      <c r="B3811" s="43">
        <f t="shared" si="120"/>
        <v>230</v>
      </c>
      <c r="C3811" s="43" t="str">
        <f t="shared" si="119"/>
        <v>42.1230</v>
      </c>
      <c r="D3811" s="44">
        <v>5</v>
      </c>
      <c r="E3811" s="45" t="s">
        <v>20401</v>
      </c>
      <c r="F3811" s="45" t="s">
        <v>20402</v>
      </c>
      <c r="G3811" s="45" t="s">
        <v>1367</v>
      </c>
      <c r="H3811" s="46" t="s">
        <v>20403</v>
      </c>
      <c r="I3811" s="45" t="s">
        <v>19682</v>
      </c>
      <c r="J3811" s="46" t="s">
        <v>19683</v>
      </c>
      <c r="K3811" s="46" t="s">
        <v>19684</v>
      </c>
      <c r="L3811" s="45" t="s">
        <v>7306</v>
      </c>
      <c r="M3811" s="45" t="s">
        <v>7307</v>
      </c>
    </row>
    <row r="3812" spans="1:13" ht="57.6">
      <c r="A3812" s="42" t="s">
        <v>7154</v>
      </c>
      <c r="B3812" s="43">
        <f t="shared" si="120"/>
        <v>231</v>
      </c>
      <c r="C3812" s="43" t="str">
        <f t="shared" si="119"/>
        <v>42.1231</v>
      </c>
      <c r="D3812" s="44">
        <v>5</v>
      </c>
      <c r="E3812" s="45" t="s">
        <v>20404</v>
      </c>
      <c r="F3812" s="45" t="s">
        <v>20405</v>
      </c>
      <c r="G3812" s="45" t="s">
        <v>1367</v>
      </c>
      <c r="H3812" s="46" t="s">
        <v>20406</v>
      </c>
      <c r="I3812" s="45" t="s">
        <v>19682</v>
      </c>
      <c r="J3812" s="46" t="s">
        <v>19683</v>
      </c>
      <c r="K3812" s="46" t="s">
        <v>19684</v>
      </c>
      <c r="L3812" s="45" t="s">
        <v>7306</v>
      </c>
      <c r="M3812" s="45" t="s">
        <v>7307</v>
      </c>
    </row>
    <row r="3813" spans="1:13" ht="57.6">
      <c r="A3813" s="42" t="s">
        <v>7154</v>
      </c>
      <c r="B3813" s="43">
        <f t="shared" si="120"/>
        <v>232</v>
      </c>
      <c r="C3813" s="43" t="str">
        <f t="shared" si="119"/>
        <v>42.1232</v>
      </c>
      <c r="D3813" s="44">
        <v>5</v>
      </c>
      <c r="E3813" s="45" t="s">
        <v>20407</v>
      </c>
      <c r="F3813" s="45" t="s">
        <v>20408</v>
      </c>
      <c r="G3813" s="45" t="s">
        <v>1367</v>
      </c>
      <c r="H3813" s="45" t="s">
        <v>20409</v>
      </c>
      <c r="I3813" s="45" t="s">
        <v>19682</v>
      </c>
      <c r="J3813" s="46" t="s">
        <v>19683</v>
      </c>
      <c r="K3813" s="46" t="s">
        <v>19684</v>
      </c>
      <c r="L3813" s="45" t="s">
        <v>7306</v>
      </c>
      <c r="M3813" s="45" t="s">
        <v>7307</v>
      </c>
    </row>
    <row r="3814" spans="1:13" ht="57.6">
      <c r="A3814" s="42" t="s">
        <v>7154</v>
      </c>
      <c r="B3814" s="43">
        <f t="shared" si="120"/>
        <v>233</v>
      </c>
      <c r="C3814" s="43" t="str">
        <f t="shared" si="119"/>
        <v>42.1233</v>
      </c>
      <c r="D3814" s="44">
        <v>5</v>
      </c>
      <c r="E3814" s="45" t="s">
        <v>20410</v>
      </c>
      <c r="F3814" s="45" t="s">
        <v>20411</v>
      </c>
      <c r="G3814" s="45" t="s">
        <v>1367</v>
      </c>
      <c r="H3814" s="45" t="s">
        <v>20412</v>
      </c>
      <c r="I3814" s="45" t="s">
        <v>19682</v>
      </c>
      <c r="J3814" s="46" t="s">
        <v>19683</v>
      </c>
      <c r="K3814" s="46" t="s">
        <v>19684</v>
      </c>
      <c r="L3814" s="45" t="s">
        <v>7306</v>
      </c>
      <c r="M3814" s="45" t="s">
        <v>7307</v>
      </c>
    </row>
    <row r="3815" spans="1:13" ht="57.6">
      <c r="A3815" s="42" t="s">
        <v>7154</v>
      </c>
      <c r="B3815" s="43">
        <f t="shared" si="120"/>
        <v>234</v>
      </c>
      <c r="C3815" s="43" t="str">
        <f t="shared" si="119"/>
        <v>42.1234</v>
      </c>
      <c r="D3815" s="44">
        <v>5</v>
      </c>
      <c r="E3815" s="45" t="s">
        <v>20413</v>
      </c>
      <c r="F3815" s="45" t="s">
        <v>20414</v>
      </c>
      <c r="G3815" s="45" t="s">
        <v>1367</v>
      </c>
      <c r="H3815" s="46" t="s">
        <v>20415</v>
      </c>
      <c r="I3815" s="45" t="s">
        <v>19682</v>
      </c>
      <c r="J3815" s="46" t="s">
        <v>19683</v>
      </c>
      <c r="K3815" s="46" t="s">
        <v>19684</v>
      </c>
      <c r="L3815" s="45" t="s">
        <v>7306</v>
      </c>
      <c r="M3815" s="45" t="s">
        <v>7307</v>
      </c>
    </row>
    <row r="3816" spans="1:13" ht="57.6">
      <c r="A3816" s="42" t="s">
        <v>7154</v>
      </c>
      <c r="B3816" s="43">
        <f t="shared" si="120"/>
        <v>235</v>
      </c>
      <c r="C3816" s="43" t="str">
        <f t="shared" si="119"/>
        <v>42.1235</v>
      </c>
      <c r="D3816" s="44">
        <v>5</v>
      </c>
      <c r="E3816" s="45" t="s">
        <v>20416</v>
      </c>
      <c r="F3816" s="45" t="s">
        <v>20417</v>
      </c>
      <c r="G3816" s="45" t="s">
        <v>1367</v>
      </c>
      <c r="H3816" s="46" t="s">
        <v>20418</v>
      </c>
      <c r="I3816" s="45" t="s">
        <v>19682</v>
      </c>
      <c r="J3816" s="46" t="s">
        <v>19683</v>
      </c>
      <c r="K3816" s="46" t="s">
        <v>19684</v>
      </c>
      <c r="L3816" s="45" t="s">
        <v>7306</v>
      </c>
      <c r="M3816" s="45" t="s">
        <v>7307</v>
      </c>
    </row>
    <row r="3817" spans="1:13" ht="57.6">
      <c r="A3817" s="42" t="s">
        <v>7154</v>
      </c>
      <c r="B3817" s="43">
        <f t="shared" si="120"/>
        <v>236</v>
      </c>
      <c r="C3817" s="43" t="str">
        <f t="shared" si="119"/>
        <v>42.1236</v>
      </c>
      <c r="D3817" s="44">
        <v>5</v>
      </c>
      <c r="E3817" s="45" t="s">
        <v>20419</v>
      </c>
      <c r="F3817" s="45" t="s">
        <v>20420</v>
      </c>
      <c r="G3817" s="45" t="s">
        <v>1367</v>
      </c>
      <c r="H3817" s="46" t="s">
        <v>20421</v>
      </c>
      <c r="I3817" s="45" t="s">
        <v>19682</v>
      </c>
      <c r="J3817" s="46" t="s">
        <v>19683</v>
      </c>
      <c r="K3817" s="46" t="s">
        <v>19684</v>
      </c>
      <c r="L3817" s="45" t="s">
        <v>7306</v>
      </c>
      <c r="M3817" s="45" t="s">
        <v>7307</v>
      </c>
    </row>
    <row r="3818" spans="1:13" ht="57.6">
      <c r="A3818" s="42" t="s">
        <v>7154</v>
      </c>
      <c r="B3818" s="43">
        <f t="shared" si="120"/>
        <v>237</v>
      </c>
      <c r="C3818" s="43" t="str">
        <f t="shared" si="119"/>
        <v>42.1237</v>
      </c>
      <c r="D3818" s="44">
        <v>5</v>
      </c>
      <c r="E3818" s="45" t="s">
        <v>20422</v>
      </c>
      <c r="F3818" s="45" t="s">
        <v>20423</v>
      </c>
      <c r="G3818" s="45" t="s">
        <v>1367</v>
      </c>
      <c r="H3818" s="45" t="s">
        <v>20424</v>
      </c>
      <c r="I3818" s="45" t="s">
        <v>19682</v>
      </c>
      <c r="J3818" s="46" t="s">
        <v>19683</v>
      </c>
      <c r="K3818" s="46" t="s">
        <v>19684</v>
      </c>
      <c r="L3818" s="45" t="s">
        <v>7306</v>
      </c>
      <c r="M3818" s="45" t="s">
        <v>7307</v>
      </c>
    </row>
    <row r="3819" spans="1:13" ht="57.6">
      <c r="A3819" s="42" t="s">
        <v>7154</v>
      </c>
      <c r="B3819" s="43">
        <f t="shared" si="120"/>
        <v>238</v>
      </c>
      <c r="C3819" s="43" t="str">
        <f t="shared" si="119"/>
        <v>42.1238</v>
      </c>
      <c r="D3819" s="44">
        <v>5</v>
      </c>
      <c r="E3819" s="45" t="s">
        <v>20425</v>
      </c>
      <c r="F3819" s="45" t="s">
        <v>20426</v>
      </c>
      <c r="G3819" s="45" t="s">
        <v>1367</v>
      </c>
      <c r="H3819" s="46" t="s">
        <v>20427</v>
      </c>
      <c r="I3819" s="45" t="s">
        <v>19682</v>
      </c>
      <c r="J3819" s="46" t="s">
        <v>19683</v>
      </c>
      <c r="K3819" s="46" t="s">
        <v>19684</v>
      </c>
      <c r="L3819" s="45" t="s">
        <v>7306</v>
      </c>
      <c r="M3819" s="45" t="s">
        <v>7307</v>
      </c>
    </row>
    <row r="3820" spans="1:13" ht="57.6">
      <c r="A3820" s="42" t="s">
        <v>7154</v>
      </c>
      <c r="B3820" s="43">
        <f t="shared" si="120"/>
        <v>239</v>
      </c>
      <c r="C3820" s="43" t="str">
        <f t="shared" si="119"/>
        <v>42.1239</v>
      </c>
      <c r="D3820" s="44">
        <v>5</v>
      </c>
      <c r="E3820" s="45" t="s">
        <v>20428</v>
      </c>
      <c r="F3820" s="45" t="s">
        <v>20429</v>
      </c>
      <c r="G3820" s="45" t="s">
        <v>1367</v>
      </c>
      <c r="H3820" s="46" t="s">
        <v>20430</v>
      </c>
      <c r="I3820" s="45" t="s">
        <v>19682</v>
      </c>
      <c r="J3820" s="46" t="s">
        <v>19683</v>
      </c>
      <c r="K3820" s="46" t="s">
        <v>19684</v>
      </c>
      <c r="L3820" s="45" t="s">
        <v>7306</v>
      </c>
      <c r="M3820" s="45" t="s">
        <v>7307</v>
      </c>
    </row>
    <row r="3821" spans="1:13" ht="57.6">
      <c r="A3821" s="42" t="s">
        <v>7154</v>
      </c>
      <c r="B3821" s="43">
        <f t="shared" si="120"/>
        <v>240</v>
      </c>
      <c r="C3821" s="43" t="str">
        <f t="shared" si="119"/>
        <v>42.1240</v>
      </c>
      <c r="D3821" s="44">
        <v>5</v>
      </c>
      <c r="E3821" s="45" t="s">
        <v>20431</v>
      </c>
      <c r="F3821" s="45" t="s">
        <v>20432</v>
      </c>
      <c r="G3821" s="45" t="s">
        <v>1367</v>
      </c>
      <c r="H3821" s="45" t="s">
        <v>20433</v>
      </c>
      <c r="I3821" s="45" t="s">
        <v>19682</v>
      </c>
      <c r="J3821" s="46" t="s">
        <v>19683</v>
      </c>
      <c r="K3821" s="46" t="s">
        <v>19684</v>
      </c>
      <c r="L3821" s="45" t="s">
        <v>7306</v>
      </c>
      <c r="M3821" s="45" t="s">
        <v>7307</v>
      </c>
    </row>
    <row r="3822" spans="1:13" ht="57.6">
      <c r="A3822" s="42" t="s">
        <v>7154</v>
      </c>
      <c r="B3822" s="43">
        <f t="shared" si="120"/>
        <v>241</v>
      </c>
      <c r="C3822" s="43" t="str">
        <f t="shared" si="119"/>
        <v>42.1241</v>
      </c>
      <c r="D3822" s="44">
        <v>5</v>
      </c>
      <c r="E3822" s="45" t="s">
        <v>20434</v>
      </c>
      <c r="F3822" s="45" t="s">
        <v>20435</v>
      </c>
      <c r="G3822" s="45" t="s">
        <v>1367</v>
      </c>
      <c r="H3822" s="46" t="s">
        <v>20436</v>
      </c>
      <c r="I3822" s="45" t="s">
        <v>19682</v>
      </c>
      <c r="J3822" s="46" t="s">
        <v>19683</v>
      </c>
      <c r="K3822" s="46" t="s">
        <v>19684</v>
      </c>
      <c r="L3822" s="45" t="s">
        <v>7306</v>
      </c>
      <c r="M3822" s="45" t="s">
        <v>7307</v>
      </c>
    </row>
    <row r="3823" spans="1:13" ht="57.6">
      <c r="A3823" s="42" t="s">
        <v>7154</v>
      </c>
      <c r="B3823" s="43">
        <f t="shared" si="120"/>
        <v>242</v>
      </c>
      <c r="C3823" s="43" t="str">
        <f t="shared" si="119"/>
        <v>42.1242</v>
      </c>
      <c r="D3823" s="44">
        <v>5</v>
      </c>
      <c r="E3823" s="45" t="s">
        <v>20437</v>
      </c>
      <c r="F3823" s="45" t="s">
        <v>20438</v>
      </c>
      <c r="G3823" s="45" t="s">
        <v>1367</v>
      </c>
      <c r="H3823" s="46" t="s">
        <v>20439</v>
      </c>
      <c r="I3823" s="45" t="s">
        <v>19682</v>
      </c>
      <c r="J3823" s="46" t="s">
        <v>19683</v>
      </c>
      <c r="K3823" s="46" t="s">
        <v>19684</v>
      </c>
      <c r="L3823" s="45" t="s">
        <v>7306</v>
      </c>
      <c r="M3823" s="45" t="s">
        <v>7307</v>
      </c>
    </row>
    <row r="3824" spans="1:13" ht="57.6">
      <c r="A3824" s="42" t="s">
        <v>7154</v>
      </c>
      <c r="B3824" s="43">
        <f t="shared" si="120"/>
        <v>243</v>
      </c>
      <c r="C3824" s="43" t="str">
        <f t="shared" si="119"/>
        <v>42.1243</v>
      </c>
      <c r="D3824" s="44">
        <v>5</v>
      </c>
      <c r="E3824" s="45" t="s">
        <v>20440</v>
      </c>
      <c r="F3824" s="45" t="s">
        <v>20441</v>
      </c>
      <c r="G3824" s="45" t="s">
        <v>1367</v>
      </c>
      <c r="H3824" s="46" t="s">
        <v>20442</v>
      </c>
      <c r="I3824" s="45" t="s">
        <v>19682</v>
      </c>
      <c r="J3824" s="46" t="s">
        <v>19683</v>
      </c>
      <c r="K3824" s="46" t="s">
        <v>19684</v>
      </c>
      <c r="L3824" s="45" t="s">
        <v>7306</v>
      </c>
      <c r="M3824" s="45" t="s">
        <v>7307</v>
      </c>
    </row>
    <row r="3825" spans="1:13" ht="57.6">
      <c r="A3825" s="42" t="s">
        <v>7154</v>
      </c>
      <c r="B3825" s="43">
        <f t="shared" si="120"/>
        <v>244</v>
      </c>
      <c r="C3825" s="43" t="str">
        <f t="shared" si="119"/>
        <v>42.1244</v>
      </c>
      <c r="D3825" s="44">
        <v>5</v>
      </c>
      <c r="E3825" s="45" t="s">
        <v>20443</v>
      </c>
      <c r="F3825" s="45" t="s">
        <v>20444</v>
      </c>
      <c r="G3825" s="45" t="s">
        <v>1367</v>
      </c>
      <c r="H3825" s="45" t="s">
        <v>20445</v>
      </c>
      <c r="I3825" s="45" t="s">
        <v>19682</v>
      </c>
      <c r="J3825" s="46" t="s">
        <v>19683</v>
      </c>
      <c r="K3825" s="46" t="s">
        <v>19684</v>
      </c>
      <c r="L3825" s="45" t="s">
        <v>7306</v>
      </c>
      <c r="M3825" s="45" t="s">
        <v>7307</v>
      </c>
    </row>
    <row r="3826" spans="1:13" ht="57.6">
      <c r="A3826" s="42" t="s">
        <v>7154</v>
      </c>
      <c r="B3826" s="43">
        <f t="shared" si="120"/>
        <v>245</v>
      </c>
      <c r="C3826" s="43" t="str">
        <f t="shared" si="119"/>
        <v>42.1245</v>
      </c>
      <c r="D3826" s="44">
        <v>5</v>
      </c>
      <c r="E3826" s="45" t="s">
        <v>20446</v>
      </c>
      <c r="F3826" s="45" t="s">
        <v>20447</v>
      </c>
      <c r="G3826" s="45" t="s">
        <v>1367</v>
      </c>
      <c r="H3826" s="45" t="s">
        <v>20448</v>
      </c>
      <c r="I3826" s="45" t="s">
        <v>19682</v>
      </c>
      <c r="J3826" s="46" t="s">
        <v>19683</v>
      </c>
      <c r="K3826" s="46" t="s">
        <v>19684</v>
      </c>
      <c r="L3826" s="45" t="s">
        <v>7306</v>
      </c>
      <c r="M3826" s="45" t="s">
        <v>7307</v>
      </c>
    </row>
    <row r="3827" spans="1:13" ht="57.6">
      <c r="A3827" s="42" t="s">
        <v>7154</v>
      </c>
      <c r="B3827" s="43">
        <f t="shared" si="120"/>
        <v>246</v>
      </c>
      <c r="C3827" s="43" t="str">
        <f t="shared" si="119"/>
        <v>42.1246</v>
      </c>
      <c r="D3827" s="44">
        <v>5</v>
      </c>
      <c r="E3827" s="45" t="s">
        <v>20449</v>
      </c>
      <c r="F3827" s="45" t="s">
        <v>20450</v>
      </c>
      <c r="G3827" s="45" t="s">
        <v>1367</v>
      </c>
      <c r="H3827" s="46" t="s">
        <v>20451</v>
      </c>
      <c r="I3827" s="45" t="s">
        <v>19682</v>
      </c>
      <c r="J3827" s="46" t="s">
        <v>19683</v>
      </c>
      <c r="K3827" s="46" t="s">
        <v>19684</v>
      </c>
      <c r="L3827" s="45" t="s">
        <v>7306</v>
      </c>
      <c r="M3827" s="45" t="s">
        <v>7307</v>
      </c>
    </row>
    <row r="3828" spans="1:13" ht="57.6">
      <c r="A3828" s="42" t="s">
        <v>7154</v>
      </c>
      <c r="B3828" s="43">
        <f t="shared" si="120"/>
        <v>247</v>
      </c>
      <c r="C3828" s="43" t="str">
        <f t="shared" si="119"/>
        <v>42.1247</v>
      </c>
      <c r="D3828" s="44">
        <v>5</v>
      </c>
      <c r="E3828" s="45" t="s">
        <v>20452</v>
      </c>
      <c r="F3828" s="45" t="s">
        <v>20453</v>
      </c>
      <c r="G3828" s="45" t="s">
        <v>1367</v>
      </c>
      <c r="H3828" s="46" t="s">
        <v>20454</v>
      </c>
      <c r="I3828" s="45" t="s">
        <v>19682</v>
      </c>
      <c r="J3828" s="46" t="s">
        <v>19683</v>
      </c>
      <c r="K3828" s="46" t="s">
        <v>19684</v>
      </c>
      <c r="L3828" s="45" t="s">
        <v>7306</v>
      </c>
      <c r="M3828" s="45" t="s">
        <v>7307</v>
      </c>
    </row>
    <row r="3829" spans="1:13" ht="57.6">
      <c r="A3829" s="42" t="s">
        <v>7154</v>
      </c>
      <c r="B3829" s="43">
        <f t="shared" si="120"/>
        <v>248</v>
      </c>
      <c r="C3829" s="43" t="str">
        <f t="shared" si="119"/>
        <v>42.1248</v>
      </c>
      <c r="D3829" s="44">
        <v>5</v>
      </c>
      <c r="E3829" s="45" t="s">
        <v>20455</v>
      </c>
      <c r="F3829" s="45" t="s">
        <v>20456</v>
      </c>
      <c r="G3829" s="45" t="s">
        <v>1367</v>
      </c>
      <c r="H3829" s="46" t="s">
        <v>20457</v>
      </c>
      <c r="I3829" s="45" t="s">
        <v>19682</v>
      </c>
      <c r="J3829" s="46" t="s">
        <v>19683</v>
      </c>
      <c r="K3829" s="46" t="s">
        <v>19684</v>
      </c>
      <c r="L3829" s="45" t="s">
        <v>7306</v>
      </c>
      <c r="M3829" s="45" t="s">
        <v>7307</v>
      </c>
    </row>
    <row r="3830" spans="1:13" ht="57.6">
      <c r="A3830" s="42" t="s">
        <v>7154</v>
      </c>
      <c r="B3830" s="43">
        <f t="shared" si="120"/>
        <v>249</v>
      </c>
      <c r="C3830" s="43" t="str">
        <f t="shared" si="119"/>
        <v>42.1249</v>
      </c>
      <c r="D3830" s="44">
        <v>5</v>
      </c>
      <c r="E3830" s="45" t="s">
        <v>20458</v>
      </c>
      <c r="F3830" s="45" t="s">
        <v>20459</v>
      </c>
      <c r="G3830" s="45" t="s">
        <v>1367</v>
      </c>
      <c r="H3830" s="46" t="s">
        <v>20460</v>
      </c>
      <c r="I3830" s="45" t="s">
        <v>19682</v>
      </c>
      <c r="J3830" s="46" t="s">
        <v>19683</v>
      </c>
      <c r="K3830" s="46" t="s">
        <v>19684</v>
      </c>
      <c r="L3830" s="45" t="s">
        <v>7306</v>
      </c>
      <c r="M3830" s="45" t="s">
        <v>7307</v>
      </c>
    </row>
    <row r="3831" spans="1:13" ht="57.6">
      <c r="A3831" s="42" t="s">
        <v>7154</v>
      </c>
      <c r="B3831" s="43">
        <f t="shared" si="120"/>
        <v>250</v>
      </c>
      <c r="C3831" s="43" t="str">
        <f t="shared" si="119"/>
        <v>42.1250</v>
      </c>
      <c r="D3831" s="44">
        <v>5</v>
      </c>
      <c r="E3831" s="45" t="s">
        <v>20461</v>
      </c>
      <c r="F3831" s="45" t="s">
        <v>20462</v>
      </c>
      <c r="G3831" s="45" t="s">
        <v>1367</v>
      </c>
      <c r="H3831" s="45" t="s">
        <v>20463</v>
      </c>
      <c r="I3831" s="45" t="s">
        <v>19682</v>
      </c>
      <c r="J3831" s="46" t="s">
        <v>19683</v>
      </c>
      <c r="K3831" s="46" t="s">
        <v>19684</v>
      </c>
      <c r="L3831" s="45" t="s">
        <v>7306</v>
      </c>
      <c r="M3831" s="45" t="s">
        <v>7307</v>
      </c>
    </row>
    <row r="3832" spans="1:13" ht="57.6">
      <c r="A3832" s="42" t="s">
        <v>7154</v>
      </c>
      <c r="B3832" s="43">
        <f t="shared" si="120"/>
        <v>251</v>
      </c>
      <c r="C3832" s="43" t="str">
        <f t="shared" si="119"/>
        <v>42.1251</v>
      </c>
      <c r="D3832" s="44">
        <v>5</v>
      </c>
      <c r="E3832" s="45" t="s">
        <v>20464</v>
      </c>
      <c r="F3832" s="45" t="s">
        <v>20465</v>
      </c>
      <c r="G3832" s="45" t="s">
        <v>1367</v>
      </c>
      <c r="H3832" s="46" t="s">
        <v>20466</v>
      </c>
      <c r="I3832" s="45" t="s">
        <v>19682</v>
      </c>
      <c r="J3832" s="46" t="s">
        <v>19683</v>
      </c>
      <c r="K3832" s="46" t="s">
        <v>19684</v>
      </c>
      <c r="L3832" s="45" t="s">
        <v>7306</v>
      </c>
      <c r="M3832" s="45" t="s">
        <v>7307</v>
      </c>
    </row>
    <row r="3833" spans="1:13" ht="57.6">
      <c r="A3833" s="42" t="s">
        <v>7154</v>
      </c>
      <c r="B3833" s="43">
        <f t="shared" si="120"/>
        <v>252</v>
      </c>
      <c r="C3833" s="43" t="str">
        <f t="shared" si="119"/>
        <v>42.1252</v>
      </c>
      <c r="D3833" s="44">
        <v>5</v>
      </c>
      <c r="E3833" s="45" t="s">
        <v>20467</v>
      </c>
      <c r="F3833" s="45" t="s">
        <v>20468</v>
      </c>
      <c r="G3833" s="45" t="s">
        <v>1367</v>
      </c>
      <c r="H3833" s="45" t="s">
        <v>20469</v>
      </c>
      <c r="I3833" s="45" t="s">
        <v>19682</v>
      </c>
      <c r="J3833" s="46" t="s">
        <v>19683</v>
      </c>
      <c r="K3833" s="46" t="s">
        <v>19684</v>
      </c>
      <c r="L3833" s="45" t="s">
        <v>7306</v>
      </c>
      <c r="M3833" s="45" t="s">
        <v>7307</v>
      </c>
    </row>
    <row r="3834" spans="1:13" ht="57.6">
      <c r="A3834" s="42" t="s">
        <v>7154</v>
      </c>
      <c r="B3834" s="43">
        <f t="shared" si="120"/>
        <v>253</v>
      </c>
      <c r="C3834" s="43" t="str">
        <f t="shared" si="119"/>
        <v>42.1253</v>
      </c>
      <c r="D3834" s="44">
        <v>5</v>
      </c>
      <c r="E3834" s="45" t="s">
        <v>20470</v>
      </c>
      <c r="F3834" s="45" t="s">
        <v>20471</v>
      </c>
      <c r="G3834" s="45" t="s">
        <v>1367</v>
      </c>
      <c r="H3834" s="45" t="s">
        <v>20472</v>
      </c>
      <c r="I3834" s="45" t="s">
        <v>19682</v>
      </c>
      <c r="J3834" s="46" t="s">
        <v>19683</v>
      </c>
      <c r="K3834" s="46" t="s">
        <v>19684</v>
      </c>
      <c r="L3834" s="45" t="s">
        <v>7306</v>
      </c>
      <c r="M3834" s="45" t="s">
        <v>7307</v>
      </c>
    </row>
    <row r="3835" spans="1:13" ht="57.6">
      <c r="A3835" s="42" t="s">
        <v>7154</v>
      </c>
      <c r="B3835" s="43">
        <f t="shared" si="120"/>
        <v>254</v>
      </c>
      <c r="C3835" s="43" t="str">
        <f t="shared" si="119"/>
        <v>42.1254</v>
      </c>
      <c r="D3835" s="44">
        <v>5</v>
      </c>
      <c r="E3835" s="45" t="s">
        <v>20473</v>
      </c>
      <c r="F3835" s="45" t="s">
        <v>20474</v>
      </c>
      <c r="G3835" s="45" t="s">
        <v>1367</v>
      </c>
      <c r="H3835" s="46" t="s">
        <v>20475</v>
      </c>
      <c r="I3835" s="45" t="s">
        <v>19682</v>
      </c>
      <c r="J3835" s="46" t="s">
        <v>19683</v>
      </c>
      <c r="K3835" s="46" t="s">
        <v>19684</v>
      </c>
      <c r="L3835" s="45" t="s">
        <v>7306</v>
      </c>
      <c r="M3835" s="45" t="s">
        <v>7307</v>
      </c>
    </row>
    <row r="3836" spans="1:13" ht="57.6">
      <c r="A3836" s="42" t="s">
        <v>7154</v>
      </c>
      <c r="B3836" s="43">
        <f t="shared" si="120"/>
        <v>255</v>
      </c>
      <c r="C3836" s="43" t="str">
        <f t="shared" si="119"/>
        <v>42.1255</v>
      </c>
      <c r="D3836" s="44">
        <v>5</v>
      </c>
      <c r="E3836" s="45" t="s">
        <v>20476</v>
      </c>
      <c r="F3836" s="45" t="s">
        <v>20477</v>
      </c>
      <c r="G3836" s="45" t="s">
        <v>1367</v>
      </c>
      <c r="H3836" s="46" t="s">
        <v>20478</v>
      </c>
      <c r="I3836" s="45" t="s">
        <v>19682</v>
      </c>
      <c r="J3836" s="46" t="s">
        <v>19683</v>
      </c>
      <c r="K3836" s="46" t="s">
        <v>19684</v>
      </c>
      <c r="L3836" s="45" t="s">
        <v>7306</v>
      </c>
      <c r="M3836" s="45" t="s">
        <v>7307</v>
      </c>
    </row>
    <row r="3837" spans="1:13" ht="57.6">
      <c r="A3837" s="42" t="s">
        <v>7154</v>
      </c>
      <c r="B3837" s="43">
        <f t="shared" si="120"/>
        <v>256</v>
      </c>
      <c r="C3837" s="43" t="str">
        <f t="shared" si="119"/>
        <v>42.1256</v>
      </c>
      <c r="D3837" s="44">
        <v>5</v>
      </c>
      <c r="E3837" s="45" t="s">
        <v>20479</v>
      </c>
      <c r="F3837" s="45" t="s">
        <v>20480</v>
      </c>
      <c r="G3837" s="45" t="s">
        <v>1367</v>
      </c>
      <c r="H3837" s="46" t="s">
        <v>20481</v>
      </c>
      <c r="I3837" s="45" t="s">
        <v>19682</v>
      </c>
      <c r="J3837" s="46" t="s">
        <v>19683</v>
      </c>
      <c r="K3837" s="46" t="s">
        <v>19684</v>
      </c>
      <c r="L3837" s="45" t="s">
        <v>7306</v>
      </c>
      <c r="M3837" s="45" t="s">
        <v>7307</v>
      </c>
    </row>
    <row r="3838" spans="1:13" ht="57.6">
      <c r="A3838" s="42" t="s">
        <v>7154</v>
      </c>
      <c r="B3838" s="43">
        <f t="shared" si="120"/>
        <v>257</v>
      </c>
      <c r="C3838" s="43" t="str">
        <f t="shared" si="119"/>
        <v>42.1257</v>
      </c>
      <c r="D3838" s="44">
        <v>5</v>
      </c>
      <c r="E3838" s="45" t="s">
        <v>20482</v>
      </c>
      <c r="F3838" s="45" t="s">
        <v>20483</v>
      </c>
      <c r="G3838" s="45" t="s">
        <v>1367</v>
      </c>
      <c r="H3838" s="46" t="s">
        <v>20484</v>
      </c>
      <c r="I3838" s="45" t="s">
        <v>19682</v>
      </c>
      <c r="J3838" s="46" t="s">
        <v>19683</v>
      </c>
      <c r="K3838" s="46" t="s">
        <v>19684</v>
      </c>
      <c r="L3838" s="45" t="s">
        <v>7306</v>
      </c>
      <c r="M3838" s="45" t="s">
        <v>7307</v>
      </c>
    </row>
    <row r="3839" spans="1:13" ht="57.6">
      <c r="A3839" s="42" t="s">
        <v>7154</v>
      </c>
      <c r="B3839" s="43">
        <f t="shared" si="120"/>
        <v>258</v>
      </c>
      <c r="C3839" s="43" t="str">
        <f t="shared" si="119"/>
        <v>42.1258</v>
      </c>
      <c r="D3839" s="44">
        <v>5</v>
      </c>
      <c r="E3839" s="45" t="s">
        <v>20485</v>
      </c>
      <c r="F3839" s="45" t="s">
        <v>20486</v>
      </c>
      <c r="G3839" s="45" t="s">
        <v>1367</v>
      </c>
      <c r="H3839" s="46" t="s">
        <v>20487</v>
      </c>
      <c r="I3839" s="45" t="s">
        <v>19682</v>
      </c>
      <c r="J3839" s="46" t="s">
        <v>19683</v>
      </c>
      <c r="K3839" s="46" t="s">
        <v>19684</v>
      </c>
      <c r="L3839" s="45" t="s">
        <v>7306</v>
      </c>
      <c r="M3839" s="45" t="s">
        <v>7307</v>
      </c>
    </row>
    <row r="3840" spans="1:13" ht="57.6">
      <c r="A3840" s="42" t="s">
        <v>7154</v>
      </c>
      <c r="B3840" s="43">
        <f t="shared" si="120"/>
        <v>259</v>
      </c>
      <c r="C3840" s="43" t="str">
        <f t="shared" si="119"/>
        <v>42.1259</v>
      </c>
      <c r="D3840" s="44">
        <v>5</v>
      </c>
      <c r="E3840" s="45" t="s">
        <v>20488</v>
      </c>
      <c r="F3840" s="45" t="s">
        <v>20489</v>
      </c>
      <c r="G3840" s="45" t="s">
        <v>1367</v>
      </c>
      <c r="H3840" s="46" t="s">
        <v>20490</v>
      </c>
      <c r="I3840" s="45" t="s">
        <v>19682</v>
      </c>
      <c r="J3840" s="46" t="s">
        <v>19683</v>
      </c>
      <c r="K3840" s="46" t="s">
        <v>19684</v>
      </c>
      <c r="L3840" s="45" t="s">
        <v>7306</v>
      </c>
      <c r="M3840" s="45" t="s">
        <v>7307</v>
      </c>
    </row>
    <row r="3841" spans="1:13" ht="57.6">
      <c r="A3841" s="42" t="s">
        <v>7154</v>
      </c>
      <c r="B3841" s="43">
        <f t="shared" si="120"/>
        <v>260</v>
      </c>
      <c r="C3841" s="43" t="str">
        <f t="shared" si="119"/>
        <v>42.1260</v>
      </c>
      <c r="D3841" s="44">
        <v>5</v>
      </c>
      <c r="E3841" s="45" t="s">
        <v>20491</v>
      </c>
      <c r="F3841" s="45" t="s">
        <v>20492</v>
      </c>
      <c r="G3841" s="45" t="s">
        <v>1367</v>
      </c>
      <c r="H3841" s="46" t="s">
        <v>20493</v>
      </c>
      <c r="I3841" s="45" t="s">
        <v>19682</v>
      </c>
      <c r="J3841" s="46" t="s">
        <v>19683</v>
      </c>
      <c r="K3841" s="46" t="s">
        <v>19684</v>
      </c>
      <c r="L3841" s="45" t="s">
        <v>7306</v>
      </c>
      <c r="M3841" s="45" t="s">
        <v>7307</v>
      </c>
    </row>
    <row r="3842" spans="1:13" ht="57.6">
      <c r="A3842" s="42" t="s">
        <v>7154</v>
      </c>
      <c r="B3842" s="43">
        <f t="shared" si="120"/>
        <v>261</v>
      </c>
      <c r="C3842" s="43" t="str">
        <f t="shared" si="119"/>
        <v>42.1261</v>
      </c>
      <c r="D3842" s="44">
        <v>5</v>
      </c>
      <c r="E3842" s="45" t="s">
        <v>20494</v>
      </c>
      <c r="F3842" s="45" t="s">
        <v>20495</v>
      </c>
      <c r="G3842" s="45" t="s">
        <v>1367</v>
      </c>
      <c r="H3842" s="45" t="s">
        <v>20496</v>
      </c>
      <c r="I3842" s="45" t="s">
        <v>19682</v>
      </c>
      <c r="J3842" s="46" t="s">
        <v>19683</v>
      </c>
      <c r="K3842" s="46" t="s">
        <v>19684</v>
      </c>
      <c r="L3842" s="45" t="s">
        <v>7306</v>
      </c>
      <c r="M3842" s="45" t="s">
        <v>7307</v>
      </c>
    </row>
    <row r="3843" spans="1:13" ht="57.6">
      <c r="A3843" s="42" t="s">
        <v>7154</v>
      </c>
      <c r="B3843" s="43">
        <f t="shared" si="120"/>
        <v>262</v>
      </c>
      <c r="C3843" s="43" t="str">
        <f t="shared" ref="C3843:C3906" si="121">+CONCATENATE(A3843,B3843)</f>
        <v>42.1262</v>
      </c>
      <c r="D3843" s="44">
        <v>5</v>
      </c>
      <c r="E3843" s="45" t="s">
        <v>20497</v>
      </c>
      <c r="F3843" s="45" t="s">
        <v>20498</v>
      </c>
      <c r="G3843" s="45" t="s">
        <v>1367</v>
      </c>
      <c r="H3843" s="46" t="s">
        <v>20499</v>
      </c>
      <c r="I3843" s="45" t="s">
        <v>19682</v>
      </c>
      <c r="J3843" s="46" t="s">
        <v>19683</v>
      </c>
      <c r="K3843" s="46" t="s">
        <v>19684</v>
      </c>
      <c r="L3843" s="45" t="s">
        <v>7306</v>
      </c>
      <c r="M3843" s="45" t="s">
        <v>7307</v>
      </c>
    </row>
    <row r="3844" spans="1:13" ht="57.6">
      <c r="A3844" s="42" t="s">
        <v>7154</v>
      </c>
      <c r="B3844" s="43">
        <f t="shared" ref="B3844:B3907" si="122">+IF(A3844=A3843,B3843+1,1)</f>
        <v>263</v>
      </c>
      <c r="C3844" s="43" t="str">
        <f t="shared" si="121"/>
        <v>42.1263</v>
      </c>
      <c r="D3844" s="44">
        <v>5</v>
      </c>
      <c r="E3844" s="45" t="s">
        <v>20500</v>
      </c>
      <c r="F3844" s="45" t="s">
        <v>20501</v>
      </c>
      <c r="G3844" s="45" t="s">
        <v>1367</v>
      </c>
      <c r="H3844" s="45" t="s">
        <v>20502</v>
      </c>
      <c r="I3844" s="45" t="s">
        <v>19682</v>
      </c>
      <c r="J3844" s="46" t="s">
        <v>19683</v>
      </c>
      <c r="K3844" s="46" t="s">
        <v>19684</v>
      </c>
      <c r="L3844" s="45" t="s">
        <v>7306</v>
      </c>
      <c r="M3844" s="45" t="s">
        <v>7307</v>
      </c>
    </row>
    <row r="3845" spans="1:13" ht="57.6">
      <c r="A3845" s="42" t="s">
        <v>7154</v>
      </c>
      <c r="B3845" s="43">
        <f t="shared" si="122"/>
        <v>264</v>
      </c>
      <c r="C3845" s="43" t="str">
        <f t="shared" si="121"/>
        <v>42.1264</v>
      </c>
      <c r="D3845" s="44">
        <v>5</v>
      </c>
      <c r="E3845" s="45" t="s">
        <v>20503</v>
      </c>
      <c r="F3845" s="45" t="s">
        <v>20504</v>
      </c>
      <c r="G3845" s="45" t="s">
        <v>1367</v>
      </c>
      <c r="H3845" s="45" t="s">
        <v>20505</v>
      </c>
      <c r="I3845" s="45" t="s">
        <v>19682</v>
      </c>
      <c r="J3845" s="46" t="s">
        <v>19683</v>
      </c>
      <c r="K3845" s="46" t="s">
        <v>19684</v>
      </c>
      <c r="L3845" s="45" t="s">
        <v>7306</v>
      </c>
      <c r="M3845" s="45" t="s">
        <v>7307</v>
      </c>
    </row>
    <row r="3846" spans="1:13" ht="57.6">
      <c r="A3846" s="42" t="s">
        <v>7154</v>
      </c>
      <c r="B3846" s="43">
        <f t="shared" si="122"/>
        <v>265</v>
      </c>
      <c r="C3846" s="43" t="str">
        <f t="shared" si="121"/>
        <v>42.1265</v>
      </c>
      <c r="D3846" s="44">
        <v>5</v>
      </c>
      <c r="E3846" s="45" t="s">
        <v>20506</v>
      </c>
      <c r="F3846" s="45" t="s">
        <v>20507</v>
      </c>
      <c r="G3846" s="45" t="s">
        <v>1367</v>
      </c>
      <c r="H3846" s="46" t="s">
        <v>20508</v>
      </c>
      <c r="I3846" s="45" t="s">
        <v>19682</v>
      </c>
      <c r="J3846" s="46" t="s">
        <v>19683</v>
      </c>
      <c r="K3846" s="46" t="s">
        <v>19684</v>
      </c>
      <c r="L3846" s="45" t="s">
        <v>7306</v>
      </c>
      <c r="M3846" s="45" t="s">
        <v>7307</v>
      </c>
    </row>
    <row r="3847" spans="1:13" ht="57.6">
      <c r="A3847" s="42" t="s">
        <v>7154</v>
      </c>
      <c r="B3847" s="43">
        <f t="shared" si="122"/>
        <v>266</v>
      </c>
      <c r="C3847" s="43" t="str">
        <f t="shared" si="121"/>
        <v>42.1266</v>
      </c>
      <c r="D3847" s="44">
        <v>5</v>
      </c>
      <c r="E3847" s="45" t="s">
        <v>20509</v>
      </c>
      <c r="F3847" s="45" t="s">
        <v>20510</v>
      </c>
      <c r="G3847" s="45" t="s">
        <v>1367</v>
      </c>
      <c r="H3847" s="46" t="s">
        <v>20511</v>
      </c>
      <c r="I3847" s="45" t="s">
        <v>19682</v>
      </c>
      <c r="J3847" s="46" t="s">
        <v>19683</v>
      </c>
      <c r="K3847" s="46" t="s">
        <v>19684</v>
      </c>
      <c r="L3847" s="45" t="s">
        <v>7306</v>
      </c>
      <c r="M3847" s="45" t="s">
        <v>7307</v>
      </c>
    </row>
    <row r="3848" spans="1:13" ht="57.6">
      <c r="A3848" s="42" t="s">
        <v>7154</v>
      </c>
      <c r="B3848" s="43">
        <f t="shared" si="122"/>
        <v>267</v>
      </c>
      <c r="C3848" s="43" t="str">
        <f t="shared" si="121"/>
        <v>42.1267</v>
      </c>
      <c r="D3848" s="44">
        <v>5</v>
      </c>
      <c r="E3848" s="45" t="s">
        <v>20512</v>
      </c>
      <c r="F3848" s="45" t="s">
        <v>20513</v>
      </c>
      <c r="G3848" s="45" t="s">
        <v>1367</v>
      </c>
      <c r="H3848" s="46" t="s">
        <v>20514</v>
      </c>
      <c r="I3848" s="45" t="s">
        <v>19682</v>
      </c>
      <c r="J3848" s="46" t="s">
        <v>19683</v>
      </c>
      <c r="K3848" s="46" t="s">
        <v>19684</v>
      </c>
      <c r="L3848" s="45" t="s">
        <v>7306</v>
      </c>
      <c r="M3848" s="45" t="s">
        <v>7307</v>
      </c>
    </row>
    <row r="3849" spans="1:13" ht="57.6">
      <c r="A3849" s="42" t="s">
        <v>7154</v>
      </c>
      <c r="B3849" s="43">
        <f t="shared" si="122"/>
        <v>268</v>
      </c>
      <c r="C3849" s="43" t="str">
        <f t="shared" si="121"/>
        <v>42.1268</v>
      </c>
      <c r="D3849" s="44">
        <v>5</v>
      </c>
      <c r="E3849" s="45" t="s">
        <v>20515</v>
      </c>
      <c r="F3849" s="45" t="s">
        <v>20516</v>
      </c>
      <c r="G3849" s="45" t="s">
        <v>1367</v>
      </c>
      <c r="H3849" s="46" t="s">
        <v>20517</v>
      </c>
      <c r="I3849" s="45" t="s">
        <v>19682</v>
      </c>
      <c r="J3849" s="46" t="s">
        <v>19683</v>
      </c>
      <c r="K3849" s="46" t="s">
        <v>19684</v>
      </c>
      <c r="L3849" s="45" t="s">
        <v>7306</v>
      </c>
      <c r="M3849" s="45" t="s">
        <v>7307</v>
      </c>
    </row>
    <row r="3850" spans="1:13" ht="57.6">
      <c r="A3850" s="42" t="s">
        <v>7154</v>
      </c>
      <c r="B3850" s="43">
        <f t="shared" si="122"/>
        <v>269</v>
      </c>
      <c r="C3850" s="43" t="str">
        <f t="shared" si="121"/>
        <v>42.1269</v>
      </c>
      <c r="D3850" s="44">
        <v>5</v>
      </c>
      <c r="E3850" s="45" t="s">
        <v>20518</v>
      </c>
      <c r="F3850" s="45" t="s">
        <v>20519</v>
      </c>
      <c r="G3850" s="45" t="s">
        <v>1367</v>
      </c>
      <c r="H3850" s="46" t="s">
        <v>20520</v>
      </c>
      <c r="I3850" s="45" t="s">
        <v>19682</v>
      </c>
      <c r="J3850" s="46" t="s">
        <v>19683</v>
      </c>
      <c r="K3850" s="46" t="s">
        <v>19684</v>
      </c>
      <c r="L3850" s="45" t="s">
        <v>7306</v>
      </c>
      <c r="M3850" s="45" t="s">
        <v>7307</v>
      </c>
    </row>
    <row r="3851" spans="1:13" ht="57.6">
      <c r="A3851" s="42" t="s">
        <v>7154</v>
      </c>
      <c r="B3851" s="43">
        <f t="shared" si="122"/>
        <v>270</v>
      </c>
      <c r="C3851" s="43" t="str">
        <f t="shared" si="121"/>
        <v>42.1270</v>
      </c>
      <c r="D3851" s="44">
        <v>5</v>
      </c>
      <c r="E3851" s="45" t="s">
        <v>20521</v>
      </c>
      <c r="F3851" s="45" t="s">
        <v>20522</v>
      </c>
      <c r="G3851" s="45" t="s">
        <v>1367</v>
      </c>
      <c r="H3851" s="46" t="s">
        <v>20523</v>
      </c>
      <c r="I3851" s="45" t="s">
        <v>19682</v>
      </c>
      <c r="J3851" s="46" t="s">
        <v>19683</v>
      </c>
      <c r="K3851" s="46" t="s">
        <v>19684</v>
      </c>
      <c r="L3851" s="45" t="s">
        <v>7306</v>
      </c>
      <c r="M3851" s="45" t="s">
        <v>7307</v>
      </c>
    </row>
    <row r="3852" spans="1:13" ht="57.6">
      <c r="A3852" s="42" t="s">
        <v>7154</v>
      </c>
      <c r="B3852" s="43">
        <f t="shared" si="122"/>
        <v>271</v>
      </c>
      <c r="C3852" s="43" t="str">
        <f t="shared" si="121"/>
        <v>42.1271</v>
      </c>
      <c r="D3852" s="44">
        <v>4</v>
      </c>
      <c r="E3852" s="45" t="s">
        <v>20524</v>
      </c>
      <c r="F3852" s="45" t="s">
        <v>20525</v>
      </c>
      <c r="G3852" s="45" t="s">
        <v>20526</v>
      </c>
      <c r="H3852" s="46" t="s">
        <v>20527</v>
      </c>
      <c r="I3852" s="45" t="s">
        <v>19682</v>
      </c>
      <c r="J3852" s="46" t="s">
        <v>19683</v>
      </c>
      <c r="K3852" s="46" t="s">
        <v>19684</v>
      </c>
      <c r="L3852" s="45" t="s">
        <v>7306</v>
      </c>
      <c r="M3852" s="45" t="s">
        <v>7307</v>
      </c>
    </row>
    <row r="3853" spans="1:13" ht="57.6">
      <c r="A3853" s="42" t="s">
        <v>7154</v>
      </c>
      <c r="B3853" s="43">
        <f t="shared" si="122"/>
        <v>272</v>
      </c>
      <c r="C3853" s="43" t="str">
        <f t="shared" si="121"/>
        <v>42.1272</v>
      </c>
      <c r="D3853" s="44">
        <v>5</v>
      </c>
      <c r="E3853" s="45" t="s">
        <v>20528</v>
      </c>
      <c r="F3853" s="45" t="s">
        <v>20529</v>
      </c>
      <c r="G3853" s="45" t="s">
        <v>20530</v>
      </c>
      <c r="H3853" s="46" t="s">
        <v>20531</v>
      </c>
      <c r="I3853" s="45" t="s">
        <v>19682</v>
      </c>
      <c r="J3853" s="46" t="s">
        <v>19683</v>
      </c>
      <c r="K3853" s="46" t="s">
        <v>19684</v>
      </c>
      <c r="L3853" s="45" t="s">
        <v>7306</v>
      </c>
      <c r="M3853" s="45" t="s">
        <v>7307</v>
      </c>
    </row>
    <row r="3854" spans="1:13" ht="57.6">
      <c r="A3854" s="42" t="s">
        <v>7154</v>
      </c>
      <c r="B3854" s="43">
        <f t="shared" si="122"/>
        <v>273</v>
      </c>
      <c r="C3854" s="43" t="str">
        <f t="shared" si="121"/>
        <v>42.1273</v>
      </c>
      <c r="D3854" s="44">
        <v>6</v>
      </c>
      <c r="E3854" s="45" t="s">
        <v>20532</v>
      </c>
      <c r="F3854" s="45" t="s">
        <v>20533</v>
      </c>
      <c r="G3854" s="45" t="s">
        <v>20534</v>
      </c>
      <c r="H3854" s="46" t="s">
        <v>20535</v>
      </c>
      <c r="I3854" s="45" t="s">
        <v>19682</v>
      </c>
      <c r="J3854" s="46" t="s">
        <v>19683</v>
      </c>
      <c r="K3854" s="46" t="s">
        <v>19684</v>
      </c>
      <c r="L3854" s="45" t="s">
        <v>7306</v>
      </c>
      <c r="M3854" s="45" t="s">
        <v>7307</v>
      </c>
    </row>
    <row r="3855" spans="1:13" ht="57.6">
      <c r="A3855" s="42" t="s">
        <v>7154</v>
      </c>
      <c r="B3855" s="43">
        <f t="shared" si="122"/>
        <v>274</v>
      </c>
      <c r="C3855" s="43" t="str">
        <f t="shared" si="121"/>
        <v>42.1274</v>
      </c>
      <c r="D3855" s="44">
        <v>6</v>
      </c>
      <c r="E3855" s="45" t="s">
        <v>20536</v>
      </c>
      <c r="F3855" s="45" t="s">
        <v>20537</v>
      </c>
      <c r="G3855" s="45" t="s">
        <v>20538</v>
      </c>
      <c r="H3855" s="46" t="s">
        <v>20539</v>
      </c>
      <c r="I3855" s="45" t="s">
        <v>19682</v>
      </c>
      <c r="J3855" s="46" t="s">
        <v>19683</v>
      </c>
      <c r="K3855" s="46" t="s">
        <v>19684</v>
      </c>
      <c r="L3855" s="45" t="s">
        <v>7306</v>
      </c>
      <c r="M3855" s="45" t="s">
        <v>7307</v>
      </c>
    </row>
    <row r="3856" spans="1:13" ht="57.6">
      <c r="A3856" s="42" t="s">
        <v>7154</v>
      </c>
      <c r="B3856" s="43">
        <f t="shared" si="122"/>
        <v>275</v>
      </c>
      <c r="C3856" s="43" t="str">
        <f t="shared" si="121"/>
        <v>42.1275</v>
      </c>
      <c r="D3856" s="44">
        <v>5</v>
      </c>
      <c r="E3856" s="45" t="s">
        <v>20540</v>
      </c>
      <c r="F3856" s="45" t="s">
        <v>20541</v>
      </c>
      <c r="G3856" s="45" t="s">
        <v>20542</v>
      </c>
      <c r="H3856" s="46" t="s">
        <v>20543</v>
      </c>
      <c r="I3856" s="45" t="s">
        <v>19682</v>
      </c>
      <c r="J3856" s="46" t="s">
        <v>19683</v>
      </c>
      <c r="K3856" s="46" t="s">
        <v>19684</v>
      </c>
      <c r="L3856" s="45" t="s">
        <v>7306</v>
      </c>
      <c r="M3856" s="45" t="s">
        <v>7307</v>
      </c>
    </row>
    <row r="3857" spans="1:13" ht="57.6">
      <c r="A3857" s="42" t="s">
        <v>7154</v>
      </c>
      <c r="B3857" s="43">
        <f t="shared" si="122"/>
        <v>276</v>
      </c>
      <c r="C3857" s="43" t="str">
        <f t="shared" si="121"/>
        <v>42.1276</v>
      </c>
      <c r="D3857" s="44">
        <v>6</v>
      </c>
      <c r="E3857" s="45" t="s">
        <v>20544</v>
      </c>
      <c r="F3857" s="45" t="s">
        <v>20545</v>
      </c>
      <c r="G3857" s="45" t="s">
        <v>20546</v>
      </c>
      <c r="H3857" s="46" t="s">
        <v>20547</v>
      </c>
      <c r="I3857" s="45" t="s">
        <v>19682</v>
      </c>
      <c r="J3857" s="46" t="s">
        <v>19683</v>
      </c>
      <c r="K3857" s="46" t="s">
        <v>19684</v>
      </c>
      <c r="L3857" s="45" t="s">
        <v>7306</v>
      </c>
      <c r="M3857" s="45" t="s">
        <v>7307</v>
      </c>
    </row>
    <row r="3858" spans="1:13" ht="57.6">
      <c r="A3858" s="42" t="s">
        <v>7154</v>
      </c>
      <c r="B3858" s="43">
        <f t="shared" si="122"/>
        <v>277</v>
      </c>
      <c r="C3858" s="43" t="str">
        <f t="shared" si="121"/>
        <v>42.1277</v>
      </c>
      <c r="D3858" s="44">
        <v>6</v>
      </c>
      <c r="E3858" s="45" t="s">
        <v>20548</v>
      </c>
      <c r="F3858" s="45" t="s">
        <v>20549</v>
      </c>
      <c r="G3858" s="45" t="s">
        <v>20550</v>
      </c>
      <c r="H3858" s="46" t="s">
        <v>20551</v>
      </c>
      <c r="I3858" s="45" t="s">
        <v>19682</v>
      </c>
      <c r="J3858" s="46" t="s">
        <v>19683</v>
      </c>
      <c r="K3858" s="46" t="s">
        <v>19684</v>
      </c>
      <c r="L3858" s="45" t="s">
        <v>7306</v>
      </c>
      <c r="M3858" s="45" t="s">
        <v>7307</v>
      </c>
    </row>
    <row r="3859" spans="1:13" ht="57.6">
      <c r="A3859" s="42" t="s">
        <v>7154</v>
      </c>
      <c r="B3859" s="43">
        <f t="shared" si="122"/>
        <v>278</v>
      </c>
      <c r="C3859" s="43" t="str">
        <f t="shared" si="121"/>
        <v>42.1278</v>
      </c>
      <c r="D3859" s="44">
        <v>6</v>
      </c>
      <c r="E3859" s="45" t="s">
        <v>20552</v>
      </c>
      <c r="F3859" s="45" t="s">
        <v>20553</v>
      </c>
      <c r="G3859" s="45" t="s">
        <v>20554</v>
      </c>
      <c r="H3859" s="46" t="s">
        <v>20555</v>
      </c>
      <c r="I3859" s="45" t="s">
        <v>19682</v>
      </c>
      <c r="J3859" s="46" t="s">
        <v>19683</v>
      </c>
      <c r="K3859" s="46" t="s">
        <v>19684</v>
      </c>
      <c r="L3859" s="45" t="s">
        <v>7306</v>
      </c>
      <c r="M3859" s="45" t="s">
        <v>7307</v>
      </c>
    </row>
    <row r="3860" spans="1:13" ht="57.6">
      <c r="A3860" s="42" t="s">
        <v>7154</v>
      </c>
      <c r="B3860" s="43">
        <f t="shared" si="122"/>
        <v>279</v>
      </c>
      <c r="C3860" s="43" t="str">
        <f t="shared" si="121"/>
        <v>42.1279</v>
      </c>
      <c r="D3860" s="44">
        <v>5</v>
      </c>
      <c r="E3860" s="45" t="s">
        <v>20556</v>
      </c>
      <c r="F3860" s="45" t="s">
        <v>20557</v>
      </c>
      <c r="G3860" s="45" t="s">
        <v>20558</v>
      </c>
      <c r="H3860" s="46" t="s">
        <v>20559</v>
      </c>
      <c r="I3860" s="45" t="s">
        <v>19682</v>
      </c>
      <c r="J3860" s="46" t="s">
        <v>19683</v>
      </c>
      <c r="K3860" s="46" t="s">
        <v>19684</v>
      </c>
      <c r="L3860" s="45" t="s">
        <v>7306</v>
      </c>
      <c r="M3860" s="45" t="s">
        <v>7307</v>
      </c>
    </row>
    <row r="3861" spans="1:13" ht="57.6">
      <c r="A3861" s="42" t="s">
        <v>7154</v>
      </c>
      <c r="B3861" s="43">
        <f t="shared" si="122"/>
        <v>280</v>
      </c>
      <c r="C3861" s="43" t="str">
        <f t="shared" si="121"/>
        <v>42.1280</v>
      </c>
      <c r="D3861" s="44">
        <v>6</v>
      </c>
      <c r="E3861" s="45" t="s">
        <v>20560</v>
      </c>
      <c r="F3861" s="45" t="s">
        <v>20561</v>
      </c>
      <c r="G3861" s="45" t="s">
        <v>20562</v>
      </c>
      <c r="H3861" s="46" t="s">
        <v>20563</v>
      </c>
      <c r="I3861" s="45" t="s">
        <v>19682</v>
      </c>
      <c r="J3861" s="46" t="s">
        <v>19683</v>
      </c>
      <c r="K3861" s="46" t="s">
        <v>19684</v>
      </c>
      <c r="L3861" s="45" t="s">
        <v>7306</v>
      </c>
      <c r="M3861" s="45" t="s">
        <v>7307</v>
      </c>
    </row>
    <row r="3862" spans="1:13" ht="57.6">
      <c r="A3862" s="42" t="s">
        <v>7154</v>
      </c>
      <c r="B3862" s="43">
        <f t="shared" si="122"/>
        <v>281</v>
      </c>
      <c r="C3862" s="43" t="str">
        <f t="shared" si="121"/>
        <v>42.1281</v>
      </c>
      <c r="D3862" s="44">
        <v>6</v>
      </c>
      <c r="E3862" s="45" t="s">
        <v>20564</v>
      </c>
      <c r="F3862" s="45" t="s">
        <v>20565</v>
      </c>
      <c r="G3862" s="45" t="s">
        <v>20566</v>
      </c>
      <c r="H3862" s="46" t="s">
        <v>20567</v>
      </c>
      <c r="I3862" s="45" t="s">
        <v>19682</v>
      </c>
      <c r="J3862" s="46" t="s">
        <v>19683</v>
      </c>
      <c r="K3862" s="46" t="s">
        <v>19684</v>
      </c>
      <c r="L3862" s="45" t="s">
        <v>7306</v>
      </c>
      <c r="M3862" s="45" t="s">
        <v>7307</v>
      </c>
    </row>
    <row r="3863" spans="1:13" ht="57.6">
      <c r="A3863" s="42" t="s">
        <v>7154</v>
      </c>
      <c r="B3863" s="43">
        <f t="shared" si="122"/>
        <v>282</v>
      </c>
      <c r="C3863" s="43" t="str">
        <f t="shared" si="121"/>
        <v>42.1282</v>
      </c>
      <c r="D3863" s="44">
        <v>4</v>
      </c>
      <c r="E3863" s="45" t="s">
        <v>20568</v>
      </c>
      <c r="F3863" s="45" t="s">
        <v>20569</v>
      </c>
      <c r="G3863" s="45" t="s">
        <v>20570</v>
      </c>
      <c r="H3863" s="46" t="s">
        <v>20571</v>
      </c>
      <c r="I3863" s="45" t="s">
        <v>19682</v>
      </c>
      <c r="J3863" s="46" t="s">
        <v>19683</v>
      </c>
      <c r="K3863" s="46" t="s">
        <v>19684</v>
      </c>
      <c r="L3863" s="45" t="s">
        <v>7306</v>
      </c>
      <c r="M3863" s="45" t="s">
        <v>7307</v>
      </c>
    </row>
    <row r="3864" spans="1:13" ht="57.6">
      <c r="A3864" s="42" t="s">
        <v>7154</v>
      </c>
      <c r="B3864" s="43">
        <f t="shared" si="122"/>
        <v>283</v>
      </c>
      <c r="C3864" s="43" t="str">
        <f t="shared" si="121"/>
        <v>42.1283</v>
      </c>
      <c r="D3864" s="44">
        <v>5</v>
      </c>
      <c r="E3864" s="45" t="s">
        <v>20572</v>
      </c>
      <c r="F3864" s="45" t="s">
        <v>20573</v>
      </c>
      <c r="G3864" s="45" t="s">
        <v>1367</v>
      </c>
      <c r="H3864" s="46" t="s">
        <v>20574</v>
      </c>
      <c r="I3864" s="45" t="s">
        <v>19682</v>
      </c>
      <c r="J3864" s="46" t="s">
        <v>19683</v>
      </c>
      <c r="K3864" s="46" t="s">
        <v>19684</v>
      </c>
      <c r="L3864" s="45" t="s">
        <v>7306</v>
      </c>
      <c r="M3864" s="45" t="s">
        <v>7307</v>
      </c>
    </row>
    <row r="3865" spans="1:13" ht="57.6">
      <c r="A3865" s="42" t="s">
        <v>7154</v>
      </c>
      <c r="B3865" s="43">
        <f t="shared" si="122"/>
        <v>284</v>
      </c>
      <c r="C3865" s="43" t="str">
        <f t="shared" si="121"/>
        <v>42.1284</v>
      </c>
      <c r="D3865" s="44">
        <v>5</v>
      </c>
      <c r="E3865" s="45" t="s">
        <v>20575</v>
      </c>
      <c r="F3865" s="45" t="s">
        <v>20576</v>
      </c>
      <c r="G3865" s="45" t="s">
        <v>1367</v>
      </c>
      <c r="H3865" s="45" t="s">
        <v>20577</v>
      </c>
      <c r="I3865" s="45" t="s">
        <v>19682</v>
      </c>
      <c r="J3865" s="46" t="s">
        <v>19683</v>
      </c>
      <c r="K3865" s="46" t="s">
        <v>19684</v>
      </c>
      <c r="L3865" s="45" t="s">
        <v>7306</v>
      </c>
      <c r="M3865" s="45" t="s">
        <v>7307</v>
      </c>
    </row>
    <row r="3866" spans="1:13" ht="57.6">
      <c r="A3866" s="42" t="s">
        <v>7154</v>
      </c>
      <c r="B3866" s="43">
        <f t="shared" si="122"/>
        <v>285</v>
      </c>
      <c r="C3866" s="43" t="str">
        <f t="shared" si="121"/>
        <v>42.1285</v>
      </c>
      <c r="D3866" s="44">
        <v>5</v>
      </c>
      <c r="E3866" s="45" t="s">
        <v>20578</v>
      </c>
      <c r="F3866" s="45" t="s">
        <v>20579</v>
      </c>
      <c r="G3866" s="45" t="s">
        <v>1367</v>
      </c>
      <c r="H3866" s="46" t="s">
        <v>20580</v>
      </c>
      <c r="I3866" s="45" t="s">
        <v>19682</v>
      </c>
      <c r="J3866" s="46" t="s">
        <v>19683</v>
      </c>
      <c r="K3866" s="46" t="s">
        <v>19684</v>
      </c>
      <c r="L3866" s="45" t="s">
        <v>7306</v>
      </c>
      <c r="M3866" s="45" t="s">
        <v>7307</v>
      </c>
    </row>
    <row r="3867" spans="1:13" ht="57.6">
      <c r="A3867" s="42" t="s">
        <v>7154</v>
      </c>
      <c r="B3867" s="43">
        <f t="shared" si="122"/>
        <v>286</v>
      </c>
      <c r="C3867" s="43" t="str">
        <f t="shared" si="121"/>
        <v>42.1286</v>
      </c>
      <c r="D3867" s="44">
        <v>5</v>
      </c>
      <c r="E3867" s="45" t="s">
        <v>20581</v>
      </c>
      <c r="F3867" s="45" t="s">
        <v>20582</v>
      </c>
      <c r="G3867" s="45" t="s">
        <v>1367</v>
      </c>
      <c r="H3867" s="46" t="s">
        <v>20583</v>
      </c>
      <c r="I3867" s="45" t="s">
        <v>19682</v>
      </c>
      <c r="J3867" s="46" t="s">
        <v>19683</v>
      </c>
      <c r="K3867" s="46" t="s">
        <v>19684</v>
      </c>
      <c r="L3867" s="45" t="s">
        <v>7306</v>
      </c>
      <c r="M3867" s="45" t="s">
        <v>7307</v>
      </c>
    </row>
    <row r="3868" spans="1:13" ht="57.6">
      <c r="A3868" s="42" t="s">
        <v>7154</v>
      </c>
      <c r="B3868" s="43">
        <f t="shared" si="122"/>
        <v>287</v>
      </c>
      <c r="C3868" s="43" t="str">
        <f t="shared" si="121"/>
        <v>42.1287</v>
      </c>
      <c r="D3868" s="44">
        <v>5</v>
      </c>
      <c r="E3868" s="45" t="s">
        <v>20584</v>
      </c>
      <c r="F3868" s="45" t="s">
        <v>20585</v>
      </c>
      <c r="G3868" s="45" t="s">
        <v>1367</v>
      </c>
      <c r="H3868" s="45" t="s">
        <v>20586</v>
      </c>
      <c r="I3868" s="45" t="s">
        <v>19682</v>
      </c>
      <c r="J3868" s="46" t="s">
        <v>19683</v>
      </c>
      <c r="K3868" s="46" t="s">
        <v>19684</v>
      </c>
      <c r="L3868" s="45" t="s">
        <v>7306</v>
      </c>
      <c r="M3868" s="45" t="s">
        <v>7307</v>
      </c>
    </row>
    <row r="3869" spans="1:13" ht="57.6">
      <c r="A3869" s="42" t="s">
        <v>7154</v>
      </c>
      <c r="B3869" s="43">
        <f t="shared" si="122"/>
        <v>288</v>
      </c>
      <c r="C3869" s="43" t="str">
        <f t="shared" si="121"/>
        <v>42.1288</v>
      </c>
      <c r="D3869" s="44">
        <v>5</v>
      </c>
      <c r="E3869" s="45" t="s">
        <v>20587</v>
      </c>
      <c r="F3869" s="45" t="s">
        <v>20588</v>
      </c>
      <c r="G3869" s="45" t="s">
        <v>1367</v>
      </c>
      <c r="H3869" s="46" t="s">
        <v>20589</v>
      </c>
      <c r="I3869" s="45" t="s">
        <v>19682</v>
      </c>
      <c r="J3869" s="46" t="s">
        <v>19683</v>
      </c>
      <c r="K3869" s="46" t="s">
        <v>19684</v>
      </c>
      <c r="L3869" s="45" t="s">
        <v>7306</v>
      </c>
      <c r="M3869" s="45" t="s">
        <v>7307</v>
      </c>
    </row>
    <row r="3870" spans="1:13" ht="57.6">
      <c r="A3870" s="42" t="s">
        <v>7154</v>
      </c>
      <c r="B3870" s="43">
        <f t="shared" si="122"/>
        <v>289</v>
      </c>
      <c r="C3870" s="43" t="str">
        <f t="shared" si="121"/>
        <v>42.1289</v>
      </c>
      <c r="D3870" s="44">
        <v>5</v>
      </c>
      <c r="E3870" s="45" t="s">
        <v>20590</v>
      </c>
      <c r="F3870" s="45" t="s">
        <v>20591</v>
      </c>
      <c r="G3870" s="45" t="s">
        <v>1367</v>
      </c>
      <c r="H3870" s="46" t="s">
        <v>20592</v>
      </c>
      <c r="I3870" s="45" t="s">
        <v>19682</v>
      </c>
      <c r="J3870" s="46" t="s">
        <v>19683</v>
      </c>
      <c r="K3870" s="46" t="s">
        <v>19684</v>
      </c>
      <c r="L3870" s="45" t="s">
        <v>7306</v>
      </c>
      <c r="M3870" s="45" t="s">
        <v>7307</v>
      </c>
    </row>
    <row r="3871" spans="1:13" ht="57.6">
      <c r="A3871" s="42" t="s">
        <v>7154</v>
      </c>
      <c r="B3871" s="43">
        <f t="shared" si="122"/>
        <v>290</v>
      </c>
      <c r="C3871" s="43" t="str">
        <f t="shared" si="121"/>
        <v>42.1290</v>
      </c>
      <c r="D3871" s="44">
        <v>5</v>
      </c>
      <c r="E3871" s="45" t="s">
        <v>20593</v>
      </c>
      <c r="F3871" s="45" t="s">
        <v>20594</v>
      </c>
      <c r="G3871" s="45" t="s">
        <v>1367</v>
      </c>
      <c r="H3871" s="46" t="s">
        <v>20595</v>
      </c>
      <c r="I3871" s="45" t="s">
        <v>19682</v>
      </c>
      <c r="J3871" s="46" t="s">
        <v>19683</v>
      </c>
      <c r="K3871" s="46" t="s">
        <v>19684</v>
      </c>
      <c r="L3871" s="45" t="s">
        <v>7306</v>
      </c>
      <c r="M3871" s="45" t="s">
        <v>7307</v>
      </c>
    </row>
    <row r="3872" spans="1:13" ht="57.6">
      <c r="A3872" s="42" t="s">
        <v>7154</v>
      </c>
      <c r="B3872" s="43">
        <f t="shared" si="122"/>
        <v>291</v>
      </c>
      <c r="C3872" s="43" t="str">
        <f t="shared" si="121"/>
        <v>42.1291</v>
      </c>
      <c r="D3872" s="44">
        <v>5</v>
      </c>
      <c r="E3872" s="45" t="s">
        <v>20596</v>
      </c>
      <c r="F3872" s="45" t="s">
        <v>20597</v>
      </c>
      <c r="G3872" s="45" t="s">
        <v>1367</v>
      </c>
      <c r="H3872" s="46" t="s">
        <v>20598</v>
      </c>
      <c r="I3872" s="45" t="s">
        <v>19682</v>
      </c>
      <c r="J3872" s="46" t="s">
        <v>19683</v>
      </c>
      <c r="K3872" s="46" t="s">
        <v>19684</v>
      </c>
      <c r="L3872" s="45" t="s">
        <v>7306</v>
      </c>
      <c r="M3872" s="45" t="s">
        <v>7307</v>
      </c>
    </row>
    <row r="3873" spans="1:13" ht="57.6">
      <c r="A3873" s="42" t="s">
        <v>7154</v>
      </c>
      <c r="B3873" s="43">
        <f t="shared" si="122"/>
        <v>292</v>
      </c>
      <c r="C3873" s="43" t="str">
        <f t="shared" si="121"/>
        <v>42.1292</v>
      </c>
      <c r="D3873" s="44">
        <v>5</v>
      </c>
      <c r="E3873" s="45" t="s">
        <v>20599</v>
      </c>
      <c r="F3873" s="45" t="s">
        <v>20600</v>
      </c>
      <c r="G3873" s="45" t="s">
        <v>1367</v>
      </c>
      <c r="H3873" s="46" t="s">
        <v>20601</v>
      </c>
      <c r="I3873" s="45" t="s">
        <v>19682</v>
      </c>
      <c r="J3873" s="46" t="s">
        <v>19683</v>
      </c>
      <c r="K3873" s="46" t="s">
        <v>19684</v>
      </c>
      <c r="L3873" s="45" t="s">
        <v>7306</v>
      </c>
      <c r="M3873" s="45" t="s">
        <v>7307</v>
      </c>
    </row>
    <row r="3874" spans="1:13" ht="57.6">
      <c r="A3874" s="42" t="s">
        <v>7154</v>
      </c>
      <c r="B3874" s="43">
        <f t="shared" si="122"/>
        <v>293</v>
      </c>
      <c r="C3874" s="43" t="str">
        <f t="shared" si="121"/>
        <v>42.1293</v>
      </c>
      <c r="D3874" s="44">
        <v>5</v>
      </c>
      <c r="E3874" s="45" t="s">
        <v>20602</v>
      </c>
      <c r="F3874" s="45" t="s">
        <v>20603</v>
      </c>
      <c r="G3874" s="45" t="s">
        <v>1367</v>
      </c>
      <c r="H3874" s="46" t="s">
        <v>20604</v>
      </c>
      <c r="I3874" s="45" t="s">
        <v>19682</v>
      </c>
      <c r="J3874" s="46" t="s">
        <v>19683</v>
      </c>
      <c r="K3874" s="46" t="s">
        <v>19684</v>
      </c>
      <c r="L3874" s="45" t="s">
        <v>7306</v>
      </c>
      <c r="M3874" s="45" t="s">
        <v>7307</v>
      </c>
    </row>
    <row r="3875" spans="1:13" ht="57.6">
      <c r="A3875" s="42" t="s">
        <v>7154</v>
      </c>
      <c r="B3875" s="43">
        <f t="shared" si="122"/>
        <v>294</v>
      </c>
      <c r="C3875" s="43" t="str">
        <f t="shared" si="121"/>
        <v>42.1294</v>
      </c>
      <c r="D3875" s="44">
        <v>5</v>
      </c>
      <c r="E3875" s="45" t="s">
        <v>20605</v>
      </c>
      <c r="F3875" s="45" t="s">
        <v>20606</v>
      </c>
      <c r="G3875" s="45" t="s">
        <v>1367</v>
      </c>
      <c r="H3875" s="46" t="s">
        <v>20607</v>
      </c>
      <c r="I3875" s="45" t="s">
        <v>19682</v>
      </c>
      <c r="J3875" s="46" t="s">
        <v>19683</v>
      </c>
      <c r="K3875" s="46" t="s">
        <v>19684</v>
      </c>
      <c r="L3875" s="45" t="s">
        <v>7306</v>
      </c>
      <c r="M3875" s="45" t="s">
        <v>7307</v>
      </c>
    </row>
    <row r="3876" spans="1:13" ht="57.6">
      <c r="A3876" s="42" t="s">
        <v>7154</v>
      </c>
      <c r="B3876" s="43">
        <f t="shared" si="122"/>
        <v>295</v>
      </c>
      <c r="C3876" s="43" t="str">
        <f t="shared" si="121"/>
        <v>42.1295</v>
      </c>
      <c r="D3876" s="44">
        <v>5</v>
      </c>
      <c r="E3876" s="45" t="s">
        <v>20608</v>
      </c>
      <c r="F3876" s="45" t="s">
        <v>20609</v>
      </c>
      <c r="G3876" s="45" t="s">
        <v>1367</v>
      </c>
      <c r="H3876" s="46" t="s">
        <v>20610</v>
      </c>
      <c r="I3876" s="45" t="s">
        <v>19682</v>
      </c>
      <c r="J3876" s="46" t="s">
        <v>19683</v>
      </c>
      <c r="K3876" s="46" t="s">
        <v>19684</v>
      </c>
      <c r="L3876" s="45" t="s">
        <v>7306</v>
      </c>
      <c r="M3876" s="45" t="s">
        <v>7307</v>
      </c>
    </row>
    <row r="3877" spans="1:13" ht="57.6">
      <c r="A3877" s="42" t="s">
        <v>7154</v>
      </c>
      <c r="B3877" s="43">
        <f t="shared" si="122"/>
        <v>296</v>
      </c>
      <c r="C3877" s="43" t="str">
        <f t="shared" si="121"/>
        <v>42.1296</v>
      </c>
      <c r="D3877" s="44">
        <v>5</v>
      </c>
      <c r="E3877" s="45" t="s">
        <v>20611</v>
      </c>
      <c r="F3877" s="45" t="s">
        <v>20612</v>
      </c>
      <c r="G3877" s="45" t="s">
        <v>1367</v>
      </c>
      <c r="H3877" s="45" t="s">
        <v>20613</v>
      </c>
      <c r="I3877" s="45" t="s">
        <v>19682</v>
      </c>
      <c r="J3877" s="46" t="s">
        <v>19683</v>
      </c>
      <c r="K3877" s="46" t="s">
        <v>19684</v>
      </c>
      <c r="L3877" s="45" t="s">
        <v>7306</v>
      </c>
      <c r="M3877" s="45" t="s">
        <v>7307</v>
      </c>
    </row>
    <row r="3878" spans="1:13" ht="57.6">
      <c r="A3878" s="42" t="s">
        <v>7154</v>
      </c>
      <c r="B3878" s="43">
        <f t="shared" si="122"/>
        <v>297</v>
      </c>
      <c r="C3878" s="43" t="str">
        <f t="shared" si="121"/>
        <v>42.1297</v>
      </c>
      <c r="D3878" s="44">
        <v>5</v>
      </c>
      <c r="E3878" s="45" t="s">
        <v>20614</v>
      </c>
      <c r="F3878" s="45" t="s">
        <v>20615</v>
      </c>
      <c r="G3878" s="45" t="s">
        <v>1367</v>
      </c>
      <c r="H3878" s="46" t="s">
        <v>20616</v>
      </c>
      <c r="I3878" s="45" t="s">
        <v>19682</v>
      </c>
      <c r="J3878" s="46" t="s">
        <v>19683</v>
      </c>
      <c r="K3878" s="46" t="s">
        <v>19684</v>
      </c>
      <c r="L3878" s="45" t="s">
        <v>7306</v>
      </c>
      <c r="M3878" s="45" t="s">
        <v>7307</v>
      </c>
    </row>
    <row r="3879" spans="1:13" ht="57.6">
      <c r="A3879" s="42" t="s">
        <v>7154</v>
      </c>
      <c r="B3879" s="43">
        <f t="shared" si="122"/>
        <v>298</v>
      </c>
      <c r="C3879" s="43" t="str">
        <f t="shared" si="121"/>
        <v>42.1298</v>
      </c>
      <c r="D3879" s="44">
        <v>5</v>
      </c>
      <c r="E3879" s="45" t="s">
        <v>20617</v>
      </c>
      <c r="F3879" s="45" t="s">
        <v>20618</v>
      </c>
      <c r="G3879" s="45" t="s">
        <v>1367</v>
      </c>
      <c r="H3879" s="46" t="s">
        <v>20619</v>
      </c>
      <c r="I3879" s="45" t="s">
        <v>19682</v>
      </c>
      <c r="J3879" s="46" t="s">
        <v>19683</v>
      </c>
      <c r="K3879" s="46" t="s">
        <v>19684</v>
      </c>
      <c r="L3879" s="45" t="s">
        <v>7306</v>
      </c>
      <c r="M3879" s="45" t="s">
        <v>7307</v>
      </c>
    </row>
    <row r="3880" spans="1:13" ht="57.6">
      <c r="A3880" s="42" t="s">
        <v>7154</v>
      </c>
      <c r="B3880" s="43">
        <f t="shared" si="122"/>
        <v>299</v>
      </c>
      <c r="C3880" s="43" t="str">
        <f t="shared" si="121"/>
        <v>42.1299</v>
      </c>
      <c r="D3880" s="44">
        <v>5</v>
      </c>
      <c r="E3880" s="45" t="s">
        <v>20620</v>
      </c>
      <c r="F3880" s="45" t="s">
        <v>20621</v>
      </c>
      <c r="G3880" s="45" t="s">
        <v>1367</v>
      </c>
      <c r="H3880" s="45" t="s">
        <v>20622</v>
      </c>
      <c r="I3880" s="45" t="s">
        <v>19682</v>
      </c>
      <c r="J3880" s="46" t="s">
        <v>19683</v>
      </c>
      <c r="K3880" s="46" t="s">
        <v>19684</v>
      </c>
      <c r="L3880" s="45" t="s">
        <v>7306</v>
      </c>
      <c r="M3880" s="45" t="s">
        <v>7307</v>
      </c>
    </row>
    <row r="3881" spans="1:13" ht="57.6">
      <c r="A3881" s="42" t="s">
        <v>7154</v>
      </c>
      <c r="B3881" s="43">
        <f t="shared" si="122"/>
        <v>300</v>
      </c>
      <c r="C3881" s="43" t="str">
        <f t="shared" si="121"/>
        <v>42.1300</v>
      </c>
      <c r="D3881" s="44">
        <v>5</v>
      </c>
      <c r="E3881" s="45" t="s">
        <v>20623</v>
      </c>
      <c r="F3881" s="45" t="s">
        <v>20624</v>
      </c>
      <c r="G3881" s="45" t="s">
        <v>1367</v>
      </c>
      <c r="H3881" s="45" t="s">
        <v>20625</v>
      </c>
      <c r="I3881" s="45" t="s">
        <v>19682</v>
      </c>
      <c r="J3881" s="46" t="s">
        <v>19683</v>
      </c>
      <c r="K3881" s="46" t="s">
        <v>19684</v>
      </c>
      <c r="L3881" s="45" t="s">
        <v>7306</v>
      </c>
      <c r="M3881" s="45" t="s">
        <v>7307</v>
      </c>
    </row>
    <row r="3882" spans="1:13" ht="57.6">
      <c r="A3882" s="42" t="s">
        <v>7154</v>
      </c>
      <c r="B3882" s="43">
        <f t="shared" si="122"/>
        <v>301</v>
      </c>
      <c r="C3882" s="43" t="str">
        <f t="shared" si="121"/>
        <v>42.1301</v>
      </c>
      <c r="D3882" s="44">
        <v>5</v>
      </c>
      <c r="E3882" s="45" t="s">
        <v>20626</v>
      </c>
      <c r="F3882" s="45" t="s">
        <v>20627</v>
      </c>
      <c r="G3882" s="45" t="s">
        <v>1367</v>
      </c>
      <c r="H3882" s="46" t="s">
        <v>20628</v>
      </c>
      <c r="I3882" s="45" t="s">
        <v>19682</v>
      </c>
      <c r="J3882" s="46" t="s">
        <v>19683</v>
      </c>
      <c r="K3882" s="46" t="s">
        <v>19684</v>
      </c>
      <c r="L3882" s="45" t="s">
        <v>7306</v>
      </c>
      <c r="M3882" s="45" t="s">
        <v>7307</v>
      </c>
    </row>
    <row r="3883" spans="1:13" ht="57.6">
      <c r="A3883" s="42" t="s">
        <v>7154</v>
      </c>
      <c r="B3883" s="43">
        <f t="shared" si="122"/>
        <v>302</v>
      </c>
      <c r="C3883" s="43" t="str">
        <f t="shared" si="121"/>
        <v>42.1302</v>
      </c>
      <c r="D3883" s="44">
        <v>5</v>
      </c>
      <c r="E3883" s="45" t="s">
        <v>20629</v>
      </c>
      <c r="F3883" s="45" t="s">
        <v>20630</v>
      </c>
      <c r="G3883" s="45" t="s">
        <v>1367</v>
      </c>
      <c r="H3883" s="46" t="s">
        <v>20631</v>
      </c>
      <c r="I3883" s="45" t="s">
        <v>19682</v>
      </c>
      <c r="J3883" s="46" t="s">
        <v>19683</v>
      </c>
      <c r="K3883" s="46" t="s">
        <v>19684</v>
      </c>
      <c r="L3883" s="45" t="s">
        <v>7306</v>
      </c>
      <c r="M3883" s="45" t="s">
        <v>7307</v>
      </c>
    </row>
    <row r="3884" spans="1:13" ht="57.6">
      <c r="A3884" s="42" t="s">
        <v>7154</v>
      </c>
      <c r="B3884" s="43">
        <f t="shared" si="122"/>
        <v>303</v>
      </c>
      <c r="C3884" s="43" t="str">
        <f t="shared" si="121"/>
        <v>42.1303</v>
      </c>
      <c r="D3884" s="44">
        <v>5</v>
      </c>
      <c r="E3884" s="45" t="s">
        <v>20632</v>
      </c>
      <c r="F3884" s="45" t="s">
        <v>20633</v>
      </c>
      <c r="G3884" s="45" t="s">
        <v>1367</v>
      </c>
      <c r="H3884" s="46" t="s">
        <v>20634</v>
      </c>
      <c r="I3884" s="45" t="s">
        <v>19682</v>
      </c>
      <c r="J3884" s="46" t="s">
        <v>19683</v>
      </c>
      <c r="K3884" s="46" t="s">
        <v>19684</v>
      </c>
      <c r="L3884" s="45" t="s">
        <v>7306</v>
      </c>
      <c r="M3884" s="45" t="s">
        <v>7307</v>
      </c>
    </row>
    <row r="3885" spans="1:13" ht="57.6">
      <c r="A3885" s="42" t="s">
        <v>7154</v>
      </c>
      <c r="B3885" s="43">
        <f t="shared" si="122"/>
        <v>304</v>
      </c>
      <c r="C3885" s="43" t="str">
        <f t="shared" si="121"/>
        <v>42.1304</v>
      </c>
      <c r="D3885" s="44">
        <v>5</v>
      </c>
      <c r="E3885" s="45" t="s">
        <v>20635</v>
      </c>
      <c r="F3885" s="45" t="s">
        <v>20636</v>
      </c>
      <c r="G3885" s="45" t="s">
        <v>1367</v>
      </c>
      <c r="H3885" s="46" t="s">
        <v>20637</v>
      </c>
      <c r="I3885" s="45" t="s">
        <v>19682</v>
      </c>
      <c r="J3885" s="46" t="s">
        <v>19683</v>
      </c>
      <c r="K3885" s="46" t="s">
        <v>19684</v>
      </c>
      <c r="L3885" s="45" t="s">
        <v>7306</v>
      </c>
      <c r="M3885" s="45" t="s">
        <v>7307</v>
      </c>
    </row>
    <row r="3886" spans="1:13" ht="57.6">
      <c r="A3886" s="42" t="s">
        <v>7154</v>
      </c>
      <c r="B3886" s="43">
        <f t="shared" si="122"/>
        <v>305</v>
      </c>
      <c r="C3886" s="43" t="str">
        <f t="shared" si="121"/>
        <v>42.1305</v>
      </c>
      <c r="D3886" s="44">
        <v>5</v>
      </c>
      <c r="E3886" s="45" t="s">
        <v>20638</v>
      </c>
      <c r="F3886" s="45" t="s">
        <v>20639</v>
      </c>
      <c r="G3886" s="45" t="s">
        <v>1367</v>
      </c>
      <c r="H3886" s="46" t="s">
        <v>20640</v>
      </c>
      <c r="I3886" s="45" t="s">
        <v>19682</v>
      </c>
      <c r="J3886" s="46" t="s">
        <v>19683</v>
      </c>
      <c r="K3886" s="46" t="s">
        <v>19684</v>
      </c>
      <c r="L3886" s="45" t="s">
        <v>7306</v>
      </c>
      <c r="M3886" s="45" t="s">
        <v>7307</v>
      </c>
    </row>
    <row r="3887" spans="1:13" ht="57.6">
      <c r="A3887" s="42" t="s">
        <v>7154</v>
      </c>
      <c r="B3887" s="43">
        <f t="shared" si="122"/>
        <v>306</v>
      </c>
      <c r="C3887" s="43" t="str">
        <f t="shared" si="121"/>
        <v>42.1306</v>
      </c>
      <c r="D3887" s="44">
        <v>5</v>
      </c>
      <c r="E3887" s="45" t="s">
        <v>20641</v>
      </c>
      <c r="F3887" s="45" t="s">
        <v>20642</v>
      </c>
      <c r="G3887" s="45" t="s">
        <v>1367</v>
      </c>
      <c r="H3887" s="46" t="s">
        <v>20643</v>
      </c>
      <c r="I3887" s="45" t="s">
        <v>19682</v>
      </c>
      <c r="J3887" s="46" t="s">
        <v>19683</v>
      </c>
      <c r="K3887" s="46" t="s">
        <v>19684</v>
      </c>
      <c r="L3887" s="45" t="s">
        <v>7306</v>
      </c>
      <c r="M3887" s="45" t="s">
        <v>7307</v>
      </c>
    </row>
    <row r="3888" spans="1:13" ht="57.6">
      <c r="A3888" s="42" t="s">
        <v>7154</v>
      </c>
      <c r="B3888" s="43">
        <f t="shared" si="122"/>
        <v>307</v>
      </c>
      <c r="C3888" s="43" t="str">
        <f t="shared" si="121"/>
        <v>42.1307</v>
      </c>
      <c r="D3888" s="44">
        <v>5</v>
      </c>
      <c r="E3888" s="45" t="s">
        <v>20644</v>
      </c>
      <c r="F3888" s="45" t="s">
        <v>20645</v>
      </c>
      <c r="G3888" s="45" t="s">
        <v>1367</v>
      </c>
      <c r="H3888" s="46" t="s">
        <v>20646</v>
      </c>
      <c r="I3888" s="45" t="s">
        <v>19682</v>
      </c>
      <c r="J3888" s="46" t="s">
        <v>19683</v>
      </c>
      <c r="K3888" s="46" t="s">
        <v>19684</v>
      </c>
      <c r="L3888" s="45" t="s">
        <v>7306</v>
      </c>
      <c r="M3888" s="45" t="s">
        <v>7307</v>
      </c>
    </row>
    <row r="3889" spans="1:13" ht="57.6">
      <c r="A3889" s="42" t="s">
        <v>7154</v>
      </c>
      <c r="B3889" s="43">
        <f t="shared" si="122"/>
        <v>308</v>
      </c>
      <c r="C3889" s="43" t="str">
        <f t="shared" si="121"/>
        <v>42.1308</v>
      </c>
      <c r="D3889" s="44">
        <v>5</v>
      </c>
      <c r="E3889" s="45" t="s">
        <v>20647</v>
      </c>
      <c r="F3889" s="45" t="s">
        <v>20648</v>
      </c>
      <c r="G3889" s="45" t="s">
        <v>1367</v>
      </c>
      <c r="H3889" s="46" t="s">
        <v>20649</v>
      </c>
      <c r="I3889" s="45" t="s">
        <v>19682</v>
      </c>
      <c r="J3889" s="46" t="s">
        <v>19683</v>
      </c>
      <c r="K3889" s="46" t="s">
        <v>19684</v>
      </c>
      <c r="L3889" s="45" t="s">
        <v>7306</v>
      </c>
      <c r="M3889" s="45" t="s">
        <v>7307</v>
      </c>
    </row>
    <row r="3890" spans="1:13" ht="57.6">
      <c r="A3890" s="42" t="s">
        <v>7154</v>
      </c>
      <c r="B3890" s="43">
        <f t="shared" si="122"/>
        <v>309</v>
      </c>
      <c r="C3890" s="43" t="str">
        <f t="shared" si="121"/>
        <v>42.1309</v>
      </c>
      <c r="D3890" s="44">
        <v>5</v>
      </c>
      <c r="E3890" s="45" t="s">
        <v>20650</v>
      </c>
      <c r="F3890" s="45" t="s">
        <v>20651</v>
      </c>
      <c r="G3890" s="45" t="s">
        <v>1367</v>
      </c>
      <c r="H3890" s="46" t="s">
        <v>20652</v>
      </c>
      <c r="I3890" s="45" t="s">
        <v>19682</v>
      </c>
      <c r="J3890" s="46" t="s">
        <v>19683</v>
      </c>
      <c r="K3890" s="46" t="s">
        <v>19684</v>
      </c>
      <c r="L3890" s="45" t="s">
        <v>7306</v>
      </c>
      <c r="M3890" s="45" t="s">
        <v>7307</v>
      </c>
    </row>
    <row r="3891" spans="1:13" ht="57.6">
      <c r="A3891" s="42" t="s">
        <v>7154</v>
      </c>
      <c r="B3891" s="43">
        <f t="shared" si="122"/>
        <v>310</v>
      </c>
      <c r="C3891" s="43" t="str">
        <f t="shared" si="121"/>
        <v>42.1310</v>
      </c>
      <c r="D3891" s="44">
        <v>5</v>
      </c>
      <c r="E3891" s="45" t="s">
        <v>20653</v>
      </c>
      <c r="F3891" s="45" t="s">
        <v>20654</v>
      </c>
      <c r="G3891" s="45" t="s">
        <v>1367</v>
      </c>
      <c r="H3891" s="45" t="s">
        <v>20655</v>
      </c>
      <c r="I3891" s="45" t="s">
        <v>19682</v>
      </c>
      <c r="J3891" s="46" t="s">
        <v>19683</v>
      </c>
      <c r="K3891" s="46" t="s">
        <v>19684</v>
      </c>
      <c r="L3891" s="45" t="s">
        <v>7306</v>
      </c>
      <c r="M3891" s="45" t="s">
        <v>7307</v>
      </c>
    </row>
    <row r="3892" spans="1:13" ht="57.6">
      <c r="A3892" s="42" t="s">
        <v>7154</v>
      </c>
      <c r="B3892" s="43">
        <f t="shared" si="122"/>
        <v>311</v>
      </c>
      <c r="C3892" s="43" t="str">
        <f t="shared" si="121"/>
        <v>42.1311</v>
      </c>
      <c r="D3892" s="44">
        <v>5</v>
      </c>
      <c r="E3892" s="45" t="s">
        <v>20656</v>
      </c>
      <c r="F3892" s="45" t="s">
        <v>20657</v>
      </c>
      <c r="G3892" s="45" t="s">
        <v>1367</v>
      </c>
      <c r="H3892" s="46" t="s">
        <v>20658</v>
      </c>
      <c r="I3892" s="45" t="s">
        <v>19682</v>
      </c>
      <c r="J3892" s="46" t="s">
        <v>19683</v>
      </c>
      <c r="K3892" s="46" t="s">
        <v>19684</v>
      </c>
      <c r="L3892" s="45" t="s">
        <v>7306</v>
      </c>
      <c r="M3892" s="45" t="s">
        <v>7307</v>
      </c>
    </row>
    <row r="3893" spans="1:13" ht="57.6">
      <c r="A3893" s="42" t="s">
        <v>7154</v>
      </c>
      <c r="B3893" s="43">
        <f t="shared" si="122"/>
        <v>312</v>
      </c>
      <c r="C3893" s="43" t="str">
        <f t="shared" si="121"/>
        <v>42.1312</v>
      </c>
      <c r="D3893" s="44">
        <v>5</v>
      </c>
      <c r="E3893" s="45" t="s">
        <v>20659</v>
      </c>
      <c r="F3893" s="45" t="s">
        <v>20660</v>
      </c>
      <c r="G3893" s="45" t="s">
        <v>1367</v>
      </c>
      <c r="H3893" s="46" t="s">
        <v>20661</v>
      </c>
      <c r="I3893" s="45" t="s">
        <v>19682</v>
      </c>
      <c r="J3893" s="46" t="s">
        <v>19683</v>
      </c>
      <c r="K3893" s="46" t="s">
        <v>19684</v>
      </c>
      <c r="L3893" s="45" t="s">
        <v>7306</v>
      </c>
      <c r="M3893" s="45" t="s">
        <v>7307</v>
      </c>
    </row>
    <row r="3894" spans="1:13" ht="57.6">
      <c r="A3894" s="42" t="s">
        <v>7154</v>
      </c>
      <c r="B3894" s="43">
        <f t="shared" si="122"/>
        <v>313</v>
      </c>
      <c r="C3894" s="43" t="str">
        <f t="shared" si="121"/>
        <v>42.1313</v>
      </c>
      <c r="D3894" s="44">
        <v>5</v>
      </c>
      <c r="E3894" s="45" t="s">
        <v>20662</v>
      </c>
      <c r="F3894" s="45" t="s">
        <v>20663</v>
      </c>
      <c r="G3894" s="45" t="s">
        <v>1367</v>
      </c>
      <c r="H3894" s="46" t="s">
        <v>20664</v>
      </c>
      <c r="I3894" s="45" t="s">
        <v>19682</v>
      </c>
      <c r="J3894" s="46" t="s">
        <v>19683</v>
      </c>
      <c r="K3894" s="46" t="s">
        <v>19684</v>
      </c>
      <c r="L3894" s="45" t="s">
        <v>7306</v>
      </c>
      <c r="M3894" s="45" t="s">
        <v>7307</v>
      </c>
    </row>
    <row r="3895" spans="1:13" ht="57.6">
      <c r="A3895" s="42" t="s">
        <v>7154</v>
      </c>
      <c r="B3895" s="43">
        <f t="shared" si="122"/>
        <v>314</v>
      </c>
      <c r="C3895" s="43" t="str">
        <f t="shared" si="121"/>
        <v>42.1314</v>
      </c>
      <c r="D3895" s="44">
        <v>5</v>
      </c>
      <c r="E3895" s="45" t="s">
        <v>20665</v>
      </c>
      <c r="F3895" s="45" t="s">
        <v>20666</v>
      </c>
      <c r="G3895" s="45" t="s">
        <v>1367</v>
      </c>
      <c r="H3895" s="45" t="s">
        <v>20667</v>
      </c>
      <c r="I3895" s="45" t="s">
        <v>19682</v>
      </c>
      <c r="J3895" s="46" t="s">
        <v>19683</v>
      </c>
      <c r="K3895" s="46" t="s">
        <v>19684</v>
      </c>
      <c r="L3895" s="45" t="s">
        <v>7306</v>
      </c>
      <c r="M3895" s="45" t="s">
        <v>7307</v>
      </c>
    </row>
    <row r="3896" spans="1:13" ht="57.6">
      <c r="A3896" s="42" t="s">
        <v>7154</v>
      </c>
      <c r="B3896" s="43">
        <f t="shared" si="122"/>
        <v>315</v>
      </c>
      <c r="C3896" s="43" t="str">
        <f t="shared" si="121"/>
        <v>42.1315</v>
      </c>
      <c r="D3896" s="44">
        <v>5</v>
      </c>
      <c r="E3896" s="45" t="s">
        <v>20668</v>
      </c>
      <c r="F3896" s="45" t="s">
        <v>20669</v>
      </c>
      <c r="G3896" s="45" t="s">
        <v>1367</v>
      </c>
      <c r="H3896" s="45" t="s">
        <v>20670</v>
      </c>
      <c r="I3896" s="45" t="s">
        <v>19682</v>
      </c>
      <c r="J3896" s="46" t="s">
        <v>19683</v>
      </c>
      <c r="K3896" s="46" t="s">
        <v>19684</v>
      </c>
      <c r="L3896" s="45" t="s">
        <v>7306</v>
      </c>
      <c r="M3896" s="45" t="s">
        <v>7307</v>
      </c>
    </row>
    <row r="3897" spans="1:13" ht="57.6">
      <c r="A3897" s="42" t="s">
        <v>7154</v>
      </c>
      <c r="B3897" s="43">
        <f t="shared" si="122"/>
        <v>316</v>
      </c>
      <c r="C3897" s="43" t="str">
        <f t="shared" si="121"/>
        <v>42.1316</v>
      </c>
      <c r="D3897" s="44">
        <v>5</v>
      </c>
      <c r="E3897" s="45" t="s">
        <v>20671</v>
      </c>
      <c r="F3897" s="45" t="s">
        <v>20672</v>
      </c>
      <c r="G3897" s="45" t="s">
        <v>1367</v>
      </c>
      <c r="H3897" s="46" t="s">
        <v>20673</v>
      </c>
      <c r="I3897" s="45" t="s">
        <v>19682</v>
      </c>
      <c r="J3897" s="46" t="s">
        <v>19683</v>
      </c>
      <c r="K3897" s="46" t="s">
        <v>19684</v>
      </c>
      <c r="L3897" s="45" t="s">
        <v>7306</v>
      </c>
      <c r="M3897" s="45" t="s">
        <v>7307</v>
      </c>
    </row>
    <row r="3898" spans="1:13" ht="57.6">
      <c r="A3898" s="42" t="s">
        <v>7154</v>
      </c>
      <c r="B3898" s="43">
        <f t="shared" si="122"/>
        <v>317</v>
      </c>
      <c r="C3898" s="43" t="str">
        <f t="shared" si="121"/>
        <v>42.1317</v>
      </c>
      <c r="D3898" s="44">
        <v>5</v>
      </c>
      <c r="E3898" s="45" t="s">
        <v>20674</v>
      </c>
      <c r="F3898" s="45" t="s">
        <v>20675</v>
      </c>
      <c r="G3898" s="45" t="s">
        <v>1367</v>
      </c>
      <c r="H3898" s="46" t="s">
        <v>20676</v>
      </c>
      <c r="I3898" s="45" t="s">
        <v>19682</v>
      </c>
      <c r="J3898" s="46" t="s">
        <v>19683</v>
      </c>
      <c r="K3898" s="46" t="s">
        <v>19684</v>
      </c>
      <c r="L3898" s="45" t="s">
        <v>7306</v>
      </c>
      <c r="M3898" s="45" t="s">
        <v>7307</v>
      </c>
    </row>
    <row r="3899" spans="1:13" ht="57.6">
      <c r="A3899" s="42" t="s">
        <v>7154</v>
      </c>
      <c r="B3899" s="43">
        <f t="shared" si="122"/>
        <v>318</v>
      </c>
      <c r="C3899" s="43" t="str">
        <f t="shared" si="121"/>
        <v>42.1318</v>
      </c>
      <c r="D3899" s="44">
        <v>5</v>
      </c>
      <c r="E3899" s="45" t="s">
        <v>20677</v>
      </c>
      <c r="F3899" s="45" t="s">
        <v>20678</v>
      </c>
      <c r="G3899" s="45" t="s">
        <v>1367</v>
      </c>
      <c r="H3899" s="46" t="s">
        <v>20679</v>
      </c>
      <c r="I3899" s="45" t="s">
        <v>19682</v>
      </c>
      <c r="J3899" s="46" t="s">
        <v>19683</v>
      </c>
      <c r="K3899" s="46" t="s">
        <v>19684</v>
      </c>
      <c r="L3899" s="45" t="s">
        <v>7306</v>
      </c>
      <c r="M3899" s="45" t="s">
        <v>7307</v>
      </c>
    </row>
    <row r="3900" spans="1:13" ht="57.6">
      <c r="A3900" s="42" t="s">
        <v>7154</v>
      </c>
      <c r="B3900" s="43">
        <f t="shared" si="122"/>
        <v>319</v>
      </c>
      <c r="C3900" s="43" t="str">
        <f t="shared" si="121"/>
        <v>42.1319</v>
      </c>
      <c r="D3900" s="44">
        <v>5</v>
      </c>
      <c r="E3900" s="45" t="s">
        <v>20680</v>
      </c>
      <c r="F3900" s="45" t="s">
        <v>20681</v>
      </c>
      <c r="G3900" s="45" t="s">
        <v>1367</v>
      </c>
      <c r="H3900" s="46" t="s">
        <v>20682</v>
      </c>
      <c r="I3900" s="45" t="s">
        <v>19682</v>
      </c>
      <c r="J3900" s="46" t="s">
        <v>19683</v>
      </c>
      <c r="K3900" s="46" t="s">
        <v>19684</v>
      </c>
      <c r="L3900" s="45" t="s">
        <v>7306</v>
      </c>
      <c r="M3900" s="45" t="s">
        <v>7307</v>
      </c>
    </row>
    <row r="3901" spans="1:13" ht="57.6">
      <c r="A3901" s="42" t="s">
        <v>7154</v>
      </c>
      <c r="B3901" s="43">
        <f t="shared" si="122"/>
        <v>320</v>
      </c>
      <c r="C3901" s="43" t="str">
        <f t="shared" si="121"/>
        <v>42.1320</v>
      </c>
      <c r="D3901" s="44">
        <v>5</v>
      </c>
      <c r="E3901" s="45" t="s">
        <v>20683</v>
      </c>
      <c r="F3901" s="45" t="s">
        <v>20684</v>
      </c>
      <c r="G3901" s="45" t="s">
        <v>1367</v>
      </c>
      <c r="H3901" s="46" t="s">
        <v>20685</v>
      </c>
      <c r="I3901" s="45" t="s">
        <v>19682</v>
      </c>
      <c r="J3901" s="46" t="s">
        <v>19683</v>
      </c>
      <c r="K3901" s="46" t="s">
        <v>19684</v>
      </c>
      <c r="L3901" s="45" t="s">
        <v>7306</v>
      </c>
      <c r="M3901" s="45" t="s">
        <v>7307</v>
      </c>
    </row>
    <row r="3902" spans="1:13" ht="57.6">
      <c r="A3902" s="42" t="s">
        <v>7154</v>
      </c>
      <c r="B3902" s="43">
        <f t="shared" si="122"/>
        <v>321</v>
      </c>
      <c r="C3902" s="43" t="str">
        <f t="shared" si="121"/>
        <v>42.1321</v>
      </c>
      <c r="D3902" s="44">
        <v>5</v>
      </c>
      <c r="E3902" s="45" t="s">
        <v>20686</v>
      </c>
      <c r="F3902" s="45" t="s">
        <v>20687</v>
      </c>
      <c r="G3902" s="45" t="s">
        <v>1367</v>
      </c>
      <c r="H3902" s="45" t="s">
        <v>20688</v>
      </c>
      <c r="I3902" s="45" t="s">
        <v>19682</v>
      </c>
      <c r="J3902" s="46" t="s">
        <v>19683</v>
      </c>
      <c r="K3902" s="46" t="s">
        <v>19684</v>
      </c>
      <c r="L3902" s="45" t="s">
        <v>7306</v>
      </c>
      <c r="M3902" s="45" t="s">
        <v>7307</v>
      </c>
    </row>
    <row r="3903" spans="1:13" ht="57.6">
      <c r="A3903" s="42" t="s">
        <v>7154</v>
      </c>
      <c r="B3903" s="43">
        <f t="shared" si="122"/>
        <v>322</v>
      </c>
      <c r="C3903" s="43" t="str">
        <f t="shared" si="121"/>
        <v>42.1322</v>
      </c>
      <c r="D3903" s="44">
        <v>5</v>
      </c>
      <c r="E3903" s="45" t="s">
        <v>20689</v>
      </c>
      <c r="F3903" s="45" t="s">
        <v>20690</v>
      </c>
      <c r="G3903" s="45" t="s">
        <v>1367</v>
      </c>
      <c r="H3903" s="46" t="s">
        <v>20691</v>
      </c>
      <c r="I3903" s="45" t="s">
        <v>19682</v>
      </c>
      <c r="J3903" s="46" t="s">
        <v>19683</v>
      </c>
      <c r="K3903" s="46" t="s">
        <v>19684</v>
      </c>
      <c r="L3903" s="45" t="s">
        <v>7306</v>
      </c>
      <c r="M3903" s="45" t="s">
        <v>7307</v>
      </c>
    </row>
    <row r="3904" spans="1:13" ht="57.6">
      <c r="A3904" s="42" t="s">
        <v>7154</v>
      </c>
      <c r="B3904" s="43">
        <f t="shared" si="122"/>
        <v>323</v>
      </c>
      <c r="C3904" s="43" t="str">
        <f t="shared" si="121"/>
        <v>42.1323</v>
      </c>
      <c r="D3904" s="44">
        <v>5</v>
      </c>
      <c r="E3904" s="45" t="s">
        <v>20692</v>
      </c>
      <c r="F3904" s="45" t="s">
        <v>20693</v>
      </c>
      <c r="G3904" s="45" t="s">
        <v>1367</v>
      </c>
      <c r="H3904" s="46" t="s">
        <v>20694</v>
      </c>
      <c r="I3904" s="45" t="s">
        <v>19682</v>
      </c>
      <c r="J3904" s="46" t="s">
        <v>19683</v>
      </c>
      <c r="K3904" s="46" t="s">
        <v>19684</v>
      </c>
      <c r="L3904" s="45" t="s">
        <v>7306</v>
      </c>
      <c r="M3904" s="45" t="s">
        <v>7307</v>
      </c>
    </row>
    <row r="3905" spans="1:13" ht="57.6">
      <c r="A3905" s="42" t="s">
        <v>7154</v>
      </c>
      <c r="B3905" s="43">
        <f t="shared" si="122"/>
        <v>324</v>
      </c>
      <c r="C3905" s="43" t="str">
        <f t="shared" si="121"/>
        <v>42.1324</v>
      </c>
      <c r="D3905" s="44">
        <v>5</v>
      </c>
      <c r="E3905" s="45" t="s">
        <v>20695</v>
      </c>
      <c r="F3905" s="45" t="s">
        <v>20696</v>
      </c>
      <c r="G3905" s="45" t="s">
        <v>1367</v>
      </c>
      <c r="H3905" s="45" t="s">
        <v>20697</v>
      </c>
      <c r="I3905" s="45" t="s">
        <v>19682</v>
      </c>
      <c r="J3905" s="46" t="s">
        <v>19683</v>
      </c>
      <c r="K3905" s="46" t="s">
        <v>19684</v>
      </c>
      <c r="L3905" s="45" t="s">
        <v>7306</v>
      </c>
      <c r="M3905" s="45" t="s">
        <v>7307</v>
      </c>
    </row>
    <row r="3906" spans="1:13" ht="57.6">
      <c r="A3906" s="42" t="s">
        <v>7154</v>
      </c>
      <c r="B3906" s="43">
        <f t="shared" si="122"/>
        <v>325</v>
      </c>
      <c r="C3906" s="43" t="str">
        <f t="shared" si="121"/>
        <v>42.1325</v>
      </c>
      <c r="D3906" s="44">
        <v>5</v>
      </c>
      <c r="E3906" s="45" t="s">
        <v>20698</v>
      </c>
      <c r="F3906" s="45" t="s">
        <v>20699</v>
      </c>
      <c r="G3906" s="45" t="s">
        <v>1367</v>
      </c>
      <c r="H3906" s="45" t="s">
        <v>20700</v>
      </c>
      <c r="I3906" s="45" t="s">
        <v>19682</v>
      </c>
      <c r="J3906" s="46" t="s">
        <v>19683</v>
      </c>
      <c r="K3906" s="46" t="s">
        <v>19684</v>
      </c>
      <c r="L3906" s="45" t="s">
        <v>7306</v>
      </c>
      <c r="M3906" s="45" t="s">
        <v>7307</v>
      </c>
    </row>
    <row r="3907" spans="1:13" ht="57.6">
      <c r="A3907" s="42" t="s">
        <v>7154</v>
      </c>
      <c r="B3907" s="43">
        <f t="shared" si="122"/>
        <v>326</v>
      </c>
      <c r="C3907" s="43" t="str">
        <f t="shared" ref="C3907:C3970" si="123">+CONCATENATE(A3907,B3907)</f>
        <v>42.1326</v>
      </c>
      <c r="D3907" s="44">
        <v>5</v>
      </c>
      <c r="E3907" s="45" t="s">
        <v>20701</v>
      </c>
      <c r="F3907" s="45" t="s">
        <v>20702</v>
      </c>
      <c r="G3907" s="45" t="s">
        <v>1367</v>
      </c>
      <c r="H3907" s="45" t="s">
        <v>20703</v>
      </c>
      <c r="I3907" s="45" t="s">
        <v>19682</v>
      </c>
      <c r="J3907" s="46" t="s">
        <v>19683</v>
      </c>
      <c r="K3907" s="46" t="s">
        <v>19684</v>
      </c>
      <c r="L3907" s="45" t="s">
        <v>7306</v>
      </c>
      <c r="M3907" s="45" t="s">
        <v>7307</v>
      </c>
    </row>
    <row r="3908" spans="1:13" ht="57.6">
      <c r="A3908" s="42" t="s">
        <v>7154</v>
      </c>
      <c r="B3908" s="43">
        <f t="shared" ref="B3908:B3971" si="124">+IF(A3908=A3907,B3907+1,1)</f>
        <v>327</v>
      </c>
      <c r="C3908" s="43" t="str">
        <f t="shared" si="123"/>
        <v>42.1327</v>
      </c>
      <c r="D3908" s="44">
        <v>5</v>
      </c>
      <c r="E3908" s="45" t="s">
        <v>20704</v>
      </c>
      <c r="F3908" s="45" t="s">
        <v>20705</v>
      </c>
      <c r="G3908" s="45" t="s">
        <v>1367</v>
      </c>
      <c r="H3908" s="45" t="s">
        <v>20706</v>
      </c>
      <c r="I3908" s="45" t="s">
        <v>19682</v>
      </c>
      <c r="J3908" s="46" t="s">
        <v>19683</v>
      </c>
      <c r="K3908" s="46" t="s">
        <v>19684</v>
      </c>
      <c r="L3908" s="45" t="s">
        <v>7306</v>
      </c>
      <c r="M3908" s="45" t="s">
        <v>7307</v>
      </c>
    </row>
    <row r="3909" spans="1:13" ht="57.6">
      <c r="A3909" s="42" t="s">
        <v>7154</v>
      </c>
      <c r="B3909" s="43">
        <f t="shared" si="124"/>
        <v>328</v>
      </c>
      <c r="C3909" s="43" t="str">
        <f t="shared" si="123"/>
        <v>42.1328</v>
      </c>
      <c r="D3909" s="44">
        <v>5</v>
      </c>
      <c r="E3909" s="45" t="s">
        <v>20707</v>
      </c>
      <c r="F3909" s="45" t="s">
        <v>20708</v>
      </c>
      <c r="G3909" s="45" t="s">
        <v>1367</v>
      </c>
      <c r="H3909" s="45" t="s">
        <v>20709</v>
      </c>
      <c r="I3909" s="45" t="s">
        <v>19682</v>
      </c>
      <c r="J3909" s="46" t="s">
        <v>19683</v>
      </c>
      <c r="K3909" s="46" t="s">
        <v>19684</v>
      </c>
      <c r="L3909" s="45" t="s">
        <v>7306</v>
      </c>
      <c r="M3909" s="45" t="s">
        <v>7307</v>
      </c>
    </row>
    <row r="3910" spans="1:13" ht="57.6">
      <c r="A3910" s="42" t="s">
        <v>7154</v>
      </c>
      <c r="B3910" s="43">
        <f t="shared" si="124"/>
        <v>329</v>
      </c>
      <c r="C3910" s="43" t="str">
        <f t="shared" si="123"/>
        <v>42.1329</v>
      </c>
      <c r="D3910" s="44">
        <v>5</v>
      </c>
      <c r="E3910" s="45" t="s">
        <v>20710</v>
      </c>
      <c r="F3910" s="45" t="s">
        <v>20711</v>
      </c>
      <c r="G3910" s="45" t="s">
        <v>1367</v>
      </c>
      <c r="H3910" s="46" t="s">
        <v>20712</v>
      </c>
      <c r="I3910" s="45" t="s">
        <v>19682</v>
      </c>
      <c r="J3910" s="46" t="s">
        <v>19683</v>
      </c>
      <c r="K3910" s="46" t="s">
        <v>19684</v>
      </c>
      <c r="L3910" s="45" t="s">
        <v>7306</v>
      </c>
      <c r="M3910" s="45" t="s">
        <v>7307</v>
      </c>
    </row>
    <row r="3911" spans="1:13" ht="57.6">
      <c r="A3911" s="42" t="s">
        <v>7154</v>
      </c>
      <c r="B3911" s="43">
        <f t="shared" si="124"/>
        <v>330</v>
      </c>
      <c r="C3911" s="43" t="str">
        <f t="shared" si="123"/>
        <v>42.1330</v>
      </c>
      <c r="D3911" s="44">
        <v>5</v>
      </c>
      <c r="E3911" s="45" t="s">
        <v>20713</v>
      </c>
      <c r="F3911" s="45" t="s">
        <v>20714</v>
      </c>
      <c r="G3911" s="45" t="s">
        <v>1367</v>
      </c>
      <c r="H3911" s="46" t="s">
        <v>20715</v>
      </c>
      <c r="I3911" s="45" t="s">
        <v>19682</v>
      </c>
      <c r="J3911" s="46" t="s">
        <v>19683</v>
      </c>
      <c r="K3911" s="46" t="s">
        <v>19684</v>
      </c>
      <c r="L3911" s="45" t="s">
        <v>7306</v>
      </c>
      <c r="M3911" s="45" t="s">
        <v>7307</v>
      </c>
    </row>
    <row r="3912" spans="1:13" ht="57.6">
      <c r="A3912" s="42" t="s">
        <v>7154</v>
      </c>
      <c r="B3912" s="43">
        <f t="shared" si="124"/>
        <v>331</v>
      </c>
      <c r="C3912" s="43" t="str">
        <f t="shared" si="123"/>
        <v>42.1331</v>
      </c>
      <c r="D3912" s="44">
        <v>5</v>
      </c>
      <c r="E3912" s="45" t="s">
        <v>20716</v>
      </c>
      <c r="F3912" s="45" t="s">
        <v>20717</v>
      </c>
      <c r="G3912" s="45" t="s">
        <v>1367</v>
      </c>
      <c r="H3912" s="46" t="s">
        <v>20718</v>
      </c>
      <c r="I3912" s="45" t="s">
        <v>19682</v>
      </c>
      <c r="J3912" s="46" t="s">
        <v>19683</v>
      </c>
      <c r="K3912" s="46" t="s">
        <v>19684</v>
      </c>
      <c r="L3912" s="45" t="s">
        <v>7306</v>
      </c>
      <c r="M3912" s="45" t="s">
        <v>7307</v>
      </c>
    </row>
    <row r="3913" spans="1:13" ht="57.6">
      <c r="A3913" s="42" t="s">
        <v>7154</v>
      </c>
      <c r="B3913" s="43">
        <f t="shared" si="124"/>
        <v>332</v>
      </c>
      <c r="C3913" s="43" t="str">
        <f t="shared" si="123"/>
        <v>42.1332</v>
      </c>
      <c r="D3913" s="44">
        <v>5</v>
      </c>
      <c r="E3913" s="45" t="s">
        <v>20719</v>
      </c>
      <c r="F3913" s="45" t="s">
        <v>20720</v>
      </c>
      <c r="G3913" s="45" t="s">
        <v>1367</v>
      </c>
      <c r="H3913" s="45" t="s">
        <v>20721</v>
      </c>
      <c r="I3913" s="45" t="s">
        <v>19682</v>
      </c>
      <c r="J3913" s="46" t="s">
        <v>19683</v>
      </c>
      <c r="K3913" s="46" t="s">
        <v>19684</v>
      </c>
      <c r="L3913" s="45" t="s">
        <v>7306</v>
      </c>
      <c r="M3913" s="45" t="s">
        <v>7307</v>
      </c>
    </row>
    <row r="3914" spans="1:13" ht="57.6">
      <c r="A3914" s="42" t="s">
        <v>7154</v>
      </c>
      <c r="B3914" s="43">
        <f t="shared" si="124"/>
        <v>333</v>
      </c>
      <c r="C3914" s="43" t="str">
        <f t="shared" si="123"/>
        <v>42.1333</v>
      </c>
      <c r="D3914" s="44">
        <v>5</v>
      </c>
      <c r="E3914" s="45" t="s">
        <v>20722</v>
      </c>
      <c r="F3914" s="45" t="s">
        <v>20723</v>
      </c>
      <c r="G3914" s="45" t="s">
        <v>1367</v>
      </c>
      <c r="H3914" s="45" t="s">
        <v>20724</v>
      </c>
      <c r="I3914" s="45" t="s">
        <v>19682</v>
      </c>
      <c r="J3914" s="46" t="s">
        <v>19683</v>
      </c>
      <c r="K3914" s="46" t="s">
        <v>19684</v>
      </c>
      <c r="L3914" s="45" t="s">
        <v>7306</v>
      </c>
      <c r="M3914" s="45" t="s">
        <v>7307</v>
      </c>
    </row>
    <row r="3915" spans="1:13" ht="57.6">
      <c r="A3915" s="42" t="s">
        <v>7154</v>
      </c>
      <c r="B3915" s="43">
        <f t="shared" si="124"/>
        <v>334</v>
      </c>
      <c r="C3915" s="43" t="str">
        <f t="shared" si="123"/>
        <v>42.1334</v>
      </c>
      <c r="D3915" s="44">
        <v>5</v>
      </c>
      <c r="E3915" s="45" t="s">
        <v>20725</v>
      </c>
      <c r="F3915" s="45" t="s">
        <v>20726</v>
      </c>
      <c r="G3915" s="45" t="s">
        <v>1367</v>
      </c>
      <c r="H3915" s="46" t="s">
        <v>20727</v>
      </c>
      <c r="I3915" s="45" t="s">
        <v>19682</v>
      </c>
      <c r="J3915" s="46" t="s">
        <v>19683</v>
      </c>
      <c r="K3915" s="46" t="s">
        <v>19684</v>
      </c>
      <c r="L3915" s="45" t="s">
        <v>7306</v>
      </c>
      <c r="M3915" s="45" t="s">
        <v>7307</v>
      </c>
    </row>
    <row r="3916" spans="1:13" ht="57.6">
      <c r="A3916" s="42" t="s">
        <v>7154</v>
      </c>
      <c r="B3916" s="43">
        <f t="shared" si="124"/>
        <v>335</v>
      </c>
      <c r="C3916" s="43" t="str">
        <f t="shared" si="123"/>
        <v>42.1335</v>
      </c>
      <c r="D3916" s="44">
        <v>5</v>
      </c>
      <c r="E3916" s="45" t="s">
        <v>20728</v>
      </c>
      <c r="F3916" s="45" t="s">
        <v>20729</v>
      </c>
      <c r="G3916" s="45" t="s">
        <v>1367</v>
      </c>
      <c r="H3916" s="46" t="s">
        <v>20730</v>
      </c>
      <c r="I3916" s="45" t="s">
        <v>19682</v>
      </c>
      <c r="J3916" s="46" t="s">
        <v>19683</v>
      </c>
      <c r="K3916" s="46" t="s">
        <v>19684</v>
      </c>
      <c r="L3916" s="45" t="s">
        <v>7306</v>
      </c>
      <c r="M3916" s="45" t="s">
        <v>7307</v>
      </c>
    </row>
    <row r="3917" spans="1:13" ht="57.6">
      <c r="A3917" s="42" t="s">
        <v>7154</v>
      </c>
      <c r="B3917" s="43">
        <f t="shared" si="124"/>
        <v>336</v>
      </c>
      <c r="C3917" s="43" t="str">
        <f t="shared" si="123"/>
        <v>42.1336</v>
      </c>
      <c r="D3917" s="44">
        <v>5</v>
      </c>
      <c r="E3917" s="45" t="s">
        <v>20731</v>
      </c>
      <c r="F3917" s="45" t="s">
        <v>20732</v>
      </c>
      <c r="G3917" s="45" t="s">
        <v>1367</v>
      </c>
      <c r="H3917" s="46" t="s">
        <v>20733</v>
      </c>
      <c r="I3917" s="45" t="s">
        <v>19682</v>
      </c>
      <c r="J3917" s="46" t="s">
        <v>19683</v>
      </c>
      <c r="K3917" s="46" t="s">
        <v>19684</v>
      </c>
      <c r="L3917" s="45" t="s">
        <v>7306</v>
      </c>
      <c r="M3917" s="45" t="s">
        <v>7307</v>
      </c>
    </row>
    <row r="3918" spans="1:13" ht="57.6">
      <c r="A3918" s="42" t="s">
        <v>7154</v>
      </c>
      <c r="B3918" s="43">
        <f t="shared" si="124"/>
        <v>337</v>
      </c>
      <c r="C3918" s="43" t="str">
        <f t="shared" si="123"/>
        <v>42.1337</v>
      </c>
      <c r="D3918" s="44">
        <v>5</v>
      </c>
      <c r="E3918" s="45" t="s">
        <v>20734</v>
      </c>
      <c r="F3918" s="45" t="s">
        <v>20735</v>
      </c>
      <c r="G3918" s="45" t="s">
        <v>1367</v>
      </c>
      <c r="H3918" s="46" t="s">
        <v>20736</v>
      </c>
      <c r="I3918" s="45" t="s">
        <v>19682</v>
      </c>
      <c r="J3918" s="46" t="s">
        <v>19683</v>
      </c>
      <c r="K3918" s="46" t="s">
        <v>19684</v>
      </c>
      <c r="L3918" s="45" t="s">
        <v>7306</v>
      </c>
      <c r="M3918" s="45" t="s">
        <v>7307</v>
      </c>
    </row>
    <row r="3919" spans="1:13" ht="57.6">
      <c r="A3919" s="42" t="s">
        <v>7154</v>
      </c>
      <c r="B3919" s="43">
        <f t="shared" si="124"/>
        <v>338</v>
      </c>
      <c r="C3919" s="43" t="str">
        <f t="shared" si="123"/>
        <v>42.1338</v>
      </c>
      <c r="D3919" s="44">
        <v>5</v>
      </c>
      <c r="E3919" s="45" t="s">
        <v>20737</v>
      </c>
      <c r="F3919" s="45" t="s">
        <v>20738</v>
      </c>
      <c r="G3919" s="45" t="s">
        <v>1367</v>
      </c>
      <c r="H3919" s="46" t="s">
        <v>20739</v>
      </c>
      <c r="I3919" s="45" t="s">
        <v>19682</v>
      </c>
      <c r="J3919" s="46" t="s">
        <v>19683</v>
      </c>
      <c r="K3919" s="46" t="s">
        <v>19684</v>
      </c>
      <c r="L3919" s="45" t="s">
        <v>7306</v>
      </c>
      <c r="M3919" s="45" t="s">
        <v>7307</v>
      </c>
    </row>
    <row r="3920" spans="1:13" ht="57.6">
      <c r="A3920" s="42" t="s">
        <v>7154</v>
      </c>
      <c r="B3920" s="43">
        <f t="shared" si="124"/>
        <v>339</v>
      </c>
      <c r="C3920" s="43" t="str">
        <f t="shared" si="123"/>
        <v>42.1339</v>
      </c>
      <c r="D3920" s="44">
        <v>5</v>
      </c>
      <c r="E3920" s="45" t="s">
        <v>20740</v>
      </c>
      <c r="F3920" s="45" t="s">
        <v>20741</v>
      </c>
      <c r="G3920" s="45" t="s">
        <v>1367</v>
      </c>
      <c r="H3920" s="46" t="s">
        <v>20742</v>
      </c>
      <c r="I3920" s="45" t="s">
        <v>19682</v>
      </c>
      <c r="J3920" s="46" t="s">
        <v>19683</v>
      </c>
      <c r="K3920" s="46" t="s">
        <v>19684</v>
      </c>
      <c r="L3920" s="45" t="s">
        <v>7306</v>
      </c>
      <c r="M3920" s="45" t="s">
        <v>7307</v>
      </c>
    </row>
    <row r="3921" spans="1:13" ht="57.6">
      <c r="A3921" s="42" t="s">
        <v>7154</v>
      </c>
      <c r="B3921" s="43">
        <f t="shared" si="124"/>
        <v>340</v>
      </c>
      <c r="C3921" s="43" t="str">
        <f t="shared" si="123"/>
        <v>42.1340</v>
      </c>
      <c r="D3921" s="44">
        <v>5</v>
      </c>
      <c r="E3921" s="45" t="s">
        <v>20743</v>
      </c>
      <c r="F3921" s="45" t="s">
        <v>20744</v>
      </c>
      <c r="G3921" s="45" t="s">
        <v>1367</v>
      </c>
      <c r="H3921" s="46" t="s">
        <v>20745</v>
      </c>
      <c r="I3921" s="45" t="s">
        <v>19682</v>
      </c>
      <c r="J3921" s="46" t="s">
        <v>19683</v>
      </c>
      <c r="K3921" s="46" t="s">
        <v>19684</v>
      </c>
      <c r="L3921" s="45" t="s">
        <v>7306</v>
      </c>
      <c r="M3921" s="45" t="s">
        <v>7307</v>
      </c>
    </row>
    <row r="3922" spans="1:13" ht="57.6">
      <c r="A3922" s="42" t="s">
        <v>7154</v>
      </c>
      <c r="B3922" s="43">
        <f t="shared" si="124"/>
        <v>341</v>
      </c>
      <c r="C3922" s="43" t="str">
        <f t="shared" si="123"/>
        <v>42.1341</v>
      </c>
      <c r="D3922" s="44">
        <v>5</v>
      </c>
      <c r="E3922" s="45" t="s">
        <v>20746</v>
      </c>
      <c r="F3922" s="45" t="s">
        <v>20747</v>
      </c>
      <c r="G3922" s="45" t="s">
        <v>1367</v>
      </c>
      <c r="H3922" s="45" t="s">
        <v>20748</v>
      </c>
      <c r="I3922" s="45" t="s">
        <v>19682</v>
      </c>
      <c r="J3922" s="46" t="s">
        <v>19683</v>
      </c>
      <c r="K3922" s="46" t="s">
        <v>19684</v>
      </c>
      <c r="L3922" s="45" t="s">
        <v>7306</v>
      </c>
      <c r="M3922" s="45" t="s">
        <v>7307</v>
      </c>
    </row>
    <row r="3923" spans="1:13" ht="57.6">
      <c r="A3923" s="42" t="s">
        <v>7154</v>
      </c>
      <c r="B3923" s="43">
        <f t="shared" si="124"/>
        <v>342</v>
      </c>
      <c r="C3923" s="43" t="str">
        <f t="shared" si="123"/>
        <v>42.1342</v>
      </c>
      <c r="D3923" s="44">
        <v>5</v>
      </c>
      <c r="E3923" s="45" t="s">
        <v>20749</v>
      </c>
      <c r="F3923" s="45" t="s">
        <v>20750</v>
      </c>
      <c r="G3923" s="45" t="s">
        <v>1367</v>
      </c>
      <c r="H3923" s="46" t="s">
        <v>20751</v>
      </c>
      <c r="I3923" s="45" t="s">
        <v>19682</v>
      </c>
      <c r="J3923" s="46" t="s">
        <v>19683</v>
      </c>
      <c r="K3923" s="46" t="s">
        <v>19684</v>
      </c>
      <c r="L3923" s="45" t="s">
        <v>7306</v>
      </c>
      <c r="M3923" s="45" t="s">
        <v>7307</v>
      </c>
    </row>
    <row r="3924" spans="1:13" ht="57.6">
      <c r="A3924" s="42" t="s">
        <v>7154</v>
      </c>
      <c r="B3924" s="43">
        <f t="shared" si="124"/>
        <v>343</v>
      </c>
      <c r="C3924" s="43" t="str">
        <f t="shared" si="123"/>
        <v>42.1343</v>
      </c>
      <c r="D3924" s="44">
        <v>5</v>
      </c>
      <c r="E3924" s="45" t="s">
        <v>20752</v>
      </c>
      <c r="F3924" s="45" t="s">
        <v>20753</v>
      </c>
      <c r="G3924" s="45" t="s">
        <v>1367</v>
      </c>
      <c r="H3924" s="45" t="s">
        <v>20754</v>
      </c>
      <c r="I3924" s="45" t="s">
        <v>19682</v>
      </c>
      <c r="J3924" s="46" t="s">
        <v>19683</v>
      </c>
      <c r="K3924" s="46" t="s">
        <v>19684</v>
      </c>
      <c r="L3924" s="45" t="s">
        <v>7306</v>
      </c>
      <c r="M3924" s="45" t="s">
        <v>7307</v>
      </c>
    </row>
    <row r="3925" spans="1:13" ht="57.6">
      <c r="A3925" s="42" t="s">
        <v>7154</v>
      </c>
      <c r="B3925" s="43">
        <f t="shared" si="124"/>
        <v>344</v>
      </c>
      <c r="C3925" s="43" t="str">
        <f t="shared" si="123"/>
        <v>42.1344</v>
      </c>
      <c r="D3925" s="44">
        <v>5</v>
      </c>
      <c r="E3925" s="45" t="s">
        <v>20755</v>
      </c>
      <c r="F3925" s="45" t="s">
        <v>20756</v>
      </c>
      <c r="G3925" s="45" t="s">
        <v>1367</v>
      </c>
      <c r="H3925" s="45" t="s">
        <v>20757</v>
      </c>
      <c r="I3925" s="45" t="s">
        <v>19682</v>
      </c>
      <c r="J3925" s="46" t="s">
        <v>19683</v>
      </c>
      <c r="K3925" s="46" t="s">
        <v>19684</v>
      </c>
      <c r="L3925" s="45" t="s">
        <v>7306</v>
      </c>
      <c r="M3925" s="45" t="s">
        <v>7307</v>
      </c>
    </row>
    <row r="3926" spans="1:13" ht="57.6">
      <c r="A3926" s="42" t="s">
        <v>7154</v>
      </c>
      <c r="B3926" s="43">
        <f t="shared" si="124"/>
        <v>345</v>
      </c>
      <c r="C3926" s="43" t="str">
        <f t="shared" si="123"/>
        <v>42.1345</v>
      </c>
      <c r="D3926" s="44">
        <v>5</v>
      </c>
      <c r="E3926" s="45" t="s">
        <v>20758</v>
      </c>
      <c r="F3926" s="45" t="s">
        <v>20759</v>
      </c>
      <c r="G3926" s="45" t="s">
        <v>1367</v>
      </c>
      <c r="H3926" s="45" t="s">
        <v>20760</v>
      </c>
      <c r="I3926" s="45" t="s">
        <v>19682</v>
      </c>
      <c r="J3926" s="46" t="s">
        <v>19683</v>
      </c>
      <c r="K3926" s="46" t="s">
        <v>19684</v>
      </c>
      <c r="L3926" s="45" t="s">
        <v>7306</v>
      </c>
      <c r="M3926" s="45" t="s">
        <v>7307</v>
      </c>
    </row>
    <row r="3927" spans="1:13" ht="57.6">
      <c r="A3927" s="42" t="s">
        <v>7154</v>
      </c>
      <c r="B3927" s="43">
        <f t="shared" si="124"/>
        <v>346</v>
      </c>
      <c r="C3927" s="43" t="str">
        <f t="shared" si="123"/>
        <v>42.1346</v>
      </c>
      <c r="D3927" s="44">
        <v>4</v>
      </c>
      <c r="E3927" s="45" t="s">
        <v>20761</v>
      </c>
      <c r="F3927" s="45" t="s">
        <v>20762</v>
      </c>
      <c r="G3927" s="45" t="s">
        <v>10768</v>
      </c>
      <c r="H3927" s="45" t="s">
        <v>20763</v>
      </c>
      <c r="I3927" s="45" t="s">
        <v>19682</v>
      </c>
      <c r="J3927" s="46" t="s">
        <v>19683</v>
      </c>
      <c r="K3927" s="46" t="s">
        <v>19684</v>
      </c>
      <c r="L3927" s="45" t="s">
        <v>7306</v>
      </c>
      <c r="M3927" s="45" t="s">
        <v>7307</v>
      </c>
    </row>
    <row r="3928" spans="1:13" ht="57.6">
      <c r="A3928" s="42" t="s">
        <v>7154</v>
      </c>
      <c r="B3928" s="43">
        <f t="shared" si="124"/>
        <v>347</v>
      </c>
      <c r="C3928" s="43" t="str">
        <f t="shared" si="123"/>
        <v>42.1347</v>
      </c>
      <c r="D3928" s="44">
        <v>4</v>
      </c>
      <c r="E3928" s="45" t="s">
        <v>20764</v>
      </c>
      <c r="F3928" s="45" t="s">
        <v>20765</v>
      </c>
      <c r="G3928" s="45" t="s">
        <v>20766</v>
      </c>
      <c r="H3928" s="45" t="s">
        <v>20767</v>
      </c>
      <c r="I3928" s="45" t="s">
        <v>19682</v>
      </c>
      <c r="J3928" s="46" t="s">
        <v>19683</v>
      </c>
      <c r="K3928" s="46" t="s">
        <v>19684</v>
      </c>
      <c r="L3928" s="45" t="s">
        <v>7306</v>
      </c>
      <c r="M3928" s="45" t="s">
        <v>7307</v>
      </c>
    </row>
    <row r="3929" spans="1:13" ht="57.6">
      <c r="A3929" s="42" t="s">
        <v>7154</v>
      </c>
      <c r="B3929" s="43">
        <f t="shared" si="124"/>
        <v>348</v>
      </c>
      <c r="C3929" s="43" t="str">
        <f t="shared" si="123"/>
        <v>42.1348</v>
      </c>
      <c r="D3929" s="44">
        <v>5</v>
      </c>
      <c r="E3929" s="45" t="s">
        <v>20768</v>
      </c>
      <c r="F3929" s="45" t="s">
        <v>20769</v>
      </c>
      <c r="G3929" s="45" t="s">
        <v>1367</v>
      </c>
      <c r="H3929" s="45" t="s">
        <v>20770</v>
      </c>
      <c r="I3929" s="45" t="s">
        <v>19682</v>
      </c>
      <c r="J3929" s="46" t="s">
        <v>19683</v>
      </c>
      <c r="K3929" s="46" t="s">
        <v>19684</v>
      </c>
      <c r="L3929" s="45" t="s">
        <v>7306</v>
      </c>
      <c r="M3929" s="45" t="s">
        <v>7307</v>
      </c>
    </row>
    <row r="3930" spans="1:13" ht="57.6">
      <c r="A3930" s="42" t="s">
        <v>7154</v>
      </c>
      <c r="B3930" s="43">
        <f t="shared" si="124"/>
        <v>349</v>
      </c>
      <c r="C3930" s="43" t="str">
        <f t="shared" si="123"/>
        <v>42.1349</v>
      </c>
      <c r="D3930" s="44">
        <v>5</v>
      </c>
      <c r="E3930" s="45" t="s">
        <v>20771</v>
      </c>
      <c r="F3930" s="45" t="s">
        <v>20772</v>
      </c>
      <c r="G3930" s="45" t="s">
        <v>1367</v>
      </c>
      <c r="H3930" s="46" t="s">
        <v>20773</v>
      </c>
      <c r="I3930" s="45" t="s">
        <v>19682</v>
      </c>
      <c r="J3930" s="46" t="s">
        <v>19683</v>
      </c>
      <c r="K3930" s="46" t="s">
        <v>19684</v>
      </c>
      <c r="L3930" s="45" t="s">
        <v>7306</v>
      </c>
      <c r="M3930" s="45" t="s">
        <v>7307</v>
      </c>
    </row>
    <row r="3931" spans="1:13" ht="57.6">
      <c r="A3931" s="42" t="s">
        <v>7154</v>
      </c>
      <c r="B3931" s="43">
        <f t="shared" si="124"/>
        <v>350</v>
      </c>
      <c r="C3931" s="43" t="str">
        <f t="shared" si="123"/>
        <v>42.1350</v>
      </c>
      <c r="D3931" s="44">
        <v>5</v>
      </c>
      <c r="E3931" s="45" t="s">
        <v>20774</v>
      </c>
      <c r="F3931" s="45" t="s">
        <v>20775</v>
      </c>
      <c r="G3931" s="45" t="s">
        <v>1367</v>
      </c>
      <c r="H3931" s="46" t="s">
        <v>20776</v>
      </c>
      <c r="I3931" s="45" t="s">
        <v>19682</v>
      </c>
      <c r="J3931" s="46" t="s">
        <v>19683</v>
      </c>
      <c r="K3931" s="46" t="s">
        <v>19684</v>
      </c>
      <c r="L3931" s="45" t="s">
        <v>7306</v>
      </c>
      <c r="M3931" s="45" t="s">
        <v>7307</v>
      </c>
    </row>
    <row r="3932" spans="1:13" ht="57.6">
      <c r="A3932" s="42" t="s">
        <v>7154</v>
      </c>
      <c r="B3932" s="43">
        <f t="shared" si="124"/>
        <v>351</v>
      </c>
      <c r="C3932" s="43" t="str">
        <f t="shared" si="123"/>
        <v>42.1351</v>
      </c>
      <c r="D3932" s="44">
        <v>5</v>
      </c>
      <c r="E3932" s="45" t="s">
        <v>20777</v>
      </c>
      <c r="F3932" s="45" t="s">
        <v>20778</v>
      </c>
      <c r="G3932" s="45" t="s">
        <v>1367</v>
      </c>
      <c r="H3932" s="45" t="s">
        <v>20779</v>
      </c>
      <c r="I3932" s="45" t="s">
        <v>19682</v>
      </c>
      <c r="J3932" s="46" t="s">
        <v>19683</v>
      </c>
      <c r="K3932" s="46" t="s">
        <v>19684</v>
      </c>
      <c r="L3932" s="45" t="s">
        <v>7306</v>
      </c>
      <c r="M3932" s="45" t="s">
        <v>7307</v>
      </c>
    </row>
    <row r="3933" spans="1:13" ht="57.6">
      <c r="A3933" s="42" t="s">
        <v>7154</v>
      </c>
      <c r="B3933" s="43">
        <f t="shared" si="124"/>
        <v>352</v>
      </c>
      <c r="C3933" s="43" t="str">
        <f t="shared" si="123"/>
        <v>42.1352</v>
      </c>
      <c r="D3933" s="44">
        <v>5</v>
      </c>
      <c r="E3933" s="45" t="s">
        <v>20780</v>
      </c>
      <c r="F3933" s="45" t="s">
        <v>20781</v>
      </c>
      <c r="G3933" s="45" t="s">
        <v>1367</v>
      </c>
      <c r="H3933" s="45" t="s">
        <v>20782</v>
      </c>
      <c r="I3933" s="45" t="s">
        <v>19682</v>
      </c>
      <c r="J3933" s="46" t="s">
        <v>19683</v>
      </c>
      <c r="K3933" s="46" t="s">
        <v>19684</v>
      </c>
      <c r="L3933" s="45" t="s">
        <v>7306</v>
      </c>
      <c r="M3933" s="45" t="s">
        <v>7307</v>
      </c>
    </row>
    <row r="3934" spans="1:13" ht="57.6">
      <c r="A3934" s="42" t="s">
        <v>7154</v>
      </c>
      <c r="B3934" s="43">
        <f t="shared" si="124"/>
        <v>353</v>
      </c>
      <c r="C3934" s="43" t="str">
        <f t="shared" si="123"/>
        <v>42.1353</v>
      </c>
      <c r="D3934" s="44">
        <v>5</v>
      </c>
      <c r="E3934" s="45" t="s">
        <v>20783</v>
      </c>
      <c r="F3934" s="45" t="s">
        <v>20784</v>
      </c>
      <c r="G3934" s="45" t="s">
        <v>1367</v>
      </c>
      <c r="H3934" s="46" t="s">
        <v>20785</v>
      </c>
      <c r="I3934" s="45" t="s">
        <v>19682</v>
      </c>
      <c r="J3934" s="46" t="s">
        <v>19683</v>
      </c>
      <c r="K3934" s="46" t="s">
        <v>19684</v>
      </c>
      <c r="L3934" s="45" t="s">
        <v>7306</v>
      </c>
      <c r="M3934" s="45" t="s">
        <v>7307</v>
      </c>
    </row>
    <row r="3935" spans="1:13" ht="57.6">
      <c r="A3935" s="42" t="s">
        <v>7154</v>
      </c>
      <c r="B3935" s="43">
        <f t="shared" si="124"/>
        <v>354</v>
      </c>
      <c r="C3935" s="43" t="str">
        <f t="shared" si="123"/>
        <v>42.1354</v>
      </c>
      <c r="D3935" s="44">
        <v>5</v>
      </c>
      <c r="E3935" s="45" t="s">
        <v>20786</v>
      </c>
      <c r="F3935" s="45" t="s">
        <v>20787</v>
      </c>
      <c r="G3935" s="45" t="s">
        <v>1367</v>
      </c>
      <c r="H3935" s="46" t="s">
        <v>20788</v>
      </c>
      <c r="I3935" s="45" t="s">
        <v>19682</v>
      </c>
      <c r="J3935" s="46" t="s">
        <v>19683</v>
      </c>
      <c r="K3935" s="46" t="s">
        <v>19684</v>
      </c>
      <c r="L3935" s="45" t="s">
        <v>7306</v>
      </c>
      <c r="M3935" s="45" t="s">
        <v>7307</v>
      </c>
    </row>
    <row r="3936" spans="1:13" ht="57.6">
      <c r="A3936" s="42" t="s">
        <v>7154</v>
      </c>
      <c r="B3936" s="43">
        <f t="shared" si="124"/>
        <v>355</v>
      </c>
      <c r="C3936" s="43" t="str">
        <f t="shared" si="123"/>
        <v>42.1355</v>
      </c>
      <c r="D3936" s="44">
        <v>5</v>
      </c>
      <c r="E3936" s="45" t="s">
        <v>20789</v>
      </c>
      <c r="F3936" s="45" t="s">
        <v>20790</v>
      </c>
      <c r="G3936" s="45" t="s">
        <v>1367</v>
      </c>
      <c r="H3936" s="46" t="s">
        <v>20791</v>
      </c>
      <c r="I3936" s="45" t="s">
        <v>19682</v>
      </c>
      <c r="J3936" s="46" t="s">
        <v>19683</v>
      </c>
      <c r="K3936" s="46" t="s">
        <v>19684</v>
      </c>
      <c r="L3936" s="45" t="s">
        <v>7306</v>
      </c>
      <c r="M3936" s="45" t="s">
        <v>7307</v>
      </c>
    </row>
    <row r="3937" spans="1:13" ht="57.6">
      <c r="A3937" s="42" t="s">
        <v>7154</v>
      </c>
      <c r="B3937" s="43">
        <f t="shared" si="124"/>
        <v>356</v>
      </c>
      <c r="C3937" s="43" t="str">
        <f t="shared" si="123"/>
        <v>42.1356</v>
      </c>
      <c r="D3937" s="44">
        <v>5</v>
      </c>
      <c r="E3937" s="45" t="s">
        <v>20792</v>
      </c>
      <c r="F3937" s="45" t="s">
        <v>20793</v>
      </c>
      <c r="G3937" s="45" t="s">
        <v>1367</v>
      </c>
      <c r="H3937" s="46" t="s">
        <v>20794</v>
      </c>
      <c r="I3937" s="45" t="s">
        <v>19682</v>
      </c>
      <c r="J3937" s="46" t="s">
        <v>19683</v>
      </c>
      <c r="K3937" s="46" t="s">
        <v>19684</v>
      </c>
      <c r="L3937" s="45" t="s">
        <v>7306</v>
      </c>
      <c r="M3937" s="45" t="s">
        <v>7307</v>
      </c>
    </row>
    <row r="3938" spans="1:13" ht="57.6">
      <c r="A3938" s="42" t="s">
        <v>7154</v>
      </c>
      <c r="B3938" s="43">
        <f t="shared" si="124"/>
        <v>357</v>
      </c>
      <c r="C3938" s="43" t="str">
        <f t="shared" si="123"/>
        <v>42.1357</v>
      </c>
      <c r="D3938" s="44">
        <v>5</v>
      </c>
      <c r="E3938" s="45" t="s">
        <v>20795</v>
      </c>
      <c r="F3938" s="45" t="s">
        <v>20796</v>
      </c>
      <c r="G3938" s="45" t="s">
        <v>1367</v>
      </c>
      <c r="H3938" s="45" t="s">
        <v>20797</v>
      </c>
      <c r="I3938" s="45" t="s">
        <v>19682</v>
      </c>
      <c r="J3938" s="46" t="s">
        <v>19683</v>
      </c>
      <c r="K3938" s="46" t="s">
        <v>19684</v>
      </c>
      <c r="L3938" s="45" t="s">
        <v>7306</v>
      </c>
      <c r="M3938" s="45" t="s">
        <v>7307</v>
      </c>
    </row>
    <row r="3939" spans="1:13" ht="57.6">
      <c r="A3939" s="42" t="s">
        <v>7154</v>
      </c>
      <c r="B3939" s="43">
        <f t="shared" si="124"/>
        <v>358</v>
      </c>
      <c r="C3939" s="43" t="str">
        <f t="shared" si="123"/>
        <v>42.1358</v>
      </c>
      <c r="D3939" s="44">
        <v>5</v>
      </c>
      <c r="E3939" s="45" t="s">
        <v>20798</v>
      </c>
      <c r="F3939" s="45" t="s">
        <v>20799</v>
      </c>
      <c r="G3939" s="45" t="s">
        <v>1367</v>
      </c>
      <c r="H3939" s="46" t="s">
        <v>20800</v>
      </c>
      <c r="I3939" s="45" t="s">
        <v>19682</v>
      </c>
      <c r="J3939" s="46" t="s">
        <v>19683</v>
      </c>
      <c r="K3939" s="46" t="s">
        <v>19684</v>
      </c>
      <c r="L3939" s="45" t="s">
        <v>7306</v>
      </c>
      <c r="M3939" s="45" t="s">
        <v>7307</v>
      </c>
    </row>
    <row r="3940" spans="1:13" ht="57.6">
      <c r="A3940" s="42" t="s">
        <v>7154</v>
      </c>
      <c r="B3940" s="43">
        <f t="shared" si="124"/>
        <v>359</v>
      </c>
      <c r="C3940" s="43" t="str">
        <f t="shared" si="123"/>
        <v>42.1359</v>
      </c>
      <c r="D3940" s="44">
        <v>5</v>
      </c>
      <c r="E3940" s="45" t="s">
        <v>20801</v>
      </c>
      <c r="F3940" s="45" t="s">
        <v>20802</v>
      </c>
      <c r="G3940" s="45" t="s">
        <v>1367</v>
      </c>
      <c r="H3940" s="46" t="s">
        <v>20803</v>
      </c>
      <c r="I3940" s="45" t="s">
        <v>19682</v>
      </c>
      <c r="J3940" s="46" t="s">
        <v>19683</v>
      </c>
      <c r="K3940" s="46" t="s">
        <v>19684</v>
      </c>
      <c r="L3940" s="45" t="s">
        <v>7306</v>
      </c>
      <c r="M3940" s="45" t="s">
        <v>7307</v>
      </c>
    </row>
    <row r="3941" spans="1:13" ht="57.6">
      <c r="A3941" s="42" t="s">
        <v>7154</v>
      </c>
      <c r="B3941" s="43">
        <f t="shared" si="124"/>
        <v>360</v>
      </c>
      <c r="C3941" s="43" t="str">
        <f t="shared" si="123"/>
        <v>42.1360</v>
      </c>
      <c r="D3941" s="44">
        <v>5</v>
      </c>
      <c r="E3941" s="45" t="s">
        <v>20804</v>
      </c>
      <c r="F3941" s="45" t="s">
        <v>20805</v>
      </c>
      <c r="G3941" s="45" t="s">
        <v>1367</v>
      </c>
      <c r="H3941" s="46" t="s">
        <v>20806</v>
      </c>
      <c r="I3941" s="45" t="s">
        <v>19682</v>
      </c>
      <c r="J3941" s="46" t="s">
        <v>19683</v>
      </c>
      <c r="K3941" s="46" t="s">
        <v>19684</v>
      </c>
      <c r="L3941" s="45" t="s">
        <v>7306</v>
      </c>
      <c r="M3941" s="45" t="s">
        <v>7307</v>
      </c>
    </row>
    <row r="3942" spans="1:13" ht="57.6">
      <c r="A3942" s="42" t="s">
        <v>7154</v>
      </c>
      <c r="B3942" s="43">
        <f t="shared" si="124"/>
        <v>361</v>
      </c>
      <c r="C3942" s="43" t="str">
        <f t="shared" si="123"/>
        <v>42.1361</v>
      </c>
      <c r="D3942" s="44">
        <v>5</v>
      </c>
      <c r="E3942" s="45" t="s">
        <v>20807</v>
      </c>
      <c r="F3942" s="45" t="s">
        <v>20808</v>
      </c>
      <c r="G3942" s="45" t="s">
        <v>1367</v>
      </c>
      <c r="H3942" s="45" t="s">
        <v>20809</v>
      </c>
      <c r="I3942" s="45" t="s">
        <v>19682</v>
      </c>
      <c r="J3942" s="46" t="s">
        <v>19683</v>
      </c>
      <c r="K3942" s="46" t="s">
        <v>19684</v>
      </c>
      <c r="L3942" s="45" t="s">
        <v>7306</v>
      </c>
      <c r="M3942" s="45" t="s">
        <v>7307</v>
      </c>
    </row>
    <row r="3943" spans="1:13" ht="57.6">
      <c r="A3943" s="42" t="s">
        <v>7154</v>
      </c>
      <c r="B3943" s="43">
        <f t="shared" si="124"/>
        <v>362</v>
      </c>
      <c r="C3943" s="43" t="str">
        <f t="shared" si="123"/>
        <v>42.1362</v>
      </c>
      <c r="D3943" s="44">
        <v>5</v>
      </c>
      <c r="E3943" s="45" t="s">
        <v>20810</v>
      </c>
      <c r="F3943" s="45" t="s">
        <v>20811</v>
      </c>
      <c r="G3943" s="45" t="s">
        <v>1367</v>
      </c>
      <c r="H3943" s="46" t="s">
        <v>20812</v>
      </c>
      <c r="I3943" s="45" t="s">
        <v>19682</v>
      </c>
      <c r="J3943" s="46" t="s">
        <v>19683</v>
      </c>
      <c r="K3943" s="46" t="s">
        <v>19684</v>
      </c>
      <c r="L3943" s="45" t="s">
        <v>7306</v>
      </c>
      <c r="M3943" s="45" t="s">
        <v>7307</v>
      </c>
    </row>
    <row r="3944" spans="1:13" ht="57.6">
      <c r="A3944" s="42" t="s">
        <v>7154</v>
      </c>
      <c r="B3944" s="43">
        <f t="shared" si="124"/>
        <v>363</v>
      </c>
      <c r="C3944" s="43" t="str">
        <f t="shared" si="123"/>
        <v>42.1363</v>
      </c>
      <c r="D3944" s="44">
        <v>5</v>
      </c>
      <c r="E3944" s="45" t="s">
        <v>20813</v>
      </c>
      <c r="F3944" s="45" t="s">
        <v>20814</v>
      </c>
      <c r="G3944" s="45" t="s">
        <v>1367</v>
      </c>
      <c r="H3944" s="46" t="s">
        <v>20815</v>
      </c>
      <c r="I3944" s="45" t="s">
        <v>19682</v>
      </c>
      <c r="J3944" s="46" t="s">
        <v>19683</v>
      </c>
      <c r="K3944" s="46" t="s">
        <v>19684</v>
      </c>
      <c r="L3944" s="45" t="s">
        <v>7306</v>
      </c>
      <c r="M3944" s="45" t="s">
        <v>7307</v>
      </c>
    </row>
    <row r="3945" spans="1:13" ht="57.6">
      <c r="A3945" s="42" t="s">
        <v>7154</v>
      </c>
      <c r="B3945" s="43">
        <f t="shared" si="124"/>
        <v>364</v>
      </c>
      <c r="C3945" s="43" t="str">
        <f t="shared" si="123"/>
        <v>42.1364</v>
      </c>
      <c r="D3945" s="44">
        <v>5</v>
      </c>
      <c r="E3945" s="45" t="s">
        <v>20816</v>
      </c>
      <c r="F3945" s="45" t="s">
        <v>20817</v>
      </c>
      <c r="G3945" s="45" t="s">
        <v>1367</v>
      </c>
      <c r="H3945" s="46" t="s">
        <v>20818</v>
      </c>
      <c r="I3945" s="45" t="s">
        <v>19682</v>
      </c>
      <c r="J3945" s="46" t="s">
        <v>19683</v>
      </c>
      <c r="K3945" s="46" t="s">
        <v>19684</v>
      </c>
      <c r="L3945" s="45" t="s">
        <v>7306</v>
      </c>
      <c r="M3945" s="45" t="s">
        <v>7307</v>
      </c>
    </row>
    <row r="3946" spans="1:13" ht="57.6">
      <c r="A3946" s="42" t="s">
        <v>7154</v>
      </c>
      <c r="B3946" s="43">
        <f t="shared" si="124"/>
        <v>365</v>
      </c>
      <c r="C3946" s="43" t="str">
        <f t="shared" si="123"/>
        <v>42.1365</v>
      </c>
      <c r="D3946" s="44">
        <v>5</v>
      </c>
      <c r="E3946" s="45" t="s">
        <v>20819</v>
      </c>
      <c r="F3946" s="45" t="s">
        <v>20820</v>
      </c>
      <c r="G3946" s="45" t="s">
        <v>1367</v>
      </c>
      <c r="H3946" s="45" t="s">
        <v>20821</v>
      </c>
      <c r="I3946" s="45" t="s">
        <v>19682</v>
      </c>
      <c r="J3946" s="46" t="s">
        <v>19683</v>
      </c>
      <c r="K3946" s="46" t="s">
        <v>19684</v>
      </c>
      <c r="L3946" s="45" t="s">
        <v>7306</v>
      </c>
      <c r="M3946" s="45" t="s">
        <v>7307</v>
      </c>
    </row>
    <row r="3947" spans="1:13" ht="57.6">
      <c r="A3947" s="42" t="s">
        <v>7154</v>
      </c>
      <c r="B3947" s="43">
        <f t="shared" si="124"/>
        <v>366</v>
      </c>
      <c r="C3947" s="43" t="str">
        <f t="shared" si="123"/>
        <v>42.1366</v>
      </c>
      <c r="D3947" s="44">
        <v>5</v>
      </c>
      <c r="E3947" s="45" t="s">
        <v>20822</v>
      </c>
      <c r="F3947" s="45" t="s">
        <v>20823</v>
      </c>
      <c r="G3947" s="45" t="s">
        <v>1367</v>
      </c>
      <c r="H3947" s="45" t="s">
        <v>20824</v>
      </c>
      <c r="I3947" s="45" t="s">
        <v>19682</v>
      </c>
      <c r="J3947" s="46" t="s">
        <v>19683</v>
      </c>
      <c r="K3947" s="46" t="s">
        <v>19684</v>
      </c>
      <c r="L3947" s="45" t="s">
        <v>7306</v>
      </c>
      <c r="M3947" s="45" t="s">
        <v>7307</v>
      </c>
    </row>
    <row r="3948" spans="1:13" ht="57.6">
      <c r="A3948" s="42" t="s">
        <v>7154</v>
      </c>
      <c r="B3948" s="43">
        <f t="shared" si="124"/>
        <v>367</v>
      </c>
      <c r="C3948" s="43" t="str">
        <f t="shared" si="123"/>
        <v>42.1367</v>
      </c>
      <c r="D3948" s="44">
        <v>5</v>
      </c>
      <c r="E3948" s="45" t="s">
        <v>20825</v>
      </c>
      <c r="F3948" s="45" t="s">
        <v>20826</v>
      </c>
      <c r="G3948" s="45" t="s">
        <v>1367</v>
      </c>
      <c r="H3948" s="46" t="s">
        <v>20827</v>
      </c>
      <c r="I3948" s="45" t="s">
        <v>19682</v>
      </c>
      <c r="J3948" s="46" t="s">
        <v>19683</v>
      </c>
      <c r="K3948" s="46" t="s">
        <v>19684</v>
      </c>
      <c r="L3948" s="45" t="s">
        <v>7306</v>
      </c>
      <c r="M3948" s="45" t="s">
        <v>7307</v>
      </c>
    </row>
    <row r="3949" spans="1:13" ht="57.6">
      <c r="A3949" s="42" t="s">
        <v>7154</v>
      </c>
      <c r="B3949" s="43">
        <f t="shared" si="124"/>
        <v>368</v>
      </c>
      <c r="C3949" s="43" t="str">
        <f t="shared" si="123"/>
        <v>42.1368</v>
      </c>
      <c r="D3949" s="44">
        <v>5</v>
      </c>
      <c r="E3949" s="45" t="s">
        <v>20828</v>
      </c>
      <c r="F3949" s="45" t="s">
        <v>20829</v>
      </c>
      <c r="G3949" s="45" t="s">
        <v>1367</v>
      </c>
      <c r="H3949" s="45" t="s">
        <v>20830</v>
      </c>
      <c r="I3949" s="45" t="s">
        <v>19682</v>
      </c>
      <c r="J3949" s="46" t="s">
        <v>19683</v>
      </c>
      <c r="K3949" s="46" t="s">
        <v>19684</v>
      </c>
      <c r="L3949" s="45" t="s">
        <v>7306</v>
      </c>
      <c r="M3949" s="45" t="s">
        <v>7307</v>
      </c>
    </row>
    <row r="3950" spans="1:13" ht="57.6">
      <c r="A3950" s="42" t="s">
        <v>7154</v>
      </c>
      <c r="B3950" s="43">
        <f t="shared" si="124"/>
        <v>369</v>
      </c>
      <c r="C3950" s="43" t="str">
        <f t="shared" si="123"/>
        <v>42.1369</v>
      </c>
      <c r="D3950" s="44">
        <v>5</v>
      </c>
      <c r="E3950" s="45" t="s">
        <v>20831</v>
      </c>
      <c r="F3950" s="45" t="s">
        <v>20832</v>
      </c>
      <c r="G3950" s="45" t="s">
        <v>1367</v>
      </c>
      <c r="H3950" s="46" t="s">
        <v>20833</v>
      </c>
      <c r="I3950" s="45" t="s">
        <v>19682</v>
      </c>
      <c r="J3950" s="46" t="s">
        <v>19683</v>
      </c>
      <c r="K3950" s="46" t="s">
        <v>19684</v>
      </c>
      <c r="L3950" s="45" t="s">
        <v>7306</v>
      </c>
      <c r="M3950" s="45" t="s">
        <v>7307</v>
      </c>
    </row>
    <row r="3951" spans="1:13" ht="57.6">
      <c r="A3951" s="42" t="s">
        <v>7154</v>
      </c>
      <c r="B3951" s="43">
        <f t="shared" si="124"/>
        <v>370</v>
      </c>
      <c r="C3951" s="43" t="str">
        <f t="shared" si="123"/>
        <v>42.1370</v>
      </c>
      <c r="D3951" s="44">
        <v>5</v>
      </c>
      <c r="E3951" s="45" t="s">
        <v>20834</v>
      </c>
      <c r="F3951" s="45" t="s">
        <v>20835</v>
      </c>
      <c r="G3951" s="45" t="s">
        <v>1367</v>
      </c>
      <c r="H3951" s="45" t="s">
        <v>20836</v>
      </c>
      <c r="I3951" s="45" t="s">
        <v>19682</v>
      </c>
      <c r="J3951" s="46" t="s">
        <v>19683</v>
      </c>
      <c r="K3951" s="46" t="s">
        <v>19684</v>
      </c>
      <c r="L3951" s="45" t="s">
        <v>7306</v>
      </c>
      <c r="M3951" s="45" t="s">
        <v>7307</v>
      </c>
    </row>
    <row r="3952" spans="1:13" ht="57.6">
      <c r="A3952" s="42" t="s">
        <v>7154</v>
      </c>
      <c r="B3952" s="43">
        <f t="shared" si="124"/>
        <v>371</v>
      </c>
      <c r="C3952" s="43" t="str">
        <f t="shared" si="123"/>
        <v>42.1371</v>
      </c>
      <c r="D3952" s="44">
        <v>5</v>
      </c>
      <c r="E3952" s="45" t="s">
        <v>20837</v>
      </c>
      <c r="F3952" s="45" t="s">
        <v>20838</v>
      </c>
      <c r="G3952" s="45" t="s">
        <v>1367</v>
      </c>
      <c r="H3952" s="46" t="s">
        <v>20839</v>
      </c>
      <c r="I3952" s="45" t="s">
        <v>19682</v>
      </c>
      <c r="J3952" s="46" t="s">
        <v>19683</v>
      </c>
      <c r="K3952" s="46" t="s">
        <v>19684</v>
      </c>
      <c r="L3952" s="45" t="s">
        <v>7306</v>
      </c>
      <c r="M3952" s="45" t="s">
        <v>7307</v>
      </c>
    </row>
    <row r="3953" spans="1:13" ht="57.6">
      <c r="A3953" s="42" t="s">
        <v>7154</v>
      </c>
      <c r="B3953" s="43">
        <f t="shared" si="124"/>
        <v>372</v>
      </c>
      <c r="C3953" s="43" t="str">
        <f t="shared" si="123"/>
        <v>42.1372</v>
      </c>
      <c r="D3953" s="44">
        <v>5</v>
      </c>
      <c r="E3953" s="45" t="s">
        <v>20840</v>
      </c>
      <c r="F3953" s="45" t="s">
        <v>20841</v>
      </c>
      <c r="G3953" s="45" t="s">
        <v>1367</v>
      </c>
      <c r="H3953" s="46" t="s">
        <v>20842</v>
      </c>
      <c r="I3953" s="45" t="s">
        <v>19682</v>
      </c>
      <c r="J3953" s="46" t="s">
        <v>19683</v>
      </c>
      <c r="K3953" s="46" t="s">
        <v>19684</v>
      </c>
      <c r="L3953" s="45" t="s">
        <v>7306</v>
      </c>
      <c r="M3953" s="45" t="s">
        <v>7307</v>
      </c>
    </row>
    <row r="3954" spans="1:13" ht="57.6">
      <c r="A3954" s="42" t="s">
        <v>7154</v>
      </c>
      <c r="B3954" s="43">
        <f t="shared" si="124"/>
        <v>373</v>
      </c>
      <c r="C3954" s="43" t="str">
        <f t="shared" si="123"/>
        <v>42.1373</v>
      </c>
      <c r="D3954" s="44">
        <v>5</v>
      </c>
      <c r="E3954" s="45" t="s">
        <v>20843</v>
      </c>
      <c r="F3954" s="45" t="s">
        <v>20844</v>
      </c>
      <c r="G3954" s="45" t="s">
        <v>1367</v>
      </c>
      <c r="H3954" s="45" t="s">
        <v>20845</v>
      </c>
      <c r="I3954" s="45" t="s">
        <v>19682</v>
      </c>
      <c r="J3954" s="46" t="s">
        <v>19683</v>
      </c>
      <c r="K3954" s="46" t="s">
        <v>19684</v>
      </c>
      <c r="L3954" s="45" t="s">
        <v>7306</v>
      </c>
      <c r="M3954" s="45" t="s">
        <v>7307</v>
      </c>
    </row>
    <row r="3955" spans="1:13" ht="57.6">
      <c r="A3955" s="42" t="s">
        <v>7154</v>
      </c>
      <c r="B3955" s="43">
        <f t="shared" si="124"/>
        <v>374</v>
      </c>
      <c r="C3955" s="43" t="str">
        <f t="shared" si="123"/>
        <v>42.1374</v>
      </c>
      <c r="D3955" s="44">
        <v>5</v>
      </c>
      <c r="E3955" s="45" t="s">
        <v>20846</v>
      </c>
      <c r="F3955" s="45" t="s">
        <v>20847</v>
      </c>
      <c r="G3955" s="45" t="s">
        <v>1367</v>
      </c>
      <c r="H3955" s="46" t="s">
        <v>20848</v>
      </c>
      <c r="I3955" s="45" t="s">
        <v>19682</v>
      </c>
      <c r="J3955" s="46" t="s">
        <v>19683</v>
      </c>
      <c r="K3955" s="46" t="s">
        <v>19684</v>
      </c>
      <c r="L3955" s="45" t="s">
        <v>7306</v>
      </c>
      <c r="M3955" s="45" t="s">
        <v>7307</v>
      </c>
    </row>
    <row r="3956" spans="1:13" ht="57.6">
      <c r="A3956" s="42" t="s">
        <v>7154</v>
      </c>
      <c r="B3956" s="43">
        <f t="shared" si="124"/>
        <v>375</v>
      </c>
      <c r="C3956" s="43" t="str">
        <f t="shared" si="123"/>
        <v>42.1375</v>
      </c>
      <c r="D3956" s="44">
        <v>5</v>
      </c>
      <c r="E3956" s="45" t="s">
        <v>20849</v>
      </c>
      <c r="F3956" s="45" t="s">
        <v>20850</v>
      </c>
      <c r="G3956" s="45" t="s">
        <v>1367</v>
      </c>
      <c r="H3956" s="46" t="s">
        <v>20851</v>
      </c>
      <c r="I3956" s="45" t="s">
        <v>19682</v>
      </c>
      <c r="J3956" s="46" t="s">
        <v>19683</v>
      </c>
      <c r="K3956" s="46" t="s">
        <v>19684</v>
      </c>
      <c r="L3956" s="45" t="s">
        <v>7306</v>
      </c>
      <c r="M3956" s="45" t="s">
        <v>7307</v>
      </c>
    </row>
    <row r="3957" spans="1:13" ht="57.6">
      <c r="A3957" s="42" t="s">
        <v>7154</v>
      </c>
      <c r="B3957" s="43">
        <f t="shared" si="124"/>
        <v>376</v>
      </c>
      <c r="C3957" s="43" t="str">
        <f t="shared" si="123"/>
        <v>42.1376</v>
      </c>
      <c r="D3957" s="44">
        <v>5</v>
      </c>
      <c r="E3957" s="45" t="s">
        <v>20852</v>
      </c>
      <c r="F3957" s="45" t="s">
        <v>20853</v>
      </c>
      <c r="G3957" s="45" t="s">
        <v>1367</v>
      </c>
      <c r="H3957" s="46" t="s">
        <v>20854</v>
      </c>
      <c r="I3957" s="45" t="s">
        <v>19682</v>
      </c>
      <c r="J3957" s="46" t="s">
        <v>19683</v>
      </c>
      <c r="K3957" s="46" t="s">
        <v>19684</v>
      </c>
      <c r="L3957" s="45" t="s">
        <v>7306</v>
      </c>
      <c r="M3957" s="45" t="s">
        <v>7307</v>
      </c>
    </row>
    <row r="3958" spans="1:13" ht="57.6">
      <c r="A3958" s="42" t="s">
        <v>7154</v>
      </c>
      <c r="B3958" s="43">
        <f t="shared" si="124"/>
        <v>377</v>
      </c>
      <c r="C3958" s="43" t="str">
        <f t="shared" si="123"/>
        <v>42.1377</v>
      </c>
      <c r="D3958" s="44">
        <v>5</v>
      </c>
      <c r="E3958" s="45" t="s">
        <v>20855</v>
      </c>
      <c r="F3958" s="45" t="s">
        <v>20856</v>
      </c>
      <c r="G3958" s="45" t="s">
        <v>1367</v>
      </c>
      <c r="H3958" s="46" t="s">
        <v>20857</v>
      </c>
      <c r="I3958" s="45" t="s">
        <v>19682</v>
      </c>
      <c r="J3958" s="46" t="s">
        <v>19683</v>
      </c>
      <c r="K3958" s="46" t="s">
        <v>19684</v>
      </c>
      <c r="L3958" s="45" t="s">
        <v>7306</v>
      </c>
      <c r="M3958" s="45" t="s">
        <v>7307</v>
      </c>
    </row>
    <row r="3959" spans="1:13" ht="57.6">
      <c r="A3959" s="42" t="s">
        <v>7154</v>
      </c>
      <c r="B3959" s="43">
        <f t="shared" si="124"/>
        <v>378</v>
      </c>
      <c r="C3959" s="43" t="str">
        <f t="shared" si="123"/>
        <v>42.1378</v>
      </c>
      <c r="D3959" s="44">
        <v>5</v>
      </c>
      <c r="E3959" s="45" t="s">
        <v>20858</v>
      </c>
      <c r="F3959" s="45" t="s">
        <v>20859</v>
      </c>
      <c r="G3959" s="45" t="s">
        <v>1367</v>
      </c>
      <c r="H3959" s="45" t="s">
        <v>20860</v>
      </c>
      <c r="I3959" s="45" t="s">
        <v>19682</v>
      </c>
      <c r="J3959" s="46" t="s">
        <v>19683</v>
      </c>
      <c r="K3959" s="46" t="s">
        <v>19684</v>
      </c>
      <c r="L3959" s="45" t="s">
        <v>7306</v>
      </c>
      <c r="M3959" s="45" t="s">
        <v>7307</v>
      </c>
    </row>
    <row r="3960" spans="1:13" ht="57.6">
      <c r="A3960" s="42" t="s">
        <v>7154</v>
      </c>
      <c r="B3960" s="43">
        <f t="shared" si="124"/>
        <v>379</v>
      </c>
      <c r="C3960" s="43" t="str">
        <f t="shared" si="123"/>
        <v>42.1379</v>
      </c>
      <c r="D3960" s="44">
        <v>5</v>
      </c>
      <c r="E3960" s="45" t="s">
        <v>20861</v>
      </c>
      <c r="F3960" s="45" t="s">
        <v>20862</v>
      </c>
      <c r="G3960" s="45" t="s">
        <v>1367</v>
      </c>
      <c r="H3960" s="46" t="s">
        <v>20863</v>
      </c>
      <c r="I3960" s="45" t="s">
        <v>19682</v>
      </c>
      <c r="J3960" s="46" t="s">
        <v>19683</v>
      </c>
      <c r="K3960" s="46" t="s">
        <v>19684</v>
      </c>
      <c r="L3960" s="45" t="s">
        <v>7306</v>
      </c>
      <c r="M3960" s="45" t="s">
        <v>7307</v>
      </c>
    </row>
    <row r="3961" spans="1:13" ht="57.6">
      <c r="A3961" s="42" t="s">
        <v>7154</v>
      </c>
      <c r="B3961" s="43">
        <f t="shared" si="124"/>
        <v>380</v>
      </c>
      <c r="C3961" s="43" t="str">
        <f t="shared" si="123"/>
        <v>42.1380</v>
      </c>
      <c r="D3961" s="44">
        <v>5</v>
      </c>
      <c r="E3961" s="45" t="s">
        <v>20864</v>
      </c>
      <c r="F3961" s="45" t="s">
        <v>20865</v>
      </c>
      <c r="G3961" s="45" t="s">
        <v>1367</v>
      </c>
      <c r="H3961" s="46" t="s">
        <v>20866</v>
      </c>
      <c r="I3961" s="45" t="s">
        <v>19682</v>
      </c>
      <c r="J3961" s="46" t="s">
        <v>19683</v>
      </c>
      <c r="K3961" s="46" t="s">
        <v>19684</v>
      </c>
      <c r="L3961" s="45" t="s">
        <v>7306</v>
      </c>
      <c r="M3961" s="45" t="s">
        <v>7307</v>
      </c>
    </row>
    <row r="3962" spans="1:13" ht="57.6">
      <c r="A3962" s="42" t="s">
        <v>7154</v>
      </c>
      <c r="B3962" s="43">
        <f t="shared" si="124"/>
        <v>381</v>
      </c>
      <c r="C3962" s="43" t="str">
        <f t="shared" si="123"/>
        <v>42.1381</v>
      </c>
      <c r="D3962" s="44">
        <v>4</v>
      </c>
      <c r="E3962" s="45" t="s">
        <v>20867</v>
      </c>
      <c r="F3962" s="45" t="s">
        <v>20868</v>
      </c>
      <c r="G3962" s="45" t="s">
        <v>20869</v>
      </c>
      <c r="H3962" s="46" t="s">
        <v>20870</v>
      </c>
      <c r="I3962" s="45" t="s">
        <v>19682</v>
      </c>
      <c r="J3962" s="46" t="s">
        <v>19683</v>
      </c>
      <c r="K3962" s="46" t="s">
        <v>19684</v>
      </c>
      <c r="L3962" s="45" t="s">
        <v>7306</v>
      </c>
      <c r="M3962" s="45" t="s">
        <v>7307</v>
      </c>
    </row>
    <row r="3963" spans="1:13" ht="57.6">
      <c r="A3963" s="42" t="s">
        <v>7154</v>
      </c>
      <c r="B3963" s="43">
        <f t="shared" si="124"/>
        <v>382</v>
      </c>
      <c r="C3963" s="43" t="str">
        <f t="shared" si="123"/>
        <v>42.1382</v>
      </c>
      <c r="D3963" s="44">
        <v>5</v>
      </c>
      <c r="E3963" s="45" t="s">
        <v>20871</v>
      </c>
      <c r="F3963" s="45" t="s">
        <v>20872</v>
      </c>
      <c r="G3963" s="45" t="s">
        <v>18886</v>
      </c>
      <c r="H3963" s="46" t="s">
        <v>20873</v>
      </c>
      <c r="I3963" s="45" t="s">
        <v>19682</v>
      </c>
      <c r="J3963" s="46" t="s">
        <v>19683</v>
      </c>
      <c r="K3963" s="46" t="s">
        <v>19684</v>
      </c>
      <c r="L3963" s="45" t="s">
        <v>7306</v>
      </c>
      <c r="M3963" s="45" t="s">
        <v>7307</v>
      </c>
    </row>
    <row r="3964" spans="1:13" ht="57.6">
      <c r="A3964" s="42" t="s">
        <v>7154</v>
      </c>
      <c r="B3964" s="43">
        <f t="shared" si="124"/>
        <v>383</v>
      </c>
      <c r="C3964" s="43" t="str">
        <f t="shared" si="123"/>
        <v>42.1383</v>
      </c>
      <c r="D3964" s="44">
        <v>5</v>
      </c>
      <c r="E3964" s="45" t="s">
        <v>20874</v>
      </c>
      <c r="F3964" s="45" t="s">
        <v>20875</v>
      </c>
      <c r="G3964" s="45" t="s">
        <v>8385</v>
      </c>
      <c r="H3964" s="46" t="s">
        <v>20876</v>
      </c>
      <c r="I3964" s="45" t="s">
        <v>19682</v>
      </c>
      <c r="J3964" s="46" t="s">
        <v>19683</v>
      </c>
      <c r="K3964" s="46" t="s">
        <v>19684</v>
      </c>
      <c r="L3964" s="45" t="s">
        <v>7306</v>
      </c>
      <c r="M3964" s="45" t="s">
        <v>7307</v>
      </c>
    </row>
    <row r="3965" spans="1:13" ht="57.6">
      <c r="A3965" s="42" t="s">
        <v>7154</v>
      </c>
      <c r="B3965" s="43">
        <f t="shared" si="124"/>
        <v>384</v>
      </c>
      <c r="C3965" s="43" t="str">
        <f t="shared" si="123"/>
        <v>42.1384</v>
      </c>
      <c r="D3965" s="44">
        <v>4</v>
      </c>
      <c r="E3965" s="45" t="s">
        <v>20877</v>
      </c>
      <c r="F3965" s="45" t="s">
        <v>20878</v>
      </c>
      <c r="G3965" s="45" t="s">
        <v>20879</v>
      </c>
      <c r="H3965" s="45" t="s">
        <v>20880</v>
      </c>
      <c r="I3965" s="45" t="s">
        <v>19682</v>
      </c>
      <c r="J3965" s="46" t="s">
        <v>19683</v>
      </c>
      <c r="K3965" s="46" t="s">
        <v>19684</v>
      </c>
      <c r="L3965" s="45" t="s">
        <v>7306</v>
      </c>
      <c r="M3965" s="45" t="s">
        <v>7307</v>
      </c>
    </row>
    <row r="3966" spans="1:13" ht="57.6">
      <c r="A3966" s="42" t="s">
        <v>7154</v>
      </c>
      <c r="B3966" s="43">
        <f t="shared" si="124"/>
        <v>385</v>
      </c>
      <c r="C3966" s="43" t="str">
        <f t="shared" si="123"/>
        <v>42.1385</v>
      </c>
      <c r="D3966" s="44">
        <v>5</v>
      </c>
      <c r="E3966" s="45" t="s">
        <v>20881</v>
      </c>
      <c r="F3966" s="45" t="s">
        <v>20882</v>
      </c>
      <c r="G3966" s="45" t="s">
        <v>1367</v>
      </c>
      <c r="H3966" s="45" t="s">
        <v>20883</v>
      </c>
      <c r="I3966" s="45" t="s">
        <v>19682</v>
      </c>
      <c r="J3966" s="46" t="s">
        <v>19683</v>
      </c>
      <c r="K3966" s="46" t="s">
        <v>19684</v>
      </c>
      <c r="L3966" s="45" t="s">
        <v>7306</v>
      </c>
      <c r="M3966" s="45" t="s">
        <v>7307</v>
      </c>
    </row>
    <row r="3967" spans="1:13" ht="57.6">
      <c r="A3967" s="42" t="s">
        <v>7154</v>
      </c>
      <c r="B3967" s="43">
        <f t="shared" si="124"/>
        <v>386</v>
      </c>
      <c r="C3967" s="43" t="str">
        <f t="shared" si="123"/>
        <v>42.1386</v>
      </c>
      <c r="D3967" s="44">
        <v>5</v>
      </c>
      <c r="E3967" s="45" t="s">
        <v>20884</v>
      </c>
      <c r="F3967" s="45" t="s">
        <v>20885</v>
      </c>
      <c r="G3967" s="45" t="s">
        <v>1367</v>
      </c>
      <c r="H3967" s="45" t="s">
        <v>20886</v>
      </c>
      <c r="I3967" s="45" t="s">
        <v>19682</v>
      </c>
      <c r="J3967" s="46" t="s">
        <v>19683</v>
      </c>
      <c r="K3967" s="46" t="s">
        <v>19684</v>
      </c>
      <c r="L3967" s="45" t="s">
        <v>7306</v>
      </c>
      <c r="M3967" s="45" t="s">
        <v>7307</v>
      </c>
    </row>
    <row r="3968" spans="1:13" ht="57.6">
      <c r="A3968" s="42" t="s">
        <v>7154</v>
      </c>
      <c r="B3968" s="43">
        <f t="shared" si="124"/>
        <v>387</v>
      </c>
      <c r="C3968" s="43" t="str">
        <f t="shared" si="123"/>
        <v>42.1387</v>
      </c>
      <c r="D3968" s="44">
        <v>5</v>
      </c>
      <c r="E3968" s="45" t="s">
        <v>20887</v>
      </c>
      <c r="F3968" s="45" t="s">
        <v>20888</v>
      </c>
      <c r="G3968" s="45" t="s">
        <v>1367</v>
      </c>
      <c r="H3968" s="46" t="s">
        <v>20889</v>
      </c>
      <c r="I3968" s="45" t="s">
        <v>19682</v>
      </c>
      <c r="J3968" s="46" t="s">
        <v>19683</v>
      </c>
      <c r="K3968" s="46" t="s">
        <v>19684</v>
      </c>
      <c r="L3968" s="45" t="s">
        <v>7306</v>
      </c>
      <c r="M3968" s="45" t="s">
        <v>7307</v>
      </c>
    </row>
    <row r="3969" spans="1:13" ht="57.6">
      <c r="A3969" s="42" t="s">
        <v>7154</v>
      </c>
      <c r="B3969" s="43">
        <f t="shared" si="124"/>
        <v>388</v>
      </c>
      <c r="C3969" s="43" t="str">
        <f t="shared" si="123"/>
        <v>42.1388</v>
      </c>
      <c r="D3969" s="44">
        <v>5</v>
      </c>
      <c r="E3969" s="45" t="s">
        <v>20890</v>
      </c>
      <c r="F3969" s="45" t="s">
        <v>20891</v>
      </c>
      <c r="G3969" s="45" t="s">
        <v>1367</v>
      </c>
      <c r="H3969" s="46" t="s">
        <v>20892</v>
      </c>
      <c r="I3969" s="45" t="s">
        <v>19682</v>
      </c>
      <c r="J3969" s="46" t="s">
        <v>19683</v>
      </c>
      <c r="K3969" s="46" t="s">
        <v>19684</v>
      </c>
      <c r="L3969" s="45" t="s">
        <v>7306</v>
      </c>
      <c r="M3969" s="45" t="s">
        <v>7307</v>
      </c>
    </row>
    <row r="3970" spans="1:13" ht="57.6">
      <c r="A3970" s="42" t="s">
        <v>7154</v>
      </c>
      <c r="B3970" s="43">
        <f t="shared" si="124"/>
        <v>389</v>
      </c>
      <c r="C3970" s="43" t="str">
        <f t="shared" si="123"/>
        <v>42.1389</v>
      </c>
      <c r="D3970" s="44">
        <v>5</v>
      </c>
      <c r="E3970" s="45" t="s">
        <v>20893</v>
      </c>
      <c r="F3970" s="45" t="s">
        <v>20894</v>
      </c>
      <c r="G3970" s="45" t="s">
        <v>1367</v>
      </c>
      <c r="H3970" s="46" t="s">
        <v>20895</v>
      </c>
      <c r="I3970" s="45" t="s">
        <v>19682</v>
      </c>
      <c r="J3970" s="46" t="s">
        <v>19683</v>
      </c>
      <c r="K3970" s="46" t="s">
        <v>19684</v>
      </c>
      <c r="L3970" s="45" t="s">
        <v>7306</v>
      </c>
      <c r="M3970" s="45" t="s">
        <v>7307</v>
      </c>
    </row>
    <row r="3971" spans="1:13" ht="57.6">
      <c r="A3971" s="42" t="s">
        <v>7154</v>
      </c>
      <c r="B3971" s="43">
        <f t="shared" si="124"/>
        <v>390</v>
      </c>
      <c r="C3971" s="43" t="str">
        <f t="shared" ref="C3971:C4034" si="125">+CONCATENATE(A3971,B3971)</f>
        <v>42.1390</v>
      </c>
      <c r="D3971" s="44">
        <v>5</v>
      </c>
      <c r="E3971" s="45" t="s">
        <v>20896</v>
      </c>
      <c r="F3971" s="45" t="s">
        <v>20897</v>
      </c>
      <c r="G3971" s="45" t="s">
        <v>1367</v>
      </c>
      <c r="H3971" s="46" t="s">
        <v>20898</v>
      </c>
      <c r="I3971" s="45" t="s">
        <v>19682</v>
      </c>
      <c r="J3971" s="46" t="s">
        <v>19683</v>
      </c>
      <c r="K3971" s="46" t="s">
        <v>19684</v>
      </c>
      <c r="L3971" s="45" t="s">
        <v>7306</v>
      </c>
      <c r="M3971" s="45" t="s">
        <v>7307</v>
      </c>
    </row>
    <row r="3972" spans="1:13" ht="57.6">
      <c r="A3972" s="42" t="s">
        <v>7154</v>
      </c>
      <c r="B3972" s="43">
        <f t="shared" ref="B3972:B4035" si="126">+IF(A3972=A3971,B3971+1,1)</f>
        <v>391</v>
      </c>
      <c r="C3972" s="43" t="str">
        <f t="shared" si="125"/>
        <v>42.1391</v>
      </c>
      <c r="D3972" s="44">
        <v>5</v>
      </c>
      <c r="E3972" s="45" t="s">
        <v>20899</v>
      </c>
      <c r="F3972" s="45" t="s">
        <v>20900</v>
      </c>
      <c r="G3972" s="45" t="s">
        <v>1367</v>
      </c>
      <c r="H3972" s="46" t="s">
        <v>20901</v>
      </c>
      <c r="I3972" s="45" t="s">
        <v>19682</v>
      </c>
      <c r="J3972" s="46" t="s">
        <v>19683</v>
      </c>
      <c r="K3972" s="46" t="s">
        <v>19684</v>
      </c>
      <c r="L3972" s="45" t="s">
        <v>7306</v>
      </c>
      <c r="M3972" s="45" t="s">
        <v>7307</v>
      </c>
    </row>
    <row r="3973" spans="1:13" ht="57.6">
      <c r="A3973" s="42" t="s">
        <v>7154</v>
      </c>
      <c r="B3973" s="43">
        <f t="shared" si="126"/>
        <v>392</v>
      </c>
      <c r="C3973" s="43" t="str">
        <f t="shared" si="125"/>
        <v>42.1392</v>
      </c>
      <c r="D3973" s="44">
        <v>5</v>
      </c>
      <c r="E3973" s="45" t="s">
        <v>20902</v>
      </c>
      <c r="F3973" s="45" t="s">
        <v>20903</v>
      </c>
      <c r="G3973" s="45" t="s">
        <v>1367</v>
      </c>
      <c r="H3973" s="45" t="s">
        <v>5008</v>
      </c>
      <c r="I3973" s="45" t="s">
        <v>19682</v>
      </c>
      <c r="J3973" s="46" t="s">
        <v>19683</v>
      </c>
      <c r="K3973" s="46" t="s">
        <v>19684</v>
      </c>
      <c r="L3973" s="45" t="s">
        <v>7306</v>
      </c>
      <c r="M3973" s="45" t="s">
        <v>7307</v>
      </c>
    </row>
    <row r="3974" spans="1:13" ht="57.6">
      <c r="A3974" s="42" t="s">
        <v>7154</v>
      </c>
      <c r="B3974" s="43">
        <f t="shared" si="126"/>
        <v>393</v>
      </c>
      <c r="C3974" s="43" t="str">
        <f t="shared" si="125"/>
        <v>42.1393</v>
      </c>
      <c r="D3974" s="44">
        <v>5</v>
      </c>
      <c r="E3974" s="45" t="s">
        <v>20904</v>
      </c>
      <c r="F3974" s="45" t="s">
        <v>20905</v>
      </c>
      <c r="G3974" s="45" t="s">
        <v>1367</v>
      </c>
      <c r="H3974" s="46" t="s">
        <v>20906</v>
      </c>
      <c r="I3974" s="45" t="s">
        <v>19682</v>
      </c>
      <c r="J3974" s="46" t="s">
        <v>19683</v>
      </c>
      <c r="K3974" s="46" t="s">
        <v>19684</v>
      </c>
      <c r="L3974" s="45" t="s">
        <v>7306</v>
      </c>
      <c r="M3974" s="45" t="s">
        <v>7307</v>
      </c>
    </row>
    <row r="3975" spans="1:13" ht="57.6">
      <c r="A3975" s="42" t="s">
        <v>7154</v>
      </c>
      <c r="B3975" s="43">
        <f t="shared" si="126"/>
        <v>394</v>
      </c>
      <c r="C3975" s="43" t="str">
        <f t="shared" si="125"/>
        <v>42.1394</v>
      </c>
      <c r="D3975" s="44">
        <v>5</v>
      </c>
      <c r="E3975" s="45" t="s">
        <v>20907</v>
      </c>
      <c r="F3975" s="45" t="s">
        <v>20908</v>
      </c>
      <c r="G3975" s="45" t="s">
        <v>1367</v>
      </c>
      <c r="H3975" s="45" t="s">
        <v>20909</v>
      </c>
      <c r="I3975" s="45" t="s">
        <v>19682</v>
      </c>
      <c r="J3975" s="46" t="s">
        <v>19683</v>
      </c>
      <c r="K3975" s="46" t="s">
        <v>19684</v>
      </c>
      <c r="L3975" s="45" t="s">
        <v>7306</v>
      </c>
      <c r="M3975" s="45" t="s">
        <v>7307</v>
      </c>
    </row>
    <row r="3976" spans="1:13" ht="57.6">
      <c r="A3976" s="42" t="s">
        <v>7154</v>
      </c>
      <c r="B3976" s="43">
        <f t="shared" si="126"/>
        <v>395</v>
      </c>
      <c r="C3976" s="43" t="str">
        <f t="shared" si="125"/>
        <v>42.1395</v>
      </c>
      <c r="D3976" s="44">
        <v>5</v>
      </c>
      <c r="E3976" s="45" t="s">
        <v>20910</v>
      </c>
      <c r="F3976" s="45" t="s">
        <v>20911</v>
      </c>
      <c r="G3976" s="45" t="s">
        <v>1367</v>
      </c>
      <c r="H3976" s="46" t="s">
        <v>20912</v>
      </c>
      <c r="I3976" s="45" t="s">
        <v>19682</v>
      </c>
      <c r="J3976" s="46" t="s">
        <v>19683</v>
      </c>
      <c r="K3976" s="46" t="s">
        <v>19684</v>
      </c>
      <c r="L3976" s="45" t="s">
        <v>7306</v>
      </c>
      <c r="M3976" s="45" t="s">
        <v>7307</v>
      </c>
    </row>
    <row r="3977" spans="1:13" ht="57.6">
      <c r="A3977" s="42" t="s">
        <v>7154</v>
      </c>
      <c r="B3977" s="43">
        <f t="shared" si="126"/>
        <v>396</v>
      </c>
      <c r="C3977" s="43" t="str">
        <f t="shared" si="125"/>
        <v>42.1396</v>
      </c>
      <c r="D3977" s="44">
        <v>5</v>
      </c>
      <c r="E3977" s="45" t="s">
        <v>20913</v>
      </c>
      <c r="F3977" s="45" t="s">
        <v>20914</v>
      </c>
      <c r="G3977" s="45" t="s">
        <v>1367</v>
      </c>
      <c r="H3977" s="45" t="s">
        <v>20915</v>
      </c>
      <c r="I3977" s="45" t="s">
        <v>19682</v>
      </c>
      <c r="J3977" s="46" t="s">
        <v>19683</v>
      </c>
      <c r="K3977" s="46" t="s">
        <v>19684</v>
      </c>
      <c r="L3977" s="45" t="s">
        <v>7306</v>
      </c>
      <c r="M3977" s="45" t="s">
        <v>7307</v>
      </c>
    </row>
    <row r="3978" spans="1:13" ht="57.6">
      <c r="A3978" s="42" t="s">
        <v>7154</v>
      </c>
      <c r="B3978" s="43">
        <f t="shared" si="126"/>
        <v>397</v>
      </c>
      <c r="C3978" s="43" t="str">
        <f t="shared" si="125"/>
        <v>42.1397</v>
      </c>
      <c r="D3978" s="44">
        <v>5</v>
      </c>
      <c r="E3978" s="45" t="s">
        <v>20916</v>
      </c>
      <c r="F3978" s="45" t="s">
        <v>20917</v>
      </c>
      <c r="G3978" s="45" t="s">
        <v>1367</v>
      </c>
      <c r="H3978" s="46" t="s">
        <v>20918</v>
      </c>
      <c r="I3978" s="45" t="s">
        <v>19682</v>
      </c>
      <c r="J3978" s="46" t="s">
        <v>19683</v>
      </c>
      <c r="K3978" s="46" t="s">
        <v>19684</v>
      </c>
      <c r="L3978" s="45" t="s">
        <v>7306</v>
      </c>
      <c r="M3978" s="45" t="s">
        <v>7307</v>
      </c>
    </row>
    <row r="3979" spans="1:13" ht="57.6">
      <c r="A3979" s="42" t="s">
        <v>7154</v>
      </c>
      <c r="B3979" s="43">
        <f t="shared" si="126"/>
        <v>398</v>
      </c>
      <c r="C3979" s="43" t="str">
        <f t="shared" si="125"/>
        <v>42.1398</v>
      </c>
      <c r="D3979" s="44">
        <v>5</v>
      </c>
      <c r="E3979" s="45" t="s">
        <v>20919</v>
      </c>
      <c r="F3979" s="45" t="s">
        <v>20920</v>
      </c>
      <c r="G3979" s="45" t="s">
        <v>1367</v>
      </c>
      <c r="H3979" s="46" t="s">
        <v>20921</v>
      </c>
      <c r="I3979" s="45" t="s">
        <v>19682</v>
      </c>
      <c r="J3979" s="46" t="s">
        <v>19683</v>
      </c>
      <c r="K3979" s="46" t="s">
        <v>19684</v>
      </c>
      <c r="L3979" s="45" t="s">
        <v>7306</v>
      </c>
      <c r="M3979" s="45" t="s">
        <v>7307</v>
      </c>
    </row>
    <row r="3980" spans="1:13" ht="57.6">
      <c r="A3980" s="42" t="s">
        <v>7154</v>
      </c>
      <c r="B3980" s="43">
        <f t="shared" si="126"/>
        <v>399</v>
      </c>
      <c r="C3980" s="43" t="str">
        <f t="shared" si="125"/>
        <v>42.1399</v>
      </c>
      <c r="D3980" s="44">
        <v>5</v>
      </c>
      <c r="E3980" s="45" t="s">
        <v>20922</v>
      </c>
      <c r="F3980" s="45" t="s">
        <v>20923</v>
      </c>
      <c r="G3980" s="45" t="s">
        <v>1367</v>
      </c>
      <c r="H3980" s="45" t="s">
        <v>20924</v>
      </c>
      <c r="I3980" s="45" t="s">
        <v>19682</v>
      </c>
      <c r="J3980" s="46" t="s">
        <v>19683</v>
      </c>
      <c r="K3980" s="46" t="s">
        <v>19684</v>
      </c>
      <c r="L3980" s="45" t="s">
        <v>7306</v>
      </c>
      <c r="M3980" s="45" t="s">
        <v>7307</v>
      </c>
    </row>
    <row r="3981" spans="1:13" ht="57.6">
      <c r="A3981" s="42" t="s">
        <v>7154</v>
      </c>
      <c r="B3981" s="43">
        <f t="shared" si="126"/>
        <v>400</v>
      </c>
      <c r="C3981" s="43" t="str">
        <f t="shared" si="125"/>
        <v>42.1400</v>
      </c>
      <c r="D3981" s="44">
        <v>5</v>
      </c>
      <c r="E3981" s="45" t="s">
        <v>20925</v>
      </c>
      <c r="F3981" s="45" t="s">
        <v>20926</v>
      </c>
      <c r="G3981" s="45" t="s">
        <v>1367</v>
      </c>
      <c r="H3981" s="46" t="s">
        <v>20927</v>
      </c>
      <c r="I3981" s="45" t="s">
        <v>19682</v>
      </c>
      <c r="J3981" s="46" t="s">
        <v>19683</v>
      </c>
      <c r="K3981" s="46" t="s">
        <v>19684</v>
      </c>
      <c r="L3981" s="45" t="s">
        <v>7306</v>
      </c>
      <c r="M3981" s="45" t="s">
        <v>7307</v>
      </c>
    </row>
    <row r="3982" spans="1:13" ht="57.6">
      <c r="A3982" s="42" t="s">
        <v>7154</v>
      </c>
      <c r="B3982" s="43">
        <f t="shared" si="126"/>
        <v>401</v>
      </c>
      <c r="C3982" s="43" t="str">
        <f t="shared" si="125"/>
        <v>42.1401</v>
      </c>
      <c r="D3982" s="44">
        <v>5</v>
      </c>
      <c r="E3982" s="45" t="s">
        <v>20928</v>
      </c>
      <c r="F3982" s="45" t="s">
        <v>20929</v>
      </c>
      <c r="G3982" s="45" t="s">
        <v>1367</v>
      </c>
      <c r="H3982" s="46" t="s">
        <v>20930</v>
      </c>
      <c r="I3982" s="45" t="s">
        <v>19682</v>
      </c>
      <c r="J3982" s="46" t="s">
        <v>19683</v>
      </c>
      <c r="K3982" s="46" t="s">
        <v>19684</v>
      </c>
      <c r="L3982" s="45" t="s">
        <v>7306</v>
      </c>
      <c r="M3982" s="45" t="s">
        <v>7307</v>
      </c>
    </row>
    <row r="3983" spans="1:13" ht="57.6">
      <c r="A3983" s="42" t="s">
        <v>7154</v>
      </c>
      <c r="B3983" s="43">
        <f t="shared" si="126"/>
        <v>402</v>
      </c>
      <c r="C3983" s="43" t="str">
        <f t="shared" si="125"/>
        <v>42.1402</v>
      </c>
      <c r="D3983" s="44">
        <v>5</v>
      </c>
      <c r="E3983" s="45" t="s">
        <v>20931</v>
      </c>
      <c r="F3983" s="45" t="s">
        <v>20932</v>
      </c>
      <c r="G3983" s="45" t="s">
        <v>1367</v>
      </c>
      <c r="H3983" s="45" t="s">
        <v>20933</v>
      </c>
      <c r="I3983" s="45" t="s">
        <v>19682</v>
      </c>
      <c r="J3983" s="46" t="s">
        <v>19683</v>
      </c>
      <c r="K3983" s="46" t="s">
        <v>19684</v>
      </c>
      <c r="L3983" s="45" t="s">
        <v>7306</v>
      </c>
      <c r="M3983" s="45" t="s">
        <v>7307</v>
      </c>
    </row>
    <row r="3984" spans="1:13" ht="57.6">
      <c r="A3984" s="42" t="s">
        <v>7154</v>
      </c>
      <c r="B3984" s="43">
        <f t="shared" si="126"/>
        <v>403</v>
      </c>
      <c r="C3984" s="43" t="str">
        <f t="shared" si="125"/>
        <v>42.1403</v>
      </c>
      <c r="D3984" s="44">
        <v>5</v>
      </c>
      <c r="E3984" s="45" t="s">
        <v>20934</v>
      </c>
      <c r="F3984" s="45" t="s">
        <v>20935</v>
      </c>
      <c r="G3984" s="46" t="s">
        <v>20936</v>
      </c>
      <c r="H3984" s="45" t="s">
        <v>20937</v>
      </c>
      <c r="I3984" s="45" t="s">
        <v>19682</v>
      </c>
      <c r="J3984" s="46" t="s">
        <v>19683</v>
      </c>
      <c r="K3984" s="46" t="s">
        <v>19684</v>
      </c>
      <c r="L3984" s="45" t="s">
        <v>7306</v>
      </c>
      <c r="M3984" s="45" t="s">
        <v>7307</v>
      </c>
    </row>
    <row r="3985" spans="1:13" ht="57.6">
      <c r="A3985" s="42" t="s">
        <v>7154</v>
      </c>
      <c r="B3985" s="43">
        <f t="shared" si="126"/>
        <v>404</v>
      </c>
      <c r="C3985" s="43" t="str">
        <f t="shared" si="125"/>
        <v>42.1404</v>
      </c>
      <c r="D3985" s="44">
        <v>5</v>
      </c>
      <c r="E3985" s="45" t="s">
        <v>20938</v>
      </c>
      <c r="F3985" s="45" t="s">
        <v>20939</v>
      </c>
      <c r="G3985" s="45" t="s">
        <v>1367</v>
      </c>
      <c r="H3985" s="46" t="s">
        <v>20940</v>
      </c>
      <c r="I3985" s="45" t="s">
        <v>19682</v>
      </c>
      <c r="J3985" s="46" t="s">
        <v>19683</v>
      </c>
      <c r="K3985" s="46" t="s">
        <v>19684</v>
      </c>
      <c r="L3985" s="45" t="s">
        <v>7306</v>
      </c>
      <c r="M3985" s="45" t="s">
        <v>7307</v>
      </c>
    </row>
    <row r="3986" spans="1:13" ht="57.6">
      <c r="A3986" s="42" t="s">
        <v>7154</v>
      </c>
      <c r="B3986" s="43">
        <f t="shared" si="126"/>
        <v>405</v>
      </c>
      <c r="C3986" s="43" t="str">
        <f t="shared" si="125"/>
        <v>42.1405</v>
      </c>
      <c r="D3986" s="44">
        <v>5</v>
      </c>
      <c r="E3986" s="45" t="s">
        <v>20941</v>
      </c>
      <c r="F3986" s="45" t="s">
        <v>20942</v>
      </c>
      <c r="G3986" s="45" t="s">
        <v>1367</v>
      </c>
      <c r="H3986" s="45" t="s">
        <v>20943</v>
      </c>
      <c r="I3986" s="45" t="s">
        <v>19682</v>
      </c>
      <c r="J3986" s="46" t="s">
        <v>19683</v>
      </c>
      <c r="K3986" s="46" t="s">
        <v>19684</v>
      </c>
      <c r="L3986" s="45" t="s">
        <v>7306</v>
      </c>
      <c r="M3986" s="45" t="s">
        <v>7307</v>
      </c>
    </row>
    <row r="3987" spans="1:13" ht="57.6">
      <c r="A3987" s="42" t="s">
        <v>7154</v>
      </c>
      <c r="B3987" s="43">
        <f t="shared" si="126"/>
        <v>406</v>
      </c>
      <c r="C3987" s="43" t="str">
        <f t="shared" si="125"/>
        <v>42.1406</v>
      </c>
      <c r="D3987" s="44">
        <v>5</v>
      </c>
      <c r="E3987" s="45" t="s">
        <v>20944</v>
      </c>
      <c r="F3987" s="45" t="s">
        <v>20945</v>
      </c>
      <c r="G3987" s="45" t="s">
        <v>1367</v>
      </c>
      <c r="H3987" s="46" t="s">
        <v>20946</v>
      </c>
      <c r="I3987" s="45" t="s">
        <v>19682</v>
      </c>
      <c r="J3987" s="46" t="s">
        <v>19683</v>
      </c>
      <c r="K3987" s="46" t="s">
        <v>19684</v>
      </c>
      <c r="L3987" s="45" t="s">
        <v>7306</v>
      </c>
      <c r="M3987" s="45" t="s">
        <v>7307</v>
      </c>
    </row>
    <row r="3988" spans="1:13" ht="57.6">
      <c r="A3988" s="42" t="s">
        <v>7154</v>
      </c>
      <c r="B3988" s="43">
        <f t="shared" si="126"/>
        <v>407</v>
      </c>
      <c r="C3988" s="43" t="str">
        <f t="shared" si="125"/>
        <v>42.1407</v>
      </c>
      <c r="D3988" s="44">
        <v>5</v>
      </c>
      <c r="E3988" s="45" t="s">
        <v>20947</v>
      </c>
      <c r="F3988" s="45" t="s">
        <v>20948</v>
      </c>
      <c r="G3988" s="45" t="s">
        <v>1367</v>
      </c>
      <c r="H3988" s="45" t="s">
        <v>20949</v>
      </c>
      <c r="I3988" s="45" t="s">
        <v>19682</v>
      </c>
      <c r="J3988" s="46" t="s">
        <v>19683</v>
      </c>
      <c r="K3988" s="46" t="s">
        <v>19684</v>
      </c>
      <c r="L3988" s="45" t="s">
        <v>7306</v>
      </c>
      <c r="M3988" s="45" t="s">
        <v>7307</v>
      </c>
    </row>
    <row r="3989" spans="1:13" ht="57.6">
      <c r="A3989" s="42" t="s">
        <v>7154</v>
      </c>
      <c r="B3989" s="43">
        <f t="shared" si="126"/>
        <v>408</v>
      </c>
      <c r="C3989" s="43" t="str">
        <f t="shared" si="125"/>
        <v>42.1408</v>
      </c>
      <c r="D3989" s="44">
        <v>5</v>
      </c>
      <c r="E3989" s="45" t="s">
        <v>20950</v>
      </c>
      <c r="F3989" s="45" t="s">
        <v>20951</v>
      </c>
      <c r="G3989" s="45" t="s">
        <v>1367</v>
      </c>
      <c r="H3989" s="45" t="s">
        <v>20952</v>
      </c>
      <c r="I3989" s="45" t="s">
        <v>19682</v>
      </c>
      <c r="J3989" s="46" t="s">
        <v>19683</v>
      </c>
      <c r="K3989" s="46" t="s">
        <v>19684</v>
      </c>
      <c r="L3989" s="45" t="s">
        <v>7306</v>
      </c>
      <c r="M3989" s="45" t="s">
        <v>7307</v>
      </c>
    </row>
    <row r="3990" spans="1:13" ht="57.6">
      <c r="A3990" s="42" t="s">
        <v>7154</v>
      </c>
      <c r="B3990" s="43">
        <f t="shared" si="126"/>
        <v>409</v>
      </c>
      <c r="C3990" s="43" t="str">
        <f t="shared" si="125"/>
        <v>42.1409</v>
      </c>
      <c r="D3990" s="44">
        <v>5</v>
      </c>
      <c r="E3990" s="45" t="s">
        <v>20953</v>
      </c>
      <c r="F3990" s="45" t="s">
        <v>20954</v>
      </c>
      <c r="G3990" s="45" t="s">
        <v>1367</v>
      </c>
      <c r="H3990" s="46" t="s">
        <v>20955</v>
      </c>
      <c r="I3990" s="45" t="s">
        <v>19682</v>
      </c>
      <c r="J3990" s="46" t="s">
        <v>19683</v>
      </c>
      <c r="K3990" s="46" t="s">
        <v>19684</v>
      </c>
      <c r="L3990" s="45" t="s">
        <v>7306</v>
      </c>
      <c r="M3990" s="45" t="s">
        <v>7307</v>
      </c>
    </row>
    <row r="3991" spans="1:13" ht="57.6">
      <c r="A3991" s="42" t="s">
        <v>7154</v>
      </c>
      <c r="B3991" s="43">
        <f t="shared" si="126"/>
        <v>410</v>
      </c>
      <c r="C3991" s="43" t="str">
        <f t="shared" si="125"/>
        <v>42.1410</v>
      </c>
      <c r="D3991" s="44">
        <v>5</v>
      </c>
      <c r="E3991" s="45" t="s">
        <v>20956</v>
      </c>
      <c r="F3991" s="45" t="s">
        <v>20957</v>
      </c>
      <c r="G3991" s="45" t="s">
        <v>1367</v>
      </c>
      <c r="H3991" s="45" t="s">
        <v>20958</v>
      </c>
      <c r="I3991" s="45" t="s">
        <v>19682</v>
      </c>
      <c r="J3991" s="46" t="s">
        <v>19683</v>
      </c>
      <c r="K3991" s="46" t="s">
        <v>19684</v>
      </c>
      <c r="L3991" s="45" t="s">
        <v>7306</v>
      </c>
      <c r="M3991" s="45" t="s">
        <v>7307</v>
      </c>
    </row>
    <row r="3992" spans="1:13" ht="57.6">
      <c r="A3992" s="42" t="s">
        <v>7154</v>
      </c>
      <c r="B3992" s="43">
        <f t="shared" si="126"/>
        <v>411</v>
      </c>
      <c r="C3992" s="43" t="str">
        <f t="shared" si="125"/>
        <v>42.1411</v>
      </c>
      <c r="D3992" s="44">
        <v>5</v>
      </c>
      <c r="E3992" s="45" t="s">
        <v>20959</v>
      </c>
      <c r="F3992" s="45" t="s">
        <v>20960</v>
      </c>
      <c r="G3992" s="45" t="s">
        <v>1367</v>
      </c>
      <c r="H3992" s="45" t="s">
        <v>20961</v>
      </c>
      <c r="I3992" s="45" t="s">
        <v>19682</v>
      </c>
      <c r="J3992" s="46" t="s">
        <v>19683</v>
      </c>
      <c r="K3992" s="46" t="s">
        <v>19684</v>
      </c>
      <c r="L3992" s="45" t="s">
        <v>7306</v>
      </c>
      <c r="M3992" s="45" t="s">
        <v>7307</v>
      </c>
    </row>
    <row r="3993" spans="1:13" ht="57.6">
      <c r="A3993" s="42" t="s">
        <v>7154</v>
      </c>
      <c r="B3993" s="43">
        <f t="shared" si="126"/>
        <v>412</v>
      </c>
      <c r="C3993" s="43" t="str">
        <f t="shared" si="125"/>
        <v>42.1412</v>
      </c>
      <c r="D3993" s="44">
        <v>5</v>
      </c>
      <c r="E3993" s="45" t="s">
        <v>20962</v>
      </c>
      <c r="F3993" s="45" t="s">
        <v>20963</v>
      </c>
      <c r="G3993" s="45" t="s">
        <v>1367</v>
      </c>
      <c r="H3993" s="46" t="s">
        <v>20964</v>
      </c>
      <c r="I3993" s="45" t="s">
        <v>19682</v>
      </c>
      <c r="J3993" s="46" t="s">
        <v>19683</v>
      </c>
      <c r="K3993" s="46" t="s">
        <v>19684</v>
      </c>
      <c r="L3993" s="45" t="s">
        <v>7306</v>
      </c>
      <c r="M3993" s="45" t="s">
        <v>7307</v>
      </c>
    </row>
    <row r="3994" spans="1:13" ht="57.6">
      <c r="A3994" s="42" t="s">
        <v>7154</v>
      </c>
      <c r="B3994" s="43">
        <f t="shared" si="126"/>
        <v>413</v>
      </c>
      <c r="C3994" s="43" t="str">
        <f t="shared" si="125"/>
        <v>42.1413</v>
      </c>
      <c r="D3994" s="44">
        <v>5</v>
      </c>
      <c r="E3994" s="45" t="s">
        <v>20965</v>
      </c>
      <c r="F3994" s="45" t="s">
        <v>20966</v>
      </c>
      <c r="G3994" s="45" t="s">
        <v>1367</v>
      </c>
      <c r="H3994" s="46" t="s">
        <v>20967</v>
      </c>
      <c r="I3994" s="45" t="s">
        <v>19682</v>
      </c>
      <c r="J3994" s="46" t="s">
        <v>19683</v>
      </c>
      <c r="K3994" s="46" t="s">
        <v>19684</v>
      </c>
      <c r="L3994" s="45" t="s">
        <v>7306</v>
      </c>
      <c r="M3994" s="45" t="s">
        <v>7307</v>
      </c>
    </row>
    <row r="3995" spans="1:13" ht="57.6">
      <c r="A3995" s="42" t="s">
        <v>7154</v>
      </c>
      <c r="B3995" s="43">
        <f t="shared" si="126"/>
        <v>414</v>
      </c>
      <c r="C3995" s="43" t="str">
        <f t="shared" si="125"/>
        <v>42.1414</v>
      </c>
      <c r="D3995" s="44">
        <v>5</v>
      </c>
      <c r="E3995" s="45" t="s">
        <v>20968</v>
      </c>
      <c r="F3995" s="45" t="s">
        <v>20969</v>
      </c>
      <c r="G3995" s="45" t="s">
        <v>1367</v>
      </c>
      <c r="H3995" s="46" t="s">
        <v>20970</v>
      </c>
      <c r="I3995" s="45" t="s">
        <v>19682</v>
      </c>
      <c r="J3995" s="46" t="s">
        <v>19683</v>
      </c>
      <c r="K3995" s="46" t="s">
        <v>19684</v>
      </c>
      <c r="L3995" s="45" t="s">
        <v>7306</v>
      </c>
      <c r="M3995" s="45" t="s">
        <v>7307</v>
      </c>
    </row>
    <row r="3996" spans="1:13" ht="57.6">
      <c r="A3996" s="42" t="s">
        <v>7154</v>
      </c>
      <c r="B3996" s="43">
        <f t="shared" si="126"/>
        <v>415</v>
      </c>
      <c r="C3996" s="43" t="str">
        <f t="shared" si="125"/>
        <v>42.1415</v>
      </c>
      <c r="D3996" s="44">
        <v>5</v>
      </c>
      <c r="E3996" s="45" t="s">
        <v>20971</v>
      </c>
      <c r="F3996" s="45" t="s">
        <v>20972</v>
      </c>
      <c r="G3996" s="45" t="s">
        <v>1367</v>
      </c>
      <c r="H3996" s="46" t="s">
        <v>20973</v>
      </c>
      <c r="I3996" s="45" t="s">
        <v>19682</v>
      </c>
      <c r="J3996" s="46" t="s">
        <v>19683</v>
      </c>
      <c r="K3996" s="46" t="s">
        <v>19684</v>
      </c>
      <c r="L3996" s="45" t="s">
        <v>7306</v>
      </c>
      <c r="M3996" s="45" t="s">
        <v>7307</v>
      </c>
    </row>
    <row r="3997" spans="1:13" ht="57.6">
      <c r="A3997" s="42" t="s">
        <v>7154</v>
      </c>
      <c r="B3997" s="43">
        <f t="shared" si="126"/>
        <v>416</v>
      </c>
      <c r="C3997" s="43" t="str">
        <f t="shared" si="125"/>
        <v>42.1416</v>
      </c>
      <c r="D3997" s="44">
        <v>5</v>
      </c>
      <c r="E3997" s="45" t="s">
        <v>20974</v>
      </c>
      <c r="F3997" s="45" t="s">
        <v>20975</v>
      </c>
      <c r="G3997" s="45" t="s">
        <v>1367</v>
      </c>
      <c r="H3997" s="45" t="s">
        <v>20976</v>
      </c>
      <c r="I3997" s="45" t="s">
        <v>19682</v>
      </c>
      <c r="J3997" s="46" t="s">
        <v>19683</v>
      </c>
      <c r="K3997" s="46" t="s">
        <v>19684</v>
      </c>
      <c r="L3997" s="45" t="s">
        <v>7306</v>
      </c>
      <c r="M3997" s="45" t="s">
        <v>7307</v>
      </c>
    </row>
    <row r="3998" spans="1:13" ht="57.6">
      <c r="A3998" s="42" t="s">
        <v>7154</v>
      </c>
      <c r="B3998" s="43">
        <f t="shared" si="126"/>
        <v>417</v>
      </c>
      <c r="C3998" s="43" t="str">
        <f t="shared" si="125"/>
        <v>42.1417</v>
      </c>
      <c r="D3998" s="44">
        <v>5</v>
      </c>
      <c r="E3998" s="45" t="s">
        <v>20977</v>
      </c>
      <c r="F3998" s="45" t="s">
        <v>20978</v>
      </c>
      <c r="G3998" s="45" t="s">
        <v>1367</v>
      </c>
      <c r="H3998" s="45" t="s">
        <v>20979</v>
      </c>
      <c r="I3998" s="45" t="s">
        <v>19682</v>
      </c>
      <c r="J3998" s="46" t="s">
        <v>19683</v>
      </c>
      <c r="K3998" s="46" t="s">
        <v>19684</v>
      </c>
      <c r="L3998" s="45" t="s">
        <v>7306</v>
      </c>
      <c r="M3998" s="45" t="s">
        <v>7307</v>
      </c>
    </row>
    <row r="3999" spans="1:13" ht="57.6">
      <c r="A3999" s="42" t="s">
        <v>7154</v>
      </c>
      <c r="B3999" s="43">
        <f t="shared" si="126"/>
        <v>418</v>
      </c>
      <c r="C3999" s="43" t="str">
        <f t="shared" si="125"/>
        <v>42.1418</v>
      </c>
      <c r="D3999" s="44">
        <v>5</v>
      </c>
      <c r="E3999" s="45" t="s">
        <v>20980</v>
      </c>
      <c r="F3999" s="45" t="s">
        <v>20981</v>
      </c>
      <c r="G3999" s="45" t="s">
        <v>1367</v>
      </c>
      <c r="H3999" s="46" t="s">
        <v>20982</v>
      </c>
      <c r="I3999" s="45" t="s">
        <v>19682</v>
      </c>
      <c r="J3999" s="46" t="s">
        <v>19683</v>
      </c>
      <c r="K3999" s="46" t="s">
        <v>19684</v>
      </c>
      <c r="L3999" s="45" t="s">
        <v>7306</v>
      </c>
      <c r="M3999" s="45" t="s">
        <v>7307</v>
      </c>
    </row>
    <row r="4000" spans="1:13" ht="57.6">
      <c r="A4000" s="42" t="s">
        <v>7154</v>
      </c>
      <c r="B4000" s="43">
        <f t="shared" si="126"/>
        <v>419</v>
      </c>
      <c r="C4000" s="43" t="str">
        <f t="shared" si="125"/>
        <v>42.1419</v>
      </c>
      <c r="D4000" s="44">
        <v>5</v>
      </c>
      <c r="E4000" s="45" t="s">
        <v>20983</v>
      </c>
      <c r="F4000" s="45" t="s">
        <v>20984</v>
      </c>
      <c r="G4000" s="45" t="s">
        <v>1367</v>
      </c>
      <c r="H4000" s="46" t="s">
        <v>20985</v>
      </c>
      <c r="I4000" s="45" t="s">
        <v>19682</v>
      </c>
      <c r="J4000" s="46" t="s">
        <v>19683</v>
      </c>
      <c r="K4000" s="46" t="s">
        <v>19684</v>
      </c>
      <c r="L4000" s="45" t="s">
        <v>7306</v>
      </c>
      <c r="M4000" s="45" t="s">
        <v>7307</v>
      </c>
    </row>
    <row r="4001" spans="1:13" ht="57.6">
      <c r="A4001" s="42" t="s">
        <v>7154</v>
      </c>
      <c r="B4001" s="43">
        <f t="shared" si="126"/>
        <v>420</v>
      </c>
      <c r="C4001" s="43" t="str">
        <f t="shared" si="125"/>
        <v>42.1420</v>
      </c>
      <c r="D4001" s="44">
        <v>5</v>
      </c>
      <c r="E4001" s="45" t="s">
        <v>20986</v>
      </c>
      <c r="F4001" s="45" t="s">
        <v>20987</v>
      </c>
      <c r="G4001" s="45" t="s">
        <v>1367</v>
      </c>
      <c r="H4001" s="46" t="s">
        <v>20988</v>
      </c>
      <c r="I4001" s="45" t="s">
        <v>19682</v>
      </c>
      <c r="J4001" s="46" t="s">
        <v>19683</v>
      </c>
      <c r="K4001" s="46" t="s">
        <v>19684</v>
      </c>
      <c r="L4001" s="45" t="s">
        <v>7306</v>
      </c>
      <c r="M4001" s="45" t="s">
        <v>7307</v>
      </c>
    </row>
    <row r="4002" spans="1:13" ht="57.6">
      <c r="A4002" s="42" t="s">
        <v>7154</v>
      </c>
      <c r="B4002" s="43">
        <f t="shared" si="126"/>
        <v>421</v>
      </c>
      <c r="C4002" s="43" t="str">
        <f t="shared" si="125"/>
        <v>42.1421</v>
      </c>
      <c r="D4002" s="44">
        <v>5</v>
      </c>
      <c r="E4002" s="45" t="s">
        <v>20989</v>
      </c>
      <c r="F4002" s="45" t="s">
        <v>20990</v>
      </c>
      <c r="G4002" s="45" t="s">
        <v>1367</v>
      </c>
      <c r="H4002" s="45" t="s">
        <v>20991</v>
      </c>
      <c r="I4002" s="45" t="s">
        <v>19682</v>
      </c>
      <c r="J4002" s="46" t="s">
        <v>19683</v>
      </c>
      <c r="K4002" s="46" t="s">
        <v>19684</v>
      </c>
      <c r="L4002" s="45" t="s">
        <v>7306</v>
      </c>
      <c r="M4002" s="45" t="s">
        <v>7307</v>
      </c>
    </row>
    <row r="4003" spans="1:13" ht="57.6">
      <c r="A4003" s="42" t="s">
        <v>7154</v>
      </c>
      <c r="B4003" s="43">
        <f t="shared" si="126"/>
        <v>422</v>
      </c>
      <c r="C4003" s="43" t="str">
        <f t="shared" si="125"/>
        <v>42.1422</v>
      </c>
      <c r="D4003" s="44">
        <v>5</v>
      </c>
      <c r="E4003" s="45" t="s">
        <v>20992</v>
      </c>
      <c r="F4003" s="45" t="s">
        <v>20993</v>
      </c>
      <c r="G4003" s="45" t="s">
        <v>1367</v>
      </c>
      <c r="H4003" s="45" t="s">
        <v>20994</v>
      </c>
      <c r="I4003" s="45" t="s">
        <v>19682</v>
      </c>
      <c r="J4003" s="46" t="s">
        <v>19683</v>
      </c>
      <c r="K4003" s="46" t="s">
        <v>19684</v>
      </c>
      <c r="L4003" s="45" t="s">
        <v>7306</v>
      </c>
      <c r="M4003" s="45" t="s">
        <v>7307</v>
      </c>
    </row>
    <row r="4004" spans="1:13" ht="57.6">
      <c r="A4004" s="42" t="s">
        <v>7154</v>
      </c>
      <c r="B4004" s="43">
        <f t="shared" si="126"/>
        <v>423</v>
      </c>
      <c r="C4004" s="43" t="str">
        <f t="shared" si="125"/>
        <v>42.1423</v>
      </c>
      <c r="D4004" s="44">
        <v>5</v>
      </c>
      <c r="E4004" s="45" t="s">
        <v>20995</v>
      </c>
      <c r="F4004" s="45" t="s">
        <v>20996</v>
      </c>
      <c r="G4004" s="45" t="s">
        <v>1367</v>
      </c>
      <c r="H4004" s="46" t="s">
        <v>20997</v>
      </c>
      <c r="I4004" s="45" t="s">
        <v>19682</v>
      </c>
      <c r="J4004" s="46" t="s">
        <v>19683</v>
      </c>
      <c r="K4004" s="46" t="s">
        <v>19684</v>
      </c>
      <c r="L4004" s="45" t="s">
        <v>7306</v>
      </c>
      <c r="M4004" s="45" t="s">
        <v>7307</v>
      </c>
    </row>
    <row r="4005" spans="1:13" ht="57.6">
      <c r="A4005" s="42" t="s">
        <v>7154</v>
      </c>
      <c r="B4005" s="43">
        <f t="shared" si="126"/>
        <v>424</v>
      </c>
      <c r="C4005" s="43" t="str">
        <f t="shared" si="125"/>
        <v>42.1424</v>
      </c>
      <c r="D4005" s="44">
        <v>5</v>
      </c>
      <c r="E4005" s="45" t="s">
        <v>20998</v>
      </c>
      <c r="F4005" s="45" t="s">
        <v>20999</v>
      </c>
      <c r="G4005" s="45" t="s">
        <v>1367</v>
      </c>
      <c r="H4005" s="46" t="s">
        <v>21000</v>
      </c>
      <c r="I4005" s="45" t="s">
        <v>19682</v>
      </c>
      <c r="J4005" s="46" t="s">
        <v>19683</v>
      </c>
      <c r="K4005" s="46" t="s">
        <v>19684</v>
      </c>
      <c r="L4005" s="45" t="s">
        <v>7306</v>
      </c>
      <c r="M4005" s="45" t="s">
        <v>7307</v>
      </c>
    </row>
    <row r="4006" spans="1:13" ht="57.6">
      <c r="A4006" s="42" t="s">
        <v>7154</v>
      </c>
      <c r="B4006" s="43">
        <f t="shared" si="126"/>
        <v>425</v>
      </c>
      <c r="C4006" s="43" t="str">
        <f t="shared" si="125"/>
        <v>42.1425</v>
      </c>
      <c r="D4006" s="44">
        <v>5</v>
      </c>
      <c r="E4006" s="45" t="s">
        <v>21001</v>
      </c>
      <c r="F4006" s="45" t="s">
        <v>21002</v>
      </c>
      <c r="G4006" s="45" t="s">
        <v>1367</v>
      </c>
      <c r="H4006" s="46" t="s">
        <v>21003</v>
      </c>
      <c r="I4006" s="45" t="s">
        <v>19682</v>
      </c>
      <c r="J4006" s="46" t="s">
        <v>19683</v>
      </c>
      <c r="K4006" s="46" t="s">
        <v>19684</v>
      </c>
      <c r="L4006" s="45" t="s">
        <v>7306</v>
      </c>
      <c r="M4006" s="45" t="s">
        <v>7307</v>
      </c>
    </row>
    <row r="4007" spans="1:13" ht="57.6">
      <c r="A4007" s="42" t="s">
        <v>7154</v>
      </c>
      <c r="B4007" s="43">
        <f t="shared" si="126"/>
        <v>426</v>
      </c>
      <c r="C4007" s="43" t="str">
        <f t="shared" si="125"/>
        <v>42.1426</v>
      </c>
      <c r="D4007" s="44">
        <v>5</v>
      </c>
      <c r="E4007" s="45" t="s">
        <v>21004</v>
      </c>
      <c r="F4007" s="45" t="s">
        <v>21005</v>
      </c>
      <c r="G4007" s="45" t="s">
        <v>1367</v>
      </c>
      <c r="H4007" s="46" t="s">
        <v>21006</v>
      </c>
      <c r="I4007" s="45" t="s">
        <v>19682</v>
      </c>
      <c r="J4007" s="46" t="s">
        <v>19683</v>
      </c>
      <c r="K4007" s="46" t="s">
        <v>19684</v>
      </c>
      <c r="L4007" s="45" t="s">
        <v>7306</v>
      </c>
      <c r="M4007" s="45" t="s">
        <v>7307</v>
      </c>
    </row>
    <row r="4008" spans="1:13" ht="57.6">
      <c r="A4008" s="42" t="s">
        <v>7154</v>
      </c>
      <c r="B4008" s="43">
        <f t="shared" si="126"/>
        <v>427</v>
      </c>
      <c r="C4008" s="43" t="str">
        <f t="shared" si="125"/>
        <v>42.1427</v>
      </c>
      <c r="D4008" s="44">
        <v>5</v>
      </c>
      <c r="E4008" s="45" t="s">
        <v>21007</v>
      </c>
      <c r="F4008" s="45" t="s">
        <v>21008</v>
      </c>
      <c r="G4008" s="45" t="s">
        <v>1367</v>
      </c>
      <c r="H4008" s="45" t="s">
        <v>21009</v>
      </c>
      <c r="I4008" s="45" t="s">
        <v>19682</v>
      </c>
      <c r="J4008" s="46" t="s">
        <v>19683</v>
      </c>
      <c r="K4008" s="46" t="s">
        <v>19684</v>
      </c>
      <c r="L4008" s="45" t="s">
        <v>7306</v>
      </c>
      <c r="M4008" s="45" t="s">
        <v>7307</v>
      </c>
    </row>
    <row r="4009" spans="1:13" ht="57.6">
      <c r="A4009" s="42" t="s">
        <v>7154</v>
      </c>
      <c r="B4009" s="43">
        <f t="shared" si="126"/>
        <v>428</v>
      </c>
      <c r="C4009" s="43" t="str">
        <f t="shared" si="125"/>
        <v>42.1428</v>
      </c>
      <c r="D4009" s="44">
        <v>5</v>
      </c>
      <c r="E4009" s="45" t="s">
        <v>21010</v>
      </c>
      <c r="F4009" s="45" t="s">
        <v>21011</v>
      </c>
      <c r="G4009" s="45" t="s">
        <v>1367</v>
      </c>
      <c r="H4009" s="46" t="s">
        <v>21012</v>
      </c>
      <c r="I4009" s="45" t="s">
        <v>19682</v>
      </c>
      <c r="J4009" s="46" t="s">
        <v>19683</v>
      </c>
      <c r="K4009" s="46" t="s">
        <v>19684</v>
      </c>
      <c r="L4009" s="45" t="s">
        <v>7306</v>
      </c>
      <c r="M4009" s="45" t="s">
        <v>7307</v>
      </c>
    </row>
    <row r="4010" spans="1:13" ht="57.6">
      <c r="A4010" s="42" t="s">
        <v>7154</v>
      </c>
      <c r="B4010" s="43">
        <f t="shared" si="126"/>
        <v>429</v>
      </c>
      <c r="C4010" s="43" t="str">
        <f t="shared" si="125"/>
        <v>42.1429</v>
      </c>
      <c r="D4010" s="44">
        <v>5</v>
      </c>
      <c r="E4010" s="45" t="s">
        <v>21013</v>
      </c>
      <c r="F4010" s="45" t="s">
        <v>21014</v>
      </c>
      <c r="G4010" s="45" t="s">
        <v>1367</v>
      </c>
      <c r="H4010" s="45" t="s">
        <v>21015</v>
      </c>
      <c r="I4010" s="45" t="s">
        <v>19682</v>
      </c>
      <c r="J4010" s="46" t="s">
        <v>19683</v>
      </c>
      <c r="K4010" s="46" t="s">
        <v>19684</v>
      </c>
      <c r="L4010" s="45" t="s">
        <v>7306</v>
      </c>
      <c r="M4010" s="45" t="s">
        <v>7307</v>
      </c>
    </row>
    <row r="4011" spans="1:13" ht="57.6">
      <c r="A4011" s="42" t="s">
        <v>7154</v>
      </c>
      <c r="B4011" s="43">
        <f t="shared" si="126"/>
        <v>430</v>
      </c>
      <c r="C4011" s="43" t="str">
        <f t="shared" si="125"/>
        <v>42.1430</v>
      </c>
      <c r="D4011" s="44">
        <v>5</v>
      </c>
      <c r="E4011" s="45" t="s">
        <v>21016</v>
      </c>
      <c r="F4011" s="45" t="s">
        <v>21017</v>
      </c>
      <c r="G4011" s="45" t="s">
        <v>1367</v>
      </c>
      <c r="H4011" s="46" t="s">
        <v>21018</v>
      </c>
      <c r="I4011" s="45" t="s">
        <v>19682</v>
      </c>
      <c r="J4011" s="46" t="s">
        <v>19683</v>
      </c>
      <c r="K4011" s="46" t="s">
        <v>19684</v>
      </c>
      <c r="L4011" s="45" t="s">
        <v>7306</v>
      </c>
      <c r="M4011" s="45" t="s">
        <v>7307</v>
      </c>
    </row>
    <row r="4012" spans="1:13" ht="57.6">
      <c r="A4012" s="42" t="s">
        <v>7154</v>
      </c>
      <c r="B4012" s="43">
        <f t="shared" si="126"/>
        <v>431</v>
      </c>
      <c r="C4012" s="43" t="str">
        <f t="shared" si="125"/>
        <v>42.1431</v>
      </c>
      <c r="D4012" s="44">
        <v>5</v>
      </c>
      <c r="E4012" s="45" t="s">
        <v>21019</v>
      </c>
      <c r="F4012" s="45" t="s">
        <v>21020</v>
      </c>
      <c r="G4012" s="45" t="s">
        <v>1367</v>
      </c>
      <c r="H4012" s="46" t="s">
        <v>21021</v>
      </c>
      <c r="I4012" s="45" t="s">
        <v>19682</v>
      </c>
      <c r="J4012" s="46" t="s">
        <v>19683</v>
      </c>
      <c r="K4012" s="46" t="s">
        <v>19684</v>
      </c>
      <c r="L4012" s="45" t="s">
        <v>7306</v>
      </c>
      <c r="M4012" s="45" t="s">
        <v>7307</v>
      </c>
    </row>
    <row r="4013" spans="1:13" ht="57.6">
      <c r="A4013" s="42" t="s">
        <v>7154</v>
      </c>
      <c r="B4013" s="43">
        <f t="shared" si="126"/>
        <v>432</v>
      </c>
      <c r="C4013" s="43" t="str">
        <f t="shared" si="125"/>
        <v>42.1432</v>
      </c>
      <c r="D4013" s="44">
        <v>5</v>
      </c>
      <c r="E4013" s="45" t="s">
        <v>21022</v>
      </c>
      <c r="F4013" s="45" t="s">
        <v>21023</v>
      </c>
      <c r="G4013" s="45" t="s">
        <v>1367</v>
      </c>
      <c r="H4013" s="46" t="s">
        <v>21024</v>
      </c>
      <c r="I4013" s="45" t="s">
        <v>19682</v>
      </c>
      <c r="J4013" s="46" t="s">
        <v>19683</v>
      </c>
      <c r="K4013" s="46" t="s">
        <v>19684</v>
      </c>
      <c r="L4013" s="45" t="s">
        <v>7306</v>
      </c>
      <c r="M4013" s="45" t="s">
        <v>7307</v>
      </c>
    </row>
    <row r="4014" spans="1:13" ht="57.6">
      <c r="A4014" s="42" t="s">
        <v>7154</v>
      </c>
      <c r="B4014" s="43">
        <f t="shared" si="126"/>
        <v>433</v>
      </c>
      <c r="C4014" s="43" t="str">
        <f t="shared" si="125"/>
        <v>42.1433</v>
      </c>
      <c r="D4014" s="44">
        <v>5</v>
      </c>
      <c r="E4014" s="45" t="s">
        <v>21025</v>
      </c>
      <c r="F4014" s="45" t="s">
        <v>21026</v>
      </c>
      <c r="G4014" s="45" t="s">
        <v>1367</v>
      </c>
      <c r="H4014" s="45" t="s">
        <v>21027</v>
      </c>
      <c r="I4014" s="45" t="s">
        <v>19682</v>
      </c>
      <c r="J4014" s="46" t="s">
        <v>19683</v>
      </c>
      <c r="K4014" s="46" t="s">
        <v>19684</v>
      </c>
      <c r="L4014" s="45" t="s">
        <v>7306</v>
      </c>
      <c r="M4014" s="45" t="s">
        <v>7307</v>
      </c>
    </row>
    <row r="4015" spans="1:13" ht="57.6">
      <c r="A4015" s="42" t="s">
        <v>7154</v>
      </c>
      <c r="B4015" s="43">
        <f t="shared" si="126"/>
        <v>434</v>
      </c>
      <c r="C4015" s="43" t="str">
        <f t="shared" si="125"/>
        <v>42.1434</v>
      </c>
      <c r="D4015" s="44">
        <v>5</v>
      </c>
      <c r="E4015" s="45" t="s">
        <v>21028</v>
      </c>
      <c r="F4015" s="45" t="s">
        <v>21029</v>
      </c>
      <c r="G4015" s="45" t="s">
        <v>1367</v>
      </c>
      <c r="H4015" s="46" t="s">
        <v>21030</v>
      </c>
      <c r="I4015" s="45" t="s">
        <v>19682</v>
      </c>
      <c r="J4015" s="46" t="s">
        <v>19683</v>
      </c>
      <c r="K4015" s="46" t="s">
        <v>19684</v>
      </c>
      <c r="L4015" s="45" t="s">
        <v>7306</v>
      </c>
      <c r="M4015" s="45" t="s">
        <v>7307</v>
      </c>
    </row>
    <row r="4016" spans="1:13" ht="57.6">
      <c r="A4016" s="42" t="s">
        <v>7154</v>
      </c>
      <c r="B4016" s="43">
        <f t="shared" si="126"/>
        <v>435</v>
      </c>
      <c r="C4016" s="43" t="str">
        <f t="shared" si="125"/>
        <v>42.1435</v>
      </c>
      <c r="D4016" s="44">
        <v>5</v>
      </c>
      <c r="E4016" s="45" t="s">
        <v>21031</v>
      </c>
      <c r="F4016" s="45" t="s">
        <v>21032</v>
      </c>
      <c r="G4016" s="45" t="s">
        <v>1367</v>
      </c>
      <c r="H4016" s="45" t="s">
        <v>21033</v>
      </c>
      <c r="I4016" s="45" t="s">
        <v>19682</v>
      </c>
      <c r="J4016" s="46" t="s">
        <v>19683</v>
      </c>
      <c r="K4016" s="46" t="s">
        <v>19684</v>
      </c>
      <c r="L4016" s="45" t="s">
        <v>7306</v>
      </c>
      <c r="M4016" s="45" t="s">
        <v>7307</v>
      </c>
    </row>
    <row r="4017" spans="1:13" ht="57.6">
      <c r="A4017" s="42" t="s">
        <v>7154</v>
      </c>
      <c r="B4017" s="43">
        <f t="shared" si="126"/>
        <v>436</v>
      </c>
      <c r="C4017" s="43" t="str">
        <f t="shared" si="125"/>
        <v>42.1436</v>
      </c>
      <c r="D4017" s="44">
        <v>5</v>
      </c>
      <c r="E4017" s="45" t="s">
        <v>21034</v>
      </c>
      <c r="F4017" s="45" t="s">
        <v>21035</v>
      </c>
      <c r="G4017" s="45" t="s">
        <v>1367</v>
      </c>
      <c r="H4017" s="46" t="s">
        <v>21036</v>
      </c>
      <c r="I4017" s="45" t="s">
        <v>19682</v>
      </c>
      <c r="J4017" s="46" t="s">
        <v>19683</v>
      </c>
      <c r="K4017" s="46" t="s">
        <v>19684</v>
      </c>
      <c r="L4017" s="45" t="s">
        <v>7306</v>
      </c>
      <c r="M4017" s="45" t="s">
        <v>7307</v>
      </c>
    </row>
    <row r="4018" spans="1:13" ht="57.6">
      <c r="A4018" s="42" t="s">
        <v>7154</v>
      </c>
      <c r="B4018" s="43">
        <f t="shared" si="126"/>
        <v>437</v>
      </c>
      <c r="C4018" s="43" t="str">
        <f t="shared" si="125"/>
        <v>42.1437</v>
      </c>
      <c r="D4018" s="44">
        <v>5</v>
      </c>
      <c r="E4018" s="45" t="s">
        <v>21037</v>
      </c>
      <c r="F4018" s="45" t="s">
        <v>21038</v>
      </c>
      <c r="G4018" s="45" t="s">
        <v>1367</v>
      </c>
      <c r="H4018" s="46" t="s">
        <v>21039</v>
      </c>
      <c r="I4018" s="45" t="s">
        <v>19682</v>
      </c>
      <c r="J4018" s="46" t="s">
        <v>19683</v>
      </c>
      <c r="K4018" s="46" t="s">
        <v>19684</v>
      </c>
      <c r="L4018" s="45" t="s">
        <v>7306</v>
      </c>
      <c r="M4018" s="45" t="s">
        <v>7307</v>
      </c>
    </row>
    <row r="4019" spans="1:13" ht="57.6">
      <c r="A4019" s="42" t="s">
        <v>7154</v>
      </c>
      <c r="B4019" s="43">
        <f t="shared" si="126"/>
        <v>438</v>
      </c>
      <c r="C4019" s="43" t="str">
        <f t="shared" si="125"/>
        <v>42.1438</v>
      </c>
      <c r="D4019" s="44">
        <v>5</v>
      </c>
      <c r="E4019" s="45" t="s">
        <v>21040</v>
      </c>
      <c r="F4019" s="45" t="s">
        <v>21041</v>
      </c>
      <c r="G4019" s="45" t="s">
        <v>1367</v>
      </c>
      <c r="H4019" s="45" t="s">
        <v>21042</v>
      </c>
      <c r="I4019" s="45" t="s">
        <v>19682</v>
      </c>
      <c r="J4019" s="46" t="s">
        <v>19683</v>
      </c>
      <c r="K4019" s="46" t="s">
        <v>19684</v>
      </c>
      <c r="L4019" s="45" t="s">
        <v>7306</v>
      </c>
      <c r="M4019" s="45" t="s">
        <v>7307</v>
      </c>
    </row>
    <row r="4020" spans="1:13" ht="57.6">
      <c r="A4020" s="42" t="s">
        <v>7154</v>
      </c>
      <c r="B4020" s="43">
        <f t="shared" si="126"/>
        <v>439</v>
      </c>
      <c r="C4020" s="43" t="str">
        <f t="shared" si="125"/>
        <v>42.1439</v>
      </c>
      <c r="D4020" s="44">
        <v>5</v>
      </c>
      <c r="E4020" s="45" t="s">
        <v>21043</v>
      </c>
      <c r="F4020" s="45" t="s">
        <v>21044</v>
      </c>
      <c r="G4020" s="45" t="s">
        <v>1367</v>
      </c>
      <c r="H4020" s="45" t="s">
        <v>21045</v>
      </c>
      <c r="I4020" s="45" t="s">
        <v>19682</v>
      </c>
      <c r="J4020" s="46" t="s">
        <v>19683</v>
      </c>
      <c r="K4020" s="46" t="s">
        <v>19684</v>
      </c>
      <c r="L4020" s="45" t="s">
        <v>7306</v>
      </c>
      <c r="M4020" s="45" t="s">
        <v>7307</v>
      </c>
    </row>
    <row r="4021" spans="1:13" ht="57.6">
      <c r="A4021" s="42" t="s">
        <v>7154</v>
      </c>
      <c r="B4021" s="43">
        <f t="shared" si="126"/>
        <v>440</v>
      </c>
      <c r="C4021" s="43" t="str">
        <f t="shared" si="125"/>
        <v>42.1440</v>
      </c>
      <c r="D4021" s="44">
        <v>5</v>
      </c>
      <c r="E4021" s="45" t="s">
        <v>21046</v>
      </c>
      <c r="F4021" s="45" t="s">
        <v>21047</v>
      </c>
      <c r="G4021" s="45" t="s">
        <v>1367</v>
      </c>
      <c r="H4021" s="46" t="s">
        <v>21048</v>
      </c>
      <c r="I4021" s="45" t="s">
        <v>19682</v>
      </c>
      <c r="J4021" s="46" t="s">
        <v>19683</v>
      </c>
      <c r="K4021" s="46" t="s">
        <v>19684</v>
      </c>
      <c r="L4021" s="45" t="s">
        <v>7306</v>
      </c>
      <c r="M4021" s="45" t="s">
        <v>7307</v>
      </c>
    </row>
    <row r="4022" spans="1:13" ht="57.6">
      <c r="A4022" s="42" t="s">
        <v>7154</v>
      </c>
      <c r="B4022" s="43">
        <f t="shared" si="126"/>
        <v>441</v>
      </c>
      <c r="C4022" s="43" t="str">
        <f t="shared" si="125"/>
        <v>42.1441</v>
      </c>
      <c r="D4022" s="44">
        <v>5</v>
      </c>
      <c r="E4022" s="45" t="s">
        <v>21049</v>
      </c>
      <c r="F4022" s="45" t="s">
        <v>21050</v>
      </c>
      <c r="G4022" s="45" t="s">
        <v>1367</v>
      </c>
      <c r="H4022" s="46" t="s">
        <v>21051</v>
      </c>
      <c r="I4022" s="45" t="s">
        <v>19682</v>
      </c>
      <c r="J4022" s="46" t="s">
        <v>19683</v>
      </c>
      <c r="K4022" s="46" t="s">
        <v>19684</v>
      </c>
      <c r="L4022" s="45" t="s">
        <v>7306</v>
      </c>
      <c r="M4022" s="45" t="s">
        <v>7307</v>
      </c>
    </row>
    <row r="4023" spans="1:13" ht="57.6">
      <c r="A4023" s="42" t="s">
        <v>7154</v>
      </c>
      <c r="B4023" s="43">
        <f t="shared" si="126"/>
        <v>442</v>
      </c>
      <c r="C4023" s="43" t="str">
        <f t="shared" si="125"/>
        <v>42.1442</v>
      </c>
      <c r="D4023" s="44">
        <v>5</v>
      </c>
      <c r="E4023" s="45" t="s">
        <v>21052</v>
      </c>
      <c r="F4023" s="45" t="s">
        <v>21053</v>
      </c>
      <c r="G4023" s="45" t="s">
        <v>1367</v>
      </c>
      <c r="H4023" s="46" t="s">
        <v>21054</v>
      </c>
      <c r="I4023" s="45" t="s">
        <v>19682</v>
      </c>
      <c r="J4023" s="46" t="s">
        <v>19683</v>
      </c>
      <c r="K4023" s="46" t="s">
        <v>19684</v>
      </c>
      <c r="L4023" s="45" t="s">
        <v>7306</v>
      </c>
      <c r="M4023" s="45" t="s">
        <v>7307</v>
      </c>
    </row>
    <row r="4024" spans="1:13" ht="57.6">
      <c r="A4024" s="42" t="s">
        <v>7154</v>
      </c>
      <c r="B4024" s="43">
        <f t="shared" si="126"/>
        <v>443</v>
      </c>
      <c r="C4024" s="43" t="str">
        <f t="shared" si="125"/>
        <v>42.1443</v>
      </c>
      <c r="D4024" s="44">
        <v>5</v>
      </c>
      <c r="E4024" s="45" t="s">
        <v>21055</v>
      </c>
      <c r="F4024" s="45" t="s">
        <v>21056</v>
      </c>
      <c r="G4024" s="45" t="s">
        <v>1367</v>
      </c>
      <c r="H4024" s="45" t="s">
        <v>21057</v>
      </c>
      <c r="I4024" s="45" t="s">
        <v>19682</v>
      </c>
      <c r="J4024" s="46" t="s">
        <v>19683</v>
      </c>
      <c r="K4024" s="46" t="s">
        <v>19684</v>
      </c>
      <c r="L4024" s="45" t="s">
        <v>7306</v>
      </c>
      <c r="M4024" s="45" t="s">
        <v>7307</v>
      </c>
    </row>
    <row r="4025" spans="1:13" ht="57.6">
      <c r="A4025" s="42" t="s">
        <v>7154</v>
      </c>
      <c r="B4025" s="43">
        <f t="shared" si="126"/>
        <v>444</v>
      </c>
      <c r="C4025" s="43" t="str">
        <f t="shared" si="125"/>
        <v>42.1444</v>
      </c>
      <c r="D4025" s="44">
        <v>5</v>
      </c>
      <c r="E4025" s="45" t="s">
        <v>21058</v>
      </c>
      <c r="F4025" s="45" t="s">
        <v>21059</v>
      </c>
      <c r="G4025" s="45" t="s">
        <v>1367</v>
      </c>
      <c r="H4025" s="45" t="s">
        <v>21060</v>
      </c>
      <c r="I4025" s="45" t="s">
        <v>19682</v>
      </c>
      <c r="J4025" s="46" t="s">
        <v>19683</v>
      </c>
      <c r="K4025" s="46" t="s">
        <v>19684</v>
      </c>
      <c r="L4025" s="45" t="s">
        <v>7306</v>
      </c>
      <c r="M4025" s="45" t="s">
        <v>7307</v>
      </c>
    </row>
    <row r="4026" spans="1:13" ht="57.6">
      <c r="A4026" s="42" t="s">
        <v>7154</v>
      </c>
      <c r="B4026" s="43">
        <f t="shared" si="126"/>
        <v>445</v>
      </c>
      <c r="C4026" s="43" t="str">
        <f t="shared" si="125"/>
        <v>42.1445</v>
      </c>
      <c r="D4026" s="44">
        <v>5</v>
      </c>
      <c r="E4026" s="45" t="s">
        <v>21061</v>
      </c>
      <c r="F4026" s="45" t="s">
        <v>21062</v>
      </c>
      <c r="G4026" s="45" t="s">
        <v>1367</v>
      </c>
      <c r="H4026" s="46" t="s">
        <v>21063</v>
      </c>
      <c r="I4026" s="45" t="s">
        <v>19682</v>
      </c>
      <c r="J4026" s="46" t="s">
        <v>19683</v>
      </c>
      <c r="K4026" s="46" t="s">
        <v>19684</v>
      </c>
      <c r="L4026" s="45" t="s">
        <v>7306</v>
      </c>
      <c r="M4026" s="45" t="s">
        <v>7307</v>
      </c>
    </row>
    <row r="4027" spans="1:13" ht="57.6">
      <c r="A4027" s="42" t="s">
        <v>7154</v>
      </c>
      <c r="B4027" s="43">
        <f t="shared" si="126"/>
        <v>446</v>
      </c>
      <c r="C4027" s="43" t="str">
        <f t="shared" si="125"/>
        <v>42.1446</v>
      </c>
      <c r="D4027" s="44">
        <v>5</v>
      </c>
      <c r="E4027" s="45" t="s">
        <v>21064</v>
      </c>
      <c r="F4027" s="45" t="s">
        <v>21065</v>
      </c>
      <c r="G4027" s="45" t="s">
        <v>1367</v>
      </c>
      <c r="H4027" s="46" t="s">
        <v>21066</v>
      </c>
      <c r="I4027" s="45" t="s">
        <v>19682</v>
      </c>
      <c r="J4027" s="46" t="s">
        <v>19683</v>
      </c>
      <c r="K4027" s="46" t="s">
        <v>19684</v>
      </c>
      <c r="L4027" s="45" t="s">
        <v>7306</v>
      </c>
      <c r="M4027" s="45" t="s">
        <v>7307</v>
      </c>
    </row>
    <row r="4028" spans="1:13" ht="57.6">
      <c r="A4028" s="42" t="s">
        <v>7154</v>
      </c>
      <c r="B4028" s="43">
        <f t="shared" si="126"/>
        <v>447</v>
      </c>
      <c r="C4028" s="43" t="str">
        <f t="shared" si="125"/>
        <v>42.1447</v>
      </c>
      <c r="D4028" s="44">
        <v>4</v>
      </c>
      <c r="E4028" s="45" t="s">
        <v>21067</v>
      </c>
      <c r="F4028" s="45" t="s">
        <v>21068</v>
      </c>
      <c r="G4028" s="45" t="s">
        <v>21069</v>
      </c>
      <c r="H4028" s="45" t="s">
        <v>21070</v>
      </c>
      <c r="I4028" s="45" t="s">
        <v>19682</v>
      </c>
      <c r="J4028" s="46" t="s">
        <v>19683</v>
      </c>
      <c r="K4028" s="46" t="s">
        <v>19684</v>
      </c>
      <c r="L4028" s="45" t="s">
        <v>7306</v>
      </c>
      <c r="M4028" s="45" t="s">
        <v>7307</v>
      </c>
    </row>
    <row r="4029" spans="1:13" ht="57.6">
      <c r="A4029" s="42" t="s">
        <v>7154</v>
      </c>
      <c r="B4029" s="43">
        <f t="shared" si="126"/>
        <v>448</v>
      </c>
      <c r="C4029" s="43" t="str">
        <f t="shared" si="125"/>
        <v>42.1448</v>
      </c>
      <c r="D4029" s="44">
        <v>5</v>
      </c>
      <c r="E4029" s="45" t="s">
        <v>21071</v>
      </c>
      <c r="F4029" s="45" t="s">
        <v>21072</v>
      </c>
      <c r="G4029" s="45" t="s">
        <v>1367</v>
      </c>
      <c r="H4029" s="46" t="s">
        <v>21073</v>
      </c>
      <c r="I4029" s="45" t="s">
        <v>19682</v>
      </c>
      <c r="J4029" s="46" t="s">
        <v>19683</v>
      </c>
      <c r="K4029" s="46" t="s">
        <v>19684</v>
      </c>
      <c r="L4029" s="45" t="s">
        <v>7306</v>
      </c>
      <c r="M4029" s="45" t="s">
        <v>7307</v>
      </c>
    </row>
    <row r="4030" spans="1:13" ht="57.6">
      <c r="A4030" s="42" t="s">
        <v>7154</v>
      </c>
      <c r="B4030" s="43">
        <f t="shared" si="126"/>
        <v>449</v>
      </c>
      <c r="C4030" s="43" t="str">
        <f t="shared" si="125"/>
        <v>42.1449</v>
      </c>
      <c r="D4030" s="44">
        <v>5</v>
      </c>
      <c r="E4030" s="45" t="s">
        <v>21074</v>
      </c>
      <c r="F4030" s="45" t="s">
        <v>21075</v>
      </c>
      <c r="G4030" s="45" t="s">
        <v>1367</v>
      </c>
      <c r="H4030" s="45" t="s">
        <v>21076</v>
      </c>
      <c r="I4030" s="45" t="s">
        <v>19682</v>
      </c>
      <c r="J4030" s="46" t="s">
        <v>19683</v>
      </c>
      <c r="K4030" s="46" t="s">
        <v>19684</v>
      </c>
      <c r="L4030" s="45" t="s">
        <v>7306</v>
      </c>
      <c r="M4030" s="45" t="s">
        <v>7307</v>
      </c>
    </row>
    <row r="4031" spans="1:13" ht="57.6">
      <c r="A4031" s="42" t="s">
        <v>7154</v>
      </c>
      <c r="B4031" s="43">
        <f t="shared" si="126"/>
        <v>450</v>
      </c>
      <c r="C4031" s="43" t="str">
        <f t="shared" si="125"/>
        <v>42.1450</v>
      </c>
      <c r="D4031" s="44">
        <v>5</v>
      </c>
      <c r="E4031" s="45" t="s">
        <v>21077</v>
      </c>
      <c r="F4031" s="45" t="s">
        <v>21078</v>
      </c>
      <c r="G4031" s="45" t="s">
        <v>1367</v>
      </c>
      <c r="H4031" s="46" t="s">
        <v>21079</v>
      </c>
      <c r="I4031" s="45" t="s">
        <v>19682</v>
      </c>
      <c r="J4031" s="46" t="s">
        <v>19683</v>
      </c>
      <c r="K4031" s="46" t="s">
        <v>19684</v>
      </c>
      <c r="L4031" s="45" t="s">
        <v>7306</v>
      </c>
      <c r="M4031" s="45" t="s">
        <v>7307</v>
      </c>
    </row>
    <row r="4032" spans="1:13" ht="57.6">
      <c r="A4032" s="42" t="s">
        <v>7154</v>
      </c>
      <c r="B4032" s="43">
        <f t="shared" si="126"/>
        <v>451</v>
      </c>
      <c r="C4032" s="43" t="str">
        <f t="shared" si="125"/>
        <v>42.1451</v>
      </c>
      <c r="D4032" s="44">
        <v>5</v>
      </c>
      <c r="E4032" s="45" t="s">
        <v>21080</v>
      </c>
      <c r="F4032" s="45" t="s">
        <v>21081</v>
      </c>
      <c r="G4032" s="45" t="s">
        <v>1367</v>
      </c>
      <c r="H4032" s="45" t="s">
        <v>21082</v>
      </c>
      <c r="I4032" s="45" t="s">
        <v>19682</v>
      </c>
      <c r="J4032" s="46" t="s">
        <v>19683</v>
      </c>
      <c r="K4032" s="46" t="s">
        <v>19684</v>
      </c>
      <c r="L4032" s="45" t="s">
        <v>7306</v>
      </c>
      <c r="M4032" s="45" t="s">
        <v>7307</v>
      </c>
    </row>
    <row r="4033" spans="1:13" ht="57.6">
      <c r="A4033" s="42" t="s">
        <v>7154</v>
      </c>
      <c r="B4033" s="43">
        <f t="shared" si="126"/>
        <v>452</v>
      </c>
      <c r="C4033" s="43" t="str">
        <f t="shared" si="125"/>
        <v>42.1452</v>
      </c>
      <c r="D4033" s="44">
        <v>5</v>
      </c>
      <c r="E4033" s="45" t="s">
        <v>21083</v>
      </c>
      <c r="F4033" s="45" t="s">
        <v>21084</v>
      </c>
      <c r="G4033" s="45" t="s">
        <v>1367</v>
      </c>
      <c r="H4033" s="46" t="s">
        <v>21085</v>
      </c>
      <c r="I4033" s="45" t="s">
        <v>19682</v>
      </c>
      <c r="J4033" s="46" t="s">
        <v>19683</v>
      </c>
      <c r="K4033" s="46" t="s">
        <v>19684</v>
      </c>
      <c r="L4033" s="45" t="s">
        <v>7306</v>
      </c>
      <c r="M4033" s="45" t="s">
        <v>7307</v>
      </c>
    </row>
    <row r="4034" spans="1:13" ht="57.6">
      <c r="A4034" s="42" t="s">
        <v>7154</v>
      </c>
      <c r="B4034" s="43">
        <f t="shared" si="126"/>
        <v>453</v>
      </c>
      <c r="C4034" s="43" t="str">
        <f t="shared" si="125"/>
        <v>42.1453</v>
      </c>
      <c r="D4034" s="44">
        <v>5</v>
      </c>
      <c r="E4034" s="45" t="s">
        <v>21086</v>
      </c>
      <c r="F4034" s="45" t="s">
        <v>21087</v>
      </c>
      <c r="G4034" s="45" t="s">
        <v>1367</v>
      </c>
      <c r="H4034" s="46" t="s">
        <v>21088</v>
      </c>
      <c r="I4034" s="45" t="s">
        <v>19682</v>
      </c>
      <c r="J4034" s="46" t="s">
        <v>19683</v>
      </c>
      <c r="K4034" s="46" t="s">
        <v>19684</v>
      </c>
      <c r="L4034" s="45" t="s">
        <v>7306</v>
      </c>
      <c r="M4034" s="45" t="s">
        <v>7307</v>
      </c>
    </row>
    <row r="4035" spans="1:13" ht="57.6">
      <c r="A4035" s="42" t="s">
        <v>7154</v>
      </c>
      <c r="B4035" s="43">
        <f t="shared" si="126"/>
        <v>454</v>
      </c>
      <c r="C4035" s="43" t="str">
        <f t="shared" ref="C4035:C4098" si="127">+CONCATENATE(A4035,B4035)</f>
        <v>42.1454</v>
      </c>
      <c r="D4035" s="44">
        <v>5</v>
      </c>
      <c r="E4035" s="45" t="s">
        <v>21089</v>
      </c>
      <c r="F4035" s="45" t="s">
        <v>21090</v>
      </c>
      <c r="G4035" s="45" t="s">
        <v>1367</v>
      </c>
      <c r="H4035" s="46" t="s">
        <v>21091</v>
      </c>
      <c r="I4035" s="45" t="s">
        <v>19682</v>
      </c>
      <c r="J4035" s="46" t="s">
        <v>19683</v>
      </c>
      <c r="K4035" s="46" t="s">
        <v>19684</v>
      </c>
      <c r="L4035" s="45" t="s">
        <v>7306</v>
      </c>
      <c r="M4035" s="45" t="s">
        <v>7307</v>
      </c>
    </row>
    <row r="4036" spans="1:13" ht="57.6">
      <c r="A4036" s="42" t="s">
        <v>7154</v>
      </c>
      <c r="B4036" s="43">
        <f t="shared" ref="B4036:B4099" si="128">+IF(A4036=A4035,B4035+1,1)</f>
        <v>455</v>
      </c>
      <c r="C4036" s="43" t="str">
        <f t="shared" si="127"/>
        <v>42.1455</v>
      </c>
      <c r="D4036" s="44">
        <v>5</v>
      </c>
      <c r="E4036" s="45" t="s">
        <v>21092</v>
      </c>
      <c r="F4036" s="45" t="s">
        <v>21093</v>
      </c>
      <c r="G4036" s="45" t="s">
        <v>1367</v>
      </c>
      <c r="H4036" s="45" t="s">
        <v>21094</v>
      </c>
      <c r="I4036" s="45" t="s">
        <v>19682</v>
      </c>
      <c r="J4036" s="46" t="s">
        <v>19683</v>
      </c>
      <c r="K4036" s="46" t="s">
        <v>19684</v>
      </c>
      <c r="L4036" s="45" t="s">
        <v>7306</v>
      </c>
      <c r="M4036" s="45" t="s">
        <v>7307</v>
      </c>
    </row>
    <row r="4037" spans="1:13" ht="57.6">
      <c r="A4037" s="42" t="s">
        <v>7154</v>
      </c>
      <c r="B4037" s="43">
        <f t="shared" si="128"/>
        <v>456</v>
      </c>
      <c r="C4037" s="43" t="str">
        <f t="shared" si="127"/>
        <v>42.1456</v>
      </c>
      <c r="D4037" s="44">
        <v>5</v>
      </c>
      <c r="E4037" s="45" t="s">
        <v>21095</v>
      </c>
      <c r="F4037" s="45" t="s">
        <v>21096</v>
      </c>
      <c r="G4037" s="45" t="s">
        <v>1367</v>
      </c>
      <c r="H4037" s="45" t="s">
        <v>21097</v>
      </c>
      <c r="I4037" s="45" t="s">
        <v>19682</v>
      </c>
      <c r="J4037" s="46" t="s">
        <v>19683</v>
      </c>
      <c r="K4037" s="46" t="s">
        <v>19684</v>
      </c>
      <c r="L4037" s="45" t="s">
        <v>7306</v>
      </c>
      <c r="M4037" s="45" t="s">
        <v>7307</v>
      </c>
    </row>
    <row r="4038" spans="1:13" ht="57.6">
      <c r="A4038" s="42" t="s">
        <v>7154</v>
      </c>
      <c r="B4038" s="43">
        <f t="shared" si="128"/>
        <v>457</v>
      </c>
      <c r="C4038" s="43" t="str">
        <f t="shared" si="127"/>
        <v>42.1457</v>
      </c>
      <c r="D4038" s="44">
        <v>5</v>
      </c>
      <c r="E4038" s="45" t="s">
        <v>21098</v>
      </c>
      <c r="F4038" s="45" t="s">
        <v>21099</v>
      </c>
      <c r="G4038" s="45" t="s">
        <v>1367</v>
      </c>
      <c r="H4038" s="46" t="s">
        <v>21100</v>
      </c>
      <c r="I4038" s="45" t="s">
        <v>19682</v>
      </c>
      <c r="J4038" s="46" t="s">
        <v>19683</v>
      </c>
      <c r="K4038" s="46" t="s">
        <v>19684</v>
      </c>
      <c r="L4038" s="45" t="s">
        <v>7306</v>
      </c>
      <c r="M4038" s="45" t="s">
        <v>7307</v>
      </c>
    </row>
    <row r="4039" spans="1:13" ht="57.6">
      <c r="A4039" s="42" t="s">
        <v>7154</v>
      </c>
      <c r="B4039" s="43">
        <f t="shared" si="128"/>
        <v>458</v>
      </c>
      <c r="C4039" s="43" t="str">
        <f t="shared" si="127"/>
        <v>42.1458</v>
      </c>
      <c r="D4039" s="44">
        <v>5</v>
      </c>
      <c r="E4039" s="45" t="s">
        <v>21101</v>
      </c>
      <c r="F4039" s="45" t="s">
        <v>21102</v>
      </c>
      <c r="G4039" s="45" t="s">
        <v>1367</v>
      </c>
      <c r="H4039" s="46" t="s">
        <v>21103</v>
      </c>
      <c r="I4039" s="45" t="s">
        <v>19682</v>
      </c>
      <c r="J4039" s="46" t="s">
        <v>19683</v>
      </c>
      <c r="K4039" s="46" t="s">
        <v>19684</v>
      </c>
      <c r="L4039" s="45" t="s">
        <v>7306</v>
      </c>
      <c r="M4039" s="45" t="s">
        <v>7307</v>
      </c>
    </row>
    <row r="4040" spans="1:13" ht="57.6">
      <c r="A4040" s="42" t="s">
        <v>7154</v>
      </c>
      <c r="B4040" s="43">
        <f t="shared" si="128"/>
        <v>459</v>
      </c>
      <c r="C4040" s="43" t="str">
        <f t="shared" si="127"/>
        <v>42.1459</v>
      </c>
      <c r="D4040" s="44">
        <v>5</v>
      </c>
      <c r="E4040" s="45" t="s">
        <v>21104</v>
      </c>
      <c r="F4040" s="45" t="s">
        <v>21105</v>
      </c>
      <c r="G4040" s="45" t="s">
        <v>1367</v>
      </c>
      <c r="H4040" s="45" t="s">
        <v>21106</v>
      </c>
      <c r="I4040" s="45" t="s">
        <v>19682</v>
      </c>
      <c r="J4040" s="46" t="s">
        <v>19683</v>
      </c>
      <c r="K4040" s="46" t="s">
        <v>19684</v>
      </c>
      <c r="L4040" s="45" t="s">
        <v>7306</v>
      </c>
      <c r="M4040" s="45" t="s">
        <v>7307</v>
      </c>
    </row>
    <row r="4041" spans="1:13" ht="57.6">
      <c r="A4041" s="42" t="s">
        <v>7154</v>
      </c>
      <c r="B4041" s="43">
        <f t="shared" si="128"/>
        <v>460</v>
      </c>
      <c r="C4041" s="43" t="str">
        <f t="shared" si="127"/>
        <v>42.1460</v>
      </c>
      <c r="D4041" s="44">
        <v>5</v>
      </c>
      <c r="E4041" s="45" t="s">
        <v>21107</v>
      </c>
      <c r="F4041" s="45" t="s">
        <v>21108</v>
      </c>
      <c r="G4041" s="45" t="s">
        <v>1367</v>
      </c>
      <c r="H4041" s="46" t="s">
        <v>21109</v>
      </c>
      <c r="I4041" s="45" t="s">
        <v>19682</v>
      </c>
      <c r="J4041" s="46" t="s">
        <v>19683</v>
      </c>
      <c r="K4041" s="46" t="s">
        <v>19684</v>
      </c>
      <c r="L4041" s="45" t="s">
        <v>7306</v>
      </c>
      <c r="M4041" s="45" t="s">
        <v>7307</v>
      </c>
    </row>
    <row r="4042" spans="1:13" ht="57.6">
      <c r="A4042" s="42" t="s">
        <v>7154</v>
      </c>
      <c r="B4042" s="43">
        <f t="shared" si="128"/>
        <v>461</v>
      </c>
      <c r="C4042" s="43" t="str">
        <f t="shared" si="127"/>
        <v>42.1461</v>
      </c>
      <c r="D4042" s="44">
        <v>5</v>
      </c>
      <c r="E4042" s="45" t="s">
        <v>21110</v>
      </c>
      <c r="F4042" s="45" t="s">
        <v>21111</v>
      </c>
      <c r="G4042" s="45" t="s">
        <v>1367</v>
      </c>
      <c r="H4042" s="46" t="s">
        <v>21112</v>
      </c>
      <c r="I4042" s="45" t="s">
        <v>19682</v>
      </c>
      <c r="J4042" s="46" t="s">
        <v>19683</v>
      </c>
      <c r="K4042" s="46" t="s">
        <v>19684</v>
      </c>
      <c r="L4042" s="45" t="s">
        <v>7306</v>
      </c>
      <c r="M4042" s="45" t="s">
        <v>7307</v>
      </c>
    </row>
    <row r="4043" spans="1:13" ht="57.6">
      <c r="A4043" s="42" t="s">
        <v>7154</v>
      </c>
      <c r="B4043" s="43">
        <f t="shared" si="128"/>
        <v>462</v>
      </c>
      <c r="C4043" s="43" t="str">
        <f t="shared" si="127"/>
        <v>42.1462</v>
      </c>
      <c r="D4043" s="44">
        <v>5</v>
      </c>
      <c r="E4043" s="45" t="s">
        <v>21113</v>
      </c>
      <c r="F4043" s="45" t="s">
        <v>21114</v>
      </c>
      <c r="G4043" s="45" t="s">
        <v>1367</v>
      </c>
      <c r="H4043" s="46" t="s">
        <v>19681</v>
      </c>
      <c r="I4043" s="45" t="s">
        <v>19682</v>
      </c>
      <c r="J4043" s="46" t="s">
        <v>19683</v>
      </c>
      <c r="K4043" s="46" t="s">
        <v>19684</v>
      </c>
      <c r="L4043" s="45" t="s">
        <v>7306</v>
      </c>
      <c r="M4043" s="45" t="s">
        <v>7307</v>
      </c>
    </row>
    <row r="4044" spans="1:13" ht="57.6">
      <c r="A4044" s="42" t="s">
        <v>7154</v>
      </c>
      <c r="B4044" s="43">
        <f t="shared" si="128"/>
        <v>463</v>
      </c>
      <c r="C4044" s="43" t="str">
        <f t="shared" si="127"/>
        <v>42.1463</v>
      </c>
      <c r="D4044" s="44">
        <v>5</v>
      </c>
      <c r="E4044" s="45" t="s">
        <v>21115</v>
      </c>
      <c r="F4044" s="45" t="s">
        <v>21116</v>
      </c>
      <c r="G4044" s="45" t="s">
        <v>1367</v>
      </c>
      <c r="H4044" s="46" t="s">
        <v>21117</v>
      </c>
      <c r="I4044" s="45" t="s">
        <v>19682</v>
      </c>
      <c r="J4044" s="46" t="s">
        <v>19683</v>
      </c>
      <c r="K4044" s="46" t="s">
        <v>19684</v>
      </c>
      <c r="L4044" s="45" t="s">
        <v>7306</v>
      </c>
      <c r="M4044" s="45" t="s">
        <v>7307</v>
      </c>
    </row>
    <row r="4045" spans="1:13" ht="57.6">
      <c r="A4045" s="42" t="s">
        <v>7154</v>
      </c>
      <c r="B4045" s="43">
        <f t="shared" si="128"/>
        <v>464</v>
      </c>
      <c r="C4045" s="43" t="str">
        <f t="shared" si="127"/>
        <v>42.1464</v>
      </c>
      <c r="D4045" s="44">
        <v>5</v>
      </c>
      <c r="E4045" s="45" t="s">
        <v>21118</v>
      </c>
      <c r="F4045" s="45" t="s">
        <v>21119</v>
      </c>
      <c r="G4045" s="45" t="s">
        <v>1367</v>
      </c>
      <c r="H4045" s="46" t="s">
        <v>21120</v>
      </c>
      <c r="I4045" s="45" t="s">
        <v>19682</v>
      </c>
      <c r="J4045" s="46" t="s">
        <v>19683</v>
      </c>
      <c r="K4045" s="46" t="s">
        <v>19684</v>
      </c>
      <c r="L4045" s="45" t="s">
        <v>7306</v>
      </c>
      <c r="M4045" s="45" t="s">
        <v>7307</v>
      </c>
    </row>
    <row r="4046" spans="1:13" ht="57.6">
      <c r="A4046" s="42" t="s">
        <v>7154</v>
      </c>
      <c r="B4046" s="43">
        <f t="shared" si="128"/>
        <v>465</v>
      </c>
      <c r="C4046" s="43" t="str">
        <f t="shared" si="127"/>
        <v>42.1465</v>
      </c>
      <c r="D4046" s="44">
        <v>5</v>
      </c>
      <c r="E4046" s="45" t="s">
        <v>21121</v>
      </c>
      <c r="F4046" s="45" t="s">
        <v>21122</v>
      </c>
      <c r="G4046" s="45" t="s">
        <v>1367</v>
      </c>
      <c r="H4046" s="46" t="s">
        <v>21123</v>
      </c>
      <c r="I4046" s="45" t="s">
        <v>19682</v>
      </c>
      <c r="J4046" s="46" t="s">
        <v>19683</v>
      </c>
      <c r="K4046" s="46" t="s">
        <v>19684</v>
      </c>
      <c r="L4046" s="45" t="s">
        <v>7306</v>
      </c>
      <c r="M4046" s="45" t="s">
        <v>7307</v>
      </c>
    </row>
    <row r="4047" spans="1:13" ht="57.6">
      <c r="A4047" s="42" t="s">
        <v>7154</v>
      </c>
      <c r="B4047" s="43">
        <f t="shared" si="128"/>
        <v>466</v>
      </c>
      <c r="C4047" s="43" t="str">
        <f t="shared" si="127"/>
        <v>42.1466</v>
      </c>
      <c r="D4047" s="44">
        <v>5</v>
      </c>
      <c r="E4047" s="45" t="s">
        <v>21124</v>
      </c>
      <c r="F4047" s="45" t="s">
        <v>21125</v>
      </c>
      <c r="G4047" s="45" t="s">
        <v>1367</v>
      </c>
      <c r="H4047" s="45" t="s">
        <v>21126</v>
      </c>
      <c r="I4047" s="45" t="s">
        <v>19682</v>
      </c>
      <c r="J4047" s="46" t="s">
        <v>19683</v>
      </c>
      <c r="K4047" s="46" t="s">
        <v>19684</v>
      </c>
      <c r="L4047" s="45" t="s">
        <v>7306</v>
      </c>
      <c r="M4047" s="45" t="s">
        <v>7307</v>
      </c>
    </row>
    <row r="4048" spans="1:13" ht="57.6">
      <c r="A4048" s="42" t="s">
        <v>7154</v>
      </c>
      <c r="B4048" s="43">
        <f t="shared" si="128"/>
        <v>467</v>
      </c>
      <c r="C4048" s="43" t="str">
        <f t="shared" si="127"/>
        <v>42.1467</v>
      </c>
      <c r="D4048" s="44">
        <v>5</v>
      </c>
      <c r="E4048" s="45" t="s">
        <v>21127</v>
      </c>
      <c r="F4048" s="45" t="s">
        <v>21128</v>
      </c>
      <c r="G4048" s="45" t="s">
        <v>1367</v>
      </c>
      <c r="H4048" s="45" t="s">
        <v>21129</v>
      </c>
      <c r="I4048" s="45" t="s">
        <v>19682</v>
      </c>
      <c r="J4048" s="46" t="s">
        <v>19683</v>
      </c>
      <c r="K4048" s="46" t="s">
        <v>19684</v>
      </c>
      <c r="L4048" s="45" t="s">
        <v>7306</v>
      </c>
      <c r="M4048" s="45" t="s">
        <v>7307</v>
      </c>
    </row>
    <row r="4049" spans="1:13" ht="57.6">
      <c r="A4049" s="42" t="s">
        <v>7154</v>
      </c>
      <c r="B4049" s="43">
        <f t="shared" si="128"/>
        <v>468</v>
      </c>
      <c r="C4049" s="43" t="str">
        <f t="shared" si="127"/>
        <v>42.1468</v>
      </c>
      <c r="D4049" s="44">
        <v>5</v>
      </c>
      <c r="E4049" s="45" t="s">
        <v>21130</v>
      </c>
      <c r="F4049" s="45" t="s">
        <v>21131</v>
      </c>
      <c r="G4049" s="45" t="s">
        <v>1367</v>
      </c>
      <c r="H4049" s="46" t="s">
        <v>21132</v>
      </c>
      <c r="I4049" s="45" t="s">
        <v>19682</v>
      </c>
      <c r="J4049" s="46" t="s">
        <v>19683</v>
      </c>
      <c r="K4049" s="46" t="s">
        <v>19684</v>
      </c>
      <c r="L4049" s="45" t="s">
        <v>7306</v>
      </c>
      <c r="M4049" s="45" t="s">
        <v>7307</v>
      </c>
    </row>
    <row r="4050" spans="1:13" ht="57.6">
      <c r="A4050" s="42" t="s">
        <v>7154</v>
      </c>
      <c r="B4050" s="43">
        <f t="shared" si="128"/>
        <v>469</v>
      </c>
      <c r="C4050" s="43" t="str">
        <f t="shared" si="127"/>
        <v>42.1469</v>
      </c>
      <c r="D4050" s="44">
        <v>5</v>
      </c>
      <c r="E4050" s="45" t="s">
        <v>21133</v>
      </c>
      <c r="F4050" s="45" t="s">
        <v>21134</v>
      </c>
      <c r="G4050" s="45" t="s">
        <v>1367</v>
      </c>
      <c r="H4050" s="45" t="s">
        <v>21135</v>
      </c>
      <c r="I4050" s="45" t="s">
        <v>19682</v>
      </c>
      <c r="J4050" s="46" t="s">
        <v>19683</v>
      </c>
      <c r="K4050" s="46" t="s">
        <v>19684</v>
      </c>
      <c r="L4050" s="45" t="s">
        <v>7306</v>
      </c>
      <c r="M4050" s="45" t="s">
        <v>7307</v>
      </c>
    </row>
    <row r="4051" spans="1:13" ht="57.6">
      <c r="A4051" s="42" t="s">
        <v>7154</v>
      </c>
      <c r="B4051" s="43">
        <f t="shared" si="128"/>
        <v>470</v>
      </c>
      <c r="C4051" s="43" t="str">
        <f t="shared" si="127"/>
        <v>42.1470</v>
      </c>
      <c r="D4051" s="44">
        <v>5</v>
      </c>
      <c r="E4051" s="45" t="s">
        <v>21136</v>
      </c>
      <c r="F4051" s="45" t="s">
        <v>21137</v>
      </c>
      <c r="G4051" s="45" t="s">
        <v>1367</v>
      </c>
      <c r="H4051" s="45" t="s">
        <v>21138</v>
      </c>
      <c r="I4051" s="45" t="s">
        <v>19682</v>
      </c>
      <c r="J4051" s="46" t="s">
        <v>19683</v>
      </c>
      <c r="K4051" s="46" t="s">
        <v>19684</v>
      </c>
      <c r="L4051" s="45" t="s">
        <v>7306</v>
      </c>
      <c r="M4051" s="45" t="s">
        <v>7307</v>
      </c>
    </row>
    <row r="4052" spans="1:13" ht="57.6">
      <c r="A4052" s="42" t="s">
        <v>7154</v>
      </c>
      <c r="B4052" s="43">
        <f t="shared" si="128"/>
        <v>471</v>
      </c>
      <c r="C4052" s="43" t="str">
        <f t="shared" si="127"/>
        <v>42.1471</v>
      </c>
      <c r="D4052" s="44">
        <v>5</v>
      </c>
      <c r="E4052" s="45" t="s">
        <v>21139</v>
      </c>
      <c r="F4052" s="45" t="s">
        <v>21140</v>
      </c>
      <c r="G4052" s="45" t="s">
        <v>1367</v>
      </c>
      <c r="H4052" s="46" t="s">
        <v>21141</v>
      </c>
      <c r="I4052" s="45" t="s">
        <v>19682</v>
      </c>
      <c r="J4052" s="46" t="s">
        <v>19683</v>
      </c>
      <c r="K4052" s="46" t="s">
        <v>19684</v>
      </c>
      <c r="L4052" s="45" t="s">
        <v>7306</v>
      </c>
      <c r="M4052" s="45" t="s">
        <v>7307</v>
      </c>
    </row>
    <row r="4053" spans="1:13" ht="57.6">
      <c r="A4053" s="42" t="s">
        <v>7154</v>
      </c>
      <c r="B4053" s="43">
        <f t="shared" si="128"/>
        <v>472</v>
      </c>
      <c r="C4053" s="43" t="str">
        <f t="shared" si="127"/>
        <v>42.1472</v>
      </c>
      <c r="D4053" s="44">
        <v>5</v>
      </c>
      <c r="E4053" s="45" t="s">
        <v>21142</v>
      </c>
      <c r="F4053" s="45" t="s">
        <v>21143</v>
      </c>
      <c r="G4053" s="45" t="s">
        <v>1367</v>
      </c>
      <c r="H4053" s="46" t="s">
        <v>21144</v>
      </c>
      <c r="I4053" s="45" t="s">
        <v>19682</v>
      </c>
      <c r="J4053" s="46" t="s">
        <v>19683</v>
      </c>
      <c r="K4053" s="46" t="s">
        <v>19684</v>
      </c>
      <c r="L4053" s="45" t="s">
        <v>7306</v>
      </c>
      <c r="M4053" s="45" t="s">
        <v>7307</v>
      </c>
    </row>
    <row r="4054" spans="1:13" ht="57.6">
      <c r="A4054" s="42" t="s">
        <v>7154</v>
      </c>
      <c r="B4054" s="43">
        <f t="shared" si="128"/>
        <v>473</v>
      </c>
      <c r="C4054" s="43" t="str">
        <f t="shared" si="127"/>
        <v>42.1473</v>
      </c>
      <c r="D4054" s="44">
        <v>5</v>
      </c>
      <c r="E4054" s="45" t="s">
        <v>21145</v>
      </c>
      <c r="F4054" s="45" t="s">
        <v>21146</v>
      </c>
      <c r="G4054" s="45" t="s">
        <v>1367</v>
      </c>
      <c r="H4054" s="46" t="s">
        <v>21147</v>
      </c>
      <c r="I4054" s="45" t="s">
        <v>19682</v>
      </c>
      <c r="J4054" s="46" t="s">
        <v>19683</v>
      </c>
      <c r="K4054" s="46" t="s">
        <v>19684</v>
      </c>
      <c r="L4054" s="45" t="s">
        <v>7306</v>
      </c>
      <c r="M4054" s="45" t="s">
        <v>7307</v>
      </c>
    </row>
    <row r="4055" spans="1:13" ht="57.6">
      <c r="A4055" s="42" t="s">
        <v>7154</v>
      </c>
      <c r="B4055" s="43">
        <f t="shared" si="128"/>
        <v>474</v>
      </c>
      <c r="C4055" s="43" t="str">
        <f t="shared" si="127"/>
        <v>42.1474</v>
      </c>
      <c r="D4055" s="44">
        <v>5</v>
      </c>
      <c r="E4055" s="45" t="s">
        <v>21148</v>
      </c>
      <c r="F4055" s="45" t="s">
        <v>21149</v>
      </c>
      <c r="G4055" s="45" t="s">
        <v>1367</v>
      </c>
      <c r="H4055" s="46" t="s">
        <v>21150</v>
      </c>
      <c r="I4055" s="45" t="s">
        <v>19682</v>
      </c>
      <c r="J4055" s="46" t="s">
        <v>19683</v>
      </c>
      <c r="K4055" s="46" t="s">
        <v>19684</v>
      </c>
      <c r="L4055" s="45" t="s">
        <v>7306</v>
      </c>
      <c r="M4055" s="45" t="s">
        <v>7307</v>
      </c>
    </row>
    <row r="4056" spans="1:13" ht="57.6">
      <c r="A4056" s="42" t="s">
        <v>7154</v>
      </c>
      <c r="B4056" s="43">
        <f t="shared" si="128"/>
        <v>475</v>
      </c>
      <c r="C4056" s="43" t="str">
        <f t="shared" si="127"/>
        <v>42.1475</v>
      </c>
      <c r="D4056" s="44">
        <v>5</v>
      </c>
      <c r="E4056" s="45" t="s">
        <v>21151</v>
      </c>
      <c r="F4056" s="45" t="s">
        <v>21152</v>
      </c>
      <c r="G4056" s="45" t="s">
        <v>1367</v>
      </c>
      <c r="H4056" s="46" t="s">
        <v>21153</v>
      </c>
      <c r="I4056" s="45" t="s">
        <v>19682</v>
      </c>
      <c r="J4056" s="46" t="s">
        <v>19683</v>
      </c>
      <c r="K4056" s="46" t="s">
        <v>19684</v>
      </c>
      <c r="L4056" s="45" t="s">
        <v>7306</v>
      </c>
      <c r="M4056" s="45" t="s">
        <v>7307</v>
      </c>
    </row>
    <row r="4057" spans="1:13" ht="57.6">
      <c r="A4057" s="42" t="s">
        <v>7154</v>
      </c>
      <c r="B4057" s="43">
        <f t="shared" si="128"/>
        <v>476</v>
      </c>
      <c r="C4057" s="43" t="str">
        <f t="shared" si="127"/>
        <v>42.1476</v>
      </c>
      <c r="D4057" s="44">
        <v>5</v>
      </c>
      <c r="E4057" s="45" t="s">
        <v>21154</v>
      </c>
      <c r="F4057" s="45" t="s">
        <v>21155</v>
      </c>
      <c r="G4057" s="45" t="s">
        <v>1367</v>
      </c>
      <c r="H4057" s="46" t="s">
        <v>21156</v>
      </c>
      <c r="I4057" s="45" t="s">
        <v>19682</v>
      </c>
      <c r="J4057" s="46" t="s">
        <v>19683</v>
      </c>
      <c r="K4057" s="46" t="s">
        <v>19684</v>
      </c>
      <c r="L4057" s="45" t="s">
        <v>7306</v>
      </c>
      <c r="M4057" s="45" t="s">
        <v>7307</v>
      </c>
    </row>
    <row r="4058" spans="1:13" ht="57.6">
      <c r="A4058" s="42" t="s">
        <v>7154</v>
      </c>
      <c r="B4058" s="43">
        <f t="shared" si="128"/>
        <v>477</v>
      </c>
      <c r="C4058" s="43" t="str">
        <f t="shared" si="127"/>
        <v>42.1477</v>
      </c>
      <c r="D4058" s="44">
        <v>5</v>
      </c>
      <c r="E4058" s="45" t="s">
        <v>21157</v>
      </c>
      <c r="F4058" s="45" t="s">
        <v>21158</v>
      </c>
      <c r="G4058" s="45" t="s">
        <v>1367</v>
      </c>
      <c r="H4058" s="46" t="s">
        <v>21159</v>
      </c>
      <c r="I4058" s="45" t="s">
        <v>19682</v>
      </c>
      <c r="J4058" s="46" t="s">
        <v>19683</v>
      </c>
      <c r="K4058" s="46" t="s">
        <v>19684</v>
      </c>
      <c r="L4058" s="45" t="s">
        <v>7306</v>
      </c>
      <c r="M4058" s="45" t="s">
        <v>7307</v>
      </c>
    </row>
    <row r="4059" spans="1:13" ht="57.6">
      <c r="A4059" s="42" t="s">
        <v>7154</v>
      </c>
      <c r="B4059" s="43">
        <f t="shared" si="128"/>
        <v>478</v>
      </c>
      <c r="C4059" s="43" t="str">
        <f t="shared" si="127"/>
        <v>42.1478</v>
      </c>
      <c r="D4059" s="44">
        <v>5</v>
      </c>
      <c r="E4059" s="45" t="s">
        <v>21160</v>
      </c>
      <c r="F4059" s="45" t="s">
        <v>21161</v>
      </c>
      <c r="G4059" s="45" t="s">
        <v>1367</v>
      </c>
      <c r="H4059" s="46" t="s">
        <v>21162</v>
      </c>
      <c r="I4059" s="45" t="s">
        <v>19682</v>
      </c>
      <c r="J4059" s="46" t="s">
        <v>19683</v>
      </c>
      <c r="K4059" s="46" t="s">
        <v>19684</v>
      </c>
      <c r="L4059" s="45" t="s">
        <v>7306</v>
      </c>
      <c r="M4059" s="45" t="s">
        <v>7307</v>
      </c>
    </row>
    <row r="4060" spans="1:13" ht="57.6">
      <c r="A4060" s="42" t="s">
        <v>7154</v>
      </c>
      <c r="B4060" s="43">
        <f t="shared" si="128"/>
        <v>479</v>
      </c>
      <c r="C4060" s="43" t="str">
        <f t="shared" si="127"/>
        <v>42.1479</v>
      </c>
      <c r="D4060" s="44">
        <v>5</v>
      </c>
      <c r="E4060" s="45" t="s">
        <v>21163</v>
      </c>
      <c r="F4060" s="45" t="s">
        <v>21164</v>
      </c>
      <c r="G4060" s="45" t="s">
        <v>1367</v>
      </c>
      <c r="H4060" s="45" t="s">
        <v>19421</v>
      </c>
      <c r="I4060" s="45" t="s">
        <v>19682</v>
      </c>
      <c r="J4060" s="46" t="s">
        <v>19683</v>
      </c>
      <c r="K4060" s="46" t="s">
        <v>19684</v>
      </c>
      <c r="L4060" s="45" t="s">
        <v>7306</v>
      </c>
      <c r="M4060" s="45" t="s">
        <v>7307</v>
      </c>
    </row>
    <row r="4061" spans="1:13" ht="57.6">
      <c r="A4061" s="42" t="s">
        <v>7154</v>
      </c>
      <c r="B4061" s="43">
        <f t="shared" si="128"/>
        <v>480</v>
      </c>
      <c r="C4061" s="43" t="str">
        <f t="shared" si="127"/>
        <v>42.1480</v>
      </c>
      <c r="D4061" s="44">
        <v>5</v>
      </c>
      <c r="E4061" s="45" t="s">
        <v>21165</v>
      </c>
      <c r="F4061" s="45" t="s">
        <v>21166</v>
      </c>
      <c r="G4061" s="45" t="s">
        <v>1367</v>
      </c>
      <c r="H4061" s="45" t="s">
        <v>21167</v>
      </c>
      <c r="I4061" s="45" t="s">
        <v>19682</v>
      </c>
      <c r="J4061" s="46" t="s">
        <v>19683</v>
      </c>
      <c r="K4061" s="46" t="s">
        <v>19684</v>
      </c>
      <c r="L4061" s="45" t="s">
        <v>7306</v>
      </c>
      <c r="M4061" s="45" t="s">
        <v>7307</v>
      </c>
    </row>
    <row r="4062" spans="1:13" ht="57.6">
      <c r="A4062" s="42" t="s">
        <v>7154</v>
      </c>
      <c r="B4062" s="43">
        <f t="shared" si="128"/>
        <v>481</v>
      </c>
      <c r="C4062" s="43" t="str">
        <f t="shared" si="127"/>
        <v>42.1481</v>
      </c>
      <c r="D4062" s="44">
        <v>5</v>
      </c>
      <c r="E4062" s="45" t="s">
        <v>21168</v>
      </c>
      <c r="F4062" s="45" t="s">
        <v>21169</v>
      </c>
      <c r="G4062" s="45" t="s">
        <v>1367</v>
      </c>
      <c r="H4062" s="46" t="s">
        <v>21170</v>
      </c>
      <c r="I4062" s="45" t="s">
        <v>19682</v>
      </c>
      <c r="J4062" s="46" t="s">
        <v>19683</v>
      </c>
      <c r="K4062" s="46" t="s">
        <v>19684</v>
      </c>
      <c r="L4062" s="45" t="s">
        <v>7306</v>
      </c>
      <c r="M4062" s="45" t="s">
        <v>7307</v>
      </c>
    </row>
    <row r="4063" spans="1:13" ht="57.6">
      <c r="A4063" s="42" t="s">
        <v>7154</v>
      </c>
      <c r="B4063" s="43">
        <f t="shared" si="128"/>
        <v>482</v>
      </c>
      <c r="C4063" s="43" t="str">
        <f t="shared" si="127"/>
        <v>42.1482</v>
      </c>
      <c r="D4063" s="44">
        <v>5</v>
      </c>
      <c r="E4063" s="45" t="s">
        <v>21171</v>
      </c>
      <c r="F4063" s="45" t="s">
        <v>21172</v>
      </c>
      <c r="G4063" s="45" t="s">
        <v>1367</v>
      </c>
      <c r="H4063" s="46" t="s">
        <v>21173</v>
      </c>
      <c r="I4063" s="45" t="s">
        <v>19682</v>
      </c>
      <c r="J4063" s="46" t="s">
        <v>19683</v>
      </c>
      <c r="K4063" s="46" t="s">
        <v>19684</v>
      </c>
      <c r="L4063" s="45" t="s">
        <v>7306</v>
      </c>
      <c r="M4063" s="45" t="s">
        <v>7307</v>
      </c>
    </row>
    <row r="4064" spans="1:13" ht="57.6">
      <c r="A4064" s="42" t="s">
        <v>7154</v>
      </c>
      <c r="B4064" s="43">
        <f t="shared" si="128"/>
        <v>483</v>
      </c>
      <c r="C4064" s="43" t="str">
        <f t="shared" si="127"/>
        <v>42.1483</v>
      </c>
      <c r="D4064" s="44">
        <v>5</v>
      </c>
      <c r="E4064" s="45" t="s">
        <v>21174</v>
      </c>
      <c r="F4064" s="45" t="s">
        <v>21175</v>
      </c>
      <c r="G4064" s="45" t="s">
        <v>1367</v>
      </c>
      <c r="H4064" s="46" t="s">
        <v>21176</v>
      </c>
      <c r="I4064" s="45" t="s">
        <v>19682</v>
      </c>
      <c r="J4064" s="46" t="s">
        <v>19683</v>
      </c>
      <c r="K4064" s="46" t="s">
        <v>19684</v>
      </c>
      <c r="L4064" s="45" t="s">
        <v>7306</v>
      </c>
      <c r="M4064" s="45" t="s">
        <v>7307</v>
      </c>
    </row>
    <row r="4065" spans="1:13" ht="57.6">
      <c r="A4065" s="42" t="s">
        <v>7154</v>
      </c>
      <c r="B4065" s="43">
        <f t="shared" si="128"/>
        <v>484</v>
      </c>
      <c r="C4065" s="43" t="str">
        <f t="shared" si="127"/>
        <v>42.1484</v>
      </c>
      <c r="D4065" s="44">
        <v>5</v>
      </c>
      <c r="E4065" s="45" t="s">
        <v>21177</v>
      </c>
      <c r="F4065" s="45" t="s">
        <v>21178</v>
      </c>
      <c r="G4065" s="45" t="s">
        <v>1367</v>
      </c>
      <c r="H4065" s="46" t="s">
        <v>21179</v>
      </c>
      <c r="I4065" s="45" t="s">
        <v>19682</v>
      </c>
      <c r="J4065" s="46" t="s">
        <v>19683</v>
      </c>
      <c r="K4065" s="46" t="s">
        <v>19684</v>
      </c>
      <c r="L4065" s="45" t="s">
        <v>7306</v>
      </c>
      <c r="M4065" s="45" t="s">
        <v>7307</v>
      </c>
    </row>
    <row r="4066" spans="1:13" ht="57.6">
      <c r="A4066" s="42" t="s">
        <v>7154</v>
      </c>
      <c r="B4066" s="43">
        <f t="shared" si="128"/>
        <v>485</v>
      </c>
      <c r="C4066" s="43" t="str">
        <f t="shared" si="127"/>
        <v>42.1485</v>
      </c>
      <c r="D4066" s="44">
        <v>5</v>
      </c>
      <c r="E4066" s="45" t="s">
        <v>21180</v>
      </c>
      <c r="F4066" s="45" t="s">
        <v>21181</v>
      </c>
      <c r="G4066" s="45" t="s">
        <v>1367</v>
      </c>
      <c r="H4066" s="46" t="s">
        <v>21182</v>
      </c>
      <c r="I4066" s="45" t="s">
        <v>19682</v>
      </c>
      <c r="J4066" s="46" t="s">
        <v>19683</v>
      </c>
      <c r="K4066" s="46" t="s">
        <v>19684</v>
      </c>
      <c r="L4066" s="45" t="s">
        <v>7306</v>
      </c>
      <c r="M4066" s="45" t="s">
        <v>7307</v>
      </c>
    </row>
    <row r="4067" spans="1:13" ht="57.6">
      <c r="A4067" s="42" t="s">
        <v>7154</v>
      </c>
      <c r="B4067" s="43">
        <f t="shared" si="128"/>
        <v>486</v>
      </c>
      <c r="C4067" s="43" t="str">
        <f t="shared" si="127"/>
        <v>42.1486</v>
      </c>
      <c r="D4067" s="44">
        <v>5</v>
      </c>
      <c r="E4067" s="45" t="s">
        <v>21183</v>
      </c>
      <c r="F4067" s="45" t="s">
        <v>21184</v>
      </c>
      <c r="G4067" s="45" t="s">
        <v>1367</v>
      </c>
      <c r="H4067" s="46" t="s">
        <v>21185</v>
      </c>
      <c r="I4067" s="45" t="s">
        <v>19682</v>
      </c>
      <c r="J4067" s="46" t="s">
        <v>19683</v>
      </c>
      <c r="K4067" s="46" t="s">
        <v>19684</v>
      </c>
      <c r="L4067" s="45" t="s">
        <v>7306</v>
      </c>
      <c r="M4067" s="45" t="s">
        <v>7307</v>
      </c>
    </row>
    <row r="4068" spans="1:13" ht="57.6">
      <c r="A4068" s="42" t="s">
        <v>7154</v>
      </c>
      <c r="B4068" s="43">
        <f t="shared" si="128"/>
        <v>487</v>
      </c>
      <c r="C4068" s="43" t="str">
        <f t="shared" si="127"/>
        <v>42.1487</v>
      </c>
      <c r="D4068" s="44">
        <v>5</v>
      </c>
      <c r="E4068" s="45" t="s">
        <v>21186</v>
      </c>
      <c r="F4068" s="45" t="s">
        <v>21187</v>
      </c>
      <c r="G4068" s="45" t="s">
        <v>1367</v>
      </c>
      <c r="H4068" s="46" t="s">
        <v>21188</v>
      </c>
      <c r="I4068" s="45" t="s">
        <v>19682</v>
      </c>
      <c r="J4068" s="46" t="s">
        <v>19683</v>
      </c>
      <c r="K4068" s="46" t="s">
        <v>19684</v>
      </c>
      <c r="L4068" s="45" t="s">
        <v>7306</v>
      </c>
      <c r="M4068" s="45" t="s">
        <v>7307</v>
      </c>
    </row>
    <row r="4069" spans="1:13" ht="57.6">
      <c r="A4069" s="42" t="s">
        <v>7154</v>
      </c>
      <c r="B4069" s="43">
        <f t="shared" si="128"/>
        <v>488</v>
      </c>
      <c r="C4069" s="43" t="str">
        <f t="shared" si="127"/>
        <v>42.1488</v>
      </c>
      <c r="D4069" s="44">
        <v>5</v>
      </c>
      <c r="E4069" s="45" t="s">
        <v>21189</v>
      </c>
      <c r="F4069" s="45" t="s">
        <v>21190</v>
      </c>
      <c r="G4069" s="45" t="s">
        <v>1367</v>
      </c>
      <c r="H4069" s="45" t="s">
        <v>21191</v>
      </c>
      <c r="I4069" s="45" t="s">
        <v>19682</v>
      </c>
      <c r="J4069" s="46" t="s">
        <v>19683</v>
      </c>
      <c r="K4069" s="46" t="s">
        <v>19684</v>
      </c>
      <c r="L4069" s="45" t="s">
        <v>7306</v>
      </c>
      <c r="M4069" s="45" t="s">
        <v>7307</v>
      </c>
    </row>
    <row r="4070" spans="1:13" ht="57.6">
      <c r="A4070" s="42" t="s">
        <v>7154</v>
      </c>
      <c r="B4070" s="43">
        <f t="shared" si="128"/>
        <v>489</v>
      </c>
      <c r="C4070" s="43" t="str">
        <f t="shared" si="127"/>
        <v>42.1489</v>
      </c>
      <c r="D4070" s="44">
        <v>5</v>
      </c>
      <c r="E4070" s="45" t="s">
        <v>21192</v>
      </c>
      <c r="F4070" s="45" t="s">
        <v>21193</v>
      </c>
      <c r="G4070" s="45" t="s">
        <v>1367</v>
      </c>
      <c r="H4070" s="45" t="s">
        <v>21194</v>
      </c>
      <c r="I4070" s="45" t="s">
        <v>19682</v>
      </c>
      <c r="J4070" s="46" t="s">
        <v>19683</v>
      </c>
      <c r="K4070" s="46" t="s">
        <v>19684</v>
      </c>
      <c r="L4070" s="45" t="s">
        <v>7306</v>
      </c>
      <c r="M4070" s="45" t="s">
        <v>7307</v>
      </c>
    </row>
    <row r="4071" spans="1:13" ht="57.6">
      <c r="A4071" s="42" t="s">
        <v>7154</v>
      </c>
      <c r="B4071" s="43">
        <f t="shared" si="128"/>
        <v>490</v>
      </c>
      <c r="C4071" s="43" t="str">
        <f t="shared" si="127"/>
        <v>42.1490</v>
      </c>
      <c r="D4071" s="44">
        <v>5</v>
      </c>
      <c r="E4071" s="45" t="s">
        <v>21195</v>
      </c>
      <c r="F4071" s="45" t="s">
        <v>21196</v>
      </c>
      <c r="G4071" s="45" t="s">
        <v>1367</v>
      </c>
      <c r="H4071" s="45" t="s">
        <v>21197</v>
      </c>
      <c r="I4071" s="45" t="s">
        <v>19682</v>
      </c>
      <c r="J4071" s="46" t="s">
        <v>19683</v>
      </c>
      <c r="K4071" s="46" t="s">
        <v>19684</v>
      </c>
      <c r="L4071" s="45" t="s">
        <v>7306</v>
      </c>
      <c r="M4071" s="45" t="s">
        <v>7307</v>
      </c>
    </row>
    <row r="4072" spans="1:13" ht="57.6">
      <c r="A4072" s="42" t="s">
        <v>7154</v>
      </c>
      <c r="B4072" s="43">
        <f t="shared" si="128"/>
        <v>491</v>
      </c>
      <c r="C4072" s="43" t="str">
        <f t="shared" si="127"/>
        <v>42.1491</v>
      </c>
      <c r="D4072" s="44">
        <v>5</v>
      </c>
      <c r="E4072" s="45" t="s">
        <v>21198</v>
      </c>
      <c r="F4072" s="45" t="s">
        <v>21199</v>
      </c>
      <c r="G4072" s="45" t="s">
        <v>1367</v>
      </c>
      <c r="H4072" s="46" t="s">
        <v>21200</v>
      </c>
      <c r="I4072" s="45" t="s">
        <v>19682</v>
      </c>
      <c r="J4072" s="46" t="s">
        <v>19683</v>
      </c>
      <c r="K4072" s="46" t="s">
        <v>19684</v>
      </c>
      <c r="L4072" s="45" t="s">
        <v>7306</v>
      </c>
      <c r="M4072" s="45" t="s">
        <v>7307</v>
      </c>
    </row>
    <row r="4073" spans="1:13" ht="57.6">
      <c r="A4073" s="42" t="s">
        <v>7154</v>
      </c>
      <c r="B4073" s="43">
        <f t="shared" si="128"/>
        <v>492</v>
      </c>
      <c r="C4073" s="43" t="str">
        <f t="shared" si="127"/>
        <v>42.1492</v>
      </c>
      <c r="D4073" s="44">
        <v>5</v>
      </c>
      <c r="E4073" s="45" t="s">
        <v>21201</v>
      </c>
      <c r="F4073" s="45" t="s">
        <v>21202</v>
      </c>
      <c r="G4073" s="45" t="s">
        <v>1367</v>
      </c>
      <c r="H4073" s="45" t="s">
        <v>21203</v>
      </c>
      <c r="I4073" s="45" t="s">
        <v>19682</v>
      </c>
      <c r="J4073" s="46" t="s">
        <v>19683</v>
      </c>
      <c r="K4073" s="46" t="s">
        <v>19684</v>
      </c>
      <c r="L4073" s="45" t="s">
        <v>7306</v>
      </c>
      <c r="M4073" s="45" t="s">
        <v>7307</v>
      </c>
    </row>
    <row r="4074" spans="1:13" ht="57.6">
      <c r="A4074" s="42" t="s">
        <v>7154</v>
      </c>
      <c r="B4074" s="43">
        <f t="shared" si="128"/>
        <v>493</v>
      </c>
      <c r="C4074" s="43" t="str">
        <f t="shared" si="127"/>
        <v>42.1493</v>
      </c>
      <c r="D4074" s="44">
        <v>5</v>
      </c>
      <c r="E4074" s="45" t="s">
        <v>21204</v>
      </c>
      <c r="F4074" s="45" t="s">
        <v>21205</v>
      </c>
      <c r="G4074" s="45" t="s">
        <v>1367</v>
      </c>
      <c r="H4074" s="46" t="s">
        <v>21206</v>
      </c>
      <c r="I4074" s="45" t="s">
        <v>19682</v>
      </c>
      <c r="J4074" s="46" t="s">
        <v>19683</v>
      </c>
      <c r="K4074" s="46" t="s">
        <v>19684</v>
      </c>
      <c r="L4074" s="45" t="s">
        <v>7306</v>
      </c>
      <c r="M4074" s="45" t="s">
        <v>7307</v>
      </c>
    </row>
    <row r="4075" spans="1:13" ht="57.6">
      <c r="A4075" s="42" t="s">
        <v>7154</v>
      </c>
      <c r="B4075" s="43">
        <f t="shared" si="128"/>
        <v>494</v>
      </c>
      <c r="C4075" s="43" t="str">
        <f t="shared" si="127"/>
        <v>42.1494</v>
      </c>
      <c r="D4075" s="44">
        <v>5</v>
      </c>
      <c r="E4075" s="45" t="s">
        <v>21207</v>
      </c>
      <c r="F4075" s="45" t="s">
        <v>21208</v>
      </c>
      <c r="G4075" s="45" t="s">
        <v>1367</v>
      </c>
      <c r="H4075" s="46" t="s">
        <v>21209</v>
      </c>
      <c r="I4075" s="45" t="s">
        <v>19682</v>
      </c>
      <c r="J4075" s="46" t="s">
        <v>19683</v>
      </c>
      <c r="K4075" s="46" t="s">
        <v>19684</v>
      </c>
      <c r="L4075" s="45" t="s">
        <v>7306</v>
      </c>
      <c r="M4075" s="45" t="s">
        <v>7307</v>
      </c>
    </row>
    <row r="4076" spans="1:13" ht="57.6">
      <c r="A4076" s="42" t="s">
        <v>7154</v>
      </c>
      <c r="B4076" s="43">
        <f t="shared" si="128"/>
        <v>495</v>
      </c>
      <c r="C4076" s="43" t="str">
        <f t="shared" si="127"/>
        <v>42.1495</v>
      </c>
      <c r="D4076" s="44">
        <v>4</v>
      </c>
      <c r="E4076" s="45" t="s">
        <v>21210</v>
      </c>
      <c r="F4076" s="45" t="s">
        <v>21211</v>
      </c>
      <c r="G4076" s="45" t="s">
        <v>21212</v>
      </c>
      <c r="H4076" s="46" t="s">
        <v>19018</v>
      </c>
      <c r="I4076" s="45" t="s">
        <v>19682</v>
      </c>
      <c r="J4076" s="46" t="s">
        <v>19683</v>
      </c>
      <c r="K4076" s="46" t="s">
        <v>19684</v>
      </c>
      <c r="L4076" s="45" t="s">
        <v>7306</v>
      </c>
      <c r="M4076" s="45" t="s">
        <v>7307</v>
      </c>
    </row>
    <row r="4077" spans="1:13" ht="57.6">
      <c r="A4077" s="42" t="s">
        <v>7154</v>
      </c>
      <c r="B4077" s="43">
        <f t="shared" si="128"/>
        <v>496</v>
      </c>
      <c r="C4077" s="43" t="str">
        <f t="shared" si="127"/>
        <v>42.1496</v>
      </c>
      <c r="D4077" s="44">
        <v>5</v>
      </c>
      <c r="E4077" s="45" t="s">
        <v>21213</v>
      </c>
      <c r="F4077" s="45" t="s">
        <v>21214</v>
      </c>
      <c r="G4077" s="45" t="s">
        <v>1367</v>
      </c>
      <c r="H4077" s="46" t="s">
        <v>21215</v>
      </c>
      <c r="I4077" s="45" t="s">
        <v>19682</v>
      </c>
      <c r="J4077" s="46" t="s">
        <v>19683</v>
      </c>
      <c r="K4077" s="46" t="s">
        <v>19684</v>
      </c>
      <c r="L4077" s="45" t="s">
        <v>7306</v>
      </c>
      <c r="M4077" s="45" t="s">
        <v>7307</v>
      </c>
    </row>
    <row r="4078" spans="1:13" ht="57.6">
      <c r="A4078" s="42" t="s">
        <v>7154</v>
      </c>
      <c r="B4078" s="43">
        <f t="shared" si="128"/>
        <v>497</v>
      </c>
      <c r="C4078" s="43" t="str">
        <f t="shared" si="127"/>
        <v>42.1497</v>
      </c>
      <c r="D4078" s="44">
        <v>5</v>
      </c>
      <c r="E4078" s="45" t="s">
        <v>21216</v>
      </c>
      <c r="F4078" s="45" t="s">
        <v>21217</v>
      </c>
      <c r="G4078" s="45" t="s">
        <v>21218</v>
      </c>
      <c r="H4078" s="46" t="s">
        <v>21219</v>
      </c>
      <c r="I4078" s="45" t="s">
        <v>19682</v>
      </c>
      <c r="J4078" s="46" t="s">
        <v>19683</v>
      </c>
      <c r="K4078" s="46" t="s">
        <v>19684</v>
      </c>
      <c r="L4078" s="45" t="s">
        <v>7306</v>
      </c>
      <c r="M4078" s="45" t="s">
        <v>7307</v>
      </c>
    </row>
    <row r="4079" spans="1:13" ht="57.6">
      <c r="A4079" s="42" t="s">
        <v>7154</v>
      </c>
      <c r="B4079" s="43">
        <f t="shared" si="128"/>
        <v>498</v>
      </c>
      <c r="C4079" s="43" t="str">
        <f t="shared" si="127"/>
        <v>42.1498</v>
      </c>
      <c r="D4079" s="44">
        <v>4</v>
      </c>
      <c r="E4079" s="45" t="s">
        <v>21220</v>
      </c>
      <c r="F4079" s="45" t="s">
        <v>21221</v>
      </c>
      <c r="G4079" s="45" t="s">
        <v>1367</v>
      </c>
      <c r="H4079" s="45" t="s">
        <v>7494</v>
      </c>
      <c r="I4079" s="45" t="s">
        <v>19682</v>
      </c>
      <c r="J4079" s="46" t="s">
        <v>19683</v>
      </c>
      <c r="K4079" s="46" t="s">
        <v>19684</v>
      </c>
      <c r="L4079" s="45" t="s">
        <v>7306</v>
      </c>
      <c r="M4079" s="45" t="s">
        <v>7307</v>
      </c>
    </row>
    <row r="4080" spans="1:13" ht="57.6">
      <c r="A4080" s="42" t="s">
        <v>7154</v>
      </c>
      <c r="B4080" s="43">
        <f t="shared" si="128"/>
        <v>499</v>
      </c>
      <c r="C4080" s="43" t="str">
        <f t="shared" si="127"/>
        <v>42.1499</v>
      </c>
      <c r="D4080" s="44">
        <v>4</v>
      </c>
      <c r="E4080" s="45" t="s">
        <v>21222</v>
      </c>
      <c r="F4080" s="45" t="s">
        <v>21223</v>
      </c>
      <c r="G4080" s="45" t="s">
        <v>21224</v>
      </c>
      <c r="H4080" s="45" t="s">
        <v>21225</v>
      </c>
      <c r="I4080" s="45" t="s">
        <v>19682</v>
      </c>
      <c r="J4080" s="46" t="s">
        <v>19683</v>
      </c>
      <c r="K4080" s="46" t="s">
        <v>19684</v>
      </c>
      <c r="L4080" s="45" t="s">
        <v>7306</v>
      </c>
      <c r="M4080" s="45" t="s">
        <v>7307</v>
      </c>
    </row>
    <row r="4081" spans="1:13" ht="57.6">
      <c r="A4081" s="42" t="s">
        <v>7154</v>
      </c>
      <c r="B4081" s="43">
        <f t="shared" si="128"/>
        <v>500</v>
      </c>
      <c r="C4081" s="43" t="str">
        <f t="shared" si="127"/>
        <v>42.1500</v>
      </c>
      <c r="D4081" s="44">
        <v>5</v>
      </c>
      <c r="E4081" s="45" t="s">
        <v>21226</v>
      </c>
      <c r="F4081" s="45" t="s">
        <v>21227</v>
      </c>
      <c r="G4081" s="45" t="s">
        <v>1367</v>
      </c>
      <c r="H4081" s="46" t="s">
        <v>21228</v>
      </c>
      <c r="I4081" s="45" t="s">
        <v>19682</v>
      </c>
      <c r="J4081" s="46" t="s">
        <v>19683</v>
      </c>
      <c r="K4081" s="46" t="s">
        <v>19684</v>
      </c>
      <c r="L4081" s="45" t="s">
        <v>7306</v>
      </c>
      <c r="M4081" s="45" t="s">
        <v>7307</v>
      </c>
    </row>
    <row r="4082" spans="1:13" ht="57.6">
      <c r="A4082" s="42" t="s">
        <v>7154</v>
      </c>
      <c r="B4082" s="43">
        <f t="shared" si="128"/>
        <v>501</v>
      </c>
      <c r="C4082" s="43" t="str">
        <f t="shared" si="127"/>
        <v>42.1501</v>
      </c>
      <c r="D4082" s="44">
        <v>5</v>
      </c>
      <c r="E4082" s="45" t="s">
        <v>21229</v>
      </c>
      <c r="F4082" s="45" t="s">
        <v>21230</v>
      </c>
      <c r="G4082" s="45" t="s">
        <v>1367</v>
      </c>
      <c r="H4082" s="45" t="s">
        <v>21231</v>
      </c>
      <c r="I4082" s="45" t="s">
        <v>19682</v>
      </c>
      <c r="J4082" s="46" t="s">
        <v>19683</v>
      </c>
      <c r="K4082" s="46" t="s">
        <v>19684</v>
      </c>
      <c r="L4082" s="45" t="s">
        <v>7306</v>
      </c>
      <c r="M4082" s="45" t="s">
        <v>7307</v>
      </c>
    </row>
    <row r="4083" spans="1:13" ht="57.6">
      <c r="A4083" s="42" t="s">
        <v>7154</v>
      </c>
      <c r="B4083" s="43">
        <f t="shared" si="128"/>
        <v>502</v>
      </c>
      <c r="C4083" s="43" t="str">
        <f t="shared" si="127"/>
        <v>42.1502</v>
      </c>
      <c r="D4083" s="44">
        <v>5</v>
      </c>
      <c r="E4083" s="45" t="s">
        <v>21232</v>
      </c>
      <c r="F4083" s="45" t="s">
        <v>21233</v>
      </c>
      <c r="G4083" s="45" t="s">
        <v>1367</v>
      </c>
      <c r="H4083" s="46" t="s">
        <v>21234</v>
      </c>
      <c r="I4083" s="45" t="s">
        <v>19682</v>
      </c>
      <c r="J4083" s="46" t="s">
        <v>19683</v>
      </c>
      <c r="K4083" s="46" t="s">
        <v>19684</v>
      </c>
      <c r="L4083" s="45" t="s">
        <v>7306</v>
      </c>
      <c r="M4083" s="45" t="s">
        <v>7307</v>
      </c>
    </row>
    <row r="4084" spans="1:13" ht="57.6">
      <c r="A4084" s="42" t="s">
        <v>7154</v>
      </c>
      <c r="B4084" s="43">
        <f t="shared" si="128"/>
        <v>503</v>
      </c>
      <c r="C4084" s="43" t="str">
        <f t="shared" si="127"/>
        <v>42.1503</v>
      </c>
      <c r="D4084" s="44">
        <v>5</v>
      </c>
      <c r="E4084" s="45" t="s">
        <v>21235</v>
      </c>
      <c r="F4084" s="45" t="s">
        <v>21236</v>
      </c>
      <c r="G4084" s="45" t="s">
        <v>1367</v>
      </c>
      <c r="H4084" s="45" t="s">
        <v>21237</v>
      </c>
      <c r="I4084" s="45" t="s">
        <v>19682</v>
      </c>
      <c r="J4084" s="46" t="s">
        <v>19683</v>
      </c>
      <c r="K4084" s="46" t="s">
        <v>19684</v>
      </c>
      <c r="L4084" s="45" t="s">
        <v>7306</v>
      </c>
      <c r="M4084" s="45" t="s">
        <v>7307</v>
      </c>
    </row>
    <row r="4085" spans="1:13" ht="57.6">
      <c r="A4085" s="42" t="s">
        <v>7154</v>
      </c>
      <c r="B4085" s="43">
        <f t="shared" si="128"/>
        <v>504</v>
      </c>
      <c r="C4085" s="43" t="str">
        <f t="shared" si="127"/>
        <v>42.1504</v>
      </c>
      <c r="D4085" s="44">
        <v>5</v>
      </c>
      <c r="E4085" s="45" t="s">
        <v>21238</v>
      </c>
      <c r="F4085" s="45" t="s">
        <v>21239</v>
      </c>
      <c r="G4085" s="45" t="s">
        <v>1367</v>
      </c>
      <c r="H4085" s="46" t="s">
        <v>21240</v>
      </c>
      <c r="I4085" s="45" t="s">
        <v>19682</v>
      </c>
      <c r="J4085" s="46" t="s">
        <v>19683</v>
      </c>
      <c r="K4085" s="46" t="s">
        <v>19684</v>
      </c>
      <c r="L4085" s="45" t="s">
        <v>7306</v>
      </c>
      <c r="M4085" s="45" t="s">
        <v>7307</v>
      </c>
    </row>
    <row r="4086" spans="1:13" ht="57.6">
      <c r="A4086" s="42" t="s">
        <v>7154</v>
      </c>
      <c r="B4086" s="43">
        <f t="shared" si="128"/>
        <v>505</v>
      </c>
      <c r="C4086" s="43" t="str">
        <f t="shared" si="127"/>
        <v>42.1505</v>
      </c>
      <c r="D4086" s="44">
        <v>5</v>
      </c>
      <c r="E4086" s="45" t="s">
        <v>21241</v>
      </c>
      <c r="F4086" s="45" t="s">
        <v>21242</v>
      </c>
      <c r="G4086" s="45" t="s">
        <v>1367</v>
      </c>
      <c r="H4086" s="45" t="s">
        <v>21243</v>
      </c>
      <c r="I4086" s="45" t="s">
        <v>19682</v>
      </c>
      <c r="J4086" s="46" t="s">
        <v>19683</v>
      </c>
      <c r="K4086" s="46" t="s">
        <v>19684</v>
      </c>
      <c r="L4086" s="45" t="s">
        <v>7306</v>
      </c>
      <c r="M4086" s="45" t="s">
        <v>7307</v>
      </c>
    </row>
    <row r="4087" spans="1:13" ht="57.6">
      <c r="A4087" s="42" t="s">
        <v>7154</v>
      </c>
      <c r="B4087" s="43">
        <f t="shared" si="128"/>
        <v>506</v>
      </c>
      <c r="C4087" s="43" t="str">
        <f t="shared" si="127"/>
        <v>42.1506</v>
      </c>
      <c r="D4087" s="44">
        <v>5</v>
      </c>
      <c r="E4087" s="45" t="s">
        <v>21244</v>
      </c>
      <c r="F4087" s="45" t="s">
        <v>21245</v>
      </c>
      <c r="G4087" s="45" t="s">
        <v>1367</v>
      </c>
      <c r="H4087" s="46" t="s">
        <v>21246</v>
      </c>
      <c r="I4087" s="45" t="s">
        <v>19682</v>
      </c>
      <c r="J4087" s="46" t="s">
        <v>19683</v>
      </c>
      <c r="K4087" s="46" t="s">
        <v>19684</v>
      </c>
      <c r="L4087" s="45" t="s">
        <v>7306</v>
      </c>
      <c r="M4087" s="45" t="s">
        <v>7307</v>
      </c>
    </row>
    <row r="4088" spans="1:13" ht="57.6">
      <c r="A4088" s="42" t="s">
        <v>7154</v>
      </c>
      <c r="B4088" s="43">
        <f t="shared" si="128"/>
        <v>507</v>
      </c>
      <c r="C4088" s="43" t="str">
        <f t="shared" si="127"/>
        <v>42.1507</v>
      </c>
      <c r="D4088" s="44">
        <v>5</v>
      </c>
      <c r="E4088" s="45" t="s">
        <v>21247</v>
      </c>
      <c r="F4088" s="45" t="s">
        <v>21248</v>
      </c>
      <c r="G4088" s="45" t="s">
        <v>1367</v>
      </c>
      <c r="H4088" s="46" t="s">
        <v>21249</v>
      </c>
      <c r="I4088" s="45" t="s">
        <v>19682</v>
      </c>
      <c r="J4088" s="46" t="s">
        <v>19683</v>
      </c>
      <c r="K4088" s="46" t="s">
        <v>19684</v>
      </c>
      <c r="L4088" s="45" t="s">
        <v>7306</v>
      </c>
      <c r="M4088" s="45" t="s">
        <v>7307</v>
      </c>
    </row>
    <row r="4089" spans="1:13" ht="57.6">
      <c r="A4089" s="42" t="s">
        <v>7154</v>
      </c>
      <c r="B4089" s="43">
        <f t="shared" si="128"/>
        <v>508</v>
      </c>
      <c r="C4089" s="43" t="str">
        <f t="shared" si="127"/>
        <v>42.1508</v>
      </c>
      <c r="D4089" s="44">
        <v>5</v>
      </c>
      <c r="E4089" s="45" t="s">
        <v>21250</v>
      </c>
      <c r="F4089" s="45" t="s">
        <v>21251</v>
      </c>
      <c r="G4089" s="45" t="s">
        <v>1367</v>
      </c>
      <c r="H4089" s="45" t="s">
        <v>21252</v>
      </c>
      <c r="I4089" s="45" t="s">
        <v>19682</v>
      </c>
      <c r="J4089" s="46" t="s">
        <v>19683</v>
      </c>
      <c r="K4089" s="46" t="s">
        <v>19684</v>
      </c>
      <c r="L4089" s="45" t="s">
        <v>7306</v>
      </c>
      <c r="M4089" s="45" t="s">
        <v>7307</v>
      </c>
    </row>
    <row r="4090" spans="1:13" ht="57.6">
      <c r="A4090" s="42" t="s">
        <v>7154</v>
      </c>
      <c r="B4090" s="43">
        <f t="shared" si="128"/>
        <v>509</v>
      </c>
      <c r="C4090" s="43" t="str">
        <f t="shared" si="127"/>
        <v>42.1509</v>
      </c>
      <c r="D4090" s="44">
        <v>5</v>
      </c>
      <c r="E4090" s="45" t="s">
        <v>21253</v>
      </c>
      <c r="F4090" s="45" t="s">
        <v>21254</v>
      </c>
      <c r="G4090" s="45" t="s">
        <v>1367</v>
      </c>
      <c r="H4090" s="46" t="s">
        <v>21255</v>
      </c>
      <c r="I4090" s="45" t="s">
        <v>19682</v>
      </c>
      <c r="J4090" s="46" t="s">
        <v>19683</v>
      </c>
      <c r="K4090" s="46" t="s">
        <v>19684</v>
      </c>
      <c r="L4090" s="45" t="s">
        <v>7306</v>
      </c>
      <c r="M4090" s="45" t="s">
        <v>7307</v>
      </c>
    </row>
    <row r="4091" spans="1:13" ht="57.6">
      <c r="A4091" s="42" t="s">
        <v>7154</v>
      </c>
      <c r="B4091" s="43">
        <f t="shared" si="128"/>
        <v>510</v>
      </c>
      <c r="C4091" s="43" t="str">
        <f t="shared" si="127"/>
        <v>42.1510</v>
      </c>
      <c r="D4091" s="44">
        <v>5</v>
      </c>
      <c r="E4091" s="45" t="s">
        <v>21256</v>
      </c>
      <c r="F4091" s="45" t="s">
        <v>21257</v>
      </c>
      <c r="G4091" s="45" t="s">
        <v>1367</v>
      </c>
      <c r="H4091" s="46" t="s">
        <v>21258</v>
      </c>
      <c r="I4091" s="45" t="s">
        <v>19682</v>
      </c>
      <c r="J4091" s="46" t="s">
        <v>19683</v>
      </c>
      <c r="K4091" s="46" t="s">
        <v>19684</v>
      </c>
      <c r="L4091" s="45" t="s">
        <v>7306</v>
      </c>
      <c r="M4091" s="45" t="s">
        <v>7307</v>
      </c>
    </row>
    <row r="4092" spans="1:13" ht="57.6">
      <c r="A4092" s="42" t="s">
        <v>7154</v>
      </c>
      <c r="B4092" s="43">
        <f t="shared" si="128"/>
        <v>511</v>
      </c>
      <c r="C4092" s="43" t="str">
        <f t="shared" si="127"/>
        <v>42.1511</v>
      </c>
      <c r="D4092" s="44">
        <v>5</v>
      </c>
      <c r="E4092" s="45" t="s">
        <v>21259</v>
      </c>
      <c r="F4092" s="45" t="s">
        <v>21260</v>
      </c>
      <c r="G4092" s="45" t="s">
        <v>1367</v>
      </c>
      <c r="H4092" s="45" t="s">
        <v>21261</v>
      </c>
      <c r="I4092" s="45" t="s">
        <v>19682</v>
      </c>
      <c r="J4092" s="46" t="s">
        <v>19683</v>
      </c>
      <c r="K4092" s="46" t="s">
        <v>19684</v>
      </c>
      <c r="L4092" s="45" t="s">
        <v>7306</v>
      </c>
      <c r="M4092" s="45" t="s">
        <v>7307</v>
      </c>
    </row>
    <row r="4093" spans="1:13" ht="57.6">
      <c r="A4093" s="42" t="s">
        <v>7154</v>
      </c>
      <c r="B4093" s="43">
        <f t="shared" si="128"/>
        <v>512</v>
      </c>
      <c r="C4093" s="43" t="str">
        <f t="shared" si="127"/>
        <v>42.1512</v>
      </c>
      <c r="D4093" s="44">
        <v>5</v>
      </c>
      <c r="E4093" s="45" t="s">
        <v>21262</v>
      </c>
      <c r="F4093" s="45" t="s">
        <v>21263</v>
      </c>
      <c r="G4093" s="45" t="s">
        <v>1367</v>
      </c>
      <c r="H4093" s="46" t="s">
        <v>21264</v>
      </c>
      <c r="I4093" s="45" t="s">
        <v>19682</v>
      </c>
      <c r="J4093" s="46" t="s">
        <v>19683</v>
      </c>
      <c r="K4093" s="46" t="s">
        <v>19684</v>
      </c>
      <c r="L4093" s="45" t="s">
        <v>7306</v>
      </c>
      <c r="M4093" s="45" t="s">
        <v>7307</v>
      </c>
    </row>
    <row r="4094" spans="1:13" ht="57.6">
      <c r="A4094" s="42" t="s">
        <v>7154</v>
      </c>
      <c r="B4094" s="43">
        <f t="shared" si="128"/>
        <v>513</v>
      </c>
      <c r="C4094" s="43" t="str">
        <f t="shared" si="127"/>
        <v>42.1513</v>
      </c>
      <c r="D4094" s="44">
        <v>5</v>
      </c>
      <c r="E4094" s="45" t="s">
        <v>21265</v>
      </c>
      <c r="F4094" s="45" t="s">
        <v>21266</v>
      </c>
      <c r="G4094" s="45" t="s">
        <v>1367</v>
      </c>
      <c r="H4094" s="45" t="s">
        <v>21267</v>
      </c>
      <c r="I4094" s="45" t="s">
        <v>19682</v>
      </c>
      <c r="J4094" s="46" t="s">
        <v>19683</v>
      </c>
      <c r="K4094" s="46" t="s">
        <v>19684</v>
      </c>
      <c r="L4094" s="45" t="s">
        <v>7306</v>
      </c>
      <c r="M4094" s="45" t="s">
        <v>7307</v>
      </c>
    </row>
    <row r="4095" spans="1:13" ht="57.6">
      <c r="A4095" s="42" t="s">
        <v>7154</v>
      </c>
      <c r="B4095" s="43">
        <f t="shared" si="128"/>
        <v>514</v>
      </c>
      <c r="C4095" s="43" t="str">
        <f t="shared" si="127"/>
        <v>42.1514</v>
      </c>
      <c r="D4095" s="44">
        <v>5</v>
      </c>
      <c r="E4095" s="45" t="s">
        <v>21268</v>
      </c>
      <c r="F4095" s="45" t="s">
        <v>21269</v>
      </c>
      <c r="G4095" s="45" t="s">
        <v>1367</v>
      </c>
      <c r="H4095" s="45" t="s">
        <v>21270</v>
      </c>
      <c r="I4095" s="45" t="s">
        <v>19682</v>
      </c>
      <c r="J4095" s="46" t="s">
        <v>19683</v>
      </c>
      <c r="K4095" s="46" t="s">
        <v>19684</v>
      </c>
      <c r="L4095" s="45" t="s">
        <v>7306</v>
      </c>
      <c r="M4095" s="45" t="s">
        <v>7307</v>
      </c>
    </row>
    <row r="4096" spans="1:13" ht="57.6">
      <c r="A4096" s="42" t="s">
        <v>7154</v>
      </c>
      <c r="B4096" s="43">
        <f t="shared" si="128"/>
        <v>515</v>
      </c>
      <c r="C4096" s="43" t="str">
        <f t="shared" si="127"/>
        <v>42.1515</v>
      </c>
      <c r="D4096" s="44">
        <v>5</v>
      </c>
      <c r="E4096" s="45" t="s">
        <v>21271</v>
      </c>
      <c r="F4096" s="45" t="s">
        <v>21272</v>
      </c>
      <c r="G4096" s="45" t="s">
        <v>1367</v>
      </c>
      <c r="H4096" s="45" t="s">
        <v>21273</v>
      </c>
      <c r="I4096" s="45" t="s">
        <v>19682</v>
      </c>
      <c r="J4096" s="46" t="s">
        <v>19683</v>
      </c>
      <c r="K4096" s="46" t="s">
        <v>19684</v>
      </c>
      <c r="L4096" s="45" t="s">
        <v>7306</v>
      </c>
      <c r="M4096" s="45" t="s">
        <v>7307</v>
      </c>
    </row>
    <row r="4097" spans="1:13" ht="57.6">
      <c r="A4097" s="42" t="s">
        <v>7154</v>
      </c>
      <c r="B4097" s="43">
        <f t="shared" si="128"/>
        <v>516</v>
      </c>
      <c r="C4097" s="43" t="str">
        <f t="shared" si="127"/>
        <v>42.1516</v>
      </c>
      <c r="D4097" s="44">
        <v>5</v>
      </c>
      <c r="E4097" s="45" t="s">
        <v>21274</v>
      </c>
      <c r="F4097" s="45" t="s">
        <v>21275</v>
      </c>
      <c r="G4097" s="45" t="s">
        <v>1367</v>
      </c>
      <c r="H4097" s="45" t="s">
        <v>21276</v>
      </c>
      <c r="I4097" s="45" t="s">
        <v>19682</v>
      </c>
      <c r="J4097" s="46" t="s">
        <v>19683</v>
      </c>
      <c r="K4097" s="46" t="s">
        <v>19684</v>
      </c>
      <c r="L4097" s="45" t="s">
        <v>7306</v>
      </c>
      <c r="M4097" s="45" t="s">
        <v>7307</v>
      </c>
    </row>
    <row r="4098" spans="1:13" ht="57.6">
      <c r="A4098" s="42" t="s">
        <v>7154</v>
      </c>
      <c r="B4098" s="43">
        <f t="shared" si="128"/>
        <v>517</v>
      </c>
      <c r="C4098" s="43" t="str">
        <f t="shared" si="127"/>
        <v>42.1517</v>
      </c>
      <c r="D4098" s="44">
        <v>5</v>
      </c>
      <c r="E4098" s="45" t="s">
        <v>21277</v>
      </c>
      <c r="F4098" s="45" t="s">
        <v>21278</v>
      </c>
      <c r="G4098" s="45" t="s">
        <v>1367</v>
      </c>
      <c r="H4098" s="45" t="s">
        <v>21279</v>
      </c>
      <c r="I4098" s="45" t="s">
        <v>19682</v>
      </c>
      <c r="J4098" s="46" t="s">
        <v>19683</v>
      </c>
      <c r="K4098" s="46" t="s">
        <v>19684</v>
      </c>
      <c r="L4098" s="45" t="s">
        <v>7306</v>
      </c>
      <c r="M4098" s="45" t="s">
        <v>7307</v>
      </c>
    </row>
    <row r="4099" spans="1:13" ht="57.6">
      <c r="A4099" s="42" t="s">
        <v>7154</v>
      </c>
      <c r="B4099" s="43">
        <f t="shared" si="128"/>
        <v>518</v>
      </c>
      <c r="C4099" s="43" t="str">
        <f t="shared" ref="C4099:C4162" si="129">+CONCATENATE(A4099,B4099)</f>
        <v>42.1518</v>
      </c>
      <c r="D4099" s="44">
        <v>5</v>
      </c>
      <c r="E4099" s="45" t="s">
        <v>21280</v>
      </c>
      <c r="F4099" s="45" t="s">
        <v>21281</v>
      </c>
      <c r="G4099" s="45" t="s">
        <v>1367</v>
      </c>
      <c r="H4099" s="46" t="s">
        <v>21282</v>
      </c>
      <c r="I4099" s="45" t="s">
        <v>19682</v>
      </c>
      <c r="J4099" s="46" t="s">
        <v>19683</v>
      </c>
      <c r="K4099" s="46" t="s">
        <v>19684</v>
      </c>
      <c r="L4099" s="45" t="s">
        <v>7306</v>
      </c>
      <c r="M4099" s="45" t="s">
        <v>7307</v>
      </c>
    </row>
    <row r="4100" spans="1:13" ht="57.6">
      <c r="A4100" s="42" t="s">
        <v>7154</v>
      </c>
      <c r="B4100" s="43">
        <f t="shared" ref="B4100:B4163" si="130">+IF(A4100=A4099,B4099+1,1)</f>
        <v>519</v>
      </c>
      <c r="C4100" s="43" t="str">
        <f t="shared" si="129"/>
        <v>42.1519</v>
      </c>
      <c r="D4100" s="44">
        <v>5</v>
      </c>
      <c r="E4100" s="45" t="s">
        <v>21283</v>
      </c>
      <c r="F4100" s="45" t="s">
        <v>21284</v>
      </c>
      <c r="G4100" s="45" t="s">
        <v>1367</v>
      </c>
      <c r="H4100" s="46" t="s">
        <v>21285</v>
      </c>
      <c r="I4100" s="45" t="s">
        <v>19682</v>
      </c>
      <c r="J4100" s="46" t="s">
        <v>19683</v>
      </c>
      <c r="K4100" s="46" t="s">
        <v>19684</v>
      </c>
      <c r="L4100" s="45" t="s">
        <v>7306</v>
      </c>
      <c r="M4100" s="45" t="s">
        <v>7307</v>
      </c>
    </row>
    <row r="4101" spans="1:13" ht="57.6">
      <c r="A4101" s="42" t="s">
        <v>7154</v>
      </c>
      <c r="B4101" s="43">
        <f t="shared" si="130"/>
        <v>520</v>
      </c>
      <c r="C4101" s="43" t="str">
        <f t="shared" si="129"/>
        <v>42.1520</v>
      </c>
      <c r="D4101" s="44">
        <v>5</v>
      </c>
      <c r="E4101" s="45" t="s">
        <v>21286</v>
      </c>
      <c r="F4101" s="45" t="s">
        <v>21287</v>
      </c>
      <c r="G4101" s="45" t="s">
        <v>1367</v>
      </c>
      <c r="H4101" s="46" t="s">
        <v>21288</v>
      </c>
      <c r="I4101" s="45" t="s">
        <v>19682</v>
      </c>
      <c r="J4101" s="46" t="s">
        <v>19683</v>
      </c>
      <c r="K4101" s="46" t="s">
        <v>19684</v>
      </c>
      <c r="L4101" s="45" t="s">
        <v>7306</v>
      </c>
      <c r="M4101" s="45" t="s">
        <v>7307</v>
      </c>
    </row>
    <row r="4102" spans="1:13" ht="57.6">
      <c r="A4102" s="42" t="s">
        <v>7154</v>
      </c>
      <c r="B4102" s="43">
        <f t="shared" si="130"/>
        <v>521</v>
      </c>
      <c r="C4102" s="43" t="str">
        <f t="shared" si="129"/>
        <v>42.1521</v>
      </c>
      <c r="D4102" s="44">
        <v>5</v>
      </c>
      <c r="E4102" s="45" t="s">
        <v>21289</v>
      </c>
      <c r="F4102" s="45" t="s">
        <v>21290</v>
      </c>
      <c r="G4102" s="45" t="s">
        <v>1367</v>
      </c>
      <c r="H4102" s="46" t="s">
        <v>21291</v>
      </c>
      <c r="I4102" s="45" t="s">
        <v>19682</v>
      </c>
      <c r="J4102" s="46" t="s">
        <v>19683</v>
      </c>
      <c r="K4102" s="46" t="s">
        <v>19684</v>
      </c>
      <c r="L4102" s="45" t="s">
        <v>7306</v>
      </c>
      <c r="M4102" s="45" t="s">
        <v>7307</v>
      </c>
    </row>
    <row r="4103" spans="1:13" ht="57.6">
      <c r="A4103" s="42" t="s">
        <v>7154</v>
      </c>
      <c r="B4103" s="43">
        <f t="shared" si="130"/>
        <v>522</v>
      </c>
      <c r="C4103" s="43" t="str">
        <f t="shared" si="129"/>
        <v>42.1522</v>
      </c>
      <c r="D4103" s="44">
        <v>5</v>
      </c>
      <c r="E4103" s="45" t="s">
        <v>21292</v>
      </c>
      <c r="F4103" s="45" t="s">
        <v>21293</v>
      </c>
      <c r="G4103" s="45" t="s">
        <v>1367</v>
      </c>
      <c r="H4103" s="46" t="s">
        <v>21294</v>
      </c>
      <c r="I4103" s="45" t="s">
        <v>19682</v>
      </c>
      <c r="J4103" s="46" t="s">
        <v>19683</v>
      </c>
      <c r="K4103" s="46" t="s">
        <v>19684</v>
      </c>
      <c r="L4103" s="45" t="s">
        <v>7306</v>
      </c>
      <c r="M4103" s="45" t="s">
        <v>7307</v>
      </c>
    </row>
    <row r="4104" spans="1:13" ht="57.6">
      <c r="A4104" s="42" t="s">
        <v>7154</v>
      </c>
      <c r="B4104" s="43">
        <f t="shared" si="130"/>
        <v>523</v>
      </c>
      <c r="C4104" s="43" t="str">
        <f t="shared" si="129"/>
        <v>42.1523</v>
      </c>
      <c r="D4104" s="44">
        <v>5</v>
      </c>
      <c r="E4104" s="45" t="s">
        <v>21295</v>
      </c>
      <c r="F4104" s="45" t="s">
        <v>21296</v>
      </c>
      <c r="G4104" s="45" t="s">
        <v>1367</v>
      </c>
      <c r="H4104" s="46" t="s">
        <v>21297</v>
      </c>
      <c r="I4104" s="45" t="s">
        <v>19682</v>
      </c>
      <c r="J4104" s="46" t="s">
        <v>19683</v>
      </c>
      <c r="K4104" s="46" t="s">
        <v>19684</v>
      </c>
      <c r="L4104" s="45" t="s">
        <v>7306</v>
      </c>
      <c r="M4104" s="45" t="s">
        <v>7307</v>
      </c>
    </row>
    <row r="4105" spans="1:13" ht="57.6">
      <c r="A4105" s="42" t="s">
        <v>7154</v>
      </c>
      <c r="B4105" s="43">
        <f t="shared" si="130"/>
        <v>524</v>
      </c>
      <c r="C4105" s="43" t="str">
        <f t="shared" si="129"/>
        <v>42.1524</v>
      </c>
      <c r="D4105" s="44">
        <v>5</v>
      </c>
      <c r="E4105" s="45" t="s">
        <v>21298</v>
      </c>
      <c r="F4105" s="45" t="s">
        <v>21299</v>
      </c>
      <c r="G4105" s="45" t="s">
        <v>1367</v>
      </c>
      <c r="H4105" s="45" t="s">
        <v>21300</v>
      </c>
      <c r="I4105" s="45" t="s">
        <v>19682</v>
      </c>
      <c r="J4105" s="46" t="s">
        <v>19683</v>
      </c>
      <c r="K4105" s="46" t="s">
        <v>19684</v>
      </c>
      <c r="L4105" s="45" t="s">
        <v>7306</v>
      </c>
      <c r="M4105" s="45" t="s">
        <v>7307</v>
      </c>
    </row>
    <row r="4106" spans="1:13" ht="57.6">
      <c r="A4106" s="42" t="s">
        <v>7154</v>
      </c>
      <c r="B4106" s="43">
        <f t="shared" si="130"/>
        <v>525</v>
      </c>
      <c r="C4106" s="43" t="str">
        <f t="shared" si="129"/>
        <v>42.1525</v>
      </c>
      <c r="D4106" s="44">
        <v>5</v>
      </c>
      <c r="E4106" s="45" t="s">
        <v>21301</v>
      </c>
      <c r="F4106" s="45" t="s">
        <v>21302</v>
      </c>
      <c r="G4106" s="45" t="s">
        <v>1367</v>
      </c>
      <c r="H4106" s="46" t="s">
        <v>21303</v>
      </c>
      <c r="I4106" s="45" t="s">
        <v>19682</v>
      </c>
      <c r="J4106" s="46" t="s">
        <v>19683</v>
      </c>
      <c r="K4106" s="46" t="s">
        <v>19684</v>
      </c>
      <c r="L4106" s="45" t="s">
        <v>7306</v>
      </c>
      <c r="M4106" s="45" t="s">
        <v>7307</v>
      </c>
    </row>
    <row r="4107" spans="1:13" ht="57.6">
      <c r="A4107" s="42" t="s">
        <v>7154</v>
      </c>
      <c r="B4107" s="43">
        <f t="shared" si="130"/>
        <v>526</v>
      </c>
      <c r="C4107" s="43" t="str">
        <f t="shared" si="129"/>
        <v>42.1526</v>
      </c>
      <c r="D4107" s="44">
        <v>5</v>
      </c>
      <c r="E4107" s="45" t="s">
        <v>21304</v>
      </c>
      <c r="F4107" s="45" t="s">
        <v>21305</v>
      </c>
      <c r="G4107" s="45" t="s">
        <v>1367</v>
      </c>
      <c r="H4107" s="46" t="s">
        <v>21306</v>
      </c>
      <c r="I4107" s="45" t="s">
        <v>19682</v>
      </c>
      <c r="J4107" s="46" t="s">
        <v>19683</v>
      </c>
      <c r="K4107" s="46" t="s">
        <v>19684</v>
      </c>
      <c r="L4107" s="45" t="s">
        <v>7306</v>
      </c>
      <c r="M4107" s="45" t="s">
        <v>7307</v>
      </c>
    </row>
    <row r="4108" spans="1:13" ht="57.6">
      <c r="A4108" s="42" t="s">
        <v>7154</v>
      </c>
      <c r="B4108" s="43">
        <f t="shared" si="130"/>
        <v>527</v>
      </c>
      <c r="C4108" s="43" t="str">
        <f t="shared" si="129"/>
        <v>42.1527</v>
      </c>
      <c r="D4108" s="44">
        <v>5</v>
      </c>
      <c r="E4108" s="45" t="s">
        <v>21307</v>
      </c>
      <c r="F4108" s="45" t="s">
        <v>21308</v>
      </c>
      <c r="G4108" s="45" t="s">
        <v>1367</v>
      </c>
      <c r="H4108" s="46" t="s">
        <v>21309</v>
      </c>
      <c r="I4108" s="45" t="s">
        <v>19682</v>
      </c>
      <c r="J4108" s="46" t="s">
        <v>19683</v>
      </c>
      <c r="K4108" s="46" t="s">
        <v>19684</v>
      </c>
      <c r="L4108" s="45" t="s">
        <v>7306</v>
      </c>
      <c r="M4108" s="45" t="s">
        <v>7307</v>
      </c>
    </row>
    <row r="4109" spans="1:13" ht="57.6">
      <c r="A4109" s="42" t="s">
        <v>7154</v>
      </c>
      <c r="B4109" s="43">
        <f t="shared" si="130"/>
        <v>528</v>
      </c>
      <c r="C4109" s="43" t="str">
        <f t="shared" si="129"/>
        <v>42.1528</v>
      </c>
      <c r="D4109" s="44">
        <v>5</v>
      </c>
      <c r="E4109" s="45" t="s">
        <v>21310</v>
      </c>
      <c r="F4109" s="45" t="s">
        <v>21311</v>
      </c>
      <c r="G4109" s="45" t="s">
        <v>1367</v>
      </c>
      <c r="H4109" s="46" t="s">
        <v>21312</v>
      </c>
      <c r="I4109" s="45" t="s">
        <v>19682</v>
      </c>
      <c r="J4109" s="46" t="s">
        <v>19683</v>
      </c>
      <c r="K4109" s="46" t="s">
        <v>19684</v>
      </c>
      <c r="L4109" s="45" t="s">
        <v>7306</v>
      </c>
      <c r="M4109" s="45" t="s">
        <v>7307</v>
      </c>
    </row>
    <row r="4110" spans="1:13" ht="57.6">
      <c r="A4110" s="42" t="s">
        <v>7154</v>
      </c>
      <c r="B4110" s="43">
        <f t="shared" si="130"/>
        <v>529</v>
      </c>
      <c r="C4110" s="43" t="str">
        <f t="shared" si="129"/>
        <v>42.1529</v>
      </c>
      <c r="D4110" s="44">
        <v>5</v>
      </c>
      <c r="E4110" s="45" t="s">
        <v>21313</v>
      </c>
      <c r="F4110" s="45" t="s">
        <v>21314</v>
      </c>
      <c r="G4110" s="45" t="s">
        <v>1367</v>
      </c>
      <c r="H4110" s="45" t="s">
        <v>21315</v>
      </c>
      <c r="I4110" s="45" t="s">
        <v>19682</v>
      </c>
      <c r="J4110" s="46" t="s">
        <v>19683</v>
      </c>
      <c r="K4110" s="46" t="s">
        <v>19684</v>
      </c>
      <c r="L4110" s="45" t="s">
        <v>7306</v>
      </c>
      <c r="M4110" s="45" t="s">
        <v>7307</v>
      </c>
    </row>
    <row r="4111" spans="1:13" ht="57.6">
      <c r="A4111" s="42" t="s">
        <v>7154</v>
      </c>
      <c r="B4111" s="43">
        <f t="shared" si="130"/>
        <v>530</v>
      </c>
      <c r="C4111" s="43" t="str">
        <f t="shared" si="129"/>
        <v>42.1530</v>
      </c>
      <c r="D4111" s="44">
        <v>4</v>
      </c>
      <c r="E4111" s="45" t="s">
        <v>21316</v>
      </c>
      <c r="F4111" s="45" t="s">
        <v>21317</v>
      </c>
      <c r="G4111" s="45" t="s">
        <v>21318</v>
      </c>
      <c r="H4111" s="46" t="s">
        <v>21319</v>
      </c>
      <c r="I4111" s="45" t="s">
        <v>19682</v>
      </c>
      <c r="J4111" s="46" t="s">
        <v>19683</v>
      </c>
      <c r="K4111" s="46" t="s">
        <v>19684</v>
      </c>
      <c r="L4111" s="45" t="s">
        <v>7306</v>
      </c>
      <c r="M4111" s="45" t="s">
        <v>7307</v>
      </c>
    </row>
    <row r="4112" spans="1:13" ht="57.6">
      <c r="A4112" s="42" t="s">
        <v>7154</v>
      </c>
      <c r="B4112" s="43">
        <f t="shared" si="130"/>
        <v>531</v>
      </c>
      <c r="C4112" s="43" t="str">
        <f t="shared" si="129"/>
        <v>42.1531</v>
      </c>
      <c r="D4112" s="44">
        <v>5</v>
      </c>
      <c r="E4112" s="45" t="s">
        <v>21320</v>
      </c>
      <c r="F4112" s="45" t="s">
        <v>21321</v>
      </c>
      <c r="G4112" s="45" t="s">
        <v>1367</v>
      </c>
      <c r="H4112" s="45" t="s">
        <v>21322</v>
      </c>
      <c r="I4112" s="45" t="s">
        <v>19682</v>
      </c>
      <c r="J4112" s="46" t="s">
        <v>19683</v>
      </c>
      <c r="K4112" s="46" t="s">
        <v>19684</v>
      </c>
      <c r="L4112" s="45" t="s">
        <v>7306</v>
      </c>
      <c r="M4112" s="45" t="s">
        <v>7307</v>
      </c>
    </row>
    <row r="4113" spans="1:13" ht="57.6">
      <c r="A4113" s="42" t="s">
        <v>7154</v>
      </c>
      <c r="B4113" s="43">
        <f t="shared" si="130"/>
        <v>532</v>
      </c>
      <c r="C4113" s="43" t="str">
        <f t="shared" si="129"/>
        <v>42.1532</v>
      </c>
      <c r="D4113" s="44">
        <v>5</v>
      </c>
      <c r="E4113" s="45" t="s">
        <v>21323</v>
      </c>
      <c r="F4113" s="45" t="s">
        <v>21324</v>
      </c>
      <c r="G4113" s="45" t="s">
        <v>1367</v>
      </c>
      <c r="H4113" s="45" t="s">
        <v>21325</v>
      </c>
      <c r="I4113" s="45" t="s">
        <v>19682</v>
      </c>
      <c r="J4113" s="46" t="s">
        <v>19683</v>
      </c>
      <c r="K4113" s="46" t="s">
        <v>19684</v>
      </c>
      <c r="L4113" s="45" t="s">
        <v>7306</v>
      </c>
      <c r="M4113" s="45" t="s">
        <v>7307</v>
      </c>
    </row>
    <row r="4114" spans="1:13" ht="57.6">
      <c r="A4114" s="42" t="s">
        <v>7154</v>
      </c>
      <c r="B4114" s="43">
        <f t="shared" si="130"/>
        <v>533</v>
      </c>
      <c r="C4114" s="43" t="str">
        <f t="shared" si="129"/>
        <v>42.1533</v>
      </c>
      <c r="D4114" s="44">
        <v>5</v>
      </c>
      <c r="E4114" s="45" t="s">
        <v>21326</v>
      </c>
      <c r="F4114" s="45" t="s">
        <v>21327</v>
      </c>
      <c r="G4114" s="45" t="s">
        <v>1367</v>
      </c>
      <c r="H4114" s="45" t="s">
        <v>21328</v>
      </c>
      <c r="I4114" s="45" t="s">
        <v>19682</v>
      </c>
      <c r="J4114" s="46" t="s">
        <v>19683</v>
      </c>
      <c r="K4114" s="46" t="s">
        <v>19684</v>
      </c>
      <c r="L4114" s="45" t="s">
        <v>7306</v>
      </c>
      <c r="M4114" s="45" t="s">
        <v>7307</v>
      </c>
    </row>
    <row r="4115" spans="1:13" ht="57.6">
      <c r="A4115" s="42" t="s">
        <v>7154</v>
      </c>
      <c r="B4115" s="43">
        <f t="shared" si="130"/>
        <v>534</v>
      </c>
      <c r="C4115" s="43" t="str">
        <f t="shared" si="129"/>
        <v>42.1534</v>
      </c>
      <c r="D4115" s="44">
        <v>5</v>
      </c>
      <c r="E4115" s="45" t="s">
        <v>21329</v>
      </c>
      <c r="F4115" s="45" t="s">
        <v>21330</v>
      </c>
      <c r="G4115" s="45" t="s">
        <v>1367</v>
      </c>
      <c r="H4115" s="46" t="s">
        <v>21331</v>
      </c>
      <c r="I4115" s="45" t="s">
        <v>19682</v>
      </c>
      <c r="J4115" s="46" t="s">
        <v>19683</v>
      </c>
      <c r="K4115" s="46" t="s">
        <v>19684</v>
      </c>
      <c r="L4115" s="45" t="s">
        <v>7306</v>
      </c>
      <c r="M4115" s="45" t="s">
        <v>7307</v>
      </c>
    </row>
    <row r="4116" spans="1:13" ht="57.6">
      <c r="A4116" s="42" t="s">
        <v>7154</v>
      </c>
      <c r="B4116" s="43">
        <f t="shared" si="130"/>
        <v>535</v>
      </c>
      <c r="C4116" s="43" t="str">
        <f t="shared" si="129"/>
        <v>42.1535</v>
      </c>
      <c r="D4116" s="44">
        <v>5</v>
      </c>
      <c r="E4116" s="45" t="s">
        <v>21332</v>
      </c>
      <c r="F4116" s="45" t="s">
        <v>21333</v>
      </c>
      <c r="G4116" s="45" t="s">
        <v>1367</v>
      </c>
      <c r="H4116" s="46" t="s">
        <v>21334</v>
      </c>
      <c r="I4116" s="45" t="s">
        <v>19682</v>
      </c>
      <c r="J4116" s="46" t="s">
        <v>19683</v>
      </c>
      <c r="K4116" s="46" t="s">
        <v>19684</v>
      </c>
      <c r="L4116" s="45" t="s">
        <v>7306</v>
      </c>
      <c r="M4116" s="45" t="s">
        <v>7307</v>
      </c>
    </row>
    <row r="4117" spans="1:13" ht="57.6">
      <c r="A4117" s="42" t="s">
        <v>7154</v>
      </c>
      <c r="B4117" s="43">
        <f t="shared" si="130"/>
        <v>536</v>
      </c>
      <c r="C4117" s="43" t="str">
        <f t="shared" si="129"/>
        <v>42.1536</v>
      </c>
      <c r="D4117" s="44">
        <v>5</v>
      </c>
      <c r="E4117" s="45" t="s">
        <v>21335</v>
      </c>
      <c r="F4117" s="45" t="s">
        <v>21336</v>
      </c>
      <c r="G4117" s="45" t="s">
        <v>1367</v>
      </c>
      <c r="H4117" s="45" t="s">
        <v>21337</v>
      </c>
      <c r="I4117" s="45" t="s">
        <v>19682</v>
      </c>
      <c r="J4117" s="46" t="s">
        <v>19683</v>
      </c>
      <c r="K4117" s="46" t="s">
        <v>19684</v>
      </c>
      <c r="L4117" s="45" t="s">
        <v>7306</v>
      </c>
      <c r="M4117" s="45" t="s">
        <v>7307</v>
      </c>
    </row>
    <row r="4118" spans="1:13" ht="57.6">
      <c r="A4118" s="42" t="s">
        <v>7154</v>
      </c>
      <c r="B4118" s="43">
        <f t="shared" si="130"/>
        <v>537</v>
      </c>
      <c r="C4118" s="43" t="str">
        <f t="shared" si="129"/>
        <v>42.1537</v>
      </c>
      <c r="D4118" s="44">
        <v>5</v>
      </c>
      <c r="E4118" s="45" t="s">
        <v>21338</v>
      </c>
      <c r="F4118" s="45" t="s">
        <v>21339</v>
      </c>
      <c r="G4118" s="45" t="s">
        <v>1367</v>
      </c>
      <c r="H4118" s="46" t="s">
        <v>21340</v>
      </c>
      <c r="I4118" s="45" t="s">
        <v>19682</v>
      </c>
      <c r="J4118" s="46" t="s">
        <v>19683</v>
      </c>
      <c r="K4118" s="46" t="s">
        <v>19684</v>
      </c>
      <c r="L4118" s="45" t="s">
        <v>7306</v>
      </c>
      <c r="M4118" s="45" t="s">
        <v>7307</v>
      </c>
    </row>
    <row r="4119" spans="1:13" ht="57.6">
      <c r="A4119" s="42" t="s">
        <v>7154</v>
      </c>
      <c r="B4119" s="43">
        <f t="shared" si="130"/>
        <v>538</v>
      </c>
      <c r="C4119" s="43" t="str">
        <f t="shared" si="129"/>
        <v>42.1538</v>
      </c>
      <c r="D4119" s="44">
        <v>5</v>
      </c>
      <c r="E4119" s="45" t="s">
        <v>21341</v>
      </c>
      <c r="F4119" s="45" t="s">
        <v>21342</v>
      </c>
      <c r="G4119" s="45" t="s">
        <v>1367</v>
      </c>
      <c r="H4119" s="46" t="s">
        <v>21343</v>
      </c>
      <c r="I4119" s="45" t="s">
        <v>19682</v>
      </c>
      <c r="J4119" s="46" t="s">
        <v>19683</v>
      </c>
      <c r="K4119" s="46" t="s">
        <v>19684</v>
      </c>
      <c r="L4119" s="45" t="s">
        <v>7306</v>
      </c>
      <c r="M4119" s="45" t="s">
        <v>7307</v>
      </c>
    </row>
    <row r="4120" spans="1:13" ht="57.6">
      <c r="A4120" s="42" t="s">
        <v>7154</v>
      </c>
      <c r="B4120" s="43">
        <f t="shared" si="130"/>
        <v>539</v>
      </c>
      <c r="C4120" s="43" t="str">
        <f t="shared" si="129"/>
        <v>42.1539</v>
      </c>
      <c r="D4120" s="44">
        <v>5</v>
      </c>
      <c r="E4120" s="45" t="s">
        <v>21344</v>
      </c>
      <c r="F4120" s="45" t="s">
        <v>21345</v>
      </c>
      <c r="G4120" s="45" t="s">
        <v>1367</v>
      </c>
      <c r="H4120" s="46" t="s">
        <v>21346</v>
      </c>
      <c r="I4120" s="45" t="s">
        <v>19682</v>
      </c>
      <c r="J4120" s="46" t="s">
        <v>19683</v>
      </c>
      <c r="K4120" s="46" t="s">
        <v>19684</v>
      </c>
      <c r="L4120" s="45" t="s">
        <v>7306</v>
      </c>
      <c r="M4120" s="45" t="s">
        <v>7307</v>
      </c>
    </row>
    <row r="4121" spans="1:13" ht="57.6">
      <c r="A4121" s="42" t="s">
        <v>7154</v>
      </c>
      <c r="B4121" s="43">
        <f t="shared" si="130"/>
        <v>540</v>
      </c>
      <c r="C4121" s="43" t="str">
        <f t="shared" si="129"/>
        <v>42.1540</v>
      </c>
      <c r="D4121" s="44">
        <v>5</v>
      </c>
      <c r="E4121" s="45" t="s">
        <v>21347</v>
      </c>
      <c r="F4121" s="45" t="s">
        <v>21348</v>
      </c>
      <c r="G4121" s="45" t="s">
        <v>1367</v>
      </c>
      <c r="H4121" s="46" t="s">
        <v>21349</v>
      </c>
      <c r="I4121" s="45" t="s">
        <v>19682</v>
      </c>
      <c r="J4121" s="46" t="s">
        <v>19683</v>
      </c>
      <c r="K4121" s="46" t="s">
        <v>19684</v>
      </c>
      <c r="L4121" s="45" t="s">
        <v>7306</v>
      </c>
      <c r="M4121" s="45" t="s">
        <v>7307</v>
      </c>
    </row>
    <row r="4122" spans="1:13" ht="57.6">
      <c r="A4122" s="42" t="s">
        <v>7154</v>
      </c>
      <c r="B4122" s="43">
        <f t="shared" si="130"/>
        <v>541</v>
      </c>
      <c r="C4122" s="43" t="str">
        <f t="shared" si="129"/>
        <v>42.1541</v>
      </c>
      <c r="D4122" s="44">
        <v>5</v>
      </c>
      <c r="E4122" s="45" t="s">
        <v>21350</v>
      </c>
      <c r="F4122" s="45" t="s">
        <v>21351</v>
      </c>
      <c r="G4122" s="45" t="s">
        <v>1367</v>
      </c>
      <c r="H4122" s="46" t="s">
        <v>21352</v>
      </c>
      <c r="I4122" s="45" t="s">
        <v>19682</v>
      </c>
      <c r="J4122" s="46" t="s">
        <v>19683</v>
      </c>
      <c r="K4122" s="46" t="s">
        <v>19684</v>
      </c>
      <c r="L4122" s="45" t="s">
        <v>7306</v>
      </c>
      <c r="M4122" s="45" t="s">
        <v>7307</v>
      </c>
    </row>
    <row r="4123" spans="1:13" ht="57.6">
      <c r="A4123" s="42" t="s">
        <v>7154</v>
      </c>
      <c r="B4123" s="43">
        <f t="shared" si="130"/>
        <v>542</v>
      </c>
      <c r="C4123" s="43" t="str">
        <f t="shared" si="129"/>
        <v>42.1542</v>
      </c>
      <c r="D4123" s="44">
        <v>5</v>
      </c>
      <c r="E4123" s="45" t="s">
        <v>21353</v>
      </c>
      <c r="F4123" s="45" t="s">
        <v>21354</v>
      </c>
      <c r="G4123" s="45" t="s">
        <v>1367</v>
      </c>
      <c r="H4123" s="46" t="s">
        <v>21355</v>
      </c>
      <c r="I4123" s="45" t="s">
        <v>19682</v>
      </c>
      <c r="J4123" s="46" t="s">
        <v>19683</v>
      </c>
      <c r="K4123" s="46" t="s">
        <v>19684</v>
      </c>
      <c r="L4123" s="45" t="s">
        <v>7306</v>
      </c>
      <c r="M4123" s="45" t="s">
        <v>7307</v>
      </c>
    </row>
    <row r="4124" spans="1:13" ht="57.6">
      <c r="A4124" s="42" t="s">
        <v>7154</v>
      </c>
      <c r="B4124" s="43">
        <f t="shared" si="130"/>
        <v>543</v>
      </c>
      <c r="C4124" s="43" t="str">
        <f t="shared" si="129"/>
        <v>42.1543</v>
      </c>
      <c r="D4124" s="44">
        <v>5</v>
      </c>
      <c r="E4124" s="45" t="s">
        <v>21356</v>
      </c>
      <c r="F4124" s="45" t="s">
        <v>21357</v>
      </c>
      <c r="G4124" s="45" t="s">
        <v>1367</v>
      </c>
      <c r="H4124" s="46" t="s">
        <v>21358</v>
      </c>
      <c r="I4124" s="45" t="s">
        <v>19682</v>
      </c>
      <c r="J4124" s="46" t="s">
        <v>19683</v>
      </c>
      <c r="K4124" s="46" t="s">
        <v>19684</v>
      </c>
      <c r="L4124" s="45" t="s">
        <v>7306</v>
      </c>
      <c r="M4124" s="45" t="s">
        <v>7307</v>
      </c>
    </row>
    <row r="4125" spans="1:13" ht="57.6">
      <c r="A4125" s="42" t="s">
        <v>7154</v>
      </c>
      <c r="B4125" s="43">
        <f t="shared" si="130"/>
        <v>544</v>
      </c>
      <c r="C4125" s="43" t="str">
        <f t="shared" si="129"/>
        <v>42.1544</v>
      </c>
      <c r="D4125" s="44">
        <v>5</v>
      </c>
      <c r="E4125" s="45" t="s">
        <v>21359</v>
      </c>
      <c r="F4125" s="45" t="s">
        <v>21360</v>
      </c>
      <c r="G4125" s="45" t="s">
        <v>1367</v>
      </c>
      <c r="H4125" s="45" t="s">
        <v>21361</v>
      </c>
      <c r="I4125" s="45" t="s">
        <v>19682</v>
      </c>
      <c r="J4125" s="46" t="s">
        <v>19683</v>
      </c>
      <c r="K4125" s="46" t="s">
        <v>19684</v>
      </c>
      <c r="L4125" s="45" t="s">
        <v>7306</v>
      </c>
      <c r="M4125" s="45" t="s">
        <v>7307</v>
      </c>
    </row>
    <row r="4126" spans="1:13" ht="57.6">
      <c r="A4126" s="42" t="s">
        <v>7154</v>
      </c>
      <c r="B4126" s="43">
        <f t="shared" si="130"/>
        <v>545</v>
      </c>
      <c r="C4126" s="43" t="str">
        <f t="shared" si="129"/>
        <v>42.1545</v>
      </c>
      <c r="D4126" s="44">
        <v>5</v>
      </c>
      <c r="E4126" s="45" t="s">
        <v>21362</v>
      </c>
      <c r="F4126" s="45" t="s">
        <v>21363</v>
      </c>
      <c r="G4126" s="45" t="s">
        <v>1367</v>
      </c>
      <c r="H4126" s="45" t="s">
        <v>21364</v>
      </c>
      <c r="I4126" s="45" t="s">
        <v>19682</v>
      </c>
      <c r="J4126" s="46" t="s">
        <v>19683</v>
      </c>
      <c r="K4126" s="46" t="s">
        <v>19684</v>
      </c>
      <c r="L4126" s="45" t="s">
        <v>7306</v>
      </c>
      <c r="M4126" s="45" t="s">
        <v>7307</v>
      </c>
    </row>
    <row r="4127" spans="1:13" ht="57.6">
      <c r="A4127" s="42" t="s">
        <v>7154</v>
      </c>
      <c r="B4127" s="43">
        <f t="shared" si="130"/>
        <v>546</v>
      </c>
      <c r="C4127" s="43" t="str">
        <f t="shared" si="129"/>
        <v>42.1546</v>
      </c>
      <c r="D4127" s="44">
        <v>5</v>
      </c>
      <c r="E4127" s="45" t="s">
        <v>21365</v>
      </c>
      <c r="F4127" s="45" t="s">
        <v>21366</v>
      </c>
      <c r="G4127" s="45" t="s">
        <v>1367</v>
      </c>
      <c r="H4127" s="46" t="s">
        <v>21367</v>
      </c>
      <c r="I4127" s="45" t="s">
        <v>19682</v>
      </c>
      <c r="J4127" s="46" t="s">
        <v>19683</v>
      </c>
      <c r="K4127" s="46" t="s">
        <v>19684</v>
      </c>
      <c r="L4127" s="45" t="s">
        <v>7306</v>
      </c>
      <c r="M4127" s="45" t="s">
        <v>7307</v>
      </c>
    </row>
    <row r="4128" spans="1:13" ht="57.6">
      <c r="A4128" s="42" t="s">
        <v>7154</v>
      </c>
      <c r="B4128" s="43">
        <f t="shared" si="130"/>
        <v>547</v>
      </c>
      <c r="C4128" s="43" t="str">
        <f t="shared" si="129"/>
        <v>42.1547</v>
      </c>
      <c r="D4128" s="44">
        <v>5</v>
      </c>
      <c r="E4128" s="45" t="s">
        <v>21368</v>
      </c>
      <c r="F4128" s="45" t="s">
        <v>21369</v>
      </c>
      <c r="G4128" s="45" t="s">
        <v>1367</v>
      </c>
      <c r="H4128" s="45" t="s">
        <v>21370</v>
      </c>
      <c r="I4128" s="45" t="s">
        <v>19682</v>
      </c>
      <c r="J4128" s="46" t="s">
        <v>19683</v>
      </c>
      <c r="K4128" s="46" t="s">
        <v>19684</v>
      </c>
      <c r="L4128" s="45" t="s">
        <v>7306</v>
      </c>
      <c r="M4128" s="45" t="s">
        <v>7307</v>
      </c>
    </row>
    <row r="4129" spans="1:13" ht="57.6">
      <c r="A4129" s="42" t="s">
        <v>7154</v>
      </c>
      <c r="B4129" s="43">
        <f t="shared" si="130"/>
        <v>548</v>
      </c>
      <c r="C4129" s="43" t="str">
        <f t="shared" si="129"/>
        <v>42.1548</v>
      </c>
      <c r="D4129" s="44">
        <v>5</v>
      </c>
      <c r="E4129" s="45" t="s">
        <v>21371</v>
      </c>
      <c r="F4129" s="45" t="s">
        <v>21372</v>
      </c>
      <c r="G4129" s="45" t="s">
        <v>1367</v>
      </c>
      <c r="H4129" s="46" t="s">
        <v>21373</v>
      </c>
      <c r="I4129" s="45" t="s">
        <v>19682</v>
      </c>
      <c r="J4129" s="46" t="s">
        <v>19683</v>
      </c>
      <c r="K4129" s="46" t="s">
        <v>19684</v>
      </c>
      <c r="L4129" s="45" t="s">
        <v>7306</v>
      </c>
      <c r="M4129" s="45" t="s">
        <v>7307</v>
      </c>
    </row>
    <row r="4130" spans="1:13" ht="57.6">
      <c r="A4130" s="42" t="s">
        <v>7154</v>
      </c>
      <c r="B4130" s="43">
        <f t="shared" si="130"/>
        <v>549</v>
      </c>
      <c r="C4130" s="43" t="str">
        <f t="shared" si="129"/>
        <v>42.1549</v>
      </c>
      <c r="D4130" s="44">
        <v>5</v>
      </c>
      <c r="E4130" s="45" t="s">
        <v>21374</v>
      </c>
      <c r="F4130" s="45" t="s">
        <v>21375</v>
      </c>
      <c r="G4130" s="45" t="s">
        <v>1367</v>
      </c>
      <c r="H4130" s="45" t="s">
        <v>21376</v>
      </c>
      <c r="I4130" s="45" t="s">
        <v>19682</v>
      </c>
      <c r="J4130" s="46" t="s">
        <v>19683</v>
      </c>
      <c r="K4130" s="46" t="s">
        <v>19684</v>
      </c>
      <c r="L4130" s="45" t="s">
        <v>7306</v>
      </c>
      <c r="M4130" s="45" t="s">
        <v>7307</v>
      </c>
    </row>
    <row r="4131" spans="1:13" ht="57.6">
      <c r="A4131" s="42" t="s">
        <v>7154</v>
      </c>
      <c r="B4131" s="43">
        <f t="shared" si="130"/>
        <v>550</v>
      </c>
      <c r="C4131" s="43" t="str">
        <f t="shared" si="129"/>
        <v>42.1550</v>
      </c>
      <c r="D4131" s="44">
        <v>5</v>
      </c>
      <c r="E4131" s="45" t="s">
        <v>21377</v>
      </c>
      <c r="F4131" s="45" t="s">
        <v>21378</v>
      </c>
      <c r="G4131" s="45" t="s">
        <v>1367</v>
      </c>
      <c r="H4131" s="45" t="s">
        <v>21379</v>
      </c>
      <c r="I4131" s="45" t="s">
        <v>19682</v>
      </c>
      <c r="J4131" s="46" t="s">
        <v>19683</v>
      </c>
      <c r="K4131" s="46" t="s">
        <v>19684</v>
      </c>
      <c r="L4131" s="45" t="s">
        <v>7306</v>
      </c>
      <c r="M4131" s="45" t="s">
        <v>7307</v>
      </c>
    </row>
    <row r="4132" spans="1:13" ht="57.6">
      <c r="A4132" s="42" t="s">
        <v>7154</v>
      </c>
      <c r="B4132" s="43">
        <f t="shared" si="130"/>
        <v>551</v>
      </c>
      <c r="C4132" s="43" t="str">
        <f t="shared" si="129"/>
        <v>42.1551</v>
      </c>
      <c r="D4132" s="44">
        <v>5</v>
      </c>
      <c r="E4132" s="45" t="s">
        <v>21380</v>
      </c>
      <c r="F4132" s="45" t="s">
        <v>21381</v>
      </c>
      <c r="G4132" s="45" t="s">
        <v>1367</v>
      </c>
      <c r="H4132" s="45" t="s">
        <v>21382</v>
      </c>
      <c r="I4132" s="45" t="s">
        <v>19682</v>
      </c>
      <c r="J4132" s="46" t="s">
        <v>19683</v>
      </c>
      <c r="K4132" s="46" t="s">
        <v>19684</v>
      </c>
      <c r="L4132" s="45" t="s">
        <v>7306</v>
      </c>
      <c r="M4132" s="45" t="s">
        <v>7307</v>
      </c>
    </row>
    <row r="4133" spans="1:13" ht="57.6">
      <c r="A4133" s="42" t="s">
        <v>7154</v>
      </c>
      <c r="B4133" s="43">
        <f t="shared" si="130"/>
        <v>552</v>
      </c>
      <c r="C4133" s="43" t="str">
        <f t="shared" si="129"/>
        <v>42.1552</v>
      </c>
      <c r="D4133" s="44">
        <v>5</v>
      </c>
      <c r="E4133" s="45" t="s">
        <v>21383</v>
      </c>
      <c r="F4133" s="45" t="s">
        <v>21384</v>
      </c>
      <c r="G4133" s="45" t="s">
        <v>1367</v>
      </c>
      <c r="H4133" s="46" t="s">
        <v>21385</v>
      </c>
      <c r="I4133" s="45" t="s">
        <v>19682</v>
      </c>
      <c r="J4133" s="46" t="s">
        <v>19683</v>
      </c>
      <c r="K4133" s="46" t="s">
        <v>19684</v>
      </c>
      <c r="L4133" s="45" t="s">
        <v>7306</v>
      </c>
      <c r="M4133" s="45" t="s">
        <v>7307</v>
      </c>
    </row>
    <row r="4134" spans="1:13" ht="57.6">
      <c r="A4134" s="42" t="s">
        <v>7154</v>
      </c>
      <c r="B4134" s="43">
        <f t="shared" si="130"/>
        <v>553</v>
      </c>
      <c r="C4134" s="43" t="str">
        <f t="shared" si="129"/>
        <v>42.1553</v>
      </c>
      <c r="D4134" s="44">
        <v>5</v>
      </c>
      <c r="E4134" s="45" t="s">
        <v>21386</v>
      </c>
      <c r="F4134" s="45" t="s">
        <v>21387</v>
      </c>
      <c r="G4134" s="45" t="s">
        <v>1367</v>
      </c>
      <c r="H4134" s="46" t="s">
        <v>21388</v>
      </c>
      <c r="I4134" s="45" t="s">
        <v>19682</v>
      </c>
      <c r="J4134" s="46" t="s">
        <v>19683</v>
      </c>
      <c r="K4134" s="46" t="s">
        <v>19684</v>
      </c>
      <c r="L4134" s="45" t="s">
        <v>7306</v>
      </c>
      <c r="M4134" s="45" t="s">
        <v>7307</v>
      </c>
    </row>
    <row r="4135" spans="1:13" ht="57.6">
      <c r="A4135" s="42" t="s">
        <v>7154</v>
      </c>
      <c r="B4135" s="43">
        <f t="shared" si="130"/>
        <v>554</v>
      </c>
      <c r="C4135" s="43" t="str">
        <f t="shared" si="129"/>
        <v>42.1554</v>
      </c>
      <c r="D4135" s="44">
        <v>5</v>
      </c>
      <c r="E4135" s="45" t="s">
        <v>21389</v>
      </c>
      <c r="F4135" s="45" t="s">
        <v>21390</v>
      </c>
      <c r="G4135" s="45" t="s">
        <v>1367</v>
      </c>
      <c r="H4135" s="45" t="s">
        <v>21391</v>
      </c>
      <c r="I4135" s="45" t="s">
        <v>19682</v>
      </c>
      <c r="J4135" s="46" t="s">
        <v>19683</v>
      </c>
      <c r="K4135" s="46" t="s">
        <v>19684</v>
      </c>
      <c r="L4135" s="45" t="s">
        <v>7306</v>
      </c>
      <c r="M4135" s="45" t="s">
        <v>7307</v>
      </c>
    </row>
    <row r="4136" spans="1:13" ht="57.6">
      <c r="A4136" s="42" t="s">
        <v>7154</v>
      </c>
      <c r="B4136" s="43">
        <f t="shared" si="130"/>
        <v>555</v>
      </c>
      <c r="C4136" s="43" t="str">
        <f t="shared" si="129"/>
        <v>42.1555</v>
      </c>
      <c r="D4136" s="44">
        <v>5</v>
      </c>
      <c r="E4136" s="45" t="s">
        <v>21392</v>
      </c>
      <c r="F4136" s="45" t="s">
        <v>21393</v>
      </c>
      <c r="G4136" s="45" t="s">
        <v>1367</v>
      </c>
      <c r="H4136" s="46" t="s">
        <v>21394</v>
      </c>
      <c r="I4136" s="45" t="s">
        <v>19682</v>
      </c>
      <c r="J4136" s="46" t="s">
        <v>19683</v>
      </c>
      <c r="K4136" s="46" t="s">
        <v>19684</v>
      </c>
      <c r="L4136" s="45" t="s">
        <v>7306</v>
      </c>
      <c r="M4136" s="45" t="s">
        <v>7307</v>
      </c>
    </row>
    <row r="4137" spans="1:13" ht="57.6">
      <c r="A4137" s="42" t="s">
        <v>7154</v>
      </c>
      <c r="B4137" s="43">
        <f t="shared" si="130"/>
        <v>556</v>
      </c>
      <c r="C4137" s="43" t="str">
        <f t="shared" si="129"/>
        <v>42.1556</v>
      </c>
      <c r="D4137" s="44">
        <v>5</v>
      </c>
      <c r="E4137" s="45" t="s">
        <v>21395</v>
      </c>
      <c r="F4137" s="45" t="s">
        <v>21396</v>
      </c>
      <c r="G4137" s="45" t="s">
        <v>1367</v>
      </c>
      <c r="H4137" s="45" t="s">
        <v>21397</v>
      </c>
      <c r="I4137" s="45" t="s">
        <v>19682</v>
      </c>
      <c r="J4137" s="46" t="s">
        <v>19683</v>
      </c>
      <c r="K4137" s="46" t="s">
        <v>19684</v>
      </c>
      <c r="L4137" s="45" t="s">
        <v>7306</v>
      </c>
      <c r="M4137" s="45" t="s">
        <v>7307</v>
      </c>
    </row>
    <row r="4138" spans="1:13" ht="57.6">
      <c r="A4138" s="42" t="s">
        <v>7154</v>
      </c>
      <c r="B4138" s="43">
        <f t="shared" si="130"/>
        <v>557</v>
      </c>
      <c r="C4138" s="43" t="str">
        <f t="shared" si="129"/>
        <v>42.1557</v>
      </c>
      <c r="D4138" s="44">
        <v>5</v>
      </c>
      <c r="E4138" s="45" t="s">
        <v>21398</v>
      </c>
      <c r="F4138" s="45" t="s">
        <v>21399</v>
      </c>
      <c r="G4138" s="45" t="s">
        <v>1367</v>
      </c>
      <c r="H4138" s="45" t="s">
        <v>21400</v>
      </c>
      <c r="I4138" s="45" t="s">
        <v>19682</v>
      </c>
      <c r="J4138" s="46" t="s">
        <v>19683</v>
      </c>
      <c r="K4138" s="46" t="s">
        <v>19684</v>
      </c>
      <c r="L4138" s="45" t="s">
        <v>7306</v>
      </c>
      <c r="M4138" s="45" t="s">
        <v>7307</v>
      </c>
    </row>
    <row r="4139" spans="1:13" ht="57.6">
      <c r="A4139" s="42" t="s">
        <v>7154</v>
      </c>
      <c r="B4139" s="43">
        <f t="shared" si="130"/>
        <v>558</v>
      </c>
      <c r="C4139" s="43" t="str">
        <f t="shared" si="129"/>
        <v>42.1558</v>
      </c>
      <c r="D4139" s="44">
        <v>5</v>
      </c>
      <c r="E4139" s="45" t="s">
        <v>21401</v>
      </c>
      <c r="F4139" s="45" t="s">
        <v>21402</v>
      </c>
      <c r="G4139" s="45" t="s">
        <v>1367</v>
      </c>
      <c r="H4139" s="46" t="s">
        <v>21403</v>
      </c>
      <c r="I4139" s="45" t="s">
        <v>19682</v>
      </c>
      <c r="J4139" s="46" t="s">
        <v>19683</v>
      </c>
      <c r="K4139" s="46" t="s">
        <v>19684</v>
      </c>
      <c r="L4139" s="45" t="s">
        <v>7306</v>
      </c>
      <c r="M4139" s="45" t="s">
        <v>7307</v>
      </c>
    </row>
    <row r="4140" spans="1:13" ht="57.6">
      <c r="A4140" s="42" t="s">
        <v>7154</v>
      </c>
      <c r="B4140" s="43">
        <f t="shared" si="130"/>
        <v>559</v>
      </c>
      <c r="C4140" s="43" t="str">
        <f t="shared" si="129"/>
        <v>42.1559</v>
      </c>
      <c r="D4140" s="44">
        <v>5</v>
      </c>
      <c r="E4140" s="45" t="s">
        <v>21404</v>
      </c>
      <c r="F4140" s="45" t="s">
        <v>21405</v>
      </c>
      <c r="G4140" s="45" t="s">
        <v>1367</v>
      </c>
      <c r="H4140" s="46" t="s">
        <v>21406</v>
      </c>
      <c r="I4140" s="45" t="s">
        <v>19682</v>
      </c>
      <c r="J4140" s="46" t="s">
        <v>19683</v>
      </c>
      <c r="K4140" s="46" t="s">
        <v>19684</v>
      </c>
      <c r="L4140" s="45" t="s">
        <v>7306</v>
      </c>
      <c r="M4140" s="45" t="s">
        <v>7307</v>
      </c>
    </row>
    <row r="4141" spans="1:13" ht="57.6">
      <c r="A4141" s="42" t="s">
        <v>7154</v>
      </c>
      <c r="B4141" s="43">
        <f t="shared" si="130"/>
        <v>560</v>
      </c>
      <c r="C4141" s="43" t="str">
        <f t="shared" si="129"/>
        <v>42.1560</v>
      </c>
      <c r="D4141" s="44">
        <v>5</v>
      </c>
      <c r="E4141" s="45" t="s">
        <v>21407</v>
      </c>
      <c r="F4141" s="45" t="s">
        <v>21408</v>
      </c>
      <c r="G4141" s="45" t="s">
        <v>1367</v>
      </c>
      <c r="H4141" s="46" t="s">
        <v>21409</v>
      </c>
      <c r="I4141" s="45" t="s">
        <v>19682</v>
      </c>
      <c r="J4141" s="46" t="s">
        <v>19683</v>
      </c>
      <c r="K4141" s="46" t="s">
        <v>19684</v>
      </c>
      <c r="L4141" s="45" t="s">
        <v>7306</v>
      </c>
      <c r="M4141" s="45" t="s">
        <v>7307</v>
      </c>
    </row>
    <row r="4142" spans="1:13" ht="57.6">
      <c r="A4142" s="42" t="s">
        <v>7154</v>
      </c>
      <c r="B4142" s="43">
        <f t="shared" si="130"/>
        <v>561</v>
      </c>
      <c r="C4142" s="43" t="str">
        <f t="shared" si="129"/>
        <v>42.1561</v>
      </c>
      <c r="D4142" s="44">
        <v>5</v>
      </c>
      <c r="E4142" s="45" t="s">
        <v>21410</v>
      </c>
      <c r="F4142" s="45" t="s">
        <v>21411</v>
      </c>
      <c r="G4142" s="45" t="s">
        <v>1367</v>
      </c>
      <c r="H4142" s="45" t="s">
        <v>21412</v>
      </c>
      <c r="I4142" s="45" t="s">
        <v>19682</v>
      </c>
      <c r="J4142" s="46" t="s">
        <v>19683</v>
      </c>
      <c r="K4142" s="46" t="s">
        <v>19684</v>
      </c>
      <c r="L4142" s="45" t="s">
        <v>7306</v>
      </c>
      <c r="M4142" s="45" t="s">
        <v>7307</v>
      </c>
    </row>
    <row r="4143" spans="1:13" ht="57.6">
      <c r="A4143" s="42" t="s">
        <v>7154</v>
      </c>
      <c r="B4143" s="43">
        <f t="shared" si="130"/>
        <v>562</v>
      </c>
      <c r="C4143" s="43" t="str">
        <f t="shared" si="129"/>
        <v>42.1562</v>
      </c>
      <c r="D4143" s="44">
        <v>5</v>
      </c>
      <c r="E4143" s="45" t="s">
        <v>21413</v>
      </c>
      <c r="F4143" s="45" t="s">
        <v>21414</v>
      </c>
      <c r="G4143" s="45" t="s">
        <v>1367</v>
      </c>
      <c r="H4143" s="46" t="s">
        <v>21415</v>
      </c>
      <c r="I4143" s="45" t="s">
        <v>19682</v>
      </c>
      <c r="J4143" s="46" t="s">
        <v>19683</v>
      </c>
      <c r="K4143" s="46" t="s">
        <v>19684</v>
      </c>
      <c r="L4143" s="45" t="s">
        <v>7306</v>
      </c>
      <c r="M4143" s="45" t="s">
        <v>7307</v>
      </c>
    </row>
    <row r="4144" spans="1:13" ht="57.6">
      <c r="A4144" s="42" t="s">
        <v>7154</v>
      </c>
      <c r="B4144" s="43">
        <f t="shared" si="130"/>
        <v>563</v>
      </c>
      <c r="C4144" s="43" t="str">
        <f t="shared" si="129"/>
        <v>42.1563</v>
      </c>
      <c r="D4144" s="44">
        <v>5</v>
      </c>
      <c r="E4144" s="45" t="s">
        <v>21416</v>
      </c>
      <c r="F4144" s="45" t="s">
        <v>21417</v>
      </c>
      <c r="G4144" s="45" t="s">
        <v>1367</v>
      </c>
      <c r="H4144" s="46" t="s">
        <v>21418</v>
      </c>
      <c r="I4144" s="45" t="s">
        <v>19682</v>
      </c>
      <c r="J4144" s="46" t="s">
        <v>19683</v>
      </c>
      <c r="K4144" s="46" t="s">
        <v>19684</v>
      </c>
      <c r="L4144" s="45" t="s">
        <v>7306</v>
      </c>
      <c r="M4144" s="45" t="s">
        <v>7307</v>
      </c>
    </row>
    <row r="4145" spans="1:13" ht="57.6">
      <c r="A4145" s="42" t="s">
        <v>7154</v>
      </c>
      <c r="B4145" s="43">
        <f t="shared" si="130"/>
        <v>564</v>
      </c>
      <c r="C4145" s="43" t="str">
        <f t="shared" si="129"/>
        <v>42.1564</v>
      </c>
      <c r="D4145" s="44">
        <v>5</v>
      </c>
      <c r="E4145" s="45" t="s">
        <v>21419</v>
      </c>
      <c r="F4145" s="45" t="s">
        <v>21420</v>
      </c>
      <c r="G4145" s="45" t="s">
        <v>1367</v>
      </c>
      <c r="H4145" s="46" t="s">
        <v>21421</v>
      </c>
      <c r="I4145" s="45" t="s">
        <v>19682</v>
      </c>
      <c r="J4145" s="46" t="s">
        <v>19683</v>
      </c>
      <c r="K4145" s="46" t="s">
        <v>19684</v>
      </c>
      <c r="L4145" s="45" t="s">
        <v>7306</v>
      </c>
      <c r="M4145" s="45" t="s">
        <v>7307</v>
      </c>
    </row>
    <row r="4146" spans="1:13" ht="57.6">
      <c r="A4146" s="42" t="s">
        <v>7154</v>
      </c>
      <c r="B4146" s="43">
        <f t="shared" si="130"/>
        <v>565</v>
      </c>
      <c r="C4146" s="43" t="str">
        <f t="shared" si="129"/>
        <v>42.1565</v>
      </c>
      <c r="D4146" s="44">
        <v>5</v>
      </c>
      <c r="E4146" s="45" t="s">
        <v>21422</v>
      </c>
      <c r="F4146" s="45" t="s">
        <v>21423</v>
      </c>
      <c r="G4146" s="45" t="s">
        <v>1367</v>
      </c>
      <c r="H4146" s="46" t="s">
        <v>21424</v>
      </c>
      <c r="I4146" s="45" t="s">
        <v>19682</v>
      </c>
      <c r="J4146" s="46" t="s">
        <v>19683</v>
      </c>
      <c r="K4146" s="46" t="s">
        <v>19684</v>
      </c>
      <c r="L4146" s="45" t="s">
        <v>7306</v>
      </c>
      <c r="M4146" s="45" t="s">
        <v>7307</v>
      </c>
    </row>
    <row r="4147" spans="1:13" ht="57.6">
      <c r="A4147" s="42" t="s">
        <v>7154</v>
      </c>
      <c r="B4147" s="43">
        <f t="shared" si="130"/>
        <v>566</v>
      </c>
      <c r="C4147" s="43" t="str">
        <f t="shared" si="129"/>
        <v>42.1566</v>
      </c>
      <c r="D4147" s="44">
        <v>5</v>
      </c>
      <c r="E4147" s="45" t="s">
        <v>21425</v>
      </c>
      <c r="F4147" s="45" t="s">
        <v>21426</v>
      </c>
      <c r="G4147" s="45" t="s">
        <v>1367</v>
      </c>
      <c r="H4147" s="45" t="s">
        <v>21427</v>
      </c>
      <c r="I4147" s="45" t="s">
        <v>19682</v>
      </c>
      <c r="J4147" s="46" t="s">
        <v>19683</v>
      </c>
      <c r="K4147" s="46" t="s">
        <v>19684</v>
      </c>
      <c r="L4147" s="45" t="s">
        <v>7306</v>
      </c>
      <c r="M4147" s="45" t="s">
        <v>7307</v>
      </c>
    </row>
    <row r="4148" spans="1:13" ht="57.6">
      <c r="A4148" s="42" t="s">
        <v>7154</v>
      </c>
      <c r="B4148" s="43">
        <f t="shared" si="130"/>
        <v>567</v>
      </c>
      <c r="C4148" s="43" t="str">
        <f t="shared" si="129"/>
        <v>42.1567</v>
      </c>
      <c r="D4148" s="44">
        <v>5</v>
      </c>
      <c r="E4148" s="45" t="s">
        <v>21428</v>
      </c>
      <c r="F4148" s="45" t="s">
        <v>21429</v>
      </c>
      <c r="G4148" s="45" t="s">
        <v>1367</v>
      </c>
      <c r="H4148" s="46" t="s">
        <v>21430</v>
      </c>
      <c r="I4148" s="45" t="s">
        <v>19682</v>
      </c>
      <c r="J4148" s="46" t="s">
        <v>19683</v>
      </c>
      <c r="K4148" s="46" t="s">
        <v>19684</v>
      </c>
      <c r="L4148" s="45" t="s">
        <v>7306</v>
      </c>
      <c r="M4148" s="45" t="s">
        <v>7307</v>
      </c>
    </row>
    <row r="4149" spans="1:13" ht="57.6">
      <c r="A4149" s="42" t="s">
        <v>7154</v>
      </c>
      <c r="B4149" s="43">
        <f t="shared" si="130"/>
        <v>568</v>
      </c>
      <c r="C4149" s="43" t="str">
        <f t="shared" si="129"/>
        <v>42.1568</v>
      </c>
      <c r="D4149" s="44">
        <v>5</v>
      </c>
      <c r="E4149" s="45" t="s">
        <v>21431</v>
      </c>
      <c r="F4149" s="45" t="s">
        <v>21432</v>
      </c>
      <c r="G4149" s="45" t="s">
        <v>1367</v>
      </c>
      <c r="H4149" s="46" t="s">
        <v>21433</v>
      </c>
      <c r="I4149" s="45" t="s">
        <v>19682</v>
      </c>
      <c r="J4149" s="46" t="s">
        <v>19683</v>
      </c>
      <c r="K4149" s="46" t="s">
        <v>19684</v>
      </c>
      <c r="L4149" s="45" t="s">
        <v>7306</v>
      </c>
      <c r="M4149" s="45" t="s">
        <v>7307</v>
      </c>
    </row>
    <row r="4150" spans="1:13" ht="57.6">
      <c r="A4150" s="42" t="s">
        <v>7154</v>
      </c>
      <c r="B4150" s="43">
        <f t="shared" si="130"/>
        <v>569</v>
      </c>
      <c r="C4150" s="43" t="str">
        <f t="shared" si="129"/>
        <v>42.1569</v>
      </c>
      <c r="D4150" s="44">
        <v>5</v>
      </c>
      <c r="E4150" s="45" t="s">
        <v>21434</v>
      </c>
      <c r="F4150" s="45" t="s">
        <v>21435</v>
      </c>
      <c r="G4150" s="45" t="s">
        <v>1367</v>
      </c>
      <c r="H4150" s="46" t="s">
        <v>21436</v>
      </c>
      <c r="I4150" s="45" t="s">
        <v>19682</v>
      </c>
      <c r="J4150" s="46" t="s">
        <v>19683</v>
      </c>
      <c r="K4150" s="46" t="s">
        <v>19684</v>
      </c>
      <c r="L4150" s="45" t="s">
        <v>7306</v>
      </c>
      <c r="M4150" s="45" t="s">
        <v>7307</v>
      </c>
    </row>
    <row r="4151" spans="1:13" ht="57.6">
      <c r="A4151" s="42" t="s">
        <v>7154</v>
      </c>
      <c r="B4151" s="43">
        <f t="shared" si="130"/>
        <v>570</v>
      </c>
      <c r="C4151" s="43" t="str">
        <f t="shared" si="129"/>
        <v>42.1570</v>
      </c>
      <c r="D4151" s="44">
        <v>5</v>
      </c>
      <c r="E4151" s="45" t="s">
        <v>21437</v>
      </c>
      <c r="F4151" s="45" t="s">
        <v>21438</v>
      </c>
      <c r="G4151" s="45" t="s">
        <v>1367</v>
      </c>
      <c r="H4151" s="45" t="s">
        <v>21439</v>
      </c>
      <c r="I4151" s="45" t="s">
        <v>19682</v>
      </c>
      <c r="J4151" s="46" t="s">
        <v>19683</v>
      </c>
      <c r="K4151" s="46" t="s">
        <v>19684</v>
      </c>
      <c r="L4151" s="45" t="s">
        <v>7306</v>
      </c>
      <c r="M4151" s="45" t="s">
        <v>7307</v>
      </c>
    </row>
    <row r="4152" spans="1:13" ht="57.6">
      <c r="A4152" s="42" t="s">
        <v>7154</v>
      </c>
      <c r="B4152" s="43">
        <f t="shared" si="130"/>
        <v>571</v>
      </c>
      <c r="C4152" s="43" t="str">
        <f t="shared" si="129"/>
        <v>42.1571</v>
      </c>
      <c r="D4152" s="44">
        <v>5</v>
      </c>
      <c r="E4152" s="45" t="s">
        <v>21440</v>
      </c>
      <c r="F4152" s="45" t="s">
        <v>21441</v>
      </c>
      <c r="G4152" s="45" t="s">
        <v>1367</v>
      </c>
      <c r="H4152" s="46" t="s">
        <v>21442</v>
      </c>
      <c r="I4152" s="45" t="s">
        <v>19682</v>
      </c>
      <c r="J4152" s="46" t="s">
        <v>19683</v>
      </c>
      <c r="K4152" s="46" t="s">
        <v>19684</v>
      </c>
      <c r="L4152" s="45" t="s">
        <v>7306</v>
      </c>
      <c r="M4152" s="45" t="s">
        <v>7307</v>
      </c>
    </row>
    <row r="4153" spans="1:13" ht="57.6">
      <c r="A4153" s="42" t="s">
        <v>7154</v>
      </c>
      <c r="B4153" s="43">
        <f t="shared" si="130"/>
        <v>572</v>
      </c>
      <c r="C4153" s="43" t="str">
        <f t="shared" si="129"/>
        <v>42.1572</v>
      </c>
      <c r="D4153" s="44">
        <v>4</v>
      </c>
      <c r="E4153" s="45" t="s">
        <v>21443</v>
      </c>
      <c r="F4153" s="45" t="s">
        <v>21444</v>
      </c>
      <c r="G4153" s="45" t="s">
        <v>21445</v>
      </c>
      <c r="H4153" s="45" t="s">
        <v>21446</v>
      </c>
      <c r="I4153" s="45" t="s">
        <v>19682</v>
      </c>
      <c r="J4153" s="46" t="s">
        <v>19683</v>
      </c>
      <c r="K4153" s="46" t="s">
        <v>19684</v>
      </c>
      <c r="L4153" s="45" t="s">
        <v>7306</v>
      </c>
      <c r="M4153" s="45" t="s">
        <v>7307</v>
      </c>
    </row>
    <row r="4154" spans="1:13" ht="57.6">
      <c r="A4154" s="42" t="s">
        <v>7154</v>
      </c>
      <c r="B4154" s="43">
        <f t="shared" si="130"/>
        <v>573</v>
      </c>
      <c r="C4154" s="43" t="str">
        <f t="shared" si="129"/>
        <v>42.1573</v>
      </c>
      <c r="D4154" s="44">
        <v>5</v>
      </c>
      <c r="E4154" s="45" t="s">
        <v>21447</v>
      </c>
      <c r="F4154" s="45" t="s">
        <v>21448</v>
      </c>
      <c r="G4154" s="45" t="s">
        <v>1367</v>
      </c>
      <c r="H4154" s="45" t="s">
        <v>21449</v>
      </c>
      <c r="I4154" s="45" t="s">
        <v>19682</v>
      </c>
      <c r="J4154" s="46" t="s">
        <v>19683</v>
      </c>
      <c r="K4154" s="46" t="s">
        <v>19684</v>
      </c>
      <c r="L4154" s="45" t="s">
        <v>7306</v>
      </c>
      <c r="M4154" s="45" t="s">
        <v>7307</v>
      </c>
    </row>
    <row r="4155" spans="1:13" ht="57.6">
      <c r="A4155" s="42" t="s">
        <v>7154</v>
      </c>
      <c r="B4155" s="43">
        <f t="shared" si="130"/>
        <v>574</v>
      </c>
      <c r="C4155" s="43" t="str">
        <f t="shared" si="129"/>
        <v>42.1574</v>
      </c>
      <c r="D4155" s="44">
        <v>5</v>
      </c>
      <c r="E4155" s="45" t="s">
        <v>21450</v>
      </c>
      <c r="F4155" s="45" t="s">
        <v>21451</v>
      </c>
      <c r="G4155" s="45" t="s">
        <v>1367</v>
      </c>
      <c r="H4155" s="46" t="s">
        <v>21452</v>
      </c>
      <c r="I4155" s="45" t="s">
        <v>19682</v>
      </c>
      <c r="J4155" s="46" t="s">
        <v>19683</v>
      </c>
      <c r="K4155" s="46" t="s">
        <v>19684</v>
      </c>
      <c r="L4155" s="45" t="s">
        <v>7306</v>
      </c>
      <c r="M4155" s="45" t="s">
        <v>7307</v>
      </c>
    </row>
    <row r="4156" spans="1:13" ht="57.6">
      <c r="A4156" s="42" t="s">
        <v>7154</v>
      </c>
      <c r="B4156" s="43">
        <f t="shared" si="130"/>
        <v>575</v>
      </c>
      <c r="C4156" s="43" t="str">
        <f t="shared" si="129"/>
        <v>42.1575</v>
      </c>
      <c r="D4156" s="44">
        <v>5</v>
      </c>
      <c r="E4156" s="45" t="s">
        <v>21453</v>
      </c>
      <c r="F4156" s="45" t="s">
        <v>21454</v>
      </c>
      <c r="G4156" s="45" t="s">
        <v>1367</v>
      </c>
      <c r="H4156" s="46" t="s">
        <v>21455</v>
      </c>
      <c r="I4156" s="45" t="s">
        <v>19682</v>
      </c>
      <c r="J4156" s="46" t="s">
        <v>19683</v>
      </c>
      <c r="K4156" s="46" t="s">
        <v>19684</v>
      </c>
      <c r="L4156" s="45" t="s">
        <v>7306</v>
      </c>
      <c r="M4156" s="45" t="s">
        <v>7307</v>
      </c>
    </row>
    <row r="4157" spans="1:13" ht="57.6">
      <c r="A4157" s="42" t="s">
        <v>7154</v>
      </c>
      <c r="B4157" s="43">
        <f t="shared" si="130"/>
        <v>576</v>
      </c>
      <c r="C4157" s="43" t="str">
        <f t="shared" si="129"/>
        <v>42.1576</v>
      </c>
      <c r="D4157" s="44">
        <v>5</v>
      </c>
      <c r="E4157" s="45" t="s">
        <v>21456</v>
      </c>
      <c r="F4157" s="45" t="s">
        <v>21457</v>
      </c>
      <c r="G4157" s="45" t="s">
        <v>1367</v>
      </c>
      <c r="H4157" s="45" t="s">
        <v>229</v>
      </c>
      <c r="I4157" s="45" t="s">
        <v>19682</v>
      </c>
      <c r="J4157" s="46" t="s">
        <v>19683</v>
      </c>
      <c r="K4157" s="46" t="s">
        <v>19684</v>
      </c>
      <c r="L4157" s="45" t="s">
        <v>7306</v>
      </c>
      <c r="M4157" s="45" t="s">
        <v>7307</v>
      </c>
    </row>
    <row r="4158" spans="1:13" ht="57.6">
      <c r="A4158" s="42" t="s">
        <v>7154</v>
      </c>
      <c r="B4158" s="43">
        <f t="shared" si="130"/>
        <v>577</v>
      </c>
      <c r="C4158" s="43" t="str">
        <f t="shared" si="129"/>
        <v>42.1577</v>
      </c>
      <c r="D4158" s="44">
        <v>5</v>
      </c>
      <c r="E4158" s="45" t="s">
        <v>21458</v>
      </c>
      <c r="F4158" s="45" t="s">
        <v>21459</v>
      </c>
      <c r="G4158" s="45" t="s">
        <v>1367</v>
      </c>
      <c r="H4158" s="45" t="s">
        <v>21460</v>
      </c>
      <c r="I4158" s="45" t="s">
        <v>19682</v>
      </c>
      <c r="J4158" s="46" t="s">
        <v>19683</v>
      </c>
      <c r="K4158" s="46" t="s">
        <v>19684</v>
      </c>
      <c r="L4158" s="45" t="s">
        <v>7306</v>
      </c>
      <c r="M4158" s="45" t="s">
        <v>7307</v>
      </c>
    </row>
    <row r="4159" spans="1:13" ht="57.6">
      <c r="A4159" s="42" t="s">
        <v>7154</v>
      </c>
      <c r="B4159" s="43">
        <f t="shared" si="130"/>
        <v>578</v>
      </c>
      <c r="C4159" s="43" t="str">
        <f t="shared" si="129"/>
        <v>42.1578</v>
      </c>
      <c r="D4159" s="44">
        <v>5</v>
      </c>
      <c r="E4159" s="45" t="s">
        <v>21461</v>
      </c>
      <c r="F4159" s="45" t="s">
        <v>21462</v>
      </c>
      <c r="G4159" s="45" t="s">
        <v>1367</v>
      </c>
      <c r="H4159" s="45" t="s">
        <v>21463</v>
      </c>
      <c r="I4159" s="45" t="s">
        <v>19682</v>
      </c>
      <c r="J4159" s="46" t="s">
        <v>19683</v>
      </c>
      <c r="K4159" s="46" t="s">
        <v>19684</v>
      </c>
      <c r="L4159" s="45" t="s">
        <v>7306</v>
      </c>
      <c r="M4159" s="45" t="s">
        <v>7307</v>
      </c>
    </row>
    <row r="4160" spans="1:13" ht="57.6">
      <c r="A4160" s="42" t="s">
        <v>7154</v>
      </c>
      <c r="B4160" s="43">
        <f t="shared" si="130"/>
        <v>579</v>
      </c>
      <c r="C4160" s="43" t="str">
        <f t="shared" si="129"/>
        <v>42.1579</v>
      </c>
      <c r="D4160" s="44">
        <v>5</v>
      </c>
      <c r="E4160" s="45" t="s">
        <v>21464</v>
      </c>
      <c r="F4160" s="45" t="s">
        <v>21465</v>
      </c>
      <c r="G4160" s="45" t="s">
        <v>1367</v>
      </c>
      <c r="H4160" s="45" t="s">
        <v>271</v>
      </c>
      <c r="I4160" s="45" t="s">
        <v>19682</v>
      </c>
      <c r="J4160" s="46" t="s">
        <v>19683</v>
      </c>
      <c r="K4160" s="46" t="s">
        <v>19684</v>
      </c>
      <c r="L4160" s="45" t="s">
        <v>7306</v>
      </c>
      <c r="M4160" s="45" t="s">
        <v>7307</v>
      </c>
    </row>
    <row r="4161" spans="1:13" ht="57.6">
      <c r="A4161" s="42" t="s">
        <v>7154</v>
      </c>
      <c r="B4161" s="43">
        <f t="shared" si="130"/>
        <v>580</v>
      </c>
      <c r="C4161" s="43" t="str">
        <f t="shared" si="129"/>
        <v>42.1580</v>
      </c>
      <c r="D4161" s="44">
        <v>5</v>
      </c>
      <c r="E4161" s="45" t="s">
        <v>21466</v>
      </c>
      <c r="F4161" s="45" t="s">
        <v>21467</v>
      </c>
      <c r="G4161" s="45" t="s">
        <v>1367</v>
      </c>
      <c r="H4161" s="45" t="s">
        <v>21468</v>
      </c>
      <c r="I4161" s="45" t="s">
        <v>19682</v>
      </c>
      <c r="J4161" s="46" t="s">
        <v>19683</v>
      </c>
      <c r="K4161" s="46" t="s">
        <v>19684</v>
      </c>
      <c r="L4161" s="45" t="s">
        <v>7306</v>
      </c>
      <c r="M4161" s="45" t="s">
        <v>7307</v>
      </c>
    </row>
    <row r="4162" spans="1:13" ht="57.6">
      <c r="A4162" s="42" t="s">
        <v>7154</v>
      </c>
      <c r="B4162" s="43">
        <f t="shared" si="130"/>
        <v>581</v>
      </c>
      <c r="C4162" s="43" t="str">
        <f t="shared" si="129"/>
        <v>42.1581</v>
      </c>
      <c r="D4162" s="44">
        <v>5</v>
      </c>
      <c r="E4162" s="45" t="s">
        <v>21469</v>
      </c>
      <c r="F4162" s="45" t="s">
        <v>21470</v>
      </c>
      <c r="G4162" s="45" t="s">
        <v>1367</v>
      </c>
      <c r="H4162" s="46" t="s">
        <v>21471</v>
      </c>
      <c r="I4162" s="45" t="s">
        <v>19682</v>
      </c>
      <c r="J4162" s="46" t="s">
        <v>19683</v>
      </c>
      <c r="K4162" s="46" t="s">
        <v>19684</v>
      </c>
      <c r="L4162" s="45" t="s">
        <v>7306</v>
      </c>
      <c r="M4162" s="45" t="s">
        <v>7307</v>
      </c>
    </row>
    <row r="4163" spans="1:13" ht="57.6">
      <c r="A4163" s="42" t="s">
        <v>7154</v>
      </c>
      <c r="B4163" s="43">
        <f t="shared" si="130"/>
        <v>582</v>
      </c>
      <c r="C4163" s="43" t="str">
        <f t="shared" ref="C4163:C4226" si="131">+CONCATENATE(A4163,B4163)</f>
        <v>42.1582</v>
      </c>
      <c r="D4163" s="44">
        <v>5</v>
      </c>
      <c r="E4163" s="45" t="s">
        <v>21472</v>
      </c>
      <c r="F4163" s="45" t="s">
        <v>21473</v>
      </c>
      <c r="G4163" s="45" t="s">
        <v>1367</v>
      </c>
      <c r="H4163" s="46" t="s">
        <v>21474</v>
      </c>
      <c r="I4163" s="45" t="s">
        <v>19682</v>
      </c>
      <c r="J4163" s="46" t="s">
        <v>19683</v>
      </c>
      <c r="K4163" s="46" t="s">
        <v>19684</v>
      </c>
      <c r="L4163" s="45" t="s">
        <v>7306</v>
      </c>
      <c r="M4163" s="45" t="s">
        <v>7307</v>
      </c>
    </row>
    <row r="4164" spans="1:13" ht="57.6">
      <c r="A4164" s="42" t="s">
        <v>7154</v>
      </c>
      <c r="B4164" s="43">
        <f t="shared" ref="B4164:B4227" si="132">+IF(A4164=A4163,B4163+1,1)</f>
        <v>583</v>
      </c>
      <c r="C4164" s="43" t="str">
        <f t="shared" si="131"/>
        <v>42.1583</v>
      </c>
      <c r="D4164" s="44">
        <v>5</v>
      </c>
      <c r="E4164" s="45" t="s">
        <v>21475</v>
      </c>
      <c r="F4164" s="45" t="s">
        <v>21476</v>
      </c>
      <c r="G4164" s="45" t="s">
        <v>1367</v>
      </c>
      <c r="H4164" s="45" t="s">
        <v>21477</v>
      </c>
      <c r="I4164" s="45" t="s">
        <v>19682</v>
      </c>
      <c r="J4164" s="46" t="s">
        <v>19683</v>
      </c>
      <c r="K4164" s="46" t="s">
        <v>19684</v>
      </c>
      <c r="L4164" s="45" t="s">
        <v>7306</v>
      </c>
      <c r="M4164" s="45" t="s">
        <v>7307</v>
      </c>
    </row>
    <row r="4165" spans="1:13" ht="57.6">
      <c r="A4165" s="42" t="s">
        <v>7154</v>
      </c>
      <c r="B4165" s="43">
        <f t="shared" si="132"/>
        <v>584</v>
      </c>
      <c r="C4165" s="43" t="str">
        <f t="shared" si="131"/>
        <v>42.1584</v>
      </c>
      <c r="D4165" s="44">
        <v>5</v>
      </c>
      <c r="E4165" s="45" t="s">
        <v>21478</v>
      </c>
      <c r="F4165" s="45" t="s">
        <v>21479</v>
      </c>
      <c r="G4165" s="45" t="s">
        <v>1367</v>
      </c>
      <c r="H4165" s="46" t="s">
        <v>21480</v>
      </c>
      <c r="I4165" s="45" t="s">
        <v>19682</v>
      </c>
      <c r="J4165" s="46" t="s">
        <v>19683</v>
      </c>
      <c r="K4165" s="46" t="s">
        <v>19684</v>
      </c>
      <c r="L4165" s="45" t="s">
        <v>7306</v>
      </c>
      <c r="M4165" s="45" t="s">
        <v>7307</v>
      </c>
    </row>
    <row r="4166" spans="1:13" ht="57.6">
      <c r="A4166" s="42" t="s">
        <v>7154</v>
      </c>
      <c r="B4166" s="43">
        <f t="shared" si="132"/>
        <v>585</v>
      </c>
      <c r="C4166" s="43" t="str">
        <f t="shared" si="131"/>
        <v>42.1585</v>
      </c>
      <c r="D4166" s="44">
        <v>5</v>
      </c>
      <c r="E4166" s="45" t="s">
        <v>21481</v>
      </c>
      <c r="F4166" s="45" t="s">
        <v>21482</v>
      </c>
      <c r="G4166" s="45" t="s">
        <v>1367</v>
      </c>
      <c r="H4166" s="45" t="s">
        <v>243</v>
      </c>
      <c r="I4166" s="45" t="s">
        <v>19682</v>
      </c>
      <c r="J4166" s="46" t="s">
        <v>19683</v>
      </c>
      <c r="K4166" s="46" t="s">
        <v>19684</v>
      </c>
      <c r="L4166" s="45" t="s">
        <v>7306</v>
      </c>
      <c r="M4166" s="45" t="s">
        <v>7307</v>
      </c>
    </row>
    <row r="4167" spans="1:13" ht="57.6">
      <c r="A4167" s="42" t="s">
        <v>7154</v>
      </c>
      <c r="B4167" s="43">
        <f t="shared" si="132"/>
        <v>586</v>
      </c>
      <c r="C4167" s="43" t="str">
        <f t="shared" si="131"/>
        <v>42.1586</v>
      </c>
      <c r="D4167" s="44">
        <v>5</v>
      </c>
      <c r="E4167" s="45" t="s">
        <v>21483</v>
      </c>
      <c r="F4167" s="45" t="s">
        <v>21484</v>
      </c>
      <c r="G4167" s="45" t="s">
        <v>1367</v>
      </c>
      <c r="H4167" s="46" t="s">
        <v>21485</v>
      </c>
      <c r="I4167" s="45" t="s">
        <v>19682</v>
      </c>
      <c r="J4167" s="46" t="s">
        <v>19683</v>
      </c>
      <c r="K4167" s="46" t="s">
        <v>19684</v>
      </c>
      <c r="L4167" s="45" t="s">
        <v>7306</v>
      </c>
      <c r="M4167" s="45" t="s">
        <v>7307</v>
      </c>
    </row>
    <row r="4168" spans="1:13" ht="57.6">
      <c r="A4168" s="42" t="s">
        <v>7154</v>
      </c>
      <c r="B4168" s="43">
        <f t="shared" si="132"/>
        <v>587</v>
      </c>
      <c r="C4168" s="43" t="str">
        <f t="shared" si="131"/>
        <v>42.1587</v>
      </c>
      <c r="D4168" s="44">
        <v>5</v>
      </c>
      <c r="E4168" s="45" t="s">
        <v>21486</v>
      </c>
      <c r="F4168" s="45" t="s">
        <v>21487</v>
      </c>
      <c r="G4168" s="45" t="s">
        <v>1367</v>
      </c>
      <c r="H4168" s="45" t="s">
        <v>250</v>
      </c>
      <c r="I4168" s="45" t="s">
        <v>19682</v>
      </c>
      <c r="J4168" s="46" t="s">
        <v>19683</v>
      </c>
      <c r="K4168" s="46" t="s">
        <v>19684</v>
      </c>
      <c r="L4168" s="45" t="s">
        <v>7306</v>
      </c>
      <c r="M4168" s="45" t="s">
        <v>7307</v>
      </c>
    </row>
    <row r="4169" spans="1:13" ht="57.6">
      <c r="A4169" s="42" t="s">
        <v>7154</v>
      </c>
      <c r="B4169" s="43">
        <f t="shared" si="132"/>
        <v>588</v>
      </c>
      <c r="C4169" s="43" t="str">
        <f t="shared" si="131"/>
        <v>42.1588</v>
      </c>
      <c r="D4169" s="44">
        <v>5</v>
      </c>
      <c r="E4169" s="45" t="s">
        <v>21488</v>
      </c>
      <c r="F4169" s="45" t="s">
        <v>21489</v>
      </c>
      <c r="G4169" s="45" t="s">
        <v>1367</v>
      </c>
      <c r="H4169" s="46" t="s">
        <v>21490</v>
      </c>
      <c r="I4169" s="45" t="s">
        <v>19682</v>
      </c>
      <c r="J4169" s="46" t="s">
        <v>19683</v>
      </c>
      <c r="K4169" s="46" t="s">
        <v>19684</v>
      </c>
      <c r="L4169" s="45" t="s">
        <v>7306</v>
      </c>
      <c r="M4169" s="45" t="s">
        <v>7307</v>
      </c>
    </row>
    <row r="4170" spans="1:13" ht="57.6">
      <c r="A4170" s="42" t="s">
        <v>7154</v>
      </c>
      <c r="B4170" s="43">
        <f t="shared" si="132"/>
        <v>589</v>
      </c>
      <c r="C4170" s="43" t="str">
        <f t="shared" si="131"/>
        <v>42.1589</v>
      </c>
      <c r="D4170" s="44">
        <v>5</v>
      </c>
      <c r="E4170" s="45" t="s">
        <v>21491</v>
      </c>
      <c r="F4170" s="45" t="s">
        <v>21492</v>
      </c>
      <c r="G4170" s="45" t="s">
        <v>1367</v>
      </c>
      <c r="H4170" s="45" t="s">
        <v>21493</v>
      </c>
      <c r="I4170" s="45" t="s">
        <v>19682</v>
      </c>
      <c r="J4170" s="46" t="s">
        <v>19683</v>
      </c>
      <c r="K4170" s="46" t="s">
        <v>19684</v>
      </c>
      <c r="L4170" s="45" t="s">
        <v>7306</v>
      </c>
      <c r="M4170" s="45" t="s">
        <v>7307</v>
      </c>
    </row>
    <row r="4171" spans="1:13" ht="57.6">
      <c r="A4171" s="42" t="s">
        <v>7154</v>
      </c>
      <c r="B4171" s="43">
        <f t="shared" si="132"/>
        <v>590</v>
      </c>
      <c r="C4171" s="43" t="str">
        <f t="shared" si="131"/>
        <v>42.1590</v>
      </c>
      <c r="D4171" s="44">
        <v>5</v>
      </c>
      <c r="E4171" s="45" t="s">
        <v>21494</v>
      </c>
      <c r="F4171" s="45" t="s">
        <v>21495</v>
      </c>
      <c r="G4171" s="45" t="s">
        <v>1367</v>
      </c>
      <c r="H4171" s="45" t="s">
        <v>21496</v>
      </c>
      <c r="I4171" s="45" t="s">
        <v>19682</v>
      </c>
      <c r="J4171" s="46" t="s">
        <v>19683</v>
      </c>
      <c r="K4171" s="46" t="s">
        <v>19684</v>
      </c>
      <c r="L4171" s="45" t="s">
        <v>7306</v>
      </c>
      <c r="M4171" s="45" t="s">
        <v>7307</v>
      </c>
    </row>
    <row r="4172" spans="1:13" ht="57.6">
      <c r="A4172" s="42" t="s">
        <v>7154</v>
      </c>
      <c r="B4172" s="43">
        <f t="shared" si="132"/>
        <v>591</v>
      </c>
      <c r="C4172" s="43" t="str">
        <f t="shared" si="131"/>
        <v>42.1591</v>
      </c>
      <c r="D4172" s="44">
        <v>5</v>
      </c>
      <c r="E4172" s="45" t="s">
        <v>21497</v>
      </c>
      <c r="F4172" s="45" t="s">
        <v>21498</v>
      </c>
      <c r="G4172" s="45" t="s">
        <v>1367</v>
      </c>
      <c r="H4172" s="45" t="s">
        <v>21499</v>
      </c>
      <c r="I4172" s="45" t="s">
        <v>19682</v>
      </c>
      <c r="J4172" s="46" t="s">
        <v>19683</v>
      </c>
      <c r="K4172" s="46" t="s">
        <v>19684</v>
      </c>
      <c r="L4172" s="45" t="s">
        <v>7306</v>
      </c>
      <c r="M4172" s="45" t="s">
        <v>7307</v>
      </c>
    </row>
    <row r="4173" spans="1:13" ht="57.6">
      <c r="A4173" s="42" t="s">
        <v>7154</v>
      </c>
      <c r="B4173" s="43">
        <f t="shared" si="132"/>
        <v>592</v>
      </c>
      <c r="C4173" s="43" t="str">
        <f t="shared" si="131"/>
        <v>42.1592</v>
      </c>
      <c r="D4173" s="44">
        <v>5</v>
      </c>
      <c r="E4173" s="45" t="s">
        <v>21500</v>
      </c>
      <c r="F4173" s="45" t="s">
        <v>21501</v>
      </c>
      <c r="G4173" s="45" t="s">
        <v>1367</v>
      </c>
      <c r="H4173" s="45" t="s">
        <v>21502</v>
      </c>
      <c r="I4173" s="45" t="s">
        <v>19682</v>
      </c>
      <c r="J4173" s="46" t="s">
        <v>19683</v>
      </c>
      <c r="K4173" s="46" t="s">
        <v>19684</v>
      </c>
      <c r="L4173" s="45" t="s">
        <v>7306</v>
      </c>
      <c r="M4173" s="45" t="s">
        <v>7307</v>
      </c>
    </row>
    <row r="4174" spans="1:13" ht="57.6">
      <c r="A4174" s="42" t="s">
        <v>7154</v>
      </c>
      <c r="B4174" s="43">
        <f t="shared" si="132"/>
        <v>593</v>
      </c>
      <c r="C4174" s="43" t="str">
        <f t="shared" si="131"/>
        <v>42.1593</v>
      </c>
      <c r="D4174" s="44">
        <v>5</v>
      </c>
      <c r="E4174" s="45" t="s">
        <v>21503</v>
      </c>
      <c r="F4174" s="45" t="s">
        <v>21504</v>
      </c>
      <c r="G4174" s="45" t="s">
        <v>1367</v>
      </c>
      <c r="H4174" s="46" t="s">
        <v>21505</v>
      </c>
      <c r="I4174" s="45" t="s">
        <v>19682</v>
      </c>
      <c r="J4174" s="46" t="s">
        <v>19683</v>
      </c>
      <c r="K4174" s="46" t="s">
        <v>19684</v>
      </c>
      <c r="L4174" s="45" t="s">
        <v>7306</v>
      </c>
      <c r="M4174" s="45" t="s">
        <v>7307</v>
      </c>
    </row>
    <row r="4175" spans="1:13" ht="57.6">
      <c r="A4175" s="42" t="s">
        <v>7154</v>
      </c>
      <c r="B4175" s="43">
        <f t="shared" si="132"/>
        <v>594</v>
      </c>
      <c r="C4175" s="43" t="str">
        <f t="shared" si="131"/>
        <v>42.1594</v>
      </c>
      <c r="D4175" s="44">
        <v>5</v>
      </c>
      <c r="E4175" s="45" t="s">
        <v>21506</v>
      </c>
      <c r="F4175" s="45" t="s">
        <v>21507</v>
      </c>
      <c r="G4175" s="45" t="s">
        <v>1367</v>
      </c>
      <c r="H4175" s="46" t="s">
        <v>21508</v>
      </c>
      <c r="I4175" s="45" t="s">
        <v>19682</v>
      </c>
      <c r="J4175" s="46" t="s">
        <v>19683</v>
      </c>
      <c r="K4175" s="46" t="s">
        <v>19684</v>
      </c>
      <c r="L4175" s="45" t="s">
        <v>7306</v>
      </c>
      <c r="M4175" s="45" t="s">
        <v>7307</v>
      </c>
    </row>
    <row r="4176" spans="1:13" ht="57.6">
      <c r="A4176" s="42" t="s">
        <v>7154</v>
      </c>
      <c r="B4176" s="43">
        <f t="shared" si="132"/>
        <v>595</v>
      </c>
      <c r="C4176" s="43" t="str">
        <f t="shared" si="131"/>
        <v>42.1595</v>
      </c>
      <c r="D4176" s="44">
        <v>5</v>
      </c>
      <c r="E4176" s="45" t="s">
        <v>21509</v>
      </c>
      <c r="F4176" s="45" t="s">
        <v>21510</v>
      </c>
      <c r="G4176" s="45" t="s">
        <v>1367</v>
      </c>
      <c r="H4176" s="46" t="s">
        <v>21511</v>
      </c>
      <c r="I4176" s="45" t="s">
        <v>19682</v>
      </c>
      <c r="J4176" s="46" t="s">
        <v>19683</v>
      </c>
      <c r="K4176" s="46" t="s">
        <v>19684</v>
      </c>
      <c r="L4176" s="45" t="s">
        <v>7306</v>
      </c>
      <c r="M4176" s="45" t="s">
        <v>7307</v>
      </c>
    </row>
    <row r="4177" spans="1:13" ht="57.6">
      <c r="A4177" s="42" t="s">
        <v>7154</v>
      </c>
      <c r="B4177" s="43">
        <f t="shared" si="132"/>
        <v>596</v>
      </c>
      <c r="C4177" s="43" t="str">
        <f t="shared" si="131"/>
        <v>42.1596</v>
      </c>
      <c r="D4177" s="44">
        <v>5</v>
      </c>
      <c r="E4177" s="45" t="s">
        <v>21512</v>
      </c>
      <c r="F4177" s="45" t="s">
        <v>21513</v>
      </c>
      <c r="G4177" s="45" t="s">
        <v>1367</v>
      </c>
      <c r="H4177" s="46" t="s">
        <v>21514</v>
      </c>
      <c r="I4177" s="45" t="s">
        <v>19682</v>
      </c>
      <c r="J4177" s="46" t="s">
        <v>19683</v>
      </c>
      <c r="K4177" s="46" t="s">
        <v>19684</v>
      </c>
      <c r="L4177" s="45" t="s">
        <v>7306</v>
      </c>
      <c r="M4177" s="45" t="s">
        <v>7307</v>
      </c>
    </row>
    <row r="4178" spans="1:13" ht="57.6">
      <c r="A4178" s="42" t="s">
        <v>7154</v>
      </c>
      <c r="B4178" s="43">
        <f t="shared" si="132"/>
        <v>597</v>
      </c>
      <c r="C4178" s="43" t="str">
        <f t="shared" si="131"/>
        <v>42.1597</v>
      </c>
      <c r="D4178" s="44">
        <v>5</v>
      </c>
      <c r="E4178" s="45" t="s">
        <v>21515</v>
      </c>
      <c r="F4178" s="45" t="s">
        <v>21516</v>
      </c>
      <c r="G4178" s="45" t="s">
        <v>1367</v>
      </c>
      <c r="H4178" s="45" t="s">
        <v>21517</v>
      </c>
      <c r="I4178" s="45" t="s">
        <v>19682</v>
      </c>
      <c r="J4178" s="46" t="s">
        <v>19683</v>
      </c>
      <c r="K4178" s="46" t="s">
        <v>19684</v>
      </c>
      <c r="L4178" s="45" t="s">
        <v>7306</v>
      </c>
      <c r="M4178" s="45" t="s">
        <v>7307</v>
      </c>
    </row>
    <row r="4179" spans="1:13" ht="57.6">
      <c r="A4179" s="42" t="s">
        <v>7154</v>
      </c>
      <c r="B4179" s="43">
        <f t="shared" si="132"/>
        <v>598</v>
      </c>
      <c r="C4179" s="43" t="str">
        <f t="shared" si="131"/>
        <v>42.1598</v>
      </c>
      <c r="D4179" s="44">
        <v>5</v>
      </c>
      <c r="E4179" s="45" t="s">
        <v>21518</v>
      </c>
      <c r="F4179" s="45" t="s">
        <v>21519</v>
      </c>
      <c r="G4179" s="45" t="s">
        <v>1367</v>
      </c>
      <c r="H4179" s="46" t="s">
        <v>21520</v>
      </c>
      <c r="I4179" s="45" t="s">
        <v>19682</v>
      </c>
      <c r="J4179" s="46" t="s">
        <v>19683</v>
      </c>
      <c r="K4179" s="46" t="s">
        <v>19684</v>
      </c>
      <c r="L4179" s="45" t="s">
        <v>7306</v>
      </c>
      <c r="M4179" s="45" t="s">
        <v>7307</v>
      </c>
    </row>
    <row r="4180" spans="1:13" ht="57.6">
      <c r="A4180" s="42" t="s">
        <v>7154</v>
      </c>
      <c r="B4180" s="43">
        <f t="shared" si="132"/>
        <v>599</v>
      </c>
      <c r="C4180" s="43" t="str">
        <f t="shared" si="131"/>
        <v>42.1599</v>
      </c>
      <c r="D4180" s="44">
        <v>5</v>
      </c>
      <c r="E4180" s="45" t="s">
        <v>21521</v>
      </c>
      <c r="F4180" s="45" t="s">
        <v>21522</v>
      </c>
      <c r="G4180" s="45" t="s">
        <v>1367</v>
      </c>
      <c r="H4180" s="46" t="s">
        <v>21523</v>
      </c>
      <c r="I4180" s="45" t="s">
        <v>19682</v>
      </c>
      <c r="J4180" s="46" t="s">
        <v>19683</v>
      </c>
      <c r="K4180" s="46" t="s">
        <v>19684</v>
      </c>
      <c r="L4180" s="45" t="s">
        <v>7306</v>
      </c>
      <c r="M4180" s="45" t="s">
        <v>7307</v>
      </c>
    </row>
    <row r="4181" spans="1:13" ht="57.6">
      <c r="A4181" s="42" t="s">
        <v>7154</v>
      </c>
      <c r="B4181" s="43">
        <f t="shared" si="132"/>
        <v>600</v>
      </c>
      <c r="C4181" s="43" t="str">
        <f t="shared" si="131"/>
        <v>42.1600</v>
      </c>
      <c r="D4181" s="44">
        <v>5</v>
      </c>
      <c r="E4181" s="45" t="s">
        <v>21524</v>
      </c>
      <c r="F4181" s="45" t="s">
        <v>21525</v>
      </c>
      <c r="G4181" s="45" t="s">
        <v>1367</v>
      </c>
      <c r="H4181" s="45" t="s">
        <v>21526</v>
      </c>
      <c r="I4181" s="45" t="s">
        <v>19682</v>
      </c>
      <c r="J4181" s="46" t="s">
        <v>19683</v>
      </c>
      <c r="K4181" s="46" t="s">
        <v>19684</v>
      </c>
      <c r="L4181" s="45" t="s">
        <v>7306</v>
      </c>
      <c r="M4181" s="45" t="s">
        <v>7307</v>
      </c>
    </row>
    <row r="4182" spans="1:13" ht="57.6">
      <c r="A4182" s="42" t="s">
        <v>7154</v>
      </c>
      <c r="B4182" s="43">
        <f t="shared" si="132"/>
        <v>601</v>
      </c>
      <c r="C4182" s="43" t="str">
        <f t="shared" si="131"/>
        <v>42.1601</v>
      </c>
      <c r="D4182" s="44">
        <v>5</v>
      </c>
      <c r="E4182" s="45" t="s">
        <v>21527</v>
      </c>
      <c r="F4182" s="45" t="s">
        <v>21528</v>
      </c>
      <c r="G4182" s="45" t="s">
        <v>1367</v>
      </c>
      <c r="H4182" s="45" t="s">
        <v>21529</v>
      </c>
      <c r="I4182" s="45" t="s">
        <v>19682</v>
      </c>
      <c r="J4182" s="46" t="s">
        <v>19683</v>
      </c>
      <c r="K4182" s="46" t="s">
        <v>19684</v>
      </c>
      <c r="L4182" s="45" t="s">
        <v>7306</v>
      </c>
      <c r="M4182" s="45" t="s">
        <v>7307</v>
      </c>
    </row>
    <row r="4183" spans="1:13" ht="57.6">
      <c r="A4183" s="42" t="s">
        <v>7154</v>
      </c>
      <c r="B4183" s="43">
        <f t="shared" si="132"/>
        <v>602</v>
      </c>
      <c r="C4183" s="43" t="str">
        <f t="shared" si="131"/>
        <v>42.1602</v>
      </c>
      <c r="D4183" s="44">
        <v>5</v>
      </c>
      <c r="E4183" s="45" t="s">
        <v>21530</v>
      </c>
      <c r="F4183" s="45" t="s">
        <v>21531</v>
      </c>
      <c r="G4183" s="45" t="s">
        <v>1367</v>
      </c>
      <c r="H4183" s="45" t="s">
        <v>21532</v>
      </c>
      <c r="I4183" s="45" t="s">
        <v>19682</v>
      </c>
      <c r="J4183" s="46" t="s">
        <v>19683</v>
      </c>
      <c r="K4183" s="46" t="s">
        <v>19684</v>
      </c>
      <c r="L4183" s="45" t="s">
        <v>7306</v>
      </c>
      <c r="M4183" s="45" t="s">
        <v>7307</v>
      </c>
    </row>
    <row r="4184" spans="1:13" ht="57.6">
      <c r="A4184" s="42" t="s">
        <v>7154</v>
      </c>
      <c r="B4184" s="43">
        <f t="shared" si="132"/>
        <v>603</v>
      </c>
      <c r="C4184" s="43" t="str">
        <f t="shared" si="131"/>
        <v>42.1603</v>
      </c>
      <c r="D4184" s="44">
        <v>5</v>
      </c>
      <c r="E4184" s="45" t="s">
        <v>21533</v>
      </c>
      <c r="F4184" s="45" t="s">
        <v>21534</v>
      </c>
      <c r="G4184" s="45" t="s">
        <v>1367</v>
      </c>
      <c r="H4184" s="46" t="s">
        <v>21535</v>
      </c>
      <c r="I4184" s="45" t="s">
        <v>19682</v>
      </c>
      <c r="J4184" s="46" t="s">
        <v>19683</v>
      </c>
      <c r="K4184" s="46" t="s">
        <v>19684</v>
      </c>
      <c r="L4184" s="45" t="s">
        <v>7306</v>
      </c>
      <c r="M4184" s="45" t="s">
        <v>7307</v>
      </c>
    </row>
    <row r="4185" spans="1:13" ht="57.6">
      <c r="A4185" s="42" t="s">
        <v>7154</v>
      </c>
      <c r="B4185" s="43">
        <f t="shared" si="132"/>
        <v>604</v>
      </c>
      <c r="C4185" s="43" t="str">
        <f t="shared" si="131"/>
        <v>42.1604</v>
      </c>
      <c r="D4185" s="44">
        <v>5</v>
      </c>
      <c r="E4185" s="45" t="s">
        <v>21536</v>
      </c>
      <c r="F4185" s="45" t="s">
        <v>21537</v>
      </c>
      <c r="G4185" s="45" t="s">
        <v>1367</v>
      </c>
      <c r="H4185" s="46" t="s">
        <v>21538</v>
      </c>
      <c r="I4185" s="45" t="s">
        <v>19682</v>
      </c>
      <c r="J4185" s="46" t="s">
        <v>19683</v>
      </c>
      <c r="K4185" s="46" t="s">
        <v>19684</v>
      </c>
      <c r="L4185" s="45" t="s">
        <v>7306</v>
      </c>
      <c r="M4185" s="45" t="s">
        <v>7307</v>
      </c>
    </row>
    <row r="4186" spans="1:13" ht="57.6">
      <c r="A4186" s="42" t="s">
        <v>7154</v>
      </c>
      <c r="B4186" s="43">
        <f t="shared" si="132"/>
        <v>605</v>
      </c>
      <c r="C4186" s="43" t="str">
        <f t="shared" si="131"/>
        <v>42.1605</v>
      </c>
      <c r="D4186" s="44">
        <v>5</v>
      </c>
      <c r="E4186" s="45" t="s">
        <v>21539</v>
      </c>
      <c r="F4186" s="45" t="s">
        <v>21540</v>
      </c>
      <c r="G4186" s="45" t="s">
        <v>1367</v>
      </c>
      <c r="H4186" s="45" t="s">
        <v>21541</v>
      </c>
      <c r="I4186" s="45" t="s">
        <v>19682</v>
      </c>
      <c r="J4186" s="46" t="s">
        <v>19683</v>
      </c>
      <c r="K4186" s="46" t="s">
        <v>19684</v>
      </c>
      <c r="L4186" s="45" t="s">
        <v>7306</v>
      </c>
      <c r="M4186" s="45" t="s">
        <v>7307</v>
      </c>
    </row>
    <row r="4187" spans="1:13" ht="43.2">
      <c r="A4187" s="42" t="s">
        <v>7154</v>
      </c>
      <c r="B4187" s="43">
        <f t="shared" si="132"/>
        <v>606</v>
      </c>
      <c r="C4187" s="43" t="str">
        <f t="shared" si="131"/>
        <v>42.1606</v>
      </c>
      <c r="D4187" s="47">
        <v>3</v>
      </c>
      <c r="E4187" s="48" t="s">
        <v>21542</v>
      </c>
      <c r="F4187" s="45" t="s">
        <v>21543</v>
      </c>
      <c r="G4187" s="45" t="s">
        <v>21543</v>
      </c>
      <c r="H4187" s="46" t="s">
        <v>21544</v>
      </c>
      <c r="I4187" s="45" t="s">
        <v>21545</v>
      </c>
      <c r="J4187" s="46" t="s">
        <v>21546</v>
      </c>
      <c r="K4187" s="46" t="s">
        <v>21547</v>
      </c>
      <c r="L4187" s="45" t="s">
        <v>21548</v>
      </c>
      <c r="M4187" s="45" t="s">
        <v>7307</v>
      </c>
    </row>
    <row r="4188" spans="1:13" ht="43.2">
      <c r="A4188" s="42" t="s">
        <v>7154</v>
      </c>
      <c r="B4188" s="43">
        <f t="shared" si="132"/>
        <v>607</v>
      </c>
      <c r="C4188" s="43" t="str">
        <f t="shared" si="131"/>
        <v>42.1607</v>
      </c>
      <c r="D4188" s="47">
        <v>4</v>
      </c>
      <c r="E4188" s="48" t="s">
        <v>21549</v>
      </c>
      <c r="F4188" s="45" t="s">
        <v>21550</v>
      </c>
      <c r="G4188" s="45" t="s">
        <v>21550</v>
      </c>
      <c r="H4188" s="45" t="s">
        <v>21551</v>
      </c>
      <c r="I4188" s="45" t="s">
        <v>21545</v>
      </c>
      <c r="J4188" s="46" t="s">
        <v>21546</v>
      </c>
      <c r="K4188" s="46" t="s">
        <v>21547</v>
      </c>
      <c r="L4188" s="45" t="s">
        <v>21548</v>
      </c>
      <c r="M4188" s="45" t="s">
        <v>7307</v>
      </c>
    </row>
    <row r="4189" spans="1:13" ht="43.2">
      <c r="A4189" s="42" t="s">
        <v>7154</v>
      </c>
      <c r="B4189" s="43">
        <f t="shared" si="132"/>
        <v>608</v>
      </c>
      <c r="C4189" s="43" t="str">
        <f t="shared" si="131"/>
        <v>42.1608</v>
      </c>
      <c r="D4189" s="47">
        <v>4</v>
      </c>
      <c r="E4189" s="48" t="s">
        <v>21552</v>
      </c>
      <c r="F4189" s="45" t="s">
        <v>9000</v>
      </c>
      <c r="G4189" s="45" t="s">
        <v>9000</v>
      </c>
      <c r="H4189" s="45" t="s">
        <v>21553</v>
      </c>
      <c r="I4189" s="45" t="s">
        <v>21545</v>
      </c>
      <c r="J4189" s="46" t="s">
        <v>21546</v>
      </c>
      <c r="K4189" s="46" t="s">
        <v>21547</v>
      </c>
      <c r="L4189" s="45" t="s">
        <v>21548</v>
      </c>
      <c r="M4189" s="45" t="s">
        <v>7307</v>
      </c>
    </row>
    <row r="4190" spans="1:13" ht="43.2">
      <c r="A4190" s="42" t="s">
        <v>7154</v>
      </c>
      <c r="B4190" s="43">
        <f t="shared" si="132"/>
        <v>609</v>
      </c>
      <c r="C4190" s="43" t="str">
        <f t="shared" si="131"/>
        <v>42.1609</v>
      </c>
      <c r="D4190" s="47">
        <v>3</v>
      </c>
      <c r="E4190" s="48" t="s">
        <v>21554</v>
      </c>
      <c r="F4190" s="45" t="s">
        <v>21555</v>
      </c>
      <c r="G4190" s="45" t="s">
        <v>21555</v>
      </c>
      <c r="H4190" s="46" t="s">
        <v>21556</v>
      </c>
      <c r="I4190" s="45" t="s">
        <v>21545</v>
      </c>
      <c r="J4190" s="46" t="s">
        <v>21546</v>
      </c>
      <c r="K4190" s="46" t="s">
        <v>21547</v>
      </c>
      <c r="L4190" s="45" t="s">
        <v>21548</v>
      </c>
      <c r="M4190" s="45" t="s">
        <v>7307</v>
      </c>
    </row>
    <row r="4191" spans="1:13" ht="43.2">
      <c r="A4191" s="42" t="s">
        <v>7154</v>
      </c>
      <c r="B4191" s="43">
        <f t="shared" si="132"/>
        <v>610</v>
      </c>
      <c r="C4191" s="43" t="str">
        <f t="shared" si="131"/>
        <v>42.1610</v>
      </c>
      <c r="D4191" s="47">
        <v>4</v>
      </c>
      <c r="E4191" s="48" t="s">
        <v>21557</v>
      </c>
      <c r="F4191" s="45" t="s">
        <v>21558</v>
      </c>
      <c r="G4191" s="45" t="s">
        <v>21558</v>
      </c>
      <c r="H4191" s="46" t="s">
        <v>21559</v>
      </c>
      <c r="I4191" s="45" t="s">
        <v>21545</v>
      </c>
      <c r="J4191" s="46" t="s">
        <v>21546</v>
      </c>
      <c r="K4191" s="46" t="s">
        <v>21547</v>
      </c>
      <c r="L4191" s="45" t="s">
        <v>21548</v>
      </c>
      <c r="M4191" s="45" t="s">
        <v>7307</v>
      </c>
    </row>
    <row r="4192" spans="1:13" ht="43.2">
      <c r="A4192" s="42" t="s">
        <v>7154</v>
      </c>
      <c r="B4192" s="43">
        <f t="shared" si="132"/>
        <v>611</v>
      </c>
      <c r="C4192" s="43" t="str">
        <f t="shared" si="131"/>
        <v>42.1611</v>
      </c>
      <c r="D4192" s="47">
        <v>4</v>
      </c>
      <c r="E4192" s="48" t="s">
        <v>21560</v>
      </c>
      <c r="F4192" s="45" t="s">
        <v>21561</v>
      </c>
      <c r="G4192" s="45" t="s">
        <v>21561</v>
      </c>
      <c r="H4192" s="45" t="s">
        <v>21562</v>
      </c>
      <c r="I4192" s="45" t="s">
        <v>21545</v>
      </c>
      <c r="J4192" s="46" t="s">
        <v>21546</v>
      </c>
      <c r="K4192" s="46" t="s">
        <v>21547</v>
      </c>
      <c r="L4192" s="45" t="s">
        <v>21548</v>
      </c>
      <c r="M4192" s="45" t="s">
        <v>7307</v>
      </c>
    </row>
    <row r="4193" spans="1:13" ht="43.2">
      <c r="A4193" s="42" t="s">
        <v>7154</v>
      </c>
      <c r="B4193" s="43">
        <f t="shared" si="132"/>
        <v>612</v>
      </c>
      <c r="C4193" s="43" t="str">
        <f t="shared" si="131"/>
        <v>42.1612</v>
      </c>
      <c r="D4193" s="47">
        <v>4</v>
      </c>
      <c r="E4193" s="48" t="s">
        <v>21563</v>
      </c>
      <c r="F4193" s="45" t="s">
        <v>21564</v>
      </c>
      <c r="G4193" s="45" t="s">
        <v>21564</v>
      </c>
      <c r="H4193" s="46" t="s">
        <v>21565</v>
      </c>
      <c r="I4193" s="45" t="s">
        <v>21545</v>
      </c>
      <c r="J4193" s="46" t="s">
        <v>21546</v>
      </c>
      <c r="K4193" s="46" t="s">
        <v>21547</v>
      </c>
      <c r="L4193" s="45" t="s">
        <v>21548</v>
      </c>
      <c r="M4193" s="45" t="s">
        <v>7307</v>
      </c>
    </row>
    <row r="4194" spans="1:13" ht="57.6">
      <c r="A4194" s="42" t="s">
        <v>7126</v>
      </c>
      <c r="B4194" s="43">
        <f t="shared" si="132"/>
        <v>1</v>
      </c>
      <c r="C4194" s="43" t="str">
        <f t="shared" si="131"/>
        <v>36.11</v>
      </c>
      <c r="D4194" s="44">
        <v>3</v>
      </c>
      <c r="E4194" s="45" t="s">
        <v>21566</v>
      </c>
      <c r="F4194" s="45" t="s">
        <v>21567</v>
      </c>
      <c r="G4194" s="45" t="s">
        <v>7125</v>
      </c>
      <c r="H4194" s="46" t="s">
        <v>21568</v>
      </c>
      <c r="I4194" s="45" t="s">
        <v>21569</v>
      </c>
      <c r="J4194" s="46" t="s">
        <v>21570</v>
      </c>
      <c r="K4194" s="46" t="s">
        <v>21571</v>
      </c>
      <c r="L4194" s="45" t="s">
        <v>7306</v>
      </c>
      <c r="M4194" s="45" t="s">
        <v>7307</v>
      </c>
    </row>
    <row r="4195" spans="1:13" ht="57.6">
      <c r="A4195" s="42" t="s">
        <v>7126</v>
      </c>
      <c r="B4195" s="43">
        <f t="shared" si="132"/>
        <v>2</v>
      </c>
      <c r="C4195" s="43" t="str">
        <f t="shared" si="131"/>
        <v>36.12</v>
      </c>
      <c r="D4195" s="44">
        <v>4</v>
      </c>
      <c r="E4195" s="45" t="s">
        <v>21572</v>
      </c>
      <c r="F4195" s="45" t="s">
        <v>21573</v>
      </c>
      <c r="G4195" s="45" t="s">
        <v>21574</v>
      </c>
      <c r="H4195" s="46" t="s">
        <v>21575</v>
      </c>
      <c r="I4195" s="45" t="s">
        <v>21569</v>
      </c>
      <c r="J4195" s="46" t="s">
        <v>21570</v>
      </c>
      <c r="K4195" s="46" t="s">
        <v>21571</v>
      </c>
      <c r="L4195" s="45" t="s">
        <v>7306</v>
      </c>
      <c r="M4195" s="45" t="s">
        <v>7307</v>
      </c>
    </row>
    <row r="4196" spans="1:13" ht="57.6">
      <c r="A4196" s="42" t="s">
        <v>7126</v>
      </c>
      <c r="B4196" s="43">
        <f t="shared" si="132"/>
        <v>3</v>
      </c>
      <c r="C4196" s="43" t="str">
        <f t="shared" si="131"/>
        <v>36.13</v>
      </c>
      <c r="D4196" s="44">
        <v>4</v>
      </c>
      <c r="E4196" s="45" t="s">
        <v>21576</v>
      </c>
      <c r="F4196" s="45" t="s">
        <v>21577</v>
      </c>
      <c r="G4196" s="45" t="s">
        <v>18943</v>
      </c>
      <c r="H4196" s="46" t="s">
        <v>21578</v>
      </c>
      <c r="I4196" s="45" t="s">
        <v>21569</v>
      </c>
      <c r="J4196" s="46" t="s">
        <v>21570</v>
      </c>
      <c r="K4196" s="46" t="s">
        <v>21571</v>
      </c>
      <c r="L4196" s="45" t="s">
        <v>7306</v>
      </c>
      <c r="M4196" s="45" t="s">
        <v>7307</v>
      </c>
    </row>
    <row r="4197" spans="1:13" ht="57.6">
      <c r="A4197" s="42" t="s">
        <v>7126</v>
      </c>
      <c r="B4197" s="43">
        <f t="shared" si="132"/>
        <v>4</v>
      </c>
      <c r="C4197" s="43" t="str">
        <f t="shared" si="131"/>
        <v>36.14</v>
      </c>
      <c r="D4197" s="44">
        <v>4</v>
      </c>
      <c r="E4197" s="45" t="s">
        <v>21579</v>
      </c>
      <c r="F4197" s="45" t="s">
        <v>21580</v>
      </c>
      <c r="G4197" s="45" t="s">
        <v>19120</v>
      </c>
      <c r="H4197" s="46" t="s">
        <v>21581</v>
      </c>
      <c r="I4197" s="45" t="s">
        <v>21569</v>
      </c>
      <c r="J4197" s="46" t="s">
        <v>21570</v>
      </c>
      <c r="K4197" s="46" t="s">
        <v>21571</v>
      </c>
      <c r="L4197" s="45" t="s">
        <v>7306</v>
      </c>
      <c r="M4197" s="45" t="s">
        <v>7307</v>
      </c>
    </row>
    <row r="4198" spans="1:13" ht="57.6">
      <c r="A4198" s="42" t="s">
        <v>7126</v>
      </c>
      <c r="B4198" s="43">
        <f t="shared" si="132"/>
        <v>5</v>
      </c>
      <c r="C4198" s="43" t="str">
        <f t="shared" si="131"/>
        <v>36.15</v>
      </c>
      <c r="D4198" s="44">
        <v>5</v>
      </c>
      <c r="E4198" s="45" t="s">
        <v>21582</v>
      </c>
      <c r="F4198" s="45" t="s">
        <v>21583</v>
      </c>
      <c r="G4198" s="45" t="s">
        <v>7427</v>
      </c>
      <c r="H4198" s="46" t="s">
        <v>21584</v>
      </c>
      <c r="I4198" s="45" t="s">
        <v>21569</v>
      </c>
      <c r="J4198" s="46" t="s">
        <v>21570</v>
      </c>
      <c r="K4198" s="46" t="s">
        <v>21571</v>
      </c>
      <c r="L4198" s="45" t="s">
        <v>7306</v>
      </c>
      <c r="M4198" s="45" t="s">
        <v>7307</v>
      </c>
    </row>
    <row r="4199" spans="1:13" ht="57.6">
      <c r="A4199" s="42" t="s">
        <v>7126</v>
      </c>
      <c r="B4199" s="43">
        <f t="shared" si="132"/>
        <v>6</v>
      </c>
      <c r="C4199" s="43" t="str">
        <f t="shared" si="131"/>
        <v>36.16</v>
      </c>
      <c r="D4199" s="44">
        <v>5</v>
      </c>
      <c r="E4199" s="45" t="s">
        <v>21585</v>
      </c>
      <c r="F4199" s="45" t="s">
        <v>21586</v>
      </c>
      <c r="G4199" s="45" t="s">
        <v>7326</v>
      </c>
      <c r="H4199" s="46" t="s">
        <v>11366</v>
      </c>
      <c r="I4199" s="45" t="s">
        <v>21569</v>
      </c>
      <c r="J4199" s="46" t="s">
        <v>21570</v>
      </c>
      <c r="K4199" s="46" t="s">
        <v>21571</v>
      </c>
      <c r="L4199" s="45" t="s">
        <v>7306</v>
      </c>
      <c r="M4199" s="45" t="s">
        <v>7307</v>
      </c>
    </row>
    <row r="4200" spans="1:13" ht="57.6">
      <c r="A4200" s="42" t="s">
        <v>7126</v>
      </c>
      <c r="B4200" s="43">
        <f t="shared" si="132"/>
        <v>7</v>
      </c>
      <c r="C4200" s="43" t="str">
        <f t="shared" si="131"/>
        <v>36.17</v>
      </c>
      <c r="D4200" s="44">
        <v>5</v>
      </c>
      <c r="E4200" s="45" t="s">
        <v>21587</v>
      </c>
      <c r="F4200" s="45" t="s">
        <v>21588</v>
      </c>
      <c r="G4200" s="45" t="s">
        <v>12794</v>
      </c>
      <c r="H4200" s="46" t="s">
        <v>21589</v>
      </c>
      <c r="I4200" s="45" t="s">
        <v>21569</v>
      </c>
      <c r="J4200" s="46" t="s">
        <v>21570</v>
      </c>
      <c r="K4200" s="46" t="s">
        <v>21571</v>
      </c>
      <c r="L4200" s="45" t="s">
        <v>7306</v>
      </c>
      <c r="M4200" s="45" t="s">
        <v>7307</v>
      </c>
    </row>
    <row r="4201" spans="1:13" ht="57.6">
      <c r="A4201" s="42" t="s">
        <v>7126</v>
      </c>
      <c r="B4201" s="43">
        <f t="shared" si="132"/>
        <v>8</v>
      </c>
      <c r="C4201" s="43" t="str">
        <f t="shared" si="131"/>
        <v>36.18</v>
      </c>
      <c r="D4201" s="44">
        <v>5</v>
      </c>
      <c r="E4201" s="45" t="s">
        <v>21590</v>
      </c>
      <c r="F4201" s="45" t="s">
        <v>21591</v>
      </c>
      <c r="G4201" s="45" t="s">
        <v>7473</v>
      </c>
      <c r="H4201" s="46" t="s">
        <v>21592</v>
      </c>
      <c r="I4201" s="45" t="s">
        <v>21569</v>
      </c>
      <c r="J4201" s="46" t="s">
        <v>21570</v>
      </c>
      <c r="K4201" s="46" t="s">
        <v>21571</v>
      </c>
      <c r="L4201" s="45" t="s">
        <v>7306</v>
      </c>
      <c r="M4201" s="45" t="s">
        <v>7307</v>
      </c>
    </row>
    <row r="4202" spans="1:13" ht="57.6">
      <c r="A4202" s="42" t="s">
        <v>7126</v>
      </c>
      <c r="B4202" s="43">
        <f t="shared" si="132"/>
        <v>9</v>
      </c>
      <c r="C4202" s="43" t="str">
        <f t="shared" si="131"/>
        <v>36.19</v>
      </c>
      <c r="D4202" s="44">
        <v>5</v>
      </c>
      <c r="E4202" s="45" t="s">
        <v>21593</v>
      </c>
      <c r="F4202" s="45" t="s">
        <v>21594</v>
      </c>
      <c r="G4202" s="45" t="s">
        <v>21595</v>
      </c>
      <c r="H4202" s="46" t="s">
        <v>21596</v>
      </c>
      <c r="I4202" s="45" t="s">
        <v>21569</v>
      </c>
      <c r="J4202" s="46" t="s">
        <v>21570</v>
      </c>
      <c r="K4202" s="46" t="s">
        <v>21571</v>
      </c>
      <c r="L4202" s="45" t="s">
        <v>7306</v>
      </c>
      <c r="M4202" s="45" t="s">
        <v>7307</v>
      </c>
    </row>
    <row r="4203" spans="1:13" ht="57.6">
      <c r="A4203" s="42" t="s">
        <v>7126</v>
      </c>
      <c r="B4203" s="43">
        <f t="shared" si="132"/>
        <v>10</v>
      </c>
      <c r="C4203" s="43" t="str">
        <f t="shared" si="131"/>
        <v>36.110</v>
      </c>
      <c r="D4203" s="44">
        <v>4</v>
      </c>
      <c r="E4203" s="45" t="s">
        <v>21597</v>
      </c>
      <c r="F4203" s="45" t="s">
        <v>21598</v>
      </c>
      <c r="G4203" s="45" t="s">
        <v>21599</v>
      </c>
      <c r="H4203" s="46" t="s">
        <v>21600</v>
      </c>
      <c r="I4203" s="45" t="s">
        <v>21569</v>
      </c>
      <c r="J4203" s="46" t="s">
        <v>21570</v>
      </c>
      <c r="K4203" s="46" t="s">
        <v>21571</v>
      </c>
      <c r="L4203" s="45" t="s">
        <v>7306</v>
      </c>
      <c r="M4203" s="45" t="s">
        <v>7307</v>
      </c>
    </row>
    <row r="4204" spans="1:13" ht="57.6">
      <c r="A4204" s="42" t="s">
        <v>7126</v>
      </c>
      <c r="B4204" s="43">
        <f t="shared" si="132"/>
        <v>11</v>
      </c>
      <c r="C4204" s="43" t="str">
        <f t="shared" si="131"/>
        <v>36.111</v>
      </c>
      <c r="D4204" s="44">
        <v>5</v>
      </c>
      <c r="E4204" s="45" t="s">
        <v>21601</v>
      </c>
      <c r="F4204" s="45" t="s">
        <v>21602</v>
      </c>
      <c r="G4204" s="45" t="s">
        <v>21603</v>
      </c>
      <c r="H4204" s="46" t="s">
        <v>21604</v>
      </c>
      <c r="I4204" s="45" t="s">
        <v>21569</v>
      </c>
      <c r="J4204" s="46" t="s">
        <v>21570</v>
      </c>
      <c r="K4204" s="46" t="s">
        <v>21571</v>
      </c>
      <c r="L4204" s="45" t="s">
        <v>7306</v>
      </c>
      <c r="M4204" s="45" t="s">
        <v>7307</v>
      </c>
    </row>
    <row r="4205" spans="1:13" ht="57.6">
      <c r="A4205" s="42" t="s">
        <v>7126</v>
      </c>
      <c r="B4205" s="43">
        <f t="shared" si="132"/>
        <v>12</v>
      </c>
      <c r="C4205" s="43" t="str">
        <f t="shared" si="131"/>
        <v>36.112</v>
      </c>
      <c r="D4205" s="44">
        <v>5</v>
      </c>
      <c r="E4205" s="45" t="s">
        <v>21605</v>
      </c>
      <c r="F4205" s="45" t="s">
        <v>21606</v>
      </c>
      <c r="G4205" s="45" t="s">
        <v>7498</v>
      </c>
      <c r="H4205" s="46" t="s">
        <v>21607</v>
      </c>
      <c r="I4205" s="45" t="s">
        <v>21569</v>
      </c>
      <c r="J4205" s="46" t="s">
        <v>21570</v>
      </c>
      <c r="K4205" s="46" t="s">
        <v>21571</v>
      </c>
      <c r="L4205" s="45" t="s">
        <v>7306</v>
      </c>
      <c r="M4205" s="45" t="s">
        <v>7307</v>
      </c>
    </row>
    <row r="4206" spans="1:13" ht="57.6">
      <c r="A4206" s="42" t="s">
        <v>7126</v>
      </c>
      <c r="B4206" s="43">
        <f t="shared" si="132"/>
        <v>13</v>
      </c>
      <c r="C4206" s="43" t="str">
        <f t="shared" si="131"/>
        <v>36.113</v>
      </c>
      <c r="D4206" s="44">
        <v>5</v>
      </c>
      <c r="E4206" s="45" t="s">
        <v>21608</v>
      </c>
      <c r="F4206" s="45" t="s">
        <v>21609</v>
      </c>
      <c r="G4206" s="45" t="s">
        <v>21610</v>
      </c>
      <c r="H4206" s="46" t="s">
        <v>21611</v>
      </c>
      <c r="I4206" s="45" t="s">
        <v>21569</v>
      </c>
      <c r="J4206" s="46" t="s">
        <v>21570</v>
      </c>
      <c r="K4206" s="46" t="s">
        <v>21571</v>
      </c>
      <c r="L4206" s="45" t="s">
        <v>7306</v>
      </c>
      <c r="M4206" s="45" t="s">
        <v>7307</v>
      </c>
    </row>
    <row r="4207" spans="1:13" ht="57.6">
      <c r="A4207" s="42" t="s">
        <v>7126</v>
      </c>
      <c r="B4207" s="43">
        <f t="shared" si="132"/>
        <v>14</v>
      </c>
      <c r="C4207" s="43" t="str">
        <f t="shared" si="131"/>
        <v>36.114</v>
      </c>
      <c r="D4207" s="44">
        <v>4</v>
      </c>
      <c r="E4207" s="45" t="s">
        <v>21612</v>
      </c>
      <c r="F4207" s="45" t="s">
        <v>21613</v>
      </c>
      <c r="G4207" s="45" t="s">
        <v>21614</v>
      </c>
      <c r="H4207" s="46" t="s">
        <v>21615</v>
      </c>
      <c r="I4207" s="45" t="s">
        <v>21569</v>
      </c>
      <c r="J4207" s="46" t="s">
        <v>21570</v>
      </c>
      <c r="K4207" s="46" t="s">
        <v>21571</v>
      </c>
      <c r="L4207" s="45" t="s">
        <v>7306</v>
      </c>
      <c r="M4207" s="45" t="s">
        <v>7307</v>
      </c>
    </row>
    <row r="4208" spans="1:13" ht="57.6">
      <c r="A4208" s="42" t="s">
        <v>7126</v>
      </c>
      <c r="B4208" s="43">
        <f t="shared" si="132"/>
        <v>15</v>
      </c>
      <c r="C4208" s="43" t="str">
        <f t="shared" si="131"/>
        <v>36.115</v>
      </c>
      <c r="D4208" s="44">
        <v>5</v>
      </c>
      <c r="E4208" s="45" t="s">
        <v>21616</v>
      </c>
      <c r="F4208" s="45" t="s">
        <v>21617</v>
      </c>
      <c r="G4208" s="45" t="s">
        <v>8461</v>
      </c>
      <c r="H4208" s="46" t="s">
        <v>21618</v>
      </c>
      <c r="I4208" s="45" t="s">
        <v>21569</v>
      </c>
      <c r="J4208" s="46" t="s">
        <v>21570</v>
      </c>
      <c r="K4208" s="46" t="s">
        <v>21571</v>
      </c>
      <c r="L4208" s="45" t="s">
        <v>7306</v>
      </c>
      <c r="M4208" s="45" t="s">
        <v>7307</v>
      </c>
    </row>
    <row r="4209" spans="1:13" ht="57.6">
      <c r="A4209" s="42" t="s">
        <v>7126</v>
      </c>
      <c r="B4209" s="43">
        <f t="shared" si="132"/>
        <v>16</v>
      </c>
      <c r="C4209" s="43" t="str">
        <f t="shared" si="131"/>
        <v>36.116</v>
      </c>
      <c r="D4209" s="44">
        <v>5</v>
      </c>
      <c r="E4209" s="45" t="s">
        <v>21619</v>
      </c>
      <c r="F4209" s="45" t="s">
        <v>21620</v>
      </c>
      <c r="G4209" s="45" t="s">
        <v>18886</v>
      </c>
      <c r="H4209" s="46" t="s">
        <v>21621</v>
      </c>
      <c r="I4209" s="45" t="s">
        <v>21569</v>
      </c>
      <c r="J4209" s="46" t="s">
        <v>21570</v>
      </c>
      <c r="K4209" s="46" t="s">
        <v>21571</v>
      </c>
      <c r="L4209" s="45" t="s">
        <v>7306</v>
      </c>
      <c r="M4209" s="45" t="s">
        <v>7307</v>
      </c>
    </row>
    <row r="4210" spans="1:13" ht="57.6">
      <c r="A4210" s="42" t="s">
        <v>7126</v>
      </c>
      <c r="B4210" s="43">
        <f t="shared" si="132"/>
        <v>17</v>
      </c>
      <c r="C4210" s="43" t="str">
        <f t="shared" si="131"/>
        <v>36.117</v>
      </c>
      <c r="D4210" s="44">
        <v>5</v>
      </c>
      <c r="E4210" s="45" t="s">
        <v>21622</v>
      </c>
      <c r="F4210" s="45" t="s">
        <v>21623</v>
      </c>
      <c r="G4210" s="45" t="s">
        <v>21624</v>
      </c>
      <c r="H4210" s="46" t="s">
        <v>21625</v>
      </c>
      <c r="I4210" s="45" t="s">
        <v>21569</v>
      </c>
      <c r="J4210" s="46" t="s">
        <v>21570</v>
      </c>
      <c r="K4210" s="46" t="s">
        <v>21571</v>
      </c>
      <c r="L4210" s="45" t="s">
        <v>7306</v>
      </c>
      <c r="M4210" s="45" t="s">
        <v>7307</v>
      </c>
    </row>
    <row r="4211" spans="1:13" ht="57.6">
      <c r="A4211" s="42" t="s">
        <v>7126</v>
      </c>
      <c r="B4211" s="43">
        <f t="shared" si="132"/>
        <v>18</v>
      </c>
      <c r="C4211" s="43" t="str">
        <f t="shared" si="131"/>
        <v>36.118</v>
      </c>
      <c r="D4211" s="44">
        <v>4</v>
      </c>
      <c r="E4211" s="45" t="s">
        <v>21626</v>
      </c>
      <c r="F4211" s="45" t="s">
        <v>21627</v>
      </c>
      <c r="G4211" s="45" t="s">
        <v>21628</v>
      </c>
      <c r="H4211" s="46" t="s">
        <v>21629</v>
      </c>
      <c r="I4211" s="45" t="s">
        <v>21569</v>
      </c>
      <c r="J4211" s="46" t="s">
        <v>21570</v>
      </c>
      <c r="K4211" s="46" t="s">
        <v>21571</v>
      </c>
      <c r="L4211" s="45" t="s">
        <v>7306</v>
      </c>
      <c r="M4211" s="45" t="s">
        <v>7307</v>
      </c>
    </row>
    <row r="4212" spans="1:13" ht="57.6">
      <c r="A4212" s="42" t="s">
        <v>7126</v>
      </c>
      <c r="B4212" s="43">
        <f t="shared" si="132"/>
        <v>19</v>
      </c>
      <c r="C4212" s="43" t="str">
        <f t="shared" si="131"/>
        <v>36.119</v>
      </c>
      <c r="D4212" s="44">
        <v>4</v>
      </c>
      <c r="E4212" s="45" t="s">
        <v>21630</v>
      </c>
      <c r="F4212" s="45" t="s">
        <v>21631</v>
      </c>
      <c r="G4212" s="45" t="s">
        <v>7369</v>
      </c>
      <c r="H4212" s="46" t="s">
        <v>21632</v>
      </c>
      <c r="I4212" s="45" t="s">
        <v>21569</v>
      </c>
      <c r="J4212" s="46" t="s">
        <v>21570</v>
      </c>
      <c r="K4212" s="46" t="s">
        <v>21571</v>
      </c>
      <c r="L4212" s="45" t="s">
        <v>7306</v>
      </c>
      <c r="M4212" s="45" t="s">
        <v>7307</v>
      </c>
    </row>
    <row r="4213" spans="1:13" ht="57.6">
      <c r="A4213" s="42" t="s">
        <v>7126</v>
      </c>
      <c r="B4213" s="43">
        <f t="shared" si="132"/>
        <v>20</v>
      </c>
      <c r="C4213" s="43" t="str">
        <f t="shared" si="131"/>
        <v>36.120</v>
      </c>
      <c r="D4213" s="44">
        <v>4</v>
      </c>
      <c r="E4213" s="45" t="s">
        <v>21633</v>
      </c>
      <c r="F4213" s="45" t="s">
        <v>21634</v>
      </c>
      <c r="G4213" s="45" t="s">
        <v>21635</v>
      </c>
      <c r="H4213" s="46" t="s">
        <v>21636</v>
      </c>
      <c r="I4213" s="45" t="s">
        <v>21569</v>
      </c>
      <c r="J4213" s="46" t="s">
        <v>21570</v>
      </c>
      <c r="K4213" s="46" t="s">
        <v>21571</v>
      </c>
      <c r="L4213" s="45" t="s">
        <v>7306</v>
      </c>
      <c r="M4213" s="45" t="s">
        <v>7307</v>
      </c>
    </row>
    <row r="4214" spans="1:13" ht="43.2">
      <c r="A4214" s="42" t="s">
        <v>7052</v>
      </c>
      <c r="B4214" s="43">
        <f t="shared" si="132"/>
        <v>1</v>
      </c>
      <c r="C4214" s="43" t="str">
        <f t="shared" si="131"/>
        <v>22.11</v>
      </c>
      <c r="D4214" s="44">
        <v>3</v>
      </c>
      <c r="E4214" s="45" t="s">
        <v>21637</v>
      </c>
      <c r="F4214" s="45" t="s">
        <v>21638</v>
      </c>
      <c r="G4214" s="45" t="s">
        <v>7051</v>
      </c>
      <c r="H4214" s="46" t="s">
        <v>21639</v>
      </c>
      <c r="I4214" s="45" t="s">
        <v>21640</v>
      </c>
      <c r="J4214" s="46" t="s">
        <v>21641</v>
      </c>
      <c r="K4214" s="46" t="s">
        <v>21641</v>
      </c>
      <c r="L4214" s="45" t="s">
        <v>7306</v>
      </c>
      <c r="M4214" s="45" t="s">
        <v>7307</v>
      </c>
    </row>
    <row r="4215" spans="1:13" ht="43.2">
      <c r="A4215" s="42" t="s">
        <v>7052</v>
      </c>
      <c r="B4215" s="43">
        <f t="shared" si="132"/>
        <v>2</v>
      </c>
      <c r="C4215" s="43" t="str">
        <f t="shared" si="131"/>
        <v>22.12</v>
      </c>
      <c r="D4215" s="44">
        <v>4</v>
      </c>
      <c r="E4215" s="45" t="s">
        <v>21642</v>
      </c>
      <c r="F4215" s="45" t="s">
        <v>21643</v>
      </c>
      <c r="G4215" s="45" t="s">
        <v>8372</v>
      </c>
      <c r="H4215" s="46" t="s">
        <v>21644</v>
      </c>
      <c r="I4215" s="45" t="s">
        <v>21640</v>
      </c>
      <c r="J4215" s="46" t="s">
        <v>21641</v>
      </c>
      <c r="K4215" s="46" t="s">
        <v>21641</v>
      </c>
      <c r="L4215" s="45" t="s">
        <v>7306</v>
      </c>
      <c r="M4215" s="45" t="s">
        <v>7307</v>
      </c>
    </row>
    <row r="4216" spans="1:13" ht="43.2">
      <c r="A4216" s="42" t="s">
        <v>7052</v>
      </c>
      <c r="B4216" s="43">
        <f t="shared" si="132"/>
        <v>3</v>
      </c>
      <c r="C4216" s="43" t="str">
        <f t="shared" si="131"/>
        <v>22.13</v>
      </c>
      <c r="D4216" s="44">
        <v>4</v>
      </c>
      <c r="E4216" s="45" t="s">
        <v>21645</v>
      </c>
      <c r="F4216" s="45" t="s">
        <v>21646</v>
      </c>
      <c r="G4216" s="45" t="s">
        <v>18886</v>
      </c>
      <c r="H4216" s="46" t="s">
        <v>21647</v>
      </c>
      <c r="I4216" s="45" t="s">
        <v>21640</v>
      </c>
      <c r="J4216" s="46" t="s">
        <v>21641</v>
      </c>
      <c r="K4216" s="46" t="s">
        <v>21641</v>
      </c>
      <c r="L4216" s="45" t="s">
        <v>7306</v>
      </c>
      <c r="M4216" s="45" t="s">
        <v>7307</v>
      </c>
    </row>
    <row r="4217" spans="1:13" ht="43.2">
      <c r="A4217" s="42" t="s">
        <v>7052</v>
      </c>
      <c r="B4217" s="43">
        <f t="shared" si="132"/>
        <v>4</v>
      </c>
      <c r="C4217" s="43" t="str">
        <f t="shared" si="131"/>
        <v>22.14</v>
      </c>
      <c r="D4217" s="44">
        <v>5</v>
      </c>
      <c r="E4217" s="45" t="s">
        <v>21648</v>
      </c>
      <c r="F4217" s="45" t="s">
        <v>21649</v>
      </c>
      <c r="G4217" s="45" t="s">
        <v>18878</v>
      </c>
      <c r="H4217" s="46" t="s">
        <v>21650</v>
      </c>
      <c r="I4217" s="45" t="s">
        <v>21640</v>
      </c>
      <c r="J4217" s="46" t="s">
        <v>21641</v>
      </c>
      <c r="K4217" s="46" t="s">
        <v>21641</v>
      </c>
      <c r="L4217" s="45" t="s">
        <v>7306</v>
      </c>
      <c r="M4217" s="45" t="s">
        <v>7307</v>
      </c>
    </row>
    <row r="4218" spans="1:13" ht="43.2">
      <c r="A4218" s="42" t="s">
        <v>7052</v>
      </c>
      <c r="B4218" s="43">
        <f t="shared" si="132"/>
        <v>5</v>
      </c>
      <c r="C4218" s="43" t="str">
        <f t="shared" si="131"/>
        <v>22.15</v>
      </c>
      <c r="D4218" s="44">
        <v>4</v>
      </c>
      <c r="E4218" s="45" t="s">
        <v>21651</v>
      </c>
      <c r="F4218" s="45" t="s">
        <v>21652</v>
      </c>
      <c r="G4218" s="45" t="s">
        <v>21653</v>
      </c>
      <c r="H4218" s="46" t="s">
        <v>21654</v>
      </c>
      <c r="I4218" s="45" t="s">
        <v>21640</v>
      </c>
      <c r="J4218" s="46" t="s">
        <v>21641</v>
      </c>
      <c r="K4218" s="46" t="s">
        <v>21641</v>
      </c>
      <c r="L4218" s="45" t="s">
        <v>7306</v>
      </c>
      <c r="M4218" s="45" t="s">
        <v>7307</v>
      </c>
    </row>
    <row r="4219" spans="1:13" ht="43.2">
      <c r="A4219" s="42" t="s">
        <v>7052</v>
      </c>
      <c r="B4219" s="43">
        <f t="shared" si="132"/>
        <v>6</v>
      </c>
      <c r="C4219" s="43" t="str">
        <f t="shared" si="131"/>
        <v>22.16</v>
      </c>
      <c r="D4219" s="44">
        <v>5</v>
      </c>
      <c r="E4219" s="45" t="s">
        <v>21655</v>
      </c>
      <c r="F4219" s="45" t="s">
        <v>21656</v>
      </c>
      <c r="G4219" s="45" t="s">
        <v>21657</v>
      </c>
      <c r="H4219" s="46" t="s">
        <v>21658</v>
      </c>
      <c r="I4219" s="45" t="s">
        <v>21640</v>
      </c>
      <c r="J4219" s="46" t="s">
        <v>21641</v>
      </c>
      <c r="K4219" s="46" t="s">
        <v>21641</v>
      </c>
      <c r="L4219" s="45" t="s">
        <v>7306</v>
      </c>
      <c r="M4219" s="45" t="s">
        <v>7307</v>
      </c>
    </row>
    <row r="4220" spans="1:13" ht="43.2">
      <c r="A4220" s="42" t="s">
        <v>7052</v>
      </c>
      <c r="B4220" s="43">
        <f t="shared" si="132"/>
        <v>7</v>
      </c>
      <c r="C4220" s="43" t="str">
        <f t="shared" si="131"/>
        <v>22.17</v>
      </c>
      <c r="D4220" s="44">
        <v>6</v>
      </c>
      <c r="E4220" s="45" t="s">
        <v>21659</v>
      </c>
      <c r="F4220" s="45" t="s">
        <v>21660</v>
      </c>
      <c r="G4220" s="45" t="s">
        <v>21661</v>
      </c>
      <c r="H4220" s="46" t="s">
        <v>21662</v>
      </c>
      <c r="I4220" s="45" t="s">
        <v>21640</v>
      </c>
      <c r="J4220" s="46" t="s">
        <v>21641</v>
      </c>
      <c r="K4220" s="46" t="s">
        <v>21641</v>
      </c>
      <c r="L4220" s="45" t="s">
        <v>7306</v>
      </c>
      <c r="M4220" s="45" t="s">
        <v>7307</v>
      </c>
    </row>
    <row r="4221" spans="1:13" ht="43.2">
      <c r="A4221" s="42" t="s">
        <v>7052</v>
      </c>
      <c r="B4221" s="43">
        <f t="shared" si="132"/>
        <v>8</v>
      </c>
      <c r="C4221" s="43" t="str">
        <f t="shared" si="131"/>
        <v>22.18</v>
      </c>
      <c r="D4221" s="44">
        <v>6</v>
      </c>
      <c r="E4221" s="45" t="s">
        <v>21663</v>
      </c>
      <c r="F4221" s="45" t="s">
        <v>21664</v>
      </c>
      <c r="G4221" s="45" t="s">
        <v>21665</v>
      </c>
      <c r="H4221" s="46" t="s">
        <v>21666</v>
      </c>
      <c r="I4221" s="45" t="s">
        <v>21640</v>
      </c>
      <c r="J4221" s="46" t="s">
        <v>21641</v>
      </c>
      <c r="K4221" s="46" t="s">
        <v>21641</v>
      </c>
      <c r="L4221" s="45" t="s">
        <v>7306</v>
      </c>
      <c r="M4221" s="45" t="s">
        <v>7307</v>
      </c>
    </row>
    <row r="4222" spans="1:13" ht="43.2">
      <c r="A4222" s="42" t="s">
        <v>7052</v>
      </c>
      <c r="B4222" s="43">
        <f t="shared" si="132"/>
        <v>9</v>
      </c>
      <c r="C4222" s="43" t="str">
        <f t="shared" si="131"/>
        <v>22.19</v>
      </c>
      <c r="D4222" s="44">
        <v>6</v>
      </c>
      <c r="E4222" s="45" t="s">
        <v>21667</v>
      </c>
      <c r="F4222" s="45" t="s">
        <v>21668</v>
      </c>
      <c r="G4222" s="45" t="s">
        <v>21669</v>
      </c>
      <c r="H4222" s="46" t="s">
        <v>21670</v>
      </c>
      <c r="I4222" s="45" t="s">
        <v>21640</v>
      </c>
      <c r="J4222" s="46" t="s">
        <v>21641</v>
      </c>
      <c r="K4222" s="46" t="s">
        <v>21641</v>
      </c>
      <c r="L4222" s="45" t="s">
        <v>7306</v>
      </c>
      <c r="M4222" s="45" t="s">
        <v>7307</v>
      </c>
    </row>
    <row r="4223" spans="1:13" ht="43.2">
      <c r="A4223" s="42" t="s">
        <v>7052</v>
      </c>
      <c r="B4223" s="43">
        <f t="shared" si="132"/>
        <v>10</v>
      </c>
      <c r="C4223" s="43" t="str">
        <f t="shared" si="131"/>
        <v>22.110</v>
      </c>
      <c r="D4223" s="44">
        <v>6</v>
      </c>
      <c r="E4223" s="45" t="s">
        <v>21671</v>
      </c>
      <c r="F4223" s="45" t="s">
        <v>21672</v>
      </c>
      <c r="G4223" s="45" t="s">
        <v>21673</v>
      </c>
      <c r="H4223" s="46" t="s">
        <v>21674</v>
      </c>
      <c r="I4223" s="45" t="s">
        <v>21640</v>
      </c>
      <c r="J4223" s="46" t="s">
        <v>21641</v>
      </c>
      <c r="K4223" s="46" t="s">
        <v>21641</v>
      </c>
      <c r="L4223" s="45" t="s">
        <v>7306</v>
      </c>
      <c r="M4223" s="45" t="s">
        <v>7307</v>
      </c>
    </row>
    <row r="4224" spans="1:13" ht="43.2">
      <c r="A4224" s="42" t="s">
        <v>7052</v>
      </c>
      <c r="B4224" s="43">
        <f t="shared" si="132"/>
        <v>11</v>
      </c>
      <c r="C4224" s="43" t="str">
        <f t="shared" si="131"/>
        <v>22.111</v>
      </c>
      <c r="D4224" s="44">
        <v>5</v>
      </c>
      <c r="E4224" s="45" t="s">
        <v>21675</v>
      </c>
      <c r="F4224" s="45" t="s">
        <v>21676</v>
      </c>
      <c r="G4224" s="45" t="s">
        <v>8289</v>
      </c>
      <c r="H4224" s="46" t="s">
        <v>21677</v>
      </c>
      <c r="I4224" s="45" t="s">
        <v>21640</v>
      </c>
      <c r="J4224" s="46" t="s">
        <v>21641</v>
      </c>
      <c r="K4224" s="46" t="s">
        <v>21641</v>
      </c>
      <c r="L4224" s="45" t="s">
        <v>7306</v>
      </c>
      <c r="M4224" s="45" t="s">
        <v>7307</v>
      </c>
    </row>
    <row r="4225" spans="1:13" ht="43.2">
      <c r="A4225" s="42" t="s">
        <v>7052</v>
      </c>
      <c r="B4225" s="43">
        <f t="shared" si="132"/>
        <v>12</v>
      </c>
      <c r="C4225" s="43" t="str">
        <f t="shared" si="131"/>
        <v>22.112</v>
      </c>
      <c r="D4225" s="44">
        <v>6</v>
      </c>
      <c r="E4225" s="45" t="s">
        <v>21678</v>
      </c>
      <c r="F4225" s="45" t="s">
        <v>21679</v>
      </c>
      <c r="G4225" s="45" t="s">
        <v>21680</v>
      </c>
      <c r="H4225" s="46" t="s">
        <v>21681</v>
      </c>
      <c r="I4225" s="45" t="s">
        <v>21640</v>
      </c>
      <c r="J4225" s="46" t="s">
        <v>21641</v>
      </c>
      <c r="K4225" s="46" t="s">
        <v>21641</v>
      </c>
      <c r="L4225" s="45" t="s">
        <v>7306</v>
      </c>
      <c r="M4225" s="45" t="s">
        <v>7307</v>
      </c>
    </row>
    <row r="4226" spans="1:13" ht="43.2">
      <c r="A4226" s="42" t="s">
        <v>7052</v>
      </c>
      <c r="B4226" s="43">
        <f t="shared" si="132"/>
        <v>13</v>
      </c>
      <c r="C4226" s="43" t="str">
        <f t="shared" si="131"/>
        <v>22.113</v>
      </c>
      <c r="D4226" s="44">
        <v>6</v>
      </c>
      <c r="E4226" s="45" t="s">
        <v>21682</v>
      </c>
      <c r="F4226" s="45" t="s">
        <v>21683</v>
      </c>
      <c r="G4226" s="45" t="s">
        <v>21684</v>
      </c>
      <c r="H4226" s="46" t="s">
        <v>21685</v>
      </c>
      <c r="I4226" s="45" t="s">
        <v>21640</v>
      </c>
      <c r="J4226" s="46" t="s">
        <v>21641</v>
      </c>
      <c r="K4226" s="46" t="s">
        <v>21641</v>
      </c>
      <c r="L4226" s="45" t="s">
        <v>7306</v>
      </c>
      <c r="M4226" s="45" t="s">
        <v>7307</v>
      </c>
    </row>
    <row r="4227" spans="1:13" ht="43.2">
      <c r="A4227" s="42" t="s">
        <v>7052</v>
      </c>
      <c r="B4227" s="43">
        <f t="shared" si="132"/>
        <v>14</v>
      </c>
      <c r="C4227" s="43" t="str">
        <f t="shared" ref="C4227:C4290" si="133">+CONCATENATE(A4227,B4227)</f>
        <v>22.114</v>
      </c>
      <c r="D4227" s="44">
        <v>6</v>
      </c>
      <c r="E4227" s="45" t="s">
        <v>21686</v>
      </c>
      <c r="F4227" s="45" t="s">
        <v>21687</v>
      </c>
      <c r="G4227" s="45" t="s">
        <v>8996</v>
      </c>
      <c r="H4227" s="46" t="s">
        <v>21688</v>
      </c>
      <c r="I4227" s="45" t="s">
        <v>21640</v>
      </c>
      <c r="J4227" s="46" t="s">
        <v>21641</v>
      </c>
      <c r="K4227" s="46" t="s">
        <v>21641</v>
      </c>
      <c r="L4227" s="45" t="s">
        <v>7306</v>
      </c>
      <c r="M4227" s="45" t="s">
        <v>7307</v>
      </c>
    </row>
    <row r="4228" spans="1:13" ht="43.2">
      <c r="A4228" s="42" t="s">
        <v>7052</v>
      </c>
      <c r="B4228" s="43">
        <f t="shared" ref="B4228:B4291" si="134">+IF(A4228=A4227,B4227+1,1)</f>
        <v>15</v>
      </c>
      <c r="C4228" s="43" t="str">
        <f t="shared" si="133"/>
        <v>22.115</v>
      </c>
      <c r="D4228" s="44">
        <v>5</v>
      </c>
      <c r="E4228" s="45" t="s">
        <v>21689</v>
      </c>
      <c r="F4228" s="45" t="s">
        <v>21690</v>
      </c>
      <c r="G4228" s="45" t="s">
        <v>9083</v>
      </c>
      <c r="H4228" s="46" t="s">
        <v>21691</v>
      </c>
      <c r="I4228" s="45" t="s">
        <v>21640</v>
      </c>
      <c r="J4228" s="46" t="s">
        <v>21641</v>
      </c>
      <c r="K4228" s="46" t="s">
        <v>21641</v>
      </c>
      <c r="L4228" s="45" t="s">
        <v>7306</v>
      </c>
      <c r="M4228" s="45" t="s">
        <v>7307</v>
      </c>
    </row>
    <row r="4229" spans="1:13" ht="43.2">
      <c r="A4229" s="42" t="s">
        <v>7052</v>
      </c>
      <c r="B4229" s="43">
        <f t="shared" si="134"/>
        <v>16</v>
      </c>
      <c r="C4229" s="43" t="str">
        <f t="shared" si="133"/>
        <v>22.116</v>
      </c>
      <c r="D4229" s="44">
        <v>6</v>
      </c>
      <c r="E4229" s="45" t="s">
        <v>21692</v>
      </c>
      <c r="F4229" s="45" t="s">
        <v>21693</v>
      </c>
      <c r="G4229" s="45" t="s">
        <v>21694</v>
      </c>
      <c r="H4229" s="46" t="s">
        <v>21695</v>
      </c>
      <c r="I4229" s="45" t="s">
        <v>21640</v>
      </c>
      <c r="J4229" s="46" t="s">
        <v>21641</v>
      </c>
      <c r="K4229" s="46" t="s">
        <v>21641</v>
      </c>
      <c r="L4229" s="45" t="s">
        <v>7306</v>
      </c>
      <c r="M4229" s="45" t="s">
        <v>7307</v>
      </c>
    </row>
    <row r="4230" spans="1:13" ht="43.2">
      <c r="A4230" s="42" t="s">
        <v>7052</v>
      </c>
      <c r="B4230" s="43">
        <f t="shared" si="134"/>
        <v>17</v>
      </c>
      <c r="C4230" s="43" t="str">
        <f t="shared" si="133"/>
        <v>22.117</v>
      </c>
      <c r="D4230" s="44">
        <v>6</v>
      </c>
      <c r="E4230" s="45" t="s">
        <v>21696</v>
      </c>
      <c r="F4230" s="45" t="s">
        <v>21697</v>
      </c>
      <c r="G4230" s="45" t="s">
        <v>21698</v>
      </c>
      <c r="H4230" s="46" t="s">
        <v>21699</v>
      </c>
      <c r="I4230" s="45" t="s">
        <v>21640</v>
      </c>
      <c r="J4230" s="46" t="s">
        <v>21641</v>
      </c>
      <c r="K4230" s="46" t="s">
        <v>21641</v>
      </c>
      <c r="L4230" s="45" t="s">
        <v>7306</v>
      </c>
      <c r="M4230" s="45" t="s">
        <v>7307</v>
      </c>
    </row>
    <row r="4231" spans="1:13" ht="43.2">
      <c r="A4231" s="42" t="s">
        <v>7052</v>
      </c>
      <c r="B4231" s="43">
        <f t="shared" si="134"/>
        <v>18</v>
      </c>
      <c r="C4231" s="43" t="str">
        <f t="shared" si="133"/>
        <v>22.118</v>
      </c>
      <c r="D4231" s="44">
        <v>6</v>
      </c>
      <c r="E4231" s="45" t="s">
        <v>21700</v>
      </c>
      <c r="F4231" s="45" t="s">
        <v>21701</v>
      </c>
      <c r="G4231" s="45" t="s">
        <v>21702</v>
      </c>
      <c r="H4231" s="46" t="s">
        <v>21703</v>
      </c>
      <c r="I4231" s="45" t="s">
        <v>21640</v>
      </c>
      <c r="J4231" s="46" t="s">
        <v>21641</v>
      </c>
      <c r="K4231" s="46" t="s">
        <v>21641</v>
      </c>
      <c r="L4231" s="45" t="s">
        <v>7306</v>
      </c>
      <c r="M4231" s="45" t="s">
        <v>7307</v>
      </c>
    </row>
    <row r="4232" spans="1:13" ht="43.2">
      <c r="A4232" s="42" t="s">
        <v>7052</v>
      </c>
      <c r="B4232" s="43">
        <f t="shared" si="134"/>
        <v>19</v>
      </c>
      <c r="C4232" s="43" t="str">
        <f t="shared" si="133"/>
        <v>22.119</v>
      </c>
      <c r="D4232" s="44">
        <v>5</v>
      </c>
      <c r="E4232" s="45" t="s">
        <v>21704</v>
      </c>
      <c r="F4232" s="45" t="s">
        <v>21705</v>
      </c>
      <c r="G4232" s="45" t="s">
        <v>21706</v>
      </c>
      <c r="H4232" s="46" t="s">
        <v>21707</v>
      </c>
      <c r="I4232" s="45" t="s">
        <v>21640</v>
      </c>
      <c r="J4232" s="46" t="s">
        <v>21641</v>
      </c>
      <c r="K4232" s="46" t="s">
        <v>21641</v>
      </c>
      <c r="L4232" s="45" t="s">
        <v>7306</v>
      </c>
      <c r="M4232" s="45" t="s">
        <v>7307</v>
      </c>
    </row>
    <row r="4233" spans="1:13" ht="43.2">
      <c r="A4233" s="42" t="s">
        <v>7052</v>
      </c>
      <c r="B4233" s="43">
        <f t="shared" si="134"/>
        <v>20</v>
      </c>
      <c r="C4233" s="43" t="str">
        <f t="shared" si="133"/>
        <v>22.120</v>
      </c>
      <c r="D4233" s="44">
        <v>6</v>
      </c>
      <c r="E4233" s="45" t="s">
        <v>21708</v>
      </c>
      <c r="F4233" s="45" t="s">
        <v>21709</v>
      </c>
      <c r="G4233" s="45" t="s">
        <v>21710</v>
      </c>
      <c r="H4233" s="46" t="s">
        <v>21711</v>
      </c>
      <c r="I4233" s="45" t="s">
        <v>21640</v>
      </c>
      <c r="J4233" s="46" t="s">
        <v>21641</v>
      </c>
      <c r="K4233" s="46" t="s">
        <v>21641</v>
      </c>
      <c r="L4233" s="45" t="s">
        <v>7306</v>
      </c>
      <c r="M4233" s="45" t="s">
        <v>7307</v>
      </c>
    </row>
    <row r="4234" spans="1:13" ht="43.2">
      <c r="A4234" s="42" t="s">
        <v>7052</v>
      </c>
      <c r="B4234" s="43">
        <f t="shared" si="134"/>
        <v>21</v>
      </c>
      <c r="C4234" s="43" t="str">
        <f t="shared" si="133"/>
        <v>22.121</v>
      </c>
      <c r="D4234" s="44">
        <v>6</v>
      </c>
      <c r="E4234" s="45" t="s">
        <v>21712</v>
      </c>
      <c r="F4234" s="45" t="s">
        <v>21713</v>
      </c>
      <c r="G4234" s="45" t="s">
        <v>21714</v>
      </c>
      <c r="H4234" s="46" t="s">
        <v>21715</v>
      </c>
      <c r="I4234" s="45" t="s">
        <v>21640</v>
      </c>
      <c r="J4234" s="46" t="s">
        <v>21641</v>
      </c>
      <c r="K4234" s="46" t="s">
        <v>21641</v>
      </c>
      <c r="L4234" s="45" t="s">
        <v>7306</v>
      </c>
      <c r="M4234" s="45" t="s">
        <v>7307</v>
      </c>
    </row>
    <row r="4235" spans="1:13" ht="43.2">
      <c r="A4235" s="42" t="s">
        <v>7052</v>
      </c>
      <c r="B4235" s="43">
        <f t="shared" si="134"/>
        <v>22</v>
      </c>
      <c r="C4235" s="43" t="str">
        <f t="shared" si="133"/>
        <v>22.122</v>
      </c>
      <c r="D4235" s="44">
        <v>4</v>
      </c>
      <c r="E4235" s="45" t="s">
        <v>21716</v>
      </c>
      <c r="F4235" s="45" t="s">
        <v>21717</v>
      </c>
      <c r="G4235" s="45" t="s">
        <v>10726</v>
      </c>
      <c r="H4235" s="46" t="s">
        <v>21718</v>
      </c>
      <c r="I4235" s="45" t="s">
        <v>21640</v>
      </c>
      <c r="J4235" s="46" t="s">
        <v>21641</v>
      </c>
      <c r="K4235" s="46" t="s">
        <v>21641</v>
      </c>
      <c r="L4235" s="45" t="s">
        <v>7306</v>
      </c>
      <c r="M4235" s="45" t="s">
        <v>7307</v>
      </c>
    </row>
    <row r="4236" spans="1:13" ht="43.2">
      <c r="A4236" s="42" t="s">
        <v>7052</v>
      </c>
      <c r="B4236" s="43">
        <f t="shared" si="134"/>
        <v>23</v>
      </c>
      <c r="C4236" s="43" t="str">
        <f t="shared" si="133"/>
        <v>22.123</v>
      </c>
      <c r="D4236" s="44">
        <v>5</v>
      </c>
      <c r="E4236" s="45" t="s">
        <v>21719</v>
      </c>
      <c r="F4236" s="45" t="s">
        <v>21720</v>
      </c>
      <c r="G4236" s="45" t="s">
        <v>21721</v>
      </c>
      <c r="H4236" s="46" t="s">
        <v>21722</v>
      </c>
      <c r="I4236" s="45" t="s">
        <v>21640</v>
      </c>
      <c r="J4236" s="46" t="s">
        <v>21641</v>
      </c>
      <c r="K4236" s="46" t="s">
        <v>21641</v>
      </c>
      <c r="L4236" s="45" t="s">
        <v>7306</v>
      </c>
      <c r="M4236" s="45" t="s">
        <v>7307</v>
      </c>
    </row>
    <row r="4237" spans="1:13" ht="43.2">
      <c r="A4237" s="42" t="s">
        <v>7052</v>
      </c>
      <c r="B4237" s="43">
        <f t="shared" si="134"/>
        <v>24</v>
      </c>
      <c r="C4237" s="43" t="str">
        <f t="shared" si="133"/>
        <v>22.124</v>
      </c>
      <c r="D4237" s="44">
        <v>5</v>
      </c>
      <c r="E4237" s="45" t="s">
        <v>21723</v>
      </c>
      <c r="F4237" s="45" t="s">
        <v>21724</v>
      </c>
      <c r="G4237" s="45" t="s">
        <v>21725</v>
      </c>
      <c r="H4237" s="46" t="s">
        <v>21726</v>
      </c>
      <c r="I4237" s="45" t="s">
        <v>21640</v>
      </c>
      <c r="J4237" s="46" t="s">
        <v>21641</v>
      </c>
      <c r="K4237" s="46" t="s">
        <v>21641</v>
      </c>
      <c r="L4237" s="45" t="s">
        <v>7306</v>
      </c>
      <c r="M4237" s="45" t="s">
        <v>7307</v>
      </c>
    </row>
    <row r="4238" spans="1:13" ht="43.2">
      <c r="A4238" s="42" t="s">
        <v>7052</v>
      </c>
      <c r="B4238" s="43">
        <f t="shared" si="134"/>
        <v>25</v>
      </c>
      <c r="C4238" s="43" t="str">
        <f t="shared" si="133"/>
        <v>22.125</v>
      </c>
      <c r="D4238" s="44">
        <v>5</v>
      </c>
      <c r="E4238" s="45" t="s">
        <v>21727</v>
      </c>
      <c r="F4238" s="45" t="s">
        <v>21728</v>
      </c>
      <c r="G4238" s="45" t="s">
        <v>21729</v>
      </c>
      <c r="H4238" s="46" t="s">
        <v>21730</v>
      </c>
      <c r="I4238" s="45" t="s">
        <v>21640</v>
      </c>
      <c r="J4238" s="46" t="s">
        <v>21641</v>
      </c>
      <c r="K4238" s="46" t="s">
        <v>21641</v>
      </c>
      <c r="L4238" s="45" t="s">
        <v>7306</v>
      </c>
      <c r="M4238" s="45" t="s">
        <v>7307</v>
      </c>
    </row>
    <row r="4239" spans="1:13" ht="43.2">
      <c r="A4239" s="42" t="s">
        <v>7052</v>
      </c>
      <c r="B4239" s="43">
        <f t="shared" si="134"/>
        <v>26</v>
      </c>
      <c r="C4239" s="43" t="str">
        <f t="shared" si="133"/>
        <v>22.126</v>
      </c>
      <c r="D4239" s="44">
        <v>4</v>
      </c>
      <c r="E4239" s="45" t="s">
        <v>21731</v>
      </c>
      <c r="F4239" s="45" t="s">
        <v>21732</v>
      </c>
      <c r="G4239" s="45" t="s">
        <v>21733</v>
      </c>
      <c r="H4239" s="46" t="s">
        <v>21734</v>
      </c>
      <c r="I4239" s="45" t="s">
        <v>21640</v>
      </c>
      <c r="J4239" s="46" t="s">
        <v>21641</v>
      </c>
      <c r="K4239" s="46" t="s">
        <v>21641</v>
      </c>
      <c r="L4239" s="45" t="s">
        <v>7306</v>
      </c>
      <c r="M4239" s="45" t="s">
        <v>7307</v>
      </c>
    </row>
    <row r="4240" spans="1:13" ht="43.2">
      <c r="A4240" s="42" t="s">
        <v>7052</v>
      </c>
      <c r="B4240" s="43">
        <f t="shared" si="134"/>
        <v>27</v>
      </c>
      <c r="C4240" s="43" t="str">
        <f t="shared" si="133"/>
        <v>22.127</v>
      </c>
      <c r="D4240" s="44">
        <v>4</v>
      </c>
      <c r="E4240" s="45" t="s">
        <v>21735</v>
      </c>
      <c r="F4240" s="45" t="s">
        <v>21736</v>
      </c>
      <c r="G4240" s="45" t="s">
        <v>21737</v>
      </c>
      <c r="H4240" s="46" t="s">
        <v>21738</v>
      </c>
      <c r="I4240" s="45" t="s">
        <v>21640</v>
      </c>
      <c r="J4240" s="46" t="s">
        <v>21641</v>
      </c>
      <c r="K4240" s="46" t="s">
        <v>21641</v>
      </c>
      <c r="L4240" s="45" t="s">
        <v>7306</v>
      </c>
      <c r="M4240" s="45" t="s">
        <v>7307</v>
      </c>
    </row>
    <row r="4241" spans="1:13" ht="43.2">
      <c r="A4241" s="42" t="s">
        <v>7052</v>
      </c>
      <c r="B4241" s="43">
        <f t="shared" si="134"/>
        <v>28</v>
      </c>
      <c r="C4241" s="43" t="str">
        <f t="shared" si="133"/>
        <v>22.128</v>
      </c>
      <c r="D4241" s="44">
        <v>5</v>
      </c>
      <c r="E4241" s="45" t="s">
        <v>21739</v>
      </c>
      <c r="F4241" s="45" t="s">
        <v>21740</v>
      </c>
      <c r="G4241" s="45" t="s">
        <v>21741</v>
      </c>
      <c r="H4241" s="45" t="s">
        <v>21742</v>
      </c>
      <c r="I4241" s="45" t="s">
        <v>21640</v>
      </c>
      <c r="J4241" s="46" t="s">
        <v>21641</v>
      </c>
      <c r="K4241" s="46" t="s">
        <v>21641</v>
      </c>
      <c r="L4241" s="45" t="s">
        <v>7306</v>
      </c>
      <c r="M4241" s="45" t="s">
        <v>7307</v>
      </c>
    </row>
    <row r="4242" spans="1:13" ht="43.2">
      <c r="A4242" s="42" t="s">
        <v>7052</v>
      </c>
      <c r="B4242" s="43">
        <f t="shared" si="134"/>
        <v>29</v>
      </c>
      <c r="C4242" s="43" t="str">
        <f t="shared" si="133"/>
        <v>22.129</v>
      </c>
      <c r="D4242" s="44">
        <v>6</v>
      </c>
      <c r="E4242" s="45" t="s">
        <v>21743</v>
      </c>
      <c r="F4242" s="45" t="s">
        <v>21744</v>
      </c>
      <c r="G4242" s="45" t="s">
        <v>21745</v>
      </c>
      <c r="H4242" s="46" t="s">
        <v>21746</v>
      </c>
      <c r="I4242" s="45" t="s">
        <v>21640</v>
      </c>
      <c r="J4242" s="46" t="s">
        <v>21641</v>
      </c>
      <c r="K4242" s="46" t="s">
        <v>21641</v>
      </c>
      <c r="L4242" s="45" t="s">
        <v>7306</v>
      </c>
      <c r="M4242" s="45" t="s">
        <v>7307</v>
      </c>
    </row>
    <row r="4243" spans="1:13" ht="43.2">
      <c r="A4243" s="42" t="s">
        <v>7052</v>
      </c>
      <c r="B4243" s="43">
        <f t="shared" si="134"/>
        <v>30</v>
      </c>
      <c r="C4243" s="43" t="str">
        <f t="shared" si="133"/>
        <v>22.130</v>
      </c>
      <c r="D4243" s="44">
        <v>6</v>
      </c>
      <c r="E4243" s="45" t="s">
        <v>21747</v>
      </c>
      <c r="F4243" s="45" t="s">
        <v>21748</v>
      </c>
      <c r="G4243" s="45" t="s">
        <v>21749</v>
      </c>
      <c r="H4243" s="46" t="s">
        <v>21750</v>
      </c>
      <c r="I4243" s="45" t="s">
        <v>21640</v>
      </c>
      <c r="J4243" s="46" t="s">
        <v>21641</v>
      </c>
      <c r="K4243" s="46" t="s">
        <v>21641</v>
      </c>
      <c r="L4243" s="45" t="s">
        <v>7306</v>
      </c>
      <c r="M4243" s="45" t="s">
        <v>7307</v>
      </c>
    </row>
    <row r="4244" spans="1:13" ht="43.2">
      <c r="A4244" s="42" t="s">
        <v>7052</v>
      </c>
      <c r="B4244" s="43">
        <f t="shared" si="134"/>
        <v>31</v>
      </c>
      <c r="C4244" s="43" t="str">
        <f t="shared" si="133"/>
        <v>22.131</v>
      </c>
      <c r="D4244" s="44">
        <v>6</v>
      </c>
      <c r="E4244" s="45" t="s">
        <v>21751</v>
      </c>
      <c r="F4244" s="45" t="s">
        <v>21752</v>
      </c>
      <c r="G4244" s="45" t="s">
        <v>21753</v>
      </c>
      <c r="H4244" s="46" t="s">
        <v>21754</v>
      </c>
      <c r="I4244" s="45" t="s">
        <v>21640</v>
      </c>
      <c r="J4244" s="46" t="s">
        <v>21641</v>
      </c>
      <c r="K4244" s="46" t="s">
        <v>21641</v>
      </c>
      <c r="L4244" s="45" t="s">
        <v>7306</v>
      </c>
      <c r="M4244" s="45" t="s">
        <v>7307</v>
      </c>
    </row>
    <row r="4245" spans="1:13" ht="43.2">
      <c r="A4245" s="42" t="s">
        <v>7052</v>
      </c>
      <c r="B4245" s="43">
        <f t="shared" si="134"/>
        <v>32</v>
      </c>
      <c r="C4245" s="43" t="str">
        <f t="shared" si="133"/>
        <v>22.132</v>
      </c>
      <c r="D4245" s="44">
        <v>5</v>
      </c>
      <c r="E4245" s="45" t="s">
        <v>21755</v>
      </c>
      <c r="F4245" s="45" t="s">
        <v>21756</v>
      </c>
      <c r="G4245" s="45" t="s">
        <v>21757</v>
      </c>
      <c r="H4245" s="46" t="s">
        <v>21758</v>
      </c>
      <c r="I4245" s="45" t="s">
        <v>21640</v>
      </c>
      <c r="J4245" s="46" t="s">
        <v>21641</v>
      </c>
      <c r="K4245" s="46" t="s">
        <v>21641</v>
      </c>
      <c r="L4245" s="45" t="s">
        <v>7306</v>
      </c>
      <c r="M4245" s="45" t="s">
        <v>7307</v>
      </c>
    </row>
    <row r="4246" spans="1:13" ht="43.2">
      <c r="A4246" s="42" t="s">
        <v>7052</v>
      </c>
      <c r="B4246" s="43">
        <f t="shared" si="134"/>
        <v>33</v>
      </c>
      <c r="C4246" s="43" t="str">
        <f t="shared" si="133"/>
        <v>22.133</v>
      </c>
      <c r="D4246" s="44">
        <v>6</v>
      </c>
      <c r="E4246" s="45" t="s">
        <v>21759</v>
      </c>
      <c r="F4246" s="45" t="s">
        <v>21760</v>
      </c>
      <c r="G4246" s="45" t="s">
        <v>8223</v>
      </c>
      <c r="H4246" s="46" t="s">
        <v>21761</v>
      </c>
      <c r="I4246" s="45" t="s">
        <v>21640</v>
      </c>
      <c r="J4246" s="46" t="s">
        <v>21641</v>
      </c>
      <c r="K4246" s="46" t="s">
        <v>21641</v>
      </c>
      <c r="L4246" s="45" t="s">
        <v>7306</v>
      </c>
      <c r="M4246" s="45" t="s">
        <v>7307</v>
      </c>
    </row>
    <row r="4247" spans="1:13" ht="43.2">
      <c r="A4247" s="42" t="s">
        <v>7052</v>
      </c>
      <c r="B4247" s="43">
        <f t="shared" si="134"/>
        <v>34</v>
      </c>
      <c r="C4247" s="43" t="str">
        <f t="shared" si="133"/>
        <v>22.134</v>
      </c>
      <c r="D4247" s="44">
        <v>6</v>
      </c>
      <c r="E4247" s="45" t="s">
        <v>21762</v>
      </c>
      <c r="F4247" s="45" t="s">
        <v>21763</v>
      </c>
      <c r="G4247" s="46" t="s">
        <v>21764</v>
      </c>
      <c r="H4247" s="46" t="s">
        <v>21765</v>
      </c>
      <c r="I4247" s="45" t="s">
        <v>21640</v>
      </c>
      <c r="J4247" s="46" t="s">
        <v>21641</v>
      </c>
      <c r="K4247" s="46" t="s">
        <v>21641</v>
      </c>
      <c r="L4247" s="45" t="s">
        <v>7306</v>
      </c>
      <c r="M4247" s="45" t="s">
        <v>7307</v>
      </c>
    </row>
    <row r="4248" spans="1:13" ht="43.2">
      <c r="A4248" s="42" t="s">
        <v>7052</v>
      </c>
      <c r="B4248" s="43">
        <f t="shared" si="134"/>
        <v>35</v>
      </c>
      <c r="C4248" s="43" t="str">
        <f t="shared" si="133"/>
        <v>22.135</v>
      </c>
      <c r="D4248" s="44">
        <v>6</v>
      </c>
      <c r="E4248" s="45" t="s">
        <v>21766</v>
      </c>
      <c r="F4248" s="45" t="s">
        <v>21767</v>
      </c>
      <c r="G4248" s="45" t="s">
        <v>21768</v>
      </c>
      <c r="H4248" s="46" t="s">
        <v>21769</v>
      </c>
      <c r="I4248" s="45" t="s">
        <v>21640</v>
      </c>
      <c r="J4248" s="46" t="s">
        <v>21641</v>
      </c>
      <c r="K4248" s="46" t="s">
        <v>21641</v>
      </c>
      <c r="L4248" s="45" t="s">
        <v>7306</v>
      </c>
      <c r="M4248" s="45" t="s">
        <v>7307</v>
      </c>
    </row>
    <row r="4249" spans="1:13" ht="43.2">
      <c r="A4249" s="42" t="s">
        <v>7052</v>
      </c>
      <c r="B4249" s="43">
        <f t="shared" si="134"/>
        <v>36</v>
      </c>
      <c r="C4249" s="43" t="str">
        <f t="shared" si="133"/>
        <v>22.136</v>
      </c>
      <c r="D4249" s="44">
        <v>6</v>
      </c>
      <c r="E4249" s="45" t="s">
        <v>21770</v>
      </c>
      <c r="F4249" s="45" t="s">
        <v>21771</v>
      </c>
      <c r="G4249" s="46" t="s">
        <v>21772</v>
      </c>
      <c r="H4249" s="46" t="s">
        <v>21773</v>
      </c>
      <c r="I4249" s="45" t="s">
        <v>21640</v>
      </c>
      <c r="J4249" s="46" t="s">
        <v>21641</v>
      </c>
      <c r="K4249" s="46" t="s">
        <v>21641</v>
      </c>
      <c r="L4249" s="45" t="s">
        <v>7306</v>
      </c>
      <c r="M4249" s="45" t="s">
        <v>7307</v>
      </c>
    </row>
    <row r="4250" spans="1:13" ht="43.2">
      <c r="A4250" s="42" t="s">
        <v>7052</v>
      </c>
      <c r="B4250" s="43">
        <f t="shared" si="134"/>
        <v>37</v>
      </c>
      <c r="C4250" s="43" t="str">
        <f t="shared" si="133"/>
        <v>22.137</v>
      </c>
      <c r="D4250" s="44">
        <v>6</v>
      </c>
      <c r="E4250" s="45" t="s">
        <v>21774</v>
      </c>
      <c r="F4250" s="45" t="s">
        <v>21775</v>
      </c>
      <c r="G4250" s="45" t="s">
        <v>21776</v>
      </c>
      <c r="H4250" s="46" t="s">
        <v>21777</v>
      </c>
      <c r="I4250" s="45" t="s">
        <v>21640</v>
      </c>
      <c r="J4250" s="46" t="s">
        <v>21641</v>
      </c>
      <c r="K4250" s="46" t="s">
        <v>21641</v>
      </c>
      <c r="L4250" s="45" t="s">
        <v>7306</v>
      </c>
      <c r="M4250" s="45" t="s">
        <v>7307</v>
      </c>
    </row>
    <row r="4251" spans="1:13" ht="43.2">
      <c r="A4251" s="42" t="s">
        <v>7052</v>
      </c>
      <c r="B4251" s="43">
        <f t="shared" si="134"/>
        <v>38</v>
      </c>
      <c r="C4251" s="43" t="str">
        <f t="shared" si="133"/>
        <v>22.138</v>
      </c>
      <c r="D4251" s="44">
        <v>6</v>
      </c>
      <c r="E4251" s="45" t="s">
        <v>21778</v>
      </c>
      <c r="F4251" s="45" t="s">
        <v>21779</v>
      </c>
      <c r="G4251" s="45" t="s">
        <v>21780</v>
      </c>
      <c r="H4251" s="46" t="s">
        <v>21781</v>
      </c>
      <c r="I4251" s="45" t="s">
        <v>21640</v>
      </c>
      <c r="J4251" s="46" t="s">
        <v>21641</v>
      </c>
      <c r="K4251" s="46" t="s">
        <v>21641</v>
      </c>
      <c r="L4251" s="45" t="s">
        <v>7306</v>
      </c>
      <c r="M4251" s="45" t="s">
        <v>7307</v>
      </c>
    </row>
    <row r="4252" spans="1:13" ht="43.2">
      <c r="A4252" s="42" t="s">
        <v>7052</v>
      </c>
      <c r="B4252" s="43">
        <f t="shared" si="134"/>
        <v>39</v>
      </c>
      <c r="C4252" s="43" t="str">
        <f t="shared" si="133"/>
        <v>22.139</v>
      </c>
      <c r="D4252" s="44">
        <v>6</v>
      </c>
      <c r="E4252" s="45" t="s">
        <v>21782</v>
      </c>
      <c r="F4252" s="45" t="s">
        <v>21783</v>
      </c>
      <c r="G4252" s="46" t="s">
        <v>21784</v>
      </c>
      <c r="H4252" s="46" t="s">
        <v>21785</v>
      </c>
      <c r="I4252" s="45" t="s">
        <v>21640</v>
      </c>
      <c r="J4252" s="46" t="s">
        <v>21641</v>
      </c>
      <c r="K4252" s="46" t="s">
        <v>21641</v>
      </c>
      <c r="L4252" s="45" t="s">
        <v>7306</v>
      </c>
      <c r="M4252" s="45" t="s">
        <v>7307</v>
      </c>
    </row>
    <row r="4253" spans="1:13" ht="43.2">
      <c r="A4253" s="42" t="s">
        <v>7052</v>
      </c>
      <c r="B4253" s="43">
        <f t="shared" si="134"/>
        <v>40</v>
      </c>
      <c r="C4253" s="43" t="str">
        <f t="shared" si="133"/>
        <v>22.140</v>
      </c>
      <c r="D4253" s="44">
        <v>6</v>
      </c>
      <c r="E4253" s="45" t="s">
        <v>21786</v>
      </c>
      <c r="F4253" s="45" t="s">
        <v>21787</v>
      </c>
      <c r="G4253" s="45" t="s">
        <v>21788</v>
      </c>
      <c r="H4253" s="46" t="s">
        <v>21789</v>
      </c>
      <c r="I4253" s="45" t="s">
        <v>21640</v>
      </c>
      <c r="J4253" s="46" t="s">
        <v>21641</v>
      </c>
      <c r="K4253" s="46" t="s">
        <v>21641</v>
      </c>
      <c r="L4253" s="45" t="s">
        <v>7306</v>
      </c>
      <c r="M4253" s="45" t="s">
        <v>7307</v>
      </c>
    </row>
    <row r="4254" spans="1:13" ht="43.2">
      <c r="A4254" s="42" t="s">
        <v>7052</v>
      </c>
      <c r="B4254" s="43">
        <f t="shared" si="134"/>
        <v>41</v>
      </c>
      <c r="C4254" s="43" t="str">
        <f t="shared" si="133"/>
        <v>22.141</v>
      </c>
      <c r="D4254" s="44">
        <v>6</v>
      </c>
      <c r="E4254" s="45" t="s">
        <v>21790</v>
      </c>
      <c r="F4254" s="45" t="s">
        <v>21791</v>
      </c>
      <c r="G4254" s="46" t="s">
        <v>21792</v>
      </c>
      <c r="H4254" s="46" t="s">
        <v>21793</v>
      </c>
      <c r="I4254" s="45" t="s">
        <v>21640</v>
      </c>
      <c r="J4254" s="46" t="s">
        <v>21641</v>
      </c>
      <c r="K4254" s="46" t="s">
        <v>21641</v>
      </c>
      <c r="L4254" s="45" t="s">
        <v>7306</v>
      </c>
      <c r="M4254" s="45" t="s">
        <v>7307</v>
      </c>
    </row>
    <row r="4255" spans="1:13" ht="43.2">
      <c r="A4255" s="42" t="s">
        <v>7052</v>
      </c>
      <c r="B4255" s="43">
        <f t="shared" si="134"/>
        <v>42</v>
      </c>
      <c r="C4255" s="43" t="str">
        <f t="shared" si="133"/>
        <v>22.142</v>
      </c>
      <c r="D4255" s="44">
        <v>6</v>
      </c>
      <c r="E4255" s="45" t="s">
        <v>21794</v>
      </c>
      <c r="F4255" s="45" t="s">
        <v>21795</v>
      </c>
      <c r="G4255" s="46" t="s">
        <v>21796</v>
      </c>
      <c r="H4255" s="46" t="s">
        <v>21797</v>
      </c>
      <c r="I4255" s="45" t="s">
        <v>21640</v>
      </c>
      <c r="J4255" s="46" t="s">
        <v>21641</v>
      </c>
      <c r="K4255" s="46" t="s">
        <v>21641</v>
      </c>
      <c r="L4255" s="45" t="s">
        <v>7306</v>
      </c>
      <c r="M4255" s="45" t="s">
        <v>7307</v>
      </c>
    </row>
    <row r="4256" spans="1:13" ht="43.2">
      <c r="A4256" s="42" t="s">
        <v>7052</v>
      </c>
      <c r="B4256" s="43">
        <f t="shared" si="134"/>
        <v>43</v>
      </c>
      <c r="C4256" s="43" t="str">
        <f t="shared" si="133"/>
        <v>22.143</v>
      </c>
      <c r="D4256" s="44">
        <v>6</v>
      </c>
      <c r="E4256" s="45" t="s">
        <v>21798</v>
      </c>
      <c r="F4256" s="45" t="s">
        <v>21799</v>
      </c>
      <c r="G4256" s="45" t="s">
        <v>21800</v>
      </c>
      <c r="H4256" s="46" t="s">
        <v>21801</v>
      </c>
      <c r="I4256" s="45" t="s">
        <v>21640</v>
      </c>
      <c r="J4256" s="46" t="s">
        <v>21641</v>
      </c>
      <c r="K4256" s="46" t="s">
        <v>21641</v>
      </c>
      <c r="L4256" s="45" t="s">
        <v>7306</v>
      </c>
      <c r="M4256" s="45" t="s">
        <v>7307</v>
      </c>
    </row>
    <row r="4257" spans="1:13" ht="43.2">
      <c r="A4257" s="42" t="s">
        <v>7052</v>
      </c>
      <c r="B4257" s="43">
        <f t="shared" si="134"/>
        <v>44</v>
      </c>
      <c r="C4257" s="43" t="str">
        <f t="shared" si="133"/>
        <v>22.144</v>
      </c>
      <c r="D4257" s="44">
        <v>6</v>
      </c>
      <c r="E4257" s="45" t="s">
        <v>21802</v>
      </c>
      <c r="F4257" s="45" t="s">
        <v>21803</v>
      </c>
      <c r="G4257" s="45" t="s">
        <v>21804</v>
      </c>
      <c r="H4257" s="46" t="s">
        <v>21805</v>
      </c>
      <c r="I4257" s="45" t="s">
        <v>21640</v>
      </c>
      <c r="J4257" s="46" t="s">
        <v>21641</v>
      </c>
      <c r="K4257" s="46" t="s">
        <v>21641</v>
      </c>
      <c r="L4257" s="45" t="s">
        <v>7306</v>
      </c>
      <c r="M4257" s="45" t="s">
        <v>7307</v>
      </c>
    </row>
    <row r="4258" spans="1:13" ht="43.2">
      <c r="A4258" s="42" t="s">
        <v>7052</v>
      </c>
      <c r="B4258" s="43">
        <f t="shared" si="134"/>
        <v>45</v>
      </c>
      <c r="C4258" s="43" t="str">
        <f t="shared" si="133"/>
        <v>22.145</v>
      </c>
      <c r="D4258" s="44">
        <v>6</v>
      </c>
      <c r="E4258" s="45" t="s">
        <v>21806</v>
      </c>
      <c r="F4258" s="45" t="s">
        <v>21807</v>
      </c>
      <c r="G4258" s="45" t="s">
        <v>21808</v>
      </c>
      <c r="H4258" s="46" t="s">
        <v>21809</v>
      </c>
      <c r="I4258" s="45" t="s">
        <v>21640</v>
      </c>
      <c r="J4258" s="46" t="s">
        <v>21641</v>
      </c>
      <c r="K4258" s="46" t="s">
        <v>21641</v>
      </c>
      <c r="L4258" s="45" t="s">
        <v>7306</v>
      </c>
      <c r="M4258" s="45" t="s">
        <v>7307</v>
      </c>
    </row>
    <row r="4259" spans="1:13" ht="43.2">
      <c r="A4259" s="42" t="s">
        <v>7052</v>
      </c>
      <c r="B4259" s="43">
        <f t="shared" si="134"/>
        <v>46</v>
      </c>
      <c r="C4259" s="43" t="str">
        <f t="shared" si="133"/>
        <v>22.146</v>
      </c>
      <c r="D4259" s="44">
        <v>5</v>
      </c>
      <c r="E4259" s="45" t="s">
        <v>21810</v>
      </c>
      <c r="F4259" s="45" t="s">
        <v>21811</v>
      </c>
      <c r="G4259" s="45" t="s">
        <v>18771</v>
      </c>
      <c r="H4259" s="45" t="s">
        <v>21812</v>
      </c>
      <c r="I4259" s="45" t="s">
        <v>21640</v>
      </c>
      <c r="J4259" s="46" t="s">
        <v>21641</v>
      </c>
      <c r="K4259" s="46" t="s">
        <v>21641</v>
      </c>
      <c r="L4259" s="45" t="s">
        <v>7306</v>
      </c>
      <c r="M4259" s="45" t="s">
        <v>7307</v>
      </c>
    </row>
    <row r="4260" spans="1:13" ht="43.2">
      <c r="A4260" s="42" t="s">
        <v>7052</v>
      </c>
      <c r="B4260" s="43">
        <f t="shared" si="134"/>
        <v>47</v>
      </c>
      <c r="C4260" s="43" t="str">
        <f t="shared" si="133"/>
        <v>22.147</v>
      </c>
      <c r="D4260" s="44">
        <v>6</v>
      </c>
      <c r="E4260" s="45" t="s">
        <v>21813</v>
      </c>
      <c r="F4260" s="45" t="s">
        <v>21814</v>
      </c>
      <c r="G4260" s="45" t="s">
        <v>21815</v>
      </c>
      <c r="H4260" s="46" t="s">
        <v>21816</v>
      </c>
      <c r="I4260" s="45" t="s">
        <v>21640</v>
      </c>
      <c r="J4260" s="46" t="s">
        <v>21641</v>
      </c>
      <c r="K4260" s="46" t="s">
        <v>21641</v>
      </c>
      <c r="L4260" s="45" t="s">
        <v>7306</v>
      </c>
      <c r="M4260" s="45" t="s">
        <v>7307</v>
      </c>
    </row>
    <row r="4261" spans="1:13" ht="43.2">
      <c r="A4261" s="42" t="s">
        <v>7052</v>
      </c>
      <c r="B4261" s="43">
        <f t="shared" si="134"/>
        <v>48</v>
      </c>
      <c r="C4261" s="43" t="str">
        <f t="shared" si="133"/>
        <v>22.148</v>
      </c>
      <c r="D4261" s="44">
        <v>6</v>
      </c>
      <c r="E4261" s="45" t="s">
        <v>21817</v>
      </c>
      <c r="F4261" s="45" t="s">
        <v>21818</v>
      </c>
      <c r="G4261" s="45" t="s">
        <v>21819</v>
      </c>
      <c r="H4261" s="46" t="s">
        <v>21820</v>
      </c>
      <c r="I4261" s="45" t="s">
        <v>21640</v>
      </c>
      <c r="J4261" s="46" t="s">
        <v>21641</v>
      </c>
      <c r="K4261" s="46" t="s">
        <v>21641</v>
      </c>
      <c r="L4261" s="45" t="s">
        <v>7306</v>
      </c>
      <c r="M4261" s="45" t="s">
        <v>7307</v>
      </c>
    </row>
    <row r="4262" spans="1:13" ht="43.2">
      <c r="A4262" s="42" t="s">
        <v>7052</v>
      </c>
      <c r="B4262" s="43">
        <f t="shared" si="134"/>
        <v>49</v>
      </c>
      <c r="C4262" s="43" t="str">
        <f t="shared" si="133"/>
        <v>22.149</v>
      </c>
      <c r="D4262" s="44">
        <v>6</v>
      </c>
      <c r="E4262" s="45" t="s">
        <v>21821</v>
      </c>
      <c r="F4262" s="45" t="s">
        <v>21822</v>
      </c>
      <c r="G4262" s="45" t="s">
        <v>21823</v>
      </c>
      <c r="H4262" s="46" t="s">
        <v>21824</v>
      </c>
      <c r="I4262" s="45" t="s">
        <v>21640</v>
      </c>
      <c r="J4262" s="46" t="s">
        <v>21641</v>
      </c>
      <c r="K4262" s="46" t="s">
        <v>21641</v>
      </c>
      <c r="L4262" s="45" t="s">
        <v>7306</v>
      </c>
      <c r="M4262" s="45" t="s">
        <v>7307</v>
      </c>
    </row>
    <row r="4263" spans="1:13" ht="43.2">
      <c r="A4263" s="42" t="s">
        <v>7052</v>
      </c>
      <c r="B4263" s="43">
        <f t="shared" si="134"/>
        <v>50</v>
      </c>
      <c r="C4263" s="43" t="str">
        <f t="shared" si="133"/>
        <v>22.150</v>
      </c>
      <c r="D4263" s="44">
        <v>6</v>
      </c>
      <c r="E4263" s="45" t="s">
        <v>21825</v>
      </c>
      <c r="F4263" s="45" t="s">
        <v>21826</v>
      </c>
      <c r="G4263" s="45" t="s">
        <v>21827</v>
      </c>
      <c r="H4263" s="46" t="s">
        <v>21828</v>
      </c>
      <c r="I4263" s="45" t="s">
        <v>21640</v>
      </c>
      <c r="J4263" s="46" t="s">
        <v>21641</v>
      </c>
      <c r="K4263" s="46" t="s">
        <v>21641</v>
      </c>
      <c r="L4263" s="45" t="s">
        <v>7306</v>
      </c>
      <c r="M4263" s="45" t="s">
        <v>7307</v>
      </c>
    </row>
    <row r="4264" spans="1:13" ht="43.2">
      <c r="A4264" s="42" t="s">
        <v>7052</v>
      </c>
      <c r="B4264" s="43">
        <f t="shared" si="134"/>
        <v>51</v>
      </c>
      <c r="C4264" s="43" t="str">
        <f t="shared" si="133"/>
        <v>22.151</v>
      </c>
      <c r="D4264" s="44">
        <v>6</v>
      </c>
      <c r="E4264" s="45" t="s">
        <v>21829</v>
      </c>
      <c r="F4264" s="45" t="s">
        <v>21830</v>
      </c>
      <c r="G4264" s="45" t="s">
        <v>21831</v>
      </c>
      <c r="H4264" s="46" t="s">
        <v>21832</v>
      </c>
      <c r="I4264" s="45" t="s">
        <v>21640</v>
      </c>
      <c r="J4264" s="46" t="s">
        <v>21641</v>
      </c>
      <c r="K4264" s="46" t="s">
        <v>21641</v>
      </c>
      <c r="L4264" s="45" t="s">
        <v>7306</v>
      </c>
      <c r="M4264" s="45" t="s">
        <v>7307</v>
      </c>
    </row>
    <row r="4265" spans="1:13" ht="43.2">
      <c r="A4265" s="42" t="s">
        <v>7052</v>
      </c>
      <c r="B4265" s="43">
        <f t="shared" si="134"/>
        <v>52</v>
      </c>
      <c r="C4265" s="43" t="str">
        <f t="shared" si="133"/>
        <v>22.152</v>
      </c>
      <c r="D4265" s="44">
        <v>6</v>
      </c>
      <c r="E4265" s="45" t="s">
        <v>21833</v>
      </c>
      <c r="F4265" s="45" t="s">
        <v>21834</v>
      </c>
      <c r="G4265" s="45" t="s">
        <v>21835</v>
      </c>
      <c r="H4265" s="46" t="s">
        <v>21836</v>
      </c>
      <c r="I4265" s="45" t="s">
        <v>21640</v>
      </c>
      <c r="J4265" s="46" t="s">
        <v>21641</v>
      </c>
      <c r="K4265" s="46" t="s">
        <v>21641</v>
      </c>
      <c r="L4265" s="45" t="s">
        <v>7306</v>
      </c>
      <c r="M4265" s="45" t="s">
        <v>7307</v>
      </c>
    </row>
    <row r="4266" spans="1:13" ht="43.2">
      <c r="A4266" s="42" t="s">
        <v>7052</v>
      </c>
      <c r="B4266" s="43">
        <f t="shared" si="134"/>
        <v>53</v>
      </c>
      <c r="C4266" s="43" t="str">
        <f t="shared" si="133"/>
        <v>22.153</v>
      </c>
      <c r="D4266" s="44">
        <v>6</v>
      </c>
      <c r="E4266" s="45" t="s">
        <v>21837</v>
      </c>
      <c r="F4266" s="45" t="s">
        <v>21838</v>
      </c>
      <c r="G4266" s="45" t="s">
        <v>21839</v>
      </c>
      <c r="H4266" s="46" t="s">
        <v>21840</v>
      </c>
      <c r="I4266" s="45" t="s">
        <v>21640</v>
      </c>
      <c r="J4266" s="46" t="s">
        <v>21641</v>
      </c>
      <c r="K4266" s="46" t="s">
        <v>21641</v>
      </c>
      <c r="L4266" s="45" t="s">
        <v>7306</v>
      </c>
      <c r="M4266" s="45" t="s">
        <v>7307</v>
      </c>
    </row>
    <row r="4267" spans="1:13" ht="43.2">
      <c r="A4267" s="42" t="s">
        <v>7052</v>
      </c>
      <c r="B4267" s="43">
        <f t="shared" si="134"/>
        <v>54</v>
      </c>
      <c r="C4267" s="43" t="str">
        <f t="shared" si="133"/>
        <v>22.154</v>
      </c>
      <c r="D4267" s="44">
        <v>6</v>
      </c>
      <c r="E4267" s="45" t="s">
        <v>21841</v>
      </c>
      <c r="F4267" s="45" t="s">
        <v>21842</v>
      </c>
      <c r="G4267" s="45" t="s">
        <v>21843</v>
      </c>
      <c r="H4267" s="46" t="s">
        <v>21844</v>
      </c>
      <c r="I4267" s="45" t="s">
        <v>21640</v>
      </c>
      <c r="J4267" s="46" t="s">
        <v>21641</v>
      </c>
      <c r="K4267" s="46" t="s">
        <v>21641</v>
      </c>
      <c r="L4267" s="45" t="s">
        <v>7306</v>
      </c>
      <c r="M4267" s="45" t="s">
        <v>7307</v>
      </c>
    </row>
    <row r="4268" spans="1:13" ht="43.2">
      <c r="A4268" s="42" t="s">
        <v>7052</v>
      </c>
      <c r="B4268" s="43">
        <f t="shared" si="134"/>
        <v>55</v>
      </c>
      <c r="C4268" s="43" t="str">
        <f t="shared" si="133"/>
        <v>22.155</v>
      </c>
      <c r="D4268" s="44">
        <v>6</v>
      </c>
      <c r="E4268" s="45" t="s">
        <v>21845</v>
      </c>
      <c r="F4268" s="45" t="s">
        <v>21846</v>
      </c>
      <c r="G4268" s="45" t="s">
        <v>21847</v>
      </c>
      <c r="H4268" s="46" t="s">
        <v>21848</v>
      </c>
      <c r="I4268" s="45" t="s">
        <v>21640</v>
      </c>
      <c r="J4268" s="46" t="s">
        <v>21641</v>
      </c>
      <c r="K4268" s="46" t="s">
        <v>21641</v>
      </c>
      <c r="L4268" s="45" t="s">
        <v>7306</v>
      </c>
      <c r="M4268" s="45" t="s">
        <v>7307</v>
      </c>
    </row>
    <row r="4269" spans="1:13" ht="43.2">
      <c r="A4269" s="42" t="s">
        <v>7052</v>
      </c>
      <c r="B4269" s="43">
        <f t="shared" si="134"/>
        <v>56</v>
      </c>
      <c r="C4269" s="43" t="str">
        <f t="shared" si="133"/>
        <v>22.156</v>
      </c>
      <c r="D4269" s="44">
        <v>5</v>
      </c>
      <c r="E4269" s="45" t="s">
        <v>21849</v>
      </c>
      <c r="F4269" s="45" t="s">
        <v>21850</v>
      </c>
      <c r="G4269" s="45" t="s">
        <v>21851</v>
      </c>
      <c r="H4269" s="46" t="s">
        <v>21852</v>
      </c>
      <c r="I4269" s="45" t="s">
        <v>21640</v>
      </c>
      <c r="J4269" s="46" t="s">
        <v>21641</v>
      </c>
      <c r="K4269" s="46" t="s">
        <v>21641</v>
      </c>
      <c r="L4269" s="45" t="s">
        <v>7306</v>
      </c>
      <c r="M4269" s="45" t="s">
        <v>7307</v>
      </c>
    </row>
    <row r="4270" spans="1:13" ht="43.2">
      <c r="A4270" s="42" t="s">
        <v>7052</v>
      </c>
      <c r="B4270" s="43">
        <f t="shared" si="134"/>
        <v>57</v>
      </c>
      <c r="C4270" s="43" t="str">
        <f t="shared" si="133"/>
        <v>22.157</v>
      </c>
      <c r="D4270" s="44">
        <v>5</v>
      </c>
      <c r="E4270" s="45" t="s">
        <v>21853</v>
      </c>
      <c r="F4270" s="45" t="s">
        <v>21854</v>
      </c>
      <c r="G4270" s="45" t="s">
        <v>21855</v>
      </c>
      <c r="H4270" s="46" t="s">
        <v>21856</v>
      </c>
      <c r="I4270" s="45" t="s">
        <v>21640</v>
      </c>
      <c r="J4270" s="46" t="s">
        <v>21641</v>
      </c>
      <c r="K4270" s="46" t="s">
        <v>21641</v>
      </c>
      <c r="L4270" s="45" t="s">
        <v>7306</v>
      </c>
      <c r="M4270" s="45" t="s">
        <v>7307</v>
      </c>
    </row>
    <row r="4271" spans="1:13" ht="43.2">
      <c r="A4271" s="42" t="s">
        <v>7052</v>
      </c>
      <c r="B4271" s="43">
        <f t="shared" si="134"/>
        <v>58</v>
      </c>
      <c r="C4271" s="43" t="str">
        <f t="shared" si="133"/>
        <v>22.158</v>
      </c>
      <c r="D4271" s="44">
        <v>6</v>
      </c>
      <c r="E4271" s="45" t="s">
        <v>21857</v>
      </c>
      <c r="F4271" s="45" t="s">
        <v>21858</v>
      </c>
      <c r="G4271" s="45" t="s">
        <v>21859</v>
      </c>
      <c r="H4271" s="46" t="s">
        <v>21860</v>
      </c>
      <c r="I4271" s="45" t="s">
        <v>21640</v>
      </c>
      <c r="J4271" s="46" t="s">
        <v>21641</v>
      </c>
      <c r="K4271" s="46" t="s">
        <v>21641</v>
      </c>
      <c r="L4271" s="45" t="s">
        <v>7306</v>
      </c>
      <c r="M4271" s="45" t="s">
        <v>7307</v>
      </c>
    </row>
    <row r="4272" spans="1:13" ht="43.2">
      <c r="A4272" s="42" t="s">
        <v>7052</v>
      </c>
      <c r="B4272" s="43">
        <f t="shared" si="134"/>
        <v>59</v>
      </c>
      <c r="C4272" s="43" t="str">
        <f t="shared" si="133"/>
        <v>22.159</v>
      </c>
      <c r="D4272" s="44">
        <v>6</v>
      </c>
      <c r="E4272" s="45" t="s">
        <v>21861</v>
      </c>
      <c r="F4272" s="45" t="s">
        <v>21862</v>
      </c>
      <c r="G4272" s="45" t="s">
        <v>21863</v>
      </c>
      <c r="H4272" s="46" t="s">
        <v>21864</v>
      </c>
      <c r="I4272" s="45" t="s">
        <v>21640</v>
      </c>
      <c r="J4272" s="46" t="s">
        <v>21641</v>
      </c>
      <c r="K4272" s="46" t="s">
        <v>21641</v>
      </c>
      <c r="L4272" s="45" t="s">
        <v>7306</v>
      </c>
      <c r="M4272" s="45" t="s">
        <v>7307</v>
      </c>
    </row>
    <row r="4273" spans="1:13" ht="43.2">
      <c r="A4273" s="42" t="s">
        <v>7052</v>
      </c>
      <c r="B4273" s="43">
        <f t="shared" si="134"/>
        <v>60</v>
      </c>
      <c r="C4273" s="43" t="str">
        <f t="shared" si="133"/>
        <v>22.160</v>
      </c>
      <c r="D4273" s="44">
        <v>6</v>
      </c>
      <c r="E4273" s="45" t="s">
        <v>21865</v>
      </c>
      <c r="F4273" s="45" t="s">
        <v>21866</v>
      </c>
      <c r="G4273" s="45" t="s">
        <v>21867</v>
      </c>
      <c r="H4273" s="46" t="s">
        <v>21868</v>
      </c>
      <c r="I4273" s="45" t="s">
        <v>21640</v>
      </c>
      <c r="J4273" s="46" t="s">
        <v>21641</v>
      </c>
      <c r="K4273" s="46" t="s">
        <v>21641</v>
      </c>
      <c r="L4273" s="45" t="s">
        <v>7306</v>
      </c>
      <c r="M4273" s="45" t="s">
        <v>7307</v>
      </c>
    </row>
    <row r="4274" spans="1:13" ht="43.2">
      <c r="A4274" s="42" t="s">
        <v>7052</v>
      </c>
      <c r="B4274" s="43">
        <f t="shared" si="134"/>
        <v>61</v>
      </c>
      <c r="C4274" s="43" t="str">
        <f t="shared" si="133"/>
        <v>22.161</v>
      </c>
      <c r="D4274" s="44">
        <v>6</v>
      </c>
      <c r="E4274" s="45" t="s">
        <v>21869</v>
      </c>
      <c r="F4274" s="45" t="s">
        <v>21870</v>
      </c>
      <c r="G4274" s="45" t="s">
        <v>8214</v>
      </c>
      <c r="H4274" s="46" t="s">
        <v>21871</v>
      </c>
      <c r="I4274" s="45" t="s">
        <v>21640</v>
      </c>
      <c r="J4274" s="46" t="s">
        <v>21641</v>
      </c>
      <c r="K4274" s="46" t="s">
        <v>21641</v>
      </c>
      <c r="L4274" s="45" t="s">
        <v>7306</v>
      </c>
      <c r="M4274" s="45" t="s">
        <v>7307</v>
      </c>
    </row>
    <row r="4275" spans="1:13" ht="43.2">
      <c r="A4275" s="42" t="s">
        <v>7052</v>
      </c>
      <c r="B4275" s="43">
        <f t="shared" si="134"/>
        <v>62</v>
      </c>
      <c r="C4275" s="43" t="str">
        <f t="shared" si="133"/>
        <v>22.162</v>
      </c>
      <c r="D4275" s="44">
        <v>6</v>
      </c>
      <c r="E4275" s="45" t="s">
        <v>21872</v>
      </c>
      <c r="F4275" s="45" t="s">
        <v>21873</v>
      </c>
      <c r="G4275" s="45" t="s">
        <v>21874</v>
      </c>
      <c r="H4275" s="46" t="s">
        <v>21875</v>
      </c>
      <c r="I4275" s="45" t="s">
        <v>21640</v>
      </c>
      <c r="J4275" s="46" t="s">
        <v>21641</v>
      </c>
      <c r="K4275" s="46" t="s">
        <v>21641</v>
      </c>
      <c r="L4275" s="45" t="s">
        <v>7306</v>
      </c>
      <c r="M4275" s="45" t="s">
        <v>7307</v>
      </c>
    </row>
    <row r="4276" spans="1:13" ht="43.2">
      <c r="A4276" s="42" t="s">
        <v>7052</v>
      </c>
      <c r="B4276" s="43">
        <f t="shared" si="134"/>
        <v>63</v>
      </c>
      <c r="C4276" s="43" t="str">
        <f t="shared" si="133"/>
        <v>22.163</v>
      </c>
      <c r="D4276" s="44">
        <v>4</v>
      </c>
      <c r="E4276" s="45" t="s">
        <v>21876</v>
      </c>
      <c r="F4276" s="45" t="s">
        <v>21877</v>
      </c>
      <c r="G4276" s="45" t="s">
        <v>21878</v>
      </c>
      <c r="H4276" s="46" t="s">
        <v>21879</v>
      </c>
      <c r="I4276" s="45" t="s">
        <v>21640</v>
      </c>
      <c r="J4276" s="46" t="s">
        <v>21641</v>
      </c>
      <c r="K4276" s="46" t="s">
        <v>21641</v>
      </c>
      <c r="L4276" s="45" t="s">
        <v>7306</v>
      </c>
      <c r="M4276" s="45" t="s">
        <v>7307</v>
      </c>
    </row>
    <row r="4277" spans="1:13" ht="43.2">
      <c r="A4277" s="42" t="s">
        <v>7052</v>
      </c>
      <c r="B4277" s="43">
        <f t="shared" si="134"/>
        <v>64</v>
      </c>
      <c r="C4277" s="43" t="str">
        <f t="shared" si="133"/>
        <v>22.164</v>
      </c>
      <c r="D4277" s="44">
        <v>5</v>
      </c>
      <c r="E4277" s="45" t="s">
        <v>21880</v>
      </c>
      <c r="F4277" s="45" t="s">
        <v>21881</v>
      </c>
      <c r="G4277" s="45" t="s">
        <v>21882</v>
      </c>
      <c r="H4277" s="46" t="s">
        <v>21883</v>
      </c>
      <c r="I4277" s="45" t="s">
        <v>21640</v>
      </c>
      <c r="J4277" s="46" t="s">
        <v>21641</v>
      </c>
      <c r="K4277" s="46" t="s">
        <v>21641</v>
      </c>
      <c r="L4277" s="45" t="s">
        <v>7306</v>
      </c>
      <c r="M4277" s="45" t="s">
        <v>7307</v>
      </c>
    </row>
    <row r="4278" spans="1:13" ht="43.2">
      <c r="A4278" s="42" t="s">
        <v>7052</v>
      </c>
      <c r="B4278" s="43">
        <f t="shared" si="134"/>
        <v>65</v>
      </c>
      <c r="C4278" s="43" t="str">
        <f t="shared" si="133"/>
        <v>22.165</v>
      </c>
      <c r="D4278" s="44">
        <v>6</v>
      </c>
      <c r="E4278" s="45" t="s">
        <v>21884</v>
      </c>
      <c r="F4278" s="45" t="s">
        <v>21885</v>
      </c>
      <c r="G4278" s="45" t="s">
        <v>7326</v>
      </c>
      <c r="H4278" s="45" t="s">
        <v>21886</v>
      </c>
      <c r="I4278" s="45" t="s">
        <v>21640</v>
      </c>
      <c r="J4278" s="46" t="s">
        <v>21641</v>
      </c>
      <c r="K4278" s="46" t="s">
        <v>21641</v>
      </c>
      <c r="L4278" s="45" t="s">
        <v>7306</v>
      </c>
      <c r="M4278" s="45" t="s">
        <v>7307</v>
      </c>
    </row>
    <row r="4279" spans="1:13" ht="43.2">
      <c r="A4279" s="42" t="s">
        <v>7052</v>
      </c>
      <c r="B4279" s="43">
        <f t="shared" si="134"/>
        <v>66</v>
      </c>
      <c r="C4279" s="43" t="str">
        <f t="shared" si="133"/>
        <v>22.166</v>
      </c>
      <c r="D4279" s="44">
        <v>6</v>
      </c>
      <c r="E4279" s="45" t="s">
        <v>21887</v>
      </c>
      <c r="F4279" s="45" t="s">
        <v>21888</v>
      </c>
      <c r="G4279" s="45" t="s">
        <v>21889</v>
      </c>
      <c r="H4279" s="46" t="s">
        <v>21890</v>
      </c>
      <c r="I4279" s="45" t="s">
        <v>21640</v>
      </c>
      <c r="J4279" s="46" t="s">
        <v>21641</v>
      </c>
      <c r="K4279" s="46" t="s">
        <v>21641</v>
      </c>
      <c r="L4279" s="45" t="s">
        <v>7306</v>
      </c>
      <c r="M4279" s="45" t="s">
        <v>7307</v>
      </c>
    </row>
    <row r="4280" spans="1:13" ht="43.2">
      <c r="A4280" s="42" t="s">
        <v>7052</v>
      </c>
      <c r="B4280" s="43">
        <f t="shared" si="134"/>
        <v>67</v>
      </c>
      <c r="C4280" s="43" t="str">
        <f t="shared" si="133"/>
        <v>22.167</v>
      </c>
      <c r="D4280" s="44">
        <v>6</v>
      </c>
      <c r="E4280" s="45" t="s">
        <v>21891</v>
      </c>
      <c r="F4280" s="45" t="s">
        <v>21892</v>
      </c>
      <c r="G4280" s="45" t="s">
        <v>12794</v>
      </c>
      <c r="H4280" s="46" t="s">
        <v>21893</v>
      </c>
      <c r="I4280" s="45" t="s">
        <v>21640</v>
      </c>
      <c r="J4280" s="46" t="s">
        <v>21641</v>
      </c>
      <c r="K4280" s="46" t="s">
        <v>21641</v>
      </c>
      <c r="L4280" s="45" t="s">
        <v>7306</v>
      </c>
      <c r="M4280" s="45" t="s">
        <v>7307</v>
      </c>
    </row>
    <row r="4281" spans="1:13" ht="43.2">
      <c r="A4281" s="42" t="s">
        <v>7052</v>
      </c>
      <c r="B4281" s="43">
        <f t="shared" si="134"/>
        <v>68</v>
      </c>
      <c r="C4281" s="43" t="str">
        <f t="shared" si="133"/>
        <v>22.168</v>
      </c>
      <c r="D4281" s="44">
        <v>6</v>
      </c>
      <c r="E4281" s="45" t="s">
        <v>21894</v>
      </c>
      <c r="F4281" s="45" t="s">
        <v>21895</v>
      </c>
      <c r="G4281" s="45" t="s">
        <v>21896</v>
      </c>
      <c r="H4281" s="46" t="s">
        <v>21897</v>
      </c>
      <c r="I4281" s="45" t="s">
        <v>21640</v>
      </c>
      <c r="J4281" s="46" t="s">
        <v>21641</v>
      </c>
      <c r="K4281" s="46" t="s">
        <v>21641</v>
      </c>
      <c r="L4281" s="45" t="s">
        <v>7306</v>
      </c>
      <c r="M4281" s="45" t="s">
        <v>7307</v>
      </c>
    </row>
    <row r="4282" spans="1:13" ht="43.2">
      <c r="A4282" s="42" t="s">
        <v>7052</v>
      </c>
      <c r="B4282" s="43">
        <f t="shared" si="134"/>
        <v>69</v>
      </c>
      <c r="C4282" s="43" t="str">
        <f t="shared" si="133"/>
        <v>22.169</v>
      </c>
      <c r="D4282" s="44">
        <v>6</v>
      </c>
      <c r="E4282" s="45" t="s">
        <v>21898</v>
      </c>
      <c r="F4282" s="45" t="s">
        <v>21899</v>
      </c>
      <c r="G4282" s="45" t="s">
        <v>7473</v>
      </c>
      <c r="H4282" s="46" t="s">
        <v>21900</v>
      </c>
      <c r="I4282" s="45" t="s">
        <v>21640</v>
      </c>
      <c r="J4282" s="46" t="s">
        <v>21641</v>
      </c>
      <c r="K4282" s="46" t="s">
        <v>21641</v>
      </c>
      <c r="L4282" s="45" t="s">
        <v>7306</v>
      </c>
      <c r="M4282" s="45" t="s">
        <v>7307</v>
      </c>
    </row>
    <row r="4283" spans="1:13" ht="43.2">
      <c r="A4283" s="42" t="s">
        <v>7052</v>
      </c>
      <c r="B4283" s="43">
        <f t="shared" si="134"/>
        <v>70</v>
      </c>
      <c r="C4283" s="43" t="str">
        <f t="shared" si="133"/>
        <v>22.170</v>
      </c>
      <c r="D4283" s="44">
        <v>6</v>
      </c>
      <c r="E4283" s="45" t="s">
        <v>21901</v>
      </c>
      <c r="F4283" s="45" t="s">
        <v>21902</v>
      </c>
      <c r="G4283" s="45" t="s">
        <v>21903</v>
      </c>
      <c r="H4283" s="46" t="s">
        <v>21904</v>
      </c>
      <c r="I4283" s="45" t="s">
        <v>21640</v>
      </c>
      <c r="J4283" s="46" t="s">
        <v>21641</v>
      </c>
      <c r="K4283" s="46" t="s">
        <v>21641</v>
      </c>
      <c r="L4283" s="45" t="s">
        <v>7306</v>
      </c>
      <c r="M4283" s="45" t="s">
        <v>7307</v>
      </c>
    </row>
    <row r="4284" spans="1:13" ht="43.2">
      <c r="A4284" s="42" t="s">
        <v>7052</v>
      </c>
      <c r="B4284" s="43">
        <f t="shared" si="134"/>
        <v>71</v>
      </c>
      <c r="C4284" s="43" t="str">
        <f t="shared" si="133"/>
        <v>22.171</v>
      </c>
      <c r="D4284" s="44">
        <v>5</v>
      </c>
      <c r="E4284" s="45" t="s">
        <v>21905</v>
      </c>
      <c r="F4284" s="45" t="s">
        <v>21906</v>
      </c>
      <c r="G4284" s="45" t="s">
        <v>21907</v>
      </c>
      <c r="H4284" s="46" t="s">
        <v>21908</v>
      </c>
      <c r="I4284" s="45" t="s">
        <v>21640</v>
      </c>
      <c r="J4284" s="46" t="s">
        <v>21641</v>
      </c>
      <c r="K4284" s="46" t="s">
        <v>21641</v>
      </c>
      <c r="L4284" s="45" t="s">
        <v>7306</v>
      </c>
      <c r="M4284" s="45" t="s">
        <v>7307</v>
      </c>
    </row>
    <row r="4285" spans="1:13" ht="43.2">
      <c r="A4285" s="42" t="s">
        <v>7052</v>
      </c>
      <c r="B4285" s="43">
        <f t="shared" si="134"/>
        <v>72</v>
      </c>
      <c r="C4285" s="43" t="str">
        <f t="shared" si="133"/>
        <v>22.172</v>
      </c>
      <c r="D4285" s="44">
        <v>6</v>
      </c>
      <c r="E4285" s="45" t="s">
        <v>21909</v>
      </c>
      <c r="F4285" s="45" t="s">
        <v>21910</v>
      </c>
      <c r="G4285" s="45" t="s">
        <v>8556</v>
      </c>
      <c r="H4285" s="46" t="s">
        <v>21911</v>
      </c>
      <c r="I4285" s="45" t="s">
        <v>21640</v>
      </c>
      <c r="J4285" s="46" t="s">
        <v>21641</v>
      </c>
      <c r="K4285" s="46" t="s">
        <v>21641</v>
      </c>
      <c r="L4285" s="45" t="s">
        <v>7306</v>
      </c>
      <c r="M4285" s="45" t="s">
        <v>7307</v>
      </c>
    </row>
    <row r="4286" spans="1:13" ht="43.2">
      <c r="A4286" s="42" t="s">
        <v>7052</v>
      </c>
      <c r="B4286" s="43">
        <f t="shared" si="134"/>
        <v>73</v>
      </c>
      <c r="C4286" s="43" t="str">
        <f t="shared" si="133"/>
        <v>22.173</v>
      </c>
      <c r="D4286" s="44">
        <v>6</v>
      </c>
      <c r="E4286" s="45" t="s">
        <v>21912</v>
      </c>
      <c r="F4286" s="45" t="s">
        <v>21913</v>
      </c>
      <c r="G4286" s="45" t="s">
        <v>21914</v>
      </c>
      <c r="H4286" s="46" t="s">
        <v>21915</v>
      </c>
      <c r="I4286" s="45" t="s">
        <v>21640</v>
      </c>
      <c r="J4286" s="46" t="s">
        <v>21641</v>
      </c>
      <c r="K4286" s="46" t="s">
        <v>21641</v>
      </c>
      <c r="L4286" s="45" t="s">
        <v>7306</v>
      </c>
      <c r="M4286" s="45" t="s">
        <v>7307</v>
      </c>
    </row>
    <row r="4287" spans="1:13" ht="43.2">
      <c r="A4287" s="42" t="s">
        <v>7052</v>
      </c>
      <c r="B4287" s="43">
        <f t="shared" si="134"/>
        <v>74</v>
      </c>
      <c r="C4287" s="43" t="str">
        <f t="shared" si="133"/>
        <v>22.174</v>
      </c>
      <c r="D4287" s="44">
        <v>6</v>
      </c>
      <c r="E4287" s="45" t="s">
        <v>21916</v>
      </c>
      <c r="F4287" s="45" t="s">
        <v>21917</v>
      </c>
      <c r="G4287" s="45" t="s">
        <v>21918</v>
      </c>
      <c r="H4287" s="46" t="s">
        <v>21919</v>
      </c>
      <c r="I4287" s="45" t="s">
        <v>21640</v>
      </c>
      <c r="J4287" s="46" t="s">
        <v>21641</v>
      </c>
      <c r="K4287" s="46" t="s">
        <v>21641</v>
      </c>
      <c r="L4287" s="45" t="s">
        <v>7306</v>
      </c>
      <c r="M4287" s="45" t="s">
        <v>7307</v>
      </c>
    </row>
    <row r="4288" spans="1:13" ht="43.2">
      <c r="A4288" s="42" t="s">
        <v>7052</v>
      </c>
      <c r="B4288" s="43">
        <f t="shared" si="134"/>
        <v>75</v>
      </c>
      <c r="C4288" s="43" t="str">
        <f t="shared" si="133"/>
        <v>22.175</v>
      </c>
      <c r="D4288" s="44">
        <v>6</v>
      </c>
      <c r="E4288" s="45" t="s">
        <v>21920</v>
      </c>
      <c r="F4288" s="45" t="s">
        <v>21921</v>
      </c>
      <c r="G4288" s="45" t="s">
        <v>21922</v>
      </c>
      <c r="H4288" s="46" t="s">
        <v>21923</v>
      </c>
      <c r="I4288" s="45" t="s">
        <v>21640</v>
      </c>
      <c r="J4288" s="46" t="s">
        <v>21641</v>
      </c>
      <c r="K4288" s="46" t="s">
        <v>21641</v>
      </c>
      <c r="L4288" s="45" t="s">
        <v>7306</v>
      </c>
      <c r="M4288" s="45" t="s">
        <v>7307</v>
      </c>
    </row>
    <row r="4289" spans="1:13" ht="43.2">
      <c r="A4289" s="42" t="s">
        <v>7052</v>
      </c>
      <c r="B4289" s="43">
        <f t="shared" si="134"/>
        <v>76</v>
      </c>
      <c r="C4289" s="43" t="str">
        <f t="shared" si="133"/>
        <v>22.176</v>
      </c>
      <c r="D4289" s="44">
        <v>4</v>
      </c>
      <c r="E4289" s="45" t="s">
        <v>21924</v>
      </c>
      <c r="F4289" s="45" t="s">
        <v>21925</v>
      </c>
      <c r="G4289" s="45" t="s">
        <v>21926</v>
      </c>
      <c r="H4289" s="46" t="s">
        <v>21927</v>
      </c>
      <c r="I4289" s="45" t="s">
        <v>21640</v>
      </c>
      <c r="J4289" s="46" t="s">
        <v>21641</v>
      </c>
      <c r="K4289" s="46" t="s">
        <v>21641</v>
      </c>
      <c r="L4289" s="45" t="s">
        <v>7306</v>
      </c>
      <c r="M4289" s="45" t="s">
        <v>7307</v>
      </c>
    </row>
    <row r="4290" spans="1:13" ht="43.2">
      <c r="A4290" s="42" t="s">
        <v>7052</v>
      </c>
      <c r="B4290" s="43">
        <f t="shared" si="134"/>
        <v>77</v>
      </c>
      <c r="C4290" s="43" t="str">
        <f t="shared" si="133"/>
        <v>22.177</v>
      </c>
      <c r="D4290" s="44">
        <v>4</v>
      </c>
      <c r="E4290" s="45" t="s">
        <v>21928</v>
      </c>
      <c r="F4290" s="45" t="s">
        <v>21929</v>
      </c>
      <c r="G4290" s="45" t="s">
        <v>18943</v>
      </c>
      <c r="H4290" s="46" t="s">
        <v>21930</v>
      </c>
      <c r="I4290" s="45" t="s">
        <v>21640</v>
      </c>
      <c r="J4290" s="46" t="s">
        <v>21641</v>
      </c>
      <c r="K4290" s="46" t="s">
        <v>21641</v>
      </c>
      <c r="L4290" s="45" t="s">
        <v>7306</v>
      </c>
      <c r="M4290" s="45" t="s">
        <v>7307</v>
      </c>
    </row>
    <row r="4291" spans="1:13" ht="43.2">
      <c r="A4291" s="42" t="s">
        <v>7052</v>
      </c>
      <c r="B4291" s="43">
        <f t="shared" si="134"/>
        <v>78</v>
      </c>
      <c r="C4291" s="43" t="str">
        <f t="shared" ref="C4291:C4354" si="135">+CONCATENATE(A4291,B4291)</f>
        <v>22.178</v>
      </c>
      <c r="D4291" s="44">
        <v>4</v>
      </c>
      <c r="E4291" s="45" t="s">
        <v>21931</v>
      </c>
      <c r="F4291" s="45" t="s">
        <v>21932</v>
      </c>
      <c r="G4291" s="45" t="s">
        <v>21933</v>
      </c>
      <c r="H4291" s="46" t="s">
        <v>21934</v>
      </c>
      <c r="I4291" s="45" t="s">
        <v>21640</v>
      </c>
      <c r="J4291" s="46" t="s">
        <v>21641</v>
      </c>
      <c r="K4291" s="46" t="s">
        <v>21641</v>
      </c>
      <c r="L4291" s="45" t="s">
        <v>7306</v>
      </c>
      <c r="M4291" s="45" t="s">
        <v>7307</v>
      </c>
    </row>
    <row r="4292" spans="1:13" ht="43.2">
      <c r="A4292" s="42" t="s">
        <v>7037</v>
      </c>
      <c r="B4292" s="43">
        <f t="shared" ref="B4292:B4355" si="136">+IF(A4292=A4291,B4291+1,1)</f>
        <v>1</v>
      </c>
      <c r="C4292" s="43" t="str">
        <f t="shared" si="135"/>
        <v>10.51</v>
      </c>
      <c r="D4292" s="44">
        <v>3</v>
      </c>
      <c r="E4292" s="45" t="s">
        <v>21935</v>
      </c>
      <c r="F4292" s="45" t="s">
        <v>21936</v>
      </c>
      <c r="G4292" s="45" t="s">
        <v>7036</v>
      </c>
      <c r="H4292" s="46" t="s">
        <v>21937</v>
      </c>
      <c r="I4292" s="45" t="s">
        <v>21938</v>
      </c>
      <c r="J4292" s="46" t="s">
        <v>18908</v>
      </c>
      <c r="K4292" s="46" t="s">
        <v>21939</v>
      </c>
      <c r="L4292" s="45" t="s">
        <v>7306</v>
      </c>
      <c r="M4292" s="45" t="s">
        <v>7307</v>
      </c>
    </row>
    <row r="4293" spans="1:13" ht="43.2">
      <c r="A4293" s="42" t="s">
        <v>7037</v>
      </c>
      <c r="B4293" s="43">
        <f t="shared" si="136"/>
        <v>2</v>
      </c>
      <c r="C4293" s="43" t="str">
        <f t="shared" si="135"/>
        <v>10.52</v>
      </c>
      <c r="D4293" s="44">
        <v>4</v>
      </c>
      <c r="E4293" s="45" t="s">
        <v>21940</v>
      </c>
      <c r="F4293" s="45" t="s">
        <v>21941</v>
      </c>
      <c r="G4293" s="45" t="s">
        <v>19652</v>
      </c>
      <c r="H4293" s="46" t="s">
        <v>21942</v>
      </c>
      <c r="I4293" s="45" t="s">
        <v>21938</v>
      </c>
      <c r="J4293" s="46" t="s">
        <v>18908</v>
      </c>
      <c r="K4293" s="46" t="s">
        <v>21939</v>
      </c>
      <c r="L4293" s="45" t="s">
        <v>7306</v>
      </c>
      <c r="M4293" s="45" t="s">
        <v>7307</v>
      </c>
    </row>
    <row r="4294" spans="1:13" ht="43.2">
      <c r="A4294" s="42" t="s">
        <v>7037</v>
      </c>
      <c r="B4294" s="43">
        <f t="shared" si="136"/>
        <v>3</v>
      </c>
      <c r="C4294" s="43" t="str">
        <f t="shared" si="135"/>
        <v>10.53</v>
      </c>
      <c r="D4294" s="44">
        <v>5</v>
      </c>
      <c r="E4294" s="45" t="s">
        <v>21943</v>
      </c>
      <c r="F4294" s="45" t="s">
        <v>21944</v>
      </c>
      <c r="G4294" s="45" t="s">
        <v>19671</v>
      </c>
      <c r="H4294" s="46" t="s">
        <v>21945</v>
      </c>
      <c r="I4294" s="45" t="s">
        <v>21938</v>
      </c>
      <c r="J4294" s="46" t="s">
        <v>18908</v>
      </c>
      <c r="K4294" s="46" t="s">
        <v>21939</v>
      </c>
      <c r="L4294" s="45" t="s">
        <v>7306</v>
      </c>
      <c r="M4294" s="45" t="s">
        <v>7307</v>
      </c>
    </row>
    <row r="4295" spans="1:13" ht="43.2">
      <c r="A4295" s="42" t="s">
        <v>7037</v>
      </c>
      <c r="B4295" s="43">
        <f t="shared" si="136"/>
        <v>4</v>
      </c>
      <c r="C4295" s="43" t="str">
        <f t="shared" si="135"/>
        <v>10.54</v>
      </c>
      <c r="D4295" s="44">
        <v>5</v>
      </c>
      <c r="E4295" s="45" t="s">
        <v>21946</v>
      </c>
      <c r="F4295" s="45" t="s">
        <v>21947</v>
      </c>
      <c r="G4295" s="45" t="s">
        <v>19667</v>
      </c>
      <c r="H4295" s="46" t="s">
        <v>21948</v>
      </c>
      <c r="I4295" s="45" t="s">
        <v>21938</v>
      </c>
      <c r="J4295" s="46" t="s">
        <v>18908</v>
      </c>
      <c r="K4295" s="46" t="s">
        <v>21939</v>
      </c>
      <c r="L4295" s="45" t="s">
        <v>7306</v>
      </c>
      <c r="M4295" s="45" t="s">
        <v>7307</v>
      </c>
    </row>
    <row r="4296" spans="1:13" ht="43.2">
      <c r="A4296" s="42" t="s">
        <v>7037</v>
      </c>
      <c r="B4296" s="43">
        <f t="shared" si="136"/>
        <v>5</v>
      </c>
      <c r="C4296" s="43" t="str">
        <f t="shared" si="135"/>
        <v>10.55</v>
      </c>
      <c r="D4296" s="44">
        <v>5</v>
      </c>
      <c r="E4296" s="45" t="s">
        <v>21949</v>
      </c>
      <c r="F4296" s="45" t="s">
        <v>21950</v>
      </c>
      <c r="G4296" s="45" t="s">
        <v>21951</v>
      </c>
      <c r="H4296" s="46" t="s">
        <v>21952</v>
      </c>
      <c r="I4296" s="45" t="s">
        <v>21938</v>
      </c>
      <c r="J4296" s="46" t="s">
        <v>18908</v>
      </c>
      <c r="K4296" s="46" t="s">
        <v>21939</v>
      </c>
      <c r="L4296" s="45" t="s">
        <v>7306</v>
      </c>
      <c r="M4296" s="45" t="s">
        <v>7307</v>
      </c>
    </row>
    <row r="4297" spans="1:13" ht="57.6">
      <c r="A4297" s="42" t="s">
        <v>7037</v>
      </c>
      <c r="B4297" s="43">
        <f t="shared" si="136"/>
        <v>6</v>
      </c>
      <c r="C4297" s="43" t="str">
        <f t="shared" si="135"/>
        <v>10.56</v>
      </c>
      <c r="D4297" s="44">
        <v>6</v>
      </c>
      <c r="E4297" s="45" t="s">
        <v>21953</v>
      </c>
      <c r="F4297" s="45" t="s">
        <v>21954</v>
      </c>
      <c r="G4297" s="45" t="s">
        <v>19659</v>
      </c>
      <c r="H4297" s="46" t="s">
        <v>21955</v>
      </c>
      <c r="I4297" s="45" t="s">
        <v>21938</v>
      </c>
      <c r="J4297" s="46" t="s">
        <v>18908</v>
      </c>
      <c r="K4297" s="46" t="s">
        <v>21939</v>
      </c>
      <c r="L4297" s="45" t="s">
        <v>7306</v>
      </c>
      <c r="M4297" s="45" t="s">
        <v>7307</v>
      </c>
    </row>
    <row r="4298" spans="1:13" ht="43.2">
      <c r="A4298" s="42" t="s">
        <v>7037</v>
      </c>
      <c r="B4298" s="43">
        <f t="shared" si="136"/>
        <v>7</v>
      </c>
      <c r="C4298" s="43" t="str">
        <f t="shared" si="135"/>
        <v>10.57</v>
      </c>
      <c r="D4298" s="44">
        <v>7</v>
      </c>
      <c r="E4298" s="45" t="s">
        <v>21956</v>
      </c>
      <c r="F4298" s="45" t="s">
        <v>21957</v>
      </c>
      <c r="G4298" s="45" t="s">
        <v>19663</v>
      </c>
      <c r="H4298" s="46" t="s">
        <v>21958</v>
      </c>
      <c r="I4298" s="45" t="s">
        <v>21938</v>
      </c>
      <c r="J4298" s="46" t="s">
        <v>18908</v>
      </c>
      <c r="K4298" s="46" t="s">
        <v>21939</v>
      </c>
      <c r="L4298" s="45" t="s">
        <v>7306</v>
      </c>
      <c r="M4298" s="45" t="s">
        <v>7307</v>
      </c>
    </row>
    <row r="4299" spans="1:13" ht="43.2">
      <c r="A4299" s="42" t="s">
        <v>7037</v>
      </c>
      <c r="B4299" s="43">
        <f t="shared" si="136"/>
        <v>8</v>
      </c>
      <c r="C4299" s="43" t="str">
        <f t="shared" si="135"/>
        <v>10.58</v>
      </c>
      <c r="D4299" s="44">
        <v>4</v>
      </c>
      <c r="E4299" s="45" t="s">
        <v>21959</v>
      </c>
      <c r="F4299" s="45" t="s">
        <v>21960</v>
      </c>
      <c r="G4299" s="45" t="s">
        <v>1367</v>
      </c>
      <c r="H4299" s="46" t="s">
        <v>21961</v>
      </c>
      <c r="I4299" s="45" t="s">
        <v>21938</v>
      </c>
      <c r="J4299" s="46" t="s">
        <v>18908</v>
      </c>
      <c r="K4299" s="46" t="s">
        <v>21939</v>
      </c>
      <c r="L4299" s="45" t="s">
        <v>7306</v>
      </c>
      <c r="M4299" s="45" t="s">
        <v>7307</v>
      </c>
    </row>
    <row r="4300" spans="1:13" ht="43.2">
      <c r="A4300" s="42" t="s">
        <v>7037</v>
      </c>
      <c r="B4300" s="43">
        <f t="shared" si="136"/>
        <v>9</v>
      </c>
      <c r="C4300" s="43" t="str">
        <f t="shared" si="135"/>
        <v>10.59</v>
      </c>
      <c r="D4300" s="44">
        <v>4</v>
      </c>
      <c r="E4300" s="45" t="s">
        <v>21962</v>
      </c>
      <c r="F4300" s="45" t="s">
        <v>21963</v>
      </c>
      <c r="G4300" s="45" t="s">
        <v>19120</v>
      </c>
      <c r="H4300" s="46" t="s">
        <v>21964</v>
      </c>
      <c r="I4300" s="45" t="s">
        <v>21938</v>
      </c>
      <c r="J4300" s="46" t="s">
        <v>18908</v>
      </c>
      <c r="K4300" s="46" t="s">
        <v>21939</v>
      </c>
      <c r="L4300" s="45" t="s">
        <v>7306</v>
      </c>
      <c r="M4300" s="45" t="s">
        <v>7307</v>
      </c>
    </row>
    <row r="4301" spans="1:13" ht="43.2">
      <c r="A4301" s="42" t="s">
        <v>7037</v>
      </c>
      <c r="B4301" s="43">
        <f t="shared" si="136"/>
        <v>10</v>
      </c>
      <c r="C4301" s="43" t="str">
        <f t="shared" si="135"/>
        <v>10.510</v>
      </c>
      <c r="D4301" s="44">
        <v>5</v>
      </c>
      <c r="E4301" s="45" t="s">
        <v>21965</v>
      </c>
      <c r="F4301" s="45" t="s">
        <v>21966</v>
      </c>
      <c r="G4301" s="45" t="s">
        <v>19324</v>
      </c>
      <c r="H4301" s="46" t="s">
        <v>21967</v>
      </c>
      <c r="I4301" s="45" t="s">
        <v>21938</v>
      </c>
      <c r="J4301" s="46" t="s">
        <v>18908</v>
      </c>
      <c r="K4301" s="46" t="s">
        <v>21939</v>
      </c>
      <c r="L4301" s="45" t="s">
        <v>7306</v>
      </c>
      <c r="M4301" s="45" t="s">
        <v>7307</v>
      </c>
    </row>
    <row r="4302" spans="1:13" ht="43.2">
      <c r="A4302" s="42" t="s">
        <v>7037</v>
      </c>
      <c r="B4302" s="43">
        <f t="shared" si="136"/>
        <v>11</v>
      </c>
      <c r="C4302" s="43" t="str">
        <f t="shared" si="135"/>
        <v>10.511</v>
      </c>
      <c r="D4302" s="44">
        <v>6</v>
      </c>
      <c r="E4302" s="45" t="s">
        <v>21968</v>
      </c>
      <c r="F4302" s="45" t="s">
        <v>21969</v>
      </c>
      <c r="G4302" s="45" t="s">
        <v>7326</v>
      </c>
      <c r="H4302" s="45" t="s">
        <v>21970</v>
      </c>
      <c r="I4302" s="45" t="s">
        <v>21938</v>
      </c>
      <c r="J4302" s="46" t="s">
        <v>18908</v>
      </c>
      <c r="K4302" s="46" t="s">
        <v>21939</v>
      </c>
      <c r="L4302" s="45" t="s">
        <v>7306</v>
      </c>
      <c r="M4302" s="45" t="s">
        <v>7307</v>
      </c>
    </row>
    <row r="4303" spans="1:13" ht="43.2">
      <c r="A4303" s="42" t="s">
        <v>7037</v>
      </c>
      <c r="B4303" s="43">
        <f t="shared" si="136"/>
        <v>12</v>
      </c>
      <c r="C4303" s="43" t="str">
        <f t="shared" si="135"/>
        <v>10.512</v>
      </c>
      <c r="D4303" s="44">
        <v>6</v>
      </c>
      <c r="E4303" s="45" t="s">
        <v>21971</v>
      </c>
      <c r="F4303" s="45" t="s">
        <v>21972</v>
      </c>
      <c r="G4303" s="45" t="s">
        <v>8556</v>
      </c>
      <c r="H4303" s="46" t="s">
        <v>21973</v>
      </c>
      <c r="I4303" s="45" t="s">
        <v>21938</v>
      </c>
      <c r="J4303" s="46" t="s">
        <v>18908</v>
      </c>
      <c r="K4303" s="46" t="s">
        <v>21939</v>
      </c>
      <c r="L4303" s="45" t="s">
        <v>7306</v>
      </c>
      <c r="M4303" s="45" t="s">
        <v>7307</v>
      </c>
    </row>
    <row r="4304" spans="1:13" ht="43.2">
      <c r="A4304" s="42" t="s">
        <v>7037</v>
      </c>
      <c r="B4304" s="43">
        <f t="shared" si="136"/>
        <v>13</v>
      </c>
      <c r="C4304" s="43" t="str">
        <f t="shared" si="135"/>
        <v>10.513</v>
      </c>
      <c r="D4304" s="44">
        <v>6</v>
      </c>
      <c r="E4304" s="45" t="s">
        <v>21974</v>
      </c>
      <c r="F4304" s="45" t="s">
        <v>21975</v>
      </c>
      <c r="G4304" s="45" t="s">
        <v>12794</v>
      </c>
      <c r="H4304" s="46" t="s">
        <v>21976</v>
      </c>
      <c r="I4304" s="45" t="s">
        <v>21938</v>
      </c>
      <c r="J4304" s="46" t="s">
        <v>18908</v>
      </c>
      <c r="K4304" s="46" t="s">
        <v>21939</v>
      </c>
      <c r="L4304" s="45" t="s">
        <v>7306</v>
      </c>
      <c r="M4304" s="45" t="s">
        <v>7307</v>
      </c>
    </row>
    <row r="4305" spans="1:13" ht="43.2">
      <c r="A4305" s="42" t="s">
        <v>7037</v>
      </c>
      <c r="B4305" s="43">
        <f t="shared" si="136"/>
        <v>14</v>
      </c>
      <c r="C4305" s="43" t="str">
        <f t="shared" si="135"/>
        <v>10.514</v>
      </c>
      <c r="D4305" s="44">
        <v>6</v>
      </c>
      <c r="E4305" s="45" t="s">
        <v>21977</v>
      </c>
      <c r="F4305" s="45" t="s">
        <v>21978</v>
      </c>
      <c r="G4305" s="45" t="s">
        <v>7473</v>
      </c>
      <c r="H4305" s="45" t="s">
        <v>21979</v>
      </c>
      <c r="I4305" s="45" t="s">
        <v>21938</v>
      </c>
      <c r="J4305" s="46" t="s">
        <v>18908</v>
      </c>
      <c r="K4305" s="46" t="s">
        <v>21939</v>
      </c>
      <c r="L4305" s="45" t="s">
        <v>7306</v>
      </c>
      <c r="M4305" s="45" t="s">
        <v>7307</v>
      </c>
    </row>
    <row r="4306" spans="1:13" ht="43.2">
      <c r="A4306" s="42" t="s">
        <v>7037</v>
      </c>
      <c r="B4306" s="43">
        <f t="shared" si="136"/>
        <v>15</v>
      </c>
      <c r="C4306" s="43" t="str">
        <f t="shared" si="135"/>
        <v>10.515</v>
      </c>
      <c r="D4306" s="44">
        <v>4</v>
      </c>
      <c r="E4306" s="45" t="s">
        <v>21980</v>
      </c>
      <c r="F4306" s="45" t="s">
        <v>21981</v>
      </c>
      <c r="G4306" s="45" t="s">
        <v>21982</v>
      </c>
      <c r="H4306" s="46" t="s">
        <v>21983</v>
      </c>
      <c r="I4306" s="45" t="s">
        <v>21938</v>
      </c>
      <c r="J4306" s="46" t="s">
        <v>18908</v>
      </c>
      <c r="K4306" s="46" t="s">
        <v>21939</v>
      </c>
      <c r="L4306" s="45" t="s">
        <v>7306</v>
      </c>
      <c r="M4306" s="45" t="s">
        <v>7307</v>
      </c>
    </row>
    <row r="4307" spans="1:13" ht="43.2">
      <c r="A4307" s="42" t="s">
        <v>7037</v>
      </c>
      <c r="B4307" s="43">
        <f t="shared" si="136"/>
        <v>16</v>
      </c>
      <c r="C4307" s="43" t="str">
        <f t="shared" si="135"/>
        <v>10.516</v>
      </c>
      <c r="D4307" s="44">
        <v>4</v>
      </c>
      <c r="E4307" s="45" t="s">
        <v>21984</v>
      </c>
      <c r="F4307" s="45" t="s">
        <v>21985</v>
      </c>
      <c r="G4307" s="45" t="s">
        <v>21986</v>
      </c>
      <c r="H4307" s="46" t="s">
        <v>21987</v>
      </c>
      <c r="I4307" s="45" t="s">
        <v>21938</v>
      </c>
      <c r="J4307" s="46" t="s">
        <v>18908</v>
      </c>
      <c r="K4307" s="46" t="s">
        <v>21939</v>
      </c>
      <c r="L4307" s="45" t="s">
        <v>7306</v>
      </c>
      <c r="M4307" s="45" t="s">
        <v>7307</v>
      </c>
    </row>
    <row r="4308" spans="1:13" ht="43.2">
      <c r="A4308" s="42" t="s">
        <v>7037</v>
      </c>
      <c r="B4308" s="43">
        <f t="shared" si="136"/>
        <v>17</v>
      </c>
      <c r="C4308" s="43" t="str">
        <f t="shared" si="135"/>
        <v>10.517</v>
      </c>
      <c r="D4308" s="44">
        <v>5</v>
      </c>
      <c r="E4308" s="45" t="s">
        <v>21988</v>
      </c>
      <c r="F4308" s="45" t="s">
        <v>21989</v>
      </c>
      <c r="G4308" s="45" t="s">
        <v>18756</v>
      </c>
      <c r="H4308" s="45" t="s">
        <v>21990</v>
      </c>
      <c r="I4308" s="45" t="s">
        <v>21938</v>
      </c>
      <c r="J4308" s="46" t="s">
        <v>18908</v>
      </c>
      <c r="K4308" s="46" t="s">
        <v>21939</v>
      </c>
      <c r="L4308" s="45" t="s">
        <v>7306</v>
      </c>
      <c r="M4308" s="45" t="s">
        <v>7307</v>
      </c>
    </row>
    <row r="4309" spans="1:13" ht="43.2">
      <c r="A4309" s="42" t="s">
        <v>7037</v>
      </c>
      <c r="B4309" s="43">
        <f t="shared" si="136"/>
        <v>18</v>
      </c>
      <c r="C4309" s="43" t="str">
        <f t="shared" si="135"/>
        <v>10.518</v>
      </c>
      <c r="D4309" s="44">
        <v>5</v>
      </c>
      <c r="E4309" s="45" t="s">
        <v>21991</v>
      </c>
      <c r="F4309" s="45" t="s">
        <v>21992</v>
      </c>
      <c r="G4309" s="45" t="s">
        <v>21993</v>
      </c>
      <c r="H4309" s="46" t="s">
        <v>21994</v>
      </c>
      <c r="I4309" s="45" t="s">
        <v>21938</v>
      </c>
      <c r="J4309" s="46" t="s">
        <v>18908</v>
      </c>
      <c r="K4309" s="46" t="s">
        <v>21939</v>
      </c>
      <c r="L4309" s="45" t="s">
        <v>7306</v>
      </c>
      <c r="M4309" s="45" t="s">
        <v>7307</v>
      </c>
    </row>
    <row r="4310" spans="1:13" ht="43.2">
      <c r="A4310" s="42" t="s">
        <v>7037</v>
      </c>
      <c r="B4310" s="43">
        <f t="shared" si="136"/>
        <v>19</v>
      </c>
      <c r="C4310" s="43" t="str">
        <f t="shared" si="135"/>
        <v>10.519</v>
      </c>
      <c r="D4310" s="44">
        <v>4</v>
      </c>
      <c r="E4310" s="45" t="s">
        <v>21995</v>
      </c>
      <c r="F4310" s="45" t="s">
        <v>21996</v>
      </c>
      <c r="G4310" s="45" t="s">
        <v>21997</v>
      </c>
      <c r="H4310" s="45" t="s">
        <v>21998</v>
      </c>
      <c r="I4310" s="45" t="s">
        <v>21938</v>
      </c>
      <c r="J4310" s="46" t="s">
        <v>18908</v>
      </c>
      <c r="K4310" s="46" t="s">
        <v>21939</v>
      </c>
      <c r="L4310" s="45" t="s">
        <v>7306</v>
      </c>
      <c r="M4310" s="45" t="s">
        <v>7307</v>
      </c>
    </row>
    <row r="4311" spans="1:13" ht="43.2">
      <c r="A4311" s="42" t="s">
        <v>7037</v>
      </c>
      <c r="B4311" s="43">
        <f t="shared" si="136"/>
        <v>20</v>
      </c>
      <c r="C4311" s="43" t="str">
        <f t="shared" si="135"/>
        <v>10.520</v>
      </c>
      <c r="D4311" s="44">
        <v>4</v>
      </c>
      <c r="E4311" s="45" t="s">
        <v>21999</v>
      </c>
      <c r="F4311" s="45" t="s">
        <v>22000</v>
      </c>
      <c r="G4311" s="45" t="s">
        <v>8372</v>
      </c>
      <c r="H4311" s="45" t="s">
        <v>7494</v>
      </c>
      <c r="I4311" s="45" t="s">
        <v>21938</v>
      </c>
      <c r="J4311" s="46" t="s">
        <v>18908</v>
      </c>
      <c r="K4311" s="46" t="s">
        <v>21939</v>
      </c>
      <c r="L4311" s="45" t="s">
        <v>7306</v>
      </c>
      <c r="M4311" s="45" t="s">
        <v>7307</v>
      </c>
    </row>
    <row r="4312" spans="1:13" ht="43.2">
      <c r="A4312" s="42" t="s">
        <v>7037</v>
      </c>
      <c r="B4312" s="43">
        <f t="shared" si="136"/>
        <v>21</v>
      </c>
      <c r="C4312" s="43" t="str">
        <f t="shared" si="135"/>
        <v>10.521</v>
      </c>
      <c r="D4312" s="44">
        <v>4</v>
      </c>
      <c r="E4312" s="45" t="s">
        <v>22001</v>
      </c>
      <c r="F4312" s="45" t="s">
        <v>22002</v>
      </c>
      <c r="G4312" s="45" t="s">
        <v>18943</v>
      </c>
      <c r="H4312" s="45" t="s">
        <v>97</v>
      </c>
      <c r="I4312" s="45" t="s">
        <v>21938</v>
      </c>
      <c r="J4312" s="46" t="s">
        <v>18908</v>
      </c>
      <c r="K4312" s="46" t="s">
        <v>21939</v>
      </c>
      <c r="L4312" s="45" t="s">
        <v>7306</v>
      </c>
      <c r="M4312" s="45" t="s">
        <v>7307</v>
      </c>
    </row>
    <row r="4313" spans="1:13" ht="43.2">
      <c r="A4313" s="42" t="s">
        <v>7037</v>
      </c>
      <c r="B4313" s="43">
        <f t="shared" si="136"/>
        <v>22</v>
      </c>
      <c r="C4313" s="43" t="str">
        <f t="shared" si="135"/>
        <v>10.522</v>
      </c>
      <c r="D4313" s="44">
        <v>4</v>
      </c>
      <c r="E4313" s="45" t="s">
        <v>22003</v>
      </c>
      <c r="F4313" s="45" t="s">
        <v>22004</v>
      </c>
      <c r="G4313" s="45" t="s">
        <v>22005</v>
      </c>
      <c r="H4313" s="45" t="s">
        <v>22006</v>
      </c>
      <c r="I4313" s="45" t="s">
        <v>21938</v>
      </c>
      <c r="J4313" s="46" t="s">
        <v>18908</v>
      </c>
      <c r="K4313" s="46" t="s">
        <v>21939</v>
      </c>
      <c r="L4313" s="45" t="s">
        <v>7306</v>
      </c>
      <c r="M4313" s="45" t="s">
        <v>7307</v>
      </c>
    </row>
    <row r="4314" spans="1:13" ht="43.2">
      <c r="A4314" s="42" t="s">
        <v>7037</v>
      </c>
      <c r="B4314" s="43">
        <f t="shared" si="136"/>
        <v>23</v>
      </c>
      <c r="C4314" s="43" t="str">
        <f t="shared" si="135"/>
        <v>10.523</v>
      </c>
      <c r="D4314" s="44">
        <v>5</v>
      </c>
      <c r="E4314" s="45" t="s">
        <v>22007</v>
      </c>
      <c r="F4314" s="45" t="s">
        <v>22008</v>
      </c>
      <c r="G4314" s="45" t="s">
        <v>22009</v>
      </c>
      <c r="H4314" s="46" t="s">
        <v>22010</v>
      </c>
      <c r="I4314" s="45" t="s">
        <v>21938</v>
      </c>
      <c r="J4314" s="46" t="s">
        <v>18908</v>
      </c>
      <c r="K4314" s="46" t="s">
        <v>21939</v>
      </c>
      <c r="L4314" s="45" t="s">
        <v>7306</v>
      </c>
      <c r="M4314" s="45" t="s">
        <v>7307</v>
      </c>
    </row>
    <row r="4315" spans="1:13" ht="43.2">
      <c r="A4315" s="42" t="s">
        <v>7037</v>
      </c>
      <c r="B4315" s="43">
        <f t="shared" si="136"/>
        <v>24</v>
      </c>
      <c r="C4315" s="43" t="str">
        <f t="shared" si="135"/>
        <v>10.524</v>
      </c>
      <c r="D4315" s="44">
        <v>5</v>
      </c>
      <c r="E4315" s="45" t="s">
        <v>22011</v>
      </c>
      <c r="F4315" s="45" t="s">
        <v>22012</v>
      </c>
      <c r="G4315" s="45" t="s">
        <v>22013</v>
      </c>
      <c r="H4315" s="46" t="s">
        <v>22014</v>
      </c>
      <c r="I4315" s="45" t="s">
        <v>21938</v>
      </c>
      <c r="J4315" s="46" t="s">
        <v>18908</v>
      </c>
      <c r="K4315" s="46" t="s">
        <v>21939</v>
      </c>
      <c r="L4315" s="45" t="s">
        <v>7306</v>
      </c>
      <c r="M4315" s="45" t="s">
        <v>7307</v>
      </c>
    </row>
    <row r="4316" spans="1:13" ht="43.2">
      <c r="A4316" s="42" t="s">
        <v>7037</v>
      </c>
      <c r="B4316" s="43">
        <f t="shared" si="136"/>
        <v>25</v>
      </c>
      <c r="C4316" s="43" t="str">
        <f t="shared" si="135"/>
        <v>10.525</v>
      </c>
      <c r="D4316" s="44">
        <v>4</v>
      </c>
      <c r="E4316" s="45" t="s">
        <v>22015</v>
      </c>
      <c r="F4316" s="45" t="s">
        <v>22016</v>
      </c>
      <c r="G4316" s="45" t="s">
        <v>22017</v>
      </c>
      <c r="H4316" s="46" t="s">
        <v>22018</v>
      </c>
      <c r="I4316" s="45" t="s">
        <v>21938</v>
      </c>
      <c r="J4316" s="46" t="s">
        <v>18908</v>
      </c>
      <c r="K4316" s="46" t="s">
        <v>21939</v>
      </c>
      <c r="L4316" s="45" t="s">
        <v>7306</v>
      </c>
      <c r="M4316" s="45" t="s">
        <v>7307</v>
      </c>
    </row>
    <row r="4317" spans="1:13" ht="43.2">
      <c r="A4317" s="42" t="s">
        <v>7037</v>
      </c>
      <c r="B4317" s="43">
        <f t="shared" si="136"/>
        <v>26</v>
      </c>
      <c r="C4317" s="43" t="str">
        <f t="shared" si="135"/>
        <v>10.526</v>
      </c>
      <c r="D4317" s="44">
        <v>5</v>
      </c>
      <c r="E4317" s="45" t="s">
        <v>22019</v>
      </c>
      <c r="F4317" s="45" t="s">
        <v>22020</v>
      </c>
      <c r="G4317" s="45" t="s">
        <v>8865</v>
      </c>
      <c r="H4317" s="46" t="s">
        <v>22021</v>
      </c>
      <c r="I4317" s="45" t="s">
        <v>21938</v>
      </c>
      <c r="J4317" s="46" t="s">
        <v>18908</v>
      </c>
      <c r="K4317" s="46" t="s">
        <v>21939</v>
      </c>
      <c r="L4317" s="45" t="s">
        <v>7306</v>
      </c>
      <c r="M4317" s="45" t="s">
        <v>7307</v>
      </c>
    </row>
    <row r="4318" spans="1:13" ht="57.6">
      <c r="A4318" s="42" t="s">
        <v>7076</v>
      </c>
      <c r="B4318" s="43">
        <f t="shared" si="136"/>
        <v>1</v>
      </c>
      <c r="C4318" s="43" t="str">
        <f t="shared" si="135"/>
        <v>28.11</v>
      </c>
      <c r="D4318" s="44">
        <v>3</v>
      </c>
      <c r="E4318" s="45" t="s">
        <v>22022</v>
      </c>
      <c r="F4318" s="45" t="s">
        <v>10969</v>
      </c>
      <c r="G4318" s="45" t="s">
        <v>1367</v>
      </c>
      <c r="H4318" s="46" t="s">
        <v>22023</v>
      </c>
      <c r="I4318" s="45" t="s">
        <v>22024</v>
      </c>
      <c r="J4318" s="46" t="s">
        <v>22025</v>
      </c>
      <c r="K4318" s="46" t="s">
        <v>22026</v>
      </c>
      <c r="L4318" s="45" t="s">
        <v>7306</v>
      </c>
      <c r="M4318" s="45" t="s">
        <v>7307</v>
      </c>
    </row>
    <row r="4319" spans="1:13" ht="57.6">
      <c r="A4319" s="42" t="s">
        <v>7076</v>
      </c>
      <c r="B4319" s="43">
        <f t="shared" si="136"/>
        <v>2</v>
      </c>
      <c r="C4319" s="43" t="str">
        <f t="shared" si="135"/>
        <v>28.12</v>
      </c>
      <c r="D4319" s="44">
        <v>3</v>
      </c>
      <c r="E4319" s="45" t="s">
        <v>22027</v>
      </c>
      <c r="F4319" s="45" t="s">
        <v>22028</v>
      </c>
      <c r="G4319" s="45" t="s">
        <v>7075</v>
      </c>
      <c r="H4319" s="46" t="s">
        <v>22029</v>
      </c>
      <c r="I4319" s="45" t="s">
        <v>22024</v>
      </c>
      <c r="J4319" s="46" t="s">
        <v>22025</v>
      </c>
      <c r="K4319" s="46" t="s">
        <v>22026</v>
      </c>
      <c r="L4319" s="45" t="s">
        <v>7306</v>
      </c>
      <c r="M4319" s="45" t="s">
        <v>7307</v>
      </c>
    </row>
    <row r="4320" spans="1:13" ht="57.6">
      <c r="A4320" s="42" t="s">
        <v>7076</v>
      </c>
      <c r="B4320" s="43">
        <f t="shared" si="136"/>
        <v>3</v>
      </c>
      <c r="C4320" s="43" t="str">
        <f t="shared" si="135"/>
        <v>28.13</v>
      </c>
      <c r="D4320" s="44">
        <v>4</v>
      </c>
      <c r="E4320" s="45" t="s">
        <v>22030</v>
      </c>
      <c r="F4320" s="45" t="s">
        <v>22031</v>
      </c>
      <c r="G4320" s="45" t="s">
        <v>22032</v>
      </c>
      <c r="H4320" s="46" t="s">
        <v>22033</v>
      </c>
      <c r="I4320" s="45" t="s">
        <v>22024</v>
      </c>
      <c r="J4320" s="46" t="s">
        <v>22025</v>
      </c>
      <c r="K4320" s="46" t="s">
        <v>22026</v>
      </c>
      <c r="L4320" s="45" t="s">
        <v>7306</v>
      </c>
      <c r="M4320" s="45" t="s">
        <v>7307</v>
      </c>
    </row>
    <row r="4321" spans="1:13" ht="57.6">
      <c r="A4321" s="42" t="s">
        <v>7076</v>
      </c>
      <c r="B4321" s="43">
        <f t="shared" si="136"/>
        <v>4</v>
      </c>
      <c r="C4321" s="43" t="str">
        <f t="shared" si="135"/>
        <v>28.14</v>
      </c>
      <c r="D4321" s="44">
        <v>5</v>
      </c>
      <c r="E4321" s="45" t="s">
        <v>22034</v>
      </c>
      <c r="F4321" s="45" t="s">
        <v>22035</v>
      </c>
      <c r="G4321" s="45" t="s">
        <v>22036</v>
      </c>
      <c r="H4321" s="46" t="s">
        <v>22037</v>
      </c>
      <c r="I4321" s="45" t="s">
        <v>22024</v>
      </c>
      <c r="J4321" s="46" t="s">
        <v>22025</v>
      </c>
      <c r="K4321" s="46" t="s">
        <v>22026</v>
      </c>
      <c r="L4321" s="45" t="s">
        <v>7306</v>
      </c>
      <c r="M4321" s="45" t="s">
        <v>7307</v>
      </c>
    </row>
    <row r="4322" spans="1:13" ht="57.6">
      <c r="A4322" s="42" t="s">
        <v>7076</v>
      </c>
      <c r="B4322" s="43">
        <f t="shared" si="136"/>
        <v>5</v>
      </c>
      <c r="C4322" s="43" t="str">
        <f t="shared" si="135"/>
        <v>28.15</v>
      </c>
      <c r="D4322" s="44">
        <v>6</v>
      </c>
      <c r="E4322" s="45" t="s">
        <v>22038</v>
      </c>
      <c r="F4322" s="45" t="s">
        <v>22039</v>
      </c>
      <c r="G4322" s="45" t="s">
        <v>22040</v>
      </c>
      <c r="H4322" s="46" t="s">
        <v>22041</v>
      </c>
      <c r="I4322" s="45" t="s">
        <v>22024</v>
      </c>
      <c r="J4322" s="46" t="s">
        <v>22025</v>
      </c>
      <c r="K4322" s="46" t="s">
        <v>22026</v>
      </c>
      <c r="L4322" s="45" t="s">
        <v>7306</v>
      </c>
      <c r="M4322" s="45" t="s">
        <v>7307</v>
      </c>
    </row>
    <row r="4323" spans="1:13" ht="57.6">
      <c r="A4323" s="42" t="s">
        <v>7076</v>
      </c>
      <c r="B4323" s="43">
        <f t="shared" si="136"/>
        <v>6</v>
      </c>
      <c r="C4323" s="43" t="str">
        <f t="shared" si="135"/>
        <v>28.16</v>
      </c>
      <c r="D4323" s="44">
        <v>6</v>
      </c>
      <c r="E4323" s="45" t="s">
        <v>22042</v>
      </c>
      <c r="F4323" s="45" t="s">
        <v>22043</v>
      </c>
      <c r="G4323" s="45" t="s">
        <v>10738</v>
      </c>
      <c r="H4323" s="46" t="s">
        <v>22044</v>
      </c>
      <c r="I4323" s="45" t="s">
        <v>22024</v>
      </c>
      <c r="J4323" s="46" t="s">
        <v>22025</v>
      </c>
      <c r="K4323" s="46" t="s">
        <v>22026</v>
      </c>
      <c r="L4323" s="45" t="s">
        <v>7306</v>
      </c>
      <c r="M4323" s="45" t="s">
        <v>7307</v>
      </c>
    </row>
    <row r="4324" spans="1:13" ht="57.6">
      <c r="A4324" s="42" t="s">
        <v>7076</v>
      </c>
      <c r="B4324" s="43">
        <f t="shared" si="136"/>
        <v>7</v>
      </c>
      <c r="C4324" s="43" t="str">
        <f t="shared" si="135"/>
        <v>28.17</v>
      </c>
      <c r="D4324" s="44">
        <v>5</v>
      </c>
      <c r="E4324" s="45" t="s">
        <v>22045</v>
      </c>
      <c r="F4324" s="45" t="s">
        <v>22046</v>
      </c>
      <c r="G4324" s="45" t="s">
        <v>22047</v>
      </c>
      <c r="H4324" s="46" t="s">
        <v>22048</v>
      </c>
      <c r="I4324" s="45" t="s">
        <v>22024</v>
      </c>
      <c r="J4324" s="46" t="s">
        <v>22025</v>
      </c>
      <c r="K4324" s="46" t="s">
        <v>22026</v>
      </c>
      <c r="L4324" s="45" t="s">
        <v>7306</v>
      </c>
      <c r="M4324" s="45" t="s">
        <v>7307</v>
      </c>
    </row>
    <row r="4325" spans="1:13" ht="57.6">
      <c r="A4325" s="42" t="s">
        <v>7076</v>
      </c>
      <c r="B4325" s="43">
        <f t="shared" si="136"/>
        <v>8</v>
      </c>
      <c r="C4325" s="43" t="str">
        <f t="shared" si="135"/>
        <v>28.18</v>
      </c>
      <c r="D4325" s="44">
        <v>6</v>
      </c>
      <c r="E4325" s="45" t="s">
        <v>22049</v>
      </c>
      <c r="F4325" s="45" t="s">
        <v>22050</v>
      </c>
      <c r="G4325" s="45" t="s">
        <v>19940</v>
      </c>
      <c r="H4325" s="46" t="s">
        <v>22051</v>
      </c>
      <c r="I4325" s="45" t="s">
        <v>22024</v>
      </c>
      <c r="J4325" s="46" t="s">
        <v>22025</v>
      </c>
      <c r="K4325" s="46" t="s">
        <v>22026</v>
      </c>
      <c r="L4325" s="45" t="s">
        <v>7306</v>
      </c>
      <c r="M4325" s="45" t="s">
        <v>7307</v>
      </c>
    </row>
    <row r="4326" spans="1:13" ht="57.6">
      <c r="A4326" s="42" t="s">
        <v>7076</v>
      </c>
      <c r="B4326" s="43">
        <f t="shared" si="136"/>
        <v>9</v>
      </c>
      <c r="C4326" s="43" t="str">
        <f t="shared" si="135"/>
        <v>28.19</v>
      </c>
      <c r="D4326" s="44">
        <v>6</v>
      </c>
      <c r="E4326" s="45" t="s">
        <v>22052</v>
      </c>
      <c r="F4326" s="45" t="s">
        <v>22053</v>
      </c>
      <c r="G4326" s="45" t="s">
        <v>22054</v>
      </c>
      <c r="H4326" s="46" t="s">
        <v>22055</v>
      </c>
      <c r="I4326" s="45" t="s">
        <v>22024</v>
      </c>
      <c r="J4326" s="46" t="s">
        <v>22025</v>
      </c>
      <c r="K4326" s="46" t="s">
        <v>22026</v>
      </c>
      <c r="L4326" s="45" t="s">
        <v>7306</v>
      </c>
      <c r="M4326" s="45" t="s">
        <v>7307</v>
      </c>
    </row>
    <row r="4327" spans="1:13" ht="57.6">
      <c r="A4327" s="42" t="s">
        <v>7076</v>
      </c>
      <c r="B4327" s="43">
        <f t="shared" si="136"/>
        <v>10</v>
      </c>
      <c r="C4327" s="43" t="str">
        <f t="shared" si="135"/>
        <v>28.110</v>
      </c>
      <c r="D4327" s="44">
        <v>5</v>
      </c>
      <c r="E4327" s="45" t="s">
        <v>22056</v>
      </c>
      <c r="F4327" s="45" t="s">
        <v>22057</v>
      </c>
      <c r="G4327" s="45" t="s">
        <v>22058</v>
      </c>
      <c r="H4327" s="46" t="s">
        <v>22059</v>
      </c>
      <c r="I4327" s="45" t="s">
        <v>22024</v>
      </c>
      <c r="J4327" s="46" t="s">
        <v>22025</v>
      </c>
      <c r="K4327" s="46" t="s">
        <v>22026</v>
      </c>
      <c r="L4327" s="45" t="s">
        <v>7306</v>
      </c>
      <c r="M4327" s="45" t="s">
        <v>7307</v>
      </c>
    </row>
    <row r="4328" spans="1:13" ht="57.6">
      <c r="A4328" s="42" t="s">
        <v>7076</v>
      </c>
      <c r="B4328" s="43">
        <f t="shared" si="136"/>
        <v>11</v>
      </c>
      <c r="C4328" s="43" t="str">
        <f t="shared" si="135"/>
        <v>28.111</v>
      </c>
      <c r="D4328" s="44">
        <v>5</v>
      </c>
      <c r="E4328" s="45" t="s">
        <v>22060</v>
      </c>
      <c r="F4328" s="45" t="s">
        <v>22061</v>
      </c>
      <c r="G4328" s="45" t="s">
        <v>22062</v>
      </c>
      <c r="H4328" s="46" t="s">
        <v>22063</v>
      </c>
      <c r="I4328" s="45" t="s">
        <v>22024</v>
      </c>
      <c r="J4328" s="46" t="s">
        <v>22025</v>
      </c>
      <c r="K4328" s="46" t="s">
        <v>22026</v>
      </c>
      <c r="L4328" s="45" t="s">
        <v>7306</v>
      </c>
      <c r="M4328" s="45" t="s">
        <v>7307</v>
      </c>
    </row>
    <row r="4329" spans="1:13" ht="57.6">
      <c r="A4329" s="42" t="s">
        <v>7076</v>
      </c>
      <c r="B4329" s="43">
        <f t="shared" si="136"/>
        <v>12</v>
      </c>
      <c r="C4329" s="43" t="str">
        <f t="shared" si="135"/>
        <v>28.112</v>
      </c>
      <c r="D4329" s="44">
        <v>6</v>
      </c>
      <c r="E4329" s="45" t="s">
        <v>22064</v>
      </c>
      <c r="F4329" s="45" t="s">
        <v>22065</v>
      </c>
      <c r="G4329" s="45" t="s">
        <v>22066</v>
      </c>
      <c r="H4329" s="46" t="s">
        <v>22067</v>
      </c>
      <c r="I4329" s="45" t="s">
        <v>22024</v>
      </c>
      <c r="J4329" s="46" t="s">
        <v>22025</v>
      </c>
      <c r="K4329" s="46" t="s">
        <v>22026</v>
      </c>
      <c r="L4329" s="45" t="s">
        <v>7306</v>
      </c>
      <c r="M4329" s="45" t="s">
        <v>7307</v>
      </c>
    </row>
    <row r="4330" spans="1:13" ht="57.6">
      <c r="A4330" s="42" t="s">
        <v>7076</v>
      </c>
      <c r="B4330" s="43">
        <f t="shared" si="136"/>
        <v>13</v>
      </c>
      <c r="C4330" s="43" t="str">
        <f t="shared" si="135"/>
        <v>28.113</v>
      </c>
      <c r="D4330" s="44">
        <v>6</v>
      </c>
      <c r="E4330" s="45" t="s">
        <v>22068</v>
      </c>
      <c r="F4330" s="45" t="s">
        <v>22069</v>
      </c>
      <c r="G4330" s="45" t="s">
        <v>22070</v>
      </c>
      <c r="H4330" s="46" t="s">
        <v>22071</v>
      </c>
      <c r="I4330" s="45" t="s">
        <v>22024</v>
      </c>
      <c r="J4330" s="46" t="s">
        <v>22025</v>
      </c>
      <c r="K4330" s="46" t="s">
        <v>22026</v>
      </c>
      <c r="L4330" s="45" t="s">
        <v>7306</v>
      </c>
      <c r="M4330" s="45" t="s">
        <v>7307</v>
      </c>
    </row>
    <row r="4331" spans="1:13" ht="57.6">
      <c r="A4331" s="42" t="s">
        <v>7076</v>
      </c>
      <c r="B4331" s="43">
        <f t="shared" si="136"/>
        <v>14</v>
      </c>
      <c r="C4331" s="43" t="str">
        <f t="shared" si="135"/>
        <v>28.114</v>
      </c>
      <c r="D4331" s="44">
        <v>5</v>
      </c>
      <c r="E4331" s="45" t="s">
        <v>22072</v>
      </c>
      <c r="F4331" s="45" t="s">
        <v>22073</v>
      </c>
      <c r="G4331" s="45" t="s">
        <v>21706</v>
      </c>
      <c r="H4331" s="46" t="s">
        <v>22074</v>
      </c>
      <c r="I4331" s="45" t="s">
        <v>22024</v>
      </c>
      <c r="J4331" s="46" t="s">
        <v>22025</v>
      </c>
      <c r="K4331" s="46" t="s">
        <v>22026</v>
      </c>
      <c r="L4331" s="45" t="s">
        <v>7306</v>
      </c>
      <c r="M4331" s="45" t="s">
        <v>7307</v>
      </c>
    </row>
    <row r="4332" spans="1:13" ht="57.6">
      <c r="A4332" s="42" t="s">
        <v>7076</v>
      </c>
      <c r="B4332" s="43">
        <f t="shared" si="136"/>
        <v>15</v>
      </c>
      <c r="C4332" s="43" t="str">
        <f t="shared" si="135"/>
        <v>28.115</v>
      </c>
      <c r="D4332" s="44">
        <v>5</v>
      </c>
      <c r="E4332" s="45" t="s">
        <v>22075</v>
      </c>
      <c r="F4332" s="45" t="s">
        <v>22076</v>
      </c>
      <c r="G4332" s="45" t="s">
        <v>8556</v>
      </c>
      <c r="H4332" s="46" t="s">
        <v>22077</v>
      </c>
      <c r="I4332" s="45" t="s">
        <v>22024</v>
      </c>
      <c r="J4332" s="46" t="s">
        <v>22025</v>
      </c>
      <c r="K4332" s="46" t="s">
        <v>22026</v>
      </c>
      <c r="L4332" s="45" t="s">
        <v>7306</v>
      </c>
      <c r="M4332" s="45" t="s">
        <v>7307</v>
      </c>
    </row>
    <row r="4333" spans="1:13" ht="57.6">
      <c r="A4333" s="42" t="s">
        <v>7076</v>
      </c>
      <c r="B4333" s="43">
        <f t="shared" si="136"/>
        <v>16</v>
      </c>
      <c r="C4333" s="43" t="str">
        <f t="shared" si="135"/>
        <v>28.116</v>
      </c>
      <c r="D4333" s="44">
        <v>5</v>
      </c>
      <c r="E4333" s="45" t="s">
        <v>22078</v>
      </c>
      <c r="F4333" s="45" t="s">
        <v>22079</v>
      </c>
      <c r="G4333" s="45" t="s">
        <v>22080</v>
      </c>
      <c r="H4333" s="46" t="s">
        <v>22081</v>
      </c>
      <c r="I4333" s="45" t="s">
        <v>22024</v>
      </c>
      <c r="J4333" s="46" t="s">
        <v>22025</v>
      </c>
      <c r="K4333" s="46" t="s">
        <v>22026</v>
      </c>
      <c r="L4333" s="45" t="s">
        <v>7306</v>
      </c>
      <c r="M4333" s="45" t="s">
        <v>7307</v>
      </c>
    </row>
    <row r="4334" spans="1:13" ht="57.6">
      <c r="A4334" s="42" t="s">
        <v>7076</v>
      </c>
      <c r="B4334" s="43">
        <f t="shared" si="136"/>
        <v>17</v>
      </c>
      <c r="C4334" s="43" t="str">
        <f t="shared" si="135"/>
        <v>28.117</v>
      </c>
      <c r="D4334" s="44">
        <v>6</v>
      </c>
      <c r="E4334" s="45" t="s">
        <v>22082</v>
      </c>
      <c r="F4334" s="45" t="s">
        <v>22083</v>
      </c>
      <c r="G4334" s="45" t="s">
        <v>22084</v>
      </c>
      <c r="H4334" s="46" t="s">
        <v>22085</v>
      </c>
      <c r="I4334" s="45" t="s">
        <v>22024</v>
      </c>
      <c r="J4334" s="46" t="s">
        <v>22025</v>
      </c>
      <c r="K4334" s="46" t="s">
        <v>22026</v>
      </c>
      <c r="L4334" s="45" t="s">
        <v>7306</v>
      </c>
      <c r="M4334" s="45" t="s">
        <v>7307</v>
      </c>
    </row>
    <row r="4335" spans="1:13" ht="57.6">
      <c r="A4335" s="42" t="s">
        <v>7076</v>
      </c>
      <c r="B4335" s="43">
        <f t="shared" si="136"/>
        <v>18</v>
      </c>
      <c r="C4335" s="43" t="str">
        <f t="shared" si="135"/>
        <v>28.118</v>
      </c>
      <c r="D4335" s="44">
        <v>6</v>
      </c>
      <c r="E4335" s="45" t="s">
        <v>22086</v>
      </c>
      <c r="F4335" s="45" t="s">
        <v>22087</v>
      </c>
      <c r="G4335" s="45" t="s">
        <v>22088</v>
      </c>
      <c r="H4335" s="46" t="s">
        <v>22089</v>
      </c>
      <c r="I4335" s="45" t="s">
        <v>22024</v>
      </c>
      <c r="J4335" s="46" t="s">
        <v>22025</v>
      </c>
      <c r="K4335" s="46" t="s">
        <v>22026</v>
      </c>
      <c r="L4335" s="45" t="s">
        <v>7306</v>
      </c>
      <c r="M4335" s="45" t="s">
        <v>7307</v>
      </c>
    </row>
    <row r="4336" spans="1:13" ht="57.6">
      <c r="A4336" s="42" t="s">
        <v>7076</v>
      </c>
      <c r="B4336" s="43">
        <f t="shared" si="136"/>
        <v>19</v>
      </c>
      <c r="C4336" s="43" t="str">
        <f t="shared" si="135"/>
        <v>28.119</v>
      </c>
      <c r="D4336" s="44">
        <v>6</v>
      </c>
      <c r="E4336" s="45" t="s">
        <v>22090</v>
      </c>
      <c r="F4336" s="45" t="s">
        <v>22091</v>
      </c>
      <c r="G4336" s="45" t="s">
        <v>22092</v>
      </c>
      <c r="H4336" s="46" t="s">
        <v>22093</v>
      </c>
      <c r="I4336" s="45" t="s">
        <v>22024</v>
      </c>
      <c r="J4336" s="46" t="s">
        <v>22025</v>
      </c>
      <c r="K4336" s="46" t="s">
        <v>22026</v>
      </c>
      <c r="L4336" s="45" t="s">
        <v>7306</v>
      </c>
      <c r="M4336" s="45" t="s">
        <v>7307</v>
      </c>
    </row>
    <row r="4337" spans="1:13" ht="57.6">
      <c r="A4337" s="42" t="s">
        <v>7076</v>
      </c>
      <c r="B4337" s="43">
        <f t="shared" si="136"/>
        <v>20</v>
      </c>
      <c r="C4337" s="43" t="str">
        <f t="shared" si="135"/>
        <v>28.120</v>
      </c>
      <c r="D4337" s="44">
        <v>5</v>
      </c>
      <c r="E4337" s="45" t="s">
        <v>22094</v>
      </c>
      <c r="F4337" s="45" t="s">
        <v>22095</v>
      </c>
      <c r="G4337" s="45" t="s">
        <v>22096</v>
      </c>
      <c r="H4337" s="46" t="s">
        <v>22097</v>
      </c>
      <c r="I4337" s="45" t="s">
        <v>22024</v>
      </c>
      <c r="J4337" s="46" t="s">
        <v>22025</v>
      </c>
      <c r="K4337" s="46" t="s">
        <v>22026</v>
      </c>
      <c r="L4337" s="45" t="s">
        <v>7306</v>
      </c>
      <c r="M4337" s="45" t="s">
        <v>7307</v>
      </c>
    </row>
    <row r="4338" spans="1:13" ht="57.6">
      <c r="A4338" s="42" t="s">
        <v>7076</v>
      </c>
      <c r="B4338" s="43">
        <f t="shared" si="136"/>
        <v>21</v>
      </c>
      <c r="C4338" s="43" t="str">
        <f t="shared" si="135"/>
        <v>28.121</v>
      </c>
      <c r="D4338" s="44">
        <v>4</v>
      </c>
      <c r="E4338" s="45" t="s">
        <v>22098</v>
      </c>
      <c r="F4338" s="45" t="s">
        <v>22099</v>
      </c>
      <c r="G4338" s="45" t="s">
        <v>19120</v>
      </c>
      <c r="H4338" s="46" t="s">
        <v>22100</v>
      </c>
      <c r="I4338" s="45" t="s">
        <v>22024</v>
      </c>
      <c r="J4338" s="46" t="s">
        <v>22025</v>
      </c>
      <c r="K4338" s="46" t="s">
        <v>22026</v>
      </c>
      <c r="L4338" s="45" t="s">
        <v>7306</v>
      </c>
      <c r="M4338" s="45" t="s">
        <v>7307</v>
      </c>
    </row>
    <row r="4339" spans="1:13" ht="57.6">
      <c r="A4339" s="42" t="s">
        <v>7076</v>
      </c>
      <c r="B4339" s="43">
        <f t="shared" si="136"/>
        <v>22</v>
      </c>
      <c r="C4339" s="43" t="str">
        <f t="shared" si="135"/>
        <v>28.122</v>
      </c>
      <c r="D4339" s="44">
        <v>5</v>
      </c>
      <c r="E4339" s="45" t="s">
        <v>22101</v>
      </c>
      <c r="F4339" s="45" t="s">
        <v>22102</v>
      </c>
      <c r="G4339" s="45" t="s">
        <v>22103</v>
      </c>
      <c r="H4339" s="46" t="s">
        <v>22104</v>
      </c>
      <c r="I4339" s="45" t="s">
        <v>22024</v>
      </c>
      <c r="J4339" s="46" t="s">
        <v>22025</v>
      </c>
      <c r="K4339" s="46" t="s">
        <v>22026</v>
      </c>
      <c r="L4339" s="45" t="s">
        <v>7306</v>
      </c>
      <c r="M4339" s="45" t="s">
        <v>7307</v>
      </c>
    </row>
    <row r="4340" spans="1:13" ht="57.6">
      <c r="A4340" s="42" t="s">
        <v>7076</v>
      </c>
      <c r="B4340" s="43">
        <f t="shared" si="136"/>
        <v>23</v>
      </c>
      <c r="C4340" s="43" t="str">
        <f t="shared" si="135"/>
        <v>28.123</v>
      </c>
      <c r="D4340" s="44">
        <v>6</v>
      </c>
      <c r="E4340" s="45" t="s">
        <v>22105</v>
      </c>
      <c r="F4340" s="45" t="s">
        <v>22106</v>
      </c>
      <c r="G4340" s="45" t="s">
        <v>22107</v>
      </c>
      <c r="H4340" s="46" t="s">
        <v>22108</v>
      </c>
      <c r="I4340" s="45" t="s">
        <v>22024</v>
      </c>
      <c r="J4340" s="46" t="s">
        <v>22025</v>
      </c>
      <c r="K4340" s="46" t="s">
        <v>22026</v>
      </c>
      <c r="L4340" s="45" t="s">
        <v>7306</v>
      </c>
      <c r="M4340" s="45" t="s">
        <v>7307</v>
      </c>
    </row>
    <row r="4341" spans="1:13" ht="57.6">
      <c r="A4341" s="42" t="s">
        <v>7076</v>
      </c>
      <c r="B4341" s="43">
        <f t="shared" si="136"/>
        <v>24</v>
      </c>
      <c r="C4341" s="43" t="str">
        <f t="shared" si="135"/>
        <v>28.124</v>
      </c>
      <c r="D4341" s="44">
        <v>6</v>
      </c>
      <c r="E4341" s="45" t="s">
        <v>22109</v>
      </c>
      <c r="F4341" s="45" t="s">
        <v>22110</v>
      </c>
      <c r="G4341" s="45" t="s">
        <v>22111</v>
      </c>
      <c r="H4341" s="46" t="s">
        <v>22112</v>
      </c>
      <c r="I4341" s="45" t="s">
        <v>22024</v>
      </c>
      <c r="J4341" s="46" t="s">
        <v>22025</v>
      </c>
      <c r="K4341" s="46" t="s">
        <v>22026</v>
      </c>
      <c r="L4341" s="45" t="s">
        <v>7306</v>
      </c>
      <c r="M4341" s="45" t="s">
        <v>7307</v>
      </c>
    </row>
    <row r="4342" spans="1:13" ht="57.6">
      <c r="A4342" s="42" t="s">
        <v>7076</v>
      </c>
      <c r="B4342" s="43">
        <f t="shared" si="136"/>
        <v>25</v>
      </c>
      <c r="C4342" s="43" t="str">
        <f t="shared" si="135"/>
        <v>28.125</v>
      </c>
      <c r="D4342" s="44">
        <v>5</v>
      </c>
      <c r="E4342" s="45" t="s">
        <v>22113</v>
      </c>
      <c r="F4342" s="45" t="s">
        <v>22114</v>
      </c>
      <c r="G4342" s="45" t="s">
        <v>8419</v>
      </c>
      <c r="H4342" s="46" t="s">
        <v>22115</v>
      </c>
      <c r="I4342" s="45" t="s">
        <v>22024</v>
      </c>
      <c r="J4342" s="46" t="s">
        <v>22025</v>
      </c>
      <c r="K4342" s="46" t="s">
        <v>22026</v>
      </c>
      <c r="L4342" s="45" t="s">
        <v>7306</v>
      </c>
      <c r="M4342" s="45" t="s">
        <v>7307</v>
      </c>
    </row>
    <row r="4343" spans="1:13" ht="57.6">
      <c r="A4343" s="42" t="s">
        <v>7076</v>
      </c>
      <c r="B4343" s="43">
        <f t="shared" si="136"/>
        <v>26</v>
      </c>
      <c r="C4343" s="43" t="str">
        <f t="shared" si="135"/>
        <v>28.126</v>
      </c>
      <c r="D4343" s="44">
        <v>6</v>
      </c>
      <c r="E4343" s="45" t="s">
        <v>22116</v>
      </c>
      <c r="F4343" s="45" t="s">
        <v>22117</v>
      </c>
      <c r="G4343" s="45" t="s">
        <v>22118</v>
      </c>
      <c r="H4343" s="46" t="s">
        <v>22119</v>
      </c>
      <c r="I4343" s="45" t="s">
        <v>22024</v>
      </c>
      <c r="J4343" s="46" t="s">
        <v>22025</v>
      </c>
      <c r="K4343" s="46" t="s">
        <v>22026</v>
      </c>
      <c r="L4343" s="45" t="s">
        <v>7306</v>
      </c>
      <c r="M4343" s="45" t="s">
        <v>7307</v>
      </c>
    </row>
    <row r="4344" spans="1:13" ht="57.6">
      <c r="A4344" s="42" t="s">
        <v>7076</v>
      </c>
      <c r="B4344" s="43">
        <f t="shared" si="136"/>
        <v>27</v>
      </c>
      <c r="C4344" s="43" t="str">
        <f t="shared" si="135"/>
        <v>28.127</v>
      </c>
      <c r="D4344" s="44">
        <v>6</v>
      </c>
      <c r="E4344" s="45" t="s">
        <v>22120</v>
      </c>
      <c r="F4344" s="45" t="s">
        <v>22121</v>
      </c>
      <c r="G4344" s="45" t="s">
        <v>22122</v>
      </c>
      <c r="H4344" s="46" t="s">
        <v>22123</v>
      </c>
      <c r="I4344" s="45" t="s">
        <v>22024</v>
      </c>
      <c r="J4344" s="46" t="s">
        <v>22025</v>
      </c>
      <c r="K4344" s="46" t="s">
        <v>22026</v>
      </c>
      <c r="L4344" s="45" t="s">
        <v>7306</v>
      </c>
      <c r="M4344" s="45" t="s">
        <v>7307</v>
      </c>
    </row>
    <row r="4345" spans="1:13" ht="57.6">
      <c r="A4345" s="42" t="s">
        <v>7076</v>
      </c>
      <c r="B4345" s="43">
        <f t="shared" si="136"/>
        <v>28</v>
      </c>
      <c r="C4345" s="43" t="str">
        <f t="shared" si="135"/>
        <v>28.128</v>
      </c>
      <c r="D4345" s="44">
        <v>5</v>
      </c>
      <c r="E4345" s="45" t="s">
        <v>22124</v>
      </c>
      <c r="F4345" s="45" t="s">
        <v>22125</v>
      </c>
      <c r="G4345" s="45" t="s">
        <v>22126</v>
      </c>
      <c r="H4345" s="46" t="s">
        <v>22127</v>
      </c>
      <c r="I4345" s="45" t="s">
        <v>22024</v>
      </c>
      <c r="J4345" s="46" t="s">
        <v>22025</v>
      </c>
      <c r="K4345" s="46" t="s">
        <v>22026</v>
      </c>
      <c r="L4345" s="45" t="s">
        <v>7306</v>
      </c>
      <c r="M4345" s="45" t="s">
        <v>7307</v>
      </c>
    </row>
    <row r="4346" spans="1:13" ht="57.6">
      <c r="A4346" s="42" t="s">
        <v>7076</v>
      </c>
      <c r="B4346" s="43">
        <f t="shared" si="136"/>
        <v>29</v>
      </c>
      <c r="C4346" s="43" t="str">
        <f t="shared" si="135"/>
        <v>28.129</v>
      </c>
      <c r="D4346" s="44">
        <v>6</v>
      </c>
      <c r="E4346" s="45" t="s">
        <v>22128</v>
      </c>
      <c r="F4346" s="45" t="s">
        <v>22129</v>
      </c>
      <c r="G4346" s="45" t="s">
        <v>22130</v>
      </c>
      <c r="H4346" s="46" t="s">
        <v>22131</v>
      </c>
      <c r="I4346" s="45" t="s">
        <v>22024</v>
      </c>
      <c r="J4346" s="46" t="s">
        <v>22025</v>
      </c>
      <c r="K4346" s="46" t="s">
        <v>22026</v>
      </c>
      <c r="L4346" s="45" t="s">
        <v>7306</v>
      </c>
      <c r="M4346" s="45" t="s">
        <v>7307</v>
      </c>
    </row>
    <row r="4347" spans="1:13" ht="57.6">
      <c r="A4347" s="42" t="s">
        <v>7076</v>
      </c>
      <c r="B4347" s="43">
        <f t="shared" si="136"/>
        <v>30</v>
      </c>
      <c r="C4347" s="43" t="str">
        <f t="shared" si="135"/>
        <v>28.130</v>
      </c>
      <c r="D4347" s="44">
        <v>6</v>
      </c>
      <c r="E4347" s="45" t="s">
        <v>22132</v>
      </c>
      <c r="F4347" s="45" t="s">
        <v>22133</v>
      </c>
      <c r="G4347" s="45" t="s">
        <v>22134</v>
      </c>
      <c r="H4347" s="46" t="s">
        <v>22135</v>
      </c>
      <c r="I4347" s="45" t="s">
        <v>22024</v>
      </c>
      <c r="J4347" s="46" t="s">
        <v>22025</v>
      </c>
      <c r="K4347" s="46" t="s">
        <v>22026</v>
      </c>
      <c r="L4347" s="45" t="s">
        <v>7306</v>
      </c>
      <c r="M4347" s="45" t="s">
        <v>7307</v>
      </c>
    </row>
    <row r="4348" spans="1:13" ht="57.6">
      <c r="A4348" s="42" t="s">
        <v>7076</v>
      </c>
      <c r="B4348" s="43">
        <f t="shared" si="136"/>
        <v>31</v>
      </c>
      <c r="C4348" s="43" t="str">
        <f t="shared" si="135"/>
        <v>28.131</v>
      </c>
      <c r="D4348" s="44">
        <v>5</v>
      </c>
      <c r="E4348" s="45" t="s">
        <v>22136</v>
      </c>
      <c r="F4348" s="45" t="s">
        <v>22137</v>
      </c>
      <c r="G4348" s="45" t="s">
        <v>22138</v>
      </c>
      <c r="H4348" s="46" t="s">
        <v>22139</v>
      </c>
      <c r="I4348" s="45" t="s">
        <v>22024</v>
      </c>
      <c r="J4348" s="46" t="s">
        <v>22025</v>
      </c>
      <c r="K4348" s="46" t="s">
        <v>22026</v>
      </c>
      <c r="L4348" s="45" t="s">
        <v>7306</v>
      </c>
      <c r="M4348" s="45" t="s">
        <v>7307</v>
      </c>
    </row>
    <row r="4349" spans="1:13" ht="57.6">
      <c r="A4349" s="42" t="s">
        <v>7076</v>
      </c>
      <c r="B4349" s="43">
        <f t="shared" si="136"/>
        <v>32</v>
      </c>
      <c r="C4349" s="43" t="str">
        <f t="shared" si="135"/>
        <v>28.132</v>
      </c>
      <c r="D4349" s="44">
        <v>6</v>
      </c>
      <c r="E4349" s="45" t="s">
        <v>22140</v>
      </c>
      <c r="F4349" s="45" t="s">
        <v>22141</v>
      </c>
      <c r="G4349" s="45" t="s">
        <v>18767</v>
      </c>
      <c r="H4349" s="46" t="s">
        <v>22142</v>
      </c>
      <c r="I4349" s="45" t="s">
        <v>22024</v>
      </c>
      <c r="J4349" s="46" t="s">
        <v>22025</v>
      </c>
      <c r="K4349" s="46" t="s">
        <v>22026</v>
      </c>
      <c r="L4349" s="45" t="s">
        <v>7306</v>
      </c>
      <c r="M4349" s="45" t="s">
        <v>7307</v>
      </c>
    </row>
    <row r="4350" spans="1:13" ht="57.6">
      <c r="A4350" s="42" t="s">
        <v>7076</v>
      </c>
      <c r="B4350" s="43">
        <f t="shared" si="136"/>
        <v>33</v>
      </c>
      <c r="C4350" s="43" t="str">
        <f t="shared" si="135"/>
        <v>28.133</v>
      </c>
      <c r="D4350" s="44">
        <v>5</v>
      </c>
      <c r="E4350" s="45" t="s">
        <v>22143</v>
      </c>
      <c r="F4350" s="45" t="s">
        <v>22144</v>
      </c>
      <c r="G4350" s="45" t="s">
        <v>22145</v>
      </c>
      <c r="H4350" s="46" t="s">
        <v>22146</v>
      </c>
      <c r="I4350" s="45" t="s">
        <v>22024</v>
      </c>
      <c r="J4350" s="46" t="s">
        <v>22025</v>
      </c>
      <c r="K4350" s="46" t="s">
        <v>22026</v>
      </c>
      <c r="L4350" s="45" t="s">
        <v>7306</v>
      </c>
      <c r="M4350" s="45" t="s">
        <v>7307</v>
      </c>
    </row>
    <row r="4351" spans="1:13" ht="57.6">
      <c r="A4351" s="42" t="s">
        <v>7076</v>
      </c>
      <c r="B4351" s="43">
        <f t="shared" si="136"/>
        <v>34</v>
      </c>
      <c r="C4351" s="43" t="str">
        <f t="shared" si="135"/>
        <v>28.134</v>
      </c>
      <c r="D4351" s="44">
        <v>6</v>
      </c>
      <c r="E4351" s="45" t="s">
        <v>22147</v>
      </c>
      <c r="F4351" s="45" t="s">
        <v>22148</v>
      </c>
      <c r="G4351" s="45" t="s">
        <v>7473</v>
      </c>
      <c r="H4351" s="46" t="s">
        <v>22149</v>
      </c>
      <c r="I4351" s="45" t="s">
        <v>22024</v>
      </c>
      <c r="J4351" s="46" t="s">
        <v>22025</v>
      </c>
      <c r="K4351" s="46" t="s">
        <v>22026</v>
      </c>
      <c r="L4351" s="45" t="s">
        <v>7306</v>
      </c>
      <c r="M4351" s="45" t="s">
        <v>7307</v>
      </c>
    </row>
    <row r="4352" spans="1:13" ht="57.6">
      <c r="A4352" s="42" t="s">
        <v>7076</v>
      </c>
      <c r="B4352" s="43">
        <f t="shared" si="136"/>
        <v>35</v>
      </c>
      <c r="C4352" s="43" t="str">
        <f t="shared" si="135"/>
        <v>28.135</v>
      </c>
      <c r="D4352" s="44">
        <v>6</v>
      </c>
      <c r="E4352" s="45" t="s">
        <v>22150</v>
      </c>
      <c r="F4352" s="45" t="s">
        <v>22151</v>
      </c>
      <c r="G4352" s="45" t="s">
        <v>7326</v>
      </c>
      <c r="H4352" s="46" t="s">
        <v>22152</v>
      </c>
      <c r="I4352" s="45" t="s">
        <v>22024</v>
      </c>
      <c r="J4352" s="46" t="s">
        <v>22025</v>
      </c>
      <c r="K4352" s="46" t="s">
        <v>22026</v>
      </c>
      <c r="L4352" s="45" t="s">
        <v>7306</v>
      </c>
      <c r="M4352" s="45" t="s">
        <v>7307</v>
      </c>
    </row>
    <row r="4353" spans="1:13" ht="57.6">
      <c r="A4353" s="42" t="s">
        <v>7076</v>
      </c>
      <c r="B4353" s="43">
        <f t="shared" si="136"/>
        <v>36</v>
      </c>
      <c r="C4353" s="43" t="str">
        <f t="shared" si="135"/>
        <v>28.136</v>
      </c>
      <c r="D4353" s="44">
        <v>6</v>
      </c>
      <c r="E4353" s="45" t="s">
        <v>22153</v>
      </c>
      <c r="F4353" s="45" t="s">
        <v>22154</v>
      </c>
      <c r="G4353" s="45" t="s">
        <v>12794</v>
      </c>
      <c r="H4353" s="46" t="s">
        <v>22155</v>
      </c>
      <c r="I4353" s="45" t="s">
        <v>22024</v>
      </c>
      <c r="J4353" s="46" t="s">
        <v>22025</v>
      </c>
      <c r="K4353" s="46" t="s">
        <v>22026</v>
      </c>
      <c r="L4353" s="45" t="s">
        <v>7306</v>
      </c>
      <c r="M4353" s="45" t="s">
        <v>7307</v>
      </c>
    </row>
    <row r="4354" spans="1:13" ht="57.6">
      <c r="A4354" s="42" t="s">
        <v>7076</v>
      </c>
      <c r="B4354" s="43">
        <f t="shared" si="136"/>
        <v>37</v>
      </c>
      <c r="C4354" s="43" t="str">
        <f t="shared" si="135"/>
        <v>28.137</v>
      </c>
      <c r="D4354" s="44">
        <v>5</v>
      </c>
      <c r="E4354" s="45" t="s">
        <v>22156</v>
      </c>
      <c r="F4354" s="45" t="s">
        <v>22157</v>
      </c>
      <c r="G4354" s="45" t="s">
        <v>22158</v>
      </c>
      <c r="H4354" s="46" t="s">
        <v>22159</v>
      </c>
      <c r="I4354" s="45" t="s">
        <v>22024</v>
      </c>
      <c r="J4354" s="46" t="s">
        <v>22025</v>
      </c>
      <c r="K4354" s="46" t="s">
        <v>22026</v>
      </c>
      <c r="L4354" s="45" t="s">
        <v>7306</v>
      </c>
      <c r="M4354" s="45" t="s">
        <v>7307</v>
      </c>
    </row>
    <row r="4355" spans="1:13" ht="57.6">
      <c r="A4355" s="42" t="s">
        <v>7076</v>
      </c>
      <c r="B4355" s="43">
        <f t="shared" si="136"/>
        <v>38</v>
      </c>
      <c r="C4355" s="43" t="str">
        <f t="shared" ref="C4355:C4418" si="137">+CONCATENATE(A4355,B4355)</f>
        <v>28.138</v>
      </c>
      <c r="D4355" s="44">
        <v>6</v>
      </c>
      <c r="E4355" s="45" t="s">
        <v>22160</v>
      </c>
      <c r="F4355" s="45" t="s">
        <v>22161</v>
      </c>
      <c r="G4355" s="45" t="s">
        <v>22162</v>
      </c>
      <c r="H4355" s="45" t="s">
        <v>22163</v>
      </c>
      <c r="I4355" s="45" t="s">
        <v>22024</v>
      </c>
      <c r="J4355" s="46" t="s">
        <v>22025</v>
      </c>
      <c r="K4355" s="46" t="s">
        <v>22026</v>
      </c>
      <c r="L4355" s="45" t="s">
        <v>7306</v>
      </c>
      <c r="M4355" s="45" t="s">
        <v>7307</v>
      </c>
    </row>
    <row r="4356" spans="1:13" ht="57.6">
      <c r="A4356" s="42" t="s">
        <v>7076</v>
      </c>
      <c r="B4356" s="43">
        <f t="shared" ref="B4356:B4419" si="138">+IF(A4356=A4355,B4355+1,1)</f>
        <v>39</v>
      </c>
      <c r="C4356" s="43" t="str">
        <f t="shared" si="137"/>
        <v>28.139</v>
      </c>
      <c r="D4356" s="44">
        <v>6</v>
      </c>
      <c r="E4356" s="45" t="s">
        <v>22164</v>
      </c>
      <c r="F4356" s="45" t="s">
        <v>22165</v>
      </c>
      <c r="G4356" s="45" t="s">
        <v>22166</v>
      </c>
      <c r="H4356" s="46" t="s">
        <v>22167</v>
      </c>
      <c r="I4356" s="45" t="s">
        <v>22024</v>
      </c>
      <c r="J4356" s="46" t="s">
        <v>22025</v>
      </c>
      <c r="K4356" s="46" t="s">
        <v>22026</v>
      </c>
      <c r="L4356" s="45" t="s">
        <v>7306</v>
      </c>
      <c r="M4356" s="45" t="s">
        <v>7307</v>
      </c>
    </row>
    <row r="4357" spans="1:13" ht="57.6">
      <c r="A4357" s="42" t="s">
        <v>7076</v>
      </c>
      <c r="B4357" s="43">
        <f t="shared" si="138"/>
        <v>40</v>
      </c>
      <c r="C4357" s="43" t="str">
        <f t="shared" si="137"/>
        <v>28.140</v>
      </c>
      <c r="D4357" s="44">
        <v>4</v>
      </c>
      <c r="E4357" s="45" t="s">
        <v>22168</v>
      </c>
      <c r="F4357" s="45" t="s">
        <v>22169</v>
      </c>
      <c r="G4357" s="45" t="s">
        <v>18943</v>
      </c>
      <c r="H4357" s="46" t="s">
        <v>22170</v>
      </c>
      <c r="I4357" s="45" t="s">
        <v>22024</v>
      </c>
      <c r="J4357" s="46" t="s">
        <v>22025</v>
      </c>
      <c r="K4357" s="46" t="s">
        <v>22026</v>
      </c>
      <c r="L4357" s="45" t="s">
        <v>7306</v>
      </c>
      <c r="M4357" s="45" t="s">
        <v>7307</v>
      </c>
    </row>
    <row r="4358" spans="1:13" ht="57.6">
      <c r="A4358" s="42" t="s">
        <v>7076</v>
      </c>
      <c r="B4358" s="43">
        <f t="shared" si="138"/>
        <v>41</v>
      </c>
      <c r="C4358" s="43" t="str">
        <f t="shared" si="137"/>
        <v>28.141</v>
      </c>
      <c r="D4358" s="44">
        <v>4</v>
      </c>
      <c r="E4358" s="45" t="s">
        <v>22171</v>
      </c>
      <c r="F4358" s="45" t="s">
        <v>22172</v>
      </c>
      <c r="G4358" s="45" t="s">
        <v>22173</v>
      </c>
      <c r="H4358" s="46" t="s">
        <v>22174</v>
      </c>
      <c r="I4358" s="45" t="s">
        <v>22024</v>
      </c>
      <c r="J4358" s="46" t="s">
        <v>22025</v>
      </c>
      <c r="K4358" s="46" t="s">
        <v>22026</v>
      </c>
      <c r="L4358" s="45" t="s">
        <v>7306</v>
      </c>
      <c r="M4358" s="45" t="s">
        <v>7307</v>
      </c>
    </row>
    <row r="4359" spans="1:13" ht="57.6">
      <c r="A4359" s="42" t="s">
        <v>7076</v>
      </c>
      <c r="B4359" s="43">
        <f t="shared" si="138"/>
        <v>42</v>
      </c>
      <c r="C4359" s="43" t="str">
        <f t="shared" si="137"/>
        <v>28.142</v>
      </c>
      <c r="D4359" s="44">
        <v>4</v>
      </c>
      <c r="E4359" s="45" t="s">
        <v>22175</v>
      </c>
      <c r="F4359" s="45" t="s">
        <v>22176</v>
      </c>
      <c r="G4359" s="45" t="s">
        <v>8372</v>
      </c>
      <c r="H4359" s="46" t="s">
        <v>22177</v>
      </c>
      <c r="I4359" s="45" t="s">
        <v>22024</v>
      </c>
      <c r="J4359" s="46" t="s">
        <v>22025</v>
      </c>
      <c r="K4359" s="46" t="s">
        <v>22026</v>
      </c>
      <c r="L4359" s="45" t="s">
        <v>7306</v>
      </c>
      <c r="M4359" s="45" t="s">
        <v>7307</v>
      </c>
    </row>
    <row r="4360" spans="1:13" ht="57.6">
      <c r="A4360" s="42" t="s">
        <v>7076</v>
      </c>
      <c r="B4360" s="43">
        <f t="shared" si="138"/>
        <v>43</v>
      </c>
      <c r="C4360" s="43" t="str">
        <f t="shared" si="137"/>
        <v>28.143</v>
      </c>
      <c r="D4360" s="44">
        <v>4</v>
      </c>
      <c r="E4360" s="45" t="s">
        <v>22178</v>
      </c>
      <c r="F4360" s="45" t="s">
        <v>22179</v>
      </c>
      <c r="G4360" s="45" t="s">
        <v>22180</v>
      </c>
      <c r="H4360" s="46" t="s">
        <v>22181</v>
      </c>
      <c r="I4360" s="45" t="s">
        <v>22024</v>
      </c>
      <c r="J4360" s="46" t="s">
        <v>22025</v>
      </c>
      <c r="K4360" s="46" t="s">
        <v>22026</v>
      </c>
      <c r="L4360" s="45" t="s">
        <v>7306</v>
      </c>
      <c r="M4360" s="45" t="s">
        <v>7307</v>
      </c>
    </row>
    <row r="4361" spans="1:13" ht="57.6">
      <c r="A4361" s="42" t="s">
        <v>7076</v>
      </c>
      <c r="B4361" s="43">
        <f t="shared" si="138"/>
        <v>44</v>
      </c>
      <c r="C4361" s="43" t="str">
        <f t="shared" si="137"/>
        <v>28.144</v>
      </c>
      <c r="D4361" s="44">
        <v>5</v>
      </c>
      <c r="E4361" s="45" t="s">
        <v>22182</v>
      </c>
      <c r="F4361" s="45" t="s">
        <v>22183</v>
      </c>
      <c r="G4361" s="45" t="s">
        <v>22184</v>
      </c>
      <c r="H4361" s="46" t="s">
        <v>22185</v>
      </c>
      <c r="I4361" s="45" t="s">
        <v>22024</v>
      </c>
      <c r="J4361" s="46" t="s">
        <v>22025</v>
      </c>
      <c r="K4361" s="46" t="s">
        <v>22026</v>
      </c>
      <c r="L4361" s="45" t="s">
        <v>7306</v>
      </c>
      <c r="M4361" s="45" t="s">
        <v>7307</v>
      </c>
    </row>
    <row r="4362" spans="1:13" ht="57.6">
      <c r="A4362" s="42" t="s">
        <v>7076</v>
      </c>
      <c r="B4362" s="43">
        <f t="shared" si="138"/>
        <v>45</v>
      </c>
      <c r="C4362" s="43" t="str">
        <f t="shared" si="137"/>
        <v>28.145</v>
      </c>
      <c r="D4362" s="44">
        <v>5</v>
      </c>
      <c r="E4362" s="45" t="s">
        <v>22186</v>
      </c>
      <c r="F4362" s="45" t="s">
        <v>22187</v>
      </c>
      <c r="G4362" s="45" t="s">
        <v>22188</v>
      </c>
      <c r="H4362" s="46" t="s">
        <v>22189</v>
      </c>
      <c r="I4362" s="45" t="s">
        <v>22024</v>
      </c>
      <c r="J4362" s="46" t="s">
        <v>22025</v>
      </c>
      <c r="K4362" s="46" t="s">
        <v>22026</v>
      </c>
      <c r="L4362" s="45" t="s">
        <v>7306</v>
      </c>
      <c r="M4362" s="45" t="s">
        <v>7307</v>
      </c>
    </row>
    <row r="4363" spans="1:13" ht="57.6">
      <c r="A4363" s="42" t="s">
        <v>7076</v>
      </c>
      <c r="B4363" s="43">
        <f t="shared" si="138"/>
        <v>46</v>
      </c>
      <c r="C4363" s="43" t="str">
        <f t="shared" si="137"/>
        <v>28.146</v>
      </c>
      <c r="D4363" s="44">
        <v>4</v>
      </c>
      <c r="E4363" s="45" t="s">
        <v>22190</v>
      </c>
      <c r="F4363" s="45" t="s">
        <v>22191</v>
      </c>
      <c r="G4363" s="45" t="s">
        <v>19021</v>
      </c>
      <c r="H4363" s="46" t="s">
        <v>22192</v>
      </c>
      <c r="I4363" s="45" t="s">
        <v>22024</v>
      </c>
      <c r="J4363" s="46" t="s">
        <v>22025</v>
      </c>
      <c r="K4363" s="46" t="s">
        <v>22026</v>
      </c>
      <c r="L4363" s="45" t="s">
        <v>7306</v>
      </c>
      <c r="M4363" s="45" t="s">
        <v>7307</v>
      </c>
    </row>
    <row r="4364" spans="1:13" ht="28.8">
      <c r="A4364" s="42" t="s">
        <v>7209</v>
      </c>
      <c r="B4364" s="43">
        <f t="shared" si="138"/>
        <v>1</v>
      </c>
      <c r="C4364" s="43" t="str">
        <f t="shared" si="137"/>
        <v>46.11</v>
      </c>
      <c r="D4364" s="44">
        <v>3</v>
      </c>
      <c r="E4364" s="45" t="s">
        <v>22193</v>
      </c>
      <c r="F4364" s="45" t="s">
        <v>22194</v>
      </c>
      <c r="G4364" s="45" t="s">
        <v>7208</v>
      </c>
      <c r="H4364" s="46" t="s">
        <v>22195</v>
      </c>
      <c r="I4364" s="45" t="s">
        <v>22196</v>
      </c>
      <c r="J4364" s="46" t="s">
        <v>22197</v>
      </c>
      <c r="K4364" s="46" t="s">
        <v>22197</v>
      </c>
      <c r="L4364" s="45" t="s">
        <v>7306</v>
      </c>
      <c r="M4364" s="45" t="s">
        <v>7307</v>
      </c>
    </row>
    <row r="4365" spans="1:13" ht="28.8">
      <c r="A4365" s="42" t="s">
        <v>7209</v>
      </c>
      <c r="B4365" s="43">
        <f t="shared" si="138"/>
        <v>2</v>
      </c>
      <c r="C4365" s="43" t="str">
        <f t="shared" si="137"/>
        <v>46.12</v>
      </c>
      <c r="D4365" s="44">
        <v>4</v>
      </c>
      <c r="E4365" s="45" t="s">
        <v>22198</v>
      </c>
      <c r="F4365" s="45" t="s">
        <v>22199</v>
      </c>
      <c r="G4365" s="45" t="s">
        <v>1367</v>
      </c>
      <c r="H4365" s="46" t="s">
        <v>22200</v>
      </c>
      <c r="I4365" s="45" t="s">
        <v>22196</v>
      </c>
      <c r="J4365" s="46" t="s">
        <v>22197</v>
      </c>
      <c r="K4365" s="46" t="s">
        <v>22197</v>
      </c>
      <c r="L4365" s="45" t="s">
        <v>7306</v>
      </c>
      <c r="M4365" s="45" t="s">
        <v>7307</v>
      </c>
    </row>
    <row r="4366" spans="1:13" ht="43.2">
      <c r="A4366" s="42" t="s">
        <v>7209</v>
      </c>
      <c r="B4366" s="43">
        <f t="shared" si="138"/>
        <v>3</v>
      </c>
      <c r="C4366" s="43" t="str">
        <f t="shared" si="137"/>
        <v>46.13</v>
      </c>
      <c r="D4366" s="44">
        <v>5</v>
      </c>
      <c r="E4366" s="45" t="s">
        <v>22201</v>
      </c>
      <c r="F4366" s="45" t="s">
        <v>22202</v>
      </c>
      <c r="G4366" s="45" t="s">
        <v>1367</v>
      </c>
      <c r="H4366" s="46" t="s">
        <v>22203</v>
      </c>
      <c r="I4366" s="45" t="s">
        <v>22196</v>
      </c>
      <c r="J4366" s="46" t="s">
        <v>22197</v>
      </c>
      <c r="K4366" s="46" t="s">
        <v>22197</v>
      </c>
      <c r="L4366" s="45" t="s">
        <v>7306</v>
      </c>
      <c r="M4366" s="45" t="s">
        <v>7307</v>
      </c>
    </row>
    <row r="4367" spans="1:13" ht="28.8">
      <c r="A4367" s="42" t="s">
        <v>7209</v>
      </c>
      <c r="B4367" s="43">
        <f t="shared" si="138"/>
        <v>4</v>
      </c>
      <c r="C4367" s="43" t="str">
        <f t="shared" si="137"/>
        <v>46.14</v>
      </c>
      <c r="D4367" s="44">
        <v>5</v>
      </c>
      <c r="E4367" s="45" t="s">
        <v>22204</v>
      </c>
      <c r="F4367" s="45" t="s">
        <v>22205</v>
      </c>
      <c r="G4367" s="45" t="s">
        <v>1367</v>
      </c>
      <c r="H4367" s="45" t="s">
        <v>22206</v>
      </c>
      <c r="I4367" s="45" t="s">
        <v>22196</v>
      </c>
      <c r="J4367" s="46" t="s">
        <v>22197</v>
      </c>
      <c r="K4367" s="46" t="s">
        <v>22197</v>
      </c>
      <c r="L4367" s="45" t="s">
        <v>7306</v>
      </c>
      <c r="M4367" s="45" t="s">
        <v>7307</v>
      </c>
    </row>
    <row r="4368" spans="1:13" ht="43.2">
      <c r="A4368" s="42" t="s">
        <v>7209</v>
      </c>
      <c r="B4368" s="43">
        <f t="shared" si="138"/>
        <v>5</v>
      </c>
      <c r="C4368" s="43" t="str">
        <f t="shared" si="137"/>
        <v>46.15</v>
      </c>
      <c r="D4368" s="44">
        <v>5</v>
      </c>
      <c r="E4368" s="45" t="s">
        <v>22207</v>
      </c>
      <c r="F4368" s="45" t="s">
        <v>22208</v>
      </c>
      <c r="G4368" s="45" t="s">
        <v>1367</v>
      </c>
      <c r="H4368" s="46" t="s">
        <v>22209</v>
      </c>
      <c r="I4368" s="45" t="s">
        <v>22196</v>
      </c>
      <c r="J4368" s="46" t="s">
        <v>22197</v>
      </c>
      <c r="K4368" s="46" t="s">
        <v>22197</v>
      </c>
      <c r="L4368" s="45" t="s">
        <v>7306</v>
      </c>
      <c r="M4368" s="45" t="s">
        <v>7307</v>
      </c>
    </row>
    <row r="4369" spans="1:13" ht="28.8">
      <c r="A4369" s="42" t="s">
        <v>7209</v>
      </c>
      <c r="B4369" s="43">
        <f t="shared" si="138"/>
        <v>6</v>
      </c>
      <c r="C4369" s="43" t="str">
        <f t="shared" si="137"/>
        <v>46.16</v>
      </c>
      <c r="D4369" s="44">
        <v>4</v>
      </c>
      <c r="E4369" s="45" t="s">
        <v>22210</v>
      </c>
      <c r="F4369" s="45" t="s">
        <v>22211</v>
      </c>
      <c r="G4369" s="45" t="s">
        <v>22212</v>
      </c>
      <c r="H4369" s="45" t="s">
        <v>22213</v>
      </c>
      <c r="I4369" s="45" t="s">
        <v>22196</v>
      </c>
      <c r="J4369" s="46" t="s">
        <v>22197</v>
      </c>
      <c r="K4369" s="46" t="s">
        <v>22197</v>
      </c>
      <c r="L4369" s="45" t="s">
        <v>7306</v>
      </c>
      <c r="M4369" s="45" t="s">
        <v>7307</v>
      </c>
    </row>
    <row r="4370" spans="1:13" ht="28.8">
      <c r="A4370" s="42" t="s">
        <v>7209</v>
      </c>
      <c r="B4370" s="43">
        <f t="shared" si="138"/>
        <v>7</v>
      </c>
      <c r="C4370" s="43" t="str">
        <f t="shared" si="137"/>
        <v>46.17</v>
      </c>
      <c r="D4370" s="44">
        <v>4</v>
      </c>
      <c r="E4370" s="45" t="s">
        <v>22214</v>
      </c>
      <c r="F4370" s="45" t="s">
        <v>22215</v>
      </c>
      <c r="G4370" s="45" t="s">
        <v>22216</v>
      </c>
      <c r="H4370" s="45" t="s">
        <v>22217</v>
      </c>
      <c r="I4370" s="45" t="s">
        <v>22196</v>
      </c>
      <c r="J4370" s="46" t="s">
        <v>22197</v>
      </c>
      <c r="K4370" s="46" t="s">
        <v>22197</v>
      </c>
      <c r="L4370" s="45" t="s">
        <v>7306</v>
      </c>
      <c r="M4370" s="45" t="s">
        <v>7307</v>
      </c>
    </row>
    <row r="4371" spans="1:13" ht="28.8">
      <c r="A4371" s="42" t="s">
        <v>7209</v>
      </c>
      <c r="B4371" s="43">
        <f t="shared" si="138"/>
        <v>8</v>
      </c>
      <c r="C4371" s="43" t="str">
        <f t="shared" si="137"/>
        <v>46.18</v>
      </c>
      <c r="D4371" s="44">
        <v>4</v>
      </c>
      <c r="E4371" s="45" t="s">
        <v>22218</v>
      </c>
      <c r="F4371" s="45" t="s">
        <v>22219</v>
      </c>
      <c r="G4371" s="45" t="s">
        <v>22220</v>
      </c>
      <c r="H4371" s="46" t="s">
        <v>22221</v>
      </c>
      <c r="I4371" s="45" t="s">
        <v>22196</v>
      </c>
      <c r="J4371" s="46" t="s">
        <v>22197</v>
      </c>
      <c r="K4371" s="46" t="s">
        <v>22197</v>
      </c>
      <c r="L4371" s="45" t="s">
        <v>7306</v>
      </c>
      <c r="M4371" s="45" t="s">
        <v>7307</v>
      </c>
    </row>
    <row r="4372" spans="1:13" ht="28.8">
      <c r="A4372" s="42" t="s">
        <v>7209</v>
      </c>
      <c r="B4372" s="43">
        <f t="shared" si="138"/>
        <v>9</v>
      </c>
      <c r="C4372" s="43" t="str">
        <f t="shared" si="137"/>
        <v>46.19</v>
      </c>
      <c r="D4372" s="44">
        <v>5</v>
      </c>
      <c r="E4372" s="45" t="s">
        <v>22222</v>
      </c>
      <c r="F4372" s="45" t="s">
        <v>22223</v>
      </c>
      <c r="G4372" s="45" t="s">
        <v>22224</v>
      </c>
      <c r="H4372" s="45" t="s">
        <v>22225</v>
      </c>
      <c r="I4372" s="45" t="s">
        <v>22196</v>
      </c>
      <c r="J4372" s="46" t="s">
        <v>22197</v>
      </c>
      <c r="K4372" s="46" t="s">
        <v>22197</v>
      </c>
      <c r="L4372" s="45" t="s">
        <v>7306</v>
      </c>
      <c r="M4372" s="45" t="s">
        <v>7307</v>
      </c>
    </row>
    <row r="4373" spans="1:13" ht="28.8">
      <c r="A4373" s="42" t="s">
        <v>7209</v>
      </c>
      <c r="B4373" s="43">
        <f t="shared" si="138"/>
        <v>10</v>
      </c>
      <c r="C4373" s="43" t="str">
        <f t="shared" si="137"/>
        <v>46.110</v>
      </c>
      <c r="D4373" s="44">
        <v>6</v>
      </c>
      <c r="E4373" s="45" t="s">
        <v>22226</v>
      </c>
      <c r="F4373" s="45" t="s">
        <v>22227</v>
      </c>
      <c r="G4373" s="45" t="s">
        <v>22228</v>
      </c>
      <c r="H4373" s="45" t="s">
        <v>22229</v>
      </c>
      <c r="I4373" s="45" t="s">
        <v>22196</v>
      </c>
      <c r="J4373" s="46" t="s">
        <v>22197</v>
      </c>
      <c r="K4373" s="46" t="s">
        <v>22197</v>
      </c>
      <c r="L4373" s="45" t="s">
        <v>7306</v>
      </c>
      <c r="M4373" s="45" t="s">
        <v>7307</v>
      </c>
    </row>
    <row r="4374" spans="1:13" ht="28.8">
      <c r="A4374" s="42" t="s">
        <v>7209</v>
      </c>
      <c r="B4374" s="43">
        <f t="shared" si="138"/>
        <v>11</v>
      </c>
      <c r="C4374" s="43" t="str">
        <f t="shared" si="137"/>
        <v>46.111</v>
      </c>
      <c r="D4374" s="44">
        <v>6</v>
      </c>
      <c r="E4374" s="45" t="s">
        <v>22230</v>
      </c>
      <c r="F4374" s="45" t="s">
        <v>22231</v>
      </c>
      <c r="G4374" s="45" t="s">
        <v>22232</v>
      </c>
      <c r="H4374" s="45" t="s">
        <v>10533</v>
      </c>
      <c r="I4374" s="45" t="s">
        <v>22196</v>
      </c>
      <c r="J4374" s="46" t="s">
        <v>22197</v>
      </c>
      <c r="K4374" s="46" t="s">
        <v>22197</v>
      </c>
      <c r="L4374" s="45" t="s">
        <v>7306</v>
      </c>
      <c r="M4374" s="45" t="s">
        <v>7307</v>
      </c>
    </row>
    <row r="4375" spans="1:13" ht="43.2">
      <c r="A4375" s="42" t="s">
        <v>7209</v>
      </c>
      <c r="B4375" s="43">
        <f t="shared" si="138"/>
        <v>12</v>
      </c>
      <c r="C4375" s="43" t="str">
        <f t="shared" si="137"/>
        <v>46.112</v>
      </c>
      <c r="D4375" s="44">
        <v>5</v>
      </c>
      <c r="E4375" s="45" t="s">
        <v>22233</v>
      </c>
      <c r="F4375" s="45" t="s">
        <v>22234</v>
      </c>
      <c r="G4375" s="45" t="s">
        <v>22235</v>
      </c>
      <c r="H4375" s="46" t="s">
        <v>22236</v>
      </c>
      <c r="I4375" s="45" t="s">
        <v>22196</v>
      </c>
      <c r="J4375" s="46" t="s">
        <v>22197</v>
      </c>
      <c r="K4375" s="46" t="s">
        <v>22197</v>
      </c>
      <c r="L4375" s="45" t="s">
        <v>7306</v>
      </c>
      <c r="M4375" s="45" t="s">
        <v>7307</v>
      </c>
    </row>
    <row r="4376" spans="1:13" ht="43.2">
      <c r="A4376" s="42" t="s">
        <v>7209</v>
      </c>
      <c r="B4376" s="43">
        <f t="shared" si="138"/>
        <v>13</v>
      </c>
      <c r="C4376" s="43" t="str">
        <f t="shared" si="137"/>
        <v>46.113</v>
      </c>
      <c r="D4376" s="44">
        <v>5</v>
      </c>
      <c r="E4376" s="45" t="s">
        <v>22237</v>
      </c>
      <c r="F4376" s="45" t="s">
        <v>22238</v>
      </c>
      <c r="G4376" s="45" t="s">
        <v>22239</v>
      </c>
      <c r="H4376" s="46" t="s">
        <v>22240</v>
      </c>
      <c r="I4376" s="45" t="s">
        <v>22196</v>
      </c>
      <c r="J4376" s="46" t="s">
        <v>22197</v>
      </c>
      <c r="K4376" s="46" t="s">
        <v>22197</v>
      </c>
      <c r="L4376" s="45" t="s">
        <v>7306</v>
      </c>
      <c r="M4376" s="45" t="s">
        <v>7307</v>
      </c>
    </row>
    <row r="4377" spans="1:13" ht="43.2">
      <c r="A4377" s="42" t="s">
        <v>7209</v>
      </c>
      <c r="B4377" s="43">
        <f t="shared" si="138"/>
        <v>14</v>
      </c>
      <c r="C4377" s="43" t="str">
        <f t="shared" si="137"/>
        <v>46.114</v>
      </c>
      <c r="D4377" s="44">
        <v>6</v>
      </c>
      <c r="E4377" s="45" t="s">
        <v>22241</v>
      </c>
      <c r="F4377" s="45" t="s">
        <v>22242</v>
      </c>
      <c r="G4377" s="45" t="s">
        <v>22243</v>
      </c>
      <c r="H4377" s="46" t="s">
        <v>22244</v>
      </c>
      <c r="I4377" s="45" t="s">
        <v>22196</v>
      </c>
      <c r="J4377" s="46" t="s">
        <v>22197</v>
      </c>
      <c r="K4377" s="46" t="s">
        <v>22197</v>
      </c>
      <c r="L4377" s="45" t="s">
        <v>7306</v>
      </c>
      <c r="M4377" s="45" t="s">
        <v>7307</v>
      </c>
    </row>
    <row r="4378" spans="1:13" ht="43.2">
      <c r="A4378" s="42" t="s">
        <v>7209</v>
      </c>
      <c r="B4378" s="43">
        <f t="shared" si="138"/>
        <v>15</v>
      </c>
      <c r="C4378" s="43" t="str">
        <f t="shared" si="137"/>
        <v>46.115</v>
      </c>
      <c r="D4378" s="44">
        <v>5</v>
      </c>
      <c r="E4378" s="45" t="s">
        <v>22245</v>
      </c>
      <c r="F4378" s="45" t="s">
        <v>22246</v>
      </c>
      <c r="G4378" s="45" t="s">
        <v>22247</v>
      </c>
      <c r="H4378" s="46" t="s">
        <v>22248</v>
      </c>
      <c r="I4378" s="45" t="s">
        <v>22196</v>
      </c>
      <c r="J4378" s="46" t="s">
        <v>22197</v>
      </c>
      <c r="K4378" s="46" t="s">
        <v>22197</v>
      </c>
      <c r="L4378" s="45" t="s">
        <v>7306</v>
      </c>
      <c r="M4378" s="45" t="s">
        <v>7307</v>
      </c>
    </row>
    <row r="4379" spans="1:13" ht="43.2">
      <c r="A4379" s="42" t="s">
        <v>7209</v>
      </c>
      <c r="B4379" s="43">
        <f t="shared" si="138"/>
        <v>16</v>
      </c>
      <c r="C4379" s="43" t="str">
        <f t="shared" si="137"/>
        <v>46.116</v>
      </c>
      <c r="D4379" s="44">
        <v>5</v>
      </c>
      <c r="E4379" s="45" t="s">
        <v>22249</v>
      </c>
      <c r="F4379" s="45" t="s">
        <v>22250</v>
      </c>
      <c r="G4379" s="45" t="s">
        <v>22251</v>
      </c>
      <c r="H4379" s="46" t="s">
        <v>22252</v>
      </c>
      <c r="I4379" s="45" t="s">
        <v>22196</v>
      </c>
      <c r="J4379" s="46" t="s">
        <v>22197</v>
      </c>
      <c r="K4379" s="46" t="s">
        <v>22197</v>
      </c>
      <c r="L4379" s="45" t="s">
        <v>7306</v>
      </c>
      <c r="M4379" s="45" t="s">
        <v>7307</v>
      </c>
    </row>
    <row r="4380" spans="1:13" ht="28.8">
      <c r="A4380" s="42" t="s">
        <v>7209</v>
      </c>
      <c r="B4380" s="43">
        <f t="shared" si="138"/>
        <v>17</v>
      </c>
      <c r="C4380" s="43" t="str">
        <f t="shared" si="137"/>
        <v>46.117</v>
      </c>
      <c r="D4380" s="44">
        <v>5</v>
      </c>
      <c r="E4380" s="45" t="s">
        <v>22253</v>
      </c>
      <c r="F4380" s="45" t="s">
        <v>22254</v>
      </c>
      <c r="G4380" s="45" t="s">
        <v>22255</v>
      </c>
      <c r="H4380" s="45" t="s">
        <v>133</v>
      </c>
      <c r="I4380" s="45" t="s">
        <v>22196</v>
      </c>
      <c r="J4380" s="46" t="s">
        <v>22197</v>
      </c>
      <c r="K4380" s="46" t="s">
        <v>22197</v>
      </c>
      <c r="L4380" s="45" t="s">
        <v>7306</v>
      </c>
      <c r="M4380" s="45" t="s">
        <v>7307</v>
      </c>
    </row>
    <row r="4381" spans="1:13" ht="43.2">
      <c r="A4381" s="42" t="s">
        <v>7209</v>
      </c>
      <c r="B4381" s="43">
        <f t="shared" si="138"/>
        <v>18</v>
      </c>
      <c r="C4381" s="43" t="str">
        <f t="shared" si="137"/>
        <v>46.118</v>
      </c>
      <c r="D4381" s="44">
        <v>6</v>
      </c>
      <c r="E4381" s="45" t="s">
        <v>22256</v>
      </c>
      <c r="F4381" s="45" t="s">
        <v>22257</v>
      </c>
      <c r="G4381" s="45" t="s">
        <v>1367</v>
      </c>
      <c r="H4381" s="46" t="s">
        <v>22258</v>
      </c>
      <c r="I4381" s="45" t="s">
        <v>22196</v>
      </c>
      <c r="J4381" s="46" t="s">
        <v>22197</v>
      </c>
      <c r="K4381" s="46" t="s">
        <v>22197</v>
      </c>
      <c r="L4381" s="45" t="s">
        <v>7306</v>
      </c>
      <c r="M4381" s="45" t="s">
        <v>7307</v>
      </c>
    </row>
    <row r="4382" spans="1:13" ht="28.8">
      <c r="A4382" s="42" t="s">
        <v>7209</v>
      </c>
      <c r="B4382" s="43">
        <f t="shared" si="138"/>
        <v>19</v>
      </c>
      <c r="C4382" s="43" t="str">
        <f t="shared" si="137"/>
        <v>46.119</v>
      </c>
      <c r="D4382" s="44">
        <v>6</v>
      </c>
      <c r="E4382" s="45" t="s">
        <v>22259</v>
      </c>
      <c r="F4382" s="45" t="s">
        <v>22260</v>
      </c>
      <c r="G4382" s="45" t="s">
        <v>8556</v>
      </c>
      <c r="H4382" s="45" t="s">
        <v>22261</v>
      </c>
      <c r="I4382" s="45" t="s">
        <v>22196</v>
      </c>
      <c r="J4382" s="46" t="s">
        <v>22197</v>
      </c>
      <c r="K4382" s="46" t="s">
        <v>22197</v>
      </c>
      <c r="L4382" s="45" t="s">
        <v>7306</v>
      </c>
      <c r="M4382" s="45" t="s">
        <v>7307</v>
      </c>
    </row>
    <row r="4383" spans="1:13" ht="28.8">
      <c r="A4383" s="42" t="s">
        <v>7209</v>
      </c>
      <c r="B4383" s="43">
        <f t="shared" si="138"/>
        <v>20</v>
      </c>
      <c r="C4383" s="43" t="str">
        <f t="shared" si="137"/>
        <v>46.120</v>
      </c>
      <c r="D4383" s="44">
        <v>5</v>
      </c>
      <c r="E4383" s="45" t="s">
        <v>22262</v>
      </c>
      <c r="F4383" s="45" t="s">
        <v>22263</v>
      </c>
      <c r="G4383" s="45" t="s">
        <v>8289</v>
      </c>
      <c r="H4383" s="45" t="s">
        <v>10788</v>
      </c>
      <c r="I4383" s="45" t="s">
        <v>22196</v>
      </c>
      <c r="J4383" s="46" t="s">
        <v>22197</v>
      </c>
      <c r="K4383" s="46" t="s">
        <v>22197</v>
      </c>
      <c r="L4383" s="45" t="s">
        <v>7306</v>
      </c>
      <c r="M4383" s="45" t="s">
        <v>7307</v>
      </c>
    </row>
    <row r="4384" spans="1:13" ht="28.8">
      <c r="A4384" s="42" t="s">
        <v>7209</v>
      </c>
      <c r="B4384" s="43">
        <f t="shared" si="138"/>
        <v>21</v>
      </c>
      <c r="C4384" s="43" t="str">
        <f t="shared" si="137"/>
        <v>46.121</v>
      </c>
      <c r="D4384" s="44">
        <v>6</v>
      </c>
      <c r="E4384" s="45" t="s">
        <v>22264</v>
      </c>
      <c r="F4384" s="45" t="s">
        <v>22265</v>
      </c>
      <c r="G4384" s="45" t="s">
        <v>12794</v>
      </c>
      <c r="H4384" s="46" t="s">
        <v>22266</v>
      </c>
      <c r="I4384" s="45" t="s">
        <v>22196</v>
      </c>
      <c r="J4384" s="46" t="s">
        <v>22197</v>
      </c>
      <c r="K4384" s="46" t="s">
        <v>22197</v>
      </c>
      <c r="L4384" s="45" t="s">
        <v>7306</v>
      </c>
      <c r="M4384" s="45" t="s">
        <v>7307</v>
      </c>
    </row>
    <row r="4385" spans="1:13" ht="28.8">
      <c r="A4385" s="42" t="s">
        <v>7209</v>
      </c>
      <c r="B4385" s="43">
        <f t="shared" si="138"/>
        <v>22</v>
      </c>
      <c r="C4385" s="43" t="str">
        <f t="shared" si="137"/>
        <v>46.122</v>
      </c>
      <c r="D4385" s="44">
        <v>6</v>
      </c>
      <c r="E4385" s="45" t="s">
        <v>22267</v>
      </c>
      <c r="F4385" s="45" t="s">
        <v>22268</v>
      </c>
      <c r="G4385" s="45" t="s">
        <v>7473</v>
      </c>
      <c r="H4385" s="45" t="s">
        <v>22269</v>
      </c>
      <c r="I4385" s="45" t="s">
        <v>22196</v>
      </c>
      <c r="J4385" s="46" t="s">
        <v>22197</v>
      </c>
      <c r="K4385" s="46" t="s">
        <v>22197</v>
      </c>
      <c r="L4385" s="45" t="s">
        <v>7306</v>
      </c>
      <c r="M4385" s="45" t="s">
        <v>7307</v>
      </c>
    </row>
    <row r="4386" spans="1:13" ht="28.8">
      <c r="A4386" s="42" t="s">
        <v>7209</v>
      </c>
      <c r="B4386" s="43">
        <f t="shared" si="138"/>
        <v>23</v>
      </c>
      <c r="C4386" s="43" t="str">
        <f t="shared" si="137"/>
        <v>46.123</v>
      </c>
      <c r="D4386" s="44">
        <v>5</v>
      </c>
      <c r="E4386" s="45" t="s">
        <v>22270</v>
      </c>
      <c r="F4386" s="45" t="s">
        <v>22271</v>
      </c>
      <c r="G4386" s="45" t="s">
        <v>22272</v>
      </c>
      <c r="H4386" s="45" t="s">
        <v>22273</v>
      </c>
      <c r="I4386" s="45" t="s">
        <v>22196</v>
      </c>
      <c r="J4386" s="46" t="s">
        <v>22197</v>
      </c>
      <c r="K4386" s="46" t="s">
        <v>22197</v>
      </c>
      <c r="L4386" s="45" t="s">
        <v>7306</v>
      </c>
      <c r="M4386" s="45" t="s">
        <v>7307</v>
      </c>
    </row>
    <row r="4387" spans="1:13" ht="28.8">
      <c r="A4387" s="42" t="s">
        <v>7209</v>
      </c>
      <c r="B4387" s="43">
        <f t="shared" si="138"/>
        <v>24</v>
      </c>
      <c r="C4387" s="43" t="str">
        <f t="shared" si="137"/>
        <v>46.124</v>
      </c>
      <c r="D4387" s="44">
        <v>6</v>
      </c>
      <c r="E4387" s="45" t="s">
        <v>22274</v>
      </c>
      <c r="F4387" s="45" t="s">
        <v>22275</v>
      </c>
      <c r="G4387" s="45" t="s">
        <v>22276</v>
      </c>
      <c r="H4387" s="45" t="s">
        <v>10527</v>
      </c>
      <c r="I4387" s="45" t="s">
        <v>22196</v>
      </c>
      <c r="J4387" s="46" t="s">
        <v>22197</v>
      </c>
      <c r="K4387" s="46" t="s">
        <v>22197</v>
      </c>
      <c r="L4387" s="45" t="s">
        <v>7306</v>
      </c>
      <c r="M4387" s="45" t="s">
        <v>7307</v>
      </c>
    </row>
    <row r="4388" spans="1:13" ht="28.8">
      <c r="A4388" s="42" t="s">
        <v>7209</v>
      </c>
      <c r="B4388" s="43">
        <f t="shared" si="138"/>
        <v>25</v>
      </c>
      <c r="C4388" s="43" t="str">
        <f t="shared" si="137"/>
        <v>46.125</v>
      </c>
      <c r="D4388" s="44">
        <v>6</v>
      </c>
      <c r="E4388" s="45" t="s">
        <v>22277</v>
      </c>
      <c r="F4388" s="45" t="s">
        <v>22278</v>
      </c>
      <c r="G4388" s="45" t="s">
        <v>19228</v>
      </c>
      <c r="H4388" s="45" t="s">
        <v>22279</v>
      </c>
      <c r="I4388" s="45" t="s">
        <v>22196</v>
      </c>
      <c r="J4388" s="46" t="s">
        <v>22197</v>
      </c>
      <c r="K4388" s="46" t="s">
        <v>22197</v>
      </c>
      <c r="L4388" s="45" t="s">
        <v>7306</v>
      </c>
      <c r="M4388" s="45" t="s">
        <v>7307</v>
      </c>
    </row>
    <row r="4389" spans="1:13" ht="28.8">
      <c r="A4389" s="42" t="s">
        <v>7209</v>
      </c>
      <c r="B4389" s="43">
        <f t="shared" si="138"/>
        <v>26</v>
      </c>
      <c r="C4389" s="43" t="str">
        <f t="shared" si="137"/>
        <v>46.126</v>
      </c>
      <c r="D4389" s="44">
        <v>6</v>
      </c>
      <c r="E4389" s="45" t="s">
        <v>22280</v>
      </c>
      <c r="F4389" s="45" t="s">
        <v>22281</v>
      </c>
      <c r="G4389" s="45" t="s">
        <v>22282</v>
      </c>
      <c r="H4389" s="45" t="s">
        <v>125</v>
      </c>
      <c r="I4389" s="45" t="s">
        <v>22196</v>
      </c>
      <c r="J4389" s="46" t="s">
        <v>22197</v>
      </c>
      <c r="K4389" s="46" t="s">
        <v>22197</v>
      </c>
      <c r="L4389" s="45" t="s">
        <v>7306</v>
      </c>
      <c r="M4389" s="45" t="s">
        <v>7307</v>
      </c>
    </row>
    <row r="4390" spans="1:13" ht="28.8">
      <c r="A4390" s="42" t="s">
        <v>7209</v>
      </c>
      <c r="B4390" s="43">
        <f t="shared" si="138"/>
        <v>27</v>
      </c>
      <c r="C4390" s="43" t="str">
        <f t="shared" si="137"/>
        <v>46.127</v>
      </c>
      <c r="D4390" s="44">
        <v>6</v>
      </c>
      <c r="E4390" s="45" t="s">
        <v>22283</v>
      </c>
      <c r="F4390" s="45" t="s">
        <v>22284</v>
      </c>
      <c r="G4390" s="45" t="s">
        <v>7326</v>
      </c>
      <c r="H4390" s="45" t="s">
        <v>22285</v>
      </c>
      <c r="I4390" s="45" t="s">
        <v>22196</v>
      </c>
      <c r="J4390" s="46" t="s">
        <v>22197</v>
      </c>
      <c r="K4390" s="46" t="s">
        <v>22197</v>
      </c>
      <c r="L4390" s="45" t="s">
        <v>7306</v>
      </c>
      <c r="M4390" s="45" t="s">
        <v>7307</v>
      </c>
    </row>
    <row r="4391" spans="1:13" ht="28.8">
      <c r="A4391" s="42" t="s">
        <v>7209</v>
      </c>
      <c r="B4391" s="43">
        <f t="shared" si="138"/>
        <v>28</v>
      </c>
      <c r="C4391" s="43" t="str">
        <f t="shared" si="137"/>
        <v>46.128</v>
      </c>
      <c r="D4391" s="44">
        <v>6</v>
      </c>
      <c r="E4391" s="45" t="s">
        <v>22286</v>
      </c>
      <c r="F4391" s="45" t="s">
        <v>22287</v>
      </c>
      <c r="G4391" s="45" t="s">
        <v>22162</v>
      </c>
      <c r="H4391" s="45" t="s">
        <v>22288</v>
      </c>
      <c r="I4391" s="45" t="s">
        <v>22196</v>
      </c>
      <c r="J4391" s="46" t="s">
        <v>22197</v>
      </c>
      <c r="K4391" s="46" t="s">
        <v>22197</v>
      </c>
      <c r="L4391" s="45" t="s">
        <v>7306</v>
      </c>
      <c r="M4391" s="45" t="s">
        <v>7307</v>
      </c>
    </row>
    <row r="4392" spans="1:13" ht="28.8">
      <c r="A4392" s="42" t="s">
        <v>7209</v>
      </c>
      <c r="B4392" s="43">
        <f t="shared" si="138"/>
        <v>29</v>
      </c>
      <c r="C4392" s="43" t="str">
        <f t="shared" si="137"/>
        <v>46.129</v>
      </c>
      <c r="D4392" s="44">
        <v>6</v>
      </c>
      <c r="E4392" s="45" t="s">
        <v>22289</v>
      </c>
      <c r="F4392" s="45" t="s">
        <v>22290</v>
      </c>
      <c r="G4392" s="45" t="s">
        <v>22291</v>
      </c>
      <c r="H4392" s="45" t="s">
        <v>22292</v>
      </c>
      <c r="I4392" s="45" t="s">
        <v>22196</v>
      </c>
      <c r="J4392" s="46" t="s">
        <v>22197</v>
      </c>
      <c r="K4392" s="46" t="s">
        <v>22197</v>
      </c>
      <c r="L4392" s="45" t="s">
        <v>7306</v>
      </c>
      <c r="M4392" s="45" t="s">
        <v>7307</v>
      </c>
    </row>
    <row r="4393" spans="1:13" ht="28.8">
      <c r="A4393" s="42" t="s">
        <v>7209</v>
      </c>
      <c r="B4393" s="43">
        <f t="shared" si="138"/>
        <v>30</v>
      </c>
      <c r="C4393" s="43" t="str">
        <f t="shared" si="137"/>
        <v>46.130</v>
      </c>
      <c r="D4393" s="44">
        <v>4</v>
      </c>
      <c r="E4393" s="45" t="s">
        <v>22293</v>
      </c>
      <c r="F4393" s="45" t="s">
        <v>22294</v>
      </c>
      <c r="G4393" s="45" t="s">
        <v>22295</v>
      </c>
      <c r="H4393" s="45" t="s">
        <v>22296</v>
      </c>
      <c r="I4393" s="45" t="s">
        <v>22196</v>
      </c>
      <c r="J4393" s="46" t="s">
        <v>22197</v>
      </c>
      <c r="K4393" s="46" t="s">
        <v>22197</v>
      </c>
      <c r="L4393" s="45" t="s">
        <v>7306</v>
      </c>
      <c r="M4393" s="45" t="s">
        <v>7307</v>
      </c>
    </row>
    <row r="4394" spans="1:13" ht="28.8">
      <c r="A4394" s="42" t="s">
        <v>7209</v>
      </c>
      <c r="B4394" s="43">
        <f t="shared" si="138"/>
        <v>31</v>
      </c>
      <c r="C4394" s="43" t="str">
        <f t="shared" si="137"/>
        <v>46.131</v>
      </c>
      <c r="D4394" s="44">
        <v>4</v>
      </c>
      <c r="E4394" s="45" t="s">
        <v>22297</v>
      </c>
      <c r="F4394" s="45" t="s">
        <v>22298</v>
      </c>
      <c r="G4394" s="45" t="s">
        <v>22299</v>
      </c>
      <c r="H4394" s="46" t="s">
        <v>22300</v>
      </c>
      <c r="I4394" s="45" t="s">
        <v>22196</v>
      </c>
      <c r="J4394" s="46" t="s">
        <v>22197</v>
      </c>
      <c r="K4394" s="46" t="s">
        <v>22197</v>
      </c>
      <c r="L4394" s="45" t="s">
        <v>7306</v>
      </c>
      <c r="M4394" s="45" t="s">
        <v>7307</v>
      </c>
    </row>
    <row r="4395" spans="1:13" ht="28.8">
      <c r="A4395" s="42" t="s">
        <v>7209</v>
      </c>
      <c r="B4395" s="43">
        <f t="shared" si="138"/>
        <v>32</v>
      </c>
      <c r="C4395" s="43" t="str">
        <f t="shared" si="137"/>
        <v>46.132</v>
      </c>
      <c r="D4395" s="44">
        <v>4</v>
      </c>
      <c r="E4395" s="45" t="s">
        <v>22301</v>
      </c>
      <c r="F4395" s="45" t="s">
        <v>22302</v>
      </c>
      <c r="G4395" s="45" t="s">
        <v>22303</v>
      </c>
      <c r="H4395" s="45" t="s">
        <v>22304</v>
      </c>
      <c r="I4395" s="45" t="s">
        <v>22196</v>
      </c>
      <c r="J4395" s="46" t="s">
        <v>22197</v>
      </c>
      <c r="K4395" s="46" t="s">
        <v>22197</v>
      </c>
      <c r="L4395" s="45" t="s">
        <v>7306</v>
      </c>
      <c r="M4395" s="45" t="s">
        <v>7307</v>
      </c>
    </row>
    <row r="4396" spans="1:13" ht="28.8">
      <c r="A4396" s="42" t="s">
        <v>7209</v>
      </c>
      <c r="B4396" s="43">
        <f t="shared" si="138"/>
        <v>33</v>
      </c>
      <c r="C4396" s="43" t="str">
        <f t="shared" si="137"/>
        <v>46.133</v>
      </c>
      <c r="D4396" s="44">
        <v>4</v>
      </c>
      <c r="E4396" s="45" t="s">
        <v>22305</v>
      </c>
      <c r="F4396" s="45" t="s">
        <v>22306</v>
      </c>
      <c r="G4396" s="45" t="s">
        <v>22307</v>
      </c>
      <c r="H4396" s="45" t="s">
        <v>7494</v>
      </c>
      <c r="I4396" s="45" t="s">
        <v>22196</v>
      </c>
      <c r="J4396" s="46" t="s">
        <v>22197</v>
      </c>
      <c r="K4396" s="46" t="s">
        <v>22197</v>
      </c>
      <c r="L4396" s="45" t="s">
        <v>7306</v>
      </c>
      <c r="M4396" s="45" t="s">
        <v>7307</v>
      </c>
    </row>
    <row r="4397" spans="1:13" ht="43.2">
      <c r="A4397" s="42" t="s">
        <v>7209</v>
      </c>
      <c r="B4397" s="43">
        <f t="shared" si="138"/>
        <v>34</v>
      </c>
      <c r="C4397" s="43" t="str">
        <f t="shared" si="137"/>
        <v>46.134</v>
      </c>
      <c r="D4397" s="44">
        <v>4</v>
      </c>
      <c r="E4397" s="45" t="s">
        <v>22308</v>
      </c>
      <c r="F4397" s="45" t="s">
        <v>22309</v>
      </c>
      <c r="G4397" s="45" t="s">
        <v>22310</v>
      </c>
      <c r="H4397" s="46" t="s">
        <v>22311</v>
      </c>
      <c r="I4397" s="45" t="s">
        <v>22196</v>
      </c>
      <c r="J4397" s="46" t="s">
        <v>22197</v>
      </c>
      <c r="K4397" s="46" t="s">
        <v>22197</v>
      </c>
      <c r="L4397" s="45" t="s">
        <v>7306</v>
      </c>
      <c r="M4397" s="45" t="s">
        <v>7307</v>
      </c>
    </row>
    <row r="4398" spans="1:13" ht="28.8">
      <c r="A4398" s="42" t="s">
        <v>7209</v>
      </c>
      <c r="B4398" s="43">
        <f t="shared" si="138"/>
        <v>35</v>
      </c>
      <c r="C4398" s="43" t="str">
        <f t="shared" si="137"/>
        <v>46.135</v>
      </c>
      <c r="D4398" s="44">
        <v>4</v>
      </c>
      <c r="E4398" s="45" t="s">
        <v>22312</v>
      </c>
      <c r="F4398" s="45" t="s">
        <v>22313</v>
      </c>
      <c r="G4398" s="45" t="s">
        <v>22314</v>
      </c>
      <c r="H4398" s="45" t="s">
        <v>22315</v>
      </c>
      <c r="I4398" s="45" t="s">
        <v>22196</v>
      </c>
      <c r="J4398" s="46" t="s">
        <v>22197</v>
      </c>
      <c r="K4398" s="46" t="s">
        <v>22197</v>
      </c>
      <c r="L4398" s="45" t="s">
        <v>7306</v>
      </c>
      <c r="M4398" s="45" t="s">
        <v>7307</v>
      </c>
    </row>
    <row r="4399" spans="1:13" ht="28.8">
      <c r="A4399" s="42" t="s">
        <v>7209</v>
      </c>
      <c r="B4399" s="43">
        <f t="shared" si="138"/>
        <v>36</v>
      </c>
      <c r="C4399" s="43" t="str">
        <f t="shared" si="137"/>
        <v>46.136</v>
      </c>
      <c r="D4399" s="44">
        <v>4</v>
      </c>
      <c r="E4399" s="45" t="s">
        <v>22316</v>
      </c>
      <c r="F4399" s="45" t="s">
        <v>22317</v>
      </c>
      <c r="G4399" s="45" t="s">
        <v>22318</v>
      </c>
      <c r="H4399" s="45" t="s">
        <v>22319</v>
      </c>
      <c r="I4399" s="45" t="s">
        <v>22196</v>
      </c>
      <c r="J4399" s="46" t="s">
        <v>22197</v>
      </c>
      <c r="K4399" s="46" t="s">
        <v>22197</v>
      </c>
      <c r="L4399" s="45" t="s">
        <v>7306</v>
      </c>
      <c r="M4399" s="45" t="s">
        <v>7307</v>
      </c>
    </row>
    <row r="4400" spans="1:13" ht="28.8">
      <c r="A4400" s="42" t="s">
        <v>7209</v>
      </c>
      <c r="B4400" s="43">
        <f t="shared" si="138"/>
        <v>37</v>
      </c>
      <c r="C4400" s="43" t="str">
        <f t="shared" si="137"/>
        <v>46.137</v>
      </c>
      <c r="D4400" s="44">
        <v>5</v>
      </c>
      <c r="E4400" s="45" t="s">
        <v>22320</v>
      </c>
      <c r="F4400" s="45" t="s">
        <v>22321</v>
      </c>
      <c r="G4400" s="45" t="s">
        <v>22322</v>
      </c>
      <c r="H4400" s="45" t="s">
        <v>22323</v>
      </c>
      <c r="I4400" s="45" t="s">
        <v>22196</v>
      </c>
      <c r="J4400" s="46" t="s">
        <v>22197</v>
      </c>
      <c r="K4400" s="46" t="s">
        <v>22197</v>
      </c>
      <c r="L4400" s="45" t="s">
        <v>7306</v>
      </c>
      <c r="M4400" s="45" t="s">
        <v>7307</v>
      </c>
    </row>
    <row r="4401" spans="1:13" ht="28.8">
      <c r="A4401" s="42" t="s">
        <v>7209</v>
      </c>
      <c r="B4401" s="43">
        <f t="shared" si="138"/>
        <v>38</v>
      </c>
      <c r="C4401" s="43" t="str">
        <f t="shared" si="137"/>
        <v>46.138</v>
      </c>
      <c r="D4401" s="44">
        <v>6</v>
      </c>
      <c r="E4401" s="45" t="s">
        <v>22324</v>
      </c>
      <c r="F4401" s="45" t="s">
        <v>22325</v>
      </c>
      <c r="G4401" s="45" t="s">
        <v>22326</v>
      </c>
      <c r="H4401" s="45" t="s">
        <v>22327</v>
      </c>
      <c r="I4401" s="45" t="s">
        <v>22196</v>
      </c>
      <c r="J4401" s="46" t="s">
        <v>22197</v>
      </c>
      <c r="K4401" s="46" t="s">
        <v>22197</v>
      </c>
      <c r="L4401" s="45" t="s">
        <v>7306</v>
      </c>
      <c r="M4401" s="45" t="s">
        <v>7307</v>
      </c>
    </row>
    <row r="4402" spans="1:13" ht="28.8">
      <c r="A4402" s="42" t="s">
        <v>7209</v>
      </c>
      <c r="B4402" s="43">
        <f t="shared" si="138"/>
        <v>39</v>
      </c>
      <c r="C4402" s="43" t="str">
        <f t="shared" si="137"/>
        <v>46.139</v>
      </c>
      <c r="D4402" s="44">
        <v>6</v>
      </c>
      <c r="E4402" s="45" t="s">
        <v>22328</v>
      </c>
      <c r="F4402" s="45" t="s">
        <v>22329</v>
      </c>
      <c r="G4402" s="45" t="s">
        <v>22330</v>
      </c>
      <c r="H4402" s="45" t="s">
        <v>22331</v>
      </c>
      <c r="I4402" s="45" t="s">
        <v>22196</v>
      </c>
      <c r="J4402" s="46" t="s">
        <v>22197</v>
      </c>
      <c r="K4402" s="46" t="s">
        <v>22197</v>
      </c>
      <c r="L4402" s="45" t="s">
        <v>7306</v>
      </c>
      <c r="M4402" s="45" t="s">
        <v>7307</v>
      </c>
    </row>
    <row r="4403" spans="1:13" ht="28.8">
      <c r="A4403" s="42" t="s">
        <v>7209</v>
      </c>
      <c r="B4403" s="43">
        <f t="shared" si="138"/>
        <v>40</v>
      </c>
      <c r="C4403" s="43" t="str">
        <f t="shared" si="137"/>
        <v>46.140</v>
      </c>
      <c r="D4403" s="44">
        <v>7</v>
      </c>
      <c r="E4403" s="45" t="s">
        <v>22332</v>
      </c>
      <c r="F4403" s="45" t="s">
        <v>22333</v>
      </c>
      <c r="G4403" s="45" t="s">
        <v>22334</v>
      </c>
      <c r="H4403" s="45" t="s">
        <v>22335</v>
      </c>
      <c r="I4403" s="45" t="s">
        <v>22196</v>
      </c>
      <c r="J4403" s="46" t="s">
        <v>22197</v>
      </c>
      <c r="K4403" s="46" t="s">
        <v>22197</v>
      </c>
      <c r="L4403" s="45" t="s">
        <v>7306</v>
      </c>
      <c r="M4403" s="45" t="s">
        <v>7307</v>
      </c>
    </row>
    <row r="4404" spans="1:13" ht="28.8">
      <c r="A4404" s="42" t="s">
        <v>7209</v>
      </c>
      <c r="B4404" s="43">
        <f t="shared" si="138"/>
        <v>41</v>
      </c>
      <c r="C4404" s="43" t="str">
        <f t="shared" si="137"/>
        <v>46.141</v>
      </c>
      <c r="D4404" s="44">
        <v>6</v>
      </c>
      <c r="E4404" s="45" t="s">
        <v>22336</v>
      </c>
      <c r="F4404" s="45" t="s">
        <v>22337</v>
      </c>
      <c r="G4404" s="45" t="s">
        <v>1367</v>
      </c>
      <c r="H4404" s="46" t="s">
        <v>22338</v>
      </c>
      <c r="I4404" s="45" t="s">
        <v>22196</v>
      </c>
      <c r="J4404" s="46" t="s">
        <v>22197</v>
      </c>
      <c r="K4404" s="46" t="s">
        <v>22197</v>
      </c>
      <c r="L4404" s="45" t="s">
        <v>7306</v>
      </c>
      <c r="M4404" s="45" t="s">
        <v>7307</v>
      </c>
    </row>
    <row r="4405" spans="1:13" ht="28.8">
      <c r="A4405" s="42" t="s">
        <v>7209</v>
      </c>
      <c r="B4405" s="43">
        <f t="shared" si="138"/>
        <v>42</v>
      </c>
      <c r="C4405" s="43" t="str">
        <f t="shared" si="137"/>
        <v>46.142</v>
      </c>
      <c r="D4405" s="44">
        <v>6</v>
      </c>
      <c r="E4405" s="45" t="s">
        <v>22339</v>
      </c>
      <c r="F4405" s="45" t="s">
        <v>22340</v>
      </c>
      <c r="G4405" s="45" t="s">
        <v>22341</v>
      </c>
      <c r="H4405" s="45" t="s">
        <v>22342</v>
      </c>
      <c r="I4405" s="45" t="s">
        <v>22196</v>
      </c>
      <c r="J4405" s="46" t="s">
        <v>22197</v>
      </c>
      <c r="K4405" s="46" t="s">
        <v>22197</v>
      </c>
      <c r="L4405" s="45" t="s">
        <v>7306</v>
      </c>
      <c r="M4405" s="45" t="s">
        <v>7307</v>
      </c>
    </row>
    <row r="4406" spans="1:13" ht="43.2">
      <c r="A4406" s="42" t="s">
        <v>7209</v>
      </c>
      <c r="B4406" s="43">
        <f t="shared" si="138"/>
        <v>43</v>
      </c>
      <c r="C4406" s="43" t="str">
        <f t="shared" si="137"/>
        <v>46.143</v>
      </c>
      <c r="D4406" s="44">
        <v>7</v>
      </c>
      <c r="E4406" s="45" t="s">
        <v>22343</v>
      </c>
      <c r="F4406" s="45" t="s">
        <v>22344</v>
      </c>
      <c r="G4406" s="45" t="s">
        <v>22216</v>
      </c>
      <c r="H4406" s="46" t="s">
        <v>22345</v>
      </c>
      <c r="I4406" s="45" t="s">
        <v>22196</v>
      </c>
      <c r="J4406" s="46" t="s">
        <v>22197</v>
      </c>
      <c r="K4406" s="46" t="s">
        <v>22197</v>
      </c>
      <c r="L4406" s="45" t="s">
        <v>7306</v>
      </c>
      <c r="M4406" s="45" t="s">
        <v>7307</v>
      </c>
    </row>
    <row r="4407" spans="1:13" ht="43.2">
      <c r="A4407" s="42" t="s">
        <v>7209</v>
      </c>
      <c r="B4407" s="43">
        <f t="shared" si="138"/>
        <v>44</v>
      </c>
      <c r="C4407" s="43" t="str">
        <f t="shared" si="137"/>
        <v>46.144</v>
      </c>
      <c r="D4407" s="44">
        <v>7</v>
      </c>
      <c r="E4407" s="45" t="s">
        <v>22346</v>
      </c>
      <c r="F4407" s="45" t="s">
        <v>22347</v>
      </c>
      <c r="G4407" s="45" t="s">
        <v>22348</v>
      </c>
      <c r="H4407" s="46" t="s">
        <v>22349</v>
      </c>
      <c r="I4407" s="45" t="s">
        <v>22196</v>
      </c>
      <c r="J4407" s="46" t="s">
        <v>22197</v>
      </c>
      <c r="K4407" s="46" t="s">
        <v>22197</v>
      </c>
      <c r="L4407" s="45" t="s">
        <v>7306</v>
      </c>
      <c r="M4407" s="45" t="s">
        <v>7307</v>
      </c>
    </row>
    <row r="4408" spans="1:13" ht="28.8">
      <c r="A4408" s="42" t="s">
        <v>7209</v>
      </c>
      <c r="B4408" s="43">
        <f t="shared" si="138"/>
        <v>45</v>
      </c>
      <c r="C4408" s="43" t="str">
        <f t="shared" si="137"/>
        <v>46.145</v>
      </c>
      <c r="D4408" s="44">
        <v>7</v>
      </c>
      <c r="E4408" s="45" t="s">
        <v>22350</v>
      </c>
      <c r="F4408" s="45" t="s">
        <v>22351</v>
      </c>
      <c r="G4408" s="45" t="s">
        <v>22352</v>
      </c>
      <c r="H4408" s="46" t="s">
        <v>22353</v>
      </c>
      <c r="I4408" s="45" t="s">
        <v>22196</v>
      </c>
      <c r="J4408" s="46" t="s">
        <v>22197</v>
      </c>
      <c r="K4408" s="46" t="s">
        <v>22197</v>
      </c>
      <c r="L4408" s="45" t="s">
        <v>7306</v>
      </c>
      <c r="M4408" s="45" t="s">
        <v>7307</v>
      </c>
    </row>
    <row r="4409" spans="1:13" ht="43.2">
      <c r="A4409" s="42" t="s">
        <v>7209</v>
      </c>
      <c r="B4409" s="43">
        <f t="shared" si="138"/>
        <v>46</v>
      </c>
      <c r="C4409" s="43" t="str">
        <f t="shared" si="137"/>
        <v>46.146</v>
      </c>
      <c r="D4409" s="44">
        <v>7</v>
      </c>
      <c r="E4409" s="45" t="s">
        <v>22354</v>
      </c>
      <c r="F4409" s="45" t="s">
        <v>22355</v>
      </c>
      <c r="G4409" s="45" t="s">
        <v>22356</v>
      </c>
      <c r="H4409" s="46" t="s">
        <v>22357</v>
      </c>
      <c r="I4409" s="45" t="s">
        <v>22196</v>
      </c>
      <c r="J4409" s="46" t="s">
        <v>22197</v>
      </c>
      <c r="K4409" s="46" t="s">
        <v>22197</v>
      </c>
      <c r="L4409" s="45" t="s">
        <v>7306</v>
      </c>
      <c r="M4409" s="45" t="s">
        <v>7307</v>
      </c>
    </row>
    <row r="4410" spans="1:13" ht="28.8">
      <c r="A4410" s="42" t="s">
        <v>7209</v>
      </c>
      <c r="B4410" s="43">
        <f t="shared" si="138"/>
        <v>47</v>
      </c>
      <c r="C4410" s="43" t="str">
        <f t="shared" si="137"/>
        <v>46.147</v>
      </c>
      <c r="D4410" s="44">
        <v>7</v>
      </c>
      <c r="E4410" s="45" t="s">
        <v>22358</v>
      </c>
      <c r="F4410" s="45" t="s">
        <v>22359</v>
      </c>
      <c r="G4410" s="45" t="s">
        <v>22360</v>
      </c>
      <c r="H4410" s="46" t="s">
        <v>22361</v>
      </c>
      <c r="I4410" s="45" t="s">
        <v>22196</v>
      </c>
      <c r="J4410" s="46" t="s">
        <v>22197</v>
      </c>
      <c r="K4410" s="46" t="s">
        <v>22197</v>
      </c>
      <c r="L4410" s="45" t="s">
        <v>7306</v>
      </c>
      <c r="M4410" s="45" t="s">
        <v>7307</v>
      </c>
    </row>
    <row r="4411" spans="1:13" ht="28.8">
      <c r="A4411" s="42" t="s">
        <v>7209</v>
      </c>
      <c r="B4411" s="43">
        <f t="shared" si="138"/>
        <v>48</v>
      </c>
      <c r="C4411" s="43" t="str">
        <f t="shared" si="137"/>
        <v>46.148</v>
      </c>
      <c r="D4411" s="44">
        <v>5</v>
      </c>
      <c r="E4411" s="45" t="s">
        <v>22362</v>
      </c>
      <c r="F4411" s="45" t="s">
        <v>22363</v>
      </c>
      <c r="G4411" s="45" t="s">
        <v>1367</v>
      </c>
      <c r="H4411" s="45" t="s">
        <v>22364</v>
      </c>
      <c r="I4411" s="45" t="s">
        <v>22196</v>
      </c>
      <c r="J4411" s="46" t="s">
        <v>22197</v>
      </c>
      <c r="K4411" s="46" t="s">
        <v>22197</v>
      </c>
      <c r="L4411" s="45" t="s">
        <v>7306</v>
      </c>
      <c r="M4411" s="45" t="s">
        <v>7307</v>
      </c>
    </row>
    <row r="4412" spans="1:13" ht="28.8">
      <c r="A4412" s="42" t="s">
        <v>7209</v>
      </c>
      <c r="B4412" s="43">
        <f t="shared" si="138"/>
        <v>49</v>
      </c>
      <c r="C4412" s="43" t="str">
        <f t="shared" si="137"/>
        <v>46.149</v>
      </c>
      <c r="D4412" s="44">
        <v>5</v>
      </c>
      <c r="E4412" s="45" t="s">
        <v>22365</v>
      </c>
      <c r="F4412" s="45" t="s">
        <v>22366</v>
      </c>
      <c r="G4412" s="45" t="s">
        <v>22367</v>
      </c>
      <c r="H4412" s="46" t="s">
        <v>22368</v>
      </c>
      <c r="I4412" s="45" t="s">
        <v>22196</v>
      </c>
      <c r="J4412" s="46" t="s">
        <v>22197</v>
      </c>
      <c r="K4412" s="46" t="s">
        <v>22197</v>
      </c>
      <c r="L4412" s="45" t="s">
        <v>7306</v>
      </c>
      <c r="M4412" s="45" t="s">
        <v>7307</v>
      </c>
    </row>
    <row r="4413" spans="1:13" ht="28.8">
      <c r="A4413" s="42" t="s">
        <v>7209</v>
      </c>
      <c r="B4413" s="43">
        <f t="shared" si="138"/>
        <v>50</v>
      </c>
      <c r="C4413" s="43" t="str">
        <f t="shared" si="137"/>
        <v>46.150</v>
      </c>
      <c r="D4413" s="44">
        <v>6</v>
      </c>
      <c r="E4413" s="45" t="s">
        <v>22369</v>
      </c>
      <c r="F4413" s="45" t="s">
        <v>22370</v>
      </c>
      <c r="G4413" s="45" t="s">
        <v>22371</v>
      </c>
      <c r="H4413" s="45" t="s">
        <v>22372</v>
      </c>
      <c r="I4413" s="45" t="s">
        <v>22196</v>
      </c>
      <c r="J4413" s="46" t="s">
        <v>22197</v>
      </c>
      <c r="K4413" s="46" t="s">
        <v>22197</v>
      </c>
      <c r="L4413" s="45" t="s">
        <v>7306</v>
      </c>
      <c r="M4413" s="45" t="s">
        <v>7307</v>
      </c>
    </row>
    <row r="4414" spans="1:13" ht="28.8">
      <c r="A4414" s="42" t="s">
        <v>7209</v>
      </c>
      <c r="B4414" s="43">
        <f t="shared" si="138"/>
        <v>51</v>
      </c>
      <c r="C4414" s="43" t="str">
        <f t="shared" si="137"/>
        <v>46.151</v>
      </c>
      <c r="D4414" s="44">
        <v>6</v>
      </c>
      <c r="E4414" s="45" t="s">
        <v>22373</v>
      </c>
      <c r="F4414" s="45" t="s">
        <v>22374</v>
      </c>
      <c r="G4414" s="45" t="s">
        <v>22375</v>
      </c>
      <c r="H4414" s="46" t="s">
        <v>22376</v>
      </c>
      <c r="I4414" s="45" t="s">
        <v>22196</v>
      </c>
      <c r="J4414" s="46" t="s">
        <v>22197</v>
      </c>
      <c r="K4414" s="46" t="s">
        <v>22197</v>
      </c>
      <c r="L4414" s="45" t="s">
        <v>7306</v>
      </c>
      <c r="M4414" s="45" t="s">
        <v>7307</v>
      </c>
    </row>
    <row r="4415" spans="1:13" ht="28.8">
      <c r="A4415" s="42" t="s">
        <v>7209</v>
      </c>
      <c r="B4415" s="43">
        <f t="shared" si="138"/>
        <v>52</v>
      </c>
      <c r="C4415" s="43" t="str">
        <f t="shared" si="137"/>
        <v>46.152</v>
      </c>
      <c r="D4415" s="44">
        <v>6</v>
      </c>
      <c r="E4415" s="45" t="s">
        <v>22377</v>
      </c>
      <c r="F4415" s="45" t="s">
        <v>22378</v>
      </c>
      <c r="G4415" s="45" t="s">
        <v>14229</v>
      </c>
      <c r="H4415" s="46" t="s">
        <v>22338</v>
      </c>
      <c r="I4415" s="45" t="s">
        <v>22196</v>
      </c>
      <c r="J4415" s="46" t="s">
        <v>22197</v>
      </c>
      <c r="K4415" s="46" t="s">
        <v>22197</v>
      </c>
      <c r="L4415" s="45" t="s">
        <v>7306</v>
      </c>
      <c r="M4415" s="45" t="s">
        <v>7307</v>
      </c>
    </row>
    <row r="4416" spans="1:13" ht="28.8">
      <c r="A4416" s="42" t="s">
        <v>7209</v>
      </c>
      <c r="B4416" s="43">
        <f t="shared" si="138"/>
        <v>53</v>
      </c>
      <c r="C4416" s="43" t="str">
        <f t="shared" si="137"/>
        <v>46.153</v>
      </c>
      <c r="D4416" s="44">
        <v>6</v>
      </c>
      <c r="E4416" s="45" t="s">
        <v>22379</v>
      </c>
      <c r="F4416" s="45" t="s">
        <v>22380</v>
      </c>
      <c r="G4416" s="45" t="s">
        <v>1367</v>
      </c>
      <c r="H4416" s="45" t="s">
        <v>22381</v>
      </c>
      <c r="I4416" s="45" t="s">
        <v>22196</v>
      </c>
      <c r="J4416" s="46" t="s">
        <v>22197</v>
      </c>
      <c r="K4416" s="46" t="s">
        <v>22197</v>
      </c>
      <c r="L4416" s="45" t="s">
        <v>7306</v>
      </c>
      <c r="M4416" s="45" t="s">
        <v>7307</v>
      </c>
    </row>
    <row r="4417" spans="1:13" ht="28.8">
      <c r="A4417" s="42" t="s">
        <v>7209</v>
      </c>
      <c r="B4417" s="43">
        <f t="shared" si="138"/>
        <v>54</v>
      </c>
      <c r="C4417" s="43" t="str">
        <f t="shared" si="137"/>
        <v>46.154</v>
      </c>
      <c r="D4417" s="44">
        <v>4</v>
      </c>
      <c r="E4417" s="45" t="s">
        <v>22382</v>
      </c>
      <c r="F4417" s="45" t="s">
        <v>22383</v>
      </c>
      <c r="G4417" s="45" t="s">
        <v>22384</v>
      </c>
      <c r="H4417" s="46" t="s">
        <v>22385</v>
      </c>
      <c r="I4417" s="45" t="s">
        <v>22196</v>
      </c>
      <c r="J4417" s="46" t="s">
        <v>22197</v>
      </c>
      <c r="K4417" s="46" t="s">
        <v>22197</v>
      </c>
      <c r="L4417" s="45" t="s">
        <v>7306</v>
      </c>
      <c r="M4417" s="45" t="s">
        <v>7307</v>
      </c>
    </row>
    <row r="4418" spans="1:13" ht="43.2">
      <c r="A4418" s="42" t="s">
        <v>7209</v>
      </c>
      <c r="B4418" s="43">
        <f t="shared" si="138"/>
        <v>55</v>
      </c>
      <c r="C4418" s="43" t="str">
        <f t="shared" si="137"/>
        <v>46.155</v>
      </c>
      <c r="D4418" s="44">
        <v>4</v>
      </c>
      <c r="E4418" s="45" t="s">
        <v>22386</v>
      </c>
      <c r="F4418" s="45" t="s">
        <v>22387</v>
      </c>
      <c r="G4418" s="45" t="s">
        <v>22388</v>
      </c>
      <c r="H4418" s="46" t="s">
        <v>22389</v>
      </c>
      <c r="I4418" s="45" t="s">
        <v>22196</v>
      </c>
      <c r="J4418" s="46" t="s">
        <v>22197</v>
      </c>
      <c r="K4418" s="46" t="s">
        <v>22197</v>
      </c>
      <c r="L4418" s="45" t="s">
        <v>7306</v>
      </c>
      <c r="M4418" s="45" t="s">
        <v>7307</v>
      </c>
    </row>
    <row r="4419" spans="1:13" ht="43.2">
      <c r="A4419" s="42" t="s">
        <v>7209</v>
      </c>
      <c r="B4419" s="43">
        <f t="shared" si="138"/>
        <v>56</v>
      </c>
      <c r="C4419" s="43" t="str">
        <f t="shared" ref="C4419:C4482" si="139">+CONCATENATE(A4419,B4419)</f>
        <v>46.156</v>
      </c>
      <c r="D4419" s="44">
        <v>5</v>
      </c>
      <c r="E4419" s="45" t="s">
        <v>22390</v>
      </c>
      <c r="F4419" s="45" t="s">
        <v>22391</v>
      </c>
      <c r="G4419" s="45" t="s">
        <v>22392</v>
      </c>
      <c r="H4419" s="46" t="s">
        <v>22393</v>
      </c>
      <c r="I4419" s="45" t="s">
        <v>22196</v>
      </c>
      <c r="J4419" s="46" t="s">
        <v>22197</v>
      </c>
      <c r="K4419" s="46" t="s">
        <v>22197</v>
      </c>
      <c r="L4419" s="45" t="s">
        <v>7306</v>
      </c>
      <c r="M4419" s="45" t="s">
        <v>7307</v>
      </c>
    </row>
    <row r="4420" spans="1:13" ht="28.8">
      <c r="A4420" s="42" t="s">
        <v>7209</v>
      </c>
      <c r="B4420" s="43">
        <f t="shared" ref="B4420:B4483" si="140">+IF(A4420=A4419,B4419+1,1)</f>
        <v>57</v>
      </c>
      <c r="C4420" s="43" t="str">
        <f t="shared" si="139"/>
        <v>46.157</v>
      </c>
      <c r="D4420" s="44">
        <v>5</v>
      </c>
      <c r="E4420" s="45" t="s">
        <v>22394</v>
      </c>
      <c r="F4420" s="45" t="s">
        <v>22395</v>
      </c>
      <c r="G4420" s="45" t="s">
        <v>22396</v>
      </c>
      <c r="H4420" s="45" t="s">
        <v>22397</v>
      </c>
      <c r="I4420" s="45" t="s">
        <v>22196</v>
      </c>
      <c r="J4420" s="46" t="s">
        <v>22197</v>
      </c>
      <c r="K4420" s="46" t="s">
        <v>22197</v>
      </c>
      <c r="L4420" s="45" t="s">
        <v>7306</v>
      </c>
      <c r="M4420" s="45" t="s">
        <v>7307</v>
      </c>
    </row>
    <row r="4421" spans="1:13" ht="43.2">
      <c r="A4421" s="42" t="s">
        <v>7209</v>
      </c>
      <c r="B4421" s="43">
        <f t="shared" si="140"/>
        <v>58</v>
      </c>
      <c r="C4421" s="43" t="str">
        <f t="shared" si="139"/>
        <v>46.158</v>
      </c>
      <c r="D4421" s="44">
        <v>6</v>
      </c>
      <c r="E4421" s="45" t="s">
        <v>22398</v>
      </c>
      <c r="F4421" s="45" t="s">
        <v>22399</v>
      </c>
      <c r="G4421" s="45" t="s">
        <v>22400</v>
      </c>
      <c r="H4421" s="46" t="s">
        <v>22401</v>
      </c>
      <c r="I4421" s="45" t="s">
        <v>22196</v>
      </c>
      <c r="J4421" s="46" t="s">
        <v>22197</v>
      </c>
      <c r="K4421" s="46" t="s">
        <v>22197</v>
      </c>
      <c r="L4421" s="45" t="s">
        <v>7306</v>
      </c>
      <c r="M4421" s="45" t="s">
        <v>7307</v>
      </c>
    </row>
    <row r="4422" spans="1:13" ht="43.2">
      <c r="A4422" s="42" t="s">
        <v>7209</v>
      </c>
      <c r="B4422" s="43">
        <f t="shared" si="140"/>
        <v>59</v>
      </c>
      <c r="C4422" s="43" t="str">
        <f t="shared" si="139"/>
        <v>46.159</v>
      </c>
      <c r="D4422" s="44">
        <v>6</v>
      </c>
      <c r="E4422" s="45" t="s">
        <v>22402</v>
      </c>
      <c r="F4422" s="45" t="s">
        <v>22403</v>
      </c>
      <c r="G4422" s="45" t="s">
        <v>22404</v>
      </c>
      <c r="H4422" s="46" t="s">
        <v>22405</v>
      </c>
      <c r="I4422" s="45" t="s">
        <v>22196</v>
      </c>
      <c r="J4422" s="46" t="s">
        <v>22197</v>
      </c>
      <c r="K4422" s="46" t="s">
        <v>22197</v>
      </c>
      <c r="L4422" s="45" t="s">
        <v>7306</v>
      </c>
      <c r="M4422" s="45" t="s">
        <v>7307</v>
      </c>
    </row>
    <row r="4423" spans="1:13" ht="43.2">
      <c r="A4423" s="42" t="s">
        <v>7209</v>
      </c>
      <c r="B4423" s="43">
        <f t="shared" si="140"/>
        <v>60</v>
      </c>
      <c r="C4423" s="43" t="str">
        <f t="shared" si="139"/>
        <v>46.160</v>
      </c>
      <c r="D4423" s="44">
        <v>6</v>
      </c>
      <c r="E4423" s="45" t="s">
        <v>22406</v>
      </c>
      <c r="F4423" s="45" t="s">
        <v>22407</v>
      </c>
      <c r="G4423" s="45" t="s">
        <v>22408</v>
      </c>
      <c r="H4423" s="46" t="s">
        <v>22409</v>
      </c>
      <c r="I4423" s="45" t="s">
        <v>22196</v>
      </c>
      <c r="J4423" s="46" t="s">
        <v>22197</v>
      </c>
      <c r="K4423" s="46" t="s">
        <v>22197</v>
      </c>
      <c r="L4423" s="45" t="s">
        <v>7306</v>
      </c>
      <c r="M4423" s="45" t="s">
        <v>7307</v>
      </c>
    </row>
    <row r="4424" spans="1:13" ht="43.2">
      <c r="A4424" s="42" t="s">
        <v>7209</v>
      </c>
      <c r="B4424" s="43">
        <f t="shared" si="140"/>
        <v>61</v>
      </c>
      <c r="C4424" s="43" t="str">
        <f t="shared" si="139"/>
        <v>46.161</v>
      </c>
      <c r="D4424" s="44">
        <v>7</v>
      </c>
      <c r="E4424" s="45" t="s">
        <v>22410</v>
      </c>
      <c r="F4424" s="45" t="s">
        <v>22411</v>
      </c>
      <c r="G4424" s="45" t="s">
        <v>22412</v>
      </c>
      <c r="H4424" s="46" t="s">
        <v>22413</v>
      </c>
      <c r="I4424" s="45" t="s">
        <v>22196</v>
      </c>
      <c r="J4424" s="46" t="s">
        <v>22197</v>
      </c>
      <c r="K4424" s="46" t="s">
        <v>22197</v>
      </c>
      <c r="L4424" s="45" t="s">
        <v>7306</v>
      </c>
      <c r="M4424" s="45" t="s">
        <v>7307</v>
      </c>
    </row>
    <row r="4425" spans="1:13" ht="43.2">
      <c r="A4425" s="42" t="s">
        <v>7209</v>
      </c>
      <c r="B4425" s="43">
        <f t="shared" si="140"/>
        <v>62</v>
      </c>
      <c r="C4425" s="43" t="str">
        <f t="shared" si="139"/>
        <v>46.162</v>
      </c>
      <c r="D4425" s="44">
        <v>6</v>
      </c>
      <c r="E4425" s="45" t="s">
        <v>22414</v>
      </c>
      <c r="F4425" s="45" t="s">
        <v>22415</v>
      </c>
      <c r="G4425" s="45" t="s">
        <v>22416</v>
      </c>
      <c r="H4425" s="46" t="s">
        <v>22417</v>
      </c>
      <c r="I4425" s="45" t="s">
        <v>22196</v>
      </c>
      <c r="J4425" s="46" t="s">
        <v>22197</v>
      </c>
      <c r="K4425" s="46" t="s">
        <v>22197</v>
      </c>
      <c r="L4425" s="45" t="s">
        <v>7306</v>
      </c>
      <c r="M4425" s="45" t="s">
        <v>7307</v>
      </c>
    </row>
    <row r="4426" spans="1:13" ht="43.2">
      <c r="A4426" s="42" t="s">
        <v>7209</v>
      </c>
      <c r="B4426" s="43">
        <f t="shared" si="140"/>
        <v>63</v>
      </c>
      <c r="C4426" s="43" t="str">
        <f t="shared" si="139"/>
        <v>46.163</v>
      </c>
      <c r="D4426" s="44">
        <v>6</v>
      </c>
      <c r="E4426" s="45" t="s">
        <v>22418</v>
      </c>
      <c r="F4426" s="45" t="s">
        <v>22419</v>
      </c>
      <c r="G4426" s="45" t="s">
        <v>22420</v>
      </c>
      <c r="H4426" s="46" t="s">
        <v>22421</v>
      </c>
      <c r="I4426" s="45" t="s">
        <v>22196</v>
      </c>
      <c r="J4426" s="46" t="s">
        <v>22197</v>
      </c>
      <c r="K4426" s="46" t="s">
        <v>22197</v>
      </c>
      <c r="L4426" s="45" t="s">
        <v>7306</v>
      </c>
      <c r="M4426" s="45" t="s">
        <v>7307</v>
      </c>
    </row>
    <row r="4427" spans="1:13" ht="43.2">
      <c r="A4427" s="42" t="s">
        <v>7209</v>
      </c>
      <c r="B4427" s="43">
        <f t="shared" si="140"/>
        <v>64</v>
      </c>
      <c r="C4427" s="43" t="str">
        <f t="shared" si="139"/>
        <v>46.164</v>
      </c>
      <c r="D4427" s="44">
        <v>7</v>
      </c>
      <c r="E4427" s="45" t="s">
        <v>22422</v>
      </c>
      <c r="F4427" s="45" t="s">
        <v>22423</v>
      </c>
      <c r="G4427" s="45" t="s">
        <v>22424</v>
      </c>
      <c r="H4427" s="46" t="s">
        <v>22425</v>
      </c>
      <c r="I4427" s="45" t="s">
        <v>22196</v>
      </c>
      <c r="J4427" s="46" t="s">
        <v>22197</v>
      </c>
      <c r="K4427" s="46" t="s">
        <v>22197</v>
      </c>
      <c r="L4427" s="45" t="s">
        <v>7306</v>
      </c>
      <c r="M4427" s="45" t="s">
        <v>7307</v>
      </c>
    </row>
    <row r="4428" spans="1:13" ht="43.2">
      <c r="A4428" s="42" t="s">
        <v>7209</v>
      </c>
      <c r="B4428" s="43">
        <f t="shared" si="140"/>
        <v>65</v>
      </c>
      <c r="C4428" s="43" t="str">
        <f t="shared" si="139"/>
        <v>46.165</v>
      </c>
      <c r="D4428" s="44">
        <v>6</v>
      </c>
      <c r="E4428" s="45" t="s">
        <v>22426</v>
      </c>
      <c r="F4428" s="45" t="s">
        <v>22427</v>
      </c>
      <c r="G4428" s="45" t="s">
        <v>22428</v>
      </c>
      <c r="H4428" s="46" t="s">
        <v>22429</v>
      </c>
      <c r="I4428" s="45" t="s">
        <v>22196</v>
      </c>
      <c r="J4428" s="46" t="s">
        <v>22197</v>
      </c>
      <c r="K4428" s="46" t="s">
        <v>22197</v>
      </c>
      <c r="L4428" s="45" t="s">
        <v>7306</v>
      </c>
      <c r="M4428" s="45" t="s">
        <v>7307</v>
      </c>
    </row>
    <row r="4429" spans="1:13" ht="28.8">
      <c r="A4429" s="42" t="s">
        <v>7209</v>
      </c>
      <c r="B4429" s="43">
        <f t="shared" si="140"/>
        <v>66</v>
      </c>
      <c r="C4429" s="43" t="str">
        <f t="shared" si="139"/>
        <v>46.166</v>
      </c>
      <c r="D4429" s="44">
        <v>7</v>
      </c>
      <c r="E4429" s="45" t="s">
        <v>22430</v>
      </c>
      <c r="F4429" s="45" t="s">
        <v>22431</v>
      </c>
      <c r="G4429" s="45" t="s">
        <v>22432</v>
      </c>
      <c r="H4429" s="45" t="s">
        <v>22433</v>
      </c>
      <c r="I4429" s="45" t="s">
        <v>22196</v>
      </c>
      <c r="J4429" s="46" t="s">
        <v>22197</v>
      </c>
      <c r="K4429" s="46" t="s">
        <v>22197</v>
      </c>
      <c r="L4429" s="45" t="s">
        <v>7306</v>
      </c>
      <c r="M4429" s="45" t="s">
        <v>7307</v>
      </c>
    </row>
    <row r="4430" spans="1:13" ht="28.8">
      <c r="A4430" s="42" t="s">
        <v>7209</v>
      </c>
      <c r="B4430" s="43">
        <f t="shared" si="140"/>
        <v>67</v>
      </c>
      <c r="C4430" s="43" t="str">
        <f t="shared" si="139"/>
        <v>46.167</v>
      </c>
      <c r="D4430" s="44">
        <v>7</v>
      </c>
      <c r="E4430" s="45" t="s">
        <v>22434</v>
      </c>
      <c r="F4430" s="45" t="s">
        <v>22435</v>
      </c>
      <c r="G4430" s="45" t="s">
        <v>22436</v>
      </c>
      <c r="H4430" s="46" t="s">
        <v>22437</v>
      </c>
      <c r="I4430" s="45" t="s">
        <v>22196</v>
      </c>
      <c r="J4430" s="46" t="s">
        <v>22197</v>
      </c>
      <c r="K4430" s="46" t="s">
        <v>22197</v>
      </c>
      <c r="L4430" s="45" t="s">
        <v>7306</v>
      </c>
      <c r="M4430" s="45" t="s">
        <v>7307</v>
      </c>
    </row>
    <row r="4431" spans="1:13" ht="28.8">
      <c r="A4431" s="42" t="s">
        <v>7209</v>
      </c>
      <c r="B4431" s="43">
        <f t="shared" si="140"/>
        <v>68</v>
      </c>
      <c r="C4431" s="43" t="str">
        <f t="shared" si="139"/>
        <v>46.168</v>
      </c>
      <c r="D4431" s="44">
        <v>7</v>
      </c>
      <c r="E4431" s="45" t="s">
        <v>22438</v>
      </c>
      <c r="F4431" s="45" t="s">
        <v>22439</v>
      </c>
      <c r="G4431" s="45" t="s">
        <v>22440</v>
      </c>
      <c r="H4431" s="46" t="s">
        <v>22441</v>
      </c>
      <c r="I4431" s="45" t="s">
        <v>22196</v>
      </c>
      <c r="J4431" s="46" t="s">
        <v>22197</v>
      </c>
      <c r="K4431" s="46" t="s">
        <v>22197</v>
      </c>
      <c r="L4431" s="45" t="s">
        <v>7306</v>
      </c>
      <c r="M4431" s="45" t="s">
        <v>7307</v>
      </c>
    </row>
    <row r="4432" spans="1:13" ht="28.8">
      <c r="A4432" s="42" t="s">
        <v>7209</v>
      </c>
      <c r="B4432" s="43">
        <f t="shared" si="140"/>
        <v>69</v>
      </c>
      <c r="C4432" s="43" t="str">
        <f t="shared" si="139"/>
        <v>46.169</v>
      </c>
      <c r="D4432" s="44">
        <v>7</v>
      </c>
      <c r="E4432" s="45" t="s">
        <v>22442</v>
      </c>
      <c r="F4432" s="45" t="s">
        <v>22443</v>
      </c>
      <c r="G4432" s="45" t="s">
        <v>22444</v>
      </c>
      <c r="H4432" s="46" t="s">
        <v>22445</v>
      </c>
      <c r="I4432" s="45" t="s">
        <v>22196</v>
      </c>
      <c r="J4432" s="46" t="s">
        <v>22197</v>
      </c>
      <c r="K4432" s="46" t="s">
        <v>22197</v>
      </c>
      <c r="L4432" s="45" t="s">
        <v>7306</v>
      </c>
      <c r="M4432" s="45" t="s">
        <v>7307</v>
      </c>
    </row>
    <row r="4433" spans="1:13" ht="43.2">
      <c r="A4433" s="42" t="s">
        <v>7209</v>
      </c>
      <c r="B4433" s="43">
        <f t="shared" si="140"/>
        <v>70</v>
      </c>
      <c r="C4433" s="43" t="str">
        <f t="shared" si="139"/>
        <v>46.170</v>
      </c>
      <c r="D4433" s="44">
        <v>6</v>
      </c>
      <c r="E4433" s="45" t="s">
        <v>22446</v>
      </c>
      <c r="F4433" s="45" t="s">
        <v>22447</v>
      </c>
      <c r="G4433" s="45" t="s">
        <v>22448</v>
      </c>
      <c r="H4433" s="46" t="s">
        <v>22449</v>
      </c>
      <c r="I4433" s="45" t="s">
        <v>22196</v>
      </c>
      <c r="J4433" s="46" t="s">
        <v>22197</v>
      </c>
      <c r="K4433" s="46" t="s">
        <v>22197</v>
      </c>
      <c r="L4433" s="45" t="s">
        <v>7306</v>
      </c>
      <c r="M4433" s="45" t="s">
        <v>7307</v>
      </c>
    </row>
    <row r="4434" spans="1:13" ht="43.2">
      <c r="A4434" s="42" t="s">
        <v>7209</v>
      </c>
      <c r="B4434" s="43">
        <f t="shared" si="140"/>
        <v>71</v>
      </c>
      <c r="C4434" s="43" t="str">
        <f t="shared" si="139"/>
        <v>46.171</v>
      </c>
      <c r="D4434" s="44">
        <v>6</v>
      </c>
      <c r="E4434" s="45" t="s">
        <v>22450</v>
      </c>
      <c r="F4434" s="45" t="s">
        <v>22451</v>
      </c>
      <c r="G4434" s="45" t="s">
        <v>22452</v>
      </c>
      <c r="H4434" s="46" t="s">
        <v>22453</v>
      </c>
      <c r="I4434" s="45" t="s">
        <v>22196</v>
      </c>
      <c r="J4434" s="46" t="s">
        <v>22197</v>
      </c>
      <c r="K4434" s="46" t="s">
        <v>22197</v>
      </c>
      <c r="L4434" s="45" t="s">
        <v>7306</v>
      </c>
      <c r="M4434" s="45" t="s">
        <v>7307</v>
      </c>
    </row>
    <row r="4435" spans="1:13" ht="28.8">
      <c r="A4435" s="42" t="s">
        <v>7209</v>
      </c>
      <c r="B4435" s="43">
        <f t="shared" si="140"/>
        <v>72</v>
      </c>
      <c r="C4435" s="43" t="str">
        <f t="shared" si="139"/>
        <v>46.172</v>
      </c>
      <c r="D4435" s="44">
        <v>6</v>
      </c>
      <c r="E4435" s="45" t="s">
        <v>22454</v>
      </c>
      <c r="F4435" s="45" t="s">
        <v>22455</v>
      </c>
      <c r="G4435" s="45" t="s">
        <v>22456</v>
      </c>
      <c r="H4435" s="46" t="s">
        <v>22457</v>
      </c>
      <c r="I4435" s="45" t="s">
        <v>22196</v>
      </c>
      <c r="J4435" s="46" t="s">
        <v>22197</v>
      </c>
      <c r="K4435" s="46" t="s">
        <v>22197</v>
      </c>
      <c r="L4435" s="45" t="s">
        <v>7306</v>
      </c>
      <c r="M4435" s="45" t="s">
        <v>7307</v>
      </c>
    </row>
    <row r="4436" spans="1:13" ht="43.2">
      <c r="A4436" s="42" t="s">
        <v>7209</v>
      </c>
      <c r="B4436" s="43">
        <f t="shared" si="140"/>
        <v>73</v>
      </c>
      <c r="C4436" s="43" t="str">
        <f t="shared" si="139"/>
        <v>46.173</v>
      </c>
      <c r="D4436" s="44">
        <v>6</v>
      </c>
      <c r="E4436" s="45" t="s">
        <v>22458</v>
      </c>
      <c r="F4436" s="45" t="s">
        <v>22459</v>
      </c>
      <c r="G4436" s="45" t="s">
        <v>22460</v>
      </c>
      <c r="H4436" s="46" t="s">
        <v>22461</v>
      </c>
      <c r="I4436" s="45" t="s">
        <v>22196</v>
      </c>
      <c r="J4436" s="46" t="s">
        <v>22197</v>
      </c>
      <c r="K4436" s="46" t="s">
        <v>22197</v>
      </c>
      <c r="L4436" s="45" t="s">
        <v>7306</v>
      </c>
      <c r="M4436" s="45" t="s">
        <v>7307</v>
      </c>
    </row>
    <row r="4437" spans="1:13" ht="28.8">
      <c r="A4437" s="42" t="s">
        <v>7209</v>
      </c>
      <c r="B4437" s="43">
        <f t="shared" si="140"/>
        <v>74</v>
      </c>
      <c r="C4437" s="43" t="str">
        <f t="shared" si="139"/>
        <v>46.174</v>
      </c>
      <c r="D4437" s="44">
        <v>6</v>
      </c>
      <c r="E4437" s="45" t="s">
        <v>22462</v>
      </c>
      <c r="F4437" s="45" t="s">
        <v>22463</v>
      </c>
      <c r="G4437" s="45" t="s">
        <v>22464</v>
      </c>
      <c r="H4437" s="46" t="s">
        <v>22465</v>
      </c>
      <c r="I4437" s="45" t="s">
        <v>22196</v>
      </c>
      <c r="J4437" s="46" t="s">
        <v>22197</v>
      </c>
      <c r="K4437" s="46" t="s">
        <v>22197</v>
      </c>
      <c r="L4437" s="45" t="s">
        <v>7306</v>
      </c>
      <c r="M4437" s="45" t="s">
        <v>7307</v>
      </c>
    </row>
    <row r="4438" spans="1:13" ht="43.2">
      <c r="A4438" s="42" t="s">
        <v>7209</v>
      </c>
      <c r="B4438" s="43">
        <f t="shared" si="140"/>
        <v>75</v>
      </c>
      <c r="C4438" s="43" t="str">
        <f t="shared" si="139"/>
        <v>46.175</v>
      </c>
      <c r="D4438" s="44">
        <v>7</v>
      </c>
      <c r="E4438" s="45" t="s">
        <v>22466</v>
      </c>
      <c r="F4438" s="45" t="s">
        <v>22467</v>
      </c>
      <c r="G4438" s="45" t="s">
        <v>22468</v>
      </c>
      <c r="H4438" s="46" t="s">
        <v>22469</v>
      </c>
      <c r="I4438" s="45" t="s">
        <v>22196</v>
      </c>
      <c r="J4438" s="46" t="s">
        <v>22197</v>
      </c>
      <c r="K4438" s="46" t="s">
        <v>22197</v>
      </c>
      <c r="L4438" s="45" t="s">
        <v>7306</v>
      </c>
      <c r="M4438" s="45" t="s">
        <v>7307</v>
      </c>
    </row>
    <row r="4439" spans="1:13" ht="43.2">
      <c r="A4439" s="42" t="s">
        <v>7209</v>
      </c>
      <c r="B4439" s="43">
        <f t="shared" si="140"/>
        <v>76</v>
      </c>
      <c r="C4439" s="43" t="str">
        <f t="shared" si="139"/>
        <v>46.176</v>
      </c>
      <c r="D4439" s="44">
        <v>7</v>
      </c>
      <c r="E4439" s="45" t="s">
        <v>22470</v>
      </c>
      <c r="F4439" s="45" t="s">
        <v>22471</v>
      </c>
      <c r="G4439" s="45" t="s">
        <v>22472</v>
      </c>
      <c r="H4439" s="46" t="s">
        <v>22473</v>
      </c>
      <c r="I4439" s="45" t="s">
        <v>22196</v>
      </c>
      <c r="J4439" s="46" t="s">
        <v>22197</v>
      </c>
      <c r="K4439" s="46" t="s">
        <v>22197</v>
      </c>
      <c r="L4439" s="45" t="s">
        <v>7306</v>
      </c>
      <c r="M4439" s="45" t="s">
        <v>7307</v>
      </c>
    </row>
    <row r="4440" spans="1:13" ht="43.2">
      <c r="A4440" s="42" t="s">
        <v>7209</v>
      </c>
      <c r="B4440" s="43">
        <f t="shared" si="140"/>
        <v>77</v>
      </c>
      <c r="C4440" s="43" t="str">
        <f t="shared" si="139"/>
        <v>46.177</v>
      </c>
      <c r="D4440" s="44">
        <v>6</v>
      </c>
      <c r="E4440" s="45" t="s">
        <v>22474</v>
      </c>
      <c r="F4440" s="45" t="s">
        <v>22475</v>
      </c>
      <c r="G4440" s="45" t="s">
        <v>22476</v>
      </c>
      <c r="H4440" s="46" t="s">
        <v>22477</v>
      </c>
      <c r="I4440" s="45" t="s">
        <v>22196</v>
      </c>
      <c r="J4440" s="46" t="s">
        <v>22197</v>
      </c>
      <c r="K4440" s="46" t="s">
        <v>22197</v>
      </c>
      <c r="L4440" s="45" t="s">
        <v>7306</v>
      </c>
      <c r="M4440" s="45" t="s">
        <v>7307</v>
      </c>
    </row>
    <row r="4441" spans="1:13" ht="43.2">
      <c r="A4441" s="42" t="s">
        <v>7209</v>
      </c>
      <c r="B4441" s="43">
        <f t="shared" si="140"/>
        <v>78</v>
      </c>
      <c r="C4441" s="43" t="str">
        <f t="shared" si="139"/>
        <v>46.178</v>
      </c>
      <c r="D4441" s="44">
        <v>7</v>
      </c>
      <c r="E4441" s="45" t="s">
        <v>22478</v>
      </c>
      <c r="F4441" s="45" t="s">
        <v>22479</v>
      </c>
      <c r="G4441" s="45" t="s">
        <v>22480</v>
      </c>
      <c r="H4441" s="46" t="s">
        <v>22481</v>
      </c>
      <c r="I4441" s="45" t="s">
        <v>22196</v>
      </c>
      <c r="J4441" s="46" t="s">
        <v>22197</v>
      </c>
      <c r="K4441" s="46" t="s">
        <v>22197</v>
      </c>
      <c r="L4441" s="45" t="s">
        <v>7306</v>
      </c>
      <c r="M4441" s="45" t="s">
        <v>7307</v>
      </c>
    </row>
    <row r="4442" spans="1:13" ht="43.2">
      <c r="A4442" s="42" t="s">
        <v>7209</v>
      </c>
      <c r="B4442" s="43">
        <f t="shared" si="140"/>
        <v>79</v>
      </c>
      <c r="C4442" s="43" t="str">
        <f t="shared" si="139"/>
        <v>46.179</v>
      </c>
      <c r="D4442" s="44">
        <v>5</v>
      </c>
      <c r="E4442" s="45" t="s">
        <v>22482</v>
      </c>
      <c r="F4442" s="45" t="s">
        <v>22483</v>
      </c>
      <c r="G4442" s="45" t="s">
        <v>22484</v>
      </c>
      <c r="H4442" s="46" t="s">
        <v>22485</v>
      </c>
      <c r="I4442" s="45" t="s">
        <v>22196</v>
      </c>
      <c r="J4442" s="46" t="s">
        <v>22197</v>
      </c>
      <c r="K4442" s="46" t="s">
        <v>22197</v>
      </c>
      <c r="L4442" s="45" t="s">
        <v>7306</v>
      </c>
      <c r="M4442" s="45" t="s">
        <v>7307</v>
      </c>
    </row>
    <row r="4443" spans="1:13" ht="28.8">
      <c r="A4443" s="42" t="s">
        <v>7209</v>
      </c>
      <c r="B4443" s="43">
        <f t="shared" si="140"/>
        <v>80</v>
      </c>
      <c r="C4443" s="43" t="str">
        <f t="shared" si="139"/>
        <v>46.180</v>
      </c>
      <c r="D4443" s="44">
        <v>6</v>
      </c>
      <c r="E4443" s="45" t="s">
        <v>22486</v>
      </c>
      <c r="F4443" s="45" t="s">
        <v>22487</v>
      </c>
      <c r="G4443" s="45" t="s">
        <v>22488</v>
      </c>
      <c r="H4443" s="45" t="s">
        <v>22489</v>
      </c>
      <c r="I4443" s="45" t="s">
        <v>22196</v>
      </c>
      <c r="J4443" s="46" t="s">
        <v>22197</v>
      </c>
      <c r="K4443" s="46" t="s">
        <v>22197</v>
      </c>
      <c r="L4443" s="45" t="s">
        <v>7306</v>
      </c>
      <c r="M4443" s="45" t="s">
        <v>7307</v>
      </c>
    </row>
    <row r="4444" spans="1:13" ht="28.8">
      <c r="A4444" s="42" t="s">
        <v>7209</v>
      </c>
      <c r="B4444" s="43">
        <f t="shared" si="140"/>
        <v>81</v>
      </c>
      <c r="C4444" s="43" t="str">
        <f t="shared" si="139"/>
        <v>46.181</v>
      </c>
      <c r="D4444" s="44">
        <v>6</v>
      </c>
      <c r="E4444" s="45" t="s">
        <v>22490</v>
      </c>
      <c r="F4444" s="45" t="s">
        <v>22491</v>
      </c>
      <c r="G4444" s="45" t="s">
        <v>22492</v>
      </c>
      <c r="H4444" s="46" t="s">
        <v>22493</v>
      </c>
      <c r="I4444" s="45" t="s">
        <v>22196</v>
      </c>
      <c r="J4444" s="46" t="s">
        <v>22197</v>
      </c>
      <c r="K4444" s="46" t="s">
        <v>22197</v>
      </c>
      <c r="L4444" s="45" t="s">
        <v>7306</v>
      </c>
      <c r="M4444" s="45" t="s">
        <v>7307</v>
      </c>
    </row>
    <row r="4445" spans="1:13" ht="28.8">
      <c r="A4445" s="42" t="s">
        <v>7209</v>
      </c>
      <c r="B4445" s="43">
        <f t="shared" si="140"/>
        <v>82</v>
      </c>
      <c r="C4445" s="43" t="str">
        <f t="shared" si="139"/>
        <v>46.182</v>
      </c>
      <c r="D4445" s="44">
        <v>7</v>
      </c>
      <c r="E4445" s="45" t="s">
        <v>22494</v>
      </c>
      <c r="F4445" s="45" t="s">
        <v>22495</v>
      </c>
      <c r="G4445" s="45" t="s">
        <v>22496</v>
      </c>
      <c r="H4445" s="46" t="s">
        <v>22497</v>
      </c>
      <c r="I4445" s="45" t="s">
        <v>22196</v>
      </c>
      <c r="J4445" s="46" t="s">
        <v>22197</v>
      </c>
      <c r="K4445" s="46" t="s">
        <v>22197</v>
      </c>
      <c r="L4445" s="45" t="s">
        <v>7306</v>
      </c>
      <c r="M4445" s="45" t="s">
        <v>7307</v>
      </c>
    </row>
    <row r="4446" spans="1:13" ht="28.8">
      <c r="A4446" s="42" t="s">
        <v>7209</v>
      </c>
      <c r="B4446" s="43">
        <f t="shared" si="140"/>
        <v>83</v>
      </c>
      <c r="C4446" s="43" t="str">
        <f t="shared" si="139"/>
        <v>46.183</v>
      </c>
      <c r="D4446" s="44">
        <v>7</v>
      </c>
      <c r="E4446" s="45" t="s">
        <v>22498</v>
      </c>
      <c r="F4446" s="45" t="s">
        <v>22499</v>
      </c>
      <c r="G4446" s="45" t="s">
        <v>22500</v>
      </c>
      <c r="H4446" s="46" t="s">
        <v>22501</v>
      </c>
      <c r="I4446" s="45" t="s">
        <v>22196</v>
      </c>
      <c r="J4446" s="46" t="s">
        <v>22197</v>
      </c>
      <c r="K4446" s="46" t="s">
        <v>22197</v>
      </c>
      <c r="L4446" s="45" t="s">
        <v>7306</v>
      </c>
      <c r="M4446" s="45" t="s">
        <v>7307</v>
      </c>
    </row>
    <row r="4447" spans="1:13" ht="28.8">
      <c r="A4447" s="42" t="s">
        <v>7209</v>
      </c>
      <c r="B4447" s="43">
        <f t="shared" si="140"/>
        <v>84</v>
      </c>
      <c r="C4447" s="43" t="str">
        <f t="shared" si="139"/>
        <v>46.184</v>
      </c>
      <c r="D4447" s="44">
        <v>7</v>
      </c>
      <c r="E4447" s="45" t="s">
        <v>22502</v>
      </c>
      <c r="F4447" s="45" t="s">
        <v>22503</v>
      </c>
      <c r="G4447" s="45" t="s">
        <v>22504</v>
      </c>
      <c r="H4447" s="46" t="s">
        <v>22505</v>
      </c>
      <c r="I4447" s="45" t="s">
        <v>22196</v>
      </c>
      <c r="J4447" s="46" t="s">
        <v>22197</v>
      </c>
      <c r="K4447" s="46" t="s">
        <v>22197</v>
      </c>
      <c r="L4447" s="45" t="s">
        <v>7306</v>
      </c>
      <c r="M4447" s="45" t="s">
        <v>7307</v>
      </c>
    </row>
    <row r="4448" spans="1:13" ht="28.8">
      <c r="A4448" s="42" t="s">
        <v>7209</v>
      </c>
      <c r="B4448" s="43">
        <f t="shared" si="140"/>
        <v>85</v>
      </c>
      <c r="C4448" s="43" t="str">
        <f t="shared" si="139"/>
        <v>46.185</v>
      </c>
      <c r="D4448" s="44">
        <v>7</v>
      </c>
      <c r="E4448" s="45" t="s">
        <v>22506</v>
      </c>
      <c r="F4448" s="45" t="s">
        <v>22507</v>
      </c>
      <c r="G4448" s="45" t="s">
        <v>22508</v>
      </c>
      <c r="H4448" s="45" t="s">
        <v>22509</v>
      </c>
      <c r="I4448" s="45" t="s">
        <v>22196</v>
      </c>
      <c r="J4448" s="46" t="s">
        <v>22197</v>
      </c>
      <c r="K4448" s="46" t="s">
        <v>22197</v>
      </c>
      <c r="L4448" s="45" t="s">
        <v>7306</v>
      </c>
      <c r="M4448" s="45" t="s">
        <v>7307</v>
      </c>
    </row>
    <row r="4449" spans="1:13" ht="28.8">
      <c r="A4449" s="42" t="s">
        <v>7209</v>
      </c>
      <c r="B4449" s="43">
        <f t="shared" si="140"/>
        <v>86</v>
      </c>
      <c r="C4449" s="43" t="str">
        <f t="shared" si="139"/>
        <v>46.186</v>
      </c>
      <c r="D4449" s="44">
        <v>7</v>
      </c>
      <c r="E4449" s="45" t="s">
        <v>22510</v>
      </c>
      <c r="F4449" s="45" t="s">
        <v>22511</v>
      </c>
      <c r="G4449" s="45" t="s">
        <v>22512</v>
      </c>
      <c r="H4449" s="45" t="s">
        <v>22513</v>
      </c>
      <c r="I4449" s="45" t="s">
        <v>22196</v>
      </c>
      <c r="J4449" s="46" t="s">
        <v>22197</v>
      </c>
      <c r="K4449" s="46" t="s">
        <v>22197</v>
      </c>
      <c r="L4449" s="45" t="s">
        <v>7306</v>
      </c>
      <c r="M4449" s="45" t="s">
        <v>7307</v>
      </c>
    </row>
    <row r="4450" spans="1:13" ht="43.2">
      <c r="A4450" s="42" t="s">
        <v>7209</v>
      </c>
      <c r="B4450" s="43">
        <f t="shared" si="140"/>
        <v>87</v>
      </c>
      <c r="C4450" s="43" t="str">
        <f t="shared" si="139"/>
        <v>46.187</v>
      </c>
      <c r="D4450" s="44">
        <v>6</v>
      </c>
      <c r="E4450" s="45" t="s">
        <v>22514</v>
      </c>
      <c r="F4450" s="45" t="s">
        <v>22515</v>
      </c>
      <c r="G4450" s="45" t="s">
        <v>22516</v>
      </c>
      <c r="H4450" s="46" t="s">
        <v>22517</v>
      </c>
      <c r="I4450" s="45" t="s">
        <v>22196</v>
      </c>
      <c r="J4450" s="46" t="s">
        <v>22197</v>
      </c>
      <c r="K4450" s="46" t="s">
        <v>22197</v>
      </c>
      <c r="L4450" s="45" t="s">
        <v>7306</v>
      </c>
      <c r="M4450" s="45" t="s">
        <v>7307</v>
      </c>
    </row>
    <row r="4451" spans="1:13" ht="43.2">
      <c r="A4451" s="42" t="s">
        <v>7209</v>
      </c>
      <c r="B4451" s="43">
        <f t="shared" si="140"/>
        <v>88</v>
      </c>
      <c r="C4451" s="43" t="str">
        <f t="shared" si="139"/>
        <v>46.188</v>
      </c>
      <c r="D4451" s="44">
        <v>6</v>
      </c>
      <c r="E4451" s="45" t="s">
        <v>22518</v>
      </c>
      <c r="F4451" s="45" t="s">
        <v>22519</v>
      </c>
      <c r="G4451" s="45" t="s">
        <v>22520</v>
      </c>
      <c r="H4451" s="46" t="s">
        <v>22521</v>
      </c>
      <c r="I4451" s="45" t="s">
        <v>22196</v>
      </c>
      <c r="J4451" s="46" t="s">
        <v>22197</v>
      </c>
      <c r="K4451" s="46" t="s">
        <v>22197</v>
      </c>
      <c r="L4451" s="45" t="s">
        <v>7306</v>
      </c>
      <c r="M4451" s="45" t="s">
        <v>7307</v>
      </c>
    </row>
    <row r="4452" spans="1:13" ht="43.2">
      <c r="A4452" s="42" t="s">
        <v>7209</v>
      </c>
      <c r="B4452" s="43">
        <f t="shared" si="140"/>
        <v>89</v>
      </c>
      <c r="C4452" s="43" t="str">
        <f t="shared" si="139"/>
        <v>46.189</v>
      </c>
      <c r="D4452" s="44">
        <v>6</v>
      </c>
      <c r="E4452" s="45" t="s">
        <v>22522</v>
      </c>
      <c r="F4452" s="45" t="s">
        <v>22523</v>
      </c>
      <c r="G4452" s="45" t="s">
        <v>22524</v>
      </c>
      <c r="H4452" s="46" t="s">
        <v>22525</v>
      </c>
      <c r="I4452" s="45" t="s">
        <v>22196</v>
      </c>
      <c r="J4452" s="46" t="s">
        <v>22197</v>
      </c>
      <c r="K4452" s="46" t="s">
        <v>22197</v>
      </c>
      <c r="L4452" s="45" t="s">
        <v>7306</v>
      </c>
      <c r="M4452" s="45" t="s">
        <v>7307</v>
      </c>
    </row>
    <row r="4453" spans="1:13" ht="28.8">
      <c r="A4453" s="42" t="s">
        <v>7209</v>
      </c>
      <c r="B4453" s="43">
        <f t="shared" si="140"/>
        <v>90</v>
      </c>
      <c r="C4453" s="43" t="str">
        <f t="shared" si="139"/>
        <v>46.190</v>
      </c>
      <c r="D4453" s="44">
        <v>7</v>
      </c>
      <c r="E4453" s="45" t="s">
        <v>22526</v>
      </c>
      <c r="F4453" s="45" t="s">
        <v>22527</v>
      </c>
      <c r="G4453" s="45" t="s">
        <v>22528</v>
      </c>
      <c r="H4453" s="45" t="s">
        <v>22529</v>
      </c>
      <c r="I4453" s="45" t="s">
        <v>22196</v>
      </c>
      <c r="J4453" s="46" t="s">
        <v>22197</v>
      </c>
      <c r="K4453" s="46" t="s">
        <v>22197</v>
      </c>
      <c r="L4453" s="45" t="s">
        <v>7306</v>
      </c>
      <c r="M4453" s="45" t="s">
        <v>7307</v>
      </c>
    </row>
    <row r="4454" spans="1:13" ht="28.8">
      <c r="A4454" s="42" t="s">
        <v>7209</v>
      </c>
      <c r="B4454" s="43">
        <f t="shared" si="140"/>
        <v>91</v>
      </c>
      <c r="C4454" s="43" t="str">
        <f t="shared" si="139"/>
        <v>46.191</v>
      </c>
      <c r="D4454" s="44">
        <v>7</v>
      </c>
      <c r="E4454" s="45" t="s">
        <v>22530</v>
      </c>
      <c r="F4454" s="45" t="s">
        <v>22531</v>
      </c>
      <c r="G4454" s="45" t="s">
        <v>22532</v>
      </c>
      <c r="H4454" s="46" t="s">
        <v>22533</v>
      </c>
      <c r="I4454" s="45" t="s">
        <v>22196</v>
      </c>
      <c r="J4454" s="46" t="s">
        <v>22197</v>
      </c>
      <c r="K4454" s="46" t="s">
        <v>22197</v>
      </c>
      <c r="L4454" s="45" t="s">
        <v>7306</v>
      </c>
      <c r="M4454" s="45" t="s">
        <v>7307</v>
      </c>
    </row>
    <row r="4455" spans="1:13" ht="28.8">
      <c r="A4455" s="42" t="s">
        <v>7209</v>
      </c>
      <c r="B4455" s="43">
        <f t="shared" si="140"/>
        <v>92</v>
      </c>
      <c r="C4455" s="43" t="str">
        <f t="shared" si="139"/>
        <v>46.192</v>
      </c>
      <c r="D4455" s="44">
        <v>7</v>
      </c>
      <c r="E4455" s="45" t="s">
        <v>22534</v>
      </c>
      <c r="F4455" s="45" t="s">
        <v>22535</v>
      </c>
      <c r="G4455" s="45" t="s">
        <v>22536</v>
      </c>
      <c r="H4455" s="46" t="s">
        <v>22537</v>
      </c>
      <c r="I4455" s="45" t="s">
        <v>22196</v>
      </c>
      <c r="J4455" s="46" t="s">
        <v>22197</v>
      </c>
      <c r="K4455" s="46" t="s">
        <v>22197</v>
      </c>
      <c r="L4455" s="45" t="s">
        <v>7306</v>
      </c>
      <c r="M4455" s="45" t="s">
        <v>7307</v>
      </c>
    </row>
    <row r="4456" spans="1:13" ht="28.8">
      <c r="A4456" s="42" t="s">
        <v>7209</v>
      </c>
      <c r="B4456" s="43">
        <f t="shared" si="140"/>
        <v>93</v>
      </c>
      <c r="C4456" s="43" t="str">
        <f t="shared" si="139"/>
        <v>46.193</v>
      </c>
      <c r="D4456" s="44">
        <v>7</v>
      </c>
      <c r="E4456" s="45" t="s">
        <v>22538</v>
      </c>
      <c r="F4456" s="45" t="s">
        <v>22539</v>
      </c>
      <c r="G4456" s="45" t="s">
        <v>22540</v>
      </c>
      <c r="H4456" s="45" t="s">
        <v>22541</v>
      </c>
      <c r="I4456" s="45" t="s">
        <v>22196</v>
      </c>
      <c r="J4456" s="46" t="s">
        <v>22197</v>
      </c>
      <c r="K4456" s="46" t="s">
        <v>22197</v>
      </c>
      <c r="L4456" s="45" t="s">
        <v>7306</v>
      </c>
      <c r="M4456" s="45" t="s">
        <v>7307</v>
      </c>
    </row>
    <row r="4457" spans="1:13" ht="28.8">
      <c r="A4457" s="42" t="s">
        <v>7209</v>
      </c>
      <c r="B4457" s="43">
        <f t="shared" si="140"/>
        <v>94</v>
      </c>
      <c r="C4457" s="43" t="str">
        <f t="shared" si="139"/>
        <v>46.194</v>
      </c>
      <c r="D4457" s="44">
        <v>7</v>
      </c>
      <c r="E4457" s="45" t="s">
        <v>22542</v>
      </c>
      <c r="F4457" s="45" t="s">
        <v>22543</v>
      </c>
      <c r="G4457" s="45" t="s">
        <v>22544</v>
      </c>
      <c r="H4457" s="46" t="s">
        <v>22545</v>
      </c>
      <c r="I4457" s="45" t="s">
        <v>22196</v>
      </c>
      <c r="J4457" s="46" t="s">
        <v>22197</v>
      </c>
      <c r="K4457" s="46" t="s">
        <v>22197</v>
      </c>
      <c r="L4457" s="45" t="s">
        <v>7306</v>
      </c>
      <c r="M4457" s="45" t="s">
        <v>7307</v>
      </c>
    </row>
    <row r="4458" spans="1:13" ht="43.2">
      <c r="A4458" s="42" t="s">
        <v>7209</v>
      </c>
      <c r="B4458" s="43">
        <f t="shared" si="140"/>
        <v>95</v>
      </c>
      <c r="C4458" s="43" t="str">
        <f t="shared" si="139"/>
        <v>46.195</v>
      </c>
      <c r="D4458" s="44">
        <v>6</v>
      </c>
      <c r="E4458" s="45" t="s">
        <v>22546</v>
      </c>
      <c r="F4458" s="45" t="s">
        <v>22547</v>
      </c>
      <c r="G4458" s="45" t="s">
        <v>22548</v>
      </c>
      <c r="H4458" s="46" t="s">
        <v>22549</v>
      </c>
      <c r="I4458" s="45" t="s">
        <v>22196</v>
      </c>
      <c r="J4458" s="46" t="s">
        <v>22197</v>
      </c>
      <c r="K4458" s="46" t="s">
        <v>22197</v>
      </c>
      <c r="L4458" s="45" t="s">
        <v>7306</v>
      </c>
      <c r="M4458" s="45" t="s">
        <v>7307</v>
      </c>
    </row>
    <row r="4459" spans="1:13" ht="28.8">
      <c r="A4459" s="42" t="s">
        <v>7209</v>
      </c>
      <c r="B4459" s="43">
        <f t="shared" si="140"/>
        <v>96</v>
      </c>
      <c r="C4459" s="43" t="str">
        <f t="shared" si="139"/>
        <v>46.196</v>
      </c>
      <c r="D4459" s="44">
        <v>6</v>
      </c>
      <c r="E4459" s="45" t="s">
        <v>22550</v>
      </c>
      <c r="F4459" s="45" t="s">
        <v>22551</v>
      </c>
      <c r="G4459" s="45" t="s">
        <v>22552</v>
      </c>
      <c r="H4459" s="46" t="s">
        <v>22553</v>
      </c>
      <c r="I4459" s="45" t="s">
        <v>22196</v>
      </c>
      <c r="J4459" s="46" t="s">
        <v>22197</v>
      </c>
      <c r="K4459" s="46" t="s">
        <v>22197</v>
      </c>
      <c r="L4459" s="45" t="s">
        <v>7306</v>
      </c>
      <c r="M4459" s="45" t="s">
        <v>7307</v>
      </c>
    </row>
    <row r="4460" spans="1:13" ht="28.8">
      <c r="A4460" s="42" t="s">
        <v>7209</v>
      </c>
      <c r="B4460" s="43">
        <f t="shared" si="140"/>
        <v>97</v>
      </c>
      <c r="C4460" s="43" t="str">
        <f t="shared" si="139"/>
        <v>46.197</v>
      </c>
      <c r="D4460" s="44">
        <v>7</v>
      </c>
      <c r="E4460" s="45" t="s">
        <v>22554</v>
      </c>
      <c r="F4460" s="45" t="s">
        <v>22555</v>
      </c>
      <c r="G4460" s="45" t="s">
        <v>22556</v>
      </c>
      <c r="H4460" s="45" t="s">
        <v>22557</v>
      </c>
      <c r="I4460" s="45" t="s">
        <v>22196</v>
      </c>
      <c r="J4460" s="46" t="s">
        <v>22197</v>
      </c>
      <c r="K4460" s="46" t="s">
        <v>22197</v>
      </c>
      <c r="L4460" s="45" t="s">
        <v>7306</v>
      </c>
      <c r="M4460" s="45" t="s">
        <v>7307</v>
      </c>
    </row>
    <row r="4461" spans="1:13" ht="28.8">
      <c r="A4461" s="42" t="s">
        <v>7209</v>
      </c>
      <c r="B4461" s="43">
        <f t="shared" si="140"/>
        <v>98</v>
      </c>
      <c r="C4461" s="43" t="str">
        <f t="shared" si="139"/>
        <v>46.198</v>
      </c>
      <c r="D4461" s="44">
        <v>7</v>
      </c>
      <c r="E4461" s="45" t="s">
        <v>22558</v>
      </c>
      <c r="F4461" s="45" t="s">
        <v>22559</v>
      </c>
      <c r="G4461" s="45" t="s">
        <v>22560</v>
      </c>
      <c r="H4461" s="46" t="s">
        <v>22561</v>
      </c>
      <c r="I4461" s="45" t="s">
        <v>22196</v>
      </c>
      <c r="J4461" s="46" t="s">
        <v>22197</v>
      </c>
      <c r="K4461" s="46" t="s">
        <v>22197</v>
      </c>
      <c r="L4461" s="45" t="s">
        <v>7306</v>
      </c>
      <c r="M4461" s="45" t="s">
        <v>7307</v>
      </c>
    </row>
    <row r="4462" spans="1:13" ht="28.8">
      <c r="A4462" s="42" t="s">
        <v>7209</v>
      </c>
      <c r="B4462" s="43">
        <f t="shared" si="140"/>
        <v>99</v>
      </c>
      <c r="C4462" s="43" t="str">
        <f t="shared" si="139"/>
        <v>46.199</v>
      </c>
      <c r="D4462" s="44">
        <v>7</v>
      </c>
      <c r="E4462" s="45" t="s">
        <v>22562</v>
      </c>
      <c r="F4462" s="45" t="s">
        <v>22563</v>
      </c>
      <c r="G4462" s="45" t="s">
        <v>22564</v>
      </c>
      <c r="H4462" s="46" t="s">
        <v>22565</v>
      </c>
      <c r="I4462" s="45" t="s">
        <v>22196</v>
      </c>
      <c r="J4462" s="46" t="s">
        <v>22197</v>
      </c>
      <c r="K4462" s="46" t="s">
        <v>22197</v>
      </c>
      <c r="L4462" s="45" t="s">
        <v>7306</v>
      </c>
      <c r="M4462" s="45" t="s">
        <v>7307</v>
      </c>
    </row>
    <row r="4463" spans="1:13" ht="28.8">
      <c r="A4463" s="42" t="s">
        <v>7209</v>
      </c>
      <c r="B4463" s="43">
        <f t="shared" si="140"/>
        <v>100</v>
      </c>
      <c r="C4463" s="43" t="str">
        <f t="shared" si="139"/>
        <v>46.1100</v>
      </c>
      <c r="D4463" s="44">
        <v>7</v>
      </c>
      <c r="E4463" s="45" t="s">
        <v>22566</v>
      </c>
      <c r="F4463" s="45" t="s">
        <v>22567</v>
      </c>
      <c r="G4463" s="45" t="s">
        <v>22568</v>
      </c>
      <c r="H4463" s="46" t="s">
        <v>22569</v>
      </c>
      <c r="I4463" s="45" t="s">
        <v>22196</v>
      </c>
      <c r="J4463" s="46" t="s">
        <v>22197</v>
      </c>
      <c r="K4463" s="46" t="s">
        <v>22197</v>
      </c>
      <c r="L4463" s="45" t="s">
        <v>7306</v>
      </c>
      <c r="M4463" s="45" t="s">
        <v>7307</v>
      </c>
    </row>
    <row r="4464" spans="1:13" ht="28.8">
      <c r="A4464" s="42" t="s">
        <v>7209</v>
      </c>
      <c r="B4464" s="43">
        <f t="shared" si="140"/>
        <v>101</v>
      </c>
      <c r="C4464" s="43" t="str">
        <f t="shared" si="139"/>
        <v>46.1101</v>
      </c>
      <c r="D4464" s="44">
        <v>7</v>
      </c>
      <c r="E4464" s="45" t="s">
        <v>22570</v>
      </c>
      <c r="F4464" s="45" t="s">
        <v>22571</v>
      </c>
      <c r="G4464" s="45" t="s">
        <v>22572</v>
      </c>
      <c r="H4464" s="45" t="s">
        <v>22573</v>
      </c>
      <c r="I4464" s="45" t="s">
        <v>22196</v>
      </c>
      <c r="J4464" s="46" t="s">
        <v>22197</v>
      </c>
      <c r="K4464" s="46" t="s">
        <v>22197</v>
      </c>
      <c r="L4464" s="45" t="s">
        <v>7306</v>
      </c>
      <c r="M4464" s="45" t="s">
        <v>7307</v>
      </c>
    </row>
    <row r="4465" spans="1:13" ht="43.2">
      <c r="A4465" s="42" t="s">
        <v>7209</v>
      </c>
      <c r="B4465" s="43">
        <f t="shared" si="140"/>
        <v>102</v>
      </c>
      <c r="C4465" s="43" t="str">
        <f t="shared" si="139"/>
        <v>46.1102</v>
      </c>
      <c r="D4465" s="44">
        <v>6</v>
      </c>
      <c r="E4465" s="45" t="s">
        <v>22574</v>
      </c>
      <c r="F4465" s="45" t="s">
        <v>22575</v>
      </c>
      <c r="G4465" s="45" t="s">
        <v>22576</v>
      </c>
      <c r="H4465" s="46" t="s">
        <v>22577</v>
      </c>
      <c r="I4465" s="45" t="s">
        <v>22196</v>
      </c>
      <c r="J4465" s="46" t="s">
        <v>22197</v>
      </c>
      <c r="K4465" s="46" t="s">
        <v>22197</v>
      </c>
      <c r="L4465" s="45" t="s">
        <v>7306</v>
      </c>
      <c r="M4465" s="45" t="s">
        <v>7307</v>
      </c>
    </row>
    <row r="4466" spans="1:13" ht="43.2">
      <c r="A4466" s="42" t="s">
        <v>7209</v>
      </c>
      <c r="B4466" s="43">
        <f t="shared" si="140"/>
        <v>103</v>
      </c>
      <c r="C4466" s="43" t="str">
        <f t="shared" si="139"/>
        <v>46.1103</v>
      </c>
      <c r="D4466" s="44">
        <v>6</v>
      </c>
      <c r="E4466" s="45" t="s">
        <v>22578</v>
      </c>
      <c r="F4466" s="45" t="s">
        <v>22579</v>
      </c>
      <c r="G4466" s="45" t="s">
        <v>22580</v>
      </c>
      <c r="H4466" s="46" t="s">
        <v>22581</v>
      </c>
      <c r="I4466" s="45" t="s">
        <v>22196</v>
      </c>
      <c r="J4466" s="46" t="s">
        <v>22197</v>
      </c>
      <c r="K4466" s="46" t="s">
        <v>22197</v>
      </c>
      <c r="L4466" s="45" t="s">
        <v>7306</v>
      </c>
      <c r="M4466" s="45" t="s">
        <v>7307</v>
      </c>
    </row>
    <row r="4467" spans="1:13" ht="43.2">
      <c r="A4467" s="42" t="s">
        <v>7209</v>
      </c>
      <c r="B4467" s="43">
        <f t="shared" si="140"/>
        <v>104</v>
      </c>
      <c r="C4467" s="43" t="str">
        <f t="shared" si="139"/>
        <v>46.1104</v>
      </c>
      <c r="D4467" s="44">
        <v>6</v>
      </c>
      <c r="E4467" s="45" t="s">
        <v>22582</v>
      </c>
      <c r="F4467" s="45" t="s">
        <v>22583</v>
      </c>
      <c r="G4467" s="45" t="s">
        <v>22584</v>
      </c>
      <c r="H4467" s="46" t="s">
        <v>22585</v>
      </c>
      <c r="I4467" s="45" t="s">
        <v>22196</v>
      </c>
      <c r="J4467" s="46" t="s">
        <v>22197</v>
      </c>
      <c r="K4467" s="46" t="s">
        <v>22197</v>
      </c>
      <c r="L4467" s="45" t="s">
        <v>7306</v>
      </c>
      <c r="M4467" s="45" t="s">
        <v>7307</v>
      </c>
    </row>
    <row r="4468" spans="1:13" ht="28.8">
      <c r="A4468" s="42" t="s">
        <v>7209</v>
      </c>
      <c r="B4468" s="43">
        <f t="shared" si="140"/>
        <v>105</v>
      </c>
      <c r="C4468" s="43" t="str">
        <f t="shared" si="139"/>
        <v>46.1105</v>
      </c>
      <c r="D4468" s="44">
        <v>6</v>
      </c>
      <c r="E4468" s="45" t="s">
        <v>22586</v>
      </c>
      <c r="F4468" s="45" t="s">
        <v>22587</v>
      </c>
      <c r="G4468" s="45" t="s">
        <v>22588</v>
      </c>
      <c r="H4468" s="46" t="s">
        <v>22589</v>
      </c>
      <c r="I4468" s="45" t="s">
        <v>22196</v>
      </c>
      <c r="J4468" s="46" t="s">
        <v>22197</v>
      </c>
      <c r="K4468" s="46" t="s">
        <v>22197</v>
      </c>
      <c r="L4468" s="45" t="s">
        <v>7306</v>
      </c>
      <c r="M4468" s="45" t="s">
        <v>7307</v>
      </c>
    </row>
    <row r="4469" spans="1:13" ht="43.2">
      <c r="A4469" s="42" t="s">
        <v>7209</v>
      </c>
      <c r="B4469" s="43">
        <f t="shared" si="140"/>
        <v>106</v>
      </c>
      <c r="C4469" s="43" t="str">
        <f t="shared" si="139"/>
        <v>46.1106</v>
      </c>
      <c r="D4469" s="44">
        <v>6</v>
      </c>
      <c r="E4469" s="45" t="s">
        <v>22590</v>
      </c>
      <c r="F4469" s="45" t="s">
        <v>22591</v>
      </c>
      <c r="G4469" s="45" t="s">
        <v>22592</v>
      </c>
      <c r="H4469" s="46" t="s">
        <v>22593</v>
      </c>
      <c r="I4469" s="45" t="s">
        <v>22196</v>
      </c>
      <c r="J4469" s="46" t="s">
        <v>22197</v>
      </c>
      <c r="K4469" s="46" t="s">
        <v>22197</v>
      </c>
      <c r="L4469" s="45" t="s">
        <v>7306</v>
      </c>
      <c r="M4469" s="45" t="s">
        <v>7307</v>
      </c>
    </row>
    <row r="4470" spans="1:13" ht="43.2">
      <c r="A4470" s="42" t="s">
        <v>7209</v>
      </c>
      <c r="B4470" s="43">
        <f t="shared" si="140"/>
        <v>107</v>
      </c>
      <c r="C4470" s="43" t="str">
        <f t="shared" si="139"/>
        <v>46.1107</v>
      </c>
      <c r="D4470" s="44">
        <v>6</v>
      </c>
      <c r="E4470" s="45" t="s">
        <v>22594</v>
      </c>
      <c r="F4470" s="45" t="s">
        <v>22595</v>
      </c>
      <c r="G4470" s="45" t="s">
        <v>22596</v>
      </c>
      <c r="H4470" s="46" t="s">
        <v>22597</v>
      </c>
      <c r="I4470" s="45" t="s">
        <v>22196</v>
      </c>
      <c r="J4470" s="46" t="s">
        <v>22197</v>
      </c>
      <c r="K4470" s="46" t="s">
        <v>22197</v>
      </c>
      <c r="L4470" s="45" t="s">
        <v>7306</v>
      </c>
      <c r="M4470" s="45" t="s">
        <v>7307</v>
      </c>
    </row>
    <row r="4471" spans="1:13" ht="43.2">
      <c r="A4471" s="42" t="s">
        <v>7209</v>
      </c>
      <c r="B4471" s="43">
        <f t="shared" si="140"/>
        <v>108</v>
      </c>
      <c r="C4471" s="43" t="str">
        <f t="shared" si="139"/>
        <v>46.1108</v>
      </c>
      <c r="D4471" s="44">
        <v>6</v>
      </c>
      <c r="E4471" s="45" t="s">
        <v>22598</v>
      </c>
      <c r="F4471" s="45" t="s">
        <v>22599</v>
      </c>
      <c r="G4471" s="45" t="s">
        <v>22600</v>
      </c>
      <c r="H4471" s="46" t="s">
        <v>22601</v>
      </c>
      <c r="I4471" s="45" t="s">
        <v>22196</v>
      </c>
      <c r="J4471" s="46" t="s">
        <v>22197</v>
      </c>
      <c r="K4471" s="46" t="s">
        <v>22197</v>
      </c>
      <c r="L4471" s="45" t="s">
        <v>7306</v>
      </c>
      <c r="M4471" s="45" t="s">
        <v>7307</v>
      </c>
    </row>
    <row r="4472" spans="1:13" ht="43.2">
      <c r="A4472" s="42" t="s">
        <v>7209</v>
      </c>
      <c r="B4472" s="43">
        <f t="shared" si="140"/>
        <v>109</v>
      </c>
      <c r="C4472" s="43" t="str">
        <f t="shared" si="139"/>
        <v>46.1109</v>
      </c>
      <c r="D4472" s="44">
        <v>6</v>
      </c>
      <c r="E4472" s="45" t="s">
        <v>22602</v>
      </c>
      <c r="F4472" s="45" t="s">
        <v>22603</v>
      </c>
      <c r="G4472" s="45" t="s">
        <v>22604</v>
      </c>
      <c r="H4472" s="46" t="s">
        <v>22605</v>
      </c>
      <c r="I4472" s="45" t="s">
        <v>22196</v>
      </c>
      <c r="J4472" s="46" t="s">
        <v>22197</v>
      </c>
      <c r="K4472" s="46" t="s">
        <v>22197</v>
      </c>
      <c r="L4472" s="45" t="s">
        <v>7306</v>
      </c>
      <c r="M4472" s="45" t="s">
        <v>7307</v>
      </c>
    </row>
    <row r="4473" spans="1:13" ht="43.2">
      <c r="A4473" s="42" t="s">
        <v>7209</v>
      </c>
      <c r="B4473" s="43">
        <f t="shared" si="140"/>
        <v>110</v>
      </c>
      <c r="C4473" s="43" t="str">
        <f t="shared" si="139"/>
        <v>46.1110</v>
      </c>
      <c r="D4473" s="44">
        <v>6</v>
      </c>
      <c r="E4473" s="45" t="s">
        <v>22606</v>
      </c>
      <c r="F4473" s="45" t="s">
        <v>22607</v>
      </c>
      <c r="G4473" s="45" t="s">
        <v>22608</v>
      </c>
      <c r="H4473" s="46" t="s">
        <v>22609</v>
      </c>
      <c r="I4473" s="45" t="s">
        <v>22196</v>
      </c>
      <c r="J4473" s="46" t="s">
        <v>22197</v>
      </c>
      <c r="K4473" s="46" t="s">
        <v>22197</v>
      </c>
      <c r="L4473" s="45" t="s">
        <v>7306</v>
      </c>
      <c r="M4473" s="45" t="s">
        <v>7307</v>
      </c>
    </row>
    <row r="4474" spans="1:13" ht="28.8">
      <c r="A4474" s="42" t="s">
        <v>7209</v>
      </c>
      <c r="B4474" s="43">
        <f t="shared" si="140"/>
        <v>111</v>
      </c>
      <c r="C4474" s="43" t="str">
        <f t="shared" si="139"/>
        <v>46.1111</v>
      </c>
      <c r="D4474" s="44">
        <v>6</v>
      </c>
      <c r="E4474" s="45" t="s">
        <v>22610</v>
      </c>
      <c r="F4474" s="45" t="s">
        <v>22611</v>
      </c>
      <c r="G4474" s="45" t="s">
        <v>22612</v>
      </c>
      <c r="H4474" s="46" t="s">
        <v>22613</v>
      </c>
      <c r="I4474" s="45" t="s">
        <v>22196</v>
      </c>
      <c r="J4474" s="46" t="s">
        <v>22197</v>
      </c>
      <c r="K4474" s="46" t="s">
        <v>22197</v>
      </c>
      <c r="L4474" s="45" t="s">
        <v>7306</v>
      </c>
      <c r="M4474" s="45" t="s">
        <v>7307</v>
      </c>
    </row>
    <row r="4475" spans="1:13" ht="43.2">
      <c r="A4475" s="42" t="s">
        <v>7209</v>
      </c>
      <c r="B4475" s="43">
        <f t="shared" si="140"/>
        <v>112</v>
      </c>
      <c r="C4475" s="43" t="str">
        <f t="shared" si="139"/>
        <v>46.1112</v>
      </c>
      <c r="D4475" s="44">
        <v>7</v>
      </c>
      <c r="E4475" s="45" t="s">
        <v>22614</v>
      </c>
      <c r="F4475" s="45" t="s">
        <v>22615</v>
      </c>
      <c r="G4475" s="45" t="s">
        <v>22616</v>
      </c>
      <c r="H4475" s="46" t="s">
        <v>22617</v>
      </c>
      <c r="I4475" s="45" t="s">
        <v>22196</v>
      </c>
      <c r="J4475" s="46" t="s">
        <v>22197</v>
      </c>
      <c r="K4475" s="46" t="s">
        <v>22197</v>
      </c>
      <c r="L4475" s="45" t="s">
        <v>7306</v>
      </c>
      <c r="M4475" s="45" t="s">
        <v>7307</v>
      </c>
    </row>
    <row r="4476" spans="1:13" ht="28.8">
      <c r="A4476" s="42" t="s">
        <v>7209</v>
      </c>
      <c r="B4476" s="43">
        <f t="shared" si="140"/>
        <v>113</v>
      </c>
      <c r="C4476" s="43" t="str">
        <f t="shared" si="139"/>
        <v>46.1113</v>
      </c>
      <c r="D4476" s="44">
        <v>7</v>
      </c>
      <c r="E4476" s="45" t="s">
        <v>22618</v>
      </c>
      <c r="F4476" s="45" t="s">
        <v>22619</v>
      </c>
      <c r="G4476" s="45" t="s">
        <v>22620</v>
      </c>
      <c r="H4476" s="46" t="s">
        <v>22621</v>
      </c>
      <c r="I4476" s="45" t="s">
        <v>22196</v>
      </c>
      <c r="J4476" s="46" t="s">
        <v>22197</v>
      </c>
      <c r="K4476" s="46" t="s">
        <v>22197</v>
      </c>
      <c r="L4476" s="45" t="s">
        <v>7306</v>
      </c>
      <c r="M4476" s="45" t="s">
        <v>7307</v>
      </c>
    </row>
    <row r="4477" spans="1:13" ht="28.8">
      <c r="A4477" s="42" t="s">
        <v>7209</v>
      </c>
      <c r="B4477" s="43">
        <f t="shared" si="140"/>
        <v>114</v>
      </c>
      <c r="C4477" s="43" t="str">
        <f t="shared" si="139"/>
        <v>46.1114</v>
      </c>
      <c r="D4477" s="44">
        <v>7</v>
      </c>
      <c r="E4477" s="45" t="s">
        <v>22622</v>
      </c>
      <c r="F4477" s="45" t="s">
        <v>22623</v>
      </c>
      <c r="G4477" s="45" t="s">
        <v>22624</v>
      </c>
      <c r="H4477" s="46" t="s">
        <v>22625</v>
      </c>
      <c r="I4477" s="45" t="s">
        <v>22196</v>
      </c>
      <c r="J4477" s="46" t="s">
        <v>22197</v>
      </c>
      <c r="K4477" s="46" t="s">
        <v>22197</v>
      </c>
      <c r="L4477" s="45" t="s">
        <v>7306</v>
      </c>
      <c r="M4477" s="45" t="s">
        <v>7307</v>
      </c>
    </row>
    <row r="4478" spans="1:13" ht="28.8">
      <c r="A4478" s="42" t="s">
        <v>7209</v>
      </c>
      <c r="B4478" s="43">
        <f t="shared" si="140"/>
        <v>115</v>
      </c>
      <c r="C4478" s="43" t="str">
        <f t="shared" si="139"/>
        <v>46.1115</v>
      </c>
      <c r="D4478" s="44">
        <v>7</v>
      </c>
      <c r="E4478" s="45" t="s">
        <v>22626</v>
      </c>
      <c r="F4478" s="45" t="s">
        <v>22627</v>
      </c>
      <c r="G4478" s="45" t="s">
        <v>22628</v>
      </c>
      <c r="H4478" s="46" t="s">
        <v>22629</v>
      </c>
      <c r="I4478" s="45" t="s">
        <v>22196</v>
      </c>
      <c r="J4478" s="46" t="s">
        <v>22197</v>
      </c>
      <c r="K4478" s="46" t="s">
        <v>22197</v>
      </c>
      <c r="L4478" s="45" t="s">
        <v>7306</v>
      </c>
      <c r="M4478" s="45" t="s">
        <v>7307</v>
      </c>
    </row>
    <row r="4479" spans="1:13" ht="28.8">
      <c r="A4479" s="42" t="s">
        <v>7209</v>
      </c>
      <c r="B4479" s="43">
        <f t="shared" si="140"/>
        <v>116</v>
      </c>
      <c r="C4479" s="43" t="str">
        <f t="shared" si="139"/>
        <v>46.1116</v>
      </c>
      <c r="D4479" s="44">
        <v>7</v>
      </c>
      <c r="E4479" s="45" t="s">
        <v>22630</v>
      </c>
      <c r="F4479" s="45" t="s">
        <v>22631</v>
      </c>
      <c r="G4479" s="45" t="s">
        <v>22632</v>
      </c>
      <c r="H4479" s="45" t="s">
        <v>22633</v>
      </c>
      <c r="I4479" s="45" t="s">
        <v>22196</v>
      </c>
      <c r="J4479" s="46" t="s">
        <v>22197</v>
      </c>
      <c r="K4479" s="46" t="s">
        <v>22197</v>
      </c>
      <c r="L4479" s="45" t="s">
        <v>7306</v>
      </c>
      <c r="M4479" s="45" t="s">
        <v>7307</v>
      </c>
    </row>
    <row r="4480" spans="1:13" ht="43.2">
      <c r="A4480" s="42" t="s">
        <v>7209</v>
      </c>
      <c r="B4480" s="43">
        <f t="shared" si="140"/>
        <v>117</v>
      </c>
      <c r="C4480" s="43" t="str">
        <f t="shared" si="139"/>
        <v>46.1117</v>
      </c>
      <c r="D4480" s="44">
        <v>6</v>
      </c>
      <c r="E4480" s="45" t="s">
        <v>22634</v>
      </c>
      <c r="F4480" s="45" t="s">
        <v>22635</v>
      </c>
      <c r="G4480" s="45" t="s">
        <v>22636</v>
      </c>
      <c r="H4480" s="46" t="s">
        <v>22637</v>
      </c>
      <c r="I4480" s="45" t="s">
        <v>22196</v>
      </c>
      <c r="J4480" s="46" t="s">
        <v>22197</v>
      </c>
      <c r="K4480" s="46" t="s">
        <v>22197</v>
      </c>
      <c r="L4480" s="45" t="s">
        <v>7306</v>
      </c>
      <c r="M4480" s="45" t="s">
        <v>7307</v>
      </c>
    </row>
    <row r="4481" spans="1:13" ht="28.8">
      <c r="A4481" s="42" t="s">
        <v>7209</v>
      </c>
      <c r="B4481" s="43">
        <f t="shared" si="140"/>
        <v>118</v>
      </c>
      <c r="C4481" s="43" t="str">
        <f t="shared" si="139"/>
        <v>46.1118</v>
      </c>
      <c r="D4481" s="44">
        <v>6</v>
      </c>
      <c r="E4481" s="45" t="s">
        <v>22638</v>
      </c>
      <c r="F4481" s="45" t="s">
        <v>22639</v>
      </c>
      <c r="G4481" s="45" t="s">
        <v>22640</v>
      </c>
      <c r="H4481" s="45" t="s">
        <v>22641</v>
      </c>
      <c r="I4481" s="45" t="s">
        <v>22196</v>
      </c>
      <c r="J4481" s="46" t="s">
        <v>22197</v>
      </c>
      <c r="K4481" s="46" t="s">
        <v>22197</v>
      </c>
      <c r="L4481" s="45" t="s">
        <v>7306</v>
      </c>
      <c r="M4481" s="45" t="s">
        <v>7307</v>
      </c>
    </row>
    <row r="4482" spans="1:13" ht="43.2">
      <c r="A4482" s="42" t="s">
        <v>7209</v>
      </c>
      <c r="B4482" s="43">
        <f t="shared" si="140"/>
        <v>119</v>
      </c>
      <c r="C4482" s="43" t="str">
        <f t="shared" si="139"/>
        <v>46.1119</v>
      </c>
      <c r="D4482" s="44">
        <v>6</v>
      </c>
      <c r="E4482" s="45" t="s">
        <v>22642</v>
      </c>
      <c r="F4482" s="45" t="s">
        <v>22643</v>
      </c>
      <c r="G4482" s="45" t="s">
        <v>22644</v>
      </c>
      <c r="H4482" s="46" t="s">
        <v>22645</v>
      </c>
      <c r="I4482" s="45" t="s">
        <v>22196</v>
      </c>
      <c r="J4482" s="46" t="s">
        <v>22197</v>
      </c>
      <c r="K4482" s="46" t="s">
        <v>22197</v>
      </c>
      <c r="L4482" s="45" t="s">
        <v>7306</v>
      </c>
      <c r="M4482" s="45" t="s">
        <v>7307</v>
      </c>
    </row>
    <row r="4483" spans="1:13" ht="43.2">
      <c r="A4483" s="42" t="s">
        <v>7209</v>
      </c>
      <c r="B4483" s="43">
        <f t="shared" si="140"/>
        <v>120</v>
      </c>
      <c r="C4483" s="43" t="str">
        <f t="shared" ref="C4483:C4546" si="141">+CONCATENATE(A4483,B4483)</f>
        <v>46.1120</v>
      </c>
      <c r="D4483" s="44">
        <v>6</v>
      </c>
      <c r="E4483" s="45" t="s">
        <v>22646</v>
      </c>
      <c r="F4483" s="45" t="s">
        <v>22647</v>
      </c>
      <c r="G4483" s="45" t="s">
        <v>22648</v>
      </c>
      <c r="H4483" s="46" t="s">
        <v>22649</v>
      </c>
      <c r="I4483" s="45" t="s">
        <v>22196</v>
      </c>
      <c r="J4483" s="46" t="s">
        <v>22197</v>
      </c>
      <c r="K4483" s="46" t="s">
        <v>22197</v>
      </c>
      <c r="L4483" s="45" t="s">
        <v>7306</v>
      </c>
      <c r="M4483" s="45" t="s">
        <v>7307</v>
      </c>
    </row>
    <row r="4484" spans="1:13" ht="28.8">
      <c r="A4484" s="42" t="s">
        <v>7209</v>
      </c>
      <c r="B4484" s="43">
        <f t="shared" ref="B4484:B4547" si="142">+IF(A4484=A4483,B4483+1,1)</f>
        <v>121</v>
      </c>
      <c r="C4484" s="43" t="str">
        <f t="shared" si="141"/>
        <v>46.1121</v>
      </c>
      <c r="D4484" s="44">
        <v>6</v>
      </c>
      <c r="E4484" s="45" t="s">
        <v>22650</v>
      </c>
      <c r="F4484" s="45" t="s">
        <v>22651</v>
      </c>
      <c r="G4484" s="45" t="s">
        <v>22652</v>
      </c>
      <c r="H4484" s="46" t="s">
        <v>22653</v>
      </c>
      <c r="I4484" s="45" t="s">
        <v>22196</v>
      </c>
      <c r="J4484" s="46" t="s">
        <v>22197</v>
      </c>
      <c r="K4484" s="46" t="s">
        <v>22197</v>
      </c>
      <c r="L4484" s="45" t="s">
        <v>7306</v>
      </c>
      <c r="M4484" s="45" t="s">
        <v>7307</v>
      </c>
    </row>
    <row r="4485" spans="1:13" ht="28.8">
      <c r="A4485" s="42" t="s">
        <v>7209</v>
      </c>
      <c r="B4485" s="43">
        <f t="shared" si="142"/>
        <v>122</v>
      </c>
      <c r="C4485" s="43" t="str">
        <f t="shared" si="141"/>
        <v>46.1122</v>
      </c>
      <c r="D4485" s="44">
        <v>7</v>
      </c>
      <c r="E4485" s="45" t="s">
        <v>22654</v>
      </c>
      <c r="F4485" s="45" t="s">
        <v>22655</v>
      </c>
      <c r="G4485" s="45" t="s">
        <v>22656</v>
      </c>
      <c r="H4485" s="45" t="s">
        <v>22657</v>
      </c>
      <c r="I4485" s="45" t="s">
        <v>22196</v>
      </c>
      <c r="J4485" s="46" t="s">
        <v>22197</v>
      </c>
      <c r="K4485" s="46" t="s">
        <v>22197</v>
      </c>
      <c r="L4485" s="45" t="s">
        <v>7306</v>
      </c>
      <c r="M4485" s="45" t="s">
        <v>7307</v>
      </c>
    </row>
    <row r="4486" spans="1:13" ht="28.8">
      <c r="A4486" s="42" t="s">
        <v>7209</v>
      </c>
      <c r="B4486" s="43">
        <f t="shared" si="142"/>
        <v>123</v>
      </c>
      <c r="C4486" s="43" t="str">
        <f t="shared" si="141"/>
        <v>46.1123</v>
      </c>
      <c r="D4486" s="44">
        <v>7</v>
      </c>
      <c r="E4486" s="45" t="s">
        <v>22658</v>
      </c>
      <c r="F4486" s="45" t="s">
        <v>22659</v>
      </c>
      <c r="G4486" s="45" t="s">
        <v>22660</v>
      </c>
      <c r="H4486" s="46" t="s">
        <v>22661</v>
      </c>
      <c r="I4486" s="45" t="s">
        <v>22196</v>
      </c>
      <c r="J4486" s="46" t="s">
        <v>22197</v>
      </c>
      <c r="K4486" s="46" t="s">
        <v>22197</v>
      </c>
      <c r="L4486" s="45" t="s">
        <v>7306</v>
      </c>
      <c r="M4486" s="45" t="s">
        <v>7307</v>
      </c>
    </row>
    <row r="4487" spans="1:13" ht="28.8">
      <c r="A4487" s="42" t="s">
        <v>7209</v>
      </c>
      <c r="B4487" s="43">
        <f t="shared" si="142"/>
        <v>124</v>
      </c>
      <c r="C4487" s="43" t="str">
        <f t="shared" si="141"/>
        <v>46.1124</v>
      </c>
      <c r="D4487" s="44">
        <v>7</v>
      </c>
      <c r="E4487" s="45" t="s">
        <v>22662</v>
      </c>
      <c r="F4487" s="45" t="s">
        <v>22663</v>
      </c>
      <c r="G4487" s="45" t="s">
        <v>22664</v>
      </c>
      <c r="H4487" s="45" t="s">
        <v>22665</v>
      </c>
      <c r="I4487" s="45" t="s">
        <v>22196</v>
      </c>
      <c r="J4487" s="46" t="s">
        <v>22197</v>
      </c>
      <c r="K4487" s="46" t="s">
        <v>22197</v>
      </c>
      <c r="L4487" s="45" t="s">
        <v>7306</v>
      </c>
      <c r="M4487" s="45" t="s">
        <v>7307</v>
      </c>
    </row>
    <row r="4488" spans="1:13" ht="28.8">
      <c r="A4488" s="42" t="s">
        <v>7209</v>
      </c>
      <c r="B4488" s="43">
        <f t="shared" si="142"/>
        <v>125</v>
      </c>
      <c r="C4488" s="43" t="str">
        <f t="shared" si="141"/>
        <v>46.1125</v>
      </c>
      <c r="D4488" s="44">
        <v>7</v>
      </c>
      <c r="E4488" s="45" t="s">
        <v>22666</v>
      </c>
      <c r="F4488" s="45" t="s">
        <v>22667</v>
      </c>
      <c r="G4488" s="45" t="s">
        <v>22668</v>
      </c>
      <c r="H4488" s="46" t="s">
        <v>22669</v>
      </c>
      <c r="I4488" s="45" t="s">
        <v>22196</v>
      </c>
      <c r="J4488" s="46" t="s">
        <v>22197</v>
      </c>
      <c r="K4488" s="46" t="s">
        <v>22197</v>
      </c>
      <c r="L4488" s="45" t="s">
        <v>7306</v>
      </c>
      <c r="M4488" s="45" t="s">
        <v>7307</v>
      </c>
    </row>
    <row r="4489" spans="1:13" ht="28.8">
      <c r="A4489" s="42" t="s">
        <v>7209</v>
      </c>
      <c r="B4489" s="43">
        <f t="shared" si="142"/>
        <v>126</v>
      </c>
      <c r="C4489" s="43" t="str">
        <f t="shared" si="141"/>
        <v>46.1126</v>
      </c>
      <c r="D4489" s="44">
        <v>7</v>
      </c>
      <c r="E4489" s="45" t="s">
        <v>22670</v>
      </c>
      <c r="F4489" s="45" t="s">
        <v>22671</v>
      </c>
      <c r="G4489" s="45" t="s">
        <v>22672</v>
      </c>
      <c r="H4489" s="46" t="s">
        <v>22673</v>
      </c>
      <c r="I4489" s="45" t="s">
        <v>22196</v>
      </c>
      <c r="J4489" s="46" t="s">
        <v>22197</v>
      </c>
      <c r="K4489" s="46" t="s">
        <v>22197</v>
      </c>
      <c r="L4489" s="45" t="s">
        <v>7306</v>
      </c>
      <c r="M4489" s="45" t="s">
        <v>7307</v>
      </c>
    </row>
    <row r="4490" spans="1:13" ht="43.2">
      <c r="A4490" s="42" t="s">
        <v>7209</v>
      </c>
      <c r="B4490" s="43">
        <f t="shared" si="142"/>
        <v>127</v>
      </c>
      <c r="C4490" s="43" t="str">
        <f t="shared" si="141"/>
        <v>46.1127</v>
      </c>
      <c r="D4490" s="44">
        <v>6</v>
      </c>
      <c r="E4490" s="45" t="s">
        <v>22674</v>
      </c>
      <c r="F4490" s="45" t="s">
        <v>22675</v>
      </c>
      <c r="G4490" s="45" t="s">
        <v>22676</v>
      </c>
      <c r="H4490" s="46" t="s">
        <v>22677</v>
      </c>
      <c r="I4490" s="45" t="s">
        <v>22196</v>
      </c>
      <c r="J4490" s="46" t="s">
        <v>22197</v>
      </c>
      <c r="K4490" s="46" t="s">
        <v>22197</v>
      </c>
      <c r="L4490" s="45" t="s">
        <v>7306</v>
      </c>
      <c r="M4490" s="45" t="s">
        <v>7307</v>
      </c>
    </row>
    <row r="4491" spans="1:13" ht="28.8">
      <c r="A4491" s="42" t="s">
        <v>7209</v>
      </c>
      <c r="B4491" s="43">
        <f t="shared" si="142"/>
        <v>128</v>
      </c>
      <c r="C4491" s="43" t="str">
        <f t="shared" si="141"/>
        <v>46.1128</v>
      </c>
      <c r="D4491" s="44">
        <v>7</v>
      </c>
      <c r="E4491" s="45" t="s">
        <v>22678</v>
      </c>
      <c r="F4491" s="45" t="s">
        <v>22679</v>
      </c>
      <c r="G4491" s="45" t="s">
        <v>22680</v>
      </c>
      <c r="H4491" s="45" t="s">
        <v>22681</v>
      </c>
      <c r="I4491" s="45" t="s">
        <v>22196</v>
      </c>
      <c r="J4491" s="46" t="s">
        <v>22197</v>
      </c>
      <c r="K4491" s="46" t="s">
        <v>22197</v>
      </c>
      <c r="L4491" s="45" t="s">
        <v>7306</v>
      </c>
      <c r="M4491" s="45" t="s">
        <v>7307</v>
      </c>
    </row>
    <row r="4492" spans="1:13" ht="28.8">
      <c r="A4492" s="42" t="s">
        <v>7209</v>
      </c>
      <c r="B4492" s="43">
        <f t="shared" si="142"/>
        <v>129</v>
      </c>
      <c r="C4492" s="43" t="str">
        <f t="shared" si="141"/>
        <v>46.1129</v>
      </c>
      <c r="D4492" s="44">
        <v>7</v>
      </c>
      <c r="E4492" s="45" t="s">
        <v>22682</v>
      </c>
      <c r="F4492" s="45" t="s">
        <v>22683</v>
      </c>
      <c r="G4492" s="45" t="s">
        <v>22684</v>
      </c>
      <c r="H4492" s="46" t="s">
        <v>22685</v>
      </c>
      <c r="I4492" s="45" t="s">
        <v>22196</v>
      </c>
      <c r="J4492" s="46" t="s">
        <v>22197</v>
      </c>
      <c r="K4492" s="46" t="s">
        <v>22197</v>
      </c>
      <c r="L4492" s="45" t="s">
        <v>7306</v>
      </c>
      <c r="M4492" s="45" t="s">
        <v>7307</v>
      </c>
    </row>
    <row r="4493" spans="1:13" ht="28.8">
      <c r="A4493" s="42" t="s">
        <v>7209</v>
      </c>
      <c r="B4493" s="43">
        <f t="shared" si="142"/>
        <v>130</v>
      </c>
      <c r="C4493" s="43" t="str">
        <f t="shared" si="141"/>
        <v>46.1130</v>
      </c>
      <c r="D4493" s="44">
        <v>7</v>
      </c>
      <c r="E4493" s="45" t="s">
        <v>22686</v>
      </c>
      <c r="F4493" s="45" t="s">
        <v>22687</v>
      </c>
      <c r="G4493" s="45" t="s">
        <v>22688</v>
      </c>
      <c r="H4493" s="46" t="s">
        <v>22689</v>
      </c>
      <c r="I4493" s="45" t="s">
        <v>22196</v>
      </c>
      <c r="J4493" s="46" t="s">
        <v>22197</v>
      </c>
      <c r="K4493" s="46" t="s">
        <v>22197</v>
      </c>
      <c r="L4493" s="45" t="s">
        <v>7306</v>
      </c>
      <c r="M4493" s="45" t="s">
        <v>7307</v>
      </c>
    </row>
    <row r="4494" spans="1:13" ht="28.8">
      <c r="A4494" s="42" t="s">
        <v>7209</v>
      </c>
      <c r="B4494" s="43">
        <f t="shared" si="142"/>
        <v>131</v>
      </c>
      <c r="C4494" s="43" t="str">
        <f t="shared" si="141"/>
        <v>46.1131</v>
      </c>
      <c r="D4494" s="44">
        <v>7</v>
      </c>
      <c r="E4494" s="45" t="s">
        <v>22690</v>
      </c>
      <c r="F4494" s="45" t="s">
        <v>22691</v>
      </c>
      <c r="G4494" s="45" t="s">
        <v>22692</v>
      </c>
      <c r="H4494" s="45" t="s">
        <v>22693</v>
      </c>
      <c r="I4494" s="45" t="s">
        <v>22196</v>
      </c>
      <c r="J4494" s="46" t="s">
        <v>22197</v>
      </c>
      <c r="K4494" s="46" t="s">
        <v>22197</v>
      </c>
      <c r="L4494" s="45" t="s">
        <v>7306</v>
      </c>
      <c r="M4494" s="45" t="s">
        <v>7307</v>
      </c>
    </row>
    <row r="4495" spans="1:13" ht="28.8">
      <c r="A4495" s="42" t="s">
        <v>7209</v>
      </c>
      <c r="B4495" s="43">
        <f t="shared" si="142"/>
        <v>132</v>
      </c>
      <c r="C4495" s="43" t="str">
        <f t="shared" si="141"/>
        <v>46.1132</v>
      </c>
      <c r="D4495" s="44">
        <v>7</v>
      </c>
      <c r="E4495" s="45" t="s">
        <v>22694</v>
      </c>
      <c r="F4495" s="45" t="s">
        <v>22695</v>
      </c>
      <c r="G4495" s="45" t="s">
        <v>22696</v>
      </c>
      <c r="H4495" s="46" t="s">
        <v>22697</v>
      </c>
      <c r="I4495" s="45" t="s">
        <v>22196</v>
      </c>
      <c r="J4495" s="46" t="s">
        <v>22197</v>
      </c>
      <c r="K4495" s="46" t="s">
        <v>22197</v>
      </c>
      <c r="L4495" s="45" t="s">
        <v>7306</v>
      </c>
      <c r="M4495" s="45" t="s">
        <v>7307</v>
      </c>
    </row>
    <row r="4496" spans="1:13" ht="43.2">
      <c r="A4496" s="42" t="s">
        <v>7209</v>
      </c>
      <c r="B4496" s="43">
        <f t="shared" si="142"/>
        <v>133</v>
      </c>
      <c r="C4496" s="43" t="str">
        <f t="shared" si="141"/>
        <v>46.1133</v>
      </c>
      <c r="D4496" s="44">
        <v>6</v>
      </c>
      <c r="E4496" s="45" t="s">
        <v>22698</v>
      </c>
      <c r="F4496" s="45" t="s">
        <v>22699</v>
      </c>
      <c r="G4496" s="45" t="s">
        <v>22700</v>
      </c>
      <c r="H4496" s="46" t="s">
        <v>22701</v>
      </c>
      <c r="I4496" s="45" t="s">
        <v>22196</v>
      </c>
      <c r="J4496" s="46" t="s">
        <v>22197</v>
      </c>
      <c r="K4496" s="46" t="s">
        <v>22197</v>
      </c>
      <c r="L4496" s="45" t="s">
        <v>7306</v>
      </c>
      <c r="M4496" s="45" t="s">
        <v>7307</v>
      </c>
    </row>
    <row r="4497" spans="1:13" ht="43.2">
      <c r="A4497" s="42" t="s">
        <v>7209</v>
      </c>
      <c r="B4497" s="43">
        <f t="shared" si="142"/>
        <v>134</v>
      </c>
      <c r="C4497" s="43" t="str">
        <f t="shared" si="141"/>
        <v>46.1134</v>
      </c>
      <c r="D4497" s="44">
        <v>6</v>
      </c>
      <c r="E4497" s="45" t="s">
        <v>22702</v>
      </c>
      <c r="F4497" s="45" t="s">
        <v>22703</v>
      </c>
      <c r="G4497" s="45" t="s">
        <v>22704</v>
      </c>
      <c r="H4497" s="46" t="s">
        <v>22705</v>
      </c>
      <c r="I4497" s="45" t="s">
        <v>22196</v>
      </c>
      <c r="J4497" s="46" t="s">
        <v>22197</v>
      </c>
      <c r="K4497" s="46" t="s">
        <v>22197</v>
      </c>
      <c r="L4497" s="45" t="s">
        <v>7306</v>
      </c>
      <c r="M4497" s="45" t="s">
        <v>7307</v>
      </c>
    </row>
    <row r="4498" spans="1:13" ht="43.2">
      <c r="A4498" s="42" t="s">
        <v>7209</v>
      </c>
      <c r="B4498" s="43">
        <f t="shared" si="142"/>
        <v>135</v>
      </c>
      <c r="C4498" s="43" t="str">
        <f t="shared" si="141"/>
        <v>46.1135</v>
      </c>
      <c r="D4498" s="44">
        <v>6</v>
      </c>
      <c r="E4498" s="45" t="s">
        <v>22706</v>
      </c>
      <c r="F4498" s="45" t="s">
        <v>22707</v>
      </c>
      <c r="G4498" s="45" t="s">
        <v>22708</v>
      </c>
      <c r="H4498" s="46" t="s">
        <v>22709</v>
      </c>
      <c r="I4498" s="45" t="s">
        <v>22196</v>
      </c>
      <c r="J4498" s="46" t="s">
        <v>22197</v>
      </c>
      <c r="K4498" s="46" t="s">
        <v>22197</v>
      </c>
      <c r="L4498" s="45" t="s">
        <v>7306</v>
      </c>
      <c r="M4498" s="45" t="s">
        <v>7307</v>
      </c>
    </row>
    <row r="4499" spans="1:13" ht="28.8">
      <c r="A4499" s="42" t="s">
        <v>7209</v>
      </c>
      <c r="B4499" s="43">
        <f t="shared" si="142"/>
        <v>136</v>
      </c>
      <c r="C4499" s="43" t="str">
        <f t="shared" si="141"/>
        <v>46.1136</v>
      </c>
      <c r="D4499" s="44">
        <v>6</v>
      </c>
      <c r="E4499" s="45" t="s">
        <v>22710</v>
      </c>
      <c r="F4499" s="45" t="s">
        <v>22711</v>
      </c>
      <c r="G4499" s="45" t="s">
        <v>22712</v>
      </c>
      <c r="H4499" s="46" t="s">
        <v>22713</v>
      </c>
      <c r="I4499" s="45" t="s">
        <v>22196</v>
      </c>
      <c r="J4499" s="46" t="s">
        <v>22197</v>
      </c>
      <c r="K4499" s="46" t="s">
        <v>22197</v>
      </c>
      <c r="L4499" s="45" t="s">
        <v>7306</v>
      </c>
      <c r="M4499" s="45" t="s">
        <v>7307</v>
      </c>
    </row>
    <row r="4500" spans="1:13" ht="28.8">
      <c r="A4500" s="42" t="s">
        <v>7209</v>
      </c>
      <c r="B4500" s="43">
        <f t="shared" si="142"/>
        <v>137</v>
      </c>
      <c r="C4500" s="43" t="str">
        <f t="shared" si="141"/>
        <v>46.1137</v>
      </c>
      <c r="D4500" s="44">
        <v>6</v>
      </c>
      <c r="E4500" s="45" t="s">
        <v>22714</v>
      </c>
      <c r="F4500" s="45" t="s">
        <v>22715</v>
      </c>
      <c r="G4500" s="45" t="s">
        <v>22716</v>
      </c>
      <c r="H4500" s="46" t="s">
        <v>22717</v>
      </c>
      <c r="I4500" s="45" t="s">
        <v>22196</v>
      </c>
      <c r="J4500" s="46" t="s">
        <v>22197</v>
      </c>
      <c r="K4500" s="46" t="s">
        <v>22197</v>
      </c>
      <c r="L4500" s="45" t="s">
        <v>7306</v>
      </c>
      <c r="M4500" s="45" t="s">
        <v>7307</v>
      </c>
    </row>
    <row r="4501" spans="1:13" ht="43.2">
      <c r="A4501" s="42" t="s">
        <v>7209</v>
      </c>
      <c r="B4501" s="43">
        <f t="shared" si="142"/>
        <v>138</v>
      </c>
      <c r="C4501" s="43" t="str">
        <f t="shared" si="141"/>
        <v>46.1138</v>
      </c>
      <c r="D4501" s="44">
        <v>6</v>
      </c>
      <c r="E4501" s="45" t="s">
        <v>22718</v>
      </c>
      <c r="F4501" s="45" t="s">
        <v>22719</v>
      </c>
      <c r="G4501" s="45" t="s">
        <v>22720</v>
      </c>
      <c r="H4501" s="46" t="s">
        <v>22721</v>
      </c>
      <c r="I4501" s="45" t="s">
        <v>22196</v>
      </c>
      <c r="J4501" s="46" t="s">
        <v>22197</v>
      </c>
      <c r="K4501" s="46" t="s">
        <v>22197</v>
      </c>
      <c r="L4501" s="45" t="s">
        <v>7306</v>
      </c>
      <c r="M4501" s="45" t="s">
        <v>7307</v>
      </c>
    </row>
    <row r="4502" spans="1:13" ht="43.2">
      <c r="A4502" s="42" t="s">
        <v>7209</v>
      </c>
      <c r="B4502" s="43">
        <f t="shared" si="142"/>
        <v>139</v>
      </c>
      <c r="C4502" s="43" t="str">
        <f t="shared" si="141"/>
        <v>46.1139</v>
      </c>
      <c r="D4502" s="44">
        <v>6</v>
      </c>
      <c r="E4502" s="45" t="s">
        <v>22722</v>
      </c>
      <c r="F4502" s="45" t="s">
        <v>22723</v>
      </c>
      <c r="G4502" s="45" t="s">
        <v>22724</v>
      </c>
      <c r="H4502" s="46" t="s">
        <v>22725</v>
      </c>
      <c r="I4502" s="45" t="s">
        <v>22196</v>
      </c>
      <c r="J4502" s="46" t="s">
        <v>22197</v>
      </c>
      <c r="K4502" s="46" t="s">
        <v>22197</v>
      </c>
      <c r="L4502" s="45" t="s">
        <v>7306</v>
      </c>
      <c r="M4502" s="45" t="s">
        <v>7307</v>
      </c>
    </row>
    <row r="4503" spans="1:13" ht="28.8">
      <c r="A4503" s="42" t="s">
        <v>7209</v>
      </c>
      <c r="B4503" s="43">
        <f t="shared" si="142"/>
        <v>140</v>
      </c>
      <c r="C4503" s="43" t="str">
        <f t="shared" si="141"/>
        <v>46.1140</v>
      </c>
      <c r="D4503" s="44">
        <v>7</v>
      </c>
      <c r="E4503" s="45" t="s">
        <v>22726</v>
      </c>
      <c r="F4503" s="45" t="s">
        <v>22727</v>
      </c>
      <c r="G4503" s="45" t="s">
        <v>22728</v>
      </c>
      <c r="H4503" s="46" t="s">
        <v>22729</v>
      </c>
      <c r="I4503" s="45" t="s">
        <v>22196</v>
      </c>
      <c r="J4503" s="46" t="s">
        <v>22197</v>
      </c>
      <c r="K4503" s="46" t="s">
        <v>22197</v>
      </c>
      <c r="L4503" s="45" t="s">
        <v>7306</v>
      </c>
      <c r="M4503" s="45" t="s">
        <v>7307</v>
      </c>
    </row>
    <row r="4504" spans="1:13" ht="28.8">
      <c r="A4504" s="42" t="s">
        <v>7209</v>
      </c>
      <c r="B4504" s="43">
        <f t="shared" si="142"/>
        <v>141</v>
      </c>
      <c r="C4504" s="43" t="str">
        <f t="shared" si="141"/>
        <v>46.1141</v>
      </c>
      <c r="D4504" s="44">
        <v>7</v>
      </c>
      <c r="E4504" s="45" t="s">
        <v>22730</v>
      </c>
      <c r="F4504" s="45" t="s">
        <v>22731</v>
      </c>
      <c r="G4504" s="45" t="s">
        <v>22732</v>
      </c>
      <c r="H4504" s="45" t="s">
        <v>22733</v>
      </c>
      <c r="I4504" s="45" t="s">
        <v>22196</v>
      </c>
      <c r="J4504" s="46" t="s">
        <v>22197</v>
      </c>
      <c r="K4504" s="46" t="s">
        <v>22197</v>
      </c>
      <c r="L4504" s="45" t="s">
        <v>7306</v>
      </c>
      <c r="M4504" s="45" t="s">
        <v>7307</v>
      </c>
    </row>
    <row r="4505" spans="1:13" ht="28.8">
      <c r="A4505" s="42" t="s">
        <v>7209</v>
      </c>
      <c r="B4505" s="43">
        <f t="shared" si="142"/>
        <v>142</v>
      </c>
      <c r="C4505" s="43" t="str">
        <f t="shared" si="141"/>
        <v>46.1142</v>
      </c>
      <c r="D4505" s="44">
        <v>7</v>
      </c>
      <c r="E4505" s="45" t="s">
        <v>22734</v>
      </c>
      <c r="F4505" s="45" t="s">
        <v>22735</v>
      </c>
      <c r="G4505" s="45" t="s">
        <v>22736</v>
      </c>
      <c r="H4505" s="45" t="s">
        <v>22737</v>
      </c>
      <c r="I4505" s="45" t="s">
        <v>22196</v>
      </c>
      <c r="J4505" s="46" t="s">
        <v>22197</v>
      </c>
      <c r="K4505" s="46" t="s">
        <v>22197</v>
      </c>
      <c r="L4505" s="45" t="s">
        <v>7306</v>
      </c>
      <c r="M4505" s="45" t="s">
        <v>7307</v>
      </c>
    </row>
    <row r="4506" spans="1:13" ht="28.8">
      <c r="A4506" s="42" t="s">
        <v>7209</v>
      </c>
      <c r="B4506" s="43">
        <f t="shared" si="142"/>
        <v>143</v>
      </c>
      <c r="C4506" s="43" t="str">
        <f t="shared" si="141"/>
        <v>46.1143</v>
      </c>
      <c r="D4506" s="44">
        <v>7</v>
      </c>
      <c r="E4506" s="45" t="s">
        <v>22738</v>
      </c>
      <c r="F4506" s="45" t="s">
        <v>22739</v>
      </c>
      <c r="G4506" s="45" t="s">
        <v>22740</v>
      </c>
      <c r="H4506" s="46" t="s">
        <v>22741</v>
      </c>
      <c r="I4506" s="45" t="s">
        <v>22196</v>
      </c>
      <c r="J4506" s="46" t="s">
        <v>22197</v>
      </c>
      <c r="K4506" s="46" t="s">
        <v>22197</v>
      </c>
      <c r="L4506" s="45" t="s">
        <v>7306</v>
      </c>
      <c r="M4506" s="45" t="s">
        <v>7307</v>
      </c>
    </row>
    <row r="4507" spans="1:13" ht="28.8">
      <c r="A4507" s="42" t="s">
        <v>7209</v>
      </c>
      <c r="B4507" s="43">
        <f t="shared" si="142"/>
        <v>144</v>
      </c>
      <c r="C4507" s="43" t="str">
        <f t="shared" si="141"/>
        <v>46.1144</v>
      </c>
      <c r="D4507" s="44">
        <v>7</v>
      </c>
      <c r="E4507" s="45" t="s">
        <v>22742</v>
      </c>
      <c r="F4507" s="45" t="s">
        <v>22743</v>
      </c>
      <c r="G4507" s="45" t="s">
        <v>22744</v>
      </c>
      <c r="H4507" s="46" t="s">
        <v>22745</v>
      </c>
      <c r="I4507" s="45" t="s">
        <v>22196</v>
      </c>
      <c r="J4507" s="46" t="s">
        <v>22197</v>
      </c>
      <c r="K4507" s="46" t="s">
        <v>22197</v>
      </c>
      <c r="L4507" s="45" t="s">
        <v>7306</v>
      </c>
      <c r="M4507" s="45" t="s">
        <v>7307</v>
      </c>
    </row>
    <row r="4508" spans="1:13" ht="43.2">
      <c r="A4508" s="42" t="s">
        <v>7209</v>
      </c>
      <c r="B4508" s="43">
        <f t="shared" si="142"/>
        <v>145</v>
      </c>
      <c r="C4508" s="43" t="str">
        <f t="shared" si="141"/>
        <v>46.1145</v>
      </c>
      <c r="D4508" s="44">
        <v>6</v>
      </c>
      <c r="E4508" s="45" t="s">
        <v>22746</v>
      </c>
      <c r="F4508" s="45" t="s">
        <v>22747</v>
      </c>
      <c r="G4508" s="45" t="s">
        <v>22748</v>
      </c>
      <c r="H4508" s="46" t="s">
        <v>22749</v>
      </c>
      <c r="I4508" s="45" t="s">
        <v>22196</v>
      </c>
      <c r="J4508" s="46" t="s">
        <v>22197</v>
      </c>
      <c r="K4508" s="46" t="s">
        <v>22197</v>
      </c>
      <c r="L4508" s="45" t="s">
        <v>7306</v>
      </c>
      <c r="M4508" s="45" t="s">
        <v>7307</v>
      </c>
    </row>
    <row r="4509" spans="1:13" ht="43.2">
      <c r="A4509" s="42" t="s">
        <v>7209</v>
      </c>
      <c r="B4509" s="43">
        <f t="shared" si="142"/>
        <v>146</v>
      </c>
      <c r="C4509" s="43" t="str">
        <f t="shared" si="141"/>
        <v>46.1146</v>
      </c>
      <c r="D4509" s="44">
        <v>6</v>
      </c>
      <c r="E4509" s="45" t="s">
        <v>22750</v>
      </c>
      <c r="F4509" s="45" t="s">
        <v>22751</v>
      </c>
      <c r="G4509" s="45" t="s">
        <v>22752</v>
      </c>
      <c r="H4509" s="46" t="s">
        <v>22753</v>
      </c>
      <c r="I4509" s="45" t="s">
        <v>22196</v>
      </c>
      <c r="J4509" s="46" t="s">
        <v>22197</v>
      </c>
      <c r="K4509" s="46" t="s">
        <v>22197</v>
      </c>
      <c r="L4509" s="45" t="s">
        <v>7306</v>
      </c>
      <c r="M4509" s="45" t="s">
        <v>7307</v>
      </c>
    </row>
    <row r="4510" spans="1:13" ht="43.2">
      <c r="A4510" s="42" t="s">
        <v>7209</v>
      </c>
      <c r="B4510" s="43">
        <f t="shared" si="142"/>
        <v>147</v>
      </c>
      <c r="C4510" s="43" t="str">
        <f t="shared" si="141"/>
        <v>46.1147</v>
      </c>
      <c r="D4510" s="44">
        <v>6</v>
      </c>
      <c r="E4510" s="45" t="s">
        <v>22754</v>
      </c>
      <c r="F4510" s="45" t="s">
        <v>22755</v>
      </c>
      <c r="G4510" s="45" t="s">
        <v>22756</v>
      </c>
      <c r="H4510" s="46" t="s">
        <v>22757</v>
      </c>
      <c r="I4510" s="45" t="s">
        <v>22196</v>
      </c>
      <c r="J4510" s="46" t="s">
        <v>22197</v>
      </c>
      <c r="K4510" s="46" t="s">
        <v>22197</v>
      </c>
      <c r="L4510" s="45" t="s">
        <v>7306</v>
      </c>
      <c r="M4510" s="45" t="s">
        <v>7307</v>
      </c>
    </row>
    <row r="4511" spans="1:13" ht="28.8">
      <c r="A4511" s="42" t="s">
        <v>7209</v>
      </c>
      <c r="B4511" s="43">
        <f t="shared" si="142"/>
        <v>148</v>
      </c>
      <c r="C4511" s="43" t="str">
        <f t="shared" si="141"/>
        <v>46.1148</v>
      </c>
      <c r="D4511" s="44">
        <v>7</v>
      </c>
      <c r="E4511" s="45" t="s">
        <v>22758</v>
      </c>
      <c r="F4511" s="45" t="s">
        <v>22759</v>
      </c>
      <c r="G4511" s="45" t="s">
        <v>22760</v>
      </c>
      <c r="H4511" s="46" t="s">
        <v>22761</v>
      </c>
      <c r="I4511" s="45" t="s">
        <v>22196</v>
      </c>
      <c r="J4511" s="46" t="s">
        <v>22197</v>
      </c>
      <c r="K4511" s="46" t="s">
        <v>22197</v>
      </c>
      <c r="L4511" s="45" t="s">
        <v>7306</v>
      </c>
      <c r="M4511" s="45" t="s">
        <v>7307</v>
      </c>
    </row>
    <row r="4512" spans="1:13" ht="28.8">
      <c r="A4512" s="42" t="s">
        <v>7209</v>
      </c>
      <c r="B4512" s="43">
        <f t="shared" si="142"/>
        <v>149</v>
      </c>
      <c r="C4512" s="43" t="str">
        <f t="shared" si="141"/>
        <v>46.1149</v>
      </c>
      <c r="D4512" s="44">
        <v>7</v>
      </c>
      <c r="E4512" s="45" t="s">
        <v>22762</v>
      </c>
      <c r="F4512" s="45" t="s">
        <v>22763</v>
      </c>
      <c r="G4512" s="45" t="s">
        <v>22764</v>
      </c>
      <c r="H4512" s="46" t="s">
        <v>22765</v>
      </c>
      <c r="I4512" s="45" t="s">
        <v>22196</v>
      </c>
      <c r="J4512" s="46" t="s">
        <v>22197</v>
      </c>
      <c r="K4512" s="46" t="s">
        <v>22197</v>
      </c>
      <c r="L4512" s="45" t="s">
        <v>7306</v>
      </c>
      <c r="M4512" s="45" t="s">
        <v>7307</v>
      </c>
    </row>
    <row r="4513" spans="1:13" ht="28.8">
      <c r="A4513" s="42" t="s">
        <v>7209</v>
      </c>
      <c r="B4513" s="43">
        <f t="shared" si="142"/>
        <v>150</v>
      </c>
      <c r="C4513" s="43" t="str">
        <f t="shared" si="141"/>
        <v>46.1150</v>
      </c>
      <c r="D4513" s="44">
        <v>7</v>
      </c>
      <c r="E4513" s="45" t="s">
        <v>22766</v>
      </c>
      <c r="F4513" s="45" t="s">
        <v>22767</v>
      </c>
      <c r="G4513" s="45" t="s">
        <v>22768</v>
      </c>
      <c r="H4513" s="46" t="s">
        <v>22769</v>
      </c>
      <c r="I4513" s="45" t="s">
        <v>22196</v>
      </c>
      <c r="J4513" s="46" t="s">
        <v>22197</v>
      </c>
      <c r="K4513" s="46" t="s">
        <v>22197</v>
      </c>
      <c r="L4513" s="45" t="s">
        <v>7306</v>
      </c>
      <c r="M4513" s="45" t="s">
        <v>7307</v>
      </c>
    </row>
    <row r="4514" spans="1:13" ht="28.8">
      <c r="A4514" s="42" t="s">
        <v>7209</v>
      </c>
      <c r="B4514" s="43">
        <f t="shared" si="142"/>
        <v>151</v>
      </c>
      <c r="C4514" s="43" t="str">
        <f t="shared" si="141"/>
        <v>46.1151</v>
      </c>
      <c r="D4514" s="44">
        <v>7</v>
      </c>
      <c r="E4514" s="45" t="s">
        <v>22770</v>
      </c>
      <c r="F4514" s="45" t="s">
        <v>22771</v>
      </c>
      <c r="G4514" s="45" t="s">
        <v>22772</v>
      </c>
      <c r="H4514" s="45" t="s">
        <v>22773</v>
      </c>
      <c r="I4514" s="45" t="s">
        <v>22196</v>
      </c>
      <c r="J4514" s="46" t="s">
        <v>22197</v>
      </c>
      <c r="K4514" s="46" t="s">
        <v>22197</v>
      </c>
      <c r="L4514" s="45" t="s">
        <v>7306</v>
      </c>
      <c r="M4514" s="45" t="s">
        <v>7307</v>
      </c>
    </row>
    <row r="4515" spans="1:13" ht="28.8">
      <c r="A4515" s="42" t="s">
        <v>7209</v>
      </c>
      <c r="B4515" s="43">
        <f t="shared" si="142"/>
        <v>152</v>
      </c>
      <c r="C4515" s="43" t="str">
        <f t="shared" si="141"/>
        <v>46.1152</v>
      </c>
      <c r="D4515" s="44">
        <v>7</v>
      </c>
      <c r="E4515" s="45" t="s">
        <v>22774</v>
      </c>
      <c r="F4515" s="45" t="s">
        <v>22775</v>
      </c>
      <c r="G4515" s="45" t="s">
        <v>22776</v>
      </c>
      <c r="H4515" s="45" t="s">
        <v>22777</v>
      </c>
      <c r="I4515" s="45" t="s">
        <v>22196</v>
      </c>
      <c r="J4515" s="46" t="s">
        <v>22197</v>
      </c>
      <c r="K4515" s="46" t="s">
        <v>22197</v>
      </c>
      <c r="L4515" s="45" t="s">
        <v>7306</v>
      </c>
      <c r="M4515" s="45" t="s">
        <v>7307</v>
      </c>
    </row>
    <row r="4516" spans="1:13" ht="28.8">
      <c r="A4516" s="42" t="s">
        <v>7209</v>
      </c>
      <c r="B4516" s="43">
        <f t="shared" si="142"/>
        <v>153</v>
      </c>
      <c r="C4516" s="43" t="str">
        <f t="shared" si="141"/>
        <v>46.1153</v>
      </c>
      <c r="D4516" s="44">
        <v>5</v>
      </c>
      <c r="E4516" s="45" t="s">
        <v>22778</v>
      </c>
      <c r="F4516" s="45" t="s">
        <v>22779</v>
      </c>
      <c r="G4516" s="45" t="s">
        <v>12962</v>
      </c>
      <c r="H4516" s="45" t="s">
        <v>22780</v>
      </c>
      <c r="I4516" s="45" t="s">
        <v>22196</v>
      </c>
      <c r="J4516" s="46" t="s">
        <v>22197</v>
      </c>
      <c r="K4516" s="46" t="s">
        <v>22197</v>
      </c>
      <c r="L4516" s="45" t="s">
        <v>7306</v>
      </c>
      <c r="M4516" s="45" t="s">
        <v>7307</v>
      </c>
    </row>
    <row r="4517" spans="1:13" ht="43.2">
      <c r="A4517" s="42" t="s">
        <v>7209</v>
      </c>
      <c r="B4517" s="43">
        <f t="shared" si="142"/>
        <v>154</v>
      </c>
      <c r="C4517" s="43" t="str">
        <f t="shared" si="141"/>
        <v>46.1154</v>
      </c>
      <c r="D4517" s="44">
        <v>6</v>
      </c>
      <c r="E4517" s="45" t="s">
        <v>22781</v>
      </c>
      <c r="F4517" s="45" t="s">
        <v>22782</v>
      </c>
      <c r="G4517" s="45" t="s">
        <v>22783</v>
      </c>
      <c r="H4517" s="46" t="s">
        <v>22784</v>
      </c>
      <c r="I4517" s="45" t="s">
        <v>22196</v>
      </c>
      <c r="J4517" s="46" t="s">
        <v>22197</v>
      </c>
      <c r="K4517" s="46" t="s">
        <v>22197</v>
      </c>
      <c r="L4517" s="45" t="s">
        <v>7306</v>
      </c>
      <c r="M4517" s="45" t="s">
        <v>7307</v>
      </c>
    </row>
    <row r="4518" spans="1:13" ht="43.2">
      <c r="A4518" s="42" t="s">
        <v>7209</v>
      </c>
      <c r="B4518" s="43">
        <f t="shared" si="142"/>
        <v>155</v>
      </c>
      <c r="C4518" s="43" t="str">
        <f t="shared" si="141"/>
        <v>46.1155</v>
      </c>
      <c r="D4518" s="44">
        <v>6</v>
      </c>
      <c r="E4518" s="45" t="s">
        <v>22785</v>
      </c>
      <c r="F4518" s="45" t="s">
        <v>22786</v>
      </c>
      <c r="G4518" s="45" t="s">
        <v>22787</v>
      </c>
      <c r="H4518" s="46" t="s">
        <v>22788</v>
      </c>
      <c r="I4518" s="45" t="s">
        <v>22196</v>
      </c>
      <c r="J4518" s="46" t="s">
        <v>22197</v>
      </c>
      <c r="K4518" s="46" t="s">
        <v>22197</v>
      </c>
      <c r="L4518" s="45" t="s">
        <v>7306</v>
      </c>
      <c r="M4518" s="45" t="s">
        <v>7307</v>
      </c>
    </row>
    <row r="4519" spans="1:13" ht="43.2">
      <c r="A4519" s="42" t="s">
        <v>7209</v>
      </c>
      <c r="B4519" s="43">
        <f t="shared" si="142"/>
        <v>156</v>
      </c>
      <c r="C4519" s="43" t="str">
        <f t="shared" si="141"/>
        <v>46.1156</v>
      </c>
      <c r="D4519" s="44">
        <v>5</v>
      </c>
      <c r="E4519" s="45" t="s">
        <v>22789</v>
      </c>
      <c r="F4519" s="45" t="s">
        <v>22790</v>
      </c>
      <c r="G4519" s="45" t="s">
        <v>22791</v>
      </c>
      <c r="H4519" s="46" t="s">
        <v>22792</v>
      </c>
      <c r="I4519" s="45" t="s">
        <v>22196</v>
      </c>
      <c r="J4519" s="46" t="s">
        <v>22197</v>
      </c>
      <c r="K4519" s="46" t="s">
        <v>22197</v>
      </c>
      <c r="L4519" s="45" t="s">
        <v>7306</v>
      </c>
      <c r="M4519" s="45" t="s">
        <v>7307</v>
      </c>
    </row>
    <row r="4520" spans="1:13" ht="43.2">
      <c r="A4520" s="42" t="s">
        <v>7209</v>
      </c>
      <c r="B4520" s="43">
        <f t="shared" si="142"/>
        <v>157</v>
      </c>
      <c r="C4520" s="43" t="str">
        <f t="shared" si="141"/>
        <v>46.1157</v>
      </c>
      <c r="D4520" s="44">
        <v>5</v>
      </c>
      <c r="E4520" s="45" t="s">
        <v>22793</v>
      </c>
      <c r="F4520" s="45" t="s">
        <v>22794</v>
      </c>
      <c r="G4520" s="45" t="s">
        <v>22795</v>
      </c>
      <c r="H4520" s="46" t="s">
        <v>22796</v>
      </c>
      <c r="I4520" s="45" t="s">
        <v>22196</v>
      </c>
      <c r="J4520" s="46" t="s">
        <v>22197</v>
      </c>
      <c r="K4520" s="46" t="s">
        <v>22197</v>
      </c>
      <c r="L4520" s="45" t="s">
        <v>7306</v>
      </c>
      <c r="M4520" s="45" t="s">
        <v>7307</v>
      </c>
    </row>
    <row r="4521" spans="1:13" ht="43.2">
      <c r="A4521" s="42" t="s">
        <v>7209</v>
      </c>
      <c r="B4521" s="43">
        <f t="shared" si="142"/>
        <v>158</v>
      </c>
      <c r="C4521" s="43" t="str">
        <f t="shared" si="141"/>
        <v>46.1158</v>
      </c>
      <c r="D4521" s="44">
        <v>6</v>
      </c>
      <c r="E4521" s="45" t="s">
        <v>22797</v>
      </c>
      <c r="F4521" s="45" t="s">
        <v>22798</v>
      </c>
      <c r="G4521" s="45" t="s">
        <v>22799</v>
      </c>
      <c r="H4521" s="46" t="s">
        <v>22800</v>
      </c>
      <c r="I4521" s="45" t="s">
        <v>22196</v>
      </c>
      <c r="J4521" s="46" t="s">
        <v>22197</v>
      </c>
      <c r="K4521" s="46" t="s">
        <v>22197</v>
      </c>
      <c r="L4521" s="45" t="s">
        <v>7306</v>
      </c>
      <c r="M4521" s="45" t="s">
        <v>7307</v>
      </c>
    </row>
    <row r="4522" spans="1:13" ht="43.2">
      <c r="A4522" s="42" t="s">
        <v>7209</v>
      </c>
      <c r="B4522" s="43">
        <f t="shared" si="142"/>
        <v>159</v>
      </c>
      <c r="C4522" s="43" t="str">
        <f t="shared" si="141"/>
        <v>46.1159</v>
      </c>
      <c r="D4522" s="44">
        <v>6</v>
      </c>
      <c r="E4522" s="45" t="s">
        <v>22801</v>
      </c>
      <c r="F4522" s="45" t="s">
        <v>22802</v>
      </c>
      <c r="G4522" s="45" t="s">
        <v>22803</v>
      </c>
      <c r="H4522" s="46" t="s">
        <v>22804</v>
      </c>
      <c r="I4522" s="45" t="s">
        <v>22196</v>
      </c>
      <c r="J4522" s="46" t="s">
        <v>22197</v>
      </c>
      <c r="K4522" s="46" t="s">
        <v>22197</v>
      </c>
      <c r="L4522" s="45" t="s">
        <v>7306</v>
      </c>
      <c r="M4522" s="45" t="s">
        <v>7307</v>
      </c>
    </row>
    <row r="4523" spans="1:13" ht="43.2">
      <c r="A4523" s="42" t="s">
        <v>7209</v>
      </c>
      <c r="B4523" s="43">
        <f t="shared" si="142"/>
        <v>160</v>
      </c>
      <c r="C4523" s="43" t="str">
        <f t="shared" si="141"/>
        <v>46.1160</v>
      </c>
      <c r="D4523" s="44">
        <v>6</v>
      </c>
      <c r="E4523" s="45" t="s">
        <v>22805</v>
      </c>
      <c r="F4523" s="45" t="s">
        <v>22806</v>
      </c>
      <c r="G4523" s="45" t="s">
        <v>22807</v>
      </c>
      <c r="H4523" s="46" t="s">
        <v>22808</v>
      </c>
      <c r="I4523" s="45" t="s">
        <v>22196</v>
      </c>
      <c r="J4523" s="46" t="s">
        <v>22197</v>
      </c>
      <c r="K4523" s="46" t="s">
        <v>22197</v>
      </c>
      <c r="L4523" s="45" t="s">
        <v>7306</v>
      </c>
      <c r="M4523" s="45" t="s">
        <v>7307</v>
      </c>
    </row>
    <row r="4524" spans="1:13" ht="28.8">
      <c r="A4524" s="42" t="s">
        <v>7209</v>
      </c>
      <c r="B4524" s="43">
        <f t="shared" si="142"/>
        <v>161</v>
      </c>
      <c r="C4524" s="43" t="str">
        <f t="shared" si="141"/>
        <v>46.1161</v>
      </c>
      <c r="D4524" s="44">
        <v>6</v>
      </c>
      <c r="E4524" s="45" t="s">
        <v>22809</v>
      </c>
      <c r="F4524" s="45" t="s">
        <v>22810</v>
      </c>
      <c r="G4524" s="45" t="s">
        <v>22811</v>
      </c>
      <c r="H4524" s="46" t="s">
        <v>22812</v>
      </c>
      <c r="I4524" s="45" t="s">
        <v>22196</v>
      </c>
      <c r="J4524" s="46" t="s">
        <v>22197</v>
      </c>
      <c r="K4524" s="46" t="s">
        <v>22197</v>
      </c>
      <c r="L4524" s="45" t="s">
        <v>7306</v>
      </c>
      <c r="M4524" s="45" t="s">
        <v>7307</v>
      </c>
    </row>
    <row r="4525" spans="1:13" ht="43.2">
      <c r="A4525" s="42" t="s">
        <v>7209</v>
      </c>
      <c r="B4525" s="43">
        <f t="shared" si="142"/>
        <v>162</v>
      </c>
      <c r="C4525" s="43" t="str">
        <f t="shared" si="141"/>
        <v>46.1162</v>
      </c>
      <c r="D4525" s="44">
        <v>4</v>
      </c>
      <c r="E4525" s="45" t="s">
        <v>22813</v>
      </c>
      <c r="F4525" s="45" t="s">
        <v>22814</v>
      </c>
      <c r="G4525" s="45" t="s">
        <v>22815</v>
      </c>
      <c r="H4525" s="46" t="s">
        <v>22816</v>
      </c>
      <c r="I4525" s="45" t="s">
        <v>22196</v>
      </c>
      <c r="J4525" s="46" t="s">
        <v>22197</v>
      </c>
      <c r="K4525" s="46" t="s">
        <v>22197</v>
      </c>
      <c r="L4525" s="45" t="s">
        <v>7306</v>
      </c>
      <c r="M4525" s="45" t="s">
        <v>7307</v>
      </c>
    </row>
    <row r="4526" spans="1:13" ht="43.2">
      <c r="A4526" s="42" t="s">
        <v>7209</v>
      </c>
      <c r="B4526" s="43">
        <f t="shared" si="142"/>
        <v>163</v>
      </c>
      <c r="C4526" s="43" t="str">
        <f t="shared" si="141"/>
        <v>46.1163</v>
      </c>
      <c r="D4526" s="44">
        <v>5</v>
      </c>
      <c r="E4526" s="45" t="s">
        <v>22817</v>
      </c>
      <c r="F4526" s="45" t="s">
        <v>22818</v>
      </c>
      <c r="G4526" s="45" t="s">
        <v>22819</v>
      </c>
      <c r="H4526" s="46" t="s">
        <v>22820</v>
      </c>
      <c r="I4526" s="45" t="s">
        <v>22196</v>
      </c>
      <c r="J4526" s="46" t="s">
        <v>22197</v>
      </c>
      <c r="K4526" s="46" t="s">
        <v>22197</v>
      </c>
      <c r="L4526" s="45" t="s">
        <v>7306</v>
      </c>
      <c r="M4526" s="45" t="s">
        <v>7307</v>
      </c>
    </row>
    <row r="4527" spans="1:13" ht="28.8">
      <c r="A4527" s="42" t="s">
        <v>7209</v>
      </c>
      <c r="B4527" s="43">
        <f t="shared" si="142"/>
        <v>164</v>
      </c>
      <c r="C4527" s="43" t="str">
        <f t="shared" si="141"/>
        <v>46.1164</v>
      </c>
      <c r="D4527" s="44">
        <v>6</v>
      </c>
      <c r="E4527" s="45" t="s">
        <v>22821</v>
      </c>
      <c r="F4527" s="45" t="s">
        <v>22822</v>
      </c>
      <c r="G4527" s="45" t="s">
        <v>1367</v>
      </c>
      <c r="H4527" s="45" t="s">
        <v>22823</v>
      </c>
      <c r="I4527" s="45" t="s">
        <v>22196</v>
      </c>
      <c r="J4527" s="46" t="s">
        <v>22197</v>
      </c>
      <c r="K4527" s="46" t="s">
        <v>22197</v>
      </c>
      <c r="L4527" s="45" t="s">
        <v>7306</v>
      </c>
      <c r="M4527" s="45" t="s">
        <v>7307</v>
      </c>
    </row>
    <row r="4528" spans="1:13" ht="28.8">
      <c r="A4528" s="42" t="s">
        <v>7209</v>
      </c>
      <c r="B4528" s="43">
        <f t="shared" si="142"/>
        <v>165</v>
      </c>
      <c r="C4528" s="43" t="str">
        <f t="shared" si="141"/>
        <v>46.1165</v>
      </c>
      <c r="D4528" s="44">
        <v>7</v>
      </c>
      <c r="E4528" s="45" t="s">
        <v>22824</v>
      </c>
      <c r="F4528" s="45" t="s">
        <v>22825</v>
      </c>
      <c r="G4528" s="45" t="s">
        <v>1367</v>
      </c>
      <c r="H4528" s="45" t="s">
        <v>22826</v>
      </c>
      <c r="I4528" s="45" t="s">
        <v>22196</v>
      </c>
      <c r="J4528" s="46" t="s">
        <v>22197</v>
      </c>
      <c r="K4528" s="46" t="s">
        <v>22197</v>
      </c>
      <c r="L4528" s="45" t="s">
        <v>7306</v>
      </c>
      <c r="M4528" s="45" t="s">
        <v>7307</v>
      </c>
    </row>
    <row r="4529" spans="1:13" ht="28.8">
      <c r="A4529" s="42" t="s">
        <v>7209</v>
      </c>
      <c r="B4529" s="43">
        <f t="shared" si="142"/>
        <v>166</v>
      </c>
      <c r="C4529" s="43" t="str">
        <f t="shared" si="141"/>
        <v>46.1166</v>
      </c>
      <c r="D4529" s="44">
        <v>6</v>
      </c>
      <c r="E4529" s="45" t="s">
        <v>22827</v>
      </c>
      <c r="F4529" s="45" t="s">
        <v>22828</v>
      </c>
      <c r="G4529" s="45" t="s">
        <v>1367</v>
      </c>
      <c r="H4529" s="45" t="s">
        <v>22829</v>
      </c>
      <c r="I4529" s="45" t="s">
        <v>22196</v>
      </c>
      <c r="J4529" s="46" t="s">
        <v>22197</v>
      </c>
      <c r="K4529" s="46" t="s">
        <v>22197</v>
      </c>
      <c r="L4529" s="45" t="s">
        <v>7306</v>
      </c>
      <c r="M4529" s="45" t="s">
        <v>7307</v>
      </c>
    </row>
    <row r="4530" spans="1:13" ht="28.8">
      <c r="A4530" s="42" t="s">
        <v>7209</v>
      </c>
      <c r="B4530" s="43">
        <f t="shared" si="142"/>
        <v>167</v>
      </c>
      <c r="C4530" s="43" t="str">
        <f t="shared" si="141"/>
        <v>46.1167</v>
      </c>
      <c r="D4530" s="44">
        <v>5</v>
      </c>
      <c r="E4530" s="45" t="s">
        <v>22830</v>
      </c>
      <c r="F4530" s="45" t="s">
        <v>22831</v>
      </c>
      <c r="G4530" s="45" t="s">
        <v>8865</v>
      </c>
      <c r="H4530" s="46" t="s">
        <v>7919</v>
      </c>
      <c r="I4530" s="45" t="s">
        <v>22196</v>
      </c>
      <c r="J4530" s="46" t="s">
        <v>22197</v>
      </c>
      <c r="K4530" s="46" t="s">
        <v>22197</v>
      </c>
      <c r="L4530" s="45" t="s">
        <v>7306</v>
      </c>
      <c r="M4530" s="45" t="s">
        <v>7307</v>
      </c>
    </row>
    <row r="4531" spans="1:13" ht="28.8">
      <c r="A4531" s="42" t="s">
        <v>7209</v>
      </c>
      <c r="B4531" s="43">
        <f t="shared" si="142"/>
        <v>168</v>
      </c>
      <c r="C4531" s="43" t="str">
        <f t="shared" si="141"/>
        <v>46.1168</v>
      </c>
      <c r="D4531" s="44">
        <v>6</v>
      </c>
      <c r="E4531" s="45" t="s">
        <v>22832</v>
      </c>
      <c r="F4531" s="45" t="s">
        <v>22833</v>
      </c>
      <c r="G4531" s="45" t="s">
        <v>1367</v>
      </c>
      <c r="H4531" s="45" t="s">
        <v>22834</v>
      </c>
      <c r="I4531" s="45" t="s">
        <v>22196</v>
      </c>
      <c r="J4531" s="46" t="s">
        <v>22197</v>
      </c>
      <c r="K4531" s="46" t="s">
        <v>22197</v>
      </c>
      <c r="L4531" s="45" t="s">
        <v>7306</v>
      </c>
      <c r="M4531" s="45" t="s">
        <v>7307</v>
      </c>
    </row>
    <row r="4532" spans="1:13" ht="28.8">
      <c r="A4532" s="42" t="s">
        <v>7209</v>
      </c>
      <c r="B4532" s="43">
        <f t="shared" si="142"/>
        <v>169</v>
      </c>
      <c r="C4532" s="43" t="str">
        <f t="shared" si="141"/>
        <v>46.1169</v>
      </c>
      <c r="D4532" s="44">
        <v>7</v>
      </c>
      <c r="E4532" s="45" t="s">
        <v>22835</v>
      </c>
      <c r="F4532" s="45" t="s">
        <v>22836</v>
      </c>
      <c r="G4532" s="45" t="s">
        <v>1367</v>
      </c>
      <c r="H4532" s="46" t="s">
        <v>22837</v>
      </c>
      <c r="I4532" s="45" t="s">
        <v>22196</v>
      </c>
      <c r="J4532" s="46" t="s">
        <v>22197</v>
      </c>
      <c r="K4532" s="46" t="s">
        <v>22197</v>
      </c>
      <c r="L4532" s="45" t="s">
        <v>7306</v>
      </c>
      <c r="M4532" s="45" t="s">
        <v>7307</v>
      </c>
    </row>
    <row r="4533" spans="1:13" ht="28.8">
      <c r="A4533" s="42" t="s">
        <v>7209</v>
      </c>
      <c r="B4533" s="43">
        <f t="shared" si="142"/>
        <v>170</v>
      </c>
      <c r="C4533" s="43" t="str">
        <f t="shared" si="141"/>
        <v>46.1170</v>
      </c>
      <c r="D4533" s="44">
        <v>3</v>
      </c>
      <c r="E4533" s="45" t="s">
        <v>22838</v>
      </c>
      <c r="F4533" s="45" t="s">
        <v>22839</v>
      </c>
      <c r="G4533" s="45" t="s">
        <v>22840</v>
      </c>
      <c r="H4533" s="46" t="s">
        <v>22841</v>
      </c>
      <c r="I4533" s="45" t="s">
        <v>22196</v>
      </c>
      <c r="J4533" s="46" t="s">
        <v>22197</v>
      </c>
      <c r="K4533" s="46" t="s">
        <v>22197</v>
      </c>
      <c r="L4533" s="45" t="s">
        <v>7306</v>
      </c>
      <c r="M4533" s="45" t="s">
        <v>7307</v>
      </c>
    </row>
    <row r="4534" spans="1:13" ht="28.8">
      <c r="A4534" s="42" t="s">
        <v>7209</v>
      </c>
      <c r="B4534" s="43">
        <f t="shared" si="142"/>
        <v>171</v>
      </c>
      <c r="C4534" s="43" t="str">
        <f t="shared" si="141"/>
        <v>46.1171</v>
      </c>
      <c r="D4534" s="44">
        <v>3</v>
      </c>
      <c r="E4534" s="45" t="s">
        <v>22842</v>
      </c>
      <c r="F4534" s="45" t="s">
        <v>22843</v>
      </c>
      <c r="G4534" s="45" t="s">
        <v>22844</v>
      </c>
      <c r="H4534" s="46" t="s">
        <v>22845</v>
      </c>
      <c r="I4534" s="45" t="s">
        <v>22196</v>
      </c>
      <c r="J4534" s="46" t="s">
        <v>22197</v>
      </c>
      <c r="K4534" s="46" t="s">
        <v>22197</v>
      </c>
      <c r="L4534" s="45" t="s">
        <v>7306</v>
      </c>
      <c r="M4534" s="45" t="s">
        <v>7307</v>
      </c>
    </row>
    <row r="4535" spans="1:13" ht="28.8">
      <c r="A4535" s="42" t="s">
        <v>7209</v>
      </c>
      <c r="B4535" s="43">
        <f t="shared" si="142"/>
        <v>172</v>
      </c>
      <c r="C4535" s="43" t="str">
        <f t="shared" si="141"/>
        <v>46.1172</v>
      </c>
      <c r="D4535" s="44">
        <v>3</v>
      </c>
      <c r="E4535" s="45" t="s">
        <v>22846</v>
      </c>
      <c r="F4535" s="45" t="s">
        <v>22847</v>
      </c>
      <c r="G4535" s="45" t="s">
        <v>22848</v>
      </c>
      <c r="H4535" s="45" t="s">
        <v>22849</v>
      </c>
      <c r="I4535" s="45" t="s">
        <v>22196</v>
      </c>
      <c r="J4535" s="46" t="s">
        <v>22197</v>
      </c>
      <c r="K4535" s="46" t="s">
        <v>22197</v>
      </c>
      <c r="L4535" s="45" t="s">
        <v>7306</v>
      </c>
      <c r="M4535" s="45" t="s">
        <v>7307</v>
      </c>
    </row>
    <row r="4536" spans="1:13" ht="28.8">
      <c r="A4536" s="42" t="s">
        <v>7209</v>
      </c>
      <c r="B4536" s="43">
        <f t="shared" si="142"/>
        <v>173</v>
      </c>
      <c r="C4536" s="43" t="str">
        <f t="shared" si="141"/>
        <v>46.1173</v>
      </c>
      <c r="D4536" s="44">
        <v>3</v>
      </c>
      <c r="E4536" s="45" t="s">
        <v>22850</v>
      </c>
      <c r="F4536" s="45" t="s">
        <v>22851</v>
      </c>
      <c r="G4536" s="45" t="s">
        <v>22852</v>
      </c>
      <c r="H4536" s="45" t="s">
        <v>22853</v>
      </c>
      <c r="I4536" s="45" t="s">
        <v>22196</v>
      </c>
      <c r="J4536" s="46" t="s">
        <v>22197</v>
      </c>
      <c r="K4536" s="46" t="s">
        <v>22197</v>
      </c>
      <c r="L4536" s="45" t="s">
        <v>7306</v>
      </c>
      <c r="M4536" s="45" t="s">
        <v>7307</v>
      </c>
    </row>
    <row r="4537" spans="1:13" ht="28.8">
      <c r="A4537" s="42" t="s">
        <v>7209</v>
      </c>
      <c r="B4537" s="43">
        <f t="shared" si="142"/>
        <v>174</v>
      </c>
      <c r="C4537" s="43" t="str">
        <f t="shared" si="141"/>
        <v>46.1174</v>
      </c>
      <c r="D4537" s="44">
        <v>3</v>
      </c>
      <c r="E4537" s="45" t="s">
        <v>22854</v>
      </c>
      <c r="F4537" s="45" t="s">
        <v>22855</v>
      </c>
      <c r="G4537" s="45" t="s">
        <v>22856</v>
      </c>
      <c r="H4537" s="46" t="s">
        <v>22857</v>
      </c>
      <c r="I4537" s="45" t="s">
        <v>22196</v>
      </c>
      <c r="J4537" s="46" t="s">
        <v>22197</v>
      </c>
      <c r="K4537" s="46" t="s">
        <v>22197</v>
      </c>
      <c r="L4537" s="45" t="s">
        <v>7306</v>
      </c>
      <c r="M4537" s="45" t="s">
        <v>7307</v>
      </c>
    </row>
    <row r="4538" spans="1:13" ht="28.8">
      <c r="A4538" s="42" t="s">
        <v>7209</v>
      </c>
      <c r="B4538" s="43">
        <f t="shared" si="142"/>
        <v>175</v>
      </c>
      <c r="C4538" s="43" t="str">
        <f t="shared" si="141"/>
        <v>46.1175</v>
      </c>
      <c r="D4538" s="44">
        <v>3</v>
      </c>
      <c r="E4538" s="45" t="s">
        <v>22858</v>
      </c>
      <c r="F4538" s="45" t="s">
        <v>22859</v>
      </c>
      <c r="G4538" s="45" t="s">
        <v>22860</v>
      </c>
      <c r="H4538" s="46" t="s">
        <v>22861</v>
      </c>
      <c r="I4538" s="45" t="s">
        <v>22196</v>
      </c>
      <c r="J4538" s="46" t="s">
        <v>22197</v>
      </c>
      <c r="K4538" s="46" t="s">
        <v>22197</v>
      </c>
      <c r="L4538" s="45" t="s">
        <v>7306</v>
      </c>
      <c r="M4538" s="45" t="s">
        <v>7307</v>
      </c>
    </row>
    <row r="4539" spans="1:13" ht="43.2">
      <c r="A4539" s="42" t="s">
        <v>7116</v>
      </c>
      <c r="B4539" s="43">
        <f t="shared" si="142"/>
        <v>1</v>
      </c>
      <c r="C4539" s="43" t="str">
        <f t="shared" si="141"/>
        <v>35.11</v>
      </c>
      <c r="D4539" s="44">
        <v>3</v>
      </c>
      <c r="E4539" s="45" t="s">
        <v>22862</v>
      </c>
      <c r="F4539" s="45" t="s">
        <v>22863</v>
      </c>
      <c r="G4539" s="45" t="s">
        <v>7115</v>
      </c>
      <c r="H4539" s="46" t="s">
        <v>22864</v>
      </c>
      <c r="I4539" s="45" t="s">
        <v>22865</v>
      </c>
      <c r="J4539" s="46" t="s">
        <v>22866</v>
      </c>
      <c r="K4539" s="46" t="s">
        <v>22866</v>
      </c>
      <c r="L4539" s="45" t="s">
        <v>7306</v>
      </c>
      <c r="M4539" s="45" t="s">
        <v>7307</v>
      </c>
    </row>
    <row r="4540" spans="1:13" ht="43.2">
      <c r="A4540" s="42" t="s">
        <v>7116</v>
      </c>
      <c r="B4540" s="43">
        <f t="shared" si="142"/>
        <v>2</v>
      </c>
      <c r="C4540" s="43" t="str">
        <f t="shared" si="141"/>
        <v>35.12</v>
      </c>
      <c r="D4540" s="44">
        <v>4</v>
      </c>
      <c r="E4540" s="45" t="s">
        <v>22867</v>
      </c>
      <c r="F4540" s="45" t="s">
        <v>22868</v>
      </c>
      <c r="G4540" s="45" t="s">
        <v>22869</v>
      </c>
      <c r="H4540" s="46" t="s">
        <v>22870</v>
      </c>
      <c r="I4540" s="45" t="s">
        <v>22865</v>
      </c>
      <c r="J4540" s="46" t="s">
        <v>22866</v>
      </c>
      <c r="K4540" s="46" t="s">
        <v>22866</v>
      </c>
      <c r="L4540" s="45" t="s">
        <v>7306</v>
      </c>
      <c r="M4540" s="45" t="s">
        <v>7307</v>
      </c>
    </row>
    <row r="4541" spans="1:13" ht="43.2">
      <c r="A4541" s="42" t="s">
        <v>7116</v>
      </c>
      <c r="B4541" s="43">
        <f t="shared" si="142"/>
        <v>3</v>
      </c>
      <c r="C4541" s="43" t="str">
        <f t="shared" si="141"/>
        <v>35.13</v>
      </c>
      <c r="D4541" s="44">
        <v>4</v>
      </c>
      <c r="E4541" s="45" t="s">
        <v>22871</v>
      </c>
      <c r="F4541" s="45" t="s">
        <v>22872</v>
      </c>
      <c r="G4541" s="45" t="s">
        <v>22873</v>
      </c>
      <c r="H4541" s="46" t="s">
        <v>22874</v>
      </c>
      <c r="I4541" s="45" t="s">
        <v>22865</v>
      </c>
      <c r="J4541" s="46" t="s">
        <v>22866</v>
      </c>
      <c r="K4541" s="46" t="s">
        <v>22866</v>
      </c>
      <c r="L4541" s="45" t="s">
        <v>7306</v>
      </c>
      <c r="M4541" s="45" t="s">
        <v>7307</v>
      </c>
    </row>
    <row r="4542" spans="1:13" ht="28.8">
      <c r="A4542" s="42" t="s">
        <v>7116</v>
      </c>
      <c r="B4542" s="43">
        <f t="shared" si="142"/>
        <v>4</v>
      </c>
      <c r="C4542" s="43" t="str">
        <f t="shared" si="141"/>
        <v>35.14</v>
      </c>
      <c r="D4542" s="44">
        <v>4</v>
      </c>
      <c r="E4542" s="45" t="s">
        <v>22875</v>
      </c>
      <c r="F4542" s="45" t="s">
        <v>22876</v>
      </c>
      <c r="G4542" s="45" t="s">
        <v>19021</v>
      </c>
      <c r="H4542" s="45" t="s">
        <v>22877</v>
      </c>
      <c r="I4542" s="45" t="s">
        <v>22865</v>
      </c>
      <c r="J4542" s="46" t="s">
        <v>22866</v>
      </c>
      <c r="K4542" s="46" t="s">
        <v>22866</v>
      </c>
      <c r="L4542" s="45" t="s">
        <v>7306</v>
      </c>
      <c r="M4542" s="45" t="s">
        <v>7307</v>
      </c>
    </row>
    <row r="4543" spans="1:13" ht="43.2">
      <c r="A4543" s="42" t="s">
        <v>7116</v>
      </c>
      <c r="B4543" s="43">
        <f t="shared" si="142"/>
        <v>5</v>
      </c>
      <c r="C4543" s="43" t="str">
        <f t="shared" si="141"/>
        <v>35.15</v>
      </c>
      <c r="D4543" s="44">
        <v>4</v>
      </c>
      <c r="E4543" s="45" t="s">
        <v>22878</v>
      </c>
      <c r="F4543" s="45" t="s">
        <v>22879</v>
      </c>
      <c r="G4543" s="45" t="s">
        <v>22880</v>
      </c>
      <c r="H4543" s="46" t="s">
        <v>22881</v>
      </c>
      <c r="I4543" s="45" t="s">
        <v>22865</v>
      </c>
      <c r="J4543" s="46" t="s">
        <v>22866</v>
      </c>
      <c r="K4543" s="46" t="s">
        <v>22866</v>
      </c>
      <c r="L4543" s="45" t="s">
        <v>7306</v>
      </c>
      <c r="M4543" s="45" t="s">
        <v>7307</v>
      </c>
    </row>
    <row r="4544" spans="1:13" ht="28.8">
      <c r="A4544" s="42" t="s">
        <v>7116</v>
      </c>
      <c r="B4544" s="43">
        <f t="shared" si="142"/>
        <v>6</v>
      </c>
      <c r="C4544" s="43" t="str">
        <f t="shared" si="141"/>
        <v>35.16</v>
      </c>
      <c r="D4544" s="44">
        <v>5</v>
      </c>
      <c r="E4544" s="45" t="s">
        <v>22882</v>
      </c>
      <c r="F4544" s="45" t="s">
        <v>22883</v>
      </c>
      <c r="G4544" s="45" t="s">
        <v>22884</v>
      </c>
      <c r="H4544" s="45" t="s">
        <v>22225</v>
      </c>
      <c r="I4544" s="45" t="s">
        <v>22865</v>
      </c>
      <c r="J4544" s="46" t="s">
        <v>22866</v>
      </c>
      <c r="K4544" s="46" t="s">
        <v>22866</v>
      </c>
      <c r="L4544" s="45" t="s">
        <v>7306</v>
      </c>
      <c r="M4544" s="45" t="s">
        <v>7307</v>
      </c>
    </row>
    <row r="4545" spans="1:13" ht="28.8">
      <c r="A4545" s="42" t="s">
        <v>7116</v>
      </c>
      <c r="B4545" s="43">
        <f t="shared" si="142"/>
        <v>7</v>
      </c>
      <c r="C4545" s="43" t="str">
        <f t="shared" si="141"/>
        <v>35.17</v>
      </c>
      <c r="D4545" s="44">
        <v>5</v>
      </c>
      <c r="E4545" s="45" t="s">
        <v>22885</v>
      </c>
      <c r="F4545" s="45" t="s">
        <v>22886</v>
      </c>
      <c r="G4545" s="45" t="s">
        <v>19967</v>
      </c>
      <c r="H4545" s="45" t="s">
        <v>22887</v>
      </c>
      <c r="I4545" s="45" t="s">
        <v>22865</v>
      </c>
      <c r="J4545" s="46" t="s">
        <v>22866</v>
      </c>
      <c r="K4545" s="46" t="s">
        <v>22866</v>
      </c>
      <c r="L4545" s="45" t="s">
        <v>7306</v>
      </c>
      <c r="M4545" s="45" t="s">
        <v>7307</v>
      </c>
    </row>
    <row r="4546" spans="1:13" ht="28.8">
      <c r="A4546" s="42" t="s">
        <v>7116</v>
      </c>
      <c r="B4546" s="43">
        <f t="shared" si="142"/>
        <v>8</v>
      </c>
      <c r="C4546" s="43" t="str">
        <f t="shared" si="141"/>
        <v>35.18</v>
      </c>
      <c r="D4546" s="44">
        <v>4</v>
      </c>
      <c r="E4546" s="45" t="s">
        <v>22888</v>
      </c>
      <c r="F4546" s="45" t="s">
        <v>22889</v>
      </c>
      <c r="G4546" s="45" t="s">
        <v>18943</v>
      </c>
      <c r="H4546" s="45" t="s">
        <v>97</v>
      </c>
      <c r="I4546" s="45" t="s">
        <v>22865</v>
      </c>
      <c r="J4546" s="46" t="s">
        <v>22866</v>
      </c>
      <c r="K4546" s="46" t="s">
        <v>22866</v>
      </c>
      <c r="L4546" s="45" t="s">
        <v>7306</v>
      </c>
      <c r="M4546" s="45" t="s">
        <v>7307</v>
      </c>
    </row>
    <row r="4547" spans="1:13" ht="43.2">
      <c r="A4547" s="42" t="s">
        <v>7116</v>
      </c>
      <c r="B4547" s="43">
        <f t="shared" si="142"/>
        <v>9</v>
      </c>
      <c r="C4547" s="43" t="str">
        <f t="shared" ref="C4547:C4610" si="143">+CONCATENATE(A4547,B4547)</f>
        <v>35.19</v>
      </c>
      <c r="D4547" s="44">
        <v>4</v>
      </c>
      <c r="E4547" s="45" t="s">
        <v>22890</v>
      </c>
      <c r="F4547" s="45" t="s">
        <v>22891</v>
      </c>
      <c r="G4547" s="45" t="s">
        <v>22892</v>
      </c>
      <c r="H4547" s="46" t="s">
        <v>22893</v>
      </c>
      <c r="I4547" s="45" t="s">
        <v>22865</v>
      </c>
      <c r="J4547" s="46" t="s">
        <v>22866</v>
      </c>
      <c r="K4547" s="46" t="s">
        <v>22866</v>
      </c>
      <c r="L4547" s="45" t="s">
        <v>7306</v>
      </c>
      <c r="M4547" s="45" t="s">
        <v>7307</v>
      </c>
    </row>
    <row r="4548" spans="1:13" ht="28.8">
      <c r="A4548" s="42" t="s">
        <v>7116</v>
      </c>
      <c r="B4548" s="43">
        <f t="shared" ref="B4548:B4611" si="144">+IF(A4548=A4547,B4547+1,1)</f>
        <v>10</v>
      </c>
      <c r="C4548" s="43" t="str">
        <f t="shared" si="143"/>
        <v>35.110</v>
      </c>
      <c r="D4548" s="44">
        <v>5</v>
      </c>
      <c r="E4548" s="45" t="s">
        <v>22894</v>
      </c>
      <c r="F4548" s="45" t="s">
        <v>22895</v>
      </c>
      <c r="G4548" s="45" t="s">
        <v>22896</v>
      </c>
      <c r="H4548" s="45" t="s">
        <v>22897</v>
      </c>
      <c r="I4548" s="45" t="s">
        <v>22865</v>
      </c>
      <c r="J4548" s="46" t="s">
        <v>22866</v>
      </c>
      <c r="K4548" s="46" t="s">
        <v>22866</v>
      </c>
      <c r="L4548" s="45" t="s">
        <v>7306</v>
      </c>
      <c r="M4548" s="45" t="s">
        <v>7307</v>
      </c>
    </row>
    <row r="4549" spans="1:13" ht="28.8">
      <c r="A4549" s="42" t="s">
        <v>7116</v>
      </c>
      <c r="B4549" s="43">
        <f t="shared" si="144"/>
        <v>11</v>
      </c>
      <c r="C4549" s="43" t="str">
        <f t="shared" si="143"/>
        <v>35.111</v>
      </c>
      <c r="D4549" s="44">
        <v>5</v>
      </c>
      <c r="E4549" s="45" t="s">
        <v>22898</v>
      </c>
      <c r="F4549" s="45" t="s">
        <v>22899</v>
      </c>
      <c r="G4549" s="45" t="s">
        <v>19324</v>
      </c>
      <c r="H4549" s="45" t="s">
        <v>22900</v>
      </c>
      <c r="I4549" s="45" t="s">
        <v>22865</v>
      </c>
      <c r="J4549" s="46" t="s">
        <v>22866</v>
      </c>
      <c r="K4549" s="46" t="s">
        <v>22866</v>
      </c>
      <c r="L4549" s="45" t="s">
        <v>7306</v>
      </c>
      <c r="M4549" s="45" t="s">
        <v>7307</v>
      </c>
    </row>
    <row r="4550" spans="1:13" ht="28.8">
      <c r="A4550" s="42" t="s">
        <v>7116</v>
      </c>
      <c r="B4550" s="43">
        <f t="shared" si="144"/>
        <v>12</v>
      </c>
      <c r="C4550" s="43" t="str">
        <f t="shared" si="143"/>
        <v>35.112</v>
      </c>
      <c r="D4550" s="44">
        <v>6</v>
      </c>
      <c r="E4550" s="45" t="s">
        <v>22901</v>
      </c>
      <c r="F4550" s="45" t="s">
        <v>22902</v>
      </c>
      <c r="G4550" s="45" t="s">
        <v>7473</v>
      </c>
      <c r="H4550" s="45" t="s">
        <v>114</v>
      </c>
      <c r="I4550" s="45" t="s">
        <v>22865</v>
      </c>
      <c r="J4550" s="46" t="s">
        <v>22866</v>
      </c>
      <c r="K4550" s="46" t="s">
        <v>22866</v>
      </c>
      <c r="L4550" s="45" t="s">
        <v>7306</v>
      </c>
      <c r="M4550" s="45" t="s">
        <v>7307</v>
      </c>
    </row>
    <row r="4551" spans="1:13" ht="43.2">
      <c r="A4551" s="42" t="s">
        <v>7116</v>
      </c>
      <c r="B4551" s="43">
        <f t="shared" si="144"/>
        <v>13</v>
      </c>
      <c r="C4551" s="43" t="str">
        <f t="shared" si="143"/>
        <v>35.113</v>
      </c>
      <c r="D4551" s="44">
        <v>6</v>
      </c>
      <c r="E4551" s="45" t="s">
        <v>22903</v>
      </c>
      <c r="F4551" s="45" t="s">
        <v>22904</v>
      </c>
      <c r="G4551" s="45" t="s">
        <v>7427</v>
      </c>
      <c r="H4551" s="46" t="s">
        <v>22905</v>
      </c>
      <c r="I4551" s="45" t="s">
        <v>22865</v>
      </c>
      <c r="J4551" s="46" t="s">
        <v>22866</v>
      </c>
      <c r="K4551" s="46" t="s">
        <v>22866</v>
      </c>
      <c r="L4551" s="45" t="s">
        <v>7306</v>
      </c>
      <c r="M4551" s="45" t="s">
        <v>7307</v>
      </c>
    </row>
    <row r="4552" spans="1:13" ht="28.8">
      <c r="A4552" s="42" t="s">
        <v>7116</v>
      </c>
      <c r="B4552" s="43">
        <f t="shared" si="144"/>
        <v>14</v>
      </c>
      <c r="C4552" s="43" t="str">
        <f t="shared" si="143"/>
        <v>35.114</v>
      </c>
      <c r="D4552" s="44">
        <v>6</v>
      </c>
      <c r="E4552" s="45" t="s">
        <v>22906</v>
      </c>
      <c r="F4552" s="45" t="s">
        <v>22907</v>
      </c>
      <c r="G4552" s="45" t="s">
        <v>12794</v>
      </c>
      <c r="H4552" s="45" t="s">
        <v>112</v>
      </c>
      <c r="I4552" s="45" t="s">
        <v>22865</v>
      </c>
      <c r="J4552" s="46" t="s">
        <v>22866</v>
      </c>
      <c r="K4552" s="46" t="s">
        <v>22866</v>
      </c>
      <c r="L4552" s="45" t="s">
        <v>7306</v>
      </c>
      <c r="M4552" s="45" t="s">
        <v>7307</v>
      </c>
    </row>
    <row r="4553" spans="1:13" ht="43.2">
      <c r="A4553" s="42" t="s">
        <v>7116</v>
      </c>
      <c r="B4553" s="43">
        <f t="shared" si="144"/>
        <v>15</v>
      </c>
      <c r="C4553" s="43" t="str">
        <f t="shared" si="143"/>
        <v>35.115</v>
      </c>
      <c r="D4553" s="44">
        <v>4</v>
      </c>
      <c r="E4553" s="45" t="s">
        <v>22908</v>
      </c>
      <c r="F4553" s="45" t="s">
        <v>22909</v>
      </c>
      <c r="G4553" s="45" t="s">
        <v>22910</v>
      </c>
      <c r="H4553" s="46" t="s">
        <v>22911</v>
      </c>
      <c r="I4553" s="45" t="s">
        <v>22865</v>
      </c>
      <c r="J4553" s="46" t="s">
        <v>22866</v>
      </c>
      <c r="K4553" s="46" t="s">
        <v>22866</v>
      </c>
      <c r="L4553" s="45" t="s">
        <v>7306</v>
      </c>
      <c r="M4553" s="45" t="s">
        <v>7307</v>
      </c>
    </row>
    <row r="4554" spans="1:13" ht="28.8">
      <c r="A4554" s="42" t="s">
        <v>7116</v>
      </c>
      <c r="B4554" s="43">
        <f t="shared" si="144"/>
        <v>16</v>
      </c>
      <c r="C4554" s="43" t="str">
        <f t="shared" si="143"/>
        <v>35.116</v>
      </c>
      <c r="D4554" s="44">
        <v>5</v>
      </c>
      <c r="E4554" s="45" t="s">
        <v>22912</v>
      </c>
      <c r="F4554" s="45" t="s">
        <v>22913</v>
      </c>
      <c r="G4554" s="45" t="s">
        <v>22914</v>
      </c>
      <c r="H4554" s="45" t="s">
        <v>22915</v>
      </c>
      <c r="I4554" s="45" t="s">
        <v>22865</v>
      </c>
      <c r="J4554" s="46" t="s">
        <v>22866</v>
      </c>
      <c r="K4554" s="46" t="s">
        <v>22866</v>
      </c>
      <c r="L4554" s="45" t="s">
        <v>7306</v>
      </c>
      <c r="M4554" s="45" t="s">
        <v>7307</v>
      </c>
    </row>
    <row r="4555" spans="1:13" ht="28.8">
      <c r="A4555" s="42" t="s">
        <v>7116</v>
      </c>
      <c r="B4555" s="43">
        <f t="shared" si="144"/>
        <v>17</v>
      </c>
      <c r="C4555" s="43" t="str">
        <f t="shared" si="143"/>
        <v>35.117</v>
      </c>
      <c r="D4555" s="44">
        <v>5</v>
      </c>
      <c r="E4555" s="45" t="s">
        <v>22916</v>
      </c>
      <c r="F4555" s="45" t="s">
        <v>22917</v>
      </c>
      <c r="G4555" s="45" t="s">
        <v>22918</v>
      </c>
      <c r="H4555" s="45" t="s">
        <v>22919</v>
      </c>
      <c r="I4555" s="45" t="s">
        <v>22865</v>
      </c>
      <c r="J4555" s="46" t="s">
        <v>22866</v>
      </c>
      <c r="K4555" s="46" t="s">
        <v>22866</v>
      </c>
      <c r="L4555" s="45" t="s">
        <v>7306</v>
      </c>
      <c r="M4555" s="45" t="s">
        <v>7307</v>
      </c>
    </row>
    <row r="4556" spans="1:13" ht="28.8">
      <c r="A4556" s="42" t="s">
        <v>7116</v>
      </c>
      <c r="B4556" s="43">
        <f t="shared" si="144"/>
        <v>18</v>
      </c>
      <c r="C4556" s="43" t="str">
        <f t="shared" si="143"/>
        <v>35.118</v>
      </c>
      <c r="D4556" s="44">
        <v>4</v>
      </c>
      <c r="E4556" s="45" t="s">
        <v>22920</v>
      </c>
      <c r="F4556" s="45" t="s">
        <v>22921</v>
      </c>
      <c r="G4556" s="45" t="s">
        <v>7369</v>
      </c>
      <c r="H4556" s="45" t="s">
        <v>7331</v>
      </c>
      <c r="I4556" s="45" t="s">
        <v>22865</v>
      </c>
      <c r="J4556" s="46" t="s">
        <v>22866</v>
      </c>
      <c r="K4556" s="46" t="s">
        <v>22866</v>
      </c>
      <c r="L4556" s="45" t="s">
        <v>7306</v>
      </c>
      <c r="M4556" s="45" t="s">
        <v>7307</v>
      </c>
    </row>
    <row r="4557" spans="1:13" ht="57.6">
      <c r="A4557" s="42" t="s">
        <v>7067</v>
      </c>
      <c r="B4557" s="43">
        <f t="shared" si="144"/>
        <v>1</v>
      </c>
      <c r="C4557" s="43" t="str">
        <f t="shared" si="143"/>
        <v>27.11</v>
      </c>
      <c r="D4557" s="44">
        <v>3</v>
      </c>
      <c r="E4557" s="45" t="s">
        <v>22922</v>
      </c>
      <c r="F4557" s="45" t="s">
        <v>22923</v>
      </c>
      <c r="G4557" s="45" t="s">
        <v>7066</v>
      </c>
      <c r="H4557" s="46" t="s">
        <v>22924</v>
      </c>
      <c r="I4557" s="45" t="s">
        <v>22925</v>
      </c>
      <c r="J4557" s="46" t="s">
        <v>22926</v>
      </c>
      <c r="K4557" s="46" t="s">
        <v>22927</v>
      </c>
      <c r="L4557" s="45" t="s">
        <v>7306</v>
      </c>
      <c r="M4557" s="45" t="s">
        <v>7307</v>
      </c>
    </row>
    <row r="4558" spans="1:13" ht="57.6">
      <c r="A4558" s="42" t="s">
        <v>7067</v>
      </c>
      <c r="B4558" s="43">
        <f t="shared" si="144"/>
        <v>2</v>
      </c>
      <c r="C4558" s="43" t="str">
        <f t="shared" si="143"/>
        <v>27.12</v>
      </c>
      <c r="D4558" s="44">
        <v>4</v>
      </c>
      <c r="E4558" s="45" t="s">
        <v>22928</v>
      </c>
      <c r="F4558" s="45" t="s">
        <v>22929</v>
      </c>
      <c r="G4558" s="45" t="s">
        <v>22930</v>
      </c>
      <c r="H4558" s="46" t="s">
        <v>22931</v>
      </c>
      <c r="I4558" s="45" t="s">
        <v>22925</v>
      </c>
      <c r="J4558" s="46" t="s">
        <v>22926</v>
      </c>
      <c r="K4558" s="46" t="s">
        <v>22927</v>
      </c>
      <c r="L4558" s="45" t="s">
        <v>7306</v>
      </c>
      <c r="M4558" s="45" t="s">
        <v>7307</v>
      </c>
    </row>
    <row r="4559" spans="1:13" ht="57.6">
      <c r="A4559" s="42" t="s">
        <v>7067</v>
      </c>
      <c r="B4559" s="43">
        <f t="shared" si="144"/>
        <v>3</v>
      </c>
      <c r="C4559" s="43" t="str">
        <f t="shared" si="143"/>
        <v>27.13</v>
      </c>
      <c r="D4559" s="44">
        <v>4</v>
      </c>
      <c r="E4559" s="45" t="s">
        <v>22932</v>
      </c>
      <c r="F4559" s="45" t="s">
        <v>22933</v>
      </c>
      <c r="G4559" s="45" t="s">
        <v>22934</v>
      </c>
      <c r="H4559" s="46" t="s">
        <v>22935</v>
      </c>
      <c r="I4559" s="45" t="s">
        <v>22925</v>
      </c>
      <c r="J4559" s="46" t="s">
        <v>22926</v>
      </c>
      <c r="K4559" s="46" t="s">
        <v>22927</v>
      </c>
      <c r="L4559" s="45" t="s">
        <v>7306</v>
      </c>
      <c r="M4559" s="45" t="s">
        <v>7307</v>
      </c>
    </row>
    <row r="4560" spans="1:13" ht="57.6">
      <c r="A4560" s="42" t="s">
        <v>7067</v>
      </c>
      <c r="B4560" s="43">
        <f t="shared" si="144"/>
        <v>4</v>
      </c>
      <c r="C4560" s="43" t="str">
        <f t="shared" si="143"/>
        <v>27.14</v>
      </c>
      <c r="D4560" s="44">
        <v>5</v>
      </c>
      <c r="E4560" s="45" t="s">
        <v>22936</v>
      </c>
      <c r="F4560" s="45" t="s">
        <v>22937</v>
      </c>
      <c r="G4560" s="45" t="s">
        <v>22938</v>
      </c>
      <c r="H4560" s="46" t="s">
        <v>22939</v>
      </c>
      <c r="I4560" s="45" t="s">
        <v>22925</v>
      </c>
      <c r="J4560" s="46" t="s">
        <v>22926</v>
      </c>
      <c r="K4560" s="46" t="s">
        <v>22927</v>
      </c>
      <c r="L4560" s="45" t="s">
        <v>7306</v>
      </c>
      <c r="M4560" s="45" t="s">
        <v>7307</v>
      </c>
    </row>
    <row r="4561" spans="1:13" ht="57.6">
      <c r="A4561" s="42" t="s">
        <v>7067</v>
      </c>
      <c r="B4561" s="43">
        <f t="shared" si="144"/>
        <v>5</v>
      </c>
      <c r="C4561" s="43" t="str">
        <f t="shared" si="143"/>
        <v>27.15</v>
      </c>
      <c r="D4561" s="44">
        <v>5</v>
      </c>
      <c r="E4561" s="45" t="s">
        <v>22940</v>
      </c>
      <c r="F4561" s="45" t="s">
        <v>22941</v>
      </c>
      <c r="G4561" s="45" t="s">
        <v>22103</v>
      </c>
      <c r="H4561" s="46" t="s">
        <v>22942</v>
      </c>
      <c r="I4561" s="45" t="s">
        <v>22925</v>
      </c>
      <c r="J4561" s="46" t="s">
        <v>22926</v>
      </c>
      <c r="K4561" s="46" t="s">
        <v>22927</v>
      </c>
      <c r="L4561" s="45" t="s">
        <v>7306</v>
      </c>
      <c r="M4561" s="45" t="s">
        <v>7307</v>
      </c>
    </row>
    <row r="4562" spans="1:13" ht="57.6">
      <c r="A4562" s="42" t="s">
        <v>7067</v>
      </c>
      <c r="B4562" s="43">
        <f t="shared" si="144"/>
        <v>6</v>
      </c>
      <c r="C4562" s="43" t="str">
        <f t="shared" si="143"/>
        <v>27.16</v>
      </c>
      <c r="D4562" s="44">
        <v>5</v>
      </c>
      <c r="E4562" s="45" t="s">
        <v>22943</v>
      </c>
      <c r="F4562" s="45" t="s">
        <v>22944</v>
      </c>
      <c r="G4562" s="45" t="s">
        <v>22945</v>
      </c>
      <c r="H4562" s="46" t="s">
        <v>22946</v>
      </c>
      <c r="I4562" s="45" t="s">
        <v>22925</v>
      </c>
      <c r="J4562" s="46" t="s">
        <v>22926</v>
      </c>
      <c r="K4562" s="46" t="s">
        <v>22927</v>
      </c>
      <c r="L4562" s="45" t="s">
        <v>7306</v>
      </c>
      <c r="M4562" s="45" t="s">
        <v>7307</v>
      </c>
    </row>
    <row r="4563" spans="1:13" ht="57.6">
      <c r="A4563" s="42" t="s">
        <v>7067</v>
      </c>
      <c r="B4563" s="43">
        <f t="shared" si="144"/>
        <v>7</v>
      </c>
      <c r="C4563" s="43" t="str">
        <f t="shared" si="143"/>
        <v>27.17</v>
      </c>
      <c r="D4563" s="44">
        <v>5</v>
      </c>
      <c r="E4563" s="45" t="s">
        <v>22947</v>
      </c>
      <c r="F4563" s="45" t="s">
        <v>22948</v>
      </c>
      <c r="G4563" s="45" t="s">
        <v>22949</v>
      </c>
      <c r="H4563" s="46" t="s">
        <v>22950</v>
      </c>
      <c r="I4563" s="45" t="s">
        <v>22925</v>
      </c>
      <c r="J4563" s="46" t="s">
        <v>22926</v>
      </c>
      <c r="K4563" s="46" t="s">
        <v>22927</v>
      </c>
      <c r="L4563" s="45" t="s">
        <v>7306</v>
      </c>
      <c r="M4563" s="45" t="s">
        <v>7307</v>
      </c>
    </row>
    <row r="4564" spans="1:13" ht="57.6">
      <c r="A4564" s="42" t="s">
        <v>7067</v>
      </c>
      <c r="B4564" s="43">
        <f t="shared" si="144"/>
        <v>8</v>
      </c>
      <c r="C4564" s="43" t="str">
        <f t="shared" si="143"/>
        <v>27.18</v>
      </c>
      <c r="D4564" s="44">
        <v>4</v>
      </c>
      <c r="E4564" s="45" t="s">
        <v>22951</v>
      </c>
      <c r="F4564" s="45" t="s">
        <v>22952</v>
      </c>
      <c r="G4564" s="45" t="s">
        <v>22953</v>
      </c>
      <c r="H4564" s="46" t="s">
        <v>22954</v>
      </c>
      <c r="I4564" s="45" t="s">
        <v>22925</v>
      </c>
      <c r="J4564" s="46" t="s">
        <v>22926</v>
      </c>
      <c r="K4564" s="46" t="s">
        <v>22927</v>
      </c>
      <c r="L4564" s="45" t="s">
        <v>7306</v>
      </c>
      <c r="M4564" s="45" t="s">
        <v>7307</v>
      </c>
    </row>
    <row r="4565" spans="1:13" ht="57.6">
      <c r="A4565" s="42" t="s">
        <v>7067</v>
      </c>
      <c r="B4565" s="43">
        <f t="shared" si="144"/>
        <v>9</v>
      </c>
      <c r="C4565" s="43" t="str">
        <f t="shared" si="143"/>
        <v>27.19</v>
      </c>
      <c r="D4565" s="44">
        <v>5</v>
      </c>
      <c r="E4565" s="45" t="s">
        <v>22955</v>
      </c>
      <c r="F4565" s="45" t="s">
        <v>22956</v>
      </c>
      <c r="G4565" s="45" t="s">
        <v>12794</v>
      </c>
      <c r="H4565" s="46" t="s">
        <v>22957</v>
      </c>
      <c r="I4565" s="45" t="s">
        <v>22925</v>
      </c>
      <c r="J4565" s="46" t="s">
        <v>22926</v>
      </c>
      <c r="K4565" s="46" t="s">
        <v>22927</v>
      </c>
      <c r="L4565" s="45" t="s">
        <v>7306</v>
      </c>
      <c r="M4565" s="45" t="s">
        <v>7307</v>
      </c>
    </row>
    <row r="4566" spans="1:13" ht="57.6">
      <c r="A4566" s="42" t="s">
        <v>7067</v>
      </c>
      <c r="B4566" s="43">
        <f t="shared" si="144"/>
        <v>10</v>
      </c>
      <c r="C4566" s="43" t="str">
        <f t="shared" si="143"/>
        <v>27.110</v>
      </c>
      <c r="D4566" s="44">
        <v>5</v>
      </c>
      <c r="E4566" s="45" t="s">
        <v>22958</v>
      </c>
      <c r="F4566" s="45" t="s">
        <v>22959</v>
      </c>
      <c r="G4566" s="45" t="s">
        <v>7473</v>
      </c>
      <c r="H4566" s="46" t="s">
        <v>22960</v>
      </c>
      <c r="I4566" s="45" t="s">
        <v>22925</v>
      </c>
      <c r="J4566" s="46" t="s">
        <v>22926</v>
      </c>
      <c r="K4566" s="46" t="s">
        <v>22927</v>
      </c>
      <c r="L4566" s="45" t="s">
        <v>7306</v>
      </c>
      <c r="M4566" s="45" t="s">
        <v>7307</v>
      </c>
    </row>
    <row r="4567" spans="1:13" ht="57.6">
      <c r="A4567" s="42" t="s">
        <v>7067</v>
      </c>
      <c r="B4567" s="43">
        <f t="shared" si="144"/>
        <v>11</v>
      </c>
      <c r="C4567" s="43" t="str">
        <f t="shared" si="143"/>
        <v>27.111</v>
      </c>
      <c r="D4567" s="44">
        <v>5</v>
      </c>
      <c r="E4567" s="45" t="s">
        <v>22961</v>
      </c>
      <c r="F4567" s="45" t="s">
        <v>22962</v>
      </c>
      <c r="G4567" s="45" t="s">
        <v>7326</v>
      </c>
      <c r="H4567" s="46" t="s">
        <v>22963</v>
      </c>
      <c r="I4567" s="45" t="s">
        <v>22925</v>
      </c>
      <c r="J4567" s="46" t="s">
        <v>22926</v>
      </c>
      <c r="K4567" s="46" t="s">
        <v>22927</v>
      </c>
      <c r="L4567" s="45" t="s">
        <v>7306</v>
      </c>
      <c r="M4567" s="45" t="s">
        <v>7307</v>
      </c>
    </row>
    <row r="4568" spans="1:13" ht="57.6">
      <c r="A4568" s="42" t="s">
        <v>7067</v>
      </c>
      <c r="B4568" s="43">
        <f t="shared" si="144"/>
        <v>12</v>
      </c>
      <c r="C4568" s="43" t="str">
        <f t="shared" si="143"/>
        <v>27.112</v>
      </c>
      <c r="D4568" s="44">
        <v>5</v>
      </c>
      <c r="E4568" s="45" t="s">
        <v>22964</v>
      </c>
      <c r="F4568" s="45" t="s">
        <v>22965</v>
      </c>
      <c r="G4568" s="45" t="s">
        <v>8556</v>
      </c>
      <c r="H4568" s="46" t="s">
        <v>22966</v>
      </c>
      <c r="I4568" s="45" t="s">
        <v>22925</v>
      </c>
      <c r="J4568" s="46" t="s">
        <v>22926</v>
      </c>
      <c r="K4568" s="46" t="s">
        <v>22927</v>
      </c>
      <c r="L4568" s="45" t="s">
        <v>7306</v>
      </c>
      <c r="M4568" s="45" t="s">
        <v>7307</v>
      </c>
    </row>
    <row r="4569" spans="1:13" ht="57.6">
      <c r="A4569" s="42" t="s">
        <v>7067</v>
      </c>
      <c r="B4569" s="43">
        <f t="shared" si="144"/>
        <v>13</v>
      </c>
      <c r="C4569" s="43" t="str">
        <f t="shared" si="143"/>
        <v>27.113</v>
      </c>
      <c r="D4569" s="44">
        <v>4</v>
      </c>
      <c r="E4569" s="45" t="s">
        <v>22967</v>
      </c>
      <c r="F4569" s="45" t="s">
        <v>22968</v>
      </c>
      <c r="G4569" s="45" t="s">
        <v>22969</v>
      </c>
      <c r="H4569" s="46" t="s">
        <v>22970</v>
      </c>
      <c r="I4569" s="45" t="s">
        <v>22925</v>
      </c>
      <c r="J4569" s="46" t="s">
        <v>22926</v>
      </c>
      <c r="K4569" s="46" t="s">
        <v>22927</v>
      </c>
      <c r="L4569" s="45" t="s">
        <v>7306</v>
      </c>
      <c r="M4569" s="45" t="s">
        <v>7307</v>
      </c>
    </row>
    <row r="4570" spans="1:13" ht="57.6">
      <c r="A4570" s="42" t="s">
        <v>7067</v>
      </c>
      <c r="B4570" s="43">
        <f t="shared" si="144"/>
        <v>14</v>
      </c>
      <c r="C4570" s="43" t="str">
        <f t="shared" si="143"/>
        <v>27.114</v>
      </c>
      <c r="D4570" s="44">
        <v>5</v>
      </c>
      <c r="E4570" s="45" t="s">
        <v>22971</v>
      </c>
      <c r="F4570" s="45" t="s">
        <v>22972</v>
      </c>
      <c r="G4570" s="45" t="s">
        <v>12022</v>
      </c>
      <c r="H4570" s="46" t="s">
        <v>22973</v>
      </c>
      <c r="I4570" s="45" t="s">
        <v>22925</v>
      </c>
      <c r="J4570" s="46" t="s">
        <v>22926</v>
      </c>
      <c r="K4570" s="46" t="s">
        <v>22927</v>
      </c>
      <c r="L4570" s="45" t="s">
        <v>7306</v>
      </c>
      <c r="M4570" s="45" t="s">
        <v>7307</v>
      </c>
    </row>
    <row r="4571" spans="1:13" ht="57.6">
      <c r="A4571" s="42" t="s">
        <v>7067</v>
      </c>
      <c r="B4571" s="43">
        <f t="shared" si="144"/>
        <v>15</v>
      </c>
      <c r="C4571" s="43" t="str">
        <f t="shared" si="143"/>
        <v>27.115</v>
      </c>
      <c r="D4571" s="44">
        <v>5</v>
      </c>
      <c r="E4571" s="45" t="s">
        <v>22974</v>
      </c>
      <c r="F4571" s="45" t="s">
        <v>22975</v>
      </c>
      <c r="G4571" s="45" t="s">
        <v>11181</v>
      </c>
      <c r="H4571" s="46" t="s">
        <v>22976</v>
      </c>
      <c r="I4571" s="45" t="s">
        <v>22925</v>
      </c>
      <c r="J4571" s="46" t="s">
        <v>22926</v>
      </c>
      <c r="K4571" s="46" t="s">
        <v>22927</v>
      </c>
      <c r="L4571" s="45" t="s">
        <v>7306</v>
      </c>
      <c r="M4571" s="45" t="s">
        <v>7307</v>
      </c>
    </row>
    <row r="4572" spans="1:13" ht="57.6">
      <c r="A4572" s="42" t="s">
        <v>7067</v>
      </c>
      <c r="B4572" s="43">
        <f t="shared" si="144"/>
        <v>16</v>
      </c>
      <c r="C4572" s="43" t="str">
        <f t="shared" si="143"/>
        <v>27.116</v>
      </c>
      <c r="D4572" s="44">
        <v>4</v>
      </c>
      <c r="E4572" s="45" t="s">
        <v>22977</v>
      </c>
      <c r="F4572" s="45" t="s">
        <v>22978</v>
      </c>
      <c r="G4572" s="45" t="s">
        <v>22979</v>
      </c>
      <c r="H4572" s="46" t="s">
        <v>22980</v>
      </c>
      <c r="I4572" s="45" t="s">
        <v>22925</v>
      </c>
      <c r="J4572" s="46" t="s">
        <v>22926</v>
      </c>
      <c r="K4572" s="46" t="s">
        <v>22927</v>
      </c>
      <c r="L4572" s="45" t="s">
        <v>7306</v>
      </c>
      <c r="M4572" s="45" t="s">
        <v>7307</v>
      </c>
    </row>
    <row r="4573" spans="1:13" ht="57.6">
      <c r="A4573" s="42" t="s">
        <v>7067</v>
      </c>
      <c r="B4573" s="43">
        <f t="shared" si="144"/>
        <v>17</v>
      </c>
      <c r="C4573" s="43" t="str">
        <f t="shared" si="143"/>
        <v>27.117</v>
      </c>
      <c r="D4573" s="44">
        <v>4</v>
      </c>
      <c r="E4573" s="45" t="s">
        <v>22981</v>
      </c>
      <c r="F4573" s="45" t="s">
        <v>22982</v>
      </c>
      <c r="G4573" s="45" t="s">
        <v>7369</v>
      </c>
      <c r="H4573" s="46" t="s">
        <v>22983</v>
      </c>
      <c r="I4573" s="45" t="s">
        <v>22925</v>
      </c>
      <c r="J4573" s="46" t="s">
        <v>22926</v>
      </c>
      <c r="K4573" s="46" t="s">
        <v>22927</v>
      </c>
      <c r="L4573" s="45" t="s">
        <v>7306</v>
      </c>
      <c r="M4573" s="45" t="s">
        <v>7307</v>
      </c>
    </row>
    <row r="4574" spans="1:13" ht="57.6">
      <c r="A4574" s="42" t="s">
        <v>7067</v>
      </c>
      <c r="B4574" s="43">
        <f t="shared" si="144"/>
        <v>18</v>
      </c>
      <c r="C4574" s="43" t="str">
        <f t="shared" si="143"/>
        <v>27.118</v>
      </c>
      <c r="D4574" s="44">
        <v>4</v>
      </c>
      <c r="E4574" s="45" t="s">
        <v>22984</v>
      </c>
      <c r="F4574" s="45" t="s">
        <v>22985</v>
      </c>
      <c r="G4574" s="45" t="s">
        <v>18943</v>
      </c>
      <c r="H4574" s="46" t="s">
        <v>22986</v>
      </c>
      <c r="I4574" s="45" t="s">
        <v>22925</v>
      </c>
      <c r="J4574" s="46" t="s">
        <v>22926</v>
      </c>
      <c r="K4574" s="46" t="s">
        <v>22927</v>
      </c>
      <c r="L4574" s="45" t="s">
        <v>7306</v>
      </c>
      <c r="M4574" s="45" t="s">
        <v>7307</v>
      </c>
    </row>
    <row r="4575" spans="1:13" ht="43.2">
      <c r="A4575" s="42" t="s">
        <v>7161</v>
      </c>
      <c r="B4575" s="43">
        <f t="shared" si="144"/>
        <v>1</v>
      </c>
      <c r="C4575" s="43" t="str">
        <f t="shared" si="143"/>
        <v>44.11</v>
      </c>
      <c r="D4575" s="44">
        <v>3</v>
      </c>
      <c r="E4575" s="45" t="s">
        <v>22987</v>
      </c>
      <c r="F4575" s="45" t="s">
        <v>22988</v>
      </c>
      <c r="G4575" s="45" t="s">
        <v>7160</v>
      </c>
      <c r="H4575" s="46" t="s">
        <v>22989</v>
      </c>
      <c r="I4575" s="45" t="s">
        <v>22990</v>
      </c>
      <c r="J4575" s="46" t="s">
        <v>22991</v>
      </c>
      <c r="K4575" s="46" t="s">
        <v>22991</v>
      </c>
      <c r="L4575" s="45" t="s">
        <v>7306</v>
      </c>
      <c r="M4575" s="45" t="s">
        <v>7307</v>
      </c>
    </row>
    <row r="4576" spans="1:13" ht="43.2">
      <c r="A4576" s="42" t="s">
        <v>7161</v>
      </c>
      <c r="B4576" s="43">
        <f t="shared" si="144"/>
        <v>2</v>
      </c>
      <c r="C4576" s="43" t="str">
        <f t="shared" si="143"/>
        <v>44.12</v>
      </c>
      <c r="D4576" s="44">
        <v>4</v>
      </c>
      <c r="E4576" s="45" t="s">
        <v>22992</v>
      </c>
      <c r="F4576" s="45" t="s">
        <v>22993</v>
      </c>
      <c r="G4576" s="45" t="s">
        <v>19358</v>
      </c>
      <c r="H4576" s="45" t="s">
        <v>22994</v>
      </c>
      <c r="I4576" s="45" t="s">
        <v>22990</v>
      </c>
      <c r="J4576" s="46" t="s">
        <v>22991</v>
      </c>
      <c r="K4576" s="46" t="s">
        <v>22991</v>
      </c>
      <c r="L4576" s="45" t="s">
        <v>7306</v>
      </c>
      <c r="M4576" s="45" t="s">
        <v>7307</v>
      </c>
    </row>
    <row r="4577" spans="1:13" ht="43.2">
      <c r="A4577" s="42" t="s">
        <v>7161</v>
      </c>
      <c r="B4577" s="43">
        <f t="shared" si="144"/>
        <v>3</v>
      </c>
      <c r="C4577" s="43" t="str">
        <f t="shared" si="143"/>
        <v>44.13</v>
      </c>
      <c r="D4577" s="44">
        <v>5</v>
      </c>
      <c r="E4577" s="45" t="s">
        <v>22995</v>
      </c>
      <c r="F4577" s="45" t="s">
        <v>22996</v>
      </c>
      <c r="G4577" s="45" t="s">
        <v>10719</v>
      </c>
      <c r="H4577" s="46" t="s">
        <v>22997</v>
      </c>
      <c r="I4577" s="45" t="s">
        <v>22990</v>
      </c>
      <c r="J4577" s="46" t="s">
        <v>22991</v>
      </c>
      <c r="K4577" s="46" t="s">
        <v>22991</v>
      </c>
      <c r="L4577" s="45" t="s">
        <v>7306</v>
      </c>
      <c r="M4577" s="45" t="s">
        <v>7307</v>
      </c>
    </row>
    <row r="4578" spans="1:13" ht="43.2">
      <c r="A4578" s="42" t="s">
        <v>7161</v>
      </c>
      <c r="B4578" s="43">
        <f t="shared" si="144"/>
        <v>4</v>
      </c>
      <c r="C4578" s="43" t="str">
        <f t="shared" si="143"/>
        <v>44.14</v>
      </c>
      <c r="D4578" s="44">
        <v>4</v>
      </c>
      <c r="E4578" s="45" t="s">
        <v>22998</v>
      </c>
      <c r="F4578" s="45" t="s">
        <v>22999</v>
      </c>
      <c r="G4578" s="45" t="s">
        <v>23000</v>
      </c>
      <c r="H4578" s="46" t="s">
        <v>23001</v>
      </c>
      <c r="I4578" s="45" t="s">
        <v>22990</v>
      </c>
      <c r="J4578" s="46" t="s">
        <v>22991</v>
      </c>
      <c r="K4578" s="46" t="s">
        <v>22991</v>
      </c>
      <c r="L4578" s="45" t="s">
        <v>7306</v>
      </c>
      <c r="M4578" s="45" t="s">
        <v>7307</v>
      </c>
    </row>
    <row r="4579" spans="1:13" ht="43.2">
      <c r="A4579" s="42" t="s">
        <v>7161</v>
      </c>
      <c r="B4579" s="43">
        <f t="shared" si="144"/>
        <v>5</v>
      </c>
      <c r="C4579" s="43" t="str">
        <f t="shared" si="143"/>
        <v>44.15</v>
      </c>
      <c r="D4579" s="44">
        <v>4</v>
      </c>
      <c r="E4579" s="45" t="s">
        <v>23002</v>
      </c>
      <c r="F4579" s="45" t="s">
        <v>23003</v>
      </c>
      <c r="G4579" s="45" t="s">
        <v>7179</v>
      </c>
      <c r="H4579" s="46" t="s">
        <v>23004</v>
      </c>
      <c r="I4579" s="45" t="s">
        <v>22990</v>
      </c>
      <c r="J4579" s="46" t="s">
        <v>22991</v>
      </c>
      <c r="K4579" s="46" t="s">
        <v>22991</v>
      </c>
      <c r="L4579" s="45" t="s">
        <v>7306</v>
      </c>
      <c r="M4579" s="45" t="s">
        <v>7307</v>
      </c>
    </row>
    <row r="4580" spans="1:13" ht="43.2">
      <c r="A4580" s="42" t="s">
        <v>7161</v>
      </c>
      <c r="B4580" s="43">
        <f t="shared" si="144"/>
        <v>6</v>
      </c>
      <c r="C4580" s="43" t="str">
        <f t="shared" si="143"/>
        <v>44.16</v>
      </c>
      <c r="D4580" s="44">
        <v>5</v>
      </c>
      <c r="E4580" s="45" t="s">
        <v>23005</v>
      </c>
      <c r="F4580" s="45" t="s">
        <v>23006</v>
      </c>
      <c r="G4580" s="45" t="s">
        <v>23007</v>
      </c>
      <c r="H4580" s="46" t="s">
        <v>23008</v>
      </c>
      <c r="I4580" s="45" t="s">
        <v>22990</v>
      </c>
      <c r="J4580" s="46" t="s">
        <v>22991</v>
      </c>
      <c r="K4580" s="46" t="s">
        <v>22991</v>
      </c>
      <c r="L4580" s="45" t="s">
        <v>7306</v>
      </c>
      <c r="M4580" s="45" t="s">
        <v>7307</v>
      </c>
    </row>
    <row r="4581" spans="1:13" ht="43.2">
      <c r="A4581" s="42" t="s">
        <v>7161</v>
      </c>
      <c r="B4581" s="43">
        <f t="shared" si="144"/>
        <v>7</v>
      </c>
      <c r="C4581" s="43" t="str">
        <f t="shared" si="143"/>
        <v>44.17</v>
      </c>
      <c r="D4581" s="44">
        <v>5</v>
      </c>
      <c r="E4581" s="45" t="s">
        <v>23009</v>
      </c>
      <c r="F4581" s="45" t="s">
        <v>23010</v>
      </c>
      <c r="G4581" s="45" t="s">
        <v>23011</v>
      </c>
      <c r="H4581" s="46" t="s">
        <v>23012</v>
      </c>
      <c r="I4581" s="45" t="s">
        <v>22990</v>
      </c>
      <c r="J4581" s="46" t="s">
        <v>22991</v>
      </c>
      <c r="K4581" s="46" t="s">
        <v>22991</v>
      </c>
      <c r="L4581" s="45" t="s">
        <v>7306</v>
      </c>
      <c r="M4581" s="45" t="s">
        <v>7307</v>
      </c>
    </row>
    <row r="4582" spans="1:13" ht="43.2">
      <c r="A4582" s="42" t="s">
        <v>7161</v>
      </c>
      <c r="B4582" s="43">
        <f t="shared" si="144"/>
        <v>8</v>
      </c>
      <c r="C4582" s="43" t="str">
        <f t="shared" si="143"/>
        <v>44.18</v>
      </c>
      <c r="D4582" s="44">
        <v>4</v>
      </c>
      <c r="E4582" s="45" t="s">
        <v>23013</v>
      </c>
      <c r="F4582" s="45" t="s">
        <v>23014</v>
      </c>
      <c r="G4582" s="45" t="s">
        <v>7178</v>
      </c>
      <c r="H4582" s="46" t="s">
        <v>23015</v>
      </c>
      <c r="I4582" s="45" t="s">
        <v>22990</v>
      </c>
      <c r="J4582" s="46" t="s">
        <v>22991</v>
      </c>
      <c r="K4582" s="46" t="s">
        <v>22991</v>
      </c>
      <c r="L4582" s="45" t="s">
        <v>7306</v>
      </c>
      <c r="M4582" s="45" t="s">
        <v>7307</v>
      </c>
    </row>
    <row r="4583" spans="1:13" ht="43.2">
      <c r="A4583" s="42" t="s">
        <v>7161</v>
      </c>
      <c r="B4583" s="43">
        <f t="shared" si="144"/>
        <v>9</v>
      </c>
      <c r="C4583" s="43" t="str">
        <f t="shared" si="143"/>
        <v>44.19</v>
      </c>
      <c r="D4583" s="44">
        <v>5</v>
      </c>
      <c r="E4583" s="45" t="s">
        <v>23016</v>
      </c>
      <c r="F4583" s="45" t="s">
        <v>23017</v>
      </c>
      <c r="G4583" s="45" t="s">
        <v>23018</v>
      </c>
      <c r="H4583" s="46" t="s">
        <v>23019</v>
      </c>
      <c r="I4583" s="45" t="s">
        <v>22990</v>
      </c>
      <c r="J4583" s="46" t="s">
        <v>22991</v>
      </c>
      <c r="K4583" s="46" t="s">
        <v>22991</v>
      </c>
      <c r="L4583" s="45" t="s">
        <v>7306</v>
      </c>
      <c r="M4583" s="45" t="s">
        <v>7307</v>
      </c>
    </row>
    <row r="4584" spans="1:13" ht="43.2">
      <c r="A4584" s="42" t="s">
        <v>7161</v>
      </c>
      <c r="B4584" s="43">
        <f t="shared" si="144"/>
        <v>10</v>
      </c>
      <c r="C4584" s="43" t="str">
        <f t="shared" si="143"/>
        <v>44.110</v>
      </c>
      <c r="D4584" s="44">
        <v>5</v>
      </c>
      <c r="E4584" s="45" t="s">
        <v>23020</v>
      </c>
      <c r="F4584" s="45" t="s">
        <v>23021</v>
      </c>
      <c r="G4584" s="45" t="s">
        <v>23022</v>
      </c>
      <c r="H4584" s="46" t="s">
        <v>23023</v>
      </c>
      <c r="I4584" s="45" t="s">
        <v>22990</v>
      </c>
      <c r="J4584" s="46" t="s">
        <v>22991</v>
      </c>
      <c r="K4584" s="46" t="s">
        <v>22991</v>
      </c>
      <c r="L4584" s="45" t="s">
        <v>7306</v>
      </c>
      <c r="M4584" s="45" t="s">
        <v>7307</v>
      </c>
    </row>
    <row r="4585" spans="1:13" ht="43.2">
      <c r="A4585" s="42" t="s">
        <v>7161</v>
      </c>
      <c r="B4585" s="43">
        <f t="shared" si="144"/>
        <v>11</v>
      </c>
      <c r="C4585" s="43" t="str">
        <f t="shared" si="143"/>
        <v>44.111</v>
      </c>
      <c r="D4585" s="44">
        <v>4</v>
      </c>
      <c r="E4585" s="45" t="s">
        <v>23024</v>
      </c>
      <c r="F4585" s="45" t="s">
        <v>23025</v>
      </c>
      <c r="G4585" s="45" t="s">
        <v>23026</v>
      </c>
      <c r="H4585" s="46" t="s">
        <v>23027</v>
      </c>
      <c r="I4585" s="45" t="s">
        <v>22990</v>
      </c>
      <c r="J4585" s="46" t="s">
        <v>22991</v>
      </c>
      <c r="K4585" s="46" t="s">
        <v>22991</v>
      </c>
      <c r="L4585" s="45" t="s">
        <v>7306</v>
      </c>
      <c r="M4585" s="45" t="s">
        <v>7307</v>
      </c>
    </row>
    <row r="4586" spans="1:13" ht="43.2">
      <c r="A4586" s="42" t="s">
        <v>7161</v>
      </c>
      <c r="B4586" s="43">
        <f t="shared" si="144"/>
        <v>12</v>
      </c>
      <c r="C4586" s="43" t="str">
        <f t="shared" si="143"/>
        <v>44.112</v>
      </c>
      <c r="D4586" s="44">
        <v>5</v>
      </c>
      <c r="E4586" s="45" t="s">
        <v>23028</v>
      </c>
      <c r="F4586" s="45" t="s">
        <v>23029</v>
      </c>
      <c r="G4586" s="45" t="s">
        <v>23030</v>
      </c>
      <c r="H4586" s="46" t="s">
        <v>23031</v>
      </c>
      <c r="I4586" s="45" t="s">
        <v>22990</v>
      </c>
      <c r="J4586" s="46" t="s">
        <v>22991</v>
      </c>
      <c r="K4586" s="46" t="s">
        <v>22991</v>
      </c>
      <c r="L4586" s="45" t="s">
        <v>7306</v>
      </c>
      <c r="M4586" s="45" t="s">
        <v>7307</v>
      </c>
    </row>
    <row r="4587" spans="1:13" ht="43.2">
      <c r="A4587" s="42" t="s">
        <v>7161</v>
      </c>
      <c r="B4587" s="43">
        <f t="shared" si="144"/>
        <v>13</v>
      </c>
      <c r="C4587" s="43" t="str">
        <f t="shared" si="143"/>
        <v>44.113</v>
      </c>
      <c r="D4587" s="44">
        <v>6</v>
      </c>
      <c r="E4587" s="45" t="s">
        <v>23032</v>
      </c>
      <c r="F4587" s="45" t="s">
        <v>23033</v>
      </c>
      <c r="G4587" s="45" t="s">
        <v>23034</v>
      </c>
      <c r="H4587" s="46" t="s">
        <v>23035</v>
      </c>
      <c r="I4587" s="45" t="s">
        <v>22990</v>
      </c>
      <c r="J4587" s="46" t="s">
        <v>22991</v>
      </c>
      <c r="K4587" s="46" t="s">
        <v>22991</v>
      </c>
      <c r="L4587" s="45" t="s">
        <v>7306</v>
      </c>
      <c r="M4587" s="45" t="s">
        <v>7307</v>
      </c>
    </row>
    <row r="4588" spans="1:13" ht="43.2">
      <c r="A4588" s="42" t="s">
        <v>7161</v>
      </c>
      <c r="B4588" s="43">
        <f t="shared" si="144"/>
        <v>14</v>
      </c>
      <c r="C4588" s="43" t="str">
        <f t="shared" si="143"/>
        <v>44.114</v>
      </c>
      <c r="D4588" s="44">
        <v>6</v>
      </c>
      <c r="E4588" s="45" t="s">
        <v>23036</v>
      </c>
      <c r="F4588" s="45" t="s">
        <v>23037</v>
      </c>
      <c r="G4588" s="45" t="s">
        <v>23038</v>
      </c>
      <c r="H4588" s="46" t="s">
        <v>23039</v>
      </c>
      <c r="I4588" s="45" t="s">
        <v>22990</v>
      </c>
      <c r="J4588" s="46" t="s">
        <v>22991</v>
      </c>
      <c r="K4588" s="46" t="s">
        <v>22991</v>
      </c>
      <c r="L4588" s="45" t="s">
        <v>7306</v>
      </c>
      <c r="M4588" s="45" t="s">
        <v>7307</v>
      </c>
    </row>
    <row r="4589" spans="1:13" ht="43.2">
      <c r="A4589" s="42" t="s">
        <v>7161</v>
      </c>
      <c r="B4589" s="43">
        <f t="shared" si="144"/>
        <v>15</v>
      </c>
      <c r="C4589" s="43" t="str">
        <f t="shared" si="143"/>
        <v>44.115</v>
      </c>
      <c r="D4589" s="44">
        <v>6</v>
      </c>
      <c r="E4589" s="45" t="s">
        <v>23040</v>
      </c>
      <c r="F4589" s="45" t="s">
        <v>23041</v>
      </c>
      <c r="G4589" s="45" t="s">
        <v>23042</v>
      </c>
      <c r="H4589" s="46" t="s">
        <v>23043</v>
      </c>
      <c r="I4589" s="45" t="s">
        <v>22990</v>
      </c>
      <c r="J4589" s="46" t="s">
        <v>22991</v>
      </c>
      <c r="K4589" s="46" t="s">
        <v>22991</v>
      </c>
      <c r="L4589" s="45" t="s">
        <v>7306</v>
      </c>
      <c r="M4589" s="45" t="s">
        <v>7307</v>
      </c>
    </row>
    <row r="4590" spans="1:13" ht="43.2">
      <c r="A4590" s="42" t="s">
        <v>7161</v>
      </c>
      <c r="B4590" s="43">
        <f t="shared" si="144"/>
        <v>16</v>
      </c>
      <c r="C4590" s="43" t="str">
        <f t="shared" si="143"/>
        <v>44.116</v>
      </c>
      <c r="D4590" s="44">
        <v>5</v>
      </c>
      <c r="E4590" s="45" t="s">
        <v>23044</v>
      </c>
      <c r="F4590" s="45" t="s">
        <v>23045</v>
      </c>
      <c r="G4590" s="45" t="s">
        <v>23046</v>
      </c>
      <c r="H4590" s="46" t="s">
        <v>23047</v>
      </c>
      <c r="I4590" s="45" t="s">
        <v>22990</v>
      </c>
      <c r="J4590" s="46" t="s">
        <v>22991</v>
      </c>
      <c r="K4590" s="46" t="s">
        <v>22991</v>
      </c>
      <c r="L4590" s="45" t="s">
        <v>7306</v>
      </c>
      <c r="M4590" s="45" t="s">
        <v>7307</v>
      </c>
    </row>
    <row r="4591" spans="1:13" ht="43.2">
      <c r="A4591" s="42" t="s">
        <v>7161</v>
      </c>
      <c r="B4591" s="43">
        <f t="shared" si="144"/>
        <v>17</v>
      </c>
      <c r="C4591" s="43" t="str">
        <f t="shared" si="143"/>
        <v>44.117</v>
      </c>
      <c r="D4591" s="44">
        <v>6</v>
      </c>
      <c r="E4591" s="45" t="s">
        <v>23048</v>
      </c>
      <c r="F4591" s="45" t="s">
        <v>23049</v>
      </c>
      <c r="G4591" s="45" t="s">
        <v>23050</v>
      </c>
      <c r="H4591" s="46" t="s">
        <v>23051</v>
      </c>
      <c r="I4591" s="45" t="s">
        <v>22990</v>
      </c>
      <c r="J4591" s="46" t="s">
        <v>22991</v>
      </c>
      <c r="K4591" s="46" t="s">
        <v>22991</v>
      </c>
      <c r="L4591" s="45" t="s">
        <v>7306</v>
      </c>
      <c r="M4591" s="45" t="s">
        <v>7307</v>
      </c>
    </row>
    <row r="4592" spans="1:13" ht="43.2">
      <c r="A4592" s="42" t="s">
        <v>7161</v>
      </c>
      <c r="B4592" s="43">
        <f t="shared" si="144"/>
        <v>18</v>
      </c>
      <c r="C4592" s="43" t="str">
        <f t="shared" si="143"/>
        <v>44.118</v>
      </c>
      <c r="D4592" s="44">
        <v>6</v>
      </c>
      <c r="E4592" s="45" t="s">
        <v>23052</v>
      </c>
      <c r="F4592" s="45" t="s">
        <v>23053</v>
      </c>
      <c r="G4592" s="45" t="s">
        <v>23054</v>
      </c>
      <c r="H4592" s="46" t="s">
        <v>23055</v>
      </c>
      <c r="I4592" s="45" t="s">
        <v>22990</v>
      </c>
      <c r="J4592" s="46" t="s">
        <v>22991</v>
      </c>
      <c r="K4592" s="46" t="s">
        <v>22991</v>
      </c>
      <c r="L4592" s="45" t="s">
        <v>7306</v>
      </c>
      <c r="M4592" s="45" t="s">
        <v>7307</v>
      </c>
    </row>
    <row r="4593" spans="1:13" ht="43.2">
      <c r="A4593" s="42" t="s">
        <v>7161</v>
      </c>
      <c r="B4593" s="43">
        <f t="shared" si="144"/>
        <v>19</v>
      </c>
      <c r="C4593" s="43" t="str">
        <f t="shared" si="143"/>
        <v>44.119</v>
      </c>
      <c r="D4593" s="44">
        <v>5</v>
      </c>
      <c r="E4593" s="45" t="s">
        <v>23056</v>
      </c>
      <c r="F4593" s="45" t="s">
        <v>23057</v>
      </c>
      <c r="G4593" s="45" t="s">
        <v>23058</v>
      </c>
      <c r="H4593" s="46" t="s">
        <v>23059</v>
      </c>
      <c r="I4593" s="45" t="s">
        <v>22990</v>
      </c>
      <c r="J4593" s="46" t="s">
        <v>22991</v>
      </c>
      <c r="K4593" s="46" t="s">
        <v>22991</v>
      </c>
      <c r="L4593" s="45" t="s">
        <v>7306</v>
      </c>
      <c r="M4593" s="45" t="s">
        <v>7307</v>
      </c>
    </row>
    <row r="4594" spans="1:13" ht="43.2">
      <c r="A4594" s="42" t="s">
        <v>7161</v>
      </c>
      <c r="B4594" s="43">
        <f t="shared" si="144"/>
        <v>20</v>
      </c>
      <c r="C4594" s="43" t="str">
        <f t="shared" si="143"/>
        <v>44.120</v>
      </c>
      <c r="D4594" s="44">
        <v>6</v>
      </c>
      <c r="E4594" s="45" t="s">
        <v>23060</v>
      </c>
      <c r="F4594" s="45" t="s">
        <v>23061</v>
      </c>
      <c r="G4594" s="45" t="s">
        <v>23062</v>
      </c>
      <c r="H4594" s="46" t="s">
        <v>23063</v>
      </c>
      <c r="I4594" s="45" t="s">
        <v>22990</v>
      </c>
      <c r="J4594" s="46" t="s">
        <v>22991</v>
      </c>
      <c r="K4594" s="46" t="s">
        <v>22991</v>
      </c>
      <c r="L4594" s="45" t="s">
        <v>7306</v>
      </c>
      <c r="M4594" s="45" t="s">
        <v>7307</v>
      </c>
    </row>
    <row r="4595" spans="1:13" ht="43.2">
      <c r="A4595" s="42" t="s">
        <v>7161</v>
      </c>
      <c r="B4595" s="43">
        <f t="shared" si="144"/>
        <v>21</v>
      </c>
      <c r="C4595" s="43" t="str">
        <f t="shared" si="143"/>
        <v>44.121</v>
      </c>
      <c r="D4595" s="44">
        <v>6</v>
      </c>
      <c r="E4595" s="45" t="s">
        <v>23064</v>
      </c>
      <c r="F4595" s="45" t="s">
        <v>23065</v>
      </c>
      <c r="G4595" s="45" t="s">
        <v>23066</v>
      </c>
      <c r="H4595" s="46" t="s">
        <v>23067</v>
      </c>
      <c r="I4595" s="45" t="s">
        <v>22990</v>
      </c>
      <c r="J4595" s="46" t="s">
        <v>22991</v>
      </c>
      <c r="K4595" s="46" t="s">
        <v>22991</v>
      </c>
      <c r="L4595" s="45" t="s">
        <v>7306</v>
      </c>
      <c r="M4595" s="45" t="s">
        <v>7307</v>
      </c>
    </row>
    <row r="4596" spans="1:13" ht="43.2">
      <c r="A4596" s="42" t="s">
        <v>7161</v>
      </c>
      <c r="B4596" s="43">
        <f t="shared" si="144"/>
        <v>22</v>
      </c>
      <c r="C4596" s="43" t="str">
        <f t="shared" si="143"/>
        <v>44.122</v>
      </c>
      <c r="D4596" s="44">
        <v>6</v>
      </c>
      <c r="E4596" s="45" t="s">
        <v>23068</v>
      </c>
      <c r="F4596" s="45" t="s">
        <v>23069</v>
      </c>
      <c r="G4596" s="45" t="s">
        <v>23070</v>
      </c>
      <c r="H4596" s="46" t="s">
        <v>23071</v>
      </c>
      <c r="I4596" s="45" t="s">
        <v>22990</v>
      </c>
      <c r="J4596" s="46" t="s">
        <v>22991</v>
      </c>
      <c r="K4596" s="46" t="s">
        <v>22991</v>
      </c>
      <c r="L4596" s="45" t="s">
        <v>7306</v>
      </c>
      <c r="M4596" s="45" t="s">
        <v>7307</v>
      </c>
    </row>
    <row r="4597" spans="1:13" ht="43.2">
      <c r="A4597" s="42" t="s">
        <v>7161</v>
      </c>
      <c r="B4597" s="43">
        <f t="shared" si="144"/>
        <v>23</v>
      </c>
      <c r="C4597" s="43" t="str">
        <f t="shared" si="143"/>
        <v>44.123</v>
      </c>
      <c r="D4597" s="44">
        <v>6</v>
      </c>
      <c r="E4597" s="45" t="s">
        <v>23072</v>
      </c>
      <c r="F4597" s="45" t="s">
        <v>23073</v>
      </c>
      <c r="G4597" s="45" t="s">
        <v>23074</v>
      </c>
      <c r="H4597" s="46" t="s">
        <v>23075</v>
      </c>
      <c r="I4597" s="45" t="s">
        <v>22990</v>
      </c>
      <c r="J4597" s="46" t="s">
        <v>22991</v>
      </c>
      <c r="K4597" s="46" t="s">
        <v>22991</v>
      </c>
      <c r="L4597" s="45" t="s">
        <v>7306</v>
      </c>
      <c r="M4597" s="45" t="s">
        <v>7307</v>
      </c>
    </row>
    <row r="4598" spans="1:13" ht="43.2">
      <c r="A4598" s="42" t="s">
        <v>7161</v>
      </c>
      <c r="B4598" s="43">
        <f t="shared" si="144"/>
        <v>24</v>
      </c>
      <c r="C4598" s="43" t="str">
        <f t="shared" si="143"/>
        <v>44.124</v>
      </c>
      <c r="D4598" s="44">
        <v>5</v>
      </c>
      <c r="E4598" s="45" t="s">
        <v>23076</v>
      </c>
      <c r="F4598" s="45" t="s">
        <v>23077</v>
      </c>
      <c r="G4598" s="45" t="s">
        <v>23078</v>
      </c>
      <c r="H4598" s="46" t="s">
        <v>23079</v>
      </c>
      <c r="I4598" s="45" t="s">
        <v>22990</v>
      </c>
      <c r="J4598" s="46" t="s">
        <v>22991</v>
      </c>
      <c r="K4598" s="46" t="s">
        <v>22991</v>
      </c>
      <c r="L4598" s="45" t="s">
        <v>7306</v>
      </c>
      <c r="M4598" s="45" t="s">
        <v>7307</v>
      </c>
    </row>
    <row r="4599" spans="1:13" ht="43.2">
      <c r="A4599" s="42" t="s">
        <v>7161</v>
      </c>
      <c r="B4599" s="43">
        <f t="shared" si="144"/>
        <v>25</v>
      </c>
      <c r="C4599" s="43" t="str">
        <f t="shared" si="143"/>
        <v>44.125</v>
      </c>
      <c r="D4599" s="44">
        <v>6</v>
      </c>
      <c r="E4599" s="45" t="s">
        <v>23080</v>
      </c>
      <c r="F4599" s="45" t="s">
        <v>23081</v>
      </c>
      <c r="G4599" s="45" t="s">
        <v>23082</v>
      </c>
      <c r="H4599" s="46" t="s">
        <v>23083</v>
      </c>
      <c r="I4599" s="45" t="s">
        <v>22990</v>
      </c>
      <c r="J4599" s="46" t="s">
        <v>22991</v>
      </c>
      <c r="K4599" s="46" t="s">
        <v>22991</v>
      </c>
      <c r="L4599" s="45" t="s">
        <v>7306</v>
      </c>
      <c r="M4599" s="45" t="s">
        <v>7307</v>
      </c>
    </row>
    <row r="4600" spans="1:13" ht="43.2">
      <c r="A4600" s="42" t="s">
        <v>7161</v>
      </c>
      <c r="B4600" s="43">
        <f t="shared" si="144"/>
        <v>26</v>
      </c>
      <c r="C4600" s="43" t="str">
        <f t="shared" si="143"/>
        <v>44.126</v>
      </c>
      <c r="D4600" s="44">
        <v>6</v>
      </c>
      <c r="E4600" s="45" t="s">
        <v>23084</v>
      </c>
      <c r="F4600" s="45" t="s">
        <v>23085</v>
      </c>
      <c r="G4600" s="45" t="s">
        <v>23086</v>
      </c>
      <c r="H4600" s="46" t="s">
        <v>23087</v>
      </c>
      <c r="I4600" s="45" t="s">
        <v>22990</v>
      </c>
      <c r="J4600" s="46" t="s">
        <v>22991</v>
      </c>
      <c r="K4600" s="46" t="s">
        <v>22991</v>
      </c>
      <c r="L4600" s="45" t="s">
        <v>7306</v>
      </c>
      <c r="M4600" s="45" t="s">
        <v>7307</v>
      </c>
    </row>
    <row r="4601" spans="1:13" ht="43.2">
      <c r="A4601" s="42" t="s">
        <v>7161</v>
      </c>
      <c r="B4601" s="43">
        <f t="shared" si="144"/>
        <v>27</v>
      </c>
      <c r="C4601" s="43" t="str">
        <f t="shared" si="143"/>
        <v>44.127</v>
      </c>
      <c r="D4601" s="44">
        <v>4</v>
      </c>
      <c r="E4601" s="45" t="s">
        <v>23088</v>
      </c>
      <c r="F4601" s="45" t="s">
        <v>23089</v>
      </c>
      <c r="G4601" s="45" t="s">
        <v>23090</v>
      </c>
      <c r="H4601" s="46" t="s">
        <v>23091</v>
      </c>
      <c r="I4601" s="45" t="s">
        <v>22990</v>
      </c>
      <c r="J4601" s="46" t="s">
        <v>22991</v>
      </c>
      <c r="K4601" s="46" t="s">
        <v>22991</v>
      </c>
      <c r="L4601" s="45" t="s">
        <v>7306</v>
      </c>
      <c r="M4601" s="45" t="s">
        <v>7307</v>
      </c>
    </row>
    <row r="4602" spans="1:13" ht="43.2">
      <c r="A4602" s="42" t="s">
        <v>7161</v>
      </c>
      <c r="B4602" s="43">
        <f t="shared" si="144"/>
        <v>28</v>
      </c>
      <c r="C4602" s="43" t="str">
        <f t="shared" si="143"/>
        <v>44.128</v>
      </c>
      <c r="D4602" s="44">
        <v>4</v>
      </c>
      <c r="E4602" s="45" t="s">
        <v>23092</v>
      </c>
      <c r="F4602" s="45" t="s">
        <v>23093</v>
      </c>
      <c r="G4602" s="45" t="s">
        <v>21212</v>
      </c>
      <c r="H4602" s="45" t="s">
        <v>23094</v>
      </c>
      <c r="I4602" s="45" t="s">
        <v>22990</v>
      </c>
      <c r="J4602" s="46" t="s">
        <v>22991</v>
      </c>
      <c r="K4602" s="46" t="s">
        <v>22991</v>
      </c>
      <c r="L4602" s="45" t="s">
        <v>7306</v>
      </c>
      <c r="M4602" s="45" t="s">
        <v>7307</v>
      </c>
    </row>
    <row r="4603" spans="1:13" ht="43.2">
      <c r="A4603" s="42" t="s">
        <v>7161</v>
      </c>
      <c r="B4603" s="43">
        <f t="shared" si="144"/>
        <v>29</v>
      </c>
      <c r="C4603" s="43" t="str">
        <f t="shared" si="143"/>
        <v>44.129</v>
      </c>
      <c r="D4603" s="44">
        <v>4</v>
      </c>
      <c r="E4603" s="45" t="s">
        <v>23095</v>
      </c>
      <c r="F4603" s="45" t="s">
        <v>23096</v>
      </c>
      <c r="G4603" s="45" t="s">
        <v>23097</v>
      </c>
      <c r="H4603" s="46" t="s">
        <v>23098</v>
      </c>
      <c r="I4603" s="45" t="s">
        <v>22990</v>
      </c>
      <c r="J4603" s="46" t="s">
        <v>22991</v>
      </c>
      <c r="K4603" s="46" t="s">
        <v>22991</v>
      </c>
      <c r="L4603" s="45" t="s">
        <v>7306</v>
      </c>
      <c r="M4603" s="45" t="s">
        <v>7307</v>
      </c>
    </row>
    <row r="4604" spans="1:13" ht="43.2">
      <c r="A4604" s="42" t="s">
        <v>7161</v>
      </c>
      <c r="B4604" s="43">
        <f t="shared" si="144"/>
        <v>30</v>
      </c>
      <c r="C4604" s="43" t="str">
        <f t="shared" si="143"/>
        <v>44.130</v>
      </c>
      <c r="D4604" s="44">
        <v>5</v>
      </c>
      <c r="E4604" s="45" t="s">
        <v>23099</v>
      </c>
      <c r="F4604" s="45" t="s">
        <v>23100</v>
      </c>
      <c r="G4604" s="45" t="s">
        <v>19090</v>
      </c>
      <c r="H4604" s="45" t="s">
        <v>23101</v>
      </c>
      <c r="I4604" s="45" t="s">
        <v>22990</v>
      </c>
      <c r="J4604" s="46" t="s">
        <v>22991</v>
      </c>
      <c r="K4604" s="46" t="s">
        <v>22991</v>
      </c>
      <c r="L4604" s="45" t="s">
        <v>7306</v>
      </c>
      <c r="M4604" s="45" t="s">
        <v>7307</v>
      </c>
    </row>
    <row r="4605" spans="1:13" ht="43.2">
      <c r="A4605" s="42" t="s">
        <v>7161</v>
      </c>
      <c r="B4605" s="43">
        <f t="shared" si="144"/>
        <v>31</v>
      </c>
      <c r="C4605" s="43" t="str">
        <f t="shared" si="143"/>
        <v>44.131</v>
      </c>
      <c r="D4605" s="44">
        <v>5</v>
      </c>
      <c r="E4605" s="45" t="s">
        <v>23102</v>
      </c>
      <c r="F4605" s="45" t="s">
        <v>23103</v>
      </c>
      <c r="G4605" s="45" t="s">
        <v>11627</v>
      </c>
      <c r="H4605" s="46" t="s">
        <v>23104</v>
      </c>
      <c r="I4605" s="45" t="s">
        <v>22990</v>
      </c>
      <c r="J4605" s="46" t="s">
        <v>22991</v>
      </c>
      <c r="K4605" s="46" t="s">
        <v>22991</v>
      </c>
      <c r="L4605" s="45" t="s">
        <v>7306</v>
      </c>
      <c r="M4605" s="45" t="s">
        <v>7307</v>
      </c>
    </row>
    <row r="4606" spans="1:13" ht="43.2">
      <c r="A4606" s="42" t="s">
        <v>7161</v>
      </c>
      <c r="B4606" s="43">
        <f t="shared" si="144"/>
        <v>32</v>
      </c>
      <c r="C4606" s="43" t="str">
        <f t="shared" si="143"/>
        <v>44.132</v>
      </c>
      <c r="D4606" s="44">
        <v>6</v>
      </c>
      <c r="E4606" s="45" t="s">
        <v>23105</v>
      </c>
      <c r="F4606" s="45" t="s">
        <v>23106</v>
      </c>
      <c r="G4606" s="45" t="s">
        <v>23107</v>
      </c>
      <c r="H4606" s="46" t="s">
        <v>23108</v>
      </c>
      <c r="I4606" s="45" t="s">
        <v>22990</v>
      </c>
      <c r="J4606" s="46" t="s">
        <v>22991</v>
      </c>
      <c r="K4606" s="46" t="s">
        <v>22991</v>
      </c>
      <c r="L4606" s="45" t="s">
        <v>7306</v>
      </c>
      <c r="M4606" s="45" t="s">
        <v>7307</v>
      </c>
    </row>
    <row r="4607" spans="1:13" ht="43.2">
      <c r="A4607" s="42" t="s">
        <v>7161</v>
      </c>
      <c r="B4607" s="43">
        <f t="shared" si="144"/>
        <v>33</v>
      </c>
      <c r="C4607" s="43" t="str">
        <f t="shared" si="143"/>
        <v>44.133</v>
      </c>
      <c r="D4607" s="44">
        <v>6</v>
      </c>
      <c r="E4607" s="45" t="s">
        <v>23109</v>
      </c>
      <c r="F4607" s="45" t="s">
        <v>23110</v>
      </c>
      <c r="G4607" s="45" t="s">
        <v>23111</v>
      </c>
      <c r="H4607" s="46" t="s">
        <v>23112</v>
      </c>
      <c r="I4607" s="45" t="s">
        <v>22990</v>
      </c>
      <c r="J4607" s="46" t="s">
        <v>22991</v>
      </c>
      <c r="K4607" s="46" t="s">
        <v>22991</v>
      </c>
      <c r="L4607" s="45" t="s">
        <v>7306</v>
      </c>
      <c r="M4607" s="45" t="s">
        <v>7307</v>
      </c>
    </row>
    <row r="4608" spans="1:13" ht="43.2">
      <c r="A4608" s="42" t="s">
        <v>7161</v>
      </c>
      <c r="B4608" s="43">
        <f t="shared" si="144"/>
        <v>34</v>
      </c>
      <c r="C4608" s="43" t="str">
        <f t="shared" si="143"/>
        <v>44.134</v>
      </c>
      <c r="D4608" s="44">
        <v>5</v>
      </c>
      <c r="E4608" s="45" t="s">
        <v>23113</v>
      </c>
      <c r="F4608" s="45" t="s">
        <v>23114</v>
      </c>
      <c r="G4608" s="45" t="s">
        <v>7507</v>
      </c>
      <c r="H4608" s="45" t="s">
        <v>23115</v>
      </c>
      <c r="I4608" s="45" t="s">
        <v>22990</v>
      </c>
      <c r="J4608" s="46" t="s">
        <v>22991</v>
      </c>
      <c r="K4608" s="46" t="s">
        <v>22991</v>
      </c>
      <c r="L4608" s="45" t="s">
        <v>7306</v>
      </c>
      <c r="M4608" s="45" t="s">
        <v>7307</v>
      </c>
    </row>
    <row r="4609" spans="1:13" ht="43.2">
      <c r="A4609" s="42" t="s">
        <v>7161</v>
      </c>
      <c r="B4609" s="43">
        <f t="shared" si="144"/>
        <v>35</v>
      </c>
      <c r="C4609" s="43" t="str">
        <f t="shared" si="143"/>
        <v>44.135</v>
      </c>
      <c r="D4609" s="44">
        <v>4</v>
      </c>
      <c r="E4609" s="45" t="s">
        <v>23116</v>
      </c>
      <c r="F4609" s="45" t="s">
        <v>23117</v>
      </c>
      <c r="G4609" s="45" t="s">
        <v>23118</v>
      </c>
      <c r="H4609" s="46" t="s">
        <v>23119</v>
      </c>
      <c r="I4609" s="45" t="s">
        <v>22990</v>
      </c>
      <c r="J4609" s="46" t="s">
        <v>22991</v>
      </c>
      <c r="K4609" s="46" t="s">
        <v>22991</v>
      </c>
      <c r="L4609" s="45" t="s">
        <v>7306</v>
      </c>
      <c r="M4609" s="45" t="s">
        <v>7307</v>
      </c>
    </row>
    <row r="4610" spans="1:13" ht="43.2">
      <c r="A4610" s="42" t="s">
        <v>7161</v>
      </c>
      <c r="B4610" s="43">
        <f t="shared" si="144"/>
        <v>36</v>
      </c>
      <c r="C4610" s="43" t="str">
        <f t="shared" si="143"/>
        <v>44.136</v>
      </c>
      <c r="D4610" s="44">
        <v>4</v>
      </c>
      <c r="E4610" s="45" t="s">
        <v>23120</v>
      </c>
      <c r="F4610" s="45" t="s">
        <v>23121</v>
      </c>
      <c r="G4610" s="45" t="s">
        <v>23122</v>
      </c>
      <c r="H4610" s="46" t="s">
        <v>23123</v>
      </c>
      <c r="I4610" s="45" t="s">
        <v>22990</v>
      </c>
      <c r="J4610" s="46" t="s">
        <v>22991</v>
      </c>
      <c r="K4610" s="46" t="s">
        <v>22991</v>
      </c>
      <c r="L4610" s="45" t="s">
        <v>7306</v>
      </c>
      <c r="M4610" s="45" t="s">
        <v>7307</v>
      </c>
    </row>
    <row r="4611" spans="1:13" ht="43.2">
      <c r="A4611" s="42" t="s">
        <v>7161</v>
      </c>
      <c r="B4611" s="43">
        <f t="shared" si="144"/>
        <v>37</v>
      </c>
      <c r="C4611" s="43" t="str">
        <f t="shared" ref="C4611:C4674" si="145">+CONCATENATE(A4611,B4611)</f>
        <v>44.137</v>
      </c>
      <c r="D4611" s="44">
        <v>4</v>
      </c>
      <c r="E4611" s="45" t="s">
        <v>23124</v>
      </c>
      <c r="F4611" s="45" t="s">
        <v>23125</v>
      </c>
      <c r="G4611" s="45" t="s">
        <v>23126</v>
      </c>
      <c r="H4611" s="45" t="s">
        <v>23127</v>
      </c>
      <c r="I4611" s="45" t="s">
        <v>22990</v>
      </c>
      <c r="J4611" s="46" t="s">
        <v>22991</v>
      </c>
      <c r="K4611" s="46" t="s">
        <v>22991</v>
      </c>
      <c r="L4611" s="45" t="s">
        <v>7306</v>
      </c>
      <c r="M4611" s="45" t="s">
        <v>7307</v>
      </c>
    </row>
    <row r="4612" spans="1:13" ht="43.2">
      <c r="A4612" s="42" t="s">
        <v>7161</v>
      </c>
      <c r="B4612" s="43">
        <f t="shared" ref="B4612:B4675" si="146">+IF(A4612=A4611,B4611+1,1)</f>
        <v>38</v>
      </c>
      <c r="C4612" s="43" t="str">
        <f t="shared" si="145"/>
        <v>44.138</v>
      </c>
      <c r="D4612" s="44">
        <v>4</v>
      </c>
      <c r="E4612" s="45" t="s">
        <v>23128</v>
      </c>
      <c r="F4612" s="45" t="s">
        <v>23129</v>
      </c>
      <c r="G4612" s="45" t="s">
        <v>7181</v>
      </c>
      <c r="H4612" s="46" t="s">
        <v>23130</v>
      </c>
      <c r="I4612" s="45" t="s">
        <v>22990</v>
      </c>
      <c r="J4612" s="46" t="s">
        <v>22991</v>
      </c>
      <c r="K4612" s="46" t="s">
        <v>22991</v>
      </c>
      <c r="L4612" s="45" t="s">
        <v>7306</v>
      </c>
      <c r="M4612" s="45" t="s">
        <v>7307</v>
      </c>
    </row>
    <row r="4613" spans="1:13" ht="43.2">
      <c r="A4613" s="42" t="s">
        <v>7161</v>
      </c>
      <c r="B4613" s="43">
        <f t="shared" si="146"/>
        <v>39</v>
      </c>
      <c r="C4613" s="43" t="str">
        <f t="shared" si="145"/>
        <v>44.139</v>
      </c>
      <c r="D4613" s="44">
        <v>5</v>
      </c>
      <c r="E4613" s="45" t="s">
        <v>23131</v>
      </c>
      <c r="F4613" s="45" t="s">
        <v>23132</v>
      </c>
      <c r="G4613" s="45" t="s">
        <v>23133</v>
      </c>
      <c r="H4613" s="46" t="s">
        <v>23134</v>
      </c>
      <c r="I4613" s="45" t="s">
        <v>22990</v>
      </c>
      <c r="J4613" s="46" t="s">
        <v>22991</v>
      </c>
      <c r="K4613" s="46" t="s">
        <v>22991</v>
      </c>
      <c r="L4613" s="45" t="s">
        <v>7306</v>
      </c>
      <c r="M4613" s="45" t="s">
        <v>7307</v>
      </c>
    </row>
    <row r="4614" spans="1:13" ht="43.2">
      <c r="A4614" s="42" t="s">
        <v>7161</v>
      </c>
      <c r="B4614" s="43">
        <f t="shared" si="146"/>
        <v>40</v>
      </c>
      <c r="C4614" s="43" t="str">
        <f t="shared" si="145"/>
        <v>44.140</v>
      </c>
      <c r="D4614" s="44">
        <v>5</v>
      </c>
      <c r="E4614" s="45" t="s">
        <v>23135</v>
      </c>
      <c r="F4614" s="45" t="s">
        <v>23136</v>
      </c>
      <c r="G4614" s="45" t="s">
        <v>23137</v>
      </c>
      <c r="H4614" s="46" t="s">
        <v>23138</v>
      </c>
      <c r="I4614" s="45" t="s">
        <v>22990</v>
      </c>
      <c r="J4614" s="46" t="s">
        <v>22991</v>
      </c>
      <c r="K4614" s="46" t="s">
        <v>22991</v>
      </c>
      <c r="L4614" s="45" t="s">
        <v>7306</v>
      </c>
      <c r="M4614" s="45" t="s">
        <v>7307</v>
      </c>
    </row>
    <row r="4615" spans="1:13" ht="43.2">
      <c r="A4615" s="42" t="s">
        <v>7161</v>
      </c>
      <c r="B4615" s="43">
        <f t="shared" si="146"/>
        <v>41</v>
      </c>
      <c r="C4615" s="43" t="str">
        <f t="shared" si="145"/>
        <v>44.141</v>
      </c>
      <c r="D4615" s="44">
        <v>4</v>
      </c>
      <c r="E4615" s="45" t="s">
        <v>23139</v>
      </c>
      <c r="F4615" s="45" t="s">
        <v>23140</v>
      </c>
      <c r="G4615" s="45" t="s">
        <v>7162</v>
      </c>
      <c r="H4615" s="45" t="s">
        <v>23141</v>
      </c>
      <c r="I4615" s="45" t="s">
        <v>22990</v>
      </c>
      <c r="J4615" s="46" t="s">
        <v>22991</v>
      </c>
      <c r="K4615" s="46" t="s">
        <v>22991</v>
      </c>
      <c r="L4615" s="45" t="s">
        <v>7306</v>
      </c>
      <c r="M4615" s="45" t="s">
        <v>7307</v>
      </c>
    </row>
    <row r="4616" spans="1:13" ht="43.2">
      <c r="A4616" s="42" t="s">
        <v>7161</v>
      </c>
      <c r="B4616" s="43">
        <f t="shared" si="146"/>
        <v>42</v>
      </c>
      <c r="C4616" s="43" t="str">
        <f t="shared" si="145"/>
        <v>44.142</v>
      </c>
      <c r="D4616" s="44">
        <v>5</v>
      </c>
      <c r="E4616" s="45" t="s">
        <v>23142</v>
      </c>
      <c r="F4616" s="45" t="s">
        <v>23143</v>
      </c>
      <c r="G4616" s="45" t="s">
        <v>7473</v>
      </c>
      <c r="H4616" s="45" t="s">
        <v>23144</v>
      </c>
      <c r="I4616" s="45" t="s">
        <v>22990</v>
      </c>
      <c r="J4616" s="46" t="s">
        <v>22991</v>
      </c>
      <c r="K4616" s="46" t="s">
        <v>22991</v>
      </c>
      <c r="L4616" s="45" t="s">
        <v>7306</v>
      </c>
      <c r="M4616" s="45" t="s">
        <v>7307</v>
      </c>
    </row>
    <row r="4617" spans="1:13" ht="43.2">
      <c r="A4617" s="42" t="s">
        <v>7161</v>
      </c>
      <c r="B4617" s="43">
        <f t="shared" si="146"/>
        <v>43</v>
      </c>
      <c r="C4617" s="43" t="str">
        <f t="shared" si="145"/>
        <v>44.143</v>
      </c>
      <c r="D4617" s="44">
        <v>5</v>
      </c>
      <c r="E4617" s="45" t="s">
        <v>23145</v>
      </c>
      <c r="F4617" s="45" t="s">
        <v>23146</v>
      </c>
      <c r="G4617" s="45" t="s">
        <v>23147</v>
      </c>
      <c r="H4617" s="46" t="s">
        <v>23148</v>
      </c>
      <c r="I4617" s="45" t="s">
        <v>22990</v>
      </c>
      <c r="J4617" s="46" t="s">
        <v>22991</v>
      </c>
      <c r="K4617" s="46" t="s">
        <v>22991</v>
      </c>
      <c r="L4617" s="45" t="s">
        <v>7306</v>
      </c>
      <c r="M4617" s="45" t="s">
        <v>7307</v>
      </c>
    </row>
    <row r="4618" spans="1:13" ht="43.2">
      <c r="A4618" s="42" t="s">
        <v>7161</v>
      </c>
      <c r="B4618" s="43">
        <f t="shared" si="146"/>
        <v>44</v>
      </c>
      <c r="C4618" s="43" t="str">
        <f t="shared" si="145"/>
        <v>44.144</v>
      </c>
      <c r="D4618" s="44">
        <v>6</v>
      </c>
      <c r="E4618" s="45" t="s">
        <v>23149</v>
      </c>
      <c r="F4618" s="45" t="s">
        <v>23150</v>
      </c>
      <c r="G4618" s="45" t="s">
        <v>23151</v>
      </c>
      <c r="H4618" s="46" t="s">
        <v>23152</v>
      </c>
      <c r="I4618" s="45" t="s">
        <v>22990</v>
      </c>
      <c r="J4618" s="46" t="s">
        <v>22991</v>
      </c>
      <c r="K4618" s="46" t="s">
        <v>22991</v>
      </c>
      <c r="L4618" s="45" t="s">
        <v>7306</v>
      </c>
      <c r="M4618" s="45" t="s">
        <v>7307</v>
      </c>
    </row>
    <row r="4619" spans="1:13" ht="43.2">
      <c r="A4619" s="42" t="s">
        <v>7161</v>
      </c>
      <c r="B4619" s="43">
        <f t="shared" si="146"/>
        <v>45</v>
      </c>
      <c r="C4619" s="43" t="str">
        <f t="shared" si="145"/>
        <v>44.145</v>
      </c>
      <c r="D4619" s="44">
        <v>6</v>
      </c>
      <c r="E4619" s="45" t="s">
        <v>23153</v>
      </c>
      <c r="F4619" s="45" t="s">
        <v>23154</v>
      </c>
      <c r="G4619" s="45" t="s">
        <v>23155</v>
      </c>
      <c r="H4619" s="46" t="s">
        <v>23156</v>
      </c>
      <c r="I4619" s="45" t="s">
        <v>22990</v>
      </c>
      <c r="J4619" s="46" t="s">
        <v>22991</v>
      </c>
      <c r="K4619" s="46" t="s">
        <v>22991</v>
      </c>
      <c r="L4619" s="45" t="s">
        <v>7306</v>
      </c>
      <c r="M4619" s="45" t="s">
        <v>7307</v>
      </c>
    </row>
    <row r="4620" spans="1:13" ht="43.2">
      <c r="A4620" s="42" t="s">
        <v>7161</v>
      </c>
      <c r="B4620" s="43">
        <f t="shared" si="146"/>
        <v>46</v>
      </c>
      <c r="C4620" s="43" t="str">
        <f t="shared" si="145"/>
        <v>44.146</v>
      </c>
      <c r="D4620" s="44">
        <v>6</v>
      </c>
      <c r="E4620" s="45" t="s">
        <v>23157</v>
      </c>
      <c r="F4620" s="45" t="s">
        <v>23158</v>
      </c>
      <c r="G4620" s="45" t="s">
        <v>12794</v>
      </c>
      <c r="H4620" s="46" t="s">
        <v>23159</v>
      </c>
      <c r="I4620" s="45" t="s">
        <v>22990</v>
      </c>
      <c r="J4620" s="46" t="s">
        <v>22991</v>
      </c>
      <c r="K4620" s="46" t="s">
        <v>22991</v>
      </c>
      <c r="L4620" s="45" t="s">
        <v>7306</v>
      </c>
      <c r="M4620" s="45" t="s">
        <v>7307</v>
      </c>
    </row>
    <row r="4621" spans="1:13" ht="43.2">
      <c r="A4621" s="42" t="s">
        <v>7161</v>
      </c>
      <c r="B4621" s="43">
        <f t="shared" si="146"/>
        <v>47</v>
      </c>
      <c r="C4621" s="43" t="str">
        <f t="shared" si="145"/>
        <v>44.147</v>
      </c>
      <c r="D4621" s="44">
        <v>6</v>
      </c>
      <c r="E4621" s="45" t="s">
        <v>23160</v>
      </c>
      <c r="F4621" s="45" t="s">
        <v>23161</v>
      </c>
      <c r="G4621" s="45" t="s">
        <v>23162</v>
      </c>
      <c r="H4621" s="46" t="s">
        <v>23163</v>
      </c>
      <c r="I4621" s="45" t="s">
        <v>22990</v>
      </c>
      <c r="J4621" s="46" t="s">
        <v>22991</v>
      </c>
      <c r="K4621" s="46" t="s">
        <v>22991</v>
      </c>
      <c r="L4621" s="45" t="s">
        <v>7306</v>
      </c>
      <c r="M4621" s="45" t="s">
        <v>7307</v>
      </c>
    </row>
    <row r="4622" spans="1:13" ht="43.2">
      <c r="A4622" s="42" t="s">
        <v>7161</v>
      </c>
      <c r="B4622" s="43">
        <f t="shared" si="146"/>
        <v>48</v>
      </c>
      <c r="C4622" s="43" t="str">
        <f t="shared" si="145"/>
        <v>44.148</v>
      </c>
      <c r="D4622" s="44">
        <v>4</v>
      </c>
      <c r="E4622" s="45" t="s">
        <v>23164</v>
      </c>
      <c r="F4622" s="45" t="s">
        <v>23165</v>
      </c>
      <c r="G4622" s="45" t="s">
        <v>1367</v>
      </c>
      <c r="H4622" s="46" t="s">
        <v>23166</v>
      </c>
      <c r="I4622" s="45" t="s">
        <v>22990</v>
      </c>
      <c r="J4622" s="46" t="s">
        <v>22991</v>
      </c>
      <c r="K4622" s="46" t="s">
        <v>22991</v>
      </c>
      <c r="L4622" s="45" t="s">
        <v>7306</v>
      </c>
      <c r="M4622" s="45" t="s">
        <v>7307</v>
      </c>
    </row>
    <row r="4623" spans="1:13" ht="43.2">
      <c r="A4623" s="42" t="s">
        <v>7161</v>
      </c>
      <c r="B4623" s="43">
        <f t="shared" si="146"/>
        <v>49</v>
      </c>
      <c r="C4623" s="43" t="str">
        <f t="shared" si="145"/>
        <v>44.149</v>
      </c>
      <c r="D4623" s="44">
        <v>5</v>
      </c>
      <c r="E4623" s="45" t="s">
        <v>23167</v>
      </c>
      <c r="F4623" s="45" t="s">
        <v>23168</v>
      </c>
      <c r="G4623" s="45" t="s">
        <v>23169</v>
      </c>
      <c r="H4623" s="46" t="s">
        <v>23170</v>
      </c>
      <c r="I4623" s="45" t="s">
        <v>22990</v>
      </c>
      <c r="J4623" s="46" t="s">
        <v>22991</v>
      </c>
      <c r="K4623" s="46" t="s">
        <v>22991</v>
      </c>
      <c r="L4623" s="45" t="s">
        <v>7306</v>
      </c>
      <c r="M4623" s="45" t="s">
        <v>7307</v>
      </c>
    </row>
    <row r="4624" spans="1:13" ht="43.2">
      <c r="A4624" s="42" t="s">
        <v>7161</v>
      </c>
      <c r="B4624" s="43">
        <f t="shared" si="146"/>
        <v>50</v>
      </c>
      <c r="C4624" s="43" t="str">
        <f t="shared" si="145"/>
        <v>44.150</v>
      </c>
      <c r="D4624" s="44">
        <v>6</v>
      </c>
      <c r="E4624" s="45" t="s">
        <v>23171</v>
      </c>
      <c r="F4624" s="45" t="s">
        <v>23172</v>
      </c>
      <c r="G4624" s="45" t="s">
        <v>23173</v>
      </c>
      <c r="H4624" s="46" t="s">
        <v>23174</v>
      </c>
      <c r="I4624" s="45" t="s">
        <v>22990</v>
      </c>
      <c r="J4624" s="46" t="s">
        <v>22991</v>
      </c>
      <c r="K4624" s="46" t="s">
        <v>22991</v>
      </c>
      <c r="L4624" s="45" t="s">
        <v>7306</v>
      </c>
      <c r="M4624" s="45" t="s">
        <v>7307</v>
      </c>
    </row>
    <row r="4625" spans="1:13" ht="43.2">
      <c r="A4625" s="42" t="s">
        <v>7161</v>
      </c>
      <c r="B4625" s="43">
        <f t="shared" si="146"/>
        <v>51</v>
      </c>
      <c r="C4625" s="43" t="str">
        <f t="shared" si="145"/>
        <v>44.151</v>
      </c>
      <c r="D4625" s="44">
        <v>6</v>
      </c>
      <c r="E4625" s="45" t="s">
        <v>23175</v>
      </c>
      <c r="F4625" s="45" t="s">
        <v>23176</v>
      </c>
      <c r="G4625" s="45" t="s">
        <v>23177</v>
      </c>
      <c r="H4625" s="46" t="s">
        <v>23178</v>
      </c>
      <c r="I4625" s="45" t="s">
        <v>22990</v>
      </c>
      <c r="J4625" s="46" t="s">
        <v>22991</v>
      </c>
      <c r="K4625" s="46" t="s">
        <v>22991</v>
      </c>
      <c r="L4625" s="45" t="s">
        <v>7306</v>
      </c>
      <c r="M4625" s="45" t="s">
        <v>7307</v>
      </c>
    </row>
    <row r="4626" spans="1:13" ht="43.2">
      <c r="A4626" s="42" t="s">
        <v>7161</v>
      </c>
      <c r="B4626" s="43">
        <f t="shared" si="146"/>
        <v>52</v>
      </c>
      <c r="C4626" s="43" t="str">
        <f t="shared" si="145"/>
        <v>44.152</v>
      </c>
      <c r="D4626" s="44">
        <v>6</v>
      </c>
      <c r="E4626" s="45" t="s">
        <v>23179</v>
      </c>
      <c r="F4626" s="45" t="s">
        <v>23180</v>
      </c>
      <c r="G4626" s="45" t="s">
        <v>23181</v>
      </c>
      <c r="H4626" s="46" t="s">
        <v>23182</v>
      </c>
      <c r="I4626" s="45" t="s">
        <v>22990</v>
      </c>
      <c r="J4626" s="46" t="s">
        <v>22991</v>
      </c>
      <c r="K4626" s="46" t="s">
        <v>22991</v>
      </c>
      <c r="L4626" s="45" t="s">
        <v>7306</v>
      </c>
      <c r="M4626" s="45" t="s">
        <v>7307</v>
      </c>
    </row>
    <row r="4627" spans="1:13" ht="43.2">
      <c r="A4627" s="42" t="s">
        <v>7161</v>
      </c>
      <c r="B4627" s="43">
        <f t="shared" si="146"/>
        <v>53</v>
      </c>
      <c r="C4627" s="43" t="str">
        <f t="shared" si="145"/>
        <v>44.153</v>
      </c>
      <c r="D4627" s="44">
        <v>6</v>
      </c>
      <c r="E4627" s="45" t="s">
        <v>23183</v>
      </c>
      <c r="F4627" s="45" t="s">
        <v>23184</v>
      </c>
      <c r="G4627" s="45" t="s">
        <v>23185</v>
      </c>
      <c r="H4627" s="46" t="s">
        <v>23186</v>
      </c>
      <c r="I4627" s="45" t="s">
        <v>22990</v>
      </c>
      <c r="J4627" s="46" t="s">
        <v>22991</v>
      </c>
      <c r="K4627" s="46" t="s">
        <v>22991</v>
      </c>
      <c r="L4627" s="45" t="s">
        <v>7306</v>
      </c>
      <c r="M4627" s="45" t="s">
        <v>7307</v>
      </c>
    </row>
    <row r="4628" spans="1:13" ht="43.2">
      <c r="A4628" s="42" t="s">
        <v>7161</v>
      </c>
      <c r="B4628" s="43">
        <f t="shared" si="146"/>
        <v>54</v>
      </c>
      <c r="C4628" s="43" t="str">
        <f t="shared" si="145"/>
        <v>44.154</v>
      </c>
      <c r="D4628" s="44">
        <v>7</v>
      </c>
      <c r="E4628" s="45" t="s">
        <v>23187</v>
      </c>
      <c r="F4628" s="45" t="s">
        <v>23188</v>
      </c>
      <c r="G4628" s="45" t="s">
        <v>23189</v>
      </c>
      <c r="H4628" s="45" t="s">
        <v>23190</v>
      </c>
      <c r="I4628" s="45" t="s">
        <v>22990</v>
      </c>
      <c r="J4628" s="46" t="s">
        <v>22991</v>
      </c>
      <c r="K4628" s="46" t="s">
        <v>22991</v>
      </c>
      <c r="L4628" s="45" t="s">
        <v>7306</v>
      </c>
      <c r="M4628" s="45" t="s">
        <v>7307</v>
      </c>
    </row>
    <row r="4629" spans="1:13" ht="43.2">
      <c r="A4629" s="42" t="s">
        <v>7161</v>
      </c>
      <c r="B4629" s="43">
        <f t="shared" si="146"/>
        <v>55</v>
      </c>
      <c r="C4629" s="43" t="str">
        <f t="shared" si="145"/>
        <v>44.155</v>
      </c>
      <c r="D4629" s="44">
        <v>7</v>
      </c>
      <c r="E4629" s="45" t="s">
        <v>23191</v>
      </c>
      <c r="F4629" s="45" t="s">
        <v>23192</v>
      </c>
      <c r="G4629" s="45" t="s">
        <v>23193</v>
      </c>
      <c r="H4629" s="45" t="s">
        <v>23194</v>
      </c>
      <c r="I4629" s="45" t="s">
        <v>22990</v>
      </c>
      <c r="J4629" s="46" t="s">
        <v>22991</v>
      </c>
      <c r="K4629" s="46" t="s">
        <v>22991</v>
      </c>
      <c r="L4629" s="45" t="s">
        <v>7306</v>
      </c>
      <c r="M4629" s="45" t="s">
        <v>7307</v>
      </c>
    </row>
    <row r="4630" spans="1:13" ht="43.2">
      <c r="A4630" s="42" t="s">
        <v>7161</v>
      </c>
      <c r="B4630" s="43">
        <f t="shared" si="146"/>
        <v>56</v>
      </c>
      <c r="C4630" s="43" t="str">
        <f t="shared" si="145"/>
        <v>44.156</v>
      </c>
      <c r="D4630" s="44">
        <v>7</v>
      </c>
      <c r="E4630" s="45" t="s">
        <v>23195</v>
      </c>
      <c r="F4630" s="45" t="s">
        <v>23196</v>
      </c>
      <c r="G4630" s="45" t="s">
        <v>23197</v>
      </c>
      <c r="H4630" s="45" t="s">
        <v>23198</v>
      </c>
      <c r="I4630" s="45" t="s">
        <v>22990</v>
      </c>
      <c r="J4630" s="46" t="s">
        <v>22991</v>
      </c>
      <c r="K4630" s="46" t="s">
        <v>22991</v>
      </c>
      <c r="L4630" s="45" t="s">
        <v>7306</v>
      </c>
      <c r="M4630" s="45" t="s">
        <v>7307</v>
      </c>
    </row>
    <row r="4631" spans="1:13" ht="43.2">
      <c r="A4631" s="42" t="s">
        <v>7161</v>
      </c>
      <c r="B4631" s="43">
        <f t="shared" si="146"/>
        <v>57</v>
      </c>
      <c r="C4631" s="43" t="str">
        <f t="shared" si="145"/>
        <v>44.157</v>
      </c>
      <c r="D4631" s="44">
        <v>7</v>
      </c>
      <c r="E4631" s="45" t="s">
        <v>23199</v>
      </c>
      <c r="F4631" s="45" t="s">
        <v>23200</v>
      </c>
      <c r="G4631" s="45" t="s">
        <v>23201</v>
      </c>
      <c r="H4631" s="45" t="s">
        <v>23202</v>
      </c>
      <c r="I4631" s="45" t="s">
        <v>22990</v>
      </c>
      <c r="J4631" s="46" t="s">
        <v>22991</v>
      </c>
      <c r="K4631" s="46" t="s">
        <v>22991</v>
      </c>
      <c r="L4631" s="45" t="s">
        <v>7306</v>
      </c>
      <c r="M4631" s="45" t="s">
        <v>7307</v>
      </c>
    </row>
    <row r="4632" spans="1:13" ht="43.2">
      <c r="A4632" s="42" t="s">
        <v>7161</v>
      </c>
      <c r="B4632" s="43">
        <f t="shared" si="146"/>
        <v>58</v>
      </c>
      <c r="C4632" s="43" t="str">
        <f t="shared" si="145"/>
        <v>44.158</v>
      </c>
      <c r="D4632" s="44">
        <v>7</v>
      </c>
      <c r="E4632" s="45" t="s">
        <v>23203</v>
      </c>
      <c r="F4632" s="45" t="s">
        <v>23204</v>
      </c>
      <c r="G4632" s="45" t="s">
        <v>23205</v>
      </c>
      <c r="H4632" s="45" t="s">
        <v>23206</v>
      </c>
      <c r="I4632" s="45" t="s">
        <v>22990</v>
      </c>
      <c r="J4632" s="46" t="s">
        <v>22991</v>
      </c>
      <c r="K4632" s="46" t="s">
        <v>22991</v>
      </c>
      <c r="L4632" s="45" t="s">
        <v>7306</v>
      </c>
      <c r="M4632" s="45" t="s">
        <v>7307</v>
      </c>
    </row>
    <row r="4633" spans="1:13" ht="43.2">
      <c r="A4633" s="42" t="s">
        <v>7161</v>
      </c>
      <c r="B4633" s="43">
        <f t="shared" si="146"/>
        <v>59</v>
      </c>
      <c r="C4633" s="43" t="str">
        <f t="shared" si="145"/>
        <v>44.159</v>
      </c>
      <c r="D4633" s="44">
        <v>6</v>
      </c>
      <c r="E4633" s="45" t="s">
        <v>23207</v>
      </c>
      <c r="F4633" s="45" t="s">
        <v>23208</v>
      </c>
      <c r="G4633" s="45" t="s">
        <v>23209</v>
      </c>
      <c r="H4633" s="46" t="s">
        <v>23210</v>
      </c>
      <c r="I4633" s="45" t="s">
        <v>22990</v>
      </c>
      <c r="J4633" s="46" t="s">
        <v>22991</v>
      </c>
      <c r="K4633" s="46" t="s">
        <v>22991</v>
      </c>
      <c r="L4633" s="45" t="s">
        <v>7306</v>
      </c>
      <c r="M4633" s="45" t="s">
        <v>7307</v>
      </c>
    </row>
    <row r="4634" spans="1:13" ht="43.2">
      <c r="A4634" s="42" t="s">
        <v>7161</v>
      </c>
      <c r="B4634" s="43">
        <f t="shared" si="146"/>
        <v>60</v>
      </c>
      <c r="C4634" s="43" t="str">
        <f t="shared" si="145"/>
        <v>44.160</v>
      </c>
      <c r="D4634" s="44">
        <v>6</v>
      </c>
      <c r="E4634" s="45" t="s">
        <v>23211</v>
      </c>
      <c r="F4634" s="45" t="s">
        <v>23212</v>
      </c>
      <c r="G4634" s="45" t="s">
        <v>23213</v>
      </c>
      <c r="H4634" s="46" t="s">
        <v>23214</v>
      </c>
      <c r="I4634" s="45" t="s">
        <v>22990</v>
      </c>
      <c r="J4634" s="46" t="s">
        <v>22991</v>
      </c>
      <c r="K4634" s="46" t="s">
        <v>22991</v>
      </c>
      <c r="L4634" s="45" t="s">
        <v>7306</v>
      </c>
      <c r="M4634" s="45" t="s">
        <v>7307</v>
      </c>
    </row>
    <row r="4635" spans="1:13" ht="43.2">
      <c r="A4635" s="42" t="s">
        <v>7161</v>
      </c>
      <c r="B4635" s="43">
        <f t="shared" si="146"/>
        <v>61</v>
      </c>
      <c r="C4635" s="43" t="str">
        <f t="shared" si="145"/>
        <v>44.161</v>
      </c>
      <c r="D4635" s="44">
        <v>6</v>
      </c>
      <c r="E4635" s="45" t="s">
        <v>23215</v>
      </c>
      <c r="F4635" s="45" t="s">
        <v>23216</v>
      </c>
      <c r="G4635" s="45" t="s">
        <v>23217</v>
      </c>
      <c r="H4635" s="46" t="s">
        <v>23218</v>
      </c>
      <c r="I4635" s="45" t="s">
        <v>22990</v>
      </c>
      <c r="J4635" s="46" t="s">
        <v>22991</v>
      </c>
      <c r="K4635" s="46" t="s">
        <v>22991</v>
      </c>
      <c r="L4635" s="45" t="s">
        <v>7306</v>
      </c>
      <c r="M4635" s="45" t="s">
        <v>7307</v>
      </c>
    </row>
    <row r="4636" spans="1:13" ht="43.2">
      <c r="A4636" s="42" t="s">
        <v>7161</v>
      </c>
      <c r="B4636" s="43">
        <f t="shared" si="146"/>
        <v>62</v>
      </c>
      <c r="C4636" s="43" t="str">
        <f t="shared" si="145"/>
        <v>44.162</v>
      </c>
      <c r="D4636" s="44">
        <v>6</v>
      </c>
      <c r="E4636" s="45" t="s">
        <v>23219</v>
      </c>
      <c r="F4636" s="45" t="s">
        <v>23220</v>
      </c>
      <c r="G4636" s="45" t="s">
        <v>23221</v>
      </c>
      <c r="H4636" s="46" t="s">
        <v>23222</v>
      </c>
      <c r="I4636" s="45" t="s">
        <v>22990</v>
      </c>
      <c r="J4636" s="46" t="s">
        <v>22991</v>
      </c>
      <c r="K4636" s="46" t="s">
        <v>22991</v>
      </c>
      <c r="L4636" s="45" t="s">
        <v>7306</v>
      </c>
      <c r="M4636" s="45" t="s">
        <v>7307</v>
      </c>
    </row>
    <row r="4637" spans="1:13" ht="43.2">
      <c r="A4637" s="42" t="s">
        <v>7161</v>
      </c>
      <c r="B4637" s="43">
        <f t="shared" si="146"/>
        <v>63</v>
      </c>
      <c r="C4637" s="43" t="str">
        <f t="shared" si="145"/>
        <v>44.163</v>
      </c>
      <c r="D4637" s="44">
        <v>4</v>
      </c>
      <c r="E4637" s="45" t="s">
        <v>23223</v>
      </c>
      <c r="F4637" s="45" t="s">
        <v>23224</v>
      </c>
      <c r="G4637" s="45" t="s">
        <v>7180</v>
      </c>
      <c r="H4637" s="46" t="s">
        <v>23225</v>
      </c>
      <c r="I4637" s="45" t="s">
        <v>22990</v>
      </c>
      <c r="J4637" s="46" t="s">
        <v>22991</v>
      </c>
      <c r="K4637" s="46" t="s">
        <v>22991</v>
      </c>
      <c r="L4637" s="45" t="s">
        <v>7306</v>
      </c>
      <c r="M4637" s="45" t="s">
        <v>7307</v>
      </c>
    </row>
    <row r="4638" spans="1:13" ht="43.2">
      <c r="A4638" s="42" t="s">
        <v>7161</v>
      </c>
      <c r="B4638" s="43">
        <f t="shared" si="146"/>
        <v>64</v>
      </c>
      <c r="C4638" s="43" t="str">
        <f t="shared" si="145"/>
        <v>44.164</v>
      </c>
      <c r="D4638" s="44">
        <v>5</v>
      </c>
      <c r="E4638" s="45" t="s">
        <v>23226</v>
      </c>
      <c r="F4638" s="45" t="s">
        <v>23227</v>
      </c>
      <c r="G4638" s="45" t="s">
        <v>23228</v>
      </c>
      <c r="H4638" s="46" t="s">
        <v>23229</v>
      </c>
      <c r="I4638" s="45" t="s">
        <v>22990</v>
      </c>
      <c r="J4638" s="46" t="s">
        <v>22991</v>
      </c>
      <c r="K4638" s="46" t="s">
        <v>22991</v>
      </c>
      <c r="L4638" s="45" t="s">
        <v>7306</v>
      </c>
      <c r="M4638" s="45" t="s">
        <v>7307</v>
      </c>
    </row>
    <row r="4639" spans="1:13" ht="43.2">
      <c r="A4639" s="42" t="s">
        <v>7161</v>
      </c>
      <c r="B4639" s="43">
        <f t="shared" si="146"/>
        <v>65</v>
      </c>
      <c r="C4639" s="43" t="str">
        <f t="shared" si="145"/>
        <v>44.165</v>
      </c>
      <c r="D4639" s="44">
        <v>5</v>
      </c>
      <c r="E4639" s="45" t="s">
        <v>23230</v>
      </c>
      <c r="F4639" s="45" t="s">
        <v>23231</v>
      </c>
      <c r="G4639" s="45" t="s">
        <v>23232</v>
      </c>
      <c r="H4639" s="46" t="s">
        <v>23233</v>
      </c>
      <c r="I4639" s="45" t="s">
        <v>22990</v>
      </c>
      <c r="J4639" s="46" t="s">
        <v>22991</v>
      </c>
      <c r="K4639" s="46" t="s">
        <v>22991</v>
      </c>
      <c r="L4639" s="45" t="s">
        <v>7306</v>
      </c>
      <c r="M4639" s="45" t="s">
        <v>7307</v>
      </c>
    </row>
    <row r="4640" spans="1:13" ht="43.2">
      <c r="A4640" s="42" t="s">
        <v>7161</v>
      </c>
      <c r="B4640" s="43">
        <f t="shared" si="146"/>
        <v>66</v>
      </c>
      <c r="C4640" s="43" t="str">
        <f t="shared" si="145"/>
        <v>44.166</v>
      </c>
      <c r="D4640" s="44">
        <v>4</v>
      </c>
      <c r="E4640" s="45" t="s">
        <v>23234</v>
      </c>
      <c r="F4640" s="45" t="s">
        <v>23235</v>
      </c>
      <c r="G4640" s="45" t="s">
        <v>23236</v>
      </c>
      <c r="H4640" s="46" t="s">
        <v>23237</v>
      </c>
      <c r="I4640" s="45" t="s">
        <v>22990</v>
      </c>
      <c r="J4640" s="46" t="s">
        <v>22991</v>
      </c>
      <c r="K4640" s="46" t="s">
        <v>22991</v>
      </c>
      <c r="L4640" s="45" t="s">
        <v>7306</v>
      </c>
      <c r="M4640" s="45" t="s">
        <v>7307</v>
      </c>
    </row>
    <row r="4641" spans="1:13" ht="43.2">
      <c r="A4641" s="42" t="s">
        <v>7161</v>
      </c>
      <c r="B4641" s="43">
        <f t="shared" si="146"/>
        <v>67</v>
      </c>
      <c r="C4641" s="43" t="str">
        <f t="shared" si="145"/>
        <v>44.167</v>
      </c>
      <c r="D4641" s="44">
        <v>4</v>
      </c>
      <c r="E4641" s="45" t="s">
        <v>23238</v>
      </c>
      <c r="F4641" s="45" t="s">
        <v>23239</v>
      </c>
      <c r="G4641" s="45" t="s">
        <v>23240</v>
      </c>
      <c r="H4641" s="46" t="s">
        <v>23241</v>
      </c>
      <c r="I4641" s="45" t="s">
        <v>22990</v>
      </c>
      <c r="J4641" s="46" t="s">
        <v>22991</v>
      </c>
      <c r="K4641" s="46" t="s">
        <v>22991</v>
      </c>
      <c r="L4641" s="45" t="s">
        <v>7306</v>
      </c>
      <c r="M4641" s="45" t="s">
        <v>7307</v>
      </c>
    </row>
    <row r="4642" spans="1:13" ht="43.2">
      <c r="A4642" s="42" t="s">
        <v>7161</v>
      </c>
      <c r="B4642" s="43">
        <f t="shared" si="146"/>
        <v>68</v>
      </c>
      <c r="C4642" s="43" t="str">
        <f t="shared" si="145"/>
        <v>44.168</v>
      </c>
      <c r="D4642" s="44">
        <v>5</v>
      </c>
      <c r="E4642" s="45" t="s">
        <v>23242</v>
      </c>
      <c r="F4642" s="45" t="s">
        <v>23243</v>
      </c>
      <c r="G4642" s="45" t="s">
        <v>23244</v>
      </c>
      <c r="H4642" s="46" t="s">
        <v>23245</v>
      </c>
      <c r="I4642" s="45" t="s">
        <v>22990</v>
      </c>
      <c r="J4642" s="46" t="s">
        <v>22991</v>
      </c>
      <c r="K4642" s="46" t="s">
        <v>22991</v>
      </c>
      <c r="L4642" s="45" t="s">
        <v>7306</v>
      </c>
      <c r="M4642" s="45" t="s">
        <v>7307</v>
      </c>
    </row>
    <row r="4643" spans="1:13" ht="43.2">
      <c r="A4643" s="42" t="s">
        <v>7161</v>
      </c>
      <c r="B4643" s="43">
        <f t="shared" si="146"/>
        <v>69</v>
      </c>
      <c r="C4643" s="43" t="str">
        <f t="shared" si="145"/>
        <v>44.169</v>
      </c>
      <c r="D4643" s="44">
        <v>6</v>
      </c>
      <c r="E4643" s="45" t="s">
        <v>23246</v>
      </c>
      <c r="F4643" s="45" t="s">
        <v>23247</v>
      </c>
      <c r="G4643" s="45" t="s">
        <v>23248</v>
      </c>
      <c r="H4643" s="46" t="s">
        <v>23249</v>
      </c>
      <c r="I4643" s="45" t="s">
        <v>22990</v>
      </c>
      <c r="J4643" s="46" t="s">
        <v>22991</v>
      </c>
      <c r="K4643" s="46" t="s">
        <v>22991</v>
      </c>
      <c r="L4643" s="45" t="s">
        <v>7306</v>
      </c>
      <c r="M4643" s="45" t="s">
        <v>7307</v>
      </c>
    </row>
    <row r="4644" spans="1:13" ht="43.2">
      <c r="A4644" s="42" t="s">
        <v>7161</v>
      </c>
      <c r="B4644" s="43">
        <f t="shared" si="146"/>
        <v>70</v>
      </c>
      <c r="C4644" s="43" t="str">
        <f t="shared" si="145"/>
        <v>44.170</v>
      </c>
      <c r="D4644" s="44">
        <v>6</v>
      </c>
      <c r="E4644" s="45" t="s">
        <v>23250</v>
      </c>
      <c r="F4644" s="45" t="s">
        <v>23251</v>
      </c>
      <c r="G4644" s="45" t="s">
        <v>23252</v>
      </c>
      <c r="H4644" s="46" t="s">
        <v>23253</v>
      </c>
      <c r="I4644" s="45" t="s">
        <v>22990</v>
      </c>
      <c r="J4644" s="46" t="s">
        <v>22991</v>
      </c>
      <c r="K4644" s="46" t="s">
        <v>22991</v>
      </c>
      <c r="L4644" s="45" t="s">
        <v>7306</v>
      </c>
      <c r="M4644" s="45" t="s">
        <v>7307</v>
      </c>
    </row>
    <row r="4645" spans="1:13" ht="43.2">
      <c r="A4645" s="42" t="s">
        <v>7161</v>
      </c>
      <c r="B4645" s="43">
        <f t="shared" si="146"/>
        <v>71</v>
      </c>
      <c r="C4645" s="43" t="str">
        <f t="shared" si="145"/>
        <v>44.171</v>
      </c>
      <c r="D4645" s="44">
        <v>5</v>
      </c>
      <c r="E4645" s="45" t="s">
        <v>23254</v>
      </c>
      <c r="F4645" s="45" t="s">
        <v>23255</v>
      </c>
      <c r="G4645" s="45" t="s">
        <v>8865</v>
      </c>
      <c r="H4645" s="46" t="s">
        <v>23256</v>
      </c>
      <c r="I4645" s="45" t="s">
        <v>22990</v>
      </c>
      <c r="J4645" s="46" t="s">
        <v>22991</v>
      </c>
      <c r="K4645" s="46" t="s">
        <v>22991</v>
      </c>
      <c r="L4645" s="45" t="s">
        <v>7306</v>
      </c>
      <c r="M4645" s="45" t="s">
        <v>7307</v>
      </c>
    </row>
    <row r="4646" spans="1:13" ht="43.2">
      <c r="A4646" s="42" t="s">
        <v>7161</v>
      </c>
      <c r="B4646" s="43">
        <f t="shared" si="146"/>
        <v>72</v>
      </c>
      <c r="C4646" s="43" t="str">
        <f t="shared" si="145"/>
        <v>44.172</v>
      </c>
      <c r="D4646" s="44">
        <v>6</v>
      </c>
      <c r="E4646" s="45" t="s">
        <v>23257</v>
      </c>
      <c r="F4646" s="45" t="s">
        <v>23258</v>
      </c>
      <c r="G4646" s="45" t="s">
        <v>23259</v>
      </c>
      <c r="H4646" s="46" t="s">
        <v>23260</v>
      </c>
      <c r="I4646" s="45" t="s">
        <v>22990</v>
      </c>
      <c r="J4646" s="46" t="s">
        <v>22991</v>
      </c>
      <c r="K4646" s="46" t="s">
        <v>22991</v>
      </c>
      <c r="L4646" s="45" t="s">
        <v>7306</v>
      </c>
      <c r="M4646" s="45" t="s">
        <v>7307</v>
      </c>
    </row>
    <row r="4647" spans="1:13" ht="43.2">
      <c r="A4647" s="42" t="s">
        <v>7161</v>
      </c>
      <c r="B4647" s="43">
        <f t="shared" si="146"/>
        <v>73</v>
      </c>
      <c r="C4647" s="43" t="str">
        <f t="shared" si="145"/>
        <v>44.173</v>
      </c>
      <c r="D4647" s="44">
        <v>6</v>
      </c>
      <c r="E4647" s="45" t="s">
        <v>23261</v>
      </c>
      <c r="F4647" s="45" t="s">
        <v>23262</v>
      </c>
      <c r="G4647" s="45" t="s">
        <v>23263</v>
      </c>
      <c r="H4647" s="46" t="s">
        <v>23264</v>
      </c>
      <c r="I4647" s="45" t="s">
        <v>22990</v>
      </c>
      <c r="J4647" s="46" t="s">
        <v>22991</v>
      </c>
      <c r="K4647" s="46" t="s">
        <v>22991</v>
      </c>
      <c r="L4647" s="45" t="s">
        <v>7306</v>
      </c>
      <c r="M4647" s="45" t="s">
        <v>7307</v>
      </c>
    </row>
    <row r="4648" spans="1:13" ht="43.2">
      <c r="A4648" s="42" t="s">
        <v>7161</v>
      </c>
      <c r="B4648" s="43">
        <f t="shared" si="146"/>
        <v>74</v>
      </c>
      <c r="C4648" s="43" t="str">
        <f t="shared" si="145"/>
        <v>44.174</v>
      </c>
      <c r="D4648" s="44">
        <v>5</v>
      </c>
      <c r="E4648" s="45" t="s">
        <v>23265</v>
      </c>
      <c r="F4648" s="45" t="s">
        <v>23266</v>
      </c>
      <c r="G4648" s="45" t="s">
        <v>23267</v>
      </c>
      <c r="H4648" s="46" t="s">
        <v>23268</v>
      </c>
      <c r="I4648" s="45" t="s">
        <v>22990</v>
      </c>
      <c r="J4648" s="46" t="s">
        <v>22991</v>
      </c>
      <c r="K4648" s="46" t="s">
        <v>22991</v>
      </c>
      <c r="L4648" s="45" t="s">
        <v>7306</v>
      </c>
      <c r="M4648" s="45" t="s">
        <v>7307</v>
      </c>
    </row>
    <row r="4649" spans="1:13" ht="43.2">
      <c r="A4649" s="42" t="s">
        <v>7161</v>
      </c>
      <c r="B4649" s="43">
        <f t="shared" si="146"/>
        <v>75</v>
      </c>
      <c r="C4649" s="43" t="str">
        <f t="shared" si="145"/>
        <v>44.175</v>
      </c>
      <c r="D4649" s="44">
        <v>6</v>
      </c>
      <c r="E4649" s="45" t="s">
        <v>23269</v>
      </c>
      <c r="F4649" s="45" t="s">
        <v>23270</v>
      </c>
      <c r="G4649" s="45" t="s">
        <v>23271</v>
      </c>
      <c r="H4649" s="46" t="s">
        <v>23272</v>
      </c>
      <c r="I4649" s="45" t="s">
        <v>22990</v>
      </c>
      <c r="J4649" s="46" t="s">
        <v>22991</v>
      </c>
      <c r="K4649" s="46" t="s">
        <v>22991</v>
      </c>
      <c r="L4649" s="45" t="s">
        <v>7306</v>
      </c>
      <c r="M4649" s="45" t="s">
        <v>7307</v>
      </c>
    </row>
    <row r="4650" spans="1:13" ht="43.2">
      <c r="A4650" s="42" t="s">
        <v>7161</v>
      </c>
      <c r="B4650" s="43">
        <f t="shared" si="146"/>
        <v>76</v>
      </c>
      <c r="C4650" s="43" t="str">
        <f t="shared" si="145"/>
        <v>44.176</v>
      </c>
      <c r="D4650" s="44">
        <v>7</v>
      </c>
      <c r="E4650" s="45" t="s">
        <v>23273</v>
      </c>
      <c r="F4650" s="45" t="s">
        <v>23274</v>
      </c>
      <c r="G4650" s="45" t="s">
        <v>23275</v>
      </c>
      <c r="H4650" s="46" t="s">
        <v>23276</v>
      </c>
      <c r="I4650" s="45" t="s">
        <v>22990</v>
      </c>
      <c r="J4650" s="46" t="s">
        <v>22991</v>
      </c>
      <c r="K4650" s="46" t="s">
        <v>22991</v>
      </c>
      <c r="L4650" s="45" t="s">
        <v>7306</v>
      </c>
      <c r="M4650" s="45" t="s">
        <v>7307</v>
      </c>
    </row>
    <row r="4651" spans="1:13" ht="43.2">
      <c r="A4651" s="42" t="s">
        <v>7161</v>
      </c>
      <c r="B4651" s="43">
        <f t="shared" si="146"/>
        <v>77</v>
      </c>
      <c r="C4651" s="43" t="str">
        <f t="shared" si="145"/>
        <v>44.177</v>
      </c>
      <c r="D4651" s="44">
        <v>7</v>
      </c>
      <c r="E4651" s="45" t="s">
        <v>23277</v>
      </c>
      <c r="F4651" s="45" t="s">
        <v>23278</v>
      </c>
      <c r="G4651" s="45" t="s">
        <v>23279</v>
      </c>
      <c r="H4651" s="45" t="s">
        <v>23280</v>
      </c>
      <c r="I4651" s="45" t="s">
        <v>22990</v>
      </c>
      <c r="J4651" s="46" t="s">
        <v>22991</v>
      </c>
      <c r="K4651" s="46" t="s">
        <v>22991</v>
      </c>
      <c r="L4651" s="45" t="s">
        <v>7306</v>
      </c>
      <c r="M4651" s="45" t="s">
        <v>7307</v>
      </c>
    </row>
    <row r="4652" spans="1:13" ht="43.2">
      <c r="A4652" s="42" t="s">
        <v>7161</v>
      </c>
      <c r="B4652" s="43">
        <f t="shared" si="146"/>
        <v>78</v>
      </c>
      <c r="C4652" s="43" t="str">
        <f t="shared" si="145"/>
        <v>44.178</v>
      </c>
      <c r="D4652" s="44">
        <v>6</v>
      </c>
      <c r="E4652" s="45" t="s">
        <v>23281</v>
      </c>
      <c r="F4652" s="45" t="s">
        <v>23282</v>
      </c>
      <c r="G4652" s="45" t="s">
        <v>8556</v>
      </c>
      <c r="H4652" s="45" t="s">
        <v>23283</v>
      </c>
      <c r="I4652" s="45" t="s">
        <v>22990</v>
      </c>
      <c r="J4652" s="46" t="s">
        <v>22991</v>
      </c>
      <c r="K4652" s="46" t="s">
        <v>22991</v>
      </c>
      <c r="L4652" s="45" t="s">
        <v>7306</v>
      </c>
      <c r="M4652" s="45" t="s">
        <v>7307</v>
      </c>
    </row>
    <row r="4653" spans="1:13" ht="43.2">
      <c r="A4653" s="42" t="s">
        <v>7161</v>
      </c>
      <c r="B4653" s="43">
        <f t="shared" si="146"/>
        <v>79</v>
      </c>
      <c r="C4653" s="43" t="str">
        <f t="shared" si="145"/>
        <v>44.179</v>
      </c>
      <c r="D4653" s="44">
        <v>6</v>
      </c>
      <c r="E4653" s="45" t="s">
        <v>23284</v>
      </c>
      <c r="F4653" s="45" t="s">
        <v>23285</v>
      </c>
      <c r="G4653" s="45" t="s">
        <v>23286</v>
      </c>
      <c r="H4653" s="46" t="s">
        <v>23287</v>
      </c>
      <c r="I4653" s="45" t="s">
        <v>22990</v>
      </c>
      <c r="J4653" s="46" t="s">
        <v>22991</v>
      </c>
      <c r="K4653" s="46" t="s">
        <v>22991</v>
      </c>
      <c r="L4653" s="45" t="s">
        <v>7306</v>
      </c>
      <c r="M4653" s="45" t="s">
        <v>7307</v>
      </c>
    </row>
    <row r="4654" spans="1:13" ht="43.2">
      <c r="A4654" s="42" t="s">
        <v>7161</v>
      </c>
      <c r="B4654" s="43">
        <f t="shared" si="146"/>
        <v>80</v>
      </c>
      <c r="C4654" s="43" t="str">
        <f t="shared" si="145"/>
        <v>44.180</v>
      </c>
      <c r="D4654" s="44">
        <v>7</v>
      </c>
      <c r="E4654" s="45" t="s">
        <v>23288</v>
      </c>
      <c r="F4654" s="45" t="s">
        <v>23289</v>
      </c>
      <c r="G4654" s="45" t="s">
        <v>23290</v>
      </c>
      <c r="H4654" s="45" t="s">
        <v>23291</v>
      </c>
      <c r="I4654" s="45" t="s">
        <v>22990</v>
      </c>
      <c r="J4654" s="46" t="s">
        <v>22991</v>
      </c>
      <c r="K4654" s="46" t="s">
        <v>22991</v>
      </c>
      <c r="L4654" s="45" t="s">
        <v>7306</v>
      </c>
      <c r="M4654" s="45" t="s">
        <v>7307</v>
      </c>
    </row>
    <row r="4655" spans="1:13" ht="43.2">
      <c r="A4655" s="42" t="s">
        <v>7161</v>
      </c>
      <c r="B4655" s="43">
        <f t="shared" si="146"/>
        <v>81</v>
      </c>
      <c r="C4655" s="43" t="str">
        <f t="shared" si="145"/>
        <v>44.181</v>
      </c>
      <c r="D4655" s="44">
        <v>7</v>
      </c>
      <c r="E4655" s="45" t="s">
        <v>23292</v>
      </c>
      <c r="F4655" s="45" t="s">
        <v>23293</v>
      </c>
      <c r="G4655" s="45" t="s">
        <v>23294</v>
      </c>
      <c r="H4655" s="46" t="s">
        <v>23295</v>
      </c>
      <c r="I4655" s="45" t="s">
        <v>22990</v>
      </c>
      <c r="J4655" s="46" t="s">
        <v>22991</v>
      </c>
      <c r="K4655" s="46" t="s">
        <v>22991</v>
      </c>
      <c r="L4655" s="45" t="s">
        <v>7306</v>
      </c>
      <c r="M4655" s="45" t="s">
        <v>7307</v>
      </c>
    </row>
    <row r="4656" spans="1:13" ht="43.2">
      <c r="A4656" s="42" t="s">
        <v>7161</v>
      </c>
      <c r="B4656" s="43">
        <f t="shared" si="146"/>
        <v>82</v>
      </c>
      <c r="C4656" s="43" t="str">
        <f t="shared" si="145"/>
        <v>44.182</v>
      </c>
      <c r="D4656" s="44">
        <v>5</v>
      </c>
      <c r="E4656" s="45" t="s">
        <v>23296</v>
      </c>
      <c r="F4656" s="45" t="s">
        <v>23297</v>
      </c>
      <c r="G4656" s="45" t="s">
        <v>23298</v>
      </c>
      <c r="H4656" s="46" t="s">
        <v>23299</v>
      </c>
      <c r="I4656" s="45" t="s">
        <v>22990</v>
      </c>
      <c r="J4656" s="46" t="s">
        <v>22991</v>
      </c>
      <c r="K4656" s="46" t="s">
        <v>22991</v>
      </c>
      <c r="L4656" s="45" t="s">
        <v>7306</v>
      </c>
      <c r="M4656" s="45" t="s">
        <v>7307</v>
      </c>
    </row>
    <row r="4657" spans="1:13" ht="43.2">
      <c r="A4657" s="42" t="s">
        <v>7161</v>
      </c>
      <c r="B4657" s="43">
        <f t="shared" si="146"/>
        <v>83</v>
      </c>
      <c r="C4657" s="43" t="str">
        <f t="shared" si="145"/>
        <v>44.183</v>
      </c>
      <c r="D4657" s="44">
        <v>6</v>
      </c>
      <c r="E4657" s="45" t="s">
        <v>23300</v>
      </c>
      <c r="F4657" s="45" t="s">
        <v>23301</v>
      </c>
      <c r="G4657" s="45" t="s">
        <v>23302</v>
      </c>
      <c r="H4657" s="46" t="s">
        <v>23303</v>
      </c>
      <c r="I4657" s="45" t="s">
        <v>22990</v>
      </c>
      <c r="J4657" s="46" t="s">
        <v>22991</v>
      </c>
      <c r="K4657" s="46" t="s">
        <v>22991</v>
      </c>
      <c r="L4657" s="45" t="s">
        <v>7306</v>
      </c>
      <c r="M4657" s="45" t="s">
        <v>7307</v>
      </c>
    </row>
    <row r="4658" spans="1:13" ht="43.2">
      <c r="A4658" s="42" t="s">
        <v>7161</v>
      </c>
      <c r="B4658" s="43">
        <f t="shared" si="146"/>
        <v>84</v>
      </c>
      <c r="C4658" s="43" t="str">
        <f t="shared" si="145"/>
        <v>44.184</v>
      </c>
      <c r="D4658" s="44">
        <v>5</v>
      </c>
      <c r="E4658" s="45" t="s">
        <v>23304</v>
      </c>
      <c r="F4658" s="45" t="s">
        <v>23305</v>
      </c>
      <c r="G4658" s="45" t="s">
        <v>23306</v>
      </c>
      <c r="H4658" s="46" t="s">
        <v>23307</v>
      </c>
      <c r="I4658" s="45" t="s">
        <v>22990</v>
      </c>
      <c r="J4658" s="46" t="s">
        <v>22991</v>
      </c>
      <c r="K4658" s="46" t="s">
        <v>22991</v>
      </c>
      <c r="L4658" s="45" t="s">
        <v>7306</v>
      </c>
      <c r="M4658" s="45" t="s">
        <v>7307</v>
      </c>
    </row>
    <row r="4659" spans="1:13" ht="43.2">
      <c r="A4659" s="42" t="s">
        <v>7161</v>
      </c>
      <c r="B4659" s="43">
        <f t="shared" si="146"/>
        <v>85</v>
      </c>
      <c r="C4659" s="43" t="str">
        <f t="shared" si="145"/>
        <v>44.185</v>
      </c>
      <c r="D4659" s="44">
        <v>6</v>
      </c>
      <c r="E4659" s="45" t="s">
        <v>23308</v>
      </c>
      <c r="F4659" s="45" t="s">
        <v>23309</v>
      </c>
      <c r="G4659" s="45" t="s">
        <v>23310</v>
      </c>
      <c r="H4659" s="46" t="s">
        <v>23311</v>
      </c>
      <c r="I4659" s="45" t="s">
        <v>22990</v>
      </c>
      <c r="J4659" s="46" t="s">
        <v>22991</v>
      </c>
      <c r="K4659" s="46" t="s">
        <v>22991</v>
      </c>
      <c r="L4659" s="45" t="s">
        <v>7306</v>
      </c>
      <c r="M4659" s="45" t="s">
        <v>7307</v>
      </c>
    </row>
    <row r="4660" spans="1:13" ht="43.2">
      <c r="A4660" s="42" t="s">
        <v>7161</v>
      </c>
      <c r="B4660" s="43">
        <f t="shared" si="146"/>
        <v>86</v>
      </c>
      <c r="C4660" s="43" t="str">
        <f t="shared" si="145"/>
        <v>44.186</v>
      </c>
      <c r="D4660" s="44">
        <v>4</v>
      </c>
      <c r="E4660" s="45" t="s">
        <v>23312</v>
      </c>
      <c r="F4660" s="45" t="s">
        <v>23313</v>
      </c>
      <c r="G4660" s="45" t="s">
        <v>23314</v>
      </c>
      <c r="H4660" s="46" t="s">
        <v>23315</v>
      </c>
      <c r="I4660" s="45" t="s">
        <v>22990</v>
      </c>
      <c r="J4660" s="46" t="s">
        <v>22991</v>
      </c>
      <c r="K4660" s="46" t="s">
        <v>22991</v>
      </c>
      <c r="L4660" s="45" t="s">
        <v>7306</v>
      </c>
      <c r="M4660" s="45" t="s">
        <v>7307</v>
      </c>
    </row>
    <row r="4661" spans="1:13" ht="43.2">
      <c r="A4661" s="42" t="s">
        <v>7161</v>
      </c>
      <c r="B4661" s="43">
        <f t="shared" si="146"/>
        <v>87</v>
      </c>
      <c r="C4661" s="43" t="str">
        <f t="shared" si="145"/>
        <v>44.187</v>
      </c>
      <c r="D4661" s="44">
        <v>5</v>
      </c>
      <c r="E4661" s="45" t="s">
        <v>23316</v>
      </c>
      <c r="F4661" s="45" t="s">
        <v>23317</v>
      </c>
      <c r="G4661" s="45" t="s">
        <v>23318</v>
      </c>
      <c r="H4661" s="46" t="s">
        <v>23319</v>
      </c>
      <c r="I4661" s="45" t="s">
        <v>22990</v>
      </c>
      <c r="J4661" s="46" t="s">
        <v>22991</v>
      </c>
      <c r="K4661" s="46" t="s">
        <v>22991</v>
      </c>
      <c r="L4661" s="45" t="s">
        <v>7306</v>
      </c>
      <c r="M4661" s="45" t="s">
        <v>7307</v>
      </c>
    </row>
    <row r="4662" spans="1:13" ht="43.2">
      <c r="A4662" s="42" t="s">
        <v>7161</v>
      </c>
      <c r="B4662" s="43">
        <f t="shared" si="146"/>
        <v>88</v>
      </c>
      <c r="C4662" s="43" t="str">
        <f t="shared" si="145"/>
        <v>44.188</v>
      </c>
      <c r="D4662" s="44">
        <v>6</v>
      </c>
      <c r="E4662" s="45" t="s">
        <v>23320</v>
      </c>
      <c r="F4662" s="45" t="s">
        <v>23321</v>
      </c>
      <c r="G4662" s="45" t="s">
        <v>23322</v>
      </c>
      <c r="H4662" s="46" t="s">
        <v>23323</v>
      </c>
      <c r="I4662" s="45" t="s">
        <v>22990</v>
      </c>
      <c r="J4662" s="46" t="s">
        <v>22991</v>
      </c>
      <c r="K4662" s="46" t="s">
        <v>22991</v>
      </c>
      <c r="L4662" s="45" t="s">
        <v>7306</v>
      </c>
      <c r="M4662" s="45" t="s">
        <v>7307</v>
      </c>
    </row>
    <row r="4663" spans="1:13" ht="43.2">
      <c r="A4663" s="42" t="s">
        <v>7161</v>
      </c>
      <c r="B4663" s="43">
        <f t="shared" si="146"/>
        <v>89</v>
      </c>
      <c r="C4663" s="43" t="str">
        <f t="shared" si="145"/>
        <v>44.189</v>
      </c>
      <c r="D4663" s="44">
        <v>5</v>
      </c>
      <c r="E4663" s="45" t="s">
        <v>23324</v>
      </c>
      <c r="F4663" s="45" t="s">
        <v>23325</v>
      </c>
      <c r="G4663" s="45" t="s">
        <v>23326</v>
      </c>
      <c r="H4663" s="46" t="s">
        <v>23327</v>
      </c>
      <c r="I4663" s="45" t="s">
        <v>22990</v>
      </c>
      <c r="J4663" s="46" t="s">
        <v>22991</v>
      </c>
      <c r="K4663" s="46" t="s">
        <v>22991</v>
      </c>
      <c r="L4663" s="45" t="s">
        <v>7306</v>
      </c>
      <c r="M4663" s="45" t="s">
        <v>7307</v>
      </c>
    </row>
    <row r="4664" spans="1:13" ht="43.2">
      <c r="A4664" s="42" t="s">
        <v>7161</v>
      </c>
      <c r="B4664" s="43">
        <f t="shared" si="146"/>
        <v>90</v>
      </c>
      <c r="C4664" s="43" t="str">
        <f t="shared" si="145"/>
        <v>44.190</v>
      </c>
      <c r="D4664" s="44">
        <v>6</v>
      </c>
      <c r="E4664" s="45" t="s">
        <v>23328</v>
      </c>
      <c r="F4664" s="45" t="s">
        <v>23329</v>
      </c>
      <c r="G4664" s="45" t="s">
        <v>23330</v>
      </c>
      <c r="H4664" s="46" t="s">
        <v>23331</v>
      </c>
      <c r="I4664" s="45" t="s">
        <v>22990</v>
      </c>
      <c r="J4664" s="46" t="s">
        <v>22991</v>
      </c>
      <c r="K4664" s="46" t="s">
        <v>22991</v>
      </c>
      <c r="L4664" s="45" t="s">
        <v>7306</v>
      </c>
      <c r="M4664" s="45" t="s">
        <v>7307</v>
      </c>
    </row>
    <row r="4665" spans="1:13" ht="43.2">
      <c r="A4665" s="42" t="s">
        <v>7161</v>
      </c>
      <c r="B4665" s="43">
        <f t="shared" si="146"/>
        <v>91</v>
      </c>
      <c r="C4665" s="43" t="str">
        <f t="shared" si="145"/>
        <v>44.191</v>
      </c>
      <c r="D4665" s="44">
        <v>6</v>
      </c>
      <c r="E4665" s="45" t="s">
        <v>23332</v>
      </c>
      <c r="F4665" s="45" t="s">
        <v>23333</v>
      </c>
      <c r="G4665" s="45" t="s">
        <v>23334</v>
      </c>
      <c r="H4665" s="46" t="s">
        <v>23335</v>
      </c>
      <c r="I4665" s="45" t="s">
        <v>22990</v>
      </c>
      <c r="J4665" s="46" t="s">
        <v>22991</v>
      </c>
      <c r="K4665" s="46" t="s">
        <v>22991</v>
      </c>
      <c r="L4665" s="45" t="s">
        <v>7306</v>
      </c>
      <c r="M4665" s="45" t="s">
        <v>7307</v>
      </c>
    </row>
    <row r="4666" spans="1:13" ht="43.2">
      <c r="A4666" s="42" t="s">
        <v>7161</v>
      </c>
      <c r="B4666" s="43">
        <f t="shared" si="146"/>
        <v>92</v>
      </c>
      <c r="C4666" s="43" t="str">
        <f t="shared" si="145"/>
        <v>44.192</v>
      </c>
      <c r="D4666" s="44">
        <v>5</v>
      </c>
      <c r="E4666" s="45" t="s">
        <v>23336</v>
      </c>
      <c r="F4666" s="45" t="s">
        <v>23337</v>
      </c>
      <c r="G4666" s="45" t="s">
        <v>1367</v>
      </c>
      <c r="H4666" s="45" t="s">
        <v>23338</v>
      </c>
      <c r="I4666" s="45" t="s">
        <v>22990</v>
      </c>
      <c r="J4666" s="46" t="s">
        <v>22991</v>
      </c>
      <c r="K4666" s="46" t="s">
        <v>22991</v>
      </c>
      <c r="L4666" s="45" t="s">
        <v>7306</v>
      </c>
      <c r="M4666" s="45" t="s">
        <v>7307</v>
      </c>
    </row>
    <row r="4667" spans="1:13" ht="43.2">
      <c r="A4667" s="42" t="s">
        <v>7161</v>
      </c>
      <c r="B4667" s="43">
        <f t="shared" si="146"/>
        <v>93</v>
      </c>
      <c r="C4667" s="43" t="str">
        <f t="shared" si="145"/>
        <v>44.193</v>
      </c>
      <c r="D4667" s="44">
        <v>4</v>
      </c>
      <c r="E4667" s="45" t="s">
        <v>23339</v>
      </c>
      <c r="F4667" s="45" t="s">
        <v>23340</v>
      </c>
      <c r="G4667" s="45" t="s">
        <v>23341</v>
      </c>
      <c r="H4667" s="46" t="s">
        <v>23342</v>
      </c>
      <c r="I4667" s="45" t="s">
        <v>22990</v>
      </c>
      <c r="J4667" s="46" t="s">
        <v>22991</v>
      </c>
      <c r="K4667" s="46" t="s">
        <v>22991</v>
      </c>
      <c r="L4667" s="45" t="s">
        <v>7306</v>
      </c>
      <c r="M4667" s="45" t="s">
        <v>7307</v>
      </c>
    </row>
    <row r="4668" spans="1:13" ht="43.2">
      <c r="A4668" s="42" t="s">
        <v>7161</v>
      </c>
      <c r="B4668" s="43">
        <f t="shared" si="146"/>
        <v>94</v>
      </c>
      <c r="C4668" s="43" t="str">
        <f t="shared" si="145"/>
        <v>44.194</v>
      </c>
      <c r="D4668" s="44">
        <v>5</v>
      </c>
      <c r="E4668" s="45" t="s">
        <v>23343</v>
      </c>
      <c r="F4668" s="45" t="s">
        <v>23344</v>
      </c>
      <c r="G4668" s="45" t="s">
        <v>23345</v>
      </c>
      <c r="H4668" s="46" t="s">
        <v>23346</v>
      </c>
      <c r="I4668" s="45" t="s">
        <v>22990</v>
      </c>
      <c r="J4668" s="46" t="s">
        <v>22991</v>
      </c>
      <c r="K4668" s="46" t="s">
        <v>22991</v>
      </c>
      <c r="L4668" s="45" t="s">
        <v>7306</v>
      </c>
      <c r="M4668" s="45" t="s">
        <v>7307</v>
      </c>
    </row>
    <row r="4669" spans="1:13" ht="43.2">
      <c r="A4669" s="42" t="s">
        <v>7161</v>
      </c>
      <c r="B4669" s="43">
        <f t="shared" si="146"/>
        <v>95</v>
      </c>
      <c r="C4669" s="43" t="str">
        <f t="shared" si="145"/>
        <v>44.195</v>
      </c>
      <c r="D4669" s="44">
        <v>6</v>
      </c>
      <c r="E4669" s="45" t="s">
        <v>23347</v>
      </c>
      <c r="F4669" s="45" t="s">
        <v>23348</v>
      </c>
      <c r="G4669" s="45" t="s">
        <v>23349</v>
      </c>
      <c r="H4669" s="46" t="s">
        <v>23350</v>
      </c>
      <c r="I4669" s="45" t="s">
        <v>22990</v>
      </c>
      <c r="J4669" s="46" t="s">
        <v>22991</v>
      </c>
      <c r="K4669" s="46" t="s">
        <v>22991</v>
      </c>
      <c r="L4669" s="45" t="s">
        <v>7306</v>
      </c>
      <c r="M4669" s="45" t="s">
        <v>7307</v>
      </c>
    </row>
    <row r="4670" spans="1:13" ht="43.2">
      <c r="A4670" s="42" t="s">
        <v>7161</v>
      </c>
      <c r="B4670" s="43">
        <f t="shared" si="146"/>
        <v>96</v>
      </c>
      <c r="C4670" s="43" t="str">
        <f t="shared" si="145"/>
        <v>44.196</v>
      </c>
      <c r="D4670" s="44">
        <v>7</v>
      </c>
      <c r="E4670" s="45" t="s">
        <v>23351</v>
      </c>
      <c r="F4670" s="45" t="s">
        <v>23352</v>
      </c>
      <c r="G4670" s="45" t="s">
        <v>23353</v>
      </c>
      <c r="H4670" s="46" t="s">
        <v>23354</v>
      </c>
      <c r="I4670" s="45" t="s">
        <v>22990</v>
      </c>
      <c r="J4670" s="46" t="s">
        <v>22991</v>
      </c>
      <c r="K4670" s="46" t="s">
        <v>22991</v>
      </c>
      <c r="L4670" s="45" t="s">
        <v>7306</v>
      </c>
      <c r="M4670" s="45" t="s">
        <v>7307</v>
      </c>
    </row>
    <row r="4671" spans="1:13" ht="43.2">
      <c r="A4671" s="42" t="s">
        <v>7161</v>
      </c>
      <c r="B4671" s="43">
        <f t="shared" si="146"/>
        <v>97</v>
      </c>
      <c r="C4671" s="43" t="str">
        <f t="shared" si="145"/>
        <v>44.197</v>
      </c>
      <c r="D4671" s="44">
        <v>7</v>
      </c>
      <c r="E4671" s="45" t="s">
        <v>23355</v>
      </c>
      <c r="F4671" s="45" t="s">
        <v>23356</v>
      </c>
      <c r="G4671" s="45" t="s">
        <v>23357</v>
      </c>
      <c r="H4671" s="45" t="s">
        <v>23358</v>
      </c>
      <c r="I4671" s="45" t="s">
        <v>22990</v>
      </c>
      <c r="J4671" s="46" t="s">
        <v>22991</v>
      </c>
      <c r="K4671" s="46" t="s">
        <v>22991</v>
      </c>
      <c r="L4671" s="45" t="s">
        <v>7306</v>
      </c>
      <c r="M4671" s="45" t="s">
        <v>7307</v>
      </c>
    </row>
    <row r="4672" spans="1:13" ht="43.2">
      <c r="A4672" s="42" t="s">
        <v>7161</v>
      </c>
      <c r="B4672" s="43">
        <f t="shared" si="146"/>
        <v>98</v>
      </c>
      <c r="C4672" s="43" t="str">
        <f t="shared" si="145"/>
        <v>44.198</v>
      </c>
      <c r="D4672" s="44">
        <v>7</v>
      </c>
      <c r="E4672" s="45" t="s">
        <v>23359</v>
      </c>
      <c r="F4672" s="45" t="s">
        <v>23360</v>
      </c>
      <c r="G4672" s="45" t="s">
        <v>23361</v>
      </c>
      <c r="H4672" s="46" t="s">
        <v>23362</v>
      </c>
      <c r="I4672" s="45" t="s">
        <v>22990</v>
      </c>
      <c r="J4672" s="46" t="s">
        <v>22991</v>
      </c>
      <c r="K4672" s="46" t="s">
        <v>22991</v>
      </c>
      <c r="L4672" s="45" t="s">
        <v>7306</v>
      </c>
      <c r="M4672" s="45" t="s">
        <v>7307</v>
      </c>
    </row>
    <row r="4673" spans="1:13" ht="43.2">
      <c r="A4673" s="42" t="s">
        <v>7161</v>
      </c>
      <c r="B4673" s="43">
        <f t="shared" si="146"/>
        <v>99</v>
      </c>
      <c r="C4673" s="43" t="str">
        <f t="shared" si="145"/>
        <v>44.199</v>
      </c>
      <c r="D4673" s="44">
        <v>7</v>
      </c>
      <c r="E4673" s="45" t="s">
        <v>23363</v>
      </c>
      <c r="F4673" s="45" t="s">
        <v>23364</v>
      </c>
      <c r="G4673" s="45" t="s">
        <v>23365</v>
      </c>
      <c r="H4673" s="45" t="s">
        <v>23366</v>
      </c>
      <c r="I4673" s="45" t="s">
        <v>22990</v>
      </c>
      <c r="J4673" s="46" t="s">
        <v>22991</v>
      </c>
      <c r="K4673" s="46" t="s">
        <v>22991</v>
      </c>
      <c r="L4673" s="45" t="s">
        <v>7306</v>
      </c>
      <c r="M4673" s="45" t="s">
        <v>7307</v>
      </c>
    </row>
    <row r="4674" spans="1:13" ht="43.2">
      <c r="A4674" s="42" t="s">
        <v>7161</v>
      </c>
      <c r="B4674" s="43">
        <f t="shared" si="146"/>
        <v>100</v>
      </c>
      <c r="C4674" s="43" t="str">
        <f t="shared" si="145"/>
        <v>44.1100</v>
      </c>
      <c r="D4674" s="44">
        <v>5</v>
      </c>
      <c r="E4674" s="45" t="s">
        <v>23367</v>
      </c>
      <c r="F4674" s="45" t="s">
        <v>23368</v>
      </c>
      <c r="G4674" s="45" t="s">
        <v>23369</v>
      </c>
      <c r="H4674" s="45" t="s">
        <v>23370</v>
      </c>
      <c r="I4674" s="45" t="s">
        <v>22990</v>
      </c>
      <c r="J4674" s="46" t="s">
        <v>22991</v>
      </c>
      <c r="K4674" s="46" t="s">
        <v>22991</v>
      </c>
      <c r="L4674" s="45" t="s">
        <v>7306</v>
      </c>
      <c r="M4674" s="45" t="s">
        <v>7307</v>
      </c>
    </row>
    <row r="4675" spans="1:13" ht="43.2">
      <c r="A4675" s="42" t="s">
        <v>7161</v>
      </c>
      <c r="B4675" s="43">
        <f t="shared" si="146"/>
        <v>101</v>
      </c>
      <c r="C4675" s="43" t="str">
        <f t="shared" ref="C4675:C4738" si="147">+CONCATENATE(A4675,B4675)</f>
        <v>44.1101</v>
      </c>
      <c r="D4675" s="44">
        <v>5</v>
      </c>
      <c r="E4675" s="45" t="s">
        <v>23371</v>
      </c>
      <c r="F4675" s="45" t="s">
        <v>23372</v>
      </c>
      <c r="G4675" s="45" t="s">
        <v>7166</v>
      </c>
      <c r="H4675" s="45" t="s">
        <v>23373</v>
      </c>
      <c r="I4675" s="45" t="s">
        <v>22990</v>
      </c>
      <c r="J4675" s="46" t="s">
        <v>22991</v>
      </c>
      <c r="K4675" s="46" t="s">
        <v>22991</v>
      </c>
      <c r="L4675" s="45" t="s">
        <v>7306</v>
      </c>
      <c r="M4675" s="45" t="s">
        <v>7307</v>
      </c>
    </row>
    <row r="4676" spans="1:13" ht="43.2">
      <c r="A4676" s="42" t="s">
        <v>7161</v>
      </c>
      <c r="B4676" s="43">
        <f t="shared" ref="B4676:B4739" si="148">+IF(A4676=A4675,B4675+1,1)</f>
        <v>102</v>
      </c>
      <c r="C4676" s="43" t="str">
        <f t="shared" si="147"/>
        <v>44.1102</v>
      </c>
      <c r="D4676" s="44">
        <v>6</v>
      </c>
      <c r="E4676" s="45" t="s">
        <v>23374</v>
      </c>
      <c r="F4676" s="45" t="s">
        <v>23375</v>
      </c>
      <c r="G4676" s="45" t="s">
        <v>23376</v>
      </c>
      <c r="H4676" s="46" t="s">
        <v>23377</v>
      </c>
      <c r="I4676" s="45" t="s">
        <v>22990</v>
      </c>
      <c r="J4676" s="46" t="s">
        <v>22991</v>
      </c>
      <c r="K4676" s="46" t="s">
        <v>22991</v>
      </c>
      <c r="L4676" s="45" t="s">
        <v>7306</v>
      </c>
      <c r="M4676" s="45" t="s">
        <v>7307</v>
      </c>
    </row>
    <row r="4677" spans="1:13" ht="43.2">
      <c r="A4677" s="42" t="s">
        <v>7161</v>
      </c>
      <c r="B4677" s="43">
        <f t="shared" si="148"/>
        <v>103</v>
      </c>
      <c r="C4677" s="43" t="str">
        <f t="shared" si="147"/>
        <v>44.1103</v>
      </c>
      <c r="D4677" s="44">
        <v>6</v>
      </c>
      <c r="E4677" s="45" t="s">
        <v>23378</v>
      </c>
      <c r="F4677" s="45" t="s">
        <v>23379</v>
      </c>
      <c r="G4677" s="45" t="s">
        <v>23380</v>
      </c>
      <c r="H4677" s="46" t="s">
        <v>23381</v>
      </c>
      <c r="I4677" s="45" t="s">
        <v>22990</v>
      </c>
      <c r="J4677" s="46" t="s">
        <v>22991</v>
      </c>
      <c r="K4677" s="46" t="s">
        <v>22991</v>
      </c>
      <c r="L4677" s="45" t="s">
        <v>7306</v>
      </c>
      <c r="M4677" s="45" t="s">
        <v>7307</v>
      </c>
    </row>
    <row r="4678" spans="1:13" ht="43.2">
      <c r="A4678" s="42" t="s">
        <v>7161</v>
      </c>
      <c r="B4678" s="43">
        <f t="shared" si="148"/>
        <v>104</v>
      </c>
      <c r="C4678" s="43" t="str">
        <f t="shared" si="147"/>
        <v>44.1104</v>
      </c>
      <c r="D4678" s="44">
        <v>6</v>
      </c>
      <c r="E4678" s="45" t="s">
        <v>23382</v>
      </c>
      <c r="F4678" s="45" t="s">
        <v>23383</v>
      </c>
      <c r="G4678" s="45" t="s">
        <v>23384</v>
      </c>
      <c r="H4678" s="46" t="s">
        <v>23385</v>
      </c>
      <c r="I4678" s="45" t="s">
        <v>22990</v>
      </c>
      <c r="J4678" s="46" t="s">
        <v>22991</v>
      </c>
      <c r="K4678" s="46" t="s">
        <v>22991</v>
      </c>
      <c r="L4678" s="45" t="s">
        <v>7306</v>
      </c>
      <c r="M4678" s="45" t="s">
        <v>7307</v>
      </c>
    </row>
    <row r="4679" spans="1:13" ht="43.2">
      <c r="A4679" s="42" t="s">
        <v>7161</v>
      </c>
      <c r="B4679" s="43">
        <f t="shared" si="148"/>
        <v>105</v>
      </c>
      <c r="C4679" s="43" t="str">
        <f t="shared" si="147"/>
        <v>44.1105</v>
      </c>
      <c r="D4679" s="44">
        <v>6</v>
      </c>
      <c r="E4679" s="45" t="s">
        <v>23386</v>
      </c>
      <c r="F4679" s="45" t="s">
        <v>23387</v>
      </c>
      <c r="G4679" s="45" t="s">
        <v>23388</v>
      </c>
      <c r="H4679" s="45" t="s">
        <v>23389</v>
      </c>
      <c r="I4679" s="45" t="s">
        <v>22990</v>
      </c>
      <c r="J4679" s="46" t="s">
        <v>22991</v>
      </c>
      <c r="K4679" s="46" t="s">
        <v>22991</v>
      </c>
      <c r="L4679" s="45" t="s">
        <v>7306</v>
      </c>
      <c r="M4679" s="45" t="s">
        <v>7307</v>
      </c>
    </row>
    <row r="4680" spans="1:13" ht="43.2">
      <c r="A4680" s="42" t="s">
        <v>7161</v>
      </c>
      <c r="B4680" s="43">
        <f t="shared" si="148"/>
        <v>106</v>
      </c>
      <c r="C4680" s="43" t="str">
        <f t="shared" si="147"/>
        <v>44.1106</v>
      </c>
      <c r="D4680" s="44">
        <v>6</v>
      </c>
      <c r="E4680" s="45" t="s">
        <v>23390</v>
      </c>
      <c r="F4680" s="45" t="s">
        <v>23391</v>
      </c>
      <c r="G4680" s="45" t="s">
        <v>23392</v>
      </c>
      <c r="H4680" s="46" t="s">
        <v>23393</v>
      </c>
      <c r="I4680" s="45" t="s">
        <v>22990</v>
      </c>
      <c r="J4680" s="46" t="s">
        <v>22991</v>
      </c>
      <c r="K4680" s="46" t="s">
        <v>22991</v>
      </c>
      <c r="L4680" s="45" t="s">
        <v>7306</v>
      </c>
      <c r="M4680" s="45" t="s">
        <v>7307</v>
      </c>
    </row>
    <row r="4681" spans="1:13" ht="43.2">
      <c r="A4681" s="42" t="s">
        <v>7161</v>
      </c>
      <c r="B4681" s="43">
        <f t="shared" si="148"/>
        <v>107</v>
      </c>
      <c r="C4681" s="43" t="str">
        <f t="shared" si="147"/>
        <v>44.1107</v>
      </c>
      <c r="D4681" s="44">
        <v>6</v>
      </c>
      <c r="E4681" s="45" t="s">
        <v>23394</v>
      </c>
      <c r="F4681" s="45" t="s">
        <v>23395</v>
      </c>
      <c r="G4681" s="45" t="s">
        <v>23396</v>
      </c>
      <c r="H4681" s="45" t="s">
        <v>23397</v>
      </c>
      <c r="I4681" s="45" t="s">
        <v>22990</v>
      </c>
      <c r="J4681" s="46" t="s">
        <v>22991</v>
      </c>
      <c r="K4681" s="46" t="s">
        <v>22991</v>
      </c>
      <c r="L4681" s="45" t="s">
        <v>7306</v>
      </c>
      <c r="M4681" s="45" t="s">
        <v>7307</v>
      </c>
    </row>
    <row r="4682" spans="1:13" ht="43.2">
      <c r="A4682" s="42" t="s">
        <v>7161</v>
      </c>
      <c r="B4682" s="43">
        <f t="shared" si="148"/>
        <v>108</v>
      </c>
      <c r="C4682" s="43" t="str">
        <f t="shared" si="147"/>
        <v>44.1108</v>
      </c>
      <c r="D4682" s="44">
        <v>7</v>
      </c>
      <c r="E4682" s="45" t="s">
        <v>23398</v>
      </c>
      <c r="F4682" s="45" t="s">
        <v>23399</v>
      </c>
      <c r="G4682" s="45" t="s">
        <v>23400</v>
      </c>
      <c r="H4682" s="46" t="s">
        <v>23401</v>
      </c>
      <c r="I4682" s="45" t="s">
        <v>22990</v>
      </c>
      <c r="J4682" s="46" t="s">
        <v>22991</v>
      </c>
      <c r="K4682" s="46" t="s">
        <v>22991</v>
      </c>
      <c r="L4682" s="45" t="s">
        <v>7306</v>
      </c>
      <c r="M4682" s="45" t="s">
        <v>7307</v>
      </c>
    </row>
    <row r="4683" spans="1:13" ht="43.2">
      <c r="A4683" s="42" t="s">
        <v>7161</v>
      </c>
      <c r="B4683" s="43">
        <f t="shared" si="148"/>
        <v>109</v>
      </c>
      <c r="C4683" s="43" t="str">
        <f t="shared" si="147"/>
        <v>44.1109</v>
      </c>
      <c r="D4683" s="44">
        <v>7</v>
      </c>
      <c r="E4683" s="45" t="s">
        <v>23402</v>
      </c>
      <c r="F4683" s="45" t="s">
        <v>23403</v>
      </c>
      <c r="G4683" s="45" t="s">
        <v>23404</v>
      </c>
      <c r="H4683" s="46" t="s">
        <v>23405</v>
      </c>
      <c r="I4683" s="45" t="s">
        <v>22990</v>
      </c>
      <c r="J4683" s="46" t="s">
        <v>22991</v>
      </c>
      <c r="K4683" s="46" t="s">
        <v>22991</v>
      </c>
      <c r="L4683" s="45" t="s">
        <v>7306</v>
      </c>
      <c r="M4683" s="45" t="s">
        <v>7307</v>
      </c>
    </row>
    <row r="4684" spans="1:13" ht="43.2">
      <c r="A4684" s="42" t="s">
        <v>7161</v>
      </c>
      <c r="B4684" s="43">
        <f t="shared" si="148"/>
        <v>110</v>
      </c>
      <c r="C4684" s="43" t="str">
        <f t="shared" si="147"/>
        <v>44.1110</v>
      </c>
      <c r="D4684" s="44">
        <v>6</v>
      </c>
      <c r="E4684" s="45" t="s">
        <v>23406</v>
      </c>
      <c r="F4684" s="45" t="s">
        <v>23407</v>
      </c>
      <c r="G4684" s="45" t="s">
        <v>23408</v>
      </c>
      <c r="H4684" s="46" t="s">
        <v>23409</v>
      </c>
      <c r="I4684" s="45" t="s">
        <v>22990</v>
      </c>
      <c r="J4684" s="46" t="s">
        <v>22991</v>
      </c>
      <c r="K4684" s="46" t="s">
        <v>22991</v>
      </c>
      <c r="L4684" s="45" t="s">
        <v>7306</v>
      </c>
      <c r="M4684" s="45" t="s">
        <v>7307</v>
      </c>
    </row>
    <row r="4685" spans="1:13" ht="43.2">
      <c r="A4685" s="42" t="s">
        <v>7161</v>
      </c>
      <c r="B4685" s="43">
        <f t="shared" si="148"/>
        <v>111</v>
      </c>
      <c r="C4685" s="43" t="str">
        <f t="shared" si="147"/>
        <v>44.1111</v>
      </c>
      <c r="D4685" s="44">
        <v>6</v>
      </c>
      <c r="E4685" s="45" t="s">
        <v>23410</v>
      </c>
      <c r="F4685" s="45" t="s">
        <v>23411</v>
      </c>
      <c r="G4685" s="45" t="s">
        <v>23412</v>
      </c>
      <c r="H4685" s="46" t="s">
        <v>23413</v>
      </c>
      <c r="I4685" s="45" t="s">
        <v>22990</v>
      </c>
      <c r="J4685" s="46" t="s">
        <v>22991</v>
      </c>
      <c r="K4685" s="46" t="s">
        <v>22991</v>
      </c>
      <c r="L4685" s="45" t="s">
        <v>7306</v>
      </c>
      <c r="M4685" s="45" t="s">
        <v>7307</v>
      </c>
    </row>
    <row r="4686" spans="1:13" ht="43.2">
      <c r="A4686" s="42" t="s">
        <v>7161</v>
      </c>
      <c r="B4686" s="43">
        <f t="shared" si="148"/>
        <v>112</v>
      </c>
      <c r="C4686" s="43" t="str">
        <f t="shared" si="147"/>
        <v>44.1112</v>
      </c>
      <c r="D4686" s="44">
        <v>5</v>
      </c>
      <c r="E4686" s="45" t="s">
        <v>23414</v>
      </c>
      <c r="F4686" s="45" t="s">
        <v>23415</v>
      </c>
      <c r="G4686" s="45" t="s">
        <v>7169</v>
      </c>
      <c r="H4686" s="46" t="s">
        <v>23416</v>
      </c>
      <c r="I4686" s="45" t="s">
        <v>22990</v>
      </c>
      <c r="J4686" s="46" t="s">
        <v>22991</v>
      </c>
      <c r="K4686" s="46" t="s">
        <v>22991</v>
      </c>
      <c r="L4686" s="45" t="s">
        <v>7306</v>
      </c>
      <c r="M4686" s="45" t="s">
        <v>7307</v>
      </c>
    </row>
    <row r="4687" spans="1:13" ht="43.2">
      <c r="A4687" s="42" t="s">
        <v>7161</v>
      </c>
      <c r="B4687" s="43">
        <f t="shared" si="148"/>
        <v>113</v>
      </c>
      <c r="C4687" s="43" t="str">
        <f t="shared" si="147"/>
        <v>44.1113</v>
      </c>
      <c r="D4687" s="44">
        <v>6</v>
      </c>
      <c r="E4687" s="45" t="s">
        <v>23417</v>
      </c>
      <c r="F4687" s="45" t="s">
        <v>23418</v>
      </c>
      <c r="G4687" s="45" t="s">
        <v>23419</v>
      </c>
      <c r="H4687" s="45" t="s">
        <v>23420</v>
      </c>
      <c r="I4687" s="45" t="s">
        <v>22990</v>
      </c>
      <c r="J4687" s="46" t="s">
        <v>22991</v>
      </c>
      <c r="K4687" s="46" t="s">
        <v>22991</v>
      </c>
      <c r="L4687" s="45" t="s">
        <v>7306</v>
      </c>
      <c r="M4687" s="45" t="s">
        <v>7307</v>
      </c>
    </row>
    <row r="4688" spans="1:13" ht="43.2">
      <c r="A4688" s="42" t="s">
        <v>7161</v>
      </c>
      <c r="B4688" s="43">
        <f t="shared" si="148"/>
        <v>114</v>
      </c>
      <c r="C4688" s="43" t="str">
        <f t="shared" si="147"/>
        <v>44.1114</v>
      </c>
      <c r="D4688" s="44">
        <v>7</v>
      </c>
      <c r="E4688" s="45" t="s">
        <v>23421</v>
      </c>
      <c r="F4688" s="45" t="s">
        <v>23422</v>
      </c>
      <c r="G4688" s="45" t="s">
        <v>23423</v>
      </c>
      <c r="H4688" s="46" t="s">
        <v>23424</v>
      </c>
      <c r="I4688" s="45" t="s">
        <v>22990</v>
      </c>
      <c r="J4688" s="46" t="s">
        <v>22991</v>
      </c>
      <c r="K4688" s="46" t="s">
        <v>22991</v>
      </c>
      <c r="L4688" s="45" t="s">
        <v>7306</v>
      </c>
      <c r="M4688" s="45" t="s">
        <v>7307</v>
      </c>
    </row>
    <row r="4689" spans="1:13" ht="43.2">
      <c r="A4689" s="42" t="s">
        <v>7161</v>
      </c>
      <c r="B4689" s="43">
        <f t="shared" si="148"/>
        <v>115</v>
      </c>
      <c r="C4689" s="43" t="str">
        <f t="shared" si="147"/>
        <v>44.1115</v>
      </c>
      <c r="D4689" s="44">
        <v>7</v>
      </c>
      <c r="E4689" s="45" t="s">
        <v>23425</v>
      </c>
      <c r="F4689" s="45" t="s">
        <v>23426</v>
      </c>
      <c r="G4689" s="45" t="s">
        <v>23427</v>
      </c>
      <c r="H4689" s="46" t="s">
        <v>23428</v>
      </c>
      <c r="I4689" s="45" t="s">
        <v>22990</v>
      </c>
      <c r="J4689" s="46" t="s">
        <v>22991</v>
      </c>
      <c r="K4689" s="46" t="s">
        <v>22991</v>
      </c>
      <c r="L4689" s="45" t="s">
        <v>7306</v>
      </c>
      <c r="M4689" s="45" t="s">
        <v>7307</v>
      </c>
    </row>
    <row r="4690" spans="1:13" ht="43.2">
      <c r="A4690" s="42" t="s">
        <v>7161</v>
      </c>
      <c r="B4690" s="43">
        <f t="shared" si="148"/>
        <v>116</v>
      </c>
      <c r="C4690" s="43" t="str">
        <f t="shared" si="147"/>
        <v>44.1116</v>
      </c>
      <c r="D4690" s="44">
        <v>7</v>
      </c>
      <c r="E4690" s="45" t="s">
        <v>23429</v>
      </c>
      <c r="F4690" s="45" t="s">
        <v>23430</v>
      </c>
      <c r="G4690" s="45" t="s">
        <v>23431</v>
      </c>
      <c r="H4690" s="46" t="s">
        <v>23432</v>
      </c>
      <c r="I4690" s="45" t="s">
        <v>22990</v>
      </c>
      <c r="J4690" s="46" t="s">
        <v>22991</v>
      </c>
      <c r="K4690" s="46" t="s">
        <v>22991</v>
      </c>
      <c r="L4690" s="45" t="s">
        <v>7306</v>
      </c>
      <c r="M4690" s="45" t="s">
        <v>7307</v>
      </c>
    </row>
    <row r="4691" spans="1:13" ht="43.2">
      <c r="A4691" s="42" t="s">
        <v>7161</v>
      </c>
      <c r="B4691" s="43">
        <f t="shared" si="148"/>
        <v>117</v>
      </c>
      <c r="C4691" s="43" t="str">
        <f t="shared" si="147"/>
        <v>44.1117</v>
      </c>
      <c r="D4691" s="44">
        <v>6</v>
      </c>
      <c r="E4691" s="45" t="s">
        <v>23433</v>
      </c>
      <c r="F4691" s="45" t="s">
        <v>23434</v>
      </c>
      <c r="G4691" s="45" t="s">
        <v>23435</v>
      </c>
      <c r="H4691" s="45" t="s">
        <v>23436</v>
      </c>
      <c r="I4691" s="45" t="s">
        <v>22990</v>
      </c>
      <c r="J4691" s="46" t="s">
        <v>22991</v>
      </c>
      <c r="K4691" s="46" t="s">
        <v>22991</v>
      </c>
      <c r="L4691" s="45" t="s">
        <v>7306</v>
      </c>
      <c r="M4691" s="45" t="s">
        <v>7307</v>
      </c>
    </row>
    <row r="4692" spans="1:13" ht="43.2">
      <c r="A4692" s="42" t="s">
        <v>7161</v>
      </c>
      <c r="B4692" s="43">
        <f t="shared" si="148"/>
        <v>118</v>
      </c>
      <c r="C4692" s="43" t="str">
        <f t="shared" si="147"/>
        <v>44.1118</v>
      </c>
      <c r="D4692" s="44">
        <v>6</v>
      </c>
      <c r="E4692" s="45" t="s">
        <v>23437</v>
      </c>
      <c r="F4692" s="45" t="s">
        <v>23438</v>
      </c>
      <c r="G4692" s="45" t="s">
        <v>23439</v>
      </c>
      <c r="H4692" s="45" t="s">
        <v>23440</v>
      </c>
      <c r="I4692" s="45" t="s">
        <v>22990</v>
      </c>
      <c r="J4692" s="46" t="s">
        <v>22991</v>
      </c>
      <c r="K4692" s="46" t="s">
        <v>22991</v>
      </c>
      <c r="L4692" s="45" t="s">
        <v>7306</v>
      </c>
      <c r="M4692" s="45" t="s">
        <v>7307</v>
      </c>
    </row>
    <row r="4693" spans="1:13" ht="43.2">
      <c r="A4693" s="42" t="s">
        <v>7161</v>
      </c>
      <c r="B4693" s="43">
        <f t="shared" si="148"/>
        <v>119</v>
      </c>
      <c r="C4693" s="43" t="str">
        <f t="shared" si="147"/>
        <v>44.1119</v>
      </c>
      <c r="D4693" s="44">
        <v>7</v>
      </c>
      <c r="E4693" s="45" t="s">
        <v>23441</v>
      </c>
      <c r="F4693" s="45" t="s">
        <v>23442</v>
      </c>
      <c r="G4693" s="45" t="s">
        <v>23443</v>
      </c>
      <c r="H4693" s="46" t="s">
        <v>23444</v>
      </c>
      <c r="I4693" s="45" t="s">
        <v>22990</v>
      </c>
      <c r="J4693" s="46" t="s">
        <v>22991</v>
      </c>
      <c r="K4693" s="46" t="s">
        <v>22991</v>
      </c>
      <c r="L4693" s="45" t="s">
        <v>7306</v>
      </c>
      <c r="M4693" s="45" t="s">
        <v>7307</v>
      </c>
    </row>
    <row r="4694" spans="1:13" ht="43.2">
      <c r="A4694" s="42" t="s">
        <v>7161</v>
      </c>
      <c r="B4694" s="43">
        <f t="shared" si="148"/>
        <v>120</v>
      </c>
      <c r="C4694" s="43" t="str">
        <f t="shared" si="147"/>
        <v>44.1120</v>
      </c>
      <c r="D4694" s="44">
        <v>7</v>
      </c>
      <c r="E4694" s="45" t="s">
        <v>23445</v>
      </c>
      <c r="F4694" s="45" t="s">
        <v>23446</v>
      </c>
      <c r="G4694" s="45" t="s">
        <v>23447</v>
      </c>
      <c r="H4694" s="46" t="s">
        <v>23448</v>
      </c>
      <c r="I4694" s="45" t="s">
        <v>22990</v>
      </c>
      <c r="J4694" s="46" t="s">
        <v>22991</v>
      </c>
      <c r="K4694" s="46" t="s">
        <v>22991</v>
      </c>
      <c r="L4694" s="45" t="s">
        <v>7306</v>
      </c>
      <c r="M4694" s="45" t="s">
        <v>7307</v>
      </c>
    </row>
    <row r="4695" spans="1:13" ht="43.2">
      <c r="A4695" s="42" t="s">
        <v>7161</v>
      </c>
      <c r="B4695" s="43">
        <f t="shared" si="148"/>
        <v>121</v>
      </c>
      <c r="C4695" s="43" t="str">
        <f t="shared" si="147"/>
        <v>44.1121</v>
      </c>
      <c r="D4695" s="44">
        <v>7</v>
      </c>
      <c r="E4695" s="45" t="s">
        <v>23449</v>
      </c>
      <c r="F4695" s="45" t="s">
        <v>23450</v>
      </c>
      <c r="G4695" s="45" t="s">
        <v>23451</v>
      </c>
      <c r="H4695" s="46" t="s">
        <v>23452</v>
      </c>
      <c r="I4695" s="45" t="s">
        <v>22990</v>
      </c>
      <c r="J4695" s="46" t="s">
        <v>22991</v>
      </c>
      <c r="K4695" s="46" t="s">
        <v>22991</v>
      </c>
      <c r="L4695" s="45" t="s">
        <v>7306</v>
      </c>
      <c r="M4695" s="45" t="s">
        <v>7307</v>
      </c>
    </row>
    <row r="4696" spans="1:13" ht="43.2">
      <c r="A4696" s="42" t="s">
        <v>7161</v>
      </c>
      <c r="B4696" s="43">
        <f t="shared" si="148"/>
        <v>122</v>
      </c>
      <c r="C4696" s="43" t="str">
        <f t="shared" si="147"/>
        <v>44.1122</v>
      </c>
      <c r="D4696" s="44">
        <v>7</v>
      </c>
      <c r="E4696" s="45" t="s">
        <v>23453</v>
      </c>
      <c r="F4696" s="45" t="s">
        <v>23454</v>
      </c>
      <c r="G4696" s="45" t="s">
        <v>23455</v>
      </c>
      <c r="H4696" s="46" t="s">
        <v>23456</v>
      </c>
      <c r="I4696" s="45" t="s">
        <v>22990</v>
      </c>
      <c r="J4696" s="46" t="s">
        <v>22991</v>
      </c>
      <c r="K4696" s="46" t="s">
        <v>22991</v>
      </c>
      <c r="L4696" s="45" t="s">
        <v>7306</v>
      </c>
      <c r="M4696" s="45" t="s">
        <v>7307</v>
      </c>
    </row>
    <row r="4697" spans="1:13" ht="43.2">
      <c r="A4697" s="42" t="s">
        <v>7161</v>
      </c>
      <c r="B4697" s="43">
        <f t="shared" si="148"/>
        <v>123</v>
      </c>
      <c r="C4697" s="43" t="str">
        <f t="shared" si="147"/>
        <v>44.1123</v>
      </c>
      <c r="D4697" s="44">
        <v>7</v>
      </c>
      <c r="E4697" s="45" t="s">
        <v>23457</v>
      </c>
      <c r="F4697" s="45" t="s">
        <v>23458</v>
      </c>
      <c r="G4697" s="45" t="s">
        <v>23459</v>
      </c>
      <c r="H4697" s="46" t="s">
        <v>23460</v>
      </c>
      <c r="I4697" s="45" t="s">
        <v>22990</v>
      </c>
      <c r="J4697" s="46" t="s">
        <v>22991</v>
      </c>
      <c r="K4697" s="46" t="s">
        <v>22991</v>
      </c>
      <c r="L4697" s="45" t="s">
        <v>7306</v>
      </c>
      <c r="M4697" s="45" t="s">
        <v>7307</v>
      </c>
    </row>
    <row r="4698" spans="1:13" ht="43.2">
      <c r="A4698" s="42" t="s">
        <v>7161</v>
      </c>
      <c r="B4698" s="43">
        <f t="shared" si="148"/>
        <v>124</v>
      </c>
      <c r="C4698" s="43" t="str">
        <f t="shared" si="147"/>
        <v>44.1124</v>
      </c>
      <c r="D4698" s="44">
        <v>7</v>
      </c>
      <c r="E4698" s="45" t="s">
        <v>23461</v>
      </c>
      <c r="F4698" s="45" t="s">
        <v>23462</v>
      </c>
      <c r="G4698" s="45" t="s">
        <v>23463</v>
      </c>
      <c r="H4698" s="46" t="s">
        <v>23464</v>
      </c>
      <c r="I4698" s="45" t="s">
        <v>22990</v>
      </c>
      <c r="J4698" s="46" t="s">
        <v>22991</v>
      </c>
      <c r="K4698" s="46" t="s">
        <v>22991</v>
      </c>
      <c r="L4698" s="45" t="s">
        <v>7306</v>
      </c>
      <c r="M4698" s="45" t="s">
        <v>7307</v>
      </c>
    </row>
    <row r="4699" spans="1:13" ht="43.2">
      <c r="A4699" s="42" t="s">
        <v>7161</v>
      </c>
      <c r="B4699" s="43">
        <f t="shared" si="148"/>
        <v>125</v>
      </c>
      <c r="C4699" s="43" t="str">
        <f t="shared" si="147"/>
        <v>44.1125</v>
      </c>
      <c r="D4699" s="44">
        <v>7</v>
      </c>
      <c r="E4699" s="45" t="s">
        <v>23465</v>
      </c>
      <c r="F4699" s="45" t="s">
        <v>23466</v>
      </c>
      <c r="G4699" s="45" t="s">
        <v>23467</v>
      </c>
      <c r="H4699" s="46" t="s">
        <v>23468</v>
      </c>
      <c r="I4699" s="45" t="s">
        <v>22990</v>
      </c>
      <c r="J4699" s="46" t="s">
        <v>22991</v>
      </c>
      <c r="K4699" s="46" t="s">
        <v>22991</v>
      </c>
      <c r="L4699" s="45" t="s">
        <v>7306</v>
      </c>
      <c r="M4699" s="45" t="s">
        <v>7307</v>
      </c>
    </row>
    <row r="4700" spans="1:13" ht="43.2">
      <c r="A4700" s="42" t="s">
        <v>7161</v>
      </c>
      <c r="B4700" s="43">
        <f t="shared" si="148"/>
        <v>126</v>
      </c>
      <c r="C4700" s="43" t="str">
        <f t="shared" si="147"/>
        <v>44.1126</v>
      </c>
      <c r="D4700" s="44">
        <v>5</v>
      </c>
      <c r="E4700" s="45" t="s">
        <v>23469</v>
      </c>
      <c r="F4700" s="45" t="s">
        <v>23470</v>
      </c>
      <c r="G4700" s="45" t="s">
        <v>23471</v>
      </c>
      <c r="H4700" s="46" t="s">
        <v>23472</v>
      </c>
      <c r="I4700" s="45" t="s">
        <v>22990</v>
      </c>
      <c r="J4700" s="46" t="s">
        <v>22991</v>
      </c>
      <c r="K4700" s="46" t="s">
        <v>22991</v>
      </c>
      <c r="L4700" s="45" t="s">
        <v>7306</v>
      </c>
      <c r="M4700" s="45" t="s">
        <v>7307</v>
      </c>
    </row>
    <row r="4701" spans="1:13" ht="43.2">
      <c r="A4701" s="42" t="s">
        <v>7161</v>
      </c>
      <c r="B4701" s="43">
        <f t="shared" si="148"/>
        <v>127</v>
      </c>
      <c r="C4701" s="43" t="str">
        <f t="shared" si="147"/>
        <v>44.1127</v>
      </c>
      <c r="D4701" s="44">
        <v>6</v>
      </c>
      <c r="E4701" s="45" t="s">
        <v>23473</v>
      </c>
      <c r="F4701" s="45" t="s">
        <v>23474</v>
      </c>
      <c r="G4701" s="45" t="s">
        <v>23475</v>
      </c>
      <c r="H4701" s="46" t="s">
        <v>23476</v>
      </c>
      <c r="I4701" s="45" t="s">
        <v>22990</v>
      </c>
      <c r="J4701" s="46" t="s">
        <v>22991</v>
      </c>
      <c r="K4701" s="46" t="s">
        <v>22991</v>
      </c>
      <c r="L4701" s="45" t="s">
        <v>7306</v>
      </c>
      <c r="M4701" s="45" t="s">
        <v>7307</v>
      </c>
    </row>
    <row r="4702" spans="1:13" ht="43.2">
      <c r="A4702" s="42" t="s">
        <v>7161</v>
      </c>
      <c r="B4702" s="43">
        <f t="shared" si="148"/>
        <v>128</v>
      </c>
      <c r="C4702" s="43" t="str">
        <f t="shared" si="147"/>
        <v>44.1128</v>
      </c>
      <c r="D4702" s="44">
        <v>5</v>
      </c>
      <c r="E4702" s="45" t="s">
        <v>23477</v>
      </c>
      <c r="F4702" s="45" t="s">
        <v>23478</v>
      </c>
      <c r="G4702" s="45" t="s">
        <v>23479</v>
      </c>
      <c r="H4702" s="46" t="s">
        <v>23480</v>
      </c>
      <c r="I4702" s="45" t="s">
        <v>22990</v>
      </c>
      <c r="J4702" s="46" t="s">
        <v>22991</v>
      </c>
      <c r="K4702" s="46" t="s">
        <v>22991</v>
      </c>
      <c r="L4702" s="45" t="s">
        <v>7306</v>
      </c>
      <c r="M4702" s="45" t="s">
        <v>7307</v>
      </c>
    </row>
    <row r="4703" spans="1:13" ht="43.2">
      <c r="A4703" s="42" t="s">
        <v>7161</v>
      </c>
      <c r="B4703" s="43">
        <f t="shared" si="148"/>
        <v>129</v>
      </c>
      <c r="C4703" s="43" t="str">
        <f t="shared" si="147"/>
        <v>44.1129</v>
      </c>
      <c r="D4703" s="44">
        <v>6</v>
      </c>
      <c r="E4703" s="45" t="s">
        <v>23481</v>
      </c>
      <c r="F4703" s="45" t="s">
        <v>23482</v>
      </c>
      <c r="G4703" s="45" t="s">
        <v>23483</v>
      </c>
      <c r="H4703" s="45" t="s">
        <v>23484</v>
      </c>
      <c r="I4703" s="45" t="s">
        <v>22990</v>
      </c>
      <c r="J4703" s="46" t="s">
        <v>22991</v>
      </c>
      <c r="K4703" s="46" t="s">
        <v>22991</v>
      </c>
      <c r="L4703" s="45" t="s">
        <v>7306</v>
      </c>
      <c r="M4703" s="45" t="s">
        <v>7307</v>
      </c>
    </row>
    <row r="4704" spans="1:13" ht="43.2">
      <c r="A4704" s="42" t="s">
        <v>7161</v>
      </c>
      <c r="B4704" s="43">
        <f t="shared" si="148"/>
        <v>130</v>
      </c>
      <c r="C4704" s="43" t="str">
        <f t="shared" si="147"/>
        <v>44.1130</v>
      </c>
      <c r="D4704" s="44">
        <v>6</v>
      </c>
      <c r="E4704" s="45" t="s">
        <v>23485</v>
      </c>
      <c r="F4704" s="45" t="s">
        <v>23486</v>
      </c>
      <c r="G4704" s="45" t="s">
        <v>23487</v>
      </c>
      <c r="H4704" s="45" t="s">
        <v>23488</v>
      </c>
      <c r="I4704" s="45" t="s">
        <v>22990</v>
      </c>
      <c r="J4704" s="46" t="s">
        <v>22991</v>
      </c>
      <c r="K4704" s="46" t="s">
        <v>22991</v>
      </c>
      <c r="L4704" s="45" t="s">
        <v>7306</v>
      </c>
      <c r="M4704" s="45" t="s">
        <v>7307</v>
      </c>
    </row>
    <row r="4705" spans="1:13" ht="43.2">
      <c r="A4705" s="42" t="s">
        <v>7161</v>
      </c>
      <c r="B4705" s="43">
        <f t="shared" si="148"/>
        <v>131</v>
      </c>
      <c r="C4705" s="43" t="str">
        <f t="shared" si="147"/>
        <v>44.1131</v>
      </c>
      <c r="D4705" s="44">
        <v>7</v>
      </c>
      <c r="E4705" s="45" t="s">
        <v>23489</v>
      </c>
      <c r="F4705" s="45" t="s">
        <v>23490</v>
      </c>
      <c r="G4705" s="45" t="s">
        <v>23491</v>
      </c>
      <c r="H4705" s="46" t="s">
        <v>23492</v>
      </c>
      <c r="I4705" s="45" t="s">
        <v>22990</v>
      </c>
      <c r="J4705" s="46" t="s">
        <v>22991</v>
      </c>
      <c r="K4705" s="46" t="s">
        <v>22991</v>
      </c>
      <c r="L4705" s="45" t="s">
        <v>7306</v>
      </c>
      <c r="M4705" s="45" t="s">
        <v>7307</v>
      </c>
    </row>
    <row r="4706" spans="1:13" ht="43.2">
      <c r="A4706" s="42" t="s">
        <v>7161</v>
      </c>
      <c r="B4706" s="43">
        <f t="shared" si="148"/>
        <v>132</v>
      </c>
      <c r="C4706" s="43" t="str">
        <f t="shared" si="147"/>
        <v>44.1132</v>
      </c>
      <c r="D4706" s="44">
        <v>7</v>
      </c>
      <c r="E4706" s="45" t="s">
        <v>23493</v>
      </c>
      <c r="F4706" s="45" t="s">
        <v>23494</v>
      </c>
      <c r="G4706" s="45" t="s">
        <v>23495</v>
      </c>
      <c r="H4706" s="46" t="s">
        <v>23496</v>
      </c>
      <c r="I4706" s="45" t="s">
        <v>22990</v>
      </c>
      <c r="J4706" s="46" t="s">
        <v>22991</v>
      </c>
      <c r="K4706" s="46" t="s">
        <v>22991</v>
      </c>
      <c r="L4706" s="45" t="s">
        <v>7306</v>
      </c>
      <c r="M4706" s="45" t="s">
        <v>7307</v>
      </c>
    </row>
    <row r="4707" spans="1:13" ht="43.2">
      <c r="A4707" s="42" t="s">
        <v>7161</v>
      </c>
      <c r="B4707" s="43">
        <f t="shared" si="148"/>
        <v>133</v>
      </c>
      <c r="C4707" s="43" t="str">
        <f t="shared" si="147"/>
        <v>44.1133</v>
      </c>
      <c r="D4707" s="44">
        <v>6</v>
      </c>
      <c r="E4707" s="45" t="s">
        <v>23497</v>
      </c>
      <c r="F4707" s="45" t="s">
        <v>23498</v>
      </c>
      <c r="G4707" s="45" t="s">
        <v>23499</v>
      </c>
      <c r="H4707" s="45" t="s">
        <v>23500</v>
      </c>
      <c r="I4707" s="45" t="s">
        <v>22990</v>
      </c>
      <c r="J4707" s="46" t="s">
        <v>22991</v>
      </c>
      <c r="K4707" s="46" t="s">
        <v>22991</v>
      </c>
      <c r="L4707" s="45" t="s">
        <v>7306</v>
      </c>
      <c r="M4707" s="45" t="s">
        <v>7307</v>
      </c>
    </row>
    <row r="4708" spans="1:13" ht="43.2">
      <c r="A4708" s="42" t="s">
        <v>7161</v>
      </c>
      <c r="B4708" s="43">
        <f t="shared" si="148"/>
        <v>134</v>
      </c>
      <c r="C4708" s="43" t="str">
        <f t="shared" si="147"/>
        <v>44.1134</v>
      </c>
      <c r="D4708" s="44">
        <v>7</v>
      </c>
      <c r="E4708" s="45" t="s">
        <v>23501</v>
      </c>
      <c r="F4708" s="45" t="s">
        <v>23502</v>
      </c>
      <c r="G4708" s="45" t="s">
        <v>23503</v>
      </c>
      <c r="H4708" s="46" t="s">
        <v>23504</v>
      </c>
      <c r="I4708" s="45" t="s">
        <v>22990</v>
      </c>
      <c r="J4708" s="46" t="s">
        <v>22991</v>
      </c>
      <c r="K4708" s="46" t="s">
        <v>22991</v>
      </c>
      <c r="L4708" s="45" t="s">
        <v>7306</v>
      </c>
      <c r="M4708" s="45" t="s">
        <v>7307</v>
      </c>
    </row>
    <row r="4709" spans="1:13" ht="43.2">
      <c r="A4709" s="42" t="s">
        <v>7161</v>
      </c>
      <c r="B4709" s="43">
        <f t="shared" si="148"/>
        <v>135</v>
      </c>
      <c r="C4709" s="43" t="str">
        <f t="shared" si="147"/>
        <v>44.1135</v>
      </c>
      <c r="D4709" s="44">
        <v>7</v>
      </c>
      <c r="E4709" s="45" t="s">
        <v>23505</v>
      </c>
      <c r="F4709" s="45" t="s">
        <v>23506</v>
      </c>
      <c r="G4709" s="45" t="s">
        <v>23507</v>
      </c>
      <c r="H4709" s="46" t="s">
        <v>23508</v>
      </c>
      <c r="I4709" s="45" t="s">
        <v>22990</v>
      </c>
      <c r="J4709" s="46" t="s">
        <v>22991</v>
      </c>
      <c r="K4709" s="46" t="s">
        <v>22991</v>
      </c>
      <c r="L4709" s="45" t="s">
        <v>7306</v>
      </c>
      <c r="M4709" s="45" t="s">
        <v>7307</v>
      </c>
    </row>
    <row r="4710" spans="1:13" ht="43.2">
      <c r="A4710" s="42" t="s">
        <v>7161</v>
      </c>
      <c r="B4710" s="43">
        <f t="shared" si="148"/>
        <v>136</v>
      </c>
      <c r="C4710" s="43" t="str">
        <f t="shared" si="147"/>
        <v>44.1136</v>
      </c>
      <c r="D4710" s="44">
        <v>7</v>
      </c>
      <c r="E4710" s="45" t="s">
        <v>23509</v>
      </c>
      <c r="F4710" s="45" t="s">
        <v>23510</v>
      </c>
      <c r="G4710" s="45" t="s">
        <v>23511</v>
      </c>
      <c r="H4710" s="46" t="s">
        <v>23512</v>
      </c>
      <c r="I4710" s="45" t="s">
        <v>22990</v>
      </c>
      <c r="J4710" s="46" t="s">
        <v>22991</v>
      </c>
      <c r="K4710" s="46" t="s">
        <v>22991</v>
      </c>
      <c r="L4710" s="45" t="s">
        <v>7306</v>
      </c>
      <c r="M4710" s="45" t="s">
        <v>7307</v>
      </c>
    </row>
    <row r="4711" spans="1:13" ht="43.2">
      <c r="A4711" s="42" t="s">
        <v>7161</v>
      </c>
      <c r="B4711" s="43">
        <f t="shared" si="148"/>
        <v>137</v>
      </c>
      <c r="C4711" s="43" t="str">
        <f t="shared" si="147"/>
        <v>44.1137</v>
      </c>
      <c r="D4711" s="44">
        <v>7</v>
      </c>
      <c r="E4711" s="45" t="s">
        <v>23513</v>
      </c>
      <c r="F4711" s="45" t="s">
        <v>23514</v>
      </c>
      <c r="G4711" s="45" t="s">
        <v>23515</v>
      </c>
      <c r="H4711" s="46" t="s">
        <v>23516</v>
      </c>
      <c r="I4711" s="45" t="s">
        <v>22990</v>
      </c>
      <c r="J4711" s="46" t="s">
        <v>22991</v>
      </c>
      <c r="K4711" s="46" t="s">
        <v>22991</v>
      </c>
      <c r="L4711" s="45" t="s">
        <v>7306</v>
      </c>
      <c r="M4711" s="45" t="s">
        <v>7307</v>
      </c>
    </row>
    <row r="4712" spans="1:13" ht="43.2">
      <c r="A4712" s="42" t="s">
        <v>7161</v>
      </c>
      <c r="B4712" s="43">
        <f t="shared" si="148"/>
        <v>138</v>
      </c>
      <c r="C4712" s="43" t="str">
        <f t="shared" si="147"/>
        <v>44.1138</v>
      </c>
      <c r="D4712" s="44">
        <v>7</v>
      </c>
      <c r="E4712" s="45" t="s">
        <v>23517</v>
      </c>
      <c r="F4712" s="45" t="s">
        <v>23518</v>
      </c>
      <c r="G4712" s="45" t="s">
        <v>23519</v>
      </c>
      <c r="H4712" s="46" t="s">
        <v>23520</v>
      </c>
      <c r="I4712" s="45" t="s">
        <v>22990</v>
      </c>
      <c r="J4712" s="46" t="s">
        <v>22991</v>
      </c>
      <c r="K4712" s="46" t="s">
        <v>22991</v>
      </c>
      <c r="L4712" s="45" t="s">
        <v>7306</v>
      </c>
      <c r="M4712" s="45" t="s">
        <v>7307</v>
      </c>
    </row>
    <row r="4713" spans="1:13" ht="43.2">
      <c r="A4713" s="42" t="s">
        <v>7161</v>
      </c>
      <c r="B4713" s="43">
        <f t="shared" si="148"/>
        <v>139</v>
      </c>
      <c r="C4713" s="43" t="str">
        <f t="shared" si="147"/>
        <v>44.1139</v>
      </c>
      <c r="D4713" s="44">
        <v>5</v>
      </c>
      <c r="E4713" s="45" t="s">
        <v>23521</v>
      </c>
      <c r="F4713" s="45" t="s">
        <v>23522</v>
      </c>
      <c r="G4713" s="45" t="s">
        <v>7170</v>
      </c>
      <c r="H4713" s="46" t="s">
        <v>23523</v>
      </c>
      <c r="I4713" s="45" t="s">
        <v>22990</v>
      </c>
      <c r="J4713" s="46" t="s">
        <v>22991</v>
      </c>
      <c r="K4713" s="46" t="s">
        <v>22991</v>
      </c>
      <c r="L4713" s="45" t="s">
        <v>7306</v>
      </c>
      <c r="M4713" s="45" t="s">
        <v>7307</v>
      </c>
    </row>
    <row r="4714" spans="1:13" ht="43.2">
      <c r="A4714" s="42" t="s">
        <v>7161</v>
      </c>
      <c r="B4714" s="43">
        <f t="shared" si="148"/>
        <v>140</v>
      </c>
      <c r="C4714" s="43" t="str">
        <f t="shared" si="147"/>
        <v>44.1140</v>
      </c>
      <c r="D4714" s="44">
        <v>6</v>
      </c>
      <c r="E4714" s="45" t="s">
        <v>23524</v>
      </c>
      <c r="F4714" s="45" t="s">
        <v>23525</v>
      </c>
      <c r="G4714" s="45" t="s">
        <v>23526</v>
      </c>
      <c r="H4714" s="46" t="s">
        <v>23527</v>
      </c>
      <c r="I4714" s="45" t="s">
        <v>22990</v>
      </c>
      <c r="J4714" s="46" t="s">
        <v>22991</v>
      </c>
      <c r="K4714" s="46" t="s">
        <v>22991</v>
      </c>
      <c r="L4714" s="45" t="s">
        <v>7306</v>
      </c>
      <c r="M4714" s="45" t="s">
        <v>7307</v>
      </c>
    </row>
    <row r="4715" spans="1:13" ht="43.2">
      <c r="A4715" s="42" t="s">
        <v>7161</v>
      </c>
      <c r="B4715" s="43">
        <f t="shared" si="148"/>
        <v>141</v>
      </c>
      <c r="C4715" s="43" t="str">
        <f t="shared" si="147"/>
        <v>44.1141</v>
      </c>
      <c r="D4715" s="44">
        <v>6</v>
      </c>
      <c r="E4715" s="45" t="s">
        <v>23528</v>
      </c>
      <c r="F4715" s="45" t="s">
        <v>23529</v>
      </c>
      <c r="G4715" s="45" t="s">
        <v>23530</v>
      </c>
      <c r="H4715" s="45" t="s">
        <v>23531</v>
      </c>
      <c r="I4715" s="45" t="s">
        <v>22990</v>
      </c>
      <c r="J4715" s="46" t="s">
        <v>22991</v>
      </c>
      <c r="K4715" s="46" t="s">
        <v>22991</v>
      </c>
      <c r="L4715" s="45" t="s">
        <v>7306</v>
      </c>
      <c r="M4715" s="45" t="s">
        <v>7307</v>
      </c>
    </row>
    <row r="4716" spans="1:13" ht="43.2">
      <c r="A4716" s="42" t="s">
        <v>7161</v>
      </c>
      <c r="B4716" s="43">
        <f t="shared" si="148"/>
        <v>142</v>
      </c>
      <c r="C4716" s="43" t="str">
        <f t="shared" si="147"/>
        <v>44.1142</v>
      </c>
      <c r="D4716" s="44">
        <v>7</v>
      </c>
      <c r="E4716" s="45" t="s">
        <v>23532</v>
      </c>
      <c r="F4716" s="45" t="s">
        <v>23533</v>
      </c>
      <c r="G4716" s="45" t="s">
        <v>23534</v>
      </c>
      <c r="H4716" s="46" t="s">
        <v>23535</v>
      </c>
      <c r="I4716" s="45" t="s">
        <v>22990</v>
      </c>
      <c r="J4716" s="46" t="s">
        <v>22991</v>
      </c>
      <c r="K4716" s="46" t="s">
        <v>22991</v>
      </c>
      <c r="L4716" s="45" t="s">
        <v>7306</v>
      </c>
      <c r="M4716" s="45" t="s">
        <v>7307</v>
      </c>
    </row>
    <row r="4717" spans="1:13" ht="43.2">
      <c r="A4717" s="42" t="s">
        <v>7161</v>
      </c>
      <c r="B4717" s="43">
        <f t="shared" si="148"/>
        <v>143</v>
      </c>
      <c r="C4717" s="43" t="str">
        <f t="shared" si="147"/>
        <v>44.1143</v>
      </c>
      <c r="D4717" s="44">
        <v>7</v>
      </c>
      <c r="E4717" s="45" t="s">
        <v>23536</v>
      </c>
      <c r="F4717" s="45" t="s">
        <v>23537</v>
      </c>
      <c r="G4717" s="45" t="s">
        <v>23538</v>
      </c>
      <c r="H4717" s="46" t="s">
        <v>23539</v>
      </c>
      <c r="I4717" s="45" t="s">
        <v>22990</v>
      </c>
      <c r="J4717" s="46" t="s">
        <v>22991</v>
      </c>
      <c r="K4717" s="46" t="s">
        <v>22991</v>
      </c>
      <c r="L4717" s="45" t="s">
        <v>7306</v>
      </c>
      <c r="M4717" s="45" t="s">
        <v>7307</v>
      </c>
    </row>
    <row r="4718" spans="1:13" ht="43.2">
      <c r="A4718" s="42" t="s">
        <v>7161</v>
      </c>
      <c r="B4718" s="43">
        <f t="shared" si="148"/>
        <v>144</v>
      </c>
      <c r="C4718" s="43" t="str">
        <f t="shared" si="147"/>
        <v>44.1144</v>
      </c>
      <c r="D4718" s="44">
        <v>7</v>
      </c>
      <c r="E4718" s="45" t="s">
        <v>23540</v>
      </c>
      <c r="F4718" s="45" t="s">
        <v>23541</v>
      </c>
      <c r="G4718" s="45" t="s">
        <v>23542</v>
      </c>
      <c r="H4718" s="46" t="s">
        <v>23543</v>
      </c>
      <c r="I4718" s="45" t="s">
        <v>22990</v>
      </c>
      <c r="J4718" s="46" t="s">
        <v>22991</v>
      </c>
      <c r="K4718" s="46" t="s">
        <v>22991</v>
      </c>
      <c r="L4718" s="45" t="s">
        <v>7306</v>
      </c>
      <c r="M4718" s="45" t="s">
        <v>7307</v>
      </c>
    </row>
    <row r="4719" spans="1:13" ht="43.2">
      <c r="A4719" s="42" t="s">
        <v>7161</v>
      </c>
      <c r="B4719" s="43">
        <f t="shared" si="148"/>
        <v>145</v>
      </c>
      <c r="C4719" s="43" t="str">
        <f t="shared" si="147"/>
        <v>44.1145</v>
      </c>
      <c r="D4719" s="44">
        <v>7</v>
      </c>
      <c r="E4719" s="45" t="s">
        <v>23544</v>
      </c>
      <c r="F4719" s="45" t="s">
        <v>23545</v>
      </c>
      <c r="G4719" s="45" t="s">
        <v>23546</v>
      </c>
      <c r="H4719" s="46" t="s">
        <v>23547</v>
      </c>
      <c r="I4719" s="45" t="s">
        <v>22990</v>
      </c>
      <c r="J4719" s="46" t="s">
        <v>22991</v>
      </c>
      <c r="K4719" s="46" t="s">
        <v>22991</v>
      </c>
      <c r="L4719" s="45" t="s">
        <v>7306</v>
      </c>
      <c r="M4719" s="45" t="s">
        <v>7307</v>
      </c>
    </row>
    <row r="4720" spans="1:13" ht="43.2">
      <c r="A4720" s="42" t="s">
        <v>7161</v>
      </c>
      <c r="B4720" s="43">
        <f t="shared" si="148"/>
        <v>146</v>
      </c>
      <c r="C4720" s="43" t="str">
        <f t="shared" si="147"/>
        <v>44.1146</v>
      </c>
      <c r="D4720" s="44">
        <v>7</v>
      </c>
      <c r="E4720" s="45" t="s">
        <v>23548</v>
      </c>
      <c r="F4720" s="45" t="s">
        <v>23549</v>
      </c>
      <c r="G4720" s="45" t="s">
        <v>23550</v>
      </c>
      <c r="H4720" s="46" t="s">
        <v>23551</v>
      </c>
      <c r="I4720" s="45" t="s">
        <v>22990</v>
      </c>
      <c r="J4720" s="46" t="s">
        <v>22991</v>
      </c>
      <c r="K4720" s="46" t="s">
        <v>22991</v>
      </c>
      <c r="L4720" s="45" t="s">
        <v>7306</v>
      </c>
      <c r="M4720" s="45" t="s">
        <v>7307</v>
      </c>
    </row>
    <row r="4721" spans="1:13" ht="43.2">
      <c r="A4721" s="42" t="s">
        <v>7161</v>
      </c>
      <c r="B4721" s="43">
        <f t="shared" si="148"/>
        <v>147</v>
      </c>
      <c r="C4721" s="43" t="str">
        <f t="shared" si="147"/>
        <v>44.1147</v>
      </c>
      <c r="D4721" s="44">
        <v>7</v>
      </c>
      <c r="E4721" s="45" t="s">
        <v>23552</v>
      </c>
      <c r="F4721" s="45" t="s">
        <v>23553</v>
      </c>
      <c r="G4721" s="45" t="s">
        <v>23554</v>
      </c>
      <c r="H4721" s="46" t="s">
        <v>23555</v>
      </c>
      <c r="I4721" s="45" t="s">
        <v>22990</v>
      </c>
      <c r="J4721" s="46" t="s">
        <v>22991</v>
      </c>
      <c r="K4721" s="46" t="s">
        <v>22991</v>
      </c>
      <c r="L4721" s="45" t="s">
        <v>7306</v>
      </c>
      <c r="M4721" s="45" t="s">
        <v>7307</v>
      </c>
    </row>
    <row r="4722" spans="1:13" ht="43.2">
      <c r="A4722" s="42" t="s">
        <v>7161</v>
      </c>
      <c r="B4722" s="43">
        <f t="shared" si="148"/>
        <v>148</v>
      </c>
      <c r="C4722" s="43" t="str">
        <f t="shared" si="147"/>
        <v>44.1148</v>
      </c>
      <c r="D4722" s="44">
        <v>7</v>
      </c>
      <c r="E4722" s="45" t="s">
        <v>23556</v>
      </c>
      <c r="F4722" s="45" t="s">
        <v>23557</v>
      </c>
      <c r="G4722" s="45" t="s">
        <v>23558</v>
      </c>
      <c r="H4722" s="46" t="s">
        <v>23559</v>
      </c>
      <c r="I4722" s="45" t="s">
        <v>22990</v>
      </c>
      <c r="J4722" s="46" t="s">
        <v>22991</v>
      </c>
      <c r="K4722" s="46" t="s">
        <v>22991</v>
      </c>
      <c r="L4722" s="45" t="s">
        <v>7306</v>
      </c>
      <c r="M4722" s="45" t="s">
        <v>7307</v>
      </c>
    </row>
    <row r="4723" spans="1:13" ht="43.2">
      <c r="A4723" s="42" t="s">
        <v>7161</v>
      </c>
      <c r="B4723" s="43">
        <f t="shared" si="148"/>
        <v>149</v>
      </c>
      <c r="C4723" s="43" t="str">
        <f t="shared" si="147"/>
        <v>44.1149</v>
      </c>
      <c r="D4723" s="44">
        <v>7</v>
      </c>
      <c r="E4723" s="45" t="s">
        <v>23560</v>
      </c>
      <c r="F4723" s="45" t="s">
        <v>23561</v>
      </c>
      <c r="G4723" s="45" t="s">
        <v>23562</v>
      </c>
      <c r="H4723" s="46" t="s">
        <v>23563</v>
      </c>
      <c r="I4723" s="45" t="s">
        <v>22990</v>
      </c>
      <c r="J4723" s="46" t="s">
        <v>22991</v>
      </c>
      <c r="K4723" s="46" t="s">
        <v>22991</v>
      </c>
      <c r="L4723" s="45" t="s">
        <v>7306</v>
      </c>
      <c r="M4723" s="45" t="s">
        <v>7307</v>
      </c>
    </row>
    <row r="4724" spans="1:13" ht="43.2">
      <c r="A4724" s="42" t="s">
        <v>7161</v>
      </c>
      <c r="B4724" s="43">
        <f t="shared" si="148"/>
        <v>150</v>
      </c>
      <c r="C4724" s="43" t="str">
        <f t="shared" si="147"/>
        <v>44.1150</v>
      </c>
      <c r="D4724" s="44">
        <v>7</v>
      </c>
      <c r="E4724" s="45" t="s">
        <v>23564</v>
      </c>
      <c r="F4724" s="45" t="s">
        <v>23565</v>
      </c>
      <c r="G4724" s="45" t="s">
        <v>23566</v>
      </c>
      <c r="H4724" s="46" t="s">
        <v>23567</v>
      </c>
      <c r="I4724" s="45" t="s">
        <v>22990</v>
      </c>
      <c r="J4724" s="46" t="s">
        <v>22991</v>
      </c>
      <c r="K4724" s="46" t="s">
        <v>22991</v>
      </c>
      <c r="L4724" s="45" t="s">
        <v>7306</v>
      </c>
      <c r="M4724" s="45" t="s">
        <v>7307</v>
      </c>
    </row>
    <row r="4725" spans="1:13" ht="43.2">
      <c r="A4725" s="42" t="s">
        <v>7161</v>
      </c>
      <c r="B4725" s="43">
        <f t="shared" si="148"/>
        <v>151</v>
      </c>
      <c r="C4725" s="43" t="str">
        <f t="shared" si="147"/>
        <v>44.1151</v>
      </c>
      <c r="D4725" s="44">
        <v>7</v>
      </c>
      <c r="E4725" s="45" t="s">
        <v>23568</v>
      </c>
      <c r="F4725" s="45" t="s">
        <v>23569</v>
      </c>
      <c r="G4725" s="45" t="s">
        <v>23570</v>
      </c>
      <c r="H4725" s="46" t="s">
        <v>23571</v>
      </c>
      <c r="I4725" s="45" t="s">
        <v>22990</v>
      </c>
      <c r="J4725" s="46" t="s">
        <v>22991</v>
      </c>
      <c r="K4725" s="46" t="s">
        <v>22991</v>
      </c>
      <c r="L4725" s="45" t="s">
        <v>7306</v>
      </c>
      <c r="M4725" s="45" t="s">
        <v>7307</v>
      </c>
    </row>
    <row r="4726" spans="1:13" ht="43.2">
      <c r="A4726" s="42" t="s">
        <v>7161</v>
      </c>
      <c r="B4726" s="43">
        <f t="shared" si="148"/>
        <v>152</v>
      </c>
      <c r="C4726" s="43" t="str">
        <f t="shared" si="147"/>
        <v>44.1152</v>
      </c>
      <c r="D4726" s="44">
        <v>7</v>
      </c>
      <c r="E4726" s="45" t="s">
        <v>23572</v>
      </c>
      <c r="F4726" s="45" t="s">
        <v>23573</v>
      </c>
      <c r="G4726" s="45" t="s">
        <v>23574</v>
      </c>
      <c r="H4726" s="46" t="s">
        <v>23575</v>
      </c>
      <c r="I4726" s="45" t="s">
        <v>22990</v>
      </c>
      <c r="J4726" s="46" t="s">
        <v>22991</v>
      </c>
      <c r="K4726" s="46" t="s">
        <v>22991</v>
      </c>
      <c r="L4726" s="45" t="s">
        <v>7306</v>
      </c>
      <c r="M4726" s="45" t="s">
        <v>7307</v>
      </c>
    </row>
    <row r="4727" spans="1:13" ht="43.2">
      <c r="A4727" s="42" t="s">
        <v>7161</v>
      </c>
      <c r="B4727" s="43">
        <f t="shared" si="148"/>
        <v>153</v>
      </c>
      <c r="C4727" s="43" t="str">
        <f t="shared" si="147"/>
        <v>44.1153</v>
      </c>
      <c r="D4727" s="44">
        <v>6</v>
      </c>
      <c r="E4727" s="45" t="s">
        <v>23576</v>
      </c>
      <c r="F4727" s="45" t="s">
        <v>23577</v>
      </c>
      <c r="G4727" s="45" t="s">
        <v>23578</v>
      </c>
      <c r="H4727" s="45" t="s">
        <v>23579</v>
      </c>
      <c r="I4727" s="45" t="s">
        <v>22990</v>
      </c>
      <c r="J4727" s="46" t="s">
        <v>22991</v>
      </c>
      <c r="K4727" s="46" t="s">
        <v>22991</v>
      </c>
      <c r="L4727" s="45" t="s">
        <v>7306</v>
      </c>
      <c r="M4727" s="45" t="s">
        <v>7307</v>
      </c>
    </row>
    <row r="4728" spans="1:13" ht="43.2">
      <c r="A4728" s="42" t="s">
        <v>7161</v>
      </c>
      <c r="B4728" s="43">
        <f t="shared" si="148"/>
        <v>154</v>
      </c>
      <c r="C4728" s="43" t="str">
        <f t="shared" si="147"/>
        <v>44.1154</v>
      </c>
      <c r="D4728" s="44">
        <v>6</v>
      </c>
      <c r="E4728" s="45" t="s">
        <v>23580</v>
      </c>
      <c r="F4728" s="45" t="s">
        <v>23581</v>
      </c>
      <c r="G4728" s="45" t="s">
        <v>23582</v>
      </c>
      <c r="H4728" s="46" t="s">
        <v>23583</v>
      </c>
      <c r="I4728" s="45" t="s">
        <v>22990</v>
      </c>
      <c r="J4728" s="46" t="s">
        <v>22991</v>
      </c>
      <c r="K4728" s="46" t="s">
        <v>22991</v>
      </c>
      <c r="L4728" s="45" t="s">
        <v>7306</v>
      </c>
      <c r="M4728" s="45" t="s">
        <v>7307</v>
      </c>
    </row>
    <row r="4729" spans="1:13" ht="43.2">
      <c r="A4729" s="42" t="s">
        <v>7161</v>
      </c>
      <c r="B4729" s="43">
        <f t="shared" si="148"/>
        <v>155</v>
      </c>
      <c r="C4729" s="43" t="str">
        <f t="shared" si="147"/>
        <v>44.1155</v>
      </c>
      <c r="D4729" s="44">
        <v>6</v>
      </c>
      <c r="E4729" s="45" t="s">
        <v>23584</v>
      </c>
      <c r="F4729" s="45" t="s">
        <v>23585</v>
      </c>
      <c r="G4729" s="45" t="s">
        <v>23586</v>
      </c>
      <c r="H4729" s="45" t="s">
        <v>23587</v>
      </c>
      <c r="I4729" s="45" t="s">
        <v>22990</v>
      </c>
      <c r="J4729" s="46" t="s">
        <v>22991</v>
      </c>
      <c r="K4729" s="46" t="s">
        <v>22991</v>
      </c>
      <c r="L4729" s="45" t="s">
        <v>7306</v>
      </c>
      <c r="M4729" s="45" t="s">
        <v>7307</v>
      </c>
    </row>
    <row r="4730" spans="1:13" ht="43.2">
      <c r="A4730" s="42" t="s">
        <v>7161</v>
      </c>
      <c r="B4730" s="43">
        <f t="shared" si="148"/>
        <v>156</v>
      </c>
      <c r="C4730" s="43" t="str">
        <f t="shared" si="147"/>
        <v>44.1156</v>
      </c>
      <c r="D4730" s="44">
        <v>6</v>
      </c>
      <c r="E4730" s="45" t="s">
        <v>23588</v>
      </c>
      <c r="F4730" s="45" t="s">
        <v>23589</v>
      </c>
      <c r="G4730" s="45" t="s">
        <v>23590</v>
      </c>
      <c r="H4730" s="46" t="s">
        <v>23591</v>
      </c>
      <c r="I4730" s="45" t="s">
        <v>22990</v>
      </c>
      <c r="J4730" s="46" t="s">
        <v>22991</v>
      </c>
      <c r="K4730" s="46" t="s">
        <v>22991</v>
      </c>
      <c r="L4730" s="45" t="s">
        <v>7306</v>
      </c>
      <c r="M4730" s="45" t="s">
        <v>7307</v>
      </c>
    </row>
    <row r="4731" spans="1:13" ht="43.2">
      <c r="A4731" s="42" t="s">
        <v>7161</v>
      </c>
      <c r="B4731" s="43">
        <f t="shared" si="148"/>
        <v>157</v>
      </c>
      <c r="C4731" s="43" t="str">
        <f t="shared" si="147"/>
        <v>44.1157</v>
      </c>
      <c r="D4731" s="44">
        <v>5</v>
      </c>
      <c r="E4731" s="45" t="s">
        <v>23592</v>
      </c>
      <c r="F4731" s="45" t="s">
        <v>23593</v>
      </c>
      <c r="G4731" s="45" t="s">
        <v>7163</v>
      </c>
      <c r="H4731" s="46" t="s">
        <v>23594</v>
      </c>
      <c r="I4731" s="45" t="s">
        <v>22990</v>
      </c>
      <c r="J4731" s="46" t="s">
        <v>22991</v>
      </c>
      <c r="K4731" s="46" t="s">
        <v>22991</v>
      </c>
      <c r="L4731" s="45" t="s">
        <v>7306</v>
      </c>
      <c r="M4731" s="45" t="s">
        <v>7307</v>
      </c>
    </row>
    <row r="4732" spans="1:13" ht="43.2">
      <c r="A4732" s="42" t="s">
        <v>7161</v>
      </c>
      <c r="B4732" s="43">
        <f t="shared" si="148"/>
        <v>158</v>
      </c>
      <c r="C4732" s="43" t="str">
        <f t="shared" si="147"/>
        <v>44.1158</v>
      </c>
      <c r="D4732" s="44">
        <v>6</v>
      </c>
      <c r="E4732" s="45" t="s">
        <v>23595</v>
      </c>
      <c r="F4732" s="45" t="s">
        <v>23596</v>
      </c>
      <c r="G4732" s="45" t="s">
        <v>23597</v>
      </c>
      <c r="H4732" s="45" t="s">
        <v>23598</v>
      </c>
      <c r="I4732" s="45" t="s">
        <v>22990</v>
      </c>
      <c r="J4732" s="46" t="s">
        <v>22991</v>
      </c>
      <c r="K4732" s="46" t="s">
        <v>22991</v>
      </c>
      <c r="L4732" s="45" t="s">
        <v>7306</v>
      </c>
      <c r="M4732" s="45" t="s">
        <v>7307</v>
      </c>
    </row>
    <row r="4733" spans="1:13" ht="43.2">
      <c r="A4733" s="42" t="s">
        <v>7161</v>
      </c>
      <c r="B4733" s="43">
        <f t="shared" si="148"/>
        <v>159</v>
      </c>
      <c r="C4733" s="43" t="str">
        <f t="shared" si="147"/>
        <v>44.1159</v>
      </c>
      <c r="D4733" s="44">
        <v>6</v>
      </c>
      <c r="E4733" s="45" t="s">
        <v>23599</v>
      </c>
      <c r="F4733" s="45" t="s">
        <v>23600</v>
      </c>
      <c r="G4733" s="45" t="s">
        <v>23601</v>
      </c>
      <c r="H4733" s="45" t="s">
        <v>23602</v>
      </c>
      <c r="I4733" s="45" t="s">
        <v>22990</v>
      </c>
      <c r="J4733" s="46" t="s">
        <v>22991</v>
      </c>
      <c r="K4733" s="46" t="s">
        <v>22991</v>
      </c>
      <c r="L4733" s="45" t="s">
        <v>7306</v>
      </c>
      <c r="M4733" s="45" t="s">
        <v>7307</v>
      </c>
    </row>
    <row r="4734" spans="1:13" ht="43.2">
      <c r="A4734" s="42" t="s">
        <v>7161</v>
      </c>
      <c r="B4734" s="43">
        <f t="shared" si="148"/>
        <v>160</v>
      </c>
      <c r="C4734" s="43" t="str">
        <f t="shared" si="147"/>
        <v>44.1160</v>
      </c>
      <c r="D4734" s="44">
        <v>7</v>
      </c>
      <c r="E4734" s="45" t="s">
        <v>23603</v>
      </c>
      <c r="F4734" s="45" t="s">
        <v>23604</v>
      </c>
      <c r="G4734" s="45" t="s">
        <v>23605</v>
      </c>
      <c r="H4734" s="46" t="s">
        <v>23606</v>
      </c>
      <c r="I4734" s="45" t="s">
        <v>22990</v>
      </c>
      <c r="J4734" s="46" t="s">
        <v>22991</v>
      </c>
      <c r="K4734" s="46" t="s">
        <v>22991</v>
      </c>
      <c r="L4734" s="45" t="s">
        <v>7306</v>
      </c>
      <c r="M4734" s="45" t="s">
        <v>7307</v>
      </c>
    </row>
    <row r="4735" spans="1:13" ht="43.2">
      <c r="A4735" s="42" t="s">
        <v>7161</v>
      </c>
      <c r="B4735" s="43">
        <f t="shared" si="148"/>
        <v>161</v>
      </c>
      <c r="C4735" s="43" t="str">
        <f t="shared" si="147"/>
        <v>44.1161</v>
      </c>
      <c r="D4735" s="44">
        <v>7</v>
      </c>
      <c r="E4735" s="45" t="s">
        <v>23607</v>
      </c>
      <c r="F4735" s="45" t="s">
        <v>23608</v>
      </c>
      <c r="G4735" s="45" t="s">
        <v>23609</v>
      </c>
      <c r="H4735" s="46" t="s">
        <v>23610</v>
      </c>
      <c r="I4735" s="45" t="s">
        <v>22990</v>
      </c>
      <c r="J4735" s="46" t="s">
        <v>22991</v>
      </c>
      <c r="K4735" s="46" t="s">
        <v>22991</v>
      </c>
      <c r="L4735" s="45" t="s">
        <v>7306</v>
      </c>
      <c r="M4735" s="45" t="s">
        <v>7307</v>
      </c>
    </row>
    <row r="4736" spans="1:13" ht="43.2">
      <c r="A4736" s="42" t="s">
        <v>7161</v>
      </c>
      <c r="B4736" s="43">
        <f t="shared" si="148"/>
        <v>162</v>
      </c>
      <c r="C4736" s="43" t="str">
        <f t="shared" si="147"/>
        <v>44.1162</v>
      </c>
      <c r="D4736" s="44">
        <v>7</v>
      </c>
      <c r="E4736" s="45" t="s">
        <v>23611</v>
      </c>
      <c r="F4736" s="45" t="s">
        <v>23612</v>
      </c>
      <c r="G4736" s="45" t="s">
        <v>23613</v>
      </c>
      <c r="H4736" s="46" t="s">
        <v>23614</v>
      </c>
      <c r="I4736" s="45" t="s">
        <v>22990</v>
      </c>
      <c r="J4736" s="46" t="s">
        <v>22991</v>
      </c>
      <c r="K4736" s="46" t="s">
        <v>22991</v>
      </c>
      <c r="L4736" s="45" t="s">
        <v>7306</v>
      </c>
      <c r="M4736" s="45" t="s">
        <v>7307</v>
      </c>
    </row>
    <row r="4737" spans="1:13" ht="43.2">
      <c r="A4737" s="42" t="s">
        <v>7161</v>
      </c>
      <c r="B4737" s="43">
        <f t="shared" si="148"/>
        <v>163</v>
      </c>
      <c r="C4737" s="43" t="str">
        <f t="shared" si="147"/>
        <v>44.1163</v>
      </c>
      <c r="D4737" s="44">
        <v>7</v>
      </c>
      <c r="E4737" s="45" t="s">
        <v>23615</v>
      </c>
      <c r="F4737" s="45" t="s">
        <v>23616</v>
      </c>
      <c r="G4737" s="45" t="s">
        <v>23617</v>
      </c>
      <c r="H4737" s="46" t="s">
        <v>23618</v>
      </c>
      <c r="I4737" s="45" t="s">
        <v>22990</v>
      </c>
      <c r="J4737" s="46" t="s">
        <v>22991</v>
      </c>
      <c r="K4737" s="46" t="s">
        <v>22991</v>
      </c>
      <c r="L4737" s="45" t="s">
        <v>7306</v>
      </c>
      <c r="M4737" s="45" t="s">
        <v>7307</v>
      </c>
    </row>
    <row r="4738" spans="1:13" ht="43.2">
      <c r="A4738" s="42" t="s">
        <v>7161</v>
      </c>
      <c r="B4738" s="43">
        <f t="shared" si="148"/>
        <v>164</v>
      </c>
      <c r="C4738" s="43" t="str">
        <f t="shared" si="147"/>
        <v>44.1164</v>
      </c>
      <c r="D4738" s="44">
        <v>7</v>
      </c>
      <c r="E4738" s="45" t="s">
        <v>23619</v>
      </c>
      <c r="F4738" s="45" t="s">
        <v>23620</v>
      </c>
      <c r="G4738" s="45" t="s">
        <v>23621</v>
      </c>
      <c r="H4738" s="46" t="s">
        <v>23622</v>
      </c>
      <c r="I4738" s="45" t="s">
        <v>22990</v>
      </c>
      <c r="J4738" s="46" t="s">
        <v>22991</v>
      </c>
      <c r="K4738" s="46" t="s">
        <v>22991</v>
      </c>
      <c r="L4738" s="45" t="s">
        <v>7306</v>
      </c>
      <c r="M4738" s="45" t="s">
        <v>7307</v>
      </c>
    </row>
    <row r="4739" spans="1:13" ht="43.2">
      <c r="A4739" s="42" t="s">
        <v>7161</v>
      </c>
      <c r="B4739" s="43">
        <f t="shared" si="148"/>
        <v>165</v>
      </c>
      <c r="C4739" s="43" t="str">
        <f t="shared" ref="C4739:C4802" si="149">+CONCATENATE(A4739,B4739)</f>
        <v>44.1165</v>
      </c>
      <c r="D4739" s="44">
        <v>7</v>
      </c>
      <c r="E4739" s="45" t="s">
        <v>23623</v>
      </c>
      <c r="F4739" s="45" t="s">
        <v>23624</v>
      </c>
      <c r="G4739" s="45" t="s">
        <v>23625</v>
      </c>
      <c r="H4739" s="46" t="s">
        <v>23626</v>
      </c>
      <c r="I4739" s="45" t="s">
        <v>22990</v>
      </c>
      <c r="J4739" s="46" t="s">
        <v>22991</v>
      </c>
      <c r="K4739" s="46" t="s">
        <v>22991</v>
      </c>
      <c r="L4739" s="45" t="s">
        <v>7306</v>
      </c>
      <c r="M4739" s="45" t="s">
        <v>7307</v>
      </c>
    </row>
    <row r="4740" spans="1:13" ht="43.2">
      <c r="A4740" s="42" t="s">
        <v>7161</v>
      </c>
      <c r="B4740" s="43">
        <f t="shared" ref="B4740:B4803" si="150">+IF(A4740=A4739,B4739+1,1)</f>
        <v>166</v>
      </c>
      <c r="C4740" s="43" t="str">
        <f t="shared" si="149"/>
        <v>44.1166</v>
      </c>
      <c r="D4740" s="44">
        <v>7</v>
      </c>
      <c r="E4740" s="45" t="s">
        <v>23627</v>
      </c>
      <c r="F4740" s="45" t="s">
        <v>23628</v>
      </c>
      <c r="G4740" s="45" t="s">
        <v>23629</v>
      </c>
      <c r="H4740" s="46" t="s">
        <v>23630</v>
      </c>
      <c r="I4740" s="45" t="s">
        <v>22990</v>
      </c>
      <c r="J4740" s="46" t="s">
        <v>22991</v>
      </c>
      <c r="K4740" s="46" t="s">
        <v>22991</v>
      </c>
      <c r="L4740" s="45" t="s">
        <v>7306</v>
      </c>
      <c r="M4740" s="45" t="s">
        <v>7307</v>
      </c>
    </row>
    <row r="4741" spans="1:13" ht="43.2">
      <c r="A4741" s="42" t="s">
        <v>7161</v>
      </c>
      <c r="B4741" s="43">
        <f t="shared" si="150"/>
        <v>167</v>
      </c>
      <c r="C4741" s="43" t="str">
        <f t="shared" si="149"/>
        <v>44.1167</v>
      </c>
      <c r="D4741" s="44">
        <v>7</v>
      </c>
      <c r="E4741" s="45" t="s">
        <v>23631</v>
      </c>
      <c r="F4741" s="45" t="s">
        <v>23632</v>
      </c>
      <c r="G4741" s="45" t="s">
        <v>23633</v>
      </c>
      <c r="H4741" s="46" t="s">
        <v>23634</v>
      </c>
      <c r="I4741" s="45" t="s">
        <v>22990</v>
      </c>
      <c r="J4741" s="46" t="s">
        <v>22991</v>
      </c>
      <c r="K4741" s="46" t="s">
        <v>22991</v>
      </c>
      <c r="L4741" s="45" t="s">
        <v>7306</v>
      </c>
      <c r="M4741" s="45" t="s">
        <v>7307</v>
      </c>
    </row>
    <row r="4742" spans="1:13" ht="43.2">
      <c r="A4742" s="42" t="s">
        <v>7161</v>
      </c>
      <c r="B4742" s="43">
        <f t="shared" si="150"/>
        <v>168</v>
      </c>
      <c r="C4742" s="43" t="str">
        <f t="shared" si="149"/>
        <v>44.1168</v>
      </c>
      <c r="D4742" s="44">
        <v>7</v>
      </c>
      <c r="E4742" s="45" t="s">
        <v>23635</v>
      </c>
      <c r="F4742" s="45" t="s">
        <v>23636</v>
      </c>
      <c r="G4742" s="45" t="s">
        <v>23637</v>
      </c>
      <c r="H4742" s="46" t="s">
        <v>23638</v>
      </c>
      <c r="I4742" s="45" t="s">
        <v>22990</v>
      </c>
      <c r="J4742" s="46" t="s">
        <v>22991</v>
      </c>
      <c r="K4742" s="46" t="s">
        <v>22991</v>
      </c>
      <c r="L4742" s="45" t="s">
        <v>7306</v>
      </c>
      <c r="M4742" s="45" t="s">
        <v>7307</v>
      </c>
    </row>
    <row r="4743" spans="1:13" ht="43.2">
      <c r="A4743" s="42" t="s">
        <v>7161</v>
      </c>
      <c r="B4743" s="43">
        <f t="shared" si="150"/>
        <v>169</v>
      </c>
      <c r="C4743" s="43" t="str">
        <f t="shared" si="149"/>
        <v>44.1169</v>
      </c>
      <c r="D4743" s="44">
        <v>7</v>
      </c>
      <c r="E4743" s="45" t="s">
        <v>23639</v>
      </c>
      <c r="F4743" s="45" t="s">
        <v>23640</v>
      </c>
      <c r="G4743" s="45" t="s">
        <v>23641</v>
      </c>
      <c r="H4743" s="46" t="s">
        <v>23642</v>
      </c>
      <c r="I4743" s="45" t="s">
        <v>22990</v>
      </c>
      <c r="J4743" s="46" t="s">
        <v>22991</v>
      </c>
      <c r="K4743" s="46" t="s">
        <v>22991</v>
      </c>
      <c r="L4743" s="45" t="s">
        <v>7306</v>
      </c>
      <c r="M4743" s="45" t="s">
        <v>7307</v>
      </c>
    </row>
    <row r="4744" spans="1:13" ht="43.2">
      <c r="A4744" s="42" t="s">
        <v>7161</v>
      </c>
      <c r="B4744" s="43">
        <f t="shared" si="150"/>
        <v>170</v>
      </c>
      <c r="C4744" s="43" t="str">
        <f t="shared" si="149"/>
        <v>44.1170</v>
      </c>
      <c r="D4744" s="44">
        <v>7</v>
      </c>
      <c r="E4744" s="45" t="s">
        <v>23643</v>
      </c>
      <c r="F4744" s="45" t="s">
        <v>23644</v>
      </c>
      <c r="G4744" s="45" t="s">
        <v>23645</v>
      </c>
      <c r="H4744" s="46" t="s">
        <v>23646</v>
      </c>
      <c r="I4744" s="45" t="s">
        <v>22990</v>
      </c>
      <c r="J4744" s="46" t="s">
        <v>22991</v>
      </c>
      <c r="K4744" s="46" t="s">
        <v>22991</v>
      </c>
      <c r="L4744" s="45" t="s">
        <v>7306</v>
      </c>
      <c r="M4744" s="45" t="s">
        <v>7307</v>
      </c>
    </row>
    <row r="4745" spans="1:13" ht="43.2">
      <c r="A4745" s="42" t="s">
        <v>7161</v>
      </c>
      <c r="B4745" s="43">
        <f t="shared" si="150"/>
        <v>171</v>
      </c>
      <c r="C4745" s="43" t="str">
        <f t="shared" si="149"/>
        <v>44.1171</v>
      </c>
      <c r="D4745" s="44">
        <v>7</v>
      </c>
      <c r="E4745" s="45" t="s">
        <v>23647</v>
      </c>
      <c r="F4745" s="45" t="s">
        <v>23648</v>
      </c>
      <c r="G4745" s="45" t="s">
        <v>23649</v>
      </c>
      <c r="H4745" s="46" t="s">
        <v>23650</v>
      </c>
      <c r="I4745" s="45" t="s">
        <v>22990</v>
      </c>
      <c r="J4745" s="46" t="s">
        <v>22991</v>
      </c>
      <c r="K4745" s="46" t="s">
        <v>22991</v>
      </c>
      <c r="L4745" s="45" t="s">
        <v>7306</v>
      </c>
      <c r="M4745" s="45" t="s">
        <v>7307</v>
      </c>
    </row>
    <row r="4746" spans="1:13" ht="43.2">
      <c r="A4746" s="42" t="s">
        <v>7161</v>
      </c>
      <c r="B4746" s="43">
        <f t="shared" si="150"/>
        <v>172</v>
      </c>
      <c r="C4746" s="43" t="str">
        <f t="shared" si="149"/>
        <v>44.1172</v>
      </c>
      <c r="D4746" s="44">
        <v>6</v>
      </c>
      <c r="E4746" s="45" t="s">
        <v>23651</v>
      </c>
      <c r="F4746" s="45" t="s">
        <v>23652</v>
      </c>
      <c r="G4746" s="45" t="s">
        <v>23653</v>
      </c>
      <c r="H4746" s="45" t="s">
        <v>23654</v>
      </c>
      <c r="I4746" s="45" t="s">
        <v>22990</v>
      </c>
      <c r="J4746" s="46" t="s">
        <v>22991</v>
      </c>
      <c r="K4746" s="46" t="s">
        <v>22991</v>
      </c>
      <c r="L4746" s="45" t="s">
        <v>7306</v>
      </c>
      <c r="M4746" s="45" t="s">
        <v>7307</v>
      </c>
    </row>
    <row r="4747" spans="1:13" ht="43.2">
      <c r="A4747" s="42" t="s">
        <v>7161</v>
      </c>
      <c r="B4747" s="43">
        <f t="shared" si="150"/>
        <v>173</v>
      </c>
      <c r="C4747" s="43" t="str">
        <f t="shared" si="149"/>
        <v>44.1173</v>
      </c>
      <c r="D4747" s="44">
        <v>7</v>
      </c>
      <c r="E4747" s="45" t="s">
        <v>23655</v>
      </c>
      <c r="F4747" s="45" t="s">
        <v>23656</v>
      </c>
      <c r="G4747" s="45" t="s">
        <v>23657</v>
      </c>
      <c r="H4747" s="46" t="s">
        <v>23658</v>
      </c>
      <c r="I4747" s="45" t="s">
        <v>22990</v>
      </c>
      <c r="J4747" s="46" t="s">
        <v>22991</v>
      </c>
      <c r="K4747" s="46" t="s">
        <v>22991</v>
      </c>
      <c r="L4747" s="45" t="s">
        <v>7306</v>
      </c>
      <c r="M4747" s="45" t="s">
        <v>7307</v>
      </c>
    </row>
    <row r="4748" spans="1:13" ht="43.2">
      <c r="A4748" s="42" t="s">
        <v>7161</v>
      </c>
      <c r="B4748" s="43">
        <f t="shared" si="150"/>
        <v>174</v>
      </c>
      <c r="C4748" s="43" t="str">
        <f t="shared" si="149"/>
        <v>44.1174</v>
      </c>
      <c r="D4748" s="44">
        <v>7</v>
      </c>
      <c r="E4748" s="45" t="s">
        <v>23659</v>
      </c>
      <c r="F4748" s="45" t="s">
        <v>23660</v>
      </c>
      <c r="G4748" s="45" t="s">
        <v>23661</v>
      </c>
      <c r="H4748" s="46" t="s">
        <v>23662</v>
      </c>
      <c r="I4748" s="45" t="s">
        <v>22990</v>
      </c>
      <c r="J4748" s="46" t="s">
        <v>22991</v>
      </c>
      <c r="K4748" s="46" t="s">
        <v>22991</v>
      </c>
      <c r="L4748" s="45" t="s">
        <v>7306</v>
      </c>
      <c r="M4748" s="45" t="s">
        <v>7307</v>
      </c>
    </row>
    <row r="4749" spans="1:13" ht="43.2">
      <c r="A4749" s="42" t="s">
        <v>7161</v>
      </c>
      <c r="B4749" s="43">
        <f t="shared" si="150"/>
        <v>175</v>
      </c>
      <c r="C4749" s="43" t="str">
        <f t="shared" si="149"/>
        <v>44.1175</v>
      </c>
      <c r="D4749" s="44">
        <v>7</v>
      </c>
      <c r="E4749" s="45" t="s">
        <v>23663</v>
      </c>
      <c r="F4749" s="45" t="s">
        <v>23664</v>
      </c>
      <c r="G4749" s="45" t="s">
        <v>23665</v>
      </c>
      <c r="H4749" s="46" t="s">
        <v>23666</v>
      </c>
      <c r="I4749" s="45" t="s">
        <v>22990</v>
      </c>
      <c r="J4749" s="46" t="s">
        <v>22991</v>
      </c>
      <c r="K4749" s="46" t="s">
        <v>22991</v>
      </c>
      <c r="L4749" s="45" t="s">
        <v>7306</v>
      </c>
      <c r="M4749" s="45" t="s">
        <v>7307</v>
      </c>
    </row>
    <row r="4750" spans="1:13" ht="43.2">
      <c r="A4750" s="42" t="s">
        <v>7161</v>
      </c>
      <c r="B4750" s="43">
        <f t="shared" si="150"/>
        <v>176</v>
      </c>
      <c r="C4750" s="43" t="str">
        <f t="shared" si="149"/>
        <v>44.1176</v>
      </c>
      <c r="D4750" s="44">
        <v>5</v>
      </c>
      <c r="E4750" s="45" t="s">
        <v>23667</v>
      </c>
      <c r="F4750" s="45" t="s">
        <v>23668</v>
      </c>
      <c r="G4750" s="45" t="s">
        <v>23669</v>
      </c>
      <c r="H4750" s="46" t="s">
        <v>23670</v>
      </c>
      <c r="I4750" s="45" t="s">
        <v>22990</v>
      </c>
      <c r="J4750" s="46" t="s">
        <v>22991</v>
      </c>
      <c r="K4750" s="46" t="s">
        <v>22991</v>
      </c>
      <c r="L4750" s="45" t="s">
        <v>7306</v>
      </c>
      <c r="M4750" s="45" t="s">
        <v>7307</v>
      </c>
    </row>
    <row r="4751" spans="1:13" ht="43.2">
      <c r="A4751" s="42" t="s">
        <v>7161</v>
      </c>
      <c r="B4751" s="43">
        <f t="shared" si="150"/>
        <v>177</v>
      </c>
      <c r="C4751" s="43" t="str">
        <f t="shared" si="149"/>
        <v>44.1177</v>
      </c>
      <c r="D4751" s="44">
        <v>6</v>
      </c>
      <c r="E4751" s="45" t="s">
        <v>23671</v>
      </c>
      <c r="F4751" s="45" t="s">
        <v>23672</v>
      </c>
      <c r="G4751" s="45" t="s">
        <v>23673</v>
      </c>
      <c r="H4751" s="46" t="s">
        <v>23674</v>
      </c>
      <c r="I4751" s="45" t="s">
        <v>22990</v>
      </c>
      <c r="J4751" s="46" t="s">
        <v>22991</v>
      </c>
      <c r="K4751" s="46" t="s">
        <v>22991</v>
      </c>
      <c r="L4751" s="45" t="s">
        <v>7306</v>
      </c>
      <c r="M4751" s="45" t="s">
        <v>7307</v>
      </c>
    </row>
    <row r="4752" spans="1:13" ht="43.2">
      <c r="A4752" s="42" t="s">
        <v>7161</v>
      </c>
      <c r="B4752" s="43">
        <f t="shared" si="150"/>
        <v>178</v>
      </c>
      <c r="C4752" s="43" t="str">
        <f t="shared" si="149"/>
        <v>44.1178</v>
      </c>
      <c r="D4752" s="44">
        <v>6</v>
      </c>
      <c r="E4752" s="45" t="s">
        <v>23675</v>
      </c>
      <c r="F4752" s="45" t="s">
        <v>23676</v>
      </c>
      <c r="G4752" s="45" t="s">
        <v>23677</v>
      </c>
      <c r="H4752" s="46" t="s">
        <v>23678</v>
      </c>
      <c r="I4752" s="45" t="s">
        <v>22990</v>
      </c>
      <c r="J4752" s="46" t="s">
        <v>22991</v>
      </c>
      <c r="K4752" s="46" t="s">
        <v>22991</v>
      </c>
      <c r="L4752" s="45" t="s">
        <v>7306</v>
      </c>
      <c r="M4752" s="45" t="s">
        <v>7307</v>
      </c>
    </row>
    <row r="4753" spans="1:13" ht="43.2">
      <c r="A4753" s="42" t="s">
        <v>7161</v>
      </c>
      <c r="B4753" s="43">
        <f t="shared" si="150"/>
        <v>179</v>
      </c>
      <c r="C4753" s="43" t="str">
        <f t="shared" si="149"/>
        <v>44.1179</v>
      </c>
      <c r="D4753" s="44">
        <v>6</v>
      </c>
      <c r="E4753" s="45" t="s">
        <v>23679</v>
      </c>
      <c r="F4753" s="45" t="s">
        <v>23680</v>
      </c>
      <c r="G4753" s="45" t="s">
        <v>23681</v>
      </c>
      <c r="H4753" s="46" t="s">
        <v>23682</v>
      </c>
      <c r="I4753" s="45" t="s">
        <v>22990</v>
      </c>
      <c r="J4753" s="46" t="s">
        <v>22991</v>
      </c>
      <c r="K4753" s="46" t="s">
        <v>22991</v>
      </c>
      <c r="L4753" s="45" t="s">
        <v>7306</v>
      </c>
      <c r="M4753" s="45" t="s">
        <v>7307</v>
      </c>
    </row>
    <row r="4754" spans="1:13" ht="43.2">
      <c r="A4754" s="42" t="s">
        <v>7161</v>
      </c>
      <c r="B4754" s="43">
        <f t="shared" si="150"/>
        <v>180</v>
      </c>
      <c r="C4754" s="43" t="str">
        <f t="shared" si="149"/>
        <v>44.1180</v>
      </c>
      <c r="D4754" s="44">
        <v>6</v>
      </c>
      <c r="E4754" s="45" t="s">
        <v>23683</v>
      </c>
      <c r="F4754" s="45" t="s">
        <v>23684</v>
      </c>
      <c r="G4754" s="45" t="s">
        <v>23685</v>
      </c>
      <c r="H4754" s="46" t="s">
        <v>23686</v>
      </c>
      <c r="I4754" s="45" t="s">
        <v>22990</v>
      </c>
      <c r="J4754" s="46" t="s">
        <v>22991</v>
      </c>
      <c r="K4754" s="46" t="s">
        <v>22991</v>
      </c>
      <c r="L4754" s="45" t="s">
        <v>7306</v>
      </c>
      <c r="M4754" s="45" t="s">
        <v>7307</v>
      </c>
    </row>
    <row r="4755" spans="1:13" ht="43.2">
      <c r="A4755" s="42" t="s">
        <v>7161</v>
      </c>
      <c r="B4755" s="43">
        <f t="shared" si="150"/>
        <v>181</v>
      </c>
      <c r="C4755" s="43" t="str">
        <f t="shared" si="149"/>
        <v>44.1181</v>
      </c>
      <c r="D4755" s="44">
        <v>5</v>
      </c>
      <c r="E4755" s="45" t="s">
        <v>23687</v>
      </c>
      <c r="F4755" s="45" t="s">
        <v>23688</v>
      </c>
      <c r="G4755" s="45" t="s">
        <v>7176</v>
      </c>
      <c r="H4755" s="46" t="s">
        <v>23689</v>
      </c>
      <c r="I4755" s="45" t="s">
        <v>22990</v>
      </c>
      <c r="J4755" s="46" t="s">
        <v>22991</v>
      </c>
      <c r="K4755" s="46" t="s">
        <v>22991</v>
      </c>
      <c r="L4755" s="45" t="s">
        <v>7306</v>
      </c>
      <c r="M4755" s="45" t="s">
        <v>7307</v>
      </c>
    </row>
    <row r="4756" spans="1:13" ht="43.2">
      <c r="A4756" s="42" t="s">
        <v>7161</v>
      </c>
      <c r="B4756" s="43">
        <f t="shared" si="150"/>
        <v>182</v>
      </c>
      <c r="C4756" s="43" t="str">
        <f t="shared" si="149"/>
        <v>44.1182</v>
      </c>
      <c r="D4756" s="44">
        <v>6</v>
      </c>
      <c r="E4756" s="45" t="s">
        <v>23690</v>
      </c>
      <c r="F4756" s="45" t="s">
        <v>23691</v>
      </c>
      <c r="G4756" s="45" t="s">
        <v>23692</v>
      </c>
      <c r="H4756" s="46" t="s">
        <v>23693</v>
      </c>
      <c r="I4756" s="45" t="s">
        <v>22990</v>
      </c>
      <c r="J4756" s="46" t="s">
        <v>22991</v>
      </c>
      <c r="K4756" s="46" t="s">
        <v>22991</v>
      </c>
      <c r="L4756" s="45" t="s">
        <v>7306</v>
      </c>
      <c r="M4756" s="45" t="s">
        <v>7307</v>
      </c>
    </row>
    <row r="4757" spans="1:13" ht="43.2">
      <c r="A4757" s="42" t="s">
        <v>7161</v>
      </c>
      <c r="B4757" s="43">
        <f t="shared" si="150"/>
        <v>183</v>
      </c>
      <c r="C4757" s="43" t="str">
        <f t="shared" si="149"/>
        <v>44.1183</v>
      </c>
      <c r="D4757" s="44">
        <v>6</v>
      </c>
      <c r="E4757" s="45" t="s">
        <v>23694</v>
      </c>
      <c r="F4757" s="45" t="s">
        <v>23695</v>
      </c>
      <c r="G4757" s="45" t="s">
        <v>23696</v>
      </c>
      <c r="H4757" s="45" t="s">
        <v>23697</v>
      </c>
      <c r="I4757" s="45" t="s">
        <v>22990</v>
      </c>
      <c r="J4757" s="46" t="s">
        <v>22991</v>
      </c>
      <c r="K4757" s="46" t="s">
        <v>22991</v>
      </c>
      <c r="L4757" s="45" t="s">
        <v>7306</v>
      </c>
      <c r="M4757" s="45" t="s">
        <v>7307</v>
      </c>
    </row>
    <row r="4758" spans="1:13" ht="43.2">
      <c r="A4758" s="42" t="s">
        <v>7161</v>
      </c>
      <c r="B4758" s="43">
        <f t="shared" si="150"/>
        <v>184</v>
      </c>
      <c r="C4758" s="43" t="str">
        <f t="shared" si="149"/>
        <v>44.1184</v>
      </c>
      <c r="D4758" s="44">
        <v>6</v>
      </c>
      <c r="E4758" s="45" t="s">
        <v>23698</v>
      </c>
      <c r="F4758" s="45" t="s">
        <v>23699</v>
      </c>
      <c r="G4758" s="45" t="s">
        <v>23700</v>
      </c>
      <c r="H4758" s="46" t="s">
        <v>23701</v>
      </c>
      <c r="I4758" s="45" t="s">
        <v>22990</v>
      </c>
      <c r="J4758" s="46" t="s">
        <v>22991</v>
      </c>
      <c r="K4758" s="46" t="s">
        <v>22991</v>
      </c>
      <c r="L4758" s="45" t="s">
        <v>7306</v>
      </c>
      <c r="M4758" s="45" t="s">
        <v>7307</v>
      </c>
    </row>
    <row r="4759" spans="1:13" ht="43.2">
      <c r="A4759" s="42" t="s">
        <v>7161</v>
      </c>
      <c r="B4759" s="43">
        <f t="shared" si="150"/>
        <v>185</v>
      </c>
      <c r="C4759" s="43" t="str">
        <f t="shared" si="149"/>
        <v>44.1185</v>
      </c>
      <c r="D4759" s="44">
        <v>6</v>
      </c>
      <c r="E4759" s="45" t="s">
        <v>23702</v>
      </c>
      <c r="F4759" s="45" t="s">
        <v>23703</v>
      </c>
      <c r="G4759" s="45" t="s">
        <v>23704</v>
      </c>
      <c r="H4759" s="45" t="s">
        <v>23705</v>
      </c>
      <c r="I4759" s="45" t="s">
        <v>22990</v>
      </c>
      <c r="J4759" s="46" t="s">
        <v>22991</v>
      </c>
      <c r="K4759" s="46" t="s">
        <v>22991</v>
      </c>
      <c r="L4759" s="45" t="s">
        <v>7306</v>
      </c>
      <c r="M4759" s="45" t="s">
        <v>7307</v>
      </c>
    </row>
    <row r="4760" spans="1:13" ht="43.2">
      <c r="A4760" s="42" t="s">
        <v>7161</v>
      </c>
      <c r="B4760" s="43">
        <f t="shared" si="150"/>
        <v>186</v>
      </c>
      <c r="C4760" s="43" t="str">
        <f t="shared" si="149"/>
        <v>44.1186</v>
      </c>
      <c r="D4760" s="44">
        <v>6</v>
      </c>
      <c r="E4760" s="45" t="s">
        <v>23706</v>
      </c>
      <c r="F4760" s="45" t="s">
        <v>23707</v>
      </c>
      <c r="G4760" s="45" t="s">
        <v>23708</v>
      </c>
      <c r="H4760" s="46" t="s">
        <v>23709</v>
      </c>
      <c r="I4760" s="45" t="s">
        <v>22990</v>
      </c>
      <c r="J4760" s="46" t="s">
        <v>22991</v>
      </c>
      <c r="K4760" s="46" t="s">
        <v>22991</v>
      </c>
      <c r="L4760" s="45" t="s">
        <v>7306</v>
      </c>
      <c r="M4760" s="45" t="s">
        <v>7307</v>
      </c>
    </row>
    <row r="4761" spans="1:13" ht="43.2">
      <c r="A4761" s="42" t="s">
        <v>7161</v>
      </c>
      <c r="B4761" s="43">
        <f t="shared" si="150"/>
        <v>187</v>
      </c>
      <c r="C4761" s="43" t="str">
        <f t="shared" si="149"/>
        <v>44.1187</v>
      </c>
      <c r="D4761" s="44">
        <v>6</v>
      </c>
      <c r="E4761" s="45" t="s">
        <v>23710</v>
      </c>
      <c r="F4761" s="45" t="s">
        <v>23711</v>
      </c>
      <c r="G4761" s="45" t="s">
        <v>23712</v>
      </c>
      <c r="H4761" s="46" t="s">
        <v>23713</v>
      </c>
      <c r="I4761" s="45" t="s">
        <v>22990</v>
      </c>
      <c r="J4761" s="46" t="s">
        <v>22991</v>
      </c>
      <c r="K4761" s="46" t="s">
        <v>22991</v>
      </c>
      <c r="L4761" s="45" t="s">
        <v>7306</v>
      </c>
      <c r="M4761" s="45" t="s">
        <v>7307</v>
      </c>
    </row>
    <row r="4762" spans="1:13" ht="43.2">
      <c r="A4762" s="42" t="s">
        <v>7161</v>
      </c>
      <c r="B4762" s="43">
        <f t="shared" si="150"/>
        <v>188</v>
      </c>
      <c r="C4762" s="43" t="str">
        <f t="shared" si="149"/>
        <v>44.1188</v>
      </c>
      <c r="D4762" s="44">
        <v>6</v>
      </c>
      <c r="E4762" s="45" t="s">
        <v>23714</v>
      </c>
      <c r="F4762" s="45" t="s">
        <v>23715</v>
      </c>
      <c r="G4762" s="45" t="s">
        <v>23716</v>
      </c>
      <c r="H4762" s="46" t="s">
        <v>23717</v>
      </c>
      <c r="I4762" s="45" t="s">
        <v>22990</v>
      </c>
      <c r="J4762" s="46" t="s">
        <v>22991</v>
      </c>
      <c r="K4762" s="46" t="s">
        <v>22991</v>
      </c>
      <c r="L4762" s="45" t="s">
        <v>7306</v>
      </c>
      <c r="M4762" s="45" t="s">
        <v>7307</v>
      </c>
    </row>
    <row r="4763" spans="1:13" ht="43.2">
      <c r="A4763" s="42" t="s">
        <v>7161</v>
      </c>
      <c r="B4763" s="43">
        <f t="shared" si="150"/>
        <v>189</v>
      </c>
      <c r="C4763" s="43" t="str">
        <f t="shared" si="149"/>
        <v>44.1189</v>
      </c>
      <c r="D4763" s="44">
        <v>6</v>
      </c>
      <c r="E4763" s="45" t="s">
        <v>23718</v>
      </c>
      <c r="F4763" s="45" t="s">
        <v>23719</v>
      </c>
      <c r="G4763" s="45" t="s">
        <v>23720</v>
      </c>
      <c r="H4763" s="46" t="s">
        <v>23721</v>
      </c>
      <c r="I4763" s="45" t="s">
        <v>22990</v>
      </c>
      <c r="J4763" s="46" t="s">
        <v>22991</v>
      </c>
      <c r="K4763" s="46" t="s">
        <v>22991</v>
      </c>
      <c r="L4763" s="45" t="s">
        <v>7306</v>
      </c>
      <c r="M4763" s="45" t="s">
        <v>7307</v>
      </c>
    </row>
    <row r="4764" spans="1:13" ht="43.2">
      <c r="A4764" s="42" t="s">
        <v>7161</v>
      </c>
      <c r="B4764" s="43">
        <f t="shared" si="150"/>
        <v>190</v>
      </c>
      <c r="C4764" s="43" t="str">
        <f t="shared" si="149"/>
        <v>44.1190</v>
      </c>
      <c r="D4764" s="44">
        <v>6</v>
      </c>
      <c r="E4764" s="45" t="s">
        <v>23722</v>
      </c>
      <c r="F4764" s="45" t="s">
        <v>23723</v>
      </c>
      <c r="G4764" s="45" t="s">
        <v>23724</v>
      </c>
      <c r="H4764" s="46" t="s">
        <v>23725</v>
      </c>
      <c r="I4764" s="45" t="s">
        <v>22990</v>
      </c>
      <c r="J4764" s="46" t="s">
        <v>22991</v>
      </c>
      <c r="K4764" s="46" t="s">
        <v>22991</v>
      </c>
      <c r="L4764" s="45" t="s">
        <v>7306</v>
      </c>
      <c r="M4764" s="45" t="s">
        <v>7307</v>
      </c>
    </row>
    <row r="4765" spans="1:13" ht="43.2">
      <c r="A4765" s="42" t="s">
        <v>7161</v>
      </c>
      <c r="B4765" s="43">
        <f t="shared" si="150"/>
        <v>191</v>
      </c>
      <c r="C4765" s="43" t="str">
        <f t="shared" si="149"/>
        <v>44.1191</v>
      </c>
      <c r="D4765" s="44">
        <v>6</v>
      </c>
      <c r="E4765" s="45" t="s">
        <v>23726</v>
      </c>
      <c r="F4765" s="45" t="s">
        <v>23727</v>
      </c>
      <c r="G4765" s="45" t="s">
        <v>23728</v>
      </c>
      <c r="H4765" s="45" t="s">
        <v>23729</v>
      </c>
      <c r="I4765" s="45" t="s">
        <v>22990</v>
      </c>
      <c r="J4765" s="46" t="s">
        <v>22991</v>
      </c>
      <c r="K4765" s="46" t="s">
        <v>22991</v>
      </c>
      <c r="L4765" s="45" t="s">
        <v>7306</v>
      </c>
      <c r="M4765" s="45" t="s">
        <v>7307</v>
      </c>
    </row>
    <row r="4766" spans="1:13" ht="43.2">
      <c r="A4766" s="42" t="s">
        <v>7161</v>
      </c>
      <c r="B4766" s="43">
        <f t="shared" si="150"/>
        <v>192</v>
      </c>
      <c r="C4766" s="43" t="str">
        <f t="shared" si="149"/>
        <v>44.1192</v>
      </c>
      <c r="D4766" s="44">
        <v>5</v>
      </c>
      <c r="E4766" s="45" t="s">
        <v>23730</v>
      </c>
      <c r="F4766" s="45" t="s">
        <v>23731</v>
      </c>
      <c r="G4766" s="45" t="s">
        <v>23732</v>
      </c>
      <c r="H4766" s="46" t="s">
        <v>23733</v>
      </c>
      <c r="I4766" s="45" t="s">
        <v>22990</v>
      </c>
      <c r="J4766" s="46" t="s">
        <v>22991</v>
      </c>
      <c r="K4766" s="46" t="s">
        <v>22991</v>
      </c>
      <c r="L4766" s="45" t="s">
        <v>7306</v>
      </c>
      <c r="M4766" s="45" t="s">
        <v>7307</v>
      </c>
    </row>
    <row r="4767" spans="1:13" ht="43.2">
      <c r="A4767" s="42" t="s">
        <v>7161</v>
      </c>
      <c r="B4767" s="43">
        <f t="shared" si="150"/>
        <v>193</v>
      </c>
      <c r="C4767" s="43" t="str">
        <f t="shared" si="149"/>
        <v>44.1193</v>
      </c>
      <c r="D4767" s="44">
        <v>5</v>
      </c>
      <c r="E4767" s="45" t="s">
        <v>23734</v>
      </c>
      <c r="F4767" s="45" t="s">
        <v>23735</v>
      </c>
      <c r="G4767" s="45" t="s">
        <v>7167</v>
      </c>
      <c r="H4767" s="45" t="s">
        <v>23736</v>
      </c>
      <c r="I4767" s="45" t="s">
        <v>22990</v>
      </c>
      <c r="J4767" s="46" t="s">
        <v>22991</v>
      </c>
      <c r="K4767" s="46" t="s">
        <v>22991</v>
      </c>
      <c r="L4767" s="45" t="s">
        <v>7306</v>
      </c>
      <c r="M4767" s="45" t="s">
        <v>7307</v>
      </c>
    </row>
    <row r="4768" spans="1:13" ht="43.2">
      <c r="A4768" s="42" t="s">
        <v>7161</v>
      </c>
      <c r="B4768" s="43">
        <f t="shared" si="150"/>
        <v>194</v>
      </c>
      <c r="C4768" s="43" t="str">
        <f t="shared" si="149"/>
        <v>44.1194</v>
      </c>
      <c r="D4768" s="44">
        <v>6</v>
      </c>
      <c r="E4768" s="45" t="s">
        <v>23737</v>
      </c>
      <c r="F4768" s="45" t="s">
        <v>23738</v>
      </c>
      <c r="G4768" s="45" t="s">
        <v>23739</v>
      </c>
      <c r="H4768" s="45" t="s">
        <v>23740</v>
      </c>
      <c r="I4768" s="45" t="s">
        <v>22990</v>
      </c>
      <c r="J4768" s="46" t="s">
        <v>22991</v>
      </c>
      <c r="K4768" s="46" t="s">
        <v>22991</v>
      </c>
      <c r="L4768" s="45" t="s">
        <v>7306</v>
      </c>
      <c r="M4768" s="45" t="s">
        <v>7307</v>
      </c>
    </row>
    <row r="4769" spans="1:13" ht="43.2">
      <c r="A4769" s="42" t="s">
        <v>7161</v>
      </c>
      <c r="B4769" s="43">
        <f t="shared" si="150"/>
        <v>195</v>
      </c>
      <c r="C4769" s="43" t="str">
        <f t="shared" si="149"/>
        <v>44.1195</v>
      </c>
      <c r="D4769" s="44">
        <v>7</v>
      </c>
      <c r="E4769" s="45" t="s">
        <v>23741</v>
      </c>
      <c r="F4769" s="45" t="s">
        <v>23742</v>
      </c>
      <c r="G4769" s="45" t="s">
        <v>23743</v>
      </c>
      <c r="H4769" s="46" t="s">
        <v>23744</v>
      </c>
      <c r="I4769" s="45" t="s">
        <v>22990</v>
      </c>
      <c r="J4769" s="46" t="s">
        <v>22991</v>
      </c>
      <c r="K4769" s="46" t="s">
        <v>22991</v>
      </c>
      <c r="L4769" s="45" t="s">
        <v>7306</v>
      </c>
      <c r="M4769" s="45" t="s">
        <v>7307</v>
      </c>
    </row>
    <row r="4770" spans="1:13" ht="43.2">
      <c r="A4770" s="42" t="s">
        <v>7161</v>
      </c>
      <c r="B4770" s="43">
        <f t="shared" si="150"/>
        <v>196</v>
      </c>
      <c r="C4770" s="43" t="str">
        <f t="shared" si="149"/>
        <v>44.1196</v>
      </c>
      <c r="D4770" s="44">
        <v>7</v>
      </c>
      <c r="E4770" s="45" t="s">
        <v>23745</v>
      </c>
      <c r="F4770" s="45" t="s">
        <v>23746</v>
      </c>
      <c r="G4770" s="45" t="s">
        <v>23747</v>
      </c>
      <c r="H4770" s="46" t="s">
        <v>23748</v>
      </c>
      <c r="I4770" s="45" t="s">
        <v>22990</v>
      </c>
      <c r="J4770" s="46" t="s">
        <v>22991</v>
      </c>
      <c r="K4770" s="46" t="s">
        <v>22991</v>
      </c>
      <c r="L4770" s="45" t="s">
        <v>7306</v>
      </c>
      <c r="M4770" s="45" t="s">
        <v>7307</v>
      </c>
    </row>
    <row r="4771" spans="1:13" ht="43.2">
      <c r="A4771" s="42" t="s">
        <v>7161</v>
      </c>
      <c r="B4771" s="43">
        <f t="shared" si="150"/>
        <v>197</v>
      </c>
      <c r="C4771" s="43" t="str">
        <f t="shared" si="149"/>
        <v>44.1197</v>
      </c>
      <c r="D4771" s="44">
        <v>7</v>
      </c>
      <c r="E4771" s="45" t="s">
        <v>23749</v>
      </c>
      <c r="F4771" s="45" t="s">
        <v>23750</v>
      </c>
      <c r="G4771" s="45" t="s">
        <v>23751</v>
      </c>
      <c r="H4771" s="46" t="s">
        <v>23752</v>
      </c>
      <c r="I4771" s="45" t="s">
        <v>22990</v>
      </c>
      <c r="J4771" s="46" t="s">
        <v>22991</v>
      </c>
      <c r="K4771" s="46" t="s">
        <v>22991</v>
      </c>
      <c r="L4771" s="45" t="s">
        <v>7306</v>
      </c>
      <c r="M4771" s="45" t="s">
        <v>7307</v>
      </c>
    </row>
    <row r="4772" spans="1:13" ht="43.2">
      <c r="A4772" s="42" t="s">
        <v>7161</v>
      </c>
      <c r="B4772" s="43">
        <f t="shared" si="150"/>
        <v>198</v>
      </c>
      <c r="C4772" s="43" t="str">
        <f t="shared" si="149"/>
        <v>44.1198</v>
      </c>
      <c r="D4772" s="44">
        <v>7</v>
      </c>
      <c r="E4772" s="45" t="s">
        <v>23753</v>
      </c>
      <c r="F4772" s="45" t="s">
        <v>23754</v>
      </c>
      <c r="G4772" s="45" t="s">
        <v>23755</v>
      </c>
      <c r="H4772" s="46" t="s">
        <v>23756</v>
      </c>
      <c r="I4772" s="45" t="s">
        <v>22990</v>
      </c>
      <c r="J4772" s="46" t="s">
        <v>22991</v>
      </c>
      <c r="K4772" s="46" t="s">
        <v>22991</v>
      </c>
      <c r="L4772" s="45" t="s">
        <v>7306</v>
      </c>
      <c r="M4772" s="45" t="s">
        <v>7307</v>
      </c>
    </row>
    <row r="4773" spans="1:13" ht="43.2">
      <c r="A4773" s="42" t="s">
        <v>7161</v>
      </c>
      <c r="B4773" s="43">
        <f t="shared" si="150"/>
        <v>199</v>
      </c>
      <c r="C4773" s="43" t="str">
        <f t="shared" si="149"/>
        <v>44.1199</v>
      </c>
      <c r="D4773" s="44">
        <v>7</v>
      </c>
      <c r="E4773" s="45" t="s">
        <v>23757</v>
      </c>
      <c r="F4773" s="45" t="s">
        <v>23758</v>
      </c>
      <c r="G4773" s="45" t="s">
        <v>23759</v>
      </c>
      <c r="H4773" s="46" t="s">
        <v>23760</v>
      </c>
      <c r="I4773" s="45" t="s">
        <v>22990</v>
      </c>
      <c r="J4773" s="46" t="s">
        <v>22991</v>
      </c>
      <c r="K4773" s="46" t="s">
        <v>22991</v>
      </c>
      <c r="L4773" s="45" t="s">
        <v>7306</v>
      </c>
      <c r="M4773" s="45" t="s">
        <v>7307</v>
      </c>
    </row>
    <row r="4774" spans="1:13" ht="43.2">
      <c r="A4774" s="42" t="s">
        <v>7161</v>
      </c>
      <c r="B4774" s="43">
        <f t="shared" si="150"/>
        <v>200</v>
      </c>
      <c r="C4774" s="43" t="str">
        <f t="shared" si="149"/>
        <v>44.1200</v>
      </c>
      <c r="D4774" s="44">
        <v>7</v>
      </c>
      <c r="E4774" s="45" t="s">
        <v>23761</v>
      </c>
      <c r="F4774" s="45" t="s">
        <v>23762</v>
      </c>
      <c r="G4774" s="45" t="s">
        <v>23763</v>
      </c>
      <c r="H4774" s="46" t="s">
        <v>23764</v>
      </c>
      <c r="I4774" s="45" t="s">
        <v>22990</v>
      </c>
      <c r="J4774" s="46" t="s">
        <v>22991</v>
      </c>
      <c r="K4774" s="46" t="s">
        <v>22991</v>
      </c>
      <c r="L4774" s="45" t="s">
        <v>7306</v>
      </c>
      <c r="M4774" s="45" t="s">
        <v>7307</v>
      </c>
    </row>
    <row r="4775" spans="1:13" ht="43.2">
      <c r="A4775" s="42" t="s">
        <v>7161</v>
      </c>
      <c r="B4775" s="43">
        <f t="shared" si="150"/>
        <v>201</v>
      </c>
      <c r="C4775" s="43" t="str">
        <f t="shared" si="149"/>
        <v>44.1201</v>
      </c>
      <c r="D4775" s="44">
        <v>7</v>
      </c>
      <c r="E4775" s="45" t="s">
        <v>23765</v>
      </c>
      <c r="F4775" s="45" t="s">
        <v>23766</v>
      </c>
      <c r="G4775" s="45" t="s">
        <v>23767</v>
      </c>
      <c r="H4775" s="46" t="s">
        <v>23768</v>
      </c>
      <c r="I4775" s="45" t="s">
        <v>22990</v>
      </c>
      <c r="J4775" s="46" t="s">
        <v>22991</v>
      </c>
      <c r="K4775" s="46" t="s">
        <v>22991</v>
      </c>
      <c r="L4775" s="45" t="s">
        <v>7306</v>
      </c>
      <c r="M4775" s="45" t="s">
        <v>7307</v>
      </c>
    </row>
    <row r="4776" spans="1:13" ht="43.2">
      <c r="A4776" s="42" t="s">
        <v>7161</v>
      </c>
      <c r="B4776" s="43">
        <f t="shared" si="150"/>
        <v>202</v>
      </c>
      <c r="C4776" s="43" t="str">
        <f t="shared" si="149"/>
        <v>44.1202</v>
      </c>
      <c r="D4776" s="44">
        <v>7</v>
      </c>
      <c r="E4776" s="45" t="s">
        <v>23769</v>
      </c>
      <c r="F4776" s="45" t="s">
        <v>23770</v>
      </c>
      <c r="G4776" s="45" t="s">
        <v>23771</v>
      </c>
      <c r="H4776" s="46" t="s">
        <v>23772</v>
      </c>
      <c r="I4776" s="45" t="s">
        <v>22990</v>
      </c>
      <c r="J4776" s="46" t="s">
        <v>22991</v>
      </c>
      <c r="K4776" s="46" t="s">
        <v>22991</v>
      </c>
      <c r="L4776" s="45" t="s">
        <v>7306</v>
      </c>
      <c r="M4776" s="45" t="s">
        <v>7307</v>
      </c>
    </row>
    <row r="4777" spans="1:13" ht="43.2">
      <c r="A4777" s="42" t="s">
        <v>7161</v>
      </c>
      <c r="B4777" s="43">
        <f t="shared" si="150"/>
        <v>203</v>
      </c>
      <c r="C4777" s="43" t="str">
        <f t="shared" si="149"/>
        <v>44.1203</v>
      </c>
      <c r="D4777" s="44">
        <v>7</v>
      </c>
      <c r="E4777" s="45" t="s">
        <v>23773</v>
      </c>
      <c r="F4777" s="45" t="s">
        <v>23774</v>
      </c>
      <c r="G4777" s="45" t="s">
        <v>23775</v>
      </c>
      <c r="H4777" s="46" t="s">
        <v>23776</v>
      </c>
      <c r="I4777" s="45" t="s">
        <v>22990</v>
      </c>
      <c r="J4777" s="46" t="s">
        <v>22991</v>
      </c>
      <c r="K4777" s="46" t="s">
        <v>22991</v>
      </c>
      <c r="L4777" s="45" t="s">
        <v>7306</v>
      </c>
      <c r="M4777" s="45" t="s">
        <v>7307</v>
      </c>
    </row>
    <row r="4778" spans="1:13" ht="43.2">
      <c r="A4778" s="42" t="s">
        <v>7161</v>
      </c>
      <c r="B4778" s="43">
        <f t="shared" si="150"/>
        <v>204</v>
      </c>
      <c r="C4778" s="43" t="str">
        <f t="shared" si="149"/>
        <v>44.1204</v>
      </c>
      <c r="D4778" s="44">
        <v>7</v>
      </c>
      <c r="E4778" s="45" t="s">
        <v>23777</v>
      </c>
      <c r="F4778" s="45" t="s">
        <v>23778</v>
      </c>
      <c r="G4778" s="45" t="s">
        <v>23779</v>
      </c>
      <c r="H4778" s="46" t="s">
        <v>23780</v>
      </c>
      <c r="I4778" s="45" t="s">
        <v>22990</v>
      </c>
      <c r="J4778" s="46" t="s">
        <v>22991</v>
      </c>
      <c r="K4778" s="46" t="s">
        <v>22991</v>
      </c>
      <c r="L4778" s="45" t="s">
        <v>7306</v>
      </c>
      <c r="M4778" s="45" t="s">
        <v>7307</v>
      </c>
    </row>
    <row r="4779" spans="1:13" ht="43.2">
      <c r="A4779" s="42" t="s">
        <v>7161</v>
      </c>
      <c r="B4779" s="43">
        <f t="shared" si="150"/>
        <v>205</v>
      </c>
      <c r="C4779" s="43" t="str">
        <f t="shared" si="149"/>
        <v>44.1205</v>
      </c>
      <c r="D4779" s="44">
        <v>7</v>
      </c>
      <c r="E4779" s="45" t="s">
        <v>23781</v>
      </c>
      <c r="F4779" s="45" t="s">
        <v>23782</v>
      </c>
      <c r="G4779" s="45" t="s">
        <v>23783</v>
      </c>
      <c r="H4779" s="46" t="s">
        <v>23784</v>
      </c>
      <c r="I4779" s="45" t="s">
        <v>22990</v>
      </c>
      <c r="J4779" s="46" t="s">
        <v>22991</v>
      </c>
      <c r="K4779" s="46" t="s">
        <v>22991</v>
      </c>
      <c r="L4779" s="45" t="s">
        <v>7306</v>
      </c>
      <c r="M4779" s="45" t="s">
        <v>7307</v>
      </c>
    </row>
    <row r="4780" spans="1:13" ht="43.2">
      <c r="A4780" s="42" t="s">
        <v>7161</v>
      </c>
      <c r="B4780" s="43">
        <f t="shared" si="150"/>
        <v>206</v>
      </c>
      <c r="C4780" s="43" t="str">
        <f t="shared" si="149"/>
        <v>44.1206</v>
      </c>
      <c r="D4780" s="44">
        <v>7</v>
      </c>
      <c r="E4780" s="45" t="s">
        <v>23785</v>
      </c>
      <c r="F4780" s="45" t="s">
        <v>23786</v>
      </c>
      <c r="G4780" s="45" t="s">
        <v>23787</v>
      </c>
      <c r="H4780" s="46" t="s">
        <v>23788</v>
      </c>
      <c r="I4780" s="45" t="s">
        <v>22990</v>
      </c>
      <c r="J4780" s="46" t="s">
        <v>22991</v>
      </c>
      <c r="K4780" s="46" t="s">
        <v>22991</v>
      </c>
      <c r="L4780" s="45" t="s">
        <v>7306</v>
      </c>
      <c r="M4780" s="45" t="s">
        <v>7307</v>
      </c>
    </row>
    <row r="4781" spans="1:13" ht="43.2">
      <c r="A4781" s="42" t="s">
        <v>7161</v>
      </c>
      <c r="B4781" s="43">
        <f t="shared" si="150"/>
        <v>207</v>
      </c>
      <c r="C4781" s="43" t="str">
        <f t="shared" si="149"/>
        <v>44.1207</v>
      </c>
      <c r="D4781" s="44">
        <v>6</v>
      </c>
      <c r="E4781" s="45" t="s">
        <v>23789</v>
      </c>
      <c r="F4781" s="45" t="s">
        <v>23790</v>
      </c>
      <c r="G4781" s="45" t="s">
        <v>23791</v>
      </c>
      <c r="H4781" s="45" t="s">
        <v>23792</v>
      </c>
      <c r="I4781" s="45" t="s">
        <v>22990</v>
      </c>
      <c r="J4781" s="46" t="s">
        <v>22991</v>
      </c>
      <c r="K4781" s="46" t="s">
        <v>22991</v>
      </c>
      <c r="L4781" s="45" t="s">
        <v>7306</v>
      </c>
      <c r="M4781" s="45" t="s">
        <v>7307</v>
      </c>
    </row>
    <row r="4782" spans="1:13" ht="43.2">
      <c r="A4782" s="42" t="s">
        <v>7161</v>
      </c>
      <c r="B4782" s="43">
        <f t="shared" si="150"/>
        <v>208</v>
      </c>
      <c r="C4782" s="43" t="str">
        <f t="shared" si="149"/>
        <v>44.1208</v>
      </c>
      <c r="D4782" s="44">
        <v>6</v>
      </c>
      <c r="E4782" s="45" t="s">
        <v>23793</v>
      </c>
      <c r="F4782" s="45" t="s">
        <v>23794</v>
      </c>
      <c r="G4782" s="45" t="s">
        <v>23795</v>
      </c>
      <c r="H4782" s="45" t="s">
        <v>23796</v>
      </c>
      <c r="I4782" s="45" t="s">
        <v>22990</v>
      </c>
      <c r="J4782" s="46" t="s">
        <v>22991</v>
      </c>
      <c r="K4782" s="46" t="s">
        <v>22991</v>
      </c>
      <c r="L4782" s="45" t="s">
        <v>7306</v>
      </c>
      <c r="M4782" s="45" t="s">
        <v>7307</v>
      </c>
    </row>
    <row r="4783" spans="1:13" ht="43.2">
      <c r="A4783" s="42" t="s">
        <v>7161</v>
      </c>
      <c r="B4783" s="43">
        <f t="shared" si="150"/>
        <v>209</v>
      </c>
      <c r="C4783" s="43" t="str">
        <f t="shared" si="149"/>
        <v>44.1209</v>
      </c>
      <c r="D4783" s="44">
        <v>7</v>
      </c>
      <c r="E4783" s="45" t="s">
        <v>23797</v>
      </c>
      <c r="F4783" s="45" t="s">
        <v>23798</v>
      </c>
      <c r="G4783" s="45" t="s">
        <v>23799</v>
      </c>
      <c r="H4783" s="46" t="s">
        <v>23800</v>
      </c>
      <c r="I4783" s="45" t="s">
        <v>22990</v>
      </c>
      <c r="J4783" s="46" t="s">
        <v>22991</v>
      </c>
      <c r="K4783" s="46" t="s">
        <v>22991</v>
      </c>
      <c r="L4783" s="45" t="s">
        <v>7306</v>
      </c>
      <c r="M4783" s="45" t="s">
        <v>7307</v>
      </c>
    </row>
    <row r="4784" spans="1:13" ht="43.2">
      <c r="A4784" s="42" t="s">
        <v>7161</v>
      </c>
      <c r="B4784" s="43">
        <f t="shared" si="150"/>
        <v>210</v>
      </c>
      <c r="C4784" s="43" t="str">
        <f t="shared" si="149"/>
        <v>44.1210</v>
      </c>
      <c r="D4784" s="44">
        <v>7</v>
      </c>
      <c r="E4784" s="45" t="s">
        <v>23801</v>
      </c>
      <c r="F4784" s="45" t="s">
        <v>23802</v>
      </c>
      <c r="G4784" s="45" t="s">
        <v>23803</v>
      </c>
      <c r="H4784" s="46" t="s">
        <v>23804</v>
      </c>
      <c r="I4784" s="45" t="s">
        <v>22990</v>
      </c>
      <c r="J4784" s="46" t="s">
        <v>22991</v>
      </c>
      <c r="K4784" s="46" t="s">
        <v>22991</v>
      </c>
      <c r="L4784" s="45" t="s">
        <v>7306</v>
      </c>
      <c r="M4784" s="45" t="s">
        <v>7307</v>
      </c>
    </row>
    <row r="4785" spans="1:13" ht="43.2">
      <c r="A4785" s="42" t="s">
        <v>7161</v>
      </c>
      <c r="B4785" s="43">
        <f t="shared" si="150"/>
        <v>211</v>
      </c>
      <c r="C4785" s="43" t="str">
        <f t="shared" si="149"/>
        <v>44.1211</v>
      </c>
      <c r="D4785" s="44">
        <v>7</v>
      </c>
      <c r="E4785" s="45" t="s">
        <v>23805</v>
      </c>
      <c r="F4785" s="45" t="s">
        <v>23806</v>
      </c>
      <c r="G4785" s="45" t="s">
        <v>23807</v>
      </c>
      <c r="H4785" s="46" t="s">
        <v>23808</v>
      </c>
      <c r="I4785" s="45" t="s">
        <v>22990</v>
      </c>
      <c r="J4785" s="46" t="s">
        <v>22991</v>
      </c>
      <c r="K4785" s="46" t="s">
        <v>22991</v>
      </c>
      <c r="L4785" s="45" t="s">
        <v>7306</v>
      </c>
      <c r="M4785" s="45" t="s">
        <v>7307</v>
      </c>
    </row>
    <row r="4786" spans="1:13" ht="43.2">
      <c r="A4786" s="42" t="s">
        <v>7161</v>
      </c>
      <c r="B4786" s="43">
        <f t="shared" si="150"/>
        <v>212</v>
      </c>
      <c r="C4786" s="43" t="str">
        <f t="shared" si="149"/>
        <v>44.1212</v>
      </c>
      <c r="D4786" s="44">
        <v>5</v>
      </c>
      <c r="E4786" s="45" t="s">
        <v>23809</v>
      </c>
      <c r="F4786" s="45" t="s">
        <v>23810</v>
      </c>
      <c r="G4786" s="45" t="s">
        <v>23811</v>
      </c>
      <c r="H4786" s="45" t="s">
        <v>23812</v>
      </c>
      <c r="I4786" s="45" t="s">
        <v>22990</v>
      </c>
      <c r="J4786" s="46" t="s">
        <v>22991</v>
      </c>
      <c r="K4786" s="46" t="s">
        <v>22991</v>
      </c>
      <c r="L4786" s="45" t="s">
        <v>7306</v>
      </c>
      <c r="M4786" s="45" t="s">
        <v>7307</v>
      </c>
    </row>
    <row r="4787" spans="1:13" ht="43.2">
      <c r="A4787" s="42" t="s">
        <v>7161</v>
      </c>
      <c r="B4787" s="43">
        <f t="shared" si="150"/>
        <v>213</v>
      </c>
      <c r="C4787" s="43" t="str">
        <f t="shared" si="149"/>
        <v>44.1213</v>
      </c>
      <c r="D4787" s="44">
        <v>6</v>
      </c>
      <c r="E4787" s="45" t="s">
        <v>23813</v>
      </c>
      <c r="F4787" s="45" t="s">
        <v>23814</v>
      </c>
      <c r="G4787" s="45" t="s">
        <v>23815</v>
      </c>
      <c r="H4787" s="45" t="s">
        <v>23816</v>
      </c>
      <c r="I4787" s="45" t="s">
        <v>22990</v>
      </c>
      <c r="J4787" s="46" t="s">
        <v>22991</v>
      </c>
      <c r="K4787" s="46" t="s">
        <v>22991</v>
      </c>
      <c r="L4787" s="45" t="s">
        <v>7306</v>
      </c>
      <c r="M4787" s="45" t="s">
        <v>7307</v>
      </c>
    </row>
    <row r="4788" spans="1:13" ht="43.2">
      <c r="A4788" s="42" t="s">
        <v>7161</v>
      </c>
      <c r="B4788" s="43">
        <f t="shared" si="150"/>
        <v>214</v>
      </c>
      <c r="C4788" s="43" t="str">
        <f t="shared" si="149"/>
        <v>44.1214</v>
      </c>
      <c r="D4788" s="44">
        <v>7</v>
      </c>
      <c r="E4788" s="45" t="s">
        <v>23817</v>
      </c>
      <c r="F4788" s="45" t="s">
        <v>23818</v>
      </c>
      <c r="G4788" s="45" t="s">
        <v>23819</v>
      </c>
      <c r="H4788" s="46" t="s">
        <v>23820</v>
      </c>
      <c r="I4788" s="45" t="s">
        <v>22990</v>
      </c>
      <c r="J4788" s="46" t="s">
        <v>22991</v>
      </c>
      <c r="K4788" s="46" t="s">
        <v>22991</v>
      </c>
      <c r="L4788" s="45" t="s">
        <v>7306</v>
      </c>
      <c r="M4788" s="45" t="s">
        <v>7307</v>
      </c>
    </row>
    <row r="4789" spans="1:13" ht="43.2">
      <c r="A4789" s="42" t="s">
        <v>7161</v>
      </c>
      <c r="B4789" s="43">
        <f t="shared" si="150"/>
        <v>215</v>
      </c>
      <c r="C4789" s="43" t="str">
        <f t="shared" si="149"/>
        <v>44.1215</v>
      </c>
      <c r="D4789" s="44">
        <v>7</v>
      </c>
      <c r="E4789" s="45" t="s">
        <v>23821</v>
      </c>
      <c r="F4789" s="45" t="s">
        <v>23822</v>
      </c>
      <c r="G4789" s="45" t="s">
        <v>23823</v>
      </c>
      <c r="H4789" s="46" t="s">
        <v>23824</v>
      </c>
      <c r="I4789" s="45" t="s">
        <v>22990</v>
      </c>
      <c r="J4789" s="46" t="s">
        <v>22991</v>
      </c>
      <c r="K4789" s="46" t="s">
        <v>22991</v>
      </c>
      <c r="L4789" s="45" t="s">
        <v>7306</v>
      </c>
      <c r="M4789" s="45" t="s">
        <v>7307</v>
      </c>
    </row>
    <row r="4790" spans="1:13" ht="43.2">
      <c r="A4790" s="42" t="s">
        <v>7161</v>
      </c>
      <c r="B4790" s="43">
        <f t="shared" si="150"/>
        <v>216</v>
      </c>
      <c r="C4790" s="43" t="str">
        <f t="shared" si="149"/>
        <v>44.1216</v>
      </c>
      <c r="D4790" s="44">
        <v>7</v>
      </c>
      <c r="E4790" s="45" t="s">
        <v>23825</v>
      </c>
      <c r="F4790" s="45" t="s">
        <v>23826</v>
      </c>
      <c r="G4790" s="45" t="s">
        <v>23827</v>
      </c>
      <c r="H4790" s="46" t="s">
        <v>23828</v>
      </c>
      <c r="I4790" s="45" t="s">
        <v>22990</v>
      </c>
      <c r="J4790" s="46" t="s">
        <v>22991</v>
      </c>
      <c r="K4790" s="46" t="s">
        <v>22991</v>
      </c>
      <c r="L4790" s="45" t="s">
        <v>7306</v>
      </c>
      <c r="M4790" s="45" t="s">
        <v>7307</v>
      </c>
    </row>
    <row r="4791" spans="1:13" ht="43.2">
      <c r="A4791" s="42" t="s">
        <v>7161</v>
      </c>
      <c r="B4791" s="43">
        <f t="shared" si="150"/>
        <v>217</v>
      </c>
      <c r="C4791" s="43" t="str">
        <f t="shared" si="149"/>
        <v>44.1217</v>
      </c>
      <c r="D4791" s="44">
        <v>7</v>
      </c>
      <c r="E4791" s="45" t="s">
        <v>23829</v>
      </c>
      <c r="F4791" s="45" t="s">
        <v>23830</v>
      </c>
      <c r="G4791" s="45" t="s">
        <v>23831</v>
      </c>
      <c r="H4791" s="46" t="s">
        <v>23832</v>
      </c>
      <c r="I4791" s="45" t="s">
        <v>22990</v>
      </c>
      <c r="J4791" s="46" t="s">
        <v>22991</v>
      </c>
      <c r="K4791" s="46" t="s">
        <v>22991</v>
      </c>
      <c r="L4791" s="45" t="s">
        <v>7306</v>
      </c>
      <c r="M4791" s="45" t="s">
        <v>7307</v>
      </c>
    </row>
    <row r="4792" spans="1:13" ht="43.2">
      <c r="A4792" s="42" t="s">
        <v>7161</v>
      </c>
      <c r="B4792" s="43">
        <f t="shared" si="150"/>
        <v>218</v>
      </c>
      <c r="C4792" s="43" t="str">
        <f t="shared" si="149"/>
        <v>44.1218</v>
      </c>
      <c r="D4792" s="44">
        <v>7</v>
      </c>
      <c r="E4792" s="45" t="s">
        <v>23833</v>
      </c>
      <c r="F4792" s="45" t="s">
        <v>23834</v>
      </c>
      <c r="G4792" s="45" t="s">
        <v>23835</v>
      </c>
      <c r="H4792" s="46" t="s">
        <v>23836</v>
      </c>
      <c r="I4792" s="45" t="s">
        <v>22990</v>
      </c>
      <c r="J4792" s="46" t="s">
        <v>22991</v>
      </c>
      <c r="K4792" s="46" t="s">
        <v>22991</v>
      </c>
      <c r="L4792" s="45" t="s">
        <v>7306</v>
      </c>
      <c r="M4792" s="45" t="s">
        <v>7307</v>
      </c>
    </row>
    <row r="4793" spans="1:13" ht="43.2">
      <c r="A4793" s="42" t="s">
        <v>7161</v>
      </c>
      <c r="B4793" s="43">
        <f t="shared" si="150"/>
        <v>219</v>
      </c>
      <c r="C4793" s="43" t="str">
        <f t="shared" si="149"/>
        <v>44.1219</v>
      </c>
      <c r="D4793" s="44">
        <v>7</v>
      </c>
      <c r="E4793" s="45" t="s">
        <v>23837</v>
      </c>
      <c r="F4793" s="45" t="s">
        <v>23838</v>
      </c>
      <c r="G4793" s="45" t="s">
        <v>23839</v>
      </c>
      <c r="H4793" s="46" t="s">
        <v>23840</v>
      </c>
      <c r="I4793" s="45" t="s">
        <v>22990</v>
      </c>
      <c r="J4793" s="46" t="s">
        <v>22991</v>
      </c>
      <c r="K4793" s="46" t="s">
        <v>22991</v>
      </c>
      <c r="L4793" s="45" t="s">
        <v>7306</v>
      </c>
      <c r="M4793" s="45" t="s">
        <v>7307</v>
      </c>
    </row>
    <row r="4794" spans="1:13" ht="43.2">
      <c r="A4794" s="42" t="s">
        <v>7161</v>
      </c>
      <c r="B4794" s="43">
        <f t="shared" si="150"/>
        <v>220</v>
      </c>
      <c r="C4794" s="43" t="str">
        <f t="shared" si="149"/>
        <v>44.1220</v>
      </c>
      <c r="D4794" s="44">
        <v>7</v>
      </c>
      <c r="E4794" s="45" t="s">
        <v>23841</v>
      </c>
      <c r="F4794" s="45" t="s">
        <v>23842</v>
      </c>
      <c r="G4794" s="45" t="s">
        <v>23843</v>
      </c>
      <c r="H4794" s="46" t="s">
        <v>23844</v>
      </c>
      <c r="I4794" s="45" t="s">
        <v>22990</v>
      </c>
      <c r="J4794" s="46" t="s">
        <v>22991</v>
      </c>
      <c r="K4794" s="46" t="s">
        <v>22991</v>
      </c>
      <c r="L4794" s="45" t="s">
        <v>7306</v>
      </c>
      <c r="M4794" s="45" t="s">
        <v>7307</v>
      </c>
    </row>
    <row r="4795" spans="1:13" ht="43.2">
      <c r="A4795" s="42" t="s">
        <v>7161</v>
      </c>
      <c r="B4795" s="43">
        <f t="shared" si="150"/>
        <v>221</v>
      </c>
      <c r="C4795" s="43" t="str">
        <f t="shared" si="149"/>
        <v>44.1221</v>
      </c>
      <c r="D4795" s="44">
        <v>7</v>
      </c>
      <c r="E4795" s="45" t="s">
        <v>23845</v>
      </c>
      <c r="F4795" s="45" t="s">
        <v>23846</v>
      </c>
      <c r="G4795" s="45" t="s">
        <v>23847</v>
      </c>
      <c r="H4795" s="46" t="s">
        <v>23848</v>
      </c>
      <c r="I4795" s="45" t="s">
        <v>22990</v>
      </c>
      <c r="J4795" s="46" t="s">
        <v>22991</v>
      </c>
      <c r="K4795" s="46" t="s">
        <v>22991</v>
      </c>
      <c r="L4795" s="45" t="s">
        <v>7306</v>
      </c>
      <c r="M4795" s="45" t="s">
        <v>7307</v>
      </c>
    </row>
    <row r="4796" spans="1:13" ht="43.2">
      <c r="A4796" s="42" t="s">
        <v>7161</v>
      </c>
      <c r="B4796" s="43">
        <f t="shared" si="150"/>
        <v>222</v>
      </c>
      <c r="C4796" s="43" t="str">
        <f t="shared" si="149"/>
        <v>44.1222</v>
      </c>
      <c r="D4796" s="44">
        <v>7</v>
      </c>
      <c r="E4796" s="45" t="s">
        <v>23849</v>
      </c>
      <c r="F4796" s="45" t="s">
        <v>23850</v>
      </c>
      <c r="G4796" s="45" t="s">
        <v>23851</v>
      </c>
      <c r="H4796" s="46" t="s">
        <v>23852</v>
      </c>
      <c r="I4796" s="45" t="s">
        <v>22990</v>
      </c>
      <c r="J4796" s="46" t="s">
        <v>22991</v>
      </c>
      <c r="K4796" s="46" t="s">
        <v>22991</v>
      </c>
      <c r="L4796" s="45" t="s">
        <v>7306</v>
      </c>
      <c r="M4796" s="45" t="s">
        <v>7307</v>
      </c>
    </row>
    <row r="4797" spans="1:13" ht="43.2">
      <c r="A4797" s="42" t="s">
        <v>7161</v>
      </c>
      <c r="B4797" s="43">
        <f t="shared" si="150"/>
        <v>223</v>
      </c>
      <c r="C4797" s="43" t="str">
        <f t="shared" si="149"/>
        <v>44.1223</v>
      </c>
      <c r="D4797" s="44">
        <v>7</v>
      </c>
      <c r="E4797" s="45" t="s">
        <v>23853</v>
      </c>
      <c r="F4797" s="45" t="s">
        <v>23854</v>
      </c>
      <c r="G4797" s="45" t="s">
        <v>23855</v>
      </c>
      <c r="H4797" s="46" t="s">
        <v>23856</v>
      </c>
      <c r="I4797" s="45" t="s">
        <v>22990</v>
      </c>
      <c r="J4797" s="46" t="s">
        <v>22991</v>
      </c>
      <c r="K4797" s="46" t="s">
        <v>22991</v>
      </c>
      <c r="L4797" s="45" t="s">
        <v>7306</v>
      </c>
      <c r="M4797" s="45" t="s">
        <v>7307</v>
      </c>
    </row>
    <row r="4798" spans="1:13" ht="43.2">
      <c r="A4798" s="42" t="s">
        <v>7161</v>
      </c>
      <c r="B4798" s="43">
        <f t="shared" si="150"/>
        <v>224</v>
      </c>
      <c r="C4798" s="43" t="str">
        <f t="shared" si="149"/>
        <v>44.1224</v>
      </c>
      <c r="D4798" s="44">
        <v>7</v>
      </c>
      <c r="E4798" s="45" t="s">
        <v>23857</v>
      </c>
      <c r="F4798" s="45" t="s">
        <v>23858</v>
      </c>
      <c r="G4798" s="45" t="s">
        <v>23859</v>
      </c>
      <c r="H4798" s="46" t="s">
        <v>23860</v>
      </c>
      <c r="I4798" s="45" t="s">
        <v>22990</v>
      </c>
      <c r="J4798" s="46" t="s">
        <v>22991</v>
      </c>
      <c r="K4798" s="46" t="s">
        <v>22991</v>
      </c>
      <c r="L4798" s="45" t="s">
        <v>7306</v>
      </c>
      <c r="M4798" s="45" t="s">
        <v>7307</v>
      </c>
    </row>
    <row r="4799" spans="1:13" ht="43.2">
      <c r="A4799" s="42" t="s">
        <v>7161</v>
      </c>
      <c r="B4799" s="43">
        <f t="shared" si="150"/>
        <v>225</v>
      </c>
      <c r="C4799" s="43" t="str">
        <f t="shared" si="149"/>
        <v>44.1225</v>
      </c>
      <c r="D4799" s="44">
        <v>7</v>
      </c>
      <c r="E4799" s="45" t="s">
        <v>23861</v>
      </c>
      <c r="F4799" s="45" t="s">
        <v>23862</v>
      </c>
      <c r="G4799" s="45" t="s">
        <v>23863</v>
      </c>
      <c r="H4799" s="46" t="s">
        <v>23864</v>
      </c>
      <c r="I4799" s="45" t="s">
        <v>22990</v>
      </c>
      <c r="J4799" s="46" t="s">
        <v>22991</v>
      </c>
      <c r="K4799" s="46" t="s">
        <v>22991</v>
      </c>
      <c r="L4799" s="45" t="s">
        <v>7306</v>
      </c>
      <c r="M4799" s="45" t="s">
        <v>7307</v>
      </c>
    </row>
    <row r="4800" spans="1:13" ht="43.2">
      <c r="A4800" s="42" t="s">
        <v>7161</v>
      </c>
      <c r="B4800" s="43">
        <f t="shared" si="150"/>
        <v>226</v>
      </c>
      <c r="C4800" s="43" t="str">
        <f t="shared" si="149"/>
        <v>44.1226</v>
      </c>
      <c r="D4800" s="44">
        <v>6</v>
      </c>
      <c r="E4800" s="45" t="s">
        <v>23865</v>
      </c>
      <c r="F4800" s="45" t="s">
        <v>23866</v>
      </c>
      <c r="G4800" s="45" t="s">
        <v>23867</v>
      </c>
      <c r="H4800" s="45" t="s">
        <v>23868</v>
      </c>
      <c r="I4800" s="45" t="s">
        <v>22990</v>
      </c>
      <c r="J4800" s="46" t="s">
        <v>22991</v>
      </c>
      <c r="K4800" s="46" t="s">
        <v>22991</v>
      </c>
      <c r="L4800" s="45" t="s">
        <v>7306</v>
      </c>
      <c r="M4800" s="45" t="s">
        <v>7307</v>
      </c>
    </row>
    <row r="4801" spans="1:13" ht="43.2">
      <c r="A4801" s="42" t="s">
        <v>7161</v>
      </c>
      <c r="B4801" s="43">
        <f t="shared" si="150"/>
        <v>227</v>
      </c>
      <c r="C4801" s="43" t="str">
        <f t="shared" si="149"/>
        <v>44.1227</v>
      </c>
      <c r="D4801" s="44">
        <v>7</v>
      </c>
      <c r="E4801" s="45" t="s">
        <v>23869</v>
      </c>
      <c r="F4801" s="45" t="s">
        <v>23870</v>
      </c>
      <c r="G4801" s="45" t="s">
        <v>23871</v>
      </c>
      <c r="H4801" s="46" t="s">
        <v>23872</v>
      </c>
      <c r="I4801" s="45" t="s">
        <v>22990</v>
      </c>
      <c r="J4801" s="46" t="s">
        <v>22991</v>
      </c>
      <c r="K4801" s="46" t="s">
        <v>22991</v>
      </c>
      <c r="L4801" s="45" t="s">
        <v>7306</v>
      </c>
      <c r="M4801" s="45" t="s">
        <v>7307</v>
      </c>
    </row>
    <row r="4802" spans="1:13" ht="43.2">
      <c r="A4802" s="42" t="s">
        <v>7161</v>
      </c>
      <c r="B4802" s="43">
        <f t="shared" si="150"/>
        <v>228</v>
      </c>
      <c r="C4802" s="43" t="str">
        <f t="shared" si="149"/>
        <v>44.1228</v>
      </c>
      <c r="D4802" s="44">
        <v>7</v>
      </c>
      <c r="E4802" s="45" t="s">
        <v>23873</v>
      </c>
      <c r="F4802" s="45" t="s">
        <v>23874</v>
      </c>
      <c r="G4802" s="45" t="s">
        <v>23875</v>
      </c>
      <c r="H4802" s="46" t="s">
        <v>23876</v>
      </c>
      <c r="I4802" s="45" t="s">
        <v>22990</v>
      </c>
      <c r="J4802" s="46" t="s">
        <v>22991</v>
      </c>
      <c r="K4802" s="46" t="s">
        <v>22991</v>
      </c>
      <c r="L4802" s="45" t="s">
        <v>7306</v>
      </c>
      <c r="M4802" s="45" t="s">
        <v>7307</v>
      </c>
    </row>
    <row r="4803" spans="1:13" ht="43.2">
      <c r="A4803" s="42" t="s">
        <v>7161</v>
      </c>
      <c r="B4803" s="43">
        <f t="shared" si="150"/>
        <v>229</v>
      </c>
      <c r="C4803" s="43" t="str">
        <f t="shared" ref="C4803:C4866" si="151">+CONCATENATE(A4803,B4803)</f>
        <v>44.1229</v>
      </c>
      <c r="D4803" s="44">
        <v>7</v>
      </c>
      <c r="E4803" s="45" t="s">
        <v>23877</v>
      </c>
      <c r="F4803" s="45" t="s">
        <v>23878</v>
      </c>
      <c r="G4803" s="45" t="s">
        <v>23879</v>
      </c>
      <c r="H4803" s="46" t="s">
        <v>23880</v>
      </c>
      <c r="I4803" s="45" t="s">
        <v>22990</v>
      </c>
      <c r="J4803" s="46" t="s">
        <v>22991</v>
      </c>
      <c r="K4803" s="46" t="s">
        <v>22991</v>
      </c>
      <c r="L4803" s="45" t="s">
        <v>7306</v>
      </c>
      <c r="M4803" s="45" t="s">
        <v>7307</v>
      </c>
    </row>
    <row r="4804" spans="1:13" ht="43.2">
      <c r="A4804" s="42" t="s">
        <v>7161</v>
      </c>
      <c r="B4804" s="43">
        <f t="shared" ref="B4804:B4867" si="152">+IF(A4804=A4803,B4803+1,1)</f>
        <v>230</v>
      </c>
      <c r="C4804" s="43" t="str">
        <f t="shared" si="151"/>
        <v>44.1230</v>
      </c>
      <c r="D4804" s="44">
        <v>6</v>
      </c>
      <c r="E4804" s="45" t="s">
        <v>23881</v>
      </c>
      <c r="F4804" s="45" t="s">
        <v>23882</v>
      </c>
      <c r="G4804" s="45" t="s">
        <v>23883</v>
      </c>
      <c r="H4804" s="45" t="s">
        <v>23884</v>
      </c>
      <c r="I4804" s="45" t="s">
        <v>22990</v>
      </c>
      <c r="J4804" s="46" t="s">
        <v>22991</v>
      </c>
      <c r="K4804" s="46" t="s">
        <v>22991</v>
      </c>
      <c r="L4804" s="45" t="s">
        <v>7306</v>
      </c>
      <c r="M4804" s="45" t="s">
        <v>7307</v>
      </c>
    </row>
    <row r="4805" spans="1:13" ht="43.2">
      <c r="A4805" s="42" t="s">
        <v>7161</v>
      </c>
      <c r="B4805" s="43">
        <f t="shared" si="152"/>
        <v>231</v>
      </c>
      <c r="C4805" s="43" t="str">
        <f t="shared" si="151"/>
        <v>44.1231</v>
      </c>
      <c r="D4805" s="44">
        <v>5</v>
      </c>
      <c r="E4805" s="45" t="s">
        <v>23885</v>
      </c>
      <c r="F4805" s="45" t="s">
        <v>23886</v>
      </c>
      <c r="G4805" s="45" t="s">
        <v>23887</v>
      </c>
      <c r="H4805" s="45" t="s">
        <v>23888</v>
      </c>
      <c r="I4805" s="45" t="s">
        <v>22990</v>
      </c>
      <c r="J4805" s="46" t="s">
        <v>22991</v>
      </c>
      <c r="K4805" s="46" t="s">
        <v>22991</v>
      </c>
      <c r="L4805" s="45" t="s">
        <v>7306</v>
      </c>
      <c r="M4805" s="45" t="s">
        <v>7307</v>
      </c>
    </row>
    <row r="4806" spans="1:13" ht="43.2">
      <c r="A4806" s="42" t="s">
        <v>7161</v>
      </c>
      <c r="B4806" s="43">
        <f t="shared" si="152"/>
        <v>232</v>
      </c>
      <c r="C4806" s="43" t="str">
        <f t="shared" si="151"/>
        <v>44.1232</v>
      </c>
      <c r="D4806" s="44">
        <v>6</v>
      </c>
      <c r="E4806" s="45" t="s">
        <v>23889</v>
      </c>
      <c r="F4806" s="45" t="s">
        <v>23890</v>
      </c>
      <c r="G4806" s="45" t="s">
        <v>23891</v>
      </c>
      <c r="H4806" s="46" t="s">
        <v>23892</v>
      </c>
      <c r="I4806" s="45" t="s">
        <v>22990</v>
      </c>
      <c r="J4806" s="46" t="s">
        <v>22991</v>
      </c>
      <c r="K4806" s="46" t="s">
        <v>22991</v>
      </c>
      <c r="L4806" s="45" t="s">
        <v>7306</v>
      </c>
      <c r="M4806" s="45" t="s">
        <v>7307</v>
      </c>
    </row>
    <row r="4807" spans="1:13" ht="43.2">
      <c r="A4807" s="42" t="s">
        <v>7161</v>
      </c>
      <c r="B4807" s="43">
        <f t="shared" si="152"/>
        <v>233</v>
      </c>
      <c r="C4807" s="43" t="str">
        <f t="shared" si="151"/>
        <v>44.1233</v>
      </c>
      <c r="D4807" s="44">
        <v>6</v>
      </c>
      <c r="E4807" s="45" t="s">
        <v>23893</v>
      </c>
      <c r="F4807" s="45" t="s">
        <v>23894</v>
      </c>
      <c r="G4807" s="45" t="s">
        <v>23895</v>
      </c>
      <c r="H4807" s="45" t="s">
        <v>23896</v>
      </c>
      <c r="I4807" s="45" t="s">
        <v>22990</v>
      </c>
      <c r="J4807" s="46" t="s">
        <v>22991</v>
      </c>
      <c r="K4807" s="46" t="s">
        <v>22991</v>
      </c>
      <c r="L4807" s="45" t="s">
        <v>7306</v>
      </c>
      <c r="M4807" s="45" t="s">
        <v>7307</v>
      </c>
    </row>
    <row r="4808" spans="1:13" ht="43.2">
      <c r="A4808" s="42" t="s">
        <v>7161</v>
      </c>
      <c r="B4808" s="43">
        <f t="shared" si="152"/>
        <v>234</v>
      </c>
      <c r="C4808" s="43" t="str">
        <f t="shared" si="151"/>
        <v>44.1234</v>
      </c>
      <c r="D4808" s="44">
        <v>6</v>
      </c>
      <c r="E4808" s="45" t="s">
        <v>23897</v>
      </c>
      <c r="F4808" s="45" t="s">
        <v>23898</v>
      </c>
      <c r="G4808" s="45" t="s">
        <v>23899</v>
      </c>
      <c r="H4808" s="46" t="s">
        <v>23900</v>
      </c>
      <c r="I4808" s="45" t="s">
        <v>22990</v>
      </c>
      <c r="J4808" s="46" t="s">
        <v>22991</v>
      </c>
      <c r="K4808" s="46" t="s">
        <v>22991</v>
      </c>
      <c r="L4808" s="45" t="s">
        <v>7306</v>
      </c>
      <c r="M4808" s="45" t="s">
        <v>7307</v>
      </c>
    </row>
    <row r="4809" spans="1:13" ht="43.2">
      <c r="A4809" s="42" t="s">
        <v>7161</v>
      </c>
      <c r="B4809" s="43">
        <f t="shared" si="152"/>
        <v>235</v>
      </c>
      <c r="C4809" s="43" t="str">
        <f t="shared" si="151"/>
        <v>44.1235</v>
      </c>
      <c r="D4809" s="44">
        <v>6</v>
      </c>
      <c r="E4809" s="45" t="s">
        <v>23901</v>
      </c>
      <c r="F4809" s="45" t="s">
        <v>23902</v>
      </c>
      <c r="G4809" s="45" t="s">
        <v>23903</v>
      </c>
      <c r="H4809" s="46" t="s">
        <v>23904</v>
      </c>
      <c r="I4809" s="45" t="s">
        <v>22990</v>
      </c>
      <c r="J4809" s="46" t="s">
        <v>22991</v>
      </c>
      <c r="K4809" s="46" t="s">
        <v>22991</v>
      </c>
      <c r="L4809" s="45" t="s">
        <v>7306</v>
      </c>
      <c r="M4809" s="45" t="s">
        <v>7307</v>
      </c>
    </row>
    <row r="4810" spans="1:13" ht="43.2">
      <c r="A4810" s="42" t="s">
        <v>7161</v>
      </c>
      <c r="B4810" s="43">
        <f t="shared" si="152"/>
        <v>236</v>
      </c>
      <c r="C4810" s="43" t="str">
        <f t="shared" si="151"/>
        <v>44.1236</v>
      </c>
      <c r="D4810" s="44">
        <v>6</v>
      </c>
      <c r="E4810" s="45" t="s">
        <v>23905</v>
      </c>
      <c r="F4810" s="45" t="s">
        <v>23906</v>
      </c>
      <c r="G4810" s="45" t="s">
        <v>23907</v>
      </c>
      <c r="H4810" s="45" t="s">
        <v>23908</v>
      </c>
      <c r="I4810" s="45" t="s">
        <v>22990</v>
      </c>
      <c r="J4810" s="46" t="s">
        <v>22991</v>
      </c>
      <c r="K4810" s="46" t="s">
        <v>22991</v>
      </c>
      <c r="L4810" s="45" t="s">
        <v>7306</v>
      </c>
      <c r="M4810" s="45" t="s">
        <v>7307</v>
      </c>
    </row>
    <row r="4811" spans="1:13" ht="43.2">
      <c r="A4811" s="42" t="s">
        <v>7161</v>
      </c>
      <c r="B4811" s="43">
        <f t="shared" si="152"/>
        <v>237</v>
      </c>
      <c r="C4811" s="43" t="str">
        <f t="shared" si="151"/>
        <v>44.1237</v>
      </c>
      <c r="D4811" s="44">
        <v>7</v>
      </c>
      <c r="E4811" s="45" t="s">
        <v>23909</v>
      </c>
      <c r="F4811" s="45" t="s">
        <v>23910</v>
      </c>
      <c r="G4811" s="45" t="s">
        <v>23911</v>
      </c>
      <c r="H4811" s="46" t="s">
        <v>23912</v>
      </c>
      <c r="I4811" s="45" t="s">
        <v>22990</v>
      </c>
      <c r="J4811" s="46" t="s">
        <v>22991</v>
      </c>
      <c r="K4811" s="46" t="s">
        <v>22991</v>
      </c>
      <c r="L4811" s="45" t="s">
        <v>7306</v>
      </c>
      <c r="M4811" s="45" t="s">
        <v>7307</v>
      </c>
    </row>
    <row r="4812" spans="1:13" ht="43.2">
      <c r="A4812" s="42" t="s">
        <v>7161</v>
      </c>
      <c r="B4812" s="43">
        <f t="shared" si="152"/>
        <v>238</v>
      </c>
      <c r="C4812" s="43" t="str">
        <f t="shared" si="151"/>
        <v>44.1238</v>
      </c>
      <c r="D4812" s="44">
        <v>7</v>
      </c>
      <c r="E4812" s="45" t="s">
        <v>23913</v>
      </c>
      <c r="F4812" s="45" t="s">
        <v>23914</v>
      </c>
      <c r="G4812" s="45" t="s">
        <v>23915</v>
      </c>
      <c r="H4812" s="46" t="s">
        <v>23916</v>
      </c>
      <c r="I4812" s="45" t="s">
        <v>22990</v>
      </c>
      <c r="J4812" s="46" t="s">
        <v>22991</v>
      </c>
      <c r="K4812" s="46" t="s">
        <v>22991</v>
      </c>
      <c r="L4812" s="45" t="s">
        <v>7306</v>
      </c>
      <c r="M4812" s="45" t="s">
        <v>7307</v>
      </c>
    </row>
    <row r="4813" spans="1:13" ht="43.2">
      <c r="A4813" s="42" t="s">
        <v>7161</v>
      </c>
      <c r="B4813" s="43">
        <f t="shared" si="152"/>
        <v>239</v>
      </c>
      <c r="C4813" s="43" t="str">
        <f t="shared" si="151"/>
        <v>44.1239</v>
      </c>
      <c r="D4813" s="44">
        <v>6</v>
      </c>
      <c r="E4813" s="45" t="s">
        <v>23917</v>
      </c>
      <c r="F4813" s="45" t="s">
        <v>23918</v>
      </c>
      <c r="G4813" s="45" t="s">
        <v>23919</v>
      </c>
      <c r="H4813" s="46" t="s">
        <v>23920</v>
      </c>
      <c r="I4813" s="45" t="s">
        <v>22990</v>
      </c>
      <c r="J4813" s="46" t="s">
        <v>22991</v>
      </c>
      <c r="K4813" s="46" t="s">
        <v>22991</v>
      </c>
      <c r="L4813" s="45" t="s">
        <v>7306</v>
      </c>
      <c r="M4813" s="45" t="s">
        <v>7307</v>
      </c>
    </row>
    <row r="4814" spans="1:13" ht="43.2">
      <c r="A4814" s="42" t="s">
        <v>7161</v>
      </c>
      <c r="B4814" s="43">
        <f t="shared" si="152"/>
        <v>240</v>
      </c>
      <c r="C4814" s="43" t="str">
        <f t="shared" si="151"/>
        <v>44.1240</v>
      </c>
      <c r="D4814" s="44">
        <v>6</v>
      </c>
      <c r="E4814" s="45" t="s">
        <v>23921</v>
      </c>
      <c r="F4814" s="45" t="s">
        <v>23922</v>
      </c>
      <c r="G4814" s="45" t="s">
        <v>23923</v>
      </c>
      <c r="H4814" s="46" t="s">
        <v>23924</v>
      </c>
      <c r="I4814" s="45" t="s">
        <v>22990</v>
      </c>
      <c r="J4814" s="46" t="s">
        <v>22991</v>
      </c>
      <c r="K4814" s="46" t="s">
        <v>22991</v>
      </c>
      <c r="L4814" s="45" t="s">
        <v>7306</v>
      </c>
      <c r="M4814" s="45" t="s">
        <v>7307</v>
      </c>
    </row>
    <row r="4815" spans="1:13" ht="43.2">
      <c r="A4815" s="42" t="s">
        <v>7161</v>
      </c>
      <c r="B4815" s="43">
        <f t="shared" si="152"/>
        <v>241</v>
      </c>
      <c r="C4815" s="43" t="str">
        <f t="shared" si="151"/>
        <v>44.1241</v>
      </c>
      <c r="D4815" s="44">
        <v>6</v>
      </c>
      <c r="E4815" s="45" t="s">
        <v>23925</v>
      </c>
      <c r="F4815" s="45" t="s">
        <v>23926</v>
      </c>
      <c r="G4815" s="45" t="s">
        <v>23927</v>
      </c>
      <c r="H4815" s="46" t="s">
        <v>23928</v>
      </c>
      <c r="I4815" s="45" t="s">
        <v>22990</v>
      </c>
      <c r="J4815" s="46" t="s">
        <v>22991</v>
      </c>
      <c r="K4815" s="46" t="s">
        <v>22991</v>
      </c>
      <c r="L4815" s="45" t="s">
        <v>7306</v>
      </c>
      <c r="M4815" s="45" t="s">
        <v>7307</v>
      </c>
    </row>
    <row r="4816" spans="1:13" ht="43.2">
      <c r="A4816" s="42" t="s">
        <v>7161</v>
      </c>
      <c r="B4816" s="43">
        <f t="shared" si="152"/>
        <v>242</v>
      </c>
      <c r="C4816" s="43" t="str">
        <f t="shared" si="151"/>
        <v>44.1242</v>
      </c>
      <c r="D4816" s="44">
        <v>5</v>
      </c>
      <c r="E4816" s="45" t="s">
        <v>23929</v>
      </c>
      <c r="F4816" s="45" t="s">
        <v>23930</v>
      </c>
      <c r="G4816" s="45" t="s">
        <v>7175</v>
      </c>
      <c r="H4816" s="45" t="s">
        <v>23931</v>
      </c>
      <c r="I4816" s="45" t="s">
        <v>22990</v>
      </c>
      <c r="J4816" s="46" t="s">
        <v>22991</v>
      </c>
      <c r="K4816" s="46" t="s">
        <v>22991</v>
      </c>
      <c r="L4816" s="45" t="s">
        <v>7306</v>
      </c>
      <c r="M4816" s="45" t="s">
        <v>7307</v>
      </c>
    </row>
    <row r="4817" spans="1:13" ht="43.2">
      <c r="A4817" s="42" t="s">
        <v>7161</v>
      </c>
      <c r="B4817" s="43">
        <f t="shared" si="152"/>
        <v>243</v>
      </c>
      <c r="C4817" s="43" t="str">
        <f t="shared" si="151"/>
        <v>44.1243</v>
      </c>
      <c r="D4817" s="44">
        <v>6</v>
      </c>
      <c r="E4817" s="45" t="s">
        <v>23932</v>
      </c>
      <c r="F4817" s="45" t="s">
        <v>23933</v>
      </c>
      <c r="G4817" s="45" t="s">
        <v>23934</v>
      </c>
      <c r="H4817" s="46" t="s">
        <v>23935</v>
      </c>
      <c r="I4817" s="45" t="s">
        <v>22990</v>
      </c>
      <c r="J4817" s="46" t="s">
        <v>22991</v>
      </c>
      <c r="K4817" s="46" t="s">
        <v>22991</v>
      </c>
      <c r="L4817" s="45" t="s">
        <v>7306</v>
      </c>
      <c r="M4817" s="45" t="s">
        <v>7307</v>
      </c>
    </row>
    <row r="4818" spans="1:13" ht="43.2">
      <c r="A4818" s="42" t="s">
        <v>7161</v>
      </c>
      <c r="B4818" s="43">
        <f t="shared" si="152"/>
        <v>244</v>
      </c>
      <c r="C4818" s="43" t="str">
        <f t="shared" si="151"/>
        <v>44.1244</v>
      </c>
      <c r="D4818" s="44">
        <v>6</v>
      </c>
      <c r="E4818" s="45" t="s">
        <v>23936</v>
      </c>
      <c r="F4818" s="45" t="s">
        <v>23937</v>
      </c>
      <c r="G4818" s="45" t="s">
        <v>23938</v>
      </c>
      <c r="H4818" s="45" t="s">
        <v>23939</v>
      </c>
      <c r="I4818" s="45" t="s">
        <v>22990</v>
      </c>
      <c r="J4818" s="46" t="s">
        <v>22991</v>
      </c>
      <c r="K4818" s="46" t="s">
        <v>22991</v>
      </c>
      <c r="L4818" s="45" t="s">
        <v>7306</v>
      </c>
      <c r="M4818" s="45" t="s">
        <v>7307</v>
      </c>
    </row>
    <row r="4819" spans="1:13" ht="43.2">
      <c r="A4819" s="42" t="s">
        <v>7161</v>
      </c>
      <c r="B4819" s="43">
        <f t="shared" si="152"/>
        <v>245</v>
      </c>
      <c r="C4819" s="43" t="str">
        <f t="shared" si="151"/>
        <v>44.1245</v>
      </c>
      <c r="D4819" s="44">
        <v>6</v>
      </c>
      <c r="E4819" s="45" t="s">
        <v>23940</v>
      </c>
      <c r="F4819" s="45" t="s">
        <v>23941</v>
      </c>
      <c r="G4819" s="45" t="s">
        <v>23942</v>
      </c>
      <c r="H4819" s="45" t="s">
        <v>23943</v>
      </c>
      <c r="I4819" s="45" t="s">
        <v>22990</v>
      </c>
      <c r="J4819" s="46" t="s">
        <v>22991</v>
      </c>
      <c r="K4819" s="46" t="s">
        <v>22991</v>
      </c>
      <c r="L4819" s="45" t="s">
        <v>7306</v>
      </c>
      <c r="M4819" s="45" t="s">
        <v>7307</v>
      </c>
    </row>
    <row r="4820" spans="1:13" ht="43.2">
      <c r="A4820" s="42" t="s">
        <v>7161</v>
      </c>
      <c r="B4820" s="43">
        <f t="shared" si="152"/>
        <v>246</v>
      </c>
      <c r="C4820" s="43" t="str">
        <f t="shared" si="151"/>
        <v>44.1246</v>
      </c>
      <c r="D4820" s="44">
        <v>6</v>
      </c>
      <c r="E4820" s="45" t="s">
        <v>23944</v>
      </c>
      <c r="F4820" s="45" t="s">
        <v>23945</v>
      </c>
      <c r="G4820" s="45" t="s">
        <v>23946</v>
      </c>
      <c r="H4820" s="46" t="s">
        <v>23947</v>
      </c>
      <c r="I4820" s="45" t="s">
        <v>22990</v>
      </c>
      <c r="J4820" s="46" t="s">
        <v>22991</v>
      </c>
      <c r="K4820" s="46" t="s">
        <v>22991</v>
      </c>
      <c r="L4820" s="45" t="s">
        <v>7306</v>
      </c>
      <c r="M4820" s="45" t="s">
        <v>7307</v>
      </c>
    </row>
    <row r="4821" spans="1:13" ht="43.2">
      <c r="A4821" s="42" t="s">
        <v>7161</v>
      </c>
      <c r="B4821" s="43">
        <f t="shared" si="152"/>
        <v>247</v>
      </c>
      <c r="C4821" s="43" t="str">
        <f t="shared" si="151"/>
        <v>44.1247</v>
      </c>
      <c r="D4821" s="44">
        <v>6</v>
      </c>
      <c r="E4821" s="45" t="s">
        <v>23948</v>
      </c>
      <c r="F4821" s="45" t="s">
        <v>23949</v>
      </c>
      <c r="G4821" s="45" t="s">
        <v>23950</v>
      </c>
      <c r="H4821" s="46" t="s">
        <v>23951</v>
      </c>
      <c r="I4821" s="45" t="s">
        <v>22990</v>
      </c>
      <c r="J4821" s="46" t="s">
        <v>22991</v>
      </c>
      <c r="K4821" s="46" t="s">
        <v>22991</v>
      </c>
      <c r="L4821" s="45" t="s">
        <v>7306</v>
      </c>
      <c r="M4821" s="45" t="s">
        <v>7307</v>
      </c>
    </row>
    <row r="4822" spans="1:13" ht="43.2">
      <c r="A4822" s="42" t="s">
        <v>7161</v>
      </c>
      <c r="B4822" s="43">
        <f t="shared" si="152"/>
        <v>248</v>
      </c>
      <c r="C4822" s="43" t="str">
        <f t="shared" si="151"/>
        <v>44.1248</v>
      </c>
      <c r="D4822" s="44">
        <v>6</v>
      </c>
      <c r="E4822" s="45" t="s">
        <v>23952</v>
      </c>
      <c r="F4822" s="45" t="s">
        <v>23953</v>
      </c>
      <c r="G4822" s="45" t="s">
        <v>23954</v>
      </c>
      <c r="H4822" s="46" t="s">
        <v>23955</v>
      </c>
      <c r="I4822" s="45" t="s">
        <v>22990</v>
      </c>
      <c r="J4822" s="46" t="s">
        <v>22991</v>
      </c>
      <c r="K4822" s="46" t="s">
        <v>22991</v>
      </c>
      <c r="L4822" s="45" t="s">
        <v>7306</v>
      </c>
      <c r="M4822" s="45" t="s">
        <v>7307</v>
      </c>
    </row>
    <row r="4823" spans="1:13" ht="43.2">
      <c r="A4823" s="42" t="s">
        <v>7161</v>
      </c>
      <c r="B4823" s="43">
        <f t="shared" si="152"/>
        <v>249</v>
      </c>
      <c r="C4823" s="43" t="str">
        <f t="shared" si="151"/>
        <v>44.1249</v>
      </c>
      <c r="D4823" s="44">
        <v>6</v>
      </c>
      <c r="E4823" s="45" t="s">
        <v>23956</v>
      </c>
      <c r="F4823" s="45" t="s">
        <v>23957</v>
      </c>
      <c r="G4823" s="45" t="s">
        <v>23958</v>
      </c>
      <c r="H4823" s="45" t="s">
        <v>23959</v>
      </c>
      <c r="I4823" s="45" t="s">
        <v>22990</v>
      </c>
      <c r="J4823" s="46" t="s">
        <v>22991</v>
      </c>
      <c r="K4823" s="46" t="s">
        <v>22991</v>
      </c>
      <c r="L4823" s="45" t="s">
        <v>7306</v>
      </c>
      <c r="M4823" s="45" t="s">
        <v>7307</v>
      </c>
    </row>
    <row r="4824" spans="1:13" ht="43.2">
      <c r="A4824" s="42" t="s">
        <v>7161</v>
      </c>
      <c r="B4824" s="43">
        <f t="shared" si="152"/>
        <v>250</v>
      </c>
      <c r="C4824" s="43" t="str">
        <f t="shared" si="151"/>
        <v>44.1250</v>
      </c>
      <c r="D4824" s="44">
        <v>7</v>
      </c>
      <c r="E4824" s="45" t="s">
        <v>23960</v>
      </c>
      <c r="F4824" s="45" t="s">
        <v>23961</v>
      </c>
      <c r="G4824" s="45" t="s">
        <v>23962</v>
      </c>
      <c r="H4824" s="46" t="s">
        <v>23963</v>
      </c>
      <c r="I4824" s="45" t="s">
        <v>22990</v>
      </c>
      <c r="J4824" s="46" t="s">
        <v>22991</v>
      </c>
      <c r="K4824" s="46" t="s">
        <v>22991</v>
      </c>
      <c r="L4824" s="45" t="s">
        <v>7306</v>
      </c>
      <c r="M4824" s="45" t="s">
        <v>7307</v>
      </c>
    </row>
    <row r="4825" spans="1:13" ht="43.2">
      <c r="A4825" s="42" t="s">
        <v>7161</v>
      </c>
      <c r="B4825" s="43">
        <f t="shared" si="152"/>
        <v>251</v>
      </c>
      <c r="C4825" s="43" t="str">
        <f t="shared" si="151"/>
        <v>44.1251</v>
      </c>
      <c r="D4825" s="44">
        <v>7</v>
      </c>
      <c r="E4825" s="45" t="s">
        <v>23964</v>
      </c>
      <c r="F4825" s="45" t="s">
        <v>23965</v>
      </c>
      <c r="G4825" s="45" t="s">
        <v>23966</v>
      </c>
      <c r="H4825" s="46" t="s">
        <v>23967</v>
      </c>
      <c r="I4825" s="45" t="s">
        <v>22990</v>
      </c>
      <c r="J4825" s="46" t="s">
        <v>22991</v>
      </c>
      <c r="K4825" s="46" t="s">
        <v>22991</v>
      </c>
      <c r="L4825" s="45" t="s">
        <v>7306</v>
      </c>
      <c r="M4825" s="45" t="s">
        <v>7307</v>
      </c>
    </row>
    <row r="4826" spans="1:13" ht="43.2">
      <c r="A4826" s="42" t="s">
        <v>7161</v>
      </c>
      <c r="B4826" s="43">
        <f t="shared" si="152"/>
        <v>252</v>
      </c>
      <c r="C4826" s="43" t="str">
        <f t="shared" si="151"/>
        <v>44.1252</v>
      </c>
      <c r="D4826" s="44">
        <v>5</v>
      </c>
      <c r="E4826" s="45" t="s">
        <v>23968</v>
      </c>
      <c r="F4826" s="45" t="s">
        <v>23969</v>
      </c>
      <c r="G4826" s="45" t="s">
        <v>8512</v>
      </c>
      <c r="H4826" s="46" t="s">
        <v>23970</v>
      </c>
      <c r="I4826" s="45" t="s">
        <v>22990</v>
      </c>
      <c r="J4826" s="46" t="s">
        <v>22991</v>
      </c>
      <c r="K4826" s="46" t="s">
        <v>22991</v>
      </c>
      <c r="L4826" s="45" t="s">
        <v>7306</v>
      </c>
      <c r="M4826" s="45" t="s">
        <v>7307</v>
      </c>
    </row>
    <row r="4827" spans="1:13" ht="43.2">
      <c r="A4827" s="42" t="s">
        <v>7161</v>
      </c>
      <c r="B4827" s="43">
        <f t="shared" si="152"/>
        <v>253</v>
      </c>
      <c r="C4827" s="43" t="str">
        <f t="shared" si="151"/>
        <v>44.1253</v>
      </c>
      <c r="D4827" s="44">
        <v>6</v>
      </c>
      <c r="E4827" s="45" t="s">
        <v>23971</v>
      </c>
      <c r="F4827" s="45" t="s">
        <v>23972</v>
      </c>
      <c r="G4827" s="45" t="s">
        <v>23973</v>
      </c>
      <c r="H4827" s="46" t="s">
        <v>23974</v>
      </c>
      <c r="I4827" s="45" t="s">
        <v>22990</v>
      </c>
      <c r="J4827" s="46" t="s">
        <v>22991</v>
      </c>
      <c r="K4827" s="46" t="s">
        <v>22991</v>
      </c>
      <c r="L4827" s="45" t="s">
        <v>7306</v>
      </c>
      <c r="M4827" s="45" t="s">
        <v>7307</v>
      </c>
    </row>
    <row r="4828" spans="1:13" ht="43.2">
      <c r="A4828" s="42" t="s">
        <v>7161</v>
      </c>
      <c r="B4828" s="43">
        <f t="shared" si="152"/>
        <v>254</v>
      </c>
      <c r="C4828" s="43" t="str">
        <f t="shared" si="151"/>
        <v>44.1254</v>
      </c>
      <c r="D4828" s="44">
        <v>6</v>
      </c>
      <c r="E4828" s="45" t="s">
        <v>23975</v>
      </c>
      <c r="F4828" s="45" t="s">
        <v>23976</v>
      </c>
      <c r="G4828" s="45" t="s">
        <v>23977</v>
      </c>
      <c r="H4828" s="46" t="s">
        <v>23978</v>
      </c>
      <c r="I4828" s="45" t="s">
        <v>22990</v>
      </c>
      <c r="J4828" s="46" t="s">
        <v>22991</v>
      </c>
      <c r="K4828" s="46" t="s">
        <v>22991</v>
      </c>
      <c r="L4828" s="45" t="s">
        <v>7306</v>
      </c>
      <c r="M4828" s="45" t="s">
        <v>7307</v>
      </c>
    </row>
    <row r="4829" spans="1:13" ht="43.2">
      <c r="A4829" s="42" t="s">
        <v>7161</v>
      </c>
      <c r="B4829" s="43">
        <f t="shared" si="152"/>
        <v>255</v>
      </c>
      <c r="C4829" s="43" t="str">
        <f t="shared" si="151"/>
        <v>44.1255</v>
      </c>
      <c r="D4829" s="44">
        <v>7</v>
      </c>
      <c r="E4829" s="45" t="s">
        <v>23979</v>
      </c>
      <c r="F4829" s="45" t="s">
        <v>23980</v>
      </c>
      <c r="G4829" s="45" t="s">
        <v>23981</v>
      </c>
      <c r="H4829" s="46" t="s">
        <v>23982</v>
      </c>
      <c r="I4829" s="45" t="s">
        <v>22990</v>
      </c>
      <c r="J4829" s="46" t="s">
        <v>22991</v>
      </c>
      <c r="K4829" s="46" t="s">
        <v>22991</v>
      </c>
      <c r="L4829" s="45" t="s">
        <v>7306</v>
      </c>
      <c r="M4829" s="45" t="s">
        <v>7307</v>
      </c>
    </row>
    <row r="4830" spans="1:13" ht="43.2">
      <c r="A4830" s="42" t="s">
        <v>7161</v>
      </c>
      <c r="B4830" s="43">
        <f t="shared" si="152"/>
        <v>256</v>
      </c>
      <c r="C4830" s="43" t="str">
        <f t="shared" si="151"/>
        <v>44.1256</v>
      </c>
      <c r="D4830" s="44">
        <v>5</v>
      </c>
      <c r="E4830" s="45" t="s">
        <v>23983</v>
      </c>
      <c r="F4830" s="45" t="s">
        <v>23984</v>
      </c>
      <c r="G4830" s="45" t="s">
        <v>7174</v>
      </c>
      <c r="H4830" s="46" t="s">
        <v>23985</v>
      </c>
      <c r="I4830" s="45" t="s">
        <v>22990</v>
      </c>
      <c r="J4830" s="46" t="s">
        <v>22991</v>
      </c>
      <c r="K4830" s="46" t="s">
        <v>22991</v>
      </c>
      <c r="L4830" s="45" t="s">
        <v>7306</v>
      </c>
      <c r="M4830" s="45" t="s">
        <v>7307</v>
      </c>
    </row>
    <row r="4831" spans="1:13" ht="43.2">
      <c r="A4831" s="42" t="s">
        <v>7161</v>
      </c>
      <c r="B4831" s="43">
        <f t="shared" si="152"/>
        <v>257</v>
      </c>
      <c r="C4831" s="43" t="str">
        <f t="shared" si="151"/>
        <v>44.1257</v>
      </c>
      <c r="D4831" s="44">
        <v>6</v>
      </c>
      <c r="E4831" s="45" t="s">
        <v>23986</v>
      </c>
      <c r="F4831" s="45" t="s">
        <v>23987</v>
      </c>
      <c r="G4831" s="45" t="s">
        <v>23988</v>
      </c>
      <c r="H4831" s="46" t="s">
        <v>23989</v>
      </c>
      <c r="I4831" s="45" t="s">
        <v>22990</v>
      </c>
      <c r="J4831" s="46" t="s">
        <v>22991</v>
      </c>
      <c r="K4831" s="46" t="s">
        <v>22991</v>
      </c>
      <c r="L4831" s="45" t="s">
        <v>7306</v>
      </c>
      <c r="M4831" s="45" t="s">
        <v>7307</v>
      </c>
    </row>
    <row r="4832" spans="1:13" ht="43.2">
      <c r="A4832" s="42" t="s">
        <v>7161</v>
      </c>
      <c r="B4832" s="43">
        <f t="shared" si="152"/>
        <v>258</v>
      </c>
      <c r="C4832" s="43" t="str">
        <f t="shared" si="151"/>
        <v>44.1258</v>
      </c>
      <c r="D4832" s="44">
        <v>6</v>
      </c>
      <c r="E4832" s="45" t="s">
        <v>23990</v>
      </c>
      <c r="F4832" s="45" t="s">
        <v>23991</v>
      </c>
      <c r="G4832" s="45" t="s">
        <v>23992</v>
      </c>
      <c r="H4832" s="45" t="s">
        <v>23993</v>
      </c>
      <c r="I4832" s="45" t="s">
        <v>22990</v>
      </c>
      <c r="J4832" s="46" t="s">
        <v>22991</v>
      </c>
      <c r="K4832" s="46" t="s">
        <v>22991</v>
      </c>
      <c r="L4832" s="45" t="s">
        <v>7306</v>
      </c>
      <c r="M4832" s="45" t="s">
        <v>7307</v>
      </c>
    </row>
    <row r="4833" spans="1:13" ht="43.2">
      <c r="A4833" s="42" t="s">
        <v>7161</v>
      </c>
      <c r="B4833" s="43">
        <f t="shared" si="152"/>
        <v>259</v>
      </c>
      <c r="C4833" s="43" t="str">
        <f t="shared" si="151"/>
        <v>44.1259</v>
      </c>
      <c r="D4833" s="44">
        <v>6</v>
      </c>
      <c r="E4833" s="45" t="s">
        <v>23994</v>
      </c>
      <c r="F4833" s="45" t="s">
        <v>23995</v>
      </c>
      <c r="G4833" s="45" t="s">
        <v>23996</v>
      </c>
      <c r="H4833" s="46" t="s">
        <v>23997</v>
      </c>
      <c r="I4833" s="45" t="s">
        <v>22990</v>
      </c>
      <c r="J4833" s="46" t="s">
        <v>22991</v>
      </c>
      <c r="K4833" s="46" t="s">
        <v>22991</v>
      </c>
      <c r="L4833" s="45" t="s">
        <v>7306</v>
      </c>
      <c r="M4833" s="45" t="s">
        <v>7307</v>
      </c>
    </row>
    <row r="4834" spans="1:13" ht="43.2">
      <c r="A4834" s="42" t="s">
        <v>7161</v>
      </c>
      <c r="B4834" s="43">
        <f t="shared" si="152"/>
        <v>260</v>
      </c>
      <c r="C4834" s="43" t="str">
        <f t="shared" si="151"/>
        <v>44.1260</v>
      </c>
      <c r="D4834" s="44">
        <v>6</v>
      </c>
      <c r="E4834" s="45" t="s">
        <v>23998</v>
      </c>
      <c r="F4834" s="45" t="s">
        <v>23999</v>
      </c>
      <c r="G4834" s="45" t="s">
        <v>24000</v>
      </c>
      <c r="H4834" s="46" t="s">
        <v>24001</v>
      </c>
      <c r="I4834" s="45" t="s">
        <v>22990</v>
      </c>
      <c r="J4834" s="46" t="s">
        <v>22991</v>
      </c>
      <c r="K4834" s="46" t="s">
        <v>22991</v>
      </c>
      <c r="L4834" s="45" t="s">
        <v>7306</v>
      </c>
      <c r="M4834" s="45" t="s">
        <v>7307</v>
      </c>
    </row>
    <row r="4835" spans="1:13" ht="43.2">
      <c r="A4835" s="42" t="s">
        <v>7161</v>
      </c>
      <c r="B4835" s="43">
        <f t="shared" si="152"/>
        <v>261</v>
      </c>
      <c r="C4835" s="43" t="str">
        <f t="shared" si="151"/>
        <v>44.1261</v>
      </c>
      <c r="D4835" s="44">
        <v>6</v>
      </c>
      <c r="E4835" s="45" t="s">
        <v>24002</v>
      </c>
      <c r="F4835" s="45" t="s">
        <v>24003</v>
      </c>
      <c r="G4835" s="45" t="s">
        <v>24004</v>
      </c>
      <c r="H4835" s="45" t="s">
        <v>24005</v>
      </c>
      <c r="I4835" s="45" t="s">
        <v>22990</v>
      </c>
      <c r="J4835" s="46" t="s">
        <v>22991</v>
      </c>
      <c r="K4835" s="46" t="s">
        <v>22991</v>
      </c>
      <c r="L4835" s="45" t="s">
        <v>7306</v>
      </c>
      <c r="M4835" s="45" t="s">
        <v>7307</v>
      </c>
    </row>
    <row r="4836" spans="1:13" ht="43.2">
      <c r="A4836" s="42" t="s">
        <v>7161</v>
      </c>
      <c r="B4836" s="43">
        <f t="shared" si="152"/>
        <v>262</v>
      </c>
      <c r="C4836" s="43" t="str">
        <f t="shared" si="151"/>
        <v>44.1262</v>
      </c>
      <c r="D4836" s="44">
        <v>7</v>
      </c>
      <c r="E4836" s="45" t="s">
        <v>24006</v>
      </c>
      <c r="F4836" s="45" t="s">
        <v>24007</v>
      </c>
      <c r="G4836" s="45" t="s">
        <v>24008</v>
      </c>
      <c r="H4836" s="46" t="s">
        <v>24009</v>
      </c>
      <c r="I4836" s="45" t="s">
        <v>22990</v>
      </c>
      <c r="J4836" s="46" t="s">
        <v>22991</v>
      </c>
      <c r="K4836" s="46" t="s">
        <v>22991</v>
      </c>
      <c r="L4836" s="45" t="s">
        <v>7306</v>
      </c>
      <c r="M4836" s="45" t="s">
        <v>7307</v>
      </c>
    </row>
    <row r="4837" spans="1:13" ht="43.2">
      <c r="A4837" s="42" t="s">
        <v>7161</v>
      </c>
      <c r="B4837" s="43">
        <f t="shared" si="152"/>
        <v>263</v>
      </c>
      <c r="C4837" s="43" t="str">
        <f t="shared" si="151"/>
        <v>44.1263</v>
      </c>
      <c r="D4837" s="44">
        <v>7</v>
      </c>
      <c r="E4837" s="45" t="s">
        <v>24010</v>
      </c>
      <c r="F4837" s="45" t="s">
        <v>24011</v>
      </c>
      <c r="G4837" s="45" t="s">
        <v>24012</v>
      </c>
      <c r="H4837" s="46" t="s">
        <v>24013</v>
      </c>
      <c r="I4837" s="45" t="s">
        <v>22990</v>
      </c>
      <c r="J4837" s="46" t="s">
        <v>22991</v>
      </c>
      <c r="K4837" s="46" t="s">
        <v>22991</v>
      </c>
      <c r="L4837" s="45" t="s">
        <v>7306</v>
      </c>
      <c r="M4837" s="45" t="s">
        <v>7307</v>
      </c>
    </row>
    <row r="4838" spans="1:13" ht="43.2">
      <c r="A4838" s="42" t="s">
        <v>7161</v>
      </c>
      <c r="B4838" s="43">
        <f t="shared" si="152"/>
        <v>264</v>
      </c>
      <c r="C4838" s="43" t="str">
        <f t="shared" si="151"/>
        <v>44.1264</v>
      </c>
      <c r="D4838" s="44">
        <v>6</v>
      </c>
      <c r="E4838" s="45" t="s">
        <v>24014</v>
      </c>
      <c r="F4838" s="45" t="s">
        <v>24015</v>
      </c>
      <c r="G4838" s="45" t="s">
        <v>24016</v>
      </c>
      <c r="H4838" s="46" t="s">
        <v>24017</v>
      </c>
      <c r="I4838" s="45" t="s">
        <v>22990</v>
      </c>
      <c r="J4838" s="46" t="s">
        <v>22991</v>
      </c>
      <c r="K4838" s="46" t="s">
        <v>22991</v>
      </c>
      <c r="L4838" s="45" t="s">
        <v>7306</v>
      </c>
      <c r="M4838" s="45" t="s">
        <v>7307</v>
      </c>
    </row>
    <row r="4839" spans="1:13" ht="43.2">
      <c r="A4839" s="42" t="s">
        <v>7161</v>
      </c>
      <c r="B4839" s="43">
        <f t="shared" si="152"/>
        <v>265</v>
      </c>
      <c r="C4839" s="43" t="str">
        <f t="shared" si="151"/>
        <v>44.1265</v>
      </c>
      <c r="D4839" s="44">
        <v>5</v>
      </c>
      <c r="E4839" s="45" t="s">
        <v>24018</v>
      </c>
      <c r="F4839" s="45" t="s">
        <v>24019</v>
      </c>
      <c r="G4839" s="45" t="s">
        <v>24020</v>
      </c>
      <c r="H4839" s="46" t="s">
        <v>24021</v>
      </c>
      <c r="I4839" s="45" t="s">
        <v>22990</v>
      </c>
      <c r="J4839" s="46" t="s">
        <v>22991</v>
      </c>
      <c r="K4839" s="46" t="s">
        <v>22991</v>
      </c>
      <c r="L4839" s="45" t="s">
        <v>7306</v>
      </c>
      <c r="M4839" s="45" t="s">
        <v>7307</v>
      </c>
    </row>
    <row r="4840" spans="1:13" ht="43.2">
      <c r="A4840" s="42" t="s">
        <v>7161</v>
      </c>
      <c r="B4840" s="43">
        <f t="shared" si="152"/>
        <v>266</v>
      </c>
      <c r="C4840" s="43" t="str">
        <f t="shared" si="151"/>
        <v>44.1266</v>
      </c>
      <c r="D4840" s="44">
        <v>6</v>
      </c>
      <c r="E4840" s="45" t="s">
        <v>24022</v>
      </c>
      <c r="F4840" s="45" t="s">
        <v>24023</v>
      </c>
      <c r="G4840" s="45" t="s">
        <v>24024</v>
      </c>
      <c r="H4840" s="46" t="s">
        <v>24025</v>
      </c>
      <c r="I4840" s="45" t="s">
        <v>22990</v>
      </c>
      <c r="J4840" s="46" t="s">
        <v>22991</v>
      </c>
      <c r="K4840" s="46" t="s">
        <v>22991</v>
      </c>
      <c r="L4840" s="45" t="s">
        <v>7306</v>
      </c>
      <c r="M4840" s="45" t="s">
        <v>7307</v>
      </c>
    </row>
    <row r="4841" spans="1:13" ht="43.2">
      <c r="A4841" s="42" t="s">
        <v>7161</v>
      </c>
      <c r="B4841" s="43">
        <f t="shared" si="152"/>
        <v>267</v>
      </c>
      <c r="C4841" s="43" t="str">
        <f t="shared" si="151"/>
        <v>44.1267</v>
      </c>
      <c r="D4841" s="44">
        <v>6</v>
      </c>
      <c r="E4841" s="45" t="s">
        <v>24026</v>
      </c>
      <c r="F4841" s="45" t="s">
        <v>24027</v>
      </c>
      <c r="G4841" s="45" t="s">
        <v>24028</v>
      </c>
      <c r="H4841" s="46" t="s">
        <v>24029</v>
      </c>
      <c r="I4841" s="45" t="s">
        <v>22990</v>
      </c>
      <c r="J4841" s="46" t="s">
        <v>22991</v>
      </c>
      <c r="K4841" s="46" t="s">
        <v>22991</v>
      </c>
      <c r="L4841" s="45" t="s">
        <v>7306</v>
      </c>
      <c r="M4841" s="45" t="s">
        <v>7307</v>
      </c>
    </row>
    <row r="4842" spans="1:13" ht="43.2">
      <c r="A4842" s="42" t="s">
        <v>7161</v>
      </c>
      <c r="B4842" s="43">
        <f t="shared" si="152"/>
        <v>268</v>
      </c>
      <c r="C4842" s="43" t="str">
        <f t="shared" si="151"/>
        <v>44.1268</v>
      </c>
      <c r="D4842" s="44">
        <v>6</v>
      </c>
      <c r="E4842" s="45" t="s">
        <v>24030</v>
      </c>
      <c r="F4842" s="45" t="s">
        <v>24031</v>
      </c>
      <c r="G4842" s="45" t="s">
        <v>24032</v>
      </c>
      <c r="H4842" s="46" t="s">
        <v>24033</v>
      </c>
      <c r="I4842" s="45" t="s">
        <v>22990</v>
      </c>
      <c r="J4842" s="46" t="s">
        <v>22991</v>
      </c>
      <c r="K4842" s="46" t="s">
        <v>22991</v>
      </c>
      <c r="L4842" s="45" t="s">
        <v>7306</v>
      </c>
      <c r="M4842" s="45" t="s">
        <v>7307</v>
      </c>
    </row>
    <row r="4843" spans="1:13" ht="43.2">
      <c r="A4843" s="42" t="s">
        <v>7161</v>
      </c>
      <c r="B4843" s="43">
        <f t="shared" si="152"/>
        <v>269</v>
      </c>
      <c r="C4843" s="43" t="str">
        <f t="shared" si="151"/>
        <v>44.1269</v>
      </c>
      <c r="D4843" s="44">
        <v>6</v>
      </c>
      <c r="E4843" s="45" t="s">
        <v>24034</v>
      </c>
      <c r="F4843" s="45" t="s">
        <v>24035</v>
      </c>
      <c r="G4843" s="45" t="s">
        <v>24036</v>
      </c>
      <c r="H4843" s="46" t="s">
        <v>24037</v>
      </c>
      <c r="I4843" s="45" t="s">
        <v>22990</v>
      </c>
      <c r="J4843" s="46" t="s">
        <v>22991</v>
      </c>
      <c r="K4843" s="46" t="s">
        <v>22991</v>
      </c>
      <c r="L4843" s="45" t="s">
        <v>7306</v>
      </c>
      <c r="M4843" s="45" t="s">
        <v>7307</v>
      </c>
    </row>
    <row r="4844" spans="1:13" ht="43.2">
      <c r="A4844" s="42" t="s">
        <v>7161</v>
      </c>
      <c r="B4844" s="43">
        <f t="shared" si="152"/>
        <v>270</v>
      </c>
      <c r="C4844" s="43" t="str">
        <f t="shared" si="151"/>
        <v>44.1270</v>
      </c>
      <c r="D4844" s="44">
        <v>5</v>
      </c>
      <c r="E4844" s="45" t="s">
        <v>24038</v>
      </c>
      <c r="F4844" s="45" t="s">
        <v>24039</v>
      </c>
      <c r="G4844" s="45" t="s">
        <v>24040</v>
      </c>
      <c r="H4844" s="45" t="s">
        <v>24041</v>
      </c>
      <c r="I4844" s="45" t="s">
        <v>22990</v>
      </c>
      <c r="J4844" s="46" t="s">
        <v>22991</v>
      </c>
      <c r="K4844" s="46" t="s">
        <v>22991</v>
      </c>
      <c r="L4844" s="45" t="s">
        <v>7306</v>
      </c>
      <c r="M4844" s="45" t="s">
        <v>7307</v>
      </c>
    </row>
    <row r="4845" spans="1:13" ht="43.2">
      <c r="A4845" s="42" t="s">
        <v>7161</v>
      </c>
      <c r="B4845" s="43">
        <f t="shared" si="152"/>
        <v>271</v>
      </c>
      <c r="C4845" s="43" t="str">
        <f t="shared" si="151"/>
        <v>44.1271</v>
      </c>
      <c r="D4845" s="44">
        <v>6</v>
      </c>
      <c r="E4845" s="45" t="s">
        <v>24042</v>
      </c>
      <c r="F4845" s="45" t="s">
        <v>24043</v>
      </c>
      <c r="G4845" s="45" t="s">
        <v>24044</v>
      </c>
      <c r="H4845" s="45" t="s">
        <v>24045</v>
      </c>
      <c r="I4845" s="45" t="s">
        <v>22990</v>
      </c>
      <c r="J4845" s="46" t="s">
        <v>22991</v>
      </c>
      <c r="K4845" s="46" t="s">
        <v>22991</v>
      </c>
      <c r="L4845" s="45" t="s">
        <v>7306</v>
      </c>
      <c r="M4845" s="45" t="s">
        <v>7307</v>
      </c>
    </row>
    <row r="4846" spans="1:13" ht="43.2">
      <c r="A4846" s="42" t="s">
        <v>7161</v>
      </c>
      <c r="B4846" s="43">
        <f t="shared" si="152"/>
        <v>272</v>
      </c>
      <c r="C4846" s="43" t="str">
        <f t="shared" si="151"/>
        <v>44.1272</v>
      </c>
      <c r="D4846" s="44">
        <v>7</v>
      </c>
      <c r="E4846" s="45" t="s">
        <v>24046</v>
      </c>
      <c r="F4846" s="45" t="s">
        <v>24047</v>
      </c>
      <c r="G4846" s="45" t="s">
        <v>24048</v>
      </c>
      <c r="H4846" s="46" t="s">
        <v>24049</v>
      </c>
      <c r="I4846" s="45" t="s">
        <v>22990</v>
      </c>
      <c r="J4846" s="46" t="s">
        <v>22991</v>
      </c>
      <c r="K4846" s="46" t="s">
        <v>22991</v>
      </c>
      <c r="L4846" s="45" t="s">
        <v>7306</v>
      </c>
      <c r="M4846" s="45" t="s">
        <v>7307</v>
      </c>
    </row>
    <row r="4847" spans="1:13" ht="43.2">
      <c r="A4847" s="42" t="s">
        <v>7161</v>
      </c>
      <c r="B4847" s="43">
        <f t="shared" si="152"/>
        <v>273</v>
      </c>
      <c r="C4847" s="43" t="str">
        <f t="shared" si="151"/>
        <v>44.1273</v>
      </c>
      <c r="D4847" s="44">
        <v>7</v>
      </c>
      <c r="E4847" s="45" t="s">
        <v>24050</v>
      </c>
      <c r="F4847" s="45" t="s">
        <v>24051</v>
      </c>
      <c r="G4847" s="45" t="s">
        <v>24052</v>
      </c>
      <c r="H4847" s="46" t="s">
        <v>24053</v>
      </c>
      <c r="I4847" s="45" t="s">
        <v>22990</v>
      </c>
      <c r="J4847" s="46" t="s">
        <v>22991</v>
      </c>
      <c r="K4847" s="46" t="s">
        <v>22991</v>
      </c>
      <c r="L4847" s="45" t="s">
        <v>7306</v>
      </c>
      <c r="M4847" s="45" t="s">
        <v>7307</v>
      </c>
    </row>
    <row r="4848" spans="1:13" ht="43.2">
      <c r="A4848" s="42" t="s">
        <v>7161</v>
      </c>
      <c r="B4848" s="43">
        <f t="shared" si="152"/>
        <v>274</v>
      </c>
      <c r="C4848" s="43" t="str">
        <f t="shared" si="151"/>
        <v>44.1274</v>
      </c>
      <c r="D4848" s="44">
        <v>7</v>
      </c>
      <c r="E4848" s="45" t="s">
        <v>24054</v>
      </c>
      <c r="F4848" s="45" t="s">
        <v>24055</v>
      </c>
      <c r="G4848" s="45" t="s">
        <v>24056</v>
      </c>
      <c r="H4848" s="46" t="s">
        <v>24057</v>
      </c>
      <c r="I4848" s="45" t="s">
        <v>22990</v>
      </c>
      <c r="J4848" s="46" t="s">
        <v>22991</v>
      </c>
      <c r="K4848" s="46" t="s">
        <v>22991</v>
      </c>
      <c r="L4848" s="45" t="s">
        <v>7306</v>
      </c>
      <c r="M4848" s="45" t="s">
        <v>7307</v>
      </c>
    </row>
    <row r="4849" spans="1:13" ht="43.2">
      <c r="A4849" s="42" t="s">
        <v>7161</v>
      </c>
      <c r="B4849" s="43">
        <f t="shared" si="152"/>
        <v>275</v>
      </c>
      <c r="C4849" s="43" t="str">
        <f t="shared" si="151"/>
        <v>44.1275</v>
      </c>
      <c r="D4849" s="44">
        <v>6</v>
      </c>
      <c r="E4849" s="45" t="s">
        <v>24058</v>
      </c>
      <c r="F4849" s="45" t="s">
        <v>24059</v>
      </c>
      <c r="G4849" s="45" t="s">
        <v>24060</v>
      </c>
      <c r="H4849" s="45" t="s">
        <v>24061</v>
      </c>
      <c r="I4849" s="45" t="s">
        <v>22990</v>
      </c>
      <c r="J4849" s="46" t="s">
        <v>22991</v>
      </c>
      <c r="K4849" s="46" t="s">
        <v>22991</v>
      </c>
      <c r="L4849" s="45" t="s">
        <v>7306</v>
      </c>
      <c r="M4849" s="45" t="s">
        <v>7307</v>
      </c>
    </row>
    <row r="4850" spans="1:13" ht="43.2">
      <c r="A4850" s="42" t="s">
        <v>7161</v>
      </c>
      <c r="B4850" s="43">
        <f t="shared" si="152"/>
        <v>276</v>
      </c>
      <c r="C4850" s="43" t="str">
        <f t="shared" si="151"/>
        <v>44.1276</v>
      </c>
      <c r="D4850" s="44">
        <v>7</v>
      </c>
      <c r="E4850" s="45" t="s">
        <v>24062</v>
      </c>
      <c r="F4850" s="45" t="s">
        <v>24063</v>
      </c>
      <c r="G4850" s="45" t="s">
        <v>24064</v>
      </c>
      <c r="H4850" s="46" t="s">
        <v>24065</v>
      </c>
      <c r="I4850" s="45" t="s">
        <v>22990</v>
      </c>
      <c r="J4850" s="46" t="s">
        <v>22991</v>
      </c>
      <c r="K4850" s="46" t="s">
        <v>22991</v>
      </c>
      <c r="L4850" s="45" t="s">
        <v>7306</v>
      </c>
      <c r="M4850" s="45" t="s">
        <v>7307</v>
      </c>
    </row>
    <row r="4851" spans="1:13" ht="43.2">
      <c r="A4851" s="42" t="s">
        <v>7161</v>
      </c>
      <c r="B4851" s="43">
        <f t="shared" si="152"/>
        <v>277</v>
      </c>
      <c r="C4851" s="43" t="str">
        <f t="shared" si="151"/>
        <v>44.1277</v>
      </c>
      <c r="D4851" s="44">
        <v>7</v>
      </c>
      <c r="E4851" s="45" t="s">
        <v>24066</v>
      </c>
      <c r="F4851" s="45" t="s">
        <v>24067</v>
      </c>
      <c r="G4851" s="45" t="s">
        <v>24068</v>
      </c>
      <c r="H4851" s="46" t="s">
        <v>24069</v>
      </c>
      <c r="I4851" s="45" t="s">
        <v>22990</v>
      </c>
      <c r="J4851" s="46" t="s">
        <v>22991</v>
      </c>
      <c r="K4851" s="46" t="s">
        <v>22991</v>
      </c>
      <c r="L4851" s="45" t="s">
        <v>7306</v>
      </c>
      <c r="M4851" s="45" t="s">
        <v>7307</v>
      </c>
    </row>
    <row r="4852" spans="1:13" ht="43.2">
      <c r="A4852" s="42" t="s">
        <v>7161</v>
      </c>
      <c r="B4852" s="43">
        <f t="shared" si="152"/>
        <v>278</v>
      </c>
      <c r="C4852" s="43" t="str">
        <f t="shared" si="151"/>
        <v>44.1278</v>
      </c>
      <c r="D4852" s="44">
        <v>7</v>
      </c>
      <c r="E4852" s="45" t="s">
        <v>24070</v>
      </c>
      <c r="F4852" s="45" t="s">
        <v>24071</v>
      </c>
      <c r="G4852" s="45" t="s">
        <v>24072</v>
      </c>
      <c r="H4852" s="46" t="s">
        <v>24073</v>
      </c>
      <c r="I4852" s="45" t="s">
        <v>22990</v>
      </c>
      <c r="J4852" s="46" t="s">
        <v>22991</v>
      </c>
      <c r="K4852" s="46" t="s">
        <v>22991</v>
      </c>
      <c r="L4852" s="45" t="s">
        <v>7306</v>
      </c>
      <c r="M4852" s="45" t="s">
        <v>7307</v>
      </c>
    </row>
    <row r="4853" spans="1:13" ht="43.2">
      <c r="A4853" s="42" t="s">
        <v>7161</v>
      </c>
      <c r="B4853" s="43">
        <f t="shared" si="152"/>
        <v>279</v>
      </c>
      <c r="C4853" s="43" t="str">
        <f t="shared" si="151"/>
        <v>44.1279</v>
      </c>
      <c r="D4853" s="44">
        <v>7</v>
      </c>
      <c r="E4853" s="45" t="s">
        <v>24074</v>
      </c>
      <c r="F4853" s="45" t="s">
        <v>24075</v>
      </c>
      <c r="G4853" s="45" t="s">
        <v>24076</v>
      </c>
      <c r="H4853" s="46" t="s">
        <v>24077</v>
      </c>
      <c r="I4853" s="45" t="s">
        <v>22990</v>
      </c>
      <c r="J4853" s="46" t="s">
        <v>22991</v>
      </c>
      <c r="K4853" s="46" t="s">
        <v>22991</v>
      </c>
      <c r="L4853" s="45" t="s">
        <v>7306</v>
      </c>
      <c r="M4853" s="45" t="s">
        <v>7307</v>
      </c>
    </row>
    <row r="4854" spans="1:13" ht="43.2">
      <c r="A4854" s="42" t="s">
        <v>7161</v>
      </c>
      <c r="B4854" s="43">
        <f t="shared" si="152"/>
        <v>280</v>
      </c>
      <c r="C4854" s="43" t="str">
        <f t="shared" si="151"/>
        <v>44.1280</v>
      </c>
      <c r="D4854" s="44">
        <v>7</v>
      </c>
      <c r="E4854" s="45" t="s">
        <v>24078</v>
      </c>
      <c r="F4854" s="45" t="s">
        <v>24079</v>
      </c>
      <c r="G4854" s="45" t="s">
        <v>24080</v>
      </c>
      <c r="H4854" s="45" t="s">
        <v>24081</v>
      </c>
      <c r="I4854" s="45" t="s">
        <v>22990</v>
      </c>
      <c r="J4854" s="46" t="s">
        <v>22991</v>
      </c>
      <c r="K4854" s="46" t="s">
        <v>22991</v>
      </c>
      <c r="L4854" s="45" t="s">
        <v>7306</v>
      </c>
      <c r="M4854" s="45" t="s">
        <v>7307</v>
      </c>
    </row>
    <row r="4855" spans="1:13" ht="43.2">
      <c r="A4855" s="42" t="s">
        <v>7161</v>
      </c>
      <c r="B4855" s="43">
        <f t="shared" si="152"/>
        <v>281</v>
      </c>
      <c r="C4855" s="43" t="str">
        <f t="shared" si="151"/>
        <v>44.1281</v>
      </c>
      <c r="D4855" s="44">
        <v>7</v>
      </c>
      <c r="E4855" s="45" t="s">
        <v>24082</v>
      </c>
      <c r="F4855" s="45" t="s">
        <v>24083</v>
      </c>
      <c r="G4855" s="45" t="s">
        <v>24084</v>
      </c>
      <c r="H4855" s="46" t="s">
        <v>24085</v>
      </c>
      <c r="I4855" s="45" t="s">
        <v>22990</v>
      </c>
      <c r="J4855" s="46" t="s">
        <v>22991</v>
      </c>
      <c r="K4855" s="46" t="s">
        <v>22991</v>
      </c>
      <c r="L4855" s="45" t="s">
        <v>7306</v>
      </c>
      <c r="M4855" s="45" t="s">
        <v>7307</v>
      </c>
    </row>
    <row r="4856" spans="1:13" ht="43.2">
      <c r="A4856" s="42" t="s">
        <v>7161</v>
      </c>
      <c r="B4856" s="43">
        <f t="shared" si="152"/>
        <v>282</v>
      </c>
      <c r="C4856" s="43" t="str">
        <f t="shared" si="151"/>
        <v>44.1282</v>
      </c>
      <c r="D4856" s="44">
        <v>7</v>
      </c>
      <c r="E4856" s="45" t="s">
        <v>24086</v>
      </c>
      <c r="F4856" s="45" t="s">
        <v>24087</v>
      </c>
      <c r="G4856" s="45" t="s">
        <v>24088</v>
      </c>
      <c r="H4856" s="45" t="s">
        <v>24089</v>
      </c>
      <c r="I4856" s="45" t="s">
        <v>22990</v>
      </c>
      <c r="J4856" s="46" t="s">
        <v>22991</v>
      </c>
      <c r="K4856" s="46" t="s">
        <v>22991</v>
      </c>
      <c r="L4856" s="45" t="s">
        <v>7306</v>
      </c>
      <c r="M4856" s="45" t="s">
        <v>7307</v>
      </c>
    </row>
    <row r="4857" spans="1:13" ht="43.2">
      <c r="A4857" s="42" t="s">
        <v>7161</v>
      </c>
      <c r="B4857" s="43">
        <f t="shared" si="152"/>
        <v>283</v>
      </c>
      <c r="C4857" s="43" t="str">
        <f t="shared" si="151"/>
        <v>44.1283</v>
      </c>
      <c r="D4857" s="44">
        <v>7</v>
      </c>
      <c r="E4857" s="45" t="s">
        <v>24090</v>
      </c>
      <c r="F4857" s="45" t="s">
        <v>24091</v>
      </c>
      <c r="G4857" s="45" t="s">
        <v>24092</v>
      </c>
      <c r="H4857" s="46" t="s">
        <v>24093</v>
      </c>
      <c r="I4857" s="45" t="s">
        <v>22990</v>
      </c>
      <c r="J4857" s="46" t="s">
        <v>22991</v>
      </c>
      <c r="K4857" s="46" t="s">
        <v>22991</v>
      </c>
      <c r="L4857" s="45" t="s">
        <v>7306</v>
      </c>
      <c r="M4857" s="45" t="s">
        <v>7307</v>
      </c>
    </row>
    <row r="4858" spans="1:13" ht="43.2">
      <c r="A4858" s="42" t="s">
        <v>7161</v>
      </c>
      <c r="B4858" s="43">
        <f t="shared" si="152"/>
        <v>284</v>
      </c>
      <c r="C4858" s="43" t="str">
        <f t="shared" si="151"/>
        <v>44.1284</v>
      </c>
      <c r="D4858" s="44">
        <v>7</v>
      </c>
      <c r="E4858" s="45" t="s">
        <v>24094</v>
      </c>
      <c r="F4858" s="45" t="s">
        <v>24095</v>
      </c>
      <c r="G4858" s="45" t="s">
        <v>24096</v>
      </c>
      <c r="H4858" s="46" t="s">
        <v>24097</v>
      </c>
      <c r="I4858" s="45" t="s">
        <v>22990</v>
      </c>
      <c r="J4858" s="46" t="s">
        <v>22991</v>
      </c>
      <c r="K4858" s="46" t="s">
        <v>22991</v>
      </c>
      <c r="L4858" s="45" t="s">
        <v>7306</v>
      </c>
      <c r="M4858" s="45" t="s">
        <v>7307</v>
      </c>
    </row>
    <row r="4859" spans="1:13" ht="43.2">
      <c r="A4859" s="42" t="s">
        <v>7161</v>
      </c>
      <c r="B4859" s="43">
        <f t="shared" si="152"/>
        <v>285</v>
      </c>
      <c r="C4859" s="43" t="str">
        <f t="shared" si="151"/>
        <v>44.1285</v>
      </c>
      <c r="D4859" s="44">
        <v>7</v>
      </c>
      <c r="E4859" s="45" t="s">
        <v>24098</v>
      </c>
      <c r="F4859" s="45" t="s">
        <v>24099</v>
      </c>
      <c r="G4859" s="45" t="s">
        <v>24100</v>
      </c>
      <c r="H4859" s="46" t="s">
        <v>24101</v>
      </c>
      <c r="I4859" s="45" t="s">
        <v>22990</v>
      </c>
      <c r="J4859" s="46" t="s">
        <v>22991</v>
      </c>
      <c r="K4859" s="46" t="s">
        <v>22991</v>
      </c>
      <c r="L4859" s="45" t="s">
        <v>7306</v>
      </c>
      <c r="M4859" s="45" t="s">
        <v>7307</v>
      </c>
    </row>
    <row r="4860" spans="1:13" ht="43.2">
      <c r="A4860" s="42" t="s">
        <v>7161</v>
      </c>
      <c r="B4860" s="43">
        <f t="shared" si="152"/>
        <v>286</v>
      </c>
      <c r="C4860" s="43" t="str">
        <f t="shared" si="151"/>
        <v>44.1286</v>
      </c>
      <c r="D4860" s="44">
        <v>6</v>
      </c>
      <c r="E4860" s="45" t="s">
        <v>24102</v>
      </c>
      <c r="F4860" s="45" t="s">
        <v>24103</v>
      </c>
      <c r="G4860" s="45" t="s">
        <v>24104</v>
      </c>
      <c r="H4860" s="45" t="s">
        <v>24105</v>
      </c>
      <c r="I4860" s="45" t="s">
        <v>22990</v>
      </c>
      <c r="J4860" s="46" t="s">
        <v>22991</v>
      </c>
      <c r="K4860" s="46" t="s">
        <v>22991</v>
      </c>
      <c r="L4860" s="45" t="s">
        <v>7306</v>
      </c>
      <c r="M4860" s="45" t="s">
        <v>7307</v>
      </c>
    </row>
    <row r="4861" spans="1:13" ht="43.2">
      <c r="A4861" s="42" t="s">
        <v>7161</v>
      </c>
      <c r="B4861" s="43">
        <f t="shared" si="152"/>
        <v>287</v>
      </c>
      <c r="C4861" s="43" t="str">
        <f t="shared" si="151"/>
        <v>44.1287</v>
      </c>
      <c r="D4861" s="44">
        <v>5</v>
      </c>
      <c r="E4861" s="45" t="s">
        <v>24106</v>
      </c>
      <c r="F4861" s="45" t="s">
        <v>24107</v>
      </c>
      <c r="G4861" s="45" t="s">
        <v>7171</v>
      </c>
      <c r="H4861" s="46" t="s">
        <v>24108</v>
      </c>
      <c r="I4861" s="45" t="s">
        <v>22990</v>
      </c>
      <c r="J4861" s="46" t="s">
        <v>22991</v>
      </c>
      <c r="K4861" s="46" t="s">
        <v>22991</v>
      </c>
      <c r="L4861" s="45" t="s">
        <v>7306</v>
      </c>
      <c r="M4861" s="45" t="s">
        <v>7307</v>
      </c>
    </row>
    <row r="4862" spans="1:13" ht="43.2">
      <c r="A4862" s="42" t="s">
        <v>7161</v>
      </c>
      <c r="B4862" s="43">
        <f t="shared" si="152"/>
        <v>288</v>
      </c>
      <c r="C4862" s="43" t="str">
        <f t="shared" si="151"/>
        <v>44.1288</v>
      </c>
      <c r="D4862" s="44">
        <v>6</v>
      </c>
      <c r="E4862" s="45" t="s">
        <v>24109</v>
      </c>
      <c r="F4862" s="45" t="s">
        <v>24110</v>
      </c>
      <c r="G4862" s="45" t="s">
        <v>24111</v>
      </c>
      <c r="H4862" s="46" t="s">
        <v>24112</v>
      </c>
      <c r="I4862" s="45" t="s">
        <v>22990</v>
      </c>
      <c r="J4862" s="46" t="s">
        <v>22991</v>
      </c>
      <c r="K4862" s="46" t="s">
        <v>22991</v>
      </c>
      <c r="L4862" s="45" t="s">
        <v>7306</v>
      </c>
      <c r="M4862" s="45" t="s">
        <v>7307</v>
      </c>
    </row>
    <row r="4863" spans="1:13" ht="43.2">
      <c r="A4863" s="42" t="s">
        <v>7161</v>
      </c>
      <c r="B4863" s="43">
        <f t="shared" si="152"/>
        <v>289</v>
      </c>
      <c r="C4863" s="43" t="str">
        <f t="shared" si="151"/>
        <v>44.1289</v>
      </c>
      <c r="D4863" s="44">
        <v>6</v>
      </c>
      <c r="E4863" s="45" t="s">
        <v>24113</v>
      </c>
      <c r="F4863" s="45" t="s">
        <v>24114</v>
      </c>
      <c r="G4863" s="45" t="s">
        <v>24115</v>
      </c>
      <c r="H4863" s="46" t="s">
        <v>24116</v>
      </c>
      <c r="I4863" s="45" t="s">
        <v>22990</v>
      </c>
      <c r="J4863" s="46" t="s">
        <v>22991</v>
      </c>
      <c r="K4863" s="46" t="s">
        <v>22991</v>
      </c>
      <c r="L4863" s="45" t="s">
        <v>7306</v>
      </c>
      <c r="M4863" s="45" t="s">
        <v>7307</v>
      </c>
    </row>
    <row r="4864" spans="1:13" ht="43.2">
      <c r="A4864" s="42" t="s">
        <v>7161</v>
      </c>
      <c r="B4864" s="43">
        <f t="shared" si="152"/>
        <v>290</v>
      </c>
      <c r="C4864" s="43" t="str">
        <f t="shared" si="151"/>
        <v>44.1290</v>
      </c>
      <c r="D4864" s="44">
        <v>6</v>
      </c>
      <c r="E4864" s="45" t="s">
        <v>24117</v>
      </c>
      <c r="F4864" s="45" t="s">
        <v>24118</v>
      </c>
      <c r="G4864" s="45" t="s">
        <v>24119</v>
      </c>
      <c r="H4864" s="46" t="s">
        <v>24120</v>
      </c>
      <c r="I4864" s="45" t="s">
        <v>22990</v>
      </c>
      <c r="J4864" s="46" t="s">
        <v>22991</v>
      </c>
      <c r="K4864" s="46" t="s">
        <v>22991</v>
      </c>
      <c r="L4864" s="45" t="s">
        <v>7306</v>
      </c>
      <c r="M4864" s="45" t="s">
        <v>7307</v>
      </c>
    </row>
    <row r="4865" spans="1:13" ht="43.2">
      <c r="A4865" s="42" t="s">
        <v>7161</v>
      </c>
      <c r="B4865" s="43">
        <f t="shared" si="152"/>
        <v>291</v>
      </c>
      <c r="C4865" s="43" t="str">
        <f t="shared" si="151"/>
        <v>44.1291</v>
      </c>
      <c r="D4865" s="44">
        <v>6</v>
      </c>
      <c r="E4865" s="45" t="s">
        <v>24121</v>
      </c>
      <c r="F4865" s="45" t="s">
        <v>24122</v>
      </c>
      <c r="G4865" s="45" t="s">
        <v>24123</v>
      </c>
      <c r="H4865" s="46" t="s">
        <v>24124</v>
      </c>
      <c r="I4865" s="45" t="s">
        <v>22990</v>
      </c>
      <c r="J4865" s="46" t="s">
        <v>22991</v>
      </c>
      <c r="K4865" s="46" t="s">
        <v>22991</v>
      </c>
      <c r="L4865" s="45" t="s">
        <v>7306</v>
      </c>
      <c r="M4865" s="45" t="s">
        <v>7307</v>
      </c>
    </row>
    <row r="4866" spans="1:13" ht="43.2">
      <c r="A4866" s="42" t="s">
        <v>7161</v>
      </c>
      <c r="B4866" s="43">
        <f t="shared" si="152"/>
        <v>292</v>
      </c>
      <c r="C4866" s="43" t="str">
        <f t="shared" si="151"/>
        <v>44.1292</v>
      </c>
      <c r="D4866" s="44">
        <v>6</v>
      </c>
      <c r="E4866" s="45" t="s">
        <v>24125</v>
      </c>
      <c r="F4866" s="45" t="s">
        <v>24126</v>
      </c>
      <c r="G4866" s="45" t="s">
        <v>24127</v>
      </c>
      <c r="H4866" s="46" t="s">
        <v>24128</v>
      </c>
      <c r="I4866" s="45" t="s">
        <v>22990</v>
      </c>
      <c r="J4866" s="46" t="s">
        <v>22991</v>
      </c>
      <c r="K4866" s="46" t="s">
        <v>22991</v>
      </c>
      <c r="L4866" s="45" t="s">
        <v>7306</v>
      </c>
      <c r="M4866" s="45" t="s">
        <v>7307</v>
      </c>
    </row>
    <row r="4867" spans="1:13" ht="43.2">
      <c r="A4867" s="42" t="s">
        <v>7161</v>
      </c>
      <c r="B4867" s="43">
        <f t="shared" si="152"/>
        <v>293</v>
      </c>
      <c r="C4867" s="43" t="str">
        <f t="shared" ref="C4867:C4930" si="153">+CONCATENATE(A4867,B4867)</f>
        <v>44.1293</v>
      </c>
      <c r="D4867" s="44">
        <v>6</v>
      </c>
      <c r="E4867" s="45" t="s">
        <v>24129</v>
      </c>
      <c r="F4867" s="45" t="s">
        <v>24130</v>
      </c>
      <c r="G4867" s="45" t="s">
        <v>24131</v>
      </c>
      <c r="H4867" s="46" t="s">
        <v>24132</v>
      </c>
      <c r="I4867" s="45" t="s">
        <v>22990</v>
      </c>
      <c r="J4867" s="46" t="s">
        <v>22991</v>
      </c>
      <c r="K4867" s="46" t="s">
        <v>22991</v>
      </c>
      <c r="L4867" s="45" t="s">
        <v>7306</v>
      </c>
      <c r="M4867" s="45" t="s">
        <v>7307</v>
      </c>
    </row>
    <row r="4868" spans="1:13" ht="43.2">
      <c r="A4868" s="42" t="s">
        <v>7161</v>
      </c>
      <c r="B4868" s="43">
        <f t="shared" ref="B4868:B4931" si="154">+IF(A4868=A4867,B4867+1,1)</f>
        <v>294</v>
      </c>
      <c r="C4868" s="43" t="str">
        <f t="shared" si="153"/>
        <v>44.1294</v>
      </c>
      <c r="D4868" s="44">
        <v>7</v>
      </c>
      <c r="E4868" s="45" t="s">
        <v>24133</v>
      </c>
      <c r="F4868" s="45" t="s">
        <v>24134</v>
      </c>
      <c r="G4868" s="45" t="s">
        <v>24135</v>
      </c>
      <c r="H4868" s="46" t="s">
        <v>24136</v>
      </c>
      <c r="I4868" s="45" t="s">
        <v>22990</v>
      </c>
      <c r="J4868" s="46" t="s">
        <v>22991</v>
      </c>
      <c r="K4868" s="46" t="s">
        <v>22991</v>
      </c>
      <c r="L4868" s="45" t="s">
        <v>7306</v>
      </c>
      <c r="M4868" s="45" t="s">
        <v>7307</v>
      </c>
    </row>
    <row r="4869" spans="1:13" ht="43.2">
      <c r="A4869" s="42" t="s">
        <v>7161</v>
      </c>
      <c r="B4869" s="43">
        <f t="shared" si="154"/>
        <v>295</v>
      </c>
      <c r="C4869" s="43" t="str">
        <f t="shared" si="153"/>
        <v>44.1295</v>
      </c>
      <c r="D4869" s="44">
        <v>7</v>
      </c>
      <c r="E4869" s="45" t="s">
        <v>24137</v>
      </c>
      <c r="F4869" s="45" t="s">
        <v>24138</v>
      </c>
      <c r="G4869" s="45" t="s">
        <v>24139</v>
      </c>
      <c r="H4869" s="46" t="s">
        <v>24140</v>
      </c>
      <c r="I4869" s="45" t="s">
        <v>22990</v>
      </c>
      <c r="J4869" s="46" t="s">
        <v>22991</v>
      </c>
      <c r="K4869" s="46" t="s">
        <v>22991</v>
      </c>
      <c r="L4869" s="45" t="s">
        <v>7306</v>
      </c>
      <c r="M4869" s="45" t="s">
        <v>7307</v>
      </c>
    </row>
    <row r="4870" spans="1:13" ht="43.2">
      <c r="A4870" s="42" t="s">
        <v>7161</v>
      </c>
      <c r="B4870" s="43">
        <f t="shared" si="154"/>
        <v>296</v>
      </c>
      <c r="C4870" s="43" t="str">
        <f t="shared" si="153"/>
        <v>44.1296</v>
      </c>
      <c r="D4870" s="44">
        <v>6</v>
      </c>
      <c r="E4870" s="45" t="s">
        <v>24141</v>
      </c>
      <c r="F4870" s="45" t="s">
        <v>24142</v>
      </c>
      <c r="G4870" s="45" t="s">
        <v>24143</v>
      </c>
      <c r="H4870" s="46" t="s">
        <v>24144</v>
      </c>
      <c r="I4870" s="45" t="s">
        <v>22990</v>
      </c>
      <c r="J4870" s="46" t="s">
        <v>22991</v>
      </c>
      <c r="K4870" s="46" t="s">
        <v>22991</v>
      </c>
      <c r="L4870" s="45" t="s">
        <v>7306</v>
      </c>
      <c r="M4870" s="45" t="s">
        <v>7307</v>
      </c>
    </row>
    <row r="4871" spans="1:13" ht="43.2">
      <c r="A4871" s="42" t="s">
        <v>7161</v>
      </c>
      <c r="B4871" s="43">
        <f t="shared" si="154"/>
        <v>297</v>
      </c>
      <c r="C4871" s="43" t="str">
        <f t="shared" si="153"/>
        <v>44.1297</v>
      </c>
      <c r="D4871" s="44">
        <v>6</v>
      </c>
      <c r="E4871" s="45" t="s">
        <v>24145</v>
      </c>
      <c r="F4871" s="45" t="s">
        <v>24146</v>
      </c>
      <c r="G4871" s="45" t="s">
        <v>24147</v>
      </c>
      <c r="H4871" s="46" t="s">
        <v>24148</v>
      </c>
      <c r="I4871" s="45" t="s">
        <v>22990</v>
      </c>
      <c r="J4871" s="46" t="s">
        <v>22991</v>
      </c>
      <c r="K4871" s="46" t="s">
        <v>22991</v>
      </c>
      <c r="L4871" s="45" t="s">
        <v>7306</v>
      </c>
      <c r="M4871" s="45" t="s">
        <v>7307</v>
      </c>
    </row>
    <row r="4872" spans="1:13" ht="43.2">
      <c r="A4872" s="42" t="s">
        <v>7161</v>
      </c>
      <c r="B4872" s="43">
        <f t="shared" si="154"/>
        <v>298</v>
      </c>
      <c r="C4872" s="43" t="str">
        <f t="shared" si="153"/>
        <v>44.1298</v>
      </c>
      <c r="D4872" s="44">
        <v>6</v>
      </c>
      <c r="E4872" s="45" t="s">
        <v>24149</v>
      </c>
      <c r="F4872" s="45" t="s">
        <v>24150</v>
      </c>
      <c r="G4872" s="45" t="s">
        <v>24151</v>
      </c>
      <c r="H4872" s="45" t="s">
        <v>24152</v>
      </c>
      <c r="I4872" s="45" t="s">
        <v>22990</v>
      </c>
      <c r="J4872" s="46" t="s">
        <v>22991</v>
      </c>
      <c r="K4872" s="46" t="s">
        <v>22991</v>
      </c>
      <c r="L4872" s="45" t="s">
        <v>7306</v>
      </c>
      <c r="M4872" s="45" t="s">
        <v>7307</v>
      </c>
    </row>
    <row r="4873" spans="1:13" ht="43.2">
      <c r="A4873" s="42" t="s">
        <v>7161</v>
      </c>
      <c r="B4873" s="43">
        <f t="shared" si="154"/>
        <v>299</v>
      </c>
      <c r="C4873" s="43" t="str">
        <f t="shared" si="153"/>
        <v>44.1299</v>
      </c>
      <c r="D4873" s="44">
        <v>4</v>
      </c>
      <c r="E4873" s="45" t="s">
        <v>24153</v>
      </c>
      <c r="F4873" s="45" t="s">
        <v>24154</v>
      </c>
      <c r="G4873" s="45" t="s">
        <v>11292</v>
      </c>
      <c r="H4873" s="46" t="s">
        <v>24155</v>
      </c>
      <c r="I4873" s="45" t="s">
        <v>22990</v>
      </c>
      <c r="J4873" s="46" t="s">
        <v>22991</v>
      </c>
      <c r="K4873" s="46" t="s">
        <v>22991</v>
      </c>
      <c r="L4873" s="45" t="s">
        <v>7306</v>
      </c>
      <c r="M4873" s="45" t="s">
        <v>7307</v>
      </c>
    </row>
    <row r="4874" spans="1:13" ht="43.2">
      <c r="A4874" s="42" t="s">
        <v>7188</v>
      </c>
      <c r="B4874" s="43">
        <f t="shared" si="154"/>
        <v>1</v>
      </c>
      <c r="C4874" s="43" t="str">
        <f t="shared" si="153"/>
        <v>45.11</v>
      </c>
      <c r="D4874" s="44">
        <v>3</v>
      </c>
      <c r="E4874" s="45" t="s">
        <v>24156</v>
      </c>
      <c r="F4874" s="45" t="s">
        <v>24157</v>
      </c>
      <c r="G4874" s="45" t="s">
        <v>7187</v>
      </c>
      <c r="H4874" s="46" t="s">
        <v>24158</v>
      </c>
      <c r="I4874" s="45" t="s">
        <v>24159</v>
      </c>
      <c r="J4874" s="46" t="s">
        <v>24160</v>
      </c>
      <c r="K4874" s="46" t="s">
        <v>24161</v>
      </c>
      <c r="L4874" s="45" t="s">
        <v>7306</v>
      </c>
      <c r="M4874" s="45" t="s">
        <v>7307</v>
      </c>
    </row>
    <row r="4875" spans="1:13" ht="43.2">
      <c r="A4875" s="42" t="s">
        <v>7188</v>
      </c>
      <c r="B4875" s="43">
        <f t="shared" si="154"/>
        <v>2</v>
      </c>
      <c r="C4875" s="43" t="str">
        <f t="shared" si="153"/>
        <v>45.12</v>
      </c>
      <c r="D4875" s="44">
        <v>4</v>
      </c>
      <c r="E4875" s="45" t="s">
        <v>24162</v>
      </c>
      <c r="F4875" s="45" t="s">
        <v>24163</v>
      </c>
      <c r="G4875" s="45" t="s">
        <v>24164</v>
      </c>
      <c r="H4875" s="46" t="s">
        <v>24165</v>
      </c>
      <c r="I4875" s="45" t="s">
        <v>24159</v>
      </c>
      <c r="J4875" s="46" t="s">
        <v>24160</v>
      </c>
      <c r="K4875" s="46" t="s">
        <v>24161</v>
      </c>
      <c r="L4875" s="45" t="s">
        <v>7306</v>
      </c>
      <c r="M4875" s="45" t="s">
        <v>7307</v>
      </c>
    </row>
    <row r="4876" spans="1:13" ht="43.2">
      <c r="A4876" s="42" t="s">
        <v>7188</v>
      </c>
      <c r="B4876" s="43">
        <f t="shared" si="154"/>
        <v>3</v>
      </c>
      <c r="C4876" s="43" t="str">
        <f t="shared" si="153"/>
        <v>45.13</v>
      </c>
      <c r="D4876" s="44">
        <v>4</v>
      </c>
      <c r="E4876" s="45" t="s">
        <v>24166</v>
      </c>
      <c r="F4876" s="45" t="s">
        <v>24167</v>
      </c>
      <c r="G4876" s="45" t="s">
        <v>24168</v>
      </c>
      <c r="H4876" s="46" t="s">
        <v>24169</v>
      </c>
      <c r="I4876" s="45" t="s">
        <v>24159</v>
      </c>
      <c r="J4876" s="46" t="s">
        <v>24160</v>
      </c>
      <c r="K4876" s="46" t="s">
        <v>24161</v>
      </c>
      <c r="L4876" s="45" t="s">
        <v>7306</v>
      </c>
      <c r="M4876" s="45" t="s">
        <v>7307</v>
      </c>
    </row>
    <row r="4877" spans="1:13" ht="43.2">
      <c r="A4877" s="42" t="s">
        <v>7188</v>
      </c>
      <c r="B4877" s="43">
        <f t="shared" si="154"/>
        <v>4</v>
      </c>
      <c r="C4877" s="43" t="str">
        <f t="shared" si="153"/>
        <v>45.14</v>
      </c>
      <c r="D4877" s="44">
        <v>5</v>
      </c>
      <c r="E4877" s="45" t="s">
        <v>24170</v>
      </c>
      <c r="F4877" s="45" t="s">
        <v>24171</v>
      </c>
      <c r="G4877" s="45" t="s">
        <v>24172</v>
      </c>
      <c r="H4877" s="46" t="s">
        <v>24173</v>
      </c>
      <c r="I4877" s="45" t="s">
        <v>24159</v>
      </c>
      <c r="J4877" s="46" t="s">
        <v>24160</v>
      </c>
      <c r="K4877" s="46" t="s">
        <v>24161</v>
      </c>
      <c r="L4877" s="45" t="s">
        <v>7306</v>
      </c>
      <c r="M4877" s="45" t="s">
        <v>7307</v>
      </c>
    </row>
    <row r="4878" spans="1:13" ht="43.2">
      <c r="A4878" s="42" t="s">
        <v>7188</v>
      </c>
      <c r="B4878" s="43">
        <f t="shared" si="154"/>
        <v>5</v>
      </c>
      <c r="C4878" s="43" t="str">
        <f t="shared" si="153"/>
        <v>45.15</v>
      </c>
      <c r="D4878" s="44">
        <v>5</v>
      </c>
      <c r="E4878" s="45" t="s">
        <v>24174</v>
      </c>
      <c r="F4878" s="45" t="s">
        <v>24175</v>
      </c>
      <c r="G4878" s="45" t="s">
        <v>24176</v>
      </c>
      <c r="H4878" s="46" t="s">
        <v>24177</v>
      </c>
      <c r="I4878" s="45" t="s">
        <v>24159</v>
      </c>
      <c r="J4878" s="46" t="s">
        <v>24160</v>
      </c>
      <c r="K4878" s="46" t="s">
        <v>24161</v>
      </c>
      <c r="L4878" s="45" t="s">
        <v>7306</v>
      </c>
      <c r="M4878" s="45" t="s">
        <v>7307</v>
      </c>
    </row>
    <row r="4879" spans="1:13" ht="43.2">
      <c r="A4879" s="42" t="s">
        <v>7188</v>
      </c>
      <c r="B4879" s="43">
        <f t="shared" si="154"/>
        <v>6</v>
      </c>
      <c r="C4879" s="43" t="str">
        <f t="shared" si="153"/>
        <v>45.16</v>
      </c>
      <c r="D4879" s="44">
        <v>5</v>
      </c>
      <c r="E4879" s="45" t="s">
        <v>24178</v>
      </c>
      <c r="F4879" s="45" t="s">
        <v>24179</v>
      </c>
      <c r="G4879" s="45" t="s">
        <v>14484</v>
      </c>
      <c r="H4879" s="46" t="s">
        <v>24180</v>
      </c>
      <c r="I4879" s="45" t="s">
        <v>24159</v>
      </c>
      <c r="J4879" s="46" t="s">
        <v>24160</v>
      </c>
      <c r="K4879" s="46" t="s">
        <v>24161</v>
      </c>
      <c r="L4879" s="45" t="s">
        <v>7306</v>
      </c>
      <c r="M4879" s="45" t="s">
        <v>7307</v>
      </c>
    </row>
    <row r="4880" spans="1:13" ht="43.2">
      <c r="A4880" s="42" t="s">
        <v>7188</v>
      </c>
      <c r="B4880" s="43">
        <f t="shared" si="154"/>
        <v>7</v>
      </c>
      <c r="C4880" s="43" t="str">
        <f t="shared" si="153"/>
        <v>45.17</v>
      </c>
      <c r="D4880" s="44">
        <v>5</v>
      </c>
      <c r="E4880" s="45" t="s">
        <v>24181</v>
      </c>
      <c r="F4880" s="45" t="s">
        <v>24182</v>
      </c>
      <c r="G4880" s="45" t="s">
        <v>24183</v>
      </c>
      <c r="H4880" s="46" t="s">
        <v>24184</v>
      </c>
      <c r="I4880" s="45" t="s">
        <v>24159</v>
      </c>
      <c r="J4880" s="46" t="s">
        <v>24160</v>
      </c>
      <c r="K4880" s="46" t="s">
        <v>24161</v>
      </c>
      <c r="L4880" s="45" t="s">
        <v>7306</v>
      </c>
      <c r="M4880" s="45" t="s">
        <v>7307</v>
      </c>
    </row>
    <row r="4881" spans="1:13" ht="43.2">
      <c r="A4881" s="42" t="s">
        <v>7188</v>
      </c>
      <c r="B4881" s="43">
        <f t="shared" si="154"/>
        <v>8</v>
      </c>
      <c r="C4881" s="43" t="str">
        <f t="shared" si="153"/>
        <v>45.18</v>
      </c>
      <c r="D4881" s="44">
        <v>5</v>
      </c>
      <c r="E4881" s="45" t="s">
        <v>24185</v>
      </c>
      <c r="F4881" s="45" t="s">
        <v>24186</v>
      </c>
      <c r="G4881" s="45" t="s">
        <v>24187</v>
      </c>
      <c r="H4881" s="46" t="s">
        <v>24188</v>
      </c>
      <c r="I4881" s="45" t="s">
        <v>24159</v>
      </c>
      <c r="J4881" s="46" t="s">
        <v>24160</v>
      </c>
      <c r="K4881" s="46" t="s">
        <v>24161</v>
      </c>
      <c r="L4881" s="45" t="s">
        <v>7306</v>
      </c>
      <c r="M4881" s="45" t="s">
        <v>7307</v>
      </c>
    </row>
    <row r="4882" spans="1:13" ht="43.2">
      <c r="A4882" s="42" t="s">
        <v>7188</v>
      </c>
      <c r="B4882" s="43">
        <f t="shared" si="154"/>
        <v>9</v>
      </c>
      <c r="C4882" s="43" t="str">
        <f t="shared" si="153"/>
        <v>45.19</v>
      </c>
      <c r="D4882" s="44">
        <v>4</v>
      </c>
      <c r="E4882" s="45" t="s">
        <v>24189</v>
      </c>
      <c r="F4882" s="45" t="s">
        <v>24190</v>
      </c>
      <c r="G4882" s="45" t="s">
        <v>24191</v>
      </c>
      <c r="H4882" s="46" t="s">
        <v>24192</v>
      </c>
      <c r="I4882" s="45" t="s">
        <v>24159</v>
      </c>
      <c r="J4882" s="46" t="s">
        <v>24160</v>
      </c>
      <c r="K4882" s="46" t="s">
        <v>24161</v>
      </c>
      <c r="L4882" s="45" t="s">
        <v>7306</v>
      </c>
      <c r="M4882" s="45" t="s">
        <v>7307</v>
      </c>
    </row>
    <row r="4883" spans="1:13" ht="43.2">
      <c r="A4883" s="42" t="s">
        <v>7188</v>
      </c>
      <c r="B4883" s="43">
        <f t="shared" si="154"/>
        <v>10</v>
      </c>
      <c r="C4883" s="43" t="str">
        <f t="shared" si="153"/>
        <v>45.110</v>
      </c>
      <c r="D4883" s="44">
        <v>5</v>
      </c>
      <c r="E4883" s="45" t="s">
        <v>24193</v>
      </c>
      <c r="F4883" s="45" t="s">
        <v>24194</v>
      </c>
      <c r="G4883" s="45" t="s">
        <v>19642</v>
      </c>
      <c r="H4883" s="46" t="s">
        <v>24195</v>
      </c>
      <c r="I4883" s="45" t="s">
        <v>24159</v>
      </c>
      <c r="J4883" s="46" t="s">
        <v>24160</v>
      </c>
      <c r="K4883" s="46" t="s">
        <v>24161</v>
      </c>
      <c r="L4883" s="45" t="s">
        <v>7306</v>
      </c>
      <c r="M4883" s="45" t="s">
        <v>7307</v>
      </c>
    </row>
    <row r="4884" spans="1:13" ht="43.2">
      <c r="A4884" s="42" t="s">
        <v>7188</v>
      </c>
      <c r="B4884" s="43">
        <f t="shared" si="154"/>
        <v>11</v>
      </c>
      <c r="C4884" s="43" t="str">
        <f t="shared" si="153"/>
        <v>45.111</v>
      </c>
      <c r="D4884" s="44">
        <v>5</v>
      </c>
      <c r="E4884" s="45" t="s">
        <v>24196</v>
      </c>
      <c r="F4884" s="45" t="s">
        <v>24197</v>
      </c>
      <c r="G4884" s="45" t="s">
        <v>22158</v>
      </c>
      <c r="H4884" s="46" t="s">
        <v>24198</v>
      </c>
      <c r="I4884" s="45" t="s">
        <v>24159</v>
      </c>
      <c r="J4884" s="46" t="s">
        <v>24160</v>
      </c>
      <c r="K4884" s="46" t="s">
        <v>24161</v>
      </c>
      <c r="L4884" s="45" t="s">
        <v>7306</v>
      </c>
      <c r="M4884" s="45" t="s">
        <v>7307</v>
      </c>
    </row>
    <row r="4885" spans="1:13" ht="43.2">
      <c r="A4885" s="42" t="s">
        <v>7188</v>
      </c>
      <c r="B4885" s="43">
        <f t="shared" si="154"/>
        <v>12</v>
      </c>
      <c r="C4885" s="43" t="str">
        <f t="shared" si="153"/>
        <v>45.112</v>
      </c>
      <c r="D4885" s="44">
        <v>5</v>
      </c>
      <c r="E4885" s="45" t="s">
        <v>24199</v>
      </c>
      <c r="F4885" s="45" t="s">
        <v>24200</v>
      </c>
      <c r="G4885" s="45" t="s">
        <v>19324</v>
      </c>
      <c r="H4885" s="46" t="s">
        <v>22954</v>
      </c>
      <c r="I4885" s="45" t="s">
        <v>24159</v>
      </c>
      <c r="J4885" s="46" t="s">
        <v>24160</v>
      </c>
      <c r="K4885" s="46" t="s">
        <v>24161</v>
      </c>
      <c r="L4885" s="45" t="s">
        <v>7306</v>
      </c>
      <c r="M4885" s="45" t="s">
        <v>7307</v>
      </c>
    </row>
    <row r="4886" spans="1:13" ht="43.2">
      <c r="A4886" s="42" t="s">
        <v>7188</v>
      </c>
      <c r="B4886" s="43">
        <f t="shared" si="154"/>
        <v>13</v>
      </c>
      <c r="C4886" s="43" t="str">
        <f t="shared" si="153"/>
        <v>45.113</v>
      </c>
      <c r="D4886" s="44">
        <v>6</v>
      </c>
      <c r="E4886" s="45" t="s">
        <v>24201</v>
      </c>
      <c r="F4886" s="45" t="s">
        <v>24202</v>
      </c>
      <c r="G4886" s="45" t="s">
        <v>8556</v>
      </c>
      <c r="H4886" s="46" t="s">
        <v>24203</v>
      </c>
      <c r="I4886" s="45" t="s">
        <v>24159</v>
      </c>
      <c r="J4886" s="46" t="s">
        <v>24160</v>
      </c>
      <c r="K4886" s="46" t="s">
        <v>24161</v>
      </c>
      <c r="L4886" s="45" t="s">
        <v>7306</v>
      </c>
      <c r="M4886" s="45" t="s">
        <v>7307</v>
      </c>
    </row>
    <row r="4887" spans="1:13" ht="43.2">
      <c r="A4887" s="42" t="s">
        <v>7188</v>
      </c>
      <c r="B4887" s="43">
        <f t="shared" si="154"/>
        <v>14</v>
      </c>
      <c r="C4887" s="43" t="str">
        <f t="shared" si="153"/>
        <v>45.114</v>
      </c>
      <c r="D4887" s="44">
        <v>6</v>
      </c>
      <c r="E4887" s="45" t="s">
        <v>24204</v>
      </c>
      <c r="F4887" s="45" t="s">
        <v>24205</v>
      </c>
      <c r="G4887" s="45" t="s">
        <v>12794</v>
      </c>
      <c r="H4887" s="46" t="s">
        <v>19376</v>
      </c>
      <c r="I4887" s="45" t="s">
        <v>24159</v>
      </c>
      <c r="J4887" s="46" t="s">
        <v>24160</v>
      </c>
      <c r="K4887" s="46" t="s">
        <v>24161</v>
      </c>
      <c r="L4887" s="45" t="s">
        <v>7306</v>
      </c>
      <c r="M4887" s="45" t="s">
        <v>7307</v>
      </c>
    </row>
    <row r="4888" spans="1:13" ht="43.2">
      <c r="A4888" s="42" t="s">
        <v>7188</v>
      </c>
      <c r="B4888" s="43">
        <f t="shared" si="154"/>
        <v>15</v>
      </c>
      <c r="C4888" s="43" t="str">
        <f t="shared" si="153"/>
        <v>45.115</v>
      </c>
      <c r="D4888" s="44">
        <v>6</v>
      </c>
      <c r="E4888" s="45" t="s">
        <v>24206</v>
      </c>
      <c r="F4888" s="45" t="s">
        <v>24207</v>
      </c>
      <c r="G4888" s="45" t="s">
        <v>7473</v>
      </c>
      <c r="H4888" s="46" t="s">
        <v>19173</v>
      </c>
      <c r="I4888" s="45" t="s">
        <v>24159</v>
      </c>
      <c r="J4888" s="46" t="s">
        <v>24160</v>
      </c>
      <c r="K4888" s="46" t="s">
        <v>24161</v>
      </c>
      <c r="L4888" s="45" t="s">
        <v>7306</v>
      </c>
      <c r="M4888" s="45" t="s">
        <v>7307</v>
      </c>
    </row>
    <row r="4889" spans="1:13" ht="43.2">
      <c r="A4889" s="42" t="s">
        <v>7188</v>
      </c>
      <c r="B4889" s="43">
        <f t="shared" si="154"/>
        <v>16</v>
      </c>
      <c r="C4889" s="43" t="str">
        <f t="shared" si="153"/>
        <v>45.116</v>
      </c>
      <c r="D4889" s="44">
        <v>6</v>
      </c>
      <c r="E4889" s="45" t="s">
        <v>24208</v>
      </c>
      <c r="F4889" s="45" t="s">
        <v>24209</v>
      </c>
      <c r="G4889" s="45" t="s">
        <v>7326</v>
      </c>
      <c r="H4889" s="45" t="s">
        <v>19379</v>
      </c>
      <c r="I4889" s="45" t="s">
        <v>24159</v>
      </c>
      <c r="J4889" s="46" t="s">
        <v>24160</v>
      </c>
      <c r="K4889" s="46" t="s">
        <v>24161</v>
      </c>
      <c r="L4889" s="45" t="s">
        <v>7306</v>
      </c>
      <c r="M4889" s="45" t="s">
        <v>7307</v>
      </c>
    </row>
    <row r="4890" spans="1:13" ht="43.2">
      <c r="A4890" s="42" t="s">
        <v>7188</v>
      </c>
      <c r="B4890" s="43">
        <f t="shared" si="154"/>
        <v>17</v>
      </c>
      <c r="C4890" s="43" t="str">
        <f t="shared" si="153"/>
        <v>45.117</v>
      </c>
      <c r="D4890" s="44">
        <v>5</v>
      </c>
      <c r="E4890" s="45" t="s">
        <v>24210</v>
      </c>
      <c r="F4890" s="45" t="s">
        <v>24211</v>
      </c>
      <c r="G4890" s="45" t="s">
        <v>11754</v>
      </c>
      <c r="H4890" s="46" t="s">
        <v>24212</v>
      </c>
      <c r="I4890" s="45" t="s">
        <v>24159</v>
      </c>
      <c r="J4890" s="46" t="s">
        <v>24160</v>
      </c>
      <c r="K4890" s="46" t="s">
        <v>24161</v>
      </c>
      <c r="L4890" s="45" t="s">
        <v>7306</v>
      </c>
      <c r="M4890" s="45" t="s">
        <v>7307</v>
      </c>
    </row>
    <row r="4891" spans="1:13" ht="43.2">
      <c r="A4891" s="42" t="s">
        <v>7188</v>
      </c>
      <c r="B4891" s="43">
        <f t="shared" si="154"/>
        <v>18</v>
      </c>
      <c r="C4891" s="43" t="str">
        <f t="shared" si="153"/>
        <v>45.118</v>
      </c>
      <c r="D4891" s="44">
        <v>5</v>
      </c>
      <c r="E4891" s="45" t="s">
        <v>24213</v>
      </c>
      <c r="F4891" s="45" t="s">
        <v>24214</v>
      </c>
      <c r="G4891" s="45" t="s">
        <v>24215</v>
      </c>
      <c r="H4891" s="46" t="s">
        <v>24216</v>
      </c>
      <c r="I4891" s="45" t="s">
        <v>24159</v>
      </c>
      <c r="J4891" s="46" t="s">
        <v>24160</v>
      </c>
      <c r="K4891" s="46" t="s">
        <v>24161</v>
      </c>
      <c r="L4891" s="45" t="s">
        <v>7306</v>
      </c>
      <c r="M4891" s="45" t="s">
        <v>7307</v>
      </c>
    </row>
    <row r="4892" spans="1:13" ht="43.2">
      <c r="A4892" s="42" t="s">
        <v>7188</v>
      </c>
      <c r="B4892" s="43">
        <f t="shared" si="154"/>
        <v>19</v>
      </c>
      <c r="C4892" s="43" t="str">
        <f t="shared" si="153"/>
        <v>45.119</v>
      </c>
      <c r="D4892" s="44">
        <v>4</v>
      </c>
      <c r="E4892" s="45" t="s">
        <v>24217</v>
      </c>
      <c r="F4892" s="45" t="s">
        <v>24218</v>
      </c>
      <c r="G4892" s="45" t="s">
        <v>10647</v>
      </c>
      <c r="H4892" s="46" t="s">
        <v>24219</v>
      </c>
      <c r="I4892" s="45" t="s">
        <v>24159</v>
      </c>
      <c r="J4892" s="46" t="s">
        <v>24160</v>
      </c>
      <c r="K4892" s="46" t="s">
        <v>24161</v>
      </c>
      <c r="L4892" s="45" t="s">
        <v>7306</v>
      </c>
      <c r="M4892" s="45" t="s">
        <v>7307</v>
      </c>
    </row>
    <row r="4893" spans="1:13" ht="43.2">
      <c r="A4893" s="42" t="s">
        <v>7188</v>
      </c>
      <c r="B4893" s="43">
        <f t="shared" si="154"/>
        <v>20</v>
      </c>
      <c r="C4893" s="43" t="str">
        <f t="shared" si="153"/>
        <v>45.120</v>
      </c>
      <c r="D4893" s="44">
        <v>4</v>
      </c>
      <c r="E4893" s="45" t="s">
        <v>24220</v>
      </c>
      <c r="F4893" s="45" t="s">
        <v>24221</v>
      </c>
      <c r="G4893" s="45" t="s">
        <v>21212</v>
      </c>
      <c r="H4893" s="45" t="s">
        <v>97</v>
      </c>
      <c r="I4893" s="45" t="s">
        <v>24159</v>
      </c>
      <c r="J4893" s="46" t="s">
        <v>24160</v>
      </c>
      <c r="K4893" s="46" t="s">
        <v>24161</v>
      </c>
      <c r="L4893" s="45" t="s">
        <v>7306</v>
      </c>
      <c r="M4893" s="45" t="s">
        <v>7307</v>
      </c>
    </row>
    <row r="4894" spans="1:13" ht="43.2">
      <c r="A4894" s="42" t="s">
        <v>7188</v>
      </c>
      <c r="B4894" s="43">
        <f t="shared" si="154"/>
        <v>21</v>
      </c>
      <c r="C4894" s="43" t="str">
        <f t="shared" si="153"/>
        <v>45.121</v>
      </c>
      <c r="D4894" s="44">
        <v>4</v>
      </c>
      <c r="E4894" s="45" t="s">
        <v>24222</v>
      </c>
      <c r="F4894" s="45" t="s">
        <v>24223</v>
      </c>
      <c r="G4894" s="45" t="s">
        <v>24224</v>
      </c>
      <c r="H4894" s="46" t="s">
        <v>24225</v>
      </c>
      <c r="I4894" s="45" t="s">
        <v>24159</v>
      </c>
      <c r="J4894" s="46" t="s">
        <v>24160</v>
      </c>
      <c r="K4894" s="46" t="s">
        <v>24161</v>
      </c>
      <c r="L4894" s="45" t="s">
        <v>7306</v>
      </c>
      <c r="M4894" s="45" t="s">
        <v>7307</v>
      </c>
    </row>
    <row r="4895" spans="1:13" ht="43.2">
      <c r="A4895" s="42" t="s">
        <v>7188</v>
      </c>
      <c r="B4895" s="43">
        <f t="shared" si="154"/>
        <v>22</v>
      </c>
      <c r="C4895" s="43" t="str">
        <f t="shared" si="153"/>
        <v>45.122</v>
      </c>
      <c r="D4895" s="44">
        <v>5</v>
      </c>
      <c r="E4895" s="45" t="s">
        <v>24226</v>
      </c>
      <c r="F4895" s="45" t="s">
        <v>24227</v>
      </c>
      <c r="G4895" s="45" t="s">
        <v>24228</v>
      </c>
      <c r="H4895" s="46" t="s">
        <v>24229</v>
      </c>
      <c r="I4895" s="45" t="s">
        <v>24159</v>
      </c>
      <c r="J4895" s="46" t="s">
        <v>24160</v>
      </c>
      <c r="K4895" s="46" t="s">
        <v>24161</v>
      </c>
      <c r="L4895" s="45" t="s">
        <v>7306</v>
      </c>
      <c r="M4895" s="45" t="s">
        <v>7307</v>
      </c>
    </row>
    <row r="4896" spans="1:13" ht="43.2">
      <c r="A4896" s="42" t="s">
        <v>7188</v>
      </c>
      <c r="B4896" s="43">
        <f t="shared" si="154"/>
        <v>23</v>
      </c>
      <c r="C4896" s="43" t="str">
        <f t="shared" si="153"/>
        <v>45.123</v>
      </c>
      <c r="D4896" s="44">
        <v>5</v>
      </c>
      <c r="E4896" s="45" t="s">
        <v>24230</v>
      </c>
      <c r="F4896" s="45" t="s">
        <v>24231</v>
      </c>
      <c r="G4896" s="45" t="s">
        <v>24232</v>
      </c>
      <c r="H4896" s="46" t="s">
        <v>24233</v>
      </c>
      <c r="I4896" s="45" t="s">
        <v>24159</v>
      </c>
      <c r="J4896" s="46" t="s">
        <v>24160</v>
      </c>
      <c r="K4896" s="46" t="s">
        <v>24161</v>
      </c>
      <c r="L4896" s="45" t="s">
        <v>7306</v>
      </c>
      <c r="M4896" s="45" t="s">
        <v>7307</v>
      </c>
    </row>
    <row r="4897" spans="1:13" ht="43.2">
      <c r="A4897" s="42" t="s">
        <v>7188</v>
      </c>
      <c r="B4897" s="43">
        <f t="shared" si="154"/>
        <v>24</v>
      </c>
      <c r="C4897" s="43" t="str">
        <f t="shared" si="153"/>
        <v>45.124</v>
      </c>
      <c r="D4897" s="44">
        <v>5</v>
      </c>
      <c r="E4897" s="45" t="s">
        <v>24234</v>
      </c>
      <c r="F4897" s="45" t="s">
        <v>24235</v>
      </c>
      <c r="G4897" s="45" t="s">
        <v>24236</v>
      </c>
      <c r="H4897" s="46" t="s">
        <v>24237</v>
      </c>
      <c r="I4897" s="45" t="s">
        <v>24159</v>
      </c>
      <c r="J4897" s="46" t="s">
        <v>24160</v>
      </c>
      <c r="K4897" s="46" t="s">
        <v>24161</v>
      </c>
      <c r="L4897" s="45" t="s">
        <v>7306</v>
      </c>
      <c r="M4897" s="45" t="s">
        <v>7307</v>
      </c>
    </row>
    <row r="4898" spans="1:13" ht="43.2">
      <c r="A4898" s="42" t="s">
        <v>7188</v>
      </c>
      <c r="B4898" s="43">
        <f t="shared" si="154"/>
        <v>25</v>
      </c>
      <c r="C4898" s="43" t="str">
        <f t="shared" si="153"/>
        <v>45.125</v>
      </c>
      <c r="D4898" s="44">
        <v>5</v>
      </c>
      <c r="E4898" s="45" t="s">
        <v>24238</v>
      </c>
      <c r="F4898" s="45" t="s">
        <v>24239</v>
      </c>
      <c r="G4898" s="45" t="s">
        <v>24240</v>
      </c>
      <c r="H4898" s="46" t="s">
        <v>24241</v>
      </c>
      <c r="I4898" s="45" t="s">
        <v>24159</v>
      </c>
      <c r="J4898" s="46" t="s">
        <v>24160</v>
      </c>
      <c r="K4898" s="46" t="s">
        <v>24161</v>
      </c>
      <c r="L4898" s="45" t="s">
        <v>7306</v>
      </c>
      <c r="M4898" s="45" t="s">
        <v>7307</v>
      </c>
    </row>
    <row r="4899" spans="1:13" ht="43.2">
      <c r="A4899" s="42" t="s">
        <v>7188</v>
      </c>
      <c r="B4899" s="43">
        <f t="shared" si="154"/>
        <v>26</v>
      </c>
      <c r="C4899" s="43" t="str">
        <f t="shared" si="153"/>
        <v>45.126</v>
      </c>
      <c r="D4899" s="44">
        <v>5</v>
      </c>
      <c r="E4899" s="45" t="s">
        <v>24242</v>
      </c>
      <c r="F4899" s="45" t="s">
        <v>24243</v>
      </c>
      <c r="G4899" s="45" t="s">
        <v>24244</v>
      </c>
      <c r="H4899" s="46" t="s">
        <v>24245</v>
      </c>
      <c r="I4899" s="45" t="s">
        <v>24159</v>
      </c>
      <c r="J4899" s="46" t="s">
        <v>24160</v>
      </c>
      <c r="K4899" s="46" t="s">
        <v>24161</v>
      </c>
      <c r="L4899" s="45" t="s">
        <v>7306</v>
      </c>
      <c r="M4899" s="45" t="s">
        <v>7307</v>
      </c>
    </row>
    <row r="4900" spans="1:13" ht="43.2">
      <c r="A4900" s="42" t="s">
        <v>7188</v>
      </c>
      <c r="B4900" s="43">
        <f t="shared" si="154"/>
        <v>27</v>
      </c>
      <c r="C4900" s="43" t="str">
        <f t="shared" si="153"/>
        <v>45.127</v>
      </c>
      <c r="D4900" s="44">
        <v>4</v>
      </c>
      <c r="E4900" s="45" t="s">
        <v>24246</v>
      </c>
      <c r="F4900" s="45" t="s">
        <v>24247</v>
      </c>
      <c r="G4900" s="45" t="s">
        <v>24248</v>
      </c>
      <c r="H4900" s="46" t="s">
        <v>24249</v>
      </c>
      <c r="I4900" s="45" t="s">
        <v>24159</v>
      </c>
      <c r="J4900" s="46" t="s">
        <v>24160</v>
      </c>
      <c r="K4900" s="46" t="s">
        <v>24161</v>
      </c>
      <c r="L4900" s="45" t="s">
        <v>7306</v>
      </c>
      <c r="M4900" s="45" t="s">
        <v>7307</v>
      </c>
    </row>
    <row r="4901" spans="1:13" ht="43.2">
      <c r="A4901" s="42" t="s">
        <v>7188</v>
      </c>
      <c r="B4901" s="43">
        <f t="shared" si="154"/>
        <v>28</v>
      </c>
      <c r="C4901" s="43" t="str">
        <f t="shared" si="153"/>
        <v>45.128</v>
      </c>
      <c r="D4901" s="44">
        <v>4</v>
      </c>
      <c r="E4901" s="45" t="s">
        <v>24250</v>
      </c>
      <c r="F4901" s="45" t="s">
        <v>24251</v>
      </c>
      <c r="G4901" s="45" t="s">
        <v>24252</v>
      </c>
      <c r="H4901" s="46" t="s">
        <v>24253</v>
      </c>
      <c r="I4901" s="45" t="s">
        <v>24159</v>
      </c>
      <c r="J4901" s="46" t="s">
        <v>24160</v>
      </c>
      <c r="K4901" s="46" t="s">
        <v>24161</v>
      </c>
      <c r="L4901" s="45" t="s">
        <v>7306</v>
      </c>
      <c r="M4901" s="45" t="s">
        <v>7307</v>
      </c>
    </row>
    <row r="4902" spans="1:13" ht="43.2">
      <c r="A4902" s="42" t="s">
        <v>7188</v>
      </c>
      <c r="B4902" s="43">
        <f t="shared" si="154"/>
        <v>29</v>
      </c>
      <c r="C4902" s="43" t="str">
        <f t="shared" si="153"/>
        <v>45.129</v>
      </c>
      <c r="D4902" s="44">
        <v>4</v>
      </c>
      <c r="E4902" s="45" t="s">
        <v>24254</v>
      </c>
      <c r="F4902" s="45" t="s">
        <v>24255</v>
      </c>
      <c r="G4902" s="45" t="s">
        <v>24256</v>
      </c>
      <c r="H4902" s="46" t="s">
        <v>24257</v>
      </c>
      <c r="I4902" s="45" t="s">
        <v>24159</v>
      </c>
      <c r="J4902" s="46" t="s">
        <v>24160</v>
      </c>
      <c r="K4902" s="46" t="s">
        <v>24161</v>
      </c>
      <c r="L4902" s="45" t="s">
        <v>7306</v>
      </c>
      <c r="M4902" s="45" t="s">
        <v>7307</v>
      </c>
    </row>
    <row r="4903" spans="1:13" ht="43.2">
      <c r="A4903" s="42" t="s">
        <v>7188</v>
      </c>
      <c r="B4903" s="43">
        <f t="shared" si="154"/>
        <v>30</v>
      </c>
      <c r="C4903" s="43" t="str">
        <f t="shared" si="153"/>
        <v>45.130</v>
      </c>
      <c r="D4903" s="44">
        <v>5</v>
      </c>
      <c r="E4903" s="45" t="s">
        <v>24258</v>
      </c>
      <c r="F4903" s="45" t="s">
        <v>24259</v>
      </c>
      <c r="G4903" s="45" t="s">
        <v>23000</v>
      </c>
      <c r="H4903" s="46" t="s">
        <v>24260</v>
      </c>
      <c r="I4903" s="45" t="s">
        <v>24159</v>
      </c>
      <c r="J4903" s="46" t="s">
        <v>24160</v>
      </c>
      <c r="K4903" s="46" t="s">
        <v>24161</v>
      </c>
      <c r="L4903" s="45" t="s">
        <v>7306</v>
      </c>
      <c r="M4903" s="45" t="s">
        <v>7307</v>
      </c>
    </row>
    <row r="4904" spans="1:13" ht="43.2">
      <c r="A4904" s="42" t="s">
        <v>7188</v>
      </c>
      <c r="B4904" s="43">
        <f t="shared" si="154"/>
        <v>31</v>
      </c>
      <c r="C4904" s="43" t="str">
        <f t="shared" si="153"/>
        <v>45.131</v>
      </c>
      <c r="D4904" s="44">
        <v>5</v>
      </c>
      <c r="E4904" s="45" t="s">
        <v>24261</v>
      </c>
      <c r="F4904" s="45" t="s">
        <v>24262</v>
      </c>
      <c r="G4904" s="45" t="s">
        <v>12022</v>
      </c>
      <c r="H4904" s="46" t="s">
        <v>24263</v>
      </c>
      <c r="I4904" s="45" t="s">
        <v>24159</v>
      </c>
      <c r="J4904" s="46" t="s">
        <v>24160</v>
      </c>
      <c r="K4904" s="46" t="s">
        <v>24161</v>
      </c>
      <c r="L4904" s="45" t="s">
        <v>7306</v>
      </c>
      <c r="M4904" s="45" t="s">
        <v>7307</v>
      </c>
    </row>
    <row r="4905" spans="1:13" ht="43.2">
      <c r="A4905" s="42" t="s">
        <v>7188</v>
      </c>
      <c r="B4905" s="43">
        <f t="shared" si="154"/>
        <v>32</v>
      </c>
      <c r="C4905" s="43" t="str">
        <f t="shared" si="153"/>
        <v>45.132</v>
      </c>
      <c r="D4905" s="44">
        <v>5</v>
      </c>
      <c r="E4905" s="45" t="s">
        <v>24264</v>
      </c>
      <c r="F4905" s="45" t="s">
        <v>24265</v>
      </c>
      <c r="G4905" s="45" t="s">
        <v>24266</v>
      </c>
      <c r="H4905" s="46" t="s">
        <v>24267</v>
      </c>
      <c r="I4905" s="45" t="s">
        <v>24159</v>
      </c>
      <c r="J4905" s="46" t="s">
        <v>24160</v>
      </c>
      <c r="K4905" s="46" t="s">
        <v>24161</v>
      </c>
      <c r="L4905" s="45" t="s">
        <v>7306</v>
      </c>
      <c r="M4905" s="45" t="s">
        <v>7307</v>
      </c>
    </row>
    <row r="4906" spans="1:13" ht="43.2">
      <c r="A4906" s="42" t="s">
        <v>7188</v>
      </c>
      <c r="B4906" s="43">
        <f t="shared" si="154"/>
        <v>33</v>
      </c>
      <c r="C4906" s="43" t="str">
        <f t="shared" si="153"/>
        <v>45.133</v>
      </c>
      <c r="D4906" s="44">
        <v>4</v>
      </c>
      <c r="E4906" s="45" t="s">
        <v>24268</v>
      </c>
      <c r="F4906" s="45" t="s">
        <v>24269</v>
      </c>
      <c r="G4906" s="45" t="s">
        <v>24270</v>
      </c>
      <c r="H4906" s="46" t="s">
        <v>24271</v>
      </c>
      <c r="I4906" s="45" t="s">
        <v>24159</v>
      </c>
      <c r="J4906" s="46" t="s">
        <v>24160</v>
      </c>
      <c r="K4906" s="46" t="s">
        <v>24161</v>
      </c>
      <c r="L4906" s="45" t="s">
        <v>7306</v>
      </c>
      <c r="M4906" s="45" t="s">
        <v>7307</v>
      </c>
    </row>
    <row r="4907" spans="1:13" ht="43.2">
      <c r="A4907" s="42" t="s">
        <v>7188</v>
      </c>
      <c r="B4907" s="43">
        <f t="shared" si="154"/>
        <v>34</v>
      </c>
      <c r="C4907" s="43" t="str">
        <f t="shared" si="153"/>
        <v>45.134</v>
      </c>
      <c r="D4907" s="44">
        <v>4</v>
      </c>
      <c r="E4907" s="45" t="s">
        <v>24272</v>
      </c>
      <c r="F4907" s="45" t="s">
        <v>24273</v>
      </c>
      <c r="G4907" s="45" t="s">
        <v>8160</v>
      </c>
      <c r="H4907" s="46" t="s">
        <v>8965</v>
      </c>
      <c r="I4907" s="45" t="s">
        <v>24159</v>
      </c>
      <c r="J4907" s="46" t="s">
        <v>24160</v>
      </c>
      <c r="K4907" s="46" t="s">
        <v>24161</v>
      </c>
      <c r="L4907" s="45" t="s">
        <v>7306</v>
      </c>
      <c r="M4907" s="45" t="s">
        <v>7307</v>
      </c>
    </row>
    <row r="4908" spans="1:13" ht="57.6">
      <c r="A4908" s="42" t="s">
        <v>7135</v>
      </c>
      <c r="B4908" s="43">
        <f t="shared" si="154"/>
        <v>1</v>
      </c>
      <c r="C4908" s="43" t="str">
        <f t="shared" si="153"/>
        <v>39.11</v>
      </c>
      <c r="D4908" s="44">
        <v>3</v>
      </c>
      <c r="E4908" s="45" t="s">
        <v>24274</v>
      </c>
      <c r="F4908" s="45" t="s">
        <v>24275</v>
      </c>
      <c r="G4908" s="45" t="s">
        <v>7134</v>
      </c>
      <c r="H4908" s="46" t="s">
        <v>24276</v>
      </c>
      <c r="I4908" s="45" t="s">
        <v>24277</v>
      </c>
      <c r="J4908" s="46" t="s">
        <v>24278</v>
      </c>
      <c r="K4908" s="46" t="s">
        <v>24278</v>
      </c>
      <c r="L4908" s="45" t="s">
        <v>7306</v>
      </c>
      <c r="M4908" s="45" t="s">
        <v>7307</v>
      </c>
    </row>
    <row r="4909" spans="1:13" ht="57.6">
      <c r="A4909" s="42" t="s">
        <v>7135</v>
      </c>
      <c r="B4909" s="43">
        <f t="shared" si="154"/>
        <v>2</v>
      </c>
      <c r="C4909" s="43" t="str">
        <f t="shared" si="153"/>
        <v>39.12</v>
      </c>
      <c r="D4909" s="44">
        <v>4</v>
      </c>
      <c r="E4909" s="45" t="s">
        <v>24279</v>
      </c>
      <c r="F4909" s="45" t="s">
        <v>24280</v>
      </c>
      <c r="G4909" s="45" t="s">
        <v>18950</v>
      </c>
      <c r="H4909" s="46" t="s">
        <v>24281</v>
      </c>
      <c r="I4909" s="45" t="s">
        <v>24277</v>
      </c>
      <c r="J4909" s="46" t="s">
        <v>24278</v>
      </c>
      <c r="K4909" s="46" t="s">
        <v>24278</v>
      </c>
      <c r="L4909" s="45" t="s">
        <v>7306</v>
      </c>
      <c r="M4909" s="45" t="s">
        <v>7307</v>
      </c>
    </row>
    <row r="4910" spans="1:13" ht="57.6">
      <c r="A4910" s="42" t="s">
        <v>7135</v>
      </c>
      <c r="B4910" s="43">
        <f t="shared" si="154"/>
        <v>3</v>
      </c>
      <c r="C4910" s="43" t="str">
        <f t="shared" si="153"/>
        <v>39.13</v>
      </c>
      <c r="D4910" s="44">
        <v>5</v>
      </c>
      <c r="E4910" s="45" t="s">
        <v>24282</v>
      </c>
      <c r="F4910" s="45" t="s">
        <v>24283</v>
      </c>
      <c r="G4910" s="45" t="s">
        <v>24284</v>
      </c>
      <c r="H4910" s="46" t="s">
        <v>24285</v>
      </c>
      <c r="I4910" s="45" t="s">
        <v>24277</v>
      </c>
      <c r="J4910" s="46" t="s">
        <v>24278</v>
      </c>
      <c r="K4910" s="46" t="s">
        <v>24278</v>
      </c>
      <c r="L4910" s="45" t="s">
        <v>7306</v>
      </c>
      <c r="M4910" s="45" t="s">
        <v>7307</v>
      </c>
    </row>
    <row r="4911" spans="1:13" ht="57.6">
      <c r="A4911" s="42" t="s">
        <v>7135</v>
      </c>
      <c r="B4911" s="43">
        <f t="shared" si="154"/>
        <v>4</v>
      </c>
      <c r="C4911" s="43" t="str">
        <f t="shared" si="153"/>
        <v>39.14</v>
      </c>
      <c r="D4911" s="44">
        <v>6</v>
      </c>
      <c r="E4911" s="45" t="s">
        <v>24286</v>
      </c>
      <c r="F4911" s="45" t="s">
        <v>24287</v>
      </c>
      <c r="G4911" s="45" t="s">
        <v>24288</v>
      </c>
      <c r="H4911" s="46" t="s">
        <v>24289</v>
      </c>
      <c r="I4911" s="45" t="s">
        <v>24277</v>
      </c>
      <c r="J4911" s="46" t="s">
        <v>24278</v>
      </c>
      <c r="K4911" s="46" t="s">
        <v>24278</v>
      </c>
      <c r="L4911" s="45" t="s">
        <v>7306</v>
      </c>
      <c r="M4911" s="45" t="s">
        <v>7307</v>
      </c>
    </row>
    <row r="4912" spans="1:13" ht="57.6">
      <c r="A4912" s="42" t="s">
        <v>7135</v>
      </c>
      <c r="B4912" s="43">
        <f t="shared" si="154"/>
        <v>5</v>
      </c>
      <c r="C4912" s="43" t="str">
        <f t="shared" si="153"/>
        <v>39.15</v>
      </c>
      <c r="D4912" s="44">
        <v>5</v>
      </c>
      <c r="E4912" s="45" t="s">
        <v>24290</v>
      </c>
      <c r="F4912" s="45" t="s">
        <v>24291</v>
      </c>
      <c r="G4912" s="45" t="s">
        <v>7473</v>
      </c>
      <c r="H4912" s="46" t="s">
        <v>24292</v>
      </c>
      <c r="I4912" s="45" t="s">
        <v>24277</v>
      </c>
      <c r="J4912" s="46" t="s">
        <v>24278</v>
      </c>
      <c r="K4912" s="46" t="s">
        <v>24278</v>
      </c>
      <c r="L4912" s="45" t="s">
        <v>7306</v>
      </c>
      <c r="M4912" s="45" t="s">
        <v>7307</v>
      </c>
    </row>
    <row r="4913" spans="1:13" ht="57.6">
      <c r="A4913" s="42" t="s">
        <v>7135</v>
      </c>
      <c r="B4913" s="43">
        <f t="shared" si="154"/>
        <v>6</v>
      </c>
      <c r="C4913" s="43" t="str">
        <f t="shared" si="153"/>
        <v>39.16</v>
      </c>
      <c r="D4913" s="44">
        <v>5</v>
      </c>
      <c r="E4913" s="45" t="s">
        <v>24293</v>
      </c>
      <c r="F4913" s="45" t="s">
        <v>24294</v>
      </c>
      <c r="G4913" s="45" t="s">
        <v>19642</v>
      </c>
      <c r="H4913" s="46" t="s">
        <v>24295</v>
      </c>
      <c r="I4913" s="45" t="s">
        <v>24277</v>
      </c>
      <c r="J4913" s="46" t="s">
        <v>24278</v>
      </c>
      <c r="K4913" s="46" t="s">
        <v>24278</v>
      </c>
      <c r="L4913" s="45" t="s">
        <v>7306</v>
      </c>
      <c r="M4913" s="45" t="s">
        <v>7307</v>
      </c>
    </row>
    <row r="4914" spans="1:13" ht="57.6">
      <c r="A4914" s="42" t="s">
        <v>7135</v>
      </c>
      <c r="B4914" s="43">
        <f t="shared" si="154"/>
        <v>7</v>
      </c>
      <c r="C4914" s="43" t="str">
        <f t="shared" si="153"/>
        <v>39.17</v>
      </c>
      <c r="D4914" s="44">
        <v>6</v>
      </c>
      <c r="E4914" s="45" t="s">
        <v>24296</v>
      </c>
      <c r="F4914" s="45" t="s">
        <v>24297</v>
      </c>
      <c r="G4914" s="45" t="s">
        <v>24298</v>
      </c>
      <c r="H4914" s="46" t="s">
        <v>24299</v>
      </c>
      <c r="I4914" s="45" t="s">
        <v>24277</v>
      </c>
      <c r="J4914" s="46" t="s">
        <v>24278</v>
      </c>
      <c r="K4914" s="46" t="s">
        <v>24278</v>
      </c>
      <c r="L4914" s="45" t="s">
        <v>7306</v>
      </c>
      <c r="M4914" s="45" t="s">
        <v>7307</v>
      </c>
    </row>
    <row r="4915" spans="1:13" ht="57.6">
      <c r="A4915" s="42" t="s">
        <v>7135</v>
      </c>
      <c r="B4915" s="43">
        <f t="shared" si="154"/>
        <v>8</v>
      </c>
      <c r="C4915" s="43" t="str">
        <f t="shared" si="153"/>
        <v>39.18</v>
      </c>
      <c r="D4915" s="44">
        <v>6</v>
      </c>
      <c r="E4915" s="45" t="s">
        <v>24300</v>
      </c>
      <c r="F4915" s="45" t="s">
        <v>24301</v>
      </c>
      <c r="G4915" s="45" t="s">
        <v>24302</v>
      </c>
      <c r="H4915" s="46" t="s">
        <v>24303</v>
      </c>
      <c r="I4915" s="45" t="s">
        <v>24277</v>
      </c>
      <c r="J4915" s="46" t="s">
        <v>24278</v>
      </c>
      <c r="K4915" s="46" t="s">
        <v>24278</v>
      </c>
      <c r="L4915" s="45" t="s">
        <v>7306</v>
      </c>
      <c r="M4915" s="45" t="s">
        <v>7307</v>
      </c>
    </row>
    <row r="4916" spans="1:13" ht="57.6">
      <c r="A4916" s="42" t="s">
        <v>7135</v>
      </c>
      <c r="B4916" s="43">
        <f t="shared" si="154"/>
        <v>9</v>
      </c>
      <c r="C4916" s="43" t="str">
        <f t="shared" si="153"/>
        <v>39.19</v>
      </c>
      <c r="D4916" s="44">
        <v>5</v>
      </c>
      <c r="E4916" s="45" t="s">
        <v>24304</v>
      </c>
      <c r="F4916" s="45" t="s">
        <v>24305</v>
      </c>
      <c r="G4916" s="45" t="s">
        <v>12794</v>
      </c>
      <c r="H4916" s="46" t="s">
        <v>24306</v>
      </c>
      <c r="I4916" s="45" t="s">
        <v>24277</v>
      </c>
      <c r="J4916" s="46" t="s">
        <v>24278</v>
      </c>
      <c r="K4916" s="46" t="s">
        <v>24278</v>
      </c>
      <c r="L4916" s="45" t="s">
        <v>7306</v>
      </c>
      <c r="M4916" s="45" t="s">
        <v>7307</v>
      </c>
    </row>
    <row r="4917" spans="1:13" ht="57.6">
      <c r="A4917" s="42" t="s">
        <v>7135</v>
      </c>
      <c r="B4917" s="43">
        <f t="shared" si="154"/>
        <v>10</v>
      </c>
      <c r="C4917" s="43" t="str">
        <f t="shared" si="153"/>
        <v>39.110</v>
      </c>
      <c r="D4917" s="44">
        <v>5</v>
      </c>
      <c r="E4917" s="45" t="s">
        <v>24307</v>
      </c>
      <c r="F4917" s="45" t="s">
        <v>24308</v>
      </c>
      <c r="G4917" s="45" t="s">
        <v>7427</v>
      </c>
      <c r="H4917" s="46" t="s">
        <v>24309</v>
      </c>
      <c r="I4917" s="45" t="s">
        <v>24277</v>
      </c>
      <c r="J4917" s="46" t="s">
        <v>24278</v>
      </c>
      <c r="K4917" s="46" t="s">
        <v>24278</v>
      </c>
      <c r="L4917" s="45" t="s">
        <v>7306</v>
      </c>
      <c r="M4917" s="45" t="s">
        <v>7307</v>
      </c>
    </row>
    <row r="4918" spans="1:13" ht="57.6">
      <c r="A4918" s="42" t="s">
        <v>7135</v>
      </c>
      <c r="B4918" s="43">
        <f t="shared" si="154"/>
        <v>11</v>
      </c>
      <c r="C4918" s="43" t="str">
        <f t="shared" si="153"/>
        <v>39.111</v>
      </c>
      <c r="D4918" s="44">
        <v>4</v>
      </c>
      <c r="E4918" s="45" t="s">
        <v>24310</v>
      </c>
      <c r="F4918" s="45" t="s">
        <v>24311</v>
      </c>
      <c r="G4918" s="45" t="s">
        <v>24312</v>
      </c>
      <c r="H4918" s="46" t="s">
        <v>24313</v>
      </c>
      <c r="I4918" s="45" t="s">
        <v>24277</v>
      </c>
      <c r="J4918" s="46" t="s">
        <v>24278</v>
      </c>
      <c r="K4918" s="46" t="s">
        <v>24278</v>
      </c>
      <c r="L4918" s="45" t="s">
        <v>7306</v>
      </c>
      <c r="M4918" s="45" t="s">
        <v>7307</v>
      </c>
    </row>
    <row r="4919" spans="1:13" ht="57.6">
      <c r="A4919" s="42" t="s">
        <v>7135</v>
      </c>
      <c r="B4919" s="43">
        <f t="shared" si="154"/>
        <v>12</v>
      </c>
      <c r="C4919" s="43" t="str">
        <f t="shared" si="153"/>
        <v>39.112</v>
      </c>
      <c r="D4919" s="44">
        <v>5</v>
      </c>
      <c r="E4919" s="45" t="s">
        <v>24314</v>
      </c>
      <c r="F4919" s="45" t="s">
        <v>24315</v>
      </c>
      <c r="G4919" s="45" t="s">
        <v>24316</v>
      </c>
      <c r="H4919" s="46" t="s">
        <v>24317</v>
      </c>
      <c r="I4919" s="45" t="s">
        <v>24277</v>
      </c>
      <c r="J4919" s="46" t="s">
        <v>24278</v>
      </c>
      <c r="K4919" s="46" t="s">
        <v>24278</v>
      </c>
      <c r="L4919" s="45" t="s">
        <v>7306</v>
      </c>
      <c r="M4919" s="45" t="s">
        <v>7307</v>
      </c>
    </row>
    <row r="4920" spans="1:13" ht="57.6">
      <c r="A4920" s="42" t="s">
        <v>7135</v>
      </c>
      <c r="B4920" s="43">
        <f t="shared" si="154"/>
        <v>13</v>
      </c>
      <c r="C4920" s="43" t="str">
        <f t="shared" si="153"/>
        <v>39.113</v>
      </c>
      <c r="D4920" s="44">
        <v>5</v>
      </c>
      <c r="E4920" s="45" t="s">
        <v>24318</v>
      </c>
      <c r="F4920" s="45" t="s">
        <v>24319</v>
      </c>
      <c r="G4920" s="45" t="s">
        <v>24320</v>
      </c>
      <c r="H4920" s="46" t="s">
        <v>24321</v>
      </c>
      <c r="I4920" s="45" t="s">
        <v>24277</v>
      </c>
      <c r="J4920" s="46" t="s">
        <v>24278</v>
      </c>
      <c r="K4920" s="46" t="s">
        <v>24278</v>
      </c>
      <c r="L4920" s="45" t="s">
        <v>7306</v>
      </c>
      <c r="M4920" s="45" t="s">
        <v>7307</v>
      </c>
    </row>
    <row r="4921" spans="1:13" ht="57.6">
      <c r="A4921" s="42" t="s">
        <v>7135</v>
      </c>
      <c r="B4921" s="43">
        <f t="shared" si="154"/>
        <v>14</v>
      </c>
      <c r="C4921" s="43" t="str">
        <f t="shared" si="153"/>
        <v>39.114</v>
      </c>
      <c r="D4921" s="44">
        <v>6</v>
      </c>
      <c r="E4921" s="45" t="s">
        <v>24322</v>
      </c>
      <c r="F4921" s="45" t="s">
        <v>24323</v>
      </c>
      <c r="G4921" s="45" t="s">
        <v>24324</v>
      </c>
      <c r="H4921" s="46" t="s">
        <v>24325</v>
      </c>
      <c r="I4921" s="45" t="s">
        <v>24277</v>
      </c>
      <c r="J4921" s="46" t="s">
        <v>24278</v>
      </c>
      <c r="K4921" s="46" t="s">
        <v>24278</v>
      </c>
      <c r="L4921" s="45" t="s">
        <v>7306</v>
      </c>
      <c r="M4921" s="45" t="s">
        <v>7307</v>
      </c>
    </row>
    <row r="4922" spans="1:13" ht="57.6">
      <c r="A4922" s="42" t="s">
        <v>7135</v>
      </c>
      <c r="B4922" s="43">
        <f t="shared" si="154"/>
        <v>15</v>
      </c>
      <c r="C4922" s="43" t="str">
        <f t="shared" si="153"/>
        <v>39.115</v>
      </c>
      <c r="D4922" s="44">
        <v>4</v>
      </c>
      <c r="E4922" s="45" t="s">
        <v>24326</v>
      </c>
      <c r="F4922" s="45" t="s">
        <v>24327</v>
      </c>
      <c r="G4922" s="45" t="s">
        <v>18943</v>
      </c>
      <c r="H4922" s="46" t="s">
        <v>24328</v>
      </c>
      <c r="I4922" s="45" t="s">
        <v>24277</v>
      </c>
      <c r="J4922" s="46" t="s">
        <v>24278</v>
      </c>
      <c r="K4922" s="46" t="s">
        <v>24278</v>
      </c>
      <c r="L4922" s="45" t="s">
        <v>7306</v>
      </c>
      <c r="M4922" s="45" t="s">
        <v>7307</v>
      </c>
    </row>
    <row r="4923" spans="1:13" ht="57.6">
      <c r="A4923" s="42" t="s">
        <v>7135</v>
      </c>
      <c r="B4923" s="43">
        <f t="shared" si="154"/>
        <v>16</v>
      </c>
      <c r="C4923" s="43" t="str">
        <f t="shared" si="153"/>
        <v>39.116</v>
      </c>
      <c r="D4923" s="44">
        <v>4</v>
      </c>
      <c r="E4923" s="45" t="s">
        <v>24329</v>
      </c>
      <c r="F4923" s="45" t="s">
        <v>24330</v>
      </c>
      <c r="G4923" s="45" t="s">
        <v>24331</v>
      </c>
      <c r="H4923" s="46" t="s">
        <v>24332</v>
      </c>
      <c r="I4923" s="45" t="s">
        <v>24277</v>
      </c>
      <c r="J4923" s="46" t="s">
        <v>24278</v>
      </c>
      <c r="K4923" s="46" t="s">
        <v>24278</v>
      </c>
      <c r="L4923" s="45" t="s">
        <v>7306</v>
      </c>
      <c r="M4923" s="45" t="s">
        <v>7307</v>
      </c>
    </row>
    <row r="4924" spans="1:13" ht="57.6">
      <c r="A4924" s="42" t="s">
        <v>7135</v>
      </c>
      <c r="B4924" s="43">
        <f t="shared" si="154"/>
        <v>17</v>
      </c>
      <c r="C4924" s="43" t="str">
        <f t="shared" si="153"/>
        <v>39.117</v>
      </c>
      <c r="D4924" s="44">
        <v>5</v>
      </c>
      <c r="E4924" s="45" t="s">
        <v>24333</v>
      </c>
      <c r="F4924" s="45" t="s">
        <v>24334</v>
      </c>
      <c r="G4924" s="45" t="s">
        <v>24335</v>
      </c>
      <c r="H4924" s="46" t="s">
        <v>24336</v>
      </c>
      <c r="I4924" s="45" t="s">
        <v>24277</v>
      </c>
      <c r="J4924" s="46" t="s">
        <v>24278</v>
      </c>
      <c r="K4924" s="46" t="s">
        <v>24278</v>
      </c>
      <c r="L4924" s="45" t="s">
        <v>7306</v>
      </c>
      <c r="M4924" s="45" t="s">
        <v>7307</v>
      </c>
    </row>
    <row r="4925" spans="1:13" ht="57.6">
      <c r="A4925" s="42" t="s">
        <v>7135</v>
      </c>
      <c r="B4925" s="43">
        <f t="shared" si="154"/>
        <v>18</v>
      </c>
      <c r="C4925" s="43" t="str">
        <f t="shared" si="153"/>
        <v>39.118</v>
      </c>
      <c r="D4925" s="44">
        <v>4</v>
      </c>
      <c r="E4925" s="45" t="s">
        <v>24337</v>
      </c>
      <c r="F4925" s="45" t="s">
        <v>24338</v>
      </c>
      <c r="G4925" s="45" t="s">
        <v>24339</v>
      </c>
      <c r="H4925" s="46" t="s">
        <v>24340</v>
      </c>
      <c r="I4925" s="45" t="s">
        <v>24277</v>
      </c>
      <c r="J4925" s="46" t="s">
        <v>24278</v>
      </c>
      <c r="K4925" s="46" t="s">
        <v>24278</v>
      </c>
      <c r="L4925" s="45" t="s">
        <v>7306</v>
      </c>
      <c r="M4925" s="45" t="s">
        <v>7307</v>
      </c>
    </row>
    <row r="4926" spans="1:13" ht="57.6">
      <c r="A4926" s="42" t="s">
        <v>7135</v>
      </c>
      <c r="B4926" s="43">
        <f t="shared" si="154"/>
        <v>19</v>
      </c>
      <c r="C4926" s="43" t="str">
        <f t="shared" si="153"/>
        <v>39.119</v>
      </c>
      <c r="D4926" s="44">
        <v>4</v>
      </c>
      <c r="E4926" s="45" t="s">
        <v>24341</v>
      </c>
      <c r="F4926" s="45" t="s">
        <v>24342</v>
      </c>
      <c r="G4926" s="45" t="s">
        <v>8372</v>
      </c>
      <c r="H4926" s="46" t="s">
        <v>24343</v>
      </c>
      <c r="I4926" s="45" t="s">
        <v>24277</v>
      </c>
      <c r="J4926" s="46" t="s">
        <v>24278</v>
      </c>
      <c r="K4926" s="46" t="s">
        <v>24278</v>
      </c>
      <c r="L4926" s="45" t="s">
        <v>7306</v>
      </c>
      <c r="M4926" s="45" t="s">
        <v>7307</v>
      </c>
    </row>
    <row r="4927" spans="1:13" ht="57.6">
      <c r="A4927" s="42" t="s">
        <v>7217</v>
      </c>
      <c r="B4927" s="43">
        <f t="shared" si="154"/>
        <v>1</v>
      </c>
      <c r="C4927" s="43" t="str">
        <f t="shared" si="153"/>
        <v>47.11</v>
      </c>
      <c r="D4927" s="44">
        <v>3</v>
      </c>
      <c r="E4927" s="45" t="s">
        <v>24344</v>
      </c>
      <c r="F4927" s="45" t="s">
        <v>24345</v>
      </c>
      <c r="G4927" s="45" t="s">
        <v>8506</v>
      </c>
      <c r="H4927" s="46" t="s">
        <v>24346</v>
      </c>
      <c r="I4927" s="45" t="s">
        <v>24347</v>
      </c>
      <c r="J4927" s="46" t="s">
        <v>24348</v>
      </c>
      <c r="K4927" s="46" t="s">
        <v>24349</v>
      </c>
      <c r="L4927" s="45" t="s">
        <v>7306</v>
      </c>
      <c r="M4927" s="45" t="s">
        <v>7307</v>
      </c>
    </row>
    <row r="4928" spans="1:13" ht="57.6">
      <c r="A4928" s="42" t="s">
        <v>7217</v>
      </c>
      <c r="B4928" s="43">
        <f t="shared" si="154"/>
        <v>2</v>
      </c>
      <c r="C4928" s="43" t="str">
        <f t="shared" si="153"/>
        <v>47.12</v>
      </c>
      <c r="D4928" s="44">
        <v>3</v>
      </c>
      <c r="E4928" s="45" t="s">
        <v>24350</v>
      </c>
      <c r="F4928" s="45" t="s">
        <v>24351</v>
      </c>
      <c r="G4928" s="45" t="s">
        <v>7216</v>
      </c>
      <c r="H4928" s="46" t="s">
        <v>24352</v>
      </c>
      <c r="I4928" s="45" t="s">
        <v>24347</v>
      </c>
      <c r="J4928" s="46" t="s">
        <v>24348</v>
      </c>
      <c r="K4928" s="46" t="s">
        <v>24349</v>
      </c>
      <c r="L4928" s="45" t="s">
        <v>7306</v>
      </c>
      <c r="M4928" s="45" t="s">
        <v>7307</v>
      </c>
    </row>
    <row r="4929" spans="1:13" ht="57.6">
      <c r="A4929" s="42" t="s">
        <v>7217</v>
      </c>
      <c r="B4929" s="43">
        <f t="shared" si="154"/>
        <v>3</v>
      </c>
      <c r="C4929" s="43" t="str">
        <f t="shared" si="153"/>
        <v>47.13</v>
      </c>
      <c r="D4929" s="44">
        <v>4</v>
      </c>
      <c r="E4929" s="45" t="s">
        <v>24353</v>
      </c>
      <c r="F4929" s="45" t="s">
        <v>24354</v>
      </c>
      <c r="G4929" s="45" t="s">
        <v>24355</v>
      </c>
      <c r="H4929" s="46" t="s">
        <v>24356</v>
      </c>
      <c r="I4929" s="45" t="s">
        <v>24347</v>
      </c>
      <c r="J4929" s="46" t="s">
        <v>24348</v>
      </c>
      <c r="K4929" s="46" t="s">
        <v>24349</v>
      </c>
      <c r="L4929" s="45" t="s">
        <v>7306</v>
      </c>
      <c r="M4929" s="45" t="s">
        <v>7307</v>
      </c>
    </row>
    <row r="4930" spans="1:13" ht="57.6">
      <c r="A4930" s="42" t="s">
        <v>7217</v>
      </c>
      <c r="B4930" s="43">
        <f t="shared" si="154"/>
        <v>4</v>
      </c>
      <c r="C4930" s="43" t="str">
        <f t="shared" si="153"/>
        <v>47.14</v>
      </c>
      <c r="D4930" s="44">
        <v>5</v>
      </c>
      <c r="E4930" s="45" t="s">
        <v>24357</v>
      </c>
      <c r="F4930" s="45" t="s">
        <v>24358</v>
      </c>
      <c r="G4930" s="45" t="s">
        <v>1367</v>
      </c>
      <c r="H4930" s="46" t="s">
        <v>24359</v>
      </c>
      <c r="I4930" s="45" t="s">
        <v>24347</v>
      </c>
      <c r="J4930" s="46" t="s">
        <v>24348</v>
      </c>
      <c r="K4930" s="46" t="s">
        <v>24349</v>
      </c>
      <c r="L4930" s="45" t="s">
        <v>7306</v>
      </c>
      <c r="M4930" s="45" t="s">
        <v>7307</v>
      </c>
    </row>
    <row r="4931" spans="1:13" ht="57.6">
      <c r="A4931" s="42" t="s">
        <v>7217</v>
      </c>
      <c r="B4931" s="43">
        <f t="shared" si="154"/>
        <v>5</v>
      </c>
      <c r="C4931" s="43" t="str">
        <f t="shared" ref="C4931:C4994" si="155">+CONCATENATE(A4931,B4931)</f>
        <v>47.15</v>
      </c>
      <c r="D4931" s="44">
        <v>5</v>
      </c>
      <c r="E4931" s="45" t="s">
        <v>24360</v>
      </c>
      <c r="F4931" s="45" t="s">
        <v>24361</v>
      </c>
      <c r="G4931" s="45" t="s">
        <v>1367</v>
      </c>
      <c r="H4931" s="46" t="s">
        <v>24362</v>
      </c>
      <c r="I4931" s="45" t="s">
        <v>24347</v>
      </c>
      <c r="J4931" s="46" t="s">
        <v>24348</v>
      </c>
      <c r="K4931" s="46" t="s">
        <v>24349</v>
      </c>
      <c r="L4931" s="45" t="s">
        <v>7306</v>
      </c>
      <c r="M4931" s="45" t="s">
        <v>7307</v>
      </c>
    </row>
    <row r="4932" spans="1:13" ht="57.6">
      <c r="A4932" s="42" t="s">
        <v>7217</v>
      </c>
      <c r="B4932" s="43">
        <f t="shared" ref="B4932:B4995" si="156">+IF(A4932=A4931,B4931+1,1)</f>
        <v>6</v>
      </c>
      <c r="C4932" s="43" t="str">
        <f t="shared" si="155"/>
        <v>47.16</v>
      </c>
      <c r="D4932" s="44">
        <v>4</v>
      </c>
      <c r="E4932" s="45" t="s">
        <v>24363</v>
      </c>
      <c r="F4932" s="45" t="s">
        <v>24364</v>
      </c>
      <c r="G4932" s="45" t="s">
        <v>1367</v>
      </c>
      <c r="H4932" s="46" t="s">
        <v>24365</v>
      </c>
      <c r="I4932" s="45" t="s">
        <v>24347</v>
      </c>
      <c r="J4932" s="46" t="s">
        <v>24348</v>
      </c>
      <c r="K4932" s="46" t="s">
        <v>24349</v>
      </c>
      <c r="L4932" s="45" t="s">
        <v>7306</v>
      </c>
      <c r="M4932" s="45" t="s">
        <v>7307</v>
      </c>
    </row>
    <row r="4933" spans="1:13" ht="57.6">
      <c r="A4933" s="42" t="s">
        <v>7217</v>
      </c>
      <c r="B4933" s="43">
        <f t="shared" si="156"/>
        <v>7</v>
      </c>
      <c r="C4933" s="43" t="str">
        <f t="shared" si="155"/>
        <v>47.17</v>
      </c>
      <c r="D4933" s="44">
        <v>4</v>
      </c>
      <c r="E4933" s="45" t="s">
        <v>24366</v>
      </c>
      <c r="F4933" s="45" t="s">
        <v>24367</v>
      </c>
      <c r="G4933" s="45" t="s">
        <v>24368</v>
      </c>
      <c r="H4933" s="46" t="s">
        <v>24369</v>
      </c>
      <c r="I4933" s="45" t="s">
        <v>24347</v>
      </c>
      <c r="J4933" s="46" t="s">
        <v>24348</v>
      </c>
      <c r="K4933" s="46" t="s">
        <v>24349</v>
      </c>
      <c r="L4933" s="45" t="s">
        <v>7306</v>
      </c>
      <c r="M4933" s="45" t="s">
        <v>7307</v>
      </c>
    </row>
    <row r="4934" spans="1:13" ht="57.6">
      <c r="A4934" s="42" t="s">
        <v>7217</v>
      </c>
      <c r="B4934" s="43">
        <f t="shared" si="156"/>
        <v>8</v>
      </c>
      <c r="C4934" s="43" t="str">
        <f t="shared" si="155"/>
        <v>47.18</v>
      </c>
      <c r="D4934" s="44">
        <v>4</v>
      </c>
      <c r="E4934" s="45" t="s">
        <v>24370</v>
      </c>
      <c r="F4934" s="45" t="s">
        <v>24371</v>
      </c>
      <c r="G4934" s="45" t="s">
        <v>24372</v>
      </c>
      <c r="H4934" s="46" t="s">
        <v>24373</v>
      </c>
      <c r="I4934" s="45" t="s">
        <v>24347</v>
      </c>
      <c r="J4934" s="46" t="s">
        <v>24348</v>
      </c>
      <c r="K4934" s="46" t="s">
        <v>24349</v>
      </c>
      <c r="L4934" s="45" t="s">
        <v>7306</v>
      </c>
      <c r="M4934" s="45" t="s">
        <v>7307</v>
      </c>
    </row>
    <row r="4935" spans="1:13" ht="57.6">
      <c r="A4935" s="42" t="s">
        <v>7217</v>
      </c>
      <c r="B4935" s="43">
        <f t="shared" si="156"/>
        <v>9</v>
      </c>
      <c r="C4935" s="43" t="str">
        <f t="shared" si="155"/>
        <v>47.19</v>
      </c>
      <c r="D4935" s="44">
        <v>5</v>
      </c>
      <c r="E4935" s="45" t="s">
        <v>24374</v>
      </c>
      <c r="F4935" s="45" t="s">
        <v>24375</v>
      </c>
      <c r="G4935" s="45" t="s">
        <v>8556</v>
      </c>
      <c r="H4935" s="46" t="s">
        <v>24376</v>
      </c>
      <c r="I4935" s="45" t="s">
        <v>24347</v>
      </c>
      <c r="J4935" s="46" t="s">
        <v>24348</v>
      </c>
      <c r="K4935" s="46" t="s">
        <v>24349</v>
      </c>
      <c r="L4935" s="45" t="s">
        <v>7306</v>
      </c>
      <c r="M4935" s="45" t="s">
        <v>7307</v>
      </c>
    </row>
    <row r="4936" spans="1:13" ht="57.6">
      <c r="A4936" s="42" t="s">
        <v>7217</v>
      </c>
      <c r="B4936" s="43">
        <f t="shared" si="156"/>
        <v>10</v>
      </c>
      <c r="C4936" s="43" t="str">
        <f t="shared" si="155"/>
        <v>47.110</v>
      </c>
      <c r="D4936" s="44">
        <v>5</v>
      </c>
      <c r="E4936" s="45" t="s">
        <v>24377</v>
      </c>
      <c r="F4936" s="45" t="s">
        <v>24378</v>
      </c>
      <c r="G4936" s="45" t="s">
        <v>7473</v>
      </c>
      <c r="H4936" s="46" t="s">
        <v>24379</v>
      </c>
      <c r="I4936" s="45" t="s">
        <v>24347</v>
      </c>
      <c r="J4936" s="46" t="s">
        <v>24348</v>
      </c>
      <c r="K4936" s="46" t="s">
        <v>24349</v>
      </c>
      <c r="L4936" s="45" t="s">
        <v>7306</v>
      </c>
      <c r="M4936" s="45" t="s">
        <v>7307</v>
      </c>
    </row>
    <row r="4937" spans="1:13" ht="57.6">
      <c r="A4937" s="42" t="s">
        <v>7217</v>
      </c>
      <c r="B4937" s="43">
        <f t="shared" si="156"/>
        <v>11</v>
      </c>
      <c r="C4937" s="43" t="str">
        <f t="shared" si="155"/>
        <v>47.111</v>
      </c>
      <c r="D4937" s="44">
        <v>5</v>
      </c>
      <c r="E4937" s="45" t="s">
        <v>24380</v>
      </c>
      <c r="F4937" s="45" t="s">
        <v>24381</v>
      </c>
      <c r="G4937" s="45" t="s">
        <v>12794</v>
      </c>
      <c r="H4937" s="46" t="s">
        <v>24382</v>
      </c>
      <c r="I4937" s="45" t="s">
        <v>24347</v>
      </c>
      <c r="J4937" s="46" t="s">
        <v>24348</v>
      </c>
      <c r="K4937" s="46" t="s">
        <v>24349</v>
      </c>
      <c r="L4937" s="45" t="s">
        <v>7306</v>
      </c>
      <c r="M4937" s="45" t="s">
        <v>7307</v>
      </c>
    </row>
    <row r="4938" spans="1:13" ht="57.6">
      <c r="A4938" s="42" t="s">
        <v>7217</v>
      </c>
      <c r="B4938" s="43">
        <f t="shared" si="156"/>
        <v>12</v>
      </c>
      <c r="C4938" s="43" t="str">
        <f t="shared" si="155"/>
        <v>47.112</v>
      </c>
      <c r="D4938" s="44">
        <v>5</v>
      </c>
      <c r="E4938" s="45" t="s">
        <v>24383</v>
      </c>
      <c r="F4938" s="45" t="s">
        <v>24384</v>
      </c>
      <c r="G4938" s="45" t="s">
        <v>24385</v>
      </c>
      <c r="H4938" s="46" t="s">
        <v>24386</v>
      </c>
      <c r="I4938" s="45" t="s">
        <v>24347</v>
      </c>
      <c r="J4938" s="46" t="s">
        <v>24348</v>
      </c>
      <c r="K4938" s="46" t="s">
        <v>24349</v>
      </c>
      <c r="L4938" s="45" t="s">
        <v>7306</v>
      </c>
      <c r="M4938" s="45" t="s">
        <v>7307</v>
      </c>
    </row>
    <row r="4939" spans="1:13" ht="57.6">
      <c r="A4939" s="42" t="s">
        <v>7217</v>
      </c>
      <c r="B4939" s="43">
        <f t="shared" si="156"/>
        <v>13</v>
      </c>
      <c r="C4939" s="43" t="str">
        <f t="shared" si="155"/>
        <v>47.113</v>
      </c>
      <c r="D4939" s="44">
        <v>6</v>
      </c>
      <c r="E4939" s="45" t="s">
        <v>24387</v>
      </c>
      <c r="F4939" s="45" t="s">
        <v>24388</v>
      </c>
      <c r="G4939" s="45" t="s">
        <v>24389</v>
      </c>
      <c r="H4939" s="46" t="s">
        <v>24390</v>
      </c>
      <c r="I4939" s="45" t="s">
        <v>24347</v>
      </c>
      <c r="J4939" s="46" t="s">
        <v>24348</v>
      </c>
      <c r="K4939" s="46" t="s">
        <v>24349</v>
      </c>
      <c r="L4939" s="45" t="s">
        <v>7306</v>
      </c>
      <c r="M4939" s="45" t="s">
        <v>7307</v>
      </c>
    </row>
    <row r="4940" spans="1:13" ht="57.6">
      <c r="A4940" s="42" t="s">
        <v>7217</v>
      </c>
      <c r="B4940" s="43">
        <f t="shared" si="156"/>
        <v>14</v>
      </c>
      <c r="C4940" s="43" t="str">
        <f t="shared" si="155"/>
        <v>47.114</v>
      </c>
      <c r="D4940" s="44">
        <v>5</v>
      </c>
      <c r="E4940" s="45" t="s">
        <v>24391</v>
      </c>
      <c r="F4940" s="45" t="s">
        <v>24392</v>
      </c>
      <c r="G4940" s="45" t="s">
        <v>11365</v>
      </c>
      <c r="H4940" s="46" t="s">
        <v>24393</v>
      </c>
      <c r="I4940" s="45" t="s">
        <v>24347</v>
      </c>
      <c r="J4940" s="46" t="s">
        <v>24348</v>
      </c>
      <c r="K4940" s="46" t="s">
        <v>24349</v>
      </c>
      <c r="L4940" s="45" t="s">
        <v>7306</v>
      </c>
      <c r="M4940" s="45" t="s">
        <v>7307</v>
      </c>
    </row>
    <row r="4941" spans="1:13" ht="57.6">
      <c r="A4941" s="42" t="s">
        <v>7217</v>
      </c>
      <c r="B4941" s="43">
        <f t="shared" si="156"/>
        <v>15</v>
      </c>
      <c r="C4941" s="43" t="str">
        <f t="shared" si="155"/>
        <v>47.115</v>
      </c>
      <c r="D4941" s="44">
        <v>6</v>
      </c>
      <c r="E4941" s="45" t="s">
        <v>24394</v>
      </c>
      <c r="F4941" s="45" t="s">
        <v>24395</v>
      </c>
      <c r="G4941" s="45" t="s">
        <v>7326</v>
      </c>
      <c r="H4941" s="46" t="s">
        <v>24396</v>
      </c>
      <c r="I4941" s="45" t="s">
        <v>24347</v>
      </c>
      <c r="J4941" s="46" t="s">
        <v>24348</v>
      </c>
      <c r="K4941" s="46" t="s">
        <v>24349</v>
      </c>
      <c r="L4941" s="45" t="s">
        <v>7306</v>
      </c>
      <c r="M4941" s="45" t="s">
        <v>7307</v>
      </c>
    </row>
    <row r="4942" spans="1:13" ht="57.6">
      <c r="A4942" s="42" t="s">
        <v>7217</v>
      </c>
      <c r="B4942" s="43">
        <f t="shared" si="156"/>
        <v>16</v>
      </c>
      <c r="C4942" s="43" t="str">
        <f t="shared" si="155"/>
        <v>47.116</v>
      </c>
      <c r="D4942" s="44">
        <v>6</v>
      </c>
      <c r="E4942" s="45" t="s">
        <v>24397</v>
      </c>
      <c r="F4942" s="45" t="s">
        <v>24398</v>
      </c>
      <c r="G4942" s="45" t="s">
        <v>24399</v>
      </c>
      <c r="H4942" s="46" t="s">
        <v>24400</v>
      </c>
      <c r="I4942" s="45" t="s">
        <v>24347</v>
      </c>
      <c r="J4942" s="46" t="s">
        <v>24348</v>
      </c>
      <c r="K4942" s="46" t="s">
        <v>24349</v>
      </c>
      <c r="L4942" s="45" t="s">
        <v>7306</v>
      </c>
      <c r="M4942" s="45" t="s">
        <v>7307</v>
      </c>
    </row>
    <row r="4943" spans="1:13" ht="57.6">
      <c r="A4943" s="42" t="s">
        <v>7217</v>
      </c>
      <c r="B4943" s="43">
        <f t="shared" si="156"/>
        <v>17</v>
      </c>
      <c r="C4943" s="43" t="str">
        <f t="shared" si="155"/>
        <v>47.117</v>
      </c>
      <c r="D4943" s="44">
        <v>4</v>
      </c>
      <c r="E4943" s="45" t="s">
        <v>24401</v>
      </c>
      <c r="F4943" s="45" t="s">
        <v>24402</v>
      </c>
      <c r="G4943" s="45" t="s">
        <v>22341</v>
      </c>
      <c r="H4943" s="46" t="s">
        <v>24403</v>
      </c>
      <c r="I4943" s="45" t="s">
        <v>24347</v>
      </c>
      <c r="J4943" s="46" t="s">
        <v>24348</v>
      </c>
      <c r="K4943" s="46" t="s">
        <v>24349</v>
      </c>
      <c r="L4943" s="45" t="s">
        <v>7306</v>
      </c>
      <c r="M4943" s="45" t="s">
        <v>7307</v>
      </c>
    </row>
    <row r="4944" spans="1:13" ht="57.6">
      <c r="A4944" s="42" t="s">
        <v>7217</v>
      </c>
      <c r="B4944" s="43">
        <f t="shared" si="156"/>
        <v>18</v>
      </c>
      <c r="C4944" s="43" t="str">
        <f t="shared" si="155"/>
        <v>47.118</v>
      </c>
      <c r="D4944" s="44">
        <v>5</v>
      </c>
      <c r="E4944" s="45" t="s">
        <v>24404</v>
      </c>
      <c r="F4944" s="45" t="s">
        <v>24405</v>
      </c>
      <c r="G4944" s="45" t="s">
        <v>24406</v>
      </c>
      <c r="H4944" s="46" t="s">
        <v>24407</v>
      </c>
      <c r="I4944" s="45" t="s">
        <v>24347</v>
      </c>
      <c r="J4944" s="46" t="s">
        <v>24348</v>
      </c>
      <c r="K4944" s="46" t="s">
        <v>24349</v>
      </c>
      <c r="L4944" s="45" t="s">
        <v>7306</v>
      </c>
      <c r="M4944" s="45" t="s">
        <v>7307</v>
      </c>
    </row>
    <row r="4945" spans="1:13" ht="57.6">
      <c r="A4945" s="42" t="s">
        <v>7217</v>
      </c>
      <c r="B4945" s="43">
        <f t="shared" si="156"/>
        <v>19</v>
      </c>
      <c r="C4945" s="43" t="str">
        <f t="shared" si="155"/>
        <v>47.119</v>
      </c>
      <c r="D4945" s="44">
        <v>5</v>
      </c>
      <c r="E4945" s="45" t="s">
        <v>24408</v>
      </c>
      <c r="F4945" s="45" t="s">
        <v>24409</v>
      </c>
      <c r="G4945" s="45" t="s">
        <v>24410</v>
      </c>
      <c r="H4945" s="46" t="s">
        <v>24411</v>
      </c>
      <c r="I4945" s="45" t="s">
        <v>24347</v>
      </c>
      <c r="J4945" s="46" t="s">
        <v>24348</v>
      </c>
      <c r="K4945" s="46" t="s">
        <v>24349</v>
      </c>
      <c r="L4945" s="45" t="s">
        <v>7306</v>
      </c>
      <c r="M4945" s="45" t="s">
        <v>7307</v>
      </c>
    </row>
    <row r="4946" spans="1:13" ht="57.6">
      <c r="A4946" s="42" t="s">
        <v>7217</v>
      </c>
      <c r="B4946" s="43">
        <f t="shared" si="156"/>
        <v>20</v>
      </c>
      <c r="C4946" s="43" t="str">
        <f t="shared" si="155"/>
        <v>47.120</v>
      </c>
      <c r="D4946" s="44">
        <v>6</v>
      </c>
      <c r="E4946" s="45" t="s">
        <v>24412</v>
      </c>
      <c r="F4946" s="45" t="s">
        <v>24413</v>
      </c>
      <c r="G4946" s="45" t="s">
        <v>24414</v>
      </c>
      <c r="H4946" s="46" t="s">
        <v>24415</v>
      </c>
      <c r="I4946" s="45" t="s">
        <v>24347</v>
      </c>
      <c r="J4946" s="46" t="s">
        <v>24348</v>
      </c>
      <c r="K4946" s="46" t="s">
        <v>24349</v>
      </c>
      <c r="L4946" s="45" t="s">
        <v>7306</v>
      </c>
      <c r="M4946" s="45" t="s">
        <v>7307</v>
      </c>
    </row>
    <row r="4947" spans="1:13" ht="57.6">
      <c r="A4947" s="42" t="s">
        <v>7217</v>
      </c>
      <c r="B4947" s="43">
        <f t="shared" si="156"/>
        <v>21</v>
      </c>
      <c r="C4947" s="43" t="str">
        <f t="shared" si="155"/>
        <v>47.121</v>
      </c>
      <c r="D4947" s="44">
        <v>4</v>
      </c>
      <c r="E4947" s="45" t="s">
        <v>24416</v>
      </c>
      <c r="F4947" s="45" t="s">
        <v>24417</v>
      </c>
      <c r="G4947" s="45" t="s">
        <v>19021</v>
      </c>
      <c r="H4947" s="46" t="s">
        <v>24418</v>
      </c>
      <c r="I4947" s="45" t="s">
        <v>24347</v>
      </c>
      <c r="J4947" s="46" t="s">
        <v>24348</v>
      </c>
      <c r="K4947" s="46" t="s">
        <v>24349</v>
      </c>
      <c r="L4947" s="45" t="s">
        <v>7306</v>
      </c>
      <c r="M4947" s="45" t="s">
        <v>7307</v>
      </c>
    </row>
    <row r="4948" spans="1:13" ht="57.6">
      <c r="A4948" s="42" t="s">
        <v>7217</v>
      </c>
      <c r="B4948" s="43">
        <f t="shared" si="156"/>
        <v>22</v>
      </c>
      <c r="C4948" s="43" t="str">
        <f t="shared" si="155"/>
        <v>47.122</v>
      </c>
      <c r="D4948" s="44">
        <v>4</v>
      </c>
      <c r="E4948" s="45" t="s">
        <v>24419</v>
      </c>
      <c r="F4948" s="45" t="s">
        <v>24420</v>
      </c>
      <c r="G4948" s="45" t="s">
        <v>24421</v>
      </c>
      <c r="H4948" s="46" t="s">
        <v>24422</v>
      </c>
      <c r="I4948" s="45" t="s">
        <v>24347</v>
      </c>
      <c r="J4948" s="46" t="s">
        <v>24348</v>
      </c>
      <c r="K4948" s="46" t="s">
        <v>24349</v>
      </c>
      <c r="L4948" s="45" t="s">
        <v>7306</v>
      </c>
      <c r="M4948" s="45" t="s">
        <v>7307</v>
      </c>
    </row>
    <row r="4949" spans="1:13" ht="57.6">
      <c r="A4949" s="42" t="s">
        <v>7217</v>
      </c>
      <c r="B4949" s="43">
        <f t="shared" si="156"/>
        <v>23</v>
      </c>
      <c r="C4949" s="43" t="str">
        <f t="shared" si="155"/>
        <v>47.123</v>
      </c>
      <c r="D4949" s="44">
        <v>4</v>
      </c>
      <c r="E4949" s="45" t="s">
        <v>24423</v>
      </c>
      <c r="F4949" s="45" t="s">
        <v>24424</v>
      </c>
      <c r="G4949" s="45" t="s">
        <v>8506</v>
      </c>
      <c r="H4949" s="46" t="s">
        <v>24425</v>
      </c>
      <c r="I4949" s="45" t="s">
        <v>24347</v>
      </c>
      <c r="J4949" s="46" t="s">
        <v>24348</v>
      </c>
      <c r="K4949" s="46" t="s">
        <v>24349</v>
      </c>
      <c r="L4949" s="45" t="s">
        <v>7306</v>
      </c>
      <c r="M4949" s="45" t="s">
        <v>7307</v>
      </c>
    </row>
    <row r="4950" spans="1:13" ht="57.6">
      <c r="A4950" s="42" t="s">
        <v>7217</v>
      </c>
      <c r="B4950" s="43">
        <f t="shared" si="156"/>
        <v>24</v>
      </c>
      <c r="C4950" s="43" t="str">
        <f t="shared" si="155"/>
        <v>47.124</v>
      </c>
      <c r="D4950" s="44">
        <v>4</v>
      </c>
      <c r="E4950" s="45" t="s">
        <v>24426</v>
      </c>
      <c r="F4950" s="45" t="s">
        <v>24427</v>
      </c>
      <c r="G4950" s="45" t="s">
        <v>21212</v>
      </c>
      <c r="H4950" s="46" t="s">
        <v>24428</v>
      </c>
      <c r="I4950" s="45" t="s">
        <v>24347</v>
      </c>
      <c r="J4950" s="46" t="s">
        <v>24348</v>
      </c>
      <c r="K4950" s="46" t="s">
        <v>24349</v>
      </c>
      <c r="L4950" s="45" t="s">
        <v>7306</v>
      </c>
      <c r="M4950" s="45" t="s">
        <v>7307</v>
      </c>
    </row>
    <row r="4951" spans="1:13" ht="57.6">
      <c r="A4951" s="42" t="s">
        <v>7217</v>
      </c>
      <c r="B4951" s="43">
        <f t="shared" si="156"/>
        <v>25</v>
      </c>
      <c r="C4951" s="43" t="str">
        <f t="shared" si="155"/>
        <v>47.125</v>
      </c>
      <c r="D4951" s="44">
        <v>4</v>
      </c>
      <c r="E4951" s="45" t="s">
        <v>24429</v>
      </c>
      <c r="F4951" s="45" t="s">
        <v>24430</v>
      </c>
      <c r="G4951" s="45" t="s">
        <v>19362</v>
      </c>
      <c r="H4951" s="46" t="s">
        <v>24431</v>
      </c>
      <c r="I4951" s="45" t="s">
        <v>24347</v>
      </c>
      <c r="J4951" s="46" t="s">
        <v>24348</v>
      </c>
      <c r="K4951" s="46" t="s">
        <v>24349</v>
      </c>
      <c r="L4951" s="45" t="s">
        <v>7306</v>
      </c>
      <c r="M4951" s="45" t="s">
        <v>7307</v>
      </c>
    </row>
    <row r="4952" spans="1:13" ht="57.6">
      <c r="A4952" s="42" t="s">
        <v>7217</v>
      </c>
      <c r="B4952" s="43">
        <f t="shared" si="156"/>
        <v>26</v>
      </c>
      <c r="C4952" s="43" t="str">
        <f t="shared" si="155"/>
        <v>47.126</v>
      </c>
      <c r="D4952" s="44">
        <v>5</v>
      </c>
      <c r="E4952" s="45" t="s">
        <v>24432</v>
      </c>
      <c r="F4952" s="45" t="s">
        <v>24433</v>
      </c>
      <c r="G4952" s="45" t="s">
        <v>24434</v>
      </c>
      <c r="H4952" s="46" t="s">
        <v>24435</v>
      </c>
      <c r="I4952" s="45" t="s">
        <v>24347</v>
      </c>
      <c r="J4952" s="46" t="s">
        <v>24348</v>
      </c>
      <c r="K4952" s="46" t="s">
        <v>24349</v>
      </c>
      <c r="L4952" s="45" t="s">
        <v>7306</v>
      </c>
      <c r="M4952" s="45" t="s">
        <v>7307</v>
      </c>
    </row>
    <row r="4953" spans="1:13" ht="57.6">
      <c r="A4953" s="42" t="s">
        <v>7217</v>
      </c>
      <c r="B4953" s="43">
        <f t="shared" si="156"/>
        <v>27</v>
      </c>
      <c r="C4953" s="43" t="str">
        <f t="shared" si="155"/>
        <v>47.127</v>
      </c>
      <c r="D4953" s="44">
        <v>4</v>
      </c>
      <c r="E4953" s="45" t="s">
        <v>24436</v>
      </c>
      <c r="F4953" s="45" t="s">
        <v>24437</v>
      </c>
      <c r="G4953" s="45" t="s">
        <v>24438</v>
      </c>
      <c r="H4953" s="46" t="s">
        <v>24439</v>
      </c>
      <c r="I4953" s="45" t="s">
        <v>24347</v>
      </c>
      <c r="J4953" s="46" t="s">
        <v>24348</v>
      </c>
      <c r="K4953" s="46" t="s">
        <v>24349</v>
      </c>
      <c r="L4953" s="45" t="s">
        <v>7306</v>
      </c>
      <c r="M4953" s="45" t="s">
        <v>7307</v>
      </c>
    </row>
    <row r="4954" spans="1:13" ht="57.6">
      <c r="A4954" s="42" t="s">
        <v>7217</v>
      </c>
      <c r="B4954" s="43">
        <f t="shared" si="156"/>
        <v>28</v>
      </c>
      <c r="C4954" s="43" t="str">
        <f t="shared" si="155"/>
        <v>47.128</v>
      </c>
      <c r="D4954" s="44">
        <v>5</v>
      </c>
      <c r="E4954" s="45" t="s">
        <v>24440</v>
      </c>
      <c r="F4954" s="45" t="s">
        <v>24441</v>
      </c>
      <c r="G4954" s="45" t="s">
        <v>24442</v>
      </c>
      <c r="H4954" s="46" t="s">
        <v>24443</v>
      </c>
      <c r="I4954" s="45" t="s">
        <v>24347</v>
      </c>
      <c r="J4954" s="46" t="s">
        <v>24348</v>
      </c>
      <c r="K4954" s="46" t="s">
        <v>24349</v>
      </c>
      <c r="L4954" s="45" t="s">
        <v>7306</v>
      </c>
      <c r="M4954" s="45" t="s">
        <v>7307</v>
      </c>
    </row>
    <row r="4955" spans="1:13" ht="57.6">
      <c r="A4955" s="42" t="s">
        <v>7217</v>
      </c>
      <c r="B4955" s="43">
        <f t="shared" si="156"/>
        <v>29</v>
      </c>
      <c r="C4955" s="43" t="str">
        <f t="shared" si="155"/>
        <v>47.129</v>
      </c>
      <c r="D4955" s="44">
        <v>5</v>
      </c>
      <c r="E4955" s="45" t="s">
        <v>24444</v>
      </c>
      <c r="F4955" s="45" t="s">
        <v>24445</v>
      </c>
      <c r="G4955" s="45" t="s">
        <v>24446</v>
      </c>
      <c r="H4955" s="46" t="s">
        <v>24447</v>
      </c>
      <c r="I4955" s="45" t="s">
        <v>24347</v>
      </c>
      <c r="J4955" s="46" t="s">
        <v>24348</v>
      </c>
      <c r="K4955" s="46" t="s">
        <v>24349</v>
      </c>
      <c r="L4955" s="45" t="s">
        <v>7306</v>
      </c>
      <c r="M4955" s="45" t="s">
        <v>7307</v>
      </c>
    </row>
    <row r="4956" spans="1:13" ht="57.6">
      <c r="A4956" s="42" t="s">
        <v>7217</v>
      </c>
      <c r="B4956" s="43">
        <f t="shared" si="156"/>
        <v>30</v>
      </c>
      <c r="C4956" s="43" t="str">
        <f t="shared" si="155"/>
        <v>47.130</v>
      </c>
      <c r="D4956" s="44">
        <v>5</v>
      </c>
      <c r="E4956" s="45" t="s">
        <v>24448</v>
      </c>
      <c r="F4956" s="45" t="s">
        <v>24449</v>
      </c>
      <c r="G4956" s="45" t="s">
        <v>24450</v>
      </c>
      <c r="H4956" s="46" t="s">
        <v>24451</v>
      </c>
      <c r="I4956" s="45" t="s">
        <v>24347</v>
      </c>
      <c r="J4956" s="46" t="s">
        <v>24348</v>
      </c>
      <c r="K4956" s="46" t="s">
        <v>24349</v>
      </c>
      <c r="L4956" s="45" t="s">
        <v>7306</v>
      </c>
      <c r="M4956" s="45" t="s">
        <v>7307</v>
      </c>
    </row>
    <row r="4957" spans="1:13" ht="57.6">
      <c r="A4957" s="42" t="s">
        <v>7217</v>
      </c>
      <c r="B4957" s="43">
        <f t="shared" si="156"/>
        <v>31</v>
      </c>
      <c r="C4957" s="43" t="str">
        <f t="shared" si="155"/>
        <v>47.131</v>
      </c>
      <c r="D4957" s="44">
        <v>5</v>
      </c>
      <c r="E4957" s="45" t="s">
        <v>24452</v>
      </c>
      <c r="F4957" s="45" t="s">
        <v>24453</v>
      </c>
      <c r="G4957" s="45" t="s">
        <v>24454</v>
      </c>
      <c r="H4957" s="46" t="s">
        <v>24455</v>
      </c>
      <c r="I4957" s="45" t="s">
        <v>24347</v>
      </c>
      <c r="J4957" s="46" t="s">
        <v>24348</v>
      </c>
      <c r="K4957" s="46" t="s">
        <v>24349</v>
      </c>
      <c r="L4957" s="45" t="s">
        <v>7306</v>
      </c>
      <c r="M4957" s="45" t="s">
        <v>7307</v>
      </c>
    </row>
    <row r="4958" spans="1:13" ht="57.6">
      <c r="A4958" s="42" t="s">
        <v>7217</v>
      </c>
      <c r="B4958" s="43">
        <f t="shared" si="156"/>
        <v>32</v>
      </c>
      <c r="C4958" s="43" t="str">
        <f t="shared" si="155"/>
        <v>47.132</v>
      </c>
      <c r="D4958" s="44">
        <v>5</v>
      </c>
      <c r="E4958" s="45" t="s">
        <v>24456</v>
      </c>
      <c r="F4958" s="45" t="s">
        <v>24457</v>
      </c>
      <c r="G4958" s="45" t="s">
        <v>24458</v>
      </c>
      <c r="H4958" s="46" t="s">
        <v>24459</v>
      </c>
      <c r="I4958" s="45" t="s">
        <v>24347</v>
      </c>
      <c r="J4958" s="46" t="s">
        <v>24348</v>
      </c>
      <c r="K4958" s="46" t="s">
        <v>24349</v>
      </c>
      <c r="L4958" s="45" t="s">
        <v>7306</v>
      </c>
      <c r="M4958" s="45" t="s">
        <v>7307</v>
      </c>
    </row>
    <row r="4959" spans="1:13" ht="57.6">
      <c r="A4959" s="42" t="s">
        <v>7217</v>
      </c>
      <c r="B4959" s="43">
        <f t="shared" si="156"/>
        <v>33</v>
      </c>
      <c r="C4959" s="43" t="str">
        <f t="shared" si="155"/>
        <v>47.133</v>
      </c>
      <c r="D4959" s="44">
        <v>6</v>
      </c>
      <c r="E4959" s="45" t="s">
        <v>24460</v>
      </c>
      <c r="F4959" s="45" t="s">
        <v>24461</v>
      </c>
      <c r="G4959" s="45" t="s">
        <v>24462</v>
      </c>
      <c r="H4959" s="46" t="s">
        <v>24463</v>
      </c>
      <c r="I4959" s="45" t="s">
        <v>24347</v>
      </c>
      <c r="J4959" s="46" t="s">
        <v>24348</v>
      </c>
      <c r="K4959" s="46" t="s">
        <v>24349</v>
      </c>
      <c r="L4959" s="45" t="s">
        <v>7306</v>
      </c>
      <c r="M4959" s="45" t="s">
        <v>7307</v>
      </c>
    </row>
    <row r="4960" spans="1:13" ht="57.6">
      <c r="A4960" s="42" t="s">
        <v>7217</v>
      </c>
      <c r="B4960" s="43">
        <f t="shared" si="156"/>
        <v>34</v>
      </c>
      <c r="C4960" s="43" t="str">
        <f t="shared" si="155"/>
        <v>47.134</v>
      </c>
      <c r="D4960" s="44">
        <v>6</v>
      </c>
      <c r="E4960" s="45" t="s">
        <v>24464</v>
      </c>
      <c r="F4960" s="45" t="s">
        <v>24465</v>
      </c>
      <c r="G4960" s="45" t="s">
        <v>24466</v>
      </c>
      <c r="H4960" s="46" t="s">
        <v>24467</v>
      </c>
      <c r="I4960" s="45" t="s">
        <v>24347</v>
      </c>
      <c r="J4960" s="46" t="s">
        <v>24348</v>
      </c>
      <c r="K4960" s="46" t="s">
        <v>24349</v>
      </c>
      <c r="L4960" s="45" t="s">
        <v>7306</v>
      </c>
      <c r="M4960" s="45" t="s">
        <v>7307</v>
      </c>
    </row>
    <row r="4961" spans="1:13" ht="28.8">
      <c r="A4961" s="42" t="s">
        <v>7131</v>
      </c>
      <c r="B4961" s="43">
        <f t="shared" si="156"/>
        <v>1</v>
      </c>
      <c r="C4961" s="43" t="str">
        <f t="shared" si="155"/>
        <v>37.11</v>
      </c>
      <c r="D4961" s="44">
        <v>3</v>
      </c>
      <c r="E4961" s="45" t="s">
        <v>24468</v>
      </c>
      <c r="F4961" s="45" t="s">
        <v>24469</v>
      </c>
      <c r="G4961" s="45" t="s">
        <v>7130</v>
      </c>
      <c r="H4961" s="45" t="s">
        <v>24470</v>
      </c>
      <c r="I4961" s="45" t="s">
        <v>24471</v>
      </c>
      <c r="J4961" s="46" t="s">
        <v>24472</v>
      </c>
      <c r="K4961" s="46" t="s">
        <v>24472</v>
      </c>
      <c r="L4961" s="45" t="s">
        <v>7306</v>
      </c>
      <c r="M4961" s="45" t="s">
        <v>7307</v>
      </c>
    </row>
    <row r="4962" spans="1:13" ht="28.8">
      <c r="A4962" s="42" t="s">
        <v>7131</v>
      </c>
      <c r="B4962" s="43">
        <f t="shared" si="156"/>
        <v>2</v>
      </c>
      <c r="C4962" s="43" t="str">
        <f t="shared" si="155"/>
        <v>37.12</v>
      </c>
      <c r="D4962" s="44">
        <v>4</v>
      </c>
      <c r="E4962" s="45" t="s">
        <v>24473</v>
      </c>
      <c r="F4962" s="45" t="s">
        <v>24474</v>
      </c>
      <c r="G4962" s="45" t="s">
        <v>18943</v>
      </c>
      <c r="H4962" s="45" t="s">
        <v>24475</v>
      </c>
      <c r="I4962" s="45" t="s">
        <v>24471</v>
      </c>
      <c r="J4962" s="46" t="s">
        <v>24472</v>
      </c>
      <c r="K4962" s="46" t="s">
        <v>24472</v>
      </c>
      <c r="L4962" s="45" t="s">
        <v>7306</v>
      </c>
      <c r="M4962" s="45" t="s">
        <v>7307</v>
      </c>
    </row>
    <row r="4963" spans="1:13" ht="28.8">
      <c r="A4963" s="42" t="s">
        <v>7131</v>
      </c>
      <c r="B4963" s="43">
        <f t="shared" si="156"/>
        <v>3</v>
      </c>
      <c r="C4963" s="43" t="str">
        <f t="shared" si="155"/>
        <v>37.13</v>
      </c>
      <c r="D4963" s="44">
        <v>4</v>
      </c>
      <c r="E4963" s="45" t="s">
        <v>24476</v>
      </c>
      <c r="F4963" s="45" t="s">
        <v>24477</v>
      </c>
      <c r="G4963" s="45" t="s">
        <v>24478</v>
      </c>
      <c r="H4963" s="45" t="s">
        <v>24479</v>
      </c>
      <c r="I4963" s="45" t="s">
        <v>24471</v>
      </c>
      <c r="J4963" s="46" t="s">
        <v>24472</v>
      </c>
      <c r="K4963" s="46" t="s">
        <v>24472</v>
      </c>
      <c r="L4963" s="45" t="s">
        <v>7306</v>
      </c>
      <c r="M4963" s="45" t="s">
        <v>7307</v>
      </c>
    </row>
    <row r="4964" spans="1:13" ht="43.2">
      <c r="A4964" s="42" t="s">
        <v>7131</v>
      </c>
      <c r="B4964" s="43">
        <f t="shared" si="156"/>
        <v>4</v>
      </c>
      <c r="C4964" s="43" t="str">
        <f t="shared" si="155"/>
        <v>37.14</v>
      </c>
      <c r="D4964" s="44">
        <v>4</v>
      </c>
      <c r="E4964" s="45" t="s">
        <v>24480</v>
      </c>
      <c r="F4964" s="45" t="s">
        <v>24481</v>
      </c>
      <c r="G4964" s="45" t="s">
        <v>24482</v>
      </c>
      <c r="H4964" s="46" t="s">
        <v>24483</v>
      </c>
      <c r="I4964" s="45" t="s">
        <v>24471</v>
      </c>
      <c r="J4964" s="46" t="s">
        <v>24472</v>
      </c>
      <c r="K4964" s="46" t="s">
        <v>24472</v>
      </c>
      <c r="L4964" s="45" t="s">
        <v>7306</v>
      </c>
      <c r="M4964" s="45" t="s">
        <v>7307</v>
      </c>
    </row>
    <row r="4965" spans="1:13" ht="28.8">
      <c r="A4965" s="42" t="s">
        <v>7131</v>
      </c>
      <c r="B4965" s="43">
        <f t="shared" si="156"/>
        <v>5</v>
      </c>
      <c r="C4965" s="43" t="str">
        <f t="shared" si="155"/>
        <v>37.15</v>
      </c>
      <c r="D4965" s="44">
        <v>4</v>
      </c>
      <c r="E4965" s="45" t="s">
        <v>24484</v>
      </c>
      <c r="F4965" s="45" t="s">
        <v>24485</v>
      </c>
      <c r="G4965" s="45" t="s">
        <v>24486</v>
      </c>
      <c r="H4965" s="46" t="s">
        <v>24487</v>
      </c>
      <c r="I4965" s="45" t="s">
        <v>24471</v>
      </c>
      <c r="J4965" s="46" t="s">
        <v>24472</v>
      </c>
      <c r="K4965" s="46" t="s">
        <v>24472</v>
      </c>
      <c r="L4965" s="45" t="s">
        <v>7306</v>
      </c>
      <c r="M4965" s="45" t="s">
        <v>7307</v>
      </c>
    </row>
    <row r="4966" spans="1:13" ht="43.2">
      <c r="A4966" s="42" t="s">
        <v>7131</v>
      </c>
      <c r="B4966" s="43">
        <f t="shared" si="156"/>
        <v>6</v>
      </c>
      <c r="C4966" s="43" t="str">
        <f t="shared" si="155"/>
        <v>37.16</v>
      </c>
      <c r="D4966" s="44">
        <v>5</v>
      </c>
      <c r="E4966" s="45" t="s">
        <v>24488</v>
      </c>
      <c r="F4966" s="45" t="s">
        <v>24489</v>
      </c>
      <c r="G4966" s="45" t="s">
        <v>24490</v>
      </c>
      <c r="H4966" s="46" t="s">
        <v>24491</v>
      </c>
      <c r="I4966" s="45" t="s">
        <v>24471</v>
      </c>
      <c r="J4966" s="46" t="s">
        <v>24472</v>
      </c>
      <c r="K4966" s="46" t="s">
        <v>24472</v>
      </c>
      <c r="L4966" s="45" t="s">
        <v>7306</v>
      </c>
      <c r="M4966" s="45" t="s">
        <v>7307</v>
      </c>
    </row>
    <row r="4967" spans="1:13" ht="28.8">
      <c r="A4967" s="42" t="s">
        <v>7131</v>
      </c>
      <c r="B4967" s="43">
        <f t="shared" si="156"/>
        <v>7</v>
      </c>
      <c r="C4967" s="43" t="str">
        <f t="shared" si="155"/>
        <v>37.17</v>
      </c>
      <c r="D4967" s="44">
        <v>5</v>
      </c>
      <c r="E4967" s="45" t="s">
        <v>24492</v>
      </c>
      <c r="F4967" s="45" t="s">
        <v>24493</v>
      </c>
      <c r="G4967" s="45" t="s">
        <v>24494</v>
      </c>
      <c r="H4967" s="45" t="s">
        <v>24495</v>
      </c>
      <c r="I4967" s="45" t="s">
        <v>24471</v>
      </c>
      <c r="J4967" s="46" t="s">
        <v>24472</v>
      </c>
      <c r="K4967" s="46" t="s">
        <v>24472</v>
      </c>
      <c r="L4967" s="45" t="s">
        <v>7306</v>
      </c>
      <c r="M4967" s="45" t="s">
        <v>7307</v>
      </c>
    </row>
    <row r="4968" spans="1:13" ht="28.8">
      <c r="A4968" s="42" t="s">
        <v>7131</v>
      </c>
      <c r="B4968" s="43">
        <f t="shared" si="156"/>
        <v>8</v>
      </c>
      <c r="C4968" s="43" t="str">
        <f t="shared" si="155"/>
        <v>37.18</v>
      </c>
      <c r="D4968" s="44">
        <v>5</v>
      </c>
      <c r="E4968" s="45" t="s">
        <v>24496</v>
      </c>
      <c r="F4968" s="45" t="s">
        <v>24497</v>
      </c>
      <c r="G4968" s="45" t="s">
        <v>24498</v>
      </c>
      <c r="H4968" s="45" t="s">
        <v>24499</v>
      </c>
      <c r="I4968" s="45" t="s">
        <v>24471</v>
      </c>
      <c r="J4968" s="46" t="s">
        <v>24472</v>
      </c>
      <c r="K4968" s="46" t="s">
        <v>24472</v>
      </c>
      <c r="L4968" s="45" t="s">
        <v>7306</v>
      </c>
      <c r="M4968" s="45" t="s">
        <v>7307</v>
      </c>
    </row>
    <row r="4969" spans="1:13" ht="28.8">
      <c r="A4969" s="42" t="s">
        <v>7131</v>
      </c>
      <c r="B4969" s="43">
        <f t="shared" si="156"/>
        <v>9</v>
      </c>
      <c r="C4969" s="43" t="str">
        <f t="shared" si="155"/>
        <v>37.19</v>
      </c>
      <c r="D4969" s="44">
        <v>4</v>
      </c>
      <c r="E4969" s="45" t="s">
        <v>24500</v>
      </c>
      <c r="F4969" s="45" t="s">
        <v>24501</v>
      </c>
      <c r="G4969" s="45" t="s">
        <v>22953</v>
      </c>
      <c r="H4969" s="45" t="s">
        <v>24502</v>
      </c>
      <c r="I4969" s="45" t="s">
        <v>24471</v>
      </c>
      <c r="J4969" s="46" t="s">
        <v>24472</v>
      </c>
      <c r="K4969" s="46" t="s">
        <v>24472</v>
      </c>
      <c r="L4969" s="45" t="s">
        <v>7306</v>
      </c>
      <c r="M4969" s="45" t="s">
        <v>7307</v>
      </c>
    </row>
    <row r="4970" spans="1:13" ht="28.8">
      <c r="A4970" s="42" t="s">
        <v>7131</v>
      </c>
      <c r="B4970" s="43">
        <f t="shared" si="156"/>
        <v>10</v>
      </c>
      <c r="C4970" s="43" t="str">
        <f t="shared" si="155"/>
        <v>37.110</v>
      </c>
      <c r="D4970" s="44">
        <v>5</v>
      </c>
      <c r="E4970" s="45" t="s">
        <v>24503</v>
      </c>
      <c r="F4970" s="45" t="s">
        <v>24504</v>
      </c>
      <c r="G4970" s="45" t="s">
        <v>7473</v>
      </c>
      <c r="H4970" s="45" t="s">
        <v>24505</v>
      </c>
      <c r="I4970" s="45" t="s">
        <v>24471</v>
      </c>
      <c r="J4970" s="46" t="s">
        <v>24472</v>
      </c>
      <c r="K4970" s="46" t="s">
        <v>24472</v>
      </c>
      <c r="L4970" s="45" t="s">
        <v>7306</v>
      </c>
      <c r="M4970" s="45" t="s">
        <v>7307</v>
      </c>
    </row>
    <row r="4971" spans="1:13" ht="28.8">
      <c r="A4971" s="42" t="s">
        <v>7131</v>
      </c>
      <c r="B4971" s="43">
        <f t="shared" si="156"/>
        <v>11</v>
      </c>
      <c r="C4971" s="43" t="str">
        <f t="shared" si="155"/>
        <v>37.111</v>
      </c>
      <c r="D4971" s="44">
        <v>5</v>
      </c>
      <c r="E4971" s="45" t="s">
        <v>24506</v>
      </c>
      <c r="F4971" s="45" t="s">
        <v>24507</v>
      </c>
      <c r="G4971" s="45" t="s">
        <v>12794</v>
      </c>
      <c r="H4971" s="46" t="s">
        <v>24508</v>
      </c>
      <c r="I4971" s="45" t="s">
        <v>24471</v>
      </c>
      <c r="J4971" s="46" t="s">
        <v>24472</v>
      </c>
      <c r="K4971" s="46" t="s">
        <v>24472</v>
      </c>
      <c r="L4971" s="45" t="s">
        <v>7306</v>
      </c>
      <c r="M4971" s="45" t="s">
        <v>7307</v>
      </c>
    </row>
    <row r="4972" spans="1:13" ht="28.8">
      <c r="A4972" s="42" t="s">
        <v>7131</v>
      </c>
      <c r="B4972" s="43">
        <f t="shared" si="156"/>
        <v>12</v>
      </c>
      <c r="C4972" s="43" t="str">
        <f t="shared" si="155"/>
        <v>37.112</v>
      </c>
      <c r="D4972" s="44">
        <v>5</v>
      </c>
      <c r="E4972" s="45" t="s">
        <v>24509</v>
      </c>
      <c r="F4972" s="45" t="s">
        <v>24510</v>
      </c>
      <c r="G4972" s="45" t="s">
        <v>7427</v>
      </c>
      <c r="H4972" s="46" t="s">
        <v>24511</v>
      </c>
      <c r="I4972" s="45" t="s">
        <v>24471</v>
      </c>
      <c r="J4972" s="46" t="s">
        <v>24472</v>
      </c>
      <c r="K4972" s="46" t="s">
        <v>24472</v>
      </c>
      <c r="L4972" s="45" t="s">
        <v>7306</v>
      </c>
      <c r="M4972" s="45" t="s">
        <v>7307</v>
      </c>
    </row>
    <row r="4973" spans="1:13" ht="28.8">
      <c r="A4973" s="42" t="s">
        <v>7052</v>
      </c>
      <c r="B4973" s="43">
        <f t="shared" si="156"/>
        <v>1</v>
      </c>
      <c r="C4973" s="43" t="str">
        <f t="shared" si="155"/>
        <v>22.11</v>
      </c>
      <c r="D4973" s="44">
        <v>3</v>
      </c>
      <c r="E4973" s="48" t="s">
        <v>24512</v>
      </c>
      <c r="F4973" s="48" t="s">
        <v>21863</v>
      </c>
      <c r="G4973" s="48" t="s">
        <v>21863</v>
      </c>
      <c r="H4973" s="45" t="s">
        <v>24513</v>
      </c>
      <c r="I4973" s="45" t="s">
        <v>24514</v>
      </c>
      <c r="J4973" s="46" t="s">
        <v>24515</v>
      </c>
      <c r="K4973" s="46" t="s">
        <v>24516</v>
      </c>
      <c r="L4973" s="45" t="s">
        <v>21548</v>
      </c>
      <c r="M4973" s="45" t="s">
        <v>7307</v>
      </c>
    </row>
    <row r="4974" spans="1:13" ht="28.8">
      <c r="A4974" s="42" t="s">
        <v>7052</v>
      </c>
      <c r="B4974" s="43">
        <f t="shared" si="156"/>
        <v>2</v>
      </c>
      <c r="C4974" s="43" t="str">
        <f t="shared" si="155"/>
        <v>22.12</v>
      </c>
      <c r="D4974" s="44">
        <v>4</v>
      </c>
      <c r="E4974" s="48" t="s">
        <v>24517</v>
      </c>
      <c r="F4974" s="48" t="s">
        <v>8941</v>
      </c>
      <c r="G4974" s="48" t="s">
        <v>8941</v>
      </c>
      <c r="H4974" s="45" t="s">
        <v>24518</v>
      </c>
      <c r="I4974" s="45" t="s">
        <v>24514</v>
      </c>
      <c r="J4974" s="46" t="s">
        <v>24515</v>
      </c>
      <c r="K4974" s="46" t="s">
        <v>24516</v>
      </c>
      <c r="L4974" s="45" t="s">
        <v>21548</v>
      </c>
      <c r="M4974" s="45" t="s">
        <v>7307</v>
      </c>
    </row>
    <row r="4975" spans="1:13" ht="28.8">
      <c r="A4975" s="42" t="s">
        <v>7052</v>
      </c>
      <c r="B4975" s="43">
        <f t="shared" si="156"/>
        <v>3</v>
      </c>
      <c r="C4975" s="43" t="str">
        <f t="shared" si="155"/>
        <v>22.13</v>
      </c>
      <c r="D4975" s="44">
        <v>4</v>
      </c>
      <c r="E4975" s="48" t="s">
        <v>24519</v>
      </c>
      <c r="F4975" s="48" t="s">
        <v>7326</v>
      </c>
      <c r="G4975" s="48" t="s">
        <v>7326</v>
      </c>
      <c r="H4975" s="45" t="s">
        <v>24520</v>
      </c>
      <c r="I4975" s="45" t="s">
        <v>24514</v>
      </c>
      <c r="J4975" s="46" t="s">
        <v>24515</v>
      </c>
      <c r="K4975" s="46" t="s">
        <v>24516</v>
      </c>
      <c r="L4975" s="45" t="s">
        <v>21548</v>
      </c>
      <c r="M4975" s="45" t="s">
        <v>7307</v>
      </c>
    </row>
    <row r="4976" spans="1:13" ht="28.8">
      <c r="A4976" s="42" t="s">
        <v>7052</v>
      </c>
      <c r="B4976" s="43">
        <f t="shared" si="156"/>
        <v>4</v>
      </c>
      <c r="C4976" s="43" t="str">
        <f t="shared" si="155"/>
        <v>22.14</v>
      </c>
      <c r="D4976" s="44">
        <v>4</v>
      </c>
      <c r="E4976" s="48" t="s">
        <v>24521</v>
      </c>
      <c r="F4976" s="48" t="s">
        <v>24522</v>
      </c>
      <c r="G4976" s="48" t="s">
        <v>24522</v>
      </c>
      <c r="H4976" s="45" t="s">
        <v>24523</v>
      </c>
      <c r="I4976" s="45" t="s">
        <v>24514</v>
      </c>
      <c r="J4976" s="46" t="s">
        <v>24515</v>
      </c>
      <c r="K4976" s="46" t="s">
        <v>24516</v>
      </c>
      <c r="L4976" s="45" t="s">
        <v>21548</v>
      </c>
      <c r="M4976" s="45" t="s">
        <v>7307</v>
      </c>
    </row>
    <row r="4977" spans="1:13" ht="28.8">
      <c r="A4977" s="42" t="s">
        <v>7052</v>
      </c>
      <c r="B4977" s="43">
        <f t="shared" si="156"/>
        <v>5</v>
      </c>
      <c r="C4977" s="43" t="str">
        <f t="shared" si="155"/>
        <v>22.15</v>
      </c>
      <c r="D4977" s="44">
        <v>3</v>
      </c>
      <c r="E4977" s="48" t="s">
        <v>24524</v>
      </c>
      <c r="F4977" s="48" t="s">
        <v>24525</v>
      </c>
      <c r="G4977" s="48" t="s">
        <v>24525</v>
      </c>
      <c r="H4977" s="45" t="s">
        <v>24526</v>
      </c>
      <c r="I4977" s="45" t="s">
        <v>24514</v>
      </c>
      <c r="J4977" s="46" t="s">
        <v>24515</v>
      </c>
      <c r="K4977" s="46" t="s">
        <v>24516</v>
      </c>
      <c r="L4977" s="45" t="s">
        <v>21548</v>
      </c>
      <c r="M4977" s="45" t="s">
        <v>7307</v>
      </c>
    </row>
    <row r="4978" spans="1:13" ht="28.8">
      <c r="A4978" s="42" t="s">
        <v>7052</v>
      </c>
      <c r="B4978" s="43">
        <f t="shared" si="156"/>
        <v>6</v>
      </c>
      <c r="C4978" s="43" t="str">
        <f t="shared" si="155"/>
        <v>22.16</v>
      </c>
      <c r="D4978" s="44">
        <v>4</v>
      </c>
      <c r="E4978" s="48" t="s">
        <v>24527</v>
      </c>
      <c r="F4978" s="48" t="s">
        <v>24528</v>
      </c>
      <c r="G4978" s="48" t="s">
        <v>24528</v>
      </c>
      <c r="H4978" s="45" t="s">
        <v>24529</v>
      </c>
      <c r="I4978" s="45" t="s">
        <v>24514</v>
      </c>
      <c r="J4978" s="46" t="s">
        <v>24515</v>
      </c>
      <c r="K4978" s="46" t="s">
        <v>24516</v>
      </c>
      <c r="L4978" s="45" t="s">
        <v>21548</v>
      </c>
      <c r="M4978" s="45" t="s">
        <v>7307</v>
      </c>
    </row>
    <row r="4979" spans="1:13" ht="28.8">
      <c r="A4979" s="42" t="s">
        <v>7052</v>
      </c>
      <c r="B4979" s="43">
        <f t="shared" si="156"/>
        <v>7</v>
      </c>
      <c r="C4979" s="43" t="str">
        <f t="shared" si="155"/>
        <v>22.17</v>
      </c>
      <c r="D4979" s="44">
        <v>4</v>
      </c>
      <c r="E4979" s="48" t="s">
        <v>24530</v>
      </c>
      <c r="F4979" s="48" t="s">
        <v>24531</v>
      </c>
      <c r="G4979" s="48" t="s">
        <v>24531</v>
      </c>
      <c r="H4979" s="45" t="s">
        <v>24532</v>
      </c>
      <c r="I4979" s="45" t="s">
        <v>24514</v>
      </c>
      <c r="J4979" s="46" t="s">
        <v>24515</v>
      </c>
      <c r="K4979" s="46" t="s">
        <v>24516</v>
      </c>
      <c r="L4979" s="45" t="s">
        <v>21548</v>
      </c>
      <c r="M4979" s="45" t="s">
        <v>7307</v>
      </c>
    </row>
    <row r="4980" spans="1:13" ht="28.8">
      <c r="A4980" s="42" t="s">
        <v>7052</v>
      </c>
      <c r="B4980" s="43">
        <f t="shared" si="156"/>
        <v>8</v>
      </c>
      <c r="C4980" s="43" t="str">
        <f t="shared" si="155"/>
        <v>22.18</v>
      </c>
      <c r="D4980" s="44">
        <v>4</v>
      </c>
      <c r="E4980" s="48" t="s">
        <v>24533</v>
      </c>
      <c r="F4980" s="48" t="s">
        <v>24534</v>
      </c>
      <c r="G4980" s="48" t="s">
        <v>24534</v>
      </c>
      <c r="H4980" s="45" t="s">
        <v>24535</v>
      </c>
      <c r="I4980" s="45" t="s">
        <v>24514</v>
      </c>
      <c r="J4980" s="46" t="s">
        <v>24515</v>
      </c>
      <c r="K4980" s="46" t="s">
        <v>24516</v>
      </c>
      <c r="L4980" s="45" t="s">
        <v>21548</v>
      </c>
      <c r="M4980" s="45" t="s">
        <v>7307</v>
      </c>
    </row>
    <row r="4981" spans="1:13" ht="28.8">
      <c r="A4981" s="42" t="s">
        <v>7161</v>
      </c>
      <c r="B4981" s="43">
        <f t="shared" si="156"/>
        <v>1</v>
      </c>
      <c r="C4981" s="43" t="str">
        <f t="shared" si="155"/>
        <v>44.11</v>
      </c>
      <c r="D4981" s="44">
        <v>3</v>
      </c>
      <c r="E4981" s="45" t="s">
        <v>24536</v>
      </c>
      <c r="F4981" s="45" t="s">
        <v>24537</v>
      </c>
      <c r="G4981" s="45" t="s">
        <v>24537</v>
      </c>
      <c r="H4981" s="46" t="s">
        <v>24538</v>
      </c>
      <c r="I4981" s="45" t="s">
        <v>24539</v>
      </c>
      <c r="J4981" s="46" t="s">
        <v>24540</v>
      </c>
      <c r="K4981" s="46" t="s">
        <v>24540</v>
      </c>
      <c r="L4981" s="45" t="s">
        <v>21548</v>
      </c>
      <c r="M4981" s="45" t="s">
        <v>7307</v>
      </c>
    </row>
    <row r="4982" spans="1:13" ht="28.8">
      <c r="A4982" s="42" t="s">
        <v>7161</v>
      </c>
      <c r="B4982" s="43">
        <f t="shared" si="156"/>
        <v>2</v>
      </c>
      <c r="C4982" s="43" t="str">
        <f t="shared" si="155"/>
        <v>44.12</v>
      </c>
      <c r="D4982" s="44">
        <v>4</v>
      </c>
      <c r="E4982" s="45" t="s">
        <v>24541</v>
      </c>
      <c r="F4982" s="45" t="s">
        <v>24542</v>
      </c>
      <c r="G4982" s="45" t="s">
        <v>24542</v>
      </c>
      <c r="H4982" s="45" t="s">
        <v>24543</v>
      </c>
      <c r="I4982" s="45" t="s">
        <v>24539</v>
      </c>
      <c r="J4982" s="46" t="s">
        <v>24540</v>
      </c>
      <c r="K4982" s="46" t="s">
        <v>24540</v>
      </c>
      <c r="L4982" s="45" t="s">
        <v>21548</v>
      </c>
      <c r="M4982" s="45" t="s">
        <v>7307</v>
      </c>
    </row>
    <row r="4983" spans="1:13" ht="28.8">
      <c r="A4983" s="42" t="s">
        <v>7161</v>
      </c>
      <c r="B4983" s="43">
        <f t="shared" si="156"/>
        <v>3</v>
      </c>
      <c r="C4983" s="43" t="str">
        <f t="shared" si="155"/>
        <v>44.13</v>
      </c>
      <c r="D4983" s="44">
        <v>4</v>
      </c>
      <c r="E4983" s="45" t="s">
        <v>24544</v>
      </c>
      <c r="F4983" s="45" t="s">
        <v>24545</v>
      </c>
      <c r="G4983" s="45" t="s">
        <v>24545</v>
      </c>
      <c r="H4983" s="45" t="s">
        <v>24546</v>
      </c>
      <c r="I4983" s="45" t="s">
        <v>24539</v>
      </c>
      <c r="J4983" s="46" t="s">
        <v>24540</v>
      </c>
      <c r="K4983" s="46" t="s">
        <v>24540</v>
      </c>
      <c r="L4983" s="45" t="s">
        <v>21548</v>
      </c>
      <c r="M4983" s="45" t="s">
        <v>7307</v>
      </c>
    </row>
    <row r="4984" spans="1:13" ht="28.8">
      <c r="A4984" s="42" t="s">
        <v>7161</v>
      </c>
      <c r="B4984" s="43">
        <f t="shared" si="156"/>
        <v>4</v>
      </c>
      <c r="C4984" s="43" t="str">
        <f t="shared" si="155"/>
        <v>44.14</v>
      </c>
      <c r="D4984" s="44">
        <v>4</v>
      </c>
      <c r="E4984" s="45" t="s">
        <v>24547</v>
      </c>
      <c r="F4984" s="45" t="s">
        <v>24548</v>
      </c>
      <c r="G4984" s="45" t="s">
        <v>24548</v>
      </c>
      <c r="H4984" s="45" t="s">
        <v>24549</v>
      </c>
      <c r="I4984" s="45" t="s">
        <v>24539</v>
      </c>
      <c r="J4984" s="46" t="s">
        <v>24540</v>
      </c>
      <c r="K4984" s="46" t="s">
        <v>24540</v>
      </c>
      <c r="L4984" s="45" t="s">
        <v>21548</v>
      </c>
      <c r="M4984" s="45" t="s">
        <v>7307</v>
      </c>
    </row>
    <row r="4985" spans="1:13" ht="28.8">
      <c r="A4985" s="42" t="s">
        <v>7161</v>
      </c>
      <c r="B4985" s="43">
        <f t="shared" si="156"/>
        <v>5</v>
      </c>
      <c r="C4985" s="43" t="str">
        <f t="shared" si="155"/>
        <v>44.15</v>
      </c>
      <c r="D4985" s="44">
        <v>4</v>
      </c>
      <c r="E4985" s="45" t="s">
        <v>24550</v>
      </c>
      <c r="F4985" s="45" t="s">
        <v>24551</v>
      </c>
      <c r="G4985" s="45" t="s">
        <v>24551</v>
      </c>
      <c r="H4985" s="45" t="s">
        <v>24552</v>
      </c>
      <c r="I4985" s="45" t="s">
        <v>24539</v>
      </c>
      <c r="J4985" s="46" t="s">
        <v>24540</v>
      </c>
      <c r="K4985" s="46" t="s">
        <v>24540</v>
      </c>
      <c r="L4985" s="45" t="s">
        <v>21548</v>
      </c>
      <c r="M4985" s="45" t="s">
        <v>7307</v>
      </c>
    </row>
    <row r="4986" spans="1:13" ht="28.8">
      <c r="A4986" s="42" t="s">
        <v>7161</v>
      </c>
      <c r="B4986" s="43">
        <f t="shared" si="156"/>
        <v>6</v>
      </c>
      <c r="C4986" s="43" t="str">
        <f t="shared" si="155"/>
        <v>44.16</v>
      </c>
      <c r="D4986" s="44">
        <v>3</v>
      </c>
      <c r="E4986" s="45" t="s">
        <v>24553</v>
      </c>
      <c r="F4986" s="45" t="s">
        <v>24554</v>
      </c>
      <c r="G4986" s="45" t="s">
        <v>24554</v>
      </c>
      <c r="H4986" s="45" t="s">
        <v>24555</v>
      </c>
      <c r="I4986" s="45" t="s">
        <v>24539</v>
      </c>
      <c r="J4986" s="46" t="s">
        <v>24540</v>
      </c>
      <c r="K4986" s="46" t="s">
        <v>24540</v>
      </c>
      <c r="L4986" s="45" t="s">
        <v>21548</v>
      </c>
      <c r="M4986" s="45" t="s">
        <v>7307</v>
      </c>
    </row>
    <row r="4987" spans="1:13" ht="28.8">
      <c r="A4987" s="42" t="s">
        <v>7161</v>
      </c>
      <c r="B4987" s="43">
        <f t="shared" si="156"/>
        <v>7</v>
      </c>
      <c r="C4987" s="43" t="str">
        <f t="shared" si="155"/>
        <v>44.17</v>
      </c>
      <c r="D4987" s="44">
        <v>4</v>
      </c>
      <c r="E4987" s="45" t="s">
        <v>24556</v>
      </c>
      <c r="F4987" s="45" t="s">
        <v>24557</v>
      </c>
      <c r="G4987" s="45" t="s">
        <v>24557</v>
      </c>
      <c r="H4987" s="45" t="s">
        <v>24558</v>
      </c>
      <c r="I4987" s="45" t="s">
        <v>24539</v>
      </c>
      <c r="J4987" s="46" t="s">
        <v>24540</v>
      </c>
      <c r="K4987" s="46" t="s">
        <v>24540</v>
      </c>
      <c r="L4987" s="45" t="s">
        <v>21548</v>
      </c>
      <c r="M4987" s="45" t="s">
        <v>7307</v>
      </c>
    </row>
    <row r="4988" spans="1:13" ht="28.8">
      <c r="A4988" s="42" t="s">
        <v>7161</v>
      </c>
      <c r="B4988" s="43">
        <f t="shared" si="156"/>
        <v>8</v>
      </c>
      <c r="C4988" s="43" t="str">
        <f t="shared" si="155"/>
        <v>44.18</v>
      </c>
      <c r="D4988" s="44">
        <v>4</v>
      </c>
      <c r="E4988" s="45" t="s">
        <v>24559</v>
      </c>
      <c r="F4988" s="45" t="s">
        <v>24560</v>
      </c>
      <c r="G4988" s="45" t="s">
        <v>24560</v>
      </c>
      <c r="H4988" s="46" t="s">
        <v>24561</v>
      </c>
      <c r="I4988" s="45" t="s">
        <v>24539</v>
      </c>
      <c r="J4988" s="46" t="s">
        <v>24540</v>
      </c>
      <c r="K4988" s="46" t="s">
        <v>24540</v>
      </c>
      <c r="L4988" s="45" t="s">
        <v>21548</v>
      </c>
      <c r="M4988" s="45" t="s">
        <v>7307</v>
      </c>
    </row>
    <row r="4989" spans="1:13" ht="28.8">
      <c r="A4989" s="42" t="s">
        <v>7188</v>
      </c>
      <c r="B4989" s="43">
        <f t="shared" si="156"/>
        <v>1</v>
      </c>
      <c r="C4989" s="43" t="str">
        <f t="shared" si="155"/>
        <v>45.11</v>
      </c>
      <c r="D4989" s="44">
        <v>3</v>
      </c>
      <c r="E4989" s="45" t="s">
        <v>24562</v>
      </c>
      <c r="F4989" s="45" t="s">
        <v>24563</v>
      </c>
      <c r="G4989" s="45" t="s">
        <v>24563</v>
      </c>
      <c r="H4989" s="46" t="s">
        <v>24564</v>
      </c>
      <c r="I4989" s="45" t="s">
        <v>24565</v>
      </c>
      <c r="J4989" s="46" t="s">
        <v>24566</v>
      </c>
      <c r="K4989" s="46" t="s">
        <v>24566</v>
      </c>
      <c r="L4989" s="45" t="s">
        <v>21548</v>
      </c>
      <c r="M4989" s="45" t="s">
        <v>7307</v>
      </c>
    </row>
    <row r="4990" spans="1:13" ht="28.8">
      <c r="A4990" s="42" t="s">
        <v>7188</v>
      </c>
      <c r="B4990" s="43">
        <f t="shared" si="156"/>
        <v>2</v>
      </c>
      <c r="C4990" s="43" t="str">
        <f t="shared" si="155"/>
        <v>45.12</v>
      </c>
      <c r="D4990" s="44">
        <v>4</v>
      </c>
      <c r="E4990" s="45" t="s">
        <v>24567</v>
      </c>
      <c r="F4990" s="45" t="s">
        <v>12022</v>
      </c>
      <c r="G4990" s="45" t="s">
        <v>12022</v>
      </c>
      <c r="H4990" s="46" t="s">
        <v>24568</v>
      </c>
      <c r="I4990" s="45" t="s">
        <v>24565</v>
      </c>
      <c r="J4990" s="46" t="s">
        <v>24566</v>
      </c>
      <c r="K4990" s="46" t="s">
        <v>24566</v>
      </c>
      <c r="L4990" s="45" t="s">
        <v>21548</v>
      </c>
      <c r="M4990" s="45" t="s">
        <v>7307</v>
      </c>
    </row>
    <row r="4991" spans="1:13" ht="28.8">
      <c r="A4991" s="42" t="s">
        <v>7188</v>
      </c>
      <c r="B4991" s="43">
        <f t="shared" si="156"/>
        <v>3</v>
      </c>
      <c r="C4991" s="43" t="str">
        <f t="shared" si="155"/>
        <v>45.13</v>
      </c>
      <c r="D4991" s="44">
        <v>4</v>
      </c>
      <c r="E4991" s="45" t="s">
        <v>24569</v>
      </c>
      <c r="F4991" s="45" t="s">
        <v>24570</v>
      </c>
      <c r="G4991" s="45" t="s">
        <v>24570</v>
      </c>
      <c r="H4991" s="45" t="s">
        <v>24571</v>
      </c>
      <c r="I4991" s="45" t="s">
        <v>24565</v>
      </c>
      <c r="J4991" s="46" t="s">
        <v>24566</v>
      </c>
      <c r="K4991" s="46" t="s">
        <v>24566</v>
      </c>
      <c r="L4991" s="45" t="s">
        <v>21548</v>
      </c>
      <c r="M4991" s="45" t="s">
        <v>7307</v>
      </c>
    </row>
    <row r="4992" spans="1:13" ht="28.8">
      <c r="A4992" s="42" t="s">
        <v>7188</v>
      </c>
      <c r="B4992" s="43">
        <f t="shared" si="156"/>
        <v>4</v>
      </c>
      <c r="C4992" s="43" t="str">
        <f t="shared" si="155"/>
        <v>45.14</v>
      </c>
      <c r="D4992" s="44">
        <v>3</v>
      </c>
      <c r="E4992" s="45" t="s">
        <v>24572</v>
      </c>
      <c r="F4992" s="45" t="s">
        <v>24573</v>
      </c>
      <c r="G4992" s="45" t="s">
        <v>24573</v>
      </c>
      <c r="H4992" s="45" t="s">
        <v>24574</v>
      </c>
      <c r="I4992" s="45" t="s">
        <v>24565</v>
      </c>
      <c r="J4992" s="46" t="s">
        <v>24566</v>
      </c>
      <c r="K4992" s="46" t="s">
        <v>24566</v>
      </c>
      <c r="L4992" s="45" t="s">
        <v>21548</v>
      </c>
      <c r="M4992" s="45" t="s">
        <v>7307</v>
      </c>
    </row>
    <row r="4993" spans="1:13" ht="28.8">
      <c r="A4993" s="42" t="s">
        <v>7188</v>
      </c>
      <c r="B4993" s="43">
        <f t="shared" si="156"/>
        <v>5</v>
      </c>
      <c r="C4993" s="43" t="str">
        <f t="shared" si="155"/>
        <v>45.15</v>
      </c>
      <c r="D4993" s="44">
        <v>4</v>
      </c>
      <c r="E4993" s="45" t="s">
        <v>24575</v>
      </c>
      <c r="F4993" s="45" t="s">
        <v>19967</v>
      </c>
      <c r="G4993" s="45" t="s">
        <v>19967</v>
      </c>
      <c r="H4993" s="45" t="s">
        <v>24576</v>
      </c>
      <c r="I4993" s="45" t="s">
        <v>24565</v>
      </c>
      <c r="J4993" s="46" t="s">
        <v>24566</v>
      </c>
      <c r="K4993" s="46" t="s">
        <v>24566</v>
      </c>
      <c r="L4993" s="45" t="s">
        <v>21548</v>
      </c>
      <c r="M4993" s="45" t="s">
        <v>7307</v>
      </c>
    </row>
    <row r="4994" spans="1:13" ht="28.8">
      <c r="A4994" s="42" t="s">
        <v>7188</v>
      </c>
      <c r="B4994" s="43">
        <f t="shared" si="156"/>
        <v>6</v>
      </c>
      <c r="C4994" s="43" t="str">
        <f t="shared" si="155"/>
        <v>45.16</v>
      </c>
      <c r="D4994" s="44">
        <v>4</v>
      </c>
      <c r="E4994" s="45" t="s">
        <v>24577</v>
      </c>
      <c r="F4994" s="45" t="s">
        <v>24578</v>
      </c>
      <c r="G4994" s="45" t="s">
        <v>24578</v>
      </c>
      <c r="H4994" s="45" t="s">
        <v>24579</v>
      </c>
      <c r="I4994" s="45" t="s">
        <v>24565</v>
      </c>
      <c r="J4994" s="46" t="s">
        <v>24566</v>
      </c>
      <c r="K4994" s="46" t="s">
        <v>24566</v>
      </c>
      <c r="L4994" s="45" t="s">
        <v>21548</v>
      </c>
      <c r="M4994" s="45" t="s">
        <v>7307</v>
      </c>
    </row>
    <row r="4995" spans="1:13" ht="43.2">
      <c r="A4995" s="42" t="s">
        <v>7048</v>
      </c>
      <c r="B4995" s="43">
        <f t="shared" si="156"/>
        <v>1</v>
      </c>
      <c r="C4995" s="43" t="str">
        <f t="shared" ref="C4995:C4996" si="157">+CONCATENATE(A4995,B4995)</f>
        <v>19.11</v>
      </c>
      <c r="D4995" s="44">
        <v>3</v>
      </c>
      <c r="E4995" s="45" t="s">
        <v>24580</v>
      </c>
      <c r="F4995" s="45" t="s">
        <v>24581</v>
      </c>
      <c r="G4995" s="45" t="s">
        <v>24582</v>
      </c>
      <c r="H4995" s="45" t="s">
        <v>24583</v>
      </c>
      <c r="I4995" s="45" t="s">
        <v>24584</v>
      </c>
      <c r="J4995" s="46" t="s">
        <v>24585</v>
      </c>
      <c r="K4995" s="46" t="s">
        <v>24586</v>
      </c>
      <c r="L4995" s="45" t="s">
        <v>7306</v>
      </c>
      <c r="M4995" s="45" t="s">
        <v>7307</v>
      </c>
    </row>
    <row r="4996" spans="1:13" ht="43.2">
      <c r="A4996" s="42" t="s">
        <v>7048</v>
      </c>
      <c r="B4996" s="43">
        <f t="shared" ref="B4996:B4997" si="158">+IF(A4996=A4995,B4995+1,1)</f>
        <v>2</v>
      </c>
      <c r="C4996" s="43" t="str">
        <f t="shared" si="157"/>
        <v>19.12</v>
      </c>
      <c r="D4996" s="44">
        <v>4</v>
      </c>
      <c r="E4996" s="45" t="s">
        <v>24587</v>
      </c>
      <c r="F4996" s="45" t="s">
        <v>24588</v>
      </c>
      <c r="G4996" s="45" t="s">
        <v>24589</v>
      </c>
      <c r="H4996" s="45" t="s">
        <v>7331</v>
      </c>
      <c r="I4996" s="45" t="s">
        <v>24584</v>
      </c>
      <c r="J4996" s="46" t="s">
        <v>24585</v>
      </c>
      <c r="K4996" s="46" t="s">
        <v>24586</v>
      </c>
      <c r="L4996" s="45" t="s">
        <v>7306</v>
      </c>
      <c r="M4996" s="45" t="s">
        <v>7307</v>
      </c>
    </row>
    <row r="4997" spans="1:13" ht="43.2">
      <c r="A4997" s="42" t="s">
        <v>7048</v>
      </c>
      <c r="B4997" s="43">
        <f t="shared" si="158"/>
        <v>3</v>
      </c>
      <c r="C4997" s="43" t="str">
        <f>+CONCATENATE(A4997,B4997)</f>
        <v>19.13</v>
      </c>
      <c r="D4997" s="44">
        <v>4</v>
      </c>
      <c r="E4997" s="45" t="s">
        <v>24590</v>
      </c>
      <c r="F4997" s="45" t="s">
        <v>24591</v>
      </c>
      <c r="G4997" s="45" t="s">
        <v>24592</v>
      </c>
      <c r="H4997" s="46" t="s">
        <v>24593</v>
      </c>
      <c r="I4997" s="45" t="s">
        <v>24584</v>
      </c>
      <c r="J4997" s="46" t="s">
        <v>24585</v>
      </c>
      <c r="K4997" s="46" t="s">
        <v>24586</v>
      </c>
      <c r="L4997" s="45" t="s">
        <v>7306</v>
      </c>
      <c r="M4997" s="45" t="s">
        <v>7307</v>
      </c>
    </row>
    <row r="4998" spans="1:13" ht="43.2">
      <c r="A4998" s="42" t="s">
        <v>7029</v>
      </c>
      <c r="B4998" s="43">
        <f t="shared" ref="B4998:B5006" si="159">+IF(A4998=A4997,B4997+1,1)</f>
        <v>1</v>
      </c>
      <c r="C4998" s="43" t="str">
        <f>+CONCATENATE(A4998,B4998)</f>
        <v>10.21</v>
      </c>
      <c r="D4998" s="44">
        <v>3</v>
      </c>
      <c r="E4998" s="45" t="s">
        <v>18904</v>
      </c>
      <c r="F4998" s="45" t="s">
        <v>18905</v>
      </c>
      <c r="G4998" s="45" t="s">
        <v>1367</v>
      </c>
      <c r="H4998" s="45" t="s">
        <v>18906</v>
      </c>
      <c r="I4998" s="45" t="s">
        <v>18907</v>
      </c>
      <c r="J4998" s="46" t="s">
        <v>18908</v>
      </c>
      <c r="K4998" s="46" t="s">
        <v>18909</v>
      </c>
      <c r="L4998" s="45" t="s">
        <v>7306</v>
      </c>
      <c r="M4998" s="45" t="s">
        <v>7307</v>
      </c>
    </row>
    <row r="4999" spans="1:13" ht="43.2">
      <c r="A4999" s="42" t="s">
        <v>7029</v>
      </c>
      <c r="B4999" s="43">
        <f t="shared" si="159"/>
        <v>2</v>
      </c>
      <c r="C4999" s="43" t="str">
        <f t="shared" ref="C4999:C5006" si="160">+CONCATENATE(A4999,B4999)</f>
        <v>10.22</v>
      </c>
      <c r="D4999" s="44">
        <v>4</v>
      </c>
      <c r="E4999" s="45" t="s">
        <v>18910</v>
      </c>
      <c r="F4999" s="45" t="s">
        <v>18911</v>
      </c>
      <c r="G4999" s="45" t="s">
        <v>1367</v>
      </c>
      <c r="H4999" s="45" t="s">
        <v>18912</v>
      </c>
      <c r="I4999" s="45" t="s">
        <v>18907</v>
      </c>
      <c r="J4999" s="46" t="s">
        <v>18908</v>
      </c>
      <c r="K4999" s="46" t="s">
        <v>18909</v>
      </c>
      <c r="L4999" s="45" t="s">
        <v>7306</v>
      </c>
      <c r="M4999" s="45" t="s">
        <v>7307</v>
      </c>
    </row>
    <row r="5000" spans="1:13" ht="43.2">
      <c r="A5000" s="42" t="s">
        <v>7029</v>
      </c>
      <c r="B5000" s="43">
        <f t="shared" si="159"/>
        <v>3</v>
      </c>
      <c r="C5000" s="43" t="str">
        <f t="shared" si="160"/>
        <v>10.23</v>
      </c>
      <c r="D5000" s="44">
        <v>5</v>
      </c>
      <c r="E5000" s="45" t="s">
        <v>18913</v>
      </c>
      <c r="F5000" s="45" t="s">
        <v>18914</v>
      </c>
      <c r="G5000" s="45" t="s">
        <v>18915</v>
      </c>
      <c r="H5000" s="45" t="s">
        <v>18916</v>
      </c>
      <c r="I5000" s="45" t="s">
        <v>18907</v>
      </c>
      <c r="J5000" s="46" t="s">
        <v>18908</v>
      </c>
      <c r="K5000" s="46" t="s">
        <v>18909</v>
      </c>
      <c r="L5000" s="45" t="s">
        <v>7306</v>
      </c>
      <c r="M5000" s="45" t="s">
        <v>7307</v>
      </c>
    </row>
    <row r="5001" spans="1:13" ht="43.2">
      <c r="A5001" s="42" t="s">
        <v>7029</v>
      </c>
      <c r="B5001" s="43">
        <f t="shared" si="159"/>
        <v>4</v>
      </c>
      <c r="C5001" s="43" t="str">
        <f t="shared" si="160"/>
        <v>10.24</v>
      </c>
      <c r="D5001" s="44">
        <v>5</v>
      </c>
      <c r="E5001" s="45" t="s">
        <v>18917</v>
      </c>
      <c r="F5001" s="45" t="s">
        <v>18918</v>
      </c>
      <c r="G5001" s="45" t="s">
        <v>1367</v>
      </c>
      <c r="H5001" s="45" t="s">
        <v>18919</v>
      </c>
      <c r="I5001" s="45" t="s">
        <v>18907</v>
      </c>
      <c r="J5001" s="46" t="s">
        <v>18908</v>
      </c>
      <c r="K5001" s="46" t="s">
        <v>18909</v>
      </c>
      <c r="L5001" s="45" t="s">
        <v>7306</v>
      </c>
      <c r="M5001" s="45" t="s">
        <v>7307</v>
      </c>
    </row>
    <row r="5002" spans="1:13" ht="43.2">
      <c r="A5002" s="42" t="s">
        <v>7029</v>
      </c>
      <c r="B5002" s="43">
        <f t="shared" si="159"/>
        <v>5</v>
      </c>
      <c r="C5002" s="43" t="str">
        <f t="shared" si="160"/>
        <v>10.25</v>
      </c>
      <c r="D5002" s="44">
        <v>6</v>
      </c>
      <c r="E5002" s="45" t="s">
        <v>18920</v>
      </c>
      <c r="F5002" s="45" t="s">
        <v>18921</v>
      </c>
      <c r="G5002" s="45" t="s">
        <v>1367</v>
      </c>
      <c r="H5002" s="46" t="s">
        <v>18922</v>
      </c>
      <c r="I5002" s="45" t="s">
        <v>18907</v>
      </c>
      <c r="J5002" s="46" t="s">
        <v>18908</v>
      </c>
      <c r="K5002" s="46" t="s">
        <v>18909</v>
      </c>
      <c r="L5002" s="45" t="s">
        <v>7306</v>
      </c>
      <c r="M5002" s="45" t="s">
        <v>7307</v>
      </c>
    </row>
    <row r="5003" spans="1:13" ht="43.2">
      <c r="A5003" s="42" t="s">
        <v>7029</v>
      </c>
      <c r="B5003" s="43">
        <f t="shared" si="159"/>
        <v>6</v>
      </c>
      <c r="C5003" s="43" t="str">
        <f t="shared" si="160"/>
        <v>10.26</v>
      </c>
      <c r="D5003" s="44">
        <v>6</v>
      </c>
      <c r="E5003" s="45" t="s">
        <v>18923</v>
      </c>
      <c r="F5003" s="45" t="s">
        <v>18924</v>
      </c>
      <c r="G5003" s="45" t="s">
        <v>1367</v>
      </c>
      <c r="H5003" s="46" t="s">
        <v>18925</v>
      </c>
      <c r="I5003" s="45" t="s">
        <v>18907</v>
      </c>
      <c r="J5003" s="46" t="s">
        <v>18908</v>
      </c>
      <c r="K5003" s="46" t="s">
        <v>18909</v>
      </c>
      <c r="L5003" s="45" t="s">
        <v>7306</v>
      </c>
      <c r="M5003" s="45" t="s">
        <v>7307</v>
      </c>
    </row>
    <row r="5004" spans="1:13" ht="43.2">
      <c r="A5004" s="42" t="s">
        <v>7029</v>
      </c>
      <c r="B5004" s="43">
        <f t="shared" si="159"/>
        <v>7</v>
      </c>
      <c r="C5004" s="43" t="str">
        <f t="shared" si="160"/>
        <v>10.27</v>
      </c>
      <c r="D5004" s="44">
        <v>6</v>
      </c>
      <c r="E5004" s="45" t="s">
        <v>18926</v>
      </c>
      <c r="F5004" s="45" t="s">
        <v>18927</v>
      </c>
      <c r="G5004" s="45" t="s">
        <v>1367</v>
      </c>
      <c r="H5004" s="46" t="s">
        <v>18928</v>
      </c>
      <c r="I5004" s="45" t="s">
        <v>18907</v>
      </c>
      <c r="J5004" s="46" t="s">
        <v>18908</v>
      </c>
      <c r="K5004" s="46" t="s">
        <v>18909</v>
      </c>
      <c r="L5004" s="45" t="s">
        <v>7306</v>
      </c>
      <c r="M5004" s="45" t="s">
        <v>7307</v>
      </c>
    </row>
    <row r="5005" spans="1:13" ht="43.2">
      <c r="A5005" s="42" t="s">
        <v>7029</v>
      </c>
      <c r="B5005" s="43">
        <f t="shared" si="159"/>
        <v>8</v>
      </c>
      <c r="C5005" s="43" t="str">
        <f t="shared" si="160"/>
        <v>10.28</v>
      </c>
      <c r="D5005" s="44">
        <v>6</v>
      </c>
      <c r="E5005" s="45" t="s">
        <v>18929</v>
      </c>
      <c r="F5005" s="45" t="s">
        <v>18930</v>
      </c>
      <c r="G5005" s="45" t="s">
        <v>1367</v>
      </c>
      <c r="H5005" s="46" t="s">
        <v>18931</v>
      </c>
      <c r="I5005" s="45" t="s">
        <v>18907</v>
      </c>
      <c r="J5005" s="46" t="s">
        <v>18908</v>
      </c>
      <c r="K5005" s="46" t="s">
        <v>18909</v>
      </c>
      <c r="L5005" s="45" t="s">
        <v>7306</v>
      </c>
      <c r="M5005" s="45" t="s">
        <v>7307</v>
      </c>
    </row>
    <row r="5006" spans="1:13" ht="43.2">
      <c r="A5006" s="42" t="s">
        <v>7029</v>
      </c>
      <c r="B5006" s="43">
        <f t="shared" si="159"/>
        <v>9</v>
      </c>
      <c r="C5006" s="43" t="str">
        <f t="shared" si="160"/>
        <v>10.29</v>
      </c>
      <c r="D5006" s="44">
        <v>6</v>
      </c>
      <c r="E5006" s="45" t="s">
        <v>18932</v>
      </c>
      <c r="F5006" s="45" t="s">
        <v>18933</v>
      </c>
      <c r="G5006" s="45" t="s">
        <v>1367</v>
      </c>
      <c r="H5006" s="46" t="s">
        <v>18934</v>
      </c>
      <c r="I5006" s="45" t="s">
        <v>18907</v>
      </c>
      <c r="J5006" s="46" t="s">
        <v>18908</v>
      </c>
      <c r="K5006" s="46" t="s">
        <v>18909</v>
      </c>
      <c r="L5006" s="45" t="s">
        <v>7306</v>
      </c>
      <c r="M5006" s="45" t="s">
        <v>7307</v>
      </c>
    </row>
  </sheetData>
  <sheetProtection algorithmName="SHA-512" hashValue="fvonJ9WzeXZ/KlGyu2ugQc0O9/Bwb/kmrOqcACZna5GHDmXq4B+xYhPd+c5HCnLO9yceeAoIMruNMY7t19NwCA==" saltValue="IM5p/UyXfznCa71YGIOU5g==" spinCount="100000" sheet="1" objects="1" scenarios="1" selectLockedCells="1"/>
  <pageMargins left="0.511811024" right="0.511811024" top="0.78740157499999996" bottom="0.78740157499999996" header="0.31496062000000002" footer="0.31496062000000002"/>
  <legacy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6:R1024"/>
  <sheetViews>
    <sheetView zoomScale="120" zoomScaleNormal="120" workbookViewId="0">
      <pane xSplit="4" ySplit="15" topLeftCell="E16" activePane="bottomRight" state="frozen"/>
      <selection pane="topRight" activeCell="E1" sqref="E1"/>
      <selection pane="bottomLeft" activeCell="A16" sqref="A16"/>
      <selection pane="bottomRight" activeCell="B15" sqref="B15"/>
    </sheetView>
  </sheetViews>
  <sheetFormatPr defaultRowHeight="14.4"/>
  <cols>
    <col min="1" max="1" width="46.88671875" customWidth="1"/>
    <col min="2" max="2" width="6.6640625" customWidth="1"/>
    <col min="4" max="4" width="16" customWidth="1"/>
    <col min="5" max="5" width="37.5546875" customWidth="1"/>
    <col min="6" max="6" width="71.109375" customWidth="1"/>
    <col min="8" max="8" width="16.109375" customWidth="1"/>
    <col min="9" max="9" width="21.44140625" customWidth="1"/>
    <col min="10" max="11" width="12.33203125" customWidth="1"/>
    <col min="12" max="12" width="12.88671875" customWidth="1"/>
    <col min="13" max="13" width="11.33203125" customWidth="1"/>
    <col min="14" max="14" width="12.44140625" customWidth="1"/>
    <col min="15" max="15" width="12.5546875" customWidth="1"/>
    <col min="16" max="16" width="11.44140625" customWidth="1"/>
    <col min="17" max="17" width="12.5546875" customWidth="1"/>
    <col min="18" max="18" width="13.6640625" customWidth="1"/>
  </cols>
  <sheetData>
    <row r="6" spans="1:18">
      <c r="H6">
        <v>1</v>
      </c>
      <c r="I6" t="s">
        <v>24594</v>
      </c>
    </row>
    <row r="7" spans="1:18">
      <c r="H7">
        <v>2</v>
      </c>
      <c r="I7" t="s">
        <v>24595</v>
      </c>
    </row>
    <row r="8" spans="1:18">
      <c r="H8">
        <v>3</v>
      </c>
      <c r="I8" t="s">
        <v>24596</v>
      </c>
    </row>
    <row r="9" spans="1:18">
      <c r="H9">
        <v>4</v>
      </c>
      <c r="I9" t="s">
        <v>24597</v>
      </c>
    </row>
    <row r="10" spans="1:18">
      <c r="H10">
        <v>5</v>
      </c>
      <c r="I10" t="s">
        <v>24598</v>
      </c>
    </row>
    <row r="11" spans="1:18" ht="19.8">
      <c r="A11" s="187" t="s">
        <v>24599</v>
      </c>
      <c r="H11">
        <v>6</v>
      </c>
      <c r="I11" t="s">
        <v>24600</v>
      </c>
    </row>
    <row r="14" spans="1:18" ht="34.200000000000003">
      <c r="A14" s="10" t="s">
        <v>6968</v>
      </c>
      <c r="B14" s="11" t="s">
        <v>6969</v>
      </c>
      <c r="C14" s="244" t="s">
        <v>24601</v>
      </c>
      <c r="D14" s="245"/>
      <c r="E14" s="176" t="s">
        <v>24602</v>
      </c>
      <c r="F14" s="177" t="s">
        <v>24603</v>
      </c>
      <c r="G14" s="177" t="s">
        <v>24604</v>
      </c>
      <c r="H14" s="178" t="s">
        <v>24605</v>
      </c>
      <c r="I14" s="246" t="s">
        <v>24606</v>
      </c>
      <c r="J14" s="247"/>
      <c r="K14" s="247"/>
      <c r="L14" s="247"/>
      <c r="M14" s="247"/>
      <c r="N14" s="247"/>
      <c r="O14" s="247"/>
      <c r="P14" s="247"/>
      <c r="Q14" s="247"/>
      <c r="R14" s="248"/>
    </row>
    <row r="15" spans="1:18">
      <c r="A15" s="174"/>
      <c r="B15" s="186" t="s">
        <v>7021</v>
      </c>
      <c r="C15" s="186" t="s">
        <v>24607</v>
      </c>
      <c r="D15" s="186" t="s">
        <v>24608</v>
      </c>
      <c r="E15" s="186"/>
      <c r="F15" s="177"/>
      <c r="G15" s="177"/>
      <c r="H15" s="177"/>
      <c r="I15" s="177" t="s">
        <v>24609</v>
      </c>
      <c r="J15" s="177" t="s">
        <v>24610</v>
      </c>
      <c r="K15" s="177" t="s">
        <v>24611</v>
      </c>
      <c r="L15" s="177" t="s">
        <v>24612</v>
      </c>
      <c r="M15" s="177" t="s">
        <v>24613</v>
      </c>
      <c r="N15" s="177" t="s">
        <v>24614</v>
      </c>
      <c r="O15" s="177" t="s">
        <v>24615</v>
      </c>
      <c r="P15" s="177" t="s">
        <v>24616</v>
      </c>
      <c r="Q15" s="177" t="s">
        <v>24617</v>
      </c>
      <c r="R15" s="177" t="s">
        <v>24618</v>
      </c>
    </row>
    <row r="16" spans="1:18">
      <c r="A16" s="188" t="str">
        <f>CONCATENATE(B16,".",C16,".",D16)</f>
        <v>22.1.1.1</v>
      </c>
      <c r="B16" s="188" t="str">
        <f>+'TAB 1 Codificação CC Órgão'!D10</f>
        <v>22.1</v>
      </c>
      <c r="C16" s="188">
        <v>1</v>
      </c>
      <c r="D16" s="188">
        <v>1</v>
      </c>
      <c r="E16" s="211" t="s">
        <v>24619</v>
      </c>
      <c r="F16" s="195" t="s">
        <v>24620</v>
      </c>
      <c r="G16" s="195">
        <v>5</v>
      </c>
      <c r="H16" s="195" t="s">
        <v>24621</v>
      </c>
      <c r="I16" s="195" t="str">
        <f>+'TAB 3 IC 2 PROD.SERV.'!A339</f>
        <v>22.1.4.1</v>
      </c>
      <c r="J16" s="195" t="str">
        <f>+'TAB 3 IC 2 PROD.SERV.'!A340</f>
        <v>22.1.4.2</v>
      </c>
      <c r="K16" s="195" t="str">
        <f>+'TAB 3 IC 2 PROD.SERV.'!A341</f>
        <v>22.1.4.3</v>
      </c>
      <c r="L16" s="195"/>
      <c r="M16" s="195"/>
      <c r="N16" s="195"/>
      <c r="O16" s="195"/>
      <c r="P16" s="195"/>
      <c r="Q16" s="195"/>
      <c r="R16" s="195"/>
    </row>
    <row r="17" spans="1:18">
      <c r="A17" s="173" t="str">
        <f t="shared" ref="A17:A80" si="0">CONCATENATE(B17,".",C17,".",D17)</f>
        <v>22.1.1.2</v>
      </c>
      <c r="B17" s="173" t="str">
        <f>+B16</f>
        <v>22.1</v>
      </c>
      <c r="C17" s="173">
        <f>+C16</f>
        <v>1</v>
      </c>
      <c r="D17" s="173">
        <f>+D16+1</f>
        <v>2</v>
      </c>
      <c r="E17" s="211" t="s">
        <v>24622</v>
      </c>
      <c r="F17" s="195" t="s">
        <v>24623</v>
      </c>
      <c r="G17" s="200">
        <v>5</v>
      </c>
      <c r="H17" s="195" t="s">
        <v>24624</v>
      </c>
      <c r="I17" s="200" t="str">
        <f>+'TAB 3 IC 2 PROD.SERV.'!A342</f>
        <v>22.1.4.4</v>
      </c>
      <c r="J17" s="200" t="str">
        <f>+'TAB 3 IC 2 PROD.SERV.'!A343</f>
        <v>22.1.4.5</v>
      </c>
      <c r="K17" s="200" t="str">
        <f>+'TAB 3 IC 2 PROD.SERV.'!A344</f>
        <v>22.1.4.6</v>
      </c>
      <c r="L17" s="200"/>
      <c r="M17" s="200"/>
      <c r="N17" s="200"/>
      <c r="O17" s="200"/>
      <c r="P17" s="200"/>
      <c r="Q17" s="200"/>
      <c r="R17" s="200"/>
    </row>
    <row r="18" spans="1:18">
      <c r="A18" s="173" t="str">
        <f t="shared" si="0"/>
        <v>22.1.1.3</v>
      </c>
      <c r="B18" s="173" t="str">
        <f t="shared" ref="B18:B56" si="1">+B17</f>
        <v>22.1</v>
      </c>
      <c r="C18" s="173">
        <f t="shared" ref="C18:C56" si="2">+C17</f>
        <v>1</v>
      </c>
      <c r="D18" s="173">
        <f t="shared" ref="D18:D56" si="3">+D17+1</f>
        <v>3</v>
      </c>
      <c r="E18" s="204"/>
      <c r="F18" s="201"/>
      <c r="G18" s="201"/>
      <c r="H18" s="201"/>
      <c r="I18" s="201"/>
      <c r="J18" s="201"/>
      <c r="K18" s="201"/>
      <c r="L18" s="201"/>
      <c r="M18" s="201"/>
      <c r="N18" s="201"/>
      <c r="O18" s="201"/>
      <c r="P18" s="201"/>
      <c r="Q18" s="201"/>
      <c r="R18" s="201"/>
    </row>
    <row r="19" spans="1:18">
      <c r="A19" s="173" t="str">
        <f t="shared" si="0"/>
        <v>22.1.1.4</v>
      </c>
      <c r="B19" s="173" t="str">
        <f t="shared" si="1"/>
        <v>22.1</v>
      </c>
      <c r="C19" s="173">
        <f t="shared" si="2"/>
        <v>1</v>
      </c>
      <c r="D19" s="173">
        <f t="shared" si="3"/>
        <v>4</v>
      </c>
      <c r="E19" s="204"/>
      <c r="F19" s="201"/>
      <c r="G19" s="201"/>
      <c r="H19" s="201"/>
      <c r="I19" s="201"/>
      <c r="J19" s="201"/>
      <c r="K19" s="201"/>
      <c r="L19" s="201"/>
      <c r="M19" s="201"/>
      <c r="N19" s="201"/>
      <c r="O19" s="201"/>
      <c r="P19" s="201"/>
      <c r="Q19" s="201"/>
      <c r="R19" s="201"/>
    </row>
    <row r="20" spans="1:18">
      <c r="A20" s="173" t="str">
        <f t="shared" si="0"/>
        <v>22.1.1.5</v>
      </c>
      <c r="B20" s="173" t="str">
        <f t="shared" si="1"/>
        <v>22.1</v>
      </c>
      <c r="C20" s="173">
        <f t="shared" si="2"/>
        <v>1</v>
      </c>
      <c r="D20" s="173">
        <f t="shared" si="3"/>
        <v>5</v>
      </c>
      <c r="E20" s="204"/>
      <c r="F20" s="201"/>
      <c r="G20" s="201"/>
      <c r="H20" s="201"/>
      <c r="I20" s="201"/>
      <c r="J20" s="201"/>
      <c r="K20" s="201"/>
      <c r="L20" s="201"/>
      <c r="M20" s="201"/>
      <c r="N20" s="201"/>
      <c r="O20" s="201"/>
      <c r="P20" s="201"/>
      <c r="Q20" s="201"/>
      <c r="R20" s="201"/>
    </row>
    <row r="21" spans="1:18">
      <c r="A21" s="173" t="str">
        <f t="shared" si="0"/>
        <v>22.1.1.6</v>
      </c>
      <c r="B21" s="173" t="str">
        <f t="shared" si="1"/>
        <v>22.1</v>
      </c>
      <c r="C21" s="173">
        <f t="shared" si="2"/>
        <v>1</v>
      </c>
      <c r="D21" s="173">
        <f t="shared" si="3"/>
        <v>6</v>
      </c>
      <c r="E21" s="204"/>
      <c r="F21" s="201"/>
      <c r="G21" s="201"/>
      <c r="H21" s="201"/>
      <c r="I21" s="201"/>
      <c r="J21" s="201"/>
      <c r="K21" s="201"/>
      <c r="L21" s="201"/>
      <c r="M21" s="201"/>
      <c r="N21" s="201"/>
      <c r="O21" s="201"/>
      <c r="P21" s="201"/>
      <c r="Q21" s="201"/>
      <c r="R21" s="201"/>
    </row>
    <row r="22" spans="1:18">
      <c r="A22" s="173" t="str">
        <f t="shared" si="0"/>
        <v>22.1.1.7</v>
      </c>
      <c r="B22" s="173" t="str">
        <f t="shared" si="1"/>
        <v>22.1</v>
      </c>
      <c r="C22" s="173">
        <f t="shared" si="2"/>
        <v>1</v>
      </c>
      <c r="D22" s="173">
        <f t="shared" si="3"/>
        <v>7</v>
      </c>
      <c r="E22" s="204"/>
      <c r="F22" s="201"/>
      <c r="G22" s="201"/>
      <c r="H22" s="201"/>
      <c r="I22" s="201"/>
      <c r="J22" s="201"/>
      <c r="K22" s="201"/>
      <c r="L22" s="201"/>
      <c r="M22" s="201"/>
      <c r="N22" s="201"/>
      <c r="O22" s="201"/>
      <c r="P22" s="201"/>
      <c r="Q22" s="201"/>
      <c r="R22" s="201"/>
    </row>
    <row r="23" spans="1:18">
      <c r="A23" s="173" t="str">
        <f t="shared" si="0"/>
        <v>22.1.1.8</v>
      </c>
      <c r="B23" s="173" t="str">
        <f t="shared" si="1"/>
        <v>22.1</v>
      </c>
      <c r="C23" s="173">
        <f t="shared" si="2"/>
        <v>1</v>
      </c>
      <c r="D23" s="173">
        <f t="shared" si="3"/>
        <v>8</v>
      </c>
      <c r="E23" s="204"/>
      <c r="F23" s="201"/>
      <c r="G23" s="201"/>
      <c r="H23" s="201"/>
      <c r="I23" s="201"/>
      <c r="J23" s="201"/>
      <c r="K23" s="201"/>
      <c r="L23" s="201"/>
      <c r="M23" s="201"/>
      <c r="N23" s="201"/>
      <c r="O23" s="201"/>
      <c r="P23" s="201"/>
      <c r="Q23" s="201"/>
      <c r="R23" s="201"/>
    </row>
    <row r="24" spans="1:18">
      <c r="A24" s="173" t="str">
        <f t="shared" si="0"/>
        <v>22.1.1.9</v>
      </c>
      <c r="B24" s="173" t="str">
        <f t="shared" si="1"/>
        <v>22.1</v>
      </c>
      <c r="C24" s="173">
        <f t="shared" si="2"/>
        <v>1</v>
      </c>
      <c r="D24" s="173">
        <f t="shared" si="3"/>
        <v>9</v>
      </c>
      <c r="E24" s="204"/>
      <c r="F24" s="201"/>
      <c r="G24" s="201"/>
      <c r="H24" s="201"/>
      <c r="I24" s="201"/>
      <c r="J24" s="201"/>
      <c r="K24" s="201"/>
      <c r="L24" s="201"/>
      <c r="M24" s="201"/>
      <c r="N24" s="201"/>
      <c r="O24" s="201"/>
      <c r="P24" s="201"/>
      <c r="Q24" s="201"/>
      <c r="R24" s="201"/>
    </row>
    <row r="25" spans="1:18">
      <c r="A25" s="173" t="str">
        <f t="shared" si="0"/>
        <v>22.1.1.10</v>
      </c>
      <c r="B25" s="173" t="str">
        <f t="shared" si="1"/>
        <v>22.1</v>
      </c>
      <c r="C25" s="173">
        <f t="shared" si="2"/>
        <v>1</v>
      </c>
      <c r="D25" s="173">
        <f t="shared" si="3"/>
        <v>10</v>
      </c>
      <c r="E25" s="204"/>
      <c r="F25" s="201"/>
      <c r="G25" s="201"/>
      <c r="H25" s="201"/>
      <c r="I25" s="201"/>
      <c r="J25" s="201"/>
      <c r="K25" s="201"/>
      <c r="L25" s="201"/>
      <c r="M25" s="201"/>
      <c r="N25" s="201"/>
      <c r="O25" s="201"/>
      <c r="P25" s="201"/>
      <c r="Q25" s="201"/>
      <c r="R25" s="201"/>
    </row>
    <row r="26" spans="1:18">
      <c r="A26" s="173" t="str">
        <f t="shared" si="0"/>
        <v>22.1.1.11</v>
      </c>
      <c r="B26" s="173" t="str">
        <f t="shared" si="1"/>
        <v>22.1</v>
      </c>
      <c r="C26" s="173">
        <f t="shared" si="2"/>
        <v>1</v>
      </c>
      <c r="D26" s="173">
        <f t="shared" si="3"/>
        <v>11</v>
      </c>
      <c r="E26" s="204"/>
      <c r="F26" s="201"/>
      <c r="G26" s="201"/>
      <c r="H26" s="201"/>
      <c r="I26" s="201"/>
      <c r="J26" s="201"/>
      <c r="K26" s="201"/>
      <c r="L26" s="201"/>
      <c r="M26" s="201"/>
      <c r="N26" s="201"/>
      <c r="O26" s="201"/>
      <c r="P26" s="201"/>
      <c r="Q26" s="201"/>
      <c r="R26" s="201"/>
    </row>
    <row r="27" spans="1:18">
      <c r="A27" s="173" t="str">
        <f t="shared" si="0"/>
        <v>22.1.1.12</v>
      </c>
      <c r="B27" s="173" t="str">
        <f t="shared" si="1"/>
        <v>22.1</v>
      </c>
      <c r="C27" s="173">
        <f t="shared" si="2"/>
        <v>1</v>
      </c>
      <c r="D27" s="173">
        <f t="shared" si="3"/>
        <v>12</v>
      </c>
      <c r="E27" s="204"/>
      <c r="F27" s="201"/>
      <c r="G27" s="201"/>
      <c r="H27" s="201"/>
      <c r="I27" s="201"/>
      <c r="J27" s="201"/>
      <c r="K27" s="201"/>
      <c r="L27" s="201"/>
      <c r="M27" s="201"/>
      <c r="N27" s="201"/>
      <c r="O27" s="201"/>
      <c r="P27" s="201"/>
      <c r="Q27" s="201"/>
      <c r="R27" s="201"/>
    </row>
    <row r="28" spans="1:18">
      <c r="A28" s="173" t="str">
        <f t="shared" si="0"/>
        <v>22.1.1.13</v>
      </c>
      <c r="B28" s="173" t="str">
        <f t="shared" si="1"/>
        <v>22.1</v>
      </c>
      <c r="C28" s="173">
        <f t="shared" si="2"/>
        <v>1</v>
      </c>
      <c r="D28" s="173">
        <f t="shared" si="3"/>
        <v>13</v>
      </c>
      <c r="E28" s="204"/>
      <c r="F28" s="201"/>
      <c r="G28" s="201"/>
      <c r="H28" s="201"/>
      <c r="I28" s="201"/>
      <c r="J28" s="201"/>
      <c r="K28" s="201"/>
      <c r="L28" s="201"/>
      <c r="M28" s="201"/>
      <c r="N28" s="201"/>
      <c r="O28" s="201"/>
      <c r="P28" s="201"/>
      <c r="Q28" s="201"/>
      <c r="R28" s="201"/>
    </row>
    <row r="29" spans="1:18">
      <c r="A29" s="173" t="str">
        <f t="shared" si="0"/>
        <v>22.1.1.14</v>
      </c>
      <c r="B29" s="173" t="str">
        <f t="shared" si="1"/>
        <v>22.1</v>
      </c>
      <c r="C29" s="173">
        <f t="shared" si="2"/>
        <v>1</v>
      </c>
      <c r="D29" s="173">
        <f t="shared" si="3"/>
        <v>14</v>
      </c>
      <c r="E29" s="204"/>
      <c r="F29" s="201"/>
      <c r="G29" s="201"/>
      <c r="H29" s="201"/>
      <c r="I29" s="201"/>
      <c r="J29" s="201"/>
      <c r="K29" s="201"/>
      <c r="L29" s="201"/>
      <c r="M29" s="201"/>
      <c r="N29" s="201"/>
      <c r="O29" s="201"/>
      <c r="P29" s="201"/>
      <c r="Q29" s="201"/>
      <c r="R29" s="201"/>
    </row>
    <row r="30" spans="1:18">
      <c r="A30" s="173" t="str">
        <f t="shared" si="0"/>
        <v>22.1.1.15</v>
      </c>
      <c r="B30" s="173" t="str">
        <f t="shared" si="1"/>
        <v>22.1</v>
      </c>
      <c r="C30" s="173">
        <f t="shared" si="2"/>
        <v>1</v>
      </c>
      <c r="D30" s="173">
        <f t="shared" si="3"/>
        <v>15</v>
      </c>
      <c r="E30" s="204"/>
      <c r="F30" s="201"/>
      <c r="G30" s="201"/>
      <c r="H30" s="201"/>
      <c r="I30" s="201"/>
      <c r="J30" s="201"/>
      <c r="K30" s="201"/>
      <c r="L30" s="201"/>
      <c r="M30" s="201"/>
      <c r="N30" s="201"/>
      <c r="O30" s="201"/>
      <c r="P30" s="201"/>
      <c r="Q30" s="201"/>
      <c r="R30" s="201"/>
    </row>
    <row r="31" spans="1:18">
      <c r="A31" s="173" t="str">
        <f t="shared" si="0"/>
        <v>22.1.1.16</v>
      </c>
      <c r="B31" s="173" t="str">
        <f t="shared" si="1"/>
        <v>22.1</v>
      </c>
      <c r="C31" s="173">
        <f t="shared" si="2"/>
        <v>1</v>
      </c>
      <c r="D31" s="173">
        <f t="shared" si="3"/>
        <v>16</v>
      </c>
      <c r="E31" s="204"/>
      <c r="F31" s="201"/>
      <c r="G31" s="201"/>
      <c r="H31" s="201"/>
      <c r="I31" s="201"/>
      <c r="J31" s="201"/>
      <c r="K31" s="201"/>
      <c r="L31" s="201"/>
      <c r="M31" s="201"/>
      <c r="N31" s="201"/>
      <c r="O31" s="201"/>
      <c r="P31" s="201"/>
      <c r="Q31" s="201"/>
      <c r="R31" s="201"/>
    </row>
    <row r="32" spans="1:18">
      <c r="A32" s="173" t="str">
        <f t="shared" si="0"/>
        <v>22.1.1.17</v>
      </c>
      <c r="B32" s="173" t="str">
        <f t="shared" si="1"/>
        <v>22.1</v>
      </c>
      <c r="C32" s="173">
        <f t="shared" si="2"/>
        <v>1</v>
      </c>
      <c r="D32" s="173">
        <f t="shared" si="3"/>
        <v>17</v>
      </c>
      <c r="E32" s="204"/>
      <c r="F32" s="201"/>
      <c r="G32" s="201"/>
      <c r="H32" s="201"/>
      <c r="I32" s="201"/>
      <c r="J32" s="201"/>
      <c r="K32" s="201"/>
      <c r="L32" s="201"/>
      <c r="M32" s="201"/>
      <c r="N32" s="201"/>
      <c r="O32" s="201"/>
      <c r="P32" s="201"/>
      <c r="Q32" s="201"/>
      <c r="R32" s="201"/>
    </row>
    <row r="33" spans="1:18">
      <c r="A33" s="173" t="str">
        <f t="shared" si="0"/>
        <v>22.1.1.18</v>
      </c>
      <c r="B33" s="173" t="str">
        <f t="shared" si="1"/>
        <v>22.1</v>
      </c>
      <c r="C33" s="173">
        <f t="shared" si="2"/>
        <v>1</v>
      </c>
      <c r="D33" s="173">
        <f t="shared" si="3"/>
        <v>18</v>
      </c>
      <c r="E33" s="204"/>
      <c r="F33" s="201"/>
      <c r="G33" s="201"/>
      <c r="H33" s="201"/>
      <c r="I33" s="201"/>
      <c r="J33" s="201"/>
      <c r="K33" s="201"/>
      <c r="L33" s="201"/>
      <c r="M33" s="201"/>
      <c r="N33" s="201"/>
      <c r="O33" s="201"/>
      <c r="P33" s="201"/>
      <c r="Q33" s="201"/>
      <c r="R33" s="201"/>
    </row>
    <row r="34" spans="1:18">
      <c r="A34" s="173" t="str">
        <f t="shared" si="0"/>
        <v>22.1.1.19</v>
      </c>
      <c r="B34" s="173" t="str">
        <f t="shared" si="1"/>
        <v>22.1</v>
      </c>
      <c r="C34" s="173">
        <f t="shared" si="2"/>
        <v>1</v>
      </c>
      <c r="D34" s="173">
        <f t="shared" si="3"/>
        <v>19</v>
      </c>
      <c r="E34" s="204"/>
      <c r="F34" s="201"/>
      <c r="G34" s="201"/>
      <c r="H34" s="201"/>
      <c r="I34" s="201"/>
      <c r="J34" s="201"/>
      <c r="K34" s="201"/>
      <c r="L34" s="201"/>
      <c r="M34" s="201"/>
      <c r="N34" s="201"/>
      <c r="O34" s="201"/>
      <c r="P34" s="201"/>
      <c r="Q34" s="201"/>
      <c r="R34" s="201"/>
    </row>
    <row r="35" spans="1:18">
      <c r="A35" s="173" t="str">
        <f t="shared" si="0"/>
        <v>22.1.1.20</v>
      </c>
      <c r="B35" s="173" t="str">
        <f t="shared" si="1"/>
        <v>22.1</v>
      </c>
      <c r="C35" s="173">
        <f t="shared" si="2"/>
        <v>1</v>
      </c>
      <c r="D35" s="173">
        <f t="shared" si="3"/>
        <v>20</v>
      </c>
      <c r="E35" s="204"/>
      <c r="F35" s="201"/>
      <c r="G35" s="201"/>
      <c r="H35" s="201"/>
      <c r="I35" s="201"/>
      <c r="J35" s="201"/>
      <c r="K35" s="201"/>
      <c r="L35" s="201"/>
      <c r="M35" s="201"/>
      <c r="N35" s="201"/>
      <c r="O35" s="201"/>
      <c r="P35" s="201"/>
      <c r="Q35" s="201"/>
      <c r="R35" s="201"/>
    </row>
    <row r="36" spans="1:18">
      <c r="A36" s="173" t="str">
        <f t="shared" si="0"/>
        <v>22.1.1.21</v>
      </c>
      <c r="B36" s="173" t="str">
        <f t="shared" si="1"/>
        <v>22.1</v>
      </c>
      <c r="C36" s="173">
        <f t="shared" si="2"/>
        <v>1</v>
      </c>
      <c r="D36" s="173">
        <f t="shared" si="3"/>
        <v>21</v>
      </c>
      <c r="E36" s="204"/>
      <c r="F36" s="201"/>
      <c r="G36" s="201"/>
      <c r="H36" s="201"/>
      <c r="I36" s="201"/>
      <c r="J36" s="201"/>
      <c r="K36" s="201"/>
      <c r="L36" s="201"/>
      <c r="M36" s="201"/>
      <c r="N36" s="201"/>
      <c r="O36" s="201"/>
      <c r="P36" s="201"/>
      <c r="Q36" s="201"/>
      <c r="R36" s="201"/>
    </row>
    <row r="37" spans="1:18">
      <c r="A37" s="173" t="str">
        <f t="shared" si="0"/>
        <v>22.1.1.22</v>
      </c>
      <c r="B37" s="173" t="str">
        <f t="shared" si="1"/>
        <v>22.1</v>
      </c>
      <c r="C37" s="173">
        <f t="shared" si="2"/>
        <v>1</v>
      </c>
      <c r="D37" s="173">
        <f t="shared" si="3"/>
        <v>22</v>
      </c>
      <c r="E37" s="204"/>
      <c r="F37" s="201"/>
      <c r="G37" s="201"/>
      <c r="H37" s="201"/>
      <c r="I37" s="201"/>
      <c r="J37" s="201"/>
      <c r="K37" s="201"/>
      <c r="L37" s="201"/>
      <c r="M37" s="201"/>
      <c r="N37" s="201"/>
      <c r="O37" s="201"/>
      <c r="P37" s="201"/>
      <c r="Q37" s="201"/>
      <c r="R37" s="201"/>
    </row>
    <row r="38" spans="1:18">
      <c r="A38" s="173" t="str">
        <f t="shared" si="0"/>
        <v>22.1.1.23</v>
      </c>
      <c r="B38" s="173" t="str">
        <f t="shared" si="1"/>
        <v>22.1</v>
      </c>
      <c r="C38" s="173">
        <f t="shared" si="2"/>
        <v>1</v>
      </c>
      <c r="D38" s="173">
        <f t="shared" si="3"/>
        <v>23</v>
      </c>
      <c r="E38" s="204"/>
      <c r="F38" s="201"/>
      <c r="G38" s="201"/>
      <c r="H38" s="201"/>
      <c r="I38" s="201"/>
      <c r="J38" s="201"/>
      <c r="K38" s="201"/>
      <c r="L38" s="201"/>
      <c r="M38" s="201"/>
      <c r="N38" s="201"/>
      <c r="O38" s="201"/>
      <c r="P38" s="201"/>
      <c r="Q38" s="201"/>
      <c r="R38" s="201"/>
    </row>
    <row r="39" spans="1:18">
      <c r="A39" s="173" t="str">
        <f t="shared" si="0"/>
        <v>22.1.1.24</v>
      </c>
      <c r="B39" s="173" t="str">
        <f t="shared" si="1"/>
        <v>22.1</v>
      </c>
      <c r="C39" s="173">
        <f t="shared" si="2"/>
        <v>1</v>
      </c>
      <c r="D39" s="173">
        <f t="shared" si="3"/>
        <v>24</v>
      </c>
      <c r="E39" s="204"/>
      <c r="F39" s="201"/>
      <c r="G39" s="201"/>
      <c r="H39" s="201"/>
      <c r="I39" s="201"/>
      <c r="J39" s="201"/>
      <c r="K39" s="201"/>
      <c r="L39" s="201"/>
      <c r="M39" s="201"/>
      <c r="N39" s="201"/>
      <c r="O39" s="201"/>
      <c r="P39" s="201"/>
      <c r="Q39" s="201"/>
      <c r="R39" s="201"/>
    </row>
    <row r="40" spans="1:18">
      <c r="A40" s="173" t="str">
        <f t="shared" si="0"/>
        <v>22.1.1.25</v>
      </c>
      <c r="B40" s="173" t="str">
        <f t="shared" si="1"/>
        <v>22.1</v>
      </c>
      <c r="C40" s="173">
        <f t="shared" si="2"/>
        <v>1</v>
      </c>
      <c r="D40" s="173">
        <f t="shared" si="3"/>
        <v>25</v>
      </c>
      <c r="E40" s="204"/>
      <c r="F40" s="201"/>
      <c r="G40" s="201"/>
      <c r="H40" s="201"/>
      <c r="I40" s="201"/>
      <c r="J40" s="201"/>
      <c r="K40" s="201"/>
      <c r="L40" s="201"/>
      <c r="M40" s="201"/>
      <c r="N40" s="201"/>
      <c r="O40" s="201"/>
      <c r="P40" s="201"/>
      <c r="Q40" s="201"/>
      <c r="R40" s="201"/>
    </row>
    <row r="41" spans="1:18">
      <c r="A41" s="173" t="str">
        <f t="shared" si="0"/>
        <v>22.1.1.26</v>
      </c>
      <c r="B41" s="173" t="str">
        <f t="shared" si="1"/>
        <v>22.1</v>
      </c>
      <c r="C41" s="173">
        <f t="shared" si="2"/>
        <v>1</v>
      </c>
      <c r="D41" s="173">
        <f t="shared" si="3"/>
        <v>26</v>
      </c>
      <c r="E41" s="204"/>
      <c r="F41" s="201"/>
      <c r="G41" s="201"/>
      <c r="H41" s="201"/>
      <c r="I41" s="201"/>
      <c r="J41" s="201"/>
      <c r="K41" s="201"/>
      <c r="L41" s="201"/>
      <c r="M41" s="201"/>
      <c r="N41" s="201"/>
      <c r="O41" s="201"/>
      <c r="P41" s="201"/>
      <c r="Q41" s="201"/>
      <c r="R41" s="201"/>
    </row>
    <row r="42" spans="1:18">
      <c r="A42" s="173" t="str">
        <f t="shared" si="0"/>
        <v>22.1.1.27</v>
      </c>
      <c r="B42" s="173" t="str">
        <f t="shared" si="1"/>
        <v>22.1</v>
      </c>
      <c r="C42" s="173">
        <f t="shared" si="2"/>
        <v>1</v>
      </c>
      <c r="D42" s="173">
        <f t="shared" si="3"/>
        <v>27</v>
      </c>
      <c r="E42" s="204"/>
      <c r="F42" s="201"/>
      <c r="G42" s="201"/>
      <c r="H42" s="201"/>
      <c r="I42" s="201"/>
      <c r="J42" s="201"/>
      <c r="K42" s="201"/>
      <c r="L42" s="201"/>
      <c r="M42" s="201"/>
      <c r="N42" s="201"/>
      <c r="O42" s="201"/>
      <c r="P42" s="201"/>
      <c r="Q42" s="201"/>
      <c r="R42" s="201"/>
    </row>
    <row r="43" spans="1:18">
      <c r="A43" s="173" t="str">
        <f t="shared" si="0"/>
        <v>22.1.1.28</v>
      </c>
      <c r="B43" s="173" t="str">
        <f t="shared" si="1"/>
        <v>22.1</v>
      </c>
      <c r="C43" s="173">
        <f t="shared" si="2"/>
        <v>1</v>
      </c>
      <c r="D43" s="173">
        <f t="shared" si="3"/>
        <v>28</v>
      </c>
      <c r="E43" s="204"/>
      <c r="F43" s="201"/>
      <c r="G43" s="201"/>
      <c r="H43" s="201"/>
      <c r="I43" s="201"/>
      <c r="J43" s="201"/>
      <c r="K43" s="201"/>
      <c r="L43" s="201"/>
      <c r="M43" s="201"/>
      <c r="N43" s="201"/>
      <c r="O43" s="201"/>
      <c r="P43" s="201"/>
      <c r="Q43" s="201"/>
      <c r="R43" s="201"/>
    </row>
    <row r="44" spans="1:18">
      <c r="A44" s="173" t="str">
        <f t="shared" si="0"/>
        <v>22.1.1.29</v>
      </c>
      <c r="B44" s="173" t="str">
        <f t="shared" si="1"/>
        <v>22.1</v>
      </c>
      <c r="C44" s="173">
        <f t="shared" si="2"/>
        <v>1</v>
      </c>
      <c r="D44" s="173">
        <f t="shared" si="3"/>
        <v>29</v>
      </c>
      <c r="E44" s="204"/>
      <c r="F44" s="201"/>
      <c r="G44" s="201"/>
      <c r="H44" s="201"/>
      <c r="I44" s="201"/>
      <c r="J44" s="201"/>
      <c r="K44" s="201"/>
      <c r="L44" s="201"/>
      <c r="M44" s="201"/>
      <c r="N44" s="201"/>
      <c r="O44" s="201"/>
      <c r="P44" s="201"/>
      <c r="Q44" s="201"/>
      <c r="R44" s="201"/>
    </row>
    <row r="45" spans="1:18">
      <c r="A45" s="173" t="str">
        <f t="shared" si="0"/>
        <v>22.1.1.30</v>
      </c>
      <c r="B45" s="173" t="str">
        <f t="shared" si="1"/>
        <v>22.1</v>
      </c>
      <c r="C45" s="173">
        <f t="shared" si="2"/>
        <v>1</v>
      </c>
      <c r="D45" s="173">
        <f t="shared" si="3"/>
        <v>30</v>
      </c>
      <c r="E45" s="204"/>
      <c r="F45" s="201"/>
      <c r="G45" s="201"/>
      <c r="H45" s="201"/>
      <c r="I45" s="201"/>
      <c r="J45" s="201"/>
      <c r="K45" s="201"/>
      <c r="L45" s="201"/>
      <c r="M45" s="201"/>
      <c r="N45" s="201"/>
      <c r="O45" s="201"/>
      <c r="P45" s="201"/>
      <c r="Q45" s="201"/>
      <c r="R45" s="201"/>
    </row>
    <row r="46" spans="1:18">
      <c r="A46" s="173" t="str">
        <f t="shared" si="0"/>
        <v>22.1.1.31</v>
      </c>
      <c r="B46" s="173" t="str">
        <f t="shared" si="1"/>
        <v>22.1</v>
      </c>
      <c r="C46" s="173">
        <f t="shared" si="2"/>
        <v>1</v>
      </c>
      <c r="D46" s="173">
        <f t="shared" si="3"/>
        <v>31</v>
      </c>
      <c r="E46" s="204"/>
      <c r="F46" s="201"/>
      <c r="G46" s="201"/>
      <c r="H46" s="201"/>
      <c r="I46" s="201"/>
      <c r="J46" s="201"/>
      <c r="K46" s="201"/>
      <c r="L46" s="201"/>
      <c r="M46" s="201"/>
      <c r="N46" s="201"/>
      <c r="O46" s="201"/>
      <c r="P46" s="201"/>
      <c r="Q46" s="201"/>
      <c r="R46" s="201"/>
    </row>
    <row r="47" spans="1:18">
      <c r="A47" s="173" t="str">
        <f t="shared" si="0"/>
        <v>22.1.1.32</v>
      </c>
      <c r="B47" s="173" t="str">
        <f t="shared" si="1"/>
        <v>22.1</v>
      </c>
      <c r="C47" s="173">
        <f t="shared" si="2"/>
        <v>1</v>
      </c>
      <c r="D47" s="173">
        <f t="shared" si="3"/>
        <v>32</v>
      </c>
      <c r="E47" s="204"/>
      <c r="F47" s="201"/>
      <c r="G47" s="201"/>
      <c r="H47" s="201"/>
      <c r="I47" s="201"/>
      <c r="J47" s="201"/>
      <c r="K47" s="201"/>
      <c r="L47" s="201"/>
      <c r="M47" s="201"/>
      <c r="N47" s="201"/>
      <c r="O47" s="201"/>
      <c r="P47" s="201"/>
      <c r="Q47" s="201"/>
      <c r="R47" s="201"/>
    </row>
    <row r="48" spans="1:18">
      <c r="A48" s="173" t="str">
        <f t="shared" si="0"/>
        <v>22.1.1.33</v>
      </c>
      <c r="B48" s="173" t="str">
        <f t="shared" si="1"/>
        <v>22.1</v>
      </c>
      <c r="C48" s="173">
        <f t="shared" si="2"/>
        <v>1</v>
      </c>
      <c r="D48" s="173">
        <f t="shared" si="3"/>
        <v>33</v>
      </c>
      <c r="E48" s="204"/>
      <c r="F48" s="201"/>
      <c r="G48" s="201"/>
      <c r="H48" s="201"/>
      <c r="I48" s="201"/>
      <c r="J48" s="201"/>
      <c r="K48" s="201"/>
      <c r="L48" s="201"/>
      <c r="M48" s="201"/>
      <c r="N48" s="201"/>
      <c r="O48" s="201"/>
      <c r="P48" s="201"/>
      <c r="Q48" s="201"/>
      <c r="R48" s="201"/>
    </row>
    <row r="49" spans="1:18">
      <c r="A49" s="173" t="str">
        <f t="shared" si="0"/>
        <v>22.1.1.34</v>
      </c>
      <c r="B49" s="173" t="str">
        <f t="shared" si="1"/>
        <v>22.1</v>
      </c>
      <c r="C49" s="173">
        <f t="shared" si="2"/>
        <v>1</v>
      </c>
      <c r="D49" s="173">
        <f t="shared" si="3"/>
        <v>34</v>
      </c>
      <c r="E49" s="204"/>
      <c r="F49" s="201"/>
      <c r="G49" s="201"/>
      <c r="H49" s="201"/>
      <c r="I49" s="201"/>
      <c r="J49" s="201"/>
      <c r="K49" s="201"/>
      <c r="L49" s="201"/>
      <c r="M49" s="201"/>
      <c r="N49" s="201"/>
      <c r="O49" s="201"/>
      <c r="P49" s="201"/>
      <c r="Q49" s="201"/>
      <c r="R49" s="201"/>
    </row>
    <row r="50" spans="1:18">
      <c r="A50" s="173" t="str">
        <f t="shared" si="0"/>
        <v>22.1.1.35</v>
      </c>
      <c r="B50" s="173" t="str">
        <f t="shared" si="1"/>
        <v>22.1</v>
      </c>
      <c r="C50" s="173">
        <f t="shared" si="2"/>
        <v>1</v>
      </c>
      <c r="D50" s="173">
        <f t="shared" si="3"/>
        <v>35</v>
      </c>
      <c r="E50" s="204"/>
      <c r="F50" s="201"/>
      <c r="G50" s="201"/>
      <c r="H50" s="201"/>
      <c r="I50" s="201"/>
      <c r="J50" s="201"/>
      <c r="K50" s="201"/>
      <c r="L50" s="201"/>
      <c r="M50" s="201"/>
      <c r="N50" s="201"/>
      <c r="O50" s="201"/>
      <c r="P50" s="201"/>
      <c r="Q50" s="201"/>
      <c r="R50" s="201"/>
    </row>
    <row r="51" spans="1:18">
      <c r="A51" s="173" t="str">
        <f t="shared" si="0"/>
        <v>22.1.1.36</v>
      </c>
      <c r="B51" s="173" t="str">
        <f t="shared" si="1"/>
        <v>22.1</v>
      </c>
      <c r="C51" s="173">
        <f t="shared" si="2"/>
        <v>1</v>
      </c>
      <c r="D51" s="173">
        <f t="shared" si="3"/>
        <v>36</v>
      </c>
      <c r="E51" s="204"/>
      <c r="F51" s="201"/>
      <c r="G51" s="201"/>
      <c r="H51" s="201"/>
      <c r="I51" s="201"/>
      <c r="J51" s="201"/>
      <c r="K51" s="201"/>
      <c r="L51" s="201"/>
      <c r="M51" s="201"/>
      <c r="N51" s="201"/>
      <c r="O51" s="201"/>
      <c r="P51" s="201"/>
      <c r="Q51" s="201"/>
      <c r="R51" s="201"/>
    </row>
    <row r="52" spans="1:18">
      <c r="A52" s="173" t="str">
        <f t="shared" si="0"/>
        <v>22.1.1.37</v>
      </c>
      <c r="B52" s="173" t="str">
        <f t="shared" si="1"/>
        <v>22.1</v>
      </c>
      <c r="C52" s="173">
        <f t="shared" si="2"/>
        <v>1</v>
      </c>
      <c r="D52" s="173">
        <f t="shared" si="3"/>
        <v>37</v>
      </c>
      <c r="E52" s="204"/>
      <c r="F52" s="201"/>
      <c r="G52" s="201"/>
      <c r="H52" s="201"/>
      <c r="I52" s="201"/>
      <c r="J52" s="201"/>
      <c r="K52" s="201"/>
      <c r="L52" s="201"/>
      <c r="M52" s="201"/>
      <c r="N52" s="201"/>
      <c r="O52" s="201"/>
      <c r="P52" s="201"/>
      <c r="Q52" s="201"/>
      <c r="R52" s="201"/>
    </row>
    <row r="53" spans="1:18">
      <c r="A53" s="173" t="str">
        <f t="shared" si="0"/>
        <v>22.1.1.38</v>
      </c>
      <c r="B53" s="173" t="str">
        <f t="shared" si="1"/>
        <v>22.1</v>
      </c>
      <c r="C53" s="173">
        <f t="shared" si="2"/>
        <v>1</v>
      </c>
      <c r="D53" s="173">
        <f t="shared" si="3"/>
        <v>38</v>
      </c>
      <c r="E53" s="204"/>
      <c r="F53" s="201"/>
      <c r="G53" s="201"/>
      <c r="H53" s="201"/>
      <c r="I53" s="201"/>
      <c r="J53" s="201"/>
      <c r="K53" s="201"/>
      <c r="L53" s="201"/>
      <c r="M53" s="201"/>
      <c r="N53" s="201"/>
      <c r="O53" s="201"/>
      <c r="P53" s="201"/>
      <c r="Q53" s="201"/>
      <c r="R53" s="201"/>
    </row>
    <row r="54" spans="1:18">
      <c r="A54" s="173" t="str">
        <f t="shared" si="0"/>
        <v>22.1.1.39</v>
      </c>
      <c r="B54" s="173" t="str">
        <f t="shared" si="1"/>
        <v>22.1</v>
      </c>
      <c r="C54" s="173">
        <f t="shared" si="2"/>
        <v>1</v>
      </c>
      <c r="D54" s="173">
        <f t="shared" si="3"/>
        <v>39</v>
      </c>
      <c r="E54" s="204"/>
      <c r="F54" s="201"/>
      <c r="G54" s="201"/>
      <c r="H54" s="201"/>
      <c r="I54" s="201"/>
      <c r="J54" s="201"/>
      <c r="K54" s="201"/>
      <c r="L54" s="201"/>
      <c r="M54" s="201"/>
      <c r="N54" s="201"/>
      <c r="O54" s="201"/>
      <c r="P54" s="201"/>
      <c r="Q54" s="201"/>
      <c r="R54" s="201"/>
    </row>
    <row r="55" spans="1:18">
      <c r="A55" s="173" t="str">
        <f t="shared" si="0"/>
        <v>22.1.1.40</v>
      </c>
      <c r="B55" s="173" t="str">
        <f t="shared" si="1"/>
        <v>22.1</v>
      </c>
      <c r="C55" s="173">
        <f t="shared" si="2"/>
        <v>1</v>
      </c>
      <c r="D55" s="173">
        <f t="shared" si="3"/>
        <v>40</v>
      </c>
      <c r="E55" s="204"/>
      <c r="F55" s="201"/>
      <c r="G55" s="201"/>
      <c r="H55" s="201"/>
      <c r="I55" s="201"/>
      <c r="J55" s="201"/>
      <c r="K55" s="201"/>
      <c r="L55" s="201"/>
      <c r="M55" s="201"/>
      <c r="N55" s="201"/>
      <c r="O55" s="201"/>
      <c r="P55" s="201"/>
      <c r="Q55" s="201"/>
      <c r="R55" s="201"/>
    </row>
    <row r="56" spans="1:18">
      <c r="A56" s="175" t="str">
        <f t="shared" si="0"/>
        <v>22.1.1.41</v>
      </c>
      <c r="B56" s="175" t="str">
        <f t="shared" si="1"/>
        <v>22.1</v>
      </c>
      <c r="C56" s="175">
        <f t="shared" si="2"/>
        <v>1</v>
      </c>
      <c r="D56" s="175">
        <f t="shared" si="3"/>
        <v>41</v>
      </c>
      <c r="E56" s="203"/>
      <c r="F56" s="202"/>
      <c r="G56" s="202"/>
      <c r="H56" s="202"/>
      <c r="I56" s="202"/>
      <c r="J56" s="202"/>
      <c r="K56" s="202"/>
      <c r="L56" s="202"/>
      <c r="M56" s="202"/>
      <c r="N56" s="202"/>
      <c r="O56" s="202"/>
      <c r="P56" s="202"/>
      <c r="Q56" s="202"/>
      <c r="R56" s="202"/>
    </row>
    <row r="57" spans="1:18" s="82" customFormat="1">
      <c r="A57" s="181"/>
      <c r="B57" s="181"/>
      <c r="C57" s="181"/>
      <c r="D57" s="181"/>
      <c r="E57" s="181"/>
      <c r="F57" s="182"/>
      <c r="G57" s="182"/>
      <c r="H57" s="182"/>
      <c r="I57" s="182"/>
      <c r="J57" s="182"/>
      <c r="K57" s="182"/>
      <c r="L57" s="182"/>
      <c r="M57" s="182"/>
      <c r="N57" s="182"/>
      <c r="O57" s="182"/>
      <c r="P57" s="182"/>
      <c r="Q57" s="182"/>
      <c r="R57" s="182"/>
    </row>
    <row r="58" spans="1:18">
      <c r="A58" s="179"/>
      <c r="B58" s="179"/>
      <c r="C58" s="179"/>
      <c r="D58" s="179"/>
      <c r="E58" s="179"/>
      <c r="F58" s="180"/>
      <c r="G58" s="180"/>
      <c r="H58" s="180"/>
      <c r="I58" s="180"/>
      <c r="J58" s="180"/>
      <c r="K58" s="180"/>
      <c r="L58" s="180"/>
      <c r="M58" s="180"/>
      <c r="N58" s="180"/>
      <c r="O58" s="180"/>
      <c r="P58" s="180"/>
      <c r="Q58" s="180"/>
      <c r="R58" s="180"/>
    </row>
    <row r="59" spans="1:18" ht="19.8">
      <c r="A59" s="187" t="s">
        <v>24625</v>
      </c>
    </row>
    <row r="60" spans="1:18" ht="34.200000000000003">
      <c r="A60" s="183" t="s">
        <v>6968</v>
      </c>
      <c r="B60" s="11" t="s">
        <v>6969</v>
      </c>
      <c r="C60" s="244" t="s">
        <v>24601</v>
      </c>
      <c r="D60" s="245"/>
      <c r="E60" s="176" t="s">
        <v>24626</v>
      </c>
      <c r="F60" s="177" t="s">
        <v>24627</v>
      </c>
      <c r="G60" s="177" t="s">
        <v>24604</v>
      </c>
      <c r="H60" s="178" t="s">
        <v>24605</v>
      </c>
      <c r="I60" s="246" t="s">
        <v>24606</v>
      </c>
      <c r="J60" s="247"/>
      <c r="K60" s="247"/>
      <c r="L60" s="247"/>
      <c r="M60" s="247"/>
      <c r="N60" s="247"/>
      <c r="O60" s="247"/>
      <c r="P60" s="247"/>
      <c r="Q60" s="247"/>
      <c r="R60" s="248"/>
    </row>
    <row r="61" spans="1:18">
      <c r="A61" s="184"/>
      <c r="B61" s="185" t="s">
        <v>24628</v>
      </c>
      <c r="C61" s="186" t="s">
        <v>24607</v>
      </c>
      <c r="D61" s="186" t="s">
        <v>24608</v>
      </c>
      <c r="E61" s="186"/>
      <c r="F61" s="177"/>
      <c r="G61" s="177"/>
      <c r="H61" s="177"/>
      <c r="I61" s="177" t="s">
        <v>24609</v>
      </c>
      <c r="J61" s="177" t="s">
        <v>24610</v>
      </c>
      <c r="K61" s="177" t="s">
        <v>24611</v>
      </c>
      <c r="L61" s="177" t="s">
        <v>24612</v>
      </c>
      <c r="M61" s="177" t="s">
        <v>24613</v>
      </c>
      <c r="N61" s="177" t="s">
        <v>24614</v>
      </c>
      <c r="O61" s="177" t="s">
        <v>24615</v>
      </c>
      <c r="P61" s="177" t="s">
        <v>24616</v>
      </c>
      <c r="Q61" s="177" t="s">
        <v>24617</v>
      </c>
      <c r="R61" s="177" t="s">
        <v>24618</v>
      </c>
    </row>
    <row r="62" spans="1:18">
      <c r="A62" s="172" t="str">
        <f t="shared" si="0"/>
        <v>22.1.2.1</v>
      </c>
      <c r="B62" s="172" t="str">
        <f>+'TAB 1 Codificação CC Órgão'!D10</f>
        <v>22.1</v>
      </c>
      <c r="C62" s="172">
        <v>2</v>
      </c>
      <c r="D62" s="172">
        <v>1</v>
      </c>
      <c r="E62" s="205"/>
      <c r="F62" s="194"/>
      <c r="G62" s="194"/>
      <c r="H62" s="194"/>
      <c r="I62" s="207"/>
      <c r="J62" s="207"/>
      <c r="K62" s="207"/>
      <c r="L62" s="207"/>
      <c r="M62" s="207"/>
      <c r="N62" s="207"/>
      <c r="O62" s="207"/>
      <c r="P62" s="207"/>
      <c r="Q62" s="207"/>
      <c r="R62" s="207"/>
    </row>
    <row r="63" spans="1:18">
      <c r="A63" s="173" t="str">
        <f t="shared" si="0"/>
        <v>22.1.2.2</v>
      </c>
      <c r="B63" s="173" t="str">
        <f>+B62</f>
        <v>22.1</v>
      </c>
      <c r="C63" s="173">
        <f>+C62</f>
        <v>2</v>
      </c>
      <c r="D63" s="173">
        <f>+D62+1</f>
        <v>2</v>
      </c>
      <c r="E63" s="204"/>
      <c r="F63" s="201"/>
      <c r="G63" s="201"/>
      <c r="H63" s="201"/>
      <c r="I63" s="201"/>
      <c r="J63" s="201"/>
      <c r="K63" s="201"/>
      <c r="L63" s="201"/>
      <c r="M63" s="201"/>
      <c r="N63" s="201"/>
      <c r="O63" s="201"/>
      <c r="P63" s="201"/>
      <c r="Q63" s="201"/>
      <c r="R63" s="201"/>
    </row>
    <row r="64" spans="1:18">
      <c r="A64" s="173" t="str">
        <f t="shared" si="0"/>
        <v>22.1.2.3</v>
      </c>
      <c r="B64" s="173" t="str">
        <f t="shared" ref="B64:B127" si="4">+B63</f>
        <v>22.1</v>
      </c>
      <c r="C64" s="173">
        <f t="shared" ref="C64:C127" si="5">+C63</f>
        <v>2</v>
      </c>
      <c r="D64" s="173">
        <f t="shared" ref="D64:D127" si="6">+D63+1</f>
        <v>3</v>
      </c>
      <c r="E64" s="204"/>
      <c r="F64" s="201"/>
      <c r="G64" s="201"/>
      <c r="H64" s="201"/>
      <c r="I64" s="201"/>
      <c r="J64" s="201"/>
      <c r="K64" s="201"/>
      <c r="L64" s="201"/>
      <c r="M64" s="201"/>
      <c r="N64" s="201"/>
      <c r="O64" s="201"/>
      <c r="P64" s="201"/>
      <c r="Q64" s="201"/>
      <c r="R64" s="201"/>
    </row>
    <row r="65" spans="1:18">
      <c r="A65" s="173" t="str">
        <f t="shared" si="0"/>
        <v>22.1.2.4</v>
      </c>
      <c r="B65" s="173" t="str">
        <f t="shared" si="4"/>
        <v>22.1</v>
      </c>
      <c r="C65" s="173">
        <f t="shared" si="5"/>
        <v>2</v>
      </c>
      <c r="D65" s="173">
        <f t="shared" si="6"/>
        <v>4</v>
      </c>
      <c r="E65" s="204"/>
      <c r="F65" s="201"/>
      <c r="G65" s="201"/>
      <c r="H65" s="201"/>
      <c r="I65" s="201"/>
      <c r="J65" s="201"/>
      <c r="K65" s="201"/>
      <c r="L65" s="201"/>
      <c r="M65" s="201"/>
      <c r="N65" s="201"/>
      <c r="O65" s="201"/>
      <c r="P65" s="201"/>
      <c r="Q65" s="201"/>
      <c r="R65" s="201"/>
    </row>
    <row r="66" spans="1:18">
      <c r="A66" s="173" t="str">
        <f t="shared" si="0"/>
        <v>22.1.2.5</v>
      </c>
      <c r="B66" s="173" t="str">
        <f t="shared" si="4"/>
        <v>22.1</v>
      </c>
      <c r="C66" s="173">
        <f t="shared" si="5"/>
        <v>2</v>
      </c>
      <c r="D66" s="173">
        <f t="shared" si="6"/>
        <v>5</v>
      </c>
      <c r="E66" s="204"/>
      <c r="F66" s="201"/>
      <c r="G66" s="201"/>
      <c r="H66" s="201"/>
      <c r="I66" s="201"/>
      <c r="J66" s="201"/>
      <c r="K66" s="201"/>
      <c r="L66" s="201"/>
      <c r="M66" s="201"/>
      <c r="N66" s="201"/>
      <c r="O66" s="201"/>
      <c r="P66" s="201"/>
      <c r="Q66" s="201"/>
      <c r="R66" s="201"/>
    </row>
    <row r="67" spans="1:18">
      <c r="A67" s="173" t="str">
        <f t="shared" si="0"/>
        <v>22.1.2.6</v>
      </c>
      <c r="B67" s="173" t="str">
        <f t="shared" si="4"/>
        <v>22.1</v>
      </c>
      <c r="C67" s="173">
        <f t="shared" si="5"/>
        <v>2</v>
      </c>
      <c r="D67" s="173">
        <f t="shared" si="6"/>
        <v>6</v>
      </c>
      <c r="E67" s="204"/>
      <c r="F67" s="201"/>
      <c r="G67" s="201"/>
      <c r="H67" s="201"/>
      <c r="I67" s="201"/>
      <c r="J67" s="201"/>
      <c r="K67" s="201"/>
      <c r="L67" s="201"/>
      <c r="M67" s="201"/>
      <c r="N67" s="201"/>
      <c r="O67" s="201"/>
      <c r="P67" s="201"/>
      <c r="Q67" s="201"/>
      <c r="R67" s="201"/>
    </row>
    <row r="68" spans="1:18">
      <c r="A68" s="173" t="str">
        <f t="shared" si="0"/>
        <v>22.1.2.7</v>
      </c>
      <c r="B68" s="173" t="str">
        <f t="shared" si="4"/>
        <v>22.1</v>
      </c>
      <c r="C68" s="173">
        <f t="shared" si="5"/>
        <v>2</v>
      </c>
      <c r="D68" s="173">
        <f t="shared" si="6"/>
        <v>7</v>
      </c>
      <c r="E68" s="204"/>
      <c r="F68" s="201"/>
      <c r="G68" s="201"/>
      <c r="H68" s="201"/>
      <c r="I68" s="201"/>
      <c r="J68" s="201"/>
      <c r="K68" s="201"/>
      <c r="L68" s="201"/>
      <c r="M68" s="201"/>
      <c r="N68" s="201"/>
      <c r="O68" s="201"/>
      <c r="P68" s="201"/>
      <c r="Q68" s="201"/>
      <c r="R68" s="201"/>
    </row>
    <row r="69" spans="1:18">
      <c r="A69" s="173" t="str">
        <f t="shared" si="0"/>
        <v>22.1.2.8</v>
      </c>
      <c r="B69" s="173" t="str">
        <f t="shared" si="4"/>
        <v>22.1</v>
      </c>
      <c r="C69" s="173">
        <f t="shared" si="5"/>
        <v>2</v>
      </c>
      <c r="D69" s="173">
        <f t="shared" si="6"/>
        <v>8</v>
      </c>
      <c r="E69" s="204"/>
      <c r="F69" s="201"/>
      <c r="G69" s="201"/>
      <c r="H69" s="201"/>
      <c r="I69" s="201"/>
      <c r="J69" s="201"/>
      <c r="K69" s="201"/>
      <c r="L69" s="201"/>
      <c r="M69" s="201"/>
      <c r="N69" s="201"/>
      <c r="O69" s="201"/>
      <c r="P69" s="201"/>
      <c r="Q69" s="201"/>
      <c r="R69" s="201"/>
    </row>
    <row r="70" spans="1:18">
      <c r="A70" s="173" t="str">
        <f t="shared" si="0"/>
        <v>22.1.2.9</v>
      </c>
      <c r="B70" s="173" t="str">
        <f t="shared" si="4"/>
        <v>22.1</v>
      </c>
      <c r="C70" s="173">
        <f t="shared" si="5"/>
        <v>2</v>
      </c>
      <c r="D70" s="173">
        <f t="shared" si="6"/>
        <v>9</v>
      </c>
      <c r="E70" s="204"/>
      <c r="F70" s="201"/>
      <c r="G70" s="201"/>
      <c r="H70" s="201"/>
      <c r="I70" s="201"/>
      <c r="J70" s="201"/>
      <c r="K70" s="201"/>
      <c r="L70" s="201"/>
      <c r="M70" s="201"/>
      <c r="N70" s="201"/>
      <c r="O70" s="201"/>
      <c r="P70" s="201"/>
      <c r="Q70" s="201"/>
      <c r="R70" s="201"/>
    </row>
    <row r="71" spans="1:18">
      <c r="A71" s="173" t="str">
        <f t="shared" si="0"/>
        <v>22.1.2.10</v>
      </c>
      <c r="B71" s="173" t="str">
        <f t="shared" si="4"/>
        <v>22.1</v>
      </c>
      <c r="C71" s="173">
        <f t="shared" si="5"/>
        <v>2</v>
      </c>
      <c r="D71" s="173">
        <f t="shared" si="6"/>
        <v>10</v>
      </c>
      <c r="E71" s="204"/>
      <c r="F71" s="201"/>
      <c r="G71" s="201"/>
      <c r="H71" s="201"/>
      <c r="I71" s="201"/>
      <c r="J71" s="201"/>
      <c r="K71" s="201"/>
      <c r="L71" s="201"/>
      <c r="M71" s="201"/>
      <c r="N71" s="201"/>
      <c r="O71" s="201"/>
      <c r="P71" s="201"/>
      <c r="Q71" s="201"/>
      <c r="R71" s="201"/>
    </row>
    <row r="72" spans="1:18">
      <c r="A72" s="173" t="str">
        <f t="shared" si="0"/>
        <v>22.1.2.11</v>
      </c>
      <c r="B72" s="173" t="str">
        <f t="shared" si="4"/>
        <v>22.1</v>
      </c>
      <c r="C72" s="173">
        <f t="shared" si="5"/>
        <v>2</v>
      </c>
      <c r="D72" s="173">
        <f t="shared" si="6"/>
        <v>11</v>
      </c>
      <c r="E72" s="204"/>
      <c r="F72" s="201"/>
      <c r="G72" s="201"/>
      <c r="H72" s="201"/>
      <c r="I72" s="201"/>
      <c r="J72" s="201"/>
      <c r="K72" s="201"/>
      <c r="L72" s="201"/>
      <c r="M72" s="201"/>
      <c r="N72" s="201"/>
      <c r="O72" s="201"/>
      <c r="P72" s="201"/>
      <c r="Q72" s="201"/>
      <c r="R72" s="201"/>
    </row>
    <row r="73" spans="1:18">
      <c r="A73" s="173" t="str">
        <f t="shared" si="0"/>
        <v>22.1.2.12</v>
      </c>
      <c r="B73" s="173" t="str">
        <f t="shared" si="4"/>
        <v>22.1</v>
      </c>
      <c r="C73" s="173">
        <f t="shared" si="5"/>
        <v>2</v>
      </c>
      <c r="D73" s="173">
        <f t="shared" si="6"/>
        <v>12</v>
      </c>
      <c r="E73" s="204"/>
      <c r="F73" s="201"/>
      <c r="G73" s="201"/>
      <c r="H73" s="201"/>
      <c r="I73" s="201"/>
      <c r="J73" s="201"/>
      <c r="K73" s="201"/>
      <c r="L73" s="201"/>
      <c r="M73" s="201"/>
      <c r="N73" s="201"/>
      <c r="O73" s="201"/>
      <c r="P73" s="201"/>
      <c r="Q73" s="201"/>
      <c r="R73" s="201"/>
    </row>
    <row r="74" spans="1:18">
      <c r="A74" s="173" t="str">
        <f t="shared" si="0"/>
        <v>22.1.2.13</v>
      </c>
      <c r="B74" s="173" t="str">
        <f t="shared" si="4"/>
        <v>22.1</v>
      </c>
      <c r="C74" s="173">
        <f t="shared" si="5"/>
        <v>2</v>
      </c>
      <c r="D74" s="173">
        <f t="shared" si="6"/>
        <v>13</v>
      </c>
      <c r="E74" s="204"/>
      <c r="F74" s="201"/>
      <c r="G74" s="201"/>
      <c r="H74" s="201"/>
      <c r="I74" s="201"/>
      <c r="J74" s="201"/>
      <c r="K74" s="201"/>
      <c r="L74" s="201"/>
      <c r="M74" s="201"/>
      <c r="N74" s="201"/>
      <c r="O74" s="201"/>
      <c r="P74" s="201"/>
      <c r="Q74" s="201"/>
      <c r="R74" s="201"/>
    </row>
    <row r="75" spans="1:18">
      <c r="A75" s="173" t="str">
        <f t="shared" si="0"/>
        <v>22.1.2.14</v>
      </c>
      <c r="B75" s="173" t="str">
        <f t="shared" si="4"/>
        <v>22.1</v>
      </c>
      <c r="C75" s="173">
        <f t="shared" si="5"/>
        <v>2</v>
      </c>
      <c r="D75" s="173">
        <f t="shared" si="6"/>
        <v>14</v>
      </c>
      <c r="E75" s="204"/>
      <c r="F75" s="201"/>
      <c r="G75" s="201"/>
      <c r="H75" s="201"/>
      <c r="I75" s="201"/>
      <c r="J75" s="201"/>
      <c r="K75" s="201"/>
      <c r="L75" s="201"/>
      <c r="M75" s="201"/>
      <c r="N75" s="201"/>
      <c r="O75" s="201"/>
      <c r="P75" s="201"/>
      <c r="Q75" s="201"/>
      <c r="R75" s="201"/>
    </row>
    <row r="76" spans="1:18">
      <c r="A76" s="173" t="str">
        <f t="shared" si="0"/>
        <v>22.1.2.15</v>
      </c>
      <c r="B76" s="173" t="str">
        <f t="shared" si="4"/>
        <v>22.1</v>
      </c>
      <c r="C76" s="173">
        <f t="shared" si="5"/>
        <v>2</v>
      </c>
      <c r="D76" s="173">
        <f t="shared" si="6"/>
        <v>15</v>
      </c>
      <c r="E76" s="204"/>
      <c r="F76" s="201"/>
      <c r="G76" s="201"/>
      <c r="H76" s="201"/>
      <c r="I76" s="201"/>
      <c r="J76" s="201"/>
      <c r="K76" s="201"/>
      <c r="L76" s="201"/>
      <c r="M76" s="201"/>
      <c r="N76" s="201"/>
      <c r="O76" s="201"/>
      <c r="P76" s="201"/>
      <c r="Q76" s="201"/>
      <c r="R76" s="201"/>
    </row>
    <row r="77" spans="1:18">
      <c r="A77" s="173" t="str">
        <f t="shared" si="0"/>
        <v>22.1.2.16</v>
      </c>
      <c r="B77" s="173" t="str">
        <f t="shared" si="4"/>
        <v>22.1</v>
      </c>
      <c r="C77" s="173">
        <f t="shared" si="5"/>
        <v>2</v>
      </c>
      <c r="D77" s="173">
        <f t="shared" si="6"/>
        <v>16</v>
      </c>
      <c r="E77" s="204"/>
      <c r="F77" s="201"/>
      <c r="G77" s="201"/>
      <c r="H77" s="201"/>
      <c r="I77" s="201"/>
      <c r="J77" s="201"/>
      <c r="K77" s="201"/>
      <c r="L77" s="201"/>
      <c r="M77" s="201"/>
      <c r="N77" s="201"/>
      <c r="O77" s="201"/>
      <c r="P77" s="201"/>
      <c r="Q77" s="201"/>
      <c r="R77" s="201"/>
    </row>
    <row r="78" spans="1:18">
      <c r="A78" s="173" t="str">
        <f t="shared" si="0"/>
        <v>22.1.2.17</v>
      </c>
      <c r="B78" s="173" t="str">
        <f t="shared" si="4"/>
        <v>22.1</v>
      </c>
      <c r="C78" s="173">
        <f t="shared" si="5"/>
        <v>2</v>
      </c>
      <c r="D78" s="173">
        <f t="shared" si="6"/>
        <v>17</v>
      </c>
      <c r="E78" s="204"/>
      <c r="F78" s="201"/>
      <c r="G78" s="201"/>
      <c r="H78" s="201"/>
      <c r="I78" s="201"/>
      <c r="J78" s="201"/>
      <c r="K78" s="201"/>
      <c r="L78" s="201"/>
      <c r="M78" s="201"/>
      <c r="N78" s="201"/>
      <c r="O78" s="201"/>
      <c r="P78" s="201"/>
      <c r="Q78" s="201"/>
      <c r="R78" s="201"/>
    </row>
    <row r="79" spans="1:18">
      <c r="A79" s="173" t="str">
        <f t="shared" si="0"/>
        <v>22.1.2.18</v>
      </c>
      <c r="B79" s="173" t="str">
        <f t="shared" si="4"/>
        <v>22.1</v>
      </c>
      <c r="C79" s="173">
        <f t="shared" si="5"/>
        <v>2</v>
      </c>
      <c r="D79" s="173">
        <f t="shared" si="6"/>
        <v>18</v>
      </c>
      <c r="E79" s="204"/>
      <c r="F79" s="201"/>
      <c r="G79" s="201"/>
      <c r="H79" s="201"/>
      <c r="I79" s="201"/>
      <c r="J79" s="201"/>
      <c r="K79" s="201"/>
      <c r="L79" s="201"/>
      <c r="M79" s="201"/>
      <c r="N79" s="201"/>
      <c r="O79" s="201"/>
      <c r="P79" s="201"/>
      <c r="Q79" s="201"/>
      <c r="R79" s="201"/>
    </row>
    <row r="80" spans="1:18">
      <c r="A80" s="173" t="str">
        <f t="shared" si="0"/>
        <v>22.1.2.19</v>
      </c>
      <c r="B80" s="173" t="str">
        <f t="shared" si="4"/>
        <v>22.1</v>
      </c>
      <c r="C80" s="173">
        <f t="shared" si="5"/>
        <v>2</v>
      </c>
      <c r="D80" s="173">
        <f t="shared" si="6"/>
        <v>19</v>
      </c>
      <c r="E80" s="204"/>
      <c r="F80" s="201"/>
      <c r="G80" s="201"/>
      <c r="H80" s="201"/>
      <c r="I80" s="201"/>
      <c r="J80" s="201"/>
      <c r="K80" s="201"/>
      <c r="L80" s="201"/>
      <c r="M80" s="201"/>
      <c r="N80" s="201"/>
      <c r="O80" s="201"/>
      <c r="P80" s="201"/>
      <c r="Q80" s="201"/>
      <c r="R80" s="201"/>
    </row>
    <row r="81" spans="1:18">
      <c r="A81" s="173" t="str">
        <f t="shared" ref="A81:A144" si="7">CONCATENATE(B81,".",C81,".",D81)</f>
        <v>22.1.2.20</v>
      </c>
      <c r="B81" s="173" t="str">
        <f t="shared" si="4"/>
        <v>22.1</v>
      </c>
      <c r="C81" s="173">
        <f t="shared" si="5"/>
        <v>2</v>
      </c>
      <c r="D81" s="173">
        <f t="shared" si="6"/>
        <v>20</v>
      </c>
      <c r="E81" s="204"/>
      <c r="F81" s="201"/>
      <c r="G81" s="201"/>
      <c r="H81" s="201"/>
      <c r="I81" s="201"/>
      <c r="J81" s="201"/>
      <c r="K81" s="201"/>
      <c r="L81" s="201"/>
      <c r="M81" s="201"/>
      <c r="N81" s="201"/>
      <c r="O81" s="201"/>
      <c r="P81" s="201"/>
      <c r="Q81" s="201"/>
      <c r="R81" s="201"/>
    </row>
    <row r="82" spans="1:18">
      <c r="A82" s="173" t="str">
        <f t="shared" si="7"/>
        <v>22.1.2.21</v>
      </c>
      <c r="B82" s="173" t="str">
        <f t="shared" si="4"/>
        <v>22.1</v>
      </c>
      <c r="C82" s="173">
        <f t="shared" si="5"/>
        <v>2</v>
      </c>
      <c r="D82" s="173">
        <f t="shared" si="6"/>
        <v>21</v>
      </c>
      <c r="E82" s="204"/>
      <c r="F82" s="201"/>
      <c r="G82" s="201"/>
      <c r="H82" s="201"/>
      <c r="I82" s="201"/>
      <c r="J82" s="201"/>
      <c r="K82" s="201"/>
      <c r="L82" s="201"/>
      <c r="M82" s="201"/>
      <c r="N82" s="201"/>
      <c r="O82" s="201"/>
      <c r="P82" s="201"/>
      <c r="Q82" s="201"/>
      <c r="R82" s="201"/>
    </row>
    <row r="83" spans="1:18">
      <c r="A83" s="173" t="str">
        <f t="shared" si="7"/>
        <v>22.1.2.22</v>
      </c>
      <c r="B83" s="173" t="str">
        <f t="shared" si="4"/>
        <v>22.1</v>
      </c>
      <c r="C83" s="173">
        <f t="shared" si="5"/>
        <v>2</v>
      </c>
      <c r="D83" s="173">
        <f t="shared" si="6"/>
        <v>22</v>
      </c>
      <c r="E83" s="204"/>
      <c r="F83" s="201"/>
      <c r="G83" s="201"/>
      <c r="H83" s="201"/>
      <c r="I83" s="201"/>
      <c r="J83" s="201"/>
      <c r="K83" s="201"/>
      <c r="L83" s="201"/>
      <c r="M83" s="201"/>
      <c r="N83" s="201"/>
      <c r="O83" s="201"/>
      <c r="P83" s="201"/>
      <c r="Q83" s="201"/>
      <c r="R83" s="201"/>
    </row>
    <row r="84" spans="1:18">
      <c r="A84" s="173" t="str">
        <f t="shared" si="7"/>
        <v>22.1.2.23</v>
      </c>
      <c r="B84" s="173" t="str">
        <f t="shared" si="4"/>
        <v>22.1</v>
      </c>
      <c r="C84" s="173">
        <f t="shared" si="5"/>
        <v>2</v>
      </c>
      <c r="D84" s="173">
        <f t="shared" si="6"/>
        <v>23</v>
      </c>
      <c r="E84" s="204"/>
      <c r="F84" s="201"/>
      <c r="G84" s="201"/>
      <c r="H84" s="201"/>
      <c r="I84" s="201"/>
      <c r="J84" s="201"/>
      <c r="K84" s="201"/>
      <c r="L84" s="201"/>
      <c r="M84" s="201"/>
      <c r="N84" s="201"/>
      <c r="O84" s="201"/>
      <c r="P84" s="201"/>
      <c r="Q84" s="201"/>
      <c r="R84" s="201"/>
    </row>
    <row r="85" spans="1:18">
      <c r="A85" s="173" t="str">
        <f t="shared" si="7"/>
        <v>22.1.2.24</v>
      </c>
      <c r="B85" s="173" t="str">
        <f t="shared" si="4"/>
        <v>22.1</v>
      </c>
      <c r="C85" s="173">
        <f t="shared" si="5"/>
        <v>2</v>
      </c>
      <c r="D85" s="173">
        <f t="shared" si="6"/>
        <v>24</v>
      </c>
      <c r="E85" s="204"/>
      <c r="F85" s="201"/>
      <c r="G85" s="201"/>
      <c r="H85" s="201"/>
      <c r="I85" s="201"/>
      <c r="J85" s="201"/>
      <c r="K85" s="201"/>
      <c r="L85" s="201"/>
      <c r="M85" s="201"/>
      <c r="N85" s="201"/>
      <c r="O85" s="201"/>
      <c r="P85" s="201"/>
      <c r="Q85" s="201"/>
      <c r="R85" s="201"/>
    </row>
    <row r="86" spans="1:18">
      <c r="A86" s="173" t="str">
        <f t="shared" si="7"/>
        <v>22.1.2.25</v>
      </c>
      <c r="B86" s="173" t="str">
        <f t="shared" si="4"/>
        <v>22.1</v>
      </c>
      <c r="C86" s="173">
        <f t="shared" si="5"/>
        <v>2</v>
      </c>
      <c r="D86" s="173">
        <f t="shared" si="6"/>
        <v>25</v>
      </c>
      <c r="E86" s="204"/>
      <c r="F86" s="201"/>
      <c r="G86" s="201"/>
      <c r="H86" s="201"/>
      <c r="I86" s="201"/>
      <c r="J86" s="201"/>
      <c r="K86" s="201"/>
      <c r="L86" s="201"/>
      <c r="M86" s="201"/>
      <c r="N86" s="201"/>
      <c r="O86" s="201"/>
      <c r="P86" s="201"/>
      <c r="Q86" s="201"/>
      <c r="R86" s="201"/>
    </row>
    <row r="87" spans="1:18">
      <c r="A87" s="173" t="str">
        <f t="shared" si="7"/>
        <v>22.1.2.26</v>
      </c>
      <c r="B87" s="173" t="str">
        <f t="shared" si="4"/>
        <v>22.1</v>
      </c>
      <c r="C87" s="173">
        <f t="shared" si="5"/>
        <v>2</v>
      </c>
      <c r="D87" s="173">
        <f t="shared" si="6"/>
        <v>26</v>
      </c>
      <c r="E87" s="204"/>
      <c r="F87" s="201"/>
      <c r="G87" s="201"/>
      <c r="H87" s="201"/>
      <c r="I87" s="201"/>
      <c r="J87" s="201"/>
      <c r="K87" s="201"/>
      <c r="L87" s="201"/>
      <c r="M87" s="201"/>
      <c r="N87" s="201"/>
      <c r="O87" s="201"/>
      <c r="P87" s="201"/>
      <c r="Q87" s="201"/>
      <c r="R87" s="201"/>
    </row>
    <row r="88" spans="1:18">
      <c r="A88" s="173" t="str">
        <f t="shared" si="7"/>
        <v>22.1.2.27</v>
      </c>
      <c r="B88" s="173" t="str">
        <f t="shared" si="4"/>
        <v>22.1</v>
      </c>
      <c r="C88" s="173">
        <f t="shared" si="5"/>
        <v>2</v>
      </c>
      <c r="D88" s="173">
        <f t="shared" si="6"/>
        <v>27</v>
      </c>
      <c r="E88" s="204"/>
      <c r="F88" s="201"/>
      <c r="G88" s="201"/>
      <c r="H88" s="201"/>
      <c r="I88" s="201"/>
      <c r="J88" s="201"/>
      <c r="K88" s="201"/>
      <c r="L88" s="201"/>
      <c r="M88" s="201"/>
      <c r="N88" s="201"/>
      <c r="O88" s="201"/>
      <c r="P88" s="201"/>
      <c r="Q88" s="201"/>
      <c r="R88" s="201"/>
    </row>
    <row r="89" spans="1:18">
      <c r="A89" s="173" t="str">
        <f t="shared" si="7"/>
        <v>22.1.2.28</v>
      </c>
      <c r="B89" s="173" t="str">
        <f t="shared" si="4"/>
        <v>22.1</v>
      </c>
      <c r="C89" s="173">
        <f t="shared" si="5"/>
        <v>2</v>
      </c>
      <c r="D89" s="173">
        <f t="shared" si="6"/>
        <v>28</v>
      </c>
      <c r="E89" s="204"/>
      <c r="F89" s="201"/>
      <c r="G89" s="201"/>
      <c r="H89" s="201"/>
      <c r="I89" s="201"/>
      <c r="J89" s="201"/>
      <c r="K89" s="201"/>
      <c r="L89" s="201"/>
      <c r="M89" s="201"/>
      <c r="N89" s="201"/>
      <c r="O89" s="201"/>
      <c r="P89" s="201"/>
      <c r="Q89" s="201"/>
      <c r="R89" s="201"/>
    </row>
    <row r="90" spans="1:18">
      <c r="A90" s="173" t="str">
        <f t="shared" si="7"/>
        <v>22.1.2.29</v>
      </c>
      <c r="B90" s="173" t="str">
        <f t="shared" si="4"/>
        <v>22.1</v>
      </c>
      <c r="C90" s="173">
        <f t="shared" si="5"/>
        <v>2</v>
      </c>
      <c r="D90" s="173">
        <f t="shared" si="6"/>
        <v>29</v>
      </c>
      <c r="E90" s="204"/>
      <c r="F90" s="201"/>
      <c r="G90" s="201"/>
      <c r="H90" s="201"/>
      <c r="I90" s="201"/>
      <c r="J90" s="201"/>
      <c r="K90" s="201"/>
      <c r="L90" s="201"/>
      <c r="M90" s="201"/>
      <c r="N90" s="201"/>
      <c r="O90" s="201"/>
      <c r="P90" s="201"/>
      <c r="Q90" s="201"/>
      <c r="R90" s="201"/>
    </row>
    <row r="91" spans="1:18">
      <c r="A91" s="173" t="str">
        <f t="shared" si="7"/>
        <v>22.1.2.30</v>
      </c>
      <c r="B91" s="173" t="str">
        <f t="shared" si="4"/>
        <v>22.1</v>
      </c>
      <c r="C91" s="173">
        <f t="shared" si="5"/>
        <v>2</v>
      </c>
      <c r="D91" s="173">
        <f t="shared" si="6"/>
        <v>30</v>
      </c>
      <c r="E91" s="204"/>
      <c r="F91" s="201"/>
      <c r="G91" s="201"/>
      <c r="H91" s="201"/>
      <c r="I91" s="201"/>
      <c r="J91" s="201"/>
      <c r="K91" s="201"/>
      <c r="L91" s="201"/>
      <c r="M91" s="201"/>
      <c r="N91" s="201"/>
      <c r="O91" s="201"/>
      <c r="P91" s="201"/>
      <c r="Q91" s="201"/>
      <c r="R91" s="201"/>
    </row>
    <row r="92" spans="1:18">
      <c r="A92" s="173" t="str">
        <f t="shared" si="7"/>
        <v>22.1.2.31</v>
      </c>
      <c r="B92" s="173" t="str">
        <f t="shared" si="4"/>
        <v>22.1</v>
      </c>
      <c r="C92" s="173">
        <f t="shared" si="5"/>
        <v>2</v>
      </c>
      <c r="D92" s="173">
        <f t="shared" si="6"/>
        <v>31</v>
      </c>
      <c r="E92" s="204"/>
      <c r="F92" s="201"/>
      <c r="G92" s="201"/>
      <c r="H92" s="201"/>
      <c r="I92" s="201"/>
      <c r="J92" s="201"/>
      <c r="K92" s="201"/>
      <c r="L92" s="201"/>
      <c r="M92" s="201"/>
      <c r="N92" s="201"/>
      <c r="O92" s="201"/>
      <c r="P92" s="201"/>
      <c r="Q92" s="201"/>
      <c r="R92" s="201"/>
    </row>
    <row r="93" spans="1:18">
      <c r="A93" s="173" t="str">
        <f t="shared" si="7"/>
        <v>22.1.2.32</v>
      </c>
      <c r="B93" s="173" t="str">
        <f t="shared" si="4"/>
        <v>22.1</v>
      </c>
      <c r="C93" s="173">
        <f t="shared" si="5"/>
        <v>2</v>
      </c>
      <c r="D93" s="173">
        <f t="shared" si="6"/>
        <v>32</v>
      </c>
      <c r="E93" s="204"/>
      <c r="F93" s="201"/>
      <c r="G93" s="201"/>
      <c r="H93" s="201"/>
      <c r="I93" s="201"/>
      <c r="J93" s="201"/>
      <c r="K93" s="201"/>
      <c r="L93" s="201"/>
      <c r="M93" s="201"/>
      <c r="N93" s="201"/>
      <c r="O93" s="201"/>
      <c r="P93" s="201"/>
      <c r="Q93" s="201"/>
      <c r="R93" s="201"/>
    </row>
    <row r="94" spans="1:18">
      <c r="A94" s="173" t="str">
        <f t="shared" si="7"/>
        <v>22.1.2.33</v>
      </c>
      <c r="B94" s="173" t="str">
        <f t="shared" si="4"/>
        <v>22.1</v>
      </c>
      <c r="C94" s="173">
        <f t="shared" si="5"/>
        <v>2</v>
      </c>
      <c r="D94" s="173">
        <f t="shared" si="6"/>
        <v>33</v>
      </c>
      <c r="E94" s="204"/>
      <c r="F94" s="201"/>
      <c r="G94" s="201"/>
      <c r="H94" s="201"/>
      <c r="I94" s="201"/>
      <c r="J94" s="201"/>
      <c r="K94" s="201"/>
      <c r="L94" s="201"/>
      <c r="M94" s="201"/>
      <c r="N94" s="201"/>
      <c r="O94" s="201"/>
      <c r="P94" s="201"/>
      <c r="Q94" s="201"/>
      <c r="R94" s="201"/>
    </row>
    <row r="95" spans="1:18">
      <c r="A95" s="173" t="str">
        <f t="shared" si="7"/>
        <v>22.1.2.34</v>
      </c>
      <c r="B95" s="173" t="str">
        <f t="shared" si="4"/>
        <v>22.1</v>
      </c>
      <c r="C95" s="173">
        <f t="shared" si="5"/>
        <v>2</v>
      </c>
      <c r="D95" s="173">
        <f t="shared" si="6"/>
        <v>34</v>
      </c>
      <c r="E95" s="204"/>
      <c r="F95" s="201"/>
      <c r="G95" s="201"/>
      <c r="H95" s="201"/>
      <c r="I95" s="201"/>
      <c r="J95" s="201"/>
      <c r="K95" s="201"/>
      <c r="L95" s="201"/>
      <c r="M95" s="201"/>
      <c r="N95" s="201"/>
      <c r="O95" s="201"/>
      <c r="P95" s="201"/>
      <c r="Q95" s="201"/>
      <c r="R95" s="201"/>
    </row>
    <row r="96" spans="1:18">
      <c r="A96" s="173" t="str">
        <f t="shared" si="7"/>
        <v>22.1.2.35</v>
      </c>
      <c r="B96" s="173" t="str">
        <f t="shared" si="4"/>
        <v>22.1</v>
      </c>
      <c r="C96" s="173">
        <f t="shared" si="5"/>
        <v>2</v>
      </c>
      <c r="D96" s="173">
        <f t="shared" si="6"/>
        <v>35</v>
      </c>
      <c r="E96" s="204"/>
      <c r="F96" s="201"/>
      <c r="G96" s="201"/>
      <c r="H96" s="201"/>
      <c r="I96" s="201"/>
      <c r="J96" s="201"/>
      <c r="K96" s="201"/>
      <c r="L96" s="201"/>
      <c r="M96" s="201"/>
      <c r="N96" s="201"/>
      <c r="O96" s="201"/>
      <c r="P96" s="201"/>
      <c r="Q96" s="201"/>
      <c r="R96" s="201"/>
    </row>
    <row r="97" spans="1:18">
      <c r="A97" s="173" t="str">
        <f t="shared" si="7"/>
        <v>22.1.2.36</v>
      </c>
      <c r="B97" s="173" t="str">
        <f t="shared" si="4"/>
        <v>22.1</v>
      </c>
      <c r="C97" s="173">
        <f t="shared" si="5"/>
        <v>2</v>
      </c>
      <c r="D97" s="173">
        <f t="shared" si="6"/>
        <v>36</v>
      </c>
      <c r="E97" s="204"/>
      <c r="F97" s="201"/>
      <c r="G97" s="201"/>
      <c r="H97" s="201"/>
      <c r="I97" s="201"/>
      <c r="J97" s="201"/>
      <c r="K97" s="201"/>
      <c r="L97" s="201"/>
      <c r="M97" s="201"/>
      <c r="N97" s="201"/>
      <c r="O97" s="201"/>
      <c r="P97" s="201"/>
      <c r="Q97" s="201"/>
      <c r="R97" s="201"/>
    </row>
    <row r="98" spans="1:18">
      <c r="A98" s="173" t="str">
        <f t="shared" si="7"/>
        <v>22.1.2.37</v>
      </c>
      <c r="B98" s="173" t="str">
        <f t="shared" si="4"/>
        <v>22.1</v>
      </c>
      <c r="C98" s="173">
        <f t="shared" si="5"/>
        <v>2</v>
      </c>
      <c r="D98" s="173">
        <f t="shared" si="6"/>
        <v>37</v>
      </c>
      <c r="E98" s="204"/>
      <c r="F98" s="201"/>
      <c r="G98" s="201"/>
      <c r="H98" s="201"/>
      <c r="I98" s="201"/>
      <c r="J98" s="201"/>
      <c r="K98" s="201"/>
      <c r="L98" s="201"/>
      <c r="M98" s="201"/>
      <c r="N98" s="201"/>
      <c r="O98" s="201"/>
      <c r="P98" s="201"/>
      <c r="Q98" s="201"/>
      <c r="R98" s="201"/>
    </row>
    <row r="99" spans="1:18">
      <c r="A99" s="173" t="str">
        <f t="shared" si="7"/>
        <v>22.1.2.38</v>
      </c>
      <c r="B99" s="173" t="str">
        <f t="shared" si="4"/>
        <v>22.1</v>
      </c>
      <c r="C99" s="173">
        <f t="shared" si="5"/>
        <v>2</v>
      </c>
      <c r="D99" s="173">
        <f t="shared" si="6"/>
        <v>38</v>
      </c>
      <c r="E99" s="204"/>
      <c r="F99" s="201"/>
      <c r="G99" s="201"/>
      <c r="H99" s="201"/>
      <c r="I99" s="201"/>
      <c r="J99" s="201"/>
      <c r="K99" s="201"/>
      <c r="L99" s="201"/>
      <c r="M99" s="201"/>
      <c r="N99" s="201"/>
      <c r="O99" s="201"/>
      <c r="P99" s="201"/>
      <c r="Q99" s="201"/>
      <c r="R99" s="201"/>
    </row>
    <row r="100" spans="1:18">
      <c r="A100" s="173" t="str">
        <f t="shared" si="7"/>
        <v>22.1.2.39</v>
      </c>
      <c r="B100" s="173" t="str">
        <f t="shared" si="4"/>
        <v>22.1</v>
      </c>
      <c r="C100" s="173">
        <f t="shared" si="5"/>
        <v>2</v>
      </c>
      <c r="D100" s="173">
        <f t="shared" si="6"/>
        <v>39</v>
      </c>
      <c r="E100" s="204"/>
      <c r="F100" s="201"/>
      <c r="G100" s="201"/>
      <c r="H100" s="201"/>
      <c r="I100" s="201"/>
      <c r="J100" s="201"/>
      <c r="K100" s="201"/>
      <c r="L100" s="201"/>
      <c r="M100" s="201"/>
      <c r="N100" s="201"/>
      <c r="O100" s="201"/>
      <c r="P100" s="201"/>
      <c r="Q100" s="201"/>
      <c r="R100" s="201"/>
    </row>
    <row r="101" spans="1:18">
      <c r="A101" s="173" t="str">
        <f t="shared" si="7"/>
        <v>22.1.2.40</v>
      </c>
      <c r="B101" s="173" t="str">
        <f t="shared" si="4"/>
        <v>22.1</v>
      </c>
      <c r="C101" s="173">
        <f t="shared" si="5"/>
        <v>2</v>
      </c>
      <c r="D101" s="173">
        <f t="shared" si="6"/>
        <v>40</v>
      </c>
      <c r="E101" s="204"/>
      <c r="F101" s="201"/>
      <c r="G101" s="201"/>
      <c r="H101" s="201"/>
      <c r="I101" s="201"/>
      <c r="J101" s="201"/>
      <c r="K101" s="201"/>
      <c r="L101" s="201"/>
      <c r="M101" s="201"/>
      <c r="N101" s="201"/>
      <c r="O101" s="201"/>
      <c r="P101" s="201"/>
      <c r="Q101" s="201"/>
      <c r="R101" s="201"/>
    </row>
    <row r="102" spans="1:18">
      <c r="A102" s="173" t="str">
        <f t="shared" si="7"/>
        <v>22.1.2.41</v>
      </c>
      <c r="B102" s="173" t="str">
        <f t="shared" si="4"/>
        <v>22.1</v>
      </c>
      <c r="C102" s="173">
        <f t="shared" si="5"/>
        <v>2</v>
      </c>
      <c r="D102" s="173">
        <f t="shared" si="6"/>
        <v>41</v>
      </c>
      <c r="E102" s="204"/>
      <c r="F102" s="201"/>
      <c r="G102" s="201"/>
      <c r="H102" s="201"/>
      <c r="I102" s="201"/>
      <c r="J102" s="201"/>
      <c r="K102" s="201"/>
      <c r="L102" s="201"/>
      <c r="M102" s="201"/>
      <c r="N102" s="201"/>
      <c r="O102" s="201"/>
      <c r="P102" s="201"/>
      <c r="Q102" s="201"/>
      <c r="R102" s="201"/>
    </row>
    <row r="103" spans="1:18">
      <c r="A103" s="173" t="str">
        <f t="shared" si="7"/>
        <v>22.1.2.42</v>
      </c>
      <c r="B103" s="173" t="str">
        <f t="shared" si="4"/>
        <v>22.1</v>
      </c>
      <c r="C103" s="173">
        <f t="shared" si="5"/>
        <v>2</v>
      </c>
      <c r="D103" s="173">
        <f t="shared" si="6"/>
        <v>42</v>
      </c>
      <c r="E103" s="204"/>
      <c r="F103" s="201"/>
      <c r="G103" s="201"/>
      <c r="H103" s="201"/>
      <c r="I103" s="201"/>
      <c r="J103" s="201"/>
      <c r="K103" s="201"/>
      <c r="L103" s="201"/>
      <c r="M103" s="201"/>
      <c r="N103" s="201"/>
      <c r="O103" s="201"/>
      <c r="P103" s="201"/>
      <c r="Q103" s="201"/>
      <c r="R103" s="201"/>
    </row>
    <row r="104" spans="1:18">
      <c r="A104" s="173" t="str">
        <f t="shared" si="7"/>
        <v>22.1.2.43</v>
      </c>
      <c r="B104" s="173" t="str">
        <f t="shared" si="4"/>
        <v>22.1</v>
      </c>
      <c r="C104" s="173">
        <f t="shared" si="5"/>
        <v>2</v>
      </c>
      <c r="D104" s="173">
        <f t="shared" si="6"/>
        <v>43</v>
      </c>
      <c r="E104" s="204"/>
      <c r="F104" s="201"/>
      <c r="G104" s="201"/>
      <c r="H104" s="201"/>
      <c r="I104" s="201"/>
      <c r="J104" s="201"/>
      <c r="K104" s="201"/>
      <c r="L104" s="201"/>
      <c r="M104" s="201"/>
      <c r="N104" s="201"/>
      <c r="O104" s="201"/>
      <c r="P104" s="201"/>
      <c r="Q104" s="201"/>
      <c r="R104" s="201"/>
    </row>
    <row r="105" spans="1:18">
      <c r="A105" s="173" t="str">
        <f t="shared" si="7"/>
        <v>22.1.2.44</v>
      </c>
      <c r="B105" s="173" t="str">
        <f t="shared" si="4"/>
        <v>22.1</v>
      </c>
      <c r="C105" s="173">
        <f t="shared" si="5"/>
        <v>2</v>
      </c>
      <c r="D105" s="173">
        <f t="shared" si="6"/>
        <v>44</v>
      </c>
      <c r="E105" s="204"/>
      <c r="F105" s="201"/>
      <c r="G105" s="201"/>
      <c r="H105" s="201"/>
      <c r="I105" s="201"/>
      <c r="J105" s="201"/>
      <c r="K105" s="201"/>
      <c r="L105" s="201"/>
      <c r="M105" s="201"/>
      <c r="N105" s="201"/>
      <c r="O105" s="201"/>
      <c r="P105" s="201"/>
      <c r="Q105" s="201"/>
      <c r="R105" s="201"/>
    </row>
    <row r="106" spans="1:18">
      <c r="A106" s="173" t="str">
        <f t="shared" si="7"/>
        <v>22.1.2.45</v>
      </c>
      <c r="B106" s="173" t="str">
        <f t="shared" si="4"/>
        <v>22.1</v>
      </c>
      <c r="C106" s="173">
        <f t="shared" si="5"/>
        <v>2</v>
      </c>
      <c r="D106" s="173">
        <f t="shared" si="6"/>
        <v>45</v>
      </c>
      <c r="E106" s="204"/>
      <c r="F106" s="201"/>
      <c r="G106" s="201"/>
      <c r="H106" s="201"/>
      <c r="I106" s="201"/>
      <c r="J106" s="201"/>
      <c r="K106" s="201"/>
      <c r="L106" s="201"/>
      <c r="M106" s="201"/>
      <c r="N106" s="201"/>
      <c r="O106" s="201"/>
      <c r="P106" s="201"/>
      <c r="Q106" s="201"/>
      <c r="R106" s="201"/>
    </row>
    <row r="107" spans="1:18">
      <c r="A107" s="173" t="str">
        <f t="shared" si="7"/>
        <v>22.1.2.46</v>
      </c>
      <c r="B107" s="173" t="str">
        <f t="shared" si="4"/>
        <v>22.1</v>
      </c>
      <c r="C107" s="173">
        <f t="shared" si="5"/>
        <v>2</v>
      </c>
      <c r="D107" s="173">
        <f t="shared" si="6"/>
        <v>46</v>
      </c>
      <c r="E107" s="204"/>
      <c r="F107" s="201"/>
      <c r="G107" s="201"/>
      <c r="H107" s="201"/>
      <c r="I107" s="201"/>
      <c r="J107" s="201"/>
      <c r="K107" s="201"/>
      <c r="L107" s="201"/>
      <c r="M107" s="201"/>
      <c r="N107" s="201"/>
      <c r="O107" s="201"/>
      <c r="P107" s="201"/>
      <c r="Q107" s="201"/>
      <c r="R107" s="201"/>
    </row>
    <row r="108" spans="1:18">
      <c r="A108" s="173" t="str">
        <f t="shared" si="7"/>
        <v>22.1.2.47</v>
      </c>
      <c r="B108" s="173" t="str">
        <f t="shared" si="4"/>
        <v>22.1</v>
      </c>
      <c r="C108" s="173">
        <f t="shared" si="5"/>
        <v>2</v>
      </c>
      <c r="D108" s="173">
        <f t="shared" si="6"/>
        <v>47</v>
      </c>
      <c r="E108" s="204"/>
      <c r="F108" s="201"/>
      <c r="G108" s="201"/>
      <c r="H108" s="201"/>
      <c r="I108" s="201"/>
      <c r="J108" s="201"/>
      <c r="K108" s="201"/>
      <c r="L108" s="201"/>
      <c r="M108" s="201"/>
      <c r="N108" s="201"/>
      <c r="O108" s="201"/>
      <c r="P108" s="201"/>
      <c r="Q108" s="201"/>
      <c r="R108" s="201"/>
    </row>
    <row r="109" spans="1:18">
      <c r="A109" s="173" t="str">
        <f t="shared" si="7"/>
        <v>22.1.2.48</v>
      </c>
      <c r="B109" s="173" t="str">
        <f t="shared" si="4"/>
        <v>22.1</v>
      </c>
      <c r="C109" s="173">
        <f t="shared" si="5"/>
        <v>2</v>
      </c>
      <c r="D109" s="173">
        <f t="shared" si="6"/>
        <v>48</v>
      </c>
      <c r="E109" s="204"/>
      <c r="F109" s="201"/>
      <c r="G109" s="201"/>
      <c r="H109" s="201"/>
      <c r="I109" s="201"/>
      <c r="J109" s="201"/>
      <c r="K109" s="201"/>
      <c r="L109" s="201"/>
      <c r="M109" s="201"/>
      <c r="N109" s="201"/>
      <c r="O109" s="201"/>
      <c r="P109" s="201"/>
      <c r="Q109" s="201"/>
      <c r="R109" s="201"/>
    </row>
    <row r="110" spans="1:18">
      <c r="A110" s="173" t="str">
        <f t="shared" si="7"/>
        <v>22.1.2.49</v>
      </c>
      <c r="B110" s="173" t="str">
        <f t="shared" si="4"/>
        <v>22.1</v>
      </c>
      <c r="C110" s="173">
        <f t="shared" si="5"/>
        <v>2</v>
      </c>
      <c r="D110" s="173">
        <f t="shared" si="6"/>
        <v>49</v>
      </c>
      <c r="E110" s="204"/>
      <c r="F110" s="201"/>
      <c r="G110" s="201"/>
      <c r="H110" s="201"/>
      <c r="I110" s="201"/>
      <c r="J110" s="201"/>
      <c r="K110" s="201"/>
      <c r="L110" s="201"/>
      <c r="M110" s="201"/>
      <c r="N110" s="201"/>
      <c r="O110" s="201"/>
      <c r="P110" s="201"/>
      <c r="Q110" s="201"/>
      <c r="R110" s="201"/>
    </row>
    <row r="111" spans="1:18">
      <c r="A111" s="173" t="str">
        <f t="shared" si="7"/>
        <v>22.1.2.50</v>
      </c>
      <c r="B111" s="173" t="str">
        <f t="shared" si="4"/>
        <v>22.1</v>
      </c>
      <c r="C111" s="173">
        <f t="shared" si="5"/>
        <v>2</v>
      </c>
      <c r="D111" s="173">
        <f t="shared" si="6"/>
        <v>50</v>
      </c>
      <c r="E111" s="204"/>
      <c r="F111" s="201"/>
      <c r="G111" s="201"/>
      <c r="H111" s="201"/>
      <c r="I111" s="201"/>
      <c r="J111" s="201"/>
      <c r="K111" s="201"/>
      <c r="L111" s="201"/>
      <c r="M111" s="201"/>
      <c r="N111" s="201"/>
      <c r="O111" s="201"/>
      <c r="P111" s="201"/>
      <c r="Q111" s="201"/>
      <c r="R111" s="201"/>
    </row>
    <row r="112" spans="1:18">
      <c r="A112" s="173" t="str">
        <f t="shared" si="7"/>
        <v>22.1.2.51</v>
      </c>
      <c r="B112" s="173" t="str">
        <f t="shared" si="4"/>
        <v>22.1</v>
      </c>
      <c r="C112" s="173">
        <f t="shared" si="5"/>
        <v>2</v>
      </c>
      <c r="D112" s="173">
        <f t="shared" si="6"/>
        <v>51</v>
      </c>
      <c r="E112" s="204"/>
      <c r="F112" s="201"/>
      <c r="G112" s="201"/>
      <c r="H112" s="201"/>
      <c r="I112" s="201"/>
      <c r="J112" s="201"/>
      <c r="K112" s="201"/>
      <c r="L112" s="201"/>
      <c r="M112" s="201"/>
      <c r="N112" s="201"/>
      <c r="O112" s="201"/>
      <c r="P112" s="201"/>
      <c r="Q112" s="201"/>
      <c r="R112" s="201"/>
    </row>
    <row r="113" spans="1:18">
      <c r="A113" s="173" t="str">
        <f t="shared" si="7"/>
        <v>22.1.2.52</v>
      </c>
      <c r="B113" s="173" t="str">
        <f t="shared" si="4"/>
        <v>22.1</v>
      </c>
      <c r="C113" s="173">
        <f t="shared" si="5"/>
        <v>2</v>
      </c>
      <c r="D113" s="173">
        <f t="shared" si="6"/>
        <v>52</v>
      </c>
      <c r="E113" s="204"/>
      <c r="F113" s="201"/>
      <c r="G113" s="201"/>
      <c r="H113" s="201"/>
      <c r="I113" s="201"/>
      <c r="J113" s="201"/>
      <c r="K113" s="201"/>
      <c r="L113" s="201"/>
      <c r="M113" s="201"/>
      <c r="N113" s="201"/>
      <c r="O113" s="201"/>
      <c r="P113" s="201"/>
      <c r="Q113" s="201"/>
      <c r="R113" s="201"/>
    </row>
    <row r="114" spans="1:18">
      <c r="A114" s="173" t="str">
        <f t="shared" si="7"/>
        <v>22.1.2.53</v>
      </c>
      <c r="B114" s="173" t="str">
        <f t="shared" si="4"/>
        <v>22.1</v>
      </c>
      <c r="C114" s="173">
        <f t="shared" si="5"/>
        <v>2</v>
      </c>
      <c r="D114" s="173">
        <f t="shared" si="6"/>
        <v>53</v>
      </c>
      <c r="E114" s="204"/>
      <c r="F114" s="201"/>
      <c r="G114" s="201"/>
      <c r="H114" s="201"/>
      <c r="I114" s="201"/>
      <c r="J114" s="201"/>
      <c r="K114" s="201"/>
      <c r="L114" s="201"/>
      <c r="M114" s="201"/>
      <c r="N114" s="201"/>
      <c r="O114" s="201"/>
      <c r="P114" s="201"/>
      <c r="Q114" s="201"/>
      <c r="R114" s="201"/>
    </row>
    <row r="115" spans="1:18">
      <c r="A115" s="173" t="str">
        <f t="shared" si="7"/>
        <v>22.1.2.54</v>
      </c>
      <c r="B115" s="173" t="str">
        <f t="shared" si="4"/>
        <v>22.1</v>
      </c>
      <c r="C115" s="173">
        <f t="shared" si="5"/>
        <v>2</v>
      </c>
      <c r="D115" s="173">
        <f t="shared" si="6"/>
        <v>54</v>
      </c>
      <c r="E115" s="204"/>
      <c r="F115" s="201"/>
      <c r="G115" s="201"/>
      <c r="H115" s="201"/>
      <c r="I115" s="201"/>
      <c r="J115" s="201"/>
      <c r="K115" s="201"/>
      <c r="L115" s="201"/>
      <c r="M115" s="201"/>
      <c r="N115" s="201"/>
      <c r="O115" s="201"/>
      <c r="P115" s="201"/>
      <c r="Q115" s="201"/>
      <c r="R115" s="201"/>
    </row>
    <row r="116" spans="1:18">
      <c r="A116" s="173" t="str">
        <f t="shared" si="7"/>
        <v>22.1.2.55</v>
      </c>
      <c r="B116" s="173" t="str">
        <f t="shared" si="4"/>
        <v>22.1</v>
      </c>
      <c r="C116" s="173">
        <f t="shared" si="5"/>
        <v>2</v>
      </c>
      <c r="D116" s="173">
        <f t="shared" si="6"/>
        <v>55</v>
      </c>
      <c r="E116" s="204"/>
      <c r="F116" s="201"/>
      <c r="G116" s="201"/>
      <c r="H116" s="201"/>
      <c r="I116" s="201"/>
      <c r="J116" s="201"/>
      <c r="K116" s="201"/>
      <c r="L116" s="201"/>
      <c r="M116" s="201"/>
      <c r="N116" s="201"/>
      <c r="O116" s="201"/>
      <c r="P116" s="201"/>
      <c r="Q116" s="201"/>
      <c r="R116" s="201"/>
    </row>
    <row r="117" spans="1:18">
      <c r="A117" s="173" t="str">
        <f t="shared" si="7"/>
        <v>22.1.2.56</v>
      </c>
      <c r="B117" s="173" t="str">
        <f t="shared" si="4"/>
        <v>22.1</v>
      </c>
      <c r="C117" s="173">
        <f t="shared" si="5"/>
        <v>2</v>
      </c>
      <c r="D117" s="173">
        <f t="shared" si="6"/>
        <v>56</v>
      </c>
      <c r="E117" s="204"/>
      <c r="F117" s="201"/>
      <c r="G117" s="201"/>
      <c r="H117" s="201"/>
      <c r="I117" s="201"/>
      <c r="J117" s="201"/>
      <c r="K117" s="201"/>
      <c r="L117" s="201"/>
      <c r="M117" s="201"/>
      <c r="N117" s="201"/>
      <c r="O117" s="201"/>
      <c r="P117" s="201"/>
      <c r="Q117" s="201"/>
      <c r="R117" s="201"/>
    </row>
    <row r="118" spans="1:18">
      <c r="A118" s="173" t="str">
        <f t="shared" si="7"/>
        <v>22.1.2.57</v>
      </c>
      <c r="B118" s="173" t="str">
        <f t="shared" si="4"/>
        <v>22.1</v>
      </c>
      <c r="C118" s="173">
        <f t="shared" si="5"/>
        <v>2</v>
      </c>
      <c r="D118" s="173">
        <f t="shared" si="6"/>
        <v>57</v>
      </c>
      <c r="E118" s="204"/>
      <c r="F118" s="201"/>
      <c r="G118" s="201"/>
      <c r="H118" s="201"/>
      <c r="I118" s="201"/>
      <c r="J118" s="201"/>
      <c r="K118" s="201"/>
      <c r="L118" s="201"/>
      <c r="M118" s="201"/>
      <c r="N118" s="201"/>
      <c r="O118" s="201"/>
      <c r="P118" s="201"/>
      <c r="Q118" s="201"/>
      <c r="R118" s="201"/>
    </row>
    <row r="119" spans="1:18">
      <c r="A119" s="173" t="str">
        <f t="shared" si="7"/>
        <v>22.1.2.58</v>
      </c>
      <c r="B119" s="173" t="str">
        <f t="shared" si="4"/>
        <v>22.1</v>
      </c>
      <c r="C119" s="173">
        <f t="shared" si="5"/>
        <v>2</v>
      </c>
      <c r="D119" s="173">
        <f t="shared" si="6"/>
        <v>58</v>
      </c>
      <c r="E119" s="204"/>
      <c r="F119" s="201"/>
      <c r="G119" s="201"/>
      <c r="H119" s="201"/>
      <c r="I119" s="201"/>
      <c r="J119" s="201"/>
      <c r="K119" s="201"/>
      <c r="L119" s="201"/>
      <c r="M119" s="201"/>
      <c r="N119" s="201"/>
      <c r="O119" s="201"/>
      <c r="P119" s="201"/>
      <c r="Q119" s="201"/>
      <c r="R119" s="201"/>
    </row>
    <row r="120" spans="1:18">
      <c r="A120" s="173" t="str">
        <f t="shared" si="7"/>
        <v>22.1.2.59</v>
      </c>
      <c r="B120" s="173" t="str">
        <f t="shared" si="4"/>
        <v>22.1</v>
      </c>
      <c r="C120" s="173">
        <f t="shared" si="5"/>
        <v>2</v>
      </c>
      <c r="D120" s="173">
        <f t="shared" si="6"/>
        <v>59</v>
      </c>
      <c r="E120" s="204"/>
      <c r="F120" s="201"/>
      <c r="G120" s="201"/>
      <c r="H120" s="201"/>
      <c r="I120" s="201"/>
      <c r="J120" s="201"/>
      <c r="K120" s="201"/>
      <c r="L120" s="201"/>
      <c r="M120" s="201"/>
      <c r="N120" s="201"/>
      <c r="O120" s="201"/>
      <c r="P120" s="201"/>
      <c r="Q120" s="201"/>
      <c r="R120" s="201"/>
    </row>
    <row r="121" spans="1:18">
      <c r="A121" s="173" t="str">
        <f t="shared" si="7"/>
        <v>22.1.2.60</v>
      </c>
      <c r="B121" s="173" t="str">
        <f t="shared" si="4"/>
        <v>22.1</v>
      </c>
      <c r="C121" s="173">
        <f t="shared" si="5"/>
        <v>2</v>
      </c>
      <c r="D121" s="173">
        <f t="shared" si="6"/>
        <v>60</v>
      </c>
      <c r="E121" s="204"/>
      <c r="F121" s="201"/>
      <c r="G121" s="201"/>
      <c r="H121" s="201"/>
      <c r="I121" s="201"/>
      <c r="J121" s="201"/>
      <c r="K121" s="201"/>
      <c r="L121" s="201"/>
      <c r="M121" s="201"/>
      <c r="N121" s="201"/>
      <c r="O121" s="201"/>
      <c r="P121" s="201"/>
      <c r="Q121" s="201"/>
      <c r="R121" s="201"/>
    </row>
    <row r="122" spans="1:18">
      <c r="A122" s="173" t="str">
        <f t="shared" si="7"/>
        <v>22.1.2.61</v>
      </c>
      <c r="B122" s="173" t="str">
        <f t="shared" si="4"/>
        <v>22.1</v>
      </c>
      <c r="C122" s="173">
        <f t="shared" si="5"/>
        <v>2</v>
      </c>
      <c r="D122" s="173">
        <f t="shared" si="6"/>
        <v>61</v>
      </c>
      <c r="E122" s="204"/>
      <c r="F122" s="201"/>
      <c r="G122" s="201"/>
      <c r="H122" s="201"/>
      <c r="I122" s="201"/>
      <c r="J122" s="201"/>
      <c r="K122" s="201"/>
      <c r="L122" s="201"/>
      <c r="M122" s="201"/>
      <c r="N122" s="201"/>
      <c r="O122" s="201"/>
      <c r="P122" s="201"/>
      <c r="Q122" s="201"/>
      <c r="R122" s="201"/>
    </row>
    <row r="123" spans="1:18">
      <c r="A123" s="173" t="str">
        <f t="shared" si="7"/>
        <v>22.1.2.62</v>
      </c>
      <c r="B123" s="173" t="str">
        <f t="shared" si="4"/>
        <v>22.1</v>
      </c>
      <c r="C123" s="173">
        <f t="shared" si="5"/>
        <v>2</v>
      </c>
      <c r="D123" s="173">
        <f t="shared" si="6"/>
        <v>62</v>
      </c>
      <c r="E123" s="204"/>
      <c r="F123" s="201"/>
      <c r="G123" s="201"/>
      <c r="H123" s="201"/>
      <c r="I123" s="201"/>
      <c r="J123" s="201"/>
      <c r="K123" s="201"/>
      <c r="L123" s="201"/>
      <c r="M123" s="201"/>
      <c r="N123" s="201"/>
      <c r="O123" s="201"/>
      <c r="P123" s="201"/>
      <c r="Q123" s="201"/>
      <c r="R123" s="201"/>
    </row>
    <row r="124" spans="1:18">
      <c r="A124" s="173" t="str">
        <f t="shared" si="7"/>
        <v>22.1.2.63</v>
      </c>
      <c r="B124" s="173" t="str">
        <f t="shared" si="4"/>
        <v>22.1</v>
      </c>
      <c r="C124" s="173">
        <f t="shared" si="5"/>
        <v>2</v>
      </c>
      <c r="D124" s="173">
        <f t="shared" si="6"/>
        <v>63</v>
      </c>
      <c r="E124" s="204"/>
      <c r="F124" s="201"/>
      <c r="G124" s="201"/>
      <c r="H124" s="201"/>
      <c r="I124" s="201"/>
      <c r="J124" s="201"/>
      <c r="K124" s="201"/>
      <c r="L124" s="201"/>
      <c r="M124" s="201"/>
      <c r="N124" s="201"/>
      <c r="O124" s="201"/>
      <c r="P124" s="201"/>
      <c r="Q124" s="201"/>
      <c r="R124" s="201"/>
    </row>
    <row r="125" spans="1:18">
      <c r="A125" s="173" t="str">
        <f t="shared" si="7"/>
        <v>22.1.2.64</v>
      </c>
      <c r="B125" s="173" t="str">
        <f t="shared" si="4"/>
        <v>22.1</v>
      </c>
      <c r="C125" s="173">
        <f t="shared" si="5"/>
        <v>2</v>
      </c>
      <c r="D125" s="173">
        <f t="shared" si="6"/>
        <v>64</v>
      </c>
      <c r="E125" s="204"/>
      <c r="F125" s="201"/>
      <c r="G125" s="201"/>
      <c r="H125" s="201"/>
      <c r="I125" s="201"/>
      <c r="J125" s="201"/>
      <c r="K125" s="201"/>
      <c r="L125" s="201"/>
      <c r="M125" s="201"/>
      <c r="N125" s="201"/>
      <c r="O125" s="201"/>
      <c r="P125" s="201"/>
      <c r="Q125" s="201"/>
      <c r="R125" s="201"/>
    </row>
    <row r="126" spans="1:18">
      <c r="A126" s="173" t="str">
        <f t="shared" si="7"/>
        <v>22.1.2.65</v>
      </c>
      <c r="B126" s="173" t="str">
        <f t="shared" si="4"/>
        <v>22.1</v>
      </c>
      <c r="C126" s="173">
        <f t="shared" si="5"/>
        <v>2</v>
      </c>
      <c r="D126" s="173">
        <f t="shared" si="6"/>
        <v>65</v>
      </c>
      <c r="E126" s="204"/>
      <c r="F126" s="201"/>
      <c r="G126" s="201"/>
      <c r="H126" s="201"/>
      <c r="I126" s="201"/>
      <c r="J126" s="201"/>
      <c r="K126" s="201"/>
      <c r="L126" s="201"/>
      <c r="M126" s="201"/>
      <c r="N126" s="201"/>
      <c r="O126" s="201"/>
      <c r="P126" s="201"/>
      <c r="Q126" s="201"/>
      <c r="R126" s="201"/>
    </row>
    <row r="127" spans="1:18">
      <c r="A127" s="173" t="str">
        <f t="shared" si="7"/>
        <v>22.1.2.66</v>
      </c>
      <c r="B127" s="173" t="str">
        <f t="shared" si="4"/>
        <v>22.1</v>
      </c>
      <c r="C127" s="173">
        <f t="shared" si="5"/>
        <v>2</v>
      </c>
      <c r="D127" s="173">
        <f t="shared" si="6"/>
        <v>66</v>
      </c>
      <c r="E127" s="204"/>
      <c r="F127" s="201"/>
      <c r="G127" s="201"/>
      <c r="H127" s="201"/>
      <c r="I127" s="201"/>
      <c r="J127" s="201"/>
      <c r="K127" s="201"/>
      <c r="L127" s="201"/>
      <c r="M127" s="201"/>
      <c r="N127" s="201"/>
      <c r="O127" s="201"/>
      <c r="P127" s="201"/>
      <c r="Q127" s="201"/>
      <c r="R127" s="201"/>
    </row>
    <row r="128" spans="1:18">
      <c r="A128" s="173" t="str">
        <f t="shared" si="7"/>
        <v>22.1.2.67</v>
      </c>
      <c r="B128" s="173" t="str">
        <f t="shared" ref="B128:B191" si="8">+B127</f>
        <v>22.1</v>
      </c>
      <c r="C128" s="173">
        <f t="shared" ref="C128:C191" si="9">+C127</f>
        <v>2</v>
      </c>
      <c r="D128" s="173">
        <f t="shared" ref="D128:D191" si="10">+D127+1</f>
        <v>67</v>
      </c>
      <c r="E128" s="204"/>
      <c r="F128" s="201"/>
      <c r="G128" s="201"/>
      <c r="H128" s="201"/>
      <c r="I128" s="201"/>
      <c r="J128" s="201"/>
      <c r="K128" s="201"/>
      <c r="L128" s="201"/>
      <c r="M128" s="201"/>
      <c r="N128" s="201"/>
      <c r="O128" s="201"/>
      <c r="P128" s="201"/>
      <c r="Q128" s="201"/>
      <c r="R128" s="201"/>
    </row>
    <row r="129" spans="1:18">
      <c r="A129" s="173" t="str">
        <f t="shared" si="7"/>
        <v>22.1.2.68</v>
      </c>
      <c r="B129" s="173" t="str">
        <f t="shared" si="8"/>
        <v>22.1</v>
      </c>
      <c r="C129" s="173">
        <f t="shared" si="9"/>
        <v>2</v>
      </c>
      <c r="D129" s="173">
        <f t="shared" si="10"/>
        <v>68</v>
      </c>
      <c r="E129" s="204"/>
      <c r="F129" s="201"/>
      <c r="G129" s="201"/>
      <c r="H129" s="201"/>
      <c r="I129" s="201"/>
      <c r="J129" s="201"/>
      <c r="K129" s="201"/>
      <c r="L129" s="201"/>
      <c r="M129" s="201"/>
      <c r="N129" s="201"/>
      <c r="O129" s="201"/>
      <c r="P129" s="201"/>
      <c r="Q129" s="201"/>
      <c r="R129" s="201"/>
    </row>
    <row r="130" spans="1:18">
      <c r="A130" s="173" t="str">
        <f t="shared" si="7"/>
        <v>22.1.2.69</v>
      </c>
      <c r="B130" s="173" t="str">
        <f t="shared" si="8"/>
        <v>22.1</v>
      </c>
      <c r="C130" s="173">
        <f t="shared" si="9"/>
        <v>2</v>
      </c>
      <c r="D130" s="173">
        <f t="shared" si="10"/>
        <v>69</v>
      </c>
      <c r="E130" s="204"/>
      <c r="F130" s="201"/>
      <c r="G130" s="201"/>
      <c r="H130" s="201"/>
      <c r="I130" s="201"/>
      <c r="J130" s="201"/>
      <c r="K130" s="201"/>
      <c r="L130" s="201"/>
      <c r="M130" s="201"/>
      <c r="N130" s="201"/>
      <c r="O130" s="201"/>
      <c r="P130" s="201"/>
      <c r="Q130" s="201"/>
      <c r="R130" s="201"/>
    </row>
    <row r="131" spans="1:18">
      <c r="A131" s="173" t="str">
        <f t="shared" si="7"/>
        <v>22.1.2.70</v>
      </c>
      <c r="B131" s="173" t="str">
        <f t="shared" si="8"/>
        <v>22.1</v>
      </c>
      <c r="C131" s="173">
        <f t="shared" si="9"/>
        <v>2</v>
      </c>
      <c r="D131" s="173">
        <f t="shared" si="10"/>
        <v>70</v>
      </c>
      <c r="E131" s="204"/>
      <c r="F131" s="201"/>
      <c r="G131" s="201"/>
      <c r="H131" s="201"/>
      <c r="I131" s="201"/>
      <c r="J131" s="201"/>
      <c r="K131" s="201"/>
      <c r="L131" s="201"/>
      <c r="M131" s="201"/>
      <c r="N131" s="201"/>
      <c r="O131" s="201"/>
      <c r="P131" s="201"/>
      <c r="Q131" s="201"/>
      <c r="R131" s="201"/>
    </row>
    <row r="132" spans="1:18">
      <c r="A132" s="173" t="str">
        <f t="shared" si="7"/>
        <v>22.1.2.71</v>
      </c>
      <c r="B132" s="173" t="str">
        <f t="shared" si="8"/>
        <v>22.1</v>
      </c>
      <c r="C132" s="173">
        <f t="shared" si="9"/>
        <v>2</v>
      </c>
      <c r="D132" s="173">
        <f t="shared" si="10"/>
        <v>71</v>
      </c>
      <c r="E132" s="204"/>
      <c r="F132" s="201"/>
      <c r="G132" s="201"/>
      <c r="H132" s="201"/>
      <c r="I132" s="201"/>
      <c r="J132" s="201"/>
      <c r="K132" s="201"/>
      <c r="L132" s="201"/>
      <c r="M132" s="201"/>
      <c r="N132" s="201"/>
      <c r="O132" s="201"/>
      <c r="P132" s="201"/>
      <c r="Q132" s="201"/>
      <c r="R132" s="201"/>
    </row>
    <row r="133" spans="1:18">
      <c r="A133" s="173" t="str">
        <f t="shared" si="7"/>
        <v>22.1.2.72</v>
      </c>
      <c r="B133" s="173" t="str">
        <f t="shared" si="8"/>
        <v>22.1</v>
      </c>
      <c r="C133" s="173">
        <f t="shared" si="9"/>
        <v>2</v>
      </c>
      <c r="D133" s="173">
        <f t="shared" si="10"/>
        <v>72</v>
      </c>
      <c r="E133" s="204"/>
      <c r="F133" s="201"/>
      <c r="G133" s="201"/>
      <c r="H133" s="201"/>
      <c r="I133" s="201"/>
      <c r="J133" s="201"/>
      <c r="K133" s="201"/>
      <c r="L133" s="201"/>
      <c r="M133" s="201"/>
      <c r="N133" s="201"/>
      <c r="O133" s="201"/>
      <c r="P133" s="201"/>
      <c r="Q133" s="201"/>
      <c r="R133" s="201"/>
    </row>
    <row r="134" spans="1:18">
      <c r="A134" s="173" t="str">
        <f t="shared" si="7"/>
        <v>22.1.2.73</v>
      </c>
      <c r="B134" s="173" t="str">
        <f t="shared" si="8"/>
        <v>22.1</v>
      </c>
      <c r="C134" s="173">
        <f t="shared" si="9"/>
        <v>2</v>
      </c>
      <c r="D134" s="173">
        <f t="shared" si="10"/>
        <v>73</v>
      </c>
      <c r="E134" s="204"/>
      <c r="F134" s="201"/>
      <c r="G134" s="201"/>
      <c r="H134" s="201"/>
      <c r="I134" s="201"/>
      <c r="J134" s="201"/>
      <c r="K134" s="201"/>
      <c r="L134" s="201"/>
      <c r="M134" s="201"/>
      <c r="N134" s="201"/>
      <c r="O134" s="201"/>
      <c r="P134" s="201"/>
      <c r="Q134" s="201"/>
      <c r="R134" s="201"/>
    </row>
    <row r="135" spans="1:18">
      <c r="A135" s="173" t="str">
        <f t="shared" si="7"/>
        <v>22.1.2.74</v>
      </c>
      <c r="B135" s="173" t="str">
        <f t="shared" si="8"/>
        <v>22.1</v>
      </c>
      <c r="C135" s="173">
        <f t="shared" si="9"/>
        <v>2</v>
      </c>
      <c r="D135" s="173">
        <f t="shared" si="10"/>
        <v>74</v>
      </c>
      <c r="E135" s="204"/>
      <c r="F135" s="201"/>
      <c r="G135" s="201"/>
      <c r="H135" s="201"/>
      <c r="I135" s="201"/>
      <c r="J135" s="201"/>
      <c r="K135" s="201"/>
      <c r="L135" s="201"/>
      <c r="M135" s="201"/>
      <c r="N135" s="201"/>
      <c r="O135" s="201"/>
      <c r="P135" s="201"/>
      <c r="Q135" s="201"/>
      <c r="R135" s="201"/>
    </row>
    <row r="136" spans="1:18">
      <c r="A136" s="173" t="str">
        <f t="shared" si="7"/>
        <v>22.1.2.75</v>
      </c>
      <c r="B136" s="173" t="str">
        <f t="shared" si="8"/>
        <v>22.1</v>
      </c>
      <c r="C136" s="173">
        <f t="shared" si="9"/>
        <v>2</v>
      </c>
      <c r="D136" s="173">
        <f t="shared" si="10"/>
        <v>75</v>
      </c>
      <c r="E136" s="204"/>
      <c r="F136" s="201"/>
      <c r="G136" s="201"/>
      <c r="H136" s="201"/>
      <c r="I136" s="201"/>
      <c r="J136" s="201"/>
      <c r="K136" s="201"/>
      <c r="L136" s="201"/>
      <c r="M136" s="201"/>
      <c r="N136" s="201"/>
      <c r="O136" s="201"/>
      <c r="P136" s="201"/>
      <c r="Q136" s="201"/>
      <c r="R136" s="201"/>
    </row>
    <row r="137" spans="1:18">
      <c r="A137" s="173" t="str">
        <f t="shared" si="7"/>
        <v>22.1.2.76</v>
      </c>
      <c r="B137" s="173" t="str">
        <f t="shared" si="8"/>
        <v>22.1</v>
      </c>
      <c r="C137" s="173">
        <f t="shared" si="9"/>
        <v>2</v>
      </c>
      <c r="D137" s="173">
        <f t="shared" si="10"/>
        <v>76</v>
      </c>
      <c r="E137" s="204"/>
      <c r="F137" s="201"/>
      <c r="G137" s="201"/>
      <c r="H137" s="201"/>
      <c r="I137" s="201"/>
      <c r="J137" s="201"/>
      <c r="K137" s="201"/>
      <c r="L137" s="201"/>
      <c r="M137" s="201"/>
      <c r="N137" s="201"/>
      <c r="O137" s="201"/>
      <c r="P137" s="201"/>
      <c r="Q137" s="201"/>
      <c r="R137" s="201"/>
    </row>
    <row r="138" spans="1:18">
      <c r="A138" s="173" t="str">
        <f t="shared" si="7"/>
        <v>22.1.2.77</v>
      </c>
      <c r="B138" s="173" t="str">
        <f t="shared" si="8"/>
        <v>22.1</v>
      </c>
      <c r="C138" s="173">
        <f t="shared" si="9"/>
        <v>2</v>
      </c>
      <c r="D138" s="173">
        <f t="shared" si="10"/>
        <v>77</v>
      </c>
      <c r="E138" s="204"/>
      <c r="F138" s="201"/>
      <c r="G138" s="201"/>
      <c r="H138" s="201"/>
      <c r="I138" s="201"/>
      <c r="J138" s="201"/>
      <c r="K138" s="201"/>
      <c r="L138" s="201"/>
      <c r="M138" s="201"/>
      <c r="N138" s="201"/>
      <c r="O138" s="201"/>
      <c r="P138" s="201"/>
      <c r="Q138" s="201"/>
      <c r="R138" s="201"/>
    </row>
    <row r="139" spans="1:18">
      <c r="A139" s="173" t="str">
        <f t="shared" si="7"/>
        <v>22.1.2.78</v>
      </c>
      <c r="B139" s="173" t="str">
        <f t="shared" si="8"/>
        <v>22.1</v>
      </c>
      <c r="C139" s="173">
        <f t="shared" si="9"/>
        <v>2</v>
      </c>
      <c r="D139" s="173">
        <f t="shared" si="10"/>
        <v>78</v>
      </c>
      <c r="E139" s="204"/>
      <c r="F139" s="201"/>
      <c r="G139" s="201"/>
      <c r="H139" s="201"/>
      <c r="I139" s="201"/>
      <c r="J139" s="201"/>
      <c r="K139" s="201"/>
      <c r="L139" s="201"/>
      <c r="M139" s="201"/>
      <c r="N139" s="201"/>
      <c r="O139" s="201"/>
      <c r="P139" s="201"/>
      <c r="Q139" s="201"/>
      <c r="R139" s="201"/>
    </row>
    <row r="140" spans="1:18">
      <c r="A140" s="173" t="str">
        <f t="shared" si="7"/>
        <v>22.1.2.79</v>
      </c>
      <c r="B140" s="173" t="str">
        <f t="shared" si="8"/>
        <v>22.1</v>
      </c>
      <c r="C140" s="173">
        <f t="shared" si="9"/>
        <v>2</v>
      </c>
      <c r="D140" s="173">
        <f t="shared" si="10"/>
        <v>79</v>
      </c>
      <c r="E140" s="204"/>
      <c r="F140" s="201"/>
      <c r="G140" s="201"/>
      <c r="H140" s="201"/>
      <c r="I140" s="201"/>
      <c r="J140" s="201"/>
      <c r="K140" s="201"/>
      <c r="L140" s="201"/>
      <c r="M140" s="201"/>
      <c r="N140" s="201"/>
      <c r="O140" s="201"/>
      <c r="P140" s="201"/>
      <c r="Q140" s="201"/>
      <c r="R140" s="201"/>
    </row>
    <row r="141" spans="1:18">
      <c r="A141" s="173" t="str">
        <f t="shared" si="7"/>
        <v>22.1.2.80</v>
      </c>
      <c r="B141" s="173" t="str">
        <f t="shared" si="8"/>
        <v>22.1</v>
      </c>
      <c r="C141" s="173">
        <f t="shared" si="9"/>
        <v>2</v>
      </c>
      <c r="D141" s="173">
        <f t="shared" si="10"/>
        <v>80</v>
      </c>
      <c r="E141" s="204"/>
      <c r="F141" s="201"/>
      <c r="G141" s="201"/>
      <c r="H141" s="201"/>
      <c r="I141" s="201"/>
      <c r="J141" s="201"/>
      <c r="K141" s="201"/>
      <c r="L141" s="201"/>
      <c r="M141" s="201"/>
      <c r="N141" s="201"/>
      <c r="O141" s="201"/>
      <c r="P141" s="201"/>
      <c r="Q141" s="201"/>
      <c r="R141" s="201"/>
    </row>
    <row r="142" spans="1:18">
      <c r="A142" s="173" t="str">
        <f t="shared" si="7"/>
        <v>22.1.2.81</v>
      </c>
      <c r="B142" s="173" t="str">
        <f t="shared" si="8"/>
        <v>22.1</v>
      </c>
      <c r="C142" s="173">
        <f t="shared" si="9"/>
        <v>2</v>
      </c>
      <c r="D142" s="173">
        <f t="shared" si="10"/>
        <v>81</v>
      </c>
      <c r="E142" s="204"/>
      <c r="F142" s="201"/>
      <c r="G142" s="201"/>
      <c r="H142" s="201"/>
      <c r="I142" s="201"/>
      <c r="J142" s="201"/>
      <c r="K142" s="201"/>
      <c r="L142" s="201"/>
      <c r="M142" s="201"/>
      <c r="N142" s="201"/>
      <c r="O142" s="201"/>
      <c r="P142" s="201"/>
      <c r="Q142" s="201"/>
      <c r="R142" s="201"/>
    </row>
    <row r="143" spans="1:18">
      <c r="A143" s="173" t="str">
        <f t="shared" si="7"/>
        <v>22.1.2.82</v>
      </c>
      <c r="B143" s="173" t="str">
        <f t="shared" si="8"/>
        <v>22.1</v>
      </c>
      <c r="C143" s="173">
        <f t="shared" si="9"/>
        <v>2</v>
      </c>
      <c r="D143" s="173">
        <f t="shared" si="10"/>
        <v>82</v>
      </c>
      <c r="E143" s="204"/>
      <c r="F143" s="201"/>
      <c r="G143" s="201"/>
      <c r="H143" s="201"/>
      <c r="I143" s="201"/>
      <c r="J143" s="201"/>
      <c r="K143" s="201"/>
      <c r="L143" s="201"/>
      <c r="M143" s="201"/>
      <c r="N143" s="201"/>
      <c r="O143" s="201"/>
      <c r="P143" s="201"/>
      <c r="Q143" s="201"/>
      <c r="R143" s="201"/>
    </row>
    <row r="144" spans="1:18">
      <c r="A144" s="173" t="str">
        <f t="shared" si="7"/>
        <v>22.1.2.83</v>
      </c>
      <c r="B144" s="173" t="str">
        <f t="shared" si="8"/>
        <v>22.1</v>
      </c>
      <c r="C144" s="173">
        <f t="shared" si="9"/>
        <v>2</v>
      </c>
      <c r="D144" s="173">
        <f t="shared" si="10"/>
        <v>83</v>
      </c>
      <c r="E144" s="204"/>
      <c r="F144" s="201"/>
      <c r="G144" s="201"/>
      <c r="H144" s="201"/>
      <c r="I144" s="201"/>
      <c r="J144" s="201"/>
      <c r="K144" s="201"/>
      <c r="L144" s="201"/>
      <c r="M144" s="201"/>
      <c r="N144" s="201"/>
      <c r="O144" s="201"/>
      <c r="P144" s="201"/>
      <c r="Q144" s="201"/>
      <c r="R144" s="201"/>
    </row>
    <row r="145" spans="1:18">
      <c r="A145" s="173" t="str">
        <f t="shared" ref="A145:A208" si="11">CONCATENATE(B145,".",C145,".",D145)</f>
        <v>22.1.2.84</v>
      </c>
      <c r="B145" s="173" t="str">
        <f t="shared" si="8"/>
        <v>22.1</v>
      </c>
      <c r="C145" s="173">
        <f t="shared" si="9"/>
        <v>2</v>
      </c>
      <c r="D145" s="173">
        <f t="shared" si="10"/>
        <v>84</v>
      </c>
      <c r="E145" s="204"/>
      <c r="F145" s="201"/>
      <c r="G145" s="201"/>
      <c r="H145" s="201"/>
      <c r="I145" s="201"/>
      <c r="J145" s="201"/>
      <c r="K145" s="201"/>
      <c r="L145" s="201"/>
      <c r="M145" s="201"/>
      <c r="N145" s="201"/>
      <c r="O145" s="201"/>
      <c r="P145" s="201"/>
      <c r="Q145" s="201"/>
      <c r="R145" s="201"/>
    </row>
    <row r="146" spans="1:18">
      <c r="A146" s="173" t="str">
        <f t="shared" si="11"/>
        <v>22.1.2.85</v>
      </c>
      <c r="B146" s="173" t="str">
        <f t="shared" si="8"/>
        <v>22.1</v>
      </c>
      <c r="C146" s="173">
        <f t="shared" si="9"/>
        <v>2</v>
      </c>
      <c r="D146" s="173">
        <f t="shared" si="10"/>
        <v>85</v>
      </c>
      <c r="E146" s="204"/>
      <c r="F146" s="201"/>
      <c r="G146" s="201"/>
      <c r="H146" s="201"/>
      <c r="I146" s="201"/>
      <c r="J146" s="201"/>
      <c r="K146" s="201"/>
      <c r="L146" s="201"/>
      <c r="M146" s="201"/>
      <c r="N146" s="201"/>
      <c r="O146" s="201"/>
      <c r="P146" s="201"/>
      <c r="Q146" s="201"/>
      <c r="R146" s="201"/>
    </row>
    <row r="147" spans="1:18">
      <c r="A147" s="173" t="str">
        <f t="shared" si="11"/>
        <v>22.1.2.86</v>
      </c>
      <c r="B147" s="173" t="str">
        <f t="shared" si="8"/>
        <v>22.1</v>
      </c>
      <c r="C147" s="173">
        <f t="shared" si="9"/>
        <v>2</v>
      </c>
      <c r="D147" s="173">
        <f t="shared" si="10"/>
        <v>86</v>
      </c>
      <c r="E147" s="204"/>
      <c r="F147" s="201"/>
      <c r="G147" s="201"/>
      <c r="H147" s="201"/>
      <c r="I147" s="201"/>
      <c r="J147" s="201"/>
      <c r="K147" s="201"/>
      <c r="L147" s="201"/>
      <c r="M147" s="201"/>
      <c r="N147" s="201"/>
      <c r="O147" s="201"/>
      <c r="P147" s="201"/>
      <c r="Q147" s="201"/>
      <c r="R147" s="201"/>
    </row>
    <row r="148" spans="1:18">
      <c r="A148" s="173" t="str">
        <f t="shared" si="11"/>
        <v>22.1.2.87</v>
      </c>
      <c r="B148" s="173" t="str">
        <f t="shared" si="8"/>
        <v>22.1</v>
      </c>
      <c r="C148" s="173">
        <f t="shared" si="9"/>
        <v>2</v>
      </c>
      <c r="D148" s="173">
        <f t="shared" si="10"/>
        <v>87</v>
      </c>
      <c r="E148" s="204"/>
      <c r="F148" s="201"/>
      <c r="G148" s="201"/>
      <c r="H148" s="201"/>
      <c r="I148" s="201"/>
      <c r="J148" s="201"/>
      <c r="K148" s="201"/>
      <c r="L148" s="201"/>
      <c r="M148" s="201"/>
      <c r="N148" s="201"/>
      <c r="O148" s="201"/>
      <c r="P148" s="201"/>
      <c r="Q148" s="201"/>
      <c r="R148" s="201"/>
    </row>
    <row r="149" spans="1:18">
      <c r="A149" s="173" t="str">
        <f t="shared" si="11"/>
        <v>22.1.2.88</v>
      </c>
      <c r="B149" s="173" t="str">
        <f t="shared" si="8"/>
        <v>22.1</v>
      </c>
      <c r="C149" s="173">
        <f t="shared" si="9"/>
        <v>2</v>
      </c>
      <c r="D149" s="173">
        <f t="shared" si="10"/>
        <v>88</v>
      </c>
      <c r="E149" s="204"/>
      <c r="F149" s="201"/>
      <c r="G149" s="201"/>
      <c r="H149" s="201"/>
      <c r="I149" s="201"/>
      <c r="J149" s="201"/>
      <c r="K149" s="201"/>
      <c r="L149" s="201"/>
      <c r="M149" s="201"/>
      <c r="N149" s="201"/>
      <c r="O149" s="201"/>
      <c r="P149" s="201"/>
      <c r="Q149" s="201"/>
      <c r="R149" s="201"/>
    </row>
    <row r="150" spans="1:18">
      <c r="A150" s="173" t="str">
        <f t="shared" si="11"/>
        <v>22.1.2.89</v>
      </c>
      <c r="B150" s="173" t="str">
        <f t="shared" si="8"/>
        <v>22.1</v>
      </c>
      <c r="C150" s="173">
        <f t="shared" si="9"/>
        <v>2</v>
      </c>
      <c r="D150" s="173">
        <f t="shared" si="10"/>
        <v>89</v>
      </c>
      <c r="E150" s="204"/>
      <c r="F150" s="201"/>
      <c r="G150" s="201"/>
      <c r="H150" s="201"/>
      <c r="I150" s="201"/>
      <c r="J150" s="201"/>
      <c r="K150" s="201"/>
      <c r="L150" s="201"/>
      <c r="M150" s="201"/>
      <c r="N150" s="201"/>
      <c r="O150" s="201"/>
      <c r="P150" s="201"/>
      <c r="Q150" s="201"/>
      <c r="R150" s="201"/>
    </row>
    <row r="151" spans="1:18">
      <c r="A151" s="173" t="str">
        <f t="shared" si="11"/>
        <v>22.1.2.90</v>
      </c>
      <c r="B151" s="173" t="str">
        <f t="shared" si="8"/>
        <v>22.1</v>
      </c>
      <c r="C151" s="173">
        <f t="shared" si="9"/>
        <v>2</v>
      </c>
      <c r="D151" s="173">
        <f t="shared" si="10"/>
        <v>90</v>
      </c>
      <c r="E151" s="204"/>
      <c r="F151" s="201"/>
      <c r="G151" s="201"/>
      <c r="H151" s="201"/>
      <c r="I151" s="201"/>
      <c r="J151" s="201"/>
      <c r="K151" s="201"/>
      <c r="L151" s="201"/>
      <c r="M151" s="201"/>
      <c r="N151" s="201"/>
      <c r="O151" s="201"/>
      <c r="P151" s="201"/>
      <c r="Q151" s="201"/>
      <c r="R151" s="201"/>
    </row>
    <row r="152" spans="1:18">
      <c r="A152" s="173" t="str">
        <f t="shared" si="11"/>
        <v>22.1.2.91</v>
      </c>
      <c r="B152" s="173" t="str">
        <f t="shared" si="8"/>
        <v>22.1</v>
      </c>
      <c r="C152" s="173">
        <f t="shared" si="9"/>
        <v>2</v>
      </c>
      <c r="D152" s="173">
        <f t="shared" si="10"/>
        <v>91</v>
      </c>
      <c r="E152" s="204"/>
      <c r="F152" s="201"/>
      <c r="G152" s="201"/>
      <c r="H152" s="201"/>
      <c r="I152" s="201"/>
      <c r="J152" s="201"/>
      <c r="K152" s="201"/>
      <c r="L152" s="201"/>
      <c r="M152" s="201"/>
      <c r="N152" s="201"/>
      <c r="O152" s="201"/>
      <c r="P152" s="201"/>
      <c r="Q152" s="201"/>
      <c r="R152" s="201"/>
    </row>
    <row r="153" spans="1:18">
      <c r="A153" s="173" t="str">
        <f t="shared" si="11"/>
        <v>22.1.2.92</v>
      </c>
      <c r="B153" s="173" t="str">
        <f t="shared" si="8"/>
        <v>22.1</v>
      </c>
      <c r="C153" s="173">
        <f t="shared" si="9"/>
        <v>2</v>
      </c>
      <c r="D153" s="173">
        <f t="shared" si="10"/>
        <v>92</v>
      </c>
      <c r="E153" s="204"/>
      <c r="F153" s="201"/>
      <c r="G153" s="201"/>
      <c r="H153" s="201"/>
      <c r="I153" s="201"/>
      <c r="J153" s="201"/>
      <c r="K153" s="201"/>
      <c r="L153" s="201"/>
      <c r="M153" s="201"/>
      <c r="N153" s="201"/>
      <c r="O153" s="201"/>
      <c r="P153" s="201"/>
      <c r="Q153" s="201"/>
      <c r="R153" s="201"/>
    </row>
    <row r="154" spans="1:18">
      <c r="A154" s="173" t="str">
        <f t="shared" si="11"/>
        <v>22.1.2.93</v>
      </c>
      <c r="B154" s="173" t="str">
        <f t="shared" si="8"/>
        <v>22.1</v>
      </c>
      <c r="C154" s="173">
        <f t="shared" si="9"/>
        <v>2</v>
      </c>
      <c r="D154" s="173">
        <f t="shared" si="10"/>
        <v>93</v>
      </c>
      <c r="E154" s="204"/>
      <c r="F154" s="201"/>
      <c r="G154" s="201"/>
      <c r="H154" s="201"/>
      <c r="I154" s="201"/>
      <c r="J154" s="201"/>
      <c r="K154" s="201"/>
      <c r="L154" s="201"/>
      <c r="M154" s="201"/>
      <c r="N154" s="201"/>
      <c r="O154" s="201"/>
      <c r="P154" s="201"/>
      <c r="Q154" s="201"/>
      <c r="R154" s="201"/>
    </row>
    <row r="155" spans="1:18">
      <c r="A155" s="173" t="str">
        <f t="shared" si="11"/>
        <v>22.1.2.94</v>
      </c>
      <c r="B155" s="173" t="str">
        <f t="shared" si="8"/>
        <v>22.1</v>
      </c>
      <c r="C155" s="173">
        <f t="shared" si="9"/>
        <v>2</v>
      </c>
      <c r="D155" s="173">
        <f t="shared" si="10"/>
        <v>94</v>
      </c>
      <c r="E155" s="204"/>
      <c r="F155" s="201"/>
      <c r="G155" s="201"/>
      <c r="H155" s="201"/>
      <c r="I155" s="201"/>
      <c r="J155" s="201"/>
      <c r="K155" s="201"/>
      <c r="L155" s="201"/>
      <c r="M155" s="201"/>
      <c r="N155" s="201"/>
      <c r="O155" s="201"/>
      <c r="P155" s="201"/>
      <c r="Q155" s="201"/>
      <c r="R155" s="201"/>
    </row>
    <row r="156" spans="1:18">
      <c r="A156" s="173" t="str">
        <f t="shared" si="11"/>
        <v>22.1.2.95</v>
      </c>
      <c r="B156" s="173" t="str">
        <f t="shared" si="8"/>
        <v>22.1</v>
      </c>
      <c r="C156" s="173">
        <f t="shared" si="9"/>
        <v>2</v>
      </c>
      <c r="D156" s="173">
        <f t="shared" si="10"/>
        <v>95</v>
      </c>
      <c r="E156" s="204"/>
      <c r="F156" s="201"/>
      <c r="G156" s="201"/>
      <c r="H156" s="201"/>
      <c r="I156" s="201"/>
      <c r="J156" s="201"/>
      <c r="K156" s="201"/>
      <c r="L156" s="201"/>
      <c r="M156" s="201"/>
      <c r="N156" s="201"/>
      <c r="O156" s="201"/>
      <c r="P156" s="201"/>
      <c r="Q156" s="201"/>
      <c r="R156" s="201"/>
    </row>
    <row r="157" spans="1:18">
      <c r="A157" s="173" t="str">
        <f t="shared" si="11"/>
        <v>22.1.2.96</v>
      </c>
      <c r="B157" s="173" t="str">
        <f t="shared" si="8"/>
        <v>22.1</v>
      </c>
      <c r="C157" s="173">
        <f t="shared" si="9"/>
        <v>2</v>
      </c>
      <c r="D157" s="173">
        <f t="shared" si="10"/>
        <v>96</v>
      </c>
      <c r="E157" s="204"/>
      <c r="F157" s="201"/>
      <c r="G157" s="201"/>
      <c r="H157" s="201"/>
      <c r="I157" s="201"/>
      <c r="J157" s="201"/>
      <c r="K157" s="201"/>
      <c r="L157" s="201"/>
      <c r="M157" s="201"/>
      <c r="N157" s="201"/>
      <c r="O157" s="201"/>
      <c r="P157" s="201"/>
      <c r="Q157" s="201"/>
      <c r="R157" s="201"/>
    </row>
    <row r="158" spans="1:18">
      <c r="A158" s="173" t="str">
        <f t="shared" si="11"/>
        <v>22.1.2.97</v>
      </c>
      <c r="B158" s="173" t="str">
        <f t="shared" si="8"/>
        <v>22.1</v>
      </c>
      <c r="C158" s="173">
        <f t="shared" si="9"/>
        <v>2</v>
      </c>
      <c r="D158" s="173">
        <f t="shared" si="10"/>
        <v>97</v>
      </c>
      <c r="E158" s="204"/>
      <c r="F158" s="201"/>
      <c r="G158" s="201"/>
      <c r="H158" s="201"/>
      <c r="I158" s="201"/>
      <c r="J158" s="201"/>
      <c r="K158" s="201"/>
      <c r="L158" s="201"/>
      <c r="M158" s="201"/>
      <c r="N158" s="201"/>
      <c r="O158" s="201"/>
      <c r="P158" s="201"/>
      <c r="Q158" s="201"/>
      <c r="R158" s="201"/>
    </row>
    <row r="159" spans="1:18">
      <c r="A159" s="173" t="str">
        <f t="shared" si="11"/>
        <v>22.1.2.98</v>
      </c>
      <c r="B159" s="173" t="str">
        <f t="shared" si="8"/>
        <v>22.1</v>
      </c>
      <c r="C159" s="173">
        <f t="shared" si="9"/>
        <v>2</v>
      </c>
      <c r="D159" s="173">
        <f t="shared" si="10"/>
        <v>98</v>
      </c>
      <c r="E159" s="204"/>
      <c r="F159" s="201"/>
      <c r="G159" s="201"/>
      <c r="H159" s="201"/>
      <c r="I159" s="201"/>
      <c r="J159" s="201"/>
      <c r="K159" s="201"/>
      <c r="L159" s="201"/>
      <c r="M159" s="201"/>
      <c r="N159" s="201"/>
      <c r="O159" s="201"/>
      <c r="P159" s="201"/>
      <c r="Q159" s="201"/>
      <c r="R159" s="201"/>
    </row>
    <row r="160" spans="1:18">
      <c r="A160" s="173" t="str">
        <f t="shared" si="11"/>
        <v>22.1.2.99</v>
      </c>
      <c r="B160" s="173" t="str">
        <f t="shared" si="8"/>
        <v>22.1</v>
      </c>
      <c r="C160" s="173">
        <f t="shared" si="9"/>
        <v>2</v>
      </c>
      <c r="D160" s="173">
        <f t="shared" si="10"/>
        <v>99</v>
      </c>
      <c r="E160" s="204"/>
      <c r="F160" s="201"/>
      <c r="G160" s="201"/>
      <c r="H160" s="201"/>
      <c r="I160" s="201"/>
      <c r="J160" s="201"/>
      <c r="K160" s="201"/>
      <c r="L160" s="201"/>
      <c r="M160" s="201"/>
      <c r="N160" s="201"/>
      <c r="O160" s="201"/>
      <c r="P160" s="201"/>
      <c r="Q160" s="201"/>
      <c r="R160" s="201"/>
    </row>
    <row r="161" spans="1:18">
      <c r="A161" s="173" t="str">
        <f t="shared" si="11"/>
        <v>22.1.2.100</v>
      </c>
      <c r="B161" s="173" t="str">
        <f t="shared" si="8"/>
        <v>22.1</v>
      </c>
      <c r="C161" s="173">
        <f t="shared" si="9"/>
        <v>2</v>
      </c>
      <c r="D161" s="173">
        <f t="shared" si="10"/>
        <v>100</v>
      </c>
      <c r="E161" s="204"/>
      <c r="F161" s="201"/>
      <c r="G161" s="201"/>
      <c r="H161" s="201"/>
      <c r="I161" s="201"/>
      <c r="J161" s="201"/>
      <c r="K161" s="201"/>
      <c r="L161" s="201"/>
      <c r="M161" s="201"/>
      <c r="N161" s="201"/>
      <c r="O161" s="201"/>
      <c r="P161" s="201"/>
      <c r="Q161" s="201"/>
      <c r="R161" s="201"/>
    </row>
    <row r="162" spans="1:18">
      <c r="A162" s="173" t="str">
        <f t="shared" si="11"/>
        <v>22.1.2.101</v>
      </c>
      <c r="B162" s="173" t="str">
        <f t="shared" si="8"/>
        <v>22.1</v>
      </c>
      <c r="C162" s="173">
        <f t="shared" si="9"/>
        <v>2</v>
      </c>
      <c r="D162" s="173">
        <f t="shared" si="10"/>
        <v>101</v>
      </c>
      <c r="E162" s="204"/>
      <c r="F162" s="201"/>
      <c r="G162" s="201"/>
      <c r="H162" s="201"/>
      <c r="I162" s="201"/>
      <c r="J162" s="201"/>
      <c r="K162" s="201"/>
      <c r="L162" s="201"/>
      <c r="M162" s="201"/>
      <c r="N162" s="201"/>
      <c r="O162" s="201"/>
      <c r="P162" s="201"/>
      <c r="Q162" s="201"/>
      <c r="R162" s="201"/>
    </row>
    <row r="163" spans="1:18">
      <c r="A163" s="173" t="str">
        <f t="shared" si="11"/>
        <v>22.1.2.102</v>
      </c>
      <c r="B163" s="173" t="str">
        <f t="shared" si="8"/>
        <v>22.1</v>
      </c>
      <c r="C163" s="173">
        <f t="shared" si="9"/>
        <v>2</v>
      </c>
      <c r="D163" s="173">
        <f t="shared" si="10"/>
        <v>102</v>
      </c>
      <c r="E163" s="204"/>
      <c r="F163" s="201"/>
      <c r="G163" s="201"/>
      <c r="H163" s="201"/>
      <c r="I163" s="201"/>
      <c r="J163" s="201"/>
      <c r="K163" s="201"/>
      <c r="L163" s="201"/>
      <c r="M163" s="201"/>
      <c r="N163" s="201"/>
      <c r="O163" s="201"/>
      <c r="P163" s="201"/>
      <c r="Q163" s="201"/>
      <c r="R163" s="201"/>
    </row>
    <row r="164" spans="1:18">
      <c r="A164" s="173" t="str">
        <f t="shared" si="11"/>
        <v>22.1.2.103</v>
      </c>
      <c r="B164" s="173" t="str">
        <f t="shared" si="8"/>
        <v>22.1</v>
      </c>
      <c r="C164" s="173">
        <f t="shared" si="9"/>
        <v>2</v>
      </c>
      <c r="D164" s="173">
        <f t="shared" si="10"/>
        <v>103</v>
      </c>
      <c r="E164" s="204"/>
      <c r="F164" s="201"/>
      <c r="G164" s="201"/>
      <c r="H164" s="201"/>
      <c r="I164" s="201"/>
      <c r="J164" s="201"/>
      <c r="K164" s="201"/>
      <c r="L164" s="201"/>
      <c r="M164" s="201"/>
      <c r="N164" s="201"/>
      <c r="O164" s="201"/>
      <c r="P164" s="201"/>
      <c r="Q164" s="201"/>
      <c r="R164" s="201"/>
    </row>
    <row r="165" spans="1:18">
      <c r="A165" s="173" t="str">
        <f t="shared" si="11"/>
        <v>22.1.2.104</v>
      </c>
      <c r="B165" s="173" t="str">
        <f t="shared" si="8"/>
        <v>22.1</v>
      </c>
      <c r="C165" s="173">
        <f t="shared" si="9"/>
        <v>2</v>
      </c>
      <c r="D165" s="173">
        <f t="shared" si="10"/>
        <v>104</v>
      </c>
      <c r="E165" s="204"/>
      <c r="F165" s="201"/>
      <c r="G165" s="201"/>
      <c r="H165" s="201"/>
      <c r="I165" s="201"/>
      <c r="J165" s="201"/>
      <c r="K165" s="201"/>
      <c r="L165" s="201"/>
      <c r="M165" s="201"/>
      <c r="N165" s="201"/>
      <c r="O165" s="201"/>
      <c r="P165" s="201"/>
      <c r="Q165" s="201"/>
      <c r="R165" s="201"/>
    </row>
    <row r="166" spans="1:18">
      <c r="A166" s="173" t="str">
        <f t="shared" si="11"/>
        <v>22.1.2.105</v>
      </c>
      <c r="B166" s="173" t="str">
        <f t="shared" si="8"/>
        <v>22.1</v>
      </c>
      <c r="C166" s="173">
        <f t="shared" si="9"/>
        <v>2</v>
      </c>
      <c r="D166" s="173">
        <f t="shared" si="10"/>
        <v>105</v>
      </c>
      <c r="E166" s="204"/>
      <c r="F166" s="201"/>
      <c r="G166" s="201"/>
      <c r="H166" s="201"/>
      <c r="I166" s="201"/>
      <c r="J166" s="201"/>
      <c r="K166" s="201"/>
      <c r="L166" s="201"/>
      <c r="M166" s="201"/>
      <c r="N166" s="201"/>
      <c r="O166" s="201"/>
      <c r="P166" s="201"/>
      <c r="Q166" s="201"/>
      <c r="R166" s="201"/>
    </row>
    <row r="167" spans="1:18">
      <c r="A167" s="173" t="str">
        <f t="shared" si="11"/>
        <v>22.1.2.106</v>
      </c>
      <c r="B167" s="173" t="str">
        <f t="shared" si="8"/>
        <v>22.1</v>
      </c>
      <c r="C167" s="173">
        <f t="shared" si="9"/>
        <v>2</v>
      </c>
      <c r="D167" s="173">
        <f t="shared" si="10"/>
        <v>106</v>
      </c>
      <c r="E167" s="204"/>
      <c r="F167" s="201"/>
      <c r="G167" s="201"/>
      <c r="H167" s="201"/>
      <c r="I167" s="201"/>
      <c r="J167" s="201"/>
      <c r="K167" s="201"/>
      <c r="L167" s="201"/>
      <c r="M167" s="201"/>
      <c r="N167" s="201"/>
      <c r="O167" s="201"/>
      <c r="P167" s="201"/>
      <c r="Q167" s="201"/>
      <c r="R167" s="201"/>
    </row>
    <row r="168" spans="1:18">
      <c r="A168" s="173" t="str">
        <f t="shared" si="11"/>
        <v>22.1.2.107</v>
      </c>
      <c r="B168" s="173" t="str">
        <f t="shared" si="8"/>
        <v>22.1</v>
      </c>
      <c r="C168" s="173">
        <f t="shared" si="9"/>
        <v>2</v>
      </c>
      <c r="D168" s="173">
        <f t="shared" si="10"/>
        <v>107</v>
      </c>
      <c r="E168" s="204"/>
      <c r="F168" s="201"/>
      <c r="G168" s="201"/>
      <c r="H168" s="201"/>
      <c r="I168" s="201"/>
      <c r="J168" s="201"/>
      <c r="K168" s="201"/>
      <c r="L168" s="201"/>
      <c r="M168" s="201"/>
      <c r="N168" s="201"/>
      <c r="O168" s="201"/>
      <c r="P168" s="201"/>
      <c r="Q168" s="201"/>
      <c r="R168" s="201"/>
    </row>
    <row r="169" spans="1:18">
      <c r="A169" s="173" t="str">
        <f t="shared" si="11"/>
        <v>22.1.2.108</v>
      </c>
      <c r="B169" s="173" t="str">
        <f t="shared" si="8"/>
        <v>22.1</v>
      </c>
      <c r="C169" s="173">
        <f t="shared" si="9"/>
        <v>2</v>
      </c>
      <c r="D169" s="173">
        <f t="shared" si="10"/>
        <v>108</v>
      </c>
      <c r="E169" s="204"/>
      <c r="F169" s="201"/>
      <c r="G169" s="201"/>
      <c r="H169" s="201"/>
      <c r="I169" s="201"/>
      <c r="J169" s="201"/>
      <c r="K169" s="201"/>
      <c r="L169" s="201"/>
      <c r="M169" s="201"/>
      <c r="N169" s="201"/>
      <c r="O169" s="201"/>
      <c r="P169" s="201"/>
      <c r="Q169" s="201"/>
      <c r="R169" s="201"/>
    </row>
    <row r="170" spans="1:18">
      <c r="A170" s="173" t="str">
        <f t="shared" si="11"/>
        <v>22.1.2.109</v>
      </c>
      <c r="B170" s="173" t="str">
        <f t="shared" si="8"/>
        <v>22.1</v>
      </c>
      <c r="C170" s="173">
        <f t="shared" si="9"/>
        <v>2</v>
      </c>
      <c r="D170" s="173">
        <f t="shared" si="10"/>
        <v>109</v>
      </c>
      <c r="E170" s="204"/>
      <c r="F170" s="201"/>
      <c r="G170" s="201"/>
      <c r="H170" s="201"/>
      <c r="I170" s="201"/>
      <c r="J170" s="201"/>
      <c r="K170" s="201"/>
      <c r="L170" s="201"/>
      <c r="M170" s="201"/>
      <c r="N170" s="201"/>
      <c r="O170" s="201"/>
      <c r="P170" s="201"/>
      <c r="Q170" s="201"/>
      <c r="R170" s="201"/>
    </row>
    <row r="171" spans="1:18">
      <c r="A171" s="173" t="str">
        <f t="shared" si="11"/>
        <v>22.1.2.110</v>
      </c>
      <c r="B171" s="173" t="str">
        <f t="shared" si="8"/>
        <v>22.1</v>
      </c>
      <c r="C171" s="173">
        <f t="shared" si="9"/>
        <v>2</v>
      </c>
      <c r="D171" s="173">
        <f t="shared" si="10"/>
        <v>110</v>
      </c>
      <c r="E171" s="204"/>
      <c r="F171" s="201"/>
      <c r="G171" s="201"/>
      <c r="H171" s="201"/>
      <c r="I171" s="201"/>
      <c r="J171" s="201"/>
      <c r="K171" s="201"/>
      <c r="L171" s="201"/>
      <c r="M171" s="201"/>
      <c r="N171" s="201"/>
      <c r="O171" s="201"/>
      <c r="P171" s="201"/>
      <c r="Q171" s="201"/>
      <c r="R171" s="201"/>
    </row>
    <row r="172" spans="1:18">
      <c r="A172" s="173" t="str">
        <f t="shared" si="11"/>
        <v>22.1.2.111</v>
      </c>
      <c r="B172" s="173" t="str">
        <f t="shared" si="8"/>
        <v>22.1</v>
      </c>
      <c r="C172" s="173">
        <f t="shared" si="9"/>
        <v>2</v>
      </c>
      <c r="D172" s="173">
        <f t="shared" si="10"/>
        <v>111</v>
      </c>
      <c r="E172" s="204"/>
      <c r="F172" s="201"/>
      <c r="G172" s="201"/>
      <c r="H172" s="201"/>
      <c r="I172" s="201"/>
      <c r="J172" s="201"/>
      <c r="K172" s="201"/>
      <c r="L172" s="201"/>
      <c r="M172" s="201"/>
      <c r="N172" s="201"/>
      <c r="O172" s="201"/>
      <c r="P172" s="201"/>
      <c r="Q172" s="201"/>
      <c r="R172" s="201"/>
    </row>
    <row r="173" spans="1:18">
      <c r="A173" s="173" t="str">
        <f t="shared" si="11"/>
        <v>22.1.2.112</v>
      </c>
      <c r="B173" s="173" t="str">
        <f t="shared" si="8"/>
        <v>22.1</v>
      </c>
      <c r="C173" s="173">
        <f t="shared" si="9"/>
        <v>2</v>
      </c>
      <c r="D173" s="173">
        <f t="shared" si="10"/>
        <v>112</v>
      </c>
      <c r="E173" s="204"/>
      <c r="F173" s="201"/>
      <c r="G173" s="201"/>
      <c r="H173" s="201"/>
      <c r="I173" s="201"/>
      <c r="J173" s="201"/>
      <c r="K173" s="201"/>
      <c r="L173" s="201"/>
      <c r="M173" s="201"/>
      <c r="N173" s="201"/>
      <c r="O173" s="201"/>
      <c r="P173" s="201"/>
      <c r="Q173" s="201"/>
      <c r="R173" s="201"/>
    </row>
    <row r="174" spans="1:18">
      <c r="A174" s="173" t="str">
        <f t="shared" si="11"/>
        <v>22.1.2.113</v>
      </c>
      <c r="B174" s="173" t="str">
        <f t="shared" si="8"/>
        <v>22.1</v>
      </c>
      <c r="C174" s="173">
        <f t="shared" si="9"/>
        <v>2</v>
      </c>
      <c r="D174" s="173">
        <f t="shared" si="10"/>
        <v>113</v>
      </c>
      <c r="E174" s="204"/>
      <c r="F174" s="201"/>
      <c r="G174" s="201"/>
      <c r="H174" s="201"/>
      <c r="I174" s="201"/>
      <c r="J174" s="201"/>
      <c r="K174" s="201"/>
      <c r="L174" s="201"/>
      <c r="M174" s="201"/>
      <c r="N174" s="201"/>
      <c r="O174" s="201"/>
      <c r="P174" s="201"/>
      <c r="Q174" s="201"/>
      <c r="R174" s="201"/>
    </row>
    <row r="175" spans="1:18">
      <c r="A175" s="173" t="str">
        <f t="shared" si="11"/>
        <v>22.1.2.114</v>
      </c>
      <c r="B175" s="173" t="str">
        <f t="shared" si="8"/>
        <v>22.1</v>
      </c>
      <c r="C175" s="173">
        <f t="shared" si="9"/>
        <v>2</v>
      </c>
      <c r="D175" s="173">
        <f t="shared" si="10"/>
        <v>114</v>
      </c>
      <c r="E175" s="204"/>
      <c r="F175" s="201"/>
      <c r="G175" s="201"/>
      <c r="H175" s="201"/>
      <c r="I175" s="201"/>
      <c r="J175" s="201"/>
      <c r="K175" s="201"/>
      <c r="L175" s="201"/>
      <c r="M175" s="201"/>
      <c r="N175" s="201"/>
      <c r="O175" s="201"/>
      <c r="P175" s="201"/>
      <c r="Q175" s="201"/>
      <c r="R175" s="201"/>
    </row>
    <row r="176" spans="1:18">
      <c r="A176" s="173" t="str">
        <f t="shared" si="11"/>
        <v>22.1.2.115</v>
      </c>
      <c r="B176" s="173" t="str">
        <f t="shared" si="8"/>
        <v>22.1</v>
      </c>
      <c r="C176" s="173">
        <f t="shared" si="9"/>
        <v>2</v>
      </c>
      <c r="D176" s="173">
        <f t="shared" si="10"/>
        <v>115</v>
      </c>
      <c r="E176" s="204"/>
      <c r="F176" s="201"/>
      <c r="G176" s="201"/>
      <c r="H176" s="201"/>
      <c r="I176" s="201"/>
      <c r="J176" s="201"/>
      <c r="K176" s="201"/>
      <c r="L176" s="201"/>
      <c r="M176" s="201"/>
      <c r="N176" s="201"/>
      <c r="O176" s="201"/>
      <c r="P176" s="201"/>
      <c r="Q176" s="201"/>
      <c r="R176" s="201"/>
    </row>
    <row r="177" spans="1:18">
      <c r="A177" s="173" t="str">
        <f t="shared" si="11"/>
        <v>22.1.2.116</v>
      </c>
      <c r="B177" s="173" t="str">
        <f t="shared" si="8"/>
        <v>22.1</v>
      </c>
      <c r="C177" s="173">
        <f t="shared" si="9"/>
        <v>2</v>
      </c>
      <c r="D177" s="173">
        <f t="shared" si="10"/>
        <v>116</v>
      </c>
      <c r="E177" s="204"/>
      <c r="F177" s="201"/>
      <c r="G177" s="201"/>
      <c r="H177" s="201"/>
      <c r="I177" s="201"/>
      <c r="J177" s="201"/>
      <c r="K177" s="201"/>
      <c r="L177" s="201"/>
      <c r="M177" s="201"/>
      <c r="N177" s="201"/>
      <c r="O177" s="201"/>
      <c r="P177" s="201"/>
      <c r="Q177" s="201"/>
      <c r="R177" s="201"/>
    </row>
    <row r="178" spans="1:18">
      <c r="A178" s="173" t="str">
        <f t="shared" si="11"/>
        <v>22.1.2.117</v>
      </c>
      <c r="B178" s="173" t="str">
        <f t="shared" si="8"/>
        <v>22.1</v>
      </c>
      <c r="C178" s="173">
        <f t="shared" si="9"/>
        <v>2</v>
      </c>
      <c r="D178" s="173">
        <f t="shared" si="10"/>
        <v>117</v>
      </c>
      <c r="E178" s="204"/>
      <c r="F178" s="201"/>
      <c r="G178" s="201"/>
      <c r="H178" s="201"/>
      <c r="I178" s="201"/>
      <c r="J178" s="201"/>
      <c r="K178" s="201"/>
      <c r="L178" s="201"/>
      <c r="M178" s="201"/>
      <c r="N178" s="201"/>
      <c r="O178" s="201"/>
      <c r="P178" s="201"/>
      <c r="Q178" s="201"/>
      <c r="R178" s="201"/>
    </row>
    <row r="179" spans="1:18">
      <c r="A179" s="173" t="str">
        <f t="shared" si="11"/>
        <v>22.1.2.118</v>
      </c>
      <c r="B179" s="173" t="str">
        <f t="shared" si="8"/>
        <v>22.1</v>
      </c>
      <c r="C179" s="173">
        <f t="shared" si="9"/>
        <v>2</v>
      </c>
      <c r="D179" s="173">
        <f t="shared" si="10"/>
        <v>118</v>
      </c>
      <c r="E179" s="204"/>
      <c r="F179" s="201"/>
      <c r="G179" s="201"/>
      <c r="H179" s="201"/>
      <c r="I179" s="201"/>
      <c r="J179" s="201"/>
      <c r="K179" s="201"/>
      <c r="L179" s="201"/>
      <c r="M179" s="201"/>
      <c r="N179" s="201"/>
      <c r="O179" s="201"/>
      <c r="P179" s="201"/>
      <c r="Q179" s="201"/>
      <c r="R179" s="201"/>
    </row>
    <row r="180" spans="1:18">
      <c r="A180" s="173" t="str">
        <f t="shared" si="11"/>
        <v>22.1.2.119</v>
      </c>
      <c r="B180" s="173" t="str">
        <f t="shared" si="8"/>
        <v>22.1</v>
      </c>
      <c r="C180" s="173">
        <f t="shared" si="9"/>
        <v>2</v>
      </c>
      <c r="D180" s="173">
        <f t="shared" si="10"/>
        <v>119</v>
      </c>
      <c r="E180" s="204"/>
      <c r="F180" s="201"/>
      <c r="G180" s="201"/>
      <c r="H180" s="201"/>
      <c r="I180" s="201"/>
      <c r="J180" s="201"/>
      <c r="K180" s="201"/>
      <c r="L180" s="201"/>
      <c r="M180" s="201"/>
      <c r="N180" s="201"/>
      <c r="O180" s="201"/>
      <c r="P180" s="201"/>
      <c r="Q180" s="201"/>
      <c r="R180" s="201"/>
    </row>
    <row r="181" spans="1:18">
      <c r="A181" s="173" t="str">
        <f t="shared" si="11"/>
        <v>22.1.2.120</v>
      </c>
      <c r="B181" s="173" t="str">
        <f t="shared" si="8"/>
        <v>22.1</v>
      </c>
      <c r="C181" s="173">
        <f t="shared" si="9"/>
        <v>2</v>
      </c>
      <c r="D181" s="173">
        <f t="shared" si="10"/>
        <v>120</v>
      </c>
      <c r="E181" s="204"/>
      <c r="F181" s="201"/>
      <c r="G181" s="201"/>
      <c r="H181" s="201"/>
      <c r="I181" s="201"/>
      <c r="J181" s="201"/>
      <c r="K181" s="201"/>
      <c r="L181" s="201"/>
      <c r="M181" s="201"/>
      <c r="N181" s="201"/>
      <c r="O181" s="201"/>
      <c r="P181" s="201"/>
      <c r="Q181" s="201"/>
      <c r="R181" s="201"/>
    </row>
    <row r="182" spans="1:18">
      <c r="A182" s="173" t="str">
        <f t="shared" si="11"/>
        <v>22.1.2.121</v>
      </c>
      <c r="B182" s="173" t="str">
        <f t="shared" si="8"/>
        <v>22.1</v>
      </c>
      <c r="C182" s="173">
        <f t="shared" si="9"/>
        <v>2</v>
      </c>
      <c r="D182" s="173">
        <f t="shared" si="10"/>
        <v>121</v>
      </c>
      <c r="E182" s="204"/>
      <c r="F182" s="201"/>
      <c r="G182" s="201"/>
      <c r="H182" s="201"/>
      <c r="I182" s="201"/>
      <c r="J182" s="201"/>
      <c r="K182" s="201"/>
      <c r="L182" s="201"/>
      <c r="M182" s="201"/>
      <c r="N182" s="201"/>
      <c r="O182" s="201"/>
      <c r="P182" s="201"/>
      <c r="Q182" s="201"/>
      <c r="R182" s="201"/>
    </row>
    <row r="183" spans="1:18">
      <c r="A183" s="173" t="str">
        <f t="shared" si="11"/>
        <v>22.1.2.122</v>
      </c>
      <c r="B183" s="173" t="str">
        <f t="shared" si="8"/>
        <v>22.1</v>
      </c>
      <c r="C183" s="173">
        <f t="shared" si="9"/>
        <v>2</v>
      </c>
      <c r="D183" s="173">
        <f t="shared" si="10"/>
        <v>122</v>
      </c>
      <c r="E183" s="204"/>
      <c r="F183" s="201"/>
      <c r="G183" s="201"/>
      <c r="H183" s="201"/>
      <c r="I183" s="201"/>
      <c r="J183" s="201"/>
      <c r="K183" s="201"/>
      <c r="L183" s="201"/>
      <c r="M183" s="201"/>
      <c r="N183" s="201"/>
      <c r="O183" s="201"/>
      <c r="P183" s="201"/>
      <c r="Q183" s="201"/>
      <c r="R183" s="201"/>
    </row>
    <row r="184" spans="1:18">
      <c r="A184" s="173" t="str">
        <f t="shared" si="11"/>
        <v>22.1.2.123</v>
      </c>
      <c r="B184" s="173" t="str">
        <f t="shared" si="8"/>
        <v>22.1</v>
      </c>
      <c r="C184" s="173">
        <f t="shared" si="9"/>
        <v>2</v>
      </c>
      <c r="D184" s="173">
        <f t="shared" si="10"/>
        <v>123</v>
      </c>
      <c r="E184" s="204"/>
      <c r="F184" s="201"/>
      <c r="G184" s="201"/>
      <c r="H184" s="201"/>
      <c r="I184" s="201"/>
      <c r="J184" s="201"/>
      <c r="K184" s="201"/>
      <c r="L184" s="201"/>
      <c r="M184" s="201"/>
      <c r="N184" s="201"/>
      <c r="O184" s="201"/>
      <c r="P184" s="201"/>
      <c r="Q184" s="201"/>
      <c r="R184" s="201"/>
    </row>
    <row r="185" spans="1:18">
      <c r="A185" s="173" t="str">
        <f t="shared" si="11"/>
        <v>22.1.2.124</v>
      </c>
      <c r="B185" s="173" t="str">
        <f t="shared" si="8"/>
        <v>22.1</v>
      </c>
      <c r="C185" s="173">
        <f t="shared" si="9"/>
        <v>2</v>
      </c>
      <c r="D185" s="173">
        <f t="shared" si="10"/>
        <v>124</v>
      </c>
      <c r="E185" s="204"/>
      <c r="F185" s="201"/>
      <c r="G185" s="201"/>
      <c r="H185" s="201"/>
      <c r="I185" s="201"/>
      <c r="J185" s="201"/>
      <c r="K185" s="201"/>
      <c r="L185" s="201"/>
      <c r="M185" s="201"/>
      <c r="N185" s="201"/>
      <c r="O185" s="201"/>
      <c r="P185" s="201"/>
      <c r="Q185" s="201"/>
      <c r="R185" s="201"/>
    </row>
    <row r="186" spans="1:18">
      <c r="A186" s="173" t="str">
        <f t="shared" si="11"/>
        <v>22.1.2.125</v>
      </c>
      <c r="B186" s="173" t="str">
        <f t="shared" si="8"/>
        <v>22.1</v>
      </c>
      <c r="C186" s="173">
        <f t="shared" si="9"/>
        <v>2</v>
      </c>
      <c r="D186" s="173">
        <f t="shared" si="10"/>
        <v>125</v>
      </c>
      <c r="E186" s="204"/>
      <c r="F186" s="201"/>
      <c r="G186" s="201"/>
      <c r="H186" s="201"/>
      <c r="I186" s="201"/>
      <c r="J186" s="201"/>
      <c r="K186" s="201"/>
      <c r="L186" s="201"/>
      <c r="M186" s="201"/>
      <c r="N186" s="201"/>
      <c r="O186" s="201"/>
      <c r="P186" s="201"/>
      <c r="Q186" s="201"/>
      <c r="R186" s="201"/>
    </row>
    <row r="187" spans="1:18">
      <c r="A187" s="173" t="str">
        <f t="shared" si="11"/>
        <v>22.1.2.126</v>
      </c>
      <c r="B187" s="173" t="str">
        <f t="shared" si="8"/>
        <v>22.1</v>
      </c>
      <c r="C187" s="173">
        <f t="shared" si="9"/>
        <v>2</v>
      </c>
      <c r="D187" s="173">
        <f t="shared" si="10"/>
        <v>126</v>
      </c>
      <c r="E187" s="204"/>
      <c r="F187" s="201"/>
      <c r="G187" s="201"/>
      <c r="H187" s="201"/>
      <c r="I187" s="201"/>
      <c r="J187" s="201"/>
      <c r="K187" s="201"/>
      <c r="L187" s="201"/>
      <c r="M187" s="201"/>
      <c r="N187" s="201"/>
      <c r="O187" s="201"/>
      <c r="P187" s="201"/>
      <c r="Q187" s="201"/>
      <c r="R187" s="201"/>
    </row>
    <row r="188" spans="1:18">
      <c r="A188" s="173" t="str">
        <f t="shared" si="11"/>
        <v>22.1.2.127</v>
      </c>
      <c r="B188" s="173" t="str">
        <f t="shared" si="8"/>
        <v>22.1</v>
      </c>
      <c r="C188" s="173">
        <f t="shared" si="9"/>
        <v>2</v>
      </c>
      <c r="D188" s="173">
        <f t="shared" si="10"/>
        <v>127</v>
      </c>
      <c r="E188" s="204"/>
      <c r="F188" s="201"/>
      <c r="G188" s="201"/>
      <c r="H188" s="201"/>
      <c r="I188" s="201"/>
      <c r="J188" s="201"/>
      <c r="K188" s="201"/>
      <c r="L188" s="201"/>
      <c r="M188" s="201"/>
      <c r="N188" s="201"/>
      <c r="O188" s="201"/>
      <c r="P188" s="201"/>
      <c r="Q188" s="201"/>
      <c r="R188" s="201"/>
    </row>
    <row r="189" spans="1:18">
      <c r="A189" s="173" t="str">
        <f t="shared" si="11"/>
        <v>22.1.2.128</v>
      </c>
      <c r="B189" s="173" t="str">
        <f t="shared" si="8"/>
        <v>22.1</v>
      </c>
      <c r="C189" s="173">
        <f t="shared" si="9"/>
        <v>2</v>
      </c>
      <c r="D189" s="173">
        <f t="shared" si="10"/>
        <v>128</v>
      </c>
      <c r="E189" s="204"/>
      <c r="F189" s="201"/>
      <c r="G189" s="201"/>
      <c r="H189" s="201"/>
      <c r="I189" s="201"/>
      <c r="J189" s="201"/>
      <c r="K189" s="201"/>
      <c r="L189" s="201"/>
      <c r="M189" s="201"/>
      <c r="N189" s="201"/>
      <c r="O189" s="201"/>
      <c r="P189" s="201"/>
      <c r="Q189" s="201"/>
      <c r="R189" s="201"/>
    </row>
    <row r="190" spans="1:18">
      <c r="A190" s="173" t="str">
        <f t="shared" si="11"/>
        <v>22.1.2.129</v>
      </c>
      <c r="B190" s="173" t="str">
        <f t="shared" si="8"/>
        <v>22.1</v>
      </c>
      <c r="C190" s="173">
        <f t="shared" si="9"/>
        <v>2</v>
      </c>
      <c r="D190" s="173">
        <f t="shared" si="10"/>
        <v>129</v>
      </c>
      <c r="E190" s="204"/>
      <c r="F190" s="201"/>
      <c r="G190" s="201"/>
      <c r="H190" s="201"/>
      <c r="I190" s="201"/>
      <c r="J190" s="201"/>
      <c r="K190" s="201"/>
      <c r="L190" s="201"/>
      <c r="M190" s="201"/>
      <c r="N190" s="201"/>
      <c r="O190" s="201"/>
      <c r="P190" s="201"/>
      <c r="Q190" s="201"/>
      <c r="R190" s="201"/>
    </row>
    <row r="191" spans="1:18">
      <c r="A191" s="173" t="str">
        <f t="shared" si="11"/>
        <v>22.1.2.130</v>
      </c>
      <c r="B191" s="173" t="str">
        <f t="shared" si="8"/>
        <v>22.1</v>
      </c>
      <c r="C191" s="173">
        <f t="shared" si="9"/>
        <v>2</v>
      </c>
      <c r="D191" s="173">
        <f t="shared" si="10"/>
        <v>130</v>
      </c>
      <c r="E191" s="204"/>
      <c r="F191" s="201"/>
      <c r="G191" s="201"/>
      <c r="H191" s="201"/>
      <c r="I191" s="201"/>
      <c r="J191" s="201"/>
      <c r="K191" s="201"/>
      <c r="L191" s="201"/>
      <c r="M191" s="201"/>
      <c r="N191" s="201"/>
      <c r="O191" s="201"/>
      <c r="P191" s="201"/>
      <c r="Q191" s="201"/>
      <c r="R191" s="201"/>
    </row>
    <row r="192" spans="1:18">
      <c r="A192" s="173" t="str">
        <f t="shared" si="11"/>
        <v>22.1.2.131</v>
      </c>
      <c r="B192" s="173" t="str">
        <f t="shared" ref="B192:B255" si="12">+B191</f>
        <v>22.1</v>
      </c>
      <c r="C192" s="173">
        <f t="shared" ref="C192:C255" si="13">+C191</f>
        <v>2</v>
      </c>
      <c r="D192" s="173">
        <f t="shared" ref="D192:D255" si="14">+D191+1</f>
        <v>131</v>
      </c>
      <c r="E192" s="204"/>
      <c r="F192" s="201"/>
      <c r="G192" s="201"/>
      <c r="H192" s="201"/>
      <c r="I192" s="201"/>
      <c r="J192" s="201"/>
      <c r="K192" s="201"/>
      <c r="L192" s="201"/>
      <c r="M192" s="201"/>
      <c r="N192" s="201"/>
      <c r="O192" s="201"/>
      <c r="P192" s="201"/>
      <c r="Q192" s="201"/>
      <c r="R192" s="201"/>
    </row>
    <row r="193" spans="1:18">
      <c r="A193" s="173" t="str">
        <f t="shared" si="11"/>
        <v>22.1.2.132</v>
      </c>
      <c r="B193" s="173" t="str">
        <f t="shared" si="12"/>
        <v>22.1</v>
      </c>
      <c r="C193" s="173">
        <f t="shared" si="13"/>
        <v>2</v>
      </c>
      <c r="D193" s="173">
        <f t="shared" si="14"/>
        <v>132</v>
      </c>
      <c r="E193" s="204"/>
      <c r="F193" s="201"/>
      <c r="G193" s="201"/>
      <c r="H193" s="201"/>
      <c r="I193" s="201"/>
      <c r="J193" s="201"/>
      <c r="K193" s="201"/>
      <c r="L193" s="201"/>
      <c r="M193" s="201"/>
      <c r="N193" s="201"/>
      <c r="O193" s="201"/>
      <c r="P193" s="201"/>
      <c r="Q193" s="201"/>
      <c r="R193" s="201"/>
    </row>
    <row r="194" spans="1:18">
      <c r="A194" s="173" t="str">
        <f t="shared" si="11"/>
        <v>22.1.2.133</v>
      </c>
      <c r="B194" s="173" t="str">
        <f t="shared" si="12"/>
        <v>22.1</v>
      </c>
      <c r="C194" s="173">
        <f t="shared" si="13"/>
        <v>2</v>
      </c>
      <c r="D194" s="173">
        <f t="shared" si="14"/>
        <v>133</v>
      </c>
      <c r="E194" s="204"/>
      <c r="F194" s="201"/>
      <c r="G194" s="201"/>
      <c r="H194" s="201"/>
      <c r="I194" s="201"/>
      <c r="J194" s="201"/>
      <c r="K194" s="201"/>
      <c r="L194" s="201"/>
      <c r="M194" s="201"/>
      <c r="N194" s="201"/>
      <c r="O194" s="201"/>
      <c r="P194" s="201"/>
      <c r="Q194" s="201"/>
      <c r="R194" s="201"/>
    </row>
    <row r="195" spans="1:18">
      <c r="A195" s="173" t="str">
        <f t="shared" si="11"/>
        <v>22.1.2.134</v>
      </c>
      <c r="B195" s="173" t="str">
        <f t="shared" si="12"/>
        <v>22.1</v>
      </c>
      <c r="C195" s="173">
        <f t="shared" si="13"/>
        <v>2</v>
      </c>
      <c r="D195" s="173">
        <f t="shared" si="14"/>
        <v>134</v>
      </c>
      <c r="E195" s="204"/>
      <c r="F195" s="201"/>
      <c r="G195" s="201"/>
      <c r="H195" s="201"/>
      <c r="I195" s="201"/>
      <c r="J195" s="201"/>
      <c r="K195" s="201"/>
      <c r="L195" s="201"/>
      <c r="M195" s="201"/>
      <c r="N195" s="201"/>
      <c r="O195" s="201"/>
      <c r="P195" s="201"/>
      <c r="Q195" s="201"/>
      <c r="R195" s="201"/>
    </row>
    <row r="196" spans="1:18">
      <c r="A196" s="173" t="str">
        <f t="shared" si="11"/>
        <v>22.1.2.135</v>
      </c>
      <c r="B196" s="173" t="str">
        <f t="shared" si="12"/>
        <v>22.1</v>
      </c>
      <c r="C196" s="173">
        <f t="shared" si="13"/>
        <v>2</v>
      </c>
      <c r="D196" s="173">
        <f t="shared" si="14"/>
        <v>135</v>
      </c>
      <c r="E196" s="204"/>
      <c r="F196" s="201"/>
      <c r="G196" s="201"/>
      <c r="H196" s="201"/>
      <c r="I196" s="201"/>
      <c r="J196" s="201"/>
      <c r="K196" s="201"/>
      <c r="L196" s="201"/>
      <c r="M196" s="201"/>
      <c r="N196" s="201"/>
      <c r="O196" s="201"/>
      <c r="P196" s="201"/>
      <c r="Q196" s="201"/>
      <c r="R196" s="201"/>
    </row>
    <row r="197" spans="1:18">
      <c r="A197" s="173" t="str">
        <f t="shared" si="11"/>
        <v>22.1.2.136</v>
      </c>
      <c r="B197" s="173" t="str">
        <f t="shared" si="12"/>
        <v>22.1</v>
      </c>
      <c r="C197" s="173">
        <f t="shared" si="13"/>
        <v>2</v>
      </c>
      <c r="D197" s="173">
        <f t="shared" si="14"/>
        <v>136</v>
      </c>
      <c r="E197" s="204"/>
      <c r="F197" s="201"/>
      <c r="G197" s="201"/>
      <c r="H197" s="201"/>
      <c r="I197" s="201"/>
      <c r="J197" s="201"/>
      <c r="K197" s="201"/>
      <c r="L197" s="201"/>
      <c r="M197" s="201"/>
      <c r="N197" s="201"/>
      <c r="O197" s="201"/>
      <c r="P197" s="201"/>
      <c r="Q197" s="201"/>
      <c r="R197" s="201"/>
    </row>
    <row r="198" spans="1:18">
      <c r="A198" s="173" t="str">
        <f t="shared" si="11"/>
        <v>22.1.2.137</v>
      </c>
      <c r="B198" s="173" t="str">
        <f t="shared" si="12"/>
        <v>22.1</v>
      </c>
      <c r="C198" s="173">
        <f t="shared" si="13"/>
        <v>2</v>
      </c>
      <c r="D198" s="173">
        <f t="shared" si="14"/>
        <v>137</v>
      </c>
      <c r="E198" s="204"/>
      <c r="F198" s="201"/>
      <c r="G198" s="201"/>
      <c r="H198" s="201"/>
      <c r="I198" s="201"/>
      <c r="J198" s="201"/>
      <c r="K198" s="201"/>
      <c r="L198" s="201"/>
      <c r="M198" s="201"/>
      <c r="N198" s="201"/>
      <c r="O198" s="201"/>
      <c r="P198" s="201"/>
      <c r="Q198" s="201"/>
      <c r="R198" s="201"/>
    </row>
    <row r="199" spans="1:18">
      <c r="A199" s="173" t="str">
        <f t="shared" si="11"/>
        <v>22.1.2.138</v>
      </c>
      <c r="B199" s="173" t="str">
        <f t="shared" si="12"/>
        <v>22.1</v>
      </c>
      <c r="C199" s="173">
        <f t="shared" si="13"/>
        <v>2</v>
      </c>
      <c r="D199" s="173">
        <f t="shared" si="14"/>
        <v>138</v>
      </c>
      <c r="E199" s="204"/>
      <c r="F199" s="201"/>
      <c r="G199" s="201"/>
      <c r="H199" s="201"/>
      <c r="I199" s="201"/>
      <c r="J199" s="201"/>
      <c r="K199" s="201"/>
      <c r="L199" s="201"/>
      <c r="M199" s="201"/>
      <c r="N199" s="201"/>
      <c r="O199" s="201"/>
      <c r="P199" s="201"/>
      <c r="Q199" s="201"/>
      <c r="R199" s="201"/>
    </row>
    <row r="200" spans="1:18">
      <c r="A200" s="173" t="str">
        <f t="shared" si="11"/>
        <v>22.1.2.139</v>
      </c>
      <c r="B200" s="173" t="str">
        <f t="shared" si="12"/>
        <v>22.1</v>
      </c>
      <c r="C200" s="173">
        <f t="shared" si="13"/>
        <v>2</v>
      </c>
      <c r="D200" s="173">
        <f t="shared" si="14"/>
        <v>139</v>
      </c>
      <c r="E200" s="204"/>
      <c r="F200" s="201"/>
      <c r="G200" s="201"/>
      <c r="H200" s="201"/>
      <c r="I200" s="201"/>
      <c r="J200" s="201"/>
      <c r="K200" s="201"/>
      <c r="L200" s="201"/>
      <c r="M200" s="201"/>
      <c r="N200" s="201"/>
      <c r="O200" s="201"/>
      <c r="P200" s="201"/>
      <c r="Q200" s="201"/>
      <c r="R200" s="201"/>
    </row>
    <row r="201" spans="1:18">
      <c r="A201" s="173" t="str">
        <f t="shared" si="11"/>
        <v>22.1.2.140</v>
      </c>
      <c r="B201" s="173" t="str">
        <f t="shared" si="12"/>
        <v>22.1</v>
      </c>
      <c r="C201" s="173">
        <f t="shared" si="13"/>
        <v>2</v>
      </c>
      <c r="D201" s="173">
        <f t="shared" si="14"/>
        <v>140</v>
      </c>
      <c r="E201" s="204"/>
      <c r="F201" s="201"/>
      <c r="G201" s="201"/>
      <c r="H201" s="201"/>
      <c r="I201" s="201"/>
      <c r="J201" s="201"/>
      <c r="K201" s="201"/>
      <c r="L201" s="201"/>
      <c r="M201" s="201"/>
      <c r="N201" s="201"/>
      <c r="O201" s="201"/>
      <c r="P201" s="201"/>
      <c r="Q201" s="201"/>
      <c r="R201" s="201"/>
    </row>
    <row r="202" spans="1:18">
      <c r="A202" s="173" t="str">
        <f t="shared" si="11"/>
        <v>22.1.2.141</v>
      </c>
      <c r="B202" s="173" t="str">
        <f t="shared" si="12"/>
        <v>22.1</v>
      </c>
      <c r="C202" s="173">
        <f t="shared" si="13"/>
        <v>2</v>
      </c>
      <c r="D202" s="173">
        <f t="shared" si="14"/>
        <v>141</v>
      </c>
      <c r="E202" s="204"/>
      <c r="F202" s="201"/>
      <c r="G202" s="201"/>
      <c r="H202" s="201"/>
      <c r="I202" s="201"/>
      <c r="J202" s="201"/>
      <c r="K202" s="201"/>
      <c r="L202" s="201"/>
      <c r="M202" s="201"/>
      <c r="N202" s="201"/>
      <c r="O202" s="201"/>
      <c r="P202" s="201"/>
      <c r="Q202" s="201"/>
      <c r="R202" s="201"/>
    </row>
    <row r="203" spans="1:18">
      <c r="A203" s="173" t="str">
        <f t="shared" si="11"/>
        <v>22.1.2.142</v>
      </c>
      <c r="B203" s="173" t="str">
        <f t="shared" si="12"/>
        <v>22.1</v>
      </c>
      <c r="C203" s="173">
        <f t="shared" si="13"/>
        <v>2</v>
      </c>
      <c r="D203" s="173">
        <f t="shared" si="14"/>
        <v>142</v>
      </c>
      <c r="E203" s="204"/>
      <c r="F203" s="201"/>
      <c r="G203" s="201"/>
      <c r="H203" s="201"/>
      <c r="I203" s="201"/>
      <c r="J203" s="201"/>
      <c r="K203" s="201"/>
      <c r="L203" s="201"/>
      <c r="M203" s="201"/>
      <c r="N203" s="201"/>
      <c r="O203" s="201"/>
      <c r="P203" s="201"/>
      <c r="Q203" s="201"/>
      <c r="R203" s="201"/>
    </row>
    <row r="204" spans="1:18">
      <c r="A204" s="173" t="str">
        <f t="shared" si="11"/>
        <v>22.1.2.143</v>
      </c>
      <c r="B204" s="173" t="str">
        <f t="shared" si="12"/>
        <v>22.1</v>
      </c>
      <c r="C204" s="173">
        <f t="shared" si="13"/>
        <v>2</v>
      </c>
      <c r="D204" s="173">
        <f t="shared" si="14"/>
        <v>143</v>
      </c>
      <c r="E204" s="204"/>
      <c r="F204" s="201"/>
      <c r="G204" s="201"/>
      <c r="H204" s="201"/>
      <c r="I204" s="201"/>
      <c r="J204" s="201"/>
      <c r="K204" s="201"/>
      <c r="L204" s="201"/>
      <c r="M204" s="201"/>
      <c r="N204" s="201"/>
      <c r="O204" s="201"/>
      <c r="P204" s="201"/>
      <c r="Q204" s="201"/>
      <c r="R204" s="201"/>
    </row>
    <row r="205" spans="1:18">
      <c r="A205" s="173" t="str">
        <f t="shared" si="11"/>
        <v>22.1.2.144</v>
      </c>
      <c r="B205" s="173" t="str">
        <f t="shared" si="12"/>
        <v>22.1</v>
      </c>
      <c r="C205" s="173">
        <f t="shared" si="13"/>
        <v>2</v>
      </c>
      <c r="D205" s="173">
        <f t="shared" si="14"/>
        <v>144</v>
      </c>
      <c r="E205" s="204"/>
      <c r="F205" s="201"/>
      <c r="G205" s="201"/>
      <c r="H205" s="201"/>
      <c r="I205" s="201"/>
      <c r="J205" s="201"/>
      <c r="K205" s="201"/>
      <c r="L205" s="201"/>
      <c r="M205" s="201"/>
      <c r="N205" s="201"/>
      <c r="O205" s="201"/>
      <c r="P205" s="201"/>
      <c r="Q205" s="201"/>
      <c r="R205" s="201"/>
    </row>
    <row r="206" spans="1:18">
      <c r="A206" s="173" t="str">
        <f t="shared" si="11"/>
        <v>22.1.2.145</v>
      </c>
      <c r="B206" s="173" t="str">
        <f t="shared" si="12"/>
        <v>22.1</v>
      </c>
      <c r="C206" s="173">
        <f t="shared" si="13"/>
        <v>2</v>
      </c>
      <c r="D206" s="173">
        <f t="shared" si="14"/>
        <v>145</v>
      </c>
      <c r="E206" s="204"/>
      <c r="F206" s="201"/>
      <c r="G206" s="201"/>
      <c r="H206" s="201"/>
      <c r="I206" s="201"/>
      <c r="J206" s="201"/>
      <c r="K206" s="201"/>
      <c r="L206" s="201"/>
      <c r="M206" s="201"/>
      <c r="N206" s="201"/>
      <c r="O206" s="201"/>
      <c r="P206" s="201"/>
      <c r="Q206" s="201"/>
      <c r="R206" s="201"/>
    </row>
    <row r="207" spans="1:18">
      <c r="A207" s="173" t="str">
        <f t="shared" si="11"/>
        <v>22.1.2.146</v>
      </c>
      <c r="B207" s="173" t="str">
        <f t="shared" si="12"/>
        <v>22.1</v>
      </c>
      <c r="C207" s="173">
        <f t="shared" si="13"/>
        <v>2</v>
      </c>
      <c r="D207" s="173">
        <f t="shared" si="14"/>
        <v>146</v>
      </c>
      <c r="E207" s="204"/>
      <c r="F207" s="201"/>
      <c r="G207" s="201"/>
      <c r="H207" s="201"/>
      <c r="I207" s="201"/>
      <c r="J207" s="201"/>
      <c r="K207" s="201"/>
      <c r="L207" s="201"/>
      <c r="M207" s="201"/>
      <c r="N207" s="201"/>
      <c r="O207" s="201"/>
      <c r="P207" s="201"/>
      <c r="Q207" s="201"/>
      <c r="R207" s="201"/>
    </row>
    <row r="208" spans="1:18">
      <c r="A208" s="173" t="str">
        <f t="shared" si="11"/>
        <v>22.1.2.147</v>
      </c>
      <c r="B208" s="173" t="str">
        <f t="shared" si="12"/>
        <v>22.1</v>
      </c>
      <c r="C208" s="173">
        <f t="shared" si="13"/>
        <v>2</v>
      </c>
      <c r="D208" s="173">
        <f t="shared" si="14"/>
        <v>147</v>
      </c>
      <c r="E208" s="204"/>
      <c r="F208" s="201"/>
      <c r="G208" s="201"/>
      <c r="H208" s="201"/>
      <c r="I208" s="201"/>
      <c r="J208" s="201"/>
      <c r="K208" s="201"/>
      <c r="L208" s="201"/>
      <c r="M208" s="201"/>
      <c r="N208" s="201"/>
      <c r="O208" s="201"/>
      <c r="P208" s="201"/>
      <c r="Q208" s="201"/>
      <c r="R208" s="201"/>
    </row>
    <row r="209" spans="1:18">
      <c r="A209" s="173" t="str">
        <f t="shared" ref="A209:A272" si="15">CONCATENATE(B209,".",C209,".",D209)</f>
        <v>22.1.2.148</v>
      </c>
      <c r="B209" s="173" t="str">
        <f t="shared" si="12"/>
        <v>22.1</v>
      </c>
      <c r="C209" s="173">
        <f t="shared" si="13"/>
        <v>2</v>
      </c>
      <c r="D209" s="173">
        <f t="shared" si="14"/>
        <v>148</v>
      </c>
      <c r="E209" s="204"/>
      <c r="F209" s="201"/>
      <c r="G209" s="201"/>
      <c r="H209" s="201"/>
      <c r="I209" s="201"/>
      <c r="J209" s="201"/>
      <c r="K209" s="201"/>
      <c r="L209" s="201"/>
      <c r="M209" s="201"/>
      <c r="N209" s="201"/>
      <c r="O209" s="201"/>
      <c r="P209" s="201"/>
      <c r="Q209" s="201"/>
      <c r="R209" s="201"/>
    </row>
    <row r="210" spans="1:18">
      <c r="A210" s="173" t="str">
        <f t="shared" si="15"/>
        <v>22.1.2.149</v>
      </c>
      <c r="B210" s="173" t="str">
        <f t="shared" si="12"/>
        <v>22.1</v>
      </c>
      <c r="C210" s="173">
        <f t="shared" si="13"/>
        <v>2</v>
      </c>
      <c r="D210" s="173">
        <f t="shared" si="14"/>
        <v>149</v>
      </c>
      <c r="E210" s="204"/>
      <c r="F210" s="201"/>
      <c r="G210" s="201"/>
      <c r="H210" s="201"/>
      <c r="I210" s="201"/>
      <c r="J210" s="201"/>
      <c r="K210" s="201"/>
      <c r="L210" s="201"/>
      <c r="M210" s="201"/>
      <c r="N210" s="201"/>
      <c r="O210" s="201"/>
      <c r="P210" s="201"/>
      <c r="Q210" s="201"/>
      <c r="R210" s="201"/>
    </row>
    <row r="211" spans="1:18">
      <c r="A211" s="173" t="str">
        <f t="shared" si="15"/>
        <v>22.1.2.150</v>
      </c>
      <c r="B211" s="173" t="str">
        <f t="shared" si="12"/>
        <v>22.1</v>
      </c>
      <c r="C211" s="173">
        <f t="shared" si="13"/>
        <v>2</v>
      </c>
      <c r="D211" s="173">
        <f t="shared" si="14"/>
        <v>150</v>
      </c>
      <c r="E211" s="204"/>
      <c r="F211" s="201"/>
      <c r="G211" s="201"/>
      <c r="H211" s="201"/>
      <c r="I211" s="201"/>
      <c r="J211" s="201"/>
      <c r="K211" s="201"/>
      <c r="L211" s="201"/>
      <c r="M211" s="201"/>
      <c r="N211" s="201"/>
      <c r="O211" s="201"/>
      <c r="P211" s="201"/>
      <c r="Q211" s="201"/>
      <c r="R211" s="201"/>
    </row>
    <row r="212" spans="1:18">
      <c r="A212" s="173" t="str">
        <f t="shared" si="15"/>
        <v>22.1.2.151</v>
      </c>
      <c r="B212" s="173" t="str">
        <f t="shared" si="12"/>
        <v>22.1</v>
      </c>
      <c r="C212" s="173">
        <f t="shared" si="13"/>
        <v>2</v>
      </c>
      <c r="D212" s="173">
        <f t="shared" si="14"/>
        <v>151</v>
      </c>
      <c r="E212" s="204"/>
      <c r="F212" s="201"/>
      <c r="G212" s="201"/>
      <c r="H212" s="201"/>
      <c r="I212" s="201"/>
      <c r="J212" s="201"/>
      <c r="K212" s="201"/>
      <c r="L212" s="201"/>
      <c r="M212" s="201"/>
      <c r="N212" s="201"/>
      <c r="O212" s="201"/>
      <c r="P212" s="201"/>
      <c r="Q212" s="201"/>
      <c r="R212" s="201"/>
    </row>
    <row r="213" spans="1:18">
      <c r="A213" s="173" t="str">
        <f t="shared" si="15"/>
        <v>22.1.2.152</v>
      </c>
      <c r="B213" s="173" t="str">
        <f t="shared" si="12"/>
        <v>22.1</v>
      </c>
      <c r="C213" s="173">
        <f t="shared" si="13"/>
        <v>2</v>
      </c>
      <c r="D213" s="173">
        <f t="shared" si="14"/>
        <v>152</v>
      </c>
      <c r="E213" s="204"/>
      <c r="F213" s="201"/>
      <c r="G213" s="201"/>
      <c r="H213" s="201"/>
      <c r="I213" s="201"/>
      <c r="J213" s="201"/>
      <c r="K213" s="201"/>
      <c r="L213" s="201"/>
      <c r="M213" s="201"/>
      <c r="N213" s="201"/>
      <c r="O213" s="201"/>
      <c r="P213" s="201"/>
      <c r="Q213" s="201"/>
      <c r="R213" s="201"/>
    </row>
    <row r="214" spans="1:18">
      <c r="A214" s="173" t="str">
        <f t="shared" si="15"/>
        <v>22.1.2.153</v>
      </c>
      <c r="B214" s="173" t="str">
        <f t="shared" si="12"/>
        <v>22.1</v>
      </c>
      <c r="C214" s="173">
        <f t="shared" si="13"/>
        <v>2</v>
      </c>
      <c r="D214" s="173">
        <f t="shared" si="14"/>
        <v>153</v>
      </c>
      <c r="E214" s="204"/>
      <c r="F214" s="201"/>
      <c r="G214" s="201"/>
      <c r="H214" s="201"/>
      <c r="I214" s="201"/>
      <c r="J214" s="201"/>
      <c r="K214" s="201"/>
      <c r="L214" s="201"/>
      <c r="M214" s="201"/>
      <c r="N214" s="201"/>
      <c r="O214" s="201"/>
      <c r="P214" s="201"/>
      <c r="Q214" s="201"/>
      <c r="R214" s="201"/>
    </row>
    <row r="215" spans="1:18">
      <c r="A215" s="173" t="str">
        <f t="shared" si="15"/>
        <v>22.1.2.154</v>
      </c>
      <c r="B215" s="173" t="str">
        <f t="shared" si="12"/>
        <v>22.1</v>
      </c>
      <c r="C215" s="173">
        <f t="shared" si="13"/>
        <v>2</v>
      </c>
      <c r="D215" s="173">
        <f t="shared" si="14"/>
        <v>154</v>
      </c>
      <c r="E215" s="204"/>
      <c r="F215" s="201"/>
      <c r="G215" s="201"/>
      <c r="H215" s="201"/>
      <c r="I215" s="201"/>
      <c r="J215" s="201"/>
      <c r="K215" s="201"/>
      <c r="L215" s="201"/>
      <c r="M215" s="201"/>
      <c r="N215" s="201"/>
      <c r="O215" s="201"/>
      <c r="P215" s="201"/>
      <c r="Q215" s="201"/>
      <c r="R215" s="201"/>
    </row>
    <row r="216" spans="1:18">
      <c r="A216" s="173" t="str">
        <f t="shared" si="15"/>
        <v>22.1.2.155</v>
      </c>
      <c r="B216" s="173" t="str">
        <f t="shared" si="12"/>
        <v>22.1</v>
      </c>
      <c r="C216" s="173">
        <f t="shared" si="13"/>
        <v>2</v>
      </c>
      <c r="D216" s="173">
        <f t="shared" si="14"/>
        <v>155</v>
      </c>
      <c r="E216" s="204"/>
      <c r="F216" s="201"/>
      <c r="G216" s="201"/>
      <c r="H216" s="201"/>
      <c r="I216" s="201"/>
      <c r="J216" s="201"/>
      <c r="K216" s="201"/>
      <c r="L216" s="201"/>
      <c r="M216" s="201"/>
      <c r="N216" s="201"/>
      <c r="O216" s="201"/>
      <c r="P216" s="201"/>
      <c r="Q216" s="201"/>
      <c r="R216" s="201"/>
    </row>
    <row r="217" spans="1:18">
      <c r="A217" s="173" t="str">
        <f t="shared" si="15"/>
        <v>22.1.2.156</v>
      </c>
      <c r="B217" s="173" t="str">
        <f t="shared" si="12"/>
        <v>22.1</v>
      </c>
      <c r="C217" s="173">
        <f t="shared" si="13"/>
        <v>2</v>
      </c>
      <c r="D217" s="173">
        <f t="shared" si="14"/>
        <v>156</v>
      </c>
      <c r="E217" s="204"/>
      <c r="F217" s="201"/>
      <c r="G217" s="201"/>
      <c r="H217" s="201"/>
      <c r="I217" s="201"/>
      <c r="J217" s="201"/>
      <c r="K217" s="201"/>
      <c r="L217" s="201"/>
      <c r="M217" s="201"/>
      <c r="N217" s="201"/>
      <c r="O217" s="201"/>
      <c r="P217" s="201"/>
      <c r="Q217" s="201"/>
      <c r="R217" s="201"/>
    </row>
    <row r="218" spans="1:18">
      <c r="A218" s="173" t="str">
        <f t="shared" si="15"/>
        <v>22.1.2.157</v>
      </c>
      <c r="B218" s="173" t="str">
        <f t="shared" si="12"/>
        <v>22.1</v>
      </c>
      <c r="C218" s="173">
        <f t="shared" si="13"/>
        <v>2</v>
      </c>
      <c r="D218" s="173">
        <f t="shared" si="14"/>
        <v>157</v>
      </c>
      <c r="E218" s="204"/>
      <c r="F218" s="201"/>
      <c r="G218" s="201"/>
      <c r="H218" s="201"/>
      <c r="I218" s="201"/>
      <c r="J218" s="201"/>
      <c r="K218" s="201"/>
      <c r="L218" s="201"/>
      <c r="M218" s="201"/>
      <c r="N218" s="201"/>
      <c r="O218" s="201"/>
      <c r="P218" s="201"/>
      <c r="Q218" s="201"/>
      <c r="R218" s="201"/>
    </row>
    <row r="219" spans="1:18">
      <c r="A219" s="173" t="str">
        <f t="shared" si="15"/>
        <v>22.1.2.158</v>
      </c>
      <c r="B219" s="173" t="str">
        <f t="shared" si="12"/>
        <v>22.1</v>
      </c>
      <c r="C219" s="173">
        <f t="shared" si="13"/>
        <v>2</v>
      </c>
      <c r="D219" s="173">
        <f t="shared" si="14"/>
        <v>158</v>
      </c>
      <c r="E219" s="204"/>
      <c r="F219" s="201"/>
      <c r="G219" s="201"/>
      <c r="H219" s="201"/>
      <c r="I219" s="201"/>
      <c r="J219" s="201"/>
      <c r="K219" s="201"/>
      <c r="L219" s="201"/>
      <c r="M219" s="201"/>
      <c r="N219" s="201"/>
      <c r="O219" s="201"/>
      <c r="P219" s="201"/>
      <c r="Q219" s="201"/>
      <c r="R219" s="201"/>
    </row>
    <row r="220" spans="1:18">
      <c r="A220" s="173" t="str">
        <f t="shared" si="15"/>
        <v>22.1.2.159</v>
      </c>
      <c r="B220" s="173" t="str">
        <f t="shared" si="12"/>
        <v>22.1</v>
      </c>
      <c r="C220" s="173">
        <f t="shared" si="13"/>
        <v>2</v>
      </c>
      <c r="D220" s="173">
        <f t="shared" si="14"/>
        <v>159</v>
      </c>
      <c r="E220" s="204"/>
      <c r="F220" s="201"/>
      <c r="G220" s="201"/>
      <c r="H220" s="201"/>
      <c r="I220" s="201"/>
      <c r="J220" s="201"/>
      <c r="K220" s="201"/>
      <c r="L220" s="201"/>
      <c r="M220" s="201"/>
      <c r="N220" s="201"/>
      <c r="O220" s="201"/>
      <c r="P220" s="201"/>
      <c r="Q220" s="201"/>
      <c r="R220" s="201"/>
    </row>
    <row r="221" spans="1:18">
      <c r="A221" s="173" t="str">
        <f t="shared" si="15"/>
        <v>22.1.2.160</v>
      </c>
      <c r="B221" s="173" t="str">
        <f t="shared" si="12"/>
        <v>22.1</v>
      </c>
      <c r="C221" s="173">
        <f t="shared" si="13"/>
        <v>2</v>
      </c>
      <c r="D221" s="173">
        <f t="shared" si="14"/>
        <v>160</v>
      </c>
      <c r="E221" s="204"/>
      <c r="F221" s="201"/>
      <c r="G221" s="201"/>
      <c r="H221" s="201"/>
      <c r="I221" s="201"/>
      <c r="J221" s="201"/>
      <c r="K221" s="201"/>
      <c r="L221" s="201"/>
      <c r="M221" s="201"/>
      <c r="N221" s="201"/>
      <c r="O221" s="201"/>
      <c r="P221" s="201"/>
      <c r="Q221" s="201"/>
      <c r="R221" s="201"/>
    </row>
    <row r="222" spans="1:18">
      <c r="A222" s="173" t="str">
        <f t="shared" si="15"/>
        <v>22.1.2.161</v>
      </c>
      <c r="B222" s="173" t="str">
        <f t="shared" si="12"/>
        <v>22.1</v>
      </c>
      <c r="C222" s="173">
        <f t="shared" si="13"/>
        <v>2</v>
      </c>
      <c r="D222" s="173">
        <f t="shared" si="14"/>
        <v>161</v>
      </c>
      <c r="E222" s="204"/>
      <c r="F222" s="201"/>
      <c r="G222" s="201"/>
      <c r="H222" s="201"/>
      <c r="I222" s="201"/>
      <c r="J222" s="201"/>
      <c r="K222" s="201"/>
      <c r="L222" s="201"/>
      <c r="M222" s="201"/>
      <c r="N222" s="201"/>
      <c r="O222" s="201"/>
      <c r="P222" s="201"/>
      <c r="Q222" s="201"/>
      <c r="R222" s="201"/>
    </row>
    <row r="223" spans="1:18">
      <c r="A223" s="173" t="str">
        <f t="shared" si="15"/>
        <v>22.1.2.162</v>
      </c>
      <c r="B223" s="173" t="str">
        <f t="shared" si="12"/>
        <v>22.1</v>
      </c>
      <c r="C223" s="173">
        <f t="shared" si="13"/>
        <v>2</v>
      </c>
      <c r="D223" s="173">
        <f t="shared" si="14"/>
        <v>162</v>
      </c>
      <c r="E223" s="204"/>
      <c r="F223" s="201"/>
      <c r="G223" s="201"/>
      <c r="H223" s="201"/>
      <c r="I223" s="201"/>
      <c r="J223" s="201"/>
      <c r="K223" s="201"/>
      <c r="L223" s="201"/>
      <c r="M223" s="201"/>
      <c r="N223" s="201"/>
      <c r="O223" s="201"/>
      <c r="P223" s="201"/>
      <c r="Q223" s="201"/>
      <c r="R223" s="201"/>
    </row>
    <row r="224" spans="1:18">
      <c r="A224" s="173" t="str">
        <f t="shared" si="15"/>
        <v>22.1.2.163</v>
      </c>
      <c r="B224" s="173" t="str">
        <f t="shared" si="12"/>
        <v>22.1</v>
      </c>
      <c r="C224" s="173">
        <f t="shared" si="13"/>
        <v>2</v>
      </c>
      <c r="D224" s="173">
        <f t="shared" si="14"/>
        <v>163</v>
      </c>
      <c r="E224" s="204"/>
      <c r="F224" s="201"/>
      <c r="G224" s="201"/>
      <c r="H224" s="201"/>
      <c r="I224" s="201"/>
      <c r="J224" s="201"/>
      <c r="K224" s="201"/>
      <c r="L224" s="201"/>
      <c r="M224" s="201"/>
      <c r="N224" s="201"/>
      <c r="O224" s="201"/>
      <c r="P224" s="201"/>
      <c r="Q224" s="201"/>
      <c r="R224" s="201"/>
    </row>
    <row r="225" spans="1:18">
      <c r="A225" s="173" t="str">
        <f t="shared" si="15"/>
        <v>22.1.2.164</v>
      </c>
      <c r="B225" s="173" t="str">
        <f t="shared" si="12"/>
        <v>22.1</v>
      </c>
      <c r="C225" s="173">
        <f t="shared" si="13"/>
        <v>2</v>
      </c>
      <c r="D225" s="173">
        <f t="shared" si="14"/>
        <v>164</v>
      </c>
      <c r="E225" s="204"/>
      <c r="F225" s="201"/>
      <c r="G225" s="201"/>
      <c r="H225" s="201"/>
      <c r="I225" s="201"/>
      <c r="J225" s="201"/>
      <c r="K225" s="201"/>
      <c r="L225" s="201"/>
      <c r="M225" s="201"/>
      <c r="N225" s="201"/>
      <c r="O225" s="201"/>
      <c r="P225" s="201"/>
      <c r="Q225" s="201"/>
      <c r="R225" s="201"/>
    </row>
    <row r="226" spans="1:18">
      <c r="A226" s="173" t="str">
        <f t="shared" si="15"/>
        <v>22.1.2.165</v>
      </c>
      <c r="B226" s="173" t="str">
        <f t="shared" si="12"/>
        <v>22.1</v>
      </c>
      <c r="C226" s="173">
        <f t="shared" si="13"/>
        <v>2</v>
      </c>
      <c r="D226" s="173">
        <f t="shared" si="14"/>
        <v>165</v>
      </c>
      <c r="E226" s="204"/>
      <c r="F226" s="201"/>
      <c r="G226" s="201"/>
      <c r="H226" s="201"/>
      <c r="I226" s="201"/>
      <c r="J226" s="201"/>
      <c r="K226" s="201"/>
      <c r="L226" s="201"/>
      <c r="M226" s="201"/>
      <c r="N226" s="201"/>
      <c r="O226" s="201"/>
      <c r="P226" s="201"/>
      <c r="Q226" s="201"/>
      <c r="R226" s="201"/>
    </row>
    <row r="227" spans="1:18">
      <c r="A227" s="173" t="str">
        <f t="shared" si="15"/>
        <v>22.1.2.166</v>
      </c>
      <c r="B227" s="173" t="str">
        <f t="shared" si="12"/>
        <v>22.1</v>
      </c>
      <c r="C227" s="173">
        <f t="shared" si="13"/>
        <v>2</v>
      </c>
      <c r="D227" s="173">
        <f t="shared" si="14"/>
        <v>166</v>
      </c>
      <c r="E227" s="204"/>
      <c r="F227" s="201"/>
      <c r="G227" s="201"/>
      <c r="H227" s="201"/>
      <c r="I227" s="201"/>
      <c r="J227" s="201"/>
      <c r="K227" s="201"/>
      <c r="L227" s="201"/>
      <c r="M227" s="201"/>
      <c r="N227" s="201"/>
      <c r="O227" s="201"/>
      <c r="P227" s="201"/>
      <c r="Q227" s="201"/>
      <c r="R227" s="201"/>
    </row>
    <row r="228" spans="1:18">
      <c r="A228" s="173" t="str">
        <f t="shared" si="15"/>
        <v>22.1.2.167</v>
      </c>
      <c r="B228" s="173" t="str">
        <f t="shared" si="12"/>
        <v>22.1</v>
      </c>
      <c r="C228" s="173">
        <f t="shared" si="13"/>
        <v>2</v>
      </c>
      <c r="D228" s="173">
        <f t="shared" si="14"/>
        <v>167</v>
      </c>
      <c r="E228" s="204"/>
      <c r="F228" s="201"/>
      <c r="G228" s="201"/>
      <c r="H228" s="201"/>
      <c r="I228" s="201"/>
      <c r="J228" s="201"/>
      <c r="K228" s="201"/>
      <c r="L228" s="201"/>
      <c r="M228" s="201"/>
      <c r="N228" s="201"/>
      <c r="O228" s="201"/>
      <c r="P228" s="201"/>
      <c r="Q228" s="201"/>
      <c r="R228" s="201"/>
    </row>
    <row r="229" spans="1:18">
      <c r="A229" s="173" t="str">
        <f t="shared" si="15"/>
        <v>22.1.2.168</v>
      </c>
      <c r="B229" s="173" t="str">
        <f t="shared" si="12"/>
        <v>22.1</v>
      </c>
      <c r="C229" s="173">
        <f t="shared" si="13"/>
        <v>2</v>
      </c>
      <c r="D229" s="173">
        <f t="shared" si="14"/>
        <v>168</v>
      </c>
      <c r="E229" s="204"/>
      <c r="F229" s="201"/>
      <c r="G229" s="201"/>
      <c r="H229" s="201"/>
      <c r="I229" s="201"/>
      <c r="J229" s="201"/>
      <c r="K229" s="201"/>
      <c r="L229" s="201"/>
      <c r="M229" s="201"/>
      <c r="N229" s="201"/>
      <c r="O229" s="201"/>
      <c r="P229" s="201"/>
      <c r="Q229" s="201"/>
      <c r="R229" s="201"/>
    </row>
    <row r="230" spans="1:18">
      <c r="A230" s="173" t="str">
        <f t="shared" si="15"/>
        <v>22.1.2.169</v>
      </c>
      <c r="B230" s="173" t="str">
        <f t="shared" si="12"/>
        <v>22.1</v>
      </c>
      <c r="C230" s="173">
        <f t="shared" si="13"/>
        <v>2</v>
      </c>
      <c r="D230" s="173">
        <f t="shared" si="14"/>
        <v>169</v>
      </c>
      <c r="E230" s="204"/>
      <c r="F230" s="201"/>
      <c r="G230" s="201"/>
      <c r="H230" s="201"/>
      <c r="I230" s="201"/>
      <c r="J230" s="201"/>
      <c r="K230" s="201"/>
      <c r="L230" s="201"/>
      <c r="M230" s="201"/>
      <c r="N230" s="201"/>
      <c r="O230" s="201"/>
      <c r="P230" s="201"/>
      <c r="Q230" s="201"/>
      <c r="R230" s="201"/>
    </row>
    <row r="231" spans="1:18">
      <c r="A231" s="173" t="str">
        <f t="shared" si="15"/>
        <v>22.1.2.170</v>
      </c>
      <c r="B231" s="173" t="str">
        <f t="shared" si="12"/>
        <v>22.1</v>
      </c>
      <c r="C231" s="173">
        <f t="shared" si="13"/>
        <v>2</v>
      </c>
      <c r="D231" s="173">
        <f t="shared" si="14"/>
        <v>170</v>
      </c>
      <c r="E231" s="204"/>
      <c r="F231" s="201"/>
      <c r="G231" s="201"/>
      <c r="H231" s="201"/>
      <c r="I231" s="201"/>
      <c r="J231" s="201"/>
      <c r="K231" s="201"/>
      <c r="L231" s="201"/>
      <c r="M231" s="201"/>
      <c r="N231" s="201"/>
      <c r="O231" s="201"/>
      <c r="P231" s="201"/>
      <c r="Q231" s="201"/>
      <c r="R231" s="201"/>
    </row>
    <row r="232" spans="1:18">
      <c r="A232" s="173" t="str">
        <f t="shared" si="15"/>
        <v>22.1.2.171</v>
      </c>
      <c r="B232" s="173" t="str">
        <f t="shared" si="12"/>
        <v>22.1</v>
      </c>
      <c r="C232" s="173">
        <f t="shared" si="13"/>
        <v>2</v>
      </c>
      <c r="D232" s="173">
        <f t="shared" si="14"/>
        <v>171</v>
      </c>
      <c r="E232" s="204"/>
      <c r="F232" s="201"/>
      <c r="G232" s="201"/>
      <c r="H232" s="201"/>
      <c r="I232" s="201"/>
      <c r="J232" s="201"/>
      <c r="K232" s="201"/>
      <c r="L232" s="201"/>
      <c r="M232" s="201"/>
      <c r="N232" s="201"/>
      <c r="O232" s="201"/>
      <c r="P232" s="201"/>
      <c r="Q232" s="201"/>
      <c r="R232" s="201"/>
    </row>
    <row r="233" spans="1:18">
      <c r="A233" s="173" t="str">
        <f t="shared" si="15"/>
        <v>22.1.2.172</v>
      </c>
      <c r="B233" s="173" t="str">
        <f t="shared" si="12"/>
        <v>22.1</v>
      </c>
      <c r="C233" s="173">
        <f t="shared" si="13"/>
        <v>2</v>
      </c>
      <c r="D233" s="173">
        <f t="shared" si="14"/>
        <v>172</v>
      </c>
      <c r="E233" s="204"/>
      <c r="F233" s="201"/>
      <c r="G233" s="201"/>
      <c r="H233" s="201"/>
      <c r="I233" s="201"/>
      <c r="J233" s="201"/>
      <c r="K233" s="201"/>
      <c r="L233" s="201"/>
      <c r="M233" s="201"/>
      <c r="N233" s="201"/>
      <c r="O233" s="201"/>
      <c r="P233" s="201"/>
      <c r="Q233" s="201"/>
      <c r="R233" s="201"/>
    </row>
    <row r="234" spans="1:18">
      <c r="A234" s="173" t="str">
        <f t="shared" si="15"/>
        <v>22.1.2.173</v>
      </c>
      <c r="B234" s="173" t="str">
        <f t="shared" si="12"/>
        <v>22.1</v>
      </c>
      <c r="C234" s="173">
        <f t="shared" si="13"/>
        <v>2</v>
      </c>
      <c r="D234" s="173">
        <f t="shared" si="14"/>
        <v>173</v>
      </c>
      <c r="E234" s="204"/>
      <c r="F234" s="201"/>
      <c r="G234" s="201"/>
      <c r="H234" s="201"/>
      <c r="I234" s="201"/>
      <c r="J234" s="201"/>
      <c r="K234" s="201"/>
      <c r="L234" s="201"/>
      <c r="M234" s="201"/>
      <c r="N234" s="201"/>
      <c r="O234" s="201"/>
      <c r="P234" s="201"/>
      <c r="Q234" s="201"/>
      <c r="R234" s="201"/>
    </row>
    <row r="235" spans="1:18">
      <c r="A235" s="173" t="str">
        <f t="shared" si="15"/>
        <v>22.1.2.174</v>
      </c>
      <c r="B235" s="173" t="str">
        <f t="shared" si="12"/>
        <v>22.1</v>
      </c>
      <c r="C235" s="173">
        <f t="shared" si="13"/>
        <v>2</v>
      </c>
      <c r="D235" s="173">
        <f t="shared" si="14"/>
        <v>174</v>
      </c>
      <c r="E235" s="204"/>
      <c r="F235" s="201"/>
      <c r="G235" s="201"/>
      <c r="H235" s="201"/>
      <c r="I235" s="201"/>
      <c r="J235" s="201"/>
      <c r="K235" s="201"/>
      <c r="L235" s="201"/>
      <c r="M235" s="201"/>
      <c r="N235" s="201"/>
      <c r="O235" s="201"/>
      <c r="P235" s="201"/>
      <c r="Q235" s="201"/>
      <c r="R235" s="201"/>
    </row>
    <row r="236" spans="1:18">
      <c r="A236" s="173" t="str">
        <f t="shared" si="15"/>
        <v>22.1.2.175</v>
      </c>
      <c r="B236" s="173" t="str">
        <f t="shared" si="12"/>
        <v>22.1</v>
      </c>
      <c r="C236" s="173">
        <f t="shared" si="13"/>
        <v>2</v>
      </c>
      <c r="D236" s="173">
        <f t="shared" si="14"/>
        <v>175</v>
      </c>
      <c r="E236" s="204"/>
      <c r="F236" s="201"/>
      <c r="G236" s="201"/>
      <c r="H236" s="201"/>
      <c r="I236" s="201"/>
      <c r="J236" s="201"/>
      <c r="K236" s="201"/>
      <c r="L236" s="201"/>
      <c r="M236" s="201"/>
      <c r="N236" s="201"/>
      <c r="O236" s="201"/>
      <c r="P236" s="201"/>
      <c r="Q236" s="201"/>
      <c r="R236" s="201"/>
    </row>
    <row r="237" spans="1:18">
      <c r="A237" s="173" t="str">
        <f t="shared" si="15"/>
        <v>22.1.2.176</v>
      </c>
      <c r="B237" s="173" t="str">
        <f t="shared" si="12"/>
        <v>22.1</v>
      </c>
      <c r="C237" s="173">
        <f t="shared" si="13"/>
        <v>2</v>
      </c>
      <c r="D237" s="173">
        <f t="shared" si="14"/>
        <v>176</v>
      </c>
      <c r="E237" s="204"/>
      <c r="F237" s="201"/>
      <c r="G237" s="201"/>
      <c r="H237" s="201"/>
      <c r="I237" s="201"/>
      <c r="J237" s="201"/>
      <c r="K237" s="201"/>
      <c r="L237" s="201"/>
      <c r="M237" s="201"/>
      <c r="N237" s="201"/>
      <c r="O237" s="201"/>
      <c r="P237" s="201"/>
      <c r="Q237" s="201"/>
      <c r="R237" s="201"/>
    </row>
    <row r="238" spans="1:18">
      <c r="A238" s="173" t="str">
        <f t="shared" si="15"/>
        <v>22.1.2.177</v>
      </c>
      <c r="B238" s="173" t="str">
        <f t="shared" si="12"/>
        <v>22.1</v>
      </c>
      <c r="C238" s="173">
        <f t="shared" si="13"/>
        <v>2</v>
      </c>
      <c r="D238" s="173">
        <f t="shared" si="14"/>
        <v>177</v>
      </c>
      <c r="E238" s="204"/>
      <c r="F238" s="201"/>
      <c r="G238" s="201"/>
      <c r="H238" s="201"/>
      <c r="I238" s="201"/>
      <c r="J238" s="201"/>
      <c r="K238" s="201"/>
      <c r="L238" s="201"/>
      <c r="M238" s="201"/>
      <c r="N238" s="201"/>
      <c r="O238" s="201"/>
      <c r="P238" s="201"/>
      <c r="Q238" s="201"/>
      <c r="R238" s="201"/>
    </row>
    <row r="239" spans="1:18">
      <c r="A239" s="173" t="str">
        <f t="shared" si="15"/>
        <v>22.1.2.178</v>
      </c>
      <c r="B239" s="173" t="str">
        <f t="shared" si="12"/>
        <v>22.1</v>
      </c>
      <c r="C239" s="173">
        <f t="shared" si="13"/>
        <v>2</v>
      </c>
      <c r="D239" s="173">
        <f t="shared" si="14"/>
        <v>178</v>
      </c>
      <c r="E239" s="204"/>
      <c r="F239" s="201"/>
      <c r="G239" s="201"/>
      <c r="H239" s="201"/>
      <c r="I239" s="201"/>
      <c r="J239" s="201"/>
      <c r="K239" s="201"/>
      <c r="L239" s="201"/>
      <c r="M239" s="201"/>
      <c r="N239" s="201"/>
      <c r="O239" s="201"/>
      <c r="P239" s="201"/>
      <c r="Q239" s="201"/>
      <c r="R239" s="201"/>
    </row>
    <row r="240" spans="1:18">
      <c r="A240" s="173" t="str">
        <f t="shared" si="15"/>
        <v>22.1.2.179</v>
      </c>
      <c r="B240" s="173" t="str">
        <f t="shared" si="12"/>
        <v>22.1</v>
      </c>
      <c r="C240" s="173">
        <f t="shared" si="13"/>
        <v>2</v>
      </c>
      <c r="D240" s="173">
        <f t="shared" si="14"/>
        <v>179</v>
      </c>
      <c r="E240" s="204"/>
      <c r="F240" s="201"/>
      <c r="G240" s="201"/>
      <c r="H240" s="201"/>
      <c r="I240" s="201"/>
      <c r="J240" s="201"/>
      <c r="K240" s="201"/>
      <c r="L240" s="201"/>
      <c r="M240" s="201"/>
      <c r="N240" s="201"/>
      <c r="O240" s="201"/>
      <c r="P240" s="201"/>
      <c r="Q240" s="201"/>
      <c r="R240" s="201"/>
    </row>
    <row r="241" spans="1:18">
      <c r="A241" s="173" t="str">
        <f t="shared" si="15"/>
        <v>22.1.2.180</v>
      </c>
      <c r="B241" s="173" t="str">
        <f t="shared" si="12"/>
        <v>22.1</v>
      </c>
      <c r="C241" s="173">
        <f t="shared" si="13"/>
        <v>2</v>
      </c>
      <c r="D241" s="173">
        <f t="shared" si="14"/>
        <v>180</v>
      </c>
      <c r="E241" s="204"/>
      <c r="F241" s="201"/>
      <c r="G241" s="201"/>
      <c r="H241" s="201"/>
      <c r="I241" s="201"/>
      <c r="J241" s="201"/>
      <c r="K241" s="201"/>
      <c r="L241" s="201"/>
      <c r="M241" s="201"/>
      <c r="N241" s="201"/>
      <c r="O241" s="201"/>
      <c r="P241" s="201"/>
      <c r="Q241" s="201"/>
      <c r="R241" s="201"/>
    </row>
    <row r="242" spans="1:18">
      <c r="A242" s="173" t="str">
        <f t="shared" si="15"/>
        <v>22.1.2.181</v>
      </c>
      <c r="B242" s="173" t="str">
        <f t="shared" si="12"/>
        <v>22.1</v>
      </c>
      <c r="C242" s="173">
        <f t="shared" si="13"/>
        <v>2</v>
      </c>
      <c r="D242" s="173">
        <f t="shared" si="14"/>
        <v>181</v>
      </c>
      <c r="E242" s="204"/>
      <c r="F242" s="201"/>
      <c r="G242" s="201"/>
      <c r="H242" s="201"/>
      <c r="I242" s="201"/>
      <c r="J242" s="201"/>
      <c r="K242" s="201"/>
      <c r="L242" s="201"/>
      <c r="M242" s="201"/>
      <c r="N242" s="201"/>
      <c r="O242" s="201"/>
      <c r="P242" s="201"/>
      <c r="Q242" s="201"/>
      <c r="R242" s="201"/>
    </row>
    <row r="243" spans="1:18">
      <c r="A243" s="173" t="str">
        <f t="shared" si="15"/>
        <v>22.1.2.182</v>
      </c>
      <c r="B243" s="173" t="str">
        <f t="shared" si="12"/>
        <v>22.1</v>
      </c>
      <c r="C243" s="173">
        <f t="shared" si="13"/>
        <v>2</v>
      </c>
      <c r="D243" s="173">
        <f t="shared" si="14"/>
        <v>182</v>
      </c>
      <c r="E243" s="204"/>
      <c r="F243" s="201"/>
      <c r="G243" s="201"/>
      <c r="H243" s="201"/>
      <c r="I243" s="201"/>
      <c r="J243" s="201"/>
      <c r="K243" s="201"/>
      <c r="L243" s="201"/>
      <c r="M243" s="201"/>
      <c r="N243" s="201"/>
      <c r="O243" s="201"/>
      <c r="P243" s="201"/>
      <c r="Q243" s="201"/>
      <c r="R243" s="201"/>
    </row>
    <row r="244" spans="1:18">
      <c r="A244" s="173" t="str">
        <f t="shared" si="15"/>
        <v>22.1.2.183</v>
      </c>
      <c r="B244" s="173" t="str">
        <f t="shared" si="12"/>
        <v>22.1</v>
      </c>
      <c r="C244" s="173">
        <f t="shared" si="13"/>
        <v>2</v>
      </c>
      <c r="D244" s="173">
        <f t="shared" si="14"/>
        <v>183</v>
      </c>
      <c r="E244" s="204"/>
      <c r="F244" s="201"/>
      <c r="G244" s="201"/>
      <c r="H244" s="201"/>
      <c r="I244" s="201"/>
      <c r="J244" s="201"/>
      <c r="K244" s="201"/>
      <c r="L244" s="201"/>
      <c r="M244" s="201"/>
      <c r="N244" s="201"/>
      <c r="O244" s="201"/>
      <c r="P244" s="201"/>
      <c r="Q244" s="201"/>
      <c r="R244" s="201"/>
    </row>
    <row r="245" spans="1:18">
      <c r="A245" s="173" t="str">
        <f t="shared" si="15"/>
        <v>22.1.2.184</v>
      </c>
      <c r="B245" s="173" t="str">
        <f t="shared" si="12"/>
        <v>22.1</v>
      </c>
      <c r="C245" s="173">
        <f t="shared" si="13"/>
        <v>2</v>
      </c>
      <c r="D245" s="173">
        <f t="shared" si="14"/>
        <v>184</v>
      </c>
      <c r="E245" s="204"/>
      <c r="F245" s="201"/>
      <c r="G245" s="201"/>
      <c r="H245" s="201"/>
      <c r="I245" s="201"/>
      <c r="J245" s="201"/>
      <c r="K245" s="201"/>
      <c r="L245" s="201"/>
      <c r="M245" s="201"/>
      <c r="N245" s="201"/>
      <c r="O245" s="201"/>
      <c r="P245" s="201"/>
      <c r="Q245" s="201"/>
      <c r="R245" s="201"/>
    </row>
    <row r="246" spans="1:18">
      <c r="A246" s="173" t="str">
        <f t="shared" si="15"/>
        <v>22.1.2.185</v>
      </c>
      <c r="B246" s="173" t="str">
        <f t="shared" si="12"/>
        <v>22.1</v>
      </c>
      <c r="C246" s="173">
        <f t="shared" si="13"/>
        <v>2</v>
      </c>
      <c r="D246" s="173">
        <f t="shared" si="14"/>
        <v>185</v>
      </c>
      <c r="E246" s="204"/>
      <c r="F246" s="201"/>
      <c r="G246" s="201"/>
      <c r="H246" s="201"/>
      <c r="I246" s="201"/>
      <c r="J246" s="201"/>
      <c r="K246" s="201"/>
      <c r="L246" s="201"/>
      <c r="M246" s="201"/>
      <c r="N246" s="201"/>
      <c r="O246" s="201"/>
      <c r="P246" s="201"/>
      <c r="Q246" s="201"/>
      <c r="R246" s="201"/>
    </row>
    <row r="247" spans="1:18">
      <c r="A247" s="173" t="str">
        <f t="shared" si="15"/>
        <v>22.1.2.186</v>
      </c>
      <c r="B247" s="173" t="str">
        <f t="shared" si="12"/>
        <v>22.1</v>
      </c>
      <c r="C247" s="173">
        <f t="shared" si="13"/>
        <v>2</v>
      </c>
      <c r="D247" s="173">
        <f t="shared" si="14"/>
        <v>186</v>
      </c>
      <c r="E247" s="204"/>
      <c r="F247" s="201"/>
      <c r="G247" s="201"/>
      <c r="H247" s="201"/>
      <c r="I247" s="201"/>
      <c r="J247" s="201"/>
      <c r="K247" s="201"/>
      <c r="L247" s="201"/>
      <c r="M247" s="201"/>
      <c r="N247" s="201"/>
      <c r="O247" s="201"/>
      <c r="P247" s="201"/>
      <c r="Q247" s="201"/>
      <c r="R247" s="201"/>
    </row>
    <row r="248" spans="1:18">
      <c r="A248" s="173" t="str">
        <f t="shared" si="15"/>
        <v>22.1.2.187</v>
      </c>
      <c r="B248" s="173" t="str">
        <f t="shared" si="12"/>
        <v>22.1</v>
      </c>
      <c r="C248" s="173">
        <f t="shared" si="13"/>
        <v>2</v>
      </c>
      <c r="D248" s="173">
        <f t="shared" si="14"/>
        <v>187</v>
      </c>
      <c r="E248" s="204"/>
      <c r="F248" s="201"/>
      <c r="G248" s="201"/>
      <c r="H248" s="201"/>
      <c r="I248" s="201"/>
      <c r="J248" s="201"/>
      <c r="K248" s="201"/>
      <c r="L248" s="201"/>
      <c r="M248" s="201"/>
      <c r="N248" s="201"/>
      <c r="O248" s="201"/>
      <c r="P248" s="201"/>
      <c r="Q248" s="201"/>
      <c r="R248" s="201"/>
    </row>
    <row r="249" spans="1:18">
      <c r="A249" s="173" t="str">
        <f t="shared" si="15"/>
        <v>22.1.2.188</v>
      </c>
      <c r="B249" s="173" t="str">
        <f t="shared" si="12"/>
        <v>22.1</v>
      </c>
      <c r="C249" s="173">
        <f t="shared" si="13"/>
        <v>2</v>
      </c>
      <c r="D249" s="173">
        <f t="shared" si="14"/>
        <v>188</v>
      </c>
      <c r="E249" s="204"/>
      <c r="F249" s="201"/>
      <c r="G249" s="201"/>
      <c r="H249" s="201"/>
      <c r="I249" s="201"/>
      <c r="J249" s="201"/>
      <c r="K249" s="201"/>
      <c r="L249" s="201"/>
      <c r="M249" s="201"/>
      <c r="N249" s="201"/>
      <c r="O249" s="201"/>
      <c r="P249" s="201"/>
      <c r="Q249" s="201"/>
      <c r="R249" s="201"/>
    </row>
    <row r="250" spans="1:18">
      <c r="A250" s="173" t="str">
        <f t="shared" si="15"/>
        <v>22.1.2.189</v>
      </c>
      <c r="B250" s="173" t="str">
        <f t="shared" si="12"/>
        <v>22.1</v>
      </c>
      <c r="C250" s="173">
        <f t="shared" si="13"/>
        <v>2</v>
      </c>
      <c r="D250" s="173">
        <f t="shared" si="14"/>
        <v>189</v>
      </c>
      <c r="E250" s="204"/>
      <c r="F250" s="201"/>
      <c r="G250" s="201"/>
      <c r="H250" s="201"/>
      <c r="I250" s="201"/>
      <c r="J250" s="201"/>
      <c r="K250" s="201"/>
      <c r="L250" s="201"/>
      <c r="M250" s="201"/>
      <c r="N250" s="201"/>
      <c r="O250" s="201"/>
      <c r="P250" s="201"/>
      <c r="Q250" s="201"/>
      <c r="R250" s="201"/>
    </row>
    <row r="251" spans="1:18">
      <c r="A251" s="173" t="str">
        <f t="shared" si="15"/>
        <v>22.1.2.190</v>
      </c>
      <c r="B251" s="173" t="str">
        <f t="shared" si="12"/>
        <v>22.1</v>
      </c>
      <c r="C251" s="173">
        <f t="shared" si="13"/>
        <v>2</v>
      </c>
      <c r="D251" s="173">
        <f t="shared" si="14"/>
        <v>190</v>
      </c>
      <c r="E251" s="204"/>
      <c r="F251" s="201"/>
      <c r="G251" s="201"/>
      <c r="H251" s="201"/>
      <c r="I251" s="201"/>
      <c r="J251" s="201"/>
      <c r="K251" s="201"/>
      <c r="L251" s="201"/>
      <c r="M251" s="201"/>
      <c r="N251" s="201"/>
      <c r="O251" s="201"/>
      <c r="P251" s="201"/>
      <c r="Q251" s="201"/>
      <c r="R251" s="201"/>
    </row>
    <row r="252" spans="1:18">
      <c r="A252" s="173" t="str">
        <f t="shared" si="15"/>
        <v>22.1.2.191</v>
      </c>
      <c r="B252" s="173" t="str">
        <f t="shared" si="12"/>
        <v>22.1</v>
      </c>
      <c r="C252" s="173">
        <f t="shared" si="13"/>
        <v>2</v>
      </c>
      <c r="D252" s="173">
        <f t="shared" si="14"/>
        <v>191</v>
      </c>
      <c r="E252" s="204"/>
      <c r="F252" s="201"/>
      <c r="G252" s="201"/>
      <c r="H252" s="201"/>
      <c r="I252" s="201"/>
      <c r="J252" s="201"/>
      <c r="K252" s="201"/>
      <c r="L252" s="201"/>
      <c r="M252" s="201"/>
      <c r="N252" s="201"/>
      <c r="O252" s="201"/>
      <c r="P252" s="201"/>
      <c r="Q252" s="201"/>
      <c r="R252" s="201"/>
    </row>
    <row r="253" spans="1:18">
      <c r="A253" s="173" t="str">
        <f t="shared" si="15"/>
        <v>22.1.2.192</v>
      </c>
      <c r="B253" s="173" t="str">
        <f t="shared" si="12"/>
        <v>22.1</v>
      </c>
      <c r="C253" s="173">
        <f t="shared" si="13"/>
        <v>2</v>
      </c>
      <c r="D253" s="173">
        <f t="shared" si="14"/>
        <v>192</v>
      </c>
      <c r="E253" s="204"/>
      <c r="F253" s="201"/>
      <c r="G253" s="201"/>
      <c r="H253" s="201"/>
      <c r="I253" s="201"/>
      <c r="J253" s="201"/>
      <c r="K253" s="201"/>
      <c r="L253" s="201"/>
      <c r="M253" s="201"/>
      <c r="N253" s="201"/>
      <c r="O253" s="201"/>
      <c r="P253" s="201"/>
      <c r="Q253" s="201"/>
      <c r="R253" s="201"/>
    </row>
    <row r="254" spans="1:18">
      <c r="A254" s="173" t="str">
        <f t="shared" si="15"/>
        <v>22.1.2.193</v>
      </c>
      <c r="B254" s="173" t="str">
        <f t="shared" si="12"/>
        <v>22.1</v>
      </c>
      <c r="C254" s="173">
        <f t="shared" si="13"/>
        <v>2</v>
      </c>
      <c r="D254" s="173">
        <f t="shared" si="14"/>
        <v>193</v>
      </c>
      <c r="E254" s="204"/>
      <c r="F254" s="201"/>
      <c r="G254" s="201"/>
      <c r="H254" s="201"/>
      <c r="I254" s="201"/>
      <c r="J254" s="201"/>
      <c r="K254" s="201"/>
      <c r="L254" s="201"/>
      <c r="M254" s="201"/>
      <c r="N254" s="201"/>
      <c r="O254" s="201"/>
      <c r="P254" s="201"/>
      <c r="Q254" s="201"/>
      <c r="R254" s="201"/>
    </row>
    <row r="255" spans="1:18">
      <c r="A255" s="173" t="str">
        <f t="shared" si="15"/>
        <v>22.1.2.194</v>
      </c>
      <c r="B255" s="173" t="str">
        <f t="shared" si="12"/>
        <v>22.1</v>
      </c>
      <c r="C255" s="173">
        <f t="shared" si="13"/>
        <v>2</v>
      </c>
      <c r="D255" s="173">
        <f t="shared" si="14"/>
        <v>194</v>
      </c>
      <c r="E255" s="204"/>
      <c r="F255" s="201"/>
      <c r="G255" s="201"/>
      <c r="H255" s="201"/>
      <c r="I255" s="201"/>
      <c r="J255" s="201"/>
      <c r="K255" s="201"/>
      <c r="L255" s="201"/>
      <c r="M255" s="201"/>
      <c r="N255" s="201"/>
      <c r="O255" s="201"/>
      <c r="P255" s="201"/>
      <c r="Q255" s="201"/>
      <c r="R255" s="201"/>
    </row>
    <row r="256" spans="1:18">
      <c r="A256" s="173" t="str">
        <f t="shared" si="15"/>
        <v>22.1.2.195</v>
      </c>
      <c r="B256" s="173" t="str">
        <f t="shared" ref="B256:B319" si="16">+B255</f>
        <v>22.1</v>
      </c>
      <c r="C256" s="173">
        <f t="shared" ref="C256:C319" si="17">+C255</f>
        <v>2</v>
      </c>
      <c r="D256" s="173">
        <f t="shared" ref="D256:D319" si="18">+D255+1</f>
        <v>195</v>
      </c>
      <c r="E256" s="204"/>
      <c r="F256" s="201"/>
      <c r="G256" s="201"/>
      <c r="H256" s="201"/>
      <c r="I256" s="201"/>
      <c r="J256" s="201"/>
      <c r="K256" s="201"/>
      <c r="L256" s="201"/>
      <c r="M256" s="201"/>
      <c r="N256" s="201"/>
      <c r="O256" s="201"/>
      <c r="P256" s="201"/>
      <c r="Q256" s="201"/>
      <c r="R256" s="201"/>
    </row>
    <row r="257" spans="1:18">
      <c r="A257" s="173" t="str">
        <f t="shared" si="15"/>
        <v>22.1.2.196</v>
      </c>
      <c r="B257" s="173" t="str">
        <f t="shared" si="16"/>
        <v>22.1</v>
      </c>
      <c r="C257" s="173">
        <f t="shared" si="17"/>
        <v>2</v>
      </c>
      <c r="D257" s="173">
        <f t="shared" si="18"/>
        <v>196</v>
      </c>
      <c r="E257" s="204"/>
      <c r="F257" s="201"/>
      <c r="G257" s="201"/>
      <c r="H257" s="201"/>
      <c r="I257" s="201"/>
      <c r="J257" s="201"/>
      <c r="K257" s="201"/>
      <c r="L257" s="201"/>
      <c r="M257" s="201"/>
      <c r="N257" s="201"/>
      <c r="O257" s="201"/>
      <c r="P257" s="201"/>
      <c r="Q257" s="201"/>
      <c r="R257" s="201"/>
    </row>
    <row r="258" spans="1:18">
      <c r="A258" s="173" t="str">
        <f t="shared" si="15"/>
        <v>22.1.2.197</v>
      </c>
      <c r="B258" s="173" t="str">
        <f t="shared" si="16"/>
        <v>22.1</v>
      </c>
      <c r="C258" s="173">
        <f t="shared" si="17"/>
        <v>2</v>
      </c>
      <c r="D258" s="173">
        <f t="shared" si="18"/>
        <v>197</v>
      </c>
      <c r="E258" s="204"/>
      <c r="F258" s="201"/>
      <c r="G258" s="201"/>
      <c r="H258" s="201"/>
      <c r="I258" s="201"/>
      <c r="J258" s="201"/>
      <c r="K258" s="201"/>
      <c r="L258" s="201"/>
      <c r="M258" s="201"/>
      <c r="N258" s="201"/>
      <c r="O258" s="201"/>
      <c r="P258" s="201"/>
      <c r="Q258" s="201"/>
      <c r="R258" s="201"/>
    </row>
    <row r="259" spans="1:18">
      <c r="A259" s="173" t="str">
        <f t="shared" si="15"/>
        <v>22.1.2.198</v>
      </c>
      <c r="B259" s="173" t="str">
        <f t="shared" si="16"/>
        <v>22.1</v>
      </c>
      <c r="C259" s="173">
        <f t="shared" si="17"/>
        <v>2</v>
      </c>
      <c r="D259" s="173">
        <f t="shared" si="18"/>
        <v>198</v>
      </c>
      <c r="E259" s="204"/>
      <c r="F259" s="201"/>
      <c r="G259" s="201"/>
      <c r="H259" s="201"/>
      <c r="I259" s="201"/>
      <c r="J259" s="201"/>
      <c r="K259" s="201"/>
      <c r="L259" s="201"/>
      <c r="M259" s="201"/>
      <c r="N259" s="201"/>
      <c r="O259" s="201"/>
      <c r="P259" s="201"/>
      <c r="Q259" s="201"/>
      <c r="R259" s="201"/>
    </row>
    <row r="260" spans="1:18">
      <c r="A260" s="173" t="str">
        <f t="shared" si="15"/>
        <v>22.1.2.199</v>
      </c>
      <c r="B260" s="173" t="str">
        <f t="shared" si="16"/>
        <v>22.1</v>
      </c>
      <c r="C260" s="173">
        <f t="shared" si="17"/>
        <v>2</v>
      </c>
      <c r="D260" s="173">
        <f t="shared" si="18"/>
        <v>199</v>
      </c>
      <c r="E260" s="204"/>
      <c r="F260" s="201"/>
      <c r="G260" s="201"/>
      <c r="H260" s="201"/>
      <c r="I260" s="201"/>
      <c r="J260" s="201"/>
      <c r="K260" s="201"/>
      <c r="L260" s="201"/>
      <c r="M260" s="201"/>
      <c r="N260" s="201"/>
      <c r="O260" s="201"/>
      <c r="P260" s="201"/>
      <c r="Q260" s="201"/>
      <c r="R260" s="201"/>
    </row>
    <row r="261" spans="1:18">
      <c r="A261" s="173" t="str">
        <f t="shared" si="15"/>
        <v>22.1.2.200</v>
      </c>
      <c r="B261" s="173" t="str">
        <f t="shared" si="16"/>
        <v>22.1</v>
      </c>
      <c r="C261" s="173">
        <f t="shared" si="17"/>
        <v>2</v>
      </c>
      <c r="D261" s="173">
        <f t="shared" si="18"/>
        <v>200</v>
      </c>
      <c r="E261" s="204"/>
      <c r="F261" s="201"/>
      <c r="G261" s="201"/>
      <c r="H261" s="201"/>
      <c r="I261" s="201"/>
      <c r="J261" s="201"/>
      <c r="K261" s="201"/>
      <c r="L261" s="201"/>
      <c r="M261" s="201"/>
      <c r="N261" s="201"/>
      <c r="O261" s="201"/>
      <c r="P261" s="201"/>
      <c r="Q261" s="201"/>
      <c r="R261" s="201"/>
    </row>
    <row r="262" spans="1:18">
      <c r="A262" s="173" t="str">
        <f t="shared" si="15"/>
        <v>22.1.2.201</v>
      </c>
      <c r="B262" s="173" t="str">
        <f t="shared" si="16"/>
        <v>22.1</v>
      </c>
      <c r="C262" s="173">
        <f t="shared" si="17"/>
        <v>2</v>
      </c>
      <c r="D262" s="173">
        <f t="shared" si="18"/>
        <v>201</v>
      </c>
      <c r="E262" s="204"/>
      <c r="F262" s="201"/>
      <c r="G262" s="201"/>
      <c r="H262" s="201"/>
      <c r="I262" s="201"/>
      <c r="J262" s="201"/>
      <c r="K262" s="201"/>
      <c r="L262" s="201"/>
      <c r="M262" s="201"/>
      <c r="N262" s="201"/>
      <c r="O262" s="201"/>
      <c r="P262" s="201"/>
      <c r="Q262" s="201"/>
      <c r="R262" s="201"/>
    </row>
    <row r="263" spans="1:18">
      <c r="A263" s="173" t="str">
        <f t="shared" si="15"/>
        <v>22.1.2.202</v>
      </c>
      <c r="B263" s="173" t="str">
        <f t="shared" si="16"/>
        <v>22.1</v>
      </c>
      <c r="C263" s="173">
        <f t="shared" si="17"/>
        <v>2</v>
      </c>
      <c r="D263" s="173">
        <f t="shared" si="18"/>
        <v>202</v>
      </c>
      <c r="E263" s="204"/>
      <c r="F263" s="201"/>
      <c r="G263" s="201"/>
      <c r="H263" s="201"/>
      <c r="I263" s="201"/>
      <c r="J263" s="201"/>
      <c r="K263" s="201"/>
      <c r="L263" s="201"/>
      <c r="M263" s="201"/>
      <c r="N263" s="201"/>
      <c r="O263" s="201"/>
      <c r="P263" s="201"/>
      <c r="Q263" s="201"/>
      <c r="R263" s="201"/>
    </row>
    <row r="264" spans="1:18">
      <c r="A264" s="173" t="str">
        <f t="shared" si="15"/>
        <v>22.1.2.203</v>
      </c>
      <c r="B264" s="173" t="str">
        <f t="shared" si="16"/>
        <v>22.1</v>
      </c>
      <c r="C264" s="173">
        <f t="shared" si="17"/>
        <v>2</v>
      </c>
      <c r="D264" s="173">
        <f t="shared" si="18"/>
        <v>203</v>
      </c>
      <c r="E264" s="204"/>
      <c r="F264" s="201"/>
      <c r="G264" s="201"/>
      <c r="H264" s="201"/>
      <c r="I264" s="201"/>
      <c r="J264" s="201"/>
      <c r="K264" s="201"/>
      <c r="L264" s="201"/>
      <c r="M264" s="201"/>
      <c r="N264" s="201"/>
      <c r="O264" s="201"/>
      <c r="P264" s="201"/>
      <c r="Q264" s="201"/>
      <c r="R264" s="201"/>
    </row>
    <row r="265" spans="1:18">
      <c r="A265" s="173" t="str">
        <f t="shared" si="15"/>
        <v>22.1.2.204</v>
      </c>
      <c r="B265" s="173" t="str">
        <f t="shared" si="16"/>
        <v>22.1</v>
      </c>
      <c r="C265" s="173">
        <f t="shared" si="17"/>
        <v>2</v>
      </c>
      <c r="D265" s="173">
        <f t="shared" si="18"/>
        <v>204</v>
      </c>
      <c r="E265" s="204"/>
      <c r="F265" s="201"/>
      <c r="G265" s="201"/>
      <c r="H265" s="201"/>
      <c r="I265" s="201"/>
      <c r="J265" s="201"/>
      <c r="K265" s="201"/>
      <c r="L265" s="201"/>
      <c r="M265" s="201"/>
      <c r="N265" s="201"/>
      <c r="O265" s="201"/>
      <c r="P265" s="201"/>
      <c r="Q265" s="201"/>
      <c r="R265" s="201"/>
    </row>
    <row r="266" spans="1:18">
      <c r="A266" s="173" t="str">
        <f t="shared" si="15"/>
        <v>22.1.2.205</v>
      </c>
      <c r="B266" s="173" t="str">
        <f t="shared" si="16"/>
        <v>22.1</v>
      </c>
      <c r="C266" s="173">
        <f t="shared" si="17"/>
        <v>2</v>
      </c>
      <c r="D266" s="173">
        <f t="shared" si="18"/>
        <v>205</v>
      </c>
      <c r="E266" s="204"/>
      <c r="F266" s="201"/>
      <c r="G266" s="201"/>
      <c r="H266" s="201"/>
      <c r="I266" s="201"/>
      <c r="J266" s="201"/>
      <c r="K266" s="201"/>
      <c r="L266" s="201"/>
      <c r="M266" s="201"/>
      <c r="N266" s="201"/>
      <c r="O266" s="201"/>
      <c r="P266" s="201"/>
      <c r="Q266" s="201"/>
      <c r="R266" s="201"/>
    </row>
    <row r="267" spans="1:18">
      <c r="A267" s="173" t="str">
        <f t="shared" si="15"/>
        <v>22.1.2.206</v>
      </c>
      <c r="B267" s="173" t="str">
        <f t="shared" si="16"/>
        <v>22.1</v>
      </c>
      <c r="C267" s="173">
        <f t="shared" si="17"/>
        <v>2</v>
      </c>
      <c r="D267" s="173">
        <f t="shared" si="18"/>
        <v>206</v>
      </c>
      <c r="E267" s="204"/>
      <c r="F267" s="201"/>
      <c r="G267" s="201"/>
      <c r="H267" s="201"/>
      <c r="I267" s="201"/>
      <c r="J267" s="201"/>
      <c r="K267" s="201"/>
      <c r="L267" s="201"/>
      <c r="M267" s="201"/>
      <c r="N267" s="201"/>
      <c r="O267" s="201"/>
      <c r="P267" s="201"/>
      <c r="Q267" s="201"/>
      <c r="R267" s="201"/>
    </row>
    <row r="268" spans="1:18">
      <c r="A268" s="173" t="str">
        <f t="shared" si="15"/>
        <v>22.1.2.207</v>
      </c>
      <c r="B268" s="173" t="str">
        <f t="shared" si="16"/>
        <v>22.1</v>
      </c>
      <c r="C268" s="173">
        <f t="shared" si="17"/>
        <v>2</v>
      </c>
      <c r="D268" s="173">
        <f t="shared" si="18"/>
        <v>207</v>
      </c>
      <c r="E268" s="204"/>
      <c r="F268" s="201"/>
      <c r="G268" s="201"/>
      <c r="H268" s="201"/>
      <c r="I268" s="201"/>
      <c r="J268" s="201"/>
      <c r="K268" s="201"/>
      <c r="L268" s="201"/>
      <c r="M268" s="201"/>
      <c r="N268" s="201"/>
      <c r="O268" s="201"/>
      <c r="P268" s="201"/>
      <c r="Q268" s="201"/>
      <c r="R268" s="201"/>
    </row>
    <row r="269" spans="1:18">
      <c r="A269" s="173" t="str">
        <f t="shared" si="15"/>
        <v>22.1.2.208</v>
      </c>
      <c r="B269" s="173" t="str">
        <f t="shared" si="16"/>
        <v>22.1</v>
      </c>
      <c r="C269" s="173">
        <f t="shared" si="17"/>
        <v>2</v>
      </c>
      <c r="D269" s="173">
        <f t="shared" si="18"/>
        <v>208</v>
      </c>
      <c r="E269" s="204"/>
      <c r="F269" s="201"/>
      <c r="G269" s="201"/>
      <c r="H269" s="201"/>
      <c r="I269" s="201"/>
      <c r="J269" s="201"/>
      <c r="K269" s="201"/>
      <c r="L269" s="201"/>
      <c r="M269" s="201"/>
      <c r="N269" s="201"/>
      <c r="O269" s="201"/>
      <c r="P269" s="201"/>
      <c r="Q269" s="201"/>
      <c r="R269" s="201"/>
    </row>
    <row r="270" spans="1:18">
      <c r="A270" s="173" t="str">
        <f t="shared" si="15"/>
        <v>22.1.2.209</v>
      </c>
      <c r="B270" s="173" t="str">
        <f t="shared" si="16"/>
        <v>22.1</v>
      </c>
      <c r="C270" s="173">
        <f t="shared" si="17"/>
        <v>2</v>
      </c>
      <c r="D270" s="173">
        <f t="shared" si="18"/>
        <v>209</v>
      </c>
      <c r="E270" s="204"/>
      <c r="F270" s="201"/>
      <c r="G270" s="201"/>
      <c r="H270" s="201"/>
      <c r="I270" s="201"/>
      <c r="J270" s="201"/>
      <c r="K270" s="201"/>
      <c r="L270" s="201"/>
      <c r="M270" s="201"/>
      <c r="N270" s="201"/>
      <c r="O270" s="201"/>
      <c r="P270" s="201"/>
      <c r="Q270" s="201"/>
      <c r="R270" s="201"/>
    </row>
    <row r="271" spans="1:18">
      <c r="A271" s="173" t="str">
        <f t="shared" si="15"/>
        <v>22.1.2.210</v>
      </c>
      <c r="B271" s="173" t="str">
        <f t="shared" si="16"/>
        <v>22.1</v>
      </c>
      <c r="C271" s="173">
        <f t="shared" si="17"/>
        <v>2</v>
      </c>
      <c r="D271" s="173">
        <f t="shared" si="18"/>
        <v>210</v>
      </c>
      <c r="E271" s="204"/>
      <c r="F271" s="201"/>
      <c r="G271" s="201"/>
      <c r="H271" s="201"/>
      <c r="I271" s="201"/>
      <c r="J271" s="201"/>
      <c r="K271" s="201"/>
      <c r="L271" s="201"/>
      <c r="M271" s="201"/>
      <c r="N271" s="201"/>
      <c r="O271" s="201"/>
      <c r="P271" s="201"/>
      <c r="Q271" s="201"/>
      <c r="R271" s="201"/>
    </row>
    <row r="272" spans="1:18">
      <c r="A272" s="173" t="str">
        <f t="shared" si="15"/>
        <v>22.1.2.211</v>
      </c>
      <c r="B272" s="173" t="str">
        <f t="shared" si="16"/>
        <v>22.1</v>
      </c>
      <c r="C272" s="173">
        <f t="shared" si="17"/>
        <v>2</v>
      </c>
      <c r="D272" s="173">
        <f t="shared" si="18"/>
        <v>211</v>
      </c>
      <c r="E272" s="204"/>
      <c r="F272" s="201"/>
      <c r="G272" s="201"/>
      <c r="H272" s="201"/>
      <c r="I272" s="201"/>
      <c r="J272" s="201"/>
      <c r="K272" s="201"/>
      <c r="L272" s="201"/>
      <c r="M272" s="201"/>
      <c r="N272" s="201"/>
      <c r="O272" s="201"/>
      <c r="P272" s="201"/>
      <c r="Q272" s="201"/>
      <c r="R272" s="201"/>
    </row>
    <row r="273" spans="1:18">
      <c r="A273" s="173" t="str">
        <f t="shared" ref="A273:A336" si="19">CONCATENATE(B273,".",C273,".",D273)</f>
        <v>22.1.2.212</v>
      </c>
      <c r="B273" s="173" t="str">
        <f t="shared" si="16"/>
        <v>22.1</v>
      </c>
      <c r="C273" s="173">
        <f t="shared" si="17"/>
        <v>2</v>
      </c>
      <c r="D273" s="173">
        <f t="shared" si="18"/>
        <v>212</v>
      </c>
      <c r="E273" s="204"/>
      <c r="F273" s="201"/>
      <c r="G273" s="201"/>
      <c r="H273" s="201"/>
      <c r="I273" s="201"/>
      <c r="J273" s="201"/>
      <c r="K273" s="201"/>
      <c r="L273" s="201"/>
      <c r="M273" s="201"/>
      <c r="N273" s="201"/>
      <c r="O273" s="201"/>
      <c r="P273" s="201"/>
      <c r="Q273" s="201"/>
      <c r="R273" s="201"/>
    </row>
    <row r="274" spans="1:18">
      <c r="A274" s="173" t="str">
        <f t="shared" si="19"/>
        <v>22.1.2.213</v>
      </c>
      <c r="B274" s="173" t="str">
        <f t="shared" si="16"/>
        <v>22.1</v>
      </c>
      <c r="C274" s="173">
        <f t="shared" si="17"/>
        <v>2</v>
      </c>
      <c r="D274" s="173">
        <f t="shared" si="18"/>
        <v>213</v>
      </c>
      <c r="E274" s="204"/>
      <c r="F274" s="201"/>
      <c r="G274" s="201"/>
      <c r="H274" s="201"/>
      <c r="I274" s="201"/>
      <c r="J274" s="201"/>
      <c r="K274" s="201"/>
      <c r="L274" s="201"/>
      <c r="M274" s="201"/>
      <c r="N274" s="201"/>
      <c r="O274" s="201"/>
      <c r="P274" s="201"/>
      <c r="Q274" s="201"/>
      <c r="R274" s="201"/>
    </row>
    <row r="275" spans="1:18">
      <c r="A275" s="173" t="str">
        <f t="shared" si="19"/>
        <v>22.1.2.214</v>
      </c>
      <c r="B275" s="173" t="str">
        <f t="shared" si="16"/>
        <v>22.1</v>
      </c>
      <c r="C275" s="173">
        <f t="shared" si="17"/>
        <v>2</v>
      </c>
      <c r="D275" s="173">
        <f t="shared" si="18"/>
        <v>214</v>
      </c>
      <c r="E275" s="204"/>
      <c r="F275" s="201"/>
      <c r="G275" s="201"/>
      <c r="H275" s="201"/>
      <c r="I275" s="201"/>
      <c r="J275" s="201"/>
      <c r="K275" s="201"/>
      <c r="L275" s="201"/>
      <c r="M275" s="201"/>
      <c r="N275" s="201"/>
      <c r="O275" s="201"/>
      <c r="P275" s="201"/>
      <c r="Q275" s="201"/>
      <c r="R275" s="201"/>
    </row>
    <row r="276" spans="1:18">
      <c r="A276" s="173" t="str">
        <f t="shared" si="19"/>
        <v>22.1.2.215</v>
      </c>
      <c r="B276" s="173" t="str">
        <f t="shared" si="16"/>
        <v>22.1</v>
      </c>
      <c r="C276" s="173">
        <f t="shared" si="17"/>
        <v>2</v>
      </c>
      <c r="D276" s="173">
        <f t="shared" si="18"/>
        <v>215</v>
      </c>
      <c r="E276" s="204"/>
      <c r="F276" s="201"/>
      <c r="G276" s="201"/>
      <c r="H276" s="201"/>
      <c r="I276" s="201"/>
      <c r="J276" s="201"/>
      <c r="K276" s="201"/>
      <c r="L276" s="201"/>
      <c r="M276" s="201"/>
      <c r="N276" s="201"/>
      <c r="O276" s="201"/>
      <c r="P276" s="201"/>
      <c r="Q276" s="201"/>
      <c r="R276" s="201"/>
    </row>
    <row r="277" spans="1:18">
      <c r="A277" s="173" t="str">
        <f t="shared" si="19"/>
        <v>22.1.2.216</v>
      </c>
      <c r="B277" s="173" t="str">
        <f t="shared" si="16"/>
        <v>22.1</v>
      </c>
      <c r="C277" s="173">
        <f t="shared" si="17"/>
        <v>2</v>
      </c>
      <c r="D277" s="173">
        <f t="shared" si="18"/>
        <v>216</v>
      </c>
      <c r="E277" s="204"/>
      <c r="F277" s="201"/>
      <c r="G277" s="201"/>
      <c r="H277" s="201"/>
      <c r="I277" s="201"/>
      <c r="J277" s="201"/>
      <c r="K277" s="201"/>
      <c r="L277" s="201"/>
      <c r="M277" s="201"/>
      <c r="N277" s="201"/>
      <c r="O277" s="201"/>
      <c r="P277" s="201"/>
      <c r="Q277" s="201"/>
      <c r="R277" s="201"/>
    </row>
    <row r="278" spans="1:18">
      <c r="A278" s="173" t="str">
        <f t="shared" si="19"/>
        <v>22.1.2.217</v>
      </c>
      <c r="B278" s="173" t="str">
        <f t="shared" si="16"/>
        <v>22.1</v>
      </c>
      <c r="C278" s="173">
        <f t="shared" si="17"/>
        <v>2</v>
      </c>
      <c r="D278" s="173">
        <f t="shared" si="18"/>
        <v>217</v>
      </c>
      <c r="E278" s="204"/>
      <c r="F278" s="201"/>
      <c r="G278" s="201"/>
      <c r="H278" s="201"/>
      <c r="I278" s="201"/>
      <c r="J278" s="201"/>
      <c r="K278" s="201"/>
      <c r="L278" s="201"/>
      <c r="M278" s="201"/>
      <c r="N278" s="201"/>
      <c r="O278" s="201"/>
      <c r="P278" s="201"/>
      <c r="Q278" s="201"/>
      <c r="R278" s="201"/>
    </row>
    <row r="279" spans="1:18">
      <c r="A279" s="173" t="str">
        <f t="shared" si="19"/>
        <v>22.1.2.218</v>
      </c>
      <c r="B279" s="173" t="str">
        <f t="shared" si="16"/>
        <v>22.1</v>
      </c>
      <c r="C279" s="173">
        <f t="shared" si="17"/>
        <v>2</v>
      </c>
      <c r="D279" s="173">
        <f t="shared" si="18"/>
        <v>218</v>
      </c>
      <c r="E279" s="204"/>
      <c r="F279" s="201"/>
      <c r="G279" s="201"/>
      <c r="H279" s="201"/>
      <c r="I279" s="201"/>
      <c r="J279" s="201"/>
      <c r="K279" s="201"/>
      <c r="L279" s="201"/>
      <c r="M279" s="201"/>
      <c r="N279" s="201"/>
      <c r="O279" s="201"/>
      <c r="P279" s="201"/>
      <c r="Q279" s="201"/>
      <c r="R279" s="201"/>
    </row>
    <row r="280" spans="1:18">
      <c r="A280" s="173" t="str">
        <f t="shared" si="19"/>
        <v>22.1.2.219</v>
      </c>
      <c r="B280" s="173" t="str">
        <f t="shared" si="16"/>
        <v>22.1</v>
      </c>
      <c r="C280" s="173">
        <f t="shared" si="17"/>
        <v>2</v>
      </c>
      <c r="D280" s="173">
        <f t="shared" si="18"/>
        <v>219</v>
      </c>
      <c r="E280" s="204"/>
      <c r="F280" s="201"/>
      <c r="G280" s="201"/>
      <c r="H280" s="201"/>
      <c r="I280" s="201"/>
      <c r="J280" s="201"/>
      <c r="K280" s="201"/>
      <c r="L280" s="201"/>
      <c r="M280" s="201"/>
      <c r="N280" s="201"/>
      <c r="O280" s="201"/>
      <c r="P280" s="201"/>
      <c r="Q280" s="201"/>
      <c r="R280" s="201"/>
    </row>
    <row r="281" spans="1:18">
      <c r="A281" s="173" t="str">
        <f t="shared" si="19"/>
        <v>22.1.2.220</v>
      </c>
      <c r="B281" s="173" t="str">
        <f t="shared" si="16"/>
        <v>22.1</v>
      </c>
      <c r="C281" s="173">
        <f t="shared" si="17"/>
        <v>2</v>
      </c>
      <c r="D281" s="173">
        <f t="shared" si="18"/>
        <v>220</v>
      </c>
      <c r="E281" s="204"/>
      <c r="F281" s="201"/>
      <c r="G281" s="201"/>
      <c r="H281" s="201"/>
      <c r="I281" s="201"/>
      <c r="J281" s="201"/>
      <c r="K281" s="201"/>
      <c r="L281" s="201"/>
      <c r="M281" s="201"/>
      <c r="N281" s="201"/>
      <c r="O281" s="201"/>
      <c r="P281" s="201"/>
      <c r="Q281" s="201"/>
      <c r="R281" s="201"/>
    </row>
    <row r="282" spans="1:18">
      <c r="A282" s="173" t="str">
        <f t="shared" si="19"/>
        <v>22.1.2.221</v>
      </c>
      <c r="B282" s="173" t="str">
        <f t="shared" si="16"/>
        <v>22.1</v>
      </c>
      <c r="C282" s="173">
        <f t="shared" si="17"/>
        <v>2</v>
      </c>
      <c r="D282" s="173">
        <f t="shared" si="18"/>
        <v>221</v>
      </c>
      <c r="E282" s="204"/>
      <c r="F282" s="201"/>
      <c r="G282" s="201"/>
      <c r="H282" s="201"/>
      <c r="I282" s="201"/>
      <c r="J282" s="201"/>
      <c r="K282" s="201"/>
      <c r="L282" s="201"/>
      <c r="M282" s="201"/>
      <c r="N282" s="201"/>
      <c r="O282" s="201"/>
      <c r="P282" s="201"/>
      <c r="Q282" s="201"/>
      <c r="R282" s="201"/>
    </row>
    <row r="283" spans="1:18">
      <c r="A283" s="173" t="str">
        <f t="shared" si="19"/>
        <v>22.1.2.222</v>
      </c>
      <c r="B283" s="173" t="str">
        <f t="shared" si="16"/>
        <v>22.1</v>
      </c>
      <c r="C283" s="173">
        <f t="shared" si="17"/>
        <v>2</v>
      </c>
      <c r="D283" s="173">
        <f t="shared" si="18"/>
        <v>222</v>
      </c>
      <c r="E283" s="204"/>
      <c r="F283" s="201"/>
      <c r="G283" s="201"/>
      <c r="H283" s="201"/>
      <c r="I283" s="201"/>
      <c r="J283" s="201"/>
      <c r="K283" s="201"/>
      <c r="L283" s="201"/>
      <c r="M283" s="201"/>
      <c r="N283" s="201"/>
      <c r="O283" s="201"/>
      <c r="P283" s="201"/>
      <c r="Q283" s="201"/>
      <c r="R283" s="201"/>
    </row>
    <row r="284" spans="1:18">
      <c r="A284" s="173" t="str">
        <f t="shared" si="19"/>
        <v>22.1.2.223</v>
      </c>
      <c r="B284" s="173" t="str">
        <f t="shared" si="16"/>
        <v>22.1</v>
      </c>
      <c r="C284" s="173">
        <f t="shared" si="17"/>
        <v>2</v>
      </c>
      <c r="D284" s="173">
        <f t="shared" si="18"/>
        <v>223</v>
      </c>
      <c r="E284" s="204"/>
      <c r="F284" s="201"/>
      <c r="G284" s="201"/>
      <c r="H284" s="201"/>
      <c r="I284" s="201"/>
      <c r="J284" s="201"/>
      <c r="K284" s="201"/>
      <c r="L284" s="201"/>
      <c r="M284" s="201"/>
      <c r="N284" s="201"/>
      <c r="O284" s="201"/>
      <c r="P284" s="201"/>
      <c r="Q284" s="201"/>
      <c r="R284" s="201"/>
    </row>
    <row r="285" spans="1:18">
      <c r="A285" s="173" t="str">
        <f t="shared" si="19"/>
        <v>22.1.2.224</v>
      </c>
      <c r="B285" s="173" t="str">
        <f t="shared" si="16"/>
        <v>22.1</v>
      </c>
      <c r="C285" s="173">
        <f t="shared" si="17"/>
        <v>2</v>
      </c>
      <c r="D285" s="173">
        <f t="shared" si="18"/>
        <v>224</v>
      </c>
      <c r="E285" s="204"/>
      <c r="F285" s="201"/>
      <c r="G285" s="201"/>
      <c r="H285" s="201"/>
      <c r="I285" s="201"/>
      <c r="J285" s="201"/>
      <c r="K285" s="201"/>
      <c r="L285" s="201"/>
      <c r="M285" s="201"/>
      <c r="N285" s="201"/>
      <c r="O285" s="201"/>
      <c r="P285" s="201"/>
      <c r="Q285" s="201"/>
      <c r="R285" s="201"/>
    </row>
    <row r="286" spans="1:18">
      <c r="A286" s="173" t="str">
        <f t="shared" si="19"/>
        <v>22.1.2.225</v>
      </c>
      <c r="B286" s="173" t="str">
        <f t="shared" si="16"/>
        <v>22.1</v>
      </c>
      <c r="C286" s="173">
        <f t="shared" si="17"/>
        <v>2</v>
      </c>
      <c r="D286" s="173">
        <f t="shared" si="18"/>
        <v>225</v>
      </c>
      <c r="E286" s="204"/>
      <c r="F286" s="201"/>
      <c r="G286" s="201"/>
      <c r="H286" s="201"/>
      <c r="I286" s="201"/>
      <c r="J286" s="201"/>
      <c r="K286" s="201"/>
      <c r="L286" s="201"/>
      <c r="M286" s="201"/>
      <c r="N286" s="201"/>
      <c r="O286" s="201"/>
      <c r="P286" s="201"/>
      <c r="Q286" s="201"/>
      <c r="R286" s="201"/>
    </row>
    <row r="287" spans="1:18">
      <c r="A287" s="173" t="str">
        <f t="shared" si="19"/>
        <v>22.1.2.226</v>
      </c>
      <c r="B287" s="173" t="str">
        <f t="shared" si="16"/>
        <v>22.1</v>
      </c>
      <c r="C287" s="173">
        <f t="shared" si="17"/>
        <v>2</v>
      </c>
      <c r="D287" s="173">
        <f t="shared" si="18"/>
        <v>226</v>
      </c>
      <c r="E287" s="204"/>
      <c r="F287" s="201"/>
      <c r="G287" s="201"/>
      <c r="H287" s="201"/>
      <c r="I287" s="201"/>
      <c r="J287" s="201"/>
      <c r="K287" s="201"/>
      <c r="L287" s="201"/>
      <c r="M287" s="201"/>
      <c r="N287" s="201"/>
      <c r="O287" s="201"/>
      <c r="P287" s="201"/>
      <c r="Q287" s="201"/>
      <c r="R287" s="201"/>
    </row>
    <row r="288" spans="1:18">
      <c r="A288" s="173" t="str">
        <f t="shared" si="19"/>
        <v>22.1.2.227</v>
      </c>
      <c r="B288" s="173" t="str">
        <f t="shared" si="16"/>
        <v>22.1</v>
      </c>
      <c r="C288" s="173">
        <f t="shared" si="17"/>
        <v>2</v>
      </c>
      <c r="D288" s="173">
        <f t="shared" si="18"/>
        <v>227</v>
      </c>
      <c r="E288" s="204"/>
      <c r="F288" s="201"/>
      <c r="G288" s="201"/>
      <c r="H288" s="201"/>
      <c r="I288" s="201"/>
      <c r="J288" s="201"/>
      <c r="K288" s="201"/>
      <c r="L288" s="201"/>
      <c r="M288" s="201"/>
      <c r="N288" s="201"/>
      <c r="O288" s="201"/>
      <c r="P288" s="201"/>
      <c r="Q288" s="201"/>
      <c r="R288" s="201"/>
    </row>
    <row r="289" spans="1:18">
      <c r="A289" s="173" t="str">
        <f t="shared" si="19"/>
        <v>22.1.2.228</v>
      </c>
      <c r="B289" s="173" t="str">
        <f t="shared" si="16"/>
        <v>22.1</v>
      </c>
      <c r="C289" s="173">
        <f t="shared" si="17"/>
        <v>2</v>
      </c>
      <c r="D289" s="173">
        <f t="shared" si="18"/>
        <v>228</v>
      </c>
      <c r="E289" s="204"/>
      <c r="F289" s="201"/>
      <c r="G289" s="201"/>
      <c r="H289" s="201"/>
      <c r="I289" s="201"/>
      <c r="J289" s="201"/>
      <c r="K289" s="201"/>
      <c r="L289" s="201"/>
      <c r="M289" s="201"/>
      <c r="N289" s="201"/>
      <c r="O289" s="201"/>
      <c r="P289" s="201"/>
      <c r="Q289" s="201"/>
      <c r="R289" s="201"/>
    </row>
    <row r="290" spans="1:18">
      <c r="A290" s="173" t="str">
        <f t="shared" si="19"/>
        <v>22.1.2.229</v>
      </c>
      <c r="B290" s="173" t="str">
        <f t="shared" si="16"/>
        <v>22.1</v>
      </c>
      <c r="C290" s="173">
        <f t="shared" si="17"/>
        <v>2</v>
      </c>
      <c r="D290" s="173">
        <f t="shared" si="18"/>
        <v>229</v>
      </c>
      <c r="E290" s="204"/>
      <c r="F290" s="201"/>
      <c r="G290" s="201"/>
      <c r="H290" s="201"/>
      <c r="I290" s="201"/>
      <c r="J290" s="201"/>
      <c r="K290" s="201"/>
      <c r="L290" s="201"/>
      <c r="M290" s="201"/>
      <c r="N290" s="201"/>
      <c r="O290" s="201"/>
      <c r="P290" s="201"/>
      <c r="Q290" s="201"/>
      <c r="R290" s="201"/>
    </row>
    <row r="291" spans="1:18">
      <c r="A291" s="173" t="str">
        <f t="shared" si="19"/>
        <v>22.1.2.230</v>
      </c>
      <c r="B291" s="173" t="str">
        <f t="shared" si="16"/>
        <v>22.1</v>
      </c>
      <c r="C291" s="173">
        <f t="shared" si="17"/>
        <v>2</v>
      </c>
      <c r="D291" s="173">
        <f t="shared" si="18"/>
        <v>230</v>
      </c>
      <c r="E291" s="204"/>
      <c r="F291" s="201"/>
      <c r="G291" s="201"/>
      <c r="H291" s="201"/>
      <c r="I291" s="201"/>
      <c r="J291" s="201"/>
      <c r="K291" s="201"/>
      <c r="L291" s="201"/>
      <c r="M291" s="201"/>
      <c r="N291" s="201"/>
      <c r="O291" s="201"/>
      <c r="P291" s="201"/>
      <c r="Q291" s="201"/>
      <c r="R291" s="201"/>
    </row>
    <row r="292" spans="1:18">
      <c r="A292" s="173" t="str">
        <f t="shared" si="19"/>
        <v>22.1.2.231</v>
      </c>
      <c r="B292" s="173" t="str">
        <f t="shared" si="16"/>
        <v>22.1</v>
      </c>
      <c r="C292" s="173">
        <f t="shared" si="17"/>
        <v>2</v>
      </c>
      <c r="D292" s="173">
        <f t="shared" si="18"/>
        <v>231</v>
      </c>
      <c r="E292" s="204"/>
      <c r="F292" s="201"/>
      <c r="G292" s="201"/>
      <c r="H292" s="201"/>
      <c r="I292" s="201"/>
      <c r="J292" s="201"/>
      <c r="K292" s="201"/>
      <c r="L292" s="201"/>
      <c r="M292" s="201"/>
      <c r="N292" s="201"/>
      <c r="O292" s="201"/>
      <c r="P292" s="201"/>
      <c r="Q292" s="201"/>
      <c r="R292" s="201"/>
    </row>
    <row r="293" spans="1:18">
      <c r="A293" s="173" t="str">
        <f t="shared" si="19"/>
        <v>22.1.2.232</v>
      </c>
      <c r="B293" s="173" t="str">
        <f t="shared" si="16"/>
        <v>22.1</v>
      </c>
      <c r="C293" s="173">
        <f t="shared" si="17"/>
        <v>2</v>
      </c>
      <c r="D293" s="173">
        <f t="shared" si="18"/>
        <v>232</v>
      </c>
      <c r="E293" s="204"/>
      <c r="F293" s="201"/>
      <c r="G293" s="201"/>
      <c r="H293" s="201"/>
      <c r="I293" s="201"/>
      <c r="J293" s="201"/>
      <c r="K293" s="201"/>
      <c r="L293" s="201"/>
      <c r="M293" s="201"/>
      <c r="N293" s="201"/>
      <c r="O293" s="201"/>
      <c r="P293" s="201"/>
      <c r="Q293" s="201"/>
      <c r="R293" s="201"/>
    </row>
    <row r="294" spans="1:18">
      <c r="A294" s="173" t="str">
        <f t="shared" si="19"/>
        <v>22.1.2.233</v>
      </c>
      <c r="B294" s="173" t="str">
        <f t="shared" si="16"/>
        <v>22.1</v>
      </c>
      <c r="C294" s="173">
        <f t="shared" si="17"/>
        <v>2</v>
      </c>
      <c r="D294" s="173">
        <f t="shared" si="18"/>
        <v>233</v>
      </c>
      <c r="E294" s="204"/>
      <c r="F294" s="201"/>
      <c r="G294" s="201"/>
      <c r="H294" s="201"/>
      <c r="I294" s="201"/>
      <c r="J294" s="201"/>
      <c r="K294" s="201"/>
      <c r="L294" s="201"/>
      <c r="M294" s="201"/>
      <c r="N294" s="201"/>
      <c r="O294" s="201"/>
      <c r="P294" s="201"/>
      <c r="Q294" s="201"/>
      <c r="R294" s="201"/>
    </row>
    <row r="295" spans="1:18">
      <c r="A295" s="173" t="str">
        <f t="shared" si="19"/>
        <v>22.1.2.234</v>
      </c>
      <c r="B295" s="173" t="str">
        <f t="shared" si="16"/>
        <v>22.1</v>
      </c>
      <c r="C295" s="173">
        <f t="shared" si="17"/>
        <v>2</v>
      </c>
      <c r="D295" s="173">
        <f t="shared" si="18"/>
        <v>234</v>
      </c>
      <c r="E295" s="204"/>
      <c r="F295" s="201"/>
      <c r="G295" s="201"/>
      <c r="H295" s="201"/>
      <c r="I295" s="201"/>
      <c r="J295" s="201"/>
      <c r="K295" s="201"/>
      <c r="L295" s="201"/>
      <c r="M295" s="201"/>
      <c r="N295" s="201"/>
      <c r="O295" s="201"/>
      <c r="P295" s="201"/>
      <c r="Q295" s="201"/>
      <c r="R295" s="201"/>
    </row>
    <row r="296" spans="1:18">
      <c r="A296" s="173" t="str">
        <f t="shared" si="19"/>
        <v>22.1.2.235</v>
      </c>
      <c r="B296" s="173" t="str">
        <f t="shared" si="16"/>
        <v>22.1</v>
      </c>
      <c r="C296" s="173">
        <f t="shared" si="17"/>
        <v>2</v>
      </c>
      <c r="D296" s="173">
        <f t="shared" si="18"/>
        <v>235</v>
      </c>
      <c r="E296" s="204"/>
      <c r="F296" s="201"/>
      <c r="G296" s="201"/>
      <c r="H296" s="201"/>
      <c r="I296" s="201"/>
      <c r="J296" s="201"/>
      <c r="K296" s="201"/>
      <c r="L296" s="201"/>
      <c r="M296" s="201"/>
      <c r="N296" s="201"/>
      <c r="O296" s="201"/>
      <c r="P296" s="201"/>
      <c r="Q296" s="201"/>
      <c r="R296" s="201"/>
    </row>
    <row r="297" spans="1:18">
      <c r="A297" s="173" t="str">
        <f t="shared" si="19"/>
        <v>22.1.2.236</v>
      </c>
      <c r="B297" s="173" t="str">
        <f t="shared" si="16"/>
        <v>22.1</v>
      </c>
      <c r="C297" s="173">
        <f t="shared" si="17"/>
        <v>2</v>
      </c>
      <c r="D297" s="173">
        <f t="shared" si="18"/>
        <v>236</v>
      </c>
      <c r="E297" s="204"/>
      <c r="F297" s="201"/>
      <c r="G297" s="201"/>
      <c r="H297" s="201"/>
      <c r="I297" s="201"/>
      <c r="J297" s="201"/>
      <c r="K297" s="201"/>
      <c r="L297" s="201"/>
      <c r="M297" s="201"/>
      <c r="N297" s="201"/>
      <c r="O297" s="201"/>
      <c r="P297" s="201"/>
      <c r="Q297" s="201"/>
      <c r="R297" s="201"/>
    </row>
    <row r="298" spans="1:18">
      <c r="A298" s="173" t="str">
        <f t="shared" si="19"/>
        <v>22.1.2.237</v>
      </c>
      <c r="B298" s="173" t="str">
        <f t="shared" si="16"/>
        <v>22.1</v>
      </c>
      <c r="C298" s="173">
        <f t="shared" si="17"/>
        <v>2</v>
      </c>
      <c r="D298" s="173">
        <f t="shared" si="18"/>
        <v>237</v>
      </c>
      <c r="E298" s="204"/>
      <c r="F298" s="201"/>
      <c r="G298" s="201"/>
      <c r="H298" s="201"/>
      <c r="I298" s="201"/>
      <c r="J298" s="201"/>
      <c r="K298" s="201"/>
      <c r="L298" s="201"/>
      <c r="M298" s="201"/>
      <c r="N298" s="201"/>
      <c r="O298" s="201"/>
      <c r="P298" s="201"/>
      <c r="Q298" s="201"/>
      <c r="R298" s="201"/>
    </row>
    <row r="299" spans="1:18">
      <c r="A299" s="173" t="str">
        <f t="shared" si="19"/>
        <v>22.1.2.238</v>
      </c>
      <c r="B299" s="173" t="str">
        <f t="shared" si="16"/>
        <v>22.1</v>
      </c>
      <c r="C299" s="173">
        <f t="shared" si="17"/>
        <v>2</v>
      </c>
      <c r="D299" s="173">
        <f t="shared" si="18"/>
        <v>238</v>
      </c>
      <c r="E299" s="204"/>
      <c r="F299" s="201"/>
      <c r="G299" s="201"/>
      <c r="H299" s="201"/>
      <c r="I299" s="201"/>
      <c r="J299" s="201"/>
      <c r="K299" s="201"/>
      <c r="L299" s="201"/>
      <c r="M299" s="201"/>
      <c r="N299" s="201"/>
      <c r="O299" s="201"/>
      <c r="P299" s="201"/>
      <c r="Q299" s="201"/>
      <c r="R299" s="201"/>
    </row>
    <row r="300" spans="1:18">
      <c r="A300" s="173" t="str">
        <f t="shared" si="19"/>
        <v>22.1.2.239</v>
      </c>
      <c r="B300" s="173" t="str">
        <f t="shared" si="16"/>
        <v>22.1</v>
      </c>
      <c r="C300" s="173">
        <f t="shared" si="17"/>
        <v>2</v>
      </c>
      <c r="D300" s="173">
        <f t="shared" si="18"/>
        <v>239</v>
      </c>
      <c r="E300" s="204"/>
      <c r="F300" s="201"/>
      <c r="G300" s="201"/>
      <c r="H300" s="201"/>
      <c r="I300" s="201"/>
      <c r="J300" s="201"/>
      <c r="K300" s="201"/>
      <c r="L300" s="201"/>
      <c r="M300" s="201"/>
      <c r="N300" s="201"/>
      <c r="O300" s="201"/>
      <c r="P300" s="201"/>
      <c r="Q300" s="201"/>
      <c r="R300" s="201"/>
    </row>
    <row r="301" spans="1:18">
      <c r="A301" s="173" t="str">
        <f t="shared" si="19"/>
        <v>22.1.2.240</v>
      </c>
      <c r="B301" s="173" t="str">
        <f t="shared" si="16"/>
        <v>22.1</v>
      </c>
      <c r="C301" s="173">
        <f t="shared" si="17"/>
        <v>2</v>
      </c>
      <c r="D301" s="173">
        <f t="shared" si="18"/>
        <v>240</v>
      </c>
      <c r="E301" s="204"/>
      <c r="F301" s="201"/>
      <c r="G301" s="201"/>
      <c r="H301" s="201"/>
      <c r="I301" s="201"/>
      <c r="J301" s="201"/>
      <c r="K301" s="201"/>
      <c r="L301" s="201"/>
      <c r="M301" s="201"/>
      <c r="N301" s="201"/>
      <c r="O301" s="201"/>
      <c r="P301" s="201"/>
      <c r="Q301" s="201"/>
      <c r="R301" s="201"/>
    </row>
    <row r="302" spans="1:18">
      <c r="A302" s="173" t="str">
        <f t="shared" si="19"/>
        <v>22.1.2.241</v>
      </c>
      <c r="B302" s="173" t="str">
        <f t="shared" si="16"/>
        <v>22.1</v>
      </c>
      <c r="C302" s="173">
        <f t="shared" si="17"/>
        <v>2</v>
      </c>
      <c r="D302" s="173">
        <f t="shared" si="18"/>
        <v>241</v>
      </c>
      <c r="E302" s="204"/>
      <c r="F302" s="201"/>
      <c r="G302" s="201"/>
      <c r="H302" s="201"/>
      <c r="I302" s="201"/>
      <c r="J302" s="201"/>
      <c r="K302" s="201"/>
      <c r="L302" s="201"/>
      <c r="M302" s="201"/>
      <c r="N302" s="201"/>
      <c r="O302" s="201"/>
      <c r="P302" s="201"/>
      <c r="Q302" s="201"/>
      <c r="R302" s="201"/>
    </row>
    <row r="303" spans="1:18">
      <c r="A303" s="173" t="str">
        <f t="shared" si="19"/>
        <v>22.1.2.242</v>
      </c>
      <c r="B303" s="173" t="str">
        <f t="shared" si="16"/>
        <v>22.1</v>
      </c>
      <c r="C303" s="173">
        <f t="shared" si="17"/>
        <v>2</v>
      </c>
      <c r="D303" s="173">
        <f t="shared" si="18"/>
        <v>242</v>
      </c>
      <c r="E303" s="204"/>
      <c r="F303" s="201"/>
      <c r="G303" s="201"/>
      <c r="H303" s="201"/>
      <c r="I303" s="201"/>
      <c r="J303" s="201"/>
      <c r="K303" s="201"/>
      <c r="L303" s="201"/>
      <c r="M303" s="201"/>
      <c r="N303" s="201"/>
      <c r="O303" s="201"/>
      <c r="P303" s="201"/>
      <c r="Q303" s="201"/>
      <c r="R303" s="201"/>
    </row>
    <row r="304" spans="1:18">
      <c r="A304" s="173" t="str">
        <f t="shared" si="19"/>
        <v>22.1.2.243</v>
      </c>
      <c r="B304" s="173" t="str">
        <f t="shared" si="16"/>
        <v>22.1</v>
      </c>
      <c r="C304" s="173">
        <f t="shared" si="17"/>
        <v>2</v>
      </c>
      <c r="D304" s="173">
        <f t="shared" si="18"/>
        <v>243</v>
      </c>
      <c r="E304" s="204"/>
      <c r="F304" s="201"/>
      <c r="G304" s="201"/>
      <c r="H304" s="201"/>
      <c r="I304" s="201"/>
      <c r="J304" s="201"/>
      <c r="K304" s="201"/>
      <c r="L304" s="201"/>
      <c r="M304" s="201"/>
      <c r="N304" s="201"/>
      <c r="O304" s="201"/>
      <c r="P304" s="201"/>
      <c r="Q304" s="201"/>
      <c r="R304" s="201"/>
    </row>
    <row r="305" spans="1:18">
      <c r="A305" s="173" t="str">
        <f t="shared" si="19"/>
        <v>22.1.2.244</v>
      </c>
      <c r="B305" s="173" t="str">
        <f t="shared" si="16"/>
        <v>22.1</v>
      </c>
      <c r="C305" s="173">
        <f t="shared" si="17"/>
        <v>2</v>
      </c>
      <c r="D305" s="173">
        <f t="shared" si="18"/>
        <v>244</v>
      </c>
      <c r="E305" s="204"/>
      <c r="F305" s="201"/>
      <c r="G305" s="201"/>
      <c r="H305" s="201"/>
      <c r="I305" s="201"/>
      <c r="J305" s="201"/>
      <c r="K305" s="201"/>
      <c r="L305" s="201"/>
      <c r="M305" s="201"/>
      <c r="N305" s="201"/>
      <c r="O305" s="201"/>
      <c r="P305" s="201"/>
      <c r="Q305" s="201"/>
      <c r="R305" s="201"/>
    </row>
    <row r="306" spans="1:18">
      <c r="A306" s="173" t="str">
        <f t="shared" si="19"/>
        <v>22.1.2.245</v>
      </c>
      <c r="B306" s="173" t="str">
        <f t="shared" si="16"/>
        <v>22.1</v>
      </c>
      <c r="C306" s="173">
        <f t="shared" si="17"/>
        <v>2</v>
      </c>
      <c r="D306" s="173">
        <f t="shared" si="18"/>
        <v>245</v>
      </c>
      <c r="E306" s="204"/>
      <c r="F306" s="201"/>
      <c r="G306" s="201"/>
      <c r="H306" s="201"/>
      <c r="I306" s="201"/>
      <c r="J306" s="201"/>
      <c r="K306" s="201"/>
      <c r="L306" s="201"/>
      <c r="M306" s="201"/>
      <c r="N306" s="201"/>
      <c r="O306" s="201"/>
      <c r="P306" s="201"/>
      <c r="Q306" s="201"/>
      <c r="R306" s="201"/>
    </row>
    <row r="307" spans="1:18">
      <c r="A307" s="173" t="str">
        <f t="shared" si="19"/>
        <v>22.1.2.246</v>
      </c>
      <c r="B307" s="173" t="str">
        <f t="shared" si="16"/>
        <v>22.1</v>
      </c>
      <c r="C307" s="173">
        <f t="shared" si="17"/>
        <v>2</v>
      </c>
      <c r="D307" s="173">
        <f t="shared" si="18"/>
        <v>246</v>
      </c>
      <c r="E307" s="204"/>
      <c r="F307" s="201"/>
      <c r="G307" s="201"/>
      <c r="H307" s="201"/>
      <c r="I307" s="201"/>
      <c r="J307" s="201"/>
      <c r="K307" s="201"/>
      <c r="L307" s="201"/>
      <c r="M307" s="201"/>
      <c r="N307" s="201"/>
      <c r="O307" s="201"/>
      <c r="P307" s="201"/>
      <c r="Q307" s="201"/>
      <c r="R307" s="201"/>
    </row>
    <row r="308" spans="1:18">
      <c r="A308" s="173" t="str">
        <f t="shared" si="19"/>
        <v>22.1.2.247</v>
      </c>
      <c r="B308" s="173" t="str">
        <f t="shared" si="16"/>
        <v>22.1</v>
      </c>
      <c r="C308" s="173">
        <f t="shared" si="17"/>
        <v>2</v>
      </c>
      <c r="D308" s="173">
        <f t="shared" si="18"/>
        <v>247</v>
      </c>
      <c r="E308" s="204"/>
      <c r="F308" s="201"/>
      <c r="G308" s="201"/>
      <c r="H308" s="201"/>
      <c r="I308" s="201"/>
      <c r="J308" s="201"/>
      <c r="K308" s="201"/>
      <c r="L308" s="201"/>
      <c r="M308" s="201"/>
      <c r="N308" s="201"/>
      <c r="O308" s="201"/>
      <c r="P308" s="201"/>
      <c r="Q308" s="201"/>
      <c r="R308" s="201"/>
    </row>
    <row r="309" spans="1:18">
      <c r="A309" s="173" t="str">
        <f t="shared" si="19"/>
        <v>22.1.2.248</v>
      </c>
      <c r="B309" s="173" t="str">
        <f t="shared" si="16"/>
        <v>22.1</v>
      </c>
      <c r="C309" s="173">
        <f t="shared" si="17"/>
        <v>2</v>
      </c>
      <c r="D309" s="173">
        <f t="shared" si="18"/>
        <v>248</v>
      </c>
      <c r="E309" s="204"/>
      <c r="F309" s="201"/>
      <c r="G309" s="201"/>
      <c r="H309" s="201"/>
      <c r="I309" s="201"/>
      <c r="J309" s="201"/>
      <c r="K309" s="201"/>
      <c r="L309" s="201"/>
      <c r="M309" s="201"/>
      <c r="N309" s="201"/>
      <c r="O309" s="201"/>
      <c r="P309" s="201"/>
      <c r="Q309" s="201"/>
      <c r="R309" s="201"/>
    </row>
    <row r="310" spans="1:18">
      <c r="A310" s="173" t="str">
        <f t="shared" si="19"/>
        <v>22.1.2.249</v>
      </c>
      <c r="B310" s="173" t="str">
        <f t="shared" si="16"/>
        <v>22.1</v>
      </c>
      <c r="C310" s="173">
        <f t="shared" si="17"/>
        <v>2</v>
      </c>
      <c r="D310" s="173">
        <f t="shared" si="18"/>
        <v>249</v>
      </c>
      <c r="E310" s="204"/>
      <c r="F310" s="201"/>
      <c r="G310" s="201"/>
      <c r="H310" s="201"/>
      <c r="I310" s="201"/>
      <c r="J310" s="201"/>
      <c r="K310" s="201"/>
      <c r="L310" s="201"/>
      <c r="M310" s="201"/>
      <c r="N310" s="201"/>
      <c r="O310" s="201"/>
      <c r="P310" s="201"/>
      <c r="Q310" s="201"/>
      <c r="R310" s="201"/>
    </row>
    <row r="311" spans="1:18">
      <c r="A311" s="173" t="str">
        <f t="shared" si="19"/>
        <v>22.1.2.250</v>
      </c>
      <c r="B311" s="173" t="str">
        <f t="shared" si="16"/>
        <v>22.1</v>
      </c>
      <c r="C311" s="173">
        <f t="shared" si="17"/>
        <v>2</v>
      </c>
      <c r="D311" s="173">
        <f t="shared" si="18"/>
        <v>250</v>
      </c>
      <c r="E311" s="204"/>
      <c r="F311" s="201"/>
      <c r="G311" s="201"/>
      <c r="H311" s="201"/>
      <c r="I311" s="201"/>
      <c r="J311" s="201"/>
      <c r="K311" s="201"/>
      <c r="L311" s="201"/>
      <c r="M311" s="201"/>
      <c r="N311" s="201"/>
      <c r="O311" s="201"/>
      <c r="P311" s="201"/>
      <c r="Q311" s="201"/>
      <c r="R311" s="201"/>
    </row>
    <row r="312" spans="1:18">
      <c r="A312" s="173" t="str">
        <f t="shared" si="19"/>
        <v>22.1.2.251</v>
      </c>
      <c r="B312" s="173" t="str">
        <f t="shared" si="16"/>
        <v>22.1</v>
      </c>
      <c r="C312" s="173">
        <f t="shared" si="17"/>
        <v>2</v>
      </c>
      <c r="D312" s="173">
        <f t="shared" si="18"/>
        <v>251</v>
      </c>
      <c r="E312" s="204"/>
      <c r="F312" s="201"/>
      <c r="G312" s="201"/>
      <c r="H312" s="201"/>
      <c r="I312" s="201"/>
      <c r="J312" s="201"/>
      <c r="K312" s="201"/>
      <c r="L312" s="201"/>
      <c r="M312" s="201"/>
      <c r="N312" s="201"/>
      <c r="O312" s="201"/>
      <c r="P312" s="201"/>
      <c r="Q312" s="201"/>
      <c r="R312" s="201"/>
    </row>
    <row r="313" spans="1:18">
      <c r="A313" s="173" t="str">
        <f t="shared" si="19"/>
        <v>22.1.2.252</v>
      </c>
      <c r="B313" s="173" t="str">
        <f t="shared" si="16"/>
        <v>22.1</v>
      </c>
      <c r="C313" s="173">
        <f t="shared" si="17"/>
        <v>2</v>
      </c>
      <c r="D313" s="173">
        <f t="shared" si="18"/>
        <v>252</v>
      </c>
      <c r="E313" s="204"/>
      <c r="F313" s="201"/>
      <c r="G313" s="201"/>
      <c r="H313" s="201"/>
      <c r="I313" s="201"/>
      <c r="J313" s="201"/>
      <c r="K313" s="201"/>
      <c r="L313" s="201"/>
      <c r="M313" s="201"/>
      <c r="N313" s="201"/>
      <c r="O313" s="201"/>
      <c r="P313" s="201"/>
      <c r="Q313" s="201"/>
      <c r="R313" s="201"/>
    </row>
    <row r="314" spans="1:18">
      <c r="A314" s="173" t="str">
        <f t="shared" si="19"/>
        <v>22.1.2.253</v>
      </c>
      <c r="B314" s="173" t="str">
        <f t="shared" si="16"/>
        <v>22.1</v>
      </c>
      <c r="C314" s="173">
        <f t="shared" si="17"/>
        <v>2</v>
      </c>
      <c r="D314" s="173">
        <f t="shared" si="18"/>
        <v>253</v>
      </c>
      <c r="E314" s="204"/>
      <c r="F314" s="201"/>
      <c r="G314" s="201"/>
      <c r="H314" s="201"/>
      <c r="I314" s="201"/>
      <c r="J314" s="201"/>
      <c r="K314" s="201"/>
      <c r="L314" s="201"/>
      <c r="M314" s="201"/>
      <c r="N314" s="201"/>
      <c r="O314" s="201"/>
      <c r="P314" s="201"/>
      <c r="Q314" s="201"/>
      <c r="R314" s="201"/>
    </row>
    <row r="315" spans="1:18">
      <c r="A315" s="173" t="str">
        <f t="shared" si="19"/>
        <v>22.1.2.254</v>
      </c>
      <c r="B315" s="173" t="str">
        <f t="shared" si="16"/>
        <v>22.1</v>
      </c>
      <c r="C315" s="173">
        <f t="shared" si="17"/>
        <v>2</v>
      </c>
      <c r="D315" s="173">
        <f t="shared" si="18"/>
        <v>254</v>
      </c>
      <c r="E315" s="204"/>
      <c r="F315" s="201"/>
      <c r="G315" s="201"/>
      <c r="H315" s="201"/>
      <c r="I315" s="201"/>
      <c r="J315" s="201"/>
      <c r="K315" s="201"/>
      <c r="L315" s="201"/>
      <c r="M315" s="201"/>
      <c r="N315" s="201"/>
      <c r="O315" s="201"/>
      <c r="P315" s="201"/>
      <c r="Q315" s="201"/>
      <c r="R315" s="201"/>
    </row>
    <row r="316" spans="1:18">
      <c r="A316" s="173" t="str">
        <f t="shared" si="19"/>
        <v>22.1.2.255</v>
      </c>
      <c r="B316" s="173" t="str">
        <f t="shared" si="16"/>
        <v>22.1</v>
      </c>
      <c r="C316" s="173">
        <f t="shared" si="17"/>
        <v>2</v>
      </c>
      <c r="D316" s="173">
        <f t="shared" si="18"/>
        <v>255</v>
      </c>
      <c r="E316" s="204"/>
      <c r="F316" s="201"/>
      <c r="G316" s="201"/>
      <c r="H316" s="201"/>
      <c r="I316" s="201"/>
      <c r="J316" s="201"/>
      <c r="K316" s="201"/>
      <c r="L316" s="201"/>
      <c r="M316" s="201"/>
      <c r="N316" s="201"/>
      <c r="O316" s="201"/>
      <c r="P316" s="201"/>
      <c r="Q316" s="201"/>
      <c r="R316" s="201"/>
    </row>
    <row r="317" spans="1:18">
      <c r="A317" s="173" t="str">
        <f t="shared" si="19"/>
        <v>22.1.2.256</v>
      </c>
      <c r="B317" s="173" t="str">
        <f t="shared" si="16"/>
        <v>22.1</v>
      </c>
      <c r="C317" s="173">
        <f t="shared" si="17"/>
        <v>2</v>
      </c>
      <c r="D317" s="173">
        <f t="shared" si="18"/>
        <v>256</v>
      </c>
      <c r="E317" s="204"/>
      <c r="F317" s="201"/>
      <c r="G317" s="201"/>
      <c r="H317" s="201"/>
      <c r="I317" s="201"/>
      <c r="J317" s="201"/>
      <c r="K317" s="201"/>
      <c r="L317" s="201"/>
      <c r="M317" s="201"/>
      <c r="N317" s="201"/>
      <c r="O317" s="201"/>
      <c r="P317" s="201"/>
      <c r="Q317" s="201"/>
      <c r="R317" s="201"/>
    </row>
    <row r="318" spans="1:18">
      <c r="A318" s="173" t="str">
        <f t="shared" si="19"/>
        <v>22.1.2.257</v>
      </c>
      <c r="B318" s="173" t="str">
        <f t="shared" si="16"/>
        <v>22.1</v>
      </c>
      <c r="C318" s="173">
        <f t="shared" si="17"/>
        <v>2</v>
      </c>
      <c r="D318" s="173">
        <f t="shared" si="18"/>
        <v>257</v>
      </c>
      <c r="E318" s="204"/>
      <c r="F318" s="201"/>
      <c r="G318" s="201"/>
      <c r="H318" s="201"/>
      <c r="I318" s="201"/>
      <c r="J318" s="201"/>
      <c r="K318" s="201"/>
      <c r="L318" s="201"/>
      <c r="M318" s="201"/>
      <c r="N318" s="201"/>
      <c r="O318" s="201"/>
      <c r="P318" s="201"/>
      <c r="Q318" s="201"/>
      <c r="R318" s="201"/>
    </row>
    <row r="319" spans="1:18">
      <c r="A319" s="173" t="str">
        <f t="shared" si="19"/>
        <v>22.1.2.258</v>
      </c>
      <c r="B319" s="173" t="str">
        <f t="shared" si="16"/>
        <v>22.1</v>
      </c>
      <c r="C319" s="173">
        <f t="shared" si="17"/>
        <v>2</v>
      </c>
      <c r="D319" s="173">
        <f t="shared" si="18"/>
        <v>258</v>
      </c>
      <c r="E319" s="204"/>
      <c r="F319" s="201"/>
      <c r="G319" s="201"/>
      <c r="H319" s="201"/>
      <c r="I319" s="201"/>
      <c r="J319" s="201"/>
      <c r="K319" s="201"/>
      <c r="L319" s="201"/>
      <c r="M319" s="201"/>
      <c r="N319" s="201"/>
      <c r="O319" s="201"/>
      <c r="P319" s="201"/>
      <c r="Q319" s="201"/>
      <c r="R319" s="201"/>
    </row>
    <row r="320" spans="1:18">
      <c r="A320" s="173" t="str">
        <f t="shared" si="19"/>
        <v>22.1.2.259</v>
      </c>
      <c r="B320" s="173" t="str">
        <f t="shared" ref="B320:B383" si="20">+B319</f>
        <v>22.1</v>
      </c>
      <c r="C320" s="173">
        <f t="shared" ref="C320:C383" si="21">+C319</f>
        <v>2</v>
      </c>
      <c r="D320" s="173">
        <f t="shared" ref="D320:D383" si="22">+D319+1</f>
        <v>259</v>
      </c>
      <c r="E320" s="204"/>
      <c r="F320" s="201"/>
      <c r="G320" s="201"/>
      <c r="H320" s="201"/>
      <c r="I320" s="201"/>
      <c r="J320" s="201"/>
      <c r="K320" s="201"/>
      <c r="L320" s="201"/>
      <c r="M320" s="201"/>
      <c r="N320" s="201"/>
      <c r="O320" s="201"/>
      <c r="P320" s="201"/>
      <c r="Q320" s="201"/>
      <c r="R320" s="201"/>
    </row>
    <row r="321" spans="1:18">
      <c r="A321" s="173" t="str">
        <f t="shared" si="19"/>
        <v>22.1.2.260</v>
      </c>
      <c r="B321" s="173" t="str">
        <f t="shared" si="20"/>
        <v>22.1</v>
      </c>
      <c r="C321" s="173">
        <f t="shared" si="21"/>
        <v>2</v>
      </c>
      <c r="D321" s="173">
        <f t="shared" si="22"/>
        <v>260</v>
      </c>
      <c r="E321" s="204"/>
      <c r="F321" s="201"/>
      <c r="G321" s="201"/>
      <c r="H321" s="201"/>
      <c r="I321" s="201"/>
      <c r="J321" s="201"/>
      <c r="K321" s="201"/>
      <c r="L321" s="201"/>
      <c r="M321" s="201"/>
      <c r="N321" s="201"/>
      <c r="O321" s="201"/>
      <c r="P321" s="201"/>
      <c r="Q321" s="201"/>
      <c r="R321" s="201"/>
    </row>
    <row r="322" spans="1:18">
      <c r="A322" s="173" t="str">
        <f t="shared" si="19"/>
        <v>22.1.2.261</v>
      </c>
      <c r="B322" s="173" t="str">
        <f t="shared" si="20"/>
        <v>22.1</v>
      </c>
      <c r="C322" s="173">
        <f t="shared" si="21"/>
        <v>2</v>
      </c>
      <c r="D322" s="173">
        <f t="shared" si="22"/>
        <v>261</v>
      </c>
      <c r="E322" s="204"/>
      <c r="F322" s="201"/>
      <c r="G322" s="201"/>
      <c r="H322" s="201"/>
      <c r="I322" s="201"/>
      <c r="J322" s="201"/>
      <c r="K322" s="201"/>
      <c r="L322" s="201"/>
      <c r="M322" s="201"/>
      <c r="N322" s="201"/>
      <c r="O322" s="201"/>
      <c r="P322" s="201"/>
      <c r="Q322" s="201"/>
      <c r="R322" s="201"/>
    </row>
    <row r="323" spans="1:18">
      <c r="A323" s="173" t="str">
        <f t="shared" si="19"/>
        <v>22.1.2.262</v>
      </c>
      <c r="B323" s="173" t="str">
        <f t="shared" si="20"/>
        <v>22.1</v>
      </c>
      <c r="C323" s="173">
        <f t="shared" si="21"/>
        <v>2</v>
      </c>
      <c r="D323" s="173">
        <f t="shared" si="22"/>
        <v>262</v>
      </c>
      <c r="E323" s="204"/>
      <c r="F323" s="201"/>
      <c r="G323" s="201"/>
      <c r="H323" s="201"/>
      <c r="I323" s="201"/>
      <c r="J323" s="201"/>
      <c r="K323" s="201"/>
      <c r="L323" s="201"/>
      <c r="M323" s="201"/>
      <c r="N323" s="201"/>
      <c r="O323" s="201"/>
      <c r="P323" s="201"/>
      <c r="Q323" s="201"/>
      <c r="R323" s="201"/>
    </row>
    <row r="324" spans="1:18">
      <c r="A324" s="173" t="str">
        <f t="shared" si="19"/>
        <v>22.1.2.263</v>
      </c>
      <c r="B324" s="173" t="str">
        <f t="shared" si="20"/>
        <v>22.1</v>
      </c>
      <c r="C324" s="173">
        <f t="shared" si="21"/>
        <v>2</v>
      </c>
      <c r="D324" s="173">
        <f t="shared" si="22"/>
        <v>263</v>
      </c>
      <c r="E324" s="204"/>
      <c r="F324" s="201"/>
      <c r="G324" s="201"/>
      <c r="H324" s="201"/>
      <c r="I324" s="201"/>
      <c r="J324" s="201"/>
      <c r="K324" s="201"/>
      <c r="L324" s="201"/>
      <c r="M324" s="201"/>
      <c r="N324" s="201"/>
      <c r="O324" s="201"/>
      <c r="P324" s="201"/>
      <c r="Q324" s="201"/>
      <c r="R324" s="201"/>
    </row>
    <row r="325" spans="1:18">
      <c r="A325" s="173" t="str">
        <f t="shared" si="19"/>
        <v>22.1.2.264</v>
      </c>
      <c r="B325" s="173" t="str">
        <f t="shared" si="20"/>
        <v>22.1</v>
      </c>
      <c r="C325" s="173">
        <f t="shared" si="21"/>
        <v>2</v>
      </c>
      <c r="D325" s="173">
        <f t="shared" si="22"/>
        <v>264</v>
      </c>
      <c r="E325" s="204"/>
      <c r="F325" s="201"/>
      <c r="G325" s="201"/>
      <c r="H325" s="201"/>
      <c r="I325" s="201"/>
      <c r="J325" s="201"/>
      <c r="K325" s="201"/>
      <c r="L325" s="201"/>
      <c r="M325" s="201"/>
      <c r="N325" s="201"/>
      <c r="O325" s="201"/>
      <c r="P325" s="201"/>
      <c r="Q325" s="201"/>
      <c r="R325" s="201"/>
    </row>
    <row r="326" spans="1:18">
      <c r="A326" s="173" t="str">
        <f t="shared" si="19"/>
        <v>22.1.2.265</v>
      </c>
      <c r="B326" s="173" t="str">
        <f t="shared" si="20"/>
        <v>22.1</v>
      </c>
      <c r="C326" s="173">
        <f t="shared" si="21"/>
        <v>2</v>
      </c>
      <c r="D326" s="173">
        <f t="shared" si="22"/>
        <v>265</v>
      </c>
      <c r="E326" s="204"/>
      <c r="F326" s="201"/>
      <c r="G326" s="201"/>
      <c r="H326" s="201"/>
      <c r="I326" s="201"/>
      <c r="J326" s="201"/>
      <c r="K326" s="201"/>
      <c r="L326" s="201"/>
      <c r="M326" s="201"/>
      <c r="N326" s="201"/>
      <c r="O326" s="201"/>
      <c r="P326" s="201"/>
      <c r="Q326" s="201"/>
      <c r="R326" s="201"/>
    </row>
    <row r="327" spans="1:18">
      <c r="A327" s="173" t="str">
        <f t="shared" si="19"/>
        <v>22.1.2.266</v>
      </c>
      <c r="B327" s="173" t="str">
        <f t="shared" si="20"/>
        <v>22.1</v>
      </c>
      <c r="C327" s="173">
        <f t="shared" si="21"/>
        <v>2</v>
      </c>
      <c r="D327" s="173">
        <f t="shared" si="22"/>
        <v>266</v>
      </c>
      <c r="E327" s="204"/>
      <c r="F327" s="201"/>
      <c r="G327" s="201"/>
      <c r="H327" s="201"/>
      <c r="I327" s="201"/>
      <c r="J327" s="201"/>
      <c r="K327" s="201"/>
      <c r="L327" s="201"/>
      <c r="M327" s="201"/>
      <c r="N327" s="201"/>
      <c r="O327" s="201"/>
      <c r="P327" s="201"/>
      <c r="Q327" s="201"/>
      <c r="R327" s="201"/>
    </row>
    <row r="328" spans="1:18">
      <c r="A328" s="173" t="str">
        <f t="shared" si="19"/>
        <v>22.1.2.267</v>
      </c>
      <c r="B328" s="173" t="str">
        <f t="shared" si="20"/>
        <v>22.1</v>
      </c>
      <c r="C328" s="173">
        <f t="shared" si="21"/>
        <v>2</v>
      </c>
      <c r="D328" s="173">
        <f t="shared" si="22"/>
        <v>267</v>
      </c>
      <c r="E328" s="204"/>
      <c r="F328" s="201"/>
      <c r="G328" s="201"/>
      <c r="H328" s="201"/>
      <c r="I328" s="201"/>
      <c r="J328" s="201"/>
      <c r="K328" s="201"/>
      <c r="L328" s="201"/>
      <c r="M328" s="201"/>
      <c r="N328" s="201"/>
      <c r="O328" s="201"/>
      <c r="P328" s="201"/>
      <c r="Q328" s="201"/>
      <c r="R328" s="201"/>
    </row>
    <row r="329" spans="1:18">
      <c r="A329" s="173" t="str">
        <f t="shared" si="19"/>
        <v>22.1.2.268</v>
      </c>
      <c r="B329" s="173" t="str">
        <f t="shared" si="20"/>
        <v>22.1</v>
      </c>
      <c r="C329" s="173">
        <f t="shared" si="21"/>
        <v>2</v>
      </c>
      <c r="D329" s="173">
        <f t="shared" si="22"/>
        <v>268</v>
      </c>
      <c r="E329" s="204"/>
      <c r="F329" s="201"/>
      <c r="G329" s="201"/>
      <c r="H329" s="201"/>
      <c r="I329" s="201"/>
      <c r="J329" s="201"/>
      <c r="K329" s="201"/>
      <c r="L329" s="201"/>
      <c r="M329" s="201"/>
      <c r="N329" s="201"/>
      <c r="O329" s="201"/>
      <c r="P329" s="201"/>
      <c r="Q329" s="201"/>
      <c r="R329" s="201"/>
    </row>
    <row r="330" spans="1:18">
      <c r="A330" s="173" t="str">
        <f t="shared" si="19"/>
        <v>22.1.2.269</v>
      </c>
      <c r="B330" s="173" t="str">
        <f t="shared" si="20"/>
        <v>22.1</v>
      </c>
      <c r="C330" s="173">
        <f t="shared" si="21"/>
        <v>2</v>
      </c>
      <c r="D330" s="173">
        <f t="shared" si="22"/>
        <v>269</v>
      </c>
      <c r="E330" s="204"/>
      <c r="F330" s="201"/>
      <c r="G330" s="201"/>
      <c r="H330" s="201"/>
      <c r="I330" s="201"/>
      <c r="J330" s="201"/>
      <c r="K330" s="201"/>
      <c r="L330" s="201"/>
      <c r="M330" s="201"/>
      <c r="N330" s="201"/>
      <c r="O330" s="201"/>
      <c r="P330" s="201"/>
      <c r="Q330" s="201"/>
      <c r="R330" s="201"/>
    </row>
    <row r="331" spans="1:18">
      <c r="A331" s="173" t="str">
        <f t="shared" si="19"/>
        <v>22.1.2.270</v>
      </c>
      <c r="B331" s="173" t="str">
        <f t="shared" si="20"/>
        <v>22.1</v>
      </c>
      <c r="C331" s="173">
        <f t="shared" si="21"/>
        <v>2</v>
      </c>
      <c r="D331" s="173">
        <f t="shared" si="22"/>
        <v>270</v>
      </c>
      <c r="E331" s="204"/>
      <c r="F331" s="201"/>
      <c r="G331" s="201"/>
      <c r="H331" s="201"/>
      <c r="I331" s="201"/>
      <c r="J331" s="201"/>
      <c r="K331" s="201"/>
      <c r="L331" s="201"/>
      <c r="M331" s="201"/>
      <c r="N331" s="201"/>
      <c r="O331" s="201"/>
      <c r="P331" s="201"/>
      <c r="Q331" s="201"/>
      <c r="R331" s="201"/>
    </row>
    <row r="332" spans="1:18">
      <c r="A332" s="173" t="str">
        <f t="shared" si="19"/>
        <v>22.1.2.271</v>
      </c>
      <c r="B332" s="173" t="str">
        <f t="shared" si="20"/>
        <v>22.1</v>
      </c>
      <c r="C332" s="173">
        <f t="shared" si="21"/>
        <v>2</v>
      </c>
      <c r="D332" s="173">
        <f t="shared" si="22"/>
        <v>271</v>
      </c>
      <c r="E332" s="204"/>
      <c r="F332" s="201"/>
      <c r="G332" s="201"/>
      <c r="H332" s="201"/>
      <c r="I332" s="201"/>
      <c r="J332" s="201"/>
      <c r="K332" s="201"/>
      <c r="L332" s="201"/>
      <c r="M332" s="201"/>
      <c r="N332" s="201"/>
      <c r="O332" s="201"/>
      <c r="P332" s="201"/>
      <c r="Q332" s="201"/>
      <c r="R332" s="201"/>
    </row>
    <row r="333" spans="1:18">
      <c r="A333" s="173" t="str">
        <f t="shared" si="19"/>
        <v>22.1.2.272</v>
      </c>
      <c r="B333" s="173" t="str">
        <f t="shared" si="20"/>
        <v>22.1</v>
      </c>
      <c r="C333" s="173">
        <f t="shared" si="21"/>
        <v>2</v>
      </c>
      <c r="D333" s="173">
        <f t="shared" si="22"/>
        <v>272</v>
      </c>
      <c r="E333" s="204"/>
      <c r="F333" s="201"/>
      <c r="G333" s="201"/>
      <c r="H333" s="201"/>
      <c r="I333" s="201"/>
      <c r="J333" s="201"/>
      <c r="K333" s="201"/>
      <c r="L333" s="201"/>
      <c r="M333" s="201"/>
      <c r="N333" s="201"/>
      <c r="O333" s="201"/>
      <c r="P333" s="201"/>
      <c r="Q333" s="201"/>
      <c r="R333" s="201"/>
    </row>
    <row r="334" spans="1:18">
      <c r="A334" s="173" t="str">
        <f t="shared" si="19"/>
        <v>22.1.2.273</v>
      </c>
      <c r="B334" s="173" t="str">
        <f t="shared" si="20"/>
        <v>22.1</v>
      </c>
      <c r="C334" s="173">
        <f t="shared" si="21"/>
        <v>2</v>
      </c>
      <c r="D334" s="173">
        <f t="shared" si="22"/>
        <v>273</v>
      </c>
      <c r="E334" s="204"/>
      <c r="F334" s="201"/>
      <c r="G334" s="201"/>
      <c r="H334" s="201"/>
      <c r="I334" s="201"/>
      <c r="J334" s="201"/>
      <c r="K334" s="201"/>
      <c r="L334" s="201"/>
      <c r="M334" s="201"/>
      <c r="N334" s="201"/>
      <c r="O334" s="201"/>
      <c r="P334" s="201"/>
      <c r="Q334" s="201"/>
      <c r="R334" s="201"/>
    </row>
    <row r="335" spans="1:18">
      <c r="A335" s="173" t="str">
        <f t="shared" si="19"/>
        <v>22.1.2.274</v>
      </c>
      <c r="B335" s="173" t="str">
        <f t="shared" si="20"/>
        <v>22.1</v>
      </c>
      <c r="C335" s="173">
        <f t="shared" si="21"/>
        <v>2</v>
      </c>
      <c r="D335" s="173">
        <f t="shared" si="22"/>
        <v>274</v>
      </c>
      <c r="E335" s="204"/>
      <c r="F335" s="201"/>
      <c r="G335" s="201"/>
      <c r="H335" s="201"/>
      <c r="I335" s="201"/>
      <c r="J335" s="201"/>
      <c r="K335" s="201"/>
      <c r="L335" s="201"/>
      <c r="M335" s="201"/>
      <c r="N335" s="201"/>
      <c r="O335" s="201"/>
      <c r="P335" s="201"/>
      <c r="Q335" s="201"/>
      <c r="R335" s="201"/>
    </row>
    <row r="336" spans="1:18">
      <c r="A336" s="173" t="str">
        <f t="shared" si="19"/>
        <v>22.1.2.275</v>
      </c>
      <c r="B336" s="173" t="str">
        <f t="shared" si="20"/>
        <v>22.1</v>
      </c>
      <c r="C336" s="173">
        <f t="shared" si="21"/>
        <v>2</v>
      </c>
      <c r="D336" s="173">
        <f t="shared" si="22"/>
        <v>275</v>
      </c>
      <c r="E336" s="204"/>
      <c r="F336" s="201"/>
      <c r="G336" s="201"/>
      <c r="H336" s="201"/>
      <c r="I336" s="201"/>
      <c r="J336" s="201"/>
      <c r="K336" s="201"/>
      <c r="L336" s="201"/>
      <c r="M336" s="201"/>
      <c r="N336" s="201"/>
      <c r="O336" s="201"/>
      <c r="P336" s="201"/>
      <c r="Q336" s="201"/>
      <c r="R336" s="201"/>
    </row>
    <row r="337" spans="1:18">
      <c r="A337" s="173" t="str">
        <f t="shared" ref="A337:A400" si="23">CONCATENATE(B337,".",C337,".",D337)</f>
        <v>22.1.2.276</v>
      </c>
      <c r="B337" s="173" t="str">
        <f t="shared" si="20"/>
        <v>22.1</v>
      </c>
      <c r="C337" s="173">
        <f t="shared" si="21"/>
        <v>2</v>
      </c>
      <c r="D337" s="173">
        <f t="shared" si="22"/>
        <v>276</v>
      </c>
      <c r="E337" s="204"/>
      <c r="F337" s="201"/>
      <c r="G337" s="201"/>
      <c r="H337" s="201"/>
      <c r="I337" s="201"/>
      <c r="J337" s="201"/>
      <c r="K337" s="201"/>
      <c r="L337" s="201"/>
      <c r="M337" s="201"/>
      <c r="N337" s="201"/>
      <c r="O337" s="201"/>
      <c r="P337" s="201"/>
      <c r="Q337" s="201"/>
      <c r="R337" s="201"/>
    </row>
    <row r="338" spans="1:18">
      <c r="A338" s="173" t="str">
        <f t="shared" si="23"/>
        <v>22.1.2.277</v>
      </c>
      <c r="B338" s="173" t="str">
        <f t="shared" si="20"/>
        <v>22.1</v>
      </c>
      <c r="C338" s="173">
        <f t="shared" si="21"/>
        <v>2</v>
      </c>
      <c r="D338" s="173">
        <f t="shared" si="22"/>
        <v>277</v>
      </c>
      <c r="E338" s="204"/>
      <c r="F338" s="201"/>
      <c r="G338" s="201"/>
      <c r="H338" s="201"/>
      <c r="I338" s="201"/>
      <c r="J338" s="201"/>
      <c r="K338" s="201"/>
      <c r="L338" s="201"/>
      <c r="M338" s="201"/>
      <c r="N338" s="201"/>
      <c r="O338" s="201"/>
      <c r="P338" s="201"/>
      <c r="Q338" s="201"/>
      <c r="R338" s="201"/>
    </row>
    <row r="339" spans="1:18">
      <c r="A339" s="173" t="str">
        <f t="shared" si="23"/>
        <v>22.1.2.278</v>
      </c>
      <c r="B339" s="173" t="str">
        <f t="shared" si="20"/>
        <v>22.1</v>
      </c>
      <c r="C339" s="173">
        <f t="shared" si="21"/>
        <v>2</v>
      </c>
      <c r="D339" s="173">
        <f t="shared" si="22"/>
        <v>278</v>
      </c>
      <c r="E339" s="204"/>
      <c r="F339" s="201"/>
      <c r="G339" s="201"/>
      <c r="H339" s="201"/>
      <c r="I339" s="201"/>
      <c r="J339" s="201"/>
      <c r="K339" s="201"/>
      <c r="L339" s="201"/>
      <c r="M339" s="201"/>
      <c r="N339" s="201"/>
      <c r="O339" s="201"/>
      <c r="P339" s="201"/>
      <c r="Q339" s="201"/>
      <c r="R339" s="201"/>
    </row>
    <row r="340" spans="1:18">
      <c r="A340" s="173" t="str">
        <f t="shared" si="23"/>
        <v>22.1.2.279</v>
      </c>
      <c r="B340" s="173" t="str">
        <f t="shared" si="20"/>
        <v>22.1</v>
      </c>
      <c r="C340" s="173">
        <f t="shared" si="21"/>
        <v>2</v>
      </c>
      <c r="D340" s="173">
        <f t="shared" si="22"/>
        <v>279</v>
      </c>
      <c r="E340" s="204"/>
      <c r="F340" s="201"/>
      <c r="G340" s="201"/>
      <c r="H340" s="201"/>
      <c r="I340" s="201"/>
      <c r="J340" s="201"/>
      <c r="K340" s="201"/>
      <c r="L340" s="201"/>
      <c r="M340" s="201"/>
      <c r="N340" s="201"/>
      <c r="O340" s="201"/>
      <c r="P340" s="201"/>
      <c r="Q340" s="201"/>
      <c r="R340" s="201"/>
    </row>
    <row r="341" spans="1:18">
      <c r="A341" s="173" t="str">
        <f t="shared" si="23"/>
        <v>22.1.2.280</v>
      </c>
      <c r="B341" s="173" t="str">
        <f t="shared" si="20"/>
        <v>22.1</v>
      </c>
      <c r="C341" s="173">
        <f t="shared" si="21"/>
        <v>2</v>
      </c>
      <c r="D341" s="173">
        <f t="shared" si="22"/>
        <v>280</v>
      </c>
      <c r="E341" s="204"/>
      <c r="F341" s="201"/>
      <c r="G341" s="201"/>
      <c r="H341" s="201"/>
      <c r="I341" s="201"/>
      <c r="J341" s="201"/>
      <c r="K341" s="201"/>
      <c r="L341" s="201"/>
      <c r="M341" s="201"/>
      <c r="N341" s="201"/>
      <c r="O341" s="201"/>
      <c r="P341" s="201"/>
      <c r="Q341" s="201"/>
      <c r="R341" s="201"/>
    </row>
    <row r="342" spans="1:18">
      <c r="A342" s="173" t="str">
        <f t="shared" si="23"/>
        <v>22.1.2.281</v>
      </c>
      <c r="B342" s="173" t="str">
        <f t="shared" si="20"/>
        <v>22.1</v>
      </c>
      <c r="C342" s="173">
        <f t="shared" si="21"/>
        <v>2</v>
      </c>
      <c r="D342" s="173">
        <f t="shared" si="22"/>
        <v>281</v>
      </c>
      <c r="E342" s="204"/>
      <c r="F342" s="201"/>
      <c r="G342" s="201"/>
      <c r="H342" s="201"/>
      <c r="I342" s="201"/>
      <c r="J342" s="201"/>
      <c r="K342" s="201"/>
      <c r="L342" s="201"/>
      <c r="M342" s="201"/>
      <c r="N342" s="201"/>
      <c r="O342" s="201"/>
      <c r="P342" s="201"/>
      <c r="Q342" s="201"/>
      <c r="R342" s="201"/>
    </row>
    <row r="343" spans="1:18">
      <c r="A343" s="173" t="str">
        <f t="shared" si="23"/>
        <v>22.1.2.282</v>
      </c>
      <c r="B343" s="173" t="str">
        <f t="shared" si="20"/>
        <v>22.1</v>
      </c>
      <c r="C343" s="173">
        <f t="shared" si="21"/>
        <v>2</v>
      </c>
      <c r="D343" s="173">
        <f t="shared" si="22"/>
        <v>282</v>
      </c>
      <c r="E343" s="204"/>
      <c r="F343" s="201"/>
      <c r="G343" s="201"/>
      <c r="H343" s="201"/>
      <c r="I343" s="201"/>
      <c r="J343" s="201"/>
      <c r="K343" s="201"/>
      <c r="L343" s="201"/>
      <c r="M343" s="201"/>
      <c r="N343" s="201"/>
      <c r="O343" s="201"/>
      <c r="P343" s="201"/>
      <c r="Q343" s="201"/>
      <c r="R343" s="201"/>
    </row>
    <row r="344" spans="1:18">
      <c r="A344" s="173" t="str">
        <f t="shared" si="23"/>
        <v>22.1.2.283</v>
      </c>
      <c r="B344" s="173" t="str">
        <f t="shared" si="20"/>
        <v>22.1</v>
      </c>
      <c r="C344" s="173">
        <f t="shared" si="21"/>
        <v>2</v>
      </c>
      <c r="D344" s="173">
        <f t="shared" si="22"/>
        <v>283</v>
      </c>
      <c r="E344" s="204"/>
      <c r="F344" s="201"/>
      <c r="G344" s="201"/>
      <c r="H344" s="201"/>
      <c r="I344" s="201"/>
      <c r="J344" s="201"/>
      <c r="K344" s="201"/>
      <c r="L344" s="201"/>
      <c r="M344" s="201"/>
      <c r="N344" s="201"/>
      <c r="O344" s="201"/>
      <c r="P344" s="201"/>
      <c r="Q344" s="201"/>
      <c r="R344" s="201"/>
    </row>
    <row r="345" spans="1:18">
      <c r="A345" s="173" t="str">
        <f t="shared" si="23"/>
        <v>22.1.2.284</v>
      </c>
      <c r="B345" s="173" t="str">
        <f t="shared" si="20"/>
        <v>22.1</v>
      </c>
      <c r="C345" s="173">
        <f t="shared" si="21"/>
        <v>2</v>
      </c>
      <c r="D345" s="173">
        <f t="shared" si="22"/>
        <v>284</v>
      </c>
      <c r="E345" s="204"/>
      <c r="F345" s="201"/>
      <c r="G345" s="201"/>
      <c r="H345" s="201"/>
      <c r="I345" s="201"/>
      <c r="J345" s="201"/>
      <c r="K345" s="201"/>
      <c r="L345" s="201"/>
      <c r="M345" s="201"/>
      <c r="N345" s="201"/>
      <c r="O345" s="201"/>
      <c r="P345" s="201"/>
      <c r="Q345" s="201"/>
      <c r="R345" s="201"/>
    </row>
    <row r="346" spans="1:18">
      <c r="A346" s="173" t="str">
        <f t="shared" si="23"/>
        <v>22.1.2.285</v>
      </c>
      <c r="B346" s="173" t="str">
        <f t="shared" si="20"/>
        <v>22.1</v>
      </c>
      <c r="C346" s="173">
        <f t="shared" si="21"/>
        <v>2</v>
      </c>
      <c r="D346" s="173">
        <f t="shared" si="22"/>
        <v>285</v>
      </c>
      <c r="E346" s="204"/>
      <c r="F346" s="201"/>
      <c r="G346" s="201"/>
      <c r="H346" s="201"/>
      <c r="I346" s="201"/>
      <c r="J346" s="201"/>
      <c r="K346" s="201"/>
      <c r="L346" s="201"/>
      <c r="M346" s="201"/>
      <c r="N346" s="201"/>
      <c r="O346" s="201"/>
      <c r="P346" s="201"/>
      <c r="Q346" s="201"/>
      <c r="R346" s="201"/>
    </row>
    <row r="347" spans="1:18">
      <c r="A347" s="173" t="str">
        <f t="shared" si="23"/>
        <v>22.1.2.286</v>
      </c>
      <c r="B347" s="173" t="str">
        <f t="shared" si="20"/>
        <v>22.1</v>
      </c>
      <c r="C347" s="173">
        <f t="shared" si="21"/>
        <v>2</v>
      </c>
      <c r="D347" s="173">
        <f t="shared" si="22"/>
        <v>286</v>
      </c>
      <c r="E347" s="204"/>
      <c r="F347" s="201"/>
      <c r="G347" s="201"/>
      <c r="H347" s="201"/>
      <c r="I347" s="201"/>
      <c r="J347" s="201"/>
      <c r="K347" s="201"/>
      <c r="L347" s="201"/>
      <c r="M347" s="201"/>
      <c r="N347" s="201"/>
      <c r="O347" s="201"/>
      <c r="P347" s="201"/>
      <c r="Q347" s="201"/>
      <c r="R347" s="201"/>
    </row>
    <row r="348" spans="1:18">
      <c r="A348" s="173" t="str">
        <f t="shared" si="23"/>
        <v>22.1.2.287</v>
      </c>
      <c r="B348" s="173" t="str">
        <f t="shared" si="20"/>
        <v>22.1</v>
      </c>
      <c r="C348" s="173">
        <f t="shared" si="21"/>
        <v>2</v>
      </c>
      <c r="D348" s="173">
        <f t="shared" si="22"/>
        <v>287</v>
      </c>
      <c r="E348" s="204"/>
      <c r="F348" s="201"/>
      <c r="G348" s="201"/>
      <c r="H348" s="201"/>
      <c r="I348" s="201"/>
      <c r="J348" s="201"/>
      <c r="K348" s="201"/>
      <c r="L348" s="201"/>
      <c r="M348" s="201"/>
      <c r="N348" s="201"/>
      <c r="O348" s="201"/>
      <c r="P348" s="201"/>
      <c r="Q348" s="201"/>
      <c r="R348" s="201"/>
    </row>
    <row r="349" spans="1:18">
      <c r="A349" s="173" t="str">
        <f t="shared" si="23"/>
        <v>22.1.2.288</v>
      </c>
      <c r="B349" s="173" t="str">
        <f t="shared" si="20"/>
        <v>22.1</v>
      </c>
      <c r="C349" s="173">
        <f t="shared" si="21"/>
        <v>2</v>
      </c>
      <c r="D349" s="173">
        <f t="shared" si="22"/>
        <v>288</v>
      </c>
      <c r="E349" s="204"/>
      <c r="F349" s="201"/>
      <c r="G349" s="201"/>
      <c r="H349" s="201"/>
      <c r="I349" s="201"/>
      <c r="J349" s="201"/>
      <c r="K349" s="201"/>
      <c r="L349" s="201"/>
      <c r="M349" s="201"/>
      <c r="N349" s="201"/>
      <c r="O349" s="201"/>
      <c r="P349" s="201"/>
      <c r="Q349" s="201"/>
      <c r="R349" s="201"/>
    </row>
    <row r="350" spans="1:18">
      <c r="A350" s="173" t="str">
        <f t="shared" si="23"/>
        <v>22.1.2.289</v>
      </c>
      <c r="B350" s="173" t="str">
        <f t="shared" si="20"/>
        <v>22.1</v>
      </c>
      <c r="C350" s="173">
        <f t="shared" si="21"/>
        <v>2</v>
      </c>
      <c r="D350" s="173">
        <f t="shared" si="22"/>
        <v>289</v>
      </c>
      <c r="E350" s="204"/>
      <c r="F350" s="201"/>
      <c r="G350" s="201"/>
      <c r="H350" s="201"/>
      <c r="I350" s="201"/>
      <c r="J350" s="201"/>
      <c r="K350" s="201"/>
      <c r="L350" s="201"/>
      <c r="M350" s="201"/>
      <c r="N350" s="201"/>
      <c r="O350" s="201"/>
      <c r="P350" s="201"/>
      <c r="Q350" s="201"/>
      <c r="R350" s="201"/>
    </row>
    <row r="351" spans="1:18">
      <c r="A351" s="173" t="str">
        <f t="shared" si="23"/>
        <v>22.1.2.290</v>
      </c>
      <c r="B351" s="173" t="str">
        <f t="shared" si="20"/>
        <v>22.1</v>
      </c>
      <c r="C351" s="173">
        <f t="shared" si="21"/>
        <v>2</v>
      </c>
      <c r="D351" s="173">
        <f t="shared" si="22"/>
        <v>290</v>
      </c>
      <c r="E351" s="204"/>
      <c r="F351" s="201"/>
      <c r="G351" s="201"/>
      <c r="H351" s="201"/>
      <c r="I351" s="201"/>
      <c r="J351" s="201"/>
      <c r="K351" s="201"/>
      <c r="L351" s="201"/>
      <c r="M351" s="201"/>
      <c r="N351" s="201"/>
      <c r="O351" s="201"/>
      <c r="P351" s="201"/>
      <c r="Q351" s="201"/>
      <c r="R351" s="201"/>
    </row>
    <row r="352" spans="1:18">
      <c r="A352" s="173" t="str">
        <f t="shared" si="23"/>
        <v>22.1.2.291</v>
      </c>
      <c r="B352" s="173" t="str">
        <f t="shared" si="20"/>
        <v>22.1</v>
      </c>
      <c r="C352" s="173">
        <f t="shared" si="21"/>
        <v>2</v>
      </c>
      <c r="D352" s="173">
        <f t="shared" si="22"/>
        <v>291</v>
      </c>
      <c r="E352" s="204"/>
      <c r="F352" s="201"/>
      <c r="G352" s="201"/>
      <c r="H352" s="201"/>
      <c r="I352" s="201"/>
      <c r="J352" s="201"/>
      <c r="K352" s="201"/>
      <c r="L352" s="201"/>
      <c r="M352" s="201"/>
      <c r="N352" s="201"/>
      <c r="O352" s="201"/>
      <c r="P352" s="201"/>
      <c r="Q352" s="201"/>
      <c r="R352" s="201"/>
    </row>
    <row r="353" spans="1:18">
      <c r="A353" s="173" t="str">
        <f t="shared" si="23"/>
        <v>22.1.2.292</v>
      </c>
      <c r="B353" s="173" t="str">
        <f t="shared" si="20"/>
        <v>22.1</v>
      </c>
      <c r="C353" s="173">
        <f t="shared" si="21"/>
        <v>2</v>
      </c>
      <c r="D353" s="173">
        <f t="shared" si="22"/>
        <v>292</v>
      </c>
      <c r="E353" s="204"/>
      <c r="F353" s="201"/>
      <c r="G353" s="201"/>
      <c r="H353" s="201"/>
      <c r="I353" s="201"/>
      <c r="J353" s="201"/>
      <c r="K353" s="201"/>
      <c r="L353" s="201"/>
      <c r="M353" s="201"/>
      <c r="N353" s="201"/>
      <c r="O353" s="201"/>
      <c r="P353" s="201"/>
      <c r="Q353" s="201"/>
      <c r="R353" s="201"/>
    </row>
    <row r="354" spans="1:18">
      <c r="A354" s="173" t="str">
        <f t="shared" si="23"/>
        <v>22.1.2.293</v>
      </c>
      <c r="B354" s="173" t="str">
        <f t="shared" si="20"/>
        <v>22.1</v>
      </c>
      <c r="C354" s="173">
        <f t="shared" si="21"/>
        <v>2</v>
      </c>
      <c r="D354" s="173">
        <f t="shared" si="22"/>
        <v>293</v>
      </c>
      <c r="E354" s="204"/>
      <c r="F354" s="201"/>
      <c r="G354" s="201"/>
      <c r="H354" s="201"/>
      <c r="I354" s="201"/>
      <c r="J354" s="201"/>
      <c r="K354" s="201"/>
      <c r="L354" s="201"/>
      <c r="M354" s="201"/>
      <c r="N354" s="201"/>
      <c r="O354" s="201"/>
      <c r="P354" s="201"/>
      <c r="Q354" s="201"/>
      <c r="R354" s="201"/>
    </row>
    <row r="355" spans="1:18">
      <c r="A355" s="173" t="str">
        <f t="shared" si="23"/>
        <v>22.1.2.294</v>
      </c>
      <c r="B355" s="173" t="str">
        <f t="shared" si="20"/>
        <v>22.1</v>
      </c>
      <c r="C355" s="173">
        <f t="shared" si="21"/>
        <v>2</v>
      </c>
      <c r="D355" s="173">
        <f t="shared" si="22"/>
        <v>294</v>
      </c>
      <c r="E355" s="204"/>
      <c r="F355" s="201"/>
      <c r="G355" s="201"/>
      <c r="H355" s="201"/>
      <c r="I355" s="201"/>
      <c r="J355" s="201"/>
      <c r="K355" s="201"/>
      <c r="L355" s="201"/>
      <c r="M355" s="201"/>
      <c r="N355" s="201"/>
      <c r="O355" s="201"/>
      <c r="P355" s="201"/>
      <c r="Q355" s="201"/>
      <c r="R355" s="201"/>
    </row>
    <row r="356" spans="1:18">
      <c r="A356" s="173" t="str">
        <f t="shared" si="23"/>
        <v>22.1.2.295</v>
      </c>
      <c r="B356" s="173" t="str">
        <f t="shared" si="20"/>
        <v>22.1</v>
      </c>
      <c r="C356" s="173">
        <f t="shared" si="21"/>
        <v>2</v>
      </c>
      <c r="D356" s="173">
        <f t="shared" si="22"/>
        <v>295</v>
      </c>
      <c r="E356" s="204"/>
      <c r="F356" s="201"/>
      <c r="G356" s="201"/>
      <c r="H356" s="201"/>
      <c r="I356" s="201"/>
      <c r="J356" s="201"/>
      <c r="K356" s="201"/>
      <c r="L356" s="201"/>
      <c r="M356" s="201"/>
      <c r="N356" s="201"/>
      <c r="O356" s="201"/>
      <c r="P356" s="201"/>
      <c r="Q356" s="201"/>
      <c r="R356" s="201"/>
    </row>
    <row r="357" spans="1:18">
      <c r="A357" s="173" t="str">
        <f t="shared" si="23"/>
        <v>22.1.2.296</v>
      </c>
      <c r="B357" s="173" t="str">
        <f t="shared" si="20"/>
        <v>22.1</v>
      </c>
      <c r="C357" s="173">
        <f t="shared" si="21"/>
        <v>2</v>
      </c>
      <c r="D357" s="173">
        <f t="shared" si="22"/>
        <v>296</v>
      </c>
      <c r="E357" s="204"/>
      <c r="F357" s="201"/>
      <c r="G357" s="201"/>
      <c r="H357" s="201"/>
      <c r="I357" s="201"/>
      <c r="J357" s="201"/>
      <c r="K357" s="201"/>
      <c r="L357" s="201"/>
      <c r="M357" s="201"/>
      <c r="N357" s="201"/>
      <c r="O357" s="201"/>
      <c r="P357" s="201"/>
      <c r="Q357" s="201"/>
      <c r="R357" s="201"/>
    </row>
    <row r="358" spans="1:18">
      <c r="A358" s="173" t="str">
        <f t="shared" si="23"/>
        <v>22.1.2.297</v>
      </c>
      <c r="B358" s="173" t="str">
        <f t="shared" si="20"/>
        <v>22.1</v>
      </c>
      <c r="C358" s="173">
        <f t="shared" si="21"/>
        <v>2</v>
      </c>
      <c r="D358" s="173">
        <f t="shared" si="22"/>
        <v>297</v>
      </c>
      <c r="E358" s="204"/>
      <c r="F358" s="201"/>
      <c r="G358" s="201"/>
      <c r="H358" s="201"/>
      <c r="I358" s="201"/>
      <c r="J358" s="201"/>
      <c r="K358" s="201"/>
      <c r="L358" s="201"/>
      <c r="M358" s="201"/>
      <c r="N358" s="201"/>
      <c r="O358" s="201"/>
      <c r="P358" s="201"/>
      <c r="Q358" s="201"/>
      <c r="R358" s="201"/>
    </row>
    <row r="359" spans="1:18">
      <c r="A359" s="173" t="str">
        <f t="shared" si="23"/>
        <v>22.1.2.298</v>
      </c>
      <c r="B359" s="173" t="str">
        <f t="shared" si="20"/>
        <v>22.1</v>
      </c>
      <c r="C359" s="173">
        <f t="shared" si="21"/>
        <v>2</v>
      </c>
      <c r="D359" s="173">
        <f t="shared" si="22"/>
        <v>298</v>
      </c>
      <c r="E359" s="204"/>
      <c r="F359" s="201"/>
      <c r="G359" s="201"/>
      <c r="H359" s="201"/>
      <c r="I359" s="201"/>
      <c r="J359" s="201"/>
      <c r="K359" s="201"/>
      <c r="L359" s="201"/>
      <c r="M359" s="201"/>
      <c r="N359" s="201"/>
      <c r="O359" s="201"/>
      <c r="P359" s="201"/>
      <c r="Q359" s="201"/>
      <c r="R359" s="201"/>
    </row>
    <row r="360" spans="1:18">
      <c r="A360" s="173" t="str">
        <f t="shared" si="23"/>
        <v>22.1.2.299</v>
      </c>
      <c r="B360" s="173" t="str">
        <f t="shared" si="20"/>
        <v>22.1</v>
      </c>
      <c r="C360" s="173">
        <f t="shared" si="21"/>
        <v>2</v>
      </c>
      <c r="D360" s="173">
        <f t="shared" si="22"/>
        <v>299</v>
      </c>
      <c r="E360" s="204"/>
      <c r="F360" s="201"/>
      <c r="G360" s="201"/>
      <c r="H360" s="201"/>
      <c r="I360" s="201"/>
      <c r="J360" s="201"/>
      <c r="K360" s="201"/>
      <c r="L360" s="201"/>
      <c r="M360" s="201"/>
      <c r="N360" s="201"/>
      <c r="O360" s="201"/>
      <c r="P360" s="201"/>
      <c r="Q360" s="201"/>
      <c r="R360" s="201"/>
    </row>
    <row r="361" spans="1:18">
      <c r="A361" s="173" t="str">
        <f t="shared" si="23"/>
        <v>22.1.2.300</v>
      </c>
      <c r="B361" s="173" t="str">
        <f t="shared" si="20"/>
        <v>22.1</v>
      </c>
      <c r="C361" s="173">
        <f t="shared" si="21"/>
        <v>2</v>
      </c>
      <c r="D361" s="173">
        <f t="shared" si="22"/>
        <v>300</v>
      </c>
      <c r="E361" s="204"/>
      <c r="F361" s="201"/>
      <c r="G361" s="201"/>
      <c r="H361" s="201"/>
      <c r="I361" s="201"/>
      <c r="J361" s="201"/>
      <c r="K361" s="201"/>
      <c r="L361" s="201"/>
      <c r="M361" s="201"/>
      <c r="N361" s="201"/>
      <c r="O361" s="201"/>
      <c r="P361" s="201"/>
      <c r="Q361" s="201"/>
      <c r="R361" s="201"/>
    </row>
    <row r="362" spans="1:18">
      <c r="A362" s="173" t="str">
        <f t="shared" si="23"/>
        <v>22.1.2.301</v>
      </c>
      <c r="B362" s="173" t="str">
        <f t="shared" si="20"/>
        <v>22.1</v>
      </c>
      <c r="C362" s="173">
        <f t="shared" si="21"/>
        <v>2</v>
      </c>
      <c r="D362" s="173">
        <f t="shared" si="22"/>
        <v>301</v>
      </c>
      <c r="E362" s="204"/>
      <c r="F362" s="201"/>
      <c r="G362" s="201"/>
      <c r="H362" s="201"/>
      <c r="I362" s="201"/>
      <c r="J362" s="201"/>
      <c r="K362" s="201"/>
      <c r="L362" s="201"/>
      <c r="M362" s="201"/>
      <c r="N362" s="201"/>
      <c r="O362" s="201"/>
      <c r="P362" s="201"/>
      <c r="Q362" s="201"/>
      <c r="R362" s="201"/>
    </row>
    <row r="363" spans="1:18">
      <c r="A363" s="173" t="str">
        <f t="shared" si="23"/>
        <v>22.1.2.302</v>
      </c>
      <c r="B363" s="173" t="str">
        <f t="shared" si="20"/>
        <v>22.1</v>
      </c>
      <c r="C363" s="173">
        <f t="shared" si="21"/>
        <v>2</v>
      </c>
      <c r="D363" s="173">
        <f t="shared" si="22"/>
        <v>302</v>
      </c>
      <c r="E363" s="204"/>
      <c r="F363" s="201"/>
      <c r="G363" s="201"/>
      <c r="H363" s="201"/>
      <c r="I363" s="201"/>
      <c r="J363" s="201"/>
      <c r="K363" s="201"/>
      <c r="L363" s="201"/>
      <c r="M363" s="201"/>
      <c r="N363" s="201"/>
      <c r="O363" s="201"/>
      <c r="P363" s="201"/>
      <c r="Q363" s="201"/>
      <c r="R363" s="201"/>
    </row>
    <row r="364" spans="1:18">
      <c r="A364" s="173" t="str">
        <f t="shared" si="23"/>
        <v>22.1.2.303</v>
      </c>
      <c r="B364" s="173" t="str">
        <f t="shared" si="20"/>
        <v>22.1</v>
      </c>
      <c r="C364" s="173">
        <f t="shared" si="21"/>
        <v>2</v>
      </c>
      <c r="D364" s="173">
        <f t="shared" si="22"/>
        <v>303</v>
      </c>
      <c r="E364" s="204"/>
      <c r="F364" s="201"/>
      <c r="G364" s="201"/>
      <c r="H364" s="201"/>
      <c r="I364" s="201"/>
      <c r="J364" s="201"/>
      <c r="K364" s="201"/>
      <c r="L364" s="201"/>
      <c r="M364" s="201"/>
      <c r="N364" s="201"/>
      <c r="O364" s="201"/>
      <c r="P364" s="201"/>
      <c r="Q364" s="201"/>
      <c r="R364" s="201"/>
    </row>
    <row r="365" spans="1:18">
      <c r="A365" s="173" t="str">
        <f t="shared" si="23"/>
        <v>22.1.2.304</v>
      </c>
      <c r="B365" s="173" t="str">
        <f t="shared" si="20"/>
        <v>22.1</v>
      </c>
      <c r="C365" s="173">
        <f t="shared" si="21"/>
        <v>2</v>
      </c>
      <c r="D365" s="173">
        <f t="shared" si="22"/>
        <v>304</v>
      </c>
      <c r="E365" s="204"/>
      <c r="F365" s="201"/>
      <c r="G365" s="201"/>
      <c r="H365" s="201"/>
      <c r="I365" s="201"/>
      <c r="J365" s="201"/>
      <c r="K365" s="201"/>
      <c r="L365" s="201"/>
      <c r="M365" s="201"/>
      <c r="N365" s="201"/>
      <c r="O365" s="201"/>
      <c r="P365" s="201"/>
      <c r="Q365" s="201"/>
      <c r="R365" s="201"/>
    </row>
    <row r="366" spans="1:18">
      <c r="A366" s="173" t="str">
        <f t="shared" si="23"/>
        <v>22.1.2.305</v>
      </c>
      <c r="B366" s="173" t="str">
        <f t="shared" si="20"/>
        <v>22.1</v>
      </c>
      <c r="C366" s="173">
        <f t="shared" si="21"/>
        <v>2</v>
      </c>
      <c r="D366" s="173">
        <f t="shared" si="22"/>
        <v>305</v>
      </c>
      <c r="E366" s="204"/>
      <c r="F366" s="201"/>
      <c r="G366" s="201"/>
      <c r="H366" s="201"/>
      <c r="I366" s="201"/>
      <c r="J366" s="201"/>
      <c r="K366" s="201"/>
      <c r="L366" s="201"/>
      <c r="M366" s="201"/>
      <c r="N366" s="201"/>
      <c r="O366" s="201"/>
      <c r="P366" s="201"/>
      <c r="Q366" s="201"/>
      <c r="R366" s="201"/>
    </row>
    <row r="367" spans="1:18">
      <c r="A367" s="173" t="str">
        <f t="shared" si="23"/>
        <v>22.1.2.306</v>
      </c>
      <c r="B367" s="173" t="str">
        <f t="shared" si="20"/>
        <v>22.1</v>
      </c>
      <c r="C367" s="173">
        <f t="shared" si="21"/>
        <v>2</v>
      </c>
      <c r="D367" s="173">
        <f t="shared" si="22"/>
        <v>306</v>
      </c>
      <c r="E367" s="204"/>
      <c r="F367" s="201"/>
      <c r="G367" s="201"/>
      <c r="H367" s="201"/>
      <c r="I367" s="201"/>
      <c r="J367" s="201"/>
      <c r="K367" s="201"/>
      <c r="L367" s="201"/>
      <c r="M367" s="201"/>
      <c r="N367" s="201"/>
      <c r="O367" s="201"/>
      <c r="P367" s="201"/>
      <c r="Q367" s="201"/>
      <c r="R367" s="201"/>
    </row>
    <row r="368" spans="1:18">
      <c r="A368" s="173" t="str">
        <f t="shared" si="23"/>
        <v>22.1.2.307</v>
      </c>
      <c r="B368" s="173" t="str">
        <f t="shared" si="20"/>
        <v>22.1</v>
      </c>
      <c r="C368" s="173">
        <f t="shared" si="21"/>
        <v>2</v>
      </c>
      <c r="D368" s="173">
        <f t="shared" si="22"/>
        <v>307</v>
      </c>
      <c r="E368" s="204"/>
      <c r="F368" s="201"/>
      <c r="G368" s="201"/>
      <c r="H368" s="201"/>
      <c r="I368" s="201"/>
      <c r="J368" s="201"/>
      <c r="K368" s="201"/>
      <c r="L368" s="201"/>
      <c r="M368" s="201"/>
      <c r="N368" s="201"/>
      <c r="O368" s="201"/>
      <c r="P368" s="201"/>
      <c r="Q368" s="201"/>
      <c r="R368" s="201"/>
    </row>
    <row r="369" spans="1:18">
      <c r="A369" s="173" t="str">
        <f t="shared" si="23"/>
        <v>22.1.2.308</v>
      </c>
      <c r="B369" s="173" t="str">
        <f t="shared" si="20"/>
        <v>22.1</v>
      </c>
      <c r="C369" s="173">
        <f t="shared" si="21"/>
        <v>2</v>
      </c>
      <c r="D369" s="173">
        <f t="shared" si="22"/>
        <v>308</v>
      </c>
      <c r="E369" s="204"/>
      <c r="F369" s="201"/>
      <c r="G369" s="201"/>
      <c r="H369" s="201"/>
      <c r="I369" s="201"/>
      <c r="J369" s="201"/>
      <c r="K369" s="201"/>
      <c r="L369" s="201"/>
      <c r="M369" s="201"/>
      <c r="N369" s="201"/>
      <c r="O369" s="201"/>
      <c r="P369" s="201"/>
      <c r="Q369" s="201"/>
      <c r="R369" s="201"/>
    </row>
    <row r="370" spans="1:18">
      <c r="A370" s="173" t="str">
        <f t="shared" si="23"/>
        <v>22.1.2.309</v>
      </c>
      <c r="B370" s="173" t="str">
        <f t="shared" si="20"/>
        <v>22.1</v>
      </c>
      <c r="C370" s="173">
        <f t="shared" si="21"/>
        <v>2</v>
      </c>
      <c r="D370" s="173">
        <f t="shared" si="22"/>
        <v>309</v>
      </c>
      <c r="E370" s="204"/>
      <c r="F370" s="201"/>
      <c r="G370" s="201"/>
      <c r="H370" s="201"/>
      <c r="I370" s="201"/>
      <c r="J370" s="201"/>
      <c r="K370" s="201"/>
      <c r="L370" s="201"/>
      <c r="M370" s="201"/>
      <c r="N370" s="201"/>
      <c r="O370" s="201"/>
      <c r="P370" s="201"/>
      <c r="Q370" s="201"/>
      <c r="R370" s="201"/>
    </row>
    <row r="371" spans="1:18">
      <c r="A371" s="173" t="str">
        <f t="shared" si="23"/>
        <v>22.1.2.310</v>
      </c>
      <c r="B371" s="173" t="str">
        <f t="shared" si="20"/>
        <v>22.1</v>
      </c>
      <c r="C371" s="173">
        <f t="shared" si="21"/>
        <v>2</v>
      </c>
      <c r="D371" s="173">
        <f t="shared" si="22"/>
        <v>310</v>
      </c>
      <c r="E371" s="204"/>
      <c r="F371" s="201"/>
      <c r="G371" s="201"/>
      <c r="H371" s="201"/>
      <c r="I371" s="201"/>
      <c r="J371" s="201"/>
      <c r="K371" s="201"/>
      <c r="L371" s="201"/>
      <c r="M371" s="201"/>
      <c r="N371" s="201"/>
      <c r="O371" s="201"/>
      <c r="P371" s="201"/>
      <c r="Q371" s="201"/>
      <c r="R371" s="201"/>
    </row>
    <row r="372" spans="1:18">
      <c r="A372" s="173" t="str">
        <f t="shared" si="23"/>
        <v>22.1.2.311</v>
      </c>
      <c r="B372" s="173" t="str">
        <f t="shared" si="20"/>
        <v>22.1</v>
      </c>
      <c r="C372" s="173">
        <f t="shared" si="21"/>
        <v>2</v>
      </c>
      <c r="D372" s="173">
        <f t="shared" si="22"/>
        <v>311</v>
      </c>
      <c r="E372" s="204"/>
      <c r="F372" s="201"/>
      <c r="G372" s="201"/>
      <c r="H372" s="201"/>
      <c r="I372" s="201"/>
      <c r="J372" s="201"/>
      <c r="K372" s="201"/>
      <c r="L372" s="201"/>
      <c r="M372" s="201"/>
      <c r="N372" s="201"/>
      <c r="O372" s="201"/>
      <c r="P372" s="201"/>
      <c r="Q372" s="201"/>
      <c r="R372" s="201"/>
    </row>
    <row r="373" spans="1:18">
      <c r="A373" s="173" t="str">
        <f t="shared" si="23"/>
        <v>22.1.2.312</v>
      </c>
      <c r="B373" s="173" t="str">
        <f t="shared" si="20"/>
        <v>22.1</v>
      </c>
      <c r="C373" s="173">
        <f t="shared" si="21"/>
        <v>2</v>
      </c>
      <c r="D373" s="173">
        <f t="shared" si="22"/>
        <v>312</v>
      </c>
      <c r="E373" s="204"/>
      <c r="F373" s="201"/>
      <c r="G373" s="201"/>
      <c r="H373" s="201"/>
      <c r="I373" s="201"/>
      <c r="J373" s="201"/>
      <c r="K373" s="201"/>
      <c r="L373" s="201"/>
      <c r="M373" s="201"/>
      <c r="N373" s="201"/>
      <c r="O373" s="201"/>
      <c r="P373" s="201"/>
      <c r="Q373" s="201"/>
      <c r="R373" s="201"/>
    </row>
    <row r="374" spans="1:18">
      <c r="A374" s="173" t="str">
        <f t="shared" si="23"/>
        <v>22.1.2.313</v>
      </c>
      <c r="B374" s="173" t="str">
        <f t="shared" si="20"/>
        <v>22.1</v>
      </c>
      <c r="C374" s="173">
        <f t="shared" si="21"/>
        <v>2</v>
      </c>
      <c r="D374" s="173">
        <f t="shared" si="22"/>
        <v>313</v>
      </c>
      <c r="E374" s="204"/>
      <c r="F374" s="201"/>
      <c r="G374" s="201"/>
      <c r="H374" s="201"/>
      <c r="I374" s="201"/>
      <c r="J374" s="201"/>
      <c r="K374" s="201"/>
      <c r="L374" s="201"/>
      <c r="M374" s="201"/>
      <c r="N374" s="201"/>
      <c r="O374" s="201"/>
      <c r="P374" s="201"/>
      <c r="Q374" s="201"/>
      <c r="R374" s="201"/>
    </row>
    <row r="375" spans="1:18">
      <c r="A375" s="173" t="str">
        <f t="shared" si="23"/>
        <v>22.1.2.314</v>
      </c>
      <c r="B375" s="173" t="str">
        <f t="shared" si="20"/>
        <v>22.1</v>
      </c>
      <c r="C375" s="173">
        <f t="shared" si="21"/>
        <v>2</v>
      </c>
      <c r="D375" s="173">
        <f t="shared" si="22"/>
        <v>314</v>
      </c>
      <c r="E375" s="204"/>
      <c r="F375" s="201"/>
      <c r="G375" s="201"/>
      <c r="H375" s="201"/>
      <c r="I375" s="201"/>
      <c r="J375" s="201"/>
      <c r="K375" s="201"/>
      <c r="L375" s="201"/>
      <c r="M375" s="201"/>
      <c r="N375" s="201"/>
      <c r="O375" s="201"/>
      <c r="P375" s="201"/>
      <c r="Q375" s="201"/>
      <c r="R375" s="201"/>
    </row>
    <row r="376" spans="1:18">
      <c r="A376" s="173" t="str">
        <f t="shared" si="23"/>
        <v>22.1.2.315</v>
      </c>
      <c r="B376" s="173" t="str">
        <f t="shared" si="20"/>
        <v>22.1</v>
      </c>
      <c r="C376" s="173">
        <f t="shared" si="21"/>
        <v>2</v>
      </c>
      <c r="D376" s="173">
        <f t="shared" si="22"/>
        <v>315</v>
      </c>
      <c r="E376" s="204"/>
      <c r="F376" s="201"/>
      <c r="G376" s="201"/>
      <c r="H376" s="201"/>
      <c r="I376" s="201"/>
      <c r="J376" s="201"/>
      <c r="K376" s="201"/>
      <c r="L376" s="201"/>
      <c r="M376" s="201"/>
      <c r="N376" s="201"/>
      <c r="O376" s="201"/>
      <c r="P376" s="201"/>
      <c r="Q376" s="201"/>
      <c r="R376" s="201"/>
    </row>
    <row r="377" spans="1:18">
      <c r="A377" s="173" t="str">
        <f t="shared" si="23"/>
        <v>22.1.2.316</v>
      </c>
      <c r="B377" s="173" t="str">
        <f t="shared" si="20"/>
        <v>22.1</v>
      </c>
      <c r="C377" s="173">
        <f t="shared" si="21"/>
        <v>2</v>
      </c>
      <c r="D377" s="173">
        <f t="shared" si="22"/>
        <v>316</v>
      </c>
      <c r="E377" s="204"/>
      <c r="F377" s="201"/>
      <c r="G377" s="201"/>
      <c r="H377" s="201"/>
      <c r="I377" s="201"/>
      <c r="J377" s="201"/>
      <c r="K377" s="201"/>
      <c r="L377" s="201"/>
      <c r="M377" s="201"/>
      <c r="N377" s="201"/>
      <c r="O377" s="201"/>
      <c r="P377" s="201"/>
      <c r="Q377" s="201"/>
      <c r="R377" s="201"/>
    </row>
    <row r="378" spans="1:18">
      <c r="A378" s="173" t="str">
        <f t="shared" si="23"/>
        <v>22.1.2.317</v>
      </c>
      <c r="B378" s="173" t="str">
        <f t="shared" si="20"/>
        <v>22.1</v>
      </c>
      <c r="C378" s="173">
        <f t="shared" si="21"/>
        <v>2</v>
      </c>
      <c r="D378" s="173">
        <f t="shared" si="22"/>
        <v>317</v>
      </c>
      <c r="E378" s="204"/>
      <c r="F378" s="201"/>
      <c r="G378" s="201"/>
      <c r="H378" s="201"/>
      <c r="I378" s="201"/>
      <c r="J378" s="201"/>
      <c r="K378" s="201"/>
      <c r="L378" s="201"/>
      <c r="M378" s="201"/>
      <c r="N378" s="201"/>
      <c r="O378" s="201"/>
      <c r="P378" s="201"/>
      <c r="Q378" s="201"/>
      <c r="R378" s="201"/>
    </row>
    <row r="379" spans="1:18">
      <c r="A379" s="173" t="str">
        <f t="shared" si="23"/>
        <v>22.1.2.318</v>
      </c>
      <c r="B379" s="173" t="str">
        <f t="shared" si="20"/>
        <v>22.1</v>
      </c>
      <c r="C379" s="173">
        <f t="shared" si="21"/>
        <v>2</v>
      </c>
      <c r="D379" s="173">
        <f t="shared" si="22"/>
        <v>318</v>
      </c>
      <c r="E379" s="204"/>
      <c r="F379" s="201"/>
      <c r="G379" s="201"/>
      <c r="H379" s="201"/>
      <c r="I379" s="201"/>
      <c r="J379" s="201"/>
      <c r="K379" s="201"/>
      <c r="L379" s="201"/>
      <c r="M379" s="201"/>
      <c r="N379" s="201"/>
      <c r="O379" s="201"/>
      <c r="P379" s="201"/>
      <c r="Q379" s="201"/>
      <c r="R379" s="201"/>
    </row>
    <row r="380" spans="1:18">
      <c r="A380" s="173" t="str">
        <f t="shared" si="23"/>
        <v>22.1.2.319</v>
      </c>
      <c r="B380" s="173" t="str">
        <f t="shared" si="20"/>
        <v>22.1</v>
      </c>
      <c r="C380" s="173">
        <f t="shared" si="21"/>
        <v>2</v>
      </c>
      <c r="D380" s="173">
        <f t="shared" si="22"/>
        <v>319</v>
      </c>
      <c r="E380" s="204"/>
      <c r="F380" s="201"/>
      <c r="G380" s="201"/>
      <c r="H380" s="201"/>
      <c r="I380" s="201"/>
      <c r="J380" s="201"/>
      <c r="K380" s="201"/>
      <c r="L380" s="201"/>
      <c r="M380" s="201"/>
      <c r="N380" s="201"/>
      <c r="O380" s="201"/>
      <c r="P380" s="201"/>
      <c r="Q380" s="201"/>
      <c r="R380" s="201"/>
    </row>
    <row r="381" spans="1:18">
      <c r="A381" s="173" t="str">
        <f t="shared" si="23"/>
        <v>22.1.2.320</v>
      </c>
      <c r="B381" s="173" t="str">
        <f t="shared" si="20"/>
        <v>22.1</v>
      </c>
      <c r="C381" s="173">
        <f t="shared" si="21"/>
        <v>2</v>
      </c>
      <c r="D381" s="173">
        <f t="shared" si="22"/>
        <v>320</v>
      </c>
      <c r="E381" s="204"/>
      <c r="F381" s="201"/>
      <c r="G381" s="201"/>
      <c r="H381" s="201"/>
      <c r="I381" s="201"/>
      <c r="J381" s="201"/>
      <c r="K381" s="201"/>
      <c r="L381" s="201"/>
      <c r="M381" s="201"/>
      <c r="N381" s="201"/>
      <c r="O381" s="201"/>
      <c r="P381" s="201"/>
      <c r="Q381" s="201"/>
      <c r="R381" s="201"/>
    </row>
    <row r="382" spans="1:18">
      <c r="A382" s="173" t="str">
        <f t="shared" si="23"/>
        <v>22.1.2.321</v>
      </c>
      <c r="B382" s="173" t="str">
        <f t="shared" si="20"/>
        <v>22.1</v>
      </c>
      <c r="C382" s="173">
        <f t="shared" si="21"/>
        <v>2</v>
      </c>
      <c r="D382" s="173">
        <f t="shared" si="22"/>
        <v>321</v>
      </c>
      <c r="E382" s="204"/>
      <c r="F382" s="201"/>
      <c r="G382" s="201"/>
      <c r="H382" s="201"/>
      <c r="I382" s="201"/>
      <c r="J382" s="201"/>
      <c r="K382" s="201"/>
      <c r="L382" s="201"/>
      <c r="M382" s="201"/>
      <c r="N382" s="201"/>
      <c r="O382" s="201"/>
      <c r="P382" s="201"/>
      <c r="Q382" s="201"/>
      <c r="R382" s="201"/>
    </row>
    <row r="383" spans="1:18">
      <c r="A383" s="173" t="str">
        <f t="shared" si="23"/>
        <v>22.1.2.322</v>
      </c>
      <c r="B383" s="173" t="str">
        <f t="shared" si="20"/>
        <v>22.1</v>
      </c>
      <c r="C383" s="173">
        <f t="shared" si="21"/>
        <v>2</v>
      </c>
      <c r="D383" s="173">
        <f t="shared" si="22"/>
        <v>322</v>
      </c>
      <c r="E383" s="204"/>
      <c r="F383" s="201"/>
      <c r="G383" s="201"/>
      <c r="H383" s="201"/>
      <c r="I383" s="201"/>
      <c r="J383" s="201"/>
      <c r="K383" s="201"/>
      <c r="L383" s="201"/>
      <c r="M383" s="201"/>
      <c r="N383" s="201"/>
      <c r="O383" s="201"/>
      <c r="P383" s="201"/>
      <c r="Q383" s="201"/>
      <c r="R383" s="201"/>
    </row>
    <row r="384" spans="1:18">
      <c r="A384" s="173" t="str">
        <f t="shared" si="23"/>
        <v>22.1.2.323</v>
      </c>
      <c r="B384" s="173" t="str">
        <f t="shared" ref="B384:B447" si="24">+B383</f>
        <v>22.1</v>
      </c>
      <c r="C384" s="173">
        <f t="shared" ref="C384:C447" si="25">+C383</f>
        <v>2</v>
      </c>
      <c r="D384" s="173">
        <f t="shared" ref="D384:D447" si="26">+D383+1</f>
        <v>323</v>
      </c>
      <c r="E384" s="204"/>
      <c r="F384" s="201"/>
      <c r="G384" s="201"/>
      <c r="H384" s="201"/>
      <c r="I384" s="201"/>
      <c r="J384" s="201"/>
      <c r="K384" s="201"/>
      <c r="L384" s="201"/>
      <c r="M384" s="201"/>
      <c r="N384" s="201"/>
      <c r="O384" s="201"/>
      <c r="P384" s="201"/>
      <c r="Q384" s="201"/>
      <c r="R384" s="201"/>
    </row>
    <row r="385" spans="1:18">
      <c r="A385" s="173" t="str">
        <f t="shared" si="23"/>
        <v>22.1.2.324</v>
      </c>
      <c r="B385" s="173" t="str">
        <f t="shared" si="24"/>
        <v>22.1</v>
      </c>
      <c r="C385" s="173">
        <f t="shared" si="25"/>
        <v>2</v>
      </c>
      <c r="D385" s="173">
        <f t="shared" si="26"/>
        <v>324</v>
      </c>
      <c r="E385" s="204"/>
      <c r="F385" s="201"/>
      <c r="G385" s="201"/>
      <c r="H385" s="201"/>
      <c r="I385" s="201"/>
      <c r="J385" s="201"/>
      <c r="K385" s="201"/>
      <c r="L385" s="201"/>
      <c r="M385" s="201"/>
      <c r="N385" s="201"/>
      <c r="O385" s="201"/>
      <c r="P385" s="201"/>
      <c r="Q385" s="201"/>
      <c r="R385" s="201"/>
    </row>
    <row r="386" spans="1:18">
      <c r="A386" s="173" t="str">
        <f t="shared" si="23"/>
        <v>22.1.2.325</v>
      </c>
      <c r="B386" s="173" t="str">
        <f t="shared" si="24"/>
        <v>22.1</v>
      </c>
      <c r="C386" s="173">
        <f t="shared" si="25"/>
        <v>2</v>
      </c>
      <c r="D386" s="173">
        <f t="shared" si="26"/>
        <v>325</v>
      </c>
      <c r="E386" s="204"/>
      <c r="F386" s="201"/>
      <c r="G386" s="201"/>
      <c r="H386" s="201"/>
      <c r="I386" s="201"/>
      <c r="J386" s="201"/>
      <c r="K386" s="201"/>
      <c r="L386" s="201"/>
      <c r="M386" s="201"/>
      <c r="N386" s="201"/>
      <c r="O386" s="201"/>
      <c r="P386" s="201"/>
      <c r="Q386" s="201"/>
      <c r="R386" s="201"/>
    </row>
    <row r="387" spans="1:18">
      <c r="A387" s="173" t="str">
        <f t="shared" si="23"/>
        <v>22.1.2.326</v>
      </c>
      <c r="B387" s="173" t="str">
        <f t="shared" si="24"/>
        <v>22.1</v>
      </c>
      <c r="C387" s="173">
        <f t="shared" si="25"/>
        <v>2</v>
      </c>
      <c r="D387" s="173">
        <f t="shared" si="26"/>
        <v>326</v>
      </c>
      <c r="E387" s="204"/>
      <c r="F387" s="201"/>
      <c r="G387" s="201"/>
      <c r="H387" s="201"/>
      <c r="I387" s="201"/>
      <c r="J387" s="201"/>
      <c r="K387" s="201"/>
      <c r="L387" s="201"/>
      <c r="M387" s="201"/>
      <c r="N387" s="201"/>
      <c r="O387" s="201"/>
      <c r="P387" s="201"/>
      <c r="Q387" s="201"/>
      <c r="R387" s="201"/>
    </row>
    <row r="388" spans="1:18">
      <c r="A388" s="173" t="str">
        <f t="shared" si="23"/>
        <v>22.1.2.327</v>
      </c>
      <c r="B388" s="173" t="str">
        <f t="shared" si="24"/>
        <v>22.1</v>
      </c>
      <c r="C388" s="173">
        <f t="shared" si="25"/>
        <v>2</v>
      </c>
      <c r="D388" s="173">
        <f t="shared" si="26"/>
        <v>327</v>
      </c>
      <c r="E388" s="204"/>
      <c r="F388" s="201"/>
      <c r="G388" s="201"/>
      <c r="H388" s="201"/>
      <c r="I388" s="201"/>
      <c r="J388" s="201"/>
      <c r="K388" s="201"/>
      <c r="L388" s="201"/>
      <c r="M388" s="201"/>
      <c r="N388" s="201"/>
      <c r="O388" s="201"/>
      <c r="P388" s="201"/>
      <c r="Q388" s="201"/>
      <c r="R388" s="201"/>
    </row>
    <row r="389" spans="1:18">
      <c r="A389" s="173" t="str">
        <f t="shared" si="23"/>
        <v>22.1.2.328</v>
      </c>
      <c r="B389" s="173" t="str">
        <f t="shared" si="24"/>
        <v>22.1</v>
      </c>
      <c r="C389" s="173">
        <f t="shared" si="25"/>
        <v>2</v>
      </c>
      <c r="D389" s="173">
        <f t="shared" si="26"/>
        <v>328</v>
      </c>
      <c r="E389" s="204"/>
      <c r="F389" s="201"/>
      <c r="G389" s="201"/>
      <c r="H389" s="201"/>
      <c r="I389" s="201"/>
      <c r="J389" s="201"/>
      <c r="K389" s="201"/>
      <c r="L389" s="201"/>
      <c r="M389" s="201"/>
      <c r="N389" s="201"/>
      <c r="O389" s="201"/>
      <c r="P389" s="201"/>
      <c r="Q389" s="201"/>
      <c r="R389" s="201"/>
    </row>
    <row r="390" spans="1:18">
      <c r="A390" s="173" t="str">
        <f t="shared" si="23"/>
        <v>22.1.2.329</v>
      </c>
      <c r="B390" s="173" t="str">
        <f t="shared" si="24"/>
        <v>22.1</v>
      </c>
      <c r="C390" s="173">
        <f t="shared" si="25"/>
        <v>2</v>
      </c>
      <c r="D390" s="173">
        <f t="shared" si="26"/>
        <v>329</v>
      </c>
      <c r="E390" s="204"/>
      <c r="F390" s="201"/>
      <c r="G390" s="201"/>
      <c r="H390" s="201"/>
      <c r="I390" s="201"/>
      <c r="J390" s="201"/>
      <c r="K390" s="201"/>
      <c r="L390" s="201"/>
      <c r="M390" s="201"/>
      <c r="N390" s="201"/>
      <c r="O390" s="201"/>
      <c r="P390" s="201"/>
      <c r="Q390" s="201"/>
      <c r="R390" s="201"/>
    </row>
    <row r="391" spans="1:18">
      <c r="A391" s="173" t="str">
        <f t="shared" si="23"/>
        <v>22.1.2.330</v>
      </c>
      <c r="B391" s="173" t="str">
        <f t="shared" si="24"/>
        <v>22.1</v>
      </c>
      <c r="C391" s="173">
        <f t="shared" si="25"/>
        <v>2</v>
      </c>
      <c r="D391" s="173">
        <f t="shared" si="26"/>
        <v>330</v>
      </c>
      <c r="E391" s="204"/>
      <c r="F391" s="201"/>
      <c r="G391" s="201"/>
      <c r="H391" s="201"/>
      <c r="I391" s="201"/>
      <c r="J391" s="201"/>
      <c r="K391" s="201"/>
      <c r="L391" s="201"/>
      <c r="M391" s="201"/>
      <c r="N391" s="201"/>
      <c r="O391" s="201"/>
      <c r="P391" s="201"/>
      <c r="Q391" s="201"/>
      <c r="R391" s="201"/>
    </row>
    <row r="392" spans="1:18">
      <c r="A392" s="173" t="str">
        <f t="shared" si="23"/>
        <v>22.1.2.331</v>
      </c>
      <c r="B392" s="173" t="str">
        <f t="shared" si="24"/>
        <v>22.1</v>
      </c>
      <c r="C392" s="173">
        <f t="shared" si="25"/>
        <v>2</v>
      </c>
      <c r="D392" s="173">
        <f t="shared" si="26"/>
        <v>331</v>
      </c>
      <c r="E392" s="204"/>
      <c r="F392" s="201"/>
      <c r="G392" s="201"/>
      <c r="H392" s="201"/>
      <c r="I392" s="201"/>
      <c r="J392" s="201"/>
      <c r="K392" s="201"/>
      <c r="L392" s="201"/>
      <c r="M392" s="201"/>
      <c r="N392" s="201"/>
      <c r="O392" s="201"/>
      <c r="P392" s="201"/>
      <c r="Q392" s="201"/>
      <c r="R392" s="201"/>
    </row>
    <row r="393" spans="1:18">
      <c r="A393" s="173" t="str">
        <f t="shared" si="23"/>
        <v>22.1.2.332</v>
      </c>
      <c r="B393" s="173" t="str">
        <f t="shared" si="24"/>
        <v>22.1</v>
      </c>
      <c r="C393" s="173">
        <f t="shared" si="25"/>
        <v>2</v>
      </c>
      <c r="D393" s="173">
        <f t="shared" si="26"/>
        <v>332</v>
      </c>
      <c r="E393" s="204"/>
      <c r="F393" s="201"/>
      <c r="G393" s="201"/>
      <c r="H393" s="201"/>
      <c r="I393" s="201"/>
      <c r="J393" s="201"/>
      <c r="K393" s="201"/>
      <c r="L393" s="201"/>
      <c r="M393" s="201"/>
      <c r="N393" s="201"/>
      <c r="O393" s="201"/>
      <c r="P393" s="201"/>
      <c r="Q393" s="201"/>
      <c r="R393" s="201"/>
    </row>
    <row r="394" spans="1:18">
      <c r="A394" s="173" t="str">
        <f t="shared" si="23"/>
        <v>22.1.2.333</v>
      </c>
      <c r="B394" s="173" t="str">
        <f t="shared" si="24"/>
        <v>22.1</v>
      </c>
      <c r="C394" s="173">
        <f t="shared" si="25"/>
        <v>2</v>
      </c>
      <c r="D394" s="173">
        <f t="shared" si="26"/>
        <v>333</v>
      </c>
      <c r="E394" s="204"/>
      <c r="F394" s="201"/>
      <c r="G394" s="201"/>
      <c r="H394" s="201"/>
      <c r="I394" s="201"/>
      <c r="J394" s="201"/>
      <c r="K394" s="201"/>
      <c r="L394" s="201"/>
      <c r="M394" s="201"/>
      <c r="N394" s="201"/>
      <c r="O394" s="201"/>
      <c r="P394" s="201"/>
      <c r="Q394" s="201"/>
      <c r="R394" s="201"/>
    </row>
    <row r="395" spans="1:18">
      <c r="A395" s="173" t="str">
        <f t="shared" si="23"/>
        <v>22.1.2.334</v>
      </c>
      <c r="B395" s="173" t="str">
        <f t="shared" si="24"/>
        <v>22.1</v>
      </c>
      <c r="C395" s="173">
        <f t="shared" si="25"/>
        <v>2</v>
      </c>
      <c r="D395" s="173">
        <f t="shared" si="26"/>
        <v>334</v>
      </c>
      <c r="E395" s="204"/>
      <c r="F395" s="201"/>
      <c r="G395" s="201"/>
      <c r="H395" s="201"/>
      <c r="I395" s="201"/>
      <c r="J395" s="201"/>
      <c r="K395" s="201"/>
      <c r="L395" s="201"/>
      <c r="M395" s="201"/>
      <c r="N395" s="201"/>
      <c r="O395" s="201"/>
      <c r="P395" s="201"/>
      <c r="Q395" s="201"/>
      <c r="R395" s="201"/>
    </row>
    <row r="396" spans="1:18">
      <c r="A396" s="173" t="str">
        <f t="shared" si="23"/>
        <v>22.1.2.335</v>
      </c>
      <c r="B396" s="173" t="str">
        <f t="shared" si="24"/>
        <v>22.1</v>
      </c>
      <c r="C396" s="173">
        <f t="shared" si="25"/>
        <v>2</v>
      </c>
      <c r="D396" s="173">
        <f t="shared" si="26"/>
        <v>335</v>
      </c>
      <c r="E396" s="204"/>
      <c r="F396" s="201"/>
      <c r="G396" s="201"/>
      <c r="H396" s="201"/>
      <c r="I396" s="201"/>
      <c r="J396" s="201"/>
      <c r="K396" s="201"/>
      <c r="L396" s="201"/>
      <c r="M396" s="201"/>
      <c r="N396" s="201"/>
      <c r="O396" s="201"/>
      <c r="P396" s="201"/>
      <c r="Q396" s="201"/>
      <c r="R396" s="201"/>
    </row>
    <row r="397" spans="1:18">
      <c r="A397" s="173" t="str">
        <f t="shared" si="23"/>
        <v>22.1.2.336</v>
      </c>
      <c r="B397" s="173" t="str">
        <f t="shared" si="24"/>
        <v>22.1</v>
      </c>
      <c r="C397" s="173">
        <f t="shared" si="25"/>
        <v>2</v>
      </c>
      <c r="D397" s="173">
        <f t="shared" si="26"/>
        <v>336</v>
      </c>
      <c r="E397" s="204"/>
      <c r="F397" s="201"/>
      <c r="G397" s="201"/>
      <c r="H397" s="201"/>
      <c r="I397" s="201"/>
      <c r="J397" s="201"/>
      <c r="K397" s="201"/>
      <c r="L397" s="201"/>
      <c r="M397" s="201"/>
      <c r="N397" s="201"/>
      <c r="O397" s="201"/>
      <c r="P397" s="201"/>
      <c r="Q397" s="201"/>
      <c r="R397" s="201"/>
    </row>
    <row r="398" spans="1:18">
      <c r="A398" s="173" t="str">
        <f t="shared" si="23"/>
        <v>22.1.2.337</v>
      </c>
      <c r="B398" s="173" t="str">
        <f t="shared" si="24"/>
        <v>22.1</v>
      </c>
      <c r="C398" s="173">
        <f t="shared" si="25"/>
        <v>2</v>
      </c>
      <c r="D398" s="173">
        <f t="shared" si="26"/>
        <v>337</v>
      </c>
      <c r="E398" s="204"/>
      <c r="F398" s="201"/>
      <c r="G398" s="201"/>
      <c r="H398" s="201"/>
      <c r="I398" s="201"/>
      <c r="J398" s="201"/>
      <c r="K398" s="201"/>
      <c r="L398" s="201"/>
      <c r="M398" s="201"/>
      <c r="N398" s="201"/>
      <c r="O398" s="201"/>
      <c r="P398" s="201"/>
      <c r="Q398" s="201"/>
      <c r="R398" s="201"/>
    </row>
    <row r="399" spans="1:18">
      <c r="A399" s="173" t="str">
        <f t="shared" si="23"/>
        <v>22.1.2.338</v>
      </c>
      <c r="B399" s="173" t="str">
        <f t="shared" si="24"/>
        <v>22.1</v>
      </c>
      <c r="C399" s="173">
        <f t="shared" si="25"/>
        <v>2</v>
      </c>
      <c r="D399" s="173">
        <f t="shared" si="26"/>
        <v>338</v>
      </c>
      <c r="E399" s="204"/>
      <c r="F399" s="201"/>
      <c r="G399" s="201"/>
      <c r="H399" s="201"/>
      <c r="I399" s="201"/>
      <c r="J399" s="201"/>
      <c r="K399" s="201"/>
      <c r="L399" s="201"/>
      <c r="M399" s="201"/>
      <c r="N399" s="201"/>
      <c r="O399" s="201"/>
      <c r="P399" s="201"/>
      <c r="Q399" s="201"/>
      <c r="R399" s="201"/>
    </row>
    <row r="400" spans="1:18">
      <c r="A400" s="173" t="str">
        <f t="shared" si="23"/>
        <v>22.1.2.339</v>
      </c>
      <c r="B400" s="173" t="str">
        <f t="shared" si="24"/>
        <v>22.1</v>
      </c>
      <c r="C400" s="173">
        <f t="shared" si="25"/>
        <v>2</v>
      </c>
      <c r="D400" s="173">
        <f t="shared" si="26"/>
        <v>339</v>
      </c>
      <c r="E400" s="204"/>
      <c r="F400" s="201"/>
      <c r="G400" s="201"/>
      <c r="H400" s="201"/>
      <c r="I400" s="201"/>
      <c r="J400" s="201"/>
      <c r="K400" s="201"/>
      <c r="L400" s="201"/>
      <c r="M400" s="201"/>
      <c r="N400" s="201"/>
      <c r="O400" s="201"/>
      <c r="P400" s="201"/>
      <c r="Q400" s="201"/>
      <c r="R400" s="201"/>
    </row>
    <row r="401" spans="1:18">
      <c r="A401" s="173" t="str">
        <f t="shared" ref="A401:A464" si="27">CONCATENATE(B401,".",C401,".",D401)</f>
        <v>22.1.2.340</v>
      </c>
      <c r="B401" s="173" t="str">
        <f t="shared" si="24"/>
        <v>22.1</v>
      </c>
      <c r="C401" s="173">
        <f t="shared" si="25"/>
        <v>2</v>
      </c>
      <c r="D401" s="173">
        <f t="shared" si="26"/>
        <v>340</v>
      </c>
      <c r="E401" s="204"/>
      <c r="F401" s="201"/>
      <c r="G401" s="201"/>
      <c r="H401" s="201"/>
      <c r="I401" s="201"/>
      <c r="J401" s="201"/>
      <c r="K401" s="201"/>
      <c r="L401" s="201"/>
      <c r="M401" s="201"/>
      <c r="N401" s="201"/>
      <c r="O401" s="201"/>
      <c r="P401" s="201"/>
      <c r="Q401" s="201"/>
      <c r="R401" s="201"/>
    </row>
    <row r="402" spans="1:18">
      <c r="A402" s="173" t="str">
        <f t="shared" si="27"/>
        <v>22.1.2.341</v>
      </c>
      <c r="B402" s="173" t="str">
        <f t="shared" si="24"/>
        <v>22.1</v>
      </c>
      <c r="C402" s="173">
        <f t="shared" si="25"/>
        <v>2</v>
      </c>
      <c r="D402" s="173">
        <f t="shared" si="26"/>
        <v>341</v>
      </c>
      <c r="E402" s="204"/>
      <c r="F402" s="201"/>
      <c r="G402" s="201"/>
      <c r="H402" s="201"/>
      <c r="I402" s="201"/>
      <c r="J402" s="201"/>
      <c r="K402" s="201"/>
      <c r="L402" s="201"/>
      <c r="M402" s="201"/>
      <c r="N402" s="201"/>
      <c r="O402" s="201"/>
      <c r="P402" s="201"/>
      <c r="Q402" s="201"/>
      <c r="R402" s="201"/>
    </row>
    <row r="403" spans="1:18">
      <c r="A403" s="173" t="str">
        <f t="shared" si="27"/>
        <v>22.1.2.342</v>
      </c>
      <c r="B403" s="173" t="str">
        <f t="shared" si="24"/>
        <v>22.1</v>
      </c>
      <c r="C403" s="173">
        <f t="shared" si="25"/>
        <v>2</v>
      </c>
      <c r="D403" s="173">
        <f t="shared" si="26"/>
        <v>342</v>
      </c>
      <c r="E403" s="204"/>
      <c r="F403" s="201"/>
      <c r="G403" s="201"/>
      <c r="H403" s="201"/>
      <c r="I403" s="201"/>
      <c r="J403" s="201"/>
      <c r="K403" s="201"/>
      <c r="L403" s="201"/>
      <c r="M403" s="201"/>
      <c r="N403" s="201"/>
      <c r="O403" s="201"/>
      <c r="P403" s="201"/>
      <c r="Q403" s="201"/>
      <c r="R403" s="201"/>
    </row>
    <row r="404" spans="1:18">
      <c r="A404" s="173" t="str">
        <f t="shared" si="27"/>
        <v>22.1.2.343</v>
      </c>
      <c r="B404" s="173" t="str">
        <f t="shared" si="24"/>
        <v>22.1</v>
      </c>
      <c r="C404" s="173">
        <f t="shared" si="25"/>
        <v>2</v>
      </c>
      <c r="D404" s="173">
        <f t="shared" si="26"/>
        <v>343</v>
      </c>
      <c r="E404" s="204"/>
      <c r="F404" s="201"/>
      <c r="G404" s="201"/>
      <c r="H404" s="201"/>
      <c r="I404" s="201"/>
      <c r="J404" s="201"/>
      <c r="K404" s="201"/>
      <c r="L404" s="201"/>
      <c r="M404" s="201"/>
      <c r="N404" s="201"/>
      <c r="O404" s="201"/>
      <c r="P404" s="201"/>
      <c r="Q404" s="201"/>
      <c r="R404" s="201"/>
    </row>
    <row r="405" spans="1:18">
      <c r="A405" s="173" t="str">
        <f t="shared" si="27"/>
        <v>22.1.2.344</v>
      </c>
      <c r="B405" s="173" t="str">
        <f t="shared" si="24"/>
        <v>22.1</v>
      </c>
      <c r="C405" s="173">
        <f t="shared" si="25"/>
        <v>2</v>
      </c>
      <c r="D405" s="173">
        <f t="shared" si="26"/>
        <v>344</v>
      </c>
      <c r="E405" s="204"/>
      <c r="F405" s="201"/>
      <c r="G405" s="201"/>
      <c r="H405" s="201"/>
      <c r="I405" s="201"/>
      <c r="J405" s="201"/>
      <c r="K405" s="201"/>
      <c r="L405" s="201"/>
      <c r="M405" s="201"/>
      <c r="N405" s="201"/>
      <c r="O405" s="201"/>
      <c r="P405" s="201"/>
      <c r="Q405" s="201"/>
      <c r="R405" s="201"/>
    </row>
    <row r="406" spans="1:18">
      <c r="A406" s="173" t="str">
        <f t="shared" si="27"/>
        <v>22.1.2.345</v>
      </c>
      <c r="B406" s="173" t="str">
        <f t="shared" si="24"/>
        <v>22.1</v>
      </c>
      <c r="C406" s="173">
        <f t="shared" si="25"/>
        <v>2</v>
      </c>
      <c r="D406" s="173">
        <f t="shared" si="26"/>
        <v>345</v>
      </c>
      <c r="E406" s="204"/>
      <c r="F406" s="201"/>
      <c r="G406" s="201"/>
      <c r="H406" s="201"/>
      <c r="I406" s="201"/>
      <c r="J406" s="201"/>
      <c r="K406" s="201"/>
      <c r="L406" s="201"/>
      <c r="M406" s="201"/>
      <c r="N406" s="201"/>
      <c r="O406" s="201"/>
      <c r="P406" s="201"/>
      <c r="Q406" s="201"/>
      <c r="R406" s="201"/>
    </row>
    <row r="407" spans="1:18">
      <c r="A407" s="173" t="str">
        <f t="shared" si="27"/>
        <v>22.1.2.346</v>
      </c>
      <c r="B407" s="173" t="str">
        <f t="shared" si="24"/>
        <v>22.1</v>
      </c>
      <c r="C407" s="173">
        <f t="shared" si="25"/>
        <v>2</v>
      </c>
      <c r="D407" s="173">
        <f t="shared" si="26"/>
        <v>346</v>
      </c>
      <c r="E407" s="204"/>
      <c r="F407" s="201"/>
      <c r="G407" s="201"/>
      <c r="H407" s="201"/>
      <c r="I407" s="201"/>
      <c r="J407" s="201"/>
      <c r="K407" s="201"/>
      <c r="L407" s="201"/>
      <c r="M407" s="201"/>
      <c r="N407" s="201"/>
      <c r="O407" s="201"/>
      <c r="P407" s="201"/>
      <c r="Q407" s="201"/>
      <c r="R407" s="201"/>
    </row>
    <row r="408" spans="1:18">
      <c r="A408" s="173" t="str">
        <f t="shared" si="27"/>
        <v>22.1.2.347</v>
      </c>
      <c r="B408" s="173" t="str">
        <f t="shared" si="24"/>
        <v>22.1</v>
      </c>
      <c r="C408" s="173">
        <f t="shared" si="25"/>
        <v>2</v>
      </c>
      <c r="D408" s="173">
        <f t="shared" si="26"/>
        <v>347</v>
      </c>
      <c r="E408" s="204"/>
      <c r="F408" s="201"/>
      <c r="G408" s="201"/>
      <c r="H408" s="201"/>
      <c r="I408" s="201"/>
      <c r="J408" s="201"/>
      <c r="K408" s="201"/>
      <c r="L408" s="201"/>
      <c r="M408" s="201"/>
      <c r="N408" s="201"/>
      <c r="O408" s="201"/>
      <c r="P408" s="201"/>
      <c r="Q408" s="201"/>
      <c r="R408" s="201"/>
    </row>
    <row r="409" spans="1:18">
      <c r="A409" s="173" t="str">
        <f t="shared" si="27"/>
        <v>22.1.2.348</v>
      </c>
      <c r="B409" s="173" t="str">
        <f t="shared" si="24"/>
        <v>22.1</v>
      </c>
      <c r="C409" s="173">
        <f t="shared" si="25"/>
        <v>2</v>
      </c>
      <c r="D409" s="173">
        <f t="shared" si="26"/>
        <v>348</v>
      </c>
      <c r="E409" s="204"/>
      <c r="F409" s="201"/>
      <c r="G409" s="201"/>
      <c r="H409" s="201"/>
      <c r="I409" s="201"/>
      <c r="J409" s="201"/>
      <c r="K409" s="201"/>
      <c r="L409" s="201"/>
      <c r="M409" s="201"/>
      <c r="N409" s="201"/>
      <c r="O409" s="201"/>
      <c r="P409" s="201"/>
      <c r="Q409" s="201"/>
      <c r="R409" s="201"/>
    </row>
    <row r="410" spans="1:18">
      <c r="A410" s="173" t="str">
        <f t="shared" si="27"/>
        <v>22.1.2.349</v>
      </c>
      <c r="B410" s="173" t="str">
        <f t="shared" si="24"/>
        <v>22.1</v>
      </c>
      <c r="C410" s="173">
        <f t="shared" si="25"/>
        <v>2</v>
      </c>
      <c r="D410" s="173">
        <f t="shared" si="26"/>
        <v>349</v>
      </c>
      <c r="E410" s="204"/>
      <c r="F410" s="201"/>
      <c r="G410" s="201"/>
      <c r="H410" s="201"/>
      <c r="I410" s="201"/>
      <c r="J410" s="201"/>
      <c r="K410" s="201"/>
      <c r="L410" s="201"/>
      <c r="M410" s="201"/>
      <c r="N410" s="201"/>
      <c r="O410" s="201"/>
      <c r="P410" s="201"/>
      <c r="Q410" s="201"/>
      <c r="R410" s="201"/>
    </row>
    <row r="411" spans="1:18">
      <c r="A411" s="173" t="str">
        <f t="shared" si="27"/>
        <v>22.1.2.350</v>
      </c>
      <c r="B411" s="173" t="str">
        <f t="shared" si="24"/>
        <v>22.1</v>
      </c>
      <c r="C411" s="173">
        <f t="shared" si="25"/>
        <v>2</v>
      </c>
      <c r="D411" s="173">
        <f t="shared" si="26"/>
        <v>350</v>
      </c>
      <c r="E411" s="204"/>
      <c r="F411" s="201"/>
      <c r="G411" s="201"/>
      <c r="H411" s="201"/>
      <c r="I411" s="201"/>
      <c r="J411" s="201"/>
      <c r="K411" s="201"/>
      <c r="L411" s="201"/>
      <c r="M411" s="201"/>
      <c r="N411" s="201"/>
      <c r="O411" s="201"/>
      <c r="P411" s="201"/>
      <c r="Q411" s="201"/>
      <c r="R411" s="201"/>
    </row>
    <row r="412" spans="1:18">
      <c r="A412" s="173" t="str">
        <f t="shared" si="27"/>
        <v>22.1.2.351</v>
      </c>
      <c r="B412" s="173" t="str">
        <f t="shared" si="24"/>
        <v>22.1</v>
      </c>
      <c r="C412" s="173">
        <f t="shared" si="25"/>
        <v>2</v>
      </c>
      <c r="D412" s="173">
        <f t="shared" si="26"/>
        <v>351</v>
      </c>
      <c r="E412" s="204"/>
      <c r="F412" s="201"/>
      <c r="G412" s="201"/>
      <c r="H412" s="201"/>
      <c r="I412" s="201"/>
      <c r="J412" s="201"/>
      <c r="K412" s="201"/>
      <c r="L412" s="201"/>
      <c r="M412" s="201"/>
      <c r="N412" s="201"/>
      <c r="O412" s="201"/>
      <c r="P412" s="201"/>
      <c r="Q412" s="201"/>
      <c r="R412" s="201"/>
    </row>
    <row r="413" spans="1:18">
      <c r="A413" s="173" t="str">
        <f t="shared" si="27"/>
        <v>22.1.2.352</v>
      </c>
      <c r="B413" s="173" t="str">
        <f t="shared" si="24"/>
        <v>22.1</v>
      </c>
      <c r="C413" s="173">
        <f t="shared" si="25"/>
        <v>2</v>
      </c>
      <c r="D413" s="173">
        <f t="shared" si="26"/>
        <v>352</v>
      </c>
      <c r="E413" s="204"/>
      <c r="F413" s="201"/>
      <c r="G413" s="201"/>
      <c r="H413" s="201"/>
      <c r="I413" s="201"/>
      <c r="J413" s="201"/>
      <c r="K413" s="201"/>
      <c r="L413" s="201"/>
      <c r="M413" s="201"/>
      <c r="N413" s="201"/>
      <c r="O413" s="201"/>
      <c r="P413" s="201"/>
      <c r="Q413" s="201"/>
      <c r="R413" s="201"/>
    </row>
    <row r="414" spans="1:18">
      <c r="A414" s="173" t="str">
        <f t="shared" si="27"/>
        <v>22.1.2.353</v>
      </c>
      <c r="B414" s="173" t="str">
        <f t="shared" si="24"/>
        <v>22.1</v>
      </c>
      <c r="C414" s="173">
        <f t="shared" si="25"/>
        <v>2</v>
      </c>
      <c r="D414" s="173">
        <f t="shared" si="26"/>
        <v>353</v>
      </c>
      <c r="E414" s="204"/>
      <c r="F414" s="201"/>
      <c r="G414" s="201"/>
      <c r="H414" s="201"/>
      <c r="I414" s="201"/>
      <c r="J414" s="201"/>
      <c r="K414" s="201"/>
      <c r="L414" s="201"/>
      <c r="M414" s="201"/>
      <c r="N414" s="201"/>
      <c r="O414" s="201"/>
      <c r="P414" s="201"/>
      <c r="Q414" s="201"/>
      <c r="R414" s="201"/>
    </row>
    <row r="415" spans="1:18">
      <c r="A415" s="173" t="str">
        <f t="shared" si="27"/>
        <v>22.1.2.354</v>
      </c>
      <c r="B415" s="173" t="str">
        <f t="shared" si="24"/>
        <v>22.1</v>
      </c>
      <c r="C415" s="173">
        <f t="shared" si="25"/>
        <v>2</v>
      </c>
      <c r="D415" s="173">
        <f t="shared" si="26"/>
        <v>354</v>
      </c>
      <c r="E415" s="204"/>
      <c r="F415" s="201"/>
      <c r="G415" s="201"/>
      <c r="H415" s="201"/>
      <c r="I415" s="201"/>
      <c r="J415" s="201"/>
      <c r="K415" s="201"/>
      <c r="L415" s="201"/>
      <c r="M415" s="201"/>
      <c r="N415" s="201"/>
      <c r="O415" s="201"/>
      <c r="P415" s="201"/>
      <c r="Q415" s="201"/>
      <c r="R415" s="201"/>
    </row>
    <row r="416" spans="1:18">
      <c r="A416" s="173" t="str">
        <f t="shared" si="27"/>
        <v>22.1.2.355</v>
      </c>
      <c r="B416" s="173" t="str">
        <f t="shared" si="24"/>
        <v>22.1</v>
      </c>
      <c r="C416" s="173">
        <f t="shared" si="25"/>
        <v>2</v>
      </c>
      <c r="D416" s="173">
        <f t="shared" si="26"/>
        <v>355</v>
      </c>
      <c r="E416" s="204"/>
      <c r="F416" s="201"/>
      <c r="G416" s="201"/>
      <c r="H416" s="201"/>
      <c r="I416" s="201"/>
      <c r="J416" s="201"/>
      <c r="K416" s="201"/>
      <c r="L416" s="201"/>
      <c r="M416" s="201"/>
      <c r="N416" s="201"/>
      <c r="O416" s="201"/>
      <c r="P416" s="201"/>
      <c r="Q416" s="201"/>
      <c r="R416" s="201"/>
    </row>
    <row r="417" spans="1:18">
      <c r="A417" s="173" t="str">
        <f t="shared" si="27"/>
        <v>22.1.2.356</v>
      </c>
      <c r="B417" s="173" t="str">
        <f t="shared" si="24"/>
        <v>22.1</v>
      </c>
      <c r="C417" s="173">
        <f t="shared" si="25"/>
        <v>2</v>
      </c>
      <c r="D417" s="173">
        <f t="shared" si="26"/>
        <v>356</v>
      </c>
      <c r="E417" s="204"/>
      <c r="F417" s="201"/>
      <c r="G417" s="201"/>
      <c r="H417" s="201"/>
      <c r="I417" s="201"/>
      <c r="J417" s="201"/>
      <c r="K417" s="201"/>
      <c r="L417" s="201"/>
      <c r="M417" s="201"/>
      <c r="N417" s="201"/>
      <c r="O417" s="201"/>
      <c r="P417" s="201"/>
      <c r="Q417" s="201"/>
      <c r="R417" s="201"/>
    </row>
    <row r="418" spans="1:18">
      <c r="A418" s="173" t="str">
        <f t="shared" si="27"/>
        <v>22.1.2.357</v>
      </c>
      <c r="B418" s="173" t="str">
        <f t="shared" si="24"/>
        <v>22.1</v>
      </c>
      <c r="C418" s="173">
        <f t="shared" si="25"/>
        <v>2</v>
      </c>
      <c r="D418" s="173">
        <f t="shared" si="26"/>
        <v>357</v>
      </c>
      <c r="E418" s="204"/>
      <c r="F418" s="201"/>
      <c r="G418" s="201"/>
      <c r="H418" s="201"/>
      <c r="I418" s="201"/>
      <c r="J418" s="201"/>
      <c r="K418" s="201"/>
      <c r="L418" s="201"/>
      <c r="M418" s="201"/>
      <c r="N418" s="201"/>
      <c r="O418" s="201"/>
      <c r="P418" s="201"/>
      <c r="Q418" s="201"/>
      <c r="R418" s="201"/>
    </row>
    <row r="419" spans="1:18">
      <c r="A419" s="173" t="str">
        <f t="shared" si="27"/>
        <v>22.1.2.358</v>
      </c>
      <c r="B419" s="173" t="str">
        <f t="shared" si="24"/>
        <v>22.1</v>
      </c>
      <c r="C419" s="173">
        <f t="shared" si="25"/>
        <v>2</v>
      </c>
      <c r="D419" s="173">
        <f t="shared" si="26"/>
        <v>358</v>
      </c>
      <c r="E419" s="204"/>
      <c r="F419" s="201"/>
      <c r="G419" s="201"/>
      <c r="H419" s="201"/>
      <c r="I419" s="201"/>
      <c r="J419" s="201"/>
      <c r="K419" s="201"/>
      <c r="L419" s="201"/>
      <c r="M419" s="201"/>
      <c r="N419" s="201"/>
      <c r="O419" s="201"/>
      <c r="P419" s="201"/>
      <c r="Q419" s="201"/>
      <c r="R419" s="201"/>
    </row>
    <row r="420" spans="1:18">
      <c r="A420" s="173" t="str">
        <f t="shared" si="27"/>
        <v>22.1.2.359</v>
      </c>
      <c r="B420" s="173" t="str">
        <f t="shared" si="24"/>
        <v>22.1</v>
      </c>
      <c r="C420" s="173">
        <f t="shared" si="25"/>
        <v>2</v>
      </c>
      <c r="D420" s="173">
        <f t="shared" si="26"/>
        <v>359</v>
      </c>
      <c r="E420" s="204"/>
      <c r="F420" s="201"/>
      <c r="G420" s="201"/>
      <c r="H420" s="201"/>
      <c r="I420" s="201"/>
      <c r="J420" s="201"/>
      <c r="K420" s="201"/>
      <c r="L420" s="201"/>
      <c r="M420" s="201"/>
      <c r="N420" s="201"/>
      <c r="O420" s="201"/>
      <c r="P420" s="201"/>
      <c r="Q420" s="201"/>
      <c r="R420" s="201"/>
    </row>
    <row r="421" spans="1:18">
      <c r="A421" s="173" t="str">
        <f t="shared" si="27"/>
        <v>22.1.2.360</v>
      </c>
      <c r="B421" s="173" t="str">
        <f t="shared" si="24"/>
        <v>22.1</v>
      </c>
      <c r="C421" s="173">
        <f t="shared" si="25"/>
        <v>2</v>
      </c>
      <c r="D421" s="173">
        <f t="shared" si="26"/>
        <v>360</v>
      </c>
      <c r="E421" s="204"/>
      <c r="F421" s="201"/>
      <c r="G421" s="201"/>
      <c r="H421" s="201"/>
      <c r="I421" s="201"/>
      <c r="J421" s="201"/>
      <c r="K421" s="201"/>
      <c r="L421" s="201"/>
      <c r="M421" s="201"/>
      <c r="N421" s="201"/>
      <c r="O421" s="201"/>
      <c r="P421" s="201"/>
      <c r="Q421" s="201"/>
      <c r="R421" s="201"/>
    </row>
    <row r="422" spans="1:18">
      <c r="A422" s="173" t="str">
        <f t="shared" si="27"/>
        <v>22.1.2.361</v>
      </c>
      <c r="B422" s="173" t="str">
        <f t="shared" si="24"/>
        <v>22.1</v>
      </c>
      <c r="C422" s="173">
        <f t="shared" si="25"/>
        <v>2</v>
      </c>
      <c r="D422" s="173">
        <f t="shared" si="26"/>
        <v>361</v>
      </c>
      <c r="E422" s="204"/>
      <c r="F422" s="201"/>
      <c r="G422" s="201"/>
      <c r="H422" s="201"/>
      <c r="I422" s="201"/>
      <c r="J422" s="201"/>
      <c r="K422" s="201"/>
      <c r="L422" s="201"/>
      <c r="M422" s="201"/>
      <c r="N422" s="201"/>
      <c r="O422" s="201"/>
      <c r="P422" s="201"/>
      <c r="Q422" s="201"/>
      <c r="R422" s="201"/>
    </row>
    <row r="423" spans="1:18">
      <c r="A423" s="173" t="str">
        <f t="shared" si="27"/>
        <v>22.1.2.362</v>
      </c>
      <c r="B423" s="173" t="str">
        <f t="shared" si="24"/>
        <v>22.1</v>
      </c>
      <c r="C423" s="173">
        <f t="shared" si="25"/>
        <v>2</v>
      </c>
      <c r="D423" s="173">
        <f t="shared" si="26"/>
        <v>362</v>
      </c>
      <c r="E423" s="204"/>
      <c r="F423" s="201"/>
      <c r="G423" s="201"/>
      <c r="H423" s="201"/>
      <c r="I423" s="201"/>
      <c r="J423" s="201"/>
      <c r="K423" s="201"/>
      <c r="L423" s="201"/>
      <c r="M423" s="201"/>
      <c r="N423" s="201"/>
      <c r="O423" s="201"/>
      <c r="P423" s="201"/>
      <c r="Q423" s="201"/>
      <c r="R423" s="201"/>
    </row>
    <row r="424" spans="1:18">
      <c r="A424" s="173" t="str">
        <f t="shared" si="27"/>
        <v>22.1.2.363</v>
      </c>
      <c r="B424" s="173" t="str">
        <f t="shared" si="24"/>
        <v>22.1</v>
      </c>
      <c r="C424" s="173">
        <f t="shared" si="25"/>
        <v>2</v>
      </c>
      <c r="D424" s="173">
        <f t="shared" si="26"/>
        <v>363</v>
      </c>
      <c r="E424" s="204"/>
      <c r="F424" s="201"/>
      <c r="G424" s="201"/>
      <c r="H424" s="201"/>
      <c r="I424" s="201"/>
      <c r="J424" s="201"/>
      <c r="K424" s="201"/>
      <c r="L424" s="201"/>
      <c r="M424" s="201"/>
      <c r="N424" s="201"/>
      <c r="O424" s="201"/>
      <c r="P424" s="201"/>
      <c r="Q424" s="201"/>
      <c r="R424" s="201"/>
    </row>
    <row r="425" spans="1:18">
      <c r="A425" s="173" t="str">
        <f t="shared" si="27"/>
        <v>22.1.2.364</v>
      </c>
      <c r="B425" s="173" t="str">
        <f t="shared" si="24"/>
        <v>22.1</v>
      </c>
      <c r="C425" s="173">
        <f t="shared" si="25"/>
        <v>2</v>
      </c>
      <c r="D425" s="173">
        <f t="shared" si="26"/>
        <v>364</v>
      </c>
      <c r="E425" s="204"/>
      <c r="F425" s="201"/>
      <c r="G425" s="201"/>
      <c r="H425" s="201"/>
      <c r="I425" s="201"/>
      <c r="J425" s="201"/>
      <c r="K425" s="201"/>
      <c r="L425" s="201"/>
      <c r="M425" s="201"/>
      <c r="N425" s="201"/>
      <c r="O425" s="201"/>
      <c r="P425" s="201"/>
      <c r="Q425" s="201"/>
      <c r="R425" s="201"/>
    </row>
    <row r="426" spans="1:18">
      <c r="A426" s="173" t="str">
        <f t="shared" si="27"/>
        <v>22.1.2.365</v>
      </c>
      <c r="B426" s="173" t="str">
        <f t="shared" si="24"/>
        <v>22.1</v>
      </c>
      <c r="C426" s="173">
        <f t="shared" si="25"/>
        <v>2</v>
      </c>
      <c r="D426" s="173">
        <f t="shared" si="26"/>
        <v>365</v>
      </c>
      <c r="E426" s="204"/>
      <c r="F426" s="201"/>
      <c r="G426" s="201"/>
      <c r="H426" s="201"/>
      <c r="I426" s="201"/>
      <c r="J426" s="201"/>
      <c r="K426" s="201"/>
      <c r="L426" s="201"/>
      <c r="M426" s="201"/>
      <c r="N426" s="201"/>
      <c r="O426" s="201"/>
      <c r="P426" s="201"/>
      <c r="Q426" s="201"/>
      <c r="R426" s="201"/>
    </row>
    <row r="427" spans="1:18">
      <c r="A427" s="173" t="str">
        <f t="shared" si="27"/>
        <v>22.1.2.366</v>
      </c>
      <c r="B427" s="173" t="str">
        <f t="shared" si="24"/>
        <v>22.1</v>
      </c>
      <c r="C427" s="173">
        <f t="shared" si="25"/>
        <v>2</v>
      </c>
      <c r="D427" s="173">
        <f t="shared" si="26"/>
        <v>366</v>
      </c>
      <c r="E427" s="204"/>
      <c r="F427" s="201"/>
      <c r="G427" s="201"/>
      <c r="H427" s="201"/>
      <c r="I427" s="201"/>
      <c r="J427" s="201"/>
      <c r="K427" s="201"/>
      <c r="L427" s="201"/>
      <c r="M427" s="201"/>
      <c r="N427" s="201"/>
      <c r="O427" s="201"/>
      <c r="P427" s="201"/>
      <c r="Q427" s="201"/>
      <c r="R427" s="201"/>
    </row>
    <row r="428" spans="1:18">
      <c r="A428" s="173" t="str">
        <f t="shared" si="27"/>
        <v>22.1.2.367</v>
      </c>
      <c r="B428" s="173" t="str">
        <f t="shared" si="24"/>
        <v>22.1</v>
      </c>
      <c r="C428" s="173">
        <f t="shared" si="25"/>
        <v>2</v>
      </c>
      <c r="D428" s="173">
        <f t="shared" si="26"/>
        <v>367</v>
      </c>
      <c r="E428" s="204"/>
      <c r="F428" s="201"/>
      <c r="G428" s="201"/>
      <c r="H428" s="201"/>
      <c r="I428" s="201"/>
      <c r="J428" s="201"/>
      <c r="K428" s="201"/>
      <c r="L428" s="201"/>
      <c r="M428" s="201"/>
      <c r="N428" s="201"/>
      <c r="O428" s="201"/>
      <c r="P428" s="201"/>
      <c r="Q428" s="201"/>
      <c r="R428" s="201"/>
    </row>
    <row r="429" spans="1:18">
      <c r="A429" s="173" t="str">
        <f t="shared" si="27"/>
        <v>22.1.2.368</v>
      </c>
      <c r="B429" s="173" t="str">
        <f t="shared" si="24"/>
        <v>22.1</v>
      </c>
      <c r="C429" s="173">
        <f t="shared" si="25"/>
        <v>2</v>
      </c>
      <c r="D429" s="173">
        <f t="shared" si="26"/>
        <v>368</v>
      </c>
      <c r="E429" s="204"/>
      <c r="F429" s="201"/>
      <c r="G429" s="201"/>
      <c r="H429" s="201"/>
      <c r="I429" s="201"/>
      <c r="J429" s="201"/>
      <c r="K429" s="201"/>
      <c r="L429" s="201"/>
      <c r="M429" s="201"/>
      <c r="N429" s="201"/>
      <c r="O429" s="201"/>
      <c r="P429" s="201"/>
      <c r="Q429" s="201"/>
      <c r="R429" s="201"/>
    </row>
    <row r="430" spans="1:18">
      <c r="A430" s="173" t="str">
        <f t="shared" si="27"/>
        <v>22.1.2.369</v>
      </c>
      <c r="B430" s="173" t="str">
        <f t="shared" si="24"/>
        <v>22.1</v>
      </c>
      <c r="C430" s="173">
        <f t="shared" si="25"/>
        <v>2</v>
      </c>
      <c r="D430" s="173">
        <f t="shared" si="26"/>
        <v>369</v>
      </c>
      <c r="E430" s="204"/>
      <c r="F430" s="201"/>
      <c r="G430" s="201"/>
      <c r="H430" s="201"/>
      <c r="I430" s="201"/>
      <c r="J430" s="201"/>
      <c r="K430" s="201"/>
      <c r="L430" s="201"/>
      <c r="M430" s="201"/>
      <c r="N430" s="201"/>
      <c r="O430" s="201"/>
      <c r="P430" s="201"/>
      <c r="Q430" s="201"/>
      <c r="R430" s="201"/>
    </row>
    <row r="431" spans="1:18">
      <c r="A431" s="173" t="str">
        <f t="shared" si="27"/>
        <v>22.1.2.370</v>
      </c>
      <c r="B431" s="173" t="str">
        <f t="shared" si="24"/>
        <v>22.1</v>
      </c>
      <c r="C431" s="173">
        <f t="shared" si="25"/>
        <v>2</v>
      </c>
      <c r="D431" s="173">
        <f t="shared" si="26"/>
        <v>370</v>
      </c>
      <c r="E431" s="204"/>
      <c r="F431" s="201"/>
      <c r="G431" s="201"/>
      <c r="H431" s="201"/>
      <c r="I431" s="201"/>
      <c r="J431" s="201"/>
      <c r="K431" s="201"/>
      <c r="L431" s="201"/>
      <c r="M431" s="201"/>
      <c r="N431" s="201"/>
      <c r="O431" s="201"/>
      <c r="P431" s="201"/>
      <c r="Q431" s="201"/>
      <c r="R431" s="201"/>
    </row>
    <row r="432" spans="1:18">
      <c r="A432" s="173" t="str">
        <f t="shared" si="27"/>
        <v>22.1.2.371</v>
      </c>
      <c r="B432" s="173" t="str">
        <f t="shared" si="24"/>
        <v>22.1</v>
      </c>
      <c r="C432" s="173">
        <f t="shared" si="25"/>
        <v>2</v>
      </c>
      <c r="D432" s="173">
        <f t="shared" si="26"/>
        <v>371</v>
      </c>
      <c r="E432" s="204"/>
      <c r="F432" s="201"/>
      <c r="G432" s="201"/>
      <c r="H432" s="201"/>
      <c r="I432" s="201"/>
      <c r="J432" s="201"/>
      <c r="K432" s="201"/>
      <c r="L432" s="201"/>
      <c r="M432" s="201"/>
      <c r="N432" s="201"/>
      <c r="O432" s="201"/>
      <c r="P432" s="201"/>
      <c r="Q432" s="201"/>
      <c r="R432" s="201"/>
    </row>
    <row r="433" spans="1:18">
      <c r="A433" s="173" t="str">
        <f t="shared" si="27"/>
        <v>22.1.2.372</v>
      </c>
      <c r="B433" s="173" t="str">
        <f t="shared" si="24"/>
        <v>22.1</v>
      </c>
      <c r="C433" s="173">
        <f t="shared" si="25"/>
        <v>2</v>
      </c>
      <c r="D433" s="173">
        <f t="shared" si="26"/>
        <v>372</v>
      </c>
      <c r="E433" s="204"/>
      <c r="F433" s="201"/>
      <c r="G433" s="201"/>
      <c r="H433" s="201"/>
      <c r="I433" s="201"/>
      <c r="J433" s="201"/>
      <c r="K433" s="201"/>
      <c r="L433" s="201"/>
      <c r="M433" s="201"/>
      <c r="N433" s="201"/>
      <c r="O433" s="201"/>
      <c r="P433" s="201"/>
      <c r="Q433" s="201"/>
      <c r="R433" s="201"/>
    </row>
    <row r="434" spans="1:18">
      <c r="A434" s="173" t="str">
        <f t="shared" si="27"/>
        <v>22.1.2.373</v>
      </c>
      <c r="B434" s="173" t="str">
        <f t="shared" si="24"/>
        <v>22.1</v>
      </c>
      <c r="C434" s="173">
        <f t="shared" si="25"/>
        <v>2</v>
      </c>
      <c r="D434" s="173">
        <f t="shared" si="26"/>
        <v>373</v>
      </c>
      <c r="E434" s="204"/>
      <c r="F434" s="201"/>
      <c r="G434" s="201"/>
      <c r="H434" s="201"/>
      <c r="I434" s="201"/>
      <c r="J434" s="201"/>
      <c r="K434" s="201"/>
      <c r="L434" s="201"/>
      <c r="M434" s="201"/>
      <c r="N434" s="201"/>
      <c r="O434" s="201"/>
      <c r="P434" s="201"/>
      <c r="Q434" s="201"/>
      <c r="R434" s="201"/>
    </row>
    <row r="435" spans="1:18">
      <c r="A435" s="173" t="str">
        <f t="shared" si="27"/>
        <v>22.1.2.374</v>
      </c>
      <c r="B435" s="173" t="str">
        <f t="shared" si="24"/>
        <v>22.1</v>
      </c>
      <c r="C435" s="173">
        <f t="shared" si="25"/>
        <v>2</v>
      </c>
      <c r="D435" s="173">
        <f t="shared" si="26"/>
        <v>374</v>
      </c>
      <c r="E435" s="204"/>
      <c r="F435" s="201"/>
      <c r="G435" s="201"/>
      <c r="H435" s="201"/>
      <c r="I435" s="201"/>
      <c r="J435" s="201"/>
      <c r="K435" s="201"/>
      <c r="L435" s="201"/>
      <c r="M435" s="201"/>
      <c r="N435" s="201"/>
      <c r="O435" s="201"/>
      <c r="P435" s="201"/>
      <c r="Q435" s="201"/>
      <c r="R435" s="201"/>
    </row>
    <row r="436" spans="1:18">
      <c r="A436" s="173" t="str">
        <f t="shared" si="27"/>
        <v>22.1.2.375</v>
      </c>
      <c r="B436" s="173" t="str">
        <f t="shared" si="24"/>
        <v>22.1</v>
      </c>
      <c r="C436" s="173">
        <f t="shared" si="25"/>
        <v>2</v>
      </c>
      <c r="D436" s="173">
        <f t="shared" si="26"/>
        <v>375</v>
      </c>
      <c r="E436" s="204"/>
      <c r="F436" s="201"/>
      <c r="G436" s="201"/>
      <c r="H436" s="201"/>
      <c r="I436" s="201"/>
      <c r="J436" s="201"/>
      <c r="K436" s="201"/>
      <c r="L436" s="201"/>
      <c r="M436" s="201"/>
      <c r="N436" s="201"/>
      <c r="O436" s="201"/>
      <c r="P436" s="201"/>
      <c r="Q436" s="201"/>
      <c r="R436" s="201"/>
    </row>
    <row r="437" spans="1:18">
      <c r="A437" s="173" t="str">
        <f t="shared" si="27"/>
        <v>22.1.2.376</v>
      </c>
      <c r="B437" s="173" t="str">
        <f t="shared" si="24"/>
        <v>22.1</v>
      </c>
      <c r="C437" s="173">
        <f t="shared" si="25"/>
        <v>2</v>
      </c>
      <c r="D437" s="173">
        <f t="shared" si="26"/>
        <v>376</v>
      </c>
      <c r="E437" s="204"/>
      <c r="F437" s="201"/>
      <c r="G437" s="201"/>
      <c r="H437" s="201"/>
      <c r="I437" s="201"/>
      <c r="J437" s="201"/>
      <c r="K437" s="201"/>
      <c r="L437" s="201"/>
      <c r="M437" s="201"/>
      <c r="N437" s="201"/>
      <c r="O437" s="201"/>
      <c r="P437" s="201"/>
      <c r="Q437" s="201"/>
      <c r="R437" s="201"/>
    </row>
    <row r="438" spans="1:18">
      <c r="A438" s="173" t="str">
        <f t="shared" si="27"/>
        <v>22.1.2.377</v>
      </c>
      <c r="B438" s="173" t="str">
        <f t="shared" si="24"/>
        <v>22.1</v>
      </c>
      <c r="C438" s="173">
        <f t="shared" si="25"/>
        <v>2</v>
      </c>
      <c r="D438" s="173">
        <f t="shared" si="26"/>
        <v>377</v>
      </c>
      <c r="E438" s="204"/>
      <c r="F438" s="201"/>
      <c r="G438" s="201"/>
      <c r="H438" s="201"/>
      <c r="I438" s="201"/>
      <c r="J438" s="201"/>
      <c r="K438" s="201"/>
      <c r="L438" s="201"/>
      <c r="M438" s="201"/>
      <c r="N438" s="201"/>
      <c r="O438" s="201"/>
      <c r="P438" s="201"/>
      <c r="Q438" s="201"/>
      <c r="R438" s="201"/>
    </row>
    <row r="439" spans="1:18">
      <c r="A439" s="173" t="str">
        <f t="shared" si="27"/>
        <v>22.1.2.378</v>
      </c>
      <c r="B439" s="173" t="str">
        <f t="shared" si="24"/>
        <v>22.1</v>
      </c>
      <c r="C439" s="173">
        <f t="shared" si="25"/>
        <v>2</v>
      </c>
      <c r="D439" s="173">
        <f t="shared" si="26"/>
        <v>378</v>
      </c>
      <c r="E439" s="204"/>
      <c r="F439" s="201"/>
      <c r="G439" s="201"/>
      <c r="H439" s="201"/>
      <c r="I439" s="201"/>
      <c r="J439" s="201"/>
      <c r="K439" s="201"/>
      <c r="L439" s="201"/>
      <c r="M439" s="201"/>
      <c r="N439" s="201"/>
      <c r="O439" s="201"/>
      <c r="P439" s="201"/>
      <c r="Q439" s="201"/>
      <c r="R439" s="201"/>
    </row>
    <row r="440" spans="1:18">
      <c r="A440" s="173" t="str">
        <f t="shared" si="27"/>
        <v>22.1.2.379</v>
      </c>
      <c r="B440" s="173" t="str">
        <f t="shared" si="24"/>
        <v>22.1</v>
      </c>
      <c r="C440" s="173">
        <f t="shared" si="25"/>
        <v>2</v>
      </c>
      <c r="D440" s="173">
        <f t="shared" si="26"/>
        <v>379</v>
      </c>
      <c r="E440" s="204"/>
      <c r="F440" s="201"/>
      <c r="G440" s="201"/>
      <c r="H440" s="201"/>
      <c r="I440" s="201"/>
      <c r="J440" s="201"/>
      <c r="K440" s="201"/>
      <c r="L440" s="201"/>
      <c r="M440" s="201"/>
      <c r="N440" s="201"/>
      <c r="O440" s="201"/>
      <c r="P440" s="201"/>
      <c r="Q440" s="201"/>
      <c r="R440" s="201"/>
    </row>
    <row r="441" spans="1:18">
      <c r="A441" s="173" t="str">
        <f t="shared" si="27"/>
        <v>22.1.2.380</v>
      </c>
      <c r="B441" s="173" t="str">
        <f t="shared" si="24"/>
        <v>22.1</v>
      </c>
      <c r="C441" s="173">
        <f t="shared" si="25"/>
        <v>2</v>
      </c>
      <c r="D441" s="173">
        <f t="shared" si="26"/>
        <v>380</v>
      </c>
      <c r="E441" s="204"/>
      <c r="F441" s="201"/>
      <c r="G441" s="201"/>
      <c r="H441" s="201"/>
      <c r="I441" s="201"/>
      <c r="J441" s="201"/>
      <c r="K441" s="201"/>
      <c r="L441" s="201"/>
      <c r="M441" s="201"/>
      <c r="N441" s="201"/>
      <c r="O441" s="201"/>
      <c r="P441" s="201"/>
      <c r="Q441" s="201"/>
      <c r="R441" s="201"/>
    </row>
    <row r="442" spans="1:18">
      <c r="A442" s="173" t="str">
        <f t="shared" si="27"/>
        <v>22.1.2.381</v>
      </c>
      <c r="B442" s="173" t="str">
        <f t="shared" si="24"/>
        <v>22.1</v>
      </c>
      <c r="C442" s="173">
        <f t="shared" si="25"/>
        <v>2</v>
      </c>
      <c r="D442" s="173">
        <f t="shared" si="26"/>
        <v>381</v>
      </c>
      <c r="E442" s="204"/>
      <c r="F442" s="201"/>
      <c r="G442" s="201"/>
      <c r="H442" s="201"/>
      <c r="I442" s="201"/>
      <c r="J442" s="201"/>
      <c r="K442" s="201"/>
      <c r="L442" s="201"/>
      <c r="M442" s="201"/>
      <c r="N442" s="201"/>
      <c r="O442" s="201"/>
      <c r="P442" s="201"/>
      <c r="Q442" s="201"/>
      <c r="R442" s="201"/>
    </row>
    <row r="443" spans="1:18">
      <c r="A443" s="173" t="str">
        <f t="shared" si="27"/>
        <v>22.1.2.382</v>
      </c>
      <c r="B443" s="173" t="str">
        <f t="shared" si="24"/>
        <v>22.1</v>
      </c>
      <c r="C443" s="173">
        <f t="shared" si="25"/>
        <v>2</v>
      </c>
      <c r="D443" s="173">
        <f t="shared" si="26"/>
        <v>382</v>
      </c>
      <c r="E443" s="204"/>
      <c r="F443" s="201"/>
      <c r="G443" s="201"/>
      <c r="H443" s="201"/>
      <c r="I443" s="201"/>
      <c r="J443" s="201"/>
      <c r="K443" s="201"/>
      <c r="L443" s="201"/>
      <c r="M443" s="201"/>
      <c r="N443" s="201"/>
      <c r="O443" s="201"/>
      <c r="P443" s="201"/>
      <c r="Q443" s="201"/>
      <c r="R443" s="201"/>
    </row>
    <row r="444" spans="1:18">
      <c r="A444" s="173" t="str">
        <f t="shared" si="27"/>
        <v>22.1.2.383</v>
      </c>
      <c r="B444" s="173" t="str">
        <f t="shared" si="24"/>
        <v>22.1</v>
      </c>
      <c r="C444" s="173">
        <f t="shared" si="25"/>
        <v>2</v>
      </c>
      <c r="D444" s="173">
        <f t="shared" si="26"/>
        <v>383</v>
      </c>
      <c r="E444" s="204"/>
      <c r="F444" s="201"/>
      <c r="G444" s="201"/>
      <c r="H444" s="201"/>
      <c r="I444" s="201"/>
      <c r="J444" s="201"/>
      <c r="K444" s="201"/>
      <c r="L444" s="201"/>
      <c r="M444" s="201"/>
      <c r="N444" s="201"/>
      <c r="O444" s="201"/>
      <c r="P444" s="201"/>
      <c r="Q444" s="201"/>
      <c r="R444" s="201"/>
    </row>
    <row r="445" spans="1:18">
      <c r="A445" s="173" t="str">
        <f t="shared" si="27"/>
        <v>22.1.2.384</v>
      </c>
      <c r="B445" s="173" t="str">
        <f t="shared" si="24"/>
        <v>22.1</v>
      </c>
      <c r="C445" s="173">
        <f t="shared" si="25"/>
        <v>2</v>
      </c>
      <c r="D445" s="173">
        <f t="shared" si="26"/>
        <v>384</v>
      </c>
      <c r="E445" s="204"/>
      <c r="F445" s="201"/>
      <c r="G445" s="201"/>
      <c r="H445" s="201"/>
      <c r="I445" s="201"/>
      <c r="J445" s="201"/>
      <c r="K445" s="201"/>
      <c r="L445" s="201"/>
      <c r="M445" s="201"/>
      <c r="N445" s="201"/>
      <c r="O445" s="201"/>
      <c r="P445" s="201"/>
      <c r="Q445" s="201"/>
      <c r="R445" s="201"/>
    </row>
    <row r="446" spans="1:18">
      <c r="A446" s="173" t="str">
        <f t="shared" si="27"/>
        <v>22.1.2.385</v>
      </c>
      <c r="B446" s="173" t="str">
        <f t="shared" si="24"/>
        <v>22.1</v>
      </c>
      <c r="C446" s="173">
        <f t="shared" si="25"/>
        <v>2</v>
      </c>
      <c r="D446" s="173">
        <f t="shared" si="26"/>
        <v>385</v>
      </c>
      <c r="E446" s="204"/>
      <c r="F446" s="201"/>
      <c r="G446" s="201"/>
      <c r="H446" s="201"/>
      <c r="I446" s="201"/>
      <c r="J446" s="201"/>
      <c r="K446" s="201"/>
      <c r="L446" s="201"/>
      <c r="M446" s="201"/>
      <c r="N446" s="201"/>
      <c r="O446" s="201"/>
      <c r="P446" s="201"/>
      <c r="Q446" s="201"/>
      <c r="R446" s="201"/>
    </row>
    <row r="447" spans="1:18">
      <c r="A447" s="173" t="str">
        <f t="shared" si="27"/>
        <v>22.1.2.386</v>
      </c>
      <c r="B447" s="173" t="str">
        <f t="shared" si="24"/>
        <v>22.1</v>
      </c>
      <c r="C447" s="173">
        <f t="shared" si="25"/>
        <v>2</v>
      </c>
      <c r="D447" s="173">
        <f t="shared" si="26"/>
        <v>386</v>
      </c>
      <c r="E447" s="204"/>
      <c r="F447" s="201"/>
      <c r="G447" s="201"/>
      <c r="H447" s="201"/>
      <c r="I447" s="201"/>
      <c r="J447" s="201"/>
      <c r="K447" s="201"/>
      <c r="L447" s="201"/>
      <c r="M447" s="201"/>
      <c r="N447" s="201"/>
      <c r="O447" s="201"/>
      <c r="P447" s="201"/>
      <c r="Q447" s="201"/>
      <c r="R447" s="201"/>
    </row>
    <row r="448" spans="1:18">
      <c r="A448" s="173" t="str">
        <f t="shared" si="27"/>
        <v>22.1.2.387</v>
      </c>
      <c r="B448" s="173" t="str">
        <f t="shared" ref="B448:B511" si="28">+B447</f>
        <v>22.1</v>
      </c>
      <c r="C448" s="173">
        <f t="shared" ref="C448:C511" si="29">+C447</f>
        <v>2</v>
      </c>
      <c r="D448" s="173">
        <f t="shared" ref="D448:D511" si="30">+D447+1</f>
        <v>387</v>
      </c>
      <c r="E448" s="204"/>
      <c r="F448" s="201"/>
      <c r="G448" s="201"/>
      <c r="H448" s="201"/>
      <c r="I448" s="201"/>
      <c r="J448" s="201"/>
      <c r="K448" s="201"/>
      <c r="L448" s="201"/>
      <c r="M448" s="201"/>
      <c r="N448" s="201"/>
      <c r="O448" s="201"/>
      <c r="P448" s="201"/>
      <c r="Q448" s="201"/>
      <c r="R448" s="201"/>
    </row>
    <row r="449" spans="1:18">
      <c r="A449" s="173" t="str">
        <f t="shared" si="27"/>
        <v>22.1.2.388</v>
      </c>
      <c r="B449" s="173" t="str">
        <f t="shared" si="28"/>
        <v>22.1</v>
      </c>
      <c r="C449" s="173">
        <f t="shared" si="29"/>
        <v>2</v>
      </c>
      <c r="D449" s="173">
        <f t="shared" si="30"/>
        <v>388</v>
      </c>
      <c r="E449" s="204"/>
      <c r="F449" s="201"/>
      <c r="G449" s="201"/>
      <c r="H449" s="201"/>
      <c r="I449" s="201"/>
      <c r="J449" s="201"/>
      <c r="K449" s="201"/>
      <c r="L449" s="201"/>
      <c r="M449" s="201"/>
      <c r="N449" s="201"/>
      <c r="O449" s="201"/>
      <c r="P449" s="201"/>
      <c r="Q449" s="201"/>
      <c r="R449" s="201"/>
    </row>
    <row r="450" spans="1:18">
      <c r="A450" s="173" t="str">
        <f t="shared" si="27"/>
        <v>22.1.2.389</v>
      </c>
      <c r="B450" s="173" t="str">
        <f t="shared" si="28"/>
        <v>22.1</v>
      </c>
      <c r="C450" s="173">
        <f t="shared" si="29"/>
        <v>2</v>
      </c>
      <c r="D450" s="173">
        <f t="shared" si="30"/>
        <v>389</v>
      </c>
      <c r="E450" s="204"/>
      <c r="F450" s="201"/>
      <c r="G450" s="201"/>
      <c r="H450" s="201"/>
      <c r="I450" s="201"/>
      <c r="J450" s="201"/>
      <c r="K450" s="201"/>
      <c r="L450" s="201"/>
      <c r="M450" s="201"/>
      <c r="N450" s="201"/>
      <c r="O450" s="201"/>
      <c r="P450" s="201"/>
      <c r="Q450" s="201"/>
      <c r="R450" s="201"/>
    </row>
    <row r="451" spans="1:18">
      <c r="A451" s="173" t="str">
        <f t="shared" si="27"/>
        <v>22.1.2.390</v>
      </c>
      <c r="B451" s="173" t="str">
        <f t="shared" si="28"/>
        <v>22.1</v>
      </c>
      <c r="C451" s="173">
        <f t="shared" si="29"/>
        <v>2</v>
      </c>
      <c r="D451" s="173">
        <f t="shared" si="30"/>
        <v>390</v>
      </c>
      <c r="E451" s="204"/>
      <c r="F451" s="201"/>
      <c r="G451" s="201"/>
      <c r="H451" s="201"/>
      <c r="I451" s="201"/>
      <c r="J451" s="201"/>
      <c r="K451" s="201"/>
      <c r="L451" s="201"/>
      <c r="M451" s="201"/>
      <c r="N451" s="201"/>
      <c r="O451" s="201"/>
      <c r="P451" s="201"/>
      <c r="Q451" s="201"/>
      <c r="R451" s="201"/>
    </row>
    <row r="452" spans="1:18">
      <c r="A452" s="173" t="str">
        <f t="shared" si="27"/>
        <v>22.1.2.391</v>
      </c>
      <c r="B452" s="173" t="str">
        <f t="shared" si="28"/>
        <v>22.1</v>
      </c>
      <c r="C452" s="173">
        <f t="shared" si="29"/>
        <v>2</v>
      </c>
      <c r="D452" s="173">
        <f t="shared" si="30"/>
        <v>391</v>
      </c>
      <c r="E452" s="204"/>
      <c r="F452" s="201"/>
      <c r="G452" s="201"/>
      <c r="H452" s="201"/>
      <c r="I452" s="201"/>
      <c r="J452" s="201"/>
      <c r="K452" s="201"/>
      <c r="L452" s="201"/>
      <c r="M452" s="201"/>
      <c r="N452" s="201"/>
      <c r="O452" s="201"/>
      <c r="P452" s="201"/>
      <c r="Q452" s="201"/>
      <c r="R452" s="201"/>
    </row>
    <row r="453" spans="1:18">
      <c r="A453" s="173" t="str">
        <f t="shared" si="27"/>
        <v>22.1.2.392</v>
      </c>
      <c r="B453" s="173" t="str">
        <f t="shared" si="28"/>
        <v>22.1</v>
      </c>
      <c r="C453" s="173">
        <f t="shared" si="29"/>
        <v>2</v>
      </c>
      <c r="D453" s="173">
        <f t="shared" si="30"/>
        <v>392</v>
      </c>
      <c r="E453" s="204"/>
      <c r="F453" s="201"/>
      <c r="G453" s="201"/>
      <c r="H453" s="201"/>
      <c r="I453" s="201"/>
      <c r="J453" s="201"/>
      <c r="K453" s="201"/>
      <c r="L453" s="201"/>
      <c r="M453" s="201"/>
      <c r="N453" s="201"/>
      <c r="O453" s="201"/>
      <c r="P453" s="201"/>
      <c r="Q453" s="201"/>
      <c r="R453" s="201"/>
    </row>
    <row r="454" spans="1:18">
      <c r="A454" s="173" t="str">
        <f t="shared" si="27"/>
        <v>22.1.2.393</v>
      </c>
      <c r="B454" s="173" t="str">
        <f t="shared" si="28"/>
        <v>22.1</v>
      </c>
      <c r="C454" s="173">
        <f t="shared" si="29"/>
        <v>2</v>
      </c>
      <c r="D454" s="173">
        <f t="shared" si="30"/>
        <v>393</v>
      </c>
      <c r="E454" s="204"/>
      <c r="F454" s="201"/>
      <c r="G454" s="201"/>
      <c r="H454" s="201"/>
      <c r="I454" s="201"/>
      <c r="J454" s="201"/>
      <c r="K454" s="201"/>
      <c r="L454" s="201"/>
      <c r="M454" s="201"/>
      <c r="N454" s="201"/>
      <c r="O454" s="201"/>
      <c r="P454" s="201"/>
      <c r="Q454" s="201"/>
      <c r="R454" s="201"/>
    </row>
    <row r="455" spans="1:18">
      <c r="A455" s="173" t="str">
        <f t="shared" si="27"/>
        <v>22.1.2.394</v>
      </c>
      <c r="B455" s="173" t="str">
        <f t="shared" si="28"/>
        <v>22.1</v>
      </c>
      <c r="C455" s="173">
        <f t="shared" si="29"/>
        <v>2</v>
      </c>
      <c r="D455" s="173">
        <f t="shared" si="30"/>
        <v>394</v>
      </c>
      <c r="E455" s="204"/>
      <c r="F455" s="201"/>
      <c r="G455" s="201"/>
      <c r="H455" s="201"/>
      <c r="I455" s="201"/>
      <c r="J455" s="201"/>
      <c r="K455" s="201"/>
      <c r="L455" s="201"/>
      <c r="M455" s="201"/>
      <c r="N455" s="201"/>
      <c r="O455" s="201"/>
      <c r="P455" s="201"/>
      <c r="Q455" s="201"/>
      <c r="R455" s="201"/>
    </row>
    <row r="456" spans="1:18">
      <c r="A456" s="173" t="str">
        <f t="shared" si="27"/>
        <v>22.1.2.395</v>
      </c>
      <c r="B456" s="173" t="str">
        <f t="shared" si="28"/>
        <v>22.1</v>
      </c>
      <c r="C456" s="173">
        <f t="shared" si="29"/>
        <v>2</v>
      </c>
      <c r="D456" s="173">
        <f t="shared" si="30"/>
        <v>395</v>
      </c>
      <c r="E456" s="204"/>
      <c r="F456" s="201"/>
      <c r="G456" s="201"/>
      <c r="H456" s="201"/>
      <c r="I456" s="201"/>
      <c r="J456" s="201"/>
      <c r="K456" s="201"/>
      <c r="L456" s="201"/>
      <c r="M456" s="201"/>
      <c r="N456" s="201"/>
      <c r="O456" s="201"/>
      <c r="P456" s="201"/>
      <c r="Q456" s="201"/>
      <c r="R456" s="201"/>
    </row>
    <row r="457" spans="1:18">
      <c r="A457" s="173" t="str">
        <f t="shared" si="27"/>
        <v>22.1.2.396</v>
      </c>
      <c r="B457" s="173" t="str">
        <f t="shared" si="28"/>
        <v>22.1</v>
      </c>
      <c r="C457" s="173">
        <f t="shared" si="29"/>
        <v>2</v>
      </c>
      <c r="D457" s="173">
        <f t="shared" si="30"/>
        <v>396</v>
      </c>
      <c r="E457" s="204"/>
      <c r="F457" s="201"/>
      <c r="G457" s="201"/>
      <c r="H457" s="201"/>
      <c r="I457" s="201"/>
      <c r="J457" s="201"/>
      <c r="K457" s="201"/>
      <c r="L457" s="201"/>
      <c r="M457" s="201"/>
      <c r="N457" s="201"/>
      <c r="O457" s="201"/>
      <c r="P457" s="201"/>
      <c r="Q457" s="201"/>
      <c r="R457" s="201"/>
    </row>
    <row r="458" spans="1:18">
      <c r="A458" s="173" t="str">
        <f t="shared" si="27"/>
        <v>22.1.2.397</v>
      </c>
      <c r="B458" s="173" t="str">
        <f t="shared" si="28"/>
        <v>22.1</v>
      </c>
      <c r="C458" s="173">
        <f t="shared" si="29"/>
        <v>2</v>
      </c>
      <c r="D458" s="173">
        <f t="shared" si="30"/>
        <v>397</v>
      </c>
      <c r="E458" s="204"/>
      <c r="F458" s="201"/>
      <c r="G458" s="201"/>
      <c r="H458" s="201"/>
      <c r="I458" s="201"/>
      <c r="J458" s="201"/>
      <c r="K458" s="201"/>
      <c r="L458" s="201"/>
      <c r="M458" s="201"/>
      <c r="N458" s="201"/>
      <c r="O458" s="201"/>
      <c r="P458" s="201"/>
      <c r="Q458" s="201"/>
      <c r="R458" s="201"/>
    </row>
    <row r="459" spans="1:18">
      <c r="A459" s="173" t="str">
        <f t="shared" si="27"/>
        <v>22.1.2.398</v>
      </c>
      <c r="B459" s="173" t="str">
        <f t="shared" si="28"/>
        <v>22.1</v>
      </c>
      <c r="C459" s="173">
        <f t="shared" si="29"/>
        <v>2</v>
      </c>
      <c r="D459" s="173">
        <f t="shared" si="30"/>
        <v>398</v>
      </c>
      <c r="E459" s="204"/>
      <c r="F459" s="201"/>
      <c r="G459" s="201"/>
      <c r="H459" s="201"/>
      <c r="I459" s="201"/>
      <c r="J459" s="201"/>
      <c r="K459" s="201"/>
      <c r="L459" s="201"/>
      <c r="M459" s="201"/>
      <c r="N459" s="201"/>
      <c r="O459" s="201"/>
      <c r="P459" s="201"/>
      <c r="Q459" s="201"/>
      <c r="R459" s="201"/>
    </row>
    <row r="460" spans="1:18">
      <c r="A460" s="173" t="str">
        <f t="shared" si="27"/>
        <v>22.1.2.399</v>
      </c>
      <c r="B460" s="173" t="str">
        <f t="shared" si="28"/>
        <v>22.1</v>
      </c>
      <c r="C460" s="173">
        <f t="shared" si="29"/>
        <v>2</v>
      </c>
      <c r="D460" s="173">
        <f t="shared" si="30"/>
        <v>399</v>
      </c>
      <c r="E460" s="204"/>
      <c r="F460" s="201"/>
      <c r="G460" s="201"/>
      <c r="H460" s="201"/>
      <c r="I460" s="201"/>
      <c r="J460" s="201"/>
      <c r="K460" s="201"/>
      <c r="L460" s="201"/>
      <c r="M460" s="201"/>
      <c r="N460" s="201"/>
      <c r="O460" s="201"/>
      <c r="P460" s="201"/>
      <c r="Q460" s="201"/>
      <c r="R460" s="201"/>
    </row>
    <row r="461" spans="1:18">
      <c r="A461" s="173" t="str">
        <f t="shared" si="27"/>
        <v>22.1.2.400</v>
      </c>
      <c r="B461" s="173" t="str">
        <f t="shared" si="28"/>
        <v>22.1</v>
      </c>
      <c r="C461" s="173">
        <f t="shared" si="29"/>
        <v>2</v>
      </c>
      <c r="D461" s="173">
        <f t="shared" si="30"/>
        <v>400</v>
      </c>
      <c r="E461" s="204"/>
      <c r="F461" s="201"/>
      <c r="G461" s="201"/>
      <c r="H461" s="201"/>
      <c r="I461" s="201"/>
      <c r="J461" s="201"/>
      <c r="K461" s="201"/>
      <c r="L461" s="201"/>
      <c r="M461" s="201"/>
      <c r="N461" s="201"/>
      <c r="O461" s="201"/>
      <c r="P461" s="201"/>
      <c r="Q461" s="201"/>
      <c r="R461" s="201"/>
    </row>
    <row r="462" spans="1:18">
      <c r="A462" s="173" t="str">
        <f t="shared" si="27"/>
        <v>22.1.2.401</v>
      </c>
      <c r="B462" s="173" t="str">
        <f t="shared" si="28"/>
        <v>22.1</v>
      </c>
      <c r="C462" s="173">
        <f t="shared" si="29"/>
        <v>2</v>
      </c>
      <c r="D462" s="173">
        <f t="shared" si="30"/>
        <v>401</v>
      </c>
      <c r="E462" s="204"/>
      <c r="F462" s="201"/>
      <c r="G462" s="201"/>
      <c r="H462" s="201"/>
      <c r="I462" s="201"/>
      <c r="J462" s="201"/>
      <c r="K462" s="201"/>
      <c r="L462" s="201"/>
      <c r="M462" s="201"/>
      <c r="N462" s="201"/>
      <c r="O462" s="201"/>
      <c r="P462" s="201"/>
      <c r="Q462" s="201"/>
      <c r="R462" s="201"/>
    </row>
    <row r="463" spans="1:18">
      <c r="A463" s="173" t="str">
        <f t="shared" si="27"/>
        <v>22.1.2.402</v>
      </c>
      <c r="B463" s="173" t="str">
        <f t="shared" si="28"/>
        <v>22.1</v>
      </c>
      <c r="C463" s="173">
        <f t="shared" si="29"/>
        <v>2</v>
      </c>
      <c r="D463" s="173">
        <f t="shared" si="30"/>
        <v>402</v>
      </c>
      <c r="E463" s="204"/>
      <c r="F463" s="201"/>
      <c r="G463" s="201"/>
      <c r="H463" s="201"/>
      <c r="I463" s="201"/>
      <c r="J463" s="201"/>
      <c r="K463" s="201"/>
      <c r="L463" s="201"/>
      <c r="M463" s="201"/>
      <c r="N463" s="201"/>
      <c r="O463" s="201"/>
      <c r="P463" s="201"/>
      <c r="Q463" s="201"/>
      <c r="R463" s="201"/>
    </row>
    <row r="464" spans="1:18">
      <c r="A464" s="173" t="str">
        <f t="shared" si="27"/>
        <v>22.1.2.403</v>
      </c>
      <c r="B464" s="173" t="str">
        <f t="shared" si="28"/>
        <v>22.1</v>
      </c>
      <c r="C464" s="173">
        <f t="shared" si="29"/>
        <v>2</v>
      </c>
      <c r="D464" s="173">
        <f t="shared" si="30"/>
        <v>403</v>
      </c>
      <c r="E464" s="204"/>
      <c r="F464" s="201"/>
      <c r="G464" s="201"/>
      <c r="H464" s="201"/>
      <c r="I464" s="201"/>
      <c r="J464" s="201"/>
      <c r="K464" s="201"/>
      <c r="L464" s="201"/>
      <c r="M464" s="201"/>
      <c r="N464" s="201"/>
      <c r="O464" s="201"/>
      <c r="P464" s="201"/>
      <c r="Q464" s="201"/>
      <c r="R464" s="201"/>
    </row>
    <row r="465" spans="1:18">
      <c r="A465" s="173" t="str">
        <f t="shared" ref="A465:A528" si="31">CONCATENATE(B465,".",C465,".",D465)</f>
        <v>22.1.2.404</v>
      </c>
      <c r="B465" s="173" t="str">
        <f t="shared" si="28"/>
        <v>22.1</v>
      </c>
      <c r="C465" s="173">
        <f t="shared" si="29"/>
        <v>2</v>
      </c>
      <c r="D465" s="173">
        <f t="shared" si="30"/>
        <v>404</v>
      </c>
      <c r="E465" s="204"/>
      <c r="F465" s="201"/>
      <c r="G465" s="201"/>
      <c r="H465" s="201"/>
      <c r="I465" s="201"/>
      <c r="J465" s="201"/>
      <c r="K465" s="201"/>
      <c r="L465" s="201"/>
      <c r="M465" s="201"/>
      <c r="N465" s="201"/>
      <c r="O465" s="201"/>
      <c r="P465" s="201"/>
      <c r="Q465" s="201"/>
      <c r="R465" s="201"/>
    </row>
    <row r="466" spans="1:18">
      <c r="A466" s="173" t="str">
        <f t="shared" si="31"/>
        <v>22.1.2.405</v>
      </c>
      <c r="B466" s="173" t="str">
        <f t="shared" si="28"/>
        <v>22.1</v>
      </c>
      <c r="C466" s="173">
        <f t="shared" si="29"/>
        <v>2</v>
      </c>
      <c r="D466" s="173">
        <f t="shared" si="30"/>
        <v>405</v>
      </c>
      <c r="E466" s="204"/>
      <c r="F466" s="201"/>
      <c r="G466" s="201"/>
      <c r="H466" s="201"/>
      <c r="I466" s="201"/>
      <c r="J466" s="201"/>
      <c r="K466" s="201"/>
      <c r="L466" s="201"/>
      <c r="M466" s="201"/>
      <c r="N466" s="201"/>
      <c r="O466" s="201"/>
      <c r="P466" s="201"/>
      <c r="Q466" s="201"/>
      <c r="R466" s="201"/>
    </row>
    <row r="467" spans="1:18">
      <c r="A467" s="173" t="str">
        <f t="shared" si="31"/>
        <v>22.1.2.406</v>
      </c>
      <c r="B467" s="173" t="str">
        <f t="shared" si="28"/>
        <v>22.1</v>
      </c>
      <c r="C467" s="173">
        <f t="shared" si="29"/>
        <v>2</v>
      </c>
      <c r="D467" s="173">
        <f t="shared" si="30"/>
        <v>406</v>
      </c>
      <c r="E467" s="204"/>
      <c r="F467" s="201"/>
      <c r="G467" s="201"/>
      <c r="H467" s="201"/>
      <c r="I467" s="201"/>
      <c r="J467" s="201"/>
      <c r="K467" s="201"/>
      <c r="L467" s="201"/>
      <c r="M467" s="201"/>
      <c r="N467" s="201"/>
      <c r="O467" s="201"/>
      <c r="P467" s="201"/>
      <c r="Q467" s="201"/>
      <c r="R467" s="201"/>
    </row>
    <row r="468" spans="1:18">
      <c r="A468" s="173" t="str">
        <f t="shared" si="31"/>
        <v>22.1.2.407</v>
      </c>
      <c r="B468" s="173" t="str">
        <f t="shared" si="28"/>
        <v>22.1</v>
      </c>
      <c r="C468" s="173">
        <f t="shared" si="29"/>
        <v>2</v>
      </c>
      <c r="D468" s="173">
        <f t="shared" si="30"/>
        <v>407</v>
      </c>
      <c r="E468" s="204"/>
      <c r="F468" s="201"/>
      <c r="G468" s="201"/>
      <c r="H468" s="201"/>
      <c r="I468" s="201"/>
      <c r="J468" s="201"/>
      <c r="K468" s="201"/>
      <c r="L468" s="201"/>
      <c r="M468" s="201"/>
      <c r="N468" s="201"/>
      <c r="O468" s="201"/>
      <c r="P468" s="201"/>
      <c r="Q468" s="201"/>
      <c r="R468" s="201"/>
    </row>
    <row r="469" spans="1:18">
      <c r="A469" s="173" t="str">
        <f t="shared" si="31"/>
        <v>22.1.2.408</v>
      </c>
      <c r="B469" s="173" t="str">
        <f t="shared" si="28"/>
        <v>22.1</v>
      </c>
      <c r="C469" s="173">
        <f t="shared" si="29"/>
        <v>2</v>
      </c>
      <c r="D469" s="173">
        <f t="shared" si="30"/>
        <v>408</v>
      </c>
      <c r="E469" s="204"/>
      <c r="F469" s="201"/>
      <c r="G469" s="201"/>
      <c r="H469" s="201"/>
      <c r="I469" s="201"/>
      <c r="J469" s="201"/>
      <c r="K469" s="201"/>
      <c r="L469" s="201"/>
      <c r="M469" s="201"/>
      <c r="N469" s="201"/>
      <c r="O469" s="201"/>
      <c r="P469" s="201"/>
      <c r="Q469" s="201"/>
      <c r="R469" s="201"/>
    </row>
    <row r="470" spans="1:18">
      <c r="A470" s="173" t="str">
        <f t="shared" si="31"/>
        <v>22.1.2.409</v>
      </c>
      <c r="B470" s="173" t="str">
        <f t="shared" si="28"/>
        <v>22.1</v>
      </c>
      <c r="C470" s="173">
        <f t="shared" si="29"/>
        <v>2</v>
      </c>
      <c r="D470" s="173">
        <f t="shared" si="30"/>
        <v>409</v>
      </c>
      <c r="E470" s="204"/>
      <c r="F470" s="201"/>
      <c r="G470" s="201"/>
      <c r="H470" s="201"/>
      <c r="I470" s="201"/>
      <c r="J470" s="201"/>
      <c r="K470" s="201"/>
      <c r="L470" s="201"/>
      <c r="M470" s="201"/>
      <c r="N470" s="201"/>
      <c r="O470" s="201"/>
      <c r="P470" s="201"/>
      <c r="Q470" s="201"/>
      <c r="R470" s="201"/>
    </row>
    <row r="471" spans="1:18">
      <c r="A471" s="173" t="str">
        <f t="shared" si="31"/>
        <v>22.1.2.410</v>
      </c>
      <c r="B471" s="173" t="str">
        <f t="shared" si="28"/>
        <v>22.1</v>
      </c>
      <c r="C471" s="173">
        <f t="shared" si="29"/>
        <v>2</v>
      </c>
      <c r="D471" s="173">
        <f t="shared" si="30"/>
        <v>410</v>
      </c>
      <c r="E471" s="204"/>
      <c r="F471" s="201"/>
      <c r="G471" s="201"/>
      <c r="H471" s="201"/>
      <c r="I471" s="201"/>
      <c r="J471" s="201"/>
      <c r="K471" s="201"/>
      <c r="L471" s="201"/>
      <c r="M471" s="201"/>
      <c r="N471" s="201"/>
      <c r="O471" s="201"/>
      <c r="P471" s="201"/>
      <c r="Q471" s="201"/>
      <c r="R471" s="201"/>
    </row>
    <row r="472" spans="1:18">
      <c r="A472" s="173" t="str">
        <f t="shared" si="31"/>
        <v>22.1.2.411</v>
      </c>
      <c r="B472" s="173" t="str">
        <f t="shared" si="28"/>
        <v>22.1</v>
      </c>
      <c r="C472" s="173">
        <f t="shared" si="29"/>
        <v>2</v>
      </c>
      <c r="D472" s="173">
        <f t="shared" si="30"/>
        <v>411</v>
      </c>
      <c r="E472" s="204"/>
      <c r="F472" s="201"/>
      <c r="G472" s="201"/>
      <c r="H472" s="201"/>
      <c r="I472" s="201"/>
      <c r="J472" s="201"/>
      <c r="K472" s="201"/>
      <c r="L472" s="201"/>
      <c r="M472" s="201"/>
      <c r="N472" s="201"/>
      <c r="O472" s="201"/>
      <c r="P472" s="201"/>
      <c r="Q472" s="201"/>
      <c r="R472" s="201"/>
    </row>
    <row r="473" spans="1:18">
      <c r="A473" s="173" t="str">
        <f t="shared" si="31"/>
        <v>22.1.2.412</v>
      </c>
      <c r="B473" s="173" t="str">
        <f t="shared" si="28"/>
        <v>22.1</v>
      </c>
      <c r="C473" s="173">
        <f t="shared" si="29"/>
        <v>2</v>
      </c>
      <c r="D473" s="173">
        <f t="shared" si="30"/>
        <v>412</v>
      </c>
      <c r="E473" s="204"/>
      <c r="F473" s="201"/>
      <c r="G473" s="201"/>
      <c r="H473" s="201"/>
      <c r="I473" s="201"/>
      <c r="J473" s="201"/>
      <c r="K473" s="201"/>
      <c r="L473" s="201"/>
      <c r="M473" s="201"/>
      <c r="N473" s="201"/>
      <c r="O473" s="201"/>
      <c r="P473" s="201"/>
      <c r="Q473" s="201"/>
      <c r="R473" s="201"/>
    </row>
    <row r="474" spans="1:18">
      <c r="A474" s="173" t="str">
        <f t="shared" si="31"/>
        <v>22.1.2.413</v>
      </c>
      <c r="B474" s="173" t="str">
        <f t="shared" si="28"/>
        <v>22.1</v>
      </c>
      <c r="C474" s="173">
        <f t="shared" si="29"/>
        <v>2</v>
      </c>
      <c r="D474" s="173">
        <f t="shared" si="30"/>
        <v>413</v>
      </c>
      <c r="E474" s="204"/>
      <c r="F474" s="201"/>
      <c r="G474" s="201"/>
      <c r="H474" s="201"/>
      <c r="I474" s="201"/>
      <c r="J474" s="201"/>
      <c r="K474" s="201"/>
      <c r="L474" s="201"/>
      <c r="M474" s="201"/>
      <c r="N474" s="201"/>
      <c r="O474" s="201"/>
      <c r="P474" s="201"/>
      <c r="Q474" s="201"/>
      <c r="R474" s="201"/>
    </row>
    <row r="475" spans="1:18">
      <c r="A475" s="173" t="str">
        <f t="shared" si="31"/>
        <v>22.1.2.414</v>
      </c>
      <c r="B475" s="173" t="str">
        <f t="shared" si="28"/>
        <v>22.1</v>
      </c>
      <c r="C475" s="173">
        <f t="shared" si="29"/>
        <v>2</v>
      </c>
      <c r="D475" s="173">
        <f t="shared" si="30"/>
        <v>414</v>
      </c>
      <c r="E475" s="204"/>
      <c r="F475" s="201"/>
      <c r="G475" s="201"/>
      <c r="H475" s="201"/>
      <c r="I475" s="201"/>
      <c r="J475" s="201"/>
      <c r="K475" s="201"/>
      <c r="L475" s="201"/>
      <c r="M475" s="201"/>
      <c r="N475" s="201"/>
      <c r="O475" s="201"/>
      <c r="P475" s="201"/>
      <c r="Q475" s="201"/>
      <c r="R475" s="201"/>
    </row>
    <row r="476" spans="1:18">
      <c r="A476" s="173" t="str">
        <f t="shared" si="31"/>
        <v>22.1.2.415</v>
      </c>
      <c r="B476" s="173" t="str">
        <f t="shared" si="28"/>
        <v>22.1</v>
      </c>
      <c r="C476" s="173">
        <f t="shared" si="29"/>
        <v>2</v>
      </c>
      <c r="D476" s="173">
        <f t="shared" si="30"/>
        <v>415</v>
      </c>
      <c r="E476" s="204"/>
      <c r="F476" s="201"/>
      <c r="G476" s="201"/>
      <c r="H476" s="201"/>
      <c r="I476" s="201"/>
      <c r="J476" s="201"/>
      <c r="K476" s="201"/>
      <c r="L476" s="201"/>
      <c r="M476" s="201"/>
      <c r="N476" s="201"/>
      <c r="O476" s="201"/>
      <c r="P476" s="201"/>
      <c r="Q476" s="201"/>
      <c r="R476" s="201"/>
    </row>
    <row r="477" spans="1:18">
      <c r="A477" s="173" t="str">
        <f t="shared" si="31"/>
        <v>22.1.2.416</v>
      </c>
      <c r="B477" s="173" t="str">
        <f t="shared" si="28"/>
        <v>22.1</v>
      </c>
      <c r="C477" s="173">
        <f t="shared" si="29"/>
        <v>2</v>
      </c>
      <c r="D477" s="173">
        <f t="shared" si="30"/>
        <v>416</v>
      </c>
      <c r="E477" s="204"/>
      <c r="F477" s="201"/>
      <c r="G477" s="201"/>
      <c r="H477" s="201"/>
      <c r="I477" s="201"/>
      <c r="J477" s="201"/>
      <c r="K477" s="201"/>
      <c r="L477" s="201"/>
      <c r="M477" s="201"/>
      <c r="N477" s="201"/>
      <c r="O477" s="201"/>
      <c r="P477" s="201"/>
      <c r="Q477" s="201"/>
      <c r="R477" s="201"/>
    </row>
    <row r="478" spans="1:18">
      <c r="A478" s="173" t="str">
        <f t="shared" si="31"/>
        <v>22.1.2.417</v>
      </c>
      <c r="B478" s="173" t="str">
        <f t="shared" si="28"/>
        <v>22.1</v>
      </c>
      <c r="C478" s="173">
        <f t="shared" si="29"/>
        <v>2</v>
      </c>
      <c r="D478" s="173">
        <f t="shared" si="30"/>
        <v>417</v>
      </c>
      <c r="E478" s="204"/>
      <c r="F478" s="201"/>
      <c r="G478" s="201"/>
      <c r="H478" s="201"/>
      <c r="I478" s="201"/>
      <c r="J478" s="201"/>
      <c r="K478" s="201"/>
      <c r="L478" s="201"/>
      <c r="M478" s="201"/>
      <c r="N478" s="201"/>
      <c r="O478" s="201"/>
      <c r="P478" s="201"/>
      <c r="Q478" s="201"/>
      <c r="R478" s="201"/>
    </row>
    <row r="479" spans="1:18">
      <c r="A479" s="173" t="str">
        <f t="shared" si="31"/>
        <v>22.1.2.418</v>
      </c>
      <c r="B479" s="173" t="str">
        <f t="shared" si="28"/>
        <v>22.1</v>
      </c>
      <c r="C479" s="173">
        <f t="shared" si="29"/>
        <v>2</v>
      </c>
      <c r="D479" s="173">
        <f t="shared" si="30"/>
        <v>418</v>
      </c>
      <c r="E479" s="204"/>
      <c r="F479" s="201"/>
      <c r="G479" s="201"/>
      <c r="H479" s="201"/>
      <c r="I479" s="201"/>
      <c r="J479" s="201"/>
      <c r="K479" s="201"/>
      <c r="L479" s="201"/>
      <c r="M479" s="201"/>
      <c r="N479" s="201"/>
      <c r="O479" s="201"/>
      <c r="P479" s="201"/>
      <c r="Q479" s="201"/>
      <c r="R479" s="201"/>
    </row>
    <row r="480" spans="1:18">
      <c r="A480" s="173" t="str">
        <f t="shared" si="31"/>
        <v>22.1.2.419</v>
      </c>
      <c r="B480" s="173" t="str">
        <f t="shared" si="28"/>
        <v>22.1</v>
      </c>
      <c r="C480" s="173">
        <f t="shared" si="29"/>
        <v>2</v>
      </c>
      <c r="D480" s="173">
        <f t="shared" si="30"/>
        <v>419</v>
      </c>
      <c r="E480" s="204"/>
      <c r="F480" s="201"/>
      <c r="G480" s="201"/>
      <c r="H480" s="201"/>
      <c r="I480" s="201"/>
      <c r="J480" s="201"/>
      <c r="K480" s="201"/>
      <c r="L480" s="201"/>
      <c r="M480" s="201"/>
      <c r="N480" s="201"/>
      <c r="O480" s="201"/>
      <c r="P480" s="201"/>
      <c r="Q480" s="201"/>
      <c r="R480" s="201"/>
    </row>
    <row r="481" spans="1:18">
      <c r="A481" s="173" t="str">
        <f t="shared" si="31"/>
        <v>22.1.2.420</v>
      </c>
      <c r="B481" s="173" t="str">
        <f t="shared" si="28"/>
        <v>22.1</v>
      </c>
      <c r="C481" s="173">
        <f t="shared" si="29"/>
        <v>2</v>
      </c>
      <c r="D481" s="173">
        <f t="shared" si="30"/>
        <v>420</v>
      </c>
      <c r="E481" s="204"/>
      <c r="F481" s="201"/>
      <c r="G481" s="201"/>
      <c r="H481" s="201"/>
      <c r="I481" s="201"/>
      <c r="J481" s="201"/>
      <c r="K481" s="201"/>
      <c r="L481" s="201"/>
      <c r="M481" s="201"/>
      <c r="N481" s="201"/>
      <c r="O481" s="201"/>
      <c r="P481" s="201"/>
      <c r="Q481" s="201"/>
      <c r="R481" s="201"/>
    </row>
    <row r="482" spans="1:18">
      <c r="A482" s="173" t="str">
        <f t="shared" si="31"/>
        <v>22.1.2.421</v>
      </c>
      <c r="B482" s="173" t="str">
        <f t="shared" si="28"/>
        <v>22.1</v>
      </c>
      <c r="C482" s="173">
        <f t="shared" si="29"/>
        <v>2</v>
      </c>
      <c r="D482" s="173">
        <f t="shared" si="30"/>
        <v>421</v>
      </c>
      <c r="E482" s="204"/>
      <c r="F482" s="201"/>
      <c r="G482" s="201"/>
      <c r="H482" s="201"/>
      <c r="I482" s="201"/>
      <c r="J482" s="201"/>
      <c r="K482" s="201"/>
      <c r="L482" s="201"/>
      <c r="M482" s="201"/>
      <c r="N482" s="201"/>
      <c r="O482" s="201"/>
      <c r="P482" s="201"/>
      <c r="Q482" s="201"/>
      <c r="R482" s="201"/>
    </row>
    <row r="483" spans="1:18">
      <c r="A483" s="173" t="str">
        <f t="shared" si="31"/>
        <v>22.1.2.422</v>
      </c>
      <c r="B483" s="173" t="str">
        <f t="shared" si="28"/>
        <v>22.1</v>
      </c>
      <c r="C483" s="173">
        <f t="shared" si="29"/>
        <v>2</v>
      </c>
      <c r="D483" s="173">
        <f t="shared" si="30"/>
        <v>422</v>
      </c>
      <c r="E483" s="204"/>
      <c r="F483" s="201"/>
      <c r="G483" s="201"/>
      <c r="H483" s="201"/>
      <c r="I483" s="201"/>
      <c r="J483" s="201"/>
      <c r="K483" s="201"/>
      <c r="L483" s="201"/>
      <c r="M483" s="201"/>
      <c r="N483" s="201"/>
      <c r="O483" s="201"/>
      <c r="P483" s="201"/>
      <c r="Q483" s="201"/>
      <c r="R483" s="201"/>
    </row>
    <row r="484" spans="1:18">
      <c r="A484" s="173" t="str">
        <f t="shared" si="31"/>
        <v>22.1.2.423</v>
      </c>
      <c r="B484" s="173" t="str">
        <f t="shared" si="28"/>
        <v>22.1</v>
      </c>
      <c r="C484" s="173">
        <f t="shared" si="29"/>
        <v>2</v>
      </c>
      <c r="D484" s="173">
        <f t="shared" si="30"/>
        <v>423</v>
      </c>
      <c r="E484" s="204"/>
      <c r="F484" s="201"/>
      <c r="G484" s="201"/>
      <c r="H484" s="201"/>
      <c r="I484" s="201"/>
      <c r="J484" s="201"/>
      <c r="K484" s="201"/>
      <c r="L484" s="201"/>
      <c r="M484" s="201"/>
      <c r="N484" s="201"/>
      <c r="O484" s="201"/>
      <c r="P484" s="201"/>
      <c r="Q484" s="201"/>
      <c r="R484" s="201"/>
    </row>
    <row r="485" spans="1:18">
      <c r="A485" s="173" t="str">
        <f t="shared" si="31"/>
        <v>22.1.2.424</v>
      </c>
      <c r="B485" s="173" t="str">
        <f t="shared" si="28"/>
        <v>22.1</v>
      </c>
      <c r="C485" s="173">
        <f t="shared" si="29"/>
        <v>2</v>
      </c>
      <c r="D485" s="173">
        <f t="shared" si="30"/>
        <v>424</v>
      </c>
      <c r="E485" s="204"/>
      <c r="F485" s="201"/>
      <c r="G485" s="201"/>
      <c r="H485" s="201"/>
      <c r="I485" s="201"/>
      <c r="J485" s="201"/>
      <c r="K485" s="201"/>
      <c r="L485" s="201"/>
      <c r="M485" s="201"/>
      <c r="N485" s="201"/>
      <c r="O485" s="201"/>
      <c r="P485" s="201"/>
      <c r="Q485" s="201"/>
      <c r="R485" s="201"/>
    </row>
    <row r="486" spans="1:18">
      <c r="A486" s="173" t="str">
        <f t="shared" si="31"/>
        <v>22.1.2.425</v>
      </c>
      <c r="B486" s="173" t="str">
        <f t="shared" si="28"/>
        <v>22.1</v>
      </c>
      <c r="C486" s="173">
        <f t="shared" si="29"/>
        <v>2</v>
      </c>
      <c r="D486" s="173">
        <f t="shared" si="30"/>
        <v>425</v>
      </c>
      <c r="E486" s="204"/>
      <c r="F486" s="201"/>
      <c r="G486" s="201"/>
      <c r="H486" s="201"/>
      <c r="I486" s="201"/>
      <c r="J486" s="201"/>
      <c r="K486" s="201"/>
      <c r="L486" s="201"/>
      <c r="M486" s="201"/>
      <c r="N486" s="201"/>
      <c r="O486" s="201"/>
      <c r="P486" s="201"/>
      <c r="Q486" s="201"/>
      <c r="R486" s="201"/>
    </row>
    <row r="487" spans="1:18">
      <c r="A487" s="173" t="str">
        <f t="shared" si="31"/>
        <v>22.1.2.426</v>
      </c>
      <c r="B487" s="173" t="str">
        <f t="shared" si="28"/>
        <v>22.1</v>
      </c>
      <c r="C487" s="173">
        <f t="shared" si="29"/>
        <v>2</v>
      </c>
      <c r="D487" s="173">
        <f t="shared" si="30"/>
        <v>426</v>
      </c>
      <c r="E487" s="204"/>
      <c r="F487" s="201"/>
      <c r="G487" s="201"/>
      <c r="H487" s="201"/>
      <c r="I487" s="201"/>
      <c r="J487" s="201"/>
      <c r="K487" s="201"/>
      <c r="L487" s="201"/>
      <c r="M487" s="201"/>
      <c r="N487" s="201"/>
      <c r="O487" s="201"/>
      <c r="P487" s="201"/>
      <c r="Q487" s="201"/>
      <c r="R487" s="201"/>
    </row>
    <row r="488" spans="1:18">
      <c r="A488" s="173" t="str">
        <f t="shared" si="31"/>
        <v>22.1.2.427</v>
      </c>
      <c r="B488" s="173" t="str">
        <f t="shared" si="28"/>
        <v>22.1</v>
      </c>
      <c r="C488" s="173">
        <f t="shared" si="29"/>
        <v>2</v>
      </c>
      <c r="D488" s="173">
        <f t="shared" si="30"/>
        <v>427</v>
      </c>
      <c r="E488" s="204"/>
      <c r="F488" s="201"/>
      <c r="G488" s="201"/>
      <c r="H488" s="201"/>
      <c r="I488" s="201"/>
      <c r="J488" s="201"/>
      <c r="K488" s="201"/>
      <c r="L488" s="201"/>
      <c r="M488" s="201"/>
      <c r="N488" s="201"/>
      <c r="O488" s="201"/>
      <c r="P488" s="201"/>
      <c r="Q488" s="201"/>
      <c r="R488" s="201"/>
    </row>
    <row r="489" spans="1:18">
      <c r="A489" s="173" t="str">
        <f t="shared" si="31"/>
        <v>22.1.2.428</v>
      </c>
      <c r="B489" s="173" t="str">
        <f t="shared" si="28"/>
        <v>22.1</v>
      </c>
      <c r="C489" s="173">
        <f t="shared" si="29"/>
        <v>2</v>
      </c>
      <c r="D489" s="173">
        <f t="shared" si="30"/>
        <v>428</v>
      </c>
      <c r="E489" s="204"/>
      <c r="F489" s="201"/>
      <c r="G489" s="201"/>
      <c r="H489" s="201"/>
      <c r="I489" s="201"/>
      <c r="J489" s="201"/>
      <c r="K489" s="201"/>
      <c r="L489" s="201"/>
      <c r="M489" s="201"/>
      <c r="N489" s="201"/>
      <c r="O489" s="201"/>
      <c r="P489" s="201"/>
      <c r="Q489" s="201"/>
      <c r="R489" s="201"/>
    </row>
    <row r="490" spans="1:18">
      <c r="A490" s="173" t="str">
        <f t="shared" si="31"/>
        <v>22.1.2.429</v>
      </c>
      <c r="B490" s="173" t="str">
        <f t="shared" si="28"/>
        <v>22.1</v>
      </c>
      <c r="C490" s="173">
        <f t="shared" si="29"/>
        <v>2</v>
      </c>
      <c r="D490" s="173">
        <f t="shared" si="30"/>
        <v>429</v>
      </c>
      <c r="E490" s="204"/>
      <c r="F490" s="201"/>
      <c r="G490" s="201"/>
      <c r="H490" s="201"/>
      <c r="I490" s="201"/>
      <c r="J490" s="201"/>
      <c r="K490" s="201"/>
      <c r="L490" s="201"/>
      <c r="M490" s="201"/>
      <c r="N490" s="201"/>
      <c r="O490" s="201"/>
      <c r="P490" s="201"/>
      <c r="Q490" s="201"/>
      <c r="R490" s="201"/>
    </row>
    <row r="491" spans="1:18">
      <c r="A491" s="173" t="str">
        <f t="shared" si="31"/>
        <v>22.1.2.430</v>
      </c>
      <c r="B491" s="173" t="str">
        <f t="shared" si="28"/>
        <v>22.1</v>
      </c>
      <c r="C491" s="173">
        <f t="shared" si="29"/>
        <v>2</v>
      </c>
      <c r="D491" s="173">
        <f t="shared" si="30"/>
        <v>430</v>
      </c>
      <c r="E491" s="204"/>
      <c r="F491" s="201"/>
      <c r="G491" s="201"/>
      <c r="H491" s="201"/>
      <c r="I491" s="201"/>
      <c r="J491" s="201"/>
      <c r="K491" s="201"/>
      <c r="L491" s="201"/>
      <c r="M491" s="201"/>
      <c r="N491" s="201"/>
      <c r="O491" s="201"/>
      <c r="P491" s="201"/>
      <c r="Q491" s="201"/>
      <c r="R491" s="201"/>
    </row>
    <row r="492" spans="1:18">
      <c r="A492" s="173" t="str">
        <f t="shared" si="31"/>
        <v>22.1.2.431</v>
      </c>
      <c r="B492" s="173" t="str">
        <f t="shared" si="28"/>
        <v>22.1</v>
      </c>
      <c r="C492" s="173">
        <f t="shared" si="29"/>
        <v>2</v>
      </c>
      <c r="D492" s="173">
        <f t="shared" si="30"/>
        <v>431</v>
      </c>
      <c r="E492" s="204"/>
      <c r="F492" s="201"/>
      <c r="G492" s="201"/>
      <c r="H492" s="201"/>
      <c r="I492" s="201"/>
      <c r="J492" s="201"/>
      <c r="K492" s="201"/>
      <c r="L492" s="201"/>
      <c r="M492" s="201"/>
      <c r="N492" s="201"/>
      <c r="O492" s="201"/>
      <c r="P492" s="201"/>
      <c r="Q492" s="201"/>
      <c r="R492" s="201"/>
    </row>
    <row r="493" spans="1:18">
      <c r="A493" s="173" t="str">
        <f t="shared" si="31"/>
        <v>22.1.2.432</v>
      </c>
      <c r="B493" s="173" t="str">
        <f t="shared" si="28"/>
        <v>22.1</v>
      </c>
      <c r="C493" s="173">
        <f t="shared" si="29"/>
        <v>2</v>
      </c>
      <c r="D493" s="173">
        <f t="shared" si="30"/>
        <v>432</v>
      </c>
      <c r="E493" s="204"/>
      <c r="F493" s="201"/>
      <c r="G493" s="201"/>
      <c r="H493" s="201"/>
      <c r="I493" s="201"/>
      <c r="J493" s="201"/>
      <c r="K493" s="201"/>
      <c r="L493" s="201"/>
      <c r="M493" s="201"/>
      <c r="N493" s="201"/>
      <c r="O493" s="201"/>
      <c r="P493" s="201"/>
      <c r="Q493" s="201"/>
      <c r="R493" s="201"/>
    </row>
    <row r="494" spans="1:18">
      <c r="A494" s="173" t="str">
        <f t="shared" si="31"/>
        <v>22.1.2.433</v>
      </c>
      <c r="B494" s="173" t="str">
        <f t="shared" si="28"/>
        <v>22.1</v>
      </c>
      <c r="C494" s="173">
        <f t="shared" si="29"/>
        <v>2</v>
      </c>
      <c r="D494" s="173">
        <f t="shared" si="30"/>
        <v>433</v>
      </c>
      <c r="E494" s="204"/>
      <c r="F494" s="201"/>
      <c r="G494" s="201"/>
      <c r="H494" s="201"/>
      <c r="I494" s="201"/>
      <c r="J494" s="201"/>
      <c r="K494" s="201"/>
      <c r="L494" s="201"/>
      <c r="M494" s="201"/>
      <c r="N494" s="201"/>
      <c r="O494" s="201"/>
      <c r="P494" s="201"/>
      <c r="Q494" s="201"/>
      <c r="R494" s="201"/>
    </row>
    <row r="495" spans="1:18">
      <c r="A495" s="173" t="str">
        <f t="shared" si="31"/>
        <v>22.1.2.434</v>
      </c>
      <c r="B495" s="173" t="str">
        <f t="shared" si="28"/>
        <v>22.1</v>
      </c>
      <c r="C495" s="173">
        <f t="shared" si="29"/>
        <v>2</v>
      </c>
      <c r="D495" s="173">
        <f t="shared" si="30"/>
        <v>434</v>
      </c>
      <c r="E495" s="204"/>
      <c r="F495" s="201"/>
      <c r="G495" s="201"/>
      <c r="H495" s="201"/>
      <c r="I495" s="201"/>
      <c r="J495" s="201"/>
      <c r="K495" s="201"/>
      <c r="L495" s="201"/>
      <c r="M495" s="201"/>
      <c r="N495" s="201"/>
      <c r="O495" s="201"/>
      <c r="P495" s="201"/>
      <c r="Q495" s="201"/>
      <c r="R495" s="201"/>
    </row>
    <row r="496" spans="1:18">
      <c r="A496" s="173" t="str">
        <f t="shared" si="31"/>
        <v>22.1.2.435</v>
      </c>
      <c r="B496" s="173" t="str">
        <f t="shared" si="28"/>
        <v>22.1</v>
      </c>
      <c r="C496" s="173">
        <f t="shared" si="29"/>
        <v>2</v>
      </c>
      <c r="D496" s="173">
        <f t="shared" si="30"/>
        <v>435</v>
      </c>
      <c r="E496" s="204"/>
      <c r="F496" s="201"/>
      <c r="G496" s="201"/>
      <c r="H496" s="201"/>
      <c r="I496" s="201"/>
      <c r="J496" s="201"/>
      <c r="K496" s="201"/>
      <c r="L496" s="201"/>
      <c r="M496" s="201"/>
      <c r="N496" s="201"/>
      <c r="O496" s="201"/>
      <c r="P496" s="201"/>
      <c r="Q496" s="201"/>
      <c r="R496" s="201"/>
    </row>
    <row r="497" spans="1:18">
      <c r="A497" s="173" t="str">
        <f t="shared" si="31"/>
        <v>22.1.2.436</v>
      </c>
      <c r="B497" s="173" t="str">
        <f t="shared" si="28"/>
        <v>22.1</v>
      </c>
      <c r="C497" s="173">
        <f t="shared" si="29"/>
        <v>2</v>
      </c>
      <c r="D497" s="173">
        <f t="shared" si="30"/>
        <v>436</v>
      </c>
      <c r="E497" s="204"/>
      <c r="F497" s="201"/>
      <c r="G497" s="201"/>
      <c r="H497" s="201"/>
      <c r="I497" s="201"/>
      <c r="J497" s="201"/>
      <c r="K497" s="201"/>
      <c r="L497" s="201"/>
      <c r="M497" s="201"/>
      <c r="N497" s="201"/>
      <c r="O497" s="201"/>
      <c r="P497" s="201"/>
      <c r="Q497" s="201"/>
      <c r="R497" s="201"/>
    </row>
    <row r="498" spans="1:18">
      <c r="A498" s="173" t="str">
        <f t="shared" si="31"/>
        <v>22.1.2.437</v>
      </c>
      <c r="B498" s="173" t="str">
        <f t="shared" si="28"/>
        <v>22.1</v>
      </c>
      <c r="C498" s="173">
        <f t="shared" si="29"/>
        <v>2</v>
      </c>
      <c r="D498" s="173">
        <f t="shared" si="30"/>
        <v>437</v>
      </c>
      <c r="E498" s="204"/>
      <c r="F498" s="201"/>
      <c r="G498" s="201"/>
      <c r="H498" s="201"/>
      <c r="I498" s="201"/>
      <c r="J498" s="201"/>
      <c r="K498" s="201"/>
      <c r="L498" s="201"/>
      <c r="M498" s="201"/>
      <c r="N498" s="201"/>
      <c r="O498" s="201"/>
      <c r="P498" s="201"/>
      <c r="Q498" s="201"/>
      <c r="R498" s="201"/>
    </row>
    <row r="499" spans="1:18">
      <c r="A499" s="173" t="str">
        <f t="shared" si="31"/>
        <v>22.1.2.438</v>
      </c>
      <c r="B499" s="173" t="str">
        <f t="shared" si="28"/>
        <v>22.1</v>
      </c>
      <c r="C499" s="173">
        <f t="shared" si="29"/>
        <v>2</v>
      </c>
      <c r="D499" s="173">
        <f t="shared" si="30"/>
        <v>438</v>
      </c>
      <c r="E499" s="204"/>
      <c r="F499" s="201"/>
      <c r="G499" s="201"/>
      <c r="H499" s="201"/>
      <c r="I499" s="201"/>
      <c r="J499" s="201"/>
      <c r="K499" s="201"/>
      <c r="L499" s="201"/>
      <c r="M499" s="201"/>
      <c r="N499" s="201"/>
      <c r="O499" s="201"/>
      <c r="P499" s="201"/>
      <c r="Q499" s="201"/>
      <c r="R499" s="201"/>
    </row>
    <row r="500" spans="1:18">
      <c r="A500" s="173" t="str">
        <f t="shared" si="31"/>
        <v>22.1.2.439</v>
      </c>
      <c r="B500" s="173" t="str">
        <f t="shared" si="28"/>
        <v>22.1</v>
      </c>
      <c r="C500" s="173">
        <f t="shared" si="29"/>
        <v>2</v>
      </c>
      <c r="D500" s="173">
        <f t="shared" si="30"/>
        <v>439</v>
      </c>
      <c r="E500" s="204"/>
      <c r="F500" s="201"/>
      <c r="G500" s="201"/>
      <c r="H500" s="201"/>
      <c r="I500" s="201"/>
      <c r="J500" s="201"/>
      <c r="K500" s="201"/>
      <c r="L500" s="201"/>
      <c r="M500" s="201"/>
      <c r="N500" s="201"/>
      <c r="O500" s="201"/>
      <c r="P500" s="201"/>
      <c r="Q500" s="201"/>
      <c r="R500" s="201"/>
    </row>
    <row r="501" spans="1:18">
      <c r="A501" s="173" t="str">
        <f t="shared" si="31"/>
        <v>22.1.2.440</v>
      </c>
      <c r="B501" s="173" t="str">
        <f t="shared" si="28"/>
        <v>22.1</v>
      </c>
      <c r="C501" s="173">
        <f t="shared" si="29"/>
        <v>2</v>
      </c>
      <c r="D501" s="173">
        <f t="shared" si="30"/>
        <v>440</v>
      </c>
      <c r="E501" s="204"/>
      <c r="F501" s="201"/>
      <c r="G501" s="201"/>
      <c r="H501" s="201"/>
      <c r="I501" s="201"/>
      <c r="J501" s="201"/>
      <c r="K501" s="201"/>
      <c r="L501" s="201"/>
      <c r="M501" s="201"/>
      <c r="N501" s="201"/>
      <c r="O501" s="201"/>
      <c r="P501" s="201"/>
      <c r="Q501" s="201"/>
      <c r="R501" s="201"/>
    </row>
    <row r="502" spans="1:18">
      <c r="A502" s="173" t="str">
        <f t="shared" si="31"/>
        <v>22.1.2.441</v>
      </c>
      <c r="B502" s="173" t="str">
        <f t="shared" si="28"/>
        <v>22.1</v>
      </c>
      <c r="C502" s="173">
        <f t="shared" si="29"/>
        <v>2</v>
      </c>
      <c r="D502" s="173">
        <f t="shared" si="30"/>
        <v>441</v>
      </c>
      <c r="E502" s="204"/>
      <c r="F502" s="201"/>
      <c r="G502" s="201"/>
      <c r="H502" s="201"/>
      <c r="I502" s="201"/>
      <c r="J502" s="201"/>
      <c r="K502" s="201"/>
      <c r="L502" s="201"/>
      <c r="M502" s="201"/>
      <c r="N502" s="201"/>
      <c r="O502" s="201"/>
      <c r="P502" s="201"/>
      <c r="Q502" s="201"/>
      <c r="R502" s="201"/>
    </row>
    <row r="503" spans="1:18">
      <c r="A503" s="173" t="str">
        <f t="shared" si="31"/>
        <v>22.1.2.442</v>
      </c>
      <c r="B503" s="173" t="str">
        <f t="shared" si="28"/>
        <v>22.1</v>
      </c>
      <c r="C503" s="173">
        <f t="shared" si="29"/>
        <v>2</v>
      </c>
      <c r="D503" s="173">
        <f t="shared" si="30"/>
        <v>442</v>
      </c>
      <c r="E503" s="204"/>
      <c r="F503" s="201"/>
      <c r="G503" s="201"/>
      <c r="H503" s="201"/>
      <c r="I503" s="201"/>
      <c r="J503" s="201"/>
      <c r="K503" s="201"/>
      <c r="L503" s="201"/>
      <c r="M503" s="201"/>
      <c r="N503" s="201"/>
      <c r="O503" s="201"/>
      <c r="P503" s="201"/>
      <c r="Q503" s="201"/>
      <c r="R503" s="201"/>
    </row>
    <row r="504" spans="1:18">
      <c r="A504" s="173" t="str">
        <f t="shared" si="31"/>
        <v>22.1.2.443</v>
      </c>
      <c r="B504" s="173" t="str">
        <f t="shared" si="28"/>
        <v>22.1</v>
      </c>
      <c r="C504" s="173">
        <f t="shared" si="29"/>
        <v>2</v>
      </c>
      <c r="D504" s="173">
        <f t="shared" si="30"/>
        <v>443</v>
      </c>
      <c r="E504" s="204"/>
      <c r="F504" s="201"/>
      <c r="G504" s="201"/>
      <c r="H504" s="201"/>
      <c r="I504" s="201"/>
      <c r="J504" s="201"/>
      <c r="K504" s="201"/>
      <c r="L504" s="201"/>
      <c r="M504" s="201"/>
      <c r="N504" s="201"/>
      <c r="O504" s="201"/>
      <c r="P504" s="201"/>
      <c r="Q504" s="201"/>
      <c r="R504" s="201"/>
    </row>
    <row r="505" spans="1:18">
      <c r="A505" s="173" t="str">
        <f t="shared" si="31"/>
        <v>22.1.2.444</v>
      </c>
      <c r="B505" s="173" t="str">
        <f t="shared" si="28"/>
        <v>22.1</v>
      </c>
      <c r="C505" s="173">
        <f t="shared" si="29"/>
        <v>2</v>
      </c>
      <c r="D505" s="173">
        <f t="shared" si="30"/>
        <v>444</v>
      </c>
      <c r="E505" s="204"/>
      <c r="F505" s="201"/>
      <c r="G505" s="201"/>
      <c r="H505" s="201"/>
      <c r="I505" s="201"/>
      <c r="J505" s="201"/>
      <c r="K505" s="201"/>
      <c r="L505" s="201"/>
      <c r="M505" s="201"/>
      <c r="N505" s="201"/>
      <c r="O505" s="201"/>
      <c r="P505" s="201"/>
      <c r="Q505" s="201"/>
      <c r="R505" s="201"/>
    </row>
    <row r="506" spans="1:18">
      <c r="A506" s="173" t="str">
        <f t="shared" si="31"/>
        <v>22.1.2.445</v>
      </c>
      <c r="B506" s="173" t="str">
        <f t="shared" si="28"/>
        <v>22.1</v>
      </c>
      <c r="C506" s="173">
        <f t="shared" si="29"/>
        <v>2</v>
      </c>
      <c r="D506" s="173">
        <f t="shared" si="30"/>
        <v>445</v>
      </c>
      <c r="E506" s="204"/>
      <c r="F506" s="201"/>
      <c r="G506" s="201"/>
      <c r="H506" s="201"/>
      <c r="I506" s="201"/>
      <c r="J506" s="201"/>
      <c r="K506" s="201"/>
      <c r="L506" s="201"/>
      <c r="M506" s="201"/>
      <c r="N506" s="201"/>
      <c r="O506" s="201"/>
      <c r="P506" s="201"/>
      <c r="Q506" s="201"/>
      <c r="R506" s="201"/>
    </row>
    <row r="507" spans="1:18">
      <c r="A507" s="173" t="str">
        <f t="shared" si="31"/>
        <v>22.1.2.446</v>
      </c>
      <c r="B507" s="173" t="str">
        <f t="shared" si="28"/>
        <v>22.1</v>
      </c>
      <c r="C507" s="173">
        <f t="shared" si="29"/>
        <v>2</v>
      </c>
      <c r="D507" s="173">
        <f t="shared" si="30"/>
        <v>446</v>
      </c>
      <c r="E507" s="204"/>
      <c r="F507" s="201"/>
      <c r="G507" s="201"/>
      <c r="H507" s="201"/>
      <c r="I507" s="201"/>
      <c r="J507" s="201"/>
      <c r="K507" s="201"/>
      <c r="L507" s="201"/>
      <c r="M507" s="201"/>
      <c r="N507" s="201"/>
      <c r="O507" s="201"/>
      <c r="P507" s="201"/>
      <c r="Q507" s="201"/>
      <c r="R507" s="201"/>
    </row>
    <row r="508" spans="1:18">
      <c r="A508" s="173" t="str">
        <f t="shared" si="31"/>
        <v>22.1.2.447</v>
      </c>
      <c r="B508" s="173" t="str">
        <f t="shared" si="28"/>
        <v>22.1</v>
      </c>
      <c r="C508" s="173">
        <f t="shared" si="29"/>
        <v>2</v>
      </c>
      <c r="D508" s="173">
        <f t="shared" si="30"/>
        <v>447</v>
      </c>
      <c r="E508" s="204"/>
      <c r="F508" s="201"/>
      <c r="G508" s="201"/>
      <c r="H508" s="201"/>
      <c r="I508" s="201"/>
      <c r="J508" s="201"/>
      <c r="K508" s="201"/>
      <c r="L508" s="201"/>
      <c r="M508" s="201"/>
      <c r="N508" s="201"/>
      <c r="O508" s="201"/>
      <c r="P508" s="201"/>
      <c r="Q508" s="201"/>
      <c r="R508" s="201"/>
    </row>
    <row r="509" spans="1:18">
      <c r="A509" s="173" t="str">
        <f t="shared" si="31"/>
        <v>22.1.2.448</v>
      </c>
      <c r="B509" s="173" t="str">
        <f t="shared" si="28"/>
        <v>22.1</v>
      </c>
      <c r="C509" s="173">
        <f t="shared" si="29"/>
        <v>2</v>
      </c>
      <c r="D509" s="173">
        <f t="shared" si="30"/>
        <v>448</v>
      </c>
      <c r="E509" s="204"/>
      <c r="F509" s="201"/>
      <c r="G509" s="201"/>
      <c r="H509" s="201"/>
      <c r="I509" s="201"/>
      <c r="J509" s="201"/>
      <c r="K509" s="201"/>
      <c r="L509" s="201"/>
      <c r="M509" s="201"/>
      <c r="N509" s="201"/>
      <c r="O509" s="201"/>
      <c r="P509" s="201"/>
      <c r="Q509" s="201"/>
      <c r="R509" s="201"/>
    </row>
    <row r="510" spans="1:18">
      <c r="A510" s="173" t="str">
        <f t="shared" si="31"/>
        <v>22.1.2.449</v>
      </c>
      <c r="B510" s="173" t="str">
        <f t="shared" si="28"/>
        <v>22.1</v>
      </c>
      <c r="C510" s="173">
        <f t="shared" si="29"/>
        <v>2</v>
      </c>
      <c r="D510" s="173">
        <f t="shared" si="30"/>
        <v>449</v>
      </c>
      <c r="E510" s="204"/>
      <c r="F510" s="201"/>
      <c r="G510" s="201"/>
      <c r="H510" s="201"/>
      <c r="I510" s="201"/>
      <c r="J510" s="201"/>
      <c r="K510" s="201"/>
      <c r="L510" s="201"/>
      <c r="M510" s="201"/>
      <c r="N510" s="201"/>
      <c r="O510" s="201"/>
      <c r="P510" s="201"/>
      <c r="Q510" s="201"/>
      <c r="R510" s="201"/>
    </row>
    <row r="511" spans="1:18">
      <c r="A511" s="173" t="str">
        <f t="shared" si="31"/>
        <v>22.1.2.450</v>
      </c>
      <c r="B511" s="173" t="str">
        <f t="shared" si="28"/>
        <v>22.1</v>
      </c>
      <c r="C511" s="173">
        <f t="shared" si="29"/>
        <v>2</v>
      </c>
      <c r="D511" s="173">
        <f t="shared" si="30"/>
        <v>450</v>
      </c>
      <c r="E511" s="204"/>
      <c r="F511" s="201"/>
      <c r="G511" s="201"/>
      <c r="H511" s="201"/>
      <c r="I511" s="201"/>
      <c r="J511" s="201"/>
      <c r="K511" s="201"/>
      <c r="L511" s="201"/>
      <c r="M511" s="201"/>
      <c r="N511" s="201"/>
      <c r="O511" s="201"/>
      <c r="P511" s="201"/>
      <c r="Q511" s="201"/>
      <c r="R511" s="201"/>
    </row>
    <row r="512" spans="1:18">
      <c r="A512" s="173" t="str">
        <f t="shared" si="31"/>
        <v>22.1.2.451</v>
      </c>
      <c r="B512" s="173" t="str">
        <f t="shared" ref="B512:B575" si="32">+B511</f>
        <v>22.1</v>
      </c>
      <c r="C512" s="173">
        <f t="shared" ref="C512:C575" si="33">+C511</f>
        <v>2</v>
      </c>
      <c r="D512" s="173">
        <f t="shared" ref="D512:D575" si="34">+D511+1</f>
        <v>451</v>
      </c>
      <c r="E512" s="204"/>
      <c r="F512" s="201"/>
      <c r="G512" s="201"/>
      <c r="H512" s="201"/>
      <c r="I512" s="201"/>
      <c r="J512" s="201"/>
      <c r="K512" s="201"/>
      <c r="L512" s="201"/>
      <c r="M512" s="201"/>
      <c r="N512" s="201"/>
      <c r="O512" s="201"/>
      <c r="P512" s="201"/>
      <c r="Q512" s="201"/>
      <c r="R512" s="201"/>
    </row>
    <row r="513" spans="1:18">
      <c r="A513" s="173" t="str">
        <f t="shared" si="31"/>
        <v>22.1.2.452</v>
      </c>
      <c r="B513" s="173" t="str">
        <f t="shared" si="32"/>
        <v>22.1</v>
      </c>
      <c r="C513" s="173">
        <f t="shared" si="33"/>
        <v>2</v>
      </c>
      <c r="D513" s="173">
        <f t="shared" si="34"/>
        <v>452</v>
      </c>
      <c r="E513" s="204"/>
      <c r="F513" s="201"/>
      <c r="G513" s="201"/>
      <c r="H513" s="201"/>
      <c r="I513" s="201"/>
      <c r="J513" s="201"/>
      <c r="K513" s="201"/>
      <c r="L513" s="201"/>
      <c r="M513" s="201"/>
      <c r="N513" s="201"/>
      <c r="O513" s="201"/>
      <c r="P513" s="201"/>
      <c r="Q513" s="201"/>
      <c r="R513" s="201"/>
    </row>
    <row r="514" spans="1:18">
      <c r="A514" s="173" t="str">
        <f t="shared" si="31"/>
        <v>22.1.2.453</v>
      </c>
      <c r="B514" s="173" t="str">
        <f t="shared" si="32"/>
        <v>22.1</v>
      </c>
      <c r="C514" s="173">
        <f t="shared" si="33"/>
        <v>2</v>
      </c>
      <c r="D514" s="173">
        <f t="shared" si="34"/>
        <v>453</v>
      </c>
      <c r="E514" s="204"/>
      <c r="F514" s="201"/>
      <c r="G514" s="201"/>
      <c r="H514" s="201"/>
      <c r="I514" s="201"/>
      <c r="J514" s="201"/>
      <c r="K514" s="201"/>
      <c r="L514" s="201"/>
      <c r="M514" s="201"/>
      <c r="N514" s="201"/>
      <c r="O514" s="201"/>
      <c r="P514" s="201"/>
      <c r="Q514" s="201"/>
      <c r="R514" s="201"/>
    </row>
    <row r="515" spans="1:18">
      <c r="A515" s="173" t="str">
        <f t="shared" si="31"/>
        <v>22.1.2.454</v>
      </c>
      <c r="B515" s="173" t="str">
        <f t="shared" si="32"/>
        <v>22.1</v>
      </c>
      <c r="C515" s="173">
        <f t="shared" si="33"/>
        <v>2</v>
      </c>
      <c r="D515" s="173">
        <f t="shared" si="34"/>
        <v>454</v>
      </c>
      <c r="E515" s="204"/>
      <c r="F515" s="201"/>
      <c r="G515" s="201"/>
      <c r="H515" s="201"/>
      <c r="I515" s="201"/>
      <c r="J515" s="201"/>
      <c r="K515" s="201"/>
      <c r="L515" s="201"/>
      <c r="M515" s="201"/>
      <c r="N515" s="201"/>
      <c r="O515" s="201"/>
      <c r="P515" s="201"/>
      <c r="Q515" s="201"/>
      <c r="R515" s="201"/>
    </row>
    <row r="516" spans="1:18">
      <c r="A516" s="173" t="str">
        <f t="shared" si="31"/>
        <v>22.1.2.455</v>
      </c>
      <c r="B516" s="173" t="str">
        <f t="shared" si="32"/>
        <v>22.1</v>
      </c>
      <c r="C516" s="173">
        <f t="shared" si="33"/>
        <v>2</v>
      </c>
      <c r="D516" s="173">
        <f t="shared" si="34"/>
        <v>455</v>
      </c>
      <c r="E516" s="204"/>
      <c r="F516" s="201"/>
      <c r="G516" s="201"/>
      <c r="H516" s="201"/>
      <c r="I516" s="201"/>
      <c r="J516" s="201"/>
      <c r="K516" s="201"/>
      <c r="L516" s="201"/>
      <c r="M516" s="201"/>
      <c r="N516" s="201"/>
      <c r="O516" s="201"/>
      <c r="P516" s="201"/>
      <c r="Q516" s="201"/>
      <c r="R516" s="201"/>
    </row>
    <row r="517" spans="1:18">
      <c r="A517" s="173" t="str">
        <f t="shared" si="31"/>
        <v>22.1.2.456</v>
      </c>
      <c r="B517" s="173" t="str">
        <f t="shared" si="32"/>
        <v>22.1</v>
      </c>
      <c r="C517" s="173">
        <f t="shared" si="33"/>
        <v>2</v>
      </c>
      <c r="D517" s="173">
        <f t="shared" si="34"/>
        <v>456</v>
      </c>
      <c r="E517" s="204"/>
      <c r="F517" s="201"/>
      <c r="G517" s="201"/>
      <c r="H517" s="201"/>
      <c r="I517" s="201"/>
      <c r="J517" s="201"/>
      <c r="K517" s="201"/>
      <c r="L517" s="201"/>
      <c r="M517" s="201"/>
      <c r="N517" s="201"/>
      <c r="O517" s="201"/>
      <c r="P517" s="201"/>
      <c r="Q517" s="201"/>
      <c r="R517" s="201"/>
    </row>
    <row r="518" spans="1:18">
      <c r="A518" s="173" t="str">
        <f t="shared" si="31"/>
        <v>22.1.2.457</v>
      </c>
      <c r="B518" s="173" t="str">
        <f t="shared" si="32"/>
        <v>22.1</v>
      </c>
      <c r="C518" s="173">
        <f t="shared" si="33"/>
        <v>2</v>
      </c>
      <c r="D518" s="173">
        <f t="shared" si="34"/>
        <v>457</v>
      </c>
      <c r="E518" s="204"/>
      <c r="F518" s="201"/>
      <c r="G518" s="201"/>
      <c r="H518" s="201"/>
      <c r="I518" s="201"/>
      <c r="J518" s="201"/>
      <c r="K518" s="201"/>
      <c r="L518" s="201"/>
      <c r="M518" s="201"/>
      <c r="N518" s="201"/>
      <c r="O518" s="201"/>
      <c r="P518" s="201"/>
      <c r="Q518" s="201"/>
      <c r="R518" s="201"/>
    </row>
    <row r="519" spans="1:18">
      <c r="A519" s="173" t="str">
        <f t="shared" si="31"/>
        <v>22.1.2.458</v>
      </c>
      <c r="B519" s="173" t="str">
        <f t="shared" si="32"/>
        <v>22.1</v>
      </c>
      <c r="C519" s="173">
        <f t="shared" si="33"/>
        <v>2</v>
      </c>
      <c r="D519" s="173">
        <f t="shared" si="34"/>
        <v>458</v>
      </c>
      <c r="E519" s="204"/>
      <c r="F519" s="201"/>
      <c r="G519" s="201"/>
      <c r="H519" s="201"/>
      <c r="I519" s="201"/>
      <c r="J519" s="201"/>
      <c r="K519" s="201"/>
      <c r="L519" s="201"/>
      <c r="M519" s="201"/>
      <c r="N519" s="201"/>
      <c r="O519" s="201"/>
      <c r="P519" s="201"/>
      <c r="Q519" s="201"/>
      <c r="R519" s="201"/>
    </row>
    <row r="520" spans="1:18">
      <c r="A520" s="173" t="str">
        <f t="shared" si="31"/>
        <v>22.1.2.459</v>
      </c>
      <c r="B520" s="173" t="str">
        <f t="shared" si="32"/>
        <v>22.1</v>
      </c>
      <c r="C520" s="173">
        <f t="shared" si="33"/>
        <v>2</v>
      </c>
      <c r="D520" s="173">
        <f t="shared" si="34"/>
        <v>459</v>
      </c>
      <c r="E520" s="204"/>
      <c r="F520" s="201"/>
      <c r="G520" s="201"/>
      <c r="H520" s="201"/>
      <c r="I520" s="201"/>
      <c r="J520" s="201"/>
      <c r="K520" s="201"/>
      <c r="L520" s="201"/>
      <c r="M520" s="201"/>
      <c r="N520" s="201"/>
      <c r="O520" s="201"/>
      <c r="P520" s="201"/>
      <c r="Q520" s="201"/>
      <c r="R520" s="201"/>
    </row>
    <row r="521" spans="1:18">
      <c r="A521" s="173" t="str">
        <f t="shared" si="31"/>
        <v>22.1.2.460</v>
      </c>
      <c r="B521" s="173" t="str">
        <f t="shared" si="32"/>
        <v>22.1</v>
      </c>
      <c r="C521" s="173">
        <f t="shared" si="33"/>
        <v>2</v>
      </c>
      <c r="D521" s="173">
        <f t="shared" si="34"/>
        <v>460</v>
      </c>
      <c r="E521" s="204"/>
      <c r="F521" s="201"/>
      <c r="G521" s="201"/>
      <c r="H521" s="201"/>
      <c r="I521" s="201"/>
      <c r="J521" s="201"/>
      <c r="K521" s="201"/>
      <c r="L521" s="201"/>
      <c r="M521" s="201"/>
      <c r="N521" s="201"/>
      <c r="O521" s="201"/>
      <c r="P521" s="201"/>
      <c r="Q521" s="201"/>
      <c r="R521" s="201"/>
    </row>
    <row r="522" spans="1:18">
      <c r="A522" s="173" t="str">
        <f t="shared" si="31"/>
        <v>22.1.2.461</v>
      </c>
      <c r="B522" s="173" t="str">
        <f t="shared" si="32"/>
        <v>22.1</v>
      </c>
      <c r="C522" s="173">
        <f t="shared" si="33"/>
        <v>2</v>
      </c>
      <c r="D522" s="173">
        <f t="shared" si="34"/>
        <v>461</v>
      </c>
      <c r="E522" s="204"/>
      <c r="F522" s="201"/>
      <c r="G522" s="201"/>
      <c r="H522" s="201"/>
      <c r="I522" s="201"/>
      <c r="J522" s="201"/>
      <c r="K522" s="201"/>
      <c r="L522" s="201"/>
      <c r="M522" s="201"/>
      <c r="N522" s="201"/>
      <c r="O522" s="201"/>
      <c r="P522" s="201"/>
      <c r="Q522" s="201"/>
      <c r="R522" s="201"/>
    </row>
    <row r="523" spans="1:18">
      <c r="A523" s="173" t="str">
        <f t="shared" si="31"/>
        <v>22.1.2.462</v>
      </c>
      <c r="B523" s="173" t="str">
        <f t="shared" si="32"/>
        <v>22.1</v>
      </c>
      <c r="C523" s="173">
        <f t="shared" si="33"/>
        <v>2</v>
      </c>
      <c r="D523" s="173">
        <f t="shared" si="34"/>
        <v>462</v>
      </c>
      <c r="E523" s="204"/>
      <c r="F523" s="201"/>
      <c r="G523" s="201"/>
      <c r="H523" s="201"/>
      <c r="I523" s="201"/>
      <c r="J523" s="201"/>
      <c r="K523" s="201"/>
      <c r="L523" s="201"/>
      <c r="M523" s="201"/>
      <c r="N523" s="201"/>
      <c r="O523" s="201"/>
      <c r="P523" s="201"/>
      <c r="Q523" s="201"/>
      <c r="R523" s="201"/>
    </row>
    <row r="524" spans="1:18">
      <c r="A524" s="173" t="str">
        <f t="shared" si="31"/>
        <v>22.1.2.463</v>
      </c>
      <c r="B524" s="173" t="str">
        <f t="shared" si="32"/>
        <v>22.1</v>
      </c>
      <c r="C524" s="173">
        <f t="shared" si="33"/>
        <v>2</v>
      </c>
      <c r="D524" s="173">
        <f t="shared" si="34"/>
        <v>463</v>
      </c>
      <c r="E524" s="204"/>
      <c r="F524" s="201"/>
      <c r="G524" s="201"/>
      <c r="H524" s="201"/>
      <c r="I524" s="201"/>
      <c r="J524" s="201"/>
      <c r="K524" s="201"/>
      <c r="L524" s="201"/>
      <c r="M524" s="201"/>
      <c r="N524" s="201"/>
      <c r="O524" s="201"/>
      <c r="P524" s="201"/>
      <c r="Q524" s="201"/>
      <c r="R524" s="201"/>
    </row>
    <row r="525" spans="1:18">
      <c r="A525" s="173" t="str">
        <f t="shared" si="31"/>
        <v>22.1.2.464</v>
      </c>
      <c r="B525" s="173" t="str">
        <f t="shared" si="32"/>
        <v>22.1</v>
      </c>
      <c r="C525" s="173">
        <f t="shared" si="33"/>
        <v>2</v>
      </c>
      <c r="D525" s="173">
        <f t="shared" si="34"/>
        <v>464</v>
      </c>
      <c r="E525" s="204"/>
      <c r="F525" s="201"/>
      <c r="G525" s="201"/>
      <c r="H525" s="201"/>
      <c r="I525" s="201"/>
      <c r="J525" s="201"/>
      <c r="K525" s="201"/>
      <c r="L525" s="201"/>
      <c r="M525" s="201"/>
      <c r="N525" s="201"/>
      <c r="O525" s="201"/>
      <c r="P525" s="201"/>
      <c r="Q525" s="201"/>
      <c r="R525" s="201"/>
    </row>
    <row r="526" spans="1:18">
      <c r="A526" s="173" t="str">
        <f t="shared" si="31"/>
        <v>22.1.2.465</v>
      </c>
      <c r="B526" s="173" t="str">
        <f t="shared" si="32"/>
        <v>22.1</v>
      </c>
      <c r="C526" s="173">
        <f t="shared" si="33"/>
        <v>2</v>
      </c>
      <c r="D526" s="173">
        <f t="shared" si="34"/>
        <v>465</v>
      </c>
      <c r="E526" s="204"/>
      <c r="F526" s="201"/>
      <c r="G526" s="201"/>
      <c r="H526" s="201"/>
      <c r="I526" s="201"/>
      <c r="J526" s="201"/>
      <c r="K526" s="201"/>
      <c r="L526" s="201"/>
      <c r="M526" s="201"/>
      <c r="N526" s="201"/>
      <c r="O526" s="201"/>
      <c r="P526" s="201"/>
      <c r="Q526" s="201"/>
      <c r="R526" s="201"/>
    </row>
    <row r="527" spans="1:18">
      <c r="A527" s="173" t="str">
        <f t="shared" si="31"/>
        <v>22.1.2.466</v>
      </c>
      <c r="B527" s="173" t="str">
        <f t="shared" si="32"/>
        <v>22.1</v>
      </c>
      <c r="C527" s="173">
        <f t="shared" si="33"/>
        <v>2</v>
      </c>
      <c r="D527" s="173">
        <f t="shared" si="34"/>
        <v>466</v>
      </c>
      <c r="E527" s="204"/>
      <c r="F527" s="201"/>
      <c r="G527" s="201"/>
      <c r="H527" s="201"/>
      <c r="I527" s="201"/>
      <c r="J527" s="201"/>
      <c r="K527" s="201"/>
      <c r="L527" s="201"/>
      <c r="M527" s="201"/>
      <c r="N527" s="201"/>
      <c r="O527" s="201"/>
      <c r="P527" s="201"/>
      <c r="Q527" s="201"/>
      <c r="R527" s="201"/>
    </row>
    <row r="528" spans="1:18">
      <c r="A528" s="173" t="str">
        <f t="shared" si="31"/>
        <v>22.1.2.467</v>
      </c>
      <c r="B528" s="173" t="str">
        <f t="shared" si="32"/>
        <v>22.1</v>
      </c>
      <c r="C528" s="173">
        <f t="shared" si="33"/>
        <v>2</v>
      </c>
      <c r="D528" s="173">
        <f t="shared" si="34"/>
        <v>467</v>
      </c>
      <c r="E528" s="204"/>
      <c r="F528" s="201"/>
      <c r="G528" s="201"/>
      <c r="H528" s="201"/>
      <c r="I528" s="201"/>
      <c r="J528" s="201"/>
      <c r="K528" s="201"/>
      <c r="L528" s="201"/>
      <c r="M528" s="201"/>
      <c r="N528" s="201"/>
      <c r="O528" s="201"/>
      <c r="P528" s="201"/>
      <c r="Q528" s="201"/>
      <c r="R528" s="201"/>
    </row>
    <row r="529" spans="1:18">
      <c r="A529" s="173" t="str">
        <f t="shared" ref="A529:A592" si="35">CONCATENATE(B529,".",C529,".",D529)</f>
        <v>22.1.2.468</v>
      </c>
      <c r="B529" s="173" t="str">
        <f t="shared" si="32"/>
        <v>22.1</v>
      </c>
      <c r="C529" s="173">
        <f t="shared" si="33"/>
        <v>2</v>
      </c>
      <c r="D529" s="173">
        <f t="shared" si="34"/>
        <v>468</v>
      </c>
      <c r="E529" s="204"/>
      <c r="F529" s="201"/>
      <c r="G529" s="201"/>
      <c r="H529" s="201"/>
      <c r="I529" s="201"/>
      <c r="J529" s="201"/>
      <c r="K529" s="201"/>
      <c r="L529" s="201"/>
      <c r="M529" s="201"/>
      <c r="N529" s="201"/>
      <c r="O529" s="201"/>
      <c r="P529" s="201"/>
      <c r="Q529" s="201"/>
      <c r="R529" s="201"/>
    </row>
    <row r="530" spans="1:18">
      <c r="A530" s="173" t="str">
        <f t="shared" si="35"/>
        <v>22.1.2.469</v>
      </c>
      <c r="B530" s="173" t="str">
        <f t="shared" si="32"/>
        <v>22.1</v>
      </c>
      <c r="C530" s="173">
        <f t="shared" si="33"/>
        <v>2</v>
      </c>
      <c r="D530" s="173">
        <f t="shared" si="34"/>
        <v>469</v>
      </c>
      <c r="E530" s="204"/>
      <c r="F530" s="201"/>
      <c r="G530" s="201"/>
      <c r="H530" s="201"/>
      <c r="I530" s="201"/>
      <c r="J530" s="201"/>
      <c r="K530" s="201"/>
      <c r="L530" s="201"/>
      <c r="M530" s="201"/>
      <c r="N530" s="201"/>
      <c r="O530" s="201"/>
      <c r="P530" s="201"/>
      <c r="Q530" s="201"/>
      <c r="R530" s="201"/>
    </row>
    <row r="531" spans="1:18">
      <c r="A531" s="173" t="str">
        <f t="shared" si="35"/>
        <v>22.1.2.470</v>
      </c>
      <c r="B531" s="173" t="str">
        <f t="shared" si="32"/>
        <v>22.1</v>
      </c>
      <c r="C531" s="173">
        <f t="shared" si="33"/>
        <v>2</v>
      </c>
      <c r="D531" s="173">
        <f t="shared" si="34"/>
        <v>470</v>
      </c>
      <c r="E531" s="204"/>
      <c r="F531" s="201"/>
      <c r="G531" s="201"/>
      <c r="H531" s="201"/>
      <c r="I531" s="201"/>
      <c r="J531" s="201"/>
      <c r="K531" s="201"/>
      <c r="L531" s="201"/>
      <c r="M531" s="201"/>
      <c r="N531" s="201"/>
      <c r="O531" s="201"/>
      <c r="P531" s="201"/>
      <c r="Q531" s="201"/>
      <c r="R531" s="201"/>
    </row>
    <row r="532" spans="1:18">
      <c r="A532" s="173" t="str">
        <f t="shared" si="35"/>
        <v>22.1.2.471</v>
      </c>
      <c r="B532" s="173" t="str">
        <f t="shared" si="32"/>
        <v>22.1</v>
      </c>
      <c r="C532" s="173">
        <f t="shared" si="33"/>
        <v>2</v>
      </c>
      <c r="D532" s="173">
        <f t="shared" si="34"/>
        <v>471</v>
      </c>
      <c r="E532" s="204"/>
      <c r="F532" s="201"/>
      <c r="G532" s="201"/>
      <c r="H532" s="201"/>
      <c r="I532" s="201"/>
      <c r="J532" s="201"/>
      <c r="K532" s="201"/>
      <c r="L532" s="201"/>
      <c r="M532" s="201"/>
      <c r="N532" s="201"/>
      <c r="O532" s="201"/>
      <c r="P532" s="201"/>
      <c r="Q532" s="201"/>
      <c r="R532" s="201"/>
    </row>
    <row r="533" spans="1:18">
      <c r="A533" s="173" t="str">
        <f t="shared" si="35"/>
        <v>22.1.2.472</v>
      </c>
      <c r="B533" s="173" t="str">
        <f t="shared" si="32"/>
        <v>22.1</v>
      </c>
      <c r="C533" s="173">
        <f t="shared" si="33"/>
        <v>2</v>
      </c>
      <c r="D533" s="173">
        <f t="shared" si="34"/>
        <v>472</v>
      </c>
      <c r="E533" s="204"/>
      <c r="F533" s="201"/>
      <c r="G533" s="201"/>
      <c r="H533" s="201"/>
      <c r="I533" s="201"/>
      <c r="J533" s="201"/>
      <c r="K533" s="201"/>
      <c r="L533" s="201"/>
      <c r="M533" s="201"/>
      <c r="N533" s="201"/>
      <c r="O533" s="201"/>
      <c r="P533" s="201"/>
      <c r="Q533" s="201"/>
      <c r="R533" s="201"/>
    </row>
    <row r="534" spans="1:18">
      <c r="A534" s="173" t="str">
        <f t="shared" si="35"/>
        <v>22.1.2.473</v>
      </c>
      <c r="B534" s="173" t="str">
        <f t="shared" si="32"/>
        <v>22.1</v>
      </c>
      <c r="C534" s="173">
        <f t="shared" si="33"/>
        <v>2</v>
      </c>
      <c r="D534" s="173">
        <f t="shared" si="34"/>
        <v>473</v>
      </c>
      <c r="E534" s="204"/>
      <c r="F534" s="201"/>
      <c r="G534" s="201"/>
      <c r="H534" s="201"/>
      <c r="I534" s="201"/>
      <c r="J534" s="201"/>
      <c r="K534" s="201"/>
      <c r="L534" s="201"/>
      <c r="M534" s="201"/>
      <c r="N534" s="201"/>
      <c r="O534" s="201"/>
      <c r="P534" s="201"/>
      <c r="Q534" s="201"/>
      <c r="R534" s="201"/>
    </row>
    <row r="535" spans="1:18">
      <c r="A535" s="173" t="str">
        <f t="shared" si="35"/>
        <v>22.1.2.474</v>
      </c>
      <c r="B535" s="173" t="str">
        <f t="shared" si="32"/>
        <v>22.1</v>
      </c>
      <c r="C535" s="173">
        <f t="shared" si="33"/>
        <v>2</v>
      </c>
      <c r="D535" s="173">
        <f t="shared" si="34"/>
        <v>474</v>
      </c>
      <c r="E535" s="204"/>
      <c r="F535" s="201"/>
      <c r="G535" s="201"/>
      <c r="H535" s="201"/>
      <c r="I535" s="201"/>
      <c r="J535" s="201"/>
      <c r="K535" s="201"/>
      <c r="L535" s="201"/>
      <c r="M535" s="201"/>
      <c r="N535" s="201"/>
      <c r="O535" s="201"/>
      <c r="P535" s="201"/>
      <c r="Q535" s="201"/>
      <c r="R535" s="201"/>
    </row>
    <row r="536" spans="1:18">
      <c r="A536" s="173" t="str">
        <f t="shared" si="35"/>
        <v>22.1.2.475</v>
      </c>
      <c r="B536" s="173" t="str">
        <f t="shared" si="32"/>
        <v>22.1</v>
      </c>
      <c r="C536" s="173">
        <f t="shared" si="33"/>
        <v>2</v>
      </c>
      <c r="D536" s="173">
        <f t="shared" si="34"/>
        <v>475</v>
      </c>
      <c r="E536" s="204"/>
      <c r="F536" s="201"/>
      <c r="G536" s="201"/>
      <c r="H536" s="201"/>
      <c r="I536" s="201"/>
      <c r="J536" s="201"/>
      <c r="K536" s="201"/>
      <c r="L536" s="201"/>
      <c r="M536" s="201"/>
      <c r="N536" s="201"/>
      <c r="O536" s="201"/>
      <c r="P536" s="201"/>
      <c r="Q536" s="201"/>
      <c r="R536" s="201"/>
    </row>
    <row r="537" spans="1:18">
      <c r="A537" s="173" t="str">
        <f t="shared" si="35"/>
        <v>22.1.2.476</v>
      </c>
      <c r="B537" s="173" t="str">
        <f t="shared" si="32"/>
        <v>22.1</v>
      </c>
      <c r="C537" s="173">
        <f t="shared" si="33"/>
        <v>2</v>
      </c>
      <c r="D537" s="173">
        <f t="shared" si="34"/>
        <v>476</v>
      </c>
      <c r="E537" s="204"/>
      <c r="F537" s="201"/>
      <c r="G537" s="201"/>
      <c r="H537" s="201"/>
      <c r="I537" s="201"/>
      <c r="J537" s="201"/>
      <c r="K537" s="201"/>
      <c r="L537" s="201"/>
      <c r="M537" s="201"/>
      <c r="N537" s="201"/>
      <c r="O537" s="201"/>
      <c r="P537" s="201"/>
      <c r="Q537" s="201"/>
      <c r="R537" s="201"/>
    </row>
    <row r="538" spans="1:18">
      <c r="A538" s="173" t="str">
        <f t="shared" si="35"/>
        <v>22.1.2.477</v>
      </c>
      <c r="B538" s="173" t="str">
        <f t="shared" si="32"/>
        <v>22.1</v>
      </c>
      <c r="C538" s="173">
        <f t="shared" si="33"/>
        <v>2</v>
      </c>
      <c r="D538" s="173">
        <f t="shared" si="34"/>
        <v>477</v>
      </c>
      <c r="E538" s="204"/>
      <c r="F538" s="201"/>
      <c r="G538" s="201"/>
      <c r="H538" s="201"/>
      <c r="I538" s="201"/>
      <c r="J538" s="201"/>
      <c r="K538" s="201"/>
      <c r="L538" s="201"/>
      <c r="M538" s="201"/>
      <c r="N538" s="201"/>
      <c r="O538" s="201"/>
      <c r="P538" s="201"/>
      <c r="Q538" s="201"/>
      <c r="R538" s="201"/>
    </row>
    <row r="539" spans="1:18">
      <c r="A539" s="173" t="str">
        <f t="shared" si="35"/>
        <v>22.1.2.478</v>
      </c>
      <c r="B539" s="173" t="str">
        <f t="shared" si="32"/>
        <v>22.1</v>
      </c>
      <c r="C539" s="173">
        <f t="shared" si="33"/>
        <v>2</v>
      </c>
      <c r="D539" s="173">
        <f t="shared" si="34"/>
        <v>478</v>
      </c>
      <c r="E539" s="204"/>
      <c r="F539" s="201"/>
      <c r="G539" s="201"/>
      <c r="H539" s="201"/>
      <c r="I539" s="201"/>
      <c r="J539" s="201"/>
      <c r="K539" s="201"/>
      <c r="L539" s="201"/>
      <c r="M539" s="201"/>
      <c r="N539" s="201"/>
      <c r="O539" s="201"/>
      <c r="P539" s="201"/>
      <c r="Q539" s="201"/>
      <c r="R539" s="201"/>
    </row>
    <row r="540" spans="1:18">
      <c r="A540" s="173" t="str">
        <f t="shared" si="35"/>
        <v>22.1.2.479</v>
      </c>
      <c r="B540" s="173" t="str">
        <f t="shared" si="32"/>
        <v>22.1</v>
      </c>
      <c r="C540" s="173">
        <f t="shared" si="33"/>
        <v>2</v>
      </c>
      <c r="D540" s="173">
        <f t="shared" si="34"/>
        <v>479</v>
      </c>
      <c r="E540" s="204"/>
      <c r="F540" s="201"/>
      <c r="G540" s="201"/>
      <c r="H540" s="201"/>
      <c r="I540" s="201"/>
      <c r="J540" s="201"/>
      <c r="K540" s="201"/>
      <c r="L540" s="201"/>
      <c r="M540" s="201"/>
      <c r="N540" s="201"/>
      <c r="O540" s="201"/>
      <c r="P540" s="201"/>
      <c r="Q540" s="201"/>
      <c r="R540" s="201"/>
    </row>
    <row r="541" spans="1:18">
      <c r="A541" s="173" t="str">
        <f t="shared" si="35"/>
        <v>22.1.2.480</v>
      </c>
      <c r="B541" s="173" t="str">
        <f t="shared" si="32"/>
        <v>22.1</v>
      </c>
      <c r="C541" s="173">
        <f t="shared" si="33"/>
        <v>2</v>
      </c>
      <c r="D541" s="173">
        <f t="shared" si="34"/>
        <v>480</v>
      </c>
      <c r="E541" s="204"/>
      <c r="F541" s="201"/>
      <c r="G541" s="201"/>
      <c r="H541" s="201"/>
      <c r="I541" s="201"/>
      <c r="J541" s="201"/>
      <c r="K541" s="201"/>
      <c r="L541" s="201"/>
      <c r="M541" s="201"/>
      <c r="N541" s="201"/>
      <c r="O541" s="201"/>
      <c r="P541" s="201"/>
      <c r="Q541" s="201"/>
      <c r="R541" s="201"/>
    </row>
    <row r="542" spans="1:18">
      <c r="A542" s="173" t="str">
        <f t="shared" si="35"/>
        <v>22.1.2.481</v>
      </c>
      <c r="B542" s="173" t="str">
        <f t="shared" si="32"/>
        <v>22.1</v>
      </c>
      <c r="C542" s="173">
        <f t="shared" si="33"/>
        <v>2</v>
      </c>
      <c r="D542" s="173">
        <f t="shared" si="34"/>
        <v>481</v>
      </c>
      <c r="E542" s="204"/>
      <c r="F542" s="201"/>
      <c r="G542" s="201"/>
      <c r="H542" s="201"/>
      <c r="I542" s="201"/>
      <c r="J542" s="201"/>
      <c r="K542" s="201"/>
      <c r="L542" s="201"/>
      <c r="M542" s="201"/>
      <c r="N542" s="201"/>
      <c r="O542" s="201"/>
      <c r="P542" s="201"/>
      <c r="Q542" s="201"/>
      <c r="R542" s="201"/>
    </row>
    <row r="543" spans="1:18">
      <c r="A543" s="173" t="str">
        <f t="shared" si="35"/>
        <v>22.1.2.482</v>
      </c>
      <c r="B543" s="173" t="str">
        <f t="shared" si="32"/>
        <v>22.1</v>
      </c>
      <c r="C543" s="173">
        <f t="shared" si="33"/>
        <v>2</v>
      </c>
      <c r="D543" s="173">
        <f t="shared" si="34"/>
        <v>482</v>
      </c>
      <c r="E543" s="204"/>
      <c r="F543" s="201"/>
      <c r="G543" s="201"/>
      <c r="H543" s="201"/>
      <c r="I543" s="201"/>
      <c r="J543" s="201"/>
      <c r="K543" s="201"/>
      <c r="L543" s="201"/>
      <c r="M543" s="201"/>
      <c r="N543" s="201"/>
      <c r="O543" s="201"/>
      <c r="P543" s="201"/>
      <c r="Q543" s="201"/>
      <c r="R543" s="201"/>
    </row>
    <row r="544" spans="1:18">
      <c r="A544" s="173" t="str">
        <f t="shared" si="35"/>
        <v>22.1.2.483</v>
      </c>
      <c r="B544" s="173" t="str">
        <f t="shared" si="32"/>
        <v>22.1</v>
      </c>
      <c r="C544" s="173">
        <f t="shared" si="33"/>
        <v>2</v>
      </c>
      <c r="D544" s="173">
        <f t="shared" si="34"/>
        <v>483</v>
      </c>
      <c r="E544" s="204"/>
      <c r="F544" s="201"/>
      <c r="G544" s="201"/>
      <c r="H544" s="201"/>
      <c r="I544" s="201"/>
      <c r="J544" s="201"/>
      <c r="K544" s="201"/>
      <c r="L544" s="201"/>
      <c r="M544" s="201"/>
      <c r="N544" s="201"/>
      <c r="O544" s="201"/>
      <c r="P544" s="201"/>
      <c r="Q544" s="201"/>
      <c r="R544" s="201"/>
    </row>
    <row r="545" spans="1:18">
      <c r="A545" s="173" t="str">
        <f t="shared" si="35"/>
        <v>22.1.2.484</v>
      </c>
      <c r="B545" s="173" t="str">
        <f t="shared" si="32"/>
        <v>22.1</v>
      </c>
      <c r="C545" s="173">
        <f t="shared" si="33"/>
        <v>2</v>
      </c>
      <c r="D545" s="173">
        <f t="shared" si="34"/>
        <v>484</v>
      </c>
      <c r="E545" s="204"/>
      <c r="F545" s="201"/>
      <c r="G545" s="201"/>
      <c r="H545" s="201"/>
      <c r="I545" s="201"/>
      <c r="J545" s="201"/>
      <c r="K545" s="201"/>
      <c r="L545" s="201"/>
      <c r="M545" s="201"/>
      <c r="N545" s="201"/>
      <c r="O545" s="201"/>
      <c r="P545" s="201"/>
      <c r="Q545" s="201"/>
      <c r="R545" s="201"/>
    </row>
    <row r="546" spans="1:18">
      <c r="A546" s="173" t="str">
        <f t="shared" si="35"/>
        <v>22.1.2.485</v>
      </c>
      <c r="B546" s="173" t="str">
        <f t="shared" si="32"/>
        <v>22.1</v>
      </c>
      <c r="C546" s="173">
        <f t="shared" si="33"/>
        <v>2</v>
      </c>
      <c r="D546" s="173">
        <f t="shared" si="34"/>
        <v>485</v>
      </c>
      <c r="E546" s="204"/>
      <c r="F546" s="201"/>
      <c r="G546" s="201"/>
      <c r="H546" s="201"/>
      <c r="I546" s="201"/>
      <c r="J546" s="201"/>
      <c r="K546" s="201"/>
      <c r="L546" s="201"/>
      <c r="M546" s="201"/>
      <c r="N546" s="201"/>
      <c r="O546" s="201"/>
      <c r="P546" s="201"/>
      <c r="Q546" s="201"/>
      <c r="R546" s="201"/>
    </row>
    <row r="547" spans="1:18">
      <c r="A547" s="173" t="str">
        <f t="shared" si="35"/>
        <v>22.1.2.486</v>
      </c>
      <c r="B547" s="173" t="str">
        <f t="shared" si="32"/>
        <v>22.1</v>
      </c>
      <c r="C547" s="173">
        <f t="shared" si="33"/>
        <v>2</v>
      </c>
      <c r="D547" s="173">
        <f t="shared" si="34"/>
        <v>486</v>
      </c>
      <c r="E547" s="204"/>
      <c r="F547" s="201"/>
      <c r="G547" s="201"/>
      <c r="H547" s="201"/>
      <c r="I547" s="201"/>
      <c r="J547" s="201"/>
      <c r="K547" s="201"/>
      <c r="L547" s="201"/>
      <c r="M547" s="201"/>
      <c r="N547" s="201"/>
      <c r="O547" s="201"/>
      <c r="P547" s="201"/>
      <c r="Q547" s="201"/>
      <c r="R547" s="201"/>
    </row>
    <row r="548" spans="1:18">
      <c r="A548" s="173" t="str">
        <f t="shared" si="35"/>
        <v>22.1.2.487</v>
      </c>
      <c r="B548" s="173" t="str">
        <f t="shared" si="32"/>
        <v>22.1</v>
      </c>
      <c r="C548" s="173">
        <f t="shared" si="33"/>
        <v>2</v>
      </c>
      <c r="D548" s="173">
        <f t="shared" si="34"/>
        <v>487</v>
      </c>
      <c r="E548" s="204"/>
      <c r="F548" s="201"/>
      <c r="G548" s="201"/>
      <c r="H548" s="201"/>
      <c r="I548" s="201"/>
      <c r="J548" s="201"/>
      <c r="K548" s="201"/>
      <c r="L548" s="201"/>
      <c r="M548" s="201"/>
      <c r="N548" s="201"/>
      <c r="O548" s="201"/>
      <c r="P548" s="201"/>
      <c r="Q548" s="201"/>
      <c r="R548" s="201"/>
    </row>
    <row r="549" spans="1:18">
      <c r="A549" s="173" t="str">
        <f t="shared" si="35"/>
        <v>22.1.2.488</v>
      </c>
      <c r="B549" s="173" t="str">
        <f t="shared" si="32"/>
        <v>22.1</v>
      </c>
      <c r="C549" s="173">
        <f t="shared" si="33"/>
        <v>2</v>
      </c>
      <c r="D549" s="173">
        <f t="shared" si="34"/>
        <v>488</v>
      </c>
      <c r="E549" s="204"/>
      <c r="F549" s="201"/>
      <c r="G549" s="201"/>
      <c r="H549" s="201"/>
      <c r="I549" s="201"/>
      <c r="J549" s="201"/>
      <c r="K549" s="201"/>
      <c r="L549" s="201"/>
      <c r="M549" s="201"/>
      <c r="N549" s="201"/>
      <c r="O549" s="201"/>
      <c r="P549" s="201"/>
      <c r="Q549" s="201"/>
      <c r="R549" s="201"/>
    </row>
    <row r="550" spans="1:18">
      <c r="A550" s="173" t="str">
        <f t="shared" si="35"/>
        <v>22.1.2.489</v>
      </c>
      <c r="B550" s="173" t="str">
        <f t="shared" si="32"/>
        <v>22.1</v>
      </c>
      <c r="C550" s="173">
        <f t="shared" si="33"/>
        <v>2</v>
      </c>
      <c r="D550" s="173">
        <f t="shared" si="34"/>
        <v>489</v>
      </c>
      <c r="E550" s="204"/>
      <c r="F550" s="201"/>
      <c r="G550" s="201"/>
      <c r="H550" s="201"/>
      <c r="I550" s="201"/>
      <c r="J550" s="201"/>
      <c r="K550" s="201"/>
      <c r="L550" s="201"/>
      <c r="M550" s="201"/>
      <c r="N550" s="201"/>
      <c r="O550" s="201"/>
      <c r="P550" s="201"/>
      <c r="Q550" s="201"/>
      <c r="R550" s="201"/>
    </row>
    <row r="551" spans="1:18">
      <c r="A551" s="173" t="str">
        <f t="shared" si="35"/>
        <v>22.1.2.490</v>
      </c>
      <c r="B551" s="173" t="str">
        <f t="shared" si="32"/>
        <v>22.1</v>
      </c>
      <c r="C551" s="173">
        <f t="shared" si="33"/>
        <v>2</v>
      </c>
      <c r="D551" s="173">
        <f t="shared" si="34"/>
        <v>490</v>
      </c>
      <c r="E551" s="204"/>
      <c r="F551" s="201"/>
      <c r="G551" s="201"/>
      <c r="H551" s="201"/>
      <c r="I551" s="201"/>
      <c r="J551" s="201"/>
      <c r="K551" s="201"/>
      <c r="L551" s="201"/>
      <c r="M551" s="201"/>
      <c r="N551" s="201"/>
      <c r="O551" s="201"/>
      <c r="P551" s="201"/>
      <c r="Q551" s="201"/>
      <c r="R551" s="201"/>
    </row>
    <row r="552" spans="1:18">
      <c r="A552" s="173" t="str">
        <f t="shared" si="35"/>
        <v>22.1.2.491</v>
      </c>
      <c r="B552" s="173" t="str">
        <f t="shared" si="32"/>
        <v>22.1</v>
      </c>
      <c r="C552" s="173">
        <f t="shared" si="33"/>
        <v>2</v>
      </c>
      <c r="D552" s="173">
        <f t="shared" si="34"/>
        <v>491</v>
      </c>
      <c r="E552" s="204"/>
      <c r="F552" s="201"/>
      <c r="G552" s="201"/>
      <c r="H552" s="201"/>
      <c r="I552" s="201"/>
      <c r="J552" s="201"/>
      <c r="K552" s="201"/>
      <c r="L552" s="201"/>
      <c r="M552" s="201"/>
      <c r="N552" s="201"/>
      <c r="O552" s="201"/>
      <c r="P552" s="201"/>
      <c r="Q552" s="201"/>
      <c r="R552" s="201"/>
    </row>
    <row r="553" spans="1:18">
      <c r="A553" s="173" t="str">
        <f t="shared" si="35"/>
        <v>22.1.2.492</v>
      </c>
      <c r="B553" s="173" t="str">
        <f t="shared" si="32"/>
        <v>22.1</v>
      </c>
      <c r="C553" s="173">
        <f t="shared" si="33"/>
        <v>2</v>
      </c>
      <c r="D553" s="173">
        <f t="shared" si="34"/>
        <v>492</v>
      </c>
      <c r="E553" s="204"/>
      <c r="F553" s="201"/>
      <c r="G553" s="201"/>
      <c r="H553" s="201"/>
      <c r="I553" s="201"/>
      <c r="J553" s="201"/>
      <c r="K553" s="201"/>
      <c r="L553" s="201"/>
      <c r="M553" s="201"/>
      <c r="N553" s="201"/>
      <c r="O553" s="201"/>
      <c r="P553" s="201"/>
      <c r="Q553" s="201"/>
      <c r="R553" s="201"/>
    </row>
    <row r="554" spans="1:18">
      <c r="A554" s="173" t="str">
        <f t="shared" si="35"/>
        <v>22.1.2.493</v>
      </c>
      <c r="B554" s="173" t="str">
        <f t="shared" si="32"/>
        <v>22.1</v>
      </c>
      <c r="C554" s="173">
        <f t="shared" si="33"/>
        <v>2</v>
      </c>
      <c r="D554" s="173">
        <f t="shared" si="34"/>
        <v>493</v>
      </c>
      <c r="E554" s="204"/>
      <c r="F554" s="201"/>
      <c r="G554" s="201"/>
      <c r="H554" s="201"/>
      <c r="I554" s="201"/>
      <c r="J554" s="201"/>
      <c r="K554" s="201"/>
      <c r="L554" s="201"/>
      <c r="M554" s="201"/>
      <c r="N554" s="201"/>
      <c r="O554" s="201"/>
      <c r="P554" s="201"/>
      <c r="Q554" s="201"/>
      <c r="R554" s="201"/>
    </row>
    <row r="555" spans="1:18">
      <c r="A555" s="173" t="str">
        <f t="shared" si="35"/>
        <v>22.1.2.494</v>
      </c>
      <c r="B555" s="173" t="str">
        <f t="shared" si="32"/>
        <v>22.1</v>
      </c>
      <c r="C555" s="173">
        <f t="shared" si="33"/>
        <v>2</v>
      </c>
      <c r="D555" s="173">
        <f t="shared" si="34"/>
        <v>494</v>
      </c>
      <c r="E555" s="204"/>
      <c r="F555" s="201"/>
      <c r="G555" s="201"/>
      <c r="H555" s="201"/>
      <c r="I555" s="201"/>
      <c r="J555" s="201"/>
      <c r="K555" s="201"/>
      <c r="L555" s="201"/>
      <c r="M555" s="201"/>
      <c r="N555" s="201"/>
      <c r="O555" s="201"/>
      <c r="P555" s="201"/>
      <c r="Q555" s="201"/>
      <c r="R555" s="201"/>
    </row>
    <row r="556" spans="1:18">
      <c r="A556" s="173" t="str">
        <f t="shared" si="35"/>
        <v>22.1.2.495</v>
      </c>
      <c r="B556" s="173" t="str">
        <f t="shared" si="32"/>
        <v>22.1</v>
      </c>
      <c r="C556" s="173">
        <f t="shared" si="33"/>
        <v>2</v>
      </c>
      <c r="D556" s="173">
        <f t="shared" si="34"/>
        <v>495</v>
      </c>
      <c r="E556" s="204"/>
      <c r="F556" s="201"/>
      <c r="G556" s="201"/>
      <c r="H556" s="201"/>
      <c r="I556" s="201"/>
      <c r="J556" s="201"/>
      <c r="K556" s="201"/>
      <c r="L556" s="201"/>
      <c r="M556" s="201"/>
      <c r="N556" s="201"/>
      <c r="O556" s="201"/>
      <c r="P556" s="201"/>
      <c r="Q556" s="201"/>
      <c r="R556" s="201"/>
    </row>
    <row r="557" spans="1:18">
      <c r="A557" s="173" t="str">
        <f t="shared" si="35"/>
        <v>22.1.2.496</v>
      </c>
      <c r="B557" s="173" t="str">
        <f t="shared" si="32"/>
        <v>22.1</v>
      </c>
      <c r="C557" s="173">
        <f t="shared" si="33"/>
        <v>2</v>
      </c>
      <c r="D557" s="173">
        <f t="shared" si="34"/>
        <v>496</v>
      </c>
      <c r="E557" s="204"/>
      <c r="F557" s="201"/>
      <c r="G557" s="201"/>
      <c r="H557" s="201"/>
      <c r="I557" s="201"/>
      <c r="J557" s="201"/>
      <c r="K557" s="201"/>
      <c r="L557" s="201"/>
      <c r="M557" s="201"/>
      <c r="N557" s="201"/>
      <c r="O557" s="201"/>
      <c r="P557" s="201"/>
      <c r="Q557" s="201"/>
      <c r="R557" s="201"/>
    </row>
    <row r="558" spans="1:18">
      <c r="A558" s="173" t="str">
        <f t="shared" si="35"/>
        <v>22.1.2.497</v>
      </c>
      <c r="B558" s="173" t="str">
        <f t="shared" si="32"/>
        <v>22.1</v>
      </c>
      <c r="C558" s="173">
        <f t="shared" si="33"/>
        <v>2</v>
      </c>
      <c r="D558" s="173">
        <f t="shared" si="34"/>
        <v>497</v>
      </c>
      <c r="E558" s="204"/>
      <c r="F558" s="201"/>
      <c r="G558" s="201"/>
      <c r="H558" s="201"/>
      <c r="I558" s="201"/>
      <c r="J558" s="201"/>
      <c r="K558" s="201"/>
      <c r="L558" s="201"/>
      <c r="M558" s="201"/>
      <c r="N558" s="201"/>
      <c r="O558" s="201"/>
      <c r="P558" s="201"/>
      <c r="Q558" s="201"/>
      <c r="R558" s="201"/>
    </row>
    <row r="559" spans="1:18">
      <c r="A559" s="173" t="str">
        <f t="shared" si="35"/>
        <v>22.1.2.498</v>
      </c>
      <c r="B559" s="173" t="str">
        <f t="shared" si="32"/>
        <v>22.1</v>
      </c>
      <c r="C559" s="173">
        <f t="shared" si="33"/>
        <v>2</v>
      </c>
      <c r="D559" s="173">
        <f t="shared" si="34"/>
        <v>498</v>
      </c>
      <c r="E559" s="204"/>
      <c r="F559" s="201"/>
      <c r="G559" s="201"/>
      <c r="H559" s="201"/>
      <c r="I559" s="201"/>
      <c r="J559" s="201"/>
      <c r="K559" s="201"/>
      <c r="L559" s="201"/>
      <c r="M559" s="201"/>
      <c r="N559" s="201"/>
      <c r="O559" s="201"/>
      <c r="P559" s="201"/>
      <c r="Q559" s="201"/>
      <c r="R559" s="201"/>
    </row>
    <row r="560" spans="1:18">
      <c r="A560" s="173" t="str">
        <f t="shared" si="35"/>
        <v>22.1.2.499</v>
      </c>
      <c r="B560" s="173" t="str">
        <f t="shared" si="32"/>
        <v>22.1</v>
      </c>
      <c r="C560" s="173">
        <f t="shared" si="33"/>
        <v>2</v>
      </c>
      <c r="D560" s="173">
        <f t="shared" si="34"/>
        <v>499</v>
      </c>
      <c r="E560" s="204"/>
      <c r="F560" s="201"/>
      <c r="G560" s="201"/>
      <c r="H560" s="201"/>
      <c r="I560" s="201"/>
      <c r="J560" s="201"/>
      <c r="K560" s="201"/>
      <c r="L560" s="201"/>
      <c r="M560" s="201"/>
      <c r="N560" s="201"/>
      <c r="O560" s="201"/>
      <c r="P560" s="201"/>
      <c r="Q560" s="201"/>
      <c r="R560" s="201"/>
    </row>
    <row r="561" spans="1:18">
      <c r="A561" s="173" t="str">
        <f t="shared" si="35"/>
        <v>22.1.2.500</v>
      </c>
      <c r="B561" s="173" t="str">
        <f t="shared" si="32"/>
        <v>22.1</v>
      </c>
      <c r="C561" s="173">
        <f t="shared" si="33"/>
        <v>2</v>
      </c>
      <c r="D561" s="173">
        <f t="shared" si="34"/>
        <v>500</v>
      </c>
      <c r="E561" s="204"/>
      <c r="F561" s="201"/>
      <c r="G561" s="201"/>
      <c r="H561" s="201"/>
      <c r="I561" s="201"/>
      <c r="J561" s="201"/>
      <c r="K561" s="201"/>
      <c r="L561" s="201"/>
      <c r="M561" s="201"/>
      <c r="N561" s="201"/>
      <c r="O561" s="201"/>
      <c r="P561" s="201"/>
      <c r="Q561" s="201"/>
      <c r="R561" s="201"/>
    </row>
    <row r="562" spans="1:18">
      <c r="A562" s="173" t="str">
        <f t="shared" si="35"/>
        <v>22.1.2.501</v>
      </c>
      <c r="B562" s="173" t="str">
        <f t="shared" si="32"/>
        <v>22.1</v>
      </c>
      <c r="C562" s="173">
        <f t="shared" si="33"/>
        <v>2</v>
      </c>
      <c r="D562" s="173">
        <f t="shared" si="34"/>
        <v>501</v>
      </c>
      <c r="E562" s="204"/>
      <c r="F562" s="201"/>
      <c r="G562" s="201"/>
      <c r="H562" s="201"/>
      <c r="I562" s="201"/>
      <c r="J562" s="201"/>
      <c r="K562" s="201"/>
      <c r="L562" s="201"/>
      <c r="M562" s="201"/>
      <c r="N562" s="201"/>
      <c r="O562" s="201"/>
      <c r="P562" s="201"/>
      <c r="Q562" s="201"/>
      <c r="R562" s="201"/>
    </row>
    <row r="563" spans="1:18">
      <c r="A563" s="173" t="str">
        <f t="shared" si="35"/>
        <v>22.1.2.502</v>
      </c>
      <c r="B563" s="173" t="str">
        <f t="shared" si="32"/>
        <v>22.1</v>
      </c>
      <c r="C563" s="173">
        <f t="shared" si="33"/>
        <v>2</v>
      </c>
      <c r="D563" s="173">
        <f t="shared" si="34"/>
        <v>502</v>
      </c>
      <c r="E563" s="204"/>
      <c r="F563" s="201"/>
      <c r="G563" s="201"/>
      <c r="H563" s="201"/>
      <c r="I563" s="201"/>
      <c r="J563" s="201"/>
      <c r="K563" s="201"/>
      <c r="L563" s="201"/>
      <c r="M563" s="201"/>
      <c r="N563" s="201"/>
      <c r="O563" s="201"/>
      <c r="P563" s="201"/>
      <c r="Q563" s="201"/>
      <c r="R563" s="201"/>
    </row>
    <row r="564" spans="1:18">
      <c r="A564" s="173" t="str">
        <f t="shared" si="35"/>
        <v>22.1.2.503</v>
      </c>
      <c r="B564" s="173" t="str">
        <f t="shared" si="32"/>
        <v>22.1</v>
      </c>
      <c r="C564" s="173">
        <f t="shared" si="33"/>
        <v>2</v>
      </c>
      <c r="D564" s="173">
        <f t="shared" si="34"/>
        <v>503</v>
      </c>
      <c r="E564" s="204"/>
      <c r="F564" s="201"/>
      <c r="G564" s="201"/>
      <c r="H564" s="201"/>
      <c r="I564" s="201"/>
      <c r="J564" s="201"/>
      <c r="K564" s="201"/>
      <c r="L564" s="201"/>
      <c r="M564" s="201"/>
      <c r="N564" s="201"/>
      <c r="O564" s="201"/>
      <c r="P564" s="201"/>
      <c r="Q564" s="201"/>
      <c r="R564" s="201"/>
    </row>
    <row r="565" spans="1:18">
      <c r="A565" s="173" t="str">
        <f t="shared" si="35"/>
        <v>22.1.2.504</v>
      </c>
      <c r="B565" s="173" t="str">
        <f t="shared" si="32"/>
        <v>22.1</v>
      </c>
      <c r="C565" s="173">
        <f t="shared" si="33"/>
        <v>2</v>
      </c>
      <c r="D565" s="173">
        <f t="shared" si="34"/>
        <v>504</v>
      </c>
      <c r="E565" s="204"/>
      <c r="F565" s="201"/>
      <c r="G565" s="201"/>
      <c r="H565" s="201"/>
      <c r="I565" s="201"/>
      <c r="J565" s="201"/>
      <c r="K565" s="201"/>
      <c r="L565" s="201"/>
      <c r="M565" s="201"/>
      <c r="N565" s="201"/>
      <c r="O565" s="201"/>
      <c r="P565" s="201"/>
      <c r="Q565" s="201"/>
      <c r="R565" s="201"/>
    </row>
    <row r="566" spans="1:18">
      <c r="A566" s="173" t="str">
        <f t="shared" si="35"/>
        <v>22.1.2.505</v>
      </c>
      <c r="B566" s="173" t="str">
        <f t="shared" si="32"/>
        <v>22.1</v>
      </c>
      <c r="C566" s="173">
        <f t="shared" si="33"/>
        <v>2</v>
      </c>
      <c r="D566" s="173">
        <f t="shared" si="34"/>
        <v>505</v>
      </c>
      <c r="E566" s="204"/>
      <c r="F566" s="201"/>
      <c r="G566" s="201"/>
      <c r="H566" s="201"/>
      <c r="I566" s="201"/>
      <c r="J566" s="201"/>
      <c r="K566" s="201"/>
      <c r="L566" s="201"/>
      <c r="M566" s="201"/>
      <c r="N566" s="201"/>
      <c r="O566" s="201"/>
      <c r="P566" s="201"/>
      <c r="Q566" s="201"/>
      <c r="R566" s="201"/>
    </row>
    <row r="567" spans="1:18">
      <c r="A567" s="173" t="str">
        <f t="shared" si="35"/>
        <v>22.1.2.506</v>
      </c>
      <c r="B567" s="173" t="str">
        <f t="shared" si="32"/>
        <v>22.1</v>
      </c>
      <c r="C567" s="173">
        <f t="shared" si="33"/>
        <v>2</v>
      </c>
      <c r="D567" s="173">
        <f t="shared" si="34"/>
        <v>506</v>
      </c>
      <c r="E567" s="204"/>
      <c r="F567" s="201"/>
      <c r="G567" s="201"/>
      <c r="H567" s="201"/>
      <c r="I567" s="201"/>
      <c r="J567" s="201"/>
      <c r="K567" s="201"/>
      <c r="L567" s="201"/>
      <c r="M567" s="201"/>
      <c r="N567" s="201"/>
      <c r="O567" s="201"/>
      <c r="P567" s="201"/>
      <c r="Q567" s="201"/>
      <c r="R567" s="201"/>
    </row>
    <row r="568" spans="1:18">
      <c r="A568" s="173" t="str">
        <f t="shared" si="35"/>
        <v>22.1.2.507</v>
      </c>
      <c r="B568" s="173" t="str">
        <f t="shared" si="32"/>
        <v>22.1</v>
      </c>
      <c r="C568" s="173">
        <f t="shared" si="33"/>
        <v>2</v>
      </c>
      <c r="D568" s="173">
        <f t="shared" si="34"/>
        <v>507</v>
      </c>
      <c r="E568" s="204"/>
      <c r="F568" s="201"/>
      <c r="G568" s="201"/>
      <c r="H568" s="201"/>
      <c r="I568" s="201"/>
      <c r="J568" s="201"/>
      <c r="K568" s="201"/>
      <c r="L568" s="201"/>
      <c r="M568" s="201"/>
      <c r="N568" s="201"/>
      <c r="O568" s="201"/>
      <c r="P568" s="201"/>
      <c r="Q568" s="201"/>
      <c r="R568" s="201"/>
    </row>
    <row r="569" spans="1:18">
      <c r="A569" s="173" t="str">
        <f t="shared" si="35"/>
        <v>22.1.2.508</v>
      </c>
      <c r="B569" s="173" t="str">
        <f t="shared" si="32"/>
        <v>22.1</v>
      </c>
      <c r="C569" s="173">
        <f t="shared" si="33"/>
        <v>2</v>
      </c>
      <c r="D569" s="173">
        <f t="shared" si="34"/>
        <v>508</v>
      </c>
      <c r="E569" s="204"/>
      <c r="F569" s="201"/>
      <c r="G569" s="201"/>
      <c r="H569" s="201"/>
      <c r="I569" s="201"/>
      <c r="J569" s="201"/>
      <c r="K569" s="201"/>
      <c r="L569" s="201"/>
      <c r="M569" s="201"/>
      <c r="N569" s="201"/>
      <c r="O569" s="201"/>
      <c r="P569" s="201"/>
      <c r="Q569" s="201"/>
      <c r="R569" s="201"/>
    </row>
    <row r="570" spans="1:18">
      <c r="A570" s="173" t="str">
        <f t="shared" si="35"/>
        <v>22.1.2.509</v>
      </c>
      <c r="B570" s="173" t="str">
        <f t="shared" si="32"/>
        <v>22.1</v>
      </c>
      <c r="C570" s="173">
        <f t="shared" si="33"/>
        <v>2</v>
      </c>
      <c r="D570" s="173">
        <f t="shared" si="34"/>
        <v>509</v>
      </c>
      <c r="E570" s="204"/>
      <c r="F570" s="201"/>
      <c r="G570" s="201"/>
      <c r="H570" s="201"/>
      <c r="I570" s="201"/>
      <c r="J570" s="201"/>
      <c r="K570" s="201"/>
      <c r="L570" s="201"/>
      <c r="M570" s="201"/>
      <c r="N570" s="201"/>
      <c r="O570" s="201"/>
      <c r="P570" s="201"/>
      <c r="Q570" s="201"/>
      <c r="R570" s="201"/>
    </row>
    <row r="571" spans="1:18">
      <c r="A571" s="173" t="str">
        <f t="shared" si="35"/>
        <v>22.1.2.510</v>
      </c>
      <c r="B571" s="173" t="str">
        <f t="shared" si="32"/>
        <v>22.1</v>
      </c>
      <c r="C571" s="173">
        <f t="shared" si="33"/>
        <v>2</v>
      </c>
      <c r="D571" s="173">
        <f t="shared" si="34"/>
        <v>510</v>
      </c>
      <c r="E571" s="204"/>
      <c r="F571" s="201"/>
      <c r="G571" s="201"/>
      <c r="H571" s="201"/>
      <c r="I571" s="201"/>
      <c r="J571" s="201"/>
      <c r="K571" s="201"/>
      <c r="L571" s="201"/>
      <c r="M571" s="201"/>
      <c r="N571" s="201"/>
      <c r="O571" s="201"/>
      <c r="P571" s="201"/>
      <c r="Q571" s="201"/>
      <c r="R571" s="201"/>
    </row>
    <row r="572" spans="1:18">
      <c r="A572" s="173" t="str">
        <f t="shared" si="35"/>
        <v>22.1.2.511</v>
      </c>
      <c r="B572" s="173" t="str">
        <f t="shared" si="32"/>
        <v>22.1</v>
      </c>
      <c r="C572" s="173">
        <f t="shared" si="33"/>
        <v>2</v>
      </c>
      <c r="D572" s="173">
        <f t="shared" si="34"/>
        <v>511</v>
      </c>
      <c r="E572" s="204"/>
      <c r="F572" s="201"/>
      <c r="G572" s="201"/>
      <c r="H572" s="201"/>
      <c r="I572" s="201"/>
      <c r="J572" s="201"/>
      <c r="K572" s="201"/>
      <c r="L572" s="201"/>
      <c r="M572" s="201"/>
      <c r="N572" s="201"/>
      <c r="O572" s="201"/>
      <c r="P572" s="201"/>
      <c r="Q572" s="201"/>
      <c r="R572" s="201"/>
    </row>
    <row r="573" spans="1:18">
      <c r="A573" s="173" t="str">
        <f t="shared" si="35"/>
        <v>22.1.2.512</v>
      </c>
      <c r="B573" s="173" t="str">
        <f t="shared" si="32"/>
        <v>22.1</v>
      </c>
      <c r="C573" s="173">
        <f t="shared" si="33"/>
        <v>2</v>
      </c>
      <c r="D573" s="173">
        <f t="shared" si="34"/>
        <v>512</v>
      </c>
      <c r="E573" s="204"/>
      <c r="F573" s="201"/>
      <c r="G573" s="201"/>
      <c r="H573" s="201"/>
      <c r="I573" s="201"/>
      <c r="J573" s="201"/>
      <c r="K573" s="201"/>
      <c r="L573" s="201"/>
      <c r="M573" s="201"/>
      <c r="N573" s="201"/>
      <c r="O573" s="201"/>
      <c r="P573" s="201"/>
      <c r="Q573" s="201"/>
      <c r="R573" s="201"/>
    </row>
    <row r="574" spans="1:18">
      <c r="A574" s="173" t="str">
        <f t="shared" si="35"/>
        <v>22.1.2.513</v>
      </c>
      <c r="B574" s="173" t="str">
        <f t="shared" si="32"/>
        <v>22.1</v>
      </c>
      <c r="C574" s="173">
        <f t="shared" si="33"/>
        <v>2</v>
      </c>
      <c r="D574" s="173">
        <f t="shared" si="34"/>
        <v>513</v>
      </c>
      <c r="E574" s="204"/>
      <c r="F574" s="201"/>
      <c r="G574" s="201"/>
      <c r="H574" s="201"/>
      <c r="I574" s="201"/>
      <c r="J574" s="201"/>
      <c r="K574" s="201"/>
      <c r="L574" s="201"/>
      <c r="M574" s="201"/>
      <c r="N574" s="201"/>
      <c r="O574" s="201"/>
      <c r="P574" s="201"/>
      <c r="Q574" s="201"/>
      <c r="R574" s="201"/>
    </row>
    <row r="575" spans="1:18">
      <c r="A575" s="173" t="str">
        <f t="shared" si="35"/>
        <v>22.1.2.514</v>
      </c>
      <c r="B575" s="173" t="str">
        <f t="shared" si="32"/>
        <v>22.1</v>
      </c>
      <c r="C575" s="173">
        <f t="shared" si="33"/>
        <v>2</v>
      </c>
      <c r="D575" s="173">
        <f t="shared" si="34"/>
        <v>514</v>
      </c>
      <c r="E575" s="204"/>
      <c r="F575" s="201"/>
      <c r="G575" s="201"/>
      <c r="H575" s="201"/>
      <c r="I575" s="201"/>
      <c r="J575" s="201"/>
      <c r="K575" s="201"/>
      <c r="L575" s="201"/>
      <c r="M575" s="201"/>
      <c r="N575" s="201"/>
      <c r="O575" s="201"/>
      <c r="P575" s="201"/>
      <c r="Q575" s="201"/>
      <c r="R575" s="201"/>
    </row>
    <row r="576" spans="1:18">
      <c r="A576" s="173" t="str">
        <f t="shared" si="35"/>
        <v>22.1.2.515</v>
      </c>
      <c r="B576" s="173" t="str">
        <f t="shared" ref="B576:B639" si="36">+B575</f>
        <v>22.1</v>
      </c>
      <c r="C576" s="173">
        <f t="shared" ref="C576:C639" si="37">+C575</f>
        <v>2</v>
      </c>
      <c r="D576" s="173">
        <f t="shared" ref="D576:D639" si="38">+D575+1</f>
        <v>515</v>
      </c>
      <c r="E576" s="204"/>
      <c r="F576" s="201"/>
      <c r="G576" s="201"/>
      <c r="H576" s="201"/>
      <c r="I576" s="201"/>
      <c r="J576" s="201"/>
      <c r="K576" s="201"/>
      <c r="L576" s="201"/>
      <c r="M576" s="201"/>
      <c r="N576" s="201"/>
      <c r="O576" s="201"/>
      <c r="P576" s="201"/>
      <c r="Q576" s="201"/>
      <c r="R576" s="201"/>
    </row>
    <row r="577" spans="1:18">
      <c r="A577" s="173" t="str">
        <f t="shared" si="35"/>
        <v>22.1.2.516</v>
      </c>
      <c r="B577" s="173" t="str">
        <f t="shared" si="36"/>
        <v>22.1</v>
      </c>
      <c r="C577" s="173">
        <f t="shared" si="37"/>
        <v>2</v>
      </c>
      <c r="D577" s="173">
        <f t="shared" si="38"/>
        <v>516</v>
      </c>
      <c r="E577" s="204"/>
      <c r="F577" s="201"/>
      <c r="G577" s="201"/>
      <c r="H577" s="201"/>
      <c r="I577" s="201"/>
      <c r="J577" s="201"/>
      <c r="K577" s="201"/>
      <c r="L577" s="201"/>
      <c r="M577" s="201"/>
      <c r="N577" s="201"/>
      <c r="O577" s="201"/>
      <c r="P577" s="201"/>
      <c r="Q577" s="201"/>
      <c r="R577" s="201"/>
    </row>
    <row r="578" spans="1:18">
      <c r="A578" s="173" t="str">
        <f t="shared" si="35"/>
        <v>22.1.2.517</v>
      </c>
      <c r="B578" s="173" t="str">
        <f t="shared" si="36"/>
        <v>22.1</v>
      </c>
      <c r="C578" s="173">
        <f t="shared" si="37"/>
        <v>2</v>
      </c>
      <c r="D578" s="173">
        <f t="shared" si="38"/>
        <v>517</v>
      </c>
      <c r="E578" s="204"/>
      <c r="F578" s="201"/>
      <c r="G578" s="201"/>
      <c r="H578" s="201"/>
      <c r="I578" s="201"/>
      <c r="J578" s="201"/>
      <c r="K578" s="201"/>
      <c r="L578" s="201"/>
      <c r="M578" s="201"/>
      <c r="N578" s="201"/>
      <c r="O578" s="201"/>
      <c r="P578" s="201"/>
      <c r="Q578" s="201"/>
      <c r="R578" s="201"/>
    </row>
    <row r="579" spans="1:18">
      <c r="A579" s="173" t="str">
        <f t="shared" si="35"/>
        <v>22.1.2.518</v>
      </c>
      <c r="B579" s="173" t="str">
        <f t="shared" si="36"/>
        <v>22.1</v>
      </c>
      <c r="C579" s="173">
        <f t="shared" si="37"/>
        <v>2</v>
      </c>
      <c r="D579" s="173">
        <f t="shared" si="38"/>
        <v>518</v>
      </c>
      <c r="E579" s="204"/>
      <c r="F579" s="201"/>
      <c r="G579" s="201"/>
      <c r="H579" s="201"/>
      <c r="I579" s="201"/>
      <c r="J579" s="201"/>
      <c r="K579" s="201"/>
      <c r="L579" s="201"/>
      <c r="M579" s="201"/>
      <c r="N579" s="201"/>
      <c r="O579" s="201"/>
      <c r="P579" s="201"/>
      <c r="Q579" s="201"/>
      <c r="R579" s="201"/>
    </row>
    <row r="580" spans="1:18">
      <c r="A580" s="173" t="str">
        <f t="shared" si="35"/>
        <v>22.1.2.519</v>
      </c>
      <c r="B580" s="173" t="str">
        <f t="shared" si="36"/>
        <v>22.1</v>
      </c>
      <c r="C580" s="173">
        <f t="shared" si="37"/>
        <v>2</v>
      </c>
      <c r="D580" s="173">
        <f t="shared" si="38"/>
        <v>519</v>
      </c>
      <c r="E580" s="204"/>
      <c r="F580" s="201"/>
      <c r="G580" s="201"/>
      <c r="H580" s="201"/>
      <c r="I580" s="201"/>
      <c r="J580" s="201"/>
      <c r="K580" s="201"/>
      <c r="L580" s="201"/>
      <c r="M580" s="201"/>
      <c r="N580" s="201"/>
      <c r="O580" s="201"/>
      <c r="P580" s="201"/>
      <c r="Q580" s="201"/>
      <c r="R580" s="201"/>
    </row>
    <row r="581" spans="1:18">
      <c r="A581" s="173" t="str">
        <f t="shared" si="35"/>
        <v>22.1.2.520</v>
      </c>
      <c r="B581" s="173" t="str">
        <f t="shared" si="36"/>
        <v>22.1</v>
      </c>
      <c r="C581" s="173">
        <f t="shared" si="37"/>
        <v>2</v>
      </c>
      <c r="D581" s="173">
        <f t="shared" si="38"/>
        <v>520</v>
      </c>
      <c r="E581" s="204"/>
      <c r="F581" s="201"/>
      <c r="G581" s="201"/>
      <c r="H581" s="201"/>
      <c r="I581" s="201"/>
      <c r="J581" s="201"/>
      <c r="K581" s="201"/>
      <c r="L581" s="201"/>
      <c r="M581" s="201"/>
      <c r="N581" s="201"/>
      <c r="O581" s="201"/>
      <c r="P581" s="201"/>
      <c r="Q581" s="201"/>
      <c r="R581" s="201"/>
    </row>
    <row r="582" spans="1:18">
      <c r="A582" s="173" t="str">
        <f t="shared" si="35"/>
        <v>22.1.2.521</v>
      </c>
      <c r="B582" s="173" t="str">
        <f t="shared" si="36"/>
        <v>22.1</v>
      </c>
      <c r="C582" s="173">
        <f t="shared" si="37"/>
        <v>2</v>
      </c>
      <c r="D582" s="173">
        <f t="shared" si="38"/>
        <v>521</v>
      </c>
      <c r="E582" s="204"/>
      <c r="F582" s="201"/>
      <c r="G582" s="201"/>
      <c r="H582" s="201"/>
      <c r="I582" s="201"/>
      <c r="J582" s="201"/>
      <c r="K582" s="201"/>
      <c r="L582" s="201"/>
      <c r="M582" s="201"/>
      <c r="N582" s="201"/>
      <c r="O582" s="201"/>
      <c r="P582" s="201"/>
      <c r="Q582" s="201"/>
      <c r="R582" s="201"/>
    </row>
    <row r="583" spans="1:18">
      <c r="A583" s="173" t="str">
        <f t="shared" si="35"/>
        <v>22.1.2.522</v>
      </c>
      <c r="B583" s="173" t="str">
        <f t="shared" si="36"/>
        <v>22.1</v>
      </c>
      <c r="C583" s="173">
        <f t="shared" si="37"/>
        <v>2</v>
      </c>
      <c r="D583" s="173">
        <f t="shared" si="38"/>
        <v>522</v>
      </c>
      <c r="E583" s="204"/>
      <c r="F583" s="201"/>
      <c r="G583" s="201"/>
      <c r="H583" s="201"/>
      <c r="I583" s="201"/>
      <c r="J583" s="201"/>
      <c r="K583" s="201"/>
      <c r="L583" s="201"/>
      <c r="M583" s="201"/>
      <c r="N583" s="201"/>
      <c r="O583" s="201"/>
      <c r="P583" s="201"/>
      <c r="Q583" s="201"/>
      <c r="R583" s="201"/>
    </row>
    <row r="584" spans="1:18">
      <c r="A584" s="173" t="str">
        <f t="shared" si="35"/>
        <v>22.1.2.523</v>
      </c>
      <c r="B584" s="173" t="str">
        <f t="shared" si="36"/>
        <v>22.1</v>
      </c>
      <c r="C584" s="173">
        <f t="shared" si="37"/>
        <v>2</v>
      </c>
      <c r="D584" s="173">
        <f t="shared" si="38"/>
        <v>523</v>
      </c>
      <c r="E584" s="204"/>
      <c r="F584" s="201"/>
      <c r="G584" s="201"/>
      <c r="H584" s="201"/>
      <c r="I584" s="201"/>
      <c r="J584" s="201"/>
      <c r="K584" s="201"/>
      <c r="L584" s="201"/>
      <c r="M584" s="201"/>
      <c r="N584" s="201"/>
      <c r="O584" s="201"/>
      <c r="P584" s="201"/>
      <c r="Q584" s="201"/>
      <c r="R584" s="201"/>
    </row>
    <row r="585" spans="1:18">
      <c r="A585" s="173" t="str">
        <f t="shared" si="35"/>
        <v>22.1.2.524</v>
      </c>
      <c r="B585" s="173" t="str">
        <f t="shared" si="36"/>
        <v>22.1</v>
      </c>
      <c r="C585" s="173">
        <f t="shared" si="37"/>
        <v>2</v>
      </c>
      <c r="D585" s="173">
        <f t="shared" si="38"/>
        <v>524</v>
      </c>
      <c r="E585" s="204"/>
      <c r="F585" s="201"/>
      <c r="G585" s="201"/>
      <c r="H585" s="201"/>
      <c r="I585" s="201"/>
      <c r="J585" s="201"/>
      <c r="K585" s="201"/>
      <c r="L585" s="201"/>
      <c r="M585" s="201"/>
      <c r="N585" s="201"/>
      <c r="O585" s="201"/>
      <c r="P585" s="201"/>
      <c r="Q585" s="201"/>
      <c r="R585" s="201"/>
    </row>
    <row r="586" spans="1:18">
      <c r="A586" s="173" t="str">
        <f t="shared" si="35"/>
        <v>22.1.2.525</v>
      </c>
      <c r="B586" s="173" t="str">
        <f t="shared" si="36"/>
        <v>22.1</v>
      </c>
      <c r="C586" s="173">
        <f t="shared" si="37"/>
        <v>2</v>
      </c>
      <c r="D586" s="173">
        <f t="shared" si="38"/>
        <v>525</v>
      </c>
      <c r="E586" s="204"/>
      <c r="F586" s="201"/>
      <c r="G586" s="201"/>
      <c r="H586" s="201"/>
      <c r="I586" s="201"/>
      <c r="J586" s="201"/>
      <c r="K586" s="201"/>
      <c r="L586" s="201"/>
      <c r="M586" s="201"/>
      <c r="N586" s="201"/>
      <c r="O586" s="201"/>
      <c r="P586" s="201"/>
      <c r="Q586" s="201"/>
      <c r="R586" s="201"/>
    </row>
    <row r="587" spans="1:18">
      <c r="A587" s="173" t="str">
        <f t="shared" si="35"/>
        <v>22.1.2.526</v>
      </c>
      <c r="B587" s="173" t="str">
        <f t="shared" si="36"/>
        <v>22.1</v>
      </c>
      <c r="C587" s="173">
        <f t="shared" si="37"/>
        <v>2</v>
      </c>
      <c r="D587" s="173">
        <f t="shared" si="38"/>
        <v>526</v>
      </c>
      <c r="E587" s="204"/>
      <c r="F587" s="201"/>
      <c r="G587" s="201"/>
      <c r="H587" s="201"/>
      <c r="I587" s="201"/>
      <c r="J587" s="201"/>
      <c r="K587" s="201"/>
      <c r="L587" s="201"/>
      <c r="M587" s="201"/>
      <c r="N587" s="201"/>
      <c r="O587" s="201"/>
      <c r="P587" s="201"/>
      <c r="Q587" s="201"/>
      <c r="R587" s="201"/>
    </row>
    <row r="588" spans="1:18">
      <c r="A588" s="173" t="str">
        <f t="shared" si="35"/>
        <v>22.1.2.527</v>
      </c>
      <c r="B588" s="173" t="str">
        <f t="shared" si="36"/>
        <v>22.1</v>
      </c>
      <c r="C588" s="173">
        <f t="shared" si="37"/>
        <v>2</v>
      </c>
      <c r="D588" s="173">
        <f t="shared" si="38"/>
        <v>527</v>
      </c>
      <c r="E588" s="204"/>
      <c r="F588" s="201"/>
      <c r="G588" s="201"/>
      <c r="H588" s="201"/>
      <c r="I588" s="201"/>
      <c r="J588" s="201"/>
      <c r="K588" s="201"/>
      <c r="L588" s="201"/>
      <c r="M588" s="201"/>
      <c r="N588" s="201"/>
      <c r="O588" s="201"/>
      <c r="P588" s="201"/>
      <c r="Q588" s="201"/>
      <c r="R588" s="201"/>
    </row>
    <row r="589" spans="1:18">
      <c r="A589" s="173" t="str">
        <f t="shared" si="35"/>
        <v>22.1.2.528</v>
      </c>
      <c r="B589" s="173" t="str">
        <f t="shared" si="36"/>
        <v>22.1</v>
      </c>
      <c r="C589" s="173">
        <f t="shared" si="37"/>
        <v>2</v>
      </c>
      <c r="D589" s="173">
        <f t="shared" si="38"/>
        <v>528</v>
      </c>
      <c r="E589" s="204"/>
      <c r="F589" s="201"/>
      <c r="G589" s="201"/>
      <c r="H589" s="201"/>
      <c r="I589" s="201"/>
      <c r="J589" s="201"/>
      <c r="K589" s="201"/>
      <c r="L589" s="201"/>
      <c r="M589" s="201"/>
      <c r="N589" s="201"/>
      <c r="O589" s="201"/>
      <c r="P589" s="201"/>
      <c r="Q589" s="201"/>
      <c r="R589" s="201"/>
    </row>
    <row r="590" spans="1:18">
      <c r="A590" s="173" t="str">
        <f t="shared" si="35"/>
        <v>22.1.2.529</v>
      </c>
      <c r="B590" s="173" t="str">
        <f t="shared" si="36"/>
        <v>22.1</v>
      </c>
      <c r="C590" s="173">
        <f t="shared" si="37"/>
        <v>2</v>
      </c>
      <c r="D590" s="173">
        <f t="shared" si="38"/>
        <v>529</v>
      </c>
      <c r="E590" s="204"/>
      <c r="F590" s="201"/>
      <c r="G590" s="201"/>
      <c r="H590" s="201"/>
      <c r="I590" s="201"/>
      <c r="J590" s="201"/>
      <c r="K590" s="201"/>
      <c r="L590" s="201"/>
      <c r="M590" s="201"/>
      <c r="N590" s="201"/>
      <c r="O590" s="201"/>
      <c r="P590" s="201"/>
      <c r="Q590" s="201"/>
      <c r="R590" s="201"/>
    </row>
    <row r="591" spans="1:18">
      <c r="A591" s="173" t="str">
        <f t="shared" si="35"/>
        <v>22.1.2.530</v>
      </c>
      <c r="B591" s="173" t="str">
        <f t="shared" si="36"/>
        <v>22.1</v>
      </c>
      <c r="C591" s="173">
        <f t="shared" si="37"/>
        <v>2</v>
      </c>
      <c r="D591" s="173">
        <f t="shared" si="38"/>
        <v>530</v>
      </c>
      <c r="E591" s="204"/>
      <c r="F591" s="201"/>
      <c r="G591" s="201"/>
      <c r="H591" s="201"/>
      <c r="I591" s="201"/>
      <c r="J591" s="201"/>
      <c r="K591" s="201"/>
      <c r="L591" s="201"/>
      <c r="M591" s="201"/>
      <c r="N591" s="201"/>
      <c r="O591" s="201"/>
      <c r="P591" s="201"/>
      <c r="Q591" s="201"/>
      <c r="R591" s="201"/>
    </row>
    <row r="592" spans="1:18">
      <c r="A592" s="173" t="str">
        <f t="shared" si="35"/>
        <v>22.1.2.531</v>
      </c>
      <c r="B592" s="173" t="str">
        <f t="shared" si="36"/>
        <v>22.1</v>
      </c>
      <c r="C592" s="173">
        <f t="shared" si="37"/>
        <v>2</v>
      </c>
      <c r="D592" s="173">
        <f t="shared" si="38"/>
        <v>531</v>
      </c>
      <c r="E592" s="204"/>
      <c r="F592" s="201"/>
      <c r="G592" s="201"/>
      <c r="H592" s="201"/>
      <c r="I592" s="201"/>
      <c r="J592" s="201"/>
      <c r="K592" s="201"/>
      <c r="L592" s="201"/>
      <c r="M592" s="201"/>
      <c r="N592" s="201"/>
      <c r="O592" s="201"/>
      <c r="P592" s="201"/>
      <c r="Q592" s="201"/>
      <c r="R592" s="201"/>
    </row>
    <row r="593" spans="1:18">
      <c r="A593" s="173" t="str">
        <f t="shared" ref="A593:A656" si="39">CONCATENATE(B593,".",C593,".",D593)</f>
        <v>22.1.2.532</v>
      </c>
      <c r="B593" s="173" t="str">
        <f t="shared" si="36"/>
        <v>22.1</v>
      </c>
      <c r="C593" s="173">
        <f t="shared" si="37"/>
        <v>2</v>
      </c>
      <c r="D593" s="173">
        <f t="shared" si="38"/>
        <v>532</v>
      </c>
      <c r="E593" s="204"/>
      <c r="F593" s="201"/>
      <c r="G593" s="201"/>
      <c r="H593" s="201"/>
      <c r="I593" s="201"/>
      <c r="J593" s="201"/>
      <c r="K593" s="201"/>
      <c r="L593" s="201"/>
      <c r="M593" s="201"/>
      <c r="N593" s="201"/>
      <c r="O593" s="201"/>
      <c r="P593" s="201"/>
      <c r="Q593" s="201"/>
      <c r="R593" s="201"/>
    </row>
    <row r="594" spans="1:18">
      <c r="A594" s="173" t="str">
        <f t="shared" si="39"/>
        <v>22.1.2.533</v>
      </c>
      <c r="B594" s="173" t="str">
        <f t="shared" si="36"/>
        <v>22.1</v>
      </c>
      <c r="C594" s="173">
        <f t="shared" si="37"/>
        <v>2</v>
      </c>
      <c r="D594" s="173">
        <f t="shared" si="38"/>
        <v>533</v>
      </c>
      <c r="E594" s="204"/>
      <c r="F594" s="201"/>
      <c r="G594" s="201"/>
      <c r="H594" s="201"/>
      <c r="I594" s="201"/>
      <c r="J594" s="201"/>
      <c r="K594" s="201"/>
      <c r="L594" s="201"/>
      <c r="M594" s="201"/>
      <c r="N594" s="201"/>
      <c r="O594" s="201"/>
      <c r="P594" s="201"/>
      <c r="Q594" s="201"/>
      <c r="R594" s="201"/>
    </row>
    <row r="595" spans="1:18">
      <c r="A595" s="173" t="str">
        <f t="shared" si="39"/>
        <v>22.1.2.534</v>
      </c>
      <c r="B595" s="173" t="str">
        <f t="shared" si="36"/>
        <v>22.1</v>
      </c>
      <c r="C595" s="173">
        <f t="shared" si="37"/>
        <v>2</v>
      </c>
      <c r="D595" s="173">
        <f t="shared" si="38"/>
        <v>534</v>
      </c>
      <c r="E595" s="204"/>
      <c r="F595" s="201"/>
      <c r="G595" s="201"/>
      <c r="H595" s="201"/>
      <c r="I595" s="201"/>
      <c r="J595" s="201"/>
      <c r="K595" s="201"/>
      <c r="L595" s="201"/>
      <c r="M595" s="201"/>
      <c r="N595" s="201"/>
      <c r="O595" s="201"/>
      <c r="P595" s="201"/>
      <c r="Q595" s="201"/>
      <c r="R595" s="201"/>
    </row>
    <row r="596" spans="1:18">
      <c r="A596" s="173" t="str">
        <f t="shared" si="39"/>
        <v>22.1.2.535</v>
      </c>
      <c r="B596" s="173" t="str">
        <f t="shared" si="36"/>
        <v>22.1</v>
      </c>
      <c r="C596" s="173">
        <f t="shared" si="37"/>
        <v>2</v>
      </c>
      <c r="D596" s="173">
        <f t="shared" si="38"/>
        <v>535</v>
      </c>
      <c r="E596" s="204"/>
      <c r="F596" s="201"/>
      <c r="G596" s="201"/>
      <c r="H596" s="201"/>
      <c r="I596" s="201"/>
      <c r="J596" s="201"/>
      <c r="K596" s="201"/>
      <c r="L596" s="201"/>
      <c r="M596" s="201"/>
      <c r="N596" s="201"/>
      <c r="O596" s="201"/>
      <c r="P596" s="201"/>
      <c r="Q596" s="201"/>
      <c r="R596" s="201"/>
    </row>
    <row r="597" spans="1:18">
      <c r="A597" s="173" t="str">
        <f t="shared" si="39"/>
        <v>22.1.2.536</v>
      </c>
      <c r="B597" s="173" t="str">
        <f t="shared" si="36"/>
        <v>22.1</v>
      </c>
      <c r="C597" s="173">
        <f t="shared" si="37"/>
        <v>2</v>
      </c>
      <c r="D597" s="173">
        <f t="shared" si="38"/>
        <v>536</v>
      </c>
      <c r="E597" s="204"/>
      <c r="F597" s="201"/>
      <c r="G597" s="201"/>
      <c r="H597" s="201"/>
      <c r="I597" s="201"/>
      <c r="J597" s="201"/>
      <c r="K597" s="201"/>
      <c r="L597" s="201"/>
      <c r="M597" s="201"/>
      <c r="N597" s="201"/>
      <c r="O597" s="201"/>
      <c r="P597" s="201"/>
      <c r="Q597" s="201"/>
      <c r="R597" s="201"/>
    </row>
    <row r="598" spans="1:18">
      <c r="A598" s="173" t="str">
        <f t="shared" si="39"/>
        <v>22.1.2.537</v>
      </c>
      <c r="B598" s="173" t="str">
        <f t="shared" si="36"/>
        <v>22.1</v>
      </c>
      <c r="C598" s="173">
        <f t="shared" si="37"/>
        <v>2</v>
      </c>
      <c r="D598" s="173">
        <f t="shared" si="38"/>
        <v>537</v>
      </c>
      <c r="E598" s="204"/>
      <c r="F598" s="201"/>
      <c r="G598" s="201"/>
      <c r="H598" s="201"/>
      <c r="I598" s="201"/>
      <c r="J598" s="201"/>
      <c r="K598" s="201"/>
      <c r="L598" s="201"/>
      <c r="M598" s="201"/>
      <c r="N598" s="201"/>
      <c r="O598" s="201"/>
      <c r="P598" s="201"/>
      <c r="Q598" s="201"/>
      <c r="R598" s="201"/>
    </row>
    <row r="599" spans="1:18">
      <c r="A599" s="173" t="str">
        <f t="shared" si="39"/>
        <v>22.1.2.538</v>
      </c>
      <c r="B599" s="173" t="str">
        <f t="shared" si="36"/>
        <v>22.1</v>
      </c>
      <c r="C599" s="173">
        <f t="shared" si="37"/>
        <v>2</v>
      </c>
      <c r="D599" s="173">
        <f t="shared" si="38"/>
        <v>538</v>
      </c>
      <c r="E599" s="204"/>
      <c r="F599" s="201"/>
      <c r="G599" s="201"/>
      <c r="H599" s="201"/>
      <c r="I599" s="201"/>
      <c r="J599" s="201"/>
      <c r="K599" s="201"/>
      <c r="L599" s="201"/>
      <c r="M599" s="201"/>
      <c r="N599" s="201"/>
      <c r="O599" s="201"/>
      <c r="P599" s="201"/>
      <c r="Q599" s="201"/>
      <c r="R599" s="201"/>
    </row>
    <row r="600" spans="1:18">
      <c r="A600" s="173" t="str">
        <f t="shared" si="39"/>
        <v>22.1.2.539</v>
      </c>
      <c r="B600" s="173" t="str">
        <f t="shared" si="36"/>
        <v>22.1</v>
      </c>
      <c r="C600" s="173">
        <f t="shared" si="37"/>
        <v>2</v>
      </c>
      <c r="D600" s="173">
        <f t="shared" si="38"/>
        <v>539</v>
      </c>
      <c r="E600" s="204"/>
      <c r="F600" s="201"/>
      <c r="G600" s="201"/>
      <c r="H600" s="201"/>
      <c r="I600" s="201"/>
      <c r="J600" s="201"/>
      <c r="K600" s="201"/>
      <c r="L600" s="201"/>
      <c r="M600" s="201"/>
      <c r="N600" s="201"/>
      <c r="O600" s="201"/>
      <c r="P600" s="201"/>
      <c r="Q600" s="201"/>
      <c r="R600" s="201"/>
    </row>
    <row r="601" spans="1:18">
      <c r="A601" s="173" t="str">
        <f t="shared" si="39"/>
        <v>22.1.2.540</v>
      </c>
      <c r="B601" s="173" t="str">
        <f t="shared" si="36"/>
        <v>22.1</v>
      </c>
      <c r="C601" s="173">
        <f t="shared" si="37"/>
        <v>2</v>
      </c>
      <c r="D601" s="173">
        <f t="shared" si="38"/>
        <v>540</v>
      </c>
      <c r="E601" s="204"/>
      <c r="F601" s="201"/>
      <c r="G601" s="201"/>
      <c r="H601" s="201"/>
      <c r="I601" s="201"/>
      <c r="J601" s="201"/>
      <c r="K601" s="201"/>
      <c r="L601" s="201"/>
      <c r="M601" s="201"/>
      <c r="N601" s="201"/>
      <c r="O601" s="201"/>
      <c r="P601" s="201"/>
      <c r="Q601" s="201"/>
      <c r="R601" s="201"/>
    </row>
    <row r="602" spans="1:18">
      <c r="A602" s="173" t="str">
        <f t="shared" si="39"/>
        <v>22.1.2.541</v>
      </c>
      <c r="B602" s="173" t="str">
        <f t="shared" si="36"/>
        <v>22.1</v>
      </c>
      <c r="C602" s="173">
        <f t="shared" si="37"/>
        <v>2</v>
      </c>
      <c r="D602" s="173">
        <f t="shared" si="38"/>
        <v>541</v>
      </c>
      <c r="E602" s="204"/>
      <c r="F602" s="201"/>
      <c r="G602" s="201"/>
      <c r="H602" s="201"/>
      <c r="I602" s="201"/>
      <c r="J602" s="201"/>
      <c r="K602" s="201"/>
      <c r="L602" s="201"/>
      <c r="M602" s="201"/>
      <c r="N602" s="201"/>
      <c r="O602" s="201"/>
      <c r="P602" s="201"/>
      <c r="Q602" s="201"/>
      <c r="R602" s="201"/>
    </row>
    <row r="603" spans="1:18">
      <c r="A603" s="173" t="str">
        <f t="shared" si="39"/>
        <v>22.1.2.542</v>
      </c>
      <c r="B603" s="173" t="str">
        <f t="shared" si="36"/>
        <v>22.1</v>
      </c>
      <c r="C603" s="173">
        <f t="shared" si="37"/>
        <v>2</v>
      </c>
      <c r="D603" s="173">
        <f t="shared" si="38"/>
        <v>542</v>
      </c>
      <c r="E603" s="204"/>
      <c r="F603" s="201"/>
      <c r="G603" s="201"/>
      <c r="H603" s="201"/>
      <c r="I603" s="201"/>
      <c r="J603" s="201"/>
      <c r="K603" s="201"/>
      <c r="L603" s="201"/>
      <c r="M603" s="201"/>
      <c r="N603" s="201"/>
      <c r="O603" s="201"/>
      <c r="P603" s="201"/>
      <c r="Q603" s="201"/>
      <c r="R603" s="201"/>
    </row>
    <row r="604" spans="1:18">
      <c r="A604" s="173" t="str">
        <f t="shared" si="39"/>
        <v>22.1.2.543</v>
      </c>
      <c r="B604" s="173" t="str">
        <f t="shared" si="36"/>
        <v>22.1</v>
      </c>
      <c r="C604" s="173">
        <f t="shared" si="37"/>
        <v>2</v>
      </c>
      <c r="D604" s="173">
        <f t="shared" si="38"/>
        <v>543</v>
      </c>
      <c r="E604" s="204"/>
      <c r="F604" s="201"/>
      <c r="G604" s="201"/>
      <c r="H604" s="201"/>
      <c r="I604" s="201"/>
      <c r="J604" s="201"/>
      <c r="K604" s="201"/>
      <c r="L604" s="201"/>
      <c r="M604" s="201"/>
      <c r="N604" s="201"/>
      <c r="O604" s="201"/>
      <c r="P604" s="201"/>
      <c r="Q604" s="201"/>
      <c r="R604" s="201"/>
    </row>
    <row r="605" spans="1:18">
      <c r="A605" s="173" t="str">
        <f t="shared" si="39"/>
        <v>22.1.2.544</v>
      </c>
      <c r="B605" s="173" t="str">
        <f t="shared" si="36"/>
        <v>22.1</v>
      </c>
      <c r="C605" s="173">
        <f t="shared" si="37"/>
        <v>2</v>
      </c>
      <c r="D605" s="173">
        <f t="shared" si="38"/>
        <v>544</v>
      </c>
      <c r="E605" s="204"/>
      <c r="F605" s="201"/>
      <c r="G605" s="201"/>
      <c r="H605" s="201"/>
      <c r="I605" s="201"/>
      <c r="J605" s="201"/>
      <c r="K605" s="201"/>
      <c r="L605" s="201"/>
      <c r="M605" s="201"/>
      <c r="N605" s="201"/>
      <c r="O605" s="201"/>
      <c r="P605" s="201"/>
      <c r="Q605" s="201"/>
      <c r="R605" s="201"/>
    </row>
    <row r="606" spans="1:18">
      <c r="A606" s="173" t="str">
        <f t="shared" si="39"/>
        <v>22.1.2.545</v>
      </c>
      <c r="B606" s="173" t="str">
        <f t="shared" si="36"/>
        <v>22.1</v>
      </c>
      <c r="C606" s="173">
        <f t="shared" si="37"/>
        <v>2</v>
      </c>
      <c r="D606" s="173">
        <f t="shared" si="38"/>
        <v>545</v>
      </c>
      <c r="E606" s="204"/>
      <c r="F606" s="201"/>
      <c r="G606" s="201"/>
      <c r="H606" s="201"/>
      <c r="I606" s="201"/>
      <c r="J606" s="201"/>
      <c r="K606" s="201"/>
      <c r="L606" s="201"/>
      <c r="M606" s="201"/>
      <c r="N606" s="201"/>
      <c r="O606" s="201"/>
      <c r="P606" s="201"/>
      <c r="Q606" s="201"/>
      <c r="R606" s="201"/>
    </row>
    <row r="607" spans="1:18">
      <c r="A607" s="173" t="str">
        <f t="shared" si="39"/>
        <v>22.1.2.546</v>
      </c>
      <c r="B607" s="173" t="str">
        <f t="shared" si="36"/>
        <v>22.1</v>
      </c>
      <c r="C607" s="173">
        <f t="shared" si="37"/>
        <v>2</v>
      </c>
      <c r="D607" s="173">
        <f t="shared" si="38"/>
        <v>546</v>
      </c>
      <c r="E607" s="204"/>
      <c r="F607" s="201"/>
      <c r="G607" s="201"/>
      <c r="H607" s="201"/>
      <c r="I607" s="201"/>
      <c r="J607" s="201"/>
      <c r="K607" s="201"/>
      <c r="L607" s="201"/>
      <c r="M607" s="201"/>
      <c r="N607" s="201"/>
      <c r="O607" s="201"/>
      <c r="P607" s="201"/>
      <c r="Q607" s="201"/>
      <c r="R607" s="201"/>
    </row>
    <row r="608" spans="1:18">
      <c r="A608" s="173" t="str">
        <f t="shared" si="39"/>
        <v>22.1.2.547</v>
      </c>
      <c r="B608" s="173" t="str">
        <f t="shared" si="36"/>
        <v>22.1</v>
      </c>
      <c r="C608" s="173">
        <f t="shared" si="37"/>
        <v>2</v>
      </c>
      <c r="D608" s="173">
        <f t="shared" si="38"/>
        <v>547</v>
      </c>
      <c r="E608" s="204"/>
      <c r="F608" s="201"/>
      <c r="G608" s="201"/>
      <c r="H608" s="201"/>
      <c r="I608" s="201"/>
      <c r="J608" s="201"/>
      <c r="K608" s="201"/>
      <c r="L608" s="201"/>
      <c r="M608" s="201"/>
      <c r="N608" s="201"/>
      <c r="O608" s="201"/>
      <c r="P608" s="201"/>
      <c r="Q608" s="201"/>
      <c r="R608" s="201"/>
    </row>
    <row r="609" spans="1:18">
      <c r="A609" s="173" t="str">
        <f t="shared" si="39"/>
        <v>22.1.2.548</v>
      </c>
      <c r="B609" s="173" t="str">
        <f t="shared" si="36"/>
        <v>22.1</v>
      </c>
      <c r="C609" s="173">
        <f t="shared" si="37"/>
        <v>2</v>
      </c>
      <c r="D609" s="173">
        <f t="shared" si="38"/>
        <v>548</v>
      </c>
      <c r="E609" s="204"/>
      <c r="F609" s="201"/>
      <c r="G609" s="201"/>
      <c r="H609" s="201"/>
      <c r="I609" s="201"/>
      <c r="J609" s="201"/>
      <c r="K609" s="201"/>
      <c r="L609" s="201"/>
      <c r="M609" s="201"/>
      <c r="N609" s="201"/>
      <c r="O609" s="201"/>
      <c r="P609" s="201"/>
      <c r="Q609" s="201"/>
      <c r="R609" s="201"/>
    </row>
    <row r="610" spans="1:18">
      <c r="A610" s="173" t="str">
        <f t="shared" si="39"/>
        <v>22.1.2.549</v>
      </c>
      <c r="B610" s="173" t="str">
        <f t="shared" si="36"/>
        <v>22.1</v>
      </c>
      <c r="C610" s="173">
        <f t="shared" si="37"/>
        <v>2</v>
      </c>
      <c r="D610" s="173">
        <f t="shared" si="38"/>
        <v>549</v>
      </c>
      <c r="E610" s="204"/>
      <c r="F610" s="201"/>
      <c r="G610" s="201"/>
      <c r="H610" s="201"/>
      <c r="I610" s="201"/>
      <c r="J610" s="201"/>
      <c r="K610" s="201"/>
      <c r="L610" s="201"/>
      <c r="M610" s="201"/>
      <c r="N610" s="201"/>
      <c r="O610" s="201"/>
      <c r="P610" s="201"/>
      <c r="Q610" s="201"/>
      <c r="R610" s="201"/>
    </row>
    <row r="611" spans="1:18">
      <c r="A611" s="173" t="str">
        <f t="shared" si="39"/>
        <v>22.1.2.550</v>
      </c>
      <c r="B611" s="173" t="str">
        <f t="shared" si="36"/>
        <v>22.1</v>
      </c>
      <c r="C611" s="173">
        <f t="shared" si="37"/>
        <v>2</v>
      </c>
      <c r="D611" s="173">
        <f t="shared" si="38"/>
        <v>550</v>
      </c>
      <c r="E611" s="204"/>
      <c r="F611" s="201"/>
      <c r="G611" s="201"/>
      <c r="H611" s="201"/>
      <c r="I611" s="201"/>
      <c r="J611" s="201"/>
      <c r="K611" s="201"/>
      <c r="L611" s="201"/>
      <c r="M611" s="201"/>
      <c r="N611" s="201"/>
      <c r="O611" s="201"/>
      <c r="P611" s="201"/>
      <c r="Q611" s="201"/>
      <c r="R611" s="201"/>
    </row>
    <row r="612" spans="1:18">
      <c r="A612" s="173" t="str">
        <f t="shared" si="39"/>
        <v>22.1.2.551</v>
      </c>
      <c r="B612" s="173" t="str">
        <f t="shared" si="36"/>
        <v>22.1</v>
      </c>
      <c r="C612" s="173">
        <f t="shared" si="37"/>
        <v>2</v>
      </c>
      <c r="D612" s="173">
        <f t="shared" si="38"/>
        <v>551</v>
      </c>
      <c r="E612" s="204"/>
      <c r="F612" s="201"/>
      <c r="G612" s="201"/>
      <c r="H612" s="201"/>
      <c r="I612" s="201"/>
      <c r="J612" s="201"/>
      <c r="K612" s="201"/>
      <c r="L612" s="201"/>
      <c r="M612" s="201"/>
      <c r="N612" s="201"/>
      <c r="O612" s="201"/>
      <c r="P612" s="201"/>
      <c r="Q612" s="201"/>
      <c r="R612" s="201"/>
    </row>
    <row r="613" spans="1:18">
      <c r="A613" s="173" t="str">
        <f t="shared" si="39"/>
        <v>22.1.2.552</v>
      </c>
      <c r="B613" s="173" t="str">
        <f t="shared" si="36"/>
        <v>22.1</v>
      </c>
      <c r="C613" s="173">
        <f t="shared" si="37"/>
        <v>2</v>
      </c>
      <c r="D613" s="173">
        <f t="shared" si="38"/>
        <v>552</v>
      </c>
      <c r="E613" s="204"/>
      <c r="F613" s="201"/>
      <c r="G613" s="201"/>
      <c r="H613" s="201"/>
      <c r="I613" s="201"/>
      <c r="J613" s="201"/>
      <c r="K613" s="201"/>
      <c r="L613" s="201"/>
      <c r="M613" s="201"/>
      <c r="N613" s="201"/>
      <c r="O613" s="201"/>
      <c r="P613" s="201"/>
      <c r="Q613" s="201"/>
      <c r="R613" s="201"/>
    </row>
    <row r="614" spans="1:18">
      <c r="A614" s="173" t="str">
        <f t="shared" si="39"/>
        <v>22.1.2.553</v>
      </c>
      <c r="B614" s="173" t="str">
        <f t="shared" si="36"/>
        <v>22.1</v>
      </c>
      <c r="C614" s="173">
        <f t="shared" si="37"/>
        <v>2</v>
      </c>
      <c r="D614" s="173">
        <f t="shared" si="38"/>
        <v>553</v>
      </c>
      <c r="E614" s="204"/>
      <c r="F614" s="201"/>
      <c r="G614" s="201"/>
      <c r="H614" s="201"/>
      <c r="I614" s="201"/>
      <c r="J614" s="201"/>
      <c r="K614" s="201"/>
      <c r="L614" s="201"/>
      <c r="M614" s="201"/>
      <c r="N614" s="201"/>
      <c r="O614" s="201"/>
      <c r="P614" s="201"/>
      <c r="Q614" s="201"/>
      <c r="R614" s="201"/>
    </row>
    <row r="615" spans="1:18">
      <c r="A615" s="173" t="str">
        <f t="shared" si="39"/>
        <v>22.1.2.554</v>
      </c>
      <c r="B615" s="173" t="str">
        <f t="shared" si="36"/>
        <v>22.1</v>
      </c>
      <c r="C615" s="173">
        <f t="shared" si="37"/>
        <v>2</v>
      </c>
      <c r="D615" s="173">
        <f t="shared" si="38"/>
        <v>554</v>
      </c>
      <c r="E615" s="204"/>
      <c r="F615" s="201"/>
      <c r="G615" s="201"/>
      <c r="H615" s="201"/>
      <c r="I615" s="201"/>
      <c r="J615" s="201"/>
      <c r="K615" s="201"/>
      <c r="L615" s="201"/>
      <c r="M615" s="201"/>
      <c r="N615" s="201"/>
      <c r="O615" s="201"/>
      <c r="P615" s="201"/>
      <c r="Q615" s="201"/>
      <c r="R615" s="201"/>
    </row>
    <row r="616" spans="1:18">
      <c r="A616" s="173" t="str">
        <f t="shared" si="39"/>
        <v>22.1.2.555</v>
      </c>
      <c r="B616" s="173" t="str">
        <f t="shared" si="36"/>
        <v>22.1</v>
      </c>
      <c r="C616" s="173">
        <f t="shared" si="37"/>
        <v>2</v>
      </c>
      <c r="D616" s="173">
        <f t="shared" si="38"/>
        <v>555</v>
      </c>
      <c r="E616" s="204"/>
      <c r="F616" s="201"/>
      <c r="G616" s="201"/>
      <c r="H616" s="201"/>
      <c r="I616" s="201"/>
      <c r="J616" s="201"/>
      <c r="K616" s="201"/>
      <c r="L616" s="201"/>
      <c r="M616" s="201"/>
      <c r="N616" s="201"/>
      <c r="O616" s="201"/>
      <c r="P616" s="201"/>
      <c r="Q616" s="201"/>
      <c r="R616" s="201"/>
    </row>
    <row r="617" spans="1:18">
      <c r="A617" s="173" t="str">
        <f t="shared" si="39"/>
        <v>22.1.2.556</v>
      </c>
      <c r="B617" s="173" t="str">
        <f t="shared" si="36"/>
        <v>22.1</v>
      </c>
      <c r="C617" s="173">
        <f t="shared" si="37"/>
        <v>2</v>
      </c>
      <c r="D617" s="173">
        <f t="shared" si="38"/>
        <v>556</v>
      </c>
      <c r="E617" s="204"/>
      <c r="F617" s="201"/>
      <c r="G617" s="201"/>
      <c r="H617" s="201"/>
      <c r="I617" s="201"/>
      <c r="J617" s="201"/>
      <c r="K617" s="201"/>
      <c r="L617" s="201"/>
      <c r="M617" s="201"/>
      <c r="N617" s="201"/>
      <c r="O617" s="201"/>
      <c r="P617" s="201"/>
      <c r="Q617" s="201"/>
      <c r="R617" s="201"/>
    </row>
    <row r="618" spans="1:18">
      <c r="A618" s="173" t="str">
        <f t="shared" si="39"/>
        <v>22.1.2.557</v>
      </c>
      <c r="B618" s="173" t="str">
        <f t="shared" si="36"/>
        <v>22.1</v>
      </c>
      <c r="C618" s="173">
        <f t="shared" si="37"/>
        <v>2</v>
      </c>
      <c r="D618" s="173">
        <f t="shared" si="38"/>
        <v>557</v>
      </c>
      <c r="E618" s="204"/>
      <c r="F618" s="201"/>
      <c r="G618" s="201"/>
      <c r="H618" s="201"/>
      <c r="I618" s="201"/>
      <c r="J618" s="201"/>
      <c r="K618" s="201"/>
      <c r="L618" s="201"/>
      <c r="M618" s="201"/>
      <c r="N618" s="201"/>
      <c r="O618" s="201"/>
      <c r="P618" s="201"/>
      <c r="Q618" s="201"/>
      <c r="R618" s="201"/>
    </row>
    <row r="619" spans="1:18">
      <c r="A619" s="173" t="str">
        <f t="shared" si="39"/>
        <v>22.1.2.558</v>
      </c>
      <c r="B619" s="173" t="str">
        <f t="shared" si="36"/>
        <v>22.1</v>
      </c>
      <c r="C619" s="173">
        <f t="shared" si="37"/>
        <v>2</v>
      </c>
      <c r="D619" s="173">
        <f t="shared" si="38"/>
        <v>558</v>
      </c>
      <c r="E619" s="204"/>
      <c r="F619" s="201"/>
      <c r="G619" s="201"/>
      <c r="H619" s="201"/>
      <c r="I619" s="201"/>
      <c r="J619" s="201"/>
      <c r="K619" s="201"/>
      <c r="L619" s="201"/>
      <c r="M619" s="201"/>
      <c r="N619" s="201"/>
      <c r="O619" s="201"/>
      <c r="P619" s="201"/>
      <c r="Q619" s="201"/>
      <c r="R619" s="201"/>
    </row>
    <row r="620" spans="1:18">
      <c r="A620" s="173" t="str">
        <f t="shared" si="39"/>
        <v>22.1.2.559</v>
      </c>
      <c r="B620" s="173" t="str">
        <f t="shared" si="36"/>
        <v>22.1</v>
      </c>
      <c r="C620" s="173">
        <f t="shared" si="37"/>
        <v>2</v>
      </c>
      <c r="D620" s="173">
        <f t="shared" si="38"/>
        <v>559</v>
      </c>
      <c r="E620" s="204"/>
      <c r="F620" s="201"/>
      <c r="G620" s="201"/>
      <c r="H620" s="201"/>
      <c r="I620" s="201"/>
      <c r="J620" s="201"/>
      <c r="K620" s="201"/>
      <c r="L620" s="201"/>
      <c r="M620" s="201"/>
      <c r="N620" s="201"/>
      <c r="O620" s="201"/>
      <c r="P620" s="201"/>
      <c r="Q620" s="201"/>
      <c r="R620" s="201"/>
    </row>
    <row r="621" spans="1:18">
      <c r="A621" s="173" t="str">
        <f t="shared" si="39"/>
        <v>22.1.2.560</v>
      </c>
      <c r="B621" s="173" t="str">
        <f t="shared" si="36"/>
        <v>22.1</v>
      </c>
      <c r="C621" s="173">
        <f t="shared" si="37"/>
        <v>2</v>
      </c>
      <c r="D621" s="173">
        <f t="shared" si="38"/>
        <v>560</v>
      </c>
      <c r="E621" s="204"/>
      <c r="F621" s="201"/>
      <c r="G621" s="201"/>
      <c r="H621" s="201"/>
      <c r="I621" s="201"/>
      <c r="J621" s="201"/>
      <c r="K621" s="201"/>
      <c r="L621" s="201"/>
      <c r="M621" s="201"/>
      <c r="N621" s="201"/>
      <c r="O621" s="201"/>
      <c r="P621" s="201"/>
      <c r="Q621" s="201"/>
      <c r="R621" s="201"/>
    </row>
    <row r="622" spans="1:18">
      <c r="A622" s="173" t="str">
        <f t="shared" si="39"/>
        <v>22.1.2.561</v>
      </c>
      <c r="B622" s="173" t="str">
        <f t="shared" si="36"/>
        <v>22.1</v>
      </c>
      <c r="C622" s="173">
        <f t="shared" si="37"/>
        <v>2</v>
      </c>
      <c r="D622" s="173">
        <f t="shared" si="38"/>
        <v>561</v>
      </c>
      <c r="E622" s="204"/>
      <c r="F622" s="201"/>
      <c r="G622" s="201"/>
      <c r="H622" s="201"/>
      <c r="I622" s="201"/>
      <c r="J622" s="201"/>
      <c r="K622" s="201"/>
      <c r="L622" s="201"/>
      <c r="M622" s="201"/>
      <c r="N622" s="201"/>
      <c r="O622" s="201"/>
      <c r="P622" s="201"/>
      <c r="Q622" s="201"/>
      <c r="R622" s="201"/>
    </row>
    <row r="623" spans="1:18">
      <c r="A623" s="173" t="str">
        <f t="shared" si="39"/>
        <v>22.1.2.562</v>
      </c>
      <c r="B623" s="173" t="str">
        <f t="shared" si="36"/>
        <v>22.1</v>
      </c>
      <c r="C623" s="173">
        <f t="shared" si="37"/>
        <v>2</v>
      </c>
      <c r="D623" s="173">
        <f t="shared" si="38"/>
        <v>562</v>
      </c>
      <c r="E623" s="204"/>
      <c r="F623" s="201"/>
      <c r="G623" s="201"/>
      <c r="H623" s="201"/>
      <c r="I623" s="201"/>
      <c r="J623" s="201"/>
      <c r="K623" s="201"/>
      <c r="L623" s="201"/>
      <c r="M623" s="201"/>
      <c r="N623" s="201"/>
      <c r="O623" s="201"/>
      <c r="P623" s="201"/>
      <c r="Q623" s="201"/>
      <c r="R623" s="201"/>
    </row>
    <row r="624" spans="1:18">
      <c r="A624" s="173" t="str">
        <f t="shared" si="39"/>
        <v>22.1.2.563</v>
      </c>
      <c r="B624" s="173" t="str">
        <f t="shared" si="36"/>
        <v>22.1</v>
      </c>
      <c r="C624" s="173">
        <f t="shared" si="37"/>
        <v>2</v>
      </c>
      <c r="D624" s="173">
        <f t="shared" si="38"/>
        <v>563</v>
      </c>
      <c r="E624" s="204"/>
      <c r="F624" s="201"/>
      <c r="G624" s="201"/>
      <c r="H624" s="201"/>
      <c r="I624" s="201"/>
      <c r="J624" s="201"/>
      <c r="K624" s="201"/>
      <c r="L624" s="201"/>
      <c r="M624" s="201"/>
      <c r="N624" s="201"/>
      <c r="O624" s="201"/>
      <c r="P624" s="201"/>
      <c r="Q624" s="201"/>
      <c r="R624" s="201"/>
    </row>
    <row r="625" spans="1:18">
      <c r="A625" s="173" t="str">
        <f t="shared" si="39"/>
        <v>22.1.2.564</v>
      </c>
      <c r="B625" s="173" t="str">
        <f t="shared" si="36"/>
        <v>22.1</v>
      </c>
      <c r="C625" s="173">
        <f t="shared" si="37"/>
        <v>2</v>
      </c>
      <c r="D625" s="173">
        <f t="shared" si="38"/>
        <v>564</v>
      </c>
      <c r="E625" s="204"/>
      <c r="F625" s="201"/>
      <c r="G625" s="201"/>
      <c r="H625" s="201"/>
      <c r="I625" s="201"/>
      <c r="J625" s="201"/>
      <c r="K625" s="201"/>
      <c r="L625" s="201"/>
      <c r="M625" s="201"/>
      <c r="N625" s="201"/>
      <c r="O625" s="201"/>
      <c r="P625" s="201"/>
      <c r="Q625" s="201"/>
      <c r="R625" s="201"/>
    </row>
    <row r="626" spans="1:18">
      <c r="A626" s="173" t="str">
        <f t="shared" si="39"/>
        <v>22.1.2.565</v>
      </c>
      <c r="B626" s="173" t="str">
        <f t="shared" si="36"/>
        <v>22.1</v>
      </c>
      <c r="C626" s="173">
        <f t="shared" si="37"/>
        <v>2</v>
      </c>
      <c r="D626" s="173">
        <f t="shared" si="38"/>
        <v>565</v>
      </c>
      <c r="E626" s="204"/>
      <c r="F626" s="201"/>
      <c r="G626" s="201"/>
      <c r="H626" s="201"/>
      <c r="I626" s="201"/>
      <c r="J626" s="201"/>
      <c r="K626" s="201"/>
      <c r="L626" s="201"/>
      <c r="M626" s="201"/>
      <c r="N626" s="201"/>
      <c r="O626" s="201"/>
      <c r="P626" s="201"/>
      <c r="Q626" s="201"/>
      <c r="R626" s="201"/>
    </row>
    <row r="627" spans="1:18">
      <c r="A627" s="173" t="str">
        <f t="shared" si="39"/>
        <v>22.1.2.566</v>
      </c>
      <c r="B627" s="173" t="str">
        <f t="shared" si="36"/>
        <v>22.1</v>
      </c>
      <c r="C627" s="173">
        <f t="shared" si="37"/>
        <v>2</v>
      </c>
      <c r="D627" s="173">
        <f t="shared" si="38"/>
        <v>566</v>
      </c>
      <c r="E627" s="204"/>
      <c r="F627" s="201"/>
      <c r="G627" s="201"/>
      <c r="H627" s="201"/>
      <c r="I627" s="201"/>
      <c r="J627" s="201"/>
      <c r="K627" s="201"/>
      <c r="L627" s="201"/>
      <c r="M627" s="201"/>
      <c r="N627" s="201"/>
      <c r="O627" s="201"/>
      <c r="P627" s="201"/>
      <c r="Q627" s="201"/>
      <c r="R627" s="201"/>
    </row>
    <row r="628" spans="1:18">
      <c r="A628" s="173" t="str">
        <f t="shared" si="39"/>
        <v>22.1.2.567</v>
      </c>
      <c r="B628" s="173" t="str">
        <f t="shared" si="36"/>
        <v>22.1</v>
      </c>
      <c r="C628" s="173">
        <f t="shared" si="37"/>
        <v>2</v>
      </c>
      <c r="D628" s="173">
        <f t="shared" si="38"/>
        <v>567</v>
      </c>
      <c r="E628" s="204"/>
      <c r="F628" s="201"/>
      <c r="G628" s="201"/>
      <c r="H628" s="201"/>
      <c r="I628" s="201"/>
      <c r="J628" s="201"/>
      <c r="K628" s="201"/>
      <c r="L628" s="201"/>
      <c r="M628" s="201"/>
      <c r="N628" s="201"/>
      <c r="O628" s="201"/>
      <c r="P628" s="201"/>
      <c r="Q628" s="201"/>
      <c r="R628" s="201"/>
    </row>
    <row r="629" spans="1:18">
      <c r="A629" s="173" t="str">
        <f t="shared" si="39"/>
        <v>22.1.2.568</v>
      </c>
      <c r="B629" s="173" t="str">
        <f t="shared" si="36"/>
        <v>22.1</v>
      </c>
      <c r="C629" s="173">
        <f t="shared" si="37"/>
        <v>2</v>
      </c>
      <c r="D629" s="173">
        <f t="shared" si="38"/>
        <v>568</v>
      </c>
      <c r="E629" s="204"/>
      <c r="F629" s="201"/>
      <c r="G629" s="201"/>
      <c r="H629" s="201"/>
      <c r="I629" s="201"/>
      <c r="J629" s="201"/>
      <c r="K629" s="201"/>
      <c r="L629" s="201"/>
      <c r="M629" s="201"/>
      <c r="N629" s="201"/>
      <c r="O629" s="201"/>
      <c r="P629" s="201"/>
      <c r="Q629" s="201"/>
      <c r="R629" s="201"/>
    </row>
    <row r="630" spans="1:18">
      <c r="A630" s="173" t="str">
        <f t="shared" si="39"/>
        <v>22.1.2.569</v>
      </c>
      <c r="B630" s="173" t="str">
        <f t="shared" si="36"/>
        <v>22.1</v>
      </c>
      <c r="C630" s="173">
        <f t="shared" si="37"/>
        <v>2</v>
      </c>
      <c r="D630" s="173">
        <f t="shared" si="38"/>
        <v>569</v>
      </c>
      <c r="E630" s="204"/>
      <c r="F630" s="201"/>
      <c r="G630" s="201"/>
      <c r="H630" s="201"/>
      <c r="I630" s="201"/>
      <c r="J630" s="201"/>
      <c r="K630" s="201"/>
      <c r="L630" s="201"/>
      <c r="M630" s="201"/>
      <c r="N630" s="201"/>
      <c r="O630" s="201"/>
      <c r="P630" s="201"/>
      <c r="Q630" s="201"/>
      <c r="R630" s="201"/>
    </row>
    <row r="631" spans="1:18">
      <c r="A631" s="173" t="str">
        <f t="shared" si="39"/>
        <v>22.1.2.570</v>
      </c>
      <c r="B631" s="173" t="str">
        <f t="shared" si="36"/>
        <v>22.1</v>
      </c>
      <c r="C631" s="173">
        <f t="shared" si="37"/>
        <v>2</v>
      </c>
      <c r="D631" s="173">
        <f t="shared" si="38"/>
        <v>570</v>
      </c>
      <c r="E631" s="204"/>
      <c r="F631" s="201"/>
      <c r="G631" s="201"/>
      <c r="H631" s="201"/>
      <c r="I631" s="201"/>
      <c r="J631" s="201"/>
      <c r="K631" s="201"/>
      <c r="L631" s="201"/>
      <c r="M631" s="201"/>
      <c r="N631" s="201"/>
      <c r="O631" s="201"/>
      <c r="P631" s="201"/>
      <c r="Q631" s="201"/>
      <c r="R631" s="201"/>
    </row>
    <row r="632" spans="1:18">
      <c r="A632" s="173" t="str">
        <f t="shared" si="39"/>
        <v>22.1.2.571</v>
      </c>
      <c r="B632" s="173" t="str">
        <f t="shared" si="36"/>
        <v>22.1</v>
      </c>
      <c r="C632" s="173">
        <f t="shared" si="37"/>
        <v>2</v>
      </c>
      <c r="D632" s="173">
        <f t="shared" si="38"/>
        <v>571</v>
      </c>
      <c r="E632" s="204"/>
      <c r="F632" s="201"/>
      <c r="G632" s="201"/>
      <c r="H632" s="201"/>
      <c r="I632" s="201"/>
      <c r="J632" s="201"/>
      <c r="K632" s="201"/>
      <c r="L632" s="201"/>
      <c r="M632" s="201"/>
      <c r="N632" s="201"/>
      <c r="O632" s="201"/>
      <c r="P632" s="201"/>
      <c r="Q632" s="201"/>
      <c r="R632" s="201"/>
    </row>
    <row r="633" spans="1:18">
      <c r="A633" s="173" t="str">
        <f t="shared" si="39"/>
        <v>22.1.2.572</v>
      </c>
      <c r="B633" s="173" t="str">
        <f t="shared" si="36"/>
        <v>22.1</v>
      </c>
      <c r="C633" s="173">
        <f t="shared" si="37"/>
        <v>2</v>
      </c>
      <c r="D633" s="173">
        <f t="shared" si="38"/>
        <v>572</v>
      </c>
      <c r="E633" s="204"/>
      <c r="F633" s="201"/>
      <c r="G633" s="201"/>
      <c r="H633" s="201"/>
      <c r="I633" s="201"/>
      <c r="J633" s="201"/>
      <c r="K633" s="201"/>
      <c r="L633" s="201"/>
      <c r="M633" s="201"/>
      <c r="N633" s="201"/>
      <c r="O633" s="201"/>
      <c r="P633" s="201"/>
      <c r="Q633" s="201"/>
      <c r="R633" s="201"/>
    </row>
    <row r="634" spans="1:18">
      <c r="A634" s="173" t="str">
        <f t="shared" si="39"/>
        <v>22.1.2.573</v>
      </c>
      <c r="B634" s="173" t="str">
        <f t="shared" si="36"/>
        <v>22.1</v>
      </c>
      <c r="C634" s="173">
        <f t="shared" si="37"/>
        <v>2</v>
      </c>
      <c r="D634" s="173">
        <f t="shared" si="38"/>
        <v>573</v>
      </c>
      <c r="E634" s="204"/>
      <c r="F634" s="201"/>
      <c r="G634" s="201"/>
      <c r="H634" s="201"/>
      <c r="I634" s="201"/>
      <c r="J634" s="201"/>
      <c r="K634" s="201"/>
      <c r="L634" s="201"/>
      <c r="M634" s="201"/>
      <c r="N634" s="201"/>
      <c r="O634" s="201"/>
      <c r="P634" s="201"/>
      <c r="Q634" s="201"/>
      <c r="R634" s="201"/>
    </row>
    <row r="635" spans="1:18">
      <c r="A635" s="173" t="str">
        <f t="shared" si="39"/>
        <v>22.1.2.574</v>
      </c>
      <c r="B635" s="173" t="str">
        <f t="shared" si="36"/>
        <v>22.1</v>
      </c>
      <c r="C635" s="173">
        <f t="shared" si="37"/>
        <v>2</v>
      </c>
      <c r="D635" s="173">
        <f t="shared" si="38"/>
        <v>574</v>
      </c>
      <c r="E635" s="204"/>
      <c r="F635" s="201"/>
      <c r="G635" s="201"/>
      <c r="H635" s="201"/>
      <c r="I635" s="201"/>
      <c r="J635" s="201"/>
      <c r="K635" s="201"/>
      <c r="L635" s="201"/>
      <c r="M635" s="201"/>
      <c r="N635" s="201"/>
      <c r="O635" s="201"/>
      <c r="P635" s="201"/>
      <c r="Q635" s="201"/>
      <c r="R635" s="201"/>
    </row>
    <row r="636" spans="1:18">
      <c r="A636" s="173" t="str">
        <f t="shared" si="39"/>
        <v>22.1.2.575</v>
      </c>
      <c r="B636" s="173" t="str">
        <f t="shared" si="36"/>
        <v>22.1</v>
      </c>
      <c r="C636" s="173">
        <f t="shared" si="37"/>
        <v>2</v>
      </c>
      <c r="D636" s="173">
        <f t="shared" si="38"/>
        <v>575</v>
      </c>
      <c r="E636" s="204"/>
      <c r="F636" s="201"/>
      <c r="G636" s="201"/>
      <c r="H636" s="201"/>
      <c r="I636" s="201"/>
      <c r="J636" s="201"/>
      <c r="K636" s="201"/>
      <c r="L636" s="201"/>
      <c r="M636" s="201"/>
      <c r="N636" s="201"/>
      <c r="O636" s="201"/>
      <c r="P636" s="201"/>
      <c r="Q636" s="201"/>
      <c r="R636" s="201"/>
    </row>
    <row r="637" spans="1:18">
      <c r="A637" s="173" t="str">
        <f t="shared" si="39"/>
        <v>22.1.2.576</v>
      </c>
      <c r="B637" s="173" t="str">
        <f t="shared" si="36"/>
        <v>22.1</v>
      </c>
      <c r="C637" s="173">
        <f t="shared" si="37"/>
        <v>2</v>
      </c>
      <c r="D637" s="173">
        <f t="shared" si="38"/>
        <v>576</v>
      </c>
      <c r="E637" s="204"/>
      <c r="F637" s="201"/>
      <c r="G637" s="201"/>
      <c r="H637" s="201"/>
      <c r="I637" s="201"/>
      <c r="J637" s="201"/>
      <c r="K637" s="201"/>
      <c r="L637" s="201"/>
      <c r="M637" s="201"/>
      <c r="N637" s="201"/>
      <c r="O637" s="201"/>
      <c r="P637" s="201"/>
      <c r="Q637" s="201"/>
      <c r="R637" s="201"/>
    </row>
    <row r="638" spans="1:18">
      <c r="A638" s="173" t="str">
        <f t="shared" si="39"/>
        <v>22.1.2.577</v>
      </c>
      <c r="B638" s="173" t="str">
        <f t="shared" si="36"/>
        <v>22.1</v>
      </c>
      <c r="C638" s="173">
        <f t="shared" si="37"/>
        <v>2</v>
      </c>
      <c r="D638" s="173">
        <f t="shared" si="38"/>
        <v>577</v>
      </c>
      <c r="E638" s="204"/>
      <c r="F638" s="201"/>
      <c r="G638" s="201"/>
      <c r="H638" s="201"/>
      <c r="I638" s="201"/>
      <c r="J638" s="201"/>
      <c r="K638" s="201"/>
      <c r="L638" s="201"/>
      <c r="M638" s="201"/>
      <c r="N638" s="201"/>
      <c r="O638" s="201"/>
      <c r="P638" s="201"/>
      <c r="Q638" s="201"/>
      <c r="R638" s="201"/>
    </row>
    <row r="639" spans="1:18">
      <c r="A639" s="173" t="str">
        <f t="shared" si="39"/>
        <v>22.1.2.578</v>
      </c>
      <c r="B639" s="173" t="str">
        <f t="shared" si="36"/>
        <v>22.1</v>
      </c>
      <c r="C639" s="173">
        <f t="shared" si="37"/>
        <v>2</v>
      </c>
      <c r="D639" s="173">
        <f t="shared" si="38"/>
        <v>578</v>
      </c>
      <c r="E639" s="204"/>
      <c r="F639" s="201"/>
      <c r="G639" s="201"/>
      <c r="H639" s="201"/>
      <c r="I639" s="201"/>
      <c r="J639" s="201"/>
      <c r="K639" s="201"/>
      <c r="L639" s="201"/>
      <c r="M639" s="201"/>
      <c r="N639" s="201"/>
      <c r="O639" s="201"/>
      <c r="P639" s="201"/>
      <c r="Q639" s="201"/>
      <c r="R639" s="201"/>
    </row>
    <row r="640" spans="1:18">
      <c r="A640" s="173" t="str">
        <f t="shared" si="39"/>
        <v>22.1.2.579</v>
      </c>
      <c r="B640" s="173" t="str">
        <f t="shared" ref="B640:B703" si="40">+B639</f>
        <v>22.1</v>
      </c>
      <c r="C640" s="173">
        <f t="shared" ref="C640:C703" si="41">+C639</f>
        <v>2</v>
      </c>
      <c r="D640" s="173">
        <f t="shared" ref="D640:D703" si="42">+D639+1</f>
        <v>579</v>
      </c>
      <c r="E640" s="204"/>
      <c r="F640" s="201"/>
      <c r="G640" s="201"/>
      <c r="H640" s="201"/>
      <c r="I640" s="201"/>
      <c r="J640" s="201"/>
      <c r="K640" s="201"/>
      <c r="L640" s="201"/>
      <c r="M640" s="201"/>
      <c r="N640" s="201"/>
      <c r="O640" s="201"/>
      <c r="P640" s="201"/>
      <c r="Q640" s="201"/>
      <c r="R640" s="201"/>
    </row>
    <row r="641" spans="1:18">
      <c r="A641" s="173" t="str">
        <f t="shared" si="39"/>
        <v>22.1.2.580</v>
      </c>
      <c r="B641" s="173" t="str">
        <f t="shared" si="40"/>
        <v>22.1</v>
      </c>
      <c r="C641" s="173">
        <f t="shared" si="41"/>
        <v>2</v>
      </c>
      <c r="D641" s="173">
        <f t="shared" si="42"/>
        <v>580</v>
      </c>
      <c r="E641" s="204"/>
      <c r="F641" s="201"/>
      <c r="G641" s="201"/>
      <c r="H641" s="201"/>
      <c r="I641" s="201"/>
      <c r="J641" s="201"/>
      <c r="K641" s="201"/>
      <c r="L641" s="201"/>
      <c r="M641" s="201"/>
      <c r="N641" s="201"/>
      <c r="O641" s="201"/>
      <c r="P641" s="201"/>
      <c r="Q641" s="201"/>
      <c r="R641" s="201"/>
    </row>
    <row r="642" spans="1:18">
      <c r="A642" s="173" t="str">
        <f t="shared" si="39"/>
        <v>22.1.2.581</v>
      </c>
      <c r="B642" s="173" t="str">
        <f t="shared" si="40"/>
        <v>22.1</v>
      </c>
      <c r="C642" s="173">
        <f t="shared" si="41"/>
        <v>2</v>
      </c>
      <c r="D642" s="173">
        <f t="shared" si="42"/>
        <v>581</v>
      </c>
      <c r="E642" s="204"/>
      <c r="F642" s="201"/>
      <c r="G642" s="201"/>
      <c r="H642" s="201"/>
      <c r="I642" s="201"/>
      <c r="J642" s="201"/>
      <c r="K642" s="201"/>
      <c r="L642" s="201"/>
      <c r="M642" s="201"/>
      <c r="N642" s="201"/>
      <c r="O642" s="201"/>
      <c r="P642" s="201"/>
      <c r="Q642" s="201"/>
      <c r="R642" s="201"/>
    </row>
    <row r="643" spans="1:18">
      <c r="A643" s="173" t="str">
        <f t="shared" si="39"/>
        <v>22.1.2.582</v>
      </c>
      <c r="B643" s="173" t="str">
        <f t="shared" si="40"/>
        <v>22.1</v>
      </c>
      <c r="C643" s="173">
        <f t="shared" si="41"/>
        <v>2</v>
      </c>
      <c r="D643" s="173">
        <f t="shared" si="42"/>
        <v>582</v>
      </c>
      <c r="E643" s="204"/>
      <c r="F643" s="201"/>
      <c r="G643" s="201"/>
      <c r="H643" s="201"/>
      <c r="I643" s="201"/>
      <c r="J643" s="201"/>
      <c r="K643" s="201"/>
      <c r="L643" s="201"/>
      <c r="M643" s="201"/>
      <c r="N643" s="201"/>
      <c r="O643" s="201"/>
      <c r="P643" s="201"/>
      <c r="Q643" s="201"/>
      <c r="R643" s="201"/>
    </row>
    <row r="644" spans="1:18">
      <c r="A644" s="173" t="str">
        <f t="shared" si="39"/>
        <v>22.1.2.583</v>
      </c>
      <c r="B644" s="173" t="str">
        <f t="shared" si="40"/>
        <v>22.1</v>
      </c>
      <c r="C644" s="173">
        <f t="shared" si="41"/>
        <v>2</v>
      </c>
      <c r="D644" s="173">
        <f t="shared" si="42"/>
        <v>583</v>
      </c>
      <c r="E644" s="204"/>
      <c r="F644" s="201"/>
      <c r="G644" s="201"/>
      <c r="H644" s="201"/>
      <c r="I644" s="201"/>
      <c r="J644" s="201"/>
      <c r="K644" s="201"/>
      <c r="L644" s="201"/>
      <c r="M644" s="201"/>
      <c r="N644" s="201"/>
      <c r="O644" s="201"/>
      <c r="P644" s="201"/>
      <c r="Q644" s="201"/>
      <c r="R644" s="201"/>
    </row>
    <row r="645" spans="1:18">
      <c r="A645" s="173" t="str">
        <f t="shared" si="39"/>
        <v>22.1.2.584</v>
      </c>
      <c r="B645" s="173" t="str">
        <f t="shared" si="40"/>
        <v>22.1</v>
      </c>
      <c r="C645" s="173">
        <f t="shared" si="41"/>
        <v>2</v>
      </c>
      <c r="D645" s="173">
        <f t="shared" si="42"/>
        <v>584</v>
      </c>
      <c r="E645" s="204"/>
      <c r="F645" s="201"/>
      <c r="G645" s="201"/>
      <c r="H645" s="201"/>
      <c r="I645" s="201"/>
      <c r="J645" s="201"/>
      <c r="K645" s="201"/>
      <c r="L645" s="201"/>
      <c r="M645" s="201"/>
      <c r="N645" s="201"/>
      <c r="O645" s="201"/>
      <c r="P645" s="201"/>
      <c r="Q645" s="201"/>
      <c r="R645" s="201"/>
    </row>
    <row r="646" spans="1:18">
      <c r="A646" s="173" t="str">
        <f t="shared" si="39"/>
        <v>22.1.2.585</v>
      </c>
      <c r="B646" s="173" t="str">
        <f t="shared" si="40"/>
        <v>22.1</v>
      </c>
      <c r="C646" s="173">
        <f t="shared" si="41"/>
        <v>2</v>
      </c>
      <c r="D646" s="173">
        <f t="shared" si="42"/>
        <v>585</v>
      </c>
      <c r="E646" s="204"/>
      <c r="F646" s="201"/>
      <c r="G646" s="201"/>
      <c r="H646" s="201"/>
      <c r="I646" s="201"/>
      <c r="J646" s="201"/>
      <c r="K646" s="201"/>
      <c r="L646" s="201"/>
      <c r="M646" s="201"/>
      <c r="N646" s="201"/>
      <c r="O646" s="201"/>
      <c r="P646" s="201"/>
      <c r="Q646" s="201"/>
      <c r="R646" s="201"/>
    </row>
    <row r="647" spans="1:18">
      <c r="A647" s="173" t="str">
        <f t="shared" si="39"/>
        <v>22.1.2.586</v>
      </c>
      <c r="B647" s="173" t="str">
        <f t="shared" si="40"/>
        <v>22.1</v>
      </c>
      <c r="C647" s="173">
        <f t="shared" si="41"/>
        <v>2</v>
      </c>
      <c r="D647" s="173">
        <f t="shared" si="42"/>
        <v>586</v>
      </c>
      <c r="E647" s="204"/>
      <c r="F647" s="201"/>
      <c r="G647" s="201"/>
      <c r="H647" s="201"/>
      <c r="I647" s="201"/>
      <c r="J647" s="201"/>
      <c r="K647" s="201"/>
      <c r="L647" s="201"/>
      <c r="M647" s="201"/>
      <c r="N647" s="201"/>
      <c r="O647" s="201"/>
      <c r="P647" s="201"/>
      <c r="Q647" s="201"/>
      <c r="R647" s="201"/>
    </row>
    <row r="648" spans="1:18">
      <c r="A648" s="173" t="str">
        <f t="shared" si="39"/>
        <v>22.1.2.587</v>
      </c>
      <c r="B648" s="173" t="str">
        <f t="shared" si="40"/>
        <v>22.1</v>
      </c>
      <c r="C648" s="173">
        <f t="shared" si="41"/>
        <v>2</v>
      </c>
      <c r="D648" s="173">
        <f t="shared" si="42"/>
        <v>587</v>
      </c>
      <c r="E648" s="204"/>
      <c r="F648" s="201"/>
      <c r="G648" s="201"/>
      <c r="H648" s="201"/>
      <c r="I648" s="201"/>
      <c r="J648" s="201"/>
      <c r="K648" s="201"/>
      <c r="L648" s="201"/>
      <c r="M648" s="201"/>
      <c r="N648" s="201"/>
      <c r="O648" s="201"/>
      <c r="P648" s="201"/>
      <c r="Q648" s="201"/>
      <c r="R648" s="201"/>
    </row>
    <row r="649" spans="1:18">
      <c r="A649" s="173" t="str">
        <f t="shared" si="39"/>
        <v>22.1.2.588</v>
      </c>
      <c r="B649" s="173" t="str">
        <f t="shared" si="40"/>
        <v>22.1</v>
      </c>
      <c r="C649" s="173">
        <f t="shared" si="41"/>
        <v>2</v>
      </c>
      <c r="D649" s="173">
        <f t="shared" si="42"/>
        <v>588</v>
      </c>
      <c r="E649" s="204"/>
      <c r="F649" s="201"/>
      <c r="G649" s="201"/>
      <c r="H649" s="201"/>
      <c r="I649" s="201"/>
      <c r="J649" s="201"/>
      <c r="K649" s="201"/>
      <c r="L649" s="201"/>
      <c r="M649" s="201"/>
      <c r="N649" s="201"/>
      <c r="O649" s="201"/>
      <c r="P649" s="201"/>
      <c r="Q649" s="201"/>
      <c r="R649" s="201"/>
    </row>
    <row r="650" spans="1:18">
      <c r="A650" s="173" t="str">
        <f t="shared" si="39"/>
        <v>22.1.2.589</v>
      </c>
      <c r="B650" s="173" t="str">
        <f t="shared" si="40"/>
        <v>22.1</v>
      </c>
      <c r="C650" s="173">
        <f t="shared" si="41"/>
        <v>2</v>
      </c>
      <c r="D650" s="173">
        <f t="shared" si="42"/>
        <v>589</v>
      </c>
      <c r="E650" s="204"/>
      <c r="F650" s="201"/>
      <c r="G650" s="201"/>
      <c r="H650" s="201"/>
      <c r="I650" s="201"/>
      <c r="J650" s="201"/>
      <c r="K650" s="201"/>
      <c r="L650" s="201"/>
      <c r="M650" s="201"/>
      <c r="N650" s="201"/>
      <c r="O650" s="201"/>
      <c r="P650" s="201"/>
      <c r="Q650" s="201"/>
      <c r="R650" s="201"/>
    </row>
    <row r="651" spans="1:18">
      <c r="A651" s="173" t="str">
        <f t="shared" si="39"/>
        <v>22.1.2.590</v>
      </c>
      <c r="B651" s="173" t="str">
        <f t="shared" si="40"/>
        <v>22.1</v>
      </c>
      <c r="C651" s="173">
        <f t="shared" si="41"/>
        <v>2</v>
      </c>
      <c r="D651" s="173">
        <f t="shared" si="42"/>
        <v>590</v>
      </c>
      <c r="E651" s="204"/>
      <c r="F651" s="201"/>
      <c r="G651" s="201"/>
      <c r="H651" s="201"/>
      <c r="I651" s="201"/>
      <c r="J651" s="201"/>
      <c r="K651" s="201"/>
      <c r="L651" s="201"/>
      <c r="M651" s="201"/>
      <c r="N651" s="201"/>
      <c r="O651" s="201"/>
      <c r="P651" s="201"/>
      <c r="Q651" s="201"/>
      <c r="R651" s="201"/>
    </row>
    <row r="652" spans="1:18">
      <c r="A652" s="173" t="str">
        <f t="shared" si="39"/>
        <v>22.1.2.591</v>
      </c>
      <c r="B652" s="173" t="str">
        <f t="shared" si="40"/>
        <v>22.1</v>
      </c>
      <c r="C652" s="173">
        <f t="shared" si="41"/>
        <v>2</v>
      </c>
      <c r="D652" s="173">
        <f t="shared" si="42"/>
        <v>591</v>
      </c>
      <c r="E652" s="204"/>
      <c r="F652" s="201"/>
      <c r="G652" s="201"/>
      <c r="H652" s="201"/>
      <c r="I652" s="201"/>
      <c r="J652" s="201"/>
      <c r="K652" s="201"/>
      <c r="L652" s="201"/>
      <c r="M652" s="201"/>
      <c r="N652" s="201"/>
      <c r="O652" s="201"/>
      <c r="P652" s="201"/>
      <c r="Q652" s="201"/>
      <c r="R652" s="201"/>
    </row>
    <row r="653" spans="1:18">
      <c r="A653" s="173" t="str">
        <f t="shared" si="39"/>
        <v>22.1.2.592</v>
      </c>
      <c r="B653" s="173" t="str">
        <f t="shared" si="40"/>
        <v>22.1</v>
      </c>
      <c r="C653" s="173">
        <f t="shared" si="41"/>
        <v>2</v>
      </c>
      <c r="D653" s="173">
        <f t="shared" si="42"/>
        <v>592</v>
      </c>
      <c r="E653" s="204"/>
      <c r="F653" s="201"/>
      <c r="G653" s="201"/>
      <c r="H653" s="201"/>
      <c r="I653" s="201"/>
      <c r="J653" s="201"/>
      <c r="K653" s="201"/>
      <c r="L653" s="201"/>
      <c r="M653" s="201"/>
      <c r="N653" s="201"/>
      <c r="O653" s="201"/>
      <c r="P653" s="201"/>
      <c r="Q653" s="201"/>
      <c r="R653" s="201"/>
    </row>
    <row r="654" spans="1:18">
      <c r="A654" s="173" t="str">
        <f t="shared" si="39"/>
        <v>22.1.2.593</v>
      </c>
      <c r="B654" s="173" t="str">
        <f t="shared" si="40"/>
        <v>22.1</v>
      </c>
      <c r="C654" s="173">
        <f t="shared" si="41"/>
        <v>2</v>
      </c>
      <c r="D654" s="173">
        <f t="shared" si="42"/>
        <v>593</v>
      </c>
      <c r="E654" s="204"/>
      <c r="F654" s="201"/>
      <c r="G654" s="201"/>
      <c r="H654" s="201"/>
      <c r="I654" s="201"/>
      <c r="J654" s="201"/>
      <c r="K654" s="201"/>
      <c r="L654" s="201"/>
      <c r="M654" s="201"/>
      <c r="N654" s="201"/>
      <c r="O654" s="201"/>
      <c r="P654" s="201"/>
      <c r="Q654" s="201"/>
      <c r="R654" s="201"/>
    </row>
    <row r="655" spans="1:18">
      <c r="A655" s="173" t="str">
        <f t="shared" si="39"/>
        <v>22.1.2.594</v>
      </c>
      <c r="B655" s="173" t="str">
        <f t="shared" si="40"/>
        <v>22.1</v>
      </c>
      <c r="C655" s="173">
        <f t="shared" si="41"/>
        <v>2</v>
      </c>
      <c r="D655" s="173">
        <f t="shared" si="42"/>
        <v>594</v>
      </c>
      <c r="E655" s="204"/>
      <c r="F655" s="201"/>
      <c r="G655" s="201"/>
      <c r="H655" s="201"/>
      <c r="I655" s="201"/>
      <c r="J655" s="201"/>
      <c r="K655" s="201"/>
      <c r="L655" s="201"/>
      <c r="M655" s="201"/>
      <c r="N655" s="201"/>
      <c r="O655" s="201"/>
      <c r="P655" s="201"/>
      <c r="Q655" s="201"/>
      <c r="R655" s="201"/>
    </row>
    <row r="656" spans="1:18">
      <c r="A656" s="173" t="str">
        <f t="shared" si="39"/>
        <v>22.1.2.595</v>
      </c>
      <c r="B656" s="173" t="str">
        <f t="shared" si="40"/>
        <v>22.1</v>
      </c>
      <c r="C656" s="173">
        <f t="shared" si="41"/>
        <v>2</v>
      </c>
      <c r="D656" s="173">
        <f t="shared" si="42"/>
        <v>595</v>
      </c>
      <c r="E656" s="204"/>
      <c r="F656" s="201"/>
      <c r="G656" s="201"/>
      <c r="H656" s="201"/>
      <c r="I656" s="201"/>
      <c r="J656" s="201"/>
      <c r="K656" s="201"/>
      <c r="L656" s="201"/>
      <c r="M656" s="201"/>
      <c r="N656" s="201"/>
      <c r="O656" s="201"/>
      <c r="P656" s="201"/>
      <c r="Q656" s="201"/>
      <c r="R656" s="201"/>
    </row>
    <row r="657" spans="1:18">
      <c r="A657" s="173" t="str">
        <f t="shared" ref="A657:A720" si="43">CONCATENATE(B657,".",C657,".",D657)</f>
        <v>22.1.2.596</v>
      </c>
      <c r="B657" s="173" t="str">
        <f t="shared" si="40"/>
        <v>22.1</v>
      </c>
      <c r="C657" s="173">
        <f t="shared" si="41"/>
        <v>2</v>
      </c>
      <c r="D657" s="173">
        <f t="shared" si="42"/>
        <v>596</v>
      </c>
      <c r="E657" s="204"/>
      <c r="F657" s="201"/>
      <c r="G657" s="201"/>
      <c r="H657" s="201"/>
      <c r="I657" s="201"/>
      <c r="J657" s="201"/>
      <c r="K657" s="201"/>
      <c r="L657" s="201"/>
      <c r="M657" s="201"/>
      <c r="N657" s="201"/>
      <c r="O657" s="201"/>
      <c r="P657" s="201"/>
      <c r="Q657" s="201"/>
      <c r="R657" s="201"/>
    </row>
    <row r="658" spans="1:18">
      <c r="A658" s="173" t="str">
        <f t="shared" si="43"/>
        <v>22.1.2.597</v>
      </c>
      <c r="B658" s="173" t="str">
        <f t="shared" si="40"/>
        <v>22.1</v>
      </c>
      <c r="C658" s="173">
        <f t="shared" si="41"/>
        <v>2</v>
      </c>
      <c r="D658" s="173">
        <f t="shared" si="42"/>
        <v>597</v>
      </c>
      <c r="E658" s="204"/>
      <c r="F658" s="201"/>
      <c r="G658" s="201"/>
      <c r="H658" s="201"/>
      <c r="I658" s="201"/>
      <c r="J658" s="201"/>
      <c r="K658" s="201"/>
      <c r="L658" s="201"/>
      <c r="M658" s="201"/>
      <c r="N658" s="201"/>
      <c r="O658" s="201"/>
      <c r="P658" s="201"/>
      <c r="Q658" s="201"/>
      <c r="R658" s="201"/>
    </row>
    <row r="659" spans="1:18">
      <c r="A659" s="173" t="str">
        <f t="shared" si="43"/>
        <v>22.1.2.598</v>
      </c>
      <c r="B659" s="173" t="str">
        <f t="shared" si="40"/>
        <v>22.1</v>
      </c>
      <c r="C659" s="173">
        <f t="shared" si="41"/>
        <v>2</v>
      </c>
      <c r="D659" s="173">
        <f t="shared" si="42"/>
        <v>598</v>
      </c>
      <c r="E659" s="204"/>
      <c r="F659" s="201"/>
      <c r="G659" s="201"/>
      <c r="H659" s="201"/>
      <c r="I659" s="201"/>
      <c r="J659" s="201"/>
      <c r="K659" s="201"/>
      <c r="L659" s="201"/>
      <c r="M659" s="201"/>
      <c r="N659" s="201"/>
      <c r="O659" s="201"/>
      <c r="P659" s="201"/>
      <c r="Q659" s="201"/>
      <c r="R659" s="201"/>
    </row>
    <row r="660" spans="1:18">
      <c r="A660" s="173" t="str">
        <f t="shared" si="43"/>
        <v>22.1.2.599</v>
      </c>
      <c r="B660" s="173" t="str">
        <f t="shared" si="40"/>
        <v>22.1</v>
      </c>
      <c r="C660" s="173">
        <f t="shared" si="41"/>
        <v>2</v>
      </c>
      <c r="D660" s="173">
        <f t="shared" si="42"/>
        <v>599</v>
      </c>
      <c r="E660" s="204"/>
      <c r="F660" s="201"/>
      <c r="G660" s="201"/>
      <c r="H660" s="201"/>
      <c r="I660" s="201"/>
      <c r="J660" s="201"/>
      <c r="K660" s="201"/>
      <c r="L660" s="201"/>
      <c r="M660" s="201"/>
      <c r="N660" s="201"/>
      <c r="O660" s="201"/>
      <c r="P660" s="201"/>
      <c r="Q660" s="201"/>
      <c r="R660" s="201"/>
    </row>
    <row r="661" spans="1:18">
      <c r="A661" s="173" t="str">
        <f t="shared" si="43"/>
        <v>22.1.2.600</v>
      </c>
      <c r="B661" s="173" t="str">
        <f t="shared" si="40"/>
        <v>22.1</v>
      </c>
      <c r="C661" s="173">
        <f t="shared" si="41"/>
        <v>2</v>
      </c>
      <c r="D661" s="173">
        <f t="shared" si="42"/>
        <v>600</v>
      </c>
      <c r="E661" s="204"/>
      <c r="F661" s="201"/>
      <c r="G661" s="201"/>
      <c r="H661" s="201"/>
      <c r="I661" s="201"/>
      <c r="J661" s="201"/>
      <c r="K661" s="201"/>
      <c r="L661" s="201"/>
      <c r="M661" s="201"/>
      <c r="N661" s="201"/>
      <c r="O661" s="201"/>
      <c r="P661" s="201"/>
      <c r="Q661" s="201"/>
      <c r="R661" s="201"/>
    </row>
    <row r="662" spans="1:18">
      <c r="A662" s="173" t="str">
        <f t="shared" si="43"/>
        <v>22.1.2.601</v>
      </c>
      <c r="B662" s="173" t="str">
        <f t="shared" si="40"/>
        <v>22.1</v>
      </c>
      <c r="C662" s="173">
        <f t="shared" si="41"/>
        <v>2</v>
      </c>
      <c r="D662" s="173">
        <f t="shared" si="42"/>
        <v>601</v>
      </c>
      <c r="E662" s="204"/>
      <c r="F662" s="201"/>
      <c r="G662" s="201"/>
      <c r="H662" s="201"/>
      <c r="I662" s="201"/>
      <c r="J662" s="201"/>
      <c r="K662" s="201"/>
      <c r="L662" s="201"/>
      <c r="M662" s="201"/>
      <c r="N662" s="201"/>
      <c r="O662" s="201"/>
      <c r="P662" s="201"/>
      <c r="Q662" s="201"/>
      <c r="R662" s="201"/>
    </row>
    <row r="663" spans="1:18">
      <c r="A663" s="173" t="str">
        <f t="shared" si="43"/>
        <v>22.1.2.602</v>
      </c>
      <c r="B663" s="173" t="str">
        <f t="shared" si="40"/>
        <v>22.1</v>
      </c>
      <c r="C663" s="173">
        <f t="shared" si="41"/>
        <v>2</v>
      </c>
      <c r="D663" s="173">
        <f t="shared" si="42"/>
        <v>602</v>
      </c>
      <c r="E663" s="204"/>
      <c r="F663" s="201"/>
      <c r="G663" s="201"/>
      <c r="H663" s="201"/>
      <c r="I663" s="201"/>
      <c r="J663" s="201"/>
      <c r="K663" s="201"/>
      <c r="L663" s="201"/>
      <c r="M663" s="201"/>
      <c r="N663" s="201"/>
      <c r="O663" s="201"/>
      <c r="P663" s="201"/>
      <c r="Q663" s="201"/>
      <c r="R663" s="201"/>
    </row>
    <row r="664" spans="1:18">
      <c r="A664" s="173" t="str">
        <f t="shared" si="43"/>
        <v>22.1.2.603</v>
      </c>
      <c r="B664" s="173" t="str">
        <f t="shared" si="40"/>
        <v>22.1</v>
      </c>
      <c r="C664" s="173">
        <f t="shared" si="41"/>
        <v>2</v>
      </c>
      <c r="D664" s="173">
        <f t="shared" si="42"/>
        <v>603</v>
      </c>
      <c r="E664" s="204"/>
      <c r="F664" s="201"/>
      <c r="G664" s="201"/>
      <c r="H664" s="201"/>
      <c r="I664" s="201"/>
      <c r="J664" s="201"/>
      <c r="K664" s="201"/>
      <c r="L664" s="201"/>
      <c r="M664" s="201"/>
      <c r="N664" s="201"/>
      <c r="O664" s="201"/>
      <c r="P664" s="201"/>
      <c r="Q664" s="201"/>
      <c r="R664" s="201"/>
    </row>
    <row r="665" spans="1:18">
      <c r="A665" s="173" t="str">
        <f t="shared" si="43"/>
        <v>22.1.2.604</v>
      </c>
      <c r="B665" s="173" t="str">
        <f t="shared" si="40"/>
        <v>22.1</v>
      </c>
      <c r="C665" s="173">
        <f t="shared" si="41"/>
        <v>2</v>
      </c>
      <c r="D665" s="173">
        <f t="shared" si="42"/>
        <v>604</v>
      </c>
      <c r="E665" s="204"/>
      <c r="F665" s="201"/>
      <c r="G665" s="201"/>
      <c r="H665" s="201"/>
      <c r="I665" s="201"/>
      <c r="J665" s="201"/>
      <c r="K665" s="201"/>
      <c r="L665" s="201"/>
      <c r="M665" s="201"/>
      <c r="N665" s="201"/>
      <c r="O665" s="201"/>
      <c r="P665" s="201"/>
      <c r="Q665" s="201"/>
      <c r="R665" s="201"/>
    </row>
    <row r="666" spans="1:18">
      <c r="A666" s="173" t="str">
        <f t="shared" si="43"/>
        <v>22.1.2.605</v>
      </c>
      <c r="B666" s="173" t="str">
        <f t="shared" si="40"/>
        <v>22.1</v>
      </c>
      <c r="C666" s="173">
        <f t="shared" si="41"/>
        <v>2</v>
      </c>
      <c r="D666" s="173">
        <f t="shared" si="42"/>
        <v>605</v>
      </c>
      <c r="E666" s="204"/>
      <c r="F666" s="201"/>
      <c r="G666" s="201"/>
      <c r="H666" s="201"/>
      <c r="I666" s="201"/>
      <c r="J666" s="201"/>
      <c r="K666" s="201"/>
      <c r="L666" s="201"/>
      <c r="M666" s="201"/>
      <c r="N666" s="201"/>
      <c r="O666" s="201"/>
      <c r="P666" s="201"/>
      <c r="Q666" s="201"/>
      <c r="R666" s="201"/>
    </row>
    <row r="667" spans="1:18">
      <c r="A667" s="173" t="str">
        <f t="shared" si="43"/>
        <v>22.1.2.606</v>
      </c>
      <c r="B667" s="173" t="str">
        <f t="shared" si="40"/>
        <v>22.1</v>
      </c>
      <c r="C667" s="173">
        <f t="shared" si="41"/>
        <v>2</v>
      </c>
      <c r="D667" s="173">
        <f t="shared" si="42"/>
        <v>606</v>
      </c>
      <c r="E667" s="204"/>
      <c r="F667" s="201"/>
      <c r="G667" s="201"/>
      <c r="H667" s="201"/>
      <c r="I667" s="201"/>
      <c r="J667" s="201"/>
      <c r="K667" s="201"/>
      <c r="L667" s="201"/>
      <c r="M667" s="201"/>
      <c r="N667" s="201"/>
      <c r="O667" s="201"/>
      <c r="P667" s="201"/>
      <c r="Q667" s="201"/>
      <c r="R667" s="201"/>
    </row>
    <row r="668" spans="1:18">
      <c r="A668" s="173" t="str">
        <f t="shared" si="43"/>
        <v>22.1.2.607</v>
      </c>
      <c r="B668" s="173" t="str">
        <f t="shared" si="40"/>
        <v>22.1</v>
      </c>
      <c r="C668" s="173">
        <f t="shared" si="41"/>
        <v>2</v>
      </c>
      <c r="D668" s="173">
        <f t="shared" si="42"/>
        <v>607</v>
      </c>
      <c r="E668" s="204"/>
      <c r="F668" s="201"/>
      <c r="G668" s="201"/>
      <c r="H668" s="201"/>
      <c r="I668" s="201"/>
      <c r="J668" s="201"/>
      <c r="K668" s="201"/>
      <c r="L668" s="201"/>
      <c r="M668" s="201"/>
      <c r="N668" s="201"/>
      <c r="O668" s="201"/>
      <c r="P668" s="201"/>
      <c r="Q668" s="201"/>
      <c r="R668" s="201"/>
    </row>
    <row r="669" spans="1:18">
      <c r="A669" s="173" t="str">
        <f t="shared" si="43"/>
        <v>22.1.2.608</v>
      </c>
      <c r="B669" s="173" t="str">
        <f t="shared" si="40"/>
        <v>22.1</v>
      </c>
      <c r="C669" s="173">
        <f t="shared" si="41"/>
        <v>2</v>
      </c>
      <c r="D669" s="173">
        <f t="shared" si="42"/>
        <v>608</v>
      </c>
      <c r="E669" s="204"/>
      <c r="F669" s="201"/>
      <c r="G669" s="201"/>
      <c r="H669" s="201"/>
      <c r="I669" s="201"/>
      <c r="J669" s="201"/>
      <c r="K669" s="201"/>
      <c r="L669" s="201"/>
      <c r="M669" s="201"/>
      <c r="N669" s="201"/>
      <c r="O669" s="201"/>
      <c r="P669" s="201"/>
      <c r="Q669" s="201"/>
      <c r="R669" s="201"/>
    </row>
    <row r="670" spans="1:18">
      <c r="A670" s="173" t="str">
        <f t="shared" si="43"/>
        <v>22.1.2.609</v>
      </c>
      <c r="B670" s="173" t="str">
        <f t="shared" si="40"/>
        <v>22.1</v>
      </c>
      <c r="C670" s="173">
        <f t="shared" si="41"/>
        <v>2</v>
      </c>
      <c r="D670" s="173">
        <f t="shared" si="42"/>
        <v>609</v>
      </c>
      <c r="E670" s="204"/>
      <c r="F670" s="201"/>
      <c r="G670" s="201"/>
      <c r="H670" s="201"/>
      <c r="I670" s="201"/>
      <c r="J670" s="201"/>
      <c r="K670" s="201"/>
      <c r="L670" s="201"/>
      <c r="M670" s="201"/>
      <c r="N670" s="201"/>
      <c r="O670" s="201"/>
      <c r="P670" s="201"/>
      <c r="Q670" s="201"/>
      <c r="R670" s="201"/>
    </row>
    <row r="671" spans="1:18">
      <c r="A671" s="173" t="str">
        <f t="shared" si="43"/>
        <v>22.1.2.610</v>
      </c>
      <c r="B671" s="173" t="str">
        <f t="shared" si="40"/>
        <v>22.1</v>
      </c>
      <c r="C671" s="173">
        <f t="shared" si="41"/>
        <v>2</v>
      </c>
      <c r="D671" s="173">
        <f t="shared" si="42"/>
        <v>610</v>
      </c>
      <c r="E671" s="204"/>
      <c r="F671" s="201"/>
      <c r="G671" s="201"/>
      <c r="H671" s="201"/>
      <c r="I671" s="201"/>
      <c r="J671" s="201"/>
      <c r="K671" s="201"/>
      <c r="L671" s="201"/>
      <c r="M671" s="201"/>
      <c r="N671" s="201"/>
      <c r="O671" s="201"/>
      <c r="P671" s="201"/>
      <c r="Q671" s="201"/>
      <c r="R671" s="201"/>
    </row>
    <row r="672" spans="1:18">
      <c r="A672" s="173" t="str">
        <f t="shared" si="43"/>
        <v>22.1.2.611</v>
      </c>
      <c r="B672" s="173" t="str">
        <f t="shared" si="40"/>
        <v>22.1</v>
      </c>
      <c r="C672" s="173">
        <f t="shared" si="41"/>
        <v>2</v>
      </c>
      <c r="D672" s="173">
        <f t="shared" si="42"/>
        <v>611</v>
      </c>
      <c r="E672" s="204"/>
      <c r="F672" s="201"/>
      <c r="G672" s="201"/>
      <c r="H672" s="201"/>
      <c r="I672" s="201"/>
      <c r="J672" s="201"/>
      <c r="K672" s="201"/>
      <c r="L672" s="201"/>
      <c r="M672" s="201"/>
      <c r="N672" s="201"/>
      <c r="O672" s="201"/>
      <c r="P672" s="201"/>
      <c r="Q672" s="201"/>
      <c r="R672" s="201"/>
    </row>
    <row r="673" spans="1:18">
      <c r="A673" s="173" t="str">
        <f t="shared" si="43"/>
        <v>22.1.2.612</v>
      </c>
      <c r="B673" s="173" t="str">
        <f t="shared" si="40"/>
        <v>22.1</v>
      </c>
      <c r="C673" s="173">
        <f t="shared" si="41"/>
        <v>2</v>
      </c>
      <c r="D673" s="173">
        <f t="shared" si="42"/>
        <v>612</v>
      </c>
      <c r="E673" s="204"/>
      <c r="F673" s="201"/>
      <c r="G673" s="201"/>
      <c r="H673" s="201"/>
      <c r="I673" s="201"/>
      <c r="J673" s="201"/>
      <c r="K673" s="201"/>
      <c r="L673" s="201"/>
      <c r="M673" s="201"/>
      <c r="N673" s="201"/>
      <c r="O673" s="201"/>
      <c r="P673" s="201"/>
      <c r="Q673" s="201"/>
      <c r="R673" s="201"/>
    </row>
    <row r="674" spans="1:18">
      <c r="A674" s="173" t="str">
        <f t="shared" si="43"/>
        <v>22.1.2.613</v>
      </c>
      <c r="B674" s="173" t="str">
        <f t="shared" si="40"/>
        <v>22.1</v>
      </c>
      <c r="C674" s="173">
        <f t="shared" si="41"/>
        <v>2</v>
      </c>
      <c r="D674" s="173">
        <f t="shared" si="42"/>
        <v>613</v>
      </c>
      <c r="E674" s="204"/>
      <c r="F674" s="201"/>
      <c r="G674" s="201"/>
      <c r="H674" s="201"/>
      <c r="I674" s="201"/>
      <c r="J674" s="201"/>
      <c r="K674" s="201"/>
      <c r="L674" s="201"/>
      <c r="M674" s="201"/>
      <c r="N674" s="201"/>
      <c r="O674" s="201"/>
      <c r="P674" s="201"/>
      <c r="Q674" s="201"/>
      <c r="R674" s="201"/>
    </row>
    <row r="675" spans="1:18">
      <c r="A675" s="173" t="str">
        <f t="shared" si="43"/>
        <v>22.1.2.614</v>
      </c>
      <c r="B675" s="173" t="str">
        <f t="shared" si="40"/>
        <v>22.1</v>
      </c>
      <c r="C675" s="173">
        <f t="shared" si="41"/>
        <v>2</v>
      </c>
      <c r="D675" s="173">
        <f t="shared" si="42"/>
        <v>614</v>
      </c>
      <c r="E675" s="204"/>
      <c r="F675" s="201"/>
      <c r="G675" s="201"/>
      <c r="H675" s="201"/>
      <c r="I675" s="201"/>
      <c r="J675" s="201"/>
      <c r="K675" s="201"/>
      <c r="L675" s="201"/>
      <c r="M675" s="201"/>
      <c r="N675" s="201"/>
      <c r="O675" s="201"/>
      <c r="P675" s="201"/>
      <c r="Q675" s="201"/>
      <c r="R675" s="201"/>
    </row>
    <row r="676" spans="1:18">
      <c r="A676" s="173" t="str">
        <f t="shared" si="43"/>
        <v>22.1.2.615</v>
      </c>
      <c r="B676" s="173" t="str">
        <f t="shared" si="40"/>
        <v>22.1</v>
      </c>
      <c r="C676" s="173">
        <f t="shared" si="41"/>
        <v>2</v>
      </c>
      <c r="D676" s="173">
        <f t="shared" si="42"/>
        <v>615</v>
      </c>
      <c r="E676" s="204"/>
      <c r="F676" s="201"/>
      <c r="G676" s="201"/>
      <c r="H676" s="201"/>
      <c r="I676" s="201"/>
      <c r="J676" s="201"/>
      <c r="K676" s="201"/>
      <c r="L676" s="201"/>
      <c r="M676" s="201"/>
      <c r="N676" s="201"/>
      <c r="O676" s="201"/>
      <c r="P676" s="201"/>
      <c r="Q676" s="201"/>
      <c r="R676" s="201"/>
    </row>
    <row r="677" spans="1:18">
      <c r="A677" s="173" t="str">
        <f t="shared" si="43"/>
        <v>22.1.2.616</v>
      </c>
      <c r="B677" s="173" t="str">
        <f t="shared" si="40"/>
        <v>22.1</v>
      </c>
      <c r="C677" s="173">
        <f t="shared" si="41"/>
        <v>2</v>
      </c>
      <c r="D677" s="173">
        <f t="shared" si="42"/>
        <v>616</v>
      </c>
      <c r="E677" s="204"/>
      <c r="F677" s="201"/>
      <c r="G677" s="201"/>
      <c r="H677" s="201"/>
      <c r="I677" s="201"/>
      <c r="J677" s="201"/>
      <c r="K677" s="201"/>
      <c r="L677" s="201"/>
      <c r="M677" s="201"/>
      <c r="N677" s="201"/>
      <c r="O677" s="201"/>
      <c r="P677" s="201"/>
      <c r="Q677" s="201"/>
      <c r="R677" s="201"/>
    </row>
    <row r="678" spans="1:18">
      <c r="A678" s="173" t="str">
        <f t="shared" si="43"/>
        <v>22.1.2.617</v>
      </c>
      <c r="B678" s="173" t="str">
        <f t="shared" si="40"/>
        <v>22.1</v>
      </c>
      <c r="C678" s="173">
        <f t="shared" si="41"/>
        <v>2</v>
      </c>
      <c r="D678" s="173">
        <f t="shared" si="42"/>
        <v>617</v>
      </c>
      <c r="E678" s="204"/>
      <c r="F678" s="201"/>
      <c r="G678" s="201"/>
      <c r="H678" s="201"/>
      <c r="I678" s="201"/>
      <c r="J678" s="201"/>
      <c r="K678" s="201"/>
      <c r="L678" s="201"/>
      <c r="M678" s="201"/>
      <c r="N678" s="201"/>
      <c r="O678" s="201"/>
      <c r="P678" s="201"/>
      <c r="Q678" s="201"/>
      <c r="R678" s="201"/>
    </row>
    <row r="679" spans="1:18">
      <c r="A679" s="173" t="str">
        <f t="shared" si="43"/>
        <v>22.1.2.618</v>
      </c>
      <c r="B679" s="173" t="str">
        <f t="shared" si="40"/>
        <v>22.1</v>
      </c>
      <c r="C679" s="173">
        <f t="shared" si="41"/>
        <v>2</v>
      </c>
      <c r="D679" s="173">
        <f t="shared" si="42"/>
        <v>618</v>
      </c>
      <c r="E679" s="204"/>
      <c r="F679" s="201"/>
      <c r="G679" s="201"/>
      <c r="H679" s="201"/>
      <c r="I679" s="201"/>
      <c r="J679" s="201"/>
      <c r="K679" s="201"/>
      <c r="L679" s="201"/>
      <c r="M679" s="201"/>
      <c r="N679" s="201"/>
      <c r="O679" s="201"/>
      <c r="P679" s="201"/>
      <c r="Q679" s="201"/>
      <c r="R679" s="201"/>
    </row>
    <row r="680" spans="1:18">
      <c r="A680" s="173" t="str">
        <f t="shared" si="43"/>
        <v>22.1.2.619</v>
      </c>
      <c r="B680" s="173" t="str">
        <f t="shared" si="40"/>
        <v>22.1</v>
      </c>
      <c r="C680" s="173">
        <f t="shared" si="41"/>
        <v>2</v>
      </c>
      <c r="D680" s="173">
        <f t="shared" si="42"/>
        <v>619</v>
      </c>
      <c r="E680" s="204"/>
      <c r="F680" s="201"/>
      <c r="G680" s="201"/>
      <c r="H680" s="201"/>
      <c r="I680" s="201"/>
      <c r="J680" s="201"/>
      <c r="K680" s="201"/>
      <c r="L680" s="201"/>
      <c r="M680" s="201"/>
      <c r="N680" s="201"/>
      <c r="O680" s="201"/>
      <c r="P680" s="201"/>
      <c r="Q680" s="201"/>
      <c r="R680" s="201"/>
    </row>
    <row r="681" spans="1:18">
      <c r="A681" s="173" t="str">
        <f t="shared" si="43"/>
        <v>22.1.2.620</v>
      </c>
      <c r="B681" s="173" t="str">
        <f t="shared" si="40"/>
        <v>22.1</v>
      </c>
      <c r="C681" s="173">
        <f t="shared" si="41"/>
        <v>2</v>
      </c>
      <c r="D681" s="173">
        <f t="shared" si="42"/>
        <v>620</v>
      </c>
      <c r="E681" s="204"/>
      <c r="F681" s="201"/>
      <c r="G681" s="201"/>
      <c r="H681" s="201"/>
      <c r="I681" s="201"/>
      <c r="J681" s="201"/>
      <c r="K681" s="201"/>
      <c r="L681" s="201"/>
      <c r="M681" s="201"/>
      <c r="N681" s="201"/>
      <c r="O681" s="201"/>
      <c r="P681" s="201"/>
      <c r="Q681" s="201"/>
      <c r="R681" s="201"/>
    </row>
    <row r="682" spans="1:18">
      <c r="A682" s="173" t="str">
        <f t="shared" si="43"/>
        <v>22.1.2.621</v>
      </c>
      <c r="B682" s="173" t="str">
        <f t="shared" si="40"/>
        <v>22.1</v>
      </c>
      <c r="C682" s="173">
        <f t="shared" si="41"/>
        <v>2</v>
      </c>
      <c r="D682" s="173">
        <f t="shared" si="42"/>
        <v>621</v>
      </c>
      <c r="E682" s="204"/>
      <c r="F682" s="201"/>
      <c r="G682" s="201"/>
      <c r="H682" s="201"/>
      <c r="I682" s="201"/>
      <c r="J682" s="201"/>
      <c r="K682" s="201"/>
      <c r="L682" s="201"/>
      <c r="M682" s="201"/>
      <c r="N682" s="201"/>
      <c r="O682" s="201"/>
      <c r="P682" s="201"/>
      <c r="Q682" s="201"/>
      <c r="R682" s="201"/>
    </row>
    <row r="683" spans="1:18">
      <c r="A683" s="173" t="str">
        <f t="shared" si="43"/>
        <v>22.1.2.622</v>
      </c>
      <c r="B683" s="173" t="str">
        <f t="shared" si="40"/>
        <v>22.1</v>
      </c>
      <c r="C683" s="173">
        <f t="shared" si="41"/>
        <v>2</v>
      </c>
      <c r="D683" s="173">
        <f t="shared" si="42"/>
        <v>622</v>
      </c>
      <c r="E683" s="204"/>
      <c r="F683" s="201"/>
      <c r="G683" s="201"/>
      <c r="H683" s="201"/>
      <c r="I683" s="201"/>
      <c r="J683" s="201"/>
      <c r="K683" s="201"/>
      <c r="L683" s="201"/>
      <c r="M683" s="201"/>
      <c r="N683" s="201"/>
      <c r="O683" s="201"/>
      <c r="P683" s="201"/>
      <c r="Q683" s="201"/>
      <c r="R683" s="201"/>
    </row>
    <row r="684" spans="1:18">
      <c r="A684" s="173" t="str">
        <f t="shared" si="43"/>
        <v>22.1.2.623</v>
      </c>
      <c r="B684" s="173" t="str">
        <f t="shared" si="40"/>
        <v>22.1</v>
      </c>
      <c r="C684" s="173">
        <f t="shared" si="41"/>
        <v>2</v>
      </c>
      <c r="D684" s="173">
        <f t="shared" si="42"/>
        <v>623</v>
      </c>
      <c r="E684" s="204"/>
      <c r="F684" s="201"/>
      <c r="G684" s="201"/>
      <c r="H684" s="201"/>
      <c r="I684" s="201"/>
      <c r="J684" s="201"/>
      <c r="K684" s="201"/>
      <c r="L684" s="201"/>
      <c r="M684" s="201"/>
      <c r="N684" s="201"/>
      <c r="O684" s="201"/>
      <c r="P684" s="201"/>
      <c r="Q684" s="201"/>
      <c r="R684" s="201"/>
    </row>
    <row r="685" spans="1:18">
      <c r="A685" s="173" t="str">
        <f t="shared" si="43"/>
        <v>22.1.2.624</v>
      </c>
      <c r="B685" s="173" t="str">
        <f t="shared" si="40"/>
        <v>22.1</v>
      </c>
      <c r="C685" s="173">
        <f t="shared" si="41"/>
        <v>2</v>
      </c>
      <c r="D685" s="173">
        <f t="shared" si="42"/>
        <v>624</v>
      </c>
      <c r="E685" s="204"/>
      <c r="F685" s="201"/>
      <c r="G685" s="201"/>
      <c r="H685" s="201"/>
      <c r="I685" s="201"/>
      <c r="J685" s="201"/>
      <c r="K685" s="201"/>
      <c r="L685" s="201"/>
      <c r="M685" s="201"/>
      <c r="N685" s="201"/>
      <c r="O685" s="201"/>
      <c r="P685" s="201"/>
      <c r="Q685" s="201"/>
      <c r="R685" s="201"/>
    </row>
    <row r="686" spans="1:18">
      <c r="A686" s="173" t="str">
        <f t="shared" si="43"/>
        <v>22.1.2.625</v>
      </c>
      <c r="B686" s="173" t="str">
        <f t="shared" si="40"/>
        <v>22.1</v>
      </c>
      <c r="C686" s="173">
        <f t="shared" si="41"/>
        <v>2</v>
      </c>
      <c r="D686" s="173">
        <f t="shared" si="42"/>
        <v>625</v>
      </c>
      <c r="E686" s="204"/>
      <c r="F686" s="201"/>
      <c r="G686" s="201"/>
      <c r="H686" s="201"/>
      <c r="I686" s="201"/>
      <c r="J686" s="201"/>
      <c r="K686" s="201"/>
      <c r="L686" s="201"/>
      <c r="M686" s="201"/>
      <c r="N686" s="201"/>
      <c r="O686" s="201"/>
      <c r="P686" s="201"/>
      <c r="Q686" s="201"/>
      <c r="R686" s="201"/>
    </row>
    <row r="687" spans="1:18">
      <c r="A687" s="173" t="str">
        <f t="shared" si="43"/>
        <v>22.1.2.626</v>
      </c>
      <c r="B687" s="173" t="str">
        <f t="shared" si="40"/>
        <v>22.1</v>
      </c>
      <c r="C687" s="173">
        <f t="shared" si="41"/>
        <v>2</v>
      </c>
      <c r="D687" s="173">
        <f t="shared" si="42"/>
        <v>626</v>
      </c>
      <c r="E687" s="204"/>
      <c r="F687" s="201"/>
      <c r="G687" s="201"/>
      <c r="H687" s="201"/>
      <c r="I687" s="201"/>
      <c r="J687" s="201"/>
      <c r="K687" s="201"/>
      <c r="L687" s="201"/>
      <c r="M687" s="201"/>
      <c r="N687" s="201"/>
      <c r="O687" s="201"/>
      <c r="P687" s="201"/>
      <c r="Q687" s="201"/>
      <c r="R687" s="201"/>
    </row>
    <row r="688" spans="1:18">
      <c r="A688" s="173" t="str">
        <f t="shared" si="43"/>
        <v>22.1.2.627</v>
      </c>
      <c r="B688" s="173" t="str">
        <f t="shared" si="40"/>
        <v>22.1</v>
      </c>
      <c r="C688" s="173">
        <f t="shared" si="41"/>
        <v>2</v>
      </c>
      <c r="D688" s="173">
        <f t="shared" si="42"/>
        <v>627</v>
      </c>
      <c r="E688" s="204"/>
      <c r="F688" s="201"/>
      <c r="G688" s="201"/>
      <c r="H688" s="201"/>
      <c r="I688" s="201"/>
      <c r="J688" s="201"/>
      <c r="K688" s="201"/>
      <c r="L688" s="201"/>
      <c r="M688" s="201"/>
      <c r="N688" s="201"/>
      <c r="O688" s="201"/>
      <c r="P688" s="201"/>
      <c r="Q688" s="201"/>
      <c r="R688" s="201"/>
    </row>
    <row r="689" spans="1:18">
      <c r="A689" s="173" t="str">
        <f t="shared" si="43"/>
        <v>22.1.2.628</v>
      </c>
      <c r="B689" s="173" t="str">
        <f t="shared" si="40"/>
        <v>22.1</v>
      </c>
      <c r="C689" s="173">
        <f t="shared" si="41"/>
        <v>2</v>
      </c>
      <c r="D689" s="173">
        <f t="shared" si="42"/>
        <v>628</v>
      </c>
      <c r="E689" s="204"/>
      <c r="F689" s="201"/>
      <c r="G689" s="201"/>
      <c r="H689" s="201"/>
      <c r="I689" s="201"/>
      <c r="J689" s="201"/>
      <c r="K689" s="201"/>
      <c r="L689" s="201"/>
      <c r="M689" s="201"/>
      <c r="N689" s="201"/>
      <c r="O689" s="201"/>
      <c r="P689" s="201"/>
      <c r="Q689" s="201"/>
      <c r="R689" s="201"/>
    </row>
    <row r="690" spans="1:18">
      <c r="A690" s="173" t="str">
        <f t="shared" si="43"/>
        <v>22.1.2.629</v>
      </c>
      <c r="B690" s="173" t="str">
        <f t="shared" si="40"/>
        <v>22.1</v>
      </c>
      <c r="C690" s="173">
        <f t="shared" si="41"/>
        <v>2</v>
      </c>
      <c r="D690" s="173">
        <f t="shared" si="42"/>
        <v>629</v>
      </c>
      <c r="E690" s="204"/>
      <c r="F690" s="201"/>
      <c r="G690" s="201"/>
      <c r="H690" s="201"/>
      <c r="I690" s="201"/>
      <c r="J690" s="201"/>
      <c r="K690" s="201"/>
      <c r="L690" s="201"/>
      <c r="M690" s="201"/>
      <c r="N690" s="201"/>
      <c r="O690" s="201"/>
      <c r="P690" s="201"/>
      <c r="Q690" s="201"/>
      <c r="R690" s="201"/>
    </row>
    <row r="691" spans="1:18">
      <c r="A691" s="173" t="str">
        <f t="shared" si="43"/>
        <v>22.1.2.630</v>
      </c>
      <c r="B691" s="173" t="str">
        <f t="shared" si="40"/>
        <v>22.1</v>
      </c>
      <c r="C691" s="173">
        <f t="shared" si="41"/>
        <v>2</v>
      </c>
      <c r="D691" s="173">
        <f t="shared" si="42"/>
        <v>630</v>
      </c>
      <c r="E691" s="204"/>
      <c r="F691" s="201"/>
      <c r="G691" s="201"/>
      <c r="H691" s="201"/>
      <c r="I691" s="201"/>
      <c r="J691" s="201"/>
      <c r="K691" s="201"/>
      <c r="L691" s="201"/>
      <c r="M691" s="201"/>
      <c r="N691" s="201"/>
      <c r="O691" s="201"/>
      <c r="P691" s="201"/>
      <c r="Q691" s="201"/>
      <c r="R691" s="201"/>
    </row>
    <row r="692" spans="1:18">
      <c r="A692" s="173" t="str">
        <f t="shared" si="43"/>
        <v>22.1.2.631</v>
      </c>
      <c r="B692" s="173" t="str">
        <f t="shared" si="40"/>
        <v>22.1</v>
      </c>
      <c r="C692" s="173">
        <f t="shared" si="41"/>
        <v>2</v>
      </c>
      <c r="D692" s="173">
        <f t="shared" si="42"/>
        <v>631</v>
      </c>
      <c r="E692" s="204"/>
      <c r="F692" s="201"/>
      <c r="G692" s="201"/>
      <c r="H692" s="201"/>
      <c r="I692" s="201"/>
      <c r="J692" s="201"/>
      <c r="K692" s="201"/>
      <c r="L692" s="201"/>
      <c r="M692" s="201"/>
      <c r="N692" s="201"/>
      <c r="O692" s="201"/>
      <c r="P692" s="201"/>
      <c r="Q692" s="201"/>
      <c r="R692" s="201"/>
    </row>
    <row r="693" spans="1:18">
      <c r="A693" s="173" t="str">
        <f t="shared" si="43"/>
        <v>22.1.2.632</v>
      </c>
      <c r="B693" s="173" t="str">
        <f t="shared" si="40"/>
        <v>22.1</v>
      </c>
      <c r="C693" s="173">
        <f t="shared" si="41"/>
        <v>2</v>
      </c>
      <c r="D693" s="173">
        <f t="shared" si="42"/>
        <v>632</v>
      </c>
      <c r="E693" s="204"/>
      <c r="F693" s="201"/>
      <c r="G693" s="201"/>
      <c r="H693" s="201"/>
      <c r="I693" s="201"/>
      <c r="J693" s="201"/>
      <c r="K693" s="201"/>
      <c r="L693" s="201"/>
      <c r="M693" s="201"/>
      <c r="N693" s="201"/>
      <c r="O693" s="201"/>
      <c r="P693" s="201"/>
      <c r="Q693" s="201"/>
      <c r="R693" s="201"/>
    </row>
    <row r="694" spans="1:18">
      <c r="A694" s="173" t="str">
        <f t="shared" si="43"/>
        <v>22.1.2.633</v>
      </c>
      <c r="B694" s="173" t="str">
        <f t="shared" si="40"/>
        <v>22.1</v>
      </c>
      <c r="C694" s="173">
        <f t="shared" si="41"/>
        <v>2</v>
      </c>
      <c r="D694" s="173">
        <f t="shared" si="42"/>
        <v>633</v>
      </c>
      <c r="E694" s="204"/>
      <c r="F694" s="201"/>
      <c r="G694" s="201"/>
      <c r="H694" s="201"/>
      <c r="I694" s="201"/>
      <c r="J694" s="201"/>
      <c r="K694" s="201"/>
      <c r="L694" s="201"/>
      <c r="M694" s="201"/>
      <c r="N694" s="201"/>
      <c r="O694" s="201"/>
      <c r="P694" s="201"/>
      <c r="Q694" s="201"/>
      <c r="R694" s="201"/>
    </row>
    <row r="695" spans="1:18">
      <c r="A695" s="173" t="str">
        <f t="shared" si="43"/>
        <v>22.1.2.634</v>
      </c>
      <c r="B695" s="173" t="str">
        <f t="shared" si="40"/>
        <v>22.1</v>
      </c>
      <c r="C695" s="173">
        <f t="shared" si="41"/>
        <v>2</v>
      </c>
      <c r="D695" s="173">
        <f t="shared" si="42"/>
        <v>634</v>
      </c>
      <c r="E695" s="204"/>
      <c r="F695" s="201"/>
      <c r="G695" s="201"/>
      <c r="H695" s="201"/>
      <c r="I695" s="201"/>
      <c r="J695" s="201"/>
      <c r="K695" s="201"/>
      <c r="L695" s="201"/>
      <c r="M695" s="201"/>
      <c r="N695" s="201"/>
      <c r="O695" s="201"/>
      <c r="P695" s="201"/>
      <c r="Q695" s="201"/>
      <c r="R695" s="201"/>
    </row>
    <row r="696" spans="1:18">
      <c r="A696" s="173" t="str">
        <f t="shared" si="43"/>
        <v>22.1.2.635</v>
      </c>
      <c r="B696" s="173" t="str">
        <f t="shared" si="40"/>
        <v>22.1</v>
      </c>
      <c r="C696" s="173">
        <f t="shared" si="41"/>
        <v>2</v>
      </c>
      <c r="D696" s="173">
        <f t="shared" si="42"/>
        <v>635</v>
      </c>
      <c r="E696" s="204"/>
      <c r="F696" s="201"/>
      <c r="G696" s="201"/>
      <c r="H696" s="201"/>
      <c r="I696" s="201"/>
      <c r="J696" s="201"/>
      <c r="K696" s="201"/>
      <c r="L696" s="201"/>
      <c r="M696" s="201"/>
      <c r="N696" s="201"/>
      <c r="O696" s="201"/>
      <c r="P696" s="201"/>
      <c r="Q696" s="201"/>
      <c r="R696" s="201"/>
    </row>
    <row r="697" spans="1:18">
      <c r="A697" s="173" t="str">
        <f t="shared" si="43"/>
        <v>22.1.2.636</v>
      </c>
      <c r="B697" s="173" t="str">
        <f t="shared" si="40"/>
        <v>22.1</v>
      </c>
      <c r="C697" s="173">
        <f t="shared" si="41"/>
        <v>2</v>
      </c>
      <c r="D697" s="173">
        <f t="shared" si="42"/>
        <v>636</v>
      </c>
      <c r="E697" s="204"/>
      <c r="F697" s="201"/>
      <c r="G697" s="201"/>
      <c r="H697" s="201"/>
      <c r="I697" s="201"/>
      <c r="J697" s="201"/>
      <c r="K697" s="201"/>
      <c r="L697" s="201"/>
      <c r="M697" s="201"/>
      <c r="N697" s="201"/>
      <c r="O697" s="201"/>
      <c r="P697" s="201"/>
      <c r="Q697" s="201"/>
      <c r="R697" s="201"/>
    </row>
    <row r="698" spans="1:18">
      <c r="A698" s="173" t="str">
        <f t="shared" si="43"/>
        <v>22.1.2.637</v>
      </c>
      <c r="B698" s="173" t="str">
        <f t="shared" si="40"/>
        <v>22.1</v>
      </c>
      <c r="C698" s="173">
        <f t="shared" si="41"/>
        <v>2</v>
      </c>
      <c r="D698" s="173">
        <f t="shared" si="42"/>
        <v>637</v>
      </c>
      <c r="E698" s="204"/>
      <c r="F698" s="201"/>
      <c r="G698" s="201"/>
      <c r="H698" s="201"/>
      <c r="I698" s="201"/>
      <c r="J698" s="201"/>
      <c r="K698" s="201"/>
      <c r="L698" s="201"/>
      <c r="M698" s="201"/>
      <c r="N698" s="201"/>
      <c r="O698" s="201"/>
      <c r="P698" s="201"/>
      <c r="Q698" s="201"/>
      <c r="R698" s="201"/>
    </row>
    <row r="699" spans="1:18">
      <c r="A699" s="173" t="str">
        <f t="shared" si="43"/>
        <v>22.1.2.638</v>
      </c>
      <c r="B699" s="173" t="str">
        <f t="shared" si="40"/>
        <v>22.1</v>
      </c>
      <c r="C699" s="173">
        <f t="shared" si="41"/>
        <v>2</v>
      </c>
      <c r="D699" s="173">
        <f t="shared" si="42"/>
        <v>638</v>
      </c>
      <c r="E699" s="204"/>
      <c r="F699" s="201"/>
      <c r="G699" s="201"/>
      <c r="H699" s="201"/>
      <c r="I699" s="201"/>
      <c r="J699" s="201"/>
      <c r="K699" s="201"/>
      <c r="L699" s="201"/>
      <c r="M699" s="201"/>
      <c r="N699" s="201"/>
      <c r="O699" s="201"/>
      <c r="P699" s="201"/>
      <c r="Q699" s="201"/>
      <c r="R699" s="201"/>
    </row>
    <row r="700" spans="1:18">
      <c r="A700" s="173" t="str">
        <f t="shared" si="43"/>
        <v>22.1.2.639</v>
      </c>
      <c r="B700" s="173" t="str">
        <f t="shared" si="40"/>
        <v>22.1</v>
      </c>
      <c r="C700" s="173">
        <f t="shared" si="41"/>
        <v>2</v>
      </c>
      <c r="D700" s="173">
        <f t="shared" si="42"/>
        <v>639</v>
      </c>
      <c r="E700" s="204"/>
      <c r="F700" s="201"/>
      <c r="G700" s="201"/>
      <c r="H700" s="201"/>
      <c r="I700" s="201"/>
      <c r="J700" s="201"/>
      <c r="K700" s="201"/>
      <c r="L700" s="201"/>
      <c r="M700" s="201"/>
      <c r="N700" s="201"/>
      <c r="O700" s="201"/>
      <c r="P700" s="201"/>
      <c r="Q700" s="201"/>
      <c r="R700" s="201"/>
    </row>
    <row r="701" spans="1:18">
      <c r="A701" s="173" t="str">
        <f t="shared" si="43"/>
        <v>22.1.2.640</v>
      </c>
      <c r="B701" s="173" t="str">
        <f t="shared" si="40"/>
        <v>22.1</v>
      </c>
      <c r="C701" s="173">
        <f t="shared" si="41"/>
        <v>2</v>
      </c>
      <c r="D701" s="173">
        <f t="shared" si="42"/>
        <v>640</v>
      </c>
      <c r="E701" s="204"/>
      <c r="F701" s="201"/>
      <c r="G701" s="201"/>
      <c r="H701" s="201"/>
      <c r="I701" s="201"/>
      <c r="J701" s="201"/>
      <c r="K701" s="201"/>
      <c r="L701" s="201"/>
      <c r="M701" s="201"/>
      <c r="N701" s="201"/>
      <c r="O701" s="201"/>
      <c r="P701" s="201"/>
      <c r="Q701" s="201"/>
      <c r="R701" s="201"/>
    </row>
    <row r="702" spans="1:18">
      <c r="A702" s="173" t="str">
        <f t="shared" si="43"/>
        <v>22.1.2.641</v>
      </c>
      <c r="B702" s="173" t="str">
        <f t="shared" si="40"/>
        <v>22.1</v>
      </c>
      <c r="C702" s="173">
        <f t="shared" si="41"/>
        <v>2</v>
      </c>
      <c r="D702" s="173">
        <f t="shared" si="42"/>
        <v>641</v>
      </c>
      <c r="E702" s="204"/>
      <c r="F702" s="201"/>
      <c r="G702" s="201"/>
      <c r="H702" s="201"/>
      <c r="I702" s="201"/>
      <c r="J702" s="201"/>
      <c r="K702" s="201"/>
      <c r="L702" s="201"/>
      <c r="M702" s="201"/>
      <c r="N702" s="201"/>
      <c r="O702" s="201"/>
      <c r="P702" s="201"/>
      <c r="Q702" s="201"/>
      <c r="R702" s="201"/>
    </row>
    <row r="703" spans="1:18">
      <c r="A703" s="173" t="str">
        <f t="shared" si="43"/>
        <v>22.1.2.642</v>
      </c>
      <c r="B703" s="173" t="str">
        <f t="shared" si="40"/>
        <v>22.1</v>
      </c>
      <c r="C703" s="173">
        <f t="shared" si="41"/>
        <v>2</v>
      </c>
      <c r="D703" s="173">
        <f t="shared" si="42"/>
        <v>642</v>
      </c>
      <c r="E703" s="204"/>
      <c r="F703" s="201"/>
      <c r="G703" s="201"/>
      <c r="H703" s="201"/>
      <c r="I703" s="201"/>
      <c r="J703" s="201"/>
      <c r="K703" s="201"/>
      <c r="L703" s="201"/>
      <c r="M703" s="201"/>
      <c r="N703" s="201"/>
      <c r="O703" s="201"/>
      <c r="P703" s="201"/>
      <c r="Q703" s="201"/>
      <c r="R703" s="201"/>
    </row>
    <row r="704" spans="1:18">
      <c r="A704" s="173" t="str">
        <f t="shared" si="43"/>
        <v>22.1.2.643</v>
      </c>
      <c r="B704" s="173" t="str">
        <f t="shared" ref="B704:B767" si="44">+B703</f>
        <v>22.1</v>
      </c>
      <c r="C704" s="173">
        <f t="shared" ref="C704:C767" si="45">+C703</f>
        <v>2</v>
      </c>
      <c r="D704" s="173">
        <f t="shared" ref="D704:D767" si="46">+D703+1</f>
        <v>643</v>
      </c>
      <c r="E704" s="204"/>
      <c r="F704" s="201"/>
      <c r="G704" s="201"/>
      <c r="H704" s="201"/>
      <c r="I704" s="201"/>
      <c r="J704" s="201"/>
      <c r="K704" s="201"/>
      <c r="L704" s="201"/>
      <c r="M704" s="201"/>
      <c r="N704" s="201"/>
      <c r="O704" s="201"/>
      <c r="P704" s="201"/>
      <c r="Q704" s="201"/>
      <c r="R704" s="201"/>
    </row>
    <row r="705" spans="1:18">
      <c r="A705" s="173" t="str">
        <f t="shared" si="43"/>
        <v>22.1.2.644</v>
      </c>
      <c r="B705" s="173" t="str">
        <f t="shared" si="44"/>
        <v>22.1</v>
      </c>
      <c r="C705" s="173">
        <f t="shared" si="45"/>
        <v>2</v>
      </c>
      <c r="D705" s="173">
        <f t="shared" si="46"/>
        <v>644</v>
      </c>
      <c r="E705" s="204"/>
      <c r="F705" s="201"/>
      <c r="G705" s="201"/>
      <c r="H705" s="201"/>
      <c r="I705" s="201"/>
      <c r="J705" s="201"/>
      <c r="K705" s="201"/>
      <c r="L705" s="201"/>
      <c r="M705" s="201"/>
      <c r="N705" s="201"/>
      <c r="O705" s="201"/>
      <c r="P705" s="201"/>
      <c r="Q705" s="201"/>
      <c r="R705" s="201"/>
    </row>
    <row r="706" spans="1:18">
      <c r="A706" s="173" t="str">
        <f t="shared" si="43"/>
        <v>22.1.2.645</v>
      </c>
      <c r="B706" s="173" t="str">
        <f t="shared" si="44"/>
        <v>22.1</v>
      </c>
      <c r="C706" s="173">
        <f t="shared" si="45"/>
        <v>2</v>
      </c>
      <c r="D706" s="173">
        <f t="shared" si="46"/>
        <v>645</v>
      </c>
      <c r="E706" s="204"/>
      <c r="F706" s="201"/>
      <c r="G706" s="201"/>
      <c r="H706" s="201"/>
      <c r="I706" s="201"/>
      <c r="J706" s="201"/>
      <c r="K706" s="201"/>
      <c r="L706" s="201"/>
      <c r="M706" s="201"/>
      <c r="N706" s="201"/>
      <c r="O706" s="201"/>
      <c r="P706" s="201"/>
      <c r="Q706" s="201"/>
      <c r="R706" s="201"/>
    </row>
    <row r="707" spans="1:18">
      <c r="A707" s="173" t="str">
        <f t="shared" si="43"/>
        <v>22.1.2.646</v>
      </c>
      <c r="B707" s="173" t="str">
        <f t="shared" si="44"/>
        <v>22.1</v>
      </c>
      <c r="C707" s="173">
        <f t="shared" si="45"/>
        <v>2</v>
      </c>
      <c r="D707" s="173">
        <f t="shared" si="46"/>
        <v>646</v>
      </c>
      <c r="E707" s="204"/>
      <c r="F707" s="201"/>
      <c r="G707" s="201"/>
      <c r="H707" s="201"/>
      <c r="I707" s="201"/>
      <c r="J707" s="201"/>
      <c r="K707" s="201"/>
      <c r="L707" s="201"/>
      <c r="M707" s="201"/>
      <c r="N707" s="201"/>
      <c r="O707" s="201"/>
      <c r="P707" s="201"/>
      <c r="Q707" s="201"/>
      <c r="R707" s="201"/>
    </row>
    <row r="708" spans="1:18">
      <c r="A708" s="173" t="str">
        <f t="shared" si="43"/>
        <v>22.1.2.647</v>
      </c>
      <c r="B708" s="173" t="str">
        <f t="shared" si="44"/>
        <v>22.1</v>
      </c>
      <c r="C708" s="173">
        <f t="shared" si="45"/>
        <v>2</v>
      </c>
      <c r="D708" s="173">
        <f t="shared" si="46"/>
        <v>647</v>
      </c>
      <c r="E708" s="204"/>
      <c r="F708" s="201"/>
      <c r="G708" s="201"/>
      <c r="H708" s="201"/>
      <c r="I708" s="201"/>
      <c r="J708" s="201"/>
      <c r="K708" s="201"/>
      <c r="L708" s="201"/>
      <c r="M708" s="201"/>
      <c r="N708" s="201"/>
      <c r="O708" s="201"/>
      <c r="P708" s="201"/>
      <c r="Q708" s="201"/>
      <c r="R708" s="201"/>
    </row>
    <row r="709" spans="1:18">
      <c r="A709" s="173" t="str">
        <f t="shared" si="43"/>
        <v>22.1.2.648</v>
      </c>
      <c r="B709" s="173" t="str">
        <f t="shared" si="44"/>
        <v>22.1</v>
      </c>
      <c r="C709" s="173">
        <f t="shared" si="45"/>
        <v>2</v>
      </c>
      <c r="D709" s="173">
        <f t="shared" si="46"/>
        <v>648</v>
      </c>
      <c r="E709" s="204"/>
      <c r="F709" s="201"/>
      <c r="G709" s="201"/>
      <c r="H709" s="201"/>
      <c r="I709" s="201"/>
      <c r="J709" s="201"/>
      <c r="K709" s="201"/>
      <c r="L709" s="201"/>
      <c r="M709" s="201"/>
      <c r="N709" s="201"/>
      <c r="O709" s="201"/>
      <c r="P709" s="201"/>
      <c r="Q709" s="201"/>
      <c r="R709" s="201"/>
    </row>
    <row r="710" spans="1:18">
      <c r="A710" s="173" t="str">
        <f t="shared" si="43"/>
        <v>22.1.2.649</v>
      </c>
      <c r="B710" s="173" t="str">
        <f t="shared" si="44"/>
        <v>22.1</v>
      </c>
      <c r="C710" s="173">
        <f t="shared" si="45"/>
        <v>2</v>
      </c>
      <c r="D710" s="173">
        <f t="shared" si="46"/>
        <v>649</v>
      </c>
      <c r="E710" s="204"/>
      <c r="F710" s="201"/>
      <c r="G710" s="201"/>
      <c r="H710" s="201"/>
      <c r="I710" s="201"/>
      <c r="J710" s="201"/>
      <c r="K710" s="201"/>
      <c r="L710" s="201"/>
      <c r="M710" s="201"/>
      <c r="N710" s="201"/>
      <c r="O710" s="201"/>
      <c r="P710" s="201"/>
      <c r="Q710" s="201"/>
      <c r="R710" s="201"/>
    </row>
    <row r="711" spans="1:18">
      <c r="A711" s="173" t="str">
        <f t="shared" si="43"/>
        <v>22.1.2.650</v>
      </c>
      <c r="B711" s="173" t="str">
        <f t="shared" si="44"/>
        <v>22.1</v>
      </c>
      <c r="C711" s="173">
        <f t="shared" si="45"/>
        <v>2</v>
      </c>
      <c r="D711" s="173">
        <f t="shared" si="46"/>
        <v>650</v>
      </c>
      <c r="E711" s="204"/>
      <c r="F711" s="201"/>
      <c r="G711" s="201"/>
      <c r="H711" s="201"/>
      <c r="I711" s="201"/>
      <c r="J711" s="201"/>
      <c r="K711" s="201"/>
      <c r="L711" s="201"/>
      <c r="M711" s="201"/>
      <c r="N711" s="201"/>
      <c r="O711" s="201"/>
      <c r="P711" s="201"/>
      <c r="Q711" s="201"/>
      <c r="R711" s="201"/>
    </row>
    <row r="712" spans="1:18">
      <c r="A712" s="173" t="str">
        <f t="shared" si="43"/>
        <v>22.1.2.651</v>
      </c>
      <c r="B712" s="173" t="str">
        <f t="shared" si="44"/>
        <v>22.1</v>
      </c>
      <c r="C712" s="173">
        <f t="shared" si="45"/>
        <v>2</v>
      </c>
      <c r="D712" s="173">
        <f t="shared" si="46"/>
        <v>651</v>
      </c>
      <c r="E712" s="204"/>
      <c r="F712" s="201"/>
      <c r="G712" s="201"/>
      <c r="H712" s="201"/>
      <c r="I712" s="201"/>
      <c r="J712" s="201"/>
      <c r="K712" s="201"/>
      <c r="L712" s="201"/>
      <c r="M712" s="201"/>
      <c r="N712" s="201"/>
      <c r="O712" s="201"/>
      <c r="P712" s="201"/>
      <c r="Q712" s="201"/>
      <c r="R712" s="201"/>
    </row>
    <row r="713" spans="1:18">
      <c r="A713" s="173" t="str">
        <f t="shared" si="43"/>
        <v>22.1.2.652</v>
      </c>
      <c r="B713" s="173" t="str">
        <f t="shared" si="44"/>
        <v>22.1</v>
      </c>
      <c r="C713" s="173">
        <f t="shared" si="45"/>
        <v>2</v>
      </c>
      <c r="D713" s="173">
        <f t="shared" si="46"/>
        <v>652</v>
      </c>
      <c r="E713" s="204"/>
      <c r="F713" s="201"/>
      <c r="G713" s="201"/>
      <c r="H713" s="201"/>
      <c r="I713" s="201"/>
      <c r="J713" s="201"/>
      <c r="K713" s="201"/>
      <c r="L713" s="201"/>
      <c r="M713" s="201"/>
      <c r="N713" s="201"/>
      <c r="O713" s="201"/>
      <c r="P713" s="201"/>
      <c r="Q713" s="201"/>
      <c r="R713" s="201"/>
    </row>
    <row r="714" spans="1:18">
      <c r="A714" s="173" t="str">
        <f t="shared" si="43"/>
        <v>22.1.2.653</v>
      </c>
      <c r="B714" s="173" t="str">
        <f t="shared" si="44"/>
        <v>22.1</v>
      </c>
      <c r="C714" s="173">
        <f t="shared" si="45"/>
        <v>2</v>
      </c>
      <c r="D714" s="173">
        <f t="shared" si="46"/>
        <v>653</v>
      </c>
      <c r="E714" s="204"/>
      <c r="F714" s="201"/>
      <c r="G714" s="201"/>
      <c r="H714" s="201"/>
      <c r="I714" s="201"/>
      <c r="J714" s="201"/>
      <c r="K714" s="201"/>
      <c r="L714" s="201"/>
      <c r="M714" s="201"/>
      <c r="N714" s="201"/>
      <c r="O714" s="201"/>
      <c r="P714" s="201"/>
      <c r="Q714" s="201"/>
      <c r="R714" s="201"/>
    </row>
    <row r="715" spans="1:18">
      <c r="A715" s="173" t="str">
        <f t="shared" si="43"/>
        <v>22.1.2.654</v>
      </c>
      <c r="B715" s="173" t="str">
        <f t="shared" si="44"/>
        <v>22.1</v>
      </c>
      <c r="C715" s="173">
        <f t="shared" si="45"/>
        <v>2</v>
      </c>
      <c r="D715" s="173">
        <f t="shared" si="46"/>
        <v>654</v>
      </c>
      <c r="E715" s="204"/>
      <c r="F715" s="201"/>
      <c r="G715" s="201"/>
      <c r="H715" s="201"/>
      <c r="I715" s="201"/>
      <c r="J715" s="201"/>
      <c r="K715" s="201"/>
      <c r="L715" s="201"/>
      <c r="M715" s="201"/>
      <c r="N715" s="201"/>
      <c r="O715" s="201"/>
      <c r="P715" s="201"/>
      <c r="Q715" s="201"/>
      <c r="R715" s="201"/>
    </row>
    <row r="716" spans="1:18">
      <c r="A716" s="173" t="str">
        <f t="shared" si="43"/>
        <v>22.1.2.655</v>
      </c>
      <c r="B716" s="173" t="str">
        <f t="shared" si="44"/>
        <v>22.1</v>
      </c>
      <c r="C716" s="173">
        <f t="shared" si="45"/>
        <v>2</v>
      </c>
      <c r="D716" s="173">
        <f t="shared" si="46"/>
        <v>655</v>
      </c>
      <c r="E716" s="204"/>
      <c r="F716" s="201"/>
      <c r="G716" s="201"/>
      <c r="H716" s="201"/>
      <c r="I716" s="201"/>
      <c r="J716" s="201"/>
      <c r="K716" s="201"/>
      <c r="L716" s="201"/>
      <c r="M716" s="201"/>
      <c r="N716" s="201"/>
      <c r="O716" s="201"/>
      <c r="P716" s="201"/>
      <c r="Q716" s="201"/>
      <c r="R716" s="201"/>
    </row>
    <row r="717" spans="1:18">
      <c r="A717" s="173" t="str">
        <f t="shared" si="43"/>
        <v>22.1.2.656</v>
      </c>
      <c r="B717" s="173" t="str">
        <f t="shared" si="44"/>
        <v>22.1</v>
      </c>
      <c r="C717" s="173">
        <f t="shared" si="45"/>
        <v>2</v>
      </c>
      <c r="D717" s="173">
        <f t="shared" si="46"/>
        <v>656</v>
      </c>
      <c r="E717" s="204"/>
      <c r="F717" s="201"/>
      <c r="G717" s="201"/>
      <c r="H717" s="201"/>
      <c r="I717" s="201"/>
      <c r="J717" s="201"/>
      <c r="K717" s="201"/>
      <c r="L717" s="201"/>
      <c r="M717" s="201"/>
      <c r="N717" s="201"/>
      <c r="O717" s="201"/>
      <c r="P717" s="201"/>
      <c r="Q717" s="201"/>
      <c r="R717" s="201"/>
    </row>
    <row r="718" spans="1:18">
      <c r="A718" s="173" t="str">
        <f t="shared" si="43"/>
        <v>22.1.2.657</v>
      </c>
      <c r="B718" s="173" t="str">
        <f t="shared" si="44"/>
        <v>22.1</v>
      </c>
      <c r="C718" s="173">
        <f t="shared" si="45"/>
        <v>2</v>
      </c>
      <c r="D718" s="173">
        <f t="shared" si="46"/>
        <v>657</v>
      </c>
      <c r="E718" s="204"/>
      <c r="F718" s="201"/>
      <c r="G718" s="201"/>
      <c r="H718" s="201"/>
      <c r="I718" s="201"/>
      <c r="J718" s="201"/>
      <c r="K718" s="201"/>
      <c r="L718" s="201"/>
      <c r="M718" s="201"/>
      <c r="N718" s="201"/>
      <c r="O718" s="201"/>
      <c r="P718" s="201"/>
      <c r="Q718" s="201"/>
      <c r="R718" s="201"/>
    </row>
    <row r="719" spans="1:18">
      <c r="A719" s="173" t="str">
        <f t="shared" si="43"/>
        <v>22.1.2.658</v>
      </c>
      <c r="B719" s="173" t="str">
        <f t="shared" si="44"/>
        <v>22.1</v>
      </c>
      <c r="C719" s="173">
        <f t="shared" si="45"/>
        <v>2</v>
      </c>
      <c r="D719" s="173">
        <f t="shared" si="46"/>
        <v>658</v>
      </c>
      <c r="E719" s="204"/>
      <c r="F719" s="201"/>
      <c r="G719" s="201"/>
      <c r="H719" s="201"/>
      <c r="I719" s="201"/>
      <c r="J719" s="201"/>
      <c r="K719" s="201"/>
      <c r="L719" s="201"/>
      <c r="M719" s="201"/>
      <c r="N719" s="201"/>
      <c r="O719" s="201"/>
      <c r="P719" s="201"/>
      <c r="Q719" s="201"/>
      <c r="R719" s="201"/>
    </row>
    <row r="720" spans="1:18">
      <c r="A720" s="173" t="str">
        <f t="shared" si="43"/>
        <v>22.1.2.659</v>
      </c>
      <c r="B720" s="173" t="str">
        <f t="shared" si="44"/>
        <v>22.1</v>
      </c>
      <c r="C720" s="173">
        <f t="shared" si="45"/>
        <v>2</v>
      </c>
      <c r="D720" s="173">
        <f t="shared" si="46"/>
        <v>659</v>
      </c>
      <c r="E720" s="204"/>
      <c r="F720" s="201"/>
      <c r="G720" s="201"/>
      <c r="H720" s="201"/>
      <c r="I720" s="201"/>
      <c r="J720" s="201"/>
      <c r="K720" s="201"/>
      <c r="L720" s="201"/>
      <c r="M720" s="201"/>
      <c r="N720" s="201"/>
      <c r="O720" s="201"/>
      <c r="P720" s="201"/>
      <c r="Q720" s="201"/>
      <c r="R720" s="201"/>
    </row>
    <row r="721" spans="1:18">
      <c r="A721" s="173" t="str">
        <f t="shared" ref="A721:A784" si="47">CONCATENATE(B721,".",C721,".",D721)</f>
        <v>22.1.2.660</v>
      </c>
      <c r="B721" s="173" t="str">
        <f t="shared" si="44"/>
        <v>22.1</v>
      </c>
      <c r="C721" s="173">
        <f t="shared" si="45"/>
        <v>2</v>
      </c>
      <c r="D721" s="173">
        <f t="shared" si="46"/>
        <v>660</v>
      </c>
      <c r="E721" s="204"/>
      <c r="F721" s="201"/>
      <c r="G721" s="201"/>
      <c r="H721" s="201"/>
      <c r="I721" s="201"/>
      <c r="J721" s="201"/>
      <c r="K721" s="201"/>
      <c r="L721" s="201"/>
      <c r="M721" s="201"/>
      <c r="N721" s="201"/>
      <c r="O721" s="201"/>
      <c r="P721" s="201"/>
      <c r="Q721" s="201"/>
      <c r="R721" s="201"/>
    </row>
    <row r="722" spans="1:18">
      <c r="A722" s="173" t="str">
        <f t="shared" si="47"/>
        <v>22.1.2.661</v>
      </c>
      <c r="B722" s="173" t="str">
        <f t="shared" si="44"/>
        <v>22.1</v>
      </c>
      <c r="C722" s="173">
        <f t="shared" si="45"/>
        <v>2</v>
      </c>
      <c r="D722" s="173">
        <f t="shared" si="46"/>
        <v>661</v>
      </c>
      <c r="E722" s="204"/>
      <c r="F722" s="201"/>
      <c r="G722" s="201"/>
      <c r="H722" s="201"/>
      <c r="I722" s="201"/>
      <c r="J722" s="201"/>
      <c r="K722" s="201"/>
      <c r="L722" s="201"/>
      <c r="M722" s="201"/>
      <c r="N722" s="201"/>
      <c r="O722" s="201"/>
      <c r="P722" s="201"/>
      <c r="Q722" s="201"/>
      <c r="R722" s="201"/>
    </row>
    <row r="723" spans="1:18">
      <c r="A723" s="173" t="str">
        <f t="shared" si="47"/>
        <v>22.1.2.662</v>
      </c>
      <c r="B723" s="173" t="str">
        <f t="shared" si="44"/>
        <v>22.1</v>
      </c>
      <c r="C723" s="173">
        <f t="shared" si="45"/>
        <v>2</v>
      </c>
      <c r="D723" s="173">
        <f t="shared" si="46"/>
        <v>662</v>
      </c>
      <c r="E723" s="204"/>
      <c r="F723" s="201"/>
      <c r="G723" s="201"/>
      <c r="H723" s="201"/>
      <c r="I723" s="201"/>
      <c r="J723" s="201"/>
      <c r="K723" s="201"/>
      <c r="L723" s="201"/>
      <c r="M723" s="201"/>
      <c r="N723" s="201"/>
      <c r="O723" s="201"/>
      <c r="P723" s="201"/>
      <c r="Q723" s="201"/>
      <c r="R723" s="201"/>
    </row>
    <row r="724" spans="1:18">
      <c r="A724" s="173" t="str">
        <f t="shared" si="47"/>
        <v>22.1.2.663</v>
      </c>
      <c r="B724" s="173" t="str">
        <f t="shared" si="44"/>
        <v>22.1</v>
      </c>
      <c r="C724" s="173">
        <f t="shared" si="45"/>
        <v>2</v>
      </c>
      <c r="D724" s="173">
        <f t="shared" si="46"/>
        <v>663</v>
      </c>
      <c r="E724" s="204"/>
      <c r="F724" s="201"/>
      <c r="G724" s="201"/>
      <c r="H724" s="201"/>
      <c r="I724" s="201"/>
      <c r="J724" s="201"/>
      <c r="K724" s="201"/>
      <c r="L724" s="201"/>
      <c r="M724" s="201"/>
      <c r="N724" s="201"/>
      <c r="O724" s="201"/>
      <c r="P724" s="201"/>
      <c r="Q724" s="201"/>
      <c r="R724" s="201"/>
    </row>
    <row r="725" spans="1:18">
      <c r="A725" s="173" t="str">
        <f t="shared" si="47"/>
        <v>22.1.2.664</v>
      </c>
      <c r="B725" s="173" t="str">
        <f t="shared" si="44"/>
        <v>22.1</v>
      </c>
      <c r="C725" s="173">
        <f t="shared" si="45"/>
        <v>2</v>
      </c>
      <c r="D725" s="173">
        <f t="shared" si="46"/>
        <v>664</v>
      </c>
      <c r="E725" s="204"/>
      <c r="F725" s="201"/>
      <c r="G725" s="201"/>
      <c r="H725" s="201"/>
      <c r="I725" s="201"/>
      <c r="J725" s="201"/>
      <c r="K725" s="201"/>
      <c r="L725" s="201"/>
      <c r="M725" s="201"/>
      <c r="N725" s="201"/>
      <c r="O725" s="201"/>
      <c r="P725" s="201"/>
      <c r="Q725" s="201"/>
      <c r="R725" s="201"/>
    </row>
    <row r="726" spans="1:18">
      <c r="A726" s="173" t="str">
        <f t="shared" si="47"/>
        <v>22.1.2.665</v>
      </c>
      <c r="B726" s="173" t="str">
        <f t="shared" si="44"/>
        <v>22.1</v>
      </c>
      <c r="C726" s="173">
        <f t="shared" si="45"/>
        <v>2</v>
      </c>
      <c r="D726" s="173">
        <f t="shared" si="46"/>
        <v>665</v>
      </c>
      <c r="E726" s="204"/>
      <c r="F726" s="201"/>
      <c r="G726" s="201"/>
      <c r="H726" s="201"/>
      <c r="I726" s="201"/>
      <c r="J726" s="201"/>
      <c r="K726" s="201"/>
      <c r="L726" s="201"/>
      <c r="M726" s="201"/>
      <c r="N726" s="201"/>
      <c r="O726" s="201"/>
      <c r="P726" s="201"/>
      <c r="Q726" s="201"/>
      <c r="R726" s="201"/>
    </row>
    <row r="727" spans="1:18">
      <c r="A727" s="173" t="str">
        <f t="shared" si="47"/>
        <v>22.1.2.666</v>
      </c>
      <c r="B727" s="173" t="str">
        <f t="shared" si="44"/>
        <v>22.1</v>
      </c>
      <c r="C727" s="173">
        <f t="shared" si="45"/>
        <v>2</v>
      </c>
      <c r="D727" s="173">
        <f t="shared" si="46"/>
        <v>666</v>
      </c>
      <c r="E727" s="204"/>
      <c r="F727" s="201"/>
      <c r="G727" s="201"/>
      <c r="H727" s="201"/>
      <c r="I727" s="201"/>
      <c r="J727" s="201"/>
      <c r="K727" s="201"/>
      <c r="L727" s="201"/>
      <c r="M727" s="201"/>
      <c r="N727" s="201"/>
      <c r="O727" s="201"/>
      <c r="P727" s="201"/>
      <c r="Q727" s="201"/>
      <c r="R727" s="201"/>
    </row>
    <row r="728" spans="1:18">
      <c r="A728" s="173" t="str">
        <f t="shared" si="47"/>
        <v>22.1.2.667</v>
      </c>
      <c r="B728" s="173" t="str">
        <f t="shared" si="44"/>
        <v>22.1</v>
      </c>
      <c r="C728" s="173">
        <f t="shared" si="45"/>
        <v>2</v>
      </c>
      <c r="D728" s="173">
        <f t="shared" si="46"/>
        <v>667</v>
      </c>
      <c r="E728" s="204"/>
      <c r="F728" s="201"/>
      <c r="G728" s="201"/>
      <c r="H728" s="201"/>
      <c r="I728" s="201"/>
      <c r="J728" s="201"/>
      <c r="K728" s="201"/>
      <c r="L728" s="201"/>
      <c r="M728" s="201"/>
      <c r="N728" s="201"/>
      <c r="O728" s="201"/>
      <c r="P728" s="201"/>
      <c r="Q728" s="201"/>
      <c r="R728" s="201"/>
    </row>
    <row r="729" spans="1:18">
      <c r="A729" s="173" t="str">
        <f t="shared" si="47"/>
        <v>22.1.2.668</v>
      </c>
      <c r="B729" s="173" t="str">
        <f t="shared" si="44"/>
        <v>22.1</v>
      </c>
      <c r="C729" s="173">
        <f t="shared" si="45"/>
        <v>2</v>
      </c>
      <c r="D729" s="173">
        <f t="shared" si="46"/>
        <v>668</v>
      </c>
      <c r="E729" s="204"/>
      <c r="F729" s="201"/>
      <c r="G729" s="201"/>
      <c r="H729" s="201"/>
      <c r="I729" s="201"/>
      <c r="J729" s="201"/>
      <c r="K729" s="201"/>
      <c r="L729" s="201"/>
      <c r="M729" s="201"/>
      <c r="N729" s="201"/>
      <c r="O729" s="201"/>
      <c r="P729" s="201"/>
      <c r="Q729" s="201"/>
      <c r="R729" s="201"/>
    </row>
    <row r="730" spans="1:18">
      <c r="A730" s="173" t="str">
        <f t="shared" si="47"/>
        <v>22.1.2.669</v>
      </c>
      <c r="B730" s="173" t="str">
        <f t="shared" si="44"/>
        <v>22.1</v>
      </c>
      <c r="C730" s="173">
        <f t="shared" si="45"/>
        <v>2</v>
      </c>
      <c r="D730" s="173">
        <f t="shared" si="46"/>
        <v>669</v>
      </c>
      <c r="E730" s="204"/>
      <c r="F730" s="201"/>
      <c r="G730" s="201"/>
      <c r="H730" s="201"/>
      <c r="I730" s="201"/>
      <c r="J730" s="201"/>
      <c r="K730" s="201"/>
      <c r="L730" s="201"/>
      <c r="M730" s="201"/>
      <c r="N730" s="201"/>
      <c r="O730" s="201"/>
      <c r="P730" s="201"/>
      <c r="Q730" s="201"/>
      <c r="R730" s="201"/>
    </row>
    <row r="731" spans="1:18">
      <c r="A731" s="173" t="str">
        <f t="shared" si="47"/>
        <v>22.1.2.670</v>
      </c>
      <c r="B731" s="173" t="str">
        <f t="shared" si="44"/>
        <v>22.1</v>
      </c>
      <c r="C731" s="173">
        <f t="shared" si="45"/>
        <v>2</v>
      </c>
      <c r="D731" s="173">
        <f t="shared" si="46"/>
        <v>670</v>
      </c>
      <c r="E731" s="204"/>
      <c r="F731" s="201"/>
      <c r="G731" s="201"/>
      <c r="H731" s="201"/>
      <c r="I731" s="201"/>
      <c r="J731" s="201"/>
      <c r="K731" s="201"/>
      <c r="L731" s="201"/>
      <c r="M731" s="201"/>
      <c r="N731" s="201"/>
      <c r="O731" s="201"/>
      <c r="P731" s="201"/>
      <c r="Q731" s="201"/>
      <c r="R731" s="201"/>
    </row>
    <row r="732" spans="1:18">
      <c r="A732" s="173" t="str">
        <f t="shared" si="47"/>
        <v>22.1.2.671</v>
      </c>
      <c r="B732" s="173" t="str">
        <f t="shared" si="44"/>
        <v>22.1</v>
      </c>
      <c r="C732" s="173">
        <f t="shared" si="45"/>
        <v>2</v>
      </c>
      <c r="D732" s="173">
        <f t="shared" si="46"/>
        <v>671</v>
      </c>
      <c r="E732" s="204"/>
      <c r="F732" s="201"/>
      <c r="G732" s="201"/>
      <c r="H732" s="201"/>
      <c r="I732" s="201"/>
      <c r="J732" s="201"/>
      <c r="K732" s="201"/>
      <c r="L732" s="201"/>
      <c r="M732" s="201"/>
      <c r="N732" s="201"/>
      <c r="O732" s="201"/>
      <c r="P732" s="201"/>
      <c r="Q732" s="201"/>
      <c r="R732" s="201"/>
    </row>
    <row r="733" spans="1:18">
      <c r="A733" s="173" t="str">
        <f t="shared" si="47"/>
        <v>22.1.2.672</v>
      </c>
      <c r="B733" s="173" t="str">
        <f t="shared" si="44"/>
        <v>22.1</v>
      </c>
      <c r="C733" s="173">
        <f t="shared" si="45"/>
        <v>2</v>
      </c>
      <c r="D733" s="173">
        <f t="shared" si="46"/>
        <v>672</v>
      </c>
      <c r="E733" s="204"/>
      <c r="F733" s="201"/>
      <c r="G733" s="201"/>
      <c r="H733" s="201"/>
      <c r="I733" s="201"/>
      <c r="J733" s="201"/>
      <c r="K733" s="201"/>
      <c r="L733" s="201"/>
      <c r="M733" s="201"/>
      <c r="N733" s="201"/>
      <c r="O733" s="201"/>
      <c r="P733" s="201"/>
      <c r="Q733" s="201"/>
      <c r="R733" s="201"/>
    </row>
    <row r="734" spans="1:18">
      <c r="A734" s="173" t="str">
        <f t="shared" si="47"/>
        <v>22.1.2.673</v>
      </c>
      <c r="B734" s="173" t="str">
        <f t="shared" si="44"/>
        <v>22.1</v>
      </c>
      <c r="C734" s="173">
        <f t="shared" si="45"/>
        <v>2</v>
      </c>
      <c r="D734" s="173">
        <f t="shared" si="46"/>
        <v>673</v>
      </c>
      <c r="E734" s="204"/>
      <c r="F734" s="201"/>
      <c r="G734" s="201"/>
      <c r="H734" s="201"/>
      <c r="I734" s="201"/>
      <c r="J734" s="201"/>
      <c r="K734" s="201"/>
      <c r="L734" s="201"/>
      <c r="M734" s="201"/>
      <c r="N734" s="201"/>
      <c r="O734" s="201"/>
      <c r="P734" s="201"/>
      <c r="Q734" s="201"/>
      <c r="R734" s="201"/>
    </row>
    <row r="735" spans="1:18">
      <c r="A735" s="173" t="str">
        <f t="shared" si="47"/>
        <v>22.1.2.674</v>
      </c>
      <c r="B735" s="173" t="str">
        <f t="shared" si="44"/>
        <v>22.1</v>
      </c>
      <c r="C735" s="173">
        <f t="shared" si="45"/>
        <v>2</v>
      </c>
      <c r="D735" s="173">
        <f t="shared" si="46"/>
        <v>674</v>
      </c>
      <c r="E735" s="204"/>
      <c r="F735" s="201"/>
      <c r="G735" s="201"/>
      <c r="H735" s="201"/>
      <c r="I735" s="201"/>
      <c r="J735" s="201"/>
      <c r="K735" s="201"/>
      <c r="L735" s="201"/>
      <c r="M735" s="201"/>
      <c r="N735" s="201"/>
      <c r="O735" s="201"/>
      <c r="P735" s="201"/>
      <c r="Q735" s="201"/>
      <c r="R735" s="201"/>
    </row>
    <row r="736" spans="1:18">
      <c r="A736" s="173" t="str">
        <f t="shared" si="47"/>
        <v>22.1.2.675</v>
      </c>
      <c r="B736" s="173" t="str">
        <f t="shared" si="44"/>
        <v>22.1</v>
      </c>
      <c r="C736" s="173">
        <f t="shared" si="45"/>
        <v>2</v>
      </c>
      <c r="D736" s="173">
        <f t="shared" si="46"/>
        <v>675</v>
      </c>
      <c r="E736" s="204"/>
      <c r="F736" s="201"/>
      <c r="G736" s="201"/>
      <c r="H736" s="201"/>
      <c r="I736" s="201"/>
      <c r="J736" s="201"/>
      <c r="K736" s="201"/>
      <c r="L736" s="201"/>
      <c r="M736" s="201"/>
      <c r="N736" s="201"/>
      <c r="O736" s="201"/>
      <c r="P736" s="201"/>
      <c r="Q736" s="201"/>
      <c r="R736" s="201"/>
    </row>
    <row r="737" spans="1:18">
      <c r="A737" s="173" t="str">
        <f t="shared" si="47"/>
        <v>22.1.2.676</v>
      </c>
      <c r="B737" s="173" t="str">
        <f t="shared" si="44"/>
        <v>22.1</v>
      </c>
      <c r="C737" s="173">
        <f t="shared" si="45"/>
        <v>2</v>
      </c>
      <c r="D737" s="173">
        <f t="shared" si="46"/>
        <v>676</v>
      </c>
      <c r="E737" s="204"/>
      <c r="F737" s="201"/>
      <c r="G737" s="201"/>
      <c r="H737" s="201"/>
      <c r="I737" s="201"/>
      <c r="J737" s="201"/>
      <c r="K737" s="201"/>
      <c r="L737" s="201"/>
      <c r="M737" s="201"/>
      <c r="N737" s="201"/>
      <c r="O737" s="201"/>
      <c r="P737" s="201"/>
      <c r="Q737" s="201"/>
      <c r="R737" s="201"/>
    </row>
    <row r="738" spans="1:18">
      <c r="A738" s="173" t="str">
        <f t="shared" si="47"/>
        <v>22.1.2.677</v>
      </c>
      <c r="B738" s="173" t="str">
        <f t="shared" si="44"/>
        <v>22.1</v>
      </c>
      <c r="C738" s="173">
        <f t="shared" si="45"/>
        <v>2</v>
      </c>
      <c r="D738" s="173">
        <f t="shared" si="46"/>
        <v>677</v>
      </c>
      <c r="E738" s="204"/>
      <c r="F738" s="201"/>
      <c r="G738" s="201"/>
      <c r="H738" s="201"/>
      <c r="I738" s="201"/>
      <c r="J738" s="201"/>
      <c r="K738" s="201"/>
      <c r="L738" s="201"/>
      <c r="M738" s="201"/>
      <c r="N738" s="201"/>
      <c r="O738" s="201"/>
      <c r="P738" s="201"/>
      <c r="Q738" s="201"/>
      <c r="R738" s="201"/>
    </row>
    <row r="739" spans="1:18">
      <c r="A739" s="173" t="str">
        <f t="shared" si="47"/>
        <v>22.1.2.678</v>
      </c>
      <c r="B739" s="173" t="str">
        <f t="shared" si="44"/>
        <v>22.1</v>
      </c>
      <c r="C739" s="173">
        <f t="shared" si="45"/>
        <v>2</v>
      </c>
      <c r="D739" s="173">
        <f t="shared" si="46"/>
        <v>678</v>
      </c>
      <c r="E739" s="204"/>
      <c r="F739" s="201"/>
      <c r="G739" s="201"/>
      <c r="H739" s="201"/>
      <c r="I739" s="201"/>
      <c r="J739" s="201"/>
      <c r="K739" s="201"/>
      <c r="L739" s="201"/>
      <c r="M739" s="201"/>
      <c r="N739" s="201"/>
      <c r="O739" s="201"/>
      <c r="P739" s="201"/>
      <c r="Q739" s="201"/>
      <c r="R739" s="201"/>
    </row>
    <row r="740" spans="1:18">
      <c r="A740" s="173" t="str">
        <f t="shared" si="47"/>
        <v>22.1.2.679</v>
      </c>
      <c r="B740" s="173" t="str">
        <f t="shared" si="44"/>
        <v>22.1</v>
      </c>
      <c r="C740" s="173">
        <f t="shared" si="45"/>
        <v>2</v>
      </c>
      <c r="D740" s="173">
        <f t="shared" si="46"/>
        <v>679</v>
      </c>
      <c r="E740" s="204"/>
      <c r="F740" s="201"/>
      <c r="G740" s="201"/>
      <c r="H740" s="201"/>
      <c r="I740" s="201"/>
      <c r="J740" s="201"/>
      <c r="K740" s="201"/>
      <c r="L740" s="201"/>
      <c r="M740" s="201"/>
      <c r="N740" s="201"/>
      <c r="O740" s="201"/>
      <c r="P740" s="201"/>
      <c r="Q740" s="201"/>
      <c r="R740" s="201"/>
    </row>
    <row r="741" spans="1:18">
      <c r="A741" s="173" t="str">
        <f t="shared" si="47"/>
        <v>22.1.2.680</v>
      </c>
      <c r="B741" s="173" t="str">
        <f t="shared" si="44"/>
        <v>22.1</v>
      </c>
      <c r="C741" s="173">
        <f t="shared" si="45"/>
        <v>2</v>
      </c>
      <c r="D741" s="173">
        <f t="shared" si="46"/>
        <v>680</v>
      </c>
      <c r="E741" s="204"/>
      <c r="F741" s="201"/>
      <c r="G741" s="201"/>
      <c r="H741" s="201"/>
      <c r="I741" s="201"/>
      <c r="J741" s="201"/>
      <c r="K741" s="201"/>
      <c r="L741" s="201"/>
      <c r="M741" s="201"/>
      <c r="N741" s="201"/>
      <c r="O741" s="201"/>
      <c r="P741" s="201"/>
      <c r="Q741" s="201"/>
      <c r="R741" s="201"/>
    </row>
    <row r="742" spans="1:18">
      <c r="A742" s="173" t="str">
        <f t="shared" si="47"/>
        <v>22.1.2.681</v>
      </c>
      <c r="B742" s="173" t="str">
        <f t="shared" si="44"/>
        <v>22.1</v>
      </c>
      <c r="C742" s="173">
        <f t="shared" si="45"/>
        <v>2</v>
      </c>
      <c r="D742" s="173">
        <f t="shared" si="46"/>
        <v>681</v>
      </c>
      <c r="E742" s="204"/>
      <c r="F742" s="201"/>
      <c r="G742" s="201"/>
      <c r="H742" s="201"/>
      <c r="I742" s="201"/>
      <c r="J742" s="201"/>
      <c r="K742" s="201"/>
      <c r="L742" s="201"/>
      <c r="M742" s="201"/>
      <c r="N742" s="201"/>
      <c r="O742" s="201"/>
      <c r="P742" s="201"/>
      <c r="Q742" s="201"/>
      <c r="R742" s="201"/>
    </row>
    <row r="743" spans="1:18">
      <c r="A743" s="173" t="str">
        <f t="shared" si="47"/>
        <v>22.1.2.682</v>
      </c>
      <c r="B743" s="173" t="str">
        <f t="shared" si="44"/>
        <v>22.1</v>
      </c>
      <c r="C743" s="173">
        <f t="shared" si="45"/>
        <v>2</v>
      </c>
      <c r="D743" s="173">
        <f t="shared" si="46"/>
        <v>682</v>
      </c>
      <c r="E743" s="204"/>
      <c r="F743" s="201"/>
      <c r="G743" s="201"/>
      <c r="H743" s="201"/>
      <c r="I743" s="201"/>
      <c r="J743" s="201"/>
      <c r="K743" s="201"/>
      <c r="L743" s="201"/>
      <c r="M743" s="201"/>
      <c r="N743" s="201"/>
      <c r="O743" s="201"/>
      <c r="P743" s="201"/>
      <c r="Q743" s="201"/>
      <c r="R743" s="201"/>
    </row>
    <row r="744" spans="1:18">
      <c r="A744" s="173" t="str">
        <f t="shared" si="47"/>
        <v>22.1.2.683</v>
      </c>
      <c r="B744" s="173" t="str">
        <f t="shared" si="44"/>
        <v>22.1</v>
      </c>
      <c r="C744" s="173">
        <f t="shared" si="45"/>
        <v>2</v>
      </c>
      <c r="D744" s="173">
        <f t="shared" si="46"/>
        <v>683</v>
      </c>
      <c r="E744" s="204"/>
      <c r="F744" s="201"/>
      <c r="G744" s="201"/>
      <c r="H744" s="201"/>
      <c r="I744" s="201"/>
      <c r="J744" s="201"/>
      <c r="K744" s="201"/>
      <c r="L744" s="201"/>
      <c r="M744" s="201"/>
      <c r="N744" s="201"/>
      <c r="O744" s="201"/>
      <c r="P744" s="201"/>
      <c r="Q744" s="201"/>
      <c r="R744" s="201"/>
    </row>
    <row r="745" spans="1:18">
      <c r="A745" s="173" t="str">
        <f t="shared" si="47"/>
        <v>22.1.2.684</v>
      </c>
      <c r="B745" s="173" t="str">
        <f t="shared" si="44"/>
        <v>22.1</v>
      </c>
      <c r="C745" s="173">
        <f t="shared" si="45"/>
        <v>2</v>
      </c>
      <c r="D745" s="173">
        <f t="shared" si="46"/>
        <v>684</v>
      </c>
      <c r="E745" s="204"/>
      <c r="F745" s="201"/>
      <c r="G745" s="201"/>
      <c r="H745" s="201"/>
      <c r="I745" s="201"/>
      <c r="J745" s="201"/>
      <c r="K745" s="201"/>
      <c r="L745" s="201"/>
      <c r="M745" s="201"/>
      <c r="N745" s="201"/>
      <c r="O745" s="201"/>
      <c r="P745" s="201"/>
      <c r="Q745" s="201"/>
      <c r="R745" s="201"/>
    </row>
    <row r="746" spans="1:18">
      <c r="A746" s="173" t="str">
        <f t="shared" si="47"/>
        <v>22.1.2.685</v>
      </c>
      <c r="B746" s="173" t="str">
        <f t="shared" si="44"/>
        <v>22.1</v>
      </c>
      <c r="C746" s="173">
        <f t="shared" si="45"/>
        <v>2</v>
      </c>
      <c r="D746" s="173">
        <f t="shared" si="46"/>
        <v>685</v>
      </c>
      <c r="E746" s="204"/>
      <c r="F746" s="201"/>
      <c r="G746" s="201"/>
      <c r="H746" s="201"/>
      <c r="I746" s="201"/>
      <c r="J746" s="201"/>
      <c r="K746" s="201"/>
      <c r="L746" s="201"/>
      <c r="M746" s="201"/>
      <c r="N746" s="201"/>
      <c r="O746" s="201"/>
      <c r="P746" s="201"/>
      <c r="Q746" s="201"/>
      <c r="R746" s="201"/>
    </row>
    <row r="747" spans="1:18">
      <c r="A747" s="173" t="str">
        <f t="shared" si="47"/>
        <v>22.1.2.686</v>
      </c>
      <c r="B747" s="173" t="str">
        <f t="shared" si="44"/>
        <v>22.1</v>
      </c>
      <c r="C747" s="173">
        <f t="shared" si="45"/>
        <v>2</v>
      </c>
      <c r="D747" s="173">
        <f t="shared" si="46"/>
        <v>686</v>
      </c>
      <c r="E747" s="204"/>
      <c r="F747" s="201"/>
      <c r="G747" s="201"/>
      <c r="H747" s="201"/>
      <c r="I747" s="201"/>
      <c r="J747" s="201"/>
      <c r="K747" s="201"/>
      <c r="L747" s="201"/>
      <c r="M747" s="201"/>
      <c r="N747" s="201"/>
      <c r="O747" s="201"/>
      <c r="P747" s="201"/>
      <c r="Q747" s="201"/>
      <c r="R747" s="201"/>
    </row>
    <row r="748" spans="1:18">
      <c r="A748" s="173" t="str">
        <f t="shared" si="47"/>
        <v>22.1.2.687</v>
      </c>
      <c r="B748" s="173" t="str">
        <f t="shared" si="44"/>
        <v>22.1</v>
      </c>
      <c r="C748" s="173">
        <f t="shared" si="45"/>
        <v>2</v>
      </c>
      <c r="D748" s="173">
        <f t="shared" si="46"/>
        <v>687</v>
      </c>
      <c r="E748" s="204"/>
      <c r="F748" s="201"/>
      <c r="G748" s="201"/>
      <c r="H748" s="201"/>
      <c r="I748" s="201"/>
      <c r="J748" s="201"/>
      <c r="K748" s="201"/>
      <c r="L748" s="201"/>
      <c r="M748" s="201"/>
      <c r="N748" s="201"/>
      <c r="O748" s="201"/>
      <c r="P748" s="201"/>
      <c r="Q748" s="201"/>
      <c r="R748" s="201"/>
    </row>
    <row r="749" spans="1:18">
      <c r="A749" s="173" t="str">
        <f t="shared" si="47"/>
        <v>22.1.2.688</v>
      </c>
      <c r="B749" s="173" t="str">
        <f t="shared" si="44"/>
        <v>22.1</v>
      </c>
      <c r="C749" s="173">
        <f t="shared" si="45"/>
        <v>2</v>
      </c>
      <c r="D749" s="173">
        <f t="shared" si="46"/>
        <v>688</v>
      </c>
      <c r="E749" s="204"/>
      <c r="F749" s="201"/>
      <c r="G749" s="201"/>
      <c r="H749" s="201"/>
      <c r="I749" s="201"/>
      <c r="J749" s="201"/>
      <c r="K749" s="201"/>
      <c r="L749" s="201"/>
      <c r="M749" s="201"/>
      <c r="N749" s="201"/>
      <c r="O749" s="201"/>
      <c r="P749" s="201"/>
      <c r="Q749" s="201"/>
      <c r="R749" s="201"/>
    </row>
    <row r="750" spans="1:18">
      <c r="A750" s="173" t="str">
        <f t="shared" si="47"/>
        <v>22.1.2.689</v>
      </c>
      <c r="B750" s="173" t="str">
        <f t="shared" si="44"/>
        <v>22.1</v>
      </c>
      <c r="C750" s="173">
        <f t="shared" si="45"/>
        <v>2</v>
      </c>
      <c r="D750" s="173">
        <f t="shared" si="46"/>
        <v>689</v>
      </c>
      <c r="E750" s="204"/>
      <c r="F750" s="201"/>
      <c r="G750" s="201"/>
      <c r="H750" s="201"/>
      <c r="I750" s="201"/>
      <c r="J750" s="201"/>
      <c r="K750" s="201"/>
      <c r="L750" s="201"/>
      <c r="M750" s="201"/>
      <c r="N750" s="201"/>
      <c r="O750" s="201"/>
      <c r="P750" s="201"/>
      <c r="Q750" s="201"/>
      <c r="R750" s="201"/>
    </row>
    <row r="751" spans="1:18">
      <c r="A751" s="173" t="str">
        <f t="shared" si="47"/>
        <v>22.1.2.690</v>
      </c>
      <c r="B751" s="173" t="str">
        <f t="shared" si="44"/>
        <v>22.1</v>
      </c>
      <c r="C751" s="173">
        <f t="shared" si="45"/>
        <v>2</v>
      </c>
      <c r="D751" s="173">
        <f t="shared" si="46"/>
        <v>690</v>
      </c>
      <c r="E751" s="204"/>
      <c r="F751" s="201"/>
      <c r="G751" s="201"/>
      <c r="H751" s="201"/>
      <c r="I751" s="201"/>
      <c r="J751" s="201"/>
      <c r="K751" s="201"/>
      <c r="L751" s="201"/>
      <c r="M751" s="201"/>
      <c r="N751" s="201"/>
      <c r="O751" s="201"/>
      <c r="P751" s="201"/>
      <c r="Q751" s="201"/>
      <c r="R751" s="201"/>
    </row>
    <row r="752" spans="1:18">
      <c r="A752" s="173" t="str">
        <f t="shared" si="47"/>
        <v>22.1.2.691</v>
      </c>
      <c r="B752" s="173" t="str">
        <f t="shared" si="44"/>
        <v>22.1</v>
      </c>
      <c r="C752" s="173">
        <f t="shared" si="45"/>
        <v>2</v>
      </c>
      <c r="D752" s="173">
        <f t="shared" si="46"/>
        <v>691</v>
      </c>
      <c r="E752" s="204"/>
      <c r="F752" s="201"/>
      <c r="G752" s="201"/>
      <c r="H752" s="201"/>
      <c r="I752" s="201"/>
      <c r="J752" s="201"/>
      <c r="K752" s="201"/>
      <c r="L752" s="201"/>
      <c r="M752" s="201"/>
      <c r="N752" s="201"/>
      <c r="O752" s="201"/>
      <c r="P752" s="201"/>
      <c r="Q752" s="201"/>
      <c r="R752" s="201"/>
    </row>
    <row r="753" spans="1:18">
      <c r="A753" s="173" t="str">
        <f t="shared" si="47"/>
        <v>22.1.2.692</v>
      </c>
      <c r="B753" s="173" t="str">
        <f t="shared" si="44"/>
        <v>22.1</v>
      </c>
      <c r="C753" s="173">
        <f t="shared" si="45"/>
        <v>2</v>
      </c>
      <c r="D753" s="173">
        <f t="shared" si="46"/>
        <v>692</v>
      </c>
      <c r="E753" s="204"/>
      <c r="F753" s="201"/>
      <c r="G753" s="201"/>
      <c r="H753" s="201"/>
      <c r="I753" s="201"/>
      <c r="J753" s="201"/>
      <c r="K753" s="201"/>
      <c r="L753" s="201"/>
      <c r="M753" s="201"/>
      <c r="N753" s="201"/>
      <c r="O753" s="201"/>
      <c r="P753" s="201"/>
      <c r="Q753" s="201"/>
      <c r="R753" s="201"/>
    </row>
    <row r="754" spans="1:18">
      <c r="A754" s="173" t="str">
        <f t="shared" si="47"/>
        <v>22.1.2.693</v>
      </c>
      <c r="B754" s="173" t="str">
        <f t="shared" si="44"/>
        <v>22.1</v>
      </c>
      <c r="C754" s="173">
        <f t="shared" si="45"/>
        <v>2</v>
      </c>
      <c r="D754" s="173">
        <f t="shared" si="46"/>
        <v>693</v>
      </c>
      <c r="E754" s="204"/>
      <c r="F754" s="201"/>
      <c r="G754" s="201"/>
      <c r="H754" s="201"/>
      <c r="I754" s="201"/>
      <c r="J754" s="201"/>
      <c r="K754" s="201"/>
      <c r="L754" s="201"/>
      <c r="M754" s="201"/>
      <c r="N754" s="201"/>
      <c r="O754" s="201"/>
      <c r="P754" s="201"/>
      <c r="Q754" s="201"/>
      <c r="R754" s="201"/>
    </row>
    <row r="755" spans="1:18">
      <c r="A755" s="173" t="str">
        <f t="shared" si="47"/>
        <v>22.1.2.694</v>
      </c>
      <c r="B755" s="173" t="str">
        <f t="shared" si="44"/>
        <v>22.1</v>
      </c>
      <c r="C755" s="173">
        <f t="shared" si="45"/>
        <v>2</v>
      </c>
      <c r="D755" s="173">
        <f t="shared" si="46"/>
        <v>694</v>
      </c>
      <c r="E755" s="204"/>
      <c r="F755" s="201"/>
      <c r="G755" s="201"/>
      <c r="H755" s="201"/>
      <c r="I755" s="201"/>
      <c r="J755" s="201"/>
      <c r="K755" s="201"/>
      <c r="L755" s="201"/>
      <c r="M755" s="201"/>
      <c r="N755" s="201"/>
      <c r="O755" s="201"/>
      <c r="P755" s="201"/>
      <c r="Q755" s="201"/>
      <c r="R755" s="201"/>
    </row>
    <row r="756" spans="1:18">
      <c r="A756" s="173" t="str">
        <f t="shared" si="47"/>
        <v>22.1.2.695</v>
      </c>
      <c r="B756" s="173" t="str">
        <f t="shared" si="44"/>
        <v>22.1</v>
      </c>
      <c r="C756" s="173">
        <f t="shared" si="45"/>
        <v>2</v>
      </c>
      <c r="D756" s="173">
        <f t="shared" si="46"/>
        <v>695</v>
      </c>
      <c r="E756" s="204"/>
      <c r="F756" s="201"/>
      <c r="G756" s="201"/>
      <c r="H756" s="201"/>
      <c r="I756" s="201"/>
      <c r="J756" s="201"/>
      <c r="K756" s="201"/>
      <c r="L756" s="201"/>
      <c r="M756" s="201"/>
      <c r="N756" s="201"/>
      <c r="O756" s="201"/>
      <c r="P756" s="201"/>
      <c r="Q756" s="201"/>
      <c r="R756" s="201"/>
    </row>
    <row r="757" spans="1:18">
      <c r="A757" s="173" t="str">
        <f t="shared" si="47"/>
        <v>22.1.2.696</v>
      </c>
      <c r="B757" s="173" t="str">
        <f t="shared" si="44"/>
        <v>22.1</v>
      </c>
      <c r="C757" s="173">
        <f t="shared" si="45"/>
        <v>2</v>
      </c>
      <c r="D757" s="173">
        <f t="shared" si="46"/>
        <v>696</v>
      </c>
      <c r="E757" s="204"/>
      <c r="F757" s="201"/>
      <c r="G757" s="201"/>
      <c r="H757" s="201"/>
      <c r="I757" s="201"/>
      <c r="J757" s="201"/>
      <c r="K757" s="201"/>
      <c r="L757" s="201"/>
      <c r="M757" s="201"/>
      <c r="N757" s="201"/>
      <c r="O757" s="201"/>
      <c r="P757" s="201"/>
      <c r="Q757" s="201"/>
      <c r="R757" s="201"/>
    </row>
    <row r="758" spans="1:18">
      <c r="A758" s="173" t="str">
        <f t="shared" si="47"/>
        <v>22.1.2.697</v>
      </c>
      <c r="B758" s="173" t="str">
        <f t="shared" si="44"/>
        <v>22.1</v>
      </c>
      <c r="C758" s="173">
        <f t="shared" si="45"/>
        <v>2</v>
      </c>
      <c r="D758" s="173">
        <f t="shared" si="46"/>
        <v>697</v>
      </c>
      <c r="E758" s="204"/>
      <c r="F758" s="201"/>
      <c r="G758" s="201"/>
      <c r="H758" s="201"/>
      <c r="I758" s="201"/>
      <c r="J758" s="201"/>
      <c r="K758" s="201"/>
      <c r="L758" s="201"/>
      <c r="M758" s="201"/>
      <c r="N758" s="201"/>
      <c r="O758" s="201"/>
      <c r="P758" s="201"/>
      <c r="Q758" s="201"/>
      <c r="R758" s="201"/>
    </row>
    <row r="759" spans="1:18">
      <c r="A759" s="173" t="str">
        <f t="shared" si="47"/>
        <v>22.1.2.698</v>
      </c>
      <c r="B759" s="173" t="str">
        <f t="shared" si="44"/>
        <v>22.1</v>
      </c>
      <c r="C759" s="173">
        <f t="shared" si="45"/>
        <v>2</v>
      </c>
      <c r="D759" s="173">
        <f t="shared" si="46"/>
        <v>698</v>
      </c>
      <c r="E759" s="204"/>
      <c r="F759" s="201"/>
      <c r="G759" s="201"/>
      <c r="H759" s="201"/>
      <c r="I759" s="201"/>
      <c r="J759" s="201"/>
      <c r="K759" s="201"/>
      <c r="L759" s="201"/>
      <c r="M759" s="201"/>
      <c r="N759" s="201"/>
      <c r="O759" s="201"/>
      <c r="P759" s="201"/>
      <c r="Q759" s="201"/>
      <c r="R759" s="201"/>
    </row>
    <row r="760" spans="1:18">
      <c r="A760" s="173" t="str">
        <f t="shared" si="47"/>
        <v>22.1.2.699</v>
      </c>
      <c r="B760" s="173" t="str">
        <f t="shared" si="44"/>
        <v>22.1</v>
      </c>
      <c r="C760" s="173">
        <f t="shared" si="45"/>
        <v>2</v>
      </c>
      <c r="D760" s="173">
        <f t="shared" si="46"/>
        <v>699</v>
      </c>
      <c r="E760" s="204"/>
      <c r="F760" s="201"/>
      <c r="G760" s="201"/>
      <c r="H760" s="201"/>
      <c r="I760" s="201"/>
      <c r="J760" s="201"/>
      <c r="K760" s="201"/>
      <c r="L760" s="201"/>
      <c r="M760" s="201"/>
      <c r="N760" s="201"/>
      <c r="O760" s="201"/>
      <c r="P760" s="201"/>
      <c r="Q760" s="201"/>
      <c r="R760" s="201"/>
    </row>
    <row r="761" spans="1:18">
      <c r="A761" s="173" t="str">
        <f t="shared" si="47"/>
        <v>22.1.2.700</v>
      </c>
      <c r="B761" s="173" t="str">
        <f t="shared" si="44"/>
        <v>22.1</v>
      </c>
      <c r="C761" s="173">
        <f t="shared" si="45"/>
        <v>2</v>
      </c>
      <c r="D761" s="173">
        <f t="shared" si="46"/>
        <v>700</v>
      </c>
      <c r="E761" s="204"/>
      <c r="F761" s="201"/>
      <c r="G761" s="201"/>
      <c r="H761" s="201"/>
      <c r="I761" s="201"/>
      <c r="J761" s="201"/>
      <c r="K761" s="201"/>
      <c r="L761" s="201"/>
      <c r="M761" s="201"/>
      <c r="N761" s="201"/>
      <c r="O761" s="201"/>
      <c r="P761" s="201"/>
      <c r="Q761" s="201"/>
      <c r="R761" s="201"/>
    </row>
    <row r="762" spans="1:18">
      <c r="A762" s="173" t="str">
        <f t="shared" si="47"/>
        <v>22.1.2.701</v>
      </c>
      <c r="B762" s="173" t="str">
        <f t="shared" si="44"/>
        <v>22.1</v>
      </c>
      <c r="C762" s="173">
        <f t="shared" si="45"/>
        <v>2</v>
      </c>
      <c r="D762" s="173">
        <f t="shared" si="46"/>
        <v>701</v>
      </c>
      <c r="E762" s="204"/>
      <c r="F762" s="201"/>
      <c r="G762" s="201"/>
      <c r="H762" s="201"/>
      <c r="I762" s="201"/>
      <c r="J762" s="201"/>
      <c r="K762" s="201"/>
      <c r="L762" s="201"/>
      <c r="M762" s="201"/>
      <c r="N762" s="201"/>
      <c r="O762" s="201"/>
      <c r="P762" s="201"/>
      <c r="Q762" s="201"/>
      <c r="R762" s="201"/>
    </row>
    <row r="763" spans="1:18">
      <c r="A763" s="173" t="str">
        <f t="shared" si="47"/>
        <v>22.1.2.702</v>
      </c>
      <c r="B763" s="173" t="str">
        <f t="shared" si="44"/>
        <v>22.1</v>
      </c>
      <c r="C763" s="173">
        <f t="shared" si="45"/>
        <v>2</v>
      </c>
      <c r="D763" s="173">
        <f t="shared" si="46"/>
        <v>702</v>
      </c>
      <c r="E763" s="204"/>
      <c r="F763" s="201"/>
      <c r="G763" s="201"/>
      <c r="H763" s="201"/>
      <c r="I763" s="201"/>
      <c r="J763" s="201"/>
      <c r="K763" s="201"/>
      <c r="L763" s="201"/>
      <c r="M763" s="201"/>
      <c r="N763" s="201"/>
      <c r="O763" s="201"/>
      <c r="P763" s="201"/>
      <c r="Q763" s="201"/>
      <c r="R763" s="201"/>
    </row>
    <row r="764" spans="1:18">
      <c r="A764" s="173" t="str">
        <f t="shared" si="47"/>
        <v>22.1.2.703</v>
      </c>
      <c r="B764" s="173" t="str">
        <f t="shared" si="44"/>
        <v>22.1</v>
      </c>
      <c r="C764" s="173">
        <f t="shared" si="45"/>
        <v>2</v>
      </c>
      <c r="D764" s="173">
        <f t="shared" si="46"/>
        <v>703</v>
      </c>
      <c r="E764" s="204"/>
      <c r="F764" s="201"/>
      <c r="G764" s="201"/>
      <c r="H764" s="201"/>
      <c r="I764" s="201"/>
      <c r="J764" s="201"/>
      <c r="K764" s="201"/>
      <c r="L764" s="201"/>
      <c r="M764" s="201"/>
      <c r="N764" s="201"/>
      <c r="O764" s="201"/>
      <c r="P764" s="201"/>
      <c r="Q764" s="201"/>
      <c r="R764" s="201"/>
    </row>
    <row r="765" spans="1:18">
      <c r="A765" s="173" t="str">
        <f t="shared" si="47"/>
        <v>22.1.2.704</v>
      </c>
      <c r="B765" s="173" t="str">
        <f t="shared" si="44"/>
        <v>22.1</v>
      </c>
      <c r="C765" s="173">
        <f t="shared" si="45"/>
        <v>2</v>
      </c>
      <c r="D765" s="173">
        <f t="shared" si="46"/>
        <v>704</v>
      </c>
      <c r="E765" s="204"/>
      <c r="F765" s="201"/>
      <c r="G765" s="201"/>
      <c r="H765" s="201"/>
      <c r="I765" s="201"/>
      <c r="J765" s="201"/>
      <c r="K765" s="201"/>
      <c r="L765" s="201"/>
      <c r="M765" s="201"/>
      <c r="N765" s="201"/>
      <c r="O765" s="201"/>
      <c r="P765" s="201"/>
      <c r="Q765" s="201"/>
      <c r="R765" s="201"/>
    </row>
    <row r="766" spans="1:18">
      <c r="A766" s="173" t="str">
        <f t="shared" si="47"/>
        <v>22.1.2.705</v>
      </c>
      <c r="B766" s="173" t="str">
        <f t="shared" si="44"/>
        <v>22.1</v>
      </c>
      <c r="C766" s="173">
        <f t="shared" si="45"/>
        <v>2</v>
      </c>
      <c r="D766" s="173">
        <f t="shared" si="46"/>
        <v>705</v>
      </c>
      <c r="E766" s="204"/>
      <c r="F766" s="201"/>
      <c r="G766" s="201"/>
      <c r="H766" s="201"/>
      <c r="I766" s="201"/>
      <c r="J766" s="201"/>
      <c r="K766" s="201"/>
      <c r="L766" s="201"/>
      <c r="M766" s="201"/>
      <c r="N766" s="201"/>
      <c r="O766" s="201"/>
      <c r="P766" s="201"/>
      <c r="Q766" s="201"/>
      <c r="R766" s="201"/>
    </row>
    <row r="767" spans="1:18">
      <c r="A767" s="173" t="str">
        <f t="shared" si="47"/>
        <v>22.1.2.706</v>
      </c>
      <c r="B767" s="173" t="str">
        <f t="shared" si="44"/>
        <v>22.1</v>
      </c>
      <c r="C767" s="173">
        <f t="shared" si="45"/>
        <v>2</v>
      </c>
      <c r="D767" s="173">
        <f t="shared" si="46"/>
        <v>706</v>
      </c>
      <c r="E767" s="204"/>
      <c r="F767" s="201"/>
      <c r="G767" s="201"/>
      <c r="H767" s="201"/>
      <c r="I767" s="201"/>
      <c r="J767" s="201"/>
      <c r="K767" s="201"/>
      <c r="L767" s="201"/>
      <c r="M767" s="201"/>
      <c r="N767" s="201"/>
      <c r="O767" s="201"/>
      <c r="P767" s="201"/>
      <c r="Q767" s="201"/>
      <c r="R767" s="201"/>
    </row>
    <row r="768" spans="1:18">
      <c r="A768" s="173" t="str">
        <f t="shared" si="47"/>
        <v>22.1.2.707</v>
      </c>
      <c r="B768" s="173" t="str">
        <f t="shared" ref="B768:B831" si="48">+B767</f>
        <v>22.1</v>
      </c>
      <c r="C768" s="173">
        <f t="shared" ref="C768:C831" si="49">+C767</f>
        <v>2</v>
      </c>
      <c r="D768" s="173">
        <f t="shared" ref="D768:D831" si="50">+D767+1</f>
        <v>707</v>
      </c>
      <c r="E768" s="204"/>
      <c r="F768" s="201"/>
      <c r="G768" s="201"/>
      <c r="H768" s="201"/>
      <c r="I768" s="201"/>
      <c r="J768" s="201"/>
      <c r="K768" s="201"/>
      <c r="L768" s="201"/>
      <c r="M768" s="201"/>
      <c r="N768" s="201"/>
      <c r="O768" s="201"/>
      <c r="P768" s="201"/>
      <c r="Q768" s="201"/>
      <c r="R768" s="201"/>
    </row>
    <row r="769" spans="1:18">
      <c r="A769" s="173" t="str">
        <f t="shared" si="47"/>
        <v>22.1.2.708</v>
      </c>
      <c r="B769" s="173" t="str">
        <f t="shared" si="48"/>
        <v>22.1</v>
      </c>
      <c r="C769" s="173">
        <f t="shared" si="49"/>
        <v>2</v>
      </c>
      <c r="D769" s="173">
        <f t="shared" si="50"/>
        <v>708</v>
      </c>
      <c r="E769" s="204"/>
      <c r="F769" s="201"/>
      <c r="G769" s="201"/>
      <c r="H769" s="201"/>
      <c r="I769" s="201"/>
      <c r="J769" s="201"/>
      <c r="K769" s="201"/>
      <c r="L769" s="201"/>
      <c r="M769" s="201"/>
      <c r="N769" s="201"/>
      <c r="O769" s="201"/>
      <c r="P769" s="201"/>
      <c r="Q769" s="201"/>
      <c r="R769" s="201"/>
    </row>
    <row r="770" spans="1:18">
      <c r="A770" s="173" t="str">
        <f t="shared" si="47"/>
        <v>22.1.2.709</v>
      </c>
      <c r="B770" s="173" t="str">
        <f t="shared" si="48"/>
        <v>22.1</v>
      </c>
      <c r="C770" s="173">
        <f t="shared" si="49"/>
        <v>2</v>
      </c>
      <c r="D770" s="173">
        <f t="shared" si="50"/>
        <v>709</v>
      </c>
      <c r="E770" s="204"/>
      <c r="F770" s="201"/>
      <c r="G770" s="201"/>
      <c r="H770" s="201"/>
      <c r="I770" s="201"/>
      <c r="J770" s="201"/>
      <c r="K770" s="201"/>
      <c r="L770" s="201"/>
      <c r="M770" s="201"/>
      <c r="N770" s="201"/>
      <c r="O770" s="201"/>
      <c r="P770" s="201"/>
      <c r="Q770" s="201"/>
      <c r="R770" s="201"/>
    </row>
    <row r="771" spans="1:18">
      <c r="A771" s="173" t="str">
        <f t="shared" si="47"/>
        <v>22.1.2.710</v>
      </c>
      <c r="B771" s="173" t="str">
        <f t="shared" si="48"/>
        <v>22.1</v>
      </c>
      <c r="C771" s="173">
        <f t="shared" si="49"/>
        <v>2</v>
      </c>
      <c r="D771" s="173">
        <f t="shared" si="50"/>
        <v>710</v>
      </c>
      <c r="E771" s="204"/>
      <c r="F771" s="201"/>
      <c r="G771" s="201"/>
      <c r="H771" s="201"/>
      <c r="I771" s="201"/>
      <c r="J771" s="201"/>
      <c r="K771" s="201"/>
      <c r="L771" s="201"/>
      <c r="M771" s="201"/>
      <c r="N771" s="201"/>
      <c r="O771" s="201"/>
      <c r="P771" s="201"/>
      <c r="Q771" s="201"/>
      <c r="R771" s="201"/>
    </row>
    <row r="772" spans="1:18">
      <c r="A772" s="173" t="str">
        <f t="shared" si="47"/>
        <v>22.1.2.711</v>
      </c>
      <c r="B772" s="173" t="str">
        <f t="shared" si="48"/>
        <v>22.1</v>
      </c>
      <c r="C772" s="173">
        <f t="shared" si="49"/>
        <v>2</v>
      </c>
      <c r="D772" s="173">
        <f t="shared" si="50"/>
        <v>711</v>
      </c>
      <c r="E772" s="204"/>
      <c r="F772" s="201"/>
      <c r="G772" s="201"/>
      <c r="H772" s="201"/>
      <c r="I772" s="201"/>
      <c r="J772" s="201"/>
      <c r="K772" s="201"/>
      <c r="L772" s="201"/>
      <c r="M772" s="201"/>
      <c r="N772" s="201"/>
      <c r="O772" s="201"/>
      <c r="P772" s="201"/>
      <c r="Q772" s="201"/>
      <c r="R772" s="201"/>
    </row>
    <row r="773" spans="1:18">
      <c r="A773" s="173" t="str">
        <f t="shared" si="47"/>
        <v>22.1.2.712</v>
      </c>
      <c r="B773" s="173" t="str">
        <f t="shared" si="48"/>
        <v>22.1</v>
      </c>
      <c r="C773" s="173">
        <f t="shared" si="49"/>
        <v>2</v>
      </c>
      <c r="D773" s="173">
        <f t="shared" si="50"/>
        <v>712</v>
      </c>
      <c r="E773" s="204"/>
      <c r="F773" s="201"/>
      <c r="G773" s="201"/>
      <c r="H773" s="201"/>
      <c r="I773" s="201"/>
      <c r="J773" s="201"/>
      <c r="K773" s="201"/>
      <c r="L773" s="201"/>
      <c r="M773" s="201"/>
      <c r="N773" s="201"/>
      <c r="O773" s="201"/>
      <c r="P773" s="201"/>
      <c r="Q773" s="201"/>
      <c r="R773" s="201"/>
    </row>
    <row r="774" spans="1:18">
      <c r="A774" s="173" t="str">
        <f t="shared" si="47"/>
        <v>22.1.2.713</v>
      </c>
      <c r="B774" s="173" t="str">
        <f t="shared" si="48"/>
        <v>22.1</v>
      </c>
      <c r="C774" s="173">
        <f t="shared" si="49"/>
        <v>2</v>
      </c>
      <c r="D774" s="173">
        <f t="shared" si="50"/>
        <v>713</v>
      </c>
      <c r="E774" s="204"/>
      <c r="F774" s="201"/>
      <c r="G774" s="201"/>
      <c r="H774" s="201"/>
      <c r="I774" s="201"/>
      <c r="J774" s="201"/>
      <c r="K774" s="201"/>
      <c r="L774" s="201"/>
      <c r="M774" s="201"/>
      <c r="N774" s="201"/>
      <c r="O774" s="201"/>
      <c r="P774" s="201"/>
      <c r="Q774" s="201"/>
      <c r="R774" s="201"/>
    </row>
    <row r="775" spans="1:18">
      <c r="A775" s="173" t="str">
        <f t="shared" si="47"/>
        <v>22.1.2.714</v>
      </c>
      <c r="B775" s="173" t="str">
        <f t="shared" si="48"/>
        <v>22.1</v>
      </c>
      <c r="C775" s="173">
        <f t="shared" si="49"/>
        <v>2</v>
      </c>
      <c r="D775" s="173">
        <f t="shared" si="50"/>
        <v>714</v>
      </c>
      <c r="E775" s="204"/>
      <c r="F775" s="201"/>
      <c r="G775" s="201"/>
      <c r="H775" s="201"/>
      <c r="I775" s="201"/>
      <c r="J775" s="201"/>
      <c r="K775" s="201"/>
      <c r="L775" s="201"/>
      <c r="M775" s="201"/>
      <c r="N775" s="201"/>
      <c r="O775" s="201"/>
      <c r="P775" s="201"/>
      <c r="Q775" s="201"/>
      <c r="R775" s="201"/>
    </row>
    <row r="776" spans="1:18">
      <c r="A776" s="173" t="str">
        <f t="shared" si="47"/>
        <v>22.1.2.715</v>
      </c>
      <c r="B776" s="173" t="str">
        <f t="shared" si="48"/>
        <v>22.1</v>
      </c>
      <c r="C776" s="173">
        <f t="shared" si="49"/>
        <v>2</v>
      </c>
      <c r="D776" s="173">
        <f t="shared" si="50"/>
        <v>715</v>
      </c>
      <c r="E776" s="204"/>
      <c r="F776" s="201"/>
      <c r="G776" s="201"/>
      <c r="H776" s="201"/>
      <c r="I776" s="201"/>
      <c r="J776" s="201"/>
      <c r="K776" s="201"/>
      <c r="L776" s="201"/>
      <c r="M776" s="201"/>
      <c r="N776" s="201"/>
      <c r="O776" s="201"/>
      <c r="P776" s="201"/>
      <c r="Q776" s="201"/>
      <c r="R776" s="201"/>
    </row>
    <row r="777" spans="1:18">
      <c r="A777" s="173" t="str">
        <f t="shared" si="47"/>
        <v>22.1.2.716</v>
      </c>
      <c r="B777" s="173" t="str">
        <f t="shared" si="48"/>
        <v>22.1</v>
      </c>
      <c r="C777" s="173">
        <f t="shared" si="49"/>
        <v>2</v>
      </c>
      <c r="D777" s="173">
        <f t="shared" si="50"/>
        <v>716</v>
      </c>
      <c r="E777" s="204"/>
      <c r="F777" s="201"/>
      <c r="G777" s="201"/>
      <c r="H777" s="201"/>
      <c r="I777" s="201"/>
      <c r="J777" s="201"/>
      <c r="K777" s="201"/>
      <c r="L777" s="201"/>
      <c r="M777" s="201"/>
      <c r="N777" s="201"/>
      <c r="O777" s="201"/>
      <c r="P777" s="201"/>
      <c r="Q777" s="201"/>
      <c r="R777" s="201"/>
    </row>
    <row r="778" spans="1:18">
      <c r="A778" s="173" t="str">
        <f t="shared" si="47"/>
        <v>22.1.2.717</v>
      </c>
      <c r="B778" s="173" t="str">
        <f t="shared" si="48"/>
        <v>22.1</v>
      </c>
      <c r="C778" s="173">
        <f t="shared" si="49"/>
        <v>2</v>
      </c>
      <c r="D778" s="173">
        <f t="shared" si="50"/>
        <v>717</v>
      </c>
      <c r="E778" s="204"/>
      <c r="F778" s="201"/>
      <c r="G778" s="201"/>
      <c r="H778" s="201"/>
      <c r="I778" s="201"/>
      <c r="J778" s="201"/>
      <c r="K778" s="201"/>
      <c r="L778" s="201"/>
      <c r="M778" s="201"/>
      <c r="N778" s="201"/>
      <c r="O778" s="201"/>
      <c r="P778" s="201"/>
      <c r="Q778" s="201"/>
      <c r="R778" s="201"/>
    </row>
    <row r="779" spans="1:18">
      <c r="A779" s="173" t="str">
        <f t="shared" si="47"/>
        <v>22.1.2.718</v>
      </c>
      <c r="B779" s="173" t="str">
        <f t="shared" si="48"/>
        <v>22.1</v>
      </c>
      <c r="C779" s="173">
        <f t="shared" si="49"/>
        <v>2</v>
      </c>
      <c r="D779" s="173">
        <f t="shared" si="50"/>
        <v>718</v>
      </c>
      <c r="E779" s="204"/>
      <c r="F779" s="201"/>
      <c r="G779" s="201"/>
      <c r="H779" s="201"/>
      <c r="I779" s="201"/>
      <c r="J779" s="201"/>
      <c r="K779" s="201"/>
      <c r="L779" s="201"/>
      <c r="M779" s="201"/>
      <c r="N779" s="201"/>
      <c r="O779" s="201"/>
      <c r="P779" s="201"/>
      <c r="Q779" s="201"/>
      <c r="R779" s="201"/>
    </row>
    <row r="780" spans="1:18">
      <c r="A780" s="173" t="str">
        <f t="shared" si="47"/>
        <v>22.1.2.719</v>
      </c>
      <c r="B780" s="173" t="str">
        <f t="shared" si="48"/>
        <v>22.1</v>
      </c>
      <c r="C780" s="173">
        <f t="shared" si="49"/>
        <v>2</v>
      </c>
      <c r="D780" s="173">
        <f t="shared" si="50"/>
        <v>719</v>
      </c>
      <c r="E780" s="204"/>
      <c r="F780" s="201"/>
      <c r="G780" s="201"/>
      <c r="H780" s="201"/>
      <c r="I780" s="201"/>
      <c r="J780" s="201"/>
      <c r="K780" s="201"/>
      <c r="L780" s="201"/>
      <c r="M780" s="201"/>
      <c r="N780" s="201"/>
      <c r="O780" s="201"/>
      <c r="P780" s="201"/>
      <c r="Q780" s="201"/>
      <c r="R780" s="201"/>
    </row>
    <row r="781" spans="1:18">
      <c r="A781" s="173" t="str">
        <f t="shared" si="47"/>
        <v>22.1.2.720</v>
      </c>
      <c r="B781" s="173" t="str">
        <f t="shared" si="48"/>
        <v>22.1</v>
      </c>
      <c r="C781" s="173">
        <f t="shared" si="49"/>
        <v>2</v>
      </c>
      <c r="D781" s="173">
        <f t="shared" si="50"/>
        <v>720</v>
      </c>
      <c r="E781" s="204"/>
      <c r="F781" s="201"/>
      <c r="G781" s="201"/>
      <c r="H781" s="201"/>
      <c r="I781" s="201"/>
      <c r="J781" s="201"/>
      <c r="K781" s="201"/>
      <c r="L781" s="201"/>
      <c r="M781" s="201"/>
      <c r="N781" s="201"/>
      <c r="O781" s="201"/>
      <c r="P781" s="201"/>
      <c r="Q781" s="201"/>
      <c r="R781" s="201"/>
    </row>
    <row r="782" spans="1:18">
      <c r="A782" s="173" t="str">
        <f t="shared" si="47"/>
        <v>22.1.2.721</v>
      </c>
      <c r="B782" s="173" t="str">
        <f t="shared" si="48"/>
        <v>22.1</v>
      </c>
      <c r="C782" s="173">
        <f t="shared" si="49"/>
        <v>2</v>
      </c>
      <c r="D782" s="173">
        <f t="shared" si="50"/>
        <v>721</v>
      </c>
      <c r="E782" s="204"/>
      <c r="F782" s="201"/>
      <c r="G782" s="201"/>
      <c r="H782" s="201"/>
      <c r="I782" s="201"/>
      <c r="J782" s="201"/>
      <c r="K782" s="201"/>
      <c r="L782" s="201"/>
      <c r="M782" s="201"/>
      <c r="N782" s="201"/>
      <c r="O782" s="201"/>
      <c r="P782" s="201"/>
      <c r="Q782" s="201"/>
      <c r="R782" s="201"/>
    </row>
    <row r="783" spans="1:18">
      <c r="A783" s="173" t="str">
        <f t="shared" si="47"/>
        <v>22.1.2.722</v>
      </c>
      <c r="B783" s="173" t="str">
        <f t="shared" si="48"/>
        <v>22.1</v>
      </c>
      <c r="C783" s="173">
        <f t="shared" si="49"/>
        <v>2</v>
      </c>
      <c r="D783" s="173">
        <f t="shared" si="50"/>
        <v>722</v>
      </c>
      <c r="E783" s="204"/>
      <c r="F783" s="201"/>
      <c r="G783" s="201"/>
      <c r="H783" s="201"/>
      <c r="I783" s="201"/>
      <c r="J783" s="201"/>
      <c r="K783" s="201"/>
      <c r="L783" s="201"/>
      <c r="M783" s="201"/>
      <c r="N783" s="201"/>
      <c r="O783" s="201"/>
      <c r="P783" s="201"/>
      <c r="Q783" s="201"/>
      <c r="R783" s="201"/>
    </row>
    <row r="784" spans="1:18">
      <c r="A784" s="173" t="str">
        <f t="shared" si="47"/>
        <v>22.1.2.723</v>
      </c>
      <c r="B784" s="173" t="str">
        <f t="shared" si="48"/>
        <v>22.1</v>
      </c>
      <c r="C784" s="173">
        <f t="shared" si="49"/>
        <v>2</v>
      </c>
      <c r="D784" s="173">
        <f t="shared" si="50"/>
        <v>723</v>
      </c>
      <c r="E784" s="204"/>
      <c r="F784" s="201"/>
      <c r="G784" s="201"/>
      <c r="H784" s="201"/>
      <c r="I784" s="201"/>
      <c r="J784" s="201"/>
      <c r="K784" s="201"/>
      <c r="L784" s="201"/>
      <c r="M784" s="201"/>
      <c r="N784" s="201"/>
      <c r="O784" s="201"/>
      <c r="P784" s="201"/>
      <c r="Q784" s="201"/>
      <c r="R784" s="201"/>
    </row>
    <row r="785" spans="1:18">
      <c r="A785" s="173" t="str">
        <f t="shared" ref="A785:A848" si="51">CONCATENATE(B785,".",C785,".",D785)</f>
        <v>22.1.2.724</v>
      </c>
      <c r="B785" s="173" t="str">
        <f t="shared" si="48"/>
        <v>22.1</v>
      </c>
      <c r="C785" s="173">
        <f t="shared" si="49"/>
        <v>2</v>
      </c>
      <c r="D785" s="173">
        <f t="shared" si="50"/>
        <v>724</v>
      </c>
      <c r="E785" s="204"/>
      <c r="F785" s="201"/>
      <c r="G785" s="201"/>
      <c r="H785" s="201"/>
      <c r="I785" s="201"/>
      <c r="J785" s="201"/>
      <c r="K785" s="201"/>
      <c r="L785" s="201"/>
      <c r="M785" s="201"/>
      <c r="N785" s="201"/>
      <c r="O785" s="201"/>
      <c r="P785" s="201"/>
      <c r="Q785" s="201"/>
      <c r="R785" s="201"/>
    </row>
    <row r="786" spans="1:18">
      <c r="A786" s="173" t="str">
        <f t="shared" si="51"/>
        <v>22.1.2.725</v>
      </c>
      <c r="B786" s="173" t="str">
        <f t="shared" si="48"/>
        <v>22.1</v>
      </c>
      <c r="C786" s="173">
        <f t="shared" si="49"/>
        <v>2</v>
      </c>
      <c r="D786" s="173">
        <f t="shared" si="50"/>
        <v>725</v>
      </c>
      <c r="E786" s="204"/>
      <c r="F786" s="201"/>
      <c r="G786" s="201"/>
      <c r="H786" s="201"/>
      <c r="I786" s="201"/>
      <c r="J786" s="201"/>
      <c r="K786" s="201"/>
      <c r="L786" s="201"/>
      <c r="M786" s="201"/>
      <c r="N786" s="201"/>
      <c r="O786" s="201"/>
      <c r="P786" s="201"/>
      <c r="Q786" s="201"/>
      <c r="R786" s="201"/>
    </row>
    <row r="787" spans="1:18">
      <c r="A787" s="173" t="str">
        <f t="shared" si="51"/>
        <v>22.1.2.726</v>
      </c>
      <c r="B787" s="173" t="str">
        <f t="shared" si="48"/>
        <v>22.1</v>
      </c>
      <c r="C787" s="173">
        <f t="shared" si="49"/>
        <v>2</v>
      </c>
      <c r="D787" s="173">
        <f t="shared" si="50"/>
        <v>726</v>
      </c>
      <c r="E787" s="204"/>
      <c r="F787" s="201"/>
      <c r="G787" s="201"/>
      <c r="H787" s="201"/>
      <c r="I787" s="201"/>
      <c r="J787" s="201"/>
      <c r="K787" s="201"/>
      <c r="L787" s="201"/>
      <c r="M787" s="201"/>
      <c r="N787" s="201"/>
      <c r="O787" s="201"/>
      <c r="P787" s="201"/>
      <c r="Q787" s="201"/>
      <c r="R787" s="201"/>
    </row>
    <row r="788" spans="1:18">
      <c r="A788" s="173" t="str">
        <f t="shared" si="51"/>
        <v>22.1.2.727</v>
      </c>
      <c r="B788" s="173" t="str">
        <f t="shared" si="48"/>
        <v>22.1</v>
      </c>
      <c r="C788" s="173">
        <f t="shared" si="49"/>
        <v>2</v>
      </c>
      <c r="D788" s="173">
        <f t="shared" si="50"/>
        <v>727</v>
      </c>
      <c r="E788" s="204"/>
      <c r="F788" s="201"/>
      <c r="G788" s="201"/>
      <c r="H788" s="201"/>
      <c r="I788" s="201"/>
      <c r="J788" s="201"/>
      <c r="K788" s="201"/>
      <c r="L788" s="201"/>
      <c r="M788" s="201"/>
      <c r="N788" s="201"/>
      <c r="O788" s="201"/>
      <c r="P788" s="201"/>
      <c r="Q788" s="201"/>
      <c r="R788" s="201"/>
    </row>
    <row r="789" spans="1:18">
      <c r="A789" s="173" t="str">
        <f t="shared" si="51"/>
        <v>22.1.2.728</v>
      </c>
      <c r="B789" s="173" t="str">
        <f t="shared" si="48"/>
        <v>22.1</v>
      </c>
      <c r="C789" s="173">
        <f t="shared" si="49"/>
        <v>2</v>
      </c>
      <c r="D789" s="173">
        <f t="shared" si="50"/>
        <v>728</v>
      </c>
      <c r="E789" s="204"/>
      <c r="F789" s="201"/>
      <c r="G789" s="201"/>
      <c r="H789" s="201"/>
      <c r="I789" s="201"/>
      <c r="J789" s="201"/>
      <c r="K789" s="201"/>
      <c r="L789" s="201"/>
      <c r="M789" s="201"/>
      <c r="N789" s="201"/>
      <c r="O789" s="201"/>
      <c r="P789" s="201"/>
      <c r="Q789" s="201"/>
      <c r="R789" s="201"/>
    </row>
    <row r="790" spans="1:18">
      <c r="A790" s="173" t="str">
        <f t="shared" si="51"/>
        <v>22.1.2.729</v>
      </c>
      <c r="B790" s="173" t="str">
        <f t="shared" si="48"/>
        <v>22.1</v>
      </c>
      <c r="C790" s="173">
        <f t="shared" si="49"/>
        <v>2</v>
      </c>
      <c r="D790" s="173">
        <f t="shared" si="50"/>
        <v>729</v>
      </c>
      <c r="E790" s="204"/>
      <c r="F790" s="201"/>
      <c r="G790" s="201"/>
      <c r="H790" s="201"/>
      <c r="I790" s="201"/>
      <c r="J790" s="201"/>
      <c r="K790" s="201"/>
      <c r="L790" s="201"/>
      <c r="M790" s="201"/>
      <c r="N790" s="201"/>
      <c r="O790" s="201"/>
      <c r="P790" s="201"/>
      <c r="Q790" s="201"/>
      <c r="R790" s="201"/>
    </row>
    <row r="791" spans="1:18">
      <c r="A791" s="173" t="str">
        <f t="shared" si="51"/>
        <v>22.1.2.730</v>
      </c>
      <c r="B791" s="173" t="str">
        <f t="shared" si="48"/>
        <v>22.1</v>
      </c>
      <c r="C791" s="173">
        <f t="shared" si="49"/>
        <v>2</v>
      </c>
      <c r="D791" s="173">
        <f t="shared" si="50"/>
        <v>730</v>
      </c>
      <c r="E791" s="204"/>
      <c r="F791" s="201"/>
      <c r="G791" s="201"/>
      <c r="H791" s="201"/>
      <c r="I791" s="201"/>
      <c r="J791" s="201"/>
      <c r="K791" s="201"/>
      <c r="L791" s="201"/>
      <c r="M791" s="201"/>
      <c r="N791" s="201"/>
      <c r="O791" s="201"/>
      <c r="P791" s="201"/>
      <c r="Q791" s="201"/>
      <c r="R791" s="201"/>
    </row>
    <row r="792" spans="1:18">
      <c r="A792" s="173" t="str">
        <f t="shared" si="51"/>
        <v>22.1.2.731</v>
      </c>
      <c r="B792" s="173" t="str">
        <f t="shared" si="48"/>
        <v>22.1</v>
      </c>
      <c r="C792" s="173">
        <f t="shared" si="49"/>
        <v>2</v>
      </c>
      <c r="D792" s="173">
        <f t="shared" si="50"/>
        <v>731</v>
      </c>
      <c r="E792" s="204"/>
      <c r="F792" s="201"/>
      <c r="G792" s="201"/>
      <c r="H792" s="201"/>
      <c r="I792" s="201"/>
      <c r="J792" s="201"/>
      <c r="K792" s="201"/>
      <c r="L792" s="201"/>
      <c r="M792" s="201"/>
      <c r="N792" s="201"/>
      <c r="O792" s="201"/>
      <c r="P792" s="201"/>
      <c r="Q792" s="201"/>
      <c r="R792" s="201"/>
    </row>
    <row r="793" spans="1:18">
      <c r="A793" s="173" t="str">
        <f t="shared" si="51"/>
        <v>22.1.2.732</v>
      </c>
      <c r="B793" s="173" t="str">
        <f t="shared" si="48"/>
        <v>22.1</v>
      </c>
      <c r="C793" s="173">
        <f t="shared" si="49"/>
        <v>2</v>
      </c>
      <c r="D793" s="173">
        <f t="shared" si="50"/>
        <v>732</v>
      </c>
      <c r="E793" s="204"/>
      <c r="F793" s="201"/>
      <c r="G793" s="201"/>
      <c r="H793" s="201"/>
      <c r="I793" s="201"/>
      <c r="J793" s="201"/>
      <c r="K793" s="201"/>
      <c r="L793" s="201"/>
      <c r="M793" s="201"/>
      <c r="N793" s="201"/>
      <c r="O793" s="201"/>
      <c r="P793" s="201"/>
      <c r="Q793" s="201"/>
      <c r="R793" s="201"/>
    </row>
    <row r="794" spans="1:18">
      <c r="A794" s="173" t="str">
        <f t="shared" si="51"/>
        <v>22.1.2.733</v>
      </c>
      <c r="B794" s="173" t="str">
        <f t="shared" si="48"/>
        <v>22.1</v>
      </c>
      <c r="C794" s="173">
        <f t="shared" si="49"/>
        <v>2</v>
      </c>
      <c r="D794" s="173">
        <f t="shared" si="50"/>
        <v>733</v>
      </c>
      <c r="E794" s="204"/>
      <c r="F794" s="201"/>
      <c r="G794" s="201"/>
      <c r="H794" s="201"/>
      <c r="I794" s="201"/>
      <c r="J794" s="201"/>
      <c r="K794" s="201"/>
      <c r="L794" s="201"/>
      <c r="M794" s="201"/>
      <c r="N794" s="201"/>
      <c r="O794" s="201"/>
      <c r="P794" s="201"/>
      <c r="Q794" s="201"/>
      <c r="R794" s="201"/>
    </row>
    <row r="795" spans="1:18">
      <c r="A795" s="173" t="str">
        <f t="shared" si="51"/>
        <v>22.1.2.734</v>
      </c>
      <c r="B795" s="173" t="str">
        <f t="shared" si="48"/>
        <v>22.1</v>
      </c>
      <c r="C795" s="173">
        <f t="shared" si="49"/>
        <v>2</v>
      </c>
      <c r="D795" s="173">
        <f t="shared" si="50"/>
        <v>734</v>
      </c>
      <c r="E795" s="204"/>
      <c r="F795" s="201"/>
      <c r="G795" s="201"/>
      <c r="H795" s="201"/>
      <c r="I795" s="201"/>
      <c r="J795" s="201"/>
      <c r="K795" s="201"/>
      <c r="L795" s="201"/>
      <c r="M795" s="201"/>
      <c r="N795" s="201"/>
      <c r="O795" s="201"/>
      <c r="P795" s="201"/>
      <c r="Q795" s="201"/>
      <c r="R795" s="201"/>
    </row>
    <row r="796" spans="1:18">
      <c r="A796" s="173" t="str">
        <f t="shared" si="51"/>
        <v>22.1.2.735</v>
      </c>
      <c r="B796" s="173" t="str">
        <f t="shared" si="48"/>
        <v>22.1</v>
      </c>
      <c r="C796" s="173">
        <f t="shared" si="49"/>
        <v>2</v>
      </c>
      <c r="D796" s="173">
        <f t="shared" si="50"/>
        <v>735</v>
      </c>
      <c r="E796" s="204"/>
      <c r="F796" s="201"/>
      <c r="G796" s="201"/>
      <c r="H796" s="201"/>
      <c r="I796" s="201"/>
      <c r="J796" s="201"/>
      <c r="K796" s="201"/>
      <c r="L796" s="201"/>
      <c r="M796" s="201"/>
      <c r="N796" s="201"/>
      <c r="O796" s="201"/>
      <c r="P796" s="201"/>
      <c r="Q796" s="201"/>
      <c r="R796" s="201"/>
    </row>
    <row r="797" spans="1:18">
      <c r="A797" s="173" t="str">
        <f t="shared" si="51"/>
        <v>22.1.2.736</v>
      </c>
      <c r="B797" s="173" t="str">
        <f t="shared" si="48"/>
        <v>22.1</v>
      </c>
      <c r="C797" s="173">
        <f t="shared" si="49"/>
        <v>2</v>
      </c>
      <c r="D797" s="173">
        <f t="shared" si="50"/>
        <v>736</v>
      </c>
      <c r="E797" s="204"/>
      <c r="F797" s="201"/>
      <c r="G797" s="201"/>
      <c r="H797" s="201"/>
      <c r="I797" s="201"/>
      <c r="J797" s="201"/>
      <c r="K797" s="201"/>
      <c r="L797" s="201"/>
      <c r="M797" s="201"/>
      <c r="N797" s="201"/>
      <c r="O797" s="201"/>
      <c r="P797" s="201"/>
      <c r="Q797" s="201"/>
      <c r="R797" s="201"/>
    </row>
    <row r="798" spans="1:18">
      <c r="A798" s="173" t="str">
        <f t="shared" si="51"/>
        <v>22.1.2.737</v>
      </c>
      <c r="B798" s="173" t="str">
        <f t="shared" si="48"/>
        <v>22.1</v>
      </c>
      <c r="C798" s="173">
        <f t="shared" si="49"/>
        <v>2</v>
      </c>
      <c r="D798" s="173">
        <f t="shared" si="50"/>
        <v>737</v>
      </c>
      <c r="E798" s="204"/>
      <c r="F798" s="201"/>
      <c r="G798" s="201"/>
      <c r="H798" s="201"/>
      <c r="I798" s="201"/>
      <c r="J798" s="201"/>
      <c r="K798" s="201"/>
      <c r="L798" s="201"/>
      <c r="M798" s="201"/>
      <c r="N798" s="201"/>
      <c r="O798" s="201"/>
      <c r="P798" s="201"/>
      <c r="Q798" s="201"/>
      <c r="R798" s="201"/>
    </row>
    <row r="799" spans="1:18">
      <c r="A799" s="173" t="str">
        <f t="shared" si="51"/>
        <v>22.1.2.738</v>
      </c>
      <c r="B799" s="173" t="str">
        <f t="shared" si="48"/>
        <v>22.1</v>
      </c>
      <c r="C799" s="173">
        <f t="shared" si="49"/>
        <v>2</v>
      </c>
      <c r="D799" s="173">
        <f t="shared" si="50"/>
        <v>738</v>
      </c>
      <c r="E799" s="204"/>
      <c r="F799" s="201"/>
      <c r="G799" s="201"/>
      <c r="H799" s="201"/>
      <c r="I799" s="201"/>
      <c r="J799" s="201"/>
      <c r="K799" s="201"/>
      <c r="L799" s="201"/>
      <c r="M799" s="201"/>
      <c r="N799" s="201"/>
      <c r="O799" s="201"/>
      <c r="P799" s="201"/>
      <c r="Q799" s="201"/>
      <c r="R799" s="201"/>
    </row>
    <row r="800" spans="1:18">
      <c r="A800" s="173" t="str">
        <f t="shared" si="51"/>
        <v>22.1.2.739</v>
      </c>
      <c r="B800" s="173" t="str">
        <f t="shared" si="48"/>
        <v>22.1</v>
      </c>
      <c r="C800" s="173">
        <f t="shared" si="49"/>
        <v>2</v>
      </c>
      <c r="D800" s="173">
        <f t="shared" si="50"/>
        <v>739</v>
      </c>
      <c r="E800" s="204"/>
      <c r="F800" s="201"/>
      <c r="G800" s="201"/>
      <c r="H800" s="201"/>
      <c r="I800" s="201"/>
      <c r="J800" s="201"/>
      <c r="K800" s="201"/>
      <c r="L800" s="201"/>
      <c r="M800" s="201"/>
      <c r="N800" s="201"/>
      <c r="O800" s="201"/>
      <c r="P800" s="201"/>
      <c r="Q800" s="201"/>
      <c r="R800" s="201"/>
    </row>
    <row r="801" spans="1:18">
      <c r="A801" s="173" t="str">
        <f t="shared" si="51"/>
        <v>22.1.2.740</v>
      </c>
      <c r="B801" s="173" t="str">
        <f t="shared" si="48"/>
        <v>22.1</v>
      </c>
      <c r="C801" s="173">
        <f t="shared" si="49"/>
        <v>2</v>
      </c>
      <c r="D801" s="173">
        <f t="shared" si="50"/>
        <v>740</v>
      </c>
      <c r="E801" s="204"/>
      <c r="F801" s="201"/>
      <c r="G801" s="201"/>
      <c r="H801" s="201"/>
      <c r="I801" s="201"/>
      <c r="J801" s="201"/>
      <c r="K801" s="201"/>
      <c r="L801" s="201"/>
      <c r="M801" s="201"/>
      <c r="N801" s="201"/>
      <c r="O801" s="201"/>
      <c r="P801" s="201"/>
      <c r="Q801" s="201"/>
      <c r="R801" s="201"/>
    </row>
    <row r="802" spans="1:18">
      <c r="A802" s="173" t="str">
        <f t="shared" si="51"/>
        <v>22.1.2.741</v>
      </c>
      <c r="B802" s="173" t="str">
        <f t="shared" si="48"/>
        <v>22.1</v>
      </c>
      <c r="C802" s="173">
        <f t="shared" si="49"/>
        <v>2</v>
      </c>
      <c r="D802" s="173">
        <f t="shared" si="50"/>
        <v>741</v>
      </c>
      <c r="E802" s="204"/>
      <c r="F802" s="201"/>
      <c r="G802" s="201"/>
      <c r="H802" s="201"/>
      <c r="I802" s="201"/>
      <c r="J802" s="201"/>
      <c r="K802" s="201"/>
      <c r="L802" s="201"/>
      <c r="M802" s="201"/>
      <c r="N802" s="201"/>
      <c r="O802" s="201"/>
      <c r="P802" s="201"/>
      <c r="Q802" s="201"/>
      <c r="R802" s="201"/>
    </row>
    <row r="803" spans="1:18">
      <c r="A803" s="173" t="str">
        <f t="shared" si="51"/>
        <v>22.1.2.742</v>
      </c>
      <c r="B803" s="173" t="str">
        <f t="shared" si="48"/>
        <v>22.1</v>
      </c>
      <c r="C803" s="173">
        <f t="shared" si="49"/>
        <v>2</v>
      </c>
      <c r="D803" s="173">
        <f t="shared" si="50"/>
        <v>742</v>
      </c>
      <c r="E803" s="204"/>
      <c r="F803" s="201"/>
      <c r="G803" s="201"/>
      <c r="H803" s="201"/>
      <c r="I803" s="201"/>
      <c r="J803" s="201"/>
      <c r="K803" s="201"/>
      <c r="L803" s="201"/>
      <c r="M803" s="201"/>
      <c r="N803" s="201"/>
      <c r="O803" s="201"/>
      <c r="P803" s="201"/>
      <c r="Q803" s="201"/>
      <c r="R803" s="201"/>
    </row>
    <row r="804" spans="1:18">
      <c r="A804" s="173" t="str">
        <f t="shared" si="51"/>
        <v>22.1.2.743</v>
      </c>
      <c r="B804" s="173" t="str">
        <f t="shared" si="48"/>
        <v>22.1</v>
      </c>
      <c r="C804" s="173">
        <f t="shared" si="49"/>
        <v>2</v>
      </c>
      <c r="D804" s="173">
        <f t="shared" si="50"/>
        <v>743</v>
      </c>
      <c r="E804" s="204"/>
      <c r="F804" s="201"/>
      <c r="G804" s="201"/>
      <c r="H804" s="201"/>
      <c r="I804" s="201"/>
      <c r="J804" s="201"/>
      <c r="K804" s="201"/>
      <c r="L804" s="201"/>
      <c r="M804" s="201"/>
      <c r="N804" s="201"/>
      <c r="O804" s="201"/>
      <c r="P804" s="201"/>
      <c r="Q804" s="201"/>
      <c r="R804" s="201"/>
    </row>
    <row r="805" spans="1:18">
      <c r="A805" s="173" t="str">
        <f t="shared" si="51"/>
        <v>22.1.2.744</v>
      </c>
      <c r="B805" s="173" t="str">
        <f t="shared" si="48"/>
        <v>22.1</v>
      </c>
      <c r="C805" s="173">
        <f t="shared" si="49"/>
        <v>2</v>
      </c>
      <c r="D805" s="173">
        <f t="shared" si="50"/>
        <v>744</v>
      </c>
      <c r="E805" s="204"/>
      <c r="F805" s="201"/>
      <c r="G805" s="201"/>
      <c r="H805" s="201"/>
      <c r="I805" s="201"/>
      <c r="J805" s="201"/>
      <c r="K805" s="201"/>
      <c r="L805" s="201"/>
      <c r="M805" s="201"/>
      <c r="N805" s="201"/>
      <c r="O805" s="201"/>
      <c r="P805" s="201"/>
      <c r="Q805" s="201"/>
      <c r="R805" s="201"/>
    </row>
    <row r="806" spans="1:18">
      <c r="A806" s="173" t="str">
        <f t="shared" si="51"/>
        <v>22.1.2.745</v>
      </c>
      <c r="B806" s="173" t="str">
        <f t="shared" si="48"/>
        <v>22.1</v>
      </c>
      <c r="C806" s="173">
        <f t="shared" si="49"/>
        <v>2</v>
      </c>
      <c r="D806" s="173">
        <f t="shared" si="50"/>
        <v>745</v>
      </c>
      <c r="E806" s="204"/>
      <c r="F806" s="201"/>
      <c r="G806" s="201"/>
      <c r="H806" s="201"/>
      <c r="I806" s="201"/>
      <c r="J806" s="201"/>
      <c r="K806" s="201"/>
      <c r="L806" s="201"/>
      <c r="M806" s="201"/>
      <c r="N806" s="201"/>
      <c r="O806" s="201"/>
      <c r="P806" s="201"/>
      <c r="Q806" s="201"/>
      <c r="R806" s="201"/>
    </row>
    <row r="807" spans="1:18">
      <c r="A807" s="173" t="str">
        <f t="shared" si="51"/>
        <v>22.1.2.746</v>
      </c>
      <c r="B807" s="173" t="str">
        <f t="shared" si="48"/>
        <v>22.1</v>
      </c>
      <c r="C807" s="173">
        <f t="shared" si="49"/>
        <v>2</v>
      </c>
      <c r="D807" s="173">
        <f t="shared" si="50"/>
        <v>746</v>
      </c>
      <c r="E807" s="204"/>
      <c r="F807" s="201"/>
      <c r="G807" s="201"/>
      <c r="H807" s="201"/>
      <c r="I807" s="201"/>
      <c r="J807" s="201"/>
      <c r="K807" s="201"/>
      <c r="L807" s="201"/>
      <c r="M807" s="201"/>
      <c r="N807" s="201"/>
      <c r="O807" s="201"/>
      <c r="P807" s="201"/>
      <c r="Q807" s="201"/>
      <c r="R807" s="201"/>
    </row>
    <row r="808" spans="1:18">
      <c r="A808" s="173" t="str">
        <f t="shared" si="51"/>
        <v>22.1.2.747</v>
      </c>
      <c r="B808" s="173" t="str">
        <f t="shared" si="48"/>
        <v>22.1</v>
      </c>
      <c r="C808" s="173">
        <f t="shared" si="49"/>
        <v>2</v>
      </c>
      <c r="D808" s="173">
        <f t="shared" si="50"/>
        <v>747</v>
      </c>
      <c r="E808" s="204"/>
      <c r="F808" s="201"/>
      <c r="G808" s="201"/>
      <c r="H808" s="201"/>
      <c r="I808" s="201"/>
      <c r="J808" s="201"/>
      <c r="K808" s="201"/>
      <c r="L808" s="201"/>
      <c r="M808" s="201"/>
      <c r="N808" s="201"/>
      <c r="O808" s="201"/>
      <c r="P808" s="201"/>
      <c r="Q808" s="201"/>
      <c r="R808" s="201"/>
    </row>
    <row r="809" spans="1:18">
      <c r="A809" s="173" t="str">
        <f t="shared" si="51"/>
        <v>22.1.2.748</v>
      </c>
      <c r="B809" s="173" t="str">
        <f t="shared" si="48"/>
        <v>22.1</v>
      </c>
      <c r="C809" s="173">
        <f t="shared" si="49"/>
        <v>2</v>
      </c>
      <c r="D809" s="173">
        <f t="shared" si="50"/>
        <v>748</v>
      </c>
      <c r="E809" s="204"/>
      <c r="F809" s="201"/>
      <c r="G809" s="201"/>
      <c r="H809" s="201"/>
      <c r="I809" s="201"/>
      <c r="J809" s="201"/>
      <c r="K809" s="201"/>
      <c r="L809" s="201"/>
      <c r="M809" s="201"/>
      <c r="N809" s="201"/>
      <c r="O809" s="201"/>
      <c r="P809" s="201"/>
      <c r="Q809" s="201"/>
      <c r="R809" s="201"/>
    </row>
    <row r="810" spans="1:18">
      <c r="A810" s="173" t="str">
        <f t="shared" si="51"/>
        <v>22.1.2.749</v>
      </c>
      <c r="B810" s="173" t="str">
        <f t="shared" si="48"/>
        <v>22.1</v>
      </c>
      <c r="C810" s="173">
        <f t="shared" si="49"/>
        <v>2</v>
      </c>
      <c r="D810" s="173">
        <f t="shared" si="50"/>
        <v>749</v>
      </c>
      <c r="E810" s="204"/>
      <c r="F810" s="201"/>
      <c r="G810" s="201"/>
      <c r="H810" s="201"/>
      <c r="I810" s="201"/>
      <c r="J810" s="201"/>
      <c r="K810" s="201"/>
      <c r="L810" s="201"/>
      <c r="M810" s="201"/>
      <c r="N810" s="201"/>
      <c r="O810" s="201"/>
      <c r="P810" s="201"/>
      <c r="Q810" s="201"/>
      <c r="R810" s="201"/>
    </row>
    <row r="811" spans="1:18">
      <c r="A811" s="173" t="str">
        <f t="shared" si="51"/>
        <v>22.1.2.750</v>
      </c>
      <c r="B811" s="173" t="str">
        <f t="shared" si="48"/>
        <v>22.1</v>
      </c>
      <c r="C811" s="173">
        <f t="shared" si="49"/>
        <v>2</v>
      </c>
      <c r="D811" s="173">
        <f t="shared" si="50"/>
        <v>750</v>
      </c>
      <c r="E811" s="204"/>
      <c r="F811" s="201"/>
      <c r="G811" s="201"/>
      <c r="H811" s="201"/>
      <c r="I811" s="201"/>
      <c r="J811" s="201"/>
      <c r="K811" s="201"/>
      <c r="L811" s="201"/>
      <c r="M811" s="201"/>
      <c r="N811" s="201"/>
      <c r="O811" s="201"/>
      <c r="P811" s="201"/>
      <c r="Q811" s="201"/>
      <c r="R811" s="201"/>
    </row>
    <row r="812" spans="1:18">
      <c r="A812" s="173" t="str">
        <f t="shared" si="51"/>
        <v>22.1.2.751</v>
      </c>
      <c r="B812" s="173" t="str">
        <f t="shared" si="48"/>
        <v>22.1</v>
      </c>
      <c r="C812" s="173">
        <f t="shared" si="49"/>
        <v>2</v>
      </c>
      <c r="D812" s="173">
        <f t="shared" si="50"/>
        <v>751</v>
      </c>
      <c r="E812" s="204"/>
      <c r="F812" s="201"/>
      <c r="G812" s="201"/>
      <c r="H812" s="201"/>
      <c r="I812" s="201"/>
      <c r="J812" s="201"/>
      <c r="K812" s="201"/>
      <c r="L812" s="201"/>
      <c r="M812" s="201"/>
      <c r="N812" s="201"/>
      <c r="O812" s="201"/>
      <c r="P812" s="201"/>
      <c r="Q812" s="201"/>
      <c r="R812" s="201"/>
    </row>
    <row r="813" spans="1:18">
      <c r="A813" s="173" t="str">
        <f t="shared" si="51"/>
        <v>22.1.2.752</v>
      </c>
      <c r="B813" s="173" t="str">
        <f t="shared" si="48"/>
        <v>22.1</v>
      </c>
      <c r="C813" s="173">
        <f t="shared" si="49"/>
        <v>2</v>
      </c>
      <c r="D813" s="173">
        <f t="shared" si="50"/>
        <v>752</v>
      </c>
      <c r="E813" s="204"/>
      <c r="F813" s="201"/>
      <c r="G813" s="201"/>
      <c r="H813" s="201"/>
      <c r="I813" s="201"/>
      <c r="J813" s="201"/>
      <c r="K813" s="201"/>
      <c r="L813" s="201"/>
      <c r="M813" s="201"/>
      <c r="N813" s="201"/>
      <c r="O813" s="201"/>
      <c r="P813" s="201"/>
      <c r="Q813" s="201"/>
      <c r="R813" s="201"/>
    </row>
    <row r="814" spans="1:18">
      <c r="A814" s="173" t="str">
        <f t="shared" si="51"/>
        <v>22.1.2.753</v>
      </c>
      <c r="B814" s="173" t="str">
        <f t="shared" si="48"/>
        <v>22.1</v>
      </c>
      <c r="C814" s="173">
        <f t="shared" si="49"/>
        <v>2</v>
      </c>
      <c r="D814" s="173">
        <f t="shared" si="50"/>
        <v>753</v>
      </c>
      <c r="E814" s="204"/>
      <c r="F814" s="201"/>
      <c r="G814" s="201"/>
      <c r="H814" s="201"/>
      <c r="I814" s="201"/>
      <c r="J814" s="201"/>
      <c r="K814" s="201"/>
      <c r="L814" s="201"/>
      <c r="M814" s="201"/>
      <c r="N814" s="201"/>
      <c r="O814" s="201"/>
      <c r="P814" s="201"/>
      <c r="Q814" s="201"/>
      <c r="R814" s="201"/>
    </row>
    <row r="815" spans="1:18">
      <c r="A815" s="173" t="str">
        <f t="shared" si="51"/>
        <v>22.1.2.754</v>
      </c>
      <c r="B815" s="173" t="str">
        <f t="shared" si="48"/>
        <v>22.1</v>
      </c>
      <c r="C815" s="173">
        <f t="shared" si="49"/>
        <v>2</v>
      </c>
      <c r="D815" s="173">
        <f t="shared" si="50"/>
        <v>754</v>
      </c>
      <c r="E815" s="204"/>
      <c r="F815" s="201"/>
      <c r="G815" s="201"/>
      <c r="H815" s="201"/>
      <c r="I815" s="201"/>
      <c r="J815" s="201"/>
      <c r="K815" s="201"/>
      <c r="L815" s="201"/>
      <c r="M815" s="201"/>
      <c r="N815" s="201"/>
      <c r="O815" s="201"/>
      <c r="P815" s="201"/>
      <c r="Q815" s="201"/>
      <c r="R815" s="201"/>
    </row>
    <row r="816" spans="1:18">
      <c r="A816" s="173" t="str">
        <f t="shared" si="51"/>
        <v>22.1.2.755</v>
      </c>
      <c r="B816" s="173" t="str">
        <f t="shared" si="48"/>
        <v>22.1</v>
      </c>
      <c r="C816" s="173">
        <f t="shared" si="49"/>
        <v>2</v>
      </c>
      <c r="D816" s="173">
        <f t="shared" si="50"/>
        <v>755</v>
      </c>
      <c r="E816" s="204"/>
      <c r="F816" s="201"/>
      <c r="G816" s="201"/>
      <c r="H816" s="201"/>
      <c r="I816" s="201"/>
      <c r="J816" s="201"/>
      <c r="K816" s="201"/>
      <c r="L816" s="201"/>
      <c r="M816" s="201"/>
      <c r="N816" s="201"/>
      <c r="O816" s="201"/>
      <c r="P816" s="201"/>
      <c r="Q816" s="201"/>
      <c r="R816" s="201"/>
    </row>
    <row r="817" spans="1:18">
      <c r="A817" s="173" t="str">
        <f t="shared" si="51"/>
        <v>22.1.2.756</v>
      </c>
      <c r="B817" s="173" t="str">
        <f t="shared" si="48"/>
        <v>22.1</v>
      </c>
      <c r="C817" s="173">
        <f t="shared" si="49"/>
        <v>2</v>
      </c>
      <c r="D817" s="173">
        <f t="shared" si="50"/>
        <v>756</v>
      </c>
      <c r="E817" s="204"/>
      <c r="F817" s="201"/>
      <c r="G817" s="201"/>
      <c r="H817" s="201"/>
      <c r="I817" s="201"/>
      <c r="J817" s="201"/>
      <c r="K817" s="201"/>
      <c r="L817" s="201"/>
      <c r="M817" s="201"/>
      <c r="N817" s="201"/>
      <c r="O817" s="201"/>
      <c r="P817" s="201"/>
      <c r="Q817" s="201"/>
      <c r="R817" s="201"/>
    </row>
    <row r="818" spans="1:18">
      <c r="A818" s="173" t="str">
        <f t="shared" si="51"/>
        <v>22.1.2.757</v>
      </c>
      <c r="B818" s="173" t="str">
        <f t="shared" si="48"/>
        <v>22.1</v>
      </c>
      <c r="C818" s="173">
        <f t="shared" si="49"/>
        <v>2</v>
      </c>
      <c r="D818" s="173">
        <f t="shared" si="50"/>
        <v>757</v>
      </c>
      <c r="E818" s="204"/>
      <c r="F818" s="201"/>
      <c r="G818" s="201"/>
      <c r="H818" s="201"/>
      <c r="I818" s="201"/>
      <c r="J818" s="201"/>
      <c r="K818" s="201"/>
      <c r="L818" s="201"/>
      <c r="M818" s="201"/>
      <c r="N818" s="201"/>
      <c r="O818" s="201"/>
      <c r="P818" s="201"/>
      <c r="Q818" s="201"/>
      <c r="R818" s="201"/>
    </row>
    <row r="819" spans="1:18">
      <c r="A819" s="173" t="str">
        <f t="shared" si="51"/>
        <v>22.1.2.758</v>
      </c>
      <c r="B819" s="173" t="str">
        <f t="shared" si="48"/>
        <v>22.1</v>
      </c>
      <c r="C819" s="173">
        <f t="shared" si="49"/>
        <v>2</v>
      </c>
      <c r="D819" s="173">
        <f t="shared" si="50"/>
        <v>758</v>
      </c>
      <c r="E819" s="204"/>
      <c r="F819" s="201"/>
      <c r="G819" s="201"/>
      <c r="H819" s="201"/>
      <c r="I819" s="201"/>
      <c r="J819" s="201"/>
      <c r="K819" s="201"/>
      <c r="L819" s="201"/>
      <c r="M819" s="201"/>
      <c r="N819" s="201"/>
      <c r="O819" s="201"/>
      <c r="P819" s="201"/>
      <c r="Q819" s="201"/>
      <c r="R819" s="201"/>
    </row>
    <row r="820" spans="1:18">
      <c r="A820" s="173" t="str">
        <f t="shared" si="51"/>
        <v>22.1.2.759</v>
      </c>
      <c r="B820" s="173" t="str">
        <f t="shared" si="48"/>
        <v>22.1</v>
      </c>
      <c r="C820" s="173">
        <f t="shared" si="49"/>
        <v>2</v>
      </c>
      <c r="D820" s="173">
        <f t="shared" si="50"/>
        <v>759</v>
      </c>
      <c r="E820" s="204"/>
      <c r="F820" s="201"/>
      <c r="G820" s="201"/>
      <c r="H820" s="201"/>
      <c r="I820" s="201"/>
      <c r="J820" s="201"/>
      <c r="K820" s="201"/>
      <c r="L820" s="201"/>
      <c r="M820" s="201"/>
      <c r="N820" s="201"/>
      <c r="O820" s="201"/>
      <c r="P820" s="201"/>
      <c r="Q820" s="201"/>
      <c r="R820" s="201"/>
    </row>
    <row r="821" spans="1:18">
      <c r="A821" s="173" t="str">
        <f t="shared" si="51"/>
        <v>22.1.2.760</v>
      </c>
      <c r="B821" s="173" t="str">
        <f t="shared" si="48"/>
        <v>22.1</v>
      </c>
      <c r="C821" s="173">
        <f t="shared" si="49"/>
        <v>2</v>
      </c>
      <c r="D821" s="173">
        <f t="shared" si="50"/>
        <v>760</v>
      </c>
      <c r="E821" s="204"/>
      <c r="F821" s="201"/>
      <c r="G821" s="201"/>
      <c r="H821" s="201"/>
      <c r="I821" s="201"/>
      <c r="J821" s="201"/>
      <c r="K821" s="201"/>
      <c r="L821" s="201"/>
      <c r="M821" s="201"/>
      <c r="N821" s="201"/>
      <c r="O821" s="201"/>
      <c r="P821" s="201"/>
      <c r="Q821" s="201"/>
      <c r="R821" s="201"/>
    </row>
    <row r="822" spans="1:18">
      <c r="A822" s="173" t="str">
        <f t="shared" si="51"/>
        <v>22.1.2.761</v>
      </c>
      <c r="B822" s="173" t="str">
        <f t="shared" si="48"/>
        <v>22.1</v>
      </c>
      <c r="C822" s="173">
        <f t="shared" si="49"/>
        <v>2</v>
      </c>
      <c r="D822" s="173">
        <f t="shared" si="50"/>
        <v>761</v>
      </c>
      <c r="E822" s="204"/>
      <c r="F822" s="201"/>
      <c r="G822" s="201"/>
      <c r="H822" s="201"/>
      <c r="I822" s="201"/>
      <c r="J822" s="201"/>
      <c r="K822" s="201"/>
      <c r="L822" s="201"/>
      <c r="M822" s="201"/>
      <c r="N822" s="201"/>
      <c r="O822" s="201"/>
      <c r="P822" s="201"/>
      <c r="Q822" s="201"/>
      <c r="R822" s="201"/>
    </row>
    <row r="823" spans="1:18">
      <c r="A823" s="173" t="str">
        <f t="shared" si="51"/>
        <v>22.1.2.762</v>
      </c>
      <c r="B823" s="173" t="str">
        <f t="shared" si="48"/>
        <v>22.1</v>
      </c>
      <c r="C823" s="173">
        <f t="shared" si="49"/>
        <v>2</v>
      </c>
      <c r="D823" s="173">
        <f t="shared" si="50"/>
        <v>762</v>
      </c>
      <c r="E823" s="204"/>
      <c r="F823" s="201"/>
      <c r="G823" s="201"/>
      <c r="H823" s="201"/>
      <c r="I823" s="201"/>
      <c r="J823" s="201"/>
      <c r="K823" s="201"/>
      <c r="L823" s="201"/>
      <c r="M823" s="201"/>
      <c r="N823" s="201"/>
      <c r="O823" s="201"/>
      <c r="P823" s="201"/>
      <c r="Q823" s="201"/>
      <c r="R823" s="201"/>
    </row>
    <row r="824" spans="1:18">
      <c r="A824" s="173" t="str">
        <f t="shared" si="51"/>
        <v>22.1.2.763</v>
      </c>
      <c r="B824" s="173" t="str">
        <f t="shared" si="48"/>
        <v>22.1</v>
      </c>
      <c r="C824" s="173">
        <f t="shared" si="49"/>
        <v>2</v>
      </c>
      <c r="D824" s="173">
        <f t="shared" si="50"/>
        <v>763</v>
      </c>
      <c r="E824" s="204"/>
      <c r="F824" s="201"/>
      <c r="G824" s="201"/>
      <c r="H824" s="201"/>
      <c r="I824" s="201"/>
      <c r="J824" s="201"/>
      <c r="K824" s="201"/>
      <c r="L824" s="201"/>
      <c r="M824" s="201"/>
      <c r="N824" s="201"/>
      <c r="O824" s="201"/>
      <c r="P824" s="201"/>
      <c r="Q824" s="201"/>
      <c r="R824" s="201"/>
    </row>
    <row r="825" spans="1:18">
      <c r="A825" s="173" t="str">
        <f t="shared" si="51"/>
        <v>22.1.2.764</v>
      </c>
      <c r="B825" s="173" t="str">
        <f t="shared" si="48"/>
        <v>22.1</v>
      </c>
      <c r="C825" s="173">
        <f t="shared" si="49"/>
        <v>2</v>
      </c>
      <c r="D825" s="173">
        <f t="shared" si="50"/>
        <v>764</v>
      </c>
      <c r="E825" s="204"/>
      <c r="F825" s="201"/>
      <c r="G825" s="201"/>
      <c r="H825" s="201"/>
      <c r="I825" s="201"/>
      <c r="J825" s="201"/>
      <c r="K825" s="201"/>
      <c r="L825" s="201"/>
      <c r="M825" s="201"/>
      <c r="N825" s="201"/>
      <c r="O825" s="201"/>
      <c r="P825" s="201"/>
      <c r="Q825" s="201"/>
      <c r="R825" s="201"/>
    </row>
    <row r="826" spans="1:18">
      <c r="A826" s="173" t="str">
        <f t="shared" si="51"/>
        <v>22.1.2.765</v>
      </c>
      <c r="B826" s="173" t="str">
        <f t="shared" si="48"/>
        <v>22.1</v>
      </c>
      <c r="C826" s="173">
        <f t="shared" si="49"/>
        <v>2</v>
      </c>
      <c r="D826" s="173">
        <f t="shared" si="50"/>
        <v>765</v>
      </c>
      <c r="E826" s="204"/>
      <c r="F826" s="201"/>
      <c r="G826" s="201"/>
      <c r="H826" s="201"/>
      <c r="I826" s="201"/>
      <c r="J826" s="201"/>
      <c r="K826" s="201"/>
      <c r="L826" s="201"/>
      <c r="M826" s="201"/>
      <c r="N826" s="201"/>
      <c r="O826" s="201"/>
      <c r="P826" s="201"/>
      <c r="Q826" s="201"/>
      <c r="R826" s="201"/>
    </row>
    <row r="827" spans="1:18">
      <c r="A827" s="173" t="str">
        <f t="shared" si="51"/>
        <v>22.1.2.766</v>
      </c>
      <c r="B827" s="173" t="str">
        <f t="shared" si="48"/>
        <v>22.1</v>
      </c>
      <c r="C827" s="173">
        <f t="shared" si="49"/>
        <v>2</v>
      </c>
      <c r="D827" s="173">
        <f t="shared" si="50"/>
        <v>766</v>
      </c>
      <c r="E827" s="204"/>
      <c r="F827" s="201"/>
      <c r="G827" s="201"/>
      <c r="H827" s="201"/>
      <c r="I827" s="201"/>
      <c r="J827" s="201"/>
      <c r="K827" s="201"/>
      <c r="L827" s="201"/>
      <c r="M827" s="201"/>
      <c r="N827" s="201"/>
      <c r="O827" s="201"/>
      <c r="P827" s="201"/>
      <c r="Q827" s="201"/>
      <c r="R827" s="201"/>
    </row>
    <row r="828" spans="1:18">
      <c r="A828" s="173" t="str">
        <f t="shared" si="51"/>
        <v>22.1.2.767</v>
      </c>
      <c r="B828" s="173" t="str">
        <f t="shared" si="48"/>
        <v>22.1</v>
      </c>
      <c r="C828" s="173">
        <f t="shared" si="49"/>
        <v>2</v>
      </c>
      <c r="D828" s="173">
        <f t="shared" si="50"/>
        <v>767</v>
      </c>
      <c r="E828" s="204"/>
      <c r="F828" s="201"/>
      <c r="G828" s="201"/>
      <c r="H828" s="201"/>
      <c r="I828" s="201"/>
      <c r="J828" s="201"/>
      <c r="K828" s="201"/>
      <c r="L828" s="201"/>
      <c r="M828" s="201"/>
      <c r="N828" s="201"/>
      <c r="O828" s="201"/>
      <c r="P828" s="201"/>
      <c r="Q828" s="201"/>
      <c r="R828" s="201"/>
    </row>
    <row r="829" spans="1:18">
      <c r="A829" s="173" t="str">
        <f t="shared" si="51"/>
        <v>22.1.2.768</v>
      </c>
      <c r="B829" s="173" t="str">
        <f t="shared" si="48"/>
        <v>22.1</v>
      </c>
      <c r="C829" s="173">
        <f t="shared" si="49"/>
        <v>2</v>
      </c>
      <c r="D829" s="173">
        <f t="shared" si="50"/>
        <v>768</v>
      </c>
      <c r="E829" s="204"/>
      <c r="F829" s="201"/>
      <c r="G829" s="201"/>
      <c r="H829" s="201"/>
      <c r="I829" s="201"/>
      <c r="J829" s="201"/>
      <c r="K829" s="201"/>
      <c r="L829" s="201"/>
      <c r="M829" s="201"/>
      <c r="N829" s="201"/>
      <c r="O829" s="201"/>
      <c r="P829" s="201"/>
      <c r="Q829" s="201"/>
      <c r="R829" s="201"/>
    </row>
    <row r="830" spans="1:18">
      <c r="A830" s="173" t="str">
        <f t="shared" si="51"/>
        <v>22.1.2.769</v>
      </c>
      <c r="B830" s="173" t="str">
        <f t="shared" si="48"/>
        <v>22.1</v>
      </c>
      <c r="C830" s="173">
        <f t="shared" si="49"/>
        <v>2</v>
      </c>
      <c r="D830" s="173">
        <f t="shared" si="50"/>
        <v>769</v>
      </c>
      <c r="E830" s="204"/>
      <c r="F830" s="201"/>
      <c r="G830" s="201"/>
      <c r="H830" s="201"/>
      <c r="I830" s="201"/>
      <c r="J830" s="201"/>
      <c r="K830" s="201"/>
      <c r="L830" s="201"/>
      <c r="M830" s="201"/>
      <c r="N830" s="201"/>
      <c r="O830" s="201"/>
      <c r="P830" s="201"/>
      <c r="Q830" s="201"/>
      <c r="R830" s="201"/>
    </row>
    <row r="831" spans="1:18">
      <c r="A831" s="173" t="str">
        <f t="shared" si="51"/>
        <v>22.1.2.770</v>
      </c>
      <c r="B831" s="173" t="str">
        <f t="shared" si="48"/>
        <v>22.1</v>
      </c>
      <c r="C831" s="173">
        <f t="shared" si="49"/>
        <v>2</v>
      </c>
      <c r="D831" s="173">
        <f t="shared" si="50"/>
        <v>770</v>
      </c>
      <c r="E831" s="204"/>
      <c r="F831" s="201"/>
      <c r="G831" s="201"/>
      <c r="H831" s="201"/>
      <c r="I831" s="201"/>
      <c r="J831" s="201"/>
      <c r="K831" s="201"/>
      <c r="L831" s="201"/>
      <c r="M831" s="201"/>
      <c r="N831" s="201"/>
      <c r="O831" s="201"/>
      <c r="P831" s="201"/>
      <c r="Q831" s="201"/>
      <c r="R831" s="201"/>
    </row>
    <row r="832" spans="1:18">
      <c r="A832" s="173" t="str">
        <f t="shared" si="51"/>
        <v>22.1.2.771</v>
      </c>
      <c r="B832" s="173" t="str">
        <f t="shared" ref="B832:B895" si="52">+B831</f>
        <v>22.1</v>
      </c>
      <c r="C832" s="173">
        <f t="shared" ref="C832:C895" si="53">+C831</f>
        <v>2</v>
      </c>
      <c r="D832" s="173">
        <f t="shared" ref="D832:D895" si="54">+D831+1</f>
        <v>771</v>
      </c>
      <c r="E832" s="204"/>
      <c r="F832" s="201"/>
      <c r="G832" s="201"/>
      <c r="H832" s="201"/>
      <c r="I832" s="201"/>
      <c r="J832" s="201"/>
      <c r="K832" s="201"/>
      <c r="L832" s="201"/>
      <c r="M832" s="201"/>
      <c r="N832" s="201"/>
      <c r="O832" s="201"/>
      <c r="P832" s="201"/>
      <c r="Q832" s="201"/>
      <c r="R832" s="201"/>
    </row>
    <row r="833" spans="1:18">
      <c r="A833" s="173" t="str">
        <f t="shared" si="51"/>
        <v>22.1.2.772</v>
      </c>
      <c r="B833" s="173" t="str">
        <f t="shared" si="52"/>
        <v>22.1</v>
      </c>
      <c r="C833" s="173">
        <f t="shared" si="53"/>
        <v>2</v>
      </c>
      <c r="D833" s="173">
        <f t="shared" si="54"/>
        <v>772</v>
      </c>
      <c r="E833" s="204"/>
      <c r="F833" s="201"/>
      <c r="G833" s="201"/>
      <c r="H833" s="201"/>
      <c r="I833" s="201"/>
      <c r="J833" s="201"/>
      <c r="K833" s="201"/>
      <c r="L833" s="201"/>
      <c r="M833" s="201"/>
      <c r="N833" s="201"/>
      <c r="O833" s="201"/>
      <c r="P833" s="201"/>
      <c r="Q833" s="201"/>
      <c r="R833" s="201"/>
    </row>
    <row r="834" spans="1:18">
      <c r="A834" s="173" t="str">
        <f t="shared" si="51"/>
        <v>22.1.2.773</v>
      </c>
      <c r="B834" s="173" t="str">
        <f t="shared" si="52"/>
        <v>22.1</v>
      </c>
      <c r="C834" s="173">
        <f t="shared" si="53"/>
        <v>2</v>
      </c>
      <c r="D834" s="173">
        <f t="shared" si="54"/>
        <v>773</v>
      </c>
      <c r="E834" s="204"/>
      <c r="F834" s="201"/>
      <c r="G834" s="201"/>
      <c r="H834" s="201"/>
      <c r="I834" s="201"/>
      <c r="J834" s="201"/>
      <c r="K834" s="201"/>
      <c r="L834" s="201"/>
      <c r="M834" s="201"/>
      <c r="N834" s="201"/>
      <c r="O834" s="201"/>
      <c r="P834" s="201"/>
      <c r="Q834" s="201"/>
      <c r="R834" s="201"/>
    </row>
    <row r="835" spans="1:18">
      <c r="A835" s="173" t="str">
        <f t="shared" si="51"/>
        <v>22.1.2.774</v>
      </c>
      <c r="B835" s="173" t="str">
        <f t="shared" si="52"/>
        <v>22.1</v>
      </c>
      <c r="C835" s="173">
        <f t="shared" si="53"/>
        <v>2</v>
      </c>
      <c r="D835" s="173">
        <f t="shared" si="54"/>
        <v>774</v>
      </c>
      <c r="E835" s="204"/>
      <c r="F835" s="201"/>
      <c r="G835" s="201"/>
      <c r="H835" s="201"/>
      <c r="I835" s="201"/>
      <c r="J835" s="201"/>
      <c r="K835" s="201"/>
      <c r="L835" s="201"/>
      <c r="M835" s="201"/>
      <c r="N835" s="201"/>
      <c r="O835" s="201"/>
      <c r="P835" s="201"/>
      <c r="Q835" s="201"/>
      <c r="R835" s="201"/>
    </row>
    <row r="836" spans="1:18">
      <c r="A836" s="173" t="str">
        <f t="shared" si="51"/>
        <v>22.1.2.775</v>
      </c>
      <c r="B836" s="173" t="str">
        <f t="shared" si="52"/>
        <v>22.1</v>
      </c>
      <c r="C836" s="173">
        <f t="shared" si="53"/>
        <v>2</v>
      </c>
      <c r="D836" s="173">
        <f t="shared" si="54"/>
        <v>775</v>
      </c>
      <c r="E836" s="204"/>
      <c r="F836" s="201"/>
      <c r="G836" s="201"/>
      <c r="H836" s="201"/>
      <c r="I836" s="201"/>
      <c r="J836" s="201"/>
      <c r="K836" s="201"/>
      <c r="L836" s="201"/>
      <c r="M836" s="201"/>
      <c r="N836" s="201"/>
      <c r="O836" s="201"/>
      <c r="P836" s="201"/>
      <c r="Q836" s="201"/>
      <c r="R836" s="201"/>
    </row>
    <row r="837" spans="1:18">
      <c r="A837" s="173" t="str">
        <f t="shared" si="51"/>
        <v>22.1.2.776</v>
      </c>
      <c r="B837" s="173" t="str">
        <f t="shared" si="52"/>
        <v>22.1</v>
      </c>
      <c r="C837" s="173">
        <f t="shared" si="53"/>
        <v>2</v>
      </c>
      <c r="D837" s="173">
        <f t="shared" si="54"/>
        <v>776</v>
      </c>
      <c r="E837" s="204"/>
      <c r="F837" s="201"/>
      <c r="G837" s="201"/>
      <c r="H837" s="201"/>
      <c r="I837" s="201"/>
      <c r="J837" s="201"/>
      <c r="K837" s="201"/>
      <c r="L837" s="201"/>
      <c r="M837" s="201"/>
      <c r="N837" s="201"/>
      <c r="O837" s="201"/>
      <c r="P837" s="201"/>
      <c r="Q837" s="201"/>
      <c r="R837" s="201"/>
    </row>
    <row r="838" spans="1:18">
      <c r="A838" s="173" t="str">
        <f t="shared" si="51"/>
        <v>22.1.2.777</v>
      </c>
      <c r="B838" s="173" t="str">
        <f t="shared" si="52"/>
        <v>22.1</v>
      </c>
      <c r="C838" s="173">
        <f t="shared" si="53"/>
        <v>2</v>
      </c>
      <c r="D838" s="173">
        <f t="shared" si="54"/>
        <v>777</v>
      </c>
      <c r="E838" s="204"/>
      <c r="F838" s="201"/>
      <c r="G838" s="201"/>
      <c r="H838" s="201"/>
      <c r="I838" s="201"/>
      <c r="J838" s="201"/>
      <c r="K838" s="201"/>
      <c r="L838" s="201"/>
      <c r="M838" s="201"/>
      <c r="N838" s="201"/>
      <c r="O838" s="201"/>
      <c r="P838" s="201"/>
      <c r="Q838" s="201"/>
      <c r="R838" s="201"/>
    </row>
    <row r="839" spans="1:18">
      <c r="A839" s="173" t="str">
        <f t="shared" si="51"/>
        <v>22.1.2.778</v>
      </c>
      <c r="B839" s="173" t="str">
        <f t="shared" si="52"/>
        <v>22.1</v>
      </c>
      <c r="C839" s="173">
        <f t="shared" si="53"/>
        <v>2</v>
      </c>
      <c r="D839" s="173">
        <f t="shared" si="54"/>
        <v>778</v>
      </c>
      <c r="E839" s="204"/>
      <c r="F839" s="201"/>
      <c r="G839" s="201"/>
      <c r="H839" s="201"/>
      <c r="I839" s="201"/>
      <c r="J839" s="201"/>
      <c r="K839" s="201"/>
      <c r="L839" s="201"/>
      <c r="M839" s="201"/>
      <c r="N839" s="201"/>
      <c r="O839" s="201"/>
      <c r="P839" s="201"/>
      <c r="Q839" s="201"/>
      <c r="R839" s="201"/>
    </row>
    <row r="840" spans="1:18">
      <c r="A840" s="173" t="str">
        <f t="shared" si="51"/>
        <v>22.1.2.779</v>
      </c>
      <c r="B840" s="173" t="str">
        <f t="shared" si="52"/>
        <v>22.1</v>
      </c>
      <c r="C840" s="173">
        <f t="shared" si="53"/>
        <v>2</v>
      </c>
      <c r="D840" s="173">
        <f t="shared" si="54"/>
        <v>779</v>
      </c>
      <c r="E840" s="204"/>
      <c r="F840" s="201"/>
      <c r="G840" s="201"/>
      <c r="H840" s="201"/>
      <c r="I840" s="201"/>
      <c r="J840" s="201"/>
      <c r="K840" s="201"/>
      <c r="L840" s="201"/>
      <c r="M840" s="201"/>
      <c r="N840" s="201"/>
      <c r="O840" s="201"/>
      <c r="P840" s="201"/>
      <c r="Q840" s="201"/>
      <c r="R840" s="201"/>
    </row>
    <row r="841" spans="1:18">
      <c r="A841" s="173" t="str">
        <f t="shared" si="51"/>
        <v>22.1.2.780</v>
      </c>
      <c r="B841" s="173" t="str">
        <f t="shared" si="52"/>
        <v>22.1</v>
      </c>
      <c r="C841" s="173">
        <f t="shared" si="53"/>
        <v>2</v>
      </c>
      <c r="D841" s="173">
        <f t="shared" si="54"/>
        <v>780</v>
      </c>
      <c r="E841" s="204"/>
      <c r="F841" s="201"/>
      <c r="G841" s="201"/>
      <c r="H841" s="201"/>
      <c r="I841" s="201"/>
      <c r="J841" s="201"/>
      <c r="K841" s="201"/>
      <c r="L841" s="201"/>
      <c r="M841" s="201"/>
      <c r="N841" s="201"/>
      <c r="O841" s="201"/>
      <c r="P841" s="201"/>
      <c r="Q841" s="201"/>
      <c r="R841" s="201"/>
    </row>
    <row r="842" spans="1:18">
      <c r="A842" s="173" t="str">
        <f t="shared" si="51"/>
        <v>22.1.2.781</v>
      </c>
      <c r="B842" s="173" t="str">
        <f t="shared" si="52"/>
        <v>22.1</v>
      </c>
      <c r="C842" s="173">
        <f t="shared" si="53"/>
        <v>2</v>
      </c>
      <c r="D842" s="173">
        <f t="shared" si="54"/>
        <v>781</v>
      </c>
      <c r="E842" s="204"/>
      <c r="F842" s="201"/>
      <c r="G842" s="201"/>
      <c r="H842" s="201"/>
      <c r="I842" s="201"/>
      <c r="J842" s="201"/>
      <c r="K842" s="201"/>
      <c r="L842" s="201"/>
      <c r="M842" s="201"/>
      <c r="N842" s="201"/>
      <c r="O842" s="201"/>
      <c r="P842" s="201"/>
      <c r="Q842" s="201"/>
      <c r="R842" s="201"/>
    </row>
    <row r="843" spans="1:18">
      <c r="A843" s="173" t="str">
        <f t="shared" si="51"/>
        <v>22.1.2.782</v>
      </c>
      <c r="B843" s="173" t="str">
        <f t="shared" si="52"/>
        <v>22.1</v>
      </c>
      <c r="C843" s="173">
        <f t="shared" si="53"/>
        <v>2</v>
      </c>
      <c r="D843" s="173">
        <f t="shared" si="54"/>
        <v>782</v>
      </c>
      <c r="E843" s="204"/>
      <c r="F843" s="201"/>
      <c r="G843" s="201"/>
      <c r="H843" s="201"/>
      <c r="I843" s="201"/>
      <c r="J843" s="201"/>
      <c r="K843" s="201"/>
      <c r="L843" s="201"/>
      <c r="M843" s="201"/>
      <c r="N843" s="201"/>
      <c r="O843" s="201"/>
      <c r="P843" s="201"/>
      <c r="Q843" s="201"/>
      <c r="R843" s="201"/>
    </row>
    <row r="844" spans="1:18">
      <c r="A844" s="173" t="str">
        <f t="shared" si="51"/>
        <v>22.1.2.783</v>
      </c>
      <c r="B844" s="173" t="str">
        <f t="shared" si="52"/>
        <v>22.1</v>
      </c>
      <c r="C844" s="173">
        <f t="shared" si="53"/>
        <v>2</v>
      </c>
      <c r="D844" s="173">
        <f t="shared" si="54"/>
        <v>783</v>
      </c>
      <c r="E844" s="204"/>
      <c r="F844" s="201"/>
      <c r="G844" s="201"/>
      <c r="H844" s="201"/>
      <c r="I844" s="201"/>
      <c r="J844" s="201"/>
      <c r="K844" s="201"/>
      <c r="L844" s="201"/>
      <c r="M844" s="201"/>
      <c r="N844" s="201"/>
      <c r="O844" s="201"/>
      <c r="P844" s="201"/>
      <c r="Q844" s="201"/>
      <c r="R844" s="201"/>
    </row>
    <row r="845" spans="1:18">
      <c r="A845" s="173" t="str">
        <f t="shared" si="51"/>
        <v>22.1.2.784</v>
      </c>
      <c r="B845" s="173" t="str">
        <f t="shared" si="52"/>
        <v>22.1</v>
      </c>
      <c r="C845" s="173">
        <f t="shared" si="53"/>
        <v>2</v>
      </c>
      <c r="D845" s="173">
        <f t="shared" si="54"/>
        <v>784</v>
      </c>
      <c r="E845" s="204"/>
      <c r="F845" s="201"/>
      <c r="G845" s="201"/>
      <c r="H845" s="201"/>
      <c r="I845" s="201"/>
      <c r="J845" s="201"/>
      <c r="K845" s="201"/>
      <c r="L845" s="201"/>
      <c r="M845" s="201"/>
      <c r="N845" s="201"/>
      <c r="O845" s="201"/>
      <c r="P845" s="201"/>
      <c r="Q845" s="201"/>
      <c r="R845" s="201"/>
    </row>
    <row r="846" spans="1:18">
      <c r="A846" s="173" t="str">
        <f t="shared" si="51"/>
        <v>22.1.2.785</v>
      </c>
      <c r="B846" s="173" t="str">
        <f t="shared" si="52"/>
        <v>22.1</v>
      </c>
      <c r="C846" s="173">
        <f t="shared" si="53"/>
        <v>2</v>
      </c>
      <c r="D846" s="173">
        <f t="shared" si="54"/>
        <v>785</v>
      </c>
      <c r="E846" s="204"/>
      <c r="F846" s="201"/>
      <c r="G846" s="201"/>
      <c r="H846" s="201"/>
      <c r="I846" s="201"/>
      <c r="J846" s="201"/>
      <c r="K846" s="201"/>
      <c r="L846" s="201"/>
      <c r="M846" s="201"/>
      <c r="N846" s="201"/>
      <c r="O846" s="201"/>
      <c r="P846" s="201"/>
      <c r="Q846" s="201"/>
      <c r="R846" s="201"/>
    </row>
    <row r="847" spans="1:18">
      <c r="A847" s="173" t="str">
        <f t="shared" si="51"/>
        <v>22.1.2.786</v>
      </c>
      <c r="B847" s="173" t="str">
        <f t="shared" si="52"/>
        <v>22.1</v>
      </c>
      <c r="C847" s="173">
        <f t="shared" si="53"/>
        <v>2</v>
      </c>
      <c r="D847" s="173">
        <f t="shared" si="54"/>
        <v>786</v>
      </c>
      <c r="E847" s="204"/>
      <c r="F847" s="201"/>
      <c r="G847" s="201"/>
      <c r="H847" s="201"/>
      <c r="I847" s="201"/>
      <c r="J847" s="201"/>
      <c r="K847" s="201"/>
      <c r="L847" s="201"/>
      <c r="M847" s="201"/>
      <c r="N847" s="201"/>
      <c r="O847" s="201"/>
      <c r="P847" s="201"/>
      <c r="Q847" s="201"/>
      <c r="R847" s="201"/>
    </row>
    <row r="848" spans="1:18">
      <c r="A848" s="173" t="str">
        <f t="shared" si="51"/>
        <v>22.1.2.787</v>
      </c>
      <c r="B848" s="173" t="str">
        <f t="shared" si="52"/>
        <v>22.1</v>
      </c>
      <c r="C848" s="173">
        <f t="shared" si="53"/>
        <v>2</v>
      </c>
      <c r="D848" s="173">
        <f t="shared" si="54"/>
        <v>787</v>
      </c>
      <c r="E848" s="204"/>
      <c r="F848" s="201"/>
      <c r="G848" s="201"/>
      <c r="H848" s="201"/>
      <c r="I848" s="201"/>
      <c r="J848" s="201"/>
      <c r="K848" s="201"/>
      <c r="L848" s="201"/>
      <c r="M848" s="201"/>
      <c r="N848" s="201"/>
      <c r="O848" s="201"/>
      <c r="P848" s="201"/>
      <c r="Q848" s="201"/>
      <c r="R848" s="201"/>
    </row>
    <row r="849" spans="1:18">
      <c r="A849" s="173" t="str">
        <f t="shared" ref="A849:A912" si="55">CONCATENATE(B849,".",C849,".",D849)</f>
        <v>22.1.2.788</v>
      </c>
      <c r="B849" s="173" t="str">
        <f t="shared" si="52"/>
        <v>22.1</v>
      </c>
      <c r="C849" s="173">
        <f t="shared" si="53"/>
        <v>2</v>
      </c>
      <c r="D849" s="173">
        <f t="shared" si="54"/>
        <v>788</v>
      </c>
      <c r="E849" s="204"/>
      <c r="F849" s="201"/>
      <c r="G849" s="201"/>
      <c r="H849" s="201"/>
      <c r="I849" s="201"/>
      <c r="J849" s="201"/>
      <c r="K849" s="201"/>
      <c r="L849" s="201"/>
      <c r="M849" s="201"/>
      <c r="N849" s="201"/>
      <c r="O849" s="201"/>
      <c r="P849" s="201"/>
      <c r="Q849" s="201"/>
      <c r="R849" s="201"/>
    </row>
    <row r="850" spans="1:18">
      <c r="A850" s="173" t="str">
        <f t="shared" si="55"/>
        <v>22.1.2.789</v>
      </c>
      <c r="B850" s="173" t="str">
        <f t="shared" si="52"/>
        <v>22.1</v>
      </c>
      <c r="C850" s="173">
        <f t="shared" si="53"/>
        <v>2</v>
      </c>
      <c r="D850" s="173">
        <f t="shared" si="54"/>
        <v>789</v>
      </c>
      <c r="E850" s="204"/>
      <c r="F850" s="201"/>
      <c r="G850" s="201"/>
      <c r="H850" s="201"/>
      <c r="I850" s="201"/>
      <c r="J850" s="201"/>
      <c r="K850" s="201"/>
      <c r="L850" s="201"/>
      <c r="M850" s="201"/>
      <c r="N850" s="201"/>
      <c r="O850" s="201"/>
      <c r="P850" s="201"/>
      <c r="Q850" s="201"/>
      <c r="R850" s="201"/>
    </row>
    <row r="851" spans="1:18">
      <c r="A851" s="173" t="str">
        <f t="shared" si="55"/>
        <v>22.1.2.790</v>
      </c>
      <c r="B851" s="173" t="str">
        <f t="shared" si="52"/>
        <v>22.1</v>
      </c>
      <c r="C851" s="173">
        <f t="shared" si="53"/>
        <v>2</v>
      </c>
      <c r="D851" s="173">
        <f t="shared" si="54"/>
        <v>790</v>
      </c>
      <c r="E851" s="204"/>
      <c r="F851" s="201"/>
      <c r="G851" s="201"/>
      <c r="H851" s="201"/>
      <c r="I851" s="201"/>
      <c r="J851" s="201"/>
      <c r="K851" s="201"/>
      <c r="L851" s="201"/>
      <c r="M851" s="201"/>
      <c r="N851" s="201"/>
      <c r="O851" s="201"/>
      <c r="P851" s="201"/>
      <c r="Q851" s="201"/>
      <c r="R851" s="201"/>
    </row>
    <row r="852" spans="1:18">
      <c r="A852" s="173" t="str">
        <f t="shared" si="55"/>
        <v>22.1.2.791</v>
      </c>
      <c r="B852" s="173" t="str">
        <f t="shared" si="52"/>
        <v>22.1</v>
      </c>
      <c r="C852" s="173">
        <f t="shared" si="53"/>
        <v>2</v>
      </c>
      <c r="D852" s="173">
        <f t="shared" si="54"/>
        <v>791</v>
      </c>
      <c r="E852" s="204"/>
      <c r="F852" s="201"/>
      <c r="G852" s="201"/>
      <c r="H852" s="201"/>
      <c r="I852" s="201"/>
      <c r="J852" s="201"/>
      <c r="K852" s="201"/>
      <c r="L852" s="201"/>
      <c r="M852" s="201"/>
      <c r="N852" s="201"/>
      <c r="O852" s="201"/>
      <c r="P852" s="201"/>
      <c r="Q852" s="201"/>
      <c r="R852" s="201"/>
    </row>
    <row r="853" spans="1:18">
      <c r="A853" s="173" t="str">
        <f t="shared" si="55"/>
        <v>22.1.2.792</v>
      </c>
      <c r="B853" s="173" t="str">
        <f t="shared" si="52"/>
        <v>22.1</v>
      </c>
      <c r="C853" s="173">
        <f t="shared" si="53"/>
        <v>2</v>
      </c>
      <c r="D853" s="173">
        <f t="shared" si="54"/>
        <v>792</v>
      </c>
      <c r="E853" s="204"/>
      <c r="F853" s="201"/>
      <c r="G853" s="201"/>
      <c r="H853" s="201"/>
      <c r="I853" s="201"/>
      <c r="J853" s="201"/>
      <c r="K853" s="201"/>
      <c r="L853" s="201"/>
      <c r="M853" s="201"/>
      <c r="N853" s="201"/>
      <c r="O853" s="201"/>
      <c r="P853" s="201"/>
      <c r="Q853" s="201"/>
      <c r="R853" s="201"/>
    </row>
    <row r="854" spans="1:18">
      <c r="A854" s="173" t="str">
        <f t="shared" si="55"/>
        <v>22.1.2.793</v>
      </c>
      <c r="B854" s="173" t="str">
        <f t="shared" si="52"/>
        <v>22.1</v>
      </c>
      <c r="C854" s="173">
        <f t="shared" si="53"/>
        <v>2</v>
      </c>
      <c r="D854" s="173">
        <f t="shared" si="54"/>
        <v>793</v>
      </c>
      <c r="E854" s="204"/>
      <c r="F854" s="201"/>
      <c r="G854" s="201"/>
      <c r="H854" s="201"/>
      <c r="I854" s="201"/>
      <c r="J854" s="201"/>
      <c r="K854" s="201"/>
      <c r="L854" s="201"/>
      <c r="M854" s="201"/>
      <c r="N854" s="201"/>
      <c r="O854" s="201"/>
      <c r="P854" s="201"/>
      <c r="Q854" s="201"/>
      <c r="R854" s="201"/>
    </row>
    <row r="855" spans="1:18">
      <c r="A855" s="173" t="str">
        <f t="shared" si="55"/>
        <v>22.1.2.794</v>
      </c>
      <c r="B855" s="173" t="str">
        <f t="shared" si="52"/>
        <v>22.1</v>
      </c>
      <c r="C855" s="173">
        <f t="shared" si="53"/>
        <v>2</v>
      </c>
      <c r="D855" s="173">
        <f t="shared" si="54"/>
        <v>794</v>
      </c>
      <c r="E855" s="204"/>
      <c r="F855" s="201"/>
      <c r="G855" s="201"/>
      <c r="H855" s="201"/>
      <c r="I855" s="201"/>
      <c r="J855" s="201"/>
      <c r="K855" s="201"/>
      <c r="L855" s="201"/>
      <c r="M855" s="201"/>
      <c r="N855" s="201"/>
      <c r="O855" s="201"/>
      <c r="P855" s="201"/>
      <c r="Q855" s="201"/>
      <c r="R855" s="201"/>
    </row>
    <row r="856" spans="1:18">
      <c r="A856" s="173" t="str">
        <f t="shared" si="55"/>
        <v>22.1.2.795</v>
      </c>
      <c r="B856" s="173" t="str">
        <f t="shared" si="52"/>
        <v>22.1</v>
      </c>
      <c r="C856" s="173">
        <f t="shared" si="53"/>
        <v>2</v>
      </c>
      <c r="D856" s="173">
        <f t="shared" si="54"/>
        <v>795</v>
      </c>
      <c r="E856" s="204"/>
      <c r="F856" s="201"/>
      <c r="G856" s="201"/>
      <c r="H856" s="201"/>
      <c r="I856" s="201"/>
      <c r="J856" s="201"/>
      <c r="K856" s="201"/>
      <c r="L856" s="201"/>
      <c r="M856" s="201"/>
      <c r="N856" s="201"/>
      <c r="O856" s="201"/>
      <c r="P856" s="201"/>
      <c r="Q856" s="201"/>
      <c r="R856" s="201"/>
    </row>
    <row r="857" spans="1:18">
      <c r="A857" s="173" t="str">
        <f t="shared" si="55"/>
        <v>22.1.2.796</v>
      </c>
      <c r="B857" s="173" t="str">
        <f t="shared" si="52"/>
        <v>22.1</v>
      </c>
      <c r="C857" s="173">
        <f t="shared" si="53"/>
        <v>2</v>
      </c>
      <c r="D857" s="173">
        <f t="shared" si="54"/>
        <v>796</v>
      </c>
      <c r="E857" s="204"/>
      <c r="F857" s="201"/>
      <c r="G857" s="201"/>
      <c r="H857" s="201"/>
      <c r="I857" s="201"/>
      <c r="J857" s="201"/>
      <c r="K857" s="201"/>
      <c r="L857" s="201"/>
      <c r="M857" s="201"/>
      <c r="N857" s="201"/>
      <c r="O857" s="201"/>
      <c r="P857" s="201"/>
      <c r="Q857" s="201"/>
      <c r="R857" s="201"/>
    </row>
    <row r="858" spans="1:18">
      <c r="A858" s="173" t="str">
        <f t="shared" si="55"/>
        <v>22.1.2.797</v>
      </c>
      <c r="B858" s="173" t="str">
        <f t="shared" si="52"/>
        <v>22.1</v>
      </c>
      <c r="C858" s="173">
        <f t="shared" si="53"/>
        <v>2</v>
      </c>
      <c r="D858" s="173">
        <f t="shared" si="54"/>
        <v>797</v>
      </c>
      <c r="E858" s="204"/>
      <c r="F858" s="201"/>
      <c r="G858" s="201"/>
      <c r="H858" s="201"/>
      <c r="I858" s="201"/>
      <c r="J858" s="201"/>
      <c r="K858" s="201"/>
      <c r="L858" s="201"/>
      <c r="M858" s="201"/>
      <c r="N858" s="201"/>
      <c r="O858" s="201"/>
      <c r="P858" s="201"/>
      <c r="Q858" s="201"/>
      <c r="R858" s="201"/>
    </row>
    <row r="859" spans="1:18">
      <c r="A859" s="173" t="str">
        <f t="shared" si="55"/>
        <v>22.1.2.798</v>
      </c>
      <c r="B859" s="173" t="str">
        <f t="shared" si="52"/>
        <v>22.1</v>
      </c>
      <c r="C859" s="173">
        <f t="shared" si="53"/>
        <v>2</v>
      </c>
      <c r="D859" s="173">
        <f t="shared" si="54"/>
        <v>798</v>
      </c>
      <c r="E859" s="204"/>
      <c r="F859" s="201"/>
      <c r="G859" s="201"/>
      <c r="H859" s="201"/>
      <c r="I859" s="201"/>
      <c r="J859" s="201"/>
      <c r="K859" s="201"/>
      <c r="L859" s="201"/>
      <c r="M859" s="201"/>
      <c r="N859" s="201"/>
      <c r="O859" s="201"/>
      <c r="P859" s="201"/>
      <c r="Q859" s="201"/>
      <c r="R859" s="201"/>
    </row>
    <row r="860" spans="1:18">
      <c r="A860" s="173" t="str">
        <f t="shared" si="55"/>
        <v>22.1.2.799</v>
      </c>
      <c r="B860" s="173" t="str">
        <f t="shared" si="52"/>
        <v>22.1</v>
      </c>
      <c r="C860" s="173">
        <f t="shared" si="53"/>
        <v>2</v>
      </c>
      <c r="D860" s="173">
        <f t="shared" si="54"/>
        <v>799</v>
      </c>
      <c r="E860" s="204"/>
      <c r="F860" s="201"/>
      <c r="G860" s="201"/>
      <c r="H860" s="201"/>
      <c r="I860" s="201"/>
      <c r="J860" s="201"/>
      <c r="K860" s="201"/>
      <c r="L860" s="201"/>
      <c r="M860" s="201"/>
      <c r="N860" s="201"/>
      <c r="O860" s="201"/>
      <c r="P860" s="201"/>
      <c r="Q860" s="201"/>
      <c r="R860" s="201"/>
    </row>
    <row r="861" spans="1:18">
      <c r="A861" s="173" t="str">
        <f t="shared" si="55"/>
        <v>22.1.2.800</v>
      </c>
      <c r="B861" s="173" t="str">
        <f t="shared" si="52"/>
        <v>22.1</v>
      </c>
      <c r="C861" s="173">
        <f t="shared" si="53"/>
        <v>2</v>
      </c>
      <c r="D861" s="173">
        <f t="shared" si="54"/>
        <v>800</v>
      </c>
      <c r="E861" s="204"/>
      <c r="F861" s="201"/>
      <c r="G861" s="201"/>
      <c r="H861" s="201"/>
      <c r="I861" s="201"/>
      <c r="J861" s="201"/>
      <c r="K861" s="201"/>
      <c r="L861" s="201"/>
      <c r="M861" s="201"/>
      <c r="N861" s="201"/>
      <c r="O861" s="201"/>
      <c r="P861" s="201"/>
      <c r="Q861" s="201"/>
      <c r="R861" s="201"/>
    </row>
    <row r="862" spans="1:18">
      <c r="A862" s="173" t="str">
        <f t="shared" si="55"/>
        <v>22.1.2.801</v>
      </c>
      <c r="B862" s="173" t="str">
        <f t="shared" si="52"/>
        <v>22.1</v>
      </c>
      <c r="C862" s="173">
        <f t="shared" si="53"/>
        <v>2</v>
      </c>
      <c r="D862" s="173">
        <f t="shared" si="54"/>
        <v>801</v>
      </c>
      <c r="E862" s="204"/>
      <c r="F862" s="201"/>
      <c r="G862" s="201"/>
      <c r="H862" s="201"/>
      <c r="I862" s="201"/>
      <c r="J862" s="201"/>
      <c r="K862" s="201"/>
      <c r="L862" s="201"/>
      <c r="M862" s="201"/>
      <c r="N862" s="201"/>
      <c r="O862" s="201"/>
      <c r="P862" s="201"/>
      <c r="Q862" s="201"/>
      <c r="R862" s="201"/>
    </row>
    <row r="863" spans="1:18">
      <c r="A863" s="173" t="str">
        <f t="shared" si="55"/>
        <v>22.1.2.802</v>
      </c>
      <c r="B863" s="173" t="str">
        <f t="shared" si="52"/>
        <v>22.1</v>
      </c>
      <c r="C863" s="173">
        <f t="shared" si="53"/>
        <v>2</v>
      </c>
      <c r="D863" s="173">
        <f t="shared" si="54"/>
        <v>802</v>
      </c>
      <c r="E863" s="204"/>
      <c r="F863" s="201"/>
      <c r="G863" s="201"/>
      <c r="H863" s="201"/>
      <c r="I863" s="201"/>
      <c r="J863" s="201"/>
      <c r="K863" s="201"/>
      <c r="L863" s="201"/>
      <c r="M863" s="201"/>
      <c r="N863" s="201"/>
      <c r="O863" s="201"/>
      <c r="P863" s="201"/>
      <c r="Q863" s="201"/>
      <c r="R863" s="201"/>
    </row>
    <row r="864" spans="1:18">
      <c r="A864" s="173" t="str">
        <f t="shared" si="55"/>
        <v>22.1.2.803</v>
      </c>
      <c r="B864" s="173" t="str">
        <f t="shared" si="52"/>
        <v>22.1</v>
      </c>
      <c r="C864" s="173">
        <f t="shared" si="53"/>
        <v>2</v>
      </c>
      <c r="D864" s="173">
        <f t="shared" si="54"/>
        <v>803</v>
      </c>
      <c r="E864" s="204"/>
      <c r="F864" s="201"/>
      <c r="G864" s="201"/>
      <c r="H864" s="201"/>
      <c r="I864" s="201"/>
      <c r="J864" s="201"/>
      <c r="K864" s="201"/>
      <c r="L864" s="201"/>
      <c r="M864" s="201"/>
      <c r="N864" s="201"/>
      <c r="O864" s="201"/>
      <c r="P864" s="201"/>
      <c r="Q864" s="201"/>
      <c r="R864" s="201"/>
    </row>
    <row r="865" spans="1:18">
      <c r="A865" s="173" t="str">
        <f t="shared" si="55"/>
        <v>22.1.2.804</v>
      </c>
      <c r="B865" s="173" t="str">
        <f t="shared" si="52"/>
        <v>22.1</v>
      </c>
      <c r="C865" s="173">
        <f t="shared" si="53"/>
        <v>2</v>
      </c>
      <c r="D865" s="173">
        <f t="shared" si="54"/>
        <v>804</v>
      </c>
      <c r="E865" s="204"/>
      <c r="F865" s="201"/>
      <c r="G865" s="201"/>
      <c r="H865" s="201"/>
      <c r="I865" s="201"/>
      <c r="J865" s="201"/>
      <c r="K865" s="201"/>
      <c r="L865" s="201"/>
      <c r="M865" s="201"/>
      <c r="N865" s="201"/>
      <c r="O865" s="201"/>
      <c r="P865" s="201"/>
      <c r="Q865" s="201"/>
      <c r="R865" s="201"/>
    </row>
    <row r="866" spans="1:18">
      <c r="A866" s="173" t="str">
        <f t="shared" si="55"/>
        <v>22.1.2.805</v>
      </c>
      <c r="B866" s="173" t="str">
        <f t="shared" si="52"/>
        <v>22.1</v>
      </c>
      <c r="C866" s="173">
        <f t="shared" si="53"/>
        <v>2</v>
      </c>
      <c r="D866" s="173">
        <f t="shared" si="54"/>
        <v>805</v>
      </c>
      <c r="E866" s="204"/>
      <c r="F866" s="201"/>
      <c r="G866" s="201"/>
      <c r="H866" s="201"/>
      <c r="I866" s="201"/>
      <c r="J866" s="201"/>
      <c r="K866" s="201"/>
      <c r="L866" s="201"/>
      <c r="M866" s="201"/>
      <c r="N866" s="201"/>
      <c r="O866" s="201"/>
      <c r="P866" s="201"/>
      <c r="Q866" s="201"/>
      <c r="R866" s="201"/>
    </row>
    <row r="867" spans="1:18">
      <c r="A867" s="173" t="str">
        <f t="shared" si="55"/>
        <v>22.1.2.806</v>
      </c>
      <c r="B867" s="173" t="str">
        <f t="shared" si="52"/>
        <v>22.1</v>
      </c>
      <c r="C867" s="173">
        <f t="shared" si="53"/>
        <v>2</v>
      </c>
      <c r="D867" s="173">
        <f t="shared" si="54"/>
        <v>806</v>
      </c>
      <c r="E867" s="204"/>
      <c r="F867" s="201"/>
      <c r="G867" s="201"/>
      <c r="H867" s="201"/>
      <c r="I867" s="201"/>
      <c r="J867" s="201"/>
      <c r="K867" s="201"/>
      <c r="L867" s="201"/>
      <c r="M867" s="201"/>
      <c r="N867" s="201"/>
      <c r="O867" s="201"/>
      <c r="P867" s="201"/>
      <c r="Q867" s="201"/>
      <c r="R867" s="201"/>
    </row>
    <row r="868" spans="1:18">
      <c r="A868" s="173" t="str">
        <f t="shared" si="55"/>
        <v>22.1.2.807</v>
      </c>
      <c r="B868" s="173" t="str">
        <f t="shared" si="52"/>
        <v>22.1</v>
      </c>
      <c r="C868" s="173">
        <f t="shared" si="53"/>
        <v>2</v>
      </c>
      <c r="D868" s="173">
        <f t="shared" si="54"/>
        <v>807</v>
      </c>
      <c r="E868" s="204"/>
      <c r="F868" s="201"/>
      <c r="G868" s="201"/>
      <c r="H868" s="201"/>
      <c r="I868" s="201"/>
      <c r="J868" s="201"/>
      <c r="K868" s="201"/>
      <c r="L868" s="201"/>
      <c r="M868" s="201"/>
      <c r="N868" s="201"/>
      <c r="O868" s="201"/>
      <c r="P868" s="201"/>
      <c r="Q868" s="201"/>
      <c r="R868" s="201"/>
    </row>
    <row r="869" spans="1:18">
      <c r="A869" s="173" t="str">
        <f t="shared" si="55"/>
        <v>22.1.2.808</v>
      </c>
      <c r="B869" s="173" t="str">
        <f t="shared" si="52"/>
        <v>22.1</v>
      </c>
      <c r="C869" s="173">
        <f t="shared" si="53"/>
        <v>2</v>
      </c>
      <c r="D869" s="173">
        <f t="shared" si="54"/>
        <v>808</v>
      </c>
      <c r="E869" s="204"/>
      <c r="F869" s="201"/>
      <c r="G869" s="201"/>
      <c r="H869" s="201"/>
      <c r="I869" s="201"/>
      <c r="J869" s="201"/>
      <c r="K869" s="201"/>
      <c r="L869" s="201"/>
      <c r="M869" s="201"/>
      <c r="N869" s="201"/>
      <c r="O869" s="201"/>
      <c r="P869" s="201"/>
      <c r="Q869" s="201"/>
      <c r="R869" s="201"/>
    </row>
    <row r="870" spans="1:18">
      <c r="A870" s="173" t="str">
        <f t="shared" si="55"/>
        <v>22.1.2.809</v>
      </c>
      <c r="B870" s="173" t="str">
        <f t="shared" si="52"/>
        <v>22.1</v>
      </c>
      <c r="C870" s="173">
        <f t="shared" si="53"/>
        <v>2</v>
      </c>
      <c r="D870" s="173">
        <f t="shared" si="54"/>
        <v>809</v>
      </c>
      <c r="E870" s="204"/>
      <c r="F870" s="201"/>
      <c r="G870" s="201"/>
      <c r="H870" s="201"/>
      <c r="I870" s="201"/>
      <c r="J870" s="201"/>
      <c r="K870" s="201"/>
      <c r="L870" s="201"/>
      <c r="M870" s="201"/>
      <c r="N870" s="201"/>
      <c r="O870" s="201"/>
      <c r="P870" s="201"/>
      <c r="Q870" s="201"/>
      <c r="R870" s="201"/>
    </row>
    <row r="871" spans="1:18">
      <c r="A871" s="173" t="str">
        <f t="shared" si="55"/>
        <v>22.1.2.810</v>
      </c>
      <c r="B871" s="173" t="str">
        <f t="shared" si="52"/>
        <v>22.1</v>
      </c>
      <c r="C871" s="173">
        <f t="shared" si="53"/>
        <v>2</v>
      </c>
      <c r="D871" s="173">
        <f t="shared" si="54"/>
        <v>810</v>
      </c>
      <c r="E871" s="204"/>
      <c r="F871" s="201"/>
      <c r="G871" s="201"/>
      <c r="H871" s="201"/>
      <c r="I871" s="201"/>
      <c r="J871" s="201"/>
      <c r="K871" s="201"/>
      <c r="L871" s="201"/>
      <c r="M871" s="201"/>
      <c r="N871" s="201"/>
      <c r="O871" s="201"/>
      <c r="P871" s="201"/>
      <c r="Q871" s="201"/>
      <c r="R871" s="201"/>
    </row>
    <row r="872" spans="1:18">
      <c r="A872" s="173" t="str">
        <f t="shared" si="55"/>
        <v>22.1.2.811</v>
      </c>
      <c r="B872" s="173" t="str">
        <f t="shared" si="52"/>
        <v>22.1</v>
      </c>
      <c r="C872" s="173">
        <f t="shared" si="53"/>
        <v>2</v>
      </c>
      <c r="D872" s="173">
        <f t="shared" si="54"/>
        <v>811</v>
      </c>
      <c r="E872" s="204"/>
      <c r="F872" s="201"/>
      <c r="G872" s="201"/>
      <c r="H872" s="201"/>
      <c r="I872" s="201"/>
      <c r="J872" s="201"/>
      <c r="K872" s="201"/>
      <c r="L872" s="201"/>
      <c r="M872" s="201"/>
      <c r="N872" s="201"/>
      <c r="O872" s="201"/>
      <c r="P872" s="201"/>
      <c r="Q872" s="201"/>
      <c r="R872" s="201"/>
    </row>
    <row r="873" spans="1:18">
      <c r="A873" s="173" t="str">
        <f t="shared" si="55"/>
        <v>22.1.2.812</v>
      </c>
      <c r="B873" s="173" t="str">
        <f t="shared" si="52"/>
        <v>22.1</v>
      </c>
      <c r="C873" s="173">
        <f t="shared" si="53"/>
        <v>2</v>
      </c>
      <c r="D873" s="173">
        <f t="shared" si="54"/>
        <v>812</v>
      </c>
      <c r="E873" s="204"/>
      <c r="F873" s="201"/>
      <c r="G873" s="201"/>
      <c r="H873" s="201"/>
      <c r="I873" s="201"/>
      <c r="J873" s="201"/>
      <c r="K873" s="201"/>
      <c r="L873" s="201"/>
      <c r="M873" s="201"/>
      <c r="N873" s="201"/>
      <c r="O873" s="201"/>
      <c r="P873" s="201"/>
      <c r="Q873" s="201"/>
      <c r="R873" s="201"/>
    </row>
    <row r="874" spans="1:18">
      <c r="A874" s="173" t="str">
        <f t="shared" si="55"/>
        <v>22.1.2.813</v>
      </c>
      <c r="B874" s="173" t="str">
        <f t="shared" si="52"/>
        <v>22.1</v>
      </c>
      <c r="C874" s="173">
        <f t="shared" si="53"/>
        <v>2</v>
      </c>
      <c r="D874" s="173">
        <f t="shared" si="54"/>
        <v>813</v>
      </c>
      <c r="E874" s="204"/>
      <c r="F874" s="201"/>
      <c r="G874" s="201"/>
      <c r="H874" s="201"/>
      <c r="I874" s="201"/>
      <c r="J874" s="201"/>
      <c r="K874" s="201"/>
      <c r="L874" s="201"/>
      <c r="M874" s="201"/>
      <c r="N874" s="201"/>
      <c r="O874" s="201"/>
      <c r="P874" s="201"/>
      <c r="Q874" s="201"/>
      <c r="R874" s="201"/>
    </row>
    <row r="875" spans="1:18">
      <c r="A875" s="173" t="str">
        <f t="shared" si="55"/>
        <v>22.1.2.814</v>
      </c>
      <c r="B875" s="173" t="str">
        <f t="shared" si="52"/>
        <v>22.1</v>
      </c>
      <c r="C875" s="173">
        <f t="shared" si="53"/>
        <v>2</v>
      </c>
      <c r="D875" s="173">
        <f t="shared" si="54"/>
        <v>814</v>
      </c>
      <c r="E875" s="204"/>
      <c r="F875" s="201"/>
      <c r="G875" s="201"/>
      <c r="H875" s="201"/>
      <c r="I875" s="201"/>
      <c r="J875" s="201"/>
      <c r="K875" s="201"/>
      <c r="L875" s="201"/>
      <c r="M875" s="201"/>
      <c r="N875" s="201"/>
      <c r="O875" s="201"/>
      <c r="P875" s="201"/>
      <c r="Q875" s="201"/>
      <c r="R875" s="201"/>
    </row>
    <row r="876" spans="1:18">
      <c r="A876" s="173" t="str">
        <f t="shared" si="55"/>
        <v>22.1.2.815</v>
      </c>
      <c r="B876" s="173" t="str">
        <f t="shared" si="52"/>
        <v>22.1</v>
      </c>
      <c r="C876" s="173">
        <f t="shared" si="53"/>
        <v>2</v>
      </c>
      <c r="D876" s="173">
        <f t="shared" si="54"/>
        <v>815</v>
      </c>
      <c r="E876" s="204"/>
      <c r="F876" s="201"/>
      <c r="G876" s="201"/>
      <c r="H876" s="201"/>
      <c r="I876" s="201"/>
      <c r="J876" s="201"/>
      <c r="K876" s="201"/>
      <c r="L876" s="201"/>
      <c r="M876" s="201"/>
      <c r="N876" s="201"/>
      <c r="O876" s="201"/>
      <c r="P876" s="201"/>
      <c r="Q876" s="201"/>
      <c r="R876" s="201"/>
    </row>
    <row r="877" spans="1:18">
      <c r="A877" s="173" t="str">
        <f t="shared" si="55"/>
        <v>22.1.2.816</v>
      </c>
      <c r="B877" s="173" t="str">
        <f t="shared" si="52"/>
        <v>22.1</v>
      </c>
      <c r="C877" s="173">
        <f t="shared" si="53"/>
        <v>2</v>
      </c>
      <c r="D877" s="173">
        <f t="shared" si="54"/>
        <v>816</v>
      </c>
      <c r="E877" s="204"/>
      <c r="F877" s="201"/>
      <c r="G877" s="201"/>
      <c r="H877" s="201"/>
      <c r="I877" s="201"/>
      <c r="J877" s="201"/>
      <c r="K877" s="201"/>
      <c r="L877" s="201"/>
      <c r="M877" s="201"/>
      <c r="N877" s="201"/>
      <c r="O877" s="201"/>
      <c r="P877" s="201"/>
      <c r="Q877" s="201"/>
      <c r="R877" s="201"/>
    </row>
    <row r="878" spans="1:18">
      <c r="A878" s="173" t="str">
        <f t="shared" si="55"/>
        <v>22.1.2.817</v>
      </c>
      <c r="B878" s="173" t="str">
        <f t="shared" si="52"/>
        <v>22.1</v>
      </c>
      <c r="C878" s="173">
        <f t="shared" si="53"/>
        <v>2</v>
      </c>
      <c r="D878" s="173">
        <f t="shared" si="54"/>
        <v>817</v>
      </c>
      <c r="E878" s="204"/>
      <c r="F878" s="201"/>
      <c r="G878" s="201"/>
      <c r="H878" s="201"/>
      <c r="I878" s="201"/>
      <c r="J878" s="201"/>
      <c r="K878" s="201"/>
      <c r="L878" s="201"/>
      <c r="M878" s="201"/>
      <c r="N878" s="201"/>
      <c r="O878" s="201"/>
      <c r="P878" s="201"/>
      <c r="Q878" s="201"/>
      <c r="R878" s="201"/>
    </row>
    <row r="879" spans="1:18">
      <c r="A879" s="173" t="str">
        <f t="shared" si="55"/>
        <v>22.1.2.818</v>
      </c>
      <c r="B879" s="173" t="str">
        <f t="shared" si="52"/>
        <v>22.1</v>
      </c>
      <c r="C879" s="173">
        <f t="shared" si="53"/>
        <v>2</v>
      </c>
      <c r="D879" s="173">
        <f t="shared" si="54"/>
        <v>818</v>
      </c>
      <c r="E879" s="204"/>
      <c r="F879" s="201"/>
      <c r="G879" s="201"/>
      <c r="H879" s="201"/>
      <c r="I879" s="201"/>
      <c r="J879" s="201"/>
      <c r="K879" s="201"/>
      <c r="L879" s="201"/>
      <c r="M879" s="201"/>
      <c r="N879" s="201"/>
      <c r="O879" s="201"/>
      <c r="P879" s="201"/>
      <c r="Q879" s="201"/>
      <c r="R879" s="201"/>
    </row>
    <row r="880" spans="1:18">
      <c r="A880" s="173" t="str">
        <f t="shared" si="55"/>
        <v>22.1.2.819</v>
      </c>
      <c r="B880" s="173" t="str">
        <f t="shared" si="52"/>
        <v>22.1</v>
      </c>
      <c r="C880" s="173">
        <f t="shared" si="53"/>
        <v>2</v>
      </c>
      <c r="D880" s="173">
        <f t="shared" si="54"/>
        <v>819</v>
      </c>
      <c r="E880" s="204"/>
      <c r="F880" s="201"/>
      <c r="G880" s="201"/>
      <c r="H880" s="201"/>
      <c r="I880" s="201"/>
      <c r="J880" s="201"/>
      <c r="K880" s="201"/>
      <c r="L880" s="201"/>
      <c r="M880" s="201"/>
      <c r="N880" s="201"/>
      <c r="O880" s="201"/>
      <c r="P880" s="201"/>
      <c r="Q880" s="201"/>
      <c r="R880" s="201"/>
    </row>
    <row r="881" spans="1:18">
      <c r="A881" s="173" t="str">
        <f t="shared" si="55"/>
        <v>22.1.2.820</v>
      </c>
      <c r="B881" s="173" t="str">
        <f t="shared" si="52"/>
        <v>22.1</v>
      </c>
      <c r="C881" s="173">
        <f t="shared" si="53"/>
        <v>2</v>
      </c>
      <c r="D881" s="173">
        <f t="shared" si="54"/>
        <v>820</v>
      </c>
      <c r="E881" s="204"/>
      <c r="F881" s="201"/>
      <c r="G881" s="201"/>
      <c r="H881" s="201"/>
      <c r="I881" s="201"/>
      <c r="J881" s="201"/>
      <c r="K881" s="201"/>
      <c r="L881" s="201"/>
      <c r="M881" s="201"/>
      <c r="N881" s="201"/>
      <c r="O881" s="201"/>
      <c r="P881" s="201"/>
      <c r="Q881" s="201"/>
      <c r="R881" s="201"/>
    </row>
    <row r="882" spans="1:18">
      <c r="A882" s="173" t="str">
        <f t="shared" si="55"/>
        <v>22.1.2.821</v>
      </c>
      <c r="B882" s="173" t="str">
        <f t="shared" si="52"/>
        <v>22.1</v>
      </c>
      <c r="C882" s="173">
        <f t="shared" si="53"/>
        <v>2</v>
      </c>
      <c r="D882" s="173">
        <f t="shared" si="54"/>
        <v>821</v>
      </c>
      <c r="E882" s="204"/>
      <c r="F882" s="201"/>
      <c r="G882" s="201"/>
      <c r="H882" s="201"/>
      <c r="I882" s="201"/>
      <c r="J882" s="201"/>
      <c r="K882" s="201"/>
      <c r="L882" s="201"/>
      <c r="M882" s="201"/>
      <c r="N882" s="201"/>
      <c r="O882" s="201"/>
      <c r="P882" s="201"/>
      <c r="Q882" s="201"/>
      <c r="R882" s="201"/>
    </row>
    <row r="883" spans="1:18">
      <c r="A883" s="173" t="str">
        <f t="shared" si="55"/>
        <v>22.1.2.822</v>
      </c>
      <c r="B883" s="173" t="str">
        <f t="shared" si="52"/>
        <v>22.1</v>
      </c>
      <c r="C883" s="173">
        <f t="shared" si="53"/>
        <v>2</v>
      </c>
      <c r="D883" s="173">
        <f t="shared" si="54"/>
        <v>822</v>
      </c>
      <c r="E883" s="204"/>
      <c r="F883" s="201"/>
      <c r="G883" s="201"/>
      <c r="H883" s="201"/>
      <c r="I883" s="201"/>
      <c r="J883" s="201"/>
      <c r="K883" s="201"/>
      <c r="L883" s="201"/>
      <c r="M883" s="201"/>
      <c r="N883" s="201"/>
      <c r="O883" s="201"/>
      <c r="P883" s="201"/>
      <c r="Q883" s="201"/>
      <c r="R883" s="201"/>
    </row>
    <row r="884" spans="1:18">
      <c r="A884" s="173" t="str">
        <f t="shared" si="55"/>
        <v>22.1.2.823</v>
      </c>
      <c r="B884" s="173" t="str">
        <f t="shared" si="52"/>
        <v>22.1</v>
      </c>
      <c r="C884" s="173">
        <f t="shared" si="53"/>
        <v>2</v>
      </c>
      <c r="D884" s="173">
        <f t="shared" si="54"/>
        <v>823</v>
      </c>
      <c r="E884" s="204"/>
      <c r="F884" s="201"/>
      <c r="G884" s="201"/>
      <c r="H884" s="201"/>
      <c r="I884" s="201"/>
      <c r="J884" s="201"/>
      <c r="K884" s="201"/>
      <c r="L884" s="201"/>
      <c r="M884" s="201"/>
      <c r="N884" s="201"/>
      <c r="O884" s="201"/>
      <c r="P884" s="201"/>
      <c r="Q884" s="201"/>
      <c r="R884" s="201"/>
    </row>
    <row r="885" spans="1:18">
      <c r="A885" s="173" t="str">
        <f t="shared" si="55"/>
        <v>22.1.2.824</v>
      </c>
      <c r="B885" s="173" t="str">
        <f t="shared" si="52"/>
        <v>22.1</v>
      </c>
      <c r="C885" s="173">
        <f t="shared" si="53"/>
        <v>2</v>
      </c>
      <c r="D885" s="173">
        <f t="shared" si="54"/>
        <v>824</v>
      </c>
      <c r="E885" s="204"/>
      <c r="F885" s="201"/>
      <c r="G885" s="201"/>
      <c r="H885" s="201"/>
      <c r="I885" s="201"/>
      <c r="J885" s="201"/>
      <c r="K885" s="201"/>
      <c r="L885" s="201"/>
      <c r="M885" s="201"/>
      <c r="N885" s="201"/>
      <c r="O885" s="201"/>
      <c r="P885" s="201"/>
      <c r="Q885" s="201"/>
      <c r="R885" s="201"/>
    </row>
    <row r="886" spans="1:18">
      <c r="A886" s="173" t="str">
        <f t="shared" si="55"/>
        <v>22.1.2.825</v>
      </c>
      <c r="B886" s="173" t="str">
        <f t="shared" si="52"/>
        <v>22.1</v>
      </c>
      <c r="C886" s="173">
        <f t="shared" si="53"/>
        <v>2</v>
      </c>
      <c r="D886" s="173">
        <f t="shared" si="54"/>
        <v>825</v>
      </c>
      <c r="E886" s="204"/>
      <c r="F886" s="201"/>
      <c r="G886" s="201"/>
      <c r="H886" s="201"/>
      <c r="I886" s="201"/>
      <c r="J886" s="201"/>
      <c r="K886" s="201"/>
      <c r="L886" s="201"/>
      <c r="M886" s="201"/>
      <c r="N886" s="201"/>
      <c r="O886" s="201"/>
      <c r="P886" s="201"/>
      <c r="Q886" s="201"/>
      <c r="R886" s="201"/>
    </row>
    <row r="887" spans="1:18">
      <c r="A887" s="173" t="str">
        <f t="shared" si="55"/>
        <v>22.1.2.826</v>
      </c>
      <c r="B887" s="173" t="str">
        <f t="shared" si="52"/>
        <v>22.1</v>
      </c>
      <c r="C887" s="173">
        <f t="shared" si="53"/>
        <v>2</v>
      </c>
      <c r="D887" s="173">
        <f t="shared" si="54"/>
        <v>826</v>
      </c>
      <c r="E887" s="204"/>
      <c r="F887" s="201"/>
      <c r="G887" s="201"/>
      <c r="H887" s="201"/>
      <c r="I887" s="201"/>
      <c r="J887" s="201"/>
      <c r="K887" s="201"/>
      <c r="L887" s="201"/>
      <c r="M887" s="201"/>
      <c r="N887" s="201"/>
      <c r="O887" s="201"/>
      <c r="P887" s="201"/>
      <c r="Q887" s="201"/>
      <c r="R887" s="201"/>
    </row>
    <row r="888" spans="1:18">
      <c r="A888" s="173" t="str">
        <f t="shared" si="55"/>
        <v>22.1.2.827</v>
      </c>
      <c r="B888" s="173" t="str">
        <f t="shared" si="52"/>
        <v>22.1</v>
      </c>
      <c r="C888" s="173">
        <f t="shared" si="53"/>
        <v>2</v>
      </c>
      <c r="D888" s="173">
        <f t="shared" si="54"/>
        <v>827</v>
      </c>
      <c r="E888" s="204"/>
      <c r="F888" s="201"/>
      <c r="G888" s="201"/>
      <c r="H888" s="201"/>
      <c r="I888" s="201"/>
      <c r="J888" s="201"/>
      <c r="K888" s="201"/>
      <c r="L888" s="201"/>
      <c r="M888" s="201"/>
      <c r="N888" s="201"/>
      <c r="O888" s="201"/>
      <c r="P888" s="201"/>
      <c r="Q888" s="201"/>
      <c r="R888" s="201"/>
    </row>
    <row r="889" spans="1:18">
      <c r="A889" s="173" t="str">
        <f t="shared" si="55"/>
        <v>22.1.2.828</v>
      </c>
      <c r="B889" s="173" t="str">
        <f t="shared" si="52"/>
        <v>22.1</v>
      </c>
      <c r="C889" s="173">
        <f t="shared" si="53"/>
        <v>2</v>
      </c>
      <c r="D889" s="173">
        <f t="shared" si="54"/>
        <v>828</v>
      </c>
      <c r="E889" s="204"/>
      <c r="F889" s="201"/>
      <c r="G889" s="201"/>
      <c r="H889" s="201"/>
      <c r="I889" s="201"/>
      <c r="J889" s="201"/>
      <c r="K889" s="201"/>
      <c r="L889" s="201"/>
      <c r="M889" s="201"/>
      <c r="N889" s="201"/>
      <c r="O889" s="201"/>
      <c r="P889" s="201"/>
      <c r="Q889" s="201"/>
      <c r="R889" s="201"/>
    </row>
    <row r="890" spans="1:18">
      <c r="A890" s="173" t="str">
        <f t="shared" si="55"/>
        <v>22.1.2.829</v>
      </c>
      <c r="B890" s="173" t="str">
        <f t="shared" si="52"/>
        <v>22.1</v>
      </c>
      <c r="C890" s="173">
        <f t="shared" si="53"/>
        <v>2</v>
      </c>
      <c r="D890" s="173">
        <f t="shared" si="54"/>
        <v>829</v>
      </c>
      <c r="E890" s="204"/>
      <c r="F890" s="201"/>
      <c r="G890" s="201"/>
      <c r="H890" s="201"/>
      <c r="I890" s="201"/>
      <c r="J890" s="201"/>
      <c r="K890" s="201"/>
      <c r="L890" s="201"/>
      <c r="M890" s="201"/>
      <c r="N890" s="201"/>
      <c r="O890" s="201"/>
      <c r="P890" s="201"/>
      <c r="Q890" s="201"/>
      <c r="R890" s="201"/>
    </row>
    <row r="891" spans="1:18">
      <c r="A891" s="173" t="str">
        <f t="shared" si="55"/>
        <v>22.1.2.830</v>
      </c>
      <c r="B891" s="173" t="str">
        <f t="shared" si="52"/>
        <v>22.1</v>
      </c>
      <c r="C891" s="173">
        <f t="shared" si="53"/>
        <v>2</v>
      </c>
      <c r="D891" s="173">
        <f t="shared" si="54"/>
        <v>830</v>
      </c>
      <c r="E891" s="204"/>
      <c r="F891" s="201"/>
      <c r="G891" s="201"/>
      <c r="H891" s="201"/>
      <c r="I891" s="201"/>
      <c r="J891" s="201"/>
      <c r="K891" s="201"/>
      <c r="L891" s="201"/>
      <c r="M891" s="201"/>
      <c r="N891" s="201"/>
      <c r="O891" s="201"/>
      <c r="P891" s="201"/>
      <c r="Q891" s="201"/>
      <c r="R891" s="201"/>
    </row>
    <row r="892" spans="1:18">
      <c r="A892" s="173" t="str">
        <f t="shared" si="55"/>
        <v>22.1.2.831</v>
      </c>
      <c r="B892" s="173" t="str">
        <f t="shared" si="52"/>
        <v>22.1</v>
      </c>
      <c r="C892" s="173">
        <f t="shared" si="53"/>
        <v>2</v>
      </c>
      <c r="D892" s="173">
        <f t="shared" si="54"/>
        <v>831</v>
      </c>
      <c r="E892" s="204"/>
      <c r="F892" s="201"/>
      <c r="G892" s="201"/>
      <c r="H892" s="201"/>
      <c r="I892" s="201"/>
      <c r="J892" s="201"/>
      <c r="K892" s="201"/>
      <c r="L892" s="201"/>
      <c r="M892" s="201"/>
      <c r="N892" s="201"/>
      <c r="O892" s="201"/>
      <c r="P892" s="201"/>
      <c r="Q892" s="201"/>
      <c r="R892" s="201"/>
    </row>
    <row r="893" spans="1:18">
      <c r="A893" s="173" t="str">
        <f t="shared" si="55"/>
        <v>22.1.2.832</v>
      </c>
      <c r="B893" s="173" t="str">
        <f t="shared" si="52"/>
        <v>22.1</v>
      </c>
      <c r="C893" s="173">
        <f t="shared" si="53"/>
        <v>2</v>
      </c>
      <c r="D893" s="173">
        <f t="shared" si="54"/>
        <v>832</v>
      </c>
      <c r="E893" s="204"/>
      <c r="F893" s="201"/>
      <c r="G893" s="201"/>
      <c r="H893" s="201"/>
      <c r="I893" s="201"/>
      <c r="J893" s="201"/>
      <c r="K893" s="201"/>
      <c r="L893" s="201"/>
      <c r="M893" s="201"/>
      <c r="N893" s="201"/>
      <c r="O893" s="201"/>
      <c r="P893" s="201"/>
      <c r="Q893" s="201"/>
      <c r="R893" s="201"/>
    </row>
    <row r="894" spans="1:18">
      <c r="A894" s="173" t="str">
        <f t="shared" si="55"/>
        <v>22.1.2.833</v>
      </c>
      <c r="B894" s="173" t="str">
        <f t="shared" si="52"/>
        <v>22.1</v>
      </c>
      <c r="C894" s="173">
        <f t="shared" si="53"/>
        <v>2</v>
      </c>
      <c r="D894" s="173">
        <f t="shared" si="54"/>
        <v>833</v>
      </c>
      <c r="E894" s="204"/>
      <c r="F894" s="201"/>
      <c r="G894" s="201"/>
      <c r="H894" s="201"/>
      <c r="I894" s="201"/>
      <c r="J894" s="201"/>
      <c r="K894" s="201"/>
      <c r="L894" s="201"/>
      <c r="M894" s="201"/>
      <c r="N894" s="201"/>
      <c r="O894" s="201"/>
      <c r="P894" s="201"/>
      <c r="Q894" s="201"/>
      <c r="R894" s="201"/>
    </row>
    <row r="895" spans="1:18">
      <c r="A895" s="173" t="str">
        <f t="shared" si="55"/>
        <v>22.1.2.834</v>
      </c>
      <c r="B895" s="173" t="str">
        <f t="shared" si="52"/>
        <v>22.1</v>
      </c>
      <c r="C895" s="173">
        <f t="shared" si="53"/>
        <v>2</v>
      </c>
      <c r="D895" s="173">
        <f t="shared" si="54"/>
        <v>834</v>
      </c>
      <c r="E895" s="204"/>
      <c r="F895" s="201"/>
      <c r="G895" s="201"/>
      <c r="H895" s="201"/>
      <c r="I895" s="201"/>
      <c r="J895" s="201"/>
      <c r="K895" s="201"/>
      <c r="L895" s="201"/>
      <c r="M895" s="201"/>
      <c r="N895" s="201"/>
      <c r="O895" s="201"/>
      <c r="P895" s="201"/>
      <c r="Q895" s="201"/>
      <c r="R895" s="201"/>
    </row>
    <row r="896" spans="1:18">
      <c r="A896" s="173" t="str">
        <f t="shared" si="55"/>
        <v>22.1.2.835</v>
      </c>
      <c r="B896" s="173" t="str">
        <f t="shared" ref="B896:B959" si="56">+B895</f>
        <v>22.1</v>
      </c>
      <c r="C896" s="173">
        <f t="shared" ref="C896:C959" si="57">+C895</f>
        <v>2</v>
      </c>
      <c r="D896" s="173">
        <f t="shared" ref="D896:D959" si="58">+D895+1</f>
        <v>835</v>
      </c>
      <c r="E896" s="204"/>
      <c r="F896" s="201"/>
      <c r="G896" s="201"/>
      <c r="H896" s="201"/>
      <c r="I896" s="201"/>
      <c r="J896" s="201"/>
      <c r="K896" s="201"/>
      <c r="L896" s="201"/>
      <c r="M896" s="201"/>
      <c r="N896" s="201"/>
      <c r="O896" s="201"/>
      <c r="P896" s="201"/>
      <c r="Q896" s="201"/>
      <c r="R896" s="201"/>
    </row>
    <row r="897" spans="1:18">
      <c r="A897" s="173" t="str">
        <f t="shared" si="55"/>
        <v>22.1.2.836</v>
      </c>
      <c r="B897" s="173" t="str">
        <f t="shared" si="56"/>
        <v>22.1</v>
      </c>
      <c r="C897" s="173">
        <f t="shared" si="57"/>
        <v>2</v>
      </c>
      <c r="D897" s="173">
        <f t="shared" si="58"/>
        <v>836</v>
      </c>
      <c r="E897" s="204"/>
      <c r="F897" s="201"/>
      <c r="G897" s="201"/>
      <c r="H897" s="201"/>
      <c r="I897" s="201"/>
      <c r="J897" s="201"/>
      <c r="K897" s="201"/>
      <c r="L897" s="201"/>
      <c r="M897" s="201"/>
      <c r="N897" s="201"/>
      <c r="O897" s="201"/>
      <c r="P897" s="201"/>
      <c r="Q897" s="201"/>
      <c r="R897" s="201"/>
    </row>
    <row r="898" spans="1:18">
      <c r="A898" s="173" t="str">
        <f t="shared" si="55"/>
        <v>22.1.2.837</v>
      </c>
      <c r="B898" s="173" t="str">
        <f t="shared" si="56"/>
        <v>22.1</v>
      </c>
      <c r="C898" s="173">
        <f t="shared" si="57"/>
        <v>2</v>
      </c>
      <c r="D898" s="173">
        <f t="shared" si="58"/>
        <v>837</v>
      </c>
      <c r="E898" s="204"/>
      <c r="F898" s="201"/>
      <c r="G898" s="201"/>
      <c r="H898" s="201"/>
      <c r="I898" s="201"/>
      <c r="J898" s="201"/>
      <c r="K898" s="201"/>
      <c r="L898" s="201"/>
      <c r="M898" s="201"/>
      <c r="N898" s="201"/>
      <c r="O898" s="201"/>
      <c r="P898" s="201"/>
      <c r="Q898" s="201"/>
      <c r="R898" s="201"/>
    </row>
    <row r="899" spans="1:18">
      <c r="A899" s="173" t="str">
        <f t="shared" si="55"/>
        <v>22.1.2.838</v>
      </c>
      <c r="B899" s="173" t="str">
        <f t="shared" si="56"/>
        <v>22.1</v>
      </c>
      <c r="C899" s="173">
        <f t="shared" si="57"/>
        <v>2</v>
      </c>
      <c r="D899" s="173">
        <f t="shared" si="58"/>
        <v>838</v>
      </c>
      <c r="E899" s="204"/>
      <c r="F899" s="201"/>
      <c r="G899" s="201"/>
      <c r="H899" s="201"/>
      <c r="I899" s="201"/>
      <c r="J899" s="201"/>
      <c r="K899" s="201"/>
      <c r="L899" s="201"/>
      <c r="M899" s="201"/>
      <c r="N899" s="201"/>
      <c r="O899" s="201"/>
      <c r="P899" s="201"/>
      <c r="Q899" s="201"/>
      <c r="R899" s="201"/>
    </row>
    <row r="900" spans="1:18">
      <c r="A900" s="173" t="str">
        <f t="shared" si="55"/>
        <v>22.1.2.839</v>
      </c>
      <c r="B900" s="173" t="str">
        <f t="shared" si="56"/>
        <v>22.1</v>
      </c>
      <c r="C900" s="173">
        <f t="shared" si="57"/>
        <v>2</v>
      </c>
      <c r="D900" s="173">
        <f t="shared" si="58"/>
        <v>839</v>
      </c>
      <c r="E900" s="204"/>
      <c r="F900" s="201"/>
      <c r="G900" s="201"/>
      <c r="H900" s="201"/>
      <c r="I900" s="201"/>
      <c r="J900" s="201"/>
      <c r="K900" s="201"/>
      <c r="L900" s="201"/>
      <c r="M900" s="201"/>
      <c r="N900" s="201"/>
      <c r="O900" s="201"/>
      <c r="P900" s="201"/>
      <c r="Q900" s="201"/>
      <c r="R900" s="201"/>
    </row>
    <row r="901" spans="1:18">
      <c r="A901" s="173" t="str">
        <f t="shared" si="55"/>
        <v>22.1.2.840</v>
      </c>
      <c r="B901" s="173" t="str">
        <f t="shared" si="56"/>
        <v>22.1</v>
      </c>
      <c r="C901" s="173">
        <f t="shared" si="57"/>
        <v>2</v>
      </c>
      <c r="D901" s="173">
        <f t="shared" si="58"/>
        <v>840</v>
      </c>
      <c r="E901" s="204"/>
      <c r="F901" s="201"/>
      <c r="G901" s="201"/>
      <c r="H901" s="201"/>
      <c r="I901" s="201"/>
      <c r="J901" s="201"/>
      <c r="K901" s="201"/>
      <c r="L901" s="201"/>
      <c r="M901" s="201"/>
      <c r="N901" s="201"/>
      <c r="O901" s="201"/>
      <c r="P901" s="201"/>
      <c r="Q901" s="201"/>
      <c r="R901" s="201"/>
    </row>
    <row r="902" spans="1:18">
      <c r="A902" s="173" t="str">
        <f t="shared" si="55"/>
        <v>22.1.2.841</v>
      </c>
      <c r="B902" s="173" t="str">
        <f t="shared" si="56"/>
        <v>22.1</v>
      </c>
      <c r="C902" s="173">
        <f t="shared" si="57"/>
        <v>2</v>
      </c>
      <c r="D902" s="173">
        <f t="shared" si="58"/>
        <v>841</v>
      </c>
      <c r="E902" s="204"/>
      <c r="F902" s="201"/>
      <c r="G902" s="201"/>
      <c r="H902" s="201"/>
      <c r="I902" s="201"/>
      <c r="J902" s="201"/>
      <c r="K902" s="201"/>
      <c r="L902" s="201"/>
      <c r="M902" s="201"/>
      <c r="N902" s="201"/>
      <c r="O902" s="201"/>
      <c r="P902" s="201"/>
      <c r="Q902" s="201"/>
      <c r="R902" s="201"/>
    </row>
    <row r="903" spans="1:18">
      <c r="A903" s="173" t="str">
        <f t="shared" si="55"/>
        <v>22.1.2.842</v>
      </c>
      <c r="B903" s="173" t="str">
        <f t="shared" si="56"/>
        <v>22.1</v>
      </c>
      <c r="C903" s="173">
        <f t="shared" si="57"/>
        <v>2</v>
      </c>
      <c r="D903" s="173">
        <f t="shared" si="58"/>
        <v>842</v>
      </c>
      <c r="E903" s="204"/>
      <c r="F903" s="201"/>
      <c r="G903" s="201"/>
      <c r="H903" s="201"/>
      <c r="I903" s="201"/>
      <c r="J903" s="201"/>
      <c r="K903" s="201"/>
      <c r="L903" s="201"/>
      <c r="M903" s="201"/>
      <c r="N903" s="201"/>
      <c r="O903" s="201"/>
      <c r="P903" s="201"/>
      <c r="Q903" s="201"/>
      <c r="R903" s="201"/>
    </row>
    <row r="904" spans="1:18">
      <c r="A904" s="173" t="str">
        <f t="shared" si="55"/>
        <v>22.1.2.843</v>
      </c>
      <c r="B904" s="173" t="str">
        <f t="shared" si="56"/>
        <v>22.1</v>
      </c>
      <c r="C904" s="173">
        <f t="shared" si="57"/>
        <v>2</v>
      </c>
      <c r="D904" s="173">
        <f t="shared" si="58"/>
        <v>843</v>
      </c>
      <c r="E904" s="204"/>
      <c r="F904" s="201"/>
      <c r="G904" s="201"/>
      <c r="H904" s="201"/>
      <c r="I904" s="201"/>
      <c r="J904" s="201"/>
      <c r="K904" s="201"/>
      <c r="L904" s="201"/>
      <c r="M904" s="201"/>
      <c r="N904" s="201"/>
      <c r="O904" s="201"/>
      <c r="P904" s="201"/>
      <c r="Q904" s="201"/>
      <c r="R904" s="201"/>
    </row>
    <row r="905" spans="1:18">
      <c r="A905" s="173" t="str">
        <f t="shared" si="55"/>
        <v>22.1.2.844</v>
      </c>
      <c r="B905" s="173" t="str">
        <f t="shared" si="56"/>
        <v>22.1</v>
      </c>
      <c r="C905" s="173">
        <f t="shared" si="57"/>
        <v>2</v>
      </c>
      <c r="D905" s="173">
        <f t="shared" si="58"/>
        <v>844</v>
      </c>
      <c r="E905" s="204"/>
      <c r="F905" s="201"/>
      <c r="G905" s="201"/>
      <c r="H905" s="201"/>
      <c r="I905" s="201"/>
      <c r="J905" s="201"/>
      <c r="K905" s="201"/>
      <c r="L905" s="201"/>
      <c r="M905" s="201"/>
      <c r="N905" s="201"/>
      <c r="O905" s="201"/>
      <c r="P905" s="201"/>
      <c r="Q905" s="201"/>
      <c r="R905" s="201"/>
    </row>
    <row r="906" spans="1:18">
      <c r="A906" s="173" t="str">
        <f t="shared" si="55"/>
        <v>22.1.2.845</v>
      </c>
      <c r="B906" s="173" t="str">
        <f t="shared" si="56"/>
        <v>22.1</v>
      </c>
      <c r="C906" s="173">
        <f t="shared" si="57"/>
        <v>2</v>
      </c>
      <c r="D906" s="173">
        <f t="shared" si="58"/>
        <v>845</v>
      </c>
      <c r="E906" s="204"/>
      <c r="F906" s="201"/>
      <c r="G906" s="201"/>
      <c r="H906" s="201"/>
      <c r="I906" s="201"/>
      <c r="J906" s="201"/>
      <c r="K906" s="201"/>
      <c r="L906" s="201"/>
      <c r="M906" s="201"/>
      <c r="N906" s="201"/>
      <c r="O906" s="201"/>
      <c r="P906" s="201"/>
      <c r="Q906" s="201"/>
      <c r="R906" s="201"/>
    </row>
    <row r="907" spans="1:18">
      <c r="A907" s="173" t="str">
        <f t="shared" si="55"/>
        <v>22.1.2.846</v>
      </c>
      <c r="B907" s="173" t="str">
        <f t="shared" si="56"/>
        <v>22.1</v>
      </c>
      <c r="C907" s="173">
        <f t="shared" si="57"/>
        <v>2</v>
      </c>
      <c r="D907" s="173">
        <f t="shared" si="58"/>
        <v>846</v>
      </c>
      <c r="E907" s="204"/>
      <c r="F907" s="201"/>
      <c r="G907" s="201"/>
      <c r="H907" s="201"/>
      <c r="I907" s="201"/>
      <c r="J907" s="201"/>
      <c r="K907" s="201"/>
      <c r="L907" s="201"/>
      <c r="M907" s="201"/>
      <c r="N907" s="201"/>
      <c r="O907" s="201"/>
      <c r="P907" s="201"/>
      <c r="Q907" s="201"/>
      <c r="R907" s="201"/>
    </row>
    <row r="908" spans="1:18">
      <c r="A908" s="173" t="str">
        <f t="shared" si="55"/>
        <v>22.1.2.847</v>
      </c>
      <c r="B908" s="173" t="str">
        <f t="shared" si="56"/>
        <v>22.1</v>
      </c>
      <c r="C908" s="173">
        <f t="shared" si="57"/>
        <v>2</v>
      </c>
      <c r="D908" s="173">
        <f t="shared" si="58"/>
        <v>847</v>
      </c>
      <c r="E908" s="204"/>
      <c r="F908" s="201"/>
      <c r="G908" s="201"/>
      <c r="H908" s="201"/>
      <c r="I908" s="201"/>
      <c r="J908" s="201"/>
      <c r="K908" s="201"/>
      <c r="L908" s="201"/>
      <c r="M908" s="201"/>
      <c r="N908" s="201"/>
      <c r="O908" s="201"/>
      <c r="P908" s="201"/>
      <c r="Q908" s="201"/>
      <c r="R908" s="201"/>
    </row>
    <row r="909" spans="1:18">
      <c r="A909" s="173" t="str">
        <f t="shared" si="55"/>
        <v>22.1.2.848</v>
      </c>
      <c r="B909" s="173" t="str">
        <f t="shared" si="56"/>
        <v>22.1</v>
      </c>
      <c r="C909" s="173">
        <f t="shared" si="57"/>
        <v>2</v>
      </c>
      <c r="D909" s="173">
        <f t="shared" si="58"/>
        <v>848</v>
      </c>
      <c r="E909" s="204"/>
      <c r="F909" s="201"/>
      <c r="G909" s="201"/>
      <c r="H909" s="201"/>
      <c r="I909" s="201"/>
      <c r="J909" s="201"/>
      <c r="K909" s="201"/>
      <c r="L909" s="201"/>
      <c r="M909" s="201"/>
      <c r="N909" s="201"/>
      <c r="O909" s="201"/>
      <c r="P909" s="201"/>
      <c r="Q909" s="201"/>
      <c r="R909" s="201"/>
    </row>
    <row r="910" spans="1:18">
      <c r="A910" s="173" t="str">
        <f t="shared" si="55"/>
        <v>22.1.2.849</v>
      </c>
      <c r="B910" s="173" t="str">
        <f t="shared" si="56"/>
        <v>22.1</v>
      </c>
      <c r="C910" s="173">
        <f t="shared" si="57"/>
        <v>2</v>
      </c>
      <c r="D910" s="173">
        <f t="shared" si="58"/>
        <v>849</v>
      </c>
      <c r="E910" s="204"/>
      <c r="F910" s="201"/>
      <c r="G910" s="201"/>
      <c r="H910" s="201"/>
      <c r="I910" s="201"/>
      <c r="J910" s="201"/>
      <c r="K910" s="201"/>
      <c r="L910" s="201"/>
      <c r="M910" s="201"/>
      <c r="N910" s="201"/>
      <c r="O910" s="201"/>
      <c r="P910" s="201"/>
      <c r="Q910" s="201"/>
      <c r="R910" s="201"/>
    </row>
    <row r="911" spans="1:18">
      <c r="A911" s="173" t="str">
        <f t="shared" si="55"/>
        <v>22.1.2.850</v>
      </c>
      <c r="B911" s="173" t="str">
        <f t="shared" si="56"/>
        <v>22.1</v>
      </c>
      <c r="C911" s="173">
        <f t="shared" si="57"/>
        <v>2</v>
      </c>
      <c r="D911" s="173">
        <f t="shared" si="58"/>
        <v>850</v>
      </c>
      <c r="E911" s="204"/>
      <c r="F911" s="201"/>
      <c r="G911" s="201"/>
      <c r="H911" s="201"/>
      <c r="I911" s="201"/>
      <c r="J911" s="201"/>
      <c r="K911" s="201"/>
      <c r="L911" s="201"/>
      <c r="M911" s="201"/>
      <c r="N911" s="201"/>
      <c r="O911" s="201"/>
      <c r="P911" s="201"/>
      <c r="Q911" s="201"/>
      <c r="R911" s="201"/>
    </row>
    <row r="912" spans="1:18">
      <c r="A912" s="173" t="str">
        <f t="shared" si="55"/>
        <v>22.1.2.851</v>
      </c>
      <c r="B912" s="173" t="str">
        <f t="shared" si="56"/>
        <v>22.1</v>
      </c>
      <c r="C912" s="173">
        <f t="shared" si="57"/>
        <v>2</v>
      </c>
      <c r="D912" s="173">
        <f t="shared" si="58"/>
        <v>851</v>
      </c>
      <c r="E912" s="204"/>
      <c r="F912" s="201"/>
      <c r="G912" s="201"/>
      <c r="H912" s="201"/>
      <c r="I912" s="201"/>
      <c r="J912" s="201"/>
      <c r="K912" s="201"/>
      <c r="L912" s="201"/>
      <c r="M912" s="201"/>
      <c r="N912" s="201"/>
      <c r="O912" s="201"/>
      <c r="P912" s="201"/>
      <c r="Q912" s="201"/>
      <c r="R912" s="201"/>
    </row>
    <row r="913" spans="1:18">
      <c r="A913" s="173" t="str">
        <f t="shared" ref="A913:A976" si="59">CONCATENATE(B913,".",C913,".",D913)</f>
        <v>22.1.2.852</v>
      </c>
      <c r="B913" s="173" t="str">
        <f t="shared" si="56"/>
        <v>22.1</v>
      </c>
      <c r="C913" s="173">
        <f t="shared" si="57"/>
        <v>2</v>
      </c>
      <c r="D913" s="173">
        <f t="shared" si="58"/>
        <v>852</v>
      </c>
      <c r="E913" s="204"/>
      <c r="F913" s="201"/>
      <c r="G913" s="201"/>
      <c r="H913" s="201"/>
      <c r="I913" s="201"/>
      <c r="J913" s="201"/>
      <c r="K913" s="201"/>
      <c r="L913" s="201"/>
      <c r="M913" s="201"/>
      <c r="N913" s="201"/>
      <c r="O913" s="201"/>
      <c r="P913" s="201"/>
      <c r="Q913" s="201"/>
      <c r="R913" s="201"/>
    </row>
    <row r="914" spans="1:18">
      <c r="A914" s="173" t="str">
        <f t="shared" si="59"/>
        <v>22.1.2.853</v>
      </c>
      <c r="B914" s="173" t="str">
        <f t="shared" si="56"/>
        <v>22.1</v>
      </c>
      <c r="C914" s="173">
        <f t="shared" si="57"/>
        <v>2</v>
      </c>
      <c r="D914" s="173">
        <f t="shared" si="58"/>
        <v>853</v>
      </c>
      <c r="E914" s="204"/>
      <c r="F914" s="201"/>
      <c r="G914" s="201"/>
      <c r="H914" s="201"/>
      <c r="I914" s="201"/>
      <c r="J914" s="201"/>
      <c r="K914" s="201"/>
      <c r="L914" s="201"/>
      <c r="M914" s="201"/>
      <c r="N914" s="201"/>
      <c r="O914" s="201"/>
      <c r="P914" s="201"/>
      <c r="Q914" s="201"/>
      <c r="R914" s="201"/>
    </row>
    <row r="915" spans="1:18">
      <c r="A915" s="173" t="str">
        <f t="shared" si="59"/>
        <v>22.1.2.854</v>
      </c>
      <c r="B915" s="173" t="str">
        <f t="shared" si="56"/>
        <v>22.1</v>
      </c>
      <c r="C915" s="173">
        <f t="shared" si="57"/>
        <v>2</v>
      </c>
      <c r="D915" s="173">
        <f t="shared" si="58"/>
        <v>854</v>
      </c>
      <c r="E915" s="204"/>
      <c r="F915" s="201"/>
      <c r="G915" s="201"/>
      <c r="H915" s="201"/>
      <c r="I915" s="201"/>
      <c r="J915" s="201"/>
      <c r="K915" s="201"/>
      <c r="L915" s="201"/>
      <c r="M915" s="201"/>
      <c r="N915" s="201"/>
      <c r="O915" s="201"/>
      <c r="P915" s="201"/>
      <c r="Q915" s="201"/>
      <c r="R915" s="201"/>
    </row>
    <row r="916" spans="1:18">
      <c r="A916" s="173" t="str">
        <f t="shared" si="59"/>
        <v>22.1.2.855</v>
      </c>
      <c r="B916" s="173" t="str">
        <f t="shared" si="56"/>
        <v>22.1</v>
      </c>
      <c r="C916" s="173">
        <f t="shared" si="57"/>
        <v>2</v>
      </c>
      <c r="D916" s="173">
        <f t="shared" si="58"/>
        <v>855</v>
      </c>
      <c r="E916" s="204"/>
      <c r="F916" s="201"/>
      <c r="G916" s="201"/>
      <c r="H916" s="201"/>
      <c r="I916" s="201"/>
      <c r="J916" s="201"/>
      <c r="K916" s="201"/>
      <c r="L916" s="201"/>
      <c r="M916" s="201"/>
      <c r="N916" s="201"/>
      <c r="O916" s="201"/>
      <c r="P916" s="201"/>
      <c r="Q916" s="201"/>
      <c r="R916" s="201"/>
    </row>
    <row r="917" spans="1:18">
      <c r="A917" s="173" t="str">
        <f t="shared" si="59"/>
        <v>22.1.2.856</v>
      </c>
      <c r="B917" s="173" t="str">
        <f t="shared" si="56"/>
        <v>22.1</v>
      </c>
      <c r="C917" s="173">
        <f t="shared" si="57"/>
        <v>2</v>
      </c>
      <c r="D917" s="173">
        <f t="shared" si="58"/>
        <v>856</v>
      </c>
      <c r="E917" s="204"/>
      <c r="F917" s="201"/>
      <c r="G917" s="201"/>
      <c r="H917" s="201"/>
      <c r="I917" s="201"/>
      <c r="J917" s="201"/>
      <c r="K917" s="201"/>
      <c r="L917" s="201"/>
      <c r="M917" s="201"/>
      <c r="N917" s="201"/>
      <c r="O917" s="201"/>
      <c r="P917" s="201"/>
      <c r="Q917" s="201"/>
      <c r="R917" s="201"/>
    </row>
    <row r="918" spans="1:18">
      <c r="A918" s="173" t="str">
        <f t="shared" si="59"/>
        <v>22.1.2.857</v>
      </c>
      <c r="B918" s="173" t="str">
        <f t="shared" si="56"/>
        <v>22.1</v>
      </c>
      <c r="C918" s="173">
        <f t="shared" si="57"/>
        <v>2</v>
      </c>
      <c r="D918" s="173">
        <f t="shared" si="58"/>
        <v>857</v>
      </c>
      <c r="E918" s="204"/>
      <c r="F918" s="201"/>
      <c r="G918" s="201"/>
      <c r="H918" s="201"/>
      <c r="I918" s="201"/>
      <c r="J918" s="201"/>
      <c r="K918" s="201"/>
      <c r="L918" s="201"/>
      <c r="M918" s="201"/>
      <c r="N918" s="201"/>
      <c r="O918" s="201"/>
      <c r="P918" s="201"/>
      <c r="Q918" s="201"/>
      <c r="R918" s="201"/>
    </row>
    <row r="919" spans="1:18">
      <c r="A919" s="173" t="str">
        <f t="shared" si="59"/>
        <v>22.1.2.858</v>
      </c>
      <c r="B919" s="173" t="str">
        <f t="shared" si="56"/>
        <v>22.1</v>
      </c>
      <c r="C919" s="173">
        <f t="shared" si="57"/>
        <v>2</v>
      </c>
      <c r="D919" s="173">
        <f t="shared" si="58"/>
        <v>858</v>
      </c>
      <c r="E919" s="204"/>
      <c r="F919" s="201"/>
      <c r="G919" s="201"/>
      <c r="H919" s="201"/>
      <c r="I919" s="201"/>
      <c r="J919" s="201"/>
      <c r="K919" s="201"/>
      <c r="L919" s="201"/>
      <c r="M919" s="201"/>
      <c r="N919" s="201"/>
      <c r="O919" s="201"/>
      <c r="P919" s="201"/>
      <c r="Q919" s="201"/>
      <c r="R919" s="201"/>
    </row>
    <row r="920" spans="1:18">
      <c r="A920" s="173" t="str">
        <f t="shared" si="59"/>
        <v>22.1.2.859</v>
      </c>
      <c r="B920" s="173" t="str">
        <f t="shared" si="56"/>
        <v>22.1</v>
      </c>
      <c r="C920" s="173">
        <f t="shared" si="57"/>
        <v>2</v>
      </c>
      <c r="D920" s="173">
        <f t="shared" si="58"/>
        <v>859</v>
      </c>
      <c r="E920" s="204"/>
      <c r="F920" s="201"/>
      <c r="G920" s="201"/>
      <c r="H920" s="201"/>
      <c r="I920" s="201"/>
      <c r="J920" s="201"/>
      <c r="K920" s="201"/>
      <c r="L920" s="201"/>
      <c r="M920" s="201"/>
      <c r="N920" s="201"/>
      <c r="O920" s="201"/>
      <c r="P920" s="201"/>
      <c r="Q920" s="201"/>
      <c r="R920" s="201"/>
    </row>
    <row r="921" spans="1:18">
      <c r="A921" s="173" t="str">
        <f t="shared" si="59"/>
        <v>22.1.2.860</v>
      </c>
      <c r="B921" s="173" t="str">
        <f t="shared" si="56"/>
        <v>22.1</v>
      </c>
      <c r="C921" s="173">
        <f t="shared" si="57"/>
        <v>2</v>
      </c>
      <c r="D921" s="173">
        <f t="shared" si="58"/>
        <v>860</v>
      </c>
      <c r="E921" s="204"/>
      <c r="F921" s="201"/>
      <c r="G921" s="201"/>
      <c r="H921" s="201"/>
      <c r="I921" s="201"/>
      <c r="J921" s="201"/>
      <c r="K921" s="201"/>
      <c r="L921" s="201"/>
      <c r="M921" s="201"/>
      <c r="N921" s="201"/>
      <c r="O921" s="201"/>
      <c r="P921" s="201"/>
      <c r="Q921" s="201"/>
      <c r="R921" s="201"/>
    </row>
    <row r="922" spans="1:18">
      <c r="A922" s="173" t="str">
        <f t="shared" si="59"/>
        <v>22.1.2.861</v>
      </c>
      <c r="B922" s="173" t="str">
        <f t="shared" si="56"/>
        <v>22.1</v>
      </c>
      <c r="C922" s="173">
        <f t="shared" si="57"/>
        <v>2</v>
      </c>
      <c r="D922" s="173">
        <f t="shared" si="58"/>
        <v>861</v>
      </c>
      <c r="E922" s="204"/>
      <c r="F922" s="201"/>
      <c r="G922" s="201"/>
      <c r="H922" s="201"/>
      <c r="I922" s="201"/>
      <c r="J922" s="201"/>
      <c r="K922" s="201"/>
      <c r="L922" s="201"/>
      <c r="M922" s="201"/>
      <c r="N922" s="201"/>
      <c r="O922" s="201"/>
      <c r="P922" s="201"/>
      <c r="Q922" s="201"/>
      <c r="R922" s="201"/>
    </row>
    <row r="923" spans="1:18">
      <c r="A923" s="173" t="str">
        <f t="shared" si="59"/>
        <v>22.1.2.862</v>
      </c>
      <c r="B923" s="173" t="str">
        <f t="shared" si="56"/>
        <v>22.1</v>
      </c>
      <c r="C923" s="173">
        <f t="shared" si="57"/>
        <v>2</v>
      </c>
      <c r="D923" s="173">
        <f t="shared" si="58"/>
        <v>862</v>
      </c>
      <c r="E923" s="204"/>
      <c r="F923" s="201"/>
      <c r="G923" s="201"/>
      <c r="H923" s="201"/>
      <c r="I923" s="201"/>
      <c r="J923" s="201"/>
      <c r="K923" s="201"/>
      <c r="L923" s="201"/>
      <c r="M923" s="201"/>
      <c r="N923" s="201"/>
      <c r="O923" s="201"/>
      <c r="P923" s="201"/>
      <c r="Q923" s="201"/>
      <c r="R923" s="201"/>
    </row>
    <row r="924" spans="1:18">
      <c r="A924" s="173" t="str">
        <f t="shared" si="59"/>
        <v>22.1.2.863</v>
      </c>
      <c r="B924" s="173" t="str">
        <f t="shared" si="56"/>
        <v>22.1</v>
      </c>
      <c r="C924" s="173">
        <f t="shared" si="57"/>
        <v>2</v>
      </c>
      <c r="D924" s="173">
        <f t="shared" si="58"/>
        <v>863</v>
      </c>
      <c r="E924" s="204"/>
      <c r="F924" s="201"/>
      <c r="G924" s="201"/>
      <c r="H924" s="201"/>
      <c r="I924" s="201"/>
      <c r="J924" s="201"/>
      <c r="K924" s="201"/>
      <c r="L924" s="201"/>
      <c r="M924" s="201"/>
      <c r="N924" s="201"/>
      <c r="O924" s="201"/>
      <c r="P924" s="201"/>
      <c r="Q924" s="201"/>
      <c r="R924" s="201"/>
    </row>
    <row r="925" spans="1:18">
      <c r="A925" s="173" t="str">
        <f t="shared" si="59"/>
        <v>22.1.2.864</v>
      </c>
      <c r="B925" s="173" t="str">
        <f t="shared" si="56"/>
        <v>22.1</v>
      </c>
      <c r="C925" s="173">
        <f t="shared" si="57"/>
        <v>2</v>
      </c>
      <c r="D925" s="173">
        <f t="shared" si="58"/>
        <v>864</v>
      </c>
      <c r="E925" s="204"/>
      <c r="F925" s="201"/>
      <c r="G925" s="201"/>
      <c r="H925" s="201"/>
      <c r="I925" s="201"/>
      <c r="J925" s="201"/>
      <c r="K925" s="201"/>
      <c r="L925" s="201"/>
      <c r="M925" s="201"/>
      <c r="N925" s="201"/>
      <c r="O925" s="201"/>
      <c r="P925" s="201"/>
      <c r="Q925" s="201"/>
      <c r="R925" s="201"/>
    </row>
    <row r="926" spans="1:18">
      <c r="A926" s="173" t="str">
        <f t="shared" si="59"/>
        <v>22.1.2.865</v>
      </c>
      <c r="B926" s="173" t="str">
        <f t="shared" si="56"/>
        <v>22.1</v>
      </c>
      <c r="C926" s="173">
        <f t="shared" si="57"/>
        <v>2</v>
      </c>
      <c r="D926" s="173">
        <f t="shared" si="58"/>
        <v>865</v>
      </c>
      <c r="E926" s="204"/>
      <c r="F926" s="201"/>
      <c r="G926" s="201"/>
      <c r="H926" s="201"/>
      <c r="I926" s="201"/>
      <c r="J926" s="201"/>
      <c r="K926" s="201"/>
      <c r="L926" s="201"/>
      <c r="M926" s="201"/>
      <c r="N926" s="201"/>
      <c r="O926" s="201"/>
      <c r="P926" s="201"/>
      <c r="Q926" s="201"/>
      <c r="R926" s="201"/>
    </row>
    <row r="927" spans="1:18">
      <c r="A927" s="173" t="str">
        <f t="shared" si="59"/>
        <v>22.1.2.866</v>
      </c>
      <c r="B927" s="173" t="str">
        <f t="shared" si="56"/>
        <v>22.1</v>
      </c>
      <c r="C927" s="173">
        <f t="shared" si="57"/>
        <v>2</v>
      </c>
      <c r="D927" s="173">
        <f t="shared" si="58"/>
        <v>866</v>
      </c>
      <c r="E927" s="204"/>
      <c r="F927" s="201"/>
      <c r="G927" s="201"/>
      <c r="H927" s="201"/>
      <c r="I927" s="201"/>
      <c r="J927" s="201"/>
      <c r="K927" s="201"/>
      <c r="L927" s="201"/>
      <c r="M927" s="201"/>
      <c r="N927" s="201"/>
      <c r="O927" s="201"/>
      <c r="P927" s="201"/>
      <c r="Q927" s="201"/>
      <c r="R927" s="201"/>
    </row>
    <row r="928" spans="1:18">
      <c r="A928" s="173" t="str">
        <f t="shared" si="59"/>
        <v>22.1.2.867</v>
      </c>
      <c r="B928" s="173" t="str">
        <f t="shared" si="56"/>
        <v>22.1</v>
      </c>
      <c r="C928" s="173">
        <f t="shared" si="57"/>
        <v>2</v>
      </c>
      <c r="D928" s="173">
        <f t="shared" si="58"/>
        <v>867</v>
      </c>
      <c r="E928" s="204"/>
      <c r="F928" s="201"/>
      <c r="G928" s="201"/>
      <c r="H928" s="201"/>
      <c r="I928" s="201"/>
      <c r="J928" s="201"/>
      <c r="K928" s="201"/>
      <c r="L928" s="201"/>
      <c r="M928" s="201"/>
      <c r="N928" s="201"/>
      <c r="O928" s="201"/>
      <c r="P928" s="201"/>
      <c r="Q928" s="201"/>
      <c r="R928" s="201"/>
    </row>
    <row r="929" spans="1:18">
      <c r="A929" s="173" t="str">
        <f t="shared" si="59"/>
        <v>22.1.2.868</v>
      </c>
      <c r="B929" s="173" t="str">
        <f t="shared" si="56"/>
        <v>22.1</v>
      </c>
      <c r="C929" s="173">
        <f t="shared" si="57"/>
        <v>2</v>
      </c>
      <c r="D929" s="173">
        <f t="shared" si="58"/>
        <v>868</v>
      </c>
      <c r="E929" s="204"/>
      <c r="F929" s="201"/>
      <c r="G929" s="201"/>
      <c r="H929" s="201"/>
      <c r="I929" s="201"/>
      <c r="J929" s="201"/>
      <c r="K929" s="201"/>
      <c r="L929" s="201"/>
      <c r="M929" s="201"/>
      <c r="N929" s="201"/>
      <c r="O929" s="201"/>
      <c r="P929" s="201"/>
      <c r="Q929" s="201"/>
      <c r="R929" s="201"/>
    </row>
    <row r="930" spans="1:18">
      <c r="A930" s="173" t="str">
        <f t="shared" si="59"/>
        <v>22.1.2.869</v>
      </c>
      <c r="B930" s="173" t="str">
        <f t="shared" si="56"/>
        <v>22.1</v>
      </c>
      <c r="C930" s="173">
        <f t="shared" si="57"/>
        <v>2</v>
      </c>
      <c r="D930" s="173">
        <f t="shared" si="58"/>
        <v>869</v>
      </c>
      <c r="E930" s="204"/>
      <c r="F930" s="201"/>
      <c r="G930" s="201"/>
      <c r="H930" s="201"/>
      <c r="I930" s="201"/>
      <c r="J930" s="201"/>
      <c r="K930" s="201"/>
      <c r="L930" s="201"/>
      <c r="M930" s="201"/>
      <c r="N930" s="201"/>
      <c r="O930" s="201"/>
      <c r="P930" s="201"/>
      <c r="Q930" s="201"/>
      <c r="R930" s="201"/>
    </row>
    <row r="931" spans="1:18">
      <c r="A931" s="173" t="str">
        <f t="shared" si="59"/>
        <v>22.1.2.870</v>
      </c>
      <c r="B931" s="173" t="str">
        <f t="shared" si="56"/>
        <v>22.1</v>
      </c>
      <c r="C931" s="173">
        <f t="shared" si="57"/>
        <v>2</v>
      </c>
      <c r="D931" s="173">
        <f t="shared" si="58"/>
        <v>870</v>
      </c>
      <c r="E931" s="204"/>
      <c r="F931" s="201"/>
      <c r="G931" s="201"/>
      <c r="H931" s="201"/>
      <c r="I931" s="201"/>
      <c r="J931" s="201"/>
      <c r="K931" s="201"/>
      <c r="L931" s="201"/>
      <c r="M931" s="201"/>
      <c r="N931" s="201"/>
      <c r="O931" s="201"/>
      <c r="P931" s="201"/>
      <c r="Q931" s="201"/>
      <c r="R931" s="201"/>
    </row>
    <row r="932" spans="1:18">
      <c r="A932" s="173" t="str">
        <f t="shared" si="59"/>
        <v>22.1.2.871</v>
      </c>
      <c r="B932" s="173" t="str">
        <f t="shared" si="56"/>
        <v>22.1</v>
      </c>
      <c r="C932" s="173">
        <f t="shared" si="57"/>
        <v>2</v>
      </c>
      <c r="D932" s="173">
        <f t="shared" si="58"/>
        <v>871</v>
      </c>
      <c r="E932" s="204"/>
      <c r="F932" s="201"/>
      <c r="G932" s="201"/>
      <c r="H932" s="201"/>
      <c r="I932" s="201"/>
      <c r="J932" s="201"/>
      <c r="K932" s="201"/>
      <c r="L932" s="201"/>
      <c r="M932" s="201"/>
      <c r="N932" s="201"/>
      <c r="O932" s="201"/>
      <c r="P932" s="201"/>
      <c r="Q932" s="201"/>
      <c r="R932" s="201"/>
    </row>
    <row r="933" spans="1:18">
      <c r="A933" s="173" t="str">
        <f t="shared" si="59"/>
        <v>22.1.2.872</v>
      </c>
      <c r="B933" s="173" t="str">
        <f t="shared" si="56"/>
        <v>22.1</v>
      </c>
      <c r="C933" s="173">
        <f t="shared" si="57"/>
        <v>2</v>
      </c>
      <c r="D933" s="173">
        <f t="shared" si="58"/>
        <v>872</v>
      </c>
      <c r="E933" s="204"/>
      <c r="F933" s="201"/>
      <c r="G933" s="201"/>
      <c r="H933" s="201"/>
      <c r="I933" s="201"/>
      <c r="J933" s="201"/>
      <c r="K933" s="201"/>
      <c r="L933" s="201"/>
      <c r="M933" s="201"/>
      <c r="N933" s="201"/>
      <c r="O933" s="201"/>
      <c r="P933" s="201"/>
      <c r="Q933" s="201"/>
      <c r="R933" s="201"/>
    </row>
    <row r="934" spans="1:18">
      <c r="A934" s="173" t="str">
        <f t="shared" si="59"/>
        <v>22.1.2.873</v>
      </c>
      <c r="B934" s="173" t="str">
        <f t="shared" si="56"/>
        <v>22.1</v>
      </c>
      <c r="C934" s="173">
        <f t="shared" si="57"/>
        <v>2</v>
      </c>
      <c r="D934" s="173">
        <f t="shared" si="58"/>
        <v>873</v>
      </c>
      <c r="E934" s="204"/>
      <c r="F934" s="201"/>
      <c r="G934" s="201"/>
      <c r="H934" s="201"/>
      <c r="I934" s="201"/>
      <c r="J934" s="201"/>
      <c r="K934" s="201"/>
      <c r="L934" s="201"/>
      <c r="M934" s="201"/>
      <c r="N934" s="201"/>
      <c r="O934" s="201"/>
      <c r="P934" s="201"/>
      <c r="Q934" s="201"/>
      <c r="R934" s="201"/>
    </row>
    <row r="935" spans="1:18">
      <c r="A935" s="173" t="str">
        <f t="shared" si="59"/>
        <v>22.1.2.874</v>
      </c>
      <c r="B935" s="173" t="str">
        <f t="shared" si="56"/>
        <v>22.1</v>
      </c>
      <c r="C935" s="173">
        <f t="shared" si="57"/>
        <v>2</v>
      </c>
      <c r="D935" s="173">
        <f t="shared" si="58"/>
        <v>874</v>
      </c>
      <c r="E935" s="204"/>
      <c r="F935" s="201"/>
      <c r="G935" s="201"/>
      <c r="H935" s="201"/>
      <c r="I935" s="201"/>
      <c r="J935" s="201"/>
      <c r="K935" s="201"/>
      <c r="L935" s="201"/>
      <c r="M935" s="201"/>
      <c r="N935" s="201"/>
      <c r="O935" s="201"/>
      <c r="P935" s="201"/>
      <c r="Q935" s="201"/>
      <c r="R935" s="201"/>
    </row>
    <row r="936" spans="1:18">
      <c r="A936" s="173" t="str">
        <f t="shared" si="59"/>
        <v>22.1.2.875</v>
      </c>
      <c r="B936" s="173" t="str">
        <f t="shared" si="56"/>
        <v>22.1</v>
      </c>
      <c r="C936" s="173">
        <f t="shared" si="57"/>
        <v>2</v>
      </c>
      <c r="D936" s="173">
        <f t="shared" si="58"/>
        <v>875</v>
      </c>
      <c r="E936" s="204"/>
      <c r="F936" s="201"/>
      <c r="G936" s="201"/>
      <c r="H936" s="201"/>
      <c r="I936" s="201"/>
      <c r="J936" s="201"/>
      <c r="K936" s="201"/>
      <c r="L936" s="201"/>
      <c r="M936" s="201"/>
      <c r="N936" s="201"/>
      <c r="O936" s="201"/>
      <c r="P936" s="201"/>
      <c r="Q936" s="201"/>
      <c r="R936" s="201"/>
    </row>
    <row r="937" spans="1:18">
      <c r="A937" s="173" t="str">
        <f t="shared" si="59"/>
        <v>22.1.2.876</v>
      </c>
      <c r="B937" s="173" t="str">
        <f t="shared" si="56"/>
        <v>22.1</v>
      </c>
      <c r="C937" s="173">
        <f t="shared" si="57"/>
        <v>2</v>
      </c>
      <c r="D937" s="173">
        <f t="shared" si="58"/>
        <v>876</v>
      </c>
      <c r="E937" s="204"/>
      <c r="F937" s="201"/>
      <c r="G937" s="201"/>
      <c r="H937" s="201"/>
      <c r="I937" s="201"/>
      <c r="J937" s="201"/>
      <c r="K937" s="201"/>
      <c r="L937" s="201"/>
      <c r="M937" s="201"/>
      <c r="N937" s="201"/>
      <c r="O937" s="201"/>
      <c r="P937" s="201"/>
      <c r="Q937" s="201"/>
      <c r="R937" s="201"/>
    </row>
    <row r="938" spans="1:18">
      <c r="A938" s="173" t="str">
        <f t="shared" si="59"/>
        <v>22.1.2.877</v>
      </c>
      <c r="B938" s="173" t="str">
        <f t="shared" si="56"/>
        <v>22.1</v>
      </c>
      <c r="C938" s="173">
        <f t="shared" si="57"/>
        <v>2</v>
      </c>
      <c r="D938" s="173">
        <f t="shared" si="58"/>
        <v>877</v>
      </c>
      <c r="E938" s="204"/>
      <c r="F938" s="201"/>
      <c r="G938" s="201"/>
      <c r="H938" s="201"/>
      <c r="I938" s="201"/>
      <c r="J938" s="201"/>
      <c r="K938" s="201"/>
      <c r="L938" s="201"/>
      <c r="M938" s="201"/>
      <c r="N938" s="201"/>
      <c r="O938" s="201"/>
      <c r="P938" s="201"/>
      <c r="Q938" s="201"/>
      <c r="R938" s="201"/>
    </row>
    <row r="939" spans="1:18">
      <c r="A939" s="173" t="str">
        <f t="shared" si="59"/>
        <v>22.1.2.878</v>
      </c>
      <c r="B939" s="173" t="str">
        <f t="shared" si="56"/>
        <v>22.1</v>
      </c>
      <c r="C939" s="173">
        <f t="shared" si="57"/>
        <v>2</v>
      </c>
      <c r="D939" s="173">
        <f t="shared" si="58"/>
        <v>878</v>
      </c>
      <c r="E939" s="204"/>
      <c r="F939" s="201"/>
      <c r="G939" s="201"/>
      <c r="H939" s="201"/>
      <c r="I939" s="201"/>
      <c r="J939" s="201"/>
      <c r="K939" s="201"/>
      <c r="L939" s="201"/>
      <c r="M939" s="201"/>
      <c r="N939" s="201"/>
      <c r="O939" s="201"/>
      <c r="P939" s="201"/>
      <c r="Q939" s="201"/>
      <c r="R939" s="201"/>
    </row>
    <row r="940" spans="1:18">
      <c r="A940" s="173" t="str">
        <f t="shared" si="59"/>
        <v>22.1.2.879</v>
      </c>
      <c r="B940" s="173" t="str">
        <f t="shared" si="56"/>
        <v>22.1</v>
      </c>
      <c r="C940" s="173">
        <f t="shared" si="57"/>
        <v>2</v>
      </c>
      <c r="D940" s="173">
        <f t="shared" si="58"/>
        <v>879</v>
      </c>
      <c r="E940" s="204"/>
      <c r="F940" s="201"/>
      <c r="G940" s="201"/>
      <c r="H940" s="201"/>
      <c r="I940" s="201"/>
      <c r="J940" s="201"/>
      <c r="K940" s="201"/>
      <c r="L940" s="201"/>
      <c r="M940" s="201"/>
      <c r="N940" s="201"/>
      <c r="O940" s="201"/>
      <c r="P940" s="201"/>
      <c r="Q940" s="201"/>
      <c r="R940" s="201"/>
    </row>
    <row r="941" spans="1:18">
      <c r="A941" s="173" t="str">
        <f t="shared" si="59"/>
        <v>22.1.2.880</v>
      </c>
      <c r="B941" s="173" t="str">
        <f t="shared" si="56"/>
        <v>22.1</v>
      </c>
      <c r="C941" s="173">
        <f t="shared" si="57"/>
        <v>2</v>
      </c>
      <c r="D941" s="173">
        <f t="shared" si="58"/>
        <v>880</v>
      </c>
      <c r="E941" s="204"/>
      <c r="F941" s="201"/>
      <c r="G941" s="201"/>
      <c r="H941" s="201"/>
      <c r="I941" s="201"/>
      <c r="J941" s="201"/>
      <c r="K941" s="201"/>
      <c r="L941" s="201"/>
      <c r="M941" s="201"/>
      <c r="N941" s="201"/>
      <c r="O941" s="201"/>
      <c r="P941" s="201"/>
      <c r="Q941" s="201"/>
      <c r="R941" s="201"/>
    </row>
    <row r="942" spans="1:18">
      <c r="A942" s="173" t="str">
        <f t="shared" si="59"/>
        <v>22.1.2.881</v>
      </c>
      <c r="B942" s="173" t="str">
        <f t="shared" si="56"/>
        <v>22.1</v>
      </c>
      <c r="C942" s="173">
        <f t="shared" si="57"/>
        <v>2</v>
      </c>
      <c r="D942" s="173">
        <f t="shared" si="58"/>
        <v>881</v>
      </c>
      <c r="E942" s="204"/>
      <c r="F942" s="201"/>
      <c r="G942" s="201"/>
      <c r="H942" s="201"/>
      <c r="I942" s="201"/>
      <c r="J942" s="201"/>
      <c r="K942" s="201"/>
      <c r="L942" s="201"/>
      <c r="M942" s="201"/>
      <c r="N942" s="201"/>
      <c r="O942" s="201"/>
      <c r="P942" s="201"/>
      <c r="Q942" s="201"/>
      <c r="R942" s="201"/>
    </row>
    <row r="943" spans="1:18">
      <c r="A943" s="173" t="str">
        <f t="shared" si="59"/>
        <v>22.1.2.882</v>
      </c>
      <c r="B943" s="173" t="str">
        <f t="shared" si="56"/>
        <v>22.1</v>
      </c>
      <c r="C943" s="173">
        <f t="shared" si="57"/>
        <v>2</v>
      </c>
      <c r="D943" s="173">
        <f t="shared" si="58"/>
        <v>882</v>
      </c>
      <c r="E943" s="204"/>
      <c r="F943" s="201"/>
      <c r="G943" s="201"/>
      <c r="H943" s="201"/>
      <c r="I943" s="201"/>
      <c r="J943" s="201"/>
      <c r="K943" s="201"/>
      <c r="L943" s="201"/>
      <c r="M943" s="201"/>
      <c r="N943" s="201"/>
      <c r="O943" s="201"/>
      <c r="P943" s="201"/>
      <c r="Q943" s="201"/>
      <c r="R943" s="201"/>
    </row>
    <row r="944" spans="1:18">
      <c r="A944" s="173" t="str">
        <f t="shared" si="59"/>
        <v>22.1.2.883</v>
      </c>
      <c r="B944" s="173" t="str">
        <f t="shared" si="56"/>
        <v>22.1</v>
      </c>
      <c r="C944" s="173">
        <f t="shared" si="57"/>
        <v>2</v>
      </c>
      <c r="D944" s="173">
        <f t="shared" si="58"/>
        <v>883</v>
      </c>
      <c r="E944" s="204"/>
      <c r="F944" s="201"/>
      <c r="G944" s="201"/>
      <c r="H944" s="201"/>
      <c r="I944" s="201"/>
      <c r="J944" s="201"/>
      <c r="K944" s="201"/>
      <c r="L944" s="201"/>
      <c r="M944" s="201"/>
      <c r="N944" s="201"/>
      <c r="O944" s="201"/>
      <c r="P944" s="201"/>
      <c r="Q944" s="201"/>
      <c r="R944" s="201"/>
    </row>
    <row r="945" spans="1:18">
      <c r="A945" s="173" t="str">
        <f t="shared" si="59"/>
        <v>22.1.2.884</v>
      </c>
      <c r="B945" s="173" t="str">
        <f t="shared" si="56"/>
        <v>22.1</v>
      </c>
      <c r="C945" s="173">
        <f t="shared" si="57"/>
        <v>2</v>
      </c>
      <c r="D945" s="173">
        <f t="shared" si="58"/>
        <v>884</v>
      </c>
      <c r="E945" s="204"/>
      <c r="F945" s="201"/>
      <c r="G945" s="201"/>
      <c r="H945" s="201"/>
      <c r="I945" s="201"/>
      <c r="J945" s="201"/>
      <c r="K945" s="201"/>
      <c r="L945" s="201"/>
      <c r="M945" s="201"/>
      <c r="N945" s="201"/>
      <c r="O945" s="201"/>
      <c r="P945" s="201"/>
      <c r="Q945" s="201"/>
      <c r="R945" s="201"/>
    </row>
    <row r="946" spans="1:18">
      <c r="A946" s="173" t="str">
        <f t="shared" si="59"/>
        <v>22.1.2.885</v>
      </c>
      <c r="B946" s="173" t="str">
        <f t="shared" si="56"/>
        <v>22.1</v>
      </c>
      <c r="C946" s="173">
        <f t="shared" si="57"/>
        <v>2</v>
      </c>
      <c r="D946" s="173">
        <f t="shared" si="58"/>
        <v>885</v>
      </c>
      <c r="E946" s="204"/>
      <c r="F946" s="201"/>
      <c r="G946" s="201"/>
      <c r="H946" s="201"/>
      <c r="I946" s="201"/>
      <c r="J946" s="201"/>
      <c r="K946" s="201"/>
      <c r="L946" s="201"/>
      <c r="M946" s="201"/>
      <c r="N946" s="201"/>
      <c r="O946" s="201"/>
      <c r="P946" s="201"/>
      <c r="Q946" s="201"/>
      <c r="R946" s="201"/>
    </row>
    <row r="947" spans="1:18">
      <c r="A947" s="173" t="str">
        <f t="shared" si="59"/>
        <v>22.1.2.886</v>
      </c>
      <c r="B947" s="173" t="str">
        <f t="shared" si="56"/>
        <v>22.1</v>
      </c>
      <c r="C947" s="173">
        <f t="shared" si="57"/>
        <v>2</v>
      </c>
      <c r="D947" s="173">
        <f t="shared" si="58"/>
        <v>886</v>
      </c>
      <c r="E947" s="204"/>
      <c r="F947" s="201"/>
      <c r="G947" s="201"/>
      <c r="H947" s="201"/>
      <c r="I947" s="201"/>
      <c r="J947" s="201"/>
      <c r="K947" s="201"/>
      <c r="L947" s="201"/>
      <c r="M947" s="201"/>
      <c r="N947" s="201"/>
      <c r="O947" s="201"/>
      <c r="P947" s="201"/>
      <c r="Q947" s="201"/>
      <c r="R947" s="201"/>
    </row>
    <row r="948" spans="1:18">
      <c r="A948" s="173" t="str">
        <f t="shared" si="59"/>
        <v>22.1.2.887</v>
      </c>
      <c r="B948" s="173" t="str">
        <f t="shared" si="56"/>
        <v>22.1</v>
      </c>
      <c r="C948" s="173">
        <f t="shared" si="57"/>
        <v>2</v>
      </c>
      <c r="D948" s="173">
        <f t="shared" si="58"/>
        <v>887</v>
      </c>
      <c r="E948" s="204"/>
      <c r="F948" s="201"/>
      <c r="G948" s="201"/>
      <c r="H948" s="201"/>
      <c r="I948" s="201"/>
      <c r="J948" s="201"/>
      <c r="K948" s="201"/>
      <c r="L948" s="201"/>
      <c r="M948" s="201"/>
      <c r="N948" s="201"/>
      <c r="O948" s="201"/>
      <c r="P948" s="201"/>
      <c r="Q948" s="201"/>
      <c r="R948" s="201"/>
    </row>
    <row r="949" spans="1:18">
      <c r="A949" s="173" t="str">
        <f t="shared" si="59"/>
        <v>22.1.2.888</v>
      </c>
      <c r="B949" s="173" t="str">
        <f t="shared" si="56"/>
        <v>22.1</v>
      </c>
      <c r="C949" s="173">
        <f t="shared" si="57"/>
        <v>2</v>
      </c>
      <c r="D949" s="173">
        <f t="shared" si="58"/>
        <v>888</v>
      </c>
      <c r="E949" s="204"/>
      <c r="F949" s="201"/>
      <c r="G949" s="201"/>
      <c r="H949" s="201"/>
      <c r="I949" s="201"/>
      <c r="J949" s="201"/>
      <c r="K949" s="201"/>
      <c r="L949" s="201"/>
      <c r="M949" s="201"/>
      <c r="N949" s="201"/>
      <c r="O949" s="201"/>
      <c r="P949" s="201"/>
      <c r="Q949" s="201"/>
      <c r="R949" s="201"/>
    </row>
    <row r="950" spans="1:18">
      <c r="A950" s="173" t="str">
        <f t="shared" si="59"/>
        <v>22.1.2.889</v>
      </c>
      <c r="B950" s="173" t="str">
        <f t="shared" si="56"/>
        <v>22.1</v>
      </c>
      <c r="C950" s="173">
        <f t="shared" si="57"/>
        <v>2</v>
      </c>
      <c r="D950" s="173">
        <f t="shared" si="58"/>
        <v>889</v>
      </c>
      <c r="E950" s="204"/>
      <c r="F950" s="201"/>
      <c r="G950" s="201"/>
      <c r="H950" s="201"/>
      <c r="I950" s="201"/>
      <c r="J950" s="201"/>
      <c r="K950" s="201"/>
      <c r="L950" s="201"/>
      <c r="M950" s="201"/>
      <c r="N950" s="201"/>
      <c r="O950" s="201"/>
      <c r="P950" s="201"/>
      <c r="Q950" s="201"/>
      <c r="R950" s="201"/>
    </row>
    <row r="951" spans="1:18">
      <c r="A951" s="173" t="str">
        <f t="shared" si="59"/>
        <v>22.1.2.890</v>
      </c>
      <c r="B951" s="173" t="str">
        <f t="shared" si="56"/>
        <v>22.1</v>
      </c>
      <c r="C951" s="173">
        <f t="shared" si="57"/>
        <v>2</v>
      </c>
      <c r="D951" s="173">
        <f t="shared" si="58"/>
        <v>890</v>
      </c>
      <c r="E951" s="204"/>
      <c r="F951" s="201"/>
      <c r="G951" s="201"/>
      <c r="H951" s="201"/>
      <c r="I951" s="201"/>
      <c r="J951" s="201"/>
      <c r="K951" s="201"/>
      <c r="L951" s="201"/>
      <c r="M951" s="201"/>
      <c r="N951" s="201"/>
      <c r="O951" s="201"/>
      <c r="P951" s="201"/>
      <c r="Q951" s="201"/>
      <c r="R951" s="201"/>
    </row>
    <row r="952" spans="1:18">
      <c r="A952" s="173" t="str">
        <f t="shared" si="59"/>
        <v>22.1.2.891</v>
      </c>
      <c r="B952" s="173" t="str">
        <f t="shared" si="56"/>
        <v>22.1</v>
      </c>
      <c r="C952" s="173">
        <f t="shared" si="57"/>
        <v>2</v>
      </c>
      <c r="D952" s="173">
        <f t="shared" si="58"/>
        <v>891</v>
      </c>
      <c r="E952" s="204"/>
      <c r="F952" s="201"/>
      <c r="G952" s="201"/>
      <c r="H952" s="201"/>
      <c r="I952" s="201"/>
      <c r="J952" s="201"/>
      <c r="K952" s="201"/>
      <c r="L952" s="201"/>
      <c r="M952" s="201"/>
      <c r="N952" s="201"/>
      <c r="O952" s="201"/>
      <c r="P952" s="201"/>
      <c r="Q952" s="201"/>
      <c r="R952" s="201"/>
    </row>
    <row r="953" spans="1:18">
      <c r="A953" s="173" t="str">
        <f t="shared" si="59"/>
        <v>22.1.2.892</v>
      </c>
      <c r="B953" s="173" t="str">
        <f t="shared" si="56"/>
        <v>22.1</v>
      </c>
      <c r="C953" s="173">
        <f t="shared" si="57"/>
        <v>2</v>
      </c>
      <c r="D953" s="173">
        <f t="shared" si="58"/>
        <v>892</v>
      </c>
      <c r="E953" s="204"/>
      <c r="F953" s="201"/>
      <c r="G953" s="201"/>
      <c r="H953" s="201"/>
      <c r="I953" s="201"/>
      <c r="J953" s="201"/>
      <c r="K953" s="201"/>
      <c r="L953" s="201"/>
      <c r="M953" s="201"/>
      <c r="N953" s="201"/>
      <c r="O953" s="201"/>
      <c r="P953" s="201"/>
      <c r="Q953" s="201"/>
      <c r="R953" s="201"/>
    </row>
    <row r="954" spans="1:18">
      <c r="A954" s="173" t="str">
        <f t="shared" si="59"/>
        <v>22.1.2.893</v>
      </c>
      <c r="B954" s="173" t="str">
        <f t="shared" si="56"/>
        <v>22.1</v>
      </c>
      <c r="C954" s="173">
        <f t="shared" si="57"/>
        <v>2</v>
      </c>
      <c r="D954" s="173">
        <f t="shared" si="58"/>
        <v>893</v>
      </c>
      <c r="E954" s="204"/>
      <c r="F954" s="201"/>
      <c r="G954" s="201"/>
      <c r="H954" s="201"/>
      <c r="I954" s="201"/>
      <c r="J954" s="201"/>
      <c r="K954" s="201"/>
      <c r="L954" s="201"/>
      <c r="M954" s="201"/>
      <c r="N954" s="201"/>
      <c r="O954" s="201"/>
      <c r="P954" s="201"/>
      <c r="Q954" s="201"/>
      <c r="R954" s="201"/>
    </row>
    <row r="955" spans="1:18">
      <c r="A955" s="173" t="str">
        <f t="shared" si="59"/>
        <v>22.1.2.894</v>
      </c>
      <c r="B955" s="173" t="str">
        <f t="shared" si="56"/>
        <v>22.1</v>
      </c>
      <c r="C955" s="173">
        <f t="shared" si="57"/>
        <v>2</v>
      </c>
      <c r="D955" s="173">
        <f t="shared" si="58"/>
        <v>894</v>
      </c>
      <c r="E955" s="204"/>
      <c r="F955" s="201"/>
      <c r="G955" s="201"/>
      <c r="H955" s="201"/>
      <c r="I955" s="201"/>
      <c r="J955" s="201"/>
      <c r="K955" s="201"/>
      <c r="L955" s="201"/>
      <c r="M955" s="201"/>
      <c r="N955" s="201"/>
      <c r="O955" s="201"/>
      <c r="P955" s="201"/>
      <c r="Q955" s="201"/>
      <c r="R955" s="201"/>
    </row>
    <row r="956" spans="1:18">
      <c r="A956" s="173" t="str">
        <f t="shared" si="59"/>
        <v>22.1.2.895</v>
      </c>
      <c r="B956" s="173" t="str">
        <f t="shared" si="56"/>
        <v>22.1</v>
      </c>
      <c r="C956" s="173">
        <f t="shared" si="57"/>
        <v>2</v>
      </c>
      <c r="D956" s="173">
        <f t="shared" si="58"/>
        <v>895</v>
      </c>
      <c r="E956" s="204"/>
      <c r="F956" s="201"/>
      <c r="G956" s="201"/>
      <c r="H956" s="201"/>
      <c r="I956" s="201"/>
      <c r="J956" s="201"/>
      <c r="K956" s="201"/>
      <c r="L956" s="201"/>
      <c r="M956" s="201"/>
      <c r="N956" s="201"/>
      <c r="O956" s="201"/>
      <c r="P956" s="201"/>
      <c r="Q956" s="201"/>
      <c r="R956" s="201"/>
    </row>
    <row r="957" spans="1:18">
      <c r="A957" s="173" t="str">
        <f t="shared" si="59"/>
        <v>22.1.2.896</v>
      </c>
      <c r="B957" s="173" t="str">
        <f t="shared" si="56"/>
        <v>22.1</v>
      </c>
      <c r="C957" s="173">
        <f t="shared" si="57"/>
        <v>2</v>
      </c>
      <c r="D957" s="173">
        <f t="shared" si="58"/>
        <v>896</v>
      </c>
      <c r="E957" s="204"/>
      <c r="F957" s="201"/>
      <c r="G957" s="201"/>
      <c r="H957" s="201"/>
      <c r="I957" s="201"/>
      <c r="J957" s="201"/>
      <c r="K957" s="201"/>
      <c r="L957" s="201"/>
      <c r="M957" s="201"/>
      <c r="N957" s="201"/>
      <c r="O957" s="201"/>
      <c r="P957" s="201"/>
      <c r="Q957" s="201"/>
      <c r="R957" s="201"/>
    </row>
    <row r="958" spans="1:18">
      <c r="A958" s="173" t="str">
        <f t="shared" si="59"/>
        <v>22.1.2.897</v>
      </c>
      <c r="B958" s="173" t="str">
        <f t="shared" si="56"/>
        <v>22.1</v>
      </c>
      <c r="C958" s="173">
        <f t="shared" si="57"/>
        <v>2</v>
      </c>
      <c r="D958" s="173">
        <f t="shared" si="58"/>
        <v>897</v>
      </c>
      <c r="E958" s="204"/>
      <c r="F958" s="201"/>
      <c r="G958" s="201"/>
      <c r="H958" s="201"/>
      <c r="I958" s="201"/>
      <c r="J958" s="201"/>
      <c r="K958" s="201"/>
      <c r="L958" s="201"/>
      <c r="M958" s="201"/>
      <c r="N958" s="201"/>
      <c r="O958" s="201"/>
      <c r="P958" s="201"/>
      <c r="Q958" s="201"/>
      <c r="R958" s="201"/>
    </row>
    <row r="959" spans="1:18">
      <c r="A959" s="173" t="str">
        <f t="shared" si="59"/>
        <v>22.1.2.898</v>
      </c>
      <c r="B959" s="173" t="str">
        <f t="shared" si="56"/>
        <v>22.1</v>
      </c>
      <c r="C959" s="173">
        <f t="shared" si="57"/>
        <v>2</v>
      </c>
      <c r="D959" s="173">
        <f t="shared" si="58"/>
        <v>898</v>
      </c>
      <c r="E959" s="204"/>
      <c r="F959" s="201"/>
      <c r="G959" s="201"/>
      <c r="H959" s="201"/>
      <c r="I959" s="201"/>
      <c r="J959" s="201"/>
      <c r="K959" s="201"/>
      <c r="L959" s="201"/>
      <c r="M959" s="201"/>
      <c r="N959" s="201"/>
      <c r="O959" s="201"/>
      <c r="P959" s="201"/>
      <c r="Q959" s="201"/>
      <c r="R959" s="201"/>
    </row>
    <row r="960" spans="1:18">
      <c r="A960" s="173" t="str">
        <f t="shared" si="59"/>
        <v>22.1.2.899</v>
      </c>
      <c r="B960" s="173" t="str">
        <f t="shared" ref="B960:B1023" si="60">+B959</f>
        <v>22.1</v>
      </c>
      <c r="C960" s="173">
        <f t="shared" ref="C960:C1023" si="61">+C959</f>
        <v>2</v>
      </c>
      <c r="D960" s="173">
        <f t="shared" ref="D960:D1023" si="62">+D959+1</f>
        <v>899</v>
      </c>
      <c r="E960" s="204"/>
      <c r="F960" s="201"/>
      <c r="G960" s="201"/>
      <c r="H960" s="201"/>
      <c r="I960" s="201"/>
      <c r="J960" s="201"/>
      <c r="K960" s="201"/>
      <c r="L960" s="201"/>
      <c r="M960" s="201"/>
      <c r="N960" s="201"/>
      <c r="O960" s="201"/>
      <c r="P960" s="201"/>
      <c r="Q960" s="201"/>
      <c r="R960" s="201"/>
    </row>
    <row r="961" spans="1:18">
      <c r="A961" s="173" t="str">
        <f t="shared" si="59"/>
        <v>22.1.2.900</v>
      </c>
      <c r="B961" s="173" t="str">
        <f t="shared" si="60"/>
        <v>22.1</v>
      </c>
      <c r="C961" s="173">
        <f t="shared" si="61"/>
        <v>2</v>
      </c>
      <c r="D961" s="173">
        <f t="shared" si="62"/>
        <v>900</v>
      </c>
      <c r="E961" s="204"/>
      <c r="F961" s="201"/>
      <c r="G961" s="201"/>
      <c r="H961" s="201"/>
      <c r="I961" s="201"/>
      <c r="J961" s="201"/>
      <c r="K961" s="201"/>
      <c r="L961" s="201"/>
      <c r="M961" s="201"/>
      <c r="N961" s="201"/>
      <c r="O961" s="201"/>
      <c r="P961" s="201"/>
      <c r="Q961" s="201"/>
      <c r="R961" s="201"/>
    </row>
    <row r="962" spans="1:18">
      <c r="A962" s="173" t="str">
        <f t="shared" si="59"/>
        <v>22.1.2.901</v>
      </c>
      <c r="B962" s="173" t="str">
        <f t="shared" si="60"/>
        <v>22.1</v>
      </c>
      <c r="C962" s="173">
        <f t="shared" si="61"/>
        <v>2</v>
      </c>
      <c r="D962" s="173">
        <f t="shared" si="62"/>
        <v>901</v>
      </c>
      <c r="E962" s="204"/>
      <c r="F962" s="201"/>
      <c r="G962" s="201"/>
      <c r="H962" s="201"/>
      <c r="I962" s="201"/>
      <c r="J962" s="201"/>
      <c r="K962" s="201"/>
      <c r="L962" s="201"/>
      <c r="M962" s="201"/>
      <c r="N962" s="201"/>
      <c r="O962" s="201"/>
      <c r="P962" s="201"/>
      <c r="Q962" s="201"/>
      <c r="R962" s="201"/>
    </row>
    <row r="963" spans="1:18">
      <c r="A963" s="173" t="str">
        <f t="shared" si="59"/>
        <v>22.1.2.902</v>
      </c>
      <c r="B963" s="173" t="str">
        <f t="shared" si="60"/>
        <v>22.1</v>
      </c>
      <c r="C963" s="173">
        <f t="shared" si="61"/>
        <v>2</v>
      </c>
      <c r="D963" s="173">
        <f t="shared" si="62"/>
        <v>902</v>
      </c>
      <c r="E963" s="204"/>
      <c r="F963" s="201"/>
      <c r="G963" s="201"/>
      <c r="H963" s="201"/>
      <c r="I963" s="201"/>
      <c r="J963" s="201"/>
      <c r="K963" s="201"/>
      <c r="L963" s="201"/>
      <c r="M963" s="201"/>
      <c r="N963" s="201"/>
      <c r="O963" s="201"/>
      <c r="P963" s="201"/>
      <c r="Q963" s="201"/>
      <c r="R963" s="201"/>
    </row>
    <row r="964" spans="1:18">
      <c r="A964" s="173" t="str">
        <f t="shared" si="59"/>
        <v>22.1.2.903</v>
      </c>
      <c r="B964" s="173" t="str">
        <f t="shared" si="60"/>
        <v>22.1</v>
      </c>
      <c r="C964" s="173">
        <f t="shared" si="61"/>
        <v>2</v>
      </c>
      <c r="D964" s="173">
        <f t="shared" si="62"/>
        <v>903</v>
      </c>
      <c r="E964" s="204"/>
      <c r="F964" s="201"/>
      <c r="G964" s="201"/>
      <c r="H964" s="201"/>
      <c r="I964" s="201"/>
      <c r="J964" s="201"/>
      <c r="K964" s="201"/>
      <c r="L964" s="201"/>
      <c r="M964" s="201"/>
      <c r="N964" s="201"/>
      <c r="O964" s="201"/>
      <c r="P964" s="201"/>
      <c r="Q964" s="201"/>
      <c r="R964" s="201"/>
    </row>
    <row r="965" spans="1:18">
      <c r="A965" s="173" t="str">
        <f t="shared" si="59"/>
        <v>22.1.2.904</v>
      </c>
      <c r="B965" s="173" t="str">
        <f t="shared" si="60"/>
        <v>22.1</v>
      </c>
      <c r="C965" s="173">
        <f t="shared" si="61"/>
        <v>2</v>
      </c>
      <c r="D965" s="173">
        <f t="shared" si="62"/>
        <v>904</v>
      </c>
      <c r="E965" s="204"/>
      <c r="F965" s="201"/>
      <c r="G965" s="201"/>
      <c r="H965" s="201"/>
      <c r="I965" s="201"/>
      <c r="J965" s="201"/>
      <c r="K965" s="201"/>
      <c r="L965" s="201"/>
      <c r="M965" s="201"/>
      <c r="N965" s="201"/>
      <c r="O965" s="201"/>
      <c r="P965" s="201"/>
      <c r="Q965" s="201"/>
      <c r="R965" s="201"/>
    </row>
    <row r="966" spans="1:18">
      <c r="A966" s="173" t="str">
        <f t="shared" si="59"/>
        <v>22.1.2.905</v>
      </c>
      <c r="B966" s="173" t="str">
        <f t="shared" si="60"/>
        <v>22.1</v>
      </c>
      <c r="C966" s="173">
        <f t="shared" si="61"/>
        <v>2</v>
      </c>
      <c r="D966" s="173">
        <f t="shared" si="62"/>
        <v>905</v>
      </c>
      <c r="E966" s="204"/>
      <c r="F966" s="201"/>
      <c r="G966" s="201"/>
      <c r="H966" s="201"/>
      <c r="I966" s="201"/>
      <c r="J966" s="201"/>
      <c r="K966" s="201"/>
      <c r="L966" s="201"/>
      <c r="M966" s="201"/>
      <c r="N966" s="201"/>
      <c r="O966" s="201"/>
      <c r="P966" s="201"/>
      <c r="Q966" s="201"/>
      <c r="R966" s="201"/>
    </row>
    <row r="967" spans="1:18">
      <c r="A967" s="173" t="str">
        <f t="shared" si="59"/>
        <v>22.1.2.906</v>
      </c>
      <c r="B967" s="173" t="str">
        <f t="shared" si="60"/>
        <v>22.1</v>
      </c>
      <c r="C967" s="173">
        <f t="shared" si="61"/>
        <v>2</v>
      </c>
      <c r="D967" s="173">
        <f t="shared" si="62"/>
        <v>906</v>
      </c>
      <c r="E967" s="204"/>
      <c r="F967" s="201"/>
      <c r="G967" s="201"/>
      <c r="H967" s="201"/>
      <c r="I967" s="201"/>
      <c r="J967" s="201"/>
      <c r="K967" s="201"/>
      <c r="L967" s="201"/>
      <c r="M967" s="201"/>
      <c r="N967" s="201"/>
      <c r="O967" s="201"/>
      <c r="P967" s="201"/>
      <c r="Q967" s="201"/>
      <c r="R967" s="201"/>
    </row>
    <row r="968" spans="1:18">
      <c r="A968" s="173" t="str">
        <f t="shared" si="59"/>
        <v>22.1.2.907</v>
      </c>
      <c r="B968" s="173" t="str">
        <f t="shared" si="60"/>
        <v>22.1</v>
      </c>
      <c r="C968" s="173">
        <f t="shared" si="61"/>
        <v>2</v>
      </c>
      <c r="D968" s="173">
        <f t="shared" si="62"/>
        <v>907</v>
      </c>
      <c r="E968" s="204"/>
      <c r="F968" s="201"/>
      <c r="G968" s="201"/>
      <c r="H968" s="201"/>
      <c r="I968" s="201"/>
      <c r="J968" s="201"/>
      <c r="K968" s="201"/>
      <c r="L968" s="201"/>
      <c r="M968" s="201"/>
      <c r="N968" s="201"/>
      <c r="O968" s="201"/>
      <c r="P968" s="201"/>
      <c r="Q968" s="201"/>
      <c r="R968" s="201"/>
    </row>
    <row r="969" spans="1:18">
      <c r="A969" s="173" t="str">
        <f t="shared" si="59"/>
        <v>22.1.2.908</v>
      </c>
      <c r="B969" s="173" t="str">
        <f t="shared" si="60"/>
        <v>22.1</v>
      </c>
      <c r="C969" s="173">
        <f t="shared" si="61"/>
        <v>2</v>
      </c>
      <c r="D969" s="173">
        <f t="shared" si="62"/>
        <v>908</v>
      </c>
      <c r="E969" s="204"/>
      <c r="F969" s="201"/>
      <c r="G969" s="201"/>
      <c r="H969" s="201"/>
      <c r="I969" s="201"/>
      <c r="J969" s="201"/>
      <c r="K969" s="201"/>
      <c r="L969" s="201"/>
      <c r="M969" s="201"/>
      <c r="N969" s="201"/>
      <c r="O969" s="201"/>
      <c r="P969" s="201"/>
      <c r="Q969" s="201"/>
      <c r="R969" s="201"/>
    </row>
    <row r="970" spans="1:18">
      <c r="A970" s="173" t="str">
        <f t="shared" si="59"/>
        <v>22.1.2.909</v>
      </c>
      <c r="B970" s="173" t="str">
        <f t="shared" si="60"/>
        <v>22.1</v>
      </c>
      <c r="C970" s="173">
        <f t="shared" si="61"/>
        <v>2</v>
      </c>
      <c r="D970" s="173">
        <f t="shared" si="62"/>
        <v>909</v>
      </c>
      <c r="E970" s="204"/>
      <c r="F970" s="201"/>
      <c r="G970" s="201"/>
      <c r="H970" s="201"/>
      <c r="I970" s="201"/>
      <c r="J970" s="201"/>
      <c r="K970" s="201"/>
      <c r="L970" s="201"/>
      <c r="M970" s="201"/>
      <c r="N970" s="201"/>
      <c r="O970" s="201"/>
      <c r="P970" s="201"/>
      <c r="Q970" s="201"/>
      <c r="R970" s="201"/>
    </row>
    <row r="971" spans="1:18">
      <c r="A971" s="173" t="str">
        <f t="shared" si="59"/>
        <v>22.1.2.910</v>
      </c>
      <c r="B971" s="173" t="str">
        <f t="shared" si="60"/>
        <v>22.1</v>
      </c>
      <c r="C971" s="173">
        <f t="shared" si="61"/>
        <v>2</v>
      </c>
      <c r="D971" s="173">
        <f t="shared" si="62"/>
        <v>910</v>
      </c>
      <c r="E971" s="204"/>
      <c r="F971" s="201"/>
      <c r="G971" s="201"/>
      <c r="H971" s="201"/>
      <c r="I971" s="201"/>
      <c r="J971" s="201"/>
      <c r="K971" s="201"/>
      <c r="L971" s="201"/>
      <c r="M971" s="201"/>
      <c r="N971" s="201"/>
      <c r="O971" s="201"/>
      <c r="P971" s="201"/>
      <c r="Q971" s="201"/>
      <c r="R971" s="201"/>
    </row>
    <row r="972" spans="1:18">
      <c r="A972" s="173" t="str">
        <f t="shared" si="59"/>
        <v>22.1.2.911</v>
      </c>
      <c r="B972" s="173" t="str">
        <f t="shared" si="60"/>
        <v>22.1</v>
      </c>
      <c r="C972" s="173">
        <f t="shared" si="61"/>
        <v>2</v>
      </c>
      <c r="D972" s="173">
        <f t="shared" si="62"/>
        <v>911</v>
      </c>
      <c r="E972" s="204"/>
      <c r="F972" s="201"/>
      <c r="G972" s="201"/>
      <c r="H972" s="201"/>
      <c r="I972" s="201"/>
      <c r="J972" s="201"/>
      <c r="K972" s="201"/>
      <c r="L972" s="201"/>
      <c r="M972" s="201"/>
      <c r="N972" s="201"/>
      <c r="O972" s="201"/>
      <c r="P972" s="201"/>
      <c r="Q972" s="201"/>
      <c r="R972" s="201"/>
    </row>
    <row r="973" spans="1:18">
      <c r="A973" s="173" t="str">
        <f t="shared" si="59"/>
        <v>22.1.2.912</v>
      </c>
      <c r="B973" s="173" t="str">
        <f t="shared" si="60"/>
        <v>22.1</v>
      </c>
      <c r="C973" s="173">
        <f t="shared" si="61"/>
        <v>2</v>
      </c>
      <c r="D973" s="173">
        <f t="shared" si="62"/>
        <v>912</v>
      </c>
      <c r="E973" s="204"/>
      <c r="F973" s="201"/>
      <c r="G973" s="201"/>
      <c r="H973" s="201"/>
      <c r="I973" s="201"/>
      <c r="J973" s="201"/>
      <c r="K973" s="201"/>
      <c r="L973" s="201"/>
      <c r="M973" s="201"/>
      <c r="N973" s="201"/>
      <c r="O973" s="201"/>
      <c r="P973" s="201"/>
      <c r="Q973" s="201"/>
      <c r="R973" s="201"/>
    </row>
    <row r="974" spans="1:18">
      <c r="A974" s="173" t="str">
        <f t="shared" si="59"/>
        <v>22.1.2.913</v>
      </c>
      <c r="B974" s="173" t="str">
        <f t="shared" si="60"/>
        <v>22.1</v>
      </c>
      <c r="C974" s="173">
        <f t="shared" si="61"/>
        <v>2</v>
      </c>
      <c r="D974" s="173">
        <f t="shared" si="62"/>
        <v>913</v>
      </c>
      <c r="E974" s="204"/>
      <c r="F974" s="201"/>
      <c r="G974" s="201"/>
      <c r="H974" s="201"/>
      <c r="I974" s="201"/>
      <c r="J974" s="201"/>
      <c r="K974" s="201"/>
      <c r="L974" s="201"/>
      <c r="M974" s="201"/>
      <c r="N974" s="201"/>
      <c r="O974" s="201"/>
      <c r="P974" s="201"/>
      <c r="Q974" s="201"/>
      <c r="R974" s="201"/>
    </row>
    <row r="975" spans="1:18">
      <c r="A975" s="173" t="str">
        <f t="shared" si="59"/>
        <v>22.1.2.914</v>
      </c>
      <c r="B975" s="173" t="str">
        <f t="shared" si="60"/>
        <v>22.1</v>
      </c>
      <c r="C975" s="173">
        <f t="shared" si="61"/>
        <v>2</v>
      </c>
      <c r="D975" s="173">
        <f t="shared" si="62"/>
        <v>914</v>
      </c>
      <c r="E975" s="204"/>
      <c r="F975" s="201"/>
      <c r="G975" s="201"/>
      <c r="H975" s="201"/>
      <c r="I975" s="201"/>
      <c r="J975" s="201"/>
      <c r="K975" s="201"/>
      <c r="L975" s="201"/>
      <c r="M975" s="201"/>
      <c r="N975" s="201"/>
      <c r="O975" s="201"/>
      <c r="P975" s="201"/>
      <c r="Q975" s="201"/>
      <c r="R975" s="201"/>
    </row>
    <row r="976" spans="1:18">
      <c r="A976" s="173" t="str">
        <f t="shared" si="59"/>
        <v>22.1.2.915</v>
      </c>
      <c r="B976" s="173" t="str">
        <f t="shared" si="60"/>
        <v>22.1</v>
      </c>
      <c r="C976" s="173">
        <f t="shared" si="61"/>
        <v>2</v>
      </c>
      <c r="D976" s="173">
        <f t="shared" si="62"/>
        <v>915</v>
      </c>
      <c r="E976" s="204"/>
      <c r="F976" s="201"/>
      <c r="G976" s="201"/>
      <c r="H976" s="201"/>
      <c r="I976" s="201"/>
      <c r="J976" s="201"/>
      <c r="K976" s="201"/>
      <c r="L976" s="201"/>
      <c r="M976" s="201"/>
      <c r="N976" s="201"/>
      <c r="O976" s="201"/>
      <c r="P976" s="201"/>
      <c r="Q976" s="201"/>
      <c r="R976" s="201"/>
    </row>
    <row r="977" spans="1:18">
      <c r="A977" s="173" t="str">
        <f t="shared" ref="A977:A1024" si="63">CONCATENATE(B977,".",C977,".",D977)</f>
        <v>22.1.2.916</v>
      </c>
      <c r="B977" s="173" t="str">
        <f t="shared" si="60"/>
        <v>22.1</v>
      </c>
      <c r="C977" s="173">
        <f t="shared" si="61"/>
        <v>2</v>
      </c>
      <c r="D977" s="173">
        <f t="shared" si="62"/>
        <v>916</v>
      </c>
      <c r="E977" s="204"/>
      <c r="F977" s="201"/>
      <c r="G977" s="201"/>
      <c r="H977" s="201"/>
      <c r="I977" s="201"/>
      <c r="J977" s="201"/>
      <c r="K977" s="201"/>
      <c r="L977" s="201"/>
      <c r="M977" s="201"/>
      <c r="N977" s="201"/>
      <c r="O977" s="201"/>
      <c r="P977" s="201"/>
      <c r="Q977" s="201"/>
      <c r="R977" s="201"/>
    </row>
    <row r="978" spans="1:18">
      <c r="A978" s="173" t="str">
        <f t="shared" si="63"/>
        <v>22.1.2.917</v>
      </c>
      <c r="B978" s="173" t="str">
        <f t="shared" si="60"/>
        <v>22.1</v>
      </c>
      <c r="C978" s="173">
        <f t="shared" si="61"/>
        <v>2</v>
      </c>
      <c r="D978" s="173">
        <f t="shared" si="62"/>
        <v>917</v>
      </c>
      <c r="E978" s="204"/>
      <c r="F978" s="201"/>
      <c r="G978" s="201"/>
      <c r="H978" s="201"/>
      <c r="I978" s="201"/>
      <c r="J978" s="201"/>
      <c r="K978" s="201"/>
      <c r="L978" s="201"/>
      <c r="M978" s="201"/>
      <c r="N978" s="201"/>
      <c r="O978" s="201"/>
      <c r="P978" s="201"/>
      <c r="Q978" s="201"/>
      <c r="R978" s="201"/>
    </row>
    <row r="979" spans="1:18">
      <c r="A979" s="173" t="str">
        <f t="shared" si="63"/>
        <v>22.1.2.918</v>
      </c>
      <c r="B979" s="173" t="str">
        <f t="shared" si="60"/>
        <v>22.1</v>
      </c>
      <c r="C979" s="173">
        <f t="shared" si="61"/>
        <v>2</v>
      </c>
      <c r="D979" s="173">
        <f t="shared" si="62"/>
        <v>918</v>
      </c>
      <c r="E979" s="204"/>
      <c r="F979" s="201"/>
      <c r="G979" s="201"/>
      <c r="H979" s="201"/>
      <c r="I979" s="201"/>
      <c r="J979" s="201"/>
      <c r="K979" s="201"/>
      <c r="L979" s="201"/>
      <c r="M979" s="201"/>
      <c r="N979" s="201"/>
      <c r="O979" s="201"/>
      <c r="P979" s="201"/>
      <c r="Q979" s="201"/>
      <c r="R979" s="201"/>
    </row>
    <row r="980" spans="1:18">
      <c r="A980" s="173" t="str">
        <f t="shared" si="63"/>
        <v>22.1.2.919</v>
      </c>
      <c r="B980" s="173" t="str">
        <f t="shared" si="60"/>
        <v>22.1</v>
      </c>
      <c r="C980" s="173">
        <f t="shared" si="61"/>
        <v>2</v>
      </c>
      <c r="D980" s="173">
        <f t="shared" si="62"/>
        <v>919</v>
      </c>
      <c r="E980" s="204"/>
      <c r="F980" s="201"/>
      <c r="G980" s="201"/>
      <c r="H980" s="201"/>
      <c r="I980" s="201"/>
      <c r="J980" s="201"/>
      <c r="K980" s="201"/>
      <c r="L980" s="201"/>
      <c r="M980" s="201"/>
      <c r="N980" s="201"/>
      <c r="O980" s="201"/>
      <c r="P980" s="201"/>
      <c r="Q980" s="201"/>
      <c r="R980" s="201"/>
    </row>
    <row r="981" spans="1:18">
      <c r="A981" s="173" t="str">
        <f t="shared" si="63"/>
        <v>22.1.2.920</v>
      </c>
      <c r="B981" s="173" t="str">
        <f t="shared" si="60"/>
        <v>22.1</v>
      </c>
      <c r="C981" s="173">
        <f t="shared" si="61"/>
        <v>2</v>
      </c>
      <c r="D981" s="173">
        <f t="shared" si="62"/>
        <v>920</v>
      </c>
      <c r="E981" s="204"/>
      <c r="F981" s="201"/>
      <c r="G981" s="201"/>
      <c r="H981" s="201"/>
      <c r="I981" s="201"/>
      <c r="J981" s="201"/>
      <c r="K981" s="201"/>
      <c r="L981" s="201"/>
      <c r="M981" s="201"/>
      <c r="N981" s="201"/>
      <c r="O981" s="201"/>
      <c r="P981" s="201"/>
      <c r="Q981" s="201"/>
      <c r="R981" s="201"/>
    </row>
    <row r="982" spans="1:18">
      <c r="A982" s="173" t="str">
        <f t="shared" si="63"/>
        <v>22.1.2.921</v>
      </c>
      <c r="B982" s="173" t="str">
        <f t="shared" si="60"/>
        <v>22.1</v>
      </c>
      <c r="C982" s="173">
        <f t="shared" si="61"/>
        <v>2</v>
      </c>
      <c r="D982" s="173">
        <f t="shared" si="62"/>
        <v>921</v>
      </c>
      <c r="E982" s="204"/>
      <c r="F982" s="201"/>
      <c r="G982" s="201"/>
      <c r="H982" s="201"/>
      <c r="I982" s="201"/>
      <c r="J982" s="201"/>
      <c r="K982" s="201"/>
      <c r="L982" s="201"/>
      <c r="M982" s="201"/>
      <c r="N982" s="201"/>
      <c r="O982" s="201"/>
      <c r="P982" s="201"/>
      <c r="Q982" s="201"/>
      <c r="R982" s="201"/>
    </row>
    <row r="983" spans="1:18">
      <c r="A983" s="173" t="str">
        <f t="shared" si="63"/>
        <v>22.1.2.922</v>
      </c>
      <c r="B983" s="173" t="str">
        <f t="shared" si="60"/>
        <v>22.1</v>
      </c>
      <c r="C983" s="173">
        <f t="shared" si="61"/>
        <v>2</v>
      </c>
      <c r="D983" s="173">
        <f t="shared" si="62"/>
        <v>922</v>
      </c>
      <c r="E983" s="204"/>
      <c r="F983" s="201"/>
      <c r="G983" s="201"/>
      <c r="H983" s="201"/>
      <c r="I983" s="201"/>
      <c r="J983" s="201"/>
      <c r="K983" s="201"/>
      <c r="L983" s="201"/>
      <c r="M983" s="201"/>
      <c r="N983" s="201"/>
      <c r="O983" s="201"/>
      <c r="P983" s="201"/>
      <c r="Q983" s="201"/>
      <c r="R983" s="201"/>
    </row>
    <row r="984" spans="1:18">
      <c r="A984" s="173" t="str">
        <f t="shared" si="63"/>
        <v>22.1.2.923</v>
      </c>
      <c r="B984" s="173" t="str">
        <f t="shared" si="60"/>
        <v>22.1</v>
      </c>
      <c r="C984" s="173">
        <f t="shared" si="61"/>
        <v>2</v>
      </c>
      <c r="D984" s="173">
        <f t="shared" si="62"/>
        <v>923</v>
      </c>
      <c r="E984" s="204"/>
      <c r="F984" s="201"/>
      <c r="G984" s="201"/>
      <c r="H984" s="201"/>
      <c r="I984" s="201"/>
      <c r="J984" s="201"/>
      <c r="K984" s="201"/>
      <c r="L984" s="201"/>
      <c r="M984" s="201"/>
      <c r="N984" s="201"/>
      <c r="O984" s="201"/>
      <c r="P984" s="201"/>
      <c r="Q984" s="201"/>
      <c r="R984" s="201"/>
    </row>
    <row r="985" spans="1:18">
      <c r="A985" s="173" t="str">
        <f t="shared" si="63"/>
        <v>22.1.2.924</v>
      </c>
      <c r="B985" s="173" t="str">
        <f t="shared" si="60"/>
        <v>22.1</v>
      </c>
      <c r="C985" s="173">
        <f t="shared" si="61"/>
        <v>2</v>
      </c>
      <c r="D985" s="173">
        <f t="shared" si="62"/>
        <v>924</v>
      </c>
      <c r="E985" s="204"/>
      <c r="F985" s="201"/>
      <c r="G985" s="201"/>
      <c r="H985" s="201"/>
      <c r="I985" s="201"/>
      <c r="J985" s="201"/>
      <c r="K985" s="201"/>
      <c r="L985" s="201"/>
      <c r="M985" s="201"/>
      <c r="N985" s="201"/>
      <c r="O985" s="201"/>
      <c r="P985" s="201"/>
      <c r="Q985" s="201"/>
      <c r="R985" s="201"/>
    </row>
    <row r="986" spans="1:18">
      <c r="A986" s="173" t="str">
        <f t="shared" si="63"/>
        <v>22.1.2.925</v>
      </c>
      <c r="B986" s="173" t="str">
        <f t="shared" si="60"/>
        <v>22.1</v>
      </c>
      <c r="C986" s="173">
        <f t="shared" si="61"/>
        <v>2</v>
      </c>
      <c r="D986" s="173">
        <f t="shared" si="62"/>
        <v>925</v>
      </c>
      <c r="E986" s="204"/>
      <c r="F986" s="201"/>
      <c r="G986" s="201"/>
      <c r="H986" s="201"/>
      <c r="I986" s="201"/>
      <c r="J986" s="201"/>
      <c r="K986" s="201"/>
      <c r="L986" s="201"/>
      <c r="M986" s="201"/>
      <c r="N986" s="201"/>
      <c r="O986" s="201"/>
      <c r="P986" s="201"/>
      <c r="Q986" s="201"/>
      <c r="R986" s="201"/>
    </row>
    <row r="987" spans="1:18">
      <c r="A987" s="173" t="str">
        <f t="shared" si="63"/>
        <v>22.1.2.926</v>
      </c>
      <c r="B987" s="173" t="str">
        <f t="shared" si="60"/>
        <v>22.1</v>
      </c>
      <c r="C987" s="173">
        <f t="shared" si="61"/>
        <v>2</v>
      </c>
      <c r="D987" s="173">
        <f t="shared" si="62"/>
        <v>926</v>
      </c>
      <c r="E987" s="204"/>
      <c r="F987" s="201"/>
      <c r="G987" s="201"/>
      <c r="H987" s="201"/>
      <c r="I987" s="201"/>
      <c r="J987" s="201"/>
      <c r="K987" s="201"/>
      <c r="L987" s="201"/>
      <c r="M987" s="201"/>
      <c r="N987" s="201"/>
      <c r="O987" s="201"/>
      <c r="P987" s="201"/>
      <c r="Q987" s="201"/>
      <c r="R987" s="201"/>
    </row>
    <row r="988" spans="1:18">
      <c r="A988" s="173" t="str">
        <f t="shared" si="63"/>
        <v>22.1.2.927</v>
      </c>
      <c r="B988" s="173" t="str">
        <f t="shared" si="60"/>
        <v>22.1</v>
      </c>
      <c r="C988" s="173">
        <f t="shared" si="61"/>
        <v>2</v>
      </c>
      <c r="D988" s="173">
        <f t="shared" si="62"/>
        <v>927</v>
      </c>
      <c r="E988" s="204"/>
      <c r="F988" s="201"/>
      <c r="G988" s="201"/>
      <c r="H988" s="201"/>
      <c r="I988" s="201"/>
      <c r="J988" s="201"/>
      <c r="K988" s="201"/>
      <c r="L988" s="201"/>
      <c r="M988" s="201"/>
      <c r="N988" s="201"/>
      <c r="O988" s="201"/>
      <c r="P988" s="201"/>
      <c r="Q988" s="201"/>
      <c r="R988" s="201"/>
    </row>
    <row r="989" spans="1:18">
      <c r="A989" s="173" t="str">
        <f t="shared" si="63"/>
        <v>22.1.2.928</v>
      </c>
      <c r="B989" s="173" t="str">
        <f t="shared" si="60"/>
        <v>22.1</v>
      </c>
      <c r="C989" s="173">
        <f t="shared" si="61"/>
        <v>2</v>
      </c>
      <c r="D989" s="173">
        <f t="shared" si="62"/>
        <v>928</v>
      </c>
      <c r="E989" s="204"/>
      <c r="F989" s="201"/>
      <c r="G989" s="201"/>
      <c r="H989" s="201"/>
      <c r="I989" s="201"/>
      <c r="J989" s="201"/>
      <c r="K989" s="201"/>
      <c r="L989" s="201"/>
      <c r="M989" s="201"/>
      <c r="N989" s="201"/>
      <c r="O989" s="201"/>
      <c r="P989" s="201"/>
      <c r="Q989" s="201"/>
      <c r="R989" s="201"/>
    </row>
    <row r="990" spans="1:18">
      <c r="A990" s="173" t="str">
        <f t="shared" si="63"/>
        <v>22.1.2.929</v>
      </c>
      <c r="B990" s="173" t="str">
        <f t="shared" si="60"/>
        <v>22.1</v>
      </c>
      <c r="C990" s="173">
        <f t="shared" si="61"/>
        <v>2</v>
      </c>
      <c r="D990" s="173">
        <f t="shared" si="62"/>
        <v>929</v>
      </c>
      <c r="E990" s="204"/>
      <c r="F990" s="201"/>
      <c r="G990" s="201"/>
      <c r="H990" s="201"/>
      <c r="I990" s="201"/>
      <c r="J990" s="201"/>
      <c r="K990" s="201"/>
      <c r="L990" s="201"/>
      <c r="M990" s="201"/>
      <c r="N990" s="201"/>
      <c r="O990" s="201"/>
      <c r="P990" s="201"/>
      <c r="Q990" s="201"/>
      <c r="R990" s="201"/>
    </row>
    <row r="991" spans="1:18">
      <c r="A991" s="173" t="str">
        <f t="shared" si="63"/>
        <v>22.1.2.930</v>
      </c>
      <c r="B991" s="173" t="str">
        <f t="shared" si="60"/>
        <v>22.1</v>
      </c>
      <c r="C991" s="173">
        <f t="shared" si="61"/>
        <v>2</v>
      </c>
      <c r="D991" s="173">
        <f t="shared" si="62"/>
        <v>930</v>
      </c>
      <c r="E991" s="204"/>
      <c r="F991" s="201"/>
      <c r="G991" s="201"/>
      <c r="H991" s="201"/>
      <c r="I991" s="201"/>
      <c r="J991" s="201"/>
      <c r="K991" s="201"/>
      <c r="L991" s="201"/>
      <c r="M991" s="201"/>
      <c r="N991" s="201"/>
      <c r="O991" s="201"/>
      <c r="P991" s="201"/>
      <c r="Q991" s="201"/>
      <c r="R991" s="201"/>
    </row>
    <row r="992" spans="1:18">
      <c r="A992" s="173" t="str">
        <f t="shared" si="63"/>
        <v>22.1.2.931</v>
      </c>
      <c r="B992" s="173" t="str">
        <f t="shared" si="60"/>
        <v>22.1</v>
      </c>
      <c r="C992" s="173">
        <f t="shared" si="61"/>
        <v>2</v>
      </c>
      <c r="D992" s="173">
        <f t="shared" si="62"/>
        <v>931</v>
      </c>
      <c r="E992" s="204"/>
      <c r="F992" s="201"/>
      <c r="G992" s="201"/>
      <c r="H992" s="201"/>
      <c r="I992" s="201"/>
      <c r="J992" s="201"/>
      <c r="K992" s="201"/>
      <c r="L992" s="201"/>
      <c r="M992" s="201"/>
      <c r="N992" s="201"/>
      <c r="O992" s="201"/>
      <c r="P992" s="201"/>
      <c r="Q992" s="201"/>
      <c r="R992" s="201"/>
    </row>
    <row r="993" spans="1:18">
      <c r="A993" s="173" t="str">
        <f t="shared" si="63"/>
        <v>22.1.2.932</v>
      </c>
      <c r="B993" s="173" t="str">
        <f t="shared" si="60"/>
        <v>22.1</v>
      </c>
      <c r="C993" s="173">
        <f t="shared" si="61"/>
        <v>2</v>
      </c>
      <c r="D993" s="173">
        <f t="shared" si="62"/>
        <v>932</v>
      </c>
      <c r="E993" s="204"/>
      <c r="F993" s="201"/>
      <c r="G993" s="201"/>
      <c r="H993" s="201"/>
      <c r="I993" s="201"/>
      <c r="J993" s="201"/>
      <c r="K993" s="201"/>
      <c r="L993" s="201"/>
      <c r="M993" s="201"/>
      <c r="N993" s="201"/>
      <c r="O993" s="201"/>
      <c r="P993" s="201"/>
      <c r="Q993" s="201"/>
      <c r="R993" s="201"/>
    </row>
    <row r="994" spans="1:18">
      <c r="A994" s="173" t="str">
        <f t="shared" si="63"/>
        <v>22.1.2.933</v>
      </c>
      <c r="B994" s="173" t="str">
        <f t="shared" si="60"/>
        <v>22.1</v>
      </c>
      <c r="C994" s="173">
        <f t="shared" si="61"/>
        <v>2</v>
      </c>
      <c r="D994" s="173">
        <f t="shared" si="62"/>
        <v>933</v>
      </c>
      <c r="E994" s="204"/>
      <c r="F994" s="201"/>
      <c r="G994" s="201"/>
      <c r="H994" s="201"/>
      <c r="I994" s="201"/>
      <c r="J994" s="201"/>
      <c r="K994" s="201"/>
      <c r="L994" s="201"/>
      <c r="M994" s="201"/>
      <c r="N994" s="201"/>
      <c r="O994" s="201"/>
      <c r="P994" s="201"/>
      <c r="Q994" s="201"/>
      <c r="R994" s="201"/>
    </row>
    <row r="995" spans="1:18">
      <c r="A995" s="173" t="str">
        <f t="shared" si="63"/>
        <v>22.1.2.934</v>
      </c>
      <c r="B995" s="173" t="str">
        <f t="shared" si="60"/>
        <v>22.1</v>
      </c>
      <c r="C995" s="173">
        <f t="shared" si="61"/>
        <v>2</v>
      </c>
      <c r="D995" s="173">
        <f t="shared" si="62"/>
        <v>934</v>
      </c>
      <c r="E995" s="204"/>
      <c r="F995" s="201"/>
      <c r="G995" s="201"/>
      <c r="H995" s="201"/>
      <c r="I995" s="201"/>
      <c r="J995" s="201"/>
      <c r="K995" s="201"/>
      <c r="L995" s="201"/>
      <c r="M995" s="201"/>
      <c r="N995" s="201"/>
      <c r="O995" s="201"/>
      <c r="P995" s="201"/>
      <c r="Q995" s="201"/>
      <c r="R995" s="201"/>
    </row>
    <row r="996" spans="1:18">
      <c r="A996" s="173" t="str">
        <f t="shared" si="63"/>
        <v>22.1.2.935</v>
      </c>
      <c r="B996" s="173" t="str">
        <f t="shared" si="60"/>
        <v>22.1</v>
      </c>
      <c r="C996" s="173">
        <f t="shared" si="61"/>
        <v>2</v>
      </c>
      <c r="D996" s="173">
        <f t="shared" si="62"/>
        <v>935</v>
      </c>
      <c r="E996" s="204"/>
      <c r="F996" s="201"/>
      <c r="G996" s="201"/>
      <c r="H996" s="201"/>
      <c r="I996" s="201"/>
      <c r="J996" s="201"/>
      <c r="K996" s="201"/>
      <c r="L996" s="201"/>
      <c r="M996" s="201"/>
      <c r="N996" s="201"/>
      <c r="O996" s="201"/>
      <c r="P996" s="201"/>
      <c r="Q996" s="201"/>
      <c r="R996" s="201"/>
    </row>
    <row r="997" spans="1:18">
      <c r="A997" s="173" t="str">
        <f t="shared" si="63"/>
        <v>22.1.2.936</v>
      </c>
      <c r="B997" s="173" t="str">
        <f t="shared" si="60"/>
        <v>22.1</v>
      </c>
      <c r="C997" s="173">
        <f t="shared" si="61"/>
        <v>2</v>
      </c>
      <c r="D997" s="173">
        <f t="shared" si="62"/>
        <v>936</v>
      </c>
      <c r="E997" s="204"/>
      <c r="F997" s="201"/>
      <c r="G997" s="201"/>
      <c r="H997" s="201"/>
      <c r="I997" s="201"/>
      <c r="J997" s="201"/>
      <c r="K997" s="201"/>
      <c r="L997" s="201"/>
      <c r="M997" s="201"/>
      <c r="N997" s="201"/>
      <c r="O997" s="201"/>
      <c r="P997" s="201"/>
      <c r="Q997" s="201"/>
      <c r="R997" s="201"/>
    </row>
    <row r="998" spans="1:18">
      <c r="A998" s="173" t="str">
        <f t="shared" si="63"/>
        <v>22.1.2.937</v>
      </c>
      <c r="B998" s="173" t="str">
        <f t="shared" si="60"/>
        <v>22.1</v>
      </c>
      <c r="C998" s="173">
        <f t="shared" si="61"/>
        <v>2</v>
      </c>
      <c r="D998" s="173">
        <f t="shared" si="62"/>
        <v>937</v>
      </c>
      <c r="E998" s="204"/>
      <c r="F998" s="201"/>
      <c r="G998" s="201"/>
      <c r="H998" s="201"/>
      <c r="I998" s="201"/>
      <c r="J998" s="201"/>
      <c r="K998" s="201"/>
      <c r="L998" s="201"/>
      <c r="M998" s="201"/>
      <c r="N998" s="201"/>
      <c r="O998" s="201"/>
      <c r="P998" s="201"/>
      <c r="Q998" s="201"/>
      <c r="R998" s="201"/>
    </row>
    <row r="999" spans="1:18">
      <c r="A999" s="173" t="str">
        <f t="shared" si="63"/>
        <v>22.1.2.938</v>
      </c>
      <c r="B999" s="173" t="str">
        <f t="shared" si="60"/>
        <v>22.1</v>
      </c>
      <c r="C999" s="173">
        <f t="shared" si="61"/>
        <v>2</v>
      </c>
      <c r="D999" s="173">
        <f t="shared" si="62"/>
        <v>938</v>
      </c>
      <c r="E999" s="204"/>
      <c r="F999" s="201"/>
      <c r="G999" s="201"/>
      <c r="H999" s="201"/>
      <c r="I999" s="201"/>
      <c r="J999" s="201"/>
      <c r="K999" s="201"/>
      <c r="L999" s="201"/>
      <c r="M999" s="201"/>
      <c r="N999" s="201"/>
      <c r="O999" s="201"/>
      <c r="P999" s="201"/>
      <c r="Q999" s="201"/>
      <c r="R999" s="201"/>
    </row>
    <row r="1000" spans="1:18">
      <c r="A1000" s="173" t="str">
        <f t="shared" si="63"/>
        <v>22.1.2.939</v>
      </c>
      <c r="B1000" s="173" t="str">
        <f t="shared" si="60"/>
        <v>22.1</v>
      </c>
      <c r="C1000" s="173">
        <f t="shared" si="61"/>
        <v>2</v>
      </c>
      <c r="D1000" s="173">
        <f t="shared" si="62"/>
        <v>939</v>
      </c>
      <c r="E1000" s="204"/>
      <c r="F1000" s="201"/>
      <c r="G1000" s="201"/>
      <c r="H1000" s="201"/>
      <c r="I1000" s="201"/>
      <c r="J1000" s="201"/>
      <c r="K1000" s="201"/>
      <c r="L1000" s="201"/>
      <c r="M1000" s="201"/>
      <c r="N1000" s="201"/>
      <c r="O1000" s="201"/>
      <c r="P1000" s="201"/>
      <c r="Q1000" s="201"/>
      <c r="R1000" s="201"/>
    </row>
    <row r="1001" spans="1:18">
      <c r="A1001" s="173" t="str">
        <f t="shared" si="63"/>
        <v>22.1.2.940</v>
      </c>
      <c r="B1001" s="173" t="str">
        <f t="shared" si="60"/>
        <v>22.1</v>
      </c>
      <c r="C1001" s="173">
        <f t="shared" si="61"/>
        <v>2</v>
      </c>
      <c r="D1001" s="173">
        <f t="shared" si="62"/>
        <v>940</v>
      </c>
      <c r="E1001" s="204"/>
      <c r="F1001" s="201"/>
      <c r="G1001" s="201"/>
      <c r="H1001" s="201"/>
      <c r="I1001" s="201"/>
      <c r="J1001" s="201"/>
      <c r="K1001" s="201"/>
      <c r="L1001" s="201"/>
      <c r="M1001" s="201"/>
      <c r="N1001" s="201"/>
      <c r="O1001" s="201"/>
      <c r="P1001" s="201"/>
      <c r="Q1001" s="201"/>
      <c r="R1001" s="201"/>
    </row>
    <row r="1002" spans="1:18">
      <c r="A1002" s="173" t="str">
        <f t="shared" si="63"/>
        <v>22.1.2.941</v>
      </c>
      <c r="B1002" s="173" t="str">
        <f t="shared" si="60"/>
        <v>22.1</v>
      </c>
      <c r="C1002" s="173">
        <f t="shared" si="61"/>
        <v>2</v>
      </c>
      <c r="D1002" s="173">
        <f t="shared" si="62"/>
        <v>941</v>
      </c>
      <c r="E1002" s="204"/>
      <c r="F1002" s="201"/>
      <c r="G1002" s="201"/>
      <c r="H1002" s="201"/>
      <c r="I1002" s="201"/>
      <c r="J1002" s="201"/>
      <c r="K1002" s="201"/>
      <c r="L1002" s="201"/>
      <c r="M1002" s="201"/>
      <c r="N1002" s="201"/>
      <c r="O1002" s="201"/>
      <c r="P1002" s="201"/>
      <c r="Q1002" s="201"/>
      <c r="R1002" s="201"/>
    </row>
    <row r="1003" spans="1:18">
      <c r="A1003" s="173" t="str">
        <f t="shared" si="63"/>
        <v>22.1.2.942</v>
      </c>
      <c r="B1003" s="173" t="str">
        <f t="shared" si="60"/>
        <v>22.1</v>
      </c>
      <c r="C1003" s="173">
        <f t="shared" si="61"/>
        <v>2</v>
      </c>
      <c r="D1003" s="173">
        <f t="shared" si="62"/>
        <v>942</v>
      </c>
      <c r="E1003" s="204"/>
      <c r="F1003" s="201"/>
      <c r="G1003" s="201"/>
      <c r="H1003" s="201"/>
      <c r="I1003" s="201"/>
      <c r="J1003" s="201"/>
      <c r="K1003" s="201"/>
      <c r="L1003" s="201"/>
      <c r="M1003" s="201"/>
      <c r="N1003" s="201"/>
      <c r="O1003" s="201"/>
      <c r="P1003" s="201"/>
      <c r="Q1003" s="201"/>
      <c r="R1003" s="201"/>
    </row>
    <row r="1004" spans="1:18">
      <c r="A1004" s="173" t="str">
        <f t="shared" si="63"/>
        <v>22.1.2.943</v>
      </c>
      <c r="B1004" s="173" t="str">
        <f t="shared" si="60"/>
        <v>22.1</v>
      </c>
      <c r="C1004" s="173">
        <f t="shared" si="61"/>
        <v>2</v>
      </c>
      <c r="D1004" s="173">
        <f t="shared" si="62"/>
        <v>943</v>
      </c>
      <c r="E1004" s="204"/>
      <c r="F1004" s="201"/>
      <c r="G1004" s="201"/>
      <c r="H1004" s="201"/>
      <c r="I1004" s="201"/>
      <c r="J1004" s="201"/>
      <c r="K1004" s="201"/>
      <c r="L1004" s="201"/>
      <c r="M1004" s="201"/>
      <c r="N1004" s="201"/>
      <c r="O1004" s="201"/>
      <c r="P1004" s="201"/>
      <c r="Q1004" s="201"/>
      <c r="R1004" s="201"/>
    </row>
    <row r="1005" spans="1:18">
      <c r="A1005" s="173" t="str">
        <f t="shared" si="63"/>
        <v>22.1.2.944</v>
      </c>
      <c r="B1005" s="173" t="str">
        <f t="shared" si="60"/>
        <v>22.1</v>
      </c>
      <c r="C1005" s="173">
        <f t="shared" si="61"/>
        <v>2</v>
      </c>
      <c r="D1005" s="173">
        <f t="shared" si="62"/>
        <v>944</v>
      </c>
      <c r="E1005" s="204"/>
      <c r="F1005" s="201"/>
      <c r="G1005" s="201"/>
      <c r="H1005" s="201"/>
      <c r="I1005" s="201"/>
      <c r="J1005" s="201"/>
      <c r="K1005" s="201"/>
      <c r="L1005" s="201"/>
      <c r="M1005" s="201"/>
      <c r="N1005" s="201"/>
      <c r="O1005" s="201"/>
      <c r="P1005" s="201"/>
      <c r="Q1005" s="201"/>
      <c r="R1005" s="201"/>
    </row>
    <row r="1006" spans="1:18">
      <c r="A1006" s="173" t="str">
        <f t="shared" si="63"/>
        <v>22.1.2.945</v>
      </c>
      <c r="B1006" s="173" t="str">
        <f t="shared" si="60"/>
        <v>22.1</v>
      </c>
      <c r="C1006" s="173">
        <f t="shared" si="61"/>
        <v>2</v>
      </c>
      <c r="D1006" s="173">
        <f t="shared" si="62"/>
        <v>945</v>
      </c>
      <c r="E1006" s="204"/>
      <c r="F1006" s="201"/>
      <c r="G1006" s="201"/>
      <c r="H1006" s="201"/>
      <c r="I1006" s="201"/>
      <c r="J1006" s="201"/>
      <c r="K1006" s="201"/>
      <c r="L1006" s="201"/>
      <c r="M1006" s="201"/>
      <c r="N1006" s="201"/>
      <c r="O1006" s="201"/>
      <c r="P1006" s="201"/>
      <c r="Q1006" s="201"/>
      <c r="R1006" s="201"/>
    </row>
    <row r="1007" spans="1:18">
      <c r="A1007" s="173" t="str">
        <f t="shared" si="63"/>
        <v>22.1.2.946</v>
      </c>
      <c r="B1007" s="173" t="str">
        <f t="shared" si="60"/>
        <v>22.1</v>
      </c>
      <c r="C1007" s="173">
        <f t="shared" si="61"/>
        <v>2</v>
      </c>
      <c r="D1007" s="173">
        <f t="shared" si="62"/>
        <v>946</v>
      </c>
      <c r="E1007" s="204"/>
      <c r="F1007" s="201"/>
      <c r="G1007" s="201"/>
      <c r="H1007" s="201"/>
      <c r="I1007" s="201"/>
      <c r="J1007" s="201"/>
      <c r="K1007" s="201"/>
      <c r="L1007" s="201"/>
      <c r="M1007" s="201"/>
      <c r="N1007" s="201"/>
      <c r="O1007" s="201"/>
      <c r="P1007" s="201"/>
      <c r="Q1007" s="201"/>
      <c r="R1007" s="201"/>
    </row>
    <row r="1008" spans="1:18">
      <c r="A1008" s="173" t="str">
        <f t="shared" si="63"/>
        <v>22.1.2.947</v>
      </c>
      <c r="B1008" s="173" t="str">
        <f t="shared" si="60"/>
        <v>22.1</v>
      </c>
      <c r="C1008" s="173">
        <f t="shared" si="61"/>
        <v>2</v>
      </c>
      <c r="D1008" s="173">
        <f t="shared" si="62"/>
        <v>947</v>
      </c>
      <c r="E1008" s="204"/>
      <c r="F1008" s="201"/>
      <c r="G1008" s="201"/>
      <c r="H1008" s="201"/>
      <c r="I1008" s="201"/>
      <c r="J1008" s="201"/>
      <c r="K1008" s="201"/>
      <c r="L1008" s="201"/>
      <c r="M1008" s="201"/>
      <c r="N1008" s="201"/>
      <c r="O1008" s="201"/>
      <c r="P1008" s="201"/>
      <c r="Q1008" s="201"/>
      <c r="R1008" s="201"/>
    </row>
    <row r="1009" spans="1:18">
      <c r="A1009" s="173" t="str">
        <f t="shared" si="63"/>
        <v>22.1.2.948</v>
      </c>
      <c r="B1009" s="173" t="str">
        <f t="shared" si="60"/>
        <v>22.1</v>
      </c>
      <c r="C1009" s="173">
        <f t="shared" si="61"/>
        <v>2</v>
      </c>
      <c r="D1009" s="173">
        <f t="shared" si="62"/>
        <v>948</v>
      </c>
      <c r="E1009" s="204"/>
      <c r="F1009" s="201"/>
      <c r="G1009" s="201"/>
      <c r="H1009" s="201"/>
      <c r="I1009" s="201"/>
      <c r="J1009" s="201"/>
      <c r="K1009" s="201"/>
      <c r="L1009" s="201"/>
      <c r="M1009" s="201"/>
      <c r="N1009" s="201"/>
      <c r="O1009" s="201"/>
      <c r="P1009" s="201"/>
      <c r="Q1009" s="201"/>
      <c r="R1009" s="201"/>
    </row>
    <row r="1010" spans="1:18">
      <c r="A1010" s="173" t="str">
        <f t="shared" si="63"/>
        <v>22.1.2.949</v>
      </c>
      <c r="B1010" s="173" t="str">
        <f t="shared" si="60"/>
        <v>22.1</v>
      </c>
      <c r="C1010" s="173">
        <f t="shared" si="61"/>
        <v>2</v>
      </c>
      <c r="D1010" s="173">
        <f t="shared" si="62"/>
        <v>949</v>
      </c>
      <c r="E1010" s="204"/>
      <c r="F1010" s="201"/>
      <c r="G1010" s="201"/>
      <c r="H1010" s="201"/>
      <c r="I1010" s="201"/>
      <c r="J1010" s="201"/>
      <c r="K1010" s="201"/>
      <c r="L1010" s="201"/>
      <c r="M1010" s="201"/>
      <c r="N1010" s="201"/>
      <c r="O1010" s="201"/>
      <c r="P1010" s="201"/>
      <c r="Q1010" s="201"/>
      <c r="R1010" s="201"/>
    </row>
    <row r="1011" spans="1:18">
      <c r="A1011" s="173" t="str">
        <f t="shared" si="63"/>
        <v>22.1.2.950</v>
      </c>
      <c r="B1011" s="173" t="str">
        <f t="shared" si="60"/>
        <v>22.1</v>
      </c>
      <c r="C1011" s="173">
        <f t="shared" si="61"/>
        <v>2</v>
      </c>
      <c r="D1011" s="173">
        <f t="shared" si="62"/>
        <v>950</v>
      </c>
      <c r="E1011" s="204"/>
      <c r="F1011" s="201"/>
      <c r="G1011" s="201"/>
      <c r="H1011" s="201"/>
      <c r="I1011" s="201"/>
      <c r="J1011" s="201"/>
      <c r="K1011" s="201"/>
      <c r="L1011" s="201"/>
      <c r="M1011" s="201"/>
      <c r="N1011" s="201"/>
      <c r="O1011" s="201"/>
      <c r="P1011" s="201"/>
      <c r="Q1011" s="201"/>
      <c r="R1011" s="201"/>
    </row>
    <row r="1012" spans="1:18">
      <c r="A1012" s="173" t="str">
        <f t="shared" si="63"/>
        <v>22.1.2.951</v>
      </c>
      <c r="B1012" s="173" t="str">
        <f t="shared" si="60"/>
        <v>22.1</v>
      </c>
      <c r="C1012" s="173">
        <f t="shared" si="61"/>
        <v>2</v>
      </c>
      <c r="D1012" s="173">
        <f t="shared" si="62"/>
        <v>951</v>
      </c>
      <c r="E1012" s="204"/>
      <c r="F1012" s="201"/>
      <c r="G1012" s="201"/>
      <c r="H1012" s="201"/>
      <c r="I1012" s="201"/>
      <c r="J1012" s="201"/>
      <c r="K1012" s="201"/>
      <c r="L1012" s="201"/>
      <c r="M1012" s="201"/>
      <c r="N1012" s="201"/>
      <c r="O1012" s="201"/>
      <c r="P1012" s="201"/>
      <c r="Q1012" s="201"/>
      <c r="R1012" s="201"/>
    </row>
    <row r="1013" spans="1:18">
      <c r="A1013" s="173" t="str">
        <f t="shared" si="63"/>
        <v>22.1.2.952</v>
      </c>
      <c r="B1013" s="173" t="str">
        <f t="shared" si="60"/>
        <v>22.1</v>
      </c>
      <c r="C1013" s="173">
        <f t="shared" si="61"/>
        <v>2</v>
      </c>
      <c r="D1013" s="173">
        <f t="shared" si="62"/>
        <v>952</v>
      </c>
      <c r="E1013" s="204"/>
      <c r="F1013" s="201"/>
      <c r="G1013" s="201"/>
      <c r="H1013" s="201"/>
      <c r="I1013" s="201"/>
      <c r="J1013" s="201"/>
      <c r="K1013" s="201"/>
      <c r="L1013" s="201"/>
      <c r="M1013" s="201"/>
      <c r="N1013" s="201"/>
      <c r="O1013" s="201"/>
      <c r="P1013" s="201"/>
      <c r="Q1013" s="201"/>
      <c r="R1013" s="201"/>
    </row>
    <row r="1014" spans="1:18">
      <c r="A1014" s="173" t="str">
        <f t="shared" si="63"/>
        <v>22.1.2.953</v>
      </c>
      <c r="B1014" s="173" t="str">
        <f t="shared" si="60"/>
        <v>22.1</v>
      </c>
      <c r="C1014" s="173">
        <f t="shared" si="61"/>
        <v>2</v>
      </c>
      <c r="D1014" s="173">
        <f t="shared" si="62"/>
        <v>953</v>
      </c>
      <c r="E1014" s="204"/>
      <c r="F1014" s="201"/>
      <c r="G1014" s="201"/>
      <c r="H1014" s="201"/>
      <c r="I1014" s="201"/>
      <c r="J1014" s="201"/>
      <c r="K1014" s="201"/>
      <c r="L1014" s="201"/>
      <c r="M1014" s="201"/>
      <c r="N1014" s="201"/>
      <c r="O1014" s="201"/>
      <c r="P1014" s="201"/>
      <c r="Q1014" s="201"/>
      <c r="R1014" s="201"/>
    </row>
    <row r="1015" spans="1:18">
      <c r="A1015" s="173" t="str">
        <f t="shared" si="63"/>
        <v>22.1.2.954</v>
      </c>
      <c r="B1015" s="173" t="str">
        <f t="shared" si="60"/>
        <v>22.1</v>
      </c>
      <c r="C1015" s="173">
        <f t="shared" si="61"/>
        <v>2</v>
      </c>
      <c r="D1015" s="173">
        <f t="shared" si="62"/>
        <v>954</v>
      </c>
      <c r="E1015" s="204"/>
      <c r="F1015" s="201"/>
      <c r="G1015" s="201"/>
      <c r="H1015" s="201"/>
      <c r="I1015" s="201"/>
      <c r="J1015" s="201"/>
      <c r="K1015" s="201"/>
      <c r="L1015" s="201"/>
      <c r="M1015" s="201"/>
      <c r="N1015" s="201"/>
      <c r="O1015" s="201"/>
      <c r="P1015" s="201"/>
      <c r="Q1015" s="201"/>
      <c r="R1015" s="201"/>
    </row>
    <row r="1016" spans="1:18">
      <c r="A1016" s="173" t="str">
        <f t="shared" si="63"/>
        <v>22.1.2.955</v>
      </c>
      <c r="B1016" s="173" t="str">
        <f t="shared" si="60"/>
        <v>22.1</v>
      </c>
      <c r="C1016" s="173">
        <f t="shared" si="61"/>
        <v>2</v>
      </c>
      <c r="D1016" s="173">
        <f t="shared" si="62"/>
        <v>955</v>
      </c>
      <c r="E1016" s="204"/>
      <c r="F1016" s="201"/>
      <c r="G1016" s="201"/>
      <c r="H1016" s="201"/>
      <c r="I1016" s="201"/>
      <c r="J1016" s="201"/>
      <c r="K1016" s="201"/>
      <c r="L1016" s="201"/>
      <c r="M1016" s="201"/>
      <c r="N1016" s="201"/>
      <c r="O1016" s="201"/>
      <c r="P1016" s="201"/>
      <c r="Q1016" s="201"/>
      <c r="R1016" s="201"/>
    </row>
    <row r="1017" spans="1:18">
      <c r="A1017" s="173" t="str">
        <f t="shared" si="63"/>
        <v>22.1.2.956</v>
      </c>
      <c r="B1017" s="173" t="str">
        <f t="shared" si="60"/>
        <v>22.1</v>
      </c>
      <c r="C1017" s="173">
        <f t="shared" si="61"/>
        <v>2</v>
      </c>
      <c r="D1017" s="173">
        <f t="shared" si="62"/>
        <v>956</v>
      </c>
      <c r="E1017" s="204"/>
      <c r="F1017" s="201"/>
      <c r="G1017" s="201"/>
      <c r="H1017" s="201"/>
      <c r="I1017" s="201"/>
      <c r="J1017" s="201"/>
      <c r="K1017" s="201"/>
      <c r="L1017" s="201"/>
      <c r="M1017" s="201"/>
      <c r="N1017" s="201"/>
      <c r="O1017" s="201"/>
      <c r="P1017" s="201"/>
      <c r="Q1017" s="201"/>
      <c r="R1017" s="201"/>
    </row>
    <row r="1018" spans="1:18">
      <c r="A1018" s="173" t="str">
        <f t="shared" si="63"/>
        <v>22.1.2.957</v>
      </c>
      <c r="B1018" s="173" t="str">
        <f t="shared" si="60"/>
        <v>22.1</v>
      </c>
      <c r="C1018" s="173">
        <f t="shared" si="61"/>
        <v>2</v>
      </c>
      <c r="D1018" s="173">
        <f t="shared" si="62"/>
        <v>957</v>
      </c>
      <c r="E1018" s="204"/>
      <c r="F1018" s="201"/>
      <c r="G1018" s="201"/>
      <c r="H1018" s="201"/>
      <c r="I1018" s="201"/>
      <c r="J1018" s="201"/>
      <c r="K1018" s="201"/>
      <c r="L1018" s="201"/>
      <c r="M1018" s="201"/>
      <c r="N1018" s="201"/>
      <c r="O1018" s="201"/>
      <c r="P1018" s="201"/>
      <c r="Q1018" s="201"/>
      <c r="R1018" s="201"/>
    </row>
    <row r="1019" spans="1:18">
      <c r="A1019" s="173" t="str">
        <f t="shared" si="63"/>
        <v>22.1.2.958</v>
      </c>
      <c r="B1019" s="173" t="str">
        <f t="shared" si="60"/>
        <v>22.1</v>
      </c>
      <c r="C1019" s="173">
        <f t="shared" si="61"/>
        <v>2</v>
      </c>
      <c r="D1019" s="173">
        <f t="shared" si="62"/>
        <v>958</v>
      </c>
      <c r="E1019" s="204"/>
      <c r="F1019" s="201"/>
      <c r="G1019" s="201"/>
      <c r="H1019" s="201"/>
      <c r="I1019" s="201"/>
      <c r="J1019" s="201"/>
      <c r="K1019" s="201"/>
      <c r="L1019" s="201"/>
      <c r="M1019" s="201"/>
      <c r="N1019" s="201"/>
      <c r="O1019" s="201"/>
      <c r="P1019" s="201"/>
      <c r="Q1019" s="201"/>
      <c r="R1019" s="201"/>
    </row>
    <row r="1020" spans="1:18">
      <c r="A1020" s="173" t="str">
        <f t="shared" si="63"/>
        <v>22.1.2.959</v>
      </c>
      <c r="B1020" s="173" t="str">
        <f t="shared" si="60"/>
        <v>22.1</v>
      </c>
      <c r="C1020" s="173">
        <f t="shared" si="61"/>
        <v>2</v>
      </c>
      <c r="D1020" s="173">
        <f t="shared" si="62"/>
        <v>959</v>
      </c>
      <c r="E1020" s="204"/>
      <c r="F1020" s="201"/>
      <c r="G1020" s="201"/>
      <c r="H1020" s="201"/>
      <c r="I1020" s="201"/>
      <c r="J1020" s="201"/>
      <c r="K1020" s="201"/>
      <c r="L1020" s="201"/>
      <c r="M1020" s="201"/>
      <c r="N1020" s="201"/>
      <c r="O1020" s="201"/>
      <c r="P1020" s="201"/>
      <c r="Q1020" s="201"/>
      <c r="R1020" s="201"/>
    </row>
    <row r="1021" spans="1:18">
      <c r="A1021" s="173" t="str">
        <f t="shared" si="63"/>
        <v>22.1.2.960</v>
      </c>
      <c r="B1021" s="173" t="str">
        <f t="shared" si="60"/>
        <v>22.1</v>
      </c>
      <c r="C1021" s="173">
        <f t="shared" si="61"/>
        <v>2</v>
      </c>
      <c r="D1021" s="173">
        <f t="shared" si="62"/>
        <v>960</v>
      </c>
      <c r="E1021" s="204"/>
      <c r="F1021" s="201"/>
      <c r="G1021" s="201"/>
      <c r="H1021" s="201"/>
      <c r="I1021" s="201"/>
      <c r="J1021" s="201"/>
      <c r="K1021" s="201"/>
      <c r="L1021" s="201"/>
      <c r="M1021" s="201"/>
      <c r="N1021" s="201"/>
      <c r="O1021" s="201"/>
      <c r="P1021" s="201"/>
      <c r="Q1021" s="201"/>
      <c r="R1021" s="201"/>
    </row>
    <row r="1022" spans="1:18">
      <c r="A1022" s="173" t="str">
        <f t="shared" si="63"/>
        <v>22.1.2.961</v>
      </c>
      <c r="B1022" s="173" t="str">
        <f t="shared" si="60"/>
        <v>22.1</v>
      </c>
      <c r="C1022" s="173">
        <f t="shared" si="61"/>
        <v>2</v>
      </c>
      <c r="D1022" s="173">
        <f t="shared" si="62"/>
        <v>961</v>
      </c>
      <c r="E1022" s="204"/>
      <c r="F1022" s="201"/>
      <c r="G1022" s="201"/>
      <c r="H1022" s="201"/>
      <c r="I1022" s="201"/>
      <c r="J1022" s="201"/>
      <c r="K1022" s="201"/>
      <c r="L1022" s="201"/>
      <c r="M1022" s="201"/>
      <c r="N1022" s="201"/>
      <c r="O1022" s="201"/>
      <c r="P1022" s="201"/>
      <c r="Q1022" s="201"/>
      <c r="R1022" s="201"/>
    </row>
    <row r="1023" spans="1:18">
      <c r="A1023" s="173" t="str">
        <f t="shared" si="63"/>
        <v>22.1.2.962</v>
      </c>
      <c r="B1023" s="173" t="str">
        <f t="shared" si="60"/>
        <v>22.1</v>
      </c>
      <c r="C1023" s="173">
        <f t="shared" si="61"/>
        <v>2</v>
      </c>
      <c r="D1023" s="173">
        <f t="shared" si="62"/>
        <v>962</v>
      </c>
      <c r="E1023" s="204"/>
      <c r="F1023" s="201"/>
      <c r="G1023" s="201"/>
      <c r="H1023" s="201"/>
      <c r="I1023" s="201"/>
      <c r="J1023" s="201"/>
      <c r="K1023" s="201"/>
      <c r="L1023" s="201"/>
      <c r="M1023" s="201"/>
      <c r="N1023" s="201"/>
      <c r="O1023" s="201"/>
      <c r="P1023" s="201"/>
      <c r="Q1023" s="201"/>
      <c r="R1023" s="201"/>
    </row>
    <row r="1024" spans="1:18">
      <c r="A1024" s="173" t="str">
        <f t="shared" si="63"/>
        <v>22.1.2.963</v>
      </c>
      <c r="B1024" s="173" t="str">
        <f t="shared" ref="B1024:C1024" si="64">+B1023</f>
        <v>22.1</v>
      </c>
      <c r="C1024" s="173">
        <f t="shared" si="64"/>
        <v>2</v>
      </c>
      <c r="D1024" s="173">
        <f t="shared" ref="D1024" si="65">+D1023+1</f>
        <v>963</v>
      </c>
      <c r="E1024" s="204"/>
      <c r="F1024" s="201"/>
      <c r="G1024" s="201"/>
      <c r="H1024" s="201"/>
      <c r="I1024" s="201"/>
      <c r="J1024" s="201"/>
      <c r="K1024" s="201"/>
      <c r="L1024" s="201"/>
      <c r="M1024" s="201"/>
      <c r="N1024" s="201"/>
      <c r="O1024" s="201"/>
      <c r="P1024" s="201"/>
      <c r="Q1024" s="201"/>
      <c r="R1024" s="201"/>
    </row>
  </sheetData>
  <sheetProtection algorithmName="SHA-512" hashValue="yNkTN5UbJbPsXp9uuFZec0ceUPqLZMUSmUU4QnFsmlJwEhfbtVlcJsRtMYajp7gTlRVET6bi4aZirKIoiMYtdw==" saltValue="9IIRD08jS4/xhWFqMSsy1g==" spinCount="100000" sheet="1" selectLockedCells="1"/>
  <mergeCells count="4">
    <mergeCell ref="C14:D14"/>
    <mergeCell ref="I14:R14"/>
    <mergeCell ref="C60:D60"/>
    <mergeCell ref="I60:R60"/>
  </mergeCells>
  <phoneticPr fontId="31" type="noConversion"/>
  <pageMargins left="0.511811024" right="0.511811024" top="0.78740157499999996" bottom="0.78740157499999996" header="0.31496062000000002" footer="0.31496062000000002"/>
  <pageSetup paperSize="9" orientation="portrait" r:id="rId1"/>
  <ignoredErrors>
    <ignoredError sqref="I16:K16" unlocked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S1077"/>
  <sheetViews>
    <sheetView workbookViewId="0">
      <pane xSplit="1" ySplit="6" topLeftCell="B116" activePane="bottomRight" state="frozen"/>
      <selection pane="topRight" activeCell="B1" sqref="B1"/>
      <selection pane="bottomLeft" activeCell="A7" sqref="A7"/>
      <selection pane="bottomRight" activeCell="A117" sqref="A117"/>
    </sheetView>
  </sheetViews>
  <sheetFormatPr defaultRowHeight="14.4"/>
  <cols>
    <col min="1" max="1" width="40" bestFit="1" customWidth="1"/>
    <col min="2" max="2" width="18" customWidth="1"/>
    <col min="3" max="6" width="14" bestFit="1" customWidth="1"/>
    <col min="7" max="7" width="0" hidden="1" bestFit="1" customWidth="1"/>
    <col min="9" max="9" width="41.109375" customWidth="1"/>
    <col min="63" max="63" width="59.88671875" customWidth="1"/>
    <col min="64" max="75" width="0" hidden="1" customWidth="1"/>
    <col min="76" max="76" width="14.6640625" customWidth="1"/>
    <col min="78" max="78" width="50.44140625" customWidth="1"/>
    <col min="79" max="91" width="0" hidden="1" customWidth="1"/>
    <col min="92" max="92" width="12.6640625" customWidth="1"/>
    <col min="94" max="94" width="43.44140625" customWidth="1"/>
    <col min="95" max="107" width="0" hidden="1" customWidth="1"/>
    <col min="108" max="108" width="17.33203125" customWidth="1"/>
    <col min="110" max="110" width="47.88671875" customWidth="1"/>
    <col min="111" max="122" width="8.88671875" hidden="1" customWidth="1"/>
    <col min="123" max="123" width="13.6640625" customWidth="1"/>
    <col min="257" max="258" width="40" bestFit="1" customWidth="1"/>
    <col min="259" max="262" width="14" bestFit="1" customWidth="1"/>
    <col min="263" max="263" width="0" hidden="1" bestFit="1" customWidth="1"/>
    <col min="513" max="514" width="40" bestFit="1" customWidth="1"/>
    <col min="515" max="518" width="14" bestFit="1" customWidth="1"/>
    <col min="519" max="519" width="0" hidden="1" bestFit="1" customWidth="1"/>
    <col min="769" max="770" width="40" bestFit="1" customWidth="1"/>
    <col min="771" max="774" width="14" bestFit="1" customWidth="1"/>
    <col min="775" max="775" width="0" hidden="1" bestFit="1" customWidth="1"/>
    <col min="1025" max="1026" width="40" bestFit="1" customWidth="1"/>
    <col min="1027" max="1030" width="14" bestFit="1" customWidth="1"/>
    <col min="1031" max="1031" width="0" hidden="1" bestFit="1" customWidth="1"/>
    <col min="1281" max="1282" width="40" bestFit="1" customWidth="1"/>
    <col min="1283" max="1286" width="14" bestFit="1" customWidth="1"/>
    <col min="1287" max="1287" width="0" hidden="1" bestFit="1" customWidth="1"/>
    <col min="1537" max="1538" width="40" bestFit="1" customWidth="1"/>
    <col min="1539" max="1542" width="14" bestFit="1" customWidth="1"/>
    <col min="1543" max="1543" width="0" hidden="1" bestFit="1" customWidth="1"/>
    <col min="1793" max="1794" width="40" bestFit="1" customWidth="1"/>
    <col min="1795" max="1798" width="14" bestFit="1" customWidth="1"/>
    <col min="1799" max="1799" width="0" hidden="1" bestFit="1" customWidth="1"/>
    <col min="2049" max="2050" width="40" bestFit="1" customWidth="1"/>
    <col min="2051" max="2054" width="14" bestFit="1" customWidth="1"/>
    <col min="2055" max="2055" width="0" hidden="1" bestFit="1" customWidth="1"/>
    <col min="2305" max="2306" width="40" bestFit="1" customWidth="1"/>
    <col min="2307" max="2310" width="14" bestFit="1" customWidth="1"/>
    <col min="2311" max="2311" width="0" hidden="1" bestFit="1" customWidth="1"/>
    <col min="2561" max="2562" width="40" bestFit="1" customWidth="1"/>
    <col min="2563" max="2566" width="14" bestFit="1" customWidth="1"/>
    <col min="2567" max="2567" width="0" hidden="1" bestFit="1" customWidth="1"/>
    <col min="2817" max="2818" width="40" bestFit="1" customWidth="1"/>
    <col min="2819" max="2822" width="14" bestFit="1" customWidth="1"/>
    <col min="2823" max="2823" width="0" hidden="1" bestFit="1" customWidth="1"/>
    <col min="3073" max="3074" width="40" bestFit="1" customWidth="1"/>
    <col min="3075" max="3078" width="14" bestFit="1" customWidth="1"/>
    <col min="3079" max="3079" width="0" hidden="1" bestFit="1" customWidth="1"/>
    <col min="3329" max="3330" width="40" bestFit="1" customWidth="1"/>
    <col min="3331" max="3334" width="14" bestFit="1" customWidth="1"/>
    <col min="3335" max="3335" width="0" hidden="1" bestFit="1" customWidth="1"/>
    <col min="3585" max="3586" width="40" bestFit="1" customWidth="1"/>
    <col min="3587" max="3590" width="14" bestFit="1" customWidth="1"/>
    <col min="3591" max="3591" width="0" hidden="1" bestFit="1" customWidth="1"/>
    <col min="3841" max="3842" width="40" bestFit="1" customWidth="1"/>
    <col min="3843" max="3846" width="14" bestFit="1" customWidth="1"/>
    <col min="3847" max="3847" width="0" hidden="1" bestFit="1" customWidth="1"/>
    <col min="4097" max="4098" width="40" bestFit="1" customWidth="1"/>
    <col min="4099" max="4102" width="14" bestFit="1" customWidth="1"/>
    <col min="4103" max="4103" width="0" hidden="1" bestFit="1" customWidth="1"/>
    <col min="4353" max="4354" width="40" bestFit="1" customWidth="1"/>
    <col min="4355" max="4358" width="14" bestFit="1" customWidth="1"/>
    <col min="4359" max="4359" width="0" hidden="1" bestFit="1" customWidth="1"/>
    <col min="4609" max="4610" width="40" bestFit="1" customWidth="1"/>
    <col min="4611" max="4614" width="14" bestFit="1" customWidth="1"/>
    <col min="4615" max="4615" width="0" hidden="1" bestFit="1" customWidth="1"/>
    <col min="4865" max="4866" width="40" bestFit="1" customWidth="1"/>
    <col min="4867" max="4870" width="14" bestFit="1" customWidth="1"/>
    <col min="4871" max="4871" width="0" hidden="1" bestFit="1" customWidth="1"/>
    <col min="5121" max="5122" width="40" bestFit="1" customWidth="1"/>
    <col min="5123" max="5126" width="14" bestFit="1" customWidth="1"/>
    <col min="5127" max="5127" width="0" hidden="1" bestFit="1" customWidth="1"/>
    <col min="5377" max="5378" width="40" bestFit="1" customWidth="1"/>
    <col min="5379" max="5382" width="14" bestFit="1" customWidth="1"/>
    <col min="5383" max="5383" width="0" hidden="1" bestFit="1" customWidth="1"/>
    <col min="5633" max="5634" width="40" bestFit="1" customWidth="1"/>
    <col min="5635" max="5638" width="14" bestFit="1" customWidth="1"/>
    <col min="5639" max="5639" width="0" hidden="1" bestFit="1" customWidth="1"/>
    <col min="5889" max="5890" width="40" bestFit="1" customWidth="1"/>
    <col min="5891" max="5894" width="14" bestFit="1" customWidth="1"/>
    <col min="5895" max="5895" width="0" hidden="1" bestFit="1" customWidth="1"/>
    <col min="6145" max="6146" width="40" bestFit="1" customWidth="1"/>
    <col min="6147" max="6150" width="14" bestFit="1" customWidth="1"/>
    <col min="6151" max="6151" width="0" hidden="1" bestFit="1" customWidth="1"/>
    <col min="6401" max="6402" width="40" bestFit="1" customWidth="1"/>
    <col min="6403" max="6406" width="14" bestFit="1" customWidth="1"/>
    <col min="6407" max="6407" width="0" hidden="1" bestFit="1" customWidth="1"/>
    <col min="6657" max="6658" width="40" bestFit="1" customWidth="1"/>
    <col min="6659" max="6662" width="14" bestFit="1" customWidth="1"/>
    <col min="6663" max="6663" width="0" hidden="1" bestFit="1" customWidth="1"/>
    <col min="6913" max="6914" width="40" bestFit="1" customWidth="1"/>
    <col min="6915" max="6918" width="14" bestFit="1" customWidth="1"/>
    <col min="6919" max="6919" width="0" hidden="1" bestFit="1" customWidth="1"/>
    <col min="7169" max="7170" width="40" bestFit="1" customWidth="1"/>
    <col min="7171" max="7174" width="14" bestFit="1" customWidth="1"/>
    <col min="7175" max="7175" width="0" hidden="1" bestFit="1" customWidth="1"/>
    <col min="7425" max="7426" width="40" bestFit="1" customWidth="1"/>
    <col min="7427" max="7430" width="14" bestFit="1" customWidth="1"/>
    <col min="7431" max="7431" width="0" hidden="1" bestFit="1" customWidth="1"/>
    <col min="7681" max="7682" width="40" bestFit="1" customWidth="1"/>
    <col min="7683" max="7686" width="14" bestFit="1" customWidth="1"/>
    <col min="7687" max="7687" width="0" hidden="1" bestFit="1" customWidth="1"/>
    <col min="7937" max="7938" width="40" bestFit="1" customWidth="1"/>
    <col min="7939" max="7942" width="14" bestFit="1" customWidth="1"/>
    <col min="7943" max="7943" width="0" hidden="1" bestFit="1" customWidth="1"/>
    <col min="8193" max="8194" width="40" bestFit="1" customWidth="1"/>
    <col min="8195" max="8198" width="14" bestFit="1" customWidth="1"/>
    <col min="8199" max="8199" width="0" hidden="1" bestFit="1" customWidth="1"/>
    <col min="8449" max="8450" width="40" bestFit="1" customWidth="1"/>
    <col min="8451" max="8454" width="14" bestFit="1" customWidth="1"/>
    <col min="8455" max="8455" width="0" hidden="1" bestFit="1" customWidth="1"/>
    <col min="8705" max="8706" width="40" bestFit="1" customWidth="1"/>
    <col min="8707" max="8710" width="14" bestFit="1" customWidth="1"/>
    <col min="8711" max="8711" width="0" hidden="1" bestFit="1" customWidth="1"/>
    <col min="8961" max="8962" width="40" bestFit="1" customWidth="1"/>
    <col min="8963" max="8966" width="14" bestFit="1" customWidth="1"/>
    <col min="8967" max="8967" width="0" hidden="1" bestFit="1" customWidth="1"/>
    <col min="9217" max="9218" width="40" bestFit="1" customWidth="1"/>
    <col min="9219" max="9222" width="14" bestFit="1" customWidth="1"/>
    <col min="9223" max="9223" width="0" hidden="1" bestFit="1" customWidth="1"/>
    <col min="9473" max="9474" width="40" bestFit="1" customWidth="1"/>
    <col min="9475" max="9478" width="14" bestFit="1" customWidth="1"/>
    <col min="9479" max="9479" width="0" hidden="1" bestFit="1" customWidth="1"/>
    <col min="9729" max="9730" width="40" bestFit="1" customWidth="1"/>
    <col min="9731" max="9734" width="14" bestFit="1" customWidth="1"/>
    <col min="9735" max="9735" width="0" hidden="1" bestFit="1" customWidth="1"/>
    <col min="9985" max="9986" width="40" bestFit="1" customWidth="1"/>
    <col min="9987" max="9990" width="14" bestFit="1" customWidth="1"/>
    <col min="9991" max="9991" width="0" hidden="1" bestFit="1" customWidth="1"/>
    <col min="10241" max="10242" width="40" bestFit="1" customWidth="1"/>
    <col min="10243" max="10246" width="14" bestFit="1" customWidth="1"/>
    <col min="10247" max="10247" width="0" hidden="1" bestFit="1" customWidth="1"/>
    <col min="10497" max="10498" width="40" bestFit="1" customWidth="1"/>
    <col min="10499" max="10502" width="14" bestFit="1" customWidth="1"/>
    <col min="10503" max="10503" width="0" hidden="1" bestFit="1" customWidth="1"/>
    <col min="10753" max="10754" width="40" bestFit="1" customWidth="1"/>
    <col min="10755" max="10758" width="14" bestFit="1" customWidth="1"/>
    <col min="10759" max="10759" width="0" hidden="1" bestFit="1" customWidth="1"/>
    <col min="11009" max="11010" width="40" bestFit="1" customWidth="1"/>
    <col min="11011" max="11014" width="14" bestFit="1" customWidth="1"/>
    <col min="11015" max="11015" width="0" hidden="1" bestFit="1" customWidth="1"/>
    <col min="11265" max="11266" width="40" bestFit="1" customWidth="1"/>
    <col min="11267" max="11270" width="14" bestFit="1" customWidth="1"/>
    <col min="11271" max="11271" width="0" hidden="1" bestFit="1" customWidth="1"/>
    <col min="11521" max="11522" width="40" bestFit="1" customWidth="1"/>
    <col min="11523" max="11526" width="14" bestFit="1" customWidth="1"/>
    <col min="11527" max="11527" width="0" hidden="1" bestFit="1" customWidth="1"/>
    <col min="11777" max="11778" width="40" bestFit="1" customWidth="1"/>
    <col min="11779" max="11782" width="14" bestFit="1" customWidth="1"/>
    <col min="11783" max="11783" width="0" hidden="1" bestFit="1" customWidth="1"/>
    <col min="12033" max="12034" width="40" bestFit="1" customWidth="1"/>
    <col min="12035" max="12038" width="14" bestFit="1" customWidth="1"/>
    <col min="12039" max="12039" width="0" hidden="1" bestFit="1" customWidth="1"/>
    <col min="12289" max="12290" width="40" bestFit="1" customWidth="1"/>
    <col min="12291" max="12294" width="14" bestFit="1" customWidth="1"/>
    <col min="12295" max="12295" width="0" hidden="1" bestFit="1" customWidth="1"/>
    <col min="12545" max="12546" width="40" bestFit="1" customWidth="1"/>
    <col min="12547" max="12550" width="14" bestFit="1" customWidth="1"/>
    <col min="12551" max="12551" width="0" hidden="1" bestFit="1" customWidth="1"/>
    <col min="12801" max="12802" width="40" bestFit="1" customWidth="1"/>
    <col min="12803" max="12806" width="14" bestFit="1" customWidth="1"/>
    <col min="12807" max="12807" width="0" hidden="1" bestFit="1" customWidth="1"/>
    <col min="13057" max="13058" width="40" bestFit="1" customWidth="1"/>
    <col min="13059" max="13062" width="14" bestFit="1" customWidth="1"/>
    <col min="13063" max="13063" width="0" hidden="1" bestFit="1" customWidth="1"/>
    <col min="13313" max="13314" width="40" bestFit="1" customWidth="1"/>
    <col min="13315" max="13318" width="14" bestFit="1" customWidth="1"/>
    <col min="13319" max="13319" width="0" hidden="1" bestFit="1" customWidth="1"/>
    <col min="13569" max="13570" width="40" bestFit="1" customWidth="1"/>
    <col min="13571" max="13574" width="14" bestFit="1" customWidth="1"/>
    <col min="13575" max="13575" width="0" hidden="1" bestFit="1" customWidth="1"/>
    <col min="13825" max="13826" width="40" bestFit="1" customWidth="1"/>
    <col min="13827" max="13830" width="14" bestFit="1" customWidth="1"/>
    <col min="13831" max="13831" width="0" hidden="1" bestFit="1" customWidth="1"/>
    <col min="14081" max="14082" width="40" bestFit="1" customWidth="1"/>
    <col min="14083" max="14086" width="14" bestFit="1" customWidth="1"/>
    <col min="14087" max="14087" width="0" hidden="1" bestFit="1" customWidth="1"/>
    <col min="14337" max="14338" width="40" bestFit="1" customWidth="1"/>
    <col min="14339" max="14342" width="14" bestFit="1" customWidth="1"/>
    <col min="14343" max="14343" width="0" hidden="1" bestFit="1" customWidth="1"/>
    <col min="14593" max="14594" width="40" bestFit="1" customWidth="1"/>
    <col min="14595" max="14598" width="14" bestFit="1" customWidth="1"/>
    <col min="14599" max="14599" width="0" hidden="1" bestFit="1" customWidth="1"/>
    <col min="14849" max="14850" width="40" bestFit="1" customWidth="1"/>
    <col min="14851" max="14854" width="14" bestFit="1" customWidth="1"/>
    <col min="14855" max="14855" width="0" hidden="1" bestFit="1" customWidth="1"/>
    <col min="15105" max="15106" width="40" bestFit="1" customWidth="1"/>
    <col min="15107" max="15110" width="14" bestFit="1" customWidth="1"/>
    <col min="15111" max="15111" width="0" hidden="1" bestFit="1" customWidth="1"/>
    <col min="15361" max="15362" width="40" bestFit="1" customWidth="1"/>
    <col min="15363" max="15366" width="14" bestFit="1" customWidth="1"/>
    <col min="15367" max="15367" width="0" hidden="1" bestFit="1" customWidth="1"/>
    <col min="15617" max="15618" width="40" bestFit="1" customWidth="1"/>
    <col min="15619" max="15622" width="14" bestFit="1" customWidth="1"/>
    <col min="15623" max="15623" width="0" hidden="1" bestFit="1" customWidth="1"/>
    <col min="15873" max="15874" width="40" bestFit="1" customWidth="1"/>
    <col min="15875" max="15878" width="14" bestFit="1" customWidth="1"/>
    <col min="15879" max="15879" width="0" hidden="1" bestFit="1" customWidth="1"/>
    <col min="16129" max="16130" width="40" bestFit="1" customWidth="1"/>
    <col min="16131" max="16134" width="14" bestFit="1" customWidth="1"/>
    <col min="16135" max="16135" width="0" hidden="1" bestFit="1" customWidth="1"/>
  </cols>
  <sheetData>
    <row r="1" spans="1:123">
      <c r="A1" s="256"/>
      <c r="B1" s="267" t="s">
        <v>24629</v>
      </c>
      <c r="C1" s="256"/>
      <c r="D1" s="256"/>
      <c r="E1" s="256"/>
      <c r="F1" s="256"/>
      <c r="G1" s="256"/>
    </row>
    <row r="2" spans="1:123">
      <c r="A2" s="256"/>
      <c r="B2" s="268" t="s">
        <v>24630</v>
      </c>
      <c r="C2" s="256"/>
      <c r="D2" s="256"/>
      <c r="E2" s="256"/>
      <c r="F2" s="256"/>
      <c r="G2" s="256"/>
    </row>
    <row r="3" spans="1:123">
      <c r="A3" s="256"/>
      <c r="B3" s="269" t="s">
        <v>24631</v>
      </c>
      <c r="C3" s="256"/>
      <c r="D3" s="256"/>
      <c r="E3" s="256"/>
      <c r="F3" s="256"/>
      <c r="G3" s="256"/>
    </row>
    <row r="4" spans="1:123" ht="14.4" customHeight="1">
      <c r="A4" s="249" t="s">
        <v>24632</v>
      </c>
      <c r="B4" s="252" t="s">
        <v>24633</v>
      </c>
      <c r="C4" s="253"/>
      <c r="D4" s="253"/>
      <c r="E4" s="253"/>
      <c r="F4" s="254"/>
      <c r="BK4" s="249" t="s">
        <v>24632</v>
      </c>
      <c r="BL4" s="263" t="s">
        <v>24634</v>
      </c>
      <c r="BM4" s="264"/>
      <c r="BN4" s="264"/>
      <c r="BO4" s="264"/>
      <c r="BP4" s="264"/>
      <c r="BQ4" s="264"/>
      <c r="BR4" s="264"/>
      <c r="BS4" s="264"/>
      <c r="BT4" s="264"/>
      <c r="BU4" s="264"/>
      <c r="BV4" s="264"/>
      <c r="BW4" s="264"/>
      <c r="BX4" s="265"/>
      <c r="BZ4" s="249" t="s">
        <v>24632</v>
      </c>
      <c r="CA4" s="260" t="s">
        <v>24635</v>
      </c>
      <c r="CB4" s="261"/>
      <c r="CC4" s="261"/>
      <c r="CD4" s="261"/>
      <c r="CE4" s="261"/>
      <c r="CF4" s="261"/>
      <c r="CG4" s="261"/>
      <c r="CH4" s="261"/>
      <c r="CI4" s="261"/>
      <c r="CJ4" s="261"/>
      <c r="CK4" s="261"/>
      <c r="CL4" s="261"/>
      <c r="CM4" s="261"/>
      <c r="CN4" s="262"/>
      <c r="CP4" s="249" t="s">
        <v>24632</v>
      </c>
      <c r="CQ4" s="252" t="s">
        <v>24636</v>
      </c>
      <c r="CR4" s="253"/>
      <c r="CS4" s="253"/>
      <c r="CT4" s="253"/>
      <c r="CU4" s="253"/>
      <c r="CV4" s="253"/>
      <c r="CW4" s="253"/>
      <c r="CX4" s="253"/>
      <c r="CY4" s="253"/>
      <c r="CZ4" s="253"/>
      <c r="DA4" s="253"/>
      <c r="DB4" s="253"/>
      <c r="DC4" s="253"/>
      <c r="DD4" s="254"/>
      <c r="DF4" s="249" t="s">
        <v>24632</v>
      </c>
      <c r="DG4" s="252" t="s">
        <v>24637</v>
      </c>
      <c r="DH4" s="253"/>
      <c r="DI4" s="253"/>
      <c r="DJ4" s="253"/>
      <c r="DK4" s="253"/>
      <c r="DL4" s="253"/>
      <c r="DM4" s="253"/>
      <c r="DN4" s="253"/>
      <c r="DO4" s="253"/>
      <c r="DP4" s="253"/>
      <c r="DQ4" s="253"/>
      <c r="DR4" s="253"/>
      <c r="DS4" s="254"/>
    </row>
    <row r="5" spans="1:123">
      <c r="A5" s="250"/>
      <c r="B5" s="252" t="s">
        <v>24638</v>
      </c>
      <c r="C5" s="253"/>
      <c r="D5" s="253"/>
      <c r="E5" s="253"/>
      <c r="F5" s="254"/>
      <c r="BK5" s="250"/>
      <c r="BL5" s="263" t="s">
        <v>24638</v>
      </c>
      <c r="BM5" s="264"/>
      <c r="BN5" s="264"/>
      <c r="BO5" s="264"/>
      <c r="BP5" s="264"/>
      <c r="BQ5" s="264"/>
      <c r="BR5" s="264"/>
      <c r="BS5" s="264"/>
      <c r="BT5" s="264"/>
      <c r="BU5" s="264"/>
      <c r="BV5" s="264"/>
      <c r="BW5" s="264"/>
      <c r="BX5" s="265"/>
      <c r="BZ5" s="250"/>
      <c r="CA5" s="260" t="s">
        <v>24638</v>
      </c>
      <c r="CB5" s="261"/>
      <c r="CC5" s="261"/>
      <c r="CD5" s="261"/>
      <c r="CE5" s="261"/>
      <c r="CF5" s="261"/>
      <c r="CG5" s="261"/>
      <c r="CH5" s="261"/>
      <c r="CI5" s="261"/>
      <c r="CJ5" s="261"/>
      <c r="CK5" s="261"/>
      <c r="CL5" s="261"/>
      <c r="CM5" s="261"/>
      <c r="CN5" s="262"/>
      <c r="CP5" s="250"/>
      <c r="CQ5" s="252" t="s">
        <v>24638</v>
      </c>
      <c r="CR5" s="253"/>
      <c r="CS5" s="253"/>
      <c r="CT5" s="253"/>
      <c r="CU5" s="253"/>
      <c r="CV5" s="253"/>
      <c r="CW5" s="253"/>
      <c r="CX5" s="253"/>
      <c r="CY5" s="253"/>
      <c r="CZ5" s="253"/>
      <c r="DA5" s="253"/>
      <c r="DB5" s="253"/>
      <c r="DC5" s="253"/>
      <c r="DD5" s="254"/>
      <c r="DF5" s="250"/>
      <c r="DG5" s="252" t="s">
        <v>24638</v>
      </c>
      <c r="DH5" s="253"/>
      <c r="DI5" s="253"/>
      <c r="DJ5" s="253"/>
      <c r="DK5" s="253"/>
      <c r="DL5" s="253"/>
      <c r="DM5" s="253"/>
      <c r="DN5" s="253"/>
      <c r="DO5" s="253"/>
      <c r="DP5" s="253"/>
      <c r="DQ5" s="253"/>
      <c r="DR5" s="253"/>
      <c r="DS5" s="254"/>
    </row>
    <row r="6" spans="1:123" ht="30.6">
      <c r="A6" s="251"/>
      <c r="B6" s="153" t="s">
        <v>24639</v>
      </c>
      <c r="C6" s="153" t="s">
        <v>24640</v>
      </c>
      <c r="D6" s="153" t="s">
        <v>24641</v>
      </c>
      <c r="E6" s="153" t="s">
        <v>24642</v>
      </c>
      <c r="F6" s="153" t="s">
        <v>24643</v>
      </c>
      <c r="BK6" s="251"/>
      <c r="BL6" s="152" t="s">
        <v>24639</v>
      </c>
      <c r="BM6" s="152" t="s">
        <v>24640</v>
      </c>
      <c r="BN6" s="152" t="s">
        <v>24641</v>
      </c>
      <c r="BO6" s="152" t="s">
        <v>24642</v>
      </c>
      <c r="BP6" s="152" t="s">
        <v>24643</v>
      </c>
      <c r="BQ6" s="152" t="s">
        <v>24644</v>
      </c>
      <c r="BR6" s="152" t="s">
        <v>24645</v>
      </c>
      <c r="BS6" s="152" t="s">
        <v>24646</v>
      </c>
      <c r="BT6" s="152" t="s">
        <v>24647</v>
      </c>
      <c r="BU6" s="152" t="s">
        <v>24648</v>
      </c>
      <c r="BV6" s="152" t="s">
        <v>24649</v>
      </c>
      <c r="BW6" s="152" t="s">
        <v>24650</v>
      </c>
      <c r="BX6" s="152" t="s">
        <v>24651</v>
      </c>
      <c r="BZ6" s="251"/>
      <c r="CA6" s="169" t="s">
        <v>24639</v>
      </c>
      <c r="CB6" s="170" t="s">
        <v>24640</v>
      </c>
      <c r="CC6" s="170" t="s">
        <v>24641</v>
      </c>
      <c r="CD6" s="170" t="s">
        <v>24642</v>
      </c>
      <c r="CE6" s="170" t="s">
        <v>24643</v>
      </c>
      <c r="CF6" s="170" t="s">
        <v>24644</v>
      </c>
      <c r="CG6" s="170" t="s">
        <v>24645</v>
      </c>
      <c r="CH6" s="170" t="s">
        <v>24646</v>
      </c>
      <c r="CI6" s="170" t="s">
        <v>24647</v>
      </c>
      <c r="CJ6" s="170" t="s">
        <v>24648</v>
      </c>
      <c r="CK6" s="170" t="s">
        <v>24649</v>
      </c>
      <c r="CL6" s="170" t="s">
        <v>24650</v>
      </c>
      <c r="CM6" s="170" t="s">
        <v>24652</v>
      </c>
      <c r="CN6" s="170" t="s">
        <v>24651</v>
      </c>
      <c r="CP6" s="251"/>
      <c r="CQ6" s="153" t="s">
        <v>24639</v>
      </c>
      <c r="CR6" s="153" t="s">
        <v>24640</v>
      </c>
      <c r="CS6" s="153" t="s">
        <v>24641</v>
      </c>
      <c r="CT6" s="153" t="s">
        <v>24642</v>
      </c>
      <c r="CU6" s="153" t="s">
        <v>24643</v>
      </c>
      <c r="CV6" s="153" t="s">
        <v>24644</v>
      </c>
      <c r="CW6" s="153" t="s">
        <v>24645</v>
      </c>
      <c r="CX6" s="153" t="s">
        <v>24646</v>
      </c>
      <c r="CY6" s="153" t="s">
        <v>24647</v>
      </c>
      <c r="CZ6" s="153" t="s">
        <v>24648</v>
      </c>
      <c r="DA6" s="153" t="s">
        <v>24649</v>
      </c>
      <c r="DB6" s="153" t="s">
        <v>24650</v>
      </c>
      <c r="DC6" s="153" t="s">
        <v>24652</v>
      </c>
      <c r="DD6" s="153" t="s">
        <v>24651</v>
      </c>
      <c r="DF6" s="251"/>
      <c r="DG6" s="153" t="s">
        <v>24639</v>
      </c>
      <c r="DH6" s="153" t="s">
        <v>24640</v>
      </c>
      <c r="DI6" s="153" t="s">
        <v>24641</v>
      </c>
      <c r="DJ6" s="153" t="s">
        <v>24642</v>
      </c>
      <c r="DK6" s="153" t="s">
        <v>24643</v>
      </c>
      <c r="DL6" s="153" t="s">
        <v>24644</v>
      </c>
      <c r="DM6" s="153" t="s">
        <v>24645</v>
      </c>
      <c r="DN6" s="153" t="s">
        <v>24646</v>
      </c>
      <c r="DO6" s="153" t="s">
        <v>24647</v>
      </c>
      <c r="DP6" s="153" t="s">
        <v>24648</v>
      </c>
      <c r="DQ6" s="153" t="s">
        <v>24649</v>
      </c>
      <c r="DR6" s="153" t="s">
        <v>24650</v>
      </c>
      <c r="DS6" s="153" t="s">
        <v>24652</v>
      </c>
    </row>
    <row r="7" spans="1:123" ht="20.399999999999999">
      <c r="A7" s="153" t="s">
        <v>24653</v>
      </c>
      <c r="B7" s="164">
        <v>16832142.079999998</v>
      </c>
      <c r="C7" s="164">
        <v>18384108.010000002</v>
      </c>
      <c r="D7" s="164">
        <v>16669499.619999999</v>
      </c>
      <c r="E7" s="164">
        <v>18416666.760000002</v>
      </c>
      <c r="F7" s="164">
        <v>17158550.030000001</v>
      </c>
      <c r="M7" s="157" t="s">
        <v>24654</v>
      </c>
      <c r="BK7" s="153" t="s">
        <v>24653</v>
      </c>
      <c r="BL7" s="217">
        <v>15425656.619999999</v>
      </c>
      <c r="BM7" s="217">
        <v>16860221.48</v>
      </c>
      <c r="BN7" s="217">
        <v>17041437.82</v>
      </c>
      <c r="BO7" s="217">
        <v>16571139.869999999</v>
      </c>
      <c r="BP7" s="217">
        <v>18974591.390000001</v>
      </c>
      <c r="BQ7" s="217">
        <v>17300839.5</v>
      </c>
      <c r="BR7" s="217">
        <v>17605016.260000002</v>
      </c>
      <c r="BS7" s="217">
        <v>17861560.16</v>
      </c>
      <c r="BT7" s="217">
        <v>16981900.609999999</v>
      </c>
      <c r="BU7" s="217">
        <v>17186640.550000001</v>
      </c>
      <c r="BV7" s="217">
        <v>16558683.4</v>
      </c>
      <c r="BW7" s="217">
        <v>25747682.039999999</v>
      </c>
      <c r="BX7" s="164">
        <v>-214115369.69999999</v>
      </c>
      <c r="BZ7" s="153" t="s">
        <v>24653</v>
      </c>
      <c r="CA7" s="217">
        <v>14583807.800000001</v>
      </c>
      <c r="CB7" s="217">
        <v>15221253.1</v>
      </c>
      <c r="CC7" s="217">
        <v>16537970.550000001</v>
      </c>
      <c r="CD7" s="217">
        <v>15725910.32</v>
      </c>
      <c r="CE7" s="217">
        <v>16046277.23</v>
      </c>
      <c r="CF7" s="217">
        <v>16213653.310000001</v>
      </c>
      <c r="CG7" s="217">
        <v>16177990.42</v>
      </c>
      <c r="CH7" s="217">
        <v>16855030.149999999</v>
      </c>
      <c r="CI7" s="217">
        <v>16071972.51</v>
      </c>
      <c r="CJ7" s="217">
        <v>16318398.609999999</v>
      </c>
      <c r="CK7" s="217">
        <v>16650456.4</v>
      </c>
      <c r="CL7" s="217">
        <v>23752122.609999999</v>
      </c>
      <c r="CM7" s="217">
        <v>0</v>
      </c>
      <c r="CN7" s="164">
        <v>-200154843.00999999</v>
      </c>
      <c r="CP7" s="153" t="s">
        <v>24653</v>
      </c>
      <c r="CQ7" s="217">
        <v>16697049.18</v>
      </c>
      <c r="CR7" s="217">
        <v>18664636.27</v>
      </c>
      <c r="CS7" s="217">
        <v>18790287.690000001</v>
      </c>
      <c r="CT7" s="217">
        <v>18175458.09</v>
      </c>
      <c r="CU7" s="217">
        <v>18478132.649999999</v>
      </c>
      <c r="CV7" s="217">
        <v>17962763.649999999</v>
      </c>
      <c r="CW7" s="217">
        <v>18163912.48</v>
      </c>
      <c r="CX7" s="217">
        <v>17713569.460000001</v>
      </c>
      <c r="CY7" s="217">
        <v>17529875.440000001</v>
      </c>
      <c r="CZ7" s="217">
        <v>17879950.359999999</v>
      </c>
      <c r="DA7" s="217">
        <v>18240106.41</v>
      </c>
      <c r="DB7" s="217">
        <v>23766110.210000001</v>
      </c>
      <c r="DC7" s="217">
        <v>0</v>
      </c>
      <c r="DD7" s="164">
        <v>-222061851.88999999</v>
      </c>
      <c r="DF7" s="153" t="s">
        <v>24653</v>
      </c>
      <c r="DG7" s="217">
        <v>16095291.26</v>
      </c>
      <c r="DH7" s="217">
        <v>18045369.760000002</v>
      </c>
      <c r="DI7" s="217">
        <v>19072087.920000002</v>
      </c>
      <c r="DJ7" s="217">
        <v>18643776.43</v>
      </c>
      <c r="DK7" s="217">
        <v>18680968.170000002</v>
      </c>
      <c r="DL7" s="217">
        <v>17703323.469999999</v>
      </c>
      <c r="DM7" s="217">
        <v>18201154.77</v>
      </c>
      <c r="DN7" s="217">
        <v>18190987</v>
      </c>
      <c r="DO7" s="217">
        <v>17665639.199999999</v>
      </c>
      <c r="DP7" s="217">
        <v>18320459.5</v>
      </c>
      <c r="DQ7" s="217">
        <v>18326960.309999999</v>
      </c>
      <c r="DR7" s="217">
        <v>26420083.329999998</v>
      </c>
      <c r="DS7" s="164">
        <f>+SUM(DG7:DR7)</f>
        <v>225366101.12</v>
      </c>
    </row>
    <row r="8" spans="1:123" ht="18.600000000000001">
      <c r="A8" s="154" t="s">
        <v>24655</v>
      </c>
      <c r="B8" s="165">
        <v>16832142.079999998</v>
      </c>
      <c r="C8" s="165">
        <v>18384108.010000002</v>
      </c>
      <c r="D8" s="165">
        <v>16669499.619999999</v>
      </c>
      <c r="E8" s="165">
        <v>18416666.760000002</v>
      </c>
      <c r="F8" s="165">
        <v>17158550.030000001</v>
      </c>
      <c r="M8" s="158" t="s">
        <v>24656</v>
      </c>
      <c r="BK8" s="154" t="s">
        <v>24655</v>
      </c>
      <c r="BL8" s="218">
        <v>15425656.619999999</v>
      </c>
      <c r="BM8" s="218">
        <v>16860221.48</v>
      </c>
      <c r="BN8" s="218">
        <v>17041437.82</v>
      </c>
      <c r="BO8" s="218">
        <v>16571139.869999999</v>
      </c>
      <c r="BP8" s="218">
        <v>18974591.390000001</v>
      </c>
      <c r="BQ8" s="218">
        <v>17300839.5</v>
      </c>
      <c r="BR8" s="218">
        <v>17605016.260000002</v>
      </c>
      <c r="BS8" s="218">
        <v>17861560.16</v>
      </c>
      <c r="BT8" s="218">
        <v>16981900.609999999</v>
      </c>
      <c r="BU8" s="218">
        <v>17186640.550000001</v>
      </c>
      <c r="BV8" s="218">
        <v>16558683.4</v>
      </c>
      <c r="BW8" s="218">
        <v>25747682.039999999</v>
      </c>
      <c r="BX8" s="165">
        <v>-214115369.69999999</v>
      </c>
      <c r="BZ8" s="154" t="s">
        <v>24655</v>
      </c>
      <c r="CA8" s="218">
        <v>14583807.800000001</v>
      </c>
      <c r="CB8" s="218">
        <v>15221253.1</v>
      </c>
      <c r="CC8" s="218">
        <v>16537970.550000001</v>
      </c>
      <c r="CD8" s="218">
        <v>15725910.32</v>
      </c>
      <c r="CE8" s="218">
        <v>16046277.23</v>
      </c>
      <c r="CF8" s="218">
        <v>16213653.310000001</v>
      </c>
      <c r="CG8" s="218">
        <v>16177990.42</v>
      </c>
      <c r="CH8" s="218">
        <v>16855030.149999999</v>
      </c>
      <c r="CI8" s="218">
        <v>16071972.51</v>
      </c>
      <c r="CJ8" s="218">
        <v>16318398.609999999</v>
      </c>
      <c r="CK8" s="218">
        <v>16650456.4</v>
      </c>
      <c r="CL8" s="218">
        <v>23752122.609999999</v>
      </c>
      <c r="CM8" s="218">
        <v>0</v>
      </c>
      <c r="CN8" s="165">
        <v>-200154843.00999999</v>
      </c>
      <c r="CP8" s="154" t="s">
        <v>24655</v>
      </c>
      <c r="CQ8" s="218">
        <v>16697049.18</v>
      </c>
      <c r="CR8" s="218">
        <v>18664636.27</v>
      </c>
      <c r="CS8" s="218">
        <v>18790287.690000001</v>
      </c>
      <c r="CT8" s="218">
        <v>18175458.09</v>
      </c>
      <c r="CU8" s="218">
        <v>18478132.649999999</v>
      </c>
      <c r="CV8" s="218">
        <v>17962763.649999999</v>
      </c>
      <c r="CW8" s="218">
        <v>18163912.48</v>
      </c>
      <c r="CX8" s="218">
        <v>17713569.460000001</v>
      </c>
      <c r="CY8" s="218">
        <v>17529875.440000001</v>
      </c>
      <c r="CZ8" s="218">
        <v>17879950.359999999</v>
      </c>
      <c r="DA8" s="218">
        <v>18240106.41</v>
      </c>
      <c r="DB8" s="218">
        <v>23766110.210000001</v>
      </c>
      <c r="DC8" s="218">
        <v>0</v>
      </c>
      <c r="DD8" s="165">
        <v>-222061851.88999999</v>
      </c>
      <c r="DF8" s="154" t="s">
        <v>24657</v>
      </c>
      <c r="DG8" s="218">
        <v>16095291.26</v>
      </c>
      <c r="DH8" s="218">
        <v>18045369.760000002</v>
      </c>
      <c r="DI8" s="218">
        <v>19072087.920000002</v>
      </c>
      <c r="DJ8" s="218">
        <v>18643776.43</v>
      </c>
      <c r="DK8" s="218">
        <v>18680968.170000002</v>
      </c>
      <c r="DL8" s="218">
        <v>17703323.469999999</v>
      </c>
      <c r="DM8" s="218">
        <v>18201154.77</v>
      </c>
      <c r="DN8" s="218">
        <v>18190987</v>
      </c>
      <c r="DO8" s="218">
        <v>17665639.199999999</v>
      </c>
      <c r="DP8" s="218">
        <v>18320459.5</v>
      </c>
      <c r="DQ8" s="218">
        <v>18326960.309999999</v>
      </c>
      <c r="DR8" s="218">
        <v>26420083.329999998</v>
      </c>
      <c r="DS8" s="164">
        <f t="shared" ref="DS8:DS71" si="0">+SUM(DG8:DR8)</f>
        <v>225366101.12</v>
      </c>
    </row>
    <row r="9" spans="1:123">
      <c r="A9" s="152" t="s">
        <v>24658</v>
      </c>
      <c r="B9" s="166">
        <v>612308.5</v>
      </c>
      <c r="C9" s="166">
        <v>583698.27</v>
      </c>
      <c r="D9" s="166">
        <v>616534.02</v>
      </c>
      <c r="E9" s="166">
        <v>618549.63</v>
      </c>
      <c r="F9" s="166">
        <v>665238.94999999995</v>
      </c>
      <c r="BK9" s="152" t="s">
        <v>24658</v>
      </c>
      <c r="BL9" s="219">
        <v>545352.18000000005</v>
      </c>
      <c r="BM9" s="219">
        <v>526899.4</v>
      </c>
      <c r="BN9" s="219">
        <v>555461.31000000006</v>
      </c>
      <c r="BO9" s="219">
        <v>523552.1</v>
      </c>
      <c r="BP9" s="219">
        <v>541954.99</v>
      </c>
      <c r="BQ9" s="219">
        <v>540760.11</v>
      </c>
      <c r="BR9" s="219">
        <v>519481.12</v>
      </c>
      <c r="BS9" s="219">
        <v>523940.06</v>
      </c>
      <c r="BT9" s="219">
        <v>519040.09</v>
      </c>
      <c r="BU9" s="219">
        <v>518545.42</v>
      </c>
      <c r="BV9" s="219">
        <v>506677.26</v>
      </c>
      <c r="BW9" s="219">
        <v>547580.37</v>
      </c>
      <c r="BX9" s="166">
        <v>-6369244.4100000001</v>
      </c>
      <c r="BZ9" s="152" t="s">
        <v>24658</v>
      </c>
      <c r="CA9" s="219">
        <v>582812.99</v>
      </c>
      <c r="CB9" s="219">
        <v>569041.5</v>
      </c>
      <c r="CC9" s="219">
        <v>577775.12</v>
      </c>
      <c r="CD9" s="219">
        <v>553810.16</v>
      </c>
      <c r="CE9" s="219">
        <v>583016.81999999995</v>
      </c>
      <c r="CF9" s="219">
        <v>609455.79</v>
      </c>
      <c r="CG9" s="219">
        <v>566382.65</v>
      </c>
      <c r="CH9" s="219">
        <v>571269.82999999996</v>
      </c>
      <c r="CI9" s="219">
        <v>562867.92000000004</v>
      </c>
      <c r="CJ9" s="219">
        <v>557506.49</v>
      </c>
      <c r="CK9" s="219">
        <v>536563.78</v>
      </c>
      <c r="CL9" s="219">
        <v>534343.04</v>
      </c>
      <c r="CM9" s="219">
        <v>0</v>
      </c>
      <c r="CN9" s="166">
        <v>-6804846.0899999999</v>
      </c>
      <c r="CP9" s="152" t="s">
        <v>24658</v>
      </c>
      <c r="CQ9" s="219">
        <v>604745.84</v>
      </c>
      <c r="CR9" s="219">
        <v>592616.5</v>
      </c>
      <c r="CS9" s="219">
        <v>601337.46</v>
      </c>
      <c r="CT9" s="219">
        <v>572369.24</v>
      </c>
      <c r="CU9" s="219">
        <v>592018.87</v>
      </c>
      <c r="CV9" s="219">
        <v>618457.84</v>
      </c>
      <c r="CW9" s="219">
        <v>587032.91</v>
      </c>
      <c r="CX9" s="219">
        <v>582120.41</v>
      </c>
      <c r="CY9" s="219">
        <v>572634.71</v>
      </c>
      <c r="CZ9" s="219">
        <v>564217.61</v>
      </c>
      <c r="DA9" s="219">
        <v>554974.98</v>
      </c>
      <c r="DB9" s="219">
        <v>565686.23</v>
      </c>
      <c r="DC9" s="219">
        <v>0</v>
      </c>
      <c r="DD9" s="166">
        <v>-7008212.5999999996</v>
      </c>
      <c r="DF9" s="152" t="s">
        <v>24658</v>
      </c>
      <c r="DG9" s="219">
        <v>603951.25</v>
      </c>
      <c r="DH9" s="219">
        <v>595563.68999999994</v>
      </c>
      <c r="DI9" s="219">
        <v>601267.07999999996</v>
      </c>
      <c r="DJ9" s="219">
        <v>582130.23</v>
      </c>
      <c r="DK9" s="219">
        <v>605905.27</v>
      </c>
      <c r="DL9" s="219">
        <v>633018.13</v>
      </c>
      <c r="DM9" s="219">
        <v>582664.84</v>
      </c>
      <c r="DN9" s="219">
        <v>594832.17000000004</v>
      </c>
      <c r="DO9" s="219">
        <v>611828.47</v>
      </c>
      <c r="DP9" s="219">
        <v>587767.29</v>
      </c>
      <c r="DQ9" s="219">
        <v>582145.74</v>
      </c>
      <c r="DR9" s="219">
        <v>567674.06999999995</v>
      </c>
      <c r="DS9" s="164">
        <f t="shared" si="0"/>
        <v>7148748.2300000004</v>
      </c>
    </row>
    <row r="10" spans="1:123" ht="20.399999999999999">
      <c r="A10" s="152" t="s">
        <v>24659</v>
      </c>
      <c r="B10" s="166">
        <v>3060912.24</v>
      </c>
      <c r="C10" s="166">
        <v>3795286.06</v>
      </c>
      <c r="D10" s="166">
        <v>3545527.78</v>
      </c>
      <c r="E10" s="166">
        <v>4389590.1900000004</v>
      </c>
      <c r="F10" s="166">
        <v>3173931.27</v>
      </c>
      <c r="M10" s="159" t="s">
        <v>24660</v>
      </c>
      <c r="BK10" s="152" t="s">
        <v>24659</v>
      </c>
      <c r="BL10" s="219">
        <v>2853050.11</v>
      </c>
      <c r="BM10" s="219">
        <v>3533767.78</v>
      </c>
      <c r="BN10" s="219">
        <v>3805221.87</v>
      </c>
      <c r="BO10" s="219">
        <v>3437580.34</v>
      </c>
      <c r="BP10" s="219">
        <v>5461114.1900000004</v>
      </c>
      <c r="BQ10" s="219">
        <v>3932970.06</v>
      </c>
      <c r="BR10" s="219">
        <v>3878857.77</v>
      </c>
      <c r="BS10" s="219">
        <v>4316379.74</v>
      </c>
      <c r="BT10" s="219">
        <v>3741751.64</v>
      </c>
      <c r="BU10" s="219">
        <v>3889332.47</v>
      </c>
      <c r="BV10" s="219">
        <v>3316243.57</v>
      </c>
      <c r="BW10" s="219">
        <v>5230907.6399999997</v>
      </c>
      <c r="BX10" s="166">
        <v>-47397177.18</v>
      </c>
      <c r="BZ10" s="152" t="s">
        <v>24659</v>
      </c>
      <c r="CA10" s="219">
        <v>2339766.25</v>
      </c>
      <c r="CB10" s="219">
        <v>3035685.66</v>
      </c>
      <c r="CC10" s="219">
        <v>4237400.8</v>
      </c>
      <c r="CD10" s="219">
        <v>3536251.94</v>
      </c>
      <c r="CE10" s="219">
        <v>3733732.56</v>
      </c>
      <c r="CF10" s="219">
        <v>3771599.21</v>
      </c>
      <c r="CG10" s="219">
        <v>3759496.24</v>
      </c>
      <c r="CH10" s="219">
        <v>4549170.1900000004</v>
      </c>
      <c r="CI10" s="219">
        <v>3780480.56</v>
      </c>
      <c r="CJ10" s="219">
        <v>3981107.47</v>
      </c>
      <c r="CK10" s="219">
        <v>4282402.46</v>
      </c>
      <c r="CL10" s="219">
        <v>5732877.1200000001</v>
      </c>
      <c r="CM10" s="219">
        <v>0</v>
      </c>
      <c r="CN10" s="166">
        <v>-46739970.460000001</v>
      </c>
      <c r="CP10" s="152" t="s">
        <v>24661</v>
      </c>
      <c r="CQ10" s="219">
        <v>1360351.47</v>
      </c>
      <c r="CR10" s="219">
        <v>2821908.07</v>
      </c>
      <c r="CS10" s="219">
        <v>3034358.31</v>
      </c>
      <c r="CT10" s="219">
        <v>2921653.29</v>
      </c>
      <c r="CU10" s="219">
        <v>3104325.42</v>
      </c>
      <c r="CV10" s="219">
        <v>2946844.97</v>
      </c>
      <c r="CW10" s="219">
        <v>2969387.53</v>
      </c>
      <c r="CX10" s="219">
        <v>2883804.87</v>
      </c>
      <c r="CY10" s="219">
        <v>2862144.13</v>
      </c>
      <c r="CZ10" s="219">
        <v>2825276.14</v>
      </c>
      <c r="DA10" s="219">
        <v>3244810.91</v>
      </c>
      <c r="DB10" s="219">
        <v>3491934.41</v>
      </c>
      <c r="DC10" s="219">
        <v>0</v>
      </c>
      <c r="DD10" s="166">
        <v>-34466799.520000003</v>
      </c>
      <c r="DF10" s="152" t="s">
        <v>24661</v>
      </c>
      <c r="DG10" s="219">
        <v>797106.32</v>
      </c>
      <c r="DH10" s="219">
        <v>1964473.47</v>
      </c>
      <c r="DI10" s="219">
        <v>2030089.67</v>
      </c>
      <c r="DJ10" s="219">
        <v>2314000.4300000002</v>
      </c>
      <c r="DK10" s="219">
        <v>2452182.84</v>
      </c>
      <c r="DL10" s="219">
        <v>2642879.75</v>
      </c>
      <c r="DM10" s="219">
        <v>2680795.7400000002</v>
      </c>
      <c r="DN10" s="219">
        <v>2841217.13</v>
      </c>
      <c r="DO10" s="219">
        <v>2575153.36</v>
      </c>
      <c r="DP10" s="219">
        <v>2987918.69</v>
      </c>
      <c r="DQ10" s="219">
        <v>2785185.55</v>
      </c>
      <c r="DR10" s="219">
        <v>4019993</v>
      </c>
      <c r="DS10" s="164">
        <f t="shared" si="0"/>
        <v>30090995.950000003</v>
      </c>
    </row>
    <row r="11" spans="1:123" ht="20.399999999999999">
      <c r="A11" s="152" t="s">
        <v>24662</v>
      </c>
      <c r="B11" s="166">
        <v>13158921.34</v>
      </c>
      <c r="C11" s="166">
        <v>14005123.68</v>
      </c>
      <c r="D11" s="166">
        <v>12507437.82</v>
      </c>
      <c r="E11" s="166">
        <v>13408526.939999999</v>
      </c>
      <c r="F11" s="166">
        <v>13319379.810000001</v>
      </c>
      <c r="I11" t="s">
        <v>24663</v>
      </c>
      <c r="BK11" s="152" t="s">
        <v>24662</v>
      </c>
      <c r="BL11" s="219">
        <v>12027254.33</v>
      </c>
      <c r="BM11" s="219">
        <v>12799554.300000001</v>
      </c>
      <c r="BN11" s="219">
        <v>12680754.640000001</v>
      </c>
      <c r="BO11" s="219">
        <v>12610007.43</v>
      </c>
      <c r="BP11" s="219">
        <v>12971522.210000001</v>
      </c>
      <c r="BQ11" s="219">
        <v>12827109.33</v>
      </c>
      <c r="BR11" s="219">
        <v>13206677.369999999</v>
      </c>
      <c r="BS11" s="219">
        <v>13021240.359999999</v>
      </c>
      <c r="BT11" s="219">
        <v>12721108.880000001</v>
      </c>
      <c r="BU11" s="219">
        <v>12778762.66</v>
      </c>
      <c r="BV11" s="219">
        <v>12735762.57</v>
      </c>
      <c r="BW11" s="219">
        <v>19969194.030000001</v>
      </c>
      <c r="BX11" s="166">
        <v>-160348948.11000001</v>
      </c>
      <c r="BZ11" s="152" t="s">
        <v>24662</v>
      </c>
      <c r="CA11" s="219">
        <v>11661228.560000001</v>
      </c>
      <c r="CB11" s="219">
        <v>11616525.939999999</v>
      </c>
      <c r="CC11" s="219">
        <v>11722794.630000001</v>
      </c>
      <c r="CD11" s="219">
        <v>11635848.220000001</v>
      </c>
      <c r="CE11" s="219">
        <v>11729527.85</v>
      </c>
      <c r="CF11" s="219">
        <v>11832598.310000001</v>
      </c>
      <c r="CG11" s="219">
        <v>11852111.529999999</v>
      </c>
      <c r="CH11" s="219">
        <v>11734590.130000001</v>
      </c>
      <c r="CI11" s="219">
        <v>11728624.029999999</v>
      </c>
      <c r="CJ11" s="219">
        <v>11779784.65</v>
      </c>
      <c r="CK11" s="219">
        <v>11831490.16</v>
      </c>
      <c r="CL11" s="219">
        <v>17484902.449999999</v>
      </c>
      <c r="CM11" s="219">
        <v>0</v>
      </c>
      <c r="CN11" s="166">
        <v>-146610026.46000001</v>
      </c>
      <c r="CP11" s="152" t="s">
        <v>24659</v>
      </c>
      <c r="CQ11" s="219">
        <v>2361536.59</v>
      </c>
      <c r="CR11" s="219">
        <v>3081836.62</v>
      </c>
      <c r="CS11" s="219">
        <v>2968747.28</v>
      </c>
      <c r="CT11" s="219">
        <v>3464646.73</v>
      </c>
      <c r="CU11" s="219">
        <v>3249120.39</v>
      </c>
      <c r="CV11" s="219">
        <v>3099631.51</v>
      </c>
      <c r="CW11" s="219">
        <v>3099464.86</v>
      </c>
      <c r="CX11" s="219">
        <v>2823778.72</v>
      </c>
      <c r="CY11" s="219">
        <v>2652750.61</v>
      </c>
      <c r="CZ11" s="219">
        <v>2912218.23</v>
      </c>
      <c r="DA11" s="219">
        <v>3131341.75</v>
      </c>
      <c r="DB11" s="219">
        <v>3132290.56</v>
      </c>
      <c r="DC11" s="219">
        <v>0</v>
      </c>
      <c r="DD11" s="166">
        <v>-35977363.850000001</v>
      </c>
      <c r="DF11" s="152" t="s">
        <v>24664</v>
      </c>
      <c r="DG11" s="219">
        <v>2353311.25</v>
      </c>
      <c r="DH11" s="219">
        <v>2257111.58</v>
      </c>
      <c r="DI11" s="219">
        <v>3443781.1</v>
      </c>
      <c r="DJ11" s="219">
        <v>3626957.6</v>
      </c>
      <c r="DK11" s="219">
        <v>3148290.8</v>
      </c>
      <c r="DL11" s="219">
        <v>3058182.87</v>
      </c>
      <c r="DM11" s="219">
        <v>3494884.35</v>
      </c>
      <c r="DN11" s="219">
        <v>3375136</v>
      </c>
      <c r="DO11" s="219">
        <v>3282304.77</v>
      </c>
      <c r="DP11" s="219">
        <v>3232260.33</v>
      </c>
      <c r="DQ11" s="219">
        <v>3318684.82</v>
      </c>
      <c r="DR11" s="219">
        <v>3588541.22</v>
      </c>
      <c r="DS11" s="164">
        <f t="shared" si="0"/>
        <v>38179446.689999998</v>
      </c>
    </row>
    <row r="12" spans="1:123" ht="20.399999999999999">
      <c r="A12" s="153" t="s">
        <v>24665</v>
      </c>
      <c r="B12" s="164">
        <v>12056017.25</v>
      </c>
      <c r="C12" s="164">
        <v>12580472.84</v>
      </c>
      <c r="D12" s="164">
        <v>13082034.699999999</v>
      </c>
      <c r="E12" s="164">
        <v>13244017.83</v>
      </c>
      <c r="F12" s="164">
        <v>13099615.939999999</v>
      </c>
      <c r="M12" s="159" t="s">
        <v>24666</v>
      </c>
      <c r="BK12" s="153" t="s">
        <v>24665</v>
      </c>
      <c r="BL12" s="217">
        <v>10526514.869999999</v>
      </c>
      <c r="BM12" s="217">
        <v>10335915.689999999</v>
      </c>
      <c r="BN12" s="217">
        <v>14312728.32</v>
      </c>
      <c r="BO12" s="217">
        <v>12226588.859999999</v>
      </c>
      <c r="BP12" s="217">
        <v>12114099.529999999</v>
      </c>
      <c r="BQ12" s="217">
        <v>13787315.689999999</v>
      </c>
      <c r="BR12" s="217">
        <v>12485631.73</v>
      </c>
      <c r="BS12" s="217">
        <v>13265046.17</v>
      </c>
      <c r="BT12" s="217">
        <v>12224381.060000001</v>
      </c>
      <c r="BU12" s="217">
        <v>12572955.77</v>
      </c>
      <c r="BV12" s="217">
        <v>12462318.699999999</v>
      </c>
      <c r="BW12" s="217">
        <v>17271064.809999999</v>
      </c>
      <c r="BX12" s="164">
        <v>-153584561.19999999</v>
      </c>
      <c r="BZ12" s="153" t="s">
        <v>24665</v>
      </c>
      <c r="CA12" s="217">
        <v>10640393.83</v>
      </c>
      <c r="CB12" s="217">
        <v>10270479.939999999</v>
      </c>
      <c r="CC12" s="217">
        <v>11371568.9</v>
      </c>
      <c r="CD12" s="217">
        <v>10748207.060000001</v>
      </c>
      <c r="CE12" s="217">
        <v>10368982.74</v>
      </c>
      <c r="CF12" s="217">
        <v>11383527.9</v>
      </c>
      <c r="CG12" s="217">
        <v>10701090.33</v>
      </c>
      <c r="CH12" s="217">
        <v>11049046.02</v>
      </c>
      <c r="CI12" s="217">
        <v>11064860.800000001</v>
      </c>
      <c r="CJ12" s="217">
        <v>10741519.359999999</v>
      </c>
      <c r="CK12" s="217">
        <v>10683360.25</v>
      </c>
      <c r="CL12" s="217">
        <v>14931332.57</v>
      </c>
      <c r="CM12" s="217">
        <v>0</v>
      </c>
      <c r="CN12" s="164">
        <v>-133954369.7</v>
      </c>
      <c r="CP12" s="152" t="s">
        <v>24662</v>
      </c>
      <c r="CQ12" s="219">
        <v>12370415.279999999</v>
      </c>
      <c r="CR12" s="219">
        <v>12168275.08</v>
      </c>
      <c r="CS12" s="219">
        <v>12185844.640000001</v>
      </c>
      <c r="CT12" s="219">
        <v>11216788.83</v>
      </c>
      <c r="CU12" s="219">
        <v>11532667.970000001</v>
      </c>
      <c r="CV12" s="219">
        <v>11297829.33</v>
      </c>
      <c r="CW12" s="219">
        <v>11508027.18</v>
      </c>
      <c r="CX12" s="219">
        <v>11423865.460000001</v>
      </c>
      <c r="CY12" s="219">
        <v>11442345.99</v>
      </c>
      <c r="CZ12" s="219">
        <v>11578238.380000001</v>
      </c>
      <c r="DA12" s="219">
        <v>11308978.77</v>
      </c>
      <c r="DB12" s="219">
        <v>16576199.01</v>
      </c>
      <c r="DC12" s="219">
        <v>0</v>
      </c>
      <c r="DD12" s="166">
        <v>-144609475.91999999</v>
      </c>
      <c r="DF12" s="152" t="s">
        <v>24667</v>
      </c>
      <c r="DG12" s="219">
        <v>12340922.439999999</v>
      </c>
      <c r="DH12" s="219">
        <v>13228221.02</v>
      </c>
      <c r="DI12" s="219">
        <v>12996950.07</v>
      </c>
      <c r="DJ12" s="219">
        <v>12120688.17</v>
      </c>
      <c r="DK12" s="219">
        <v>12474589.26</v>
      </c>
      <c r="DL12" s="219">
        <v>11369242.720000001</v>
      </c>
      <c r="DM12" s="219">
        <v>11442809.84</v>
      </c>
      <c r="DN12" s="219">
        <v>11379801.699999999</v>
      </c>
      <c r="DO12" s="219">
        <v>11196352.6</v>
      </c>
      <c r="DP12" s="219">
        <v>11512513.189999999</v>
      </c>
      <c r="DQ12" s="219">
        <v>11640944.199999999</v>
      </c>
      <c r="DR12" s="219">
        <v>18243875.039999999</v>
      </c>
      <c r="DS12" s="164">
        <f t="shared" si="0"/>
        <v>149946910.25</v>
      </c>
    </row>
    <row r="13" spans="1:123" ht="20.399999999999999">
      <c r="A13" s="154" t="s">
        <v>24668</v>
      </c>
      <c r="B13" s="165">
        <v>12056017.25</v>
      </c>
      <c r="C13" s="165">
        <v>12580472.84</v>
      </c>
      <c r="D13" s="165">
        <v>13082034.699999999</v>
      </c>
      <c r="E13" s="165">
        <v>13244017.83</v>
      </c>
      <c r="F13" s="165">
        <v>13099615.939999999</v>
      </c>
      <c r="BK13" s="154" t="s">
        <v>24668</v>
      </c>
      <c r="BL13" s="218">
        <v>10526514.869999999</v>
      </c>
      <c r="BM13" s="218">
        <v>10335915.689999999</v>
      </c>
      <c r="BN13" s="218">
        <v>14312728.32</v>
      </c>
      <c r="BO13" s="218">
        <v>12226588.859999999</v>
      </c>
      <c r="BP13" s="218">
        <v>12114099.529999999</v>
      </c>
      <c r="BQ13" s="218">
        <v>13787315.689999999</v>
      </c>
      <c r="BR13" s="218">
        <v>12485631.73</v>
      </c>
      <c r="BS13" s="218">
        <v>13265046.17</v>
      </c>
      <c r="BT13" s="218">
        <v>12224381.060000001</v>
      </c>
      <c r="BU13" s="218">
        <v>12572955.77</v>
      </c>
      <c r="BV13" s="218">
        <v>12462318.699999999</v>
      </c>
      <c r="BW13" s="218">
        <v>17271064.809999999</v>
      </c>
      <c r="BX13" s="165">
        <v>-153584561.19999999</v>
      </c>
      <c r="BZ13" s="154" t="s">
        <v>24668</v>
      </c>
      <c r="CA13" s="218">
        <v>10640393.83</v>
      </c>
      <c r="CB13" s="218">
        <v>10270479.939999999</v>
      </c>
      <c r="CC13" s="218">
        <v>11371568.9</v>
      </c>
      <c r="CD13" s="218">
        <v>10748207.060000001</v>
      </c>
      <c r="CE13" s="218">
        <v>10368982.74</v>
      </c>
      <c r="CF13" s="218">
        <v>11383527.9</v>
      </c>
      <c r="CG13" s="218">
        <v>10701090.33</v>
      </c>
      <c r="CH13" s="218">
        <v>11049046.02</v>
      </c>
      <c r="CI13" s="218">
        <v>11064860.800000001</v>
      </c>
      <c r="CJ13" s="218">
        <v>10741519.359999999</v>
      </c>
      <c r="CK13" s="218">
        <v>10683360.25</v>
      </c>
      <c r="CL13" s="218">
        <v>14931332.57</v>
      </c>
      <c r="CM13" s="218">
        <v>0</v>
      </c>
      <c r="CN13" s="165">
        <v>-133954369.7</v>
      </c>
      <c r="CP13" s="153" t="s">
        <v>24665</v>
      </c>
      <c r="CQ13" s="217">
        <v>12309574.220000001</v>
      </c>
      <c r="CR13" s="217">
        <v>13224596.33</v>
      </c>
      <c r="CS13" s="217">
        <v>13495185.91</v>
      </c>
      <c r="CT13" s="217">
        <v>12822855.789999999</v>
      </c>
      <c r="CU13" s="217">
        <v>13272423.6</v>
      </c>
      <c r="CV13" s="217">
        <v>12324427.9</v>
      </c>
      <c r="CW13" s="217">
        <v>13113616.82</v>
      </c>
      <c r="CX13" s="217">
        <v>11835426.619999999</v>
      </c>
      <c r="CY13" s="217">
        <v>12701764.35</v>
      </c>
      <c r="CZ13" s="217">
        <v>13745991.75</v>
      </c>
      <c r="DA13" s="217">
        <v>13781400.789999999</v>
      </c>
      <c r="DB13" s="217">
        <v>17085199.5</v>
      </c>
      <c r="DC13" s="217">
        <v>0</v>
      </c>
      <c r="DD13" s="164">
        <v>-159712463.58000001</v>
      </c>
      <c r="DF13" s="153" t="s">
        <v>24665</v>
      </c>
      <c r="DG13" s="217">
        <v>11755398.949999999</v>
      </c>
      <c r="DH13" s="217">
        <v>12789250.279999999</v>
      </c>
      <c r="DI13" s="217">
        <v>13200836.17</v>
      </c>
      <c r="DJ13" s="217">
        <v>13754608.279999999</v>
      </c>
      <c r="DK13" s="217">
        <v>13299401.35</v>
      </c>
      <c r="DL13" s="217">
        <v>12922455.6</v>
      </c>
      <c r="DM13" s="217">
        <v>13037343.279999999</v>
      </c>
      <c r="DN13" s="217">
        <v>13368360.970000001</v>
      </c>
      <c r="DO13" s="217">
        <v>13168797.48</v>
      </c>
      <c r="DP13" s="217">
        <v>13733004.880000001</v>
      </c>
      <c r="DQ13" s="217">
        <v>13629171.289999999</v>
      </c>
      <c r="DR13" s="217">
        <v>17266216.75</v>
      </c>
      <c r="DS13" s="164">
        <f t="shared" si="0"/>
        <v>161924845.28</v>
      </c>
    </row>
    <row r="14" spans="1:123" ht="20.399999999999999">
      <c r="A14" s="152" t="s">
        <v>24669</v>
      </c>
      <c r="B14" s="166">
        <v>33596.26</v>
      </c>
      <c r="C14" s="166">
        <v>145126.62</v>
      </c>
      <c r="D14" s="166">
        <v>153357.07</v>
      </c>
      <c r="E14" s="166">
        <v>228641.15</v>
      </c>
      <c r="F14" s="166">
        <v>428138.08</v>
      </c>
      <c r="M14" s="158" t="s">
        <v>24670</v>
      </c>
      <c r="BK14" s="152" t="s">
        <v>24671</v>
      </c>
      <c r="BL14" s="219">
        <v>88.78</v>
      </c>
      <c r="BM14" s="219">
        <v>0</v>
      </c>
      <c r="BN14" s="219">
        <v>0</v>
      </c>
      <c r="BO14" s="219">
        <v>34750</v>
      </c>
      <c r="BP14" s="219">
        <v>0</v>
      </c>
      <c r="BQ14" s="219">
        <v>34750</v>
      </c>
      <c r="BR14" s="219">
        <v>36695.93</v>
      </c>
      <c r="BS14" s="219">
        <v>427959.17</v>
      </c>
      <c r="BT14" s="219">
        <v>380.18</v>
      </c>
      <c r="BU14" s="219">
        <v>137970.34</v>
      </c>
      <c r="BV14" s="219">
        <v>212579.78</v>
      </c>
      <c r="BW14" s="219">
        <v>117254.62</v>
      </c>
      <c r="BX14" s="166">
        <v>-1002428.8</v>
      </c>
      <c r="BZ14" s="152" t="s">
        <v>24671</v>
      </c>
      <c r="CA14" s="219">
        <v>191.82</v>
      </c>
      <c r="CB14" s="219">
        <v>0</v>
      </c>
      <c r="CC14" s="219">
        <v>147067.5</v>
      </c>
      <c r="CD14" s="219">
        <v>221549.28</v>
      </c>
      <c r="CE14" s="219">
        <v>189910.69</v>
      </c>
      <c r="CF14" s="219">
        <v>156956.88</v>
      </c>
      <c r="CG14" s="219">
        <v>193454.46</v>
      </c>
      <c r="CH14" s="219">
        <v>169669.56</v>
      </c>
      <c r="CI14" s="219">
        <v>44577.75</v>
      </c>
      <c r="CJ14" s="219">
        <v>25811.56</v>
      </c>
      <c r="CK14" s="219">
        <v>0</v>
      </c>
      <c r="CL14" s="219">
        <v>502312.46</v>
      </c>
      <c r="CM14" s="219">
        <v>0</v>
      </c>
      <c r="CN14" s="166">
        <v>-1651501.96</v>
      </c>
      <c r="CP14" s="154" t="s">
        <v>24668</v>
      </c>
      <c r="CQ14" s="218">
        <v>12309574.220000001</v>
      </c>
      <c r="CR14" s="218">
        <v>13224596.33</v>
      </c>
      <c r="CS14" s="218">
        <v>13495185.91</v>
      </c>
      <c r="CT14" s="218">
        <v>12822855.789999999</v>
      </c>
      <c r="CU14" s="218">
        <v>13272423.6</v>
      </c>
      <c r="CV14" s="218">
        <v>12324427.9</v>
      </c>
      <c r="CW14" s="218">
        <v>13113616.82</v>
      </c>
      <c r="CX14" s="218">
        <v>11835426.619999999</v>
      </c>
      <c r="CY14" s="218">
        <v>12701764.35</v>
      </c>
      <c r="CZ14" s="218">
        <v>13745991.75</v>
      </c>
      <c r="DA14" s="218">
        <v>13781400.789999999</v>
      </c>
      <c r="DB14" s="218">
        <v>17085199.5</v>
      </c>
      <c r="DC14" s="218">
        <v>0</v>
      </c>
      <c r="DD14" s="165">
        <v>-159712463.58000001</v>
      </c>
      <c r="DF14" s="154" t="s">
        <v>24668</v>
      </c>
      <c r="DG14" s="218">
        <v>11755398.949999999</v>
      </c>
      <c r="DH14" s="218">
        <v>12789250.279999999</v>
      </c>
      <c r="DI14" s="218">
        <v>13200836.17</v>
      </c>
      <c r="DJ14" s="218">
        <v>13754608.279999999</v>
      </c>
      <c r="DK14" s="218">
        <v>13299401.35</v>
      </c>
      <c r="DL14" s="218">
        <v>12922455.6</v>
      </c>
      <c r="DM14" s="218">
        <v>13037343.279999999</v>
      </c>
      <c r="DN14" s="218">
        <v>13368360.970000001</v>
      </c>
      <c r="DO14" s="218">
        <v>13168797.48</v>
      </c>
      <c r="DP14" s="218">
        <v>13733004.880000001</v>
      </c>
      <c r="DQ14" s="218">
        <v>13629171.289999999</v>
      </c>
      <c r="DR14" s="218">
        <v>17266216.75</v>
      </c>
      <c r="DS14" s="164">
        <f t="shared" si="0"/>
        <v>161924845.28</v>
      </c>
    </row>
    <row r="15" spans="1:123">
      <c r="A15" s="152" t="s">
        <v>24672</v>
      </c>
      <c r="B15" s="166">
        <v>12022420.99</v>
      </c>
      <c r="C15" s="166">
        <v>12435346.220000001</v>
      </c>
      <c r="D15" s="166">
        <v>12928677.630000001</v>
      </c>
      <c r="E15" s="166">
        <v>13015376.68</v>
      </c>
      <c r="F15" s="166">
        <v>12671477.859999999</v>
      </c>
      <c r="BK15" s="152" t="s">
        <v>24669</v>
      </c>
      <c r="BL15" s="219">
        <v>32845</v>
      </c>
      <c r="BM15" s="219">
        <v>29568.69</v>
      </c>
      <c r="BN15" s="219">
        <v>69090.03</v>
      </c>
      <c r="BO15" s="219">
        <v>121543.37</v>
      </c>
      <c r="BP15" s="219">
        <v>167738.32999999999</v>
      </c>
      <c r="BQ15" s="219">
        <v>279225.24</v>
      </c>
      <c r="BR15" s="219">
        <v>128141.12</v>
      </c>
      <c r="BS15" s="219">
        <v>396725.84</v>
      </c>
      <c r="BT15" s="219">
        <v>355095.2</v>
      </c>
      <c r="BU15" s="219">
        <v>202255.21</v>
      </c>
      <c r="BV15" s="219">
        <v>391482.79</v>
      </c>
      <c r="BW15" s="219">
        <v>204453.13</v>
      </c>
      <c r="BX15" s="166">
        <v>-2378163.9500000002</v>
      </c>
      <c r="BZ15" s="152" t="s">
        <v>24669</v>
      </c>
      <c r="CA15" s="219">
        <v>85946</v>
      </c>
      <c r="CB15" s="219">
        <v>121620.33</v>
      </c>
      <c r="CC15" s="219">
        <v>98214.19</v>
      </c>
      <c r="CD15" s="219">
        <v>3926.59</v>
      </c>
      <c r="CE15" s="219">
        <v>37771.71</v>
      </c>
      <c r="CF15" s="219">
        <v>118849.41</v>
      </c>
      <c r="CG15" s="219">
        <v>77559.710000000006</v>
      </c>
      <c r="CH15" s="219">
        <v>217381.25</v>
      </c>
      <c r="CI15" s="219">
        <v>102669.12</v>
      </c>
      <c r="CJ15" s="219">
        <v>152718.51999999999</v>
      </c>
      <c r="CK15" s="219">
        <v>130473.81</v>
      </c>
      <c r="CL15" s="219">
        <v>197459.02</v>
      </c>
      <c r="CM15" s="219">
        <v>0</v>
      </c>
      <c r="CN15" s="166">
        <v>-1344589.66</v>
      </c>
      <c r="CP15" s="152" t="s">
        <v>24673</v>
      </c>
      <c r="CQ15" s="219">
        <v>1543637.14</v>
      </c>
      <c r="CR15" s="219">
        <v>2581457.84</v>
      </c>
      <c r="CS15" s="219">
        <v>2621764.34</v>
      </c>
      <c r="CT15" s="219">
        <v>2611755.27</v>
      </c>
      <c r="CU15" s="219">
        <v>2771215.15</v>
      </c>
      <c r="CV15" s="219">
        <v>2556081.86</v>
      </c>
      <c r="CW15" s="219">
        <v>2638766.75</v>
      </c>
      <c r="CX15" s="219">
        <v>2525208.2400000002</v>
      </c>
      <c r="CY15" s="219">
        <v>2662444.7200000002</v>
      </c>
      <c r="CZ15" s="219">
        <v>2698828.54</v>
      </c>
      <c r="DA15" s="219">
        <v>2667494.69</v>
      </c>
      <c r="DB15" s="219">
        <v>3109074.23</v>
      </c>
      <c r="DC15" s="219">
        <v>0</v>
      </c>
      <c r="DD15" s="166">
        <v>-30987728.77</v>
      </c>
      <c r="DF15" s="152" t="s">
        <v>24673</v>
      </c>
      <c r="DG15" s="219">
        <v>1269754.83</v>
      </c>
      <c r="DH15" s="219">
        <v>2288480.0299999998</v>
      </c>
      <c r="DI15" s="219">
        <v>2455059.0099999998</v>
      </c>
      <c r="DJ15" s="219">
        <v>2398286.9700000002</v>
      </c>
      <c r="DK15" s="219">
        <v>2410296.1</v>
      </c>
      <c r="DL15" s="219">
        <v>2223896.86</v>
      </c>
      <c r="DM15" s="219">
        <v>2405676.73</v>
      </c>
      <c r="DN15" s="219">
        <v>2346295.94</v>
      </c>
      <c r="DO15" s="219">
        <v>2261975.1</v>
      </c>
      <c r="DP15" s="219">
        <v>2554064.09</v>
      </c>
      <c r="DQ15" s="219">
        <v>2490436.4300000002</v>
      </c>
      <c r="DR15" s="219">
        <v>3070771.65</v>
      </c>
      <c r="DS15" s="164">
        <f t="shared" si="0"/>
        <v>28174993.739999998</v>
      </c>
    </row>
    <row r="16" spans="1:123" ht="20.399999999999999">
      <c r="A16" s="153" t="s">
        <v>24674</v>
      </c>
      <c r="B16" s="164">
        <v>77774412.439999998</v>
      </c>
      <c r="C16" s="164">
        <v>80775669.75</v>
      </c>
      <c r="D16" s="164">
        <v>81108817.239999995</v>
      </c>
      <c r="E16" s="164">
        <v>88118179.340000004</v>
      </c>
      <c r="F16" s="164">
        <v>88206012</v>
      </c>
      <c r="M16" s="158" t="s">
        <v>24675</v>
      </c>
      <c r="BK16" s="152" t="s">
        <v>24672</v>
      </c>
      <c r="BL16" s="219">
        <v>10493581.09</v>
      </c>
      <c r="BM16" s="219">
        <v>10306347</v>
      </c>
      <c r="BN16" s="219">
        <v>14243638.289999999</v>
      </c>
      <c r="BO16" s="219">
        <v>12070295.49</v>
      </c>
      <c r="BP16" s="219">
        <v>11946361.199999999</v>
      </c>
      <c r="BQ16" s="219">
        <v>13473340.449999999</v>
      </c>
      <c r="BR16" s="219">
        <v>12320794.68</v>
      </c>
      <c r="BS16" s="219">
        <v>12440361.16</v>
      </c>
      <c r="BT16" s="219">
        <v>11868905.68</v>
      </c>
      <c r="BU16" s="219">
        <v>12232730.220000001</v>
      </c>
      <c r="BV16" s="219">
        <v>11858256.130000001</v>
      </c>
      <c r="BW16" s="219">
        <v>16949357.059999999</v>
      </c>
      <c r="BX16" s="166">
        <v>-150203968.44999999</v>
      </c>
      <c r="BZ16" s="152" t="s">
        <v>24672</v>
      </c>
      <c r="CA16" s="219">
        <v>10554256.01</v>
      </c>
      <c r="CB16" s="219">
        <v>10148859.609999999</v>
      </c>
      <c r="CC16" s="219">
        <v>11126287.210000001</v>
      </c>
      <c r="CD16" s="219">
        <v>10522731.189999999</v>
      </c>
      <c r="CE16" s="219">
        <v>10141300.34</v>
      </c>
      <c r="CF16" s="219">
        <v>11107721.609999999</v>
      </c>
      <c r="CG16" s="219">
        <v>10430076.16</v>
      </c>
      <c r="CH16" s="219">
        <v>10661995.210000001</v>
      </c>
      <c r="CI16" s="219">
        <v>10917613.93</v>
      </c>
      <c r="CJ16" s="219">
        <v>10562989.279999999</v>
      </c>
      <c r="CK16" s="219">
        <v>10552886.439999999</v>
      </c>
      <c r="CL16" s="219">
        <v>14231561.09</v>
      </c>
      <c r="CM16" s="219">
        <v>0</v>
      </c>
      <c r="CN16" s="166">
        <v>-130958278.08</v>
      </c>
      <c r="CP16" s="152" t="s">
        <v>24671</v>
      </c>
      <c r="CQ16" s="219">
        <v>0</v>
      </c>
      <c r="CR16" s="219">
        <v>53224.3</v>
      </c>
      <c r="CS16" s="219">
        <v>107752.57</v>
      </c>
      <c r="CT16" s="219">
        <v>98828.06</v>
      </c>
      <c r="CU16" s="219">
        <v>177.56</v>
      </c>
      <c r="CV16" s="219">
        <v>77396.38</v>
      </c>
      <c r="CW16" s="219">
        <v>9316.2000000000007</v>
      </c>
      <c r="CX16" s="219">
        <v>0</v>
      </c>
      <c r="CY16" s="219">
        <v>330.33</v>
      </c>
      <c r="CZ16" s="219">
        <v>17537.09</v>
      </c>
      <c r="DA16" s="219">
        <v>0</v>
      </c>
      <c r="DB16" s="219">
        <v>0</v>
      </c>
      <c r="DC16" s="219">
        <v>0</v>
      </c>
      <c r="DD16" s="166">
        <v>-364562.49</v>
      </c>
      <c r="DF16" s="152" t="s">
        <v>24671</v>
      </c>
      <c r="DG16" s="219">
        <v>85.96</v>
      </c>
      <c r="DH16" s="219">
        <v>71502.64</v>
      </c>
      <c r="DI16" s="219">
        <v>119946.53</v>
      </c>
      <c r="DJ16" s="219">
        <v>51907.92</v>
      </c>
      <c r="DK16" s="219">
        <v>43615.24</v>
      </c>
      <c r="DL16" s="219">
        <v>41624.53</v>
      </c>
      <c r="DM16" s="219">
        <v>42649.09</v>
      </c>
      <c r="DN16" s="219">
        <v>165583.88</v>
      </c>
      <c r="DO16" s="219">
        <v>13196.5</v>
      </c>
      <c r="DP16" s="219">
        <v>20499.189999999999</v>
      </c>
      <c r="DQ16" s="219">
        <v>166823.12</v>
      </c>
      <c r="DR16" s="219">
        <v>136377.92000000001</v>
      </c>
      <c r="DS16" s="164">
        <f t="shared" si="0"/>
        <v>873812.5199999999</v>
      </c>
    </row>
    <row r="17" spans="1:123" ht="30.6">
      <c r="A17" s="168" t="s">
        <v>24676</v>
      </c>
      <c r="B17" s="165">
        <v>77774412.439999998</v>
      </c>
      <c r="C17" s="165">
        <v>80775669.75</v>
      </c>
      <c r="D17" s="165">
        <v>81108817.239999995</v>
      </c>
      <c r="E17" s="165">
        <v>88118179.340000004</v>
      </c>
      <c r="F17" s="165">
        <v>88206012</v>
      </c>
      <c r="BK17" s="153" t="s">
        <v>24674</v>
      </c>
      <c r="BL17" s="217">
        <v>70700885.310000002</v>
      </c>
      <c r="BM17" s="217">
        <v>71977643.599999994</v>
      </c>
      <c r="BN17" s="217">
        <v>78053484.459999993</v>
      </c>
      <c r="BO17" s="217">
        <v>74916135.079999998</v>
      </c>
      <c r="BP17" s="217">
        <v>74831528.159999996</v>
      </c>
      <c r="BQ17" s="217">
        <v>84366172.140000001</v>
      </c>
      <c r="BR17" s="217">
        <v>77583286.969999999</v>
      </c>
      <c r="BS17" s="217">
        <v>81465943.879999995</v>
      </c>
      <c r="BT17" s="217">
        <v>79058482.170000002</v>
      </c>
      <c r="BU17" s="217">
        <v>82646043.040000007</v>
      </c>
      <c r="BV17" s="217">
        <v>81255233.659999996</v>
      </c>
      <c r="BW17" s="217">
        <v>126910660.91</v>
      </c>
      <c r="BX17" s="164">
        <v>-983765499.38</v>
      </c>
      <c r="BZ17" s="153" t="s">
        <v>24674</v>
      </c>
      <c r="CA17" s="217">
        <v>71770468.280000001</v>
      </c>
      <c r="CB17" s="217">
        <v>71609038.950000003</v>
      </c>
      <c r="CC17" s="217">
        <v>71074955.370000005</v>
      </c>
      <c r="CD17" s="217">
        <v>71032393.200000003</v>
      </c>
      <c r="CE17" s="217">
        <v>71125181.629999995</v>
      </c>
      <c r="CF17" s="217">
        <v>79651247.829999998</v>
      </c>
      <c r="CG17" s="217">
        <v>78115371.799999997</v>
      </c>
      <c r="CH17" s="217">
        <v>75688289.189999998</v>
      </c>
      <c r="CI17" s="217">
        <v>80489832.950000003</v>
      </c>
      <c r="CJ17" s="217">
        <v>86307136.170000002</v>
      </c>
      <c r="CK17" s="217">
        <v>100612123.11</v>
      </c>
      <c r="CL17" s="217">
        <v>110881346.23999999</v>
      </c>
      <c r="CM17" s="217">
        <v>0</v>
      </c>
      <c r="CN17" s="164">
        <v>-968357384.72000003</v>
      </c>
      <c r="CP17" s="152" t="s">
        <v>24669</v>
      </c>
      <c r="CQ17" s="219">
        <v>26347.16</v>
      </c>
      <c r="CR17" s="219">
        <v>17203.46</v>
      </c>
      <c r="CS17" s="219">
        <v>98503.25</v>
      </c>
      <c r="CT17" s="219">
        <v>72074.039999999994</v>
      </c>
      <c r="CU17" s="219">
        <v>0</v>
      </c>
      <c r="CV17" s="219">
        <v>54964</v>
      </c>
      <c r="CW17" s="219">
        <v>12379.76</v>
      </c>
      <c r="CX17" s="219">
        <v>15013.65</v>
      </c>
      <c r="CY17" s="219">
        <v>15298.83</v>
      </c>
      <c r="CZ17" s="219">
        <v>0</v>
      </c>
      <c r="DA17" s="219">
        <v>75831.38</v>
      </c>
      <c r="DB17" s="219">
        <v>121694</v>
      </c>
      <c r="DC17" s="219">
        <v>0</v>
      </c>
      <c r="DD17" s="166">
        <v>-509309.53</v>
      </c>
      <c r="DF17" s="152" t="s">
        <v>24669</v>
      </c>
      <c r="DG17" s="219">
        <v>2142.42</v>
      </c>
      <c r="DH17" s="219">
        <v>75636.77</v>
      </c>
      <c r="DI17" s="219">
        <v>118792.33</v>
      </c>
      <c r="DJ17" s="219">
        <v>291999.01</v>
      </c>
      <c r="DK17" s="219">
        <v>296032.68</v>
      </c>
      <c r="DL17" s="219">
        <v>248432.47</v>
      </c>
      <c r="DM17" s="219">
        <v>218192.96</v>
      </c>
      <c r="DN17" s="219">
        <v>293974.37</v>
      </c>
      <c r="DO17" s="219">
        <v>350270.48</v>
      </c>
      <c r="DP17" s="219">
        <v>370926.91</v>
      </c>
      <c r="DQ17" s="219">
        <v>429509.65</v>
      </c>
      <c r="DR17" s="219">
        <v>173898.76</v>
      </c>
      <c r="DS17" s="164">
        <f t="shared" si="0"/>
        <v>2869808.8099999996</v>
      </c>
    </row>
    <row r="18" spans="1:123" ht="20.399999999999999">
      <c r="A18" s="152" t="s">
        <v>24677</v>
      </c>
      <c r="B18" s="166">
        <v>66633872.090000004</v>
      </c>
      <c r="C18" s="166">
        <v>67214753.459999993</v>
      </c>
      <c r="D18" s="166">
        <v>66261430.880000003</v>
      </c>
      <c r="E18" s="166">
        <v>73707801.489999995</v>
      </c>
      <c r="F18" s="166">
        <v>73599622.859999999</v>
      </c>
      <c r="M18" s="158" t="s">
        <v>24678</v>
      </c>
      <c r="BK18" s="154" t="s">
        <v>24676</v>
      </c>
      <c r="BL18" s="218">
        <v>70700885.310000002</v>
      </c>
      <c r="BM18" s="218">
        <v>71977643.599999994</v>
      </c>
      <c r="BN18" s="218">
        <v>78053484.459999993</v>
      </c>
      <c r="BO18" s="218">
        <v>74916135.079999998</v>
      </c>
      <c r="BP18" s="218">
        <v>74831528.159999996</v>
      </c>
      <c r="BQ18" s="218">
        <v>84366172.140000001</v>
      </c>
      <c r="BR18" s="218">
        <v>77583286.969999999</v>
      </c>
      <c r="BS18" s="218">
        <v>81465943.879999995</v>
      </c>
      <c r="BT18" s="218">
        <v>79058482.170000002</v>
      </c>
      <c r="BU18" s="218">
        <v>82646043.040000007</v>
      </c>
      <c r="BV18" s="218">
        <v>81255233.659999996</v>
      </c>
      <c r="BW18" s="218">
        <v>126910660.91</v>
      </c>
      <c r="BX18" s="165">
        <v>-983765499.38</v>
      </c>
      <c r="BZ18" s="154" t="s">
        <v>24676</v>
      </c>
      <c r="CA18" s="218">
        <v>71770468.280000001</v>
      </c>
      <c r="CB18" s="218">
        <v>71609038.950000003</v>
      </c>
      <c r="CC18" s="218">
        <v>71074955.370000005</v>
      </c>
      <c r="CD18" s="218">
        <v>71032393.200000003</v>
      </c>
      <c r="CE18" s="218">
        <v>71125181.629999995</v>
      </c>
      <c r="CF18" s="218">
        <v>79651247.829999998</v>
      </c>
      <c r="CG18" s="218">
        <v>78115371.799999997</v>
      </c>
      <c r="CH18" s="218">
        <v>75688289.189999998</v>
      </c>
      <c r="CI18" s="218">
        <v>80489832.950000003</v>
      </c>
      <c r="CJ18" s="218">
        <v>86307136.170000002</v>
      </c>
      <c r="CK18" s="218">
        <v>100612123.11</v>
      </c>
      <c r="CL18" s="218">
        <v>110881346.23999999</v>
      </c>
      <c r="CM18" s="218">
        <v>0</v>
      </c>
      <c r="CN18" s="165">
        <v>-968357384.72000003</v>
      </c>
      <c r="CP18" s="152" t="s">
        <v>24672</v>
      </c>
      <c r="CQ18" s="219">
        <v>10739589.92</v>
      </c>
      <c r="CR18" s="219">
        <v>10572710.73</v>
      </c>
      <c r="CS18" s="219">
        <v>10667165.75</v>
      </c>
      <c r="CT18" s="219">
        <v>10040198.42</v>
      </c>
      <c r="CU18" s="219">
        <v>10501030.890000001</v>
      </c>
      <c r="CV18" s="219">
        <v>9635985.6600000001</v>
      </c>
      <c r="CW18" s="219">
        <v>10453154.109999999</v>
      </c>
      <c r="CX18" s="219">
        <v>9295204.7300000004</v>
      </c>
      <c r="CY18" s="219">
        <v>10023690.470000001</v>
      </c>
      <c r="CZ18" s="219">
        <v>11029626.119999999</v>
      </c>
      <c r="DA18" s="219">
        <v>11038074.720000001</v>
      </c>
      <c r="DB18" s="219">
        <v>13854431.27</v>
      </c>
      <c r="DC18" s="219">
        <v>0</v>
      </c>
      <c r="DD18" s="166">
        <v>-127850862.79000001</v>
      </c>
      <c r="DF18" s="152" t="s">
        <v>24679</v>
      </c>
      <c r="DG18" s="219">
        <v>1200</v>
      </c>
      <c r="DH18" s="219">
        <v>275268.31</v>
      </c>
      <c r="DI18" s="219">
        <v>474509.04</v>
      </c>
      <c r="DJ18" s="219">
        <v>988339.91</v>
      </c>
      <c r="DK18" s="219">
        <v>426431.56</v>
      </c>
      <c r="DL18" s="219">
        <v>366562.85</v>
      </c>
      <c r="DM18" s="219">
        <v>730474.2</v>
      </c>
      <c r="DN18" s="219">
        <v>537413.78</v>
      </c>
      <c r="DO18" s="219">
        <v>714518.43</v>
      </c>
      <c r="DP18" s="219">
        <v>803826.88</v>
      </c>
      <c r="DQ18" s="219">
        <v>768735.73</v>
      </c>
      <c r="DR18" s="219">
        <v>608868.65</v>
      </c>
      <c r="DS18" s="164">
        <f t="shared" si="0"/>
        <v>6696149.3399999999</v>
      </c>
    </row>
    <row r="19" spans="1:123" ht="20.399999999999999">
      <c r="A19" s="152" t="s">
        <v>24680</v>
      </c>
      <c r="B19" s="166">
        <v>11140540.35</v>
      </c>
      <c r="C19" s="166">
        <v>13560916.289999999</v>
      </c>
      <c r="D19" s="166">
        <v>14847386.359999999</v>
      </c>
      <c r="E19" s="166">
        <v>14410377.85</v>
      </c>
      <c r="F19" s="166">
        <v>14606389.140000001</v>
      </c>
      <c r="BK19" s="152" t="s">
        <v>24677</v>
      </c>
      <c r="BL19" s="219">
        <v>60677672.310000002</v>
      </c>
      <c r="BM19" s="219">
        <v>59869136.969999999</v>
      </c>
      <c r="BN19" s="219">
        <v>65665165.310000002</v>
      </c>
      <c r="BO19" s="219">
        <v>62540939.460000001</v>
      </c>
      <c r="BP19" s="219">
        <v>62442622.859999999</v>
      </c>
      <c r="BQ19" s="219">
        <v>66611329.909999996</v>
      </c>
      <c r="BR19" s="219">
        <v>63576173.390000001</v>
      </c>
      <c r="BS19" s="219">
        <v>68130656.719999999</v>
      </c>
      <c r="BT19" s="219">
        <v>66123471.609999999</v>
      </c>
      <c r="BU19" s="219">
        <v>69022730.540000007</v>
      </c>
      <c r="BV19" s="219">
        <v>68105556.329999998</v>
      </c>
      <c r="BW19" s="219">
        <v>111575099</v>
      </c>
      <c r="BX19" s="166">
        <v>-824340554.40999997</v>
      </c>
      <c r="BZ19" s="152" t="s">
        <v>24677</v>
      </c>
      <c r="CA19" s="219">
        <v>62250995.289999999</v>
      </c>
      <c r="CB19" s="219">
        <v>57985205</v>
      </c>
      <c r="CC19" s="219">
        <v>59084619.100000001</v>
      </c>
      <c r="CD19" s="219">
        <v>59027171.299999997</v>
      </c>
      <c r="CE19" s="219">
        <v>58917643.5</v>
      </c>
      <c r="CF19" s="219">
        <v>66026526.960000001</v>
      </c>
      <c r="CG19" s="219">
        <v>65561987.75</v>
      </c>
      <c r="CH19" s="219">
        <v>63662652.68</v>
      </c>
      <c r="CI19" s="219">
        <v>68321083.650000006</v>
      </c>
      <c r="CJ19" s="219">
        <v>74377811.400000006</v>
      </c>
      <c r="CK19" s="219">
        <v>88742003.909999996</v>
      </c>
      <c r="CL19" s="219">
        <v>98931403.5</v>
      </c>
      <c r="CM19" s="219">
        <v>0</v>
      </c>
      <c r="CN19" s="166">
        <v>-822889104.03999996</v>
      </c>
      <c r="CP19" s="153" t="s">
        <v>24674</v>
      </c>
      <c r="CQ19" s="217">
        <v>82729926.290000007</v>
      </c>
      <c r="CR19" s="217">
        <v>75559093.290000007</v>
      </c>
      <c r="CS19" s="217">
        <v>75265828.980000004</v>
      </c>
      <c r="CT19" s="217">
        <v>72322092.189999998</v>
      </c>
      <c r="CU19" s="217">
        <v>71006128.909999996</v>
      </c>
      <c r="CV19" s="217">
        <v>70740513.5</v>
      </c>
      <c r="CW19" s="217">
        <v>73843205.530000001</v>
      </c>
      <c r="CX19" s="217">
        <v>70084844.340000004</v>
      </c>
      <c r="CY19" s="217">
        <v>69848379.109999999</v>
      </c>
      <c r="CZ19" s="217">
        <v>74989494.640000001</v>
      </c>
      <c r="DA19" s="217">
        <v>74341146.069999993</v>
      </c>
      <c r="DB19" s="217">
        <v>103065071.70999999</v>
      </c>
      <c r="DC19" s="217">
        <v>0</v>
      </c>
      <c r="DD19" s="164">
        <v>-913795724.55999994</v>
      </c>
      <c r="DF19" s="152" t="s">
        <v>24672</v>
      </c>
      <c r="DG19" s="219">
        <v>10482215.74</v>
      </c>
      <c r="DH19" s="219">
        <v>10078362.529999999</v>
      </c>
      <c r="DI19" s="219">
        <v>10032529.26</v>
      </c>
      <c r="DJ19" s="219">
        <v>10024074.470000001</v>
      </c>
      <c r="DK19" s="219">
        <v>10123025.77</v>
      </c>
      <c r="DL19" s="219">
        <v>10041938.890000001</v>
      </c>
      <c r="DM19" s="219">
        <v>9640350.3000000007</v>
      </c>
      <c r="DN19" s="219">
        <v>10025093</v>
      </c>
      <c r="DO19" s="219">
        <v>9828836.9700000007</v>
      </c>
      <c r="DP19" s="219">
        <v>9983687.8100000005</v>
      </c>
      <c r="DQ19" s="219">
        <v>9773666.3599999994</v>
      </c>
      <c r="DR19" s="219">
        <v>13276299.77</v>
      </c>
      <c r="DS19" s="164">
        <f t="shared" si="0"/>
        <v>123310080.86999999</v>
      </c>
    </row>
    <row r="20" spans="1:123" ht="20.399999999999999">
      <c r="A20" s="153" t="s">
        <v>24681</v>
      </c>
      <c r="B20" s="164">
        <v>886711.19</v>
      </c>
      <c r="C20" s="164">
        <v>7929107.8799999999</v>
      </c>
      <c r="D20" s="164">
        <v>12093190.15</v>
      </c>
      <c r="E20" s="164">
        <v>10786695.57</v>
      </c>
      <c r="F20" s="164">
        <v>12201486.66</v>
      </c>
      <c r="M20" s="159" t="s">
        <v>24682</v>
      </c>
      <c r="BK20" s="152" t="s">
        <v>24680</v>
      </c>
      <c r="BL20" s="219">
        <v>10023213</v>
      </c>
      <c r="BM20" s="219">
        <v>12108506.630000001</v>
      </c>
      <c r="BN20" s="219">
        <v>12388319.15</v>
      </c>
      <c r="BO20" s="219">
        <v>12375195.619999999</v>
      </c>
      <c r="BP20" s="219">
        <v>12388905.300000001</v>
      </c>
      <c r="BQ20" s="219">
        <v>17754842.23</v>
      </c>
      <c r="BR20" s="219">
        <v>14007113.58</v>
      </c>
      <c r="BS20" s="219">
        <v>13335287.16</v>
      </c>
      <c r="BT20" s="219">
        <v>12935010.560000001</v>
      </c>
      <c r="BU20" s="219">
        <v>13623312.5</v>
      </c>
      <c r="BV20" s="219">
        <v>13149677.33</v>
      </c>
      <c r="BW20" s="219">
        <v>15335561.91</v>
      </c>
      <c r="BX20" s="166">
        <v>-159424944.97</v>
      </c>
      <c r="BZ20" s="152" t="s">
        <v>24680</v>
      </c>
      <c r="CA20" s="219">
        <v>9519472.9900000002</v>
      </c>
      <c r="CB20" s="219">
        <v>13623833.949999999</v>
      </c>
      <c r="CC20" s="219">
        <v>11990336.27</v>
      </c>
      <c r="CD20" s="219">
        <v>12005221.9</v>
      </c>
      <c r="CE20" s="219">
        <v>12207538.130000001</v>
      </c>
      <c r="CF20" s="219">
        <v>13624720.869999999</v>
      </c>
      <c r="CG20" s="219">
        <v>12553384.050000001</v>
      </c>
      <c r="CH20" s="219">
        <v>12025636.51</v>
      </c>
      <c r="CI20" s="219">
        <v>12168749.300000001</v>
      </c>
      <c r="CJ20" s="219">
        <v>11929324.77</v>
      </c>
      <c r="CK20" s="219">
        <v>11870119.199999999</v>
      </c>
      <c r="CL20" s="219">
        <v>11949942.74</v>
      </c>
      <c r="CM20" s="219">
        <v>0</v>
      </c>
      <c r="CN20" s="166">
        <v>-145468280.68000001</v>
      </c>
      <c r="CP20" s="154" t="s">
        <v>24676</v>
      </c>
      <c r="CQ20" s="218">
        <v>82729926.290000007</v>
      </c>
      <c r="CR20" s="218">
        <v>75559093.290000007</v>
      </c>
      <c r="CS20" s="218">
        <v>75265828.980000004</v>
      </c>
      <c r="CT20" s="218">
        <v>72322092.189999998</v>
      </c>
      <c r="CU20" s="218">
        <v>71006128.909999996</v>
      </c>
      <c r="CV20" s="218">
        <v>70740513.5</v>
      </c>
      <c r="CW20" s="218">
        <v>73843205.530000001</v>
      </c>
      <c r="CX20" s="218">
        <v>70084844.340000004</v>
      </c>
      <c r="CY20" s="218">
        <v>69848379.109999999</v>
      </c>
      <c r="CZ20" s="218">
        <v>74989494.640000001</v>
      </c>
      <c r="DA20" s="218">
        <v>74341146.069999993</v>
      </c>
      <c r="DB20" s="218">
        <v>103065071.70999999</v>
      </c>
      <c r="DC20" s="218">
        <v>0</v>
      </c>
      <c r="DD20" s="165">
        <v>-913795724.55999994</v>
      </c>
      <c r="DF20" s="153" t="s">
        <v>24674</v>
      </c>
      <c r="DG20" s="217">
        <v>80466258.469999999</v>
      </c>
      <c r="DH20" s="217">
        <v>72019690.489999995</v>
      </c>
      <c r="DI20" s="217">
        <v>73052853.069999993</v>
      </c>
      <c r="DJ20" s="217">
        <v>76050306.189999998</v>
      </c>
      <c r="DK20" s="217">
        <v>77104331.650000006</v>
      </c>
      <c r="DL20" s="217">
        <v>77561205.129999995</v>
      </c>
      <c r="DM20" s="217">
        <v>76424915.840000004</v>
      </c>
      <c r="DN20" s="217">
        <v>79639408.230000004</v>
      </c>
      <c r="DO20" s="217">
        <v>79588587.659999996</v>
      </c>
      <c r="DP20" s="217">
        <v>79837144.069999993</v>
      </c>
      <c r="DQ20" s="217">
        <v>78743794.950000003</v>
      </c>
      <c r="DR20" s="217">
        <v>108563580.11</v>
      </c>
      <c r="DS20" s="164">
        <f t="shared" si="0"/>
        <v>959052075.86000001</v>
      </c>
    </row>
    <row r="21" spans="1:123" ht="30.6">
      <c r="A21" s="154" t="s">
        <v>24676</v>
      </c>
      <c r="B21" s="165">
        <v>886711.19</v>
      </c>
      <c r="C21" s="165">
        <v>7929107.8799999999</v>
      </c>
      <c r="D21" s="165">
        <v>12093190.15</v>
      </c>
      <c r="E21" s="165">
        <v>10786695.57</v>
      </c>
      <c r="F21" s="165">
        <v>12201486.66</v>
      </c>
      <c r="BK21" s="153" t="s">
        <v>24681</v>
      </c>
      <c r="BL21" s="217">
        <v>504371.29</v>
      </c>
      <c r="BM21" s="217">
        <v>6444746.0899999999</v>
      </c>
      <c r="BN21" s="217">
        <v>8579553.6500000004</v>
      </c>
      <c r="BO21" s="217">
        <v>7188057</v>
      </c>
      <c r="BP21" s="217">
        <v>11030222.76</v>
      </c>
      <c r="BQ21" s="217">
        <v>8614737</v>
      </c>
      <c r="BR21" s="217">
        <v>11137927.390000001</v>
      </c>
      <c r="BS21" s="217">
        <v>8397660.1400000006</v>
      </c>
      <c r="BT21" s="217">
        <v>10516823.130000001</v>
      </c>
      <c r="BU21" s="217">
        <v>10146852.550000001</v>
      </c>
      <c r="BV21" s="217">
        <v>22572775.48</v>
      </c>
      <c r="BW21" s="217">
        <v>54646600.960000001</v>
      </c>
      <c r="BX21" s="164">
        <v>-159780327.44</v>
      </c>
      <c r="BZ21" s="153" t="s">
        <v>24681</v>
      </c>
      <c r="CA21" s="217">
        <v>503470.64</v>
      </c>
      <c r="CB21" s="217">
        <v>4725599.96</v>
      </c>
      <c r="CC21" s="217">
        <v>9858963.9499999993</v>
      </c>
      <c r="CD21" s="217">
        <v>7704186.9900000002</v>
      </c>
      <c r="CE21" s="217">
        <v>8419079.0899999999</v>
      </c>
      <c r="CF21" s="217">
        <v>8454447.4600000009</v>
      </c>
      <c r="CG21" s="217">
        <v>7136416.6299999999</v>
      </c>
      <c r="CH21" s="217">
        <v>7606646.1900000004</v>
      </c>
      <c r="CI21" s="217">
        <v>8439900.4900000002</v>
      </c>
      <c r="CJ21" s="217">
        <v>7326656.04</v>
      </c>
      <c r="CK21" s="217">
        <v>9538229.2899999991</v>
      </c>
      <c r="CL21" s="217">
        <v>8801091.0199999996</v>
      </c>
      <c r="CM21" s="217">
        <v>0</v>
      </c>
      <c r="CN21" s="164">
        <v>-88514687.75</v>
      </c>
      <c r="CP21" s="152" t="s">
        <v>24677</v>
      </c>
      <c r="CQ21" s="219">
        <v>73325483.810000002</v>
      </c>
      <c r="CR21" s="219">
        <v>64262290.259999998</v>
      </c>
      <c r="CS21" s="219">
        <v>63568274.75</v>
      </c>
      <c r="CT21" s="219">
        <v>60707768.460000001</v>
      </c>
      <c r="CU21" s="219">
        <v>59930909.369999997</v>
      </c>
      <c r="CV21" s="219">
        <v>59753488.670000002</v>
      </c>
      <c r="CW21" s="219">
        <v>62684607.490000002</v>
      </c>
      <c r="CX21" s="219">
        <v>58932236.659999996</v>
      </c>
      <c r="CY21" s="219">
        <v>58525106.630000003</v>
      </c>
      <c r="CZ21" s="219">
        <v>63412257.710000001</v>
      </c>
      <c r="DA21" s="219">
        <v>62581162.520000003</v>
      </c>
      <c r="DB21" s="219">
        <v>89826304.290000007</v>
      </c>
      <c r="DC21" s="219">
        <v>0</v>
      </c>
      <c r="DD21" s="166">
        <v>-777509890.62</v>
      </c>
      <c r="DF21" s="154" t="s">
        <v>24676</v>
      </c>
      <c r="DG21" s="218">
        <v>80466258.469999999</v>
      </c>
      <c r="DH21" s="218">
        <v>72019690.489999995</v>
      </c>
      <c r="DI21" s="218">
        <v>73052853.069999993</v>
      </c>
      <c r="DJ21" s="218">
        <v>76050306.189999998</v>
      </c>
      <c r="DK21" s="218">
        <v>77104331.650000006</v>
      </c>
      <c r="DL21" s="218">
        <v>77561205.129999995</v>
      </c>
      <c r="DM21" s="218">
        <v>76424915.840000004</v>
      </c>
      <c r="DN21" s="218">
        <v>79639408.230000004</v>
      </c>
      <c r="DO21" s="218">
        <v>79588587.659999996</v>
      </c>
      <c r="DP21" s="218">
        <v>79837144.069999993</v>
      </c>
      <c r="DQ21" s="218">
        <v>78743794.950000003</v>
      </c>
      <c r="DR21" s="218">
        <v>108563580.11</v>
      </c>
      <c r="DS21" s="164">
        <f t="shared" si="0"/>
        <v>959052075.86000001</v>
      </c>
    </row>
    <row r="22" spans="1:123" ht="20.399999999999999">
      <c r="A22" s="152" t="s">
        <v>24683</v>
      </c>
      <c r="B22" s="166">
        <v>886711.19</v>
      </c>
      <c r="C22" s="166">
        <v>7929107.8799999999</v>
      </c>
      <c r="D22" s="166">
        <v>12093190.15</v>
      </c>
      <c r="E22" s="166">
        <v>10786695.57</v>
      </c>
      <c r="F22" s="166">
        <v>12201486.66</v>
      </c>
      <c r="M22" s="163" t="s">
        <v>24684</v>
      </c>
      <c r="N22" s="56"/>
      <c r="O22" s="56"/>
      <c r="P22" s="56"/>
      <c r="Q22" s="56"/>
      <c r="R22" s="56"/>
      <c r="S22" s="56"/>
      <c r="T22" s="56"/>
      <c r="U22" s="56"/>
      <c r="V22" s="56"/>
      <c r="W22" s="56"/>
      <c r="X22" s="56"/>
      <c r="BK22" s="154" t="s">
        <v>24676</v>
      </c>
      <c r="BL22" s="218">
        <v>504371.29</v>
      </c>
      <c r="BM22" s="218">
        <v>6444746.0899999999</v>
      </c>
      <c r="BN22" s="218">
        <v>8579553.6500000004</v>
      </c>
      <c r="BO22" s="218">
        <v>7188057</v>
      </c>
      <c r="BP22" s="218">
        <v>11030222.76</v>
      </c>
      <c r="BQ22" s="218">
        <v>8614737</v>
      </c>
      <c r="BR22" s="218">
        <v>11137927.390000001</v>
      </c>
      <c r="BS22" s="218">
        <v>8397660.1400000006</v>
      </c>
      <c r="BT22" s="218">
        <v>10516823.130000001</v>
      </c>
      <c r="BU22" s="218">
        <v>10146852.550000001</v>
      </c>
      <c r="BV22" s="218">
        <v>22572775.48</v>
      </c>
      <c r="BW22" s="218">
        <v>54646600.960000001</v>
      </c>
      <c r="BX22" s="165">
        <v>-159780327.44</v>
      </c>
      <c r="BZ22" s="154" t="s">
        <v>24676</v>
      </c>
      <c r="CA22" s="218">
        <v>503470.64</v>
      </c>
      <c r="CB22" s="218">
        <v>4725599.96</v>
      </c>
      <c r="CC22" s="218">
        <v>9858963.9499999993</v>
      </c>
      <c r="CD22" s="218">
        <v>7704186.9900000002</v>
      </c>
      <c r="CE22" s="218">
        <v>8419079.0899999999</v>
      </c>
      <c r="CF22" s="218">
        <v>8454447.4600000009</v>
      </c>
      <c r="CG22" s="218">
        <v>7136416.6299999999</v>
      </c>
      <c r="CH22" s="218">
        <v>7606646.1900000004</v>
      </c>
      <c r="CI22" s="218">
        <v>8439900.4900000002</v>
      </c>
      <c r="CJ22" s="218">
        <v>7326656.04</v>
      </c>
      <c r="CK22" s="218">
        <v>9538229.2899999991</v>
      </c>
      <c r="CL22" s="218">
        <v>8801091.0199999996</v>
      </c>
      <c r="CM22" s="218">
        <v>0</v>
      </c>
      <c r="CN22" s="165">
        <v>-88514687.75</v>
      </c>
      <c r="CP22" s="152" t="s">
        <v>24680</v>
      </c>
      <c r="CQ22" s="219">
        <v>9404442.4800000004</v>
      </c>
      <c r="CR22" s="219">
        <v>11296803.029999999</v>
      </c>
      <c r="CS22" s="219">
        <v>11697554.23</v>
      </c>
      <c r="CT22" s="219">
        <v>11614323.73</v>
      </c>
      <c r="CU22" s="219">
        <v>11075219.539999999</v>
      </c>
      <c r="CV22" s="219">
        <v>10987024.83</v>
      </c>
      <c r="CW22" s="219">
        <v>11158598.039999999</v>
      </c>
      <c r="CX22" s="219">
        <v>11152607.68</v>
      </c>
      <c r="CY22" s="219">
        <v>11323272.48</v>
      </c>
      <c r="CZ22" s="219">
        <v>11577236.93</v>
      </c>
      <c r="DA22" s="219">
        <v>11759983.550000001</v>
      </c>
      <c r="DB22" s="219">
        <v>13238767.42</v>
      </c>
      <c r="DC22" s="219">
        <v>0</v>
      </c>
      <c r="DD22" s="166">
        <v>-136285833.94</v>
      </c>
      <c r="DF22" s="152" t="s">
        <v>24677</v>
      </c>
      <c r="DG22" s="219">
        <v>71711027.319999993</v>
      </c>
      <c r="DH22" s="219">
        <v>62953896.659999996</v>
      </c>
      <c r="DI22" s="219">
        <v>62067397.630000003</v>
      </c>
      <c r="DJ22" s="219">
        <v>66261913.990000002</v>
      </c>
      <c r="DK22" s="219">
        <v>65631611.640000001</v>
      </c>
      <c r="DL22" s="219">
        <v>66003855.810000002</v>
      </c>
      <c r="DM22" s="219">
        <v>64868043.57</v>
      </c>
      <c r="DN22" s="219">
        <v>68236655.969999999</v>
      </c>
      <c r="DO22" s="219">
        <v>68041565.870000005</v>
      </c>
      <c r="DP22" s="219">
        <v>68315683.370000005</v>
      </c>
      <c r="DQ22" s="219">
        <v>67304937.480000004</v>
      </c>
      <c r="DR22" s="219">
        <v>95347236.280000001</v>
      </c>
      <c r="DS22" s="164">
        <f t="shared" si="0"/>
        <v>826743825.59000003</v>
      </c>
    </row>
    <row r="23" spans="1:123" ht="20.399999999999999">
      <c r="A23" s="153" t="s">
        <v>24685</v>
      </c>
      <c r="B23" s="164">
        <v>32958151.23</v>
      </c>
      <c r="C23" s="164">
        <v>30862452.420000002</v>
      </c>
      <c r="D23" s="164">
        <v>30913085.600000001</v>
      </c>
      <c r="E23" s="164">
        <v>32527134.609999999</v>
      </c>
      <c r="F23" s="164">
        <v>33634209.93</v>
      </c>
      <c r="BK23" s="152" t="s">
        <v>24683</v>
      </c>
      <c r="BL23" s="219">
        <v>504371.29</v>
      </c>
      <c r="BM23" s="219">
        <v>6444746.0899999999</v>
      </c>
      <c r="BN23" s="219">
        <v>8579553.6500000004</v>
      </c>
      <c r="BO23" s="219">
        <v>7188057</v>
      </c>
      <c r="BP23" s="219">
        <v>11030222.76</v>
      </c>
      <c r="BQ23" s="219">
        <v>8614737</v>
      </c>
      <c r="BR23" s="219">
        <v>11137927.390000001</v>
      </c>
      <c r="BS23" s="219">
        <v>8397660.1400000006</v>
      </c>
      <c r="BT23" s="219">
        <v>10516823.130000001</v>
      </c>
      <c r="BU23" s="219">
        <v>10146852.550000001</v>
      </c>
      <c r="BV23" s="219">
        <v>22572775.48</v>
      </c>
      <c r="BW23" s="219">
        <v>54646600.960000001</v>
      </c>
      <c r="BX23" s="166">
        <v>-159780327.44</v>
      </c>
      <c r="BZ23" s="152" t="s">
        <v>24683</v>
      </c>
      <c r="CA23" s="219">
        <v>503470.64</v>
      </c>
      <c r="CB23" s="219">
        <v>4725599.96</v>
      </c>
      <c r="CC23" s="219">
        <v>9858963.9499999993</v>
      </c>
      <c r="CD23" s="219">
        <v>7704186.9900000002</v>
      </c>
      <c r="CE23" s="219">
        <v>8419079.0899999999</v>
      </c>
      <c r="CF23" s="219">
        <v>8454447.4600000009</v>
      </c>
      <c r="CG23" s="219">
        <v>7136416.6299999999</v>
      </c>
      <c r="CH23" s="219">
        <v>7606646.1900000004</v>
      </c>
      <c r="CI23" s="219">
        <v>8439900.4900000002</v>
      </c>
      <c r="CJ23" s="219">
        <v>7326656.04</v>
      </c>
      <c r="CK23" s="219">
        <v>9538229.2899999991</v>
      </c>
      <c r="CL23" s="219">
        <v>8801091.0199999996</v>
      </c>
      <c r="CM23" s="219">
        <v>0</v>
      </c>
      <c r="CN23" s="166">
        <v>-88514687.75</v>
      </c>
      <c r="CP23" s="153" t="s">
        <v>24681</v>
      </c>
      <c r="CQ23" s="217">
        <v>685729.71</v>
      </c>
      <c r="CR23" s="217">
        <v>6937903.2400000002</v>
      </c>
      <c r="CS23" s="217">
        <v>12252755.83</v>
      </c>
      <c r="CT23" s="217">
        <v>8792786.0199999996</v>
      </c>
      <c r="CU23" s="217">
        <v>7262771.5700000003</v>
      </c>
      <c r="CV23" s="217">
        <v>8231045.6699999999</v>
      </c>
      <c r="CW23" s="217">
        <v>5703921.1399999997</v>
      </c>
      <c r="CX23" s="217">
        <v>8024406.8799999999</v>
      </c>
      <c r="CY23" s="217">
        <v>7583192.3600000003</v>
      </c>
      <c r="CZ23" s="217">
        <v>8257255.6200000001</v>
      </c>
      <c r="DA23" s="217">
        <v>8609114.2899999991</v>
      </c>
      <c r="DB23" s="217">
        <v>9397547.4199999999</v>
      </c>
      <c r="DC23" s="217">
        <v>0</v>
      </c>
      <c r="DD23" s="164">
        <v>-91738429.75</v>
      </c>
      <c r="DF23" s="152" t="s">
        <v>24680</v>
      </c>
      <c r="DG23" s="219">
        <v>8755231.1500000004</v>
      </c>
      <c r="DH23" s="219">
        <v>9065793.8300000001</v>
      </c>
      <c r="DI23" s="219">
        <v>10985455.439999999</v>
      </c>
      <c r="DJ23" s="219">
        <v>9788392.1999999993</v>
      </c>
      <c r="DK23" s="219">
        <v>11472720.01</v>
      </c>
      <c r="DL23" s="219">
        <v>11557349.32</v>
      </c>
      <c r="DM23" s="219">
        <v>11556872.27</v>
      </c>
      <c r="DN23" s="219">
        <v>11402752.26</v>
      </c>
      <c r="DO23" s="219">
        <v>11547021.789999999</v>
      </c>
      <c r="DP23" s="219">
        <v>11521460.699999999</v>
      </c>
      <c r="DQ23" s="219">
        <v>11438857.470000001</v>
      </c>
      <c r="DR23" s="219">
        <v>13216343.83</v>
      </c>
      <c r="DS23" s="164">
        <f t="shared" si="0"/>
        <v>132308250.27000001</v>
      </c>
    </row>
    <row r="24" spans="1:123" ht="20.399999999999999">
      <c r="A24" s="154" t="s">
        <v>24686</v>
      </c>
      <c r="B24" s="165">
        <v>32357235.420000002</v>
      </c>
      <c r="C24" s="165">
        <v>28109756.5</v>
      </c>
      <c r="D24" s="165">
        <v>28027160.289999999</v>
      </c>
      <c r="E24" s="165">
        <v>29191274.710000001</v>
      </c>
      <c r="F24" s="165">
        <v>29378132.969999999</v>
      </c>
      <c r="M24" s="159" t="s">
        <v>24687</v>
      </c>
      <c r="BK24" s="153" t="s">
        <v>24685</v>
      </c>
      <c r="BL24" s="217">
        <v>30846081.850000001</v>
      </c>
      <c r="BM24" s="217">
        <v>28609970.960000001</v>
      </c>
      <c r="BN24" s="217">
        <v>30307908.18</v>
      </c>
      <c r="BO24" s="217">
        <v>28367617.559999999</v>
      </c>
      <c r="BP24" s="217">
        <v>26004957.18</v>
      </c>
      <c r="BQ24" s="217">
        <v>26007283.030000001</v>
      </c>
      <c r="BR24" s="217">
        <v>43593570.939999998</v>
      </c>
      <c r="BS24" s="217">
        <v>31037860.899999999</v>
      </c>
      <c r="BT24" s="217">
        <v>31903859.140000001</v>
      </c>
      <c r="BU24" s="217">
        <v>32550193.07</v>
      </c>
      <c r="BV24" s="217">
        <v>36643002.560000002</v>
      </c>
      <c r="BW24" s="217">
        <v>54045390.030000001</v>
      </c>
      <c r="BX24" s="164">
        <v>-399917695.39999998</v>
      </c>
      <c r="BZ24" s="153" t="s">
        <v>24685</v>
      </c>
      <c r="CA24" s="217">
        <v>26967371.82</v>
      </c>
      <c r="CB24" s="217">
        <v>23389074.649999999</v>
      </c>
      <c r="CC24" s="217">
        <v>25490112.760000002</v>
      </c>
      <c r="CD24" s="217">
        <v>35158476.479999997</v>
      </c>
      <c r="CE24" s="217">
        <v>27838512.5</v>
      </c>
      <c r="CF24" s="217">
        <v>29474585.719999999</v>
      </c>
      <c r="CG24" s="217">
        <v>34810845.719999999</v>
      </c>
      <c r="CH24" s="217">
        <v>29849733.210000001</v>
      </c>
      <c r="CI24" s="217">
        <v>29690666.149999999</v>
      </c>
      <c r="CJ24" s="217">
        <v>28231462.199999999</v>
      </c>
      <c r="CK24" s="217">
        <v>31882150.420000002</v>
      </c>
      <c r="CL24" s="217">
        <v>53247884.710000001</v>
      </c>
      <c r="CM24" s="217">
        <v>0</v>
      </c>
      <c r="CN24" s="164">
        <v>-376030876.33999997</v>
      </c>
      <c r="CP24" s="154" t="s">
        <v>24676</v>
      </c>
      <c r="CQ24" s="218">
        <v>685729.71</v>
      </c>
      <c r="CR24" s="218">
        <v>6937903.2400000002</v>
      </c>
      <c r="CS24" s="218">
        <v>12252755.83</v>
      </c>
      <c r="CT24" s="218">
        <v>8792786.0199999996</v>
      </c>
      <c r="CU24" s="218">
        <v>7262771.5700000003</v>
      </c>
      <c r="CV24" s="218">
        <v>8231045.6699999999</v>
      </c>
      <c r="CW24" s="218">
        <v>5703921.1399999997</v>
      </c>
      <c r="CX24" s="218">
        <v>8024406.8799999999</v>
      </c>
      <c r="CY24" s="218">
        <v>7583192.3600000003</v>
      </c>
      <c r="CZ24" s="218">
        <v>8257255.6200000001</v>
      </c>
      <c r="DA24" s="218">
        <v>8609114.2899999991</v>
      </c>
      <c r="DB24" s="218">
        <v>9397547.4199999999</v>
      </c>
      <c r="DC24" s="218">
        <v>0</v>
      </c>
      <c r="DD24" s="165">
        <v>-91738429.75</v>
      </c>
      <c r="DF24" s="153" t="s">
        <v>24681</v>
      </c>
      <c r="DG24" s="217">
        <v>277903.94</v>
      </c>
      <c r="DH24" s="217">
        <v>10775494.68</v>
      </c>
      <c r="DI24" s="217">
        <v>7278005.3899999997</v>
      </c>
      <c r="DJ24" s="217">
        <v>11805647.57</v>
      </c>
      <c r="DK24" s="217">
        <v>11894370.949999999</v>
      </c>
      <c r="DL24" s="217">
        <v>9124391.0399999991</v>
      </c>
      <c r="DM24" s="217">
        <v>9850926.7400000002</v>
      </c>
      <c r="DN24" s="217">
        <v>9990317.4399999995</v>
      </c>
      <c r="DO24" s="217">
        <v>10467306.01</v>
      </c>
      <c r="DP24" s="217">
        <v>10040996.550000001</v>
      </c>
      <c r="DQ24" s="217">
        <v>9688311.4299999997</v>
      </c>
      <c r="DR24" s="217">
        <v>11235426.18</v>
      </c>
      <c r="DS24" s="164">
        <f t="shared" si="0"/>
        <v>112429097.92000002</v>
      </c>
    </row>
    <row r="25" spans="1:123" ht="20.399999999999999">
      <c r="A25" s="152" t="s">
        <v>24688</v>
      </c>
      <c r="B25" s="166">
        <v>0</v>
      </c>
      <c r="C25" s="166">
        <v>8500</v>
      </c>
      <c r="D25" s="166">
        <v>8500</v>
      </c>
      <c r="E25" s="166">
        <v>48085</v>
      </c>
      <c r="F25" s="166">
        <v>194932.96</v>
      </c>
      <c r="BK25" s="154" t="s">
        <v>24686</v>
      </c>
      <c r="BL25" s="218">
        <v>30277501.18</v>
      </c>
      <c r="BM25" s="218">
        <v>26469232.41</v>
      </c>
      <c r="BN25" s="218">
        <v>27656658.75</v>
      </c>
      <c r="BO25" s="218">
        <v>25841812.140000001</v>
      </c>
      <c r="BP25" s="218">
        <v>22959578.91</v>
      </c>
      <c r="BQ25" s="218">
        <v>23235213.809999999</v>
      </c>
      <c r="BR25" s="218">
        <v>40260708.579999998</v>
      </c>
      <c r="BS25" s="218">
        <v>27003985.379999999</v>
      </c>
      <c r="BT25" s="218">
        <v>28218614.609999999</v>
      </c>
      <c r="BU25" s="218">
        <v>29450792.800000001</v>
      </c>
      <c r="BV25" s="218">
        <v>31837841.559999999</v>
      </c>
      <c r="BW25" s="218">
        <v>49713529.539999999</v>
      </c>
      <c r="BX25" s="165">
        <v>-362925469.67000002</v>
      </c>
      <c r="BZ25" s="154" t="s">
        <v>24686</v>
      </c>
      <c r="CA25" s="218">
        <v>26499366.809999999</v>
      </c>
      <c r="CB25" s="218">
        <v>22241063.109999999</v>
      </c>
      <c r="CC25" s="218">
        <v>22687995.120000001</v>
      </c>
      <c r="CD25" s="218">
        <v>32312487.52</v>
      </c>
      <c r="CE25" s="218">
        <v>25017188.52</v>
      </c>
      <c r="CF25" s="218">
        <v>27105908.140000001</v>
      </c>
      <c r="CG25" s="218">
        <v>31674884.670000002</v>
      </c>
      <c r="CH25" s="218">
        <v>26568713.77</v>
      </c>
      <c r="CI25" s="218">
        <v>26160620.390000001</v>
      </c>
      <c r="CJ25" s="218">
        <v>25775125.550000001</v>
      </c>
      <c r="CK25" s="218">
        <v>29074481.370000001</v>
      </c>
      <c r="CL25" s="218">
        <v>50072876.240000002</v>
      </c>
      <c r="CM25" s="218">
        <v>0</v>
      </c>
      <c r="CN25" s="165">
        <v>-345190711.20999998</v>
      </c>
      <c r="CP25" s="152" t="s">
        <v>24683</v>
      </c>
      <c r="CQ25" s="219">
        <v>685729.71</v>
      </c>
      <c r="CR25" s="219">
        <v>6937903.2400000002</v>
      </c>
      <c r="CS25" s="219">
        <v>12252755.83</v>
      </c>
      <c r="CT25" s="219">
        <v>8792786.0199999996</v>
      </c>
      <c r="CU25" s="219">
        <v>7262771.5700000003</v>
      </c>
      <c r="CV25" s="219">
        <v>8231045.6699999999</v>
      </c>
      <c r="CW25" s="219">
        <v>5703921.1399999997</v>
      </c>
      <c r="CX25" s="219">
        <v>8024406.8799999999</v>
      </c>
      <c r="CY25" s="219">
        <v>7583192.3600000003</v>
      </c>
      <c r="CZ25" s="219">
        <v>8257255.6200000001</v>
      </c>
      <c r="DA25" s="219">
        <v>8609114.2899999991</v>
      </c>
      <c r="DB25" s="219">
        <v>9397547.4199999999</v>
      </c>
      <c r="DC25" s="219">
        <v>0</v>
      </c>
      <c r="DD25" s="166">
        <v>-91738429.75</v>
      </c>
      <c r="DF25" s="154" t="s">
        <v>24676</v>
      </c>
      <c r="DG25" s="218">
        <v>277903.94</v>
      </c>
      <c r="DH25" s="218">
        <v>10775494.68</v>
      </c>
      <c r="DI25" s="218">
        <v>7278005.3899999997</v>
      </c>
      <c r="DJ25" s="218">
        <v>11805647.57</v>
      </c>
      <c r="DK25" s="218">
        <v>11894370.949999999</v>
      </c>
      <c r="DL25" s="218">
        <v>9124391.0399999991</v>
      </c>
      <c r="DM25" s="218">
        <v>9850926.7400000002</v>
      </c>
      <c r="DN25" s="218">
        <v>9990317.4399999995</v>
      </c>
      <c r="DO25" s="218">
        <v>10467306.01</v>
      </c>
      <c r="DP25" s="218">
        <v>10040996.550000001</v>
      </c>
      <c r="DQ25" s="218">
        <v>9688311.4299999997</v>
      </c>
      <c r="DR25" s="218">
        <v>11235426.18</v>
      </c>
      <c r="DS25" s="164">
        <f t="shared" si="0"/>
        <v>112429097.92000002</v>
      </c>
    </row>
    <row r="26" spans="1:123" ht="20.399999999999999">
      <c r="A26" s="152" t="s">
        <v>24689</v>
      </c>
      <c r="B26" s="166">
        <v>32357235.420000002</v>
      </c>
      <c r="C26" s="166">
        <v>28101256.5</v>
      </c>
      <c r="D26" s="166">
        <v>28018660.289999999</v>
      </c>
      <c r="E26" s="166">
        <v>29143189.710000001</v>
      </c>
      <c r="F26" s="166">
        <v>29183200.010000002</v>
      </c>
      <c r="M26" s="158" t="s">
        <v>24690</v>
      </c>
      <c r="BK26" s="152" t="s">
        <v>24688</v>
      </c>
      <c r="BL26" s="219">
        <v>0</v>
      </c>
      <c r="BM26" s="219">
        <v>8500</v>
      </c>
      <c r="BN26" s="219">
        <v>12727.86</v>
      </c>
      <c r="BO26" s="219">
        <v>8500</v>
      </c>
      <c r="BP26" s="219">
        <v>95414.13</v>
      </c>
      <c r="BQ26" s="219">
        <v>98375.25</v>
      </c>
      <c r="BR26" s="219">
        <v>15930</v>
      </c>
      <c r="BS26" s="219">
        <v>22725.68</v>
      </c>
      <c r="BT26" s="219">
        <v>23506</v>
      </c>
      <c r="BU26" s="219">
        <v>105992.27</v>
      </c>
      <c r="BV26" s="219">
        <v>45130.45</v>
      </c>
      <c r="BW26" s="219">
        <v>47753.97</v>
      </c>
      <c r="BX26" s="166">
        <v>-484555.61</v>
      </c>
      <c r="BZ26" s="152" t="s">
        <v>24688</v>
      </c>
      <c r="CA26" s="219">
        <v>0</v>
      </c>
      <c r="CB26" s="219">
        <v>8500</v>
      </c>
      <c r="CC26" s="219">
        <v>8500</v>
      </c>
      <c r="CD26" s="219">
        <v>8500</v>
      </c>
      <c r="CE26" s="219">
        <v>8750</v>
      </c>
      <c r="CF26" s="219">
        <v>9210</v>
      </c>
      <c r="CG26" s="219">
        <v>8500</v>
      </c>
      <c r="CH26" s="219">
        <v>9250</v>
      </c>
      <c r="CI26" s="219">
        <v>9255.01</v>
      </c>
      <c r="CJ26" s="219">
        <v>11742.11</v>
      </c>
      <c r="CK26" s="219">
        <v>41044</v>
      </c>
      <c r="CL26" s="219">
        <v>14418.9</v>
      </c>
      <c r="CM26" s="219">
        <v>0</v>
      </c>
      <c r="CN26" s="166">
        <v>-137670.01999999999</v>
      </c>
      <c r="CP26" s="153" t="s">
        <v>24685</v>
      </c>
      <c r="CQ26" s="217">
        <v>28975693.280000001</v>
      </c>
      <c r="CR26" s="217">
        <v>29868908.309999999</v>
      </c>
      <c r="CS26" s="217">
        <v>31167809.920000002</v>
      </c>
      <c r="CT26" s="217">
        <v>27728846.77</v>
      </c>
      <c r="CU26" s="217">
        <v>25491310.989999998</v>
      </c>
      <c r="CV26" s="217">
        <v>37087420.210000001</v>
      </c>
      <c r="CW26" s="217">
        <v>24823096</v>
      </c>
      <c r="CX26" s="217">
        <v>27764659.109999999</v>
      </c>
      <c r="CY26" s="217">
        <v>31783503.800000001</v>
      </c>
      <c r="CZ26" s="217">
        <v>32018104.379999999</v>
      </c>
      <c r="DA26" s="217">
        <v>31284982.52</v>
      </c>
      <c r="DB26" s="217">
        <v>53523128.799999997</v>
      </c>
      <c r="DC26" s="217">
        <v>0</v>
      </c>
      <c r="DD26" s="164">
        <v>-381517464.08999997</v>
      </c>
      <c r="DF26" s="152" t="s">
        <v>24683</v>
      </c>
      <c r="DG26" s="219">
        <v>277903.94</v>
      </c>
      <c r="DH26" s="219">
        <v>10775494.68</v>
      </c>
      <c r="DI26" s="219">
        <v>7278005.3899999997</v>
      </c>
      <c r="DJ26" s="219">
        <v>11805647.57</v>
      </c>
      <c r="DK26" s="219">
        <v>11894370.949999999</v>
      </c>
      <c r="DL26" s="219">
        <v>9124391.0399999991</v>
      </c>
      <c r="DM26" s="219">
        <v>9850926.7400000002</v>
      </c>
      <c r="DN26" s="219">
        <v>9990317.4399999995</v>
      </c>
      <c r="DO26" s="219">
        <v>10467306.01</v>
      </c>
      <c r="DP26" s="219">
        <v>10040996.550000001</v>
      </c>
      <c r="DQ26" s="219">
        <v>9688311.4299999997</v>
      </c>
      <c r="DR26" s="219">
        <v>11235426.18</v>
      </c>
      <c r="DS26" s="164">
        <f t="shared" si="0"/>
        <v>112429097.92000002</v>
      </c>
    </row>
    <row r="27" spans="1:123" ht="20.399999999999999">
      <c r="A27" s="154" t="s">
        <v>24691</v>
      </c>
      <c r="B27" s="165">
        <v>600915.81000000006</v>
      </c>
      <c r="C27" s="165">
        <v>2752695.92</v>
      </c>
      <c r="D27" s="165">
        <v>2885925.31</v>
      </c>
      <c r="E27" s="165">
        <v>3335859.9</v>
      </c>
      <c r="F27" s="165">
        <v>4256076.96</v>
      </c>
      <c r="BK27" s="152" t="s">
        <v>24689</v>
      </c>
      <c r="BL27" s="219">
        <v>30277501.18</v>
      </c>
      <c r="BM27" s="219">
        <v>26460732.41</v>
      </c>
      <c r="BN27" s="219">
        <v>27643930.890000001</v>
      </c>
      <c r="BO27" s="219">
        <v>25833312.140000001</v>
      </c>
      <c r="BP27" s="219">
        <v>22864164.780000001</v>
      </c>
      <c r="BQ27" s="219">
        <v>23136838.559999999</v>
      </c>
      <c r="BR27" s="219">
        <v>40244778.579999998</v>
      </c>
      <c r="BS27" s="219">
        <v>26981259.699999999</v>
      </c>
      <c r="BT27" s="219">
        <v>28195108.609999999</v>
      </c>
      <c r="BU27" s="219">
        <v>29344800.530000001</v>
      </c>
      <c r="BV27" s="219">
        <v>31792711.109999999</v>
      </c>
      <c r="BW27" s="219">
        <v>49665775.57</v>
      </c>
      <c r="BX27" s="166">
        <v>-362440914.06</v>
      </c>
      <c r="BZ27" s="152" t="s">
        <v>24692</v>
      </c>
      <c r="CA27" s="219">
        <v>0</v>
      </c>
      <c r="CB27" s="219">
        <v>70950</v>
      </c>
      <c r="CC27" s="219">
        <v>0</v>
      </c>
      <c r="CD27" s="219">
        <v>114975</v>
      </c>
      <c r="CE27" s="219">
        <v>0</v>
      </c>
      <c r="CF27" s="219">
        <v>128596.33</v>
      </c>
      <c r="CG27" s="219">
        <v>0</v>
      </c>
      <c r="CH27" s="219">
        <v>36900</v>
      </c>
      <c r="CI27" s="219">
        <v>158755</v>
      </c>
      <c r="CJ27" s="219">
        <v>66551.8</v>
      </c>
      <c r="CK27" s="219">
        <v>112480.58</v>
      </c>
      <c r="CL27" s="219">
        <v>146272</v>
      </c>
      <c r="CM27" s="219">
        <v>0</v>
      </c>
      <c r="CN27" s="166">
        <v>-835480.71</v>
      </c>
      <c r="CP27" s="154" t="s">
        <v>24686</v>
      </c>
      <c r="CQ27" s="218">
        <v>28532456.25</v>
      </c>
      <c r="CR27" s="218">
        <v>27679808.940000001</v>
      </c>
      <c r="CS27" s="218">
        <v>27995679</v>
      </c>
      <c r="CT27" s="218">
        <v>24490277.379999999</v>
      </c>
      <c r="CU27" s="218">
        <v>23505487.98</v>
      </c>
      <c r="CV27" s="218">
        <v>34893827.32</v>
      </c>
      <c r="CW27" s="218">
        <v>22100867.43</v>
      </c>
      <c r="CX27" s="218">
        <v>25319815.23</v>
      </c>
      <c r="CY27" s="218">
        <v>28852062.379999999</v>
      </c>
      <c r="CZ27" s="218">
        <v>29270602.149999999</v>
      </c>
      <c r="DA27" s="218">
        <v>28966747.57</v>
      </c>
      <c r="DB27" s="218">
        <v>51432931.219999999</v>
      </c>
      <c r="DC27" s="218">
        <v>0</v>
      </c>
      <c r="DD27" s="165">
        <v>-353040562.85000002</v>
      </c>
      <c r="DF27" s="153" t="s">
        <v>24685</v>
      </c>
      <c r="DG27" s="217">
        <v>28129024.199999999</v>
      </c>
      <c r="DH27" s="217">
        <v>28473568.48</v>
      </c>
      <c r="DI27" s="217">
        <v>27853021.949999999</v>
      </c>
      <c r="DJ27" s="217">
        <v>28629270.989999998</v>
      </c>
      <c r="DK27" s="217">
        <v>28553706.670000002</v>
      </c>
      <c r="DL27" s="217">
        <v>28456201.649999999</v>
      </c>
      <c r="DM27" s="217">
        <v>39465811.829999998</v>
      </c>
      <c r="DN27" s="217">
        <v>29507382.41</v>
      </c>
      <c r="DO27" s="217">
        <v>28433956.010000002</v>
      </c>
      <c r="DP27" s="217">
        <v>28629586.469999999</v>
      </c>
      <c r="DQ27" s="217">
        <v>40764541.149999999</v>
      </c>
      <c r="DR27" s="217">
        <v>58959074.600000001</v>
      </c>
      <c r="DS27" s="164">
        <f t="shared" si="0"/>
        <v>395855146.40999997</v>
      </c>
    </row>
    <row r="28" spans="1:123" ht="18.600000000000001">
      <c r="A28" s="152" t="s">
        <v>24693</v>
      </c>
      <c r="B28" s="166">
        <v>600915.81000000006</v>
      </c>
      <c r="C28" s="166">
        <v>2752695.92</v>
      </c>
      <c r="D28" s="166">
        <v>2885925.31</v>
      </c>
      <c r="E28" s="166">
        <v>3335859.9</v>
      </c>
      <c r="F28" s="166">
        <v>4256076.96</v>
      </c>
      <c r="M28" s="158" t="s">
        <v>24694</v>
      </c>
      <c r="BK28" s="154" t="s">
        <v>24691</v>
      </c>
      <c r="BL28" s="218">
        <v>568580.67000000004</v>
      </c>
      <c r="BM28" s="218">
        <v>2140738.5499999998</v>
      </c>
      <c r="BN28" s="218">
        <v>2651249.4300000002</v>
      </c>
      <c r="BO28" s="218">
        <v>2525805.42</v>
      </c>
      <c r="BP28" s="218">
        <v>3045378.27</v>
      </c>
      <c r="BQ28" s="218">
        <v>2772069.22</v>
      </c>
      <c r="BR28" s="218">
        <v>3332862.36</v>
      </c>
      <c r="BS28" s="218">
        <v>4033875.52</v>
      </c>
      <c r="BT28" s="218">
        <v>3685244.53</v>
      </c>
      <c r="BU28" s="218">
        <v>3099400.27</v>
      </c>
      <c r="BV28" s="218">
        <v>4805161</v>
      </c>
      <c r="BW28" s="218">
        <v>4331860.49</v>
      </c>
      <c r="BX28" s="165">
        <v>-36992225.729999997</v>
      </c>
      <c r="BZ28" s="152" t="s">
        <v>24689</v>
      </c>
      <c r="CA28" s="219">
        <v>26499366.809999999</v>
      </c>
      <c r="CB28" s="219">
        <v>22161613.109999999</v>
      </c>
      <c r="CC28" s="219">
        <v>22679495.120000001</v>
      </c>
      <c r="CD28" s="219">
        <v>32189012.52</v>
      </c>
      <c r="CE28" s="219">
        <v>25008438.52</v>
      </c>
      <c r="CF28" s="219">
        <v>26968101.809999999</v>
      </c>
      <c r="CG28" s="219">
        <v>31666384.670000002</v>
      </c>
      <c r="CH28" s="219">
        <v>26522563.77</v>
      </c>
      <c r="CI28" s="219">
        <v>25992610.379999999</v>
      </c>
      <c r="CJ28" s="219">
        <v>25696831.640000001</v>
      </c>
      <c r="CK28" s="219">
        <v>28920956.789999999</v>
      </c>
      <c r="CL28" s="219">
        <v>49912185.340000004</v>
      </c>
      <c r="CM28" s="219">
        <v>0</v>
      </c>
      <c r="CN28" s="166">
        <v>-344217560.48000002</v>
      </c>
      <c r="CP28" s="152" t="s">
        <v>24695</v>
      </c>
      <c r="CQ28" s="219">
        <v>1424983.71</v>
      </c>
      <c r="CR28" s="219">
        <v>3382721.99</v>
      </c>
      <c r="CS28" s="219">
        <v>3469355.35</v>
      </c>
      <c r="CT28" s="219">
        <v>3309222.68</v>
      </c>
      <c r="CU28" s="219">
        <v>3616478.29</v>
      </c>
      <c r="CV28" s="219">
        <v>5023524.95</v>
      </c>
      <c r="CW28" s="219">
        <v>2063960.9</v>
      </c>
      <c r="CX28" s="219">
        <v>3553528.66</v>
      </c>
      <c r="CY28" s="219">
        <v>3674149</v>
      </c>
      <c r="CZ28" s="219">
        <v>3581503.79</v>
      </c>
      <c r="DA28" s="219">
        <v>3624774.54</v>
      </c>
      <c r="DB28" s="219">
        <v>4090785.96</v>
      </c>
      <c r="DC28" s="219">
        <v>0</v>
      </c>
      <c r="DD28" s="166">
        <v>-40814989.82</v>
      </c>
      <c r="DF28" s="154" t="s">
        <v>24696</v>
      </c>
      <c r="DG28" s="218">
        <v>989.46</v>
      </c>
      <c r="DH28" s="218">
        <v>540</v>
      </c>
      <c r="DI28" s="218">
        <v>9016.81</v>
      </c>
      <c r="DJ28" s="218">
        <v>4707.8999999999996</v>
      </c>
      <c r="DK28" s="218">
        <v>7839.68</v>
      </c>
      <c r="DL28" s="218">
        <v>9833.33</v>
      </c>
      <c r="DM28" s="218">
        <v>25993.02</v>
      </c>
      <c r="DN28" s="218">
        <v>10861.86</v>
      </c>
      <c r="DO28" s="218">
        <v>11426.5</v>
      </c>
      <c r="DP28" s="218">
        <v>13764.08</v>
      </c>
      <c r="DQ28" s="218">
        <v>11796.52</v>
      </c>
      <c r="DR28" s="218">
        <v>10330.33</v>
      </c>
      <c r="DS28" s="164">
        <f t="shared" si="0"/>
        <v>117099.49</v>
      </c>
    </row>
    <row r="29" spans="1:123" ht="20.399999999999999">
      <c r="A29" s="153" t="s">
        <v>24697</v>
      </c>
      <c r="B29" s="164">
        <v>661264.42000000004</v>
      </c>
      <c r="C29" s="164">
        <v>1126104.02</v>
      </c>
      <c r="D29" s="164">
        <v>1059615.43</v>
      </c>
      <c r="E29" s="164">
        <v>867513.87</v>
      </c>
      <c r="F29" s="164">
        <v>2148735.29</v>
      </c>
      <c r="BK29" s="152" t="s">
        <v>24693</v>
      </c>
      <c r="BL29" s="219">
        <v>568580.67000000004</v>
      </c>
      <c r="BM29" s="219">
        <v>2140738.5499999998</v>
      </c>
      <c r="BN29" s="219">
        <v>2651249.4300000002</v>
      </c>
      <c r="BO29" s="219">
        <v>2525805.42</v>
      </c>
      <c r="BP29" s="219">
        <v>3045378.27</v>
      </c>
      <c r="BQ29" s="219">
        <v>2772069.22</v>
      </c>
      <c r="BR29" s="219">
        <v>3332862.36</v>
      </c>
      <c r="BS29" s="219">
        <v>4033875.52</v>
      </c>
      <c r="BT29" s="219">
        <v>3685244.53</v>
      </c>
      <c r="BU29" s="219">
        <v>3099400.27</v>
      </c>
      <c r="BV29" s="219">
        <v>4805161</v>
      </c>
      <c r="BW29" s="219">
        <v>4331860.49</v>
      </c>
      <c r="BX29" s="166">
        <v>-36992225.729999997</v>
      </c>
      <c r="BZ29" s="154" t="s">
        <v>24691</v>
      </c>
      <c r="CA29" s="218">
        <v>468005.01</v>
      </c>
      <c r="CB29" s="218">
        <v>1148011.54</v>
      </c>
      <c r="CC29" s="218">
        <v>2802117.64</v>
      </c>
      <c r="CD29" s="218">
        <v>2845988.96</v>
      </c>
      <c r="CE29" s="218">
        <v>2821323.98</v>
      </c>
      <c r="CF29" s="218">
        <v>2368677.58</v>
      </c>
      <c r="CG29" s="218">
        <v>3135961.05</v>
      </c>
      <c r="CH29" s="218">
        <v>3281019.44</v>
      </c>
      <c r="CI29" s="218">
        <v>3530045.76</v>
      </c>
      <c r="CJ29" s="218">
        <v>2456336.65</v>
      </c>
      <c r="CK29" s="218">
        <v>2807669.05</v>
      </c>
      <c r="CL29" s="218">
        <v>3175008.47</v>
      </c>
      <c r="CM29" s="218">
        <v>0</v>
      </c>
      <c r="CN29" s="165">
        <v>-30840165.129999999</v>
      </c>
      <c r="CP29" s="152" t="s">
        <v>24688</v>
      </c>
      <c r="CQ29" s="219">
        <v>0</v>
      </c>
      <c r="CR29" s="219">
        <v>11005.89</v>
      </c>
      <c r="CS29" s="219">
        <v>13195.15</v>
      </c>
      <c r="CT29" s="219">
        <v>9833.33</v>
      </c>
      <c r="CU29" s="219">
        <v>360</v>
      </c>
      <c r="CV29" s="219">
        <v>17355.55</v>
      </c>
      <c r="CW29" s="219">
        <v>8914</v>
      </c>
      <c r="CX29" s="219">
        <v>8500</v>
      </c>
      <c r="CY29" s="219">
        <v>8914</v>
      </c>
      <c r="CZ29" s="219">
        <v>9328</v>
      </c>
      <c r="DA29" s="219">
        <v>8500</v>
      </c>
      <c r="DB29" s="219">
        <v>9846</v>
      </c>
      <c r="DC29" s="219">
        <v>0</v>
      </c>
      <c r="DD29" s="166">
        <v>-105751.92</v>
      </c>
      <c r="DF29" s="152" t="s">
        <v>24698</v>
      </c>
      <c r="DG29" s="219">
        <v>989.46</v>
      </c>
      <c r="DH29" s="219">
        <v>540</v>
      </c>
      <c r="DI29" s="219">
        <v>6802.41</v>
      </c>
      <c r="DJ29" s="219">
        <v>3117.9</v>
      </c>
      <c r="DK29" s="219">
        <v>0</v>
      </c>
      <c r="DL29" s="219">
        <v>0</v>
      </c>
      <c r="DM29" s="219">
        <v>11384.89</v>
      </c>
      <c r="DN29" s="219">
        <v>1028.53</v>
      </c>
      <c r="DO29" s="219">
        <v>1593.17</v>
      </c>
      <c r="DP29" s="219">
        <v>954.75</v>
      </c>
      <c r="DQ29" s="219">
        <v>60.59</v>
      </c>
      <c r="DR29" s="219">
        <v>0</v>
      </c>
      <c r="DS29" s="164">
        <f t="shared" si="0"/>
        <v>26471.699999999993</v>
      </c>
    </row>
    <row r="30" spans="1:123" ht="20.399999999999999">
      <c r="A30" s="154" t="s">
        <v>24691</v>
      </c>
      <c r="B30" s="165">
        <v>661264.42000000004</v>
      </c>
      <c r="C30" s="165">
        <v>1126104.02</v>
      </c>
      <c r="D30" s="165">
        <v>1059615.43</v>
      </c>
      <c r="E30" s="165">
        <v>867513.87</v>
      </c>
      <c r="F30" s="165">
        <v>2148735.29</v>
      </c>
      <c r="M30" s="158" t="s">
        <v>24699</v>
      </c>
      <c r="BK30" s="153" t="s">
        <v>24697</v>
      </c>
      <c r="BL30" s="217">
        <v>578666.66</v>
      </c>
      <c r="BM30" s="217">
        <v>644443.52</v>
      </c>
      <c r="BN30" s="217">
        <v>767043.15</v>
      </c>
      <c r="BO30" s="217">
        <v>909014.29</v>
      </c>
      <c r="BP30" s="217">
        <v>3652460.28</v>
      </c>
      <c r="BQ30" s="217">
        <v>1443625.33</v>
      </c>
      <c r="BR30" s="217">
        <v>959257.91</v>
      </c>
      <c r="BS30" s="217">
        <v>984316.64</v>
      </c>
      <c r="BT30" s="217">
        <v>1179062.6399999999</v>
      </c>
      <c r="BU30" s="217">
        <v>1039056.52</v>
      </c>
      <c r="BV30" s="217">
        <v>988612.93</v>
      </c>
      <c r="BW30" s="217">
        <v>1101208</v>
      </c>
      <c r="BX30" s="164">
        <v>-14246767.869999999</v>
      </c>
      <c r="BZ30" s="152" t="s">
        <v>24693</v>
      </c>
      <c r="CA30" s="219">
        <v>444613.35</v>
      </c>
      <c r="CB30" s="219">
        <v>1086864.8799999999</v>
      </c>
      <c r="CC30" s="219">
        <v>2524385.7400000002</v>
      </c>
      <c r="CD30" s="219">
        <v>2544687.42</v>
      </c>
      <c r="CE30" s="219">
        <v>2573880.04</v>
      </c>
      <c r="CF30" s="219">
        <v>2045780.09</v>
      </c>
      <c r="CG30" s="219">
        <v>2440865.7999999998</v>
      </c>
      <c r="CH30" s="219">
        <v>2832805.68</v>
      </c>
      <c r="CI30" s="219">
        <v>2019325.86</v>
      </c>
      <c r="CJ30" s="219">
        <v>2120657.9900000002</v>
      </c>
      <c r="CK30" s="219">
        <v>2441450.36</v>
      </c>
      <c r="CL30" s="219">
        <v>2847606.56</v>
      </c>
      <c r="CM30" s="219">
        <v>0</v>
      </c>
      <c r="CN30" s="166">
        <v>-25922923.77</v>
      </c>
      <c r="CP30" s="152" t="s">
        <v>24692</v>
      </c>
      <c r="CQ30" s="219">
        <v>0</v>
      </c>
      <c r="CR30" s="219">
        <v>776.35</v>
      </c>
      <c r="CS30" s="219">
        <v>4619.2</v>
      </c>
      <c r="CT30" s="219">
        <v>1170.71</v>
      </c>
      <c r="CU30" s="219">
        <v>0</v>
      </c>
      <c r="CV30" s="219">
        <v>12138.41</v>
      </c>
      <c r="CW30" s="219">
        <v>0</v>
      </c>
      <c r="CX30" s="219">
        <v>0</v>
      </c>
      <c r="CY30" s="219">
        <v>979.45</v>
      </c>
      <c r="CZ30" s="219">
        <v>116729</v>
      </c>
      <c r="DA30" s="219">
        <v>22250</v>
      </c>
      <c r="DB30" s="219">
        <v>69742</v>
      </c>
      <c r="DC30" s="219">
        <v>0</v>
      </c>
      <c r="DD30" s="166">
        <v>-228405.12</v>
      </c>
      <c r="DF30" s="152" t="s">
        <v>24700</v>
      </c>
      <c r="DG30" s="219">
        <v>0</v>
      </c>
      <c r="DH30" s="219">
        <v>0</v>
      </c>
      <c r="DI30" s="219">
        <v>2214.4</v>
      </c>
      <c r="DJ30" s="219">
        <v>1590</v>
      </c>
      <c r="DK30" s="219">
        <v>7839.68</v>
      </c>
      <c r="DL30" s="219">
        <v>9833.33</v>
      </c>
      <c r="DM30" s="219">
        <v>14608.13</v>
      </c>
      <c r="DN30" s="219">
        <v>9833.33</v>
      </c>
      <c r="DO30" s="219">
        <v>9833.33</v>
      </c>
      <c r="DP30" s="219">
        <v>12809.33</v>
      </c>
      <c r="DQ30" s="219">
        <v>11735.93</v>
      </c>
      <c r="DR30" s="219">
        <v>10330.33</v>
      </c>
      <c r="DS30" s="164">
        <f t="shared" si="0"/>
        <v>90627.79</v>
      </c>
    </row>
    <row r="31" spans="1:123" ht="20.399999999999999">
      <c r="A31" s="167" t="s">
        <v>24701</v>
      </c>
      <c r="B31" s="166">
        <v>0</v>
      </c>
      <c r="C31" s="166">
        <v>0</v>
      </c>
      <c r="D31" s="166">
        <v>61567.14</v>
      </c>
      <c r="E31" s="166">
        <v>0</v>
      </c>
      <c r="F31" s="166">
        <v>0</v>
      </c>
      <c r="BK31" s="154" t="s">
        <v>24691</v>
      </c>
      <c r="BL31" s="218">
        <v>578666.66</v>
      </c>
      <c r="BM31" s="218">
        <v>644443.52</v>
      </c>
      <c r="BN31" s="218">
        <v>767043.15</v>
      </c>
      <c r="BO31" s="218">
        <v>909014.29</v>
      </c>
      <c r="BP31" s="218">
        <v>3652460.28</v>
      </c>
      <c r="BQ31" s="218">
        <v>1443625.33</v>
      </c>
      <c r="BR31" s="218">
        <v>959257.91</v>
      </c>
      <c r="BS31" s="218">
        <v>984316.64</v>
      </c>
      <c r="BT31" s="218">
        <v>1179062.6399999999</v>
      </c>
      <c r="BU31" s="218">
        <v>1039056.52</v>
      </c>
      <c r="BV31" s="218">
        <v>988612.93</v>
      </c>
      <c r="BW31" s="218">
        <v>1101208</v>
      </c>
      <c r="BX31" s="165">
        <v>-14246767.869999999</v>
      </c>
      <c r="BZ31" s="152" t="s">
        <v>24702</v>
      </c>
      <c r="CA31" s="219">
        <v>23391.66</v>
      </c>
      <c r="CB31" s="219">
        <v>61146.66</v>
      </c>
      <c r="CC31" s="219">
        <v>277731.90000000002</v>
      </c>
      <c r="CD31" s="219">
        <v>301301.53999999998</v>
      </c>
      <c r="CE31" s="219">
        <v>247443.94</v>
      </c>
      <c r="CF31" s="219">
        <v>322897.49</v>
      </c>
      <c r="CG31" s="219">
        <v>695095.25</v>
      </c>
      <c r="CH31" s="219">
        <v>448213.76000000001</v>
      </c>
      <c r="CI31" s="219">
        <v>1510719.9</v>
      </c>
      <c r="CJ31" s="219">
        <v>335678.66</v>
      </c>
      <c r="CK31" s="219">
        <v>366218.69</v>
      </c>
      <c r="CL31" s="219">
        <v>327401.90999999997</v>
      </c>
      <c r="CM31" s="219">
        <v>0</v>
      </c>
      <c r="CN31" s="166">
        <v>-4917241.3600000003</v>
      </c>
      <c r="CP31" s="152" t="s">
        <v>24689</v>
      </c>
      <c r="CQ31" s="219">
        <v>27107472.539999999</v>
      </c>
      <c r="CR31" s="219">
        <v>24285304.710000001</v>
      </c>
      <c r="CS31" s="219">
        <v>24508509.300000001</v>
      </c>
      <c r="CT31" s="219">
        <v>21170050.66</v>
      </c>
      <c r="CU31" s="219">
        <v>19888649.690000001</v>
      </c>
      <c r="CV31" s="219">
        <v>29840808.41</v>
      </c>
      <c r="CW31" s="219">
        <v>20027992.530000001</v>
      </c>
      <c r="CX31" s="219">
        <v>21757786.57</v>
      </c>
      <c r="CY31" s="219">
        <v>25168019.93</v>
      </c>
      <c r="CZ31" s="219">
        <v>25563041.359999999</v>
      </c>
      <c r="DA31" s="219">
        <v>25311223.030000001</v>
      </c>
      <c r="DB31" s="219">
        <v>47262557.259999998</v>
      </c>
      <c r="DC31" s="219">
        <v>0</v>
      </c>
      <c r="DD31" s="166">
        <v>-311891415.99000001</v>
      </c>
      <c r="DF31" s="154" t="s">
        <v>24703</v>
      </c>
      <c r="DG31" s="218">
        <v>0</v>
      </c>
      <c r="DH31" s="218">
        <v>29168.85</v>
      </c>
      <c r="DI31" s="218">
        <v>270850.07</v>
      </c>
      <c r="DJ31" s="218">
        <v>196684.28</v>
      </c>
      <c r="DK31" s="218">
        <v>335726.43</v>
      </c>
      <c r="DL31" s="218">
        <v>602070.19999999995</v>
      </c>
      <c r="DM31" s="218">
        <v>435990.19</v>
      </c>
      <c r="DN31" s="218">
        <v>469971.28</v>
      </c>
      <c r="DO31" s="218">
        <v>517244.53</v>
      </c>
      <c r="DP31" s="218">
        <v>282572.90999999997</v>
      </c>
      <c r="DQ31" s="218">
        <v>904976.39</v>
      </c>
      <c r="DR31" s="218">
        <v>646054.41</v>
      </c>
      <c r="DS31" s="164">
        <f t="shared" si="0"/>
        <v>4691309.54</v>
      </c>
    </row>
    <row r="32" spans="1:123" ht="20.399999999999999">
      <c r="A32" s="167" t="s">
        <v>24704</v>
      </c>
      <c r="B32" s="166">
        <v>661264.42000000004</v>
      </c>
      <c r="C32" s="166">
        <v>1126104.02</v>
      </c>
      <c r="D32" s="166">
        <v>998048.29</v>
      </c>
      <c r="E32" s="166">
        <v>867513.87</v>
      </c>
      <c r="F32" s="166">
        <v>2148735.29</v>
      </c>
      <c r="M32" s="158" t="s">
        <v>24705</v>
      </c>
      <c r="BK32" s="152" t="s">
        <v>24704</v>
      </c>
      <c r="BL32" s="219">
        <v>578666.66</v>
      </c>
      <c r="BM32" s="219">
        <v>644443.52</v>
      </c>
      <c r="BN32" s="219">
        <v>767043.15</v>
      </c>
      <c r="BO32" s="219">
        <v>909014.29</v>
      </c>
      <c r="BP32" s="219">
        <v>3652460.28</v>
      </c>
      <c r="BQ32" s="219">
        <v>1443625.33</v>
      </c>
      <c r="BR32" s="219">
        <v>959257.91</v>
      </c>
      <c r="BS32" s="219">
        <v>984316.64</v>
      </c>
      <c r="BT32" s="219">
        <v>1179062.6399999999</v>
      </c>
      <c r="BU32" s="219">
        <v>1039056.52</v>
      </c>
      <c r="BV32" s="219">
        <v>988612.93</v>
      </c>
      <c r="BW32" s="219">
        <v>1101208</v>
      </c>
      <c r="BX32" s="166">
        <v>-14246767.869999999</v>
      </c>
      <c r="BZ32" s="153" t="s">
        <v>24697</v>
      </c>
      <c r="CA32" s="217">
        <v>487256.6</v>
      </c>
      <c r="CB32" s="217">
        <v>563321.78</v>
      </c>
      <c r="CC32" s="217">
        <v>572946.71</v>
      </c>
      <c r="CD32" s="217">
        <v>1042073.5</v>
      </c>
      <c r="CE32" s="217">
        <v>749805.69</v>
      </c>
      <c r="CF32" s="217">
        <v>1009928.01</v>
      </c>
      <c r="CG32" s="217">
        <v>3549565.86</v>
      </c>
      <c r="CH32" s="217">
        <v>1089283.52</v>
      </c>
      <c r="CI32" s="217">
        <v>864899.84</v>
      </c>
      <c r="CJ32" s="217">
        <v>944475.16</v>
      </c>
      <c r="CK32" s="217">
        <v>1012588.82</v>
      </c>
      <c r="CL32" s="217">
        <v>1716394.17</v>
      </c>
      <c r="CM32" s="217">
        <v>0</v>
      </c>
      <c r="CN32" s="164">
        <v>-13602539.66</v>
      </c>
      <c r="CP32" s="154" t="s">
        <v>24691</v>
      </c>
      <c r="CQ32" s="218">
        <v>443237.03</v>
      </c>
      <c r="CR32" s="218">
        <v>2189099.37</v>
      </c>
      <c r="CS32" s="218">
        <v>3172130.92</v>
      </c>
      <c r="CT32" s="218">
        <v>3238569.39</v>
      </c>
      <c r="CU32" s="218">
        <v>1985823.01</v>
      </c>
      <c r="CV32" s="218">
        <v>2193592.89</v>
      </c>
      <c r="CW32" s="218">
        <v>2722228.57</v>
      </c>
      <c r="CX32" s="218">
        <v>2444843.88</v>
      </c>
      <c r="CY32" s="218">
        <v>2931441.42</v>
      </c>
      <c r="CZ32" s="218">
        <v>2747502.23</v>
      </c>
      <c r="DA32" s="218">
        <v>2318234.9500000002</v>
      </c>
      <c r="DB32" s="218">
        <v>2090197.58</v>
      </c>
      <c r="DC32" s="218">
        <v>0</v>
      </c>
      <c r="DD32" s="165">
        <v>-28476901.239999998</v>
      </c>
      <c r="DF32" s="152" t="s">
        <v>24701</v>
      </c>
      <c r="DG32" s="219">
        <v>0</v>
      </c>
      <c r="DH32" s="219">
        <v>0</v>
      </c>
      <c r="DI32" s="219">
        <v>0</v>
      </c>
      <c r="DJ32" s="219">
        <v>0</v>
      </c>
      <c r="DK32" s="219">
        <v>677.46</v>
      </c>
      <c r="DL32" s="219">
        <v>0</v>
      </c>
      <c r="DM32" s="219">
        <v>57.6</v>
      </c>
      <c r="DN32" s="219">
        <v>1010.7</v>
      </c>
      <c r="DO32" s="219">
        <v>0</v>
      </c>
      <c r="DP32" s="219">
        <v>0</v>
      </c>
      <c r="DQ32" s="219">
        <v>47284.52</v>
      </c>
      <c r="DR32" s="219">
        <v>0</v>
      </c>
      <c r="DS32" s="164">
        <f t="shared" si="0"/>
        <v>49030.28</v>
      </c>
    </row>
    <row r="33" spans="1:123" ht="20.399999999999999">
      <c r="A33" s="153" t="s">
        <v>24706</v>
      </c>
      <c r="B33" s="164">
        <v>6524602.46</v>
      </c>
      <c r="C33" s="164">
        <v>6321130.9299999997</v>
      </c>
      <c r="D33" s="164">
        <v>6295613.2599999998</v>
      </c>
      <c r="E33" s="164">
        <v>6589765.54</v>
      </c>
      <c r="F33" s="164">
        <v>6471149.8099999996</v>
      </c>
      <c r="BK33" s="153" t="s">
        <v>24706</v>
      </c>
      <c r="BL33" s="217">
        <v>5452924.7199999997</v>
      </c>
      <c r="BM33" s="217">
        <v>5321411.7300000004</v>
      </c>
      <c r="BN33" s="217">
        <v>5307797.93</v>
      </c>
      <c r="BO33" s="217">
        <v>5590230.8099999996</v>
      </c>
      <c r="BP33" s="217">
        <v>5633546.3399999999</v>
      </c>
      <c r="BQ33" s="217">
        <v>5686599.4900000002</v>
      </c>
      <c r="BR33" s="217">
        <v>5707225.2000000002</v>
      </c>
      <c r="BS33" s="217">
        <v>7579930.5</v>
      </c>
      <c r="BT33" s="217">
        <v>6014476.3099999996</v>
      </c>
      <c r="BU33" s="217">
        <v>6434483.46</v>
      </c>
      <c r="BV33" s="217">
        <v>6649490.0999999996</v>
      </c>
      <c r="BW33" s="217">
        <v>10098187.689999999</v>
      </c>
      <c r="BX33" s="164">
        <v>-75476304.280000001</v>
      </c>
      <c r="BZ33" s="154" t="s">
        <v>24691</v>
      </c>
      <c r="CA33" s="218">
        <v>487256.6</v>
      </c>
      <c r="CB33" s="218">
        <v>563321.78</v>
      </c>
      <c r="CC33" s="218">
        <v>572946.71</v>
      </c>
      <c r="CD33" s="218">
        <v>1042073.5</v>
      </c>
      <c r="CE33" s="218">
        <v>749805.69</v>
      </c>
      <c r="CF33" s="218">
        <v>1009928.01</v>
      </c>
      <c r="CG33" s="218">
        <v>3549565.86</v>
      </c>
      <c r="CH33" s="218">
        <v>1089283.52</v>
      </c>
      <c r="CI33" s="218">
        <v>864899.84</v>
      </c>
      <c r="CJ33" s="218">
        <v>944475.16</v>
      </c>
      <c r="CK33" s="218">
        <v>1012588.82</v>
      </c>
      <c r="CL33" s="218">
        <v>1716394.17</v>
      </c>
      <c r="CM33" s="218">
        <v>0</v>
      </c>
      <c r="CN33" s="165">
        <v>-13602539.66</v>
      </c>
      <c r="CP33" s="152" t="s">
        <v>24701</v>
      </c>
      <c r="CQ33" s="219">
        <v>0</v>
      </c>
      <c r="CR33" s="219">
        <v>0</v>
      </c>
      <c r="CS33" s="219">
        <v>0</v>
      </c>
      <c r="CT33" s="219">
        <v>0</v>
      </c>
      <c r="CU33" s="219">
        <v>0</v>
      </c>
      <c r="CV33" s="219">
        <v>0</v>
      </c>
      <c r="CW33" s="219">
        <v>0</v>
      </c>
      <c r="CX33" s="219">
        <v>0</v>
      </c>
      <c r="CY33" s="219">
        <v>0</v>
      </c>
      <c r="CZ33" s="219">
        <v>0</v>
      </c>
      <c r="DA33" s="219">
        <v>96851.72</v>
      </c>
      <c r="DB33" s="219">
        <v>0</v>
      </c>
      <c r="DC33" s="219">
        <v>0</v>
      </c>
      <c r="DD33" s="166">
        <v>-96851.72</v>
      </c>
      <c r="DF33" s="152" t="s">
        <v>24702</v>
      </c>
      <c r="DG33" s="219">
        <v>0</v>
      </c>
      <c r="DH33" s="219">
        <v>29168.85</v>
      </c>
      <c r="DI33" s="219">
        <v>270850.07</v>
      </c>
      <c r="DJ33" s="219">
        <v>196684.28</v>
      </c>
      <c r="DK33" s="219">
        <v>335048.96999999997</v>
      </c>
      <c r="DL33" s="219">
        <v>602070.19999999995</v>
      </c>
      <c r="DM33" s="219">
        <v>435932.59</v>
      </c>
      <c r="DN33" s="219">
        <v>468960.58</v>
      </c>
      <c r="DO33" s="219">
        <v>517244.53</v>
      </c>
      <c r="DP33" s="219">
        <v>282572.90999999997</v>
      </c>
      <c r="DQ33" s="219">
        <v>857691.87</v>
      </c>
      <c r="DR33" s="219">
        <v>646054.41</v>
      </c>
      <c r="DS33" s="164">
        <f t="shared" si="0"/>
        <v>4642279.2600000007</v>
      </c>
    </row>
    <row r="34" spans="1:123" ht="19.2">
      <c r="A34" s="168" t="s">
        <v>24707</v>
      </c>
      <c r="B34" s="165">
        <v>6524602.46</v>
      </c>
      <c r="C34" s="165">
        <v>6321130.9299999997</v>
      </c>
      <c r="D34" s="165">
        <v>6295613.2599999998</v>
      </c>
      <c r="E34" s="165">
        <v>6589765.54</v>
      </c>
      <c r="F34" s="165">
        <v>6471149.8099999996</v>
      </c>
      <c r="M34" s="160" t="s">
        <v>24708</v>
      </c>
      <c r="BK34" s="154" t="s">
        <v>24707</v>
      </c>
      <c r="BL34" s="218">
        <v>5452924.7199999997</v>
      </c>
      <c r="BM34" s="218">
        <v>5321411.7300000004</v>
      </c>
      <c r="BN34" s="218">
        <v>5307797.93</v>
      </c>
      <c r="BO34" s="218">
        <v>5590230.8099999996</v>
      </c>
      <c r="BP34" s="218">
        <v>5633546.3399999999</v>
      </c>
      <c r="BQ34" s="218">
        <v>5686599.4900000002</v>
      </c>
      <c r="BR34" s="218">
        <v>5707225.2000000002</v>
      </c>
      <c r="BS34" s="218">
        <v>7579930.5</v>
      </c>
      <c r="BT34" s="218">
        <v>6014476.3099999996</v>
      </c>
      <c r="BU34" s="218">
        <v>6434483.46</v>
      </c>
      <c r="BV34" s="218">
        <v>6649490.0999999996</v>
      </c>
      <c r="BW34" s="218">
        <v>10098187.689999999</v>
      </c>
      <c r="BX34" s="165">
        <v>-75476304.280000001</v>
      </c>
      <c r="BZ34" s="152" t="s">
        <v>24709</v>
      </c>
      <c r="CA34" s="219">
        <v>0</v>
      </c>
      <c r="CB34" s="219">
        <v>0</v>
      </c>
      <c r="CC34" s="219">
        <v>0</v>
      </c>
      <c r="CD34" s="219">
        <v>0</v>
      </c>
      <c r="CE34" s="219">
        <v>0</v>
      </c>
      <c r="CF34" s="219">
        <v>0</v>
      </c>
      <c r="CG34" s="219">
        <v>0</v>
      </c>
      <c r="CH34" s="219">
        <v>0</v>
      </c>
      <c r="CI34" s="219">
        <v>0</v>
      </c>
      <c r="CJ34" s="219">
        <v>0</v>
      </c>
      <c r="CK34" s="219">
        <v>0</v>
      </c>
      <c r="CL34" s="219">
        <v>639300</v>
      </c>
      <c r="CM34" s="219">
        <v>0</v>
      </c>
      <c r="CN34" s="166">
        <v>-639300</v>
      </c>
      <c r="CP34" s="152" t="s">
        <v>24693</v>
      </c>
      <c r="CQ34" s="219">
        <v>443237.03</v>
      </c>
      <c r="CR34" s="219">
        <v>2133900.44</v>
      </c>
      <c r="CS34" s="219">
        <v>2987371.06</v>
      </c>
      <c r="CT34" s="219">
        <v>2777709.43</v>
      </c>
      <c r="CU34" s="219">
        <v>1812788.3</v>
      </c>
      <c r="CV34" s="219">
        <v>1866246.68</v>
      </c>
      <c r="CW34" s="219">
        <v>2363411.5</v>
      </c>
      <c r="CX34" s="219">
        <v>2129077.1</v>
      </c>
      <c r="CY34" s="219">
        <v>2411640.36</v>
      </c>
      <c r="CZ34" s="219">
        <v>2127052.2599999998</v>
      </c>
      <c r="DA34" s="219">
        <v>1943770.45</v>
      </c>
      <c r="DB34" s="219">
        <v>1746814.46</v>
      </c>
      <c r="DC34" s="219">
        <v>0</v>
      </c>
      <c r="DD34" s="166">
        <v>-24743019.07</v>
      </c>
      <c r="DF34" s="154" t="s">
        <v>24710</v>
      </c>
      <c r="DG34" s="218">
        <v>0</v>
      </c>
      <c r="DH34" s="218">
        <v>271.52</v>
      </c>
      <c r="DI34" s="218">
        <v>0</v>
      </c>
      <c r="DJ34" s="218">
        <v>9213.89</v>
      </c>
      <c r="DK34" s="218">
        <v>1813.85</v>
      </c>
      <c r="DL34" s="218">
        <v>48945.41</v>
      </c>
      <c r="DM34" s="218">
        <v>16761.45</v>
      </c>
      <c r="DN34" s="218">
        <v>78222.5</v>
      </c>
      <c r="DO34" s="218">
        <v>10489.53</v>
      </c>
      <c r="DP34" s="218">
        <v>11321.65</v>
      </c>
      <c r="DQ34" s="218">
        <v>72162.98</v>
      </c>
      <c r="DR34" s="218">
        <v>14924.78</v>
      </c>
      <c r="DS34" s="164">
        <f t="shared" si="0"/>
        <v>264127.56</v>
      </c>
    </row>
    <row r="35" spans="1:123" ht="20.399999999999999">
      <c r="A35" s="152" t="s">
        <v>24711</v>
      </c>
      <c r="B35" s="166">
        <v>5957908.0099999998</v>
      </c>
      <c r="C35" s="166">
        <v>5766522.3200000003</v>
      </c>
      <c r="D35" s="166">
        <v>5669001.5300000003</v>
      </c>
      <c r="E35" s="166">
        <v>6057779.2199999997</v>
      </c>
      <c r="F35" s="166">
        <v>5859656.1900000004</v>
      </c>
      <c r="BK35" s="152" t="s">
        <v>24711</v>
      </c>
      <c r="BL35" s="219">
        <v>5018089.54</v>
      </c>
      <c r="BM35" s="219">
        <v>4882726.54</v>
      </c>
      <c r="BN35" s="219">
        <v>4875351.46</v>
      </c>
      <c r="BO35" s="219">
        <v>5158096.9000000004</v>
      </c>
      <c r="BP35" s="219">
        <v>5195461.8899999997</v>
      </c>
      <c r="BQ35" s="219">
        <v>5248017.1100000003</v>
      </c>
      <c r="BR35" s="219">
        <v>5262427.8899999997</v>
      </c>
      <c r="BS35" s="219">
        <v>7124967.29</v>
      </c>
      <c r="BT35" s="219">
        <v>5459019.2000000002</v>
      </c>
      <c r="BU35" s="219">
        <v>5385318.9000000004</v>
      </c>
      <c r="BV35" s="219">
        <v>5620968.3600000003</v>
      </c>
      <c r="BW35" s="219">
        <v>7996365.0499999998</v>
      </c>
      <c r="BX35" s="166">
        <v>-67226810.129999995</v>
      </c>
      <c r="BZ35" s="152" t="s">
        <v>24712</v>
      </c>
      <c r="CA35" s="219">
        <v>487256.6</v>
      </c>
      <c r="CB35" s="219">
        <v>445977.49</v>
      </c>
      <c r="CC35" s="219">
        <v>572946.71</v>
      </c>
      <c r="CD35" s="219">
        <v>606020.56999999995</v>
      </c>
      <c r="CE35" s="219">
        <v>632461.4</v>
      </c>
      <c r="CF35" s="219">
        <v>674703.88</v>
      </c>
      <c r="CG35" s="219">
        <v>667173.85</v>
      </c>
      <c r="CH35" s="219">
        <v>678633.67</v>
      </c>
      <c r="CI35" s="219">
        <v>683393.78</v>
      </c>
      <c r="CJ35" s="219">
        <v>678477.14</v>
      </c>
      <c r="CK35" s="219">
        <v>676620.5</v>
      </c>
      <c r="CL35" s="219">
        <v>677110.44</v>
      </c>
      <c r="CM35" s="219">
        <v>0</v>
      </c>
      <c r="CN35" s="166">
        <v>-7480776.0300000003</v>
      </c>
      <c r="CP35" s="152" t="s">
        <v>24702</v>
      </c>
      <c r="CQ35" s="219">
        <v>0</v>
      </c>
      <c r="CR35" s="219">
        <v>55198.93</v>
      </c>
      <c r="CS35" s="219">
        <v>184759.86</v>
      </c>
      <c r="CT35" s="219">
        <v>460859.96</v>
      </c>
      <c r="CU35" s="219">
        <v>173034.71</v>
      </c>
      <c r="CV35" s="219">
        <v>327346.21000000002</v>
      </c>
      <c r="CW35" s="219">
        <v>358817.07</v>
      </c>
      <c r="CX35" s="219">
        <v>315766.78000000003</v>
      </c>
      <c r="CY35" s="219">
        <v>519801.06</v>
      </c>
      <c r="CZ35" s="219">
        <v>620449.97</v>
      </c>
      <c r="DA35" s="219">
        <v>277612.78000000003</v>
      </c>
      <c r="DB35" s="219">
        <v>343383.12</v>
      </c>
      <c r="DC35" s="219">
        <v>0</v>
      </c>
      <c r="DD35" s="166">
        <v>-3637030.45</v>
      </c>
      <c r="DF35" s="152" t="s">
        <v>24713</v>
      </c>
      <c r="DG35" s="219">
        <v>0</v>
      </c>
      <c r="DH35" s="219">
        <v>271.52</v>
      </c>
      <c r="DI35" s="219">
        <v>0</v>
      </c>
      <c r="DJ35" s="219">
        <v>9213.89</v>
      </c>
      <c r="DK35" s="219">
        <v>1813.85</v>
      </c>
      <c r="DL35" s="219">
        <v>47610.19</v>
      </c>
      <c r="DM35" s="219">
        <v>14798.7</v>
      </c>
      <c r="DN35" s="219">
        <v>78222.5</v>
      </c>
      <c r="DO35" s="219">
        <v>7452.09</v>
      </c>
      <c r="DP35" s="219">
        <v>10113.129999999999</v>
      </c>
      <c r="DQ35" s="219">
        <v>12259.6</v>
      </c>
      <c r="DR35" s="219">
        <v>14924.78</v>
      </c>
      <c r="DS35" s="164">
        <f t="shared" si="0"/>
        <v>196680.25000000003</v>
      </c>
    </row>
    <row r="36" spans="1:123" ht="20.399999999999999">
      <c r="A36" s="152" t="s">
        <v>24714</v>
      </c>
      <c r="B36" s="166">
        <v>566694.44999999995</v>
      </c>
      <c r="C36" s="166">
        <v>554608.61</v>
      </c>
      <c r="D36" s="166">
        <v>626611.73</v>
      </c>
      <c r="E36" s="166">
        <v>531986.31999999995</v>
      </c>
      <c r="F36" s="166">
        <v>611493.62</v>
      </c>
      <c r="M36" s="161" t="s">
        <v>24715</v>
      </c>
      <c r="BK36" s="152" t="s">
        <v>24714</v>
      </c>
      <c r="BL36" s="219">
        <v>434835.18</v>
      </c>
      <c r="BM36" s="219">
        <v>438685.19</v>
      </c>
      <c r="BN36" s="219">
        <v>432446.47</v>
      </c>
      <c r="BO36" s="219">
        <v>432133.91</v>
      </c>
      <c r="BP36" s="219">
        <v>438084.45</v>
      </c>
      <c r="BQ36" s="219">
        <v>438582.38</v>
      </c>
      <c r="BR36" s="219">
        <v>444797.31</v>
      </c>
      <c r="BS36" s="219">
        <v>454963.21</v>
      </c>
      <c r="BT36" s="219">
        <v>555457.11</v>
      </c>
      <c r="BU36" s="219">
        <v>1049164.56</v>
      </c>
      <c r="BV36" s="219">
        <v>1028521.74</v>
      </c>
      <c r="BW36" s="219">
        <v>2101822.64</v>
      </c>
      <c r="BX36" s="166">
        <v>-8249494.1500000004</v>
      </c>
      <c r="BZ36" s="152" t="s">
        <v>24702</v>
      </c>
      <c r="CA36" s="219">
        <v>0</v>
      </c>
      <c r="CB36" s="219">
        <v>117344.29</v>
      </c>
      <c r="CC36" s="219">
        <v>0</v>
      </c>
      <c r="CD36" s="219">
        <v>436052.93</v>
      </c>
      <c r="CE36" s="219">
        <v>117344.29</v>
      </c>
      <c r="CF36" s="219">
        <v>335224.13</v>
      </c>
      <c r="CG36" s="219">
        <v>2882392.01</v>
      </c>
      <c r="CH36" s="219">
        <v>410649.85</v>
      </c>
      <c r="CI36" s="219">
        <v>181506.06</v>
      </c>
      <c r="CJ36" s="219">
        <v>265998.02</v>
      </c>
      <c r="CK36" s="219">
        <v>335968.32</v>
      </c>
      <c r="CL36" s="219">
        <v>399983.73</v>
      </c>
      <c r="CM36" s="219">
        <v>0</v>
      </c>
      <c r="CN36" s="166">
        <v>-5482463.6299999999</v>
      </c>
      <c r="CP36" s="153" t="s">
        <v>24697</v>
      </c>
      <c r="CQ36" s="217">
        <v>662727.44999999995</v>
      </c>
      <c r="CR36" s="217">
        <v>672003.26</v>
      </c>
      <c r="CS36" s="217">
        <v>843655.37</v>
      </c>
      <c r="CT36" s="217">
        <v>968899.57</v>
      </c>
      <c r="CU36" s="217">
        <v>159251.48000000001</v>
      </c>
      <c r="CV36" s="217">
        <v>138955.56</v>
      </c>
      <c r="CW36" s="217">
        <v>330837.71999999997</v>
      </c>
      <c r="CX36" s="217">
        <v>2432222.0699999998</v>
      </c>
      <c r="CY36" s="217">
        <v>744810.91</v>
      </c>
      <c r="CZ36" s="217">
        <v>669619.49</v>
      </c>
      <c r="DA36" s="217">
        <v>1037776.87</v>
      </c>
      <c r="DB36" s="217">
        <v>826357.91</v>
      </c>
      <c r="DC36" s="217">
        <v>0</v>
      </c>
      <c r="DD36" s="164">
        <v>-9487117.6600000001</v>
      </c>
      <c r="DF36" s="152" t="s">
        <v>24716</v>
      </c>
      <c r="DG36" s="219">
        <v>0</v>
      </c>
      <c r="DH36" s="219">
        <v>0</v>
      </c>
      <c r="DI36" s="219">
        <v>0</v>
      </c>
      <c r="DJ36" s="219">
        <v>0</v>
      </c>
      <c r="DK36" s="219">
        <v>0</v>
      </c>
      <c r="DL36" s="219">
        <v>1335.22</v>
      </c>
      <c r="DM36" s="219">
        <v>1962.75</v>
      </c>
      <c r="DN36" s="219">
        <v>0</v>
      </c>
      <c r="DO36" s="219">
        <v>3037.44</v>
      </c>
      <c r="DP36" s="219">
        <v>1208.52</v>
      </c>
      <c r="DQ36" s="219">
        <v>59903.38</v>
      </c>
      <c r="DR36" s="219">
        <v>0</v>
      </c>
      <c r="DS36" s="164">
        <f t="shared" si="0"/>
        <v>67447.31</v>
      </c>
    </row>
    <row r="37" spans="1:123" ht="20.399999999999999">
      <c r="A37" s="153" t="s">
        <v>24717</v>
      </c>
      <c r="B37" s="164">
        <v>1004395.66</v>
      </c>
      <c r="C37" s="164">
        <v>1726178.09</v>
      </c>
      <c r="D37" s="164">
        <v>3082230.93</v>
      </c>
      <c r="E37" s="164">
        <v>2552254.3199999998</v>
      </c>
      <c r="F37" s="164">
        <v>1021347.77</v>
      </c>
      <c r="BK37" s="153" t="s">
        <v>24717</v>
      </c>
      <c r="BL37" s="217">
        <v>705517.53</v>
      </c>
      <c r="BM37" s="217">
        <v>1370142.97</v>
      </c>
      <c r="BN37" s="217">
        <v>1549116.25</v>
      </c>
      <c r="BO37" s="217">
        <v>1892858.04</v>
      </c>
      <c r="BP37" s="217">
        <v>2250120.3199999998</v>
      </c>
      <c r="BQ37" s="217">
        <v>1916952.28</v>
      </c>
      <c r="BR37" s="217">
        <v>2165478.7200000002</v>
      </c>
      <c r="BS37" s="217">
        <v>2117252.81</v>
      </c>
      <c r="BT37" s="217">
        <v>1945413.42</v>
      </c>
      <c r="BU37" s="217">
        <v>1453019.74</v>
      </c>
      <c r="BV37" s="217">
        <v>1107363.44</v>
      </c>
      <c r="BW37" s="217">
        <v>807252.23</v>
      </c>
      <c r="BX37" s="164">
        <v>-19280487.75</v>
      </c>
      <c r="BZ37" s="153" t="s">
        <v>24706</v>
      </c>
      <c r="CA37" s="217">
        <v>5278064.9800000004</v>
      </c>
      <c r="CB37" s="217">
        <v>5164997.4800000004</v>
      </c>
      <c r="CC37" s="217">
        <v>5082559.74</v>
      </c>
      <c r="CD37" s="217">
        <v>5248164.92</v>
      </c>
      <c r="CE37" s="217">
        <v>5778684.2000000002</v>
      </c>
      <c r="CF37" s="217">
        <v>7889535.3099999996</v>
      </c>
      <c r="CG37" s="217">
        <v>5394531.0899999999</v>
      </c>
      <c r="CH37" s="217">
        <v>6071029.5599999996</v>
      </c>
      <c r="CI37" s="217">
        <v>7383042.54</v>
      </c>
      <c r="CJ37" s="217">
        <v>6229992.7400000002</v>
      </c>
      <c r="CK37" s="217">
        <v>7115650.3600000003</v>
      </c>
      <c r="CL37" s="217">
        <v>9693273.1600000001</v>
      </c>
      <c r="CM37" s="217">
        <v>0</v>
      </c>
      <c r="CN37" s="164">
        <v>-76329526.079999998</v>
      </c>
      <c r="CP37" s="154" t="s">
        <v>24691</v>
      </c>
      <c r="CQ37" s="218">
        <v>662727.44999999995</v>
      </c>
      <c r="CR37" s="218">
        <v>672003.26</v>
      </c>
      <c r="CS37" s="218">
        <v>843655.37</v>
      </c>
      <c r="CT37" s="218">
        <v>968899.57</v>
      </c>
      <c r="CU37" s="218">
        <v>159251.48000000001</v>
      </c>
      <c r="CV37" s="218">
        <v>138955.56</v>
      </c>
      <c r="CW37" s="218">
        <v>330837.71999999997</v>
      </c>
      <c r="CX37" s="218">
        <v>2432222.0699999998</v>
      </c>
      <c r="CY37" s="218">
        <v>744810.91</v>
      </c>
      <c r="CZ37" s="218">
        <v>669619.49</v>
      </c>
      <c r="DA37" s="218">
        <v>1037776.87</v>
      </c>
      <c r="DB37" s="218">
        <v>826357.91</v>
      </c>
      <c r="DC37" s="218">
        <v>0</v>
      </c>
      <c r="DD37" s="165">
        <v>-9487117.6600000001</v>
      </c>
      <c r="DF37" s="154" t="s">
        <v>24718</v>
      </c>
      <c r="DG37" s="218">
        <v>27699914.440000001</v>
      </c>
      <c r="DH37" s="218">
        <v>25593349.780000001</v>
      </c>
      <c r="DI37" s="218">
        <v>25491703.469999999</v>
      </c>
      <c r="DJ37" s="218">
        <v>25148912.010000002</v>
      </c>
      <c r="DK37" s="218">
        <v>25354650.539999999</v>
      </c>
      <c r="DL37" s="218">
        <v>25018516.989999998</v>
      </c>
      <c r="DM37" s="218">
        <v>36212624.479999997</v>
      </c>
      <c r="DN37" s="218">
        <v>25873282.010000002</v>
      </c>
      <c r="DO37" s="218">
        <v>25214385.100000001</v>
      </c>
      <c r="DP37" s="218">
        <v>25422390.73</v>
      </c>
      <c r="DQ37" s="218">
        <v>36788793.060000002</v>
      </c>
      <c r="DR37" s="218">
        <v>54241842.149999999</v>
      </c>
      <c r="DS37" s="164">
        <f t="shared" si="0"/>
        <v>358060364.75999999</v>
      </c>
    </row>
    <row r="38" spans="1:123" ht="20.399999999999999">
      <c r="A38" s="154" t="s">
        <v>24707</v>
      </c>
      <c r="B38" s="165">
        <v>1004395.66</v>
      </c>
      <c r="C38" s="165">
        <v>1726178.09</v>
      </c>
      <c r="D38" s="165">
        <v>3082230.93</v>
      </c>
      <c r="E38" s="165">
        <v>2552254.3199999998</v>
      </c>
      <c r="F38" s="165">
        <v>1021347.77</v>
      </c>
      <c r="M38" s="162" t="s">
        <v>24719</v>
      </c>
      <c r="BK38" s="154" t="s">
        <v>24707</v>
      </c>
      <c r="BL38" s="218">
        <v>705517.53</v>
      </c>
      <c r="BM38" s="218">
        <v>1370142.97</v>
      </c>
      <c r="BN38" s="218">
        <v>1549116.25</v>
      </c>
      <c r="BO38" s="218">
        <v>1892858.04</v>
      </c>
      <c r="BP38" s="218">
        <v>2250120.3199999998</v>
      </c>
      <c r="BQ38" s="218">
        <v>1916952.28</v>
      </c>
      <c r="BR38" s="218">
        <v>2165478.7200000002</v>
      </c>
      <c r="BS38" s="218">
        <v>2117252.81</v>
      </c>
      <c r="BT38" s="218">
        <v>1945413.42</v>
      </c>
      <c r="BU38" s="218">
        <v>1453019.74</v>
      </c>
      <c r="BV38" s="218">
        <v>1107363.44</v>
      </c>
      <c r="BW38" s="218">
        <v>807252.23</v>
      </c>
      <c r="BX38" s="165">
        <v>-19280487.75</v>
      </c>
      <c r="BZ38" s="154" t="s">
        <v>24707</v>
      </c>
      <c r="CA38" s="218">
        <v>5278064.9800000004</v>
      </c>
      <c r="CB38" s="218">
        <v>5164997.4800000004</v>
      </c>
      <c r="CC38" s="218">
        <v>5082559.74</v>
      </c>
      <c r="CD38" s="218">
        <v>5248164.92</v>
      </c>
      <c r="CE38" s="218">
        <v>5778684.2000000002</v>
      </c>
      <c r="CF38" s="218">
        <v>7889535.3099999996</v>
      </c>
      <c r="CG38" s="218">
        <v>5394531.0899999999</v>
      </c>
      <c r="CH38" s="218">
        <v>6071029.5599999996</v>
      </c>
      <c r="CI38" s="218">
        <v>7383042.54</v>
      </c>
      <c r="CJ38" s="218">
        <v>6229992.7400000002</v>
      </c>
      <c r="CK38" s="218">
        <v>7115650.3600000003</v>
      </c>
      <c r="CL38" s="218">
        <v>9693273.1600000001</v>
      </c>
      <c r="CM38" s="218">
        <v>0</v>
      </c>
      <c r="CN38" s="165">
        <v>-76329526.079999998</v>
      </c>
      <c r="CP38" s="152" t="s">
        <v>24701</v>
      </c>
      <c r="CQ38" s="219">
        <v>0</v>
      </c>
      <c r="CR38" s="219">
        <v>0</v>
      </c>
      <c r="CS38" s="219">
        <v>2398.27</v>
      </c>
      <c r="CT38" s="219">
        <v>0</v>
      </c>
      <c r="CU38" s="219">
        <v>0</v>
      </c>
      <c r="CV38" s="219">
        <v>0</v>
      </c>
      <c r="CW38" s="219">
        <v>66098.8</v>
      </c>
      <c r="CX38" s="219">
        <v>0</v>
      </c>
      <c r="CY38" s="219">
        <v>0</v>
      </c>
      <c r="CZ38" s="219">
        <v>0</v>
      </c>
      <c r="DA38" s="219">
        <v>108078.55</v>
      </c>
      <c r="DB38" s="219">
        <v>0</v>
      </c>
      <c r="DC38" s="219">
        <v>0</v>
      </c>
      <c r="DD38" s="166">
        <v>-176575.62</v>
      </c>
      <c r="DF38" s="152" t="s">
        <v>24720</v>
      </c>
      <c r="DG38" s="219">
        <v>1048165.48</v>
      </c>
      <c r="DH38" s="219">
        <v>3050584.32</v>
      </c>
      <c r="DI38" s="219">
        <v>3037725.34</v>
      </c>
      <c r="DJ38" s="219">
        <v>2948198.44</v>
      </c>
      <c r="DK38" s="219">
        <v>3006420.44</v>
      </c>
      <c r="DL38" s="219">
        <v>3101327.08</v>
      </c>
      <c r="DM38" s="219">
        <v>4465591.76</v>
      </c>
      <c r="DN38" s="219">
        <v>3119458.21</v>
      </c>
      <c r="DO38" s="219">
        <v>2984146.34</v>
      </c>
      <c r="DP38" s="219">
        <v>3108129.14</v>
      </c>
      <c r="DQ38" s="219">
        <v>3491339.89</v>
      </c>
      <c r="DR38" s="219">
        <v>5532801.46</v>
      </c>
      <c r="DS38" s="164">
        <f t="shared" si="0"/>
        <v>38893887.899999999</v>
      </c>
    </row>
    <row r="39" spans="1:123" ht="20.399999999999999">
      <c r="A39" s="152" t="s">
        <v>24721</v>
      </c>
      <c r="B39" s="166">
        <v>0</v>
      </c>
      <c r="C39" s="166">
        <v>0</v>
      </c>
      <c r="D39" s="166">
        <v>1670</v>
      </c>
      <c r="E39" s="166">
        <v>1652</v>
      </c>
      <c r="F39" s="166">
        <v>0</v>
      </c>
      <c r="BK39" s="152" t="s">
        <v>24721</v>
      </c>
      <c r="BL39" s="219">
        <v>0</v>
      </c>
      <c r="BM39" s="219">
        <v>0</v>
      </c>
      <c r="BN39" s="219">
        <v>7984</v>
      </c>
      <c r="BO39" s="219">
        <v>0</v>
      </c>
      <c r="BP39" s="219">
        <v>3980</v>
      </c>
      <c r="BQ39" s="219">
        <v>0</v>
      </c>
      <c r="BR39" s="219">
        <v>6110</v>
      </c>
      <c r="BS39" s="219">
        <v>0</v>
      </c>
      <c r="BT39" s="219">
        <v>5970</v>
      </c>
      <c r="BU39" s="219">
        <v>0</v>
      </c>
      <c r="BV39" s="219">
        <v>0</v>
      </c>
      <c r="BW39" s="219">
        <v>0</v>
      </c>
      <c r="BX39" s="166">
        <v>-24044</v>
      </c>
      <c r="BZ39" s="152" t="s">
        <v>24721</v>
      </c>
      <c r="CA39" s="219">
        <v>0</v>
      </c>
      <c r="CB39" s="219">
        <v>0</v>
      </c>
      <c r="CC39" s="219">
        <v>0</v>
      </c>
      <c r="CD39" s="219">
        <v>0</v>
      </c>
      <c r="CE39" s="219">
        <v>0</v>
      </c>
      <c r="CF39" s="219">
        <v>0</v>
      </c>
      <c r="CG39" s="219">
        <v>0</v>
      </c>
      <c r="CH39" s="219">
        <v>0</v>
      </c>
      <c r="CI39" s="219">
        <v>0</v>
      </c>
      <c r="CJ39" s="219">
        <v>2480</v>
      </c>
      <c r="CK39" s="219">
        <v>0</v>
      </c>
      <c r="CL39" s="219">
        <v>0</v>
      </c>
      <c r="CM39" s="219">
        <v>0</v>
      </c>
      <c r="CN39" s="166">
        <v>-2480</v>
      </c>
      <c r="CP39" s="152" t="s">
        <v>24712</v>
      </c>
      <c r="CQ39" s="219">
        <v>662727.44999999995</v>
      </c>
      <c r="CR39" s="219">
        <v>672003.26</v>
      </c>
      <c r="CS39" s="219">
        <v>673621.1</v>
      </c>
      <c r="CT39" s="219">
        <v>616350.49</v>
      </c>
      <c r="CU39" s="219">
        <v>25177.48</v>
      </c>
      <c r="CV39" s="219">
        <v>30337.56</v>
      </c>
      <c r="CW39" s="219">
        <v>51062.14</v>
      </c>
      <c r="CX39" s="219">
        <v>312418.78999999998</v>
      </c>
      <c r="CY39" s="219">
        <v>558094.91</v>
      </c>
      <c r="CZ39" s="219">
        <v>556597.49</v>
      </c>
      <c r="DA39" s="219">
        <v>559875.24</v>
      </c>
      <c r="DB39" s="219">
        <v>544208.41</v>
      </c>
      <c r="DC39" s="219">
        <v>0</v>
      </c>
      <c r="DD39" s="166">
        <v>-5262474.32</v>
      </c>
      <c r="DF39" s="152" t="s">
        <v>24722</v>
      </c>
      <c r="DG39" s="219">
        <v>26651748.960000001</v>
      </c>
      <c r="DH39" s="219">
        <v>22542765.460000001</v>
      </c>
      <c r="DI39" s="219">
        <v>22453978.129999999</v>
      </c>
      <c r="DJ39" s="219">
        <v>22200713.57</v>
      </c>
      <c r="DK39" s="219">
        <v>22348230.100000001</v>
      </c>
      <c r="DL39" s="219">
        <v>21917189.91</v>
      </c>
      <c r="DM39" s="219">
        <v>31747032.719999999</v>
      </c>
      <c r="DN39" s="219">
        <v>22753823.800000001</v>
      </c>
      <c r="DO39" s="219">
        <v>22230238.760000002</v>
      </c>
      <c r="DP39" s="219">
        <v>22314261.59</v>
      </c>
      <c r="DQ39" s="219">
        <v>33297453.170000002</v>
      </c>
      <c r="DR39" s="219">
        <v>48709040.689999998</v>
      </c>
      <c r="DS39" s="164">
        <f t="shared" si="0"/>
        <v>319166476.86000001</v>
      </c>
    </row>
    <row r="40" spans="1:123" ht="20.399999999999999">
      <c r="A40" s="152" t="s">
        <v>24714</v>
      </c>
      <c r="B40" s="166">
        <v>1004395.66</v>
      </c>
      <c r="C40" s="166">
        <v>1726178.09</v>
      </c>
      <c r="D40" s="166">
        <v>3080560.93</v>
      </c>
      <c r="E40" s="166">
        <v>2550602.3199999998</v>
      </c>
      <c r="F40" s="166">
        <v>1021347.77</v>
      </c>
      <c r="M40" s="161" t="s">
        <v>24723</v>
      </c>
      <c r="BK40" s="152" t="s">
        <v>24714</v>
      </c>
      <c r="BL40" s="219">
        <v>705517.53</v>
      </c>
      <c r="BM40" s="219">
        <v>1370142.97</v>
      </c>
      <c r="BN40" s="219">
        <v>1541132.25</v>
      </c>
      <c r="BO40" s="219">
        <v>1892858.04</v>
      </c>
      <c r="BP40" s="219">
        <v>2246140.3199999998</v>
      </c>
      <c r="BQ40" s="219">
        <v>1916952.28</v>
      </c>
      <c r="BR40" s="219">
        <v>2159368.7200000002</v>
      </c>
      <c r="BS40" s="219">
        <v>2117252.81</v>
      </c>
      <c r="BT40" s="219">
        <v>1939443.42</v>
      </c>
      <c r="BU40" s="219">
        <v>1453019.74</v>
      </c>
      <c r="BV40" s="219">
        <v>1107363.44</v>
      </c>
      <c r="BW40" s="219">
        <v>807252.23</v>
      </c>
      <c r="BX40" s="166">
        <v>-19256443.75</v>
      </c>
      <c r="BZ40" s="152" t="s">
        <v>24711</v>
      </c>
      <c r="CA40" s="219">
        <v>4656279.3899999997</v>
      </c>
      <c r="CB40" s="219">
        <v>4520435.59</v>
      </c>
      <c r="CC40" s="219">
        <v>4448447.75</v>
      </c>
      <c r="CD40" s="219">
        <v>4481914.4800000004</v>
      </c>
      <c r="CE40" s="219">
        <v>4366987.21</v>
      </c>
      <c r="CF40" s="219">
        <v>6104699.3600000003</v>
      </c>
      <c r="CG40" s="219">
        <v>4383464.01</v>
      </c>
      <c r="CH40" s="219">
        <v>4444430.21</v>
      </c>
      <c r="CI40" s="219">
        <v>5980088.5599999996</v>
      </c>
      <c r="CJ40" s="219">
        <v>4684090.57</v>
      </c>
      <c r="CK40" s="219">
        <v>4789852.34</v>
      </c>
      <c r="CL40" s="219">
        <v>6567563.4100000001</v>
      </c>
      <c r="CM40" s="219">
        <v>0</v>
      </c>
      <c r="CN40" s="166">
        <v>-59428252.880000003</v>
      </c>
      <c r="CP40" s="152" t="s">
        <v>24702</v>
      </c>
      <c r="CQ40" s="219">
        <v>0</v>
      </c>
      <c r="CR40" s="219">
        <v>0</v>
      </c>
      <c r="CS40" s="219">
        <v>167636</v>
      </c>
      <c r="CT40" s="219">
        <v>352549.08</v>
      </c>
      <c r="CU40" s="219">
        <v>134074</v>
      </c>
      <c r="CV40" s="219">
        <v>108618</v>
      </c>
      <c r="CW40" s="219">
        <v>213676.78</v>
      </c>
      <c r="CX40" s="219">
        <v>2119803.2799999998</v>
      </c>
      <c r="CY40" s="219">
        <v>186716</v>
      </c>
      <c r="CZ40" s="219">
        <v>113022</v>
      </c>
      <c r="DA40" s="219">
        <v>369823.08</v>
      </c>
      <c r="DB40" s="219">
        <v>282149.5</v>
      </c>
      <c r="DC40" s="219">
        <v>0</v>
      </c>
      <c r="DD40" s="166">
        <v>-4048067.72</v>
      </c>
      <c r="DF40" s="154" t="s">
        <v>24724</v>
      </c>
      <c r="DG40" s="218">
        <v>428120.3</v>
      </c>
      <c r="DH40" s="218">
        <v>2850238.33</v>
      </c>
      <c r="DI40" s="218">
        <v>2081451.6</v>
      </c>
      <c r="DJ40" s="218">
        <v>3269752.91</v>
      </c>
      <c r="DK40" s="218">
        <v>2853676.17</v>
      </c>
      <c r="DL40" s="218">
        <v>2776835.72</v>
      </c>
      <c r="DM40" s="218">
        <v>2774442.69</v>
      </c>
      <c r="DN40" s="218">
        <v>3075044.76</v>
      </c>
      <c r="DO40" s="218">
        <v>2680410.35</v>
      </c>
      <c r="DP40" s="218">
        <v>2899537.1</v>
      </c>
      <c r="DQ40" s="218">
        <v>2986812.2</v>
      </c>
      <c r="DR40" s="218">
        <v>4045922.93</v>
      </c>
      <c r="DS40" s="164">
        <f t="shared" si="0"/>
        <v>32722245.060000006</v>
      </c>
    </row>
    <row r="41" spans="1:123" ht="20.399999999999999">
      <c r="A41" s="153" t="s">
        <v>24725</v>
      </c>
      <c r="B41" s="164">
        <v>588984.66</v>
      </c>
      <c r="C41" s="164">
        <v>618882.73</v>
      </c>
      <c r="D41" s="164">
        <v>646242.81000000006</v>
      </c>
      <c r="E41" s="164">
        <v>623892.26</v>
      </c>
      <c r="F41" s="164">
        <v>580602.64</v>
      </c>
      <c r="M41" s="161" t="s">
        <v>24726</v>
      </c>
      <c r="BK41" s="153" t="s">
        <v>24725</v>
      </c>
      <c r="BL41" s="217">
        <v>381071.61</v>
      </c>
      <c r="BM41" s="217">
        <v>414212.93</v>
      </c>
      <c r="BN41" s="217">
        <v>440391.05</v>
      </c>
      <c r="BO41" s="217">
        <v>525980.26</v>
      </c>
      <c r="BP41" s="217">
        <v>595774.43000000005</v>
      </c>
      <c r="BQ41" s="217">
        <v>625255.13</v>
      </c>
      <c r="BR41" s="217">
        <v>579423.87</v>
      </c>
      <c r="BS41" s="217">
        <v>601901.61</v>
      </c>
      <c r="BT41" s="217">
        <v>573262.67000000004</v>
      </c>
      <c r="BU41" s="217">
        <v>631127.68000000005</v>
      </c>
      <c r="BV41" s="217">
        <v>622197.31000000006</v>
      </c>
      <c r="BW41" s="217">
        <v>981622.44</v>
      </c>
      <c r="BX41" s="164">
        <v>-6972220.9900000002</v>
      </c>
      <c r="BZ41" s="152" t="s">
        <v>24714</v>
      </c>
      <c r="CA41" s="219">
        <v>621785.59</v>
      </c>
      <c r="CB41" s="219">
        <v>644561.89</v>
      </c>
      <c r="CC41" s="219">
        <v>634111.99</v>
      </c>
      <c r="CD41" s="219">
        <v>766250.44</v>
      </c>
      <c r="CE41" s="219">
        <v>1411696.99</v>
      </c>
      <c r="CF41" s="219">
        <v>1784835.95</v>
      </c>
      <c r="CG41" s="219">
        <v>1011067.08</v>
      </c>
      <c r="CH41" s="219">
        <v>1626599.35</v>
      </c>
      <c r="CI41" s="219">
        <v>1402953.98</v>
      </c>
      <c r="CJ41" s="219">
        <v>1543422.17</v>
      </c>
      <c r="CK41" s="219">
        <v>2325798.02</v>
      </c>
      <c r="CL41" s="219">
        <v>3125709.75</v>
      </c>
      <c r="CM41" s="219">
        <v>0</v>
      </c>
      <c r="CN41" s="166">
        <v>-16898793.199999999</v>
      </c>
      <c r="CP41" s="153" t="s">
        <v>24706</v>
      </c>
      <c r="CQ41" s="217">
        <v>3929362.76</v>
      </c>
      <c r="CR41" s="217">
        <v>4456461.32</v>
      </c>
      <c r="CS41" s="217">
        <v>4515808.75</v>
      </c>
      <c r="CT41" s="217">
        <v>4326126.3099999996</v>
      </c>
      <c r="CU41" s="217">
        <v>3535440.35</v>
      </c>
      <c r="CV41" s="217">
        <v>3591343.31</v>
      </c>
      <c r="CW41" s="217">
        <v>3620812.54</v>
      </c>
      <c r="CX41" s="217">
        <v>3709868.92</v>
      </c>
      <c r="CY41" s="217">
        <v>4436279.3099999996</v>
      </c>
      <c r="CZ41" s="217">
        <v>3994627.82</v>
      </c>
      <c r="DA41" s="217">
        <v>6132946.7300000004</v>
      </c>
      <c r="DB41" s="217">
        <v>7587761.3200000003</v>
      </c>
      <c r="DC41" s="217">
        <v>0</v>
      </c>
      <c r="DD41" s="164">
        <v>-53836839.439999998</v>
      </c>
      <c r="DF41" s="152" t="s">
        <v>24727</v>
      </c>
      <c r="DG41" s="219">
        <v>52712.07</v>
      </c>
      <c r="DH41" s="219">
        <v>761108</v>
      </c>
      <c r="DI41" s="219">
        <v>815042.43</v>
      </c>
      <c r="DJ41" s="219">
        <v>860513.67</v>
      </c>
      <c r="DK41" s="219">
        <v>928504.19</v>
      </c>
      <c r="DL41" s="219">
        <v>934847.89</v>
      </c>
      <c r="DM41" s="219">
        <v>785895.96</v>
      </c>
      <c r="DN41" s="219">
        <v>1078095.57</v>
      </c>
      <c r="DO41" s="219">
        <v>743444.09</v>
      </c>
      <c r="DP41" s="219">
        <v>843022.86</v>
      </c>
      <c r="DQ41" s="219">
        <v>948913.65</v>
      </c>
      <c r="DR41" s="219">
        <v>666810.57999999996</v>
      </c>
      <c r="DS41" s="164">
        <f t="shared" si="0"/>
        <v>9418910.9600000009</v>
      </c>
    </row>
    <row r="42" spans="1:123" ht="20.399999999999999">
      <c r="A42" s="154" t="s">
        <v>24728</v>
      </c>
      <c r="B42" s="165">
        <v>588984.66</v>
      </c>
      <c r="C42" s="165">
        <v>618882.73</v>
      </c>
      <c r="D42" s="165">
        <v>646242.81000000006</v>
      </c>
      <c r="E42" s="165">
        <v>623892.26</v>
      </c>
      <c r="F42" s="165">
        <v>580602.64</v>
      </c>
      <c r="M42" s="161" t="s">
        <v>24729</v>
      </c>
      <c r="BK42" s="154" t="s">
        <v>24728</v>
      </c>
      <c r="BL42" s="218">
        <v>381071.61</v>
      </c>
      <c r="BM42" s="218">
        <v>414212.93</v>
      </c>
      <c r="BN42" s="218">
        <v>440391.05</v>
      </c>
      <c r="BO42" s="218">
        <v>525980.26</v>
      </c>
      <c r="BP42" s="218">
        <v>595774.43000000005</v>
      </c>
      <c r="BQ42" s="218">
        <v>625255.13</v>
      </c>
      <c r="BR42" s="218">
        <v>579423.87</v>
      </c>
      <c r="BS42" s="218">
        <v>601901.61</v>
      </c>
      <c r="BT42" s="218">
        <v>573262.67000000004</v>
      </c>
      <c r="BU42" s="218">
        <v>631127.68000000005</v>
      </c>
      <c r="BV42" s="218">
        <v>622197.31000000006</v>
      </c>
      <c r="BW42" s="218">
        <v>981622.44</v>
      </c>
      <c r="BX42" s="165">
        <v>-6972220.9900000002</v>
      </c>
      <c r="BZ42" s="153" t="s">
        <v>24717</v>
      </c>
      <c r="CA42" s="217">
        <v>348197.25</v>
      </c>
      <c r="CB42" s="217">
        <v>1184574.28</v>
      </c>
      <c r="CC42" s="217">
        <v>1385261.51</v>
      </c>
      <c r="CD42" s="217">
        <v>1250036.5</v>
      </c>
      <c r="CE42" s="217">
        <v>561878.36</v>
      </c>
      <c r="CF42" s="217">
        <v>407172.72</v>
      </c>
      <c r="CG42" s="217">
        <v>942108.94</v>
      </c>
      <c r="CH42" s="217">
        <v>696083.87</v>
      </c>
      <c r="CI42" s="217">
        <v>745244.23</v>
      </c>
      <c r="CJ42" s="217">
        <v>572342.39</v>
      </c>
      <c r="CK42" s="217">
        <v>106914.21</v>
      </c>
      <c r="CL42" s="217">
        <v>15627.07</v>
      </c>
      <c r="CM42" s="217">
        <v>0</v>
      </c>
      <c r="CN42" s="164">
        <v>-8215441.3300000001</v>
      </c>
      <c r="CP42" s="154" t="s">
        <v>24707</v>
      </c>
      <c r="CQ42" s="218">
        <v>3929362.76</v>
      </c>
      <c r="CR42" s="218">
        <v>4456461.32</v>
      </c>
      <c r="CS42" s="218">
        <v>4515808.75</v>
      </c>
      <c r="CT42" s="218">
        <v>4326126.3099999996</v>
      </c>
      <c r="CU42" s="218">
        <v>3535440.35</v>
      </c>
      <c r="CV42" s="218">
        <v>3591343.31</v>
      </c>
      <c r="CW42" s="218">
        <v>3620812.54</v>
      </c>
      <c r="CX42" s="218">
        <v>3709868.92</v>
      </c>
      <c r="CY42" s="218">
        <v>4436279.3099999996</v>
      </c>
      <c r="CZ42" s="218">
        <v>3994627.82</v>
      </c>
      <c r="DA42" s="218">
        <v>6132946.7300000004</v>
      </c>
      <c r="DB42" s="218">
        <v>7587761.3200000003</v>
      </c>
      <c r="DC42" s="218">
        <v>0</v>
      </c>
      <c r="DD42" s="165">
        <v>-53836839.439999998</v>
      </c>
      <c r="DF42" s="152" t="s">
        <v>24730</v>
      </c>
      <c r="DG42" s="219">
        <v>0</v>
      </c>
      <c r="DH42" s="219">
        <v>171226.69</v>
      </c>
      <c r="DI42" s="219">
        <v>385075.93</v>
      </c>
      <c r="DJ42" s="219">
        <v>272214.15000000002</v>
      </c>
      <c r="DK42" s="219">
        <v>278709.51</v>
      </c>
      <c r="DL42" s="219">
        <v>259946.2</v>
      </c>
      <c r="DM42" s="219">
        <v>280758.31</v>
      </c>
      <c r="DN42" s="219">
        <v>362959.66</v>
      </c>
      <c r="DO42" s="219">
        <v>292456.74</v>
      </c>
      <c r="DP42" s="219">
        <v>303352.03000000003</v>
      </c>
      <c r="DQ42" s="219">
        <v>272301.33</v>
      </c>
      <c r="DR42" s="219">
        <v>486365.3</v>
      </c>
      <c r="DS42" s="164">
        <f t="shared" si="0"/>
        <v>3365365.8499999996</v>
      </c>
    </row>
    <row r="43" spans="1:123" ht="20.399999999999999">
      <c r="A43" s="152" t="s">
        <v>24731</v>
      </c>
      <c r="B43" s="166">
        <v>564923.14</v>
      </c>
      <c r="C43" s="166">
        <v>571323.06000000006</v>
      </c>
      <c r="D43" s="166">
        <v>601413.71</v>
      </c>
      <c r="E43" s="166">
        <v>528649.68999999994</v>
      </c>
      <c r="F43" s="166">
        <v>575946.23999999999</v>
      </c>
      <c r="M43" s="156"/>
      <c r="BK43" s="152" t="s">
        <v>24731</v>
      </c>
      <c r="BL43" s="219">
        <v>355181.91</v>
      </c>
      <c r="BM43" s="219">
        <v>381047.31</v>
      </c>
      <c r="BN43" s="219">
        <v>404307.04</v>
      </c>
      <c r="BO43" s="219">
        <v>458237.72</v>
      </c>
      <c r="BP43" s="219">
        <v>531331.37</v>
      </c>
      <c r="BQ43" s="219">
        <v>517223.31</v>
      </c>
      <c r="BR43" s="219">
        <v>574019.01</v>
      </c>
      <c r="BS43" s="219">
        <v>566295.21</v>
      </c>
      <c r="BT43" s="219">
        <v>536150.72</v>
      </c>
      <c r="BU43" s="219">
        <v>596833.75</v>
      </c>
      <c r="BV43" s="219">
        <v>581124.44999999995</v>
      </c>
      <c r="BW43" s="219">
        <v>951725.73</v>
      </c>
      <c r="BX43" s="166">
        <v>-6453477.5300000003</v>
      </c>
      <c r="BZ43" s="154" t="s">
        <v>24707</v>
      </c>
      <c r="CA43" s="218">
        <v>348197.25</v>
      </c>
      <c r="CB43" s="218">
        <v>1184574.28</v>
      </c>
      <c r="CC43" s="218">
        <v>1385261.51</v>
      </c>
      <c r="CD43" s="218">
        <v>1250036.5</v>
      </c>
      <c r="CE43" s="218">
        <v>561878.36</v>
      </c>
      <c r="CF43" s="218">
        <v>407172.72</v>
      </c>
      <c r="CG43" s="218">
        <v>942108.94</v>
      </c>
      <c r="CH43" s="218">
        <v>696083.87</v>
      </c>
      <c r="CI43" s="218">
        <v>745244.23</v>
      </c>
      <c r="CJ43" s="218">
        <v>572342.39</v>
      </c>
      <c r="CK43" s="218">
        <v>106914.21</v>
      </c>
      <c r="CL43" s="218">
        <v>15627.07</v>
      </c>
      <c r="CM43" s="218">
        <v>0</v>
      </c>
      <c r="CN43" s="165">
        <v>-8215441.3300000001</v>
      </c>
      <c r="CP43" s="152" t="s">
        <v>24721</v>
      </c>
      <c r="CQ43" s="219">
        <v>0</v>
      </c>
      <c r="CR43" s="219">
        <v>5060</v>
      </c>
      <c r="CS43" s="219">
        <v>0</v>
      </c>
      <c r="CT43" s="219">
        <v>0</v>
      </c>
      <c r="CU43" s="219">
        <v>0</v>
      </c>
      <c r="CV43" s="219">
        <v>0</v>
      </c>
      <c r="CW43" s="219">
        <v>0</v>
      </c>
      <c r="CX43" s="219">
        <v>0</v>
      </c>
      <c r="CY43" s="219">
        <v>0</v>
      </c>
      <c r="CZ43" s="219">
        <v>0</v>
      </c>
      <c r="DA43" s="219">
        <v>0</v>
      </c>
      <c r="DB43" s="219">
        <v>0</v>
      </c>
      <c r="DC43" s="219">
        <v>0</v>
      </c>
      <c r="DD43" s="166">
        <v>-5060</v>
      </c>
      <c r="DF43" s="152" t="s">
        <v>24732</v>
      </c>
      <c r="DG43" s="219">
        <v>375408.23</v>
      </c>
      <c r="DH43" s="219">
        <v>1917903.64</v>
      </c>
      <c r="DI43" s="219">
        <v>881333.24</v>
      </c>
      <c r="DJ43" s="219">
        <v>2137025.09</v>
      </c>
      <c r="DK43" s="219">
        <v>1646462.47</v>
      </c>
      <c r="DL43" s="219">
        <v>1582041.63</v>
      </c>
      <c r="DM43" s="219">
        <v>1707788.42</v>
      </c>
      <c r="DN43" s="219">
        <v>1633989.53</v>
      </c>
      <c r="DO43" s="219">
        <v>1644509.52</v>
      </c>
      <c r="DP43" s="219">
        <v>1753162.21</v>
      </c>
      <c r="DQ43" s="219">
        <v>1765597.22</v>
      </c>
      <c r="DR43" s="219">
        <v>2892747.05</v>
      </c>
      <c r="DS43" s="164">
        <f t="shared" si="0"/>
        <v>19937968.25</v>
      </c>
    </row>
    <row r="44" spans="1:123" ht="20.399999999999999">
      <c r="A44" s="152" t="s">
        <v>24733</v>
      </c>
      <c r="B44" s="166">
        <v>24061.52</v>
      </c>
      <c r="C44" s="166">
        <v>47559.67</v>
      </c>
      <c r="D44" s="166">
        <v>44829.1</v>
      </c>
      <c r="E44" s="166">
        <v>95242.57</v>
      </c>
      <c r="F44" s="166">
        <v>4656.3999999999996</v>
      </c>
      <c r="M44" s="161" t="s">
        <v>24734</v>
      </c>
      <c r="BK44" s="152" t="s">
        <v>24733</v>
      </c>
      <c r="BL44" s="219">
        <v>25889.7</v>
      </c>
      <c r="BM44" s="219">
        <v>33165.620000000003</v>
      </c>
      <c r="BN44" s="219">
        <v>36084.01</v>
      </c>
      <c r="BO44" s="219">
        <v>67742.539999999994</v>
      </c>
      <c r="BP44" s="219">
        <v>64443.06</v>
      </c>
      <c r="BQ44" s="219">
        <v>108031.82</v>
      </c>
      <c r="BR44" s="219">
        <v>5404.86</v>
      </c>
      <c r="BS44" s="219">
        <v>35606.400000000001</v>
      </c>
      <c r="BT44" s="219">
        <v>37111.949999999997</v>
      </c>
      <c r="BU44" s="219">
        <v>34293.93</v>
      </c>
      <c r="BV44" s="219">
        <v>41072.86</v>
      </c>
      <c r="BW44" s="219">
        <v>29896.71</v>
      </c>
      <c r="BX44" s="166">
        <v>-518743.46</v>
      </c>
      <c r="BZ44" s="152" t="s">
        <v>24721</v>
      </c>
      <c r="CA44" s="219">
        <v>0</v>
      </c>
      <c r="CB44" s="219">
        <v>0</v>
      </c>
      <c r="CC44" s="219">
        <v>0</v>
      </c>
      <c r="CD44" s="219">
        <v>1110</v>
      </c>
      <c r="CE44" s="219">
        <v>0</v>
      </c>
      <c r="CF44" s="219">
        <v>0</v>
      </c>
      <c r="CG44" s="219">
        <v>0</v>
      </c>
      <c r="CH44" s="219">
        <v>0</v>
      </c>
      <c r="CI44" s="219">
        <v>0</v>
      </c>
      <c r="CJ44" s="219">
        <v>0</v>
      </c>
      <c r="CK44" s="219">
        <v>0</v>
      </c>
      <c r="CL44" s="219">
        <v>0</v>
      </c>
      <c r="CM44" s="219">
        <v>0</v>
      </c>
      <c r="CN44" s="166">
        <v>-1110</v>
      </c>
      <c r="CP44" s="152" t="s">
        <v>24711</v>
      </c>
      <c r="CQ44" s="219">
        <v>3472258.67</v>
      </c>
      <c r="CR44" s="219">
        <v>3429124.57</v>
      </c>
      <c r="CS44" s="219">
        <v>3518065.11</v>
      </c>
      <c r="CT44" s="219">
        <v>3357921.57</v>
      </c>
      <c r="CU44" s="219">
        <v>3164486.25</v>
      </c>
      <c r="CV44" s="219">
        <v>3218629.28</v>
      </c>
      <c r="CW44" s="219">
        <v>3242551.51</v>
      </c>
      <c r="CX44" s="219">
        <v>3323994.07</v>
      </c>
      <c r="CY44" s="219">
        <v>3256726.66</v>
      </c>
      <c r="CZ44" s="219">
        <v>3439788.57</v>
      </c>
      <c r="DA44" s="219">
        <v>4460574.91</v>
      </c>
      <c r="DB44" s="219">
        <v>6570468.96</v>
      </c>
      <c r="DC44" s="219">
        <v>0</v>
      </c>
      <c r="DD44" s="166">
        <v>-44454590.130000003</v>
      </c>
      <c r="DF44" s="153" t="s">
        <v>24697</v>
      </c>
      <c r="DG44" s="217">
        <v>745973.81</v>
      </c>
      <c r="DH44" s="217">
        <v>773246.5</v>
      </c>
      <c r="DI44" s="217">
        <v>975418.55</v>
      </c>
      <c r="DJ44" s="217">
        <v>1047340.28</v>
      </c>
      <c r="DK44" s="217">
        <v>1436770.76</v>
      </c>
      <c r="DL44" s="217">
        <v>1123678.3600000001</v>
      </c>
      <c r="DM44" s="217">
        <v>2724571.51</v>
      </c>
      <c r="DN44" s="217">
        <v>1301316.3</v>
      </c>
      <c r="DO44" s="217">
        <v>1797021.57</v>
      </c>
      <c r="DP44" s="217">
        <v>1084527.97</v>
      </c>
      <c r="DQ44" s="217">
        <v>1440650.46</v>
      </c>
      <c r="DR44" s="217">
        <v>1223829.96</v>
      </c>
      <c r="DS44" s="164">
        <f t="shared" si="0"/>
        <v>15674346.030000001</v>
      </c>
    </row>
    <row r="45" spans="1:123" ht="20.399999999999999">
      <c r="A45" s="153" t="s">
        <v>24735</v>
      </c>
      <c r="B45" s="164">
        <v>1190138.73</v>
      </c>
      <c r="C45" s="164">
        <v>1388744.69</v>
      </c>
      <c r="D45" s="164">
        <v>1661633.14</v>
      </c>
      <c r="E45" s="164">
        <v>2594525.0299999998</v>
      </c>
      <c r="F45" s="164">
        <v>1435441.82</v>
      </c>
      <c r="M45" s="156"/>
      <c r="BK45" s="153" t="s">
        <v>24735</v>
      </c>
      <c r="BL45" s="217">
        <v>930441.47</v>
      </c>
      <c r="BM45" s="217">
        <v>1092637.05</v>
      </c>
      <c r="BN45" s="217">
        <v>1721642.72</v>
      </c>
      <c r="BO45" s="217">
        <v>2155819.5299999998</v>
      </c>
      <c r="BP45" s="217">
        <v>1708787.16</v>
      </c>
      <c r="BQ45" s="217">
        <v>1948032.96</v>
      </c>
      <c r="BR45" s="217">
        <v>1455871.4</v>
      </c>
      <c r="BS45" s="217">
        <v>1833697.35</v>
      </c>
      <c r="BT45" s="217">
        <v>3816769.6</v>
      </c>
      <c r="BU45" s="217">
        <v>1754552.83</v>
      </c>
      <c r="BV45" s="217">
        <v>1360161.46</v>
      </c>
      <c r="BW45" s="217">
        <v>7601817.0199999996</v>
      </c>
      <c r="BX45" s="164">
        <v>-27380230.550000001</v>
      </c>
      <c r="BZ45" s="152" t="s">
        <v>24714</v>
      </c>
      <c r="CA45" s="219">
        <v>348197.25</v>
      </c>
      <c r="CB45" s="219">
        <v>1184574.28</v>
      </c>
      <c r="CC45" s="219">
        <v>1385261.51</v>
      </c>
      <c r="CD45" s="219">
        <v>1248926.5</v>
      </c>
      <c r="CE45" s="219">
        <v>561878.36</v>
      </c>
      <c r="CF45" s="219">
        <v>407172.72</v>
      </c>
      <c r="CG45" s="219">
        <v>942108.94</v>
      </c>
      <c r="CH45" s="219">
        <v>696083.87</v>
      </c>
      <c r="CI45" s="219">
        <v>745244.23</v>
      </c>
      <c r="CJ45" s="219">
        <v>572342.39</v>
      </c>
      <c r="CK45" s="219">
        <v>106914.21</v>
      </c>
      <c r="CL45" s="219">
        <v>15627.07</v>
      </c>
      <c r="CM45" s="219">
        <v>0</v>
      </c>
      <c r="CN45" s="166">
        <v>-8214331.3300000001</v>
      </c>
      <c r="CP45" s="152" t="s">
        <v>24714</v>
      </c>
      <c r="CQ45" s="219">
        <v>457104.09</v>
      </c>
      <c r="CR45" s="219">
        <v>1022276.75</v>
      </c>
      <c r="CS45" s="219">
        <v>997743.64</v>
      </c>
      <c r="CT45" s="219">
        <v>968204.74</v>
      </c>
      <c r="CU45" s="219">
        <v>370954.1</v>
      </c>
      <c r="CV45" s="219">
        <v>372714.03</v>
      </c>
      <c r="CW45" s="219">
        <v>378261.03</v>
      </c>
      <c r="CX45" s="219">
        <v>385874.85</v>
      </c>
      <c r="CY45" s="219">
        <v>1179552.6499999999</v>
      </c>
      <c r="CZ45" s="219">
        <v>554839.25</v>
      </c>
      <c r="DA45" s="219">
        <v>1672371.82</v>
      </c>
      <c r="DB45" s="219">
        <v>1017292.36</v>
      </c>
      <c r="DC45" s="219">
        <v>0</v>
      </c>
      <c r="DD45" s="166">
        <v>-9377189.3100000005</v>
      </c>
      <c r="DF45" s="154" t="s">
        <v>24703</v>
      </c>
      <c r="DG45" s="218">
        <v>0</v>
      </c>
      <c r="DH45" s="218">
        <v>180.97</v>
      </c>
      <c r="DI45" s="218">
        <v>155915.59</v>
      </c>
      <c r="DJ45" s="218">
        <v>194740.15</v>
      </c>
      <c r="DK45" s="218">
        <v>585790.03</v>
      </c>
      <c r="DL45" s="218">
        <v>334237.42</v>
      </c>
      <c r="DM45" s="218">
        <v>1866282.51</v>
      </c>
      <c r="DN45" s="218">
        <v>472348.26</v>
      </c>
      <c r="DO45" s="218">
        <v>950050.94</v>
      </c>
      <c r="DP45" s="218">
        <v>245814.65</v>
      </c>
      <c r="DQ45" s="218">
        <v>649590.07999999996</v>
      </c>
      <c r="DR45" s="218">
        <v>444603.94</v>
      </c>
      <c r="DS45" s="164">
        <f t="shared" si="0"/>
        <v>5899554.54</v>
      </c>
    </row>
    <row r="46" spans="1:123" ht="20.399999999999999">
      <c r="A46" s="154" t="s">
        <v>24728</v>
      </c>
      <c r="B46" s="165">
        <v>1190138.73</v>
      </c>
      <c r="C46" s="165">
        <v>1388744.69</v>
      </c>
      <c r="D46" s="165">
        <v>1661633.14</v>
      </c>
      <c r="E46" s="165">
        <v>2594525.0299999998</v>
      </c>
      <c r="F46" s="165">
        <v>1435441.82</v>
      </c>
      <c r="BK46" s="154" t="s">
        <v>24728</v>
      </c>
      <c r="BL46" s="218">
        <v>930441.47</v>
      </c>
      <c r="BM46" s="218">
        <v>1092637.05</v>
      </c>
      <c r="BN46" s="218">
        <v>1721642.72</v>
      </c>
      <c r="BO46" s="218">
        <v>2155819.5299999998</v>
      </c>
      <c r="BP46" s="218">
        <v>1708787.16</v>
      </c>
      <c r="BQ46" s="218">
        <v>1948032.96</v>
      </c>
      <c r="BR46" s="218">
        <v>1455871.4</v>
      </c>
      <c r="BS46" s="218">
        <v>1833697.35</v>
      </c>
      <c r="BT46" s="218">
        <v>3816769.6</v>
      </c>
      <c r="BU46" s="218">
        <v>1754552.83</v>
      </c>
      <c r="BV46" s="218">
        <v>1360161.46</v>
      </c>
      <c r="BW46" s="218">
        <v>7601817.0199999996</v>
      </c>
      <c r="BX46" s="165">
        <v>-27380230.550000001</v>
      </c>
      <c r="BZ46" s="153" t="s">
        <v>24725</v>
      </c>
      <c r="CA46" s="217">
        <v>304062.95</v>
      </c>
      <c r="CB46" s="217">
        <v>285971.43</v>
      </c>
      <c r="CC46" s="217">
        <v>312465.24</v>
      </c>
      <c r="CD46" s="217">
        <v>315307.93</v>
      </c>
      <c r="CE46" s="217">
        <v>306332.51</v>
      </c>
      <c r="CF46" s="217">
        <v>315395.28000000003</v>
      </c>
      <c r="CG46" s="217">
        <v>330392.96000000002</v>
      </c>
      <c r="CH46" s="217">
        <v>339140.63</v>
      </c>
      <c r="CI46" s="217">
        <v>322683.40000000002</v>
      </c>
      <c r="CJ46" s="217">
        <v>353683.36</v>
      </c>
      <c r="CK46" s="217">
        <v>351023.15</v>
      </c>
      <c r="CL46" s="217">
        <v>517256.98</v>
      </c>
      <c r="CM46" s="217">
        <v>0</v>
      </c>
      <c r="CN46" s="164">
        <v>-4053715.82</v>
      </c>
      <c r="CP46" s="153" t="s">
        <v>24717</v>
      </c>
      <c r="CQ46" s="217">
        <v>533190.86</v>
      </c>
      <c r="CR46" s="217">
        <v>914754.05</v>
      </c>
      <c r="CS46" s="217">
        <v>1468369.73</v>
      </c>
      <c r="CT46" s="217">
        <v>366992.89</v>
      </c>
      <c r="CU46" s="217">
        <v>832500.39</v>
      </c>
      <c r="CV46" s="217">
        <v>604504</v>
      </c>
      <c r="CW46" s="217">
        <v>1140213.92</v>
      </c>
      <c r="CX46" s="217">
        <v>924383.45</v>
      </c>
      <c r="CY46" s="217">
        <v>831978.44</v>
      </c>
      <c r="CZ46" s="217">
        <v>1317258.3899999999</v>
      </c>
      <c r="DA46" s="217">
        <v>1325263.51</v>
      </c>
      <c r="DB46" s="217">
        <v>1472025.19</v>
      </c>
      <c r="DC46" s="217">
        <v>0</v>
      </c>
      <c r="DD46" s="164">
        <v>-11731434.82</v>
      </c>
      <c r="DF46" s="152" t="s">
        <v>24701</v>
      </c>
      <c r="DG46" s="219">
        <v>0</v>
      </c>
      <c r="DH46" s="219">
        <v>0</v>
      </c>
      <c r="DI46" s="219">
        <v>42603.59</v>
      </c>
      <c r="DJ46" s="219">
        <v>16879.46</v>
      </c>
      <c r="DK46" s="219">
        <v>0</v>
      </c>
      <c r="DL46" s="219">
        <v>105197.61</v>
      </c>
      <c r="DM46" s="219">
        <v>320168.90999999997</v>
      </c>
      <c r="DN46" s="219">
        <v>93250.26</v>
      </c>
      <c r="DO46" s="219">
        <v>218534.74</v>
      </c>
      <c r="DP46" s="219">
        <v>136507.04999999999</v>
      </c>
      <c r="DQ46" s="219">
        <v>289399.40000000002</v>
      </c>
      <c r="DR46" s="219">
        <v>176513.32</v>
      </c>
      <c r="DS46" s="164">
        <f t="shared" si="0"/>
        <v>1399054.34</v>
      </c>
    </row>
    <row r="47" spans="1:123" ht="20.399999999999999">
      <c r="A47" s="152" t="s">
        <v>24736</v>
      </c>
      <c r="B47" s="166">
        <v>81702.039999999994</v>
      </c>
      <c r="C47" s="166">
        <v>358876.7</v>
      </c>
      <c r="D47" s="166">
        <v>524289.92000000004</v>
      </c>
      <c r="E47" s="166">
        <v>1159235.94</v>
      </c>
      <c r="F47" s="166">
        <v>364888.67</v>
      </c>
      <c r="M47" t="s">
        <v>24737</v>
      </c>
      <c r="BK47" s="152" t="s">
        <v>24736</v>
      </c>
      <c r="BL47" s="219">
        <v>75873.72</v>
      </c>
      <c r="BM47" s="219">
        <v>112339.22</v>
      </c>
      <c r="BN47" s="219">
        <v>690744.84</v>
      </c>
      <c r="BO47" s="219">
        <v>867811.27</v>
      </c>
      <c r="BP47" s="219">
        <v>517789.22</v>
      </c>
      <c r="BQ47" s="219">
        <v>743443.11</v>
      </c>
      <c r="BR47" s="219">
        <v>464844.53</v>
      </c>
      <c r="BS47" s="219">
        <v>807971.65</v>
      </c>
      <c r="BT47" s="219">
        <v>2199477.31</v>
      </c>
      <c r="BU47" s="219">
        <v>756575.03</v>
      </c>
      <c r="BV47" s="219">
        <v>260798.41</v>
      </c>
      <c r="BW47" s="219">
        <v>6013066.75</v>
      </c>
      <c r="BX47" s="166">
        <v>-13510735.060000001</v>
      </c>
      <c r="BZ47" s="154" t="s">
        <v>24728</v>
      </c>
      <c r="CA47" s="218">
        <v>304062.95</v>
      </c>
      <c r="CB47" s="218">
        <v>285971.43</v>
      </c>
      <c r="CC47" s="218">
        <v>312465.24</v>
      </c>
      <c r="CD47" s="218">
        <v>315307.93</v>
      </c>
      <c r="CE47" s="218">
        <v>306332.51</v>
      </c>
      <c r="CF47" s="218">
        <v>315395.28000000003</v>
      </c>
      <c r="CG47" s="218">
        <v>330392.96000000002</v>
      </c>
      <c r="CH47" s="218">
        <v>339140.63</v>
      </c>
      <c r="CI47" s="218">
        <v>322683.40000000002</v>
      </c>
      <c r="CJ47" s="218">
        <v>353683.36</v>
      </c>
      <c r="CK47" s="218">
        <v>351023.15</v>
      </c>
      <c r="CL47" s="218">
        <v>517256.98</v>
      </c>
      <c r="CM47" s="218">
        <v>0</v>
      </c>
      <c r="CN47" s="165">
        <v>-4053715.82</v>
      </c>
      <c r="CP47" s="154" t="s">
        <v>24707</v>
      </c>
      <c r="CQ47" s="218">
        <v>533190.86</v>
      </c>
      <c r="CR47" s="218">
        <v>914754.05</v>
      </c>
      <c r="CS47" s="218">
        <v>1468369.73</v>
      </c>
      <c r="CT47" s="218">
        <v>366992.89</v>
      </c>
      <c r="CU47" s="218">
        <v>832500.39</v>
      </c>
      <c r="CV47" s="218">
        <v>604504</v>
      </c>
      <c r="CW47" s="218">
        <v>1140213.92</v>
      </c>
      <c r="CX47" s="218">
        <v>924383.45</v>
      </c>
      <c r="CY47" s="218">
        <v>831978.44</v>
      </c>
      <c r="CZ47" s="218">
        <v>1317258.3899999999</v>
      </c>
      <c r="DA47" s="218">
        <v>1325263.51</v>
      </c>
      <c r="DB47" s="218">
        <v>1472025.19</v>
      </c>
      <c r="DC47" s="218">
        <v>0</v>
      </c>
      <c r="DD47" s="165">
        <v>-11731434.82</v>
      </c>
      <c r="DF47" s="152" t="s">
        <v>24738</v>
      </c>
      <c r="DG47" s="219">
        <v>0</v>
      </c>
      <c r="DH47" s="219">
        <v>0</v>
      </c>
      <c r="DI47" s="219">
        <v>0</v>
      </c>
      <c r="DJ47" s="219">
        <v>0</v>
      </c>
      <c r="DK47" s="219">
        <v>0</v>
      </c>
      <c r="DL47" s="219">
        <v>0</v>
      </c>
      <c r="DM47" s="219">
        <v>0</v>
      </c>
      <c r="DN47" s="219">
        <v>176000</v>
      </c>
      <c r="DO47" s="219">
        <v>0</v>
      </c>
      <c r="DP47" s="219">
        <v>0</v>
      </c>
      <c r="DQ47" s="219">
        <v>0</v>
      </c>
      <c r="DR47" s="219">
        <v>0</v>
      </c>
      <c r="DS47" s="164">
        <f t="shared" si="0"/>
        <v>176000</v>
      </c>
    </row>
    <row r="48" spans="1:123" ht="20.399999999999999">
      <c r="A48" s="152" t="s">
        <v>24739</v>
      </c>
      <c r="B48" s="166">
        <v>190696.07</v>
      </c>
      <c r="C48" s="166">
        <v>189978.27</v>
      </c>
      <c r="D48" s="166">
        <v>332252.42</v>
      </c>
      <c r="E48" s="166">
        <v>488821</v>
      </c>
      <c r="F48" s="166">
        <v>123922.6</v>
      </c>
      <c r="BK48" s="152" t="s">
        <v>24739</v>
      </c>
      <c r="BL48" s="219">
        <v>88351.46</v>
      </c>
      <c r="BM48" s="219">
        <v>228281.89</v>
      </c>
      <c r="BN48" s="219">
        <v>209481.34</v>
      </c>
      <c r="BO48" s="219">
        <v>362391.87</v>
      </c>
      <c r="BP48" s="219">
        <v>352885.98</v>
      </c>
      <c r="BQ48" s="219">
        <v>404602.68</v>
      </c>
      <c r="BR48" s="219">
        <v>192814.18</v>
      </c>
      <c r="BS48" s="219">
        <v>178000.5</v>
      </c>
      <c r="BT48" s="219">
        <v>811880.02</v>
      </c>
      <c r="BU48" s="219">
        <v>225133.82</v>
      </c>
      <c r="BV48" s="219">
        <v>263395.63</v>
      </c>
      <c r="BW48" s="219">
        <v>427715.33</v>
      </c>
      <c r="BX48" s="166">
        <v>-3744934.7</v>
      </c>
      <c r="BZ48" s="152" t="s">
        <v>24731</v>
      </c>
      <c r="CA48" s="219">
        <v>289373.44</v>
      </c>
      <c r="CB48" s="219">
        <v>283196.38</v>
      </c>
      <c r="CC48" s="219">
        <v>295490.53999999998</v>
      </c>
      <c r="CD48" s="219">
        <v>294741.59000000003</v>
      </c>
      <c r="CE48" s="219">
        <v>284815.65000000002</v>
      </c>
      <c r="CF48" s="219">
        <v>300097.03999999998</v>
      </c>
      <c r="CG48" s="219">
        <v>307199.31</v>
      </c>
      <c r="CH48" s="219">
        <v>315659.31</v>
      </c>
      <c r="CI48" s="219">
        <v>296066.68</v>
      </c>
      <c r="CJ48" s="219">
        <v>319775.49</v>
      </c>
      <c r="CK48" s="219">
        <v>324164.78999999998</v>
      </c>
      <c r="CL48" s="219">
        <v>487076.71</v>
      </c>
      <c r="CM48" s="219">
        <v>0</v>
      </c>
      <c r="CN48" s="166">
        <v>-3797656.93</v>
      </c>
      <c r="CP48" s="152" t="s">
        <v>24714</v>
      </c>
      <c r="CQ48" s="219">
        <v>533190.86</v>
      </c>
      <c r="CR48" s="219">
        <v>914754.05</v>
      </c>
      <c r="CS48" s="219">
        <v>1468369.73</v>
      </c>
      <c r="CT48" s="219">
        <v>366992.89</v>
      </c>
      <c r="CU48" s="219">
        <v>832500.39</v>
      </c>
      <c r="CV48" s="219">
        <v>604504</v>
      </c>
      <c r="CW48" s="219">
        <v>1140213.92</v>
      </c>
      <c r="CX48" s="219">
        <v>924383.45</v>
      </c>
      <c r="CY48" s="219">
        <v>831978.44</v>
      </c>
      <c r="CZ48" s="219">
        <v>1317258.3899999999</v>
      </c>
      <c r="DA48" s="219">
        <v>1325263.51</v>
      </c>
      <c r="DB48" s="219">
        <v>1472025.19</v>
      </c>
      <c r="DC48" s="219">
        <v>0</v>
      </c>
      <c r="DD48" s="166">
        <v>-11731434.82</v>
      </c>
      <c r="DF48" s="152" t="s">
        <v>24702</v>
      </c>
      <c r="DG48" s="219">
        <v>0</v>
      </c>
      <c r="DH48" s="219">
        <v>180.97</v>
      </c>
      <c r="DI48" s="219">
        <v>113312</v>
      </c>
      <c r="DJ48" s="219">
        <v>177860.69</v>
      </c>
      <c r="DK48" s="219">
        <v>585790.03</v>
      </c>
      <c r="DL48" s="219">
        <v>229039.81</v>
      </c>
      <c r="DM48" s="219">
        <v>1546113.6</v>
      </c>
      <c r="DN48" s="219">
        <v>203098</v>
      </c>
      <c r="DO48" s="219">
        <v>731516.2</v>
      </c>
      <c r="DP48" s="219">
        <v>109307.6</v>
      </c>
      <c r="DQ48" s="219">
        <v>360190.68</v>
      </c>
      <c r="DR48" s="219">
        <v>268090.62</v>
      </c>
      <c r="DS48" s="164">
        <f t="shared" si="0"/>
        <v>4324500.2</v>
      </c>
    </row>
    <row r="49" spans="1:123" ht="20.399999999999999">
      <c r="A49" s="152" t="s">
        <v>24731</v>
      </c>
      <c r="B49" s="166">
        <v>917740.62</v>
      </c>
      <c r="C49" s="166">
        <v>839889.72</v>
      </c>
      <c r="D49" s="166">
        <v>805090.8</v>
      </c>
      <c r="E49" s="166">
        <v>946468.09</v>
      </c>
      <c r="F49" s="166">
        <v>946630.55</v>
      </c>
      <c r="M49" t="s">
        <v>24740</v>
      </c>
      <c r="BK49" s="152" t="s">
        <v>24731</v>
      </c>
      <c r="BL49" s="219">
        <v>766216.29</v>
      </c>
      <c r="BM49" s="219">
        <v>752015.94</v>
      </c>
      <c r="BN49" s="219">
        <v>821416.54</v>
      </c>
      <c r="BO49" s="219">
        <v>925616.39</v>
      </c>
      <c r="BP49" s="219">
        <v>838111.96</v>
      </c>
      <c r="BQ49" s="219">
        <v>799987.17</v>
      </c>
      <c r="BR49" s="219">
        <v>798212.69</v>
      </c>
      <c r="BS49" s="219">
        <v>847725.2</v>
      </c>
      <c r="BT49" s="219">
        <v>805412.27</v>
      </c>
      <c r="BU49" s="219">
        <v>772843.98</v>
      </c>
      <c r="BV49" s="219">
        <v>835967.42</v>
      </c>
      <c r="BW49" s="219">
        <v>1161034.94</v>
      </c>
      <c r="BX49" s="166">
        <v>-10124560.789999999</v>
      </c>
      <c r="BZ49" s="152" t="s">
        <v>24733</v>
      </c>
      <c r="CA49" s="219">
        <v>14689.51</v>
      </c>
      <c r="CB49" s="219">
        <v>2775.05</v>
      </c>
      <c r="CC49" s="219">
        <v>16974.7</v>
      </c>
      <c r="CD49" s="219">
        <v>20566.34</v>
      </c>
      <c r="CE49" s="219">
        <v>21516.86</v>
      </c>
      <c r="CF49" s="219">
        <v>15298.24</v>
      </c>
      <c r="CG49" s="219">
        <v>23193.65</v>
      </c>
      <c r="CH49" s="219">
        <v>23481.32</v>
      </c>
      <c r="CI49" s="219">
        <v>26616.720000000001</v>
      </c>
      <c r="CJ49" s="219">
        <v>33907.870000000003</v>
      </c>
      <c r="CK49" s="219">
        <v>26858.36</v>
      </c>
      <c r="CL49" s="219">
        <v>30180.27</v>
      </c>
      <c r="CM49" s="219">
        <v>0</v>
      </c>
      <c r="CN49" s="166">
        <v>-256058.89</v>
      </c>
      <c r="CP49" s="153" t="s">
        <v>24725</v>
      </c>
      <c r="CQ49" s="217">
        <v>276847.39</v>
      </c>
      <c r="CR49" s="217">
        <v>272745.87</v>
      </c>
      <c r="CS49" s="217">
        <v>290283.23</v>
      </c>
      <c r="CT49" s="217">
        <v>280354.09999999998</v>
      </c>
      <c r="CU49" s="217">
        <v>295497.26</v>
      </c>
      <c r="CV49" s="217">
        <v>284713.63</v>
      </c>
      <c r="CW49" s="217">
        <v>303280.57</v>
      </c>
      <c r="CX49" s="217">
        <v>310536.45</v>
      </c>
      <c r="CY49" s="217">
        <v>295679.98</v>
      </c>
      <c r="CZ49" s="217">
        <v>307659.62</v>
      </c>
      <c r="DA49" s="217">
        <v>296283.18</v>
      </c>
      <c r="DB49" s="217">
        <v>408332.21</v>
      </c>
      <c r="DC49" s="217">
        <v>0</v>
      </c>
      <c r="DD49" s="164">
        <v>-3622213.49</v>
      </c>
      <c r="DF49" s="154" t="s">
        <v>24724</v>
      </c>
      <c r="DG49" s="218">
        <v>745973.81</v>
      </c>
      <c r="DH49" s="218">
        <v>773065.53</v>
      </c>
      <c r="DI49" s="218">
        <v>819502.96</v>
      </c>
      <c r="DJ49" s="218">
        <v>852600.13</v>
      </c>
      <c r="DK49" s="218">
        <v>850980.73</v>
      </c>
      <c r="DL49" s="218">
        <v>789440.94</v>
      </c>
      <c r="DM49" s="218">
        <v>858289</v>
      </c>
      <c r="DN49" s="218">
        <v>828968.04</v>
      </c>
      <c r="DO49" s="218">
        <v>846970.63</v>
      </c>
      <c r="DP49" s="218">
        <v>838713.32</v>
      </c>
      <c r="DQ49" s="218">
        <v>791060.38</v>
      </c>
      <c r="DR49" s="218">
        <v>779226.02</v>
      </c>
      <c r="DS49" s="164">
        <f t="shared" si="0"/>
        <v>9774791.4900000002</v>
      </c>
    </row>
    <row r="50" spans="1:123" ht="20.399999999999999">
      <c r="A50" s="153" t="s">
        <v>24741</v>
      </c>
      <c r="B50" s="164">
        <v>2183721.9700000002</v>
      </c>
      <c r="C50" s="164">
        <v>1902469.5</v>
      </c>
      <c r="D50" s="164">
        <v>1955877.61</v>
      </c>
      <c r="E50" s="164">
        <v>2020839.78</v>
      </c>
      <c r="F50" s="164">
        <v>2002556.9</v>
      </c>
      <c r="BK50" s="153" t="s">
        <v>24741</v>
      </c>
      <c r="BL50" s="217">
        <v>1777066.44</v>
      </c>
      <c r="BM50" s="217">
        <v>1585984.99</v>
      </c>
      <c r="BN50" s="217">
        <v>1753958.29</v>
      </c>
      <c r="BO50" s="217">
        <v>2487098.33</v>
      </c>
      <c r="BP50" s="217">
        <v>1843929.52</v>
      </c>
      <c r="BQ50" s="217">
        <v>2030174.84</v>
      </c>
      <c r="BR50" s="217">
        <v>1873781.17</v>
      </c>
      <c r="BS50" s="217">
        <v>1889980.16</v>
      </c>
      <c r="BT50" s="217">
        <v>1854060.25</v>
      </c>
      <c r="BU50" s="217">
        <v>1881775.37</v>
      </c>
      <c r="BV50" s="217">
        <v>2158408.59</v>
      </c>
      <c r="BW50" s="217">
        <v>2998059.8</v>
      </c>
      <c r="BX50" s="164">
        <v>-24134277.75</v>
      </c>
      <c r="BZ50" s="153" t="s">
        <v>24735</v>
      </c>
      <c r="CA50" s="217">
        <v>885614.15</v>
      </c>
      <c r="CB50" s="217">
        <v>896415.26</v>
      </c>
      <c r="CC50" s="217">
        <v>1843827.73</v>
      </c>
      <c r="CD50" s="217">
        <v>1097568.27</v>
      </c>
      <c r="CE50" s="217">
        <v>1180080.1599999999</v>
      </c>
      <c r="CF50" s="217">
        <v>1327464.1200000001</v>
      </c>
      <c r="CG50" s="217">
        <v>1065372.49</v>
      </c>
      <c r="CH50" s="217">
        <v>1429436.68</v>
      </c>
      <c r="CI50" s="217">
        <v>1674403.23</v>
      </c>
      <c r="CJ50" s="217">
        <v>1461953.53</v>
      </c>
      <c r="CK50" s="217">
        <v>1240930.1299999999</v>
      </c>
      <c r="CL50" s="217">
        <v>5391961.8600000003</v>
      </c>
      <c r="CM50" s="217">
        <v>0</v>
      </c>
      <c r="CN50" s="164">
        <v>-19495027.609999999</v>
      </c>
      <c r="CP50" s="154" t="s">
        <v>24728</v>
      </c>
      <c r="CQ50" s="218">
        <v>276847.39</v>
      </c>
      <c r="CR50" s="218">
        <v>272745.87</v>
      </c>
      <c r="CS50" s="218">
        <v>290283.23</v>
      </c>
      <c r="CT50" s="218">
        <v>280354.09999999998</v>
      </c>
      <c r="CU50" s="218">
        <v>295497.26</v>
      </c>
      <c r="CV50" s="218">
        <v>284713.63</v>
      </c>
      <c r="CW50" s="218">
        <v>303280.57</v>
      </c>
      <c r="CX50" s="218">
        <v>310536.45</v>
      </c>
      <c r="CY50" s="218">
        <v>295679.98</v>
      </c>
      <c r="CZ50" s="218">
        <v>307659.62</v>
      </c>
      <c r="DA50" s="218">
        <v>296283.18</v>
      </c>
      <c r="DB50" s="218">
        <v>408332.21</v>
      </c>
      <c r="DC50" s="218">
        <v>0</v>
      </c>
      <c r="DD50" s="165">
        <v>-3622213.49</v>
      </c>
      <c r="DF50" s="152" t="s">
        <v>24742</v>
      </c>
      <c r="DG50" s="219">
        <v>745973.81</v>
      </c>
      <c r="DH50" s="219">
        <v>773065.53</v>
      </c>
      <c r="DI50" s="219">
        <v>819502.96</v>
      </c>
      <c r="DJ50" s="219">
        <v>852600.13</v>
      </c>
      <c r="DK50" s="219">
        <v>850980.73</v>
      </c>
      <c r="DL50" s="219">
        <v>789440.94</v>
      </c>
      <c r="DM50" s="219">
        <v>858289</v>
      </c>
      <c r="DN50" s="219">
        <v>828968.04</v>
      </c>
      <c r="DO50" s="219">
        <v>846970.63</v>
      </c>
      <c r="DP50" s="219">
        <v>838713.32</v>
      </c>
      <c r="DQ50" s="219">
        <v>791060.38</v>
      </c>
      <c r="DR50" s="219">
        <v>779226.02</v>
      </c>
      <c r="DS50" s="164">
        <f t="shared" si="0"/>
        <v>9774791.4900000002</v>
      </c>
    </row>
    <row r="51" spans="1:123" ht="20.399999999999999">
      <c r="A51" s="154" t="s">
        <v>24743</v>
      </c>
      <c r="B51" s="165">
        <v>0</v>
      </c>
      <c r="C51" s="165">
        <v>0</v>
      </c>
      <c r="D51" s="165">
        <v>0</v>
      </c>
      <c r="E51" s="165">
        <v>5450</v>
      </c>
      <c r="F51" s="165">
        <v>0</v>
      </c>
      <c r="BK51" s="154" t="s">
        <v>24743</v>
      </c>
      <c r="BL51" s="218">
        <v>0</v>
      </c>
      <c r="BM51" s="218">
        <v>0</v>
      </c>
      <c r="BN51" s="218">
        <v>3050</v>
      </c>
      <c r="BO51" s="218">
        <v>0</v>
      </c>
      <c r="BP51" s="218">
        <v>0</v>
      </c>
      <c r="BQ51" s="218">
        <v>0</v>
      </c>
      <c r="BR51" s="218">
        <v>0</v>
      </c>
      <c r="BS51" s="218">
        <v>0</v>
      </c>
      <c r="BT51" s="218">
        <v>0</v>
      </c>
      <c r="BU51" s="218">
        <v>15539</v>
      </c>
      <c r="BV51" s="218">
        <v>217872</v>
      </c>
      <c r="BW51" s="218">
        <v>0</v>
      </c>
      <c r="BX51" s="165">
        <v>-236461</v>
      </c>
      <c r="BZ51" s="154" t="s">
        <v>24728</v>
      </c>
      <c r="CA51" s="218">
        <v>885614.15</v>
      </c>
      <c r="CB51" s="218">
        <v>896415.26</v>
      </c>
      <c r="CC51" s="218">
        <v>1843827.73</v>
      </c>
      <c r="CD51" s="218">
        <v>1097568.27</v>
      </c>
      <c r="CE51" s="218">
        <v>1180080.1599999999</v>
      </c>
      <c r="CF51" s="218">
        <v>1327464.1200000001</v>
      </c>
      <c r="CG51" s="218">
        <v>1065372.49</v>
      </c>
      <c r="CH51" s="218">
        <v>1429436.68</v>
      </c>
      <c r="CI51" s="218">
        <v>1674403.23</v>
      </c>
      <c r="CJ51" s="218">
        <v>1461953.53</v>
      </c>
      <c r="CK51" s="218">
        <v>1240930.1299999999</v>
      </c>
      <c r="CL51" s="218">
        <v>5391961.8600000003</v>
      </c>
      <c r="CM51" s="218">
        <v>0</v>
      </c>
      <c r="CN51" s="165">
        <v>-19495027.609999999</v>
      </c>
      <c r="CP51" s="152" t="s">
        <v>24731</v>
      </c>
      <c r="CQ51" s="219">
        <v>266287.37</v>
      </c>
      <c r="CR51" s="219">
        <v>267473.13</v>
      </c>
      <c r="CS51" s="219">
        <v>278656.90999999997</v>
      </c>
      <c r="CT51" s="219">
        <v>266576.76</v>
      </c>
      <c r="CU51" s="219">
        <v>286246.40000000002</v>
      </c>
      <c r="CV51" s="219">
        <v>272625.27</v>
      </c>
      <c r="CW51" s="219">
        <v>286320.14</v>
      </c>
      <c r="CX51" s="219">
        <v>308202.09000000003</v>
      </c>
      <c r="CY51" s="219">
        <v>280230.89</v>
      </c>
      <c r="CZ51" s="219">
        <v>290974.28000000003</v>
      </c>
      <c r="DA51" s="219">
        <v>279330.34000000003</v>
      </c>
      <c r="DB51" s="219">
        <v>395951.22</v>
      </c>
      <c r="DC51" s="219">
        <v>0</v>
      </c>
      <c r="DD51" s="166">
        <v>-3478874.8</v>
      </c>
      <c r="DF51" s="153" t="s">
        <v>24706</v>
      </c>
      <c r="DG51" s="217">
        <v>4011960.18</v>
      </c>
      <c r="DH51" s="217">
        <v>4024916.65</v>
      </c>
      <c r="DI51" s="217">
        <v>4192863.49</v>
      </c>
      <c r="DJ51" s="217">
        <v>4056649.44</v>
      </c>
      <c r="DK51" s="217">
        <v>3832411.63</v>
      </c>
      <c r="DL51" s="217">
        <v>5477070.75</v>
      </c>
      <c r="DM51" s="217">
        <v>4756289.92</v>
      </c>
      <c r="DN51" s="217">
        <v>4202801.7699999996</v>
      </c>
      <c r="DO51" s="217">
        <v>3991078.02</v>
      </c>
      <c r="DP51" s="217">
        <v>4289782.95</v>
      </c>
      <c r="DQ51" s="217">
        <v>4434916.18</v>
      </c>
      <c r="DR51" s="217">
        <v>5908654.9199999999</v>
      </c>
      <c r="DS51" s="164">
        <f t="shared" si="0"/>
        <v>53179395.900000006</v>
      </c>
    </row>
    <row r="52" spans="1:123" ht="20.399999999999999">
      <c r="A52" s="152" t="s">
        <v>24744</v>
      </c>
      <c r="B52" s="166">
        <v>0</v>
      </c>
      <c r="C52" s="166">
        <v>0</v>
      </c>
      <c r="D52" s="166">
        <v>0</v>
      </c>
      <c r="E52" s="166">
        <v>5450</v>
      </c>
      <c r="F52" s="166">
        <v>0</v>
      </c>
      <c r="BK52" s="152" t="s">
        <v>24745</v>
      </c>
      <c r="BL52" s="219">
        <v>0</v>
      </c>
      <c r="BM52" s="219">
        <v>0</v>
      </c>
      <c r="BN52" s="219">
        <v>0</v>
      </c>
      <c r="BO52" s="219">
        <v>0</v>
      </c>
      <c r="BP52" s="219">
        <v>0</v>
      </c>
      <c r="BQ52" s="219">
        <v>0</v>
      </c>
      <c r="BR52" s="219">
        <v>0</v>
      </c>
      <c r="BS52" s="219">
        <v>0</v>
      </c>
      <c r="BT52" s="219">
        <v>0</v>
      </c>
      <c r="BU52" s="219">
        <v>11540</v>
      </c>
      <c r="BV52" s="219">
        <v>217872</v>
      </c>
      <c r="BW52" s="219">
        <v>0</v>
      </c>
      <c r="BX52" s="166">
        <v>-229412</v>
      </c>
      <c r="BZ52" s="152" t="s">
        <v>24736</v>
      </c>
      <c r="CA52" s="219">
        <v>27127.52</v>
      </c>
      <c r="CB52" s="219">
        <v>98551.83</v>
      </c>
      <c r="CC52" s="219">
        <v>937180.03</v>
      </c>
      <c r="CD52" s="219">
        <v>156829.47</v>
      </c>
      <c r="CE52" s="219">
        <v>220802.66</v>
      </c>
      <c r="CF52" s="219">
        <v>429316.18</v>
      </c>
      <c r="CG52" s="219">
        <v>123812.31</v>
      </c>
      <c r="CH52" s="219">
        <v>462980.65</v>
      </c>
      <c r="CI52" s="219">
        <v>172701.62</v>
      </c>
      <c r="CJ52" s="219">
        <v>473613.91</v>
      </c>
      <c r="CK52" s="219">
        <v>396838.13</v>
      </c>
      <c r="CL52" s="219">
        <v>4047201.33</v>
      </c>
      <c r="CM52" s="219">
        <v>0</v>
      </c>
      <c r="CN52" s="166">
        <v>-7546955.6399999997</v>
      </c>
      <c r="CP52" s="152" t="s">
        <v>24733</v>
      </c>
      <c r="CQ52" s="219">
        <v>10560.02</v>
      </c>
      <c r="CR52" s="219">
        <v>5272.74</v>
      </c>
      <c r="CS52" s="219">
        <v>11626.32</v>
      </c>
      <c r="CT52" s="219">
        <v>13777.34</v>
      </c>
      <c r="CU52" s="219">
        <v>9250.86</v>
      </c>
      <c r="CV52" s="219">
        <v>12088.36</v>
      </c>
      <c r="CW52" s="219">
        <v>16960.43</v>
      </c>
      <c r="CX52" s="219">
        <v>2334.36</v>
      </c>
      <c r="CY52" s="219">
        <v>15449.09</v>
      </c>
      <c r="CZ52" s="219">
        <v>16685.34</v>
      </c>
      <c r="DA52" s="219">
        <v>16952.84</v>
      </c>
      <c r="DB52" s="219">
        <v>12380.99</v>
      </c>
      <c r="DC52" s="219">
        <v>0</v>
      </c>
      <c r="DD52" s="166">
        <v>-143338.69</v>
      </c>
      <c r="DF52" s="154" t="s">
        <v>24746</v>
      </c>
      <c r="DG52" s="218">
        <v>3679921.88</v>
      </c>
      <c r="DH52" s="218">
        <v>3717583.68</v>
      </c>
      <c r="DI52" s="218">
        <v>3806726.93</v>
      </c>
      <c r="DJ52" s="218">
        <v>3683163.39</v>
      </c>
      <c r="DK52" s="218">
        <v>3528325.98</v>
      </c>
      <c r="DL52" s="218">
        <v>5169143.78</v>
      </c>
      <c r="DM52" s="218">
        <v>4459028.25</v>
      </c>
      <c r="DN52" s="218">
        <v>3840384.26</v>
      </c>
      <c r="DO52" s="218">
        <v>3684800.5</v>
      </c>
      <c r="DP52" s="218">
        <v>3897267.2</v>
      </c>
      <c r="DQ52" s="218">
        <v>3822475.75</v>
      </c>
      <c r="DR52" s="218">
        <v>4893480.7</v>
      </c>
      <c r="DS52" s="164">
        <f t="shared" si="0"/>
        <v>48182302.300000004</v>
      </c>
    </row>
    <row r="53" spans="1:123" ht="30.6">
      <c r="A53" s="154" t="s">
        <v>24747</v>
      </c>
      <c r="B53" s="165">
        <v>2183721.9700000002</v>
      </c>
      <c r="C53" s="165">
        <v>1902469.5</v>
      </c>
      <c r="D53" s="165">
        <v>1955877.61</v>
      </c>
      <c r="E53" s="165">
        <v>2015389.78</v>
      </c>
      <c r="F53" s="165">
        <v>2002556.9</v>
      </c>
      <c r="BK53" s="152" t="s">
        <v>24744</v>
      </c>
      <c r="BL53" s="219">
        <v>0</v>
      </c>
      <c r="BM53" s="219">
        <v>0</v>
      </c>
      <c r="BN53" s="219">
        <v>3050</v>
      </c>
      <c r="BO53" s="219">
        <v>0</v>
      </c>
      <c r="BP53" s="219">
        <v>0</v>
      </c>
      <c r="BQ53" s="219">
        <v>0</v>
      </c>
      <c r="BR53" s="219">
        <v>0</v>
      </c>
      <c r="BS53" s="219">
        <v>0</v>
      </c>
      <c r="BT53" s="219">
        <v>0</v>
      </c>
      <c r="BU53" s="219">
        <v>3999</v>
      </c>
      <c r="BV53" s="219">
        <v>0</v>
      </c>
      <c r="BW53" s="219">
        <v>0</v>
      </c>
      <c r="BX53" s="166">
        <v>-7049</v>
      </c>
      <c r="BZ53" s="152" t="s">
        <v>24739</v>
      </c>
      <c r="CA53" s="219">
        <v>107704.39</v>
      </c>
      <c r="CB53" s="219">
        <v>117041.46</v>
      </c>
      <c r="CC53" s="219">
        <v>173736.73</v>
      </c>
      <c r="CD53" s="219">
        <v>159194.57999999999</v>
      </c>
      <c r="CE53" s="219">
        <v>253443.63</v>
      </c>
      <c r="CF53" s="219">
        <v>213009.91</v>
      </c>
      <c r="CG53" s="219">
        <v>237968.01</v>
      </c>
      <c r="CH53" s="219">
        <v>220340.41</v>
      </c>
      <c r="CI53" s="219">
        <v>767881.2</v>
      </c>
      <c r="CJ53" s="219">
        <v>270997.44</v>
      </c>
      <c r="CK53" s="219">
        <v>142842.44</v>
      </c>
      <c r="CL53" s="219">
        <v>386611.74</v>
      </c>
      <c r="CM53" s="219">
        <v>0</v>
      </c>
      <c r="CN53" s="166">
        <v>-3050771.94</v>
      </c>
      <c r="CP53" s="153" t="s">
        <v>24735</v>
      </c>
      <c r="CQ53" s="217">
        <v>964543.04</v>
      </c>
      <c r="CR53" s="217">
        <v>1049627.94</v>
      </c>
      <c r="CS53" s="217">
        <v>1029960.89</v>
      </c>
      <c r="CT53" s="217">
        <v>1035381.53</v>
      </c>
      <c r="CU53" s="217">
        <v>1034525.31</v>
      </c>
      <c r="CV53" s="217">
        <v>1550810.56</v>
      </c>
      <c r="CW53" s="217">
        <v>1124888.97</v>
      </c>
      <c r="CX53" s="217">
        <v>948637.45</v>
      </c>
      <c r="CY53" s="217">
        <v>1319793.3799999999</v>
      </c>
      <c r="CZ53" s="217">
        <v>1713059.13</v>
      </c>
      <c r="DA53" s="217">
        <v>1262229.8600000001</v>
      </c>
      <c r="DB53" s="217">
        <v>3736745.9</v>
      </c>
      <c r="DC53" s="217">
        <v>0</v>
      </c>
      <c r="DD53" s="164">
        <v>-16770203.960000001</v>
      </c>
      <c r="DF53" s="152" t="s">
        <v>24711</v>
      </c>
      <c r="DG53" s="219">
        <v>3275792.04</v>
      </c>
      <c r="DH53" s="219">
        <v>3319413.31</v>
      </c>
      <c r="DI53" s="219">
        <v>3404678.2</v>
      </c>
      <c r="DJ53" s="219">
        <v>3282353.03</v>
      </c>
      <c r="DK53" s="219">
        <v>3116098.79</v>
      </c>
      <c r="DL53" s="219">
        <v>4763496.96</v>
      </c>
      <c r="DM53" s="219">
        <v>4059463.88</v>
      </c>
      <c r="DN53" s="219">
        <v>3414808.07</v>
      </c>
      <c r="DO53" s="219">
        <v>3277476.31</v>
      </c>
      <c r="DP53" s="219">
        <v>3484158.97</v>
      </c>
      <c r="DQ53" s="219">
        <v>3410023.73</v>
      </c>
      <c r="DR53" s="219">
        <v>4458996.9400000004</v>
      </c>
      <c r="DS53" s="164">
        <f t="shared" si="0"/>
        <v>43266760.229999997</v>
      </c>
    </row>
    <row r="54" spans="1:123" ht="20.399999999999999">
      <c r="A54" s="152" t="s">
        <v>24731</v>
      </c>
      <c r="B54" s="166">
        <v>2178734.5499999998</v>
      </c>
      <c r="C54" s="166">
        <v>1883532.06</v>
      </c>
      <c r="D54" s="166">
        <v>1932252.31</v>
      </c>
      <c r="E54" s="166">
        <v>1997024.66</v>
      </c>
      <c r="F54" s="166">
        <v>1971781.32</v>
      </c>
      <c r="BK54" s="154" t="s">
        <v>24747</v>
      </c>
      <c r="BL54" s="218">
        <v>1777066.44</v>
      </c>
      <c r="BM54" s="218">
        <v>1585984.99</v>
      </c>
      <c r="BN54" s="218">
        <v>1750908.29</v>
      </c>
      <c r="BO54" s="218">
        <v>2487098.33</v>
      </c>
      <c r="BP54" s="218">
        <v>1843929.52</v>
      </c>
      <c r="BQ54" s="218">
        <v>2030174.84</v>
      </c>
      <c r="BR54" s="218">
        <v>1873781.17</v>
      </c>
      <c r="BS54" s="218">
        <v>1889980.16</v>
      </c>
      <c r="BT54" s="218">
        <v>1854060.25</v>
      </c>
      <c r="BU54" s="218">
        <v>1866236.37</v>
      </c>
      <c r="BV54" s="218">
        <v>1940536.59</v>
      </c>
      <c r="BW54" s="218">
        <v>2998059.8</v>
      </c>
      <c r="BX54" s="165">
        <v>-23897816.75</v>
      </c>
      <c r="BZ54" s="152" t="s">
        <v>24731</v>
      </c>
      <c r="CA54" s="219">
        <v>750782.24</v>
      </c>
      <c r="CB54" s="219">
        <v>680821.97</v>
      </c>
      <c r="CC54" s="219">
        <v>732910.97</v>
      </c>
      <c r="CD54" s="219">
        <v>781544.22</v>
      </c>
      <c r="CE54" s="219">
        <v>705833.87</v>
      </c>
      <c r="CF54" s="219">
        <v>685138.03</v>
      </c>
      <c r="CG54" s="219">
        <v>703592.17</v>
      </c>
      <c r="CH54" s="219">
        <v>746115.62</v>
      </c>
      <c r="CI54" s="219">
        <v>733820.41</v>
      </c>
      <c r="CJ54" s="219">
        <v>717342.18</v>
      </c>
      <c r="CK54" s="219">
        <v>701249.56</v>
      </c>
      <c r="CL54" s="219">
        <v>958148.79</v>
      </c>
      <c r="CM54" s="219">
        <v>0</v>
      </c>
      <c r="CN54" s="166">
        <v>-8897300.0299999993</v>
      </c>
      <c r="CP54" s="154" t="s">
        <v>24728</v>
      </c>
      <c r="CQ54" s="218">
        <v>964543.04</v>
      </c>
      <c r="CR54" s="218">
        <v>1049627.94</v>
      </c>
      <c r="CS54" s="218">
        <v>1029960.89</v>
      </c>
      <c r="CT54" s="218">
        <v>1035381.53</v>
      </c>
      <c r="CU54" s="218">
        <v>1034525.31</v>
      </c>
      <c r="CV54" s="218">
        <v>1550810.56</v>
      </c>
      <c r="CW54" s="218">
        <v>1124888.97</v>
      </c>
      <c r="CX54" s="218">
        <v>948637.45</v>
      </c>
      <c r="CY54" s="218">
        <v>1319793.3799999999</v>
      </c>
      <c r="CZ54" s="218">
        <v>1713059.13</v>
      </c>
      <c r="DA54" s="218">
        <v>1262229.8600000001</v>
      </c>
      <c r="DB54" s="218">
        <v>3736745.9</v>
      </c>
      <c r="DC54" s="218">
        <v>0</v>
      </c>
      <c r="DD54" s="165">
        <v>-16770203.960000001</v>
      </c>
      <c r="DF54" s="152" t="s">
        <v>24748</v>
      </c>
      <c r="DG54" s="219">
        <v>0</v>
      </c>
      <c r="DH54" s="219">
        <v>0</v>
      </c>
      <c r="DI54" s="219">
        <v>0</v>
      </c>
      <c r="DJ54" s="219">
        <v>0</v>
      </c>
      <c r="DK54" s="219">
        <v>16480</v>
      </c>
      <c r="DL54" s="219">
        <v>0</v>
      </c>
      <c r="DM54" s="219">
        <v>0</v>
      </c>
      <c r="DN54" s="219">
        <v>0</v>
      </c>
      <c r="DO54" s="219">
        <v>2790</v>
      </c>
      <c r="DP54" s="219">
        <v>0</v>
      </c>
      <c r="DQ54" s="219">
        <v>0</v>
      </c>
      <c r="DR54" s="219">
        <v>0</v>
      </c>
      <c r="DS54" s="164">
        <f t="shared" si="0"/>
        <v>19270</v>
      </c>
    </row>
    <row r="55" spans="1:123" ht="30.6">
      <c r="A55" s="152" t="s">
        <v>24749</v>
      </c>
      <c r="B55" s="166">
        <v>4987.42</v>
      </c>
      <c r="C55" s="166">
        <v>18937.439999999999</v>
      </c>
      <c r="D55" s="166">
        <v>23625.3</v>
      </c>
      <c r="E55" s="166">
        <v>18365.12</v>
      </c>
      <c r="F55" s="166">
        <v>30775.58</v>
      </c>
      <c r="BK55" s="152" t="s">
        <v>24731</v>
      </c>
      <c r="BL55" s="219">
        <v>1773205.63</v>
      </c>
      <c r="BM55" s="219">
        <v>1573284.7</v>
      </c>
      <c r="BN55" s="219">
        <v>1727712.12</v>
      </c>
      <c r="BO55" s="219">
        <v>2477362.13</v>
      </c>
      <c r="BP55" s="219">
        <v>1818014.02</v>
      </c>
      <c r="BQ55" s="219">
        <v>1979698.25</v>
      </c>
      <c r="BR55" s="219">
        <v>1849622.48</v>
      </c>
      <c r="BS55" s="219">
        <v>1865807.25</v>
      </c>
      <c r="BT55" s="219">
        <v>1830684.68</v>
      </c>
      <c r="BU55" s="219">
        <v>1827045.11</v>
      </c>
      <c r="BV55" s="219">
        <v>1920994.73</v>
      </c>
      <c r="BW55" s="219">
        <v>2987983.27</v>
      </c>
      <c r="BX55" s="166">
        <v>-23631414.370000001</v>
      </c>
      <c r="BZ55" s="153" t="s">
        <v>24741</v>
      </c>
      <c r="CA55" s="217">
        <v>1580227.1</v>
      </c>
      <c r="CB55" s="217">
        <v>1629806.16</v>
      </c>
      <c r="CC55" s="217">
        <v>1487685.87</v>
      </c>
      <c r="CD55" s="217">
        <v>1503564.11</v>
      </c>
      <c r="CE55" s="217">
        <v>1506222.63</v>
      </c>
      <c r="CF55" s="217">
        <v>1571014.07</v>
      </c>
      <c r="CG55" s="217">
        <v>1477210.98</v>
      </c>
      <c r="CH55" s="217">
        <v>1520653.04</v>
      </c>
      <c r="CI55" s="217">
        <v>1613147.66</v>
      </c>
      <c r="CJ55" s="217">
        <v>1568897.49</v>
      </c>
      <c r="CK55" s="217">
        <v>1529598.57</v>
      </c>
      <c r="CL55" s="217">
        <v>2214409.71</v>
      </c>
      <c r="CM55" s="217">
        <v>0</v>
      </c>
      <c r="CN55" s="164">
        <v>-19202437.390000001</v>
      </c>
      <c r="CP55" s="152" t="s">
        <v>24736</v>
      </c>
      <c r="CQ55" s="219">
        <v>75777.399999999994</v>
      </c>
      <c r="CR55" s="219">
        <v>66322.63</v>
      </c>
      <c r="CS55" s="219">
        <v>90594.83</v>
      </c>
      <c r="CT55" s="219">
        <v>91192.05</v>
      </c>
      <c r="CU55" s="219">
        <v>53726.98</v>
      </c>
      <c r="CV55" s="219">
        <v>705156.62</v>
      </c>
      <c r="CW55" s="219">
        <v>327990.51</v>
      </c>
      <c r="CX55" s="219">
        <v>112500.92</v>
      </c>
      <c r="CY55" s="219">
        <v>549239.98</v>
      </c>
      <c r="CZ55" s="219">
        <v>869176.17</v>
      </c>
      <c r="DA55" s="219">
        <v>367385.19</v>
      </c>
      <c r="DB55" s="219">
        <v>2805349.69</v>
      </c>
      <c r="DC55" s="219">
        <v>0</v>
      </c>
      <c r="DD55" s="166">
        <v>-6114412.9699999997</v>
      </c>
      <c r="DF55" s="152" t="s">
        <v>24750</v>
      </c>
      <c r="DG55" s="219">
        <v>404129.84</v>
      </c>
      <c r="DH55" s="219">
        <v>398170.37</v>
      </c>
      <c r="DI55" s="219">
        <v>402048.73</v>
      </c>
      <c r="DJ55" s="219">
        <v>400810.36</v>
      </c>
      <c r="DK55" s="219">
        <v>395747.19</v>
      </c>
      <c r="DL55" s="219">
        <v>405646.82</v>
      </c>
      <c r="DM55" s="219">
        <v>399564.37</v>
      </c>
      <c r="DN55" s="219">
        <v>425576.19</v>
      </c>
      <c r="DO55" s="219">
        <v>404534.19</v>
      </c>
      <c r="DP55" s="219">
        <v>413108.23</v>
      </c>
      <c r="DQ55" s="219">
        <v>412452.02</v>
      </c>
      <c r="DR55" s="219">
        <v>434483.76</v>
      </c>
      <c r="DS55" s="164">
        <f t="shared" si="0"/>
        <v>4896272.0699999994</v>
      </c>
    </row>
    <row r="56" spans="1:123" ht="20.399999999999999">
      <c r="A56" s="153" t="s">
        <v>24751</v>
      </c>
      <c r="B56" s="164">
        <v>336628.46</v>
      </c>
      <c r="C56" s="164">
        <v>1464025.24</v>
      </c>
      <c r="D56" s="164">
        <v>4320654.28</v>
      </c>
      <c r="E56" s="164">
        <v>4637132.59</v>
      </c>
      <c r="F56" s="164">
        <v>5316842.16</v>
      </c>
      <c r="M56" s="161" t="s">
        <v>24734</v>
      </c>
      <c r="BK56" s="152" t="s">
        <v>24749</v>
      </c>
      <c r="BL56" s="219">
        <v>3860.81</v>
      </c>
      <c r="BM56" s="219">
        <v>12700.29</v>
      </c>
      <c r="BN56" s="219">
        <v>23196.17</v>
      </c>
      <c r="BO56" s="219">
        <v>9736.2000000000007</v>
      </c>
      <c r="BP56" s="219">
        <v>25915.5</v>
      </c>
      <c r="BQ56" s="219">
        <v>50476.59</v>
      </c>
      <c r="BR56" s="219">
        <v>24158.69</v>
      </c>
      <c r="BS56" s="219">
        <v>24172.91</v>
      </c>
      <c r="BT56" s="219">
        <v>23375.57</v>
      </c>
      <c r="BU56" s="219">
        <v>39191.26</v>
      </c>
      <c r="BV56" s="219">
        <v>19541.86</v>
      </c>
      <c r="BW56" s="219">
        <v>10076.530000000001</v>
      </c>
      <c r="BX56" s="166">
        <v>-266402.38</v>
      </c>
      <c r="BZ56" s="154" t="s">
        <v>24743</v>
      </c>
      <c r="CA56" s="218">
        <v>0</v>
      </c>
      <c r="CB56" s="218">
        <v>0</v>
      </c>
      <c r="CC56" s="218">
        <v>0</v>
      </c>
      <c r="CD56" s="218">
        <v>0</v>
      </c>
      <c r="CE56" s="218">
        <v>5250</v>
      </c>
      <c r="CF56" s="218">
        <v>0</v>
      </c>
      <c r="CG56" s="218">
        <v>0</v>
      </c>
      <c r="CH56" s="218">
        <v>0</v>
      </c>
      <c r="CI56" s="218">
        <v>0</v>
      </c>
      <c r="CJ56" s="218">
        <v>0</v>
      </c>
      <c r="CK56" s="218">
        <v>0</v>
      </c>
      <c r="CL56" s="218">
        <v>0</v>
      </c>
      <c r="CM56" s="218">
        <v>0</v>
      </c>
      <c r="CN56" s="165">
        <v>-5250</v>
      </c>
      <c r="CP56" s="152" t="s">
        <v>24739</v>
      </c>
      <c r="CQ56" s="219">
        <v>30559.3</v>
      </c>
      <c r="CR56" s="219">
        <v>208339.46</v>
      </c>
      <c r="CS56" s="219">
        <v>201343.98</v>
      </c>
      <c r="CT56" s="219">
        <v>131946.25</v>
      </c>
      <c r="CU56" s="219">
        <v>178199.72</v>
      </c>
      <c r="CV56" s="219">
        <v>160628.01999999999</v>
      </c>
      <c r="CW56" s="219">
        <v>98564.56</v>
      </c>
      <c r="CX56" s="219">
        <v>126715.04</v>
      </c>
      <c r="CY56" s="219">
        <v>89947.81</v>
      </c>
      <c r="CZ56" s="219">
        <v>164357</v>
      </c>
      <c r="DA56" s="219">
        <v>230792.16</v>
      </c>
      <c r="DB56" s="219">
        <v>145276.60999999999</v>
      </c>
      <c r="DC56" s="219">
        <v>0</v>
      </c>
      <c r="DD56" s="166">
        <v>-1766669.91</v>
      </c>
      <c r="DF56" s="154" t="s">
        <v>24752</v>
      </c>
      <c r="DG56" s="218">
        <v>332038.3</v>
      </c>
      <c r="DH56" s="218">
        <v>307332.96999999997</v>
      </c>
      <c r="DI56" s="218">
        <v>386136.56</v>
      </c>
      <c r="DJ56" s="218">
        <v>373486.05</v>
      </c>
      <c r="DK56" s="218">
        <v>304085.65000000002</v>
      </c>
      <c r="DL56" s="218">
        <v>307926.96999999997</v>
      </c>
      <c r="DM56" s="218">
        <v>297261.67</v>
      </c>
      <c r="DN56" s="218">
        <v>362417.51</v>
      </c>
      <c r="DO56" s="218">
        <v>306277.52</v>
      </c>
      <c r="DP56" s="218">
        <v>392515.75</v>
      </c>
      <c r="DQ56" s="218">
        <v>612440.43000000005</v>
      </c>
      <c r="DR56" s="218">
        <v>1015174.22</v>
      </c>
      <c r="DS56" s="164">
        <f t="shared" si="0"/>
        <v>4997093.6000000006</v>
      </c>
    </row>
    <row r="57" spans="1:123" ht="20.399999999999999">
      <c r="A57" s="154" t="s">
        <v>24753</v>
      </c>
      <c r="B57" s="165">
        <v>0</v>
      </c>
      <c r="C57" s="165">
        <v>0</v>
      </c>
      <c r="D57" s="165">
        <v>0</v>
      </c>
      <c r="E57" s="165">
        <v>31795.21</v>
      </c>
      <c r="F57" s="165">
        <v>35864.07</v>
      </c>
      <c r="BK57" s="153" t="s">
        <v>24751</v>
      </c>
      <c r="BL57" s="217">
        <v>326896.37</v>
      </c>
      <c r="BM57" s="217">
        <v>378738.26</v>
      </c>
      <c r="BN57" s="217">
        <v>3089540.16</v>
      </c>
      <c r="BO57" s="217">
        <v>1873474.87</v>
      </c>
      <c r="BP57" s="217">
        <v>1680636.32</v>
      </c>
      <c r="BQ57" s="217">
        <v>1881897.81</v>
      </c>
      <c r="BR57" s="217">
        <v>8706727.3900000006</v>
      </c>
      <c r="BS57" s="217">
        <v>1248713.97</v>
      </c>
      <c r="BT57" s="217">
        <v>473010.24</v>
      </c>
      <c r="BU57" s="217">
        <v>716211.83</v>
      </c>
      <c r="BV57" s="217">
        <v>2344459.92</v>
      </c>
      <c r="BW57" s="217">
        <v>1771897.22</v>
      </c>
      <c r="BX57" s="164">
        <v>-24492204.359999999</v>
      </c>
      <c r="BZ57" s="152" t="s">
        <v>24744</v>
      </c>
      <c r="CA57" s="219">
        <v>0</v>
      </c>
      <c r="CB57" s="219">
        <v>0</v>
      </c>
      <c r="CC57" s="219">
        <v>0</v>
      </c>
      <c r="CD57" s="219">
        <v>0</v>
      </c>
      <c r="CE57" s="219">
        <v>5250</v>
      </c>
      <c r="CF57" s="219">
        <v>0</v>
      </c>
      <c r="CG57" s="219">
        <v>0</v>
      </c>
      <c r="CH57" s="219">
        <v>0</v>
      </c>
      <c r="CI57" s="219">
        <v>0</v>
      </c>
      <c r="CJ57" s="219">
        <v>0</v>
      </c>
      <c r="CK57" s="219">
        <v>0</v>
      </c>
      <c r="CL57" s="219">
        <v>0</v>
      </c>
      <c r="CM57" s="219">
        <v>0</v>
      </c>
      <c r="CN57" s="166">
        <v>-5250</v>
      </c>
      <c r="CP57" s="152" t="s">
        <v>24731</v>
      </c>
      <c r="CQ57" s="219">
        <v>858206.34</v>
      </c>
      <c r="CR57" s="219">
        <v>774965.85</v>
      </c>
      <c r="CS57" s="219">
        <v>738022.08</v>
      </c>
      <c r="CT57" s="219">
        <v>812243.23</v>
      </c>
      <c r="CU57" s="219">
        <v>802598.61</v>
      </c>
      <c r="CV57" s="219">
        <v>685025.92</v>
      </c>
      <c r="CW57" s="219">
        <v>698333.9</v>
      </c>
      <c r="CX57" s="219">
        <v>709421.49</v>
      </c>
      <c r="CY57" s="219">
        <v>680605.59</v>
      </c>
      <c r="CZ57" s="219">
        <v>679525.96</v>
      </c>
      <c r="DA57" s="219">
        <v>664052.51</v>
      </c>
      <c r="DB57" s="219">
        <v>786119.6</v>
      </c>
      <c r="DC57" s="219">
        <v>0</v>
      </c>
      <c r="DD57" s="166">
        <v>-8889121.0800000001</v>
      </c>
      <c r="DF57" s="152" t="s">
        <v>24714</v>
      </c>
      <c r="DG57" s="219">
        <v>332038.3</v>
      </c>
      <c r="DH57" s="219">
        <v>307332.96999999997</v>
      </c>
      <c r="DI57" s="219">
        <v>386136.56</v>
      </c>
      <c r="DJ57" s="219">
        <v>373486.05</v>
      </c>
      <c r="DK57" s="219">
        <v>304085.65000000002</v>
      </c>
      <c r="DL57" s="219">
        <v>307926.96999999997</v>
      </c>
      <c r="DM57" s="219">
        <v>297261.67</v>
      </c>
      <c r="DN57" s="219">
        <v>362417.51</v>
      </c>
      <c r="DO57" s="219">
        <v>306277.52</v>
      </c>
      <c r="DP57" s="219">
        <v>392515.75</v>
      </c>
      <c r="DQ57" s="219">
        <v>612440.43000000005</v>
      </c>
      <c r="DR57" s="219">
        <v>1015174.22</v>
      </c>
      <c r="DS57" s="164">
        <f t="shared" si="0"/>
        <v>4997093.6000000006</v>
      </c>
    </row>
    <row r="58" spans="1:123" ht="20.399999999999999">
      <c r="A58" s="152" t="s">
        <v>24754</v>
      </c>
      <c r="B58" s="166">
        <v>0</v>
      </c>
      <c r="C58" s="166">
        <v>0</v>
      </c>
      <c r="D58" s="166">
        <v>0</v>
      </c>
      <c r="E58" s="166">
        <v>31795.21</v>
      </c>
      <c r="F58" s="166">
        <v>35864.07</v>
      </c>
      <c r="BK58" s="154" t="s">
        <v>24753</v>
      </c>
      <c r="BL58" s="218">
        <v>0</v>
      </c>
      <c r="BM58" s="218">
        <v>0</v>
      </c>
      <c r="BN58" s="218">
        <v>0</v>
      </c>
      <c r="BO58" s="218">
        <v>0</v>
      </c>
      <c r="BP58" s="218">
        <v>69804.039999999994</v>
      </c>
      <c r="BQ58" s="218">
        <v>86601.95</v>
      </c>
      <c r="BR58" s="218">
        <v>729322.57</v>
      </c>
      <c r="BS58" s="218">
        <v>388414.04</v>
      </c>
      <c r="BT58" s="218">
        <v>6193.44</v>
      </c>
      <c r="BU58" s="218">
        <v>10202.799999999999</v>
      </c>
      <c r="BV58" s="218">
        <v>0</v>
      </c>
      <c r="BW58" s="218">
        <v>1190</v>
      </c>
      <c r="BX58" s="165">
        <v>-1291728.8400000001</v>
      </c>
      <c r="BZ58" s="154" t="s">
        <v>24747</v>
      </c>
      <c r="CA58" s="218">
        <v>1580227.1</v>
      </c>
      <c r="CB58" s="218">
        <v>1629806.16</v>
      </c>
      <c r="CC58" s="218">
        <v>1487685.87</v>
      </c>
      <c r="CD58" s="218">
        <v>1503564.11</v>
      </c>
      <c r="CE58" s="218">
        <v>1500972.63</v>
      </c>
      <c r="CF58" s="218">
        <v>1571014.07</v>
      </c>
      <c r="CG58" s="218">
        <v>1477210.98</v>
      </c>
      <c r="CH58" s="218">
        <v>1520653.04</v>
      </c>
      <c r="CI58" s="218">
        <v>1613147.66</v>
      </c>
      <c r="CJ58" s="218">
        <v>1568897.49</v>
      </c>
      <c r="CK58" s="218">
        <v>1529598.57</v>
      </c>
      <c r="CL58" s="218">
        <v>2214409.71</v>
      </c>
      <c r="CM58" s="218">
        <v>0</v>
      </c>
      <c r="CN58" s="165">
        <v>-19197187.390000001</v>
      </c>
      <c r="CP58" s="153" t="s">
        <v>24741</v>
      </c>
      <c r="CQ58" s="217">
        <v>1762085.93</v>
      </c>
      <c r="CR58" s="217">
        <v>1701450.59</v>
      </c>
      <c r="CS58" s="217">
        <v>1656398.22</v>
      </c>
      <c r="CT58" s="217">
        <v>1639840.26</v>
      </c>
      <c r="CU58" s="217">
        <v>1479177.99</v>
      </c>
      <c r="CV58" s="217">
        <v>1541552.76</v>
      </c>
      <c r="CW58" s="217">
        <v>1489754.99</v>
      </c>
      <c r="CX58" s="217">
        <v>1658477.41</v>
      </c>
      <c r="CY58" s="217">
        <v>1530705.43</v>
      </c>
      <c r="CZ58" s="217">
        <v>1469101.65</v>
      </c>
      <c r="DA58" s="217">
        <v>1503451.08</v>
      </c>
      <c r="DB58" s="217">
        <v>2120262.2200000002</v>
      </c>
      <c r="DC58" s="217">
        <v>0</v>
      </c>
      <c r="DD58" s="164">
        <v>-19552258.530000001</v>
      </c>
      <c r="DF58" s="153" t="s">
        <v>24717</v>
      </c>
      <c r="DG58" s="217">
        <v>138880.82</v>
      </c>
      <c r="DH58" s="217">
        <v>1102922.8700000001</v>
      </c>
      <c r="DI58" s="217">
        <v>1273359.7</v>
      </c>
      <c r="DJ58" s="217">
        <v>1453759.02</v>
      </c>
      <c r="DK58" s="217">
        <v>1658325.37</v>
      </c>
      <c r="DL58" s="217">
        <v>1384405.18</v>
      </c>
      <c r="DM58" s="217">
        <v>1406681.57</v>
      </c>
      <c r="DN58" s="217">
        <v>1649014.02</v>
      </c>
      <c r="DO58" s="217">
        <v>1346672.74</v>
      </c>
      <c r="DP58" s="217">
        <v>1418250.95</v>
      </c>
      <c r="DQ58" s="217">
        <v>1064035.97</v>
      </c>
      <c r="DR58" s="217">
        <v>1102079.1599999999</v>
      </c>
      <c r="DS58" s="164">
        <f t="shared" si="0"/>
        <v>14998387.369999999</v>
      </c>
    </row>
    <row r="59" spans="1:123" ht="30.6">
      <c r="A59" s="154" t="s">
        <v>24755</v>
      </c>
      <c r="B59" s="165">
        <v>0</v>
      </c>
      <c r="C59" s="165">
        <v>0</v>
      </c>
      <c r="D59" s="165">
        <v>0</v>
      </c>
      <c r="E59" s="165">
        <v>867961.31</v>
      </c>
      <c r="F59" s="165">
        <v>560877.28</v>
      </c>
      <c r="BK59" s="152" t="s">
        <v>24754</v>
      </c>
      <c r="BL59" s="219">
        <v>0</v>
      </c>
      <c r="BM59" s="219">
        <v>0</v>
      </c>
      <c r="BN59" s="219">
        <v>0</v>
      </c>
      <c r="BO59" s="219">
        <v>0</v>
      </c>
      <c r="BP59" s="219">
        <v>69804.039999999994</v>
      </c>
      <c r="BQ59" s="219">
        <v>86601.95</v>
      </c>
      <c r="BR59" s="219">
        <v>729322.57</v>
      </c>
      <c r="BS59" s="219">
        <v>388414.04</v>
      </c>
      <c r="BT59" s="219">
        <v>6193.44</v>
      </c>
      <c r="BU59" s="219">
        <v>10202.799999999999</v>
      </c>
      <c r="BV59" s="219">
        <v>0</v>
      </c>
      <c r="BW59" s="219">
        <v>1190</v>
      </c>
      <c r="BX59" s="166">
        <v>-1291728.8400000001</v>
      </c>
      <c r="BZ59" s="152" t="s">
        <v>24731</v>
      </c>
      <c r="CA59" s="219">
        <v>1577695.1</v>
      </c>
      <c r="CB59" s="219">
        <v>1609222.03</v>
      </c>
      <c r="CC59" s="219">
        <v>1458629.25</v>
      </c>
      <c r="CD59" s="219">
        <v>1476850.36</v>
      </c>
      <c r="CE59" s="219">
        <v>1468773.52</v>
      </c>
      <c r="CF59" s="219">
        <v>1536329.2</v>
      </c>
      <c r="CG59" s="219">
        <v>1449369.69</v>
      </c>
      <c r="CH59" s="219">
        <v>1494355.36</v>
      </c>
      <c r="CI59" s="219">
        <v>1590954.11</v>
      </c>
      <c r="CJ59" s="219">
        <v>1541355.53</v>
      </c>
      <c r="CK59" s="219">
        <v>1502102.57</v>
      </c>
      <c r="CL59" s="219">
        <v>2192192.11</v>
      </c>
      <c r="CM59" s="219">
        <v>0</v>
      </c>
      <c r="CN59" s="166">
        <v>-18897828.829999998</v>
      </c>
      <c r="CP59" s="154" t="s">
        <v>24747</v>
      </c>
      <c r="CQ59" s="218">
        <v>1762085.93</v>
      </c>
      <c r="CR59" s="218">
        <v>1701450.59</v>
      </c>
      <c r="CS59" s="218">
        <v>1656398.22</v>
      </c>
      <c r="CT59" s="218">
        <v>1639840.26</v>
      </c>
      <c r="CU59" s="218">
        <v>1479177.99</v>
      </c>
      <c r="CV59" s="218">
        <v>1541552.76</v>
      </c>
      <c r="CW59" s="218">
        <v>1489754.99</v>
      </c>
      <c r="CX59" s="218">
        <v>1658477.41</v>
      </c>
      <c r="CY59" s="218">
        <v>1530705.43</v>
      </c>
      <c r="CZ59" s="218">
        <v>1469101.65</v>
      </c>
      <c r="DA59" s="218">
        <v>1503451.08</v>
      </c>
      <c r="DB59" s="218">
        <v>2120262.2200000002</v>
      </c>
      <c r="DC59" s="218">
        <v>0</v>
      </c>
      <c r="DD59" s="165">
        <v>-19552258.530000001</v>
      </c>
      <c r="DF59" s="154" t="s">
        <v>24746</v>
      </c>
      <c r="DG59" s="218">
        <v>0</v>
      </c>
      <c r="DH59" s="218">
        <v>0</v>
      </c>
      <c r="DI59" s="218">
        <v>5640</v>
      </c>
      <c r="DJ59" s="218">
        <v>3666.28</v>
      </c>
      <c r="DK59" s="218">
        <v>0</v>
      </c>
      <c r="DL59" s="218">
        <v>792.83</v>
      </c>
      <c r="DM59" s="218">
        <v>0</v>
      </c>
      <c r="DN59" s="218">
        <v>0</v>
      </c>
      <c r="DO59" s="218">
        <v>0</v>
      </c>
      <c r="DP59" s="218">
        <v>0</v>
      </c>
      <c r="DQ59" s="218">
        <v>0</v>
      </c>
      <c r="DR59" s="218">
        <v>0</v>
      </c>
      <c r="DS59" s="164">
        <f t="shared" si="0"/>
        <v>10099.11</v>
      </c>
    </row>
    <row r="60" spans="1:123" ht="20.399999999999999">
      <c r="A60" s="152" t="s">
        <v>24756</v>
      </c>
      <c r="B60" s="166">
        <v>0</v>
      </c>
      <c r="C60" s="166">
        <v>0</v>
      </c>
      <c r="D60" s="166">
        <v>0</v>
      </c>
      <c r="E60" s="166">
        <v>867961.31</v>
      </c>
      <c r="F60" s="166">
        <v>560877.28</v>
      </c>
      <c r="BK60" s="154" t="s">
        <v>24757</v>
      </c>
      <c r="BL60" s="218">
        <v>326896.37</v>
      </c>
      <c r="BM60" s="218">
        <v>378738.26</v>
      </c>
      <c r="BN60" s="218">
        <v>3089540.16</v>
      </c>
      <c r="BO60" s="218">
        <v>1863411.08</v>
      </c>
      <c r="BP60" s="218">
        <v>1511389.38</v>
      </c>
      <c r="BQ60" s="218">
        <v>1759137.71</v>
      </c>
      <c r="BR60" s="218">
        <v>7977404.8200000003</v>
      </c>
      <c r="BS60" s="218">
        <v>860299.93</v>
      </c>
      <c r="BT60" s="218">
        <v>466816.8</v>
      </c>
      <c r="BU60" s="218">
        <v>706009.03</v>
      </c>
      <c r="BV60" s="218">
        <v>2344459.92</v>
      </c>
      <c r="BW60" s="218">
        <v>1770707.22</v>
      </c>
      <c r="BX60" s="165">
        <v>-23054810.68</v>
      </c>
      <c r="BZ60" s="152" t="s">
        <v>24749</v>
      </c>
      <c r="CA60" s="219">
        <v>2532</v>
      </c>
      <c r="CB60" s="219">
        <v>20584.13</v>
      </c>
      <c r="CC60" s="219">
        <v>29056.62</v>
      </c>
      <c r="CD60" s="219">
        <v>26713.75</v>
      </c>
      <c r="CE60" s="219">
        <v>32199.11</v>
      </c>
      <c r="CF60" s="219">
        <v>27184.87</v>
      </c>
      <c r="CG60" s="219">
        <v>27841.29</v>
      </c>
      <c r="CH60" s="219">
        <v>26297.68</v>
      </c>
      <c r="CI60" s="219">
        <v>22193.55</v>
      </c>
      <c r="CJ60" s="219">
        <v>27541.96</v>
      </c>
      <c r="CK60" s="219">
        <v>27496</v>
      </c>
      <c r="CL60" s="219">
        <v>22217.599999999999</v>
      </c>
      <c r="CM60" s="219">
        <v>0</v>
      </c>
      <c r="CN60" s="166">
        <v>-291858.56</v>
      </c>
      <c r="CP60" s="152" t="s">
        <v>24731</v>
      </c>
      <c r="CQ60" s="219">
        <v>1756989.36</v>
      </c>
      <c r="CR60" s="219">
        <v>1688269.76</v>
      </c>
      <c r="CS60" s="219">
        <v>1610024.21</v>
      </c>
      <c r="CT60" s="219">
        <v>1628122.88</v>
      </c>
      <c r="CU60" s="219">
        <v>1457595.88</v>
      </c>
      <c r="CV60" s="219">
        <v>1504790.05</v>
      </c>
      <c r="CW60" s="219">
        <v>1463042.35</v>
      </c>
      <c r="CX60" s="219">
        <v>1628210.82</v>
      </c>
      <c r="CY60" s="219">
        <v>1488716.2</v>
      </c>
      <c r="CZ60" s="219">
        <v>1444840.79</v>
      </c>
      <c r="DA60" s="219">
        <v>1479031.55</v>
      </c>
      <c r="DB60" s="219">
        <v>2093143.7</v>
      </c>
      <c r="DC60" s="219">
        <v>0</v>
      </c>
      <c r="DD60" s="166">
        <v>-19242777.550000001</v>
      </c>
      <c r="DF60" s="152" t="s">
        <v>24758</v>
      </c>
      <c r="DG60" s="219">
        <v>0</v>
      </c>
      <c r="DH60" s="219">
        <v>0</v>
      </c>
      <c r="DI60" s="219">
        <v>0</v>
      </c>
      <c r="DJ60" s="219">
        <v>3666.28</v>
      </c>
      <c r="DK60" s="219">
        <v>0</v>
      </c>
      <c r="DL60" s="219">
        <v>792.83</v>
      </c>
      <c r="DM60" s="219">
        <v>0</v>
      </c>
      <c r="DN60" s="219">
        <v>0</v>
      </c>
      <c r="DO60" s="219">
        <v>0</v>
      </c>
      <c r="DP60" s="219">
        <v>0</v>
      </c>
      <c r="DQ60" s="219">
        <v>0</v>
      </c>
      <c r="DR60" s="219">
        <v>0</v>
      </c>
      <c r="DS60" s="164">
        <f t="shared" si="0"/>
        <v>4459.1100000000006</v>
      </c>
    </row>
    <row r="61" spans="1:123" ht="30.6">
      <c r="A61" s="154" t="s">
        <v>24757</v>
      </c>
      <c r="B61" s="165">
        <v>336628.46</v>
      </c>
      <c r="C61" s="165">
        <v>1464025.24</v>
      </c>
      <c r="D61" s="165">
        <v>4320654.28</v>
      </c>
      <c r="E61" s="165">
        <v>3581930.37</v>
      </c>
      <c r="F61" s="165">
        <v>4720100.8099999996</v>
      </c>
      <c r="BK61" s="152" t="s">
        <v>24759</v>
      </c>
      <c r="BL61" s="219">
        <v>15582.83</v>
      </c>
      <c r="BM61" s="219">
        <v>36481.93</v>
      </c>
      <c r="BN61" s="219">
        <v>12961.59</v>
      </c>
      <c r="BO61" s="219">
        <v>44811.58</v>
      </c>
      <c r="BP61" s="219">
        <v>31626.44</v>
      </c>
      <c r="BQ61" s="219">
        <v>38913.99</v>
      </c>
      <c r="BR61" s="219">
        <v>28040.15</v>
      </c>
      <c r="BS61" s="219">
        <v>26703.24</v>
      </c>
      <c r="BT61" s="219">
        <v>24114.33</v>
      </c>
      <c r="BU61" s="219">
        <v>31360.5</v>
      </c>
      <c r="BV61" s="219">
        <v>25521.97</v>
      </c>
      <c r="BW61" s="219">
        <v>46813.26</v>
      </c>
      <c r="BX61" s="166">
        <v>-362931.81</v>
      </c>
      <c r="BZ61" s="152" t="s">
        <v>24760</v>
      </c>
      <c r="CA61" s="219">
        <v>0</v>
      </c>
      <c r="CB61" s="219">
        <v>0</v>
      </c>
      <c r="CC61" s="219">
        <v>0</v>
      </c>
      <c r="CD61" s="219">
        <v>0</v>
      </c>
      <c r="CE61" s="219">
        <v>0</v>
      </c>
      <c r="CF61" s="219">
        <v>7500</v>
      </c>
      <c r="CG61" s="219">
        <v>0</v>
      </c>
      <c r="CH61" s="219">
        <v>0</v>
      </c>
      <c r="CI61" s="219">
        <v>0</v>
      </c>
      <c r="CJ61" s="219">
        <v>0</v>
      </c>
      <c r="CK61" s="219">
        <v>0</v>
      </c>
      <c r="CL61" s="219">
        <v>0</v>
      </c>
      <c r="CM61" s="219">
        <v>0</v>
      </c>
      <c r="CN61" s="166">
        <v>-7500</v>
      </c>
      <c r="CP61" s="152" t="s">
        <v>24749</v>
      </c>
      <c r="CQ61" s="219">
        <v>5096.57</v>
      </c>
      <c r="CR61" s="219">
        <v>13180.83</v>
      </c>
      <c r="CS61" s="219">
        <v>46374.01</v>
      </c>
      <c r="CT61" s="219">
        <v>11717.38</v>
      </c>
      <c r="CU61" s="219">
        <v>21582.11</v>
      </c>
      <c r="CV61" s="219">
        <v>36762.71</v>
      </c>
      <c r="CW61" s="219">
        <v>26712.639999999999</v>
      </c>
      <c r="CX61" s="219">
        <v>30266.59</v>
      </c>
      <c r="CY61" s="219">
        <v>41989.23</v>
      </c>
      <c r="CZ61" s="219">
        <v>24260.86</v>
      </c>
      <c r="DA61" s="219">
        <v>24419.53</v>
      </c>
      <c r="DB61" s="219">
        <v>27118.52</v>
      </c>
      <c r="DC61" s="219">
        <v>0</v>
      </c>
      <c r="DD61" s="166">
        <v>-309480.98</v>
      </c>
      <c r="DF61" s="152" t="s">
        <v>24748</v>
      </c>
      <c r="DG61" s="219">
        <v>0</v>
      </c>
      <c r="DH61" s="219">
        <v>0</v>
      </c>
      <c r="DI61" s="219">
        <v>5640</v>
      </c>
      <c r="DJ61" s="219">
        <v>0</v>
      </c>
      <c r="DK61" s="219">
        <v>0</v>
      </c>
      <c r="DL61" s="219">
        <v>0</v>
      </c>
      <c r="DM61" s="219">
        <v>0</v>
      </c>
      <c r="DN61" s="219">
        <v>0</v>
      </c>
      <c r="DO61" s="219">
        <v>0</v>
      </c>
      <c r="DP61" s="219">
        <v>0</v>
      </c>
      <c r="DQ61" s="219">
        <v>0</v>
      </c>
      <c r="DR61" s="219">
        <v>0</v>
      </c>
      <c r="DS61" s="164">
        <f t="shared" si="0"/>
        <v>5640</v>
      </c>
    </row>
    <row r="62" spans="1:123" ht="20.399999999999999">
      <c r="A62" s="152" t="s">
        <v>24759</v>
      </c>
      <c r="B62" s="166">
        <v>19963.490000000002</v>
      </c>
      <c r="C62" s="166">
        <v>18401.95</v>
      </c>
      <c r="D62" s="166">
        <v>71515.429999999993</v>
      </c>
      <c r="E62" s="166">
        <v>37053.839999999997</v>
      </c>
      <c r="F62" s="166">
        <v>7292.74</v>
      </c>
      <c r="BK62" s="152" t="s">
        <v>24761</v>
      </c>
      <c r="BL62" s="219">
        <v>0</v>
      </c>
      <c r="BM62" s="219">
        <v>0</v>
      </c>
      <c r="BN62" s="219">
        <v>2745380.3</v>
      </c>
      <c r="BO62" s="219">
        <v>1442118.86</v>
      </c>
      <c r="BP62" s="219">
        <v>1131924.96</v>
      </c>
      <c r="BQ62" s="219">
        <v>1384209.49</v>
      </c>
      <c r="BR62" s="219">
        <v>7594970.75</v>
      </c>
      <c r="BS62" s="219">
        <v>498112.78</v>
      </c>
      <c r="BT62" s="219">
        <v>116036.61</v>
      </c>
      <c r="BU62" s="219">
        <v>333962.31</v>
      </c>
      <c r="BV62" s="219">
        <v>1981652.66</v>
      </c>
      <c r="BW62" s="219">
        <v>1221875.76</v>
      </c>
      <c r="BX62" s="166">
        <v>-18450244.48</v>
      </c>
      <c r="BZ62" s="153" t="s">
        <v>24751</v>
      </c>
      <c r="CA62" s="217">
        <v>301157.78000000003</v>
      </c>
      <c r="CB62" s="217">
        <v>319518.49</v>
      </c>
      <c r="CC62" s="217">
        <v>1866842.99</v>
      </c>
      <c r="CD62" s="217">
        <v>773000.59</v>
      </c>
      <c r="CE62" s="217">
        <v>2274528.04</v>
      </c>
      <c r="CF62" s="217">
        <v>3442146.95</v>
      </c>
      <c r="CG62" s="217">
        <v>1625283.02</v>
      </c>
      <c r="CH62" s="217">
        <v>2011448.77</v>
      </c>
      <c r="CI62" s="217">
        <v>2959003.92</v>
      </c>
      <c r="CJ62" s="217">
        <v>1372401.89</v>
      </c>
      <c r="CK62" s="217">
        <v>2163393.5099999998</v>
      </c>
      <c r="CL62" s="217">
        <v>6850990.2999999998</v>
      </c>
      <c r="CM62" s="217">
        <v>0</v>
      </c>
      <c r="CN62" s="164">
        <v>-25959716.25</v>
      </c>
      <c r="CP62" s="153" t="s">
        <v>24751</v>
      </c>
      <c r="CQ62" s="217">
        <v>276877.34000000003</v>
      </c>
      <c r="CR62" s="217">
        <v>302913.01</v>
      </c>
      <c r="CS62" s="217">
        <v>360702.27</v>
      </c>
      <c r="CT62" s="217">
        <v>324056.01</v>
      </c>
      <c r="CU62" s="217">
        <v>424944.6</v>
      </c>
      <c r="CV62" s="217">
        <v>1416957.7</v>
      </c>
      <c r="CW62" s="217">
        <v>1108978.17</v>
      </c>
      <c r="CX62" s="217">
        <v>1476623.17</v>
      </c>
      <c r="CY62" s="217">
        <v>545456.66</v>
      </c>
      <c r="CZ62" s="217">
        <v>640776.23</v>
      </c>
      <c r="DA62" s="217">
        <v>2047139.4</v>
      </c>
      <c r="DB62" s="217">
        <v>914813.38</v>
      </c>
      <c r="DC62" s="217">
        <v>0</v>
      </c>
      <c r="DD62" s="164">
        <v>-9840237.9399999995</v>
      </c>
      <c r="DF62" s="154" t="s">
        <v>24752</v>
      </c>
      <c r="DG62" s="218">
        <v>138880.82</v>
      </c>
      <c r="DH62" s="218">
        <v>1102922.8700000001</v>
      </c>
      <c r="DI62" s="218">
        <v>1267719.7</v>
      </c>
      <c r="DJ62" s="218">
        <v>1450092.74</v>
      </c>
      <c r="DK62" s="218">
        <v>1658325.37</v>
      </c>
      <c r="DL62" s="218">
        <v>1383612.35</v>
      </c>
      <c r="DM62" s="218">
        <v>1406681.57</v>
      </c>
      <c r="DN62" s="218">
        <v>1649014.02</v>
      </c>
      <c r="DO62" s="218">
        <v>1346672.74</v>
      </c>
      <c r="DP62" s="218">
        <v>1418250.95</v>
      </c>
      <c r="DQ62" s="218">
        <v>1064035.97</v>
      </c>
      <c r="DR62" s="218">
        <v>1102079.1599999999</v>
      </c>
      <c r="DS62" s="164">
        <f t="shared" si="0"/>
        <v>14988288.26</v>
      </c>
    </row>
    <row r="63" spans="1:123" ht="20.399999999999999">
      <c r="A63" s="167" t="s">
        <v>24761</v>
      </c>
      <c r="B63" s="166">
        <v>0</v>
      </c>
      <c r="C63" s="166">
        <v>1107654.94</v>
      </c>
      <c r="D63" s="166">
        <v>3899771.22</v>
      </c>
      <c r="E63" s="166">
        <v>3171636.05</v>
      </c>
      <c r="F63" s="166">
        <v>4343510.18</v>
      </c>
      <c r="BK63" s="152" t="s">
        <v>24731</v>
      </c>
      <c r="BL63" s="219">
        <v>311313.53999999998</v>
      </c>
      <c r="BM63" s="219">
        <v>342256.33</v>
      </c>
      <c r="BN63" s="219">
        <v>331198.27</v>
      </c>
      <c r="BO63" s="219">
        <v>376480.64</v>
      </c>
      <c r="BP63" s="219">
        <v>347837.98</v>
      </c>
      <c r="BQ63" s="219">
        <v>336014.23</v>
      </c>
      <c r="BR63" s="219">
        <v>354393.92</v>
      </c>
      <c r="BS63" s="219">
        <v>335483.90999999997</v>
      </c>
      <c r="BT63" s="219">
        <v>326665.86</v>
      </c>
      <c r="BU63" s="219">
        <v>340686.22</v>
      </c>
      <c r="BV63" s="219">
        <v>335575.29</v>
      </c>
      <c r="BW63" s="219">
        <v>502018.2</v>
      </c>
      <c r="BX63" s="166">
        <v>-4239924.3899999997</v>
      </c>
      <c r="BZ63" s="154" t="s">
        <v>24757</v>
      </c>
      <c r="CA63" s="218">
        <v>301157.78000000003</v>
      </c>
      <c r="CB63" s="218">
        <v>319518.49</v>
      </c>
      <c r="CC63" s="218">
        <v>1866842.99</v>
      </c>
      <c r="CD63" s="218">
        <v>773000.59</v>
      </c>
      <c r="CE63" s="218">
        <v>2274528.04</v>
      </c>
      <c r="CF63" s="218">
        <v>3442146.95</v>
      </c>
      <c r="CG63" s="218">
        <v>1625283.02</v>
      </c>
      <c r="CH63" s="218">
        <v>2011448.77</v>
      </c>
      <c r="CI63" s="218">
        <v>2959003.92</v>
      </c>
      <c r="CJ63" s="218">
        <v>1372401.89</v>
      </c>
      <c r="CK63" s="218">
        <v>2163393.5099999998</v>
      </c>
      <c r="CL63" s="218">
        <v>6850990.2999999998</v>
      </c>
      <c r="CM63" s="218">
        <v>0</v>
      </c>
      <c r="CN63" s="165">
        <v>-25959716.25</v>
      </c>
      <c r="CP63" s="154" t="s">
        <v>24757</v>
      </c>
      <c r="CQ63" s="218">
        <v>276877.34000000003</v>
      </c>
      <c r="CR63" s="218">
        <v>302913.01</v>
      </c>
      <c r="CS63" s="218">
        <v>360702.27</v>
      </c>
      <c r="CT63" s="218">
        <v>324056.01</v>
      </c>
      <c r="CU63" s="218">
        <v>424944.6</v>
      </c>
      <c r="CV63" s="218">
        <v>1416957.7</v>
      </c>
      <c r="CW63" s="218">
        <v>1108978.17</v>
      </c>
      <c r="CX63" s="218">
        <v>1476623.17</v>
      </c>
      <c r="CY63" s="218">
        <v>545456.66</v>
      </c>
      <c r="CZ63" s="218">
        <v>640776.23</v>
      </c>
      <c r="DA63" s="218">
        <v>2047139.4</v>
      </c>
      <c r="DB63" s="218">
        <v>914813.38</v>
      </c>
      <c r="DC63" s="218">
        <v>0</v>
      </c>
      <c r="DD63" s="165">
        <v>-9840237.9399999995</v>
      </c>
      <c r="DF63" s="152" t="s">
        <v>24714</v>
      </c>
      <c r="DG63" s="219">
        <v>138880.82</v>
      </c>
      <c r="DH63" s="219">
        <v>1102922.8700000001</v>
      </c>
      <c r="DI63" s="219">
        <v>1267719.7</v>
      </c>
      <c r="DJ63" s="219">
        <v>1450092.74</v>
      </c>
      <c r="DK63" s="219">
        <v>1658325.37</v>
      </c>
      <c r="DL63" s="219">
        <v>1383612.35</v>
      </c>
      <c r="DM63" s="219">
        <v>1406681.57</v>
      </c>
      <c r="DN63" s="219">
        <v>1649014.02</v>
      </c>
      <c r="DO63" s="219">
        <v>1346672.74</v>
      </c>
      <c r="DP63" s="219">
        <v>1418250.95</v>
      </c>
      <c r="DQ63" s="219">
        <v>1064035.97</v>
      </c>
      <c r="DR63" s="219">
        <v>1102079.1599999999</v>
      </c>
      <c r="DS63" s="164">
        <f t="shared" si="0"/>
        <v>14988288.26</v>
      </c>
    </row>
    <row r="64" spans="1:123" ht="20.399999999999999">
      <c r="A64" s="152" t="s">
        <v>24731</v>
      </c>
      <c r="B64" s="166">
        <v>316664.96999999997</v>
      </c>
      <c r="C64" s="166">
        <v>337968.35</v>
      </c>
      <c r="D64" s="166">
        <v>349367.63</v>
      </c>
      <c r="E64" s="166">
        <v>373240.48</v>
      </c>
      <c r="F64" s="166">
        <v>369297.89</v>
      </c>
      <c r="BK64" s="152" t="s">
        <v>24762</v>
      </c>
      <c r="BL64" s="219">
        <v>0</v>
      </c>
      <c r="BM64" s="219">
        <v>0</v>
      </c>
      <c r="BN64" s="219">
        <v>0</v>
      </c>
      <c r="BO64" s="219">
        <v>0</v>
      </c>
      <c r="BP64" s="219">
        <v>0</v>
      </c>
      <c r="BQ64" s="219">
        <v>0</v>
      </c>
      <c r="BR64" s="219">
        <v>0</v>
      </c>
      <c r="BS64" s="219">
        <v>0</v>
      </c>
      <c r="BT64" s="219">
        <v>0</v>
      </c>
      <c r="BU64" s="219">
        <v>0</v>
      </c>
      <c r="BV64" s="219">
        <v>1710</v>
      </c>
      <c r="BW64" s="219">
        <v>0</v>
      </c>
      <c r="BX64" s="166">
        <v>-1710</v>
      </c>
      <c r="BZ64" s="152" t="s">
        <v>24759</v>
      </c>
      <c r="CA64" s="219">
        <v>8250.35</v>
      </c>
      <c r="CB64" s="219">
        <v>16892.830000000002</v>
      </c>
      <c r="CC64" s="219">
        <v>19946</v>
      </c>
      <c r="CD64" s="219">
        <v>26416.47</v>
      </c>
      <c r="CE64" s="219">
        <v>25263.49</v>
      </c>
      <c r="CF64" s="219">
        <v>52301.3</v>
      </c>
      <c r="CG64" s="219">
        <v>22066.31</v>
      </c>
      <c r="CH64" s="219">
        <v>13467.1</v>
      </c>
      <c r="CI64" s="219">
        <v>39459.68</v>
      </c>
      <c r="CJ64" s="219">
        <v>25269.05</v>
      </c>
      <c r="CK64" s="219">
        <v>24462.36</v>
      </c>
      <c r="CL64" s="219">
        <v>35510.5</v>
      </c>
      <c r="CM64" s="219">
        <v>0</v>
      </c>
      <c r="CN64" s="166">
        <v>-309305.44</v>
      </c>
      <c r="CP64" s="152" t="s">
        <v>24759</v>
      </c>
      <c r="CQ64" s="219">
        <v>7311.7</v>
      </c>
      <c r="CR64" s="219">
        <v>19778.009999999998</v>
      </c>
      <c r="CS64" s="219">
        <v>26711.89</v>
      </c>
      <c r="CT64" s="219">
        <v>3753.62</v>
      </c>
      <c r="CU64" s="219">
        <v>19991.45</v>
      </c>
      <c r="CV64" s="219">
        <v>12573.43</v>
      </c>
      <c r="CW64" s="219">
        <v>14537.59</v>
      </c>
      <c r="CX64" s="219">
        <v>14867.18</v>
      </c>
      <c r="CY64" s="219">
        <v>18397.71</v>
      </c>
      <c r="CZ64" s="219">
        <v>47039.3</v>
      </c>
      <c r="DA64" s="219">
        <v>116581.06</v>
      </c>
      <c r="DB64" s="219">
        <v>21369.01</v>
      </c>
      <c r="DC64" s="219">
        <v>0</v>
      </c>
      <c r="DD64" s="166">
        <v>-322911.95</v>
      </c>
      <c r="DF64" s="153" t="s">
        <v>24725</v>
      </c>
      <c r="DG64" s="217">
        <v>370195.01</v>
      </c>
      <c r="DH64" s="217">
        <v>289132.93</v>
      </c>
      <c r="DI64" s="217">
        <v>284405.21000000002</v>
      </c>
      <c r="DJ64" s="217">
        <v>270582.07</v>
      </c>
      <c r="DK64" s="217">
        <v>287156.11</v>
      </c>
      <c r="DL64" s="217">
        <v>260543.04</v>
      </c>
      <c r="DM64" s="217">
        <v>260765.08</v>
      </c>
      <c r="DN64" s="217">
        <v>286438.34000000003</v>
      </c>
      <c r="DO64" s="217">
        <v>249048.02</v>
      </c>
      <c r="DP64" s="217">
        <v>250730.23</v>
      </c>
      <c r="DQ64" s="217">
        <v>237429.04</v>
      </c>
      <c r="DR64" s="217">
        <v>427766.15</v>
      </c>
      <c r="DS64" s="164">
        <f t="shared" si="0"/>
        <v>3474191.23</v>
      </c>
    </row>
    <row r="65" spans="1:123">
      <c r="A65" s="154" t="s">
        <v>24763</v>
      </c>
      <c r="B65" s="165">
        <v>0</v>
      </c>
      <c r="C65" s="165">
        <v>0</v>
      </c>
      <c r="D65" s="165">
        <v>0</v>
      </c>
      <c r="E65" s="165">
        <v>155445.70000000001</v>
      </c>
      <c r="F65" s="165">
        <v>0</v>
      </c>
      <c r="BK65" s="154" t="s">
        <v>24764</v>
      </c>
      <c r="BL65" s="218">
        <v>0</v>
      </c>
      <c r="BM65" s="218">
        <v>0</v>
      </c>
      <c r="BN65" s="218">
        <v>0</v>
      </c>
      <c r="BO65" s="218">
        <v>10063.790000000001</v>
      </c>
      <c r="BP65" s="218">
        <v>99442.9</v>
      </c>
      <c r="BQ65" s="218">
        <v>36158.15</v>
      </c>
      <c r="BR65" s="218">
        <v>0</v>
      </c>
      <c r="BS65" s="218">
        <v>0</v>
      </c>
      <c r="BT65" s="218">
        <v>0</v>
      </c>
      <c r="BU65" s="218">
        <v>0</v>
      </c>
      <c r="BV65" s="218">
        <v>0</v>
      </c>
      <c r="BW65" s="218">
        <v>0</v>
      </c>
      <c r="BX65" s="165">
        <v>-145664.84</v>
      </c>
      <c r="BZ65" s="152" t="s">
        <v>24754</v>
      </c>
      <c r="CA65" s="219">
        <v>0</v>
      </c>
      <c r="CB65" s="219">
        <v>0</v>
      </c>
      <c r="CC65" s="219">
        <v>0</v>
      </c>
      <c r="CD65" s="219">
        <v>0</v>
      </c>
      <c r="CE65" s="219">
        <v>0</v>
      </c>
      <c r="CF65" s="219">
        <v>0</v>
      </c>
      <c r="CG65" s="219">
        <v>0</v>
      </c>
      <c r="CH65" s="219">
        <v>75162.880000000005</v>
      </c>
      <c r="CI65" s="219">
        <v>1744923.18</v>
      </c>
      <c r="CJ65" s="219">
        <v>127661.95</v>
      </c>
      <c r="CK65" s="219">
        <v>41680.6</v>
      </c>
      <c r="CL65" s="219">
        <v>5776</v>
      </c>
      <c r="CM65" s="219">
        <v>0</v>
      </c>
      <c r="CN65" s="166">
        <v>-1995204.61</v>
      </c>
      <c r="CP65" s="152" t="s">
        <v>24761</v>
      </c>
      <c r="CQ65" s="219">
        <v>0</v>
      </c>
      <c r="CR65" s="219">
        <v>0</v>
      </c>
      <c r="CS65" s="219">
        <v>0</v>
      </c>
      <c r="CT65" s="219">
        <v>0</v>
      </c>
      <c r="CU65" s="219">
        <v>62886.2</v>
      </c>
      <c r="CV65" s="219">
        <v>540626.80000000005</v>
      </c>
      <c r="CW65" s="219">
        <v>769809.17</v>
      </c>
      <c r="CX65" s="219">
        <v>1137862.6499999999</v>
      </c>
      <c r="CY65" s="219">
        <v>254031.48</v>
      </c>
      <c r="CZ65" s="219">
        <v>318192.65000000002</v>
      </c>
      <c r="DA65" s="219">
        <v>1640736.27</v>
      </c>
      <c r="DB65" s="219">
        <v>504354.77</v>
      </c>
      <c r="DC65" s="219">
        <v>0</v>
      </c>
      <c r="DD65" s="166">
        <v>-5228499.99</v>
      </c>
      <c r="DF65" s="154" t="s">
        <v>24728</v>
      </c>
      <c r="DG65" s="218">
        <v>0</v>
      </c>
      <c r="DH65" s="218">
        <v>0</v>
      </c>
      <c r="DI65" s="218">
        <v>112</v>
      </c>
      <c r="DJ65" s="218">
        <v>0</v>
      </c>
      <c r="DK65" s="218">
        <v>0</v>
      </c>
      <c r="DL65" s="218">
        <v>0</v>
      </c>
      <c r="DM65" s="218">
        <v>0</v>
      </c>
      <c r="DN65" s="218">
        <v>0</v>
      </c>
      <c r="DO65" s="218">
        <v>0</v>
      </c>
      <c r="DP65" s="218">
        <v>0</v>
      </c>
      <c r="DQ65" s="218">
        <v>357</v>
      </c>
      <c r="DR65" s="218">
        <v>0</v>
      </c>
      <c r="DS65" s="164">
        <f t="shared" si="0"/>
        <v>469</v>
      </c>
    </row>
    <row r="66" spans="1:123" ht="20.399999999999999">
      <c r="A66" s="167" t="s">
        <v>24754</v>
      </c>
      <c r="B66" s="166">
        <v>0</v>
      </c>
      <c r="C66" s="166">
        <v>0</v>
      </c>
      <c r="D66" s="166">
        <v>0</v>
      </c>
      <c r="E66" s="166">
        <v>155445.70000000001</v>
      </c>
      <c r="F66" s="166">
        <v>0</v>
      </c>
      <c r="BK66" s="152" t="s">
        <v>24765</v>
      </c>
      <c r="BL66" s="219">
        <v>0</v>
      </c>
      <c r="BM66" s="219">
        <v>0</v>
      </c>
      <c r="BN66" s="219">
        <v>0</v>
      </c>
      <c r="BO66" s="219">
        <v>10063.790000000001</v>
      </c>
      <c r="BP66" s="219">
        <v>99442.9</v>
      </c>
      <c r="BQ66" s="219">
        <v>36158.15</v>
      </c>
      <c r="BR66" s="219">
        <v>0</v>
      </c>
      <c r="BS66" s="219">
        <v>0</v>
      </c>
      <c r="BT66" s="219">
        <v>0</v>
      </c>
      <c r="BU66" s="219">
        <v>0</v>
      </c>
      <c r="BV66" s="219">
        <v>0</v>
      </c>
      <c r="BW66" s="219">
        <v>0</v>
      </c>
      <c r="BX66" s="166">
        <v>-145664.84</v>
      </c>
      <c r="BZ66" s="152" t="s">
        <v>24761</v>
      </c>
      <c r="CA66" s="219">
        <v>0</v>
      </c>
      <c r="CB66" s="219">
        <v>0</v>
      </c>
      <c r="CC66" s="219">
        <v>1560118.07</v>
      </c>
      <c r="CD66" s="219">
        <v>471534.87</v>
      </c>
      <c r="CE66" s="219">
        <v>1956777.67</v>
      </c>
      <c r="CF66" s="219">
        <v>3100267.63</v>
      </c>
      <c r="CG66" s="219">
        <v>1288553.18</v>
      </c>
      <c r="CH66" s="219">
        <v>1639414.09</v>
      </c>
      <c r="CI66" s="219">
        <v>882051.63</v>
      </c>
      <c r="CJ66" s="219">
        <v>929723.58</v>
      </c>
      <c r="CK66" s="219">
        <v>1804879.89</v>
      </c>
      <c r="CL66" s="219">
        <v>6408084.4400000004</v>
      </c>
      <c r="CM66" s="219">
        <v>0</v>
      </c>
      <c r="CN66" s="166">
        <v>-20041405.050000001</v>
      </c>
      <c r="CP66" s="152" t="s">
        <v>24731</v>
      </c>
      <c r="CQ66" s="219">
        <v>269565.64</v>
      </c>
      <c r="CR66" s="219">
        <v>259010.11</v>
      </c>
      <c r="CS66" s="219">
        <v>270619.40000000002</v>
      </c>
      <c r="CT66" s="219">
        <v>259938.2</v>
      </c>
      <c r="CU66" s="219">
        <v>264792.65000000002</v>
      </c>
      <c r="CV66" s="219">
        <v>258076.24</v>
      </c>
      <c r="CW66" s="219">
        <v>275452.76</v>
      </c>
      <c r="CX66" s="219">
        <v>319114.84000000003</v>
      </c>
      <c r="CY66" s="219">
        <v>273027.46999999997</v>
      </c>
      <c r="CZ66" s="219">
        <v>275544.28000000003</v>
      </c>
      <c r="DA66" s="219">
        <v>289822.07</v>
      </c>
      <c r="DB66" s="219">
        <v>384270.04</v>
      </c>
      <c r="DC66" s="219">
        <v>0</v>
      </c>
      <c r="DD66" s="166">
        <v>-3399233.7</v>
      </c>
      <c r="DF66" s="152" t="s">
        <v>24733</v>
      </c>
      <c r="DG66" s="219">
        <v>0</v>
      </c>
      <c r="DH66" s="219">
        <v>0</v>
      </c>
      <c r="DI66" s="219">
        <v>112</v>
      </c>
      <c r="DJ66" s="219">
        <v>0</v>
      </c>
      <c r="DK66" s="219">
        <v>0</v>
      </c>
      <c r="DL66" s="219">
        <v>0</v>
      </c>
      <c r="DM66" s="219">
        <v>0</v>
      </c>
      <c r="DN66" s="219">
        <v>0</v>
      </c>
      <c r="DO66" s="219">
        <v>0</v>
      </c>
      <c r="DP66" s="219">
        <v>0</v>
      </c>
      <c r="DQ66" s="219">
        <v>357</v>
      </c>
      <c r="DR66" s="219">
        <v>0</v>
      </c>
      <c r="DS66" s="164">
        <f t="shared" si="0"/>
        <v>469</v>
      </c>
    </row>
    <row r="67" spans="1:123" ht="20.399999999999999">
      <c r="A67" s="153" t="s">
        <v>24766</v>
      </c>
      <c r="B67" s="164">
        <v>1450180.06</v>
      </c>
      <c r="C67" s="164">
        <v>2652791.73</v>
      </c>
      <c r="D67" s="164">
        <v>2798584.32</v>
      </c>
      <c r="E67" s="164">
        <v>3218673.42</v>
      </c>
      <c r="F67" s="164">
        <v>2908091.23</v>
      </c>
      <c r="BK67" s="153" t="s">
        <v>24766</v>
      </c>
      <c r="BL67" s="217">
        <v>910527.07</v>
      </c>
      <c r="BM67" s="217">
        <v>1471968.64</v>
      </c>
      <c r="BN67" s="217">
        <v>1670772.08</v>
      </c>
      <c r="BO67" s="217">
        <v>1870960.96</v>
      </c>
      <c r="BP67" s="217">
        <v>3106676.53</v>
      </c>
      <c r="BQ67" s="217">
        <v>2522469.9</v>
      </c>
      <c r="BR67" s="217">
        <v>2016954.98</v>
      </c>
      <c r="BS67" s="217">
        <v>2231822.84</v>
      </c>
      <c r="BT67" s="217">
        <v>2203725.27</v>
      </c>
      <c r="BU67" s="217">
        <v>3595254.05</v>
      </c>
      <c r="BV67" s="217">
        <v>2401983.41</v>
      </c>
      <c r="BW67" s="217">
        <v>3913045.23</v>
      </c>
      <c r="BX67" s="164">
        <v>-27916160.960000001</v>
      </c>
      <c r="BZ67" s="152" t="s">
        <v>24731</v>
      </c>
      <c r="CA67" s="219">
        <v>292907.43</v>
      </c>
      <c r="CB67" s="219">
        <v>302625.65999999997</v>
      </c>
      <c r="CC67" s="219">
        <v>286778.92</v>
      </c>
      <c r="CD67" s="219">
        <v>275049.25</v>
      </c>
      <c r="CE67" s="219">
        <v>292486.88</v>
      </c>
      <c r="CF67" s="219">
        <v>289578.02</v>
      </c>
      <c r="CG67" s="219">
        <v>312269.53000000003</v>
      </c>
      <c r="CH67" s="219">
        <v>283404.7</v>
      </c>
      <c r="CI67" s="219">
        <v>292569.43</v>
      </c>
      <c r="CJ67" s="219">
        <v>289747.31</v>
      </c>
      <c r="CK67" s="219">
        <v>292370.65999999997</v>
      </c>
      <c r="CL67" s="219">
        <v>401619.36</v>
      </c>
      <c r="CM67" s="219">
        <v>0</v>
      </c>
      <c r="CN67" s="166">
        <v>-3611407.15</v>
      </c>
      <c r="CP67" s="152" t="s">
        <v>24762</v>
      </c>
      <c r="CQ67" s="219">
        <v>0</v>
      </c>
      <c r="CR67" s="219">
        <v>24124.89</v>
      </c>
      <c r="CS67" s="219">
        <v>63370.98</v>
      </c>
      <c r="CT67" s="219">
        <v>60364.19</v>
      </c>
      <c r="CU67" s="219">
        <v>77274.3</v>
      </c>
      <c r="CV67" s="219">
        <v>605681.23</v>
      </c>
      <c r="CW67" s="219">
        <v>49178.65</v>
      </c>
      <c r="CX67" s="219">
        <v>4778.5</v>
      </c>
      <c r="CY67" s="219">
        <v>0</v>
      </c>
      <c r="CZ67" s="219">
        <v>0</v>
      </c>
      <c r="DA67" s="219">
        <v>0</v>
      </c>
      <c r="DB67" s="219">
        <v>4819.5600000000004</v>
      </c>
      <c r="DC67" s="219">
        <v>0</v>
      </c>
      <c r="DD67" s="166">
        <v>-889592.3</v>
      </c>
      <c r="DF67" s="154" t="s">
        <v>24767</v>
      </c>
      <c r="DG67" s="218">
        <v>370195.01</v>
      </c>
      <c r="DH67" s="218">
        <v>289132.93</v>
      </c>
      <c r="DI67" s="218">
        <v>284293.21000000002</v>
      </c>
      <c r="DJ67" s="218">
        <v>270582.07</v>
      </c>
      <c r="DK67" s="218">
        <v>287156.11</v>
      </c>
      <c r="DL67" s="218">
        <v>260543.04</v>
      </c>
      <c r="DM67" s="218">
        <v>260765.08</v>
      </c>
      <c r="DN67" s="218">
        <v>286438.34000000003</v>
      </c>
      <c r="DO67" s="218">
        <v>249048.02</v>
      </c>
      <c r="DP67" s="218">
        <v>250730.23</v>
      </c>
      <c r="DQ67" s="218">
        <v>237072.04</v>
      </c>
      <c r="DR67" s="218">
        <v>427766.15</v>
      </c>
      <c r="DS67" s="164">
        <f t="shared" si="0"/>
        <v>3473722.23</v>
      </c>
    </row>
    <row r="68" spans="1:123" ht="20.399999999999999">
      <c r="A68" s="154" t="s">
        <v>24728</v>
      </c>
      <c r="B68" s="165">
        <v>1446347.42</v>
      </c>
      <c r="C68" s="165">
        <v>2388745.65</v>
      </c>
      <c r="D68" s="165">
        <v>2515017.4</v>
      </c>
      <c r="E68" s="165">
        <v>2929332.52</v>
      </c>
      <c r="F68" s="165">
        <v>2626016.3199999998</v>
      </c>
      <c r="BK68" s="154" t="s">
        <v>24728</v>
      </c>
      <c r="BL68" s="218">
        <v>910527.07</v>
      </c>
      <c r="BM68" s="218">
        <v>1471968.64</v>
      </c>
      <c r="BN68" s="218">
        <v>1670772.08</v>
      </c>
      <c r="BO68" s="218">
        <v>1870960.96</v>
      </c>
      <c r="BP68" s="218">
        <v>3106676.53</v>
      </c>
      <c r="BQ68" s="218">
        <v>2522469.9</v>
      </c>
      <c r="BR68" s="218">
        <v>2016954.98</v>
      </c>
      <c r="BS68" s="218">
        <v>2231822.84</v>
      </c>
      <c r="BT68" s="218">
        <v>2203725.27</v>
      </c>
      <c r="BU68" s="218">
        <v>3595254.05</v>
      </c>
      <c r="BV68" s="218">
        <v>2401983.41</v>
      </c>
      <c r="BW68" s="218">
        <v>3913045.23</v>
      </c>
      <c r="BX68" s="165">
        <v>-27916160.960000001</v>
      </c>
      <c r="BZ68" s="152" t="s">
        <v>24762</v>
      </c>
      <c r="CA68" s="219">
        <v>0</v>
      </c>
      <c r="CB68" s="219">
        <v>0</v>
      </c>
      <c r="CC68" s="219">
        <v>0</v>
      </c>
      <c r="CD68" s="219">
        <v>0</v>
      </c>
      <c r="CE68" s="219">
        <v>0</v>
      </c>
      <c r="CF68" s="219">
        <v>0</v>
      </c>
      <c r="CG68" s="219">
        <v>2394</v>
      </c>
      <c r="CH68" s="219">
        <v>0</v>
      </c>
      <c r="CI68" s="219">
        <v>0</v>
      </c>
      <c r="CJ68" s="219">
        <v>0</v>
      </c>
      <c r="CK68" s="219">
        <v>0</v>
      </c>
      <c r="CL68" s="219">
        <v>0</v>
      </c>
      <c r="CM68" s="219">
        <v>0</v>
      </c>
      <c r="CN68" s="166">
        <v>-2394</v>
      </c>
      <c r="CP68" s="153" t="s">
        <v>24766</v>
      </c>
      <c r="CQ68" s="217">
        <v>939455.9</v>
      </c>
      <c r="CR68" s="217">
        <v>1366168.23</v>
      </c>
      <c r="CS68" s="217">
        <v>1593476.27</v>
      </c>
      <c r="CT68" s="217">
        <v>1838745.58</v>
      </c>
      <c r="CU68" s="217">
        <v>3046307.78</v>
      </c>
      <c r="CV68" s="217">
        <v>1788023.28</v>
      </c>
      <c r="CW68" s="217">
        <v>1674435.93</v>
      </c>
      <c r="CX68" s="217">
        <v>1680686.0800000001</v>
      </c>
      <c r="CY68" s="217">
        <v>1395376.12</v>
      </c>
      <c r="CZ68" s="217">
        <v>1692546.81</v>
      </c>
      <c r="DA68" s="217">
        <v>1540187.8</v>
      </c>
      <c r="DB68" s="217">
        <v>4066895.05</v>
      </c>
      <c r="DC68" s="217">
        <v>0</v>
      </c>
      <c r="DD68" s="164">
        <v>-22622304.829999998</v>
      </c>
      <c r="DF68" s="152" t="s">
        <v>24759</v>
      </c>
      <c r="DG68" s="219">
        <v>15137.32</v>
      </c>
      <c r="DH68" s="219">
        <v>28258.99</v>
      </c>
      <c r="DI68" s="219">
        <v>36275.1</v>
      </c>
      <c r="DJ68" s="219">
        <v>33688.949999999997</v>
      </c>
      <c r="DK68" s="219">
        <v>32590.11</v>
      </c>
      <c r="DL68" s="219">
        <v>34748.97</v>
      </c>
      <c r="DM68" s="219">
        <v>36397.15</v>
      </c>
      <c r="DN68" s="219">
        <v>40705.43</v>
      </c>
      <c r="DO68" s="219">
        <v>30588.82</v>
      </c>
      <c r="DP68" s="219">
        <v>33413.07</v>
      </c>
      <c r="DQ68" s="219">
        <v>22595.39</v>
      </c>
      <c r="DR68" s="219">
        <v>52514.45</v>
      </c>
      <c r="DS68" s="164">
        <f t="shared" si="0"/>
        <v>396913.75</v>
      </c>
    </row>
    <row r="69" spans="1:123" ht="20.399999999999999">
      <c r="A69" s="152" t="s">
        <v>24731</v>
      </c>
      <c r="B69" s="166">
        <v>1414094.18</v>
      </c>
      <c r="C69" s="166">
        <v>1281986.23</v>
      </c>
      <c r="D69" s="166">
        <v>1507769.19</v>
      </c>
      <c r="E69" s="166">
        <v>1295607.96</v>
      </c>
      <c r="F69" s="166">
        <v>1206543.94</v>
      </c>
      <c r="BK69" s="152" t="s">
        <v>24731</v>
      </c>
      <c r="BL69" s="219">
        <v>885328.1</v>
      </c>
      <c r="BM69" s="219">
        <v>953611.49</v>
      </c>
      <c r="BN69" s="219">
        <v>791059.72</v>
      </c>
      <c r="BO69" s="219">
        <v>942655.14</v>
      </c>
      <c r="BP69" s="219">
        <v>969971.69</v>
      </c>
      <c r="BQ69" s="219">
        <v>1093221.54</v>
      </c>
      <c r="BR69" s="219">
        <v>1068314.57</v>
      </c>
      <c r="BS69" s="219">
        <v>1098789.46</v>
      </c>
      <c r="BT69" s="219">
        <v>1157585.8899999999</v>
      </c>
      <c r="BU69" s="219">
        <v>1113041.23</v>
      </c>
      <c r="BV69" s="219">
        <v>1077228.94</v>
      </c>
      <c r="BW69" s="219">
        <v>1705559.85</v>
      </c>
      <c r="BX69" s="166">
        <v>-12856367.619999999</v>
      </c>
      <c r="BZ69" s="153" t="s">
        <v>24766</v>
      </c>
      <c r="CA69" s="217">
        <v>920876.53</v>
      </c>
      <c r="CB69" s="217">
        <v>1506000.54</v>
      </c>
      <c r="CC69" s="217">
        <v>1902246.97</v>
      </c>
      <c r="CD69" s="217">
        <v>1554354.54</v>
      </c>
      <c r="CE69" s="217">
        <v>2013204</v>
      </c>
      <c r="CF69" s="217">
        <v>1486377.51</v>
      </c>
      <c r="CG69" s="217">
        <v>3013052.08</v>
      </c>
      <c r="CH69" s="217">
        <v>1974798.04</v>
      </c>
      <c r="CI69" s="217">
        <v>1696932.43</v>
      </c>
      <c r="CJ69" s="217">
        <v>2107715.39</v>
      </c>
      <c r="CK69" s="217">
        <v>1623806.35</v>
      </c>
      <c r="CL69" s="217">
        <v>3210384.06</v>
      </c>
      <c r="CM69" s="217">
        <v>0</v>
      </c>
      <c r="CN69" s="164">
        <v>-23009748.440000001</v>
      </c>
      <c r="CP69" s="154" t="s">
        <v>24728</v>
      </c>
      <c r="CQ69" s="218">
        <v>939455.9</v>
      </c>
      <c r="CR69" s="218">
        <v>1366168.23</v>
      </c>
      <c r="CS69" s="218">
        <v>1593476.27</v>
      </c>
      <c r="CT69" s="218">
        <v>1838745.58</v>
      </c>
      <c r="CU69" s="218">
        <v>3046307.78</v>
      </c>
      <c r="CV69" s="218">
        <v>1788023.28</v>
      </c>
      <c r="CW69" s="218">
        <v>1674435.93</v>
      </c>
      <c r="CX69" s="218">
        <v>1680686.0800000001</v>
      </c>
      <c r="CY69" s="218">
        <v>1395376.12</v>
      </c>
      <c r="CZ69" s="218">
        <v>1692546.81</v>
      </c>
      <c r="DA69" s="218">
        <v>1540187.8</v>
      </c>
      <c r="DB69" s="218">
        <v>4066895.05</v>
      </c>
      <c r="DC69" s="218">
        <v>0</v>
      </c>
      <c r="DD69" s="165">
        <v>-22622304.829999998</v>
      </c>
      <c r="DF69" s="152" t="s">
        <v>24731</v>
      </c>
      <c r="DG69" s="219">
        <v>355057.69</v>
      </c>
      <c r="DH69" s="219">
        <v>260873.94</v>
      </c>
      <c r="DI69" s="219">
        <v>248018.11</v>
      </c>
      <c r="DJ69" s="219">
        <v>236893.12</v>
      </c>
      <c r="DK69" s="219">
        <v>254566</v>
      </c>
      <c r="DL69" s="219">
        <v>225794.07</v>
      </c>
      <c r="DM69" s="219">
        <v>224367.93</v>
      </c>
      <c r="DN69" s="219">
        <v>245732.91</v>
      </c>
      <c r="DO69" s="219">
        <v>218459.2</v>
      </c>
      <c r="DP69" s="219">
        <v>217317.16</v>
      </c>
      <c r="DQ69" s="219">
        <v>214476.65</v>
      </c>
      <c r="DR69" s="219">
        <v>375251.7</v>
      </c>
      <c r="DS69" s="164">
        <f t="shared" si="0"/>
        <v>3076808.48</v>
      </c>
    </row>
    <row r="70" spans="1:123" ht="20.399999999999999">
      <c r="A70" s="152" t="s">
        <v>24733</v>
      </c>
      <c r="B70" s="166">
        <v>32253.24</v>
      </c>
      <c r="C70" s="166">
        <v>546202.36</v>
      </c>
      <c r="D70" s="166">
        <v>270266.34000000003</v>
      </c>
      <c r="E70" s="166">
        <v>687709.62</v>
      </c>
      <c r="F70" s="166">
        <v>529502.91</v>
      </c>
      <c r="BK70" s="152" t="s">
        <v>24733</v>
      </c>
      <c r="BL70" s="219">
        <v>23198.97</v>
      </c>
      <c r="BM70" s="219">
        <v>147908.60999999999</v>
      </c>
      <c r="BN70" s="219">
        <v>214906.99</v>
      </c>
      <c r="BO70" s="219">
        <v>182658.15</v>
      </c>
      <c r="BP70" s="219">
        <v>459134.37</v>
      </c>
      <c r="BQ70" s="219">
        <v>465371.63</v>
      </c>
      <c r="BR70" s="219">
        <v>220827.09</v>
      </c>
      <c r="BS70" s="219">
        <v>323307.67</v>
      </c>
      <c r="BT70" s="219">
        <v>175117.76</v>
      </c>
      <c r="BU70" s="219">
        <v>798776.71</v>
      </c>
      <c r="BV70" s="219">
        <v>181692.41</v>
      </c>
      <c r="BW70" s="219">
        <v>581090.19999999995</v>
      </c>
      <c r="BX70" s="166">
        <v>-3773990.56</v>
      </c>
      <c r="BZ70" s="154" t="s">
        <v>24728</v>
      </c>
      <c r="CA70" s="218">
        <v>920876.53</v>
      </c>
      <c r="CB70" s="218">
        <v>1506000.54</v>
      </c>
      <c r="CC70" s="218">
        <v>1902246.97</v>
      </c>
      <c r="CD70" s="218">
        <v>1554354.54</v>
      </c>
      <c r="CE70" s="218">
        <v>2013204</v>
      </c>
      <c r="CF70" s="218">
        <v>1486377.51</v>
      </c>
      <c r="CG70" s="218">
        <v>3013052.08</v>
      </c>
      <c r="CH70" s="218">
        <v>1974798.04</v>
      </c>
      <c r="CI70" s="218">
        <v>1696932.43</v>
      </c>
      <c r="CJ70" s="218">
        <v>2107715.39</v>
      </c>
      <c r="CK70" s="218">
        <v>1623806.35</v>
      </c>
      <c r="CL70" s="218">
        <v>3210384.06</v>
      </c>
      <c r="CM70" s="218">
        <v>0</v>
      </c>
      <c r="CN70" s="165">
        <v>-23009748.440000001</v>
      </c>
      <c r="CP70" s="152" t="s">
        <v>24731</v>
      </c>
      <c r="CQ70" s="219">
        <v>906176.38</v>
      </c>
      <c r="CR70" s="219">
        <v>861880.62</v>
      </c>
      <c r="CS70" s="219">
        <v>842710.18</v>
      </c>
      <c r="CT70" s="219">
        <v>835209.59</v>
      </c>
      <c r="CU70" s="219">
        <v>841214.51</v>
      </c>
      <c r="CV70" s="219">
        <v>841415.31</v>
      </c>
      <c r="CW70" s="219">
        <v>835205.1</v>
      </c>
      <c r="CX70" s="219">
        <v>836649.61</v>
      </c>
      <c r="CY70" s="219">
        <v>869606</v>
      </c>
      <c r="CZ70" s="219">
        <v>904487.79</v>
      </c>
      <c r="DA70" s="219">
        <v>830635.52000000002</v>
      </c>
      <c r="DB70" s="219">
        <v>1180708.06</v>
      </c>
      <c r="DC70" s="219">
        <v>0</v>
      </c>
      <c r="DD70" s="166">
        <v>-10585898.67</v>
      </c>
      <c r="DF70" s="153" t="s">
        <v>24735</v>
      </c>
      <c r="DG70" s="217">
        <v>626774.14</v>
      </c>
      <c r="DH70" s="217">
        <v>1079265</v>
      </c>
      <c r="DI70" s="217">
        <v>794547.62</v>
      </c>
      <c r="DJ70" s="217">
        <v>1234608.7</v>
      </c>
      <c r="DK70" s="217">
        <v>1094767.92</v>
      </c>
      <c r="DL70" s="217">
        <v>1015489.03</v>
      </c>
      <c r="DM70" s="217">
        <v>1185101.3899999999</v>
      </c>
      <c r="DN70" s="217">
        <v>1088768.8799999999</v>
      </c>
      <c r="DO70" s="217">
        <v>1475574.19</v>
      </c>
      <c r="DP70" s="217">
        <v>1761829.46</v>
      </c>
      <c r="DQ70" s="217">
        <v>1098120.93</v>
      </c>
      <c r="DR70" s="217">
        <v>3106977.92</v>
      </c>
      <c r="DS70" s="164">
        <f t="shared" si="0"/>
        <v>15561825.179999998</v>
      </c>
    </row>
    <row r="71" spans="1:123" ht="20.399999999999999">
      <c r="A71" s="152" t="s">
        <v>24768</v>
      </c>
      <c r="B71" s="166">
        <v>0</v>
      </c>
      <c r="C71" s="166">
        <v>560557.06000000006</v>
      </c>
      <c r="D71" s="166">
        <v>736981.87</v>
      </c>
      <c r="E71" s="166">
        <v>946014.94</v>
      </c>
      <c r="F71" s="166">
        <v>889969.47</v>
      </c>
      <c r="BK71" s="152" t="s">
        <v>24768</v>
      </c>
      <c r="BL71" s="219">
        <v>2000</v>
      </c>
      <c r="BM71" s="219">
        <v>370448.54</v>
      </c>
      <c r="BN71" s="219">
        <v>664805.37</v>
      </c>
      <c r="BO71" s="219">
        <v>745647.67</v>
      </c>
      <c r="BP71" s="219">
        <v>1677570.47</v>
      </c>
      <c r="BQ71" s="219">
        <v>963876.73</v>
      </c>
      <c r="BR71" s="219">
        <v>727813.32</v>
      </c>
      <c r="BS71" s="219">
        <v>809725.71</v>
      </c>
      <c r="BT71" s="219">
        <v>871021.62</v>
      </c>
      <c r="BU71" s="219">
        <v>1683436.11</v>
      </c>
      <c r="BV71" s="219">
        <v>1143062.06</v>
      </c>
      <c r="BW71" s="219">
        <v>1626395.18</v>
      </c>
      <c r="BX71" s="166">
        <v>-11285802.779999999</v>
      </c>
      <c r="BZ71" s="152" t="s">
        <v>24731</v>
      </c>
      <c r="CA71" s="219">
        <v>898233.71</v>
      </c>
      <c r="CB71" s="219">
        <v>866543.49</v>
      </c>
      <c r="CC71" s="219">
        <v>924190</v>
      </c>
      <c r="CD71" s="219">
        <v>839464.16</v>
      </c>
      <c r="CE71" s="219">
        <v>847757.6</v>
      </c>
      <c r="CF71" s="219">
        <v>843040.09</v>
      </c>
      <c r="CG71" s="219">
        <v>917338.54</v>
      </c>
      <c r="CH71" s="219">
        <v>825217.36</v>
      </c>
      <c r="CI71" s="219">
        <v>844294.77</v>
      </c>
      <c r="CJ71" s="219">
        <v>864005.4</v>
      </c>
      <c r="CK71" s="219">
        <v>726211.95</v>
      </c>
      <c r="CL71" s="219">
        <v>1148823.78</v>
      </c>
      <c r="CM71" s="219">
        <v>0</v>
      </c>
      <c r="CN71" s="166">
        <v>-10545120.85</v>
      </c>
      <c r="CP71" s="152" t="s">
        <v>24733</v>
      </c>
      <c r="CQ71" s="219">
        <v>16088.1</v>
      </c>
      <c r="CR71" s="219">
        <v>90115.01</v>
      </c>
      <c r="CS71" s="219">
        <v>139833.5</v>
      </c>
      <c r="CT71" s="219">
        <v>112624.31</v>
      </c>
      <c r="CU71" s="219">
        <v>114794.1</v>
      </c>
      <c r="CV71" s="219">
        <v>89003.92</v>
      </c>
      <c r="CW71" s="219">
        <v>86056.2</v>
      </c>
      <c r="CX71" s="219">
        <v>111791.18</v>
      </c>
      <c r="CY71" s="219">
        <v>103632.87</v>
      </c>
      <c r="CZ71" s="219">
        <v>124822</v>
      </c>
      <c r="DA71" s="219">
        <v>128871.89</v>
      </c>
      <c r="DB71" s="219">
        <v>156385.98000000001</v>
      </c>
      <c r="DC71" s="219">
        <v>0</v>
      </c>
      <c r="DD71" s="166">
        <v>-1274019.06</v>
      </c>
      <c r="DF71" s="154" t="s">
        <v>24769</v>
      </c>
      <c r="DG71" s="218">
        <v>626774.14</v>
      </c>
      <c r="DH71" s="218">
        <v>1079265</v>
      </c>
      <c r="DI71" s="218">
        <v>794547.62</v>
      </c>
      <c r="DJ71" s="218">
        <v>1234608.7</v>
      </c>
      <c r="DK71" s="218">
        <v>1094767.92</v>
      </c>
      <c r="DL71" s="218">
        <v>1015489.03</v>
      </c>
      <c r="DM71" s="218">
        <v>1185101.3899999999</v>
      </c>
      <c r="DN71" s="218">
        <v>1088768.8799999999</v>
      </c>
      <c r="DO71" s="218">
        <v>1475574.19</v>
      </c>
      <c r="DP71" s="218">
        <v>1761829.46</v>
      </c>
      <c r="DQ71" s="218">
        <v>1098120.93</v>
      </c>
      <c r="DR71" s="218">
        <v>3106977.92</v>
      </c>
      <c r="DS71" s="164">
        <f t="shared" si="0"/>
        <v>15561825.179999998</v>
      </c>
    </row>
    <row r="72" spans="1:123" ht="20.399999999999999">
      <c r="A72" s="154" t="s">
        <v>24770</v>
      </c>
      <c r="B72" s="165">
        <v>3832.64</v>
      </c>
      <c r="C72" s="165">
        <v>264046.08000000002</v>
      </c>
      <c r="D72" s="165">
        <v>283566.92</v>
      </c>
      <c r="E72" s="165">
        <v>289340.90000000002</v>
      </c>
      <c r="F72" s="165">
        <v>282074.90999999997</v>
      </c>
      <c r="BK72" s="153" t="s">
        <v>24771</v>
      </c>
      <c r="BL72" s="217">
        <v>783597.46</v>
      </c>
      <c r="BM72" s="217">
        <v>745777.26</v>
      </c>
      <c r="BN72" s="217">
        <v>1288185</v>
      </c>
      <c r="BO72" s="217">
        <v>1165124.32</v>
      </c>
      <c r="BP72" s="217">
        <v>854392.14</v>
      </c>
      <c r="BQ72" s="217">
        <v>986580.81</v>
      </c>
      <c r="BR72" s="217">
        <v>998204.36</v>
      </c>
      <c r="BS72" s="217">
        <v>1147475.55</v>
      </c>
      <c r="BT72" s="217">
        <v>906722.24</v>
      </c>
      <c r="BU72" s="217">
        <v>860802.36</v>
      </c>
      <c r="BV72" s="217">
        <v>1033446.9</v>
      </c>
      <c r="BW72" s="217">
        <v>1202679.56</v>
      </c>
      <c r="BX72" s="164">
        <v>-11972987.960000001</v>
      </c>
      <c r="BZ72" s="152" t="s">
        <v>24733</v>
      </c>
      <c r="CA72" s="219">
        <v>22642.82</v>
      </c>
      <c r="CB72" s="219">
        <v>100470.51</v>
      </c>
      <c r="CC72" s="219">
        <v>110044.12</v>
      </c>
      <c r="CD72" s="219">
        <v>136458.59</v>
      </c>
      <c r="CE72" s="219">
        <v>104063.48</v>
      </c>
      <c r="CF72" s="219">
        <v>147972.04999999999</v>
      </c>
      <c r="CG72" s="219">
        <v>186145.08</v>
      </c>
      <c r="CH72" s="219">
        <v>171925.37</v>
      </c>
      <c r="CI72" s="219">
        <v>142378.32</v>
      </c>
      <c r="CJ72" s="219">
        <v>220122.33</v>
      </c>
      <c r="CK72" s="219">
        <v>276058.09000000003</v>
      </c>
      <c r="CL72" s="219">
        <v>206523.54</v>
      </c>
      <c r="CM72" s="219">
        <v>0</v>
      </c>
      <c r="CN72" s="166">
        <v>-1824804.3</v>
      </c>
      <c r="CP72" s="152" t="s">
        <v>24768</v>
      </c>
      <c r="CQ72" s="219">
        <v>17191.419999999998</v>
      </c>
      <c r="CR72" s="219">
        <v>414172.6</v>
      </c>
      <c r="CS72" s="219">
        <v>610932.59</v>
      </c>
      <c r="CT72" s="219">
        <v>890911.68</v>
      </c>
      <c r="CU72" s="219">
        <v>2090299.17</v>
      </c>
      <c r="CV72" s="219">
        <v>857604.05</v>
      </c>
      <c r="CW72" s="219">
        <v>753174.63</v>
      </c>
      <c r="CX72" s="219">
        <v>732245.29</v>
      </c>
      <c r="CY72" s="219">
        <v>422137.25</v>
      </c>
      <c r="CZ72" s="219">
        <v>663237.02</v>
      </c>
      <c r="DA72" s="219">
        <v>580680.39</v>
      </c>
      <c r="DB72" s="219">
        <v>2729801.01</v>
      </c>
      <c r="DC72" s="219">
        <v>0</v>
      </c>
      <c r="DD72" s="166">
        <v>-10762387.1</v>
      </c>
      <c r="DF72" s="152" t="s">
        <v>24759</v>
      </c>
      <c r="DG72" s="219">
        <v>80446.25</v>
      </c>
      <c r="DH72" s="219">
        <v>208352.61</v>
      </c>
      <c r="DI72" s="219">
        <v>159547.59</v>
      </c>
      <c r="DJ72" s="219">
        <v>273965.34999999998</v>
      </c>
      <c r="DK72" s="219">
        <v>243126.27</v>
      </c>
      <c r="DL72" s="219">
        <v>240552.25</v>
      </c>
      <c r="DM72" s="219">
        <v>287775.40999999997</v>
      </c>
      <c r="DN72" s="219">
        <v>325904.93</v>
      </c>
      <c r="DO72" s="219">
        <v>627642.46</v>
      </c>
      <c r="DP72" s="219">
        <v>287199.61</v>
      </c>
      <c r="DQ72" s="219">
        <v>274856.40999999997</v>
      </c>
      <c r="DR72" s="219">
        <v>259063.15</v>
      </c>
      <c r="DS72" s="164">
        <f t="shared" ref="DS72:DS135" si="1">+SUM(DG72:DR72)</f>
        <v>3268432.2899999996</v>
      </c>
    </row>
    <row r="73" spans="1:123" ht="20.399999999999999">
      <c r="A73" s="167" t="s">
        <v>24772</v>
      </c>
      <c r="B73" s="166">
        <v>3832.64</v>
      </c>
      <c r="C73" s="166">
        <v>264046.08000000002</v>
      </c>
      <c r="D73" s="166">
        <v>283566.92</v>
      </c>
      <c r="E73" s="166">
        <v>289340.90000000002</v>
      </c>
      <c r="F73" s="166">
        <v>282074.90999999997</v>
      </c>
      <c r="BK73" s="154" t="s">
        <v>24773</v>
      </c>
      <c r="BL73" s="218">
        <v>7130.77</v>
      </c>
      <c r="BM73" s="218">
        <v>6822.43</v>
      </c>
      <c r="BN73" s="218">
        <v>7847.87</v>
      </c>
      <c r="BO73" s="218">
        <v>6883.58</v>
      </c>
      <c r="BP73" s="218">
        <v>6822.43</v>
      </c>
      <c r="BQ73" s="218">
        <v>9851.84</v>
      </c>
      <c r="BR73" s="218">
        <v>8277.73</v>
      </c>
      <c r="BS73" s="218">
        <v>6822.43</v>
      </c>
      <c r="BT73" s="218">
        <v>6822.43</v>
      </c>
      <c r="BU73" s="218">
        <v>7568.47</v>
      </c>
      <c r="BV73" s="218">
        <v>6822.43</v>
      </c>
      <c r="BW73" s="218">
        <v>10327.52</v>
      </c>
      <c r="BX73" s="165">
        <v>-91999.93</v>
      </c>
      <c r="BZ73" s="152" t="s">
        <v>24768</v>
      </c>
      <c r="CA73" s="219">
        <v>0</v>
      </c>
      <c r="CB73" s="219">
        <v>538986.54</v>
      </c>
      <c r="CC73" s="219">
        <v>868012.85</v>
      </c>
      <c r="CD73" s="219">
        <v>578431.79</v>
      </c>
      <c r="CE73" s="219">
        <v>1061382.92</v>
      </c>
      <c r="CF73" s="219">
        <v>495365.37</v>
      </c>
      <c r="CG73" s="219">
        <v>1909568.46</v>
      </c>
      <c r="CH73" s="219">
        <v>977655.31</v>
      </c>
      <c r="CI73" s="219">
        <v>710259.34</v>
      </c>
      <c r="CJ73" s="219">
        <v>1023587.66</v>
      </c>
      <c r="CK73" s="219">
        <v>621536.31000000006</v>
      </c>
      <c r="CL73" s="219">
        <v>1855036.74</v>
      </c>
      <c r="CM73" s="219">
        <v>0</v>
      </c>
      <c r="CN73" s="166">
        <v>-10639823.289999999</v>
      </c>
      <c r="CP73" s="153" t="s">
        <v>24771</v>
      </c>
      <c r="CQ73" s="217">
        <v>843672.14</v>
      </c>
      <c r="CR73" s="217">
        <v>1021478.42</v>
      </c>
      <c r="CS73" s="217">
        <v>1119996.1399999999</v>
      </c>
      <c r="CT73" s="217">
        <v>1179939.58</v>
      </c>
      <c r="CU73" s="217">
        <v>998139.73</v>
      </c>
      <c r="CV73" s="217">
        <v>997441.59</v>
      </c>
      <c r="CW73" s="217">
        <v>1171354.1499999999</v>
      </c>
      <c r="CX73" s="217">
        <v>986986</v>
      </c>
      <c r="CY73" s="217">
        <v>933940.83</v>
      </c>
      <c r="CZ73" s="217">
        <v>1336465</v>
      </c>
      <c r="DA73" s="217">
        <v>1260462.5900000001</v>
      </c>
      <c r="DB73" s="217">
        <v>1556762.42</v>
      </c>
      <c r="DC73" s="217">
        <v>0</v>
      </c>
      <c r="DD73" s="164">
        <v>-13406638.59</v>
      </c>
      <c r="DF73" s="152" t="s">
        <v>24736</v>
      </c>
      <c r="DG73" s="219">
        <v>25116.5</v>
      </c>
      <c r="DH73" s="219">
        <v>269992.37</v>
      </c>
      <c r="DI73" s="219">
        <v>78688.69</v>
      </c>
      <c r="DJ73" s="219">
        <v>330071.53000000003</v>
      </c>
      <c r="DK73" s="219">
        <v>192520.05</v>
      </c>
      <c r="DL73" s="219">
        <v>84819.34</v>
      </c>
      <c r="DM73" s="219">
        <v>205590.66</v>
      </c>
      <c r="DN73" s="219">
        <v>65433.95</v>
      </c>
      <c r="DO73" s="219">
        <v>155105.79999999999</v>
      </c>
      <c r="DP73" s="219">
        <v>758388.63</v>
      </c>
      <c r="DQ73" s="219">
        <v>135303.96</v>
      </c>
      <c r="DR73" s="219">
        <v>1787702.13</v>
      </c>
      <c r="DS73" s="164">
        <f t="shared" si="1"/>
        <v>4088733.61</v>
      </c>
    </row>
    <row r="74" spans="1:123">
      <c r="A74" s="153" t="s">
        <v>24771</v>
      </c>
      <c r="B74" s="164">
        <v>1181328.94</v>
      </c>
      <c r="C74" s="164">
        <v>1714867.48</v>
      </c>
      <c r="D74" s="164">
        <v>850549.37</v>
      </c>
      <c r="E74" s="164">
        <v>1215113.8500000001</v>
      </c>
      <c r="F74" s="164">
        <v>843198.64</v>
      </c>
      <c r="BK74" s="152" t="s">
        <v>24774</v>
      </c>
      <c r="BL74" s="219">
        <v>7130.77</v>
      </c>
      <c r="BM74" s="219">
        <v>6822.43</v>
      </c>
      <c r="BN74" s="219">
        <v>7847.87</v>
      </c>
      <c r="BO74" s="219">
        <v>6883.58</v>
      </c>
      <c r="BP74" s="219">
        <v>6822.43</v>
      </c>
      <c r="BQ74" s="219">
        <v>9851.84</v>
      </c>
      <c r="BR74" s="219">
        <v>8277.73</v>
      </c>
      <c r="BS74" s="219">
        <v>6822.43</v>
      </c>
      <c r="BT74" s="219">
        <v>6822.43</v>
      </c>
      <c r="BU74" s="219">
        <v>7568.47</v>
      </c>
      <c r="BV74" s="219">
        <v>6822.43</v>
      </c>
      <c r="BW74" s="219">
        <v>10327.52</v>
      </c>
      <c r="BX74" s="166">
        <v>-91999.93</v>
      </c>
      <c r="BZ74" s="153" t="s">
        <v>24771</v>
      </c>
      <c r="CA74" s="217">
        <v>548148.72</v>
      </c>
      <c r="CB74" s="217">
        <v>540056.87</v>
      </c>
      <c r="CC74" s="217">
        <v>926632.6</v>
      </c>
      <c r="CD74" s="217">
        <v>1501826.49</v>
      </c>
      <c r="CE74" s="217">
        <v>700277.69</v>
      </c>
      <c r="CF74" s="217">
        <v>671144.35</v>
      </c>
      <c r="CG74" s="217">
        <v>976492.05</v>
      </c>
      <c r="CH74" s="217">
        <v>672249.56</v>
      </c>
      <c r="CI74" s="217">
        <v>734558.29</v>
      </c>
      <c r="CJ74" s="217">
        <v>970382.25</v>
      </c>
      <c r="CK74" s="217">
        <v>900599.23</v>
      </c>
      <c r="CL74" s="217">
        <v>1395568.27</v>
      </c>
      <c r="CM74" s="217">
        <v>0</v>
      </c>
      <c r="CN74" s="164">
        <v>-10537936.369999999</v>
      </c>
      <c r="CP74" s="154" t="s">
        <v>24773</v>
      </c>
      <c r="CQ74" s="218">
        <v>381741.17</v>
      </c>
      <c r="CR74" s="218">
        <v>436748.93</v>
      </c>
      <c r="CS74" s="218">
        <v>467511.83</v>
      </c>
      <c r="CT74" s="218">
        <v>404605.22</v>
      </c>
      <c r="CU74" s="218">
        <v>453174.38</v>
      </c>
      <c r="CV74" s="218">
        <v>431497.88</v>
      </c>
      <c r="CW74" s="218">
        <v>441661.57</v>
      </c>
      <c r="CX74" s="218">
        <v>442776.4</v>
      </c>
      <c r="CY74" s="218">
        <v>411934.47</v>
      </c>
      <c r="CZ74" s="218">
        <v>431275.92</v>
      </c>
      <c r="DA74" s="218">
        <v>433939.66</v>
      </c>
      <c r="DB74" s="218">
        <v>464889.45</v>
      </c>
      <c r="DC74" s="218">
        <v>0</v>
      </c>
      <c r="DD74" s="165">
        <v>-5201756.88</v>
      </c>
      <c r="DF74" s="152" t="s">
        <v>24731</v>
      </c>
      <c r="DG74" s="219">
        <v>521211.39</v>
      </c>
      <c r="DH74" s="219">
        <v>600920.02</v>
      </c>
      <c r="DI74" s="219">
        <v>556311.34</v>
      </c>
      <c r="DJ74" s="219">
        <v>630571.81999999995</v>
      </c>
      <c r="DK74" s="219">
        <v>659121.6</v>
      </c>
      <c r="DL74" s="219">
        <v>690117.44</v>
      </c>
      <c r="DM74" s="219">
        <v>691735.32</v>
      </c>
      <c r="DN74" s="219">
        <v>697430</v>
      </c>
      <c r="DO74" s="219">
        <v>692825.93</v>
      </c>
      <c r="DP74" s="219">
        <v>716241.22</v>
      </c>
      <c r="DQ74" s="219">
        <v>687960.56</v>
      </c>
      <c r="DR74" s="219">
        <v>1060212.6399999999</v>
      </c>
      <c r="DS74" s="164">
        <f t="shared" si="1"/>
        <v>8204659.2799999984</v>
      </c>
    </row>
    <row r="75" spans="1:123" ht="20.399999999999999">
      <c r="A75" s="154" t="s">
        <v>24773</v>
      </c>
      <c r="B75" s="165">
        <v>14149.95</v>
      </c>
      <c r="C75" s="165">
        <v>6462.89</v>
      </c>
      <c r="D75" s="165">
        <v>286.75</v>
      </c>
      <c r="E75" s="165">
        <v>7609.71</v>
      </c>
      <c r="F75" s="165">
        <v>7547.89</v>
      </c>
      <c r="BK75" s="154" t="s">
        <v>24757</v>
      </c>
      <c r="BL75" s="218">
        <v>776466.69</v>
      </c>
      <c r="BM75" s="218">
        <v>738954.83</v>
      </c>
      <c r="BN75" s="218">
        <v>1280337.1299999999</v>
      </c>
      <c r="BO75" s="218">
        <v>1158240.74</v>
      </c>
      <c r="BP75" s="218">
        <v>847569.71</v>
      </c>
      <c r="BQ75" s="218">
        <v>976728.97</v>
      </c>
      <c r="BR75" s="218">
        <v>989926.63</v>
      </c>
      <c r="BS75" s="218">
        <v>1140653.1200000001</v>
      </c>
      <c r="BT75" s="218">
        <v>899899.81</v>
      </c>
      <c r="BU75" s="218">
        <v>853233.89</v>
      </c>
      <c r="BV75" s="218">
        <v>1026624.47</v>
      </c>
      <c r="BW75" s="218">
        <v>1186352.04</v>
      </c>
      <c r="BX75" s="165">
        <v>-11874988.029999999</v>
      </c>
      <c r="BZ75" s="154" t="s">
        <v>24773</v>
      </c>
      <c r="CA75" s="218">
        <v>28498.1</v>
      </c>
      <c r="CB75" s="218">
        <v>26230.41</v>
      </c>
      <c r="CC75" s="218">
        <v>27888.45</v>
      </c>
      <c r="CD75" s="218">
        <v>26702.76</v>
      </c>
      <c r="CE75" s="218">
        <v>27116.09</v>
      </c>
      <c r="CF75" s="218">
        <v>30834.85</v>
      </c>
      <c r="CG75" s="218">
        <v>28983.45</v>
      </c>
      <c r="CH75" s="218">
        <v>29040.25</v>
      </c>
      <c r="CI75" s="218">
        <v>27688.47</v>
      </c>
      <c r="CJ75" s="218">
        <v>9231.5499999999993</v>
      </c>
      <c r="CK75" s="218">
        <v>8484.34</v>
      </c>
      <c r="CL75" s="218">
        <v>9148.3799999999992</v>
      </c>
      <c r="CM75" s="218">
        <v>0</v>
      </c>
      <c r="CN75" s="165">
        <v>-279847.09999999998</v>
      </c>
      <c r="CP75" s="152" t="s">
        <v>24774</v>
      </c>
      <c r="CQ75" s="219">
        <v>9865.8799999999992</v>
      </c>
      <c r="CR75" s="219">
        <v>8669.31</v>
      </c>
      <c r="CS75" s="219">
        <v>10453.24</v>
      </c>
      <c r="CT75" s="219">
        <v>9269.93</v>
      </c>
      <c r="CU75" s="219">
        <v>9223.0300000000007</v>
      </c>
      <c r="CV75" s="219">
        <v>12325.89</v>
      </c>
      <c r="CW75" s="219">
        <v>10839.28</v>
      </c>
      <c r="CX75" s="219">
        <v>10895.33</v>
      </c>
      <c r="CY75" s="219">
        <v>9223.0300000000007</v>
      </c>
      <c r="CZ75" s="219">
        <v>10025.24</v>
      </c>
      <c r="DA75" s="219">
        <v>9223.0300000000007</v>
      </c>
      <c r="DB75" s="219">
        <v>9938.39</v>
      </c>
      <c r="DC75" s="219">
        <v>0</v>
      </c>
      <c r="DD75" s="166">
        <v>-119951.58</v>
      </c>
      <c r="DF75" s="153" t="s">
        <v>24741</v>
      </c>
      <c r="DG75" s="217">
        <v>1860097.62</v>
      </c>
      <c r="DH75" s="217">
        <v>1748572.47</v>
      </c>
      <c r="DI75" s="217">
        <v>1746612.76</v>
      </c>
      <c r="DJ75" s="217">
        <v>1783150.18</v>
      </c>
      <c r="DK75" s="217">
        <v>1655596.72</v>
      </c>
      <c r="DL75" s="217">
        <v>1775761.74</v>
      </c>
      <c r="DM75" s="217">
        <v>1735364.72</v>
      </c>
      <c r="DN75" s="217">
        <v>1679818.52</v>
      </c>
      <c r="DO75" s="217">
        <v>1707421.33</v>
      </c>
      <c r="DP75" s="217">
        <v>1616438.02</v>
      </c>
      <c r="DQ75" s="217">
        <v>1619125.11</v>
      </c>
      <c r="DR75" s="217">
        <v>2555106.75</v>
      </c>
      <c r="DS75" s="164">
        <f t="shared" si="1"/>
        <v>21483065.940000001</v>
      </c>
    </row>
    <row r="76" spans="1:123" ht="20.399999999999999">
      <c r="A76" s="152" t="s">
        <v>24774</v>
      </c>
      <c r="B76" s="166">
        <v>14149.95</v>
      </c>
      <c r="C76" s="166">
        <v>6462.89</v>
      </c>
      <c r="D76" s="166">
        <v>286.75</v>
      </c>
      <c r="E76" s="166">
        <v>7609.71</v>
      </c>
      <c r="F76" s="166">
        <v>7547.89</v>
      </c>
      <c r="BK76" s="152" t="s">
        <v>24731</v>
      </c>
      <c r="BL76" s="219">
        <v>516938.23999999999</v>
      </c>
      <c r="BM76" s="219">
        <v>525925.88</v>
      </c>
      <c r="BN76" s="219">
        <v>444261.32</v>
      </c>
      <c r="BO76" s="219">
        <v>509847.13</v>
      </c>
      <c r="BP76" s="219">
        <v>534286.93999999994</v>
      </c>
      <c r="BQ76" s="219">
        <v>517087.03</v>
      </c>
      <c r="BR76" s="219">
        <v>600214.79</v>
      </c>
      <c r="BS76" s="219">
        <v>637304.15</v>
      </c>
      <c r="BT76" s="219">
        <v>548864.88</v>
      </c>
      <c r="BU76" s="219">
        <v>609982.04</v>
      </c>
      <c r="BV76" s="219">
        <v>550046.73</v>
      </c>
      <c r="BW76" s="219">
        <v>1000478.25</v>
      </c>
      <c r="BX76" s="166">
        <v>-6995237.3799999999</v>
      </c>
      <c r="BZ76" s="152" t="s">
        <v>24774</v>
      </c>
      <c r="CA76" s="219">
        <v>9223.0300000000007</v>
      </c>
      <c r="CB76" s="219">
        <v>7843.87</v>
      </c>
      <c r="CC76" s="219">
        <v>9581.11</v>
      </c>
      <c r="CD76" s="219">
        <v>8484.34</v>
      </c>
      <c r="CE76" s="219">
        <v>8484.34</v>
      </c>
      <c r="CF76" s="219">
        <v>11447.98</v>
      </c>
      <c r="CG76" s="219">
        <v>9962.2800000000007</v>
      </c>
      <c r="CH76" s="219">
        <v>10019.08</v>
      </c>
      <c r="CI76" s="219">
        <v>8484.34</v>
      </c>
      <c r="CJ76" s="219">
        <v>9231.5499999999993</v>
      </c>
      <c r="CK76" s="219">
        <v>8484.34</v>
      </c>
      <c r="CL76" s="219">
        <v>9148.3799999999992</v>
      </c>
      <c r="CM76" s="219">
        <v>0</v>
      </c>
      <c r="CN76" s="166">
        <v>-110394.64</v>
      </c>
      <c r="CP76" s="152" t="s">
        <v>24775</v>
      </c>
      <c r="CQ76" s="219">
        <v>371875.29</v>
      </c>
      <c r="CR76" s="219">
        <v>428079.62</v>
      </c>
      <c r="CS76" s="219">
        <v>457058.59</v>
      </c>
      <c r="CT76" s="219">
        <v>395335.29</v>
      </c>
      <c r="CU76" s="219">
        <v>443951.35</v>
      </c>
      <c r="CV76" s="219">
        <v>419171.99</v>
      </c>
      <c r="CW76" s="219">
        <v>430822.29</v>
      </c>
      <c r="CX76" s="219">
        <v>431881.07</v>
      </c>
      <c r="CY76" s="219">
        <v>402711.44</v>
      </c>
      <c r="CZ76" s="219">
        <v>421250.68</v>
      </c>
      <c r="DA76" s="219">
        <v>424716.63</v>
      </c>
      <c r="DB76" s="219">
        <v>454951.06</v>
      </c>
      <c r="DC76" s="219">
        <v>0</v>
      </c>
      <c r="DD76" s="166">
        <v>-5081805.3</v>
      </c>
      <c r="DF76" s="154" t="s">
        <v>24776</v>
      </c>
      <c r="DG76" s="218">
        <v>0</v>
      </c>
      <c r="DH76" s="218">
        <v>0</v>
      </c>
      <c r="DI76" s="218">
        <v>0</v>
      </c>
      <c r="DJ76" s="218">
        <v>0</v>
      </c>
      <c r="DK76" s="218">
        <v>2364</v>
      </c>
      <c r="DL76" s="218">
        <v>0</v>
      </c>
      <c r="DM76" s="218">
        <v>0</v>
      </c>
      <c r="DN76" s="218">
        <v>0</v>
      </c>
      <c r="DO76" s="218">
        <v>0</v>
      </c>
      <c r="DP76" s="218">
        <v>0</v>
      </c>
      <c r="DQ76" s="218">
        <v>0</v>
      </c>
      <c r="DR76" s="218">
        <v>0</v>
      </c>
      <c r="DS76" s="164">
        <f t="shared" si="1"/>
        <v>2364</v>
      </c>
    </row>
    <row r="77" spans="1:123" ht="20.399999999999999">
      <c r="A77" s="154" t="s">
        <v>24757</v>
      </c>
      <c r="B77" s="165">
        <v>1167178.99</v>
      </c>
      <c r="C77" s="165">
        <v>1708404.59</v>
      </c>
      <c r="D77" s="165">
        <v>850262.62</v>
      </c>
      <c r="E77" s="165">
        <v>1207504.1399999999</v>
      </c>
      <c r="F77" s="165">
        <v>835650.75</v>
      </c>
      <c r="BK77" s="152" t="s">
        <v>24777</v>
      </c>
      <c r="BL77" s="219">
        <v>259528.45</v>
      </c>
      <c r="BM77" s="219">
        <v>213028.95</v>
      </c>
      <c r="BN77" s="219">
        <v>836075.81</v>
      </c>
      <c r="BO77" s="219">
        <v>648393.61</v>
      </c>
      <c r="BP77" s="219">
        <v>313282.77</v>
      </c>
      <c r="BQ77" s="219">
        <v>459641.94</v>
      </c>
      <c r="BR77" s="219">
        <v>389711.84</v>
      </c>
      <c r="BS77" s="219">
        <v>503348.97</v>
      </c>
      <c r="BT77" s="219">
        <v>351034.93</v>
      </c>
      <c r="BU77" s="219">
        <v>243251.85</v>
      </c>
      <c r="BV77" s="219">
        <v>476577.74</v>
      </c>
      <c r="BW77" s="219">
        <v>185873.79</v>
      </c>
      <c r="BX77" s="166">
        <v>-4879750.6500000004</v>
      </c>
      <c r="BZ77" s="152" t="s">
        <v>24775</v>
      </c>
      <c r="CA77" s="219">
        <v>19275.07</v>
      </c>
      <c r="CB77" s="219">
        <v>18386.54</v>
      </c>
      <c r="CC77" s="219">
        <v>18307.34</v>
      </c>
      <c r="CD77" s="219">
        <v>18218.419999999998</v>
      </c>
      <c r="CE77" s="219">
        <v>18631.75</v>
      </c>
      <c r="CF77" s="219">
        <v>19386.87</v>
      </c>
      <c r="CG77" s="219">
        <v>19021.169999999998</v>
      </c>
      <c r="CH77" s="219">
        <v>19021.169999999998</v>
      </c>
      <c r="CI77" s="219">
        <v>19204.13</v>
      </c>
      <c r="CJ77" s="219">
        <v>0</v>
      </c>
      <c r="CK77" s="219">
        <v>0</v>
      </c>
      <c r="CL77" s="219">
        <v>0</v>
      </c>
      <c r="CM77" s="219">
        <v>0</v>
      </c>
      <c r="CN77" s="166">
        <v>-169452.46</v>
      </c>
      <c r="CP77" s="154" t="s">
        <v>24757</v>
      </c>
      <c r="CQ77" s="218">
        <v>461930.97</v>
      </c>
      <c r="CR77" s="218">
        <v>584729.49</v>
      </c>
      <c r="CS77" s="218">
        <v>652484.31000000006</v>
      </c>
      <c r="CT77" s="218">
        <v>775334.36</v>
      </c>
      <c r="CU77" s="218">
        <v>544965.35</v>
      </c>
      <c r="CV77" s="218">
        <v>565943.71</v>
      </c>
      <c r="CW77" s="218">
        <v>729692.58</v>
      </c>
      <c r="CX77" s="218">
        <v>544209.6</v>
      </c>
      <c r="CY77" s="218">
        <v>522006.36</v>
      </c>
      <c r="CZ77" s="218">
        <v>905189.08</v>
      </c>
      <c r="DA77" s="218">
        <v>826522.93</v>
      </c>
      <c r="DB77" s="218">
        <v>1091872.97</v>
      </c>
      <c r="DC77" s="218">
        <v>0</v>
      </c>
      <c r="DD77" s="165">
        <v>-8204881.71</v>
      </c>
      <c r="DF77" s="152" t="s">
        <v>24744</v>
      </c>
      <c r="DG77" s="219">
        <v>0</v>
      </c>
      <c r="DH77" s="219">
        <v>0</v>
      </c>
      <c r="DI77" s="219">
        <v>0</v>
      </c>
      <c r="DJ77" s="219">
        <v>0</v>
      </c>
      <c r="DK77" s="219">
        <v>2364</v>
      </c>
      <c r="DL77" s="219">
        <v>0</v>
      </c>
      <c r="DM77" s="219">
        <v>0</v>
      </c>
      <c r="DN77" s="219">
        <v>0</v>
      </c>
      <c r="DO77" s="219">
        <v>0</v>
      </c>
      <c r="DP77" s="219">
        <v>0</v>
      </c>
      <c r="DQ77" s="219">
        <v>0</v>
      </c>
      <c r="DR77" s="219">
        <v>0</v>
      </c>
      <c r="DS77" s="164">
        <f t="shared" si="1"/>
        <v>2364</v>
      </c>
    </row>
    <row r="78" spans="1:123" ht="20.399999999999999">
      <c r="A78" s="152" t="s">
        <v>24731</v>
      </c>
      <c r="B78" s="166">
        <v>741400.59</v>
      </c>
      <c r="C78" s="166">
        <v>651199.19999999995</v>
      </c>
      <c r="D78" s="166">
        <v>478869.27</v>
      </c>
      <c r="E78" s="166">
        <v>635277.53</v>
      </c>
      <c r="F78" s="166">
        <v>616925.29</v>
      </c>
      <c r="BK78" s="154" t="s">
        <v>24767</v>
      </c>
      <c r="BL78" s="218">
        <v>0</v>
      </c>
      <c r="BM78" s="218">
        <v>0</v>
      </c>
      <c r="BN78" s="218">
        <v>0</v>
      </c>
      <c r="BO78" s="218">
        <v>0</v>
      </c>
      <c r="BP78" s="218">
        <v>0</v>
      </c>
      <c r="BQ78" s="218">
        <v>0</v>
      </c>
      <c r="BR78" s="218">
        <v>0</v>
      </c>
      <c r="BS78" s="218">
        <v>0</v>
      </c>
      <c r="BT78" s="218">
        <v>0</v>
      </c>
      <c r="BU78" s="218">
        <v>0</v>
      </c>
      <c r="BV78" s="218">
        <v>0</v>
      </c>
      <c r="BW78" s="218">
        <v>6000</v>
      </c>
      <c r="BX78" s="165">
        <v>-6000</v>
      </c>
      <c r="BZ78" s="154" t="s">
        <v>24778</v>
      </c>
      <c r="CA78" s="218">
        <v>0</v>
      </c>
      <c r="CB78" s="218">
        <v>0</v>
      </c>
      <c r="CC78" s="218">
        <v>0</v>
      </c>
      <c r="CD78" s="218">
        <v>0</v>
      </c>
      <c r="CE78" s="218">
        <v>0</v>
      </c>
      <c r="CF78" s="218">
        <v>0</v>
      </c>
      <c r="CG78" s="218">
        <v>0</v>
      </c>
      <c r="CH78" s="218">
        <v>0</v>
      </c>
      <c r="CI78" s="218">
        <v>0</v>
      </c>
      <c r="CJ78" s="218">
        <v>0</v>
      </c>
      <c r="CK78" s="218">
        <v>22000</v>
      </c>
      <c r="CL78" s="218">
        <v>0</v>
      </c>
      <c r="CM78" s="218">
        <v>0</v>
      </c>
      <c r="CN78" s="165">
        <v>-22000</v>
      </c>
      <c r="CP78" s="152" t="s">
        <v>24779</v>
      </c>
      <c r="CQ78" s="219">
        <v>0</v>
      </c>
      <c r="CR78" s="219">
        <v>0</v>
      </c>
      <c r="CS78" s="219">
        <v>70749.84</v>
      </c>
      <c r="CT78" s="219">
        <v>18643.900000000001</v>
      </c>
      <c r="CU78" s="219">
        <v>0</v>
      </c>
      <c r="CV78" s="219">
        <v>21400</v>
      </c>
      <c r="CW78" s="219">
        <v>0</v>
      </c>
      <c r="CX78" s="219">
        <v>9224.2800000000007</v>
      </c>
      <c r="CY78" s="219">
        <v>0</v>
      </c>
      <c r="CZ78" s="219">
        <v>40863.129999999997</v>
      </c>
      <c r="DA78" s="219">
        <v>2310.6</v>
      </c>
      <c r="DB78" s="219">
        <v>93053.04</v>
      </c>
      <c r="DC78" s="219">
        <v>0</v>
      </c>
      <c r="DD78" s="166">
        <v>-256244.79</v>
      </c>
      <c r="DF78" s="154" t="s">
        <v>24780</v>
      </c>
      <c r="DG78" s="218">
        <v>1860097.62</v>
      </c>
      <c r="DH78" s="218">
        <v>1748572.47</v>
      </c>
      <c r="DI78" s="218">
        <v>1746612.76</v>
      </c>
      <c r="DJ78" s="218">
        <v>1783150.18</v>
      </c>
      <c r="DK78" s="218">
        <v>1653232.72</v>
      </c>
      <c r="DL78" s="218">
        <v>1775761.74</v>
      </c>
      <c r="DM78" s="218">
        <v>1735364.72</v>
      </c>
      <c r="DN78" s="218">
        <v>1679818.52</v>
      </c>
      <c r="DO78" s="218">
        <v>1707421.33</v>
      </c>
      <c r="DP78" s="218">
        <v>1616438.02</v>
      </c>
      <c r="DQ78" s="218">
        <v>1619125.11</v>
      </c>
      <c r="DR78" s="218">
        <v>2555106.75</v>
      </c>
      <c r="DS78" s="164">
        <f t="shared" si="1"/>
        <v>21480701.940000001</v>
      </c>
    </row>
    <row r="79" spans="1:123" ht="20.399999999999999">
      <c r="A79" s="167" t="s">
        <v>24777</v>
      </c>
      <c r="B79" s="166">
        <v>425778.4</v>
      </c>
      <c r="C79" s="166">
        <v>1057205.3899999999</v>
      </c>
      <c r="D79" s="166">
        <v>371393.35</v>
      </c>
      <c r="E79" s="166">
        <v>572226.61</v>
      </c>
      <c r="F79" s="166">
        <v>218725.46</v>
      </c>
      <c r="BK79" s="152" t="s">
        <v>24781</v>
      </c>
      <c r="BL79" s="219">
        <v>0</v>
      </c>
      <c r="BM79" s="219">
        <v>0</v>
      </c>
      <c r="BN79" s="219">
        <v>0</v>
      </c>
      <c r="BO79" s="219">
        <v>0</v>
      </c>
      <c r="BP79" s="219">
        <v>0</v>
      </c>
      <c r="BQ79" s="219">
        <v>0</v>
      </c>
      <c r="BR79" s="219">
        <v>0</v>
      </c>
      <c r="BS79" s="219">
        <v>0</v>
      </c>
      <c r="BT79" s="219">
        <v>0</v>
      </c>
      <c r="BU79" s="219">
        <v>0</v>
      </c>
      <c r="BV79" s="219">
        <v>0</v>
      </c>
      <c r="BW79" s="219">
        <v>6000</v>
      </c>
      <c r="BX79" s="166">
        <v>-6000</v>
      </c>
      <c r="BZ79" s="152" t="s">
        <v>24782</v>
      </c>
      <c r="CA79" s="219">
        <v>0</v>
      </c>
      <c r="CB79" s="219">
        <v>0</v>
      </c>
      <c r="CC79" s="219">
        <v>0</v>
      </c>
      <c r="CD79" s="219">
        <v>0</v>
      </c>
      <c r="CE79" s="219">
        <v>0</v>
      </c>
      <c r="CF79" s="219">
        <v>0</v>
      </c>
      <c r="CG79" s="219">
        <v>0</v>
      </c>
      <c r="CH79" s="219">
        <v>0</v>
      </c>
      <c r="CI79" s="219">
        <v>0</v>
      </c>
      <c r="CJ79" s="219">
        <v>0</v>
      </c>
      <c r="CK79" s="219">
        <v>22000</v>
      </c>
      <c r="CL79" s="219">
        <v>0</v>
      </c>
      <c r="CM79" s="219">
        <v>0</v>
      </c>
      <c r="CN79" s="166">
        <v>-22000</v>
      </c>
      <c r="CP79" s="152" t="s">
        <v>24731</v>
      </c>
      <c r="CQ79" s="219">
        <v>448427.47</v>
      </c>
      <c r="CR79" s="219">
        <v>485189.62</v>
      </c>
      <c r="CS79" s="219">
        <v>425148.45</v>
      </c>
      <c r="CT79" s="219">
        <v>452983.37</v>
      </c>
      <c r="CU79" s="219">
        <v>478795.84</v>
      </c>
      <c r="CV79" s="219">
        <v>463457.29</v>
      </c>
      <c r="CW79" s="219">
        <v>478232.57</v>
      </c>
      <c r="CX79" s="219">
        <v>426875.52</v>
      </c>
      <c r="CY79" s="219">
        <v>409109.36</v>
      </c>
      <c r="CZ79" s="219">
        <v>472210.11</v>
      </c>
      <c r="DA79" s="219">
        <v>447620.78</v>
      </c>
      <c r="DB79" s="219">
        <v>549341.61</v>
      </c>
      <c r="DC79" s="219">
        <v>0</v>
      </c>
      <c r="DD79" s="166">
        <v>-5537391.9900000002</v>
      </c>
      <c r="DF79" s="152" t="s">
        <v>24759</v>
      </c>
      <c r="DG79" s="219">
        <v>60767.85</v>
      </c>
      <c r="DH79" s="219">
        <v>81192.490000000005</v>
      </c>
      <c r="DI79" s="219">
        <v>74294.38</v>
      </c>
      <c r="DJ79" s="219">
        <v>93815.63</v>
      </c>
      <c r="DK79" s="219">
        <v>78183.320000000007</v>
      </c>
      <c r="DL79" s="219">
        <v>82425.490000000005</v>
      </c>
      <c r="DM79" s="219">
        <v>108831.57</v>
      </c>
      <c r="DN79" s="219">
        <v>66172.36</v>
      </c>
      <c r="DO79" s="219">
        <v>92721.64</v>
      </c>
      <c r="DP79" s="219">
        <v>74765.94</v>
      </c>
      <c r="DQ79" s="219">
        <v>79013.399999999994</v>
      </c>
      <c r="DR79" s="219">
        <v>107786.69</v>
      </c>
      <c r="DS79" s="164">
        <f t="shared" si="1"/>
        <v>999970.76</v>
      </c>
    </row>
    <row r="80" spans="1:123" ht="20.399999999999999">
      <c r="A80" s="153" t="s">
        <v>24783</v>
      </c>
      <c r="B80" s="164">
        <v>0</v>
      </c>
      <c r="C80" s="164">
        <v>0</v>
      </c>
      <c r="D80" s="164">
        <v>0</v>
      </c>
      <c r="E80" s="164">
        <v>0</v>
      </c>
      <c r="F80" s="164">
        <v>7766.42</v>
      </c>
      <c r="BK80" s="153" t="s">
        <v>24783</v>
      </c>
      <c r="BL80" s="217">
        <v>0</v>
      </c>
      <c r="BM80" s="217">
        <v>0</v>
      </c>
      <c r="BN80" s="217">
        <v>0</v>
      </c>
      <c r="BO80" s="217">
        <v>0</v>
      </c>
      <c r="BP80" s="217">
        <v>0</v>
      </c>
      <c r="BQ80" s="217">
        <v>5991</v>
      </c>
      <c r="BR80" s="217">
        <v>5348.1</v>
      </c>
      <c r="BS80" s="217">
        <v>65000</v>
      </c>
      <c r="BT80" s="217">
        <v>0</v>
      </c>
      <c r="BU80" s="217">
        <v>0</v>
      </c>
      <c r="BV80" s="217">
        <v>0</v>
      </c>
      <c r="BW80" s="217">
        <v>0</v>
      </c>
      <c r="BX80" s="164">
        <v>-76339.100000000006</v>
      </c>
      <c r="BZ80" s="154" t="s">
        <v>24757</v>
      </c>
      <c r="CA80" s="218">
        <v>519650.62</v>
      </c>
      <c r="CB80" s="218">
        <v>513826.46</v>
      </c>
      <c r="CC80" s="218">
        <v>898744.15</v>
      </c>
      <c r="CD80" s="218">
        <v>1460092.94</v>
      </c>
      <c r="CE80" s="218">
        <v>673161.6</v>
      </c>
      <c r="CF80" s="218">
        <v>640309.5</v>
      </c>
      <c r="CG80" s="218">
        <v>947508.6</v>
      </c>
      <c r="CH80" s="218">
        <v>598678.17000000004</v>
      </c>
      <c r="CI80" s="218">
        <v>706869.82</v>
      </c>
      <c r="CJ80" s="218">
        <v>961150.7</v>
      </c>
      <c r="CK80" s="218">
        <v>870114.89</v>
      </c>
      <c r="CL80" s="218">
        <v>1386419.89</v>
      </c>
      <c r="CM80" s="218">
        <v>0</v>
      </c>
      <c r="CN80" s="165">
        <v>-10176527.34</v>
      </c>
      <c r="CP80" s="152" t="s">
        <v>24777</v>
      </c>
      <c r="CQ80" s="219">
        <v>13503.5</v>
      </c>
      <c r="CR80" s="219">
        <v>99539.87</v>
      </c>
      <c r="CS80" s="219">
        <v>156586.01999999999</v>
      </c>
      <c r="CT80" s="219">
        <v>303707.09000000003</v>
      </c>
      <c r="CU80" s="219">
        <v>66169.509999999995</v>
      </c>
      <c r="CV80" s="219">
        <v>81086.42</v>
      </c>
      <c r="CW80" s="219">
        <v>251460.01</v>
      </c>
      <c r="CX80" s="219">
        <v>108109.8</v>
      </c>
      <c r="CY80" s="219">
        <v>112897</v>
      </c>
      <c r="CZ80" s="219">
        <v>392115.84</v>
      </c>
      <c r="DA80" s="219">
        <v>376591.55</v>
      </c>
      <c r="DB80" s="219">
        <v>449478.32</v>
      </c>
      <c r="DC80" s="219">
        <v>0</v>
      </c>
      <c r="DD80" s="166">
        <v>-2411244.9300000002</v>
      </c>
      <c r="DF80" s="152" t="s">
        <v>24731</v>
      </c>
      <c r="DG80" s="219">
        <v>1799329.77</v>
      </c>
      <c r="DH80" s="219">
        <v>1667379.98</v>
      </c>
      <c r="DI80" s="219">
        <v>1671159.18</v>
      </c>
      <c r="DJ80" s="219">
        <v>1688604.95</v>
      </c>
      <c r="DK80" s="219">
        <v>1575049.4</v>
      </c>
      <c r="DL80" s="219">
        <v>1684112.45</v>
      </c>
      <c r="DM80" s="219">
        <v>1625077.15</v>
      </c>
      <c r="DN80" s="219">
        <v>1610958.16</v>
      </c>
      <c r="DO80" s="219">
        <v>1612795.09</v>
      </c>
      <c r="DP80" s="219">
        <v>1541297.68</v>
      </c>
      <c r="DQ80" s="219">
        <v>1537858.11</v>
      </c>
      <c r="DR80" s="219">
        <v>2447320.06</v>
      </c>
      <c r="DS80" s="164">
        <f t="shared" si="1"/>
        <v>20460941.979999997</v>
      </c>
    </row>
    <row r="81" spans="1:123" ht="30.6">
      <c r="A81" s="154" t="s">
        <v>24747</v>
      </c>
      <c r="B81" s="165">
        <v>0</v>
      </c>
      <c r="C81" s="165">
        <v>0</v>
      </c>
      <c r="D81" s="165">
        <v>0</v>
      </c>
      <c r="E81" s="165">
        <v>0</v>
      </c>
      <c r="F81" s="165">
        <v>7766.42</v>
      </c>
      <c r="BK81" s="154" t="s">
        <v>24747</v>
      </c>
      <c r="BL81" s="218">
        <v>0</v>
      </c>
      <c r="BM81" s="218">
        <v>0</v>
      </c>
      <c r="BN81" s="218">
        <v>0</v>
      </c>
      <c r="BO81" s="218">
        <v>0</v>
      </c>
      <c r="BP81" s="218">
        <v>0</v>
      </c>
      <c r="BQ81" s="218">
        <v>5991</v>
      </c>
      <c r="BR81" s="218">
        <v>5348.1</v>
      </c>
      <c r="BS81" s="218">
        <v>65000</v>
      </c>
      <c r="BT81" s="218">
        <v>0</v>
      </c>
      <c r="BU81" s="218">
        <v>0</v>
      </c>
      <c r="BV81" s="218">
        <v>0</v>
      </c>
      <c r="BW81" s="218">
        <v>0</v>
      </c>
      <c r="BX81" s="165">
        <v>-76339.100000000006</v>
      </c>
      <c r="BZ81" s="152" t="s">
        <v>24779</v>
      </c>
      <c r="CA81" s="219">
        <v>0</v>
      </c>
      <c r="CB81" s="219">
        <v>0</v>
      </c>
      <c r="CC81" s="219">
        <v>0</v>
      </c>
      <c r="CD81" s="219">
        <v>0</v>
      </c>
      <c r="CE81" s="219">
        <v>3896</v>
      </c>
      <c r="CF81" s="219">
        <v>11700</v>
      </c>
      <c r="CG81" s="219">
        <v>87799.71</v>
      </c>
      <c r="CH81" s="219">
        <v>2900</v>
      </c>
      <c r="CI81" s="219">
        <v>2900</v>
      </c>
      <c r="CJ81" s="219">
        <v>47739.98</v>
      </c>
      <c r="CK81" s="219">
        <v>78112</v>
      </c>
      <c r="CL81" s="219">
        <v>133857.38</v>
      </c>
      <c r="CM81" s="219">
        <v>0</v>
      </c>
      <c r="CN81" s="166">
        <v>-368905.07</v>
      </c>
      <c r="CP81" s="153" t="s">
        <v>24783</v>
      </c>
      <c r="CQ81" s="217">
        <v>0</v>
      </c>
      <c r="CR81" s="217">
        <v>0</v>
      </c>
      <c r="CS81" s="217">
        <v>0</v>
      </c>
      <c r="CT81" s="217">
        <v>0</v>
      </c>
      <c r="CU81" s="217">
        <v>0</v>
      </c>
      <c r="CV81" s="217">
        <v>0</v>
      </c>
      <c r="CW81" s="217">
        <v>0</v>
      </c>
      <c r="CX81" s="217">
        <v>0</v>
      </c>
      <c r="CY81" s="217">
        <v>0</v>
      </c>
      <c r="CZ81" s="217">
        <v>0</v>
      </c>
      <c r="DA81" s="217">
        <v>54132</v>
      </c>
      <c r="DB81" s="217">
        <v>0</v>
      </c>
      <c r="DC81" s="217">
        <v>0</v>
      </c>
      <c r="DD81" s="164">
        <v>-54132</v>
      </c>
      <c r="DF81" s="152" t="s">
        <v>24784</v>
      </c>
      <c r="DG81" s="219">
        <v>0</v>
      </c>
      <c r="DH81" s="219">
        <v>0</v>
      </c>
      <c r="DI81" s="219">
        <v>1159.2</v>
      </c>
      <c r="DJ81" s="219">
        <v>729.6</v>
      </c>
      <c r="DK81" s="219">
        <v>0</v>
      </c>
      <c r="DL81" s="219">
        <v>4223.8</v>
      </c>
      <c r="DM81" s="219">
        <v>1456</v>
      </c>
      <c r="DN81" s="219">
        <v>2688</v>
      </c>
      <c r="DO81" s="219">
        <v>1904.6</v>
      </c>
      <c r="DP81" s="219">
        <v>374.4</v>
      </c>
      <c r="DQ81" s="219">
        <v>2253.6</v>
      </c>
      <c r="DR81" s="219">
        <v>0</v>
      </c>
      <c r="DS81" s="164">
        <f t="shared" si="1"/>
        <v>14789.2</v>
      </c>
    </row>
    <row r="82" spans="1:123" ht="30.6">
      <c r="A82" s="167" t="s">
        <v>24749</v>
      </c>
      <c r="B82" s="166">
        <v>0</v>
      </c>
      <c r="C82" s="166">
        <v>0</v>
      </c>
      <c r="D82" s="166">
        <v>0</v>
      </c>
      <c r="E82" s="166">
        <v>0</v>
      </c>
      <c r="F82" s="166">
        <v>7766.42</v>
      </c>
      <c r="BK82" s="152" t="s">
        <v>24749</v>
      </c>
      <c r="BL82" s="219">
        <v>0</v>
      </c>
      <c r="BM82" s="219">
        <v>0</v>
      </c>
      <c r="BN82" s="219">
        <v>0</v>
      </c>
      <c r="BO82" s="219">
        <v>0</v>
      </c>
      <c r="BP82" s="219">
        <v>0</v>
      </c>
      <c r="BQ82" s="219">
        <v>5991</v>
      </c>
      <c r="BR82" s="219">
        <v>5348.1</v>
      </c>
      <c r="BS82" s="219">
        <v>65000</v>
      </c>
      <c r="BT82" s="219">
        <v>0</v>
      </c>
      <c r="BU82" s="219">
        <v>0</v>
      </c>
      <c r="BV82" s="219">
        <v>0</v>
      </c>
      <c r="BW82" s="219">
        <v>0</v>
      </c>
      <c r="BX82" s="166">
        <v>-76339.100000000006</v>
      </c>
      <c r="BZ82" s="152" t="s">
        <v>24731</v>
      </c>
      <c r="CA82" s="219">
        <v>465380.55</v>
      </c>
      <c r="CB82" s="219">
        <v>450147.37</v>
      </c>
      <c r="CC82" s="219">
        <v>431864.67</v>
      </c>
      <c r="CD82" s="219">
        <v>460457.54</v>
      </c>
      <c r="CE82" s="219">
        <v>437326.16</v>
      </c>
      <c r="CF82" s="219">
        <v>443662.21</v>
      </c>
      <c r="CG82" s="219">
        <v>439382.17</v>
      </c>
      <c r="CH82" s="219">
        <v>430491.47</v>
      </c>
      <c r="CI82" s="219">
        <v>462814.98</v>
      </c>
      <c r="CJ82" s="219">
        <v>546450.29</v>
      </c>
      <c r="CK82" s="219">
        <v>532835.48</v>
      </c>
      <c r="CL82" s="219">
        <v>646189.81999999995</v>
      </c>
      <c r="CM82" s="219">
        <v>0</v>
      </c>
      <c r="CN82" s="166">
        <v>-5747002.71</v>
      </c>
      <c r="CP82" s="154" t="s">
        <v>24743</v>
      </c>
      <c r="CQ82" s="218">
        <v>0</v>
      </c>
      <c r="CR82" s="218">
        <v>0</v>
      </c>
      <c r="CS82" s="218">
        <v>0</v>
      </c>
      <c r="CT82" s="218">
        <v>0</v>
      </c>
      <c r="CU82" s="218">
        <v>0</v>
      </c>
      <c r="CV82" s="218">
        <v>0</v>
      </c>
      <c r="CW82" s="218">
        <v>0</v>
      </c>
      <c r="CX82" s="218">
        <v>0</v>
      </c>
      <c r="CY82" s="218">
        <v>0</v>
      </c>
      <c r="CZ82" s="218">
        <v>0</v>
      </c>
      <c r="DA82" s="218">
        <v>4510</v>
      </c>
      <c r="DB82" s="218">
        <v>0</v>
      </c>
      <c r="DC82" s="218">
        <v>0</v>
      </c>
      <c r="DD82" s="165">
        <v>-4510</v>
      </c>
      <c r="DF82" s="152" t="s">
        <v>24785</v>
      </c>
      <c r="DG82" s="219">
        <v>0</v>
      </c>
      <c r="DH82" s="219">
        <v>0</v>
      </c>
      <c r="DI82" s="219">
        <v>0</v>
      </c>
      <c r="DJ82" s="219">
        <v>0</v>
      </c>
      <c r="DK82" s="219">
        <v>0</v>
      </c>
      <c r="DL82" s="219">
        <v>5000</v>
      </c>
      <c r="DM82" s="219">
        <v>0</v>
      </c>
      <c r="DN82" s="219">
        <v>0</v>
      </c>
      <c r="DO82" s="219">
        <v>0</v>
      </c>
      <c r="DP82" s="219">
        <v>0</v>
      </c>
      <c r="DQ82" s="219">
        <v>0</v>
      </c>
      <c r="DR82" s="219">
        <v>0</v>
      </c>
      <c r="DS82" s="164">
        <f t="shared" si="1"/>
        <v>5000</v>
      </c>
    </row>
    <row r="83" spans="1:123" ht="20.399999999999999">
      <c r="A83" s="153" t="s">
        <v>24786</v>
      </c>
      <c r="B83" s="164">
        <v>1122361.8700000001</v>
      </c>
      <c r="C83" s="164">
        <v>2937106.44</v>
      </c>
      <c r="D83" s="164">
        <v>25093625.780000001</v>
      </c>
      <c r="E83" s="164">
        <v>18895330.190000001</v>
      </c>
      <c r="F83" s="164">
        <v>14131824.82</v>
      </c>
      <c r="BK83" s="153" t="s">
        <v>24787</v>
      </c>
      <c r="BL83" s="217">
        <v>0</v>
      </c>
      <c r="BM83" s="217">
        <v>0</v>
      </c>
      <c r="BN83" s="217">
        <v>0</v>
      </c>
      <c r="BO83" s="217">
        <v>0</v>
      </c>
      <c r="BP83" s="217">
        <v>320908.01</v>
      </c>
      <c r="BQ83" s="217">
        <v>422140.42</v>
      </c>
      <c r="BR83" s="217">
        <v>275991.21999999997</v>
      </c>
      <c r="BS83" s="217">
        <v>296677.39</v>
      </c>
      <c r="BT83" s="217">
        <v>375379.68</v>
      </c>
      <c r="BU83" s="217">
        <v>382804.18</v>
      </c>
      <c r="BV83" s="217">
        <v>1319117.97</v>
      </c>
      <c r="BW83" s="217">
        <v>355973.43</v>
      </c>
      <c r="BX83" s="164">
        <v>-3748992.3</v>
      </c>
      <c r="BZ83" s="152" t="s">
        <v>24777</v>
      </c>
      <c r="CA83" s="219">
        <v>54270.07</v>
      </c>
      <c r="CB83" s="219">
        <v>63679.09</v>
      </c>
      <c r="CC83" s="219">
        <v>466879.48</v>
      </c>
      <c r="CD83" s="219">
        <v>999635.4</v>
      </c>
      <c r="CE83" s="219">
        <v>231939.44</v>
      </c>
      <c r="CF83" s="219">
        <v>184947.29</v>
      </c>
      <c r="CG83" s="219">
        <v>420326.72</v>
      </c>
      <c r="CH83" s="219">
        <v>165286.70000000001</v>
      </c>
      <c r="CI83" s="219">
        <v>241154.84</v>
      </c>
      <c r="CJ83" s="219">
        <v>366960.43</v>
      </c>
      <c r="CK83" s="219">
        <v>259167.41</v>
      </c>
      <c r="CL83" s="219">
        <v>606372.68999999994</v>
      </c>
      <c r="CM83" s="219">
        <v>0</v>
      </c>
      <c r="CN83" s="166">
        <v>-4060619.56</v>
      </c>
      <c r="CP83" s="152" t="s">
        <v>24744</v>
      </c>
      <c r="CQ83" s="219">
        <v>0</v>
      </c>
      <c r="CR83" s="219">
        <v>0</v>
      </c>
      <c r="CS83" s="219">
        <v>0</v>
      </c>
      <c r="CT83" s="219">
        <v>0</v>
      </c>
      <c r="CU83" s="219">
        <v>0</v>
      </c>
      <c r="CV83" s="219">
        <v>0</v>
      </c>
      <c r="CW83" s="219">
        <v>0</v>
      </c>
      <c r="CX83" s="219">
        <v>0</v>
      </c>
      <c r="CY83" s="219">
        <v>0</v>
      </c>
      <c r="CZ83" s="219">
        <v>0</v>
      </c>
      <c r="DA83" s="219">
        <v>4510</v>
      </c>
      <c r="DB83" s="219">
        <v>0</v>
      </c>
      <c r="DC83" s="219">
        <v>0</v>
      </c>
      <c r="DD83" s="166">
        <v>-4510</v>
      </c>
      <c r="DF83" s="153" t="s">
        <v>24751</v>
      </c>
      <c r="DG83" s="217">
        <v>415362</v>
      </c>
      <c r="DH83" s="217">
        <v>281424.53999999998</v>
      </c>
      <c r="DI83" s="217">
        <v>321065.96000000002</v>
      </c>
      <c r="DJ83" s="217">
        <v>508835.55</v>
      </c>
      <c r="DK83" s="217">
        <v>254563.8</v>
      </c>
      <c r="DL83" s="217">
        <v>267921.21000000002</v>
      </c>
      <c r="DM83" s="217">
        <v>256966.25</v>
      </c>
      <c r="DN83" s="217">
        <v>1484124.43</v>
      </c>
      <c r="DO83" s="217">
        <v>3424499.32</v>
      </c>
      <c r="DP83" s="217">
        <v>1437782.41</v>
      </c>
      <c r="DQ83" s="217">
        <v>1598659.71</v>
      </c>
      <c r="DR83" s="217">
        <v>2079436.01</v>
      </c>
      <c r="DS83" s="164">
        <f t="shared" si="1"/>
        <v>12330641.189999999</v>
      </c>
    </row>
    <row r="84" spans="1:123" ht="30.6">
      <c r="A84" s="154" t="s">
        <v>24788</v>
      </c>
      <c r="B84" s="165">
        <v>1122361.8700000001</v>
      </c>
      <c r="C84" s="165">
        <v>2937106.44</v>
      </c>
      <c r="D84" s="165">
        <v>25093625.780000001</v>
      </c>
      <c r="E84" s="165">
        <v>18895330.190000001</v>
      </c>
      <c r="F84" s="165">
        <v>14131824.82</v>
      </c>
      <c r="BK84" s="154" t="s">
        <v>24770</v>
      </c>
      <c r="BL84" s="218">
        <v>0</v>
      </c>
      <c r="BM84" s="218">
        <v>0</v>
      </c>
      <c r="BN84" s="218">
        <v>0</v>
      </c>
      <c r="BO84" s="218">
        <v>0</v>
      </c>
      <c r="BP84" s="218">
        <v>320908.01</v>
      </c>
      <c r="BQ84" s="218">
        <v>422140.42</v>
      </c>
      <c r="BR84" s="218">
        <v>275991.21999999997</v>
      </c>
      <c r="BS84" s="218">
        <v>296677.39</v>
      </c>
      <c r="BT84" s="218">
        <v>375379.68</v>
      </c>
      <c r="BU84" s="218">
        <v>382804.18</v>
      </c>
      <c r="BV84" s="218">
        <v>1319117.97</v>
      </c>
      <c r="BW84" s="218">
        <v>355973.43</v>
      </c>
      <c r="BX84" s="165">
        <v>-3748992.3</v>
      </c>
      <c r="BZ84" s="154" t="s">
        <v>24789</v>
      </c>
      <c r="CA84" s="218">
        <v>0</v>
      </c>
      <c r="CB84" s="218">
        <v>0</v>
      </c>
      <c r="CC84" s="218">
        <v>0</v>
      </c>
      <c r="CD84" s="218">
        <v>15030.79</v>
      </c>
      <c r="CE84" s="218">
        <v>0</v>
      </c>
      <c r="CF84" s="218">
        <v>0</v>
      </c>
      <c r="CG84" s="218">
        <v>0</v>
      </c>
      <c r="CH84" s="218">
        <v>44531.14</v>
      </c>
      <c r="CI84" s="218">
        <v>0</v>
      </c>
      <c r="CJ84" s="218">
        <v>0</v>
      </c>
      <c r="CK84" s="218">
        <v>0</v>
      </c>
      <c r="CL84" s="218">
        <v>0</v>
      </c>
      <c r="CM84" s="218">
        <v>0</v>
      </c>
      <c r="CN84" s="165">
        <v>-59561.93</v>
      </c>
      <c r="CP84" s="154" t="s">
        <v>24747</v>
      </c>
      <c r="CQ84" s="218">
        <v>0</v>
      </c>
      <c r="CR84" s="218">
        <v>0</v>
      </c>
      <c r="CS84" s="218">
        <v>0</v>
      </c>
      <c r="CT84" s="218">
        <v>0</v>
      </c>
      <c r="CU84" s="218">
        <v>0</v>
      </c>
      <c r="CV84" s="218">
        <v>0</v>
      </c>
      <c r="CW84" s="218">
        <v>0</v>
      </c>
      <c r="CX84" s="218">
        <v>0</v>
      </c>
      <c r="CY84" s="218">
        <v>0</v>
      </c>
      <c r="CZ84" s="218">
        <v>0</v>
      </c>
      <c r="DA84" s="218">
        <v>49622</v>
      </c>
      <c r="DB84" s="218">
        <v>0</v>
      </c>
      <c r="DC84" s="218">
        <v>0</v>
      </c>
      <c r="DD84" s="165">
        <v>-49622</v>
      </c>
      <c r="DF84" s="154" t="s">
        <v>24776</v>
      </c>
      <c r="DG84" s="218">
        <v>0</v>
      </c>
      <c r="DH84" s="218">
        <v>0</v>
      </c>
      <c r="DI84" s="218">
        <v>0</v>
      </c>
      <c r="DJ84" s="218">
        <v>0</v>
      </c>
      <c r="DK84" s="218">
        <v>0</v>
      </c>
      <c r="DL84" s="218">
        <v>0</v>
      </c>
      <c r="DM84" s="218">
        <v>0</v>
      </c>
      <c r="DN84" s="218">
        <v>1520</v>
      </c>
      <c r="DO84" s="218">
        <v>0</v>
      </c>
      <c r="DP84" s="218">
        <v>0</v>
      </c>
      <c r="DQ84" s="218">
        <v>0</v>
      </c>
      <c r="DR84" s="218">
        <v>0</v>
      </c>
      <c r="DS84" s="164">
        <f t="shared" si="1"/>
        <v>1520</v>
      </c>
    </row>
    <row r="85" spans="1:123" ht="20.399999999999999">
      <c r="A85" s="167" t="s">
        <v>24790</v>
      </c>
      <c r="B85" s="166">
        <v>1122361.8700000001</v>
      </c>
      <c r="C85" s="166">
        <v>2937106.44</v>
      </c>
      <c r="D85" s="166">
        <v>25093625.780000001</v>
      </c>
      <c r="E85" s="166">
        <v>18895330.190000001</v>
      </c>
      <c r="F85" s="166">
        <v>14131824.82</v>
      </c>
      <c r="BK85" s="152" t="s">
        <v>24791</v>
      </c>
      <c r="BL85" s="219">
        <v>0</v>
      </c>
      <c r="BM85" s="219">
        <v>0</v>
      </c>
      <c r="BN85" s="219">
        <v>0</v>
      </c>
      <c r="BO85" s="219">
        <v>0</v>
      </c>
      <c r="BP85" s="219">
        <v>0</v>
      </c>
      <c r="BQ85" s="219">
        <v>0</v>
      </c>
      <c r="BR85" s="219">
        <v>1715</v>
      </c>
      <c r="BS85" s="219">
        <v>0</v>
      </c>
      <c r="BT85" s="219">
        <v>0</v>
      </c>
      <c r="BU85" s="219">
        <v>0</v>
      </c>
      <c r="BV85" s="219">
        <v>0</v>
      </c>
      <c r="BW85" s="219">
        <v>0</v>
      </c>
      <c r="BX85" s="166">
        <v>-1715</v>
      </c>
      <c r="BZ85" s="152" t="s">
        <v>24792</v>
      </c>
      <c r="CA85" s="219">
        <v>0</v>
      </c>
      <c r="CB85" s="219">
        <v>0</v>
      </c>
      <c r="CC85" s="219">
        <v>0</v>
      </c>
      <c r="CD85" s="219">
        <v>15030.79</v>
      </c>
      <c r="CE85" s="219">
        <v>0</v>
      </c>
      <c r="CF85" s="219">
        <v>0</v>
      </c>
      <c r="CG85" s="219">
        <v>0</v>
      </c>
      <c r="CH85" s="219">
        <v>44531.14</v>
      </c>
      <c r="CI85" s="219">
        <v>0</v>
      </c>
      <c r="CJ85" s="219">
        <v>0</v>
      </c>
      <c r="CK85" s="219">
        <v>0</v>
      </c>
      <c r="CL85" s="219">
        <v>0</v>
      </c>
      <c r="CM85" s="219">
        <v>0</v>
      </c>
      <c r="CN85" s="166">
        <v>-59561.93</v>
      </c>
      <c r="CP85" s="152" t="s">
        <v>24749</v>
      </c>
      <c r="CQ85" s="219">
        <v>0</v>
      </c>
      <c r="CR85" s="219">
        <v>0</v>
      </c>
      <c r="CS85" s="219">
        <v>0</v>
      </c>
      <c r="CT85" s="219">
        <v>0</v>
      </c>
      <c r="CU85" s="219">
        <v>0</v>
      </c>
      <c r="CV85" s="219">
        <v>0</v>
      </c>
      <c r="CW85" s="219">
        <v>0</v>
      </c>
      <c r="CX85" s="219">
        <v>0</v>
      </c>
      <c r="CY85" s="219">
        <v>0</v>
      </c>
      <c r="CZ85" s="219">
        <v>0</v>
      </c>
      <c r="DA85" s="219">
        <v>49622</v>
      </c>
      <c r="DB85" s="219">
        <v>0</v>
      </c>
      <c r="DC85" s="219">
        <v>0</v>
      </c>
      <c r="DD85" s="166">
        <v>-49622</v>
      </c>
      <c r="DF85" s="152" t="s">
        <v>24744</v>
      </c>
      <c r="DG85" s="219">
        <v>0</v>
      </c>
      <c r="DH85" s="219">
        <v>0</v>
      </c>
      <c r="DI85" s="219">
        <v>0</v>
      </c>
      <c r="DJ85" s="219">
        <v>0</v>
      </c>
      <c r="DK85" s="219">
        <v>0</v>
      </c>
      <c r="DL85" s="219">
        <v>0</v>
      </c>
      <c r="DM85" s="219">
        <v>0</v>
      </c>
      <c r="DN85" s="219">
        <v>1520</v>
      </c>
      <c r="DO85" s="219">
        <v>0</v>
      </c>
      <c r="DP85" s="219">
        <v>0</v>
      </c>
      <c r="DQ85" s="219">
        <v>0</v>
      </c>
      <c r="DR85" s="219">
        <v>0</v>
      </c>
      <c r="DS85" s="164">
        <f t="shared" si="1"/>
        <v>1520</v>
      </c>
    </row>
    <row r="86" spans="1:123" ht="20.399999999999999">
      <c r="A86" s="153" t="s">
        <v>24793</v>
      </c>
      <c r="B86" s="164">
        <v>5591998.4699999997</v>
      </c>
      <c r="C86" s="164">
        <v>5873536.8399999999</v>
      </c>
      <c r="D86" s="164">
        <v>6074700.3200000003</v>
      </c>
      <c r="E86" s="164">
        <v>5832802.3899999997</v>
      </c>
      <c r="F86" s="164">
        <v>6406764.9299999997</v>
      </c>
      <c r="BK86" s="152" t="s">
        <v>24794</v>
      </c>
      <c r="BL86" s="219">
        <v>0</v>
      </c>
      <c r="BM86" s="219">
        <v>0</v>
      </c>
      <c r="BN86" s="219">
        <v>0</v>
      </c>
      <c r="BO86" s="219">
        <v>0</v>
      </c>
      <c r="BP86" s="219">
        <v>161572.4</v>
      </c>
      <c r="BQ86" s="219">
        <v>263288.84999999998</v>
      </c>
      <c r="BR86" s="219">
        <v>142777.57</v>
      </c>
      <c r="BS86" s="219">
        <v>143125.51</v>
      </c>
      <c r="BT86" s="219">
        <v>228890.42</v>
      </c>
      <c r="BU86" s="219">
        <v>157895.87</v>
      </c>
      <c r="BV86" s="219">
        <v>1167720.8999999999</v>
      </c>
      <c r="BW86" s="219">
        <v>210930.02</v>
      </c>
      <c r="BX86" s="166">
        <v>-2476201.54</v>
      </c>
      <c r="BZ86" s="153" t="s">
        <v>24783</v>
      </c>
      <c r="CA86" s="217">
        <v>0</v>
      </c>
      <c r="CB86" s="217">
        <v>0</v>
      </c>
      <c r="CC86" s="217">
        <v>0</v>
      </c>
      <c r="CD86" s="217">
        <v>0</v>
      </c>
      <c r="CE86" s="217">
        <v>7700</v>
      </c>
      <c r="CF86" s="217">
        <v>0</v>
      </c>
      <c r="CG86" s="217">
        <v>0</v>
      </c>
      <c r="CH86" s="217">
        <v>0</v>
      </c>
      <c r="CI86" s="217">
        <v>66500</v>
      </c>
      <c r="CJ86" s="217">
        <v>152302.42000000001</v>
      </c>
      <c r="CK86" s="217">
        <v>58520</v>
      </c>
      <c r="CL86" s="217">
        <v>66500</v>
      </c>
      <c r="CM86" s="217">
        <v>0</v>
      </c>
      <c r="CN86" s="164">
        <v>-351522.42</v>
      </c>
      <c r="CP86" s="153" t="s">
        <v>24793</v>
      </c>
      <c r="CQ86" s="217">
        <v>4989048.29</v>
      </c>
      <c r="CR86" s="217">
        <v>5193135.58</v>
      </c>
      <c r="CS86" s="217">
        <v>5447847.8700000001</v>
      </c>
      <c r="CT86" s="217">
        <v>4751612.12</v>
      </c>
      <c r="CU86" s="217">
        <v>4675039.3</v>
      </c>
      <c r="CV86" s="217">
        <v>5233502.45</v>
      </c>
      <c r="CW86" s="217">
        <v>4744195.08</v>
      </c>
      <c r="CX86" s="217">
        <v>4774837.8099999996</v>
      </c>
      <c r="CY86" s="217">
        <v>4732917.24</v>
      </c>
      <c r="CZ86" s="217">
        <v>5149730.1500000004</v>
      </c>
      <c r="DA86" s="217">
        <v>4886734.8600000003</v>
      </c>
      <c r="DB86" s="217">
        <v>6949878.6600000001</v>
      </c>
      <c r="DC86" s="217">
        <v>0</v>
      </c>
      <c r="DD86" s="164">
        <v>-61528479.409999996</v>
      </c>
      <c r="DF86" s="154" t="s">
        <v>24795</v>
      </c>
      <c r="DG86" s="218">
        <v>415362</v>
      </c>
      <c r="DH86" s="218">
        <v>281424.53999999998</v>
      </c>
      <c r="DI86" s="218">
        <v>321065.96000000002</v>
      </c>
      <c r="DJ86" s="218">
        <v>508835.55</v>
      </c>
      <c r="DK86" s="218">
        <v>254563.8</v>
      </c>
      <c r="DL86" s="218">
        <v>267921.21000000002</v>
      </c>
      <c r="DM86" s="218">
        <v>256966.25</v>
      </c>
      <c r="DN86" s="218">
        <v>1482604.43</v>
      </c>
      <c r="DO86" s="218">
        <v>3424499.32</v>
      </c>
      <c r="DP86" s="218">
        <v>1437782.41</v>
      </c>
      <c r="DQ86" s="218">
        <v>1598659.71</v>
      </c>
      <c r="DR86" s="218">
        <v>2079436.01</v>
      </c>
      <c r="DS86" s="164">
        <f t="shared" si="1"/>
        <v>12329121.189999999</v>
      </c>
    </row>
    <row r="87" spans="1:123" ht="20.399999999999999">
      <c r="A87" s="154" t="s">
        <v>24796</v>
      </c>
      <c r="B87" s="165">
        <v>5591998.4699999997</v>
      </c>
      <c r="C87" s="165">
        <v>5873536.8399999999</v>
      </c>
      <c r="D87" s="165">
        <v>6074700.3200000003</v>
      </c>
      <c r="E87" s="165">
        <v>5832802.3899999997</v>
      </c>
      <c r="F87" s="165">
        <v>6406764.9299999997</v>
      </c>
      <c r="BK87" s="152" t="s">
        <v>24797</v>
      </c>
      <c r="BL87" s="219">
        <v>0</v>
      </c>
      <c r="BM87" s="219">
        <v>0</v>
      </c>
      <c r="BN87" s="219">
        <v>0</v>
      </c>
      <c r="BO87" s="219">
        <v>0</v>
      </c>
      <c r="BP87" s="219">
        <v>159335.60999999999</v>
      </c>
      <c r="BQ87" s="219">
        <v>158851.57</v>
      </c>
      <c r="BR87" s="219">
        <v>131498.65</v>
      </c>
      <c r="BS87" s="219">
        <v>153551.88</v>
      </c>
      <c r="BT87" s="219">
        <v>146489.26</v>
      </c>
      <c r="BU87" s="219">
        <v>224908.31</v>
      </c>
      <c r="BV87" s="219">
        <v>151397.07</v>
      </c>
      <c r="BW87" s="219">
        <v>145043.41</v>
      </c>
      <c r="BX87" s="166">
        <v>-1271075.76</v>
      </c>
      <c r="BZ87" s="154" t="s">
        <v>24743</v>
      </c>
      <c r="CA87" s="218">
        <v>0</v>
      </c>
      <c r="CB87" s="218">
        <v>0</v>
      </c>
      <c r="CC87" s="218">
        <v>0</v>
      </c>
      <c r="CD87" s="218">
        <v>0</v>
      </c>
      <c r="CE87" s="218">
        <v>0</v>
      </c>
      <c r="CF87" s="218">
        <v>0</v>
      </c>
      <c r="CG87" s="218">
        <v>0</v>
      </c>
      <c r="CH87" s="218">
        <v>0</v>
      </c>
      <c r="CI87" s="218">
        <v>66500</v>
      </c>
      <c r="CJ87" s="218">
        <v>66500</v>
      </c>
      <c r="CK87" s="218">
        <v>58520</v>
      </c>
      <c r="CL87" s="218">
        <v>66500</v>
      </c>
      <c r="CM87" s="218">
        <v>0</v>
      </c>
      <c r="CN87" s="165">
        <v>-258020</v>
      </c>
      <c r="CP87" s="154" t="s">
        <v>24796</v>
      </c>
      <c r="CQ87" s="218">
        <v>4989048.29</v>
      </c>
      <c r="CR87" s="218">
        <v>5193135.58</v>
      </c>
      <c r="CS87" s="218">
        <v>5447847.8700000001</v>
      </c>
      <c r="CT87" s="218">
        <v>4751612.12</v>
      </c>
      <c r="CU87" s="218">
        <v>4675039.3</v>
      </c>
      <c r="CV87" s="218">
        <v>5233502.45</v>
      </c>
      <c r="CW87" s="218">
        <v>4744195.08</v>
      </c>
      <c r="CX87" s="218">
        <v>4774837.8099999996</v>
      </c>
      <c r="CY87" s="218">
        <v>4732917.24</v>
      </c>
      <c r="CZ87" s="218">
        <v>5149730.1500000004</v>
      </c>
      <c r="DA87" s="218">
        <v>4886734.8600000003</v>
      </c>
      <c r="DB87" s="218">
        <v>6949878.6600000001</v>
      </c>
      <c r="DC87" s="218">
        <v>0</v>
      </c>
      <c r="DD87" s="165">
        <v>-61528479.409999996</v>
      </c>
      <c r="DF87" s="152" t="s">
        <v>24759</v>
      </c>
      <c r="DG87" s="219">
        <v>13070.35</v>
      </c>
      <c r="DH87" s="219">
        <v>43769.8</v>
      </c>
      <c r="DI87" s="219">
        <v>37302.050000000003</v>
      </c>
      <c r="DJ87" s="219">
        <v>43569.08</v>
      </c>
      <c r="DK87" s="219">
        <v>39261.68</v>
      </c>
      <c r="DL87" s="219">
        <v>32761.7</v>
      </c>
      <c r="DM87" s="219">
        <v>30253.040000000001</v>
      </c>
      <c r="DN87" s="219">
        <v>41493.949999999997</v>
      </c>
      <c r="DO87" s="219">
        <v>29183.45</v>
      </c>
      <c r="DP87" s="219">
        <v>35721.339999999997</v>
      </c>
      <c r="DQ87" s="219">
        <v>35554.449999999997</v>
      </c>
      <c r="DR87" s="219">
        <v>51566.35</v>
      </c>
      <c r="DS87" s="164">
        <f t="shared" si="1"/>
        <v>433507.24000000005</v>
      </c>
    </row>
    <row r="88" spans="1:123" ht="20.399999999999999">
      <c r="A88" s="152" t="s">
        <v>24731</v>
      </c>
      <c r="B88" s="166">
        <v>5512191.1200000001</v>
      </c>
      <c r="C88" s="166">
        <v>5387665.5099999998</v>
      </c>
      <c r="D88" s="166">
        <v>5417473.46</v>
      </c>
      <c r="E88" s="166">
        <v>5523066.3799999999</v>
      </c>
      <c r="F88" s="166">
        <v>5700144.6799999997</v>
      </c>
      <c r="BK88" s="153" t="s">
        <v>24793</v>
      </c>
      <c r="BL88" s="217">
        <v>4962599.9800000004</v>
      </c>
      <c r="BM88" s="217">
        <v>5462936.3899999997</v>
      </c>
      <c r="BN88" s="217">
        <v>5734602.1699999999</v>
      </c>
      <c r="BO88" s="217">
        <v>5126664.26</v>
      </c>
      <c r="BP88" s="217">
        <v>5494485.1500000004</v>
      </c>
      <c r="BQ88" s="217">
        <v>5475044.9800000004</v>
      </c>
      <c r="BR88" s="217">
        <v>5603778.2199999997</v>
      </c>
      <c r="BS88" s="217">
        <v>5705426.29</v>
      </c>
      <c r="BT88" s="217">
        <v>5632095.8399999999</v>
      </c>
      <c r="BU88" s="217">
        <v>5726846.7300000004</v>
      </c>
      <c r="BV88" s="217">
        <v>6065779.1799999997</v>
      </c>
      <c r="BW88" s="217">
        <v>8630537.5</v>
      </c>
      <c r="BX88" s="164">
        <v>-69620796.689999998</v>
      </c>
      <c r="BZ88" s="152" t="s">
        <v>24744</v>
      </c>
      <c r="CA88" s="219">
        <v>0</v>
      </c>
      <c r="CB88" s="219">
        <v>0</v>
      </c>
      <c r="CC88" s="219">
        <v>0</v>
      </c>
      <c r="CD88" s="219">
        <v>0</v>
      </c>
      <c r="CE88" s="219">
        <v>0</v>
      </c>
      <c r="CF88" s="219">
        <v>0</v>
      </c>
      <c r="CG88" s="219">
        <v>0</v>
      </c>
      <c r="CH88" s="219">
        <v>0</v>
      </c>
      <c r="CI88" s="219">
        <v>66500</v>
      </c>
      <c r="CJ88" s="219">
        <v>66500</v>
      </c>
      <c r="CK88" s="219">
        <v>58520</v>
      </c>
      <c r="CL88" s="219">
        <v>66500</v>
      </c>
      <c r="CM88" s="219">
        <v>0</v>
      </c>
      <c r="CN88" s="166">
        <v>-258020</v>
      </c>
      <c r="CP88" s="152" t="s">
        <v>24731</v>
      </c>
      <c r="CQ88" s="219">
        <v>4945998.2699999996</v>
      </c>
      <c r="CR88" s="219">
        <v>4736097.1500000004</v>
      </c>
      <c r="CS88" s="219">
        <v>5075660.93</v>
      </c>
      <c r="CT88" s="219">
        <v>4519342</v>
      </c>
      <c r="CU88" s="219">
        <v>4475805.72</v>
      </c>
      <c r="CV88" s="219">
        <v>4527691.97</v>
      </c>
      <c r="CW88" s="219">
        <v>4284190</v>
      </c>
      <c r="CX88" s="219">
        <v>4418512.76</v>
      </c>
      <c r="CY88" s="219">
        <v>4455782.34</v>
      </c>
      <c r="CZ88" s="219">
        <v>4371992.42</v>
      </c>
      <c r="DA88" s="219">
        <v>4405844.37</v>
      </c>
      <c r="DB88" s="219">
        <v>6483593.96</v>
      </c>
      <c r="DC88" s="219">
        <v>0</v>
      </c>
      <c r="DD88" s="166">
        <v>-56700511.890000001</v>
      </c>
      <c r="DF88" s="152" t="s">
        <v>24731</v>
      </c>
      <c r="DG88" s="219">
        <v>402291.65</v>
      </c>
      <c r="DH88" s="219">
        <v>237654.74</v>
      </c>
      <c r="DI88" s="219">
        <v>238064.78</v>
      </c>
      <c r="DJ88" s="219">
        <v>227806.21</v>
      </c>
      <c r="DK88" s="219">
        <v>215302.12</v>
      </c>
      <c r="DL88" s="219">
        <v>216667.63</v>
      </c>
      <c r="DM88" s="219">
        <v>226713.21</v>
      </c>
      <c r="DN88" s="219">
        <v>217031.01</v>
      </c>
      <c r="DO88" s="219">
        <v>219382.82</v>
      </c>
      <c r="DP88" s="219">
        <v>221722.05</v>
      </c>
      <c r="DQ88" s="219">
        <v>250879.79</v>
      </c>
      <c r="DR88" s="219">
        <v>388451.85</v>
      </c>
      <c r="DS88" s="164">
        <f t="shared" si="1"/>
        <v>3061967.86</v>
      </c>
    </row>
    <row r="89" spans="1:123" ht="20.399999999999999">
      <c r="A89" s="152" t="s">
        <v>24798</v>
      </c>
      <c r="B89" s="166">
        <v>79807.350000000006</v>
      </c>
      <c r="C89" s="166">
        <v>485871.33</v>
      </c>
      <c r="D89" s="166">
        <v>657226.86</v>
      </c>
      <c r="E89" s="166">
        <v>309736.01</v>
      </c>
      <c r="F89" s="166">
        <v>706620.25</v>
      </c>
      <c r="BK89" s="154" t="s">
        <v>24799</v>
      </c>
      <c r="BL89" s="218">
        <v>0</v>
      </c>
      <c r="BM89" s="218">
        <v>0</v>
      </c>
      <c r="BN89" s="218">
        <v>0</v>
      </c>
      <c r="BO89" s="218">
        <v>0</v>
      </c>
      <c r="BP89" s="218">
        <v>0</v>
      </c>
      <c r="BQ89" s="218">
        <v>0</v>
      </c>
      <c r="BR89" s="218">
        <v>0</v>
      </c>
      <c r="BS89" s="218">
        <v>0</v>
      </c>
      <c r="BT89" s="218">
        <v>0</v>
      </c>
      <c r="BU89" s="218">
        <v>16269.12</v>
      </c>
      <c r="BV89" s="218">
        <v>15978.6</v>
      </c>
      <c r="BW89" s="218">
        <v>0</v>
      </c>
      <c r="BX89" s="165">
        <v>-32247.72</v>
      </c>
      <c r="BZ89" s="154" t="s">
        <v>24747</v>
      </c>
      <c r="CA89" s="218">
        <v>0</v>
      </c>
      <c r="CB89" s="218">
        <v>0</v>
      </c>
      <c r="CC89" s="218">
        <v>0</v>
      </c>
      <c r="CD89" s="218">
        <v>0</v>
      </c>
      <c r="CE89" s="218">
        <v>7700</v>
      </c>
      <c r="CF89" s="218">
        <v>0</v>
      </c>
      <c r="CG89" s="218">
        <v>0</v>
      </c>
      <c r="CH89" s="218">
        <v>0</v>
      </c>
      <c r="CI89" s="218">
        <v>0</v>
      </c>
      <c r="CJ89" s="218">
        <v>85802.42</v>
      </c>
      <c r="CK89" s="218">
        <v>0</v>
      </c>
      <c r="CL89" s="218">
        <v>0</v>
      </c>
      <c r="CM89" s="218">
        <v>0</v>
      </c>
      <c r="CN89" s="165">
        <v>-93502.42</v>
      </c>
      <c r="CP89" s="152" t="s">
        <v>24798</v>
      </c>
      <c r="CQ89" s="219">
        <v>43050.02</v>
      </c>
      <c r="CR89" s="219">
        <v>457038.43</v>
      </c>
      <c r="CS89" s="219">
        <v>372186.94</v>
      </c>
      <c r="CT89" s="219">
        <v>232270.12</v>
      </c>
      <c r="CU89" s="219">
        <v>199233.58</v>
      </c>
      <c r="CV89" s="219">
        <v>705810.48</v>
      </c>
      <c r="CW89" s="219">
        <v>460005.08</v>
      </c>
      <c r="CX89" s="219">
        <v>356325.05</v>
      </c>
      <c r="CY89" s="219">
        <v>277134.90000000002</v>
      </c>
      <c r="CZ89" s="219">
        <v>777737.73</v>
      </c>
      <c r="DA89" s="219">
        <v>480890.49</v>
      </c>
      <c r="DB89" s="219">
        <v>466284.7</v>
      </c>
      <c r="DC89" s="219">
        <v>0</v>
      </c>
      <c r="DD89" s="166">
        <v>-4827967.5199999996</v>
      </c>
      <c r="DF89" s="152" t="s">
        <v>24762</v>
      </c>
      <c r="DG89" s="219">
        <v>0</v>
      </c>
      <c r="DH89" s="219">
        <v>0</v>
      </c>
      <c r="DI89" s="219">
        <v>45699.13</v>
      </c>
      <c r="DJ89" s="219">
        <v>237460.26</v>
      </c>
      <c r="DK89" s="219">
        <v>0</v>
      </c>
      <c r="DL89" s="219">
        <v>18491.88</v>
      </c>
      <c r="DM89" s="219">
        <v>0</v>
      </c>
      <c r="DN89" s="219">
        <v>1224079.47</v>
      </c>
      <c r="DO89" s="219">
        <v>3175933.05</v>
      </c>
      <c r="DP89" s="219">
        <v>1180339.02</v>
      </c>
      <c r="DQ89" s="219">
        <v>1312225.47</v>
      </c>
      <c r="DR89" s="219">
        <v>1639417.81</v>
      </c>
      <c r="DS89" s="164">
        <f t="shared" si="1"/>
        <v>8833646.0899999999</v>
      </c>
    </row>
    <row r="90" spans="1:123" ht="30.6">
      <c r="A90" s="153" t="s">
        <v>24800</v>
      </c>
      <c r="B90" s="164">
        <v>349725.53</v>
      </c>
      <c r="C90" s="164">
        <v>393150.79</v>
      </c>
      <c r="D90" s="164">
        <v>1087460.42</v>
      </c>
      <c r="E90" s="164">
        <v>744112.36</v>
      </c>
      <c r="F90" s="164">
        <v>670344.19999999995</v>
      </c>
      <c r="BK90" s="152" t="s">
        <v>24801</v>
      </c>
      <c r="BL90" s="219">
        <v>0</v>
      </c>
      <c r="BM90" s="219">
        <v>0</v>
      </c>
      <c r="BN90" s="219">
        <v>0</v>
      </c>
      <c r="BO90" s="219">
        <v>0</v>
      </c>
      <c r="BP90" s="219">
        <v>0</v>
      </c>
      <c r="BQ90" s="219">
        <v>0</v>
      </c>
      <c r="BR90" s="219">
        <v>0</v>
      </c>
      <c r="BS90" s="219">
        <v>0</v>
      </c>
      <c r="BT90" s="219">
        <v>0</v>
      </c>
      <c r="BU90" s="219">
        <v>16269.12</v>
      </c>
      <c r="BV90" s="219">
        <v>15978.6</v>
      </c>
      <c r="BW90" s="219">
        <v>0</v>
      </c>
      <c r="BX90" s="166">
        <v>-32247.72</v>
      </c>
      <c r="BZ90" s="152" t="s">
        <v>24749</v>
      </c>
      <c r="CA90" s="219">
        <v>0</v>
      </c>
      <c r="CB90" s="219">
        <v>0</v>
      </c>
      <c r="CC90" s="219">
        <v>0</v>
      </c>
      <c r="CD90" s="219">
        <v>0</v>
      </c>
      <c r="CE90" s="219">
        <v>7700</v>
      </c>
      <c r="CF90" s="219">
        <v>0</v>
      </c>
      <c r="CG90" s="219">
        <v>0</v>
      </c>
      <c r="CH90" s="219">
        <v>0</v>
      </c>
      <c r="CI90" s="219">
        <v>0</v>
      </c>
      <c r="CJ90" s="219">
        <v>85802.42</v>
      </c>
      <c r="CK90" s="219">
        <v>0</v>
      </c>
      <c r="CL90" s="219">
        <v>0</v>
      </c>
      <c r="CM90" s="219">
        <v>0</v>
      </c>
      <c r="CN90" s="166">
        <v>-93502.42</v>
      </c>
      <c r="CP90" s="153" t="s">
        <v>24800</v>
      </c>
      <c r="CQ90" s="217">
        <v>355629.33</v>
      </c>
      <c r="CR90" s="217">
        <v>397420.17</v>
      </c>
      <c r="CS90" s="217">
        <v>895306.93</v>
      </c>
      <c r="CT90" s="217">
        <v>832992.65</v>
      </c>
      <c r="CU90" s="217">
        <v>513520.68</v>
      </c>
      <c r="CV90" s="217">
        <v>460658.97</v>
      </c>
      <c r="CW90" s="217">
        <v>535927.22</v>
      </c>
      <c r="CX90" s="217">
        <v>477504.48</v>
      </c>
      <c r="CY90" s="217">
        <v>488282.05</v>
      </c>
      <c r="CZ90" s="217">
        <v>708960.02</v>
      </c>
      <c r="DA90" s="217">
        <v>623142.47</v>
      </c>
      <c r="DB90" s="217">
        <v>859274.88</v>
      </c>
      <c r="DC90" s="217">
        <v>0</v>
      </c>
      <c r="DD90" s="164">
        <v>-7148619.8499999996</v>
      </c>
      <c r="DF90" s="153" t="s">
        <v>24766</v>
      </c>
      <c r="DG90" s="217">
        <v>1107541.1599999999</v>
      </c>
      <c r="DH90" s="217">
        <v>1487427.46</v>
      </c>
      <c r="DI90" s="217">
        <v>1362591.89</v>
      </c>
      <c r="DJ90" s="217">
        <v>1818549.34</v>
      </c>
      <c r="DK90" s="217">
        <v>1692831.04</v>
      </c>
      <c r="DL90" s="217">
        <v>1437967.95</v>
      </c>
      <c r="DM90" s="217">
        <v>1605661.15</v>
      </c>
      <c r="DN90" s="217">
        <v>1557498.82</v>
      </c>
      <c r="DO90" s="217">
        <v>1742462.33</v>
      </c>
      <c r="DP90" s="217">
        <v>1586026.82</v>
      </c>
      <c r="DQ90" s="217">
        <v>1784254.3</v>
      </c>
      <c r="DR90" s="217">
        <v>2249971.87</v>
      </c>
      <c r="DS90" s="164">
        <f t="shared" si="1"/>
        <v>19432784.130000003</v>
      </c>
    </row>
    <row r="91" spans="1:123" ht="20.399999999999999">
      <c r="A91" s="154" t="s">
        <v>24796</v>
      </c>
      <c r="B91" s="165">
        <v>349725.53</v>
      </c>
      <c r="C91" s="165">
        <v>393150.79</v>
      </c>
      <c r="D91" s="165">
        <v>1087460.42</v>
      </c>
      <c r="E91" s="165">
        <v>744112.36</v>
      </c>
      <c r="F91" s="165">
        <v>670344.19999999995</v>
      </c>
      <c r="BK91" s="154" t="s">
        <v>24796</v>
      </c>
      <c r="BL91" s="218">
        <v>4962599.9800000004</v>
      </c>
      <c r="BM91" s="218">
        <v>5462936.3899999997</v>
      </c>
      <c r="BN91" s="218">
        <v>5734602.1699999999</v>
      </c>
      <c r="BO91" s="218">
        <v>5126664.26</v>
      </c>
      <c r="BP91" s="218">
        <v>5494485.1500000004</v>
      </c>
      <c r="BQ91" s="218">
        <v>5475044.9800000004</v>
      </c>
      <c r="BR91" s="218">
        <v>5603778.2199999997</v>
      </c>
      <c r="BS91" s="218">
        <v>5705426.29</v>
      </c>
      <c r="BT91" s="218">
        <v>5632095.8399999999</v>
      </c>
      <c r="BU91" s="218">
        <v>5710577.6100000003</v>
      </c>
      <c r="BV91" s="218">
        <v>6049800.5800000001</v>
      </c>
      <c r="BW91" s="218">
        <v>8630537.5</v>
      </c>
      <c r="BX91" s="165">
        <v>-69588548.969999999</v>
      </c>
      <c r="BZ91" s="153" t="s">
        <v>24793</v>
      </c>
      <c r="CA91" s="217">
        <v>5435344.6299999999</v>
      </c>
      <c r="CB91" s="217">
        <v>5077461.34</v>
      </c>
      <c r="CC91" s="217">
        <v>5229448.63</v>
      </c>
      <c r="CD91" s="217">
        <v>4890097.5</v>
      </c>
      <c r="CE91" s="217">
        <v>4585765.38</v>
      </c>
      <c r="CF91" s="217">
        <v>4590817.5599999996</v>
      </c>
      <c r="CG91" s="217">
        <v>5067350.68</v>
      </c>
      <c r="CH91" s="217">
        <v>4989657.45</v>
      </c>
      <c r="CI91" s="217">
        <v>5065595.92</v>
      </c>
      <c r="CJ91" s="217">
        <v>5269913.8600000003</v>
      </c>
      <c r="CK91" s="217">
        <v>4973407.79</v>
      </c>
      <c r="CL91" s="217">
        <v>7124506.71</v>
      </c>
      <c r="CM91" s="217">
        <v>0</v>
      </c>
      <c r="CN91" s="164">
        <v>-62299367.450000003</v>
      </c>
      <c r="CP91" s="154" t="s">
        <v>24796</v>
      </c>
      <c r="CQ91" s="218">
        <v>355629.33</v>
      </c>
      <c r="CR91" s="218">
        <v>397420.17</v>
      </c>
      <c r="CS91" s="218">
        <v>895306.93</v>
      </c>
      <c r="CT91" s="218">
        <v>832992.65</v>
      </c>
      <c r="CU91" s="218">
        <v>513520.68</v>
      </c>
      <c r="CV91" s="218">
        <v>460658.97</v>
      </c>
      <c r="CW91" s="218">
        <v>535927.22</v>
      </c>
      <c r="CX91" s="218">
        <v>477504.48</v>
      </c>
      <c r="CY91" s="218">
        <v>488282.05</v>
      </c>
      <c r="CZ91" s="218">
        <v>708960.02</v>
      </c>
      <c r="DA91" s="218">
        <v>623142.47</v>
      </c>
      <c r="DB91" s="218">
        <v>859274.88</v>
      </c>
      <c r="DC91" s="218">
        <v>0</v>
      </c>
      <c r="DD91" s="165">
        <v>-7148619.8499999996</v>
      </c>
      <c r="DF91" s="154" t="s">
        <v>24728</v>
      </c>
      <c r="DG91" s="218">
        <v>4146.63</v>
      </c>
      <c r="DH91" s="218">
        <v>16996.18</v>
      </c>
      <c r="DI91" s="218">
        <v>40836.730000000003</v>
      </c>
      <c r="DJ91" s="218">
        <v>24006.54</v>
      </c>
      <c r="DK91" s="218">
        <v>32412.28</v>
      </c>
      <c r="DL91" s="218">
        <v>30299.91</v>
      </c>
      <c r="DM91" s="218">
        <v>32700.19</v>
      </c>
      <c r="DN91" s="218">
        <v>17381.68</v>
      </c>
      <c r="DO91" s="218">
        <v>23700.639999999999</v>
      </c>
      <c r="DP91" s="218">
        <v>60232.47</v>
      </c>
      <c r="DQ91" s="218">
        <v>225928.49</v>
      </c>
      <c r="DR91" s="218">
        <v>24205.33</v>
      </c>
      <c r="DS91" s="164">
        <f t="shared" si="1"/>
        <v>532847.06999999995</v>
      </c>
    </row>
    <row r="92" spans="1:123" ht="20.399999999999999">
      <c r="A92" s="167" t="s">
        <v>24802</v>
      </c>
      <c r="B92" s="166">
        <v>0</v>
      </c>
      <c r="C92" s="166">
        <v>0</v>
      </c>
      <c r="D92" s="166">
        <v>0</v>
      </c>
      <c r="E92" s="166">
        <v>0</v>
      </c>
      <c r="F92" s="166">
        <v>17340</v>
      </c>
      <c r="BK92" s="152" t="s">
        <v>24731</v>
      </c>
      <c r="BL92" s="219">
        <v>4863430.46</v>
      </c>
      <c r="BM92" s="219">
        <v>4694200.04</v>
      </c>
      <c r="BN92" s="219">
        <v>5161451.43</v>
      </c>
      <c r="BO92" s="219">
        <v>4950320.05</v>
      </c>
      <c r="BP92" s="219">
        <v>4972142.78</v>
      </c>
      <c r="BQ92" s="219">
        <v>5276189.17</v>
      </c>
      <c r="BR92" s="219">
        <v>5464825.4400000004</v>
      </c>
      <c r="BS92" s="219">
        <v>5083087.17</v>
      </c>
      <c r="BT92" s="219">
        <v>5127157.7699999996</v>
      </c>
      <c r="BU92" s="219">
        <v>5161237.92</v>
      </c>
      <c r="BV92" s="219">
        <v>5168880.62</v>
      </c>
      <c r="BW92" s="219">
        <v>8082584.3399999999</v>
      </c>
      <c r="BX92" s="166">
        <v>-64005507.189999998</v>
      </c>
      <c r="BZ92" s="154" t="s">
        <v>24796</v>
      </c>
      <c r="CA92" s="218">
        <v>5435344.6299999999</v>
      </c>
      <c r="CB92" s="218">
        <v>5077461.34</v>
      </c>
      <c r="CC92" s="218">
        <v>5229448.63</v>
      </c>
      <c r="CD92" s="218">
        <v>4890097.5</v>
      </c>
      <c r="CE92" s="218">
        <v>4585765.38</v>
      </c>
      <c r="CF92" s="218">
        <v>4590817.5599999996</v>
      </c>
      <c r="CG92" s="218">
        <v>5067350.68</v>
      </c>
      <c r="CH92" s="218">
        <v>4989657.45</v>
      </c>
      <c r="CI92" s="218">
        <v>5065595.92</v>
      </c>
      <c r="CJ92" s="218">
        <v>5269913.8600000003</v>
      </c>
      <c r="CK92" s="218">
        <v>4973407.79</v>
      </c>
      <c r="CL92" s="218">
        <v>7124506.71</v>
      </c>
      <c r="CM92" s="218">
        <v>0</v>
      </c>
      <c r="CN92" s="165">
        <v>-62299367.450000003</v>
      </c>
      <c r="CP92" s="152" t="s">
        <v>24802</v>
      </c>
      <c r="CQ92" s="219">
        <v>0</v>
      </c>
      <c r="CR92" s="219">
        <v>0</v>
      </c>
      <c r="CS92" s="219">
        <v>0</v>
      </c>
      <c r="CT92" s="219">
        <v>133936.20000000001</v>
      </c>
      <c r="CU92" s="219">
        <v>0</v>
      </c>
      <c r="CV92" s="219">
        <v>0</v>
      </c>
      <c r="CW92" s="219">
        <v>58770</v>
      </c>
      <c r="CX92" s="219">
        <v>8400</v>
      </c>
      <c r="CY92" s="219">
        <v>0</v>
      </c>
      <c r="CZ92" s="219">
        <v>15804.87</v>
      </c>
      <c r="DA92" s="219">
        <v>101068</v>
      </c>
      <c r="DB92" s="219">
        <v>0</v>
      </c>
      <c r="DC92" s="219">
        <v>0</v>
      </c>
      <c r="DD92" s="166">
        <v>-317979.07</v>
      </c>
      <c r="DF92" s="152" t="s">
        <v>24803</v>
      </c>
      <c r="DG92" s="219">
        <v>0</v>
      </c>
      <c r="DH92" s="219">
        <v>0</v>
      </c>
      <c r="DI92" s="219">
        <v>10186.700000000001</v>
      </c>
      <c r="DJ92" s="219">
        <v>500</v>
      </c>
      <c r="DK92" s="219">
        <v>1479.85</v>
      </c>
      <c r="DL92" s="219">
        <v>4357.79</v>
      </c>
      <c r="DM92" s="219">
        <v>8329</v>
      </c>
      <c r="DN92" s="219">
        <v>5338.56</v>
      </c>
      <c r="DO92" s="219">
        <v>11154.24</v>
      </c>
      <c r="DP92" s="219">
        <v>830</v>
      </c>
      <c r="DQ92" s="219">
        <v>206864.85</v>
      </c>
      <c r="DR92" s="219">
        <v>7798.95</v>
      </c>
      <c r="DS92" s="164">
        <f t="shared" si="1"/>
        <v>256839.94</v>
      </c>
    </row>
    <row r="93" spans="1:123">
      <c r="A93" s="152" t="s">
        <v>24798</v>
      </c>
      <c r="B93" s="166">
        <v>349725.53</v>
      </c>
      <c r="C93" s="166">
        <v>393150.79</v>
      </c>
      <c r="D93" s="166">
        <v>1087460.42</v>
      </c>
      <c r="E93" s="166">
        <v>744112.36</v>
      </c>
      <c r="F93" s="166">
        <v>653004.19999999995</v>
      </c>
      <c r="BK93" s="152" t="s">
        <v>24798</v>
      </c>
      <c r="BL93" s="219">
        <v>99169.52</v>
      </c>
      <c r="BM93" s="219">
        <v>768736.35</v>
      </c>
      <c r="BN93" s="219">
        <v>573150.74</v>
      </c>
      <c r="BO93" s="219">
        <v>176344.21</v>
      </c>
      <c r="BP93" s="219">
        <v>522342.37</v>
      </c>
      <c r="BQ93" s="219">
        <v>198855.81</v>
      </c>
      <c r="BR93" s="219">
        <v>138952.78</v>
      </c>
      <c r="BS93" s="219">
        <v>622339.12</v>
      </c>
      <c r="BT93" s="219">
        <v>504938.07</v>
      </c>
      <c r="BU93" s="219">
        <v>549339.68999999994</v>
      </c>
      <c r="BV93" s="219">
        <v>880919.96</v>
      </c>
      <c r="BW93" s="219">
        <v>547953.16</v>
      </c>
      <c r="BX93" s="166">
        <v>-5583041.7800000003</v>
      </c>
      <c r="BZ93" s="152" t="s">
        <v>24731</v>
      </c>
      <c r="CA93" s="219">
        <v>5419043.0700000003</v>
      </c>
      <c r="CB93" s="219">
        <v>4627718.76</v>
      </c>
      <c r="CC93" s="219">
        <v>4778828.16</v>
      </c>
      <c r="CD93" s="219">
        <v>4454904.9000000004</v>
      </c>
      <c r="CE93" s="219">
        <v>4474059.92</v>
      </c>
      <c r="CF93" s="219">
        <v>4468938.92</v>
      </c>
      <c r="CG93" s="219">
        <v>4548523.93</v>
      </c>
      <c r="CH93" s="219">
        <v>4441511.78</v>
      </c>
      <c r="CI93" s="219">
        <v>4460673</v>
      </c>
      <c r="CJ93" s="219">
        <v>4513241.1500000004</v>
      </c>
      <c r="CK93" s="219">
        <v>4430321.37</v>
      </c>
      <c r="CL93" s="219">
        <v>6609918.1100000003</v>
      </c>
      <c r="CM93" s="219">
        <v>0</v>
      </c>
      <c r="CN93" s="166">
        <v>-57227683.07</v>
      </c>
      <c r="CP93" s="152" t="s">
        <v>24798</v>
      </c>
      <c r="CQ93" s="219">
        <v>355629.33</v>
      </c>
      <c r="CR93" s="219">
        <v>397420.17</v>
      </c>
      <c r="CS93" s="219">
        <v>895306.93</v>
      </c>
      <c r="CT93" s="219">
        <v>699056.45</v>
      </c>
      <c r="CU93" s="219">
        <v>513520.68</v>
      </c>
      <c r="CV93" s="219">
        <v>460658.97</v>
      </c>
      <c r="CW93" s="219">
        <v>477157.22</v>
      </c>
      <c r="CX93" s="219">
        <v>469104.48</v>
      </c>
      <c r="CY93" s="219">
        <v>488282.05</v>
      </c>
      <c r="CZ93" s="219">
        <v>693155.15</v>
      </c>
      <c r="DA93" s="219">
        <v>522074.47</v>
      </c>
      <c r="DB93" s="219">
        <v>859274.88</v>
      </c>
      <c r="DC93" s="219">
        <v>0</v>
      </c>
      <c r="DD93" s="166">
        <v>-6830640.7800000003</v>
      </c>
      <c r="DF93" s="152" t="s">
        <v>24733</v>
      </c>
      <c r="DG93" s="219">
        <v>4146.63</v>
      </c>
      <c r="DH93" s="219">
        <v>16996.18</v>
      </c>
      <c r="DI93" s="219">
        <v>30650.03</v>
      </c>
      <c r="DJ93" s="219">
        <v>23506.54</v>
      </c>
      <c r="DK93" s="219">
        <v>30932.43</v>
      </c>
      <c r="DL93" s="219">
        <v>25942.12</v>
      </c>
      <c r="DM93" s="219">
        <v>24371.19</v>
      </c>
      <c r="DN93" s="219">
        <v>12043.12</v>
      </c>
      <c r="DO93" s="219">
        <v>12546.4</v>
      </c>
      <c r="DP93" s="219">
        <v>59402.47</v>
      </c>
      <c r="DQ93" s="219">
        <v>19063.64</v>
      </c>
      <c r="DR93" s="219">
        <v>16406.38</v>
      </c>
      <c r="DS93" s="164">
        <f t="shared" si="1"/>
        <v>276007.13</v>
      </c>
    </row>
    <row r="94" spans="1:123" ht="20.399999999999999">
      <c r="A94" s="153" t="s">
        <v>24804</v>
      </c>
      <c r="B94" s="164">
        <v>243281.05</v>
      </c>
      <c r="C94" s="164">
        <v>160662.93</v>
      </c>
      <c r="D94" s="164">
        <v>200049.8</v>
      </c>
      <c r="E94" s="164">
        <v>179292.82</v>
      </c>
      <c r="F94" s="164">
        <v>168811.83</v>
      </c>
      <c r="BK94" s="153" t="s">
        <v>24800</v>
      </c>
      <c r="BL94" s="217">
        <v>428799.4</v>
      </c>
      <c r="BM94" s="217">
        <v>591928.32999999996</v>
      </c>
      <c r="BN94" s="217">
        <v>664912.73</v>
      </c>
      <c r="BO94" s="217">
        <v>718279.29</v>
      </c>
      <c r="BP94" s="217">
        <v>898313.67</v>
      </c>
      <c r="BQ94" s="217">
        <v>589981.21</v>
      </c>
      <c r="BR94" s="217">
        <v>3216986.02</v>
      </c>
      <c r="BS94" s="217">
        <v>489520.15</v>
      </c>
      <c r="BT94" s="217">
        <v>515210.71</v>
      </c>
      <c r="BU94" s="217">
        <v>637653.51</v>
      </c>
      <c r="BV94" s="217">
        <v>1361716.75</v>
      </c>
      <c r="BW94" s="217">
        <v>857092.62</v>
      </c>
      <c r="BX94" s="164">
        <v>-10970394.390000001</v>
      </c>
      <c r="BZ94" s="152" t="s">
        <v>24798</v>
      </c>
      <c r="CA94" s="219">
        <v>16301.56</v>
      </c>
      <c r="CB94" s="219">
        <v>449742.58</v>
      </c>
      <c r="CC94" s="219">
        <v>450620.47</v>
      </c>
      <c r="CD94" s="219">
        <v>435192.6</v>
      </c>
      <c r="CE94" s="219">
        <v>111705.46</v>
      </c>
      <c r="CF94" s="219">
        <v>121878.64</v>
      </c>
      <c r="CG94" s="219">
        <v>518826.75</v>
      </c>
      <c r="CH94" s="219">
        <v>548145.67000000004</v>
      </c>
      <c r="CI94" s="219">
        <v>604922.92000000004</v>
      </c>
      <c r="CJ94" s="219">
        <v>756672.71</v>
      </c>
      <c r="CK94" s="219">
        <v>543086.42000000004</v>
      </c>
      <c r="CL94" s="219">
        <v>514588.6</v>
      </c>
      <c r="CM94" s="219">
        <v>0</v>
      </c>
      <c r="CN94" s="166">
        <v>-5071684.38</v>
      </c>
      <c r="CP94" s="153" t="s">
        <v>24804</v>
      </c>
      <c r="CQ94" s="217">
        <v>216095.31</v>
      </c>
      <c r="CR94" s="217">
        <v>221461.36</v>
      </c>
      <c r="CS94" s="217">
        <v>227578.37</v>
      </c>
      <c r="CT94" s="217">
        <v>207952.97</v>
      </c>
      <c r="CU94" s="217">
        <v>233342.63</v>
      </c>
      <c r="CV94" s="217">
        <v>199265.44</v>
      </c>
      <c r="CW94" s="217">
        <v>201530.36</v>
      </c>
      <c r="CX94" s="217">
        <v>229641.7</v>
      </c>
      <c r="CY94" s="217">
        <v>203327.75</v>
      </c>
      <c r="CZ94" s="217">
        <v>204285.17</v>
      </c>
      <c r="DA94" s="217">
        <v>188163.14</v>
      </c>
      <c r="DB94" s="217">
        <v>257271.94</v>
      </c>
      <c r="DC94" s="217">
        <v>0</v>
      </c>
      <c r="DD94" s="164">
        <v>-2589916.14</v>
      </c>
      <c r="DF94" s="154" t="s">
        <v>24767</v>
      </c>
      <c r="DG94" s="218">
        <v>1103394.53</v>
      </c>
      <c r="DH94" s="218">
        <v>1470431.28</v>
      </c>
      <c r="DI94" s="218">
        <v>1321755.1599999999</v>
      </c>
      <c r="DJ94" s="218">
        <v>1794542.8</v>
      </c>
      <c r="DK94" s="218">
        <v>1660418.76</v>
      </c>
      <c r="DL94" s="218">
        <v>1407668.04</v>
      </c>
      <c r="DM94" s="218">
        <v>1572960.96</v>
      </c>
      <c r="DN94" s="218">
        <v>1540117.14</v>
      </c>
      <c r="DO94" s="218">
        <v>1718761.69</v>
      </c>
      <c r="DP94" s="218">
        <v>1525794.35</v>
      </c>
      <c r="DQ94" s="218">
        <v>1558325.81</v>
      </c>
      <c r="DR94" s="218">
        <v>2225766.54</v>
      </c>
      <c r="DS94" s="164">
        <f t="shared" si="1"/>
        <v>18899937.060000002</v>
      </c>
    </row>
    <row r="95" spans="1:123" ht="20.399999999999999">
      <c r="A95" s="154" t="s">
        <v>24728</v>
      </c>
      <c r="B95" s="165">
        <v>243281.05</v>
      </c>
      <c r="C95" s="165">
        <v>160662.93</v>
      </c>
      <c r="D95" s="165">
        <v>200049.8</v>
      </c>
      <c r="E95" s="165">
        <v>179292.82</v>
      </c>
      <c r="F95" s="165">
        <v>168811.83</v>
      </c>
      <c r="BK95" s="154" t="s">
        <v>24796</v>
      </c>
      <c r="BL95" s="218">
        <v>428799.4</v>
      </c>
      <c r="BM95" s="218">
        <v>591928.32999999996</v>
      </c>
      <c r="BN95" s="218">
        <v>664912.73</v>
      </c>
      <c r="BO95" s="218">
        <v>718279.29</v>
      </c>
      <c r="BP95" s="218">
        <v>898313.67</v>
      </c>
      <c r="BQ95" s="218">
        <v>589981.21</v>
      </c>
      <c r="BR95" s="218">
        <v>3216986.02</v>
      </c>
      <c r="BS95" s="218">
        <v>489520.15</v>
      </c>
      <c r="BT95" s="218">
        <v>515210.71</v>
      </c>
      <c r="BU95" s="218">
        <v>637653.51</v>
      </c>
      <c r="BV95" s="218">
        <v>1361716.75</v>
      </c>
      <c r="BW95" s="218">
        <v>857092.62</v>
      </c>
      <c r="BX95" s="165">
        <v>-10970394.390000001</v>
      </c>
      <c r="BZ95" s="153" t="s">
        <v>24800</v>
      </c>
      <c r="CA95" s="217">
        <v>394387.7</v>
      </c>
      <c r="CB95" s="217">
        <v>389208.5</v>
      </c>
      <c r="CC95" s="217">
        <v>652126.22</v>
      </c>
      <c r="CD95" s="217">
        <v>494771.72</v>
      </c>
      <c r="CE95" s="217">
        <v>842321.68</v>
      </c>
      <c r="CF95" s="217">
        <v>1021344.82</v>
      </c>
      <c r="CG95" s="217">
        <v>614278.43999999994</v>
      </c>
      <c r="CH95" s="217">
        <v>580257.01</v>
      </c>
      <c r="CI95" s="217">
        <v>919438.94</v>
      </c>
      <c r="CJ95" s="217">
        <v>513835.22</v>
      </c>
      <c r="CK95" s="217">
        <v>644489.6</v>
      </c>
      <c r="CL95" s="217">
        <v>651918.43999999994</v>
      </c>
      <c r="CM95" s="217">
        <v>0</v>
      </c>
      <c r="CN95" s="164">
        <v>-7718378.29</v>
      </c>
      <c r="CP95" s="154" t="s">
        <v>24728</v>
      </c>
      <c r="CQ95" s="218">
        <v>216095.31</v>
      </c>
      <c r="CR95" s="218">
        <v>221461.36</v>
      </c>
      <c r="CS95" s="218">
        <v>227578.37</v>
      </c>
      <c r="CT95" s="218">
        <v>207952.97</v>
      </c>
      <c r="CU95" s="218">
        <v>233342.63</v>
      </c>
      <c r="CV95" s="218">
        <v>199265.44</v>
      </c>
      <c r="CW95" s="218">
        <v>201530.36</v>
      </c>
      <c r="CX95" s="218">
        <v>229641.7</v>
      </c>
      <c r="CY95" s="218">
        <v>203327.75</v>
      </c>
      <c r="CZ95" s="218">
        <v>204285.17</v>
      </c>
      <c r="DA95" s="218">
        <v>188163.14</v>
      </c>
      <c r="DB95" s="218">
        <v>257271.94</v>
      </c>
      <c r="DC95" s="218">
        <v>0</v>
      </c>
      <c r="DD95" s="165">
        <v>-2589916.14</v>
      </c>
      <c r="DF95" s="152" t="s">
        <v>24759</v>
      </c>
      <c r="DG95" s="219">
        <v>55796.31</v>
      </c>
      <c r="DH95" s="219">
        <v>637386.1</v>
      </c>
      <c r="DI95" s="219">
        <v>586473.82999999996</v>
      </c>
      <c r="DJ95" s="219">
        <v>1050743.02</v>
      </c>
      <c r="DK95" s="219">
        <v>923116.43</v>
      </c>
      <c r="DL95" s="219">
        <v>650981.52</v>
      </c>
      <c r="DM95" s="219">
        <v>846814.49</v>
      </c>
      <c r="DN95" s="219">
        <v>797178.55</v>
      </c>
      <c r="DO95" s="219">
        <v>996743.17</v>
      </c>
      <c r="DP95" s="219">
        <v>783435.84</v>
      </c>
      <c r="DQ95" s="219">
        <v>824923.67</v>
      </c>
      <c r="DR95" s="219">
        <v>909093.13</v>
      </c>
      <c r="DS95" s="164">
        <f t="shared" si="1"/>
        <v>9062686.0600000005</v>
      </c>
    </row>
    <row r="96" spans="1:123" ht="20.399999999999999">
      <c r="A96" s="152" t="s">
        <v>24731</v>
      </c>
      <c r="B96" s="166">
        <v>229836.68</v>
      </c>
      <c r="C96" s="166">
        <v>146855.76</v>
      </c>
      <c r="D96" s="166">
        <v>165349.39000000001</v>
      </c>
      <c r="E96" s="166">
        <v>158405.01999999999</v>
      </c>
      <c r="F96" s="166">
        <v>168122.07</v>
      </c>
      <c r="BK96" s="152" t="s">
        <v>24802</v>
      </c>
      <c r="BL96" s="219">
        <v>0</v>
      </c>
      <c r="BM96" s="219">
        <v>0</v>
      </c>
      <c r="BN96" s="219">
        <v>0</v>
      </c>
      <c r="BO96" s="219">
        <v>0</v>
      </c>
      <c r="BP96" s="219">
        <v>0</v>
      </c>
      <c r="BQ96" s="219">
        <v>0</v>
      </c>
      <c r="BR96" s="219">
        <v>2181355</v>
      </c>
      <c r="BS96" s="219">
        <v>0</v>
      </c>
      <c r="BT96" s="219">
        <v>0</v>
      </c>
      <c r="BU96" s="219">
        <v>0</v>
      </c>
      <c r="BV96" s="219">
        <v>798550</v>
      </c>
      <c r="BW96" s="219">
        <v>45024</v>
      </c>
      <c r="BX96" s="166">
        <v>-3024929</v>
      </c>
      <c r="BZ96" s="154" t="s">
        <v>24796</v>
      </c>
      <c r="CA96" s="218">
        <v>394387.7</v>
      </c>
      <c r="CB96" s="218">
        <v>389208.5</v>
      </c>
      <c r="CC96" s="218">
        <v>652126.22</v>
      </c>
      <c r="CD96" s="218">
        <v>494771.72</v>
      </c>
      <c r="CE96" s="218">
        <v>842321.68</v>
      </c>
      <c r="CF96" s="218">
        <v>1021344.82</v>
      </c>
      <c r="CG96" s="218">
        <v>614278.43999999994</v>
      </c>
      <c r="CH96" s="218">
        <v>580257.01</v>
      </c>
      <c r="CI96" s="218">
        <v>919438.94</v>
      </c>
      <c r="CJ96" s="218">
        <v>513835.22</v>
      </c>
      <c r="CK96" s="218">
        <v>644489.6</v>
      </c>
      <c r="CL96" s="218">
        <v>651918.43999999994</v>
      </c>
      <c r="CM96" s="218">
        <v>0</v>
      </c>
      <c r="CN96" s="165">
        <v>-7718378.29</v>
      </c>
      <c r="CP96" s="152" t="s">
        <v>24731</v>
      </c>
      <c r="CQ96" s="219">
        <v>213393.41</v>
      </c>
      <c r="CR96" s="219">
        <v>208404.75</v>
      </c>
      <c r="CS96" s="219">
        <v>206228.68</v>
      </c>
      <c r="CT96" s="219">
        <v>195771.51999999999</v>
      </c>
      <c r="CU96" s="219">
        <v>198724.78</v>
      </c>
      <c r="CV96" s="219">
        <v>190397.86</v>
      </c>
      <c r="CW96" s="219">
        <v>188405.26</v>
      </c>
      <c r="CX96" s="219">
        <v>219741.79</v>
      </c>
      <c r="CY96" s="219">
        <v>192079.29</v>
      </c>
      <c r="CZ96" s="219">
        <v>195910.76</v>
      </c>
      <c r="DA96" s="219">
        <v>180186.31</v>
      </c>
      <c r="DB96" s="219">
        <v>249267.95</v>
      </c>
      <c r="DC96" s="219">
        <v>0</v>
      </c>
      <c r="DD96" s="166">
        <v>-2438512.36</v>
      </c>
      <c r="DF96" s="152" t="s">
        <v>24731</v>
      </c>
      <c r="DG96" s="219">
        <v>1047598.22</v>
      </c>
      <c r="DH96" s="219">
        <v>833045.18</v>
      </c>
      <c r="DI96" s="219">
        <v>735281.33</v>
      </c>
      <c r="DJ96" s="219">
        <v>743799.78</v>
      </c>
      <c r="DK96" s="219">
        <v>737302.33</v>
      </c>
      <c r="DL96" s="219">
        <v>756686.52</v>
      </c>
      <c r="DM96" s="219">
        <v>726146.47</v>
      </c>
      <c r="DN96" s="219">
        <v>742938.59</v>
      </c>
      <c r="DO96" s="219">
        <v>722018.52</v>
      </c>
      <c r="DP96" s="219">
        <v>742358.51</v>
      </c>
      <c r="DQ96" s="219">
        <v>733402.14</v>
      </c>
      <c r="DR96" s="219">
        <v>1316673.4099999999</v>
      </c>
      <c r="DS96" s="164">
        <f t="shared" si="1"/>
        <v>9837251</v>
      </c>
    </row>
    <row r="97" spans="1:123" ht="20.399999999999999">
      <c r="A97" s="152" t="s">
        <v>24805</v>
      </c>
      <c r="B97" s="166">
        <v>13444.37</v>
      </c>
      <c r="C97" s="166">
        <v>13807.17</v>
      </c>
      <c r="D97" s="166">
        <v>34700.410000000003</v>
      </c>
      <c r="E97" s="166">
        <v>20887.8</v>
      </c>
      <c r="F97" s="166">
        <v>689.76</v>
      </c>
      <c r="BK97" s="152" t="s">
        <v>24798</v>
      </c>
      <c r="BL97" s="219">
        <v>428799.4</v>
      </c>
      <c r="BM97" s="219">
        <v>591928.32999999996</v>
      </c>
      <c r="BN97" s="219">
        <v>664912.73</v>
      </c>
      <c r="BO97" s="219">
        <v>718279.29</v>
      </c>
      <c r="BP97" s="219">
        <v>898313.67</v>
      </c>
      <c r="BQ97" s="219">
        <v>589981.21</v>
      </c>
      <c r="BR97" s="219">
        <v>1035631.02</v>
      </c>
      <c r="BS97" s="219">
        <v>489520.15</v>
      </c>
      <c r="BT97" s="219">
        <v>515210.71</v>
      </c>
      <c r="BU97" s="219">
        <v>637653.51</v>
      </c>
      <c r="BV97" s="219">
        <v>563166.75</v>
      </c>
      <c r="BW97" s="219">
        <v>812068.62</v>
      </c>
      <c r="BX97" s="166">
        <v>-7945465.3899999997</v>
      </c>
      <c r="BZ97" s="152" t="s">
        <v>24802</v>
      </c>
      <c r="CA97" s="219">
        <v>0</v>
      </c>
      <c r="CB97" s="219">
        <v>0</v>
      </c>
      <c r="CC97" s="219">
        <v>0</v>
      </c>
      <c r="CD97" s="219">
        <v>0</v>
      </c>
      <c r="CE97" s="219">
        <v>0</v>
      </c>
      <c r="CF97" s="219">
        <v>0</v>
      </c>
      <c r="CG97" s="219">
        <v>0</v>
      </c>
      <c r="CH97" s="219">
        <v>1770</v>
      </c>
      <c r="CI97" s="219">
        <v>318552.36</v>
      </c>
      <c r="CJ97" s="219">
        <v>0</v>
      </c>
      <c r="CK97" s="219">
        <v>0</v>
      </c>
      <c r="CL97" s="219">
        <v>0</v>
      </c>
      <c r="CM97" s="219">
        <v>0</v>
      </c>
      <c r="CN97" s="166">
        <v>-320322.36</v>
      </c>
      <c r="CP97" s="152" t="s">
        <v>24805</v>
      </c>
      <c r="CQ97" s="219">
        <v>2701.9</v>
      </c>
      <c r="CR97" s="219">
        <v>13056.61</v>
      </c>
      <c r="CS97" s="219">
        <v>21349.69</v>
      </c>
      <c r="CT97" s="219">
        <v>12181.45</v>
      </c>
      <c r="CU97" s="219">
        <v>34617.85</v>
      </c>
      <c r="CV97" s="219">
        <v>8867.58</v>
      </c>
      <c r="CW97" s="219">
        <v>13125.1</v>
      </c>
      <c r="CX97" s="219">
        <v>9899.91</v>
      </c>
      <c r="CY97" s="219">
        <v>11248.46</v>
      </c>
      <c r="CZ97" s="219">
        <v>8374.41</v>
      </c>
      <c r="DA97" s="219">
        <v>7976.83</v>
      </c>
      <c r="DB97" s="219">
        <v>8003.99</v>
      </c>
      <c r="DC97" s="219">
        <v>0</v>
      </c>
      <c r="DD97" s="166">
        <v>-151403.78</v>
      </c>
      <c r="DF97" s="153" t="s">
        <v>24771</v>
      </c>
      <c r="DG97" s="217">
        <v>909078.02</v>
      </c>
      <c r="DH97" s="217">
        <v>1006825.89</v>
      </c>
      <c r="DI97" s="217">
        <v>888392.35</v>
      </c>
      <c r="DJ97" s="217">
        <v>976799.54</v>
      </c>
      <c r="DK97" s="217">
        <v>1071721.74</v>
      </c>
      <c r="DL97" s="217">
        <v>910666.31</v>
      </c>
      <c r="DM97" s="217">
        <v>1147486.8700000001</v>
      </c>
      <c r="DN97" s="217">
        <v>1003574.81</v>
      </c>
      <c r="DO97" s="217">
        <v>979076.31</v>
      </c>
      <c r="DP97" s="217">
        <v>1025364.54</v>
      </c>
      <c r="DQ97" s="217">
        <v>977248.71</v>
      </c>
      <c r="DR97" s="217">
        <v>1349820.93</v>
      </c>
      <c r="DS97" s="164">
        <f t="shared" si="1"/>
        <v>12246056.02</v>
      </c>
    </row>
    <row r="98" spans="1:123">
      <c r="A98" s="153" t="s">
        <v>24806</v>
      </c>
      <c r="B98" s="164">
        <v>13685691.75</v>
      </c>
      <c r="C98" s="164">
        <v>13922127.24</v>
      </c>
      <c r="D98" s="164">
        <v>17391006.640000001</v>
      </c>
      <c r="E98" s="164">
        <v>15424146.189999999</v>
      </c>
      <c r="F98" s="164">
        <v>16392214.210000001</v>
      </c>
      <c r="BK98" s="153" t="s">
        <v>24804</v>
      </c>
      <c r="BL98" s="217">
        <v>213120.51</v>
      </c>
      <c r="BM98" s="217">
        <v>250740.92</v>
      </c>
      <c r="BN98" s="217">
        <v>257097.08</v>
      </c>
      <c r="BO98" s="217">
        <v>262653.31</v>
      </c>
      <c r="BP98" s="217">
        <v>249304.86</v>
      </c>
      <c r="BQ98" s="217">
        <v>257318.83</v>
      </c>
      <c r="BR98" s="217">
        <v>224458.25</v>
      </c>
      <c r="BS98" s="217">
        <v>263560.38</v>
      </c>
      <c r="BT98" s="217">
        <v>210426.64</v>
      </c>
      <c r="BU98" s="217">
        <v>263785.14</v>
      </c>
      <c r="BV98" s="217">
        <v>218171.58</v>
      </c>
      <c r="BW98" s="217">
        <v>320757.27</v>
      </c>
      <c r="BX98" s="164">
        <v>-2991394.77</v>
      </c>
      <c r="BZ98" s="152" t="s">
        <v>24798</v>
      </c>
      <c r="CA98" s="219">
        <v>394387.7</v>
      </c>
      <c r="CB98" s="219">
        <v>389208.5</v>
      </c>
      <c r="CC98" s="219">
        <v>652126.22</v>
      </c>
      <c r="CD98" s="219">
        <v>494771.72</v>
      </c>
      <c r="CE98" s="219">
        <v>842321.68</v>
      </c>
      <c r="CF98" s="219">
        <v>1021344.82</v>
      </c>
      <c r="CG98" s="219">
        <v>614278.43999999994</v>
      </c>
      <c r="CH98" s="219">
        <v>578487.01</v>
      </c>
      <c r="CI98" s="219">
        <v>600886.57999999996</v>
      </c>
      <c r="CJ98" s="219">
        <v>513835.22</v>
      </c>
      <c r="CK98" s="219">
        <v>644489.6</v>
      </c>
      <c r="CL98" s="219">
        <v>651918.43999999994</v>
      </c>
      <c r="CM98" s="219">
        <v>0</v>
      </c>
      <c r="CN98" s="166">
        <v>-7398055.9299999997</v>
      </c>
      <c r="CP98" s="153" t="s">
        <v>24806</v>
      </c>
      <c r="CQ98" s="217">
        <v>10404977.369999999</v>
      </c>
      <c r="CR98" s="217">
        <v>10184027.32</v>
      </c>
      <c r="CS98" s="217">
        <v>11380051.380000001</v>
      </c>
      <c r="CT98" s="217">
        <v>10219335.220000001</v>
      </c>
      <c r="CU98" s="217">
        <v>9701438.7599999998</v>
      </c>
      <c r="CV98" s="217">
        <v>9863280.8000000007</v>
      </c>
      <c r="CW98" s="217">
        <v>9757292.8300000001</v>
      </c>
      <c r="CX98" s="217">
        <v>9438821.7100000009</v>
      </c>
      <c r="CY98" s="217">
        <v>9817554.1899999995</v>
      </c>
      <c r="CZ98" s="217">
        <v>10062182.25</v>
      </c>
      <c r="DA98" s="217">
        <v>10109994.710000001</v>
      </c>
      <c r="DB98" s="217">
        <v>16743309.74</v>
      </c>
      <c r="DC98" s="217">
        <v>0</v>
      </c>
      <c r="DD98" s="164">
        <v>-127682266.28</v>
      </c>
      <c r="DF98" s="154" t="s">
        <v>24773</v>
      </c>
      <c r="DG98" s="218">
        <v>320764.49</v>
      </c>
      <c r="DH98" s="218">
        <v>435510.57</v>
      </c>
      <c r="DI98" s="218">
        <v>401963.52000000002</v>
      </c>
      <c r="DJ98" s="218">
        <v>408350.88</v>
      </c>
      <c r="DK98" s="218">
        <v>422939.7</v>
      </c>
      <c r="DL98" s="218">
        <v>407302.04</v>
      </c>
      <c r="DM98" s="218">
        <v>396677.09</v>
      </c>
      <c r="DN98" s="218">
        <v>416776.53</v>
      </c>
      <c r="DO98" s="218">
        <v>387889.25</v>
      </c>
      <c r="DP98" s="218">
        <v>387425.12</v>
      </c>
      <c r="DQ98" s="218">
        <v>435029.7</v>
      </c>
      <c r="DR98" s="218">
        <v>468931.27</v>
      </c>
      <c r="DS98" s="164">
        <f t="shared" si="1"/>
        <v>4889560.16</v>
      </c>
    </row>
    <row r="99" spans="1:123" ht="20.399999999999999">
      <c r="A99" s="154" t="s">
        <v>24799</v>
      </c>
      <c r="B99" s="165">
        <v>13685691.75</v>
      </c>
      <c r="C99" s="165">
        <v>13922127.24</v>
      </c>
      <c r="D99" s="165">
        <v>17391006.640000001</v>
      </c>
      <c r="E99" s="165">
        <v>15424146.189999999</v>
      </c>
      <c r="F99" s="165">
        <v>16392214.210000001</v>
      </c>
      <c r="BK99" s="154" t="s">
        <v>24728</v>
      </c>
      <c r="BL99" s="218">
        <v>213120.51</v>
      </c>
      <c r="BM99" s="218">
        <v>250740.92</v>
      </c>
      <c r="BN99" s="218">
        <v>257097.08</v>
      </c>
      <c r="BO99" s="218">
        <v>262653.31</v>
      </c>
      <c r="BP99" s="218">
        <v>249304.86</v>
      </c>
      <c r="BQ99" s="218">
        <v>257318.83</v>
      </c>
      <c r="BR99" s="218">
        <v>224458.25</v>
      </c>
      <c r="BS99" s="218">
        <v>263560.38</v>
      </c>
      <c r="BT99" s="218">
        <v>210426.64</v>
      </c>
      <c r="BU99" s="218">
        <v>263785.14</v>
      </c>
      <c r="BV99" s="218">
        <v>218171.58</v>
      </c>
      <c r="BW99" s="218">
        <v>320757.27</v>
      </c>
      <c r="BX99" s="165">
        <v>-2991394.77</v>
      </c>
      <c r="BZ99" s="153" t="s">
        <v>24804</v>
      </c>
      <c r="CA99" s="217">
        <v>212020.69</v>
      </c>
      <c r="CB99" s="217">
        <v>196344.46</v>
      </c>
      <c r="CC99" s="217">
        <v>209322.29</v>
      </c>
      <c r="CD99" s="217">
        <v>202364.9</v>
      </c>
      <c r="CE99" s="217">
        <v>220135.62</v>
      </c>
      <c r="CF99" s="217">
        <v>263961.37</v>
      </c>
      <c r="CG99" s="217">
        <v>197621.03</v>
      </c>
      <c r="CH99" s="217">
        <v>214008.27</v>
      </c>
      <c r="CI99" s="217">
        <v>259560.81</v>
      </c>
      <c r="CJ99" s="217">
        <v>242130.33</v>
      </c>
      <c r="CK99" s="217">
        <v>221592.99</v>
      </c>
      <c r="CL99" s="217">
        <v>315717.51</v>
      </c>
      <c r="CM99" s="217">
        <v>0</v>
      </c>
      <c r="CN99" s="164">
        <v>-2754780.27</v>
      </c>
      <c r="CP99" s="154" t="s">
        <v>24799</v>
      </c>
      <c r="CQ99" s="218">
        <v>10404977.369999999</v>
      </c>
      <c r="CR99" s="218">
        <v>10184027.32</v>
      </c>
      <c r="CS99" s="218">
        <v>11380051.380000001</v>
      </c>
      <c r="CT99" s="218">
        <v>10219335.220000001</v>
      </c>
      <c r="CU99" s="218">
        <v>9701438.7599999998</v>
      </c>
      <c r="CV99" s="218">
        <v>9863280.8000000007</v>
      </c>
      <c r="CW99" s="218">
        <v>9757292.8300000001</v>
      </c>
      <c r="CX99" s="218">
        <v>9438821.7100000009</v>
      </c>
      <c r="CY99" s="218">
        <v>9817554.1899999995</v>
      </c>
      <c r="CZ99" s="218">
        <v>10062182.25</v>
      </c>
      <c r="DA99" s="218">
        <v>10109994.710000001</v>
      </c>
      <c r="DB99" s="218">
        <v>16743309.74</v>
      </c>
      <c r="DC99" s="218">
        <v>0</v>
      </c>
      <c r="DD99" s="165">
        <v>-127682266.28</v>
      </c>
      <c r="DF99" s="152" t="s">
        <v>24774</v>
      </c>
      <c r="DG99" s="219">
        <v>9599.8700000000008</v>
      </c>
      <c r="DH99" s="219">
        <v>8589.51</v>
      </c>
      <c r="DI99" s="219">
        <v>10284.049999999999</v>
      </c>
      <c r="DJ99" s="219">
        <v>9112.8799999999992</v>
      </c>
      <c r="DK99" s="219">
        <v>9048.75</v>
      </c>
      <c r="DL99" s="219">
        <v>12069.83</v>
      </c>
      <c r="DM99" s="219">
        <v>10633.33</v>
      </c>
      <c r="DN99" s="219">
        <v>10687.39</v>
      </c>
      <c r="DO99" s="219">
        <v>9048.75</v>
      </c>
      <c r="DP99" s="219">
        <v>9835.49</v>
      </c>
      <c r="DQ99" s="219">
        <v>9048.75</v>
      </c>
      <c r="DR99" s="219">
        <v>11383.95</v>
      </c>
      <c r="DS99" s="164">
        <f t="shared" si="1"/>
        <v>119342.55</v>
      </c>
    </row>
    <row r="100" spans="1:123" ht="20.399999999999999">
      <c r="A100" s="167" t="s">
        <v>24807</v>
      </c>
      <c r="B100" s="166">
        <v>0</v>
      </c>
      <c r="C100" s="166">
        <v>32918.76</v>
      </c>
      <c r="D100" s="166">
        <v>246562.02</v>
      </c>
      <c r="E100" s="166">
        <v>62918.76</v>
      </c>
      <c r="F100" s="166">
        <v>139740.39000000001</v>
      </c>
      <c r="BK100" s="152" t="s">
        <v>24731</v>
      </c>
      <c r="BL100" s="219">
        <v>206675.33</v>
      </c>
      <c r="BM100" s="219">
        <v>222316.01</v>
      </c>
      <c r="BN100" s="219">
        <v>224518.61</v>
      </c>
      <c r="BO100" s="219">
        <v>236948.44</v>
      </c>
      <c r="BP100" s="219">
        <v>219473.22</v>
      </c>
      <c r="BQ100" s="219">
        <v>234478.16</v>
      </c>
      <c r="BR100" s="219">
        <v>201230.07</v>
      </c>
      <c r="BS100" s="219">
        <v>240803.56</v>
      </c>
      <c r="BT100" s="219">
        <v>193628.73</v>
      </c>
      <c r="BU100" s="219">
        <v>245300.23</v>
      </c>
      <c r="BV100" s="219">
        <v>204136.22</v>
      </c>
      <c r="BW100" s="219">
        <v>304364.2</v>
      </c>
      <c r="BX100" s="166">
        <v>-2733872.78</v>
      </c>
      <c r="BZ100" s="154" t="s">
        <v>24728</v>
      </c>
      <c r="CA100" s="218">
        <v>212020.69</v>
      </c>
      <c r="CB100" s="218">
        <v>196344.46</v>
      </c>
      <c r="CC100" s="218">
        <v>209322.29</v>
      </c>
      <c r="CD100" s="218">
        <v>202364.9</v>
      </c>
      <c r="CE100" s="218">
        <v>220135.62</v>
      </c>
      <c r="CF100" s="218">
        <v>263961.37</v>
      </c>
      <c r="CG100" s="218">
        <v>197621.03</v>
      </c>
      <c r="CH100" s="218">
        <v>214008.27</v>
      </c>
      <c r="CI100" s="218">
        <v>259560.81</v>
      </c>
      <c r="CJ100" s="218">
        <v>242130.33</v>
      </c>
      <c r="CK100" s="218">
        <v>221592.99</v>
      </c>
      <c r="CL100" s="218">
        <v>315717.51</v>
      </c>
      <c r="CM100" s="218">
        <v>0</v>
      </c>
      <c r="CN100" s="165">
        <v>-2754780.27</v>
      </c>
      <c r="CP100" s="152" t="s">
        <v>24807</v>
      </c>
      <c r="CQ100" s="219">
        <v>0</v>
      </c>
      <c r="CR100" s="219">
        <v>33748.949999999997</v>
      </c>
      <c r="CS100" s="219">
        <v>64820.92</v>
      </c>
      <c r="CT100" s="219">
        <v>142820.91</v>
      </c>
      <c r="CU100" s="219">
        <v>26854.33</v>
      </c>
      <c r="CV100" s="219">
        <v>21479.33</v>
      </c>
      <c r="CW100" s="219">
        <v>17182.28</v>
      </c>
      <c r="CX100" s="219">
        <v>17182.28</v>
      </c>
      <c r="CY100" s="219">
        <v>350453.43</v>
      </c>
      <c r="CZ100" s="219">
        <v>236282.13</v>
      </c>
      <c r="DA100" s="219">
        <v>272444.13</v>
      </c>
      <c r="DB100" s="219">
        <v>3275686.35</v>
      </c>
      <c r="DC100" s="219">
        <v>0</v>
      </c>
      <c r="DD100" s="166">
        <v>-4458955.04</v>
      </c>
      <c r="DF100" s="152" t="s">
        <v>24775</v>
      </c>
      <c r="DG100" s="219">
        <v>311164.62</v>
      </c>
      <c r="DH100" s="219">
        <v>426921.06</v>
      </c>
      <c r="DI100" s="219">
        <v>391679.47</v>
      </c>
      <c r="DJ100" s="219">
        <v>399238</v>
      </c>
      <c r="DK100" s="219">
        <v>413890.95</v>
      </c>
      <c r="DL100" s="219">
        <v>395232.21</v>
      </c>
      <c r="DM100" s="219">
        <v>386043.76</v>
      </c>
      <c r="DN100" s="219">
        <v>406089.14</v>
      </c>
      <c r="DO100" s="219">
        <v>378840.5</v>
      </c>
      <c r="DP100" s="219">
        <v>377589.63</v>
      </c>
      <c r="DQ100" s="219">
        <v>425980.95</v>
      </c>
      <c r="DR100" s="219">
        <v>457547.32</v>
      </c>
      <c r="DS100" s="164">
        <f t="shared" si="1"/>
        <v>4770217.6100000003</v>
      </c>
    </row>
    <row r="101" spans="1:123" ht="20.399999999999999">
      <c r="A101" s="152" t="s">
        <v>24731</v>
      </c>
      <c r="B101" s="166">
        <v>13678116.140000001</v>
      </c>
      <c r="C101" s="166">
        <v>12266155.73</v>
      </c>
      <c r="D101" s="166">
        <v>12202067</v>
      </c>
      <c r="E101" s="166">
        <v>12953667.390000001</v>
      </c>
      <c r="F101" s="166">
        <v>13065702.859999999</v>
      </c>
      <c r="BK101" s="152" t="s">
        <v>24805</v>
      </c>
      <c r="BL101" s="219">
        <v>6445.18</v>
      </c>
      <c r="BM101" s="219">
        <v>28424.91</v>
      </c>
      <c r="BN101" s="219">
        <v>32578.47</v>
      </c>
      <c r="BO101" s="219">
        <v>25704.87</v>
      </c>
      <c r="BP101" s="219">
        <v>29831.64</v>
      </c>
      <c r="BQ101" s="219">
        <v>22840.67</v>
      </c>
      <c r="BR101" s="219">
        <v>23228.18</v>
      </c>
      <c r="BS101" s="219">
        <v>22756.82</v>
      </c>
      <c r="BT101" s="219">
        <v>16797.91</v>
      </c>
      <c r="BU101" s="219">
        <v>18484.91</v>
      </c>
      <c r="BV101" s="219">
        <v>14035.36</v>
      </c>
      <c r="BW101" s="219">
        <v>16393.07</v>
      </c>
      <c r="BX101" s="166">
        <v>-257521.99</v>
      </c>
      <c r="BZ101" s="152" t="s">
        <v>24731</v>
      </c>
      <c r="CA101" s="219">
        <v>208979.7</v>
      </c>
      <c r="CB101" s="219">
        <v>186747.71</v>
      </c>
      <c r="CC101" s="219">
        <v>191863.3</v>
      </c>
      <c r="CD101" s="219">
        <v>186699.47</v>
      </c>
      <c r="CE101" s="219">
        <v>196374.9</v>
      </c>
      <c r="CF101" s="219">
        <v>188654.64</v>
      </c>
      <c r="CG101" s="219">
        <v>185336.6</v>
      </c>
      <c r="CH101" s="219">
        <v>195498.86</v>
      </c>
      <c r="CI101" s="219">
        <v>232358.55</v>
      </c>
      <c r="CJ101" s="219">
        <v>216496.99</v>
      </c>
      <c r="CK101" s="219">
        <v>198012.94</v>
      </c>
      <c r="CL101" s="219">
        <v>289641.40000000002</v>
      </c>
      <c r="CM101" s="219">
        <v>0</v>
      </c>
      <c r="CN101" s="166">
        <v>-2476665.06</v>
      </c>
      <c r="CP101" s="152" t="s">
        <v>24808</v>
      </c>
      <c r="CQ101" s="219">
        <v>0</v>
      </c>
      <c r="CR101" s="219">
        <v>0</v>
      </c>
      <c r="CS101" s="219">
        <v>0</v>
      </c>
      <c r="CT101" s="219">
        <v>0</v>
      </c>
      <c r="CU101" s="219">
        <v>0</v>
      </c>
      <c r="CV101" s="219">
        <v>113042.96</v>
      </c>
      <c r="CW101" s="219">
        <v>14265.44</v>
      </c>
      <c r="CX101" s="219">
        <v>6498.16</v>
      </c>
      <c r="CY101" s="219">
        <v>0</v>
      </c>
      <c r="CZ101" s="219">
        <v>57131.17</v>
      </c>
      <c r="DA101" s="219">
        <v>244970.98</v>
      </c>
      <c r="DB101" s="219">
        <v>434258.78</v>
      </c>
      <c r="DC101" s="219">
        <v>0</v>
      </c>
      <c r="DD101" s="166">
        <v>-870167.49</v>
      </c>
      <c r="DF101" s="154" t="s">
        <v>24809</v>
      </c>
      <c r="DG101" s="218">
        <v>588313.53</v>
      </c>
      <c r="DH101" s="218">
        <v>571315.31999999995</v>
      </c>
      <c r="DI101" s="218">
        <v>478399.07</v>
      </c>
      <c r="DJ101" s="218">
        <v>568448.66</v>
      </c>
      <c r="DK101" s="218">
        <v>648782.04</v>
      </c>
      <c r="DL101" s="218">
        <v>503364.27</v>
      </c>
      <c r="DM101" s="218">
        <v>750809.78</v>
      </c>
      <c r="DN101" s="218">
        <v>586798.28</v>
      </c>
      <c r="DO101" s="218">
        <v>591187.06000000006</v>
      </c>
      <c r="DP101" s="218">
        <v>637939.42000000004</v>
      </c>
      <c r="DQ101" s="218">
        <v>539899.54</v>
      </c>
      <c r="DR101" s="218">
        <v>880889.66</v>
      </c>
      <c r="DS101" s="164">
        <f t="shared" si="1"/>
        <v>7346146.6299999999</v>
      </c>
    </row>
    <row r="102" spans="1:123" ht="20.399999999999999">
      <c r="A102" s="152" t="s">
        <v>24810</v>
      </c>
      <c r="B102" s="166">
        <v>7575.61</v>
      </c>
      <c r="C102" s="166">
        <v>1623052.75</v>
      </c>
      <c r="D102" s="166">
        <v>4942377.62</v>
      </c>
      <c r="E102" s="166">
        <v>2407560.04</v>
      </c>
      <c r="F102" s="166">
        <v>3186770.96</v>
      </c>
      <c r="BK102" s="153" t="s">
        <v>24806</v>
      </c>
      <c r="BL102" s="217">
        <v>9086091.4800000004</v>
      </c>
      <c r="BM102" s="217">
        <v>11538535.66</v>
      </c>
      <c r="BN102" s="217">
        <v>12183276.84</v>
      </c>
      <c r="BO102" s="217">
        <v>16005727.1</v>
      </c>
      <c r="BP102" s="217">
        <v>13985651.02</v>
      </c>
      <c r="BQ102" s="217">
        <v>13230361.960000001</v>
      </c>
      <c r="BR102" s="217">
        <v>14121425</v>
      </c>
      <c r="BS102" s="217">
        <v>13158817.75</v>
      </c>
      <c r="BT102" s="217">
        <v>16613635.98</v>
      </c>
      <c r="BU102" s="217">
        <v>18005781.370000001</v>
      </c>
      <c r="BV102" s="217">
        <v>14828069.16</v>
      </c>
      <c r="BW102" s="217">
        <v>29987969.219999999</v>
      </c>
      <c r="BX102" s="164">
        <v>-182745342.53999999</v>
      </c>
      <c r="BZ102" s="152" t="s">
        <v>24805</v>
      </c>
      <c r="CA102" s="219">
        <v>3040.99</v>
      </c>
      <c r="CB102" s="219">
        <v>9596.75</v>
      </c>
      <c r="CC102" s="219">
        <v>17458.990000000002</v>
      </c>
      <c r="CD102" s="219">
        <v>15665.43</v>
      </c>
      <c r="CE102" s="219">
        <v>23760.720000000001</v>
      </c>
      <c r="CF102" s="219">
        <v>75306.73</v>
      </c>
      <c r="CG102" s="219">
        <v>12284.43</v>
      </c>
      <c r="CH102" s="219">
        <v>18509.41</v>
      </c>
      <c r="CI102" s="219">
        <v>27202.26</v>
      </c>
      <c r="CJ102" s="219">
        <v>25633.34</v>
      </c>
      <c r="CK102" s="219">
        <v>23580.05</v>
      </c>
      <c r="CL102" s="219">
        <v>26076.11</v>
      </c>
      <c r="CM102" s="219">
        <v>0</v>
      </c>
      <c r="CN102" s="166">
        <v>-278115.21000000002</v>
      </c>
      <c r="CP102" s="152" t="s">
        <v>24731</v>
      </c>
      <c r="CQ102" s="219">
        <v>10347656.27</v>
      </c>
      <c r="CR102" s="219">
        <v>9849814.9600000009</v>
      </c>
      <c r="CS102" s="219">
        <v>9257379.7699999996</v>
      </c>
      <c r="CT102" s="219">
        <v>8524829.6999999993</v>
      </c>
      <c r="CU102" s="219">
        <v>8490980.6699999999</v>
      </c>
      <c r="CV102" s="219">
        <v>8640229.7100000009</v>
      </c>
      <c r="CW102" s="219">
        <v>8357463.9900000002</v>
      </c>
      <c r="CX102" s="219">
        <v>8386909.1699999999</v>
      </c>
      <c r="CY102" s="219">
        <v>8474387.7400000002</v>
      </c>
      <c r="CZ102" s="219">
        <v>8375285.5099999998</v>
      </c>
      <c r="DA102" s="219">
        <v>8457575.1999999993</v>
      </c>
      <c r="DB102" s="219">
        <v>11928717.33</v>
      </c>
      <c r="DC102" s="219">
        <v>0</v>
      </c>
      <c r="DD102" s="166">
        <v>-109091230.02</v>
      </c>
      <c r="DF102" s="152" t="s">
        <v>24811</v>
      </c>
      <c r="DG102" s="219">
        <v>0</v>
      </c>
      <c r="DH102" s="219">
        <v>0</v>
      </c>
      <c r="DI102" s="219">
        <v>0</v>
      </c>
      <c r="DJ102" s="219">
        <v>10000</v>
      </c>
      <c r="DK102" s="219">
        <v>0</v>
      </c>
      <c r="DL102" s="219">
        <v>0</v>
      </c>
      <c r="DM102" s="219">
        <v>0</v>
      </c>
      <c r="DN102" s="219">
        <v>0</v>
      </c>
      <c r="DO102" s="219">
        <v>0</v>
      </c>
      <c r="DP102" s="219">
        <v>0</v>
      </c>
      <c r="DQ102" s="219">
        <v>44740</v>
      </c>
      <c r="DR102" s="219">
        <v>17317.189999999999</v>
      </c>
      <c r="DS102" s="164">
        <f t="shared" si="1"/>
        <v>72057.19</v>
      </c>
    </row>
    <row r="103" spans="1:123" ht="20.399999999999999">
      <c r="A103" s="153" t="s">
        <v>24812</v>
      </c>
      <c r="B103" s="164">
        <v>649380.68000000005</v>
      </c>
      <c r="C103" s="164">
        <v>787357.14</v>
      </c>
      <c r="D103" s="164">
        <v>607423.03</v>
      </c>
      <c r="E103" s="164">
        <v>817486.39</v>
      </c>
      <c r="F103" s="164">
        <v>658899</v>
      </c>
      <c r="BK103" s="154" t="s">
        <v>24743</v>
      </c>
      <c r="BL103" s="218">
        <v>0</v>
      </c>
      <c r="BM103" s="218">
        <v>0</v>
      </c>
      <c r="BN103" s="218">
        <v>1590</v>
      </c>
      <c r="BO103" s="218">
        <v>4818</v>
      </c>
      <c r="BP103" s="218">
        <v>70727.64</v>
      </c>
      <c r="BQ103" s="218">
        <v>17681.91</v>
      </c>
      <c r="BR103" s="218">
        <v>63840</v>
      </c>
      <c r="BS103" s="218">
        <v>1146.4000000000001</v>
      </c>
      <c r="BT103" s="218">
        <v>38550</v>
      </c>
      <c r="BU103" s="218">
        <v>13800</v>
      </c>
      <c r="BV103" s="218">
        <v>6740</v>
      </c>
      <c r="BW103" s="218">
        <v>0</v>
      </c>
      <c r="BX103" s="165">
        <v>-218893.95</v>
      </c>
      <c r="BZ103" s="153" t="s">
        <v>24806</v>
      </c>
      <c r="CA103" s="217">
        <v>8781446.5600000005</v>
      </c>
      <c r="CB103" s="217">
        <v>10501220.689999999</v>
      </c>
      <c r="CC103" s="217">
        <v>9230432.0299999993</v>
      </c>
      <c r="CD103" s="217">
        <v>10302096.67</v>
      </c>
      <c r="CE103" s="217">
        <v>10995522.91</v>
      </c>
      <c r="CF103" s="217">
        <v>10163026.16</v>
      </c>
      <c r="CG103" s="217">
        <v>10993622</v>
      </c>
      <c r="CH103" s="217">
        <v>11270252.41</v>
      </c>
      <c r="CI103" s="217">
        <v>9956200.1400000006</v>
      </c>
      <c r="CJ103" s="217">
        <v>10191645</v>
      </c>
      <c r="CK103" s="217">
        <v>12823771.58</v>
      </c>
      <c r="CL103" s="217">
        <v>18317963.059999999</v>
      </c>
      <c r="CM103" s="217">
        <v>0</v>
      </c>
      <c r="CN103" s="164">
        <v>-133527199.20999999</v>
      </c>
      <c r="CP103" s="152" t="s">
        <v>24810</v>
      </c>
      <c r="CQ103" s="219">
        <v>57321.1</v>
      </c>
      <c r="CR103" s="219">
        <v>300463.40999999997</v>
      </c>
      <c r="CS103" s="219">
        <v>2057850.69</v>
      </c>
      <c r="CT103" s="219">
        <v>1551684.61</v>
      </c>
      <c r="CU103" s="219">
        <v>1183603.76</v>
      </c>
      <c r="CV103" s="219">
        <v>1088528.8</v>
      </c>
      <c r="CW103" s="219">
        <v>1368381.12</v>
      </c>
      <c r="CX103" s="219">
        <v>1028232.1</v>
      </c>
      <c r="CY103" s="219">
        <v>992713.02</v>
      </c>
      <c r="CZ103" s="219">
        <v>1393483.44</v>
      </c>
      <c r="DA103" s="219">
        <v>1135004.3999999999</v>
      </c>
      <c r="DB103" s="219">
        <v>1104647.28</v>
      </c>
      <c r="DC103" s="219">
        <v>0</v>
      </c>
      <c r="DD103" s="166">
        <v>-13261913.73</v>
      </c>
      <c r="DF103" s="152" t="s">
        <v>24813</v>
      </c>
      <c r="DG103" s="219">
        <v>0</v>
      </c>
      <c r="DH103" s="219">
        <v>0</v>
      </c>
      <c r="DI103" s="219">
        <v>0</v>
      </c>
      <c r="DJ103" s="219">
        <v>0</v>
      </c>
      <c r="DK103" s="219">
        <v>0</v>
      </c>
      <c r="DL103" s="219">
        <v>0</v>
      </c>
      <c r="DM103" s="219">
        <v>3497.15</v>
      </c>
      <c r="DN103" s="219">
        <v>0</v>
      </c>
      <c r="DO103" s="219">
        <v>0</v>
      </c>
      <c r="DP103" s="219">
        <v>0</v>
      </c>
      <c r="DQ103" s="219">
        <v>377.92</v>
      </c>
      <c r="DR103" s="219">
        <v>74043.81</v>
      </c>
      <c r="DS103" s="164">
        <f t="shared" si="1"/>
        <v>77918.880000000005</v>
      </c>
    </row>
    <row r="104" spans="1:123" ht="20.399999999999999">
      <c r="A104" s="154" t="s">
        <v>24788</v>
      </c>
      <c r="B104" s="165">
        <v>649380.68000000005</v>
      </c>
      <c r="C104" s="165">
        <v>787357.14</v>
      </c>
      <c r="D104" s="165">
        <v>607423.03</v>
      </c>
      <c r="E104" s="165">
        <v>817486.39</v>
      </c>
      <c r="F104" s="165">
        <v>658899</v>
      </c>
      <c r="BK104" s="152" t="s">
        <v>24745</v>
      </c>
      <c r="BL104" s="219">
        <v>0</v>
      </c>
      <c r="BM104" s="219">
        <v>0</v>
      </c>
      <c r="BN104" s="219">
        <v>0</v>
      </c>
      <c r="BO104" s="219">
        <v>0</v>
      </c>
      <c r="BP104" s="219">
        <v>70727.64</v>
      </c>
      <c r="BQ104" s="219">
        <v>17681.91</v>
      </c>
      <c r="BR104" s="219">
        <v>0</v>
      </c>
      <c r="BS104" s="219">
        <v>0</v>
      </c>
      <c r="BT104" s="219">
        <v>0</v>
      </c>
      <c r="BU104" s="219">
        <v>0</v>
      </c>
      <c r="BV104" s="219">
        <v>0</v>
      </c>
      <c r="BW104" s="219">
        <v>0</v>
      </c>
      <c r="BX104" s="166">
        <v>-88409.55</v>
      </c>
      <c r="BZ104" s="154" t="s">
        <v>24743</v>
      </c>
      <c r="CA104" s="218">
        <v>0</v>
      </c>
      <c r="CB104" s="218">
        <v>0</v>
      </c>
      <c r="CC104" s="218">
        <v>0</v>
      </c>
      <c r="CD104" s="218">
        <v>0</v>
      </c>
      <c r="CE104" s="218">
        <v>0</v>
      </c>
      <c r="CF104" s="218">
        <v>0</v>
      </c>
      <c r="CG104" s="218">
        <v>0</v>
      </c>
      <c r="CH104" s="218">
        <v>445500</v>
      </c>
      <c r="CI104" s="218">
        <v>8760</v>
      </c>
      <c r="CJ104" s="218">
        <v>0</v>
      </c>
      <c r="CK104" s="218">
        <v>0</v>
      </c>
      <c r="CL104" s="218">
        <v>356400</v>
      </c>
      <c r="CM104" s="218">
        <v>0</v>
      </c>
      <c r="CN104" s="165">
        <v>-810660</v>
      </c>
      <c r="CP104" s="153" t="s">
        <v>24812</v>
      </c>
      <c r="CQ104" s="217">
        <v>860443.19</v>
      </c>
      <c r="CR104" s="217">
        <v>783727.99</v>
      </c>
      <c r="CS104" s="217">
        <v>894606.54</v>
      </c>
      <c r="CT104" s="217">
        <v>898677.41</v>
      </c>
      <c r="CU104" s="217">
        <v>711466.71</v>
      </c>
      <c r="CV104" s="217">
        <v>787630.52</v>
      </c>
      <c r="CW104" s="217">
        <v>883811.45</v>
      </c>
      <c r="CX104" s="217">
        <v>751856.15</v>
      </c>
      <c r="CY104" s="217">
        <v>875139.77</v>
      </c>
      <c r="CZ104" s="217">
        <v>788865.99</v>
      </c>
      <c r="DA104" s="217">
        <v>980029.19</v>
      </c>
      <c r="DB104" s="217">
        <v>983342.24</v>
      </c>
      <c r="DC104" s="217">
        <v>0</v>
      </c>
      <c r="DD104" s="164">
        <v>-10199597.15</v>
      </c>
      <c r="DF104" s="152" t="s">
        <v>24759</v>
      </c>
      <c r="DG104" s="219">
        <v>102440.55</v>
      </c>
      <c r="DH104" s="219">
        <v>162382.62</v>
      </c>
      <c r="DI104" s="219">
        <v>117961.3</v>
      </c>
      <c r="DJ104" s="219">
        <v>112643.46</v>
      </c>
      <c r="DK104" s="219">
        <v>257911.5</v>
      </c>
      <c r="DL104" s="219">
        <v>135756.39000000001</v>
      </c>
      <c r="DM104" s="219">
        <v>319795.09999999998</v>
      </c>
      <c r="DN104" s="219">
        <v>190150.98</v>
      </c>
      <c r="DO104" s="219">
        <v>203691.75</v>
      </c>
      <c r="DP104" s="219">
        <v>209120.62</v>
      </c>
      <c r="DQ104" s="219">
        <v>118806.78</v>
      </c>
      <c r="DR104" s="219">
        <v>182392.52</v>
      </c>
      <c r="DS104" s="164">
        <f t="shared" si="1"/>
        <v>2113053.5699999998</v>
      </c>
    </row>
    <row r="105" spans="1:123" ht="20.399999999999999">
      <c r="A105" s="152" t="s">
        <v>24731</v>
      </c>
      <c r="B105" s="166">
        <v>410315.16</v>
      </c>
      <c r="C105" s="166">
        <v>350037.4</v>
      </c>
      <c r="D105" s="166">
        <v>343844.84</v>
      </c>
      <c r="E105" s="166">
        <v>356139.21</v>
      </c>
      <c r="F105" s="166">
        <v>386049.44</v>
      </c>
      <c r="BK105" s="152" t="s">
        <v>24744</v>
      </c>
      <c r="BL105" s="219">
        <v>0</v>
      </c>
      <c r="BM105" s="219">
        <v>0</v>
      </c>
      <c r="BN105" s="219">
        <v>1590</v>
      </c>
      <c r="BO105" s="219">
        <v>4818</v>
      </c>
      <c r="BP105" s="219">
        <v>0</v>
      </c>
      <c r="BQ105" s="219">
        <v>0</v>
      </c>
      <c r="BR105" s="219">
        <v>63840</v>
      </c>
      <c r="BS105" s="219">
        <v>1146.4000000000001</v>
      </c>
      <c r="BT105" s="219">
        <v>38550</v>
      </c>
      <c r="BU105" s="219">
        <v>13800</v>
      </c>
      <c r="BV105" s="219">
        <v>6740</v>
      </c>
      <c r="BW105" s="219">
        <v>0</v>
      </c>
      <c r="BX105" s="166">
        <v>-130484.4</v>
      </c>
      <c r="BZ105" s="152" t="s">
        <v>24745</v>
      </c>
      <c r="CA105" s="219">
        <v>0</v>
      </c>
      <c r="CB105" s="219">
        <v>0</v>
      </c>
      <c r="CC105" s="219">
        <v>0</v>
      </c>
      <c r="CD105" s="219">
        <v>0</v>
      </c>
      <c r="CE105" s="219">
        <v>0</v>
      </c>
      <c r="CF105" s="219">
        <v>0</v>
      </c>
      <c r="CG105" s="219">
        <v>0</v>
      </c>
      <c r="CH105" s="219">
        <v>445500</v>
      </c>
      <c r="CI105" s="219">
        <v>0</v>
      </c>
      <c r="CJ105" s="219">
        <v>0</v>
      </c>
      <c r="CK105" s="219">
        <v>0</v>
      </c>
      <c r="CL105" s="219">
        <v>356400</v>
      </c>
      <c r="CM105" s="219">
        <v>0</v>
      </c>
      <c r="CN105" s="166">
        <v>-801900</v>
      </c>
      <c r="CP105" s="154" t="s">
        <v>24773</v>
      </c>
      <c r="CQ105" s="218">
        <v>165434.87</v>
      </c>
      <c r="CR105" s="218">
        <v>177084.13</v>
      </c>
      <c r="CS105" s="218">
        <v>184707.8</v>
      </c>
      <c r="CT105" s="218">
        <v>189649.13</v>
      </c>
      <c r="CU105" s="218">
        <v>186882.85</v>
      </c>
      <c r="CV105" s="218">
        <v>187867.09</v>
      </c>
      <c r="CW105" s="218">
        <v>192136.82</v>
      </c>
      <c r="CX105" s="218">
        <v>186614.94</v>
      </c>
      <c r="CY105" s="218">
        <v>182115.48</v>
      </c>
      <c r="CZ105" s="218">
        <v>182078.98</v>
      </c>
      <c r="DA105" s="218">
        <v>187115.76</v>
      </c>
      <c r="DB105" s="218">
        <v>208347.14</v>
      </c>
      <c r="DC105" s="218">
        <v>0</v>
      </c>
      <c r="DD105" s="165">
        <v>-2230034.9900000002</v>
      </c>
      <c r="DF105" s="152" t="s">
        <v>24731</v>
      </c>
      <c r="DG105" s="219">
        <v>485872.98</v>
      </c>
      <c r="DH105" s="219">
        <v>408932.7</v>
      </c>
      <c r="DI105" s="219">
        <v>360437.77</v>
      </c>
      <c r="DJ105" s="219">
        <v>445805.2</v>
      </c>
      <c r="DK105" s="219">
        <v>390870.54</v>
      </c>
      <c r="DL105" s="219">
        <v>367607.88</v>
      </c>
      <c r="DM105" s="219">
        <v>427517.53</v>
      </c>
      <c r="DN105" s="219">
        <v>396647.3</v>
      </c>
      <c r="DO105" s="219">
        <v>387495.31</v>
      </c>
      <c r="DP105" s="219">
        <v>428818.8</v>
      </c>
      <c r="DQ105" s="219">
        <v>375974.84</v>
      </c>
      <c r="DR105" s="219">
        <v>607136.14</v>
      </c>
      <c r="DS105" s="164">
        <f t="shared" si="1"/>
        <v>5083116.9899999993</v>
      </c>
    </row>
    <row r="106" spans="1:123" ht="20.399999999999999">
      <c r="A106" s="152" t="s">
        <v>24814</v>
      </c>
      <c r="B106" s="166">
        <v>239065.52</v>
      </c>
      <c r="C106" s="166">
        <v>437319.74</v>
      </c>
      <c r="D106" s="166">
        <v>263578.19</v>
      </c>
      <c r="E106" s="166">
        <v>461347.18</v>
      </c>
      <c r="F106" s="166">
        <v>272849.56</v>
      </c>
      <c r="BK106" s="154" t="s">
        <v>24799</v>
      </c>
      <c r="BL106" s="218">
        <v>9086091.4800000004</v>
      </c>
      <c r="BM106" s="218">
        <v>11538535.66</v>
      </c>
      <c r="BN106" s="218">
        <v>12181686.84</v>
      </c>
      <c r="BO106" s="218">
        <v>16000909.1</v>
      </c>
      <c r="BP106" s="218">
        <v>13914923.380000001</v>
      </c>
      <c r="BQ106" s="218">
        <v>13212680.050000001</v>
      </c>
      <c r="BR106" s="218">
        <v>14057585</v>
      </c>
      <c r="BS106" s="218">
        <v>13157671.35</v>
      </c>
      <c r="BT106" s="218">
        <v>16575085.98</v>
      </c>
      <c r="BU106" s="218">
        <v>17991981.370000001</v>
      </c>
      <c r="BV106" s="218">
        <v>14821329.16</v>
      </c>
      <c r="BW106" s="218">
        <v>29987969.219999999</v>
      </c>
      <c r="BX106" s="165">
        <v>-182526448.59</v>
      </c>
      <c r="BZ106" s="152" t="s">
        <v>24744</v>
      </c>
      <c r="CA106" s="219">
        <v>0</v>
      </c>
      <c r="CB106" s="219">
        <v>0</v>
      </c>
      <c r="CC106" s="219">
        <v>0</v>
      </c>
      <c r="CD106" s="219">
        <v>0</v>
      </c>
      <c r="CE106" s="219">
        <v>0</v>
      </c>
      <c r="CF106" s="219">
        <v>0</v>
      </c>
      <c r="CG106" s="219">
        <v>0</v>
      </c>
      <c r="CH106" s="219">
        <v>0</v>
      </c>
      <c r="CI106" s="219">
        <v>8760</v>
      </c>
      <c r="CJ106" s="219">
        <v>0</v>
      </c>
      <c r="CK106" s="219">
        <v>0</v>
      </c>
      <c r="CL106" s="219">
        <v>0</v>
      </c>
      <c r="CM106" s="219">
        <v>0</v>
      </c>
      <c r="CN106" s="166">
        <v>-8760</v>
      </c>
      <c r="CP106" s="152" t="s">
        <v>24775</v>
      </c>
      <c r="CQ106" s="219">
        <v>165434.87</v>
      </c>
      <c r="CR106" s="219">
        <v>177084.13</v>
      </c>
      <c r="CS106" s="219">
        <v>184707.8</v>
      </c>
      <c r="CT106" s="219">
        <v>189649.13</v>
      </c>
      <c r="CU106" s="219">
        <v>186882.85</v>
      </c>
      <c r="CV106" s="219">
        <v>187867.09</v>
      </c>
      <c r="CW106" s="219">
        <v>192136.82</v>
      </c>
      <c r="CX106" s="219">
        <v>186614.94</v>
      </c>
      <c r="CY106" s="219">
        <v>182115.48</v>
      </c>
      <c r="CZ106" s="219">
        <v>182078.98</v>
      </c>
      <c r="DA106" s="219">
        <v>187115.76</v>
      </c>
      <c r="DB106" s="219">
        <v>208347.14</v>
      </c>
      <c r="DC106" s="219">
        <v>0</v>
      </c>
      <c r="DD106" s="166">
        <v>-2230034.9900000002</v>
      </c>
      <c r="DF106" s="154" t="s">
        <v>24789</v>
      </c>
      <c r="DG106" s="218">
        <v>0</v>
      </c>
      <c r="DH106" s="218">
        <v>0</v>
      </c>
      <c r="DI106" s="218">
        <v>8029.76</v>
      </c>
      <c r="DJ106" s="218">
        <v>0</v>
      </c>
      <c r="DK106" s="218">
        <v>0</v>
      </c>
      <c r="DL106" s="218">
        <v>0</v>
      </c>
      <c r="DM106" s="218">
        <v>0</v>
      </c>
      <c r="DN106" s="218">
        <v>0</v>
      </c>
      <c r="DO106" s="218">
        <v>0</v>
      </c>
      <c r="DP106" s="218">
        <v>0</v>
      </c>
      <c r="DQ106" s="218">
        <v>2319.4699999999998</v>
      </c>
      <c r="DR106" s="218">
        <v>0</v>
      </c>
      <c r="DS106" s="164">
        <f t="shared" si="1"/>
        <v>10349.23</v>
      </c>
    </row>
    <row r="107" spans="1:123" ht="20.399999999999999">
      <c r="A107" s="153" t="s">
        <v>24815</v>
      </c>
      <c r="B107" s="164">
        <v>958329.36</v>
      </c>
      <c r="C107" s="164">
        <v>1920104.15</v>
      </c>
      <c r="D107" s="164">
        <v>-3840.06</v>
      </c>
      <c r="E107" s="164">
        <v>2960556.9</v>
      </c>
      <c r="F107" s="164">
        <v>3938.98</v>
      </c>
      <c r="BK107" s="152" t="s">
        <v>24807</v>
      </c>
      <c r="BL107" s="219">
        <v>0</v>
      </c>
      <c r="BM107" s="219">
        <v>115378.08</v>
      </c>
      <c r="BN107" s="219">
        <v>169938.24</v>
      </c>
      <c r="BO107" s="219">
        <v>951510.3</v>
      </c>
      <c r="BP107" s="219">
        <v>746398.6</v>
      </c>
      <c r="BQ107" s="219">
        <v>242527.95</v>
      </c>
      <c r="BR107" s="219">
        <v>231993.24</v>
      </c>
      <c r="BS107" s="219">
        <v>480669.22</v>
      </c>
      <c r="BT107" s="219">
        <v>4414346.88</v>
      </c>
      <c r="BU107" s="219">
        <v>2854670.55</v>
      </c>
      <c r="BV107" s="219">
        <v>985797.81</v>
      </c>
      <c r="BW107" s="219">
        <v>8941748.7100000009</v>
      </c>
      <c r="BX107" s="166">
        <v>-20134979.579999998</v>
      </c>
      <c r="BZ107" s="154" t="s">
        <v>24799</v>
      </c>
      <c r="CA107" s="218">
        <v>8781446.5600000005</v>
      </c>
      <c r="CB107" s="218">
        <v>10501220.689999999</v>
      </c>
      <c r="CC107" s="218">
        <v>9230432.0299999993</v>
      </c>
      <c r="CD107" s="218">
        <v>10302096.67</v>
      </c>
      <c r="CE107" s="218">
        <v>10995522.91</v>
      </c>
      <c r="CF107" s="218">
        <v>10163026.16</v>
      </c>
      <c r="CG107" s="218">
        <v>10993622</v>
      </c>
      <c r="CH107" s="218">
        <v>10824752.41</v>
      </c>
      <c r="CI107" s="218">
        <v>9947440.1400000006</v>
      </c>
      <c r="CJ107" s="218">
        <v>10191645</v>
      </c>
      <c r="CK107" s="218">
        <v>12823771.58</v>
      </c>
      <c r="CL107" s="218">
        <v>17961563.059999999</v>
      </c>
      <c r="CM107" s="218">
        <v>0</v>
      </c>
      <c r="CN107" s="165">
        <v>-132716539.20999999</v>
      </c>
      <c r="CP107" s="154" t="s">
        <v>24788</v>
      </c>
      <c r="CQ107" s="218">
        <v>695008.32</v>
      </c>
      <c r="CR107" s="218">
        <v>566048.17000000004</v>
      </c>
      <c r="CS107" s="218">
        <v>708496.54</v>
      </c>
      <c r="CT107" s="218">
        <v>709028.28</v>
      </c>
      <c r="CU107" s="218">
        <v>524583.86</v>
      </c>
      <c r="CV107" s="218">
        <v>599763.43000000005</v>
      </c>
      <c r="CW107" s="218">
        <v>691674.63</v>
      </c>
      <c r="CX107" s="218">
        <v>565241.21</v>
      </c>
      <c r="CY107" s="218">
        <v>683246.63</v>
      </c>
      <c r="CZ107" s="218">
        <v>606787.01</v>
      </c>
      <c r="DA107" s="218">
        <v>792913.43</v>
      </c>
      <c r="DB107" s="218">
        <v>774995.1</v>
      </c>
      <c r="DC107" s="218">
        <v>0</v>
      </c>
      <c r="DD107" s="165">
        <v>-7917786.6100000003</v>
      </c>
      <c r="DF107" s="152" t="s">
        <v>24792</v>
      </c>
      <c r="DG107" s="219">
        <v>0</v>
      </c>
      <c r="DH107" s="219">
        <v>0</v>
      </c>
      <c r="DI107" s="219">
        <v>8029.76</v>
      </c>
      <c r="DJ107" s="219">
        <v>0</v>
      </c>
      <c r="DK107" s="219">
        <v>0</v>
      </c>
      <c r="DL107" s="219">
        <v>0</v>
      </c>
      <c r="DM107" s="219">
        <v>0</v>
      </c>
      <c r="DN107" s="219">
        <v>0</v>
      </c>
      <c r="DO107" s="219">
        <v>0</v>
      </c>
      <c r="DP107" s="219">
        <v>0</v>
      </c>
      <c r="DQ107" s="219">
        <v>2319.4699999999998</v>
      </c>
      <c r="DR107" s="219">
        <v>0</v>
      </c>
      <c r="DS107" s="164">
        <f t="shared" si="1"/>
        <v>10349.23</v>
      </c>
    </row>
    <row r="108" spans="1:123" ht="20.399999999999999">
      <c r="A108" s="168" t="s">
        <v>24799</v>
      </c>
      <c r="B108" s="165">
        <v>958329.36</v>
      </c>
      <c r="C108" s="165">
        <v>1920104.15</v>
      </c>
      <c r="D108" s="165">
        <v>-3840.06</v>
      </c>
      <c r="E108" s="165">
        <v>2960556.9</v>
      </c>
      <c r="F108" s="165">
        <v>3938.98</v>
      </c>
      <c r="BK108" s="152" t="s">
        <v>24808</v>
      </c>
      <c r="BL108" s="219">
        <v>0</v>
      </c>
      <c r="BM108" s="219">
        <v>0</v>
      </c>
      <c r="BN108" s="219">
        <v>0</v>
      </c>
      <c r="BO108" s="219">
        <v>1334697.82</v>
      </c>
      <c r="BP108" s="219">
        <v>586088.86</v>
      </c>
      <c r="BQ108" s="219">
        <v>0</v>
      </c>
      <c r="BR108" s="219">
        <v>0</v>
      </c>
      <c r="BS108" s="219">
        <v>0</v>
      </c>
      <c r="BT108" s="219">
        <v>0</v>
      </c>
      <c r="BU108" s="219">
        <v>977778.3</v>
      </c>
      <c r="BV108" s="219">
        <v>0</v>
      </c>
      <c r="BW108" s="219">
        <v>1230583.6499999999</v>
      </c>
      <c r="BX108" s="166">
        <v>-4129148.63</v>
      </c>
      <c r="BZ108" s="152" t="s">
        <v>24807</v>
      </c>
      <c r="CA108" s="219">
        <v>0</v>
      </c>
      <c r="CB108" s="219">
        <v>142026</v>
      </c>
      <c r="CC108" s="219">
        <v>336699.76</v>
      </c>
      <c r="CD108" s="219">
        <v>657507.74</v>
      </c>
      <c r="CE108" s="219">
        <v>331677.37</v>
      </c>
      <c r="CF108" s="219">
        <v>331677.37</v>
      </c>
      <c r="CG108" s="219">
        <v>396427.69</v>
      </c>
      <c r="CH108" s="219">
        <v>135635.51999999999</v>
      </c>
      <c r="CI108" s="219">
        <v>135635.51999999999</v>
      </c>
      <c r="CJ108" s="219">
        <v>137440.95999999999</v>
      </c>
      <c r="CK108" s="219">
        <v>862961.8</v>
      </c>
      <c r="CL108" s="219">
        <v>3466025.18</v>
      </c>
      <c r="CM108" s="219">
        <v>0</v>
      </c>
      <c r="CN108" s="166">
        <v>-6933714.9100000001</v>
      </c>
      <c r="CP108" s="152" t="s">
        <v>24731</v>
      </c>
      <c r="CQ108" s="219">
        <v>424933.74</v>
      </c>
      <c r="CR108" s="219">
        <v>376855.02</v>
      </c>
      <c r="CS108" s="219">
        <v>378024.19</v>
      </c>
      <c r="CT108" s="219">
        <v>355816.56</v>
      </c>
      <c r="CU108" s="219">
        <v>340162.73</v>
      </c>
      <c r="CV108" s="219">
        <v>373880.17</v>
      </c>
      <c r="CW108" s="219">
        <v>361822.78</v>
      </c>
      <c r="CX108" s="219">
        <v>354393.11</v>
      </c>
      <c r="CY108" s="219">
        <v>376777.31</v>
      </c>
      <c r="CZ108" s="219">
        <v>351260.91</v>
      </c>
      <c r="DA108" s="219">
        <v>356485.1</v>
      </c>
      <c r="DB108" s="219">
        <v>474104.73</v>
      </c>
      <c r="DC108" s="219">
        <v>0</v>
      </c>
      <c r="DD108" s="166">
        <v>-4524516.3499999996</v>
      </c>
      <c r="DF108" s="153" t="s">
        <v>24783</v>
      </c>
      <c r="DG108" s="217">
        <v>0</v>
      </c>
      <c r="DH108" s="217">
        <v>0</v>
      </c>
      <c r="DI108" s="217">
        <v>0</v>
      </c>
      <c r="DJ108" s="217">
        <v>0</v>
      </c>
      <c r="DK108" s="217">
        <v>0</v>
      </c>
      <c r="DL108" s="217">
        <v>0</v>
      </c>
      <c r="DM108" s="217">
        <v>0</v>
      </c>
      <c r="DN108" s="217">
        <v>9419.8700000000008</v>
      </c>
      <c r="DO108" s="217">
        <v>10575.25</v>
      </c>
      <c r="DP108" s="217">
        <v>49201.71</v>
      </c>
      <c r="DQ108" s="217">
        <v>179170.33</v>
      </c>
      <c r="DR108" s="217">
        <v>224056.42</v>
      </c>
      <c r="DS108" s="164">
        <f t="shared" si="1"/>
        <v>472423.57999999996</v>
      </c>
    </row>
    <row r="109" spans="1:123" ht="20.399999999999999">
      <c r="A109" s="152" t="s">
        <v>24810</v>
      </c>
      <c r="B109" s="166">
        <v>958329.36</v>
      </c>
      <c r="C109" s="166">
        <v>1920104.15</v>
      </c>
      <c r="D109" s="166">
        <v>-3840.06</v>
      </c>
      <c r="E109" s="166">
        <v>2960556.9</v>
      </c>
      <c r="F109" s="166">
        <v>3938.98</v>
      </c>
      <c r="BK109" s="152" t="s">
        <v>24731</v>
      </c>
      <c r="BL109" s="219">
        <v>8937903.3800000008</v>
      </c>
      <c r="BM109" s="219">
        <v>9252223.5199999996</v>
      </c>
      <c r="BN109" s="219">
        <v>10530048.720000001</v>
      </c>
      <c r="BO109" s="219">
        <v>11159235.880000001</v>
      </c>
      <c r="BP109" s="219">
        <v>10994155.609999999</v>
      </c>
      <c r="BQ109" s="219">
        <v>11447041.029999999</v>
      </c>
      <c r="BR109" s="219">
        <v>10822050.59</v>
      </c>
      <c r="BS109" s="219">
        <v>11179510.43</v>
      </c>
      <c r="BT109" s="219">
        <v>11040330.539999999</v>
      </c>
      <c r="BU109" s="219">
        <v>11929766.34</v>
      </c>
      <c r="BV109" s="219">
        <v>11263820.18</v>
      </c>
      <c r="BW109" s="219">
        <v>16636242.9</v>
      </c>
      <c r="BX109" s="166">
        <v>-135192329.12</v>
      </c>
      <c r="BZ109" s="152" t="s">
        <v>24808</v>
      </c>
      <c r="CA109" s="219">
        <v>0</v>
      </c>
      <c r="CB109" s="219">
        <v>0</v>
      </c>
      <c r="CC109" s="219">
        <v>0</v>
      </c>
      <c r="CD109" s="219">
        <v>0</v>
      </c>
      <c r="CE109" s="219">
        <v>0</v>
      </c>
      <c r="CF109" s="219">
        <v>0</v>
      </c>
      <c r="CG109" s="219">
        <v>865222.67</v>
      </c>
      <c r="CH109" s="219">
        <v>0</v>
      </c>
      <c r="CI109" s="219">
        <v>0</v>
      </c>
      <c r="CJ109" s="219">
        <v>0</v>
      </c>
      <c r="CK109" s="219">
        <v>1002360.77</v>
      </c>
      <c r="CL109" s="219">
        <v>782867.15</v>
      </c>
      <c r="CM109" s="219">
        <v>0</v>
      </c>
      <c r="CN109" s="166">
        <v>-2650450.59</v>
      </c>
      <c r="CP109" s="152" t="s">
        <v>24814</v>
      </c>
      <c r="CQ109" s="219">
        <v>270074.58</v>
      </c>
      <c r="CR109" s="219">
        <v>189193.15</v>
      </c>
      <c r="CS109" s="219">
        <v>330472.34999999998</v>
      </c>
      <c r="CT109" s="219">
        <v>353211.72</v>
      </c>
      <c r="CU109" s="219">
        <v>184421.13</v>
      </c>
      <c r="CV109" s="219">
        <v>225883.26</v>
      </c>
      <c r="CW109" s="219">
        <v>329851.84999999998</v>
      </c>
      <c r="CX109" s="219">
        <v>210848.1</v>
      </c>
      <c r="CY109" s="219">
        <v>306469.32</v>
      </c>
      <c r="CZ109" s="219">
        <v>255526.1</v>
      </c>
      <c r="DA109" s="219">
        <v>436428.33</v>
      </c>
      <c r="DB109" s="219">
        <v>300890.37</v>
      </c>
      <c r="DC109" s="219">
        <v>0</v>
      </c>
      <c r="DD109" s="166">
        <v>-3393270.26</v>
      </c>
      <c r="DF109" s="154" t="s">
        <v>24776</v>
      </c>
      <c r="DG109" s="218">
        <v>0</v>
      </c>
      <c r="DH109" s="218">
        <v>0</v>
      </c>
      <c r="DI109" s="218">
        <v>0</v>
      </c>
      <c r="DJ109" s="218">
        <v>0</v>
      </c>
      <c r="DK109" s="218">
        <v>0</v>
      </c>
      <c r="DL109" s="218">
        <v>0</v>
      </c>
      <c r="DM109" s="218">
        <v>0</v>
      </c>
      <c r="DN109" s="218">
        <v>7514.8</v>
      </c>
      <c r="DO109" s="218">
        <v>7178</v>
      </c>
      <c r="DP109" s="218">
        <v>406.8</v>
      </c>
      <c r="DQ109" s="218">
        <v>44475.4</v>
      </c>
      <c r="DR109" s="218">
        <v>0</v>
      </c>
      <c r="DS109" s="164">
        <f t="shared" si="1"/>
        <v>59575</v>
      </c>
    </row>
    <row r="110" spans="1:123" ht="20.399999999999999">
      <c r="A110" s="153" t="s">
        <v>24816</v>
      </c>
      <c r="B110" s="164">
        <v>0</v>
      </c>
      <c r="C110" s="164">
        <v>208333.33</v>
      </c>
      <c r="D110" s="164">
        <v>2459166.33</v>
      </c>
      <c r="E110" s="164">
        <v>208333.33</v>
      </c>
      <c r="F110" s="164">
        <v>9338333.3300000001</v>
      </c>
      <c r="BK110" s="152" t="s">
        <v>24810</v>
      </c>
      <c r="BL110" s="219">
        <v>148188.1</v>
      </c>
      <c r="BM110" s="219">
        <v>2170934.06</v>
      </c>
      <c r="BN110" s="219">
        <v>1481699.88</v>
      </c>
      <c r="BO110" s="219">
        <v>2555465.1</v>
      </c>
      <c r="BP110" s="219">
        <v>1588280.31</v>
      </c>
      <c r="BQ110" s="219">
        <v>1523111.07</v>
      </c>
      <c r="BR110" s="219">
        <v>3003541.17</v>
      </c>
      <c r="BS110" s="219">
        <v>1497491.7</v>
      </c>
      <c r="BT110" s="219">
        <v>1120408.56</v>
      </c>
      <c r="BU110" s="219">
        <v>2229766.1800000002</v>
      </c>
      <c r="BV110" s="219">
        <v>2571711.17</v>
      </c>
      <c r="BW110" s="219">
        <v>3179393.96</v>
      </c>
      <c r="BX110" s="166">
        <v>-23069991.260000002</v>
      </c>
      <c r="BZ110" s="152" t="s">
        <v>24731</v>
      </c>
      <c r="CA110" s="219">
        <v>8695976.1300000008</v>
      </c>
      <c r="CB110" s="219">
        <v>9034429.1199999992</v>
      </c>
      <c r="CC110" s="219">
        <v>8287794.0099999998</v>
      </c>
      <c r="CD110" s="219">
        <v>8317812.1299999999</v>
      </c>
      <c r="CE110" s="219">
        <v>9573649.5500000007</v>
      </c>
      <c r="CF110" s="219">
        <v>8568080.4199999999</v>
      </c>
      <c r="CG110" s="219">
        <v>8494747.4199999999</v>
      </c>
      <c r="CH110" s="219">
        <v>9412347.1199999992</v>
      </c>
      <c r="CI110" s="219">
        <v>8525945.6099999994</v>
      </c>
      <c r="CJ110" s="219">
        <v>8632714.2200000007</v>
      </c>
      <c r="CK110" s="219">
        <v>9658453.5800000001</v>
      </c>
      <c r="CL110" s="219">
        <v>12118081.59</v>
      </c>
      <c r="CM110" s="219">
        <v>0</v>
      </c>
      <c r="CN110" s="166">
        <v>-109320030.90000001</v>
      </c>
      <c r="CP110" s="154" t="s">
        <v>24757</v>
      </c>
      <c r="CQ110" s="218">
        <v>0</v>
      </c>
      <c r="CR110" s="218">
        <v>30571</v>
      </c>
      <c r="CS110" s="218">
        <v>1402.2</v>
      </c>
      <c r="CT110" s="218">
        <v>0</v>
      </c>
      <c r="CU110" s="218">
        <v>0</v>
      </c>
      <c r="CV110" s="218">
        <v>0</v>
      </c>
      <c r="CW110" s="218">
        <v>0</v>
      </c>
      <c r="CX110" s="218">
        <v>0</v>
      </c>
      <c r="CY110" s="218">
        <v>0</v>
      </c>
      <c r="CZ110" s="218">
        <v>0</v>
      </c>
      <c r="DA110" s="218">
        <v>0</v>
      </c>
      <c r="DB110" s="218">
        <v>0</v>
      </c>
      <c r="DC110" s="218">
        <v>0</v>
      </c>
      <c r="DD110" s="165">
        <v>-31973.200000000001</v>
      </c>
      <c r="DF110" s="152" t="s">
        <v>24744</v>
      </c>
      <c r="DG110" s="219">
        <v>0</v>
      </c>
      <c r="DH110" s="219">
        <v>0</v>
      </c>
      <c r="DI110" s="219">
        <v>0</v>
      </c>
      <c r="DJ110" s="219">
        <v>0</v>
      </c>
      <c r="DK110" s="219">
        <v>0</v>
      </c>
      <c r="DL110" s="219">
        <v>0</v>
      </c>
      <c r="DM110" s="219">
        <v>0</v>
      </c>
      <c r="DN110" s="219">
        <v>7514.8</v>
      </c>
      <c r="DO110" s="219">
        <v>7178</v>
      </c>
      <c r="DP110" s="219">
        <v>406.8</v>
      </c>
      <c r="DQ110" s="219">
        <v>44475.4</v>
      </c>
      <c r="DR110" s="219">
        <v>0</v>
      </c>
      <c r="DS110" s="164">
        <f t="shared" si="1"/>
        <v>59575</v>
      </c>
    </row>
    <row r="111" spans="1:123" ht="20.399999999999999">
      <c r="A111" s="168" t="s">
        <v>24799</v>
      </c>
      <c r="B111" s="165">
        <v>0</v>
      </c>
      <c r="C111" s="165">
        <v>208333.33</v>
      </c>
      <c r="D111" s="165">
        <v>2459166.33</v>
      </c>
      <c r="E111" s="165">
        <v>208333.33</v>
      </c>
      <c r="F111" s="165">
        <v>9338333.3300000001</v>
      </c>
      <c r="BK111" s="153" t="s">
        <v>24812</v>
      </c>
      <c r="BL111" s="217">
        <v>532834.14</v>
      </c>
      <c r="BM111" s="217">
        <v>708214.68</v>
      </c>
      <c r="BN111" s="217">
        <v>675924.07</v>
      </c>
      <c r="BO111" s="217">
        <v>829435.95</v>
      </c>
      <c r="BP111" s="217">
        <v>757599.97</v>
      </c>
      <c r="BQ111" s="217">
        <v>699832.43</v>
      </c>
      <c r="BR111" s="217">
        <v>761983.04</v>
      </c>
      <c r="BS111" s="217">
        <v>742510.09</v>
      </c>
      <c r="BT111" s="217">
        <v>761388.93</v>
      </c>
      <c r="BU111" s="217">
        <v>741273.91</v>
      </c>
      <c r="BV111" s="217">
        <v>632604.97</v>
      </c>
      <c r="BW111" s="217">
        <v>881667.34</v>
      </c>
      <c r="BX111" s="164">
        <v>-8725269.5199999996</v>
      </c>
      <c r="BZ111" s="152" t="s">
        <v>24810</v>
      </c>
      <c r="CA111" s="219">
        <v>85470.43</v>
      </c>
      <c r="CB111" s="219">
        <v>1324765.57</v>
      </c>
      <c r="CC111" s="219">
        <v>605938.26</v>
      </c>
      <c r="CD111" s="219">
        <v>1326776.8</v>
      </c>
      <c r="CE111" s="219">
        <v>1090195.99</v>
      </c>
      <c r="CF111" s="219">
        <v>1263268.3700000001</v>
      </c>
      <c r="CG111" s="219">
        <v>1237224.22</v>
      </c>
      <c r="CH111" s="219">
        <v>1276769.77</v>
      </c>
      <c r="CI111" s="219">
        <v>1285859.01</v>
      </c>
      <c r="CJ111" s="219">
        <v>1421489.82</v>
      </c>
      <c r="CK111" s="219">
        <v>1299995.43</v>
      </c>
      <c r="CL111" s="219">
        <v>1594589.14</v>
      </c>
      <c r="CM111" s="219">
        <v>0</v>
      </c>
      <c r="CN111" s="166">
        <v>-13812342.810000001</v>
      </c>
      <c r="CP111" s="152" t="s">
        <v>24761</v>
      </c>
      <c r="CQ111" s="219">
        <v>0</v>
      </c>
      <c r="CR111" s="219">
        <v>30571</v>
      </c>
      <c r="CS111" s="219">
        <v>1402.2</v>
      </c>
      <c r="CT111" s="219">
        <v>0</v>
      </c>
      <c r="CU111" s="219">
        <v>0</v>
      </c>
      <c r="CV111" s="219">
        <v>0</v>
      </c>
      <c r="CW111" s="219">
        <v>0</v>
      </c>
      <c r="CX111" s="219">
        <v>0</v>
      </c>
      <c r="CY111" s="219">
        <v>0</v>
      </c>
      <c r="CZ111" s="219">
        <v>0</v>
      </c>
      <c r="DA111" s="219">
        <v>0</v>
      </c>
      <c r="DB111" s="219">
        <v>0</v>
      </c>
      <c r="DC111" s="219">
        <v>0</v>
      </c>
      <c r="DD111" s="166">
        <v>-31973.200000000001</v>
      </c>
      <c r="DF111" s="154" t="s">
        <v>24780</v>
      </c>
      <c r="DG111" s="218">
        <v>0</v>
      </c>
      <c r="DH111" s="218">
        <v>0</v>
      </c>
      <c r="DI111" s="218">
        <v>0</v>
      </c>
      <c r="DJ111" s="218">
        <v>0</v>
      </c>
      <c r="DK111" s="218">
        <v>0</v>
      </c>
      <c r="DL111" s="218">
        <v>0</v>
      </c>
      <c r="DM111" s="218">
        <v>0</v>
      </c>
      <c r="DN111" s="218">
        <v>1905.07</v>
      </c>
      <c r="DO111" s="218">
        <v>3397.25</v>
      </c>
      <c r="DP111" s="218">
        <v>48794.91</v>
      </c>
      <c r="DQ111" s="218">
        <v>134694.93</v>
      </c>
      <c r="DR111" s="218">
        <v>224056.42</v>
      </c>
      <c r="DS111" s="164">
        <f t="shared" si="1"/>
        <v>412848.58</v>
      </c>
    </row>
    <row r="112" spans="1:123" ht="20.399999999999999">
      <c r="A112" s="152" t="s">
        <v>24817</v>
      </c>
      <c r="B112" s="166">
        <v>0</v>
      </c>
      <c r="C112" s="166">
        <v>208333.33</v>
      </c>
      <c r="D112" s="166">
        <v>2459166.33</v>
      </c>
      <c r="E112" s="166">
        <v>208333.33</v>
      </c>
      <c r="F112" s="166">
        <v>9338333.3300000001</v>
      </c>
      <c r="BK112" s="154" t="s">
        <v>24788</v>
      </c>
      <c r="BL112" s="218">
        <v>532834.14</v>
      </c>
      <c r="BM112" s="218">
        <v>708214.68</v>
      </c>
      <c r="BN112" s="218">
        <v>675924.07</v>
      </c>
      <c r="BO112" s="218">
        <v>829435.95</v>
      </c>
      <c r="BP112" s="218">
        <v>757599.97</v>
      </c>
      <c r="BQ112" s="218">
        <v>699832.43</v>
      </c>
      <c r="BR112" s="218">
        <v>761983.04</v>
      </c>
      <c r="BS112" s="218">
        <v>742510.09</v>
      </c>
      <c r="BT112" s="218">
        <v>761388.93</v>
      </c>
      <c r="BU112" s="218">
        <v>741273.91</v>
      </c>
      <c r="BV112" s="218">
        <v>632604.97</v>
      </c>
      <c r="BW112" s="218">
        <v>881667.34</v>
      </c>
      <c r="BX112" s="165">
        <v>-8725269.5199999996</v>
      </c>
      <c r="BZ112" s="153" t="s">
        <v>24812</v>
      </c>
      <c r="CA112" s="217">
        <v>508114.12</v>
      </c>
      <c r="CB112" s="217">
        <v>668709.31000000006</v>
      </c>
      <c r="CC112" s="217">
        <v>690142.22</v>
      </c>
      <c r="CD112" s="217">
        <v>687032.26</v>
      </c>
      <c r="CE112" s="217">
        <v>557596.09</v>
      </c>
      <c r="CF112" s="217">
        <v>655974.74</v>
      </c>
      <c r="CG112" s="217">
        <v>781947.1</v>
      </c>
      <c r="CH112" s="217">
        <v>681050.07</v>
      </c>
      <c r="CI112" s="217">
        <v>660024.81000000006</v>
      </c>
      <c r="CJ112" s="217">
        <v>675929.87</v>
      </c>
      <c r="CK112" s="217">
        <v>680587.39</v>
      </c>
      <c r="CL112" s="217">
        <v>819852.71</v>
      </c>
      <c r="CM112" s="217">
        <v>0</v>
      </c>
      <c r="CN112" s="164">
        <v>-8066960.6900000004</v>
      </c>
      <c r="CP112" s="154" t="s">
        <v>24789</v>
      </c>
      <c r="CQ112" s="218">
        <v>0</v>
      </c>
      <c r="CR112" s="218">
        <v>10024.69</v>
      </c>
      <c r="CS112" s="218">
        <v>0</v>
      </c>
      <c r="CT112" s="218">
        <v>0</v>
      </c>
      <c r="CU112" s="218">
        <v>0</v>
      </c>
      <c r="CV112" s="218">
        <v>0</v>
      </c>
      <c r="CW112" s="218">
        <v>0</v>
      </c>
      <c r="CX112" s="218">
        <v>0</v>
      </c>
      <c r="CY112" s="218">
        <v>9777.66</v>
      </c>
      <c r="CZ112" s="218">
        <v>0</v>
      </c>
      <c r="DA112" s="218">
        <v>0</v>
      </c>
      <c r="DB112" s="218">
        <v>0</v>
      </c>
      <c r="DC112" s="218">
        <v>0</v>
      </c>
      <c r="DD112" s="165">
        <v>-19802.349999999999</v>
      </c>
      <c r="DF112" s="152" t="s">
        <v>24818</v>
      </c>
      <c r="DG112" s="219">
        <v>0</v>
      </c>
      <c r="DH112" s="219">
        <v>0</v>
      </c>
      <c r="DI112" s="219">
        <v>0</v>
      </c>
      <c r="DJ112" s="219">
        <v>0</v>
      </c>
      <c r="DK112" s="219">
        <v>0</v>
      </c>
      <c r="DL112" s="219">
        <v>0</v>
      </c>
      <c r="DM112" s="219">
        <v>0</v>
      </c>
      <c r="DN112" s="219">
        <v>1905.07</v>
      </c>
      <c r="DO112" s="219">
        <v>3397.25</v>
      </c>
      <c r="DP112" s="219">
        <v>48794.91</v>
      </c>
      <c r="DQ112" s="219">
        <v>134694.93</v>
      </c>
      <c r="DR112" s="219">
        <v>224056.42</v>
      </c>
      <c r="DS112" s="164">
        <f t="shared" si="1"/>
        <v>412848.58</v>
      </c>
    </row>
    <row r="113" spans="1:123">
      <c r="A113" s="153" t="s">
        <v>24819</v>
      </c>
      <c r="B113" s="164">
        <v>0</v>
      </c>
      <c r="C113" s="164">
        <v>0</v>
      </c>
      <c r="D113" s="164">
        <v>171927.23</v>
      </c>
      <c r="E113" s="164">
        <v>86893.26</v>
      </c>
      <c r="F113" s="164">
        <v>87447.43</v>
      </c>
      <c r="BK113" s="152" t="s">
        <v>24731</v>
      </c>
      <c r="BL113" s="219">
        <v>484374.32</v>
      </c>
      <c r="BM113" s="219">
        <v>469481.64</v>
      </c>
      <c r="BN113" s="219">
        <v>447488.81</v>
      </c>
      <c r="BO113" s="219">
        <v>606630.68999999994</v>
      </c>
      <c r="BP113" s="219">
        <v>467959.57</v>
      </c>
      <c r="BQ113" s="219">
        <v>500681.83</v>
      </c>
      <c r="BR113" s="219">
        <v>477217.35</v>
      </c>
      <c r="BS113" s="219">
        <v>501653.65</v>
      </c>
      <c r="BT113" s="219">
        <v>509493.68</v>
      </c>
      <c r="BU113" s="219">
        <v>459941.66</v>
      </c>
      <c r="BV113" s="219">
        <v>421123.59</v>
      </c>
      <c r="BW113" s="219">
        <v>649240.68999999994</v>
      </c>
      <c r="BX113" s="166">
        <v>-5995287.4800000004</v>
      </c>
      <c r="BZ113" s="154" t="s">
        <v>24788</v>
      </c>
      <c r="CA113" s="218">
        <v>508114.12</v>
      </c>
      <c r="CB113" s="218">
        <v>668709.31000000006</v>
      </c>
      <c r="CC113" s="218">
        <v>690142.22</v>
      </c>
      <c r="CD113" s="218">
        <v>687032.26</v>
      </c>
      <c r="CE113" s="218">
        <v>557596.09</v>
      </c>
      <c r="CF113" s="218">
        <v>655974.74</v>
      </c>
      <c r="CG113" s="218">
        <v>781947.1</v>
      </c>
      <c r="CH113" s="218">
        <v>681050.07</v>
      </c>
      <c r="CI113" s="218">
        <v>658174.81000000006</v>
      </c>
      <c r="CJ113" s="218">
        <v>675929.87</v>
      </c>
      <c r="CK113" s="218">
        <v>680587.39</v>
      </c>
      <c r="CL113" s="218">
        <v>819852.71</v>
      </c>
      <c r="CM113" s="218">
        <v>0</v>
      </c>
      <c r="CN113" s="165">
        <v>-8065110.6900000004</v>
      </c>
      <c r="CP113" s="152" t="s">
        <v>24792</v>
      </c>
      <c r="CQ113" s="219">
        <v>0</v>
      </c>
      <c r="CR113" s="219">
        <v>10024.69</v>
      </c>
      <c r="CS113" s="219">
        <v>0</v>
      </c>
      <c r="CT113" s="219">
        <v>0</v>
      </c>
      <c r="CU113" s="219">
        <v>0</v>
      </c>
      <c r="CV113" s="219">
        <v>0</v>
      </c>
      <c r="CW113" s="219">
        <v>0</v>
      </c>
      <c r="CX113" s="219">
        <v>0</v>
      </c>
      <c r="CY113" s="219">
        <v>9777.66</v>
      </c>
      <c r="CZ113" s="219">
        <v>0</v>
      </c>
      <c r="DA113" s="219">
        <v>0</v>
      </c>
      <c r="DB113" s="219">
        <v>0</v>
      </c>
      <c r="DC113" s="219">
        <v>0</v>
      </c>
      <c r="DD113" s="166">
        <v>-19802.349999999999</v>
      </c>
      <c r="DF113" s="153" t="s">
        <v>24793</v>
      </c>
      <c r="DG113" s="217">
        <v>4871390</v>
      </c>
      <c r="DH113" s="217">
        <v>5262281.7300000004</v>
      </c>
      <c r="DI113" s="217">
        <v>4798426.18</v>
      </c>
      <c r="DJ113" s="217">
        <v>4692423.92</v>
      </c>
      <c r="DK113" s="217">
        <v>5051200.33</v>
      </c>
      <c r="DL113" s="217">
        <v>4922258.6900000004</v>
      </c>
      <c r="DM113" s="217">
        <v>5059944.32</v>
      </c>
      <c r="DN113" s="217">
        <v>5402109.5199999996</v>
      </c>
      <c r="DO113" s="217">
        <v>4772837.83</v>
      </c>
      <c r="DP113" s="217">
        <v>5384185.6500000004</v>
      </c>
      <c r="DQ113" s="217">
        <v>4906310.75</v>
      </c>
      <c r="DR113" s="217">
        <v>7657307.6600000001</v>
      </c>
      <c r="DS113" s="164">
        <f t="shared" si="1"/>
        <v>62780676.579999998</v>
      </c>
    </row>
    <row r="114" spans="1:123" ht="20.399999999999999">
      <c r="A114" s="168" t="s">
        <v>24820</v>
      </c>
      <c r="B114" s="165">
        <v>0</v>
      </c>
      <c r="C114" s="165">
        <v>0</v>
      </c>
      <c r="D114" s="165">
        <v>171927.23</v>
      </c>
      <c r="E114" s="165">
        <v>86893.26</v>
      </c>
      <c r="F114" s="165">
        <v>87447.43</v>
      </c>
      <c r="BK114" s="152" t="s">
        <v>24814</v>
      </c>
      <c r="BL114" s="219">
        <v>48459.82</v>
      </c>
      <c r="BM114" s="219">
        <v>238733.04</v>
      </c>
      <c r="BN114" s="219">
        <v>228435.26</v>
      </c>
      <c r="BO114" s="219">
        <v>222805.26</v>
      </c>
      <c r="BP114" s="219">
        <v>289640.40000000002</v>
      </c>
      <c r="BQ114" s="219">
        <v>199150.6</v>
      </c>
      <c r="BR114" s="219">
        <v>284765.69</v>
      </c>
      <c r="BS114" s="219">
        <v>240856.44</v>
      </c>
      <c r="BT114" s="219">
        <v>251895.25</v>
      </c>
      <c r="BU114" s="219">
        <v>281332.25</v>
      </c>
      <c r="BV114" s="219">
        <v>211481.38</v>
      </c>
      <c r="BW114" s="219">
        <v>232426.65</v>
      </c>
      <c r="BX114" s="166">
        <v>-2729982.04</v>
      </c>
      <c r="BZ114" s="152" t="s">
        <v>24731</v>
      </c>
      <c r="CA114" s="219">
        <v>482909.11</v>
      </c>
      <c r="CB114" s="219">
        <v>448347.96</v>
      </c>
      <c r="CC114" s="219">
        <v>455614.1</v>
      </c>
      <c r="CD114" s="219">
        <v>457185.37</v>
      </c>
      <c r="CE114" s="219">
        <v>398975.09</v>
      </c>
      <c r="CF114" s="219">
        <v>443930.02</v>
      </c>
      <c r="CG114" s="219">
        <v>480255.61</v>
      </c>
      <c r="CH114" s="219">
        <v>486628.66</v>
      </c>
      <c r="CI114" s="219">
        <v>460003.37</v>
      </c>
      <c r="CJ114" s="219">
        <v>467157.44</v>
      </c>
      <c r="CK114" s="219">
        <v>455581.9</v>
      </c>
      <c r="CL114" s="219">
        <v>548605.62</v>
      </c>
      <c r="CM114" s="219">
        <v>0</v>
      </c>
      <c r="CN114" s="166">
        <v>-5585194.25</v>
      </c>
      <c r="CP114" s="153" t="s">
        <v>24815</v>
      </c>
      <c r="CQ114" s="217">
        <v>0</v>
      </c>
      <c r="CR114" s="217">
        <v>89944.1</v>
      </c>
      <c r="CS114" s="217">
        <v>692386.7</v>
      </c>
      <c r="CT114" s="217">
        <v>206754.2</v>
      </c>
      <c r="CU114" s="217">
        <v>504293.97</v>
      </c>
      <c r="CV114" s="217">
        <v>2142785.59</v>
      </c>
      <c r="CW114" s="217">
        <v>1297715.47</v>
      </c>
      <c r="CX114" s="217">
        <v>1074726.3999999999</v>
      </c>
      <c r="CY114" s="217">
        <v>542051.37</v>
      </c>
      <c r="CZ114" s="217">
        <v>324064.63</v>
      </c>
      <c r="DA114" s="217">
        <v>649961.86</v>
      </c>
      <c r="DB114" s="217">
        <v>962008.18</v>
      </c>
      <c r="DC114" s="217">
        <v>0</v>
      </c>
      <c r="DD114" s="164">
        <v>-8486692.4700000007</v>
      </c>
      <c r="DF114" s="154" t="s">
        <v>24796</v>
      </c>
      <c r="DG114" s="218">
        <v>4871390</v>
      </c>
      <c r="DH114" s="218">
        <v>5262281.7300000004</v>
      </c>
      <c r="DI114" s="218">
        <v>4798426.18</v>
      </c>
      <c r="DJ114" s="218">
        <v>4692423.92</v>
      </c>
      <c r="DK114" s="218">
        <v>5051200.33</v>
      </c>
      <c r="DL114" s="218">
        <v>4922258.6900000004</v>
      </c>
      <c r="DM114" s="218">
        <v>5059944.32</v>
      </c>
      <c r="DN114" s="218">
        <v>5402109.5199999996</v>
      </c>
      <c r="DO114" s="218">
        <v>4772837.83</v>
      </c>
      <c r="DP114" s="218">
        <v>5384185.6500000004</v>
      </c>
      <c r="DQ114" s="218">
        <v>4906310.75</v>
      </c>
      <c r="DR114" s="218">
        <v>7657307.6600000001</v>
      </c>
      <c r="DS114" s="164">
        <f t="shared" si="1"/>
        <v>62780676.579999998</v>
      </c>
    </row>
    <row r="115" spans="1:123" ht="20.399999999999999">
      <c r="A115" s="152" t="s">
        <v>24821</v>
      </c>
      <c r="B115" s="166">
        <v>0</v>
      </c>
      <c r="C115" s="166">
        <v>0</v>
      </c>
      <c r="D115" s="166">
        <v>171927.23</v>
      </c>
      <c r="E115" s="166">
        <v>86893.26</v>
      </c>
      <c r="F115" s="166">
        <v>87447.43</v>
      </c>
      <c r="BK115" s="153" t="s">
        <v>24815</v>
      </c>
      <c r="BL115" s="217">
        <v>712855.5</v>
      </c>
      <c r="BM115" s="217">
        <v>1725573.95</v>
      </c>
      <c r="BN115" s="217">
        <v>80295.69</v>
      </c>
      <c r="BO115" s="217">
        <v>2239847.16</v>
      </c>
      <c r="BP115" s="217">
        <v>1802838.66</v>
      </c>
      <c r="BQ115" s="217">
        <v>188437.22</v>
      </c>
      <c r="BR115" s="217">
        <v>3589312.07</v>
      </c>
      <c r="BS115" s="217">
        <v>485072.64000000001</v>
      </c>
      <c r="BT115" s="217">
        <v>249728.33</v>
      </c>
      <c r="BU115" s="217">
        <v>2934437.54</v>
      </c>
      <c r="BV115" s="217">
        <v>261897.9</v>
      </c>
      <c r="BW115" s="217">
        <v>202896.98</v>
      </c>
      <c r="BX115" s="164">
        <v>-14473193.640000001</v>
      </c>
      <c r="BZ115" s="152" t="s">
        <v>24814</v>
      </c>
      <c r="CA115" s="219">
        <v>25205.01</v>
      </c>
      <c r="CB115" s="219">
        <v>220361.35</v>
      </c>
      <c r="CC115" s="219">
        <v>234528.12</v>
      </c>
      <c r="CD115" s="219">
        <v>229846.89</v>
      </c>
      <c r="CE115" s="219">
        <v>158621</v>
      </c>
      <c r="CF115" s="219">
        <v>212044.72</v>
      </c>
      <c r="CG115" s="219">
        <v>301691.49</v>
      </c>
      <c r="CH115" s="219">
        <v>194421.41</v>
      </c>
      <c r="CI115" s="219">
        <v>198171.44</v>
      </c>
      <c r="CJ115" s="219">
        <v>208772.43</v>
      </c>
      <c r="CK115" s="219">
        <v>225005.49</v>
      </c>
      <c r="CL115" s="219">
        <v>271247.09000000003</v>
      </c>
      <c r="CM115" s="219">
        <v>0</v>
      </c>
      <c r="CN115" s="166">
        <v>-2479916.44</v>
      </c>
      <c r="CP115" s="154" t="s">
        <v>24799</v>
      </c>
      <c r="CQ115" s="218">
        <v>0</v>
      </c>
      <c r="CR115" s="218">
        <v>89944.1</v>
      </c>
      <c r="CS115" s="218">
        <v>692386.7</v>
      </c>
      <c r="CT115" s="218">
        <v>206754.2</v>
      </c>
      <c r="CU115" s="218">
        <v>504293.97</v>
      </c>
      <c r="CV115" s="218">
        <v>2142785.59</v>
      </c>
      <c r="CW115" s="218">
        <v>1297715.47</v>
      </c>
      <c r="CX115" s="218">
        <v>1074726.3999999999</v>
      </c>
      <c r="CY115" s="218">
        <v>542051.37</v>
      </c>
      <c r="CZ115" s="218">
        <v>324064.63</v>
      </c>
      <c r="DA115" s="218">
        <v>649961.86</v>
      </c>
      <c r="DB115" s="218">
        <v>962008.18</v>
      </c>
      <c r="DC115" s="218">
        <v>0</v>
      </c>
      <c r="DD115" s="165">
        <v>-8486692.4700000007</v>
      </c>
      <c r="DF115" s="152" t="s">
        <v>24759</v>
      </c>
      <c r="DG115" s="219">
        <v>270889.40000000002</v>
      </c>
      <c r="DH115" s="219">
        <v>834891.63</v>
      </c>
      <c r="DI115" s="219">
        <v>356402.1</v>
      </c>
      <c r="DJ115" s="219">
        <v>362802.06</v>
      </c>
      <c r="DK115" s="219">
        <v>634353.80000000005</v>
      </c>
      <c r="DL115" s="219">
        <v>339094.36</v>
      </c>
      <c r="DM115" s="219">
        <v>668904.99</v>
      </c>
      <c r="DN115" s="219">
        <v>955087.56</v>
      </c>
      <c r="DO115" s="219">
        <v>373983.18</v>
      </c>
      <c r="DP115" s="219">
        <v>960379.57</v>
      </c>
      <c r="DQ115" s="219">
        <v>605589.67000000004</v>
      </c>
      <c r="DR115" s="219">
        <v>663693.91</v>
      </c>
      <c r="DS115" s="164">
        <f t="shared" si="1"/>
        <v>7026072.2300000004</v>
      </c>
    </row>
    <row r="116" spans="1:123" ht="20.399999999999999">
      <c r="A116" s="153" t="s">
        <v>24822</v>
      </c>
      <c r="B116" s="164">
        <v>0</v>
      </c>
      <c r="C116" s="164">
        <v>0</v>
      </c>
      <c r="D116" s="164">
        <v>977921.84</v>
      </c>
      <c r="E116" s="164">
        <v>496837.04</v>
      </c>
      <c r="F116" s="164">
        <v>499917.56</v>
      </c>
      <c r="BK116" s="154" t="s">
        <v>24799</v>
      </c>
      <c r="BL116" s="218">
        <v>712855.5</v>
      </c>
      <c r="BM116" s="218">
        <v>1725573.95</v>
      </c>
      <c r="BN116" s="218">
        <v>80295.69</v>
      </c>
      <c r="BO116" s="218">
        <v>2239847.16</v>
      </c>
      <c r="BP116" s="218">
        <v>1802838.66</v>
      </c>
      <c r="BQ116" s="218">
        <v>188437.22</v>
      </c>
      <c r="BR116" s="218">
        <v>3589312.07</v>
      </c>
      <c r="BS116" s="218">
        <v>485072.64000000001</v>
      </c>
      <c r="BT116" s="218">
        <v>249728.33</v>
      </c>
      <c r="BU116" s="218">
        <v>2934437.54</v>
      </c>
      <c r="BV116" s="218">
        <v>261897.9</v>
      </c>
      <c r="BW116" s="218">
        <v>202896.98</v>
      </c>
      <c r="BX116" s="165">
        <v>-14473193.640000001</v>
      </c>
      <c r="BZ116" s="154" t="s">
        <v>24789</v>
      </c>
      <c r="CA116" s="218">
        <v>0</v>
      </c>
      <c r="CB116" s="218">
        <v>0</v>
      </c>
      <c r="CC116" s="218">
        <v>0</v>
      </c>
      <c r="CD116" s="218">
        <v>0</v>
      </c>
      <c r="CE116" s="218">
        <v>0</v>
      </c>
      <c r="CF116" s="218">
        <v>0</v>
      </c>
      <c r="CG116" s="218">
        <v>0</v>
      </c>
      <c r="CH116" s="218">
        <v>0</v>
      </c>
      <c r="CI116" s="218">
        <v>1850</v>
      </c>
      <c r="CJ116" s="218">
        <v>0</v>
      </c>
      <c r="CK116" s="218">
        <v>0</v>
      </c>
      <c r="CL116" s="218">
        <v>0</v>
      </c>
      <c r="CM116" s="218">
        <v>0</v>
      </c>
      <c r="CN116" s="165">
        <v>-1850</v>
      </c>
      <c r="CP116" s="152" t="s">
        <v>24807</v>
      </c>
      <c r="CQ116" s="219">
        <v>0</v>
      </c>
      <c r="CR116" s="219">
        <v>0</v>
      </c>
      <c r="CS116" s="219">
        <v>0</v>
      </c>
      <c r="CT116" s="219">
        <v>5765.2</v>
      </c>
      <c r="CU116" s="219">
        <v>35744.1</v>
      </c>
      <c r="CV116" s="219">
        <v>91881.3</v>
      </c>
      <c r="CW116" s="219">
        <v>35119</v>
      </c>
      <c r="CX116" s="219">
        <v>0</v>
      </c>
      <c r="CY116" s="219">
        <v>0</v>
      </c>
      <c r="CZ116" s="219">
        <v>0</v>
      </c>
      <c r="DA116" s="219">
        <v>0</v>
      </c>
      <c r="DB116" s="219">
        <v>0</v>
      </c>
      <c r="DC116" s="219">
        <v>0</v>
      </c>
      <c r="DD116" s="166">
        <v>-168509.6</v>
      </c>
      <c r="DF116" s="152" t="s">
        <v>24731</v>
      </c>
      <c r="DG116" s="219">
        <v>4600500.5999999996</v>
      </c>
      <c r="DH116" s="219">
        <v>4427390.0999999996</v>
      </c>
      <c r="DI116" s="219">
        <v>4442024.08</v>
      </c>
      <c r="DJ116" s="219">
        <v>4329621.8600000003</v>
      </c>
      <c r="DK116" s="219">
        <v>4416846.53</v>
      </c>
      <c r="DL116" s="219">
        <v>4583164.33</v>
      </c>
      <c r="DM116" s="219">
        <v>4391039.33</v>
      </c>
      <c r="DN116" s="219">
        <v>4447021.96</v>
      </c>
      <c r="DO116" s="219">
        <v>4398854.6500000004</v>
      </c>
      <c r="DP116" s="219">
        <v>4423806.08</v>
      </c>
      <c r="DQ116" s="219">
        <v>4300721.08</v>
      </c>
      <c r="DR116" s="219">
        <v>6993613.75</v>
      </c>
      <c r="DS116" s="164">
        <f t="shared" si="1"/>
        <v>55754604.349999994</v>
      </c>
    </row>
    <row r="117" spans="1:123" ht="20.399999999999999">
      <c r="A117" s="168" t="s">
        <v>24820</v>
      </c>
      <c r="B117" s="165">
        <v>0</v>
      </c>
      <c r="C117" s="165">
        <v>0</v>
      </c>
      <c r="D117" s="165">
        <v>977921.84</v>
      </c>
      <c r="E117" s="165">
        <v>496837.04</v>
      </c>
      <c r="F117" s="165">
        <v>499917.56</v>
      </c>
      <c r="BK117" s="152" t="s">
        <v>24810</v>
      </c>
      <c r="BL117" s="219">
        <v>712855.5</v>
      </c>
      <c r="BM117" s="219">
        <v>1725573.95</v>
      </c>
      <c r="BN117" s="219">
        <v>80295.69</v>
      </c>
      <c r="BO117" s="219">
        <v>2239847.16</v>
      </c>
      <c r="BP117" s="219">
        <v>1802838.66</v>
      </c>
      <c r="BQ117" s="219">
        <v>188437.22</v>
      </c>
      <c r="BR117" s="219">
        <v>3589312.07</v>
      </c>
      <c r="BS117" s="219">
        <v>485072.64000000001</v>
      </c>
      <c r="BT117" s="219">
        <v>249728.33</v>
      </c>
      <c r="BU117" s="219">
        <v>2934437.54</v>
      </c>
      <c r="BV117" s="219">
        <v>261897.9</v>
      </c>
      <c r="BW117" s="219">
        <v>202896.98</v>
      </c>
      <c r="BX117" s="166">
        <v>-14473193.640000001</v>
      </c>
      <c r="BZ117" s="152" t="s">
        <v>24792</v>
      </c>
      <c r="CA117" s="219">
        <v>0</v>
      </c>
      <c r="CB117" s="219">
        <v>0</v>
      </c>
      <c r="CC117" s="219">
        <v>0</v>
      </c>
      <c r="CD117" s="219">
        <v>0</v>
      </c>
      <c r="CE117" s="219">
        <v>0</v>
      </c>
      <c r="CF117" s="219">
        <v>0</v>
      </c>
      <c r="CG117" s="219">
        <v>0</v>
      </c>
      <c r="CH117" s="219">
        <v>0</v>
      </c>
      <c r="CI117" s="219">
        <v>1850</v>
      </c>
      <c r="CJ117" s="219">
        <v>0</v>
      </c>
      <c r="CK117" s="219">
        <v>0</v>
      </c>
      <c r="CL117" s="219">
        <v>0</v>
      </c>
      <c r="CM117" s="219">
        <v>0</v>
      </c>
      <c r="CN117" s="166">
        <v>-1850</v>
      </c>
      <c r="CP117" s="152" t="s">
        <v>24808</v>
      </c>
      <c r="CQ117" s="219">
        <v>0</v>
      </c>
      <c r="CR117" s="219">
        <v>0</v>
      </c>
      <c r="CS117" s="219">
        <v>0</v>
      </c>
      <c r="CT117" s="219">
        <v>70896.479999999996</v>
      </c>
      <c r="CU117" s="219">
        <v>0</v>
      </c>
      <c r="CV117" s="219">
        <v>733708.26</v>
      </c>
      <c r="CW117" s="219">
        <v>660999.53</v>
      </c>
      <c r="CX117" s="219">
        <v>158834.54</v>
      </c>
      <c r="CY117" s="219">
        <v>0</v>
      </c>
      <c r="CZ117" s="219">
        <v>0</v>
      </c>
      <c r="DA117" s="219">
        <v>111887.22</v>
      </c>
      <c r="DB117" s="219">
        <v>328912.37</v>
      </c>
      <c r="DC117" s="219">
        <v>0</v>
      </c>
      <c r="DD117" s="166">
        <v>-2065238.4</v>
      </c>
      <c r="DF117" s="153" t="s">
        <v>24800</v>
      </c>
      <c r="DG117" s="217">
        <v>19463.8</v>
      </c>
      <c r="DH117" s="217">
        <v>217313.67</v>
      </c>
      <c r="DI117" s="217">
        <v>890149.33</v>
      </c>
      <c r="DJ117" s="217">
        <v>428717.24</v>
      </c>
      <c r="DK117" s="217">
        <v>909389.34</v>
      </c>
      <c r="DL117" s="217">
        <v>418709.45</v>
      </c>
      <c r="DM117" s="217">
        <v>541193.56999999995</v>
      </c>
      <c r="DN117" s="217">
        <v>456744.52</v>
      </c>
      <c r="DO117" s="217">
        <v>324002.40000000002</v>
      </c>
      <c r="DP117" s="217">
        <v>635828.26</v>
      </c>
      <c r="DQ117" s="217">
        <v>517752.06</v>
      </c>
      <c r="DR117" s="217">
        <v>862395.44</v>
      </c>
      <c r="DS117" s="164">
        <f t="shared" si="1"/>
        <v>6221659.0800000001</v>
      </c>
    </row>
    <row r="118" spans="1:123" ht="30.6">
      <c r="A118" s="152" t="s">
        <v>24823</v>
      </c>
      <c r="B118" s="166">
        <v>0</v>
      </c>
      <c r="C118" s="166">
        <v>0</v>
      </c>
      <c r="D118" s="166">
        <v>977921.84</v>
      </c>
      <c r="E118" s="166">
        <v>496837.04</v>
      </c>
      <c r="F118" s="166">
        <v>499917.56</v>
      </c>
      <c r="BK118" s="153" t="s">
        <v>24816</v>
      </c>
      <c r="BL118" s="217">
        <v>0</v>
      </c>
      <c r="BM118" s="217">
        <v>0</v>
      </c>
      <c r="BN118" s="217">
        <v>0</v>
      </c>
      <c r="BO118" s="217">
        <v>0</v>
      </c>
      <c r="BP118" s="217">
        <v>3000000</v>
      </c>
      <c r="BQ118" s="217">
        <v>0</v>
      </c>
      <c r="BR118" s="217">
        <v>541666.66</v>
      </c>
      <c r="BS118" s="217">
        <v>11459167.33</v>
      </c>
      <c r="BT118" s="217">
        <v>208333.33</v>
      </c>
      <c r="BU118" s="217">
        <v>208333.33</v>
      </c>
      <c r="BV118" s="217">
        <v>208333.33</v>
      </c>
      <c r="BW118" s="217">
        <v>7874166.3300000001</v>
      </c>
      <c r="BX118" s="164">
        <v>-23500000.309999999</v>
      </c>
      <c r="BZ118" s="153" t="s">
        <v>24815</v>
      </c>
      <c r="CA118" s="217">
        <v>0</v>
      </c>
      <c r="CB118" s="217">
        <v>386622.46</v>
      </c>
      <c r="CC118" s="217">
        <v>305430.45</v>
      </c>
      <c r="CD118" s="217">
        <v>353973.86</v>
      </c>
      <c r="CE118" s="217">
        <v>869068.74</v>
      </c>
      <c r="CF118" s="217">
        <v>564925.89</v>
      </c>
      <c r="CG118" s="217">
        <v>586216.87</v>
      </c>
      <c r="CH118" s="217">
        <v>985608.06</v>
      </c>
      <c r="CI118" s="217">
        <v>555465.81999999995</v>
      </c>
      <c r="CJ118" s="217">
        <v>1021325.48</v>
      </c>
      <c r="CK118" s="217">
        <v>1246628.7</v>
      </c>
      <c r="CL118" s="217">
        <v>1212894.3600000001</v>
      </c>
      <c r="CM118" s="217">
        <v>0</v>
      </c>
      <c r="CN118" s="164">
        <v>-8088160.6900000004</v>
      </c>
      <c r="CP118" s="152" t="s">
        <v>24810</v>
      </c>
      <c r="CQ118" s="219">
        <v>0</v>
      </c>
      <c r="CR118" s="219">
        <v>89944.1</v>
      </c>
      <c r="CS118" s="219">
        <v>692386.7</v>
      </c>
      <c r="CT118" s="219">
        <v>130092.52</v>
      </c>
      <c r="CU118" s="219">
        <v>468549.87</v>
      </c>
      <c r="CV118" s="219">
        <v>1317196.03</v>
      </c>
      <c r="CW118" s="219">
        <v>601596.93999999994</v>
      </c>
      <c r="CX118" s="219">
        <v>915891.86</v>
      </c>
      <c r="CY118" s="219">
        <v>542051.37</v>
      </c>
      <c r="CZ118" s="219">
        <v>324064.63</v>
      </c>
      <c r="DA118" s="219">
        <v>538074.64</v>
      </c>
      <c r="DB118" s="219">
        <v>633095.81000000006</v>
      </c>
      <c r="DC118" s="219">
        <v>0</v>
      </c>
      <c r="DD118" s="166">
        <v>-6252944.4699999997</v>
      </c>
      <c r="DF118" s="154" t="s">
        <v>24796</v>
      </c>
      <c r="DG118" s="218">
        <v>19463.8</v>
      </c>
      <c r="DH118" s="218">
        <v>217313.67</v>
      </c>
      <c r="DI118" s="218">
        <v>890149.33</v>
      </c>
      <c r="DJ118" s="218">
        <v>428717.24</v>
      </c>
      <c r="DK118" s="218">
        <v>909389.34</v>
      </c>
      <c r="DL118" s="218">
        <v>418709.45</v>
      </c>
      <c r="DM118" s="218">
        <v>541193.56999999995</v>
      </c>
      <c r="DN118" s="218">
        <v>456744.52</v>
      </c>
      <c r="DO118" s="218">
        <v>324002.40000000002</v>
      </c>
      <c r="DP118" s="218">
        <v>635828.26</v>
      </c>
      <c r="DQ118" s="218">
        <v>517752.06</v>
      </c>
      <c r="DR118" s="218">
        <v>862395.44</v>
      </c>
      <c r="DS118" s="164">
        <f t="shared" si="1"/>
        <v>6221659.0800000001</v>
      </c>
    </row>
    <row r="119" spans="1:123" ht="20.399999999999999">
      <c r="A119" s="153" t="s">
        <v>24824</v>
      </c>
      <c r="B119" s="164">
        <v>823911.39</v>
      </c>
      <c r="C119" s="164">
        <v>814482.66</v>
      </c>
      <c r="D119" s="164">
        <v>1205337.06</v>
      </c>
      <c r="E119" s="164">
        <v>877557.6</v>
      </c>
      <c r="F119" s="164">
        <v>908671.54</v>
      </c>
      <c r="BK119" s="154" t="s">
        <v>24799</v>
      </c>
      <c r="BL119" s="218">
        <v>0</v>
      </c>
      <c r="BM119" s="218">
        <v>0</v>
      </c>
      <c r="BN119" s="218">
        <v>0</v>
      </c>
      <c r="BO119" s="218">
        <v>0</v>
      </c>
      <c r="BP119" s="218">
        <v>3000000</v>
      </c>
      <c r="BQ119" s="218">
        <v>0</v>
      </c>
      <c r="BR119" s="218">
        <v>541666.66</v>
      </c>
      <c r="BS119" s="218">
        <v>11459167.33</v>
      </c>
      <c r="BT119" s="218">
        <v>208333.33</v>
      </c>
      <c r="BU119" s="218">
        <v>208333.33</v>
      </c>
      <c r="BV119" s="218">
        <v>208333.33</v>
      </c>
      <c r="BW119" s="218">
        <v>7874166.3300000001</v>
      </c>
      <c r="BX119" s="165">
        <v>-23500000.309999999</v>
      </c>
      <c r="BZ119" s="154" t="s">
        <v>24799</v>
      </c>
      <c r="CA119" s="218">
        <v>0</v>
      </c>
      <c r="CB119" s="218">
        <v>386622.46</v>
      </c>
      <c r="CC119" s="218">
        <v>305430.45</v>
      </c>
      <c r="CD119" s="218">
        <v>353973.86</v>
      </c>
      <c r="CE119" s="218">
        <v>869068.74</v>
      </c>
      <c r="CF119" s="218">
        <v>564925.89</v>
      </c>
      <c r="CG119" s="218">
        <v>586216.87</v>
      </c>
      <c r="CH119" s="218">
        <v>985608.06</v>
      </c>
      <c r="CI119" s="218">
        <v>555465.81999999995</v>
      </c>
      <c r="CJ119" s="218">
        <v>1021325.48</v>
      </c>
      <c r="CK119" s="218">
        <v>1246628.7</v>
      </c>
      <c r="CL119" s="218">
        <v>1212894.3600000001</v>
      </c>
      <c r="CM119" s="218">
        <v>0</v>
      </c>
      <c r="CN119" s="165">
        <v>-8088160.6900000004</v>
      </c>
      <c r="CP119" s="153" t="s">
        <v>24819</v>
      </c>
      <c r="CQ119" s="217">
        <v>0</v>
      </c>
      <c r="CR119" s="217">
        <v>0</v>
      </c>
      <c r="CS119" s="217">
        <v>15000000</v>
      </c>
      <c r="CT119" s="217">
        <v>0</v>
      </c>
      <c r="CU119" s="217">
        <v>0</v>
      </c>
      <c r="CV119" s="217">
        <v>0</v>
      </c>
      <c r="CW119" s="217">
        <v>0</v>
      </c>
      <c r="CX119" s="217">
        <v>377555.69</v>
      </c>
      <c r="CY119" s="217">
        <v>76056.539999999994</v>
      </c>
      <c r="CZ119" s="217">
        <v>76167.839999999997</v>
      </c>
      <c r="DA119" s="217">
        <v>76274.2</v>
      </c>
      <c r="DB119" s="217">
        <v>76375.63</v>
      </c>
      <c r="DC119" s="217">
        <v>0</v>
      </c>
      <c r="DD119" s="164">
        <v>-15682429.9</v>
      </c>
      <c r="DF119" s="152" t="s">
        <v>24802</v>
      </c>
      <c r="DG119" s="219">
        <v>0</v>
      </c>
      <c r="DH119" s="219">
        <v>21340</v>
      </c>
      <c r="DI119" s="219">
        <v>0</v>
      </c>
      <c r="DJ119" s="219">
        <v>16399</v>
      </c>
      <c r="DK119" s="219">
        <v>29000</v>
      </c>
      <c r="DL119" s="219">
        <v>0</v>
      </c>
      <c r="DM119" s="219">
        <v>0</v>
      </c>
      <c r="DN119" s="219">
        <v>35180</v>
      </c>
      <c r="DO119" s="219">
        <v>26435</v>
      </c>
      <c r="DP119" s="219">
        <v>0</v>
      </c>
      <c r="DQ119" s="219">
        <v>0</v>
      </c>
      <c r="DR119" s="219">
        <v>0</v>
      </c>
      <c r="DS119" s="164">
        <f t="shared" si="1"/>
        <v>128354</v>
      </c>
    </row>
    <row r="120" spans="1:123" ht="20.399999999999999">
      <c r="A120" s="154" t="s">
        <v>24743</v>
      </c>
      <c r="B120" s="165">
        <v>0</v>
      </c>
      <c r="C120" s="165">
        <v>0</v>
      </c>
      <c r="D120" s="165">
        <v>0</v>
      </c>
      <c r="E120" s="165">
        <v>10800</v>
      </c>
      <c r="F120" s="165">
        <v>0</v>
      </c>
      <c r="BK120" s="152" t="s">
        <v>24817</v>
      </c>
      <c r="BL120" s="219">
        <v>0</v>
      </c>
      <c r="BM120" s="219">
        <v>0</v>
      </c>
      <c r="BN120" s="219">
        <v>0</v>
      </c>
      <c r="BO120" s="219">
        <v>0</v>
      </c>
      <c r="BP120" s="219">
        <v>3000000</v>
      </c>
      <c r="BQ120" s="219">
        <v>0</v>
      </c>
      <c r="BR120" s="219">
        <v>541666.66</v>
      </c>
      <c r="BS120" s="219">
        <v>11459167.33</v>
      </c>
      <c r="BT120" s="219">
        <v>208333.33</v>
      </c>
      <c r="BU120" s="219">
        <v>208333.33</v>
      </c>
      <c r="BV120" s="219">
        <v>208333.33</v>
      </c>
      <c r="BW120" s="219">
        <v>7874166.3300000001</v>
      </c>
      <c r="BX120" s="166">
        <v>-23500000.309999999</v>
      </c>
      <c r="BZ120" s="152" t="s">
        <v>24807</v>
      </c>
      <c r="CA120" s="219">
        <v>0</v>
      </c>
      <c r="CB120" s="219">
        <v>3364.97</v>
      </c>
      <c r="CC120" s="219">
        <v>122453.33</v>
      </c>
      <c r="CD120" s="219">
        <v>192598.84</v>
      </c>
      <c r="CE120" s="219">
        <v>104355.79</v>
      </c>
      <c r="CF120" s="219">
        <v>61133.599999999999</v>
      </c>
      <c r="CG120" s="219">
        <v>44999.96</v>
      </c>
      <c r="CH120" s="219">
        <v>88860.94</v>
      </c>
      <c r="CI120" s="219">
        <v>0</v>
      </c>
      <c r="CJ120" s="219">
        <v>55059.26</v>
      </c>
      <c r="CK120" s="219">
        <v>26503.919999999998</v>
      </c>
      <c r="CL120" s="219">
        <v>269565.53000000003</v>
      </c>
      <c r="CM120" s="219">
        <v>0</v>
      </c>
      <c r="CN120" s="166">
        <v>-968896.14</v>
      </c>
      <c r="CP120" s="154" t="s">
        <v>24820</v>
      </c>
      <c r="CQ120" s="218">
        <v>0</v>
      </c>
      <c r="CR120" s="218">
        <v>0</v>
      </c>
      <c r="CS120" s="218">
        <v>15000000</v>
      </c>
      <c r="CT120" s="218">
        <v>0</v>
      </c>
      <c r="CU120" s="218">
        <v>0</v>
      </c>
      <c r="CV120" s="218">
        <v>0</v>
      </c>
      <c r="CW120" s="218">
        <v>0</v>
      </c>
      <c r="CX120" s="218">
        <v>377555.69</v>
      </c>
      <c r="CY120" s="218">
        <v>76056.539999999994</v>
      </c>
      <c r="CZ120" s="218">
        <v>76167.839999999997</v>
      </c>
      <c r="DA120" s="218">
        <v>76274.2</v>
      </c>
      <c r="DB120" s="218">
        <v>76375.63</v>
      </c>
      <c r="DC120" s="218">
        <v>0</v>
      </c>
      <c r="DD120" s="165">
        <v>-15682429.9</v>
      </c>
      <c r="DF120" s="152" t="s">
        <v>24825</v>
      </c>
      <c r="DG120" s="219">
        <v>19463.8</v>
      </c>
      <c r="DH120" s="219">
        <v>195973.67</v>
      </c>
      <c r="DI120" s="219">
        <v>890149.33</v>
      </c>
      <c r="DJ120" s="219">
        <v>412318.24</v>
      </c>
      <c r="DK120" s="219">
        <v>880389.34</v>
      </c>
      <c r="DL120" s="219">
        <v>418709.45</v>
      </c>
      <c r="DM120" s="219">
        <v>541193.56999999995</v>
      </c>
      <c r="DN120" s="219">
        <v>421564.52</v>
      </c>
      <c r="DO120" s="219">
        <v>297567.40000000002</v>
      </c>
      <c r="DP120" s="219">
        <v>635828.26</v>
      </c>
      <c r="DQ120" s="219">
        <v>517752.06</v>
      </c>
      <c r="DR120" s="219">
        <v>862395.44</v>
      </c>
      <c r="DS120" s="164">
        <f t="shared" si="1"/>
        <v>6093305.0800000001</v>
      </c>
    </row>
    <row r="121" spans="1:123" ht="20.399999999999999">
      <c r="A121" s="152" t="s">
        <v>24744</v>
      </c>
      <c r="B121" s="166">
        <v>0</v>
      </c>
      <c r="C121" s="166">
        <v>0</v>
      </c>
      <c r="D121" s="166">
        <v>0</v>
      </c>
      <c r="E121" s="166">
        <v>10800</v>
      </c>
      <c r="F121" s="166">
        <v>0</v>
      </c>
      <c r="BK121" s="153" t="s">
        <v>24819</v>
      </c>
      <c r="BL121" s="217">
        <v>0</v>
      </c>
      <c r="BM121" s="217">
        <v>78856.77</v>
      </c>
      <c r="BN121" s="217">
        <v>0</v>
      </c>
      <c r="BO121" s="217">
        <v>0</v>
      </c>
      <c r="BP121" s="217">
        <v>0</v>
      </c>
      <c r="BQ121" s="217">
        <v>79324.960000000006</v>
      </c>
      <c r="BR121" s="217">
        <v>79797.34</v>
      </c>
      <c r="BS121" s="217">
        <v>80315.350000000006</v>
      </c>
      <c r="BT121" s="217">
        <v>0</v>
      </c>
      <c r="BU121" s="217">
        <v>80864.78</v>
      </c>
      <c r="BV121" s="217">
        <v>0</v>
      </c>
      <c r="BW121" s="217">
        <v>577194.79</v>
      </c>
      <c r="BX121" s="164">
        <v>-976353.99</v>
      </c>
      <c r="BZ121" s="152" t="s">
        <v>24808</v>
      </c>
      <c r="CA121" s="219">
        <v>0</v>
      </c>
      <c r="CB121" s="219">
        <v>0</v>
      </c>
      <c r="CC121" s="219">
        <v>0</v>
      </c>
      <c r="CD121" s="219">
        <v>0</v>
      </c>
      <c r="CE121" s="219">
        <v>0</v>
      </c>
      <c r="CF121" s="219">
        <v>7300</v>
      </c>
      <c r="CG121" s="219">
        <v>0</v>
      </c>
      <c r="CH121" s="219">
        <v>0</v>
      </c>
      <c r="CI121" s="219">
        <v>0</v>
      </c>
      <c r="CJ121" s="219">
        <v>0</v>
      </c>
      <c r="CK121" s="219">
        <v>496119</v>
      </c>
      <c r="CL121" s="219">
        <v>0</v>
      </c>
      <c r="CM121" s="219">
        <v>0</v>
      </c>
      <c r="CN121" s="166">
        <v>-503419</v>
      </c>
      <c r="CP121" s="152" t="s">
        <v>24821</v>
      </c>
      <c r="CQ121" s="219">
        <v>0</v>
      </c>
      <c r="CR121" s="219">
        <v>0</v>
      </c>
      <c r="CS121" s="219">
        <v>15000000</v>
      </c>
      <c r="CT121" s="219">
        <v>0</v>
      </c>
      <c r="CU121" s="219">
        <v>0</v>
      </c>
      <c r="CV121" s="219">
        <v>0</v>
      </c>
      <c r="CW121" s="219">
        <v>0</v>
      </c>
      <c r="CX121" s="219">
        <v>377555.69</v>
      </c>
      <c r="CY121" s="219">
        <v>76056.539999999994</v>
      </c>
      <c r="CZ121" s="219">
        <v>76167.839999999997</v>
      </c>
      <c r="DA121" s="219">
        <v>76274.2</v>
      </c>
      <c r="DB121" s="219">
        <v>76375.63</v>
      </c>
      <c r="DC121" s="219">
        <v>0</v>
      </c>
      <c r="DD121" s="166">
        <v>-15682429.9</v>
      </c>
      <c r="DF121" s="153" t="s">
        <v>24804</v>
      </c>
      <c r="DG121" s="217">
        <v>361257.55</v>
      </c>
      <c r="DH121" s="217">
        <v>213482.8</v>
      </c>
      <c r="DI121" s="217">
        <v>225038.55</v>
      </c>
      <c r="DJ121" s="217">
        <v>202980.86</v>
      </c>
      <c r="DK121" s="217">
        <v>214771.86</v>
      </c>
      <c r="DL121" s="217">
        <v>196307.22</v>
      </c>
      <c r="DM121" s="217">
        <v>205323.33</v>
      </c>
      <c r="DN121" s="217">
        <v>201641.45</v>
      </c>
      <c r="DO121" s="217">
        <v>201847.3</v>
      </c>
      <c r="DP121" s="217">
        <v>201629.48</v>
      </c>
      <c r="DQ121" s="217">
        <v>206045.61</v>
      </c>
      <c r="DR121" s="217">
        <v>351399.08</v>
      </c>
      <c r="DS121" s="164">
        <f t="shared" si="1"/>
        <v>2781725.09</v>
      </c>
    </row>
    <row r="122" spans="1:123" ht="20.399999999999999">
      <c r="A122" s="168" t="s">
        <v>24799</v>
      </c>
      <c r="B122" s="165">
        <v>823911.39</v>
      </c>
      <c r="C122" s="165">
        <v>814482.66</v>
      </c>
      <c r="D122" s="165">
        <v>1205337.06</v>
      </c>
      <c r="E122" s="165">
        <v>866757.6</v>
      </c>
      <c r="F122" s="165">
        <v>908671.54</v>
      </c>
      <c r="BK122" s="154" t="s">
        <v>24820</v>
      </c>
      <c r="BL122" s="218">
        <v>0</v>
      </c>
      <c r="BM122" s="218">
        <v>78856.77</v>
      </c>
      <c r="BN122" s="218">
        <v>0</v>
      </c>
      <c r="BO122" s="218">
        <v>0</v>
      </c>
      <c r="BP122" s="218">
        <v>0</v>
      </c>
      <c r="BQ122" s="218">
        <v>79324.960000000006</v>
      </c>
      <c r="BR122" s="218">
        <v>79797.34</v>
      </c>
      <c r="BS122" s="218">
        <v>80315.350000000006</v>
      </c>
      <c r="BT122" s="218">
        <v>0</v>
      </c>
      <c r="BU122" s="218">
        <v>80864.78</v>
      </c>
      <c r="BV122" s="218">
        <v>0</v>
      </c>
      <c r="BW122" s="218">
        <v>577194.79</v>
      </c>
      <c r="BX122" s="165">
        <v>-976353.99</v>
      </c>
      <c r="BZ122" s="152" t="s">
        <v>24810</v>
      </c>
      <c r="CA122" s="219">
        <v>0</v>
      </c>
      <c r="CB122" s="219">
        <v>383257.49</v>
      </c>
      <c r="CC122" s="219">
        <v>182977.12</v>
      </c>
      <c r="CD122" s="219">
        <v>161375.01999999999</v>
      </c>
      <c r="CE122" s="219">
        <v>764712.95</v>
      </c>
      <c r="CF122" s="219">
        <v>496492.29</v>
      </c>
      <c r="CG122" s="219">
        <v>541216.91</v>
      </c>
      <c r="CH122" s="219">
        <v>896747.12</v>
      </c>
      <c r="CI122" s="219">
        <v>555465.81999999995</v>
      </c>
      <c r="CJ122" s="219">
        <v>966266.22</v>
      </c>
      <c r="CK122" s="219">
        <v>724005.78</v>
      </c>
      <c r="CL122" s="219">
        <v>943328.83</v>
      </c>
      <c r="CM122" s="219">
        <v>0</v>
      </c>
      <c r="CN122" s="166">
        <v>-6615845.5499999998</v>
      </c>
      <c r="CP122" s="153" t="s">
        <v>24824</v>
      </c>
      <c r="CQ122" s="217">
        <v>537993.29</v>
      </c>
      <c r="CR122" s="217">
        <v>568795.24</v>
      </c>
      <c r="CS122" s="217">
        <v>603029.94999999995</v>
      </c>
      <c r="CT122" s="217">
        <v>649817.98</v>
      </c>
      <c r="CU122" s="217">
        <v>503496.95</v>
      </c>
      <c r="CV122" s="217">
        <v>616216.47</v>
      </c>
      <c r="CW122" s="217">
        <v>604289.31999999995</v>
      </c>
      <c r="CX122" s="217">
        <v>498183.98</v>
      </c>
      <c r="CY122" s="217">
        <v>533754.06999999995</v>
      </c>
      <c r="CZ122" s="217">
        <v>552559.42000000004</v>
      </c>
      <c r="DA122" s="217">
        <v>584348.03</v>
      </c>
      <c r="DB122" s="217">
        <v>758644.15</v>
      </c>
      <c r="DC122" s="217">
        <v>0</v>
      </c>
      <c r="DD122" s="164">
        <v>-7011128.8499999996</v>
      </c>
      <c r="DF122" s="154" t="s">
        <v>24826</v>
      </c>
      <c r="DG122" s="218">
        <v>0</v>
      </c>
      <c r="DH122" s="218">
        <v>0</v>
      </c>
      <c r="DI122" s="218">
        <v>0</v>
      </c>
      <c r="DJ122" s="218">
        <v>654.08000000000004</v>
      </c>
      <c r="DK122" s="218">
        <v>908.96</v>
      </c>
      <c r="DL122" s="218">
        <v>845.2</v>
      </c>
      <c r="DM122" s="218">
        <v>555.20000000000005</v>
      </c>
      <c r="DN122" s="218">
        <v>643.20000000000005</v>
      </c>
      <c r="DO122" s="218">
        <v>0</v>
      </c>
      <c r="DP122" s="218">
        <v>0</v>
      </c>
      <c r="DQ122" s="218">
        <v>0</v>
      </c>
      <c r="DR122" s="218">
        <v>0</v>
      </c>
      <c r="DS122" s="164">
        <f t="shared" si="1"/>
        <v>3606.6399999999994</v>
      </c>
    </row>
    <row r="123" spans="1:123" ht="20.399999999999999">
      <c r="A123" s="152" t="s">
        <v>24731</v>
      </c>
      <c r="B123" s="166">
        <v>814441.57</v>
      </c>
      <c r="C123" s="166">
        <v>771976.74</v>
      </c>
      <c r="D123" s="166">
        <v>749817.79</v>
      </c>
      <c r="E123" s="166">
        <v>831715.36</v>
      </c>
      <c r="F123" s="166">
        <v>858277.18</v>
      </c>
      <c r="BK123" s="152" t="s">
        <v>24821</v>
      </c>
      <c r="BL123" s="219">
        <v>0</v>
      </c>
      <c r="BM123" s="219">
        <v>78856.77</v>
      </c>
      <c r="BN123" s="219">
        <v>0</v>
      </c>
      <c r="BO123" s="219">
        <v>0</v>
      </c>
      <c r="BP123" s="219">
        <v>0</v>
      </c>
      <c r="BQ123" s="219">
        <v>79324.960000000006</v>
      </c>
      <c r="BR123" s="219">
        <v>79797.34</v>
      </c>
      <c r="BS123" s="219">
        <v>80315.350000000006</v>
      </c>
      <c r="BT123" s="219">
        <v>0</v>
      </c>
      <c r="BU123" s="219">
        <v>80864.78</v>
      </c>
      <c r="BV123" s="219">
        <v>0</v>
      </c>
      <c r="BW123" s="219">
        <v>577194.79</v>
      </c>
      <c r="BX123" s="166">
        <v>-976353.99</v>
      </c>
      <c r="BZ123" s="153" t="s">
        <v>24819</v>
      </c>
      <c r="CA123" s="217">
        <v>0</v>
      </c>
      <c r="CB123" s="217">
        <v>153074.54999999999</v>
      </c>
      <c r="CC123" s="217">
        <v>76681.41</v>
      </c>
      <c r="CD123" s="217">
        <v>76796.56</v>
      </c>
      <c r="CE123" s="217">
        <v>76905</v>
      </c>
      <c r="CF123" s="217">
        <v>77040.67</v>
      </c>
      <c r="CG123" s="217">
        <v>70199.100000000006</v>
      </c>
      <c r="CH123" s="217">
        <v>7000</v>
      </c>
      <c r="CI123" s="217">
        <v>155023.99</v>
      </c>
      <c r="CJ123" s="217">
        <v>0</v>
      </c>
      <c r="CK123" s="217">
        <v>77868.3</v>
      </c>
      <c r="CL123" s="217">
        <v>156605.92000000001</v>
      </c>
      <c r="CM123" s="217">
        <v>0</v>
      </c>
      <c r="CN123" s="164">
        <v>-927195.5</v>
      </c>
      <c r="CP123" s="154" t="s">
        <v>24799</v>
      </c>
      <c r="CQ123" s="218">
        <v>537993.29</v>
      </c>
      <c r="CR123" s="218">
        <v>568795.24</v>
      </c>
      <c r="CS123" s="218">
        <v>603029.94999999995</v>
      </c>
      <c r="CT123" s="218">
        <v>649817.98</v>
      </c>
      <c r="CU123" s="218">
        <v>503496.95</v>
      </c>
      <c r="CV123" s="218">
        <v>616216.47</v>
      </c>
      <c r="CW123" s="218">
        <v>604289.31999999995</v>
      </c>
      <c r="CX123" s="218">
        <v>498183.98</v>
      </c>
      <c r="CY123" s="218">
        <v>533754.06999999995</v>
      </c>
      <c r="CZ123" s="218">
        <v>552559.42000000004</v>
      </c>
      <c r="DA123" s="218">
        <v>584348.03</v>
      </c>
      <c r="DB123" s="218">
        <v>758644.15</v>
      </c>
      <c r="DC123" s="218">
        <v>0</v>
      </c>
      <c r="DD123" s="165">
        <v>-7011128.8499999996</v>
      </c>
      <c r="DF123" s="152" t="s">
        <v>24827</v>
      </c>
      <c r="DG123" s="219">
        <v>0</v>
      </c>
      <c r="DH123" s="219">
        <v>0</v>
      </c>
      <c r="DI123" s="219">
        <v>0</v>
      </c>
      <c r="DJ123" s="219">
        <v>654.08000000000004</v>
      </c>
      <c r="DK123" s="219">
        <v>908.96</v>
      </c>
      <c r="DL123" s="219">
        <v>845.2</v>
      </c>
      <c r="DM123" s="219">
        <v>555.20000000000005</v>
      </c>
      <c r="DN123" s="219">
        <v>643.20000000000005</v>
      </c>
      <c r="DO123" s="219">
        <v>0</v>
      </c>
      <c r="DP123" s="219">
        <v>0</v>
      </c>
      <c r="DQ123" s="219">
        <v>0</v>
      </c>
      <c r="DR123" s="219">
        <v>0</v>
      </c>
      <c r="DS123" s="164">
        <f t="shared" si="1"/>
        <v>3606.6399999999994</v>
      </c>
    </row>
    <row r="124" spans="1:123" ht="20.399999999999999">
      <c r="A124" s="167" t="s">
        <v>24828</v>
      </c>
      <c r="B124" s="166">
        <v>9469.82</v>
      </c>
      <c r="C124" s="166">
        <v>42505.919999999998</v>
      </c>
      <c r="D124" s="166">
        <v>455519.27</v>
      </c>
      <c r="E124" s="166">
        <v>35042.239999999998</v>
      </c>
      <c r="F124" s="166">
        <v>50394.36</v>
      </c>
      <c r="BK124" s="153" t="s">
        <v>24822</v>
      </c>
      <c r="BL124" s="217">
        <v>0</v>
      </c>
      <c r="BM124" s="217">
        <v>0</v>
      </c>
      <c r="BN124" s="217">
        <v>318844.7</v>
      </c>
      <c r="BO124" s="217">
        <v>25968778.309999999</v>
      </c>
      <c r="BP124" s="217">
        <v>25390161.199999999</v>
      </c>
      <c r="BQ124" s="217">
        <v>0</v>
      </c>
      <c r="BR124" s="217">
        <v>0</v>
      </c>
      <c r="BS124" s="217">
        <v>0</v>
      </c>
      <c r="BT124" s="217">
        <v>0</v>
      </c>
      <c r="BU124" s="217">
        <v>0</v>
      </c>
      <c r="BV124" s="217">
        <v>0</v>
      </c>
      <c r="BW124" s="217">
        <v>3284810.32</v>
      </c>
      <c r="BX124" s="164">
        <v>-54962594.530000001</v>
      </c>
      <c r="BZ124" s="154" t="s">
        <v>24820</v>
      </c>
      <c r="CA124" s="218">
        <v>0</v>
      </c>
      <c r="CB124" s="218">
        <v>153074.54999999999</v>
      </c>
      <c r="CC124" s="218">
        <v>76681.41</v>
      </c>
      <c r="CD124" s="218">
        <v>76796.56</v>
      </c>
      <c r="CE124" s="218">
        <v>76905</v>
      </c>
      <c r="CF124" s="218">
        <v>77040.67</v>
      </c>
      <c r="CG124" s="218">
        <v>70199.100000000006</v>
      </c>
      <c r="CH124" s="218">
        <v>7000</v>
      </c>
      <c r="CI124" s="218">
        <v>155023.99</v>
      </c>
      <c r="CJ124" s="218">
        <v>0</v>
      </c>
      <c r="CK124" s="218">
        <v>77868.3</v>
      </c>
      <c r="CL124" s="218">
        <v>156605.92000000001</v>
      </c>
      <c r="CM124" s="218">
        <v>0</v>
      </c>
      <c r="CN124" s="165">
        <v>-927195.5</v>
      </c>
      <c r="CP124" s="152" t="s">
        <v>24731</v>
      </c>
      <c r="CQ124" s="219">
        <v>533678.43999999994</v>
      </c>
      <c r="CR124" s="219">
        <v>528593.81999999995</v>
      </c>
      <c r="CS124" s="219">
        <v>519445.11</v>
      </c>
      <c r="CT124" s="219">
        <v>617476.67000000004</v>
      </c>
      <c r="CU124" s="219">
        <v>452573.54</v>
      </c>
      <c r="CV124" s="219">
        <v>588713.01</v>
      </c>
      <c r="CW124" s="219">
        <v>574155.84</v>
      </c>
      <c r="CX124" s="219">
        <v>487525.58</v>
      </c>
      <c r="CY124" s="219">
        <v>519095.35</v>
      </c>
      <c r="CZ124" s="219">
        <v>522228.56</v>
      </c>
      <c r="DA124" s="219">
        <v>512136.36</v>
      </c>
      <c r="DB124" s="219">
        <v>700350.54</v>
      </c>
      <c r="DC124" s="219">
        <v>0</v>
      </c>
      <c r="DD124" s="166">
        <v>-6555972.8200000003</v>
      </c>
      <c r="DF124" s="154" t="s">
        <v>24829</v>
      </c>
      <c r="DG124" s="218">
        <v>0</v>
      </c>
      <c r="DH124" s="218">
        <v>715.76</v>
      </c>
      <c r="DI124" s="218">
        <v>684.56</v>
      </c>
      <c r="DJ124" s="218">
        <v>0</v>
      </c>
      <c r="DK124" s="218">
        <v>0</v>
      </c>
      <c r="DL124" s="218">
        <v>0</v>
      </c>
      <c r="DM124" s="218">
        <v>0</v>
      </c>
      <c r="DN124" s="218">
        <v>0</v>
      </c>
      <c r="DO124" s="218">
        <v>0</v>
      </c>
      <c r="DP124" s="218">
        <v>0</v>
      </c>
      <c r="DQ124" s="218">
        <v>0</v>
      </c>
      <c r="DR124" s="218">
        <v>0</v>
      </c>
      <c r="DS124" s="164">
        <f t="shared" si="1"/>
        <v>1400.32</v>
      </c>
    </row>
    <row r="125" spans="1:123" ht="20.399999999999999">
      <c r="A125" s="153" t="s">
        <v>24830</v>
      </c>
      <c r="B125" s="164">
        <v>838820.63</v>
      </c>
      <c r="C125" s="164">
        <v>888562.58</v>
      </c>
      <c r="D125" s="164">
        <v>887013.71</v>
      </c>
      <c r="E125" s="164">
        <v>874940.07</v>
      </c>
      <c r="F125" s="164">
        <v>955457.14</v>
      </c>
      <c r="BK125" s="154" t="s">
        <v>24820</v>
      </c>
      <c r="BL125" s="218">
        <v>0</v>
      </c>
      <c r="BM125" s="218">
        <v>0</v>
      </c>
      <c r="BN125" s="218">
        <v>318844.7</v>
      </c>
      <c r="BO125" s="218">
        <v>25968778.309999999</v>
      </c>
      <c r="BP125" s="218">
        <v>25390161.199999999</v>
      </c>
      <c r="BQ125" s="218">
        <v>0</v>
      </c>
      <c r="BR125" s="218">
        <v>0</v>
      </c>
      <c r="BS125" s="218">
        <v>0</v>
      </c>
      <c r="BT125" s="218">
        <v>0</v>
      </c>
      <c r="BU125" s="218">
        <v>0</v>
      </c>
      <c r="BV125" s="218">
        <v>0</v>
      </c>
      <c r="BW125" s="218">
        <v>3284810.32</v>
      </c>
      <c r="BX125" s="165">
        <v>-54962594.530000001</v>
      </c>
      <c r="BZ125" s="152" t="s">
        <v>24821</v>
      </c>
      <c r="CA125" s="219">
        <v>0</v>
      </c>
      <c r="CB125" s="219">
        <v>153074.54999999999</v>
      </c>
      <c r="CC125" s="219">
        <v>76681.41</v>
      </c>
      <c r="CD125" s="219">
        <v>76796.56</v>
      </c>
      <c r="CE125" s="219">
        <v>76905</v>
      </c>
      <c r="CF125" s="219">
        <v>77040.67</v>
      </c>
      <c r="CG125" s="219">
        <v>70199.100000000006</v>
      </c>
      <c r="CH125" s="219">
        <v>7000</v>
      </c>
      <c r="CI125" s="219">
        <v>155023.99</v>
      </c>
      <c r="CJ125" s="219">
        <v>0</v>
      </c>
      <c r="CK125" s="219">
        <v>77868.3</v>
      </c>
      <c r="CL125" s="219">
        <v>156605.92000000001</v>
      </c>
      <c r="CM125" s="219">
        <v>0</v>
      </c>
      <c r="CN125" s="166">
        <v>-927195.5</v>
      </c>
      <c r="CP125" s="152" t="s">
        <v>24828</v>
      </c>
      <c r="CQ125" s="219">
        <v>4314.8500000000004</v>
      </c>
      <c r="CR125" s="219">
        <v>40201.42</v>
      </c>
      <c r="CS125" s="219">
        <v>83584.84</v>
      </c>
      <c r="CT125" s="219">
        <v>32341.31</v>
      </c>
      <c r="CU125" s="219">
        <v>50923.41</v>
      </c>
      <c r="CV125" s="219">
        <v>27503.46</v>
      </c>
      <c r="CW125" s="219">
        <v>30133.48</v>
      </c>
      <c r="CX125" s="219">
        <v>10658.4</v>
      </c>
      <c r="CY125" s="219">
        <v>14658.72</v>
      </c>
      <c r="CZ125" s="219">
        <v>30330.86</v>
      </c>
      <c r="DA125" s="219">
        <v>72211.67</v>
      </c>
      <c r="DB125" s="219">
        <v>58293.61</v>
      </c>
      <c r="DC125" s="219">
        <v>0</v>
      </c>
      <c r="DD125" s="166">
        <v>-455156.03</v>
      </c>
      <c r="DF125" s="152" t="s">
        <v>24831</v>
      </c>
      <c r="DG125" s="219">
        <v>0</v>
      </c>
      <c r="DH125" s="219">
        <v>715.76</v>
      </c>
      <c r="DI125" s="219">
        <v>684.56</v>
      </c>
      <c r="DJ125" s="219">
        <v>0</v>
      </c>
      <c r="DK125" s="219">
        <v>0</v>
      </c>
      <c r="DL125" s="219">
        <v>0</v>
      </c>
      <c r="DM125" s="219">
        <v>0</v>
      </c>
      <c r="DN125" s="219">
        <v>0</v>
      </c>
      <c r="DO125" s="219">
        <v>0</v>
      </c>
      <c r="DP125" s="219">
        <v>0</v>
      </c>
      <c r="DQ125" s="219">
        <v>0</v>
      </c>
      <c r="DR125" s="219">
        <v>0</v>
      </c>
      <c r="DS125" s="164">
        <f t="shared" si="1"/>
        <v>1400.32</v>
      </c>
    </row>
    <row r="126" spans="1:123" ht="20.399999999999999">
      <c r="A126" s="154" t="s">
        <v>24773</v>
      </c>
      <c r="B126" s="165">
        <v>28179.83</v>
      </c>
      <c r="C126" s="165">
        <v>29670.59</v>
      </c>
      <c r="D126" s="165">
        <v>26663.47</v>
      </c>
      <c r="E126" s="165">
        <v>29351</v>
      </c>
      <c r="F126" s="165">
        <v>29351</v>
      </c>
      <c r="BK126" s="152" t="s">
        <v>24823</v>
      </c>
      <c r="BL126" s="219">
        <v>0</v>
      </c>
      <c r="BM126" s="219">
        <v>0</v>
      </c>
      <c r="BN126" s="219">
        <v>318844.7</v>
      </c>
      <c r="BO126" s="219">
        <v>25968778.309999999</v>
      </c>
      <c r="BP126" s="219">
        <v>25390161.199999999</v>
      </c>
      <c r="BQ126" s="219">
        <v>0</v>
      </c>
      <c r="BR126" s="219">
        <v>0</v>
      </c>
      <c r="BS126" s="219">
        <v>0</v>
      </c>
      <c r="BT126" s="219">
        <v>0</v>
      </c>
      <c r="BU126" s="219">
        <v>0</v>
      </c>
      <c r="BV126" s="219">
        <v>0</v>
      </c>
      <c r="BW126" s="219">
        <v>3284810.32</v>
      </c>
      <c r="BX126" s="166">
        <v>-54962594.530000001</v>
      </c>
      <c r="BZ126" s="153" t="s">
        <v>24822</v>
      </c>
      <c r="CA126" s="217">
        <v>0</v>
      </c>
      <c r="CB126" s="217">
        <v>0</v>
      </c>
      <c r="CC126" s="217">
        <v>0</v>
      </c>
      <c r="CD126" s="217">
        <v>0</v>
      </c>
      <c r="CE126" s="217">
        <v>100000000</v>
      </c>
      <c r="CF126" s="217">
        <v>250320.87</v>
      </c>
      <c r="CG126" s="217">
        <v>250802.72</v>
      </c>
      <c r="CH126" s="217">
        <v>0</v>
      </c>
      <c r="CI126" s="217">
        <v>503523.4</v>
      </c>
      <c r="CJ126" s="217">
        <v>252906.91</v>
      </c>
      <c r="CK126" s="217">
        <v>253840.16</v>
      </c>
      <c r="CL126" s="217">
        <v>25254856.170000002</v>
      </c>
      <c r="CM126" s="217">
        <v>0</v>
      </c>
      <c r="CN126" s="164">
        <v>-126766250.23</v>
      </c>
      <c r="CP126" s="153" t="s">
        <v>24830</v>
      </c>
      <c r="CQ126" s="217">
        <v>1694941.94</v>
      </c>
      <c r="CR126" s="217">
        <v>1773133.06</v>
      </c>
      <c r="CS126" s="217">
        <v>1757470</v>
      </c>
      <c r="CT126" s="217">
        <v>1773092.82</v>
      </c>
      <c r="CU126" s="217">
        <v>1699260.72</v>
      </c>
      <c r="CV126" s="217">
        <v>1777803.03</v>
      </c>
      <c r="CW126" s="217">
        <v>1697130.22</v>
      </c>
      <c r="CX126" s="217">
        <v>1694823.61</v>
      </c>
      <c r="CY126" s="217">
        <v>1687991.86</v>
      </c>
      <c r="CZ126" s="217">
        <v>1758370.72</v>
      </c>
      <c r="DA126" s="217">
        <v>1728445.82</v>
      </c>
      <c r="DB126" s="217">
        <v>2183255.92</v>
      </c>
      <c r="DC126" s="217">
        <v>0</v>
      </c>
      <c r="DD126" s="164">
        <v>-21225719.719999999</v>
      </c>
      <c r="DF126" s="154" t="s">
        <v>24767</v>
      </c>
      <c r="DG126" s="218">
        <v>361257.55</v>
      </c>
      <c r="DH126" s="218">
        <v>212767.04</v>
      </c>
      <c r="DI126" s="218">
        <v>224353.99</v>
      </c>
      <c r="DJ126" s="218">
        <v>202326.78</v>
      </c>
      <c r="DK126" s="218">
        <v>213862.9</v>
      </c>
      <c r="DL126" s="218">
        <v>195462.02</v>
      </c>
      <c r="DM126" s="218">
        <v>204768.13</v>
      </c>
      <c r="DN126" s="218">
        <v>200998.25</v>
      </c>
      <c r="DO126" s="218">
        <v>201847.3</v>
      </c>
      <c r="DP126" s="218">
        <v>201629.48</v>
      </c>
      <c r="DQ126" s="218">
        <v>206045.61</v>
      </c>
      <c r="DR126" s="218">
        <v>351399.08</v>
      </c>
      <c r="DS126" s="164">
        <f t="shared" si="1"/>
        <v>2776718.1300000004</v>
      </c>
    </row>
    <row r="127" spans="1:123" ht="20.399999999999999">
      <c r="A127" s="152" t="s">
        <v>24774</v>
      </c>
      <c r="B127" s="166">
        <v>28179.83</v>
      </c>
      <c r="C127" s="166">
        <v>29670.59</v>
      </c>
      <c r="D127" s="166">
        <v>26663.47</v>
      </c>
      <c r="E127" s="166">
        <v>29351</v>
      </c>
      <c r="F127" s="166">
        <v>29351</v>
      </c>
      <c r="BK127" s="153" t="s">
        <v>24824</v>
      </c>
      <c r="BL127" s="217">
        <v>611800.37</v>
      </c>
      <c r="BM127" s="217">
        <v>651621.14</v>
      </c>
      <c r="BN127" s="217">
        <v>722113.5</v>
      </c>
      <c r="BO127" s="217">
        <v>787335.51</v>
      </c>
      <c r="BP127" s="217">
        <v>695958.49</v>
      </c>
      <c r="BQ127" s="217">
        <v>827447.57</v>
      </c>
      <c r="BR127" s="217">
        <v>930025.41</v>
      </c>
      <c r="BS127" s="217">
        <v>937919.89</v>
      </c>
      <c r="BT127" s="217">
        <v>929194.15</v>
      </c>
      <c r="BU127" s="217">
        <v>950080.5</v>
      </c>
      <c r="BV127" s="217">
        <v>978034</v>
      </c>
      <c r="BW127" s="217">
        <v>1257757.43</v>
      </c>
      <c r="BX127" s="164">
        <v>-10279287.960000001</v>
      </c>
      <c r="BZ127" s="154" t="s">
        <v>24820</v>
      </c>
      <c r="CA127" s="218">
        <v>0</v>
      </c>
      <c r="CB127" s="218">
        <v>0</v>
      </c>
      <c r="CC127" s="218">
        <v>0</v>
      </c>
      <c r="CD127" s="218">
        <v>0</v>
      </c>
      <c r="CE127" s="218">
        <v>100000000</v>
      </c>
      <c r="CF127" s="218">
        <v>250320.87</v>
      </c>
      <c r="CG127" s="218">
        <v>250802.72</v>
      </c>
      <c r="CH127" s="218">
        <v>0</v>
      </c>
      <c r="CI127" s="218">
        <v>503523.4</v>
      </c>
      <c r="CJ127" s="218">
        <v>252906.91</v>
      </c>
      <c r="CK127" s="218">
        <v>253840.16</v>
      </c>
      <c r="CL127" s="218">
        <v>25254856.170000002</v>
      </c>
      <c r="CM127" s="218">
        <v>0</v>
      </c>
      <c r="CN127" s="165">
        <v>-126766250.23</v>
      </c>
      <c r="CP127" s="154" t="s">
        <v>24773</v>
      </c>
      <c r="CQ127" s="218">
        <v>929762.36</v>
      </c>
      <c r="CR127" s="218">
        <v>980867.14</v>
      </c>
      <c r="CS127" s="218">
        <v>984789.5</v>
      </c>
      <c r="CT127" s="218">
        <v>1064035.79</v>
      </c>
      <c r="CU127" s="218">
        <v>1005886.86</v>
      </c>
      <c r="CV127" s="218">
        <v>1051516.5</v>
      </c>
      <c r="CW127" s="218">
        <v>1014308.23</v>
      </c>
      <c r="CX127" s="218">
        <v>999860.01</v>
      </c>
      <c r="CY127" s="218">
        <v>995839.24</v>
      </c>
      <c r="CZ127" s="218">
        <v>1028053.18</v>
      </c>
      <c r="DA127" s="218">
        <v>990400.53</v>
      </c>
      <c r="DB127" s="218">
        <v>1140375.6200000001</v>
      </c>
      <c r="DC127" s="218">
        <v>0</v>
      </c>
      <c r="DD127" s="165">
        <v>-12185694.960000001</v>
      </c>
      <c r="DF127" s="152" t="s">
        <v>24759</v>
      </c>
      <c r="DG127" s="219">
        <v>12111.56</v>
      </c>
      <c r="DH127" s="219">
        <v>24674.52</v>
      </c>
      <c r="DI127" s="219">
        <v>46865.67</v>
      </c>
      <c r="DJ127" s="219">
        <v>29903.4</v>
      </c>
      <c r="DK127" s="219">
        <v>46041.16</v>
      </c>
      <c r="DL127" s="219">
        <v>28283.55</v>
      </c>
      <c r="DM127" s="219">
        <v>34394.76</v>
      </c>
      <c r="DN127" s="219">
        <v>26343.759999999998</v>
      </c>
      <c r="DO127" s="219">
        <v>25898.66</v>
      </c>
      <c r="DP127" s="219">
        <v>30281.5</v>
      </c>
      <c r="DQ127" s="219">
        <v>32564.87</v>
      </c>
      <c r="DR127" s="219">
        <v>59120.85</v>
      </c>
      <c r="DS127" s="164">
        <f t="shared" si="1"/>
        <v>396484.25999999995</v>
      </c>
    </row>
    <row r="128" spans="1:123" ht="20.399999999999999">
      <c r="A128" s="154" t="s">
        <v>24832</v>
      </c>
      <c r="B128" s="165">
        <v>810640.8</v>
      </c>
      <c r="C128" s="165">
        <v>858891.99</v>
      </c>
      <c r="D128" s="165">
        <v>860350.24</v>
      </c>
      <c r="E128" s="165">
        <v>845589.07</v>
      </c>
      <c r="F128" s="165">
        <v>926106.14</v>
      </c>
      <c r="BK128" s="154" t="s">
        <v>24743</v>
      </c>
      <c r="BL128" s="218">
        <v>0</v>
      </c>
      <c r="BM128" s="218">
        <v>0</v>
      </c>
      <c r="BN128" s="218">
        <v>0</v>
      </c>
      <c r="BO128" s="218">
        <v>0</v>
      </c>
      <c r="BP128" s="218">
        <v>0</v>
      </c>
      <c r="BQ128" s="218">
        <v>0</v>
      </c>
      <c r="BR128" s="218">
        <v>23940</v>
      </c>
      <c r="BS128" s="218">
        <v>0</v>
      </c>
      <c r="BT128" s="218">
        <v>18000</v>
      </c>
      <c r="BU128" s="218">
        <v>0</v>
      </c>
      <c r="BV128" s="218">
        <v>0</v>
      </c>
      <c r="BW128" s="218">
        <v>0</v>
      </c>
      <c r="BX128" s="165">
        <v>-41940</v>
      </c>
      <c r="BZ128" s="152" t="s">
        <v>24823</v>
      </c>
      <c r="CA128" s="219">
        <v>0</v>
      </c>
      <c r="CB128" s="219">
        <v>0</v>
      </c>
      <c r="CC128" s="219">
        <v>0</v>
      </c>
      <c r="CD128" s="219">
        <v>0</v>
      </c>
      <c r="CE128" s="219">
        <v>100000000</v>
      </c>
      <c r="CF128" s="219">
        <v>250320.87</v>
      </c>
      <c r="CG128" s="219">
        <v>250802.72</v>
      </c>
      <c r="CH128" s="219">
        <v>0</v>
      </c>
      <c r="CI128" s="219">
        <v>503523.4</v>
      </c>
      <c r="CJ128" s="219">
        <v>252906.91</v>
      </c>
      <c r="CK128" s="219">
        <v>253840.16</v>
      </c>
      <c r="CL128" s="219">
        <v>25254856.170000002</v>
      </c>
      <c r="CM128" s="219">
        <v>0</v>
      </c>
      <c r="CN128" s="166">
        <v>-126766250.23</v>
      </c>
      <c r="CP128" s="152" t="s">
        <v>24774</v>
      </c>
      <c r="CQ128" s="219">
        <v>38148.28</v>
      </c>
      <c r="CR128" s="219">
        <v>36644.42</v>
      </c>
      <c r="CS128" s="219">
        <v>33248.57</v>
      </c>
      <c r="CT128" s="219">
        <v>33330.89</v>
      </c>
      <c r="CU128" s="219">
        <v>33330.89</v>
      </c>
      <c r="CV128" s="219">
        <v>36258.839999999997</v>
      </c>
      <c r="CW128" s="219">
        <v>33330.89</v>
      </c>
      <c r="CX128" s="219">
        <v>42106.68</v>
      </c>
      <c r="CY128" s="219">
        <v>36298.160000000003</v>
      </c>
      <c r="CZ128" s="219">
        <v>41337.480000000003</v>
      </c>
      <c r="DA128" s="219">
        <v>33419.58</v>
      </c>
      <c r="DB128" s="219">
        <v>36828.660000000003</v>
      </c>
      <c r="DC128" s="219">
        <v>0</v>
      </c>
      <c r="DD128" s="166">
        <v>-434283.34</v>
      </c>
      <c r="DF128" s="152" t="s">
        <v>24731</v>
      </c>
      <c r="DG128" s="219">
        <v>349145.99</v>
      </c>
      <c r="DH128" s="219">
        <v>188092.52</v>
      </c>
      <c r="DI128" s="219">
        <v>177488.32</v>
      </c>
      <c r="DJ128" s="219">
        <v>172423.38</v>
      </c>
      <c r="DK128" s="219">
        <v>167821.74</v>
      </c>
      <c r="DL128" s="219">
        <v>167178.47</v>
      </c>
      <c r="DM128" s="219">
        <v>170373.37</v>
      </c>
      <c r="DN128" s="219">
        <v>174654.49</v>
      </c>
      <c r="DO128" s="219">
        <v>175948.64</v>
      </c>
      <c r="DP128" s="219">
        <v>171347.98</v>
      </c>
      <c r="DQ128" s="219">
        <v>173480.74</v>
      </c>
      <c r="DR128" s="219">
        <v>292278.23</v>
      </c>
      <c r="DS128" s="164">
        <f t="shared" si="1"/>
        <v>2380233.87</v>
      </c>
    </row>
    <row r="129" spans="1:123">
      <c r="A129" s="152" t="s">
        <v>24759</v>
      </c>
      <c r="B129" s="166">
        <v>24669.759999999998</v>
      </c>
      <c r="C129" s="166">
        <v>50003.35</v>
      </c>
      <c r="D129" s="166">
        <v>66602.97</v>
      </c>
      <c r="E129" s="166">
        <v>53038.83</v>
      </c>
      <c r="F129" s="166">
        <v>74250.19</v>
      </c>
      <c r="BK129" s="152" t="s">
        <v>24744</v>
      </c>
      <c r="BL129" s="219">
        <v>0</v>
      </c>
      <c r="BM129" s="219">
        <v>0</v>
      </c>
      <c r="BN129" s="219">
        <v>0</v>
      </c>
      <c r="BO129" s="219">
        <v>0</v>
      </c>
      <c r="BP129" s="219">
        <v>0</v>
      </c>
      <c r="BQ129" s="219">
        <v>0</v>
      </c>
      <c r="BR129" s="219">
        <v>23940</v>
      </c>
      <c r="BS129" s="219">
        <v>0</v>
      </c>
      <c r="BT129" s="219">
        <v>18000</v>
      </c>
      <c r="BU129" s="219">
        <v>0</v>
      </c>
      <c r="BV129" s="219">
        <v>0</v>
      </c>
      <c r="BW129" s="219">
        <v>0</v>
      </c>
      <c r="BX129" s="166">
        <v>-41940</v>
      </c>
      <c r="BZ129" s="153" t="s">
        <v>24824</v>
      </c>
      <c r="CA129" s="217">
        <v>587368.80000000005</v>
      </c>
      <c r="CB129" s="217">
        <v>527519.68000000005</v>
      </c>
      <c r="CC129" s="217">
        <v>661568.69999999995</v>
      </c>
      <c r="CD129" s="217">
        <v>543210.21</v>
      </c>
      <c r="CE129" s="217">
        <v>541376.31000000006</v>
      </c>
      <c r="CF129" s="217">
        <v>552993.85</v>
      </c>
      <c r="CG129" s="217">
        <v>565779.27</v>
      </c>
      <c r="CH129" s="217">
        <v>592315.46</v>
      </c>
      <c r="CI129" s="217">
        <v>567349.17000000004</v>
      </c>
      <c r="CJ129" s="217">
        <v>624252.23</v>
      </c>
      <c r="CK129" s="217">
        <v>615586.61</v>
      </c>
      <c r="CL129" s="217">
        <v>764223.13</v>
      </c>
      <c r="CM129" s="217">
        <v>0</v>
      </c>
      <c r="CN129" s="164">
        <v>-7143543.4199999999</v>
      </c>
      <c r="CP129" s="152" t="s">
        <v>24775</v>
      </c>
      <c r="CQ129" s="219">
        <v>891614.08</v>
      </c>
      <c r="CR129" s="219">
        <v>944222.71999999997</v>
      </c>
      <c r="CS129" s="219">
        <v>951540.93</v>
      </c>
      <c r="CT129" s="219">
        <v>1030704.9</v>
      </c>
      <c r="CU129" s="219">
        <v>972555.97</v>
      </c>
      <c r="CV129" s="219">
        <v>1015257.66</v>
      </c>
      <c r="CW129" s="219">
        <v>980977.34</v>
      </c>
      <c r="CX129" s="219">
        <v>957753.33</v>
      </c>
      <c r="CY129" s="219">
        <v>959541.08</v>
      </c>
      <c r="CZ129" s="219">
        <v>986715.7</v>
      </c>
      <c r="DA129" s="219">
        <v>956980.95</v>
      </c>
      <c r="DB129" s="219">
        <v>1103546.96</v>
      </c>
      <c r="DC129" s="219">
        <v>0</v>
      </c>
      <c r="DD129" s="166">
        <v>-11751411.619999999</v>
      </c>
      <c r="DF129" s="153" t="s">
        <v>24806</v>
      </c>
      <c r="DG129" s="217">
        <v>10428426.939999999</v>
      </c>
      <c r="DH129" s="217">
        <v>9987191.2699999996</v>
      </c>
      <c r="DI129" s="217">
        <v>10421587.08</v>
      </c>
      <c r="DJ129" s="217">
        <v>11436227.439999999</v>
      </c>
      <c r="DK129" s="217">
        <v>11785858.130000001</v>
      </c>
      <c r="DL129" s="217">
        <v>11266268.050000001</v>
      </c>
      <c r="DM129" s="217">
        <v>11201013.779999999</v>
      </c>
      <c r="DN129" s="217">
        <v>11289451.810000001</v>
      </c>
      <c r="DO129" s="217">
        <v>10566476.300000001</v>
      </c>
      <c r="DP129" s="217">
        <v>10705701.43</v>
      </c>
      <c r="DQ129" s="217">
        <v>10544058.35</v>
      </c>
      <c r="DR129" s="217">
        <v>16071336.25</v>
      </c>
      <c r="DS129" s="164">
        <f t="shared" si="1"/>
        <v>135703596.82999998</v>
      </c>
    </row>
    <row r="130" spans="1:123" ht="20.399999999999999">
      <c r="A130" s="152" t="s">
        <v>24731</v>
      </c>
      <c r="B130" s="166">
        <v>785971.04</v>
      </c>
      <c r="C130" s="166">
        <v>808888.64</v>
      </c>
      <c r="D130" s="166">
        <v>793747.27</v>
      </c>
      <c r="E130" s="166">
        <v>792550.24</v>
      </c>
      <c r="F130" s="166">
        <v>851855.95</v>
      </c>
      <c r="BK130" s="154" t="s">
        <v>24799</v>
      </c>
      <c r="BL130" s="218">
        <v>611800.37</v>
      </c>
      <c r="BM130" s="218">
        <v>651621.14</v>
      </c>
      <c r="BN130" s="218">
        <v>722113.5</v>
      </c>
      <c r="BO130" s="218">
        <v>787335.51</v>
      </c>
      <c r="BP130" s="218">
        <v>695958.49</v>
      </c>
      <c r="BQ130" s="218">
        <v>827447.57</v>
      </c>
      <c r="BR130" s="218">
        <v>906085.41</v>
      </c>
      <c r="BS130" s="218">
        <v>937919.89</v>
      </c>
      <c r="BT130" s="218">
        <v>911194.15</v>
      </c>
      <c r="BU130" s="218">
        <v>950080.5</v>
      </c>
      <c r="BV130" s="218">
        <v>978034</v>
      </c>
      <c r="BW130" s="218">
        <v>1257757.43</v>
      </c>
      <c r="BX130" s="165">
        <v>-10237347.960000001</v>
      </c>
      <c r="BZ130" s="154" t="s">
        <v>24799</v>
      </c>
      <c r="CA130" s="218">
        <v>587368.80000000005</v>
      </c>
      <c r="CB130" s="218">
        <v>527519.68000000005</v>
      </c>
      <c r="CC130" s="218">
        <v>661568.69999999995</v>
      </c>
      <c r="CD130" s="218">
        <v>543210.21</v>
      </c>
      <c r="CE130" s="218">
        <v>541376.31000000006</v>
      </c>
      <c r="CF130" s="218">
        <v>552993.85</v>
      </c>
      <c r="CG130" s="218">
        <v>565779.27</v>
      </c>
      <c r="CH130" s="218">
        <v>592315.46</v>
      </c>
      <c r="CI130" s="218">
        <v>567349.17000000004</v>
      </c>
      <c r="CJ130" s="218">
        <v>624252.23</v>
      </c>
      <c r="CK130" s="218">
        <v>615586.61</v>
      </c>
      <c r="CL130" s="218">
        <v>764223.13</v>
      </c>
      <c r="CM130" s="218">
        <v>0</v>
      </c>
      <c r="CN130" s="165">
        <v>-7143543.4199999999</v>
      </c>
      <c r="CP130" s="154" t="s">
        <v>24832</v>
      </c>
      <c r="CQ130" s="218">
        <v>765179.58</v>
      </c>
      <c r="CR130" s="218">
        <v>792265.92</v>
      </c>
      <c r="CS130" s="218">
        <v>772680.5</v>
      </c>
      <c r="CT130" s="218">
        <v>709057.03</v>
      </c>
      <c r="CU130" s="218">
        <v>693373.86</v>
      </c>
      <c r="CV130" s="218">
        <v>726286.53</v>
      </c>
      <c r="CW130" s="218">
        <v>682821.99</v>
      </c>
      <c r="CX130" s="218">
        <v>694963.6</v>
      </c>
      <c r="CY130" s="218">
        <v>692152.62</v>
      </c>
      <c r="CZ130" s="218">
        <v>730317.54</v>
      </c>
      <c r="DA130" s="218">
        <v>738045.29</v>
      </c>
      <c r="DB130" s="218">
        <v>1042880.3</v>
      </c>
      <c r="DC130" s="218">
        <v>0</v>
      </c>
      <c r="DD130" s="165">
        <v>-9040024.7599999998</v>
      </c>
      <c r="DF130" s="154" t="s">
        <v>24776</v>
      </c>
      <c r="DG130" s="218">
        <v>0</v>
      </c>
      <c r="DH130" s="218">
        <v>0</v>
      </c>
      <c r="DI130" s="218">
        <v>0</v>
      </c>
      <c r="DJ130" s="218">
        <v>0</v>
      </c>
      <c r="DK130" s="218">
        <v>0</v>
      </c>
      <c r="DL130" s="218">
        <v>0</v>
      </c>
      <c r="DM130" s="218">
        <v>0</v>
      </c>
      <c r="DN130" s="218">
        <v>0</v>
      </c>
      <c r="DO130" s="218">
        <v>2150</v>
      </c>
      <c r="DP130" s="218">
        <v>0</v>
      </c>
      <c r="DQ130" s="218">
        <v>0</v>
      </c>
      <c r="DR130" s="218">
        <v>0</v>
      </c>
      <c r="DS130" s="164">
        <f t="shared" si="1"/>
        <v>2150</v>
      </c>
    </row>
    <row r="131" spans="1:123" ht="20.399999999999999">
      <c r="A131" s="153" t="s">
        <v>24833</v>
      </c>
      <c r="B131" s="164">
        <v>1966039.4</v>
      </c>
      <c r="C131" s="164">
        <v>3985035.76</v>
      </c>
      <c r="D131" s="164">
        <v>4391902.7</v>
      </c>
      <c r="E131" s="164">
        <v>5813701.4000000004</v>
      </c>
      <c r="F131" s="164">
        <v>4290718.49</v>
      </c>
      <c r="BK131" s="152" t="s">
        <v>24731</v>
      </c>
      <c r="BL131" s="219">
        <v>599070.32999999996</v>
      </c>
      <c r="BM131" s="219">
        <v>612185.44999999995</v>
      </c>
      <c r="BN131" s="219">
        <v>643372.19999999995</v>
      </c>
      <c r="BO131" s="219">
        <v>749772.14</v>
      </c>
      <c r="BP131" s="219">
        <v>654619.74</v>
      </c>
      <c r="BQ131" s="219">
        <v>650377.4</v>
      </c>
      <c r="BR131" s="219">
        <v>756242.91</v>
      </c>
      <c r="BS131" s="219">
        <v>822188.32</v>
      </c>
      <c r="BT131" s="219">
        <v>764185.82</v>
      </c>
      <c r="BU131" s="219">
        <v>702761.77</v>
      </c>
      <c r="BV131" s="219">
        <v>831977.51</v>
      </c>
      <c r="BW131" s="219">
        <v>1164016.8899999999</v>
      </c>
      <c r="BX131" s="166">
        <v>-8950770.4800000004</v>
      </c>
      <c r="BZ131" s="152" t="s">
        <v>24731</v>
      </c>
      <c r="CA131" s="219">
        <v>533507.6</v>
      </c>
      <c r="CB131" s="219">
        <v>501154.34</v>
      </c>
      <c r="CC131" s="219">
        <v>559603.44999999995</v>
      </c>
      <c r="CD131" s="219">
        <v>508927.54</v>
      </c>
      <c r="CE131" s="219">
        <v>510906.52</v>
      </c>
      <c r="CF131" s="219">
        <v>517362.41</v>
      </c>
      <c r="CG131" s="219">
        <v>515212.26</v>
      </c>
      <c r="CH131" s="219">
        <v>533466.21</v>
      </c>
      <c r="CI131" s="219">
        <v>457270.94</v>
      </c>
      <c r="CJ131" s="219">
        <v>554939.24</v>
      </c>
      <c r="CK131" s="219">
        <v>507464.21</v>
      </c>
      <c r="CL131" s="219">
        <v>660442.38</v>
      </c>
      <c r="CM131" s="219">
        <v>0</v>
      </c>
      <c r="CN131" s="166">
        <v>-6360257.0999999996</v>
      </c>
      <c r="CP131" s="152" t="s">
        <v>24759</v>
      </c>
      <c r="CQ131" s="219">
        <v>29424.76</v>
      </c>
      <c r="CR131" s="219">
        <v>87508.33</v>
      </c>
      <c r="CS131" s="219">
        <v>57985.37</v>
      </c>
      <c r="CT131" s="219">
        <v>46812.57</v>
      </c>
      <c r="CU131" s="219">
        <v>51246.03</v>
      </c>
      <c r="CV131" s="219">
        <v>51309.25</v>
      </c>
      <c r="CW131" s="219">
        <v>64936.63</v>
      </c>
      <c r="CX131" s="219">
        <v>54336.79</v>
      </c>
      <c r="CY131" s="219">
        <v>37003.4</v>
      </c>
      <c r="CZ131" s="219">
        <v>59336.35</v>
      </c>
      <c r="DA131" s="219">
        <v>68813.440000000002</v>
      </c>
      <c r="DB131" s="219">
        <v>86507.11</v>
      </c>
      <c r="DC131" s="219">
        <v>0</v>
      </c>
      <c r="DD131" s="166">
        <v>-695220.03</v>
      </c>
      <c r="DF131" s="152" t="s">
        <v>24744</v>
      </c>
      <c r="DG131" s="219">
        <v>0</v>
      </c>
      <c r="DH131" s="219">
        <v>0</v>
      </c>
      <c r="DI131" s="219">
        <v>0</v>
      </c>
      <c r="DJ131" s="219">
        <v>0</v>
      </c>
      <c r="DK131" s="219">
        <v>0</v>
      </c>
      <c r="DL131" s="219">
        <v>0</v>
      </c>
      <c r="DM131" s="219">
        <v>0</v>
      </c>
      <c r="DN131" s="219">
        <v>0</v>
      </c>
      <c r="DO131" s="219">
        <v>2150</v>
      </c>
      <c r="DP131" s="219">
        <v>0</v>
      </c>
      <c r="DQ131" s="219">
        <v>0</v>
      </c>
      <c r="DR131" s="219">
        <v>0</v>
      </c>
      <c r="DS131" s="164">
        <f t="shared" si="1"/>
        <v>2150</v>
      </c>
    </row>
    <row r="132" spans="1:123" ht="20.399999999999999">
      <c r="A132" s="154" t="s">
        <v>24743</v>
      </c>
      <c r="B132" s="165">
        <v>410</v>
      </c>
      <c r="C132" s="165">
        <v>4487.32</v>
      </c>
      <c r="D132" s="165">
        <v>196631.23</v>
      </c>
      <c r="E132" s="165">
        <v>37744.36</v>
      </c>
      <c r="F132" s="165">
        <v>112579.69</v>
      </c>
      <c r="BK132" s="152" t="s">
        <v>24828</v>
      </c>
      <c r="BL132" s="219">
        <v>12730.04</v>
      </c>
      <c r="BM132" s="219">
        <v>39435.69</v>
      </c>
      <c r="BN132" s="219">
        <v>78741.3</v>
      </c>
      <c r="BO132" s="219">
        <v>37563.370000000003</v>
      </c>
      <c r="BP132" s="219">
        <v>41338.75</v>
      </c>
      <c r="BQ132" s="219">
        <v>177070.17</v>
      </c>
      <c r="BR132" s="219">
        <v>149842.5</v>
      </c>
      <c r="BS132" s="219">
        <v>115731.57</v>
      </c>
      <c r="BT132" s="219">
        <v>147008.32999999999</v>
      </c>
      <c r="BU132" s="219">
        <v>247318.73</v>
      </c>
      <c r="BV132" s="219">
        <v>146056.49</v>
      </c>
      <c r="BW132" s="219">
        <v>93740.54</v>
      </c>
      <c r="BX132" s="166">
        <v>-1286577.48</v>
      </c>
      <c r="BZ132" s="152" t="s">
        <v>24828</v>
      </c>
      <c r="CA132" s="219">
        <v>53861.2</v>
      </c>
      <c r="CB132" s="219">
        <v>26365.34</v>
      </c>
      <c r="CC132" s="219">
        <v>101965.25</v>
      </c>
      <c r="CD132" s="219">
        <v>34282.67</v>
      </c>
      <c r="CE132" s="219">
        <v>30469.79</v>
      </c>
      <c r="CF132" s="219">
        <v>35631.440000000002</v>
      </c>
      <c r="CG132" s="219">
        <v>50567.01</v>
      </c>
      <c r="CH132" s="219">
        <v>58849.25</v>
      </c>
      <c r="CI132" s="219">
        <v>110078.23</v>
      </c>
      <c r="CJ132" s="219">
        <v>69312.990000000005</v>
      </c>
      <c r="CK132" s="219">
        <v>108122.4</v>
      </c>
      <c r="CL132" s="219">
        <v>103780.75</v>
      </c>
      <c r="CM132" s="219">
        <v>0</v>
      </c>
      <c r="CN132" s="166">
        <v>-783286.32</v>
      </c>
      <c r="CP132" s="152" t="s">
        <v>24731</v>
      </c>
      <c r="CQ132" s="219">
        <v>735754.82</v>
      </c>
      <c r="CR132" s="219">
        <v>704757.59</v>
      </c>
      <c r="CS132" s="219">
        <v>714695.13</v>
      </c>
      <c r="CT132" s="219">
        <v>662244.46</v>
      </c>
      <c r="CU132" s="219">
        <v>642127.82999999996</v>
      </c>
      <c r="CV132" s="219">
        <v>674977.28000000003</v>
      </c>
      <c r="CW132" s="219">
        <v>617885.36</v>
      </c>
      <c r="CX132" s="219">
        <v>640626.81000000006</v>
      </c>
      <c r="CY132" s="219">
        <v>655149.22</v>
      </c>
      <c r="CZ132" s="219">
        <v>670981.18999999994</v>
      </c>
      <c r="DA132" s="219">
        <v>669231.85</v>
      </c>
      <c r="DB132" s="219">
        <v>956373.19</v>
      </c>
      <c r="DC132" s="219">
        <v>0</v>
      </c>
      <c r="DD132" s="166">
        <v>-8344804.7300000004</v>
      </c>
      <c r="DF132" s="154" t="s">
        <v>24834</v>
      </c>
      <c r="DG132" s="218">
        <v>10428426.939999999</v>
      </c>
      <c r="DH132" s="218">
        <v>9987191.2699999996</v>
      </c>
      <c r="DI132" s="218">
        <v>10421587.08</v>
      </c>
      <c r="DJ132" s="218">
        <v>11436227.439999999</v>
      </c>
      <c r="DK132" s="218">
        <v>11785858.130000001</v>
      </c>
      <c r="DL132" s="218">
        <v>11266268.050000001</v>
      </c>
      <c r="DM132" s="218">
        <v>11201013.779999999</v>
      </c>
      <c r="DN132" s="218">
        <v>11289451.810000001</v>
      </c>
      <c r="DO132" s="218">
        <v>10564326.300000001</v>
      </c>
      <c r="DP132" s="218">
        <v>10705701.43</v>
      </c>
      <c r="DQ132" s="218">
        <v>10544058.35</v>
      </c>
      <c r="DR132" s="218">
        <v>16071336.25</v>
      </c>
      <c r="DS132" s="164">
        <f t="shared" si="1"/>
        <v>135701446.82999998</v>
      </c>
    </row>
    <row r="133" spans="1:123" ht="20.399999999999999">
      <c r="A133" s="152" t="s">
        <v>24745</v>
      </c>
      <c r="B133" s="166">
        <v>0</v>
      </c>
      <c r="C133" s="166">
        <v>0</v>
      </c>
      <c r="D133" s="166">
        <v>0</v>
      </c>
      <c r="E133" s="166">
        <v>30817.81</v>
      </c>
      <c r="F133" s="166">
        <v>109305.29</v>
      </c>
      <c r="BK133" s="153" t="s">
        <v>24830</v>
      </c>
      <c r="BL133" s="217">
        <v>753775.23</v>
      </c>
      <c r="BM133" s="217">
        <v>831847.4</v>
      </c>
      <c r="BN133" s="217">
        <v>870173.6</v>
      </c>
      <c r="BO133" s="217">
        <v>1005659.99</v>
      </c>
      <c r="BP133" s="217">
        <v>879420.44</v>
      </c>
      <c r="BQ133" s="217">
        <v>961448.84</v>
      </c>
      <c r="BR133" s="217">
        <v>941532.81</v>
      </c>
      <c r="BS133" s="217">
        <v>960617.94</v>
      </c>
      <c r="BT133" s="217">
        <v>901420.78</v>
      </c>
      <c r="BU133" s="217">
        <v>902982.32</v>
      </c>
      <c r="BV133" s="217">
        <v>1079203.27</v>
      </c>
      <c r="BW133" s="217">
        <v>1596713.75</v>
      </c>
      <c r="BX133" s="164">
        <v>-11684796.369999999</v>
      </c>
      <c r="BZ133" s="153" t="s">
        <v>24830</v>
      </c>
      <c r="CA133" s="217">
        <v>736288.09</v>
      </c>
      <c r="CB133" s="217">
        <v>796386.8</v>
      </c>
      <c r="CC133" s="217">
        <v>811743.27</v>
      </c>
      <c r="CD133" s="217">
        <v>798565.9</v>
      </c>
      <c r="CE133" s="217">
        <v>746744.65</v>
      </c>
      <c r="CF133" s="217">
        <v>819334.22</v>
      </c>
      <c r="CG133" s="217">
        <v>753321.02</v>
      </c>
      <c r="CH133" s="217">
        <v>831162.77</v>
      </c>
      <c r="CI133" s="217">
        <v>894040.22</v>
      </c>
      <c r="CJ133" s="217">
        <v>804843.94</v>
      </c>
      <c r="CK133" s="217">
        <v>772452.32</v>
      </c>
      <c r="CL133" s="217">
        <v>1251330.3799999999</v>
      </c>
      <c r="CM133" s="217">
        <v>0</v>
      </c>
      <c r="CN133" s="164">
        <v>-10016213.58</v>
      </c>
      <c r="CP133" s="153" t="s">
        <v>24835</v>
      </c>
      <c r="CQ133" s="217">
        <v>0</v>
      </c>
      <c r="CR133" s="217">
        <v>0</v>
      </c>
      <c r="CS133" s="217">
        <v>525473.81000000006</v>
      </c>
      <c r="CT133" s="217">
        <v>13889428.220000001</v>
      </c>
      <c r="CU133" s="217">
        <v>18913851.890000001</v>
      </c>
      <c r="CV133" s="217">
        <v>15089065.32</v>
      </c>
      <c r="CW133" s="217">
        <v>13196328.92</v>
      </c>
      <c r="CX133" s="217">
        <v>5783647.0199999996</v>
      </c>
      <c r="CY133" s="217">
        <v>0</v>
      </c>
      <c r="CZ133" s="217">
        <v>270653.34000000003</v>
      </c>
      <c r="DA133" s="217">
        <v>3502419.06</v>
      </c>
      <c r="DB133" s="217">
        <v>1244817.3400000001</v>
      </c>
      <c r="DC133" s="217">
        <v>0</v>
      </c>
      <c r="DD133" s="164">
        <v>-72415684.920000002</v>
      </c>
      <c r="DF133" s="152" t="s">
        <v>24836</v>
      </c>
      <c r="DG133" s="219">
        <v>0</v>
      </c>
      <c r="DH133" s="219">
        <v>0</v>
      </c>
      <c r="DI133" s="219">
        <v>0</v>
      </c>
      <c r="DJ133" s="219">
        <v>0</v>
      </c>
      <c r="DK133" s="219">
        <v>0</v>
      </c>
      <c r="DL133" s="219">
        <v>300000</v>
      </c>
      <c r="DM133" s="219">
        <v>150000</v>
      </c>
      <c r="DN133" s="219">
        <v>0</v>
      </c>
      <c r="DO133" s="219">
        <v>0</v>
      </c>
      <c r="DP133" s="219">
        <v>150000</v>
      </c>
      <c r="DQ133" s="219">
        <v>0</v>
      </c>
      <c r="DR133" s="219">
        <v>0</v>
      </c>
      <c r="DS133" s="164">
        <f t="shared" si="1"/>
        <v>600000</v>
      </c>
    </row>
    <row r="134" spans="1:123" ht="20.399999999999999">
      <c r="A134" s="152" t="s">
        <v>24744</v>
      </c>
      <c r="B134" s="166">
        <v>0</v>
      </c>
      <c r="C134" s="166">
        <v>0</v>
      </c>
      <c r="D134" s="166">
        <v>0</v>
      </c>
      <c r="E134" s="166">
        <v>2400</v>
      </c>
      <c r="F134" s="166">
        <v>2900</v>
      </c>
      <c r="BK134" s="154" t="s">
        <v>24773</v>
      </c>
      <c r="BL134" s="218">
        <v>33821.65</v>
      </c>
      <c r="BM134" s="218">
        <v>33523.57</v>
      </c>
      <c r="BN134" s="218">
        <v>31929.55</v>
      </c>
      <c r="BO134" s="218">
        <v>31929.67</v>
      </c>
      <c r="BP134" s="218">
        <v>31929.58</v>
      </c>
      <c r="BQ134" s="218">
        <v>32413.96</v>
      </c>
      <c r="BR134" s="218">
        <v>29519.85</v>
      </c>
      <c r="BS134" s="218">
        <v>37778</v>
      </c>
      <c r="BT134" s="218">
        <v>32458.01</v>
      </c>
      <c r="BU134" s="218">
        <v>34951.81</v>
      </c>
      <c r="BV134" s="218">
        <v>27238.38</v>
      </c>
      <c r="BW134" s="218">
        <v>63438.83</v>
      </c>
      <c r="BX134" s="165">
        <v>-420932.86</v>
      </c>
      <c r="BZ134" s="154" t="s">
        <v>24773</v>
      </c>
      <c r="CA134" s="218">
        <v>35635.83</v>
      </c>
      <c r="CB134" s="218">
        <v>34618.730000000003</v>
      </c>
      <c r="CC134" s="218">
        <v>31671.42</v>
      </c>
      <c r="CD134" s="218">
        <v>31699.25</v>
      </c>
      <c r="CE134" s="218">
        <v>31667.43</v>
      </c>
      <c r="CF134" s="218">
        <v>34479.49</v>
      </c>
      <c r="CG134" s="218">
        <v>31663.89</v>
      </c>
      <c r="CH134" s="218">
        <v>40079.089999999997</v>
      </c>
      <c r="CI134" s="218">
        <v>34520.080000000002</v>
      </c>
      <c r="CJ134" s="218">
        <v>39604.29</v>
      </c>
      <c r="CK134" s="218">
        <v>31663.89</v>
      </c>
      <c r="CL134" s="218">
        <v>34800.160000000003</v>
      </c>
      <c r="CM134" s="218">
        <v>0</v>
      </c>
      <c r="CN134" s="165">
        <v>-412103.55</v>
      </c>
      <c r="CP134" s="154" t="s">
        <v>24788</v>
      </c>
      <c r="CQ134" s="218">
        <v>0</v>
      </c>
      <c r="CR134" s="218">
        <v>0</v>
      </c>
      <c r="CS134" s="218">
        <v>525473.81000000006</v>
      </c>
      <c r="CT134" s="218">
        <v>13889428.220000001</v>
      </c>
      <c r="CU134" s="218">
        <v>18913851.890000001</v>
      </c>
      <c r="CV134" s="218">
        <v>15089065.32</v>
      </c>
      <c r="CW134" s="218">
        <v>13196328.92</v>
      </c>
      <c r="CX134" s="218">
        <v>5783647.0199999996</v>
      </c>
      <c r="CY134" s="218">
        <v>0</v>
      </c>
      <c r="CZ134" s="218">
        <v>270653.34000000003</v>
      </c>
      <c r="DA134" s="218">
        <v>3502419.06</v>
      </c>
      <c r="DB134" s="218">
        <v>1244817.3400000001</v>
      </c>
      <c r="DC134" s="218">
        <v>0</v>
      </c>
      <c r="DD134" s="165">
        <v>-72415684.920000002</v>
      </c>
      <c r="DF134" s="152" t="s">
        <v>24837</v>
      </c>
      <c r="DG134" s="219">
        <v>0</v>
      </c>
      <c r="DH134" s="219">
        <v>0</v>
      </c>
      <c r="DI134" s="219">
        <v>0</v>
      </c>
      <c r="DJ134" s="219">
        <v>0</v>
      </c>
      <c r="DK134" s="219">
        <v>0</v>
      </c>
      <c r="DL134" s="219">
        <v>0</v>
      </c>
      <c r="DM134" s="219">
        <v>0</v>
      </c>
      <c r="DN134" s="219">
        <v>0</v>
      </c>
      <c r="DO134" s="219">
        <v>0</v>
      </c>
      <c r="DP134" s="219">
        <v>5880</v>
      </c>
      <c r="DQ134" s="219">
        <v>0</v>
      </c>
      <c r="DR134" s="219">
        <v>10782.85</v>
      </c>
      <c r="DS134" s="164">
        <f t="shared" si="1"/>
        <v>16662.849999999999</v>
      </c>
    </row>
    <row r="135" spans="1:123" ht="20.399999999999999">
      <c r="A135" s="152" t="s">
        <v>24838</v>
      </c>
      <c r="B135" s="166">
        <v>410</v>
      </c>
      <c r="C135" s="166">
        <v>4487.32</v>
      </c>
      <c r="D135" s="166">
        <v>196631.23</v>
      </c>
      <c r="E135" s="166">
        <v>4526.55</v>
      </c>
      <c r="F135" s="166">
        <v>374.4</v>
      </c>
      <c r="BK135" s="152" t="s">
        <v>24774</v>
      </c>
      <c r="BL135" s="219">
        <v>33821.65</v>
      </c>
      <c r="BM135" s="219">
        <v>33523.57</v>
      </c>
      <c r="BN135" s="219">
        <v>31929.55</v>
      </c>
      <c r="BO135" s="219">
        <v>31929.67</v>
      </c>
      <c r="BP135" s="219">
        <v>31929.58</v>
      </c>
      <c r="BQ135" s="219">
        <v>32413.96</v>
      </c>
      <c r="BR135" s="219">
        <v>29519.85</v>
      </c>
      <c r="BS135" s="219">
        <v>37778</v>
      </c>
      <c r="BT135" s="219">
        <v>32458.01</v>
      </c>
      <c r="BU135" s="219">
        <v>34951.81</v>
      </c>
      <c r="BV135" s="219">
        <v>27238.38</v>
      </c>
      <c r="BW135" s="219">
        <v>63438.83</v>
      </c>
      <c r="BX135" s="166">
        <v>-420932.86</v>
      </c>
      <c r="BZ135" s="152" t="s">
        <v>24774</v>
      </c>
      <c r="CA135" s="219">
        <v>35635.83</v>
      </c>
      <c r="CB135" s="219">
        <v>34618.730000000003</v>
      </c>
      <c r="CC135" s="219">
        <v>31671.42</v>
      </c>
      <c r="CD135" s="219">
        <v>31699.25</v>
      </c>
      <c r="CE135" s="219">
        <v>31667.43</v>
      </c>
      <c r="CF135" s="219">
        <v>34479.49</v>
      </c>
      <c r="CG135" s="219">
        <v>31663.89</v>
      </c>
      <c r="CH135" s="219">
        <v>40079.089999999997</v>
      </c>
      <c r="CI135" s="219">
        <v>34520.080000000002</v>
      </c>
      <c r="CJ135" s="219">
        <v>39604.29</v>
      </c>
      <c r="CK135" s="219">
        <v>31663.89</v>
      </c>
      <c r="CL135" s="219">
        <v>34800.160000000003</v>
      </c>
      <c r="CM135" s="219">
        <v>0</v>
      </c>
      <c r="CN135" s="166">
        <v>-412103.55</v>
      </c>
      <c r="CP135" s="152" t="s">
        <v>24839</v>
      </c>
      <c r="CQ135" s="219">
        <v>0</v>
      </c>
      <c r="CR135" s="219">
        <v>0</v>
      </c>
      <c r="CS135" s="219">
        <v>0</v>
      </c>
      <c r="CT135" s="219">
        <v>0</v>
      </c>
      <c r="CU135" s="219">
        <v>0</v>
      </c>
      <c r="CV135" s="219">
        <v>0</v>
      </c>
      <c r="CW135" s="219">
        <v>4503253.9000000004</v>
      </c>
      <c r="CX135" s="219">
        <v>5040376.93</v>
      </c>
      <c r="CY135" s="219">
        <v>0</v>
      </c>
      <c r="CZ135" s="219">
        <v>270653.34000000003</v>
      </c>
      <c r="DA135" s="219">
        <v>3502419.06</v>
      </c>
      <c r="DB135" s="219">
        <v>1167082.8400000001</v>
      </c>
      <c r="DC135" s="219">
        <v>0</v>
      </c>
      <c r="DD135" s="166">
        <v>-14483786.07</v>
      </c>
      <c r="DF135" s="152" t="s">
        <v>24840</v>
      </c>
      <c r="DG135" s="219">
        <v>0</v>
      </c>
      <c r="DH135" s="219">
        <v>0</v>
      </c>
      <c r="DI135" s="219">
        <v>0</v>
      </c>
      <c r="DJ135" s="219">
        <v>0</v>
      </c>
      <c r="DK135" s="219">
        <v>0</v>
      </c>
      <c r="DL135" s="219">
        <v>2700</v>
      </c>
      <c r="DM135" s="219">
        <v>0</v>
      </c>
      <c r="DN135" s="219">
        <v>0</v>
      </c>
      <c r="DO135" s="219">
        <v>0</v>
      </c>
      <c r="DP135" s="219">
        <v>0</v>
      </c>
      <c r="DQ135" s="219">
        <v>0</v>
      </c>
      <c r="DR135" s="219">
        <v>0</v>
      </c>
      <c r="DS135" s="164">
        <f t="shared" si="1"/>
        <v>2700</v>
      </c>
    </row>
    <row r="136" spans="1:123" ht="20.399999999999999">
      <c r="A136" s="168" t="s">
        <v>24799</v>
      </c>
      <c r="B136" s="165">
        <v>3200</v>
      </c>
      <c r="C136" s="165">
        <v>1903530.57</v>
      </c>
      <c r="D136" s="165">
        <v>1885540</v>
      </c>
      <c r="E136" s="165">
        <v>3426828.75</v>
      </c>
      <c r="F136" s="165">
        <v>1843805.41</v>
      </c>
      <c r="BK136" s="154" t="s">
        <v>24832</v>
      </c>
      <c r="BL136" s="218">
        <v>719953.58</v>
      </c>
      <c r="BM136" s="218">
        <v>798323.83</v>
      </c>
      <c r="BN136" s="218">
        <v>836744.05</v>
      </c>
      <c r="BO136" s="218">
        <v>973730.32</v>
      </c>
      <c r="BP136" s="218">
        <v>847490.86</v>
      </c>
      <c r="BQ136" s="218">
        <v>916189.8</v>
      </c>
      <c r="BR136" s="218">
        <v>909340.95</v>
      </c>
      <c r="BS136" s="218">
        <v>922839.94</v>
      </c>
      <c r="BT136" s="218">
        <v>863703.74</v>
      </c>
      <c r="BU136" s="218">
        <v>868030.51</v>
      </c>
      <c r="BV136" s="218">
        <v>1051964.8899999999</v>
      </c>
      <c r="BW136" s="218">
        <v>1522774.92</v>
      </c>
      <c r="BX136" s="165">
        <v>-11231087.390000001</v>
      </c>
      <c r="BZ136" s="154" t="s">
        <v>24832</v>
      </c>
      <c r="CA136" s="218">
        <v>700652.26</v>
      </c>
      <c r="CB136" s="218">
        <v>761768.07</v>
      </c>
      <c r="CC136" s="218">
        <v>780071.85</v>
      </c>
      <c r="CD136" s="218">
        <v>766866.65</v>
      </c>
      <c r="CE136" s="218">
        <v>715077.22</v>
      </c>
      <c r="CF136" s="218">
        <v>784854.73</v>
      </c>
      <c r="CG136" s="218">
        <v>721657.13</v>
      </c>
      <c r="CH136" s="218">
        <v>791083.68</v>
      </c>
      <c r="CI136" s="218">
        <v>859520.14</v>
      </c>
      <c r="CJ136" s="218">
        <v>765239.65</v>
      </c>
      <c r="CK136" s="218">
        <v>740788.43</v>
      </c>
      <c r="CL136" s="218">
        <v>1216530.22</v>
      </c>
      <c r="CM136" s="218">
        <v>0</v>
      </c>
      <c r="CN136" s="165">
        <v>-9604110.0299999993</v>
      </c>
      <c r="CP136" s="152" t="s">
        <v>24841</v>
      </c>
      <c r="CQ136" s="219">
        <v>0</v>
      </c>
      <c r="CR136" s="219">
        <v>0</v>
      </c>
      <c r="CS136" s="219">
        <v>525473.81000000006</v>
      </c>
      <c r="CT136" s="219">
        <v>13889428.220000001</v>
      </c>
      <c r="CU136" s="219">
        <v>18913851.890000001</v>
      </c>
      <c r="CV136" s="219">
        <v>15089065.32</v>
      </c>
      <c r="CW136" s="219">
        <v>8693075.0199999996</v>
      </c>
      <c r="CX136" s="219">
        <v>743270.09</v>
      </c>
      <c r="CY136" s="219">
        <v>0</v>
      </c>
      <c r="CZ136" s="219">
        <v>0</v>
      </c>
      <c r="DA136" s="219">
        <v>0</v>
      </c>
      <c r="DB136" s="219">
        <v>77734.5</v>
      </c>
      <c r="DC136" s="219">
        <v>0</v>
      </c>
      <c r="DD136" s="166">
        <v>-57931898.850000001</v>
      </c>
      <c r="DF136" s="152" t="s">
        <v>24842</v>
      </c>
      <c r="DG136" s="219">
        <v>0</v>
      </c>
      <c r="DH136" s="219">
        <v>10598.95</v>
      </c>
      <c r="DI136" s="219">
        <v>4680</v>
      </c>
      <c r="DJ136" s="219">
        <v>26875.18</v>
      </c>
      <c r="DK136" s="219">
        <v>132799.85</v>
      </c>
      <c r="DL136" s="219">
        <v>19087.59</v>
      </c>
      <c r="DM136" s="219">
        <v>114404.25</v>
      </c>
      <c r="DN136" s="219">
        <v>16887.59</v>
      </c>
      <c r="DO136" s="219">
        <v>66320.92</v>
      </c>
      <c r="DP136" s="219">
        <v>53933.33</v>
      </c>
      <c r="DQ136" s="219">
        <v>78428.509999999995</v>
      </c>
      <c r="DR136" s="219">
        <v>120950.92</v>
      </c>
      <c r="DS136" s="164">
        <f t="shared" ref="DS136:DS199" si="2">+SUM(DG136:DR136)</f>
        <v>644967.09000000008</v>
      </c>
    </row>
    <row r="137" spans="1:123" ht="20.399999999999999">
      <c r="A137" s="167" t="s">
        <v>24843</v>
      </c>
      <c r="B137" s="166">
        <v>0</v>
      </c>
      <c r="C137" s="166">
        <v>1833004.4</v>
      </c>
      <c r="D137" s="166">
        <v>1793442.4</v>
      </c>
      <c r="E137" s="166">
        <v>1997828.6</v>
      </c>
      <c r="F137" s="166">
        <v>1793442.4</v>
      </c>
      <c r="BK137" s="152" t="s">
        <v>24759</v>
      </c>
      <c r="BL137" s="219">
        <v>20153.419999999998</v>
      </c>
      <c r="BM137" s="219">
        <v>38658.75</v>
      </c>
      <c r="BN137" s="219">
        <v>90899.74</v>
      </c>
      <c r="BO137" s="219">
        <v>70832.5</v>
      </c>
      <c r="BP137" s="219">
        <v>84181.54</v>
      </c>
      <c r="BQ137" s="219">
        <v>63761.38</v>
      </c>
      <c r="BR137" s="219">
        <v>116737.60000000001</v>
      </c>
      <c r="BS137" s="219">
        <v>104951.15</v>
      </c>
      <c r="BT137" s="219">
        <v>67326.600000000006</v>
      </c>
      <c r="BU137" s="219">
        <v>62366.62</v>
      </c>
      <c r="BV137" s="219">
        <v>177005.9</v>
      </c>
      <c r="BW137" s="219">
        <v>87962.78</v>
      </c>
      <c r="BX137" s="166">
        <v>-984837.98</v>
      </c>
      <c r="BZ137" s="152" t="s">
        <v>24759</v>
      </c>
      <c r="CA137" s="219">
        <v>37784.61</v>
      </c>
      <c r="CB137" s="219">
        <v>65290.239999999998</v>
      </c>
      <c r="CC137" s="219">
        <v>72343.3</v>
      </c>
      <c r="CD137" s="219">
        <v>48347.58</v>
      </c>
      <c r="CE137" s="219">
        <v>56270.62</v>
      </c>
      <c r="CF137" s="219">
        <v>46502.21</v>
      </c>
      <c r="CG137" s="219">
        <v>49251.41</v>
      </c>
      <c r="CH137" s="219">
        <v>65725.17</v>
      </c>
      <c r="CI137" s="219">
        <v>72221.64</v>
      </c>
      <c r="CJ137" s="219">
        <v>67975.710000000006</v>
      </c>
      <c r="CK137" s="219">
        <v>84967.15</v>
      </c>
      <c r="CL137" s="219">
        <v>151255.34</v>
      </c>
      <c r="CM137" s="219">
        <v>0</v>
      </c>
      <c r="CN137" s="166">
        <v>-817934.98</v>
      </c>
      <c r="CP137" s="153" t="s">
        <v>24833</v>
      </c>
      <c r="CQ137" s="217">
        <v>1725316.28</v>
      </c>
      <c r="CR137" s="217">
        <v>3538454.61</v>
      </c>
      <c r="CS137" s="217">
        <v>3433004.41</v>
      </c>
      <c r="CT137" s="217">
        <v>3122144.97</v>
      </c>
      <c r="CU137" s="217">
        <v>3030035.97</v>
      </c>
      <c r="CV137" s="217">
        <v>3063382.34</v>
      </c>
      <c r="CW137" s="217">
        <v>3097177.96</v>
      </c>
      <c r="CX137" s="217">
        <v>3055553.83</v>
      </c>
      <c r="CY137" s="217">
        <v>2908444.66</v>
      </c>
      <c r="CZ137" s="217">
        <v>2973276.72</v>
      </c>
      <c r="DA137" s="217">
        <v>4030750.45</v>
      </c>
      <c r="DB137" s="217">
        <v>3648724.29</v>
      </c>
      <c r="DC137" s="217">
        <v>0</v>
      </c>
      <c r="DD137" s="164">
        <v>-37626266.490000002</v>
      </c>
      <c r="DF137" s="152" t="s">
        <v>24759</v>
      </c>
      <c r="DG137" s="219">
        <v>218858.73</v>
      </c>
      <c r="DH137" s="219">
        <v>561174.32999999996</v>
      </c>
      <c r="DI137" s="219">
        <v>1295623.5</v>
      </c>
      <c r="DJ137" s="219">
        <v>1431149.07</v>
      </c>
      <c r="DK137" s="219">
        <v>1882549.18</v>
      </c>
      <c r="DL137" s="219">
        <v>1484368.77</v>
      </c>
      <c r="DM137" s="219">
        <v>1764669.11</v>
      </c>
      <c r="DN137" s="219">
        <v>1443508.82</v>
      </c>
      <c r="DO137" s="219">
        <v>1399521.15</v>
      </c>
      <c r="DP137" s="219">
        <v>1429155.27</v>
      </c>
      <c r="DQ137" s="219">
        <v>1515948.26</v>
      </c>
      <c r="DR137" s="219">
        <v>2086040.14</v>
      </c>
      <c r="DS137" s="164">
        <f t="shared" si="2"/>
        <v>16512566.33</v>
      </c>
    </row>
    <row r="138" spans="1:123">
      <c r="A138" s="167" t="s">
        <v>24844</v>
      </c>
      <c r="B138" s="166">
        <v>0</v>
      </c>
      <c r="C138" s="166">
        <v>0</v>
      </c>
      <c r="D138" s="166">
        <v>1338</v>
      </c>
      <c r="E138" s="166">
        <v>50000</v>
      </c>
      <c r="F138" s="166">
        <v>7719.3</v>
      </c>
      <c r="BK138" s="152" t="s">
        <v>24731</v>
      </c>
      <c r="BL138" s="219">
        <v>699800.16</v>
      </c>
      <c r="BM138" s="219">
        <v>759665.08</v>
      </c>
      <c r="BN138" s="219">
        <v>745844.31</v>
      </c>
      <c r="BO138" s="219">
        <v>902897.82</v>
      </c>
      <c r="BP138" s="219">
        <v>763309.32</v>
      </c>
      <c r="BQ138" s="219">
        <v>852428.42</v>
      </c>
      <c r="BR138" s="219">
        <v>792603.35</v>
      </c>
      <c r="BS138" s="219">
        <v>817888.79</v>
      </c>
      <c r="BT138" s="219">
        <v>796377.14</v>
      </c>
      <c r="BU138" s="219">
        <v>805663.89</v>
      </c>
      <c r="BV138" s="219">
        <v>874958.99</v>
      </c>
      <c r="BW138" s="219">
        <v>1268004.8999999999</v>
      </c>
      <c r="BX138" s="166">
        <v>-10079442.17</v>
      </c>
      <c r="BZ138" s="152" t="s">
        <v>24731</v>
      </c>
      <c r="CA138" s="219">
        <v>662867.65</v>
      </c>
      <c r="CB138" s="219">
        <v>696477.83</v>
      </c>
      <c r="CC138" s="219">
        <v>707728.55</v>
      </c>
      <c r="CD138" s="219">
        <v>718519.07</v>
      </c>
      <c r="CE138" s="219">
        <v>658806.6</v>
      </c>
      <c r="CF138" s="219">
        <v>738352.52</v>
      </c>
      <c r="CG138" s="219">
        <v>672405.72</v>
      </c>
      <c r="CH138" s="219">
        <v>725358.51</v>
      </c>
      <c r="CI138" s="219">
        <v>787298.5</v>
      </c>
      <c r="CJ138" s="219">
        <v>697263.94</v>
      </c>
      <c r="CK138" s="219">
        <v>655821.28</v>
      </c>
      <c r="CL138" s="219">
        <v>1065274.8799999999</v>
      </c>
      <c r="CM138" s="219">
        <v>0</v>
      </c>
      <c r="CN138" s="166">
        <v>-8786175.0500000007</v>
      </c>
      <c r="CP138" s="154" t="s">
        <v>24743</v>
      </c>
      <c r="CQ138" s="218">
        <v>0</v>
      </c>
      <c r="CR138" s="218">
        <v>7565.14</v>
      </c>
      <c r="CS138" s="218">
        <v>11312.12</v>
      </c>
      <c r="CT138" s="218">
        <v>7932.05</v>
      </c>
      <c r="CU138" s="218">
        <v>7327.4</v>
      </c>
      <c r="CV138" s="218">
        <v>7152.6</v>
      </c>
      <c r="CW138" s="218">
        <v>7011.55</v>
      </c>
      <c r="CX138" s="218">
        <v>6747.65</v>
      </c>
      <c r="CY138" s="218">
        <v>6256.25</v>
      </c>
      <c r="CZ138" s="218">
        <v>5963.6</v>
      </c>
      <c r="DA138" s="218">
        <v>5640.42</v>
      </c>
      <c r="DB138" s="218">
        <v>5403.5</v>
      </c>
      <c r="DC138" s="218">
        <v>0</v>
      </c>
      <c r="DD138" s="165">
        <v>-78312.28</v>
      </c>
      <c r="DF138" s="152" t="s">
        <v>24731</v>
      </c>
      <c r="DG138" s="219">
        <v>10209568.210000001</v>
      </c>
      <c r="DH138" s="219">
        <v>9415417.9900000002</v>
      </c>
      <c r="DI138" s="219">
        <v>9121283.5800000001</v>
      </c>
      <c r="DJ138" s="219">
        <v>9978203.1899999995</v>
      </c>
      <c r="DK138" s="219">
        <v>9770509.0999999996</v>
      </c>
      <c r="DL138" s="219">
        <v>9460111.6899999995</v>
      </c>
      <c r="DM138" s="219">
        <v>9171940.4199999999</v>
      </c>
      <c r="DN138" s="219">
        <v>9829055.4000000004</v>
      </c>
      <c r="DO138" s="219">
        <v>9098484.2300000004</v>
      </c>
      <c r="DP138" s="219">
        <v>9066732.8300000001</v>
      </c>
      <c r="DQ138" s="219">
        <v>8949681.5800000001</v>
      </c>
      <c r="DR138" s="219">
        <v>13853562.34</v>
      </c>
      <c r="DS138" s="164">
        <f t="shared" si="2"/>
        <v>117924550.56</v>
      </c>
    </row>
    <row r="139" spans="1:123" ht="20.399999999999999">
      <c r="A139" s="167" t="s">
        <v>24801</v>
      </c>
      <c r="B139" s="166">
        <v>3200</v>
      </c>
      <c r="C139" s="166">
        <v>70526.17</v>
      </c>
      <c r="D139" s="166">
        <v>90759.6</v>
      </c>
      <c r="E139" s="166">
        <v>1379000.15</v>
      </c>
      <c r="F139" s="166">
        <v>42643.71</v>
      </c>
      <c r="BK139" s="152" t="s">
        <v>24845</v>
      </c>
      <c r="BL139" s="219">
        <v>0</v>
      </c>
      <c r="BM139" s="219">
        <v>0</v>
      </c>
      <c r="BN139" s="219">
        <v>0</v>
      </c>
      <c r="BO139" s="219">
        <v>0</v>
      </c>
      <c r="BP139" s="219">
        <v>0</v>
      </c>
      <c r="BQ139" s="219">
        <v>0</v>
      </c>
      <c r="BR139" s="219">
        <v>0</v>
      </c>
      <c r="BS139" s="219">
        <v>0</v>
      </c>
      <c r="BT139" s="219">
        <v>0</v>
      </c>
      <c r="BU139" s="219">
        <v>0</v>
      </c>
      <c r="BV139" s="219">
        <v>0</v>
      </c>
      <c r="BW139" s="219">
        <v>166807.24</v>
      </c>
      <c r="BX139" s="166">
        <v>-166807.24</v>
      </c>
      <c r="BZ139" s="153" t="s">
        <v>24833</v>
      </c>
      <c r="CA139" s="217">
        <v>1734694.41</v>
      </c>
      <c r="CB139" s="217">
        <v>3442798.71</v>
      </c>
      <c r="CC139" s="217">
        <v>3742863.28</v>
      </c>
      <c r="CD139" s="217">
        <v>3347261.95</v>
      </c>
      <c r="CE139" s="217">
        <v>3437576.87</v>
      </c>
      <c r="CF139" s="217">
        <v>3537466.16</v>
      </c>
      <c r="CG139" s="217">
        <v>3428810.06</v>
      </c>
      <c r="CH139" s="217">
        <v>3780359.07</v>
      </c>
      <c r="CI139" s="217">
        <v>3580151.44</v>
      </c>
      <c r="CJ139" s="217">
        <v>3693638.38</v>
      </c>
      <c r="CK139" s="217">
        <v>3626208.24</v>
      </c>
      <c r="CL139" s="217">
        <v>4503474.7300000004</v>
      </c>
      <c r="CM139" s="217">
        <v>0</v>
      </c>
      <c r="CN139" s="164">
        <v>-41855303.299999997</v>
      </c>
      <c r="CP139" s="152" t="s">
        <v>24838</v>
      </c>
      <c r="CQ139" s="219">
        <v>0</v>
      </c>
      <c r="CR139" s="219">
        <v>7565.14</v>
      </c>
      <c r="CS139" s="219">
        <v>11312.12</v>
      </c>
      <c r="CT139" s="219">
        <v>7932.05</v>
      </c>
      <c r="CU139" s="219">
        <v>7327.4</v>
      </c>
      <c r="CV139" s="219">
        <v>7152.6</v>
      </c>
      <c r="CW139" s="219">
        <v>7011.55</v>
      </c>
      <c r="CX139" s="219">
        <v>6747.65</v>
      </c>
      <c r="CY139" s="219">
        <v>6256.25</v>
      </c>
      <c r="CZ139" s="219">
        <v>5963.6</v>
      </c>
      <c r="DA139" s="219">
        <v>5640.42</v>
      </c>
      <c r="DB139" s="219">
        <v>5403.5</v>
      </c>
      <c r="DC139" s="219">
        <v>0</v>
      </c>
      <c r="DD139" s="166">
        <v>-78312.28</v>
      </c>
      <c r="DF139" s="153" t="s">
        <v>24812</v>
      </c>
      <c r="DG139" s="217">
        <v>748426.1</v>
      </c>
      <c r="DH139" s="217">
        <v>966298.27</v>
      </c>
      <c r="DI139" s="217">
        <v>904918.01</v>
      </c>
      <c r="DJ139" s="217">
        <v>816170.8</v>
      </c>
      <c r="DK139" s="217">
        <v>841084.88</v>
      </c>
      <c r="DL139" s="217">
        <v>936147.45</v>
      </c>
      <c r="DM139" s="217">
        <v>1014014.57</v>
      </c>
      <c r="DN139" s="217">
        <v>1379973.47</v>
      </c>
      <c r="DO139" s="217">
        <v>1908688.28</v>
      </c>
      <c r="DP139" s="217">
        <v>932027.19</v>
      </c>
      <c r="DQ139" s="217">
        <v>1058396.24</v>
      </c>
      <c r="DR139" s="217">
        <v>1083258.3400000001</v>
      </c>
      <c r="DS139" s="164">
        <f t="shared" si="2"/>
        <v>12589403.6</v>
      </c>
    </row>
    <row r="140" spans="1:123" ht="20.399999999999999">
      <c r="A140" s="154" t="s">
        <v>24767</v>
      </c>
      <c r="B140" s="165">
        <v>1962429.4</v>
      </c>
      <c r="C140" s="165">
        <v>2077017.87</v>
      </c>
      <c r="D140" s="165">
        <v>2309731.4700000002</v>
      </c>
      <c r="E140" s="165">
        <v>2349128.29</v>
      </c>
      <c r="F140" s="165">
        <v>2334333.39</v>
      </c>
      <c r="BK140" s="154" t="s">
        <v>24767</v>
      </c>
      <c r="BL140" s="218">
        <v>0</v>
      </c>
      <c r="BM140" s="218">
        <v>0</v>
      </c>
      <c r="BN140" s="218">
        <v>0</v>
      </c>
      <c r="BO140" s="218">
        <v>0</v>
      </c>
      <c r="BP140" s="218">
        <v>0</v>
      </c>
      <c r="BQ140" s="218">
        <v>0</v>
      </c>
      <c r="BR140" s="218">
        <v>0</v>
      </c>
      <c r="BS140" s="218">
        <v>0</v>
      </c>
      <c r="BT140" s="218">
        <v>0</v>
      </c>
      <c r="BU140" s="218">
        <v>0</v>
      </c>
      <c r="BV140" s="218">
        <v>0</v>
      </c>
      <c r="BW140" s="218">
        <v>10500</v>
      </c>
      <c r="BX140" s="165">
        <v>-10500</v>
      </c>
      <c r="BZ140" s="154" t="s">
        <v>24846</v>
      </c>
      <c r="CA140" s="218">
        <v>0</v>
      </c>
      <c r="CB140" s="218">
        <v>0</v>
      </c>
      <c r="CC140" s="218">
        <v>0</v>
      </c>
      <c r="CD140" s="218">
        <v>0</v>
      </c>
      <c r="CE140" s="218">
        <v>15000</v>
      </c>
      <c r="CF140" s="218">
        <v>0</v>
      </c>
      <c r="CG140" s="218">
        <v>0</v>
      </c>
      <c r="CH140" s="218">
        <v>0</v>
      </c>
      <c r="CI140" s="218">
        <v>0</v>
      </c>
      <c r="CJ140" s="218">
        <v>0</v>
      </c>
      <c r="CK140" s="218">
        <v>0</v>
      </c>
      <c r="CL140" s="218">
        <v>30000</v>
      </c>
      <c r="CM140" s="218">
        <v>0</v>
      </c>
      <c r="CN140" s="165">
        <v>-45000</v>
      </c>
      <c r="CP140" s="154" t="s">
        <v>24799</v>
      </c>
      <c r="CQ140" s="218">
        <v>141700.34</v>
      </c>
      <c r="CR140" s="218">
        <v>1782911.52</v>
      </c>
      <c r="CS140" s="218">
        <v>1543289.02</v>
      </c>
      <c r="CT140" s="218">
        <v>1494069.31</v>
      </c>
      <c r="CU140" s="218">
        <v>1392513.13</v>
      </c>
      <c r="CV140" s="218">
        <v>1363723.21</v>
      </c>
      <c r="CW140" s="218">
        <v>1390539.97</v>
      </c>
      <c r="CX140" s="218">
        <v>1399254.73</v>
      </c>
      <c r="CY140" s="218">
        <v>1366851.73</v>
      </c>
      <c r="CZ140" s="218">
        <v>1299991.6100000001</v>
      </c>
      <c r="DA140" s="218">
        <v>2168002.2799999998</v>
      </c>
      <c r="DB140" s="218">
        <v>1732192.09</v>
      </c>
      <c r="DC140" s="218">
        <v>0</v>
      </c>
      <c r="DD140" s="165">
        <v>-17075038.940000001</v>
      </c>
      <c r="DF140" s="154" t="s">
        <v>24773</v>
      </c>
      <c r="DG140" s="218">
        <v>135445.65</v>
      </c>
      <c r="DH140" s="218">
        <v>154186.56</v>
      </c>
      <c r="DI140" s="218">
        <v>159304.28</v>
      </c>
      <c r="DJ140" s="218">
        <v>155872.67000000001</v>
      </c>
      <c r="DK140" s="218">
        <v>179418.7</v>
      </c>
      <c r="DL140" s="218">
        <v>175949.23</v>
      </c>
      <c r="DM140" s="218">
        <v>176406.45</v>
      </c>
      <c r="DN140" s="218">
        <v>170695.24</v>
      </c>
      <c r="DO140" s="218">
        <v>172335.35999999999</v>
      </c>
      <c r="DP140" s="218">
        <v>174873.05</v>
      </c>
      <c r="DQ140" s="218">
        <v>193773.1</v>
      </c>
      <c r="DR140" s="218">
        <v>211475.42</v>
      </c>
      <c r="DS140" s="164">
        <f t="shared" si="2"/>
        <v>2059735.7100000002</v>
      </c>
    </row>
    <row r="141" spans="1:123" ht="20.399999999999999">
      <c r="A141" s="152" t="s">
        <v>24759</v>
      </c>
      <c r="B141" s="166">
        <v>3120</v>
      </c>
      <c r="C141" s="166">
        <v>175172.81</v>
      </c>
      <c r="D141" s="166">
        <v>359818.19</v>
      </c>
      <c r="E141" s="166">
        <v>318516.96999999997</v>
      </c>
      <c r="F141" s="166">
        <v>268562.05</v>
      </c>
      <c r="BK141" s="152" t="s">
        <v>24781</v>
      </c>
      <c r="BL141" s="219">
        <v>0</v>
      </c>
      <c r="BM141" s="219">
        <v>0</v>
      </c>
      <c r="BN141" s="219">
        <v>0</v>
      </c>
      <c r="BO141" s="219">
        <v>0</v>
      </c>
      <c r="BP141" s="219">
        <v>0</v>
      </c>
      <c r="BQ141" s="219">
        <v>0</v>
      </c>
      <c r="BR141" s="219">
        <v>0</v>
      </c>
      <c r="BS141" s="219">
        <v>0</v>
      </c>
      <c r="BT141" s="219">
        <v>0</v>
      </c>
      <c r="BU141" s="219">
        <v>0</v>
      </c>
      <c r="BV141" s="219">
        <v>0</v>
      </c>
      <c r="BW141" s="219">
        <v>10500</v>
      </c>
      <c r="BX141" s="166">
        <v>-10500</v>
      </c>
      <c r="BZ141" s="152" t="s">
        <v>24847</v>
      </c>
      <c r="CA141" s="219">
        <v>0</v>
      </c>
      <c r="CB141" s="219">
        <v>0</v>
      </c>
      <c r="CC141" s="219">
        <v>0</v>
      </c>
      <c r="CD141" s="219">
        <v>0</v>
      </c>
      <c r="CE141" s="219">
        <v>15000</v>
      </c>
      <c r="CF141" s="219">
        <v>0</v>
      </c>
      <c r="CG141" s="219">
        <v>0</v>
      </c>
      <c r="CH141" s="219">
        <v>0</v>
      </c>
      <c r="CI141" s="219">
        <v>0</v>
      </c>
      <c r="CJ141" s="219">
        <v>0</v>
      </c>
      <c r="CK141" s="219">
        <v>0</v>
      </c>
      <c r="CL141" s="219">
        <v>30000</v>
      </c>
      <c r="CM141" s="219">
        <v>0</v>
      </c>
      <c r="CN141" s="166">
        <v>-45000</v>
      </c>
      <c r="CP141" s="152" t="s">
        <v>24843</v>
      </c>
      <c r="CQ141" s="219">
        <v>0</v>
      </c>
      <c r="CR141" s="219">
        <v>1543493.16</v>
      </c>
      <c r="CS141" s="219">
        <v>1219153.68</v>
      </c>
      <c r="CT141" s="219">
        <v>1148038.92</v>
      </c>
      <c r="CU141" s="219">
        <v>1148038.92</v>
      </c>
      <c r="CV141" s="219">
        <v>1148038.92</v>
      </c>
      <c r="CW141" s="219">
        <v>1131780.04</v>
      </c>
      <c r="CX141" s="219">
        <v>1148038.92</v>
      </c>
      <c r="CY141" s="219">
        <v>1148038.92</v>
      </c>
      <c r="CZ141" s="219">
        <v>1148038.92</v>
      </c>
      <c r="DA141" s="219">
        <v>1921540.32</v>
      </c>
      <c r="DB141" s="219">
        <v>1534789.62</v>
      </c>
      <c r="DC141" s="219">
        <v>0</v>
      </c>
      <c r="DD141" s="166">
        <v>-14238990.34</v>
      </c>
      <c r="DF141" s="152" t="s">
        <v>24775</v>
      </c>
      <c r="DG141" s="219">
        <v>135445.65</v>
      </c>
      <c r="DH141" s="219">
        <v>154186.56</v>
      </c>
      <c r="DI141" s="219">
        <v>159304.28</v>
      </c>
      <c r="DJ141" s="219">
        <v>155872.67000000001</v>
      </c>
      <c r="DK141" s="219">
        <v>179418.7</v>
      </c>
      <c r="DL141" s="219">
        <v>175949.23</v>
      </c>
      <c r="DM141" s="219">
        <v>176406.45</v>
      </c>
      <c r="DN141" s="219">
        <v>170695.24</v>
      </c>
      <c r="DO141" s="219">
        <v>172335.35999999999</v>
      </c>
      <c r="DP141" s="219">
        <v>174873.05</v>
      </c>
      <c r="DQ141" s="219">
        <v>193773.1</v>
      </c>
      <c r="DR141" s="219">
        <v>211475.42</v>
      </c>
      <c r="DS141" s="164">
        <f t="shared" si="2"/>
        <v>2059735.7100000002</v>
      </c>
    </row>
    <row r="142" spans="1:123" ht="20.399999999999999">
      <c r="A142" s="152" t="s">
        <v>24731</v>
      </c>
      <c r="B142" s="166">
        <v>1959309.4</v>
      </c>
      <c r="C142" s="166">
        <v>1901845.06</v>
      </c>
      <c r="D142" s="166">
        <v>1949913.28</v>
      </c>
      <c r="E142" s="166">
        <v>2030611.32</v>
      </c>
      <c r="F142" s="166">
        <v>2065771.34</v>
      </c>
      <c r="BK142" s="154" t="s">
        <v>24789</v>
      </c>
      <c r="BL142" s="218">
        <v>0</v>
      </c>
      <c r="BM142" s="218">
        <v>0</v>
      </c>
      <c r="BN142" s="218">
        <v>1500</v>
      </c>
      <c r="BO142" s="218">
        <v>0</v>
      </c>
      <c r="BP142" s="218">
        <v>0</v>
      </c>
      <c r="BQ142" s="218">
        <v>12845.08</v>
      </c>
      <c r="BR142" s="218">
        <v>2672.01</v>
      </c>
      <c r="BS142" s="218">
        <v>0</v>
      </c>
      <c r="BT142" s="218">
        <v>5259.03</v>
      </c>
      <c r="BU142" s="218">
        <v>0</v>
      </c>
      <c r="BV142" s="218">
        <v>0</v>
      </c>
      <c r="BW142" s="218">
        <v>0</v>
      </c>
      <c r="BX142" s="165">
        <v>-22276.12</v>
      </c>
      <c r="BZ142" s="154" t="s">
        <v>24743</v>
      </c>
      <c r="CA142" s="218">
        <v>0</v>
      </c>
      <c r="CB142" s="218">
        <v>0</v>
      </c>
      <c r="CC142" s="218">
        <v>6883.53</v>
      </c>
      <c r="CD142" s="218">
        <v>5933.7</v>
      </c>
      <c r="CE142" s="218">
        <v>3102.7</v>
      </c>
      <c r="CF142" s="218">
        <v>2998.45</v>
      </c>
      <c r="CG142" s="218">
        <v>2894.58</v>
      </c>
      <c r="CH142" s="218">
        <v>4187.37</v>
      </c>
      <c r="CI142" s="218">
        <v>0</v>
      </c>
      <c r="CJ142" s="218">
        <v>5707.23</v>
      </c>
      <c r="CK142" s="218">
        <v>3119.83</v>
      </c>
      <c r="CL142" s="218">
        <v>3875.15</v>
      </c>
      <c r="CM142" s="218">
        <v>0</v>
      </c>
      <c r="CN142" s="165">
        <v>-38702.54</v>
      </c>
      <c r="CP142" s="152" t="s">
        <v>24848</v>
      </c>
      <c r="CQ142" s="219">
        <v>135072</v>
      </c>
      <c r="CR142" s="219">
        <v>135072</v>
      </c>
      <c r="CS142" s="219">
        <v>141072</v>
      </c>
      <c r="CT142" s="219">
        <v>145672</v>
      </c>
      <c r="CU142" s="219">
        <v>137072</v>
      </c>
      <c r="CV142" s="219">
        <v>188472</v>
      </c>
      <c r="CW142" s="219">
        <v>146852</v>
      </c>
      <c r="CX142" s="219">
        <v>126826</v>
      </c>
      <c r="CY142" s="219">
        <v>106800</v>
      </c>
      <c r="CZ142" s="219">
        <v>136852</v>
      </c>
      <c r="DA142" s="219">
        <v>116826</v>
      </c>
      <c r="DB142" s="219">
        <v>145200</v>
      </c>
      <c r="DC142" s="219">
        <v>0</v>
      </c>
      <c r="DD142" s="166">
        <v>-1661788</v>
      </c>
      <c r="DF142" s="154" t="s">
        <v>24849</v>
      </c>
      <c r="DG142" s="218">
        <v>612980.44999999995</v>
      </c>
      <c r="DH142" s="218">
        <v>812111.71</v>
      </c>
      <c r="DI142" s="218">
        <v>745613.73</v>
      </c>
      <c r="DJ142" s="218">
        <v>660298.13</v>
      </c>
      <c r="DK142" s="218">
        <v>661666.18000000005</v>
      </c>
      <c r="DL142" s="218">
        <v>760198.22</v>
      </c>
      <c r="DM142" s="218">
        <v>837608.12</v>
      </c>
      <c r="DN142" s="218">
        <v>1209278.23</v>
      </c>
      <c r="DO142" s="218">
        <v>1736352.92</v>
      </c>
      <c r="DP142" s="218">
        <v>743307.5</v>
      </c>
      <c r="DQ142" s="218">
        <v>831203.44</v>
      </c>
      <c r="DR142" s="218">
        <v>868182.92</v>
      </c>
      <c r="DS142" s="164">
        <f t="shared" si="2"/>
        <v>10478801.549999999</v>
      </c>
    </row>
    <row r="143" spans="1:123" ht="20.399999999999999">
      <c r="A143" s="153" t="s">
        <v>24850</v>
      </c>
      <c r="B143" s="164">
        <v>151241.75</v>
      </c>
      <c r="C143" s="164">
        <v>251315.64</v>
      </c>
      <c r="D143" s="164">
        <v>397987.52</v>
      </c>
      <c r="E143" s="164">
        <v>266560.28000000003</v>
      </c>
      <c r="F143" s="164">
        <v>283485.48</v>
      </c>
      <c r="BK143" s="152" t="s">
        <v>24792</v>
      </c>
      <c r="BL143" s="219">
        <v>0</v>
      </c>
      <c r="BM143" s="219">
        <v>0</v>
      </c>
      <c r="BN143" s="219">
        <v>1500</v>
      </c>
      <c r="BO143" s="219">
        <v>0</v>
      </c>
      <c r="BP143" s="219">
        <v>0</v>
      </c>
      <c r="BQ143" s="219">
        <v>12845.08</v>
      </c>
      <c r="BR143" s="219">
        <v>2672.01</v>
      </c>
      <c r="BS143" s="219">
        <v>0</v>
      </c>
      <c r="BT143" s="219">
        <v>5259.03</v>
      </c>
      <c r="BU143" s="219">
        <v>0</v>
      </c>
      <c r="BV143" s="219">
        <v>0</v>
      </c>
      <c r="BW143" s="219">
        <v>0</v>
      </c>
      <c r="BX143" s="166">
        <v>-22276.12</v>
      </c>
      <c r="BZ143" s="152" t="s">
        <v>24744</v>
      </c>
      <c r="CA143" s="219">
        <v>0</v>
      </c>
      <c r="CB143" s="219">
        <v>0</v>
      </c>
      <c r="CC143" s="219">
        <v>0</v>
      </c>
      <c r="CD143" s="219">
        <v>2400</v>
      </c>
      <c r="CE143" s="219">
        <v>0</v>
      </c>
      <c r="CF143" s="219">
        <v>0</v>
      </c>
      <c r="CG143" s="219">
        <v>0</v>
      </c>
      <c r="CH143" s="219">
        <v>1250</v>
      </c>
      <c r="CI143" s="219">
        <v>0</v>
      </c>
      <c r="CJ143" s="219">
        <v>0</v>
      </c>
      <c r="CK143" s="219">
        <v>0</v>
      </c>
      <c r="CL143" s="219">
        <v>0</v>
      </c>
      <c r="CM143" s="219">
        <v>0</v>
      </c>
      <c r="CN143" s="166">
        <v>-3650</v>
      </c>
      <c r="CP143" s="152" t="s">
        <v>24844</v>
      </c>
      <c r="CQ143" s="219">
        <v>0</v>
      </c>
      <c r="CR143" s="219">
        <v>0</v>
      </c>
      <c r="CS143" s="219">
        <v>882</v>
      </c>
      <c r="CT143" s="219">
        <v>25000</v>
      </c>
      <c r="CU143" s="219">
        <v>0</v>
      </c>
      <c r="CV143" s="219">
        <v>0</v>
      </c>
      <c r="CW143" s="219">
        <v>0</v>
      </c>
      <c r="CX143" s="219">
        <v>0</v>
      </c>
      <c r="CY143" s="219">
        <v>0</v>
      </c>
      <c r="CZ143" s="219">
        <v>0</v>
      </c>
      <c r="DA143" s="219">
        <v>0</v>
      </c>
      <c r="DB143" s="219">
        <v>0</v>
      </c>
      <c r="DC143" s="219">
        <v>0</v>
      </c>
      <c r="DD143" s="166">
        <v>-25882</v>
      </c>
      <c r="DF143" s="152" t="s">
        <v>24851</v>
      </c>
      <c r="DG143" s="219">
        <v>43909.78</v>
      </c>
      <c r="DH143" s="219">
        <v>49669.18</v>
      </c>
      <c r="DI143" s="219">
        <v>43909.78</v>
      </c>
      <c r="DJ143" s="219">
        <v>45327.76</v>
      </c>
      <c r="DK143" s="219">
        <v>1364.84</v>
      </c>
      <c r="DL143" s="219">
        <v>44249.98</v>
      </c>
      <c r="DM143" s="219">
        <v>87832.92</v>
      </c>
      <c r="DN143" s="219">
        <v>1716.47</v>
      </c>
      <c r="DO143" s="219">
        <v>191284.78</v>
      </c>
      <c r="DP143" s="219">
        <v>87221.92</v>
      </c>
      <c r="DQ143" s="219">
        <v>44077.78</v>
      </c>
      <c r="DR143" s="219">
        <v>2951.19</v>
      </c>
      <c r="DS143" s="164">
        <f t="shared" si="2"/>
        <v>643516.38</v>
      </c>
    </row>
    <row r="144" spans="1:123" ht="20.399999999999999">
      <c r="A144" s="154" t="s">
        <v>24743</v>
      </c>
      <c r="B144" s="165">
        <v>151241.75</v>
      </c>
      <c r="C144" s="165">
        <v>251315.64</v>
      </c>
      <c r="D144" s="165">
        <v>390635.12</v>
      </c>
      <c r="E144" s="165">
        <v>245088.38</v>
      </c>
      <c r="F144" s="165">
        <v>282374.46000000002</v>
      </c>
      <c r="BK144" s="153" t="s">
        <v>24835</v>
      </c>
      <c r="BL144" s="217">
        <v>0</v>
      </c>
      <c r="BM144" s="217">
        <v>1200000</v>
      </c>
      <c r="BN144" s="217">
        <v>8274035.5499999998</v>
      </c>
      <c r="BO144" s="217">
        <v>31656194.359999999</v>
      </c>
      <c r="BP144" s="217">
        <v>8127053.7599999998</v>
      </c>
      <c r="BQ144" s="217">
        <v>47955923.450000003</v>
      </c>
      <c r="BR144" s="217">
        <v>9222249.6699999999</v>
      </c>
      <c r="BS144" s="217">
        <v>593000</v>
      </c>
      <c r="BT144" s="217">
        <v>23456547.050000001</v>
      </c>
      <c r="BU144" s="217">
        <v>5535678.7000000002</v>
      </c>
      <c r="BV144" s="217">
        <v>22840602.510000002</v>
      </c>
      <c r="BW144" s="217">
        <v>35325172.270000003</v>
      </c>
      <c r="BX144" s="164">
        <v>-194186457.31999999</v>
      </c>
      <c r="BZ144" s="152" t="s">
        <v>24838</v>
      </c>
      <c r="CA144" s="219">
        <v>0</v>
      </c>
      <c r="CB144" s="219">
        <v>0</v>
      </c>
      <c r="CC144" s="219">
        <v>6883.53</v>
      </c>
      <c r="CD144" s="219">
        <v>3533.7</v>
      </c>
      <c r="CE144" s="219">
        <v>3102.7</v>
      </c>
      <c r="CF144" s="219">
        <v>2998.45</v>
      </c>
      <c r="CG144" s="219">
        <v>2894.58</v>
      </c>
      <c r="CH144" s="219">
        <v>2937.37</v>
      </c>
      <c r="CI144" s="219">
        <v>0</v>
      </c>
      <c r="CJ144" s="219">
        <v>5707.23</v>
      </c>
      <c r="CK144" s="219">
        <v>3119.83</v>
      </c>
      <c r="CL144" s="219">
        <v>3875.15</v>
      </c>
      <c r="CM144" s="219">
        <v>0</v>
      </c>
      <c r="CN144" s="166">
        <v>-35052.54</v>
      </c>
      <c r="CP144" s="152" t="s">
        <v>24852</v>
      </c>
      <c r="CQ144" s="219">
        <v>0</v>
      </c>
      <c r="CR144" s="219">
        <v>0</v>
      </c>
      <c r="CS144" s="219">
        <v>0</v>
      </c>
      <c r="CT144" s="219">
        <v>60767.09</v>
      </c>
      <c r="CU144" s="219">
        <v>3033.98</v>
      </c>
      <c r="CV144" s="219">
        <v>0</v>
      </c>
      <c r="CW144" s="219">
        <v>92054.69</v>
      </c>
      <c r="CX144" s="219">
        <v>106939.65</v>
      </c>
      <c r="CY144" s="219">
        <v>92949.37</v>
      </c>
      <c r="CZ144" s="219">
        <v>0</v>
      </c>
      <c r="DA144" s="219">
        <v>112475.38</v>
      </c>
      <c r="DB144" s="219">
        <v>0</v>
      </c>
      <c r="DC144" s="219">
        <v>0</v>
      </c>
      <c r="DD144" s="166">
        <v>-468220.15999999997</v>
      </c>
      <c r="DF144" s="152" t="s">
        <v>24759</v>
      </c>
      <c r="DG144" s="219">
        <v>195532.48</v>
      </c>
      <c r="DH144" s="219">
        <v>347991.71</v>
      </c>
      <c r="DI144" s="219">
        <v>314318.94</v>
      </c>
      <c r="DJ144" s="219">
        <v>255515.05</v>
      </c>
      <c r="DK144" s="219">
        <v>308956.59000000003</v>
      </c>
      <c r="DL144" s="219">
        <v>314165.84000000003</v>
      </c>
      <c r="DM144" s="219">
        <v>351491.4</v>
      </c>
      <c r="DN144" s="219">
        <v>312216.73</v>
      </c>
      <c r="DO144" s="219">
        <v>349663.19</v>
      </c>
      <c r="DP144" s="219">
        <v>274646.83</v>
      </c>
      <c r="DQ144" s="219">
        <v>332427.94</v>
      </c>
      <c r="DR144" s="219">
        <v>323232.76</v>
      </c>
      <c r="DS144" s="164">
        <f t="shared" si="2"/>
        <v>3680159.46</v>
      </c>
    </row>
    <row r="145" spans="1:123" ht="20.399999999999999">
      <c r="A145" s="152" t="s">
        <v>24744</v>
      </c>
      <c r="B145" s="166">
        <v>27791.14</v>
      </c>
      <c r="C145" s="166">
        <v>99606.27</v>
      </c>
      <c r="D145" s="166">
        <v>237450.23999999999</v>
      </c>
      <c r="E145" s="166">
        <v>120119.88</v>
      </c>
      <c r="F145" s="166">
        <v>130815.88</v>
      </c>
      <c r="BK145" s="154" t="s">
        <v>24788</v>
      </c>
      <c r="BL145" s="218">
        <v>0</v>
      </c>
      <c r="BM145" s="218">
        <v>1200000</v>
      </c>
      <c r="BN145" s="218">
        <v>8274035.5499999998</v>
      </c>
      <c r="BO145" s="218">
        <v>31656194.359999999</v>
      </c>
      <c r="BP145" s="218">
        <v>8127053.7599999998</v>
      </c>
      <c r="BQ145" s="218">
        <v>47955923.450000003</v>
      </c>
      <c r="BR145" s="218">
        <v>9222249.6699999999</v>
      </c>
      <c r="BS145" s="218">
        <v>593000</v>
      </c>
      <c r="BT145" s="218">
        <v>23456547.050000001</v>
      </c>
      <c r="BU145" s="218">
        <v>5535678.7000000002</v>
      </c>
      <c r="BV145" s="218">
        <v>22840602.510000002</v>
      </c>
      <c r="BW145" s="218">
        <v>35325172.270000003</v>
      </c>
      <c r="BX145" s="165">
        <v>-194186457.31999999</v>
      </c>
      <c r="BZ145" s="154" t="s">
        <v>24799</v>
      </c>
      <c r="CA145" s="218">
        <v>144261.29</v>
      </c>
      <c r="CB145" s="218">
        <v>1744124.95</v>
      </c>
      <c r="CC145" s="218">
        <v>1791603.47</v>
      </c>
      <c r="CD145" s="218">
        <v>1737857.34</v>
      </c>
      <c r="CE145" s="218">
        <v>1763673.47</v>
      </c>
      <c r="CF145" s="218">
        <v>1846104.24</v>
      </c>
      <c r="CG145" s="218">
        <v>1747363.26</v>
      </c>
      <c r="CH145" s="218">
        <v>1753183.88</v>
      </c>
      <c r="CI145" s="218">
        <v>1770897.1</v>
      </c>
      <c r="CJ145" s="218">
        <v>1768298.56</v>
      </c>
      <c r="CK145" s="218">
        <v>1749419.49</v>
      </c>
      <c r="CL145" s="218">
        <v>1889330.14</v>
      </c>
      <c r="CM145" s="218">
        <v>0</v>
      </c>
      <c r="CN145" s="165">
        <v>-19706117.190000001</v>
      </c>
      <c r="CP145" s="152" t="s">
        <v>24801</v>
      </c>
      <c r="CQ145" s="219">
        <v>6628.34</v>
      </c>
      <c r="CR145" s="219">
        <v>104346.36</v>
      </c>
      <c r="CS145" s="219">
        <v>182181.34</v>
      </c>
      <c r="CT145" s="219">
        <v>114591.3</v>
      </c>
      <c r="CU145" s="219">
        <v>104368.23</v>
      </c>
      <c r="CV145" s="219">
        <v>27212.29</v>
      </c>
      <c r="CW145" s="219">
        <v>19853.240000000002</v>
      </c>
      <c r="CX145" s="219">
        <v>17450.16</v>
      </c>
      <c r="CY145" s="219">
        <v>19063.439999999999</v>
      </c>
      <c r="CZ145" s="219">
        <v>15100.69</v>
      </c>
      <c r="DA145" s="219">
        <v>17160.580000000002</v>
      </c>
      <c r="DB145" s="219">
        <v>52202.47</v>
      </c>
      <c r="DC145" s="219">
        <v>0</v>
      </c>
      <c r="DD145" s="166">
        <v>-680158.44</v>
      </c>
      <c r="DF145" s="152" t="s">
        <v>24731</v>
      </c>
      <c r="DG145" s="219">
        <v>373538.19</v>
      </c>
      <c r="DH145" s="219">
        <v>386722.52</v>
      </c>
      <c r="DI145" s="219">
        <v>359368.94</v>
      </c>
      <c r="DJ145" s="219">
        <v>344797.52</v>
      </c>
      <c r="DK145" s="219">
        <v>334602.98</v>
      </c>
      <c r="DL145" s="219">
        <v>375891.5</v>
      </c>
      <c r="DM145" s="219">
        <v>368587.23</v>
      </c>
      <c r="DN145" s="219">
        <v>373472.92</v>
      </c>
      <c r="DO145" s="219">
        <v>337631.66</v>
      </c>
      <c r="DP145" s="219">
        <v>332899.63</v>
      </c>
      <c r="DQ145" s="219">
        <v>316179.15999999997</v>
      </c>
      <c r="DR145" s="219">
        <v>481077.35</v>
      </c>
      <c r="DS145" s="164">
        <f t="shared" si="2"/>
        <v>4384769.5999999996</v>
      </c>
    </row>
    <row r="146" spans="1:123" ht="20.399999999999999">
      <c r="A146" s="152" t="s">
        <v>24731</v>
      </c>
      <c r="B146" s="166">
        <v>123450.61</v>
      </c>
      <c r="C146" s="166">
        <v>151709.37</v>
      </c>
      <c r="D146" s="166">
        <v>153184.88</v>
      </c>
      <c r="E146" s="166">
        <v>124968.5</v>
      </c>
      <c r="F146" s="166">
        <v>151558.57999999999</v>
      </c>
      <c r="BK146" s="152" t="s">
        <v>24839</v>
      </c>
      <c r="BL146" s="219">
        <v>0</v>
      </c>
      <c r="BM146" s="219">
        <v>1200000</v>
      </c>
      <c r="BN146" s="219">
        <v>8274035.5499999998</v>
      </c>
      <c r="BO146" s="219">
        <v>31656194.359999999</v>
      </c>
      <c r="BP146" s="219">
        <v>8127053.7599999998</v>
      </c>
      <c r="BQ146" s="219">
        <v>47955923.450000003</v>
      </c>
      <c r="BR146" s="219">
        <v>9222249.6699999999</v>
      </c>
      <c r="BS146" s="219">
        <v>593000</v>
      </c>
      <c r="BT146" s="219">
        <v>23456547.050000001</v>
      </c>
      <c r="BU146" s="219">
        <v>5535678.7000000002</v>
      </c>
      <c r="BV146" s="219">
        <v>22840602.510000002</v>
      </c>
      <c r="BW146" s="219">
        <v>35325172.270000003</v>
      </c>
      <c r="BX146" s="166">
        <v>-194186457.31999999</v>
      </c>
      <c r="BZ146" s="152" t="s">
        <v>24843</v>
      </c>
      <c r="CA146" s="219">
        <v>0</v>
      </c>
      <c r="CB146" s="219">
        <v>1601381.57</v>
      </c>
      <c r="CC146" s="219">
        <v>1601381.57</v>
      </c>
      <c r="CD146" s="219">
        <v>1601381.57</v>
      </c>
      <c r="CE146" s="219">
        <v>1601381.57</v>
      </c>
      <c r="CF146" s="219">
        <v>1601381.57</v>
      </c>
      <c r="CG146" s="219">
        <v>1584992.45</v>
      </c>
      <c r="CH146" s="219">
        <v>1601381.57</v>
      </c>
      <c r="CI146" s="219">
        <v>1601381.57</v>
      </c>
      <c r="CJ146" s="219">
        <v>1601381.57</v>
      </c>
      <c r="CK146" s="219">
        <v>1601381.57</v>
      </c>
      <c r="CL146" s="219">
        <v>1601381.57</v>
      </c>
      <c r="CM146" s="219">
        <v>0</v>
      </c>
      <c r="CN146" s="166">
        <v>-17598808.149999999</v>
      </c>
      <c r="CP146" s="154" t="s">
        <v>24767</v>
      </c>
      <c r="CQ146" s="218">
        <v>1583615.94</v>
      </c>
      <c r="CR146" s="218">
        <v>1747977.95</v>
      </c>
      <c r="CS146" s="218">
        <v>1878403.27</v>
      </c>
      <c r="CT146" s="218">
        <v>1620143.61</v>
      </c>
      <c r="CU146" s="218">
        <v>1630195.44</v>
      </c>
      <c r="CV146" s="218">
        <v>1692506.53</v>
      </c>
      <c r="CW146" s="218">
        <v>1699626.44</v>
      </c>
      <c r="CX146" s="218">
        <v>1649551.45</v>
      </c>
      <c r="CY146" s="218">
        <v>1535336.68</v>
      </c>
      <c r="CZ146" s="218">
        <v>1667321.51</v>
      </c>
      <c r="DA146" s="218">
        <v>1857107.75</v>
      </c>
      <c r="DB146" s="218">
        <v>1911128.7</v>
      </c>
      <c r="DC146" s="218">
        <v>0</v>
      </c>
      <c r="DD146" s="165">
        <v>-20472915.27</v>
      </c>
      <c r="DF146" s="152" t="s">
        <v>24853</v>
      </c>
      <c r="DG146" s="219">
        <v>0</v>
      </c>
      <c r="DH146" s="219">
        <v>27728.3</v>
      </c>
      <c r="DI146" s="219">
        <v>28016.07</v>
      </c>
      <c r="DJ146" s="219">
        <v>14657.8</v>
      </c>
      <c r="DK146" s="219">
        <v>16741.77</v>
      </c>
      <c r="DL146" s="219">
        <v>25890.9</v>
      </c>
      <c r="DM146" s="219">
        <v>29696.57</v>
      </c>
      <c r="DN146" s="219">
        <v>521872.11</v>
      </c>
      <c r="DO146" s="219">
        <v>857773.29</v>
      </c>
      <c r="DP146" s="219">
        <v>48539.12</v>
      </c>
      <c r="DQ146" s="219">
        <v>138518.56</v>
      </c>
      <c r="DR146" s="219">
        <v>60921.62</v>
      </c>
      <c r="DS146" s="164">
        <f t="shared" si="2"/>
        <v>1770356.1100000003</v>
      </c>
    </row>
    <row r="147" spans="1:123" ht="20.399999999999999">
      <c r="A147" s="168" t="s">
        <v>24778</v>
      </c>
      <c r="B147" s="165">
        <v>0</v>
      </c>
      <c r="C147" s="165">
        <v>0</v>
      </c>
      <c r="D147" s="165">
        <v>7352.4</v>
      </c>
      <c r="E147" s="165">
        <v>21471.9</v>
      </c>
      <c r="F147" s="165">
        <v>295.02</v>
      </c>
      <c r="BK147" s="153" t="s">
        <v>24833</v>
      </c>
      <c r="BL147" s="217">
        <v>1754405.58</v>
      </c>
      <c r="BM147" s="217">
        <v>3604280.6</v>
      </c>
      <c r="BN147" s="217">
        <v>3773649.58</v>
      </c>
      <c r="BO147" s="217">
        <v>4530170.21</v>
      </c>
      <c r="BP147" s="217">
        <v>3930729.84</v>
      </c>
      <c r="BQ147" s="217">
        <v>4157690.68</v>
      </c>
      <c r="BR147" s="217">
        <v>4093328.33</v>
      </c>
      <c r="BS147" s="217">
        <v>4196772.3899999997</v>
      </c>
      <c r="BT147" s="217">
        <v>4085036.02</v>
      </c>
      <c r="BU147" s="217">
        <v>3986444.72</v>
      </c>
      <c r="BV147" s="217">
        <v>5260145.9000000004</v>
      </c>
      <c r="BW147" s="217">
        <v>5397343.5800000001</v>
      </c>
      <c r="BX147" s="164">
        <v>-48769997.43</v>
      </c>
      <c r="BZ147" s="152" t="s">
        <v>24848</v>
      </c>
      <c r="CA147" s="219">
        <v>124620.5</v>
      </c>
      <c r="CB147" s="219">
        <v>124620.5</v>
      </c>
      <c r="CC147" s="219">
        <v>124620.5</v>
      </c>
      <c r="CD147" s="219">
        <v>124620.5</v>
      </c>
      <c r="CE147" s="219">
        <v>124620.5</v>
      </c>
      <c r="CF147" s="219">
        <v>173020.5</v>
      </c>
      <c r="CG147" s="219">
        <v>124620.5</v>
      </c>
      <c r="CH147" s="219">
        <v>124620.5</v>
      </c>
      <c r="CI147" s="219">
        <v>124620.5</v>
      </c>
      <c r="CJ147" s="219">
        <v>124620.5</v>
      </c>
      <c r="CK147" s="219">
        <v>124620.5</v>
      </c>
      <c r="CL147" s="219">
        <v>173620.5</v>
      </c>
      <c r="CM147" s="219">
        <v>0</v>
      </c>
      <c r="CN147" s="166">
        <v>-1592846</v>
      </c>
      <c r="CP147" s="152" t="s">
        <v>24759</v>
      </c>
      <c r="CQ147" s="219">
        <v>14686.2</v>
      </c>
      <c r="CR147" s="219">
        <v>226717.51</v>
      </c>
      <c r="CS147" s="219">
        <v>290389.28000000003</v>
      </c>
      <c r="CT147" s="219">
        <v>237038.14</v>
      </c>
      <c r="CU147" s="219">
        <v>254137.9</v>
      </c>
      <c r="CV147" s="219">
        <v>237150.69</v>
      </c>
      <c r="CW147" s="219">
        <v>244736.9</v>
      </c>
      <c r="CX147" s="219">
        <v>190182.55</v>
      </c>
      <c r="CY147" s="219">
        <v>191310.95</v>
      </c>
      <c r="CZ147" s="219">
        <v>255739.49</v>
      </c>
      <c r="DA147" s="219">
        <v>277383.87</v>
      </c>
      <c r="DB147" s="219">
        <v>249058.49</v>
      </c>
      <c r="DC147" s="219">
        <v>0</v>
      </c>
      <c r="DD147" s="166">
        <v>-2668531.9700000002</v>
      </c>
      <c r="DF147" s="154" t="s">
        <v>24795</v>
      </c>
      <c r="DG147" s="218">
        <v>0</v>
      </c>
      <c r="DH147" s="218">
        <v>0</v>
      </c>
      <c r="DI147" s="218">
        <v>0</v>
      </c>
      <c r="DJ147" s="218">
        <v>0</v>
      </c>
      <c r="DK147" s="218">
        <v>0</v>
      </c>
      <c r="DL147" s="218">
        <v>0</v>
      </c>
      <c r="DM147" s="218">
        <v>0</v>
      </c>
      <c r="DN147" s="218">
        <v>0</v>
      </c>
      <c r="DO147" s="218">
        <v>0</v>
      </c>
      <c r="DP147" s="218">
        <v>13846.64</v>
      </c>
      <c r="DQ147" s="218">
        <v>33419.699999999997</v>
      </c>
      <c r="DR147" s="218">
        <v>3600</v>
      </c>
      <c r="DS147" s="164">
        <f t="shared" si="2"/>
        <v>50866.34</v>
      </c>
    </row>
    <row r="148" spans="1:123" ht="30.6">
      <c r="A148" s="152" t="s">
        <v>24854</v>
      </c>
      <c r="B148" s="166">
        <v>0</v>
      </c>
      <c r="C148" s="166">
        <v>0</v>
      </c>
      <c r="D148" s="166">
        <v>7352.4</v>
      </c>
      <c r="E148" s="166">
        <v>21471.9</v>
      </c>
      <c r="F148" s="166">
        <v>295.02</v>
      </c>
      <c r="BK148" s="154" t="s">
        <v>24743</v>
      </c>
      <c r="BL148" s="218">
        <v>0</v>
      </c>
      <c r="BM148" s="218">
        <v>3210.86</v>
      </c>
      <c r="BN148" s="218">
        <v>3283.21</v>
      </c>
      <c r="BO148" s="218">
        <v>3318.16</v>
      </c>
      <c r="BP148" s="218">
        <v>0</v>
      </c>
      <c r="BQ148" s="218">
        <v>7696.55</v>
      </c>
      <c r="BR148" s="218">
        <v>22486.42</v>
      </c>
      <c r="BS148" s="218">
        <v>7461.11</v>
      </c>
      <c r="BT148" s="218">
        <v>15687.48</v>
      </c>
      <c r="BU148" s="218">
        <v>6071.78</v>
      </c>
      <c r="BV148" s="218">
        <v>10691.46</v>
      </c>
      <c r="BW148" s="218">
        <v>4967.0200000000004</v>
      </c>
      <c r="BX148" s="165">
        <v>-84874.05</v>
      </c>
      <c r="BZ148" s="152" t="s">
        <v>24844</v>
      </c>
      <c r="CA148" s="219">
        <v>0</v>
      </c>
      <c r="CB148" s="219">
        <v>0</v>
      </c>
      <c r="CC148" s="219">
        <v>0</v>
      </c>
      <c r="CD148" s="219">
        <v>0</v>
      </c>
      <c r="CE148" s="219">
        <v>0</v>
      </c>
      <c r="CF148" s="219">
        <v>0</v>
      </c>
      <c r="CG148" s="219">
        <v>0</v>
      </c>
      <c r="CH148" s="219">
        <v>0</v>
      </c>
      <c r="CI148" s="219">
        <v>646.20000000000005</v>
      </c>
      <c r="CJ148" s="219">
        <v>25000</v>
      </c>
      <c r="CK148" s="219">
        <v>10207.200000000001</v>
      </c>
      <c r="CL148" s="219">
        <v>1803.6</v>
      </c>
      <c r="CM148" s="219">
        <v>0</v>
      </c>
      <c r="CN148" s="166">
        <v>-37657</v>
      </c>
      <c r="CP148" s="152" t="s">
        <v>24731</v>
      </c>
      <c r="CQ148" s="219">
        <v>1568929.74</v>
      </c>
      <c r="CR148" s="219">
        <v>1521260.44</v>
      </c>
      <c r="CS148" s="219">
        <v>1588013.99</v>
      </c>
      <c r="CT148" s="219">
        <v>1383105.47</v>
      </c>
      <c r="CU148" s="219">
        <v>1376057.54</v>
      </c>
      <c r="CV148" s="219">
        <v>1455355.84</v>
      </c>
      <c r="CW148" s="219">
        <v>1454889.54</v>
      </c>
      <c r="CX148" s="219">
        <v>1459368.9</v>
      </c>
      <c r="CY148" s="219">
        <v>1344025.73</v>
      </c>
      <c r="CZ148" s="219">
        <v>1411582.02</v>
      </c>
      <c r="DA148" s="219">
        <v>1579723.88</v>
      </c>
      <c r="DB148" s="219">
        <v>1662070.21</v>
      </c>
      <c r="DC148" s="219">
        <v>0</v>
      </c>
      <c r="DD148" s="166">
        <v>-17804383.300000001</v>
      </c>
      <c r="DF148" s="152" t="s">
        <v>24761</v>
      </c>
      <c r="DG148" s="219">
        <v>0</v>
      </c>
      <c r="DH148" s="219">
        <v>0</v>
      </c>
      <c r="DI148" s="219">
        <v>0</v>
      </c>
      <c r="DJ148" s="219">
        <v>0</v>
      </c>
      <c r="DK148" s="219">
        <v>0</v>
      </c>
      <c r="DL148" s="219">
        <v>0</v>
      </c>
      <c r="DM148" s="219">
        <v>0</v>
      </c>
      <c r="DN148" s="219">
        <v>0</v>
      </c>
      <c r="DO148" s="219">
        <v>0</v>
      </c>
      <c r="DP148" s="219">
        <v>13846.64</v>
      </c>
      <c r="DQ148" s="219">
        <v>33419.699999999997</v>
      </c>
      <c r="DR148" s="219">
        <v>3600</v>
      </c>
      <c r="DS148" s="164">
        <f t="shared" si="2"/>
        <v>50866.34</v>
      </c>
    </row>
    <row r="149" spans="1:123" ht="20.399999999999999">
      <c r="A149" s="154" t="s">
        <v>24855</v>
      </c>
      <c r="B149" s="165">
        <v>0</v>
      </c>
      <c r="C149" s="165">
        <v>0</v>
      </c>
      <c r="D149" s="165">
        <v>0</v>
      </c>
      <c r="E149" s="165">
        <v>0</v>
      </c>
      <c r="F149" s="165">
        <v>816</v>
      </c>
      <c r="BK149" s="152" t="s">
        <v>24744</v>
      </c>
      <c r="BL149" s="219">
        <v>0</v>
      </c>
      <c r="BM149" s="219">
        <v>0</v>
      </c>
      <c r="BN149" s="219">
        <v>0</v>
      </c>
      <c r="BO149" s="219">
        <v>0</v>
      </c>
      <c r="BP149" s="219">
        <v>0</v>
      </c>
      <c r="BQ149" s="219">
        <v>0</v>
      </c>
      <c r="BR149" s="219">
        <v>16560</v>
      </c>
      <c r="BS149" s="219">
        <v>0</v>
      </c>
      <c r="BT149" s="219">
        <v>10517</v>
      </c>
      <c r="BU149" s="219">
        <v>0</v>
      </c>
      <c r="BV149" s="219">
        <v>4220</v>
      </c>
      <c r="BW149" s="219">
        <v>0</v>
      </c>
      <c r="BX149" s="166">
        <v>-31297</v>
      </c>
      <c r="BZ149" s="152" t="s">
        <v>24852</v>
      </c>
      <c r="CA149" s="219">
        <v>0</v>
      </c>
      <c r="CB149" s="219">
        <v>12479.05</v>
      </c>
      <c r="CC149" s="219">
        <v>0</v>
      </c>
      <c r="CD149" s="219">
        <v>0</v>
      </c>
      <c r="CE149" s="219">
        <v>22610</v>
      </c>
      <c r="CF149" s="219">
        <v>61615.32</v>
      </c>
      <c r="CG149" s="219">
        <v>0</v>
      </c>
      <c r="CH149" s="219">
        <v>0</v>
      </c>
      <c r="CI149" s="219">
        <v>20839.32</v>
      </c>
      <c r="CJ149" s="219">
        <v>0</v>
      </c>
      <c r="CK149" s="219">
        <v>0</v>
      </c>
      <c r="CL149" s="219">
        <v>0</v>
      </c>
      <c r="CM149" s="219">
        <v>0</v>
      </c>
      <c r="CN149" s="166">
        <v>-117543.69</v>
      </c>
      <c r="CP149" s="153" t="s">
        <v>24850</v>
      </c>
      <c r="CQ149" s="217">
        <v>156823.17000000001</v>
      </c>
      <c r="CR149" s="217">
        <v>200624.22</v>
      </c>
      <c r="CS149" s="217">
        <v>215240.55</v>
      </c>
      <c r="CT149" s="217">
        <v>310763.40000000002</v>
      </c>
      <c r="CU149" s="217">
        <v>200470.78</v>
      </c>
      <c r="CV149" s="217">
        <v>182801.93</v>
      </c>
      <c r="CW149" s="217">
        <v>310742.24</v>
      </c>
      <c r="CX149" s="217">
        <v>267727.26</v>
      </c>
      <c r="CY149" s="217">
        <v>296073.32</v>
      </c>
      <c r="CZ149" s="217">
        <v>317839.52</v>
      </c>
      <c r="DA149" s="217">
        <v>401371.56</v>
      </c>
      <c r="DB149" s="217">
        <v>554680.18000000005</v>
      </c>
      <c r="DC149" s="217">
        <v>0</v>
      </c>
      <c r="DD149" s="164">
        <v>-3415158.13</v>
      </c>
      <c r="DF149" s="153" t="s">
        <v>24815</v>
      </c>
      <c r="DG149" s="217">
        <v>0</v>
      </c>
      <c r="DH149" s="217">
        <v>323096.28000000003</v>
      </c>
      <c r="DI149" s="217">
        <v>287728.53999999998</v>
      </c>
      <c r="DJ149" s="217">
        <v>600803.49</v>
      </c>
      <c r="DK149" s="217">
        <v>895395.8</v>
      </c>
      <c r="DL149" s="217">
        <v>617673.14</v>
      </c>
      <c r="DM149" s="217">
        <v>738259.49</v>
      </c>
      <c r="DN149" s="217">
        <v>258636.86</v>
      </c>
      <c r="DO149" s="217">
        <v>556378.52</v>
      </c>
      <c r="DP149" s="217">
        <v>806391.96</v>
      </c>
      <c r="DQ149" s="217">
        <v>123272.92</v>
      </c>
      <c r="DR149" s="217">
        <v>2858095.08</v>
      </c>
      <c r="DS149" s="164">
        <f t="shared" si="2"/>
        <v>8065732.0800000001</v>
      </c>
    </row>
    <row r="150" spans="1:123">
      <c r="A150" s="152" t="s">
        <v>24856</v>
      </c>
      <c r="B150" s="166">
        <v>0</v>
      </c>
      <c r="C150" s="166">
        <v>0</v>
      </c>
      <c r="D150" s="166">
        <v>0</v>
      </c>
      <c r="E150" s="166">
        <v>0</v>
      </c>
      <c r="F150" s="166">
        <v>816</v>
      </c>
      <c r="BK150" s="152" t="s">
        <v>24838</v>
      </c>
      <c r="BL150" s="219">
        <v>0</v>
      </c>
      <c r="BM150" s="219">
        <v>3210.86</v>
      </c>
      <c r="BN150" s="219">
        <v>3283.21</v>
      </c>
      <c r="BO150" s="219">
        <v>3318.16</v>
      </c>
      <c r="BP150" s="219">
        <v>0</v>
      </c>
      <c r="BQ150" s="219">
        <v>7696.55</v>
      </c>
      <c r="BR150" s="219">
        <v>5926.42</v>
      </c>
      <c r="BS150" s="219">
        <v>7461.11</v>
      </c>
      <c r="BT150" s="219">
        <v>5170.4799999999996</v>
      </c>
      <c r="BU150" s="219">
        <v>6071.78</v>
      </c>
      <c r="BV150" s="219">
        <v>6471.46</v>
      </c>
      <c r="BW150" s="219">
        <v>4967.0200000000004</v>
      </c>
      <c r="BX150" s="166">
        <v>-53577.05</v>
      </c>
      <c r="BZ150" s="152" t="s">
        <v>24801</v>
      </c>
      <c r="CA150" s="219">
        <v>19640.79</v>
      </c>
      <c r="CB150" s="219">
        <v>5643.83</v>
      </c>
      <c r="CC150" s="219">
        <v>65601.399999999994</v>
      </c>
      <c r="CD150" s="219">
        <v>11855.27</v>
      </c>
      <c r="CE150" s="219">
        <v>15061.4</v>
      </c>
      <c r="CF150" s="219">
        <v>10086.85</v>
      </c>
      <c r="CG150" s="219">
        <v>37750.31</v>
      </c>
      <c r="CH150" s="219">
        <v>27181.81</v>
      </c>
      <c r="CI150" s="219">
        <v>23409.51</v>
      </c>
      <c r="CJ150" s="219">
        <v>17296.490000000002</v>
      </c>
      <c r="CK150" s="219">
        <v>13210.22</v>
      </c>
      <c r="CL150" s="219">
        <v>112524.47</v>
      </c>
      <c r="CM150" s="219">
        <v>0</v>
      </c>
      <c r="CN150" s="166">
        <v>-359262.35</v>
      </c>
      <c r="CP150" s="154" t="s">
        <v>24857</v>
      </c>
      <c r="CQ150" s="218">
        <v>0</v>
      </c>
      <c r="CR150" s="218">
        <v>0</v>
      </c>
      <c r="CS150" s="218">
        <v>0</v>
      </c>
      <c r="CT150" s="218">
        <v>0</v>
      </c>
      <c r="CU150" s="218">
        <v>0</v>
      </c>
      <c r="CV150" s="218">
        <v>0</v>
      </c>
      <c r="CW150" s="218">
        <v>0</v>
      </c>
      <c r="CX150" s="218">
        <v>0</v>
      </c>
      <c r="CY150" s="218">
        <v>0</v>
      </c>
      <c r="CZ150" s="218">
        <v>217.74</v>
      </c>
      <c r="DA150" s="218">
        <v>480</v>
      </c>
      <c r="DB150" s="218">
        <v>11921.61</v>
      </c>
      <c r="DC150" s="218">
        <v>0</v>
      </c>
      <c r="DD150" s="165">
        <v>-12619.35</v>
      </c>
      <c r="DF150" s="154" t="s">
        <v>24834</v>
      </c>
      <c r="DG150" s="218">
        <v>0</v>
      </c>
      <c r="DH150" s="218">
        <v>323096.28000000003</v>
      </c>
      <c r="DI150" s="218">
        <v>287728.53999999998</v>
      </c>
      <c r="DJ150" s="218">
        <v>600803.49</v>
      </c>
      <c r="DK150" s="218">
        <v>895395.8</v>
      </c>
      <c r="DL150" s="218">
        <v>617673.14</v>
      </c>
      <c r="DM150" s="218">
        <v>738259.49</v>
      </c>
      <c r="DN150" s="218">
        <v>258636.86</v>
      </c>
      <c r="DO150" s="218">
        <v>556378.52</v>
      </c>
      <c r="DP150" s="218">
        <v>806391.96</v>
      </c>
      <c r="DQ150" s="218">
        <v>123272.92</v>
      </c>
      <c r="DR150" s="218">
        <v>2858095.08</v>
      </c>
      <c r="DS150" s="164">
        <f t="shared" si="2"/>
        <v>8065732.0800000001</v>
      </c>
    </row>
    <row r="151" spans="1:123" ht="20.399999999999999">
      <c r="A151" s="153" t="s">
        <v>24858</v>
      </c>
      <c r="B151" s="164">
        <v>427845.13</v>
      </c>
      <c r="C151" s="164">
        <v>515234.74</v>
      </c>
      <c r="D151" s="164">
        <v>553546.89</v>
      </c>
      <c r="E151" s="164">
        <v>541990.38</v>
      </c>
      <c r="F151" s="164">
        <v>545906.48</v>
      </c>
      <c r="BK151" s="154" t="s">
        <v>24799</v>
      </c>
      <c r="BL151" s="218">
        <v>109050</v>
      </c>
      <c r="BM151" s="218">
        <v>1744316.58</v>
      </c>
      <c r="BN151" s="218">
        <v>1734871.98</v>
      </c>
      <c r="BO151" s="218">
        <v>1726268.52</v>
      </c>
      <c r="BP151" s="218">
        <v>1740409.92</v>
      </c>
      <c r="BQ151" s="218">
        <v>1757647.81</v>
      </c>
      <c r="BR151" s="218">
        <v>1754803.77</v>
      </c>
      <c r="BS151" s="218">
        <v>1735554.82</v>
      </c>
      <c r="BT151" s="218">
        <v>1765169.22</v>
      </c>
      <c r="BU151" s="218">
        <v>1775540.1</v>
      </c>
      <c r="BV151" s="218">
        <v>1784118.38</v>
      </c>
      <c r="BW151" s="218">
        <v>2356288.34</v>
      </c>
      <c r="BX151" s="165">
        <v>-19984039.440000001</v>
      </c>
      <c r="BZ151" s="154" t="s">
        <v>24767</v>
      </c>
      <c r="CA151" s="218">
        <v>1590433.12</v>
      </c>
      <c r="CB151" s="218">
        <v>1698673.76</v>
      </c>
      <c r="CC151" s="218">
        <v>1944376.28</v>
      </c>
      <c r="CD151" s="218">
        <v>1603470.91</v>
      </c>
      <c r="CE151" s="218">
        <v>1655800.7</v>
      </c>
      <c r="CF151" s="218">
        <v>1688363.47</v>
      </c>
      <c r="CG151" s="218">
        <v>1678552.22</v>
      </c>
      <c r="CH151" s="218">
        <v>2022987.82</v>
      </c>
      <c r="CI151" s="218">
        <v>1809254.34</v>
      </c>
      <c r="CJ151" s="218">
        <v>1919632.59</v>
      </c>
      <c r="CK151" s="218">
        <v>1873668.92</v>
      </c>
      <c r="CL151" s="218">
        <v>2580269.44</v>
      </c>
      <c r="CM151" s="218">
        <v>0</v>
      </c>
      <c r="CN151" s="165">
        <v>-22065483.57</v>
      </c>
      <c r="CP151" s="152" t="s">
        <v>24859</v>
      </c>
      <c r="CQ151" s="219">
        <v>0</v>
      </c>
      <c r="CR151" s="219">
        <v>0</v>
      </c>
      <c r="CS151" s="219">
        <v>0</v>
      </c>
      <c r="CT151" s="219">
        <v>0</v>
      </c>
      <c r="CU151" s="219">
        <v>0</v>
      </c>
      <c r="CV151" s="219">
        <v>0</v>
      </c>
      <c r="CW151" s="219">
        <v>0</v>
      </c>
      <c r="CX151" s="219">
        <v>0</v>
      </c>
      <c r="CY151" s="219">
        <v>0</v>
      </c>
      <c r="CZ151" s="219">
        <v>217.74</v>
      </c>
      <c r="DA151" s="219">
        <v>480</v>
      </c>
      <c r="DB151" s="219">
        <v>11921.61</v>
      </c>
      <c r="DC151" s="219">
        <v>0</v>
      </c>
      <c r="DD151" s="166">
        <v>-12619.35</v>
      </c>
      <c r="DF151" s="152" t="s">
        <v>24837</v>
      </c>
      <c r="DG151" s="219">
        <v>0</v>
      </c>
      <c r="DH151" s="219">
        <v>0</v>
      </c>
      <c r="DI151" s="219">
        <v>0</v>
      </c>
      <c r="DJ151" s="219">
        <v>0</v>
      </c>
      <c r="DK151" s="219">
        <v>0</v>
      </c>
      <c r="DL151" s="219">
        <v>0</v>
      </c>
      <c r="DM151" s="219">
        <v>0</v>
      </c>
      <c r="DN151" s="219">
        <v>65852</v>
      </c>
      <c r="DO151" s="219">
        <v>0</v>
      </c>
      <c r="DP151" s="219">
        <v>0</v>
      </c>
      <c r="DQ151" s="219">
        <v>0</v>
      </c>
      <c r="DR151" s="219">
        <v>0</v>
      </c>
      <c r="DS151" s="164">
        <f t="shared" si="2"/>
        <v>65852</v>
      </c>
    </row>
    <row r="152" spans="1:123" ht="20.399999999999999">
      <c r="A152" s="154" t="s">
        <v>24773</v>
      </c>
      <c r="B152" s="165">
        <v>155951.44</v>
      </c>
      <c r="C152" s="165">
        <v>127942.3</v>
      </c>
      <c r="D152" s="165">
        <v>165077.49</v>
      </c>
      <c r="E152" s="165">
        <v>157447.53</v>
      </c>
      <c r="F152" s="165">
        <v>157628.12</v>
      </c>
      <c r="BK152" s="152" t="s">
        <v>24843</v>
      </c>
      <c r="BL152" s="219">
        <v>0</v>
      </c>
      <c r="BM152" s="219">
        <v>1718712.21</v>
      </c>
      <c r="BN152" s="219">
        <v>1718712.21</v>
      </c>
      <c r="BO152" s="219">
        <v>1759928.69</v>
      </c>
      <c r="BP152" s="219">
        <v>1718712.21</v>
      </c>
      <c r="BQ152" s="219">
        <v>1718712.21</v>
      </c>
      <c r="BR152" s="219">
        <v>1718712.21</v>
      </c>
      <c r="BS152" s="219">
        <v>1718712.21</v>
      </c>
      <c r="BT152" s="219">
        <v>1718712.21</v>
      </c>
      <c r="BU152" s="219">
        <v>1718712.21</v>
      </c>
      <c r="BV152" s="219">
        <v>1718712.21</v>
      </c>
      <c r="BW152" s="219">
        <v>1718712.21</v>
      </c>
      <c r="BX152" s="166">
        <v>-18947050.789999999</v>
      </c>
      <c r="BZ152" s="152" t="s">
        <v>24759</v>
      </c>
      <c r="CA152" s="219">
        <v>12490.03</v>
      </c>
      <c r="CB152" s="219">
        <v>188035.96</v>
      </c>
      <c r="CC152" s="219">
        <v>352200.08</v>
      </c>
      <c r="CD152" s="219">
        <v>263748.82</v>
      </c>
      <c r="CE152" s="219">
        <v>282296.37</v>
      </c>
      <c r="CF152" s="219">
        <v>285255.77</v>
      </c>
      <c r="CG152" s="219">
        <v>240203.16</v>
      </c>
      <c r="CH152" s="219">
        <v>446169.34</v>
      </c>
      <c r="CI152" s="219">
        <v>308978.82</v>
      </c>
      <c r="CJ152" s="219">
        <v>277225.74</v>
      </c>
      <c r="CK152" s="219">
        <v>359949.78</v>
      </c>
      <c r="CL152" s="219">
        <v>705967.69</v>
      </c>
      <c r="CM152" s="219">
        <v>0</v>
      </c>
      <c r="CN152" s="166">
        <v>-3722521.56</v>
      </c>
      <c r="CP152" s="154" t="s">
        <v>24743</v>
      </c>
      <c r="CQ152" s="218">
        <v>156823.17000000001</v>
      </c>
      <c r="CR152" s="218">
        <v>200624.22</v>
      </c>
      <c r="CS152" s="218">
        <v>202069.35</v>
      </c>
      <c r="CT152" s="218">
        <v>206219.4</v>
      </c>
      <c r="CU152" s="218">
        <v>199770.78</v>
      </c>
      <c r="CV152" s="218">
        <v>181361.93</v>
      </c>
      <c r="CW152" s="218">
        <v>263118.18</v>
      </c>
      <c r="CX152" s="218">
        <v>232842.82</v>
      </c>
      <c r="CY152" s="218">
        <v>250627.86</v>
      </c>
      <c r="CZ152" s="218">
        <v>219302.64</v>
      </c>
      <c r="DA152" s="218">
        <v>289363.03999999998</v>
      </c>
      <c r="DB152" s="218">
        <v>387287.98</v>
      </c>
      <c r="DC152" s="218">
        <v>0</v>
      </c>
      <c r="DD152" s="165">
        <v>-2789411.37</v>
      </c>
      <c r="DF152" s="152" t="s">
        <v>24842</v>
      </c>
      <c r="DG152" s="219">
        <v>0</v>
      </c>
      <c r="DH152" s="219">
        <v>0</v>
      </c>
      <c r="DI152" s="219">
        <v>0</v>
      </c>
      <c r="DJ152" s="219">
        <v>0</v>
      </c>
      <c r="DK152" s="219">
        <v>0</v>
      </c>
      <c r="DL152" s="219">
        <v>0</v>
      </c>
      <c r="DM152" s="219">
        <v>0</v>
      </c>
      <c r="DN152" s="219">
        <v>0</v>
      </c>
      <c r="DO152" s="219">
        <v>0</v>
      </c>
      <c r="DP152" s="219">
        <v>0</v>
      </c>
      <c r="DQ152" s="219">
        <v>0</v>
      </c>
      <c r="DR152" s="219">
        <v>1885483</v>
      </c>
      <c r="DS152" s="164">
        <f t="shared" si="2"/>
        <v>1885483</v>
      </c>
    </row>
    <row r="153" spans="1:123" ht="20.399999999999999">
      <c r="A153" s="152" t="s">
        <v>24774</v>
      </c>
      <c r="B153" s="166">
        <v>155951.44</v>
      </c>
      <c r="C153" s="166">
        <v>127942.3</v>
      </c>
      <c r="D153" s="166">
        <v>165077.49</v>
      </c>
      <c r="E153" s="166">
        <v>157447.53</v>
      </c>
      <c r="F153" s="166">
        <v>157628.12</v>
      </c>
      <c r="BK153" s="152" t="s">
        <v>24848</v>
      </c>
      <c r="BL153" s="219">
        <v>105690</v>
      </c>
      <c r="BM153" s="219">
        <v>0</v>
      </c>
      <c r="BN153" s="219">
        <v>0</v>
      </c>
      <c r="BO153" s="219">
        <v>-105690</v>
      </c>
      <c r="BP153" s="219">
        <v>0</v>
      </c>
      <c r="BQ153" s="219">
        <v>0</v>
      </c>
      <c r="BR153" s="219">
        <v>0</v>
      </c>
      <c r="BS153" s="219">
        <v>0</v>
      </c>
      <c r="BT153" s="219">
        <v>0</v>
      </c>
      <c r="BU153" s="219">
        <v>0</v>
      </c>
      <c r="BV153" s="219">
        <v>0</v>
      </c>
      <c r="BW153" s="219">
        <v>0</v>
      </c>
      <c r="BX153" s="166">
        <v>0</v>
      </c>
      <c r="BZ153" s="152" t="s">
        <v>24731</v>
      </c>
      <c r="CA153" s="219">
        <v>1577943.09</v>
      </c>
      <c r="CB153" s="219">
        <v>1510637.8</v>
      </c>
      <c r="CC153" s="219">
        <v>1592176.2</v>
      </c>
      <c r="CD153" s="219">
        <v>1339722.0900000001</v>
      </c>
      <c r="CE153" s="219">
        <v>1373504.33</v>
      </c>
      <c r="CF153" s="219">
        <v>1403107.7</v>
      </c>
      <c r="CG153" s="219">
        <v>1438349.06</v>
      </c>
      <c r="CH153" s="219">
        <v>1576818.48</v>
      </c>
      <c r="CI153" s="219">
        <v>1500275.52</v>
      </c>
      <c r="CJ153" s="219">
        <v>1642406.85</v>
      </c>
      <c r="CK153" s="219">
        <v>1513719.14</v>
      </c>
      <c r="CL153" s="219">
        <v>1874301.75</v>
      </c>
      <c r="CM153" s="219">
        <v>0</v>
      </c>
      <c r="CN153" s="166">
        <v>-18342962.010000002</v>
      </c>
      <c r="CP153" s="152" t="s">
        <v>24860</v>
      </c>
      <c r="CQ153" s="219">
        <v>0</v>
      </c>
      <c r="CR153" s="219">
        <v>0</v>
      </c>
      <c r="CS153" s="219">
        <v>4995</v>
      </c>
      <c r="CT153" s="219">
        <v>0</v>
      </c>
      <c r="CU153" s="219">
        <v>0</v>
      </c>
      <c r="CV153" s="219">
        <v>0</v>
      </c>
      <c r="CW153" s="219">
        <v>0</v>
      </c>
      <c r="CX153" s="219">
        <v>0</v>
      </c>
      <c r="CY153" s="219">
        <v>0</v>
      </c>
      <c r="CZ153" s="219">
        <v>0</v>
      </c>
      <c r="DA153" s="219">
        <v>0</v>
      </c>
      <c r="DB153" s="219">
        <v>0</v>
      </c>
      <c r="DC153" s="219">
        <v>0</v>
      </c>
      <c r="DD153" s="166">
        <v>-4995</v>
      </c>
      <c r="DF153" s="152" t="s">
        <v>24861</v>
      </c>
      <c r="DG153" s="219">
        <v>0</v>
      </c>
      <c r="DH153" s="219">
        <v>323096.28000000003</v>
      </c>
      <c r="DI153" s="219">
        <v>287728.53999999998</v>
      </c>
      <c r="DJ153" s="219">
        <v>600803.49</v>
      </c>
      <c r="DK153" s="219">
        <v>895395.8</v>
      </c>
      <c r="DL153" s="219">
        <v>617673.14</v>
      </c>
      <c r="DM153" s="219">
        <v>738259.49</v>
      </c>
      <c r="DN153" s="219">
        <v>192784.86</v>
      </c>
      <c r="DO153" s="219">
        <v>556378.52</v>
      </c>
      <c r="DP153" s="219">
        <v>806391.96</v>
      </c>
      <c r="DQ153" s="219">
        <v>123272.92</v>
      </c>
      <c r="DR153" s="219">
        <v>972612.08</v>
      </c>
      <c r="DS153" s="164">
        <f t="shared" si="2"/>
        <v>6114397.0800000001</v>
      </c>
    </row>
    <row r="154" spans="1:123" ht="20.399999999999999">
      <c r="A154" s="154" t="s">
        <v>24757</v>
      </c>
      <c r="B154" s="165">
        <v>271893.69</v>
      </c>
      <c r="C154" s="165">
        <v>387292.44</v>
      </c>
      <c r="D154" s="165">
        <v>388469.4</v>
      </c>
      <c r="E154" s="165">
        <v>384542.85</v>
      </c>
      <c r="F154" s="165">
        <v>388278.36</v>
      </c>
      <c r="BK154" s="152" t="s">
        <v>24844</v>
      </c>
      <c r="BL154" s="219">
        <v>0</v>
      </c>
      <c r="BM154" s="219">
        <v>0</v>
      </c>
      <c r="BN154" s="219">
        <v>0</v>
      </c>
      <c r="BO154" s="219">
        <v>54230</v>
      </c>
      <c r="BP154" s="219">
        <v>0</v>
      </c>
      <c r="BQ154" s="219">
        <v>4826.1000000000004</v>
      </c>
      <c r="BR154" s="219">
        <v>0</v>
      </c>
      <c r="BS154" s="219">
        <v>0</v>
      </c>
      <c r="BT154" s="219">
        <v>999.6</v>
      </c>
      <c r="BU154" s="219">
        <v>9160.3799999999992</v>
      </c>
      <c r="BV154" s="219">
        <v>10592.28</v>
      </c>
      <c r="BW154" s="219">
        <v>-561.6</v>
      </c>
      <c r="BX154" s="166">
        <v>-79246.759999999995</v>
      </c>
      <c r="BZ154" s="153" t="s">
        <v>24850</v>
      </c>
      <c r="CA154" s="217">
        <v>140481.14000000001</v>
      </c>
      <c r="CB154" s="217">
        <v>178460.19</v>
      </c>
      <c r="CC154" s="217">
        <v>215575.8</v>
      </c>
      <c r="CD154" s="217">
        <v>223223.82</v>
      </c>
      <c r="CE154" s="217">
        <v>305892.78999999998</v>
      </c>
      <c r="CF154" s="217">
        <v>275062.19</v>
      </c>
      <c r="CG154" s="217">
        <v>514246.06</v>
      </c>
      <c r="CH154" s="217">
        <v>391195.56</v>
      </c>
      <c r="CI154" s="217">
        <v>527751.32999999996</v>
      </c>
      <c r="CJ154" s="217">
        <v>399154.96</v>
      </c>
      <c r="CK154" s="217">
        <v>501522.68</v>
      </c>
      <c r="CL154" s="217">
        <v>1113135.53</v>
      </c>
      <c r="CM154" s="217">
        <v>0</v>
      </c>
      <c r="CN154" s="164">
        <v>-4785702.05</v>
      </c>
      <c r="CP154" s="152" t="s">
        <v>24744</v>
      </c>
      <c r="CQ154" s="219">
        <v>45107.71</v>
      </c>
      <c r="CR154" s="219">
        <v>82029.27</v>
      </c>
      <c r="CS154" s="219">
        <v>91984.99</v>
      </c>
      <c r="CT154" s="219">
        <v>93259.63</v>
      </c>
      <c r="CU154" s="219">
        <v>65857.52</v>
      </c>
      <c r="CV154" s="219">
        <v>78030.31</v>
      </c>
      <c r="CW154" s="219">
        <v>146816.47</v>
      </c>
      <c r="CX154" s="219">
        <v>134145.42000000001</v>
      </c>
      <c r="CY154" s="219">
        <v>86170.95</v>
      </c>
      <c r="CZ154" s="219">
        <v>116576.64</v>
      </c>
      <c r="DA154" s="219">
        <v>111789.84</v>
      </c>
      <c r="DB154" s="219">
        <v>250949.36</v>
      </c>
      <c r="DC154" s="219">
        <v>0</v>
      </c>
      <c r="DD154" s="166">
        <v>-1302718.1100000001</v>
      </c>
      <c r="DF154" s="153" t="s">
        <v>24824</v>
      </c>
      <c r="DG154" s="217">
        <v>441430.58</v>
      </c>
      <c r="DH154" s="217">
        <v>533033.55000000005</v>
      </c>
      <c r="DI154" s="217">
        <v>562719.4</v>
      </c>
      <c r="DJ154" s="217">
        <v>598683.51</v>
      </c>
      <c r="DK154" s="217">
        <v>621416.37</v>
      </c>
      <c r="DL154" s="217">
        <v>775025.29</v>
      </c>
      <c r="DM154" s="217">
        <v>689791.28</v>
      </c>
      <c r="DN154" s="217">
        <v>652218.65</v>
      </c>
      <c r="DO154" s="217">
        <v>619843.55000000005</v>
      </c>
      <c r="DP154" s="217">
        <v>1091094.5900000001</v>
      </c>
      <c r="DQ154" s="217">
        <v>646814.34</v>
      </c>
      <c r="DR154" s="217">
        <v>1224742.3400000001</v>
      </c>
      <c r="DS154" s="164">
        <f t="shared" si="2"/>
        <v>8456813.4500000011</v>
      </c>
    </row>
    <row r="155" spans="1:123" ht="20.399999999999999">
      <c r="A155" s="152" t="s">
        <v>24731</v>
      </c>
      <c r="B155" s="166">
        <v>244749.61</v>
      </c>
      <c r="C155" s="166">
        <v>263096.34000000003</v>
      </c>
      <c r="D155" s="166">
        <v>235392.2</v>
      </c>
      <c r="E155" s="166">
        <v>246522.11</v>
      </c>
      <c r="F155" s="166">
        <v>253620.34</v>
      </c>
      <c r="BK155" s="152" t="s">
        <v>24852</v>
      </c>
      <c r="BL155" s="219">
        <v>0</v>
      </c>
      <c r="BM155" s="219">
        <v>0</v>
      </c>
      <c r="BN155" s="219">
        <v>0</v>
      </c>
      <c r="BO155" s="219">
        <v>0</v>
      </c>
      <c r="BP155" s="219">
        <v>0</v>
      </c>
      <c r="BQ155" s="219">
        <v>0</v>
      </c>
      <c r="BR155" s="219">
        <v>0</v>
      </c>
      <c r="BS155" s="219">
        <v>0</v>
      </c>
      <c r="BT155" s="219">
        <v>0</v>
      </c>
      <c r="BU155" s="219">
        <v>0</v>
      </c>
      <c r="BV155" s="219">
        <v>0</v>
      </c>
      <c r="BW155" s="219">
        <v>568615.52</v>
      </c>
      <c r="BX155" s="166">
        <v>-568615.52</v>
      </c>
      <c r="BZ155" s="154" t="s">
        <v>24728</v>
      </c>
      <c r="CA155" s="218">
        <v>0</v>
      </c>
      <c r="CB155" s="218">
        <v>0</v>
      </c>
      <c r="CC155" s="218">
        <v>0</v>
      </c>
      <c r="CD155" s="218">
        <v>0</v>
      </c>
      <c r="CE155" s="218">
        <v>465.71</v>
      </c>
      <c r="CF155" s="218">
        <v>5302.8</v>
      </c>
      <c r="CG155" s="218">
        <v>3294.96</v>
      </c>
      <c r="CH155" s="218">
        <v>0</v>
      </c>
      <c r="CI155" s="218">
        <v>7509.43</v>
      </c>
      <c r="CJ155" s="218">
        <v>4226.2700000000004</v>
      </c>
      <c r="CK155" s="218">
        <v>7230.03</v>
      </c>
      <c r="CL155" s="218">
        <v>330.52</v>
      </c>
      <c r="CM155" s="218">
        <v>0</v>
      </c>
      <c r="CN155" s="165">
        <v>-28359.72</v>
      </c>
      <c r="CP155" s="152" t="s">
        <v>24731</v>
      </c>
      <c r="CQ155" s="219">
        <v>111715.46</v>
      </c>
      <c r="CR155" s="219">
        <v>111874.95</v>
      </c>
      <c r="CS155" s="219">
        <v>92801.36</v>
      </c>
      <c r="CT155" s="219">
        <v>112959.77</v>
      </c>
      <c r="CU155" s="219">
        <v>133913.26</v>
      </c>
      <c r="CV155" s="219">
        <v>103331.62</v>
      </c>
      <c r="CW155" s="219">
        <v>116301.71</v>
      </c>
      <c r="CX155" s="219">
        <v>98697.4</v>
      </c>
      <c r="CY155" s="219">
        <v>164456.91</v>
      </c>
      <c r="CZ155" s="219">
        <v>101127.6</v>
      </c>
      <c r="DA155" s="219">
        <v>171569.54</v>
      </c>
      <c r="DB155" s="219">
        <v>130521.74</v>
      </c>
      <c r="DC155" s="219">
        <v>0</v>
      </c>
      <c r="DD155" s="166">
        <v>-1449271.32</v>
      </c>
      <c r="DF155" s="154" t="s">
        <v>24776</v>
      </c>
      <c r="DG155" s="218">
        <v>0</v>
      </c>
      <c r="DH155" s="218">
        <v>0</v>
      </c>
      <c r="DI155" s="218">
        <v>0</v>
      </c>
      <c r="DJ155" s="218">
        <v>0</v>
      </c>
      <c r="DK155" s="218">
        <v>0</v>
      </c>
      <c r="DL155" s="218">
        <v>0</v>
      </c>
      <c r="DM155" s="218">
        <v>0</v>
      </c>
      <c r="DN155" s="218">
        <v>0</v>
      </c>
      <c r="DO155" s="218">
        <v>0</v>
      </c>
      <c r="DP155" s="218">
        <v>0</v>
      </c>
      <c r="DQ155" s="218">
        <v>26080</v>
      </c>
      <c r="DR155" s="218">
        <v>0</v>
      </c>
      <c r="DS155" s="164">
        <f t="shared" si="2"/>
        <v>26080</v>
      </c>
    </row>
    <row r="156" spans="1:123" ht="20.399999999999999">
      <c r="A156" s="152" t="s">
        <v>24862</v>
      </c>
      <c r="B156" s="166">
        <v>27144.080000000002</v>
      </c>
      <c r="C156" s="166">
        <v>124196.1</v>
      </c>
      <c r="D156" s="166">
        <v>153077.20000000001</v>
      </c>
      <c r="E156" s="166">
        <v>138020.74</v>
      </c>
      <c r="F156" s="166">
        <v>134658.01999999999</v>
      </c>
      <c r="BK156" s="152" t="s">
        <v>24801</v>
      </c>
      <c r="BL156" s="219">
        <v>3360</v>
      </c>
      <c r="BM156" s="219">
        <v>25604.37</v>
      </c>
      <c r="BN156" s="219">
        <v>16159.77</v>
      </c>
      <c r="BO156" s="219">
        <v>17799.830000000002</v>
      </c>
      <c r="BP156" s="219">
        <v>21697.71</v>
      </c>
      <c r="BQ156" s="219">
        <v>34109.5</v>
      </c>
      <c r="BR156" s="219">
        <v>36091.56</v>
      </c>
      <c r="BS156" s="219">
        <v>16842.61</v>
      </c>
      <c r="BT156" s="219">
        <v>45457.41</v>
      </c>
      <c r="BU156" s="219">
        <v>47667.51</v>
      </c>
      <c r="BV156" s="219">
        <v>54813.89</v>
      </c>
      <c r="BW156" s="219">
        <v>69522.210000000006</v>
      </c>
      <c r="BX156" s="166">
        <v>-389126.37</v>
      </c>
      <c r="BZ156" s="152" t="s">
        <v>24733</v>
      </c>
      <c r="CA156" s="219">
        <v>0</v>
      </c>
      <c r="CB156" s="219">
        <v>0</v>
      </c>
      <c r="CC156" s="219">
        <v>0</v>
      </c>
      <c r="CD156" s="219">
        <v>0</v>
      </c>
      <c r="CE156" s="219">
        <v>465.71</v>
      </c>
      <c r="CF156" s="219">
        <v>5302.8</v>
      </c>
      <c r="CG156" s="219">
        <v>3294.96</v>
      </c>
      <c r="CH156" s="219">
        <v>0</v>
      </c>
      <c r="CI156" s="219">
        <v>7509.43</v>
      </c>
      <c r="CJ156" s="219">
        <v>4226.2700000000004</v>
      </c>
      <c r="CK156" s="219">
        <v>7230.03</v>
      </c>
      <c r="CL156" s="219">
        <v>330.52</v>
      </c>
      <c r="CM156" s="219">
        <v>0</v>
      </c>
      <c r="CN156" s="166">
        <v>-28359.72</v>
      </c>
      <c r="CP156" s="152" t="s">
        <v>24838</v>
      </c>
      <c r="CQ156" s="219">
        <v>0</v>
      </c>
      <c r="CR156" s="219">
        <v>6720</v>
      </c>
      <c r="CS156" s="219">
        <v>12288</v>
      </c>
      <c r="CT156" s="219">
        <v>0</v>
      </c>
      <c r="CU156" s="219">
        <v>0</v>
      </c>
      <c r="CV156" s="219">
        <v>0</v>
      </c>
      <c r="CW156" s="219">
        <v>0</v>
      </c>
      <c r="CX156" s="219">
        <v>0</v>
      </c>
      <c r="CY156" s="219">
        <v>0</v>
      </c>
      <c r="CZ156" s="219">
        <v>1598.4</v>
      </c>
      <c r="DA156" s="219">
        <v>6003.66</v>
      </c>
      <c r="DB156" s="219">
        <v>5816.88</v>
      </c>
      <c r="DC156" s="219">
        <v>0</v>
      </c>
      <c r="DD156" s="166">
        <v>-32426.94</v>
      </c>
      <c r="DF156" s="152" t="s">
        <v>24744</v>
      </c>
      <c r="DG156" s="219">
        <v>0</v>
      </c>
      <c r="DH156" s="219">
        <v>0</v>
      </c>
      <c r="DI156" s="219">
        <v>0</v>
      </c>
      <c r="DJ156" s="219">
        <v>0</v>
      </c>
      <c r="DK156" s="219">
        <v>0</v>
      </c>
      <c r="DL156" s="219">
        <v>0</v>
      </c>
      <c r="DM156" s="219">
        <v>0</v>
      </c>
      <c r="DN156" s="219">
        <v>0</v>
      </c>
      <c r="DO156" s="219">
        <v>0</v>
      </c>
      <c r="DP156" s="219">
        <v>0</v>
      </c>
      <c r="DQ156" s="219">
        <v>26080</v>
      </c>
      <c r="DR156" s="219">
        <v>0</v>
      </c>
      <c r="DS156" s="164">
        <f t="shared" si="2"/>
        <v>26080</v>
      </c>
    </row>
    <row r="157" spans="1:123" ht="20.399999999999999">
      <c r="A157" s="153" t="s">
        <v>24863</v>
      </c>
      <c r="B157" s="164">
        <v>3497227.99</v>
      </c>
      <c r="C157" s="164">
        <v>4269477.1500000004</v>
      </c>
      <c r="D157" s="164">
        <v>4813369.95</v>
      </c>
      <c r="E157" s="164">
        <v>4402827.9800000004</v>
      </c>
      <c r="F157" s="164">
        <v>6289806.8799999999</v>
      </c>
      <c r="BK157" s="154" t="s">
        <v>24767</v>
      </c>
      <c r="BL157" s="218">
        <v>1645355.58</v>
      </c>
      <c r="BM157" s="218">
        <v>1856753.16</v>
      </c>
      <c r="BN157" s="218">
        <v>2035494.39</v>
      </c>
      <c r="BO157" s="218">
        <v>2800583.53</v>
      </c>
      <c r="BP157" s="218">
        <v>2190319.92</v>
      </c>
      <c r="BQ157" s="218">
        <v>2392346.3199999998</v>
      </c>
      <c r="BR157" s="218">
        <v>2316038.14</v>
      </c>
      <c r="BS157" s="218">
        <v>2453756.46</v>
      </c>
      <c r="BT157" s="218">
        <v>2304179.3199999998</v>
      </c>
      <c r="BU157" s="218">
        <v>2204832.84</v>
      </c>
      <c r="BV157" s="218">
        <v>3465336.06</v>
      </c>
      <c r="BW157" s="218">
        <v>3036088.22</v>
      </c>
      <c r="BX157" s="165">
        <v>-28701083.940000001</v>
      </c>
      <c r="BZ157" s="154" t="s">
        <v>24857</v>
      </c>
      <c r="CA157" s="218">
        <v>0</v>
      </c>
      <c r="CB157" s="218">
        <v>0</v>
      </c>
      <c r="CC157" s="218">
        <v>0</v>
      </c>
      <c r="CD157" s="218">
        <v>0</v>
      </c>
      <c r="CE157" s="218">
        <v>108.1</v>
      </c>
      <c r="CF157" s="218">
        <v>5232</v>
      </c>
      <c r="CG157" s="218">
        <v>117.66</v>
      </c>
      <c r="CH157" s="218">
        <v>0</v>
      </c>
      <c r="CI157" s="218">
        <v>124.61</v>
      </c>
      <c r="CJ157" s="218">
        <v>4694.57</v>
      </c>
      <c r="CK157" s="218">
        <v>9131.06</v>
      </c>
      <c r="CL157" s="218">
        <v>0</v>
      </c>
      <c r="CM157" s="218">
        <v>0</v>
      </c>
      <c r="CN157" s="165">
        <v>-19408</v>
      </c>
      <c r="CP157" s="154" t="s">
        <v>24864</v>
      </c>
      <c r="CQ157" s="218">
        <v>0</v>
      </c>
      <c r="CR157" s="218">
        <v>0</v>
      </c>
      <c r="CS157" s="218">
        <v>0</v>
      </c>
      <c r="CT157" s="218">
        <v>0</v>
      </c>
      <c r="CU157" s="218">
        <v>0</v>
      </c>
      <c r="CV157" s="218">
        <v>0</v>
      </c>
      <c r="CW157" s="218">
        <v>0</v>
      </c>
      <c r="CX157" s="218">
        <v>0</v>
      </c>
      <c r="CY157" s="218">
        <v>0</v>
      </c>
      <c r="CZ157" s="218">
        <v>48644.24</v>
      </c>
      <c r="DA157" s="218">
        <v>46231.8</v>
      </c>
      <c r="DB157" s="218">
        <v>48256.800000000003</v>
      </c>
      <c r="DC157" s="218">
        <v>0</v>
      </c>
      <c r="DD157" s="165">
        <v>-143132.84</v>
      </c>
      <c r="DF157" s="154" t="s">
        <v>24865</v>
      </c>
      <c r="DG157" s="218">
        <v>441430.58</v>
      </c>
      <c r="DH157" s="218">
        <v>533033.55000000005</v>
      </c>
      <c r="DI157" s="218">
        <v>562719.4</v>
      </c>
      <c r="DJ157" s="218">
        <v>598683.51</v>
      </c>
      <c r="DK157" s="218">
        <v>621416.37</v>
      </c>
      <c r="DL157" s="218">
        <v>775025.29</v>
      </c>
      <c r="DM157" s="218">
        <v>689791.28</v>
      </c>
      <c r="DN157" s="218">
        <v>652218.65</v>
      </c>
      <c r="DO157" s="218">
        <v>619843.55000000005</v>
      </c>
      <c r="DP157" s="218">
        <v>1091094.5900000001</v>
      </c>
      <c r="DQ157" s="218">
        <v>620734.34</v>
      </c>
      <c r="DR157" s="218">
        <v>1224742.3400000001</v>
      </c>
      <c r="DS157" s="164">
        <f t="shared" si="2"/>
        <v>8430733.4500000011</v>
      </c>
    </row>
    <row r="158" spans="1:123">
      <c r="A158" s="154" t="s">
        <v>24773</v>
      </c>
      <c r="B158" s="165">
        <v>0</v>
      </c>
      <c r="C158" s="165">
        <v>0</v>
      </c>
      <c r="D158" s="165">
        <v>83752.98</v>
      </c>
      <c r="E158" s="165">
        <v>73196.490000000005</v>
      </c>
      <c r="F158" s="165">
        <v>52316.49</v>
      </c>
      <c r="BK158" s="152" t="s">
        <v>24759</v>
      </c>
      <c r="BL158" s="219">
        <v>4970.8100000000004</v>
      </c>
      <c r="BM158" s="219">
        <v>263991.77</v>
      </c>
      <c r="BN158" s="219">
        <v>290303.68</v>
      </c>
      <c r="BO158" s="219">
        <v>300961.43</v>
      </c>
      <c r="BP158" s="219">
        <v>293033.26</v>
      </c>
      <c r="BQ158" s="219">
        <v>420030.11</v>
      </c>
      <c r="BR158" s="219">
        <v>347085.61</v>
      </c>
      <c r="BS158" s="219">
        <v>584260.79</v>
      </c>
      <c r="BT158" s="219">
        <v>368597.43</v>
      </c>
      <c r="BU158" s="219">
        <v>192631.44</v>
      </c>
      <c r="BV158" s="219">
        <v>1556479.44</v>
      </c>
      <c r="BW158" s="219">
        <v>521943.96</v>
      </c>
      <c r="BX158" s="166">
        <v>-5144289.7300000004</v>
      </c>
      <c r="BZ158" s="152" t="s">
        <v>24859</v>
      </c>
      <c r="CA158" s="219">
        <v>0</v>
      </c>
      <c r="CB158" s="219">
        <v>0</v>
      </c>
      <c r="CC158" s="219">
        <v>0</v>
      </c>
      <c r="CD158" s="219">
        <v>0</v>
      </c>
      <c r="CE158" s="219">
        <v>108.1</v>
      </c>
      <c r="CF158" s="219">
        <v>5232</v>
      </c>
      <c r="CG158" s="219">
        <v>117.66</v>
      </c>
      <c r="CH158" s="219">
        <v>0</v>
      </c>
      <c r="CI158" s="219">
        <v>124.61</v>
      </c>
      <c r="CJ158" s="219">
        <v>4694.57</v>
      </c>
      <c r="CK158" s="219">
        <v>9131.06</v>
      </c>
      <c r="CL158" s="219">
        <v>0</v>
      </c>
      <c r="CM158" s="219">
        <v>0</v>
      </c>
      <c r="CN158" s="166">
        <v>-19408</v>
      </c>
      <c r="CP158" s="152" t="s">
        <v>24866</v>
      </c>
      <c r="CQ158" s="219">
        <v>0</v>
      </c>
      <c r="CR158" s="219">
        <v>0</v>
      </c>
      <c r="CS158" s="219">
        <v>0</v>
      </c>
      <c r="CT158" s="219">
        <v>0</v>
      </c>
      <c r="CU158" s="219">
        <v>0</v>
      </c>
      <c r="CV158" s="219">
        <v>0</v>
      </c>
      <c r="CW158" s="219">
        <v>0</v>
      </c>
      <c r="CX158" s="219">
        <v>0</v>
      </c>
      <c r="CY158" s="219">
        <v>0</v>
      </c>
      <c r="CZ158" s="219">
        <v>48644.24</v>
      </c>
      <c r="DA158" s="219">
        <v>46231.8</v>
      </c>
      <c r="DB158" s="219">
        <v>48256.800000000003</v>
      </c>
      <c r="DC158" s="219">
        <v>0</v>
      </c>
      <c r="DD158" s="166">
        <v>-143132.84</v>
      </c>
      <c r="DF158" s="152" t="s">
        <v>24759</v>
      </c>
      <c r="DG158" s="219">
        <v>39742.720000000001</v>
      </c>
      <c r="DH158" s="219">
        <v>80725.539999999994</v>
      </c>
      <c r="DI158" s="219">
        <v>88348.19</v>
      </c>
      <c r="DJ158" s="219">
        <v>78166.62</v>
      </c>
      <c r="DK158" s="219">
        <v>156886.69</v>
      </c>
      <c r="DL158" s="219">
        <v>64006.48</v>
      </c>
      <c r="DM158" s="219">
        <v>97800.56</v>
      </c>
      <c r="DN158" s="219">
        <v>81391.13</v>
      </c>
      <c r="DO158" s="219">
        <v>77536.28</v>
      </c>
      <c r="DP158" s="219">
        <v>612318.06000000006</v>
      </c>
      <c r="DQ158" s="219">
        <v>119513.47</v>
      </c>
      <c r="DR158" s="219">
        <v>105626.57</v>
      </c>
      <c r="DS158" s="164">
        <f t="shared" si="2"/>
        <v>1602062.31</v>
      </c>
    </row>
    <row r="159" spans="1:123" ht="20.399999999999999">
      <c r="A159" s="152" t="s">
        <v>24759</v>
      </c>
      <c r="B159" s="166">
        <v>0</v>
      </c>
      <c r="C159" s="166">
        <v>0</v>
      </c>
      <c r="D159" s="166">
        <v>83752.98</v>
      </c>
      <c r="E159" s="166">
        <v>73196.490000000005</v>
      </c>
      <c r="F159" s="166">
        <v>52316.49</v>
      </c>
      <c r="BK159" s="152" t="s">
        <v>24731</v>
      </c>
      <c r="BL159" s="219">
        <v>1640384.77</v>
      </c>
      <c r="BM159" s="219">
        <v>1592761.39</v>
      </c>
      <c r="BN159" s="219">
        <v>1745190.71</v>
      </c>
      <c r="BO159" s="219">
        <v>2499622.1</v>
      </c>
      <c r="BP159" s="219">
        <v>1897286.66</v>
      </c>
      <c r="BQ159" s="219">
        <v>1972316.21</v>
      </c>
      <c r="BR159" s="219">
        <v>1968952.53</v>
      </c>
      <c r="BS159" s="219">
        <v>1869495.67</v>
      </c>
      <c r="BT159" s="219">
        <v>1935581.89</v>
      </c>
      <c r="BU159" s="219">
        <v>2012201.4</v>
      </c>
      <c r="BV159" s="219">
        <v>1908856.62</v>
      </c>
      <c r="BW159" s="219">
        <v>2514144.2599999998</v>
      </c>
      <c r="BX159" s="166">
        <v>-23556794.210000001</v>
      </c>
      <c r="BZ159" s="154" t="s">
        <v>24743</v>
      </c>
      <c r="CA159" s="218">
        <v>140481.14000000001</v>
      </c>
      <c r="CB159" s="218">
        <v>175724.19</v>
      </c>
      <c r="CC159" s="218">
        <v>180729.98</v>
      </c>
      <c r="CD159" s="218">
        <v>179024.62</v>
      </c>
      <c r="CE159" s="218">
        <v>214266.51</v>
      </c>
      <c r="CF159" s="218">
        <v>211985.39</v>
      </c>
      <c r="CG159" s="218">
        <v>394692.48</v>
      </c>
      <c r="CH159" s="218">
        <v>281125.96000000002</v>
      </c>
      <c r="CI159" s="218">
        <v>389721.39</v>
      </c>
      <c r="CJ159" s="218">
        <v>279871.59000000003</v>
      </c>
      <c r="CK159" s="218">
        <v>312512.5</v>
      </c>
      <c r="CL159" s="218">
        <v>885538.49</v>
      </c>
      <c r="CM159" s="218">
        <v>0</v>
      </c>
      <c r="CN159" s="165">
        <v>-3645674.24</v>
      </c>
      <c r="CP159" s="154" t="s">
        <v>24778</v>
      </c>
      <c r="CQ159" s="218">
        <v>0</v>
      </c>
      <c r="CR159" s="218">
        <v>0</v>
      </c>
      <c r="CS159" s="218">
        <v>0</v>
      </c>
      <c r="CT159" s="218">
        <v>8640</v>
      </c>
      <c r="CU159" s="218">
        <v>700</v>
      </c>
      <c r="CV159" s="218">
        <v>1440</v>
      </c>
      <c r="CW159" s="218">
        <v>47216.46</v>
      </c>
      <c r="CX159" s="218">
        <v>20393.240000000002</v>
      </c>
      <c r="CY159" s="218">
        <v>26556.14</v>
      </c>
      <c r="CZ159" s="218">
        <v>32329.200000000001</v>
      </c>
      <c r="DA159" s="218">
        <v>40932.400000000001</v>
      </c>
      <c r="DB159" s="218">
        <v>77061.820000000007</v>
      </c>
      <c r="DC159" s="218">
        <v>0</v>
      </c>
      <c r="DD159" s="165">
        <v>-255269.26</v>
      </c>
      <c r="DF159" s="152" t="s">
        <v>24731</v>
      </c>
      <c r="DG159" s="219">
        <v>401472.46</v>
      </c>
      <c r="DH159" s="219">
        <v>452308.01</v>
      </c>
      <c r="DI159" s="219">
        <v>473725.01</v>
      </c>
      <c r="DJ159" s="219">
        <v>519115.29</v>
      </c>
      <c r="DK159" s="219">
        <v>463521.68</v>
      </c>
      <c r="DL159" s="219">
        <v>494373.81</v>
      </c>
      <c r="DM159" s="219">
        <v>582524.72</v>
      </c>
      <c r="DN159" s="219">
        <v>485630.52</v>
      </c>
      <c r="DO159" s="219">
        <v>542475.27</v>
      </c>
      <c r="DP159" s="219">
        <v>476024.33</v>
      </c>
      <c r="DQ159" s="219">
        <v>498357.07</v>
      </c>
      <c r="DR159" s="219">
        <v>1119115.77</v>
      </c>
      <c r="DS159" s="164">
        <f t="shared" si="2"/>
        <v>6508643.9400000013</v>
      </c>
    </row>
    <row r="160" spans="1:123" ht="30.6">
      <c r="A160" s="154" t="s">
        <v>24743</v>
      </c>
      <c r="B160" s="165">
        <v>0</v>
      </c>
      <c r="C160" s="165">
        <v>72000</v>
      </c>
      <c r="D160" s="165">
        <v>205050.34</v>
      </c>
      <c r="E160" s="165">
        <v>107205.17</v>
      </c>
      <c r="F160" s="165">
        <v>128085.17</v>
      </c>
      <c r="BK160" s="153" t="s">
        <v>24850</v>
      </c>
      <c r="BL160" s="217">
        <v>145347.14000000001</v>
      </c>
      <c r="BM160" s="217">
        <v>267569.48</v>
      </c>
      <c r="BN160" s="217">
        <v>290934.65999999997</v>
      </c>
      <c r="BO160" s="217">
        <v>271922.46000000002</v>
      </c>
      <c r="BP160" s="217">
        <v>512873.97</v>
      </c>
      <c r="BQ160" s="217">
        <v>388227.38</v>
      </c>
      <c r="BR160" s="217">
        <v>544248.71</v>
      </c>
      <c r="BS160" s="217">
        <v>479832.5</v>
      </c>
      <c r="BT160" s="217">
        <v>353827.19</v>
      </c>
      <c r="BU160" s="217">
        <v>495497.61</v>
      </c>
      <c r="BV160" s="217">
        <v>422516.07</v>
      </c>
      <c r="BW160" s="217">
        <v>834616.31</v>
      </c>
      <c r="BX160" s="164">
        <v>-5007413.4800000004</v>
      </c>
      <c r="BZ160" s="152" t="s">
        <v>24860</v>
      </c>
      <c r="CA160" s="219">
        <v>0</v>
      </c>
      <c r="CB160" s="219">
        <v>0</v>
      </c>
      <c r="CC160" s="219">
        <v>0</v>
      </c>
      <c r="CD160" s="219">
        <v>0</v>
      </c>
      <c r="CE160" s="219">
        <v>0</v>
      </c>
      <c r="CF160" s="219">
        <v>0</v>
      </c>
      <c r="CG160" s="219">
        <v>0</v>
      </c>
      <c r="CH160" s="219">
        <v>0</v>
      </c>
      <c r="CI160" s="219">
        <v>0</v>
      </c>
      <c r="CJ160" s="219">
        <v>51175.19</v>
      </c>
      <c r="CK160" s="219">
        <v>0</v>
      </c>
      <c r="CL160" s="219">
        <v>65234.02</v>
      </c>
      <c r="CM160" s="219">
        <v>0</v>
      </c>
      <c r="CN160" s="166">
        <v>-116409.21</v>
      </c>
      <c r="CP160" s="152" t="s">
        <v>24854</v>
      </c>
      <c r="CQ160" s="219">
        <v>0</v>
      </c>
      <c r="CR160" s="219">
        <v>0</v>
      </c>
      <c r="CS160" s="219">
        <v>0</v>
      </c>
      <c r="CT160" s="219">
        <v>8640</v>
      </c>
      <c r="CU160" s="219">
        <v>700</v>
      </c>
      <c r="CV160" s="219">
        <v>1440</v>
      </c>
      <c r="CW160" s="219">
        <v>47216.46</v>
      </c>
      <c r="CX160" s="219">
        <v>20393.240000000002</v>
      </c>
      <c r="CY160" s="219">
        <v>26556.14</v>
      </c>
      <c r="CZ160" s="219">
        <v>32329.200000000001</v>
      </c>
      <c r="DA160" s="219">
        <v>40932.400000000001</v>
      </c>
      <c r="DB160" s="219">
        <v>77061.820000000007</v>
      </c>
      <c r="DC160" s="219">
        <v>0</v>
      </c>
      <c r="DD160" s="166">
        <v>-255269.26</v>
      </c>
      <c r="DF160" s="152" t="s">
        <v>24867</v>
      </c>
      <c r="DG160" s="219">
        <v>215.4</v>
      </c>
      <c r="DH160" s="219">
        <v>0</v>
      </c>
      <c r="DI160" s="219">
        <v>646.20000000000005</v>
      </c>
      <c r="DJ160" s="219">
        <v>1401.6</v>
      </c>
      <c r="DK160" s="219">
        <v>1008</v>
      </c>
      <c r="DL160" s="219">
        <v>216645</v>
      </c>
      <c r="DM160" s="219">
        <v>9466</v>
      </c>
      <c r="DN160" s="219">
        <v>85197</v>
      </c>
      <c r="DO160" s="219">
        <v>-168</v>
      </c>
      <c r="DP160" s="219">
        <v>2752.2</v>
      </c>
      <c r="DQ160" s="219">
        <v>2863.8</v>
      </c>
      <c r="DR160" s="219">
        <v>0</v>
      </c>
      <c r="DS160" s="164">
        <f t="shared" si="2"/>
        <v>320027.2</v>
      </c>
    </row>
    <row r="161" spans="1:123" ht="20.399999999999999">
      <c r="A161" s="152" t="s">
        <v>24838</v>
      </c>
      <c r="B161" s="166">
        <v>0</v>
      </c>
      <c r="C161" s="166">
        <v>72000</v>
      </c>
      <c r="D161" s="166">
        <v>205050.34</v>
      </c>
      <c r="E161" s="166">
        <v>107205.17</v>
      </c>
      <c r="F161" s="166">
        <v>128085.17</v>
      </c>
      <c r="BK161" s="154" t="s">
        <v>24857</v>
      </c>
      <c r="BL161" s="218">
        <v>0</v>
      </c>
      <c r="BM161" s="218">
        <v>0</v>
      </c>
      <c r="BN161" s="218">
        <v>0</v>
      </c>
      <c r="BO161" s="218">
        <v>0</v>
      </c>
      <c r="BP161" s="218">
        <v>0</v>
      </c>
      <c r="BQ161" s="218">
        <v>0</v>
      </c>
      <c r="BR161" s="218">
        <v>3908.65</v>
      </c>
      <c r="BS161" s="218">
        <v>0</v>
      </c>
      <c r="BT161" s="218">
        <v>0</v>
      </c>
      <c r="BU161" s="218">
        <v>0</v>
      </c>
      <c r="BV161" s="218">
        <v>0</v>
      </c>
      <c r="BW161" s="218">
        <v>8992</v>
      </c>
      <c r="BX161" s="165">
        <v>-12900.65</v>
      </c>
      <c r="BZ161" s="152" t="s">
        <v>24744</v>
      </c>
      <c r="CA161" s="219">
        <v>32738.44</v>
      </c>
      <c r="CB161" s="219">
        <v>72607.929999999993</v>
      </c>
      <c r="CC161" s="219">
        <v>85190.74</v>
      </c>
      <c r="CD161" s="219">
        <v>84745.48</v>
      </c>
      <c r="CE161" s="219">
        <v>120666.89</v>
      </c>
      <c r="CF161" s="219">
        <v>108090.42</v>
      </c>
      <c r="CG161" s="219">
        <v>206957.4</v>
      </c>
      <c r="CH161" s="219">
        <v>154774.66</v>
      </c>
      <c r="CI161" s="219">
        <v>267656.59000000003</v>
      </c>
      <c r="CJ161" s="219">
        <v>127493.29</v>
      </c>
      <c r="CK161" s="219">
        <v>177019.55</v>
      </c>
      <c r="CL161" s="219">
        <v>604928.07999999996</v>
      </c>
      <c r="CM161" s="219">
        <v>0</v>
      </c>
      <c r="CN161" s="166">
        <v>-2042869.47</v>
      </c>
      <c r="CP161" s="154" t="s">
        <v>24868</v>
      </c>
      <c r="CQ161" s="218">
        <v>0</v>
      </c>
      <c r="CR161" s="218">
        <v>0</v>
      </c>
      <c r="CS161" s="218">
        <v>8371.2000000000007</v>
      </c>
      <c r="CT161" s="218">
        <v>0</v>
      </c>
      <c r="CU161" s="218">
        <v>0</v>
      </c>
      <c r="CV161" s="218">
        <v>0</v>
      </c>
      <c r="CW161" s="218">
        <v>407.6</v>
      </c>
      <c r="CX161" s="218">
        <v>14491.2</v>
      </c>
      <c r="CY161" s="218">
        <v>4489.32</v>
      </c>
      <c r="CZ161" s="218">
        <v>17345.7</v>
      </c>
      <c r="DA161" s="218">
        <v>24231.89</v>
      </c>
      <c r="DB161" s="218">
        <v>30024</v>
      </c>
      <c r="DC161" s="218">
        <v>0</v>
      </c>
      <c r="DD161" s="165">
        <v>-99360.91</v>
      </c>
      <c r="DF161" s="153" t="s">
        <v>24830</v>
      </c>
      <c r="DG161" s="217">
        <v>1617735.91</v>
      </c>
      <c r="DH161" s="217">
        <v>1715972</v>
      </c>
      <c r="DI161" s="217">
        <v>1703881.92</v>
      </c>
      <c r="DJ161" s="217">
        <v>1857070.8</v>
      </c>
      <c r="DK161" s="217">
        <v>1682910.83</v>
      </c>
      <c r="DL161" s="217">
        <v>1728197.14</v>
      </c>
      <c r="DM161" s="217">
        <v>11932554.060000001</v>
      </c>
      <c r="DN161" s="217">
        <v>1713981.91</v>
      </c>
      <c r="DO161" s="217">
        <v>3039334.56</v>
      </c>
      <c r="DP161" s="217">
        <v>1770333.96</v>
      </c>
      <c r="DQ161" s="217">
        <v>1442672.84</v>
      </c>
      <c r="DR161" s="217">
        <v>2187174.9700000002</v>
      </c>
      <c r="DS161" s="164">
        <f t="shared" si="2"/>
        <v>32391820.900000002</v>
      </c>
    </row>
    <row r="162" spans="1:123" ht="20.399999999999999">
      <c r="A162" s="168" t="s">
        <v>24778</v>
      </c>
      <c r="B162" s="165">
        <v>0</v>
      </c>
      <c r="C162" s="165">
        <v>718326.63</v>
      </c>
      <c r="D162" s="165">
        <v>978084.44</v>
      </c>
      <c r="E162" s="165">
        <v>90750.82</v>
      </c>
      <c r="F162" s="165">
        <v>1440888.69</v>
      </c>
      <c r="BK162" s="152" t="s">
        <v>24859</v>
      </c>
      <c r="BL162" s="219">
        <v>0</v>
      </c>
      <c r="BM162" s="219">
        <v>0</v>
      </c>
      <c r="BN162" s="219">
        <v>0</v>
      </c>
      <c r="BO162" s="219">
        <v>0</v>
      </c>
      <c r="BP162" s="219">
        <v>0</v>
      </c>
      <c r="BQ162" s="219">
        <v>0</v>
      </c>
      <c r="BR162" s="219">
        <v>3908.65</v>
      </c>
      <c r="BS162" s="219">
        <v>0</v>
      </c>
      <c r="BT162" s="219">
        <v>0</v>
      </c>
      <c r="BU162" s="219">
        <v>0</v>
      </c>
      <c r="BV162" s="219">
        <v>0</v>
      </c>
      <c r="BW162" s="219">
        <v>8992</v>
      </c>
      <c r="BX162" s="166">
        <v>-12900.65</v>
      </c>
      <c r="BZ162" s="152" t="s">
        <v>24731</v>
      </c>
      <c r="CA162" s="219">
        <v>107742.7</v>
      </c>
      <c r="CB162" s="219">
        <v>103116.26</v>
      </c>
      <c r="CC162" s="219">
        <v>95539.24</v>
      </c>
      <c r="CD162" s="219">
        <v>94279.14</v>
      </c>
      <c r="CE162" s="219">
        <v>93599.62</v>
      </c>
      <c r="CF162" s="219">
        <v>103894.97</v>
      </c>
      <c r="CG162" s="219">
        <v>186136.68</v>
      </c>
      <c r="CH162" s="219">
        <v>118359.3</v>
      </c>
      <c r="CI162" s="219">
        <v>121495.92</v>
      </c>
      <c r="CJ162" s="219">
        <v>97552.33</v>
      </c>
      <c r="CK162" s="219">
        <v>130624.06</v>
      </c>
      <c r="CL162" s="219">
        <v>215159.33</v>
      </c>
      <c r="CM162" s="219">
        <v>0</v>
      </c>
      <c r="CN162" s="166">
        <v>-1467499.55</v>
      </c>
      <c r="CP162" s="152" t="s">
        <v>24869</v>
      </c>
      <c r="CQ162" s="219">
        <v>0</v>
      </c>
      <c r="CR162" s="219">
        <v>0</v>
      </c>
      <c r="CS162" s="219">
        <v>8371.2000000000007</v>
      </c>
      <c r="CT162" s="219">
        <v>0</v>
      </c>
      <c r="CU162" s="219">
        <v>0</v>
      </c>
      <c r="CV162" s="219">
        <v>0</v>
      </c>
      <c r="CW162" s="219">
        <v>407.6</v>
      </c>
      <c r="CX162" s="219">
        <v>14491.2</v>
      </c>
      <c r="CY162" s="219">
        <v>4489.32</v>
      </c>
      <c r="CZ162" s="219">
        <v>17345.7</v>
      </c>
      <c r="DA162" s="219">
        <v>24231.89</v>
      </c>
      <c r="DB162" s="219">
        <v>30024</v>
      </c>
      <c r="DC162" s="219">
        <v>0</v>
      </c>
      <c r="DD162" s="166">
        <v>-99360.91</v>
      </c>
      <c r="DF162" s="154" t="s">
        <v>24773</v>
      </c>
      <c r="DG162" s="218">
        <v>799816.03</v>
      </c>
      <c r="DH162" s="218">
        <v>908127.65</v>
      </c>
      <c r="DI162" s="218">
        <v>906527.63</v>
      </c>
      <c r="DJ162" s="218">
        <v>1022954.36</v>
      </c>
      <c r="DK162" s="218">
        <v>936297.46</v>
      </c>
      <c r="DL162" s="218">
        <v>948261.79</v>
      </c>
      <c r="DM162" s="218">
        <v>879672.52</v>
      </c>
      <c r="DN162" s="218">
        <v>917751.17</v>
      </c>
      <c r="DO162" s="218">
        <v>860978.14</v>
      </c>
      <c r="DP162" s="218">
        <v>966643.28</v>
      </c>
      <c r="DQ162" s="218">
        <v>935867.41</v>
      </c>
      <c r="DR162" s="218">
        <v>1131545.5</v>
      </c>
      <c r="DS162" s="164">
        <f t="shared" si="2"/>
        <v>11214442.939999999</v>
      </c>
    </row>
    <row r="163" spans="1:123" ht="20.399999999999999">
      <c r="A163" s="167" t="s">
        <v>24870</v>
      </c>
      <c r="B163" s="166">
        <v>0</v>
      </c>
      <c r="C163" s="166">
        <v>718326.63</v>
      </c>
      <c r="D163" s="166">
        <v>978084.44</v>
      </c>
      <c r="E163" s="166">
        <v>90750.82</v>
      </c>
      <c r="F163" s="166">
        <v>1440888.69</v>
      </c>
      <c r="BK163" s="154" t="s">
        <v>24743</v>
      </c>
      <c r="BL163" s="218">
        <v>145347.14000000001</v>
      </c>
      <c r="BM163" s="218">
        <v>261842.73</v>
      </c>
      <c r="BN163" s="218">
        <v>271734.65999999997</v>
      </c>
      <c r="BO163" s="218">
        <v>253587.46</v>
      </c>
      <c r="BP163" s="218">
        <v>439678.24</v>
      </c>
      <c r="BQ163" s="218">
        <v>306018.18</v>
      </c>
      <c r="BR163" s="218">
        <v>365962.99</v>
      </c>
      <c r="BS163" s="218">
        <v>290897.31</v>
      </c>
      <c r="BT163" s="218">
        <v>296162.12</v>
      </c>
      <c r="BU163" s="218">
        <v>328894.34000000003</v>
      </c>
      <c r="BV163" s="218">
        <v>313475.46999999997</v>
      </c>
      <c r="BW163" s="218">
        <v>457457.08</v>
      </c>
      <c r="BX163" s="165">
        <v>-3731057.72</v>
      </c>
      <c r="BZ163" s="152" t="s">
        <v>24838</v>
      </c>
      <c r="CA163" s="219">
        <v>0</v>
      </c>
      <c r="CB163" s="219">
        <v>0</v>
      </c>
      <c r="CC163" s="219">
        <v>0</v>
      </c>
      <c r="CD163" s="219">
        <v>0</v>
      </c>
      <c r="CE163" s="219">
        <v>0</v>
      </c>
      <c r="CF163" s="219">
        <v>0</v>
      </c>
      <c r="CG163" s="219">
        <v>1598.4</v>
      </c>
      <c r="CH163" s="219">
        <v>7992</v>
      </c>
      <c r="CI163" s="219">
        <v>568.88</v>
      </c>
      <c r="CJ163" s="219">
        <v>3650.78</v>
      </c>
      <c r="CK163" s="219">
        <v>4868.8900000000003</v>
      </c>
      <c r="CL163" s="219">
        <v>217.06</v>
      </c>
      <c r="CM163" s="219">
        <v>0</v>
      </c>
      <c r="CN163" s="166">
        <v>-18896.009999999998</v>
      </c>
      <c r="CP163" s="154" t="s">
        <v>24755</v>
      </c>
      <c r="CQ163" s="218">
        <v>0</v>
      </c>
      <c r="CR163" s="218">
        <v>0</v>
      </c>
      <c r="CS163" s="218">
        <v>0</v>
      </c>
      <c r="CT163" s="218">
        <v>95904</v>
      </c>
      <c r="CU163" s="218">
        <v>0</v>
      </c>
      <c r="CV163" s="218">
        <v>0</v>
      </c>
      <c r="CW163" s="218">
        <v>0</v>
      </c>
      <c r="CX163" s="218">
        <v>0</v>
      </c>
      <c r="CY163" s="218">
        <v>0</v>
      </c>
      <c r="CZ163" s="218">
        <v>0</v>
      </c>
      <c r="DA163" s="218">
        <v>0</v>
      </c>
      <c r="DB163" s="218">
        <v>0</v>
      </c>
      <c r="DC163" s="218">
        <v>0</v>
      </c>
      <c r="DD163" s="165">
        <v>-95904</v>
      </c>
      <c r="DF163" s="152" t="s">
        <v>24774</v>
      </c>
      <c r="DG163" s="219">
        <v>32772.699999999997</v>
      </c>
      <c r="DH163" s="219">
        <v>33050.35</v>
      </c>
      <c r="DI163" s="219">
        <v>28130.67</v>
      </c>
      <c r="DJ163" s="219">
        <v>60325.61</v>
      </c>
      <c r="DK163" s="219">
        <v>31397.71</v>
      </c>
      <c r="DL163" s="219">
        <v>34090.589999999997</v>
      </c>
      <c r="DM163" s="219">
        <v>31624.45</v>
      </c>
      <c r="DN163" s="219">
        <v>40146.21</v>
      </c>
      <c r="DO163" s="219">
        <v>34203.120000000003</v>
      </c>
      <c r="DP163" s="219">
        <v>39140.76</v>
      </c>
      <c r="DQ163" s="219">
        <v>42205.98</v>
      </c>
      <c r="DR163" s="219">
        <v>39654.39</v>
      </c>
      <c r="DS163" s="164">
        <f t="shared" si="2"/>
        <v>446742.54</v>
      </c>
    </row>
    <row r="164" spans="1:123" ht="20.399999999999999">
      <c r="A164" s="168" t="s">
        <v>24799</v>
      </c>
      <c r="B164" s="165">
        <v>3497227.99</v>
      </c>
      <c r="C164" s="165">
        <v>3479150.52</v>
      </c>
      <c r="D164" s="165">
        <v>3546482.19</v>
      </c>
      <c r="E164" s="165">
        <v>4131675.5</v>
      </c>
      <c r="F164" s="165">
        <v>4668516.53</v>
      </c>
      <c r="BK164" s="152" t="s">
        <v>24744</v>
      </c>
      <c r="BL164" s="219">
        <v>29321.73</v>
      </c>
      <c r="BM164" s="219">
        <v>135252.74</v>
      </c>
      <c r="BN164" s="219">
        <v>141947.26</v>
      </c>
      <c r="BO164" s="219">
        <v>124293.84</v>
      </c>
      <c r="BP164" s="219">
        <v>299406.59000000003</v>
      </c>
      <c r="BQ164" s="219">
        <v>181500.13</v>
      </c>
      <c r="BR164" s="219">
        <v>235148.87</v>
      </c>
      <c r="BS164" s="219">
        <v>142196.42000000001</v>
      </c>
      <c r="BT164" s="219">
        <v>159957.51</v>
      </c>
      <c r="BU164" s="219">
        <v>188389.68</v>
      </c>
      <c r="BV164" s="219">
        <v>165073.97</v>
      </c>
      <c r="BW164" s="219">
        <v>254163.98</v>
      </c>
      <c r="BX164" s="166">
        <v>-2056652.72</v>
      </c>
      <c r="BZ164" s="154" t="s">
        <v>24864</v>
      </c>
      <c r="CA164" s="218">
        <v>0</v>
      </c>
      <c r="CB164" s="218">
        <v>0</v>
      </c>
      <c r="CC164" s="218">
        <v>0</v>
      </c>
      <c r="CD164" s="218">
        <v>0</v>
      </c>
      <c r="CE164" s="218">
        <v>0</v>
      </c>
      <c r="CF164" s="218">
        <v>0</v>
      </c>
      <c r="CG164" s="218">
        <v>24901.56</v>
      </c>
      <c r="CH164" s="218">
        <v>25389.599999999999</v>
      </c>
      <c r="CI164" s="218">
        <v>21053.360000000001</v>
      </c>
      <c r="CJ164" s="218">
        <v>0</v>
      </c>
      <c r="CK164" s="218">
        <v>0</v>
      </c>
      <c r="CL164" s="218">
        <v>0</v>
      </c>
      <c r="CM164" s="218">
        <v>0</v>
      </c>
      <c r="CN164" s="165">
        <v>-71344.52</v>
      </c>
      <c r="CP164" s="152" t="s">
        <v>24871</v>
      </c>
      <c r="CQ164" s="219">
        <v>0</v>
      </c>
      <c r="CR164" s="219">
        <v>0</v>
      </c>
      <c r="CS164" s="219">
        <v>0</v>
      </c>
      <c r="CT164" s="219">
        <v>95904</v>
      </c>
      <c r="CU164" s="219">
        <v>0</v>
      </c>
      <c r="CV164" s="219">
        <v>0</v>
      </c>
      <c r="CW164" s="219">
        <v>0</v>
      </c>
      <c r="CX164" s="219">
        <v>0</v>
      </c>
      <c r="CY164" s="219">
        <v>0</v>
      </c>
      <c r="CZ164" s="219">
        <v>0</v>
      </c>
      <c r="DA164" s="219">
        <v>0</v>
      </c>
      <c r="DB164" s="219">
        <v>0</v>
      </c>
      <c r="DC164" s="219">
        <v>0</v>
      </c>
      <c r="DD164" s="166">
        <v>-95904</v>
      </c>
      <c r="DF164" s="152" t="s">
        <v>24775</v>
      </c>
      <c r="DG164" s="219">
        <v>767043.33</v>
      </c>
      <c r="DH164" s="219">
        <v>875077.3</v>
      </c>
      <c r="DI164" s="219">
        <v>878396.96</v>
      </c>
      <c r="DJ164" s="219">
        <v>962628.75</v>
      </c>
      <c r="DK164" s="219">
        <v>904899.75</v>
      </c>
      <c r="DL164" s="219">
        <v>914171.2</v>
      </c>
      <c r="DM164" s="219">
        <v>848048.07</v>
      </c>
      <c r="DN164" s="219">
        <v>877604.96</v>
      </c>
      <c r="DO164" s="219">
        <v>826775.02</v>
      </c>
      <c r="DP164" s="219">
        <v>927502.52</v>
      </c>
      <c r="DQ164" s="219">
        <v>893661.43</v>
      </c>
      <c r="DR164" s="219">
        <v>1091891.1100000001</v>
      </c>
      <c r="DS164" s="164">
        <f t="shared" si="2"/>
        <v>10767700.399999999</v>
      </c>
    </row>
    <row r="165" spans="1:123" ht="20.399999999999999">
      <c r="A165" s="152" t="s">
        <v>24731</v>
      </c>
      <c r="B165" s="166">
        <v>2942128.89</v>
      </c>
      <c r="C165" s="166">
        <v>2713495.72</v>
      </c>
      <c r="D165" s="166">
        <v>2609155.9</v>
      </c>
      <c r="E165" s="166">
        <v>2928113.03</v>
      </c>
      <c r="F165" s="166">
        <v>2692271.68</v>
      </c>
      <c r="BK165" s="152" t="s">
        <v>24731</v>
      </c>
      <c r="BL165" s="219">
        <v>116025.41</v>
      </c>
      <c r="BM165" s="219">
        <v>126589.99</v>
      </c>
      <c r="BN165" s="219">
        <v>129787.4</v>
      </c>
      <c r="BO165" s="219">
        <v>126268.42</v>
      </c>
      <c r="BP165" s="219">
        <v>136305.85</v>
      </c>
      <c r="BQ165" s="219">
        <v>123186.05</v>
      </c>
      <c r="BR165" s="219">
        <v>130382.02</v>
      </c>
      <c r="BS165" s="219">
        <v>144704.89000000001</v>
      </c>
      <c r="BT165" s="219">
        <v>135974.22</v>
      </c>
      <c r="BU165" s="219">
        <v>112769.49</v>
      </c>
      <c r="BV165" s="219">
        <v>143028.70000000001</v>
      </c>
      <c r="BW165" s="219">
        <v>187657</v>
      </c>
      <c r="BX165" s="166">
        <v>-1612679.44</v>
      </c>
      <c r="BZ165" s="152" t="s">
        <v>24866</v>
      </c>
      <c r="CA165" s="219">
        <v>0</v>
      </c>
      <c r="CB165" s="219">
        <v>0</v>
      </c>
      <c r="CC165" s="219">
        <v>0</v>
      </c>
      <c r="CD165" s="219">
        <v>0</v>
      </c>
      <c r="CE165" s="219">
        <v>0</v>
      </c>
      <c r="CF165" s="219">
        <v>0</v>
      </c>
      <c r="CG165" s="219">
        <v>24901.56</v>
      </c>
      <c r="CH165" s="219">
        <v>25389.599999999999</v>
      </c>
      <c r="CI165" s="219">
        <v>21053.360000000001</v>
      </c>
      <c r="CJ165" s="219">
        <v>0</v>
      </c>
      <c r="CK165" s="219">
        <v>0</v>
      </c>
      <c r="CL165" s="219">
        <v>0</v>
      </c>
      <c r="CM165" s="219">
        <v>0</v>
      </c>
      <c r="CN165" s="166">
        <v>-71344.52</v>
      </c>
      <c r="CP165" s="154" t="s">
        <v>24799</v>
      </c>
      <c r="CQ165" s="218">
        <v>0</v>
      </c>
      <c r="CR165" s="218">
        <v>0</v>
      </c>
      <c r="CS165" s="218">
        <v>0</v>
      </c>
      <c r="CT165" s="218">
        <v>0</v>
      </c>
      <c r="CU165" s="218">
        <v>0</v>
      </c>
      <c r="CV165" s="218">
        <v>0</v>
      </c>
      <c r="CW165" s="218">
        <v>0</v>
      </c>
      <c r="CX165" s="218">
        <v>0</v>
      </c>
      <c r="CY165" s="218">
        <v>0</v>
      </c>
      <c r="CZ165" s="218">
        <v>0</v>
      </c>
      <c r="DA165" s="218">
        <v>132.43</v>
      </c>
      <c r="DB165" s="218">
        <v>127.97</v>
      </c>
      <c r="DC165" s="218">
        <v>0</v>
      </c>
      <c r="DD165" s="165">
        <v>-260.39999999999998</v>
      </c>
      <c r="DF165" s="154" t="s">
        <v>24849</v>
      </c>
      <c r="DG165" s="218">
        <v>0</v>
      </c>
      <c r="DH165" s="218">
        <v>0</v>
      </c>
      <c r="DI165" s="218">
        <v>0</v>
      </c>
      <c r="DJ165" s="218">
        <v>0</v>
      </c>
      <c r="DK165" s="218">
        <v>0</v>
      </c>
      <c r="DL165" s="218">
        <v>0</v>
      </c>
      <c r="DM165" s="218">
        <v>10299031.220000001</v>
      </c>
      <c r="DN165" s="218">
        <v>0</v>
      </c>
      <c r="DO165" s="218">
        <v>1397331.35</v>
      </c>
      <c r="DP165" s="218">
        <v>0</v>
      </c>
      <c r="DQ165" s="218">
        <v>-307804.59000000003</v>
      </c>
      <c r="DR165" s="218">
        <v>0</v>
      </c>
      <c r="DS165" s="164">
        <f t="shared" si="2"/>
        <v>11388557.98</v>
      </c>
    </row>
    <row r="166" spans="1:123" ht="20.399999999999999">
      <c r="A166" s="152" t="s">
        <v>24872</v>
      </c>
      <c r="B166" s="166">
        <v>555099.1</v>
      </c>
      <c r="C166" s="166">
        <v>765654.8</v>
      </c>
      <c r="D166" s="166">
        <v>937326.29</v>
      </c>
      <c r="E166" s="166">
        <v>1203562.47</v>
      </c>
      <c r="F166" s="166">
        <v>1976244.85</v>
      </c>
      <c r="BK166" s="152" t="s">
        <v>24838</v>
      </c>
      <c r="BL166" s="219">
        <v>0</v>
      </c>
      <c r="BM166" s="219">
        <v>0</v>
      </c>
      <c r="BN166" s="219">
        <v>0</v>
      </c>
      <c r="BO166" s="219">
        <v>3025.2</v>
      </c>
      <c r="BP166" s="219">
        <v>3965.8</v>
      </c>
      <c r="BQ166" s="219">
        <v>1332</v>
      </c>
      <c r="BR166" s="219">
        <v>432.1</v>
      </c>
      <c r="BS166" s="219">
        <v>3996</v>
      </c>
      <c r="BT166" s="219">
        <v>230.39</v>
      </c>
      <c r="BU166" s="219">
        <v>27735.17</v>
      </c>
      <c r="BV166" s="219">
        <v>5372.8</v>
      </c>
      <c r="BW166" s="219">
        <v>15636.1</v>
      </c>
      <c r="BX166" s="166">
        <v>-61725.56</v>
      </c>
      <c r="BZ166" s="154" t="s">
        <v>24778</v>
      </c>
      <c r="CA166" s="218">
        <v>0</v>
      </c>
      <c r="CB166" s="218">
        <v>2736</v>
      </c>
      <c r="CC166" s="218">
        <v>34845.82</v>
      </c>
      <c r="CD166" s="218">
        <v>36351.199999999997</v>
      </c>
      <c r="CE166" s="218">
        <v>47165.73</v>
      </c>
      <c r="CF166" s="218">
        <v>44694</v>
      </c>
      <c r="CG166" s="218">
        <v>57309.36</v>
      </c>
      <c r="CH166" s="218">
        <v>51728</v>
      </c>
      <c r="CI166" s="218">
        <v>63546.95</v>
      </c>
      <c r="CJ166" s="218">
        <v>49930.06</v>
      </c>
      <c r="CK166" s="218">
        <v>71909.600000000006</v>
      </c>
      <c r="CL166" s="218">
        <v>52298.559999999998</v>
      </c>
      <c r="CM166" s="218">
        <v>0</v>
      </c>
      <c r="CN166" s="165">
        <v>-512515.28</v>
      </c>
      <c r="CP166" s="152" t="s">
        <v>24872</v>
      </c>
      <c r="CQ166" s="219">
        <v>0</v>
      </c>
      <c r="CR166" s="219">
        <v>0</v>
      </c>
      <c r="CS166" s="219">
        <v>0</v>
      </c>
      <c r="CT166" s="219">
        <v>0</v>
      </c>
      <c r="CU166" s="219">
        <v>0</v>
      </c>
      <c r="CV166" s="219">
        <v>0</v>
      </c>
      <c r="CW166" s="219">
        <v>0</v>
      </c>
      <c r="CX166" s="219">
        <v>0</v>
      </c>
      <c r="CY166" s="219">
        <v>0</v>
      </c>
      <c r="CZ166" s="219">
        <v>0</v>
      </c>
      <c r="DA166" s="219">
        <v>132.43</v>
      </c>
      <c r="DB166" s="219">
        <v>127.97</v>
      </c>
      <c r="DC166" s="219">
        <v>0</v>
      </c>
      <c r="DD166" s="166">
        <v>-260.39999999999998</v>
      </c>
      <c r="DF166" s="152" t="s">
        <v>24873</v>
      </c>
      <c r="DG166" s="219">
        <v>0</v>
      </c>
      <c r="DH166" s="219">
        <v>0</v>
      </c>
      <c r="DI166" s="219">
        <v>0</v>
      </c>
      <c r="DJ166" s="219">
        <v>0</v>
      </c>
      <c r="DK166" s="219">
        <v>0</v>
      </c>
      <c r="DL166" s="219">
        <v>0</v>
      </c>
      <c r="DM166" s="219">
        <v>10299031.220000001</v>
      </c>
      <c r="DN166" s="219">
        <v>0</v>
      </c>
      <c r="DO166" s="219">
        <v>1397331.35</v>
      </c>
      <c r="DP166" s="219">
        <v>0</v>
      </c>
      <c r="DQ166" s="219">
        <v>-307804.59000000003</v>
      </c>
      <c r="DR166" s="219">
        <v>0</v>
      </c>
      <c r="DS166" s="164">
        <f t="shared" si="2"/>
        <v>11388557.98</v>
      </c>
    </row>
    <row r="167" spans="1:123" ht="20.399999999999999">
      <c r="A167" s="153" t="s">
        <v>24874</v>
      </c>
      <c r="B167" s="164">
        <v>720587.25</v>
      </c>
      <c r="C167" s="164">
        <v>826383.08</v>
      </c>
      <c r="D167" s="164">
        <v>3592892.19</v>
      </c>
      <c r="E167" s="164">
        <v>7211964.9100000001</v>
      </c>
      <c r="F167" s="164">
        <v>15509949.130000001</v>
      </c>
      <c r="BK167" s="154" t="s">
        <v>24778</v>
      </c>
      <c r="BL167" s="218">
        <v>0</v>
      </c>
      <c r="BM167" s="218">
        <v>5471.75</v>
      </c>
      <c r="BN167" s="218">
        <v>19200</v>
      </c>
      <c r="BO167" s="218">
        <v>15122</v>
      </c>
      <c r="BP167" s="218">
        <v>46930.37</v>
      </c>
      <c r="BQ167" s="218">
        <v>45285.599999999999</v>
      </c>
      <c r="BR167" s="218">
        <v>106163.53</v>
      </c>
      <c r="BS167" s="218">
        <v>127488.63</v>
      </c>
      <c r="BT167" s="218">
        <v>38199.29</v>
      </c>
      <c r="BU167" s="218">
        <v>115742.63</v>
      </c>
      <c r="BV167" s="218">
        <v>77219.600000000006</v>
      </c>
      <c r="BW167" s="218">
        <v>303836.44</v>
      </c>
      <c r="BX167" s="165">
        <v>-900659.84</v>
      </c>
      <c r="BZ167" s="152" t="s">
        <v>24875</v>
      </c>
      <c r="CA167" s="219">
        <v>0</v>
      </c>
      <c r="CB167" s="219">
        <v>0</v>
      </c>
      <c r="CC167" s="219">
        <v>0</v>
      </c>
      <c r="CD167" s="219">
        <v>0</v>
      </c>
      <c r="CE167" s="219">
        <v>7820.58</v>
      </c>
      <c r="CF167" s="219">
        <v>7212</v>
      </c>
      <c r="CG167" s="219">
        <v>1476</v>
      </c>
      <c r="CH167" s="219">
        <v>5736</v>
      </c>
      <c r="CI167" s="219">
        <v>3160.4</v>
      </c>
      <c r="CJ167" s="219">
        <v>0</v>
      </c>
      <c r="CK167" s="219">
        <v>2868</v>
      </c>
      <c r="CL167" s="219">
        <v>0</v>
      </c>
      <c r="CM167" s="219">
        <v>0</v>
      </c>
      <c r="CN167" s="166">
        <v>-28272.98</v>
      </c>
      <c r="CP167" s="154" t="s">
        <v>24876</v>
      </c>
      <c r="CQ167" s="218">
        <v>0</v>
      </c>
      <c r="CR167" s="218">
        <v>0</v>
      </c>
      <c r="CS167" s="218">
        <v>4800</v>
      </c>
      <c r="CT167" s="218">
        <v>0</v>
      </c>
      <c r="CU167" s="218">
        <v>0</v>
      </c>
      <c r="CV167" s="218">
        <v>0</v>
      </c>
      <c r="CW167" s="218">
        <v>0</v>
      </c>
      <c r="CX167" s="218">
        <v>0</v>
      </c>
      <c r="CY167" s="218">
        <v>14400</v>
      </c>
      <c r="CZ167" s="218">
        <v>0</v>
      </c>
      <c r="DA167" s="218">
        <v>0</v>
      </c>
      <c r="DB167" s="218">
        <v>0</v>
      </c>
      <c r="DC167" s="218">
        <v>0</v>
      </c>
      <c r="DD167" s="165">
        <v>-19200</v>
      </c>
      <c r="DF167" s="154" t="s">
        <v>24877</v>
      </c>
      <c r="DG167" s="218">
        <v>817919.88</v>
      </c>
      <c r="DH167" s="218">
        <v>807844.35</v>
      </c>
      <c r="DI167" s="218">
        <v>797354.29</v>
      </c>
      <c r="DJ167" s="218">
        <v>834116.44</v>
      </c>
      <c r="DK167" s="218">
        <v>746613.37</v>
      </c>
      <c r="DL167" s="218">
        <v>779935.35</v>
      </c>
      <c r="DM167" s="218">
        <v>753850.32</v>
      </c>
      <c r="DN167" s="218">
        <v>796230.74</v>
      </c>
      <c r="DO167" s="218">
        <v>781025.07</v>
      </c>
      <c r="DP167" s="218">
        <v>803690.68</v>
      </c>
      <c r="DQ167" s="218">
        <v>814610.02</v>
      </c>
      <c r="DR167" s="218">
        <v>1055629.47</v>
      </c>
      <c r="DS167" s="164">
        <f t="shared" si="2"/>
        <v>9788819.9800000004</v>
      </c>
    </row>
    <row r="168" spans="1:123" ht="20.399999999999999">
      <c r="A168" s="168" t="s">
        <v>24878</v>
      </c>
      <c r="B168" s="165">
        <v>13704.77</v>
      </c>
      <c r="C168" s="165">
        <v>55844.86</v>
      </c>
      <c r="D168" s="165">
        <v>111918.68</v>
      </c>
      <c r="E168" s="165">
        <v>0</v>
      </c>
      <c r="F168" s="165">
        <v>103210.11</v>
      </c>
      <c r="BK168" s="152" t="s">
        <v>24879</v>
      </c>
      <c r="BL168" s="219">
        <v>0</v>
      </c>
      <c r="BM168" s="219">
        <v>0</v>
      </c>
      <c r="BN168" s="219">
        <v>0</v>
      </c>
      <c r="BO168" s="219">
        <v>0</v>
      </c>
      <c r="BP168" s="219">
        <v>0</v>
      </c>
      <c r="BQ168" s="219">
        <v>0</v>
      </c>
      <c r="BR168" s="219">
        <v>0</v>
      </c>
      <c r="BS168" s="219">
        <v>0</v>
      </c>
      <c r="BT168" s="219">
        <v>0</v>
      </c>
      <c r="BU168" s="219">
        <v>2700.06</v>
      </c>
      <c r="BV168" s="219">
        <v>0</v>
      </c>
      <c r="BW168" s="219">
        <v>158438.85</v>
      </c>
      <c r="BX168" s="166">
        <v>-161138.91</v>
      </c>
      <c r="BZ168" s="152" t="s">
        <v>24879</v>
      </c>
      <c r="CA168" s="219">
        <v>0</v>
      </c>
      <c r="CB168" s="219">
        <v>0</v>
      </c>
      <c r="CC168" s="219">
        <v>0</v>
      </c>
      <c r="CD168" s="219">
        <v>0</v>
      </c>
      <c r="CE168" s="219">
        <v>0</v>
      </c>
      <c r="CF168" s="219">
        <v>0</v>
      </c>
      <c r="CG168" s="219">
        <v>0</v>
      </c>
      <c r="CH168" s="219">
        <v>0</v>
      </c>
      <c r="CI168" s="219">
        <v>0</v>
      </c>
      <c r="CJ168" s="219">
        <v>3384</v>
      </c>
      <c r="CK168" s="219">
        <v>7009.98</v>
      </c>
      <c r="CL168" s="219">
        <v>17680.87</v>
      </c>
      <c r="CM168" s="219">
        <v>0</v>
      </c>
      <c r="CN168" s="166">
        <v>-28074.85</v>
      </c>
      <c r="CP168" s="152" t="s">
        <v>24880</v>
      </c>
      <c r="CQ168" s="219">
        <v>0</v>
      </c>
      <c r="CR168" s="219">
        <v>0</v>
      </c>
      <c r="CS168" s="219">
        <v>4800</v>
      </c>
      <c r="CT168" s="219">
        <v>0</v>
      </c>
      <c r="CU168" s="219">
        <v>0</v>
      </c>
      <c r="CV168" s="219">
        <v>0</v>
      </c>
      <c r="CW168" s="219">
        <v>0</v>
      </c>
      <c r="CX168" s="219">
        <v>0</v>
      </c>
      <c r="CY168" s="219">
        <v>14400</v>
      </c>
      <c r="CZ168" s="219">
        <v>0</v>
      </c>
      <c r="DA168" s="219">
        <v>0</v>
      </c>
      <c r="DB168" s="219">
        <v>0</v>
      </c>
      <c r="DC168" s="219">
        <v>0</v>
      </c>
      <c r="DD168" s="166">
        <v>-19200</v>
      </c>
      <c r="DF168" s="152" t="s">
        <v>24759</v>
      </c>
      <c r="DG168" s="219">
        <v>57356.05</v>
      </c>
      <c r="DH168" s="219">
        <v>154055.39000000001</v>
      </c>
      <c r="DI168" s="219">
        <v>109506.98</v>
      </c>
      <c r="DJ168" s="219">
        <v>164967.20000000001</v>
      </c>
      <c r="DK168" s="219">
        <v>99813.11</v>
      </c>
      <c r="DL168" s="219">
        <v>107825.39</v>
      </c>
      <c r="DM168" s="219">
        <v>86037.05</v>
      </c>
      <c r="DN168" s="219">
        <v>110447.58</v>
      </c>
      <c r="DO168" s="219">
        <v>107597.36</v>
      </c>
      <c r="DP168" s="219">
        <v>113214.71</v>
      </c>
      <c r="DQ168" s="219">
        <v>98780.19</v>
      </c>
      <c r="DR168" s="219">
        <v>93890.61</v>
      </c>
      <c r="DS168" s="164">
        <f t="shared" si="2"/>
        <v>1303491.6200000001</v>
      </c>
    </row>
    <row r="169" spans="1:123" ht="20.399999999999999">
      <c r="A169" s="167" t="s">
        <v>24881</v>
      </c>
      <c r="B169" s="166">
        <v>13704.77</v>
      </c>
      <c r="C169" s="166">
        <v>55844.86</v>
      </c>
      <c r="D169" s="166">
        <v>73162.429999999993</v>
      </c>
      <c r="E169" s="166">
        <v>0</v>
      </c>
      <c r="F169" s="166">
        <v>50940.82</v>
      </c>
      <c r="BK169" s="152" t="s">
        <v>24882</v>
      </c>
      <c r="BL169" s="219">
        <v>0</v>
      </c>
      <c r="BM169" s="219">
        <v>0</v>
      </c>
      <c r="BN169" s="219">
        <v>0</v>
      </c>
      <c r="BO169" s="219">
        <v>0</v>
      </c>
      <c r="BP169" s="219">
        <v>0</v>
      </c>
      <c r="BQ169" s="219">
        <v>0</v>
      </c>
      <c r="BR169" s="219">
        <v>0</v>
      </c>
      <c r="BS169" s="219">
        <v>0</v>
      </c>
      <c r="BT169" s="219">
        <v>0</v>
      </c>
      <c r="BU169" s="219">
        <v>235.32</v>
      </c>
      <c r="BV169" s="219">
        <v>4050</v>
      </c>
      <c r="BW169" s="219">
        <v>0</v>
      </c>
      <c r="BX169" s="166">
        <v>-4285.32</v>
      </c>
      <c r="BZ169" s="152" t="s">
        <v>24883</v>
      </c>
      <c r="CA169" s="219">
        <v>0</v>
      </c>
      <c r="CB169" s="219">
        <v>0</v>
      </c>
      <c r="CC169" s="219">
        <v>0</v>
      </c>
      <c r="CD169" s="219">
        <v>0</v>
      </c>
      <c r="CE169" s="219">
        <v>0</v>
      </c>
      <c r="CF169" s="219">
        <v>0</v>
      </c>
      <c r="CG169" s="219">
        <v>0</v>
      </c>
      <c r="CH169" s="219">
        <v>0</v>
      </c>
      <c r="CI169" s="219">
        <v>0</v>
      </c>
      <c r="CJ169" s="219">
        <v>0</v>
      </c>
      <c r="CK169" s="219">
        <v>128.09</v>
      </c>
      <c r="CL169" s="219">
        <v>0</v>
      </c>
      <c r="CM169" s="219">
        <v>0</v>
      </c>
      <c r="CN169" s="166">
        <v>-128.09</v>
      </c>
      <c r="CP169" s="153" t="s">
        <v>24858</v>
      </c>
      <c r="CQ169" s="217">
        <v>757896.93</v>
      </c>
      <c r="CR169" s="217">
        <v>875154.91</v>
      </c>
      <c r="CS169" s="217">
        <v>919995.79</v>
      </c>
      <c r="CT169" s="217">
        <v>852822.9</v>
      </c>
      <c r="CU169" s="217">
        <v>834223.07</v>
      </c>
      <c r="CV169" s="217">
        <v>872936.88</v>
      </c>
      <c r="CW169" s="217">
        <v>857915.88</v>
      </c>
      <c r="CX169" s="217">
        <v>843846.76</v>
      </c>
      <c r="CY169" s="217">
        <v>786720.18</v>
      </c>
      <c r="CZ169" s="217">
        <v>865375.24</v>
      </c>
      <c r="DA169" s="217">
        <v>818922.88</v>
      </c>
      <c r="DB169" s="217">
        <v>921985.53</v>
      </c>
      <c r="DC169" s="217">
        <v>0</v>
      </c>
      <c r="DD169" s="164">
        <v>-10207796.949999999</v>
      </c>
      <c r="DF169" s="152" t="s">
        <v>24731</v>
      </c>
      <c r="DG169" s="219">
        <v>760563.83</v>
      </c>
      <c r="DH169" s="219">
        <v>653788.96</v>
      </c>
      <c r="DI169" s="219">
        <v>687847.31</v>
      </c>
      <c r="DJ169" s="219">
        <v>669149.24</v>
      </c>
      <c r="DK169" s="219">
        <v>646800.26</v>
      </c>
      <c r="DL169" s="219">
        <v>672109.96</v>
      </c>
      <c r="DM169" s="219">
        <v>667813.27</v>
      </c>
      <c r="DN169" s="219">
        <v>685783.16</v>
      </c>
      <c r="DO169" s="219">
        <v>673427.71</v>
      </c>
      <c r="DP169" s="219">
        <v>690475.97</v>
      </c>
      <c r="DQ169" s="219">
        <v>715829.83</v>
      </c>
      <c r="DR169" s="219">
        <v>961738.86</v>
      </c>
      <c r="DS169" s="164">
        <f t="shared" si="2"/>
        <v>8485328.3599999994</v>
      </c>
    </row>
    <row r="170" spans="1:123" ht="20.399999999999999">
      <c r="A170" s="167" t="s">
        <v>24884</v>
      </c>
      <c r="B170" s="166">
        <v>0</v>
      </c>
      <c r="C170" s="166">
        <v>0</v>
      </c>
      <c r="D170" s="166">
        <v>38756.25</v>
      </c>
      <c r="E170" s="166">
        <v>0</v>
      </c>
      <c r="F170" s="166">
        <v>52269.29</v>
      </c>
      <c r="BK170" s="152" t="s">
        <v>24883</v>
      </c>
      <c r="BL170" s="219">
        <v>0</v>
      </c>
      <c r="BM170" s="219">
        <v>0</v>
      </c>
      <c r="BN170" s="219">
        <v>0</v>
      </c>
      <c r="BO170" s="219">
        <v>0</v>
      </c>
      <c r="BP170" s="219">
        <v>0</v>
      </c>
      <c r="BQ170" s="219">
        <v>0</v>
      </c>
      <c r="BR170" s="219">
        <v>0</v>
      </c>
      <c r="BS170" s="219">
        <v>0</v>
      </c>
      <c r="BT170" s="219">
        <v>0</v>
      </c>
      <c r="BU170" s="219">
        <v>122.73</v>
      </c>
      <c r="BV170" s="219">
        <v>0</v>
      </c>
      <c r="BW170" s="219">
        <v>48657.599999999999</v>
      </c>
      <c r="BX170" s="166">
        <v>-48780.33</v>
      </c>
      <c r="BZ170" s="152" t="s">
        <v>24854</v>
      </c>
      <c r="CA170" s="219">
        <v>0</v>
      </c>
      <c r="CB170" s="219">
        <v>2736</v>
      </c>
      <c r="CC170" s="219">
        <v>34845.82</v>
      </c>
      <c r="CD170" s="219">
        <v>36351.199999999997</v>
      </c>
      <c r="CE170" s="219">
        <v>39345.15</v>
      </c>
      <c r="CF170" s="219">
        <v>37482</v>
      </c>
      <c r="CG170" s="219">
        <v>55833.36</v>
      </c>
      <c r="CH170" s="219">
        <v>45992</v>
      </c>
      <c r="CI170" s="219">
        <v>60386.55</v>
      </c>
      <c r="CJ170" s="219">
        <v>46546.06</v>
      </c>
      <c r="CK170" s="219">
        <v>61903.53</v>
      </c>
      <c r="CL170" s="219">
        <v>34617.69</v>
      </c>
      <c r="CM170" s="219">
        <v>0</v>
      </c>
      <c r="CN170" s="166">
        <v>-456039.36</v>
      </c>
      <c r="CP170" s="154" t="s">
        <v>24773</v>
      </c>
      <c r="CQ170" s="218">
        <v>483283.73</v>
      </c>
      <c r="CR170" s="218">
        <v>505412.53</v>
      </c>
      <c r="CS170" s="218">
        <v>494130.98</v>
      </c>
      <c r="CT170" s="218">
        <v>488361.86</v>
      </c>
      <c r="CU170" s="218">
        <v>477400.33</v>
      </c>
      <c r="CV170" s="218">
        <v>521658.18</v>
      </c>
      <c r="CW170" s="218">
        <v>506970.52</v>
      </c>
      <c r="CX170" s="218">
        <v>490954.52</v>
      </c>
      <c r="CY170" s="218">
        <v>483544.77</v>
      </c>
      <c r="CZ170" s="218">
        <v>517500.99</v>
      </c>
      <c r="DA170" s="218">
        <v>488088.94</v>
      </c>
      <c r="DB170" s="218">
        <v>490812.7</v>
      </c>
      <c r="DC170" s="218">
        <v>0</v>
      </c>
      <c r="DD170" s="165">
        <v>-5948120.0499999998</v>
      </c>
      <c r="DF170" s="153" t="s">
        <v>24833</v>
      </c>
      <c r="DG170" s="217">
        <v>1639275.17</v>
      </c>
      <c r="DH170" s="217">
        <v>1788080.03</v>
      </c>
      <c r="DI170" s="217">
        <v>1920885.32</v>
      </c>
      <c r="DJ170" s="217">
        <v>2028210.58</v>
      </c>
      <c r="DK170" s="217">
        <v>1904815.4</v>
      </c>
      <c r="DL170" s="217">
        <v>2065653.54</v>
      </c>
      <c r="DM170" s="217">
        <v>1922969.82</v>
      </c>
      <c r="DN170" s="217">
        <v>2308112.6</v>
      </c>
      <c r="DO170" s="217">
        <v>2123114.73</v>
      </c>
      <c r="DP170" s="217">
        <v>2213639.02</v>
      </c>
      <c r="DQ170" s="217">
        <v>2016878.56</v>
      </c>
      <c r="DR170" s="217">
        <v>2755401.93</v>
      </c>
      <c r="DS170" s="164">
        <f t="shared" si="2"/>
        <v>24687036.699999996</v>
      </c>
    </row>
    <row r="171" spans="1:123" ht="20.399999999999999">
      <c r="A171" s="168" t="s">
        <v>24885</v>
      </c>
      <c r="B171" s="165">
        <v>90031.91</v>
      </c>
      <c r="C171" s="165">
        <v>16350.35</v>
      </c>
      <c r="D171" s="165">
        <v>2730182.78</v>
      </c>
      <c r="E171" s="165">
        <v>6436279.5300000003</v>
      </c>
      <c r="F171" s="165">
        <v>14573407.300000001</v>
      </c>
      <c r="BK171" s="152" t="s">
        <v>24854</v>
      </c>
      <c r="BL171" s="219">
        <v>0</v>
      </c>
      <c r="BM171" s="219">
        <v>5471.75</v>
      </c>
      <c r="BN171" s="219">
        <v>19200</v>
      </c>
      <c r="BO171" s="219">
        <v>15122</v>
      </c>
      <c r="BP171" s="219">
        <v>46930.37</v>
      </c>
      <c r="BQ171" s="219">
        <v>45285.599999999999</v>
      </c>
      <c r="BR171" s="219">
        <v>106163.53</v>
      </c>
      <c r="BS171" s="219">
        <v>127488.63</v>
      </c>
      <c r="BT171" s="219">
        <v>38199.29</v>
      </c>
      <c r="BU171" s="219">
        <v>112684.52</v>
      </c>
      <c r="BV171" s="219">
        <v>73169.600000000006</v>
      </c>
      <c r="BW171" s="219">
        <v>96739.99</v>
      </c>
      <c r="BX171" s="166">
        <v>-686455.28</v>
      </c>
      <c r="BZ171" s="154" t="s">
        <v>24855</v>
      </c>
      <c r="CA171" s="218">
        <v>0</v>
      </c>
      <c r="CB171" s="218">
        <v>0</v>
      </c>
      <c r="CC171" s="218">
        <v>0</v>
      </c>
      <c r="CD171" s="218">
        <v>0</v>
      </c>
      <c r="CE171" s="218">
        <v>0</v>
      </c>
      <c r="CF171" s="218">
        <v>0</v>
      </c>
      <c r="CG171" s="218">
        <v>2458.73</v>
      </c>
      <c r="CH171" s="218">
        <v>0</v>
      </c>
      <c r="CI171" s="218">
        <v>1020</v>
      </c>
      <c r="CJ171" s="218">
        <v>1020</v>
      </c>
      <c r="CK171" s="218">
        <v>1275</v>
      </c>
      <c r="CL171" s="218">
        <v>1428</v>
      </c>
      <c r="CM171" s="218">
        <v>0</v>
      </c>
      <c r="CN171" s="165">
        <v>-7201.73</v>
      </c>
      <c r="CP171" s="152" t="s">
        <v>24774</v>
      </c>
      <c r="CQ171" s="219">
        <v>200282.88</v>
      </c>
      <c r="CR171" s="219">
        <v>186174.86</v>
      </c>
      <c r="CS171" s="219">
        <v>206043.22</v>
      </c>
      <c r="CT171" s="219">
        <v>196166.67</v>
      </c>
      <c r="CU171" s="219">
        <v>184461.92</v>
      </c>
      <c r="CV171" s="219">
        <v>196212.46</v>
      </c>
      <c r="CW171" s="219">
        <v>194923.86</v>
      </c>
      <c r="CX171" s="219">
        <v>188845.17</v>
      </c>
      <c r="CY171" s="219">
        <v>184084.99</v>
      </c>
      <c r="CZ171" s="219">
        <v>195950.78</v>
      </c>
      <c r="DA171" s="219">
        <v>182061.23</v>
      </c>
      <c r="DB171" s="219">
        <v>184219.5</v>
      </c>
      <c r="DC171" s="219">
        <v>0</v>
      </c>
      <c r="DD171" s="166">
        <v>-2299427.54</v>
      </c>
      <c r="DF171" s="154" t="s">
        <v>24776</v>
      </c>
      <c r="DG171" s="218">
        <v>0</v>
      </c>
      <c r="DH171" s="218">
        <v>8879.9699999999993</v>
      </c>
      <c r="DI171" s="218">
        <v>0</v>
      </c>
      <c r="DJ171" s="218">
        <v>18016.689999999999</v>
      </c>
      <c r="DK171" s="218">
        <v>300</v>
      </c>
      <c r="DL171" s="218">
        <v>18650.14</v>
      </c>
      <c r="DM171" s="218">
        <v>8063.83</v>
      </c>
      <c r="DN171" s="218">
        <v>11990.81</v>
      </c>
      <c r="DO171" s="218">
        <v>8508.4500000000007</v>
      </c>
      <c r="DP171" s="218">
        <v>8471.44</v>
      </c>
      <c r="DQ171" s="218">
        <v>10741.93</v>
      </c>
      <c r="DR171" s="218">
        <v>8492.9599999999991</v>
      </c>
      <c r="DS171" s="164">
        <f t="shared" si="2"/>
        <v>102116.22</v>
      </c>
    </row>
    <row r="172" spans="1:123" ht="20.399999999999999">
      <c r="A172" s="167" t="s">
        <v>24886</v>
      </c>
      <c r="B172" s="166">
        <v>0</v>
      </c>
      <c r="C172" s="166">
        <v>0</v>
      </c>
      <c r="D172" s="166">
        <v>0</v>
      </c>
      <c r="E172" s="166">
        <v>98000</v>
      </c>
      <c r="F172" s="166">
        <v>0</v>
      </c>
      <c r="BK172" s="154" t="s">
        <v>24753</v>
      </c>
      <c r="BL172" s="218">
        <v>0</v>
      </c>
      <c r="BM172" s="218">
        <v>0</v>
      </c>
      <c r="BN172" s="218">
        <v>0</v>
      </c>
      <c r="BO172" s="218">
        <v>0</v>
      </c>
      <c r="BP172" s="218">
        <v>0</v>
      </c>
      <c r="BQ172" s="218">
        <v>0</v>
      </c>
      <c r="BR172" s="218">
        <v>17448.78</v>
      </c>
      <c r="BS172" s="218">
        <v>33839.769999999997</v>
      </c>
      <c r="BT172" s="218">
        <v>4566.54</v>
      </c>
      <c r="BU172" s="218">
        <v>14475.23</v>
      </c>
      <c r="BV172" s="218">
        <v>3648</v>
      </c>
      <c r="BW172" s="218">
        <v>34680.080000000002</v>
      </c>
      <c r="BX172" s="165">
        <v>-108658.4</v>
      </c>
      <c r="BZ172" s="152" t="s">
        <v>24856</v>
      </c>
      <c r="CA172" s="219">
        <v>0</v>
      </c>
      <c r="CB172" s="219">
        <v>0</v>
      </c>
      <c r="CC172" s="219">
        <v>0</v>
      </c>
      <c r="CD172" s="219">
        <v>0</v>
      </c>
      <c r="CE172" s="219">
        <v>0</v>
      </c>
      <c r="CF172" s="219">
        <v>0</v>
      </c>
      <c r="CG172" s="219">
        <v>2458.73</v>
      </c>
      <c r="CH172" s="219">
        <v>0</v>
      </c>
      <c r="CI172" s="219">
        <v>1020</v>
      </c>
      <c r="CJ172" s="219">
        <v>1020</v>
      </c>
      <c r="CK172" s="219">
        <v>1275</v>
      </c>
      <c r="CL172" s="219">
        <v>1428</v>
      </c>
      <c r="CM172" s="219">
        <v>0</v>
      </c>
      <c r="CN172" s="166">
        <v>-7201.73</v>
      </c>
      <c r="CP172" s="152" t="s">
        <v>24775</v>
      </c>
      <c r="CQ172" s="219">
        <v>283000.84999999998</v>
      </c>
      <c r="CR172" s="219">
        <v>319237.67</v>
      </c>
      <c r="CS172" s="219">
        <v>288087.76</v>
      </c>
      <c r="CT172" s="219">
        <v>292195.19</v>
      </c>
      <c r="CU172" s="219">
        <v>292938.40999999997</v>
      </c>
      <c r="CV172" s="219">
        <v>325445.71999999997</v>
      </c>
      <c r="CW172" s="219">
        <v>312046.65999999997</v>
      </c>
      <c r="CX172" s="219">
        <v>302109.34999999998</v>
      </c>
      <c r="CY172" s="219">
        <v>299459.78000000003</v>
      </c>
      <c r="CZ172" s="219">
        <v>321550.21000000002</v>
      </c>
      <c r="DA172" s="219">
        <v>306027.71000000002</v>
      </c>
      <c r="DB172" s="219">
        <v>306593.2</v>
      </c>
      <c r="DC172" s="219">
        <v>0</v>
      </c>
      <c r="DD172" s="166">
        <v>-3648692.51</v>
      </c>
      <c r="DF172" s="152" t="s">
        <v>24744</v>
      </c>
      <c r="DG172" s="219">
        <v>0</v>
      </c>
      <c r="DH172" s="219">
        <v>0</v>
      </c>
      <c r="DI172" s="219">
        <v>0</v>
      </c>
      <c r="DJ172" s="219">
        <v>0</v>
      </c>
      <c r="DK172" s="219">
        <v>0</v>
      </c>
      <c r="DL172" s="219">
        <v>0</v>
      </c>
      <c r="DM172" s="219">
        <v>0</v>
      </c>
      <c r="DN172" s="219">
        <v>2400</v>
      </c>
      <c r="DO172" s="219">
        <v>0</v>
      </c>
      <c r="DP172" s="219">
        <v>0</v>
      </c>
      <c r="DQ172" s="219">
        <v>0</v>
      </c>
      <c r="DR172" s="219">
        <v>0</v>
      </c>
      <c r="DS172" s="164">
        <f t="shared" si="2"/>
        <v>2400</v>
      </c>
    </row>
    <row r="173" spans="1:123" ht="40.799999999999997">
      <c r="A173" s="167" t="s">
        <v>24887</v>
      </c>
      <c r="B173" s="166">
        <v>56000</v>
      </c>
      <c r="C173" s="166">
        <v>0</v>
      </c>
      <c r="D173" s="166">
        <v>44768</v>
      </c>
      <c r="E173" s="166">
        <v>12080</v>
      </c>
      <c r="F173" s="166">
        <v>543000</v>
      </c>
      <c r="BK173" s="152" t="s">
        <v>24888</v>
      </c>
      <c r="BL173" s="219">
        <v>0</v>
      </c>
      <c r="BM173" s="219">
        <v>0</v>
      </c>
      <c r="BN173" s="219">
        <v>0</v>
      </c>
      <c r="BO173" s="219">
        <v>0</v>
      </c>
      <c r="BP173" s="219">
        <v>0</v>
      </c>
      <c r="BQ173" s="219">
        <v>0</v>
      </c>
      <c r="BR173" s="219">
        <v>17448.78</v>
      </c>
      <c r="BS173" s="219">
        <v>33839.769999999997</v>
      </c>
      <c r="BT173" s="219">
        <v>4566.54</v>
      </c>
      <c r="BU173" s="219">
        <v>14475.23</v>
      </c>
      <c r="BV173" s="219">
        <v>3648</v>
      </c>
      <c r="BW173" s="219">
        <v>34680.080000000002</v>
      </c>
      <c r="BX173" s="166">
        <v>-108658.4</v>
      </c>
      <c r="BZ173" s="154" t="s">
        <v>24868</v>
      </c>
      <c r="CA173" s="218">
        <v>0</v>
      </c>
      <c r="CB173" s="218">
        <v>0</v>
      </c>
      <c r="CC173" s="218">
        <v>0</v>
      </c>
      <c r="CD173" s="218">
        <v>0</v>
      </c>
      <c r="CE173" s="218">
        <v>0</v>
      </c>
      <c r="CF173" s="218">
        <v>0</v>
      </c>
      <c r="CG173" s="218">
        <v>0</v>
      </c>
      <c r="CH173" s="218">
        <v>0</v>
      </c>
      <c r="CI173" s="218">
        <v>0</v>
      </c>
      <c r="CJ173" s="218">
        <v>0</v>
      </c>
      <c r="CK173" s="218">
        <v>8846.4</v>
      </c>
      <c r="CL173" s="218">
        <v>21549.200000000001</v>
      </c>
      <c r="CM173" s="218">
        <v>0</v>
      </c>
      <c r="CN173" s="165">
        <v>-30395.599999999999</v>
      </c>
      <c r="CP173" s="154" t="s">
        <v>24757</v>
      </c>
      <c r="CQ173" s="218">
        <v>274613.2</v>
      </c>
      <c r="CR173" s="218">
        <v>369742.38</v>
      </c>
      <c r="CS173" s="218">
        <v>425864.81</v>
      </c>
      <c r="CT173" s="218">
        <v>364461.04</v>
      </c>
      <c r="CU173" s="218">
        <v>356822.74</v>
      </c>
      <c r="CV173" s="218">
        <v>351278.7</v>
      </c>
      <c r="CW173" s="218">
        <v>350945.36</v>
      </c>
      <c r="CX173" s="218">
        <v>352892.24</v>
      </c>
      <c r="CY173" s="218">
        <v>303175.40999999997</v>
      </c>
      <c r="CZ173" s="218">
        <v>347874.25</v>
      </c>
      <c r="DA173" s="218">
        <v>330833.94</v>
      </c>
      <c r="DB173" s="218">
        <v>431172.83</v>
      </c>
      <c r="DC173" s="218">
        <v>0</v>
      </c>
      <c r="DD173" s="165">
        <v>-4259676.9000000004</v>
      </c>
      <c r="DF173" s="152" t="s">
        <v>24838</v>
      </c>
      <c r="DG173" s="219">
        <v>0</v>
      </c>
      <c r="DH173" s="219">
        <v>8879.9699999999993</v>
      </c>
      <c r="DI173" s="219">
        <v>0</v>
      </c>
      <c r="DJ173" s="219">
        <v>18016.689999999999</v>
      </c>
      <c r="DK173" s="219">
        <v>300</v>
      </c>
      <c r="DL173" s="219">
        <v>18650.14</v>
      </c>
      <c r="DM173" s="219">
        <v>8063.83</v>
      </c>
      <c r="DN173" s="219">
        <v>9590.81</v>
      </c>
      <c r="DO173" s="219">
        <v>8508.4500000000007</v>
      </c>
      <c r="DP173" s="219">
        <v>8471.44</v>
      </c>
      <c r="DQ173" s="219">
        <v>10741.93</v>
      </c>
      <c r="DR173" s="219">
        <v>8492.9599999999991</v>
      </c>
      <c r="DS173" s="164">
        <f t="shared" si="2"/>
        <v>99716.22</v>
      </c>
    </row>
    <row r="174" spans="1:123" ht="30.6">
      <c r="A174" s="167" t="s">
        <v>24889</v>
      </c>
      <c r="B174" s="166">
        <v>0</v>
      </c>
      <c r="C174" s="166">
        <v>16350.35</v>
      </c>
      <c r="D174" s="166">
        <v>0</v>
      </c>
      <c r="E174" s="166">
        <v>0</v>
      </c>
      <c r="F174" s="166">
        <v>0</v>
      </c>
      <c r="BK174" s="154" t="s">
        <v>24855</v>
      </c>
      <c r="BL174" s="218">
        <v>0</v>
      </c>
      <c r="BM174" s="218">
        <v>255</v>
      </c>
      <c r="BN174" s="218">
        <v>0</v>
      </c>
      <c r="BO174" s="218">
        <v>1581</v>
      </c>
      <c r="BP174" s="218">
        <v>1020</v>
      </c>
      <c r="BQ174" s="218">
        <v>0</v>
      </c>
      <c r="BR174" s="218">
        <v>510</v>
      </c>
      <c r="BS174" s="218">
        <v>0</v>
      </c>
      <c r="BT174" s="218">
        <v>408</v>
      </c>
      <c r="BU174" s="218">
        <v>1122</v>
      </c>
      <c r="BV174" s="218">
        <v>0</v>
      </c>
      <c r="BW174" s="218">
        <v>2057</v>
      </c>
      <c r="BX174" s="165">
        <v>-6953</v>
      </c>
      <c r="BZ174" s="152" t="s">
        <v>24869</v>
      </c>
      <c r="CA174" s="219">
        <v>0</v>
      </c>
      <c r="CB174" s="219">
        <v>0</v>
      </c>
      <c r="CC174" s="219">
        <v>0</v>
      </c>
      <c r="CD174" s="219">
        <v>0</v>
      </c>
      <c r="CE174" s="219">
        <v>0</v>
      </c>
      <c r="CF174" s="219">
        <v>0</v>
      </c>
      <c r="CG174" s="219">
        <v>0</v>
      </c>
      <c r="CH174" s="219">
        <v>0</v>
      </c>
      <c r="CI174" s="219">
        <v>0</v>
      </c>
      <c r="CJ174" s="219">
        <v>0</v>
      </c>
      <c r="CK174" s="219">
        <v>8846.4</v>
      </c>
      <c r="CL174" s="219">
        <v>21549.200000000001</v>
      </c>
      <c r="CM174" s="219">
        <v>0</v>
      </c>
      <c r="CN174" s="166">
        <v>-30395.599999999999</v>
      </c>
      <c r="CP174" s="152" t="s">
        <v>24731</v>
      </c>
      <c r="CQ174" s="219">
        <v>258413.6</v>
      </c>
      <c r="CR174" s="219">
        <v>245096.69</v>
      </c>
      <c r="CS174" s="219">
        <v>238081.66</v>
      </c>
      <c r="CT174" s="219">
        <v>231076.89</v>
      </c>
      <c r="CU174" s="219">
        <v>225670.06</v>
      </c>
      <c r="CV174" s="219">
        <v>228528.28</v>
      </c>
      <c r="CW174" s="219">
        <v>213198.36</v>
      </c>
      <c r="CX174" s="219">
        <v>224668.41</v>
      </c>
      <c r="CY174" s="219">
        <v>176496.47</v>
      </c>
      <c r="CZ174" s="219">
        <v>211869.42</v>
      </c>
      <c r="DA174" s="219">
        <v>199451.09</v>
      </c>
      <c r="DB174" s="219">
        <v>282720.89</v>
      </c>
      <c r="DC174" s="219">
        <v>0</v>
      </c>
      <c r="DD174" s="166">
        <v>-2735271.82</v>
      </c>
      <c r="DF174" s="154" t="s">
        <v>24890</v>
      </c>
      <c r="DG174" s="218">
        <v>139837.71</v>
      </c>
      <c r="DH174" s="218">
        <v>139050.1</v>
      </c>
      <c r="DI174" s="218">
        <v>224781.94</v>
      </c>
      <c r="DJ174" s="218">
        <v>254247.5</v>
      </c>
      <c r="DK174" s="218">
        <v>172323.51</v>
      </c>
      <c r="DL174" s="218">
        <v>238329.37</v>
      </c>
      <c r="DM174" s="218">
        <v>194332.42</v>
      </c>
      <c r="DN174" s="218">
        <v>222788.96</v>
      </c>
      <c r="DO174" s="218">
        <v>212677.15</v>
      </c>
      <c r="DP174" s="218">
        <v>208431.19</v>
      </c>
      <c r="DQ174" s="218">
        <v>151822.22</v>
      </c>
      <c r="DR174" s="218">
        <v>283363.71999999997</v>
      </c>
      <c r="DS174" s="164">
        <f t="shared" si="2"/>
        <v>2441985.79</v>
      </c>
    </row>
    <row r="175" spans="1:123" ht="30.6">
      <c r="A175" s="167" t="s">
        <v>24891</v>
      </c>
      <c r="B175" s="166">
        <v>34031.910000000003</v>
      </c>
      <c r="C175" s="166">
        <v>0</v>
      </c>
      <c r="D175" s="166">
        <v>108968.6</v>
      </c>
      <c r="E175" s="166">
        <v>3507057.95</v>
      </c>
      <c r="F175" s="166">
        <v>3505477.3</v>
      </c>
      <c r="BK175" s="152" t="s">
        <v>24856</v>
      </c>
      <c r="BL175" s="219">
        <v>0</v>
      </c>
      <c r="BM175" s="219">
        <v>255</v>
      </c>
      <c r="BN175" s="219">
        <v>0</v>
      </c>
      <c r="BO175" s="219">
        <v>1581</v>
      </c>
      <c r="BP175" s="219">
        <v>1020</v>
      </c>
      <c r="BQ175" s="219">
        <v>0</v>
      </c>
      <c r="BR175" s="219">
        <v>510</v>
      </c>
      <c r="BS175" s="219">
        <v>0</v>
      </c>
      <c r="BT175" s="219">
        <v>408</v>
      </c>
      <c r="BU175" s="219">
        <v>1122</v>
      </c>
      <c r="BV175" s="219">
        <v>0</v>
      </c>
      <c r="BW175" s="219">
        <v>2057</v>
      </c>
      <c r="BX175" s="166">
        <v>-6953</v>
      </c>
      <c r="BZ175" s="154" t="s">
        <v>24799</v>
      </c>
      <c r="CA175" s="218">
        <v>0</v>
      </c>
      <c r="CB175" s="218">
        <v>0</v>
      </c>
      <c r="CC175" s="218">
        <v>0</v>
      </c>
      <c r="CD175" s="218">
        <v>0</v>
      </c>
      <c r="CE175" s="218">
        <v>0</v>
      </c>
      <c r="CF175" s="218">
        <v>0</v>
      </c>
      <c r="CG175" s="218">
        <v>0</v>
      </c>
      <c r="CH175" s="218">
        <v>0</v>
      </c>
      <c r="CI175" s="218">
        <v>8544</v>
      </c>
      <c r="CJ175" s="218">
        <v>11396.5</v>
      </c>
      <c r="CK175" s="218">
        <v>9095.01</v>
      </c>
      <c r="CL175" s="218">
        <v>12959.72</v>
      </c>
      <c r="CM175" s="218">
        <v>0</v>
      </c>
      <c r="CN175" s="165">
        <v>-41995.23</v>
      </c>
      <c r="CP175" s="152" t="s">
        <v>24862</v>
      </c>
      <c r="CQ175" s="219">
        <v>16199.6</v>
      </c>
      <c r="CR175" s="219">
        <v>124645.69</v>
      </c>
      <c r="CS175" s="219">
        <v>187783.15</v>
      </c>
      <c r="CT175" s="219">
        <v>133384.15</v>
      </c>
      <c r="CU175" s="219">
        <v>131152.68</v>
      </c>
      <c r="CV175" s="219">
        <v>122750.42</v>
      </c>
      <c r="CW175" s="219">
        <v>137747</v>
      </c>
      <c r="CX175" s="219">
        <v>128223.83</v>
      </c>
      <c r="CY175" s="219">
        <v>126678.94</v>
      </c>
      <c r="CZ175" s="219">
        <v>136004.82999999999</v>
      </c>
      <c r="DA175" s="219">
        <v>131382.85</v>
      </c>
      <c r="DB175" s="219">
        <v>148451.94</v>
      </c>
      <c r="DC175" s="219">
        <v>0</v>
      </c>
      <c r="DD175" s="166">
        <v>-1524405.08</v>
      </c>
      <c r="DF175" s="152" t="s">
        <v>24892</v>
      </c>
      <c r="DG175" s="219">
        <v>138712.29999999999</v>
      </c>
      <c r="DH175" s="219">
        <v>106712.3</v>
      </c>
      <c r="DI175" s="219">
        <v>181712.3</v>
      </c>
      <c r="DJ175" s="219">
        <v>185712.3</v>
      </c>
      <c r="DK175" s="219">
        <v>106712.3</v>
      </c>
      <c r="DL175" s="219">
        <v>192120.95</v>
      </c>
      <c r="DM175" s="219">
        <v>138712.29999999999</v>
      </c>
      <c r="DN175" s="219">
        <v>146312.29999999999</v>
      </c>
      <c r="DO175" s="219">
        <v>106712.3</v>
      </c>
      <c r="DP175" s="219">
        <v>126512.3</v>
      </c>
      <c r="DQ175" s="219">
        <v>126512.3</v>
      </c>
      <c r="DR175" s="219">
        <v>179920.95</v>
      </c>
      <c r="DS175" s="164">
        <f t="shared" si="2"/>
        <v>1736364.9000000001</v>
      </c>
    </row>
    <row r="176" spans="1:123" ht="20.399999999999999">
      <c r="A176" s="167" t="s">
        <v>24893</v>
      </c>
      <c r="B176" s="166">
        <v>0</v>
      </c>
      <c r="C176" s="166">
        <v>0</v>
      </c>
      <c r="D176" s="166">
        <v>2576446.1800000002</v>
      </c>
      <c r="E176" s="166">
        <v>2819141.58</v>
      </c>
      <c r="F176" s="166">
        <v>10430056.48</v>
      </c>
      <c r="BK176" s="154" t="s">
        <v>24799</v>
      </c>
      <c r="BL176" s="218">
        <v>0</v>
      </c>
      <c r="BM176" s="218">
        <v>0</v>
      </c>
      <c r="BN176" s="218">
        <v>0</v>
      </c>
      <c r="BO176" s="218">
        <v>1632</v>
      </c>
      <c r="BP176" s="218">
        <v>3422.63</v>
      </c>
      <c r="BQ176" s="218">
        <v>523.20000000000005</v>
      </c>
      <c r="BR176" s="218">
        <v>4192.09</v>
      </c>
      <c r="BS176" s="218">
        <v>220.83</v>
      </c>
      <c r="BT176" s="218">
        <v>220.83</v>
      </c>
      <c r="BU176" s="218">
        <v>5711.83</v>
      </c>
      <c r="BV176" s="218">
        <v>3605.6</v>
      </c>
      <c r="BW176" s="218">
        <v>1011.79</v>
      </c>
      <c r="BX176" s="165">
        <v>-20540.8</v>
      </c>
      <c r="BZ176" s="152" t="s">
        <v>24872</v>
      </c>
      <c r="CA176" s="219">
        <v>0</v>
      </c>
      <c r="CB176" s="219">
        <v>0</v>
      </c>
      <c r="CC176" s="219">
        <v>0</v>
      </c>
      <c r="CD176" s="219">
        <v>0</v>
      </c>
      <c r="CE176" s="219">
        <v>0</v>
      </c>
      <c r="CF176" s="219">
        <v>0</v>
      </c>
      <c r="CG176" s="219">
        <v>0</v>
      </c>
      <c r="CH176" s="219">
        <v>0</v>
      </c>
      <c r="CI176" s="219">
        <v>0</v>
      </c>
      <c r="CJ176" s="219">
        <v>0</v>
      </c>
      <c r="CK176" s="219">
        <v>424.12</v>
      </c>
      <c r="CL176" s="219">
        <v>0</v>
      </c>
      <c r="CM176" s="219">
        <v>0</v>
      </c>
      <c r="CN176" s="166">
        <v>-424.12</v>
      </c>
      <c r="CP176" s="153" t="s">
        <v>24863</v>
      </c>
      <c r="CQ176" s="217">
        <v>2605684.02</v>
      </c>
      <c r="CR176" s="217">
        <v>3013715.72</v>
      </c>
      <c r="CS176" s="217">
        <v>3656567.98</v>
      </c>
      <c r="CT176" s="217">
        <v>3302337.26</v>
      </c>
      <c r="CU176" s="217">
        <v>3172652.14</v>
      </c>
      <c r="CV176" s="217">
        <v>4587542.29</v>
      </c>
      <c r="CW176" s="217">
        <v>3483242.86</v>
      </c>
      <c r="CX176" s="217">
        <v>2972133.04</v>
      </c>
      <c r="CY176" s="217">
        <v>3178413.86</v>
      </c>
      <c r="CZ176" s="217">
        <v>4234583.34</v>
      </c>
      <c r="DA176" s="217">
        <v>10190553.210000001</v>
      </c>
      <c r="DB176" s="217">
        <v>9704427.0099999998</v>
      </c>
      <c r="DC176" s="217">
        <v>0</v>
      </c>
      <c r="DD176" s="164">
        <v>-54101852.729999997</v>
      </c>
      <c r="DF176" s="152" t="s">
        <v>24844</v>
      </c>
      <c r="DG176" s="219">
        <v>748.8</v>
      </c>
      <c r="DH176" s="219">
        <v>0</v>
      </c>
      <c r="DI176" s="219">
        <v>12715.4</v>
      </c>
      <c r="DJ176" s="219">
        <v>12500</v>
      </c>
      <c r="DK176" s="219">
        <v>624</v>
      </c>
      <c r="DL176" s="219">
        <v>2075.4</v>
      </c>
      <c r="DM176" s="219">
        <v>936</v>
      </c>
      <c r="DN176" s="219">
        <v>2174</v>
      </c>
      <c r="DO176" s="219">
        <v>491.4</v>
      </c>
      <c r="DP176" s="219">
        <v>1465.2</v>
      </c>
      <c r="DQ176" s="219">
        <v>2013</v>
      </c>
      <c r="DR176" s="219">
        <v>0</v>
      </c>
      <c r="DS176" s="164">
        <f t="shared" si="2"/>
        <v>35743.199999999997</v>
      </c>
    </row>
    <row r="177" spans="1:123" ht="20.399999999999999">
      <c r="A177" s="167" t="s">
        <v>24894</v>
      </c>
      <c r="B177" s="166">
        <v>0</v>
      </c>
      <c r="C177" s="166">
        <v>0</v>
      </c>
      <c r="D177" s="166">
        <v>0</v>
      </c>
      <c r="E177" s="166">
        <v>0</v>
      </c>
      <c r="F177" s="166">
        <v>94873.52</v>
      </c>
      <c r="BK177" s="152" t="s">
        <v>24801</v>
      </c>
      <c r="BL177" s="219">
        <v>0</v>
      </c>
      <c r="BM177" s="219">
        <v>0</v>
      </c>
      <c r="BN177" s="219">
        <v>0</v>
      </c>
      <c r="BO177" s="219">
        <v>1632</v>
      </c>
      <c r="BP177" s="219">
        <v>3422.63</v>
      </c>
      <c r="BQ177" s="219">
        <v>523.20000000000005</v>
      </c>
      <c r="BR177" s="219">
        <v>4192.09</v>
      </c>
      <c r="BS177" s="219">
        <v>220.83</v>
      </c>
      <c r="BT177" s="219">
        <v>220.83</v>
      </c>
      <c r="BU177" s="219">
        <v>5711.83</v>
      </c>
      <c r="BV177" s="219">
        <v>3605.6</v>
      </c>
      <c r="BW177" s="219">
        <v>1011.79</v>
      </c>
      <c r="BX177" s="166">
        <v>-20540.8</v>
      </c>
      <c r="BZ177" s="152" t="s">
        <v>24844</v>
      </c>
      <c r="CA177" s="219">
        <v>0</v>
      </c>
      <c r="CB177" s="219">
        <v>0</v>
      </c>
      <c r="CC177" s="219">
        <v>0</v>
      </c>
      <c r="CD177" s="219">
        <v>0</v>
      </c>
      <c r="CE177" s="219">
        <v>0</v>
      </c>
      <c r="CF177" s="219">
        <v>0</v>
      </c>
      <c r="CG177" s="219">
        <v>0</v>
      </c>
      <c r="CH177" s="219">
        <v>0</v>
      </c>
      <c r="CI177" s="219">
        <v>8544</v>
      </c>
      <c r="CJ177" s="219">
        <v>5833.3</v>
      </c>
      <c r="CK177" s="219">
        <v>7451.97</v>
      </c>
      <c r="CL177" s="219">
        <v>7750.94</v>
      </c>
      <c r="CM177" s="219">
        <v>0</v>
      </c>
      <c r="CN177" s="166">
        <v>-29580.21</v>
      </c>
      <c r="CP177" s="154" t="s">
        <v>24773</v>
      </c>
      <c r="CQ177" s="218">
        <v>0</v>
      </c>
      <c r="CR177" s="218">
        <v>0</v>
      </c>
      <c r="CS177" s="218">
        <v>0</v>
      </c>
      <c r="CT177" s="218">
        <v>101767.16</v>
      </c>
      <c r="CU177" s="218">
        <v>49725.83</v>
      </c>
      <c r="CV177" s="218">
        <v>49725.83</v>
      </c>
      <c r="CW177" s="218">
        <v>76251.66</v>
      </c>
      <c r="CX177" s="218">
        <v>22310.63</v>
      </c>
      <c r="CY177" s="218">
        <v>73931.66</v>
      </c>
      <c r="CZ177" s="218">
        <v>47395.83</v>
      </c>
      <c r="DA177" s="218">
        <v>47405.83</v>
      </c>
      <c r="DB177" s="218">
        <v>47404.52</v>
      </c>
      <c r="DC177" s="218">
        <v>0</v>
      </c>
      <c r="DD177" s="165">
        <v>-515918.95</v>
      </c>
      <c r="DF177" s="152" t="s">
        <v>24852</v>
      </c>
      <c r="DG177" s="219">
        <v>0</v>
      </c>
      <c r="DH177" s="219">
        <v>0</v>
      </c>
      <c r="DI177" s="219">
        <v>0</v>
      </c>
      <c r="DJ177" s="219">
        <v>0</v>
      </c>
      <c r="DK177" s="219">
        <v>0</v>
      </c>
      <c r="DL177" s="219">
        <v>0</v>
      </c>
      <c r="DM177" s="219">
        <v>11452</v>
      </c>
      <c r="DN177" s="219">
        <v>31203.85</v>
      </c>
      <c r="DO177" s="219">
        <v>62086.45</v>
      </c>
      <c r="DP177" s="219">
        <v>0</v>
      </c>
      <c r="DQ177" s="219">
        <v>0</v>
      </c>
      <c r="DR177" s="219">
        <v>5500</v>
      </c>
      <c r="DS177" s="164">
        <f t="shared" si="2"/>
        <v>110242.29999999999</v>
      </c>
    </row>
    <row r="178" spans="1:123">
      <c r="A178" s="154" t="s">
        <v>24767</v>
      </c>
      <c r="B178" s="165">
        <v>616850.56999999995</v>
      </c>
      <c r="C178" s="165">
        <v>754187.87</v>
      </c>
      <c r="D178" s="165">
        <v>750790.73</v>
      </c>
      <c r="E178" s="165">
        <v>775685.38</v>
      </c>
      <c r="F178" s="165">
        <v>833331.72</v>
      </c>
      <c r="BK178" s="154" t="s">
        <v>24895</v>
      </c>
      <c r="BL178" s="218">
        <v>0</v>
      </c>
      <c r="BM178" s="218">
        <v>0</v>
      </c>
      <c r="BN178" s="218">
        <v>0</v>
      </c>
      <c r="BO178" s="218">
        <v>0</v>
      </c>
      <c r="BP178" s="218">
        <v>0</v>
      </c>
      <c r="BQ178" s="218">
        <v>0</v>
      </c>
      <c r="BR178" s="218">
        <v>9127.17</v>
      </c>
      <c r="BS178" s="218">
        <v>0</v>
      </c>
      <c r="BT178" s="218">
        <v>0</v>
      </c>
      <c r="BU178" s="218">
        <v>0</v>
      </c>
      <c r="BV178" s="218">
        <v>0</v>
      </c>
      <c r="BW178" s="218">
        <v>0</v>
      </c>
      <c r="BX178" s="165">
        <v>-9127.17</v>
      </c>
      <c r="BZ178" s="152" t="s">
        <v>24801</v>
      </c>
      <c r="CA178" s="219">
        <v>0</v>
      </c>
      <c r="CB178" s="219">
        <v>0</v>
      </c>
      <c r="CC178" s="219">
        <v>0</v>
      </c>
      <c r="CD178" s="219">
        <v>0</v>
      </c>
      <c r="CE178" s="219">
        <v>0</v>
      </c>
      <c r="CF178" s="219">
        <v>0</v>
      </c>
      <c r="CG178" s="219">
        <v>0</v>
      </c>
      <c r="CH178" s="219">
        <v>0</v>
      </c>
      <c r="CI178" s="219">
        <v>0</v>
      </c>
      <c r="CJ178" s="219">
        <v>5563.2</v>
      </c>
      <c r="CK178" s="219">
        <v>1218.92</v>
      </c>
      <c r="CL178" s="219">
        <v>5208.78</v>
      </c>
      <c r="CM178" s="219">
        <v>0</v>
      </c>
      <c r="CN178" s="166">
        <v>-11990.9</v>
      </c>
      <c r="CP178" s="152" t="s">
        <v>24759</v>
      </c>
      <c r="CQ178" s="219">
        <v>0</v>
      </c>
      <c r="CR178" s="219">
        <v>0</v>
      </c>
      <c r="CS178" s="219">
        <v>0</v>
      </c>
      <c r="CT178" s="219">
        <v>101767.16</v>
      </c>
      <c r="CU178" s="219">
        <v>49725.83</v>
      </c>
      <c r="CV178" s="219">
        <v>49725.83</v>
      </c>
      <c r="CW178" s="219">
        <v>76251.66</v>
      </c>
      <c r="CX178" s="219">
        <v>22310.63</v>
      </c>
      <c r="CY178" s="219">
        <v>73931.66</v>
      </c>
      <c r="CZ178" s="219">
        <v>47395.83</v>
      </c>
      <c r="DA178" s="219">
        <v>47405.83</v>
      </c>
      <c r="DB178" s="219">
        <v>47404.52</v>
      </c>
      <c r="DC178" s="219">
        <v>0</v>
      </c>
      <c r="DD178" s="166">
        <v>-515918.95</v>
      </c>
      <c r="DF178" s="152" t="s">
        <v>24801</v>
      </c>
      <c r="DG178" s="219">
        <v>376.61</v>
      </c>
      <c r="DH178" s="219">
        <v>32337.8</v>
      </c>
      <c r="DI178" s="219">
        <v>30354.240000000002</v>
      </c>
      <c r="DJ178" s="219">
        <v>56035.199999999997</v>
      </c>
      <c r="DK178" s="219">
        <v>64987.21</v>
      </c>
      <c r="DL178" s="219">
        <v>44133.02</v>
      </c>
      <c r="DM178" s="219">
        <v>43232.12</v>
      </c>
      <c r="DN178" s="219">
        <v>43098.81</v>
      </c>
      <c r="DO178" s="219">
        <v>43387</v>
      </c>
      <c r="DP178" s="219">
        <v>80453.69</v>
      </c>
      <c r="DQ178" s="219">
        <v>23296.92</v>
      </c>
      <c r="DR178" s="219">
        <v>97942.77</v>
      </c>
      <c r="DS178" s="164">
        <f t="shared" si="2"/>
        <v>559635.39</v>
      </c>
    </row>
    <row r="179" spans="1:123" ht="20.399999999999999">
      <c r="A179" s="152" t="s">
        <v>24759</v>
      </c>
      <c r="B179" s="166">
        <v>18399.61</v>
      </c>
      <c r="C179" s="166">
        <v>156613.13</v>
      </c>
      <c r="D179" s="166">
        <v>102001</v>
      </c>
      <c r="E179" s="166">
        <v>197420.15</v>
      </c>
      <c r="F179" s="166">
        <v>133078.71</v>
      </c>
      <c r="BK179" s="152" t="s">
        <v>24896</v>
      </c>
      <c r="BL179" s="219">
        <v>0</v>
      </c>
      <c r="BM179" s="219">
        <v>0</v>
      </c>
      <c r="BN179" s="219">
        <v>0</v>
      </c>
      <c r="BO179" s="219">
        <v>0</v>
      </c>
      <c r="BP179" s="219">
        <v>0</v>
      </c>
      <c r="BQ179" s="219">
        <v>0</v>
      </c>
      <c r="BR179" s="219">
        <v>9127.17</v>
      </c>
      <c r="BS179" s="219">
        <v>0</v>
      </c>
      <c r="BT179" s="219">
        <v>0</v>
      </c>
      <c r="BU179" s="219">
        <v>0</v>
      </c>
      <c r="BV179" s="219">
        <v>0</v>
      </c>
      <c r="BW179" s="219">
        <v>0</v>
      </c>
      <c r="BX179" s="166">
        <v>-9127.17</v>
      </c>
      <c r="BZ179" s="154" t="s">
        <v>24897</v>
      </c>
      <c r="CA179" s="218">
        <v>0</v>
      </c>
      <c r="CB179" s="218">
        <v>0</v>
      </c>
      <c r="CC179" s="218">
        <v>0</v>
      </c>
      <c r="CD179" s="218">
        <v>0</v>
      </c>
      <c r="CE179" s="218">
        <v>0</v>
      </c>
      <c r="CF179" s="218">
        <v>0</v>
      </c>
      <c r="CG179" s="218">
        <v>0</v>
      </c>
      <c r="CH179" s="218">
        <v>0</v>
      </c>
      <c r="CI179" s="218">
        <v>0</v>
      </c>
      <c r="CJ179" s="218">
        <v>3384</v>
      </c>
      <c r="CK179" s="218">
        <v>113.46</v>
      </c>
      <c r="CL179" s="218">
        <v>0</v>
      </c>
      <c r="CM179" s="218">
        <v>0</v>
      </c>
      <c r="CN179" s="165">
        <v>-3497.46</v>
      </c>
      <c r="CP179" s="154" t="s">
        <v>24743</v>
      </c>
      <c r="CQ179" s="218">
        <v>0</v>
      </c>
      <c r="CR179" s="218">
        <v>41130.339999999997</v>
      </c>
      <c r="CS179" s="218">
        <v>95881.16</v>
      </c>
      <c r="CT179" s="218">
        <v>112142.54</v>
      </c>
      <c r="CU179" s="218">
        <v>121742.54</v>
      </c>
      <c r="CV179" s="218">
        <v>121742.54</v>
      </c>
      <c r="CW179" s="218">
        <v>186685.08</v>
      </c>
      <c r="CX179" s="218">
        <v>54622.58</v>
      </c>
      <c r="CY179" s="218">
        <v>232105.08</v>
      </c>
      <c r="CZ179" s="218">
        <v>64942.54</v>
      </c>
      <c r="DA179" s="218">
        <v>129022.54</v>
      </c>
      <c r="DB179" s="218">
        <v>177623.85</v>
      </c>
      <c r="DC179" s="218">
        <v>0</v>
      </c>
      <c r="DD179" s="165">
        <v>-1337640.79</v>
      </c>
      <c r="DF179" s="154" t="s">
        <v>24767</v>
      </c>
      <c r="DG179" s="218">
        <v>1499437.46</v>
      </c>
      <c r="DH179" s="218">
        <v>1640149.96</v>
      </c>
      <c r="DI179" s="218">
        <v>1696103.38</v>
      </c>
      <c r="DJ179" s="218">
        <v>1755946.39</v>
      </c>
      <c r="DK179" s="218">
        <v>1732191.89</v>
      </c>
      <c r="DL179" s="218">
        <v>1808674.03</v>
      </c>
      <c r="DM179" s="218">
        <v>1720573.57</v>
      </c>
      <c r="DN179" s="218">
        <v>2073332.83</v>
      </c>
      <c r="DO179" s="218">
        <v>1901929.13</v>
      </c>
      <c r="DP179" s="218">
        <v>1996736.39</v>
      </c>
      <c r="DQ179" s="218">
        <v>1854314.41</v>
      </c>
      <c r="DR179" s="218">
        <v>2463545.25</v>
      </c>
      <c r="DS179" s="164">
        <f t="shared" si="2"/>
        <v>22142934.690000001</v>
      </c>
    </row>
    <row r="180" spans="1:123" ht="20.399999999999999">
      <c r="A180" s="152" t="s">
        <v>24731</v>
      </c>
      <c r="B180" s="166">
        <v>598450.96</v>
      </c>
      <c r="C180" s="166">
        <v>597574.74</v>
      </c>
      <c r="D180" s="166">
        <v>648789.73</v>
      </c>
      <c r="E180" s="166">
        <v>578265.23</v>
      </c>
      <c r="F180" s="166">
        <v>700253.01</v>
      </c>
      <c r="BK180" s="154" t="s">
        <v>24898</v>
      </c>
      <c r="BL180" s="218">
        <v>0</v>
      </c>
      <c r="BM180" s="218">
        <v>0</v>
      </c>
      <c r="BN180" s="218">
        <v>0</v>
      </c>
      <c r="BO180" s="218">
        <v>0</v>
      </c>
      <c r="BP180" s="218">
        <v>0</v>
      </c>
      <c r="BQ180" s="218">
        <v>4796</v>
      </c>
      <c r="BR180" s="218">
        <v>2396.1999999999998</v>
      </c>
      <c r="BS180" s="218">
        <v>127.66</v>
      </c>
      <c r="BT180" s="218">
        <v>63.61</v>
      </c>
      <c r="BU180" s="218">
        <v>17667.580000000002</v>
      </c>
      <c r="BV180" s="218">
        <v>0</v>
      </c>
      <c r="BW180" s="218">
        <v>1878.41</v>
      </c>
      <c r="BX180" s="165">
        <v>-26929.46</v>
      </c>
      <c r="BZ180" s="152" t="s">
        <v>24899</v>
      </c>
      <c r="CA180" s="219">
        <v>0</v>
      </c>
      <c r="CB180" s="219">
        <v>0</v>
      </c>
      <c r="CC180" s="219">
        <v>0</v>
      </c>
      <c r="CD180" s="219">
        <v>0</v>
      </c>
      <c r="CE180" s="219">
        <v>0</v>
      </c>
      <c r="CF180" s="219">
        <v>0</v>
      </c>
      <c r="CG180" s="219">
        <v>0</v>
      </c>
      <c r="CH180" s="219">
        <v>0</v>
      </c>
      <c r="CI180" s="219">
        <v>0</v>
      </c>
      <c r="CJ180" s="219">
        <v>3384</v>
      </c>
      <c r="CK180" s="219">
        <v>113.46</v>
      </c>
      <c r="CL180" s="219">
        <v>0</v>
      </c>
      <c r="CM180" s="219">
        <v>0</v>
      </c>
      <c r="CN180" s="166">
        <v>-3497.46</v>
      </c>
      <c r="CP180" s="152" t="s">
        <v>24838</v>
      </c>
      <c r="CQ180" s="219">
        <v>0</v>
      </c>
      <c r="CR180" s="219">
        <v>41130.339999999997</v>
      </c>
      <c r="CS180" s="219">
        <v>95881.16</v>
      </c>
      <c r="CT180" s="219">
        <v>112142.54</v>
      </c>
      <c r="CU180" s="219">
        <v>121742.54</v>
      </c>
      <c r="CV180" s="219">
        <v>121742.54</v>
      </c>
      <c r="CW180" s="219">
        <v>186685.08</v>
      </c>
      <c r="CX180" s="219">
        <v>54622.58</v>
      </c>
      <c r="CY180" s="219">
        <v>232105.08</v>
      </c>
      <c r="CZ180" s="219">
        <v>64942.54</v>
      </c>
      <c r="DA180" s="219">
        <v>129022.54</v>
      </c>
      <c r="DB180" s="219">
        <v>177623.85</v>
      </c>
      <c r="DC180" s="219">
        <v>0</v>
      </c>
      <c r="DD180" s="166">
        <v>-1337640.79</v>
      </c>
      <c r="DF180" s="152" t="s">
        <v>24759</v>
      </c>
      <c r="DG180" s="219">
        <v>136946.39000000001</v>
      </c>
      <c r="DH180" s="219">
        <v>397694.79</v>
      </c>
      <c r="DI180" s="219">
        <v>427335.91</v>
      </c>
      <c r="DJ180" s="219">
        <v>539746.28</v>
      </c>
      <c r="DK180" s="219">
        <v>517405.57</v>
      </c>
      <c r="DL180" s="219">
        <v>447785.56</v>
      </c>
      <c r="DM180" s="219">
        <v>400130.21</v>
      </c>
      <c r="DN180" s="219">
        <v>638078.30000000005</v>
      </c>
      <c r="DO180" s="219">
        <v>562600.29</v>
      </c>
      <c r="DP180" s="219">
        <v>612137.65</v>
      </c>
      <c r="DQ180" s="219">
        <v>463607.51</v>
      </c>
      <c r="DR180" s="219">
        <v>497029.15</v>
      </c>
      <c r="DS180" s="164">
        <f t="shared" si="2"/>
        <v>5640497.6100000003</v>
      </c>
    </row>
    <row r="181" spans="1:123" ht="20.399999999999999">
      <c r="A181" s="153" t="s">
        <v>24900</v>
      </c>
      <c r="B181" s="164">
        <v>4361327.2</v>
      </c>
      <c r="C181" s="164">
        <v>5037287.7</v>
      </c>
      <c r="D181" s="164">
        <v>5040337.5199999996</v>
      </c>
      <c r="E181" s="164">
        <v>5269254.1399999997</v>
      </c>
      <c r="F181" s="164">
        <v>5378368.1299999999</v>
      </c>
      <c r="BK181" s="152" t="s">
        <v>24901</v>
      </c>
      <c r="BL181" s="219">
        <v>0</v>
      </c>
      <c r="BM181" s="219">
        <v>0</v>
      </c>
      <c r="BN181" s="219">
        <v>0</v>
      </c>
      <c r="BO181" s="219">
        <v>0</v>
      </c>
      <c r="BP181" s="219">
        <v>0</v>
      </c>
      <c r="BQ181" s="219">
        <v>4796</v>
      </c>
      <c r="BR181" s="219">
        <v>2396.1999999999998</v>
      </c>
      <c r="BS181" s="219">
        <v>127.66</v>
      </c>
      <c r="BT181" s="219">
        <v>63.61</v>
      </c>
      <c r="BU181" s="219">
        <v>17667.580000000002</v>
      </c>
      <c r="BV181" s="219">
        <v>0</v>
      </c>
      <c r="BW181" s="219">
        <v>1878.41</v>
      </c>
      <c r="BX181" s="166">
        <v>-26929.46</v>
      </c>
      <c r="BZ181" s="154" t="s">
        <v>24895</v>
      </c>
      <c r="CA181" s="218">
        <v>0</v>
      </c>
      <c r="CB181" s="218">
        <v>0</v>
      </c>
      <c r="CC181" s="218">
        <v>0</v>
      </c>
      <c r="CD181" s="218">
        <v>0</v>
      </c>
      <c r="CE181" s="218">
        <v>0</v>
      </c>
      <c r="CF181" s="218">
        <v>0</v>
      </c>
      <c r="CG181" s="218">
        <v>0</v>
      </c>
      <c r="CH181" s="218">
        <v>0</v>
      </c>
      <c r="CI181" s="218">
        <v>0</v>
      </c>
      <c r="CJ181" s="218">
        <v>4512</v>
      </c>
      <c r="CK181" s="218">
        <v>5005.8</v>
      </c>
      <c r="CL181" s="218">
        <v>9463.0499999999993</v>
      </c>
      <c r="CM181" s="218">
        <v>0</v>
      </c>
      <c r="CN181" s="165">
        <v>-18980.849999999999</v>
      </c>
      <c r="CP181" s="154" t="s">
        <v>24778</v>
      </c>
      <c r="CQ181" s="218">
        <v>0</v>
      </c>
      <c r="CR181" s="218">
        <v>3112.96</v>
      </c>
      <c r="CS181" s="218">
        <v>0</v>
      </c>
      <c r="CT181" s="218">
        <v>6596.8</v>
      </c>
      <c r="CU181" s="218">
        <v>5514.56</v>
      </c>
      <c r="CV181" s="218">
        <v>4684.6400000000003</v>
      </c>
      <c r="CW181" s="218">
        <v>4310.72</v>
      </c>
      <c r="CX181" s="218">
        <v>6672.8</v>
      </c>
      <c r="CY181" s="218">
        <v>3784.8</v>
      </c>
      <c r="CZ181" s="218">
        <v>20282.88</v>
      </c>
      <c r="DA181" s="218">
        <v>0</v>
      </c>
      <c r="DB181" s="218">
        <v>21842.400000000001</v>
      </c>
      <c r="DC181" s="218">
        <v>0</v>
      </c>
      <c r="DD181" s="165">
        <v>-76802.559999999998</v>
      </c>
      <c r="DF181" s="152" t="s">
        <v>24731</v>
      </c>
      <c r="DG181" s="219">
        <v>1362491.07</v>
      </c>
      <c r="DH181" s="219">
        <v>1242455.17</v>
      </c>
      <c r="DI181" s="219">
        <v>1268767.47</v>
      </c>
      <c r="DJ181" s="219">
        <v>1216200.1100000001</v>
      </c>
      <c r="DK181" s="219">
        <v>1214786.32</v>
      </c>
      <c r="DL181" s="219">
        <v>1360888.47</v>
      </c>
      <c r="DM181" s="219">
        <v>1320443.3600000001</v>
      </c>
      <c r="DN181" s="219">
        <v>1435254.53</v>
      </c>
      <c r="DO181" s="219">
        <v>1339328.8400000001</v>
      </c>
      <c r="DP181" s="219">
        <v>1384598.74</v>
      </c>
      <c r="DQ181" s="219">
        <v>1390706.9</v>
      </c>
      <c r="DR181" s="219">
        <v>1966516.1</v>
      </c>
      <c r="DS181" s="164">
        <f t="shared" si="2"/>
        <v>16502437.08</v>
      </c>
    </row>
    <row r="182" spans="1:123" ht="20.399999999999999">
      <c r="A182" s="154" t="s">
        <v>24773</v>
      </c>
      <c r="B182" s="165">
        <v>8209.91</v>
      </c>
      <c r="C182" s="165">
        <v>6134.25</v>
      </c>
      <c r="D182" s="165">
        <v>6715.42</v>
      </c>
      <c r="E182" s="165">
        <v>12578.11</v>
      </c>
      <c r="F182" s="165">
        <v>7871.18</v>
      </c>
      <c r="BK182" s="154" t="s">
        <v>24902</v>
      </c>
      <c r="BL182" s="218">
        <v>0</v>
      </c>
      <c r="BM182" s="218">
        <v>0</v>
      </c>
      <c r="BN182" s="218">
        <v>0</v>
      </c>
      <c r="BO182" s="218">
        <v>0</v>
      </c>
      <c r="BP182" s="218">
        <v>21822.73</v>
      </c>
      <c r="BQ182" s="218">
        <v>31604.400000000001</v>
      </c>
      <c r="BR182" s="218">
        <v>29012.240000000002</v>
      </c>
      <c r="BS182" s="218">
        <v>20735.599999999999</v>
      </c>
      <c r="BT182" s="218">
        <v>14206.8</v>
      </c>
      <c r="BU182" s="218">
        <v>7052</v>
      </c>
      <c r="BV182" s="218">
        <v>19335.400000000001</v>
      </c>
      <c r="BW182" s="218">
        <v>113.11</v>
      </c>
      <c r="BX182" s="165">
        <v>-143882.28</v>
      </c>
      <c r="BZ182" s="152" t="s">
        <v>24896</v>
      </c>
      <c r="CA182" s="219">
        <v>0</v>
      </c>
      <c r="CB182" s="219">
        <v>0</v>
      </c>
      <c r="CC182" s="219">
        <v>0</v>
      </c>
      <c r="CD182" s="219">
        <v>0</v>
      </c>
      <c r="CE182" s="219">
        <v>0</v>
      </c>
      <c r="CF182" s="219">
        <v>0</v>
      </c>
      <c r="CG182" s="219">
        <v>0</v>
      </c>
      <c r="CH182" s="219">
        <v>0</v>
      </c>
      <c r="CI182" s="219">
        <v>0</v>
      </c>
      <c r="CJ182" s="219">
        <v>4512</v>
      </c>
      <c r="CK182" s="219">
        <v>5005.8</v>
      </c>
      <c r="CL182" s="219">
        <v>9463.0499999999993</v>
      </c>
      <c r="CM182" s="219">
        <v>0</v>
      </c>
      <c r="CN182" s="166">
        <v>-18980.849999999999</v>
      </c>
      <c r="CP182" s="152" t="s">
        <v>24870</v>
      </c>
      <c r="CQ182" s="219">
        <v>0</v>
      </c>
      <c r="CR182" s="219">
        <v>3112.96</v>
      </c>
      <c r="CS182" s="219">
        <v>0</v>
      </c>
      <c r="CT182" s="219">
        <v>6596.8</v>
      </c>
      <c r="CU182" s="219">
        <v>5514.56</v>
      </c>
      <c r="CV182" s="219">
        <v>4684.6400000000003</v>
      </c>
      <c r="CW182" s="219">
        <v>4310.72</v>
      </c>
      <c r="CX182" s="219">
        <v>6672.8</v>
      </c>
      <c r="CY182" s="219">
        <v>3784.8</v>
      </c>
      <c r="CZ182" s="219">
        <v>20282.88</v>
      </c>
      <c r="DA182" s="219">
        <v>0</v>
      </c>
      <c r="DB182" s="219">
        <v>21842.400000000001</v>
      </c>
      <c r="DC182" s="219">
        <v>0</v>
      </c>
      <c r="DD182" s="166">
        <v>-76802.559999999998</v>
      </c>
      <c r="DF182" s="153" t="s">
        <v>24850</v>
      </c>
      <c r="DG182" s="217">
        <v>81636.3</v>
      </c>
      <c r="DH182" s="217">
        <v>164844.32999999999</v>
      </c>
      <c r="DI182" s="217">
        <v>272028.98</v>
      </c>
      <c r="DJ182" s="217">
        <v>289749.84999999998</v>
      </c>
      <c r="DK182" s="217">
        <v>453654.78</v>
      </c>
      <c r="DL182" s="217">
        <v>516597.21</v>
      </c>
      <c r="DM182" s="217">
        <v>601072.4</v>
      </c>
      <c r="DN182" s="217">
        <v>620281.29</v>
      </c>
      <c r="DO182" s="217">
        <v>561788.17000000004</v>
      </c>
      <c r="DP182" s="217">
        <v>702490.98</v>
      </c>
      <c r="DQ182" s="217">
        <v>830233.75</v>
      </c>
      <c r="DR182" s="217">
        <v>826834.37</v>
      </c>
      <c r="DS182" s="164">
        <f t="shared" si="2"/>
        <v>5921212.4100000001</v>
      </c>
    </row>
    <row r="183" spans="1:123" ht="20.399999999999999">
      <c r="A183" s="152" t="s">
        <v>24774</v>
      </c>
      <c r="B183" s="166">
        <v>8209.91</v>
      </c>
      <c r="C183" s="166">
        <v>6134.25</v>
      </c>
      <c r="D183" s="166">
        <v>6715.42</v>
      </c>
      <c r="E183" s="166">
        <v>12578.11</v>
      </c>
      <c r="F183" s="166">
        <v>7871.18</v>
      </c>
      <c r="BK183" s="152" t="s">
        <v>24903</v>
      </c>
      <c r="BL183" s="219">
        <v>0</v>
      </c>
      <c r="BM183" s="219">
        <v>0</v>
      </c>
      <c r="BN183" s="219">
        <v>0</v>
      </c>
      <c r="BO183" s="219">
        <v>0</v>
      </c>
      <c r="BP183" s="219">
        <v>21822.73</v>
      </c>
      <c r="BQ183" s="219">
        <v>31604.400000000001</v>
      </c>
      <c r="BR183" s="219">
        <v>29012.240000000002</v>
      </c>
      <c r="BS183" s="219">
        <v>20735.599999999999</v>
      </c>
      <c r="BT183" s="219">
        <v>14206.8</v>
      </c>
      <c r="BU183" s="219">
        <v>7052</v>
      </c>
      <c r="BV183" s="219">
        <v>19335.400000000001</v>
      </c>
      <c r="BW183" s="219">
        <v>113.11</v>
      </c>
      <c r="BX183" s="166">
        <v>-143882.28</v>
      </c>
      <c r="BZ183" s="154" t="s">
        <v>24898</v>
      </c>
      <c r="CA183" s="218">
        <v>0</v>
      </c>
      <c r="CB183" s="218">
        <v>0</v>
      </c>
      <c r="CC183" s="218">
        <v>0</v>
      </c>
      <c r="CD183" s="218">
        <v>7848</v>
      </c>
      <c r="CE183" s="218">
        <v>43886.74</v>
      </c>
      <c r="CF183" s="218">
        <v>7848</v>
      </c>
      <c r="CG183" s="218">
        <v>31471.31</v>
      </c>
      <c r="CH183" s="218">
        <v>29304</v>
      </c>
      <c r="CI183" s="218">
        <v>25239.59</v>
      </c>
      <c r="CJ183" s="218">
        <v>17359.759999999998</v>
      </c>
      <c r="CK183" s="218">
        <v>48744.33</v>
      </c>
      <c r="CL183" s="218">
        <v>71569.89</v>
      </c>
      <c r="CM183" s="218">
        <v>0</v>
      </c>
      <c r="CN183" s="165">
        <v>-283271.62</v>
      </c>
      <c r="CP183" s="154" t="s">
        <v>24753</v>
      </c>
      <c r="CQ183" s="218">
        <v>0</v>
      </c>
      <c r="CR183" s="218">
        <v>0</v>
      </c>
      <c r="CS183" s="218">
        <v>2240.29</v>
      </c>
      <c r="CT183" s="218">
        <v>0</v>
      </c>
      <c r="CU183" s="218">
        <v>0</v>
      </c>
      <c r="CV183" s="218">
        <v>0</v>
      </c>
      <c r="CW183" s="218">
        <v>10068.799999999999</v>
      </c>
      <c r="CX183" s="218">
        <v>0</v>
      </c>
      <c r="CY183" s="218">
        <v>12154.66</v>
      </c>
      <c r="CZ183" s="218">
        <v>0</v>
      </c>
      <c r="DA183" s="218">
        <v>0</v>
      </c>
      <c r="DB183" s="218">
        <v>0</v>
      </c>
      <c r="DC183" s="218">
        <v>0</v>
      </c>
      <c r="DD183" s="165">
        <v>-24463.75</v>
      </c>
      <c r="DF183" s="154" t="s">
        <v>24776</v>
      </c>
      <c r="DG183" s="218">
        <v>81636.3</v>
      </c>
      <c r="DH183" s="218">
        <v>147372.32999999999</v>
      </c>
      <c r="DI183" s="218">
        <v>230305.15</v>
      </c>
      <c r="DJ183" s="218">
        <v>207599.15</v>
      </c>
      <c r="DK183" s="218">
        <v>248464.56</v>
      </c>
      <c r="DL183" s="218">
        <v>255472.69</v>
      </c>
      <c r="DM183" s="218">
        <v>319989.93</v>
      </c>
      <c r="DN183" s="218">
        <v>250306.35</v>
      </c>
      <c r="DO183" s="218">
        <v>260015.52</v>
      </c>
      <c r="DP183" s="218">
        <v>288509.51</v>
      </c>
      <c r="DQ183" s="218">
        <v>388966.49</v>
      </c>
      <c r="DR183" s="218">
        <v>673151.94</v>
      </c>
      <c r="DS183" s="164">
        <f t="shared" si="2"/>
        <v>3351789.9200000004</v>
      </c>
    </row>
    <row r="184" spans="1:123" ht="20.399999999999999">
      <c r="A184" s="168" t="s">
        <v>24885</v>
      </c>
      <c r="B184" s="165">
        <v>4352347.29</v>
      </c>
      <c r="C184" s="165">
        <v>5026477.18</v>
      </c>
      <c r="D184" s="165">
        <v>5027468.07</v>
      </c>
      <c r="E184" s="165">
        <v>5255764.63</v>
      </c>
      <c r="F184" s="165">
        <v>5361787.59</v>
      </c>
      <c r="BK184" s="154" t="s">
        <v>24764</v>
      </c>
      <c r="BL184" s="218">
        <v>0</v>
      </c>
      <c r="BM184" s="218">
        <v>0</v>
      </c>
      <c r="BN184" s="218">
        <v>0</v>
      </c>
      <c r="BO184" s="218">
        <v>0</v>
      </c>
      <c r="BP184" s="218">
        <v>0</v>
      </c>
      <c r="BQ184" s="218">
        <v>0</v>
      </c>
      <c r="BR184" s="218">
        <v>0</v>
      </c>
      <c r="BS184" s="218">
        <v>0</v>
      </c>
      <c r="BT184" s="218">
        <v>0</v>
      </c>
      <c r="BU184" s="218">
        <v>0</v>
      </c>
      <c r="BV184" s="218">
        <v>5232</v>
      </c>
      <c r="BW184" s="218">
        <v>24590.400000000001</v>
      </c>
      <c r="BX184" s="165">
        <v>-29822.400000000001</v>
      </c>
      <c r="BZ184" s="152" t="s">
        <v>24901</v>
      </c>
      <c r="CA184" s="219">
        <v>0</v>
      </c>
      <c r="CB184" s="219">
        <v>0</v>
      </c>
      <c r="CC184" s="219">
        <v>0</v>
      </c>
      <c r="CD184" s="219">
        <v>7848</v>
      </c>
      <c r="CE184" s="219">
        <v>43886.74</v>
      </c>
      <c r="CF184" s="219">
        <v>7848</v>
      </c>
      <c r="CG184" s="219">
        <v>31471.31</v>
      </c>
      <c r="CH184" s="219">
        <v>29304</v>
      </c>
      <c r="CI184" s="219">
        <v>25239.59</v>
      </c>
      <c r="CJ184" s="219">
        <v>17359.759999999998</v>
      </c>
      <c r="CK184" s="219">
        <v>48744.33</v>
      </c>
      <c r="CL184" s="219">
        <v>71569.89</v>
      </c>
      <c r="CM184" s="219">
        <v>0</v>
      </c>
      <c r="CN184" s="166">
        <v>-283271.62</v>
      </c>
      <c r="CP184" s="152" t="s">
        <v>24904</v>
      </c>
      <c r="CQ184" s="219">
        <v>0</v>
      </c>
      <c r="CR184" s="219">
        <v>0</v>
      </c>
      <c r="CS184" s="219">
        <v>2240.29</v>
      </c>
      <c r="CT184" s="219">
        <v>0</v>
      </c>
      <c r="CU184" s="219">
        <v>0</v>
      </c>
      <c r="CV184" s="219">
        <v>0</v>
      </c>
      <c r="CW184" s="219">
        <v>10068.799999999999</v>
      </c>
      <c r="CX184" s="219">
        <v>0</v>
      </c>
      <c r="CY184" s="219">
        <v>12154.66</v>
      </c>
      <c r="CZ184" s="219">
        <v>0</v>
      </c>
      <c r="DA184" s="219">
        <v>0</v>
      </c>
      <c r="DB184" s="219">
        <v>0</v>
      </c>
      <c r="DC184" s="219">
        <v>0</v>
      </c>
      <c r="DD184" s="166">
        <v>-24463.75</v>
      </c>
      <c r="DF184" s="152" t="s">
        <v>24860</v>
      </c>
      <c r="DG184" s="219">
        <v>0</v>
      </c>
      <c r="DH184" s="219">
        <v>0</v>
      </c>
      <c r="DI184" s="219">
        <v>0</v>
      </c>
      <c r="DJ184" s="219">
        <v>0</v>
      </c>
      <c r="DK184" s="219">
        <v>0</v>
      </c>
      <c r="DL184" s="219">
        <v>0</v>
      </c>
      <c r="DM184" s="219">
        <v>0</v>
      </c>
      <c r="DN184" s="219">
        <v>0</v>
      </c>
      <c r="DO184" s="219">
        <v>8234.25</v>
      </c>
      <c r="DP184" s="219">
        <v>695.5</v>
      </c>
      <c r="DQ184" s="219">
        <v>0</v>
      </c>
      <c r="DR184" s="219">
        <v>0</v>
      </c>
      <c r="DS184" s="164">
        <f t="shared" si="2"/>
        <v>8929.75</v>
      </c>
    </row>
    <row r="185" spans="1:123" ht="20.399999999999999">
      <c r="A185" s="152" t="s">
        <v>24905</v>
      </c>
      <c r="B185" s="166">
        <v>1400</v>
      </c>
      <c r="C185" s="166">
        <v>448</v>
      </c>
      <c r="D185" s="166">
        <v>672</v>
      </c>
      <c r="E185" s="166">
        <v>1904</v>
      </c>
      <c r="F185" s="166">
        <v>1400</v>
      </c>
      <c r="BK185" s="152" t="s">
        <v>24765</v>
      </c>
      <c r="BL185" s="219">
        <v>0</v>
      </c>
      <c r="BM185" s="219">
        <v>0</v>
      </c>
      <c r="BN185" s="219">
        <v>0</v>
      </c>
      <c r="BO185" s="219">
        <v>0</v>
      </c>
      <c r="BP185" s="219">
        <v>0</v>
      </c>
      <c r="BQ185" s="219">
        <v>0</v>
      </c>
      <c r="BR185" s="219">
        <v>0</v>
      </c>
      <c r="BS185" s="219">
        <v>0</v>
      </c>
      <c r="BT185" s="219">
        <v>0</v>
      </c>
      <c r="BU185" s="219">
        <v>0</v>
      </c>
      <c r="BV185" s="219">
        <v>5232</v>
      </c>
      <c r="BW185" s="219">
        <v>24590.400000000001</v>
      </c>
      <c r="BX185" s="166">
        <v>-29822.400000000001</v>
      </c>
      <c r="BZ185" s="154" t="s">
        <v>24902</v>
      </c>
      <c r="CA185" s="218">
        <v>0</v>
      </c>
      <c r="CB185" s="218">
        <v>0</v>
      </c>
      <c r="CC185" s="218">
        <v>0</v>
      </c>
      <c r="CD185" s="218">
        <v>0</v>
      </c>
      <c r="CE185" s="218">
        <v>0</v>
      </c>
      <c r="CF185" s="218">
        <v>0</v>
      </c>
      <c r="CG185" s="218">
        <v>0</v>
      </c>
      <c r="CH185" s="218">
        <v>3648</v>
      </c>
      <c r="CI185" s="218">
        <v>10992</v>
      </c>
      <c r="CJ185" s="218">
        <v>22760.21</v>
      </c>
      <c r="CK185" s="218">
        <v>27659.49</v>
      </c>
      <c r="CL185" s="218">
        <v>52805.58</v>
      </c>
      <c r="CM185" s="218">
        <v>0</v>
      </c>
      <c r="CN185" s="165">
        <v>-117865.28</v>
      </c>
      <c r="CP185" s="154" t="s">
        <v>24799</v>
      </c>
      <c r="CQ185" s="218">
        <v>2605684.02</v>
      </c>
      <c r="CR185" s="218">
        <v>2953261.77</v>
      </c>
      <c r="CS185" s="218">
        <v>3558446.53</v>
      </c>
      <c r="CT185" s="218">
        <v>3081830.76</v>
      </c>
      <c r="CU185" s="218">
        <v>2995669.21</v>
      </c>
      <c r="CV185" s="218">
        <v>4411389.28</v>
      </c>
      <c r="CW185" s="218">
        <v>3205926.6</v>
      </c>
      <c r="CX185" s="218">
        <v>2888527.03</v>
      </c>
      <c r="CY185" s="218">
        <v>2856437.66</v>
      </c>
      <c r="CZ185" s="218">
        <v>3972110.74</v>
      </c>
      <c r="DA185" s="218">
        <v>10014124.84</v>
      </c>
      <c r="DB185" s="218">
        <v>9457556.2400000002</v>
      </c>
      <c r="DC185" s="218">
        <v>0</v>
      </c>
      <c r="DD185" s="165">
        <v>-52000964.68</v>
      </c>
      <c r="DF185" s="152" t="s">
        <v>24759</v>
      </c>
      <c r="DG185" s="219">
        <v>8588.0300000000007</v>
      </c>
      <c r="DH185" s="219">
        <v>40429.919999999998</v>
      </c>
      <c r="DI185" s="219">
        <v>41643.25</v>
      </c>
      <c r="DJ185" s="219">
        <v>65897.289999999994</v>
      </c>
      <c r="DK185" s="219">
        <v>60143.13</v>
      </c>
      <c r="DL185" s="219">
        <v>87564.25</v>
      </c>
      <c r="DM185" s="219">
        <v>64485.47</v>
      </c>
      <c r="DN185" s="219">
        <v>44145.32</v>
      </c>
      <c r="DO185" s="219">
        <v>84065</v>
      </c>
      <c r="DP185" s="219">
        <v>70106.83</v>
      </c>
      <c r="DQ185" s="219">
        <v>54621.53</v>
      </c>
      <c r="DR185" s="219">
        <v>85941.65</v>
      </c>
      <c r="DS185" s="164">
        <f t="shared" si="2"/>
        <v>707631.67</v>
      </c>
    </row>
    <row r="186" spans="1:123" ht="20.399999999999999">
      <c r="A186" s="152" t="s">
        <v>24759</v>
      </c>
      <c r="B186" s="166">
        <v>15047.54</v>
      </c>
      <c r="C186" s="166">
        <v>715350.62</v>
      </c>
      <c r="D186" s="166">
        <v>778150.95</v>
      </c>
      <c r="E186" s="166">
        <v>824678.71</v>
      </c>
      <c r="F186" s="166">
        <v>740763.52</v>
      </c>
      <c r="BK186" s="154" t="s">
        <v>24770</v>
      </c>
      <c r="BL186" s="218">
        <v>0</v>
      </c>
      <c r="BM186" s="218">
        <v>0</v>
      </c>
      <c r="BN186" s="218">
        <v>0</v>
      </c>
      <c r="BO186" s="218">
        <v>0</v>
      </c>
      <c r="BP186" s="218">
        <v>0</v>
      </c>
      <c r="BQ186" s="218">
        <v>0</v>
      </c>
      <c r="BR186" s="218">
        <v>225.46</v>
      </c>
      <c r="BS186" s="218">
        <v>0</v>
      </c>
      <c r="BT186" s="218">
        <v>0</v>
      </c>
      <c r="BU186" s="218">
        <v>4832</v>
      </c>
      <c r="BV186" s="218">
        <v>0</v>
      </c>
      <c r="BW186" s="218">
        <v>0</v>
      </c>
      <c r="BX186" s="165">
        <v>-5057.46</v>
      </c>
      <c r="BZ186" s="152" t="s">
        <v>24903</v>
      </c>
      <c r="CA186" s="219">
        <v>0</v>
      </c>
      <c r="CB186" s="219">
        <v>0</v>
      </c>
      <c r="CC186" s="219">
        <v>0</v>
      </c>
      <c r="CD186" s="219">
        <v>0</v>
      </c>
      <c r="CE186" s="219">
        <v>0</v>
      </c>
      <c r="CF186" s="219">
        <v>0</v>
      </c>
      <c r="CG186" s="219">
        <v>0</v>
      </c>
      <c r="CH186" s="219">
        <v>3648</v>
      </c>
      <c r="CI186" s="219">
        <v>10992</v>
      </c>
      <c r="CJ186" s="219">
        <v>22760.21</v>
      </c>
      <c r="CK186" s="219">
        <v>27659.49</v>
      </c>
      <c r="CL186" s="219">
        <v>52805.58</v>
      </c>
      <c r="CM186" s="219">
        <v>0</v>
      </c>
      <c r="CN186" s="166">
        <v>-117865.28</v>
      </c>
      <c r="CP186" s="152" t="s">
        <v>24731</v>
      </c>
      <c r="CQ186" s="219">
        <v>2377870.5299999998</v>
      </c>
      <c r="CR186" s="219">
        <v>2248647.04</v>
      </c>
      <c r="CS186" s="219">
        <v>2067678.25</v>
      </c>
      <c r="CT186" s="219">
        <v>2214589.73</v>
      </c>
      <c r="CU186" s="219">
        <v>2183537.2999999998</v>
      </c>
      <c r="CV186" s="219">
        <v>2338589.98</v>
      </c>
      <c r="CW186" s="219">
        <v>2125723.19</v>
      </c>
      <c r="CX186" s="219">
        <v>2112835.5699999998</v>
      </c>
      <c r="CY186" s="219">
        <v>2104533.96</v>
      </c>
      <c r="CZ186" s="219">
        <v>2122856.2799999998</v>
      </c>
      <c r="DA186" s="219">
        <v>2645897.73</v>
      </c>
      <c r="DB186" s="219">
        <v>3645924.49</v>
      </c>
      <c r="DC186" s="219">
        <v>0</v>
      </c>
      <c r="DD186" s="166">
        <v>-28188684.050000001</v>
      </c>
      <c r="DF186" s="152" t="s">
        <v>24744</v>
      </c>
      <c r="DG186" s="219">
        <v>0</v>
      </c>
      <c r="DH186" s="219">
        <v>0</v>
      </c>
      <c r="DI186" s="219">
        <v>0</v>
      </c>
      <c r="DJ186" s="219">
        <v>2395.63</v>
      </c>
      <c r="DK186" s="219">
        <v>0</v>
      </c>
      <c r="DL186" s="219">
        <v>396.98</v>
      </c>
      <c r="DM186" s="219">
        <v>6312</v>
      </c>
      <c r="DN186" s="219">
        <v>245.07</v>
      </c>
      <c r="DO186" s="219">
        <v>21414.67</v>
      </c>
      <c r="DP186" s="219">
        <v>32643.97</v>
      </c>
      <c r="DQ186" s="219">
        <v>10151.68</v>
      </c>
      <c r="DR186" s="219">
        <v>87755.6</v>
      </c>
      <c r="DS186" s="164">
        <f t="shared" si="2"/>
        <v>161315.6</v>
      </c>
    </row>
    <row r="187" spans="1:123" ht="20.399999999999999">
      <c r="A187" s="152" t="s">
        <v>24754</v>
      </c>
      <c r="B187" s="166">
        <v>0</v>
      </c>
      <c r="C187" s="166">
        <v>0</v>
      </c>
      <c r="D187" s="166">
        <v>3460.8</v>
      </c>
      <c r="E187" s="166">
        <v>2296</v>
      </c>
      <c r="F187" s="166">
        <v>-840</v>
      </c>
      <c r="BK187" s="152" t="s">
        <v>24794</v>
      </c>
      <c r="BL187" s="219">
        <v>0</v>
      </c>
      <c r="BM187" s="219">
        <v>0</v>
      </c>
      <c r="BN187" s="219">
        <v>0</v>
      </c>
      <c r="BO187" s="219">
        <v>0</v>
      </c>
      <c r="BP187" s="219">
        <v>0</v>
      </c>
      <c r="BQ187" s="219">
        <v>0</v>
      </c>
      <c r="BR187" s="219">
        <v>225.46</v>
      </c>
      <c r="BS187" s="219">
        <v>0</v>
      </c>
      <c r="BT187" s="219">
        <v>0</v>
      </c>
      <c r="BU187" s="219">
        <v>4832</v>
      </c>
      <c r="BV187" s="219">
        <v>0</v>
      </c>
      <c r="BW187" s="219">
        <v>0</v>
      </c>
      <c r="BX187" s="166">
        <v>-5057.46</v>
      </c>
      <c r="BZ187" s="154" t="s">
        <v>24770</v>
      </c>
      <c r="CA187" s="218">
        <v>0</v>
      </c>
      <c r="CB187" s="218">
        <v>0</v>
      </c>
      <c r="CC187" s="218">
        <v>0</v>
      </c>
      <c r="CD187" s="218">
        <v>0</v>
      </c>
      <c r="CE187" s="218">
        <v>0</v>
      </c>
      <c r="CF187" s="218">
        <v>0</v>
      </c>
      <c r="CG187" s="218">
        <v>0</v>
      </c>
      <c r="CH187" s="218">
        <v>0</v>
      </c>
      <c r="CI187" s="218">
        <v>0</v>
      </c>
      <c r="CJ187" s="218">
        <v>0</v>
      </c>
      <c r="CK187" s="218">
        <v>0</v>
      </c>
      <c r="CL187" s="218">
        <v>5192.5200000000004</v>
      </c>
      <c r="CM187" s="218">
        <v>0</v>
      </c>
      <c r="CN187" s="165">
        <v>-5192.5200000000004</v>
      </c>
      <c r="CP187" s="152" t="s">
        <v>24872</v>
      </c>
      <c r="CQ187" s="219">
        <v>227813.49</v>
      </c>
      <c r="CR187" s="219">
        <v>704614.73</v>
      </c>
      <c r="CS187" s="219">
        <v>1490768.28</v>
      </c>
      <c r="CT187" s="219">
        <v>867241.03</v>
      </c>
      <c r="CU187" s="219">
        <v>812131.91</v>
      </c>
      <c r="CV187" s="219">
        <v>2072799.3</v>
      </c>
      <c r="CW187" s="219">
        <v>1080203.4099999999</v>
      </c>
      <c r="CX187" s="219">
        <v>775691.46</v>
      </c>
      <c r="CY187" s="219">
        <v>751903.7</v>
      </c>
      <c r="CZ187" s="219">
        <v>1849254.46</v>
      </c>
      <c r="DA187" s="219">
        <v>7368227.1100000003</v>
      </c>
      <c r="DB187" s="219">
        <v>5811631.75</v>
      </c>
      <c r="DC187" s="219">
        <v>0</v>
      </c>
      <c r="DD187" s="166">
        <v>-23812280.629999999</v>
      </c>
      <c r="DF187" s="152" t="s">
        <v>24731</v>
      </c>
      <c r="DG187" s="219">
        <v>71989.259999999995</v>
      </c>
      <c r="DH187" s="219">
        <v>63741.57</v>
      </c>
      <c r="DI187" s="219">
        <v>138201.9</v>
      </c>
      <c r="DJ187" s="219">
        <v>68844.42</v>
      </c>
      <c r="DK187" s="219">
        <v>74488.23</v>
      </c>
      <c r="DL187" s="219">
        <v>86082.6</v>
      </c>
      <c r="DM187" s="219">
        <v>124787.98</v>
      </c>
      <c r="DN187" s="219">
        <v>72703.8</v>
      </c>
      <c r="DO187" s="219">
        <v>77828.38</v>
      </c>
      <c r="DP187" s="219">
        <v>79225.100000000006</v>
      </c>
      <c r="DQ187" s="219">
        <v>127698.77</v>
      </c>
      <c r="DR187" s="219">
        <v>215429.31</v>
      </c>
      <c r="DS187" s="164">
        <f t="shared" si="2"/>
        <v>1201021.32</v>
      </c>
    </row>
    <row r="188" spans="1:123" ht="20.399999999999999">
      <c r="A188" s="152" t="s">
        <v>24731</v>
      </c>
      <c r="B188" s="166">
        <v>4313982</v>
      </c>
      <c r="C188" s="166">
        <v>4270751.9000000004</v>
      </c>
      <c r="D188" s="166">
        <v>4167574.31</v>
      </c>
      <c r="E188" s="166">
        <v>4383351.8099999996</v>
      </c>
      <c r="F188" s="166">
        <v>4579277.1900000004</v>
      </c>
      <c r="BK188" s="154" t="s">
        <v>24767</v>
      </c>
      <c r="BL188" s="218">
        <v>0</v>
      </c>
      <c r="BM188" s="218">
        <v>0</v>
      </c>
      <c r="BN188" s="218">
        <v>0</v>
      </c>
      <c r="BO188" s="218">
        <v>0</v>
      </c>
      <c r="BP188" s="218">
        <v>0</v>
      </c>
      <c r="BQ188" s="218">
        <v>0</v>
      </c>
      <c r="BR188" s="218">
        <v>5301.6</v>
      </c>
      <c r="BS188" s="218">
        <v>6522.7</v>
      </c>
      <c r="BT188" s="218">
        <v>0</v>
      </c>
      <c r="BU188" s="218">
        <v>0</v>
      </c>
      <c r="BV188" s="218">
        <v>0</v>
      </c>
      <c r="BW188" s="218">
        <v>0</v>
      </c>
      <c r="BX188" s="165">
        <v>-11824.3</v>
      </c>
      <c r="BZ188" s="152" t="s">
        <v>24794</v>
      </c>
      <c r="CA188" s="219">
        <v>0</v>
      </c>
      <c r="CB188" s="219">
        <v>0</v>
      </c>
      <c r="CC188" s="219">
        <v>0</v>
      </c>
      <c r="CD188" s="219">
        <v>0</v>
      </c>
      <c r="CE188" s="219">
        <v>0</v>
      </c>
      <c r="CF188" s="219">
        <v>0</v>
      </c>
      <c r="CG188" s="219">
        <v>0</v>
      </c>
      <c r="CH188" s="219">
        <v>0</v>
      </c>
      <c r="CI188" s="219">
        <v>0</v>
      </c>
      <c r="CJ188" s="219">
        <v>0</v>
      </c>
      <c r="CK188" s="219">
        <v>0</v>
      </c>
      <c r="CL188" s="219">
        <v>5192.5200000000004</v>
      </c>
      <c r="CM188" s="219">
        <v>0</v>
      </c>
      <c r="CN188" s="166">
        <v>-5192.5200000000004</v>
      </c>
      <c r="CP188" s="154" t="s">
        <v>24789</v>
      </c>
      <c r="CQ188" s="218">
        <v>0</v>
      </c>
      <c r="CR188" s="218">
        <v>16210.65</v>
      </c>
      <c r="CS188" s="218">
        <v>0</v>
      </c>
      <c r="CT188" s="218">
        <v>0</v>
      </c>
      <c r="CU188" s="218">
        <v>0</v>
      </c>
      <c r="CV188" s="218">
        <v>0</v>
      </c>
      <c r="CW188" s="218">
        <v>0</v>
      </c>
      <c r="CX188" s="218">
        <v>0</v>
      </c>
      <c r="CY188" s="218">
        <v>0</v>
      </c>
      <c r="CZ188" s="218">
        <v>129851.35</v>
      </c>
      <c r="DA188" s="218">
        <v>0</v>
      </c>
      <c r="DB188" s="218">
        <v>0</v>
      </c>
      <c r="DC188" s="218">
        <v>0</v>
      </c>
      <c r="DD188" s="165">
        <v>-146062</v>
      </c>
      <c r="DF188" s="152" t="s">
        <v>24866</v>
      </c>
      <c r="DG188" s="219">
        <v>0</v>
      </c>
      <c r="DH188" s="219">
        <v>5460</v>
      </c>
      <c r="DI188" s="219">
        <v>0</v>
      </c>
      <c r="DJ188" s="219">
        <v>0</v>
      </c>
      <c r="DK188" s="219">
        <v>0</v>
      </c>
      <c r="DL188" s="219">
        <v>0</v>
      </c>
      <c r="DM188" s="219">
        <v>0</v>
      </c>
      <c r="DN188" s="219">
        <v>0</v>
      </c>
      <c r="DO188" s="219">
        <v>0</v>
      </c>
      <c r="DP188" s="219">
        <v>0</v>
      </c>
      <c r="DQ188" s="219">
        <v>24466.720000000001</v>
      </c>
      <c r="DR188" s="219">
        <v>33273.599999999999</v>
      </c>
      <c r="DS188" s="164">
        <f t="shared" si="2"/>
        <v>63200.32</v>
      </c>
    </row>
    <row r="189" spans="1:123" ht="20.399999999999999">
      <c r="A189" s="152" t="s">
        <v>24906</v>
      </c>
      <c r="B189" s="166">
        <v>1680</v>
      </c>
      <c r="C189" s="166">
        <v>1176</v>
      </c>
      <c r="D189" s="166">
        <v>2856</v>
      </c>
      <c r="E189" s="166">
        <v>1176</v>
      </c>
      <c r="F189" s="166">
        <v>2912</v>
      </c>
      <c r="BK189" s="152" t="s">
        <v>24759</v>
      </c>
      <c r="BL189" s="219">
        <v>0</v>
      </c>
      <c r="BM189" s="219">
        <v>0</v>
      </c>
      <c r="BN189" s="219">
        <v>0</v>
      </c>
      <c r="BO189" s="219">
        <v>0</v>
      </c>
      <c r="BP189" s="219">
        <v>0</v>
      </c>
      <c r="BQ189" s="219">
        <v>0</v>
      </c>
      <c r="BR189" s="219">
        <v>5301.6</v>
      </c>
      <c r="BS189" s="219">
        <v>6522.7</v>
      </c>
      <c r="BT189" s="219">
        <v>0</v>
      </c>
      <c r="BU189" s="219">
        <v>0</v>
      </c>
      <c r="BV189" s="219">
        <v>0</v>
      </c>
      <c r="BW189" s="219">
        <v>0</v>
      </c>
      <c r="BX189" s="166">
        <v>-11824.3</v>
      </c>
      <c r="BZ189" s="153" t="s">
        <v>24858</v>
      </c>
      <c r="CA189" s="217">
        <v>406233.67</v>
      </c>
      <c r="CB189" s="217">
        <v>500738.77</v>
      </c>
      <c r="CC189" s="217">
        <v>506216.48</v>
      </c>
      <c r="CD189" s="217">
        <v>506657.07</v>
      </c>
      <c r="CE189" s="217">
        <v>481862.71</v>
      </c>
      <c r="CF189" s="217">
        <v>516092.64</v>
      </c>
      <c r="CG189" s="217">
        <v>497727.61</v>
      </c>
      <c r="CH189" s="217">
        <v>512363.74</v>
      </c>
      <c r="CI189" s="217">
        <v>509066.81</v>
      </c>
      <c r="CJ189" s="217">
        <v>489940.34</v>
      </c>
      <c r="CK189" s="217">
        <v>513323.74</v>
      </c>
      <c r="CL189" s="217">
        <v>753771.13</v>
      </c>
      <c r="CM189" s="217">
        <v>0</v>
      </c>
      <c r="CN189" s="164">
        <v>-6193994.71</v>
      </c>
      <c r="CP189" s="152" t="s">
        <v>24792</v>
      </c>
      <c r="CQ189" s="219">
        <v>0</v>
      </c>
      <c r="CR189" s="219">
        <v>16210.65</v>
      </c>
      <c r="CS189" s="219">
        <v>0</v>
      </c>
      <c r="CT189" s="219">
        <v>0</v>
      </c>
      <c r="CU189" s="219">
        <v>0</v>
      </c>
      <c r="CV189" s="219">
        <v>0</v>
      </c>
      <c r="CW189" s="219">
        <v>0</v>
      </c>
      <c r="CX189" s="219">
        <v>0</v>
      </c>
      <c r="CY189" s="219">
        <v>0</v>
      </c>
      <c r="CZ189" s="219">
        <v>129851.35</v>
      </c>
      <c r="DA189" s="219">
        <v>0</v>
      </c>
      <c r="DB189" s="219">
        <v>0</v>
      </c>
      <c r="DC189" s="219">
        <v>0</v>
      </c>
      <c r="DD189" s="166">
        <v>-146062</v>
      </c>
      <c r="DF189" s="152" t="s">
        <v>24907</v>
      </c>
      <c r="DG189" s="219">
        <v>1059.01</v>
      </c>
      <c r="DH189" s="219">
        <v>37740.839999999997</v>
      </c>
      <c r="DI189" s="219">
        <v>50460</v>
      </c>
      <c r="DJ189" s="219">
        <v>66606.850000000006</v>
      </c>
      <c r="DK189" s="219">
        <v>107613.2</v>
      </c>
      <c r="DL189" s="219">
        <v>79580.759999999995</v>
      </c>
      <c r="DM189" s="219">
        <v>121748.48</v>
      </c>
      <c r="DN189" s="219">
        <v>133212.16</v>
      </c>
      <c r="DO189" s="219">
        <v>64738.720000000001</v>
      </c>
      <c r="DP189" s="219">
        <v>97030.52</v>
      </c>
      <c r="DQ189" s="219">
        <v>133646.01</v>
      </c>
      <c r="DR189" s="219">
        <v>224632.26</v>
      </c>
      <c r="DS189" s="164">
        <f t="shared" si="2"/>
        <v>1118068.81</v>
      </c>
    </row>
    <row r="190" spans="1:123">
      <c r="A190" s="152" t="s">
        <v>24908</v>
      </c>
      <c r="B190" s="166">
        <v>14072.25</v>
      </c>
      <c r="C190" s="166">
        <v>2563.0500000000002</v>
      </c>
      <c r="D190" s="166">
        <v>6675.42</v>
      </c>
      <c r="E190" s="166">
        <v>191.35</v>
      </c>
      <c r="F190" s="166">
        <v>9882.23</v>
      </c>
      <c r="BK190" s="153" t="s">
        <v>24858</v>
      </c>
      <c r="BL190" s="217">
        <v>430149.98</v>
      </c>
      <c r="BM190" s="217">
        <v>552361.22</v>
      </c>
      <c r="BN190" s="217">
        <v>517753.49</v>
      </c>
      <c r="BO190" s="217">
        <v>475526.62</v>
      </c>
      <c r="BP190" s="217">
        <v>562130.93000000005</v>
      </c>
      <c r="BQ190" s="217">
        <v>550521.11</v>
      </c>
      <c r="BR190" s="217">
        <v>529499.16</v>
      </c>
      <c r="BS190" s="217">
        <v>520576.9</v>
      </c>
      <c r="BT190" s="217">
        <v>550941.89</v>
      </c>
      <c r="BU190" s="217">
        <v>529640.97</v>
      </c>
      <c r="BV190" s="217">
        <v>538389.73</v>
      </c>
      <c r="BW190" s="217">
        <v>716158.38</v>
      </c>
      <c r="BX190" s="164">
        <v>-6473650.3799999999</v>
      </c>
      <c r="BZ190" s="154" t="s">
        <v>24773</v>
      </c>
      <c r="CA190" s="218">
        <v>162307.70000000001</v>
      </c>
      <c r="CB190" s="218">
        <v>154075.06</v>
      </c>
      <c r="CC190" s="218">
        <v>205266.06</v>
      </c>
      <c r="CD190" s="218">
        <v>166753.34</v>
      </c>
      <c r="CE190" s="218">
        <v>158842.48000000001</v>
      </c>
      <c r="CF190" s="218">
        <v>195431.33</v>
      </c>
      <c r="CG190" s="218">
        <v>184861.85</v>
      </c>
      <c r="CH190" s="218">
        <v>167270.68</v>
      </c>
      <c r="CI190" s="218">
        <v>163593.49</v>
      </c>
      <c r="CJ190" s="218">
        <v>169616.32</v>
      </c>
      <c r="CK190" s="218">
        <v>161542.76999999999</v>
      </c>
      <c r="CL190" s="218">
        <v>174959.01</v>
      </c>
      <c r="CM190" s="218">
        <v>0</v>
      </c>
      <c r="CN190" s="165">
        <v>-2064520.09</v>
      </c>
      <c r="CP190" s="153" t="s">
        <v>24909</v>
      </c>
      <c r="CQ190" s="217">
        <v>399041.19</v>
      </c>
      <c r="CR190" s="217">
        <v>441317.57</v>
      </c>
      <c r="CS190" s="217">
        <v>461975.51</v>
      </c>
      <c r="CT190" s="217">
        <v>443222.72</v>
      </c>
      <c r="CU190" s="217">
        <v>435904.68</v>
      </c>
      <c r="CV190" s="217">
        <v>415621.59</v>
      </c>
      <c r="CW190" s="217">
        <v>430071.44</v>
      </c>
      <c r="CX190" s="217">
        <v>436169.18</v>
      </c>
      <c r="CY190" s="217">
        <v>398831.82</v>
      </c>
      <c r="CZ190" s="217">
        <v>413253.58</v>
      </c>
      <c r="DA190" s="217">
        <v>426505.76</v>
      </c>
      <c r="DB190" s="217">
        <v>568605.16</v>
      </c>
      <c r="DC190" s="217">
        <v>0</v>
      </c>
      <c r="DD190" s="164">
        <v>-5270520.2</v>
      </c>
      <c r="DF190" s="152" t="s">
        <v>24838</v>
      </c>
      <c r="DG190" s="219">
        <v>0</v>
      </c>
      <c r="DH190" s="219">
        <v>0</v>
      </c>
      <c r="DI190" s="219">
        <v>0</v>
      </c>
      <c r="DJ190" s="219">
        <v>3854.96</v>
      </c>
      <c r="DK190" s="219">
        <v>6220</v>
      </c>
      <c r="DL190" s="219">
        <v>1848.1</v>
      </c>
      <c r="DM190" s="219">
        <v>2656</v>
      </c>
      <c r="DN190" s="219">
        <v>0</v>
      </c>
      <c r="DO190" s="219">
        <v>3734.5</v>
      </c>
      <c r="DP190" s="219">
        <v>8807.59</v>
      </c>
      <c r="DQ190" s="219">
        <v>38381.78</v>
      </c>
      <c r="DR190" s="219">
        <v>26119.52</v>
      </c>
      <c r="DS190" s="164">
        <f t="shared" si="2"/>
        <v>91622.45</v>
      </c>
    </row>
    <row r="191" spans="1:123" ht="20.399999999999999">
      <c r="A191" s="152" t="s">
        <v>24910</v>
      </c>
      <c r="B191" s="166">
        <v>733.5</v>
      </c>
      <c r="C191" s="166">
        <v>5667.2</v>
      </c>
      <c r="D191" s="166">
        <v>25838.400000000001</v>
      </c>
      <c r="E191" s="166">
        <v>20339.099999999999</v>
      </c>
      <c r="F191" s="166">
        <v>826</v>
      </c>
      <c r="BK191" s="154" t="s">
        <v>24773</v>
      </c>
      <c r="BL191" s="218">
        <v>166188.82</v>
      </c>
      <c r="BM191" s="218">
        <v>165294.42000000001</v>
      </c>
      <c r="BN191" s="218">
        <v>173553.74</v>
      </c>
      <c r="BO191" s="218">
        <v>146590.69</v>
      </c>
      <c r="BP191" s="218">
        <v>131902.20000000001</v>
      </c>
      <c r="BQ191" s="218">
        <v>172418.95</v>
      </c>
      <c r="BR191" s="218">
        <v>162583.85999999999</v>
      </c>
      <c r="BS191" s="218">
        <v>150595.42000000001</v>
      </c>
      <c r="BT191" s="218">
        <v>163011.79999999999</v>
      </c>
      <c r="BU191" s="218">
        <v>161432.32000000001</v>
      </c>
      <c r="BV191" s="218">
        <v>151452.24</v>
      </c>
      <c r="BW191" s="218">
        <v>229833.91</v>
      </c>
      <c r="BX191" s="165">
        <v>-1974858.37</v>
      </c>
      <c r="BZ191" s="152" t="s">
        <v>24774</v>
      </c>
      <c r="CA191" s="219">
        <v>162307.70000000001</v>
      </c>
      <c r="CB191" s="219">
        <v>154075.06</v>
      </c>
      <c r="CC191" s="219">
        <v>205266.06</v>
      </c>
      <c r="CD191" s="219">
        <v>166753.34</v>
      </c>
      <c r="CE191" s="219">
        <v>158842.48000000001</v>
      </c>
      <c r="CF191" s="219">
        <v>195431.33</v>
      </c>
      <c r="CG191" s="219">
        <v>184861.85</v>
      </c>
      <c r="CH191" s="219">
        <v>167270.68</v>
      </c>
      <c r="CI191" s="219">
        <v>163593.49</v>
      </c>
      <c r="CJ191" s="219">
        <v>169616.32</v>
      </c>
      <c r="CK191" s="219">
        <v>161542.76999999999</v>
      </c>
      <c r="CL191" s="219">
        <v>174959.01</v>
      </c>
      <c r="CM191" s="219">
        <v>0</v>
      </c>
      <c r="CN191" s="166">
        <v>-2064520.09</v>
      </c>
      <c r="CP191" s="154" t="s">
        <v>24788</v>
      </c>
      <c r="CQ191" s="218">
        <v>399041.19</v>
      </c>
      <c r="CR191" s="218">
        <v>441317.57</v>
      </c>
      <c r="CS191" s="218">
        <v>461975.51</v>
      </c>
      <c r="CT191" s="218">
        <v>443222.72</v>
      </c>
      <c r="CU191" s="218">
        <v>435904.68</v>
      </c>
      <c r="CV191" s="218">
        <v>415621.59</v>
      </c>
      <c r="CW191" s="218">
        <v>430071.44</v>
      </c>
      <c r="CX191" s="218">
        <v>436169.18</v>
      </c>
      <c r="CY191" s="218">
        <v>398831.82</v>
      </c>
      <c r="CZ191" s="218">
        <v>413253.58</v>
      </c>
      <c r="DA191" s="218">
        <v>426505.76</v>
      </c>
      <c r="DB191" s="218">
        <v>568605.16</v>
      </c>
      <c r="DC191" s="218">
        <v>0</v>
      </c>
      <c r="DD191" s="165">
        <v>-5270520.2</v>
      </c>
      <c r="DF191" s="154" t="s">
        <v>24890</v>
      </c>
      <c r="DG191" s="218">
        <v>0</v>
      </c>
      <c r="DH191" s="218">
        <v>0</v>
      </c>
      <c r="DI191" s="218">
        <v>0</v>
      </c>
      <c r="DJ191" s="218">
        <v>0</v>
      </c>
      <c r="DK191" s="218">
        <v>0</v>
      </c>
      <c r="DL191" s="218">
        <v>124.85</v>
      </c>
      <c r="DM191" s="218">
        <v>11668.85</v>
      </c>
      <c r="DN191" s="218">
        <v>32144.82</v>
      </c>
      <c r="DO191" s="218">
        <v>29053.68</v>
      </c>
      <c r="DP191" s="218">
        <v>25595.56</v>
      </c>
      <c r="DQ191" s="218">
        <v>18895.3</v>
      </c>
      <c r="DR191" s="218">
        <v>33160.699999999997</v>
      </c>
      <c r="DS191" s="164">
        <f t="shared" si="2"/>
        <v>150643.76</v>
      </c>
    </row>
    <row r="192" spans="1:123" ht="30.6">
      <c r="A192" s="152" t="s">
        <v>24911</v>
      </c>
      <c r="B192" s="166">
        <v>4536</v>
      </c>
      <c r="C192" s="166">
        <v>28840.41</v>
      </c>
      <c r="D192" s="166">
        <v>39283.39</v>
      </c>
      <c r="E192" s="166">
        <v>19979.66</v>
      </c>
      <c r="F192" s="166">
        <v>22719.65</v>
      </c>
      <c r="BK192" s="152" t="s">
        <v>24774</v>
      </c>
      <c r="BL192" s="219">
        <v>166188.82</v>
      </c>
      <c r="BM192" s="219">
        <v>165294.42000000001</v>
      </c>
      <c r="BN192" s="219">
        <v>173553.74</v>
      </c>
      <c r="BO192" s="219">
        <v>146590.69</v>
      </c>
      <c r="BP192" s="219">
        <v>131902.20000000001</v>
      </c>
      <c r="BQ192" s="219">
        <v>172418.95</v>
      </c>
      <c r="BR192" s="219">
        <v>162583.85999999999</v>
      </c>
      <c r="BS192" s="219">
        <v>150595.42000000001</v>
      </c>
      <c r="BT192" s="219">
        <v>163011.79999999999</v>
      </c>
      <c r="BU192" s="219">
        <v>161432.32000000001</v>
      </c>
      <c r="BV192" s="219">
        <v>151452.24</v>
      </c>
      <c r="BW192" s="219">
        <v>229833.91</v>
      </c>
      <c r="BX192" s="166">
        <v>-1974858.37</v>
      </c>
      <c r="BZ192" s="154" t="s">
        <v>24757</v>
      </c>
      <c r="CA192" s="218">
        <v>243925.97</v>
      </c>
      <c r="CB192" s="218">
        <v>346663.71</v>
      </c>
      <c r="CC192" s="218">
        <v>300950.42</v>
      </c>
      <c r="CD192" s="218">
        <v>339903.73</v>
      </c>
      <c r="CE192" s="218">
        <v>323020.23</v>
      </c>
      <c r="CF192" s="218">
        <v>320661.31</v>
      </c>
      <c r="CG192" s="218">
        <v>312865.76</v>
      </c>
      <c r="CH192" s="218">
        <v>345093.06</v>
      </c>
      <c r="CI192" s="218">
        <v>345473.32</v>
      </c>
      <c r="CJ192" s="218">
        <v>320324.02</v>
      </c>
      <c r="CK192" s="218">
        <v>351780.97</v>
      </c>
      <c r="CL192" s="218">
        <v>578812.12</v>
      </c>
      <c r="CM192" s="218">
        <v>0</v>
      </c>
      <c r="CN192" s="165">
        <v>-4129474.62</v>
      </c>
      <c r="CP192" s="152" t="s">
        <v>24912</v>
      </c>
      <c r="CQ192" s="219">
        <v>242</v>
      </c>
      <c r="CR192" s="219">
        <v>0</v>
      </c>
      <c r="CS192" s="219">
        <v>177</v>
      </c>
      <c r="CT192" s="219">
        <v>0</v>
      </c>
      <c r="CU192" s="219">
        <v>0</v>
      </c>
      <c r="CV192" s="219">
        <v>0</v>
      </c>
      <c r="CW192" s="219">
        <v>0</v>
      </c>
      <c r="CX192" s="219">
        <v>0</v>
      </c>
      <c r="CY192" s="219">
        <v>0</v>
      </c>
      <c r="CZ192" s="219">
        <v>0</v>
      </c>
      <c r="DA192" s="219">
        <v>0</v>
      </c>
      <c r="DB192" s="219">
        <v>0</v>
      </c>
      <c r="DC192" s="219">
        <v>0</v>
      </c>
      <c r="DD192" s="166">
        <v>-419</v>
      </c>
      <c r="DF192" s="152" t="s">
        <v>24844</v>
      </c>
      <c r="DG192" s="219">
        <v>0</v>
      </c>
      <c r="DH192" s="219">
        <v>0</v>
      </c>
      <c r="DI192" s="219">
        <v>0</v>
      </c>
      <c r="DJ192" s="219">
        <v>0</v>
      </c>
      <c r="DK192" s="219">
        <v>0</v>
      </c>
      <c r="DL192" s="219">
        <v>0</v>
      </c>
      <c r="DM192" s="219">
        <v>0</v>
      </c>
      <c r="DN192" s="219">
        <v>14532.1</v>
      </c>
      <c r="DO192" s="219">
        <v>21450</v>
      </c>
      <c r="DP192" s="219">
        <v>18419.560000000001</v>
      </c>
      <c r="DQ192" s="219">
        <v>8704.02</v>
      </c>
      <c r="DR192" s="219">
        <v>27442.639999999999</v>
      </c>
      <c r="DS192" s="164">
        <f t="shared" si="2"/>
        <v>90548.32</v>
      </c>
    </row>
    <row r="193" spans="1:123" ht="20.399999999999999">
      <c r="A193" s="152" t="s">
        <v>24913</v>
      </c>
      <c r="B193" s="166">
        <v>560</v>
      </c>
      <c r="C193" s="166">
        <v>1400</v>
      </c>
      <c r="D193" s="166">
        <v>2844.8</v>
      </c>
      <c r="E193" s="166">
        <v>1288</v>
      </c>
      <c r="F193" s="166">
        <v>4847</v>
      </c>
      <c r="BK193" s="154" t="s">
        <v>24743</v>
      </c>
      <c r="BL193" s="218">
        <v>0</v>
      </c>
      <c r="BM193" s="218">
        <v>0</v>
      </c>
      <c r="BN193" s="218">
        <v>1200</v>
      </c>
      <c r="BO193" s="218">
        <v>0</v>
      </c>
      <c r="BP193" s="218">
        <v>0</v>
      </c>
      <c r="BQ193" s="218">
        <v>0</v>
      </c>
      <c r="BR193" s="218">
        <v>19950</v>
      </c>
      <c r="BS193" s="218">
        <v>0</v>
      </c>
      <c r="BT193" s="218">
        <v>0</v>
      </c>
      <c r="BU193" s="218">
        <v>3661.2</v>
      </c>
      <c r="BV193" s="218">
        <v>0</v>
      </c>
      <c r="BW193" s="218">
        <v>0</v>
      </c>
      <c r="BX193" s="165">
        <v>-24811.200000000001</v>
      </c>
      <c r="BZ193" s="152" t="s">
        <v>24761</v>
      </c>
      <c r="CA193" s="219">
        <v>0</v>
      </c>
      <c r="CB193" s="219">
        <v>0</v>
      </c>
      <c r="CC193" s="219">
        <v>0</v>
      </c>
      <c r="CD193" s="219">
        <v>0</v>
      </c>
      <c r="CE193" s="219">
        <v>3151.09</v>
      </c>
      <c r="CF193" s="219">
        <v>0</v>
      </c>
      <c r="CG193" s="219">
        <v>0</v>
      </c>
      <c r="CH193" s="219">
        <v>0</v>
      </c>
      <c r="CI193" s="219">
        <v>0</v>
      </c>
      <c r="CJ193" s="219">
        <v>0</v>
      </c>
      <c r="CK193" s="219">
        <v>0</v>
      </c>
      <c r="CL193" s="219">
        <v>0</v>
      </c>
      <c r="CM193" s="219">
        <v>0</v>
      </c>
      <c r="CN193" s="166">
        <v>-3151.09</v>
      </c>
      <c r="CP193" s="152" t="s">
        <v>24914</v>
      </c>
      <c r="CQ193" s="219">
        <v>0</v>
      </c>
      <c r="CR193" s="219">
        <v>0</v>
      </c>
      <c r="CS193" s="219">
        <v>0</v>
      </c>
      <c r="CT193" s="219">
        <v>0</v>
      </c>
      <c r="CU193" s="219">
        <v>0</v>
      </c>
      <c r="CV193" s="219">
        <v>0</v>
      </c>
      <c r="CW193" s="219">
        <v>0</v>
      </c>
      <c r="CX193" s="219">
        <v>0</v>
      </c>
      <c r="CY193" s="219">
        <v>0</v>
      </c>
      <c r="CZ193" s="219">
        <v>14542.16</v>
      </c>
      <c r="DA193" s="219">
        <v>0</v>
      </c>
      <c r="DB193" s="219">
        <v>0</v>
      </c>
      <c r="DC193" s="219">
        <v>0</v>
      </c>
      <c r="DD193" s="166">
        <v>-14542.16</v>
      </c>
      <c r="DF193" s="152" t="s">
        <v>24801</v>
      </c>
      <c r="DG193" s="219">
        <v>0</v>
      </c>
      <c r="DH193" s="219">
        <v>0</v>
      </c>
      <c r="DI193" s="219">
        <v>0</v>
      </c>
      <c r="DJ193" s="219">
        <v>0</v>
      </c>
      <c r="DK193" s="219">
        <v>0</v>
      </c>
      <c r="DL193" s="219">
        <v>124.85</v>
      </c>
      <c r="DM193" s="219">
        <v>11668.85</v>
      </c>
      <c r="DN193" s="219">
        <v>17612.72</v>
      </c>
      <c r="DO193" s="219">
        <v>7603.68</v>
      </c>
      <c r="DP193" s="219">
        <v>7176</v>
      </c>
      <c r="DQ193" s="219">
        <v>10191.280000000001</v>
      </c>
      <c r="DR193" s="219">
        <v>5718.06</v>
      </c>
      <c r="DS193" s="164">
        <f t="shared" si="2"/>
        <v>60095.44</v>
      </c>
    </row>
    <row r="194" spans="1:123" ht="20.399999999999999">
      <c r="A194" s="152" t="s">
        <v>24915</v>
      </c>
      <c r="B194" s="166">
        <v>336</v>
      </c>
      <c r="C194" s="166">
        <v>280</v>
      </c>
      <c r="D194" s="166">
        <v>112</v>
      </c>
      <c r="E194" s="166">
        <v>560</v>
      </c>
      <c r="F194" s="166">
        <v>0</v>
      </c>
      <c r="BK194" s="152" t="s">
        <v>24744</v>
      </c>
      <c r="BL194" s="219">
        <v>0</v>
      </c>
      <c r="BM194" s="219">
        <v>0</v>
      </c>
      <c r="BN194" s="219">
        <v>1200</v>
      </c>
      <c r="BO194" s="219">
        <v>0</v>
      </c>
      <c r="BP194" s="219">
        <v>0</v>
      </c>
      <c r="BQ194" s="219">
        <v>0</v>
      </c>
      <c r="BR194" s="219">
        <v>19950</v>
      </c>
      <c r="BS194" s="219">
        <v>0</v>
      </c>
      <c r="BT194" s="219">
        <v>0</v>
      </c>
      <c r="BU194" s="219">
        <v>3661.2</v>
      </c>
      <c r="BV194" s="219">
        <v>0</v>
      </c>
      <c r="BW194" s="219">
        <v>0</v>
      </c>
      <c r="BX194" s="166">
        <v>-24811.200000000001</v>
      </c>
      <c r="BZ194" s="152" t="s">
        <v>24731</v>
      </c>
      <c r="CA194" s="219">
        <v>231577.48</v>
      </c>
      <c r="CB194" s="219">
        <v>228246.49</v>
      </c>
      <c r="CC194" s="219">
        <v>183494.16</v>
      </c>
      <c r="CD194" s="219">
        <v>203491.73</v>
      </c>
      <c r="CE194" s="219">
        <v>200077.42</v>
      </c>
      <c r="CF194" s="219">
        <v>201279.11</v>
      </c>
      <c r="CG194" s="219">
        <v>194880.65</v>
      </c>
      <c r="CH194" s="219">
        <v>224306.77</v>
      </c>
      <c r="CI194" s="219">
        <v>211473.77</v>
      </c>
      <c r="CJ194" s="219">
        <v>195572.17</v>
      </c>
      <c r="CK194" s="219">
        <v>204257.49</v>
      </c>
      <c r="CL194" s="219">
        <v>249965.74</v>
      </c>
      <c r="CM194" s="219">
        <v>0</v>
      </c>
      <c r="CN194" s="166">
        <v>-2528622.98</v>
      </c>
      <c r="CP194" s="152" t="s">
        <v>24916</v>
      </c>
      <c r="CQ194" s="219">
        <v>0</v>
      </c>
      <c r="CR194" s="219">
        <v>293.88</v>
      </c>
      <c r="CS194" s="219">
        <v>19738.18</v>
      </c>
      <c r="CT194" s="219">
        <v>455.93</v>
      </c>
      <c r="CU194" s="219">
        <v>8314.44</v>
      </c>
      <c r="CV194" s="219">
        <v>209.83</v>
      </c>
      <c r="CW194" s="219">
        <v>0</v>
      </c>
      <c r="CX194" s="219">
        <v>6500.33</v>
      </c>
      <c r="CY194" s="219">
        <v>568.36</v>
      </c>
      <c r="CZ194" s="219">
        <v>6866.39</v>
      </c>
      <c r="DA194" s="219">
        <v>69.67</v>
      </c>
      <c r="DB194" s="219">
        <v>13303.88</v>
      </c>
      <c r="DC194" s="219">
        <v>0</v>
      </c>
      <c r="DD194" s="166">
        <v>-56320.89</v>
      </c>
      <c r="DF194" s="154" t="s">
        <v>24917</v>
      </c>
      <c r="DG194" s="218">
        <v>0</v>
      </c>
      <c r="DH194" s="218">
        <v>0</v>
      </c>
      <c r="DI194" s="218">
        <v>0</v>
      </c>
      <c r="DJ194" s="218">
        <v>0</v>
      </c>
      <c r="DK194" s="218">
        <v>0</v>
      </c>
      <c r="DL194" s="218">
        <v>24864</v>
      </c>
      <c r="DM194" s="218">
        <v>2616</v>
      </c>
      <c r="DN194" s="218">
        <v>2256</v>
      </c>
      <c r="DO194" s="218">
        <v>0</v>
      </c>
      <c r="DP194" s="218">
        <v>0</v>
      </c>
      <c r="DQ194" s="218">
        <v>15696</v>
      </c>
      <c r="DR194" s="218">
        <v>32928</v>
      </c>
      <c r="DS194" s="164">
        <f t="shared" si="2"/>
        <v>78360</v>
      </c>
    </row>
    <row r="195" spans="1:123" ht="20.399999999999999">
      <c r="A195" s="154" t="s">
        <v>24789</v>
      </c>
      <c r="B195" s="165">
        <v>0</v>
      </c>
      <c r="C195" s="165">
        <v>2682.67</v>
      </c>
      <c r="D195" s="165">
        <v>5242.63</v>
      </c>
      <c r="E195" s="165">
        <v>0</v>
      </c>
      <c r="F195" s="165">
        <v>7785.36</v>
      </c>
      <c r="BK195" s="154" t="s">
        <v>24757</v>
      </c>
      <c r="BL195" s="218">
        <v>263961.15999999997</v>
      </c>
      <c r="BM195" s="218">
        <v>387066.8</v>
      </c>
      <c r="BN195" s="218">
        <v>342999.75</v>
      </c>
      <c r="BO195" s="218">
        <v>327818.15999999997</v>
      </c>
      <c r="BP195" s="218">
        <v>430228.73</v>
      </c>
      <c r="BQ195" s="218">
        <v>378102.16</v>
      </c>
      <c r="BR195" s="218">
        <v>346965.3</v>
      </c>
      <c r="BS195" s="218">
        <v>369981.48</v>
      </c>
      <c r="BT195" s="218">
        <v>387930.09</v>
      </c>
      <c r="BU195" s="218">
        <v>364547.45</v>
      </c>
      <c r="BV195" s="218">
        <v>386937.49</v>
      </c>
      <c r="BW195" s="218">
        <v>486324.47</v>
      </c>
      <c r="BX195" s="165">
        <v>-4472863.04</v>
      </c>
      <c r="BZ195" s="152" t="s">
        <v>24862</v>
      </c>
      <c r="CA195" s="219">
        <v>12348.49</v>
      </c>
      <c r="CB195" s="219">
        <v>118417.22</v>
      </c>
      <c r="CC195" s="219">
        <v>117456.26</v>
      </c>
      <c r="CD195" s="219">
        <v>136412</v>
      </c>
      <c r="CE195" s="219">
        <v>119791.72</v>
      </c>
      <c r="CF195" s="219">
        <v>119382.2</v>
      </c>
      <c r="CG195" s="219">
        <v>117985.11</v>
      </c>
      <c r="CH195" s="219">
        <v>120786.29</v>
      </c>
      <c r="CI195" s="219">
        <v>133999.54999999999</v>
      </c>
      <c r="CJ195" s="219">
        <v>124751.85</v>
      </c>
      <c r="CK195" s="219">
        <v>147523.48000000001</v>
      </c>
      <c r="CL195" s="219">
        <v>328846.38</v>
      </c>
      <c r="CM195" s="219">
        <v>0</v>
      </c>
      <c r="CN195" s="166">
        <v>-1597700.55</v>
      </c>
      <c r="CP195" s="152" t="s">
        <v>24759</v>
      </c>
      <c r="CQ195" s="219">
        <v>22025.14</v>
      </c>
      <c r="CR195" s="219">
        <v>59210.02</v>
      </c>
      <c r="CS195" s="219">
        <v>68996.2</v>
      </c>
      <c r="CT195" s="219">
        <v>54915.76</v>
      </c>
      <c r="CU195" s="219">
        <v>61700.04</v>
      </c>
      <c r="CV195" s="219">
        <v>46018.66</v>
      </c>
      <c r="CW195" s="219">
        <v>67902.37</v>
      </c>
      <c r="CX195" s="219">
        <v>45502.37</v>
      </c>
      <c r="CY195" s="219">
        <v>43515.48</v>
      </c>
      <c r="CZ195" s="219">
        <v>57625.19</v>
      </c>
      <c r="DA195" s="219">
        <v>35433.339999999997</v>
      </c>
      <c r="DB195" s="219">
        <v>79654.03</v>
      </c>
      <c r="DC195" s="219">
        <v>0</v>
      </c>
      <c r="DD195" s="166">
        <v>-642498.6</v>
      </c>
      <c r="DF195" s="152" t="s">
        <v>24759</v>
      </c>
      <c r="DG195" s="219">
        <v>0</v>
      </c>
      <c r="DH195" s="219">
        <v>0</v>
      </c>
      <c r="DI195" s="219">
        <v>0</v>
      </c>
      <c r="DJ195" s="219">
        <v>0</v>
      </c>
      <c r="DK195" s="219">
        <v>0</v>
      </c>
      <c r="DL195" s="219">
        <v>10464</v>
      </c>
      <c r="DM195" s="219">
        <v>0</v>
      </c>
      <c r="DN195" s="219">
        <v>0</v>
      </c>
      <c r="DO195" s="219">
        <v>0</v>
      </c>
      <c r="DP195" s="219">
        <v>0</v>
      </c>
      <c r="DQ195" s="219">
        <v>10464</v>
      </c>
      <c r="DR195" s="219">
        <v>20928</v>
      </c>
      <c r="DS195" s="164">
        <f t="shared" si="2"/>
        <v>41856</v>
      </c>
    </row>
    <row r="196" spans="1:123" ht="20.399999999999999">
      <c r="A196" s="152" t="s">
        <v>24792</v>
      </c>
      <c r="B196" s="166">
        <v>0</v>
      </c>
      <c r="C196" s="166">
        <v>2682.67</v>
      </c>
      <c r="D196" s="166">
        <v>5242.63</v>
      </c>
      <c r="E196" s="166">
        <v>0</v>
      </c>
      <c r="F196" s="166">
        <v>7785.36</v>
      </c>
      <c r="BK196" s="152" t="s">
        <v>24731</v>
      </c>
      <c r="BL196" s="219">
        <v>242920.51</v>
      </c>
      <c r="BM196" s="219">
        <v>260584.21</v>
      </c>
      <c r="BN196" s="219">
        <v>218781.82</v>
      </c>
      <c r="BO196" s="219">
        <v>261437.45</v>
      </c>
      <c r="BP196" s="219">
        <v>246722.58</v>
      </c>
      <c r="BQ196" s="219">
        <v>254604.57</v>
      </c>
      <c r="BR196" s="219">
        <v>187391.32</v>
      </c>
      <c r="BS196" s="219">
        <v>242198.37</v>
      </c>
      <c r="BT196" s="219">
        <v>252609.84</v>
      </c>
      <c r="BU196" s="219">
        <v>224767.6</v>
      </c>
      <c r="BV196" s="219">
        <v>233913.9</v>
      </c>
      <c r="BW196" s="219">
        <v>346299.29</v>
      </c>
      <c r="BX196" s="166">
        <v>-2972231.46</v>
      </c>
      <c r="BZ196" s="153" t="s">
        <v>24863</v>
      </c>
      <c r="CA196" s="217">
        <v>2475242.9</v>
      </c>
      <c r="CB196" s="217">
        <v>3863738.68</v>
      </c>
      <c r="CC196" s="217">
        <v>3185446.22</v>
      </c>
      <c r="CD196" s="217">
        <v>3413596.92</v>
      </c>
      <c r="CE196" s="217">
        <v>3407426.77</v>
      </c>
      <c r="CF196" s="217">
        <v>3332987.37</v>
      </c>
      <c r="CG196" s="217">
        <v>6902188.6299999999</v>
      </c>
      <c r="CH196" s="217">
        <v>3784978.03</v>
      </c>
      <c r="CI196" s="217">
        <v>3838149.71</v>
      </c>
      <c r="CJ196" s="217">
        <v>4075429.54</v>
      </c>
      <c r="CK196" s="217">
        <v>4633945.0199999996</v>
      </c>
      <c r="CL196" s="217">
        <v>8726318.6199999992</v>
      </c>
      <c r="CM196" s="217">
        <v>0</v>
      </c>
      <c r="CN196" s="164">
        <v>-51639448.409999996</v>
      </c>
      <c r="CP196" s="152" t="s">
        <v>24731</v>
      </c>
      <c r="CQ196" s="219">
        <v>376718.05</v>
      </c>
      <c r="CR196" s="219">
        <v>381701.67</v>
      </c>
      <c r="CS196" s="219">
        <v>372518.53</v>
      </c>
      <c r="CT196" s="219">
        <v>387851.03</v>
      </c>
      <c r="CU196" s="219">
        <v>365890.2</v>
      </c>
      <c r="CV196" s="219">
        <v>369393.1</v>
      </c>
      <c r="CW196" s="219">
        <v>362169.07</v>
      </c>
      <c r="CX196" s="219">
        <v>384166.48</v>
      </c>
      <c r="CY196" s="219">
        <v>354747.98</v>
      </c>
      <c r="CZ196" s="219">
        <v>334024.84000000003</v>
      </c>
      <c r="DA196" s="219">
        <v>391002.75</v>
      </c>
      <c r="DB196" s="219">
        <v>468087.25</v>
      </c>
      <c r="DC196" s="219">
        <v>0</v>
      </c>
      <c r="DD196" s="166">
        <v>-4548270.95</v>
      </c>
      <c r="DF196" s="152" t="s">
        <v>24880</v>
      </c>
      <c r="DG196" s="219">
        <v>0</v>
      </c>
      <c r="DH196" s="219">
        <v>0</v>
      </c>
      <c r="DI196" s="219">
        <v>0</v>
      </c>
      <c r="DJ196" s="219">
        <v>0</v>
      </c>
      <c r="DK196" s="219">
        <v>0</v>
      </c>
      <c r="DL196" s="219">
        <v>14400</v>
      </c>
      <c r="DM196" s="219">
        <v>2616</v>
      </c>
      <c r="DN196" s="219">
        <v>2256</v>
      </c>
      <c r="DO196" s="219">
        <v>0</v>
      </c>
      <c r="DP196" s="219">
        <v>0</v>
      </c>
      <c r="DQ196" s="219">
        <v>5232</v>
      </c>
      <c r="DR196" s="219">
        <v>12000</v>
      </c>
      <c r="DS196" s="164">
        <f t="shared" si="2"/>
        <v>36504</v>
      </c>
    </row>
    <row r="197" spans="1:123" ht="20.399999999999999">
      <c r="A197" s="154" t="s">
        <v>24918</v>
      </c>
      <c r="B197" s="165">
        <v>770</v>
      </c>
      <c r="C197" s="165">
        <v>1993.6</v>
      </c>
      <c r="D197" s="165">
        <v>911.4</v>
      </c>
      <c r="E197" s="165">
        <v>911.4</v>
      </c>
      <c r="F197" s="165">
        <v>924</v>
      </c>
      <c r="BK197" s="152" t="s">
        <v>24862</v>
      </c>
      <c r="BL197" s="219">
        <v>21040.65</v>
      </c>
      <c r="BM197" s="219">
        <v>126482.59</v>
      </c>
      <c r="BN197" s="219">
        <v>124217.93</v>
      </c>
      <c r="BO197" s="219">
        <v>66380.710000000006</v>
      </c>
      <c r="BP197" s="219">
        <v>183506.15</v>
      </c>
      <c r="BQ197" s="219">
        <v>123497.59</v>
      </c>
      <c r="BR197" s="219">
        <v>159573.98000000001</v>
      </c>
      <c r="BS197" s="219">
        <v>127783.11</v>
      </c>
      <c r="BT197" s="219">
        <v>135320.25</v>
      </c>
      <c r="BU197" s="219">
        <v>139779.85</v>
      </c>
      <c r="BV197" s="219">
        <v>153023.59</v>
      </c>
      <c r="BW197" s="219">
        <v>140025.18</v>
      </c>
      <c r="BX197" s="166">
        <v>-1500631.58</v>
      </c>
      <c r="BZ197" s="154" t="s">
        <v>24773</v>
      </c>
      <c r="CA197" s="218">
        <v>0</v>
      </c>
      <c r="CB197" s="218">
        <v>0</v>
      </c>
      <c r="CC197" s="218">
        <v>53051.66</v>
      </c>
      <c r="CD197" s="218">
        <v>105965.52</v>
      </c>
      <c r="CE197" s="218">
        <v>20880</v>
      </c>
      <c r="CF197" s="218">
        <v>47405.83</v>
      </c>
      <c r="CG197" s="218">
        <v>49339.61</v>
      </c>
      <c r="CH197" s="218">
        <v>20880</v>
      </c>
      <c r="CI197" s="218">
        <v>56919.22</v>
      </c>
      <c r="CJ197" s="218">
        <v>41760</v>
      </c>
      <c r="CK197" s="218">
        <v>77799.22</v>
      </c>
      <c r="CL197" s="218">
        <v>49339.61</v>
      </c>
      <c r="CM197" s="218">
        <v>0</v>
      </c>
      <c r="CN197" s="165">
        <v>-523340.67</v>
      </c>
      <c r="CP197" s="152" t="s">
        <v>24919</v>
      </c>
      <c r="CQ197" s="219">
        <v>56</v>
      </c>
      <c r="CR197" s="219">
        <v>112</v>
      </c>
      <c r="CS197" s="219">
        <v>545.6</v>
      </c>
      <c r="CT197" s="219">
        <v>0</v>
      </c>
      <c r="CU197" s="219">
        <v>0</v>
      </c>
      <c r="CV197" s="219">
        <v>0</v>
      </c>
      <c r="CW197" s="219">
        <v>0</v>
      </c>
      <c r="CX197" s="219">
        <v>0</v>
      </c>
      <c r="CY197" s="219">
        <v>0</v>
      </c>
      <c r="CZ197" s="219">
        <v>195</v>
      </c>
      <c r="DA197" s="219">
        <v>0</v>
      </c>
      <c r="DB197" s="219">
        <v>7560</v>
      </c>
      <c r="DC197" s="219">
        <v>0</v>
      </c>
      <c r="DD197" s="166">
        <v>-8468.6</v>
      </c>
      <c r="DF197" s="154" t="s">
        <v>24920</v>
      </c>
      <c r="DG197" s="218">
        <v>0</v>
      </c>
      <c r="DH197" s="218">
        <v>0</v>
      </c>
      <c r="DI197" s="218">
        <v>0</v>
      </c>
      <c r="DJ197" s="218">
        <v>0</v>
      </c>
      <c r="DK197" s="218">
        <v>0</v>
      </c>
      <c r="DL197" s="218">
        <v>0</v>
      </c>
      <c r="DM197" s="218">
        <v>0</v>
      </c>
      <c r="DN197" s="218">
        <v>0</v>
      </c>
      <c r="DO197" s="218">
        <v>0</v>
      </c>
      <c r="DP197" s="218">
        <v>0</v>
      </c>
      <c r="DQ197" s="218">
        <v>0</v>
      </c>
      <c r="DR197" s="218">
        <v>33343.15</v>
      </c>
      <c r="DS197" s="164">
        <f t="shared" si="2"/>
        <v>33343.15</v>
      </c>
    </row>
    <row r="198" spans="1:123" ht="20.399999999999999">
      <c r="A198" s="152" t="s">
        <v>24921</v>
      </c>
      <c r="B198" s="166">
        <v>770</v>
      </c>
      <c r="C198" s="166">
        <v>1993.6</v>
      </c>
      <c r="D198" s="166">
        <v>911.4</v>
      </c>
      <c r="E198" s="166">
        <v>911.4</v>
      </c>
      <c r="F198" s="166">
        <v>924</v>
      </c>
      <c r="BK198" s="154" t="s">
        <v>24789</v>
      </c>
      <c r="BL198" s="218">
        <v>0</v>
      </c>
      <c r="BM198" s="218">
        <v>0</v>
      </c>
      <c r="BN198" s="218">
        <v>0</v>
      </c>
      <c r="BO198" s="218">
        <v>1117.77</v>
      </c>
      <c r="BP198" s="218">
        <v>0</v>
      </c>
      <c r="BQ198" s="218">
        <v>0</v>
      </c>
      <c r="BR198" s="218">
        <v>0</v>
      </c>
      <c r="BS198" s="218">
        <v>0</v>
      </c>
      <c r="BT198" s="218">
        <v>0</v>
      </c>
      <c r="BU198" s="218">
        <v>0</v>
      </c>
      <c r="BV198" s="218">
        <v>0</v>
      </c>
      <c r="BW198" s="218">
        <v>0</v>
      </c>
      <c r="BX198" s="165">
        <v>-1117.77</v>
      </c>
      <c r="BZ198" s="152" t="s">
        <v>24759</v>
      </c>
      <c r="CA198" s="219">
        <v>0</v>
      </c>
      <c r="CB198" s="219">
        <v>0</v>
      </c>
      <c r="CC198" s="219">
        <v>53051.66</v>
      </c>
      <c r="CD198" s="219">
        <v>105965.52</v>
      </c>
      <c r="CE198" s="219">
        <v>20880</v>
      </c>
      <c r="CF198" s="219">
        <v>47405.83</v>
      </c>
      <c r="CG198" s="219">
        <v>49339.61</v>
      </c>
      <c r="CH198" s="219">
        <v>20880</v>
      </c>
      <c r="CI198" s="219">
        <v>56919.22</v>
      </c>
      <c r="CJ198" s="219">
        <v>41760</v>
      </c>
      <c r="CK198" s="219">
        <v>77799.22</v>
      </c>
      <c r="CL198" s="219">
        <v>49339.61</v>
      </c>
      <c r="CM198" s="219">
        <v>0</v>
      </c>
      <c r="CN198" s="166">
        <v>-523340.67</v>
      </c>
      <c r="CP198" s="153" t="s">
        <v>24922</v>
      </c>
      <c r="CQ198" s="217">
        <v>504239.02</v>
      </c>
      <c r="CR198" s="217">
        <v>797042.87</v>
      </c>
      <c r="CS198" s="217">
        <v>631180.18999999994</v>
      </c>
      <c r="CT198" s="217">
        <v>601686.02</v>
      </c>
      <c r="CU198" s="217">
        <v>558107.97</v>
      </c>
      <c r="CV198" s="217">
        <v>568610.41</v>
      </c>
      <c r="CW198" s="217">
        <v>506882.13</v>
      </c>
      <c r="CX198" s="217">
        <v>649692.12</v>
      </c>
      <c r="CY198" s="217">
        <v>596228.74</v>
      </c>
      <c r="CZ198" s="217">
        <v>621254.35</v>
      </c>
      <c r="DA198" s="217">
        <v>610552.76</v>
      </c>
      <c r="DB198" s="217">
        <v>749828.65</v>
      </c>
      <c r="DC198" s="217">
        <v>0</v>
      </c>
      <c r="DD198" s="164">
        <v>-7395305.2300000004</v>
      </c>
      <c r="DF198" s="152" t="s">
        <v>24869</v>
      </c>
      <c r="DG198" s="219">
        <v>0</v>
      </c>
      <c r="DH198" s="219">
        <v>0</v>
      </c>
      <c r="DI198" s="219">
        <v>0</v>
      </c>
      <c r="DJ198" s="219">
        <v>0</v>
      </c>
      <c r="DK198" s="219">
        <v>0</v>
      </c>
      <c r="DL198" s="219">
        <v>0</v>
      </c>
      <c r="DM198" s="219">
        <v>0</v>
      </c>
      <c r="DN198" s="219">
        <v>0</v>
      </c>
      <c r="DO198" s="219">
        <v>0</v>
      </c>
      <c r="DP198" s="219">
        <v>0</v>
      </c>
      <c r="DQ198" s="219">
        <v>0</v>
      </c>
      <c r="DR198" s="219">
        <v>33343.15</v>
      </c>
      <c r="DS198" s="164">
        <f t="shared" si="2"/>
        <v>33343.15</v>
      </c>
    </row>
    <row r="199" spans="1:123" ht="20.399999999999999">
      <c r="A199" s="153" t="s">
        <v>24923</v>
      </c>
      <c r="B199" s="164">
        <v>4073014.41</v>
      </c>
      <c r="C199" s="164">
        <v>4330158.26</v>
      </c>
      <c r="D199" s="164">
        <v>7430176.5999999996</v>
      </c>
      <c r="E199" s="164">
        <v>7513887.5099999998</v>
      </c>
      <c r="F199" s="164">
        <v>8315852.7699999996</v>
      </c>
      <c r="BK199" s="152" t="s">
        <v>24792</v>
      </c>
      <c r="BL199" s="219">
        <v>0</v>
      </c>
      <c r="BM199" s="219">
        <v>0</v>
      </c>
      <c r="BN199" s="219">
        <v>0</v>
      </c>
      <c r="BO199" s="219">
        <v>1117.77</v>
      </c>
      <c r="BP199" s="219">
        <v>0</v>
      </c>
      <c r="BQ199" s="219">
        <v>0</v>
      </c>
      <c r="BR199" s="219">
        <v>0</v>
      </c>
      <c r="BS199" s="219">
        <v>0</v>
      </c>
      <c r="BT199" s="219">
        <v>0</v>
      </c>
      <c r="BU199" s="219">
        <v>0</v>
      </c>
      <c r="BV199" s="219">
        <v>0</v>
      </c>
      <c r="BW199" s="219">
        <v>0</v>
      </c>
      <c r="BX199" s="166">
        <v>-1117.77</v>
      </c>
      <c r="BZ199" s="154" t="s">
        <v>24743</v>
      </c>
      <c r="CA199" s="218">
        <v>0</v>
      </c>
      <c r="CB199" s="218">
        <v>210157.07</v>
      </c>
      <c r="CC199" s="218">
        <v>110416.71</v>
      </c>
      <c r="CD199" s="218">
        <v>68744.100000000006</v>
      </c>
      <c r="CE199" s="218">
        <v>51120</v>
      </c>
      <c r="CF199" s="218">
        <v>116062.54</v>
      </c>
      <c r="CG199" s="218">
        <v>120796.97</v>
      </c>
      <c r="CH199" s="218">
        <v>51120</v>
      </c>
      <c r="CI199" s="218">
        <v>139353.94</v>
      </c>
      <c r="CJ199" s="218">
        <v>102240</v>
      </c>
      <c r="CK199" s="218">
        <v>241593.94</v>
      </c>
      <c r="CL199" s="218">
        <v>160396.97</v>
      </c>
      <c r="CM199" s="218">
        <v>0</v>
      </c>
      <c r="CN199" s="165">
        <v>-1372002.24</v>
      </c>
      <c r="CP199" s="154" t="s">
        <v>24763</v>
      </c>
      <c r="CQ199" s="218">
        <v>504239.02</v>
      </c>
      <c r="CR199" s="218">
        <v>797042.87</v>
      </c>
      <c r="CS199" s="218">
        <v>631180.18999999994</v>
      </c>
      <c r="CT199" s="218">
        <v>601686.02</v>
      </c>
      <c r="CU199" s="218">
        <v>558107.97</v>
      </c>
      <c r="CV199" s="218">
        <v>568610.41</v>
      </c>
      <c r="CW199" s="218">
        <v>506882.13</v>
      </c>
      <c r="CX199" s="218">
        <v>649692.12</v>
      </c>
      <c r="CY199" s="218">
        <v>596228.74</v>
      </c>
      <c r="CZ199" s="218">
        <v>621254.35</v>
      </c>
      <c r="DA199" s="218">
        <v>610552.76</v>
      </c>
      <c r="DB199" s="218">
        <v>749828.65</v>
      </c>
      <c r="DC199" s="218">
        <v>0</v>
      </c>
      <c r="DD199" s="165">
        <v>-7395305.2300000004</v>
      </c>
      <c r="DF199" s="154" t="s">
        <v>24924</v>
      </c>
      <c r="DG199" s="218">
        <v>0</v>
      </c>
      <c r="DH199" s="218">
        <v>0</v>
      </c>
      <c r="DI199" s="218">
        <v>7680</v>
      </c>
      <c r="DJ199" s="218">
        <v>11520</v>
      </c>
      <c r="DK199" s="218">
        <v>48059.76</v>
      </c>
      <c r="DL199" s="218">
        <v>31718.39</v>
      </c>
      <c r="DM199" s="218">
        <v>7680</v>
      </c>
      <c r="DN199" s="218">
        <v>2939</v>
      </c>
      <c r="DO199" s="218">
        <v>0</v>
      </c>
      <c r="DP199" s="218">
        <v>103896</v>
      </c>
      <c r="DQ199" s="218">
        <v>0</v>
      </c>
      <c r="DR199" s="218">
        <v>0</v>
      </c>
      <c r="DS199" s="164">
        <f t="shared" si="2"/>
        <v>213493.15000000002</v>
      </c>
    </row>
    <row r="200" spans="1:123" ht="20.399999999999999">
      <c r="A200" s="154" t="s">
        <v>24773</v>
      </c>
      <c r="B200" s="165">
        <v>327976.92</v>
      </c>
      <c r="C200" s="165">
        <v>343122.01</v>
      </c>
      <c r="D200" s="165">
        <v>301267.03000000003</v>
      </c>
      <c r="E200" s="165">
        <v>358254.16</v>
      </c>
      <c r="F200" s="165">
        <v>356004.1</v>
      </c>
      <c r="BK200" s="153" t="s">
        <v>24863</v>
      </c>
      <c r="BL200" s="217">
        <v>2494419.34</v>
      </c>
      <c r="BM200" s="217">
        <v>3700209.74</v>
      </c>
      <c r="BN200" s="217">
        <v>7306450.3200000003</v>
      </c>
      <c r="BO200" s="217">
        <v>4683045.05</v>
      </c>
      <c r="BP200" s="217">
        <v>4634012</v>
      </c>
      <c r="BQ200" s="217">
        <v>10404819.220000001</v>
      </c>
      <c r="BR200" s="217">
        <v>4473935.71</v>
      </c>
      <c r="BS200" s="217">
        <v>5576974.7199999997</v>
      </c>
      <c r="BT200" s="217">
        <v>4144345.48</v>
      </c>
      <c r="BU200" s="217">
        <v>14240811.529999999</v>
      </c>
      <c r="BV200" s="217">
        <v>15370145.99</v>
      </c>
      <c r="BW200" s="217">
        <v>9575562.3300000001</v>
      </c>
      <c r="BX200" s="164">
        <v>-86604731.430000007</v>
      </c>
      <c r="BZ200" s="152" t="s">
        <v>24838</v>
      </c>
      <c r="CA200" s="219">
        <v>0</v>
      </c>
      <c r="CB200" s="219">
        <v>210157.07</v>
      </c>
      <c r="CC200" s="219">
        <v>110416.71</v>
      </c>
      <c r="CD200" s="219">
        <v>68744.100000000006</v>
      </c>
      <c r="CE200" s="219">
        <v>51120</v>
      </c>
      <c r="CF200" s="219">
        <v>116062.54</v>
      </c>
      <c r="CG200" s="219">
        <v>120796.97</v>
      </c>
      <c r="CH200" s="219">
        <v>51120</v>
      </c>
      <c r="CI200" s="219">
        <v>139353.94</v>
      </c>
      <c r="CJ200" s="219">
        <v>102240</v>
      </c>
      <c r="CK200" s="219">
        <v>241593.94</v>
      </c>
      <c r="CL200" s="219">
        <v>160396.97</v>
      </c>
      <c r="CM200" s="219">
        <v>0</v>
      </c>
      <c r="CN200" s="166">
        <v>-1372002.24</v>
      </c>
      <c r="CP200" s="152" t="s">
        <v>24731</v>
      </c>
      <c r="CQ200" s="219">
        <v>496040.23</v>
      </c>
      <c r="CR200" s="219">
        <v>581095.81999999995</v>
      </c>
      <c r="CS200" s="219">
        <v>492582.64</v>
      </c>
      <c r="CT200" s="219">
        <v>451918.96</v>
      </c>
      <c r="CU200" s="219">
        <v>461781.83</v>
      </c>
      <c r="CV200" s="219">
        <v>366352.63</v>
      </c>
      <c r="CW200" s="219">
        <v>355976.83</v>
      </c>
      <c r="CX200" s="219">
        <v>460799.41</v>
      </c>
      <c r="CY200" s="219">
        <v>403538.15</v>
      </c>
      <c r="CZ200" s="219">
        <v>415147.25</v>
      </c>
      <c r="DA200" s="219">
        <v>443365.62</v>
      </c>
      <c r="DB200" s="219">
        <v>485268.26</v>
      </c>
      <c r="DC200" s="219">
        <v>0</v>
      </c>
      <c r="DD200" s="166">
        <v>-5413867.6299999999</v>
      </c>
      <c r="DF200" s="152" t="s">
        <v>24925</v>
      </c>
      <c r="DG200" s="219">
        <v>0</v>
      </c>
      <c r="DH200" s="219">
        <v>0</v>
      </c>
      <c r="DI200" s="219">
        <v>7680</v>
      </c>
      <c r="DJ200" s="219">
        <v>11520</v>
      </c>
      <c r="DK200" s="219">
        <v>48059.76</v>
      </c>
      <c r="DL200" s="219">
        <v>31718.39</v>
      </c>
      <c r="DM200" s="219">
        <v>7680</v>
      </c>
      <c r="DN200" s="219">
        <v>2939</v>
      </c>
      <c r="DO200" s="219">
        <v>0</v>
      </c>
      <c r="DP200" s="219">
        <v>103896</v>
      </c>
      <c r="DQ200" s="219">
        <v>0</v>
      </c>
      <c r="DR200" s="219">
        <v>0</v>
      </c>
      <c r="DS200" s="164">
        <f t="shared" ref="DS200:DS263" si="3">+SUM(DG200:DR200)</f>
        <v>213493.15000000002</v>
      </c>
    </row>
    <row r="201" spans="1:123" ht="20.399999999999999">
      <c r="A201" s="152" t="s">
        <v>24774</v>
      </c>
      <c r="B201" s="166">
        <v>327976.92</v>
      </c>
      <c r="C201" s="166">
        <v>343122.01</v>
      </c>
      <c r="D201" s="166">
        <v>301267.03000000003</v>
      </c>
      <c r="E201" s="166">
        <v>358254.16</v>
      </c>
      <c r="F201" s="166">
        <v>356004.1</v>
      </c>
      <c r="BK201" s="154" t="s">
        <v>24773</v>
      </c>
      <c r="BL201" s="218">
        <v>0</v>
      </c>
      <c r="BM201" s="218">
        <v>28459.62</v>
      </c>
      <c r="BN201" s="218">
        <v>70219.600000000006</v>
      </c>
      <c r="BO201" s="218">
        <v>49339.61</v>
      </c>
      <c r="BP201" s="218">
        <v>49339.61</v>
      </c>
      <c r="BQ201" s="218">
        <v>49339.61</v>
      </c>
      <c r="BR201" s="218">
        <v>49339.61</v>
      </c>
      <c r="BS201" s="218">
        <v>70219.61</v>
      </c>
      <c r="BT201" s="218">
        <v>28459.61</v>
      </c>
      <c r="BU201" s="218">
        <v>49339.61</v>
      </c>
      <c r="BV201" s="218">
        <v>49339.61</v>
      </c>
      <c r="BW201" s="218">
        <v>119757.3</v>
      </c>
      <c r="BX201" s="165">
        <v>-613153.4</v>
      </c>
      <c r="BZ201" s="154" t="s">
        <v>24778</v>
      </c>
      <c r="CA201" s="218">
        <v>0</v>
      </c>
      <c r="CB201" s="218">
        <v>5250.62</v>
      </c>
      <c r="CC201" s="218">
        <v>1000.62</v>
      </c>
      <c r="CD201" s="218">
        <v>3646.45</v>
      </c>
      <c r="CE201" s="218">
        <v>6009.6</v>
      </c>
      <c r="CF201" s="218">
        <v>9524.59</v>
      </c>
      <c r="CG201" s="218">
        <v>10757.81</v>
      </c>
      <c r="CH201" s="218">
        <v>9659.18</v>
      </c>
      <c r="CI201" s="218">
        <v>8510.4699999999993</v>
      </c>
      <c r="CJ201" s="218">
        <v>18989.71</v>
      </c>
      <c r="CK201" s="218">
        <v>7856.3</v>
      </c>
      <c r="CL201" s="218">
        <v>0</v>
      </c>
      <c r="CM201" s="218">
        <v>0</v>
      </c>
      <c r="CN201" s="165">
        <v>-81205.350000000006</v>
      </c>
      <c r="CP201" s="152" t="s">
        <v>24926</v>
      </c>
      <c r="CQ201" s="219">
        <v>8198.7900000000009</v>
      </c>
      <c r="CR201" s="219">
        <v>215947.05</v>
      </c>
      <c r="CS201" s="219">
        <v>138597.54999999999</v>
      </c>
      <c r="CT201" s="219">
        <v>149767.06</v>
      </c>
      <c r="CU201" s="219">
        <v>96326.14</v>
      </c>
      <c r="CV201" s="219">
        <v>202257.78</v>
      </c>
      <c r="CW201" s="219">
        <v>150905.29999999999</v>
      </c>
      <c r="CX201" s="219">
        <v>188892.71</v>
      </c>
      <c r="CY201" s="219">
        <v>192690.59</v>
      </c>
      <c r="CZ201" s="219">
        <v>206107.1</v>
      </c>
      <c r="DA201" s="219">
        <v>167187.14000000001</v>
      </c>
      <c r="DB201" s="219">
        <v>264560.39</v>
      </c>
      <c r="DC201" s="219">
        <v>0</v>
      </c>
      <c r="DD201" s="166">
        <v>-1981437.6</v>
      </c>
      <c r="DF201" s="154" t="s">
        <v>24902</v>
      </c>
      <c r="DG201" s="218">
        <v>0</v>
      </c>
      <c r="DH201" s="218">
        <v>0</v>
      </c>
      <c r="DI201" s="218">
        <v>0</v>
      </c>
      <c r="DJ201" s="218">
        <v>0</v>
      </c>
      <c r="DK201" s="218">
        <v>0</v>
      </c>
      <c r="DL201" s="218">
        <v>0</v>
      </c>
      <c r="DM201" s="218">
        <v>0</v>
      </c>
      <c r="DN201" s="218">
        <v>0</v>
      </c>
      <c r="DO201" s="218">
        <v>0</v>
      </c>
      <c r="DP201" s="218">
        <v>0</v>
      </c>
      <c r="DQ201" s="218">
        <v>672</v>
      </c>
      <c r="DR201" s="218">
        <v>4540.8</v>
      </c>
      <c r="DS201" s="164">
        <f t="shared" si="3"/>
        <v>5212.8</v>
      </c>
    </row>
    <row r="202" spans="1:123" ht="20.399999999999999">
      <c r="A202" s="154" t="s">
        <v>24743</v>
      </c>
      <c r="B202" s="165">
        <v>0</v>
      </c>
      <c r="C202" s="165">
        <v>1399.44</v>
      </c>
      <c r="D202" s="165">
        <v>1012.41</v>
      </c>
      <c r="E202" s="165">
        <v>484.4</v>
      </c>
      <c r="F202" s="165">
        <v>1117.33</v>
      </c>
      <c r="BK202" s="152" t="s">
        <v>24759</v>
      </c>
      <c r="BL202" s="219">
        <v>0</v>
      </c>
      <c r="BM202" s="219">
        <v>28459.62</v>
      </c>
      <c r="BN202" s="219">
        <v>70219.600000000006</v>
      </c>
      <c r="BO202" s="219">
        <v>49339.61</v>
      </c>
      <c r="BP202" s="219">
        <v>49339.61</v>
      </c>
      <c r="BQ202" s="219">
        <v>49339.61</v>
      </c>
      <c r="BR202" s="219">
        <v>49339.61</v>
      </c>
      <c r="BS202" s="219">
        <v>70219.61</v>
      </c>
      <c r="BT202" s="219">
        <v>28459.61</v>
      </c>
      <c r="BU202" s="219">
        <v>49339.61</v>
      </c>
      <c r="BV202" s="219">
        <v>49339.61</v>
      </c>
      <c r="BW202" s="219">
        <v>119757.3</v>
      </c>
      <c r="BX202" s="166">
        <v>-613153.4</v>
      </c>
      <c r="BZ202" s="152" t="s">
        <v>24870</v>
      </c>
      <c r="CA202" s="219">
        <v>0</v>
      </c>
      <c r="CB202" s="219">
        <v>5250.62</v>
      </c>
      <c r="CC202" s="219">
        <v>1000.62</v>
      </c>
      <c r="CD202" s="219">
        <v>3646.45</v>
      </c>
      <c r="CE202" s="219">
        <v>6009.6</v>
      </c>
      <c r="CF202" s="219">
        <v>9524.59</v>
      </c>
      <c r="CG202" s="219">
        <v>10757.81</v>
      </c>
      <c r="CH202" s="219">
        <v>9659.18</v>
      </c>
      <c r="CI202" s="219">
        <v>8510.4699999999993</v>
      </c>
      <c r="CJ202" s="219">
        <v>18989.71</v>
      </c>
      <c r="CK202" s="219">
        <v>7856.3</v>
      </c>
      <c r="CL202" s="219">
        <v>0</v>
      </c>
      <c r="CM202" s="219">
        <v>0</v>
      </c>
      <c r="CN202" s="166">
        <v>-81205.350000000006</v>
      </c>
      <c r="CP202" s="153" t="s">
        <v>24927</v>
      </c>
      <c r="CQ202" s="217">
        <v>211870.03</v>
      </c>
      <c r="CR202" s="217">
        <v>465135.27</v>
      </c>
      <c r="CS202" s="217">
        <v>265376.92</v>
      </c>
      <c r="CT202" s="217">
        <v>913095.76</v>
      </c>
      <c r="CU202" s="217">
        <v>498875.2</v>
      </c>
      <c r="CV202" s="217">
        <v>582763.18999999994</v>
      </c>
      <c r="CW202" s="217">
        <v>510722.4</v>
      </c>
      <c r="CX202" s="217">
        <v>373573.42</v>
      </c>
      <c r="CY202" s="217">
        <v>506054.47</v>
      </c>
      <c r="CZ202" s="217">
        <v>427406.55</v>
      </c>
      <c r="DA202" s="217">
        <v>680203.13</v>
      </c>
      <c r="DB202" s="217">
        <v>1810400.95</v>
      </c>
      <c r="DC202" s="217">
        <v>0</v>
      </c>
      <c r="DD202" s="164">
        <v>-7245477.29</v>
      </c>
      <c r="DF202" s="152" t="s">
        <v>24928</v>
      </c>
      <c r="DG202" s="219">
        <v>0</v>
      </c>
      <c r="DH202" s="219">
        <v>0</v>
      </c>
      <c r="DI202" s="219">
        <v>0</v>
      </c>
      <c r="DJ202" s="219">
        <v>0</v>
      </c>
      <c r="DK202" s="219">
        <v>0</v>
      </c>
      <c r="DL202" s="219">
        <v>0</v>
      </c>
      <c r="DM202" s="219">
        <v>0</v>
      </c>
      <c r="DN202" s="219">
        <v>0</v>
      </c>
      <c r="DO202" s="219">
        <v>0</v>
      </c>
      <c r="DP202" s="219">
        <v>0</v>
      </c>
      <c r="DQ202" s="219">
        <v>672</v>
      </c>
      <c r="DR202" s="219">
        <v>4540.8</v>
      </c>
      <c r="DS202" s="164">
        <f t="shared" si="3"/>
        <v>5212.8</v>
      </c>
    </row>
    <row r="203" spans="1:123" ht="20.399999999999999">
      <c r="A203" s="152" t="s">
        <v>24745</v>
      </c>
      <c r="B203" s="166">
        <v>0</v>
      </c>
      <c r="C203" s="166">
        <v>1399.44</v>
      </c>
      <c r="D203" s="166">
        <v>1012.41</v>
      </c>
      <c r="E203" s="166">
        <v>484.4</v>
      </c>
      <c r="F203" s="166">
        <v>1117.33</v>
      </c>
      <c r="BK203" s="154" t="s">
        <v>24743</v>
      </c>
      <c r="BL203" s="218">
        <v>0</v>
      </c>
      <c r="BM203" s="218">
        <v>149323.35999999999</v>
      </c>
      <c r="BN203" s="218">
        <v>99916.98</v>
      </c>
      <c r="BO203" s="218">
        <v>120796.97</v>
      </c>
      <c r="BP203" s="218">
        <v>120796.97</v>
      </c>
      <c r="BQ203" s="218">
        <v>120796.97</v>
      </c>
      <c r="BR203" s="218">
        <v>120796.97</v>
      </c>
      <c r="BS203" s="218">
        <v>120796.97</v>
      </c>
      <c r="BT203" s="218">
        <v>124866.97</v>
      </c>
      <c r="BU203" s="218">
        <v>120796.97</v>
      </c>
      <c r="BV203" s="218">
        <v>120796.97</v>
      </c>
      <c r="BW203" s="218">
        <v>297148.42</v>
      </c>
      <c r="BX203" s="165">
        <v>-1516834.52</v>
      </c>
      <c r="BZ203" s="154" t="s">
        <v>24799</v>
      </c>
      <c r="CA203" s="218">
        <v>2475242.9</v>
      </c>
      <c r="CB203" s="218">
        <v>2868010.89</v>
      </c>
      <c r="CC203" s="218">
        <v>3020977.23</v>
      </c>
      <c r="CD203" s="218">
        <v>3235240.85</v>
      </c>
      <c r="CE203" s="218">
        <v>3329417.17</v>
      </c>
      <c r="CF203" s="218">
        <v>3159994.41</v>
      </c>
      <c r="CG203" s="218">
        <v>6721294.2400000002</v>
      </c>
      <c r="CH203" s="218">
        <v>3675050.67</v>
      </c>
      <c r="CI203" s="218">
        <v>3633366.08</v>
      </c>
      <c r="CJ203" s="218">
        <v>3912439.83</v>
      </c>
      <c r="CK203" s="218">
        <v>4306695.5599999996</v>
      </c>
      <c r="CL203" s="218">
        <v>8516582.0399999991</v>
      </c>
      <c r="CM203" s="218">
        <v>0</v>
      </c>
      <c r="CN203" s="165">
        <v>-48854311.869999997</v>
      </c>
      <c r="CP203" s="154" t="s">
        <v>24788</v>
      </c>
      <c r="CQ203" s="218">
        <v>211870.03</v>
      </c>
      <c r="CR203" s="218">
        <v>465135.27</v>
      </c>
      <c r="CS203" s="218">
        <v>265376.92</v>
      </c>
      <c r="CT203" s="218">
        <v>913095.76</v>
      </c>
      <c r="CU203" s="218">
        <v>498875.2</v>
      </c>
      <c r="CV203" s="218">
        <v>582763.18999999994</v>
      </c>
      <c r="CW203" s="218">
        <v>510722.4</v>
      </c>
      <c r="CX203" s="218">
        <v>373573.42</v>
      </c>
      <c r="CY203" s="218">
        <v>506054.47</v>
      </c>
      <c r="CZ203" s="218">
        <v>427406.55</v>
      </c>
      <c r="DA203" s="218">
        <v>680203.13</v>
      </c>
      <c r="DB203" s="218">
        <v>1810400.95</v>
      </c>
      <c r="DC203" s="218">
        <v>0</v>
      </c>
      <c r="DD203" s="165">
        <v>-7245477.29</v>
      </c>
      <c r="DF203" s="154" t="s">
        <v>24865</v>
      </c>
      <c r="DG203" s="218">
        <v>0</v>
      </c>
      <c r="DH203" s="218">
        <v>0</v>
      </c>
      <c r="DI203" s="218">
        <v>0</v>
      </c>
      <c r="DJ203" s="218">
        <v>0</v>
      </c>
      <c r="DK203" s="218">
        <v>17500</v>
      </c>
      <c r="DL203" s="218">
        <v>37078.15</v>
      </c>
      <c r="DM203" s="218">
        <v>5304.66</v>
      </c>
      <c r="DN203" s="218">
        <v>7733.12</v>
      </c>
      <c r="DO203" s="218">
        <v>0</v>
      </c>
      <c r="DP203" s="218">
        <v>0</v>
      </c>
      <c r="DQ203" s="218">
        <v>0</v>
      </c>
      <c r="DR203" s="218">
        <v>0</v>
      </c>
      <c r="DS203" s="164">
        <f t="shared" si="3"/>
        <v>67615.929999999993</v>
      </c>
    </row>
    <row r="204" spans="1:123" ht="20.399999999999999">
      <c r="A204" s="168" t="s">
        <v>24885</v>
      </c>
      <c r="B204" s="165">
        <v>3745037.49</v>
      </c>
      <c r="C204" s="165">
        <v>3985636.81</v>
      </c>
      <c r="D204" s="165">
        <v>4567003.71</v>
      </c>
      <c r="E204" s="165">
        <v>4599025.43</v>
      </c>
      <c r="F204" s="165">
        <v>4637801.63</v>
      </c>
      <c r="BK204" s="152" t="s">
        <v>24744</v>
      </c>
      <c r="BL204" s="219">
        <v>0</v>
      </c>
      <c r="BM204" s="219">
        <v>0</v>
      </c>
      <c r="BN204" s="219">
        <v>0</v>
      </c>
      <c r="BO204" s="219">
        <v>0</v>
      </c>
      <c r="BP204" s="219">
        <v>0</v>
      </c>
      <c r="BQ204" s="219">
        <v>0</v>
      </c>
      <c r="BR204" s="219">
        <v>0</v>
      </c>
      <c r="BS204" s="219">
        <v>0</v>
      </c>
      <c r="BT204" s="219">
        <v>2990</v>
      </c>
      <c r="BU204" s="219">
        <v>0</v>
      </c>
      <c r="BV204" s="219">
        <v>0</v>
      </c>
      <c r="BW204" s="219">
        <v>0</v>
      </c>
      <c r="BX204" s="166">
        <v>-2990</v>
      </c>
      <c r="BZ204" s="152" t="s">
        <v>24731</v>
      </c>
      <c r="CA204" s="219">
        <v>2235601.84</v>
      </c>
      <c r="CB204" s="219">
        <v>2147930.4300000002</v>
      </c>
      <c r="CC204" s="219">
        <v>2144723.4700000002</v>
      </c>
      <c r="CD204" s="219">
        <v>2217646.37</v>
      </c>
      <c r="CE204" s="219">
        <v>2214706.4</v>
      </c>
      <c r="CF204" s="219">
        <v>2263668.1800000002</v>
      </c>
      <c r="CG204" s="219">
        <v>2124314.4</v>
      </c>
      <c r="CH204" s="219">
        <v>2781842.01</v>
      </c>
      <c r="CI204" s="219">
        <v>2204447.4700000002</v>
      </c>
      <c r="CJ204" s="219">
        <v>2297593.59</v>
      </c>
      <c r="CK204" s="219">
        <v>2607388.5099999998</v>
      </c>
      <c r="CL204" s="219">
        <v>3768822.4</v>
      </c>
      <c r="CM204" s="219">
        <v>0</v>
      </c>
      <c r="CN204" s="166">
        <v>-29008685.07</v>
      </c>
      <c r="CP204" s="152" t="s">
        <v>24929</v>
      </c>
      <c r="CQ204" s="219">
        <v>1221</v>
      </c>
      <c r="CR204" s="219">
        <v>211772.4</v>
      </c>
      <c r="CS204" s="219">
        <v>1007.28</v>
      </c>
      <c r="CT204" s="219">
        <v>351453.24</v>
      </c>
      <c r="CU204" s="219">
        <v>157996</v>
      </c>
      <c r="CV204" s="219">
        <v>159706.37</v>
      </c>
      <c r="CW204" s="219">
        <v>170397.84</v>
      </c>
      <c r="CX204" s="219">
        <v>12049.3</v>
      </c>
      <c r="CY204" s="219">
        <v>146407.51999999999</v>
      </c>
      <c r="CZ204" s="219">
        <v>94967.13</v>
      </c>
      <c r="DA204" s="219">
        <v>348211.89</v>
      </c>
      <c r="DB204" s="219">
        <v>1312053.3400000001</v>
      </c>
      <c r="DC204" s="219">
        <v>0</v>
      </c>
      <c r="DD204" s="166">
        <v>-2967243.31</v>
      </c>
      <c r="DF204" s="152" t="s">
        <v>24867</v>
      </c>
      <c r="DG204" s="219">
        <v>0</v>
      </c>
      <c r="DH204" s="219">
        <v>0</v>
      </c>
      <c r="DI204" s="219">
        <v>0</v>
      </c>
      <c r="DJ204" s="219">
        <v>0</v>
      </c>
      <c r="DK204" s="219">
        <v>17500</v>
      </c>
      <c r="DL204" s="219">
        <v>37078.15</v>
      </c>
      <c r="DM204" s="219">
        <v>5304.66</v>
      </c>
      <c r="DN204" s="219">
        <v>7733.12</v>
      </c>
      <c r="DO204" s="219">
        <v>0</v>
      </c>
      <c r="DP204" s="219">
        <v>0</v>
      </c>
      <c r="DQ204" s="219">
        <v>0</v>
      </c>
      <c r="DR204" s="219">
        <v>0</v>
      </c>
      <c r="DS204" s="164">
        <f t="shared" si="3"/>
        <v>67615.929999999993</v>
      </c>
    </row>
    <row r="205" spans="1:123" ht="30.6">
      <c r="A205" s="152" t="s">
        <v>24889</v>
      </c>
      <c r="B205" s="166">
        <v>0</v>
      </c>
      <c r="C205" s="166">
        <v>0</v>
      </c>
      <c r="D205" s="166">
        <v>0</v>
      </c>
      <c r="E205" s="166">
        <v>152086.84</v>
      </c>
      <c r="F205" s="166">
        <v>0</v>
      </c>
      <c r="BK205" s="152" t="s">
        <v>24838</v>
      </c>
      <c r="BL205" s="219">
        <v>0</v>
      </c>
      <c r="BM205" s="219">
        <v>149323.35999999999</v>
      </c>
      <c r="BN205" s="219">
        <v>99916.98</v>
      </c>
      <c r="BO205" s="219">
        <v>120796.97</v>
      </c>
      <c r="BP205" s="219">
        <v>120796.97</v>
      </c>
      <c r="BQ205" s="219">
        <v>120796.97</v>
      </c>
      <c r="BR205" s="219">
        <v>120796.97</v>
      </c>
      <c r="BS205" s="219">
        <v>120796.97</v>
      </c>
      <c r="BT205" s="219">
        <v>121876.97</v>
      </c>
      <c r="BU205" s="219">
        <v>120796.97</v>
      </c>
      <c r="BV205" s="219">
        <v>120796.97</v>
      </c>
      <c r="BW205" s="219">
        <v>297148.42</v>
      </c>
      <c r="BX205" s="166">
        <v>-1513844.52</v>
      </c>
      <c r="BZ205" s="152" t="s">
        <v>24872</v>
      </c>
      <c r="CA205" s="219">
        <v>239641.06</v>
      </c>
      <c r="CB205" s="219">
        <v>720080.46</v>
      </c>
      <c r="CC205" s="219">
        <v>876253.76</v>
      </c>
      <c r="CD205" s="219">
        <v>1017594.48</v>
      </c>
      <c r="CE205" s="219">
        <v>1114710.77</v>
      </c>
      <c r="CF205" s="219">
        <v>896326.23</v>
      </c>
      <c r="CG205" s="219">
        <v>4596979.84</v>
      </c>
      <c r="CH205" s="219">
        <v>893208.66</v>
      </c>
      <c r="CI205" s="219">
        <v>1428918.61</v>
      </c>
      <c r="CJ205" s="219">
        <v>1614846.24</v>
      </c>
      <c r="CK205" s="219">
        <v>1699307.05</v>
      </c>
      <c r="CL205" s="219">
        <v>4747759.6399999997</v>
      </c>
      <c r="CM205" s="219">
        <v>0</v>
      </c>
      <c r="CN205" s="166">
        <v>-19845626.800000001</v>
      </c>
      <c r="CP205" s="152" t="s">
        <v>24930</v>
      </c>
      <c r="CQ205" s="219">
        <v>112</v>
      </c>
      <c r="CR205" s="219">
        <v>224</v>
      </c>
      <c r="CS205" s="219">
        <v>-56</v>
      </c>
      <c r="CT205" s="219">
        <v>0</v>
      </c>
      <c r="CU205" s="219">
        <v>0</v>
      </c>
      <c r="CV205" s="219">
        <v>0</v>
      </c>
      <c r="CW205" s="219">
        <v>-56</v>
      </c>
      <c r="CX205" s="219">
        <v>0</v>
      </c>
      <c r="CY205" s="219">
        <v>0</v>
      </c>
      <c r="CZ205" s="219">
        <v>0</v>
      </c>
      <c r="DA205" s="219">
        <v>0</v>
      </c>
      <c r="DB205" s="219">
        <v>15200</v>
      </c>
      <c r="DC205" s="219">
        <v>0</v>
      </c>
      <c r="DD205" s="166">
        <v>-15424</v>
      </c>
      <c r="DF205" s="154" t="s">
        <v>24931</v>
      </c>
      <c r="DG205" s="218">
        <v>0</v>
      </c>
      <c r="DH205" s="218">
        <v>17472</v>
      </c>
      <c r="DI205" s="218">
        <v>31163.83</v>
      </c>
      <c r="DJ205" s="218">
        <v>69190.7</v>
      </c>
      <c r="DK205" s="218">
        <v>139588.71</v>
      </c>
      <c r="DL205" s="218">
        <v>167218.91</v>
      </c>
      <c r="DM205" s="218">
        <v>253812.96</v>
      </c>
      <c r="DN205" s="218">
        <v>318374</v>
      </c>
      <c r="DO205" s="218">
        <v>268398.96999999997</v>
      </c>
      <c r="DP205" s="218">
        <v>281609.90999999997</v>
      </c>
      <c r="DQ205" s="218">
        <v>397891.96</v>
      </c>
      <c r="DR205" s="218">
        <v>43072.49</v>
      </c>
      <c r="DS205" s="164">
        <f t="shared" si="3"/>
        <v>1987794.44</v>
      </c>
    </row>
    <row r="206" spans="1:123" ht="20.399999999999999">
      <c r="A206" s="152" t="s">
        <v>24731</v>
      </c>
      <c r="B206" s="166">
        <v>3729491.93</v>
      </c>
      <c r="C206" s="166">
        <v>3693520.75</v>
      </c>
      <c r="D206" s="166">
        <v>3708289.87</v>
      </c>
      <c r="E206" s="166">
        <v>3914543.56</v>
      </c>
      <c r="F206" s="166">
        <v>4016764.94</v>
      </c>
      <c r="BK206" s="154" t="s">
        <v>24778</v>
      </c>
      <c r="BL206" s="218">
        <v>0</v>
      </c>
      <c r="BM206" s="218">
        <v>9625.27</v>
      </c>
      <c r="BN206" s="218">
        <v>11482.83</v>
      </c>
      <c r="BO206" s="218">
        <v>0</v>
      </c>
      <c r="BP206" s="218">
        <v>743115.61</v>
      </c>
      <c r="BQ206" s="218">
        <v>730499.27</v>
      </c>
      <c r="BR206" s="218">
        <v>163640.72</v>
      </c>
      <c r="BS206" s="218">
        <v>1077792.3500000001</v>
      </c>
      <c r="BT206" s="218">
        <v>0</v>
      </c>
      <c r="BU206" s="218">
        <v>1302185.6599999999</v>
      </c>
      <c r="BV206" s="218">
        <v>1044675.03</v>
      </c>
      <c r="BW206" s="218">
        <v>1529043.96</v>
      </c>
      <c r="BX206" s="165">
        <v>-6612060.7000000002</v>
      </c>
      <c r="BZ206" s="154" t="s">
        <v>24789</v>
      </c>
      <c r="CA206" s="218">
        <v>0</v>
      </c>
      <c r="CB206" s="218">
        <v>780320.1</v>
      </c>
      <c r="CC206" s="218">
        <v>0</v>
      </c>
      <c r="CD206" s="218">
        <v>0</v>
      </c>
      <c r="CE206" s="218">
        <v>0</v>
      </c>
      <c r="CF206" s="218">
        <v>0</v>
      </c>
      <c r="CG206" s="218">
        <v>0</v>
      </c>
      <c r="CH206" s="218">
        <v>28268.18</v>
      </c>
      <c r="CI206" s="218">
        <v>0</v>
      </c>
      <c r="CJ206" s="218">
        <v>0</v>
      </c>
      <c r="CK206" s="218">
        <v>0</v>
      </c>
      <c r="CL206" s="218">
        <v>0</v>
      </c>
      <c r="CM206" s="218">
        <v>0</v>
      </c>
      <c r="CN206" s="165">
        <v>-808588.28</v>
      </c>
      <c r="CP206" s="152" t="s">
        <v>24932</v>
      </c>
      <c r="CQ206" s="219">
        <v>0</v>
      </c>
      <c r="CR206" s="219">
        <v>0</v>
      </c>
      <c r="CS206" s="219">
        <v>0</v>
      </c>
      <c r="CT206" s="219">
        <v>327500</v>
      </c>
      <c r="CU206" s="219">
        <v>87500</v>
      </c>
      <c r="CV206" s="219">
        <v>147500</v>
      </c>
      <c r="CW206" s="219">
        <v>87500</v>
      </c>
      <c r="CX206" s="219">
        <v>87500</v>
      </c>
      <c r="CY206" s="219">
        <v>87500</v>
      </c>
      <c r="CZ206" s="219">
        <v>87500</v>
      </c>
      <c r="DA206" s="219">
        <v>87500</v>
      </c>
      <c r="DB206" s="219">
        <v>87500</v>
      </c>
      <c r="DC206" s="219">
        <v>0</v>
      </c>
      <c r="DD206" s="166">
        <v>-1087500</v>
      </c>
      <c r="DF206" s="152" t="s">
        <v>24854</v>
      </c>
      <c r="DG206" s="219">
        <v>0</v>
      </c>
      <c r="DH206" s="219">
        <v>17472</v>
      </c>
      <c r="DI206" s="219">
        <v>31163.83</v>
      </c>
      <c r="DJ206" s="219">
        <v>69190.7</v>
      </c>
      <c r="DK206" s="219">
        <v>139588.71</v>
      </c>
      <c r="DL206" s="219">
        <v>167218.91</v>
      </c>
      <c r="DM206" s="219">
        <v>253812.96</v>
      </c>
      <c r="DN206" s="219">
        <v>318374</v>
      </c>
      <c r="DO206" s="219">
        <v>268398.96999999997</v>
      </c>
      <c r="DP206" s="219">
        <v>281609.90999999997</v>
      </c>
      <c r="DQ206" s="219">
        <v>397891.96</v>
      </c>
      <c r="DR206" s="219">
        <v>43072.49</v>
      </c>
      <c r="DS206" s="164">
        <f t="shared" si="3"/>
        <v>1987794.44</v>
      </c>
    </row>
    <row r="207" spans="1:123" ht="20.399999999999999">
      <c r="A207" s="152" t="s">
        <v>24933</v>
      </c>
      <c r="B207" s="166">
        <v>15545.56</v>
      </c>
      <c r="C207" s="166">
        <v>292116.06</v>
      </c>
      <c r="D207" s="166">
        <v>858713.84</v>
      </c>
      <c r="E207" s="166">
        <v>532395.03</v>
      </c>
      <c r="F207" s="166">
        <v>621036.68999999994</v>
      </c>
      <c r="BK207" s="152" t="s">
        <v>24870</v>
      </c>
      <c r="BL207" s="219">
        <v>0</v>
      </c>
      <c r="BM207" s="219">
        <v>9625.27</v>
      </c>
      <c r="BN207" s="219">
        <v>11482.83</v>
      </c>
      <c r="BO207" s="219">
        <v>0</v>
      </c>
      <c r="BP207" s="219">
        <v>743115.61</v>
      </c>
      <c r="BQ207" s="219">
        <v>730499.27</v>
      </c>
      <c r="BR207" s="219">
        <v>163640.72</v>
      </c>
      <c r="BS207" s="219">
        <v>1077792.3500000001</v>
      </c>
      <c r="BT207" s="219">
        <v>0</v>
      </c>
      <c r="BU207" s="219">
        <v>1302185.6599999999</v>
      </c>
      <c r="BV207" s="219">
        <v>1044675.03</v>
      </c>
      <c r="BW207" s="219">
        <v>1529043.96</v>
      </c>
      <c r="BX207" s="166">
        <v>-6612060.7000000002</v>
      </c>
      <c r="BZ207" s="152" t="s">
        <v>24792</v>
      </c>
      <c r="CA207" s="219">
        <v>0</v>
      </c>
      <c r="CB207" s="219">
        <v>780320.1</v>
      </c>
      <c r="CC207" s="219">
        <v>0</v>
      </c>
      <c r="CD207" s="219">
        <v>0</v>
      </c>
      <c r="CE207" s="219">
        <v>0</v>
      </c>
      <c r="CF207" s="219">
        <v>0</v>
      </c>
      <c r="CG207" s="219">
        <v>0</v>
      </c>
      <c r="CH207" s="219">
        <v>28268.18</v>
      </c>
      <c r="CI207" s="219">
        <v>0</v>
      </c>
      <c r="CJ207" s="219">
        <v>0</v>
      </c>
      <c r="CK207" s="219">
        <v>0</v>
      </c>
      <c r="CL207" s="219">
        <v>0</v>
      </c>
      <c r="CM207" s="219">
        <v>0</v>
      </c>
      <c r="CN207" s="166">
        <v>-808588.28</v>
      </c>
      <c r="CP207" s="152" t="s">
        <v>24759</v>
      </c>
      <c r="CQ207" s="219">
        <v>13013.55</v>
      </c>
      <c r="CR207" s="219">
        <v>56492.5</v>
      </c>
      <c r="CS207" s="219">
        <v>62236.23</v>
      </c>
      <c r="CT207" s="219">
        <v>40604.730000000003</v>
      </c>
      <c r="CU207" s="219">
        <v>51490.28</v>
      </c>
      <c r="CV207" s="219">
        <v>68783.56</v>
      </c>
      <c r="CW207" s="219">
        <v>61743.68</v>
      </c>
      <c r="CX207" s="219">
        <v>67049.919999999998</v>
      </c>
      <c r="CY207" s="219">
        <v>92827.76</v>
      </c>
      <c r="CZ207" s="219">
        <v>48290.79</v>
      </c>
      <c r="DA207" s="219">
        <v>58889.4</v>
      </c>
      <c r="DB207" s="219">
        <v>138491.24</v>
      </c>
      <c r="DC207" s="219">
        <v>0</v>
      </c>
      <c r="DD207" s="166">
        <v>-759913.64</v>
      </c>
      <c r="DF207" s="154" t="s">
        <v>24934</v>
      </c>
      <c r="DG207" s="218">
        <v>0</v>
      </c>
      <c r="DH207" s="218">
        <v>0</v>
      </c>
      <c r="DI207" s="218">
        <v>2880</v>
      </c>
      <c r="DJ207" s="218">
        <v>1440</v>
      </c>
      <c r="DK207" s="218">
        <v>41.75</v>
      </c>
      <c r="DL207" s="218">
        <v>120.22</v>
      </c>
      <c r="DM207" s="218">
        <v>0</v>
      </c>
      <c r="DN207" s="218">
        <v>6528</v>
      </c>
      <c r="DO207" s="218">
        <v>4320</v>
      </c>
      <c r="DP207" s="218">
        <v>2880</v>
      </c>
      <c r="DQ207" s="218">
        <v>8112</v>
      </c>
      <c r="DR207" s="218">
        <v>2880</v>
      </c>
      <c r="DS207" s="164">
        <f t="shared" si="3"/>
        <v>29201.97</v>
      </c>
    </row>
    <row r="208" spans="1:123" ht="20.399999999999999">
      <c r="A208" s="154" t="s">
        <v>24789</v>
      </c>
      <c r="B208" s="165">
        <v>0</v>
      </c>
      <c r="C208" s="165">
        <v>0</v>
      </c>
      <c r="D208" s="165">
        <v>18988.759999999998</v>
      </c>
      <c r="E208" s="165">
        <v>0</v>
      </c>
      <c r="F208" s="165">
        <v>0</v>
      </c>
      <c r="BK208" s="154" t="s">
        <v>24799</v>
      </c>
      <c r="BL208" s="218">
        <v>2494419.34</v>
      </c>
      <c r="BM208" s="218">
        <v>3512801.49</v>
      </c>
      <c r="BN208" s="218">
        <v>7124830.9100000001</v>
      </c>
      <c r="BO208" s="218">
        <v>4511342.0199999996</v>
      </c>
      <c r="BP208" s="218">
        <v>3720759.81</v>
      </c>
      <c r="BQ208" s="218">
        <v>9504183.3699999992</v>
      </c>
      <c r="BR208" s="218">
        <v>4140158.41</v>
      </c>
      <c r="BS208" s="218">
        <v>4308165.79</v>
      </c>
      <c r="BT208" s="218">
        <v>3991018.9</v>
      </c>
      <c r="BU208" s="218">
        <v>12768489.289999999</v>
      </c>
      <c r="BV208" s="218">
        <v>14155334.380000001</v>
      </c>
      <c r="BW208" s="218">
        <v>7629612.6500000004</v>
      </c>
      <c r="BX208" s="165">
        <v>-77861116.359999999</v>
      </c>
      <c r="BZ208" s="153" t="s">
        <v>24909</v>
      </c>
      <c r="CA208" s="217">
        <v>413402.57</v>
      </c>
      <c r="CB208" s="217">
        <v>399039.68</v>
      </c>
      <c r="CC208" s="217">
        <v>-30679.84</v>
      </c>
      <c r="CD208" s="217">
        <v>0</v>
      </c>
      <c r="CE208" s="217">
        <v>0</v>
      </c>
      <c r="CF208" s="217">
        <v>-24028.26</v>
      </c>
      <c r="CG208" s="217">
        <v>0</v>
      </c>
      <c r="CH208" s="217">
        <v>0</v>
      </c>
      <c r="CI208" s="217">
        <v>0</v>
      </c>
      <c r="CJ208" s="217">
        <v>0</v>
      </c>
      <c r="CK208" s="217">
        <v>0</v>
      </c>
      <c r="CL208" s="217">
        <v>-42339.42</v>
      </c>
      <c r="CM208" s="217">
        <v>0</v>
      </c>
      <c r="CN208" s="164">
        <v>-715394.73</v>
      </c>
      <c r="CP208" s="152" t="s">
        <v>24731</v>
      </c>
      <c r="CQ208" s="219">
        <v>197523.48</v>
      </c>
      <c r="CR208" s="219">
        <v>196646.37</v>
      </c>
      <c r="CS208" s="219">
        <v>202189.41</v>
      </c>
      <c r="CT208" s="219">
        <v>193537.79</v>
      </c>
      <c r="CU208" s="219">
        <v>201888.92</v>
      </c>
      <c r="CV208" s="219">
        <v>206773.26</v>
      </c>
      <c r="CW208" s="219">
        <v>191136.88</v>
      </c>
      <c r="CX208" s="219">
        <v>206974.2</v>
      </c>
      <c r="CY208" s="219">
        <v>179319.19</v>
      </c>
      <c r="CZ208" s="219">
        <v>196648.63</v>
      </c>
      <c r="DA208" s="219">
        <v>185601.84</v>
      </c>
      <c r="DB208" s="219">
        <v>257156.37</v>
      </c>
      <c r="DC208" s="219">
        <v>0</v>
      </c>
      <c r="DD208" s="166">
        <v>-2415396.34</v>
      </c>
      <c r="DF208" s="152" t="s">
        <v>24935</v>
      </c>
      <c r="DG208" s="219">
        <v>0</v>
      </c>
      <c r="DH208" s="219">
        <v>0</v>
      </c>
      <c r="DI208" s="219">
        <v>2880</v>
      </c>
      <c r="DJ208" s="219">
        <v>1440</v>
      </c>
      <c r="DK208" s="219">
        <v>41.75</v>
      </c>
      <c r="DL208" s="219">
        <v>120.22</v>
      </c>
      <c r="DM208" s="219">
        <v>0</v>
      </c>
      <c r="DN208" s="219">
        <v>6528</v>
      </c>
      <c r="DO208" s="219">
        <v>4320</v>
      </c>
      <c r="DP208" s="219">
        <v>2880</v>
      </c>
      <c r="DQ208" s="219">
        <v>8112</v>
      </c>
      <c r="DR208" s="219">
        <v>2880</v>
      </c>
      <c r="DS208" s="164">
        <f t="shared" si="3"/>
        <v>29201.97</v>
      </c>
    </row>
    <row r="209" spans="1:123" ht="20.399999999999999">
      <c r="A209" s="152" t="s">
        <v>24792</v>
      </c>
      <c r="B209" s="166">
        <v>0</v>
      </c>
      <c r="C209" s="166">
        <v>0</v>
      </c>
      <c r="D209" s="166">
        <v>18988.759999999998</v>
      </c>
      <c r="E209" s="166">
        <v>0</v>
      </c>
      <c r="F209" s="166">
        <v>0</v>
      </c>
      <c r="BK209" s="152" t="s">
        <v>24731</v>
      </c>
      <c r="BL209" s="219">
        <v>2387365.66</v>
      </c>
      <c r="BM209" s="219">
        <v>2549269.63</v>
      </c>
      <c r="BN209" s="219">
        <v>2934610.3</v>
      </c>
      <c r="BO209" s="219">
        <v>2821494.18</v>
      </c>
      <c r="BP209" s="219">
        <v>2677771.4</v>
      </c>
      <c r="BQ209" s="219">
        <v>2866248.33</v>
      </c>
      <c r="BR209" s="219">
        <v>2776946.37</v>
      </c>
      <c r="BS209" s="219">
        <v>2762547.29</v>
      </c>
      <c r="BT209" s="219">
        <v>2827034.17</v>
      </c>
      <c r="BU209" s="219">
        <v>3415381.12</v>
      </c>
      <c r="BV209" s="219">
        <v>3181242.9</v>
      </c>
      <c r="BW209" s="219">
        <v>4672433.75</v>
      </c>
      <c r="BX209" s="166">
        <v>-35872345.100000001</v>
      </c>
      <c r="BZ209" s="154" t="s">
        <v>24788</v>
      </c>
      <c r="CA209" s="218">
        <v>413402.57</v>
      </c>
      <c r="CB209" s="218">
        <v>399039.68</v>
      </c>
      <c r="CC209" s="218">
        <v>-30679.84</v>
      </c>
      <c r="CD209" s="218">
        <v>0</v>
      </c>
      <c r="CE209" s="218">
        <v>0</v>
      </c>
      <c r="CF209" s="218">
        <v>-24028.26</v>
      </c>
      <c r="CG209" s="218">
        <v>0</v>
      </c>
      <c r="CH209" s="218">
        <v>0</v>
      </c>
      <c r="CI209" s="218">
        <v>0</v>
      </c>
      <c r="CJ209" s="218">
        <v>0</v>
      </c>
      <c r="CK209" s="218">
        <v>0</v>
      </c>
      <c r="CL209" s="218">
        <v>-42339.42</v>
      </c>
      <c r="CM209" s="218">
        <v>0</v>
      </c>
      <c r="CN209" s="165">
        <v>-715394.73</v>
      </c>
      <c r="CP209" s="153" t="s">
        <v>24936</v>
      </c>
      <c r="CQ209" s="217">
        <v>305715.28000000003</v>
      </c>
      <c r="CR209" s="217">
        <v>374279.88</v>
      </c>
      <c r="CS209" s="217">
        <v>377020.85</v>
      </c>
      <c r="CT209" s="217">
        <v>346082.13</v>
      </c>
      <c r="CU209" s="217">
        <v>361198.28</v>
      </c>
      <c r="CV209" s="217">
        <v>355359.07</v>
      </c>
      <c r="CW209" s="217">
        <v>386040.93</v>
      </c>
      <c r="CX209" s="217">
        <v>1062410.79</v>
      </c>
      <c r="CY209" s="217">
        <v>411928.49</v>
      </c>
      <c r="CZ209" s="217">
        <v>377328.34</v>
      </c>
      <c r="DA209" s="217">
        <v>462744.01</v>
      </c>
      <c r="DB209" s="217">
        <v>1172537.8999999999</v>
      </c>
      <c r="DC209" s="217">
        <v>0</v>
      </c>
      <c r="DD209" s="164">
        <v>-5992645.9500000002</v>
      </c>
      <c r="DF209" s="154" t="s">
        <v>24789</v>
      </c>
      <c r="DG209" s="218">
        <v>0</v>
      </c>
      <c r="DH209" s="218">
        <v>0</v>
      </c>
      <c r="DI209" s="218">
        <v>0</v>
      </c>
      <c r="DJ209" s="218">
        <v>0</v>
      </c>
      <c r="DK209" s="218">
        <v>0</v>
      </c>
      <c r="DL209" s="218">
        <v>0</v>
      </c>
      <c r="DM209" s="218">
        <v>0</v>
      </c>
      <c r="DN209" s="218">
        <v>0</v>
      </c>
      <c r="DO209" s="218">
        <v>0</v>
      </c>
      <c r="DP209" s="218">
        <v>0</v>
      </c>
      <c r="DQ209" s="218">
        <v>0</v>
      </c>
      <c r="DR209" s="218">
        <v>3757.29</v>
      </c>
      <c r="DS209" s="164">
        <f t="shared" si="3"/>
        <v>3757.29</v>
      </c>
    </row>
    <row r="210" spans="1:123" ht="20.399999999999999">
      <c r="A210" s="154" t="s">
        <v>24937</v>
      </c>
      <c r="B210" s="165">
        <v>0</v>
      </c>
      <c r="C210" s="165">
        <v>0</v>
      </c>
      <c r="D210" s="165">
        <v>2541904.69</v>
      </c>
      <c r="E210" s="165">
        <v>2556123.52</v>
      </c>
      <c r="F210" s="165">
        <v>3320929.71</v>
      </c>
      <c r="BK210" s="152" t="s">
        <v>24872</v>
      </c>
      <c r="BL210" s="219">
        <v>107053.68</v>
      </c>
      <c r="BM210" s="219">
        <v>963531.86</v>
      </c>
      <c r="BN210" s="219">
        <v>4190220.61</v>
      </c>
      <c r="BO210" s="219">
        <v>1689847.84</v>
      </c>
      <c r="BP210" s="219">
        <v>1042988.41</v>
      </c>
      <c r="BQ210" s="219">
        <v>6637935.04</v>
      </c>
      <c r="BR210" s="219">
        <v>1363212.04</v>
      </c>
      <c r="BS210" s="219">
        <v>1545618.5</v>
      </c>
      <c r="BT210" s="219">
        <v>1163984.73</v>
      </c>
      <c r="BU210" s="219">
        <v>9353108.1699999999</v>
      </c>
      <c r="BV210" s="219">
        <v>10974091.48</v>
      </c>
      <c r="BW210" s="219">
        <v>2957178.9</v>
      </c>
      <c r="BX210" s="166">
        <v>-41988771.259999998</v>
      </c>
      <c r="BZ210" s="152" t="s">
        <v>24912</v>
      </c>
      <c r="CA210" s="219">
        <v>0</v>
      </c>
      <c r="CB210" s="219">
        <v>195</v>
      </c>
      <c r="CC210" s="219">
        <v>0</v>
      </c>
      <c r="CD210" s="219">
        <v>0</v>
      </c>
      <c r="CE210" s="219">
        <v>0</v>
      </c>
      <c r="CF210" s="219">
        <v>0</v>
      </c>
      <c r="CG210" s="219">
        <v>0</v>
      </c>
      <c r="CH210" s="219">
        <v>0</v>
      </c>
      <c r="CI210" s="219">
        <v>0</v>
      </c>
      <c r="CJ210" s="219">
        <v>0</v>
      </c>
      <c r="CK210" s="219">
        <v>0</v>
      </c>
      <c r="CL210" s="219">
        <v>0</v>
      </c>
      <c r="CM210" s="219">
        <v>0</v>
      </c>
      <c r="CN210" s="166">
        <v>-195</v>
      </c>
      <c r="CP210" s="154" t="s">
        <v>24743</v>
      </c>
      <c r="CQ210" s="218">
        <v>0</v>
      </c>
      <c r="CR210" s="218">
        <v>0</v>
      </c>
      <c r="CS210" s="218">
        <v>0</v>
      </c>
      <c r="CT210" s="218">
        <v>0</v>
      </c>
      <c r="CU210" s="218">
        <v>0</v>
      </c>
      <c r="CV210" s="218">
        <v>950</v>
      </c>
      <c r="CW210" s="218">
        <v>0</v>
      </c>
      <c r="CX210" s="218">
        <v>0</v>
      </c>
      <c r="CY210" s="218">
        <v>0</v>
      </c>
      <c r="CZ210" s="218">
        <v>0</v>
      </c>
      <c r="DA210" s="218">
        <v>0</v>
      </c>
      <c r="DB210" s="218">
        <v>6400</v>
      </c>
      <c r="DC210" s="218">
        <v>0</v>
      </c>
      <c r="DD210" s="165">
        <v>-7350</v>
      </c>
      <c r="DF210" s="152" t="s">
        <v>24792</v>
      </c>
      <c r="DG210" s="219">
        <v>0</v>
      </c>
      <c r="DH210" s="219">
        <v>0</v>
      </c>
      <c r="DI210" s="219">
        <v>0</v>
      </c>
      <c r="DJ210" s="219">
        <v>0</v>
      </c>
      <c r="DK210" s="219">
        <v>0</v>
      </c>
      <c r="DL210" s="219">
        <v>0</v>
      </c>
      <c r="DM210" s="219">
        <v>0</v>
      </c>
      <c r="DN210" s="219">
        <v>0</v>
      </c>
      <c r="DO210" s="219">
        <v>0</v>
      </c>
      <c r="DP210" s="219">
        <v>0</v>
      </c>
      <c r="DQ210" s="219">
        <v>0</v>
      </c>
      <c r="DR210" s="219">
        <v>3757.29</v>
      </c>
      <c r="DS210" s="164">
        <f t="shared" si="3"/>
        <v>3757.29</v>
      </c>
    </row>
    <row r="211" spans="1:123" ht="20.399999999999999">
      <c r="A211" s="152" t="s">
        <v>24938</v>
      </c>
      <c r="B211" s="166">
        <v>0</v>
      </c>
      <c r="C211" s="166">
        <v>0</v>
      </c>
      <c r="D211" s="166">
        <v>2541904.69</v>
      </c>
      <c r="E211" s="166">
        <v>2556123.52</v>
      </c>
      <c r="F211" s="166">
        <v>3320929.71</v>
      </c>
      <c r="BK211" s="154" t="s">
        <v>24789</v>
      </c>
      <c r="BL211" s="218">
        <v>0</v>
      </c>
      <c r="BM211" s="218">
        <v>0</v>
      </c>
      <c r="BN211" s="218">
        <v>0</v>
      </c>
      <c r="BO211" s="218">
        <v>1566.45</v>
      </c>
      <c r="BP211" s="218">
        <v>0</v>
      </c>
      <c r="BQ211" s="218">
        <v>0</v>
      </c>
      <c r="BR211" s="218">
        <v>0</v>
      </c>
      <c r="BS211" s="218">
        <v>0</v>
      </c>
      <c r="BT211" s="218">
        <v>0</v>
      </c>
      <c r="BU211" s="218">
        <v>0</v>
      </c>
      <c r="BV211" s="218">
        <v>0</v>
      </c>
      <c r="BW211" s="218">
        <v>0</v>
      </c>
      <c r="BX211" s="165">
        <v>-1566.45</v>
      </c>
      <c r="BZ211" s="152" t="s">
        <v>24916</v>
      </c>
      <c r="CA211" s="219">
        <v>0</v>
      </c>
      <c r="CB211" s="219">
        <v>95.35</v>
      </c>
      <c r="CC211" s="219">
        <v>15263.79</v>
      </c>
      <c r="CD211" s="219">
        <v>0</v>
      </c>
      <c r="CE211" s="219">
        <v>0</v>
      </c>
      <c r="CF211" s="219">
        <v>0</v>
      </c>
      <c r="CG211" s="219">
        <v>0</v>
      </c>
      <c r="CH211" s="219">
        <v>0</v>
      </c>
      <c r="CI211" s="219">
        <v>0</v>
      </c>
      <c r="CJ211" s="219">
        <v>0</v>
      </c>
      <c r="CK211" s="219">
        <v>0</v>
      </c>
      <c r="CL211" s="219">
        <v>0</v>
      </c>
      <c r="CM211" s="219">
        <v>0</v>
      </c>
      <c r="CN211" s="166">
        <v>-15359.14</v>
      </c>
      <c r="CP211" s="152" t="s">
        <v>24744</v>
      </c>
      <c r="CQ211" s="219">
        <v>0</v>
      </c>
      <c r="CR211" s="219">
        <v>0</v>
      </c>
      <c r="CS211" s="219">
        <v>0</v>
      </c>
      <c r="CT211" s="219">
        <v>0</v>
      </c>
      <c r="CU211" s="219">
        <v>0</v>
      </c>
      <c r="CV211" s="219">
        <v>950</v>
      </c>
      <c r="CW211" s="219">
        <v>0</v>
      </c>
      <c r="CX211" s="219">
        <v>0</v>
      </c>
      <c r="CY211" s="219">
        <v>0</v>
      </c>
      <c r="CZ211" s="219">
        <v>0</v>
      </c>
      <c r="DA211" s="219">
        <v>0</v>
      </c>
      <c r="DB211" s="219">
        <v>6400</v>
      </c>
      <c r="DC211" s="219">
        <v>0</v>
      </c>
      <c r="DD211" s="166">
        <v>-7350</v>
      </c>
      <c r="DF211" s="153" t="s">
        <v>24858</v>
      </c>
      <c r="DG211" s="217">
        <v>760396.04</v>
      </c>
      <c r="DH211" s="217">
        <v>873197.26</v>
      </c>
      <c r="DI211" s="217">
        <v>852793.24</v>
      </c>
      <c r="DJ211" s="217">
        <v>860775.52</v>
      </c>
      <c r="DK211" s="217">
        <v>841849.91</v>
      </c>
      <c r="DL211" s="217">
        <v>833183.2</v>
      </c>
      <c r="DM211" s="217">
        <v>821839.48</v>
      </c>
      <c r="DN211" s="217">
        <v>986286.37</v>
      </c>
      <c r="DO211" s="217">
        <v>831764.11</v>
      </c>
      <c r="DP211" s="217">
        <v>847080.27</v>
      </c>
      <c r="DQ211" s="217">
        <v>872899.47</v>
      </c>
      <c r="DR211" s="217">
        <v>1028451.8</v>
      </c>
      <c r="DS211" s="164">
        <f t="shared" si="3"/>
        <v>10410516.670000002</v>
      </c>
    </row>
    <row r="212" spans="1:123" ht="20.399999999999999">
      <c r="A212" s="153" t="s">
        <v>24939</v>
      </c>
      <c r="B212" s="164">
        <v>364612.18</v>
      </c>
      <c r="C212" s="164">
        <v>1537421.7</v>
      </c>
      <c r="D212" s="164">
        <v>1645638.59</v>
      </c>
      <c r="E212" s="164">
        <v>2040902.89</v>
      </c>
      <c r="F212" s="164">
        <v>1553848.91</v>
      </c>
      <c r="BK212" s="152" t="s">
        <v>24792</v>
      </c>
      <c r="BL212" s="219">
        <v>0</v>
      </c>
      <c r="BM212" s="219">
        <v>0</v>
      </c>
      <c r="BN212" s="219">
        <v>0</v>
      </c>
      <c r="BO212" s="219">
        <v>1566.45</v>
      </c>
      <c r="BP212" s="219">
        <v>0</v>
      </c>
      <c r="BQ212" s="219">
        <v>0</v>
      </c>
      <c r="BR212" s="219">
        <v>0</v>
      </c>
      <c r="BS212" s="219">
        <v>0</v>
      </c>
      <c r="BT212" s="219">
        <v>0</v>
      </c>
      <c r="BU212" s="219">
        <v>0</v>
      </c>
      <c r="BV212" s="219">
        <v>0</v>
      </c>
      <c r="BW212" s="219">
        <v>0</v>
      </c>
      <c r="BX212" s="166">
        <v>-1566.45</v>
      </c>
      <c r="BZ212" s="152" t="s">
        <v>24759</v>
      </c>
      <c r="CA212" s="219">
        <v>35918.25</v>
      </c>
      <c r="CB212" s="219">
        <v>48240.09</v>
      </c>
      <c r="CC212" s="219">
        <v>699.37</v>
      </c>
      <c r="CD212" s="219">
        <v>0</v>
      </c>
      <c r="CE212" s="219">
        <v>0</v>
      </c>
      <c r="CF212" s="219">
        <v>0</v>
      </c>
      <c r="CG212" s="219">
        <v>0</v>
      </c>
      <c r="CH212" s="219">
        <v>0</v>
      </c>
      <c r="CI212" s="219">
        <v>0</v>
      </c>
      <c r="CJ212" s="219">
        <v>0</v>
      </c>
      <c r="CK212" s="219">
        <v>0</v>
      </c>
      <c r="CL212" s="219">
        <v>0</v>
      </c>
      <c r="CM212" s="219">
        <v>0</v>
      </c>
      <c r="CN212" s="166">
        <v>-84857.71</v>
      </c>
      <c r="CP212" s="154" t="s">
        <v>24757</v>
      </c>
      <c r="CQ212" s="218">
        <v>0</v>
      </c>
      <c r="CR212" s="218">
        <v>0</v>
      </c>
      <c r="CS212" s="218">
        <v>0</v>
      </c>
      <c r="CT212" s="218">
        <v>0</v>
      </c>
      <c r="CU212" s="218">
        <v>0</v>
      </c>
      <c r="CV212" s="218">
        <v>0</v>
      </c>
      <c r="CW212" s="218">
        <v>0</v>
      </c>
      <c r="CX212" s="218">
        <v>8925</v>
      </c>
      <c r="CY212" s="218">
        <v>0</v>
      </c>
      <c r="CZ212" s="218">
        <v>0</v>
      </c>
      <c r="DA212" s="218">
        <v>0</v>
      </c>
      <c r="DB212" s="218">
        <v>0</v>
      </c>
      <c r="DC212" s="218">
        <v>0</v>
      </c>
      <c r="DD212" s="165">
        <v>-8925</v>
      </c>
      <c r="DF212" s="154" t="s">
        <v>24773</v>
      </c>
      <c r="DG212" s="218">
        <v>463495.12</v>
      </c>
      <c r="DH212" s="218">
        <v>464578.66</v>
      </c>
      <c r="DI212" s="218">
        <v>485768.37</v>
      </c>
      <c r="DJ212" s="218">
        <v>462631.45</v>
      </c>
      <c r="DK212" s="218">
        <v>458750.71</v>
      </c>
      <c r="DL212" s="218">
        <v>510675.6</v>
      </c>
      <c r="DM212" s="218">
        <v>473748.07</v>
      </c>
      <c r="DN212" s="218">
        <v>495339.91</v>
      </c>
      <c r="DO212" s="218">
        <v>456014.22</v>
      </c>
      <c r="DP212" s="218">
        <v>489998.81</v>
      </c>
      <c r="DQ212" s="218">
        <v>507945.5</v>
      </c>
      <c r="DR212" s="218">
        <v>540744.27</v>
      </c>
      <c r="DS212" s="164">
        <f t="shared" si="3"/>
        <v>5809690.6899999995</v>
      </c>
    </row>
    <row r="213" spans="1:123" ht="20.399999999999999">
      <c r="A213" s="168" t="s">
        <v>24885</v>
      </c>
      <c r="B213" s="165">
        <v>364612.18</v>
      </c>
      <c r="C213" s="165">
        <v>1537421.7</v>
      </c>
      <c r="D213" s="165">
        <v>1645638.59</v>
      </c>
      <c r="E213" s="165">
        <v>2040902.89</v>
      </c>
      <c r="F213" s="165">
        <v>1547017.4</v>
      </c>
      <c r="I213" s="168" t="s">
        <v>24885</v>
      </c>
      <c r="J213" t="s">
        <v>24940</v>
      </c>
      <c r="BK213" s="153" t="s">
        <v>24874</v>
      </c>
      <c r="BL213" s="217">
        <v>598598.25</v>
      </c>
      <c r="BM213" s="217">
        <v>3629988.8</v>
      </c>
      <c r="BN213" s="217">
        <v>4559372.71</v>
      </c>
      <c r="BO213" s="217">
        <v>5084071.17</v>
      </c>
      <c r="BP213" s="217">
        <v>17163068.809999999</v>
      </c>
      <c r="BQ213" s="217">
        <v>40395037.469999999</v>
      </c>
      <c r="BR213" s="217">
        <v>29568933.59</v>
      </c>
      <c r="BS213" s="217">
        <v>31824322.440000001</v>
      </c>
      <c r="BT213" s="217">
        <v>28227426.530000001</v>
      </c>
      <c r="BU213" s="217">
        <v>30727077.809999999</v>
      </c>
      <c r="BV213" s="217">
        <v>37138335.420000002</v>
      </c>
      <c r="BW213" s="217">
        <v>36702942.560000002</v>
      </c>
      <c r="BX213" s="164">
        <v>-265619175.56</v>
      </c>
      <c r="BZ213" s="152" t="s">
        <v>24731</v>
      </c>
      <c r="CA213" s="219">
        <v>377224.32</v>
      </c>
      <c r="CB213" s="219">
        <v>350379.24</v>
      </c>
      <c r="CC213" s="219">
        <v>-46643</v>
      </c>
      <c r="CD213" s="219">
        <v>0</v>
      </c>
      <c r="CE213" s="219">
        <v>0</v>
      </c>
      <c r="CF213" s="219">
        <v>-24028.26</v>
      </c>
      <c r="CG213" s="219">
        <v>0</v>
      </c>
      <c r="CH213" s="219">
        <v>0</v>
      </c>
      <c r="CI213" s="219">
        <v>0</v>
      </c>
      <c r="CJ213" s="219">
        <v>0</v>
      </c>
      <c r="CK213" s="219">
        <v>0</v>
      </c>
      <c r="CL213" s="219">
        <v>-42339.42</v>
      </c>
      <c r="CM213" s="219">
        <v>0</v>
      </c>
      <c r="CN213" s="166">
        <v>-614592.88</v>
      </c>
      <c r="CP213" s="152" t="s">
        <v>24761</v>
      </c>
      <c r="CQ213" s="219">
        <v>0</v>
      </c>
      <c r="CR213" s="219">
        <v>0</v>
      </c>
      <c r="CS213" s="219">
        <v>0</v>
      </c>
      <c r="CT213" s="219">
        <v>0</v>
      </c>
      <c r="CU213" s="219">
        <v>0</v>
      </c>
      <c r="CV213" s="219">
        <v>0</v>
      </c>
      <c r="CW213" s="219">
        <v>0</v>
      </c>
      <c r="CX213" s="219">
        <v>8925</v>
      </c>
      <c r="CY213" s="219">
        <v>0</v>
      </c>
      <c r="CZ213" s="219">
        <v>0</v>
      </c>
      <c r="DA213" s="219">
        <v>0</v>
      </c>
      <c r="DB213" s="219">
        <v>0</v>
      </c>
      <c r="DC213" s="219">
        <v>0</v>
      </c>
      <c r="DD213" s="166">
        <v>-8925</v>
      </c>
      <c r="DF213" s="152" t="s">
        <v>24774</v>
      </c>
      <c r="DG213" s="219">
        <v>197777.54</v>
      </c>
      <c r="DH213" s="219">
        <v>184087.32</v>
      </c>
      <c r="DI213" s="219">
        <v>209654.89</v>
      </c>
      <c r="DJ213" s="219">
        <v>180254.32</v>
      </c>
      <c r="DK213" s="219">
        <v>180017.68</v>
      </c>
      <c r="DL213" s="219">
        <v>198953.76</v>
      </c>
      <c r="DM213" s="219">
        <v>192341.18</v>
      </c>
      <c r="DN213" s="219">
        <v>194520.62</v>
      </c>
      <c r="DO213" s="219">
        <v>188087.83</v>
      </c>
      <c r="DP213" s="219">
        <v>195331.29</v>
      </c>
      <c r="DQ213" s="219">
        <v>185159.98</v>
      </c>
      <c r="DR213" s="219">
        <v>226401.38</v>
      </c>
      <c r="DS213" s="164">
        <f t="shared" si="3"/>
        <v>2332587.79</v>
      </c>
    </row>
    <row r="214" spans="1:123" ht="20.399999999999999">
      <c r="A214" s="152" t="s">
        <v>24731</v>
      </c>
      <c r="B214" s="166">
        <v>293261.96999999997</v>
      </c>
      <c r="C214" s="166">
        <v>404171.47</v>
      </c>
      <c r="D214" s="166">
        <v>424807.09</v>
      </c>
      <c r="E214" s="166">
        <v>908519.81</v>
      </c>
      <c r="F214" s="166">
        <v>524716.56999999995</v>
      </c>
      <c r="BK214" s="154" t="s">
        <v>24878</v>
      </c>
      <c r="BL214" s="218">
        <v>0</v>
      </c>
      <c r="BM214" s="218">
        <v>0</v>
      </c>
      <c r="BN214" s="218">
        <v>0</v>
      </c>
      <c r="BO214" s="218">
        <v>13810.61</v>
      </c>
      <c r="BP214" s="218">
        <v>115840</v>
      </c>
      <c r="BQ214" s="218">
        <v>4083522.07</v>
      </c>
      <c r="BR214" s="218">
        <v>157012.5</v>
      </c>
      <c r="BS214" s="218">
        <v>258676.33</v>
      </c>
      <c r="BT214" s="218">
        <v>67280.160000000003</v>
      </c>
      <c r="BU214" s="218">
        <v>52064.52</v>
      </c>
      <c r="BV214" s="218">
        <v>0</v>
      </c>
      <c r="BW214" s="218">
        <v>82162.559999999998</v>
      </c>
      <c r="BX214" s="165">
        <v>-4830368.75</v>
      </c>
      <c r="BZ214" s="152" t="s">
        <v>24919</v>
      </c>
      <c r="CA214" s="219">
        <v>260</v>
      </c>
      <c r="CB214" s="219">
        <v>130</v>
      </c>
      <c r="CC214" s="219">
        <v>0</v>
      </c>
      <c r="CD214" s="219">
        <v>0</v>
      </c>
      <c r="CE214" s="219">
        <v>0</v>
      </c>
      <c r="CF214" s="219">
        <v>0</v>
      </c>
      <c r="CG214" s="219">
        <v>0</v>
      </c>
      <c r="CH214" s="219">
        <v>0</v>
      </c>
      <c r="CI214" s="219">
        <v>0</v>
      </c>
      <c r="CJ214" s="219">
        <v>0</v>
      </c>
      <c r="CK214" s="219">
        <v>0</v>
      </c>
      <c r="CL214" s="219">
        <v>0</v>
      </c>
      <c r="CM214" s="219">
        <v>0</v>
      </c>
      <c r="CN214" s="166">
        <v>-390</v>
      </c>
      <c r="CP214" s="154" t="s">
        <v>24941</v>
      </c>
      <c r="CQ214" s="218">
        <v>305715.28000000003</v>
      </c>
      <c r="CR214" s="218">
        <v>374279.88</v>
      </c>
      <c r="CS214" s="218">
        <v>377020.85</v>
      </c>
      <c r="CT214" s="218">
        <v>346082.13</v>
      </c>
      <c r="CU214" s="218">
        <v>361198.28</v>
      </c>
      <c r="CV214" s="218">
        <v>354409.07</v>
      </c>
      <c r="CW214" s="218">
        <v>386040.93</v>
      </c>
      <c r="CX214" s="218">
        <v>1053485.79</v>
      </c>
      <c r="CY214" s="218">
        <v>411928.49</v>
      </c>
      <c r="CZ214" s="218">
        <v>377328.34</v>
      </c>
      <c r="DA214" s="218">
        <v>462744.01</v>
      </c>
      <c r="DB214" s="218">
        <v>429011.6</v>
      </c>
      <c r="DC214" s="218">
        <v>0</v>
      </c>
      <c r="DD214" s="165">
        <v>-5239244.6500000004</v>
      </c>
      <c r="DF214" s="152" t="s">
        <v>24775</v>
      </c>
      <c r="DG214" s="219">
        <v>265717.58</v>
      </c>
      <c r="DH214" s="219">
        <v>280491.34000000003</v>
      </c>
      <c r="DI214" s="219">
        <v>276113.48</v>
      </c>
      <c r="DJ214" s="219">
        <v>282377.13</v>
      </c>
      <c r="DK214" s="219">
        <v>278733.03000000003</v>
      </c>
      <c r="DL214" s="219">
        <v>311721.84000000003</v>
      </c>
      <c r="DM214" s="219">
        <v>281406.89</v>
      </c>
      <c r="DN214" s="219">
        <v>300819.28999999998</v>
      </c>
      <c r="DO214" s="219">
        <v>267926.39</v>
      </c>
      <c r="DP214" s="219">
        <v>294667.52000000002</v>
      </c>
      <c r="DQ214" s="219">
        <v>322785.52</v>
      </c>
      <c r="DR214" s="219">
        <v>314342.89</v>
      </c>
      <c r="DS214" s="164">
        <f t="shared" si="3"/>
        <v>3477102.9000000004</v>
      </c>
    </row>
    <row r="215" spans="1:123" ht="20.399999999999999">
      <c r="A215" s="152" t="s">
        <v>24942</v>
      </c>
      <c r="B215" s="166">
        <v>71350.210000000006</v>
      </c>
      <c r="C215" s="166">
        <v>1133250.23</v>
      </c>
      <c r="D215" s="166">
        <v>1220831.5</v>
      </c>
      <c r="E215" s="166">
        <v>1132383.08</v>
      </c>
      <c r="F215" s="166">
        <v>1022300.83</v>
      </c>
      <c r="BK215" s="152" t="s">
        <v>24881</v>
      </c>
      <c r="BL215" s="219">
        <v>0</v>
      </c>
      <c r="BM215" s="219">
        <v>0</v>
      </c>
      <c r="BN215" s="219">
        <v>0</v>
      </c>
      <c r="BO215" s="219">
        <v>0</v>
      </c>
      <c r="BP215" s="219">
        <v>115840</v>
      </c>
      <c r="BQ215" s="219">
        <v>4083522.07</v>
      </c>
      <c r="BR215" s="219">
        <v>157012.5</v>
      </c>
      <c r="BS215" s="219">
        <v>20272.5</v>
      </c>
      <c r="BT215" s="219">
        <v>19676.25</v>
      </c>
      <c r="BU215" s="219">
        <v>20272.5</v>
      </c>
      <c r="BV215" s="219">
        <v>0</v>
      </c>
      <c r="BW215" s="219">
        <v>45994.25</v>
      </c>
      <c r="BX215" s="166">
        <v>-4462590.07</v>
      </c>
      <c r="BZ215" s="153" t="s">
        <v>24922</v>
      </c>
      <c r="CA215" s="217">
        <v>527944.61</v>
      </c>
      <c r="CB215" s="217">
        <v>692353.76</v>
      </c>
      <c r="CC215" s="217">
        <v>-70540.570000000007</v>
      </c>
      <c r="CD215" s="217">
        <v>-28897.39</v>
      </c>
      <c r="CE215" s="217">
        <v>-300</v>
      </c>
      <c r="CF215" s="217">
        <v>0</v>
      </c>
      <c r="CG215" s="217">
        <v>-7488.72</v>
      </c>
      <c r="CH215" s="217">
        <v>0</v>
      </c>
      <c r="CI215" s="217">
        <v>0</v>
      </c>
      <c r="CJ215" s="217">
        <v>0</v>
      </c>
      <c r="CK215" s="217">
        <v>0</v>
      </c>
      <c r="CL215" s="217">
        <v>0</v>
      </c>
      <c r="CM215" s="217">
        <v>0</v>
      </c>
      <c r="CN215" s="164">
        <v>-1113071.69</v>
      </c>
      <c r="CP215" s="152" t="s">
        <v>24731</v>
      </c>
      <c r="CQ215" s="219">
        <v>255971.14</v>
      </c>
      <c r="CR215" s="219">
        <v>263049.68</v>
      </c>
      <c r="CS215" s="219">
        <v>262377.24</v>
      </c>
      <c r="CT215" s="219">
        <v>245989.68</v>
      </c>
      <c r="CU215" s="219">
        <v>248996.14</v>
      </c>
      <c r="CV215" s="219">
        <v>245175.38</v>
      </c>
      <c r="CW215" s="219">
        <v>276425.14</v>
      </c>
      <c r="CX215" s="219">
        <v>263217.15999999997</v>
      </c>
      <c r="CY215" s="219">
        <v>252220.56</v>
      </c>
      <c r="CZ215" s="219">
        <v>268101.59000000003</v>
      </c>
      <c r="DA215" s="219">
        <v>274606.71999999997</v>
      </c>
      <c r="DB215" s="219">
        <v>296396.98</v>
      </c>
      <c r="DC215" s="219">
        <v>0</v>
      </c>
      <c r="DD215" s="166">
        <v>-3152527.41</v>
      </c>
      <c r="DF215" s="154" t="s">
        <v>24795</v>
      </c>
      <c r="DG215" s="218">
        <v>0</v>
      </c>
      <c r="DH215" s="218">
        <v>0</v>
      </c>
      <c r="DI215" s="218">
        <v>0</v>
      </c>
      <c r="DJ215" s="218">
        <v>0</v>
      </c>
      <c r="DK215" s="218">
        <v>0</v>
      </c>
      <c r="DL215" s="218">
        <v>0</v>
      </c>
      <c r="DM215" s="218">
        <v>0</v>
      </c>
      <c r="DN215" s="218">
        <v>0</v>
      </c>
      <c r="DO215" s="218">
        <v>0</v>
      </c>
      <c r="DP215" s="218">
        <v>0</v>
      </c>
      <c r="DQ215" s="218">
        <v>0</v>
      </c>
      <c r="DR215" s="218">
        <v>7865.59</v>
      </c>
      <c r="DS215" s="164">
        <f t="shared" si="3"/>
        <v>7865.59</v>
      </c>
    </row>
    <row r="216" spans="1:123" ht="20.399999999999999">
      <c r="A216" s="154" t="s">
        <v>24789</v>
      </c>
      <c r="B216" s="165">
        <v>0</v>
      </c>
      <c r="C216" s="165">
        <v>0</v>
      </c>
      <c r="D216" s="165">
        <v>0</v>
      </c>
      <c r="E216" s="165">
        <v>0</v>
      </c>
      <c r="F216" s="165">
        <v>6831.51</v>
      </c>
      <c r="BK216" s="152" t="s">
        <v>24884</v>
      </c>
      <c r="BL216" s="219">
        <v>0</v>
      </c>
      <c r="BM216" s="219">
        <v>0</v>
      </c>
      <c r="BN216" s="219">
        <v>0</v>
      </c>
      <c r="BO216" s="219">
        <v>13810.61</v>
      </c>
      <c r="BP216" s="219">
        <v>0</v>
      </c>
      <c r="BQ216" s="219">
        <v>0</v>
      </c>
      <c r="BR216" s="219">
        <v>0</v>
      </c>
      <c r="BS216" s="219">
        <v>238403.83</v>
      </c>
      <c r="BT216" s="219">
        <v>47603.91</v>
      </c>
      <c r="BU216" s="219">
        <v>31792.02</v>
      </c>
      <c r="BV216" s="219">
        <v>0</v>
      </c>
      <c r="BW216" s="219">
        <v>36168.31</v>
      </c>
      <c r="BX216" s="166">
        <v>-367778.68</v>
      </c>
      <c r="BZ216" s="154" t="s">
        <v>24763</v>
      </c>
      <c r="CA216" s="218">
        <v>527944.61</v>
      </c>
      <c r="CB216" s="218">
        <v>692353.76</v>
      </c>
      <c r="CC216" s="218">
        <v>-70540.570000000007</v>
      </c>
      <c r="CD216" s="218">
        <v>-28897.39</v>
      </c>
      <c r="CE216" s="218">
        <v>-300</v>
      </c>
      <c r="CF216" s="218">
        <v>0</v>
      </c>
      <c r="CG216" s="218">
        <v>-7488.72</v>
      </c>
      <c r="CH216" s="218">
        <v>0</v>
      </c>
      <c r="CI216" s="218">
        <v>0</v>
      </c>
      <c r="CJ216" s="218">
        <v>0</v>
      </c>
      <c r="CK216" s="218">
        <v>0</v>
      </c>
      <c r="CL216" s="218">
        <v>0</v>
      </c>
      <c r="CM216" s="218">
        <v>0</v>
      </c>
      <c r="CN216" s="165">
        <v>-1113071.69</v>
      </c>
      <c r="CP216" s="152" t="s">
        <v>24943</v>
      </c>
      <c r="CQ216" s="219">
        <v>49744.14</v>
      </c>
      <c r="CR216" s="219">
        <v>111230.2</v>
      </c>
      <c r="CS216" s="219">
        <v>114643.61</v>
      </c>
      <c r="CT216" s="219">
        <v>100092.45</v>
      </c>
      <c r="CU216" s="219">
        <v>112202.14</v>
      </c>
      <c r="CV216" s="219">
        <v>109233.69</v>
      </c>
      <c r="CW216" s="219">
        <v>109615.79</v>
      </c>
      <c r="CX216" s="219">
        <v>790268.63</v>
      </c>
      <c r="CY216" s="219">
        <v>159707.93</v>
      </c>
      <c r="CZ216" s="219">
        <v>109226.75</v>
      </c>
      <c r="DA216" s="219">
        <v>188137.29</v>
      </c>
      <c r="DB216" s="219">
        <v>132614.62</v>
      </c>
      <c r="DC216" s="219">
        <v>0</v>
      </c>
      <c r="DD216" s="166">
        <v>-2086717.24</v>
      </c>
      <c r="DF216" s="152" t="s">
        <v>24761</v>
      </c>
      <c r="DG216" s="219">
        <v>0</v>
      </c>
      <c r="DH216" s="219">
        <v>0</v>
      </c>
      <c r="DI216" s="219">
        <v>0</v>
      </c>
      <c r="DJ216" s="219">
        <v>0</v>
      </c>
      <c r="DK216" s="219">
        <v>0</v>
      </c>
      <c r="DL216" s="219">
        <v>0</v>
      </c>
      <c r="DM216" s="219">
        <v>0</v>
      </c>
      <c r="DN216" s="219">
        <v>0</v>
      </c>
      <c r="DO216" s="219">
        <v>0</v>
      </c>
      <c r="DP216" s="219">
        <v>0</v>
      </c>
      <c r="DQ216" s="219">
        <v>0</v>
      </c>
      <c r="DR216" s="219">
        <v>7865.59</v>
      </c>
      <c r="DS216" s="164">
        <f t="shared" si="3"/>
        <v>7865.59</v>
      </c>
    </row>
    <row r="217" spans="1:123" ht="20.399999999999999">
      <c r="A217" s="152" t="s">
        <v>24792</v>
      </c>
      <c r="B217" s="166">
        <v>0</v>
      </c>
      <c r="C217" s="166">
        <v>0</v>
      </c>
      <c r="D217" s="166">
        <v>0</v>
      </c>
      <c r="E217" s="166">
        <v>0</v>
      </c>
      <c r="F217" s="166">
        <v>6831.51</v>
      </c>
      <c r="BK217" s="154" t="s">
        <v>24743</v>
      </c>
      <c r="BL217" s="218">
        <v>0</v>
      </c>
      <c r="BM217" s="218">
        <v>0</v>
      </c>
      <c r="BN217" s="218">
        <v>0</v>
      </c>
      <c r="BO217" s="218">
        <v>0</v>
      </c>
      <c r="BP217" s="218">
        <v>0</v>
      </c>
      <c r="BQ217" s="218">
        <v>0</v>
      </c>
      <c r="BR217" s="218">
        <v>20000</v>
      </c>
      <c r="BS217" s="218">
        <v>0</v>
      </c>
      <c r="BT217" s="218">
        <v>0</v>
      </c>
      <c r="BU217" s="218">
        <v>0</v>
      </c>
      <c r="BV217" s="218">
        <v>0</v>
      </c>
      <c r="BW217" s="218">
        <v>0</v>
      </c>
      <c r="BX217" s="165">
        <v>-20000</v>
      </c>
      <c r="BZ217" s="152" t="s">
        <v>24731</v>
      </c>
      <c r="CA217" s="219">
        <v>491110.68</v>
      </c>
      <c r="CB217" s="219">
        <v>464237.13</v>
      </c>
      <c r="CC217" s="219">
        <v>-67671.429999999993</v>
      </c>
      <c r="CD217" s="219">
        <v>-19339.39</v>
      </c>
      <c r="CE217" s="219">
        <v>-300</v>
      </c>
      <c r="CF217" s="219">
        <v>0</v>
      </c>
      <c r="CG217" s="219">
        <v>-7488.72</v>
      </c>
      <c r="CH217" s="219">
        <v>0</v>
      </c>
      <c r="CI217" s="219">
        <v>0</v>
      </c>
      <c r="CJ217" s="219">
        <v>0</v>
      </c>
      <c r="CK217" s="219">
        <v>0</v>
      </c>
      <c r="CL217" s="219">
        <v>0</v>
      </c>
      <c r="CM217" s="219">
        <v>0</v>
      </c>
      <c r="CN217" s="166">
        <v>-860548.27</v>
      </c>
      <c r="CP217" s="154" t="s">
        <v>24937</v>
      </c>
      <c r="CQ217" s="218">
        <v>0</v>
      </c>
      <c r="CR217" s="218">
        <v>0</v>
      </c>
      <c r="CS217" s="218">
        <v>0</v>
      </c>
      <c r="CT217" s="218">
        <v>0</v>
      </c>
      <c r="CU217" s="218">
        <v>0</v>
      </c>
      <c r="CV217" s="218">
        <v>0</v>
      </c>
      <c r="CW217" s="218">
        <v>0</v>
      </c>
      <c r="CX217" s="218">
        <v>0</v>
      </c>
      <c r="CY217" s="218">
        <v>0</v>
      </c>
      <c r="CZ217" s="218">
        <v>0</v>
      </c>
      <c r="DA217" s="218">
        <v>0</v>
      </c>
      <c r="DB217" s="218">
        <v>737126.3</v>
      </c>
      <c r="DC217" s="218">
        <v>0</v>
      </c>
      <c r="DD217" s="165">
        <v>-737126.3</v>
      </c>
      <c r="DF217" s="154" t="s">
        <v>24944</v>
      </c>
      <c r="DG217" s="218">
        <v>296900.92</v>
      </c>
      <c r="DH217" s="218">
        <v>408618.6</v>
      </c>
      <c r="DI217" s="218">
        <v>367024.87</v>
      </c>
      <c r="DJ217" s="218">
        <v>398144.07</v>
      </c>
      <c r="DK217" s="218">
        <v>383099.2</v>
      </c>
      <c r="DL217" s="218">
        <v>322507.59999999998</v>
      </c>
      <c r="DM217" s="218">
        <v>348091.41</v>
      </c>
      <c r="DN217" s="218">
        <v>490946.46</v>
      </c>
      <c r="DO217" s="218">
        <v>375749.89</v>
      </c>
      <c r="DP217" s="218">
        <v>357081.46</v>
      </c>
      <c r="DQ217" s="218">
        <v>364953.97</v>
      </c>
      <c r="DR217" s="218">
        <v>479841.94</v>
      </c>
      <c r="DS217" s="164">
        <f t="shared" si="3"/>
        <v>4592960.3900000006</v>
      </c>
    </row>
    <row r="218" spans="1:123" ht="30.6">
      <c r="A218" s="153" t="s">
        <v>24945</v>
      </c>
      <c r="B218" s="164">
        <v>0</v>
      </c>
      <c r="C218" s="164">
        <v>0</v>
      </c>
      <c r="D218" s="164">
        <v>310000</v>
      </c>
      <c r="E218" s="164">
        <v>0</v>
      </c>
      <c r="F218" s="164">
        <v>0</v>
      </c>
      <c r="BK218" s="152" t="s">
        <v>24744</v>
      </c>
      <c r="BL218" s="219">
        <v>0</v>
      </c>
      <c r="BM218" s="219">
        <v>0</v>
      </c>
      <c r="BN218" s="219">
        <v>0</v>
      </c>
      <c r="BO218" s="219">
        <v>0</v>
      </c>
      <c r="BP218" s="219">
        <v>0</v>
      </c>
      <c r="BQ218" s="219">
        <v>0</v>
      </c>
      <c r="BR218" s="219">
        <v>20000</v>
      </c>
      <c r="BS218" s="219">
        <v>0</v>
      </c>
      <c r="BT218" s="219">
        <v>0</v>
      </c>
      <c r="BU218" s="219">
        <v>0</v>
      </c>
      <c r="BV218" s="219">
        <v>0</v>
      </c>
      <c r="BW218" s="219">
        <v>0</v>
      </c>
      <c r="BX218" s="166">
        <v>-20000</v>
      </c>
      <c r="BZ218" s="152" t="s">
        <v>24926</v>
      </c>
      <c r="CA218" s="219">
        <v>36833.93</v>
      </c>
      <c r="CB218" s="219">
        <v>228116.63</v>
      </c>
      <c r="CC218" s="219">
        <v>-2869.14</v>
      </c>
      <c r="CD218" s="219">
        <v>-9558</v>
      </c>
      <c r="CE218" s="219">
        <v>0</v>
      </c>
      <c r="CF218" s="219">
        <v>0</v>
      </c>
      <c r="CG218" s="219">
        <v>0</v>
      </c>
      <c r="CH218" s="219">
        <v>0</v>
      </c>
      <c r="CI218" s="219">
        <v>0</v>
      </c>
      <c r="CJ218" s="219">
        <v>0</v>
      </c>
      <c r="CK218" s="219">
        <v>0</v>
      </c>
      <c r="CL218" s="219">
        <v>0</v>
      </c>
      <c r="CM218" s="219">
        <v>0</v>
      </c>
      <c r="CN218" s="166">
        <v>-252523.42</v>
      </c>
      <c r="CP218" s="152" t="s">
        <v>24946</v>
      </c>
      <c r="CQ218" s="219">
        <v>0</v>
      </c>
      <c r="CR218" s="219">
        <v>0</v>
      </c>
      <c r="CS218" s="219">
        <v>0</v>
      </c>
      <c r="CT218" s="219">
        <v>0</v>
      </c>
      <c r="CU218" s="219">
        <v>0</v>
      </c>
      <c r="CV218" s="219">
        <v>0</v>
      </c>
      <c r="CW218" s="219">
        <v>0</v>
      </c>
      <c r="CX218" s="219">
        <v>0</v>
      </c>
      <c r="CY218" s="219">
        <v>0</v>
      </c>
      <c r="CZ218" s="219">
        <v>0</v>
      </c>
      <c r="DA218" s="219">
        <v>0</v>
      </c>
      <c r="DB218" s="219">
        <v>737126.3</v>
      </c>
      <c r="DC218" s="219">
        <v>0</v>
      </c>
      <c r="DD218" s="166">
        <v>-737126.3</v>
      </c>
      <c r="DF218" s="152" t="s">
        <v>24759</v>
      </c>
      <c r="DG218" s="219">
        <v>25728.12</v>
      </c>
      <c r="DH218" s="219">
        <v>170122.78</v>
      </c>
      <c r="DI218" s="219">
        <v>161320.31</v>
      </c>
      <c r="DJ218" s="219">
        <v>182953.39</v>
      </c>
      <c r="DK218" s="219">
        <v>168706.19</v>
      </c>
      <c r="DL218" s="219">
        <v>103077.05</v>
      </c>
      <c r="DM218" s="219">
        <v>133052.67000000001</v>
      </c>
      <c r="DN218" s="219">
        <v>280581.94</v>
      </c>
      <c r="DO218" s="219">
        <v>167515.46</v>
      </c>
      <c r="DP218" s="219">
        <v>159229.6</v>
      </c>
      <c r="DQ218" s="219">
        <v>161221.96</v>
      </c>
      <c r="DR218" s="219">
        <v>164991.53</v>
      </c>
      <c r="DS218" s="164">
        <f t="shared" si="3"/>
        <v>1878501.0000000002</v>
      </c>
    </row>
    <row r="219" spans="1:123" ht="20.399999999999999">
      <c r="A219" s="168" t="s">
        <v>24885</v>
      </c>
      <c r="B219" s="165">
        <v>0</v>
      </c>
      <c r="C219" s="165">
        <v>0</v>
      </c>
      <c r="D219" s="165">
        <v>310000</v>
      </c>
      <c r="E219" s="165">
        <v>0</v>
      </c>
      <c r="F219" s="165">
        <v>0</v>
      </c>
      <c r="BK219" s="154" t="s">
        <v>24885</v>
      </c>
      <c r="BL219" s="218">
        <v>0</v>
      </c>
      <c r="BM219" s="218">
        <v>2928669.61</v>
      </c>
      <c r="BN219" s="218">
        <v>3754006.66</v>
      </c>
      <c r="BO219" s="218">
        <v>4222768.4000000004</v>
      </c>
      <c r="BP219" s="218">
        <v>16250226.4</v>
      </c>
      <c r="BQ219" s="218">
        <v>35369479.109999999</v>
      </c>
      <c r="BR219" s="218">
        <v>28566770.170000002</v>
      </c>
      <c r="BS219" s="218">
        <v>30719639.34</v>
      </c>
      <c r="BT219" s="218">
        <v>26674137.710000001</v>
      </c>
      <c r="BU219" s="218">
        <v>29724220.239999998</v>
      </c>
      <c r="BV219" s="218">
        <v>36124306.43</v>
      </c>
      <c r="BW219" s="218">
        <v>35050146.969999999</v>
      </c>
      <c r="BX219" s="165">
        <v>-249384371.03999999</v>
      </c>
      <c r="BZ219" s="153" t="s">
        <v>24927</v>
      </c>
      <c r="CA219" s="217">
        <v>222309.48</v>
      </c>
      <c r="CB219" s="217">
        <v>391982.09</v>
      </c>
      <c r="CC219" s="217">
        <v>153756.29999999999</v>
      </c>
      <c r="CD219" s="217">
        <v>0</v>
      </c>
      <c r="CE219" s="217">
        <v>0</v>
      </c>
      <c r="CF219" s="217">
        <v>0</v>
      </c>
      <c r="CG219" s="217">
        <v>0</v>
      </c>
      <c r="CH219" s="217">
        <v>-118.6</v>
      </c>
      <c r="CI219" s="217">
        <v>0</v>
      </c>
      <c r="CJ219" s="217">
        <v>0</v>
      </c>
      <c r="CK219" s="217">
        <v>0</v>
      </c>
      <c r="CL219" s="217">
        <v>0</v>
      </c>
      <c r="CM219" s="217">
        <v>0</v>
      </c>
      <c r="CN219" s="164">
        <v>-767929.27</v>
      </c>
      <c r="CP219" s="153" t="s">
        <v>24874</v>
      </c>
      <c r="CQ219" s="217">
        <v>665898.53</v>
      </c>
      <c r="CR219" s="217">
        <v>1668354.29</v>
      </c>
      <c r="CS219" s="217">
        <v>1817811.68</v>
      </c>
      <c r="CT219" s="217">
        <v>2898960.74</v>
      </c>
      <c r="CU219" s="217">
        <v>1664412.6</v>
      </c>
      <c r="CV219" s="217">
        <v>3332239.6</v>
      </c>
      <c r="CW219" s="217">
        <v>3063662.38</v>
      </c>
      <c r="CX219" s="217">
        <v>4284770.2</v>
      </c>
      <c r="CY219" s="217">
        <v>4791179.13</v>
      </c>
      <c r="CZ219" s="217">
        <v>5657696.4400000004</v>
      </c>
      <c r="DA219" s="217">
        <v>3728227.85</v>
      </c>
      <c r="DB219" s="217">
        <v>6838899.46</v>
      </c>
      <c r="DC219" s="217">
        <v>0</v>
      </c>
      <c r="DD219" s="164">
        <v>-40412112.899999999</v>
      </c>
      <c r="DF219" s="152" t="s">
        <v>24731</v>
      </c>
      <c r="DG219" s="219">
        <v>271172.8</v>
      </c>
      <c r="DH219" s="219">
        <v>238495.82</v>
      </c>
      <c r="DI219" s="219">
        <v>205704.56</v>
      </c>
      <c r="DJ219" s="219">
        <v>215190.68</v>
      </c>
      <c r="DK219" s="219">
        <v>214393.01</v>
      </c>
      <c r="DL219" s="219">
        <v>219430.55</v>
      </c>
      <c r="DM219" s="219">
        <v>215038.74</v>
      </c>
      <c r="DN219" s="219">
        <v>210364.52</v>
      </c>
      <c r="DO219" s="219">
        <v>208234.43</v>
      </c>
      <c r="DP219" s="219">
        <v>197851.86</v>
      </c>
      <c r="DQ219" s="219">
        <v>203732.01</v>
      </c>
      <c r="DR219" s="219">
        <v>314850.40999999997</v>
      </c>
      <c r="DS219" s="164">
        <f t="shared" si="3"/>
        <v>2714459.3899999997</v>
      </c>
    </row>
    <row r="220" spans="1:123" ht="20.399999999999999">
      <c r="A220" s="152" t="s">
        <v>24947</v>
      </c>
      <c r="B220" s="166">
        <v>0</v>
      </c>
      <c r="C220" s="166">
        <v>0</v>
      </c>
      <c r="D220" s="166">
        <v>310000</v>
      </c>
      <c r="E220" s="166">
        <v>0</v>
      </c>
      <c r="F220" s="166">
        <v>0</v>
      </c>
      <c r="BK220" s="152" t="s">
        <v>24886</v>
      </c>
      <c r="BL220" s="219">
        <v>0</v>
      </c>
      <c r="BM220" s="219">
        <v>0</v>
      </c>
      <c r="BN220" s="219">
        <v>17477.580000000002</v>
      </c>
      <c r="BO220" s="219">
        <v>21001.439999999999</v>
      </c>
      <c r="BP220" s="219">
        <v>0</v>
      </c>
      <c r="BQ220" s="219">
        <v>81000</v>
      </c>
      <c r="BR220" s="219">
        <v>48000</v>
      </c>
      <c r="BS220" s="219">
        <v>0</v>
      </c>
      <c r="BT220" s="219">
        <v>0</v>
      </c>
      <c r="BU220" s="219">
        <v>0</v>
      </c>
      <c r="BV220" s="219">
        <v>0</v>
      </c>
      <c r="BW220" s="219">
        <v>227820</v>
      </c>
      <c r="BX220" s="166">
        <v>-395299.02</v>
      </c>
      <c r="BZ220" s="154" t="s">
        <v>24788</v>
      </c>
      <c r="CA220" s="218">
        <v>222309.48</v>
      </c>
      <c r="CB220" s="218">
        <v>391982.09</v>
      </c>
      <c r="CC220" s="218">
        <v>153756.29999999999</v>
      </c>
      <c r="CD220" s="218">
        <v>0</v>
      </c>
      <c r="CE220" s="218">
        <v>0</v>
      </c>
      <c r="CF220" s="218">
        <v>0</v>
      </c>
      <c r="CG220" s="218">
        <v>0</v>
      </c>
      <c r="CH220" s="218">
        <v>-118.6</v>
      </c>
      <c r="CI220" s="218">
        <v>0</v>
      </c>
      <c r="CJ220" s="218">
        <v>0</v>
      </c>
      <c r="CK220" s="218">
        <v>0</v>
      </c>
      <c r="CL220" s="218">
        <v>0</v>
      </c>
      <c r="CM220" s="218">
        <v>0</v>
      </c>
      <c r="CN220" s="165">
        <v>-767929.27</v>
      </c>
      <c r="CP220" s="154" t="s">
        <v>24878</v>
      </c>
      <c r="CQ220" s="218">
        <v>0</v>
      </c>
      <c r="CR220" s="218">
        <v>0</v>
      </c>
      <c r="CS220" s="218">
        <v>0</v>
      </c>
      <c r="CT220" s="218">
        <v>0</v>
      </c>
      <c r="CU220" s="218">
        <v>0</v>
      </c>
      <c r="CV220" s="218">
        <v>2218</v>
      </c>
      <c r="CW220" s="218">
        <v>0</v>
      </c>
      <c r="CX220" s="218">
        <v>9282</v>
      </c>
      <c r="CY220" s="218">
        <v>0</v>
      </c>
      <c r="CZ220" s="218">
        <v>0</v>
      </c>
      <c r="DA220" s="218">
        <v>0</v>
      </c>
      <c r="DB220" s="218">
        <v>0</v>
      </c>
      <c r="DC220" s="218">
        <v>0</v>
      </c>
      <c r="DD220" s="165">
        <v>-11500</v>
      </c>
      <c r="DF220" s="153" t="s">
        <v>24863</v>
      </c>
      <c r="DG220" s="217">
        <v>2376848.87</v>
      </c>
      <c r="DH220" s="217">
        <v>3012098.78</v>
      </c>
      <c r="DI220" s="217">
        <v>2639295.44</v>
      </c>
      <c r="DJ220" s="217">
        <v>3438122.61</v>
      </c>
      <c r="DK220" s="217">
        <v>3023360.47</v>
      </c>
      <c r="DL220" s="217">
        <v>3252433.49</v>
      </c>
      <c r="DM220" s="217">
        <v>3429353.4</v>
      </c>
      <c r="DN220" s="217">
        <v>3241903.03</v>
      </c>
      <c r="DO220" s="217">
        <v>3151890.29</v>
      </c>
      <c r="DP220" s="217">
        <v>3898680.93</v>
      </c>
      <c r="DQ220" s="217">
        <v>3631290.24</v>
      </c>
      <c r="DR220" s="217">
        <v>5780536.9800000004</v>
      </c>
      <c r="DS220" s="164">
        <f t="shared" si="3"/>
        <v>40875814.530000001</v>
      </c>
    </row>
    <row r="221" spans="1:123" ht="30.6">
      <c r="A221" s="153" t="s">
        <v>24948</v>
      </c>
      <c r="B221" s="164">
        <v>3408711.07</v>
      </c>
      <c r="C221" s="164">
        <v>2918364.4</v>
      </c>
      <c r="D221" s="164">
        <v>4543523.71</v>
      </c>
      <c r="E221" s="164">
        <v>3747734.91</v>
      </c>
      <c r="F221" s="164">
        <v>2923356.05</v>
      </c>
      <c r="BK221" s="152" t="s">
        <v>24887</v>
      </c>
      <c r="BL221" s="219">
        <v>0</v>
      </c>
      <c r="BM221" s="219">
        <v>1924137.5</v>
      </c>
      <c r="BN221" s="219">
        <v>725373.65</v>
      </c>
      <c r="BO221" s="219">
        <v>1834431.95</v>
      </c>
      <c r="BP221" s="219">
        <v>939101.68</v>
      </c>
      <c r="BQ221" s="219">
        <v>21617600.780000001</v>
      </c>
      <c r="BR221" s="219">
        <v>13365329.57</v>
      </c>
      <c r="BS221" s="219">
        <v>14943296.859999999</v>
      </c>
      <c r="BT221" s="219">
        <v>14353607.890000001</v>
      </c>
      <c r="BU221" s="219">
        <v>22143450.559999999</v>
      </c>
      <c r="BV221" s="219">
        <v>24159937.57</v>
      </c>
      <c r="BW221" s="219">
        <v>24875088.539999999</v>
      </c>
      <c r="BX221" s="166">
        <v>-140881356.55000001</v>
      </c>
      <c r="BZ221" s="152" t="s">
        <v>24929</v>
      </c>
      <c r="CA221" s="219">
        <v>2016</v>
      </c>
      <c r="CB221" s="219">
        <v>5263.58</v>
      </c>
      <c r="CC221" s="219">
        <v>4341.17</v>
      </c>
      <c r="CD221" s="219">
        <v>0</v>
      </c>
      <c r="CE221" s="219">
        <v>0</v>
      </c>
      <c r="CF221" s="219">
        <v>0</v>
      </c>
      <c r="CG221" s="219">
        <v>0</v>
      </c>
      <c r="CH221" s="219">
        <v>0</v>
      </c>
      <c r="CI221" s="219">
        <v>0</v>
      </c>
      <c r="CJ221" s="219">
        <v>0</v>
      </c>
      <c r="CK221" s="219">
        <v>0</v>
      </c>
      <c r="CL221" s="219">
        <v>0</v>
      </c>
      <c r="CM221" s="219">
        <v>0</v>
      </c>
      <c r="CN221" s="166">
        <v>-11620.75</v>
      </c>
      <c r="CP221" s="152" t="s">
        <v>24884</v>
      </c>
      <c r="CQ221" s="219">
        <v>0</v>
      </c>
      <c r="CR221" s="219">
        <v>0</v>
      </c>
      <c r="CS221" s="219">
        <v>0</v>
      </c>
      <c r="CT221" s="219">
        <v>0</v>
      </c>
      <c r="CU221" s="219">
        <v>0</v>
      </c>
      <c r="CV221" s="219">
        <v>2218</v>
      </c>
      <c r="CW221" s="219">
        <v>0</v>
      </c>
      <c r="CX221" s="219">
        <v>9282</v>
      </c>
      <c r="CY221" s="219">
        <v>0</v>
      </c>
      <c r="CZ221" s="219">
        <v>0</v>
      </c>
      <c r="DA221" s="219">
        <v>0</v>
      </c>
      <c r="DB221" s="219">
        <v>0</v>
      </c>
      <c r="DC221" s="219">
        <v>0</v>
      </c>
      <c r="DD221" s="166">
        <v>-11500</v>
      </c>
      <c r="DF221" s="154" t="s">
        <v>24773</v>
      </c>
      <c r="DG221" s="218">
        <v>0</v>
      </c>
      <c r="DH221" s="218">
        <v>0</v>
      </c>
      <c r="DI221" s="218">
        <v>82868.039999999994</v>
      </c>
      <c r="DJ221" s="218">
        <v>46307.08</v>
      </c>
      <c r="DK221" s="218">
        <v>46010.36</v>
      </c>
      <c r="DL221" s="218">
        <v>46208.17</v>
      </c>
      <c r="DM221" s="218">
        <v>46307.08</v>
      </c>
      <c r="DN221" s="218">
        <v>46109.26</v>
      </c>
      <c r="DO221" s="218">
        <v>46109.26</v>
      </c>
      <c r="DP221" s="218">
        <v>46109.26</v>
      </c>
      <c r="DQ221" s="218">
        <v>72734</v>
      </c>
      <c r="DR221" s="218">
        <v>46109.26</v>
      </c>
      <c r="DS221" s="164">
        <f t="shared" si="3"/>
        <v>524871.77</v>
      </c>
    </row>
    <row r="222" spans="1:123" ht="20.399999999999999">
      <c r="A222" s="168" t="s">
        <v>24846</v>
      </c>
      <c r="B222" s="165">
        <v>0</v>
      </c>
      <c r="C222" s="165">
        <v>64156.72</v>
      </c>
      <c r="D222" s="165">
        <v>69110.929999999993</v>
      </c>
      <c r="E222" s="165">
        <v>71122.12</v>
      </c>
      <c r="F222" s="165">
        <v>115643.28</v>
      </c>
      <c r="BK222" s="152" t="s">
        <v>24949</v>
      </c>
      <c r="BL222" s="219">
        <v>0</v>
      </c>
      <c r="BM222" s="219">
        <v>0</v>
      </c>
      <c r="BN222" s="219">
        <v>0</v>
      </c>
      <c r="BO222" s="219">
        <v>0</v>
      </c>
      <c r="BP222" s="219">
        <v>0</v>
      </c>
      <c r="BQ222" s="219">
        <v>0</v>
      </c>
      <c r="BR222" s="219">
        <v>17550</v>
      </c>
      <c r="BS222" s="219">
        <v>0</v>
      </c>
      <c r="BT222" s="219">
        <v>0</v>
      </c>
      <c r="BU222" s="219">
        <v>0</v>
      </c>
      <c r="BV222" s="219">
        <v>0</v>
      </c>
      <c r="BW222" s="219">
        <v>0</v>
      </c>
      <c r="BX222" s="166">
        <v>-17550</v>
      </c>
      <c r="BZ222" s="152" t="s">
        <v>24932</v>
      </c>
      <c r="CA222" s="219">
        <v>0</v>
      </c>
      <c r="CB222" s="219">
        <v>87500</v>
      </c>
      <c r="CC222" s="219">
        <v>87500</v>
      </c>
      <c r="CD222" s="219">
        <v>0</v>
      </c>
      <c r="CE222" s="219">
        <v>0</v>
      </c>
      <c r="CF222" s="219">
        <v>0</v>
      </c>
      <c r="CG222" s="219">
        <v>0</v>
      </c>
      <c r="CH222" s="219">
        <v>0</v>
      </c>
      <c r="CI222" s="219">
        <v>0</v>
      </c>
      <c r="CJ222" s="219">
        <v>0</v>
      </c>
      <c r="CK222" s="219">
        <v>0</v>
      </c>
      <c r="CL222" s="219">
        <v>0</v>
      </c>
      <c r="CM222" s="219">
        <v>0</v>
      </c>
      <c r="CN222" s="166">
        <v>-175000</v>
      </c>
      <c r="CP222" s="154" t="s">
        <v>24743</v>
      </c>
      <c r="CQ222" s="218">
        <v>0</v>
      </c>
      <c r="CR222" s="218">
        <v>3946.5</v>
      </c>
      <c r="CS222" s="218">
        <v>9213.5</v>
      </c>
      <c r="CT222" s="218">
        <v>0</v>
      </c>
      <c r="CU222" s="218">
        <v>0</v>
      </c>
      <c r="CV222" s="218">
        <v>0</v>
      </c>
      <c r="CW222" s="218">
        <v>690</v>
      </c>
      <c r="CX222" s="218">
        <v>0</v>
      </c>
      <c r="CY222" s="218">
        <v>0</v>
      </c>
      <c r="CZ222" s="218">
        <v>0</v>
      </c>
      <c r="DA222" s="218">
        <v>0</v>
      </c>
      <c r="DB222" s="218">
        <v>0</v>
      </c>
      <c r="DC222" s="218">
        <v>0</v>
      </c>
      <c r="DD222" s="165">
        <v>-13850</v>
      </c>
      <c r="DF222" s="152" t="s">
        <v>24759</v>
      </c>
      <c r="DG222" s="219">
        <v>0</v>
      </c>
      <c r="DH222" s="219">
        <v>0</v>
      </c>
      <c r="DI222" s="219">
        <v>82868.039999999994</v>
      </c>
      <c r="DJ222" s="219">
        <v>46307.08</v>
      </c>
      <c r="DK222" s="219">
        <v>46010.36</v>
      </c>
      <c r="DL222" s="219">
        <v>46208.17</v>
      </c>
      <c r="DM222" s="219">
        <v>46307.08</v>
      </c>
      <c r="DN222" s="219">
        <v>46109.26</v>
      </c>
      <c r="DO222" s="219">
        <v>46109.26</v>
      </c>
      <c r="DP222" s="219">
        <v>46109.26</v>
      </c>
      <c r="DQ222" s="219">
        <v>72734</v>
      </c>
      <c r="DR222" s="219">
        <v>46109.26</v>
      </c>
      <c r="DS222" s="164">
        <f t="shared" si="3"/>
        <v>524871.77</v>
      </c>
    </row>
    <row r="223" spans="1:123" ht="20.399999999999999">
      <c r="A223" s="152" t="s">
        <v>24950</v>
      </c>
      <c r="B223" s="166">
        <v>0</v>
      </c>
      <c r="C223" s="166">
        <v>64156.72</v>
      </c>
      <c r="D223" s="166">
        <v>69110.929999999993</v>
      </c>
      <c r="E223" s="166">
        <v>71122.12</v>
      </c>
      <c r="F223" s="166">
        <v>115643.28</v>
      </c>
      <c r="BK223" s="152" t="s">
        <v>24889</v>
      </c>
      <c r="BL223" s="219">
        <v>0</v>
      </c>
      <c r="BM223" s="219">
        <v>0</v>
      </c>
      <c r="BN223" s="219">
        <v>0</v>
      </c>
      <c r="BO223" s="219">
        <v>0</v>
      </c>
      <c r="BP223" s="219">
        <v>0</v>
      </c>
      <c r="BQ223" s="219">
        <v>0</v>
      </c>
      <c r="BR223" s="219">
        <v>0</v>
      </c>
      <c r="BS223" s="219">
        <v>6411.6</v>
      </c>
      <c r="BT223" s="219">
        <v>0</v>
      </c>
      <c r="BU223" s="219">
        <v>0</v>
      </c>
      <c r="BV223" s="219">
        <v>0</v>
      </c>
      <c r="BW223" s="219">
        <v>9900</v>
      </c>
      <c r="BX223" s="166">
        <v>-16311.6</v>
      </c>
      <c r="BZ223" s="152" t="s">
        <v>24759</v>
      </c>
      <c r="CA223" s="219">
        <v>6718.31</v>
      </c>
      <c r="CB223" s="219">
        <v>101694.2</v>
      </c>
      <c r="CC223" s="219">
        <v>60638.41</v>
      </c>
      <c r="CD223" s="219">
        <v>0</v>
      </c>
      <c r="CE223" s="219">
        <v>0</v>
      </c>
      <c r="CF223" s="219">
        <v>0</v>
      </c>
      <c r="CG223" s="219">
        <v>0</v>
      </c>
      <c r="CH223" s="219">
        <v>-118.6</v>
      </c>
      <c r="CI223" s="219">
        <v>0</v>
      </c>
      <c r="CJ223" s="219">
        <v>0</v>
      </c>
      <c r="CK223" s="219">
        <v>0</v>
      </c>
      <c r="CL223" s="219">
        <v>0</v>
      </c>
      <c r="CM223" s="219">
        <v>0</v>
      </c>
      <c r="CN223" s="166">
        <v>-168932.32</v>
      </c>
      <c r="CP223" s="152" t="s">
        <v>24744</v>
      </c>
      <c r="CQ223" s="219">
        <v>0</v>
      </c>
      <c r="CR223" s="219">
        <v>3946.5</v>
      </c>
      <c r="CS223" s="219">
        <v>9213.5</v>
      </c>
      <c r="CT223" s="219">
        <v>0</v>
      </c>
      <c r="CU223" s="219">
        <v>0</v>
      </c>
      <c r="CV223" s="219">
        <v>0</v>
      </c>
      <c r="CW223" s="219">
        <v>690</v>
      </c>
      <c r="CX223" s="219">
        <v>0</v>
      </c>
      <c r="CY223" s="219">
        <v>0</v>
      </c>
      <c r="CZ223" s="219">
        <v>0</v>
      </c>
      <c r="DA223" s="219">
        <v>0</v>
      </c>
      <c r="DB223" s="219">
        <v>0</v>
      </c>
      <c r="DC223" s="219">
        <v>0</v>
      </c>
      <c r="DD223" s="166">
        <v>-13850</v>
      </c>
      <c r="DF223" s="154" t="s">
        <v>24776</v>
      </c>
      <c r="DG223" s="218">
        <v>0</v>
      </c>
      <c r="DH223" s="218">
        <v>0</v>
      </c>
      <c r="DI223" s="218">
        <v>264070.90000000002</v>
      </c>
      <c r="DJ223" s="218">
        <v>126502.71</v>
      </c>
      <c r="DK223" s="218">
        <v>112646.04</v>
      </c>
      <c r="DL223" s="218">
        <v>113130.34</v>
      </c>
      <c r="DM223" s="218">
        <v>113372.49</v>
      </c>
      <c r="DN223" s="218">
        <v>131455.28</v>
      </c>
      <c r="DO223" s="218">
        <v>112888.19</v>
      </c>
      <c r="DP223" s="218">
        <v>112888.19</v>
      </c>
      <c r="DQ223" s="218">
        <v>178072.88</v>
      </c>
      <c r="DR223" s="218">
        <v>246571.23</v>
      </c>
      <c r="DS223" s="164">
        <f t="shared" si="3"/>
        <v>1511598.25</v>
      </c>
    </row>
    <row r="224" spans="1:123" ht="20.399999999999999">
      <c r="A224" s="168" t="s">
        <v>24778</v>
      </c>
      <c r="B224" s="165">
        <v>0</v>
      </c>
      <c r="C224" s="165">
        <v>0</v>
      </c>
      <c r="D224" s="165">
        <v>439009.93</v>
      </c>
      <c r="E224" s="165">
        <v>461779.97</v>
      </c>
      <c r="F224" s="165">
        <v>364046.92</v>
      </c>
      <c r="BK224" s="152" t="s">
        <v>24891</v>
      </c>
      <c r="BL224" s="219">
        <v>0</v>
      </c>
      <c r="BM224" s="219">
        <v>1004532.11</v>
      </c>
      <c r="BN224" s="219">
        <v>817370.98</v>
      </c>
      <c r="BO224" s="219">
        <v>1308750.6399999999</v>
      </c>
      <c r="BP224" s="219">
        <v>2569553.7999999998</v>
      </c>
      <c r="BQ224" s="219">
        <v>1547981.13</v>
      </c>
      <c r="BR224" s="219">
        <v>1194493.1299999999</v>
      </c>
      <c r="BS224" s="219">
        <v>3831180.38</v>
      </c>
      <c r="BT224" s="219">
        <v>1846859.15</v>
      </c>
      <c r="BU224" s="219">
        <v>1001337.16</v>
      </c>
      <c r="BV224" s="219">
        <v>1060917.03</v>
      </c>
      <c r="BW224" s="219">
        <v>4763913.93</v>
      </c>
      <c r="BX224" s="166">
        <v>-20946889.440000001</v>
      </c>
      <c r="BZ224" s="152" t="s">
        <v>24731</v>
      </c>
      <c r="CA224" s="219">
        <v>213575.17</v>
      </c>
      <c r="CB224" s="219">
        <v>197524.31</v>
      </c>
      <c r="CC224" s="219">
        <v>1276.72</v>
      </c>
      <c r="CD224" s="219">
        <v>0</v>
      </c>
      <c r="CE224" s="219">
        <v>0</v>
      </c>
      <c r="CF224" s="219">
        <v>0</v>
      </c>
      <c r="CG224" s="219">
        <v>0</v>
      </c>
      <c r="CH224" s="219">
        <v>0</v>
      </c>
      <c r="CI224" s="219">
        <v>0</v>
      </c>
      <c r="CJ224" s="219">
        <v>0</v>
      </c>
      <c r="CK224" s="219">
        <v>0</v>
      </c>
      <c r="CL224" s="219">
        <v>0</v>
      </c>
      <c r="CM224" s="219">
        <v>0</v>
      </c>
      <c r="CN224" s="166">
        <v>-412376.2</v>
      </c>
      <c r="CP224" s="154" t="s">
        <v>24885</v>
      </c>
      <c r="CQ224" s="218">
        <v>93900.52</v>
      </c>
      <c r="CR224" s="218">
        <v>961333.05</v>
      </c>
      <c r="CS224" s="218">
        <v>1078620.47</v>
      </c>
      <c r="CT224" s="218">
        <v>2214369.98</v>
      </c>
      <c r="CU224" s="218">
        <v>1027216.9</v>
      </c>
      <c r="CV224" s="218">
        <v>2667956.6</v>
      </c>
      <c r="CW224" s="218">
        <v>2401070.84</v>
      </c>
      <c r="CX224" s="218">
        <v>2725327.4</v>
      </c>
      <c r="CY224" s="218">
        <v>2299698.36</v>
      </c>
      <c r="CZ224" s="218">
        <v>2445849.6800000002</v>
      </c>
      <c r="DA224" s="218">
        <v>1458461.89</v>
      </c>
      <c r="DB224" s="218">
        <v>3847564.48</v>
      </c>
      <c r="DC224" s="218">
        <v>0</v>
      </c>
      <c r="DD224" s="165">
        <v>-23221370.170000002</v>
      </c>
      <c r="DF224" s="152" t="s">
        <v>24838</v>
      </c>
      <c r="DG224" s="219">
        <v>0</v>
      </c>
      <c r="DH224" s="219">
        <v>0</v>
      </c>
      <c r="DI224" s="219">
        <v>264070.90000000002</v>
      </c>
      <c r="DJ224" s="219">
        <v>126502.71</v>
      </c>
      <c r="DK224" s="219">
        <v>112646.04</v>
      </c>
      <c r="DL224" s="219">
        <v>113130.34</v>
      </c>
      <c r="DM224" s="219">
        <v>113372.49</v>
      </c>
      <c r="DN224" s="219">
        <v>131455.28</v>
      </c>
      <c r="DO224" s="219">
        <v>112888.19</v>
      </c>
      <c r="DP224" s="219">
        <v>112888.19</v>
      </c>
      <c r="DQ224" s="219">
        <v>178072.88</v>
      </c>
      <c r="DR224" s="219">
        <v>246571.23</v>
      </c>
      <c r="DS224" s="164">
        <f t="shared" si="3"/>
        <v>1511598.25</v>
      </c>
    </row>
    <row r="225" spans="1:123" ht="30.6">
      <c r="A225" s="152" t="s">
        <v>24951</v>
      </c>
      <c r="B225" s="166">
        <v>0</v>
      </c>
      <c r="C225" s="166">
        <v>0</v>
      </c>
      <c r="D225" s="166">
        <v>439009.93</v>
      </c>
      <c r="E225" s="166">
        <v>461779.97</v>
      </c>
      <c r="F225" s="166">
        <v>364046.92</v>
      </c>
      <c r="BK225" s="152" t="s">
        <v>24952</v>
      </c>
      <c r="BL225" s="219">
        <v>0</v>
      </c>
      <c r="BM225" s="219">
        <v>0</v>
      </c>
      <c r="BN225" s="219">
        <v>0</v>
      </c>
      <c r="BO225" s="219">
        <v>0</v>
      </c>
      <c r="BP225" s="219">
        <v>0</v>
      </c>
      <c r="BQ225" s="219">
        <v>0</v>
      </c>
      <c r="BR225" s="219">
        <v>7500</v>
      </c>
      <c r="BS225" s="219">
        <v>0</v>
      </c>
      <c r="BT225" s="219">
        <v>0</v>
      </c>
      <c r="BU225" s="219">
        <v>0</v>
      </c>
      <c r="BV225" s="219">
        <v>90570</v>
      </c>
      <c r="BW225" s="219">
        <v>7920</v>
      </c>
      <c r="BX225" s="166">
        <v>-105990</v>
      </c>
      <c r="BZ225" s="153" t="s">
        <v>24936</v>
      </c>
      <c r="CA225" s="217">
        <v>271552.89</v>
      </c>
      <c r="CB225" s="217">
        <v>411206.08</v>
      </c>
      <c r="CC225" s="217">
        <v>71167.61</v>
      </c>
      <c r="CD225" s="217">
        <v>0</v>
      </c>
      <c r="CE225" s="217">
        <v>0</v>
      </c>
      <c r="CF225" s="217">
        <v>-15423.28</v>
      </c>
      <c r="CG225" s="217">
        <v>0</v>
      </c>
      <c r="CH225" s="217">
        <v>0</v>
      </c>
      <c r="CI225" s="217">
        <v>0</v>
      </c>
      <c r="CJ225" s="217">
        <v>0</v>
      </c>
      <c r="CK225" s="217">
        <v>0</v>
      </c>
      <c r="CL225" s="217">
        <v>-10281.56</v>
      </c>
      <c r="CM225" s="217">
        <v>0</v>
      </c>
      <c r="CN225" s="164">
        <v>-728221.74</v>
      </c>
      <c r="CP225" s="152" t="s">
        <v>24886</v>
      </c>
      <c r="CQ225" s="219">
        <v>0</v>
      </c>
      <c r="CR225" s="219">
        <v>0</v>
      </c>
      <c r="CS225" s="219">
        <v>0</v>
      </c>
      <c r="CT225" s="219">
        <v>126425.26</v>
      </c>
      <c r="CU225" s="219">
        <v>0</v>
      </c>
      <c r="CV225" s="219">
        <v>20000</v>
      </c>
      <c r="CW225" s="219">
        <v>0</v>
      </c>
      <c r="CX225" s="219">
        <v>0</v>
      </c>
      <c r="CY225" s="219">
        <v>0</v>
      </c>
      <c r="CZ225" s="219">
        <v>0</v>
      </c>
      <c r="DA225" s="219">
        <v>0</v>
      </c>
      <c r="DB225" s="219">
        <v>0</v>
      </c>
      <c r="DC225" s="219">
        <v>0</v>
      </c>
      <c r="DD225" s="166">
        <v>-146425.26</v>
      </c>
      <c r="DF225" s="154" t="s">
        <v>24953</v>
      </c>
      <c r="DG225" s="218">
        <v>2376848.87</v>
      </c>
      <c r="DH225" s="218">
        <v>3009689.34</v>
      </c>
      <c r="DI225" s="218">
        <v>2290411.7799999998</v>
      </c>
      <c r="DJ225" s="218">
        <v>3262397.22</v>
      </c>
      <c r="DK225" s="218">
        <v>2860764.31</v>
      </c>
      <c r="DL225" s="218">
        <v>3086825.7</v>
      </c>
      <c r="DM225" s="218">
        <v>3262190.95</v>
      </c>
      <c r="DN225" s="218">
        <v>3056251.77</v>
      </c>
      <c r="DO225" s="218">
        <v>2987052.76</v>
      </c>
      <c r="DP225" s="218">
        <v>3733322.44</v>
      </c>
      <c r="DQ225" s="218">
        <v>3374104.56</v>
      </c>
      <c r="DR225" s="218">
        <v>5482066.7300000004</v>
      </c>
      <c r="DS225" s="164">
        <f t="shared" si="3"/>
        <v>38781926.430000007</v>
      </c>
    </row>
    <row r="226" spans="1:123" ht="30.6">
      <c r="A226" s="168" t="s">
        <v>24954</v>
      </c>
      <c r="B226" s="165">
        <v>478.68</v>
      </c>
      <c r="C226" s="165">
        <v>293061.77</v>
      </c>
      <c r="D226" s="165">
        <v>639519.01</v>
      </c>
      <c r="E226" s="165">
        <v>467014.26</v>
      </c>
      <c r="F226" s="165">
        <v>463384.96</v>
      </c>
      <c r="BK226" s="152" t="s">
        <v>24893</v>
      </c>
      <c r="BL226" s="219">
        <v>0</v>
      </c>
      <c r="BM226" s="219">
        <v>0</v>
      </c>
      <c r="BN226" s="219">
        <v>434509.72</v>
      </c>
      <c r="BO226" s="219">
        <v>0</v>
      </c>
      <c r="BP226" s="219">
        <v>5250894.03</v>
      </c>
      <c r="BQ226" s="219">
        <v>6396103.7800000003</v>
      </c>
      <c r="BR226" s="219">
        <v>5432907.71</v>
      </c>
      <c r="BS226" s="219">
        <v>4100660.71</v>
      </c>
      <c r="BT226" s="219">
        <v>1478379.53</v>
      </c>
      <c r="BU226" s="219">
        <v>3356568.59</v>
      </c>
      <c r="BV226" s="219">
        <v>4308232.05</v>
      </c>
      <c r="BW226" s="219">
        <v>2967015.41</v>
      </c>
      <c r="BX226" s="166">
        <v>-33725271.530000001</v>
      </c>
      <c r="BZ226" s="154" t="s">
        <v>24941</v>
      </c>
      <c r="CA226" s="218">
        <v>271552.89</v>
      </c>
      <c r="CB226" s="218">
        <v>411206.08</v>
      </c>
      <c r="CC226" s="218">
        <v>71167.61</v>
      </c>
      <c r="CD226" s="218">
        <v>0</v>
      </c>
      <c r="CE226" s="218">
        <v>0</v>
      </c>
      <c r="CF226" s="218">
        <v>-15423.28</v>
      </c>
      <c r="CG226" s="218">
        <v>0</v>
      </c>
      <c r="CH226" s="218">
        <v>0</v>
      </c>
      <c r="CI226" s="218">
        <v>0</v>
      </c>
      <c r="CJ226" s="218">
        <v>0</v>
      </c>
      <c r="CK226" s="218">
        <v>0</v>
      </c>
      <c r="CL226" s="218">
        <v>-10281.56</v>
      </c>
      <c r="CM226" s="218">
        <v>0</v>
      </c>
      <c r="CN226" s="165">
        <v>-728221.74</v>
      </c>
      <c r="CP226" s="152" t="s">
        <v>24887</v>
      </c>
      <c r="CQ226" s="219">
        <v>93900.52</v>
      </c>
      <c r="CR226" s="219">
        <v>51694.1</v>
      </c>
      <c r="CS226" s="219">
        <v>820637.29</v>
      </c>
      <c r="CT226" s="219">
        <v>1311082.5</v>
      </c>
      <c r="CU226" s="219">
        <v>682098.88</v>
      </c>
      <c r="CV226" s="219">
        <v>1689839.6</v>
      </c>
      <c r="CW226" s="219">
        <v>940610.98</v>
      </c>
      <c r="CX226" s="219">
        <v>1180031.07</v>
      </c>
      <c r="CY226" s="219">
        <v>1178044.93</v>
      </c>
      <c r="CZ226" s="219">
        <v>379485.7</v>
      </c>
      <c r="DA226" s="219">
        <v>566972.56999999995</v>
      </c>
      <c r="DB226" s="219">
        <v>861974.59</v>
      </c>
      <c r="DC226" s="219">
        <v>0</v>
      </c>
      <c r="DD226" s="166">
        <v>-9756372.7300000004</v>
      </c>
      <c r="DF226" s="152" t="s">
        <v>24759</v>
      </c>
      <c r="DG226" s="219">
        <v>197822.34</v>
      </c>
      <c r="DH226" s="219">
        <v>881577.43</v>
      </c>
      <c r="DI226" s="219">
        <v>550711.11</v>
      </c>
      <c r="DJ226" s="219">
        <v>752245.16</v>
      </c>
      <c r="DK226" s="219">
        <v>808410.86</v>
      </c>
      <c r="DL226" s="219">
        <v>804671.08</v>
      </c>
      <c r="DM226" s="219">
        <v>890892.93</v>
      </c>
      <c r="DN226" s="219">
        <v>891171.32</v>
      </c>
      <c r="DO226" s="219">
        <v>844915.24</v>
      </c>
      <c r="DP226" s="219">
        <v>1594414.19</v>
      </c>
      <c r="DQ226" s="219">
        <v>766639.45</v>
      </c>
      <c r="DR226" s="219">
        <v>1822672.24</v>
      </c>
      <c r="DS226" s="164">
        <f t="shared" si="3"/>
        <v>10806143.35</v>
      </c>
    </row>
    <row r="227" spans="1:123" ht="30.6">
      <c r="A227" s="152" t="s">
        <v>24955</v>
      </c>
      <c r="B227" s="166">
        <v>286.89999999999998</v>
      </c>
      <c r="C227" s="166">
        <v>50.4</v>
      </c>
      <c r="D227" s="166">
        <v>17198.900000000001</v>
      </c>
      <c r="E227" s="166">
        <v>36</v>
      </c>
      <c r="F227" s="166">
        <v>0</v>
      </c>
      <c r="BK227" s="152" t="s">
        <v>24894</v>
      </c>
      <c r="BL227" s="219">
        <v>0</v>
      </c>
      <c r="BM227" s="219">
        <v>0</v>
      </c>
      <c r="BN227" s="219">
        <v>1759274.73</v>
      </c>
      <c r="BO227" s="219">
        <v>1058584.3700000001</v>
      </c>
      <c r="BP227" s="219">
        <v>7490676.8899999997</v>
      </c>
      <c r="BQ227" s="219">
        <v>5726793.4199999999</v>
      </c>
      <c r="BR227" s="219">
        <v>8000989.7599999998</v>
      </c>
      <c r="BS227" s="219">
        <v>8338089.79</v>
      </c>
      <c r="BT227" s="219">
        <v>8995291.1400000006</v>
      </c>
      <c r="BU227" s="219">
        <v>3222863.93</v>
      </c>
      <c r="BV227" s="219">
        <v>6004649.7800000003</v>
      </c>
      <c r="BW227" s="219">
        <v>2198489.09</v>
      </c>
      <c r="BX227" s="166">
        <v>-52795702.899999999</v>
      </c>
      <c r="BZ227" s="152" t="s">
        <v>24731</v>
      </c>
      <c r="CA227" s="219">
        <v>261054.22</v>
      </c>
      <c r="CB227" s="219">
        <v>305739.98</v>
      </c>
      <c r="CC227" s="219">
        <v>69</v>
      </c>
      <c r="CD227" s="219">
        <v>0</v>
      </c>
      <c r="CE227" s="219">
        <v>0</v>
      </c>
      <c r="CF227" s="219">
        <v>-15423.28</v>
      </c>
      <c r="CG227" s="219">
        <v>0</v>
      </c>
      <c r="CH227" s="219">
        <v>0</v>
      </c>
      <c r="CI227" s="219">
        <v>0</v>
      </c>
      <c r="CJ227" s="219">
        <v>0</v>
      </c>
      <c r="CK227" s="219">
        <v>0</v>
      </c>
      <c r="CL227" s="219">
        <v>-10281.56</v>
      </c>
      <c r="CM227" s="219">
        <v>0</v>
      </c>
      <c r="CN227" s="166">
        <v>-541158.36</v>
      </c>
      <c r="CP227" s="152" t="s">
        <v>24891</v>
      </c>
      <c r="CQ227" s="219">
        <v>0</v>
      </c>
      <c r="CR227" s="219">
        <v>655849.62</v>
      </c>
      <c r="CS227" s="219">
        <v>91809.42</v>
      </c>
      <c r="CT227" s="219">
        <v>516787.33</v>
      </c>
      <c r="CU227" s="219">
        <v>228167.43</v>
      </c>
      <c r="CV227" s="219">
        <v>695002.16</v>
      </c>
      <c r="CW227" s="219">
        <v>762458.39</v>
      </c>
      <c r="CX227" s="219">
        <v>1279994.52</v>
      </c>
      <c r="CY227" s="219">
        <v>203407.58</v>
      </c>
      <c r="CZ227" s="219">
        <v>231155.79</v>
      </c>
      <c r="DA227" s="219">
        <v>212496.15</v>
      </c>
      <c r="DB227" s="219">
        <v>663151.18999999994</v>
      </c>
      <c r="DC227" s="219">
        <v>0</v>
      </c>
      <c r="DD227" s="166">
        <v>-5540279.5800000001</v>
      </c>
      <c r="DF227" s="152" t="s">
        <v>24731</v>
      </c>
      <c r="DG227" s="219">
        <v>2179026.5299999998</v>
      </c>
      <c r="DH227" s="219">
        <v>2128111.91</v>
      </c>
      <c r="DI227" s="219">
        <v>1739700.67</v>
      </c>
      <c r="DJ227" s="219">
        <v>2425193.09</v>
      </c>
      <c r="DK227" s="219">
        <v>2032031.41</v>
      </c>
      <c r="DL227" s="219">
        <v>2286354.62</v>
      </c>
      <c r="DM227" s="219">
        <v>2310204.06</v>
      </c>
      <c r="DN227" s="219">
        <v>2144927.4</v>
      </c>
      <c r="DO227" s="219">
        <v>2094282.77</v>
      </c>
      <c r="DP227" s="219">
        <v>2094428.55</v>
      </c>
      <c r="DQ227" s="219">
        <v>2549095.11</v>
      </c>
      <c r="DR227" s="219">
        <v>3641965.63</v>
      </c>
      <c r="DS227" s="164">
        <f t="shared" si="3"/>
        <v>27625321.75</v>
      </c>
    </row>
    <row r="228" spans="1:123" ht="20.399999999999999">
      <c r="A228" s="152" t="s">
        <v>24956</v>
      </c>
      <c r="B228" s="166">
        <v>191.78</v>
      </c>
      <c r="C228" s="166">
        <v>293011.37</v>
      </c>
      <c r="D228" s="166">
        <v>622320.11</v>
      </c>
      <c r="E228" s="166">
        <v>466978.26</v>
      </c>
      <c r="F228" s="166">
        <v>443434.96</v>
      </c>
      <c r="BK228" s="152" t="s">
        <v>24957</v>
      </c>
      <c r="BL228" s="219">
        <v>0</v>
      </c>
      <c r="BM228" s="219">
        <v>0</v>
      </c>
      <c r="BN228" s="219">
        <v>0</v>
      </c>
      <c r="BO228" s="219">
        <v>0</v>
      </c>
      <c r="BP228" s="219">
        <v>0</v>
      </c>
      <c r="BQ228" s="219">
        <v>0</v>
      </c>
      <c r="BR228" s="219">
        <v>500000</v>
      </c>
      <c r="BS228" s="219">
        <v>-500000</v>
      </c>
      <c r="BT228" s="219">
        <v>0</v>
      </c>
      <c r="BU228" s="219">
        <v>0</v>
      </c>
      <c r="BV228" s="219">
        <v>500000</v>
      </c>
      <c r="BW228" s="219">
        <v>0</v>
      </c>
      <c r="BX228" s="166">
        <v>-500000</v>
      </c>
      <c r="BZ228" s="152" t="s">
        <v>24943</v>
      </c>
      <c r="CA228" s="219">
        <v>10498.67</v>
      </c>
      <c r="CB228" s="219">
        <v>105466.1</v>
      </c>
      <c r="CC228" s="219">
        <v>71098.61</v>
      </c>
      <c r="CD228" s="219">
        <v>0</v>
      </c>
      <c r="CE228" s="219">
        <v>0</v>
      </c>
      <c r="CF228" s="219">
        <v>0</v>
      </c>
      <c r="CG228" s="219">
        <v>0</v>
      </c>
      <c r="CH228" s="219">
        <v>0</v>
      </c>
      <c r="CI228" s="219">
        <v>0</v>
      </c>
      <c r="CJ228" s="219">
        <v>0</v>
      </c>
      <c r="CK228" s="219">
        <v>0</v>
      </c>
      <c r="CL228" s="219">
        <v>0</v>
      </c>
      <c r="CM228" s="219">
        <v>0</v>
      </c>
      <c r="CN228" s="166">
        <v>-187063.38</v>
      </c>
      <c r="CP228" s="152" t="s">
        <v>24952</v>
      </c>
      <c r="CQ228" s="219">
        <v>0</v>
      </c>
      <c r="CR228" s="219">
        <v>0</v>
      </c>
      <c r="CS228" s="219">
        <v>0</v>
      </c>
      <c r="CT228" s="219">
        <v>0</v>
      </c>
      <c r="CU228" s="219">
        <v>100000</v>
      </c>
      <c r="CV228" s="219">
        <v>0</v>
      </c>
      <c r="CW228" s="219">
        <v>0</v>
      </c>
      <c r="CX228" s="219">
        <v>0</v>
      </c>
      <c r="CY228" s="219">
        <v>0</v>
      </c>
      <c r="CZ228" s="219">
        <v>0</v>
      </c>
      <c r="DA228" s="219">
        <v>0</v>
      </c>
      <c r="DB228" s="219">
        <v>148519</v>
      </c>
      <c r="DC228" s="219">
        <v>0</v>
      </c>
      <c r="DD228" s="166">
        <v>-248519</v>
      </c>
      <c r="DF228" s="152" t="s">
        <v>24958</v>
      </c>
      <c r="DG228" s="219">
        <v>0</v>
      </c>
      <c r="DH228" s="219">
        <v>0</v>
      </c>
      <c r="DI228" s="219">
        <v>0</v>
      </c>
      <c r="DJ228" s="219">
        <v>84958.97</v>
      </c>
      <c r="DK228" s="219">
        <v>20322.04</v>
      </c>
      <c r="DL228" s="219">
        <v>-4200</v>
      </c>
      <c r="DM228" s="219">
        <v>61093.96</v>
      </c>
      <c r="DN228" s="219">
        <v>20153.05</v>
      </c>
      <c r="DO228" s="219">
        <v>47854.75</v>
      </c>
      <c r="DP228" s="219">
        <v>44479.7</v>
      </c>
      <c r="DQ228" s="219">
        <v>58370</v>
      </c>
      <c r="DR228" s="219">
        <v>17428.86</v>
      </c>
      <c r="DS228" s="164">
        <f t="shared" si="3"/>
        <v>350461.32999999996</v>
      </c>
    </row>
    <row r="229" spans="1:123" ht="20.399999999999999">
      <c r="A229" s="152" t="s">
        <v>24959</v>
      </c>
      <c r="B229" s="166">
        <v>0</v>
      </c>
      <c r="C229" s="166">
        <v>0</v>
      </c>
      <c r="D229" s="166">
        <v>0</v>
      </c>
      <c r="E229" s="166">
        <v>0</v>
      </c>
      <c r="F229" s="166">
        <v>19950</v>
      </c>
      <c r="BK229" s="154" t="s">
        <v>24767</v>
      </c>
      <c r="BL229" s="218">
        <v>598598.25</v>
      </c>
      <c r="BM229" s="218">
        <v>701319.19</v>
      </c>
      <c r="BN229" s="218">
        <v>805366.05</v>
      </c>
      <c r="BO229" s="218">
        <v>847492.16</v>
      </c>
      <c r="BP229" s="218">
        <v>797002.41</v>
      </c>
      <c r="BQ229" s="218">
        <v>771659.38</v>
      </c>
      <c r="BR229" s="218">
        <v>825150.92</v>
      </c>
      <c r="BS229" s="218">
        <v>823576.71</v>
      </c>
      <c r="BT229" s="218">
        <v>754150.95</v>
      </c>
      <c r="BU229" s="218">
        <v>757198.86</v>
      </c>
      <c r="BV229" s="218">
        <v>727737.39</v>
      </c>
      <c r="BW229" s="218">
        <v>1060815.02</v>
      </c>
      <c r="BX229" s="165">
        <v>-9470067.2899999991</v>
      </c>
      <c r="BZ229" s="153" t="s">
        <v>24874</v>
      </c>
      <c r="CA229" s="217">
        <v>579520.03</v>
      </c>
      <c r="CB229" s="217">
        <v>624065.39</v>
      </c>
      <c r="CC229" s="217">
        <v>1449127.77</v>
      </c>
      <c r="CD229" s="217">
        <v>1965080.62</v>
      </c>
      <c r="CE229" s="217">
        <v>4319776.17</v>
      </c>
      <c r="CF229" s="217">
        <v>4206021.24</v>
      </c>
      <c r="CG229" s="217">
        <v>7676999.1100000003</v>
      </c>
      <c r="CH229" s="217">
        <v>10288370.48</v>
      </c>
      <c r="CI229" s="217">
        <v>5084262.53</v>
      </c>
      <c r="CJ229" s="217">
        <v>23629052.489999998</v>
      </c>
      <c r="CK229" s="217">
        <v>18230574.690000001</v>
      </c>
      <c r="CL229" s="217">
        <v>33868031.149999999</v>
      </c>
      <c r="CM229" s="217">
        <v>0</v>
      </c>
      <c r="CN229" s="164">
        <v>-111920881.67</v>
      </c>
      <c r="CP229" s="152" t="s">
        <v>24893</v>
      </c>
      <c r="CQ229" s="219">
        <v>0</v>
      </c>
      <c r="CR229" s="219">
        <v>253789.33</v>
      </c>
      <c r="CS229" s="219">
        <v>0</v>
      </c>
      <c r="CT229" s="219">
        <v>260074.89</v>
      </c>
      <c r="CU229" s="219">
        <v>16950.59</v>
      </c>
      <c r="CV229" s="219">
        <v>263114.84000000003</v>
      </c>
      <c r="CW229" s="219">
        <v>437279.77</v>
      </c>
      <c r="CX229" s="219">
        <v>265301.81</v>
      </c>
      <c r="CY229" s="219">
        <v>66928.03</v>
      </c>
      <c r="CZ229" s="219">
        <v>146353.23000000001</v>
      </c>
      <c r="DA229" s="219">
        <v>26420.76</v>
      </c>
      <c r="DB229" s="219">
        <v>1082098.83</v>
      </c>
      <c r="DC229" s="219">
        <v>0</v>
      </c>
      <c r="DD229" s="166">
        <v>-2818312.08</v>
      </c>
      <c r="DF229" s="154" t="s">
        <v>24960</v>
      </c>
      <c r="DG229" s="218">
        <v>0</v>
      </c>
      <c r="DH229" s="218">
        <v>2409.44</v>
      </c>
      <c r="DI229" s="218">
        <v>1944.72</v>
      </c>
      <c r="DJ229" s="218">
        <v>2915.6</v>
      </c>
      <c r="DK229" s="218">
        <v>3939.76</v>
      </c>
      <c r="DL229" s="218">
        <v>6269.28</v>
      </c>
      <c r="DM229" s="218">
        <v>7482.88</v>
      </c>
      <c r="DN229" s="218">
        <v>8086.72</v>
      </c>
      <c r="DO229" s="218">
        <v>5840.08</v>
      </c>
      <c r="DP229" s="218">
        <v>6361.04</v>
      </c>
      <c r="DQ229" s="218">
        <v>6378.8</v>
      </c>
      <c r="DR229" s="218">
        <v>5789.76</v>
      </c>
      <c r="DS229" s="164">
        <f t="shared" si="3"/>
        <v>57418.080000000009</v>
      </c>
    </row>
    <row r="230" spans="1:123" ht="20.399999999999999">
      <c r="A230" s="154" t="s">
        <v>24767</v>
      </c>
      <c r="B230" s="165">
        <v>3408232.39</v>
      </c>
      <c r="C230" s="165">
        <v>2561145.91</v>
      </c>
      <c r="D230" s="165">
        <v>3395883.84</v>
      </c>
      <c r="E230" s="165">
        <v>2747818.56</v>
      </c>
      <c r="F230" s="165">
        <v>1980280.89</v>
      </c>
      <c r="BK230" s="152" t="s">
        <v>24759</v>
      </c>
      <c r="BL230" s="219">
        <v>22157.19</v>
      </c>
      <c r="BM230" s="219">
        <v>128584.53</v>
      </c>
      <c r="BN230" s="219">
        <v>163463.85</v>
      </c>
      <c r="BO230" s="219">
        <v>171891.06</v>
      </c>
      <c r="BP230" s="219">
        <v>176011.54</v>
      </c>
      <c r="BQ230" s="219">
        <v>184655.93</v>
      </c>
      <c r="BR230" s="219">
        <v>211072.04</v>
      </c>
      <c r="BS230" s="219">
        <v>203869.04</v>
      </c>
      <c r="BT230" s="219">
        <v>173326.9</v>
      </c>
      <c r="BU230" s="219">
        <v>149394.29999999999</v>
      </c>
      <c r="BV230" s="219">
        <v>144213.42000000001</v>
      </c>
      <c r="BW230" s="219">
        <v>162708.09</v>
      </c>
      <c r="BX230" s="166">
        <v>-1891347.89</v>
      </c>
      <c r="BZ230" s="154" t="s">
        <v>24878</v>
      </c>
      <c r="CA230" s="218">
        <v>0</v>
      </c>
      <c r="CB230" s="218">
        <v>0</v>
      </c>
      <c r="CC230" s="218">
        <v>0</v>
      </c>
      <c r="CD230" s="218">
        <v>0</v>
      </c>
      <c r="CE230" s="218">
        <v>0</v>
      </c>
      <c r="CF230" s="218">
        <v>0</v>
      </c>
      <c r="CG230" s="218">
        <v>0</v>
      </c>
      <c r="CH230" s="218">
        <v>0</v>
      </c>
      <c r="CI230" s="218">
        <v>0</v>
      </c>
      <c r="CJ230" s="218">
        <v>0</v>
      </c>
      <c r="CK230" s="218">
        <v>0</v>
      </c>
      <c r="CL230" s="218">
        <v>1537800</v>
      </c>
      <c r="CM230" s="218">
        <v>0</v>
      </c>
      <c r="CN230" s="165">
        <v>-1537800</v>
      </c>
      <c r="CP230" s="152" t="s">
        <v>24894</v>
      </c>
      <c r="CQ230" s="219">
        <v>0</v>
      </c>
      <c r="CR230" s="219">
        <v>0</v>
      </c>
      <c r="CS230" s="219">
        <v>0</v>
      </c>
      <c r="CT230" s="219">
        <v>0</v>
      </c>
      <c r="CU230" s="219">
        <v>0</v>
      </c>
      <c r="CV230" s="219">
        <v>0</v>
      </c>
      <c r="CW230" s="219">
        <v>260721.7</v>
      </c>
      <c r="CX230" s="219">
        <v>0</v>
      </c>
      <c r="CY230" s="219">
        <v>851317.82</v>
      </c>
      <c r="CZ230" s="219">
        <v>1688854.96</v>
      </c>
      <c r="DA230" s="219">
        <v>652572.41</v>
      </c>
      <c r="DB230" s="219">
        <v>1091820.8700000001</v>
      </c>
      <c r="DC230" s="219">
        <v>0</v>
      </c>
      <c r="DD230" s="166">
        <v>-4545287.76</v>
      </c>
      <c r="DF230" s="152" t="s">
        <v>24870</v>
      </c>
      <c r="DG230" s="219">
        <v>0</v>
      </c>
      <c r="DH230" s="219">
        <v>2409.44</v>
      </c>
      <c r="DI230" s="219">
        <v>1944.72</v>
      </c>
      <c r="DJ230" s="219">
        <v>2915.6</v>
      </c>
      <c r="DK230" s="219">
        <v>3939.76</v>
      </c>
      <c r="DL230" s="219">
        <v>6269.28</v>
      </c>
      <c r="DM230" s="219">
        <v>7482.88</v>
      </c>
      <c r="DN230" s="219">
        <v>8086.72</v>
      </c>
      <c r="DO230" s="219">
        <v>5840.08</v>
      </c>
      <c r="DP230" s="219">
        <v>6361.04</v>
      </c>
      <c r="DQ230" s="219">
        <v>6378.8</v>
      </c>
      <c r="DR230" s="219">
        <v>5789.76</v>
      </c>
      <c r="DS230" s="164">
        <f t="shared" si="3"/>
        <v>57418.080000000009</v>
      </c>
    </row>
    <row r="231" spans="1:123" ht="30.6">
      <c r="A231" s="152" t="s">
        <v>24759</v>
      </c>
      <c r="B231" s="166">
        <v>25596.93</v>
      </c>
      <c r="C231" s="166">
        <v>136086.76</v>
      </c>
      <c r="D231" s="166">
        <v>245923.75</v>
      </c>
      <c r="E231" s="166">
        <v>161447.89000000001</v>
      </c>
      <c r="F231" s="166">
        <v>258070.57</v>
      </c>
      <c r="BK231" s="152" t="s">
        <v>24731</v>
      </c>
      <c r="BL231" s="219">
        <v>576441.06000000006</v>
      </c>
      <c r="BM231" s="219">
        <v>572734.66</v>
      </c>
      <c r="BN231" s="219">
        <v>641902.19999999995</v>
      </c>
      <c r="BO231" s="219">
        <v>675601.1</v>
      </c>
      <c r="BP231" s="219">
        <v>620990.87</v>
      </c>
      <c r="BQ231" s="219">
        <v>587003.44999999995</v>
      </c>
      <c r="BR231" s="219">
        <v>614078.88</v>
      </c>
      <c r="BS231" s="219">
        <v>619707.67000000004</v>
      </c>
      <c r="BT231" s="219">
        <v>580824.05000000005</v>
      </c>
      <c r="BU231" s="219">
        <v>607804.56000000006</v>
      </c>
      <c r="BV231" s="219">
        <v>583523.97</v>
      </c>
      <c r="BW231" s="219">
        <v>898106.93</v>
      </c>
      <c r="BX231" s="166">
        <v>-7578719.4000000004</v>
      </c>
      <c r="BZ231" s="152" t="s">
        <v>24961</v>
      </c>
      <c r="CA231" s="219">
        <v>0</v>
      </c>
      <c r="CB231" s="219">
        <v>0</v>
      </c>
      <c r="CC231" s="219">
        <v>0</v>
      </c>
      <c r="CD231" s="219">
        <v>0</v>
      </c>
      <c r="CE231" s="219">
        <v>0</v>
      </c>
      <c r="CF231" s="219">
        <v>0</v>
      </c>
      <c r="CG231" s="219">
        <v>0</v>
      </c>
      <c r="CH231" s="219">
        <v>0</v>
      </c>
      <c r="CI231" s="219">
        <v>0</v>
      </c>
      <c r="CJ231" s="219">
        <v>0</v>
      </c>
      <c r="CK231" s="219">
        <v>0</v>
      </c>
      <c r="CL231" s="219">
        <v>1537800</v>
      </c>
      <c r="CM231" s="219">
        <v>0</v>
      </c>
      <c r="CN231" s="166">
        <v>-1537800</v>
      </c>
      <c r="CP231" s="152" t="s">
        <v>24957</v>
      </c>
      <c r="CQ231" s="219">
        <v>0</v>
      </c>
      <c r="CR231" s="219">
        <v>0</v>
      </c>
      <c r="CS231" s="219">
        <v>166173.76000000001</v>
      </c>
      <c r="CT231" s="219">
        <v>0</v>
      </c>
      <c r="CU231" s="219">
        <v>0</v>
      </c>
      <c r="CV231" s="219">
        <v>0</v>
      </c>
      <c r="CW231" s="219">
        <v>0</v>
      </c>
      <c r="CX231" s="219">
        <v>0</v>
      </c>
      <c r="CY231" s="219">
        <v>0</v>
      </c>
      <c r="CZ231" s="219">
        <v>0</v>
      </c>
      <c r="DA231" s="219">
        <v>0</v>
      </c>
      <c r="DB231" s="219">
        <v>0</v>
      </c>
      <c r="DC231" s="219">
        <v>0</v>
      </c>
      <c r="DD231" s="166">
        <v>-166173.76000000001</v>
      </c>
      <c r="DF231" s="153" t="s">
        <v>24909</v>
      </c>
      <c r="DG231" s="217">
        <v>445726.48</v>
      </c>
      <c r="DH231" s="217">
        <v>418919.29</v>
      </c>
      <c r="DI231" s="217">
        <v>1122526.0900000001</v>
      </c>
      <c r="DJ231" s="217">
        <v>457645.18</v>
      </c>
      <c r="DK231" s="217">
        <v>2941139.08</v>
      </c>
      <c r="DL231" s="217">
        <v>4529808.18</v>
      </c>
      <c r="DM231" s="217">
        <v>4809263.37</v>
      </c>
      <c r="DN231" s="217">
        <v>420613.24</v>
      </c>
      <c r="DO231" s="217">
        <v>424007.19</v>
      </c>
      <c r="DP231" s="217">
        <v>522752.96</v>
      </c>
      <c r="DQ231" s="217">
        <v>22169136.93</v>
      </c>
      <c r="DR231" s="217">
        <v>1604169.41</v>
      </c>
      <c r="DS231" s="164">
        <f t="shared" si="3"/>
        <v>39865707.399999999</v>
      </c>
    </row>
    <row r="232" spans="1:123" ht="20.399999999999999">
      <c r="A232" s="152" t="s">
        <v>24731</v>
      </c>
      <c r="B232" s="166">
        <v>3382635.46</v>
      </c>
      <c r="C232" s="166">
        <v>2425059.15</v>
      </c>
      <c r="D232" s="166">
        <v>3149960.09</v>
      </c>
      <c r="E232" s="166">
        <v>2586370.67</v>
      </c>
      <c r="F232" s="166">
        <v>1722210.32</v>
      </c>
      <c r="BK232" s="154" t="s">
        <v>24962</v>
      </c>
      <c r="BL232" s="218">
        <v>0</v>
      </c>
      <c r="BM232" s="218">
        <v>0</v>
      </c>
      <c r="BN232" s="218">
        <v>0</v>
      </c>
      <c r="BO232" s="218">
        <v>0</v>
      </c>
      <c r="BP232" s="218">
        <v>0</v>
      </c>
      <c r="BQ232" s="218">
        <v>170376.91</v>
      </c>
      <c r="BR232" s="218">
        <v>0</v>
      </c>
      <c r="BS232" s="218">
        <v>22430.06</v>
      </c>
      <c r="BT232" s="218">
        <v>731857.71</v>
      </c>
      <c r="BU232" s="218">
        <v>193594.19</v>
      </c>
      <c r="BV232" s="218">
        <v>286291.59999999998</v>
      </c>
      <c r="BW232" s="218">
        <v>509818.01</v>
      </c>
      <c r="BX232" s="165">
        <v>-1914368.48</v>
      </c>
      <c r="BZ232" s="154" t="s">
        <v>24885</v>
      </c>
      <c r="CA232" s="218">
        <v>0</v>
      </c>
      <c r="CB232" s="218">
        <v>22535.7</v>
      </c>
      <c r="CC232" s="218">
        <v>775094.86</v>
      </c>
      <c r="CD232" s="218">
        <v>460609.14</v>
      </c>
      <c r="CE232" s="218">
        <v>1962030.75</v>
      </c>
      <c r="CF232" s="218">
        <v>1076435.05</v>
      </c>
      <c r="CG232" s="218">
        <v>1735142.42</v>
      </c>
      <c r="CH232" s="218">
        <v>2159733.1800000002</v>
      </c>
      <c r="CI232" s="218">
        <v>5567155.5800000001</v>
      </c>
      <c r="CJ232" s="218">
        <v>15653737.710000001</v>
      </c>
      <c r="CK232" s="218">
        <v>9509646.9600000009</v>
      </c>
      <c r="CL232" s="218">
        <v>22629033.350000001</v>
      </c>
      <c r="CM232" s="218">
        <v>0</v>
      </c>
      <c r="CN232" s="165">
        <v>-61551154.700000003</v>
      </c>
      <c r="CP232" s="154" t="s">
        <v>24757</v>
      </c>
      <c r="CQ232" s="218">
        <v>0</v>
      </c>
      <c r="CR232" s="218">
        <v>0</v>
      </c>
      <c r="CS232" s="218">
        <v>0</v>
      </c>
      <c r="CT232" s="218">
        <v>0</v>
      </c>
      <c r="CU232" s="218">
        <v>0</v>
      </c>
      <c r="CV232" s="218">
        <v>0</v>
      </c>
      <c r="CW232" s="218">
        <v>0</v>
      </c>
      <c r="CX232" s="218">
        <v>0</v>
      </c>
      <c r="CY232" s="218">
        <v>0</v>
      </c>
      <c r="CZ232" s="218">
        <v>0</v>
      </c>
      <c r="DA232" s="218">
        <v>0</v>
      </c>
      <c r="DB232" s="218">
        <v>806593.04</v>
      </c>
      <c r="DC232" s="218">
        <v>0</v>
      </c>
      <c r="DD232" s="165">
        <v>-806593.04</v>
      </c>
      <c r="DF232" s="154" t="s">
        <v>24849</v>
      </c>
      <c r="DG232" s="218">
        <v>112</v>
      </c>
      <c r="DH232" s="218">
        <v>3160.5</v>
      </c>
      <c r="DI232" s="218">
        <v>679739.77</v>
      </c>
      <c r="DJ232" s="218">
        <v>17181.64</v>
      </c>
      <c r="DK232" s="218">
        <v>2515992.39</v>
      </c>
      <c r="DL232" s="218">
        <v>4086861.1</v>
      </c>
      <c r="DM232" s="218">
        <v>4396306.37</v>
      </c>
      <c r="DN232" s="218">
        <v>4309.24</v>
      </c>
      <c r="DO232" s="218">
        <v>6015.29</v>
      </c>
      <c r="DP232" s="218">
        <v>50831.79</v>
      </c>
      <c r="DQ232" s="218">
        <v>20004120.82</v>
      </c>
      <c r="DR232" s="218">
        <v>96355.75</v>
      </c>
      <c r="DS232" s="164">
        <f t="shared" si="3"/>
        <v>31860986.659999996</v>
      </c>
    </row>
    <row r="233" spans="1:123" ht="20.399999999999999">
      <c r="A233" s="153" t="s">
        <v>24963</v>
      </c>
      <c r="B233" s="164">
        <v>252285.49</v>
      </c>
      <c r="C233" s="164">
        <v>561505.73</v>
      </c>
      <c r="D233" s="164">
        <v>662466.39</v>
      </c>
      <c r="E233" s="164">
        <v>634789.81000000006</v>
      </c>
      <c r="F233" s="164">
        <v>1002848.12</v>
      </c>
      <c r="BK233" s="152" t="s">
        <v>24964</v>
      </c>
      <c r="BL233" s="219">
        <v>0</v>
      </c>
      <c r="BM233" s="219">
        <v>0</v>
      </c>
      <c r="BN233" s="219">
        <v>0</v>
      </c>
      <c r="BO233" s="219">
        <v>0</v>
      </c>
      <c r="BP233" s="219">
        <v>0</v>
      </c>
      <c r="BQ233" s="219">
        <v>170376.91</v>
      </c>
      <c r="BR233" s="219">
        <v>0</v>
      </c>
      <c r="BS233" s="219">
        <v>22430.06</v>
      </c>
      <c r="BT233" s="219">
        <v>731857.71</v>
      </c>
      <c r="BU233" s="219">
        <v>193594.19</v>
      </c>
      <c r="BV233" s="219">
        <v>286291.59999999998</v>
      </c>
      <c r="BW233" s="219">
        <v>509818.01</v>
      </c>
      <c r="BX233" s="166">
        <v>-1914368.48</v>
      </c>
      <c r="BZ233" s="152" t="s">
        <v>24886</v>
      </c>
      <c r="CA233" s="219">
        <v>0</v>
      </c>
      <c r="CB233" s="219">
        <v>0</v>
      </c>
      <c r="CC233" s="219">
        <v>0</v>
      </c>
      <c r="CD233" s="219">
        <v>0</v>
      </c>
      <c r="CE233" s="219">
        <v>0</v>
      </c>
      <c r="CF233" s="219">
        <v>0</v>
      </c>
      <c r="CG233" s="219">
        <v>0</v>
      </c>
      <c r="CH233" s="219">
        <v>0</v>
      </c>
      <c r="CI233" s="219">
        <v>30000</v>
      </c>
      <c r="CJ233" s="219">
        <v>0</v>
      </c>
      <c r="CK233" s="219">
        <v>308000</v>
      </c>
      <c r="CL233" s="219">
        <v>108000</v>
      </c>
      <c r="CM233" s="219">
        <v>0</v>
      </c>
      <c r="CN233" s="166">
        <v>-446000</v>
      </c>
      <c r="CP233" s="152" t="s">
        <v>24761</v>
      </c>
      <c r="CQ233" s="219">
        <v>0</v>
      </c>
      <c r="CR233" s="219">
        <v>0</v>
      </c>
      <c r="CS233" s="219">
        <v>0</v>
      </c>
      <c r="CT233" s="219">
        <v>0</v>
      </c>
      <c r="CU233" s="219">
        <v>0</v>
      </c>
      <c r="CV233" s="219">
        <v>0</v>
      </c>
      <c r="CW233" s="219">
        <v>0</v>
      </c>
      <c r="CX233" s="219">
        <v>0</v>
      </c>
      <c r="CY233" s="219">
        <v>0</v>
      </c>
      <c r="CZ233" s="219">
        <v>0</v>
      </c>
      <c r="DA233" s="219">
        <v>0</v>
      </c>
      <c r="DB233" s="219">
        <v>806593.04</v>
      </c>
      <c r="DC233" s="219">
        <v>0</v>
      </c>
      <c r="DD233" s="166">
        <v>-806593.04</v>
      </c>
      <c r="DF233" s="152" t="s">
        <v>24965</v>
      </c>
      <c r="DG233" s="219">
        <v>0</v>
      </c>
      <c r="DH233" s="219">
        <v>0</v>
      </c>
      <c r="DI233" s="219">
        <v>0</v>
      </c>
      <c r="DJ233" s="219">
        <v>0</v>
      </c>
      <c r="DK233" s="219">
        <v>0</v>
      </c>
      <c r="DL233" s="219">
        <v>0</v>
      </c>
      <c r="DM233" s="219">
        <v>0</v>
      </c>
      <c r="DN233" s="219">
        <v>0</v>
      </c>
      <c r="DO233" s="219">
        <v>0</v>
      </c>
      <c r="DP233" s="219">
        <v>0</v>
      </c>
      <c r="DQ233" s="219">
        <v>20000000</v>
      </c>
      <c r="DR233" s="219">
        <v>0</v>
      </c>
      <c r="DS233" s="164">
        <f t="shared" si="3"/>
        <v>20000000</v>
      </c>
    </row>
    <row r="234" spans="1:123" ht="30.6">
      <c r="A234" s="168" t="s">
        <v>24846</v>
      </c>
      <c r="B234" s="165">
        <v>252285.49</v>
      </c>
      <c r="C234" s="165">
        <v>561505.73</v>
      </c>
      <c r="D234" s="165">
        <v>624599.72</v>
      </c>
      <c r="E234" s="165">
        <v>634789.81000000006</v>
      </c>
      <c r="F234" s="165">
        <v>1002848.12</v>
      </c>
      <c r="BK234" s="153" t="s">
        <v>24900</v>
      </c>
      <c r="BL234" s="217">
        <v>3840012.15</v>
      </c>
      <c r="BM234" s="217">
        <v>4793503.3899999997</v>
      </c>
      <c r="BN234" s="217">
        <v>4786439.01</v>
      </c>
      <c r="BO234" s="217">
        <v>5854458.4900000002</v>
      </c>
      <c r="BP234" s="217">
        <v>5264189.93</v>
      </c>
      <c r="BQ234" s="217">
        <v>5825244.0199999996</v>
      </c>
      <c r="BR234" s="217">
        <v>5386859.8899999997</v>
      </c>
      <c r="BS234" s="217">
        <v>5022030.8499999996</v>
      </c>
      <c r="BT234" s="217">
        <v>5060189.59</v>
      </c>
      <c r="BU234" s="217">
        <v>5465880.5199999996</v>
      </c>
      <c r="BV234" s="217">
        <v>16103115.949999999</v>
      </c>
      <c r="BW234" s="217">
        <v>12269548.07</v>
      </c>
      <c r="BX234" s="164">
        <v>-79671471.859999999</v>
      </c>
      <c r="BZ234" s="152" t="s">
        <v>24887</v>
      </c>
      <c r="CA234" s="219">
        <v>0</v>
      </c>
      <c r="CB234" s="219">
        <v>0</v>
      </c>
      <c r="CC234" s="219">
        <v>0</v>
      </c>
      <c r="CD234" s="219">
        <v>0</v>
      </c>
      <c r="CE234" s="219">
        <v>1938746.49</v>
      </c>
      <c r="CF234" s="219">
        <v>875404</v>
      </c>
      <c r="CG234" s="219">
        <v>1045644.6</v>
      </c>
      <c r="CH234" s="219">
        <v>1837114.78</v>
      </c>
      <c r="CI234" s="219">
        <v>4009915.07</v>
      </c>
      <c r="CJ234" s="219">
        <v>5755060.6699999999</v>
      </c>
      <c r="CK234" s="219">
        <v>8029215.3099999996</v>
      </c>
      <c r="CL234" s="219">
        <v>19758028.75</v>
      </c>
      <c r="CM234" s="219">
        <v>0</v>
      </c>
      <c r="CN234" s="166">
        <v>-43249129.670000002</v>
      </c>
      <c r="CP234" s="154" t="s">
        <v>24767</v>
      </c>
      <c r="CQ234" s="218">
        <v>571998.01</v>
      </c>
      <c r="CR234" s="218">
        <v>703074.74</v>
      </c>
      <c r="CS234" s="218">
        <v>729977.71</v>
      </c>
      <c r="CT234" s="218">
        <v>684590.76</v>
      </c>
      <c r="CU234" s="218">
        <v>637195.69999999995</v>
      </c>
      <c r="CV234" s="218">
        <v>662065</v>
      </c>
      <c r="CW234" s="218">
        <v>661901.54</v>
      </c>
      <c r="CX234" s="218">
        <v>653047.93000000005</v>
      </c>
      <c r="CY234" s="218">
        <v>685402</v>
      </c>
      <c r="CZ234" s="218">
        <v>676253.61</v>
      </c>
      <c r="DA234" s="218">
        <v>894352.37</v>
      </c>
      <c r="DB234" s="218">
        <v>903591.01</v>
      </c>
      <c r="DC234" s="218">
        <v>0</v>
      </c>
      <c r="DD234" s="165">
        <v>-8463450.3800000008</v>
      </c>
      <c r="DF234" s="152" t="s">
        <v>24966</v>
      </c>
      <c r="DG234" s="219">
        <v>0</v>
      </c>
      <c r="DH234" s="219">
        <v>0</v>
      </c>
      <c r="DI234" s="219">
        <v>673606.29</v>
      </c>
      <c r="DJ234" s="219">
        <v>0</v>
      </c>
      <c r="DK234" s="219">
        <v>2514171.7000000002</v>
      </c>
      <c r="DL234" s="219">
        <v>4085171.16</v>
      </c>
      <c r="DM234" s="219">
        <v>4393936.46</v>
      </c>
      <c r="DN234" s="219">
        <v>0</v>
      </c>
      <c r="DO234" s="219">
        <v>0</v>
      </c>
      <c r="DP234" s="219">
        <v>0</v>
      </c>
      <c r="DQ234" s="219">
        <v>0</v>
      </c>
      <c r="DR234" s="219">
        <v>0</v>
      </c>
      <c r="DS234" s="164">
        <f t="shared" si="3"/>
        <v>11666885.609999999</v>
      </c>
    </row>
    <row r="235" spans="1:123" ht="30.6">
      <c r="A235" s="152" t="s">
        <v>24731</v>
      </c>
      <c r="B235" s="166">
        <v>235140.56</v>
      </c>
      <c r="C235" s="166">
        <v>329748.47999999998</v>
      </c>
      <c r="D235" s="166">
        <v>378612.98</v>
      </c>
      <c r="E235" s="166">
        <v>392985.79</v>
      </c>
      <c r="F235" s="166">
        <v>379625.76</v>
      </c>
      <c r="BK235" s="154" t="s">
        <v>24773</v>
      </c>
      <c r="BL235" s="218">
        <v>8394.6</v>
      </c>
      <c r="BM235" s="218">
        <v>6186.91</v>
      </c>
      <c r="BN235" s="218">
        <v>7228.84</v>
      </c>
      <c r="BO235" s="218">
        <v>13029.79</v>
      </c>
      <c r="BP235" s="218">
        <v>7458.93</v>
      </c>
      <c r="BQ235" s="218">
        <v>7458.93</v>
      </c>
      <c r="BR235" s="218">
        <v>7458.93</v>
      </c>
      <c r="BS235" s="218">
        <v>7601</v>
      </c>
      <c r="BT235" s="218">
        <v>7429.76</v>
      </c>
      <c r="BU235" s="218">
        <v>8623.4500000000007</v>
      </c>
      <c r="BV235" s="218">
        <v>7429.76</v>
      </c>
      <c r="BW235" s="218">
        <v>7574.15</v>
      </c>
      <c r="BX235" s="165">
        <v>-95875.05</v>
      </c>
      <c r="BZ235" s="152" t="s">
        <v>24949</v>
      </c>
      <c r="CA235" s="219">
        <v>0</v>
      </c>
      <c r="CB235" s="219">
        <v>0</v>
      </c>
      <c r="CC235" s="219">
        <v>0</v>
      </c>
      <c r="CD235" s="219">
        <v>0</v>
      </c>
      <c r="CE235" s="219">
        <v>0</v>
      </c>
      <c r="CF235" s="219">
        <v>0</v>
      </c>
      <c r="CG235" s="219">
        <v>0</v>
      </c>
      <c r="CH235" s="219">
        <v>0</v>
      </c>
      <c r="CI235" s="219">
        <v>0</v>
      </c>
      <c r="CJ235" s="219">
        <v>27840</v>
      </c>
      <c r="CK235" s="219">
        <v>192424</v>
      </c>
      <c r="CL235" s="219">
        <v>173939.84</v>
      </c>
      <c r="CM235" s="219">
        <v>0</v>
      </c>
      <c r="CN235" s="166">
        <v>-394203.84</v>
      </c>
      <c r="CP235" s="152" t="s">
        <v>24759</v>
      </c>
      <c r="CQ235" s="219">
        <v>8156.71</v>
      </c>
      <c r="CR235" s="219">
        <v>130924.31</v>
      </c>
      <c r="CS235" s="219">
        <v>115771.32</v>
      </c>
      <c r="CT235" s="219">
        <v>107866.59</v>
      </c>
      <c r="CU235" s="219">
        <v>90910.080000000002</v>
      </c>
      <c r="CV235" s="219">
        <v>125200.11</v>
      </c>
      <c r="CW235" s="219">
        <v>105947.42</v>
      </c>
      <c r="CX235" s="219">
        <v>103704.12</v>
      </c>
      <c r="CY235" s="219">
        <v>146533.19</v>
      </c>
      <c r="CZ235" s="219">
        <v>102719.16</v>
      </c>
      <c r="DA235" s="219">
        <v>337237.21</v>
      </c>
      <c r="DB235" s="219">
        <v>122017.11</v>
      </c>
      <c r="DC235" s="219">
        <v>0</v>
      </c>
      <c r="DD235" s="166">
        <v>-1496987.33</v>
      </c>
      <c r="DF235" s="152" t="s">
        <v>24967</v>
      </c>
      <c r="DG235" s="219">
        <v>0</v>
      </c>
      <c r="DH235" s="219">
        <v>0</v>
      </c>
      <c r="DI235" s="219">
        <v>0</v>
      </c>
      <c r="DJ235" s="219">
        <v>336</v>
      </c>
      <c r="DK235" s="219">
        <v>0</v>
      </c>
      <c r="DL235" s="219">
        <v>56</v>
      </c>
      <c r="DM235" s="219">
        <v>0</v>
      </c>
      <c r="DN235" s="219">
        <v>0</v>
      </c>
      <c r="DO235" s="219">
        <v>0</v>
      </c>
      <c r="DP235" s="219">
        <v>42245.93</v>
      </c>
      <c r="DQ235" s="219">
        <v>0</v>
      </c>
      <c r="DR235" s="219">
        <v>0</v>
      </c>
      <c r="DS235" s="164">
        <f t="shared" si="3"/>
        <v>42637.93</v>
      </c>
    </row>
    <row r="236" spans="1:123" ht="20.399999999999999">
      <c r="A236" s="152" t="s">
        <v>24847</v>
      </c>
      <c r="B236" s="166">
        <v>17144.93</v>
      </c>
      <c r="C236" s="166">
        <v>231757.25</v>
      </c>
      <c r="D236" s="166">
        <v>245986.74</v>
      </c>
      <c r="E236" s="166">
        <v>241804.02</v>
      </c>
      <c r="F236" s="166">
        <v>623222.36</v>
      </c>
      <c r="BK236" s="152" t="s">
        <v>24774</v>
      </c>
      <c r="BL236" s="219">
        <v>8394.6</v>
      </c>
      <c r="BM236" s="219">
        <v>6186.91</v>
      </c>
      <c r="BN236" s="219">
        <v>7228.84</v>
      </c>
      <c r="BO236" s="219">
        <v>13029.79</v>
      </c>
      <c r="BP236" s="219">
        <v>7458.93</v>
      </c>
      <c r="BQ236" s="219">
        <v>7458.93</v>
      </c>
      <c r="BR236" s="219">
        <v>7458.93</v>
      </c>
      <c r="BS236" s="219">
        <v>7601</v>
      </c>
      <c r="BT236" s="219">
        <v>7429.76</v>
      </c>
      <c r="BU236" s="219">
        <v>8623.4500000000007</v>
      </c>
      <c r="BV236" s="219">
        <v>7429.76</v>
      </c>
      <c r="BW236" s="219">
        <v>7574.15</v>
      </c>
      <c r="BX236" s="166">
        <v>-95875.05</v>
      </c>
      <c r="BZ236" s="152" t="s">
        <v>24889</v>
      </c>
      <c r="CA236" s="219">
        <v>0</v>
      </c>
      <c r="CB236" s="219">
        <v>635.71</v>
      </c>
      <c r="CC236" s="219">
        <v>920.03</v>
      </c>
      <c r="CD236" s="219">
        <v>1207.72</v>
      </c>
      <c r="CE236" s="219">
        <v>2125.38</v>
      </c>
      <c r="CF236" s="219">
        <v>1956.25</v>
      </c>
      <c r="CG236" s="219">
        <v>0</v>
      </c>
      <c r="CH236" s="219">
        <v>3791.39</v>
      </c>
      <c r="CI236" s="219">
        <v>0</v>
      </c>
      <c r="CJ236" s="219">
        <v>960.13</v>
      </c>
      <c r="CK236" s="219">
        <v>1390.19</v>
      </c>
      <c r="CL236" s="219">
        <v>0</v>
      </c>
      <c r="CM236" s="219">
        <v>0</v>
      </c>
      <c r="CN236" s="166">
        <v>-12986.8</v>
      </c>
      <c r="CP236" s="152" t="s">
        <v>24731</v>
      </c>
      <c r="CQ236" s="219">
        <v>563841.30000000005</v>
      </c>
      <c r="CR236" s="219">
        <v>572150.43000000005</v>
      </c>
      <c r="CS236" s="219">
        <v>614206.39</v>
      </c>
      <c r="CT236" s="219">
        <v>576724.17000000004</v>
      </c>
      <c r="CU236" s="219">
        <v>546285.62</v>
      </c>
      <c r="CV236" s="219">
        <v>536864.89</v>
      </c>
      <c r="CW236" s="219">
        <v>555954.12</v>
      </c>
      <c r="CX236" s="219">
        <v>549343.81000000006</v>
      </c>
      <c r="CY236" s="219">
        <v>538868.81000000006</v>
      </c>
      <c r="CZ236" s="219">
        <v>573534.44999999995</v>
      </c>
      <c r="DA236" s="219">
        <v>557115.16</v>
      </c>
      <c r="DB236" s="219">
        <v>781573.9</v>
      </c>
      <c r="DC236" s="219">
        <v>0</v>
      </c>
      <c r="DD236" s="166">
        <v>-6966463.0499999998</v>
      </c>
      <c r="DF236" s="152" t="s">
        <v>24968</v>
      </c>
      <c r="DG236" s="219">
        <v>0</v>
      </c>
      <c r="DH236" s="219">
        <v>0</v>
      </c>
      <c r="DI236" s="219">
        <v>0</v>
      </c>
      <c r="DJ236" s="219">
        <v>168</v>
      </c>
      <c r="DK236" s="219">
        <v>419</v>
      </c>
      <c r="DL236" s="219">
        <v>652</v>
      </c>
      <c r="DM236" s="219">
        <v>363</v>
      </c>
      <c r="DN236" s="219">
        <v>298</v>
      </c>
      <c r="DO236" s="219">
        <v>466</v>
      </c>
      <c r="DP236" s="219">
        <v>56</v>
      </c>
      <c r="DQ236" s="219">
        <v>56</v>
      </c>
      <c r="DR236" s="219">
        <v>56</v>
      </c>
      <c r="DS236" s="164">
        <f t="shared" si="3"/>
        <v>2534</v>
      </c>
    </row>
    <row r="237" spans="1:123" ht="20.399999999999999">
      <c r="A237" s="168" t="s">
        <v>24764</v>
      </c>
      <c r="B237" s="165">
        <v>0</v>
      </c>
      <c r="C237" s="165">
        <v>0</v>
      </c>
      <c r="D237" s="165">
        <v>37866.67</v>
      </c>
      <c r="E237" s="165">
        <v>0</v>
      </c>
      <c r="F237" s="165">
        <v>0</v>
      </c>
      <c r="BK237" s="154" t="s">
        <v>24743</v>
      </c>
      <c r="BL237" s="218">
        <v>0</v>
      </c>
      <c r="BM237" s="218">
        <v>0</v>
      </c>
      <c r="BN237" s="218">
        <v>0</v>
      </c>
      <c r="BO237" s="218">
        <v>0</v>
      </c>
      <c r="BP237" s="218">
        <v>5400</v>
      </c>
      <c r="BQ237" s="218">
        <v>0</v>
      </c>
      <c r="BR237" s="218">
        <v>638.4</v>
      </c>
      <c r="BS237" s="218">
        <v>15200</v>
      </c>
      <c r="BT237" s="218">
        <v>56</v>
      </c>
      <c r="BU237" s="218">
        <v>0</v>
      </c>
      <c r="BV237" s="218">
        <v>9000</v>
      </c>
      <c r="BW237" s="218">
        <v>0</v>
      </c>
      <c r="BX237" s="165">
        <v>-30294.400000000001</v>
      </c>
      <c r="BZ237" s="152" t="s">
        <v>24891</v>
      </c>
      <c r="CA237" s="219">
        <v>0</v>
      </c>
      <c r="CB237" s="219">
        <v>0</v>
      </c>
      <c r="CC237" s="219">
        <v>774174.83</v>
      </c>
      <c r="CD237" s="219">
        <v>214666.29</v>
      </c>
      <c r="CE237" s="219">
        <v>21158.880000000001</v>
      </c>
      <c r="CF237" s="219">
        <v>39866.800000000003</v>
      </c>
      <c r="CG237" s="219">
        <v>174628.32</v>
      </c>
      <c r="CH237" s="219">
        <v>9832.2099999999991</v>
      </c>
      <c r="CI237" s="219">
        <v>1330389.6299999999</v>
      </c>
      <c r="CJ237" s="219">
        <v>9699434.2100000009</v>
      </c>
      <c r="CK237" s="219">
        <v>941685.36</v>
      </c>
      <c r="CL237" s="219">
        <v>2127681.39</v>
      </c>
      <c r="CM237" s="219">
        <v>0</v>
      </c>
      <c r="CN237" s="166">
        <v>-15333517.92</v>
      </c>
      <c r="CP237" s="154" t="s">
        <v>24962</v>
      </c>
      <c r="CQ237" s="218">
        <v>0</v>
      </c>
      <c r="CR237" s="218">
        <v>0</v>
      </c>
      <c r="CS237" s="218">
        <v>0</v>
      </c>
      <c r="CT237" s="218">
        <v>0</v>
      </c>
      <c r="CU237" s="218">
        <v>0</v>
      </c>
      <c r="CV237" s="218">
        <v>0</v>
      </c>
      <c r="CW237" s="218">
        <v>0</v>
      </c>
      <c r="CX237" s="218">
        <v>897112.87</v>
      </c>
      <c r="CY237" s="218">
        <v>1806078.77</v>
      </c>
      <c r="CZ237" s="218">
        <v>2535593.15</v>
      </c>
      <c r="DA237" s="218">
        <v>1375413.59</v>
      </c>
      <c r="DB237" s="218">
        <v>1281150.93</v>
      </c>
      <c r="DC237" s="218">
        <v>0</v>
      </c>
      <c r="DD237" s="165">
        <v>-7895349.3099999996</v>
      </c>
      <c r="DF237" s="152" t="s">
        <v>24969</v>
      </c>
      <c r="DG237" s="219">
        <v>0</v>
      </c>
      <c r="DH237" s="219">
        <v>2800.9</v>
      </c>
      <c r="DI237" s="219">
        <v>6133.48</v>
      </c>
      <c r="DJ237" s="219">
        <v>16164.64</v>
      </c>
      <c r="DK237" s="219">
        <v>1165.8900000000001</v>
      </c>
      <c r="DL237" s="219">
        <v>757.94</v>
      </c>
      <c r="DM237" s="219">
        <v>1206.9100000000001</v>
      </c>
      <c r="DN237" s="219">
        <v>1639.64</v>
      </c>
      <c r="DO237" s="219">
        <v>4567.6899999999996</v>
      </c>
      <c r="DP237" s="219">
        <v>7530.46</v>
      </c>
      <c r="DQ237" s="219">
        <v>3009.42</v>
      </c>
      <c r="DR237" s="219">
        <v>95703.35</v>
      </c>
      <c r="DS237" s="164">
        <f t="shared" si="3"/>
        <v>140680.32000000001</v>
      </c>
    </row>
    <row r="238" spans="1:123" ht="20.399999999999999">
      <c r="A238" s="152" t="s">
        <v>24970</v>
      </c>
      <c r="B238" s="166">
        <v>0</v>
      </c>
      <c r="C238" s="166">
        <v>0</v>
      </c>
      <c r="D238" s="166">
        <v>37866.67</v>
      </c>
      <c r="E238" s="166">
        <v>0</v>
      </c>
      <c r="F238" s="166">
        <v>0</v>
      </c>
      <c r="BK238" s="152" t="s">
        <v>24744</v>
      </c>
      <c r="BL238" s="219">
        <v>0</v>
      </c>
      <c r="BM238" s="219">
        <v>0</v>
      </c>
      <c r="BN238" s="219">
        <v>0</v>
      </c>
      <c r="BO238" s="219">
        <v>0</v>
      </c>
      <c r="BP238" s="219">
        <v>5400</v>
      </c>
      <c r="BQ238" s="219">
        <v>0</v>
      </c>
      <c r="BR238" s="219">
        <v>638.4</v>
      </c>
      <c r="BS238" s="219">
        <v>15200</v>
      </c>
      <c r="BT238" s="219">
        <v>56</v>
      </c>
      <c r="BU238" s="219">
        <v>0</v>
      </c>
      <c r="BV238" s="219">
        <v>9000</v>
      </c>
      <c r="BW238" s="219">
        <v>0</v>
      </c>
      <c r="BX238" s="166">
        <v>-30294.400000000001</v>
      </c>
      <c r="BZ238" s="152" t="s">
        <v>24952</v>
      </c>
      <c r="CA238" s="219">
        <v>0</v>
      </c>
      <c r="CB238" s="219">
        <v>0</v>
      </c>
      <c r="CC238" s="219">
        <v>0</v>
      </c>
      <c r="CD238" s="219">
        <v>0</v>
      </c>
      <c r="CE238" s="219">
        <v>0</v>
      </c>
      <c r="CF238" s="219">
        <v>0</v>
      </c>
      <c r="CG238" s="219">
        <v>0</v>
      </c>
      <c r="CH238" s="219">
        <v>0</v>
      </c>
      <c r="CI238" s="219">
        <v>0</v>
      </c>
      <c r="CJ238" s="219">
        <v>0</v>
      </c>
      <c r="CK238" s="219">
        <v>0</v>
      </c>
      <c r="CL238" s="219">
        <v>148519</v>
      </c>
      <c r="CM238" s="219">
        <v>0</v>
      </c>
      <c r="CN238" s="166">
        <v>-148519</v>
      </c>
      <c r="CP238" s="152" t="s">
        <v>24964</v>
      </c>
      <c r="CQ238" s="219">
        <v>0</v>
      </c>
      <c r="CR238" s="219">
        <v>0</v>
      </c>
      <c r="CS238" s="219">
        <v>0</v>
      </c>
      <c r="CT238" s="219">
        <v>0</v>
      </c>
      <c r="CU238" s="219">
        <v>0</v>
      </c>
      <c r="CV238" s="219">
        <v>0</v>
      </c>
      <c r="CW238" s="219">
        <v>0</v>
      </c>
      <c r="CX238" s="219">
        <v>897112.87</v>
      </c>
      <c r="CY238" s="219">
        <v>1806078.77</v>
      </c>
      <c r="CZ238" s="219">
        <v>2535593.15</v>
      </c>
      <c r="DA238" s="219">
        <v>1375413.59</v>
      </c>
      <c r="DB238" s="219">
        <v>1281150.93</v>
      </c>
      <c r="DC238" s="219">
        <v>0</v>
      </c>
      <c r="DD238" s="166">
        <v>-7895349.3099999996</v>
      </c>
      <c r="DF238" s="152" t="s">
        <v>24919</v>
      </c>
      <c r="DG238" s="219">
        <v>112</v>
      </c>
      <c r="DH238" s="219">
        <v>359.6</v>
      </c>
      <c r="DI238" s="219">
        <v>0</v>
      </c>
      <c r="DJ238" s="219">
        <v>513</v>
      </c>
      <c r="DK238" s="219">
        <v>235.8</v>
      </c>
      <c r="DL238" s="219">
        <v>224</v>
      </c>
      <c r="DM238" s="219">
        <v>800</v>
      </c>
      <c r="DN238" s="219">
        <v>2371.6</v>
      </c>
      <c r="DO238" s="219">
        <v>981.6</v>
      </c>
      <c r="DP238" s="219">
        <v>999.4</v>
      </c>
      <c r="DQ238" s="219">
        <v>1055.4000000000001</v>
      </c>
      <c r="DR238" s="219">
        <v>596.4</v>
      </c>
      <c r="DS238" s="164">
        <f t="shared" si="3"/>
        <v>8248.7999999999993</v>
      </c>
    </row>
    <row r="239" spans="1:123" ht="20.399999999999999">
      <c r="A239" s="153" t="s">
        <v>24971</v>
      </c>
      <c r="B239" s="164">
        <v>0</v>
      </c>
      <c r="C239" s="164">
        <v>0</v>
      </c>
      <c r="D239" s="164">
        <v>28166429.07</v>
      </c>
      <c r="E239" s="164">
        <v>8847400.3300000001</v>
      </c>
      <c r="F239" s="164">
        <v>16492152.77</v>
      </c>
      <c r="BK239" s="154" t="s">
        <v>24885</v>
      </c>
      <c r="BL239" s="218">
        <v>3830847.55</v>
      </c>
      <c r="BM239" s="218">
        <v>4786546.4800000004</v>
      </c>
      <c r="BN239" s="218">
        <v>4778440.17</v>
      </c>
      <c r="BO239" s="218">
        <v>5840658.7000000002</v>
      </c>
      <c r="BP239" s="218">
        <v>5233263.12</v>
      </c>
      <c r="BQ239" s="218">
        <v>5817015.0899999999</v>
      </c>
      <c r="BR239" s="218">
        <v>5377992.5599999996</v>
      </c>
      <c r="BS239" s="218">
        <v>4998459.8499999996</v>
      </c>
      <c r="BT239" s="218">
        <v>5051933.83</v>
      </c>
      <c r="BU239" s="218">
        <v>5456487.0700000003</v>
      </c>
      <c r="BV239" s="218">
        <v>16085916.189999999</v>
      </c>
      <c r="BW239" s="218">
        <v>12253703.92</v>
      </c>
      <c r="BX239" s="165">
        <v>-79511264.530000001</v>
      </c>
      <c r="BZ239" s="152" t="s">
        <v>24893</v>
      </c>
      <c r="CA239" s="219">
        <v>0</v>
      </c>
      <c r="CB239" s="219">
        <v>21899.99</v>
      </c>
      <c r="CC239" s="219">
        <v>0</v>
      </c>
      <c r="CD239" s="219">
        <v>244735.13</v>
      </c>
      <c r="CE239" s="219">
        <v>0</v>
      </c>
      <c r="CF239" s="219">
        <v>0</v>
      </c>
      <c r="CG239" s="219">
        <v>25487.5</v>
      </c>
      <c r="CH239" s="219">
        <v>45060.480000000003</v>
      </c>
      <c r="CI239" s="219">
        <v>14566.9</v>
      </c>
      <c r="CJ239" s="219">
        <v>103816</v>
      </c>
      <c r="CK239" s="219">
        <v>36932.1</v>
      </c>
      <c r="CL239" s="219">
        <v>312864.37</v>
      </c>
      <c r="CM239" s="219">
        <v>0</v>
      </c>
      <c r="CN239" s="166">
        <v>-805362.47</v>
      </c>
      <c r="CP239" s="153" t="s">
        <v>24900</v>
      </c>
      <c r="CQ239" s="217">
        <v>4987567.79</v>
      </c>
      <c r="CR239" s="217">
        <v>5863009.5800000001</v>
      </c>
      <c r="CS239" s="217">
        <v>5765716.8099999996</v>
      </c>
      <c r="CT239" s="217">
        <v>5474818.1100000003</v>
      </c>
      <c r="CU239" s="217">
        <v>5434735</v>
      </c>
      <c r="CV239" s="217">
        <v>5401047.1600000001</v>
      </c>
      <c r="CW239" s="217">
        <v>5463664.0800000001</v>
      </c>
      <c r="CX239" s="217">
        <v>5668955.6699999999</v>
      </c>
      <c r="CY239" s="217">
        <v>5285885.2300000004</v>
      </c>
      <c r="CZ239" s="217">
        <v>5329816.54</v>
      </c>
      <c r="DA239" s="217">
        <v>5366085.01</v>
      </c>
      <c r="DB239" s="217">
        <v>6963438.7599999998</v>
      </c>
      <c r="DC239" s="217">
        <v>0</v>
      </c>
      <c r="DD239" s="164">
        <v>-67004739.740000002</v>
      </c>
      <c r="DF239" s="154" t="s">
        <v>24767</v>
      </c>
      <c r="DG239" s="218">
        <v>445614.48</v>
      </c>
      <c r="DH239" s="218">
        <v>415758.79</v>
      </c>
      <c r="DI239" s="218">
        <v>442786.32</v>
      </c>
      <c r="DJ239" s="218">
        <v>440463.54</v>
      </c>
      <c r="DK239" s="218">
        <v>425146.69</v>
      </c>
      <c r="DL239" s="218">
        <v>442947.08</v>
      </c>
      <c r="DM239" s="218">
        <v>412957</v>
      </c>
      <c r="DN239" s="218">
        <v>416304</v>
      </c>
      <c r="DO239" s="218">
        <v>417991.9</v>
      </c>
      <c r="DP239" s="218">
        <v>471921.17</v>
      </c>
      <c r="DQ239" s="218">
        <v>465016.11</v>
      </c>
      <c r="DR239" s="218">
        <v>657813.66</v>
      </c>
      <c r="DS239" s="164">
        <f t="shared" si="3"/>
        <v>5454720.7400000012</v>
      </c>
    </row>
    <row r="240" spans="1:123" ht="20.399999999999999">
      <c r="A240" s="168" t="s">
        <v>24846</v>
      </c>
      <c r="B240" s="165">
        <v>0</v>
      </c>
      <c r="C240" s="165">
        <v>0</v>
      </c>
      <c r="D240" s="165">
        <v>13766907.15</v>
      </c>
      <c r="E240" s="165">
        <v>6404946.3099999996</v>
      </c>
      <c r="F240" s="165">
        <v>14112582.529999999</v>
      </c>
      <c r="I240" s="168" t="s">
        <v>24846</v>
      </c>
      <c r="J240" t="s">
        <v>24940</v>
      </c>
      <c r="BK240" s="152" t="s">
        <v>24889</v>
      </c>
      <c r="BL240" s="219">
        <v>0</v>
      </c>
      <c r="BM240" s="219">
        <v>0</v>
      </c>
      <c r="BN240" s="219">
        <v>0</v>
      </c>
      <c r="BO240" s="219">
        <v>0</v>
      </c>
      <c r="BP240" s="219">
        <v>0</v>
      </c>
      <c r="BQ240" s="219">
        <v>568433.86</v>
      </c>
      <c r="BR240" s="219">
        <v>282009.76</v>
      </c>
      <c r="BS240" s="219">
        <v>0</v>
      </c>
      <c r="BT240" s="219">
        <v>0</v>
      </c>
      <c r="BU240" s="219">
        <v>510933.68</v>
      </c>
      <c r="BV240" s="219">
        <v>9834948.3599999994</v>
      </c>
      <c r="BW240" s="219">
        <v>4807268.34</v>
      </c>
      <c r="BX240" s="166">
        <v>-16003594</v>
      </c>
      <c r="BZ240" s="152" t="s">
        <v>24894</v>
      </c>
      <c r="CA240" s="219">
        <v>0</v>
      </c>
      <c r="CB240" s="219">
        <v>0</v>
      </c>
      <c r="CC240" s="219">
        <v>0</v>
      </c>
      <c r="CD240" s="219">
        <v>0</v>
      </c>
      <c r="CE240" s="219">
        <v>0</v>
      </c>
      <c r="CF240" s="219">
        <v>159208</v>
      </c>
      <c r="CG240" s="219">
        <v>489382</v>
      </c>
      <c r="CH240" s="219">
        <v>263934.32</v>
      </c>
      <c r="CI240" s="219">
        <v>182283.98</v>
      </c>
      <c r="CJ240" s="219">
        <v>66626.7</v>
      </c>
      <c r="CK240" s="219">
        <v>0</v>
      </c>
      <c r="CL240" s="219">
        <v>0</v>
      </c>
      <c r="CM240" s="219">
        <v>0</v>
      </c>
      <c r="CN240" s="166">
        <v>-1161435</v>
      </c>
      <c r="CP240" s="154" t="s">
        <v>24773</v>
      </c>
      <c r="CQ240" s="218">
        <v>943556.42</v>
      </c>
      <c r="CR240" s="218">
        <v>1060712.26</v>
      </c>
      <c r="CS240" s="218">
        <v>1019248.27</v>
      </c>
      <c r="CT240" s="218">
        <v>1033548.26</v>
      </c>
      <c r="CU240" s="218">
        <v>1014801.79</v>
      </c>
      <c r="CV240" s="218">
        <v>1069898.05</v>
      </c>
      <c r="CW240" s="218">
        <v>1080811.94</v>
      </c>
      <c r="CX240" s="218">
        <v>1071379.8899999999</v>
      </c>
      <c r="CY240" s="218">
        <v>1082436.3500000001</v>
      </c>
      <c r="CZ240" s="218">
        <v>1101532.96</v>
      </c>
      <c r="DA240" s="218">
        <v>1076173.82</v>
      </c>
      <c r="DB240" s="218">
        <v>1195273.6299999999</v>
      </c>
      <c r="DC240" s="218">
        <v>0</v>
      </c>
      <c r="DD240" s="165">
        <v>-12749373.640000001</v>
      </c>
      <c r="DF240" s="152" t="s">
        <v>24759</v>
      </c>
      <c r="DG240" s="219">
        <v>55566.98</v>
      </c>
      <c r="DH240" s="219">
        <v>85542.15</v>
      </c>
      <c r="DI240" s="219">
        <v>100784.84</v>
      </c>
      <c r="DJ240" s="219">
        <v>90674.05</v>
      </c>
      <c r="DK240" s="219">
        <v>97816.33</v>
      </c>
      <c r="DL240" s="219">
        <v>103105.91</v>
      </c>
      <c r="DM240" s="219">
        <v>94673.05</v>
      </c>
      <c r="DN240" s="219">
        <v>53673.15</v>
      </c>
      <c r="DO240" s="219">
        <v>89350.81</v>
      </c>
      <c r="DP240" s="219">
        <v>115126.97</v>
      </c>
      <c r="DQ240" s="219">
        <v>99242.11</v>
      </c>
      <c r="DR240" s="219">
        <v>142540.29</v>
      </c>
      <c r="DS240" s="164">
        <f t="shared" si="3"/>
        <v>1128096.6399999999</v>
      </c>
    </row>
    <row r="241" spans="1:123" ht="20.399999999999999">
      <c r="A241" s="152" t="s">
        <v>24847</v>
      </c>
      <c r="B241" s="166">
        <v>0</v>
      </c>
      <c r="C241" s="166">
        <v>0</v>
      </c>
      <c r="D241" s="166">
        <v>6662047.4000000004</v>
      </c>
      <c r="E241" s="166">
        <v>3162677.08</v>
      </c>
      <c r="F241" s="166">
        <v>6654880.5099999998</v>
      </c>
      <c r="BK241" s="152" t="s">
        <v>24905</v>
      </c>
      <c r="BL241" s="219">
        <v>168</v>
      </c>
      <c r="BM241" s="219">
        <v>392</v>
      </c>
      <c r="BN241" s="219">
        <v>952</v>
      </c>
      <c r="BO241" s="219">
        <v>560</v>
      </c>
      <c r="BP241" s="219">
        <v>1344</v>
      </c>
      <c r="BQ241" s="219">
        <v>3143</v>
      </c>
      <c r="BR241" s="219">
        <v>336</v>
      </c>
      <c r="BS241" s="219">
        <v>1008</v>
      </c>
      <c r="BT241" s="219">
        <v>974.4</v>
      </c>
      <c r="BU241" s="219">
        <v>2000.4</v>
      </c>
      <c r="BV241" s="219">
        <v>1937.6</v>
      </c>
      <c r="BW241" s="219">
        <v>-985.6</v>
      </c>
      <c r="BX241" s="166">
        <v>-11829.8</v>
      </c>
      <c r="BZ241" s="154" t="s">
        <v>24767</v>
      </c>
      <c r="CA241" s="218">
        <v>579520.03</v>
      </c>
      <c r="CB241" s="218">
        <v>601529.68999999994</v>
      </c>
      <c r="CC241" s="218">
        <v>674032.91</v>
      </c>
      <c r="CD241" s="218">
        <v>630281.18000000005</v>
      </c>
      <c r="CE241" s="218">
        <v>679067.92</v>
      </c>
      <c r="CF241" s="218">
        <v>726373.38</v>
      </c>
      <c r="CG241" s="218">
        <v>716991.62</v>
      </c>
      <c r="CH241" s="218">
        <v>704963.3</v>
      </c>
      <c r="CI241" s="218">
        <v>711416.99</v>
      </c>
      <c r="CJ241" s="218">
        <v>714606.81</v>
      </c>
      <c r="CK241" s="218">
        <v>713946.5</v>
      </c>
      <c r="CL241" s="218">
        <v>917253.99</v>
      </c>
      <c r="CM241" s="218">
        <v>0</v>
      </c>
      <c r="CN241" s="165">
        <v>-8369984.3200000003</v>
      </c>
      <c r="CP241" s="152" t="s">
        <v>24774</v>
      </c>
      <c r="CQ241" s="219">
        <v>9904.32</v>
      </c>
      <c r="CR241" s="219">
        <v>7643.29</v>
      </c>
      <c r="CS241" s="219">
        <v>8097.54</v>
      </c>
      <c r="CT241" s="219">
        <v>13139.66</v>
      </c>
      <c r="CU241" s="219">
        <v>8097.54</v>
      </c>
      <c r="CV241" s="219">
        <v>8097.54</v>
      </c>
      <c r="CW241" s="219">
        <v>8097.54</v>
      </c>
      <c r="CX241" s="219">
        <v>8319.92</v>
      </c>
      <c r="CY241" s="219">
        <v>8097.54</v>
      </c>
      <c r="CZ241" s="219">
        <v>9587.6299999999992</v>
      </c>
      <c r="DA241" s="219">
        <v>8097.54</v>
      </c>
      <c r="DB241" s="219">
        <v>8359.34</v>
      </c>
      <c r="DC241" s="219">
        <v>0</v>
      </c>
      <c r="DD241" s="166">
        <v>-105539.4</v>
      </c>
      <c r="DF241" s="152" t="s">
        <v>24731</v>
      </c>
      <c r="DG241" s="219">
        <v>390047.5</v>
      </c>
      <c r="DH241" s="219">
        <v>330216.64</v>
      </c>
      <c r="DI241" s="219">
        <v>342001.48</v>
      </c>
      <c r="DJ241" s="219">
        <v>349789.49</v>
      </c>
      <c r="DK241" s="219">
        <v>327330.36</v>
      </c>
      <c r="DL241" s="219">
        <v>339841.17</v>
      </c>
      <c r="DM241" s="219">
        <v>318283.95</v>
      </c>
      <c r="DN241" s="219">
        <v>362630.85</v>
      </c>
      <c r="DO241" s="219">
        <v>328641.09000000003</v>
      </c>
      <c r="DP241" s="219">
        <v>356794.2</v>
      </c>
      <c r="DQ241" s="219">
        <v>365774</v>
      </c>
      <c r="DR241" s="219">
        <v>515273.37</v>
      </c>
      <c r="DS241" s="164">
        <f t="shared" si="3"/>
        <v>4326624.1000000006</v>
      </c>
    </row>
    <row r="242" spans="1:123" ht="20.399999999999999">
      <c r="A242" s="152" t="s">
        <v>24972</v>
      </c>
      <c r="B242" s="166">
        <v>0</v>
      </c>
      <c r="C242" s="166">
        <v>0</v>
      </c>
      <c r="D242" s="166">
        <v>7104859.75</v>
      </c>
      <c r="E242" s="166">
        <v>3242269.23</v>
      </c>
      <c r="F242" s="166">
        <v>7457702.0199999996</v>
      </c>
      <c r="BK242" s="152" t="s">
        <v>24759</v>
      </c>
      <c r="BL242" s="219">
        <v>31543.59</v>
      </c>
      <c r="BM242" s="219">
        <v>650976.18000000005</v>
      </c>
      <c r="BN242" s="219">
        <v>743837.81</v>
      </c>
      <c r="BO242" s="219">
        <v>780245.56</v>
      </c>
      <c r="BP242" s="219">
        <v>847337.39</v>
      </c>
      <c r="BQ242" s="219">
        <v>759986.04</v>
      </c>
      <c r="BR242" s="219">
        <v>764235.43</v>
      </c>
      <c r="BS242" s="219">
        <v>769328.66</v>
      </c>
      <c r="BT242" s="219">
        <v>728279.35</v>
      </c>
      <c r="BU242" s="219">
        <v>765632.3</v>
      </c>
      <c r="BV242" s="219">
        <v>1007245.79</v>
      </c>
      <c r="BW242" s="219">
        <v>751516.9</v>
      </c>
      <c r="BX242" s="166">
        <v>-8600165</v>
      </c>
      <c r="BZ242" s="152" t="s">
        <v>24759</v>
      </c>
      <c r="CA242" s="219">
        <v>9496.15</v>
      </c>
      <c r="CB242" s="219">
        <v>87540.34</v>
      </c>
      <c r="CC242" s="219">
        <v>118081.58</v>
      </c>
      <c r="CD242" s="219">
        <v>99832.34</v>
      </c>
      <c r="CE242" s="219">
        <v>150714.66</v>
      </c>
      <c r="CF242" s="219">
        <v>148554.29999999999</v>
      </c>
      <c r="CG242" s="219">
        <v>146261.92000000001</v>
      </c>
      <c r="CH242" s="219">
        <v>142578.85999999999</v>
      </c>
      <c r="CI242" s="219">
        <v>192826.8</v>
      </c>
      <c r="CJ242" s="219">
        <v>147960.54999999999</v>
      </c>
      <c r="CK242" s="219">
        <v>184885.53</v>
      </c>
      <c r="CL242" s="219">
        <v>159025.26999999999</v>
      </c>
      <c r="CM242" s="219">
        <v>0</v>
      </c>
      <c r="CN242" s="166">
        <v>-1587758.3</v>
      </c>
      <c r="CP242" s="152" t="s">
        <v>24775</v>
      </c>
      <c r="CQ242" s="219">
        <v>933652.1</v>
      </c>
      <c r="CR242" s="219">
        <v>1053068.97</v>
      </c>
      <c r="CS242" s="219">
        <v>1011150.73</v>
      </c>
      <c r="CT242" s="219">
        <v>1020408.6</v>
      </c>
      <c r="CU242" s="219">
        <v>1006704.25</v>
      </c>
      <c r="CV242" s="219">
        <v>1061800.51</v>
      </c>
      <c r="CW242" s="219">
        <v>1072714.3999999999</v>
      </c>
      <c r="CX242" s="219">
        <v>1063059.97</v>
      </c>
      <c r="CY242" s="219">
        <v>1074338.81</v>
      </c>
      <c r="CZ242" s="219">
        <v>1091945.33</v>
      </c>
      <c r="DA242" s="219">
        <v>1068076.28</v>
      </c>
      <c r="DB242" s="219">
        <v>1186914.29</v>
      </c>
      <c r="DC242" s="219">
        <v>0</v>
      </c>
      <c r="DD242" s="166">
        <v>-12643834.24</v>
      </c>
      <c r="DF242" s="154" t="s">
        <v>24820</v>
      </c>
      <c r="DG242" s="218">
        <v>0</v>
      </c>
      <c r="DH242" s="218">
        <v>0</v>
      </c>
      <c r="DI242" s="218">
        <v>0</v>
      </c>
      <c r="DJ242" s="218">
        <v>0</v>
      </c>
      <c r="DK242" s="218">
        <v>0</v>
      </c>
      <c r="DL242" s="218">
        <v>0</v>
      </c>
      <c r="DM242" s="218">
        <v>0</v>
      </c>
      <c r="DN242" s="218">
        <v>0</v>
      </c>
      <c r="DO242" s="218">
        <v>0</v>
      </c>
      <c r="DP242" s="218">
        <v>0</v>
      </c>
      <c r="DQ242" s="218">
        <v>1700000</v>
      </c>
      <c r="DR242" s="218">
        <v>850000</v>
      </c>
      <c r="DS242" s="164">
        <f t="shared" si="3"/>
        <v>2550000</v>
      </c>
    </row>
    <row r="243" spans="1:123" ht="30.6">
      <c r="A243" s="168" t="s">
        <v>24676</v>
      </c>
      <c r="B243" s="165">
        <v>0</v>
      </c>
      <c r="C243" s="165">
        <v>0</v>
      </c>
      <c r="D243" s="165">
        <v>446160</v>
      </c>
      <c r="E243" s="165">
        <v>0</v>
      </c>
      <c r="F243" s="165">
        <v>0</v>
      </c>
      <c r="BK243" s="152" t="s">
        <v>24754</v>
      </c>
      <c r="BL243" s="219">
        <v>336</v>
      </c>
      <c r="BM243" s="219">
        <v>224</v>
      </c>
      <c r="BN243" s="219">
        <v>0</v>
      </c>
      <c r="BO243" s="219">
        <v>336</v>
      </c>
      <c r="BP243" s="219">
        <v>224</v>
      </c>
      <c r="BQ243" s="219">
        <v>1407</v>
      </c>
      <c r="BR243" s="219">
        <v>-224</v>
      </c>
      <c r="BS243" s="219">
        <v>224</v>
      </c>
      <c r="BT243" s="219">
        <v>2576</v>
      </c>
      <c r="BU243" s="219">
        <v>224</v>
      </c>
      <c r="BV243" s="219">
        <v>2676.8</v>
      </c>
      <c r="BW243" s="219">
        <v>0</v>
      </c>
      <c r="BX243" s="166">
        <v>-8003.8</v>
      </c>
      <c r="BZ243" s="152" t="s">
        <v>24731</v>
      </c>
      <c r="CA243" s="219">
        <v>570023.88</v>
      </c>
      <c r="CB243" s="219">
        <v>513989.35</v>
      </c>
      <c r="CC243" s="219">
        <v>555951.32999999996</v>
      </c>
      <c r="CD243" s="219">
        <v>530448.84</v>
      </c>
      <c r="CE243" s="219">
        <v>528353.26</v>
      </c>
      <c r="CF243" s="219">
        <v>577819.07999999996</v>
      </c>
      <c r="CG243" s="219">
        <v>570729.69999999995</v>
      </c>
      <c r="CH243" s="219">
        <v>562384.43999999994</v>
      </c>
      <c r="CI243" s="219">
        <v>518590.19</v>
      </c>
      <c r="CJ243" s="219">
        <v>566646.26</v>
      </c>
      <c r="CK243" s="219">
        <v>529060.97</v>
      </c>
      <c r="CL243" s="219">
        <v>758228.72</v>
      </c>
      <c r="CM243" s="219">
        <v>0</v>
      </c>
      <c r="CN243" s="166">
        <v>-6782226.0199999996</v>
      </c>
      <c r="CP243" s="154" t="s">
        <v>24878</v>
      </c>
      <c r="CQ243" s="218">
        <v>0</v>
      </c>
      <c r="CR243" s="218">
        <v>0</v>
      </c>
      <c r="CS243" s="218">
        <v>0</v>
      </c>
      <c r="CT243" s="218">
        <v>0</v>
      </c>
      <c r="CU243" s="218">
        <v>0</v>
      </c>
      <c r="CV243" s="218">
        <v>0</v>
      </c>
      <c r="CW243" s="218">
        <v>1843</v>
      </c>
      <c r="CX243" s="218">
        <v>0</v>
      </c>
      <c r="CY243" s="218">
        <v>0</v>
      </c>
      <c r="CZ243" s="218">
        <v>0</v>
      </c>
      <c r="DA243" s="218">
        <v>0</v>
      </c>
      <c r="DB243" s="218">
        <v>0</v>
      </c>
      <c r="DC243" s="218">
        <v>0</v>
      </c>
      <c r="DD243" s="165">
        <v>-1843</v>
      </c>
      <c r="DF243" s="152" t="s">
        <v>24973</v>
      </c>
      <c r="DG243" s="219">
        <v>0</v>
      </c>
      <c r="DH243" s="219">
        <v>0</v>
      </c>
      <c r="DI243" s="219">
        <v>0</v>
      </c>
      <c r="DJ243" s="219">
        <v>0</v>
      </c>
      <c r="DK243" s="219">
        <v>0</v>
      </c>
      <c r="DL243" s="219">
        <v>0</v>
      </c>
      <c r="DM243" s="219">
        <v>0</v>
      </c>
      <c r="DN243" s="219">
        <v>0</v>
      </c>
      <c r="DO243" s="219">
        <v>0</v>
      </c>
      <c r="DP243" s="219">
        <v>0</v>
      </c>
      <c r="DQ243" s="219">
        <v>1700000</v>
      </c>
      <c r="DR243" s="219">
        <v>850000</v>
      </c>
      <c r="DS243" s="164">
        <f t="shared" si="3"/>
        <v>2550000</v>
      </c>
    </row>
    <row r="244" spans="1:123" ht="20.399999999999999">
      <c r="A244" s="152" t="s">
        <v>24683</v>
      </c>
      <c r="B244" s="166">
        <v>0</v>
      </c>
      <c r="C244" s="166">
        <v>0</v>
      </c>
      <c r="D244" s="166">
        <v>446160</v>
      </c>
      <c r="E244" s="166">
        <v>0</v>
      </c>
      <c r="F244" s="166">
        <v>0</v>
      </c>
      <c r="BK244" s="152" t="s">
        <v>24731</v>
      </c>
      <c r="BL244" s="219">
        <v>3793211.16</v>
      </c>
      <c r="BM244" s="219">
        <v>4092423.97</v>
      </c>
      <c r="BN244" s="219">
        <v>3985647.64</v>
      </c>
      <c r="BO244" s="219">
        <v>5012474.12</v>
      </c>
      <c r="BP244" s="219">
        <v>4322685.2699999996</v>
      </c>
      <c r="BQ244" s="219">
        <v>4394463.13</v>
      </c>
      <c r="BR244" s="219">
        <v>4229763.13</v>
      </c>
      <c r="BS244" s="219">
        <v>4151086.65</v>
      </c>
      <c r="BT244" s="219">
        <v>4213793.63</v>
      </c>
      <c r="BU244" s="219">
        <v>4118928.15</v>
      </c>
      <c r="BV244" s="219">
        <v>4091236.04</v>
      </c>
      <c r="BW244" s="219">
        <v>6645585.3300000001</v>
      </c>
      <c r="BX244" s="166">
        <v>-53051298.219999999</v>
      </c>
      <c r="BZ244" s="154" t="s">
        <v>24962</v>
      </c>
      <c r="CA244" s="218">
        <v>0</v>
      </c>
      <c r="CB244" s="218">
        <v>0</v>
      </c>
      <c r="CC244" s="218">
        <v>0</v>
      </c>
      <c r="CD244" s="218">
        <v>874190.3</v>
      </c>
      <c r="CE244" s="218">
        <v>1678677.5</v>
      </c>
      <c r="CF244" s="218">
        <v>2403212.81</v>
      </c>
      <c r="CG244" s="218">
        <v>5224865.07</v>
      </c>
      <c r="CH244" s="218">
        <v>7423674</v>
      </c>
      <c r="CI244" s="218">
        <v>-1194310.04</v>
      </c>
      <c r="CJ244" s="218">
        <v>7260707.9699999997</v>
      </c>
      <c r="CK244" s="218">
        <v>8006981.2300000004</v>
      </c>
      <c r="CL244" s="218">
        <v>8783943.8100000005</v>
      </c>
      <c r="CM244" s="218">
        <v>0</v>
      </c>
      <c r="CN244" s="165">
        <v>-40461942.649999999</v>
      </c>
      <c r="CP244" s="152" t="s">
        <v>24759</v>
      </c>
      <c r="CQ244" s="219">
        <v>0</v>
      </c>
      <c r="CR244" s="219">
        <v>0</v>
      </c>
      <c r="CS244" s="219">
        <v>0</v>
      </c>
      <c r="CT244" s="219">
        <v>0</v>
      </c>
      <c r="CU244" s="219">
        <v>0</v>
      </c>
      <c r="CV244" s="219">
        <v>0</v>
      </c>
      <c r="CW244" s="219">
        <v>1843</v>
      </c>
      <c r="CX244" s="219">
        <v>0</v>
      </c>
      <c r="CY244" s="219">
        <v>0</v>
      </c>
      <c r="CZ244" s="219">
        <v>0</v>
      </c>
      <c r="DA244" s="219">
        <v>0</v>
      </c>
      <c r="DB244" s="219">
        <v>0</v>
      </c>
      <c r="DC244" s="219">
        <v>0</v>
      </c>
      <c r="DD244" s="166">
        <v>-1843</v>
      </c>
      <c r="DF244" s="153" t="s">
        <v>24922</v>
      </c>
      <c r="DG244" s="217">
        <v>571656.22</v>
      </c>
      <c r="DH244" s="217">
        <v>764149.06</v>
      </c>
      <c r="DI244" s="217">
        <v>542184.03</v>
      </c>
      <c r="DJ244" s="217">
        <v>762324.9</v>
      </c>
      <c r="DK244" s="217">
        <v>648234.81999999995</v>
      </c>
      <c r="DL244" s="217">
        <v>704943.56</v>
      </c>
      <c r="DM244" s="217">
        <v>773683.61</v>
      </c>
      <c r="DN244" s="217">
        <v>673252.56</v>
      </c>
      <c r="DO244" s="217">
        <v>700898.41</v>
      </c>
      <c r="DP244" s="217">
        <v>695810.79</v>
      </c>
      <c r="DQ244" s="217">
        <v>670085.18999999994</v>
      </c>
      <c r="DR244" s="217">
        <v>864922.71</v>
      </c>
      <c r="DS244" s="164">
        <f t="shared" si="3"/>
        <v>8372145.8600000003</v>
      </c>
    </row>
    <row r="245" spans="1:123" ht="20.399999999999999">
      <c r="A245" s="168" t="s">
        <v>24864</v>
      </c>
      <c r="B245" s="165">
        <v>0</v>
      </c>
      <c r="C245" s="165">
        <v>0</v>
      </c>
      <c r="D245" s="165">
        <v>100000</v>
      </c>
      <c r="E245" s="165">
        <v>0</v>
      </c>
      <c r="F245" s="165">
        <v>0</v>
      </c>
      <c r="BK245" s="152" t="s">
        <v>24906</v>
      </c>
      <c r="BL245" s="219">
        <v>1344</v>
      </c>
      <c r="BM245" s="219">
        <v>1176</v>
      </c>
      <c r="BN245" s="219">
        <v>1288</v>
      </c>
      <c r="BO245" s="219">
        <v>728</v>
      </c>
      <c r="BP245" s="219">
        <v>2240</v>
      </c>
      <c r="BQ245" s="219">
        <v>2359</v>
      </c>
      <c r="BR245" s="219">
        <v>0</v>
      </c>
      <c r="BS245" s="219">
        <v>2520</v>
      </c>
      <c r="BT245" s="219">
        <v>2408</v>
      </c>
      <c r="BU245" s="219">
        <v>2867.2</v>
      </c>
      <c r="BV245" s="219">
        <v>2408</v>
      </c>
      <c r="BW245" s="219">
        <v>2184</v>
      </c>
      <c r="BX245" s="166">
        <v>-21522.2</v>
      </c>
      <c r="BZ245" s="152" t="s">
        <v>24964</v>
      </c>
      <c r="CA245" s="219">
        <v>0</v>
      </c>
      <c r="CB245" s="219">
        <v>0</v>
      </c>
      <c r="CC245" s="219">
        <v>0</v>
      </c>
      <c r="CD245" s="219">
        <v>874190.3</v>
      </c>
      <c r="CE245" s="219">
        <v>1678677.5</v>
      </c>
      <c r="CF245" s="219">
        <v>2403212.81</v>
      </c>
      <c r="CG245" s="219">
        <v>5224865.07</v>
      </c>
      <c r="CH245" s="219">
        <v>7423674</v>
      </c>
      <c r="CI245" s="219">
        <v>-1194310.04</v>
      </c>
      <c r="CJ245" s="219">
        <v>7260707.9699999997</v>
      </c>
      <c r="CK245" s="219">
        <v>8006981.2300000004</v>
      </c>
      <c r="CL245" s="219">
        <v>8783943.8100000005</v>
      </c>
      <c r="CM245" s="219">
        <v>0</v>
      </c>
      <c r="CN245" s="166">
        <v>-40461942.649999999</v>
      </c>
      <c r="CP245" s="154" t="s">
        <v>24743</v>
      </c>
      <c r="CQ245" s="218">
        <v>0</v>
      </c>
      <c r="CR245" s="218">
        <v>280</v>
      </c>
      <c r="CS245" s="218">
        <v>0</v>
      </c>
      <c r="CT245" s="218">
        <v>0</v>
      </c>
      <c r="CU245" s="218">
        <v>0</v>
      </c>
      <c r="CV245" s="218">
        <v>0</v>
      </c>
      <c r="CW245" s="218">
        <v>0</v>
      </c>
      <c r="CX245" s="218">
        <v>0</v>
      </c>
      <c r="CY245" s="218">
        <v>0</v>
      </c>
      <c r="CZ245" s="218">
        <v>112</v>
      </c>
      <c r="DA245" s="218">
        <v>56</v>
      </c>
      <c r="DB245" s="218">
        <v>0</v>
      </c>
      <c r="DC245" s="218">
        <v>0</v>
      </c>
      <c r="DD245" s="165">
        <v>-448</v>
      </c>
      <c r="DF245" s="154" t="s">
        <v>24763</v>
      </c>
      <c r="DG245" s="218">
        <v>571656.22</v>
      </c>
      <c r="DH245" s="218">
        <v>764149.06</v>
      </c>
      <c r="DI245" s="218">
        <v>542184.03</v>
      </c>
      <c r="DJ245" s="218">
        <v>762324.9</v>
      </c>
      <c r="DK245" s="218">
        <v>648234.81999999995</v>
      </c>
      <c r="DL245" s="218">
        <v>704943.56</v>
      </c>
      <c r="DM245" s="218">
        <v>773683.61</v>
      </c>
      <c r="DN245" s="218">
        <v>662596.54</v>
      </c>
      <c r="DO245" s="218">
        <v>700898.41</v>
      </c>
      <c r="DP245" s="218">
        <v>695810.79</v>
      </c>
      <c r="DQ245" s="218">
        <v>670085.18999999994</v>
      </c>
      <c r="DR245" s="218">
        <v>864922.71</v>
      </c>
      <c r="DS245" s="164">
        <f t="shared" si="3"/>
        <v>8361489.8400000008</v>
      </c>
    </row>
    <row r="246" spans="1:123" ht="30.6">
      <c r="A246" s="152" t="s">
        <v>24974</v>
      </c>
      <c r="B246" s="166">
        <v>0</v>
      </c>
      <c r="C246" s="166">
        <v>0</v>
      </c>
      <c r="D246" s="166">
        <v>100000</v>
      </c>
      <c r="E246" s="166">
        <v>0</v>
      </c>
      <c r="F246" s="166">
        <v>0</v>
      </c>
      <c r="BK246" s="152" t="s">
        <v>24908</v>
      </c>
      <c r="BL246" s="219">
        <v>0</v>
      </c>
      <c r="BM246" s="219">
        <v>7687.96</v>
      </c>
      <c r="BN246" s="219">
        <v>4804.5</v>
      </c>
      <c r="BO246" s="219">
        <v>9578.61</v>
      </c>
      <c r="BP246" s="219">
        <v>20053.12</v>
      </c>
      <c r="BQ246" s="219">
        <v>1638</v>
      </c>
      <c r="BR246" s="219">
        <v>11086.63</v>
      </c>
      <c r="BS246" s="219">
        <v>10750.81</v>
      </c>
      <c r="BT246" s="219">
        <v>18512.91</v>
      </c>
      <c r="BU246" s="219">
        <v>5125.3100000000004</v>
      </c>
      <c r="BV246" s="219">
        <v>3259.13</v>
      </c>
      <c r="BW246" s="219">
        <v>29841.23</v>
      </c>
      <c r="BX246" s="166">
        <v>-122338.21</v>
      </c>
      <c r="BZ246" s="153" t="s">
        <v>24900</v>
      </c>
      <c r="CA246" s="217">
        <v>3705412.29</v>
      </c>
      <c r="CB246" s="217">
        <v>4262437.2300000004</v>
      </c>
      <c r="CC246" s="217">
        <v>4282566.6399999997</v>
      </c>
      <c r="CD246" s="217">
        <v>4463426.6399999997</v>
      </c>
      <c r="CE246" s="217">
        <v>4355502.8</v>
      </c>
      <c r="CF246" s="217">
        <v>4518015.24</v>
      </c>
      <c r="CG246" s="217">
        <v>4570378.1399999997</v>
      </c>
      <c r="CH246" s="217">
        <v>5316478.9000000004</v>
      </c>
      <c r="CI246" s="217">
        <v>4488778.6399999997</v>
      </c>
      <c r="CJ246" s="217">
        <v>4619892.75</v>
      </c>
      <c r="CK246" s="217">
        <v>4488075.62</v>
      </c>
      <c r="CL246" s="217">
        <v>7048651.7800000003</v>
      </c>
      <c r="CM246" s="217">
        <v>0</v>
      </c>
      <c r="CN246" s="164">
        <v>-56119616.670000002</v>
      </c>
      <c r="CP246" s="152" t="s">
        <v>24744</v>
      </c>
      <c r="CQ246" s="219">
        <v>0</v>
      </c>
      <c r="CR246" s="219">
        <v>280</v>
      </c>
      <c r="CS246" s="219">
        <v>0</v>
      </c>
      <c r="CT246" s="219">
        <v>0</v>
      </c>
      <c r="CU246" s="219">
        <v>0</v>
      </c>
      <c r="CV246" s="219">
        <v>0</v>
      </c>
      <c r="CW246" s="219">
        <v>0</v>
      </c>
      <c r="CX246" s="219">
        <v>0</v>
      </c>
      <c r="CY246" s="219">
        <v>0</v>
      </c>
      <c r="CZ246" s="219">
        <v>112</v>
      </c>
      <c r="DA246" s="219">
        <v>56</v>
      </c>
      <c r="DB246" s="219">
        <v>0</v>
      </c>
      <c r="DC246" s="219">
        <v>0</v>
      </c>
      <c r="DD246" s="166">
        <v>-448</v>
      </c>
      <c r="DF246" s="152" t="s">
        <v>24759</v>
      </c>
      <c r="DG246" s="219">
        <v>38854.46</v>
      </c>
      <c r="DH246" s="219">
        <v>194356.86</v>
      </c>
      <c r="DI246" s="219">
        <v>91436.95</v>
      </c>
      <c r="DJ246" s="219">
        <v>262954.28000000003</v>
      </c>
      <c r="DK246" s="219">
        <v>166358.34</v>
      </c>
      <c r="DL246" s="219">
        <v>210239.58</v>
      </c>
      <c r="DM246" s="219">
        <v>257537.39</v>
      </c>
      <c r="DN246" s="219">
        <v>192252.9</v>
      </c>
      <c r="DO246" s="219">
        <v>202103.85</v>
      </c>
      <c r="DP246" s="219">
        <v>193498.72</v>
      </c>
      <c r="DQ246" s="219">
        <v>195847.6</v>
      </c>
      <c r="DR246" s="219">
        <v>158895.62</v>
      </c>
      <c r="DS246" s="164">
        <f t="shared" si="3"/>
        <v>2164336.5499999998</v>
      </c>
    </row>
    <row r="247" spans="1:123" ht="20.399999999999999">
      <c r="A247" s="168" t="s">
        <v>24778</v>
      </c>
      <c r="B247" s="165">
        <v>0</v>
      </c>
      <c r="C247" s="165">
        <v>0</v>
      </c>
      <c r="D247" s="165">
        <v>4519153.4000000004</v>
      </c>
      <c r="E247" s="165">
        <v>0</v>
      </c>
      <c r="F247" s="165">
        <v>0</v>
      </c>
      <c r="BK247" s="152" t="s">
        <v>24910</v>
      </c>
      <c r="BL247" s="219">
        <v>1052.8</v>
      </c>
      <c r="BM247" s="219">
        <v>1859.2</v>
      </c>
      <c r="BN247" s="219">
        <v>2623.2</v>
      </c>
      <c r="BO247" s="219">
        <v>1232</v>
      </c>
      <c r="BP247" s="219">
        <v>3360</v>
      </c>
      <c r="BQ247" s="219">
        <v>34870.6</v>
      </c>
      <c r="BR247" s="219">
        <v>50385.9</v>
      </c>
      <c r="BS247" s="219">
        <v>19880.349999999999</v>
      </c>
      <c r="BT247" s="219">
        <v>21344.75</v>
      </c>
      <c r="BU247" s="219">
        <v>1657.6</v>
      </c>
      <c r="BV247" s="219">
        <v>20395.7</v>
      </c>
      <c r="BW247" s="219">
        <v>-13409.9</v>
      </c>
      <c r="BX247" s="166">
        <v>-145252.20000000001</v>
      </c>
      <c r="BZ247" s="154" t="s">
        <v>24773</v>
      </c>
      <c r="CA247" s="218">
        <v>9072.0400000000009</v>
      </c>
      <c r="CB247" s="218">
        <v>6931.16</v>
      </c>
      <c r="CC247" s="218">
        <v>7514.35</v>
      </c>
      <c r="CD247" s="218">
        <v>12449.19</v>
      </c>
      <c r="CE247" s="218">
        <v>7514.35</v>
      </c>
      <c r="CF247" s="218">
        <v>7514.35</v>
      </c>
      <c r="CG247" s="218">
        <v>7514.35</v>
      </c>
      <c r="CH247" s="218">
        <v>7687.23</v>
      </c>
      <c r="CI247" s="218">
        <v>7514.35</v>
      </c>
      <c r="CJ247" s="218">
        <v>8797.56</v>
      </c>
      <c r="CK247" s="218">
        <v>7818.53</v>
      </c>
      <c r="CL247" s="218">
        <v>7704.25</v>
      </c>
      <c r="CM247" s="218">
        <v>0</v>
      </c>
      <c r="CN247" s="165">
        <v>-98031.71</v>
      </c>
      <c r="CP247" s="154" t="s">
        <v>24885</v>
      </c>
      <c r="CQ247" s="218">
        <v>4036197.62</v>
      </c>
      <c r="CR247" s="218">
        <v>4802017.32</v>
      </c>
      <c r="CS247" s="218">
        <v>4746468.54</v>
      </c>
      <c r="CT247" s="218">
        <v>4441269.8499999996</v>
      </c>
      <c r="CU247" s="218">
        <v>4419933.21</v>
      </c>
      <c r="CV247" s="218">
        <v>4331149.1100000003</v>
      </c>
      <c r="CW247" s="218">
        <v>4381009.1399999997</v>
      </c>
      <c r="CX247" s="218">
        <v>4597575.78</v>
      </c>
      <c r="CY247" s="218">
        <v>4203448.88</v>
      </c>
      <c r="CZ247" s="218">
        <v>4228171.58</v>
      </c>
      <c r="DA247" s="218">
        <v>4289855.1900000004</v>
      </c>
      <c r="DB247" s="218">
        <v>5768165.1299999999</v>
      </c>
      <c r="DC247" s="218">
        <v>0</v>
      </c>
      <c r="DD247" s="165">
        <v>-54245261.350000001</v>
      </c>
      <c r="DF247" s="152" t="s">
        <v>24731</v>
      </c>
      <c r="DG247" s="219">
        <v>478639.76</v>
      </c>
      <c r="DH247" s="219">
        <v>475136.92</v>
      </c>
      <c r="DI247" s="219">
        <v>444729.08</v>
      </c>
      <c r="DJ247" s="219">
        <v>467241.83</v>
      </c>
      <c r="DK247" s="219">
        <v>476212.47999999998</v>
      </c>
      <c r="DL247" s="219">
        <v>457987.16</v>
      </c>
      <c r="DM247" s="219">
        <v>447578.5</v>
      </c>
      <c r="DN247" s="219">
        <v>439056.46</v>
      </c>
      <c r="DO247" s="219">
        <v>421269.03</v>
      </c>
      <c r="DP247" s="219">
        <v>435407.72</v>
      </c>
      <c r="DQ247" s="219">
        <v>416657.84</v>
      </c>
      <c r="DR247" s="219">
        <v>677464.17</v>
      </c>
      <c r="DS247" s="164">
        <f t="shared" si="3"/>
        <v>5637380.9500000002</v>
      </c>
    </row>
    <row r="248" spans="1:123" ht="30.6">
      <c r="A248" s="152" t="s">
        <v>24975</v>
      </c>
      <c r="B248" s="166">
        <v>0</v>
      </c>
      <c r="C248" s="166">
        <v>0</v>
      </c>
      <c r="D248" s="166">
        <v>4519153.4000000004</v>
      </c>
      <c r="E248" s="166">
        <v>0</v>
      </c>
      <c r="F248" s="166">
        <v>0</v>
      </c>
      <c r="BK248" s="152" t="s">
        <v>24911</v>
      </c>
      <c r="BL248" s="219">
        <v>784</v>
      </c>
      <c r="BM248" s="219">
        <v>25039.97</v>
      </c>
      <c r="BN248" s="219">
        <v>32679.02</v>
      </c>
      <c r="BO248" s="219">
        <v>31808.41</v>
      </c>
      <c r="BP248" s="219">
        <v>27064.94</v>
      </c>
      <c r="BQ248" s="219">
        <v>39806.26</v>
      </c>
      <c r="BR248" s="219">
        <v>31894.81</v>
      </c>
      <c r="BS248" s="219">
        <v>38149.879999999997</v>
      </c>
      <c r="BT248" s="219">
        <v>56708.79</v>
      </c>
      <c r="BU248" s="219">
        <v>44515.23</v>
      </c>
      <c r="BV248" s="219">
        <v>35140.22</v>
      </c>
      <c r="BW248" s="219">
        <v>31367.62</v>
      </c>
      <c r="BX248" s="166">
        <v>-394959.15</v>
      </c>
      <c r="BZ248" s="152" t="s">
        <v>24774</v>
      </c>
      <c r="CA248" s="219">
        <v>9072.0400000000009</v>
      </c>
      <c r="CB248" s="219">
        <v>6931.16</v>
      </c>
      <c r="CC248" s="219">
        <v>7514.35</v>
      </c>
      <c r="CD248" s="219">
        <v>12449.19</v>
      </c>
      <c r="CE248" s="219">
        <v>7514.35</v>
      </c>
      <c r="CF248" s="219">
        <v>7514.35</v>
      </c>
      <c r="CG248" s="219">
        <v>7514.35</v>
      </c>
      <c r="CH248" s="219">
        <v>7687.23</v>
      </c>
      <c r="CI248" s="219">
        <v>7514.35</v>
      </c>
      <c r="CJ248" s="219">
        <v>8797.56</v>
      </c>
      <c r="CK248" s="219">
        <v>7818.53</v>
      </c>
      <c r="CL248" s="219">
        <v>7704.25</v>
      </c>
      <c r="CM248" s="219">
        <v>0</v>
      </c>
      <c r="CN248" s="166">
        <v>-98031.71</v>
      </c>
      <c r="CP248" s="152" t="s">
        <v>24889</v>
      </c>
      <c r="CQ248" s="219">
        <v>0</v>
      </c>
      <c r="CR248" s="219">
        <v>0</v>
      </c>
      <c r="CS248" s="219">
        <v>0</v>
      </c>
      <c r="CT248" s="219">
        <v>0</v>
      </c>
      <c r="CU248" s="219">
        <v>16114</v>
      </c>
      <c r="CV248" s="219">
        <v>19886</v>
      </c>
      <c r="CW248" s="219">
        <v>0</v>
      </c>
      <c r="CX248" s="219">
        <v>35765.199999999997</v>
      </c>
      <c r="CY248" s="219">
        <v>0</v>
      </c>
      <c r="CZ248" s="219">
        <v>0</v>
      </c>
      <c r="DA248" s="219">
        <v>0</v>
      </c>
      <c r="DB248" s="219">
        <v>0</v>
      </c>
      <c r="DC248" s="219">
        <v>0</v>
      </c>
      <c r="DD248" s="166">
        <v>-71765.2</v>
      </c>
      <c r="DF248" s="152" t="s">
        <v>24926</v>
      </c>
      <c r="DG248" s="219">
        <v>54162</v>
      </c>
      <c r="DH248" s="219">
        <v>94655.28</v>
      </c>
      <c r="DI248" s="219">
        <v>6018</v>
      </c>
      <c r="DJ248" s="219">
        <v>32128.79</v>
      </c>
      <c r="DK248" s="219">
        <v>5664</v>
      </c>
      <c r="DL248" s="219">
        <v>36716.82</v>
      </c>
      <c r="DM248" s="219">
        <v>68567.72</v>
      </c>
      <c r="DN248" s="219">
        <v>31287.18</v>
      </c>
      <c r="DO248" s="219">
        <v>77525.53</v>
      </c>
      <c r="DP248" s="219">
        <v>66904.350000000006</v>
      </c>
      <c r="DQ248" s="219">
        <v>57579.75</v>
      </c>
      <c r="DR248" s="219">
        <v>28562.92</v>
      </c>
      <c r="DS248" s="164">
        <f t="shared" si="3"/>
        <v>559772.34</v>
      </c>
    </row>
    <row r="249" spans="1:123" ht="20.399999999999999">
      <c r="A249" s="168" t="s">
        <v>24788</v>
      </c>
      <c r="B249" s="165">
        <v>0</v>
      </c>
      <c r="C249" s="165">
        <v>0</v>
      </c>
      <c r="D249" s="165">
        <v>0</v>
      </c>
      <c r="E249" s="165">
        <v>0</v>
      </c>
      <c r="F249" s="165">
        <v>64500</v>
      </c>
      <c r="BK249" s="152" t="s">
        <v>24913</v>
      </c>
      <c r="BL249" s="219">
        <v>1792</v>
      </c>
      <c r="BM249" s="219">
        <v>5199.2</v>
      </c>
      <c r="BN249" s="219">
        <v>3752</v>
      </c>
      <c r="BO249" s="219">
        <v>2576</v>
      </c>
      <c r="BP249" s="219">
        <v>3808</v>
      </c>
      <c r="BQ249" s="219">
        <v>8500.2000000000007</v>
      </c>
      <c r="BR249" s="219">
        <v>4648</v>
      </c>
      <c r="BS249" s="219">
        <v>3159.5</v>
      </c>
      <c r="BT249" s="219">
        <v>3808</v>
      </c>
      <c r="BU249" s="219">
        <v>2643.2</v>
      </c>
      <c r="BV249" s="219">
        <v>3696</v>
      </c>
      <c r="BW249" s="219">
        <v>280</v>
      </c>
      <c r="BX249" s="166">
        <v>-43862.1</v>
      </c>
      <c r="BZ249" s="154" t="s">
        <v>24885</v>
      </c>
      <c r="CA249" s="218">
        <v>3696340.25</v>
      </c>
      <c r="CB249" s="218">
        <v>4255506.07</v>
      </c>
      <c r="CC249" s="218">
        <v>4275052.29</v>
      </c>
      <c r="CD249" s="218">
        <v>4450977.45</v>
      </c>
      <c r="CE249" s="218">
        <v>4347988.45</v>
      </c>
      <c r="CF249" s="218">
        <v>4507137.55</v>
      </c>
      <c r="CG249" s="218">
        <v>4548050.71</v>
      </c>
      <c r="CH249" s="218">
        <v>5308791.67</v>
      </c>
      <c r="CI249" s="218">
        <v>4478594.96</v>
      </c>
      <c r="CJ249" s="218">
        <v>4594122.07</v>
      </c>
      <c r="CK249" s="218">
        <v>4479487.09</v>
      </c>
      <c r="CL249" s="218">
        <v>7040177.5300000003</v>
      </c>
      <c r="CM249" s="218">
        <v>0</v>
      </c>
      <c r="CN249" s="165">
        <v>-55982226.090000004</v>
      </c>
      <c r="CP249" s="152" t="s">
        <v>24905</v>
      </c>
      <c r="CQ249" s="219">
        <v>56</v>
      </c>
      <c r="CR249" s="219">
        <v>392</v>
      </c>
      <c r="CS249" s="219">
        <v>20700.3</v>
      </c>
      <c r="CT249" s="219">
        <v>201.6</v>
      </c>
      <c r="CU249" s="219">
        <v>2200.5</v>
      </c>
      <c r="CV249" s="219">
        <v>0</v>
      </c>
      <c r="CW249" s="219">
        <v>0</v>
      </c>
      <c r="CX249" s="219">
        <v>0</v>
      </c>
      <c r="CY249" s="219">
        <v>0</v>
      </c>
      <c r="CZ249" s="219">
        <v>1008</v>
      </c>
      <c r="DA249" s="219">
        <v>18374.060000000001</v>
      </c>
      <c r="DB249" s="219">
        <v>-448</v>
      </c>
      <c r="DC249" s="219">
        <v>0</v>
      </c>
      <c r="DD249" s="166">
        <v>-42484.46</v>
      </c>
      <c r="DF249" s="154" t="s">
        <v>24789</v>
      </c>
      <c r="DG249" s="218">
        <v>0</v>
      </c>
      <c r="DH249" s="218">
        <v>0</v>
      </c>
      <c r="DI249" s="218">
        <v>0</v>
      </c>
      <c r="DJ249" s="218">
        <v>0</v>
      </c>
      <c r="DK249" s="218">
        <v>0</v>
      </c>
      <c r="DL249" s="218">
        <v>0</v>
      </c>
      <c r="DM249" s="218">
        <v>0</v>
      </c>
      <c r="DN249" s="218">
        <v>10656.02</v>
      </c>
      <c r="DO249" s="218">
        <v>0</v>
      </c>
      <c r="DP249" s="218">
        <v>0</v>
      </c>
      <c r="DQ249" s="218">
        <v>0</v>
      </c>
      <c r="DR249" s="218">
        <v>0</v>
      </c>
      <c r="DS249" s="164">
        <f t="shared" si="3"/>
        <v>10656.02</v>
      </c>
    </row>
    <row r="250" spans="1:123" ht="20.399999999999999">
      <c r="A250" s="152" t="s">
        <v>24930</v>
      </c>
      <c r="B250" s="166">
        <v>0</v>
      </c>
      <c r="C250" s="166">
        <v>0</v>
      </c>
      <c r="D250" s="166">
        <v>0</v>
      </c>
      <c r="E250" s="166">
        <v>0</v>
      </c>
      <c r="F250" s="166">
        <v>64500</v>
      </c>
      <c r="BK250" s="152" t="s">
        <v>24915</v>
      </c>
      <c r="BL250" s="219">
        <v>616</v>
      </c>
      <c r="BM250" s="219">
        <v>1568</v>
      </c>
      <c r="BN250" s="219">
        <v>2856</v>
      </c>
      <c r="BO250" s="219">
        <v>1120</v>
      </c>
      <c r="BP250" s="219">
        <v>5146.3999999999996</v>
      </c>
      <c r="BQ250" s="219">
        <v>2408</v>
      </c>
      <c r="BR250" s="219">
        <v>3856.9</v>
      </c>
      <c r="BS250" s="219">
        <v>2352</v>
      </c>
      <c r="BT250" s="219">
        <v>3528</v>
      </c>
      <c r="BU250" s="219">
        <v>1960</v>
      </c>
      <c r="BV250" s="219">
        <v>1082972.55</v>
      </c>
      <c r="BW250" s="219">
        <v>56</v>
      </c>
      <c r="BX250" s="166">
        <v>-1108439.8500000001</v>
      </c>
      <c r="BZ250" s="152" t="s">
        <v>24889</v>
      </c>
      <c r="CA250" s="219">
        <v>0</v>
      </c>
      <c r="CB250" s="219">
        <v>19424.900000000001</v>
      </c>
      <c r="CC250" s="219">
        <v>19424.900000000001</v>
      </c>
      <c r="CD250" s="219">
        <v>19424.900000000001</v>
      </c>
      <c r="CE250" s="219">
        <v>19424.900000000001</v>
      </c>
      <c r="CF250" s="219">
        <v>20014.900000000001</v>
      </c>
      <c r="CG250" s="219">
        <v>21858.62</v>
      </c>
      <c r="CH250" s="219">
        <v>19424.900000000001</v>
      </c>
      <c r="CI250" s="219">
        <v>19424.900000000001</v>
      </c>
      <c r="CJ250" s="219">
        <v>33024.9</v>
      </c>
      <c r="CK250" s="219">
        <v>19424.900000000001</v>
      </c>
      <c r="CL250" s="219">
        <v>27194.86</v>
      </c>
      <c r="CM250" s="219">
        <v>0</v>
      </c>
      <c r="CN250" s="166">
        <v>-238067.58</v>
      </c>
      <c r="CP250" s="152" t="s">
        <v>24759</v>
      </c>
      <c r="CQ250" s="219">
        <v>178065.8</v>
      </c>
      <c r="CR250" s="219">
        <v>649813.76000000001</v>
      </c>
      <c r="CS250" s="219">
        <v>877977.72</v>
      </c>
      <c r="CT250" s="219">
        <v>795257.43</v>
      </c>
      <c r="CU250" s="219">
        <v>732194.7</v>
      </c>
      <c r="CV250" s="219">
        <v>690231.27</v>
      </c>
      <c r="CW250" s="219">
        <v>712864.66</v>
      </c>
      <c r="CX250" s="219">
        <v>888256.46</v>
      </c>
      <c r="CY250" s="219">
        <v>615847.97</v>
      </c>
      <c r="CZ250" s="219">
        <v>631521</v>
      </c>
      <c r="DA250" s="219">
        <v>586800.61</v>
      </c>
      <c r="DB250" s="219">
        <v>714850.66</v>
      </c>
      <c r="DC250" s="219">
        <v>0</v>
      </c>
      <c r="DD250" s="166">
        <v>-8073682.04</v>
      </c>
      <c r="DF250" s="152" t="s">
        <v>24792</v>
      </c>
      <c r="DG250" s="219">
        <v>0</v>
      </c>
      <c r="DH250" s="219">
        <v>0</v>
      </c>
      <c r="DI250" s="219">
        <v>0</v>
      </c>
      <c r="DJ250" s="219">
        <v>0</v>
      </c>
      <c r="DK250" s="219">
        <v>0</v>
      </c>
      <c r="DL250" s="219">
        <v>0</v>
      </c>
      <c r="DM250" s="219">
        <v>0</v>
      </c>
      <c r="DN250" s="219">
        <v>10656.02</v>
      </c>
      <c r="DO250" s="219">
        <v>0</v>
      </c>
      <c r="DP250" s="219">
        <v>0</v>
      </c>
      <c r="DQ250" s="219">
        <v>0</v>
      </c>
      <c r="DR250" s="219">
        <v>0</v>
      </c>
      <c r="DS250" s="164">
        <f t="shared" si="3"/>
        <v>10656.02</v>
      </c>
    </row>
    <row r="251" spans="1:123" ht="20.399999999999999">
      <c r="A251" s="168" t="s">
        <v>24885</v>
      </c>
      <c r="B251" s="165">
        <v>0</v>
      </c>
      <c r="C251" s="165">
        <v>0</v>
      </c>
      <c r="D251" s="165">
        <v>107160</v>
      </c>
      <c r="E251" s="165">
        <v>0</v>
      </c>
      <c r="F251" s="165">
        <v>0</v>
      </c>
      <c r="BK251" s="154" t="s">
        <v>24767</v>
      </c>
      <c r="BL251" s="218">
        <v>0</v>
      </c>
      <c r="BM251" s="218">
        <v>0</v>
      </c>
      <c r="BN251" s="218">
        <v>0</v>
      </c>
      <c r="BO251" s="218">
        <v>0</v>
      </c>
      <c r="BP251" s="218">
        <v>0</v>
      </c>
      <c r="BQ251" s="218">
        <v>0</v>
      </c>
      <c r="BR251" s="218">
        <v>0</v>
      </c>
      <c r="BS251" s="218">
        <v>0</v>
      </c>
      <c r="BT251" s="218">
        <v>0</v>
      </c>
      <c r="BU251" s="218">
        <v>0</v>
      </c>
      <c r="BV251" s="218">
        <v>0</v>
      </c>
      <c r="BW251" s="218">
        <v>7500</v>
      </c>
      <c r="BX251" s="165">
        <v>-7500</v>
      </c>
      <c r="BZ251" s="152" t="s">
        <v>24905</v>
      </c>
      <c r="CA251" s="219">
        <v>336</v>
      </c>
      <c r="CB251" s="219">
        <v>1232</v>
      </c>
      <c r="CC251" s="219">
        <v>280</v>
      </c>
      <c r="CD251" s="219">
        <v>504</v>
      </c>
      <c r="CE251" s="219">
        <v>504</v>
      </c>
      <c r="CF251" s="219">
        <v>280</v>
      </c>
      <c r="CG251" s="219">
        <v>1120</v>
      </c>
      <c r="CH251" s="219">
        <v>1176</v>
      </c>
      <c r="CI251" s="219">
        <v>392</v>
      </c>
      <c r="CJ251" s="219">
        <v>2542.4</v>
      </c>
      <c r="CK251" s="219">
        <v>2016</v>
      </c>
      <c r="CL251" s="219">
        <v>1176</v>
      </c>
      <c r="CM251" s="219">
        <v>0</v>
      </c>
      <c r="CN251" s="166">
        <v>-11558.4</v>
      </c>
      <c r="CP251" s="152" t="s">
        <v>24754</v>
      </c>
      <c r="CQ251" s="219">
        <v>0</v>
      </c>
      <c r="CR251" s="219">
        <v>0</v>
      </c>
      <c r="CS251" s="219">
        <v>0</v>
      </c>
      <c r="CT251" s="219">
        <v>0</v>
      </c>
      <c r="CU251" s="219">
        <v>0</v>
      </c>
      <c r="CV251" s="219">
        <v>0</v>
      </c>
      <c r="CW251" s="219">
        <v>44306.03</v>
      </c>
      <c r="CX251" s="219">
        <v>0</v>
      </c>
      <c r="CY251" s="219">
        <v>336</v>
      </c>
      <c r="CZ251" s="219">
        <v>-336</v>
      </c>
      <c r="DA251" s="219">
        <v>1453.5</v>
      </c>
      <c r="DB251" s="219">
        <v>2019.76</v>
      </c>
      <c r="DC251" s="219">
        <v>0</v>
      </c>
      <c r="DD251" s="166">
        <v>-47779.29</v>
      </c>
      <c r="DF251" s="153" t="s">
        <v>24927</v>
      </c>
      <c r="DG251" s="217">
        <v>198106.35</v>
      </c>
      <c r="DH251" s="217">
        <v>226998.22</v>
      </c>
      <c r="DI251" s="217">
        <v>194444.67</v>
      </c>
      <c r="DJ251" s="217">
        <v>281160.95</v>
      </c>
      <c r="DK251" s="217">
        <v>278358.82</v>
      </c>
      <c r="DL251" s="217">
        <v>433113.48</v>
      </c>
      <c r="DM251" s="217">
        <v>444295.08</v>
      </c>
      <c r="DN251" s="217">
        <v>353972.44</v>
      </c>
      <c r="DO251" s="217">
        <v>356093.36</v>
      </c>
      <c r="DP251" s="217">
        <v>401219.21</v>
      </c>
      <c r="DQ251" s="217">
        <v>470654.93</v>
      </c>
      <c r="DR251" s="217">
        <v>568553.56999999995</v>
      </c>
      <c r="DS251" s="164">
        <f t="shared" si="3"/>
        <v>4206971.08</v>
      </c>
    </row>
    <row r="252" spans="1:123" ht="30.6">
      <c r="A252" s="152" t="s">
        <v>24949</v>
      </c>
      <c r="B252" s="166">
        <v>0</v>
      </c>
      <c r="C252" s="166">
        <v>0</v>
      </c>
      <c r="D252" s="166">
        <v>107160</v>
      </c>
      <c r="E252" s="166">
        <v>0</v>
      </c>
      <c r="F252" s="166">
        <v>0</v>
      </c>
      <c r="BK252" s="152" t="s">
        <v>24781</v>
      </c>
      <c r="BL252" s="219">
        <v>0</v>
      </c>
      <c r="BM252" s="219">
        <v>0</v>
      </c>
      <c r="BN252" s="219">
        <v>0</v>
      </c>
      <c r="BO252" s="219">
        <v>0</v>
      </c>
      <c r="BP252" s="219">
        <v>0</v>
      </c>
      <c r="BQ252" s="219">
        <v>0</v>
      </c>
      <c r="BR252" s="219">
        <v>0</v>
      </c>
      <c r="BS252" s="219">
        <v>0</v>
      </c>
      <c r="BT252" s="219">
        <v>0</v>
      </c>
      <c r="BU252" s="219">
        <v>0</v>
      </c>
      <c r="BV252" s="219">
        <v>0</v>
      </c>
      <c r="BW252" s="219">
        <v>7500</v>
      </c>
      <c r="BX252" s="166">
        <v>-7500</v>
      </c>
      <c r="BZ252" s="152" t="s">
        <v>24759</v>
      </c>
      <c r="CA252" s="219">
        <v>73830.12</v>
      </c>
      <c r="CB252" s="219">
        <v>459933.61</v>
      </c>
      <c r="CC252" s="219">
        <v>647571.88</v>
      </c>
      <c r="CD252" s="219">
        <v>639673.24</v>
      </c>
      <c r="CE252" s="219">
        <v>615453.86</v>
      </c>
      <c r="CF252" s="219">
        <v>728008.78</v>
      </c>
      <c r="CG252" s="219">
        <v>737598.82</v>
      </c>
      <c r="CH252" s="219">
        <v>640281.74</v>
      </c>
      <c r="CI252" s="219">
        <v>636174.72</v>
      </c>
      <c r="CJ252" s="219">
        <v>685551.74</v>
      </c>
      <c r="CK252" s="219">
        <v>634226.61</v>
      </c>
      <c r="CL252" s="219">
        <v>827071.58</v>
      </c>
      <c r="CM252" s="219">
        <v>0</v>
      </c>
      <c r="CN252" s="166">
        <v>-7325376.7000000002</v>
      </c>
      <c r="CP252" s="152" t="s">
        <v>24731</v>
      </c>
      <c r="CQ252" s="219">
        <v>3848208.62</v>
      </c>
      <c r="CR252" s="219">
        <v>4097354.78</v>
      </c>
      <c r="CS252" s="219">
        <v>3819616.34</v>
      </c>
      <c r="CT252" s="219">
        <v>3588788.55</v>
      </c>
      <c r="CU252" s="219">
        <v>3655001.87</v>
      </c>
      <c r="CV252" s="219">
        <v>3615338.28</v>
      </c>
      <c r="CW252" s="219">
        <v>3614088.01</v>
      </c>
      <c r="CX252" s="219">
        <v>3656521.86</v>
      </c>
      <c r="CY252" s="219">
        <v>3547635.29</v>
      </c>
      <c r="CZ252" s="219">
        <v>3558844.64</v>
      </c>
      <c r="DA252" s="219">
        <v>3591760.56</v>
      </c>
      <c r="DB252" s="219">
        <v>4920328.54</v>
      </c>
      <c r="DC252" s="219">
        <v>0</v>
      </c>
      <c r="DD252" s="166">
        <v>-45513487.340000004</v>
      </c>
      <c r="DF252" s="154" t="s">
        <v>24976</v>
      </c>
      <c r="DG252" s="218">
        <v>0</v>
      </c>
      <c r="DH252" s="218">
        <v>0</v>
      </c>
      <c r="DI252" s="218">
        <v>0</v>
      </c>
      <c r="DJ252" s="218">
        <v>0</v>
      </c>
      <c r="DK252" s="218">
        <v>0</v>
      </c>
      <c r="DL252" s="218">
        <v>0</v>
      </c>
      <c r="DM252" s="218">
        <v>0</v>
      </c>
      <c r="DN252" s="218">
        <v>0</v>
      </c>
      <c r="DO252" s="218">
        <v>0</v>
      </c>
      <c r="DP252" s="218">
        <v>0</v>
      </c>
      <c r="DQ252" s="218">
        <v>150000</v>
      </c>
      <c r="DR252" s="218">
        <v>16325</v>
      </c>
      <c r="DS252" s="164">
        <f t="shared" si="3"/>
        <v>166325</v>
      </c>
    </row>
    <row r="253" spans="1:123" ht="20.399999999999999">
      <c r="A253" s="168" t="s">
        <v>24954</v>
      </c>
      <c r="B253" s="165">
        <v>0</v>
      </c>
      <c r="C253" s="165">
        <v>0</v>
      </c>
      <c r="D253" s="165">
        <v>9227048.5199999996</v>
      </c>
      <c r="E253" s="165">
        <v>2442454.02</v>
      </c>
      <c r="F253" s="165">
        <v>2171070.2400000002</v>
      </c>
      <c r="BK253" s="154" t="s">
        <v>24789</v>
      </c>
      <c r="BL253" s="218">
        <v>0</v>
      </c>
      <c r="BM253" s="218">
        <v>0</v>
      </c>
      <c r="BN253" s="218">
        <v>0</v>
      </c>
      <c r="BO253" s="218">
        <v>0</v>
      </c>
      <c r="BP253" s="218">
        <v>17297.88</v>
      </c>
      <c r="BQ253" s="218">
        <v>0</v>
      </c>
      <c r="BR253" s="218">
        <v>0</v>
      </c>
      <c r="BS253" s="218">
        <v>0</v>
      </c>
      <c r="BT253" s="218">
        <v>0</v>
      </c>
      <c r="BU253" s="218">
        <v>0</v>
      </c>
      <c r="BV253" s="218">
        <v>0</v>
      </c>
      <c r="BW253" s="218">
        <v>0</v>
      </c>
      <c r="BX253" s="165">
        <v>-17297.88</v>
      </c>
      <c r="BZ253" s="152" t="s">
        <v>24754</v>
      </c>
      <c r="CA253" s="219">
        <v>0</v>
      </c>
      <c r="CB253" s="219">
        <v>0</v>
      </c>
      <c r="CC253" s="219">
        <v>0</v>
      </c>
      <c r="CD253" s="219">
        <v>0</v>
      </c>
      <c r="CE253" s="219">
        <v>0</v>
      </c>
      <c r="CF253" s="219">
        <v>0</v>
      </c>
      <c r="CG253" s="219">
        <v>3589.14</v>
      </c>
      <c r="CH253" s="219">
        <v>0</v>
      </c>
      <c r="CI253" s="219">
        <v>840</v>
      </c>
      <c r="CJ253" s="219">
        <v>784</v>
      </c>
      <c r="CK253" s="219">
        <v>15472.06</v>
      </c>
      <c r="CL253" s="219">
        <v>10112</v>
      </c>
      <c r="CM253" s="219">
        <v>0</v>
      </c>
      <c r="CN253" s="166">
        <v>-30797.200000000001</v>
      </c>
      <c r="CP253" s="152" t="s">
        <v>24906</v>
      </c>
      <c r="CQ253" s="219">
        <v>1064</v>
      </c>
      <c r="CR253" s="219">
        <v>0</v>
      </c>
      <c r="CS253" s="219">
        <v>1232</v>
      </c>
      <c r="CT253" s="219">
        <v>-280</v>
      </c>
      <c r="CU253" s="219">
        <v>2240</v>
      </c>
      <c r="CV253" s="219">
        <v>112</v>
      </c>
      <c r="CW253" s="219">
        <v>3192</v>
      </c>
      <c r="CX253" s="219">
        <v>3696</v>
      </c>
      <c r="CY253" s="219">
        <v>1008</v>
      </c>
      <c r="CZ253" s="219">
        <v>4088</v>
      </c>
      <c r="DA253" s="219">
        <v>2184</v>
      </c>
      <c r="DB253" s="219">
        <v>728</v>
      </c>
      <c r="DC253" s="219">
        <v>0</v>
      </c>
      <c r="DD253" s="166">
        <v>-19264</v>
      </c>
      <c r="DF253" s="152" t="s">
        <v>24977</v>
      </c>
      <c r="DG253" s="219">
        <v>0</v>
      </c>
      <c r="DH253" s="219">
        <v>0</v>
      </c>
      <c r="DI253" s="219">
        <v>0</v>
      </c>
      <c r="DJ253" s="219">
        <v>0</v>
      </c>
      <c r="DK253" s="219">
        <v>0</v>
      </c>
      <c r="DL253" s="219">
        <v>0</v>
      </c>
      <c r="DM253" s="219">
        <v>0</v>
      </c>
      <c r="DN253" s="219">
        <v>0</v>
      </c>
      <c r="DO253" s="219">
        <v>0</v>
      </c>
      <c r="DP253" s="219">
        <v>0</v>
      </c>
      <c r="DQ253" s="219">
        <v>150000</v>
      </c>
      <c r="DR253" s="219">
        <v>16325</v>
      </c>
      <c r="DS253" s="164">
        <f t="shared" si="3"/>
        <v>166325</v>
      </c>
    </row>
    <row r="254" spans="1:123">
      <c r="A254" s="152" t="s">
        <v>24978</v>
      </c>
      <c r="B254" s="166">
        <v>0</v>
      </c>
      <c r="C254" s="166">
        <v>0</v>
      </c>
      <c r="D254" s="166">
        <v>9227048.5199999996</v>
      </c>
      <c r="E254" s="166">
        <v>2442454.02</v>
      </c>
      <c r="F254" s="166">
        <v>2171070.2400000002</v>
      </c>
      <c r="BK254" s="152" t="s">
        <v>24792</v>
      </c>
      <c r="BL254" s="219">
        <v>0</v>
      </c>
      <c r="BM254" s="219">
        <v>0</v>
      </c>
      <c r="BN254" s="219">
        <v>0</v>
      </c>
      <c r="BO254" s="219">
        <v>0</v>
      </c>
      <c r="BP254" s="219">
        <v>17297.88</v>
      </c>
      <c r="BQ254" s="219">
        <v>0</v>
      </c>
      <c r="BR254" s="219">
        <v>0</v>
      </c>
      <c r="BS254" s="219">
        <v>0</v>
      </c>
      <c r="BT254" s="219">
        <v>0</v>
      </c>
      <c r="BU254" s="219">
        <v>0</v>
      </c>
      <c r="BV254" s="219">
        <v>0</v>
      </c>
      <c r="BW254" s="219">
        <v>0</v>
      </c>
      <c r="BX254" s="166">
        <v>-17297.88</v>
      </c>
      <c r="BZ254" s="152" t="s">
        <v>24731</v>
      </c>
      <c r="CA254" s="219">
        <v>3615252.53</v>
      </c>
      <c r="CB254" s="219">
        <v>3764233.68</v>
      </c>
      <c r="CC254" s="219">
        <v>3590437.56</v>
      </c>
      <c r="CD254" s="219">
        <v>3743025.33</v>
      </c>
      <c r="CE254" s="219">
        <v>3676229.88</v>
      </c>
      <c r="CF254" s="219">
        <v>3721886.87</v>
      </c>
      <c r="CG254" s="219">
        <v>3702289.38</v>
      </c>
      <c r="CH254" s="219">
        <v>4596098.47</v>
      </c>
      <c r="CI254" s="219">
        <v>3769740.5</v>
      </c>
      <c r="CJ254" s="219">
        <v>3734317.93</v>
      </c>
      <c r="CK254" s="219">
        <v>3764491.06</v>
      </c>
      <c r="CL254" s="219">
        <v>5237803.8600000003</v>
      </c>
      <c r="CM254" s="219">
        <v>0</v>
      </c>
      <c r="CN254" s="166">
        <v>-46915807.049999997</v>
      </c>
      <c r="CP254" s="152" t="s">
        <v>24908</v>
      </c>
      <c r="CQ254" s="219">
        <v>0</v>
      </c>
      <c r="CR254" s="219">
        <v>46010.48</v>
      </c>
      <c r="CS254" s="219">
        <v>7771.5</v>
      </c>
      <c r="CT254" s="219">
        <v>46871.67</v>
      </c>
      <c r="CU254" s="219">
        <v>8306.14</v>
      </c>
      <c r="CV254" s="219">
        <v>969</v>
      </c>
      <c r="CW254" s="219">
        <v>0</v>
      </c>
      <c r="CX254" s="219">
        <v>0</v>
      </c>
      <c r="CY254" s="219">
        <v>5001.5</v>
      </c>
      <c r="CZ254" s="219">
        <v>1619.4</v>
      </c>
      <c r="DA254" s="219">
        <v>6560</v>
      </c>
      <c r="DB254" s="219">
        <v>42522.11</v>
      </c>
      <c r="DC254" s="219">
        <v>0</v>
      </c>
      <c r="DD254" s="166">
        <v>-165631.79999999999</v>
      </c>
      <c r="DF254" s="154" t="s">
        <v>24849</v>
      </c>
      <c r="DG254" s="218">
        <v>0</v>
      </c>
      <c r="DH254" s="218">
        <v>0</v>
      </c>
      <c r="DI254" s="218">
        <v>0</v>
      </c>
      <c r="DJ254" s="218">
        <v>27513.29</v>
      </c>
      <c r="DK254" s="218">
        <v>55680.06</v>
      </c>
      <c r="DL254" s="218">
        <v>166954.23000000001</v>
      </c>
      <c r="DM254" s="218">
        <v>205580.08</v>
      </c>
      <c r="DN254" s="218">
        <v>82952.289999999994</v>
      </c>
      <c r="DO254" s="218">
        <v>163949.75</v>
      </c>
      <c r="DP254" s="218">
        <v>135251.53</v>
      </c>
      <c r="DQ254" s="218">
        <v>95890.33</v>
      </c>
      <c r="DR254" s="218">
        <v>159030.51999999999</v>
      </c>
      <c r="DS254" s="164">
        <f t="shared" si="3"/>
        <v>1092802.08</v>
      </c>
    </row>
    <row r="255" spans="1:123" ht="20.399999999999999">
      <c r="A255" s="168" t="s">
        <v>24876</v>
      </c>
      <c r="B255" s="165">
        <v>0</v>
      </c>
      <c r="C255" s="165">
        <v>0</v>
      </c>
      <c r="D255" s="165">
        <v>0</v>
      </c>
      <c r="E255" s="165">
        <v>0</v>
      </c>
      <c r="F255" s="165">
        <v>144000</v>
      </c>
      <c r="BK255" s="154" t="s">
        <v>24918</v>
      </c>
      <c r="BL255" s="218">
        <v>770</v>
      </c>
      <c r="BM255" s="218">
        <v>770</v>
      </c>
      <c r="BN255" s="218">
        <v>770</v>
      </c>
      <c r="BO255" s="218">
        <v>770</v>
      </c>
      <c r="BP255" s="218">
        <v>770</v>
      </c>
      <c r="BQ255" s="218">
        <v>770</v>
      </c>
      <c r="BR255" s="218">
        <v>770</v>
      </c>
      <c r="BS255" s="218">
        <v>770</v>
      </c>
      <c r="BT255" s="218">
        <v>770</v>
      </c>
      <c r="BU255" s="218">
        <v>770</v>
      </c>
      <c r="BV255" s="218">
        <v>770</v>
      </c>
      <c r="BW255" s="218">
        <v>770</v>
      </c>
      <c r="BX255" s="165">
        <v>-9240</v>
      </c>
      <c r="BZ255" s="152" t="s">
        <v>24906</v>
      </c>
      <c r="CA255" s="219">
        <v>1400</v>
      </c>
      <c r="CB255" s="219">
        <v>1904</v>
      </c>
      <c r="CC255" s="219">
        <v>1400</v>
      </c>
      <c r="CD255" s="219">
        <v>0</v>
      </c>
      <c r="CE255" s="219">
        <v>3192</v>
      </c>
      <c r="CF255" s="219">
        <v>1848</v>
      </c>
      <c r="CG255" s="219">
        <v>1500.8</v>
      </c>
      <c r="CH255" s="219">
        <v>0</v>
      </c>
      <c r="CI255" s="219">
        <v>1232</v>
      </c>
      <c r="CJ255" s="219">
        <v>1232</v>
      </c>
      <c r="CK255" s="219">
        <v>1904</v>
      </c>
      <c r="CL255" s="219">
        <v>560</v>
      </c>
      <c r="CM255" s="219">
        <v>0</v>
      </c>
      <c r="CN255" s="166">
        <v>-16172.8</v>
      </c>
      <c r="CP255" s="152" t="s">
        <v>24910</v>
      </c>
      <c r="CQ255" s="219">
        <v>1803.2</v>
      </c>
      <c r="CR255" s="219">
        <v>2140.6</v>
      </c>
      <c r="CS255" s="219">
        <v>2039.6</v>
      </c>
      <c r="CT255" s="219">
        <v>0</v>
      </c>
      <c r="CU255" s="219">
        <v>0</v>
      </c>
      <c r="CV255" s="219">
        <v>0</v>
      </c>
      <c r="CW255" s="219">
        <v>168</v>
      </c>
      <c r="CX255" s="219">
        <v>7993.7</v>
      </c>
      <c r="CY255" s="219">
        <v>8300.3799999999992</v>
      </c>
      <c r="CZ255" s="219">
        <v>14844.4</v>
      </c>
      <c r="DA255" s="219">
        <v>29436.43</v>
      </c>
      <c r="DB255" s="219">
        <v>75676.47</v>
      </c>
      <c r="DC255" s="219">
        <v>0</v>
      </c>
      <c r="DD255" s="166">
        <v>-142402.78</v>
      </c>
      <c r="DF255" s="152" t="s">
        <v>24979</v>
      </c>
      <c r="DG255" s="219">
        <v>0</v>
      </c>
      <c r="DH255" s="219">
        <v>0</v>
      </c>
      <c r="DI255" s="219">
        <v>0</v>
      </c>
      <c r="DJ255" s="219">
        <v>0</v>
      </c>
      <c r="DK255" s="219">
        <v>0</v>
      </c>
      <c r="DL255" s="219">
        <v>0</v>
      </c>
      <c r="DM255" s="219">
        <v>0</v>
      </c>
      <c r="DN255" s="219">
        <v>0</v>
      </c>
      <c r="DO255" s="219">
        <v>0</v>
      </c>
      <c r="DP255" s="219">
        <v>0</v>
      </c>
      <c r="DQ255" s="219">
        <v>15000</v>
      </c>
      <c r="DR255" s="219">
        <v>25000</v>
      </c>
      <c r="DS255" s="164">
        <f t="shared" si="3"/>
        <v>40000</v>
      </c>
    </row>
    <row r="256" spans="1:123" ht="20.399999999999999">
      <c r="A256" s="152" t="s">
        <v>24980</v>
      </c>
      <c r="B256" s="166">
        <v>0</v>
      </c>
      <c r="C256" s="166">
        <v>0</v>
      </c>
      <c r="D256" s="166">
        <v>0</v>
      </c>
      <c r="E256" s="166">
        <v>0</v>
      </c>
      <c r="F256" s="166">
        <v>144000</v>
      </c>
      <c r="BK256" s="152" t="s">
        <v>24921</v>
      </c>
      <c r="BL256" s="219">
        <v>770</v>
      </c>
      <c r="BM256" s="219">
        <v>770</v>
      </c>
      <c r="BN256" s="219">
        <v>770</v>
      </c>
      <c r="BO256" s="219">
        <v>770</v>
      </c>
      <c r="BP256" s="219">
        <v>770</v>
      </c>
      <c r="BQ256" s="219">
        <v>770</v>
      </c>
      <c r="BR256" s="219">
        <v>770</v>
      </c>
      <c r="BS256" s="219">
        <v>770</v>
      </c>
      <c r="BT256" s="219">
        <v>770</v>
      </c>
      <c r="BU256" s="219">
        <v>770</v>
      </c>
      <c r="BV256" s="219">
        <v>770</v>
      </c>
      <c r="BW256" s="219">
        <v>770</v>
      </c>
      <c r="BX256" s="166">
        <v>-9240</v>
      </c>
      <c r="BZ256" s="152" t="s">
        <v>24908</v>
      </c>
      <c r="CA256" s="219">
        <v>0</v>
      </c>
      <c r="CB256" s="219">
        <v>477</v>
      </c>
      <c r="CC256" s="219">
        <v>5154.5</v>
      </c>
      <c r="CD256" s="219">
        <v>0</v>
      </c>
      <c r="CE256" s="219">
        <v>14708.79</v>
      </c>
      <c r="CF256" s="219">
        <v>15684.21</v>
      </c>
      <c r="CG256" s="219">
        <v>35069.800000000003</v>
      </c>
      <c r="CH256" s="219">
        <v>18158.79</v>
      </c>
      <c r="CI256" s="219">
        <v>14446.03</v>
      </c>
      <c r="CJ256" s="219">
        <v>77735.990000000005</v>
      </c>
      <c r="CK256" s="219">
        <v>28163.5</v>
      </c>
      <c r="CL256" s="219">
        <v>170202.91</v>
      </c>
      <c r="CM256" s="219">
        <v>0</v>
      </c>
      <c r="CN256" s="166">
        <v>-379801.52</v>
      </c>
      <c r="CP256" s="152" t="s">
        <v>24911</v>
      </c>
      <c r="CQ256" s="219">
        <v>2576</v>
      </c>
      <c r="CR256" s="219">
        <v>3673.7</v>
      </c>
      <c r="CS256" s="219">
        <v>7879.88</v>
      </c>
      <c r="CT256" s="219">
        <v>6346.6</v>
      </c>
      <c r="CU256" s="219">
        <v>1344</v>
      </c>
      <c r="CV256" s="219">
        <v>2374.56</v>
      </c>
      <c r="CW256" s="219">
        <v>3702.44</v>
      </c>
      <c r="CX256" s="219">
        <v>3942.56</v>
      </c>
      <c r="CY256" s="219">
        <v>10797.02</v>
      </c>
      <c r="CZ256" s="219">
        <v>10254.14</v>
      </c>
      <c r="DA256" s="219">
        <v>4967.88</v>
      </c>
      <c r="DB256" s="219">
        <v>6570.44</v>
      </c>
      <c r="DC256" s="219">
        <v>0</v>
      </c>
      <c r="DD256" s="166">
        <v>-64429.22</v>
      </c>
      <c r="DF256" s="152" t="s">
        <v>24981</v>
      </c>
      <c r="DG256" s="219">
        <v>0</v>
      </c>
      <c r="DH256" s="219">
        <v>0</v>
      </c>
      <c r="DI256" s="219">
        <v>0</v>
      </c>
      <c r="DJ256" s="219">
        <v>7513.29</v>
      </c>
      <c r="DK256" s="219">
        <v>11007.11</v>
      </c>
      <c r="DL256" s="219">
        <v>0</v>
      </c>
      <c r="DM256" s="219">
        <v>36604.730000000003</v>
      </c>
      <c r="DN256" s="219">
        <v>30000</v>
      </c>
      <c r="DO256" s="219">
        <v>0</v>
      </c>
      <c r="DP256" s="219">
        <v>75275.97</v>
      </c>
      <c r="DQ256" s="219">
        <v>0</v>
      </c>
      <c r="DR256" s="219">
        <v>0</v>
      </c>
      <c r="DS256" s="164">
        <f t="shared" si="3"/>
        <v>160401.1</v>
      </c>
    </row>
    <row r="257" spans="1:123" ht="20.399999999999999">
      <c r="A257" s="153" t="s">
        <v>24982</v>
      </c>
      <c r="B257" s="164">
        <v>16000870.1</v>
      </c>
      <c r="C257" s="164">
        <v>23420291.140000001</v>
      </c>
      <c r="D257" s="164">
        <v>46873813.100000001</v>
      </c>
      <c r="E257" s="164">
        <v>61067705.759999998</v>
      </c>
      <c r="F257" s="164">
        <v>24654235.969999999</v>
      </c>
      <c r="BK257" s="153" t="s">
        <v>24923</v>
      </c>
      <c r="BL257" s="217">
        <v>3700523.05</v>
      </c>
      <c r="BM257" s="217">
        <v>4069919.78</v>
      </c>
      <c r="BN257" s="217">
        <v>4418963.6399999997</v>
      </c>
      <c r="BO257" s="217">
        <v>5165555.33</v>
      </c>
      <c r="BP257" s="217">
        <v>5722621.3799999999</v>
      </c>
      <c r="BQ257" s="217">
        <v>4653146.01</v>
      </c>
      <c r="BR257" s="217">
        <v>4720542.67</v>
      </c>
      <c r="BS257" s="217">
        <v>6736230.7800000003</v>
      </c>
      <c r="BT257" s="217">
        <v>4745068.63</v>
      </c>
      <c r="BU257" s="217">
        <v>5288873.62</v>
      </c>
      <c r="BV257" s="217">
        <v>6007745.6799999997</v>
      </c>
      <c r="BW257" s="217">
        <v>6894896.1100000003</v>
      </c>
      <c r="BX257" s="164">
        <v>-62124086.68</v>
      </c>
      <c r="BZ257" s="152" t="s">
        <v>24910</v>
      </c>
      <c r="CA257" s="219">
        <v>1008</v>
      </c>
      <c r="CB257" s="219">
        <v>280</v>
      </c>
      <c r="CC257" s="219">
        <v>560</v>
      </c>
      <c r="CD257" s="219">
        <v>36945.379999999997</v>
      </c>
      <c r="CE257" s="219">
        <v>3081.83</v>
      </c>
      <c r="CF257" s="219">
        <v>-448</v>
      </c>
      <c r="CG257" s="219">
        <v>31640</v>
      </c>
      <c r="CH257" s="219">
        <v>2016</v>
      </c>
      <c r="CI257" s="219">
        <v>1992.92</v>
      </c>
      <c r="CJ257" s="219">
        <v>2650.2</v>
      </c>
      <c r="CK257" s="219">
        <v>4592</v>
      </c>
      <c r="CL257" s="219">
        <v>1803.2</v>
      </c>
      <c r="CM257" s="219">
        <v>0</v>
      </c>
      <c r="CN257" s="166">
        <v>-86121.53</v>
      </c>
      <c r="CP257" s="152" t="s">
        <v>24913</v>
      </c>
      <c r="CQ257" s="219">
        <v>2912</v>
      </c>
      <c r="CR257" s="219">
        <v>728</v>
      </c>
      <c r="CS257" s="219">
        <v>5107.2</v>
      </c>
      <c r="CT257" s="219">
        <v>4200</v>
      </c>
      <c r="CU257" s="219">
        <v>2532</v>
      </c>
      <c r="CV257" s="219">
        <v>2238</v>
      </c>
      <c r="CW257" s="219">
        <v>2688</v>
      </c>
      <c r="CX257" s="219">
        <v>1400</v>
      </c>
      <c r="CY257" s="219">
        <v>11498.72</v>
      </c>
      <c r="CZ257" s="219">
        <v>2744</v>
      </c>
      <c r="DA257" s="219">
        <v>44507.55</v>
      </c>
      <c r="DB257" s="219">
        <v>5695.47</v>
      </c>
      <c r="DC257" s="219">
        <v>0</v>
      </c>
      <c r="DD257" s="166">
        <v>-86250.94</v>
      </c>
      <c r="DF257" s="152" t="s">
        <v>24983</v>
      </c>
      <c r="DG257" s="219">
        <v>0</v>
      </c>
      <c r="DH257" s="219">
        <v>0</v>
      </c>
      <c r="DI257" s="219">
        <v>0</v>
      </c>
      <c r="DJ257" s="219">
        <v>20000</v>
      </c>
      <c r="DK257" s="219">
        <v>0</v>
      </c>
      <c r="DL257" s="219">
        <v>0</v>
      </c>
      <c r="DM257" s="219">
        <v>37500</v>
      </c>
      <c r="DN257" s="219">
        <v>19980</v>
      </c>
      <c r="DO257" s="219">
        <v>0</v>
      </c>
      <c r="DP257" s="219">
        <v>10000</v>
      </c>
      <c r="DQ257" s="219">
        <v>0</v>
      </c>
      <c r="DR257" s="219">
        <v>41920</v>
      </c>
      <c r="DS257" s="164">
        <f t="shared" si="3"/>
        <v>129400</v>
      </c>
    </row>
    <row r="258" spans="1:123" ht="20.399999999999999">
      <c r="A258" s="168" t="s">
        <v>24984</v>
      </c>
      <c r="B258" s="165">
        <v>0</v>
      </c>
      <c r="C258" s="165">
        <v>389487.18</v>
      </c>
      <c r="D258" s="165">
        <v>535733.21</v>
      </c>
      <c r="E258" s="165">
        <v>638140.79</v>
      </c>
      <c r="F258" s="165">
        <v>239569.98</v>
      </c>
      <c r="BK258" s="154" t="s">
        <v>24773</v>
      </c>
      <c r="BL258" s="218">
        <v>333561.78999999998</v>
      </c>
      <c r="BM258" s="218">
        <v>297173.27</v>
      </c>
      <c r="BN258" s="218">
        <v>317203.52</v>
      </c>
      <c r="BO258" s="218">
        <v>321968.96000000002</v>
      </c>
      <c r="BP258" s="218">
        <v>393117.57</v>
      </c>
      <c r="BQ258" s="218">
        <v>338041.29</v>
      </c>
      <c r="BR258" s="218">
        <v>354197.55</v>
      </c>
      <c r="BS258" s="218">
        <v>352355.1</v>
      </c>
      <c r="BT258" s="218">
        <v>342342.45</v>
      </c>
      <c r="BU258" s="218">
        <v>328274.15999999997</v>
      </c>
      <c r="BV258" s="218">
        <v>336358.42</v>
      </c>
      <c r="BW258" s="218">
        <v>383795.44</v>
      </c>
      <c r="BX258" s="165">
        <v>-4098389.52</v>
      </c>
      <c r="BZ258" s="152" t="s">
        <v>24911</v>
      </c>
      <c r="CA258" s="219">
        <v>2273.6</v>
      </c>
      <c r="CB258" s="219">
        <v>4548.88</v>
      </c>
      <c r="CC258" s="219">
        <v>4480.1499999999996</v>
      </c>
      <c r="CD258" s="219">
        <v>1568</v>
      </c>
      <c r="CE258" s="219">
        <v>8030.59</v>
      </c>
      <c r="CF258" s="219">
        <v>10627.79</v>
      </c>
      <c r="CG258" s="219">
        <v>8792.15</v>
      </c>
      <c r="CH258" s="219">
        <v>5368.97</v>
      </c>
      <c r="CI258" s="219">
        <v>30285.919999999998</v>
      </c>
      <c r="CJ258" s="219">
        <v>35762.97</v>
      </c>
      <c r="CK258" s="219">
        <v>3519.3</v>
      </c>
      <c r="CL258" s="219">
        <v>6560.57</v>
      </c>
      <c r="CM258" s="219">
        <v>0</v>
      </c>
      <c r="CN258" s="166">
        <v>-121818.89</v>
      </c>
      <c r="CP258" s="152" t="s">
        <v>24915</v>
      </c>
      <c r="CQ258" s="219">
        <v>1512</v>
      </c>
      <c r="CR258" s="219">
        <v>1904</v>
      </c>
      <c r="CS258" s="219">
        <v>4144</v>
      </c>
      <c r="CT258" s="219">
        <v>-116</v>
      </c>
      <c r="CU258" s="219">
        <v>0</v>
      </c>
      <c r="CV258" s="219">
        <v>0</v>
      </c>
      <c r="CW258" s="219">
        <v>0</v>
      </c>
      <c r="CX258" s="219">
        <v>0</v>
      </c>
      <c r="CY258" s="219">
        <v>3024</v>
      </c>
      <c r="CZ258" s="219">
        <v>3584</v>
      </c>
      <c r="DA258" s="219">
        <v>3810.6</v>
      </c>
      <c r="DB258" s="219">
        <v>221.68</v>
      </c>
      <c r="DC258" s="219">
        <v>0</v>
      </c>
      <c r="DD258" s="166">
        <v>-18084.28</v>
      </c>
      <c r="DF258" s="152" t="s">
        <v>24985</v>
      </c>
      <c r="DG258" s="219">
        <v>0</v>
      </c>
      <c r="DH258" s="219">
        <v>0</v>
      </c>
      <c r="DI258" s="219">
        <v>0</v>
      </c>
      <c r="DJ258" s="219">
        <v>0</v>
      </c>
      <c r="DK258" s="219">
        <v>0</v>
      </c>
      <c r="DL258" s="219">
        <v>100000</v>
      </c>
      <c r="DM258" s="219">
        <v>5052.3500000000004</v>
      </c>
      <c r="DN258" s="219">
        <v>40516.51</v>
      </c>
      <c r="DO258" s="219">
        <v>19227.97</v>
      </c>
      <c r="DP258" s="219">
        <v>9892.73</v>
      </c>
      <c r="DQ258" s="219">
        <v>20650.330000000002</v>
      </c>
      <c r="DR258" s="219">
        <v>85826.18</v>
      </c>
      <c r="DS258" s="164">
        <f t="shared" si="3"/>
        <v>281166.07</v>
      </c>
    </row>
    <row r="259" spans="1:123" ht="20.399999999999999">
      <c r="A259" s="152" t="s">
        <v>24986</v>
      </c>
      <c r="B259" s="166">
        <v>0</v>
      </c>
      <c r="C259" s="166">
        <v>389487.18</v>
      </c>
      <c r="D259" s="166">
        <v>535733.21</v>
      </c>
      <c r="E259" s="166">
        <v>638140.79</v>
      </c>
      <c r="F259" s="166">
        <v>239569.98</v>
      </c>
      <c r="BK259" s="152" t="s">
        <v>24774</v>
      </c>
      <c r="BL259" s="219">
        <v>333561.78999999998</v>
      </c>
      <c r="BM259" s="219">
        <v>297173.27</v>
      </c>
      <c r="BN259" s="219">
        <v>317203.52</v>
      </c>
      <c r="BO259" s="219">
        <v>321968.96000000002</v>
      </c>
      <c r="BP259" s="219">
        <v>393117.57</v>
      </c>
      <c r="BQ259" s="219">
        <v>338041.29</v>
      </c>
      <c r="BR259" s="219">
        <v>354197.55</v>
      </c>
      <c r="BS259" s="219">
        <v>352355.1</v>
      </c>
      <c r="BT259" s="219">
        <v>342342.45</v>
      </c>
      <c r="BU259" s="219">
        <v>328274.15999999997</v>
      </c>
      <c r="BV259" s="219">
        <v>336358.42</v>
      </c>
      <c r="BW259" s="219">
        <v>383795.44</v>
      </c>
      <c r="BX259" s="166">
        <v>-4098389.52</v>
      </c>
      <c r="BZ259" s="152" t="s">
        <v>24913</v>
      </c>
      <c r="CA259" s="219">
        <v>1232</v>
      </c>
      <c r="CB259" s="219">
        <v>2296</v>
      </c>
      <c r="CC259" s="219">
        <v>4032</v>
      </c>
      <c r="CD259" s="219">
        <v>8772.6</v>
      </c>
      <c r="CE259" s="219">
        <v>5346.6</v>
      </c>
      <c r="CF259" s="219">
        <v>7163</v>
      </c>
      <c r="CG259" s="219">
        <v>1792</v>
      </c>
      <c r="CH259" s="219">
        <v>22010.799999999999</v>
      </c>
      <c r="CI259" s="219">
        <v>2889.6</v>
      </c>
      <c r="CJ259" s="219">
        <v>17666.900000000001</v>
      </c>
      <c r="CK259" s="219">
        <v>3886.4</v>
      </c>
      <c r="CL259" s="219">
        <v>10441</v>
      </c>
      <c r="CM259" s="219">
        <v>0</v>
      </c>
      <c r="CN259" s="166">
        <v>-87528.9</v>
      </c>
      <c r="CP259" s="154" t="s">
        <v>24789</v>
      </c>
      <c r="CQ259" s="218">
        <v>7813.75</v>
      </c>
      <c r="CR259" s="218">
        <v>0</v>
      </c>
      <c r="CS259" s="218">
        <v>0</v>
      </c>
      <c r="CT259" s="218">
        <v>0</v>
      </c>
      <c r="CU259" s="218">
        <v>0</v>
      </c>
      <c r="CV259" s="218">
        <v>0</v>
      </c>
      <c r="CW259" s="218">
        <v>0</v>
      </c>
      <c r="CX259" s="218">
        <v>0</v>
      </c>
      <c r="CY259" s="218">
        <v>0</v>
      </c>
      <c r="CZ259" s="218">
        <v>0</v>
      </c>
      <c r="DA259" s="218">
        <v>0</v>
      </c>
      <c r="DB259" s="218">
        <v>0</v>
      </c>
      <c r="DC259" s="218">
        <v>0</v>
      </c>
      <c r="DD259" s="165">
        <v>-7813.75</v>
      </c>
      <c r="DF259" s="152" t="s">
        <v>24987</v>
      </c>
      <c r="DG259" s="219">
        <v>0</v>
      </c>
      <c r="DH259" s="219">
        <v>0</v>
      </c>
      <c r="DI259" s="219">
        <v>0</v>
      </c>
      <c r="DJ259" s="219">
        <v>0</v>
      </c>
      <c r="DK259" s="219">
        <v>44672.95</v>
      </c>
      <c r="DL259" s="219">
        <v>66954.23</v>
      </c>
      <c r="DM259" s="219">
        <v>126423</v>
      </c>
      <c r="DN259" s="219">
        <v>-7544.22</v>
      </c>
      <c r="DO259" s="219">
        <v>144721.78</v>
      </c>
      <c r="DP259" s="219">
        <v>40082.83</v>
      </c>
      <c r="DQ259" s="219">
        <v>60240</v>
      </c>
      <c r="DR259" s="219">
        <v>6284.34</v>
      </c>
      <c r="DS259" s="164">
        <f t="shared" si="3"/>
        <v>481834.91000000003</v>
      </c>
    </row>
    <row r="260" spans="1:123">
      <c r="A260" s="154" t="s">
        <v>24767</v>
      </c>
      <c r="B260" s="165">
        <v>358136.06</v>
      </c>
      <c r="C260" s="165">
        <v>407319.27</v>
      </c>
      <c r="D260" s="165">
        <v>362525.1</v>
      </c>
      <c r="E260" s="165">
        <v>421904.66</v>
      </c>
      <c r="F260" s="165">
        <v>341148.53</v>
      </c>
      <c r="BK260" s="154" t="s">
        <v>24743</v>
      </c>
      <c r="BL260" s="218">
        <v>0</v>
      </c>
      <c r="BM260" s="218">
        <v>0</v>
      </c>
      <c r="BN260" s="218">
        <v>0</v>
      </c>
      <c r="BO260" s="218">
        <v>0</v>
      </c>
      <c r="BP260" s="218">
        <v>0</v>
      </c>
      <c r="BQ260" s="218">
        <v>0</v>
      </c>
      <c r="BR260" s="218">
        <v>0</v>
      </c>
      <c r="BS260" s="218">
        <v>0</v>
      </c>
      <c r="BT260" s="218">
        <v>0</v>
      </c>
      <c r="BU260" s="218">
        <v>0</v>
      </c>
      <c r="BV260" s="218">
        <v>63868.4</v>
      </c>
      <c r="BW260" s="218">
        <v>0</v>
      </c>
      <c r="BX260" s="165">
        <v>-63868.4</v>
      </c>
      <c r="BZ260" s="152" t="s">
        <v>24915</v>
      </c>
      <c r="CA260" s="219">
        <v>1008</v>
      </c>
      <c r="CB260" s="219">
        <v>1176</v>
      </c>
      <c r="CC260" s="219">
        <v>1711.3</v>
      </c>
      <c r="CD260" s="219">
        <v>1064</v>
      </c>
      <c r="CE260" s="219">
        <v>2016</v>
      </c>
      <c r="CF260" s="219">
        <v>2072</v>
      </c>
      <c r="CG260" s="219">
        <v>2800</v>
      </c>
      <c r="CH260" s="219">
        <v>4256</v>
      </c>
      <c r="CI260" s="219">
        <v>1176.3699999999999</v>
      </c>
      <c r="CJ260" s="219">
        <v>2853.04</v>
      </c>
      <c r="CK260" s="219">
        <v>1791.26</v>
      </c>
      <c r="CL260" s="219">
        <v>747251.55</v>
      </c>
      <c r="CM260" s="219">
        <v>0</v>
      </c>
      <c r="CN260" s="166">
        <v>-769175.52</v>
      </c>
      <c r="CP260" s="152" t="s">
        <v>24792</v>
      </c>
      <c r="CQ260" s="219">
        <v>7813.75</v>
      </c>
      <c r="CR260" s="219">
        <v>0</v>
      </c>
      <c r="CS260" s="219">
        <v>0</v>
      </c>
      <c r="CT260" s="219">
        <v>0</v>
      </c>
      <c r="CU260" s="219">
        <v>0</v>
      </c>
      <c r="CV260" s="219">
        <v>0</v>
      </c>
      <c r="CW260" s="219">
        <v>0</v>
      </c>
      <c r="CX260" s="219">
        <v>0</v>
      </c>
      <c r="CY260" s="219">
        <v>0</v>
      </c>
      <c r="CZ260" s="219">
        <v>0</v>
      </c>
      <c r="DA260" s="219">
        <v>0</v>
      </c>
      <c r="DB260" s="219">
        <v>0</v>
      </c>
      <c r="DC260" s="219">
        <v>0</v>
      </c>
      <c r="DD260" s="166">
        <v>-7813.75</v>
      </c>
      <c r="DF260" s="154" t="s">
        <v>24767</v>
      </c>
      <c r="DG260" s="218">
        <v>198106.35</v>
      </c>
      <c r="DH260" s="218">
        <v>226998.22</v>
      </c>
      <c r="DI260" s="218">
        <v>194444.67</v>
      </c>
      <c r="DJ260" s="218">
        <v>253647.66</v>
      </c>
      <c r="DK260" s="218">
        <v>222678.76</v>
      </c>
      <c r="DL260" s="218">
        <v>266159.25</v>
      </c>
      <c r="DM260" s="218">
        <v>238715</v>
      </c>
      <c r="DN260" s="218">
        <v>271020.15000000002</v>
      </c>
      <c r="DO260" s="218">
        <v>192143.61</v>
      </c>
      <c r="DP260" s="218">
        <v>265967.68</v>
      </c>
      <c r="DQ260" s="218">
        <v>224764.6</v>
      </c>
      <c r="DR260" s="218">
        <v>393198.05</v>
      </c>
      <c r="DS260" s="164">
        <f t="shared" si="3"/>
        <v>2947844</v>
      </c>
    </row>
    <row r="261" spans="1:123" ht="20.399999999999999">
      <c r="A261" s="152" t="s">
        <v>24759</v>
      </c>
      <c r="B261" s="166">
        <v>33961</v>
      </c>
      <c r="C261" s="166">
        <v>58990.98</v>
      </c>
      <c r="D261" s="166">
        <v>103995.82</v>
      </c>
      <c r="E261" s="166">
        <v>82233.45</v>
      </c>
      <c r="F261" s="166">
        <v>60162.89</v>
      </c>
      <c r="BK261" s="152" t="s">
        <v>24745</v>
      </c>
      <c r="BL261" s="219">
        <v>0</v>
      </c>
      <c r="BM261" s="219">
        <v>0</v>
      </c>
      <c r="BN261" s="219">
        <v>0</v>
      </c>
      <c r="BO261" s="219">
        <v>0</v>
      </c>
      <c r="BP261" s="219">
        <v>0</v>
      </c>
      <c r="BQ261" s="219">
        <v>0</v>
      </c>
      <c r="BR261" s="219">
        <v>0</v>
      </c>
      <c r="BS261" s="219">
        <v>0</v>
      </c>
      <c r="BT261" s="219">
        <v>0</v>
      </c>
      <c r="BU261" s="219">
        <v>0</v>
      </c>
      <c r="BV261" s="219">
        <v>63868.4</v>
      </c>
      <c r="BW261" s="219">
        <v>0</v>
      </c>
      <c r="BX261" s="166">
        <v>-63868.4</v>
      </c>
      <c r="BZ261" s="154" t="s">
        <v>24789</v>
      </c>
      <c r="CA261" s="218">
        <v>0</v>
      </c>
      <c r="CB261" s="218">
        <v>0</v>
      </c>
      <c r="CC261" s="218">
        <v>0</v>
      </c>
      <c r="CD261" s="218">
        <v>0</v>
      </c>
      <c r="CE261" s="218">
        <v>0</v>
      </c>
      <c r="CF261" s="218">
        <v>3363.34</v>
      </c>
      <c r="CG261" s="218">
        <v>14813.08</v>
      </c>
      <c r="CH261" s="218">
        <v>0</v>
      </c>
      <c r="CI261" s="218">
        <v>0</v>
      </c>
      <c r="CJ261" s="218">
        <v>16203.12</v>
      </c>
      <c r="CK261" s="218">
        <v>0</v>
      </c>
      <c r="CL261" s="218">
        <v>0</v>
      </c>
      <c r="CM261" s="218">
        <v>0</v>
      </c>
      <c r="CN261" s="165">
        <v>-34379.54</v>
      </c>
      <c r="CP261" s="153" t="s">
        <v>24923</v>
      </c>
      <c r="CQ261" s="217">
        <v>6206545.8300000001</v>
      </c>
      <c r="CR261" s="217">
        <v>6751322.8200000003</v>
      </c>
      <c r="CS261" s="217">
        <v>7435006.9000000004</v>
      </c>
      <c r="CT261" s="217">
        <v>6524353.4500000002</v>
      </c>
      <c r="CU261" s="217">
        <v>6799465.7699999996</v>
      </c>
      <c r="CV261" s="217">
        <v>7001105.4100000001</v>
      </c>
      <c r="CW261" s="217">
        <v>6740947.4000000004</v>
      </c>
      <c r="CX261" s="217">
        <v>7250857.5800000001</v>
      </c>
      <c r="CY261" s="217">
        <v>6622530.8799999999</v>
      </c>
      <c r="CZ261" s="217">
        <v>7308853.6100000003</v>
      </c>
      <c r="DA261" s="217">
        <v>6637672.5700000003</v>
      </c>
      <c r="DB261" s="217">
        <v>10185935.359999999</v>
      </c>
      <c r="DC261" s="217">
        <v>0</v>
      </c>
      <c r="DD261" s="164">
        <v>-85464597.579999998</v>
      </c>
      <c r="DF261" s="152" t="s">
        <v>24759</v>
      </c>
      <c r="DG261" s="219">
        <v>23233.22</v>
      </c>
      <c r="DH261" s="219">
        <v>56240.59</v>
      </c>
      <c r="DI261" s="219">
        <v>46565.2</v>
      </c>
      <c r="DJ261" s="219">
        <v>59739.41</v>
      </c>
      <c r="DK261" s="219">
        <v>63561.19</v>
      </c>
      <c r="DL261" s="219">
        <v>96162.27</v>
      </c>
      <c r="DM261" s="219">
        <v>73631.399999999994</v>
      </c>
      <c r="DN261" s="219">
        <v>103025.73</v>
      </c>
      <c r="DO261" s="219">
        <v>51138.59</v>
      </c>
      <c r="DP261" s="219">
        <v>74041.789999999994</v>
      </c>
      <c r="DQ261" s="219">
        <v>58590.11</v>
      </c>
      <c r="DR261" s="219">
        <v>97261.54</v>
      </c>
      <c r="DS261" s="164">
        <f t="shared" si="3"/>
        <v>803191.04</v>
      </c>
    </row>
    <row r="262" spans="1:123" ht="20.399999999999999">
      <c r="A262" s="152" t="s">
        <v>24731</v>
      </c>
      <c r="B262" s="166">
        <v>324175.06</v>
      </c>
      <c r="C262" s="166">
        <v>348328.29</v>
      </c>
      <c r="D262" s="166">
        <v>258529.28</v>
      </c>
      <c r="E262" s="166">
        <v>339671.21</v>
      </c>
      <c r="F262" s="166">
        <v>280985.64</v>
      </c>
      <c r="BK262" s="154" t="s">
        <v>24885</v>
      </c>
      <c r="BL262" s="218">
        <v>3366961.26</v>
      </c>
      <c r="BM262" s="218">
        <v>3772746.51</v>
      </c>
      <c r="BN262" s="218">
        <v>3991531.73</v>
      </c>
      <c r="BO262" s="218">
        <v>4663461.59</v>
      </c>
      <c r="BP262" s="218">
        <v>4203834.3600000003</v>
      </c>
      <c r="BQ262" s="218">
        <v>4259295.6900000004</v>
      </c>
      <c r="BR262" s="218">
        <v>4366345.12</v>
      </c>
      <c r="BS262" s="218">
        <v>6078229</v>
      </c>
      <c r="BT262" s="218">
        <v>4402726.18</v>
      </c>
      <c r="BU262" s="218">
        <v>4178283.56</v>
      </c>
      <c r="BV262" s="218">
        <v>4618567.75</v>
      </c>
      <c r="BW262" s="218">
        <v>6362600.6699999999</v>
      </c>
      <c r="BX262" s="165">
        <v>-54264583.420000002</v>
      </c>
      <c r="BZ262" s="152" t="s">
        <v>24792</v>
      </c>
      <c r="CA262" s="219">
        <v>0</v>
      </c>
      <c r="CB262" s="219">
        <v>0</v>
      </c>
      <c r="CC262" s="219">
        <v>0</v>
      </c>
      <c r="CD262" s="219">
        <v>0</v>
      </c>
      <c r="CE262" s="219">
        <v>0</v>
      </c>
      <c r="CF262" s="219">
        <v>3363.34</v>
      </c>
      <c r="CG262" s="219">
        <v>14813.08</v>
      </c>
      <c r="CH262" s="219">
        <v>0</v>
      </c>
      <c r="CI262" s="219">
        <v>0</v>
      </c>
      <c r="CJ262" s="219">
        <v>16203.12</v>
      </c>
      <c r="CK262" s="219">
        <v>0</v>
      </c>
      <c r="CL262" s="219">
        <v>0</v>
      </c>
      <c r="CM262" s="219">
        <v>0</v>
      </c>
      <c r="CN262" s="166">
        <v>-34379.54</v>
      </c>
      <c r="CP262" s="154" t="s">
        <v>24773</v>
      </c>
      <c r="CQ262" s="218">
        <v>2623645.23</v>
      </c>
      <c r="CR262" s="218">
        <v>2854432.53</v>
      </c>
      <c r="CS262" s="218">
        <v>2800127.13</v>
      </c>
      <c r="CT262" s="218">
        <v>2744172.15</v>
      </c>
      <c r="CU262" s="218">
        <v>2783211.56</v>
      </c>
      <c r="CV262" s="218">
        <v>2800285.15</v>
      </c>
      <c r="CW262" s="218">
        <v>2790176.67</v>
      </c>
      <c r="CX262" s="218">
        <v>2865431.37</v>
      </c>
      <c r="CY262" s="218">
        <v>2810681.01</v>
      </c>
      <c r="CZ262" s="218">
        <v>3111040.2</v>
      </c>
      <c r="DA262" s="218">
        <v>2769745.99</v>
      </c>
      <c r="DB262" s="218">
        <v>3001982.47</v>
      </c>
      <c r="DC262" s="218">
        <v>0</v>
      </c>
      <c r="DD262" s="165">
        <v>-33954931.460000001</v>
      </c>
      <c r="DF262" s="152" t="s">
        <v>24731</v>
      </c>
      <c r="DG262" s="219">
        <v>174873.13</v>
      </c>
      <c r="DH262" s="219">
        <v>170757.63</v>
      </c>
      <c r="DI262" s="219">
        <v>147879.47</v>
      </c>
      <c r="DJ262" s="219">
        <v>193908.25</v>
      </c>
      <c r="DK262" s="219">
        <v>159117.57</v>
      </c>
      <c r="DL262" s="219">
        <v>169996.98</v>
      </c>
      <c r="DM262" s="219">
        <v>165083.6</v>
      </c>
      <c r="DN262" s="219">
        <v>167994.42</v>
      </c>
      <c r="DO262" s="219">
        <v>141005.01999999999</v>
      </c>
      <c r="DP262" s="219">
        <v>191925.89</v>
      </c>
      <c r="DQ262" s="219">
        <v>166174.49</v>
      </c>
      <c r="DR262" s="219">
        <v>295936.51</v>
      </c>
      <c r="DS262" s="164">
        <f t="shared" si="3"/>
        <v>2144652.96</v>
      </c>
    </row>
    <row r="263" spans="1:123" ht="20.399999999999999">
      <c r="A263" s="168" t="s">
        <v>24962</v>
      </c>
      <c r="B263" s="165">
        <v>15642734.039999999</v>
      </c>
      <c r="C263" s="165">
        <v>22623484.690000001</v>
      </c>
      <c r="D263" s="165">
        <v>45975554.789999999</v>
      </c>
      <c r="E263" s="165">
        <v>60007660.310000002</v>
      </c>
      <c r="F263" s="165">
        <v>24073517.460000001</v>
      </c>
      <c r="BK263" s="152" t="s">
        <v>24889</v>
      </c>
      <c r="BL263" s="219">
        <v>0</v>
      </c>
      <c r="BM263" s="219">
        <v>0</v>
      </c>
      <c r="BN263" s="219">
        <v>0</v>
      </c>
      <c r="BO263" s="219">
        <v>0</v>
      </c>
      <c r="BP263" s="219">
        <v>0</v>
      </c>
      <c r="BQ263" s="219">
        <v>0</v>
      </c>
      <c r="BR263" s="219">
        <v>8089.5</v>
      </c>
      <c r="BS263" s="219">
        <v>780</v>
      </c>
      <c r="BT263" s="219">
        <v>0</v>
      </c>
      <c r="BU263" s="219">
        <v>0</v>
      </c>
      <c r="BV263" s="219">
        <v>0</v>
      </c>
      <c r="BW263" s="219">
        <v>0</v>
      </c>
      <c r="BX263" s="166">
        <v>-8869.5</v>
      </c>
      <c r="BZ263" s="154" t="s">
        <v>24918</v>
      </c>
      <c r="CA263" s="218">
        <v>0</v>
      </c>
      <c r="CB263" s="218">
        <v>0</v>
      </c>
      <c r="CC263" s="218">
        <v>0</v>
      </c>
      <c r="CD263" s="218">
        <v>0</v>
      </c>
      <c r="CE263" s="218">
        <v>0</v>
      </c>
      <c r="CF263" s="218">
        <v>0</v>
      </c>
      <c r="CG263" s="218">
        <v>0</v>
      </c>
      <c r="CH263" s="218">
        <v>0</v>
      </c>
      <c r="CI263" s="218">
        <v>2669.33</v>
      </c>
      <c r="CJ263" s="218">
        <v>770</v>
      </c>
      <c r="CK263" s="218">
        <v>770</v>
      </c>
      <c r="CL263" s="218">
        <v>770</v>
      </c>
      <c r="CM263" s="218">
        <v>0</v>
      </c>
      <c r="CN263" s="165">
        <v>-4979.33</v>
      </c>
      <c r="CP263" s="152" t="s">
        <v>24774</v>
      </c>
      <c r="CQ263" s="219">
        <v>373874.97</v>
      </c>
      <c r="CR263" s="219">
        <v>332069.2</v>
      </c>
      <c r="CS263" s="219">
        <v>333717.15000000002</v>
      </c>
      <c r="CT263" s="219">
        <v>346647.45</v>
      </c>
      <c r="CU263" s="219">
        <v>346101.46</v>
      </c>
      <c r="CV263" s="219">
        <v>336086.44</v>
      </c>
      <c r="CW263" s="219">
        <v>340309.04</v>
      </c>
      <c r="CX263" s="219">
        <v>343762</v>
      </c>
      <c r="CY263" s="219">
        <v>348983.16</v>
      </c>
      <c r="CZ263" s="219">
        <v>325360.25</v>
      </c>
      <c r="DA263" s="219">
        <v>346505.73</v>
      </c>
      <c r="DB263" s="219">
        <v>364344.31</v>
      </c>
      <c r="DC263" s="219">
        <v>0</v>
      </c>
      <c r="DD263" s="166">
        <v>-4137761.16</v>
      </c>
      <c r="DF263" s="153" t="s">
        <v>24936</v>
      </c>
      <c r="DG263" s="217">
        <v>309920.46000000002</v>
      </c>
      <c r="DH263" s="217">
        <v>405016.44</v>
      </c>
      <c r="DI263" s="217">
        <v>516106.88</v>
      </c>
      <c r="DJ263" s="217">
        <v>429014.52</v>
      </c>
      <c r="DK263" s="217">
        <v>309880</v>
      </c>
      <c r="DL263" s="217">
        <v>378088.01</v>
      </c>
      <c r="DM263" s="217">
        <v>399735.72</v>
      </c>
      <c r="DN263" s="217">
        <v>1053219.3</v>
      </c>
      <c r="DO263" s="217">
        <v>-178445.68</v>
      </c>
      <c r="DP263" s="217">
        <v>461660.15999999997</v>
      </c>
      <c r="DQ263" s="217">
        <v>350336.6</v>
      </c>
      <c r="DR263" s="217">
        <v>1832823.38</v>
      </c>
      <c r="DS263" s="164">
        <f t="shared" si="3"/>
        <v>6267355.79</v>
      </c>
    </row>
    <row r="264" spans="1:123" ht="20.399999999999999">
      <c r="A264" s="152" t="s">
        <v>24964</v>
      </c>
      <c r="B264" s="166">
        <v>0</v>
      </c>
      <c r="C264" s="166">
        <v>0</v>
      </c>
      <c r="D264" s="166">
        <v>0</v>
      </c>
      <c r="E264" s="166">
        <v>5690711.5599999996</v>
      </c>
      <c r="F264" s="166">
        <v>2460776.23</v>
      </c>
      <c r="BK264" s="152" t="s">
        <v>24731</v>
      </c>
      <c r="BL264" s="219">
        <v>3349884.96</v>
      </c>
      <c r="BM264" s="219">
        <v>3483836.68</v>
      </c>
      <c r="BN264" s="219">
        <v>3529112.36</v>
      </c>
      <c r="BO264" s="219">
        <v>4236441.0999999996</v>
      </c>
      <c r="BP264" s="219">
        <v>3715834.95</v>
      </c>
      <c r="BQ264" s="219">
        <v>3826463.78</v>
      </c>
      <c r="BR264" s="219">
        <v>3740818.65</v>
      </c>
      <c r="BS264" s="219">
        <v>3646907.88</v>
      </c>
      <c r="BT264" s="219">
        <v>3742462.59</v>
      </c>
      <c r="BU264" s="219">
        <v>3663178.31</v>
      </c>
      <c r="BV264" s="219">
        <v>3913722.13</v>
      </c>
      <c r="BW264" s="219">
        <v>5650958.7300000004</v>
      </c>
      <c r="BX264" s="166">
        <v>-46499622.119999997</v>
      </c>
      <c r="BZ264" s="152" t="s">
        <v>24921</v>
      </c>
      <c r="CA264" s="219">
        <v>0</v>
      </c>
      <c r="CB264" s="219">
        <v>0</v>
      </c>
      <c r="CC264" s="219">
        <v>0</v>
      </c>
      <c r="CD264" s="219">
        <v>0</v>
      </c>
      <c r="CE264" s="219">
        <v>0</v>
      </c>
      <c r="CF264" s="219">
        <v>0</v>
      </c>
      <c r="CG264" s="219">
        <v>0</v>
      </c>
      <c r="CH264" s="219">
        <v>0</v>
      </c>
      <c r="CI264" s="219">
        <v>2669.33</v>
      </c>
      <c r="CJ264" s="219">
        <v>770</v>
      </c>
      <c r="CK264" s="219">
        <v>770</v>
      </c>
      <c r="CL264" s="219">
        <v>770</v>
      </c>
      <c r="CM264" s="219">
        <v>0</v>
      </c>
      <c r="CN264" s="166">
        <v>-4979.33</v>
      </c>
      <c r="CP264" s="152" t="s">
        <v>24775</v>
      </c>
      <c r="CQ264" s="219">
        <v>2249770.2599999998</v>
      </c>
      <c r="CR264" s="219">
        <v>2522363.33</v>
      </c>
      <c r="CS264" s="219">
        <v>2466409.98</v>
      </c>
      <c r="CT264" s="219">
        <v>2397524.7000000002</v>
      </c>
      <c r="CU264" s="219">
        <v>2437110.1</v>
      </c>
      <c r="CV264" s="219">
        <v>2464198.71</v>
      </c>
      <c r="CW264" s="219">
        <v>2449867.63</v>
      </c>
      <c r="CX264" s="219">
        <v>2521669.37</v>
      </c>
      <c r="CY264" s="219">
        <v>2461697.85</v>
      </c>
      <c r="CZ264" s="219">
        <v>2785679.95</v>
      </c>
      <c r="DA264" s="219">
        <v>2423240.2599999998</v>
      </c>
      <c r="DB264" s="219">
        <v>2637638.16</v>
      </c>
      <c r="DC264" s="219">
        <v>0</v>
      </c>
      <c r="DD264" s="166">
        <v>-29817170.300000001</v>
      </c>
      <c r="DF264" s="154" t="s">
        <v>24776</v>
      </c>
      <c r="DG264" s="218">
        <v>2000</v>
      </c>
      <c r="DH264" s="218">
        <v>2000</v>
      </c>
      <c r="DI264" s="218">
        <v>4000</v>
      </c>
      <c r="DJ264" s="218">
        <v>0</v>
      </c>
      <c r="DK264" s="218">
        <v>0</v>
      </c>
      <c r="DL264" s="218">
        <v>0</v>
      </c>
      <c r="DM264" s="218">
        <v>-7700</v>
      </c>
      <c r="DN264" s="218">
        <v>0</v>
      </c>
      <c r="DO264" s="218">
        <v>0</v>
      </c>
      <c r="DP264" s="218">
        <v>0</v>
      </c>
      <c r="DQ264" s="218">
        <v>0</v>
      </c>
      <c r="DR264" s="218">
        <v>0</v>
      </c>
      <c r="DS264" s="164">
        <f t="shared" ref="DS264:DS327" si="4">+SUM(DG264:DR264)</f>
        <v>300</v>
      </c>
    </row>
    <row r="265" spans="1:123" ht="20.399999999999999">
      <c r="A265" s="152" t="s">
        <v>24988</v>
      </c>
      <c r="B265" s="166">
        <v>15642734.039999999</v>
      </c>
      <c r="C265" s="166">
        <v>14966714.48</v>
      </c>
      <c r="D265" s="166">
        <v>35039454.869999997</v>
      </c>
      <c r="E265" s="166">
        <v>38355129.840000004</v>
      </c>
      <c r="F265" s="166">
        <v>18189679.789999999</v>
      </c>
      <c r="BK265" s="152" t="s">
        <v>24933</v>
      </c>
      <c r="BL265" s="219">
        <v>17076.3</v>
      </c>
      <c r="BM265" s="219">
        <v>288909.83</v>
      </c>
      <c r="BN265" s="219">
        <v>462419.37</v>
      </c>
      <c r="BO265" s="219">
        <v>427020.49</v>
      </c>
      <c r="BP265" s="219">
        <v>487999.41</v>
      </c>
      <c r="BQ265" s="219">
        <v>432831.91</v>
      </c>
      <c r="BR265" s="219">
        <v>617436.97</v>
      </c>
      <c r="BS265" s="219">
        <v>2430541.12</v>
      </c>
      <c r="BT265" s="219">
        <v>660263.59</v>
      </c>
      <c r="BU265" s="219">
        <v>515105.25</v>
      </c>
      <c r="BV265" s="219">
        <v>704845.62</v>
      </c>
      <c r="BW265" s="219">
        <v>711641.94</v>
      </c>
      <c r="BX265" s="166">
        <v>-7756091.7999999998</v>
      </c>
      <c r="BZ265" s="153" t="s">
        <v>24923</v>
      </c>
      <c r="CA265" s="217">
        <v>3804473.24</v>
      </c>
      <c r="CB265" s="217">
        <v>3861484.61</v>
      </c>
      <c r="CC265" s="217">
        <v>5027847.37</v>
      </c>
      <c r="CD265" s="217">
        <v>4011053.34</v>
      </c>
      <c r="CE265" s="217">
        <v>5331693.7</v>
      </c>
      <c r="CF265" s="217">
        <v>4192010.07</v>
      </c>
      <c r="CG265" s="217">
        <v>4398789.95</v>
      </c>
      <c r="CH265" s="217">
        <v>4704438.5</v>
      </c>
      <c r="CI265" s="217">
        <v>4319515.8099999996</v>
      </c>
      <c r="CJ265" s="217">
        <v>4200438.3600000003</v>
      </c>
      <c r="CK265" s="217">
        <v>4518590.0199999996</v>
      </c>
      <c r="CL265" s="217">
        <v>7276947.6900000004</v>
      </c>
      <c r="CM265" s="217">
        <v>0</v>
      </c>
      <c r="CN265" s="164">
        <v>-55647282.659999996</v>
      </c>
      <c r="CP265" s="154" t="s">
        <v>24885</v>
      </c>
      <c r="CQ265" s="218">
        <v>3582900.6</v>
      </c>
      <c r="CR265" s="218">
        <v>3896890.29</v>
      </c>
      <c r="CS265" s="218">
        <v>4634879.7699999996</v>
      </c>
      <c r="CT265" s="218">
        <v>3780181.3</v>
      </c>
      <c r="CU265" s="218">
        <v>4016254.21</v>
      </c>
      <c r="CV265" s="218">
        <v>4184597.74</v>
      </c>
      <c r="CW265" s="218">
        <v>3950770.73</v>
      </c>
      <c r="CX265" s="218">
        <v>4385426.21</v>
      </c>
      <c r="CY265" s="218">
        <v>3811849.87</v>
      </c>
      <c r="CZ265" s="218">
        <v>4197813.41</v>
      </c>
      <c r="DA265" s="218">
        <v>3867926.58</v>
      </c>
      <c r="DB265" s="218">
        <v>7181062.8899999997</v>
      </c>
      <c r="DC265" s="218">
        <v>0</v>
      </c>
      <c r="DD265" s="165">
        <v>-51490553.600000001</v>
      </c>
      <c r="DF265" s="152" t="s">
        <v>24744</v>
      </c>
      <c r="DG265" s="219">
        <v>2000</v>
      </c>
      <c r="DH265" s="219">
        <v>2000</v>
      </c>
      <c r="DI265" s="219">
        <v>4000</v>
      </c>
      <c r="DJ265" s="219">
        <v>0</v>
      </c>
      <c r="DK265" s="219">
        <v>0</v>
      </c>
      <c r="DL265" s="219">
        <v>0</v>
      </c>
      <c r="DM265" s="219">
        <v>-7700</v>
      </c>
      <c r="DN265" s="219">
        <v>0</v>
      </c>
      <c r="DO265" s="219">
        <v>0</v>
      </c>
      <c r="DP265" s="219">
        <v>0</v>
      </c>
      <c r="DQ265" s="219">
        <v>0</v>
      </c>
      <c r="DR265" s="219">
        <v>0</v>
      </c>
      <c r="DS265" s="164">
        <f t="shared" si="4"/>
        <v>300</v>
      </c>
    </row>
    <row r="266" spans="1:123" ht="30.6">
      <c r="A266" s="152" t="s">
        <v>24989</v>
      </c>
      <c r="B266" s="166">
        <v>0</v>
      </c>
      <c r="C266" s="166">
        <v>1063274.53</v>
      </c>
      <c r="D266" s="166">
        <v>1043089.14</v>
      </c>
      <c r="E266" s="166">
        <v>966513.16</v>
      </c>
      <c r="F266" s="166">
        <v>691892.43</v>
      </c>
      <c r="BK266" s="154" t="s">
        <v>24767</v>
      </c>
      <c r="BL266" s="218">
        <v>0</v>
      </c>
      <c r="BM266" s="218">
        <v>0</v>
      </c>
      <c r="BN266" s="218">
        <v>0</v>
      </c>
      <c r="BO266" s="218">
        <v>0</v>
      </c>
      <c r="BP266" s="218">
        <v>0</v>
      </c>
      <c r="BQ266" s="218">
        <v>0</v>
      </c>
      <c r="BR266" s="218">
        <v>0</v>
      </c>
      <c r="BS266" s="218">
        <v>0</v>
      </c>
      <c r="BT266" s="218">
        <v>0</v>
      </c>
      <c r="BU266" s="218">
        <v>0</v>
      </c>
      <c r="BV266" s="218">
        <v>0</v>
      </c>
      <c r="BW266" s="218">
        <v>148500</v>
      </c>
      <c r="BX266" s="165">
        <v>-148500</v>
      </c>
      <c r="BZ266" s="154" t="s">
        <v>24773</v>
      </c>
      <c r="CA266" s="218">
        <v>302364.67</v>
      </c>
      <c r="CB266" s="218">
        <v>298722.90999999997</v>
      </c>
      <c r="CC266" s="218">
        <v>307652.34000000003</v>
      </c>
      <c r="CD266" s="218">
        <v>319897.25</v>
      </c>
      <c r="CE266" s="218">
        <v>327213.38</v>
      </c>
      <c r="CF266" s="218">
        <v>315985.68</v>
      </c>
      <c r="CG266" s="218">
        <v>311051.77</v>
      </c>
      <c r="CH266" s="218">
        <v>337638.22</v>
      </c>
      <c r="CI266" s="218">
        <v>333029.24</v>
      </c>
      <c r="CJ266" s="218">
        <v>320469.09999999998</v>
      </c>
      <c r="CK266" s="218">
        <v>342652.18</v>
      </c>
      <c r="CL266" s="218">
        <v>350115.92</v>
      </c>
      <c r="CM266" s="218">
        <v>0</v>
      </c>
      <c r="CN266" s="165">
        <v>-3866792.66</v>
      </c>
      <c r="CP266" s="152" t="s">
        <v>24889</v>
      </c>
      <c r="CQ266" s="219">
        <v>0</v>
      </c>
      <c r="CR266" s="219">
        <v>0</v>
      </c>
      <c r="CS266" s="219">
        <v>652017.41</v>
      </c>
      <c r="CT266" s="219">
        <v>0</v>
      </c>
      <c r="CU266" s="219">
        <v>280370.13</v>
      </c>
      <c r="CV266" s="219">
        <v>62489.78</v>
      </c>
      <c r="CW266" s="219">
        <v>185433.06</v>
      </c>
      <c r="CX266" s="219">
        <v>0</v>
      </c>
      <c r="CY266" s="219">
        <v>0</v>
      </c>
      <c r="CZ266" s="219">
        <v>253481.1</v>
      </c>
      <c r="DA266" s="219">
        <v>2279.35</v>
      </c>
      <c r="DB266" s="219">
        <v>887799.5</v>
      </c>
      <c r="DC266" s="219">
        <v>0</v>
      </c>
      <c r="DD266" s="166">
        <v>-2323870.33</v>
      </c>
      <c r="DF266" s="154" t="s">
        <v>24990</v>
      </c>
      <c r="DG266" s="218">
        <v>7215.01</v>
      </c>
      <c r="DH266" s="218">
        <v>19062.79</v>
      </c>
      <c r="DI266" s="218">
        <v>45148.83</v>
      </c>
      <c r="DJ266" s="218">
        <v>14833.74</v>
      </c>
      <c r="DK266" s="218">
        <v>15726.53</v>
      </c>
      <c r="DL266" s="218">
        <v>33556.26</v>
      </c>
      <c r="DM266" s="218">
        <v>51035.13</v>
      </c>
      <c r="DN266" s="218">
        <v>82833.899999999994</v>
      </c>
      <c r="DO266" s="218">
        <v>54383.96</v>
      </c>
      <c r="DP266" s="218">
        <v>86695.01</v>
      </c>
      <c r="DQ266" s="218">
        <v>1092</v>
      </c>
      <c r="DR266" s="218">
        <v>1248.2</v>
      </c>
      <c r="DS266" s="164">
        <f t="shared" si="4"/>
        <v>412831.36000000004</v>
      </c>
    </row>
    <row r="267" spans="1:123" ht="20.399999999999999">
      <c r="A267" s="152" t="s">
        <v>24991</v>
      </c>
      <c r="B267" s="166">
        <v>0</v>
      </c>
      <c r="C267" s="166">
        <v>6284954.7800000003</v>
      </c>
      <c r="D267" s="166">
        <v>9727693.9800000004</v>
      </c>
      <c r="E267" s="166">
        <v>14315200.300000001</v>
      </c>
      <c r="F267" s="166">
        <v>2445467.4900000002</v>
      </c>
      <c r="BK267" s="152" t="s">
        <v>24781</v>
      </c>
      <c r="BL267" s="219">
        <v>0</v>
      </c>
      <c r="BM267" s="219">
        <v>0</v>
      </c>
      <c r="BN267" s="219">
        <v>0</v>
      </c>
      <c r="BO267" s="219">
        <v>0</v>
      </c>
      <c r="BP267" s="219">
        <v>0</v>
      </c>
      <c r="BQ267" s="219">
        <v>0</v>
      </c>
      <c r="BR267" s="219">
        <v>0</v>
      </c>
      <c r="BS267" s="219">
        <v>0</v>
      </c>
      <c r="BT267" s="219">
        <v>0</v>
      </c>
      <c r="BU267" s="219">
        <v>0</v>
      </c>
      <c r="BV267" s="219">
        <v>0</v>
      </c>
      <c r="BW267" s="219">
        <v>148500</v>
      </c>
      <c r="BX267" s="166">
        <v>-148500</v>
      </c>
      <c r="BZ267" s="152" t="s">
        <v>24774</v>
      </c>
      <c r="CA267" s="219">
        <v>302364.67</v>
      </c>
      <c r="CB267" s="219">
        <v>298722.90999999997</v>
      </c>
      <c r="CC267" s="219">
        <v>307652.34000000003</v>
      </c>
      <c r="CD267" s="219">
        <v>319897.25</v>
      </c>
      <c r="CE267" s="219">
        <v>327213.38</v>
      </c>
      <c r="CF267" s="219">
        <v>315985.68</v>
      </c>
      <c r="CG267" s="219">
        <v>311051.77</v>
      </c>
      <c r="CH267" s="219">
        <v>337638.22</v>
      </c>
      <c r="CI267" s="219">
        <v>333029.24</v>
      </c>
      <c r="CJ267" s="219">
        <v>320469.09999999998</v>
      </c>
      <c r="CK267" s="219">
        <v>342652.18</v>
      </c>
      <c r="CL267" s="219">
        <v>350115.92</v>
      </c>
      <c r="CM267" s="219">
        <v>0</v>
      </c>
      <c r="CN267" s="166">
        <v>-3866792.66</v>
      </c>
      <c r="CP267" s="152" t="s">
        <v>24731</v>
      </c>
      <c r="CQ267" s="219">
        <v>3525631.1</v>
      </c>
      <c r="CR267" s="219">
        <v>3549526.61</v>
      </c>
      <c r="CS267" s="219">
        <v>3569334.69</v>
      </c>
      <c r="CT267" s="219">
        <v>3328552.46</v>
      </c>
      <c r="CU267" s="219">
        <v>3320605.13</v>
      </c>
      <c r="CV267" s="219">
        <v>3425038.88</v>
      </c>
      <c r="CW267" s="219">
        <v>3373973.72</v>
      </c>
      <c r="CX267" s="219">
        <v>3991542.24</v>
      </c>
      <c r="CY267" s="219">
        <v>3381786.49</v>
      </c>
      <c r="CZ267" s="219">
        <v>3380587.8</v>
      </c>
      <c r="DA267" s="219">
        <v>3347110.01</v>
      </c>
      <c r="DB267" s="219">
        <v>4520380.2699999996</v>
      </c>
      <c r="DC267" s="219">
        <v>0</v>
      </c>
      <c r="DD267" s="166">
        <v>-42714069.399999999</v>
      </c>
      <c r="DF267" s="152" t="s">
        <v>24943</v>
      </c>
      <c r="DG267" s="219">
        <v>7215.01</v>
      </c>
      <c r="DH267" s="219">
        <v>19062.79</v>
      </c>
      <c r="DI267" s="219">
        <v>45148.83</v>
      </c>
      <c r="DJ267" s="219">
        <v>14833.74</v>
      </c>
      <c r="DK267" s="219">
        <v>15726.53</v>
      </c>
      <c r="DL267" s="219">
        <v>33556.26</v>
      </c>
      <c r="DM267" s="219">
        <v>51035.13</v>
      </c>
      <c r="DN267" s="219">
        <v>82833.899999999994</v>
      </c>
      <c r="DO267" s="219">
        <v>54383.96</v>
      </c>
      <c r="DP267" s="219">
        <v>86695.01</v>
      </c>
      <c r="DQ267" s="219">
        <v>1092</v>
      </c>
      <c r="DR267" s="219">
        <v>1248.2</v>
      </c>
      <c r="DS267" s="164">
        <f t="shared" si="4"/>
        <v>412831.36000000004</v>
      </c>
    </row>
    <row r="268" spans="1:123" ht="20.399999999999999">
      <c r="A268" s="152" t="s">
        <v>24992</v>
      </c>
      <c r="B268" s="166">
        <v>0</v>
      </c>
      <c r="C268" s="166">
        <v>308540.90000000002</v>
      </c>
      <c r="D268" s="166">
        <v>165316.79999999999</v>
      </c>
      <c r="E268" s="166">
        <v>680105.45</v>
      </c>
      <c r="F268" s="166">
        <v>285701.52</v>
      </c>
      <c r="BK268" s="154" t="s">
        <v>24789</v>
      </c>
      <c r="BL268" s="218">
        <v>0</v>
      </c>
      <c r="BM268" s="218">
        <v>0</v>
      </c>
      <c r="BN268" s="218">
        <v>0</v>
      </c>
      <c r="BO268" s="218">
        <v>122472.76</v>
      </c>
      <c r="BP268" s="218">
        <v>0</v>
      </c>
      <c r="BQ268" s="218">
        <v>0</v>
      </c>
      <c r="BR268" s="218">
        <v>0</v>
      </c>
      <c r="BS268" s="218">
        <v>0</v>
      </c>
      <c r="BT268" s="218">
        <v>0</v>
      </c>
      <c r="BU268" s="218">
        <v>0</v>
      </c>
      <c r="BV268" s="218">
        <v>0</v>
      </c>
      <c r="BW268" s="218">
        <v>0</v>
      </c>
      <c r="BX268" s="165">
        <v>-122472.76</v>
      </c>
      <c r="BZ268" s="154" t="s">
        <v>24885</v>
      </c>
      <c r="CA268" s="218">
        <v>3502108.57</v>
      </c>
      <c r="CB268" s="218">
        <v>3562761.7</v>
      </c>
      <c r="CC268" s="218">
        <v>4720195.03</v>
      </c>
      <c r="CD268" s="218">
        <v>3689956.09</v>
      </c>
      <c r="CE268" s="218">
        <v>3678363.18</v>
      </c>
      <c r="CF268" s="218">
        <v>3812074.03</v>
      </c>
      <c r="CG268" s="218">
        <v>3891465.63</v>
      </c>
      <c r="CH268" s="218">
        <v>3924871.05</v>
      </c>
      <c r="CI268" s="218">
        <v>3773806.71</v>
      </c>
      <c r="CJ268" s="218">
        <v>3879969.26</v>
      </c>
      <c r="CK268" s="218">
        <v>3821753.21</v>
      </c>
      <c r="CL268" s="218">
        <v>5698022.04</v>
      </c>
      <c r="CM268" s="218">
        <v>0</v>
      </c>
      <c r="CN268" s="165">
        <v>-47955346.5</v>
      </c>
      <c r="CP268" s="152" t="s">
        <v>24933</v>
      </c>
      <c r="CQ268" s="219">
        <v>57269.5</v>
      </c>
      <c r="CR268" s="219">
        <v>347363.68</v>
      </c>
      <c r="CS268" s="219">
        <v>413527.67</v>
      </c>
      <c r="CT268" s="219">
        <v>451628.84</v>
      </c>
      <c r="CU268" s="219">
        <v>415278.95</v>
      </c>
      <c r="CV268" s="219">
        <v>697069.08</v>
      </c>
      <c r="CW268" s="219">
        <v>391363.95</v>
      </c>
      <c r="CX268" s="219">
        <v>393883.97</v>
      </c>
      <c r="CY268" s="219">
        <v>430063.38</v>
      </c>
      <c r="CZ268" s="219">
        <v>563744.51</v>
      </c>
      <c r="DA268" s="219">
        <v>518537.22</v>
      </c>
      <c r="DB268" s="219">
        <v>1772883.12</v>
      </c>
      <c r="DC268" s="219">
        <v>0</v>
      </c>
      <c r="DD268" s="166">
        <v>-6452613.8700000001</v>
      </c>
      <c r="DF268" s="154" t="s">
        <v>24767</v>
      </c>
      <c r="DG268" s="218">
        <v>300705.45</v>
      </c>
      <c r="DH268" s="218">
        <v>383953.65</v>
      </c>
      <c r="DI268" s="218">
        <v>466958.05</v>
      </c>
      <c r="DJ268" s="218">
        <v>414180.78</v>
      </c>
      <c r="DK268" s="218">
        <v>294153.46999999997</v>
      </c>
      <c r="DL268" s="218">
        <v>344531.75</v>
      </c>
      <c r="DM268" s="218">
        <v>356400.59</v>
      </c>
      <c r="DN268" s="218">
        <v>403365.17</v>
      </c>
      <c r="DO268" s="218">
        <v>334190.59000000003</v>
      </c>
      <c r="DP268" s="218">
        <v>374965.15</v>
      </c>
      <c r="DQ268" s="218">
        <v>349244.6</v>
      </c>
      <c r="DR268" s="218">
        <v>401266.64</v>
      </c>
      <c r="DS268" s="164">
        <f t="shared" si="4"/>
        <v>4423915.8899999997</v>
      </c>
    </row>
    <row r="269" spans="1:123" ht="30.6">
      <c r="A269" s="153" t="s">
        <v>24993</v>
      </c>
      <c r="B269" s="164">
        <v>7042334.3399999999</v>
      </c>
      <c r="C269" s="164">
        <v>35082430.990000002</v>
      </c>
      <c r="D269" s="164">
        <v>66635743.020000003</v>
      </c>
      <c r="E269" s="164">
        <v>61722095.600000001</v>
      </c>
      <c r="F269" s="164">
        <v>127353519.36</v>
      </c>
      <c r="BK269" s="152" t="s">
        <v>24792</v>
      </c>
      <c r="BL269" s="219">
        <v>0</v>
      </c>
      <c r="BM269" s="219">
        <v>0</v>
      </c>
      <c r="BN269" s="219">
        <v>0</v>
      </c>
      <c r="BO269" s="219">
        <v>122472.76</v>
      </c>
      <c r="BP269" s="219">
        <v>0</v>
      </c>
      <c r="BQ269" s="219">
        <v>0</v>
      </c>
      <c r="BR269" s="219">
        <v>0</v>
      </c>
      <c r="BS269" s="219">
        <v>0</v>
      </c>
      <c r="BT269" s="219">
        <v>0</v>
      </c>
      <c r="BU269" s="219">
        <v>0</v>
      </c>
      <c r="BV269" s="219">
        <v>0</v>
      </c>
      <c r="BW269" s="219">
        <v>0</v>
      </c>
      <c r="BX269" s="166">
        <v>-122472.76</v>
      </c>
      <c r="BZ269" s="152" t="s">
        <v>24949</v>
      </c>
      <c r="CA269" s="219">
        <v>0</v>
      </c>
      <c r="CB269" s="219">
        <v>0</v>
      </c>
      <c r="CC269" s="219">
        <v>0</v>
      </c>
      <c r="CD269" s="219">
        <v>0</v>
      </c>
      <c r="CE269" s="219">
        <v>0</v>
      </c>
      <c r="CF269" s="219">
        <v>0</v>
      </c>
      <c r="CG269" s="219">
        <v>0</v>
      </c>
      <c r="CH269" s="219">
        <v>0</v>
      </c>
      <c r="CI269" s="219">
        <v>0</v>
      </c>
      <c r="CJ269" s="219">
        <v>0</v>
      </c>
      <c r="CK269" s="219">
        <v>2120</v>
      </c>
      <c r="CL269" s="219">
        <v>2038</v>
      </c>
      <c r="CM269" s="219">
        <v>0</v>
      </c>
      <c r="CN269" s="166">
        <v>-4158</v>
      </c>
      <c r="CP269" s="154" t="s">
        <v>24767</v>
      </c>
      <c r="CQ269" s="218">
        <v>0</v>
      </c>
      <c r="CR269" s="218">
        <v>0</v>
      </c>
      <c r="CS269" s="218">
        <v>0</v>
      </c>
      <c r="CT269" s="218">
        <v>0</v>
      </c>
      <c r="CU269" s="218">
        <v>0</v>
      </c>
      <c r="CV269" s="218">
        <v>0</v>
      </c>
      <c r="CW269" s="218">
        <v>0</v>
      </c>
      <c r="CX269" s="218">
        <v>0</v>
      </c>
      <c r="CY269" s="218">
        <v>0</v>
      </c>
      <c r="CZ269" s="218">
        <v>0</v>
      </c>
      <c r="DA269" s="218">
        <v>0</v>
      </c>
      <c r="DB269" s="218">
        <v>2890</v>
      </c>
      <c r="DC269" s="218">
        <v>0</v>
      </c>
      <c r="DD269" s="165">
        <v>-2890</v>
      </c>
      <c r="DF269" s="152" t="s">
        <v>24759</v>
      </c>
      <c r="DG269" s="219">
        <v>37284.629999999997</v>
      </c>
      <c r="DH269" s="219">
        <v>105595.31</v>
      </c>
      <c r="DI269" s="219">
        <v>156692.53</v>
      </c>
      <c r="DJ269" s="219">
        <v>172237.33</v>
      </c>
      <c r="DK269" s="219">
        <v>44544.18</v>
      </c>
      <c r="DL269" s="219">
        <v>126575.45</v>
      </c>
      <c r="DM269" s="219">
        <v>133155.81</v>
      </c>
      <c r="DN269" s="219">
        <v>176153.44</v>
      </c>
      <c r="DO269" s="219">
        <v>94170.63</v>
      </c>
      <c r="DP269" s="219">
        <v>112806.06</v>
      </c>
      <c r="DQ269" s="219">
        <v>106930.86</v>
      </c>
      <c r="DR269" s="219">
        <v>128545.54</v>
      </c>
      <c r="DS269" s="164">
        <f t="shared" si="4"/>
        <v>1394691.77</v>
      </c>
    </row>
    <row r="270" spans="1:123" ht="20.399999999999999">
      <c r="A270" s="154" t="s">
        <v>24773</v>
      </c>
      <c r="B270" s="165">
        <v>3991545.01</v>
      </c>
      <c r="C270" s="165">
        <v>3899365</v>
      </c>
      <c r="D270" s="165">
        <v>3981859.78</v>
      </c>
      <c r="E270" s="165">
        <v>4046022.84</v>
      </c>
      <c r="F270" s="165">
        <v>3930207.07</v>
      </c>
      <c r="BK270" s="154" t="s">
        <v>24937</v>
      </c>
      <c r="BL270" s="218">
        <v>0</v>
      </c>
      <c r="BM270" s="218">
        <v>0</v>
      </c>
      <c r="BN270" s="218">
        <v>110228.39</v>
      </c>
      <c r="BO270" s="218">
        <v>57652.02</v>
      </c>
      <c r="BP270" s="218">
        <v>1125669.45</v>
      </c>
      <c r="BQ270" s="218">
        <v>55809.03</v>
      </c>
      <c r="BR270" s="218">
        <v>0</v>
      </c>
      <c r="BS270" s="218">
        <v>305646.68</v>
      </c>
      <c r="BT270" s="218">
        <v>0</v>
      </c>
      <c r="BU270" s="218">
        <v>782315.9</v>
      </c>
      <c r="BV270" s="218">
        <v>988951.11</v>
      </c>
      <c r="BW270" s="218">
        <v>0</v>
      </c>
      <c r="BX270" s="165">
        <v>-3426272.58</v>
      </c>
      <c r="BZ270" s="152" t="s">
        <v>24889</v>
      </c>
      <c r="CA270" s="219">
        <v>0</v>
      </c>
      <c r="CB270" s="219">
        <v>0</v>
      </c>
      <c r="CC270" s="219">
        <v>0</v>
      </c>
      <c r="CD270" s="219">
        <v>0</v>
      </c>
      <c r="CE270" s="219">
        <v>21099.17</v>
      </c>
      <c r="CF270" s="219">
        <v>7441.19</v>
      </c>
      <c r="CG270" s="219">
        <v>109843.61</v>
      </c>
      <c r="CH270" s="219">
        <v>21239.57</v>
      </c>
      <c r="CI270" s="219">
        <v>25387.68</v>
      </c>
      <c r="CJ270" s="219">
        <v>142633.85</v>
      </c>
      <c r="CK270" s="219">
        <v>0</v>
      </c>
      <c r="CL270" s="219">
        <v>13909.71</v>
      </c>
      <c r="CM270" s="219">
        <v>0</v>
      </c>
      <c r="CN270" s="166">
        <v>-341554.78</v>
      </c>
      <c r="CP270" s="152" t="s">
        <v>24759</v>
      </c>
      <c r="CQ270" s="219">
        <v>0</v>
      </c>
      <c r="CR270" s="219">
        <v>0</v>
      </c>
      <c r="CS270" s="219">
        <v>0</v>
      </c>
      <c r="CT270" s="219">
        <v>0</v>
      </c>
      <c r="CU270" s="219">
        <v>0</v>
      </c>
      <c r="CV270" s="219">
        <v>0</v>
      </c>
      <c r="CW270" s="219">
        <v>0</v>
      </c>
      <c r="CX270" s="219">
        <v>0</v>
      </c>
      <c r="CY270" s="219">
        <v>0</v>
      </c>
      <c r="CZ270" s="219">
        <v>0</v>
      </c>
      <c r="DA270" s="219">
        <v>0</v>
      </c>
      <c r="DB270" s="219">
        <v>2890</v>
      </c>
      <c r="DC270" s="219">
        <v>0</v>
      </c>
      <c r="DD270" s="166">
        <v>-2890</v>
      </c>
      <c r="DF270" s="152" t="s">
        <v>24731</v>
      </c>
      <c r="DG270" s="219">
        <v>263420.82</v>
      </c>
      <c r="DH270" s="219">
        <v>278358.34000000003</v>
      </c>
      <c r="DI270" s="219">
        <v>310265.52</v>
      </c>
      <c r="DJ270" s="219">
        <v>241943.45</v>
      </c>
      <c r="DK270" s="219">
        <v>249609.29</v>
      </c>
      <c r="DL270" s="219">
        <v>217956.3</v>
      </c>
      <c r="DM270" s="219">
        <v>223244.78</v>
      </c>
      <c r="DN270" s="219">
        <v>227211.73</v>
      </c>
      <c r="DO270" s="219">
        <v>240019.96</v>
      </c>
      <c r="DP270" s="219">
        <v>262159.09000000003</v>
      </c>
      <c r="DQ270" s="219">
        <v>242313.74</v>
      </c>
      <c r="DR270" s="219">
        <v>272721.09999999998</v>
      </c>
      <c r="DS270" s="164">
        <f t="shared" si="4"/>
        <v>3029224.1200000006</v>
      </c>
    </row>
    <row r="271" spans="1:123" ht="20.399999999999999">
      <c r="A271" s="152" t="s">
        <v>24774</v>
      </c>
      <c r="B271" s="166">
        <v>3991545.01</v>
      </c>
      <c r="C271" s="166">
        <v>3899365</v>
      </c>
      <c r="D271" s="166">
        <v>3981859.78</v>
      </c>
      <c r="E271" s="166">
        <v>4046022.84</v>
      </c>
      <c r="F271" s="166">
        <v>3930207.07</v>
      </c>
      <c r="BK271" s="152" t="s">
        <v>24938</v>
      </c>
      <c r="BL271" s="219">
        <v>0</v>
      </c>
      <c r="BM271" s="219">
        <v>0</v>
      </c>
      <c r="BN271" s="219">
        <v>110228.39</v>
      </c>
      <c r="BO271" s="219">
        <v>57652.02</v>
      </c>
      <c r="BP271" s="219">
        <v>1125669.45</v>
      </c>
      <c r="BQ271" s="219">
        <v>55809.03</v>
      </c>
      <c r="BR271" s="219">
        <v>0</v>
      </c>
      <c r="BS271" s="219">
        <v>305646.68</v>
      </c>
      <c r="BT271" s="219">
        <v>0</v>
      </c>
      <c r="BU271" s="219">
        <v>782315.9</v>
      </c>
      <c r="BV271" s="219">
        <v>988951.11</v>
      </c>
      <c r="BW271" s="219">
        <v>0</v>
      </c>
      <c r="BX271" s="166">
        <v>-3426272.58</v>
      </c>
      <c r="BZ271" s="152" t="s">
        <v>24731</v>
      </c>
      <c r="CA271" s="219">
        <v>3458749.89</v>
      </c>
      <c r="CB271" s="219">
        <v>3292264.33</v>
      </c>
      <c r="CC271" s="219">
        <v>3404791.41</v>
      </c>
      <c r="CD271" s="219">
        <v>3298055.7</v>
      </c>
      <c r="CE271" s="219">
        <v>3260561.51</v>
      </c>
      <c r="CF271" s="219">
        <v>3380063.01</v>
      </c>
      <c r="CG271" s="219">
        <v>3295162.81</v>
      </c>
      <c r="CH271" s="219">
        <v>3408888.1</v>
      </c>
      <c r="CI271" s="219">
        <v>3278861.2</v>
      </c>
      <c r="CJ271" s="219">
        <v>3262147.31</v>
      </c>
      <c r="CK271" s="219">
        <v>3300676.65</v>
      </c>
      <c r="CL271" s="219">
        <v>4985840.2</v>
      </c>
      <c r="CM271" s="219">
        <v>0</v>
      </c>
      <c r="CN271" s="166">
        <v>-41626062.119999997</v>
      </c>
      <c r="CP271" s="154" t="s">
        <v>24789</v>
      </c>
      <c r="CQ271" s="218">
        <v>0</v>
      </c>
      <c r="CR271" s="218">
        <v>0</v>
      </c>
      <c r="CS271" s="218">
        <v>0</v>
      </c>
      <c r="CT271" s="218">
        <v>0</v>
      </c>
      <c r="CU271" s="218">
        <v>0</v>
      </c>
      <c r="CV271" s="218">
        <v>16222.52</v>
      </c>
      <c r="CW271" s="218">
        <v>0</v>
      </c>
      <c r="CX271" s="218">
        <v>0</v>
      </c>
      <c r="CY271" s="218">
        <v>0</v>
      </c>
      <c r="CZ271" s="218">
        <v>0</v>
      </c>
      <c r="DA271" s="218">
        <v>0</v>
      </c>
      <c r="DB271" s="218">
        <v>0</v>
      </c>
      <c r="DC271" s="218">
        <v>0</v>
      </c>
      <c r="DD271" s="165">
        <v>-16222.52</v>
      </c>
      <c r="DF271" s="154" t="s">
        <v>24937</v>
      </c>
      <c r="DG271" s="218">
        <v>0</v>
      </c>
      <c r="DH271" s="218">
        <v>0</v>
      </c>
      <c r="DI271" s="218">
        <v>0</v>
      </c>
      <c r="DJ271" s="218">
        <v>0</v>
      </c>
      <c r="DK271" s="218">
        <v>0</v>
      </c>
      <c r="DL271" s="218">
        <v>0</v>
      </c>
      <c r="DM271" s="218">
        <v>0</v>
      </c>
      <c r="DN271" s="218">
        <v>567020.23</v>
      </c>
      <c r="DO271" s="218">
        <v>-567020.23</v>
      </c>
      <c r="DP271" s="218">
        <v>0</v>
      </c>
      <c r="DQ271" s="218">
        <v>0</v>
      </c>
      <c r="DR271" s="218">
        <v>1430308.54</v>
      </c>
      <c r="DS271" s="164">
        <f t="shared" si="4"/>
        <v>1430308.54</v>
      </c>
    </row>
    <row r="272" spans="1:123" ht="20.399999999999999">
      <c r="A272" s="154" t="s">
        <v>24743</v>
      </c>
      <c r="B272" s="165">
        <v>0</v>
      </c>
      <c r="C272" s="165">
        <v>0</v>
      </c>
      <c r="D272" s="165">
        <v>0</v>
      </c>
      <c r="E272" s="165">
        <v>7136.6</v>
      </c>
      <c r="F272" s="165">
        <v>0</v>
      </c>
      <c r="BK272" s="153" t="s">
        <v>24939</v>
      </c>
      <c r="BL272" s="217">
        <v>385302.98</v>
      </c>
      <c r="BM272" s="217">
        <v>1509786.89</v>
      </c>
      <c r="BN272" s="217">
        <v>1573427</v>
      </c>
      <c r="BO272" s="217">
        <v>1518791.29</v>
      </c>
      <c r="BP272" s="217">
        <v>1575760.23</v>
      </c>
      <c r="BQ272" s="217">
        <v>1486022.4</v>
      </c>
      <c r="BR272" s="217">
        <v>1406288.38</v>
      </c>
      <c r="BS272" s="217">
        <v>1485387.55</v>
      </c>
      <c r="BT272" s="217">
        <v>1411610.11</v>
      </c>
      <c r="BU272" s="217">
        <v>1425362.24</v>
      </c>
      <c r="BV272" s="217">
        <v>1792331.27</v>
      </c>
      <c r="BW272" s="217">
        <v>2398182.23</v>
      </c>
      <c r="BX272" s="164">
        <v>-17968252.57</v>
      </c>
      <c r="BZ272" s="152" t="s">
        <v>24933</v>
      </c>
      <c r="CA272" s="219">
        <v>43358.68</v>
      </c>
      <c r="CB272" s="219">
        <v>270497.37</v>
      </c>
      <c r="CC272" s="219">
        <v>1315403.6200000001</v>
      </c>
      <c r="CD272" s="219">
        <v>391900.39</v>
      </c>
      <c r="CE272" s="219">
        <v>396702.5</v>
      </c>
      <c r="CF272" s="219">
        <v>424569.83</v>
      </c>
      <c r="CG272" s="219">
        <v>486459.21</v>
      </c>
      <c r="CH272" s="219">
        <v>494743.38</v>
      </c>
      <c r="CI272" s="219">
        <v>469557.83</v>
      </c>
      <c r="CJ272" s="219">
        <v>475188.1</v>
      </c>
      <c r="CK272" s="219">
        <v>518956.56</v>
      </c>
      <c r="CL272" s="219">
        <v>696234.13</v>
      </c>
      <c r="CM272" s="219">
        <v>0</v>
      </c>
      <c r="CN272" s="166">
        <v>-5983571.5999999996</v>
      </c>
      <c r="CP272" s="152" t="s">
        <v>24792</v>
      </c>
      <c r="CQ272" s="219">
        <v>0</v>
      </c>
      <c r="CR272" s="219">
        <v>0</v>
      </c>
      <c r="CS272" s="219">
        <v>0</v>
      </c>
      <c r="CT272" s="219">
        <v>0</v>
      </c>
      <c r="CU272" s="219">
        <v>0</v>
      </c>
      <c r="CV272" s="219">
        <v>16222.52</v>
      </c>
      <c r="CW272" s="219">
        <v>0</v>
      </c>
      <c r="CX272" s="219">
        <v>0</v>
      </c>
      <c r="CY272" s="219">
        <v>0</v>
      </c>
      <c r="CZ272" s="219">
        <v>0</v>
      </c>
      <c r="DA272" s="219">
        <v>0</v>
      </c>
      <c r="DB272" s="219">
        <v>0</v>
      </c>
      <c r="DC272" s="219">
        <v>0</v>
      </c>
      <c r="DD272" s="166">
        <v>-16222.52</v>
      </c>
      <c r="DF272" s="152" t="s">
        <v>24946</v>
      </c>
      <c r="DG272" s="219">
        <v>0</v>
      </c>
      <c r="DH272" s="219">
        <v>0</v>
      </c>
      <c r="DI272" s="219">
        <v>0</v>
      </c>
      <c r="DJ272" s="219">
        <v>0</v>
      </c>
      <c r="DK272" s="219">
        <v>0</v>
      </c>
      <c r="DL272" s="219">
        <v>0</v>
      </c>
      <c r="DM272" s="219">
        <v>0</v>
      </c>
      <c r="DN272" s="219">
        <v>567020.23</v>
      </c>
      <c r="DO272" s="219">
        <v>-567020.23</v>
      </c>
      <c r="DP272" s="219">
        <v>0</v>
      </c>
      <c r="DQ272" s="219">
        <v>0</v>
      </c>
      <c r="DR272" s="219">
        <v>1430308.54</v>
      </c>
      <c r="DS272" s="164">
        <f t="shared" si="4"/>
        <v>1430308.54</v>
      </c>
    </row>
    <row r="273" spans="1:123" ht="20.399999999999999">
      <c r="A273" s="152" t="s">
        <v>24744</v>
      </c>
      <c r="B273" s="166">
        <v>0</v>
      </c>
      <c r="C273" s="166">
        <v>0</v>
      </c>
      <c r="D273" s="166">
        <v>0</v>
      </c>
      <c r="E273" s="166">
        <v>7136.6</v>
      </c>
      <c r="F273" s="166">
        <v>0</v>
      </c>
      <c r="BK273" s="154" t="s">
        <v>24885</v>
      </c>
      <c r="BL273" s="218">
        <v>385302.98</v>
      </c>
      <c r="BM273" s="218">
        <v>1509786.89</v>
      </c>
      <c r="BN273" s="218">
        <v>1573427</v>
      </c>
      <c r="BO273" s="218">
        <v>1518791.29</v>
      </c>
      <c r="BP273" s="218">
        <v>1575760.23</v>
      </c>
      <c r="BQ273" s="218">
        <v>1478040.11</v>
      </c>
      <c r="BR273" s="218">
        <v>1406288.38</v>
      </c>
      <c r="BS273" s="218">
        <v>1485387.55</v>
      </c>
      <c r="BT273" s="218">
        <v>1411610.11</v>
      </c>
      <c r="BU273" s="218">
        <v>1425362.24</v>
      </c>
      <c r="BV273" s="218">
        <v>1792331.27</v>
      </c>
      <c r="BW273" s="218">
        <v>2398711.33</v>
      </c>
      <c r="BX273" s="165">
        <v>-17960799.379999999</v>
      </c>
      <c r="BZ273" s="154" t="s">
        <v>24767</v>
      </c>
      <c r="CA273" s="218">
        <v>0</v>
      </c>
      <c r="CB273" s="218">
        <v>0</v>
      </c>
      <c r="CC273" s="218">
        <v>0</v>
      </c>
      <c r="CD273" s="218">
        <v>1200</v>
      </c>
      <c r="CE273" s="218">
        <v>0</v>
      </c>
      <c r="CF273" s="218">
        <v>0</v>
      </c>
      <c r="CG273" s="218">
        <v>3000</v>
      </c>
      <c r="CH273" s="218">
        <v>0</v>
      </c>
      <c r="CI273" s="218">
        <v>0</v>
      </c>
      <c r="CJ273" s="218">
        <v>0</v>
      </c>
      <c r="CK273" s="218">
        <v>10000</v>
      </c>
      <c r="CL273" s="218">
        <v>0</v>
      </c>
      <c r="CM273" s="218">
        <v>0</v>
      </c>
      <c r="CN273" s="165">
        <v>-14200</v>
      </c>
      <c r="CP273" s="153" t="s">
        <v>24939</v>
      </c>
      <c r="CQ273" s="217">
        <v>523402.15</v>
      </c>
      <c r="CR273" s="217">
        <v>1223791.98</v>
      </c>
      <c r="CS273" s="217">
        <v>1214295.94</v>
      </c>
      <c r="CT273" s="217">
        <v>1150485.75</v>
      </c>
      <c r="CU273" s="217">
        <v>1173826.5600000001</v>
      </c>
      <c r="CV273" s="217">
        <v>1219071.52</v>
      </c>
      <c r="CW273" s="217">
        <v>953812.91</v>
      </c>
      <c r="CX273" s="217">
        <v>1203345.06</v>
      </c>
      <c r="CY273" s="217">
        <v>1310783.3</v>
      </c>
      <c r="CZ273" s="217">
        <v>1136242.53</v>
      </c>
      <c r="DA273" s="217">
        <v>1322463.33</v>
      </c>
      <c r="DB273" s="217">
        <v>2033628.4</v>
      </c>
      <c r="DC273" s="217">
        <v>0</v>
      </c>
      <c r="DD273" s="164">
        <v>-14465149.43</v>
      </c>
      <c r="DF273" s="153" t="s">
        <v>24874</v>
      </c>
      <c r="DG273" s="217">
        <v>728503.5</v>
      </c>
      <c r="DH273" s="217">
        <v>1003466.71</v>
      </c>
      <c r="DI273" s="217">
        <v>978359.07</v>
      </c>
      <c r="DJ273" s="217">
        <v>3437495.44</v>
      </c>
      <c r="DK273" s="217">
        <v>3182069.58</v>
      </c>
      <c r="DL273" s="217">
        <v>3162858.85</v>
      </c>
      <c r="DM273" s="217">
        <v>4772255.16</v>
      </c>
      <c r="DN273" s="217">
        <v>6116975.1299999999</v>
      </c>
      <c r="DO273" s="217">
        <v>7066723.6500000004</v>
      </c>
      <c r="DP273" s="217">
        <v>5122952.54</v>
      </c>
      <c r="DQ273" s="217">
        <v>4471213.01</v>
      </c>
      <c r="DR273" s="217">
        <v>9886896.1899999995</v>
      </c>
      <c r="DS273" s="164">
        <f t="shared" si="4"/>
        <v>49929768.829999998</v>
      </c>
    </row>
    <row r="274" spans="1:123" ht="20.399999999999999">
      <c r="A274" s="168" t="s">
        <v>24778</v>
      </c>
      <c r="B274" s="165">
        <v>0</v>
      </c>
      <c r="C274" s="165">
        <v>0</v>
      </c>
      <c r="D274" s="165">
        <v>4525735.07</v>
      </c>
      <c r="E274" s="165">
        <v>4965017.7</v>
      </c>
      <c r="F274" s="165">
        <v>4943657.51</v>
      </c>
      <c r="BK274" s="152" t="s">
        <v>24731</v>
      </c>
      <c r="BL274" s="219">
        <v>253472.26</v>
      </c>
      <c r="BM274" s="219">
        <v>294276.05</v>
      </c>
      <c r="BN274" s="219">
        <v>387762.85</v>
      </c>
      <c r="BO274" s="219">
        <v>302695.84999999998</v>
      </c>
      <c r="BP274" s="219">
        <v>342353.48</v>
      </c>
      <c r="BQ274" s="219">
        <v>355579.18</v>
      </c>
      <c r="BR274" s="219">
        <v>328525.90999999997</v>
      </c>
      <c r="BS274" s="219">
        <v>384800.3</v>
      </c>
      <c r="BT274" s="219">
        <v>362760.02</v>
      </c>
      <c r="BU274" s="219">
        <v>353329.2</v>
      </c>
      <c r="BV274" s="219">
        <v>473955.79</v>
      </c>
      <c r="BW274" s="219">
        <v>537210.22</v>
      </c>
      <c r="BX274" s="166">
        <v>-4376721.1100000003</v>
      </c>
      <c r="BZ274" s="152" t="s">
        <v>24759</v>
      </c>
      <c r="CA274" s="219">
        <v>0</v>
      </c>
      <c r="CB274" s="219">
        <v>0</v>
      </c>
      <c r="CC274" s="219">
        <v>0</v>
      </c>
      <c r="CD274" s="219">
        <v>1200</v>
      </c>
      <c r="CE274" s="219">
        <v>0</v>
      </c>
      <c r="CF274" s="219">
        <v>0</v>
      </c>
      <c r="CG274" s="219">
        <v>3000</v>
      </c>
      <c r="CH274" s="219">
        <v>0</v>
      </c>
      <c r="CI274" s="219">
        <v>0</v>
      </c>
      <c r="CJ274" s="219">
        <v>0</v>
      </c>
      <c r="CK274" s="219">
        <v>10000</v>
      </c>
      <c r="CL274" s="219">
        <v>0</v>
      </c>
      <c r="CM274" s="219">
        <v>0</v>
      </c>
      <c r="CN274" s="166">
        <v>-14200</v>
      </c>
      <c r="CP274" s="154" t="s">
        <v>24885</v>
      </c>
      <c r="CQ274" s="218">
        <v>523402.15</v>
      </c>
      <c r="CR274" s="218">
        <v>1223791.98</v>
      </c>
      <c r="CS274" s="218">
        <v>1214295.94</v>
      </c>
      <c r="CT274" s="218">
        <v>1150485.75</v>
      </c>
      <c r="CU274" s="218">
        <v>1173826.5600000001</v>
      </c>
      <c r="CV274" s="218">
        <v>1219071.52</v>
      </c>
      <c r="CW274" s="218">
        <v>953812.91</v>
      </c>
      <c r="CX274" s="218">
        <v>1203345.06</v>
      </c>
      <c r="CY274" s="218">
        <v>1308867.92</v>
      </c>
      <c r="CZ274" s="218">
        <v>1136242.53</v>
      </c>
      <c r="DA274" s="218">
        <v>1320423.33</v>
      </c>
      <c r="DB274" s="218">
        <v>2029681.53</v>
      </c>
      <c r="DC274" s="218">
        <v>0</v>
      </c>
      <c r="DD274" s="165">
        <v>-14457247.18</v>
      </c>
      <c r="DF274" s="154" t="s">
        <v>24994</v>
      </c>
      <c r="DG274" s="218">
        <v>132799.26</v>
      </c>
      <c r="DH274" s="218">
        <v>337918.82</v>
      </c>
      <c r="DI274" s="218">
        <v>325592.08</v>
      </c>
      <c r="DJ274" s="218">
        <v>2784221.74</v>
      </c>
      <c r="DK274" s="218">
        <v>2542540.21</v>
      </c>
      <c r="DL274" s="218">
        <v>2410783.35</v>
      </c>
      <c r="DM274" s="218">
        <v>4154977.14</v>
      </c>
      <c r="DN274" s="218">
        <v>5392090.5599999996</v>
      </c>
      <c r="DO274" s="218">
        <v>6352681.4400000004</v>
      </c>
      <c r="DP274" s="218">
        <v>4401983.92</v>
      </c>
      <c r="DQ274" s="218">
        <v>3813016.63</v>
      </c>
      <c r="DR274" s="218">
        <v>8639372.7799999993</v>
      </c>
      <c r="DS274" s="164">
        <f t="shared" si="4"/>
        <v>41287977.93</v>
      </c>
    </row>
    <row r="275" spans="1:123" ht="20.399999999999999">
      <c r="A275" s="152" t="s">
        <v>24995</v>
      </c>
      <c r="B275" s="166">
        <v>0</v>
      </c>
      <c r="C275" s="166">
        <v>0</v>
      </c>
      <c r="D275" s="166">
        <v>2463810.61</v>
      </c>
      <c r="E275" s="166">
        <v>3116336.54</v>
      </c>
      <c r="F275" s="166">
        <v>3025625.07</v>
      </c>
      <c r="BK275" s="152" t="s">
        <v>24942</v>
      </c>
      <c r="BL275" s="219">
        <v>131830.72</v>
      </c>
      <c r="BM275" s="219">
        <v>1215510.8400000001</v>
      </c>
      <c r="BN275" s="219">
        <v>1185664.1499999999</v>
      </c>
      <c r="BO275" s="219">
        <v>1216095.44</v>
      </c>
      <c r="BP275" s="219">
        <v>1233406.75</v>
      </c>
      <c r="BQ275" s="219">
        <v>1122460.93</v>
      </c>
      <c r="BR275" s="219">
        <v>1077762.47</v>
      </c>
      <c r="BS275" s="219">
        <v>1100587.25</v>
      </c>
      <c r="BT275" s="219">
        <v>1048850.0900000001</v>
      </c>
      <c r="BU275" s="219">
        <v>1072033.04</v>
      </c>
      <c r="BV275" s="219">
        <v>1318375.48</v>
      </c>
      <c r="BW275" s="219">
        <v>1861501.11</v>
      </c>
      <c r="BX275" s="166">
        <v>-13584078.27</v>
      </c>
      <c r="BZ275" s="154" t="s">
        <v>24789</v>
      </c>
      <c r="CA275" s="218">
        <v>0</v>
      </c>
      <c r="CB275" s="218">
        <v>0</v>
      </c>
      <c r="CC275" s="218">
        <v>0</v>
      </c>
      <c r="CD275" s="218">
        <v>0</v>
      </c>
      <c r="CE275" s="218">
        <v>1326117.1399999999</v>
      </c>
      <c r="CF275" s="218">
        <v>0</v>
      </c>
      <c r="CG275" s="218">
        <v>0</v>
      </c>
      <c r="CH275" s="218">
        <v>0</v>
      </c>
      <c r="CI275" s="218">
        <v>0</v>
      </c>
      <c r="CJ275" s="218">
        <v>0</v>
      </c>
      <c r="CK275" s="218">
        <v>12311.11</v>
      </c>
      <c r="CL275" s="218">
        <v>0</v>
      </c>
      <c r="CM275" s="218">
        <v>0</v>
      </c>
      <c r="CN275" s="165">
        <v>-1338428.25</v>
      </c>
      <c r="CP275" s="152" t="s">
        <v>24731</v>
      </c>
      <c r="CQ275" s="219">
        <v>324450.34000000003</v>
      </c>
      <c r="CR275" s="219">
        <v>400970.61</v>
      </c>
      <c r="CS275" s="219">
        <v>440385.92</v>
      </c>
      <c r="CT275" s="219">
        <v>338468.49</v>
      </c>
      <c r="CU275" s="219">
        <v>431678.71999999997</v>
      </c>
      <c r="CV275" s="219">
        <v>400196.39</v>
      </c>
      <c r="CW275" s="219">
        <v>329000.15999999997</v>
      </c>
      <c r="CX275" s="219">
        <v>417815.96</v>
      </c>
      <c r="CY275" s="219">
        <v>466157.52</v>
      </c>
      <c r="CZ275" s="219">
        <v>334739.17</v>
      </c>
      <c r="DA275" s="219">
        <v>480463.72</v>
      </c>
      <c r="DB275" s="219">
        <v>1102038.54</v>
      </c>
      <c r="DC275" s="219">
        <v>0</v>
      </c>
      <c r="DD275" s="166">
        <v>-5466365.54</v>
      </c>
      <c r="DF275" s="152" t="s">
        <v>24996</v>
      </c>
      <c r="DG275" s="219">
        <v>0</v>
      </c>
      <c r="DH275" s="219">
        <v>0</v>
      </c>
      <c r="DI275" s="219">
        <v>0</v>
      </c>
      <c r="DJ275" s="219">
        <v>6.24</v>
      </c>
      <c r="DK275" s="219">
        <v>0</v>
      </c>
      <c r="DL275" s="219">
        <v>0</v>
      </c>
      <c r="DM275" s="219">
        <v>0</v>
      </c>
      <c r="DN275" s="219">
        <v>0</v>
      </c>
      <c r="DO275" s="219">
        <v>0</v>
      </c>
      <c r="DP275" s="219">
        <v>0</v>
      </c>
      <c r="DQ275" s="219">
        <v>0</v>
      </c>
      <c r="DR275" s="219">
        <v>90084.2</v>
      </c>
      <c r="DS275" s="164">
        <f t="shared" si="4"/>
        <v>90090.44</v>
      </c>
    </row>
    <row r="276" spans="1:123" ht="30.6">
      <c r="A276" s="152" t="s">
        <v>24997</v>
      </c>
      <c r="B276" s="166">
        <v>0</v>
      </c>
      <c r="C276" s="166">
        <v>0</v>
      </c>
      <c r="D276" s="166">
        <v>2061924.46</v>
      </c>
      <c r="E276" s="166">
        <v>1848681.16</v>
      </c>
      <c r="F276" s="166">
        <v>1918032.44</v>
      </c>
      <c r="BK276" s="154" t="s">
        <v>24789</v>
      </c>
      <c r="BL276" s="218">
        <v>0</v>
      </c>
      <c r="BM276" s="218">
        <v>0</v>
      </c>
      <c r="BN276" s="218">
        <v>0</v>
      </c>
      <c r="BO276" s="218">
        <v>0</v>
      </c>
      <c r="BP276" s="218">
        <v>0</v>
      </c>
      <c r="BQ276" s="218">
        <v>7982.29</v>
      </c>
      <c r="BR276" s="218">
        <v>0</v>
      </c>
      <c r="BS276" s="218">
        <v>0</v>
      </c>
      <c r="BT276" s="218">
        <v>0</v>
      </c>
      <c r="BU276" s="218">
        <v>0</v>
      </c>
      <c r="BV276" s="218">
        <v>0</v>
      </c>
      <c r="BW276" s="218">
        <v>-529.1</v>
      </c>
      <c r="BX276" s="165">
        <v>-7453.19</v>
      </c>
      <c r="BZ276" s="152" t="s">
        <v>24792</v>
      </c>
      <c r="CA276" s="219">
        <v>0</v>
      </c>
      <c r="CB276" s="219">
        <v>0</v>
      </c>
      <c r="CC276" s="219">
        <v>0</v>
      </c>
      <c r="CD276" s="219">
        <v>0</v>
      </c>
      <c r="CE276" s="219">
        <v>1326117.1399999999</v>
      </c>
      <c r="CF276" s="219">
        <v>0</v>
      </c>
      <c r="CG276" s="219">
        <v>0</v>
      </c>
      <c r="CH276" s="219">
        <v>0</v>
      </c>
      <c r="CI276" s="219">
        <v>0</v>
      </c>
      <c r="CJ276" s="219">
        <v>0</v>
      </c>
      <c r="CK276" s="219">
        <v>12311.11</v>
      </c>
      <c r="CL276" s="219">
        <v>0</v>
      </c>
      <c r="CM276" s="219">
        <v>0</v>
      </c>
      <c r="CN276" s="166">
        <v>-1338428.25</v>
      </c>
      <c r="CP276" s="152" t="s">
        <v>24942</v>
      </c>
      <c r="CQ276" s="219">
        <v>198951.81</v>
      </c>
      <c r="CR276" s="219">
        <v>822821.37</v>
      </c>
      <c r="CS276" s="219">
        <v>773910.02</v>
      </c>
      <c r="CT276" s="219">
        <v>812017.26</v>
      </c>
      <c r="CU276" s="219">
        <v>742147.84</v>
      </c>
      <c r="CV276" s="219">
        <v>818875.13</v>
      </c>
      <c r="CW276" s="219">
        <v>624812.75</v>
      </c>
      <c r="CX276" s="219">
        <v>785529.1</v>
      </c>
      <c r="CY276" s="219">
        <v>842710.4</v>
      </c>
      <c r="CZ276" s="219">
        <v>801503.36</v>
      </c>
      <c r="DA276" s="219">
        <v>839959.61</v>
      </c>
      <c r="DB276" s="219">
        <v>927642.99</v>
      </c>
      <c r="DC276" s="219">
        <v>0</v>
      </c>
      <c r="DD276" s="166">
        <v>-8990881.6400000006</v>
      </c>
      <c r="DF276" s="152" t="s">
        <v>24998</v>
      </c>
      <c r="DG276" s="219">
        <v>132799.26</v>
      </c>
      <c r="DH276" s="219">
        <v>337918.82</v>
      </c>
      <c r="DI276" s="219">
        <v>56939.97</v>
      </c>
      <c r="DJ276" s="219">
        <v>1714489.42</v>
      </c>
      <c r="DK276" s="219">
        <v>979266.24</v>
      </c>
      <c r="DL276" s="219">
        <v>1222698.71</v>
      </c>
      <c r="DM276" s="219">
        <v>1552106.69</v>
      </c>
      <c r="DN276" s="219">
        <v>3466910.63</v>
      </c>
      <c r="DO276" s="219">
        <v>2795026.43</v>
      </c>
      <c r="DP276" s="219">
        <v>2683038.12</v>
      </c>
      <c r="DQ276" s="219">
        <v>2735836.69</v>
      </c>
      <c r="DR276" s="219">
        <v>6027798.4100000001</v>
      </c>
      <c r="DS276" s="164">
        <f t="shared" si="4"/>
        <v>23704829.390000001</v>
      </c>
    </row>
    <row r="277" spans="1:123" ht="20.399999999999999">
      <c r="A277" s="168" t="s">
        <v>24755</v>
      </c>
      <c r="B277" s="165">
        <v>0</v>
      </c>
      <c r="C277" s="165">
        <v>0</v>
      </c>
      <c r="D277" s="165">
        <v>0</v>
      </c>
      <c r="E277" s="165">
        <v>7425596.4299999997</v>
      </c>
      <c r="F277" s="165">
        <v>10212956.24</v>
      </c>
      <c r="BK277" s="152" t="s">
        <v>24792</v>
      </c>
      <c r="BL277" s="219">
        <v>0</v>
      </c>
      <c r="BM277" s="219">
        <v>0</v>
      </c>
      <c r="BN277" s="219">
        <v>0</v>
      </c>
      <c r="BO277" s="219">
        <v>0</v>
      </c>
      <c r="BP277" s="219">
        <v>0</v>
      </c>
      <c r="BQ277" s="219">
        <v>7982.29</v>
      </c>
      <c r="BR277" s="219">
        <v>0</v>
      </c>
      <c r="BS277" s="219">
        <v>0</v>
      </c>
      <c r="BT277" s="219">
        <v>0</v>
      </c>
      <c r="BU277" s="219">
        <v>0</v>
      </c>
      <c r="BV277" s="219">
        <v>0</v>
      </c>
      <c r="BW277" s="219">
        <v>-529.1</v>
      </c>
      <c r="BX277" s="166">
        <v>-7453.19</v>
      </c>
      <c r="BZ277" s="154" t="s">
        <v>24937</v>
      </c>
      <c r="CA277" s="218">
        <v>0</v>
      </c>
      <c r="CB277" s="218">
        <v>0</v>
      </c>
      <c r="CC277" s="218">
        <v>0</v>
      </c>
      <c r="CD277" s="218">
        <v>0</v>
      </c>
      <c r="CE277" s="218">
        <v>0</v>
      </c>
      <c r="CF277" s="218">
        <v>63950.36</v>
      </c>
      <c r="CG277" s="218">
        <v>193272.55</v>
      </c>
      <c r="CH277" s="218">
        <v>441929.23</v>
      </c>
      <c r="CI277" s="218">
        <v>212679.86</v>
      </c>
      <c r="CJ277" s="218">
        <v>0</v>
      </c>
      <c r="CK277" s="218">
        <v>331873.52</v>
      </c>
      <c r="CL277" s="218">
        <v>1228809.73</v>
      </c>
      <c r="CM277" s="218">
        <v>0</v>
      </c>
      <c r="CN277" s="165">
        <v>-2472515.25</v>
      </c>
      <c r="CP277" s="154" t="s">
        <v>24789</v>
      </c>
      <c r="CQ277" s="218">
        <v>0</v>
      </c>
      <c r="CR277" s="218">
        <v>0</v>
      </c>
      <c r="CS277" s="218">
        <v>0</v>
      </c>
      <c r="CT277" s="218">
        <v>0</v>
      </c>
      <c r="CU277" s="218">
        <v>0</v>
      </c>
      <c r="CV277" s="218">
        <v>0</v>
      </c>
      <c r="CW277" s="218">
        <v>0</v>
      </c>
      <c r="CX277" s="218">
        <v>0</v>
      </c>
      <c r="CY277" s="218">
        <v>1915.38</v>
      </c>
      <c r="CZ277" s="218">
        <v>0</v>
      </c>
      <c r="DA277" s="218">
        <v>2040</v>
      </c>
      <c r="DB277" s="218">
        <v>3946.87</v>
      </c>
      <c r="DC277" s="218">
        <v>0</v>
      </c>
      <c r="DD277" s="165">
        <v>-7902.25</v>
      </c>
      <c r="DF277" s="152" t="s">
        <v>24999</v>
      </c>
      <c r="DG277" s="219">
        <v>0</v>
      </c>
      <c r="DH277" s="219">
        <v>0</v>
      </c>
      <c r="DI277" s="219">
        <v>5000</v>
      </c>
      <c r="DJ277" s="219">
        <v>0</v>
      </c>
      <c r="DK277" s="219">
        <v>0</v>
      </c>
      <c r="DL277" s="219">
        <v>0</v>
      </c>
      <c r="DM277" s="219">
        <v>0</v>
      </c>
      <c r="DN277" s="219">
        <v>0</v>
      </c>
      <c r="DO277" s="219">
        <v>0</v>
      </c>
      <c r="DP277" s="219">
        <v>0</v>
      </c>
      <c r="DQ277" s="219">
        <v>0</v>
      </c>
      <c r="DR277" s="219">
        <v>0</v>
      </c>
      <c r="DS277" s="164">
        <f t="shared" si="4"/>
        <v>5000</v>
      </c>
    </row>
    <row r="278" spans="1:123" ht="30.6">
      <c r="A278" s="152" t="s">
        <v>25000</v>
      </c>
      <c r="B278" s="166">
        <v>0</v>
      </c>
      <c r="C278" s="166">
        <v>0</v>
      </c>
      <c r="D278" s="166">
        <v>0</v>
      </c>
      <c r="E278" s="166">
        <v>6785810.1299999999</v>
      </c>
      <c r="F278" s="166">
        <v>456765.43</v>
      </c>
      <c r="BK278" s="153" t="s">
        <v>24945</v>
      </c>
      <c r="BL278" s="217">
        <v>0</v>
      </c>
      <c r="BM278" s="217">
        <v>0</v>
      </c>
      <c r="BN278" s="217">
        <v>0</v>
      </c>
      <c r="BO278" s="217">
        <v>0</v>
      </c>
      <c r="BP278" s="217">
        <v>0</v>
      </c>
      <c r="BQ278" s="217">
        <v>0</v>
      </c>
      <c r="BR278" s="217">
        <v>0</v>
      </c>
      <c r="BS278" s="217">
        <v>0</v>
      </c>
      <c r="BT278" s="217">
        <v>0</v>
      </c>
      <c r="BU278" s="217">
        <v>0</v>
      </c>
      <c r="BV278" s="217">
        <v>0</v>
      </c>
      <c r="BW278" s="217">
        <v>7000000</v>
      </c>
      <c r="BX278" s="164">
        <v>-7000000</v>
      </c>
      <c r="BZ278" s="152" t="s">
        <v>24938</v>
      </c>
      <c r="CA278" s="219">
        <v>0</v>
      </c>
      <c r="CB278" s="219">
        <v>0</v>
      </c>
      <c r="CC278" s="219">
        <v>0</v>
      </c>
      <c r="CD278" s="219">
        <v>0</v>
      </c>
      <c r="CE278" s="219">
        <v>0</v>
      </c>
      <c r="CF278" s="219">
        <v>63950.36</v>
      </c>
      <c r="CG278" s="219">
        <v>193272.55</v>
      </c>
      <c r="CH278" s="219">
        <v>441929.23</v>
      </c>
      <c r="CI278" s="219">
        <v>212679.86</v>
      </c>
      <c r="CJ278" s="219">
        <v>0</v>
      </c>
      <c r="CK278" s="219">
        <v>331873.52</v>
      </c>
      <c r="CL278" s="219">
        <v>1228809.73</v>
      </c>
      <c r="CM278" s="219">
        <v>0</v>
      </c>
      <c r="CN278" s="166">
        <v>-2472515.25</v>
      </c>
      <c r="CP278" s="152" t="s">
        <v>24792</v>
      </c>
      <c r="CQ278" s="219">
        <v>0</v>
      </c>
      <c r="CR278" s="219">
        <v>0</v>
      </c>
      <c r="CS278" s="219">
        <v>0</v>
      </c>
      <c r="CT278" s="219">
        <v>0</v>
      </c>
      <c r="CU278" s="219">
        <v>0</v>
      </c>
      <c r="CV278" s="219">
        <v>0</v>
      </c>
      <c r="CW278" s="219">
        <v>0</v>
      </c>
      <c r="CX278" s="219">
        <v>0</v>
      </c>
      <c r="CY278" s="219">
        <v>1915.38</v>
      </c>
      <c r="CZ278" s="219">
        <v>0</v>
      </c>
      <c r="DA278" s="219">
        <v>2040</v>
      </c>
      <c r="DB278" s="219">
        <v>3946.87</v>
      </c>
      <c r="DC278" s="219">
        <v>0</v>
      </c>
      <c r="DD278" s="166">
        <v>-7902.25</v>
      </c>
      <c r="DF278" s="152" t="s">
        <v>25001</v>
      </c>
      <c r="DG278" s="219">
        <v>0</v>
      </c>
      <c r="DH278" s="219">
        <v>0</v>
      </c>
      <c r="DI278" s="219">
        <v>2562.8200000000002</v>
      </c>
      <c r="DJ278" s="219">
        <v>4126.92</v>
      </c>
      <c r="DK278" s="219">
        <v>172891.01</v>
      </c>
      <c r="DL278" s="219">
        <v>69127.009999999995</v>
      </c>
      <c r="DM278" s="219">
        <v>115780.99</v>
      </c>
      <c r="DN278" s="219">
        <v>249445.33</v>
      </c>
      <c r="DO278" s="219">
        <v>119660.71</v>
      </c>
      <c r="DP278" s="219">
        <v>15274.22</v>
      </c>
      <c r="DQ278" s="219">
        <v>22106.38</v>
      </c>
      <c r="DR278" s="219">
        <v>30515.5</v>
      </c>
      <c r="DS278" s="164">
        <f t="shared" si="4"/>
        <v>801490.8899999999</v>
      </c>
    </row>
    <row r="279" spans="1:123" ht="20.399999999999999">
      <c r="A279" s="152" t="s">
        <v>25002</v>
      </c>
      <c r="B279" s="166">
        <v>0</v>
      </c>
      <c r="C279" s="166">
        <v>0</v>
      </c>
      <c r="D279" s="166">
        <v>0</v>
      </c>
      <c r="E279" s="166">
        <v>639786.30000000005</v>
      </c>
      <c r="F279" s="166">
        <v>9756190.8100000005</v>
      </c>
      <c r="BK279" s="154" t="s">
        <v>24885</v>
      </c>
      <c r="BL279" s="218">
        <v>0</v>
      </c>
      <c r="BM279" s="218">
        <v>0</v>
      </c>
      <c r="BN279" s="218">
        <v>0</v>
      </c>
      <c r="BO279" s="218">
        <v>0</v>
      </c>
      <c r="BP279" s="218">
        <v>0</v>
      </c>
      <c r="BQ279" s="218">
        <v>0</v>
      </c>
      <c r="BR279" s="218">
        <v>0</v>
      </c>
      <c r="BS279" s="218">
        <v>0</v>
      </c>
      <c r="BT279" s="218">
        <v>0</v>
      </c>
      <c r="BU279" s="218">
        <v>0</v>
      </c>
      <c r="BV279" s="218">
        <v>0</v>
      </c>
      <c r="BW279" s="218">
        <v>7000000</v>
      </c>
      <c r="BX279" s="165">
        <v>-7000000</v>
      </c>
      <c r="BZ279" s="153" t="s">
        <v>24939</v>
      </c>
      <c r="CA279" s="217">
        <v>300082.68</v>
      </c>
      <c r="CB279" s="217">
        <v>1391478.59</v>
      </c>
      <c r="CC279" s="217">
        <v>1338080.1200000001</v>
      </c>
      <c r="CD279" s="217">
        <v>1393237.22</v>
      </c>
      <c r="CE279" s="217">
        <v>1363172.67</v>
      </c>
      <c r="CF279" s="217">
        <v>1274277.3400000001</v>
      </c>
      <c r="CG279" s="217">
        <v>1355607.2</v>
      </c>
      <c r="CH279" s="217">
        <v>1345465.99</v>
      </c>
      <c r="CI279" s="217">
        <v>1354200.41</v>
      </c>
      <c r="CJ279" s="217">
        <v>1653419.73</v>
      </c>
      <c r="CK279" s="217">
        <v>1192518.28</v>
      </c>
      <c r="CL279" s="217">
        <v>2466525.7400000002</v>
      </c>
      <c r="CM279" s="217">
        <v>0</v>
      </c>
      <c r="CN279" s="164">
        <v>-16428065.970000001</v>
      </c>
      <c r="CP279" s="153" t="s">
        <v>25003</v>
      </c>
      <c r="CQ279" s="217">
        <v>0</v>
      </c>
      <c r="CR279" s="217">
        <v>0</v>
      </c>
      <c r="CS279" s="217">
        <v>0</v>
      </c>
      <c r="CT279" s="217">
        <v>0</v>
      </c>
      <c r="CU279" s="217">
        <v>0</v>
      </c>
      <c r="CV279" s="217">
        <v>0</v>
      </c>
      <c r="CW279" s="217">
        <v>0</v>
      </c>
      <c r="CX279" s="217">
        <v>0</v>
      </c>
      <c r="CY279" s="217">
        <v>0</v>
      </c>
      <c r="CZ279" s="217">
        <v>0</v>
      </c>
      <c r="DA279" s="217">
        <v>0</v>
      </c>
      <c r="DB279" s="217">
        <v>6619.89</v>
      </c>
      <c r="DC279" s="217">
        <v>0</v>
      </c>
      <c r="DD279" s="164">
        <v>-6619.89</v>
      </c>
      <c r="DF279" s="152" t="s">
        <v>25004</v>
      </c>
      <c r="DG279" s="219">
        <v>0</v>
      </c>
      <c r="DH279" s="219">
        <v>0</v>
      </c>
      <c r="DI279" s="219">
        <v>242160.09</v>
      </c>
      <c r="DJ279" s="219">
        <v>969837</v>
      </c>
      <c r="DK279" s="219">
        <v>1318046.24</v>
      </c>
      <c r="DL279" s="219">
        <v>489715.74</v>
      </c>
      <c r="DM279" s="219">
        <v>1230751.04</v>
      </c>
      <c r="DN279" s="219">
        <v>499890.99</v>
      </c>
      <c r="DO279" s="219">
        <v>838817.55</v>
      </c>
      <c r="DP279" s="219">
        <v>275175.05</v>
      </c>
      <c r="DQ279" s="219">
        <v>593099.56000000006</v>
      </c>
      <c r="DR279" s="219">
        <v>480430.8</v>
      </c>
      <c r="DS279" s="164">
        <f t="shared" si="4"/>
        <v>6937924.0599999996</v>
      </c>
    </row>
    <row r="280" spans="1:123" ht="20.399999999999999">
      <c r="A280" s="168" t="s">
        <v>24799</v>
      </c>
      <c r="B280" s="165">
        <v>0</v>
      </c>
      <c r="C280" s="165">
        <v>0</v>
      </c>
      <c r="D280" s="165">
        <v>0</v>
      </c>
      <c r="E280" s="165">
        <v>133409.53</v>
      </c>
      <c r="F280" s="165">
        <v>0</v>
      </c>
      <c r="BK280" s="152" t="s">
        <v>24947</v>
      </c>
      <c r="BL280" s="219">
        <v>0</v>
      </c>
      <c r="BM280" s="219">
        <v>0</v>
      </c>
      <c r="BN280" s="219">
        <v>0</v>
      </c>
      <c r="BO280" s="219">
        <v>0</v>
      </c>
      <c r="BP280" s="219">
        <v>0</v>
      </c>
      <c r="BQ280" s="219">
        <v>0</v>
      </c>
      <c r="BR280" s="219">
        <v>0</v>
      </c>
      <c r="BS280" s="219">
        <v>0</v>
      </c>
      <c r="BT280" s="219">
        <v>0</v>
      </c>
      <c r="BU280" s="219">
        <v>0</v>
      </c>
      <c r="BV280" s="219">
        <v>0</v>
      </c>
      <c r="BW280" s="219">
        <v>7000000</v>
      </c>
      <c r="BX280" s="166">
        <v>-7000000</v>
      </c>
      <c r="BZ280" s="154" t="s">
        <v>24885</v>
      </c>
      <c r="CA280" s="218">
        <v>300082.68</v>
      </c>
      <c r="CB280" s="218">
        <v>1387771.49</v>
      </c>
      <c r="CC280" s="218">
        <v>1338080.1200000001</v>
      </c>
      <c r="CD280" s="218">
        <v>1393237.22</v>
      </c>
      <c r="CE280" s="218">
        <v>1363172.67</v>
      </c>
      <c r="CF280" s="218">
        <v>1249173.92</v>
      </c>
      <c r="CG280" s="218">
        <v>1355607.2</v>
      </c>
      <c r="CH280" s="218">
        <v>1312439.58</v>
      </c>
      <c r="CI280" s="218">
        <v>1340813.6100000001</v>
      </c>
      <c r="CJ280" s="218">
        <v>1642432.93</v>
      </c>
      <c r="CK280" s="218">
        <v>1160166.8600000001</v>
      </c>
      <c r="CL280" s="218">
        <v>2466525.7400000002</v>
      </c>
      <c r="CM280" s="218">
        <v>0</v>
      </c>
      <c r="CN280" s="165">
        <v>-16309504.02</v>
      </c>
      <c r="CP280" s="154" t="s">
        <v>24885</v>
      </c>
      <c r="CQ280" s="218">
        <v>0</v>
      </c>
      <c r="CR280" s="218">
        <v>0</v>
      </c>
      <c r="CS280" s="218">
        <v>0</v>
      </c>
      <c r="CT280" s="218">
        <v>0</v>
      </c>
      <c r="CU280" s="218">
        <v>0</v>
      </c>
      <c r="CV280" s="218">
        <v>0</v>
      </c>
      <c r="CW280" s="218">
        <v>0</v>
      </c>
      <c r="CX280" s="218">
        <v>0</v>
      </c>
      <c r="CY280" s="218">
        <v>0</v>
      </c>
      <c r="CZ280" s="218">
        <v>0</v>
      </c>
      <c r="DA280" s="218">
        <v>0</v>
      </c>
      <c r="DB280" s="218">
        <v>6619.89</v>
      </c>
      <c r="DC280" s="218">
        <v>0</v>
      </c>
      <c r="DD280" s="165">
        <v>-6619.89</v>
      </c>
      <c r="DF280" s="152" t="s">
        <v>24894</v>
      </c>
      <c r="DG280" s="219">
        <v>0</v>
      </c>
      <c r="DH280" s="219">
        <v>0</v>
      </c>
      <c r="DI280" s="219">
        <v>0</v>
      </c>
      <c r="DJ280" s="219">
        <v>0</v>
      </c>
      <c r="DK280" s="219">
        <v>0</v>
      </c>
      <c r="DL280" s="219">
        <v>386160.38</v>
      </c>
      <c r="DM280" s="219">
        <v>1203150.26</v>
      </c>
      <c r="DN280" s="219">
        <v>1111843.6100000001</v>
      </c>
      <c r="DO280" s="219">
        <v>2534655.5499999998</v>
      </c>
      <c r="DP280" s="219">
        <v>1206189.93</v>
      </c>
      <c r="DQ280" s="219">
        <v>425577.6</v>
      </c>
      <c r="DR280" s="219">
        <v>1911831.35</v>
      </c>
      <c r="DS280" s="164">
        <f t="shared" si="4"/>
        <v>8779408.6799999997</v>
      </c>
    </row>
    <row r="281" spans="1:123" ht="20.399999999999999">
      <c r="A281" s="152" t="s">
        <v>24872</v>
      </c>
      <c r="B281" s="166">
        <v>0</v>
      </c>
      <c r="C281" s="166">
        <v>0</v>
      </c>
      <c r="D281" s="166">
        <v>0</v>
      </c>
      <c r="E281" s="166">
        <v>133409.53</v>
      </c>
      <c r="F281" s="166">
        <v>0</v>
      </c>
      <c r="BK281" s="153" t="s">
        <v>25005</v>
      </c>
      <c r="BL281" s="217">
        <v>0</v>
      </c>
      <c r="BM281" s="217">
        <v>166921.23000000001</v>
      </c>
      <c r="BN281" s="217">
        <v>68767.42</v>
      </c>
      <c r="BO281" s="217">
        <v>353939.24</v>
      </c>
      <c r="BP281" s="217">
        <v>127404.08</v>
      </c>
      <c r="BQ281" s="217">
        <v>584197.92000000004</v>
      </c>
      <c r="BR281" s="217">
        <v>705669.82</v>
      </c>
      <c r="BS281" s="217">
        <v>797253.07</v>
      </c>
      <c r="BT281" s="217">
        <v>749586.58</v>
      </c>
      <c r="BU281" s="217">
        <v>352643.71</v>
      </c>
      <c r="BV281" s="217">
        <v>0</v>
      </c>
      <c r="BW281" s="217">
        <v>421389.74</v>
      </c>
      <c r="BX281" s="164">
        <v>-4327772.8099999996</v>
      </c>
      <c r="BZ281" s="152" t="s">
        <v>24731</v>
      </c>
      <c r="CA281" s="219">
        <v>265677.49</v>
      </c>
      <c r="CB281" s="219">
        <v>379871.15</v>
      </c>
      <c r="CC281" s="219">
        <v>302696.43</v>
      </c>
      <c r="CD281" s="219">
        <v>271968.94</v>
      </c>
      <c r="CE281" s="219">
        <v>358679.5</v>
      </c>
      <c r="CF281" s="219">
        <v>267918.53000000003</v>
      </c>
      <c r="CG281" s="219">
        <v>347136.8</v>
      </c>
      <c r="CH281" s="219">
        <v>327936.09000000003</v>
      </c>
      <c r="CI281" s="219">
        <v>264902.69</v>
      </c>
      <c r="CJ281" s="219">
        <v>361728.8</v>
      </c>
      <c r="CK281" s="219">
        <v>327948.40000000002</v>
      </c>
      <c r="CL281" s="219">
        <v>446586.1</v>
      </c>
      <c r="CM281" s="219">
        <v>0</v>
      </c>
      <c r="CN281" s="166">
        <v>-3923050.92</v>
      </c>
      <c r="CP281" s="152" t="s">
        <v>24893</v>
      </c>
      <c r="CQ281" s="219">
        <v>0</v>
      </c>
      <c r="CR281" s="219">
        <v>0</v>
      </c>
      <c r="CS281" s="219">
        <v>0</v>
      </c>
      <c r="CT281" s="219">
        <v>0</v>
      </c>
      <c r="CU281" s="219">
        <v>0</v>
      </c>
      <c r="CV281" s="219">
        <v>0</v>
      </c>
      <c r="CW281" s="219">
        <v>0</v>
      </c>
      <c r="CX281" s="219">
        <v>0</v>
      </c>
      <c r="CY281" s="219">
        <v>0</v>
      </c>
      <c r="CZ281" s="219">
        <v>0</v>
      </c>
      <c r="DA281" s="219">
        <v>0</v>
      </c>
      <c r="DB281" s="219">
        <v>6619.89</v>
      </c>
      <c r="DC281" s="219">
        <v>0</v>
      </c>
      <c r="DD281" s="166">
        <v>-6619.89</v>
      </c>
      <c r="DF281" s="152" t="s">
        <v>25006</v>
      </c>
      <c r="DG281" s="219">
        <v>0</v>
      </c>
      <c r="DH281" s="219">
        <v>0</v>
      </c>
      <c r="DI281" s="219">
        <v>18929.2</v>
      </c>
      <c r="DJ281" s="219">
        <v>95762.16</v>
      </c>
      <c r="DK281" s="219">
        <v>72336.72</v>
      </c>
      <c r="DL281" s="219">
        <v>243081.51</v>
      </c>
      <c r="DM281" s="219">
        <v>53188.160000000003</v>
      </c>
      <c r="DN281" s="219">
        <v>64000</v>
      </c>
      <c r="DO281" s="219">
        <v>64521.2</v>
      </c>
      <c r="DP281" s="219">
        <v>222306.6</v>
      </c>
      <c r="DQ281" s="219">
        <v>36396.400000000001</v>
      </c>
      <c r="DR281" s="219">
        <v>98712.52</v>
      </c>
      <c r="DS281" s="164">
        <f t="shared" si="4"/>
        <v>969234.47</v>
      </c>
    </row>
    <row r="282" spans="1:123" ht="20.399999999999999">
      <c r="A282" s="168" t="s">
        <v>24954</v>
      </c>
      <c r="B282" s="165">
        <v>0</v>
      </c>
      <c r="C282" s="165">
        <v>0</v>
      </c>
      <c r="D282" s="165">
        <v>0</v>
      </c>
      <c r="E282" s="165">
        <v>0</v>
      </c>
      <c r="F282" s="165">
        <v>113551.51</v>
      </c>
      <c r="BK282" s="154" t="s">
        <v>24878</v>
      </c>
      <c r="BL282" s="218">
        <v>0</v>
      </c>
      <c r="BM282" s="218">
        <v>166921.23000000001</v>
      </c>
      <c r="BN282" s="218">
        <v>68767.42</v>
      </c>
      <c r="BO282" s="218">
        <v>353939.24</v>
      </c>
      <c r="BP282" s="218">
        <v>127404.08</v>
      </c>
      <c r="BQ282" s="218">
        <v>584197.92000000004</v>
      </c>
      <c r="BR282" s="218">
        <v>705669.82</v>
      </c>
      <c r="BS282" s="218">
        <v>797253.07</v>
      </c>
      <c r="BT282" s="218">
        <v>749586.58</v>
      </c>
      <c r="BU282" s="218">
        <v>352643.71</v>
      </c>
      <c r="BV282" s="218">
        <v>0</v>
      </c>
      <c r="BW282" s="218">
        <v>421389.74</v>
      </c>
      <c r="BX282" s="165">
        <v>-4327772.8099999996</v>
      </c>
      <c r="BZ282" s="152" t="s">
        <v>24942</v>
      </c>
      <c r="CA282" s="219">
        <v>34405.19</v>
      </c>
      <c r="CB282" s="219">
        <v>1007900.34</v>
      </c>
      <c r="CC282" s="219">
        <v>1035383.69</v>
      </c>
      <c r="CD282" s="219">
        <v>1121268.28</v>
      </c>
      <c r="CE282" s="219">
        <v>1004493.17</v>
      </c>
      <c r="CF282" s="219">
        <v>981255.39</v>
      </c>
      <c r="CG282" s="219">
        <v>1008470.4</v>
      </c>
      <c r="CH282" s="219">
        <v>984503.49</v>
      </c>
      <c r="CI282" s="219">
        <v>1075910.92</v>
      </c>
      <c r="CJ282" s="219">
        <v>1280704.1299999999</v>
      </c>
      <c r="CK282" s="219">
        <v>832218.46</v>
      </c>
      <c r="CL282" s="219">
        <v>2019939.64</v>
      </c>
      <c r="CM282" s="219">
        <v>0</v>
      </c>
      <c r="CN282" s="166">
        <v>-12386453.1</v>
      </c>
      <c r="CP282" s="153" t="s">
        <v>24945</v>
      </c>
      <c r="CQ282" s="217">
        <v>0</v>
      </c>
      <c r="CR282" s="217">
        <v>0</v>
      </c>
      <c r="CS282" s="217">
        <v>0</v>
      </c>
      <c r="CT282" s="217">
        <v>0</v>
      </c>
      <c r="CU282" s="217">
        <v>0</v>
      </c>
      <c r="CV282" s="217">
        <v>0</v>
      </c>
      <c r="CW282" s="217">
        <v>0</v>
      </c>
      <c r="CX282" s="217">
        <v>0</v>
      </c>
      <c r="CY282" s="217">
        <v>0</v>
      </c>
      <c r="CZ282" s="217">
        <v>0</v>
      </c>
      <c r="DA282" s="217">
        <v>0</v>
      </c>
      <c r="DB282" s="217">
        <v>1500000</v>
      </c>
      <c r="DC282" s="217">
        <v>0</v>
      </c>
      <c r="DD282" s="164">
        <v>-1500000</v>
      </c>
      <c r="DF282" s="154" t="s">
        <v>25007</v>
      </c>
      <c r="DG282" s="218">
        <v>0</v>
      </c>
      <c r="DH282" s="218">
        <v>0</v>
      </c>
      <c r="DI282" s="218">
        <v>0</v>
      </c>
      <c r="DJ282" s="218">
        <v>0</v>
      </c>
      <c r="DK282" s="218">
        <v>0</v>
      </c>
      <c r="DL282" s="218">
        <v>0</v>
      </c>
      <c r="DM282" s="218">
        <v>0</v>
      </c>
      <c r="DN282" s="218">
        <v>8280</v>
      </c>
      <c r="DO282" s="218">
        <v>0</v>
      </c>
      <c r="DP282" s="218">
        <v>0</v>
      </c>
      <c r="DQ282" s="218">
        <v>0</v>
      </c>
      <c r="DR282" s="218">
        <v>17571.8</v>
      </c>
      <c r="DS282" s="164">
        <f t="shared" si="4"/>
        <v>25851.8</v>
      </c>
    </row>
    <row r="283" spans="1:123" ht="20.399999999999999">
      <c r="A283" s="152" t="s">
        <v>24955</v>
      </c>
      <c r="B283" s="166">
        <v>0</v>
      </c>
      <c r="C283" s="166">
        <v>0</v>
      </c>
      <c r="D283" s="166">
        <v>0</v>
      </c>
      <c r="E283" s="166">
        <v>0</v>
      </c>
      <c r="F283" s="166">
        <v>113551.51</v>
      </c>
      <c r="BK283" s="152" t="s">
        <v>24881</v>
      </c>
      <c r="BL283" s="219">
        <v>0</v>
      </c>
      <c r="BM283" s="219">
        <v>139837.47</v>
      </c>
      <c r="BN283" s="219">
        <v>68767.42</v>
      </c>
      <c r="BO283" s="219">
        <v>353939.24</v>
      </c>
      <c r="BP283" s="219">
        <v>127404.08</v>
      </c>
      <c r="BQ283" s="219">
        <v>567493.49</v>
      </c>
      <c r="BR283" s="219">
        <v>700698.95</v>
      </c>
      <c r="BS283" s="219">
        <v>790174.97</v>
      </c>
      <c r="BT283" s="219">
        <v>740507.66</v>
      </c>
      <c r="BU283" s="219">
        <v>345801.56</v>
      </c>
      <c r="BV283" s="219">
        <v>0</v>
      </c>
      <c r="BW283" s="219">
        <v>413591.39</v>
      </c>
      <c r="BX283" s="166">
        <v>-4248216.2300000004</v>
      </c>
      <c r="BZ283" s="154" t="s">
        <v>24789</v>
      </c>
      <c r="CA283" s="218">
        <v>0</v>
      </c>
      <c r="CB283" s="218">
        <v>3707.1</v>
      </c>
      <c r="CC283" s="218">
        <v>0</v>
      </c>
      <c r="CD283" s="218">
        <v>0</v>
      </c>
      <c r="CE283" s="218">
        <v>0</v>
      </c>
      <c r="CF283" s="218">
        <v>25103.42</v>
      </c>
      <c r="CG283" s="218">
        <v>0</v>
      </c>
      <c r="CH283" s="218">
        <v>23026.41</v>
      </c>
      <c r="CI283" s="218">
        <v>13386.8</v>
      </c>
      <c r="CJ283" s="218">
        <v>10986.8</v>
      </c>
      <c r="CK283" s="218">
        <v>32351.42</v>
      </c>
      <c r="CL283" s="218">
        <v>0</v>
      </c>
      <c r="CM283" s="218">
        <v>0</v>
      </c>
      <c r="CN283" s="165">
        <v>-108561.95</v>
      </c>
      <c r="CP283" s="154" t="s">
        <v>24885</v>
      </c>
      <c r="CQ283" s="218">
        <v>0</v>
      </c>
      <c r="CR283" s="218">
        <v>0</v>
      </c>
      <c r="CS283" s="218">
        <v>0</v>
      </c>
      <c r="CT283" s="218">
        <v>0</v>
      </c>
      <c r="CU283" s="218">
        <v>0</v>
      </c>
      <c r="CV283" s="218">
        <v>0</v>
      </c>
      <c r="CW283" s="218">
        <v>0</v>
      </c>
      <c r="CX283" s="218">
        <v>0</v>
      </c>
      <c r="CY283" s="218">
        <v>0</v>
      </c>
      <c r="CZ283" s="218">
        <v>0</v>
      </c>
      <c r="DA283" s="218">
        <v>0</v>
      </c>
      <c r="DB283" s="218">
        <v>1500000</v>
      </c>
      <c r="DC283" s="218">
        <v>0</v>
      </c>
      <c r="DD283" s="165">
        <v>-1500000</v>
      </c>
      <c r="DF283" s="152" t="s">
        <v>24884</v>
      </c>
      <c r="DG283" s="219">
        <v>0</v>
      </c>
      <c r="DH283" s="219">
        <v>0</v>
      </c>
      <c r="DI283" s="219">
        <v>0</v>
      </c>
      <c r="DJ283" s="219">
        <v>0</v>
      </c>
      <c r="DK283" s="219">
        <v>0</v>
      </c>
      <c r="DL283" s="219">
        <v>0</v>
      </c>
      <c r="DM283" s="219">
        <v>0</v>
      </c>
      <c r="DN283" s="219">
        <v>8280</v>
      </c>
      <c r="DO283" s="219">
        <v>0</v>
      </c>
      <c r="DP283" s="219">
        <v>0</v>
      </c>
      <c r="DQ283" s="219">
        <v>0</v>
      </c>
      <c r="DR283" s="219">
        <v>17571.8</v>
      </c>
      <c r="DS283" s="164">
        <f t="shared" si="4"/>
        <v>25851.8</v>
      </c>
    </row>
    <row r="284" spans="1:123" ht="20.399999999999999">
      <c r="A284" s="168" t="s">
        <v>24984</v>
      </c>
      <c r="B284" s="165">
        <v>38698.43</v>
      </c>
      <c r="C284" s="165">
        <v>27672664.600000001</v>
      </c>
      <c r="D284" s="165">
        <v>53328067.159999996</v>
      </c>
      <c r="E284" s="165">
        <v>39521094.670000002</v>
      </c>
      <c r="F284" s="165">
        <v>82092473.599999994</v>
      </c>
      <c r="BK284" s="152" t="s">
        <v>24884</v>
      </c>
      <c r="BL284" s="219">
        <v>0</v>
      </c>
      <c r="BM284" s="219">
        <v>27083.759999999998</v>
      </c>
      <c r="BN284" s="219">
        <v>0</v>
      </c>
      <c r="BO284" s="219">
        <v>0</v>
      </c>
      <c r="BP284" s="219">
        <v>0</v>
      </c>
      <c r="BQ284" s="219">
        <v>16704.43</v>
      </c>
      <c r="BR284" s="219">
        <v>4970.87</v>
      </c>
      <c r="BS284" s="219">
        <v>7078.1</v>
      </c>
      <c r="BT284" s="219">
        <v>9078.92</v>
      </c>
      <c r="BU284" s="219">
        <v>6842.15</v>
      </c>
      <c r="BV284" s="219">
        <v>0</v>
      </c>
      <c r="BW284" s="219">
        <v>7798.35</v>
      </c>
      <c r="BX284" s="166">
        <v>-79556.58</v>
      </c>
      <c r="BZ284" s="152" t="s">
        <v>24792</v>
      </c>
      <c r="CA284" s="219">
        <v>0</v>
      </c>
      <c r="CB284" s="219">
        <v>3707.1</v>
      </c>
      <c r="CC284" s="219">
        <v>0</v>
      </c>
      <c r="CD284" s="219">
        <v>0</v>
      </c>
      <c r="CE284" s="219">
        <v>0</v>
      </c>
      <c r="CF284" s="219">
        <v>25103.42</v>
      </c>
      <c r="CG284" s="219">
        <v>0</v>
      </c>
      <c r="CH284" s="219">
        <v>23026.41</v>
      </c>
      <c r="CI284" s="219">
        <v>13386.8</v>
      </c>
      <c r="CJ284" s="219">
        <v>10986.8</v>
      </c>
      <c r="CK284" s="219">
        <v>32351.42</v>
      </c>
      <c r="CL284" s="219">
        <v>0</v>
      </c>
      <c r="CM284" s="219">
        <v>0</v>
      </c>
      <c r="CN284" s="166">
        <v>-108561.95</v>
      </c>
      <c r="CP284" s="152" t="s">
        <v>24947</v>
      </c>
      <c r="CQ284" s="219">
        <v>0</v>
      </c>
      <c r="CR284" s="219">
        <v>0</v>
      </c>
      <c r="CS284" s="219">
        <v>0</v>
      </c>
      <c r="CT284" s="219">
        <v>0</v>
      </c>
      <c r="CU284" s="219">
        <v>0</v>
      </c>
      <c r="CV284" s="219">
        <v>0</v>
      </c>
      <c r="CW284" s="219">
        <v>0</v>
      </c>
      <c r="CX284" s="219">
        <v>0</v>
      </c>
      <c r="CY284" s="219">
        <v>0</v>
      </c>
      <c r="CZ284" s="219">
        <v>0</v>
      </c>
      <c r="DA284" s="219">
        <v>0</v>
      </c>
      <c r="DB284" s="219">
        <v>1500000</v>
      </c>
      <c r="DC284" s="219">
        <v>0</v>
      </c>
      <c r="DD284" s="166">
        <v>-1500000</v>
      </c>
      <c r="DF284" s="154" t="s">
        <v>24795</v>
      </c>
      <c r="DG284" s="218">
        <v>0</v>
      </c>
      <c r="DH284" s="218">
        <v>0</v>
      </c>
      <c r="DI284" s="218">
        <v>0</v>
      </c>
      <c r="DJ284" s="218">
        <v>0</v>
      </c>
      <c r="DK284" s="218">
        <v>0</v>
      </c>
      <c r="DL284" s="218">
        <v>0</v>
      </c>
      <c r="DM284" s="218">
        <v>0</v>
      </c>
      <c r="DN284" s="218">
        <v>0</v>
      </c>
      <c r="DO284" s="218">
        <v>1000</v>
      </c>
      <c r="DP284" s="218">
        <v>58136.66</v>
      </c>
      <c r="DQ284" s="218">
        <v>0</v>
      </c>
      <c r="DR284" s="218">
        <v>300216.27</v>
      </c>
      <c r="DS284" s="164">
        <f t="shared" si="4"/>
        <v>359352.93000000005</v>
      </c>
    </row>
    <row r="285" spans="1:123" ht="40.799999999999997">
      <c r="A285" s="152" t="s">
        <v>25008</v>
      </c>
      <c r="B285" s="166">
        <v>38698.43</v>
      </c>
      <c r="C285" s="166">
        <v>23985011.079999998</v>
      </c>
      <c r="D285" s="166">
        <v>36238879.590000004</v>
      </c>
      <c r="E285" s="166">
        <v>27224787.710000001</v>
      </c>
      <c r="F285" s="166">
        <v>22206772.949999999</v>
      </c>
      <c r="BK285" s="153" t="s">
        <v>25009</v>
      </c>
      <c r="BL285" s="217">
        <v>2433874.65</v>
      </c>
      <c r="BM285" s="217">
        <v>2913800.01</v>
      </c>
      <c r="BN285" s="217">
        <v>4326058.4800000004</v>
      </c>
      <c r="BO285" s="217">
        <v>4542545.37</v>
      </c>
      <c r="BP285" s="217">
        <v>4103080.89</v>
      </c>
      <c r="BQ285" s="217">
        <v>6243271.4299999997</v>
      </c>
      <c r="BR285" s="217">
        <v>24138840.379999999</v>
      </c>
      <c r="BS285" s="217">
        <v>11442481.85</v>
      </c>
      <c r="BT285" s="217">
        <v>4703126.5599999996</v>
      </c>
      <c r="BU285" s="217">
        <v>4967488.26</v>
      </c>
      <c r="BV285" s="217">
        <v>5185150.34</v>
      </c>
      <c r="BW285" s="217">
        <v>10081656.74</v>
      </c>
      <c r="BX285" s="164">
        <v>-85081374.959999993</v>
      </c>
      <c r="BZ285" s="154" t="s">
        <v>25010</v>
      </c>
      <c r="CA285" s="218">
        <v>0</v>
      </c>
      <c r="CB285" s="218">
        <v>0</v>
      </c>
      <c r="CC285" s="218">
        <v>0</v>
      </c>
      <c r="CD285" s="218">
        <v>0</v>
      </c>
      <c r="CE285" s="218">
        <v>0</v>
      </c>
      <c r="CF285" s="218">
        <v>0</v>
      </c>
      <c r="CG285" s="218">
        <v>0</v>
      </c>
      <c r="CH285" s="218">
        <v>10000</v>
      </c>
      <c r="CI285" s="218">
        <v>0</v>
      </c>
      <c r="CJ285" s="218">
        <v>0</v>
      </c>
      <c r="CK285" s="218">
        <v>0</v>
      </c>
      <c r="CL285" s="218">
        <v>0</v>
      </c>
      <c r="CM285" s="218">
        <v>0</v>
      </c>
      <c r="CN285" s="165">
        <v>-10000</v>
      </c>
      <c r="CP285" s="153" t="s">
        <v>25005</v>
      </c>
      <c r="CQ285" s="217">
        <v>21350.07</v>
      </c>
      <c r="CR285" s="217">
        <v>0</v>
      </c>
      <c r="CS285" s="217">
        <v>325706.28000000003</v>
      </c>
      <c r="CT285" s="217">
        <v>146422.35</v>
      </c>
      <c r="CU285" s="217">
        <v>320099.53999999998</v>
      </c>
      <c r="CV285" s="217">
        <v>467274.73</v>
      </c>
      <c r="CW285" s="217">
        <v>918716.73</v>
      </c>
      <c r="CX285" s="217">
        <v>563818.94999999995</v>
      </c>
      <c r="CY285" s="217">
        <v>150919.53</v>
      </c>
      <c r="CZ285" s="217">
        <v>3590</v>
      </c>
      <c r="DA285" s="217">
        <v>295280.13</v>
      </c>
      <c r="DB285" s="217">
        <v>744894.58</v>
      </c>
      <c r="DC285" s="217">
        <v>0</v>
      </c>
      <c r="DD285" s="164">
        <v>-3958072.89</v>
      </c>
      <c r="DF285" s="152" t="s">
        <v>24761</v>
      </c>
      <c r="DG285" s="219">
        <v>0</v>
      </c>
      <c r="DH285" s="219">
        <v>0</v>
      </c>
      <c r="DI285" s="219">
        <v>0</v>
      </c>
      <c r="DJ285" s="219">
        <v>0</v>
      </c>
      <c r="DK285" s="219">
        <v>0</v>
      </c>
      <c r="DL285" s="219">
        <v>0</v>
      </c>
      <c r="DM285" s="219">
        <v>0</v>
      </c>
      <c r="DN285" s="219">
        <v>0</v>
      </c>
      <c r="DO285" s="219">
        <v>1000</v>
      </c>
      <c r="DP285" s="219">
        <v>58136.66</v>
      </c>
      <c r="DQ285" s="219">
        <v>0</v>
      </c>
      <c r="DR285" s="219">
        <v>300216.27</v>
      </c>
      <c r="DS285" s="164">
        <f t="shared" si="4"/>
        <v>359352.93000000005</v>
      </c>
    </row>
    <row r="286" spans="1:123" ht="30.6">
      <c r="A286" s="152" t="s">
        <v>25011</v>
      </c>
      <c r="B286" s="166">
        <v>0</v>
      </c>
      <c r="C286" s="166">
        <v>131443.41</v>
      </c>
      <c r="D286" s="166">
        <v>0</v>
      </c>
      <c r="E286" s="166">
        <v>679083.87</v>
      </c>
      <c r="F286" s="166">
        <v>0</v>
      </c>
      <c r="BK286" s="154" t="s">
        <v>24846</v>
      </c>
      <c r="BL286" s="218">
        <v>7818.6</v>
      </c>
      <c r="BM286" s="218">
        <v>72352.52</v>
      </c>
      <c r="BN286" s="218">
        <v>47369.83</v>
      </c>
      <c r="BO286" s="218">
        <v>72368.800000000003</v>
      </c>
      <c r="BP286" s="218">
        <v>62544.75</v>
      </c>
      <c r="BQ286" s="218">
        <v>83630.44</v>
      </c>
      <c r="BR286" s="218">
        <v>76230.289999999994</v>
      </c>
      <c r="BS286" s="218">
        <v>119749.33</v>
      </c>
      <c r="BT286" s="218">
        <v>93868.51</v>
      </c>
      <c r="BU286" s="218">
        <v>45989.19</v>
      </c>
      <c r="BV286" s="218">
        <v>139733.35</v>
      </c>
      <c r="BW286" s="218">
        <v>192517.02</v>
      </c>
      <c r="BX286" s="165">
        <v>-1014172.63</v>
      </c>
      <c r="BZ286" s="152" t="s">
        <v>25012</v>
      </c>
      <c r="CA286" s="219">
        <v>0</v>
      </c>
      <c r="CB286" s="219">
        <v>0</v>
      </c>
      <c r="CC286" s="219">
        <v>0</v>
      </c>
      <c r="CD286" s="219">
        <v>0</v>
      </c>
      <c r="CE286" s="219">
        <v>0</v>
      </c>
      <c r="CF286" s="219">
        <v>0</v>
      </c>
      <c r="CG286" s="219">
        <v>0</v>
      </c>
      <c r="CH286" s="219">
        <v>10000</v>
      </c>
      <c r="CI286" s="219">
        <v>0</v>
      </c>
      <c r="CJ286" s="219">
        <v>0</v>
      </c>
      <c r="CK286" s="219">
        <v>0</v>
      </c>
      <c r="CL286" s="219">
        <v>0</v>
      </c>
      <c r="CM286" s="219">
        <v>0</v>
      </c>
      <c r="CN286" s="166">
        <v>-10000</v>
      </c>
      <c r="CP286" s="154" t="s">
        <v>24878</v>
      </c>
      <c r="CQ286" s="218">
        <v>21350.07</v>
      </c>
      <c r="CR286" s="218">
        <v>0</v>
      </c>
      <c r="CS286" s="218">
        <v>325706.28000000003</v>
      </c>
      <c r="CT286" s="218">
        <v>146422.35</v>
      </c>
      <c r="CU286" s="218">
        <v>320099.53999999998</v>
      </c>
      <c r="CV286" s="218">
        <v>467274.73</v>
      </c>
      <c r="CW286" s="218">
        <v>918716.73</v>
      </c>
      <c r="CX286" s="218">
        <v>563818.94999999995</v>
      </c>
      <c r="CY286" s="218">
        <v>150919.53</v>
      </c>
      <c r="CZ286" s="218">
        <v>3590</v>
      </c>
      <c r="DA286" s="218">
        <v>295280.13</v>
      </c>
      <c r="DB286" s="218">
        <v>744894.58</v>
      </c>
      <c r="DC286" s="218">
        <v>0</v>
      </c>
      <c r="DD286" s="165">
        <v>-3958072.89</v>
      </c>
      <c r="DF286" s="154" t="s">
        <v>24767</v>
      </c>
      <c r="DG286" s="218">
        <v>595704.24</v>
      </c>
      <c r="DH286" s="218">
        <v>665547.89</v>
      </c>
      <c r="DI286" s="218">
        <v>619651.46</v>
      </c>
      <c r="DJ286" s="218">
        <v>653273.69999999995</v>
      </c>
      <c r="DK286" s="218">
        <v>639529.37</v>
      </c>
      <c r="DL286" s="218">
        <v>691802.46</v>
      </c>
      <c r="DM286" s="218">
        <v>617278.02</v>
      </c>
      <c r="DN286" s="218">
        <v>716604.57</v>
      </c>
      <c r="DO286" s="218">
        <v>713042.21</v>
      </c>
      <c r="DP286" s="218">
        <v>662831.96</v>
      </c>
      <c r="DQ286" s="218">
        <v>658196.38</v>
      </c>
      <c r="DR286" s="218">
        <v>929735.34</v>
      </c>
      <c r="DS286" s="164">
        <f t="shared" si="4"/>
        <v>8163197.6000000006</v>
      </c>
    </row>
    <row r="287" spans="1:123" ht="20.399999999999999">
      <c r="A287" s="152" t="s">
        <v>25013</v>
      </c>
      <c r="B287" s="166">
        <v>0</v>
      </c>
      <c r="C287" s="166">
        <v>2420957.5699999998</v>
      </c>
      <c r="D287" s="166">
        <v>10037180.800000001</v>
      </c>
      <c r="E287" s="166">
        <v>4579174.71</v>
      </c>
      <c r="F287" s="166">
        <v>8678364.3900000006</v>
      </c>
      <c r="BK287" s="152" t="s">
        <v>24950</v>
      </c>
      <c r="BL287" s="219">
        <v>7818.6</v>
      </c>
      <c r="BM287" s="219">
        <v>72352.52</v>
      </c>
      <c r="BN287" s="219">
        <v>47369.83</v>
      </c>
      <c r="BO287" s="219">
        <v>72368.800000000003</v>
      </c>
      <c r="BP287" s="219">
        <v>62544.75</v>
      </c>
      <c r="BQ287" s="219">
        <v>83630.44</v>
      </c>
      <c r="BR287" s="219">
        <v>76230.289999999994</v>
      </c>
      <c r="BS287" s="219">
        <v>119749.33</v>
      </c>
      <c r="BT287" s="219">
        <v>93868.51</v>
      </c>
      <c r="BU287" s="219">
        <v>45989.19</v>
      </c>
      <c r="BV287" s="219">
        <v>139733.35</v>
      </c>
      <c r="BW287" s="219">
        <v>192517.02</v>
      </c>
      <c r="BX287" s="166">
        <v>-1014172.63</v>
      </c>
      <c r="BZ287" s="153" t="s">
        <v>25003</v>
      </c>
      <c r="CA287" s="217">
        <v>0</v>
      </c>
      <c r="CB287" s="217">
        <v>0</v>
      </c>
      <c r="CC287" s="217">
        <v>0</v>
      </c>
      <c r="CD287" s="217">
        <v>0</v>
      </c>
      <c r="CE287" s="217">
        <v>0</v>
      </c>
      <c r="CF287" s="217">
        <v>5400</v>
      </c>
      <c r="CG287" s="217">
        <v>0</v>
      </c>
      <c r="CH287" s="217">
        <v>34034.35</v>
      </c>
      <c r="CI287" s="217">
        <v>0</v>
      </c>
      <c r="CJ287" s="217">
        <v>0</v>
      </c>
      <c r="CK287" s="217">
        <v>22914.23</v>
      </c>
      <c r="CL287" s="217">
        <v>0</v>
      </c>
      <c r="CM287" s="217">
        <v>0</v>
      </c>
      <c r="CN287" s="164">
        <v>-62348.58</v>
      </c>
      <c r="CP287" s="152" t="s">
        <v>24881</v>
      </c>
      <c r="CQ287" s="219">
        <v>21350.07</v>
      </c>
      <c r="CR287" s="219">
        <v>0</v>
      </c>
      <c r="CS287" s="219">
        <v>245251.28</v>
      </c>
      <c r="CT287" s="219">
        <v>146422.35</v>
      </c>
      <c r="CU287" s="219">
        <v>194762.29</v>
      </c>
      <c r="CV287" s="219">
        <v>331270.32</v>
      </c>
      <c r="CW287" s="219">
        <v>918716.73</v>
      </c>
      <c r="CX287" s="219">
        <v>408616.81</v>
      </c>
      <c r="CY287" s="219">
        <v>30500</v>
      </c>
      <c r="CZ287" s="219">
        <v>3590</v>
      </c>
      <c r="DA287" s="219">
        <v>217333.01</v>
      </c>
      <c r="DB287" s="219">
        <v>641334.03</v>
      </c>
      <c r="DC287" s="219">
        <v>0</v>
      </c>
      <c r="DD287" s="166">
        <v>-3159146.89</v>
      </c>
      <c r="DF287" s="152" t="s">
        <v>24759</v>
      </c>
      <c r="DG287" s="219">
        <v>53659.65</v>
      </c>
      <c r="DH287" s="219">
        <v>92951.19</v>
      </c>
      <c r="DI287" s="219">
        <v>141348.9</v>
      </c>
      <c r="DJ287" s="219">
        <v>180177.2</v>
      </c>
      <c r="DK287" s="219">
        <v>159407.28</v>
      </c>
      <c r="DL287" s="219">
        <v>187170.7</v>
      </c>
      <c r="DM287" s="219">
        <v>138727.74</v>
      </c>
      <c r="DN287" s="219">
        <v>217490.01</v>
      </c>
      <c r="DO287" s="219">
        <v>237351.02</v>
      </c>
      <c r="DP287" s="219">
        <v>168675.7</v>
      </c>
      <c r="DQ287" s="219">
        <v>157673.72</v>
      </c>
      <c r="DR287" s="219">
        <v>187037.78</v>
      </c>
      <c r="DS287" s="164">
        <f t="shared" si="4"/>
        <v>1921670.89</v>
      </c>
    </row>
    <row r="288" spans="1:123" ht="30.6">
      <c r="A288" s="152" t="s">
        <v>25014</v>
      </c>
      <c r="B288" s="166">
        <v>0</v>
      </c>
      <c r="C288" s="166">
        <v>1026067.07</v>
      </c>
      <c r="D288" s="166">
        <v>3264649.1</v>
      </c>
      <c r="E288" s="166">
        <v>2560694.2999999998</v>
      </c>
      <c r="F288" s="166">
        <v>2752583.43</v>
      </c>
      <c r="BK288" s="154" t="s">
        <v>24743</v>
      </c>
      <c r="BL288" s="218">
        <v>0</v>
      </c>
      <c r="BM288" s="218">
        <v>0</v>
      </c>
      <c r="BN288" s="218">
        <v>0</v>
      </c>
      <c r="BO288" s="218">
        <v>0</v>
      </c>
      <c r="BP288" s="218">
        <v>0</v>
      </c>
      <c r="BQ288" s="218">
        <v>0</v>
      </c>
      <c r="BR288" s="218">
        <v>0</v>
      </c>
      <c r="BS288" s="218">
        <v>0</v>
      </c>
      <c r="BT288" s="218">
        <v>5993.91</v>
      </c>
      <c r="BU288" s="218">
        <v>0</v>
      </c>
      <c r="BV288" s="218">
        <v>0</v>
      </c>
      <c r="BW288" s="218">
        <v>0</v>
      </c>
      <c r="BX288" s="165">
        <v>-5993.91</v>
      </c>
      <c r="BZ288" s="154" t="s">
        <v>24885</v>
      </c>
      <c r="CA288" s="218">
        <v>0</v>
      </c>
      <c r="CB288" s="218">
        <v>0</v>
      </c>
      <c r="CC288" s="218">
        <v>0</v>
      </c>
      <c r="CD288" s="218">
        <v>0</v>
      </c>
      <c r="CE288" s="218">
        <v>0</v>
      </c>
      <c r="CF288" s="218">
        <v>5400</v>
      </c>
      <c r="CG288" s="218">
        <v>0</v>
      </c>
      <c r="CH288" s="218">
        <v>34034.35</v>
      </c>
      <c r="CI288" s="218">
        <v>0</v>
      </c>
      <c r="CJ288" s="218">
        <v>0</v>
      </c>
      <c r="CK288" s="218">
        <v>22914.23</v>
      </c>
      <c r="CL288" s="218">
        <v>0</v>
      </c>
      <c r="CM288" s="218">
        <v>0</v>
      </c>
      <c r="CN288" s="165">
        <v>-62348.58</v>
      </c>
      <c r="CP288" s="152" t="s">
        <v>24884</v>
      </c>
      <c r="CQ288" s="219">
        <v>0</v>
      </c>
      <c r="CR288" s="219">
        <v>0</v>
      </c>
      <c r="CS288" s="219">
        <v>80455</v>
      </c>
      <c r="CT288" s="219">
        <v>0</v>
      </c>
      <c r="CU288" s="219">
        <v>125337.25</v>
      </c>
      <c r="CV288" s="219">
        <v>136004.41</v>
      </c>
      <c r="CW288" s="219">
        <v>0</v>
      </c>
      <c r="CX288" s="219">
        <v>155202.14000000001</v>
      </c>
      <c r="CY288" s="219">
        <v>120419.53</v>
      </c>
      <c r="CZ288" s="219">
        <v>0</v>
      </c>
      <c r="DA288" s="219">
        <v>77947.12</v>
      </c>
      <c r="DB288" s="219">
        <v>103560.55</v>
      </c>
      <c r="DC288" s="219">
        <v>0</v>
      </c>
      <c r="DD288" s="166">
        <v>-798926</v>
      </c>
      <c r="DF288" s="152" t="s">
        <v>24731</v>
      </c>
      <c r="DG288" s="219">
        <v>542044.59</v>
      </c>
      <c r="DH288" s="219">
        <v>572596.69999999995</v>
      </c>
      <c r="DI288" s="219">
        <v>478302.56</v>
      </c>
      <c r="DJ288" s="219">
        <v>473096.5</v>
      </c>
      <c r="DK288" s="219">
        <v>480122.09</v>
      </c>
      <c r="DL288" s="219">
        <v>504631.76</v>
      </c>
      <c r="DM288" s="219">
        <v>478550.28</v>
      </c>
      <c r="DN288" s="219">
        <v>499114.56</v>
      </c>
      <c r="DO288" s="219">
        <v>475691.19</v>
      </c>
      <c r="DP288" s="219">
        <v>494156.26</v>
      </c>
      <c r="DQ288" s="219">
        <v>500522.66</v>
      </c>
      <c r="DR288" s="219">
        <v>742697.56</v>
      </c>
      <c r="DS288" s="164">
        <f t="shared" si="4"/>
        <v>6241526.7100000009</v>
      </c>
    </row>
    <row r="289" spans="1:123" ht="20.399999999999999">
      <c r="A289" s="152" t="s">
        <v>25015</v>
      </c>
      <c r="B289" s="166">
        <v>0</v>
      </c>
      <c r="C289" s="166">
        <v>109185.47</v>
      </c>
      <c r="D289" s="166">
        <v>242466.49</v>
      </c>
      <c r="E289" s="166">
        <v>336234.6</v>
      </c>
      <c r="F289" s="166">
        <v>2305923.62</v>
      </c>
      <c r="BK289" s="152" t="s">
        <v>24744</v>
      </c>
      <c r="BL289" s="219">
        <v>0</v>
      </c>
      <c r="BM289" s="219">
        <v>0</v>
      </c>
      <c r="BN289" s="219">
        <v>0</v>
      </c>
      <c r="BO289" s="219">
        <v>0</v>
      </c>
      <c r="BP289" s="219">
        <v>0</v>
      </c>
      <c r="BQ289" s="219">
        <v>0</v>
      </c>
      <c r="BR289" s="219">
        <v>0</v>
      </c>
      <c r="BS289" s="219">
        <v>0</v>
      </c>
      <c r="BT289" s="219">
        <v>5993.91</v>
      </c>
      <c r="BU289" s="219">
        <v>0</v>
      </c>
      <c r="BV289" s="219">
        <v>0</v>
      </c>
      <c r="BW289" s="219">
        <v>0</v>
      </c>
      <c r="BX289" s="166">
        <v>-5993.91</v>
      </c>
      <c r="BZ289" s="152" t="s">
        <v>24893</v>
      </c>
      <c r="CA289" s="219">
        <v>0</v>
      </c>
      <c r="CB289" s="219">
        <v>0</v>
      </c>
      <c r="CC289" s="219">
        <v>0</v>
      </c>
      <c r="CD289" s="219">
        <v>0</v>
      </c>
      <c r="CE289" s="219">
        <v>0</v>
      </c>
      <c r="CF289" s="219">
        <v>5400</v>
      </c>
      <c r="CG289" s="219">
        <v>0</v>
      </c>
      <c r="CH289" s="219">
        <v>34034.35</v>
      </c>
      <c r="CI289" s="219">
        <v>0</v>
      </c>
      <c r="CJ289" s="219">
        <v>0</v>
      </c>
      <c r="CK289" s="219">
        <v>22914.23</v>
      </c>
      <c r="CL289" s="219">
        <v>0</v>
      </c>
      <c r="CM289" s="219">
        <v>0</v>
      </c>
      <c r="CN289" s="166">
        <v>-62348.58</v>
      </c>
      <c r="CP289" s="153" t="s">
        <v>25016</v>
      </c>
      <c r="CQ289" s="217">
        <v>0</v>
      </c>
      <c r="CR289" s="217">
        <v>0</v>
      </c>
      <c r="CS289" s="217">
        <v>0</v>
      </c>
      <c r="CT289" s="217">
        <v>0</v>
      </c>
      <c r="CU289" s="217">
        <v>0</v>
      </c>
      <c r="CV289" s="217">
        <v>0</v>
      </c>
      <c r="CW289" s="217">
        <v>0</v>
      </c>
      <c r="CX289" s="217">
        <v>767580</v>
      </c>
      <c r="CY289" s="217">
        <v>0</v>
      </c>
      <c r="CZ289" s="217">
        <v>0</v>
      </c>
      <c r="DA289" s="217">
        <v>0</v>
      </c>
      <c r="DB289" s="217">
        <v>0</v>
      </c>
      <c r="DC289" s="217">
        <v>0</v>
      </c>
      <c r="DD289" s="164">
        <v>-767580</v>
      </c>
      <c r="DF289" s="154" t="s">
        <v>25017</v>
      </c>
      <c r="DG289" s="218">
        <v>0</v>
      </c>
      <c r="DH289" s="218">
        <v>0</v>
      </c>
      <c r="DI289" s="218">
        <v>33115.53</v>
      </c>
      <c r="DJ289" s="218">
        <v>0</v>
      </c>
      <c r="DK289" s="218">
        <v>0</v>
      </c>
      <c r="DL289" s="218">
        <v>60273.04</v>
      </c>
      <c r="DM289" s="218">
        <v>0</v>
      </c>
      <c r="DN289" s="218">
        <v>0</v>
      </c>
      <c r="DO289" s="218">
        <v>0</v>
      </c>
      <c r="DP289" s="218">
        <v>0</v>
      </c>
      <c r="DQ289" s="218">
        <v>0</v>
      </c>
      <c r="DR289" s="218">
        <v>0</v>
      </c>
      <c r="DS289" s="164">
        <f t="shared" si="4"/>
        <v>93388.57</v>
      </c>
    </row>
    <row r="290" spans="1:123" ht="20.399999999999999">
      <c r="A290" s="152" t="s">
        <v>25018</v>
      </c>
      <c r="B290" s="166">
        <v>0</v>
      </c>
      <c r="C290" s="166">
        <v>0</v>
      </c>
      <c r="D290" s="166">
        <v>102997.78</v>
      </c>
      <c r="E290" s="166">
        <v>156444.82</v>
      </c>
      <c r="F290" s="166">
        <v>143217.4</v>
      </c>
      <c r="BK290" s="154" t="s">
        <v>24778</v>
      </c>
      <c r="BL290" s="218">
        <v>0</v>
      </c>
      <c r="BM290" s="218">
        <v>0</v>
      </c>
      <c r="BN290" s="218">
        <v>0</v>
      </c>
      <c r="BO290" s="218">
        <v>0</v>
      </c>
      <c r="BP290" s="218">
        <v>0</v>
      </c>
      <c r="BQ290" s="218">
        <v>0</v>
      </c>
      <c r="BR290" s="218">
        <v>0</v>
      </c>
      <c r="BS290" s="218">
        <v>317686</v>
      </c>
      <c r="BT290" s="218">
        <v>128890</v>
      </c>
      <c r="BU290" s="218">
        <v>696909.05</v>
      </c>
      <c r="BV290" s="218">
        <v>467100.7</v>
      </c>
      <c r="BW290" s="218">
        <v>347111.5</v>
      </c>
      <c r="BX290" s="165">
        <v>-1957697.25</v>
      </c>
      <c r="BZ290" s="153" t="s">
        <v>24945</v>
      </c>
      <c r="CA290" s="217">
        <v>0</v>
      </c>
      <c r="CB290" s="217">
        <v>0</v>
      </c>
      <c r="CC290" s="217">
        <v>0</v>
      </c>
      <c r="CD290" s="217">
        <v>1419717.15</v>
      </c>
      <c r="CE290" s="217">
        <v>0</v>
      </c>
      <c r="CF290" s="217">
        <v>0</v>
      </c>
      <c r="CG290" s="217">
        <v>0</v>
      </c>
      <c r="CH290" s="217">
        <v>0</v>
      </c>
      <c r="CI290" s="217">
        <v>5584658.04</v>
      </c>
      <c r="CJ290" s="217">
        <v>0</v>
      </c>
      <c r="CK290" s="217">
        <v>0</v>
      </c>
      <c r="CL290" s="217">
        <v>0</v>
      </c>
      <c r="CM290" s="217">
        <v>0</v>
      </c>
      <c r="CN290" s="164">
        <v>-7004375.1900000004</v>
      </c>
      <c r="CP290" s="154" t="s">
        <v>24962</v>
      </c>
      <c r="CQ290" s="218">
        <v>0</v>
      </c>
      <c r="CR290" s="218">
        <v>0</v>
      </c>
      <c r="CS290" s="218">
        <v>0</v>
      </c>
      <c r="CT290" s="218">
        <v>0</v>
      </c>
      <c r="CU290" s="218">
        <v>0</v>
      </c>
      <c r="CV290" s="218">
        <v>0</v>
      </c>
      <c r="CW290" s="218">
        <v>0</v>
      </c>
      <c r="CX290" s="218">
        <v>767580</v>
      </c>
      <c r="CY290" s="218">
        <v>0</v>
      </c>
      <c r="CZ290" s="218">
        <v>0</v>
      </c>
      <c r="DA290" s="218">
        <v>0</v>
      </c>
      <c r="DB290" s="218">
        <v>0</v>
      </c>
      <c r="DC290" s="218">
        <v>0</v>
      </c>
      <c r="DD290" s="165">
        <v>-767580</v>
      </c>
      <c r="DF290" s="152" t="s">
        <v>25019</v>
      </c>
      <c r="DG290" s="219">
        <v>0</v>
      </c>
      <c r="DH290" s="219">
        <v>0</v>
      </c>
      <c r="DI290" s="219">
        <v>33115.53</v>
      </c>
      <c r="DJ290" s="219">
        <v>0</v>
      </c>
      <c r="DK290" s="219">
        <v>0</v>
      </c>
      <c r="DL290" s="219">
        <v>60273.04</v>
      </c>
      <c r="DM290" s="219">
        <v>0</v>
      </c>
      <c r="DN290" s="219">
        <v>0</v>
      </c>
      <c r="DO290" s="219">
        <v>0</v>
      </c>
      <c r="DP290" s="219">
        <v>0</v>
      </c>
      <c r="DQ290" s="219">
        <v>0</v>
      </c>
      <c r="DR290" s="219">
        <v>0</v>
      </c>
      <c r="DS290" s="164">
        <f t="shared" si="4"/>
        <v>93388.57</v>
      </c>
    </row>
    <row r="291" spans="1:123" ht="20.399999999999999">
      <c r="A291" s="152" t="s">
        <v>25020</v>
      </c>
      <c r="B291" s="166">
        <v>0</v>
      </c>
      <c r="C291" s="166">
        <v>0</v>
      </c>
      <c r="D291" s="166">
        <v>97645.69</v>
      </c>
      <c r="E291" s="166">
        <v>315300.34000000003</v>
      </c>
      <c r="F291" s="166">
        <v>435971.33</v>
      </c>
      <c r="BK291" s="152" t="s">
        <v>24951</v>
      </c>
      <c r="BL291" s="219">
        <v>0</v>
      </c>
      <c r="BM291" s="219">
        <v>0</v>
      </c>
      <c r="BN291" s="219">
        <v>0</v>
      </c>
      <c r="BO291" s="219">
        <v>0</v>
      </c>
      <c r="BP291" s="219">
        <v>0</v>
      </c>
      <c r="BQ291" s="219">
        <v>0</v>
      </c>
      <c r="BR291" s="219">
        <v>0</v>
      </c>
      <c r="BS291" s="219">
        <v>317686</v>
      </c>
      <c r="BT291" s="219">
        <v>128890</v>
      </c>
      <c r="BU291" s="219">
        <v>696909.05</v>
      </c>
      <c r="BV291" s="219">
        <v>467100.7</v>
      </c>
      <c r="BW291" s="219">
        <v>347111.5</v>
      </c>
      <c r="BX291" s="166">
        <v>-1957697.25</v>
      </c>
      <c r="BZ291" s="154" t="s">
        <v>24885</v>
      </c>
      <c r="CA291" s="218">
        <v>0</v>
      </c>
      <c r="CB291" s="218">
        <v>0</v>
      </c>
      <c r="CC291" s="218">
        <v>0</v>
      </c>
      <c r="CD291" s="218">
        <v>1419717.15</v>
      </c>
      <c r="CE291" s="218">
        <v>0</v>
      </c>
      <c r="CF291" s="218">
        <v>0</v>
      </c>
      <c r="CG291" s="218">
        <v>0</v>
      </c>
      <c r="CH291" s="218">
        <v>0</v>
      </c>
      <c r="CI291" s="218">
        <v>5584658.04</v>
      </c>
      <c r="CJ291" s="218">
        <v>0</v>
      </c>
      <c r="CK291" s="218">
        <v>0</v>
      </c>
      <c r="CL291" s="218">
        <v>0</v>
      </c>
      <c r="CM291" s="218">
        <v>0</v>
      </c>
      <c r="CN291" s="165">
        <v>-7004375.1900000004</v>
      </c>
      <c r="CP291" s="152" t="s">
        <v>24964</v>
      </c>
      <c r="CQ291" s="219">
        <v>0</v>
      </c>
      <c r="CR291" s="219">
        <v>0</v>
      </c>
      <c r="CS291" s="219">
        <v>0</v>
      </c>
      <c r="CT291" s="219">
        <v>0</v>
      </c>
      <c r="CU291" s="219">
        <v>0</v>
      </c>
      <c r="CV291" s="219">
        <v>0</v>
      </c>
      <c r="CW291" s="219">
        <v>0</v>
      </c>
      <c r="CX291" s="219">
        <v>767580</v>
      </c>
      <c r="CY291" s="219">
        <v>0</v>
      </c>
      <c r="CZ291" s="219">
        <v>0</v>
      </c>
      <c r="DA291" s="219">
        <v>0</v>
      </c>
      <c r="DB291" s="219">
        <v>0</v>
      </c>
      <c r="DC291" s="219">
        <v>0</v>
      </c>
      <c r="DD291" s="166">
        <v>-767580</v>
      </c>
      <c r="DF291" s="153" t="s">
        <v>24900</v>
      </c>
      <c r="DG291" s="217">
        <v>4784493.18</v>
      </c>
      <c r="DH291" s="217">
        <v>5305568.3</v>
      </c>
      <c r="DI291" s="217">
        <v>5900230.8600000003</v>
      </c>
      <c r="DJ291" s="217">
        <v>5427565.7699999996</v>
      </c>
      <c r="DK291" s="217">
        <v>5407082.54</v>
      </c>
      <c r="DL291" s="217">
        <v>5833741.3499999996</v>
      </c>
      <c r="DM291" s="217">
        <v>5710814.6100000003</v>
      </c>
      <c r="DN291" s="217">
        <v>5606644.0199999996</v>
      </c>
      <c r="DO291" s="217">
        <v>5803759.3799999999</v>
      </c>
      <c r="DP291" s="217">
        <v>6237024.4299999997</v>
      </c>
      <c r="DQ291" s="217">
        <v>6337505.9800000004</v>
      </c>
      <c r="DR291" s="217">
        <v>7484883.2000000002</v>
      </c>
      <c r="DS291" s="164">
        <f t="shared" si="4"/>
        <v>69839313.620000005</v>
      </c>
    </row>
    <row r="292" spans="1:123" ht="20.399999999999999">
      <c r="A292" s="152" t="s">
        <v>25021</v>
      </c>
      <c r="B292" s="166">
        <v>0</v>
      </c>
      <c r="C292" s="166">
        <v>0</v>
      </c>
      <c r="D292" s="166">
        <v>0</v>
      </c>
      <c r="E292" s="166">
        <v>0</v>
      </c>
      <c r="F292" s="166">
        <v>23439106.600000001</v>
      </c>
      <c r="BK292" s="154" t="s">
        <v>24788</v>
      </c>
      <c r="BL292" s="218">
        <v>827.4</v>
      </c>
      <c r="BM292" s="218">
        <v>41039.01</v>
      </c>
      <c r="BN292" s="218">
        <v>13882.1</v>
      </c>
      <c r="BO292" s="218">
        <v>31916.92</v>
      </c>
      <c r="BP292" s="218">
        <v>2462.0300000000002</v>
      </c>
      <c r="BQ292" s="218">
        <v>10250.64</v>
      </c>
      <c r="BR292" s="218">
        <v>21085.18</v>
      </c>
      <c r="BS292" s="218">
        <v>13936.8</v>
      </c>
      <c r="BT292" s="218">
        <v>2640.1</v>
      </c>
      <c r="BU292" s="218">
        <v>38490.76</v>
      </c>
      <c r="BV292" s="218">
        <v>4149.2700000000004</v>
      </c>
      <c r="BW292" s="218">
        <v>941.66</v>
      </c>
      <c r="BX292" s="165">
        <v>-181621.87</v>
      </c>
      <c r="BZ292" s="152" t="s">
        <v>24947</v>
      </c>
      <c r="CA292" s="219">
        <v>0</v>
      </c>
      <c r="CB292" s="219">
        <v>0</v>
      </c>
      <c r="CC292" s="219">
        <v>0</v>
      </c>
      <c r="CD292" s="219">
        <v>1419717.15</v>
      </c>
      <c r="CE292" s="219">
        <v>0</v>
      </c>
      <c r="CF292" s="219">
        <v>0</v>
      </c>
      <c r="CG292" s="219">
        <v>0</v>
      </c>
      <c r="CH292" s="219">
        <v>0</v>
      </c>
      <c r="CI292" s="219">
        <v>5584658.04</v>
      </c>
      <c r="CJ292" s="219">
        <v>0</v>
      </c>
      <c r="CK292" s="219">
        <v>0</v>
      </c>
      <c r="CL292" s="219">
        <v>0</v>
      </c>
      <c r="CM292" s="219">
        <v>0</v>
      </c>
      <c r="CN292" s="166">
        <v>-7004375.1900000004</v>
      </c>
      <c r="CP292" s="153" t="s">
        <v>25022</v>
      </c>
      <c r="CQ292" s="217">
        <v>1513919.77</v>
      </c>
      <c r="CR292" s="217">
        <v>1740042.91</v>
      </c>
      <c r="CS292" s="217">
        <v>1971608.73</v>
      </c>
      <c r="CT292" s="217">
        <v>1745471.58</v>
      </c>
      <c r="CU292" s="217">
        <v>2336188.7000000002</v>
      </c>
      <c r="CV292" s="217">
        <v>1738752.32</v>
      </c>
      <c r="CW292" s="217">
        <v>2142686.3199999998</v>
      </c>
      <c r="CX292" s="217">
        <v>1974635.85</v>
      </c>
      <c r="CY292" s="217">
        <v>1664038.13</v>
      </c>
      <c r="CZ292" s="217">
        <v>1727058.3</v>
      </c>
      <c r="DA292" s="217">
        <v>2812274.37</v>
      </c>
      <c r="DB292" s="217">
        <v>4300705.8099999996</v>
      </c>
      <c r="DC292" s="217">
        <v>0</v>
      </c>
      <c r="DD292" s="164">
        <v>-25667382.789999999</v>
      </c>
      <c r="DF292" s="154" t="s">
        <v>24773</v>
      </c>
      <c r="DG292" s="218">
        <v>786776.56</v>
      </c>
      <c r="DH292" s="218">
        <v>914981.56</v>
      </c>
      <c r="DI292" s="218">
        <v>910661.16</v>
      </c>
      <c r="DJ292" s="218">
        <v>930723.56</v>
      </c>
      <c r="DK292" s="218">
        <v>940626.38</v>
      </c>
      <c r="DL292" s="218">
        <v>1009381.79</v>
      </c>
      <c r="DM292" s="218">
        <v>996493.72</v>
      </c>
      <c r="DN292" s="218">
        <v>1034494.35</v>
      </c>
      <c r="DO292" s="218">
        <v>981261.03</v>
      </c>
      <c r="DP292" s="218">
        <v>977485.93</v>
      </c>
      <c r="DQ292" s="218">
        <v>1048346.69</v>
      </c>
      <c r="DR292" s="218">
        <v>1169563.95</v>
      </c>
      <c r="DS292" s="164">
        <f t="shared" si="4"/>
        <v>11700796.679999998</v>
      </c>
    </row>
    <row r="293" spans="1:123" ht="20.399999999999999">
      <c r="A293" s="152" t="s">
        <v>25023</v>
      </c>
      <c r="B293" s="166">
        <v>0</v>
      </c>
      <c r="C293" s="166">
        <v>0</v>
      </c>
      <c r="D293" s="166">
        <v>3344247.71</v>
      </c>
      <c r="E293" s="166">
        <v>3669374.32</v>
      </c>
      <c r="F293" s="166">
        <v>22130533.879999999</v>
      </c>
      <c r="BK293" s="152" t="s">
        <v>24916</v>
      </c>
      <c r="BL293" s="219">
        <v>827.4</v>
      </c>
      <c r="BM293" s="219">
        <v>39862.410000000003</v>
      </c>
      <c r="BN293" s="219">
        <v>13596.5</v>
      </c>
      <c r="BO293" s="219">
        <v>31916.92</v>
      </c>
      <c r="BP293" s="219">
        <v>2229.0300000000002</v>
      </c>
      <c r="BQ293" s="219">
        <v>6375.04</v>
      </c>
      <c r="BR293" s="219">
        <v>20551.43</v>
      </c>
      <c r="BS293" s="219">
        <v>13246.8</v>
      </c>
      <c r="BT293" s="219">
        <v>1865.15</v>
      </c>
      <c r="BU293" s="219">
        <v>18243.84</v>
      </c>
      <c r="BV293" s="219">
        <v>2477.27</v>
      </c>
      <c r="BW293" s="219">
        <v>941.66</v>
      </c>
      <c r="BX293" s="166">
        <v>-152133.45000000001</v>
      </c>
      <c r="BZ293" s="153" t="s">
        <v>25005</v>
      </c>
      <c r="CA293" s="217">
        <v>16179.31</v>
      </c>
      <c r="CB293" s="217">
        <v>96185.4</v>
      </c>
      <c r="CC293" s="217">
        <v>0</v>
      </c>
      <c r="CD293" s="217">
        <v>0</v>
      </c>
      <c r="CE293" s="217">
        <v>64386.78</v>
      </c>
      <c r="CF293" s="217">
        <v>0</v>
      </c>
      <c r="CG293" s="217">
        <v>7154.06</v>
      </c>
      <c r="CH293" s="217">
        <v>0</v>
      </c>
      <c r="CI293" s="217">
        <v>71447.88</v>
      </c>
      <c r="CJ293" s="217">
        <v>215805.5</v>
      </c>
      <c r="CK293" s="217">
        <v>174115.34</v>
      </c>
      <c r="CL293" s="217">
        <v>220169.02</v>
      </c>
      <c r="CM293" s="217">
        <v>0</v>
      </c>
      <c r="CN293" s="164">
        <v>-865443.29</v>
      </c>
      <c r="CP293" s="154" t="s">
        <v>24846</v>
      </c>
      <c r="CQ293" s="218">
        <v>112.79</v>
      </c>
      <c r="CR293" s="218">
        <v>67851.259999999995</v>
      </c>
      <c r="CS293" s="218">
        <v>74764.08</v>
      </c>
      <c r="CT293" s="218">
        <v>68789.97</v>
      </c>
      <c r="CU293" s="218">
        <v>65977.990000000005</v>
      </c>
      <c r="CV293" s="218">
        <v>80044.789999999994</v>
      </c>
      <c r="CW293" s="218">
        <v>58059.22</v>
      </c>
      <c r="CX293" s="218">
        <v>40800.230000000003</v>
      </c>
      <c r="CY293" s="218">
        <v>75582.960000000006</v>
      </c>
      <c r="CZ293" s="218">
        <v>41994.559999999998</v>
      </c>
      <c r="DA293" s="218">
        <v>63929.02</v>
      </c>
      <c r="DB293" s="218">
        <v>75484.42</v>
      </c>
      <c r="DC293" s="218">
        <v>0</v>
      </c>
      <c r="DD293" s="165">
        <v>-713391.29</v>
      </c>
      <c r="DF293" s="152" t="s">
        <v>24774</v>
      </c>
      <c r="DG293" s="219">
        <v>9351.4</v>
      </c>
      <c r="DH293" s="219">
        <v>7492.12</v>
      </c>
      <c r="DI293" s="219">
        <v>7811.7</v>
      </c>
      <c r="DJ293" s="219">
        <v>13075.52</v>
      </c>
      <c r="DK293" s="219">
        <v>7944.79</v>
      </c>
      <c r="DL293" s="219">
        <v>8114.5</v>
      </c>
      <c r="DM293" s="219">
        <v>7173.33</v>
      </c>
      <c r="DN293" s="219">
        <v>7398.69</v>
      </c>
      <c r="DO293" s="219">
        <v>9088.44</v>
      </c>
      <c r="DP293" s="219">
        <v>9232.31</v>
      </c>
      <c r="DQ293" s="219">
        <v>7306.42</v>
      </c>
      <c r="DR293" s="219">
        <v>10768.96</v>
      </c>
      <c r="DS293" s="164">
        <f t="shared" si="4"/>
        <v>104758.18</v>
      </c>
    </row>
    <row r="294" spans="1:123" ht="20.399999999999999">
      <c r="A294" s="168" t="s">
        <v>25024</v>
      </c>
      <c r="B294" s="165">
        <v>0</v>
      </c>
      <c r="C294" s="165">
        <v>0</v>
      </c>
      <c r="D294" s="165">
        <v>979755.78</v>
      </c>
      <c r="E294" s="165">
        <v>0</v>
      </c>
      <c r="F294" s="165">
        <v>0</v>
      </c>
      <c r="BK294" s="152" t="s">
        <v>25025</v>
      </c>
      <c r="BL294" s="219">
        <v>0</v>
      </c>
      <c r="BM294" s="219">
        <v>0</v>
      </c>
      <c r="BN294" s="219">
        <v>0</v>
      </c>
      <c r="BO294" s="219">
        <v>0</v>
      </c>
      <c r="BP294" s="219">
        <v>0</v>
      </c>
      <c r="BQ294" s="219">
        <v>0</v>
      </c>
      <c r="BR294" s="219">
        <v>477.75</v>
      </c>
      <c r="BS294" s="219">
        <v>56</v>
      </c>
      <c r="BT294" s="219">
        <v>95.55</v>
      </c>
      <c r="BU294" s="219">
        <v>0</v>
      </c>
      <c r="BV294" s="219">
        <v>56</v>
      </c>
      <c r="BW294" s="219">
        <v>0</v>
      </c>
      <c r="BX294" s="166">
        <v>-685.3</v>
      </c>
      <c r="BZ294" s="154" t="s">
        <v>24878</v>
      </c>
      <c r="CA294" s="218">
        <v>16179.31</v>
      </c>
      <c r="CB294" s="218">
        <v>96185.4</v>
      </c>
      <c r="CC294" s="218">
        <v>0</v>
      </c>
      <c r="CD294" s="218">
        <v>0</v>
      </c>
      <c r="CE294" s="218">
        <v>64386.78</v>
      </c>
      <c r="CF294" s="218">
        <v>0</v>
      </c>
      <c r="CG294" s="218">
        <v>7154.06</v>
      </c>
      <c r="CH294" s="218">
        <v>0</v>
      </c>
      <c r="CI294" s="218">
        <v>71447.88</v>
      </c>
      <c r="CJ294" s="218">
        <v>215805.5</v>
      </c>
      <c r="CK294" s="218">
        <v>174115.34</v>
      </c>
      <c r="CL294" s="218">
        <v>220169.02</v>
      </c>
      <c r="CM294" s="218">
        <v>0</v>
      </c>
      <c r="CN294" s="165">
        <v>-865443.29</v>
      </c>
      <c r="CP294" s="152" t="s">
        <v>24950</v>
      </c>
      <c r="CQ294" s="219">
        <v>112.79</v>
      </c>
      <c r="CR294" s="219">
        <v>67851.259999999995</v>
      </c>
      <c r="CS294" s="219">
        <v>74764.08</v>
      </c>
      <c r="CT294" s="219">
        <v>68789.97</v>
      </c>
      <c r="CU294" s="219">
        <v>65977.990000000005</v>
      </c>
      <c r="CV294" s="219">
        <v>80044.789999999994</v>
      </c>
      <c r="CW294" s="219">
        <v>58059.22</v>
      </c>
      <c r="CX294" s="219">
        <v>40800.230000000003</v>
      </c>
      <c r="CY294" s="219">
        <v>75582.960000000006</v>
      </c>
      <c r="CZ294" s="219">
        <v>41994.559999999998</v>
      </c>
      <c r="DA294" s="219">
        <v>63929.02</v>
      </c>
      <c r="DB294" s="219">
        <v>75484.42</v>
      </c>
      <c r="DC294" s="219">
        <v>0</v>
      </c>
      <c r="DD294" s="166">
        <v>-713391.29</v>
      </c>
      <c r="DF294" s="152" t="s">
        <v>24775</v>
      </c>
      <c r="DG294" s="219">
        <v>777425.16</v>
      </c>
      <c r="DH294" s="219">
        <v>907489.44</v>
      </c>
      <c r="DI294" s="219">
        <v>902849.46</v>
      </c>
      <c r="DJ294" s="219">
        <v>917648.04</v>
      </c>
      <c r="DK294" s="219">
        <v>932681.59</v>
      </c>
      <c r="DL294" s="219">
        <v>1001267.29</v>
      </c>
      <c r="DM294" s="219">
        <v>989320.39</v>
      </c>
      <c r="DN294" s="219">
        <v>1027095.66</v>
      </c>
      <c r="DO294" s="219">
        <v>972172.59</v>
      </c>
      <c r="DP294" s="219">
        <v>968253.62</v>
      </c>
      <c r="DQ294" s="219">
        <v>1041040.27</v>
      </c>
      <c r="DR294" s="219">
        <v>1158794.99</v>
      </c>
      <c r="DS294" s="164">
        <f t="shared" si="4"/>
        <v>11596038.5</v>
      </c>
    </row>
    <row r="295" spans="1:123" ht="20.399999999999999">
      <c r="A295" s="152" t="s">
        <v>25026</v>
      </c>
      <c r="B295" s="166">
        <v>0</v>
      </c>
      <c r="C295" s="166">
        <v>0</v>
      </c>
      <c r="D295" s="166">
        <v>979755.78</v>
      </c>
      <c r="E295" s="166">
        <v>0</v>
      </c>
      <c r="F295" s="166">
        <v>0</v>
      </c>
      <c r="BK295" s="152" t="s">
        <v>24919</v>
      </c>
      <c r="BL295" s="219">
        <v>0</v>
      </c>
      <c r="BM295" s="219">
        <v>1176.5999999999999</v>
      </c>
      <c r="BN295" s="219">
        <v>285.60000000000002</v>
      </c>
      <c r="BO295" s="219">
        <v>0</v>
      </c>
      <c r="BP295" s="219">
        <v>233</v>
      </c>
      <c r="BQ295" s="219">
        <v>3875.6</v>
      </c>
      <c r="BR295" s="219">
        <v>56</v>
      </c>
      <c r="BS295" s="219">
        <v>634</v>
      </c>
      <c r="BT295" s="219">
        <v>679.4</v>
      </c>
      <c r="BU295" s="219">
        <v>20246.919999999998</v>
      </c>
      <c r="BV295" s="219">
        <v>1616</v>
      </c>
      <c r="BW295" s="219">
        <v>0</v>
      </c>
      <c r="BX295" s="166">
        <v>-28803.119999999999</v>
      </c>
      <c r="BZ295" s="152" t="s">
        <v>24881</v>
      </c>
      <c r="CA295" s="219">
        <v>16179.31</v>
      </c>
      <c r="CB295" s="219">
        <v>96185.4</v>
      </c>
      <c r="CC295" s="219">
        <v>0</v>
      </c>
      <c r="CD295" s="219">
        <v>0</v>
      </c>
      <c r="CE295" s="219">
        <v>64386.78</v>
      </c>
      <c r="CF295" s="219">
        <v>0</v>
      </c>
      <c r="CG295" s="219">
        <v>7154.06</v>
      </c>
      <c r="CH295" s="219">
        <v>0</v>
      </c>
      <c r="CI295" s="219">
        <v>71447.88</v>
      </c>
      <c r="CJ295" s="219">
        <v>165890.16</v>
      </c>
      <c r="CK295" s="219">
        <v>174115.34</v>
      </c>
      <c r="CL295" s="219">
        <v>98620.06</v>
      </c>
      <c r="CM295" s="219">
        <v>0</v>
      </c>
      <c r="CN295" s="166">
        <v>-693978.99</v>
      </c>
      <c r="CP295" s="154" t="s">
        <v>24757</v>
      </c>
      <c r="CQ295" s="218">
        <v>0</v>
      </c>
      <c r="CR295" s="218">
        <v>0</v>
      </c>
      <c r="CS295" s="218">
        <v>0</v>
      </c>
      <c r="CT295" s="218">
        <v>0</v>
      </c>
      <c r="CU295" s="218">
        <v>0</v>
      </c>
      <c r="CV295" s="218">
        <v>0</v>
      </c>
      <c r="CW295" s="218">
        <v>0</v>
      </c>
      <c r="CX295" s="218">
        <v>0</v>
      </c>
      <c r="CY295" s="218">
        <v>0</v>
      </c>
      <c r="CZ295" s="218">
        <v>0</v>
      </c>
      <c r="DA295" s="218">
        <v>973232.02</v>
      </c>
      <c r="DB295" s="218">
        <v>312222.8</v>
      </c>
      <c r="DC295" s="218">
        <v>0</v>
      </c>
      <c r="DD295" s="165">
        <v>-1285454.82</v>
      </c>
      <c r="DF295" s="154" t="s">
        <v>24776</v>
      </c>
      <c r="DG295" s="218">
        <v>0</v>
      </c>
      <c r="DH295" s="218">
        <v>0</v>
      </c>
      <c r="DI295" s="218">
        <v>201.6</v>
      </c>
      <c r="DJ295" s="218">
        <v>0</v>
      </c>
      <c r="DK295" s="218">
        <v>0</v>
      </c>
      <c r="DL295" s="218">
        <v>56</v>
      </c>
      <c r="DM295" s="218">
        <v>515.20000000000005</v>
      </c>
      <c r="DN295" s="218">
        <v>0</v>
      </c>
      <c r="DO295" s="218">
        <v>112</v>
      </c>
      <c r="DP295" s="218">
        <v>694.4</v>
      </c>
      <c r="DQ295" s="218">
        <v>1120</v>
      </c>
      <c r="DR295" s="218">
        <v>-292</v>
      </c>
      <c r="DS295" s="164">
        <f t="shared" si="4"/>
        <v>2407.1999999999998</v>
      </c>
    </row>
    <row r="296" spans="1:123" ht="20.399999999999999">
      <c r="A296" s="168" t="s">
        <v>25027</v>
      </c>
      <c r="B296" s="165">
        <v>0</v>
      </c>
      <c r="C296" s="165">
        <v>0</v>
      </c>
      <c r="D296" s="165">
        <v>0</v>
      </c>
      <c r="E296" s="165">
        <v>88671.61</v>
      </c>
      <c r="F296" s="165">
        <v>0</v>
      </c>
      <c r="BK296" s="154" t="s">
        <v>24954</v>
      </c>
      <c r="BL296" s="218">
        <v>15081.32</v>
      </c>
      <c r="BM296" s="218">
        <v>334843.11</v>
      </c>
      <c r="BN296" s="218">
        <v>641888.47</v>
      </c>
      <c r="BO296" s="218">
        <v>892714.5</v>
      </c>
      <c r="BP296" s="218">
        <v>639912.39</v>
      </c>
      <c r="BQ296" s="218">
        <v>2705065.21</v>
      </c>
      <c r="BR296" s="218">
        <v>20740056.920000002</v>
      </c>
      <c r="BS296" s="218">
        <v>7960522.9900000002</v>
      </c>
      <c r="BT296" s="218">
        <v>715563.27</v>
      </c>
      <c r="BU296" s="218">
        <v>848168.84</v>
      </c>
      <c r="BV296" s="218">
        <v>664379.81000000006</v>
      </c>
      <c r="BW296" s="218">
        <v>3047313.18</v>
      </c>
      <c r="BX296" s="165">
        <v>-39205510.009999998</v>
      </c>
      <c r="BZ296" s="152" t="s">
        <v>24884</v>
      </c>
      <c r="CA296" s="219">
        <v>0</v>
      </c>
      <c r="CB296" s="219">
        <v>0</v>
      </c>
      <c r="CC296" s="219">
        <v>0</v>
      </c>
      <c r="CD296" s="219">
        <v>0</v>
      </c>
      <c r="CE296" s="219">
        <v>0</v>
      </c>
      <c r="CF296" s="219">
        <v>0</v>
      </c>
      <c r="CG296" s="219">
        <v>0</v>
      </c>
      <c r="CH296" s="219">
        <v>0</v>
      </c>
      <c r="CI296" s="219">
        <v>0</v>
      </c>
      <c r="CJ296" s="219">
        <v>49915.34</v>
      </c>
      <c r="CK296" s="219">
        <v>0</v>
      </c>
      <c r="CL296" s="219">
        <v>121548.96</v>
      </c>
      <c r="CM296" s="219">
        <v>0</v>
      </c>
      <c r="CN296" s="166">
        <v>-171464.3</v>
      </c>
      <c r="CP296" s="152" t="s">
        <v>24761</v>
      </c>
      <c r="CQ296" s="219">
        <v>0</v>
      </c>
      <c r="CR296" s="219">
        <v>0</v>
      </c>
      <c r="CS296" s="219">
        <v>0</v>
      </c>
      <c r="CT296" s="219">
        <v>0</v>
      </c>
      <c r="CU296" s="219">
        <v>0</v>
      </c>
      <c r="CV296" s="219">
        <v>0</v>
      </c>
      <c r="CW296" s="219">
        <v>0</v>
      </c>
      <c r="CX296" s="219">
        <v>0</v>
      </c>
      <c r="CY296" s="219">
        <v>0</v>
      </c>
      <c r="CZ296" s="219">
        <v>0</v>
      </c>
      <c r="DA296" s="219">
        <v>973232.02</v>
      </c>
      <c r="DB296" s="219">
        <v>312222.8</v>
      </c>
      <c r="DC296" s="219">
        <v>0</v>
      </c>
      <c r="DD296" s="166">
        <v>-1285454.82</v>
      </c>
      <c r="DF296" s="152" t="s">
        <v>24744</v>
      </c>
      <c r="DG296" s="219">
        <v>0</v>
      </c>
      <c r="DH296" s="219">
        <v>0</v>
      </c>
      <c r="DI296" s="219">
        <v>201.6</v>
      </c>
      <c r="DJ296" s="219">
        <v>0</v>
      </c>
      <c r="DK296" s="219">
        <v>0</v>
      </c>
      <c r="DL296" s="219">
        <v>56</v>
      </c>
      <c r="DM296" s="219">
        <v>515.20000000000005</v>
      </c>
      <c r="DN296" s="219">
        <v>0</v>
      </c>
      <c r="DO296" s="219">
        <v>112</v>
      </c>
      <c r="DP296" s="219">
        <v>694.4</v>
      </c>
      <c r="DQ296" s="219">
        <v>1120</v>
      </c>
      <c r="DR296" s="219">
        <v>-292</v>
      </c>
      <c r="DS296" s="164">
        <f t="shared" si="4"/>
        <v>2407.1999999999998</v>
      </c>
    </row>
    <row r="297" spans="1:123" ht="20.399999999999999">
      <c r="A297" s="152" t="s">
        <v>25028</v>
      </c>
      <c r="B297" s="166">
        <v>0</v>
      </c>
      <c r="C297" s="166">
        <v>0</v>
      </c>
      <c r="D297" s="166">
        <v>0</v>
      </c>
      <c r="E297" s="166">
        <v>88671.61</v>
      </c>
      <c r="F297" s="166">
        <v>0</v>
      </c>
      <c r="BK297" s="152" t="s">
        <v>24955</v>
      </c>
      <c r="BL297" s="219">
        <v>0</v>
      </c>
      <c r="BM297" s="219">
        <v>0</v>
      </c>
      <c r="BN297" s="219">
        <v>121372.23</v>
      </c>
      <c r="BO297" s="219">
        <v>106482.84</v>
      </c>
      <c r="BP297" s="219">
        <v>161361.01999999999</v>
      </c>
      <c r="BQ297" s="219">
        <v>152562.21</v>
      </c>
      <c r="BR297" s="219">
        <v>0</v>
      </c>
      <c r="BS297" s="219">
        <v>5536350.0099999998</v>
      </c>
      <c r="BT297" s="219">
        <v>28935.26</v>
      </c>
      <c r="BU297" s="219">
        <v>281542.34000000003</v>
      </c>
      <c r="BV297" s="219">
        <v>0</v>
      </c>
      <c r="BW297" s="219">
        <v>449086.37</v>
      </c>
      <c r="BX297" s="166">
        <v>-6837692.2800000003</v>
      </c>
      <c r="BZ297" s="153" t="s">
        <v>25009</v>
      </c>
      <c r="CA297" s="217">
        <v>1442928.43</v>
      </c>
      <c r="CB297" s="217">
        <v>1763102.42</v>
      </c>
      <c r="CC297" s="217">
        <v>2419759.91</v>
      </c>
      <c r="CD297" s="217">
        <v>2498821.63</v>
      </c>
      <c r="CE297" s="217">
        <v>1932351.05</v>
      </c>
      <c r="CF297" s="217">
        <v>2280783.37</v>
      </c>
      <c r="CG297" s="217">
        <v>4839888.8</v>
      </c>
      <c r="CH297" s="217">
        <v>3139766.8</v>
      </c>
      <c r="CI297" s="217">
        <v>2692178.35</v>
      </c>
      <c r="CJ297" s="217">
        <v>3056804.93</v>
      </c>
      <c r="CK297" s="217">
        <v>6127666.54</v>
      </c>
      <c r="CL297" s="217">
        <v>7213184.0700000003</v>
      </c>
      <c r="CM297" s="217">
        <v>0</v>
      </c>
      <c r="CN297" s="164">
        <v>-39407236.299999997</v>
      </c>
      <c r="CP297" s="154" t="s">
        <v>24954</v>
      </c>
      <c r="CQ297" s="218">
        <v>32623.82</v>
      </c>
      <c r="CR297" s="218">
        <v>188340.05</v>
      </c>
      <c r="CS297" s="218">
        <v>261087.72</v>
      </c>
      <c r="CT297" s="218">
        <v>283049.75</v>
      </c>
      <c r="CU297" s="218">
        <v>813221.27</v>
      </c>
      <c r="CV297" s="218">
        <v>329389.17</v>
      </c>
      <c r="CW297" s="218">
        <v>689463.66</v>
      </c>
      <c r="CX297" s="218">
        <v>518149.6</v>
      </c>
      <c r="CY297" s="218">
        <v>218021.55</v>
      </c>
      <c r="CZ297" s="218">
        <v>277974.64</v>
      </c>
      <c r="DA297" s="218">
        <v>336215.31</v>
      </c>
      <c r="DB297" s="218">
        <v>1400449.48</v>
      </c>
      <c r="DC297" s="218">
        <v>0</v>
      </c>
      <c r="DD297" s="165">
        <v>-5347986.0199999996</v>
      </c>
      <c r="DF297" s="154" t="s">
        <v>24994</v>
      </c>
      <c r="DG297" s="218">
        <v>8373.51</v>
      </c>
      <c r="DH297" s="218">
        <v>21945</v>
      </c>
      <c r="DI297" s="218">
        <v>24783.03</v>
      </c>
      <c r="DJ297" s="218">
        <v>37134.99</v>
      </c>
      <c r="DK297" s="218">
        <v>48273.35</v>
      </c>
      <c r="DL297" s="218">
        <v>48771.09</v>
      </c>
      <c r="DM297" s="218">
        <v>44433.27</v>
      </c>
      <c r="DN297" s="218">
        <v>95578.82</v>
      </c>
      <c r="DO297" s="218">
        <v>37152.36</v>
      </c>
      <c r="DP297" s="218">
        <v>80087.460000000006</v>
      </c>
      <c r="DQ297" s="218">
        <v>44515.92</v>
      </c>
      <c r="DR297" s="218">
        <v>51706.54</v>
      </c>
      <c r="DS297" s="164">
        <f t="shared" si="4"/>
        <v>542755.34</v>
      </c>
    </row>
    <row r="298" spans="1:123" ht="20.399999999999999">
      <c r="A298" s="168" t="s">
        <v>24764</v>
      </c>
      <c r="B298" s="165">
        <v>0</v>
      </c>
      <c r="C298" s="165">
        <v>30445.49</v>
      </c>
      <c r="D298" s="165">
        <v>0</v>
      </c>
      <c r="E298" s="165">
        <v>144360.56</v>
      </c>
      <c r="F298" s="165">
        <v>98164.7</v>
      </c>
      <c r="BK298" s="152" t="s">
        <v>24956</v>
      </c>
      <c r="BL298" s="219">
        <v>15081.32</v>
      </c>
      <c r="BM298" s="219">
        <v>334843.11</v>
      </c>
      <c r="BN298" s="219">
        <v>520516.24</v>
      </c>
      <c r="BO298" s="219">
        <v>786231.66</v>
      </c>
      <c r="BP298" s="219">
        <v>478551.37</v>
      </c>
      <c r="BQ298" s="219">
        <v>2128191.63</v>
      </c>
      <c r="BR298" s="219">
        <v>20440056.920000002</v>
      </c>
      <c r="BS298" s="219">
        <v>2349172.98</v>
      </c>
      <c r="BT298" s="219">
        <v>761628.01</v>
      </c>
      <c r="BU298" s="219">
        <v>566626.5</v>
      </c>
      <c r="BV298" s="219">
        <v>664379.81000000006</v>
      </c>
      <c r="BW298" s="219">
        <v>2583662.3199999998</v>
      </c>
      <c r="BX298" s="166">
        <v>-31628941.870000001</v>
      </c>
      <c r="BZ298" s="154" t="s">
        <v>24846</v>
      </c>
      <c r="CA298" s="218">
        <v>150.4</v>
      </c>
      <c r="CB298" s="218">
        <v>68798.36</v>
      </c>
      <c r="CC298" s="218">
        <v>51306.46</v>
      </c>
      <c r="CD298" s="218">
        <v>81372.740000000005</v>
      </c>
      <c r="CE298" s="218">
        <v>23428.03</v>
      </c>
      <c r="CF298" s="218">
        <v>38595.339999999997</v>
      </c>
      <c r="CG298" s="218">
        <v>52009.919999999998</v>
      </c>
      <c r="CH298" s="218">
        <v>52697.55</v>
      </c>
      <c r="CI298" s="218">
        <v>53989.16</v>
      </c>
      <c r="CJ298" s="218">
        <v>84089.34</v>
      </c>
      <c r="CK298" s="218">
        <v>67786.600000000006</v>
      </c>
      <c r="CL298" s="218">
        <v>107596.31</v>
      </c>
      <c r="CM298" s="218">
        <v>0</v>
      </c>
      <c r="CN298" s="165">
        <v>-681820.21</v>
      </c>
      <c r="CP298" s="152" t="s">
        <v>24955</v>
      </c>
      <c r="CQ298" s="219">
        <v>0</v>
      </c>
      <c r="CR298" s="219">
        <v>0</v>
      </c>
      <c r="CS298" s="219">
        <v>0</v>
      </c>
      <c r="CT298" s="219">
        <v>29106.54</v>
      </c>
      <c r="CU298" s="219">
        <v>0</v>
      </c>
      <c r="CV298" s="219">
        <v>0</v>
      </c>
      <c r="CW298" s="219">
        <v>45252.25</v>
      </c>
      <c r="CX298" s="219">
        <v>188290.82</v>
      </c>
      <c r="CY298" s="219">
        <v>0</v>
      </c>
      <c r="CZ298" s="219">
        <v>102237.25</v>
      </c>
      <c r="DA298" s="219">
        <v>25370.27</v>
      </c>
      <c r="DB298" s="219">
        <v>429752.54</v>
      </c>
      <c r="DC298" s="219">
        <v>0</v>
      </c>
      <c r="DD298" s="166">
        <v>-820009.67</v>
      </c>
      <c r="DF298" s="152" t="s">
        <v>24905</v>
      </c>
      <c r="DG298" s="219">
        <v>280</v>
      </c>
      <c r="DH298" s="219">
        <v>1008</v>
      </c>
      <c r="DI298" s="219">
        <v>2665.6</v>
      </c>
      <c r="DJ298" s="219">
        <v>2419.1999999999998</v>
      </c>
      <c r="DK298" s="219">
        <v>2240</v>
      </c>
      <c r="DL298" s="219">
        <v>1677.2</v>
      </c>
      <c r="DM298" s="219">
        <v>10710.49</v>
      </c>
      <c r="DN298" s="219">
        <v>4815.2299999999996</v>
      </c>
      <c r="DO298" s="219">
        <v>2646.42</v>
      </c>
      <c r="DP298" s="219">
        <v>739.2</v>
      </c>
      <c r="DQ298" s="219">
        <v>3518.02</v>
      </c>
      <c r="DR298" s="219">
        <v>0</v>
      </c>
      <c r="DS298" s="164">
        <f t="shared" si="4"/>
        <v>32719.360000000001</v>
      </c>
    </row>
    <row r="299" spans="1:123" ht="20.399999999999999">
      <c r="A299" s="152" t="s">
        <v>25029</v>
      </c>
      <c r="B299" s="166">
        <v>0</v>
      </c>
      <c r="C299" s="166">
        <v>30445.49</v>
      </c>
      <c r="D299" s="166">
        <v>0</v>
      </c>
      <c r="E299" s="166">
        <v>144360.56</v>
      </c>
      <c r="F299" s="166">
        <v>98164.7</v>
      </c>
      <c r="BK299" s="152" t="s">
        <v>24959</v>
      </c>
      <c r="BL299" s="219">
        <v>0</v>
      </c>
      <c r="BM299" s="219">
        <v>0</v>
      </c>
      <c r="BN299" s="219">
        <v>0</v>
      </c>
      <c r="BO299" s="219">
        <v>0</v>
      </c>
      <c r="BP299" s="219">
        <v>0</v>
      </c>
      <c r="BQ299" s="219">
        <v>424311.37</v>
      </c>
      <c r="BR299" s="219">
        <v>300000</v>
      </c>
      <c r="BS299" s="219">
        <v>75000</v>
      </c>
      <c r="BT299" s="219">
        <v>-75000</v>
      </c>
      <c r="BU299" s="219">
        <v>0</v>
      </c>
      <c r="BV299" s="219">
        <v>0</v>
      </c>
      <c r="BW299" s="219">
        <v>14564.49</v>
      </c>
      <c r="BX299" s="166">
        <v>-738875.86</v>
      </c>
      <c r="BZ299" s="152" t="s">
        <v>24950</v>
      </c>
      <c r="CA299" s="219">
        <v>150.4</v>
      </c>
      <c r="CB299" s="219">
        <v>68798.36</v>
      </c>
      <c r="CC299" s="219">
        <v>51306.46</v>
      </c>
      <c r="CD299" s="219">
        <v>81372.740000000005</v>
      </c>
      <c r="CE299" s="219">
        <v>23428.03</v>
      </c>
      <c r="CF299" s="219">
        <v>38595.339999999997</v>
      </c>
      <c r="CG299" s="219">
        <v>52009.919999999998</v>
      </c>
      <c r="CH299" s="219">
        <v>52697.55</v>
      </c>
      <c r="CI299" s="219">
        <v>53989.16</v>
      </c>
      <c r="CJ299" s="219">
        <v>84089.34</v>
      </c>
      <c r="CK299" s="219">
        <v>67786.600000000006</v>
      </c>
      <c r="CL299" s="219">
        <v>107596.31</v>
      </c>
      <c r="CM299" s="219">
        <v>0</v>
      </c>
      <c r="CN299" s="166">
        <v>-681820.21</v>
      </c>
      <c r="CP299" s="152" t="s">
        <v>24956</v>
      </c>
      <c r="CQ299" s="219">
        <v>32623.82</v>
      </c>
      <c r="CR299" s="219">
        <v>188340.05</v>
      </c>
      <c r="CS299" s="219">
        <v>253326.89</v>
      </c>
      <c r="CT299" s="219">
        <v>249527.37</v>
      </c>
      <c r="CU299" s="219">
        <v>784601.27</v>
      </c>
      <c r="CV299" s="219">
        <v>316849.17</v>
      </c>
      <c r="CW299" s="219">
        <v>642861.41</v>
      </c>
      <c r="CX299" s="219">
        <v>322708.86</v>
      </c>
      <c r="CY299" s="219">
        <v>218021.55</v>
      </c>
      <c r="CZ299" s="219">
        <v>174263.39</v>
      </c>
      <c r="DA299" s="219">
        <v>279410.52</v>
      </c>
      <c r="DB299" s="219">
        <v>761838.12</v>
      </c>
      <c r="DC299" s="219">
        <v>0</v>
      </c>
      <c r="DD299" s="166">
        <v>-4224372.42</v>
      </c>
      <c r="DF299" s="152" t="s">
        <v>24754</v>
      </c>
      <c r="DG299" s="219">
        <v>0</v>
      </c>
      <c r="DH299" s="219">
        <v>0</v>
      </c>
      <c r="DI299" s="219">
        <v>0</v>
      </c>
      <c r="DJ299" s="219">
        <v>896</v>
      </c>
      <c r="DK299" s="219">
        <v>1400</v>
      </c>
      <c r="DL299" s="219">
        <v>3065</v>
      </c>
      <c r="DM299" s="219">
        <v>0</v>
      </c>
      <c r="DN299" s="219">
        <v>112</v>
      </c>
      <c r="DO299" s="219">
        <v>1904</v>
      </c>
      <c r="DP299" s="219">
        <v>56</v>
      </c>
      <c r="DQ299" s="219">
        <v>2307.1999999999998</v>
      </c>
      <c r="DR299" s="219">
        <v>0</v>
      </c>
      <c r="DS299" s="164">
        <f t="shared" si="4"/>
        <v>9740.2000000000007</v>
      </c>
    </row>
    <row r="300" spans="1:123" ht="20.399999999999999">
      <c r="A300" s="154" t="s">
        <v>24767</v>
      </c>
      <c r="B300" s="165">
        <v>3012090.9</v>
      </c>
      <c r="C300" s="165">
        <v>3465126.5</v>
      </c>
      <c r="D300" s="165">
        <v>3788105.51</v>
      </c>
      <c r="E300" s="165">
        <v>4461293.55</v>
      </c>
      <c r="F300" s="165">
        <v>3226112.22</v>
      </c>
      <c r="BK300" s="154" t="s">
        <v>24767</v>
      </c>
      <c r="BL300" s="218">
        <v>2410147.33</v>
      </c>
      <c r="BM300" s="218">
        <v>2465565.37</v>
      </c>
      <c r="BN300" s="218">
        <v>3622918.08</v>
      </c>
      <c r="BO300" s="218">
        <v>3545545.15</v>
      </c>
      <c r="BP300" s="218">
        <v>3398161.72</v>
      </c>
      <c r="BQ300" s="218">
        <v>3444325.14</v>
      </c>
      <c r="BR300" s="218">
        <v>3301467.99</v>
      </c>
      <c r="BS300" s="218">
        <v>3030586.73</v>
      </c>
      <c r="BT300" s="218">
        <v>3756170.77</v>
      </c>
      <c r="BU300" s="218">
        <v>3337930.42</v>
      </c>
      <c r="BV300" s="218">
        <v>3909787.21</v>
      </c>
      <c r="BW300" s="218">
        <v>6493773.3799999999</v>
      </c>
      <c r="BX300" s="165">
        <v>-42716379.289999999</v>
      </c>
      <c r="BZ300" s="154" t="s">
        <v>24788</v>
      </c>
      <c r="CA300" s="218">
        <v>0</v>
      </c>
      <c r="CB300" s="218">
        <v>0</v>
      </c>
      <c r="CC300" s="218">
        <v>6773.53</v>
      </c>
      <c r="CD300" s="218">
        <v>668.39</v>
      </c>
      <c r="CE300" s="218">
        <v>351.21</v>
      </c>
      <c r="CF300" s="218">
        <v>42.14</v>
      </c>
      <c r="CG300" s="218">
        <v>7837.88</v>
      </c>
      <c r="CH300" s="218">
        <v>10180.290000000001</v>
      </c>
      <c r="CI300" s="218">
        <v>74378.91</v>
      </c>
      <c r="CJ300" s="218">
        <v>521.84</v>
      </c>
      <c r="CK300" s="218">
        <v>122173.35</v>
      </c>
      <c r="CL300" s="218">
        <v>61806.2</v>
      </c>
      <c r="CM300" s="218">
        <v>0</v>
      </c>
      <c r="CN300" s="165">
        <v>-284733.74</v>
      </c>
      <c r="CP300" s="152" t="s">
        <v>24959</v>
      </c>
      <c r="CQ300" s="219">
        <v>0</v>
      </c>
      <c r="CR300" s="219">
        <v>0</v>
      </c>
      <c r="CS300" s="219">
        <v>7760.83</v>
      </c>
      <c r="CT300" s="219">
        <v>4415.84</v>
      </c>
      <c r="CU300" s="219">
        <v>28620</v>
      </c>
      <c r="CV300" s="219">
        <v>12540</v>
      </c>
      <c r="CW300" s="219">
        <v>1350</v>
      </c>
      <c r="CX300" s="219">
        <v>7149.92</v>
      </c>
      <c r="CY300" s="219">
        <v>0</v>
      </c>
      <c r="CZ300" s="219">
        <v>1474</v>
      </c>
      <c r="DA300" s="219">
        <v>31434.52</v>
      </c>
      <c r="DB300" s="219">
        <v>208858.82</v>
      </c>
      <c r="DC300" s="219">
        <v>0</v>
      </c>
      <c r="DD300" s="166">
        <v>-303603.93</v>
      </c>
      <c r="DF300" s="152" t="s">
        <v>25030</v>
      </c>
      <c r="DG300" s="219">
        <v>0</v>
      </c>
      <c r="DH300" s="219">
        <v>560</v>
      </c>
      <c r="DI300" s="219">
        <v>616</v>
      </c>
      <c r="DJ300" s="219">
        <v>224</v>
      </c>
      <c r="DK300" s="219">
        <v>1736</v>
      </c>
      <c r="DL300" s="219">
        <v>-336</v>
      </c>
      <c r="DM300" s="219">
        <v>1769.6</v>
      </c>
      <c r="DN300" s="219">
        <v>840</v>
      </c>
      <c r="DO300" s="219">
        <v>0</v>
      </c>
      <c r="DP300" s="219">
        <v>1568</v>
      </c>
      <c r="DQ300" s="219">
        <v>840</v>
      </c>
      <c r="DR300" s="219">
        <v>-56</v>
      </c>
      <c r="DS300" s="164">
        <f t="shared" si="4"/>
        <v>7761.6</v>
      </c>
    </row>
    <row r="301" spans="1:123">
      <c r="A301" s="152" t="s">
        <v>24759</v>
      </c>
      <c r="B301" s="166">
        <v>120281.5</v>
      </c>
      <c r="C301" s="166">
        <v>529945.05000000005</v>
      </c>
      <c r="D301" s="166">
        <v>818810.64</v>
      </c>
      <c r="E301" s="166">
        <v>1330564.53</v>
      </c>
      <c r="F301" s="166">
        <v>571197.09</v>
      </c>
      <c r="BK301" s="152" t="s">
        <v>24759</v>
      </c>
      <c r="BL301" s="219">
        <v>66486.8</v>
      </c>
      <c r="BM301" s="219">
        <v>182267.61</v>
      </c>
      <c r="BN301" s="219">
        <v>215385.56</v>
      </c>
      <c r="BO301" s="219">
        <v>150746.56</v>
      </c>
      <c r="BP301" s="219">
        <v>212330.98</v>
      </c>
      <c r="BQ301" s="219">
        <v>242710.39999999999</v>
      </c>
      <c r="BR301" s="219">
        <v>143879.4</v>
      </c>
      <c r="BS301" s="219">
        <v>237894.09</v>
      </c>
      <c r="BT301" s="219">
        <v>186985.89</v>
      </c>
      <c r="BU301" s="219">
        <v>169599.4</v>
      </c>
      <c r="BV301" s="219">
        <v>677802.62</v>
      </c>
      <c r="BW301" s="219">
        <v>165044.51</v>
      </c>
      <c r="BX301" s="166">
        <v>-2651133.8199999998</v>
      </c>
      <c r="BZ301" s="152" t="s">
        <v>24916</v>
      </c>
      <c r="CA301" s="219">
        <v>0</v>
      </c>
      <c r="CB301" s="219">
        <v>0</v>
      </c>
      <c r="CC301" s="219">
        <v>6773.53</v>
      </c>
      <c r="CD301" s="219">
        <v>504.59</v>
      </c>
      <c r="CE301" s="219">
        <v>351.21</v>
      </c>
      <c r="CF301" s="219">
        <v>42.14</v>
      </c>
      <c r="CG301" s="219">
        <v>7837.88</v>
      </c>
      <c r="CH301" s="219">
        <v>10180.290000000001</v>
      </c>
      <c r="CI301" s="219">
        <v>73972.11</v>
      </c>
      <c r="CJ301" s="219">
        <v>521.84</v>
      </c>
      <c r="CK301" s="219">
        <v>88286.41</v>
      </c>
      <c r="CL301" s="219">
        <v>61806.2</v>
      </c>
      <c r="CM301" s="219">
        <v>0</v>
      </c>
      <c r="CN301" s="166">
        <v>-250276.2</v>
      </c>
      <c r="CP301" s="154" t="s">
        <v>24767</v>
      </c>
      <c r="CQ301" s="218">
        <v>1481183.16</v>
      </c>
      <c r="CR301" s="218">
        <v>1483851.6</v>
      </c>
      <c r="CS301" s="218">
        <v>1635756.93</v>
      </c>
      <c r="CT301" s="218">
        <v>1393631.86</v>
      </c>
      <c r="CU301" s="218">
        <v>1456989.44</v>
      </c>
      <c r="CV301" s="218">
        <v>1329318.3600000001</v>
      </c>
      <c r="CW301" s="218">
        <v>1395163.44</v>
      </c>
      <c r="CX301" s="218">
        <v>1415686.02</v>
      </c>
      <c r="CY301" s="218">
        <v>1370433.62</v>
      </c>
      <c r="CZ301" s="218">
        <v>1407089.1</v>
      </c>
      <c r="DA301" s="218">
        <v>1438898.02</v>
      </c>
      <c r="DB301" s="218">
        <v>2512549.11</v>
      </c>
      <c r="DC301" s="218">
        <v>0</v>
      </c>
      <c r="DD301" s="165">
        <v>-18320550.66</v>
      </c>
      <c r="DF301" s="152" t="s">
        <v>24908</v>
      </c>
      <c r="DG301" s="219">
        <v>0</v>
      </c>
      <c r="DH301" s="219">
        <v>0</v>
      </c>
      <c r="DI301" s="219">
        <v>6274</v>
      </c>
      <c r="DJ301" s="219">
        <v>3336.42</v>
      </c>
      <c r="DK301" s="219">
        <v>27073.16</v>
      </c>
      <c r="DL301" s="219">
        <v>2396.9</v>
      </c>
      <c r="DM301" s="219">
        <v>-8700</v>
      </c>
      <c r="DN301" s="219">
        <v>24430.7</v>
      </c>
      <c r="DO301" s="219">
        <v>8916.66</v>
      </c>
      <c r="DP301" s="219">
        <v>43096.32</v>
      </c>
      <c r="DQ301" s="219">
        <v>8901.61</v>
      </c>
      <c r="DR301" s="219">
        <v>40096.480000000003</v>
      </c>
      <c r="DS301" s="164">
        <f t="shared" si="4"/>
        <v>155822.25</v>
      </c>
    </row>
    <row r="302" spans="1:123" ht="20.399999999999999">
      <c r="A302" s="152" t="s">
        <v>24731</v>
      </c>
      <c r="B302" s="166">
        <v>2891809.4</v>
      </c>
      <c r="C302" s="166">
        <v>2935181.45</v>
      </c>
      <c r="D302" s="166">
        <v>2969294.87</v>
      </c>
      <c r="E302" s="166">
        <v>3130729.02</v>
      </c>
      <c r="F302" s="166">
        <v>2654915.13</v>
      </c>
      <c r="BK302" s="152" t="s">
        <v>24731</v>
      </c>
      <c r="BL302" s="219">
        <v>2343660.5299999998</v>
      </c>
      <c r="BM302" s="219">
        <v>2283297.7599999998</v>
      </c>
      <c r="BN302" s="219">
        <v>3407532.52</v>
      </c>
      <c r="BO302" s="219">
        <v>3394798.59</v>
      </c>
      <c r="BP302" s="219">
        <v>3185830.74</v>
      </c>
      <c r="BQ302" s="219">
        <v>3201614.74</v>
      </c>
      <c r="BR302" s="219">
        <v>3157588.59</v>
      </c>
      <c r="BS302" s="219">
        <v>2792692.64</v>
      </c>
      <c r="BT302" s="219">
        <v>3569184.88</v>
      </c>
      <c r="BU302" s="219">
        <v>3168331.02</v>
      </c>
      <c r="BV302" s="219">
        <v>3231984.59</v>
      </c>
      <c r="BW302" s="219">
        <v>6328728.8700000001</v>
      </c>
      <c r="BX302" s="166">
        <v>-40065245.469999999</v>
      </c>
      <c r="BZ302" s="152" t="s">
        <v>24919</v>
      </c>
      <c r="CA302" s="219">
        <v>0</v>
      </c>
      <c r="CB302" s="219">
        <v>0</v>
      </c>
      <c r="CC302" s="219">
        <v>0</v>
      </c>
      <c r="CD302" s="219">
        <v>163.80000000000001</v>
      </c>
      <c r="CE302" s="219">
        <v>0</v>
      </c>
      <c r="CF302" s="219">
        <v>0</v>
      </c>
      <c r="CG302" s="219">
        <v>0</v>
      </c>
      <c r="CH302" s="219">
        <v>0</v>
      </c>
      <c r="CI302" s="219">
        <v>406.8</v>
      </c>
      <c r="CJ302" s="219">
        <v>0</v>
      </c>
      <c r="CK302" s="219">
        <v>33886.94</v>
      </c>
      <c r="CL302" s="219">
        <v>0</v>
      </c>
      <c r="CM302" s="219">
        <v>0</v>
      </c>
      <c r="CN302" s="166">
        <v>-34457.54</v>
      </c>
      <c r="CP302" s="152" t="s">
        <v>24759</v>
      </c>
      <c r="CQ302" s="219">
        <v>12339.49</v>
      </c>
      <c r="CR302" s="219">
        <v>105937.7</v>
      </c>
      <c r="CS302" s="219">
        <v>93200.83</v>
      </c>
      <c r="CT302" s="219">
        <v>100080.94</v>
      </c>
      <c r="CU302" s="219">
        <v>68822.539999999994</v>
      </c>
      <c r="CV302" s="219">
        <v>77318.59</v>
      </c>
      <c r="CW302" s="219">
        <v>69385.42</v>
      </c>
      <c r="CX302" s="219">
        <v>63292.61</v>
      </c>
      <c r="CY302" s="219">
        <v>77882.179999999993</v>
      </c>
      <c r="CZ302" s="219">
        <v>59682.05</v>
      </c>
      <c r="DA302" s="219">
        <v>68575.210000000006</v>
      </c>
      <c r="DB302" s="219">
        <v>106139.93</v>
      </c>
      <c r="DC302" s="219">
        <v>0</v>
      </c>
      <c r="DD302" s="166">
        <v>-902657.49</v>
      </c>
      <c r="DF302" s="152" t="s">
        <v>24911</v>
      </c>
      <c r="DG302" s="219">
        <v>1329.8</v>
      </c>
      <c r="DH302" s="219">
        <v>10577</v>
      </c>
      <c r="DI302" s="219">
        <v>6905.64</v>
      </c>
      <c r="DJ302" s="219">
        <v>11812.82</v>
      </c>
      <c r="DK302" s="219">
        <v>10344.76</v>
      </c>
      <c r="DL302" s="219">
        <v>19379.990000000002</v>
      </c>
      <c r="DM302" s="219">
        <v>17624.21</v>
      </c>
      <c r="DN302" s="219">
        <v>22251.56</v>
      </c>
      <c r="DO302" s="219">
        <v>10893.4</v>
      </c>
      <c r="DP302" s="219">
        <v>20418.29</v>
      </c>
      <c r="DQ302" s="219">
        <v>8124.8</v>
      </c>
      <c r="DR302" s="219">
        <v>10282.879999999999</v>
      </c>
      <c r="DS302" s="164">
        <f t="shared" si="4"/>
        <v>149945.15</v>
      </c>
    </row>
    <row r="303" spans="1:123" ht="20.399999999999999">
      <c r="A303" s="154" t="s">
        <v>24962</v>
      </c>
      <c r="B303" s="165">
        <v>0</v>
      </c>
      <c r="C303" s="165">
        <v>0</v>
      </c>
      <c r="D303" s="165">
        <v>0</v>
      </c>
      <c r="E303" s="165">
        <v>912355.69</v>
      </c>
      <c r="F303" s="165">
        <v>22706744.91</v>
      </c>
      <c r="BK303" s="153" t="s">
        <v>24963</v>
      </c>
      <c r="BL303" s="217">
        <v>388820.18</v>
      </c>
      <c r="BM303" s="217">
        <v>452036.49</v>
      </c>
      <c r="BN303" s="217">
        <v>830981.94</v>
      </c>
      <c r="BO303" s="217">
        <v>561241.69999999995</v>
      </c>
      <c r="BP303" s="217">
        <v>468679.94</v>
      </c>
      <c r="BQ303" s="217">
        <v>537741.29</v>
      </c>
      <c r="BR303" s="217">
        <v>500106.15</v>
      </c>
      <c r="BS303" s="217">
        <v>596692.13</v>
      </c>
      <c r="BT303" s="217">
        <v>526360.55000000005</v>
      </c>
      <c r="BU303" s="217">
        <v>518461.51</v>
      </c>
      <c r="BV303" s="217">
        <v>742916.09</v>
      </c>
      <c r="BW303" s="217">
        <v>2230322.86</v>
      </c>
      <c r="BX303" s="164">
        <v>-8354360.8300000001</v>
      </c>
      <c r="BZ303" s="154" t="s">
        <v>24757</v>
      </c>
      <c r="CA303" s="218">
        <v>0</v>
      </c>
      <c r="CB303" s="218">
        <v>0</v>
      </c>
      <c r="CC303" s="218">
        <v>0</v>
      </c>
      <c r="CD303" s="218">
        <v>0</v>
      </c>
      <c r="CE303" s="218">
        <v>0</v>
      </c>
      <c r="CF303" s="218">
        <v>0</v>
      </c>
      <c r="CG303" s="218">
        <v>0</v>
      </c>
      <c r="CH303" s="218">
        <v>1323</v>
      </c>
      <c r="CI303" s="218">
        <v>0</v>
      </c>
      <c r="CJ303" s="218">
        <v>18950.830000000002</v>
      </c>
      <c r="CK303" s="218">
        <v>0</v>
      </c>
      <c r="CL303" s="218">
        <v>18170.97</v>
      </c>
      <c r="CM303" s="218">
        <v>0</v>
      </c>
      <c r="CN303" s="165">
        <v>-38444.800000000003</v>
      </c>
      <c r="CP303" s="152" t="s">
        <v>24731</v>
      </c>
      <c r="CQ303" s="219">
        <v>1468843.67</v>
      </c>
      <c r="CR303" s="219">
        <v>1377913.9</v>
      </c>
      <c r="CS303" s="219">
        <v>1542556.1</v>
      </c>
      <c r="CT303" s="219">
        <v>1293550.92</v>
      </c>
      <c r="CU303" s="219">
        <v>1388166.9</v>
      </c>
      <c r="CV303" s="219">
        <v>1251999.77</v>
      </c>
      <c r="CW303" s="219">
        <v>1325778.02</v>
      </c>
      <c r="CX303" s="219">
        <v>1352393.41</v>
      </c>
      <c r="CY303" s="219">
        <v>1292551.44</v>
      </c>
      <c r="CZ303" s="219">
        <v>1347407.05</v>
      </c>
      <c r="DA303" s="219">
        <v>1370322.81</v>
      </c>
      <c r="DB303" s="219">
        <v>2406409.1800000002</v>
      </c>
      <c r="DC303" s="219">
        <v>0</v>
      </c>
      <c r="DD303" s="166">
        <v>-17417893.170000002</v>
      </c>
      <c r="DF303" s="152" t="s">
        <v>24913</v>
      </c>
      <c r="DG303" s="219">
        <v>5174.99</v>
      </c>
      <c r="DH303" s="219">
        <v>7952</v>
      </c>
      <c r="DI303" s="219">
        <v>5129.79</v>
      </c>
      <c r="DJ303" s="219">
        <v>10434.629999999999</v>
      </c>
      <c r="DK303" s="219">
        <v>2679.43</v>
      </c>
      <c r="DL303" s="219">
        <v>20068</v>
      </c>
      <c r="DM303" s="219">
        <v>22412.97</v>
      </c>
      <c r="DN303" s="219">
        <v>42845.41</v>
      </c>
      <c r="DO303" s="219">
        <v>12511.88</v>
      </c>
      <c r="DP303" s="219">
        <v>8849.65</v>
      </c>
      <c r="DQ303" s="219">
        <v>16433.509999999998</v>
      </c>
      <c r="DR303" s="219">
        <v>1232</v>
      </c>
      <c r="DS303" s="164">
        <f t="shared" si="4"/>
        <v>155724.26</v>
      </c>
    </row>
    <row r="304" spans="1:123" ht="20.399999999999999">
      <c r="A304" s="152" t="s">
        <v>24964</v>
      </c>
      <c r="B304" s="166">
        <v>0</v>
      </c>
      <c r="C304" s="166">
        <v>0</v>
      </c>
      <c r="D304" s="166">
        <v>0</v>
      </c>
      <c r="E304" s="166">
        <v>912355.69</v>
      </c>
      <c r="F304" s="166">
        <v>22706744.91</v>
      </c>
      <c r="BK304" s="154" t="s">
        <v>24846</v>
      </c>
      <c r="BL304" s="218">
        <v>388820.18</v>
      </c>
      <c r="BM304" s="218">
        <v>452036.49</v>
      </c>
      <c r="BN304" s="218">
        <v>830981.94</v>
      </c>
      <c r="BO304" s="218">
        <v>561241.69999999995</v>
      </c>
      <c r="BP304" s="218">
        <v>468679.94</v>
      </c>
      <c r="BQ304" s="218">
        <v>441741.29</v>
      </c>
      <c r="BR304" s="218">
        <v>500106.15</v>
      </c>
      <c r="BS304" s="218">
        <v>596692.13</v>
      </c>
      <c r="BT304" s="218">
        <v>526360.55000000005</v>
      </c>
      <c r="BU304" s="218">
        <v>518461.51</v>
      </c>
      <c r="BV304" s="218">
        <v>742916.09</v>
      </c>
      <c r="BW304" s="218">
        <v>2230322.86</v>
      </c>
      <c r="BX304" s="165">
        <v>-8258360.8300000001</v>
      </c>
      <c r="BZ304" s="152" t="s">
        <v>24761</v>
      </c>
      <c r="CA304" s="219">
        <v>0</v>
      </c>
      <c r="CB304" s="219">
        <v>0</v>
      </c>
      <c r="CC304" s="219">
        <v>0</v>
      </c>
      <c r="CD304" s="219">
        <v>0</v>
      </c>
      <c r="CE304" s="219">
        <v>0</v>
      </c>
      <c r="CF304" s="219">
        <v>0</v>
      </c>
      <c r="CG304" s="219">
        <v>0</v>
      </c>
      <c r="CH304" s="219">
        <v>1323</v>
      </c>
      <c r="CI304" s="219">
        <v>0</v>
      </c>
      <c r="CJ304" s="219">
        <v>18950.830000000002</v>
      </c>
      <c r="CK304" s="219">
        <v>0</v>
      </c>
      <c r="CL304" s="219">
        <v>18170.97</v>
      </c>
      <c r="CM304" s="219">
        <v>0</v>
      </c>
      <c r="CN304" s="166">
        <v>-38444.800000000003</v>
      </c>
      <c r="CP304" s="153" t="s">
        <v>24963</v>
      </c>
      <c r="CQ304" s="217">
        <v>341237.26</v>
      </c>
      <c r="CR304" s="217">
        <v>570048.12</v>
      </c>
      <c r="CS304" s="217">
        <v>534785.71</v>
      </c>
      <c r="CT304" s="217">
        <v>668691.38</v>
      </c>
      <c r="CU304" s="217">
        <v>737602.47</v>
      </c>
      <c r="CV304" s="217">
        <v>424369.86</v>
      </c>
      <c r="CW304" s="217">
        <v>482012.5</v>
      </c>
      <c r="CX304" s="217">
        <v>633778.55000000005</v>
      </c>
      <c r="CY304" s="217">
        <v>564619.93999999994</v>
      </c>
      <c r="CZ304" s="217">
        <v>1950154.17</v>
      </c>
      <c r="DA304" s="217">
        <v>1693037.63</v>
      </c>
      <c r="DB304" s="217">
        <v>771084.1</v>
      </c>
      <c r="DC304" s="217">
        <v>0</v>
      </c>
      <c r="DD304" s="164">
        <v>-9371421.6899999995</v>
      </c>
      <c r="DF304" s="152" t="s">
        <v>24915</v>
      </c>
      <c r="DG304" s="219">
        <v>1588.72</v>
      </c>
      <c r="DH304" s="219">
        <v>1848</v>
      </c>
      <c r="DI304" s="219">
        <v>3192</v>
      </c>
      <c r="DJ304" s="219">
        <v>8011.92</v>
      </c>
      <c r="DK304" s="219">
        <v>2800</v>
      </c>
      <c r="DL304" s="219">
        <v>2520</v>
      </c>
      <c r="DM304" s="219">
        <v>616</v>
      </c>
      <c r="DN304" s="219">
        <v>283.92</v>
      </c>
      <c r="DO304" s="219">
        <v>280</v>
      </c>
      <c r="DP304" s="219">
        <v>5360</v>
      </c>
      <c r="DQ304" s="219">
        <v>4390.78</v>
      </c>
      <c r="DR304" s="219">
        <v>151.18</v>
      </c>
      <c r="DS304" s="164">
        <f t="shared" si="4"/>
        <v>31042.519999999997</v>
      </c>
    </row>
    <row r="305" spans="1:123" ht="20.399999999999999">
      <c r="A305" s="154" t="s">
        <v>24789</v>
      </c>
      <c r="B305" s="165">
        <v>0</v>
      </c>
      <c r="C305" s="165">
        <v>14829.4</v>
      </c>
      <c r="D305" s="165">
        <v>8619.7199999999993</v>
      </c>
      <c r="E305" s="165">
        <v>17136.419999999998</v>
      </c>
      <c r="F305" s="165">
        <v>29651.599999999999</v>
      </c>
      <c r="BK305" s="152" t="s">
        <v>24731</v>
      </c>
      <c r="BL305" s="219">
        <v>283177.56</v>
      </c>
      <c r="BM305" s="219">
        <v>315947.93</v>
      </c>
      <c r="BN305" s="219">
        <v>362887.97</v>
      </c>
      <c r="BO305" s="219">
        <v>359817.46</v>
      </c>
      <c r="BP305" s="219">
        <v>348640.06</v>
      </c>
      <c r="BQ305" s="219">
        <v>355665.1</v>
      </c>
      <c r="BR305" s="219">
        <v>368704.95</v>
      </c>
      <c r="BS305" s="219">
        <v>340615.69</v>
      </c>
      <c r="BT305" s="219">
        <v>309582.09000000003</v>
      </c>
      <c r="BU305" s="219">
        <v>310459.46000000002</v>
      </c>
      <c r="BV305" s="219">
        <v>365285.87</v>
      </c>
      <c r="BW305" s="219">
        <v>610837.65</v>
      </c>
      <c r="BX305" s="166">
        <v>-4331621.79</v>
      </c>
      <c r="BZ305" s="154" t="s">
        <v>24954</v>
      </c>
      <c r="CA305" s="218">
        <v>2078.2600000000002</v>
      </c>
      <c r="CB305" s="218">
        <v>296483.36</v>
      </c>
      <c r="CC305" s="218">
        <v>405852.89</v>
      </c>
      <c r="CD305" s="218">
        <v>450635.23</v>
      </c>
      <c r="CE305" s="218">
        <v>116554.81</v>
      </c>
      <c r="CF305" s="218">
        <v>276881.91999999998</v>
      </c>
      <c r="CG305" s="218">
        <v>2933557.89</v>
      </c>
      <c r="CH305" s="218">
        <v>1133534.93</v>
      </c>
      <c r="CI305" s="218">
        <v>373059.36</v>
      </c>
      <c r="CJ305" s="218">
        <v>563752.5</v>
      </c>
      <c r="CK305" s="218">
        <v>816635.8</v>
      </c>
      <c r="CL305" s="218">
        <v>2711574.79</v>
      </c>
      <c r="CM305" s="218">
        <v>0</v>
      </c>
      <c r="CN305" s="165">
        <v>-10080601.74</v>
      </c>
      <c r="CP305" s="154" t="s">
        <v>24846</v>
      </c>
      <c r="CQ305" s="218">
        <v>341237.26</v>
      </c>
      <c r="CR305" s="218">
        <v>570048.12</v>
      </c>
      <c r="CS305" s="218">
        <v>534785.71</v>
      </c>
      <c r="CT305" s="218">
        <v>668691.38</v>
      </c>
      <c r="CU305" s="218">
        <v>737602.47</v>
      </c>
      <c r="CV305" s="218">
        <v>424369.86</v>
      </c>
      <c r="CW305" s="218">
        <v>482012.5</v>
      </c>
      <c r="CX305" s="218">
        <v>633778.55000000005</v>
      </c>
      <c r="CY305" s="218">
        <v>564619.93999999994</v>
      </c>
      <c r="CZ305" s="218">
        <v>1950154.17</v>
      </c>
      <c r="DA305" s="218">
        <v>1693037.63</v>
      </c>
      <c r="DB305" s="218">
        <v>771084.1</v>
      </c>
      <c r="DC305" s="218">
        <v>0</v>
      </c>
      <c r="DD305" s="165">
        <v>-9371421.6899999995</v>
      </c>
      <c r="DF305" s="154" t="s">
        <v>24795</v>
      </c>
      <c r="DG305" s="218">
        <v>0</v>
      </c>
      <c r="DH305" s="218">
        <v>0</v>
      </c>
      <c r="DI305" s="218">
        <v>0</v>
      </c>
      <c r="DJ305" s="218">
        <v>6600</v>
      </c>
      <c r="DK305" s="218">
        <v>12000</v>
      </c>
      <c r="DL305" s="218">
        <v>49271.4</v>
      </c>
      <c r="DM305" s="218">
        <v>0</v>
      </c>
      <c r="DN305" s="218">
        <v>0</v>
      </c>
      <c r="DO305" s="218">
        <v>10275.200000000001</v>
      </c>
      <c r="DP305" s="218">
        <v>0</v>
      </c>
      <c r="DQ305" s="218">
        <v>0</v>
      </c>
      <c r="DR305" s="218">
        <v>5076.51</v>
      </c>
      <c r="DS305" s="164">
        <f t="shared" si="4"/>
        <v>83223.109999999986</v>
      </c>
    </row>
    <row r="306" spans="1:123" ht="20.399999999999999">
      <c r="A306" s="152" t="s">
        <v>24792</v>
      </c>
      <c r="B306" s="166">
        <v>0</v>
      </c>
      <c r="C306" s="166">
        <v>14829.4</v>
      </c>
      <c r="D306" s="166">
        <v>8619.7199999999993</v>
      </c>
      <c r="E306" s="166">
        <v>17136.419999999998</v>
      </c>
      <c r="F306" s="166">
        <v>29651.599999999999</v>
      </c>
      <c r="BK306" s="152" t="s">
        <v>24847</v>
      </c>
      <c r="BL306" s="219">
        <v>105642.62</v>
      </c>
      <c r="BM306" s="219">
        <v>136088.56</v>
      </c>
      <c r="BN306" s="219">
        <v>468093.97</v>
      </c>
      <c r="BO306" s="219">
        <v>201424.24</v>
      </c>
      <c r="BP306" s="219">
        <v>120039.88</v>
      </c>
      <c r="BQ306" s="219">
        <v>86076.19</v>
      </c>
      <c r="BR306" s="219">
        <v>131401.20000000001</v>
      </c>
      <c r="BS306" s="219">
        <v>256076.44</v>
      </c>
      <c r="BT306" s="219">
        <v>216778.46</v>
      </c>
      <c r="BU306" s="219">
        <v>208002.05</v>
      </c>
      <c r="BV306" s="219">
        <v>377630.22</v>
      </c>
      <c r="BW306" s="219">
        <v>1619485.21</v>
      </c>
      <c r="BX306" s="166">
        <v>-3926739.04</v>
      </c>
      <c r="BZ306" s="152" t="s">
        <v>24955</v>
      </c>
      <c r="CA306" s="219">
        <v>0</v>
      </c>
      <c r="CB306" s="219">
        <v>0</v>
      </c>
      <c r="CC306" s="219">
        <v>128594.38</v>
      </c>
      <c r="CD306" s="219">
        <v>32526.41</v>
      </c>
      <c r="CE306" s="219">
        <v>0</v>
      </c>
      <c r="CF306" s="219">
        <v>0</v>
      </c>
      <c r="CG306" s="219">
        <v>0</v>
      </c>
      <c r="CH306" s="219">
        <v>0</v>
      </c>
      <c r="CI306" s="219">
        <v>0</v>
      </c>
      <c r="CJ306" s="219">
        <v>0</v>
      </c>
      <c r="CK306" s="219">
        <v>0</v>
      </c>
      <c r="CL306" s="219">
        <v>29700.49</v>
      </c>
      <c r="CM306" s="219">
        <v>0</v>
      </c>
      <c r="CN306" s="166">
        <v>-190821.28</v>
      </c>
      <c r="CP306" s="152" t="s">
        <v>24731</v>
      </c>
      <c r="CQ306" s="219">
        <v>270061.73</v>
      </c>
      <c r="CR306" s="219">
        <v>271115.39</v>
      </c>
      <c r="CS306" s="219">
        <v>312459.78000000003</v>
      </c>
      <c r="CT306" s="219">
        <v>294391.59999999998</v>
      </c>
      <c r="CU306" s="219">
        <v>348704.51</v>
      </c>
      <c r="CV306" s="219">
        <v>280707.49</v>
      </c>
      <c r="CW306" s="219">
        <v>352258.24</v>
      </c>
      <c r="CX306" s="219">
        <v>504427.36</v>
      </c>
      <c r="CY306" s="219">
        <v>300860.65999999997</v>
      </c>
      <c r="CZ306" s="219">
        <v>300009.19</v>
      </c>
      <c r="DA306" s="219">
        <v>348009.97</v>
      </c>
      <c r="DB306" s="219">
        <v>430434.73</v>
      </c>
      <c r="DC306" s="219">
        <v>0</v>
      </c>
      <c r="DD306" s="166">
        <v>-4013440.65</v>
      </c>
      <c r="DF306" s="152" t="s">
        <v>24761</v>
      </c>
      <c r="DG306" s="219">
        <v>0</v>
      </c>
      <c r="DH306" s="219">
        <v>0</v>
      </c>
      <c r="DI306" s="219">
        <v>0</v>
      </c>
      <c r="DJ306" s="219">
        <v>6600</v>
      </c>
      <c r="DK306" s="219">
        <v>12000</v>
      </c>
      <c r="DL306" s="219">
        <v>49271.4</v>
      </c>
      <c r="DM306" s="219">
        <v>0</v>
      </c>
      <c r="DN306" s="219">
        <v>0</v>
      </c>
      <c r="DO306" s="219">
        <v>10275.200000000001</v>
      </c>
      <c r="DP306" s="219">
        <v>0</v>
      </c>
      <c r="DQ306" s="219">
        <v>0</v>
      </c>
      <c r="DR306" s="219">
        <v>5076.51</v>
      </c>
      <c r="DS306" s="164">
        <f t="shared" si="4"/>
        <v>83223.109999999986</v>
      </c>
    </row>
    <row r="307" spans="1:123" ht="20.399999999999999">
      <c r="A307" s="154" t="s">
        <v>24918</v>
      </c>
      <c r="B307" s="165">
        <v>0</v>
      </c>
      <c r="C307" s="165">
        <v>0</v>
      </c>
      <c r="D307" s="165">
        <v>23600</v>
      </c>
      <c r="E307" s="165">
        <v>0</v>
      </c>
      <c r="F307" s="165">
        <v>0</v>
      </c>
      <c r="BK307" s="154" t="s">
        <v>24764</v>
      </c>
      <c r="BL307" s="218">
        <v>0</v>
      </c>
      <c r="BM307" s="218">
        <v>0</v>
      </c>
      <c r="BN307" s="218">
        <v>0</v>
      </c>
      <c r="BO307" s="218">
        <v>0</v>
      </c>
      <c r="BP307" s="218">
        <v>0</v>
      </c>
      <c r="BQ307" s="218">
        <v>96000</v>
      </c>
      <c r="BR307" s="218">
        <v>0</v>
      </c>
      <c r="BS307" s="218">
        <v>0</v>
      </c>
      <c r="BT307" s="218">
        <v>0</v>
      </c>
      <c r="BU307" s="218">
        <v>0</v>
      </c>
      <c r="BV307" s="218">
        <v>0</v>
      </c>
      <c r="BW307" s="218">
        <v>0</v>
      </c>
      <c r="BX307" s="165">
        <v>-96000</v>
      </c>
      <c r="BZ307" s="152" t="s">
        <v>24956</v>
      </c>
      <c r="CA307" s="219">
        <v>2078.2600000000002</v>
      </c>
      <c r="CB307" s="219">
        <v>296483.36</v>
      </c>
      <c r="CC307" s="219">
        <v>277258.51</v>
      </c>
      <c r="CD307" s="219">
        <v>418108.82</v>
      </c>
      <c r="CE307" s="219">
        <v>116554.81</v>
      </c>
      <c r="CF307" s="219">
        <v>276881.91999999998</v>
      </c>
      <c r="CG307" s="219">
        <v>2553557.89</v>
      </c>
      <c r="CH307" s="219">
        <v>1133534.93</v>
      </c>
      <c r="CI307" s="219">
        <v>373059.36</v>
      </c>
      <c r="CJ307" s="219">
        <v>554852.5</v>
      </c>
      <c r="CK307" s="219">
        <v>808835.8</v>
      </c>
      <c r="CL307" s="219">
        <v>2667040.1</v>
      </c>
      <c r="CM307" s="219">
        <v>0</v>
      </c>
      <c r="CN307" s="166">
        <v>-9478246.2599999998</v>
      </c>
      <c r="CP307" s="152" t="s">
        <v>24847</v>
      </c>
      <c r="CQ307" s="219">
        <v>71175.53</v>
      </c>
      <c r="CR307" s="219">
        <v>298932.73</v>
      </c>
      <c r="CS307" s="219">
        <v>222325.93</v>
      </c>
      <c r="CT307" s="219">
        <v>374299.78</v>
      </c>
      <c r="CU307" s="219">
        <v>388897.96</v>
      </c>
      <c r="CV307" s="219">
        <v>143662.37</v>
      </c>
      <c r="CW307" s="219">
        <v>129754.26</v>
      </c>
      <c r="CX307" s="219">
        <v>129351.19</v>
      </c>
      <c r="CY307" s="219">
        <v>263759.28000000003</v>
      </c>
      <c r="CZ307" s="219">
        <v>1650144.98</v>
      </c>
      <c r="DA307" s="219">
        <v>1345027.66</v>
      </c>
      <c r="DB307" s="219">
        <v>340649.37</v>
      </c>
      <c r="DC307" s="219">
        <v>0</v>
      </c>
      <c r="DD307" s="166">
        <v>-5357981.04</v>
      </c>
      <c r="DF307" s="154" t="s">
        <v>24902</v>
      </c>
      <c r="DG307" s="218">
        <v>475.63</v>
      </c>
      <c r="DH307" s="218">
        <v>560</v>
      </c>
      <c r="DI307" s="218">
        <v>6417.6</v>
      </c>
      <c r="DJ307" s="218">
        <v>2128</v>
      </c>
      <c r="DK307" s="218">
        <v>5708.7</v>
      </c>
      <c r="DL307" s="218">
        <v>12169.36</v>
      </c>
      <c r="DM307" s="218">
        <v>2405.6</v>
      </c>
      <c r="DN307" s="218">
        <v>4931.2</v>
      </c>
      <c r="DO307" s="218">
        <v>4011.6</v>
      </c>
      <c r="DP307" s="218">
        <v>543287.19999999995</v>
      </c>
      <c r="DQ307" s="218">
        <v>719643.9</v>
      </c>
      <c r="DR307" s="218">
        <v>3119.2</v>
      </c>
      <c r="DS307" s="164">
        <f t="shared" si="4"/>
        <v>1304857.99</v>
      </c>
    </row>
    <row r="308" spans="1:123" ht="20.399999999999999">
      <c r="A308" s="152" t="s">
        <v>24921</v>
      </c>
      <c r="B308" s="166">
        <v>0</v>
      </c>
      <c r="C308" s="166">
        <v>0</v>
      </c>
      <c r="D308" s="166">
        <v>23600</v>
      </c>
      <c r="E308" s="166">
        <v>0</v>
      </c>
      <c r="F308" s="166">
        <v>0</v>
      </c>
      <c r="BK308" s="152" t="s">
        <v>24970</v>
      </c>
      <c r="BL308" s="219">
        <v>0</v>
      </c>
      <c r="BM308" s="219">
        <v>0</v>
      </c>
      <c r="BN308" s="219">
        <v>0</v>
      </c>
      <c r="BO308" s="219">
        <v>0</v>
      </c>
      <c r="BP308" s="219">
        <v>0</v>
      </c>
      <c r="BQ308" s="219">
        <v>96000</v>
      </c>
      <c r="BR308" s="219">
        <v>0</v>
      </c>
      <c r="BS308" s="219">
        <v>0</v>
      </c>
      <c r="BT308" s="219">
        <v>0</v>
      </c>
      <c r="BU308" s="219">
        <v>0</v>
      </c>
      <c r="BV308" s="219">
        <v>0</v>
      </c>
      <c r="BW308" s="219">
        <v>0</v>
      </c>
      <c r="BX308" s="166">
        <v>-96000</v>
      </c>
      <c r="BZ308" s="152" t="s">
        <v>24959</v>
      </c>
      <c r="CA308" s="219">
        <v>0</v>
      </c>
      <c r="CB308" s="219">
        <v>0</v>
      </c>
      <c r="CC308" s="219">
        <v>0</v>
      </c>
      <c r="CD308" s="219">
        <v>0</v>
      </c>
      <c r="CE308" s="219">
        <v>0</v>
      </c>
      <c r="CF308" s="219">
        <v>0</v>
      </c>
      <c r="CG308" s="219">
        <v>380000</v>
      </c>
      <c r="CH308" s="219">
        <v>0</v>
      </c>
      <c r="CI308" s="219">
        <v>0</v>
      </c>
      <c r="CJ308" s="219">
        <v>8900</v>
      </c>
      <c r="CK308" s="219">
        <v>7800</v>
      </c>
      <c r="CL308" s="219">
        <v>14834.2</v>
      </c>
      <c r="CM308" s="219">
        <v>0</v>
      </c>
      <c r="CN308" s="166">
        <v>-411534.2</v>
      </c>
      <c r="CP308" s="153" t="s">
        <v>24971</v>
      </c>
      <c r="CQ308" s="217">
        <v>0</v>
      </c>
      <c r="CR308" s="217">
        <v>0</v>
      </c>
      <c r="CS308" s="217">
        <v>17608967.16</v>
      </c>
      <c r="CT308" s="217">
        <v>4150825.82</v>
      </c>
      <c r="CU308" s="217">
        <v>4741003.6399999997</v>
      </c>
      <c r="CV308" s="217">
        <v>3572917.41</v>
      </c>
      <c r="CW308" s="217">
        <v>3918773.67</v>
      </c>
      <c r="CX308" s="217">
        <v>3220335.58</v>
      </c>
      <c r="CY308" s="217">
        <v>3876162.11</v>
      </c>
      <c r="CZ308" s="217">
        <v>3936499.66</v>
      </c>
      <c r="DA308" s="217">
        <v>4959652.58</v>
      </c>
      <c r="DB308" s="217">
        <v>-1521833.59</v>
      </c>
      <c r="DC308" s="217">
        <v>0</v>
      </c>
      <c r="DD308" s="164">
        <v>-48463304.039999999</v>
      </c>
      <c r="DF308" s="152" t="s">
        <v>24910</v>
      </c>
      <c r="DG308" s="219">
        <v>475.63</v>
      </c>
      <c r="DH308" s="219">
        <v>560</v>
      </c>
      <c r="DI308" s="219">
        <v>6417.6</v>
      </c>
      <c r="DJ308" s="219">
        <v>2128</v>
      </c>
      <c r="DK308" s="219">
        <v>5708.7</v>
      </c>
      <c r="DL308" s="219">
        <v>12169.36</v>
      </c>
      <c r="DM308" s="219">
        <v>2405.6</v>
      </c>
      <c r="DN308" s="219">
        <v>4931.2</v>
      </c>
      <c r="DO308" s="219">
        <v>4011.6</v>
      </c>
      <c r="DP308" s="219">
        <v>543287.19999999995</v>
      </c>
      <c r="DQ308" s="219">
        <v>719643.9</v>
      </c>
      <c r="DR308" s="219">
        <v>3119.2</v>
      </c>
      <c r="DS308" s="164">
        <f t="shared" si="4"/>
        <v>1304857.99</v>
      </c>
    </row>
    <row r="309" spans="1:123" ht="30.6">
      <c r="A309" s="153" t="s">
        <v>25031</v>
      </c>
      <c r="B309" s="164">
        <v>0</v>
      </c>
      <c r="C309" s="164">
        <v>1589857.69</v>
      </c>
      <c r="D309" s="164">
        <v>2352947.36</v>
      </c>
      <c r="E309" s="164">
        <v>3146308.47</v>
      </c>
      <c r="F309" s="164">
        <v>2268876.4500000002</v>
      </c>
      <c r="BK309" s="153" t="s">
        <v>25032</v>
      </c>
      <c r="BL309" s="217">
        <v>488920.48</v>
      </c>
      <c r="BM309" s="217">
        <v>624026.37</v>
      </c>
      <c r="BN309" s="217">
        <v>629491.32999999996</v>
      </c>
      <c r="BO309" s="217">
        <v>890252.13</v>
      </c>
      <c r="BP309" s="217">
        <v>769352.67</v>
      </c>
      <c r="BQ309" s="217">
        <v>851241</v>
      </c>
      <c r="BR309" s="217">
        <v>607562.98</v>
      </c>
      <c r="BS309" s="217">
        <v>687059.98</v>
      </c>
      <c r="BT309" s="217">
        <v>758952.57</v>
      </c>
      <c r="BU309" s="217">
        <v>675692.47</v>
      </c>
      <c r="BV309" s="217">
        <v>617527.77</v>
      </c>
      <c r="BW309" s="217">
        <v>785737.91</v>
      </c>
      <c r="BX309" s="164">
        <v>-8385817.6600000001</v>
      </c>
      <c r="BZ309" s="154" t="s">
        <v>24941</v>
      </c>
      <c r="CA309" s="218">
        <v>0</v>
      </c>
      <c r="CB309" s="218">
        <v>0</v>
      </c>
      <c r="CC309" s="218">
        <v>0</v>
      </c>
      <c r="CD309" s="218">
        <v>0</v>
      </c>
      <c r="CE309" s="218">
        <v>0</v>
      </c>
      <c r="CF309" s="218">
        <v>0</v>
      </c>
      <c r="CG309" s="218">
        <v>0</v>
      </c>
      <c r="CH309" s="218">
        <v>0</v>
      </c>
      <c r="CI309" s="218">
        <v>0</v>
      </c>
      <c r="CJ309" s="218">
        <v>0</v>
      </c>
      <c r="CK309" s="218">
        <v>0</v>
      </c>
      <c r="CL309" s="218">
        <v>52360</v>
      </c>
      <c r="CM309" s="218">
        <v>0</v>
      </c>
      <c r="CN309" s="165">
        <v>-52360</v>
      </c>
      <c r="CP309" s="154" t="s">
        <v>24846</v>
      </c>
      <c r="CQ309" s="218">
        <v>0</v>
      </c>
      <c r="CR309" s="218">
        <v>0</v>
      </c>
      <c r="CS309" s="218">
        <v>11274002.24</v>
      </c>
      <c r="CT309" s="218">
        <v>2278563.8199999998</v>
      </c>
      <c r="CU309" s="218">
        <v>2788277.64</v>
      </c>
      <c r="CV309" s="218">
        <v>1587563.29</v>
      </c>
      <c r="CW309" s="218">
        <v>1177921.67</v>
      </c>
      <c r="CX309" s="218">
        <v>1778983.58</v>
      </c>
      <c r="CY309" s="218">
        <v>1827436.11</v>
      </c>
      <c r="CZ309" s="218">
        <v>1635773.66</v>
      </c>
      <c r="DA309" s="218">
        <v>744092.99</v>
      </c>
      <c r="DB309" s="218">
        <v>0</v>
      </c>
      <c r="DC309" s="218">
        <v>0</v>
      </c>
      <c r="DD309" s="165">
        <v>-25092615</v>
      </c>
      <c r="DF309" s="154" t="s">
        <v>24767</v>
      </c>
      <c r="DG309" s="218">
        <v>3988867.48</v>
      </c>
      <c r="DH309" s="218">
        <v>4368081.74</v>
      </c>
      <c r="DI309" s="218">
        <v>4958167.47</v>
      </c>
      <c r="DJ309" s="218">
        <v>4450979.22</v>
      </c>
      <c r="DK309" s="218">
        <v>4400474.1100000003</v>
      </c>
      <c r="DL309" s="218">
        <v>4714091.71</v>
      </c>
      <c r="DM309" s="218">
        <v>4666966.82</v>
      </c>
      <c r="DN309" s="218">
        <v>4471639.6500000004</v>
      </c>
      <c r="DO309" s="218">
        <v>4770947.1900000004</v>
      </c>
      <c r="DP309" s="218">
        <v>4635469.4400000004</v>
      </c>
      <c r="DQ309" s="218">
        <v>4519309.51</v>
      </c>
      <c r="DR309" s="218">
        <v>6255709</v>
      </c>
      <c r="DS309" s="164">
        <f t="shared" si="4"/>
        <v>56200703.339999996</v>
      </c>
    </row>
    <row r="310" spans="1:123" ht="20.399999999999999">
      <c r="A310" s="168" t="s">
        <v>24984</v>
      </c>
      <c r="B310" s="165">
        <v>0</v>
      </c>
      <c r="C310" s="165">
        <v>1589857.69</v>
      </c>
      <c r="D310" s="165">
        <v>2352947.36</v>
      </c>
      <c r="E310" s="165">
        <v>3146308.47</v>
      </c>
      <c r="F310" s="165">
        <v>2268876.4500000002</v>
      </c>
      <c r="BK310" s="154" t="s">
        <v>24763</v>
      </c>
      <c r="BL310" s="218">
        <v>478094.94</v>
      </c>
      <c r="BM310" s="218">
        <v>464313.84</v>
      </c>
      <c r="BN310" s="218">
        <v>441231.95</v>
      </c>
      <c r="BO310" s="218">
        <v>729345.92</v>
      </c>
      <c r="BP310" s="218">
        <v>592644.28</v>
      </c>
      <c r="BQ310" s="218">
        <v>667809.16</v>
      </c>
      <c r="BR310" s="218">
        <v>451344.34</v>
      </c>
      <c r="BS310" s="218">
        <v>475372.55</v>
      </c>
      <c r="BT310" s="218">
        <v>573873.53</v>
      </c>
      <c r="BU310" s="218">
        <v>519690.43</v>
      </c>
      <c r="BV310" s="218">
        <v>428296.13</v>
      </c>
      <c r="BW310" s="218">
        <v>613694.53</v>
      </c>
      <c r="BX310" s="165">
        <v>-6435711.5999999996</v>
      </c>
      <c r="BZ310" s="152" t="s">
        <v>25033</v>
      </c>
      <c r="CA310" s="219">
        <v>0</v>
      </c>
      <c r="CB310" s="219">
        <v>0</v>
      </c>
      <c r="CC310" s="219">
        <v>0</v>
      </c>
      <c r="CD310" s="219">
        <v>0</v>
      </c>
      <c r="CE310" s="219">
        <v>0</v>
      </c>
      <c r="CF310" s="219">
        <v>0</v>
      </c>
      <c r="CG310" s="219">
        <v>0</v>
      </c>
      <c r="CH310" s="219">
        <v>0</v>
      </c>
      <c r="CI310" s="219">
        <v>0</v>
      </c>
      <c r="CJ310" s="219">
        <v>0</v>
      </c>
      <c r="CK310" s="219">
        <v>0</v>
      </c>
      <c r="CL310" s="219">
        <v>52360</v>
      </c>
      <c r="CM310" s="219">
        <v>0</v>
      </c>
      <c r="CN310" s="166">
        <v>-52360</v>
      </c>
      <c r="CP310" s="152" t="s">
        <v>24950</v>
      </c>
      <c r="CQ310" s="219">
        <v>0</v>
      </c>
      <c r="CR310" s="219">
        <v>0</v>
      </c>
      <c r="CS310" s="219">
        <v>0</v>
      </c>
      <c r="CT310" s="219">
        <v>0</v>
      </c>
      <c r="CU310" s="219">
        <v>0</v>
      </c>
      <c r="CV310" s="219">
        <v>0</v>
      </c>
      <c r="CW310" s="219">
        <v>0</v>
      </c>
      <c r="CX310" s="219">
        <v>200000</v>
      </c>
      <c r="CY310" s="219">
        <v>0</v>
      </c>
      <c r="CZ310" s="219">
        <v>0</v>
      </c>
      <c r="DA310" s="219">
        <v>0</v>
      </c>
      <c r="DB310" s="219">
        <v>0</v>
      </c>
      <c r="DC310" s="219">
        <v>0</v>
      </c>
      <c r="DD310" s="166">
        <v>-200000</v>
      </c>
      <c r="DF310" s="152" t="s">
        <v>24759</v>
      </c>
      <c r="DG310" s="219">
        <v>382719.27</v>
      </c>
      <c r="DH310" s="219">
        <v>764986.94</v>
      </c>
      <c r="DI310" s="219">
        <v>1101287.1100000001</v>
      </c>
      <c r="DJ310" s="219">
        <v>880789.14</v>
      </c>
      <c r="DK310" s="219">
        <v>875429.1</v>
      </c>
      <c r="DL310" s="219">
        <v>1110207.1200000001</v>
      </c>
      <c r="DM310" s="219">
        <v>1157359.07</v>
      </c>
      <c r="DN310" s="219">
        <v>952932.4</v>
      </c>
      <c r="DO310" s="219">
        <v>1258957.3799999999</v>
      </c>
      <c r="DP310" s="219">
        <v>1204982.44</v>
      </c>
      <c r="DQ310" s="219">
        <v>1011614.49</v>
      </c>
      <c r="DR310" s="219">
        <v>1086951.96</v>
      </c>
      <c r="DS310" s="164">
        <f t="shared" si="4"/>
        <v>11788216.420000002</v>
      </c>
    </row>
    <row r="311" spans="1:123" ht="20.399999999999999">
      <c r="A311" s="152" t="s">
        <v>25034</v>
      </c>
      <c r="B311" s="166">
        <v>0</v>
      </c>
      <c r="C311" s="166">
        <v>1589857.69</v>
      </c>
      <c r="D311" s="166">
        <v>2352947.36</v>
      </c>
      <c r="E311" s="166">
        <v>3146308.47</v>
      </c>
      <c r="F311" s="166">
        <v>2268876.4500000002</v>
      </c>
      <c r="BK311" s="152" t="s">
        <v>24731</v>
      </c>
      <c r="BL311" s="219">
        <v>478094.94</v>
      </c>
      <c r="BM311" s="219">
        <v>464313.84</v>
      </c>
      <c r="BN311" s="219">
        <v>441231.95</v>
      </c>
      <c r="BO311" s="219">
        <v>729345.92</v>
      </c>
      <c r="BP311" s="219">
        <v>592644.28</v>
      </c>
      <c r="BQ311" s="219">
        <v>667809.16</v>
      </c>
      <c r="BR311" s="219">
        <v>451344.34</v>
      </c>
      <c r="BS311" s="219">
        <v>475372.55</v>
      </c>
      <c r="BT311" s="219">
        <v>573873.53</v>
      </c>
      <c r="BU311" s="219">
        <v>519690.43</v>
      </c>
      <c r="BV311" s="219">
        <v>428296.13</v>
      </c>
      <c r="BW311" s="219">
        <v>613694.53</v>
      </c>
      <c r="BX311" s="166">
        <v>-6435711.5999999996</v>
      </c>
      <c r="BZ311" s="154" t="s">
        <v>24767</v>
      </c>
      <c r="CA311" s="218">
        <v>1440699.77</v>
      </c>
      <c r="CB311" s="218">
        <v>1397820.7</v>
      </c>
      <c r="CC311" s="218">
        <v>1955827.03</v>
      </c>
      <c r="CD311" s="218">
        <v>1966145.27</v>
      </c>
      <c r="CE311" s="218">
        <v>1792017</v>
      </c>
      <c r="CF311" s="218">
        <v>1965263.97</v>
      </c>
      <c r="CG311" s="218">
        <v>1846483.11</v>
      </c>
      <c r="CH311" s="218">
        <v>1942031.03</v>
      </c>
      <c r="CI311" s="218">
        <v>2190750.92</v>
      </c>
      <c r="CJ311" s="218">
        <v>2389490.42</v>
      </c>
      <c r="CK311" s="218">
        <v>5121070.79</v>
      </c>
      <c r="CL311" s="218">
        <v>4261675.8</v>
      </c>
      <c r="CM311" s="218">
        <v>0</v>
      </c>
      <c r="CN311" s="165">
        <v>-28269275.809999999</v>
      </c>
      <c r="CP311" s="152" t="s">
        <v>24847</v>
      </c>
      <c r="CQ311" s="219">
        <v>0</v>
      </c>
      <c r="CR311" s="219">
        <v>0</v>
      </c>
      <c r="CS311" s="219">
        <v>8214539.0899999999</v>
      </c>
      <c r="CT311" s="219">
        <v>883528.07</v>
      </c>
      <c r="CU311" s="219">
        <v>1338888.56</v>
      </c>
      <c r="CV311" s="219">
        <v>1291451.27</v>
      </c>
      <c r="CW311" s="219">
        <v>1177921.67</v>
      </c>
      <c r="CX311" s="219">
        <v>1578983.58</v>
      </c>
      <c r="CY311" s="219">
        <v>1827436.11</v>
      </c>
      <c r="CZ311" s="219">
        <v>1635773.66</v>
      </c>
      <c r="DA311" s="219">
        <v>744092.99</v>
      </c>
      <c r="DB311" s="219">
        <v>0</v>
      </c>
      <c r="DC311" s="219">
        <v>0</v>
      </c>
      <c r="DD311" s="166">
        <v>-18692615</v>
      </c>
      <c r="DF311" s="152" t="s">
        <v>24731</v>
      </c>
      <c r="DG311" s="219">
        <v>3606148.21</v>
      </c>
      <c r="DH311" s="219">
        <v>3603094.8</v>
      </c>
      <c r="DI311" s="219">
        <v>3856880.36</v>
      </c>
      <c r="DJ311" s="219">
        <v>3570190.08</v>
      </c>
      <c r="DK311" s="219">
        <v>3525045.01</v>
      </c>
      <c r="DL311" s="219">
        <v>3603884.59</v>
      </c>
      <c r="DM311" s="219">
        <v>3509607.75</v>
      </c>
      <c r="DN311" s="219">
        <v>3518707.25</v>
      </c>
      <c r="DO311" s="219">
        <v>3511989.81</v>
      </c>
      <c r="DP311" s="219">
        <v>3430487</v>
      </c>
      <c r="DQ311" s="219">
        <v>3507695.02</v>
      </c>
      <c r="DR311" s="219">
        <v>5168757.04</v>
      </c>
      <c r="DS311" s="164">
        <f t="shared" si="4"/>
        <v>44412486.920000002</v>
      </c>
    </row>
    <row r="312" spans="1:123" ht="20.399999999999999">
      <c r="A312" s="153" t="s">
        <v>25035</v>
      </c>
      <c r="B312" s="164">
        <v>0</v>
      </c>
      <c r="C312" s="164">
        <v>0</v>
      </c>
      <c r="D312" s="164">
        <v>30470.49</v>
      </c>
      <c r="E312" s="164">
        <v>39872.589999999997</v>
      </c>
      <c r="F312" s="164">
        <v>0</v>
      </c>
      <c r="BK312" s="154" t="s">
        <v>25036</v>
      </c>
      <c r="BL312" s="218">
        <v>10825.54</v>
      </c>
      <c r="BM312" s="218">
        <v>159712.53</v>
      </c>
      <c r="BN312" s="218">
        <v>188259.38</v>
      </c>
      <c r="BO312" s="218">
        <v>160906.21</v>
      </c>
      <c r="BP312" s="218">
        <v>176708.39</v>
      </c>
      <c r="BQ312" s="218">
        <v>183431.84</v>
      </c>
      <c r="BR312" s="218">
        <v>156218.64000000001</v>
      </c>
      <c r="BS312" s="218">
        <v>211687.43</v>
      </c>
      <c r="BT312" s="218">
        <v>185079.04000000001</v>
      </c>
      <c r="BU312" s="218">
        <v>156002.04</v>
      </c>
      <c r="BV312" s="218">
        <v>189231.64</v>
      </c>
      <c r="BW312" s="218">
        <v>172043.38</v>
      </c>
      <c r="BX312" s="165">
        <v>-1950106.06</v>
      </c>
      <c r="BZ312" s="152" t="s">
        <v>24759</v>
      </c>
      <c r="CA312" s="219">
        <v>27898.84</v>
      </c>
      <c r="CB312" s="219">
        <v>69392.929999999993</v>
      </c>
      <c r="CC312" s="219">
        <v>79432.33</v>
      </c>
      <c r="CD312" s="219">
        <v>147761.25</v>
      </c>
      <c r="CE312" s="219">
        <v>127960.83</v>
      </c>
      <c r="CF312" s="219">
        <v>130920.35</v>
      </c>
      <c r="CG312" s="219">
        <v>131273.21</v>
      </c>
      <c r="CH312" s="219">
        <v>122802.25</v>
      </c>
      <c r="CI312" s="219">
        <v>278832.11</v>
      </c>
      <c r="CJ312" s="219">
        <v>236852.51</v>
      </c>
      <c r="CK312" s="219">
        <v>153100.81</v>
      </c>
      <c r="CL312" s="219">
        <v>283856.96000000002</v>
      </c>
      <c r="CM312" s="219">
        <v>0</v>
      </c>
      <c r="CN312" s="166">
        <v>-1790084.38</v>
      </c>
      <c r="CP312" s="152" t="s">
        <v>24972</v>
      </c>
      <c r="CQ312" s="219">
        <v>0</v>
      </c>
      <c r="CR312" s="219">
        <v>0</v>
      </c>
      <c r="CS312" s="219">
        <v>3059463.15</v>
      </c>
      <c r="CT312" s="219">
        <v>1395035.75</v>
      </c>
      <c r="CU312" s="219">
        <v>1449389.08</v>
      </c>
      <c r="CV312" s="219">
        <v>296112.02</v>
      </c>
      <c r="CW312" s="219">
        <v>0</v>
      </c>
      <c r="CX312" s="219">
        <v>0</v>
      </c>
      <c r="CY312" s="219">
        <v>0</v>
      </c>
      <c r="CZ312" s="219">
        <v>0</v>
      </c>
      <c r="DA312" s="219">
        <v>0</v>
      </c>
      <c r="DB312" s="219">
        <v>0</v>
      </c>
      <c r="DC312" s="219">
        <v>0</v>
      </c>
      <c r="DD312" s="166">
        <v>-6200000</v>
      </c>
      <c r="DF312" s="154" t="s">
        <v>24789</v>
      </c>
      <c r="DG312" s="218">
        <v>0</v>
      </c>
      <c r="DH312" s="218">
        <v>0</v>
      </c>
      <c r="DI312" s="218">
        <v>0</v>
      </c>
      <c r="DJ312" s="218">
        <v>0</v>
      </c>
      <c r="DK312" s="218">
        <v>0</v>
      </c>
      <c r="DL312" s="218">
        <v>0</v>
      </c>
      <c r="DM312" s="218">
        <v>0</v>
      </c>
      <c r="DN312" s="218">
        <v>0</v>
      </c>
      <c r="DO312" s="218">
        <v>0</v>
      </c>
      <c r="DP312" s="218">
        <v>0</v>
      </c>
      <c r="DQ312" s="218">
        <v>4569.96</v>
      </c>
      <c r="DR312" s="218">
        <v>0</v>
      </c>
      <c r="DS312" s="164">
        <f t="shared" si="4"/>
        <v>4569.96</v>
      </c>
    </row>
    <row r="313" spans="1:123" ht="20.399999999999999">
      <c r="A313" s="168" t="s">
        <v>24788</v>
      </c>
      <c r="B313" s="165">
        <v>0</v>
      </c>
      <c r="C313" s="165">
        <v>0</v>
      </c>
      <c r="D313" s="165">
        <v>30470.49</v>
      </c>
      <c r="E313" s="165">
        <v>39872.589999999997</v>
      </c>
      <c r="F313" s="165">
        <v>0</v>
      </c>
      <c r="BK313" s="152" t="s">
        <v>25037</v>
      </c>
      <c r="BL313" s="219">
        <v>10825.54</v>
      </c>
      <c r="BM313" s="219">
        <v>159712.53</v>
      </c>
      <c r="BN313" s="219">
        <v>188259.38</v>
      </c>
      <c r="BO313" s="219">
        <v>160906.21</v>
      </c>
      <c r="BP313" s="219">
        <v>176708.39</v>
      </c>
      <c r="BQ313" s="219">
        <v>183431.84</v>
      </c>
      <c r="BR313" s="219">
        <v>156218.64000000001</v>
      </c>
      <c r="BS313" s="219">
        <v>211687.43</v>
      </c>
      <c r="BT313" s="219">
        <v>185079.04000000001</v>
      </c>
      <c r="BU313" s="219">
        <v>156002.04</v>
      </c>
      <c r="BV313" s="219">
        <v>189231.64</v>
      </c>
      <c r="BW313" s="219">
        <v>172043.38</v>
      </c>
      <c r="BX313" s="166">
        <v>-1950106.06</v>
      </c>
      <c r="BZ313" s="152" t="s">
        <v>24731</v>
      </c>
      <c r="CA313" s="219">
        <v>1412800.93</v>
      </c>
      <c r="CB313" s="219">
        <v>1328427.77</v>
      </c>
      <c r="CC313" s="219">
        <v>1876394.7</v>
      </c>
      <c r="CD313" s="219">
        <v>1818384.02</v>
      </c>
      <c r="CE313" s="219">
        <v>1664056.17</v>
      </c>
      <c r="CF313" s="219">
        <v>1834343.62</v>
      </c>
      <c r="CG313" s="219">
        <v>1715209.9</v>
      </c>
      <c r="CH313" s="219">
        <v>1819228.78</v>
      </c>
      <c r="CI313" s="219">
        <v>1911918.81</v>
      </c>
      <c r="CJ313" s="219">
        <v>2152637.91</v>
      </c>
      <c r="CK313" s="219">
        <v>4967969.9800000004</v>
      </c>
      <c r="CL313" s="219">
        <v>3977818.84</v>
      </c>
      <c r="CM313" s="219">
        <v>0</v>
      </c>
      <c r="CN313" s="166">
        <v>-26479191.43</v>
      </c>
      <c r="CP313" s="154" t="s">
        <v>24878</v>
      </c>
      <c r="CQ313" s="218">
        <v>0</v>
      </c>
      <c r="CR313" s="218">
        <v>0</v>
      </c>
      <c r="CS313" s="218">
        <v>0</v>
      </c>
      <c r="CT313" s="218">
        <v>0</v>
      </c>
      <c r="CU313" s="218">
        <v>0</v>
      </c>
      <c r="CV313" s="218">
        <v>0</v>
      </c>
      <c r="CW313" s="218">
        <v>0</v>
      </c>
      <c r="CX313" s="218">
        <v>0</v>
      </c>
      <c r="CY313" s="218">
        <v>0</v>
      </c>
      <c r="CZ313" s="218">
        <v>0</v>
      </c>
      <c r="DA313" s="218">
        <v>0</v>
      </c>
      <c r="DB313" s="218">
        <v>661000</v>
      </c>
      <c r="DC313" s="218">
        <v>0</v>
      </c>
      <c r="DD313" s="165">
        <v>-661000</v>
      </c>
      <c r="DF313" s="152" t="s">
        <v>24792</v>
      </c>
      <c r="DG313" s="219">
        <v>0</v>
      </c>
      <c r="DH313" s="219">
        <v>0</v>
      </c>
      <c r="DI313" s="219">
        <v>0</v>
      </c>
      <c r="DJ313" s="219">
        <v>0</v>
      </c>
      <c r="DK313" s="219">
        <v>0</v>
      </c>
      <c r="DL313" s="219">
        <v>0</v>
      </c>
      <c r="DM313" s="219">
        <v>0</v>
      </c>
      <c r="DN313" s="219">
        <v>0</v>
      </c>
      <c r="DO313" s="219">
        <v>0</v>
      </c>
      <c r="DP313" s="219">
        <v>0</v>
      </c>
      <c r="DQ313" s="219">
        <v>4569.96</v>
      </c>
      <c r="DR313" s="219">
        <v>0</v>
      </c>
      <c r="DS313" s="164">
        <f t="shared" si="4"/>
        <v>4569.96</v>
      </c>
    </row>
    <row r="314" spans="1:123" ht="20.399999999999999">
      <c r="A314" s="152" t="s">
        <v>25038</v>
      </c>
      <c r="B314" s="166">
        <v>0</v>
      </c>
      <c r="C314" s="166">
        <v>0</v>
      </c>
      <c r="D314" s="166">
        <v>30470.49</v>
      </c>
      <c r="E314" s="166">
        <v>39872.589999999997</v>
      </c>
      <c r="F314" s="166">
        <v>0</v>
      </c>
      <c r="BK314" s="153" t="s">
        <v>25039</v>
      </c>
      <c r="BL314" s="217">
        <v>218164.65</v>
      </c>
      <c r="BM314" s="217">
        <v>446684.9</v>
      </c>
      <c r="BN314" s="217">
        <v>816448.31</v>
      </c>
      <c r="BO314" s="217">
        <v>938787.24</v>
      </c>
      <c r="BP314" s="217">
        <v>1545779.13</v>
      </c>
      <c r="BQ314" s="217">
        <v>2227029.52</v>
      </c>
      <c r="BR314" s="217">
        <v>2295271.35</v>
      </c>
      <c r="BS314" s="217">
        <v>3256517.87</v>
      </c>
      <c r="BT314" s="217">
        <v>1282438.6000000001</v>
      </c>
      <c r="BU314" s="217">
        <v>1557346.3</v>
      </c>
      <c r="BV314" s="217">
        <v>3210872.95</v>
      </c>
      <c r="BW314" s="217">
        <v>4287082.04</v>
      </c>
      <c r="BX314" s="164">
        <v>-22082422.859999999</v>
      </c>
      <c r="BZ314" s="153" t="s">
        <v>24963</v>
      </c>
      <c r="CA314" s="217">
        <v>263890.3</v>
      </c>
      <c r="CB314" s="217">
        <v>377830.18</v>
      </c>
      <c r="CC314" s="217">
        <v>584094.87</v>
      </c>
      <c r="CD314" s="217">
        <v>460070.04</v>
      </c>
      <c r="CE314" s="217">
        <v>898954.12</v>
      </c>
      <c r="CF314" s="217">
        <v>2019174.15</v>
      </c>
      <c r="CG314" s="217">
        <v>793864.95</v>
      </c>
      <c r="CH314" s="217">
        <v>672822.85</v>
      </c>
      <c r="CI314" s="217">
        <v>402634.89</v>
      </c>
      <c r="CJ314" s="217">
        <v>590298.1</v>
      </c>
      <c r="CK314" s="217">
        <v>574664.61</v>
      </c>
      <c r="CL314" s="217">
        <v>4945647.26</v>
      </c>
      <c r="CM314" s="217">
        <v>0</v>
      </c>
      <c r="CN314" s="164">
        <v>-12583946.32</v>
      </c>
      <c r="CP314" s="152" t="s">
        <v>25040</v>
      </c>
      <c r="CQ314" s="219">
        <v>0</v>
      </c>
      <c r="CR314" s="219">
        <v>0</v>
      </c>
      <c r="CS314" s="219">
        <v>0</v>
      </c>
      <c r="CT314" s="219">
        <v>0</v>
      </c>
      <c r="CU314" s="219">
        <v>0</v>
      </c>
      <c r="CV314" s="219">
        <v>0</v>
      </c>
      <c r="CW314" s="219">
        <v>0</v>
      </c>
      <c r="CX314" s="219">
        <v>0</v>
      </c>
      <c r="CY314" s="219">
        <v>0</v>
      </c>
      <c r="CZ314" s="219">
        <v>0</v>
      </c>
      <c r="DA314" s="219">
        <v>0</v>
      </c>
      <c r="DB314" s="219">
        <v>661000</v>
      </c>
      <c r="DC314" s="219">
        <v>0</v>
      </c>
      <c r="DD314" s="166">
        <v>-661000</v>
      </c>
      <c r="DF314" s="153" t="s">
        <v>24923</v>
      </c>
      <c r="DG314" s="217">
        <v>5868809.1900000004</v>
      </c>
      <c r="DH314" s="217">
        <v>6731945.96</v>
      </c>
      <c r="DI314" s="217">
        <v>6672952.2699999996</v>
      </c>
      <c r="DJ314" s="217">
        <v>6556228.3300000001</v>
      </c>
      <c r="DK314" s="217">
        <v>6674478.6100000003</v>
      </c>
      <c r="DL314" s="217">
        <v>7294561.8799999999</v>
      </c>
      <c r="DM314" s="217">
        <v>7244832.9900000002</v>
      </c>
      <c r="DN314" s="217">
        <v>7271220.9400000004</v>
      </c>
      <c r="DO314" s="217">
        <v>6873870.7800000003</v>
      </c>
      <c r="DP314" s="217">
        <v>7026900.7599999998</v>
      </c>
      <c r="DQ314" s="217">
        <v>9329042.5099999998</v>
      </c>
      <c r="DR314" s="217">
        <v>8604425.6400000006</v>
      </c>
      <c r="DS314" s="164">
        <f t="shared" si="4"/>
        <v>86149269.860000014</v>
      </c>
    </row>
    <row r="315" spans="1:123" ht="20.399999999999999">
      <c r="A315" s="153" t="s">
        <v>25041</v>
      </c>
      <c r="B315" s="164">
        <v>7459752.6799999997</v>
      </c>
      <c r="C315" s="164">
        <v>13606712.880000001</v>
      </c>
      <c r="D315" s="164">
        <v>39267546.890000001</v>
      </c>
      <c r="E315" s="164">
        <v>26148769.309999999</v>
      </c>
      <c r="F315" s="164">
        <v>32856076.260000002</v>
      </c>
      <c r="BK315" s="154" t="s">
        <v>24788</v>
      </c>
      <c r="BL315" s="218">
        <v>218164.65</v>
      </c>
      <c r="BM315" s="218">
        <v>446684.9</v>
      </c>
      <c r="BN315" s="218">
        <v>816448.31</v>
      </c>
      <c r="BO315" s="218">
        <v>938787.24</v>
      </c>
      <c r="BP315" s="218">
        <v>1545779.13</v>
      </c>
      <c r="BQ315" s="218">
        <v>2227029.52</v>
      </c>
      <c r="BR315" s="218">
        <v>2295271.35</v>
      </c>
      <c r="BS315" s="218">
        <v>3256517.87</v>
      </c>
      <c r="BT315" s="218">
        <v>1162438.6000000001</v>
      </c>
      <c r="BU315" s="218">
        <v>1258781.23</v>
      </c>
      <c r="BV315" s="218">
        <v>2764438.02</v>
      </c>
      <c r="BW315" s="218">
        <v>4237082.04</v>
      </c>
      <c r="BX315" s="165">
        <v>-21167422.859999999</v>
      </c>
      <c r="BZ315" s="154" t="s">
        <v>24846</v>
      </c>
      <c r="CA315" s="218">
        <v>263890.3</v>
      </c>
      <c r="CB315" s="218">
        <v>372629.84</v>
      </c>
      <c r="CC315" s="218">
        <v>589295.21</v>
      </c>
      <c r="CD315" s="218">
        <v>460070.04</v>
      </c>
      <c r="CE315" s="218">
        <v>898954.12</v>
      </c>
      <c r="CF315" s="218">
        <v>2019174.15</v>
      </c>
      <c r="CG315" s="218">
        <v>793864.95</v>
      </c>
      <c r="CH315" s="218">
        <v>672822.85</v>
      </c>
      <c r="CI315" s="218">
        <v>402634.89</v>
      </c>
      <c r="CJ315" s="218">
        <v>590298.1</v>
      </c>
      <c r="CK315" s="218">
        <v>574664.61</v>
      </c>
      <c r="CL315" s="218">
        <v>4945647.26</v>
      </c>
      <c r="CM315" s="218">
        <v>0</v>
      </c>
      <c r="CN315" s="165">
        <v>-12583946.32</v>
      </c>
      <c r="CP315" s="154" t="s">
        <v>24743</v>
      </c>
      <c r="CQ315" s="218">
        <v>0</v>
      </c>
      <c r="CR315" s="218">
        <v>0</v>
      </c>
      <c r="CS315" s="218">
        <v>0</v>
      </c>
      <c r="CT315" s="218">
        <v>0</v>
      </c>
      <c r="CU315" s="218">
        <v>0</v>
      </c>
      <c r="CV315" s="218">
        <v>0</v>
      </c>
      <c r="CW315" s="218">
        <v>56000</v>
      </c>
      <c r="CX315" s="218">
        <v>8000</v>
      </c>
      <c r="CY315" s="218">
        <v>8000</v>
      </c>
      <c r="CZ315" s="218">
        <v>8000</v>
      </c>
      <c r="DA315" s="218">
        <v>8000</v>
      </c>
      <c r="DB315" s="218">
        <v>0</v>
      </c>
      <c r="DC315" s="218">
        <v>0</v>
      </c>
      <c r="DD315" s="165">
        <v>-88000</v>
      </c>
      <c r="DF315" s="154" t="s">
        <v>24773</v>
      </c>
      <c r="DG315" s="218">
        <v>2353437.25</v>
      </c>
      <c r="DH315" s="218">
        <v>2614251.92</v>
      </c>
      <c r="DI315" s="218">
        <v>2557682.7999999998</v>
      </c>
      <c r="DJ315" s="218">
        <v>2563078.4900000002</v>
      </c>
      <c r="DK315" s="218">
        <v>2575686.17</v>
      </c>
      <c r="DL315" s="218">
        <v>2622115.19</v>
      </c>
      <c r="DM315" s="218">
        <v>2574538.59</v>
      </c>
      <c r="DN315" s="218">
        <v>2677815.39</v>
      </c>
      <c r="DO315" s="218">
        <v>2596087.7200000002</v>
      </c>
      <c r="DP315" s="218">
        <v>2753938.74</v>
      </c>
      <c r="DQ315" s="218">
        <v>2728110.7</v>
      </c>
      <c r="DR315" s="218">
        <v>3020662.7</v>
      </c>
      <c r="DS315" s="164">
        <f t="shared" si="4"/>
        <v>31637405.659999996</v>
      </c>
    </row>
    <row r="316" spans="1:123" ht="20.399999999999999">
      <c r="A316" s="168" t="s">
        <v>24897</v>
      </c>
      <c r="B316" s="165">
        <v>684639.09</v>
      </c>
      <c r="C316" s="165">
        <v>8759822.3000000007</v>
      </c>
      <c r="D316" s="165">
        <v>12229034.289999999</v>
      </c>
      <c r="E316" s="165">
        <v>10674713.720000001</v>
      </c>
      <c r="F316" s="165">
        <v>10990899.390000001</v>
      </c>
      <c r="BK316" s="152" t="s">
        <v>24929</v>
      </c>
      <c r="BL316" s="219">
        <v>1008</v>
      </c>
      <c r="BM316" s="219">
        <v>45129.16</v>
      </c>
      <c r="BN316" s="219">
        <v>396782.84</v>
      </c>
      <c r="BO316" s="219">
        <v>492479.65</v>
      </c>
      <c r="BP316" s="219">
        <v>1052526.8899999999</v>
      </c>
      <c r="BQ316" s="219">
        <v>1499606.88</v>
      </c>
      <c r="BR316" s="219">
        <v>1616532.36</v>
      </c>
      <c r="BS316" s="219">
        <v>2617619.92</v>
      </c>
      <c r="BT316" s="219">
        <v>535532.12</v>
      </c>
      <c r="BU316" s="219">
        <v>731465.5</v>
      </c>
      <c r="BV316" s="219">
        <v>2360838.63</v>
      </c>
      <c r="BW316" s="219">
        <v>3437548.3</v>
      </c>
      <c r="BX316" s="166">
        <v>-14787070.25</v>
      </c>
      <c r="BZ316" s="152" t="s">
        <v>24731</v>
      </c>
      <c r="CA316" s="219">
        <v>243671.47</v>
      </c>
      <c r="CB316" s="219">
        <v>264093.88</v>
      </c>
      <c r="CC316" s="219">
        <v>382939.79</v>
      </c>
      <c r="CD316" s="219">
        <v>309958.77</v>
      </c>
      <c r="CE316" s="219">
        <v>429535.67</v>
      </c>
      <c r="CF316" s="219">
        <v>328271.64</v>
      </c>
      <c r="CG316" s="219">
        <v>377456.45</v>
      </c>
      <c r="CH316" s="219">
        <v>327443.56</v>
      </c>
      <c r="CI316" s="219">
        <v>201637.15</v>
      </c>
      <c r="CJ316" s="219">
        <v>346668.12</v>
      </c>
      <c r="CK316" s="219">
        <v>359412.27</v>
      </c>
      <c r="CL316" s="219">
        <v>511593.91</v>
      </c>
      <c r="CM316" s="219">
        <v>0</v>
      </c>
      <c r="CN316" s="166">
        <v>-4082682.68</v>
      </c>
      <c r="CP316" s="152" t="s">
        <v>24838</v>
      </c>
      <c r="CQ316" s="219">
        <v>0</v>
      </c>
      <c r="CR316" s="219">
        <v>0</v>
      </c>
      <c r="CS316" s="219">
        <v>0</v>
      </c>
      <c r="CT316" s="219">
        <v>0</v>
      </c>
      <c r="CU316" s="219">
        <v>0</v>
      </c>
      <c r="CV316" s="219">
        <v>0</v>
      </c>
      <c r="CW316" s="219">
        <v>56000</v>
      </c>
      <c r="CX316" s="219">
        <v>8000</v>
      </c>
      <c r="CY316" s="219">
        <v>8000</v>
      </c>
      <c r="CZ316" s="219">
        <v>8000</v>
      </c>
      <c r="DA316" s="219">
        <v>8000</v>
      </c>
      <c r="DB316" s="219">
        <v>0</v>
      </c>
      <c r="DC316" s="219">
        <v>0</v>
      </c>
      <c r="DD316" s="166">
        <v>-88000</v>
      </c>
      <c r="DF316" s="152" t="s">
        <v>24774</v>
      </c>
      <c r="DG316" s="219">
        <v>373093.69</v>
      </c>
      <c r="DH316" s="219">
        <v>327723.34999999998</v>
      </c>
      <c r="DI316" s="219">
        <v>333606.24</v>
      </c>
      <c r="DJ316" s="219">
        <v>356918.24</v>
      </c>
      <c r="DK316" s="219">
        <v>350966.96</v>
      </c>
      <c r="DL316" s="219">
        <v>343432.81</v>
      </c>
      <c r="DM316" s="219">
        <v>344171.46</v>
      </c>
      <c r="DN316" s="219">
        <v>348171.53</v>
      </c>
      <c r="DO316" s="219">
        <v>350386.1</v>
      </c>
      <c r="DP316" s="219">
        <v>339971.58</v>
      </c>
      <c r="DQ316" s="219">
        <v>358449.36</v>
      </c>
      <c r="DR316" s="219">
        <v>404055.55</v>
      </c>
      <c r="DS316" s="164">
        <f t="shared" si="4"/>
        <v>4230946.87</v>
      </c>
    </row>
    <row r="317" spans="1:123" ht="20.399999999999999">
      <c r="A317" s="152" t="s">
        <v>24759</v>
      </c>
      <c r="B317" s="166">
        <v>32068.97</v>
      </c>
      <c r="C317" s="166">
        <v>69925.210000000006</v>
      </c>
      <c r="D317" s="166">
        <v>95086.27</v>
      </c>
      <c r="E317" s="166">
        <v>273916.09999999998</v>
      </c>
      <c r="F317" s="166">
        <v>113147.32</v>
      </c>
      <c r="BK317" s="152" t="s">
        <v>24930</v>
      </c>
      <c r="BL317" s="219">
        <v>0</v>
      </c>
      <c r="BM317" s="219">
        <v>0</v>
      </c>
      <c r="BN317" s="219">
        <v>1624</v>
      </c>
      <c r="BO317" s="219">
        <v>15513.84</v>
      </c>
      <c r="BP317" s="219">
        <v>1792</v>
      </c>
      <c r="BQ317" s="219">
        <v>1435.6</v>
      </c>
      <c r="BR317" s="219">
        <v>232252.2</v>
      </c>
      <c r="BS317" s="219">
        <v>158007.19</v>
      </c>
      <c r="BT317" s="219">
        <v>26016</v>
      </c>
      <c r="BU317" s="219">
        <v>100224</v>
      </c>
      <c r="BV317" s="219">
        <v>14270.32</v>
      </c>
      <c r="BW317" s="219">
        <v>190770.17</v>
      </c>
      <c r="BX317" s="166">
        <v>-741905.32</v>
      </c>
      <c r="BZ317" s="152" t="s">
        <v>24847</v>
      </c>
      <c r="CA317" s="219">
        <v>20218.830000000002</v>
      </c>
      <c r="CB317" s="219">
        <v>108535.96</v>
      </c>
      <c r="CC317" s="219">
        <v>206355.42</v>
      </c>
      <c r="CD317" s="219">
        <v>150111.26999999999</v>
      </c>
      <c r="CE317" s="219">
        <v>469418.45</v>
      </c>
      <c r="CF317" s="219">
        <v>1690902.51</v>
      </c>
      <c r="CG317" s="219">
        <v>416408.5</v>
      </c>
      <c r="CH317" s="219">
        <v>345379.29</v>
      </c>
      <c r="CI317" s="219">
        <v>200997.74</v>
      </c>
      <c r="CJ317" s="219">
        <v>243629.98</v>
      </c>
      <c r="CK317" s="219">
        <v>215252.34</v>
      </c>
      <c r="CL317" s="219">
        <v>4434053.3499999996</v>
      </c>
      <c r="CM317" s="219">
        <v>0</v>
      </c>
      <c r="CN317" s="166">
        <v>-8501263.6400000006</v>
      </c>
      <c r="CP317" s="154" t="s">
        <v>24864</v>
      </c>
      <c r="CQ317" s="218">
        <v>0</v>
      </c>
      <c r="CR317" s="218">
        <v>0</v>
      </c>
      <c r="CS317" s="218">
        <v>0</v>
      </c>
      <c r="CT317" s="218">
        <v>0</v>
      </c>
      <c r="CU317" s="218">
        <v>0</v>
      </c>
      <c r="CV317" s="218">
        <v>0</v>
      </c>
      <c r="CW317" s="218">
        <v>176000</v>
      </c>
      <c r="CX317" s="218">
        <v>0</v>
      </c>
      <c r="CY317" s="218">
        <v>0</v>
      </c>
      <c r="CZ317" s="218">
        <v>0</v>
      </c>
      <c r="DA317" s="218">
        <v>0</v>
      </c>
      <c r="DB317" s="218">
        <v>0</v>
      </c>
      <c r="DC317" s="218">
        <v>0</v>
      </c>
      <c r="DD317" s="165">
        <v>-176000</v>
      </c>
      <c r="DF317" s="152" t="s">
        <v>24775</v>
      </c>
      <c r="DG317" s="219">
        <v>1980343.56</v>
      </c>
      <c r="DH317" s="219">
        <v>2286528.5699999998</v>
      </c>
      <c r="DI317" s="219">
        <v>2224076.56</v>
      </c>
      <c r="DJ317" s="219">
        <v>2206160.25</v>
      </c>
      <c r="DK317" s="219">
        <v>2224719.21</v>
      </c>
      <c r="DL317" s="219">
        <v>2278682.38</v>
      </c>
      <c r="DM317" s="219">
        <v>2230367.13</v>
      </c>
      <c r="DN317" s="219">
        <v>2329643.86</v>
      </c>
      <c r="DO317" s="219">
        <v>2245701.62</v>
      </c>
      <c r="DP317" s="219">
        <v>2413967.16</v>
      </c>
      <c r="DQ317" s="219">
        <v>2369661.34</v>
      </c>
      <c r="DR317" s="219">
        <v>2616607.15</v>
      </c>
      <c r="DS317" s="164">
        <f t="shared" si="4"/>
        <v>27406458.789999995</v>
      </c>
    </row>
    <row r="318" spans="1:123" ht="30.6">
      <c r="A318" s="152" t="s">
        <v>24731</v>
      </c>
      <c r="B318" s="166">
        <v>520479.46</v>
      </c>
      <c r="C318" s="166">
        <v>589096.95999999996</v>
      </c>
      <c r="D318" s="166">
        <v>600655.86</v>
      </c>
      <c r="E318" s="166">
        <v>640314.78</v>
      </c>
      <c r="F318" s="166">
        <v>612373.48</v>
      </c>
      <c r="BK318" s="152" t="s">
        <v>24932</v>
      </c>
      <c r="BL318" s="219">
        <v>0</v>
      </c>
      <c r="BM318" s="219">
        <v>92183.37</v>
      </c>
      <c r="BN318" s="219">
        <v>92463.37</v>
      </c>
      <c r="BO318" s="219">
        <v>92407.37</v>
      </c>
      <c r="BP318" s="219">
        <v>103144.49</v>
      </c>
      <c r="BQ318" s="219">
        <v>349400.44</v>
      </c>
      <c r="BR318" s="219">
        <v>117941.06</v>
      </c>
      <c r="BS318" s="219">
        <v>108211.94</v>
      </c>
      <c r="BT318" s="219">
        <v>199953.44</v>
      </c>
      <c r="BU318" s="219">
        <v>107763.94</v>
      </c>
      <c r="BV318" s="219">
        <v>107763.94</v>
      </c>
      <c r="BW318" s="219">
        <v>114763.94</v>
      </c>
      <c r="BX318" s="166">
        <v>-1485997.3</v>
      </c>
      <c r="BZ318" s="154" t="s">
        <v>24757</v>
      </c>
      <c r="CA318" s="218">
        <v>0</v>
      </c>
      <c r="CB318" s="218">
        <v>5200.34</v>
      </c>
      <c r="CC318" s="218">
        <v>-5200.34</v>
      </c>
      <c r="CD318" s="218">
        <v>0</v>
      </c>
      <c r="CE318" s="218">
        <v>0</v>
      </c>
      <c r="CF318" s="218">
        <v>0</v>
      </c>
      <c r="CG318" s="218">
        <v>0</v>
      </c>
      <c r="CH318" s="218">
        <v>0</v>
      </c>
      <c r="CI318" s="218">
        <v>0</v>
      </c>
      <c r="CJ318" s="218">
        <v>0</v>
      </c>
      <c r="CK318" s="218">
        <v>0</v>
      </c>
      <c r="CL318" s="218">
        <v>0</v>
      </c>
      <c r="CM318" s="218">
        <v>0</v>
      </c>
      <c r="CN318" s="165">
        <v>0</v>
      </c>
      <c r="CP318" s="152" t="s">
        <v>24974</v>
      </c>
      <c r="CQ318" s="219">
        <v>0</v>
      </c>
      <c r="CR318" s="219">
        <v>0</v>
      </c>
      <c r="CS318" s="219">
        <v>0</v>
      </c>
      <c r="CT318" s="219">
        <v>0</v>
      </c>
      <c r="CU318" s="219">
        <v>0</v>
      </c>
      <c r="CV318" s="219">
        <v>0</v>
      </c>
      <c r="CW318" s="219">
        <v>176000</v>
      </c>
      <c r="CX318" s="219">
        <v>0</v>
      </c>
      <c r="CY318" s="219">
        <v>0</v>
      </c>
      <c r="CZ318" s="219">
        <v>0</v>
      </c>
      <c r="DA318" s="219">
        <v>0</v>
      </c>
      <c r="DB318" s="219">
        <v>0</v>
      </c>
      <c r="DC318" s="219">
        <v>0</v>
      </c>
      <c r="DD318" s="166">
        <v>-176000</v>
      </c>
      <c r="DF318" s="154" t="s">
        <v>24994</v>
      </c>
      <c r="DG318" s="218">
        <v>0</v>
      </c>
      <c r="DH318" s="218">
        <v>4108</v>
      </c>
      <c r="DI318" s="218">
        <v>21526.23</v>
      </c>
      <c r="DJ318" s="218">
        <v>70935.67</v>
      </c>
      <c r="DK318" s="218">
        <v>69436.3</v>
      </c>
      <c r="DL318" s="218">
        <v>580830.9</v>
      </c>
      <c r="DM318" s="218">
        <v>718134.88</v>
      </c>
      <c r="DN318" s="218">
        <v>612717.71</v>
      </c>
      <c r="DO318" s="218">
        <v>244964.66</v>
      </c>
      <c r="DP318" s="218">
        <v>374237.7</v>
      </c>
      <c r="DQ318" s="218">
        <v>408566.41</v>
      </c>
      <c r="DR318" s="218">
        <v>209084.25</v>
      </c>
      <c r="DS318" s="164">
        <f t="shared" si="4"/>
        <v>3314542.7100000004</v>
      </c>
    </row>
    <row r="319" spans="1:123" ht="30.6">
      <c r="A319" s="152" t="s">
        <v>25042</v>
      </c>
      <c r="B319" s="166">
        <v>0</v>
      </c>
      <c r="C319" s="166">
        <v>7027834.5499999998</v>
      </c>
      <c r="D319" s="166">
        <v>11231343.01</v>
      </c>
      <c r="E319" s="166">
        <v>6983686.6399999997</v>
      </c>
      <c r="F319" s="166">
        <v>8024472.75</v>
      </c>
      <c r="BK319" s="152" t="s">
        <v>24759</v>
      </c>
      <c r="BL319" s="219">
        <v>7253.64</v>
      </c>
      <c r="BM319" s="219">
        <v>96343.77</v>
      </c>
      <c r="BN319" s="219">
        <v>94921.15</v>
      </c>
      <c r="BO319" s="219">
        <v>117321.26</v>
      </c>
      <c r="BP319" s="219">
        <v>142135.59</v>
      </c>
      <c r="BQ319" s="219">
        <v>163595.65</v>
      </c>
      <c r="BR319" s="219">
        <v>94053.78</v>
      </c>
      <c r="BS319" s="219">
        <v>131051.02</v>
      </c>
      <c r="BT319" s="219">
        <v>155729.68</v>
      </c>
      <c r="BU319" s="219">
        <v>91022.07</v>
      </c>
      <c r="BV319" s="219">
        <v>47343.25</v>
      </c>
      <c r="BW319" s="219">
        <v>116645.5</v>
      </c>
      <c r="BX319" s="166">
        <v>-1257416.3600000001</v>
      </c>
      <c r="BZ319" s="152" t="s">
        <v>24761</v>
      </c>
      <c r="CA319" s="219">
        <v>0</v>
      </c>
      <c r="CB319" s="219">
        <v>5200.34</v>
      </c>
      <c r="CC319" s="219">
        <v>-5200.34</v>
      </c>
      <c r="CD319" s="219">
        <v>0</v>
      </c>
      <c r="CE319" s="219">
        <v>0</v>
      </c>
      <c r="CF319" s="219">
        <v>0</v>
      </c>
      <c r="CG319" s="219">
        <v>0</v>
      </c>
      <c r="CH319" s="219">
        <v>0</v>
      </c>
      <c r="CI319" s="219">
        <v>0</v>
      </c>
      <c r="CJ319" s="219">
        <v>0</v>
      </c>
      <c r="CK319" s="219">
        <v>0</v>
      </c>
      <c r="CL319" s="219">
        <v>0</v>
      </c>
      <c r="CM319" s="219">
        <v>0</v>
      </c>
      <c r="CN319" s="166">
        <v>0</v>
      </c>
      <c r="CP319" s="154" t="s">
        <v>24778</v>
      </c>
      <c r="CQ319" s="218">
        <v>0</v>
      </c>
      <c r="CR319" s="218">
        <v>0</v>
      </c>
      <c r="CS319" s="218">
        <v>0</v>
      </c>
      <c r="CT319" s="218">
        <v>0</v>
      </c>
      <c r="CU319" s="218">
        <v>0</v>
      </c>
      <c r="CV319" s="218">
        <v>0</v>
      </c>
      <c r="CW319" s="218">
        <v>0</v>
      </c>
      <c r="CX319" s="218">
        <v>0</v>
      </c>
      <c r="CY319" s="218">
        <v>0</v>
      </c>
      <c r="CZ319" s="218">
        <v>0</v>
      </c>
      <c r="DA319" s="218">
        <v>2182833.59</v>
      </c>
      <c r="DB319" s="218">
        <v>-2182833.59</v>
      </c>
      <c r="DC319" s="218">
        <v>0</v>
      </c>
      <c r="DD319" s="165">
        <v>0</v>
      </c>
      <c r="DF319" s="152" t="s">
        <v>24996</v>
      </c>
      <c r="DG319" s="219">
        <v>0</v>
      </c>
      <c r="DH319" s="219">
        <v>0</v>
      </c>
      <c r="DI319" s="219">
        <v>0</v>
      </c>
      <c r="DJ319" s="219">
        <v>0</v>
      </c>
      <c r="DK319" s="219">
        <v>0</v>
      </c>
      <c r="DL319" s="219">
        <v>0</v>
      </c>
      <c r="DM319" s="219">
        <v>0</v>
      </c>
      <c r="DN319" s="219">
        <v>0</v>
      </c>
      <c r="DO319" s="219">
        <v>67200</v>
      </c>
      <c r="DP319" s="219">
        <v>0</v>
      </c>
      <c r="DQ319" s="219">
        <v>0</v>
      </c>
      <c r="DR319" s="219">
        <v>39000</v>
      </c>
      <c r="DS319" s="164">
        <f t="shared" si="4"/>
        <v>106200</v>
      </c>
    </row>
    <row r="320" spans="1:123" ht="30.6">
      <c r="A320" s="152" t="s">
        <v>25043</v>
      </c>
      <c r="B320" s="166">
        <v>0</v>
      </c>
      <c r="C320" s="166">
        <v>1072714.25</v>
      </c>
      <c r="D320" s="166">
        <v>0</v>
      </c>
      <c r="E320" s="166">
        <v>0</v>
      </c>
      <c r="F320" s="166">
        <v>1347639.05</v>
      </c>
      <c r="BK320" s="152" t="s">
        <v>24731</v>
      </c>
      <c r="BL320" s="219">
        <v>209903.01</v>
      </c>
      <c r="BM320" s="219">
        <v>213028.6</v>
      </c>
      <c r="BN320" s="219">
        <v>230656.95</v>
      </c>
      <c r="BO320" s="219">
        <v>221065.12</v>
      </c>
      <c r="BP320" s="219">
        <v>246180.16</v>
      </c>
      <c r="BQ320" s="219">
        <v>212990.95</v>
      </c>
      <c r="BR320" s="219">
        <v>234491.95</v>
      </c>
      <c r="BS320" s="219">
        <v>241627.8</v>
      </c>
      <c r="BT320" s="219">
        <v>245207.36</v>
      </c>
      <c r="BU320" s="219">
        <v>228305.72</v>
      </c>
      <c r="BV320" s="219">
        <v>234221.88</v>
      </c>
      <c r="BW320" s="219">
        <v>377354.13</v>
      </c>
      <c r="BX320" s="166">
        <v>-2895033.63</v>
      </c>
      <c r="BZ320" s="153" t="s">
        <v>25032</v>
      </c>
      <c r="CA320" s="217">
        <v>0</v>
      </c>
      <c r="CB320" s="217">
        <v>0</v>
      </c>
      <c r="CC320" s="217">
        <v>594718.56999999995</v>
      </c>
      <c r="CD320" s="217">
        <v>625609.22</v>
      </c>
      <c r="CE320" s="217">
        <v>663950.17000000004</v>
      </c>
      <c r="CF320" s="217">
        <v>604196.68000000005</v>
      </c>
      <c r="CG320" s="217">
        <v>590750.19999999995</v>
      </c>
      <c r="CH320" s="217">
        <v>606787.88</v>
      </c>
      <c r="CI320" s="217">
        <v>551269.71</v>
      </c>
      <c r="CJ320" s="217">
        <v>794029.48</v>
      </c>
      <c r="CK320" s="217">
        <v>565392.82999999996</v>
      </c>
      <c r="CL320" s="217">
        <v>680193.05</v>
      </c>
      <c r="CM320" s="217">
        <v>0</v>
      </c>
      <c r="CN320" s="164">
        <v>-6276897.79</v>
      </c>
      <c r="CP320" s="152" t="s">
        <v>24975</v>
      </c>
      <c r="CQ320" s="219">
        <v>0</v>
      </c>
      <c r="CR320" s="219">
        <v>0</v>
      </c>
      <c r="CS320" s="219">
        <v>0</v>
      </c>
      <c r="CT320" s="219">
        <v>0</v>
      </c>
      <c r="CU320" s="219">
        <v>0</v>
      </c>
      <c r="CV320" s="219">
        <v>0</v>
      </c>
      <c r="CW320" s="219">
        <v>0</v>
      </c>
      <c r="CX320" s="219">
        <v>0</v>
      </c>
      <c r="CY320" s="219">
        <v>0</v>
      </c>
      <c r="CZ320" s="219">
        <v>0</v>
      </c>
      <c r="DA320" s="219">
        <v>2182833.59</v>
      </c>
      <c r="DB320" s="219">
        <v>-2182833.59</v>
      </c>
      <c r="DC320" s="219">
        <v>0</v>
      </c>
      <c r="DD320" s="166">
        <v>0</v>
      </c>
      <c r="DF320" s="152" t="s">
        <v>24999</v>
      </c>
      <c r="DG320" s="219">
        <v>0</v>
      </c>
      <c r="DH320" s="219">
        <v>0</v>
      </c>
      <c r="DI320" s="219">
        <v>0</v>
      </c>
      <c r="DJ320" s="219">
        <v>0</v>
      </c>
      <c r="DK320" s="219">
        <v>0</v>
      </c>
      <c r="DL320" s="219">
        <v>0</v>
      </c>
      <c r="DM320" s="219">
        <v>0</v>
      </c>
      <c r="DN320" s="219">
        <v>490610.21</v>
      </c>
      <c r="DO320" s="219">
        <v>0</v>
      </c>
      <c r="DP320" s="219">
        <v>255899.57</v>
      </c>
      <c r="DQ320" s="219">
        <v>278711.59000000003</v>
      </c>
      <c r="DR320" s="219">
        <v>0</v>
      </c>
      <c r="DS320" s="164">
        <f t="shared" si="4"/>
        <v>1025221.3700000001</v>
      </c>
    </row>
    <row r="321" spans="1:123" ht="20.399999999999999">
      <c r="A321" s="152" t="s">
        <v>25044</v>
      </c>
      <c r="B321" s="166">
        <v>132090.66</v>
      </c>
      <c r="C321" s="166">
        <v>251.33</v>
      </c>
      <c r="D321" s="166">
        <v>301949.15000000002</v>
      </c>
      <c r="E321" s="166">
        <v>2776796.2</v>
      </c>
      <c r="F321" s="166">
        <v>893266.79</v>
      </c>
      <c r="BK321" s="154" t="s">
        <v>24885</v>
      </c>
      <c r="BL321" s="218">
        <v>0</v>
      </c>
      <c r="BM321" s="218">
        <v>0</v>
      </c>
      <c r="BN321" s="218">
        <v>0</v>
      </c>
      <c r="BO321" s="218">
        <v>0</v>
      </c>
      <c r="BP321" s="218">
        <v>0</v>
      </c>
      <c r="BQ321" s="218">
        <v>0</v>
      </c>
      <c r="BR321" s="218">
        <v>0</v>
      </c>
      <c r="BS321" s="218">
        <v>0</v>
      </c>
      <c r="BT321" s="218">
        <v>0</v>
      </c>
      <c r="BU321" s="218">
        <v>298565.07</v>
      </c>
      <c r="BV321" s="218">
        <v>316434.93</v>
      </c>
      <c r="BW321" s="218">
        <v>50000</v>
      </c>
      <c r="BX321" s="165">
        <v>-665000</v>
      </c>
      <c r="BZ321" s="154" t="s">
        <v>24763</v>
      </c>
      <c r="CA321" s="218">
        <v>0</v>
      </c>
      <c r="CB321" s="218">
        <v>0</v>
      </c>
      <c r="CC321" s="218">
        <v>449533.93</v>
      </c>
      <c r="CD321" s="218">
        <v>498383.07</v>
      </c>
      <c r="CE321" s="218">
        <v>391819.39</v>
      </c>
      <c r="CF321" s="218">
        <v>445595.37</v>
      </c>
      <c r="CG321" s="218">
        <v>423722.86</v>
      </c>
      <c r="CH321" s="218">
        <v>429385.12</v>
      </c>
      <c r="CI321" s="218">
        <v>392261.86</v>
      </c>
      <c r="CJ321" s="218">
        <v>479855.22</v>
      </c>
      <c r="CK321" s="218">
        <v>447016.29</v>
      </c>
      <c r="CL321" s="218">
        <v>497872.33</v>
      </c>
      <c r="CM321" s="218">
        <v>0</v>
      </c>
      <c r="CN321" s="165">
        <v>-4455445.4400000004</v>
      </c>
      <c r="CP321" s="154" t="s">
        <v>24788</v>
      </c>
      <c r="CQ321" s="218">
        <v>0</v>
      </c>
      <c r="CR321" s="218">
        <v>0</v>
      </c>
      <c r="CS321" s="218">
        <v>0</v>
      </c>
      <c r="CT321" s="218">
        <v>0</v>
      </c>
      <c r="CU321" s="218">
        <v>0</v>
      </c>
      <c r="CV321" s="218">
        <v>0</v>
      </c>
      <c r="CW321" s="218">
        <v>0</v>
      </c>
      <c r="CX321" s="218">
        <v>0</v>
      </c>
      <c r="CY321" s="218">
        <v>0</v>
      </c>
      <c r="CZ321" s="218">
        <v>300000</v>
      </c>
      <c r="DA321" s="218">
        <v>0</v>
      </c>
      <c r="DB321" s="218">
        <v>0</v>
      </c>
      <c r="DC321" s="218">
        <v>0</v>
      </c>
      <c r="DD321" s="165">
        <v>-300000</v>
      </c>
      <c r="DF321" s="152" t="s">
        <v>25045</v>
      </c>
      <c r="DG321" s="219">
        <v>0</v>
      </c>
      <c r="DH321" s="219">
        <v>0</v>
      </c>
      <c r="DI321" s="219">
        <v>0</v>
      </c>
      <c r="DJ321" s="219">
        <v>0</v>
      </c>
      <c r="DK321" s="219">
        <v>0</v>
      </c>
      <c r="DL321" s="219">
        <v>0</v>
      </c>
      <c r="DM321" s="219">
        <v>0</v>
      </c>
      <c r="DN321" s="219">
        <v>0</v>
      </c>
      <c r="DO321" s="219">
        <v>0</v>
      </c>
      <c r="DP321" s="219">
        <v>2581.37</v>
      </c>
      <c r="DQ321" s="219">
        <v>47074.9</v>
      </c>
      <c r="DR321" s="219">
        <v>51359.86</v>
      </c>
      <c r="DS321" s="164">
        <f t="shared" si="4"/>
        <v>101016.13</v>
      </c>
    </row>
    <row r="322" spans="1:123" ht="20.399999999999999">
      <c r="A322" s="154" t="s">
        <v>24820</v>
      </c>
      <c r="B322" s="165">
        <v>6775113.5899999999</v>
      </c>
      <c r="C322" s="165">
        <v>4846890.58</v>
      </c>
      <c r="D322" s="165">
        <v>27038512.600000001</v>
      </c>
      <c r="E322" s="165">
        <v>15474055.59</v>
      </c>
      <c r="F322" s="165">
        <v>21865176.870000001</v>
      </c>
      <c r="BK322" s="152" t="s">
        <v>24957</v>
      </c>
      <c r="BL322" s="219">
        <v>0</v>
      </c>
      <c r="BM322" s="219">
        <v>0</v>
      </c>
      <c r="BN322" s="219">
        <v>0</v>
      </c>
      <c r="BO322" s="219">
        <v>0</v>
      </c>
      <c r="BP322" s="219">
        <v>0</v>
      </c>
      <c r="BQ322" s="219">
        <v>0</v>
      </c>
      <c r="BR322" s="219">
        <v>0</v>
      </c>
      <c r="BS322" s="219">
        <v>0</v>
      </c>
      <c r="BT322" s="219">
        <v>0</v>
      </c>
      <c r="BU322" s="219">
        <v>298565.07</v>
      </c>
      <c r="BV322" s="219">
        <v>316434.93</v>
      </c>
      <c r="BW322" s="219">
        <v>50000</v>
      </c>
      <c r="BX322" s="166">
        <v>-665000</v>
      </c>
      <c r="BZ322" s="152" t="s">
        <v>24731</v>
      </c>
      <c r="CA322" s="219">
        <v>0</v>
      </c>
      <c r="CB322" s="219">
        <v>0</v>
      </c>
      <c r="CC322" s="219">
        <v>449533.93</v>
      </c>
      <c r="CD322" s="219">
        <v>498383.07</v>
      </c>
      <c r="CE322" s="219">
        <v>391819.39</v>
      </c>
      <c r="CF322" s="219">
        <v>445595.37</v>
      </c>
      <c r="CG322" s="219">
        <v>423722.86</v>
      </c>
      <c r="CH322" s="219">
        <v>429385.12</v>
      </c>
      <c r="CI322" s="219">
        <v>392261.86</v>
      </c>
      <c r="CJ322" s="219">
        <v>479855.22</v>
      </c>
      <c r="CK322" s="219">
        <v>447016.29</v>
      </c>
      <c r="CL322" s="219">
        <v>497872.33</v>
      </c>
      <c r="CM322" s="219">
        <v>0</v>
      </c>
      <c r="CN322" s="166">
        <v>-4455445.4400000004</v>
      </c>
      <c r="CP322" s="152" t="s">
        <v>24929</v>
      </c>
      <c r="CQ322" s="219">
        <v>0</v>
      </c>
      <c r="CR322" s="219">
        <v>0</v>
      </c>
      <c r="CS322" s="219">
        <v>0</v>
      </c>
      <c r="CT322" s="219">
        <v>0</v>
      </c>
      <c r="CU322" s="219">
        <v>0</v>
      </c>
      <c r="CV322" s="219">
        <v>0</v>
      </c>
      <c r="CW322" s="219">
        <v>0</v>
      </c>
      <c r="CX322" s="219">
        <v>0</v>
      </c>
      <c r="CY322" s="219">
        <v>0</v>
      </c>
      <c r="CZ322" s="219">
        <v>0</v>
      </c>
      <c r="DA322" s="219">
        <v>0</v>
      </c>
      <c r="DB322" s="219">
        <v>0</v>
      </c>
      <c r="DC322" s="219">
        <v>0</v>
      </c>
      <c r="DD322" s="166">
        <v>0</v>
      </c>
      <c r="DF322" s="152" t="s">
        <v>25046</v>
      </c>
      <c r="DG322" s="219">
        <v>0</v>
      </c>
      <c r="DH322" s="219">
        <v>392</v>
      </c>
      <c r="DI322" s="219">
        <v>3006</v>
      </c>
      <c r="DJ322" s="219">
        <v>6161.15</v>
      </c>
      <c r="DK322" s="219">
        <v>10028.26</v>
      </c>
      <c r="DL322" s="219">
        <v>529641.73</v>
      </c>
      <c r="DM322" s="219">
        <v>619227.57999999996</v>
      </c>
      <c r="DN322" s="219">
        <v>57725.96</v>
      </c>
      <c r="DO322" s="219">
        <v>61721.79</v>
      </c>
      <c r="DP322" s="219">
        <v>57138.38</v>
      </c>
      <c r="DQ322" s="219">
        <v>37440.86</v>
      </c>
      <c r="DR322" s="219">
        <v>66338.94</v>
      </c>
      <c r="DS322" s="164">
        <f t="shared" si="4"/>
        <v>1448822.65</v>
      </c>
    </row>
    <row r="323" spans="1:123" ht="20.399999999999999">
      <c r="A323" s="152" t="s">
        <v>25047</v>
      </c>
      <c r="B323" s="166">
        <v>6775113.5899999999</v>
      </c>
      <c r="C323" s="166">
        <v>4846890.58</v>
      </c>
      <c r="D323" s="166">
        <v>27038512.600000001</v>
      </c>
      <c r="E323" s="166">
        <v>15474055.59</v>
      </c>
      <c r="F323" s="166">
        <v>21865176.870000001</v>
      </c>
      <c r="BK323" s="154" t="s">
        <v>24895</v>
      </c>
      <c r="BL323" s="218">
        <v>0</v>
      </c>
      <c r="BM323" s="218">
        <v>0</v>
      </c>
      <c r="BN323" s="218">
        <v>0</v>
      </c>
      <c r="BO323" s="218">
        <v>0</v>
      </c>
      <c r="BP323" s="218">
        <v>0</v>
      </c>
      <c r="BQ323" s="218">
        <v>0</v>
      </c>
      <c r="BR323" s="218">
        <v>0</v>
      </c>
      <c r="BS323" s="218">
        <v>0</v>
      </c>
      <c r="BT323" s="218">
        <v>120000</v>
      </c>
      <c r="BU323" s="218">
        <v>0</v>
      </c>
      <c r="BV323" s="218">
        <v>130000</v>
      </c>
      <c r="BW323" s="218">
        <v>0</v>
      </c>
      <c r="BX323" s="165">
        <v>-250000</v>
      </c>
      <c r="BZ323" s="154" t="s">
        <v>25036</v>
      </c>
      <c r="CA323" s="218">
        <v>0</v>
      </c>
      <c r="CB323" s="218">
        <v>0</v>
      </c>
      <c r="CC323" s="218">
        <v>145184.64000000001</v>
      </c>
      <c r="CD323" s="218">
        <v>127226.15</v>
      </c>
      <c r="CE323" s="218">
        <v>272130.78000000003</v>
      </c>
      <c r="CF323" s="218">
        <v>158601.31</v>
      </c>
      <c r="CG323" s="218">
        <v>167027.34</v>
      </c>
      <c r="CH323" s="218">
        <v>177402.76</v>
      </c>
      <c r="CI323" s="218">
        <v>159007.85</v>
      </c>
      <c r="CJ323" s="218">
        <v>314174.26</v>
      </c>
      <c r="CK323" s="218">
        <v>118376.54</v>
      </c>
      <c r="CL323" s="218">
        <v>182320.72</v>
      </c>
      <c r="CM323" s="218">
        <v>0</v>
      </c>
      <c r="CN323" s="165">
        <v>-1821452.35</v>
      </c>
      <c r="CP323" s="152" t="s">
        <v>24930</v>
      </c>
      <c r="CQ323" s="219">
        <v>0</v>
      </c>
      <c r="CR323" s="219">
        <v>0</v>
      </c>
      <c r="CS323" s="219">
        <v>0</v>
      </c>
      <c r="CT323" s="219">
        <v>0</v>
      </c>
      <c r="CU323" s="219">
        <v>0</v>
      </c>
      <c r="CV323" s="219">
        <v>0</v>
      </c>
      <c r="CW323" s="219">
        <v>0</v>
      </c>
      <c r="CX323" s="219">
        <v>0</v>
      </c>
      <c r="CY323" s="219">
        <v>0</v>
      </c>
      <c r="CZ323" s="219">
        <v>300000</v>
      </c>
      <c r="DA323" s="219">
        <v>0</v>
      </c>
      <c r="DB323" s="219">
        <v>0</v>
      </c>
      <c r="DC323" s="219">
        <v>0</v>
      </c>
      <c r="DD323" s="166">
        <v>-300000</v>
      </c>
      <c r="DF323" s="152" t="s">
        <v>25048</v>
      </c>
      <c r="DG323" s="219">
        <v>0</v>
      </c>
      <c r="DH323" s="219">
        <v>3716</v>
      </c>
      <c r="DI323" s="219">
        <v>18520.23</v>
      </c>
      <c r="DJ323" s="219">
        <v>64774.52</v>
      </c>
      <c r="DK323" s="219">
        <v>59408.04</v>
      </c>
      <c r="DL323" s="219">
        <v>51189.17</v>
      </c>
      <c r="DM323" s="219">
        <v>98907.3</v>
      </c>
      <c r="DN323" s="219">
        <v>64381.54</v>
      </c>
      <c r="DO323" s="219">
        <v>116042.87</v>
      </c>
      <c r="DP323" s="219">
        <v>58618.38</v>
      </c>
      <c r="DQ323" s="219">
        <v>45339.06</v>
      </c>
      <c r="DR323" s="219">
        <v>52385.45</v>
      </c>
      <c r="DS323" s="164">
        <f t="shared" si="4"/>
        <v>633282.55999999982</v>
      </c>
    </row>
    <row r="324" spans="1:123" ht="20.399999999999999">
      <c r="A324" s="153" t="s">
        <v>25049</v>
      </c>
      <c r="B324" s="164">
        <v>0</v>
      </c>
      <c r="C324" s="164">
        <v>0</v>
      </c>
      <c r="D324" s="164">
        <v>0</v>
      </c>
      <c r="E324" s="164">
        <v>0</v>
      </c>
      <c r="F324" s="164">
        <v>244704.3</v>
      </c>
      <c r="BK324" s="152" t="s">
        <v>25050</v>
      </c>
      <c r="BL324" s="219">
        <v>0</v>
      </c>
      <c r="BM324" s="219">
        <v>0</v>
      </c>
      <c r="BN324" s="219">
        <v>0</v>
      </c>
      <c r="BO324" s="219">
        <v>0</v>
      </c>
      <c r="BP324" s="219">
        <v>0</v>
      </c>
      <c r="BQ324" s="219">
        <v>0</v>
      </c>
      <c r="BR324" s="219">
        <v>0</v>
      </c>
      <c r="BS324" s="219">
        <v>0</v>
      </c>
      <c r="BT324" s="219">
        <v>120000</v>
      </c>
      <c r="BU324" s="219">
        <v>0</v>
      </c>
      <c r="BV324" s="219">
        <v>130000</v>
      </c>
      <c r="BW324" s="219">
        <v>0</v>
      </c>
      <c r="BX324" s="166">
        <v>-250000</v>
      </c>
      <c r="BZ324" s="152" t="s">
        <v>25037</v>
      </c>
      <c r="CA324" s="219">
        <v>0</v>
      </c>
      <c r="CB324" s="219">
        <v>0</v>
      </c>
      <c r="CC324" s="219">
        <v>145184.64000000001</v>
      </c>
      <c r="CD324" s="219">
        <v>127226.15</v>
      </c>
      <c r="CE324" s="219">
        <v>272130.78000000003</v>
      </c>
      <c r="CF324" s="219">
        <v>158601.31</v>
      </c>
      <c r="CG324" s="219">
        <v>167027.34</v>
      </c>
      <c r="CH324" s="219">
        <v>177402.76</v>
      </c>
      <c r="CI324" s="219">
        <v>159007.85</v>
      </c>
      <c r="CJ324" s="219">
        <v>314174.26</v>
      </c>
      <c r="CK324" s="219">
        <v>118376.54</v>
      </c>
      <c r="CL324" s="219">
        <v>182320.72</v>
      </c>
      <c r="CM324" s="219">
        <v>0</v>
      </c>
      <c r="CN324" s="166">
        <v>-1821452.35</v>
      </c>
      <c r="CP324" s="154" t="s">
        <v>24885</v>
      </c>
      <c r="CQ324" s="218">
        <v>0</v>
      </c>
      <c r="CR324" s="218">
        <v>0</v>
      </c>
      <c r="CS324" s="218">
        <v>0</v>
      </c>
      <c r="CT324" s="218">
        <v>0</v>
      </c>
      <c r="CU324" s="218">
        <v>0</v>
      </c>
      <c r="CV324" s="218">
        <v>32628.12</v>
      </c>
      <c r="CW324" s="218">
        <v>0</v>
      </c>
      <c r="CX324" s="218">
        <v>0</v>
      </c>
      <c r="CY324" s="218">
        <v>0</v>
      </c>
      <c r="CZ324" s="218">
        <v>0</v>
      </c>
      <c r="DA324" s="218">
        <v>0</v>
      </c>
      <c r="DB324" s="218">
        <v>0</v>
      </c>
      <c r="DC324" s="218">
        <v>0</v>
      </c>
      <c r="DD324" s="165">
        <v>-32628.12</v>
      </c>
      <c r="DF324" s="154" t="s">
        <v>25007</v>
      </c>
      <c r="DG324" s="218">
        <v>0</v>
      </c>
      <c r="DH324" s="218">
        <v>0</v>
      </c>
      <c r="DI324" s="218">
        <v>0</v>
      </c>
      <c r="DJ324" s="218">
        <v>0</v>
      </c>
      <c r="DK324" s="218">
        <v>0</v>
      </c>
      <c r="DL324" s="218">
        <v>0</v>
      </c>
      <c r="DM324" s="218">
        <v>1008</v>
      </c>
      <c r="DN324" s="218">
        <v>0</v>
      </c>
      <c r="DO324" s="218">
        <v>0</v>
      </c>
      <c r="DP324" s="218">
        <v>0</v>
      </c>
      <c r="DQ324" s="218">
        <v>0</v>
      </c>
      <c r="DR324" s="218">
        <v>0</v>
      </c>
      <c r="DS324" s="164">
        <f t="shared" si="4"/>
        <v>1008</v>
      </c>
    </row>
    <row r="325" spans="1:123" ht="30.6">
      <c r="A325" s="168" t="s">
        <v>24897</v>
      </c>
      <c r="B325" s="165">
        <v>0</v>
      </c>
      <c r="C325" s="165">
        <v>0</v>
      </c>
      <c r="D325" s="165">
        <v>0</v>
      </c>
      <c r="E325" s="165">
        <v>0</v>
      </c>
      <c r="F325" s="165">
        <v>244704.3</v>
      </c>
      <c r="BK325" s="153" t="s">
        <v>25051</v>
      </c>
      <c r="BL325" s="217">
        <v>260228.12</v>
      </c>
      <c r="BM325" s="217">
        <v>366005.74</v>
      </c>
      <c r="BN325" s="217">
        <v>438994.66</v>
      </c>
      <c r="BO325" s="217">
        <v>513817.89</v>
      </c>
      <c r="BP325" s="217">
        <v>436411.84</v>
      </c>
      <c r="BQ325" s="217">
        <v>448959.02</v>
      </c>
      <c r="BR325" s="217">
        <v>466966.18</v>
      </c>
      <c r="BS325" s="217">
        <v>452761.57</v>
      </c>
      <c r="BT325" s="217">
        <v>483440.44</v>
      </c>
      <c r="BU325" s="217">
        <v>484185.78</v>
      </c>
      <c r="BV325" s="217">
        <v>464228.28</v>
      </c>
      <c r="BW325" s="217">
        <v>536716.86</v>
      </c>
      <c r="BX325" s="164">
        <v>-5352716.38</v>
      </c>
      <c r="BZ325" s="153" t="s">
        <v>25039</v>
      </c>
      <c r="CA325" s="217">
        <v>0</v>
      </c>
      <c r="CB325" s="217">
        <v>0</v>
      </c>
      <c r="CC325" s="217">
        <v>204100.63</v>
      </c>
      <c r="CD325" s="217">
        <v>498278.22</v>
      </c>
      <c r="CE325" s="217">
        <v>694644.38</v>
      </c>
      <c r="CF325" s="217">
        <v>1410052.96</v>
      </c>
      <c r="CG325" s="217">
        <v>507164.65</v>
      </c>
      <c r="CH325" s="217">
        <v>340443.86</v>
      </c>
      <c r="CI325" s="217">
        <v>824106.24</v>
      </c>
      <c r="CJ325" s="217">
        <v>1215430.5</v>
      </c>
      <c r="CK325" s="217">
        <v>523736.43</v>
      </c>
      <c r="CL325" s="217">
        <v>3645525.93</v>
      </c>
      <c r="CM325" s="217">
        <v>0</v>
      </c>
      <c r="CN325" s="164">
        <v>-9863483.8000000007</v>
      </c>
      <c r="CP325" s="152" t="s">
        <v>24949</v>
      </c>
      <c r="CQ325" s="219">
        <v>0</v>
      </c>
      <c r="CR325" s="219">
        <v>0</v>
      </c>
      <c r="CS325" s="219">
        <v>0</v>
      </c>
      <c r="CT325" s="219">
        <v>0</v>
      </c>
      <c r="CU325" s="219">
        <v>0</v>
      </c>
      <c r="CV325" s="219">
        <v>32628.12</v>
      </c>
      <c r="CW325" s="219">
        <v>0</v>
      </c>
      <c r="CX325" s="219">
        <v>0</v>
      </c>
      <c r="CY325" s="219">
        <v>0</v>
      </c>
      <c r="CZ325" s="219">
        <v>0</v>
      </c>
      <c r="DA325" s="219">
        <v>0</v>
      </c>
      <c r="DB325" s="219">
        <v>0</v>
      </c>
      <c r="DC325" s="219">
        <v>0</v>
      </c>
      <c r="DD325" s="166">
        <v>-32628.12</v>
      </c>
      <c r="DF325" s="152" t="s">
        <v>25052</v>
      </c>
      <c r="DG325" s="219">
        <v>0</v>
      </c>
      <c r="DH325" s="219">
        <v>0</v>
      </c>
      <c r="DI325" s="219">
        <v>0</v>
      </c>
      <c r="DJ325" s="219">
        <v>0</v>
      </c>
      <c r="DK325" s="219">
        <v>0</v>
      </c>
      <c r="DL325" s="219">
        <v>0</v>
      </c>
      <c r="DM325" s="219">
        <v>1008</v>
      </c>
      <c r="DN325" s="219">
        <v>0</v>
      </c>
      <c r="DO325" s="219">
        <v>0</v>
      </c>
      <c r="DP325" s="219">
        <v>0</v>
      </c>
      <c r="DQ325" s="219">
        <v>0</v>
      </c>
      <c r="DR325" s="219">
        <v>0</v>
      </c>
      <c r="DS325" s="164">
        <f t="shared" si="4"/>
        <v>1008</v>
      </c>
    </row>
    <row r="326" spans="1:123" ht="20.399999999999999">
      <c r="A326" s="152" t="s">
        <v>24899</v>
      </c>
      <c r="B326" s="166">
        <v>0</v>
      </c>
      <c r="C326" s="166">
        <v>0</v>
      </c>
      <c r="D326" s="166">
        <v>0</v>
      </c>
      <c r="E326" s="166">
        <v>0</v>
      </c>
      <c r="F326" s="166">
        <v>244704.3</v>
      </c>
      <c r="BK326" s="154" t="s">
        <v>24743</v>
      </c>
      <c r="BL326" s="218">
        <v>0</v>
      </c>
      <c r="BM326" s="218">
        <v>0</v>
      </c>
      <c r="BN326" s="218">
        <v>0</v>
      </c>
      <c r="BO326" s="218">
        <v>0</v>
      </c>
      <c r="BP326" s="218">
        <v>0</v>
      </c>
      <c r="BQ326" s="218">
        <v>0</v>
      </c>
      <c r="BR326" s="218">
        <v>0</v>
      </c>
      <c r="BS326" s="218">
        <v>0</v>
      </c>
      <c r="BT326" s="218">
        <v>2520</v>
      </c>
      <c r="BU326" s="218">
        <v>0</v>
      </c>
      <c r="BV326" s="218">
        <v>24000</v>
      </c>
      <c r="BW326" s="218">
        <v>6000</v>
      </c>
      <c r="BX326" s="165">
        <v>-32520</v>
      </c>
      <c r="BZ326" s="154" t="s">
        <v>24788</v>
      </c>
      <c r="CA326" s="218">
        <v>0</v>
      </c>
      <c r="CB326" s="218">
        <v>0</v>
      </c>
      <c r="CC326" s="218">
        <v>204100.63</v>
      </c>
      <c r="CD326" s="218">
        <v>498278.22</v>
      </c>
      <c r="CE326" s="218">
        <v>694644.38</v>
      </c>
      <c r="CF326" s="218">
        <v>1410052.96</v>
      </c>
      <c r="CG326" s="218">
        <v>507164.65</v>
      </c>
      <c r="CH326" s="218">
        <v>340443.86</v>
      </c>
      <c r="CI326" s="218">
        <v>824106.24</v>
      </c>
      <c r="CJ326" s="218">
        <v>1215430.5</v>
      </c>
      <c r="CK326" s="218">
        <v>523736.43</v>
      </c>
      <c r="CL326" s="218">
        <v>3515525.93</v>
      </c>
      <c r="CM326" s="218">
        <v>0</v>
      </c>
      <c r="CN326" s="165">
        <v>-9733483.8000000007</v>
      </c>
      <c r="CP326" s="154" t="s">
        <v>24868</v>
      </c>
      <c r="CQ326" s="218">
        <v>0</v>
      </c>
      <c r="CR326" s="218">
        <v>0</v>
      </c>
      <c r="CS326" s="218">
        <v>0</v>
      </c>
      <c r="CT326" s="218">
        <v>0</v>
      </c>
      <c r="CU326" s="218">
        <v>0</v>
      </c>
      <c r="CV326" s="218">
        <v>0</v>
      </c>
      <c r="CW326" s="218">
        <v>96000</v>
      </c>
      <c r="CX326" s="218">
        <v>0</v>
      </c>
      <c r="CY326" s="218">
        <v>0</v>
      </c>
      <c r="CZ326" s="218">
        <v>0</v>
      </c>
      <c r="DA326" s="218">
        <v>0</v>
      </c>
      <c r="DB326" s="218">
        <v>0</v>
      </c>
      <c r="DC326" s="218">
        <v>0</v>
      </c>
      <c r="DD326" s="165">
        <v>-96000</v>
      </c>
      <c r="DF326" s="154" t="s">
        <v>24767</v>
      </c>
      <c r="DG326" s="218">
        <v>3515371.94</v>
      </c>
      <c r="DH326" s="218">
        <v>4113586.04</v>
      </c>
      <c r="DI326" s="218">
        <v>4091514.29</v>
      </c>
      <c r="DJ326" s="218">
        <v>3922214.17</v>
      </c>
      <c r="DK326" s="218">
        <v>4029356.14</v>
      </c>
      <c r="DL326" s="218">
        <v>4075767.39</v>
      </c>
      <c r="DM326" s="218">
        <v>3951151.52</v>
      </c>
      <c r="DN326" s="218">
        <v>3980687.84</v>
      </c>
      <c r="DO326" s="218">
        <v>4032818.4</v>
      </c>
      <c r="DP326" s="218">
        <v>3883600.41</v>
      </c>
      <c r="DQ326" s="218">
        <v>6192365.4000000004</v>
      </c>
      <c r="DR326" s="218">
        <v>5374678.6900000004</v>
      </c>
      <c r="DS326" s="164">
        <f t="shared" si="4"/>
        <v>51163112.229999997</v>
      </c>
    </row>
    <row r="327" spans="1:123">
      <c r="A327" s="153" t="s">
        <v>25053</v>
      </c>
      <c r="B327" s="164">
        <v>431033.32</v>
      </c>
      <c r="C327" s="164">
        <v>3328142.86</v>
      </c>
      <c r="D327" s="164">
        <v>637407.48</v>
      </c>
      <c r="E327" s="164">
        <v>1031878.58</v>
      </c>
      <c r="F327" s="164">
        <v>921069.06</v>
      </c>
      <c r="BK327" s="152" t="s">
        <v>24744</v>
      </c>
      <c r="BL327" s="219">
        <v>0</v>
      </c>
      <c r="BM327" s="219">
        <v>0</v>
      </c>
      <c r="BN327" s="219">
        <v>0</v>
      </c>
      <c r="BO327" s="219">
        <v>0</v>
      </c>
      <c r="BP327" s="219">
        <v>0</v>
      </c>
      <c r="BQ327" s="219">
        <v>0</v>
      </c>
      <c r="BR327" s="219">
        <v>0</v>
      </c>
      <c r="BS327" s="219">
        <v>0</v>
      </c>
      <c r="BT327" s="219">
        <v>2520</v>
      </c>
      <c r="BU327" s="219">
        <v>0</v>
      </c>
      <c r="BV327" s="219">
        <v>24000</v>
      </c>
      <c r="BW327" s="219">
        <v>6000</v>
      </c>
      <c r="BX327" s="166">
        <v>-32520</v>
      </c>
      <c r="BZ327" s="152" t="s">
        <v>24929</v>
      </c>
      <c r="CA327" s="219">
        <v>0</v>
      </c>
      <c r="CB327" s="219">
        <v>0</v>
      </c>
      <c r="CC327" s="219">
        <v>336</v>
      </c>
      <c r="CD327" s="219">
        <v>8126.56</v>
      </c>
      <c r="CE327" s="219">
        <v>290788.43</v>
      </c>
      <c r="CF327" s="219">
        <v>976173.81</v>
      </c>
      <c r="CG327" s="219">
        <v>49635.45</v>
      </c>
      <c r="CH327" s="219">
        <v>42506.61</v>
      </c>
      <c r="CI327" s="219">
        <v>301658.59999999998</v>
      </c>
      <c r="CJ327" s="219">
        <v>782393.14</v>
      </c>
      <c r="CK327" s="219">
        <v>165642.41</v>
      </c>
      <c r="CL327" s="219">
        <v>2360103.2400000002</v>
      </c>
      <c r="CM327" s="219">
        <v>0</v>
      </c>
      <c r="CN327" s="166">
        <v>-4977364.25</v>
      </c>
      <c r="CP327" s="152" t="s">
        <v>24759</v>
      </c>
      <c r="CQ327" s="219">
        <v>0</v>
      </c>
      <c r="CR327" s="219">
        <v>0</v>
      </c>
      <c r="CS327" s="219">
        <v>0</v>
      </c>
      <c r="CT327" s="219">
        <v>0</v>
      </c>
      <c r="CU327" s="219">
        <v>0</v>
      </c>
      <c r="CV327" s="219">
        <v>0</v>
      </c>
      <c r="CW327" s="219">
        <v>96000</v>
      </c>
      <c r="CX327" s="219">
        <v>0</v>
      </c>
      <c r="CY327" s="219">
        <v>0</v>
      </c>
      <c r="CZ327" s="219">
        <v>0</v>
      </c>
      <c r="DA327" s="219">
        <v>0</v>
      </c>
      <c r="DB327" s="219">
        <v>0</v>
      </c>
      <c r="DC327" s="219">
        <v>0</v>
      </c>
      <c r="DD327" s="166">
        <v>-96000</v>
      </c>
      <c r="DF327" s="152" t="s">
        <v>24759</v>
      </c>
      <c r="DG327" s="219">
        <v>218386.34</v>
      </c>
      <c r="DH327" s="219">
        <v>518675.36</v>
      </c>
      <c r="DI327" s="219">
        <v>618930.29</v>
      </c>
      <c r="DJ327" s="219">
        <v>553906.39</v>
      </c>
      <c r="DK327" s="219">
        <v>667637.91</v>
      </c>
      <c r="DL327" s="219">
        <v>714392.43</v>
      </c>
      <c r="DM327" s="219">
        <v>608312.28</v>
      </c>
      <c r="DN327" s="219">
        <v>605407.59</v>
      </c>
      <c r="DO327" s="219">
        <v>744392.27</v>
      </c>
      <c r="DP327" s="219">
        <v>564518.81999999995</v>
      </c>
      <c r="DQ327" s="219">
        <v>2929160.22</v>
      </c>
      <c r="DR327" s="219">
        <v>924154.38</v>
      </c>
      <c r="DS327" s="164">
        <f t="shared" si="4"/>
        <v>9667874.2800000012</v>
      </c>
    </row>
    <row r="328" spans="1:123">
      <c r="A328" s="154" t="s">
        <v>24743</v>
      </c>
      <c r="B328" s="165">
        <v>0</v>
      </c>
      <c r="C328" s="165">
        <v>0</v>
      </c>
      <c r="D328" s="165">
        <v>4100</v>
      </c>
      <c r="E328" s="165">
        <v>0</v>
      </c>
      <c r="F328" s="165">
        <v>0</v>
      </c>
      <c r="BK328" s="154" t="s">
        <v>24941</v>
      </c>
      <c r="BL328" s="218">
        <v>260228.12</v>
      </c>
      <c r="BM328" s="218">
        <v>366005.74</v>
      </c>
      <c r="BN328" s="218">
        <v>438994.66</v>
      </c>
      <c r="BO328" s="218">
        <v>513817.89</v>
      </c>
      <c r="BP328" s="218">
        <v>436411.84</v>
      </c>
      <c r="BQ328" s="218">
        <v>448959.02</v>
      </c>
      <c r="BR328" s="218">
        <v>466966.18</v>
      </c>
      <c r="BS328" s="218">
        <v>452761.57</v>
      </c>
      <c r="BT328" s="218">
        <v>480920.44</v>
      </c>
      <c r="BU328" s="218">
        <v>484185.78</v>
      </c>
      <c r="BV328" s="218">
        <v>440228.28</v>
      </c>
      <c r="BW328" s="218">
        <v>530716.86</v>
      </c>
      <c r="BX328" s="165">
        <v>-5320196.38</v>
      </c>
      <c r="BZ328" s="152" t="s">
        <v>24930</v>
      </c>
      <c r="CA328" s="219">
        <v>0</v>
      </c>
      <c r="CB328" s="219">
        <v>0</v>
      </c>
      <c r="CC328" s="219">
        <v>0</v>
      </c>
      <c r="CD328" s="219">
        <v>0</v>
      </c>
      <c r="CE328" s="219">
        <v>0</v>
      </c>
      <c r="CF328" s="219">
        <v>0</v>
      </c>
      <c r="CG328" s="219">
        <v>2807.07</v>
      </c>
      <c r="CH328" s="219">
        <v>9598.06</v>
      </c>
      <c r="CI328" s="219">
        <v>108779.6</v>
      </c>
      <c r="CJ328" s="219">
        <v>11530</v>
      </c>
      <c r="CK328" s="219">
        <v>7958.43</v>
      </c>
      <c r="CL328" s="219">
        <v>192760.51</v>
      </c>
      <c r="CM328" s="219">
        <v>0</v>
      </c>
      <c r="CN328" s="166">
        <v>-333433.67</v>
      </c>
      <c r="CP328" s="154" t="s">
        <v>24755</v>
      </c>
      <c r="CQ328" s="218">
        <v>0</v>
      </c>
      <c r="CR328" s="218">
        <v>0</v>
      </c>
      <c r="CS328" s="218">
        <v>0</v>
      </c>
      <c r="CT328" s="218">
        <v>0</v>
      </c>
      <c r="CU328" s="218">
        <v>0</v>
      </c>
      <c r="CV328" s="218">
        <v>0</v>
      </c>
      <c r="CW328" s="218">
        <v>171500</v>
      </c>
      <c r="CX328" s="218">
        <v>0</v>
      </c>
      <c r="CY328" s="218">
        <v>0</v>
      </c>
      <c r="CZ328" s="218">
        <v>0</v>
      </c>
      <c r="DA328" s="218">
        <v>0</v>
      </c>
      <c r="DB328" s="218">
        <v>0</v>
      </c>
      <c r="DC328" s="218">
        <v>0</v>
      </c>
      <c r="DD328" s="165">
        <v>-171500</v>
      </c>
      <c r="DF328" s="152" t="s">
        <v>24731</v>
      </c>
      <c r="DG328" s="219">
        <v>3296985.6</v>
      </c>
      <c r="DH328" s="219">
        <v>3594910.68</v>
      </c>
      <c r="DI328" s="219">
        <v>3472584</v>
      </c>
      <c r="DJ328" s="219">
        <v>3368307.78</v>
      </c>
      <c r="DK328" s="219">
        <v>3361718.23</v>
      </c>
      <c r="DL328" s="219">
        <v>3361374.96</v>
      </c>
      <c r="DM328" s="219">
        <v>3342839.24</v>
      </c>
      <c r="DN328" s="219">
        <v>3375280.25</v>
      </c>
      <c r="DO328" s="219">
        <v>3288426.13</v>
      </c>
      <c r="DP328" s="219">
        <v>3319081.59</v>
      </c>
      <c r="DQ328" s="219">
        <v>3263205.18</v>
      </c>
      <c r="DR328" s="219">
        <v>4450524.3099999996</v>
      </c>
      <c r="DS328" s="164">
        <f t="shared" ref="DS328:DS391" si="5">+SUM(DG328:DR328)</f>
        <v>41495237.950000003</v>
      </c>
    </row>
    <row r="329" spans="1:123" ht="20.399999999999999">
      <c r="A329" s="152" t="s">
        <v>24744</v>
      </c>
      <c r="B329" s="166">
        <v>0</v>
      </c>
      <c r="C329" s="166">
        <v>0</v>
      </c>
      <c r="D329" s="166">
        <v>4100</v>
      </c>
      <c r="E329" s="166">
        <v>0</v>
      </c>
      <c r="F329" s="166">
        <v>0</v>
      </c>
      <c r="BK329" s="152" t="s">
        <v>24731</v>
      </c>
      <c r="BL329" s="219">
        <v>246643.08</v>
      </c>
      <c r="BM329" s="219">
        <v>280335.2</v>
      </c>
      <c r="BN329" s="219">
        <v>263891.88</v>
      </c>
      <c r="BO329" s="219">
        <v>374227.63</v>
      </c>
      <c r="BP329" s="219">
        <v>292734.96999999997</v>
      </c>
      <c r="BQ329" s="219">
        <v>308937.02</v>
      </c>
      <c r="BR329" s="219">
        <v>324230.76</v>
      </c>
      <c r="BS329" s="219">
        <v>306373.55</v>
      </c>
      <c r="BT329" s="219">
        <v>325404.33</v>
      </c>
      <c r="BU329" s="219">
        <v>341961.05</v>
      </c>
      <c r="BV329" s="219">
        <v>310669.18</v>
      </c>
      <c r="BW329" s="219">
        <v>403488.96</v>
      </c>
      <c r="BX329" s="166">
        <v>-3778897.61</v>
      </c>
      <c r="BZ329" s="152" t="s">
        <v>24932</v>
      </c>
      <c r="CA329" s="219">
        <v>0</v>
      </c>
      <c r="CB329" s="219">
        <v>0</v>
      </c>
      <c r="CC329" s="219">
        <v>0</v>
      </c>
      <c r="CD329" s="219">
        <v>92183.37</v>
      </c>
      <c r="CE329" s="219">
        <v>92351.37</v>
      </c>
      <c r="CF329" s="219">
        <v>108371.37</v>
      </c>
      <c r="CG329" s="219">
        <v>185065.74</v>
      </c>
      <c r="CH329" s="219">
        <v>0</v>
      </c>
      <c r="CI329" s="219">
        <v>184366.74</v>
      </c>
      <c r="CJ329" s="219">
        <v>119152.37</v>
      </c>
      <c r="CK329" s="219">
        <v>392</v>
      </c>
      <c r="CL329" s="219">
        <v>537958.37</v>
      </c>
      <c r="CM329" s="219">
        <v>0</v>
      </c>
      <c r="CN329" s="166">
        <v>-1319841.33</v>
      </c>
      <c r="CP329" s="152" t="s">
        <v>25054</v>
      </c>
      <c r="CQ329" s="219">
        <v>0</v>
      </c>
      <c r="CR329" s="219">
        <v>0</v>
      </c>
      <c r="CS329" s="219">
        <v>0</v>
      </c>
      <c r="CT329" s="219">
        <v>0</v>
      </c>
      <c r="CU329" s="219">
        <v>0</v>
      </c>
      <c r="CV329" s="219">
        <v>0</v>
      </c>
      <c r="CW329" s="219">
        <v>171500</v>
      </c>
      <c r="CX329" s="219">
        <v>0</v>
      </c>
      <c r="CY329" s="219">
        <v>0</v>
      </c>
      <c r="CZ329" s="219">
        <v>0</v>
      </c>
      <c r="DA329" s="219">
        <v>0</v>
      </c>
      <c r="DB329" s="219">
        <v>0</v>
      </c>
      <c r="DC329" s="219">
        <v>0</v>
      </c>
      <c r="DD329" s="166">
        <v>-171500</v>
      </c>
      <c r="DF329" s="154" t="s">
        <v>24789</v>
      </c>
      <c r="DG329" s="218">
        <v>0</v>
      </c>
      <c r="DH329" s="218">
        <v>0</v>
      </c>
      <c r="DI329" s="218">
        <v>2228.9499999999998</v>
      </c>
      <c r="DJ329" s="218">
        <v>0</v>
      </c>
      <c r="DK329" s="218">
        <v>0</v>
      </c>
      <c r="DL329" s="218">
        <v>15848.4</v>
      </c>
      <c r="DM329" s="218">
        <v>0</v>
      </c>
      <c r="DN329" s="218">
        <v>0</v>
      </c>
      <c r="DO329" s="218">
        <v>0</v>
      </c>
      <c r="DP329" s="218">
        <v>15123.91</v>
      </c>
      <c r="DQ329" s="218">
        <v>0</v>
      </c>
      <c r="DR329" s="218">
        <v>0</v>
      </c>
      <c r="DS329" s="164">
        <f t="shared" si="5"/>
        <v>33201.259999999995</v>
      </c>
    </row>
    <row r="330" spans="1:123" ht="20.399999999999999">
      <c r="A330" s="168" t="s">
        <v>24895</v>
      </c>
      <c r="B330" s="165">
        <v>431033.32</v>
      </c>
      <c r="C330" s="165">
        <v>3328142.86</v>
      </c>
      <c r="D330" s="165">
        <v>633307.48</v>
      </c>
      <c r="E330" s="165">
        <v>1031878.58</v>
      </c>
      <c r="F330" s="165">
        <v>921069.06</v>
      </c>
      <c r="BK330" s="152" t="s">
        <v>24943</v>
      </c>
      <c r="BL330" s="219">
        <v>13585.04</v>
      </c>
      <c r="BM330" s="219">
        <v>85670.54</v>
      </c>
      <c r="BN330" s="219">
        <v>175102.78</v>
      </c>
      <c r="BO330" s="219">
        <v>139590.26</v>
      </c>
      <c r="BP330" s="219">
        <v>143676.87</v>
      </c>
      <c r="BQ330" s="219">
        <v>140022</v>
      </c>
      <c r="BR330" s="219">
        <v>142735.42000000001</v>
      </c>
      <c r="BS330" s="219">
        <v>146388.01999999999</v>
      </c>
      <c r="BT330" s="219">
        <v>155516.10999999999</v>
      </c>
      <c r="BU330" s="219">
        <v>142224.73000000001</v>
      </c>
      <c r="BV330" s="219">
        <v>129559.1</v>
      </c>
      <c r="BW330" s="219">
        <v>127227.9</v>
      </c>
      <c r="BX330" s="166">
        <v>-1541298.77</v>
      </c>
      <c r="BZ330" s="152" t="s">
        <v>24759</v>
      </c>
      <c r="CA330" s="219">
        <v>0</v>
      </c>
      <c r="CB330" s="219">
        <v>0</v>
      </c>
      <c r="CC330" s="219">
        <v>6917.41</v>
      </c>
      <c r="CD330" s="219">
        <v>193043.31</v>
      </c>
      <c r="CE330" s="219">
        <v>109387.74</v>
      </c>
      <c r="CF330" s="219">
        <v>126139.86</v>
      </c>
      <c r="CG330" s="219">
        <v>80786.53</v>
      </c>
      <c r="CH330" s="219">
        <v>91956.98</v>
      </c>
      <c r="CI330" s="219">
        <v>39002.19</v>
      </c>
      <c r="CJ330" s="219">
        <v>111133.91</v>
      </c>
      <c r="CK330" s="219">
        <v>158829.54999999999</v>
      </c>
      <c r="CL330" s="219">
        <v>143570.1</v>
      </c>
      <c r="CM330" s="219">
        <v>0</v>
      </c>
      <c r="CN330" s="166">
        <v>-1060767.58</v>
      </c>
      <c r="CP330" s="154" t="s">
        <v>24799</v>
      </c>
      <c r="CQ330" s="218">
        <v>0</v>
      </c>
      <c r="CR330" s="218">
        <v>0</v>
      </c>
      <c r="CS330" s="218">
        <v>0</v>
      </c>
      <c r="CT330" s="218">
        <v>0</v>
      </c>
      <c r="CU330" s="218">
        <v>0</v>
      </c>
      <c r="CV330" s="218">
        <v>0</v>
      </c>
      <c r="CW330" s="218">
        <v>260000</v>
      </c>
      <c r="CX330" s="218">
        <v>40000</v>
      </c>
      <c r="CY330" s="218">
        <v>40000</v>
      </c>
      <c r="CZ330" s="218">
        <v>40000</v>
      </c>
      <c r="DA330" s="218">
        <v>72000</v>
      </c>
      <c r="DB330" s="218">
        <v>0</v>
      </c>
      <c r="DC330" s="218">
        <v>0</v>
      </c>
      <c r="DD330" s="165">
        <v>-452000</v>
      </c>
      <c r="DF330" s="152" t="s">
        <v>24792</v>
      </c>
      <c r="DG330" s="219">
        <v>0</v>
      </c>
      <c r="DH330" s="219">
        <v>0</v>
      </c>
      <c r="DI330" s="219">
        <v>2228.9499999999998</v>
      </c>
      <c r="DJ330" s="219">
        <v>0</v>
      </c>
      <c r="DK330" s="219">
        <v>0</v>
      </c>
      <c r="DL330" s="219">
        <v>15848.4</v>
      </c>
      <c r="DM330" s="219">
        <v>0</v>
      </c>
      <c r="DN330" s="219">
        <v>0</v>
      </c>
      <c r="DO330" s="219">
        <v>0</v>
      </c>
      <c r="DP330" s="219">
        <v>15123.91</v>
      </c>
      <c r="DQ330" s="219">
        <v>0</v>
      </c>
      <c r="DR330" s="219">
        <v>0</v>
      </c>
      <c r="DS330" s="164">
        <f t="shared" si="5"/>
        <v>33201.259999999995</v>
      </c>
    </row>
    <row r="331" spans="1:123" ht="20.399999999999999">
      <c r="A331" s="152" t="s">
        <v>25055</v>
      </c>
      <c r="B331" s="166">
        <v>193.24</v>
      </c>
      <c r="C331" s="166">
        <v>167.45</v>
      </c>
      <c r="D331" s="166">
        <v>308.42</v>
      </c>
      <c r="E331" s="166">
        <v>154105.20000000001</v>
      </c>
      <c r="F331" s="166">
        <v>187720.32000000001</v>
      </c>
      <c r="BK331" s="153" t="s">
        <v>24971</v>
      </c>
      <c r="BL331" s="217">
        <v>0</v>
      </c>
      <c r="BM331" s="217">
        <v>15634825.609999999</v>
      </c>
      <c r="BN331" s="217">
        <v>2705938</v>
      </c>
      <c r="BO331" s="217">
        <v>9331368</v>
      </c>
      <c r="BP331" s="217">
        <v>19107514.379999999</v>
      </c>
      <c r="BQ331" s="217">
        <v>33392530.739999998</v>
      </c>
      <c r="BR331" s="217">
        <v>9748427.5</v>
      </c>
      <c r="BS331" s="217">
        <v>19825906.27</v>
      </c>
      <c r="BT331" s="217">
        <v>8969879</v>
      </c>
      <c r="BU331" s="217">
        <v>0</v>
      </c>
      <c r="BV331" s="217">
        <v>24664718.690000001</v>
      </c>
      <c r="BW331" s="217">
        <v>3894085.34</v>
      </c>
      <c r="BX331" s="164">
        <v>-147275193.53</v>
      </c>
      <c r="BZ331" s="152" t="s">
        <v>24731</v>
      </c>
      <c r="CA331" s="219">
        <v>0</v>
      </c>
      <c r="CB331" s="219">
        <v>0</v>
      </c>
      <c r="CC331" s="219">
        <v>196847.22</v>
      </c>
      <c r="CD331" s="219">
        <v>204924.98</v>
      </c>
      <c r="CE331" s="219">
        <v>202116.84</v>
      </c>
      <c r="CF331" s="219">
        <v>199367.92</v>
      </c>
      <c r="CG331" s="219">
        <v>188869.86</v>
      </c>
      <c r="CH331" s="219">
        <v>196382.21</v>
      </c>
      <c r="CI331" s="219">
        <v>190299.11</v>
      </c>
      <c r="CJ331" s="219">
        <v>191221.08</v>
      </c>
      <c r="CK331" s="219">
        <v>190914.04</v>
      </c>
      <c r="CL331" s="219">
        <v>281133.71000000002</v>
      </c>
      <c r="CM331" s="219">
        <v>0</v>
      </c>
      <c r="CN331" s="166">
        <v>-2042076.97</v>
      </c>
      <c r="CP331" s="152" t="s">
        <v>24872</v>
      </c>
      <c r="CQ331" s="219">
        <v>0</v>
      </c>
      <c r="CR331" s="219">
        <v>0</v>
      </c>
      <c r="CS331" s="219">
        <v>0</v>
      </c>
      <c r="CT331" s="219">
        <v>0</v>
      </c>
      <c r="CU331" s="219">
        <v>0</v>
      </c>
      <c r="CV331" s="219">
        <v>0</v>
      </c>
      <c r="CW331" s="219">
        <v>0</v>
      </c>
      <c r="CX331" s="219">
        <v>0</v>
      </c>
      <c r="CY331" s="219">
        <v>0</v>
      </c>
      <c r="CZ331" s="219">
        <v>0</v>
      </c>
      <c r="DA331" s="219">
        <v>32000</v>
      </c>
      <c r="DB331" s="219">
        <v>0</v>
      </c>
      <c r="DC331" s="219">
        <v>0</v>
      </c>
      <c r="DD331" s="166">
        <v>-32000</v>
      </c>
      <c r="DF331" s="153" t="s">
        <v>24939</v>
      </c>
      <c r="DG331" s="217">
        <v>662044.41</v>
      </c>
      <c r="DH331" s="217">
        <v>1098589.49</v>
      </c>
      <c r="DI331" s="217">
        <v>1176169.29</v>
      </c>
      <c r="DJ331" s="217">
        <v>1200968.46</v>
      </c>
      <c r="DK331" s="217">
        <v>1068685.71</v>
      </c>
      <c r="DL331" s="217">
        <v>1207913.28</v>
      </c>
      <c r="DM331" s="217">
        <v>1261234.1499999999</v>
      </c>
      <c r="DN331" s="217">
        <v>1546831.16</v>
      </c>
      <c r="DO331" s="217">
        <v>1028842.22</v>
      </c>
      <c r="DP331" s="217">
        <v>1217607.44</v>
      </c>
      <c r="DQ331" s="217">
        <v>1163482.6100000001</v>
      </c>
      <c r="DR331" s="217">
        <v>1652090.47</v>
      </c>
      <c r="DS331" s="164">
        <f t="shared" si="5"/>
        <v>14284458.689999999</v>
      </c>
    </row>
    <row r="332" spans="1:123" ht="20.399999999999999">
      <c r="A332" s="152" t="s">
        <v>25056</v>
      </c>
      <c r="B332" s="166">
        <v>8450.34</v>
      </c>
      <c r="C332" s="166">
        <v>46329.56</v>
      </c>
      <c r="D332" s="166">
        <v>78251.360000000001</v>
      </c>
      <c r="E332" s="166">
        <v>116112.43</v>
      </c>
      <c r="F332" s="166">
        <v>66819.83</v>
      </c>
      <c r="BK332" s="154" t="s">
        <v>24846</v>
      </c>
      <c r="BL332" s="218">
        <v>0</v>
      </c>
      <c r="BM332" s="218">
        <v>9896885.8599999994</v>
      </c>
      <c r="BN332" s="218">
        <v>500000</v>
      </c>
      <c r="BO332" s="218">
        <v>3461468</v>
      </c>
      <c r="BP332" s="218">
        <v>4963120.13</v>
      </c>
      <c r="BQ332" s="218">
        <v>12785790.74</v>
      </c>
      <c r="BR332" s="218">
        <v>2800000</v>
      </c>
      <c r="BS332" s="218">
        <v>14402382.27</v>
      </c>
      <c r="BT332" s="218">
        <v>0</v>
      </c>
      <c r="BU332" s="218">
        <v>0</v>
      </c>
      <c r="BV332" s="218">
        <v>15630936.51</v>
      </c>
      <c r="BW332" s="218">
        <v>842489.84</v>
      </c>
      <c r="BX332" s="165">
        <v>-65283073.350000001</v>
      </c>
      <c r="BZ332" s="154" t="s">
        <v>24895</v>
      </c>
      <c r="CA332" s="218">
        <v>0</v>
      </c>
      <c r="CB332" s="218">
        <v>0</v>
      </c>
      <c r="CC332" s="218">
        <v>0</v>
      </c>
      <c r="CD332" s="218">
        <v>0</v>
      </c>
      <c r="CE332" s="218">
        <v>0</v>
      </c>
      <c r="CF332" s="218">
        <v>0</v>
      </c>
      <c r="CG332" s="218">
        <v>0</v>
      </c>
      <c r="CH332" s="218">
        <v>0</v>
      </c>
      <c r="CI332" s="218">
        <v>0</v>
      </c>
      <c r="CJ332" s="218">
        <v>0</v>
      </c>
      <c r="CK332" s="218">
        <v>0</v>
      </c>
      <c r="CL332" s="218">
        <v>130000</v>
      </c>
      <c r="CM332" s="218">
        <v>0</v>
      </c>
      <c r="CN332" s="165">
        <v>-130000</v>
      </c>
      <c r="CP332" s="152" t="s">
        <v>24828</v>
      </c>
      <c r="CQ332" s="219">
        <v>0</v>
      </c>
      <c r="CR332" s="219">
        <v>0</v>
      </c>
      <c r="CS332" s="219">
        <v>0</v>
      </c>
      <c r="CT332" s="219">
        <v>0</v>
      </c>
      <c r="CU332" s="219">
        <v>0</v>
      </c>
      <c r="CV332" s="219">
        <v>0</v>
      </c>
      <c r="CW332" s="219">
        <v>168000</v>
      </c>
      <c r="CX332" s="219">
        <v>24000</v>
      </c>
      <c r="CY332" s="219">
        <v>24000</v>
      </c>
      <c r="CZ332" s="219">
        <v>24000</v>
      </c>
      <c r="DA332" s="219">
        <v>24000</v>
      </c>
      <c r="DB332" s="219">
        <v>0</v>
      </c>
      <c r="DC332" s="219">
        <v>0</v>
      </c>
      <c r="DD332" s="166">
        <v>-264000</v>
      </c>
      <c r="DF332" s="154" t="s">
        <v>24994</v>
      </c>
      <c r="DG332" s="218">
        <v>662044.41</v>
      </c>
      <c r="DH332" s="218">
        <v>1098589.49</v>
      </c>
      <c r="DI332" s="218">
        <v>1176169.29</v>
      </c>
      <c r="DJ332" s="218">
        <v>1200968.46</v>
      </c>
      <c r="DK332" s="218">
        <v>1068685.71</v>
      </c>
      <c r="DL332" s="218">
        <v>1207913.28</v>
      </c>
      <c r="DM332" s="218">
        <v>1261234.1499999999</v>
      </c>
      <c r="DN332" s="218">
        <v>1546831.16</v>
      </c>
      <c r="DO332" s="218">
        <v>1028842.22</v>
      </c>
      <c r="DP332" s="218">
        <v>1217607.44</v>
      </c>
      <c r="DQ332" s="218">
        <v>1163482.6100000001</v>
      </c>
      <c r="DR332" s="218">
        <v>1652090.47</v>
      </c>
      <c r="DS332" s="164">
        <f t="shared" si="5"/>
        <v>14284458.689999999</v>
      </c>
    </row>
    <row r="333" spans="1:123" ht="20.399999999999999">
      <c r="A333" s="152" t="s">
        <v>24759</v>
      </c>
      <c r="B333" s="166">
        <v>4053.46</v>
      </c>
      <c r="C333" s="166">
        <v>37872.379999999997</v>
      </c>
      <c r="D333" s="166">
        <v>143393.35999999999</v>
      </c>
      <c r="E333" s="166">
        <v>93202.92</v>
      </c>
      <c r="F333" s="166">
        <v>71715.3</v>
      </c>
      <c r="BK333" s="152" t="s">
        <v>24950</v>
      </c>
      <c r="BL333" s="219">
        <v>0</v>
      </c>
      <c r="BM333" s="219">
        <v>0</v>
      </c>
      <c r="BN333" s="219">
        <v>0</v>
      </c>
      <c r="BO333" s="219">
        <v>0</v>
      </c>
      <c r="BP333" s="219">
        <v>0</v>
      </c>
      <c r="BQ333" s="219">
        <v>0</v>
      </c>
      <c r="BR333" s="219">
        <v>2800000</v>
      </c>
      <c r="BS333" s="219">
        <v>0</v>
      </c>
      <c r="BT333" s="219">
        <v>0</v>
      </c>
      <c r="BU333" s="219">
        <v>0</v>
      </c>
      <c r="BV333" s="219">
        <v>0</v>
      </c>
      <c r="BW333" s="219">
        <v>342412</v>
      </c>
      <c r="BX333" s="166">
        <v>-3142412</v>
      </c>
      <c r="BZ333" s="152" t="s">
        <v>25050</v>
      </c>
      <c r="CA333" s="219">
        <v>0</v>
      </c>
      <c r="CB333" s="219">
        <v>0</v>
      </c>
      <c r="CC333" s="219">
        <v>0</v>
      </c>
      <c r="CD333" s="219">
        <v>0</v>
      </c>
      <c r="CE333" s="219">
        <v>0</v>
      </c>
      <c r="CF333" s="219">
        <v>0</v>
      </c>
      <c r="CG333" s="219">
        <v>0</v>
      </c>
      <c r="CH333" s="219">
        <v>0</v>
      </c>
      <c r="CI333" s="219">
        <v>0</v>
      </c>
      <c r="CJ333" s="219">
        <v>0</v>
      </c>
      <c r="CK333" s="219">
        <v>0</v>
      </c>
      <c r="CL333" s="219">
        <v>130000</v>
      </c>
      <c r="CM333" s="219">
        <v>0</v>
      </c>
      <c r="CN333" s="166">
        <v>-130000</v>
      </c>
      <c r="CP333" s="152" t="s">
        <v>24844</v>
      </c>
      <c r="CQ333" s="219">
        <v>0</v>
      </c>
      <c r="CR333" s="219">
        <v>0</v>
      </c>
      <c r="CS333" s="219">
        <v>0</v>
      </c>
      <c r="CT333" s="219">
        <v>0</v>
      </c>
      <c r="CU333" s="219">
        <v>0</v>
      </c>
      <c r="CV333" s="219">
        <v>0</v>
      </c>
      <c r="CW333" s="219">
        <v>92000</v>
      </c>
      <c r="CX333" s="219">
        <v>16000</v>
      </c>
      <c r="CY333" s="219">
        <v>16000</v>
      </c>
      <c r="CZ333" s="219">
        <v>16000</v>
      </c>
      <c r="DA333" s="219">
        <v>16000</v>
      </c>
      <c r="DB333" s="219">
        <v>0</v>
      </c>
      <c r="DC333" s="219">
        <v>0</v>
      </c>
      <c r="DD333" s="166">
        <v>-156000</v>
      </c>
      <c r="DF333" s="152" t="s">
        <v>25057</v>
      </c>
      <c r="DG333" s="219">
        <v>0</v>
      </c>
      <c r="DH333" s="219">
        <v>0</v>
      </c>
      <c r="DI333" s="219">
        <v>0</v>
      </c>
      <c r="DJ333" s="219">
        <v>0</v>
      </c>
      <c r="DK333" s="219">
        <v>0</v>
      </c>
      <c r="DL333" s="219">
        <v>2990</v>
      </c>
      <c r="DM333" s="219">
        <v>0</v>
      </c>
      <c r="DN333" s="219">
        <v>0</v>
      </c>
      <c r="DO333" s="219">
        <v>612</v>
      </c>
      <c r="DP333" s="219">
        <v>1850</v>
      </c>
      <c r="DQ333" s="219">
        <v>0</v>
      </c>
      <c r="DR333" s="219">
        <v>3645</v>
      </c>
      <c r="DS333" s="164">
        <f t="shared" si="5"/>
        <v>9097</v>
      </c>
    </row>
    <row r="334" spans="1:123" ht="20.399999999999999">
      <c r="A334" s="152" t="s">
        <v>24731</v>
      </c>
      <c r="B334" s="166">
        <v>338336.28</v>
      </c>
      <c r="C334" s="166">
        <v>405873.47</v>
      </c>
      <c r="D334" s="166">
        <v>339854.34</v>
      </c>
      <c r="E334" s="166">
        <v>444403.44</v>
      </c>
      <c r="F334" s="166">
        <v>413090.91</v>
      </c>
      <c r="BK334" s="152" t="s">
        <v>24847</v>
      </c>
      <c r="BL334" s="219">
        <v>0</v>
      </c>
      <c r="BM334" s="219">
        <v>5723753.3200000003</v>
      </c>
      <c r="BN334" s="219">
        <v>500000</v>
      </c>
      <c r="BO334" s="219">
        <v>809900</v>
      </c>
      <c r="BP334" s="219">
        <v>0</v>
      </c>
      <c r="BQ334" s="219">
        <v>10145103.24</v>
      </c>
      <c r="BR334" s="219">
        <v>0</v>
      </c>
      <c r="BS334" s="219">
        <v>5075982.4400000004</v>
      </c>
      <c r="BT334" s="219">
        <v>0</v>
      </c>
      <c r="BU334" s="219">
        <v>0</v>
      </c>
      <c r="BV334" s="219">
        <v>5280818.51</v>
      </c>
      <c r="BW334" s="219">
        <v>500077.84</v>
      </c>
      <c r="BX334" s="166">
        <v>-28035635.350000001</v>
      </c>
      <c r="BZ334" s="153" t="s">
        <v>25051</v>
      </c>
      <c r="CA334" s="217">
        <v>0</v>
      </c>
      <c r="CB334" s="217">
        <v>0</v>
      </c>
      <c r="CC334" s="217">
        <v>312845.82</v>
      </c>
      <c r="CD334" s="217">
        <v>374272.38</v>
      </c>
      <c r="CE334" s="217">
        <v>360688.91</v>
      </c>
      <c r="CF334" s="217">
        <v>542955.07999999996</v>
      </c>
      <c r="CG334" s="217">
        <v>397597.69</v>
      </c>
      <c r="CH334" s="217">
        <v>1280935.8999999999</v>
      </c>
      <c r="CI334" s="217">
        <v>409358.37</v>
      </c>
      <c r="CJ334" s="217">
        <v>1221374.5900000001</v>
      </c>
      <c r="CK334" s="217">
        <v>419531.21</v>
      </c>
      <c r="CL334" s="217">
        <v>462002.97</v>
      </c>
      <c r="CM334" s="217">
        <v>0</v>
      </c>
      <c r="CN334" s="164">
        <v>-5781562.9199999999</v>
      </c>
      <c r="CP334" s="154" t="s">
        <v>24954</v>
      </c>
      <c r="CQ334" s="218">
        <v>0</v>
      </c>
      <c r="CR334" s="218">
        <v>0</v>
      </c>
      <c r="CS334" s="218">
        <v>6334964.9199999999</v>
      </c>
      <c r="CT334" s="218">
        <v>1872262</v>
      </c>
      <c r="CU334" s="218">
        <v>1952726</v>
      </c>
      <c r="CV334" s="218">
        <v>1952726</v>
      </c>
      <c r="CW334" s="218">
        <v>1693352</v>
      </c>
      <c r="CX334" s="218">
        <v>1393352</v>
      </c>
      <c r="CY334" s="218">
        <v>1952726</v>
      </c>
      <c r="CZ334" s="218">
        <v>1952726</v>
      </c>
      <c r="DA334" s="218">
        <v>1952726</v>
      </c>
      <c r="DB334" s="218">
        <v>0</v>
      </c>
      <c r="DC334" s="218">
        <v>0</v>
      </c>
      <c r="DD334" s="165">
        <v>-21057560.920000002</v>
      </c>
      <c r="DF334" s="152" t="s">
        <v>24759</v>
      </c>
      <c r="DG334" s="219">
        <v>269718.64</v>
      </c>
      <c r="DH334" s="219">
        <v>747018.92</v>
      </c>
      <c r="DI334" s="219">
        <v>798671.37</v>
      </c>
      <c r="DJ334" s="219">
        <v>868917.67</v>
      </c>
      <c r="DK334" s="219">
        <v>740551.92</v>
      </c>
      <c r="DL334" s="219">
        <v>875934.41</v>
      </c>
      <c r="DM334" s="219">
        <v>920686.78</v>
      </c>
      <c r="DN334" s="219">
        <v>906749.53</v>
      </c>
      <c r="DO334" s="219">
        <v>738074.2</v>
      </c>
      <c r="DP334" s="219">
        <v>842280.16</v>
      </c>
      <c r="DQ334" s="219">
        <v>800409.12</v>
      </c>
      <c r="DR334" s="219">
        <v>1112991.54</v>
      </c>
      <c r="DS334" s="164">
        <f t="shared" si="5"/>
        <v>9622004.2600000016</v>
      </c>
    </row>
    <row r="335" spans="1:123" ht="20.399999999999999">
      <c r="A335" s="152" t="s">
        <v>24896</v>
      </c>
      <c r="B335" s="166">
        <v>0</v>
      </c>
      <c r="C335" s="166">
        <v>114400</v>
      </c>
      <c r="D335" s="166">
        <v>71500</v>
      </c>
      <c r="E335" s="166">
        <v>0</v>
      </c>
      <c r="F335" s="166">
        <v>25001.7</v>
      </c>
      <c r="BK335" s="152" t="s">
        <v>24972</v>
      </c>
      <c r="BL335" s="219">
        <v>0</v>
      </c>
      <c r="BM335" s="219">
        <v>4173132.54</v>
      </c>
      <c r="BN335" s="219">
        <v>0</v>
      </c>
      <c r="BO335" s="219">
        <v>2651568</v>
      </c>
      <c r="BP335" s="219">
        <v>4963120.13</v>
      </c>
      <c r="BQ335" s="219">
        <v>2640687.5</v>
      </c>
      <c r="BR335" s="219">
        <v>0</v>
      </c>
      <c r="BS335" s="219">
        <v>9326399.8300000001</v>
      </c>
      <c r="BT335" s="219">
        <v>0</v>
      </c>
      <c r="BU335" s="219">
        <v>0</v>
      </c>
      <c r="BV335" s="219">
        <v>10350118</v>
      </c>
      <c r="BW335" s="219">
        <v>0</v>
      </c>
      <c r="BX335" s="166">
        <v>-34105026</v>
      </c>
      <c r="BZ335" s="154" t="s">
        <v>24743</v>
      </c>
      <c r="CA335" s="218">
        <v>0</v>
      </c>
      <c r="CB335" s="218">
        <v>0</v>
      </c>
      <c r="CC335" s="218">
        <v>0</v>
      </c>
      <c r="CD335" s="218">
        <v>0</v>
      </c>
      <c r="CE335" s="218">
        <v>0</v>
      </c>
      <c r="CF335" s="218">
        <v>0</v>
      </c>
      <c r="CG335" s="218">
        <v>966</v>
      </c>
      <c r="CH335" s="218">
        <v>0</v>
      </c>
      <c r="CI335" s="218">
        <v>0</v>
      </c>
      <c r="CJ335" s="218">
        <v>0</v>
      </c>
      <c r="CK335" s="218">
        <v>5378.4</v>
      </c>
      <c r="CL335" s="218">
        <v>0</v>
      </c>
      <c r="CM335" s="218">
        <v>0</v>
      </c>
      <c r="CN335" s="165">
        <v>-6344.4</v>
      </c>
      <c r="CP335" s="152" t="s">
        <v>24955</v>
      </c>
      <c r="CQ335" s="219">
        <v>0</v>
      </c>
      <c r="CR335" s="219">
        <v>0</v>
      </c>
      <c r="CS335" s="219">
        <v>0</v>
      </c>
      <c r="CT335" s="219">
        <v>0</v>
      </c>
      <c r="CU335" s="219">
        <v>0</v>
      </c>
      <c r="CV335" s="219">
        <v>0</v>
      </c>
      <c r="CW335" s="219">
        <v>0</v>
      </c>
      <c r="CX335" s="219">
        <v>0</v>
      </c>
      <c r="CY335" s="219">
        <v>0</v>
      </c>
      <c r="CZ335" s="219">
        <v>0</v>
      </c>
      <c r="DA335" s="219">
        <v>0</v>
      </c>
      <c r="DB335" s="219">
        <v>0</v>
      </c>
      <c r="DC335" s="219">
        <v>0</v>
      </c>
      <c r="DD335" s="166">
        <v>0</v>
      </c>
      <c r="DF335" s="152" t="s">
        <v>24731</v>
      </c>
      <c r="DG335" s="219">
        <v>392325.77</v>
      </c>
      <c r="DH335" s="219">
        <v>351570.57</v>
      </c>
      <c r="DI335" s="219">
        <v>377497.92</v>
      </c>
      <c r="DJ335" s="219">
        <v>332050.78999999998</v>
      </c>
      <c r="DK335" s="219">
        <v>328133.78999999998</v>
      </c>
      <c r="DL335" s="219">
        <v>328988.87</v>
      </c>
      <c r="DM335" s="219">
        <v>340547.37</v>
      </c>
      <c r="DN335" s="219">
        <v>640081.63</v>
      </c>
      <c r="DO335" s="219">
        <v>290156.02</v>
      </c>
      <c r="DP335" s="219">
        <v>373477.28</v>
      </c>
      <c r="DQ335" s="219">
        <v>363073.49</v>
      </c>
      <c r="DR335" s="219">
        <v>535453.93000000005</v>
      </c>
      <c r="DS335" s="164">
        <f t="shared" si="5"/>
        <v>4653357.43</v>
      </c>
    </row>
    <row r="336" spans="1:123" ht="20.399999999999999">
      <c r="A336" s="152" t="s">
        <v>25050</v>
      </c>
      <c r="B336" s="166">
        <v>80000</v>
      </c>
      <c r="C336" s="166">
        <v>2723500</v>
      </c>
      <c r="D336" s="166">
        <v>0</v>
      </c>
      <c r="E336" s="166">
        <v>224054.59</v>
      </c>
      <c r="F336" s="166">
        <v>156721</v>
      </c>
      <c r="BK336" s="154" t="s">
        <v>24676</v>
      </c>
      <c r="BL336" s="218">
        <v>0</v>
      </c>
      <c r="BM336" s="218">
        <v>0</v>
      </c>
      <c r="BN336" s="218">
        <v>0</v>
      </c>
      <c r="BO336" s="218">
        <v>0</v>
      </c>
      <c r="BP336" s="218">
        <v>0</v>
      </c>
      <c r="BQ336" s="218">
        <v>0</v>
      </c>
      <c r="BR336" s="218">
        <v>0</v>
      </c>
      <c r="BS336" s="218">
        <v>0</v>
      </c>
      <c r="BT336" s="218">
        <v>0</v>
      </c>
      <c r="BU336" s="218">
        <v>0</v>
      </c>
      <c r="BV336" s="218">
        <v>308620</v>
      </c>
      <c r="BW336" s="218">
        <v>0</v>
      </c>
      <c r="BX336" s="165">
        <v>-308620</v>
      </c>
      <c r="BZ336" s="152" t="s">
        <v>24744</v>
      </c>
      <c r="CA336" s="219">
        <v>0</v>
      </c>
      <c r="CB336" s="219">
        <v>0</v>
      </c>
      <c r="CC336" s="219">
        <v>0</v>
      </c>
      <c r="CD336" s="219">
        <v>0</v>
      </c>
      <c r="CE336" s="219">
        <v>0</v>
      </c>
      <c r="CF336" s="219">
        <v>0</v>
      </c>
      <c r="CG336" s="219">
        <v>966</v>
      </c>
      <c r="CH336" s="219">
        <v>0</v>
      </c>
      <c r="CI336" s="219">
        <v>0</v>
      </c>
      <c r="CJ336" s="219">
        <v>0</v>
      </c>
      <c r="CK336" s="219">
        <v>5378.4</v>
      </c>
      <c r="CL336" s="219">
        <v>0</v>
      </c>
      <c r="CM336" s="219">
        <v>0</v>
      </c>
      <c r="CN336" s="166">
        <v>-6344.4</v>
      </c>
      <c r="CP336" s="152" t="s">
        <v>24956</v>
      </c>
      <c r="CQ336" s="219">
        <v>0</v>
      </c>
      <c r="CR336" s="219">
        <v>0</v>
      </c>
      <c r="CS336" s="219">
        <v>0</v>
      </c>
      <c r="CT336" s="219">
        <v>0</v>
      </c>
      <c r="CU336" s="219">
        <v>0</v>
      </c>
      <c r="CV336" s="219">
        <v>0</v>
      </c>
      <c r="CW336" s="219">
        <v>300000</v>
      </c>
      <c r="CX336" s="219">
        <v>0</v>
      </c>
      <c r="CY336" s="219">
        <v>0</v>
      </c>
      <c r="CZ336" s="219">
        <v>0</v>
      </c>
      <c r="DA336" s="219">
        <v>0</v>
      </c>
      <c r="DB336" s="219">
        <v>0</v>
      </c>
      <c r="DC336" s="219">
        <v>0</v>
      </c>
      <c r="DD336" s="166">
        <v>-300000</v>
      </c>
      <c r="DF336" s="153" t="s">
        <v>25003</v>
      </c>
      <c r="DG336" s="217">
        <v>0</v>
      </c>
      <c r="DH336" s="217">
        <v>0</v>
      </c>
      <c r="DI336" s="217">
        <v>17370.32</v>
      </c>
      <c r="DJ336" s="217">
        <v>0</v>
      </c>
      <c r="DK336" s="217">
        <v>91536.92</v>
      </c>
      <c r="DL336" s="217">
        <v>99338.880000000005</v>
      </c>
      <c r="DM336" s="217">
        <v>99070.76</v>
      </c>
      <c r="DN336" s="217">
        <v>253377.65</v>
      </c>
      <c r="DO336" s="217">
        <v>0</v>
      </c>
      <c r="DP336" s="217">
        <v>395426.39</v>
      </c>
      <c r="DQ336" s="217">
        <v>0</v>
      </c>
      <c r="DR336" s="217">
        <v>38303.64</v>
      </c>
      <c r="DS336" s="164">
        <f t="shared" si="5"/>
        <v>994424.56</v>
      </c>
    </row>
    <row r="337" spans="1:123">
      <c r="A337" s="153" t="s">
        <v>25058</v>
      </c>
      <c r="B337" s="164">
        <v>0</v>
      </c>
      <c r="C337" s="164">
        <v>4500</v>
      </c>
      <c r="D337" s="164">
        <v>51846.46</v>
      </c>
      <c r="E337" s="164">
        <v>76315.399999999994</v>
      </c>
      <c r="F337" s="164">
        <v>25768.94</v>
      </c>
      <c r="BK337" s="152" t="s">
        <v>24683</v>
      </c>
      <c r="BL337" s="219">
        <v>0</v>
      </c>
      <c r="BM337" s="219">
        <v>0</v>
      </c>
      <c r="BN337" s="219">
        <v>0</v>
      </c>
      <c r="BO337" s="219">
        <v>0</v>
      </c>
      <c r="BP337" s="219">
        <v>0</v>
      </c>
      <c r="BQ337" s="219">
        <v>0</v>
      </c>
      <c r="BR337" s="219">
        <v>0</v>
      </c>
      <c r="BS337" s="219">
        <v>0</v>
      </c>
      <c r="BT337" s="219">
        <v>0</v>
      </c>
      <c r="BU337" s="219">
        <v>0</v>
      </c>
      <c r="BV337" s="219">
        <v>308620</v>
      </c>
      <c r="BW337" s="219">
        <v>0</v>
      </c>
      <c r="BX337" s="166">
        <v>-308620</v>
      </c>
      <c r="BZ337" s="154" t="s">
        <v>24757</v>
      </c>
      <c r="CA337" s="218">
        <v>0</v>
      </c>
      <c r="CB337" s="218">
        <v>0</v>
      </c>
      <c r="CC337" s="218">
        <v>0</v>
      </c>
      <c r="CD337" s="218">
        <v>0</v>
      </c>
      <c r="CE337" s="218">
        <v>0</v>
      </c>
      <c r="CF337" s="218">
        <v>0</v>
      </c>
      <c r="CG337" s="218">
        <v>0</v>
      </c>
      <c r="CH337" s="218">
        <v>0</v>
      </c>
      <c r="CI337" s="218">
        <v>8118.13</v>
      </c>
      <c r="CJ337" s="218">
        <v>0</v>
      </c>
      <c r="CK337" s="218">
        <v>0</v>
      </c>
      <c r="CL337" s="218">
        <v>0</v>
      </c>
      <c r="CM337" s="218">
        <v>0</v>
      </c>
      <c r="CN337" s="165">
        <v>-8118.13</v>
      </c>
      <c r="CP337" s="152" t="s">
        <v>24978</v>
      </c>
      <c r="CQ337" s="219">
        <v>0</v>
      </c>
      <c r="CR337" s="219">
        <v>0</v>
      </c>
      <c r="CS337" s="219">
        <v>6334964.9199999999</v>
      </c>
      <c r="CT337" s="219">
        <v>1872262</v>
      </c>
      <c r="CU337" s="219">
        <v>1952726</v>
      </c>
      <c r="CV337" s="219">
        <v>1952726</v>
      </c>
      <c r="CW337" s="219">
        <v>1393352</v>
      </c>
      <c r="CX337" s="219">
        <v>1393352</v>
      </c>
      <c r="CY337" s="219">
        <v>1952726</v>
      </c>
      <c r="CZ337" s="219">
        <v>1952726</v>
      </c>
      <c r="DA337" s="219">
        <v>1952726</v>
      </c>
      <c r="DB337" s="219">
        <v>0</v>
      </c>
      <c r="DC337" s="219">
        <v>0</v>
      </c>
      <c r="DD337" s="166">
        <v>-20757560.920000002</v>
      </c>
      <c r="DF337" s="154" t="s">
        <v>24994</v>
      </c>
      <c r="DG337" s="218">
        <v>0</v>
      </c>
      <c r="DH337" s="218">
        <v>0</v>
      </c>
      <c r="DI337" s="218">
        <v>17370.32</v>
      </c>
      <c r="DJ337" s="218">
        <v>0</v>
      </c>
      <c r="DK337" s="218">
        <v>91536.92</v>
      </c>
      <c r="DL337" s="218">
        <v>99338.880000000005</v>
      </c>
      <c r="DM337" s="218">
        <v>99070.76</v>
      </c>
      <c r="DN337" s="218">
        <v>253377.65</v>
      </c>
      <c r="DO337" s="218">
        <v>0</v>
      </c>
      <c r="DP337" s="218">
        <v>395426.39</v>
      </c>
      <c r="DQ337" s="218">
        <v>0</v>
      </c>
      <c r="DR337" s="218">
        <v>38303.64</v>
      </c>
      <c r="DS337" s="164">
        <f t="shared" si="5"/>
        <v>994424.56</v>
      </c>
    </row>
    <row r="338" spans="1:123" ht="20.399999999999999">
      <c r="A338" s="154" t="s">
        <v>24895</v>
      </c>
      <c r="B338" s="165">
        <v>0</v>
      </c>
      <c r="C338" s="165">
        <v>4500</v>
      </c>
      <c r="D338" s="165">
        <v>51846.46</v>
      </c>
      <c r="E338" s="165">
        <v>76315.399999999994</v>
      </c>
      <c r="F338" s="165">
        <v>25768.94</v>
      </c>
      <c r="BK338" s="154" t="s">
        <v>24743</v>
      </c>
      <c r="BL338" s="218">
        <v>0</v>
      </c>
      <c r="BM338" s="218">
        <v>0</v>
      </c>
      <c r="BN338" s="218">
        <v>0</v>
      </c>
      <c r="BO338" s="218">
        <v>0</v>
      </c>
      <c r="BP338" s="218">
        <v>0</v>
      </c>
      <c r="BQ338" s="218">
        <v>0</v>
      </c>
      <c r="BR338" s="218">
        <v>0</v>
      </c>
      <c r="BS338" s="218">
        <v>0</v>
      </c>
      <c r="BT338" s="218">
        <v>0</v>
      </c>
      <c r="BU338" s="218">
        <v>0</v>
      </c>
      <c r="BV338" s="218">
        <v>64000</v>
      </c>
      <c r="BW338" s="218">
        <v>0</v>
      </c>
      <c r="BX338" s="165">
        <v>-64000</v>
      </c>
      <c r="BZ338" s="152" t="s">
        <v>24761</v>
      </c>
      <c r="CA338" s="219">
        <v>0</v>
      </c>
      <c r="CB338" s="219">
        <v>0</v>
      </c>
      <c r="CC338" s="219">
        <v>0</v>
      </c>
      <c r="CD338" s="219">
        <v>0</v>
      </c>
      <c r="CE338" s="219">
        <v>0</v>
      </c>
      <c r="CF338" s="219">
        <v>0</v>
      </c>
      <c r="CG338" s="219">
        <v>0</v>
      </c>
      <c r="CH338" s="219">
        <v>0</v>
      </c>
      <c r="CI338" s="219">
        <v>8118.13</v>
      </c>
      <c r="CJ338" s="219">
        <v>0</v>
      </c>
      <c r="CK338" s="219">
        <v>0</v>
      </c>
      <c r="CL338" s="219">
        <v>0</v>
      </c>
      <c r="CM338" s="219">
        <v>0</v>
      </c>
      <c r="CN338" s="166">
        <v>-8118.13</v>
      </c>
      <c r="CP338" s="154" t="s">
        <v>24876</v>
      </c>
      <c r="CQ338" s="218">
        <v>0</v>
      </c>
      <c r="CR338" s="218">
        <v>0</v>
      </c>
      <c r="CS338" s="218">
        <v>0</v>
      </c>
      <c r="CT338" s="218">
        <v>0</v>
      </c>
      <c r="CU338" s="218">
        <v>0</v>
      </c>
      <c r="CV338" s="218">
        <v>0</v>
      </c>
      <c r="CW338" s="218">
        <v>288000</v>
      </c>
      <c r="CX338" s="218">
        <v>0</v>
      </c>
      <c r="CY338" s="218">
        <v>0</v>
      </c>
      <c r="CZ338" s="218">
        <v>0</v>
      </c>
      <c r="DA338" s="218">
        <v>0</v>
      </c>
      <c r="DB338" s="218">
        <v>0</v>
      </c>
      <c r="DC338" s="218">
        <v>0</v>
      </c>
      <c r="DD338" s="165">
        <v>-288000</v>
      </c>
      <c r="DF338" s="152" t="s">
        <v>25004</v>
      </c>
      <c r="DG338" s="219">
        <v>0</v>
      </c>
      <c r="DH338" s="219">
        <v>0</v>
      </c>
      <c r="DI338" s="219">
        <v>17370.32</v>
      </c>
      <c r="DJ338" s="219">
        <v>0</v>
      </c>
      <c r="DK338" s="219">
        <v>91536.92</v>
      </c>
      <c r="DL338" s="219">
        <v>99338.880000000005</v>
      </c>
      <c r="DM338" s="219">
        <v>99070.76</v>
      </c>
      <c r="DN338" s="219">
        <v>253377.65</v>
      </c>
      <c r="DO338" s="219">
        <v>0</v>
      </c>
      <c r="DP338" s="219">
        <v>395426.39</v>
      </c>
      <c r="DQ338" s="219">
        <v>0</v>
      </c>
      <c r="DR338" s="219">
        <v>38303.64</v>
      </c>
      <c r="DS338" s="164">
        <f t="shared" si="5"/>
        <v>994424.56</v>
      </c>
    </row>
    <row r="339" spans="1:123" ht="20.399999999999999">
      <c r="A339" s="152" t="s">
        <v>25056</v>
      </c>
      <c r="B339" s="166">
        <v>0</v>
      </c>
      <c r="C339" s="166">
        <v>4500</v>
      </c>
      <c r="D339" s="166">
        <v>51846.46</v>
      </c>
      <c r="E339" s="166">
        <v>76315.399999999994</v>
      </c>
      <c r="F339" s="166">
        <v>25768.94</v>
      </c>
      <c r="BK339" s="152" t="s">
        <v>24838</v>
      </c>
      <c r="BL339" s="219">
        <v>0</v>
      </c>
      <c r="BM339" s="219">
        <v>0</v>
      </c>
      <c r="BN339" s="219">
        <v>0</v>
      </c>
      <c r="BO339" s="219">
        <v>0</v>
      </c>
      <c r="BP339" s="219">
        <v>0</v>
      </c>
      <c r="BQ339" s="219">
        <v>0</v>
      </c>
      <c r="BR339" s="219">
        <v>0</v>
      </c>
      <c r="BS339" s="219">
        <v>0</v>
      </c>
      <c r="BT339" s="219">
        <v>0</v>
      </c>
      <c r="BU339" s="219">
        <v>0</v>
      </c>
      <c r="BV339" s="219">
        <v>64000</v>
      </c>
      <c r="BW339" s="219">
        <v>0</v>
      </c>
      <c r="BX339" s="166">
        <v>-64000</v>
      </c>
      <c r="BZ339" s="154" t="s">
        <v>24941</v>
      </c>
      <c r="CA339" s="218">
        <v>0</v>
      </c>
      <c r="CB339" s="218">
        <v>0</v>
      </c>
      <c r="CC339" s="218">
        <v>312845.82</v>
      </c>
      <c r="CD339" s="218">
        <v>374272.38</v>
      </c>
      <c r="CE339" s="218">
        <v>360688.91</v>
      </c>
      <c r="CF339" s="218">
        <v>316146.99</v>
      </c>
      <c r="CG339" s="218">
        <v>396631.69</v>
      </c>
      <c r="CH339" s="218">
        <v>430405.55</v>
      </c>
      <c r="CI339" s="218">
        <v>401240.24</v>
      </c>
      <c r="CJ339" s="218">
        <v>370844.27</v>
      </c>
      <c r="CK339" s="218">
        <v>414152.81</v>
      </c>
      <c r="CL339" s="218">
        <v>462002.97</v>
      </c>
      <c r="CM339" s="218">
        <v>0</v>
      </c>
      <c r="CN339" s="165">
        <v>-3839231.63</v>
      </c>
      <c r="CP339" s="152" t="s">
        <v>24980</v>
      </c>
      <c r="CQ339" s="219">
        <v>0</v>
      </c>
      <c r="CR339" s="219">
        <v>0</v>
      </c>
      <c r="CS339" s="219">
        <v>0</v>
      </c>
      <c r="CT339" s="219">
        <v>0</v>
      </c>
      <c r="CU339" s="219">
        <v>0</v>
      </c>
      <c r="CV339" s="219">
        <v>0</v>
      </c>
      <c r="CW339" s="219">
        <v>288000</v>
      </c>
      <c r="CX339" s="219">
        <v>0</v>
      </c>
      <c r="CY339" s="219">
        <v>0</v>
      </c>
      <c r="CZ339" s="219">
        <v>0</v>
      </c>
      <c r="DA339" s="219">
        <v>0</v>
      </c>
      <c r="DB339" s="219">
        <v>0</v>
      </c>
      <c r="DC339" s="219">
        <v>0</v>
      </c>
      <c r="DD339" s="166">
        <v>-288000</v>
      </c>
      <c r="DF339" s="153" t="s">
        <v>24945</v>
      </c>
      <c r="DG339" s="217">
        <v>0</v>
      </c>
      <c r="DH339" s="217">
        <v>0</v>
      </c>
      <c r="DI339" s="217">
        <v>0</v>
      </c>
      <c r="DJ339" s="217">
        <v>0</v>
      </c>
      <c r="DK339" s="217">
        <v>0</v>
      </c>
      <c r="DL339" s="217">
        <v>0</v>
      </c>
      <c r="DM339" s="217">
        <v>0</v>
      </c>
      <c r="DN339" s="217">
        <v>0</v>
      </c>
      <c r="DO339" s="217">
        <v>0</v>
      </c>
      <c r="DP339" s="217">
        <v>0</v>
      </c>
      <c r="DQ339" s="217">
        <v>1050485.1100000001</v>
      </c>
      <c r="DR339" s="217">
        <v>1050485.1100000001</v>
      </c>
      <c r="DS339" s="164">
        <f t="shared" si="5"/>
        <v>2100970.2200000002</v>
      </c>
    </row>
    <row r="340" spans="1:123" ht="20.399999999999999">
      <c r="A340" s="153" t="s">
        <v>25059</v>
      </c>
      <c r="B340" s="164">
        <v>634084.88</v>
      </c>
      <c r="C340" s="164">
        <v>4242217.67</v>
      </c>
      <c r="D340" s="164">
        <v>3266335.51</v>
      </c>
      <c r="E340" s="164">
        <v>7937023.8600000003</v>
      </c>
      <c r="F340" s="164">
        <v>8211082.4400000004</v>
      </c>
      <c r="BK340" s="154" t="s">
        <v>24864</v>
      </c>
      <c r="BL340" s="218">
        <v>0</v>
      </c>
      <c r="BM340" s="218">
        <v>0</v>
      </c>
      <c r="BN340" s="218">
        <v>0</v>
      </c>
      <c r="BO340" s="218">
        <v>264000</v>
      </c>
      <c r="BP340" s="218">
        <v>0</v>
      </c>
      <c r="BQ340" s="218">
        <v>0</v>
      </c>
      <c r="BR340" s="218">
        <v>0</v>
      </c>
      <c r="BS340" s="218">
        <v>0</v>
      </c>
      <c r="BT340" s="218">
        <v>0</v>
      </c>
      <c r="BU340" s="218">
        <v>0</v>
      </c>
      <c r="BV340" s="218">
        <v>0</v>
      </c>
      <c r="BW340" s="218">
        <v>0</v>
      </c>
      <c r="BX340" s="165">
        <v>-264000</v>
      </c>
      <c r="BZ340" s="152" t="s">
        <v>24731</v>
      </c>
      <c r="CA340" s="219">
        <v>0</v>
      </c>
      <c r="CB340" s="219">
        <v>0</v>
      </c>
      <c r="CC340" s="219">
        <v>253115.37</v>
      </c>
      <c r="CD340" s="219">
        <v>251257.13</v>
      </c>
      <c r="CE340" s="219">
        <v>246313.02</v>
      </c>
      <c r="CF340" s="219">
        <v>209970.61</v>
      </c>
      <c r="CG340" s="219">
        <v>274891.34999999998</v>
      </c>
      <c r="CH340" s="219">
        <v>277550.59000000003</v>
      </c>
      <c r="CI340" s="219">
        <v>252912.18</v>
      </c>
      <c r="CJ340" s="219">
        <v>255002.59</v>
      </c>
      <c r="CK340" s="219">
        <v>280597.2</v>
      </c>
      <c r="CL340" s="219">
        <v>332922.55</v>
      </c>
      <c r="CM340" s="219">
        <v>0</v>
      </c>
      <c r="CN340" s="166">
        <v>-2634532.59</v>
      </c>
      <c r="CP340" s="154" t="s">
        <v>24902</v>
      </c>
      <c r="CQ340" s="218">
        <v>0</v>
      </c>
      <c r="CR340" s="218">
        <v>0</v>
      </c>
      <c r="CS340" s="218">
        <v>0</v>
      </c>
      <c r="CT340" s="218">
        <v>0</v>
      </c>
      <c r="CU340" s="218">
        <v>0</v>
      </c>
      <c r="CV340" s="218">
        <v>0</v>
      </c>
      <c r="CW340" s="218">
        <v>0</v>
      </c>
      <c r="CX340" s="218">
        <v>0</v>
      </c>
      <c r="CY340" s="218">
        <v>0</v>
      </c>
      <c r="CZ340" s="218">
        <v>0</v>
      </c>
      <c r="DA340" s="218">
        <v>0</v>
      </c>
      <c r="DB340" s="218">
        <v>0</v>
      </c>
      <c r="DC340" s="218">
        <v>0</v>
      </c>
      <c r="DD340" s="165">
        <v>0</v>
      </c>
      <c r="DF340" s="154" t="s">
        <v>24994</v>
      </c>
      <c r="DG340" s="218">
        <v>0</v>
      </c>
      <c r="DH340" s="218">
        <v>0</v>
      </c>
      <c r="DI340" s="218">
        <v>0</v>
      </c>
      <c r="DJ340" s="218">
        <v>0</v>
      </c>
      <c r="DK340" s="218">
        <v>0</v>
      </c>
      <c r="DL340" s="218">
        <v>0</v>
      </c>
      <c r="DM340" s="218">
        <v>0</v>
      </c>
      <c r="DN340" s="218">
        <v>0</v>
      </c>
      <c r="DO340" s="218">
        <v>0</v>
      </c>
      <c r="DP340" s="218">
        <v>0</v>
      </c>
      <c r="DQ340" s="218">
        <v>1050485.1100000001</v>
      </c>
      <c r="DR340" s="218">
        <v>1050485.1100000001</v>
      </c>
      <c r="DS340" s="164">
        <f t="shared" si="5"/>
        <v>2100970.2200000002</v>
      </c>
    </row>
    <row r="341" spans="1:123" ht="20.399999999999999">
      <c r="A341" s="168" t="s">
        <v>25027</v>
      </c>
      <c r="B341" s="165">
        <v>634084.88</v>
      </c>
      <c r="C341" s="165">
        <v>4242217.67</v>
      </c>
      <c r="D341" s="165">
        <v>3266335.51</v>
      </c>
      <c r="E341" s="165">
        <v>7937023.8600000003</v>
      </c>
      <c r="F341" s="165">
        <v>8211082.4400000004</v>
      </c>
      <c r="BK341" s="152" t="s">
        <v>24974</v>
      </c>
      <c r="BL341" s="219">
        <v>0</v>
      </c>
      <c r="BM341" s="219">
        <v>0</v>
      </c>
      <c r="BN341" s="219">
        <v>0</v>
      </c>
      <c r="BO341" s="219">
        <v>264000</v>
      </c>
      <c r="BP341" s="219">
        <v>0</v>
      </c>
      <c r="BQ341" s="219">
        <v>0</v>
      </c>
      <c r="BR341" s="219">
        <v>0</v>
      </c>
      <c r="BS341" s="219">
        <v>0</v>
      </c>
      <c r="BT341" s="219">
        <v>0</v>
      </c>
      <c r="BU341" s="219">
        <v>0</v>
      </c>
      <c r="BV341" s="219">
        <v>0</v>
      </c>
      <c r="BW341" s="219">
        <v>0</v>
      </c>
      <c r="BX341" s="166">
        <v>-264000</v>
      </c>
      <c r="BZ341" s="152" t="s">
        <v>24943</v>
      </c>
      <c r="CA341" s="219">
        <v>0</v>
      </c>
      <c r="CB341" s="219">
        <v>0</v>
      </c>
      <c r="CC341" s="219">
        <v>59730.45</v>
      </c>
      <c r="CD341" s="219">
        <v>123015.25</v>
      </c>
      <c r="CE341" s="219">
        <v>114375.89</v>
      </c>
      <c r="CF341" s="219">
        <v>106176.38</v>
      </c>
      <c r="CG341" s="219">
        <v>121740.34</v>
      </c>
      <c r="CH341" s="219">
        <v>152854.96</v>
      </c>
      <c r="CI341" s="219">
        <v>148328.06</v>
      </c>
      <c r="CJ341" s="219">
        <v>115841.68</v>
      </c>
      <c r="CK341" s="219">
        <v>133555.60999999999</v>
      </c>
      <c r="CL341" s="219">
        <v>129080.42</v>
      </c>
      <c r="CM341" s="219">
        <v>0</v>
      </c>
      <c r="CN341" s="166">
        <v>-1204699.04</v>
      </c>
      <c r="CP341" s="152" t="s">
        <v>25060</v>
      </c>
      <c r="CQ341" s="219">
        <v>0</v>
      </c>
      <c r="CR341" s="219">
        <v>0</v>
      </c>
      <c r="CS341" s="219">
        <v>0</v>
      </c>
      <c r="CT341" s="219">
        <v>0</v>
      </c>
      <c r="CU341" s="219">
        <v>0</v>
      </c>
      <c r="CV341" s="219">
        <v>0</v>
      </c>
      <c r="CW341" s="219">
        <v>0</v>
      </c>
      <c r="CX341" s="219">
        <v>0</v>
      </c>
      <c r="CY341" s="219">
        <v>0</v>
      </c>
      <c r="CZ341" s="219">
        <v>0</v>
      </c>
      <c r="DA341" s="219">
        <v>0</v>
      </c>
      <c r="DB341" s="219">
        <v>0</v>
      </c>
      <c r="DC341" s="219">
        <v>0</v>
      </c>
      <c r="DD341" s="166">
        <v>0</v>
      </c>
      <c r="DF341" s="152" t="s">
        <v>24947</v>
      </c>
      <c r="DG341" s="219">
        <v>0</v>
      </c>
      <c r="DH341" s="219">
        <v>0</v>
      </c>
      <c r="DI341" s="219">
        <v>0</v>
      </c>
      <c r="DJ341" s="219">
        <v>0</v>
      </c>
      <c r="DK341" s="219">
        <v>0</v>
      </c>
      <c r="DL341" s="219">
        <v>0</v>
      </c>
      <c r="DM341" s="219">
        <v>0</v>
      </c>
      <c r="DN341" s="219">
        <v>0</v>
      </c>
      <c r="DO341" s="219">
        <v>0</v>
      </c>
      <c r="DP341" s="219">
        <v>0</v>
      </c>
      <c r="DQ341" s="219">
        <v>1050485.1100000001</v>
      </c>
      <c r="DR341" s="219">
        <v>1050485.1100000001</v>
      </c>
      <c r="DS341" s="164">
        <f t="shared" si="5"/>
        <v>2100970.2200000002</v>
      </c>
    </row>
    <row r="342" spans="1:123" ht="20.399999999999999">
      <c r="A342" s="152" t="s">
        <v>25061</v>
      </c>
      <c r="B342" s="166">
        <v>0</v>
      </c>
      <c r="C342" s="166">
        <v>2402959.31</v>
      </c>
      <c r="D342" s="166">
        <v>2025576.58</v>
      </c>
      <c r="E342" s="166">
        <v>5679616.3700000001</v>
      </c>
      <c r="F342" s="166">
        <v>5539926.3399999999</v>
      </c>
      <c r="BK342" s="154" t="s">
        <v>24778</v>
      </c>
      <c r="BL342" s="218">
        <v>0</v>
      </c>
      <c r="BM342" s="218">
        <v>1441030.25</v>
      </c>
      <c r="BN342" s="218">
        <v>158560</v>
      </c>
      <c r="BO342" s="218">
        <v>0</v>
      </c>
      <c r="BP342" s="218">
        <v>12303530.25</v>
      </c>
      <c r="BQ342" s="218">
        <v>20000000</v>
      </c>
      <c r="BR342" s="218">
        <v>2498500.5</v>
      </c>
      <c r="BS342" s="218">
        <v>718000</v>
      </c>
      <c r="BT342" s="218">
        <v>0</v>
      </c>
      <c r="BU342" s="218">
        <v>0</v>
      </c>
      <c r="BV342" s="218">
        <v>0</v>
      </c>
      <c r="BW342" s="218">
        <v>0</v>
      </c>
      <c r="BX342" s="165">
        <v>-37119621</v>
      </c>
      <c r="BZ342" s="154" t="s">
        <v>24937</v>
      </c>
      <c r="CA342" s="218">
        <v>0</v>
      </c>
      <c r="CB342" s="218">
        <v>0</v>
      </c>
      <c r="CC342" s="218">
        <v>0</v>
      </c>
      <c r="CD342" s="218">
        <v>0</v>
      </c>
      <c r="CE342" s="218">
        <v>0</v>
      </c>
      <c r="CF342" s="218">
        <v>226808.09</v>
      </c>
      <c r="CG342" s="218">
        <v>0</v>
      </c>
      <c r="CH342" s="218">
        <v>850530.35</v>
      </c>
      <c r="CI342" s="218">
        <v>0</v>
      </c>
      <c r="CJ342" s="218">
        <v>850530.32</v>
      </c>
      <c r="CK342" s="218">
        <v>0</v>
      </c>
      <c r="CL342" s="218">
        <v>0</v>
      </c>
      <c r="CM342" s="218">
        <v>0</v>
      </c>
      <c r="CN342" s="165">
        <v>-1927868.76</v>
      </c>
      <c r="CP342" s="154" t="s">
        <v>24832</v>
      </c>
      <c r="CQ342" s="218">
        <v>0</v>
      </c>
      <c r="CR342" s="218">
        <v>0</v>
      </c>
      <c r="CS342" s="218">
        <v>0</v>
      </c>
      <c r="CT342" s="218">
        <v>0</v>
      </c>
      <c r="CU342" s="218">
        <v>0</v>
      </c>
      <c r="CV342" s="218">
        <v>0</v>
      </c>
      <c r="CW342" s="218">
        <v>0</v>
      </c>
      <c r="CX342" s="218">
        <v>0</v>
      </c>
      <c r="CY342" s="218">
        <v>0</v>
      </c>
      <c r="CZ342" s="218">
        <v>0</v>
      </c>
      <c r="DA342" s="218">
        <v>0</v>
      </c>
      <c r="DB342" s="218">
        <v>0</v>
      </c>
      <c r="DC342" s="218">
        <v>0</v>
      </c>
      <c r="DD342" s="165">
        <v>0</v>
      </c>
      <c r="DF342" s="153" t="s">
        <v>25005</v>
      </c>
      <c r="DG342" s="217">
        <v>0</v>
      </c>
      <c r="DH342" s="217">
        <v>173243.23</v>
      </c>
      <c r="DI342" s="217">
        <v>0</v>
      </c>
      <c r="DJ342" s="217">
        <v>0</v>
      </c>
      <c r="DK342" s="217">
        <v>119966.44</v>
      </c>
      <c r="DL342" s="217">
        <v>60368.69</v>
      </c>
      <c r="DM342" s="217">
        <v>1657956.02</v>
      </c>
      <c r="DN342" s="217">
        <v>293267.94</v>
      </c>
      <c r="DO342" s="217">
        <v>965283.14</v>
      </c>
      <c r="DP342" s="217">
        <v>1055648.74</v>
      </c>
      <c r="DQ342" s="217">
        <v>1552247.43</v>
      </c>
      <c r="DR342" s="217">
        <v>667772.96</v>
      </c>
      <c r="DS342" s="164">
        <f t="shared" si="5"/>
        <v>6545754.5899999999</v>
      </c>
    </row>
    <row r="343" spans="1:123" ht="30.6">
      <c r="A343" s="152" t="s">
        <v>24759</v>
      </c>
      <c r="B343" s="166">
        <v>5189.5</v>
      </c>
      <c r="C343" s="166">
        <v>250191.06</v>
      </c>
      <c r="D343" s="166">
        <v>234270.68</v>
      </c>
      <c r="E343" s="166">
        <v>377522.74</v>
      </c>
      <c r="F343" s="166">
        <v>278771.53000000003</v>
      </c>
      <c r="BK343" s="152" t="s">
        <v>25062</v>
      </c>
      <c r="BL343" s="219">
        <v>0</v>
      </c>
      <c r="BM343" s="219">
        <v>0</v>
      </c>
      <c r="BN343" s="219">
        <v>0</v>
      </c>
      <c r="BO343" s="219">
        <v>0</v>
      </c>
      <c r="BP343" s="219">
        <v>10000000</v>
      </c>
      <c r="BQ343" s="219">
        <v>20000000</v>
      </c>
      <c r="BR343" s="219">
        <v>0</v>
      </c>
      <c r="BS343" s="219">
        <v>0</v>
      </c>
      <c r="BT343" s="219">
        <v>0</v>
      </c>
      <c r="BU343" s="219">
        <v>0</v>
      </c>
      <c r="BV343" s="219">
        <v>0</v>
      </c>
      <c r="BW343" s="219">
        <v>0</v>
      </c>
      <c r="BX343" s="166">
        <v>-30000000</v>
      </c>
      <c r="BZ343" s="152" t="s">
        <v>24946</v>
      </c>
      <c r="CA343" s="219">
        <v>0</v>
      </c>
      <c r="CB343" s="219">
        <v>0</v>
      </c>
      <c r="CC343" s="219">
        <v>0</v>
      </c>
      <c r="CD343" s="219">
        <v>0</v>
      </c>
      <c r="CE343" s="219">
        <v>0</v>
      </c>
      <c r="CF343" s="219">
        <v>226808.09</v>
      </c>
      <c r="CG343" s="219">
        <v>0</v>
      </c>
      <c r="CH343" s="219">
        <v>850530.35</v>
      </c>
      <c r="CI343" s="219">
        <v>0</v>
      </c>
      <c r="CJ343" s="219">
        <v>850530.32</v>
      </c>
      <c r="CK343" s="219">
        <v>0</v>
      </c>
      <c r="CL343" s="219">
        <v>0</v>
      </c>
      <c r="CM343" s="219">
        <v>0</v>
      </c>
      <c r="CN343" s="166">
        <v>-1927868.76</v>
      </c>
      <c r="CP343" s="152" t="s">
        <v>24845</v>
      </c>
      <c r="CQ343" s="219">
        <v>0</v>
      </c>
      <c r="CR343" s="219">
        <v>0</v>
      </c>
      <c r="CS343" s="219">
        <v>0</v>
      </c>
      <c r="CT343" s="219">
        <v>0</v>
      </c>
      <c r="CU343" s="219">
        <v>0</v>
      </c>
      <c r="CV343" s="219">
        <v>0</v>
      </c>
      <c r="CW343" s="219">
        <v>0</v>
      </c>
      <c r="CX343" s="219">
        <v>0</v>
      </c>
      <c r="CY343" s="219">
        <v>0</v>
      </c>
      <c r="CZ343" s="219">
        <v>0</v>
      </c>
      <c r="DA343" s="219">
        <v>0</v>
      </c>
      <c r="DB343" s="219">
        <v>0</v>
      </c>
      <c r="DC343" s="219">
        <v>0</v>
      </c>
      <c r="DD343" s="166">
        <v>0</v>
      </c>
      <c r="DF343" s="154" t="s">
        <v>25007</v>
      </c>
      <c r="DG343" s="218">
        <v>0</v>
      </c>
      <c r="DH343" s="218">
        <v>173243.23</v>
      </c>
      <c r="DI343" s="218">
        <v>0</v>
      </c>
      <c r="DJ343" s="218">
        <v>0</v>
      </c>
      <c r="DK343" s="218">
        <v>119966.44</v>
      </c>
      <c r="DL343" s="218">
        <v>60368.69</v>
      </c>
      <c r="DM343" s="218">
        <v>1657956.02</v>
      </c>
      <c r="DN343" s="218">
        <v>293267.94</v>
      </c>
      <c r="DO343" s="218">
        <v>965283.14</v>
      </c>
      <c r="DP343" s="218">
        <v>1055648.74</v>
      </c>
      <c r="DQ343" s="218">
        <v>1552247.43</v>
      </c>
      <c r="DR343" s="218">
        <v>667772.96</v>
      </c>
      <c r="DS343" s="164">
        <f t="shared" si="5"/>
        <v>6545754.5899999999</v>
      </c>
    </row>
    <row r="344" spans="1:123" ht="20.399999999999999">
      <c r="A344" s="152" t="s">
        <v>24731</v>
      </c>
      <c r="B344" s="166">
        <v>352001.78</v>
      </c>
      <c r="C344" s="166">
        <v>456038.16</v>
      </c>
      <c r="D344" s="166">
        <v>436852.13</v>
      </c>
      <c r="E344" s="166">
        <v>433924.76</v>
      </c>
      <c r="F344" s="166">
        <v>479218.7</v>
      </c>
      <c r="BK344" s="152" t="s">
        <v>24782</v>
      </c>
      <c r="BL344" s="219">
        <v>0</v>
      </c>
      <c r="BM344" s="219">
        <v>0</v>
      </c>
      <c r="BN344" s="219">
        <v>0</v>
      </c>
      <c r="BO344" s="219">
        <v>0</v>
      </c>
      <c r="BP344" s="219">
        <v>862500</v>
      </c>
      <c r="BQ344" s="219">
        <v>0</v>
      </c>
      <c r="BR344" s="219">
        <v>0</v>
      </c>
      <c r="BS344" s="219">
        <v>718000</v>
      </c>
      <c r="BT344" s="219">
        <v>0</v>
      </c>
      <c r="BU344" s="219">
        <v>0</v>
      </c>
      <c r="BV344" s="219">
        <v>0</v>
      </c>
      <c r="BW344" s="219">
        <v>0</v>
      </c>
      <c r="BX344" s="166">
        <v>-1580500</v>
      </c>
      <c r="BZ344" s="153" t="s">
        <v>24971</v>
      </c>
      <c r="CA344" s="217">
        <v>0</v>
      </c>
      <c r="CB344" s="217">
        <v>7395229.0099999998</v>
      </c>
      <c r="CC344" s="217">
        <v>0</v>
      </c>
      <c r="CD344" s="217">
        <v>9093804.2699999996</v>
      </c>
      <c r="CE344" s="217">
        <v>15951295.939999999</v>
      </c>
      <c r="CF344" s="217">
        <v>5986295.3099999996</v>
      </c>
      <c r="CG344" s="217">
        <v>7986514.2199999997</v>
      </c>
      <c r="CH344" s="217">
        <v>17966116.899999999</v>
      </c>
      <c r="CI344" s="217">
        <v>0</v>
      </c>
      <c r="CJ344" s="217">
        <v>7624889.0099999998</v>
      </c>
      <c r="CK344" s="217">
        <v>11705578.93</v>
      </c>
      <c r="CL344" s="217">
        <v>8885653.0500000007</v>
      </c>
      <c r="CM344" s="217">
        <v>0</v>
      </c>
      <c r="CN344" s="164">
        <v>-92595376.640000001</v>
      </c>
      <c r="CP344" s="154" t="s">
        <v>24767</v>
      </c>
      <c r="CQ344" s="218">
        <v>0</v>
      </c>
      <c r="CR344" s="218">
        <v>0</v>
      </c>
      <c r="CS344" s="218">
        <v>0</v>
      </c>
      <c r="CT344" s="218">
        <v>0</v>
      </c>
      <c r="CU344" s="218">
        <v>0</v>
      </c>
      <c r="CV344" s="218">
        <v>0</v>
      </c>
      <c r="CW344" s="218">
        <v>0</v>
      </c>
      <c r="CX344" s="218">
        <v>0</v>
      </c>
      <c r="CY344" s="218">
        <v>48000</v>
      </c>
      <c r="CZ344" s="218">
        <v>0</v>
      </c>
      <c r="DA344" s="218">
        <v>0</v>
      </c>
      <c r="DB344" s="218">
        <v>0</v>
      </c>
      <c r="DC344" s="218">
        <v>0</v>
      </c>
      <c r="DD344" s="165">
        <v>-48000</v>
      </c>
      <c r="DF344" s="152" t="s">
        <v>25063</v>
      </c>
      <c r="DG344" s="219">
        <v>0</v>
      </c>
      <c r="DH344" s="219">
        <v>173243.23</v>
      </c>
      <c r="DI344" s="219">
        <v>0</v>
      </c>
      <c r="DJ344" s="219">
        <v>0</v>
      </c>
      <c r="DK344" s="219">
        <v>119966.44</v>
      </c>
      <c r="DL344" s="219">
        <v>60368.69</v>
      </c>
      <c r="DM344" s="219">
        <v>1657956.02</v>
      </c>
      <c r="DN344" s="219">
        <v>293267.94</v>
      </c>
      <c r="DO344" s="219">
        <v>965283.14</v>
      </c>
      <c r="DP344" s="219">
        <v>1055648.74</v>
      </c>
      <c r="DQ344" s="219">
        <v>1552247.43</v>
      </c>
      <c r="DR344" s="219">
        <v>667772.96</v>
      </c>
      <c r="DS344" s="164">
        <f t="shared" si="5"/>
        <v>6545754.5899999999</v>
      </c>
    </row>
    <row r="345" spans="1:123" ht="20.399999999999999">
      <c r="A345" s="152" t="s">
        <v>25064</v>
      </c>
      <c r="B345" s="166">
        <v>270500</v>
      </c>
      <c r="C345" s="166">
        <v>838391.18</v>
      </c>
      <c r="D345" s="166">
        <v>348934.17</v>
      </c>
      <c r="E345" s="166">
        <v>631891.63</v>
      </c>
      <c r="F345" s="166">
        <v>1247057.6299999999</v>
      </c>
      <c r="BK345" s="152" t="s">
        <v>25065</v>
      </c>
      <c r="BL345" s="219">
        <v>0</v>
      </c>
      <c r="BM345" s="219">
        <v>0</v>
      </c>
      <c r="BN345" s="219">
        <v>158560</v>
      </c>
      <c r="BO345" s="219">
        <v>0</v>
      </c>
      <c r="BP345" s="219">
        <v>0</v>
      </c>
      <c r="BQ345" s="219">
        <v>0</v>
      </c>
      <c r="BR345" s="219">
        <v>0</v>
      </c>
      <c r="BS345" s="219">
        <v>0</v>
      </c>
      <c r="BT345" s="219">
        <v>0</v>
      </c>
      <c r="BU345" s="219">
        <v>0</v>
      </c>
      <c r="BV345" s="219">
        <v>0</v>
      </c>
      <c r="BW345" s="219">
        <v>0</v>
      </c>
      <c r="BX345" s="166">
        <v>-158560</v>
      </c>
      <c r="BZ345" s="154" t="s">
        <v>24846</v>
      </c>
      <c r="CA345" s="218">
        <v>0</v>
      </c>
      <c r="CB345" s="218">
        <v>3256022.51</v>
      </c>
      <c r="CC345" s="218">
        <v>0</v>
      </c>
      <c r="CD345" s="218">
        <v>5319503.2699999996</v>
      </c>
      <c r="CE345" s="218">
        <v>8411037.4399999995</v>
      </c>
      <c r="CF345" s="218">
        <v>3210835.31</v>
      </c>
      <c r="CG345" s="218">
        <v>4367367.32</v>
      </c>
      <c r="CH345" s="218">
        <v>15250316.9</v>
      </c>
      <c r="CI345" s="218">
        <v>0</v>
      </c>
      <c r="CJ345" s="218">
        <v>2919265.01</v>
      </c>
      <c r="CK345" s="218">
        <v>1621159</v>
      </c>
      <c r="CL345" s="218">
        <v>5587554.3399999999</v>
      </c>
      <c r="CM345" s="218">
        <v>0</v>
      </c>
      <c r="CN345" s="165">
        <v>-49943061.100000001</v>
      </c>
      <c r="CP345" s="152" t="s">
        <v>24759</v>
      </c>
      <c r="CQ345" s="219">
        <v>0</v>
      </c>
      <c r="CR345" s="219">
        <v>0</v>
      </c>
      <c r="CS345" s="219">
        <v>0</v>
      </c>
      <c r="CT345" s="219">
        <v>0</v>
      </c>
      <c r="CU345" s="219">
        <v>0</v>
      </c>
      <c r="CV345" s="219">
        <v>0</v>
      </c>
      <c r="CW345" s="219">
        <v>0</v>
      </c>
      <c r="CX345" s="219">
        <v>0</v>
      </c>
      <c r="CY345" s="219">
        <v>48000</v>
      </c>
      <c r="CZ345" s="219">
        <v>0</v>
      </c>
      <c r="DA345" s="219">
        <v>0</v>
      </c>
      <c r="DB345" s="219">
        <v>0</v>
      </c>
      <c r="DC345" s="219">
        <v>0</v>
      </c>
      <c r="DD345" s="166">
        <v>-48000</v>
      </c>
      <c r="DF345" s="153" t="s">
        <v>25022</v>
      </c>
      <c r="DG345" s="217">
        <v>1104955.42</v>
      </c>
      <c r="DH345" s="217">
        <v>896527.7</v>
      </c>
      <c r="DI345" s="217">
        <v>1328840.05</v>
      </c>
      <c r="DJ345" s="217">
        <v>1109993.92</v>
      </c>
      <c r="DK345" s="217">
        <v>1426492.64</v>
      </c>
      <c r="DL345" s="217">
        <v>1856728.64</v>
      </c>
      <c r="DM345" s="217">
        <v>2085643.75</v>
      </c>
      <c r="DN345" s="217">
        <v>2061290.84</v>
      </c>
      <c r="DO345" s="217">
        <v>2424791.38</v>
      </c>
      <c r="DP345" s="217">
        <v>2659732.7599999998</v>
      </c>
      <c r="DQ345" s="217">
        <v>1802315.96</v>
      </c>
      <c r="DR345" s="217">
        <v>2984754.23</v>
      </c>
      <c r="DS345" s="164">
        <f t="shared" si="5"/>
        <v>21742067.290000003</v>
      </c>
    </row>
    <row r="346" spans="1:123" ht="20.399999999999999">
      <c r="A346" s="152" t="s">
        <v>25066</v>
      </c>
      <c r="B346" s="166">
        <v>6393.6</v>
      </c>
      <c r="C346" s="166">
        <v>211171.72</v>
      </c>
      <c r="D346" s="166">
        <v>220701.95</v>
      </c>
      <c r="E346" s="166">
        <v>252898.03</v>
      </c>
      <c r="F346" s="166">
        <v>216639.49</v>
      </c>
      <c r="BK346" s="152" t="s">
        <v>24975</v>
      </c>
      <c r="BL346" s="219">
        <v>0</v>
      </c>
      <c r="BM346" s="219">
        <v>1441030.25</v>
      </c>
      <c r="BN346" s="219">
        <v>0</v>
      </c>
      <c r="BO346" s="219">
        <v>0</v>
      </c>
      <c r="BP346" s="219">
        <v>1441030.25</v>
      </c>
      <c r="BQ346" s="219">
        <v>0</v>
      </c>
      <c r="BR346" s="219">
        <v>2498500.5</v>
      </c>
      <c r="BS346" s="219">
        <v>0</v>
      </c>
      <c r="BT346" s="219">
        <v>0</v>
      </c>
      <c r="BU346" s="219">
        <v>0</v>
      </c>
      <c r="BV346" s="219">
        <v>0</v>
      </c>
      <c r="BW346" s="219">
        <v>0</v>
      </c>
      <c r="BX346" s="166">
        <v>-5380561</v>
      </c>
      <c r="BZ346" s="152" t="s">
        <v>24950</v>
      </c>
      <c r="CA346" s="219">
        <v>0</v>
      </c>
      <c r="CB346" s="219">
        <v>0</v>
      </c>
      <c r="CC346" s="219">
        <v>0</v>
      </c>
      <c r="CD346" s="219">
        <v>0</v>
      </c>
      <c r="CE346" s="219">
        <v>0</v>
      </c>
      <c r="CF346" s="219">
        <v>0</v>
      </c>
      <c r="CG346" s="219">
        <v>0</v>
      </c>
      <c r="CH346" s="219">
        <v>105000</v>
      </c>
      <c r="CI346" s="219">
        <v>0</v>
      </c>
      <c r="CJ346" s="219">
        <v>775968.41</v>
      </c>
      <c r="CK346" s="219">
        <v>0</v>
      </c>
      <c r="CL346" s="219">
        <v>4000000.9</v>
      </c>
      <c r="CM346" s="219">
        <v>0</v>
      </c>
      <c r="CN346" s="166">
        <v>-4880969.3099999996</v>
      </c>
      <c r="CP346" s="153" t="s">
        <v>24982</v>
      </c>
      <c r="CQ346" s="217">
        <v>9234804.1400000006</v>
      </c>
      <c r="CR346" s="217">
        <v>10111272.83</v>
      </c>
      <c r="CS346" s="217">
        <v>20015039.530000001</v>
      </c>
      <c r="CT346" s="217">
        <v>26071932.370000001</v>
      </c>
      <c r="CU346" s="217">
        <v>12605434.92</v>
      </c>
      <c r="CV346" s="217">
        <v>15338391.68</v>
      </c>
      <c r="CW346" s="217">
        <v>20940464.690000001</v>
      </c>
      <c r="CX346" s="217">
        <v>14707816.34</v>
      </c>
      <c r="CY346" s="217">
        <v>25850659.109999999</v>
      </c>
      <c r="CZ346" s="217">
        <v>21842100.170000002</v>
      </c>
      <c r="DA346" s="217">
        <v>30820234.5</v>
      </c>
      <c r="DB346" s="217">
        <v>105107589.56999999</v>
      </c>
      <c r="DC346" s="217">
        <v>0</v>
      </c>
      <c r="DD346" s="164">
        <v>-312645739.85000002</v>
      </c>
      <c r="DF346" s="154" t="s">
        <v>25067</v>
      </c>
      <c r="DG346" s="218">
        <v>0</v>
      </c>
      <c r="DH346" s="218">
        <v>0</v>
      </c>
      <c r="DI346" s="218">
        <v>0</v>
      </c>
      <c r="DJ346" s="218">
        <v>0</v>
      </c>
      <c r="DK346" s="218">
        <v>0</v>
      </c>
      <c r="DL346" s="218">
        <v>0</v>
      </c>
      <c r="DM346" s="218">
        <v>0</v>
      </c>
      <c r="DN346" s="218">
        <v>0</v>
      </c>
      <c r="DO346" s="218">
        <v>0</v>
      </c>
      <c r="DP346" s="218">
        <v>15000</v>
      </c>
      <c r="DQ346" s="218">
        <v>0</v>
      </c>
      <c r="DR346" s="218">
        <v>65000</v>
      </c>
      <c r="DS346" s="164">
        <f t="shared" si="5"/>
        <v>80000</v>
      </c>
    </row>
    <row r="347" spans="1:123" ht="20.399999999999999">
      <c r="A347" s="152" t="s">
        <v>25068</v>
      </c>
      <c r="B347" s="166">
        <v>0</v>
      </c>
      <c r="C347" s="166">
        <v>83466.240000000005</v>
      </c>
      <c r="D347" s="166">
        <v>0</v>
      </c>
      <c r="E347" s="166">
        <v>561170.32999999996</v>
      </c>
      <c r="F347" s="166">
        <v>449468.75</v>
      </c>
      <c r="BK347" s="154" t="s">
        <v>24788</v>
      </c>
      <c r="BL347" s="218">
        <v>0</v>
      </c>
      <c r="BM347" s="218">
        <v>0</v>
      </c>
      <c r="BN347" s="218">
        <v>0</v>
      </c>
      <c r="BO347" s="218">
        <v>179900</v>
      </c>
      <c r="BP347" s="218">
        <v>0</v>
      </c>
      <c r="BQ347" s="218">
        <v>0</v>
      </c>
      <c r="BR347" s="218">
        <v>0</v>
      </c>
      <c r="BS347" s="218">
        <v>0</v>
      </c>
      <c r="BT347" s="218">
        <v>680560</v>
      </c>
      <c r="BU347" s="218">
        <v>0</v>
      </c>
      <c r="BV347" s="218">
        <v>359524</v>
      </c>
      <c r="BW347" s="218">
        <v>0</v>
      </c>
      <c r="BX347" s="165">
        <v>-1219984</v>
      </c>
      <c r="BZ347" s="152" t="s">
        <v>24847</v>
      </c>
      <c r="CA347" s="219">
        <v>0</v>
      </c>
      <c r="CB347" s="219">
        <v>1646350.56</v>
      </c>
      <c r="CC347" s="219">
        <v>0</v>
      </c>
      <c r="CD347" s="219">
        <v>5319503.2699999996</v>
      </c>
      <c r="CE347" s="219">
        <v>1796000.69</v>
      </c>
      <c r="CF347" s="219">
        <v>1635220.08</v>
      </c>
      <c r="CG347" s="219">
        <v>2610708.04</v>
      </c>
      <c r="CH347" s="219">
        <v>13993548.050000001</v>
      </c>
      <c r="CI347" s="219">
        <v>0</v>
      </c>
      <c r="CJ347" s="219">
        <v>1104673.6000000001</v>
      </c>
      <c r="CK347" s="219">
        <v>0</v>
      </c>
      <c r="CL347" s="219">
        <v>1527456.5</v>
      </c>
      <c r="CM347" s="219">
        <v>0</v>
      </c>
      <c r="CN347" s="166">
        <v>-29633460.789999999</v>
      </c>
      <c r="CP347" s="154" t="s">
        <v>24757</v>
      </c>
      <c r="CQ347" s="218">
        <v>0</v>
      </c>
      <c r="CR347" s="218">
        <v>0</v>
      </c>
      <c r="CS347" s="218">
        <v>0</v>
      </c>
      <c r="CT347" s="218">
        <v>0</v>
      </c>
      <c r="CU347" s="218">
        <v>0</v>
      </c>
      <c r="CV347" s="218">
        <v>0</v>
      </c>
      <c r="CW347" s="218">
        <v>0</v>
      </c>
      <c r="CX347" s="218">
        <v>0</v>
      </c>
      <c r="CY347" s="218">
        <v>0</v>
      </c>
      <c r="CZ347" s="218">
        <v>43750.7</v>
      </c>
      <c r="DA347" s="218">
        <v>880801.86</v>
      </c>
      <c r="DB347" s="218">
        <v>172632.86</v>
      </c>
      <c r="DC347" s="218">
        <v>0</v>
      </c>
      <c r="DD347" s="165">
        <v>-1097185.42</v>
      </c>
      <c r="DF347" s="152" t="s">
        <v>25069</v>
      </c>
      <c r="DG347" s="219">
        <v>0</v>
      </c>
      <c r="DH347" s="219">
        <v>0</v>
      </c>
      <c r="DI347" s="219">
        <v>0</v>
      </c>
      <c r="DJ347" s="219">
        <v>0</v>
      </c>
      <c r="DK347" s="219">
        <v>0</v>
      </c>
      <c r="DL347" s="219">
        <v>0</v>
      </c>
      <c r="DM347" s="219">
        <v>0</v>
      </c>
      <c r="DN347" s="219">
        <v>0</v>
      </c>
      <c r="DO347" s="219">
        <v>0</v>
      </c>
      <c r="DP347" s="219">
        <v>15000</v>
      </c>
      <c r="DQ347" s="219">
        <v>0</v>
      </c>
      <c r="DR347" s="219">
        <v>65000</v>
      </c>
      <c r="DS347" s="164">
        <f t="shared" si="5"/>
        <v>80000</v>
      </c>
    </row>
    <row r="348" spans="1:123" ht="20.399999999999999">
      <c r="A348" s="153" t="s">
        <v>25070</v>
      </c>
      <c r="B348" s="164">
        <v>0</v>
      </c>
      <c r="C348" s="164">
        <v>0</v>
      </c>
      <c r="D348" s="164">
        <v>0</v>
      </c>
      <c r="E348" s="164">
        <v>0</v>
      </c>
      <c r="F348" s="164">
        <v>949311.7</v>
      </c>
      <c r="BK348" s="152" t="s">
        <v>24929</v>
      </c>
      <c r="BL348" s="219">
        <v>0</v>
      </c>
      <c r="BM348" s="219">
        <v>0</v>
      </c>
      <c r="BN348" s="219">
        <v>0</v>
      </c>
      <c r="BO348" s="219">
        <v>0</v>
      </c>
      <c r="BP348" s="219">
        <v>0</v>
      </c>
      <c r="BQ348" s="219">
        <v>0</v>
      </c>
      <c r="BR348" s="219">
        <v>0</v>
      </c>
      <c r="BS348" s="219">
        <v>0</v>
      </c>
      <c r="BT348" s="219">
        <v>680560</v>
      </c>
      <c r="BU348" s="219">
        <v>0</v>
      </c>
      <c r="BV348" s="219">
        <v>359524</v>
      </c>
      <c r="BW348" s="219">
        <v>0</v>
      </c>
      <c r="BX348" s="166">
        <v>-1040084</v>
      </c>
      <c r="BZ348" s="152" t="s">
        <v>24972</v>
      </c>
      <c r="CA348" s="219">
        <v>0</v>
      </c>
      <c r="CB348" s="219">
        <v>1609671.95</v>
      </c>
      <c r="CC348" s="219">
        <v>0</v>
      </c>
      <c r="CD348" s="219">
        <v>0</v>
      </c>
      <c r="CE348" s="219">
        <v>6615036.75</v>
      </c>
      <c r="CF348" s="219">
        <v>1575615.23</v>
      </c>
      <c r="CG348" s="219">
        <v>1756659.28</v>
      </c>
      <c r="CH348" s="219">
        <v>1151768.8500000001</v>
      </c>
      <c r="CI348" s="219">
        <v>0</v>
      </c>
      <c r="CJ348" s="219">
        <v>1038623</v>
      </c>
      <c r="CK348" s="219">
        <v>1621159</v>
      </c>
      <c r="CL348" s="219">
        <v>60096.94</v>
      </c>
      <c r="CM348" s="219">
        <v>0</v>
      </c>
      <c r="CN348" s="166">
        <v>-15428631</v>
      </c>
      <c r="CP348" s="152" t="s">
        <v>24761</v>
      </c>
      <c r="CQ348" s="219">
        <v>0</v>
      </c>
      <c r="CR348" s="219">
        <v>0</v>
      </c>
      <c r="CS348" s="219">
        <v>0</v>
      </c>
      <c r="CT348" s="219">
        <v>0</v>
      </c>
      <c r="CU348" s="219">
        <v>0</v>
      </c>
      <c r="CV348" s="219">
        <v>0</v>
      </c>
      <c r="CW348" s="219">
        <v>0</v>
      </c>
      <c r="CX348" s="219">
        <v>0</v>
      </c>
      <c r="CY348" s="219">
        <v>0</v>
      </c>
      <c r="CZ348" s="219">
        <v>43750.7</v>
      </c>
      <c r="DA348" s="219">
        <v>880801.86</v>
      </c>
      <c r="DB348" s="219">
        <v>172632.86</v>
      </c>
      <c r="DC348" s="219">
        <v>0</v>
      </c>
      <c r="DD348" s="166">
        <v>-1097185.42</v>
      </c>
      <c r="DF348" s="154" t="s">
        <v>25071</v>
      </c>
      <c r="DG348" s="218">
        <v>659.74</v>
      </c>
      <c r="DH348" s="218">
        <v>16790.29</v>
      </c>
      <c r="DI348" s="218">
        <v>17702.400000000001</v>
      </c>
      <c r="DJ348" s="218">
        <v>27619.85</v>
      </c>
      <c r="DK348" s="218">
        <v>35969.19</v>
      </c>
      <c r="DL348" s="218">
        <v>21374.51</v>
      </c>
      <c r="DM348" s="218">
        <v>49720.51</v>
      </c>
      <c r="DN348" s="218">
        <v>23382.94</v>
      </c>
      <c r="DO348" s="218">
        <v>30340</v>
      </c>
      <c r="DP348" s="218">
        <v>68618.080000000002</v>
      </c>
      <c r="DQ348" s="218">
        <v>25323.03</v>
      </c>
      <c r="DR348" s="218">
        <v>77719.92</v>
      </c>
      <c r="DS348" s="164">
        <f t="shared" si="5"/>
        <v>395220.46</v>
      </c>
    </row>
    <row r="349" spans="1:123" ht="20.399999999999999">
      <c r="A349" s="168" t="s">
        <v>25027</v>
      </c>
      <c r="B349" s="165">
        <v>0</v>
      </c>
      <c r="C349" s="165">
        <v>0</v>
      </c>
      <c r="D349" s="165">
        <v>0</v>
      </c>
      <c r="E349" s="165">
        <v>0</v>
      </c>
      <c r="F349" s="165">
        <v>949311.7</v>
      </c>
      <c r="BK349" s="152" t="s">
        <v>24930</v>
      </c>
      <c r="BL349" s="219">
        <v>0</v>
      </c>
      <c r="BM349" s="219">
        <v>0</v>
      </c>
      <c r="BN349" s="219">
        <v>0</v>
      </c>
      <c r="BO349" s="219">
        <v>179900</v>
      </c>
      <c r="BP349" s="219">
        <v>0</v>
      </c>
      <c r="BQ349" s="219">
        <v>0</v>
      </c>
      <c r="BR349" s="219">
        <v>0</v>
      </c>
      <c r="BS349" s="219">
        <v>0</v>
      </c>
      <c r="BT349" s="219">
        <v>0</v>
      </c>
      <c r="BU349" s="219">
        <v>0</v>
      </c>
      <c r="BV349" s="219">
        <v>0</v>
      </c>
      <c r="BW349" s="219">
        <v>0</v>
      </c>
      <c r="BX349" s="166">
        <v>-179900</v>
      </c>
      <c r="BZ349" s="154" t="s">
        <v>24878</v>
      </c>
      <c r="CA349" s="218">
        <v>0</v>
      </c>
      <c r="CB349" s="218">
        <v>0</v>
      </c>
      <c r="CC349" s="218">
        <v>0</v>
      </c>
      <c r="CD349" s="218">
        <v>0</v>
      </c>
      <c r="CE349" s="218">
        <v>0</v>
      </c>
      <c r="CF349" s="218">
        <v>0</v>
      </c>
      <c r="CG349" s="218">
        <v>290646.90000000002</v>
      </c>
      <c r="CH349" s="218">
        <v>0</v>
      </c>
      <c r="CI349" s="218">
        <v>0</v>
      </c>
      <c r="CJ349" s="218">
        <v>0</v>
      </c>
      <c r="CK349" s="218">
        <v>0</v>
      </c>
      <c r="CL349" s="218">
        <v>0</v>
      </c>
      <c r="CM349" s="218">
        <v>0</v>
      </c>
      <c r="CN349" s="165">
        <v>-290646.90000000002</v>
      </c>
      <c r="CP349" s="154" t="s">
        <v>24984</v>
      </c>
      <c r="CQ349" s="218">
        <v>0</v>
      </c>
      <c r="CR349" s="218">
        <v>0</v>
      </c>
      <c r="CS349" s="218">
        <v>0</v>
      </c>
      <c r="CT349" s="218">
        <v>0</v>
      </c>
      <c r="CU349" s="218">
        <v>0</v>
      </c>
      <c r="CV349" s="218">
        <v>0</v>
      </c>
      <c r="CW349" s="218">
        <v>0</v>
      </c>
      <c r="CX349" s="218">
        <v>240000</v>
      </c>
      <c r="CY349" s="218">
        <v>0</v>
      </c>
      <c r="CZ349" s="218">
        <v>0</v>
      </c>
      <c r="DA349" s="218">
        <v>681741.88</v>
      </c>
      <c r="DB349" s="218">
        <v>1570375.67</v>
      </c>
      <c r="DC349" s="218">
        <v>0</v>
      </c>
      <c r="DD349" s="165">
        <v>-2492117.5499999998</v>
      </c>
      <c r="DF349" s="152" t="s">
        <v>25072</v>
      </c>
      <c r="DG349" s="219">
        <v>659.74</v>
      </c>
      <c r="DH349" s="219">
        <v>16790.29</v>
      </c>
      <c r="DI349" s="219">
        <v>17702.400000000001</v>
      </c>
      <c r="DJ349" s="219">
        <v>27619.85</v>
      </c>
      <c r="DK349" s="219">
        <v>35969.19</v>
      </c>
      <c r="DL349" s="219">
        <v>21374.51</v>
      </c>
      <c r="DM349" s="219">
        <v>49720.51</v>
      </c>
      <c r="DN349" s="219">
        <v>23382.94</v>
      </c>
      <c r="DO349" s="219">
        <v>30340</v>
      </c>
      <c r="DP349" s="219">
        <v>18618.080000000002</v>
      </c>
      <c r="DQ349" s="219">
        <v>25323.03</v>
      </c>
      <c r="DR349" s="219">
        <v>77719.92</v>
      </c>
      <c r="DS349" s="164">
        <f t="shared" si="5"/>
        <v>345220.46</v>
      </c>
    </row>
    <row r="350" spans="1:123" ht="20.399999999999999">
      <c r="A350" s="152" t="s">
        <v>25061</v>
      </c>
      <c r="B350" s="166">
        <v>0</v>
      </c>
      <c r="C350" s="166">
        <v>0</v>
      </c>
      <c r="D350" s="166">
        <v>0</v>
      </c>
      <c r="E350" s="166">
        <v>0</v>
      </c>
      <c r="F350" s="166">
        <v>949311.7</v>
      </c>
      <c r="BK350" s="154" t="s">
        <v>24885</v>
      </c>
      <c r="BL350" s="218">
        <v>0</v>
      </c>
      <c r="BM350" s="218">
        <v>0</v>
      </c>
      <c r="BN350" s="218">
        <v>0</v>
      </c>
      <c r="BO350" s="218">
        <v>5054000</v>
      </c>
      <c r="BP350" s="218">
        <v>0</v>
      </c>
      <c r="BQ350" s="218">
        <v>0</v>
      </c>
      <c r="BR350" s="218">
        <v>0</v>
      </c>
      <c r="BS350" s="218">
        <v>0</v>
      </c>
      <c r="BT350" s="218">
        <v>4975068</v>
      </c>
      <c r="BU350" s="218">
        <v>0</v>
      </c>
      <c r="BV350" s="218">
        <v>1764954</v>
      </c>
      <c r="BW350" s="218">
        <v>0</v>
      </c>
      <c r="BX350" s="165">
        <v>-11794022</v>
      </c>
      <c r="BZ350" s="152" t="s">
        <v>25040</v>
      </c>
      <c r="CA350" s="219">
        <v>0</v>
      </c>
      <c r="CB350" s="219">
        <v>0</v>
      </c>
      <c r="CC350" s="219">
        <v>0</v>
      </c>
      <c r="CD350" s="219">
        <v>0</v>
      </c>
      <c r="CE350" s="219">
        <v>0</v>
      </c>
      <c r="CF350" s="219">
        <v>0</v>
      </c>
      <c r="CG350" s="219">
        <v>290646.90000000002</v>
      </c>
      <c r="CH350" s="219">
        <v>0</v>
      </c>
      <c r="CI350" s="219">
        <v>0</v>
      </c>
      <c r="CJ350" s="219">
        <v>0</v>
      </c>
      <c r="CK350" s="219">
        <v>0</v>
      </c>
      <c r="CL350" s="219">
        <v>0</v>
      </c>
      <c r="CM350" s="219">
        <v>0</v>
      </c>
      <c r="CN350" s="166">
        <v>-290646.90000000002</v>
      </c>
      <c r="CP350" s="152" t="s">
        <v>24986</v>
      </c>
      <c r="CQ350" s="219">
        <v>0</v>
      </c>
      <c r="CR350" s="219">
        <v>0</v>
      </c>
      <c r="CS350" s="219">
        <v>0</v>
      </c>
      <c r="CT350" s="219">
        <v>0</v>
      </c>
      <c r="CU350" s="219">
        <v>0</v>
      </c>
      <c r="CV350" s="219">
        <v>0</v>
      </c>
      <c r="CW350" s="219">
        <v>0</v>
      </c>
      <c r="CX350" s="219">
        <v>0</v>
      </c>
      <c r="CY350" s="219">
        <v>0</v>
      </c>
      <c r="CZ350" s="219">
        <v>0</v>
      </c>
      <c r="DA350" s="219">
        <v>681741.88</v>
      </c>
      <c r="DB350" s="219">
        <v>1570375.67</v>
      </c>
      <c r="DC350" s="219">
        <v>0</v>
      </c>
      <c r="DD350" s="166">
        <v>-2252117.5499999998</v>
      </c>
      <c r="DF350" s="152" t="s">
        <v>25073</v>
      </c>
      <c r="DG350" s="219">
        <v>0</v>
      </c>
      <c r="DH350" s="219">
        <v>0</v>
      </c>
      <c r="DI350" s="219">
        <v>0</v>
      </c>
      <c r="DJ350" s="219">
        <v>0</v>
      </c>
      <c r="DK350" s="219">
        <v>0</v>
      </c>
      <c r="DL350" s="219">
        <v>0</v>
      </c>
      <c r="DM350" s="219">
        <v>0</v>
      </c>
      <c r="DN350" s="219">
        <v>0</v>
      </c>
      <c r="DO350" s="219">
        <v>0</v>
      </c>
      <c r="DP350" s="219">
        <v>50000</v>
      </c>
      <c r="DQ350" s="219">
        <v>0</v>
      </c>
      <c r="DR350" s="219">
        <v>0</v>
      </c>
      <c r="DS350" s="164">
        <f t="shared" si="5"/>
        <v>50000</v>
      </c>
    </row>
    <row r="351" spans="1:123" ht="20.399999999999999">
      <c r="A351" s="153" t="s">
        <v>25074</v>
      </c>
      <c r="B351" s="164">
        <v>1749108.22</v>
      </c>
      <c r="C351" s="164">
        <v>1754834.53</v>
      </c>
      <c r="D351" s="164">
        <v>2782512.77</v>
      </c>
      <c r="E351" s="164">
        <v>3417071.1</v>
      </c>
      <c r="F351" s="164">
        <v>1402049.01</v>
      </c>
      <c r="BK351" s="152" t="s">
        <v>24949</v>
      </c>
      <c r="BL351" s="219">
        <v>0</v>
      </c>
      <c r="BM351" s="219">
        <v>0</v>
      </c>
      <c r="BN351" s="219">
        <v>0</v>
      </c>
      <c r="BO351" s="219">
        <v>5054000</v>
      </c>
      <c r="BP351" s="219">
        <v>0</v>
      </c>
      <c r="BQ351" s="219">
        <v>0</v>
      </c>
      <c r="BR351" s="219">
        <v>0</v>
      </c>
      <c r="BS351" s="219">
        <v>0</v>
      </c>
      <c r="BT351" s="219">
        <v>4975068</v>
      </c>
      <c r="BU351" s="219">
        <v>0</v>
      </c>
      <c r="BV351" s="219">
        <v>1764954</v>
      </c>
      <c r="BW351" s="219">
        <v>0</v>
      </c>
      <c r="BX351" s="166">
        <v>-11794022</v>
      </c>
      <c r="BZ351" s="154" t="s">
        <v>24743</v>
      </c>
      <c r="CA351" s="218">
        <v>0</v>
      </c>
      <c r="CB351" s="218">
        <v>0</v>
      </c>
      <c r="CC351" s="218">
        <v>0</v>
      </c>
      <c r="CD351" s="218">
        <v>0</v>
      </c>
      <c r="CE351" s="218">
        <v>10000</v>
      </c>
      <c r="CF351" s="218">
        <v>10000</v>
      </c>
      <c r="CG351" s="218">
        <v>10000</v>
      </c>
      <c r="CH351" s="218">
        <v>10000</v>
      </c>
      <c r="CI351" s="218">
        <v>0</v>
      </c>
      <c r="CJ351" s="218">
        <v>0</v>
      </c>
      <c r="CK351" s="218">
        <v>30000</v>
      </c>
      <c r="CL351" s="218">
        <v>10000</v>
      </c>
      <c r="CM351" s="218">
        <v>0</v>
      </c>
      <c r="CN351" s="165">
        <v>-80000</v>
      </c>
      <c r="CP351" s="152" t="s">
        <v>25075</v>
      </c>
      <c r="CQ351" s="219">
        <v>0</v>
      </c>
      <c r="CR351" s="219">
        <v>0</v>
      </c>
      <c r="CS351" s="219">
        <v>0</v>
      </c>
      <c r="CT351" s="219">
        <v>0</v>
      </c>
      <c r="CU351" s="219">
        <v>0</v>
      </c>
      <c r="CV351" s="219">
        <v>0</v>
      </c>
      <c r="CW351" s="219">
        <v>0</v>
      </c>
      <c r="CX351" s="219">
        <v>240000</v>
      </c>
      <c r="CY351" s="219">
        <v>0</v>
      </c>
      <c r="CZ351" s="219">
        <v>0</v>
      </c>
      <c r="DA351" s="219">
        <v>0</v>
      </c>
      <c r="DB351" s="219">
        <v>0</v>
      </c>
      <c r="DC351" s="219">
        <v>0</v>
      </c>
      <c r="DD351" s="166">
        <v>-240000</v>
      </c>
      <c r="DF351" s="154" t="s">
        <v>24795</v>
      </c>
      <c r="DG351" s="218">
        <v>0</v>
      </c>
      <c r="DH351" s="218">
        <v>0</v>
      </c>
      <c r="DI351" s="218">
        <v>0</v>
      </c>
      <c r="DJ351" s="218">
        <v>0</v>
      </c>
      <c r="DK351" s="218">
        <v>0</v>
      </c>
      <c r="DL351" s="218">
        <v>0</v>
      </c>
      <c r="DM351" s="218">
        <v>0</v>
      </c>
      <c r="DN351" s="218">
        <v>0</v>
      </c>
      <c r="DO351" s="218">
        <v>0</v>
      </c>
      <c r="DP351" s="218">
        <v>0</v>
      </c>
      <c r="DQ351" s="218">
        <v>12354.98</v>
      </c>
      <c r="DR351" s="218">
        <v>65779.179999999993</v>
      </c>
      <c r="DS351" s="164">
        <f t="shared" si="5"/>
        <v>78134.159999999989</v>
      </c>
    </row>
    <row r="352" spans="1:123" ht="20.399999999999999">
      <c r="A352" s="168" t="s">
        <v>24868</v>
      </c>
      <c r="B352" s="165">
        <v>1749108.22</v>
      </c>
      <c r="C352" s="165">
        <v>1754834.53</v>
      </c>
      <c r="D352" s="165">
        <v>2782512.77</v>
      </c>
      <c r="E352" s="165">
        <v>3417071.1</v>
      </c>
      <c r="F352" s="165">
        <v>1402049.01</v>
      </c>
      <c r="BK352" s="154" t="s">
        <v>24868</v>
      </c>
      <c r="BL352" s="218">
        <v>0</v>
      </c>
      <c r="BM352" s="218">
        <v>0</v>
      </c>
      <c r="BN352" s="218">
        <v>0</v>
      </c>
      <c r="BO352" s="218">
        <v>0</v>
      </c>
      <c r="BP352" s="218">
        <v>0</v>
      </c>
      <c r="BQ352" s="218">
        <v>0</v>
      </c>
      <c r="BR352" s="218">
        <v>0</v>
      </c>
      <c r="BS352" s="218">
        <v>0</v>
      </c>
      <c r="BT352" s="218">
        <v>0</v>
      </c>
      <c r="BU352" s="218">
        <v>0</v>
      </c>
      <c r="BV352" s="218">
        <v>1463776.18</v>
      </c>
      <c r="BW352" s="218">
        <v>0</v>
      </c>
      <c r="BX352" s="165">
        <v>-1463776.18</v>
      </c>
      <c r="BZ352" s="152" t="s">
        <v>24838</v>
      </c>
      <c r="CA352" s="219">
        <v>0</v>
      </c>
      <c r="CB352" s="219">
        <v>0</v>
      </c>
      <c r="CC352" s="219">
        <v>0</v>
      </c>
      <c r="CD352" s="219">
        <v>0</v>
      </c>
      <c r="CE352" s="219">
        <v>10000</v>
      </c>
      <c r="CF352" s="219">
        <v>10000</v>
      </c>
      <c r="CG352" s="219">
        <v>10000</v>
      </c>
      <c r="CH352" s="219">
        <v>10000</v>
      </c>
      <c r="CI352" s="219">
        <v>0</v>
      </c>
      <c r="CJ352" s="219">
        <v>0</v>
      </c>
      <c r="CK352" s="219">
        <v>30000</v>
      </c>
      <c r="CL352" s="219">
        <v>10000</v>
      </c>
      <c r="CM352" s="219">
        <v>0</v>
      </c>
      <c r="CN352" s="166">
        <v>-80000</v>
      </c>
      <c r="CP352" s="154" t="s">
        <v>24767</v>
      </c>
      <c r="CQ352" s="218">
        <v>319098.98</v>
      </c>
      <c r="CR352" s="218">
        <v>315518.76</v>
      </c>
      <c r="CS352" s="218">
        <v>342831.49</v>
      </c>
      <c r="CT352" s="218">
        <v>305180.49</v>
      </c>
      <c r="CU352" s="218">
        <v>359776.53</v>
      </c>
      <c r="CV352" s="218">
        <v>353605.23</v>
      </c>
      <c r="CW352" s="218">
        <v>305784.84000000003</v>
      </c>
      <c r="CX352" s="218">
        <v>299565.68</v>
      </c>
      <c r="CY352" s="218">
        <v>316617.33</v>
      </c>
      <c r="CZ352" s="218">
        <v>298154.45</v>
      </c>
      <c r="DA352" s="218">
        <v>283312.25</v>
      </c>
      <c r="DB352" s="218">
        <v>575160.16</v>
      </c>
      <c r="DC352" s="218">
        <v>0</v>
      </c>
      <c r="DD352" s="165">
        <v>-4074606.19</v>
      </c>
      <c r="DF352" s="152" t="s">
        <v>24761</v>
      </c>
      <c r="DG352" s="219">
        <v>0</v>
      </c>
      <c r="DH352" s="219">
        <v>0</v>
      </c>
      <c r="DI352" s="219">
        <v>0</v>
      </c>
      <c r="DJ352" s="219">
        <v>0</v>
      </c>
      <c r="DK352" s="219">
        <v>0</v>
      </c>
      <c r="DL352" s="219">
        <v>0</v>
      </c>
      <c r="DM352" s="219">
        <v>0</v>
      </c>
      <c r="DN352" s="219">
        <v>0</v>
      </c>
      <c r="DO352" s="219">
        <v>0</v>
      </c>
      <c r="DP352" s="219">
        <v>0</v>
      </c>
      <c r="DQ352" s="219">
        <v>12354.98</v>
      </c>
      <c r="DR352" s="219">
        <v>65779.179999999993</v>
      </c>
      <c r="DS352" s="164">
        <f t="shared" si="5"/>
        <v>78134.159999999989</v>
      </c>
    </row>
    <row r="353" spans="1:123">
      <c r="A353" s="152" t="s">
        <v>25076</v>
      </c>
      <c r="B353" s="166">
        <v>0</v>
      </c>
      <c r="C353" s="166">
        <v>0</v>
      </c>
      <c r="D353" s="166">
        <v>906724.08</v>
      </c>
      <c r="E353" s="166">
        <v>0</v>
      </c>
      <c r="F353" s="166">
        <v>0</v>
      </c>
      <c r="BK353" s="152" t="s">
        <v>25077</v>
      </c>
      <c r="BL353" s="219">
        <v>0</v>
      </c>
      <c r="BM353" s="219">
        <v>0</v>
      </c>
      <c r="BN353" s="219">
        <v>0</v>
      </c>
      <c r="BO353" s="219">
        <v>0</v>
      </c>
      <c r="BP353" s="219">
        <v>0</v>
      </c>
      <c r="BQ353" s="219">
        <v>0</v>
      </c>
      <c r="BR353" s="219">
        <v>0</v>
      </c>
      <c r="BS353" s="219">
        <v>0</v>
      </c>
      <c r="BT353" s="219">
        <v>0</v>
      </c>
      <c r="BU353" s="219">
        <v>0</v>
      </c>
      <c r="BV353" s="219">
        <v>1463776.18</v>
      </c>
      <c r="BW353" s="219">
        <v>0</v>
      </c>
      <c r="BX353" s="166">
        <v>-1463776.18</v>
      </c>
      <c r="BZ353" s="154" t="s">
        <v>24864</v>
      </c>
      <c r="CA353" s="218">
        <v>0</v>
      </c>
      <c r="CB353" s="218">
        <v>0</v>
      </c>
      <c r="CC353" s="218">
        <v>0</v>
      </c>
      <c r="CD353" s="218">
        <v>0</v>
      </c>
      <c r="CE353" s="218">
        <v>0</v>
      </c>
      <c r="CF353" s="218">
        <v>0</v>
      </c>
      <c r="CG353" s="218">
        <v>140000</v>
      </c>
      <c r="CH353" s="218">
        <v>144000</v>
      </c>
      <c r="CI353" s="218">
        <v>0</v>
      </c>
      <c r="CJ353" s="218">
        <v>0</v>
      </c>
      <c r="CK353" s="218">
        <v>0</v>
      </c>
      <c r="CL353" s="218">
        <v>0</v>
      </c>
      <c r="CM353" s="218">
        <v>0</v>
      </c>
      <c r="CN353" s="165">
        <v>-284000</v>
      </c>
      <c r="CP353" s="152" t="s">
        <v>24759</v>
      </c>
      <c r="CQ353" s="219">
        <v>13006.7</v>
      </c>
      <c r="CR353" s="219">
        <v>48214.34</v>
      </c>
      <c r="CS353" s="219">
        <v>61852.67</v>
      </c>
      <c r="CT353" s="219">
        <v>58109.23</v>
      </c>
      <c r="CU353" s="219">
        <v>70089.53</v>
      </c>
      <c r="CV353" s="219">
        <v>77572.91</v>
      </c>
      <c r="CW353" s="219">
        <v>44739.82</v>
      </c>
      <c r="CX353" s="219">
        <v>43521.24</v>
      </c>
      <c r="CY353" s="219">
        <v>44003.71</v>
      </c>
      <c r="CZ353" s="219">
        <v>44923.49</v>
      </c>
      <c r="DA353" s="219">
        <v>40056.54</v>
      </c>
      <c r="DB353" s="219">
        <v>68195.63</v>
      </c>
      <c r="DC353" s="219">
        <v>0</v>
      </c>
      <c r="DD353" s="166">
        <v>-614285.81000000006</v>
      </c>
      <c r="DF353" s="154" t="s">
        <v>24767</v>
      </c>
      <c r="DG353" s="218">
        <v>1101256.04</v>
      </c>
      <c r="DH353" s="218">
        <v>662406.24</v>
      </c>
      <c r="DI353" s="218">
        <v>1068121.68</v>
      </c>
      <c r="DJ353" s="218">
        <v>830297.27</v>
      </c>
      <c r="DK353" s="218">
        <v>1146539.3799999999</v>
      </c>
      <c r="DL353" s="218">
        <v>1261647.6399999999</v>
      </c>
      <c r="DM353" s="218">
        <v>1498984.81</v>
      </c>
      <c r="DN353" s="218">
        <v>1391288.33</v>
      </c>
      <c r="DO353" s="218">
        <v>1414161.61</v>
      </c>
      <c r="DP353" s="218">
        <v>1397179.44</v>
      </c>
      <c r="DQ353" s="218">
        <v>1362288.25</v>
      </c>
      <c r="DR353" s="218">
        <v>2473186.61</v>
      </c>
      <c r="DS353" s="164">
        <f t="shared" si="5"/>
        <v>15607357.299999997</v>
      </c>
    </row>
    <row r="354" spans="1:123" ht="30.6">
      <c r="A354" s="152" t="s">
        <v>24759</v>
      </c>
      <c r="B354" s="166">
        <v>12072.28</v>
      </c>
      <c r="C354" s="166">
        <v>180824.42</v>
      </c>
      <c r="D354" s="166">
        <v>88828.29</v>
      </c>
      <c r="E354" s="166">
        <v>136295.22</v>
      </c>
      <c r="F354" s="166">
        <v>106404.66</v>
      </c>
      <c r="BK354" s="154" t="s">
        <v>24799</v>
      </c>
      <c r="BL354" s="218">
        <v>0</v>
      </c>
      <c r="BM354" s="218">
        <v>0</v>
      </c>
      <c r="BN354" s="218">
        <v>12000</v>
      </c>
      <c r="BO354" s="218">
        <v>36000</v>
      </c>
      <c r="BP354" s="218">
        <v>31639</v>
      </c>
      <c r="BQ354" s="218">
        <v>13940</v>
      </c>
      <c r="BR354" s="218">
        <v>85940</v>
      </c>
      <c r="BS354" s="218">
        <v>44000</v>
      </c>
      <c r="BT354" s="218">
        <v>166260</v>
      </c>
      <c r="BU354" s="218">
        <v>0</v>
      </c>
      <c r="BV354" s="218">
        <v>148000</v>
      </c>
      <c r="BW354" s="218">
        <v>80000</v>
      </c>
      <c r="BX354" s="165">
        <v>-617779</v>
      </c>
      <c r="BZ354" s="152" t="s">
        <v>24974</v>
      </c>
      <c r="CA354" s="219">
        <v>0</v>
      </c>
      <c r="CB354" s="219">
        <v>0</v>
      </c>
      <c r="CC354" s="219">
        <v>0</v>
      </c>
      <c r="CD354" s="219">
        <v>0</v>
      </c>
      <c r="CE354" s="219">
        <v>0</v>
      </c>
      <c r="CF354" s="219">
        <v>0</v>
      </c>
      <c r="CG354" s="219">
        <v>140000</v>
      </c>
      <c r="CH354" s="219">
        <v>144000</v>
      </c>
      <c r="CI354" s="219">
        <v>0</v>
      </c>
      <c r="CJ354" s="219">
        <v>0</v>
      </c>
      <c r="CK354" s="219">
        <v>0</v>
      </c>
      <c r="CL354" s="219">
        <v>0</v>
      </c>
      <c r="CM354" s="219">
        <v>0</v>
      </c>
      <c r="CN354" s="166">
        <v>-284000</v>
      </c>
      <c r="CP354" s="152" t="s">
        <v>24731</v>
      </c>
      <c r="CQ354" s="219">
        <v>306092.28000000003</v>
      </c>
      <c r="CR354" s="219">
        <v>267304.42</v>
      </c>
      <c r="CS354" s="219">
        <v>280978.82</v>
      </c>
      <c r="CT354" s="219">
        <v>247071.26</v>
      </c>
      <c r="CU354" s="219">
        <v>289687</v>
      </c>
      <c r="CV354" s="219">
        <v>276032.32</v>
      </c>
      <c r="CW354" s="219">
        <v>261045.02</v>
      </c>
      <c r="CX354" s="219">
        <v>256044.44</v>
      </c>
      <c r="CY354" s="219">
        <v>272613.62</v>
      </c>
      <c r="CZ354" s="219">
        <v>253230.96</v>
      </c>
      <c r="DA354" s="219">
        <v>243255.71</v>
      </c>
      <c r="DB354" s="219">
        <v>506964.53</v>
      </c>
      <c r="DC354" s="219">
        <v>0</v>
      </c>
      <c r="DD354" s="166">
        <v>-3460320.38</v>
      </c>
      <c r="DF354" s="152" t="s">
        <v>24759</v>
      </c>
      <c r="DG354" s="219">
        <v>71316.52</v>
      </c>
      <c r="DH354" s="219">
        <v>129392.92</v>
      </c>
      <c r="DI354" s="219">
        <v>215112.55</v>
      </c>
      <c r="DJ354" s="219">
        <v>139315.89000000001</v>
      </c>
      <c r="DK354" s="219">
        <v>221848.68</v>
      </c>
      <c r="DL354" s="219">
        <v>177951.61</v>
      </c>
      <c r="DM354" s="219">
        <v>160976.38</v>
      </c>
      <c r="DN354" s="219">
        <v>221196.82</v>
      </c>
      <c r="DO354" s="219">
        <v>190468.73</v>
      </c>
      <c r="DP354" s="219">
        <v>217777.92000000001</v>
      </c>
      <c r="DQ354" s="219">
        <v>215973.37</v>
      </c>
      <c r="DR354" s="219">
        <v>285641.64</v>
      </c>
      <c r="DS354" s="164">
        <f t="shared" si="5"/>
        <v>2246973.0300000003</v>
      </c>
    </row>
    <row r="355" spans="1:123" ht="20.399999999999999">
      <c r="A355" s="152" t="s">
        <v>24731</v>
      </c>
      <c r="B355" s="166">
        <v>1234901.74</v>
      </c>
      <c r="C355" s="166">
        <v>1266390.25</v>
      </c>
      <c r="D355" s="166">
        <v>1354145.5</v>
      </c>
      <c r="E355" s="166">
        <v>1055811.04</v>
      </c>
      <c r="F355" s="166">
        <v>985246.65</v>
      </c>
      <c r="BK355" s="152" t="s">
        <v>24828</v>
      </c>
      <c r="BL355" s="219">
        <v>0</v>
      </c>
      <c r="BM355" s="219">
        <v>0</v>
      </c>
      <c r="BN355" s="219">
        <v>12000</v>
      </c>
      <c r="BO355" s="219">
        <v>0</v>
      </c>
      <c r="BP355" s="219">
        <v>0</v>
      </c>
      <c r="BQ355" s="219">
        <v>0</v>
      </c>
      <c r="BR355" s="219">
        <v>0</v>
      </c>
      <c r="BS355" s="219">
        <v>0</v>
      </c>
      <c r="BT355" s="219">
        <v>88560</v>
      </c>
      <c r="BU355" s="219">
        <v>0</v>
      </c>
      <c r="BV355" s="219">
        <v>40000</v>
      </c>
      <c r="BW355" s="219">
        <v>20000</v>
      </c>
      <c r="BX355" s="166">
        <v>-160560</v>
      </c>
      <c r="BZ355" s="154" t="s">
        <v>24778</v>
      </c>
      <c r="CA355" s="218">
        <v>0</v>
      </c>
      <c r="CB355" s="218">
        <v>0</v>
      </c>
      <c r="CC355" s="218">
        <v>0</v>
      </c>
      <c r="CD355" s="218">
        <v>0</v>
      </c>
      <c r="CE355" s="218">
        <v>314745.09999999998</v>
      </c>
      <c r="CF355" s="218">
        <v>412360</v>
      </c>
      <c r="CG355" s="218">
        <v>0</v>
      </c>
      <c r="CH355" s="218">
        <v>0</v>
      </c>
      <c r="CI355" s="218">
        <v>0</v>
      </c>
      <c r="CJ355" s="218">
        <v>0</v>
      </c>
      <c r="CK355" s="218">
        <v>0</v>
      </c>
      <c r="CL355" s="218">
        <v>0</v>
      </c>
      <c r="CM355" s="218">
        <v>0</v>
      </c>
      <c r="CN355" s="165">
        <v>-727105.1</v>
      </c>
      <c r="CP355" s="154" t="s">
        <v>24962</v>
      </c>
      <c r="CQ355" s="218">
        <v>8915705.1600000001</v>
      </c>
      <c r="CR355" s="218">
        <v>9795754.0700000003</v>
      </c>
      <c r="CS355" s="218">
        <v>19672208.039999999</v>
      </c>
      <c r="CT355" s="218">
        <v>25766751.879999999</v>
      </c>
      <c r="CU355" s="218">
        <v>12245658.390000001</v>
      </c>
      <c r="CV355" s="218">
        <v>14984786.449999999</v>
      </c>
      <c r="CW355" s="218">
        <v>20456098.25</v>
      </c>
      <c r="CX355" s="218">
        <v>14168250.66</v>
      </c>
      <c r="CY355" s="218">
        <v>25534041.780000001</v>
      </c>
      <c r="CZ355" s="218">
        <v>21500195.02</v>
      </c>
      <c r="DA355" s="218">
        <v>28974378.510000002</v>
      </c>
      <c r="DB355" s="218">
        <v>102278255.81</v>
      </c>
      <c r="DC355" s="218">
        <v>0</v>
      </c>
      <c r="DD355" s="165">
        <v>-304292084.01999998</v>
      </c>
      <c r="DF355" s="152" t="s">
        <v>24731</v>
      </c>
      <c r="DG355" s="219">
        <v>1029939.52</v>
      </c>
      <c r="DH355" s="219">
        <v>533013.31999999995</v>
      </c>
      <c r="DI355" s="219">
        <v>853009.13</v>
      </c>
      <c r="DJ355" s="219">
        <v>690981.38</v>
      </c>
      <c r="DK355" s="219">
        <v>924690.7</v>
      </c>
      <c r="DL355" s="219">
        <v>1083696.03</v>
      </c>
      <c r="DM355" s="219">
        <v>1338008.43</v>
      </c>
      <c r="DN355" s="219">
        <v>1170091.51</v>
      </c>
      <c r="DO355" s="219">
        <v>1223692.8799999999</v>
      </c>
      <c r="DP355" s="219">
        <v>1179401.52</v>
      </c>
      <c r="DQ355" s="219">
        <v>1146314.8799999999</v>
      </c>
      <c r="DR355" s="219">
        <v>2187544.9700000002</v>
      </c>
      <c r="DS355" s="164">
        <f t="shared" si="5"/>
        <v>13360384.269999998</v>
      </c>
    </row>
    <row r="356" spans="1:123" ht="20.399999999999999">
      <c r="A356" s="152" t="s">
        <v>25077</v>
      </c>
      <c r="B356" s="166">
        <v>500000</v>
      </c>
      <c r="C356" s="166">
        <v>24500</v>
      </c>
      <c r="D356" s="166">
        <v>92380.91</v>
      </c>
      <c r="E356" s="166">
        <v>2064522.92</v>
      </c>
      <c r="F356" s="166">
        <v>23700</v>
      </c>
      <c r="BK356" s="152" t="s">
        <v>24844</v>
      </c>
      <c r="BL356" s="219">
        <v>0</v>
      </c>
      <c r="BM356" s="219">
        <v>0</v>
      </c>
      <c r="BN356" s="219">
        <v>0</v>
      </c>
      <c r="BO356" s="219">
        <v>36000</v>
      </c>
      <c r="BP356" s="219">
        <v>0</v>
      </c>
      <c r="BQ356" s="219">
        <v>0</v>
      </c>
      <c r="BR356" s="219">
        <v>72000</v>
      </c>
      <c r="BS356" s="219">
        <v>36000</v>
      </c>
      <c r="BT356" s="219">
        <v>36000</v>
      </c>
      <c r="BU356" s="219">
        <v>0</v>
      </c>
      <c r="BV356" s="219">
        <v>72000</v>
      </c>
      <c r="BW356" s="219">
        <v>36000</v>
      </c>
      <c r="BX356" s="166">
        <v>-288000</v>
      </c>
      <c r="BZ356" s="152" t="s">
        <v>25078</v>
      </c>
      <c r="CA356" s="219">
        <v>0</v>
      </c>
      <c r="CB356" s="219">
        <v>0</v>
      </c>
      <c r="CC356" s="219">
        <v>0</v>
      </c>
      <c r="CD356" s="219">
        <v>0</v>
      </c>
      <c r="CE356" s="219">
        <v>314745.09999999998</v>
      </c>
      <c r="CF356" s="219">
        <v>0</v>
      </c>
      <c r="CG356" s="219">
        <v>0</v>
      </c>
      <c r="CH356" s="219">
        <v>0</v>
      </c>
      <c r="CI356" s="219">
        <v>0</v>
      </c>
      <c r="CJ356" s="219">
        <v>0</v>
      </c>
      <c r="CK356" s="219">
        <v>0</v>
      </c>
      <c r="CL356" s="219">
        <v>0</v>
      </c>
      <c r="CM356" s="219">
        <v>0</v>
      </c>
      <c r="CN356" s="166">
        <v>-314745.09999999998</v>
      </c>
      <c r="CP356" s="152" t="s">
        <v>24964</v>
      </c>
      <c r="CQ356" s="219">
        <v>0</v>
      </c>
      <c r="CR356" s="219">
        <v>0</v>
      </c>
      <c r="CS356" s="219">
        <v>0</v>
      </c>
      <c r="CT356" s="219">
        <v>0</v>
      </c>
      <c r="CU356" s="219">
        <v>0</v>
      </c>
      <c r="CV356" s="219">
        <v>1418624.56</v>
      </c>
      <c r="CW356" s="219">
        <v>0</v>
      </c>
      <c r="CX356" s="219">
        <v>1843380.18</v>
      </c>
      <c r="CY356" s="219">
        <v>3284717.65</v>
      </c>
      <c r="CZ356" s="219">
        <v>1121679.52</v>
      </c>
      <c r="DA356" s="219">
        <v>3350110.84</v>
      </c>
      <c r="DB356" s="219">
        <v>18625839.690000001</v>
      </c>
      <c r="DC356" s="219">
        <v>0</v>
      </c>
      <c r="DD356" s="166">
        <v>-29644352.440000001</v>
      </c>
      <c r="DF356" s="154" t="s">
        <v>25079</v>
      </c>
      <c r="DG356" s="218">
        <v>3039.64</v>
      </c>
      <c r="DH356" s="218">
        <v>217331.17</v>
      </c>
      <c r="DI356" s="218">
        <v>243015.97</v>
      </c>
      <c r="DJ356" s="218">
        <v>252076.79999999999</v>
      </c>
      <c r="DK356" s="218">
        <v>243984.07</v>
      </c>
      <c r="DL356" s="218">
        <v>573706.49</v>
      </c>
      <c r="DM356" s="218">
        <v>536938.43000000005</v>
      </c>
      <c r="DN356" s="218">
        <v>646619.56999999995</v>
      </c>
      <c r="DO356" s="218">
        <v>980289.77</v>
      </c>
      <c r="DP356" s="218">
        <v>1178935.24</v>
      </c>
      <c r="DQ356" s="218">
        <v>402349.7</v>
      </c>
      <c r="DR356" s="218">
        <v>303068.52</v>
      </c>
      <c r="DS356" s="164">
        <f t="shared" si="5"/>
        <v>5581355.370000001</v>
      </c>
    </row>
    <row r="357" spans="1:123" ht="20.399999999999999">
      <c r="A357" s="152" t="s">
        <v>25080</v>
      </c>
      <c r="B357" s="166">
        <v>2134.1999999999998</v>
      </c>
      <c r="C357" s="166">
        <v>283119.86</v>
      </c>
      <c r="D357" s="166">
        <v>340433.99</v>
      </c>
      <c r="E357" s="166">
        <v>160441.92000000001</v>
      </c>
      <c r="F357" s="166">
        <v>286697.7</v>
      </c>
      <c r="BK357" s="152" t="s">
        <v>24801</v>
      </c>
      <c r="BL357" s="219">
        <v>0</v>
      </c>
      <c r="BM357" s="219">
        <v>0</v>
      </c>
      <c r="BN357" s="219">
        <v>0</v>
      </c>
      <c r="BO357" s="219">
        <v>0</v>
      </c>
      <c r="BP357" s="219">
        <v>31639</v>
      </c>
      <c r="BQ357" s="219">
        <v>13940</v>
      </c>
      <c r="BR357" s="219">
        <v>13940</v>
      </c>
      <c r="BS357" s="219">
        <v>8000</v>
      </c>
      <c r="BT357" s="219">
        <v>41700</v>
      </c>
      <c r="BU357" s="219">
        <v>0</v>
      </c>
      <c r="BV357" s="219">
        <v>36000</v>
      </c>
      <c r="BW357" s="219">
        <v>24000</v>
      </c>
      <c r="BX357" s="166">
        <v>-169219</v>
      </c>
      <c r="BZ357" s="152" t="s">
        <v>24975</v>
      </c>
      <c r="CA357" s="219">
        <v>0</v>
      </c>
      <c r="CB357" s="219">
        <v>0</v>
      </c>
      <c r="CC357" s="219">
        <v>0</v>
      </c>
      <c r="CD357" s="219">
        <v>0</v>
      </c>
      <c r="CE357" s="219">
        <v>0</v>
      </c>
      <c r="CF357" s="219">
        <v>412360</v>
      </c>
      <c r="CG357" s="219">
        <v>0</v>
      </c>
      <c r="CH357" s="219">
        <v>0</v>
      </c>
      <c r="CI357" s="219">
        <v>0</v>
      </c>
      <c r="CJ357" s="219">
        <v>0</v>
      </c>
      <c r="CK357" s="219">
        <v>0</v>
      </c>
      <c r="CL357" s="219">
        <v>0</v>
      </c>
      <c r="CM357" s="219">
        <v>0</v>
      </c>
      <c r="CN357" s="166">
        <v>-412360</v>
      </c>
      <c r="CP357" s="152" t="s">
        <v>24988</v>
      </c>
      <c r="CQ357" s="219">
        <v>8915617.4199999999</v>
      </c>
      <c r="CR357" s="219">
        <v>9705645.8499999996</v>
      </c>
      <c r="CS357" s="219">
        <v>18624260.510000002</v>
      </c>
      <c r="CT357" s="219">
        <v>25766751.879999999</v>
      </c>
      <c r="CU357" s="219">
        <v>9238220.9399999995</v>
      </c>
      <c r="CV357" s="219">
        <v>12196429.619999999</v>
      </c>
      <c r="CW357" s="219">
        <v>19674282.91</v>
      </c>
      <c r="CX357" s="219">
        <v>11047757.279999999</v>
      </c>
      <c r="CY357" s="219">
        <v>20623843.09</v>
      </c>
      <c r="CZ357" s="219">
        <v>18045748.379999999</v>
      </c>
      <c r="DA357" s="219">
        <v>24727624.359999999</v>
      </c>
      <c r="DB357" s="219">
        <v>82299534.400000006</v>
      </c>
      <c r="DC357" s="219">
        <v>0</v>
      </c>
      <c r="DD357" s="166">
        <v>-260865716.63999999</v>
      </c>
      <c r="DF357" s="152" t="s">
        <v>24955</v>
      </c>
      <c r="DG357" s="219">
        <v>0</v>
      </c>
      <c r="DH357" s="219">
        <v>0</v>
      </c>
      <c r="DI357" s="219">
        <v>0</v>
      </c>
      <c r="DJ357" s="219">
        <v>0</v>
      </c>
      <c r="DK357" s="219">
        <v>0</v>
      </c>
      <c r="DL357" s="219">
        <v>47278.6</v>
      </c>
      <c r="DM357" s="219">
        <v>54753.16</v>
      </c>
      <c r="DN357" s="219">
        <v>158391.24</v>
      </c>
      <c r="DO357" s="219">
        <v>637003.03</v>
      </c>
      <c r="DP357" s="219">
        <v>710383.3</v>
      </c>
      <c r="DQ357" s="219">
        <v>0</v>
      </c>
      <c r="DR357" s="219">
        <v>14764</v>
      </c>
      <c r="DS357" s="164">
        <f t="shared" si="5"/>
        <v>1622573.33</v>
      </c>
    </row>
    <row r="358" spans="1:123" ht="20.399999999999999">
      <c r="A358" s="153" t="s">
        <v>25081</v>
      </c>
      <c r="B358" s="164">
        <v>133319.5</v>
      </c>
      <c r="C358" s="164">
        <v>164074.23999999999</v>
      </c>
      <c r="D358" s="164">
        <v>171203.91</v>
      </c>
      <c r="E358" s="164">
        <v>159794.60999999999</v>
      </c>
      <c r="F358" s="164">
        <v>173916.52</v>
      </c>
      <c r="BK358" s="154" t="s">
        <v>24954</v>
      </c>
      <c r="BL358" s="218">
        <v>0</v>
      </c>
      <c r="BM358" s="218">
        <v>4296909.5</v>
      </c>
      <c r="BN358" s="218">
        <v>2035378</v>
      </c>
      <c r="BO358" s="218">
        <v>0</v>
      </c>
      <c r="BP358" s="218">
        <v>1809225</v>
      </c>
      <c r="BQ358" s="218">
        <v>576800</v>
      </c>
      <c r="BR358" s="218">
        <v>4115987</v>
      </c>
      <c r="BS358" s="218">
        <v>4613524</v>
      </c>
      <c r="BT358" s="218">
        <v>2939991</v>
      </c>
      <c r="BU358" s="218">
        <v>0</v>
      </c>
      <c r="BV358" s="218">
        <v>4884908</v>
      </c>
      <c r="BW358" s="218">
        <v>2442455.5</v>
      </c>
      <c r="BX358" s="165">
        <v>-27715178</v>
      </c>
      <c r="BZ358" s="154" t="s">
        <v>24788</v>
      </c>
      <c r="CA358" s="218">
        <v>0</v>
      </c>
      <c r="CB358" s="218">
        <v>0</v>
      </c>
      <c r="CC358" s="218">
        <v>0</v>
      </c>
      <c r="CD358" s="218">
        <v>0</v>
      </c>
      <c r="CE358" s="218">
        <v>0</v>
      </c>
      <c r="CF358" s="218">
        <v>0</v>
      </c>
      <c r="CG358" s="218">
        <v>70000</v>
      </c>
      <c r="CH358" s="218">
        <v>0</v>
      </c>
      <c r="CI358" s="218">
        <v>0</v>
      </c>
      <c r="CJ358" s="218">
        <v>0</v>
      </c>
      <c r="CK358" s="218">
        <v>85952.5</v>
      </c>
      <c r="CL358" s="218">
        <v>52000</v>
      </c>
      <c r="CM358" s="218">
        <v>0</v>
      </c>
      <c r="CN358" s="165">
        <v>-207952.5</v>
      </c>
      <c r="CP358" s="152" t="s">
        <v>24989</v>
      </c>
      <c r="CQ358" s="219">
        <v>87.74</v>
      </c>
      <c r="CR358" s="219">
        <v>316.22000000000003</v>
      </c>
      <c r="CS358" s="219">
        <v>1047947.53</v>
      </c>
      <c r="CT358" s="219">
        <v>0</v>
      </c>
      <c r="CU358" s="219">
        <v>3007437.45</v>
      </c>
      <c r="CV358" s="219">
        <v>1258532.27</v>
      </c>
      <c r="CW358" s="219">
        <v>781815.34</v>
      </c>
      <c r="CX358" s="219">
        <v>867683.6</v>
      </c>
      <c r="CY358" s="219">
        <v>930892.24</v>
      </c>
      <c r="CZ358" s="219">
        <v>2332767.12</v>
      </c>
      <c r="DA358" s="219">
        <v>861483.31</v>
      </c>
      <c r="DB358" s="219">
        <v>1352881.72</v>
      </c>
      <c r="DC358" s="219">
        <v>0</v>
      </c>
      <c r="DD358" s="166">
        <v>-12441844.539999999</v>
      </c>
      <c r="DF358" s="152" t="s">
        <v>25082</v>
      </c>
      <c r="DG358" s="219">
        <v>0</v>
      </c>
      <c r="DH358" s="219">
        <v>0</v>
      </c>
      <c r="DI358" s="219">
        <v>0</v>
      </c>
      <c r="DJ358" s="219">
        <v>0</v>
      </c>
      <c r="DK358" s="219">
        <v>0</v>
      </c>
      <c r="DL358" s="219">
        <v>162500</v>
      </c>
      <c r="DM358" s="219">
        <v>170828.54</v>
      </c>
      <c r="DN358" s="219">
        <v>230000</v>
      </c>
      <c r="DO358" s="219">
        <v>18768.28</v>
      </c>
      <c r="DP358" s="219">
        <v>95000</v>
      </c>
      <c r="DQ358" s="219">
        <v>109654</v>
      </c>
      <c r="DR358" s="219">
        <v>0</v>
      </c>
      <c r="DS358" s="164">
        <f t="shared" si="5"/>
        <v>786750.82000000007</v>
      </c>
    </row>
    <row r="359" spans="1:123" ht="20.399999999999999">
      <c r="A359" s="168" t="s">
        <v>24868</v>
      </c>
      <c r="B359" s="165">
        <v>133319.5</v>
      </c>
      <c r="C359" s="165">
        <v>164074.23999999999</v>
      </c>
      <c r="D359" s="165">
        <v>171203.91</v>
      </c>
      <c r="E359" s="165">
        <v>159794.60999999999</v>
      </c>
      <c r="F359" s="165">
        <v>173916.52</v>
      </c>
      <c r="BK359" s="152" t="s">
        <v>24956</v>
      </c>
      <c r="BL359" s="219">
        <v>0</v>
      </c>
      <c r="BM359" s="219">
        <v>0</v>
      </c>
      <c r="BN359" s="219">
        <v>0</v>
      </c>
      <c r="BO359" s="219">
        <v>0</v>
      </c>
      <c r="BP359" s="219">
        <v>0</v>
      </c>
      <c r="BQ359" s="219">
        <v>576800</v>
      </c>
      <c r="BR359" s="219">
        <v>0</v>
      </c>
      <c r="BS359" s="219">
        <v>0</v>
      </c>
      <c r="BT359" s="219">
        <v>0</v>
      </c>
      <c r="BU359" s="219">
        <v>0</v>
      </c>
      <c r="BV359" s="219">
        <v>0</v>
      </c>
      <c r="BW359" s="219">
        <v>0</v>
      </c>
      <c r="BX359" s="166">
        <v>-576800</v>
      </c>
      <c r="BZ359" s="152" t="s">
        <v>24929</v>
      </c>
      <c r="CA359" s="219">
        <v>0</v>
      </c>
      <c r="CB359" s="219">
        <v>0</v>
      </c>
      <c r="CC359" s="219">
        <v>0</v>
      </c>
      <c r="CD359" s="219">
        <v>0</v>
      </c>
      <c r="CE359" s="219">
        <v>0</v>
      </c>
      <c r="CF359" s="219">
        <v>0</v>
      </c>
      <c r="CG359" s="219">
        <v>0</v>
      </c>
      <c r="CH359" s="219">
        <v>0</v>
      </c>
      <c r="CI359" s="219">
        <v>0</v>
      </c>
      <c r="CJ359" s="219">
        <v>0</v>
      </c>
      <c r="CK359" s="219">
        <v>85952.5</v>
      </c>
      <c r="CL359" s="219">
        <v>52000</v>
      </c>
      <c r="CM359" s="219">
        <v>0</v>
      </c>
      <c r="CN359" s="166">
        <v>-137952.5</v>
      </c>
      <c r="CP359" s="152" t="s">
        <v>24991</v>
      </c>
      <c r="CQ359" s="219">
        <v>0</v>
      </c>
      <c r="CR359" s="219">
        <v>0</v>
      </c>
      <c r="CS359" s="219">
        <v>0</v>
      </c>
      <c r="CT359" s="219">
        <v>0</v>
      </c>
      <c r="CU359" s="219">
        <v>0</v>
      </c>
      <c r="CV359" s="219">
        <v>0</v>
      </c>
      <c r="CW359" s="219">
        <v>0</v>
      </c>
      <c r="CX359" s="219">
        <v>409429.6</v>
      </c>
      <c r="CY359" s="219">
        <v>617240.80000000005</v>
      </c>
      <c r="CZ359" s="219">
        <v>0</v>
      </c>
      <c r="DA359" s="219">
        <v>0</v>
      </c>
      <c r="DB359" s="219">
        <v>0</v>
      </c>
      <c r="DC359" s="219">
        <v>0</v>
      </c>
      <c r="DD359" s="166">
        <v>-1026670.4</v>
      </c>
      <c r="DF359" s="152" t="s">
        <v>25083</v>
      </c>
      <c r="DG359" s="219">
        <v>3039.64</v>
      </c>
      <c r="DH359" s="219">
        <v>217331.17</v>
      </c>
      <c r="DI359" s="219">
        <v>243015.97</v>
      </c>
      <c r="DJ359" s="219">
        <v>252076.79999999999</v>
      </c>
      <c r="DK359" s="219">
        <v>243984.07</v>
      </c>
      <c r="DL359" s="219">
        <v>363927.89</v>
      </c>
      <c r="DM359" s="219">
        <v>311356.73</v>
      </c>
      <c r="DN359" s="219">
        <v>258228.33</v>
      </c>
      <c r="DO359" s="219">
        <v>324518.46000000002</v>
      </c>
      <c r="DP359" s="219">
        <v>373551.94</v>
      </c>
      <c r="DQ359" s="219">
        <v>292695.7</v>
      </c>
      <c r="DR359" s="219">
        <v>288304.52</v>
      </c>
      <c r="DS359" s="164">
        <f t="shared" si="5"/>
        <v>3172031.22</v>
      </c>
    </row>
    <row r="360" spans="1:123" ht="20.399999999999999">
      <c r="A360" s="152" t="s">
        <v>24759</v>
      </c>
      <c r="B360" s="166">
        <v>2398.39</v>
      </c>
      <c r="C360" s="166">
        <v>30831.93</v>
      </c>
      <c r="D360" s="166">
        <v>39570.129999999997</v>
      </c>
      <c r="E360" s="166">
        <v>37153.800000000003</v>
      </c>
      <c r="F360" s="166">
        <v>40569.14</v>
      </c>
      <c r="BK360" s="152" t="s">
        <v>24978</v>
      </c>
      <c r="BL360" s="219">
        <v>0</v>
      </c>
      <c r="BM360" s="219">
        <v>4296909.5</v>
      </c>
      <c r="BN360" s="219">
        <v>2035378</v>
      </c>
      <c r="BO360" s="219">
        <v>0</v>
      </c>
      <c r="BP360" s="219">
        <v>1809225</v>
      </c>
      <c r="BQ360" s="219">
        <v>0</v>
      </c>
      <c r="BR360" s="219">
        <v>4115987</v>
      </c>
      <c r="BS360" s="219">
        <v>4613524</v>
      </c>
      <c r="BT360" s="219">
        <v>2939991</v>
      </c>
      <c r="BU360" s="219">
        <v>0</v>
      </c>
      <c r="BV360" s="219">
        <v>4884908</v>
      </c>
      <c r="BW360" s="219">
        <v>2442455.5</v>
      </c>
      <c r="BX360" s="166">
        <v>-27138378</v>
      </c>
      <c r="BZ360" s="152" t="s">
        <v>24930</v>
      </c>
      <c r="CA360" s="219">
        <v>0</v>
      </c>
      <c r="CB360" s="219">
        <v>0</v>
      </c>
      <c r="CC360" s="219">
        <v>0</v>
      </c>
      <c r="CD360" s="219">
        <v>0</v>
      </c>
      <c r="CE360" s="219">
        <v>0</v>
      </c>
      <c r="CF360" s="219">
        <v>0</v>
      </c>
      <c r="CG360" s="219">
        <v>70000</v>
      </c>
      <c r="CH360" s="219">
        <v>0</v>
      </c>
      <c r="CI360" s="219">
        <v>0</v>
      </c>
      <c r="CJ360" s="219">
        <v>0</v>
      </c>
      <c r="CK360" s="219">
        <v>0</v>
      </c>
      <c r="CL360" s="219">
        <v>0</v>
      </c>
      <c r="CM360" s="219">
        <v>0</v>
      </c>
      <c r="CN360" s="166">
        <v>-70000</v>
      </c>
      <c r="CP360" s="152" t="s">
        <v>24992</v>
      </c>
      <c r="CQ360" s="219">
        <v>0</v>
      </c>
      <c r="CR360" s="219">
        <v>89792</v>
      </c>
      <c r="CS360" s="219">
        <v>0</v>
      </c>
      <c r="CT360" s="219">
        <v>0</v>
      </c>
      <c r="CU360" s="219">
        <v>0</v>
      </c>
      <c r="CV360" s="219">
        <v>111200</v>
      </c>
      <c r="CW360" s="219">
        <v>0</v>
      </c>
      <c r="CX360" s="219">
        <v>0</v>
      </c>
      <c r="CY360" s="219">
        <v>77348</v>
      </c>
      <c r="CZ360" s="219">
        <v>0</v>
      </c>
      <c r="DA360" s="219">
        <v>35160</v>
      </c>
      <c r="DB360" s="219">
        <v>0</v>
      </c>
      <c r="DC360" s="219">
        <v>0</v>
      </c>
      <c r="DD360" s="166">
        <v>-313500</v>
      </c>
      <c r="DF360" s="153" t="s">
        <v>24963</v>
      </c>
      <c r="DG360" s="217">
        <v>361080.87</v>
      </c>
      <c r="DH360" s="217">
        <v>541282.46</v>
      </c>
      <c r="DI360" s="217">
        <v>3080283.73</v>
      </c>
      <c r="DJ360" s="217">
        <v>487325.57</v>
      </c>
      <c r="DK360" s="217">
        <v>1423571.48</v>
      </c>
      <c r="DL360" s="217">
        <v>510558.33</v>
      </c>
      <c r="DM360" s="217">
        <v>470847.71</v>
      </c>
      <c r="DN360" s="217">
        <v>530927.42000000004</v>
      </c>
      <c r="DO360" s="217">
        <v>1482263.45</v>
      </c>
      <c r="DP360" s="217">
        <v>964049.9</v>
      </c>
      <c r="DQ360" s="217">
        <v>517828.88</v>
      </c>
      <c r="DR360" s="217">
        <v>1002869.27</v>
      </c>
      <c r="DS360" s="164">
        <f t="shared" si="5"/>
        <v>11372889.07</v>
      </c>
    </row>
    <row r="361" spans="1:123" ht="20.399999999999999">
      <c r="A361" s="152" t="s">
        <v>24731</v>
      </c>
      <c r="B361" s="166">
        <v>130921.11</v>
      </c>
      <c r="C361" s="166">
        <v>132879.31</v>
      </c>
      <c r="D361" s="166">
        <v>131438.78</v>
      </c>
      <c r="E361" s="166">
        <v>122277.81</v>
      </c>
      <c r="F361" s="166">
        <v>133347.38</v>
      </c>
      <c r="BK361" s="154" t="s">
        <v>24876</v>
      </c>
      <c r="BL361" s="218">
        <v>0</v>
      </c>
      <c r="BM361" s="218">
        <v>0</v>
      </c>
      <c r="BN361" s="218">
        <v>0</v>
      </c>
      <c r="BO361" s="218">
        <v>96000</v>
      </c>
      <c r="BP361" s="218">
        <v>0</v>
      </c>
      <c r="BQ361" s="218">
        <v>0</v>
      </c>
      <c r="BR361" s="218">
        <v>40000</v>
      </c>
      <c r="BS361" s="218">
        <v>0</v>
      </c>
      <c r="BT361" s="218">
        <v>0</v>
      </c>
      <c r="BU361" s="218">
        <v>0</v>
      </c>
      <c r="BV361" s="218">
        <v>0</v>
      </c>
      <c r="BW361" s="218">
        <v>0</v>
      </c>
      <c r="BX361" s="165">
        <v>-136000</v>
      </c>
      <c r="BZ361" s="154" t="s">
        <v>24885</v>
      </c>
      <c r="CA361" s="218">
        <v>0</v>
      </c>
      <c r="CB361" s="218">
        <v>0</v>
      </c>
      <c r="CC361" s="218">
        <v>0</v>
      </c>
      <c r="CD361" s="218">
        <v>0</v>
      </c>
      <c r="CE361" s="218">
        <v>4600000</v>
      </c>
      <c r="CF361" s="218">
        <v>0</v>
      </c>
      <c r="CG361" s="218">
        <v>95200</v>
      </c>
      <c r="CH361" s="218">
        <v>0</v>
      </c>
      <c r="CI361" s="218">
        <v>0</v>
      </c>
      <c r="CJ361" s="218">
        <v>0</v>
      </c>
      <c r="CK361" s="218">
        <v>7163583.9299999997</v>
      </c>
      <c r="CL361" s="218">
        <v>511287.71</v>
      </c>
      <c r="CM361" s="218">
        <v>0</v>
      </c>
      <c r="CN361" s="165">
        <v>-12370071.640000001</v>
      </c>
      <c r="CP361" s="154" t="s">
        <v>24820</v>
      </c>
      <c r="CQ361" s="218">
        <v>0</v>
      </c>
      <c r="CR361" s="218">
        <v>0</v>
      </c>
      <c r="CS361" s="218">
        <v>0</v>
      </c>
      <c r="CT361" s="218">
        <v>0</v>
      </c>
      <c r="CU361" s="218">
        <v>0</v>
      </c>
      <c r="CV361" s="218">
        <v>0</v>
      </c>
      <c r="CW361" s="218">
        <v>178581.6</v>
      </c>
      <c r="CX361" s="218">
        <v>0</v>
      </c>
      <c r="CY361" s="218">
        <v>0</v>
      </c>
      <c r="CZ361" s="218">
        <v>0</v>
      </c>
      <c r="DA361" s="218">
        <v>0</v>
      </c>
      <c r="DB361" s="218">
        <v>511165.07</v>
      </c>
      <c r="DC361" s="218">
        <v>0</v>
      </c>
      <c r="DD361" s="165">
        <v>-689746.67</v>
      </c>
      <c r="DF361" s="154" t="s">
        <v>25067</v>
      </c>
      <c r="DG361" s="218">
        <v>0</v>
      </c>
      <c r="DH361" s="218">
        <v>0</v>
      </c>
      <c r="DI361" s="218">
        <v>71056</v>
      </c>
      <c r="DJ361" s="218">
        <v>0</v>
      </c>
      <c r="DK361" s="218">
        <v>0</v>
      </c>
      <c r="DL361" s="218">
        <v>0</v>
      </c>
      <c r="DM361" s="218">
        <v>0</v>
      </c>
      <c r="DN361" s="218">
        <v>0</v>
      </c>
      <c r="DO361" s="218">
        <v>0</v>
      </c>
      <c r="DP361" s="218">
        <v>0</v>
      </c>
      <c r="DQ361" s="218">
        <v>0</v>
      </c>
      <c r="DR361" s="218">
        <v>0</v>
      </c>
      <c r="DS361" s="164">
        <f t="shared" si="5"/>
        <v>71056</v>
      </c>
    </row>
    <row r="362" spans="1:123" ht="30.6">
      <c r="A362" s="152" t="s">
        <v>25084</v>
      </c>
      <c r="B362" s="166">
        <v>0</v>
      </c>
      <c r="C362" s="166">
        <v>363</v>
      </c>
      <c r="D362" s="166">
        <v>195</v>
      </c>
      <c r="E362" s="166">
        <v>363</v>
      </c>
      <c r="F362" s="166">
        <v>0</v>
      </c>
      <c r="BK362" s="152" t="s">
        <v>24980</v>
      </c>
      <c r="BL362" s="219">
        <v>0</v>
      </c>
      <c r="BM362" s="219">
        <v>0</v>
      </c>
      <c r="BN362" s="219">
        <v>0</v>
      </c>
      <c r="BO362" s="219">
        <v>96000</v>
      </c>
      <c r="BP362" s="219">
        <v>0</v>
      </c>
      <c r="BQ362" s="219">
        <v>0</v>
      </c>
      <c r="BR362" s="219">
        <v>40000</v>
      </c>
      <c r="BS362" s="219">
        <v>0</v>
      </c>
      <c r="BT362" s="219">
        <v>0</v>
      </c>
      <c r="BU362" s="219">
        <v>0</v>
      </c>
      <c r="BV362" s="219">
        <v>0</v>
      </c>
      <c r="BW362" s="219">
        <v>0</v>
      </c>
      <c r="BX362" s="166">
        <v>-136000</v>
      </c>
      <c r="BZ362" s="152" t="s">
        <v>24949</v>
      </c>
      <c r="CA362" s="219">
        <v>0</v>
      </c>
      <c r="CB362" s="219">
        <v>0</v>
      </c>
      <c r="CC362" s="219">
        <v>0</v>
      </c>
      <c r="CD362" s="219">
        <v>0</v>
      </c>
      <c r="CE362" s="219">
        <v>4600000</v>
      </c>
      <c r="CF362" s="219">
        <v>0</v>
      </c>
      <c r="CG362" s="219">
        <v>95200</v>
      </c>
      <c r="CH362" s="219">
        <v>0</v>
      </c>
      <c r="CI362" s="219">
        <v>0</v>
      </c>
      <c r="CJ362" s="219">
        <v>0</v>
      </c>
      <c r="CK362" s="219">
        <v>7163583.9299999997</v>
      </c>
      <c r="CL362" s="219">
        <v>511287.71</v>
      </c>
      <c r="CM362" s="219">
        <v>0</v>
      </c>
      <c r="CN362" s="166">
        <v>-12370071.640000001</v>
      </c>
      <c r="CP362" s="152" t="s">
        <v>25085</v>
      </c>
      <c r="CQ362" s="219">
        <v>0</v>
      </c>
      <c r="CR362" s="219">
        <v>0</v>
      </c>
      <c r="CS362" s="219">
        <v>0</v>
      </c>
      <c r="CT362" s="219">
        <v>0</v>
      </c>
      <c r="CU362" s="219">
        <v>0</v>
      </c>
      <c r="CV362" s="219">
        <v>0</v>
      </c>
      <c r="CW362" s="219">
        <v>178581.6</v>
      </c>
      <c r="CX362" s="219">
        <v>0</v>
      </c>
      <c r="CY362" s="219">
        <v>0</v>
      </c>
      <c r="CZ362" s="219">
        <v>0</v>
      </c>
      <c r="DA362" s="219">
        <v>0</v>
      </c>
      <c r="DB362" s="219">
        <v>511165.07</v>
      </c>
      <c r="DC362" s="219">
        <v>0</v>
      </c>
      <c r="DD362" s="166">
        <v>-689746.67</v>
      </c>
      <c r="DF362" s="152" t="s">
        <v>25086</v>
      </c>
      <c r="DG362" s="219">
        <v>0</v>
      </c>
      <c r="DH362" s="219">
        <v>0</v>
      </c>
      <c r="DI362" s="219">
        <v>71056</v>
      </c>
      <c r="DJ362" s="219">
        <v>0</v>
      </c>
      <c r="DK362" s="219">
        <v>0</v>
      </c>
      <c r="DL362" s="219">
        <v>0</v>
      </c>
      <c r="DM362" s="219">
        <v>0</v>
      </c>
      <c r="DN362" s="219">
        <v>0</v>
      </c>
      <c r="DO362" s="219">
        <v>0</v>
      </c>
      <c r="DP362" s="219">
        <v>0</v>
      </c>
      <c r="DQ362" s="219">
        <v>0</v>
      </c>
      <c r="DR362" s="219">
        <v>0</v>
      </c>
      <c r="DS362" s="164">
        <f t="shared" si="5"/>
        <v>71056</v>
      </c>
    </row>
    <row r="363" spans="1:123" ht="20.399999999999999">
      <c r="A363" s="153" t="s">
        <v>25087</v>
      </c>
      <c r="B363" s="164">
        <v>68000</v>
      </c>
      <c r="C363" s="164">
        <v>28860</v>
      </c>
      <c r="D363" s="164">
        <v>82870</v>
      </c>
      <c r="E363" s="164">
        <v>26170</v>
      </c>
      <c r="F363" s="164">
        <v>46950</v>
      </c>
      <c r="BK363" s="154" t="s">
        <v>24764</v>
      </c>
      <c r="BL363" s="218">
        <v>0</v>
      </c>
      <c r="BM363" s="218">
        <v>0</v>
      </c>
      <c r="BN363" s="218">
        <v>0</v>
      </c>
      <c r="BO363" s="218">
        <v>0</v>
      </c>
      <c r="BP363" s="218">
        <v>0</v>
      </c>
      <c r="BQ363" s="218">
        <v>0</v>
      </c>
      <c r="BR363" s="218">
        <v>0</v>
      </c>
      <c r="BS363" s="218">
        <v>0</v>
      </c>
      <c r="BT363" s="218">
        <v>0</v>
      </c>
      <c r="BU363" s="218">
        <v>0</v>
      </c>
      <c r="BV363" s="218">
        <v>0</v>
      </c>
      <c r="BW363" s="218">
        <v>519140</v>
      </c>
      <c r="BX363" s="165">
        <v>-519140</v>
      </c>
      <c r="BZ363" s="154" t="s">
        <v>24868</v>
      </c>
      <c r="CA363" s="218">
        <v>0</v>
      </c>
      <c r="CB363" s="218">
        <v>0</v>
      </c>
      <c r="CC363" s="218">
        <v>0</v>
      </c>
      <c r="CD363" s="218">
        <v>0</v>
      </c>
      <c r="CE363" s="218">
        <v>0</v>
      </c>
      <c r="CF363" s="218">
        <v>0</v>
      </c>
      <c r="CG363" s="218">
        <v>96000</v>
      </c>
      <c r="CH363" s="218">
        <v>0</v>
      </c>
      <c r="CI363" s="218">
        <v>0</v>
      </c>
      <c r="CJ363" s="218">
        <v>0</v>
      </c>
      <c r="CK363" s="218">
        <v>0</v>
      </c>
      <c r="CL363" s="218">
        <v>0</v>
      </c>
      <c r="CM363" s="218">
        <v>0</v>
      </c>
      <c r="CN363" s="165">
        <v>-96000</v>
      </c>
      <c r="CP363" s="153" t="s">
        <v>24993</v>
      </c>
      <c r="CQ363" s="217">
        <v>8084959.1299999999</v>
      </c>
      <c r="CR363" s="217">
        <v>10636859.960000001</v>
      </c>
      <c r="CS363" s="217">
        <v>48594389.560000002</v>
      </c>
      <c r="CT363" s="217">
        <v>41016778.240000002</v>
      </c>
      <c r="CU363" s="217">
        <v>69493712.959999993</v>
      </c>
      <c r="CV363" s="217">
        <v>59938914.090000004</v>
      </c>
      <c r="CW363" s="217">
        <v>100590245.40000001</v>
      </c>
      <c r="CX363" s="217">
        <v>73132085.450000003</v>
      </c>
      <c r="CY363" s="217">
        <v>43506680.859999999</v>
      </c>
      <c r="CZ363" s="217">
        <v>63711606.509999998</v>
      </c>
      <c r="DA363" s="217">
        <v>58060988.170000002</v>
      </c>
      <c r="DB363" s="217">
        <v>96840451.879999995</v>
      </c>
      <c r="DC363" s="217">
        <v>0</v>
      </c>
      <c r="DD363" s="164">
        <v>-673607672.21000004</v>
      </c>
      <c r="DF363" s="154" t="s">
        <v>25071</v>
      </c>
      <c r="DG363" s="218">
        <v>361080.87</v>
      </c>
      <c r="DH363" s="218">
        <v>541282.46</v>
      </c>
      <c r="DI363" s="218">
        <v>3009227.73</v>
      </c>
      <c r="DJ363" s="218">
        <v>487325.57</v>
      </c>
      <c r="DK363" s="218">
        <v>1423571.48</v>
      </c>
      <c r="DL363" s="218">
        <v>510558.33</v>
      </c>
      <c r="DM363" s="218">
        <v>470847.71</v>
      </c>
      <c r="DN363" s="218">
        <v>530927.42000000004</v>
      </c>
      <c r="DO363" s="218">
        <v>1482263.45</v>
      </c>
      <c r="DP363" s="218">
        <v>964049.9</v>
      </c>
      <c r="DQ363" s="218">
        <v>517828.88</v>
      </c>
      <c r="DR363" s="218">
        <v>1002869.27</v>
      </c>
      <c r="DS363" s="164">
        <f t="shared" si="5"/>
        <v>11301833.07</v>
      </c>
    </row>
    <row r="364" spans="1:123" ht="30.6">
      <c r="A364" s="168" t="s">
        <v>24868</v>
      </c>
      <c r="B364" s="165">
        <v>68000</v>
      </c>
      <c r="C364" s="165">
        <v>28860</v>
      </c>
      <c r="D364" s="165">
        <v>82870</v>
      </c>
      <c r="E364" s="165">
        <v>26170</v>
      </c>
      <c r="F364" s="165">
        <v>46950</v>
      </c>
      <c r="BK364" s="152" t="s">
        <v>24765</v>
      </c>
      <c r="BL364" s="219">
        <v>0</v>
      </c>
      <c r="BM364" s="219">
        <v>0</v>
      </c>
      <c r="BN364" s="219">
        <v>0</v>
      </c>
      <c r="BO364" s="219">
        <v>0</v>
      </c>
      <c r="BP364" s="219">
        <v>0</v>
      </c>
      <c r="BQ364" s="219">
        <v>0</v>
      </c>
      <c r="BR364" s="219">
        <v>0</v>
      </c>
      <c r="BS364" s="219">
        <v>0</v>
      </c>
      <c r="BT364" s="219">
        <v>0</v>
      </c>
      <c r="BU364" s="219">
        <v>0</v>
      </c>
      <c r="BV364" s="219">
        <v>0</v>
      </c>
      <c r="BW364" s="219">
        <v>519140</v>
      </c>
      <c r="BX364" s="166">
        <v>-519140</v>
      </c>
      <c r="BZ364" s="152" t="s">
        <v>24759</v>
      </c>
      <c r="CA364" s="219">
        <v>0</v>
      </c>
      <c r="CB364" s="219">
        <v>0</v>
      </c>
      <c r="CC364" s="219">
        <v>0</v>
      </c>
      <c r="CD364" s="219">
        <v>0</v>
      </c>
      <c r="CE364" s="219">
        <v>0</v>
      </c>
      <c r="CF364" s="219">
        <v>0</v>
      </c>
      <c r="CG364" s="219">
        <v>96000</v>
      </c>
      <c r="CH364" s="219">
        <v>0</v>
      </c>
      <c r="CI364" s="219">
        <v>0</v>
      </c>
      <c r="CJ364" s="219">
        <v>0</v>
      </c>
      <c r="CK364" s="219">
        <v>0</v>
      </c>
      <c r="CL364" s="219">
        <v>0</v>
      </c>
      <c r="CM364" s="219">
        <v>0</v>
      </c>
      <c r="CN364" s="166">
        <v>-96000</v>
      </c>
      <c r="CP364" s="154" t="s">
        <v>24773</v>
      </c>
      <c r="CQ364" s="218">
        <v>5847897.4900000002</v>
      </c>
      <c r="CR364" s="218">
        <v>5629243.0099999998</v>
      </c>
      <c r="CS364" s="218">
        <v>5728265.21</v>
      </c>
      <c r="CT364" s="218">
        <v>5634341.1799999997</v>
      </c>
      <c r="CU364" s="218">
        <v>5597493.6799999997</v>
      </c>
      <c r="CV364" s="218">
        <v>5755951.3200000003</v>
      </c>
      <c r="CW364" s="218">
        <v>5804281.6399999997</v>
      </c>
      <c r="CX364" s="218">
        <v>5629469.9800000004</v>
      </c>
      <c r="CY364" s="218">
        <v>5729314.7000000002</v>
      </c>
      <c r="CZ364" s="218">
        <v>5633420.2300000004</v>
      </c>
      <c r="DA364" s="218">
        <v>5520444.2300000004</v>
      </c>
      <c r="DB364" s="218">
        <v>6243549.0599999996</v>
      </c>
      <c r="DC364" s="218">
        <v>0</v>
      </c>
      <c r="DD364" s="165">
        <v>-68753671.730000004</v>
      </c>
      <c r="DF364" s="152" t="s">
        <v>25088</v>
      </c>
      <c r="DG364" s="219">
        <v>0</v>
      </c>
      <c r="DH364" s="219">
        <v>0</v>
      </c>
      <c r="DI364" s="219">
        <v>0</v>
      </c>
      <c r="DJ364" s="219">
        <v>0</v>
      </c>
      <c r="DK364" s="219">
        <v>0</v>
      </c>
      <c r="DL364" s="219">
        <v>0</v>
      </c>
      <c r="DM364" s="219">
        <v>0</v>
      </c>
      <c r="DN364" s="219">
        <v>0</v>
      </c>
      <c r="DO364" s="219">
        <v>0</v>
      </c>
      <c r="DP364" s="219">
        <v>500000</v>
      </c>
      <c r="DQ364" s="219">
        <v>0</v>
      </c>
      <c r="DR364" s="219">
        <v>0</v>
      </c>
      <c r="DS364" s="164">
        <f t="shared" si="5"/>
        <v>500000</v>
      </c>
    </row>
    <row r="365" spans="1:123" ht="20.399999999999999">
      <c r="A365" s="152" t="s">
        <v>25089</v>
      </c>
      <c r="B365" s="166">
        <v>0</v>
      </c>
      <c r="C365" s="166">
        <v>7860</v>
      </c>
      <c r="D365" s="166">
        <v>7470</v>
      </c>
      <c r="E365" s="166">
        <v>10170</v>
      </c>
      <c r="F365" s="166">
        <v>4950</v>
      </c>
      <c r="BK365" s="154" t="s">
        <v>24832</v>
      </c>
      <c r="BL365" s="218">
        <v>0</v>
      </c>
      <c r="BM365" s="218">
        <v>0</v>
      </c>
      <c r="BN365" s="218">
        <v>0</v>
      </c>
      <c r="BO365" s="218">
        <v>0</v>
      </c>
      <c r="BP365" s="218">
        <v>0</v>
      </c>
      <c r="BQ365" s="218">
        <v>0</v>
      </c>
      <c r="BR365" s="218">
        <v>0</v>
      </c>
      <c r="BS365" s="218">
        <v>40000</v>
      </c>
      <c r="BT365" s="218">
        <v>0</v>
      </c>
      <c r="BU365" s="218">
        <v>0</v>
      </c>
      <c r="BV365" s="218">
        <v>24000</v>
      </c>
      <c r="BW365" s="218">
        <v>0</v>
      </c>
      <c r="BX365" s="165">
        <v>-64000</v>
      </c>
      <c r="BZ365" s="154" t="s">
        <v>24799</v>
      </c>
      <c r="CA365" s="218">
        <v>0</v>
      </c>
      <c r="CB365" s="218">
        <v>0</v>
      </c>
      <c r="CC365" s="218">
        <v>0</v>
      </c>
      <c r="CD365" s="218">
        <v>0</v>
      </c>
      <c r="CE365" s="218">
        <v>11000</v>
      </c>
      <c r="CF365" s="218">
        <v>131000</v>
      </c>
      <c r="CG365" s="218">
        <v>200000</v>
      </c>
      <c r="CH365" s="218">
        <v>87700</v>
      </c>
      <c r="CI365" s="218">
        <v>0</v>
      </c>
      <c r="CJ365" s="218">
        <v>0</v>
      </c>
      <c r="CK365" s="218">
        <v>450000</v>
      </c>
      <c r="CL365" s="218">
        <v>66000</v>
      </c>
      <c r="CM365" s="218">
        <v>0</v>
      </c>
      <c r="CN365" s="165">
        <v>-945700</v>
      </c>
      <c r="CP365" s="152" t="s">
        <v>24774</v>
      </c>
      <c r="CQ365" s="219">
        <v>4228823.83</v>
      </c>
      <c r="CR365" s="219">
        <v>3943350.07</v>
      </c>
      <c r="CS365" s="219">
        <v>4029873.13</v>
      </c>
      <c r="CT365" s="219">
        <v>3986563.24</v>
      </c>
      <c r="CU365" s="219">
        <v>3871248.48</v>
      </c>
      <c r="CV365" s="219">
        <v>4024329.49</v>
      </c>
      <c r="CW365" s="219">
        <v>4090742.99</v>
      </c>
      <c r="CX365" s="219">
        <v>3934020.68</v>
      </c>
      <c r="CY365" s="219">
        <v>3994676.7</v>
      </c>
      <c r="CZ365" s="219">
        <v>3966997</v>
      </c>
      <c r="DA365" s="219">
        <v>3833726.08</v>
      </c>
      <c r="DB365" s="219">
        <v>4295575.07</v>
      </c>
      <c r="DC365" s="219">
        <v>0</v>
      </c>
      <c r="DD365" s="166">
        <v>-48199926.759999998</v>
      </c>
      <c r="DF365" s="152" t="s">
        <v>24759</v>
      </c>
      <c r="DG365" s="219">
        <v>43022.400000000001</v>
      </c>
      <c r="DH365" s="219">
        <v>154779.59</v>
      </c>
      <c r="DI365" s="219">
        <v>156151.82</v>
      </c>
      <c r="DJ365" s="219">
        <v>70235.92</v>
      </c>
      <c r="DK365" s="219">
        <v>198969.81</v>
      </c>
      <c r="DL365" s="219">
        <v>141341.57999999999</v>
      </c>
      <c r="DM365" s="219">
        <v>120304.48</v>
      </c>
      <c r="DN365" s="219">
        <v>90038.29</v>
      </c>
      <c r="DO365" s="219">
        <v>72788.67</v>
      </c>
      <c r="DP365" s="219">
        <v>109592.9</v>
      </c>
      <c r="DQ365" s="219">
        <v>84730.9</v>
      </c>
      <c r="DR365" s="219">
        <v>141021.46</v>
      </c>
      <c r="DS365" s="164">
        <f t="shared" si="5"/>
        <v>1382977.8199999998</v>
      </c>
    </row>
    <row r="366" spans="1:123" ht="20.399999999999999">
      <c r="A366" s="152" t="s">
        <v>25090</v>
      </c>
      <c r="B366" s="166">
        <v>44000</v>
      </c>
      <c r="C366" s="166">
        <v>21000</v>
      </c>
      <c r="D366" s="166">
        <v>63400</v>
      </c>
      <c r="E366" s="166">
        <v>16000</v>
      </c>
      <c r="F366" s="166">
        <v>0</v>
      </c>
      <c r="BK366" s="152" t="s">
        <v>24845</v>
      </c>
      <c r="BL366" s="219">
        <v>0</v>
      </c>
      <c r="BM366" s="219">
        <v>0</v>
      </c>
      <c r="BN366" s="219">
        <v>0</v>
      </c>
      <c r="BO366" s="219">
        <v>0</v>
      </c>
      <c r="BP366" s="219">
        <v>0</v>
      </c>
      <c r="BQ366" s="219">
        <v>0</v>
      </c>
      <c r="BR366" s="219">
        <v>0</v>
      </c>
      <c r="BS366" s="219">
        <v>40000</v>
      </c>
      <c r="BT366" s="219">
        <v>0</v>
      </c>
      <c r="BU366" s="219">
        <v>0</v>
      </c>
      <c r="BV366" s="219">
        <v>24000</v>
      </c>
      <c r="BW366" s="219">
        <v>0</v>
      </c>
      <c r="BX366" s="166">
        <v>-64000</v>
      </c>
      <c r="BZ366" s="152" t="s">
        <v>24828</v>
      </c>
      <c r="CA366" s="219">
        <v>0</v>
      </c>
      <c r="CB366" s="219">
        <v>0</v>
      </c>
      <c r="CC366" s="219">
        <v>0</v>
      </c>
      <c r="CD366" s="219">
        <v>0</v>
      </c>
      <c r="CE366" s="219">
        <v>0</v>
      </c>
      <c r="CF366" s="219">
        <v>0</v>
      </c>
      <c r="CG366" s="219">
        <v>169000</v>
      </c>
      <c r="CH366" s="219">
        <v>27000</v>
      </c>
      <c r="CI366" s="219">
        <v>0</v>
      </c>
      <c r="CJ366" s="219">
        <v>0</v>
      </c>
      <c r="CK366" s="219">
        <v>57000</v>
      </c>
      <c r="CL366" s="219">
        <v>35000</v>
      </c>
      <c r="CM366" s="219">
        <v>0</v>
      </c>
      <c r="CN366" s="166">
        <v>-288000</v>
      </c>
      <c r="CP366" s="152" t="s">
        <v>24775</v>
      </c>
      <c r="CQ366" s="219">
        <v>1619073.66</v>
      </c>
      <c r="CR366" s="219">
        <v>1685892.94</v>
      </c>
      <c r="CS366" s="219">
        <v>1698392.08</v>
      </c>
      <c r="CT366" s="219">
        <v>1647777.94</v>
      </c>
      <c r="CU366" s="219">
        <v>1726245.2</v>
      </c>
      <c r="CV366" s="219">
        <v>1731621.83</v>
      </c>
      <c r="CW366" s="219">
        <v>1713538.65</v>
      </c>
      <c r="CX366" s="219">
        <v>1695449.3</v>
      </c>
      <c r="CY366" s="219">
        <v>1734638</v>
      </c>
      <c r="CZ366" s="219">
        <v>1666423.23</v>
      </c>
      <c r="DA366" s="219">
        <v>1686718.15</v>
      </c>
      <c r="DB366" s="219">
        <v>1947973.99</v>
      </c>
      <c r="DC366" s="219">
        <v>0</v>
      </c>
      <c r="DD366" s="166">
        <v>-20553744.969999999</v>
      </c>
      <c r="DF366" s="152" t="s">
        <v>24731</v>
      </c>
      <c r="DG366" s="219">
        <v>249596.47</v>
      </c>
      <c r="DH366" s="219">
        <v>244184.59</v>
      </c>
      <c r="DI366" s="219">
        <v>239282.95</v>
      </c>
      <c r="DJ366" s="219">
        <v>222216.25</v>
      </c>
      <c r="DK366" s="219">
        <v>277291.03000000003</v>
      </c>
      <c r="DL366" s="219">
        <v>268749.45</v>
      </c>
      <c r="DM366" s="219">
        <v>265048.83</v>
      </c>
      <c r="DN366" s="219">
        <v>267907.02</v>
      </c>
      <c r="DO366" s="219">
        <v>347925.63</v>
      </c>
      <c r="DP366" s="219">
        <v>251394.98</v>
      </c>
      <c r="DQ366" s="219">
        <v>341589.21</v>
      </c>
      <c r="DR366" s="219">
        <v>323717.44</v>
      </c>
      <c r="DS366" s="164">
        <f t="shared" si="5"/>
        <v>3298903.85</v>
      </c>
    </row>
    <row r="367" spans="1:123" ht="20.399999999999999">
      <c r="A367" s="152" t="s">
        <v>25091</v>
      </c>
      <c r="B367" s="166">
        <v>24000</v>
      </c>
      <c r="C367" s="166">
        <v>0</v>
      </c>
      <c r="D367" s="166">
        <v>12000</v>
      </c>
      <c r="E367" s="166">
        <v>0</v>
      </c>
      <c r="F367" s="166">
        <v>42000</v>
      </c>
      <c r="BK367" s="154" t="s">
        <v>24770</v>
      </c>
      <c r="BL367" s="218">
        <v>0</v>
      </c>
      <c r="BM367" s="218">
        <v>0</v>
      </c>
      <c r="BN367" s="218">
        <v>0</v>
      </c>
      <c r="BO367" s="218">
        <v>0</v>
      </c>
      <c r="BP367" s="218">
        <v>0</v>
      </c>
      <c r="BQ367" s="218">
        <v>0</v>
      </c>
      <c r="BR367" s="218">
        <v>200000</v>
      </c>
      <c r="BS367" s="218">
        <v>0</v>
      </c>
      <c r="BT367" s="218">
        <v>200000</v>
      </c>
      <c r="BU367" s="218">
        <v>0</v>
      </c>
      <c r="BV367" s="218">
        <v>0</v>
      </c>
      <c r="BW367" s="218">
        <v>0</v>
      </c>
      <c r="BX367" s="165">
        <v>-400000</v>
      </c>
      <c r="BZ367" s="152" t="s">
        <v>24844</v>
      </c>
      <c r="CA367" s="219">
        <v>0</v>
      </c>
      <c r="CB367" s="219">
        <v>0</v>
      </c>
      <c r="CC367" s="219">
        <v>0</v>
      </c>
      <c r="CD367" s="219">
        <v>0</v>
      </c>
      <c r="CE367" s="219">
        <v>0</v>
      </c>
      <c r="CF367" s="219">
        <v>120000</v>
      </c>
      <c r="CG367" s="219">
        <v>20000</v>
      </c>
      <c r="CH367" s="219">
        <v>20000</v>
      </c>
      <c r="CI367" s="219">
        <v>0</v>
      </c>
      <c r="CJ367" s="219">
        <v>0</v>
      </c>
      <c r="CK367" s="219">
        <v>360000</v>
      </c>
      <c r="CL367" s="219">
        <v>20000</v>
      </c>
      <c r="CM367" s="219">
        <v>0</v>
      </c>
      <c r="CN367" s="166">
        <v>-540000</v>
      </c>
      <c r="CP367" s="154" t="s">
        <v>24743</v>
      </c>
      <c r="CQ367" s="218">
        <v>0</v>
      </c>
      <c r="CR367" s="218">
        <v>0</v>
      </c>
      <c r="CS367" s="218">
        <v>0</v>
      </c>
      <c r="CT367" s="218">
        <v>32500</v>
      </c>
      <c r="CU367" s="218">
        <v>0</v>
      </c>
      <c r="CV367" s="218">
        <v>0</v>
      </c>
      <c r="CW367" s="218">
        <v>0</v>
      </c>
      <c r="CX367" s="218">
        <v>4850</v>
      </c>
      <c r="CY367" s="218">
        <v>0</v>
      </c>
      <c r="CZ367" s="218">
        <v>5539</v>
      </c>
      <c r="DA367" s="218">
        <v>0</v>
      </c>
      <c r="DB367" s="218">
        <v>0</v>
      </c>
      <c r="DC367" s="218">
        <v>0</v>
      </c>
      <c r="DD367" s="165">
        <v>-42889</v>
      </c>
      <c r="DF367" s="152" t="s">
        <v>25092</v>
      </c>
      <c r="DG367" s="219">
        <v>68462</v>
      </c>
      <c r="DH367" s="219">
        <v>142318.28</v>
      </c>
      <c r="DI367" s="219">
        <v>2613792.96</v>
      </c>
      <c r="DJ367" s="219">
        <v>194873.4</v>
      </c>
      <c r="DK367" s="219">
        <v>947310.64</v>
      </c>
      <c r="DL367" s="219">
        <v>100467.3</v>
      </c>
      <c r="DM367" s="219">
        <v>85494.399999999994</v>
      </c>
      <c r="DN367" s="219">
        <v>172982.11</v>
      </c>
      <c r="DO367" s="219">
        <v>1061549.1499999999</v>
      </c>
      <c r="DP367" s="219">
        <v>103062.02</v>
      </c>
      <c r="DQ367" s="219">
        <v>91508.77</v>
      </c>
      <c r="DR367" s="219">
        <v>538130.37</v>
      </c>
      <c r="DS367" s="164">
        <f t="shared" si="5"/>
        <v>6119951.3999999994</v>
      </c>
    </row>
    <row r="368" spans="1:123" ht="20.399999999999999">
      <c r="A368" s="153" t="s">
        <v>25093</v>
      </c>
      <c r="B368" s="164">
        <v>263648.03999999998</v>
      </c>
      <c r="C368" s="164">
        <v>247659.45</v>
      </c>
      <c r="D368" s="164">
        <v>330789.71999999997</v>
      </c>
      <c r="E368" s="164">
        <v>358245.86</v>
      </c>
      <c r="F368" s="164">
        <v>1114851.83</v>
      </c>
      <c r="BK368" s="152" t="s">
        <v>24794</v>
      </c>
      <c r="BL368" s="219">
        <v>0</v>
      </c>
      <c r="BM368" s="219">
        <v>0</v>
      </c>
      <c r="BN368" s="219">
        <v>0</v>
      </c>
      <c r="BO368" s="219">
        <v>0</v>
      </c>
      <c r="BP368" s="219">
        <v>0</v>
      </c>
      <c r="BQ368" s="219">
        <v>0</v>
      </c>
      <c r="BR368" s="219">
        <v>200000</v>
      </c>
      <c r="BS368" s="219">
        <v>0</v>
      </c>
      <c r="BT368" s="219">
        <v>200000</v>
      </c>
      <c r="BU368" s="219">
        <v>0</v>
      </c>
      <c r="BV368" s="219">
        <v>0</v>
      </c>
      <c r="BW368" s="219">
        <v>0</v>
      </c>
      <c r="BX368" s="166">
        <v>-400000</v>
      </c>
      <c r="BZ368" s="152" t="s">
        <v>24801</v>
      </c>
      <c r="CA368" s="219">
        <v>0</v>
      </c>
      <c r="CB368" s="219">
        <v>0</v>
      </c>
      <c r="CC368" s="219">
        <v>0</v>
      </c>
      <c r="CD368" s="219">
        <v>0</v>
      </c>
      <c r="CE368" s="219">
        <v>11000</v>
      </c>
      <c r="CF368" s="219">
        <v>11000</v>
      </c>
      <c r="CG368" s="219">
        <v>11000</v>
      </c>
      <c r="CH368" s="219">
        <v>40700</v>
      </c>
      <c r="CI368" s="219">
        <v>0</v>
      </c>
      <c r="CJ368" s="219">
        <v>0</v>
      </c>
      <c r="CK368" s="219">
        <v>33000</v>
      </c>
      <c r="CL368" s="219">
        <v>11000</v>
      </c>
      <c r="CM368" s="219">
        <v>0</v>
      </c>
      <c r="CN368" s="166">
        <v>-117700</v>
      </c>
      <c r="CP368" s="152" t="s">
        <v>24744</v>
      </c>
      <c r="CQ368" s="219">
        <v>0</v>
      </c>
      <c r="CR368" s="219">
        <v>0</v>
      </c>
      <c r="CS368" s="219">
        <v>0</v>
      </c>
      <c r="CT368" s="219">
        <v>32500</v>
      </c>
      <c r="CU368" s="219">
        <v>0</v>
      </c>
      <c r="CV368" s="219">
        <v>0</v>
      </c>
      <c r="CW368" s="219">
        <v>0</v>
      </c>
      <c r="CX368" s="219">
        <v>4850</v>
      </c>
      <c r="CY368" s="219">
        <v>0</v>
      </c>
      <c r="CZ368" s="219">
        <v>5539</v>
      </c>
      <c r="DA368" s="219">
        <v>0</v>
      </c>
      <c r="DB368" s="219">
        <v>0</v>
      </c>
      <c r="DC368" s="219">
        <v>0</v>
      </c>
      <c r="DD368" s="166">
        <v>-42889</v>
      </c>
      <c r="DF368" s="153" t="s">
        <v>24971</v>
      </c>
      <c r="DG368" s="217">
        <v>0</v>
      </c>
      <c r="DH368" s="217">
        <v>6746902.8399999999</v>
      </c>
      <c r="DI368" s="217">
        <v>3313971.29</v>
      </c>
      <c r="DJ368" s="217">
        <v>3601134.09</v>
      </c>
      <c r="DK368" s="217">
        <v>4561374.97</v>
      </c>
      <c r="DL368" s="217">
        <v>5675890.2300000004</v>
      </c>
      <c r="DM368" s="217">
        <v>3618242</v>
      </c>
      <c r="DN368" s="217">
        <v>5470689.4400000004</v>
      </c>
      <c r="DO368" s="217">
        <v>3806301.12</v>
      </c>
      <c r="DP368" s="217">
        <v>13373560.99</v>
      </c>
      <c r="DQ368" s="217">
        <v>4982174.8099999996</v>
      </c>
      <c r="DR368" s="217">
        <v>3607844.5</v>
      </c>
      <c r="DS368" s="164">
        <f t="shared" si="5"/>
        <v>58758086.280000001</v>
      </c>
    </row>
    <row r="369" spans="1:123" ht="20.399999999999999">
      <c r="A369" s="154" t="s">
        <v>24767</v>
      </c>
      <c r="B369" s="165">
        <v>263648.03999999998</v>
      </c>
      <c r="C369" s="165">
        <v>247659.45</v>
      </c>
      <c r="D369" s="165">
        <v>317849.87</v>
      </c>
      <c r="E369" s="165">
        <v>358245.86</v>
      </c>
      <c r="F369" s="165">
        <v>1114851.83</v>
      </c>
      <c r="BK369" s="154" t="s">
        <v>24767</v>
      </c>
      <c r="BL369" s="218">
        <v>0</v>
      </c>
      <c r="BM369" s="218">
        <v>0</v>
      </c>
      <c r="BN369" s="218">
        <v>0</v>
      </c>
      <c r="BO369" s="218">
        <v>240000</v>
      </c>
      <c r="BP369" s="218">
        <v>0</v>
      </c>
      <c r="BQ369" s="218">
        <v>16000</v>
      </c>
      <c r="BR369" s="218">
        <v>8000</v>
      </c>
      <c r="BS369" s="218">
        <v>8000</v>
      </c>
      <c r="BT369" s="218">
        <v>8000</v>
      </c>
      <c r="BU369" s="218">
        <v>0</v>
      </c>
      <c r="BV369" s="218">
        <v>16000</v>
      </c>
      <c r="BW369" s="218">
        <v>10000</v>
      </c>
      <c r="BX369" s="165">
        <v>-306000</v>
      </c>
      <c r="BZ369" s="154" t="s">
        <v>24954</v>
      </c>
      <c r="CA369" s="218">
        <v>0</v>
      </c>
      <c r="CB369" s="218">
        <v>4139206.5</v>
      </c>
      <c r="CC369" s="218">
        <v>0</v>
      </c>
      <c r="CD369" s="218">
        <v>3703501</v>
      </c>
      <c r="CE369" s="218">
        <v>2222100</v>
      </c>
      <c r="CF369" s="218">
        <v>2222100</v>
      </c>
      <c r="CG369" s="218">
        <v>2541300</v>
      </c>
      <c r="CH369" s="218">
        <v>2222100</v>
      </c>
      <c r="CI369" s="218">
        <v>0</v>
      </c>
      <c r="CJ369" s="218">
        <v>4705624</v>
      </c>
      <c r="CK369" s="218">
        <v>2352811.5</v>
      </c>
      <c r="CL369" s="218">
        <v>2352811</v>
      </c>
      <c r="CM369" s="218">
        <v>0</v>
      </c>
      <c r="CN369" s="165">
        <v>-26461554</v>
      </c>
      <c r="CP369" s="154" t="s">
        <v>24778</v>
      </c>
      <c r="CQ369" s="218">
        <v>0</v>
      </c>
      <c r="CR369" s="218">
        <v>0</v>
      </c>
      <c r="CS369" s="218">
        <v>0</v>
      </c>
      <c r="CT369" s="218">
        <v>1806655.52</v>
      </c>
      <c r="CU369" s="218">
        <v>1108724.27</v>
      </c>
      <c r="CV369" s="218">
        <v>531220.36</v>
      </c>
      <c r="CW369" s="218">
        <v>747279.55</v>
      </c>
      <c r="CX369" s="218">
        <v>499572.89</v>
      </c>
      <c r="CY369" s="218">
        <v>573203.1</v>
      </c>
      <c r="CZ369" s="218">
        <v>872892.04</v>
      </c>
      <c r="DA369" s="218">
        <v>274898.11</v>
      </c>
      <c r="DB369" s="218">
        <v>1239469.3</v>
      </c>
      <c r="DC369" s="218">
        <v>0</v>
      </c>
      <c r="DD369" s="165">
        <v>-7653915.1399999997</v>
      </c>
      <c r="DF369" s="154" t="s">
        <v>24776</v>
      </c>
      <c r="DG369" s="218">
        <v>0</v>
      </c>
      <c r="DH369" s="218">
        <v>0</v>
      </c>
      <c r="DI369" s="218">
        <v>0</v>
      </c>
      <c r="DJ369" s="218">
        <v>0</v>
      </c>
      <c r="DK369" s="218">
        <v>0</v>
      </c>
      <c r="DL369" s="218">
        <v>0</v>
      </c>
      <c r="DM369" s="218">
        <v>0</v>
      </c>
      <c r="DN369" s="218">
        <v>0</v>
      </c>
      <c r="DO369" s="218">
        <v>0</v>
      </c>
      <c r="DP369" s="218">
        <v>0</v>
      </c>
      <c r="DQ369" s="218">
        <v>0</v>
      </c>
      <c r="DR369" s="218">
        <v>16000</v>
      </c>
      <c r="DS369" s="164">
        <f t="shared" si="5"/>
        <v>16000</v>
      </c>
    </row>
    <row r="370" spans="1:123" ht="20.399999999999999">
      <c r="A370" s="152" t="s">
        <v>24759</v>
      </c>
      <c r="B370" s="166">
        <v>11112.54</v>
      </c>
      <c r="C370" s="166">
        <v>24653.37</v>
      </c>
      <c r="D370" s="166">
        <v>26417.93</v>
      </c>
      <c r="E370" s="166">
        <v>56519.58</v>
      </c>
      <c r="F370" s="166">
        <v>635797.78</v>
      </c>
      <c r="BK370" s="152" t="s">
        <v>24759</v>
      </c>
      <c r="BL370" s="219">
        <v>0</v>
      </c>
      <c r="BM370" s="219">
        <v>0</v>
      </c>
      <c r="BN370" s="219">
        <v>0</v>
      </c>
      <c r="BO370" s="219">
        <v>240000</v>
      </c>
      <c r="BP370" s="219">
        <v>0</v>
      </c>
      <c r="BQ370" s="219">
        <v>16000</v>
      </c>
      <c r="BR370" s="219">
        <v>8000</v>
      </c>
      <c r="BS370" s="219">
        <v>8000</v>
      </c>
      <c r="BT370" s="219">
        <v>8000</v>
      </c>
      <c r="BU370" s="219">
        <v>0</v>
      </c>
      <c r="BV370" s="219">
        <v>16000</v>
      </c>
      <c r="BW370" s="219">
        <v>10000</v>
      </c>
      <c r="BX370" s="166">
        <v>-306000</v>
      </c>
      <c r="BZ370" s="152" t="s">
        <v>24956</v>
      </c>
      <c r="CA370" s="219">
        <v>0</v>
      </c>
      <c r="CB370" s="219">
        <v>0</v>
      </c>
      <c r="CC370" s="219">
        <v>0</v>
      </c>
      <c r="CD370" s="219">
        <v>0</v>
      </c>
      <c r="CE370" s="219">
        <v>0</v>
      </c>
      <c r="CF370" s="219">
        <v>0</v>
      </c>
      <c r="CG370" s="219">
        <v>319200</v>
      </c>
      <c r="CH370" s="219">
        <v>0</v>
      </c>
      <c r="CI370" s="219">
        <v>0</v>
      </c>
      <c r="CJ370" s="219">
        <v>0</v>
      </c>
      <c r="CK370" s="219">
        <v>0</v>
      </c>
      <c r="CL370" s="219">
        <v>0</v>
      </c>
      <c r="CM370" s="219">
        <v>0</v>
      </c>
      <c r="CN370" s="166">
        <v>-319200</v>
      </c>
      <c r="CP370" s="152" t="s">
        <v>24995</v>
      </c>
      <c r="CQ370" s="219">
        <v>0</v>
      </c>
      <c r="CR370" s="219">
        <v>0</v>
      </c>
      <c r="CS370" s="219">
        <v>0</v>
      </c>
      <c r="CT370" s="219">
        <v>513366.97</v>
      </c>
      <c r="CU370" s="219">
        <v>437563.38</v>
      </c>
      <c r="CV370" s="219">
        <v>210975.44</v>
      </c>
      <c r="CW370" s="219">
        <v>482837.52</v>
      </c>
      <c r="CX370" s="219">
        <v>206616.39</v>
      </c>
      <c r="CY370" s="219">
        <v>208067.57</v>
      </c>
      <c r="CZ370" s="219">
        <v>237314.46</v>
      </c>
      <c r="DA370" s="219">
        <v>28539.49</v>
      </c>
      <c r="DB370" s="219">
        <v>566736.28</v>
      </c>
      <c r="DC370" s="219">
        <v>0</v>
      </c>
      <c r="DD370" s="166">
        <v>-2892017.5</v>
      </c>
      <c r="DF370" s="152" t="s">
        <v>24838</v>
      </c>
      <c r="DG370" s="219">
        <v>0</v>
      </c>
      <c r="DH370" s="219">
        <v>0</v>
      </c>
      <c r="DI370" s="219">
        <v>0</v>
      </c>
      <c r="DJ370" s="219">
        <v>0</v>
      </c>
      <c r="DK370" s="219">
        <v>0</v>
      </c>
      <c r="DL370" s="219">
        <v>0</v>
      </c>
      <c r="DM370" s="219">
        <v>0</v>
      </c>
      <c r="DN370" s="219">
        <v>0</v>
      </c>
      <c r="DO370" s="219">
        <v>0</v>
      </c>
      <c r="DP370" s="219">
        <v>0</v>
      </c>
      <c r="DQ370" s="219">
        <v>0</v>
      </c>
      <c r="DR370" s="219">
        <v>16000</v>
      </c>
      <c r="DS370" s="164">
        <f t="shared" si="5"/>
        <v>16000</v>
      </c>
    </row>
    <row r="371" spans="1:123" ht="20.399999999999999">
      <c r="A371" s="152" t="s">
        <v>24731</v>
      </c>
      <c r="B371" s="166">
        <v>252535.5</v>
      </c>
      <c r="C371" s="166">
        <v>223006.07999999999</v>
      </c>
      <c r="D371" s="166">
        <v>291431.94</v>
      </c>
      <c r="E371" s="166">
        <v>301726.28000000003</v>
      </c>
      <c r="F371" s="166">
        <v>479054.05</v>
      </c>
      <c r="BK371" s="153" t="s">
        <v>24982</v>
      </c>
      <c r="BL371" s="217">
        <v>9561989.3900000006</v>
      </c>
      <c r="BM371" s="217">
        <v>28042602.84</v>
      </c>
      <c r="BN371" s="217">
        <v>26046907.309999999</v>
      </c>
      <c r="BO371" s="217">
        <v>46770633.850000001</v>
      </c>
      <c r="BP371" s="217">
        <v>27447031.300000001</v>
      </c>
      <c r="BQ371" s="217">
        <v>53659110.68</v>
      </c>
      <c r="BR371" s="217">
        <v>45237647.450000003</v>
      </c>
      <c r="BS371" s="217">
        <v>37927400.939999998</v>
      </c>
      <c r="BT371" s="217">
        <v>48570960.420000002</v>
      </c>
      <c r="BU371" s="217">
        <v>51832467.469999999</v>
      </c>
      <c r="BV371" s="217">
        <v>39615287.130000003</v>
      </c>
      <c r="BW371" s="217">
        <v>55423612.799999997</v>
      </c>
      <c r="BX371" s="164">
        <v>-470135651.57999998</v>
      </c>
      <c r="BZ371" s="152" t="s">
        <v>24978</v>
      </c>
      <c r="CA371" s="219">
        <v>0</v>
      </c>
      <c r="CB371" s="219">
        <v>4139206.5</v>
      </c>
      <c r="CC371" s="219">
        <v>0</v>
      </c>
      <c r="CD371" s="219">
        <v>3703501</v>
      </c>
      <c r="CE371" s="219">
        <v>2222100</v>
      </c>
      <c r="CF371" s="219">
        <v>2222100</v>
      </c>
      <c r="CG371" s="219">
        <v>2222100</v>
      </c>
      <c r="CH371" s="219">
        <v>2222100</v>
      </c>
      <c r="CI371" s="219">
        <v>0</v>
      </c>
      <c r="CJ371" s="219">
        <v>4705624</v>
      </c>
      <c r="CK371" s="219">
        <v>2352811.5</v>
      </c>
      <c r="CL371" s="219">
        <v>2352811</v>
      </c>
      <c r="CM371" s="219">
        <v>0</v>
      </c>
      <c r="CN371" s="166">
        <v>-26142354</v>
      </c>
      <c r="CP371" s="152" t="s">
        <v>24997</v>
      </c>
      <c r="CQ371" s="219">
        <v>0</v>
      </c>
      <c r="CR371" s="219">
        <v>0</v>
      </c>
      <c r="CS371" s="219">
        <v>0</v>
      </c>
      <c r="CT371" s="219">
        <v>1293288.55</v>
      </c>
      <c r="CU371" s="219">
        <v>671160.89</v>
      </c>
      <c r="CV371" s="219">
        <v>320244.92</v>
      </c>
      <c r="CW371" s="219">
        <v>264442.03000000003</v>
      </c>
      <c r="CX371" s="219">
        <v>292956.5</v>
      </c>
      <c r="CY371" s="219">
        <v>365135.53</v>
      </c>
      <c r="CZ371" s="219">
        <v>635577.57999999996</v>
      </c>
      <c r="DA371" s="219">
        <v>246358.62</v>
      </c>
      <c r="DB371" s="219">
        <v>672733.02</v>
      </c>
      <c r="DC371" s="219">
        <v>0</v>
      </c>
      <c r="DD371" s="166">
        <v>-4761897.6399999997</v>
      </c>
      <c r="DF371" s="154" t="s">
        <v>24994</v>
      </c>
      <c r="DG371" s="218">
        <v>0</v>
      </c>
      <c r="DH371" s="218">
        <v>0</v>
      </c>
      <c r="DI371" s="218">
        <v>0</v>
      </c>
      <c r="DJ371" s="218">
        <v>0</v>
      </c>
      <c r="DK371" s="218">
        <v>4100</v>
      </c>
      <c r="DL371" s="218">
        <v>0</v>
      </c>
      <c r="DM371" s="218">
        <v>4100</v>
      </c>
      <c r="DN371" s="218">
        <v>0</v>
      </c>
      <c r="DO371" s="218">
        <v>0</v>
      </c>
      <c r="DP371" s="218">
        <v>664192.84</v>
      </c>
      <c r="DQ371" s="218">
        <v>0</v>
      </c>
      <c r="DR371" s="218">
        <v>12300</v>
      </c>
      <c r="DS371" s="164">
        <f t="shared" si="5"/>
        <v>684692.84</v>
      </c>
    </row>
    <row r="372" spans="1:123" ht="20.399999999999999">
      <c r="A372" s="168" t="s">
        <v>24937</v>
      </c>
      <c r="B372" s="165">
        <v>0</v>
      </c>
      <c r="C372" s="165">
        <v>0</v>
      </c>
      <c r="D372" s="165">
        <v>12939.85</v>
      </c>
      <c r="E372" s="165">
        <v>0</v>
      </c>
      <c r="F372" s="165">
        <v>0</v>
      </c>
      <c r="BK372" s="154" t="s">
        <v>24984</v>
      </c>
      <c r="BL372" s="218">
        <v>0</v>
      </c>
      <c r="BM372" s="218">
        <v>0</v>
      </c>
      <c r="BN372" s="218">
        <v>0</v>
      </c>
      <c r="BO372" s="218">
        <v>0</v>
      </c>
      <c r="BP372" s="218">
        <v>0</v>
      </c>
      <c r="BQ372" s="218">
        <v>0</v>
      </c>
      <c r="BR372" s="218">
        <v>0</v>
      </c>
      <c r="BS372" s="218">
        <v>0</v>
      </c>
      <c r="BT372" s="218">
        <v>0</v>
      </c>
      <c r="BU372" s="218">
        <v>0</v>
      </c>
      <c r="BV372" s="218">
        <v>363671.63</v>
      </c>
      <c r="BW372" s="218">
        <v>6612555.1900000004</v>
      </c>
      <c r="BX372" s="165">
        <v>-6976226.8200000003</v>
      </c>
      <c r="BZ372" s="154" t="s">
        <v>24876</v>
      </c>
      <c r="CA372" s="218">
        <v>0</v>
      </c>
      <c r="CB372" s="218">
        <v>0</v>
      </c>
      <c r="CC372" s="218">
        <v>0</v>
      </c>
      <c r="CD372" s="218">
        <v>0</v>
      </c>
      <c r="CE372" s="218">
        <v>0</v>
      </c>
      <c r="CF372" s="218">
        <v>0</v>
      </c>
      <c r="CG372" s="218">
        <v>0</v>
      </c>
      <c r="CH372" s="218">
        <v>156000</v>
      </c>
      <c r="CI372" s="218">
        <v>0</v>
      </c>
      <c r="CJ372" s="218">
        <v>0</v>
      </c>
      <c r="CK372" s="218">
        <v>0</v>
      </c>
      <c r="CL372" s="218">
        <v>0</v>
      </c>
      <c r="CM372" s="218">
        <v>0</v>
      </c>
      <c r="CN372" s="165">
        <v>-156000</v>
      </c>
      <c r="CP372" s="154" t="s">
        <v>24868</v>
      </c>
      <c r="CQ372" s="218">
        <v>0</v>
      </c>
      <c r="CR372" s="218">
        <v>0</v>
      </c>
      <c r="CS372" s="218">
        <v>0</v>
      </c>
      <c r="CT372" s="218">
        <v>0</v>
      </c>
      <c r="CU372" s="218">
        <v>0</v>
      </c>
      <c r="CV372" s="218">
        <v>0</v>
      </c>
      <c r="CW372" s="218">
        <v>0</v>
      </c>
      <c r="CX372" s="218">
        <v>0</v>
      </c>
      <c r="CY372" s="218">
        <v>0</v>
      </c>
      <c r="CZ372" s="218">
        <v>84250.1</v>
      </c>
      <c r="DA372" s="218">
        <v>0</v>
      </c>
      <c r="DB372" s="218">
        <v>0</v>
      </c>
      <c r="DC372" s="218">
        <v>0</v>
      </c>
      <c r="DD372" s="165">
        <v>-84250.1</v>
      </c>
      <c r="DF372" s="152" t="s">
        <v>25094</v>
      </c>
      <c r="DG372" s="219">
        <v>0</v>
      </c>
      <c r="DH372" s="219">
        <v>0</v>
      </c>
      <c r="DI372" s="219">
        <v>0</v>
      </c>
      <c r="DJ372" s="219">
        <v>0</v>
      </c>
      <c r="DK372" s="219">
        <v>4100</v>
      </c>
      <c r="DL372" s="219">
        <v>0</v>
      </c>
      <c r="DM372" s="219">
        <v>4100</v>
      </c>
      <c r="DN372" s="219">
        <v>0</v>
      </c>
      <c r="DO372" s="219">
        <v>0</v>
      </c>
      <c r="DP372" s="219">
        <v>12300</v>
      </c>
      <c r="DQ372" s="219">
        <v>0</v>
      </c>
      <c r="DR372" s="219">
        <v>12300</v>
      </c>
      <c r="DS372" s="164">
        <f t="shared" si="5"/>
        <v>32800</v>
      </c>
    </row>
    <row r="373" spans="1:123" ht="20.399999999999999">
      <c r="A373" s="152" t="s">
        <v>25095</v>
      </c>
      <c r="B373" s="166">
        <v>0</v>
      </c>
      <c r="C373" s="166">
        <v>0</v>
      </c>
      <c r="D373" s="166">
        <v>12939.85</v>
      </c>
      <c r="E373" s="166">
        <v>0</v>
      </c>
      <c r="F373" s="166">
        <v>0</v>
      </c>
      <c r="BK373" s="152" t="s">
        <v>24986</v>
      </c>
      <c r="BL373" s="219">
        <v>0</v>
      </c>
      <c r="BM373" s="219">
        <v>0</v>
      </c>
      <c r="BN373" s="219">
        <v>0</v>
      </c>
      <c r="BO373" s="219">
        <v>0</v>
      </c>
      <c r="BP373" s="219">
        <v>0</v>
      </c>
      <c r="BQ373" s="219">
        <v>0</v>
      </c>
      <c r="BR373" s="219">
        <v>0</v>
      </c>
      <c r="BS373" s="219">
        <v>0</v>
      </c>
      <c r="BT373" s="219">
        <v>0</v>
      </c>
      <c r="BU373" s="219">
        <v>0</v>
      </c>
      <c r="BV373" s="219">
        <v>363671.63</v>
      </c>
      <c r="BW373" s="219">
        <v>6612555.1900000004</v>
      </c>
      <c r="BX373" s="166">
        <v>-6976226.8200000003</v>
      </c>
      <c r="BZ373" s="152" t="s">
        <v>24980</v>
      </c>
      <c r="CA373" s="219">
        <v>0</v>
      </c>
      <c r="CB373" s="219">
        <v>0</v>
      </c>
      <c r="CC373" s="219">
        <v>0</v>
      </c>
      <c r="CD373" s="219">
        <v>0</v>
      </c>
      <c r="CE373" s="219">
        <v>0</v>
      </c>
      <c r="CF373" s="219">
        <v>0</v>
      </c>
      <c r="CG373" s="219">
        <v>0</v>
      </c>
      <c r="CH373" s="219">
        <v>156000</v>
      </c>
      <c r="CI373" s="219">
        <v>0</v>
      </c>
      <c r="CJ373" s="219">
        <v>0</v>
      </c>
      <c r="CK373" s="219">
        <v>0</v>
      </c>
      <c r="CL373" s="219">
        <v>0</v>
      </c>
      <c r="CM373" s="219">
        <v>0</v>
      </c>
      <c r="CN373" s="166">
        <v>-156000</v>
      </c>
      <c r="CP373" s="152" t="s">
        <v>25076</v>
      </c>
      <c r="CQ373" s="219">
        <v>0</v>
      </c>
      <c r="CR373" s="219">
        <v>0</v>
      </c>
      <c r="CS373" s="219">
        <v>0</v>
      </c>
      <c r="CT373" s="219">
        <v>0</v>
      </c>
      <c r="CU373" s="219">
        <v>0</v>
      </c>
      <c r="CV373" s="219">
        <v>0</v>
      </c>
      <c r="CW373" s="219">
        <v>0</v>
      </c>
      <c r="CX373" s="219">
        <v>0</v>
      </c>
      <c r="CY373" s="219">
        <v>0</v>
      </c>
      <c r="CZ373" s="219">
        <v>84250.1</v>
      </c>
      <c r="DA373" s="219">
        <v>0</v>
      </c>
      <c r="DB373" s="219">
        <v>0</v>
      </c>
      <c r="DC373" s="219">
        <v>0</v>
      </c>
      <c r="DD373" s="166">
        <v>-84250.1</v>
      </c>
      <c r="DF373" s="152" t="s">
        <v>25096</v>
      </c>
      <c r="DG373" s="219">
        <v>0</v>
      </c>
      <c r="DH373" s="219">
        <v>0</v>
      </c>
      <c r="DI373" s="219">
        <v>0</v>
      </c>
      <c r="DJ373" s="219">
        <v>0</v>
      </c>
      <c r="DK373" s="219">
        <v>0</v>
      </c>
      <c r="DL373" s="219">
        <v>0</v>
      </c>
      <c r="DM373" s="219">
        <v>0</v>
      </c>
      <c r="DN373" s="219">
        <v>0</v>
      </c>
      <c r="DO373" s="219">
        <v>0</v>
      </c>
      <c r="DP373" s="219">
        <v>651892.84</v>
      </c>
      <c r="DQ373" s="219">
        <v>0</v>
      </c>
      <c r="DR373" s="219">
        <v>0</v>
      </c>
      <c r="DS373" s="164">
        <f t="shared" si="5"/>
        <v>651892.84</v>
      </c>
    </row>
    <row r="374" spans="1:123" ht="20.399999999999999">
      <c r="A374" s="153" t="s">
        <v>25097</v>
      </c>
      <c r="B374" s="164">
        <v>3242144.38</v>
      </c>
      <c r="C374" s="164">
        <v>3670975.25</v>
      </c>
      <c r="D374" s="164">
        <v>4077353.62</v>
      </c>
      <c r="E374" s="164">
        <v>4153712.91</v>
      </c>
      <c r="F374" s="164">
        <v>4252655.82</v>
      </c>
      <c r="BK374" s="154" t="s">
        <v>24767</v>
      </c>
      <c r="BL374" s="218">
        <v>284227.95</v>
      </c>
      <c r="BM374" s="218">
        <v>331722.61</v>
      </c>
      <c r="BN374" s="218">
        <v>370674.93</v>
      </c>
      <c r="BO374" s="218">
        <v>430510.01</v>
      </c>
      <c r="BP374" s="218">
        <v>348987.48</v>
      </c>
      <c r="BQ374" s="218">
        <v>391253.87</v>
      </c>
      <c r="BR374" s="218">
        <v>366896.12</v>
      </c>
      <c r="BS374" s="218">
        <v>661781.56000000006</v>
      </c>
      <c r="BT374" s="218">
        <v>379064.19</v>
      </c>
      <c r="BU374" s="218">
        <v>385372.55</v>
      </c>
      <c r="BV374" s="218">
        <v>360525.93</v>
      </c>
      <c r="BW374" s="218">
        <v>514939.85</v>
      </c>
      <c r="BX374" s="165">
        <v>-4825957.05</v>
      </c>
      <c r="BZ374" s="154" t="s">
        <v>24902</v>
      </c>
      <c r="CA374" s="218">
        <v>0</v>
      </c>
      <c r="CB374" s="218">
        <v>0</v>
      </c>
      <c r="CC374" s="218">
        <v>0</v>
      </c>
      <c r="CD374" s="218">
        <v>0</v>
      </c>
      <c r="CE374" s="218">
        <v>0</v>
      </c>
      <c r="CF374" s="218">
        <v>0</v>
      </c>
      <c r="CG374" s="218">
        <v>0</v>
      </c>
      <c r="CH374" s="218">
        <v>0</v>
      </c>
      <c r="CI374" s="218">
        <v>0</v>
      </c>
      <c r="CJ374" s="218">
        <v>0</v>
      </c>
      <c r="CK374" s="218">
        <v>0</v>
      </c>
      <c r="CL374" s="218">
        <v>250000</v>
      </c>
      <c r="CM374" s="218">
        <v>0</v>
      </c>
      <c r="CN374" s="165">
        <v>-250000</v>
      </c>
      <c r="CP374" s="154" t="s">
        <v>24755</v>
      </c>
      <c r="CQ374" s="218">
        <v>0</v>
      </c>
      <c r="CR374" s="218">
        <v>223401.58</v>
      </c>
      <c r="CS374" s="218">
        <v>3943838.76</v>
      </c>
      <c r="CT374" s="218">
        <v>3627986.97</v>
      </c>
      <c r="CU374" s="218">
        <v>3423179.69</v>
      </c>
      <c r="CV374" s="218">
        <v>1987976.8</v>
      </c>
      <c r="CW374" s="218">
        <v>3842754.24</v>
      </c>
      <c r="CX374" s="218">
        <v>3010877.95</v>
      </c>
      <c r="CY374" s="218">
        <v>4572403.45</v>
      </c>
      <c r="CZ374" s="218">
        <v>0</v>
      </c>
      <c r="DA374" s="218">
        <v>5305470.01</v>
      </c>
      <c r="DB374" s="218">
        <v>1399326.89</v>
      </c>
      <c r="DC374" s="218">
        <v>0</v>
      </c>
      <c r="DD374" s="165">
        <v>-31337216.34</v>
      </c>
      <c r="DF374" s="154" t="s">
        <v>25067</v>
      </c>
      <c r="DG374" s="218">
        <v>0</v>
      </c>
      <c r="DH374" s="218">
        <v>0</v>
      </c>
      <c r="DI374" s="218">
        <v>0</v>
      </c>
      <c r="DJ374" s="218">
        <v>0</v>
      </c>
      <c r="DK374" s="218">
        <v>0</v>
      </c>
      <c r="DL374" s="218">
        <v>0</v>
      </c>
      <c r="DM374" s="218">
        <v>0</v>
      </c>
      <c r="DN374" s="218">
        <v>0</v>
      </c>
      <c r="DO374" s="218">
        <v>0</v>
      </c>
      <c r="DP374" s="218">
        <v>0</v>
      </c>
      <c r="DQ374" s="218">
        <v>117600</v>
      </c>
      <c r="DR374" s="218">
        <v>0</v>
      </c>
      <c r="DS374" s="164">
        <f t="shared" si="5"/>
        <v>117600</v>
      </c>
    </row>
    <row r="375" spans="1:123" ht="20.399999999999999">
      <c r="A375" s="168" t="s">
        <v>24902</v>
      </c>
      <c r="B375" s="165">
        <v>355915.54</v>
      </c>
      <c r="C375" s="165">
        <v>401680.41</v>
      </c>
      <c r="D375" s="165">
        <v>692750.27</v>
      </c>
      <c r="E375" s="165">
        <v>587496.25</v>
      </c>
      <c r="F375" s="165">
        <v>745765.32</v>
      </c>
      <c r="BK375" s="152" t="s">
        <v>24759</v>
      </c>
      <c r="BL375" s="219">
        <v>7072.84</v>
      </c>
      <c r="BM375" s="219">
        <v>41158.94</v>
      </c>
      <c r="BN375" s="219">
        <v>88503.85</v>
      </c>
      <c r="BO375" s="219">
        <v>79734.210000000006</v>
      </c>
      <c r="BP375" s="219">
        <v>83474.02</v>
      </c>
      <c r="BQ375" s="219">
        <v>41204.04</v>
      </c>
      <c r="BR375" s="219">
        <v>48884.07</v>
      </c>
      <c r="BS375" s="219">
        <v>361016.88</v>
      </c>
      <c r="BT375" s="219">
        <v>53835.71</v>
      </c>
      <c r="BU375" s="219">
        <v>54254.8</v>
      </c>
      <c r="BV375" s="219">
        <v>62731.56</v>
      </c>
      <c r="BW375" s="219">
        <v>77259.94</v>
      </c>
      <c r="BX375" s="166">
        <v>-999130.86</v>
      </c>
      <c r="BZ375" s="152" t="s">
        <v>25060</v>
      </c>
      <c r="CA375" s="219">
        <v>0</v>
      </c>
      <c r="CB375" s="219">
        <v>0</v>
      </c>
      <c r="CC375" s="219">
        <v>0</v>
      </c>
      <c r="CD375" s="219">
        <v>0</v>
      </c>
      <c r="CE375" s="219">
        <v>0</v>
      </c>
      <c r="CF375" s="219">
        <v>0</v>
      </c>
      <c r="CG375" s="219">
        <v>0</v>
      </c>
      <c r="CH375" s="219">
        <v>0</v>
      </c>
      <c r="CI375" s="219">
        <v>0</v>
      </c>
      <c r="CJ375" s="219">
        <v>0</v>
      </c>
      <c r="CK375" s="219">
        <v>0</v>
      </c>
      <c r="CL375" s="219">
        <v>250000</v>
      </c>
      <c r="CM375" s="219">
        <v>0</v>
      </c>
      <c r="CN375" s="166">
        <v>-250000</v>
      </c>
      <c r="CP375" s="152" t="s">
        <v>25098</v>
      </c>
      <c r="CQ375" s="219">
        <v>0</v>
      </c>
      <c r="CR375" s="219">
        <v>0</v>
      </c>
      <c r="CS375" s="219">
        <v>0</v>
      </c>
      <c r="CT375" s="219">
        <v>742538.51</v>
      </c>
      <c r="CU375" s="219">
        <v>2411390.92</v>
      </c>
      <c r="CV375" s="219">
        <v>664916.09</v>
      </c>
      <c r="CW375" s="219">
        <v>1774175.44</v>
      </c>
      <c r="CX375" s="219">
        <v>0</v>
      </c>
      <c r="CY375" s="219">
        <v>0</v>
      </c>
      <c r="CZ375" s="219">
        <v>0</v>
      </c>
      <c r="DA375" s="219">
        <v>0</v>
      </c>
      <c r="DB375" s="219">
        <v>0</v>
      </c>
      <c r="DC375" s="219">
        <v>0</v>
      </c>
      <c r="DD375" s="166">
        <v>-5593020.96</v>
      </c>
      <c r="DF375" s="152" t="s">
        <v>25069</v>
      </c>
      <c r="DG375" s="219">
        <v>0</v>
      </c>
      <c r="DH375" s="219">
        <v>0</v>
      </c>
      <c r="DI375" s="219">
        <v>0</v>
      </c>
      <c r="DJ375" s="219">
        <v>0</v>
      </c>
      <c r="DK375" s="219">
        <v>0</v>
      </c>
      <c r="DL375" s="219">
        <v>0</v>
      </c>
      <c r="DM375" s="219">
        <v>0</v>
      </c>
      <c r="DN375" s="219">
        <v>0</v>
      </c>
      <c r="DO375" s="219">
        <v>0</v>
      </c>
      <c r="DP375" s="219">
        <v>0</v>
      </c>
      <c r="DQ375" s="219">
        <v>117600</v>
      </c>
      <c r="DR375" s="219">
        <v>0</v>
      </c>
      <c r="DS375" s="164">
        <f t="shared" si="5"/>
        <v>117600</v>
      </c>
    </row>
    <row r="376" spans="1:123" ht="20.399999999999999">
      <c r="A376" s="152" t="s">
        <v>25099</v>
      </c>
      <c r="B376" s="166">
        <v>89538.44</v>
      </c>
      <c r="C376" s="166">
        <v>196815.66</v>
      </c>
      <c r="D376" s="166">
        <v>212001.98</v>
      </c>
      <c r="E376" s="166">
        <v>132606.94</v>
      </c>
      <c r="F376" s="166">
        <v>277427.63</v>
      </c>
      <c r="BK376" s="152" t="s">
        <v>24731</v>
      </c>
      <c r="BL376" s="219">
        <v>277155.11</v>
      </c>
      <c r="BM376" s="219">
        <v>290563.67</v>
      </c>
      <c r="BN376" s="219">
        <v>282171.08</v>
      </c>
      <c r="BO376" s="219">
        <v>350775.8</v>
      </c>
      <c r="BP376" s="219">
        <v>265513.46000000002</v>
      </c>
      <c r="BQ376" s="219">
        <v>350049.83</v>
      </c>
      <c r="BR376" s="219">
        <v>318012.05</v>
      </c>
      <c r="BS376" s="219">
        <v>300764.68</v>
      </c>
      <c r="BT376" s="219">
        <v>325228.48</v>
      </c>
      <c r="BU376" s="219">
        <v>331117.75</v>
      </c>
      <c r="BV376" s="219">
        <v>297794.37</v>
      </c>
      <c r="BW376" s="219">
        <v>437679.91</v>
      </c>
      <c r="BX376" s="166">
        <v>-3826826.19</v>
      </c>
      <c r="BZ376" s="154" t="s">
        <v>24764</v>
      </c>
      <c r="CA376" s="218">
        <v>0</v>
      </c>
      <c r="CB376" s="218">
        <v>0</v>
      </c>
      <c r="CC376" s="218">
        <v>0</v>
      </c>
      <c r="CD376" s="218">
        <v>0</v>
      </c>
      <c r="CE376" s="218">
        <v>300280</v>
      </c>
      <c r="CF376" s="218">
        <v>0</v>
      </c>
      <c r="CG376" s="218">
        <v>80000</v>
      </c>
      <c r="CH376" s="218">
        <v>0</v>
      </c>
      <c r="CI376" s="218">
        <v>0</v>
      </c>
      <c r="CJ376" s="218">
        <v>0</v>
      </c>
      <c r="CK376" s="218">
        <v>0</v>
      </c>
      <c r="CL376" s="218">
        <v>0</v>
      </c>
      <c r="CM376" s="218">
        <v>0</v>
      </c>
      <c r="CN376" s="165">
        <v>-380280</v>
      </c>
      <c r="CP376" s="152" t="s">
        <v>25000</v>
      </c>
      <c r="CQ376" s="219">
        <v>0</v>
      </c>
      <c r="CR376" s="219">
        <v>0</v>
      </c>
      <c r="CS376" s="219">
        <v>65003.26</v>
      </c>
      <c r="CT376" s="219">
        <v>157239.04000000001</v>
      </c>
      <c r="CU376" s="219">
        <v>11528.46</v>
      </c>
      <c r="CV376" s="219">
        <v>345941.42</v>
      </c>
      <c r="CW376" s="219">
        <v>1043924.94</v>
      </c>
      <c r="CX376" s="219">
        <v>1651017.32</v>
      </c>
      <c r="CY376" s="219">
        <v>2463191.4900000002</v>
      </c>
      <c r="CZ376" s="219">
        <v>0</v>
      </c>
      <c r="DA376" s="219">
        <v>3654684.71</v>
      </c>
      <c r="DB376" s="219">
        <v>1089253.29</v>
      </c>
      <c r="DC376" s="219">
        <v>0</v>
      </c>
      <c r="DD376" s="166">
        <v>-10481783.93</v>
      </c>
      <c r="DF376" s="154" t="s">
        <v>24890</v>
      </c>
      <c r="DG376" s="218">
        <v>0</v>
      </c>
      <c r="DH376" s="218">
        <v>0</v>
      </c>
      <c r="DI376" s="218">
        <v>36000</v>
      </c>
      <c r="DJ376" s="218">
        <v>268000</v>
      </c>
      <c r="DK376" s="218">
        <v>12000</v>
      </c>
      <c r="DL376" s="218">
        <v>12000</v>
      </c>
      <c r="DM376" s="218">
        <v>12000</v>
      </c>
      <c r="DN376" s="218">
        <v>0</v>
      </c>
      <c r="DO376" s="218">
        <v>0</v>
      </c>
      <c r="DP376" s="218">
        <v>36000</v>
      </c>
      <c r="DQ376" s="218">
        <v>0</v>
      </c>
      <c r="DR376" s="218">
        <v>276000</v>
      </c>
      <c r="DS376" s="164">
        <f t="shared" si="5"/>
        <v>652000</v>
      </c>
    </row>
    <row r="377" spans="1:123" ht="20.399999999999999">
      <c r="A377" s="152" t="s">
        <v>25100</v>
      </c>
      <c r="B377" s="166">
        <v>784</v>
      </c>
      <c r="C377" s="166">
        <v>1064</v>
      </c>
      <c r="D377" s="166">
        <v>840</v>
      </c>
      <c r="E377" s="166">
        <v>112</v>
      </c>
      <c r="F377" s="166">
        <v>112</v>
      </c>
      <c r="BK377" s="154" t="s">
        <v>24962</v>
      </c>
      <c r="BL377" s="218">
        <v>9277761.4399999995</v>
      </c>
      <c r="BM377" s="218">
        <v>27710880.23</v>
      </c>
      <c r="BN377" s="218">
        <v>25676232.379999999</v>
      </c>
      <c r="BO377" s="218">
        <v>46340123.840000004</v>
      </c>
      <c r="BP377" s="218">
        <v>27098043.82</v>
      </c>
      <c r="BQ377" s="218">
        <v>53267856.810000002</v>
      </c>
      <c r="BR377" s="218">
        <v>44870751.329999998</v>
      </c>
      <c r="BS377" s="218">
        <v>37265619.380000003</v>
      </c>
      <c r="BT377" s="218">
        <v>48191896.229999997</v>
      </c>
      <c r="BU377" s="218">
        <v>51447094.920000002</v>
      </c>
      <c r="BV377" s="218">
        <v>38891089.57</v>
      </c>
      <c r="BW377" s="218">
        <v>48296117.759999998</v>
      </c>
      <c r="BX377" s="165">
        <v>-458333467.70999998</v>
      </c>
      <c r="BZ377" s="152" t="s">
        <v>24765</v>
      </c>
      <c r="CA377" s="219">
        <v>0</v>
      </c>
      <c r="CB377" s="219">
        <v>0</v>
      </c>
      <c r="CC377" s="219">
        <v>0</v>
      </c>
      <c r="CD377" s="219">
        <v>0</v>
      </c>
      <c r="CE377" s="219">
        <v>300280</v>
      </c>
      <c r="CF377" s="219">
        <v>0</v>
      </c>
      <c r="CG377" s="219">
        <v>0</v>
      </c>
      <c r="CH377" s="219">
        <v>0</v>
      </c>
      <c r="CI377" s="219">
        <v>0</v>
      </c>
      <c r="CJ377" s="219">
        <v>0</v>
      </c>
      <c r="CK377" s="219">
        <v>0</v>
      </c>
      <c r="CL377" s="219">
        <v>0</v>
      </c>
      <c r="CM377" s="219">
        <v>0</v>
      </c>
      <c r="CN377" s="166">
        <v>-300280</v>
      </c>
      <c r="CP377" s="152" t="s">
        <v>25101</v>
      </c>
      <c r="CQ377" s="219">
        <v>0</v>
      </c>
      <c r="CR377" s="219">
        <v>223401.58</v>
      </c>
      <c r="CS377" s="219">
        <v>3878835.5</v>
      </c>
      <c r="CT377" s="219">
        <v>2728209.42</v>
      </c>
      <c r="CU377" s="219">
        <v>1000260.31</v>
      </c>
      <c r="CV377" s="219">
        <v>977119.29</v>
      </c>
      <c r="CW377" s="219">
        <v>1024653.86</v>
      </c>
      <c r="CX377" s="219">
        <v>1359860.63</v>
      </c>
      <c r="CY377" s="219">
        <v>2109211.96</v>
      </c>
      <c r="CZ377" s="219">
        <v>0</v>
      </c>
      <c r="DA377" s="219">
        <v>1650785.3</v>
      </c>
      <c r="DB377" s="219">
        <v>310073.59999999998</v>
      </c>
      <c r="DC377" s="219">
        <v>0</v>
      </c>
      <c r="DD377" s="166">
        <v>-15262411.449999999</v>
      </c>
      <c r="DF377" s="152" t="s">
        <v>24844</v>
      </c>
      <c r="DG377" s="219">
        <v>0</v>
      </c>
      <c r="DH377" s="219">
        <v>0</v>
      </c>
      <c r="DI377" s="219">
        <v>36000</v>
      </c>
      <c r="DJ377" s="219">
        <v>268000</v>
      </c>
      <c r="DK377" s="219">
        <v>12000</v>
      </c>
      <c r="DL377" s="219">
        <v>12000</v>
      </c>
      <c r="DM377" s="219">
        <v>12000</v>
      </c>
      <c r="DN377" s="219">
        <v>0</v>
      </c>
      <c r="DO377" s="219">
        <v>0</v>
      </c>
      <c r="DP377" s="219">
        <v>36000</v>
      </c>
      <c r="DQ377" s="219">
        <v>0</v>
      </c>
      <c r="DR377" s="219">
        <v>276000</v>
      </c>
      <c r="DS377" s="164">
        <f t="shared" si="5"/>
        <v>652000</v>
      </c>
    </row>
    <row r="378" spans="1:123" ht="20.399999999999999">
      <c r="A378" s="152" t="s">
        <v>25102</v>
      </c>
      <c r="B378" s="166">
        <v>0</v>
      </c>
      <c r="C378" s="166">
        <v>64500</v>
      </c>
      <c r="D378" s="166">
        <v>89329.65</v>
      </c>
      <c r="E378" s="166">
        <v>64500</v>
      </c>
      <c r="F378" s="166">
        <v>68573.320000000007</v>
      </c>
      <c r="BK378" s="152" t="s">
        <v>24964</v>
      </c>
      <c r="BL378" s="219">
        <v>0</v>
      </c>
      <c r="BM378" s="219">
        <v>0</v>
      </c>
      <c r="BN378" s="219">
        <v>3340517.99</v>
      </c>
      <c r="BO378" s="219">
        <v>9308355.7400000002</v>
      </c>
      <c r="BP378" s="219">
        <v>9721440.4199999999</v>
      </c>
      <c r="BQ378" s="219">
        <v>4573539.28</v>
      </c>
      <c r="BR378" s="219">
        <v>6932875.1799999997</v>
      </c>
      <c r="BS378" s="219">
        <v>2754983.58</v>
      </c>
      <c r="BT378" s="219">
        <v>19138083.75</v>
      </c>
      <c r="BU378" s="219">
        <v>17036919.280000001</v>
      </c>
      <c r="BV378" s="219">
        <v>5116201.13</v>
      </c>
      <c r="BW378" s="219">
        <v>3635183.05</v>
      </c>
      <c r="BX378" s="166">
        <v>-81558099.400000006</v>
      </c>
      <c r="BZ378" s="152" t="s">
        <v>24970</v>
      </c>
      <c r="CA378" s="219">
        <v>0</v>
      </c>
      <c r="CB378" s="219">
        <v>0</v>
      </c>
      <c r="CC378" s="219">
        <v>0</v>
      </c>
      <c r="CD378" s="219">
        <v>0</v>
      </c>
      <c r="CE378" s="219">
        <v>0</v>
      </c>
      <c r="CF378" s="219">
        <v>0</v>
      </c>
      <c r="CG378" s="219">
        <v>80000</v>
      </c>
      <c r="CH378" s="219">
        <v>0</v>
      </c>
      <c r="CI378" s="219">
        <v>0</v>
      </c>
      <c r="CJ378" s="219">
        <v>0</v>
      </c>
      <c r="CK378" s="219">
        <v>0</v>
      </c>
      <c r="CL378" s="219">
        <v>0</v>
      </c>
      <c r="CM378" s="219">
        <v>0</v>
      </c>
      <c r="CN378" s="166">
        <v>-80000</v>
      </c>
      <c r="CP378" s="154" t="s">
        <v>24876</v>
      </c>
      <c r="CQ378" s="218">
        <v>0</v>
      </c>
      <c r="CR378" s="218">
        <v>0</v>
      </c>
      <c r="CS378" s="218">
        <v>0</v>
      </c>
      <c r="CT378" s="218">
        <v>0</v>
      </c>
      <c r="CU378" s="218">
        <v>0</v>
      </c>
      <c r="CV378" s="218">
        <v>0</v>
      </c>
      <c r="CW378" s="218">
        <v>0</v>
      </c>
      <c r="CX378" s="218">
        <v>0</v>
      </c>
      <c r="CY378" s="218">
        <v>395859.37</v>
      </c>
      <c r="CZ378" s="218">
        <v>424718.27</v>
      </c>
      <c r="DA378" s="218">
        <v>554049.06999999995</v>
      </c>
      <c r="DB378" s="218">
        <v>170406.23</v>
      </c>
      <c r="DC378" s="218">
        <v>0</v>
      </c>
      <c r="DD378" s="165">
        <v>-1545032.94</v>
      </c>
      <c r="DF378" s="154" t="s">
        <v>25071</v>
      </c>
      <c r="DG378" s="218">
        <v>0</v>
      </c>
      <c r="DH378" s="218">
        <v>2885128.25</v>
      </c>
      <c r="DI378" s="218">
        <v>1461706.29</v>
      </c>
      <c r="DJ378" s="218">
        <v>1354788.24</v>
      </c>
      <c r="DK378" s="218">
        <v>1746174.97</v>
      </c>
      <c r="DL378" s="218">
        <v>2967023.23</v>
      </c>
      <c r="DM378" s="218">
        <v>1461032</v>
      </c>
      <c r="DN378" s="218">
        <v>3100350.51</v>
      </c>
      <c r="DO378" s="218">
        <v>1583435.12</v>
      </c>
      <c r="DP378" s="218">
        <v>10366502.15</v>
      </c>
      <c r="DQ378" s="218">
        <v>2880371.81</v>
      </c>
      <c r="DR378" s="218">
        <v>648108.09</v>
      </c>
      <c r="DS378" s="164">
        <f t="shared" si="5"/>
        <v>30454620.659999996</v>
      </c>
    </row>
    <row r="379" spans="1:123" ht="30.6">
      <c r="A379" s="152" t="s">
        <v>25103</v>
      </c>
      <c r="B379" s="166">
        <v>259433.1</v>
      </c>
      <c r="C379" s="166">
        <v>121508.25</v>
      </c>
      <c r="D379" s="166">
        <v>370770.14</v>
      </c>
      <c r="E379" s="166">
        <v>371615.21</v>
      </c>
      <c r="F379" s="166">
        <v>385835.87</v>
      </c>
      <c r="BK379" s="152" t="s">
        <v>24988</v>
      </c>
      <c r="BL379" s="219">
        <v>8454779.4499999993</v>
      </c>
      <c r="BM379" s="219">
        <v>18428109.960000001</v>
      </c>
      <c r="BN379" s="219">
        <v>12790939.52</v>
      </c>
      <c r="BO379" s="219">
        <v>26260892.5</v>
      </c>
      <c r="BP379" s="219">
        <v>13052963.35</v>
      </c>
      <c r="BQ379" s="219">
        <v>34015199.560000002</v>
      </c>
      <c r="BR379" s="219">
        <v>18182373.239999998</v>
      </c>
      <c r="BS379" s="219">
        <v>16792240.23</v>
      </c>
      <c r="BT379" s="219">
        <v>18263244.140000001</v>
      </c>
      <c r="BU379" s="219">
        <v>29548248.579999998</v>
      </c>
      <c r="BV379" s="219">
        <v>25868358.649999999</v>
      </c>
      <c r="BW379" s="219">
        <v>35561350.219999999</v>
      </c>
      <c r="BX379" s="166">
        <v>-257218699.40000001</v>
      </c>
      <c r="BZ379" s="154" t="s">
        <v>24832</v>
      </c>
      <c r="CA379" s="218">
        <v>0</v>
      </c>
      <c r="CB379" s="218">
        <v>0</v>
      </c>
      <c r="CC379" s="218">
        <v>0</v>
      </c>
      <c r="CD379" s="218">
        <v>0</v>
      </c>
      <c r="CE379" s="218">
        <v>0</v>
      </c>
      <c r="CF379" s="218">
        <v>0</v>
      </c>
      <c r="CG379" s="218">
        <v>0</v>
      </c>
      <c r="CH379" s="218">
        <v>0</v>
      </c>
      <c r="CI379" s="218">
        <v>0</v>
      </c>
      <c r="CJ379" s="218">
        <v>0</v>
      </c>
      <c r="CK379" s="218">
        <v>0</v>
      </c>
      <c r="CL379" s="218">
        <v>56000</v>
      </c>
      <c r="CM379" s="218">
        <v>0</v>
      </c>
      <c r="CN379" s="165">
        <v>-56000</v>
      </c>
      <c r="CP379" s="152" t="s">
        <v>25104</v>
      </c>
      <c r="CQ379" s="219">
        <v>0</v>
      </c>
      <c r="CR379" s="219">
        <v>0</v>
      </c>
      <c r="CS379" s="219">
        <v>0</v>
      </c>
      <c r="CT379" s="219">
        <v>0</v>
      </c>
      <c r="CU379" s="219">
        <v>0</v>
      </c>
      <c r="CV379" s="219">
        <v>0</v>
      </c>
      <c r="CW379" s="219">
        <v>0</v>
      </c>
      <c r="CX379" s="219">
        <v>0</v>
      </c>
      <c r="CY379" s="219">
        <v>395859.37</v>
      </c>
      <c r="CZ379" s="219">
        <v>424718.27</v>
      </c>
      <c r="DA379" s="219">
        <v>554049.06999999995</v>
      </c>
      <c r="DB379" s="219">
        <v>170406.23</v>
      </c>
      <c r="DC379" s="219">
        <v>0</v>
      </c>
      <c r="DD379" s="166">
        <v>-1545032.94</v>
      </c>
      <c r="DF379" s="152" t="s">
        <v>25088</v>
      </c>
      <c r="DG379" s="219">
        <v>0</v>
      </c>
      <c r="DH379" s="219">
        <v>0</v>
      </c>
      <c r="DI379" s="219">
        <v>0</v>
      </c>
      <c r="DJ379" s="219">
        <v>0</v>
      </c>
      <c r="DK379" s="219">
        <v>0</v>
      </c>
      <c r="DL379" s="219">
        <v>1200000</v>
      </c>
      <c r="DM379" s="219">
        <v>0</v>
      </c>
      <c r="DN379" s="219">
        <v>0</v>
      </c>
      <c r="DO379" s="219">
        <v>0</v>
      </c>
      <c r="DP379" s="219">
        <v>1004500.15</v>
      </c>
      <c r="DQ379" s="219">
        <v>0</v>
      </c>
      <c r="DR379" s="219">
        <v>0</v>
      </c>
      <c r="DS379" s="164">
        <f t="shared" si="5"/>
        <v>2204500.15</v>
      </c>
    </row>
    <row r="380" spans="1:123" ht="20.399999999999999">
      <c r="A380" s="152" t="s">
        <v>25105</v>
      </c>
      <c r="B380" s="166">
        <v>4200</v>
      </c>
      <c r="C380" s="166">
        <v>10044.25</v>
      </c>
      <c r="D380" s="166">
        <v>11892.25</v>
      </c>
      <c r="E380" s="166">
        <v>12593.85</v>
      </c>
      <c r="F380" s="166">
        <v>7468.25</v>
      </c>
      <c r="BK380" s="152" t="s">
        <v>24989</v>
      </c>
      <c r="BL380" s="219">
        <v>822981.99</v>
      </c>
      <c r="BM380" s="219">
        <v>353261.31</v>
      </c>
      <c r="BN380" s="219">
        <v>1609886.61</v>
      </c>
      <c r="BO380" s="219">
        <v>304206.98</v>
      </c>
      <c r="BP380" s="219">
        <v>765726.06</v>
      </c>
      <c r="BQ380" s="219">
        <v>2192780.0699999998</v>
      </c>
      <c r="BR380" s="219">
        <v>870636.55</v>
      </c>
      <c r="BS380" s="219">
        <v>870897.54</v>
      </c>
      <c r="BT380" s="219">
        <v>966624.17</v>
      </c>
      <c r="BU380" s="219">
        <v>1034292.73</v>
      </c>
      <c r="BV380" s="219">
        <v>1315186.4099999999</v>
      </c>
      <c r="BW380" s="219">
        <v>2763258.22</v>
      </c>
      <c r="BX380" s="166">
        <v>-13869738.640000001</v>
      </c>
      <c r="BZ380" s="152" t="s">
        <v>24845</v>
      </c>
      <c r="CA380" s="219">
        <v>0</v>
      </c>
      <c r="CB380" s="219">
        <v>0</v>
      </c>
      <c r="CC380" s="219">
        <v>0</v>
      </c>
      <c r="CD380" s="219">
        <v>0</v>
      </c>
      <c r="CE380" s="219">
        <v>0</v>
      </c>
      <c r="CF380" s="219">
        <v>0</v>
      </c>
      <c r="CG380" s="219">
        <v>0</v>
      </c>
      <c r="CH380" s="219">
        <v>0</v>
      </c>
      <c r="CI380" s="219">
        <v>0</v>
      </c>
      <c r="CJ380" s="219">
        <v>0</v>
      </c>
      <c r="CK380" s="219">
        <v>0</v>
      </c>
      <c r="CL380" s="219">
        <v>56000</v>
      </c>
      <c r="CM380" s="219">
        <v>0</v>
      </c>
      <c r="CN380" s="166">
        <v>-56000</v>
      </c>
      <c r="CP380" s="154" t="s">
        <v>24984</v>
      </c>
      <c r="CQ380" s="218">
        <v>28286.28</v>
      </c>
      <c r="CR380" s="218">
        <v>1992057.16</v>
      </c>
      <c r="CS380" s="218">
        <v>35783697.75</v>
      </c>
      <c r="CT380" s="218">
        <v>26655215.25</v>
      </c>
      <c r="CU380" s="218">
        <v>24181056.41</v>
      </c>
      <c r="CV380" s="218">
        <v>23605493.18</v>
      </c>
      <c r="CW380" s="218">
        <v>42735379.770000003</v>
      </c>
      <c r="CX380" s="218">
        <v>33437987.75</v>
      </c>
      <c r="CY380" s="218">
        <v>18974254.920000002</v>
      </c>
      <c r="CZ380" s="218">
        <v>21211556.699999999</v>
      </c>
      <c r="DA380" s="218">
        <v>23179144.690000001</v>
      </c>
      <c r="DB380" s="218">
        <v>40961183.829999998</v>
      </c>
      <c r="DC380" s="218">
        <v>0</v>
      </c>
      <c r="DD380" s="165">
        <v>-292745313.69</v>
      </c>
      <c r="DF380" s="152" t="s">
        <v>25092</v>
      </c>
      <c r="DG380" s="219">
        <v>0</v>
      </c>
      <c r="DH380" s="219">
        <v>0</v>
      </c>
      <c r="DI380" s="219">
        <v>0</v>
      </c>
      <c r="DJ380" s="219">
        <v>0</v>
      </c>
      <c r="DK380" s="219">
        <v>0</v>
      </c>
      <c r="DL380" s="219">
        <v>259793</v>
      </c>
      <c r="DM380" s="219">
        <v>1461032</v>
      </c>
      <c r="DN380" s="219">
        <v>3100350.51</v>
      </c>
      <c r="DO380" s="219">
        <v>1583435.12</v>
      </c>
      <c r="DP380" s="219">
        <v>9362002</v>
      </c>
      <c r="DQ380" s="219">
        <v>1072411.27</v>
      </c>
      <c r="DR380" s="219">
        <v>72896.61</v>
      </c>
      <c r="DS380" s="164">
        <f t="shared" si="5"/>
        <v>16911920.509999998</v>
      </c>
    </row>
    <row r="381" spans="1:123" ht="30.6">
      <c r="A381" s="152" t="s">
        <v>25106</v>
      </c>
      <c r="B381" s="166">
        <v>1960</v>
      </c>
      <c r="C381" s="166">
        <v>7748.25</v>
      </c>
      <c r="D381" s="166">
        <v>7916.25</v>
      </c>
      <c r="E381" s="166">
        <v>6068.25</v>
      </c>
      <c r="F381" s="166">
        <v>6348.25</v>
      </c>
      <c r="BK381" s="152" t="s">
        <v>24991</v>
      </c>
      <c r="BL381" s="219">
        <v>0</v>
      </c>
      <c r="BM381" s="219">
        <v>8779726.9700000007</v>
      </c>
      <c r="BN381" s="219">
        <v>7726526.5700000003</v>
      </c>
      <c r="BO381" s="219">
        <v>10226361.59</v>
      </c>
      <c r="BP381" s="219">
        <v>3250554.93</v>
      </c>
      <c r="BQ381" s="219">
        <v>11656381.380000001</v>
      </c>
      <c r="BR381" s="219">
        <v>18499725.760000002</v>
      </c>
      <c r="BS381" s="219">
        <v>15883436.9</v>
      </c>
      <c r="BT381" s="219">
        <v>9028283.6099999994</v>
      </c>
      <c r="BU381" s="219">
        <v>3270772.89</v>
      </c>
      <c r="BV381" s="219">
        <v>5161245.9800000004</v>
      </c>
      <c r="BW381" s="219">
        <v>5912706.3499999996</v>
      </c>
      <c r="BX381" s="166">
        <v>-99395722.930000007</v>
      </c>
      <c r="BZ381" s="154" t="s">
        <v>24767</v>
      </c>
      <c r="CA381" s="218">
        <v>0</v>
      </c>
      <c r="CB381" s="218">
        <v>0</v>
      </c>
      <c r="CC381" s="218">
        <v>0</v>
      </c>
      <c r="CD381" s="218">
        <v>70800</v>
      </c>
      <c r="CE381" s="218">
        <v>82133.399999999994</v>
      </c>
      <c r="CF381" s="218">
        <v>0</v>
      </c>
      <c r="CG381" s="218">
        <v>96000</v>
      </c>
      <c r="CH381" s="218">
        <v>96000</v>
      </c>
      <c r="CI381" s="218">
        <v>0</v>
      </c>
      <c r="CJ381" s="218">
        <v>0</v>
      </c>
      <c r="CK381" s="218">
        <v>2072</v>
      </c>
      <c r="CL381" s="218">
        <v>0</v>
      </c>
      <c r="CM381" s="218">
        <v>0</v>
      </c>
      <c r="CN381" s="165">
        <v>-347005.4</v>
      </c>
      <c r="CP381" s="152" t="s">
        <v>25008</v>
      </c>
      <c r="CQ381" s="219">
        <v>28286.28</v>
      </c>
      <c r="CR381" s="219">
        <v>1489525.95</v>
      </c>
      <c r="CS381" s="219">
        <v>31224017.949999999</v>
      </c>
      <c r="CT381" s="219">
        <v>20954137.210000001</v>
      </c>
      <c r="CU381" s="219">
        <v>21864838.739999998</v>
      </c>
      <c r="CV381" s="219">
        <v>22720846.280000001</v>
      </c>
      <c r="CW381" s="219">
        <v>33069612.190000001</v>
      </c>
      <c r="CX381" s="219">
        <v>30641924.739999998</v>
      </c>
      <c r="CY381" s="219">
        <v>11367364.17</v>
      </c>
      <c r="CZ381" s="219">
        <v>17555819.100000001</v>
      </c>
      <c r="DA381" s="219">
        <v>16526537.810000001</v>
      </c>
      <c r="DB381" s="219">
        <v>32466095.600000001</v>
      </c>
      <c r="DC381" s="219">
        <v>0</v>
      </c>
      <c r="DD381" s="166">
        <v>-239909006.02000001</v>
      </c>
      <c r="DF381" s="152" t="s">
        <v>25107</v>
      </c>
      <c r="DG381" s="219">
        <v>0</v>
      </c>
      <c r="DH381" s="219">
        <v>0</v>
      </c>
      <c r="DI381" s="219">
        <v>0</v>
      </c>
      <c r="DJ381" s="219">
        <v>0</v>
      </c>
      <c r="DK381" s="219">
        <v>0</v>
      </c>
      <c r="DL381" s="219">
        <v>0</v>
      </c>
      <c r="DM381" s="219">
        <v>0</v>
      </c>
      <c r="DN381" s="219">
        <v>0</v>
      </c>
      <c r="DO381" s="219">
        <v>0</v>
      </c>
      <c r="DP381" s="219">
        <v>0</v>
      </c>
      <c r="DQ381" s="219">
        <v>1462988.52</v>
      </c>
      <c r="DR381" s="219">
        <v>537011.48</v>
      </c>
      <c r="DS381" s="164">
        <f t="shared" si="5"/>
        <v>2000000</v>
      </c>
    </row>
    <row r="382" spans="1:123" ht="20.399999999999999">
      <c r="A382" s="154" t="s">
        <v>24767</v>
      </c>
      <c r="B382" s="165">
        <v>2886228.84</v>
      </c>
      <c r="C382" s="165">
        <v>3267292.53</v>
      </c>
      <c r="D382" s="165">
        <v>3384603.35</v>
      </c>
      <c r="E382" s="165">
        <v>3566216.66</v>
      </c>
      <c r="F382" s="165">
        <v>3484184.74</v>
      </c>
      <c r="BK382" s="152" t="s">
        <v>24992</v>
      </c>
      <c r="BL382" s="219">
        <v>0</v>
      </c>
      <c r="BM382" s="219">
        <v>149781.99</v>
      </c>
      <c r="BN382" s="219">
        <v>208361.69</v>
      </c>
      <c r="BO382" s="219">
        <v>240307.03</v>
      </c>
      <c r="BP382" s="219">
        <v>307359.06</v>
      </c>
      <c r="BQ382" s="219">
        <v>829956.52</v>
      </c>
      <c r="BR382" s="219">
        <v>385140.6</v>
      </c>
      <c r="BS382" s="219">
        <v>964061.13</v>
      </c>
      <c r="BT382" s="219">
        <v>795660.56</v>
      </c>
      <c r="BU382" s="219">
        <v>556861.43999999994</v>
      </c>
      <c r="BV382" s="219">
        <v>1430097.4</v>
      </c>
      <c r="BW382" s="219">
        <v>423619.92</v>
      </c>
      <c r="BX382" s="166">
        <v>-6291207.3399999999</v>
      </c>
      <c r="BZ382" s="152" t="s">
        <v>24759</v>
      </c>
      <c r="CA382" s="219">
        <v>0</v>
      </c>
      <c r="CB382" s="219">
        <v>0</v>
      </c>
      <c r="CC382" s="219">
        <v>0</v>
      </c>
      <c r="CD382" s="219">
        <v>70800</v>
      </c>
      <c r="CE382" s="219">
        <v>82133.399999999994</v>
      </c>
      <c r="CF382" s="219">
        <v>0</v>
      </c>
      <c r="CG382" s="219">
        <v>96000</v>
      </c>
      <c r="CH382" s="219">
        <v>96000</v>
      </c>
      <c r="CI382" s="219">
        <v>0</v>
      </c>
      <c r="CJ382" s="219">
        <v>0</v>
      </c>
      <c r="CK382" s="219">
        <v>2072</v>
      </c>
      <c r="CL382" s="219">
        <v>0</v>
      </c>
      <c r="CM382" s="219">
        <v>0</v>
      </c>
      <c r="CN382" s="166">
        <v>-347005.4</v>
      </c>
      <c r="CP382" s="152" t="s">
        <v>25013</v>
      </c>
      <c r="CQ382" s="219">
        <v>0</v>
      </c>
      <c r="CR382" s="219">
        <v>0</v>
      </c>
      <c r="CS382" s="219">
        <v>3392943.53</v>
      </c>
      <c r="CT382" s="219">
        <v>3223682.72</v>
      </c>
      <c r="CU382" s="219">
        <v>0</v>
      </c>
      <c r="CV382" s="219">
        <v>86228.62</v>
      </c>
      <c r="CW382" s="219">
        <v>8595174.7699999996</v>
      </c>
      <c r="CX382" s="219">
        <v>2448290.91</v>
      </c>
      <c r="CY382" s="219">
        <v>6200694.0899999999</v>
      </c>
      <c r="CZ382" s="219">
        <v>2544517.54</v>
      </c>
      <c r="DA382" s="219">
        <v>5493789.5999999996</v>
      </c>
      <c r="DB382" s="219">
        <v>4691065.0999999996</v>
      </c>
      <c r="DC382" s="219">
        <v>0</v>
      </c>
      <c r="DD382" s="166">
        <v>-36676386.880000003</v>
      </c>
      <c r="DF382" s="152" t="s">
        <v>25108</v>
      </c>
      <c r="DG382" s="219">
        <v>0</v>
      </c>
      <c r="DH382" s="219">
        <v>0</v>
      </c>
      <c r="DI382" s="219">
        <v>0</v>
      </c>
      <c r="DJ382" s="219">
        <v>0</v>
      </c>
      <c r="DK382" s="219">
        <v>300000</v>
      </c>
      <c r="DL382" s="219">
        <v>0</v>
      </c>
      <c r="DM382" s="219">
        <v>0</v>
      </c>
      <c r="DN382" s="219">
        <v>0</v>
      </c>
      <c r="DO382" s="219">
        <v>0</v>
      </c>
      <c r="DP382" s="219">
        <v>0</v>
      </c>
      <c r="DQ382" s="219">
        <v>0</v>
      </c>
      <c r="DR382" s="219">
        <v>10000</v>
      </c>
      <c r="DS382" s="164">
        <f t="shared" si="5"/>
        <v>310000</v>
      </c>
    </row>
    <row r="383" spans="1:123" ht="20.399999999999999">
      <c r="A383" s="152" t="s">
        <v>24759</v>
      </c>
      <c r="B383" s="166">
        <v>27257.25</v>
      </c>
      <c r="C383" s="166">
        <v>380002.27</v>
      </c>
      <c r="D383" s="166">
        <v>399260.05</v>
      </c>
      <c r="E383" s="166">
        <v>476292.5</v>
      </c>
      <c r="F383" s="166">
        <v>334860.86</v>
      </c>
      <c r="BK383" s="153" t="s">
        <v>24993</v>
      </c>
      <c r="BL383" s="217">
        <v>6852295.2199999997</v>
      </c>
      <c r="BM383" s="217">
        <v>24546981.210000001</v>
      </c>
      <c r="BN383" s="217">
        <v>40711119.229999997</v>
      </c>
      <c r="BO383" s="217">
        <v>78549263.959999993</v>
      </c>
      <c r="BP383" s="217">
        <v>65426755.43</v>
      </c>
      <c r="BQ383" s="217">
        <v>79569080.400000006</v>
      </c>
      <c r="BR383" s="217">
        <v>76134537.569999993</v>
      </c>
      <c r="BS383" s="217">
        <v>102440655.01000001</v>
      </c>
      <c r="BT383" s="217">
        <v>86899361.620000005</v>
      </c>
      <c r="BU383" s="217">
        <v>97690654.370000005</v>
      </c>
      <c r="BV383" s="217">
        <v>91596441.560000002</v>
      </c>
      <c r="BW383" s="217">
        <v>90040010.170000002</v>
      </c>
      <c r="BX383" s="164">
        <v>-840457155.75</v>
      </c>
      <c r="BZ383" s="153" t="s">
        <v>24982</v>
      </c>
      <c r="CA383" s="217">
        <v>10398672.460000001</v>
      </c>
      <c r="CB383" s="217">
        <v>23719537.190000001</v>
      </c>
      <c r="CC383" s="217">
        <v>47491796.859999999</v>
      </c>
      <c r="CD383" s="217">
        <v>16712698.27</v>
      </c>
      <c r="CE383" s="217">
        <v>53153210.539999999</v>
      </c>
      <c r="CF383" s="217">
        <v>36125238.090000004</v>
      </c>
      <c r="CG383" s="217">
        <v>26394943.93</v>
      </c>
      <c r="CH383" s="217">
        <v>19237774.190000001</v>
      </c>
      <c r="CI383" s="217">
        <v>45262801.380000003</v>
      </c>
      <c r="CJ383" s="217">
        <v>57219304.530000001</v>
      </c>
      <c r="CK383" s="217">
        <v>35210872.18</v>
      </c>
      <c r="CL383" s="217">
        <v>67319850.099999994</v>
      </c>
      <c r="CM383" s="217">
        <v>0</v>
      </c>
      <c r="CN383" s="164">
        <v>-438246699.72000003</v>
      </c>
      <c r="CP383" s="152" t="s">
        <v>25014</v>
      </c>
      <c r="CQ383" s="219">
        <v>0</v>
      </c>
      <c r="CR383" s="219">
        <v>502531.21</v>
      </c>
      <c r="CS383" s="219">
        <v>835678.45</v>
      </c>
      <c r="CT383" s="219">
        <v>1044734.41</v>
      </c>
      <c r="CU383" s="219">
        <v>1290835.83</v>
      </c>
      <c r="CV383" s="219">
        <v>0</v>
      </c>
      <c r="CW383" s="219">
        <v>0</v>
      </c>
      <c r="CX383" s="219">
        <v>0</v>
      </c>
      <c r="CY383" s="219">
        <v>0</v>
      </c>
      <c r="CZ383" s="219">
        <v>0</v>
      </c>
      <c r="DA383" s="219">
        <v>0</v>
      </c>
      <c r="DB383" s="219">
        <v>1499990.05</v>
      </c>
      <c r="DC383" s="219">
        <v>0</v>
      </c>
      <c r="DD383" s="166">
        <v>-5173769.95</v>
      </c>
      <c r="DF383" s="152" t="s">
        <v>25072</v>
      </c>
      <c r="DG383" s="219">
        <v>0</v>
      </c>
      <c r="DH383" s="219">
        <v>0</v>
      </c>
      <c r="DI383" s="219">
        <v>0</v>
      </c>
      <c r="DJ383" s="219">
        <v>0</v>
      </c>
      <c r="DK383" s="219">
        <v>0</v>
      </c>
      <c r="DL383" s="219">
        <v>0</v>
      </c>
      <c r="DM383" s="219">
        <v>0</v>
      </c>
      <c r="DN383" s="219">
        <v>0</v>
      </c>
      <c r="DO383" s="219">
        <v>0</v>
      </c>
      <c r="DP383" s="219">
        <v>0</v>
      </c>
      <c r="DQ383" s="219">
        <v>0</v>
      </c>
      <c r="DR383" s="219">
        <v>28200</v>
      </c>
      <c r="DS383" s="164">
        <f t="shared" si="5"/>
        <v>28200</v>
      </c>
    </row>
    <row r="384" spans="1:123" ht="20.399999999999999">
      <c r="A384" s="152" t="s">
        <v>24731</v>
      </c>
      <c r="B384" s="166">
        <v>2858971.59</v>
      </c>
      <c r="C384" s="166">
        <v>2887290.26</v>
      </c>
      <c r="D384" s="166">
        <v>2985343.3</v>
      </c>
      <c r="E384" s="166">
        <v>3089924.16</v>
      </c>
      <c r="F384" s="166">
        <v>3149323.88</v>
      </c>
      <c r="BK384" s="154" t="s">
        <v>24773</v>
      </c>
      <c r="BL384" s="218">
        <v>3889115.55</v>
      </c>
      <c r="BM384" s="218">
        <v>3596174.28</v>
      </c>
      <c r="BN384" s="218">
        <v>4105248.53</v>
      </c>
      <c r="BO384" s="218">
        <v>3878006.88</v>
      </c>
      <c r="BP384" s="218">
        <v>3648571.27</v>
      </c>
      <c r="BQ384" s="218">
        <v>3765012.43</v>
      </c>
      <c r="BR384" s="218">
        <v>3852769.64</v>
      </c>
      <c r="BS384" s="218">
        <v>3693221.58</v>
      </c>
      <c r="BT384" s="218">
        <v>3787225.74</v>
      </c>
      <c r="BU384" s="218">
        <v>3774791.72</v>
      </c>
      <c r="BV384" s="218">
        <v>3632168.08</v>
      </c>
      <c r="BW384" s="218">
        <v>4590875.34</v>
      </c>
      <c r="BX384" s="165">
        <v>-46213181.039999999</v>
      </c>
      <c r="BZ384" s="154" t="s">
        <v>24757</v>
      </c>
      <c r="CA384" s="218">
        <v>0</v>
      </c>
      <c r="CB384" s="218">
        <v>0</v>
      </c>
      <c r="CC384" s="218">
        <v>0</v>
      </c>
      <c r="CD384" s="218">
        <v>0</v>
      </c>
      <c r="CE384" s="218">
        <v>0</v>
      </c>
      <c r="CF384" s="218">
        <v>0</v>
      </c>
      <c r="CG384" s="218">
        <v>134307.01999999999</v>
      </c>
      <c r="CH384" s="218">
        <v>1375936.89</v>
      </c>
      <c r="CI384" s="218">
        <v>256085.04</v>
      </c>
      <c r="CJ384" s="218">
        <v>44635.95</v>
      </c>
      <c r="CK384" s="218">
        <v>0</v>
      </c>
      <c r="CL384" s="218">
        <v>0</v>
      </c>
      <c r="CM384" s="218">
        <v>0</v>
      </c>
      <c r="CN384" s="165">
        <v>-1810964.9</v>
      </c>
      <c r="CP384" s="152" t="s">
        <v>25015</v>
      </c>
      <c r="CQ384" s="219">
        <v>0</v>
      </c>
      <c r="CR384" s="219">
        <v>0</v>
      </c>
      <c r="CS384" s="219">
        <v>264200.19</v>
      </c>
      <c r="CT384" s="219">
        <v>1368708.28</v>
      </c>
      <c r="CU384" s="219">
        <v>854691.86</v>
      </c>
      <c r="CV384" s="219">
        <v>680324.38</v>
      </c>
      <c r="CW384" s="219">
        <v>821953.07</v>
      </c>
      <c r="CX384" s="219">
        <v>293679.87</v>
      </c>
      <c r="CY384" s="219">
        <v>1301043.1000000001</v>
      </c>
      <c r="CZ384" s="219">
        <v>944278.83</v>
      </c>
      <c r="DA384" s="219">
        <v>544591.31999999995</v>
      </c>
      <c r="DB384" s="219">
        <v>1362856.09</v>
      </c>
      <c r="DC384" s="219">
        <v>0</v>
      </c>
      <c r="DD384" s="166">
        <v>-8436326.9900000002</v>
      </c>
      <c r="DF384" s="152" t="s">
        <v>25109</v>
      </c>
      <c r="DG384" s="219">
        <v>0</v>
      </c>
      <c r="DH384" s="219">
        <v>2885128.25</v>
      </c>
      <c r="DI384" s="219">
        <v>1461706.29</v>
      </c>
      <c r="DJ384" s="219">
        <v>1354788.24</v>
      </c>
      <c r="DK384" s="219">
        <v>1446174.97</v>
      </c>
      <c r="DL384" s="219">
        <v>1507230.23</v>
      </c>
      <c r="DM384" s="219">
        <v>0</v>
      </c>
      <c r="DN384" s="219">
        <v>0</v>
      </c>
      <c r="DO384" s="219">
        <v>0</v>
      </c>
      <c r="DP384" s="219">
        <v>0</v>
      </c>
      <c r="DQ384" s="219">
        <v>344972.02</v>
      </c>
      <c r="DR384" s="219">
        <v>0</v>
      </c>
      <c r="DS384" s="164">
        <f t="shared" si="5"/>
        <v>9000000</v>
      </c>
    </row>
    <row r="385" spans="1:123" ht="20.399999999999999">
      <c r="A385" s="154" t="s">
        <v>24789</v>
      </c>
      <c r="B385" s="165">
        <v>0</v>
      </c>
      <c r="C385" s="165">
        <v>2002.31</v>
      </c>
      <c r="D385" s="165">
        <v>0</v>
      </c>
      <c r="E385" s="165">
        <v>0</v>
      </c>
      <c r="F385" s="165">
        <v>22705.759999999998</v>
      </c>
      <c r="BK385" s="152" t="s">
        <v>24774</v>
      </c>
      <c r="BL385" s="219">
        <v>3889115.55</v>
      </c>
      <c r="BM385" s="219">
        <v>3596174.28</v>
      </c>
      <c r="BN385" s="219">
        <v>4105248.53</v>
      </c>
      <c r="BO385" s="219">
        <v>3878006.88</v>
      </c>
      <c r="BP385" s="219">
        <v>3648571.27</v>
      </c>
      <c r="BQ385" s="219">
        <v>3765012.43</v>
      </c>
      <c r="BR385" s="219">
        <v>3769637.62</v>
      </c>
      <c r="BS385" s="219">
        <v>3693221.58</v>
      </c>
      <c r="BT385" s="219">
        <v>3787225.74</v>
      </c>
      <c r="BU385" s="219">
        <v>3774791.72</v>
      </c>
      <c r="BV385" s="219">
        <v>3632168.08</v>
      </c>
      <c r="BW385" s="219">
        <v>4590875.34</v>
      </c>
      <c r="BX385" s="166">
        <v>-46130049.020000003</v>
      </c>
      <c r="BZ385" s="152" t="s">
        <v>24761</v>
      </c>
      <c r="CA385" s="219">
        <v>0</v>
      </c>
      <c r="CB385" s="219">
        <v>0</v>
      </c>
      <c r="CC385" s="219">
        <v>0</v>
      </c>
      <c r="CD385" s="219">
        <v>0</v>
      </c>
      <c r="CE385" s="219">
        <v>0</v>
      </c>
      <c r="CF385" s="219">
        <v>0</v>
      </c>
      <c r="CG385" s="219">
        <v>134307.01999999999</v>
      </c>
      <c r="CH385" s="219">
        <v>1375936.89</v>
      </c>
      <c r="CI385" s="219">
        <v>256085.04</v>
      </c>
      <c r="CJ385" s="219">
        <v>44635.95</v>
      </c>
      <c r="CK385" s="219">
        <v>0</v>
      </c>
      <c r="CL385" s="219">
        <v>0</v>
      </c>
      <c r="CM385" s="219">
        <v>0</v>
      </c>
      <c r="CN385" s="166">
        <v>-1810964.9</v>
      </c>
      <c r="CP385" s="152" t="s">
        <v>25020</v>
      </c>
      <c r="CQ385" s="219">
        <v>0</v>
      </c>
      <c r="CR385" s="219">
        <v>0</v>
      </c>
      <c r="CS385" s="219">
        <v>66857.63</v>
      </c>
      <c r="CT385" s="219">
        <v>63952.63</v>
      </c>
      <c r="CU385" s="219">
        <v>170689.98</v>
      </c>
      <c r="CV385" s="219">
        <v>118093.9</v>
      </c>
      <c r="CW385" s="219">
        <v>248639.74</v>
      </c>
      <c r="CX385" s="219">
        <v>54092.23</v>
      </c>
      <c r="CY385" s="219">
        <v>105153.56</v>
      </c>
      <c r="CZ385" s="219">
        <v>166941.23000000001</v>
      </c>
      <c r="DA385" s="219">
        <v>614225.96</v>
      </c>
      <c r="DB385" s="219">
        <v>941176.99</v>
      </c>
      <c r="DC385" s="219">
        <v>0</v>
      </c>
      <c r="DD385" s="166">
        <v>-2549823.85</v>
      </c>
      <c r="DF385" s="154" t="s">
        <v>25007</v>
      </c>
      <c r="DG385" s="218">
        <v>0</v>
      </c>
      <c r="DH385" s="218">
        <v>0</v>
      </c>
      <c r="DI385" s="218">
        <v>0</v>
      </c>
      <c r="DJ385" s="218">
        <v>289944</v>
      </c>
      <c r="DK385" s="218">
        <v>0</v>
      </c>
      <c r="DL385" s="218">
        <v>0</v>
      </c>
      <c r="DM385" s="218">
        <v>0</v>
      </c>
      <c r="DN385" s="218">
        <v>0</v>
      </c>
      <c r="DO385" s="218">
        <v>0</v>
      </c>
      <c r="DP385" s="218">
        <v>0</v>
      </c>
      <c r="DQ385" s="218">
        <v>0</v>
      </c>
      <c r="DR385" s="218">
        <v>0</v>
      </c>
      <c r="DS385" s="164">
        <f t="shared" si="5"/>
        <v>289944</v>
      </c>
    </row>
    <row r="386" spans="1:123" ht="20.399999999999999">
      <c r="A386" s="152" t="s">
        <v>24792</v>
      </c>
      <c r="B386" s="166">
        <v>0</v>
      </c>
      <c r="C386" s="166">
        <v>2002.31</v>
      </c>
      <c r="D386" s="166">
        <v>0</v>
      </c>
      <c r="E386" s="166">
        <v>0</v>
      </c>
      <c r="F386" s="166">
        <v>22705.759999999998</v>
      </c>
      <c r="BK386" s="152" t="s">
        <v>25110</v>
      </c>
      <c r="BL386" s="219">
        <v>0</v>
      </c>
      <c r="BM386" s="219">
        <v>0</v>
      </c>
      <c r="BN386" s="219">
        <v>0</v>
      </c>
      <c r="BO386" s="219">
        <v>0</v>
      </c>
      <c r="BP386" s="219">
        <v>0</v>
      </c>
      <c r="BQ386" s="219">
        <v>0</v>
      </c>
      <c r="BR386" s="219">
        <v>83132.02</v>
      </c>
      <c r="BS386" s="219">
        <v>0</v>
      </c>
      <c r="BT386" s="219">
        <v>0</v>
      </c>
      <c r="BU386" s="219">
        <v>0</v>
      </c>
      <c r="BV386" s="219">
        <v>0</v>
      </c>
      <c r="BW386" s="219">
        <v>0</v>
      </c>
      <c r="BX386" s="166">
        <v>-83132.02</v>
      </c>
      <c r="BZ386" s="154" t="s">
        <v>24767</v>
      </c>
      <c r="CA386" s="218">
        <v>270670.46000000002</v>
      </c>
      <c r="CB386" s="218">
        <v>284282.63</v>
      </c>
      <c r="CC386" s="218">
        <v>372965.63</v>
      </c>
      <c r="CD386" s="218">
        <v>349215.22</v>
      </c>
      <c r="CE386" s="218">
        <v>359550.54</v>
      </c>
      <c r="CF386" s="218">
        <v>304603.76</v>
      </c>
      <c r="CG386" s="218">
        <v>314469.89</v>
      </c>
      <c r="CH386" s="218">
        <v>330002.59999999998</v>
      </c>
      <c r="CI386" s="218">
        <v>331256.53000000003</v>
      </c>
      <c r="CJ386" s="218">
        <v>325460.37</v>
      </c>
      <c r="CK386" s="218">
        <v>279175.77</v>
      </c>
      <c r="CL386" s="218">
        <v>442487.43</v>
      </c>
      <c r="CM386" s="218">
        <v>0</v>
      </c>
      <c r="CN386" s="165">
        <v>-3964140.83</v>
      </c>
      <c r="CP386" s="154" t="s">
        <v>25024</v>
      </c>
      <c r="CQ386" s="218">
        <v>0</v>
      </c>
      <c r="CR386" s="218">
        <v>0</v>
      </c>
      <c r="CS386" s="218">
        <v>0</v>
      </c>
      <c r="CT386" s="218">
        <v>226522.07</v>
      </c>
      <c r="CU386" s="218">
        <v>439424.87</v>
      </c>
      <c r="CV386" s="218">
        <v>248169.63</v>
      </c>
      <c r="CW386" s="218">
        <v>0</v>
      </c>
      <c r="CX386" s="218">
        <v>931805.2</v>
      </c>
      <c r="CY386" s="218">
        <v>160815.41</v>
      </c>
      <c r="CZ386" s="218">
        <v>422124.89</v>
      </c>
      <c r="DA386" s="218">
        <v>213577.07</v>
      </c>
      <c r="DB386" s="218">
        <v>514964.63</v>
      </c>
      <c r="DC386" s="218">
        <v>0</v>
      </c>
      <c r="DD386" s="165">
        <v>-3157403.77</v>
      </c>
      <c r="DF386" s="152" t="s">
        <v>25111</v>
      </c>
      <c r="DG386" s="219">
        <v>0</v>
      </c>
      <c r="DH386" s="219">
        <v>0</v>
      </c>
      <c r="DI386" s="219">
        <v>0</v>
      </c>
      <c r="DJ386" s="219">
        <v>289944</v>
      </c>
      <c r="DK386" s="219">
        <v>0</v>
      </c>
      <c r="DL386" s="219">
        <v>0</v>
      </c>
      <c r="DM386" s="219">
        <v>0</v>
      </c>
      <c r="DN386" s="219">
        <v>0</v>
      </c>
      <c r="DO386" s="219">
        <v>0</v>
      </c>
      <c r="DP386" s="219">
        <v>0</v>
      </c>
      <c r="DQ386" s="219">
        <v>0</v>
      </c>
      <c r="DR386" s="219">
        <v>0</v>
      </c>
      <c r="DS386" s="164">
        <f t="shared" si="5"/>
        <v>289944</v>
      </c>
    </row>
    <row r="387" spans="1:123" ht="20.399999999999999">
      <c r="A387" s="153" t="s">
        <v>25112</v>
      </c>
      <c r="B387" s="164">
        <v>553090.1</v>
      </c>
      <c r="C387" s="164">
        <v>767032.96</v>
      </c>
      <c r="D387" s="164">
        <v>928582.16</v>
      </c>
      <c r="E387" s="164">
        <v>777164</v>
      </c>
      <c r="F387" s="164">
        <v>697911.57</v>
      </c>
      <c r="BK387" s="154" t="s">
        <v>24743</v>
      </c>
      <c r="BL387" s="218">
        <v>0</v>
      </c>
      <c r="BM387" s="218">
        <v>0</v>
      </c>
      <c r="BN387" s="218">
        <v>0</v>
      </c>
      <c r="BO387" s="218">
        <v>0</v>
      </c>
      <c r="BP387" s="218">
        <v>0</v>
      </c>
      <c r="BQ387" s="218">
        <v>7170</v>
      </c>
      <c r="BR387" s="218">
        <v>0</v>
      </c>
      <c r="BS387" s="218">
        <v>0</v>
      </c>
      <c r="BT387" s="218">
        <v>2000</v>
      </c>
      <c r="BU387" s="218">
        <v>0</v>
      </c>
      <c r="BV387" s="218">
        <v>0</v>
      </c>
      <c r="BW387" s="218">
        <v>16817.599999999999</v>
      </c>
      <c r="BX387" s="165">
        <v>-25987.599999999999</v>
      </c>
      <c r="BZ387" s="152" t="s">
        <v>24759</v>
      </c>
      <c r="CA387" s="219">
        <v>7585.4</v>
      </c>
      <c r="CB387" s="219">
        <v>49501.21</v>
      </c>
      <c r="CC387" s="219">
        <v>56095.09</v>
      </c>
      <c r="CD387" s="219">
        <v>60159.21</v>
      </c>
      <c r="CE387" s="219">
        <v>65528.19</v>
      </c>
      <c r="CF387" s="219">
        <v>20380.96</v>
      </c>
      <c r="CG387" s="219">
        <v>42451.25</v>
      </c>
      <c r="CH387" s="219">
        <v>89136.31</v>
      </c>
      <c r="CI387" s="219">
        <v>40213.300000000003</v>
      </c>
      <c r="CJ387" s="219">
        <v>42982.76</v>
      </c>
      <c r="CK387" s="219">
        <v>28218.87</v>
      </c>
      <c r="CL387" s="219">
        <v>70696.34</v>
      </c>
      <c r="CM387" s="219">
        <v>0</v>
      </c>
      <c r="CN387" s="166">
        <v>-572948.89</v>
      </c>
      <c r="CP387" s="152" t="s">
        <v>25026</v>
      </c>
      <c r="CQ387" s="219">
        <v>0</v>
      </c>
      <c r="CR387" s="219">
        <v>0</v>
      </c>
      <c r="CS387" s="219">
        <v>0</v>
      </c>
      <c r="CT387" s="219">
        <v>226522.07</v>
      </c>
      <c r="CU387" s="219">
        <v>439424.87</v>
      </c>
      <c r="CV387" s="219">
        <v>248169.63</v>
      </c>
      <c r="CW387" s="219">
        <v>0</v>
      </c>
      <c r="CX387" s="219">
        <v>931805.2</v>
      </c>
      <c r="CY387" s="219">
        <v>160815.41</v>
      </c>
      <c r="CZ387" s="219">
        <v>422124.89</v>
      </c>
      <c r="DA387" s="219">
        <v>213577.07</v>
      </c>
      <c r="DB387" s="219">
        <v>514964.63</v>
      </c>
      <c r="DC387" s="219">
        <v>0</v>
      </c>
      <c r="DD387" s="166">
        <v>-3157403.77</v>
      </c>
      <c r="DF387" s="154" t="s">
        <v>24917</v>
      </c>
      <c r="DG387" s="218">
        <v>0</v>
      </c>
      <c r="DH387" s="218">
        <v>0</v>
      </c>
      <c r="DI387" s="218">
        <v>0</v>
      </c>
      <c r="DJ387" s="218">
        <v>0</v>
      </c>
      <c r="DK387" s="218">
        <v>0</v>
      </c>
      <c r="DL387" s="218">
        <v>0</v>
      </c>
      <c r="DM387" s="218">
        <v>0</v>
      </c>
      <c r="DN387" s="218">
        <v>0</v>
      </c>
      <c r="DO387" s="218">
        <v>0</v>
      </c>
      <c r="DP387" s="218">
        <v>0</v>
      </c>
      <c r="DQ387" s="218">
        <v>0</v>
      </c>
      <c r="DR387" s="218">
        <v>132000</v>
      </c>
      <c r="DS387" s="164">
        <f t="shared" si="5"/>
        <v>132000</v>
      </c>
    </row>
    <row r="388" spans="1:123" ht="20.399999999999999">
      <c r="A388" s="168" t="s">
        <v>24878</v>
      </c>
      <c r="B388" s="165">
        <v>553090.1</v>
      </c>
      <c r="C388" s="165">
        <v>767032.96</v>
      </c>
      <c r="D388" s="165">
        <v>928582.16</v>
      </c>
      <c r="E388" s="165">
        <v>777164</v>
      </c>
      <c r="F388" s="165">
        <v>697911.57</v>
      </c>
      <c r="BK388" s="152" t="s">
        <v>24744</v>
      </c>
      <c r="BL388" s="219">
        <v>0</v>
      </c>
      <c r="BM388" s="219">
        <v>0</v>
      </c>
      <c r="BN388" s="219">
        <v>0</v>
      </c>
      <c r="BO388" s="219">
        <v>0</v>
      </c>
      <c r="BP388" s="219">
        <v>0</v>
      </c>
      <c r="BQ388" s="219">
        <v>7170</v>
      </c>
      <c r="BR388" s="219">
        <v>0</v>
      </c>
      <c r="BS388" s="219">
        <v>0</v>
      </c>
      <c r="BT388" s="219">
        <v>2000</v>
      </c>
      <c r="BU388" s="219">
        <v>0</v>
      </c>
      <c r="BV388" s="219">
        <v>0</v>
      </c>
      <c r="BW388" s="219">
        <v>16817.599999999999</v>
      </c>
      <c r="BX388" s="166">
        <v>-25987.599999999999</v>
      </c>
      <c r="BZ388" s="152" t="s">
        <v>24731</v>
      </c>
      <c r="CA388" s="219">
        <v>263085.06</v>
      </c>
      <c r="CB388" s="219">
        <v>234781.42</v>
      </c>
      <c r="CC388" s="219">
        <v>316870.53999999998</v>
      </c>
      <c r="CD388" s="219">
        <v>289056.01</v>
      </c>
      <c r="CE388" s="219">
        <v>294022.34999999998</v>
      </c>
      <c r="CF388" s="219">
        <v>284222.8</v>
      </c>
      <c r="CG388" s="219">
        <v>272018.64</v>
      </c>
      <c r="CH388" s="219">
        <v>240866.29</v>
      </c>
      <c r="CI388" s="219">
        <v>291043.23</v>
      </c>
      <c r="CJ388" s="219">
        <v>282477.61</v>
      </c>
      <c r="CK388" s="219">
        <v>250956.9</v>
      </c>
      <c r="CL388" s="219">
        <v>371791.09</v>
      </c>
      <c r="CM388" s="219">
        <v>0</v>
      </c>
      <c r="CN388" s="166">
        <v>-3391191.94</v>
      </c>
      <c r="CP388" s="154" t="s">
        <v>25113</v>
      </c>
      <c r="CQ388" s="218">
        <v>0</v>
      </c>
      <c r="CR388" s="218">
        <v>0</v>
      </c>
      <c r="CS388" s="218">
        <v>0</v>
      </c>
      <c r="CT388" s="218">
        <v>0</v>
      </c>
      <c r="CU388" s="218">
        <v>0</v>
      </c>
      <c r="CV388" s="218">
        <v>0</v>
      </c>
      <c r="CW388" s="218">
        <v>0</v>
      </c>
      <c r="CX388" s="218">
        <v>0</v>
      </c>
      <c r="CY388" s="218">
        <v>12843.96</v>
      </c>
      <c r="CZ388" s="218">
        <v>0</v>
      </c>
      <c r="DA388" s="218">
        <v>0</v>
      </c>
      <c r="DB388" s="218">
        <v>0</v>
      </c>
      <c r="DC388" s="218">
        <v>0</v>
      </c>
      <c r="DD388" s="165">
        <v>-12843.96</v>
      </c>
      <c r="DF388" s="152" t="s">
        <v>24759</v>
      </c>
      <c r="DG388" s="219">
        <v>0</v>
      </c>
      <c r="DH388" s="219">
        <v>0</v>
      </c>
      <c r="DI388" s="219">
        <v>0</v>
      </c>
      <c r="DJ388" s="219">
        <v>0</v>
      </c>
      <c r="DK388" s="219">
        <v>0</v>
      </c>
      <c r="DL388" s="219">
        <v>0</v>
      </c>
      <c r="DM388" s="219">
        <v>0</v>
      </c>
      <c r="DN388" s="219">
        <v>0</v>
      </c>
      <c r="DO388" s="219">
        <v>0</v>
      </c>
      <c r="DP388" s="219">
        <v>0</v>
      </c>
      <c r="DQ388" s="219">
        <v>0</v>
      </c>
      <c r="DR388" s="219">
        <v>132000</v>
      </c>
      <c r="DS388" s="164">
        <f t="shared" si="5"/>
        <v>132000</v>
      </c>
    </row>
    <row r="389" spans="1:123" ht="20.399999999999999">
      <c r="A389" s="152" t="s">
        <v>24759</v>
      </c>
      <c r="B389" s="166">
        <v>1900.39</v>
      </c>
      <c r="C389" s="166">
        <v>90209.32</v>
      </c>
      <c r="D389" s="166">
        <v>53285.86</v>
      </c>
      <c r="E389" s="166">
        <v>79392.44</v>
      </c>
      <c r="F389" s="166">
        <v>55947.19</v>
      </c>
      <c r="BK389" s="154" t="s">
        <v>24778</v>
      </c>
      <c r="BL389" s="218">
        <v>0</v>
      </c>
      <c r="BM389" s="218">
        <v>435543.07</v>
      </c>
      <c r="BN389" s="218">
        <v>472194.17</v>
      </c>
      <c r="BO389" s="218">
        <v>3055101.81</v>
      </c>
      <c r="BP389" s="218">
        <v>3180471.12</v>
      </c>
      <c r="BQ389" s="218">
        <v>2970238.24</v>
      </c>
      <c r="BR389" s="218">
        <v>8591531.9100000001</v>
      </c>
      <c r="BS389" s="218">
        <v>4782954.5</v>
      </c>
      <c r="BT389" s="218">
        <v>5704282.1100000003</v>
      </c>
      <c r="BU389" s="218">
        <v>6506991.3300000001</v>
      </c>
      <c r="BV389" s="218">
        <v>4466424.41</v>
      </c>
      <c r="BW389" s="218">
        <v>7613192.6399999997</v>
      </c>
      <c r="BX389" s="165">
        <v>-47778925.310000002</v>
      </c>
      <c r="BZ389" s="154" t="s">
        <v>24962</v>
      </c>
      <c r="CA389" s="218">
        <v>10128002</v>
      </c>
      <c r="CB389" s="218">
        <v>23435254.559999999</v>
      </c>
      <c r="CC389" s="218">
        <v>47118831.229999997</v>
      </c>
      <c r="CD389" s="218">
        <v>16363483.050000001</v>
      </c>
      <c r="CE389" s="218">
        <v>52793660</v>
      </c>
      <c r="CF389" s="218">
        <v>35820634.329999998</v>
      </c>
      <c r="CG389" s="218">
        <v>25946167.02</v>
      </c>
      <c r="CH389" s="218">
        <v>17531834.699999999</v>
      </c>
      <c r="CI389" s="218">
        <v>44675459.810000002</v>
      </c>
      <c r="CJ389" s="218">
        <v>56849208.210000001</v>
      </c>
      <c r="CK389" s="218">
        <v>34931696.409999996</v>
      </c>
      <c r="CL389" s="218">
        <v>66877362.670000002</v>
      </c>
      <c r="CM389" s="218">
        <v>0</v>
      </c>
      <c r="CN389" s="165">
        <v>-432471593.99000001</v>
      </c>
      <c r="CP389" s="152" t="s">
        <v>25114</v>
      </c>
      <c r="CQ389" s="219">
        <v>0</v>
      </c>
      <c r="CR389" s="219">
        <v>0</v>
      </c>
      <c r="CS389" s="219">
        <v>0</v>
      </c>
      <c r="CT389" s="219">
        <v>0</v>
      </c>
      <c r="CU389" s="219">
        <v>0</v>
      </c>
      <c r="CV389" s="219">
        <v>0</v>
      </c>
      <c r="CW389" s="219">
        <v>0</v>
      </c>
      <c r="CX389" s="219">
        <v>0</v>
      </c>
      <c r="CY389" s="219">
        <v>12843.96</v>
      </c>
      <c r="CZ389" s="219">
        <v>0</v>
      </c>
      <c r="DA389" s="219">
        <v>0</v>
      </c>
      <c r="DB389" s="219">
        <v>0</v>
      </c>
      <c r="DC389" s="219">
        <v>0</v>
      </c>
      <c r="DD389" s="166">
        <v>-12843.96</v>
      </c>
      <c r="DF389" s="154" t="s">
        <v>24877</v>
      </c>
      <c r="DG389" s="218">
        <v>0</v>
      </c>
      <c r="DH389" s="218">
        <v>0</v>
      </c>
      <c r="DI389" s="218">
        <v>12000</v>
      </c>
      <c r="DJ389" s="218">
        <v>4000</v>
      </c>
      <c r="DK389" s="218">
        <v>4000</v>
      </c>
      <c r="DL389" s="218">
        <v>4000</v>
      </c>
      <c r="DM389" s="218">
        <v>4000</v>
      </c>
      <c r="DN389" s="218">
        <v>0</v>
      </c>
      <c r="DO389" s="218">
        <v>0</v>
      </c>
      <c r="DP389" s="218">
        <v>12000</v>
      </c>
      <c r="DQ389" s="218">
        <v>0</v>
      </c>
      <c r="DR389" s="218">
        <v>8000</v>
      </c>
      <c r="DS389" s="164">
        <f t="shared" si="5"/>
        <v>48000</v>
      </c>
    </row>
    <row r="390" spans="1:123" ht="20.399999999999999">
      <c r="A390" s="152" t="s">
        <v>24731</v>
      </c>
      <c r="B390" s="166">
        <v>545748.71</v>
      </c>
      <c r="C390" s="166">
        <v>654308.06999999995</v>
      </c>
      <c r="D390" s="166">
        <v>786156.62</v>
      </c>
      <c r="E390" s="166">
        <v>601278.05000000005</v>
      </c>
      <c r="F390" s="166">
        <v>594514.35</v>
      </c>
      <c r="BK390" s="152" t="s">
        <v>24995</v>
      </c>
      <c r="BL390" s="219">
        <v>0</v>
      </c>
      <c r="BM390" s="219">
        <v>0</v>
      </c>
      <c r="BN390" s="219">
        <v>355938.76</v>
      </c>
      <c r="BO390" s="219">
        <v>1482708.19</v>
      </c>
      <c r="BP390" s="219">
        <v>1948047.37</v>
      </c>
      <c r="BQ390" s="219">
        <v>1534230.97</v>
      </c>
      <c r="BR390" s="219">
        <v>4116079.65</v>
      </c>
      <c r="BS390" s="219">
        <v>2938402.6</v>
      </c>
      <c r="BT390" s="219">
        <v>3194204.01</v>
      </c>
      <c r="BU390" s="219">
        <v>3674635.48</v>
      </c>
      <c r="BV390" s="219">
        <v>2917797.41</v>
      </c>
      <c r="BW390" s="219">
        <v>3911847.4</v>
      </c>
      <c r="BX390" s="166">
        <v>-26073891.84</v>
      </c>
      <c r="BZ390" s="152" t="s">
        <v>24964</v>
      </c>
      <c r="CA390" s="219">
        <v>0</v>
      </c>
      <c r="CB390" s="219">
        <v>4855300.28</v>
      </c>
      <c r="CC390" s="219">
        <v>4370790.17</v>
      </c>
      <c r="CD390" s="219">
        <v>676193.71</v>
      </c>
      <c r="CE390" s="219">
        <v>10905785.16</v>
      </c>
      <c r="CF390" s="219">
        <v>6303619.4400000004</v>
      </c>
      <c r="CG390" s="219">
        <v>3598285.45</v>
      </c>
      <c r="CH390" s="219">
        <v>1808211.29</v>
      </c>
      <c r="CI390" s="219">
        <v>5338315.78</v>
      </c>
      <c r="CJ390" s="219">
        <v>3400711.5</v>
      </c>
      <c r="CK390" s="219">
        <v>1228685.8500000001</v>
      </c>
      <c r="CL390" s="219">
        <v>6182068.3200000003</v>
      </c>
      <c r="CM390" s="219">
        <v>0</v>
      </c>
      <c r="CN390" s="166">
        <v>-48667966.950000003</v>
      </c>
      <c r="CP390" s="154" t="s">
        <v>25027</v>
      </c>
      <c r="CQ390" s="218">
        <v>0</v>
      </c>
      <c r="CR390" s="218">
        <v>0</v>
      </c>
      <c r="CS390" s="218">
        <v>0</v>
      </c>
      <c r="CT390" s="218">
        <v>0</v>
      </c>
      <c r="CU390" s="218">
        <v>0</v>
      </c>
      <c r="CV390" s="218">
        <v>0</v>
      </c>
      <c r="CW390" s="218">
        <v>0</v>
      </c>
      <c r="CX390" s="218">
        <v>0</v>
      </c>
      <c r="CY390" s="218">
        <v>0</v>
      </c>
      <c r="CZ390" s="218">
        <v>0</v>
      </c>
      <c r="DA390" s="218">
        <v>0</v>
      </c>
      <c r="DB390" s="218">
        <v>416314.71</v>
      </c>
      <c r="DC390" s="218">
        <v>0</v>
      </c>
      <c r="DD390" s="165">
        <v>-416314.71</v>
      </c>
      <c r="DF390" s="152" t="s">
        <v>25115</v>
      </c>
      <c r="DG390" s="219">
        <v>0</v>
      </c>
      <c r="DH390" s="219">
        <v>0</v>
      </c>
      <c r="DI390" s="219">
        <v>12000</v>
      </c>
      <c r="DJ390" s="219">
        <v>4000</v>
      </c>
      <c r="DK390" s="219">
        <v>4000</v>
      </c>
      <c r="DL390" s="219">
        <v>4000</v>
      </c>
      <c r="DM390" s="219">
        <v>4000</v>
      </c>
      <c r="DN390" s="219">
        <v>0</v>
      </c>
      <c r="DO390" s="219">
        <v>0</v>
      </c>
      <c r="DP390" s="219">
        <v>12000</v>
      </c>
      <c r="DQ390" s="219">
        <v>0</v>
      </c>
      <c r="DR390" s="219">
        <v>8000</v>
      </c>
      <c r="DS390" s="164">
        <f t="shared" si="5"/>
        <v>48000</v>
      </c>
    </row>
    <row r="391" spans="1:123" ht="20.399999999999999">
      <c r="A391" s="152" t="s">
        <v>25116</v>
      </c>
      <c r="B391" s="166">
        <v>448</v>
      </c>
      <c r="C391" s="166">
        <v>616</v>
      </c>
      <c r="D391" s="166">
        <v>616</v>
      </c>
      <c r="E391" s="166">
        <v>728</v>
      </c>
      <c r="F391" s="166">
        <v>448</v>
      </c>
      <c r="BK391" s="152" t="s">
        <v>24997</v>
      </c>
      <c r="BL391" s="219">
        <v>0</v>
      </c>
      <c r="BM391" s="219">
        <v>435543.07</v>
      </c>
      <c r="BN391" s="219">
        <v>116255.41</v>
      </c>
      <c r="BO391" s="219">
        <v>1572393.62</v>
      </c>
      <c r="BP391" s="219">
        <v>1232423.75</v>
      </c>
      <c r="BQ391" s="219">
        <v>1436007.27</v>
      </c>
      <c r="BR391" s="219">
        <v>4475452.26</v>
      </c>
      <c r="BS391" s="219">
        <v>1844551.9</v>
      </c>
      <c r="BT391" s="219">
        <v>2510078.1</v>
      </c>
      <c r="BU391" s="219">
        <v>2832355.85</v>
      </c>
      <c r="BV391" s="219">
        <v>1548627</v>
      </c>
      <c r="BW391" s="219">
        <v>3701345.24</v>
      </c>
      <c r="BX391" s="166">
        <v>-21705033.469999999</v>
      </c>
      <c r="BZ391" s="152" t="s">
        <v>24988</v>
      </c>
      <c r="CA391" s="219">
        <v>9890878.4299999997</v>
      </c>
      <c r="CB391" s="219">
        <v>12854129.199999999</v>
      </c>
      <c r="CC391" s="219">
        <v>38582507.920000002</v>
      </c>
      <c r="CD391" s="219">
        <v>11916570.74</v>
      </c>
      <c r="CE391" s="219">
        <v>39203382.670000002</v>
      </c>
      <c r="CF391" s="219">
        <v>27896599.109999999</v>
      </c>
      <c r="CG391" s="219">
        <v>17238000.109999999</v>
      </c>
      <c r="CH391" s="219">
        <v>11702392.390000001</v>
      </c>
      <c r="CI391" s="219">
        <v>33991134.100000001</v>
      </c>
      <c r="CJ391" s="219">
        <v>28961833.27</v>
      </c>
      <c r="CK391" s="219">
        <v>15063156.59</v>
      </c>
      <c r="CL391" s="219">
        <v>47802525.039999999</v>
      </c>
      <c r="CM391" s="219">
        <v>0</v>
      </c>
      <c r="CN391" s="166">
        <v>-295103109.56999999</v>
      </c>
      <c r="CP391" s="152" t="s">
        <v>25028</v>
      </c>
      <c r="CQ391" s="219">
        <v>0</v>
      </c>
      <c r="CR391" s="219">
        <v>0</v>
      </c>
      <c r="CS391" s="219">
        <v>0</v>
      </c>
      <c r="CT391" s="219">
        <v>0</v>
      </c>
      <c r="CU391" s="219">
        <v>0</v>
      </c>
      <c r="CV391" s="219">
        <v>0</v>
      </c>
      <c r="CW391" s="219">
        <v>0</v>
      </c>
      <c r="CX391" s="219">
        <v>0</v>
      </c>
      <c r="CY391" s="219">
        <v>0</v>
      </c>
      <c r="CZ391" s="219">
        <v>0</v>
      </c>
      <c r="DA391" s="219">
        <v>0</v>
      </c>
      <c r="DB391" s="219">
        <v>416314.71</v>
      </c>
      <c r="DC391" s="219">
        <v>0</v>
      </c>
      <c r="DD391" s="166">
        <v>-416314.71</v>
      </c>
      <c r="DF391" s="154" t="s">
        <v>24865</v>
      </c>
      <c r="DG391" s="218">
        <v>0</v>
      </c>
      <c r="DH391" s="218">
        <v>0</v>
      </c>
      <c r="DI391" s="218">
        <v>24000</v>
      </c>
      <c r="DJ391" s="218">
        <v>24000</v>
      </c>
      <c r="DK391" s="218">
        <v>24000</v>
      </c>
      <c r="DL391" s="218">
        <v>24000</v>
      </c>
      <c r="DM391" s="218">
        <v>24000</v>
      </c>
      <c r="DN391" s="218">
        <v>0</v>
      </c>
      <c r="DO391" s="218">
        <v>0</v>
      </c>
      <c r="DP391" s="218">
        <v>72000</v>
      </c>
      <c r="DQ391" s="218">
        <v>0</v>
      </c>
      <c r="DR391" s="218">
        <v>48000</v>
      </c>
      <c r="DS391" s="164">
        <f t="shared" si="5"/>
        <v>240000</v>
      </c>
    </row>
    <row r="392" spans="1:123" ht="30.6">
      <c r="A392" s="152" t="s">
        <v>25117</v>
      </c>
      <c r="B392" s="166">
        <v>4993</v>
      </c>
      <c r="C392" s="166">
        <v>21899.57</v>
      </c>
      <c r="D392" s="166">
        <v>88523.68</v>
      </c>
      <c r="E392" s="166">
        <v>95765.51</v>
      </c>
      <c r="F392" s="166">
        <v>47002.03</v>
      </c>
      <c r="BK392" s="154" t="s">
        <v>24788</v>
      </c>
      <c r="BL392" s="218">
        <v>0</v>
      </c>
      <c r="BM392" s="218">
        <v>0</v>
      </c>
      <c r="BN392" s="218">
        <v>0</v>
      </c>
      <c r="BO392" s="218">
        <v>0</v>
      </c>
      <c r="BP392" s="218">
        <v>30575.82</v>
      </c>
      <c r="BQ392" s="218">
        <v>0</v>
      </c>
      <c r="BR392" s="218">
        <v>45997.8</v>
      </c>
      <c r="BS392" s="218">
        <v>329611.46999999997</v>
      </c>
      <c r="BT392" s="218">
        <v>55784.57</v>
      </c>
      <c r="BU392" s="218">
        <v>156959.91</v>
      </c>
      <c r="BV392" s="218">
        <v>0</v>
      </c>
      <c r="BW392" s="218">
        <v>0</v>
      </c>
      <c r="BX392" s="165">
        <v>-618929.56999999995</v>
      </c>
      <c r="BZ392" s="152" t="s">
        <v>24989</v>
      </c>
      <c r="CA392" s="219">
        <v>237123.57</v>
      </c>
      <c r="CB392" s="219">
        <v>1523331.21</v>
      </c>
      <c r="CC392" s="219">
        <v>1496148.38</v>
      </c>
      <c r="CD392" s="219">
        <v>1294104.5</v>
      </c>
      <c r="CE392" s="219">
        <v>1381816.72</v>
      </c>
      <c r="CF392" s="219">
        <v>1620415.78</v>
      </c>
      <c r="CG392" s="219">
        <v>1501643.55</v>
      </c>
      <c r="CH392" s="219">
        <v>2127024.65</v>
      </c>
      <c r="CI392" s="219">
        <v>1584393.3</v>
      </c>
      <c r="CJ392" s="219">
        <v>1424998.81</v>
      </c>
      <c r="CK392" s="219">
        <v>1445136.91</v>
      </c>
      <c r="CL392" s="219">
        <v>1819389.64</v>
      </c>
      <c r="CM392" s="219">
        <v>0</v>
      </c>
      <c r="CN392" s="166">
        <v>-17455527.02</v>
      </c>
      <c r="CP392" s="154" t="s">
        <v>24767</v>
      </c>
      <c r="CQ392" s="218">
        <v>2208775.36</v>
      </c>
      <c r="CR392" s="218">
        <v>2776646.35</v>
      </c>
      <c r="CS392" s="218">
        <v>3118017.08</v>
      </c>
      <c r="CT392" s="218">
        <v>2857554.14</v>
      </c>
      <c r="CU392" s="218">
        <v>3005932.15</v>
      </c>
      <c r="CV392" s="218">
        <v>2818523.59</v>
      </c>
      <c r="CW392" s="218">
        <v>2725074.8</v>
      </c>
      <c r="CX392" s="218">
        <v>2752638.67</v>
      </c>
      <c r="CY392" s="218">
        <v>2731177.56</v>
      </c>
      <c r="CZ392" s="218">
        <v>4178563.48</v>
      </c>
      <c r="DA392" s="218">
        <v>2874594.88</v>
      </c>
      <c r="DB392" s="218">
        <v>4888861.7</v>
      </c>
      <c r="DC392" s="218">
        <v>0</v>
      </c>
      <c r="DD392" s="165">
        <v>-36936359.759999998</v>
      </c>
      <c r="DF392" s="152" t="s">
        <v>24867</v>
      </c>
      <c r="DG392" s="219">
        <v>0</v>
      </c>
      <c r="DH392" s="219">
        <v>0</v>
      </c>
      <c r="DI392" s="219">
        <v>24000</v>
      </c>
      <c r="DJ392" s="219">
        <v>24000</v>
      </c>
      <c r="DK392" s="219">
        <v>24000</v>
      </c>
      <c r="DL392" s="219">
        <v>24000</v>
      </c>
      <c r="DM392" s="219">
        <v>24000</v>
      </c>
      <c r="DN392" s="219">
        <v>0</v>
      </c>
      <c r="DO392" s="219">
        <v>0</v>
      </c>
      <c r="DP392" s="219">
        <v>72000</v>
      </c>
      <c r="DQ392" s="219">
        <v>0</v>
      </c>
      <c r="DR392" s="219">
        <v>48000</v>
      </c>
      <c r="DS392" s="164">
        <f t="shared" ref="DS392:DS455" si="6">+SUM(DG392:DR392)</f>
        <v>240000</v>
      </c>
    </row>
    <row r="393" spans="1:123" ht="20.399999999999999">
      <c r="A393" s="153" t="s">
        <v>25118</v>
      </c>
      <c r="B393" s="164">
        <v>0</v>
      </c>
      <c r="C393" s="164">
        <v>0</v>
      </c>
      <c r="D393" s="164">
        <v>168527.63</v>
      </c>
      <c r="E393" s="164">
        <v>0</v>
      </c>
      <c r="F393" s="164">
        <v>189575.33</v>
      </c>
      <c r="BK393" s="152" t="s">
        <v>24916</v>
      </c>
      <c r="BL393" s="219">
        <v>0</v>
      </c>
      <c r="BM393" s="219">
        <v>0</v>
      </c>
      <c r="BN393" s="219">
        <v>0</v>
      </c>
      <c r="BO393" s="219">
        <v>0</v>
      </c>
      <c r="BP393" s="219">
        <v>30575.82</v>
      </c>
      <c r="BQ393" s="219">
        <v>0</v>
      </c>
      <c r="BR393" s="219">
        <v>45997.8</v>
      </c>
      <c r="BS393" s="219">
        <v>329611.46999999997</v>
      </c>
      <c r="BT393" s="219">
        <v>55784.57</v>
      </c>
      <c r="BU393" s="219">
        <v>156959.91</v>
      </c>
      <c r="BV393" s="219">
        <v>0</v>
      </c>
      <c r="BW393" s="219">
        <v>0</v>
      </c>
      <c r="BX393" s="166">
        <v>-618929.56999999995</v>
      </c>
      <c r="BZ393" s="152" t="s">
        <v>24991</v>
      </c>
      <c r="CA393" s="219">
        <v>0</v>
      </c>
      <c r="CB393" s="219">
        <v>4202493.87</v>
      </c>
      <c r="CC393" s="219">
        <v>2669384.7599999998</v>
      </c>
      <c r="CD393" s="219">
        <v>2476614.1</v>
      </c>
      <c r="CE393" s="219">
        <v>1302675.45</v>
      </c>
      <c r="CF393" s="219">
        <v>0</v>
      </c>
      <c r="CG393" s="219">
        <v>3608237.91</v>
      </c>
      <c r="CH393" s="219">
        <v>1894206.37</v>
      </c>
      <c r="CI393" s="219">
        <v>3761616.63</v>
      </c>
      <c r="CJ393" s="219">
        <v>23061664.629999999</v>
      </c>
      <c r="CK393" s="219">
        <v>17194717.059999999</v>
      </c>
      <c r="CL393" s="219">
        <v>11073379.67</v>
      </c>
      <c r="CM393" s="219">
        <v>0</v>
      </c>
      <c r="CN393" s="166">
        <v>-71244990.450000003</v>
      </c>
      <c r="CP393" s="152" t="s">
        <v>24759</v>
      </c>
      <c r="CQ393" s="219">
        <v>6929.89</v>
      </c>
      <c r="CR393" s="219">
        <v>442197.41</v>
      </c>
      <c r="CS393" s="219">
        <v>696571.31</v>
      </c>
      <c r="CT393" s="219">
        <v>582487.14</v>
      </c>
      <c r="CU393" s="219">
        <v>709613.76</v>
      </c>
      <c r="CV393" s="219">
        <v>501320.85</v>
      </c>
      <c r="CW393" s="219">
        <v>559141.65</v>
      </c>
      <c r="CX393" s="219">
        <v>486644.84</v>
      </c>
      <c r="CY393" s="219">
        <v>510363.5</v>
      </c>
      <c r="CZ393" s="219">
        <v>1907086.41</v>
      </c>
      <c r="DA393" s="219">
        <v>587657.54</v>
      </c>
      <c r="DB393" s="219">
        <v>2021972.67</v>
      </c>
      <c r="DC393" s="219">
        <v>0</v>
      </c>
      <c r="DD393" s="166">
        <v>-9011986.9700000007</v>
      </c>
      <c r="DF393" s="154" t="s">
        <v>24953</v>
      </c>
      <c r="DG393" s="218">
        <v>0</v>
      </c>
      <c r="DH393" s="218">
        <v>0</v>
      </c>
      <c r="DI393" s="218">
        <v>37929</v>
      </c>
      <c r="DJ393" s="218">
        <v>14065.85</v>
      </c>
      <c r="DK393" s="218">
        <v>12643</v>
      </c>
      <c r="DL393" s="218">
        <v>12643</v>
      </c>
      <c r="DM393" s="218">
        <v>12643</v>
      </c>
      <c r="DN393" s="218">
        <v>13711.93</v>
      </c>
      <c r="DO393" s="218">
        <v>12643</v>
      </c>
      <c r="DP393" s="218">
        <v>12643</v>
      </c>
      <c r="DQ393" s="218">
        <v>8600</v>
      </c>
      <c r="DR393" s="218">
        <v>8600</v>
      </c>
      <c r="DS393" s="164">
        <f t="shared" si="6"/>
        <v>146121.78</v>
      </c>
    </row>
    <row r="394" spans="1:123" ht="20.399999999999999">
      <c r="A394" s="154" t="s">
        <v>24878</v>
      </c>
      <c r="B394" s="165">
        <v>0</v>
      </c>
      <c r="C394" s="165">
        <v>0</v>
      </c>
      <c r="D394" s="165">
        <v>168527.63</v>
      </c>
      <c r="E394" s="165">
        <v>0</v>
      </c>
      <c r="F394" s="165">
        <v>189575.33</v>
      </c>
      <c r="BK394" s="154" t="s">
        <v>24868</v>
      </c>
      <c r="BL394" s="218">
        <v>0</v>
      </c>
      <c r="BM394" s="218">
        <v>0</v>
      </c>
      <c r="BN394" s="218">
        <v>0</v>
      </c>
      <c r="BO394" s="218">
        <v>190959.34</v>
      </c>
      <c r="BP394" s="218">
        <v>0</v>
      </c>
      <c r="BQ394" s="218">
        <v>0</v>
      </c>
      <c r="BR394" s="218">
        <v>0</v>
      </c>
      <c r="BS394" s="218">
        <v>7664.06</v>
      </c>
      <c r="BT394" s="218">
        <v>118439.96</v>
      </c>
      <c r="BU394" s="218">
        <v>15897.7</v>
      </c>
      <c r="BV394" s="218">
        <v>28979.1</v>
      </c>
      <c r="BW394" s="218">
        <v>0</v>
      </c>
      <c r="BX394" s="165">
        <v>-361940.16</v>
      </c>
      <c r="BZ394" s="153" t="s">
        <v>24993</v>
      </c>
      <c r="CA394" s="217">
        <v>6256594.9500000002</v>
      </c>
      <c r="CB394" s="217">
        <v>6639779.4699999997</v>
      </c>
      <c r="CC394" s="217">
        <v>28959593.48</v>
      </c>
      <c r="CD394" s="217">
        <v>38125459.210000001</v>
      </c>
      <c r="CE394" s="217">
        <v>41400394.189999998</v>
      </c>
      <c r="CF394" s="217">
        <v>55008285.090000004</v>
      </c>
      <c r="CG394" s="217">
        <v>55465581.009999998</v>
      </c>
      <c r="CH394" s="217">
        <v>55161215.719999999</v>
      </c>
      <c r="CI394" s="217">
        <v>51343216.899999999</v>
      </c>
      <c r="CJ394" s="217">
        <v>74031539.060000002</v>
      </c>
      <c r="CK394" s="217">
        <v>62360502.710000001</v>
      </c>
      <c r="CL394" s="217">
        <v>70254429.670000002</v>
      </c>
      <c r="CM394" s="217">
        <v>0</v>
      </c>
      <c r="CN394" s="164">
        <v>-545006591.46000004</v>
      </c>
      <c r="CP394" s="152" t="s">
        <v>24731</v>
      </c>
      <c r="CQ394" s="219">
        <v>2201845.4700000002</v>
      </c>
      <c r="CR394" s="219">
        <v>2334448.94</v>
      </c>
      <c r="CS394" s="219">
        <v>2421445.77</v>
      </c>
      <c r="CT394" s="219">
        <v>2275067</v>
      </c>
      <c r="CU394" s="219">
        <v>2296318.39</v>
      </c>
      <c r="CV394" s="219">
        <v>2317202.7400000002</v>
      </c>
      <c r="CW394" s="219">
        <v>2165933.15</v>
      </c>
      <c r="CX394" s="219">
        <v>2265993.83</v>
      </c>
      <c r="CY394" s="219">
        <v>2220814.06</v>
      </c>
      <c r="CZ394" s="219">
        <v>2271477.0699999998</v>
      </c>
      <c r="DA394" s="219">
        <v>2286937.34</v>
      </c>
      <c r="DB394" s="219">
        <v>2866889.03</v>
      </c>
      <c r="DC394" s="219">
        <v>0</v>
      </c>
      <c r="DD394" s="166">
        <v>-27924372.789999999</v>
      </c>
      <c r="DF394" s="152" t="s">
        <v>25119</v>
      </c>
      <c r="DG394" s="219">
        <v>0</v>
      </c>
      <c r="DH394" s="219">
        <v>0</v>
      </c>
      <c r="DI394" s="219">
        <v>37929</v>
      </c>
      <c r="DJ394" s="219">
        <v>14065.85</v>
      </c>
      <c r="DK394" s="219">
        <v>12643</v>
      </c>
      <c r="DL394" s="219">
        <v>12643</v>
      </c>
      <c r="DM394" s="219">
        <v>12643</v>
      </c>
      <c r="DN394" s="219">
        <v>13711.93</v>
      </c>
      <c r="DO394" s="219">
        <v>12643</v>
      </c>
      <c r="DP394" s="219">
        <v>12643</v>
      </c>
      <c r="DQ394" s="219">
        <v>8600</v>
      </c>
      <c r="DR394" s="219">
        <v>8600</v>
      </c>
      <c r="DS394" s="164">
        <f t="shared" si="6"/>
        <v>146121.78</v>
      </c>
    </row>
    <row r="395" spans="1:123">
      <c r="A395" s="152" t="s">
        <v>25120</v>
      </c>
      <c r="B395" s="166">
        <v>0</v>
      </c>
      <c r="C395" s="166">
        <v>0</v>
      </c>
      <c r="D395" s="166">
        <v>168527.63</v>
      </c>
      <c r="E395" s="166">
        <v>0</v>
      </c>
      <c r="F395" s="166">
        <v>189575.33</v>
      </c>
      <c r="BK395" s="152" t="s">
        <v>25121</v>
      </c>
      <c r="BL395" s="219">
        <v>0</v>
      </c>
      <c r="BM395" s="219">
        <v>0</v>
      </c>
      <c r="BN395" s="219">
        <v>0</v>
      </c>
      <c r="BO395" s="219">
        <v>163283.82</v>
      </c>
      <c r="BP395" s="219">
        <v>0</v>
      </c>
      <c r="BQ395" s="219">
        <v>0</v>
      </c>
      <c r="BR395" s="219">
        <v>0</v>
      </c>
      <c r="BS395" s="219">
        <v>0</v>
      </c>
      <c r="BT395" s="219">
        <v>103738.52</v>
      </c>
      <c r="BU395" s="219">
        <v>0</v>
      </c>
      <c r="BV395" s="219">
        <v>0</v>
      </c>
      <c r="BW395" s="219">
        <v>0</v>
      </c>
      <c r="BX395" s="166">
        <v>-267022.34000000003</v>
      </c>
      <c r="BZ395" s="154" t="s">
        <v>24773</v>
      </c>
      <c r="CA395" s="218">
        <v>3976053.66</v>
      </c>
      <c r="CB395" s="218">
        <v>3919845.78</v>
      </c>
      <c r="CC395" s="218">
        <v>3788905.16</v>
      </c>
      <c r="CD395" s="218">
        <v>3881770.01</v>
      </c>
      <c r="CE395" s="218">
        <v>3722048.08</v>
      </c>
      <c r="CF395" s="218">
        <v>3856908.51</v>
      </c>
      <c r="CG395" s="218">
        <v>3923311.54</v>
      </c>
      <c r="CH395" s="218">
        <v>3708889.74</v>
      </c>
      <c r="CI395" s="218">
        <v>3771738.33</v>
      </c>
      <c r="CJ395" s="218">
        <v>3808704.01</v>
      </c>
      <c r="CK395" s="218">
        <v>3723750.63</v>
      </c>
      <c r="CL395" s="218">
        <v>4286534.29</v>
      </c>
      <c r="CM395" s="218">
        <v>0</v>
      </c>
      <c r="CN395" s="165">
        <v>-46368459.740000002</v>
      </c>
      <c r="CP395" s="154" t="s">
        <v>24962</v>
      </c>
      <c r="CQ395" s="218">
        <v>0</v>
      </c>
      <c r="CR395" s="218">
        <v>0</v>
      </c>
      <c r="CS395" s="218">
        <v>0</v>
      </c>
      <c r="CT395" s="218">
        <v>168383.78</v>
      </c>
      <c r="CU395" s="218">
        <v>31727656.640000001</v>
      </c>
      <c r="CV395" s="218">
        <v>24984998.879999999</v>
      </c>
      <c r="CW395" s="218">
        <v>44725936.880000003</v>
      </c>
      <c r="CX395" s="218">
        <v>26834991.600000001</v>
      </c>
      <c r="CY395" s="218">
        <v>10349185.26</v>
      </c>
      <c r="CZ395" s="218">
        <v>30833327.93</v>
      </c>
      <c r="DA395" s="218">
        <v>20120277.120000001</v>
      </c>
      <c r="DB395" s="218">
        <v>40958214.170000002</v>
      </c>
      <c r="DC395" s="218">
        <v>0</v>
      </c>
      <c r="DD395" s="165">
        <v>-230702972.25999999</v>
      </c>
      <c r="DF395" s="154" t="s">
        <v>24960</v>
      </c>
      <c r="DG395" s="218">
        <v>0</v>
      </c>
      <c r="DH395" s="218">
        <v>0</v>
      </c>
      <c r="DI395" s="218">
        <v>0</v>
      </c>
      <c r="DJ395" s="218">
        <v>0</v>
      </c>
      <c r="DK395" s="218">
        <v>0</v>
      </c>
      <c r="DL395" s="218">
        <v>0</v>
      </c>
      <c r="DM395" s="218">
        <v>0</v>
      </c>
      <c r="DN395" s="218">
        <v>256160</v>
      </c>
      <c r="DO395" s="218">
        <v>0</v>
      </c>
      <c r="DP395" s="218">
        <v>0</v>
      </c>
      <c r="DQ395" s="218">
        <v>0</v>
      </c>
      <c r="DR395" s="218">
        <v>112000</v>
      </c>
      <c r="DS395" s="164">
        <f t="shared" si="6"/>
        <v>368160</v>
      </c>
    </row>
    <row r="396" spans="1:123" ht="30.6">
      <c r="A396" s="153" t="s">
        <v>25122</v>
      </c>
      <c r="B396" s="164">
        <v>97034243.909999996</v>
      </c>
      <c r="C396" s="164">
        <v>90836138.489999995</v>
      </c>
      <c r="D396" s="164">
        <v>214859831.59999999</v>
      </c>
      <c r="E396" s="164">
        <v>199597469.86000001</v>
      </c>
      <c r="F396" s="164">
        <v>157325587.31</v>
      </c>
      <c r="BK396" s="152" t="s">
        <v>25123</v>
      </c>
      <c r="BL396" s="219">
        <v>0</v>
      </c>
      <c r="BM396" s="219">
        <v>0</v>
      </c>
      <c r="BN396" s="219">
        <v>0</v>
      </c>
      <c r="BO396" s="219">
        <v>27675.52</v>
      </c>
      <c r="BP396" s="219">
        <v>0</v>
      </c>
      <c r="BQ396" s="219">
        <v>0</v>
      </c>
      <c r="BR396" s="219">
        <v>0</v>
      </c>
      <c r="BS396" s="219">
        <v>7664.06</v>
      </c>
      <c r="BT396" s="219">
        <v>14701.44</v>
      </c>
      <c r="BU396" s="219">
        <v>15897.7</v>
      </c>
      <c r="BV396" s="219">
        <v>28979.1</v>
      </c>
      <c r="BW396" s="219">
        <v>0</v>
      </c>
      <c r="BX396" s="166">
        <v>-94917.82</v>
      </c>
      <c r="BZ396" s="152" t="s">
        <v>24774</v>
      </c>
      <c r="CA396" s="219">
        <v>3976053.66</v>
      </c>
      <c r="CB396" s="219">
        <v>3919845.78</v>
      </c>
      <c r="CC396" s="219">
        <v>3788905.16</v>
      </c>
      <c r="CD396" s="219">
        <v>3881770.01</v>
      </c>
      <c r="CE396" s="219">
        <v>3722048.08</v>
      </c>
      <c r="CF396" s="219">
        <v>3856908.51</v>
      </c>
      <c r="CG396" s="219">
        <v>3923311.54</v>
      </c>
      <c r="CH396" s="219">
        <v>3708889.74</v>
      </c>
      <c r="CI396" s="219">
        <v>3771738.33</v>
      </c>
      <c r="CJ396" s="219">
        <v>3808704.01</v>
      </c>
      <c r="CK396" s="219">
        <v>3723750.63</v>
      </c>
      <c r="CL396" s="219">
        <v>4286534.29</v>
      </c>
      <c r="CM396" s="219">
        <v>0</v>
      </c>
      <c r="CN396" s="166">
        <v>-46368459.740000002</v>
      </c>
      <c r="CP396" s="152" t="s">
        <v>24964</v>
      </c>
      <c r="CQ396" s="219">
        <v>0</v>
      </c>
      <c r="CR396" s="219">
        <v>0</v>
      </c>
      <c r="CS396" s="219">
        <v>0</v>
      </c>
      <c r="CT396" s="219">
        <v>0</v>
      </c>
      <c r="CU396" s="219">
        <v>31727656.640000001</v>
      </c>
      <c r="CV396" s="219">
        <v>24675845.530000001</v>
      </c>
      <c r="CW396" s="219">
        <v>42496671.479999997</v>
      </c>
      <c r="CX396" s="219">
        <v>26834991.600000001</v>
      </c>
      <c r="CY396" s="219">
        <v>10349185.26</v>
      </c>
      <c r="CZ396" s="219">
        <v>30560648.039999999</v>
      </c>
      <c r="DA396" s="219">
        <v>20120277.120000001</v>
      </c>
      <c r="DB396" s="219">
        <v>40069100.909999996</v>
      </c>
      <c r="DC396" s="219">
        <v>0</v>
      </c>
      <c r="DD396" s="166">
        <v>-226834376.58000001</v>
      </c>
      <c r="DF396" s="152" t="s">
        <v>24974</v>
      </c>
      <c r="DG396" s="219">
        <v>0</v>
      </c>
      <c r="DH396" s="219">
        <v>0</v>
      </c>
      <c r="DI396" s="219">
        <v>0</v>
      </c>
      <c r="DJ396" s="219">
        <v>0</v>
      </c>
      <c r="DK396" s="219">
        <v>0</v>
      </c>
      <c r="DL396" s="219">
        <v>0</v>
      </c>
      <c r="DM396" s="219">
        <v>0</v>
      </c>
      <c r="DN396" s="219">
        <v>0</v>
      </c>
      <c r="DO396" s="219">
        <v>0</v>
      </c>
      <c r="DP396" s="219">
        <v>0</v>
      </c>
      <c r="DQ396" s="219">
        <v>0</v>
      </c>
      <c r="DR396" s="219">
        <v>112000</v>
      </c>
      <c r="DS396" s="164">
        <f t="shared" si="6"/>
        <v>112000</v>
      </c>
    </row>
    <row r="397" spans="1:123" ht="20.399999999999999">
      <c r="A397" s="154" t="s">
        <v>24864</v>
      </c>
      <c r="B397" s="165">
        <v>15442680.890000001</v>
      </c>
      <c r="C397" s="165">
        <v>28327786.850000001</v>
      </c>
      <c r="D397" s="165">
        <v>92551456.930000007</v>
      </c>
      <c r="E397" s="165">
        <v>80514627.959999993</v>
      </c>
      <c r="F397" s="165">
        <v>47810230.990000002</v>
      </c>
      <c r="BK397" s="154" t="s">
        <v>24755</v>
      </c>
      <c r="BL397" s="218">
        <v>0</v>
      </c>
      <c r="BM397" s="218">
        <v>0</v>
      </c>
      <c r="BN397" s="218">
        <v>385134.86</v>
      </c>
      <c r="BO397" s="218">
        <v>6705395.3700000001</v>
      </c>
      <c r="BP397" s="218">
        <v>1984454.37</v>
      </c>
      <c r="BQ397" s="218">
        <v>197730.59</v>
      </c>
      <c r="BR397" s="218">
        <v>1434987.84</v>
      </c>
      <c r="BS397" s="218">
        <v>4883267.59</v>
      </c>
      <c r="BT397" s="218">
        <v>2303998.79</v>
      </c>
      <c r="BU397" s="218">
        <v>2072869.38</v>
      </c>
      <c r="BV397" s="218">
        <v>2533464.44</v>
      </c>
      <c r="BW397" s="218">
        <v>1435155</v>
      </c>
      <c r="BX397" s="165">
        <v>-23936458.23</v>
      </c>
      <c r="BZ397" s="154" t="s">
        <v>24728</v>
      </c>
      <c r="CA397" s="218">
        <v>0</v>
      </c>
      <c r="CB397" s="218">
        <v>0</v>
      </c>
      <c r="CC397" s="218">
        <v>0</v>
      </c>
      <c r="CD397" s="218">
        <v>0</v>
      </c>
      <c r="CE397" s="218">
        <v>0</v>
      </c>
      <c r="CF397" s="218">
        <v>0</v>
      </c>
      <c r="CG397" s="218">
        <v>0</v>
      </c>
      <c r="CH397" s="218">
        <v>0</v>
      </c>
      <c r="CI397" s="218">
        <v>0</v>
      </c>
      <c r="CJ397" s="218">
        <v>0</v>
      </c>
      <c r="CK397" s="218">
        <v>14013.18</v>
      </c>
      <c r="CL397" s="218">
        <v>0</v>
      </c>
      <c r="CM397" s="218">
        <v>0</v>
      </c>
      <c r="CN397" s="165">
        <v>-14013.18</v>
      </c>
      <c r="CP397" s="152" t="s">
        <v>25124</v>
      </c>
      <c r="CQ397" s="219">
        <v>0</v>
      </c>
      <c r="CR397" s="219">
        <v>0</v>
      </c>
      <c r="CS397" s="219">
        <v>0</v>
      </c>
      <c r="CT397" s="219">
        <v>168383.78</v>
      </c>
      <c r="CU397" s="219">
        <v>0</v>
      </c>
      <c r="CV397" s="219">
        <v>309153.34999999998</v>
      </c>
      <c r="CW397" s="219">
        <v>2229265.4</v>
      </c>
      <c r="CX397" s="219">
        <v>0</v>
      </c>
      <c r="CY397" s="219">
        <v>0</v>
      </c>
      <c r="CZ397" s="219">
        <v>272679.89</v>
      </c>
      <c r="DA397" s="219">
        <v>0</v>
      </c>
      <c r="DB397" s="219">
        <v>889113.26</v>
      </c>
      <c r="DC397" s="219">
        <v>0</v>
      </c>
      <c r="DD397" s="166">
        <v>-3868595.68</v>
      </c>
      <c r="DF397" s="152" t="s">
        <v>25125</v>
      </c>
      <c r="DG397" s="219">
        <v>0</v>
      </c>
      <c r="DH397" s="219">
        <v>0</v>
      </c>
      <c r="DI397" s="219">
        <v>0</v>
      </c>
      <c r="DJ397" s="219">
        <v>0</v>
      </c>
      <c r="DK397" s="219">
        <v>0</v>
      </c>
      <c r="DL397" s="219">
        <v>0</v>
      </c>
      <c r="DM397" s="219">
        <v>0</v>
      </c>
      <c r="DN397" s="219">
        <v>256160</v>
      </c>
      <c r="DO397" s="219">
        <v>0</v>
      </c>
      <c r="DP397" s="219">
        <v>0</v>
      </c>
      <c r="DQ397" s="219">
        <v>0</v>
      </c>
      <c r="DR397" s="219">
        <v>0</v>
      </c>
      <c r="DS397" s="164">
        <f t="shared" si="6"/>
        <v>256160</v>
      </c>
    </row>
    <row r="398" spans="1:123" ht="20.399999999999999">
      <c r="A398" s="152" t="s">
        <v>25126</v>
      </c>
      <c r="B398" s="166">
        <v>0</v>
      </c>
      <c r="C398" s="166">
        <v>0</v>
      </c>
      <c r="D398" s="166">
        <v>154074.51</v>
      </c>
      <c r="E398" s="166">
        <v>115373.51</v>
      </c>
      <c r="F398" s="166">
        <v>265135.55</v>
      </c>
      <c r="BK398" s="152" t="s">
        <v>25000</v>
      </c>
      <c r="BL398" s="219">
        <v>0</v>
      </c>
      <c r="BM398" s="219">
        <v>0</v>
      </c>
      <c r="BN398" s="219">
        <v>385134.86</v>
      </c>
      <c r="BO398" s="219">
        <v>6705395.3700000001</v>
      </c>
      <c r="BP398" s="219">
        <v>1984454.37</v>
      </c>
      <c r="BQ398" s="219">
        <v>184272.6</v>
      </c>
      <c r="BR398" s="219">
        <v>1434987.84</v>
      </c>
      <c r="BS398" s="219">
        <v>4883267.59</v>
      </c>
      <c r="BT398" s="219">
        <v>2303998.79</v>
      </c>
      <c r="BU398" s="219">
        <v>2072869.38</v>
      </c>
      <c r="BV398" s="219">
        <v>2533464.44</v>
      </c>
      <c r="BW398" s="219">
        <v>1435155</v>
      </c>
      <c r="BX398" s="166">
        <v>-23923000.239999998</v>
      </c>
      <c r="BZ398" s="152" t="s">
        <v>25127</v>
      </c>
      <c r="CA398" s="219">
        <v>0</v>
      </c>
      <c r="CB398" s="219">
        <v>0</v>
      </c>
      <c r="CC398" s="219">
        <v>0</v>
      </c>
      <c r="CD398" s="219">
        <v>0</v>
      </c>
      <c r="CE398" s="219">
        <v>0</v>
      </c>
      <c r="CF398" s="219">
        <v>0</v>
      </c>
      <c r="CG398" s="219">
        <v>0</v>
      </c>
      <c r="CH398" s="219">
        <v>0</v>
      </c>
      <c r="CI398" s="219">
        <v>0</v>
      </c>
      <c r="CJ398" s="219">
        <v>0</v>
      </c>
      <c r="CK398" s="219">
        <v>14013.18</v>
      </c>
      <c r="CL398" s="219">
        <v>0</v>
      </c>
      <c r="CM398" s="219">
        <v>0</v>
      </c>
      <c r="CN398" s="166">
        <v>-14013.18</v>
      </c>
      <c r="CP398" s="154" t="s">
        <v>24789</v>
      </c>
      <c r="CQ398" s="218">
        <v>0</v>
      </c>
      <c r="CR398" s="218">
        <v>2351.1999999999998</v>
      </c>
      <c r="CS398" s="218">
        <v>15029.43</v>
      </c>
      <c r="CT398" s="218">
        <v>0</v>
      </c>
      <c r="CU398" s="218">
        <v>10245.25</v>
      </c>
      <c r="CV398" s="218">
        <v>0</v>
      </c>
      <c r="CW398" s="218">
        <v>2958.19</v>
      </c>
      <c r="CX398" s="218">
        <v>23311.08</v>
      </c>
      <c r="CY398" s="218">
        <v>1042.8</v>
      </c>
      <c r="CZ398" s="218">
        <v>38633.54</v>
      </c>
      <c r="DA398" s="218">
        <v>11952.66</v>
      </c>
      <c r="DB398" s="218">
        <v>35000.699999999997</v>
      </c>
      <c r="DC398" s="218">
        <v>0</v>
      </c>
      <c r="DD398" s="165">
        <v>-140524.85</v>
      </c>
      <c r="DF398" s="154" t="s">
        <v>24767</v>
      </c>
      <c r="DG398" s="218">
        <v>0</v>
      </c>
      <c r="DH398" s="218">
        <v>0</v>
      </c>
      <c r="DI398" s="218">
        <v>96000</v>
      </c>
      <c r="DJ398" s="218">
        <v>0</v>
      </c>
      <c r="DK398" s="218">
        <v>0</v>
      </c>
      <c r="DL398" s="218">
        <v>0</v>
      </c>
      <c r="DM398" s="218">
        <v>0</v>
      </c>
      <c r="DN398" s="218">
        <v>0</v>
      </c>
      <c r="DO398" s="218">
        <v>0</v>
      </c>
      <c r="DP398" s="218">
        <v>0</v>
      </c>
      <c r="DQ398" s="218">
        <v>0</v>
      </c>
      <c r="DR398" s="218">
        <v>48000</v>
      </c>
      <c r="DS398" s="164">
        <f t="shared" si="6"/>
        <v>144000</v>
      </c>
    </row>
    <row r="399" spans="1:123" ht="30.6">
      <c r="A399" s="152" t="s">
        <v>24974</v>
      </c>
      <c r="B399" s="166">
        <v>8685338.4800000004</v>
      </c>
      <c r="C399" s="166">
        <v>8200697.5199999996</v>
      </c>
      <c r="D399" s="166">
        <v>8614395.75</v>
      </c>
      <c r="E399" s="166">
        <v>9294927.8399999999</v>
      </c>
      <c r="F399" s="166">
        <v>8481183.2899999991</v>
      </c>
      <c r="BK399" s="152" t="s">
        <v>25101</v>
      </c>
      <c r="BL399" s="219">
        <v>0</v>
      </c>
      <c r="BM399" s="219">
        <v>0</v>
      </c>
      <c r="BN399" s="219">
        <v>0</v>
      </c>
      <c r="BO399" s="219">
        <v>0</v>
      </c>
      <c r="BP399" s="219">
        <v>0</v>
      </c>
      <c r="BQ399" s="219">
        <v>13457.99</v>
      </c>
      <c r="BR399" s="219">
        <v>0</v>
      </c>
      <c r="BS399" s="219">
        <v>0</v>
      </c>
      <c r="BT399" s="219">
        <v>0</v>
      </c>
      <c r="BU399" s="219">
        <v>0</v>
      </c>
      <c r="BV399" s="219">
        <v>0</v>
      </c>
      <c r="BW399" s="219">
        <v>0</v>
      </c>
      <c r="BX399" s="166">
        <v>-13457.99</v>
      </c>
      <c r="BZ399" s="154" t="s">
        <v>24743</v>
      </c>
      <c r="CA399" s="218">
        <v>0</v>
      </c>
      <c r="CB399" s="218">
        <v>0</v>
      </c>
      <c r="CC399" s="218">
        <v>0</v>
      </c>
      <c r="CD399" s="218">
        <v>0</v>
      </c>
      <c r="CE399" s="218">
        <v>0</v>
      </c>
      <c r="CF399" s="218">
        <v>0</v>
      </c>
      <c r="CG399" s="218">
        <v>0</v>
      </c>
      <c r="CH399" s="218">
        <v>3180</v>
      </c>
      <c r="CI399" s="218">
        <v>0</v>
      </c>
      <c r="CJ399" s="218">
        <v>0</v>
      </c>
      <c r="CK399" s="218">
        <v>19950</v>
      </c>
      <c r="CL399" s="218">
        <v>0</v>
      </c>
      <c r="CM399" s="218">
        <v>0</v>
      </c>
      <c r="CN399" s="165">
        <v>-23130</v>
      </c>
      <c r="CP399" s="152" t="s">
        <v>24792</v>
      </c>
      <c r="CQ399" s="219">
        <v>0</v>
      </c>
      <c r="CR399" s="219">
        <v>2351.1999999999998</v>
      </c>
      <c r="CS399" s="219">
        <v>15029.43</v>
      </c>
      <c r="CT399" s="219">
        <v>0</v>
      </c>
      <c r="CU399" s="219">
        <v>10245.25</v>
      </c>
      <c r="CV399" s="219">
        <v>0</v>
      </c>
      <c r="CW399" s="219">
        <v>2958.19</v>
      </c>
      <c r="CX399" s="219">
        <v>23311.08</v>
      </c>
      <c r="CY399" s="219">
        <v>1042.8</v>
      </c>
      <c r="CZ399" s="219">
        <v>38633.54</v>
      </c>
      <c r="DA399" s="219">
        <v>11952.66</v>
      </c>
      <c r="DB399" s="219">
        <v>35000.699999999997</v>
      </c>
      <c r="DC399" s="219">
        <v>0</v>
      </c>
      <c r="DD399" s="166">
        <v>-140524.85</v>
      </c>
      <c r="DF399" s="152" t="s">
        <v>24759</v>
      </c>
      <c r="DG399" s="219">
        <v>0</v>
      </c>
      <c r="DH399" s="219">
        <v>0</v>
      </c>
      <c r="DI399" s="219">
        <v>96000</v>
      </c>
      <c r="DJ399" s="219">
        <v>0</v>
      </c>
      <c r="DK399" s="219">
        <v>0</v>
      </c>
      <c r="DL399" s="219">
        <v>0</v>
      </c>
      <c r="DM399" s="219">
        <v>0</v>
      </c>
      <c r="DN399" s="219">
        <v>0</v>
      </c>
      <c r="DO399" s="219">
        <v>0</v>
      </c>
      <c r="DP399" s="219">
        <v>0</v>
      </c>
      <c r="DQ399" s="219">
        <v>0</v>
      </c>
      <c r="DR399" s="219">
        <v>48000</v>
      </c>
      <c r="DS399" s="164">
        <f t="shared" si="6"/>
        <v>144000</v>
      </c>
    </row>
    <row r="400" spans="1:123" ht="20.399999999999999">
      <c r="A400" s="167" t="s">
        <v>25128</v>
      </c>
      <c r="B400" s="166">
        <v>0</v>
      </c>
      <c r="C400" s="166">
        <v>0</v>
      </c>
      <c r="D400" s="166">
        <v>71375.259999999995</v>
      </c>
      <c r="E400" s="166">
        <v>64854.720000000001</v>
      </c>
      <c r="F400" s="166">
        <v>85374.02</v>
      </c>
      <c r="BK400" s="154" t="s">
        <v>24799</v>
      </c>
      <c r="BL400" s="218">
        <v>0</v>
      </c>
      <c r="BM400" s="218">
        <v>0</v>
      </c>
      <c r="BN400" s="218">
        <v>0</v>
      </c>
      <c r="BO400" s="218">
        <v>0</v>
      </c>
      <c r="BP400" s="218">
        <v>0</v>
      </c>
      <c r="BQ400" s="218">
        <v>0</v>
      </c>
      <c r="BR400" s="218">
        <v>0</v>
      </c>
      <c r="BS400" s="218">
        <v>0</v>
      </c>
      <c r="BT400" s="218">
        <v>0</v>
      </c>
      <c r="BU400" s="218">
        <v>11561.88</v>
      </c>
      <c r="BV400" s="218">
        <v>41638.379999999997</v>
      </c>
      <c r="BW400" s="218">
        <v>19102.75</v>
      </c>
      <c r="BX400" s="165">
        <v>-72303.009999999995</v>
      </c>
      <c r="BZ400" s="152" t="s">
        <v>24744</v>
      </c>
      <c r="CA400" s="219">
        <v>0</v>
      </c>
      <c r="CB400" s="219">
        <v>0</v>
      </c>
      <c r="CC400" s="219">
        <v>0</v>
      </c>
      <c r="CD400" s="219">
        <v>0</v>
      </c>
      <c r="CE400" s="219">
        <v>0</v>
      </c>
      <c r="CF400" s="219">
        <v>0</v>
      </c>
      <c r="CG400" s="219">
        <v>0</v>
      </c>
      <c r="CH400" s="219">
        <v>3180</v>
      </c>
      <c r="CI400" s="219">
        <v>0</v>
      </c>
      <c r="CJ400" s="219">
        <v>0</v>
      </c>
      <c r="CK400" s="219">
        <v>19950</v>
      </c>
      <c r="CL400" s="219">
        <v>0</v>
      </c>
      <c r="CM400" s="219">
        <v>0</v>
      </c>
      <c r="CN400" s="166">
        <v>-23130</v>
      </c>
      <c r="CP400" s="154" t="s">
        <v>24918</v>
      </c>
      <c r="CQ400" s="218">
        <v>0</v>
      </c>
      <c r="CR400" s="218">
        <v>13160.66</v>
      </c>
      <c r="CS400" s="218">
        <v>5541.33</v>
      </c>
      <c r="CT400" s="218">
        <v>7619.33</v>
      </c>
      <c r="CU400" s="218">
        <v>0</v>
      </c>
      <c r="CV400" s="218">
        <v>6580.33</v>
      </c>
      <c r="CW400" s="218">
        <v>6580.33</v>
      </c>
      <c r="CX400" s="218">
        <v>6580.33</v>
      </c>
      <c r="CY400" s="218">
        <v>6580.33</v>
      </c>
      <c r="CZ400" s="218">
        <v>6580.33</v>
      </c>
      <c r="DA400" s="218">
        <v>6580.33</v>
      </c>
      <c r="DB400" s="218">
        <v>13160.66</v>
      </c>
      <c r="DC400" s="218">
        <v>0</v>
      </c>
      <c r="DD400" s="165">
        <v>-78963.960000000006</v>
      </c>
      <c r="DF400" s="154" t="s">
        <v>25017</v>
      </c>
      <c r="DG400" s="218">
        <v>0</v>
      </c>
      <c r="DH400" s="218">
        <v>0</v>
      </c>
      <c r="DI400" s="218">
        <v>0</v>
      </c>
      <c r="DJ400" s="218">
        <v>0</v>
      </c>
      <c r="DK400" s="218">
        <v>0</v>
      </c>
      <c r="DL400" s="218">
        <v>555750</v>
      </c>
      <c r="DM400" s="218">
        <v>0</v>
      </c>
      <c r="DN400" s="218">
        <v>0</v>
      </c>
      <c r="DO400" s="218">
        <v>0</v>
      </c>
      <c r="DP400" s="218">
        <v>0</v>
      </c>
      <c r="DQ400" s="218">
        <v>0</v>
      </c>
      <c r="DR400" s="218">
        <v>0</v>
      </c>
      <c r="DS400" s="164">
        <f t="shared" si="6"/>
        <v>555750</v>
      </c>
    </row>
    <row r="401" spans="1:123" ht="20.399999999999999">
      <c r="A401" s="152" t="s">
        <v>25129</v>
      </c>
      <c r="B401" s="166">
        <v>1008908.59</v>
      </c>
      <c r="C401" s="166">
        <v>824517.51</v>
      </c>
      <c r="D401" s="166">
        <v>791988.65</v>
      </c>
      <c r="E401" s="166">
        <v>976541.16</v>
      </c>
      <c r="F401" s="166">
        <v>1015663.73</v>
      </c>
      <c r="BK401" s="152" t="s">
        <v>24872</v>
      </c>
      <c r="BL401" s="219">
        <v>0</v>
      </c>
      <c r="BM401" s="219">
        <v>0</v>
      </c>
      <c r="BN401" s="219">
        <v>0</v>
      </c>
      <c r="BO401" s="219">
        <v>0</v>
      </c>
      <c r="BP401" s="219">
        <v>0</v>
      </c>
      <c r="BQ401" s="219">
        <v>0</v>
      </c>
      <c r="BR401" s="219">
        <v>0</v>
      </c>
      <c r="BS401" s="219">
        <v>0</v>
      </c>
      <c r="BT401" s="219">
        <v>0</v>
      </c>
      <c r="BU401" s="219">
        <v>11561.88</v>
      </c>
      <c r="BV401" s="219">
        <v>41638.379999999997</v>
      </c>
      <c r="BW401" s="219">
        <v>19102.75</v>
      </c>
      <c r="BX401" s="166">
        <v>-72303.009999999995</v>
      </c>
      <c r="BZ401" s="154" t="s">
        <v>24778</v>
      </c>
      <c r="CA401" s="218">
        <v>0</v>
      </c>
      <c r="CB401" s="218">
        <v>0</v>
      </c>
      <c r="CC401" s="218">
        <v>237602.93</v>
      </c>
      <c r="CD401" s="218">
        <v>1248565.21</v>
      </c>
      <c r="CE401" s="218">
        <v>717548.11</v>
      </c>
      <c r="CF401" s="218">
        <v>2113716.77</v>
      </c>
      <c r="CG401" s="218">
        <v>882252.86</v>
      </c>
      <c r="CH401" s="218">
        <v>2338499.91</v>
      </c>
      <c r="CI401" s="218">
        <v>1070476.6000000001</v>
      </c>
      <c r="CJ401" s="218">
        <v>5024577.67</v>
      </c>
      <c r="CK401" s="218">
        <v>4216763.91</v>
      </c>
      <c r="CL401" s="218">
        <v>4607283</v>
      </c>
      <c r="CM401" s="218">
        <v>0</v>
      </c>
      <c r="CN401" s="165">
        <v>-22457286.969999999</v>
      </c>
      <c r="CP401" s="152" t="s">
        <v>24921</v>
      </c>
      <c r="CQ401" s="219">
        <v>0</v>
      </c>
      <c r="CR401" s="219">
        <v>13160.66</v>
      </c>
      <c r="CS401" s="219">
        <v>5541.33</v>
      </c>
      <c r="CT401" s="219">
        <v>7619.33</v>
      </c>
      <c r="CU401" s="219">
        <v>0</v>
      </c>
      <c r="CV401" s="219">
        <v>6580.33</v>
      </c>
      <c r="CW401" s="219">
        <v>6580.33</v>
      </c>
      <c r="CX401" s="219">
        <v>6580.33</v>
      </c>
      <c r="CY401" s="219">
        <v>6580.33</v>
      </c>
      <c r="CZ401" s="219">
        <v>6580.33</v>
      </c>
      <c r="DA401" s="219">
        <v>6580.33</v>
      </c>
      <c r="DB401" s="219">
        <v>13160.66</v>
      </c>
      <c r="DC401" s="219">
        <v>0</v>
      </c>
      <c r="DD401" s="166">
        <v>-78963.960000000006</v>
      </c>
      <c r="DF401" s="152" t="s">
        <v>25130</v>
      </c>
      <c r="DG401" s="219">
        <v>0</v>
      </c>
      <c r="DH401" s="219">
        <v>0</v>
      </c>
      <c r="DI401" s="219">
        <v>0</v>
      </c>
      <c r="DJ401" s="219">
        <v>0</v>
      </c>
      <c r="DK401" s="219">
        <v>0</v>
      </c>
      <c r="DL401" s="219">
        <v>555750</v>
      </c>
      <c r="DM401" s="219">
        <v>0</v>
      </c>
      <c r="DN401" s="219">
        <v>0</v>
      </c>
      <c r="DO401" s="219">
        <v>0</v>
      </c>
      <c r="DP401" s="219">
        <v>0</v>
      </c>
      <c r="DQ401" s="219">
        <v>0</v>
      </c>
      <c r="DR401" s="219">
        <v>0</v>
      </c>
      <c r="DS401" s="164">
        <f t="shared" si="6"/>
        <v>555750</v>
      </c>
    </row>
    <row r="402" spans="1:123" ht="20.399999999999999">
      <c r="A402" s="152" t="s">
        <v>25131</v>
      </c>
      <c r="B402" s="166">
        <v>4153180.57</v>
      </c>
      <c r="C402" s="166">
        <v>3815573.58</v>
      </c>
      <c r="D402" s="166">
        <v>3826115.42</v>
      </c>
      <c r="E402" s="166">
        <v>4339662.43</v>
      </c>
      <c r="F402" s="166">
        <v>4709997.99</v>
      </c>
      <c r="BK402" s="154" t="s">
        <v>24876</v>
      </c>
      <c r="BL402" s="218">
        <v>0</v>
      </c>
      <c r="BM402" s="218">
        <v>0</v>
      </c>
      <c r="BN402" s="218">
        <v>82116.240000000005</v>
      </c>
      <c r="BO402" s="218">
        <v>93560</v>
      </c>
      <c r="BP402" s="218">
        <v>720985.14</v>
      </c>
      <c r="BQ402" s="218">
        <v>0</v>
      </c>
      <c r="BR402" s="218">
        <v>846485.64</v>
      </c>
      <c r="BS402" s="218">
        <v>466165.12</v>
      </c>
      <c r="BT402" s="218">
        <v>480879.22</v>
      </c>
      <c r="BU402" s="218">
        <v>894942.22</v>
      </c>
      <c r="BV402" s="218">
        <v>266218.96999999997</v>
      </c>
      <c r="BW402" s="218">
        <v>144699.06</v>
      </c>
      <c r="BX402" s="165">
        <v>-3996051.61</v>
      </c>
      <c r="BZ402" s="152" t="s">
        <v>24995</v>
      </c>
      <c r="CA402" s="219">
        <v>0</v>
      </c>
      <c r="CB402" s="219">
        <v>0</v>
      </c>
      <c r="CC402" s="219">
        <v>0</v>
      </c>
      <c r="CD402" s="219">
        <v>421434.48</v>
      </c>
      <c r="CE402" s="219">
        <v>368743.35</v>
      </c>
      <c r="CF402" s="219">
        <v>1026714.18</v>
      </c>
      <c r="CG402" s="219">
        <v>219887.29</v>
      </c>
      <c r="CH402" s="219">
        <v>1070636.0900000001</v>
      </c>
      <c r="CI402" s="219">
        <v>151538.94</v>
      </c>
      <c r="CJ402" s="219">
        <v>1412473.93</v>
      </c>
      <c r="CK402" s="219">
        <v>1265343.8899999999</v>
      </c>
      <c r="CL402" s="219">
        <v>2244669.92</v>
      </c>
      <c r="CM402" s="219">
        <v>0</v>
      </c>
      <c r="CN402" s="166">
        <v>-8181442.0700000003</v>
      </c>
      <c r="CP402" s="153" t="s">
        <v>25031</v>
      </c>
      <c r="CQ402" s="217">
        <v>0</v>
      </c>
      <c r="CR402" s="217">
        <v>0</v>
      </c>
      <c r="CS402" s="217">
        <v>0</v>
      </c>
      <c r="CT402" s="217">
        <v>0</v>
      </c>
      <c r="CU402" s="217">
        <v>0</v>
      </c>
      <c r="CV402" s="217">
        <v>389494.53</v>
      </c>
      <c r="CW402" s="217">
        <v>257885.97</v>
      </c>
      <c r="CX402" s="217">
        <v>144506.97</v>
      </c>
      <c r="CY402" s="217">
        <v>167947.41</v>
      </c>
      <c r="CZ402" s="217">
        <v>168172.72</v>
      </c>
      <c r="DA402" s="217">
        <v>149998.72</v>
      </c>
      <c r="DB402" s="217">
        <v>1198564.21</v>
      </c>
      <c r="DC402" s="217">
        <v>0</v>
      </c>
      <c r="DD402" s="164">
        <v>-2476570.5299999998</v>
      </c>
      <c r="DF402" s="154" t="s">
        <v>25079</v>
      </c>
      <c r="DG402" s="218">
        <v>0</v>
      </c>
      <c r="DH402" s="218">
        <v>3861774.59</v>
      </c>
      <c r="DI402" s="218">
        <v>1646336</v>
      </c>
      <c r="DJ402" s="218">
        <v>1646336</v>
      </c>
      <c r="DK402" s="218">
        <v>2022247</v>
      </c>
      <c r="DL402" s="218">
        <v>1865847</v>
      </c>
      <c r="DM402" s="218">
        <v>1865847</v>
      </c>
      <c r="DN402" s="218">
        <v>1865847</v>
      </c>
      <c r="DO402" s="218">
        <v>1975603</v>
      </c>
      <c r="DP402" s="218">
        <v>1975603</v>
      </c>
      <c r="DQ402" s="218">
        <v>1975603</v>
      </c>
      <c r="DR402" s="218">
        <v>1406496.41</v>
      </c>
      <c r="DS402" s="164">
        <f t="shared" si="6"/>
        <v>22107540</v>
      </c>
    </row>
    <row r="403" spans="1:123" ht="20.399999999999999">
      <c r="A403" s="152" t="s">
        <v>25132</v>
      </c>
      <c r="B403" s="166">
        <v>59669.09</v>
      </c>
      <c r="C403" s="166">
        <v>678347.98</v>
      </c>
      <c r="D403" s="166">
        <v>1818919.96</v>
      </c>
      <c r="E403" s="166">
        <v>759360.29</v>
      </c>
      <c r="F403" s="166">
        <v>1435784.47</v>
      </c>
      <c r="BK403" s="152" t="s">
        <v>25104</v>
      </c>
      <c r="BL403" s="219">
        <v>0</v>
      </c>
      <c r="BM403" s="219">
        <v>0</v>
      </c>
      <c r="BN403" s="219">
        <v>82116.240000000005</v>
      </c>
      <c r="BO403" s="219">
        <v>93560</v>
      </c>
      <c r="BP403" s="219">
        <v>720985.14</v>
      </c>
      <c r="BQ403" s="219">
        <v>0</v>
      </c>
      <c r="BR403" s="219">
        <v>846485.64</v>
      </c>
      <c r="BS403" s="219">
        <v>466165.12</v>
      </c>
      <c r="BT403" s="219">
        <v>480879.22</v>
      </c>
      <c r="BU403" s="219">
        <v>894942.22</v>
      </c>
      <c r="BV403" s="219">
        <v>266218.96999999997</v>
      </c>
      <c r="BW403" s="219">
        <v>144699.06</v>
      </c>
      <c r="BX403" s="166">
        <v>-3996051.61</v>
      </c>
      <c r="BZ403" s="152" t="s">
        <v>24997</v>
      </c>
      <c r="CA403" s="219">
        <v>0</v>
      </c>
      <c r="CB403" s="219">
        <v>0</v>
      </c>
      <c r="CC403" s="219">
        <v>237602.93</v>
      </c>
      <c r="CD403" s="219">
        <v>827130.73</v>
      </c>
      <c r="CE403" s="219">
        <v>348804.76</v>
      </c>
      <c r="CF403" s="219">
        <v>1087002.5900000001</v>
      </c>
      <c r="CG403" s="219">
        <v>662365.56999999995</v>
      </c>
      <c r="CH403" s="219">
        <v>1267863.82</v>
      </c>
      <c r="CI403" s="219">
        <v>918937.66</v>
      </c>
      <c r="CJ403" s="219">
        <v>3612103.74</v>
      </c>
      <c r="CK403" s="219">
        <v>2951420.02</v>
      </c>
      <c r="CL403" s="219">
        <v>2362613.08</v>
      </c>
      <c r="CM403" s="219">
        <v>0</v>
      </c>
      <c r="CN403" s="166">
        <v>-14275844.9</v>
      </c>
      <c r="CP403" s="154" t="s">
        <v>24984</v>
      </c>
      <c r="CQ403" s="218">
        <v>0</v>
      </c>
      <c r="CR403" s="218">
        <v>0</v>
      </c>
      <c r="CS403" s="218">
        <v>0</v>
      </c>
      <c r="CT403" s="218">
        <v>0</v>
      </c>
      <c r="CU403" s="218">
        <v>0</v>
      </c>
      <c r="CV403" s="218">
        <v>389494.53</v>
      </c>
      <c r="CW403" s="218">
        <v>257885.97</v>
      </c>
      <c r="CX403" s="218">
        <v>144506.97</v>
      </c>
      <c r="CY403" s="218">
        <v>167947.41</v>
      </c>
      <c r="CZ403" s="218">
        <v>168172.72</v>
      </c>
      <c r="DA403" s="218">
        <v>149998.72</v>
      </c>
      <c r="DB403" s="218">
        <v>1198564.21</v>
      </c>
      <c r="DC403" s="218">
        <v>0</v>
      </c>
      <c r="DD403" s="165">
        <v>-2476570.5299999998</v>
      </c>
      <c r="DF403" s="152" t="s">
        <v>25133</v>
      </c>
      <c r="DG403" s="219">
        <v>0</v>
      </c>
      <c r="DH403" s="219">
        <v>3861774.59</v>
      </c>
      <c r="DI403" s="219">
        <v>1646336</v>
      </c>
      <c r="DJ403" s="219">
        <v>1646336</v>
      </c>
      <c r="DK403" s="219">
        <v>1865847</v>
      </c>
      <c r="DL403" s="219">
        <v>1865847</v>
      </c>
      <c r="DM403" s="219">
        <v>1865847</v>
      </c>
      <c r="DN403" s="219">
        <v>1865847</v>
      </c>
      <c r="DO403" s="219">
        <v>1975603</v>
      </c>
      <c r="DP403" s="219">
        <v>1975603</v>
      </c>
      <c r="DQ403" s="219">
        <v>1975603</v>
      </c>
      <c r="DR403" s="219">
        <v>1406496.41</v>
      </c>
      <c r="DS403" s="164">
        <f t="shared" si="6"/>
        <v>21951140</v>
      </c>
    </row>
    <row r="404" spans="1:123" ht="20.399999999999999">
      <c r="A404" s="167" t="s">
        <v>25134</v>
      </c>
      <c r="B404" s="166">
        <v>55000</v>
      </c>
      <c r="C404" s="166">
        <v>0</v>
      </c>
      <c r="D404" s="166">
        <v>11076769.119999999</v>
      </c>
      <c r="E404" s="166">
        <v>4055937</v>
      </c>
      <c r="F404" s="166">
        <v>2845882</v>
      </c>
      <c r="BK404" s="154" t="s">
        <v>24984</v>
      </c>
      <c r="BL404" s="218">
        <v>8521.7199999999993</v>
      </c>
      <c r="BM404" s="218">
        <v>17032035.079999998</v>
      </c>
      <c r="BN404" s="218">
        <v>21527254.399999999</v>
      </c>
      <c r="BO404" s="218">
        <v>38111493.210000001</v>
      </c>
      <c r="BP404" s="218">
        <v>36240375.43</v>
      </c>
      <c r="BQ404" s="218">
        <v>48407534.090000004</v>
      </c>
      <c r="BR404" s="218">
        <v>32975410.940000001</v>
      </c>
      <c r="BS404" s="218">
        <v>48595085.240000002</v>
      </c>
      <c r="BT404" s="218">
        <v>32518799.609999999</v>
      </c>
      <c r="BU404" s="218">
        <v>38137144.659999996</v>
      </c>
      <c r="BV404" s="218">
        <v>27193408.309999999</v>
      </c>
      <c r="BW404" s="218">
        <v>26113423.030000001</v>
      </c>
      <c r="BX404" s="165">
        <v>-366860485.72000003</v>
      </c>
      <c r="BZ404" s="154" t="s">
        <v>24868</v>
      </c>
      <c r="CA404" s="218">
        <v>0</v>
      </c>
      <c r="CB404" s="218">
        <v>0</v>
      </c>
      <c r="CC404" s="218">
        <v>0</v>
      </c>
      <c r="CD404" s="218">
        <v>0</v>
      </c>
      <c r="CE404" s="218">
        <v>0</v>
      </c>
      <c r="CF404" s="218">
        <v>0</v>
      </c>
      <c r="CG404" s="218">
        <v>0</v>
      </c>
      <c r="CH404" s="218">
        <v>0</v>
      </c>
      <c r="CI404" s="218">
        <v>0</v>
      </c>
      <c r="CJ404" s="218">
        <v>0</v>
      </c>
      <c r="CK404" s="218">
        <v>0</v>
      </c>
      <c r="CL404" s="218">
        <v>316460.03999999998</v>
      </c>
      <c r="CM404" s="218">
        <v>0</v>
      </c>
      <c r="CN404" s="165">
        <v>-316460.03999999998</v>
      </c>
      <c r="CP404" s="152" t="s">
        <v>25034</v>
      </c>
      <c r="CQ404" s="219">
        <v>0</v>
      </c>
      <c r="CR404" s="219">
        <v>0</v>
      </c>
      <c r="CS404" s="219">
        <v>0</v>
      </c>
      <c r="CT404" s="219">
        <v>0</v>
      </c>
      <c r="CU404" s="219">
        <v>0</v>
      </c>
      <c r="CV404" s="219">
        <v>389494.53</v>
      </c>
      <c r="CW404" s="219">
        <v>257885.97</v>
      </c>
      <c r="CX404" s="219">
        <v>144506.97</v>
      </c>
      <c r="CY404" s="219">
        <v>167947.41</v>
      </c>
      <c r="CZ404" s="219">
        <v>168172.72</v>
      </c>
      <c r="DA404" s="219">
        <v>149998.72</v>
      </c>
      <c r="DB404" s="219">
        <v>1198564.21</v>
      </c>
      <c r="DC404" s="219">
        <v>0</v>
      </c>
      <c r="DD404" s="166">
        <v>-2476570.5299999998</v>
      </c>
      <c r="DF404" s="152" t="s">
        <v>25082</v>
      </c>
      <c r="DG404" s="219">
        <v>0</v>
      </c>
      <c r="DH404" s="219">
        <v>0</v>
      </c>
      <c r="DI404" s="219">
        <v>0</v>
      </c>
      <c r="DJ404" s="219">
        <v>0</v>
      </c>
      <c r="DK404" s="219">
        <v>156400</v>
      </c>
      <c r="DL404" s="219">
        <v>0</v>
      </c>
      <c r="DM404" s="219">
        <v>0</v>
      </c>
      <c r="DN404" s="219">
        <v>0</v>
      </c>
      <c r="DO404" s="219">
        <v>0</v>
      </c>
      <c r="DP404" s="219">
        <v>0</v>
      </c>
      <c r="DQ404" s="219">
        <v>0</v>
      </c>
      <c r="DR404" s="219">
        <v>0</v>
      </c>
      <c r="DS404" s="164">
        <f t="shared" si="6"/>
        <v>156400</v>
      </c>
    </row>
    <row r="405" spans="1:123" ht="20.399999999999999">
      <c r="A405" s="152" t="s">
        <v>25135</v>
      </c>
      <c r="B405" s="166">
        <v>51699.43</v>
      </c>
      <c r="C405" s="166">
        <v>43355.6</v>
      </c>
      <c r="D405" s="166">
        <v>51963.44</v>
      </c>
      <c r="E405" s="166">
        <v>53481.72</v>
      </c>
      <c r="F405" s="166">
        <v>45284.11</v>
      </c>
      <c r="BK405" s="152" t="s">
        <v>25008</v>
      </c>
      <c r="BL405" s="219">
        <v>8521.7199999999993</v>
      </c>
      <c r="BM405" s="219">
        <v>14610954.02</v>
      </c>
      <c r="BN405" s="219">
        <v>13419922.59</v>
      </c>
      <c r="BO405" s="219">
        <v>25778298.390000001</v>
      </c>
      <c r="BP405" s="219">
        <v>20352864.120000001</v>
      </c>
      <c r="BQ405" s="219">
        <v>30019680.84</v>
      </c>
      <c r="BR405" s="219">
        <v>15965136.869999999</v>
      </c>
      <c r="BS405" s="219">
        <v>33129931.859999999</v>
      </c>
      <c r="BT405" s="219">
        <v>23325909</v>
      </c>
      <c r="BU405" s="219">
        <v>23268103.579999998</v>
      </c>
      <c r="BV405" s="219">
        <v>15657458.369999999</v>
      </c>
      <c r="BW405" s="219">
        <v>16752555.76</v>
      </c>
      <c r="BX405" s="166">
        <v>-232289337.12</v>
      </c>
      <c r="BZ405" s="152" t="s">
        <v>25121</v>
      </c>
      <c r="CA405" s="219">
        <v>0</v>
      </c>
      <c r="CB405" s="219">
        <v>0</v>
      </c>
      <c r="CC405" s="219">
        <v>0</v>
      </c>
      <c r="CD405" s="219">
        <v>0</v>
      </c>
      <c r="CE405" s="219">
        <v>0</v>
      </c>
      <c r="CF405" s="219">
        <v>0</v>
      </c>
      <c r="CG405" s="219">
        <v>0</v>
      </c>
      <c r="CH405" s="219">
        <v>0</v>
      </c>
      <c r="CI405" s="219">
        <v>0</v>
      </c>
      <c r="CJ405" s="219">
        <v>0</v>
      </c>
      <c r="CK405" s="219">
        <v>0</v>
      </c>
      <c r="CL405" s="219">
        <v>66460.039999999994</v>
      </c>
      <c r="CM405" s="219">
        <v>0</v>
      </c>
      <c r="CN405" s="166">
        <v>-66460.039999999994</v>
      </c>
      <c r="CP405" s="153" t="s">
        <v>25035</v>
      </c>
      <c r="CQ405" s="217">
        <v>0</v>
      </c>
      <c r="CR405" s="217">
        <v>0</v>
      </c>
      <c r="CS405" s="217">
        <v>0</v>
      </c>
      <c r="CT405" s="217">
        <v>0</v>
      </c>
      <c r="CU405" s="217">
        <v>20000000</v>
      </c>
      <c r="CV405" s="217">
        <v>0</v>
      </c>
      <c r="CW405" s="217">
        <v>0</v>
      </c>
      <c r="CX405" s="217">
        <v>0</v>
      </c>
      <c r="CY405" s="217">
        <v>0</v>
      </c>
      <c r="CZ405" s="217">
        <v>0</v>
      </c>
      <c r="DA405" s="217">
        <v>0</v>
      </c>
      <c r="DB405" s="217">
        <v>519777.68</v>
      </c>
      <c r="DC405" s="217">
        <v>0</v>
      </c>
      <c r="DD405" s="164">
        <v>-20519777.68</v>
      </c>
      <c r="DF405" s="154" t="s">
        <v>24931</v>
      </c>
      <c r="DG405" s="218">
        <v>0</v>
      </c>
      <c r="DH405" s="218">
        <v>0</v>
      </c>
      <c r="DI405" s="218">
        <v>0</v>
      </c>
      <c r="DJ405" s="218">
        <v>0</v>
      </c>
      <c r="DK405" s="218">
        <v>736210</v>
      </c>
      <c r="DL405" s="218">
        <v>234627</v>
      </c>
      <c r="DM405" s="218">
        <v>234620</v>
      </c>
      <c r="DN405" s="218">
        <v>234620</v>
      </c>
      <c r="DO405" s="218">
        <v>234620</v>
      </c>
      <c r="DP405" s="218">
        <v>234620</v>
      </c>
      <c r="DQ405" s="218">
        <v>0</v>
      </c>
      <c r="DR405" s="218">
        <v>892340</v>
      </c>
      <c r="DS405" s="164">
        <f t="shared" si="6"/>
        <v>2801657</v>
      </c>
    </row>
    <row r="406" spans="1:123" ht="20.399999999999999">
      <c r="A406" s="167" t="s">
        <v>25136</v>
      </c>
      <c r="B406" s="166">
        <v>0</v>
      </c>
      <c r="C406" s="166">
        <v>0</v>
      </c>
      <c r="D406" s="166">
        <v>2451795</v>
      </c>
      <c r="E406" s="166">
        <v>19252719</v>
      </c>
      <c r="F406" s="166">
        <v>4215192</v>
      </c>
      <c r="BK406" s="152" t="s">
        <v>25011</v>
      </c>
      <c r="BL406" s="219">
        <v>0</v>
      </c>
      <c r="BM406" s="219">
        <v>0</v>
      </c>
      <c r="BN406" s="219">
        <v>370246.26</v>
      </c>
      <c r="BO406" s="219">
        <v>131443.41</v>
      </c>
      <c r="BP406" s="219">
        <v>435581.11</v>
      </c>
      <c r="BQ406" s="219">
        <v>269965.33</v>
      </c>
      <c r="BR406" s="219">
        <v>131443.41</v>
      </c>
      <c r="BS406" s="219">
        <v>131443.41</v>
      </c>
      <c r="BT406" s="219">
        <v>147532.28</v>
      </c>
      <c r="BU406" s="219">
        <v>333996.65999999997</v>
      </c>
      <c r="BV406" s="219">
        <v>231728.29</v>
      </c>
      <c r="BW406" s="219">
        <v>367382.14</v>
      </c>
      <c r="BX406" s="166">
        <v>-2550762.2999999998</v>
      </c>
      <c r="BZ406" s="152" t="s">
        <v>25076</v>
      </c>
      <c r="CA406" s="219">
        <v>0</v>
      </c>
      <c r="CB406" s="219">
        <v>0</v>
      </c>
      <c r="CC406" s="219">
        <v>0</v>
      </c>
      <c r="CD406" s="219">
        <v>0</v>
      </c>
      <c r="CE406" s="219">
        <v>0</v>
      </c>
      <c r="CF406" s="219">
        <v>0</v>
      </c>
      <c r="CG406" s="219">
        <v>0</v>
      </c>
      <c r="CH406" s="219">
        <v>0</v>
      </c>
      <c r="CI406" s="219">
        <v>0</v>
      </c>
      <c r="CJ406" s="219">
        <v>0</v>
      </c>
      <c r="CK406" s="219">
        <v>0</v>
      </c>
      <c r="CL406" s="219">
        <v>250000</v>
      </c>
      <c r="CM406" s="219">
        <v>0</v>
      </c>
      <c r="CN406" s="166">
        <v>-250000</v>
      </c>
      <c r="CP406" s="154" t="s">
        <v>24788</v>
      </c>
      <c r="CQ406" s="218">
        <v>0</v>
      </c>
      <c r="CR406" s="218">
        <v>0</v>
      </c>
      <c r="CS406" s="218">
        <v>0</v>
      </c>
      <c r="CT406" s="218">
        <v>0</v>
      </c>
      <c r="CU406" s="218">
        <v>20000000</v>
      </c>
      <c r="CV406" s="218">
        <v>0</v>
      </c>
      <c r="CW406" s="218">
        <v>0</v>
      </c>
      <c r="CX406" s="218">
        <v>0</v>
      </c>
      <c r="CY406" s="218">
        <v>0</v>
      </c>
      <c r="CZ406" s="218">
        <v>0</v>
      </c>
      <c r="DA406" s="218">
        <v>0</v>
      </c>
      <c r="DB406" s="218">
        <v>519777.68</v>
      </c>
      <c r="DC406" s="218">
        <v>0</v>
      </c>
      <c r="DD406" s="165">
        <v>-20519777.68</v>
      </c>
      <c r="DF406" s="152" t="s">
        <v>25137</v>
      </c>
      <c r="DG406" s="219">
        <v>0</v>
      </c>
      <c r="DH406" s="219">
        <v>0</v>
      </c>
      <c r="DI406" s="219">
        <v>0</v>
      </c>
      <c r="DJ406" s="219">
        <v>0</v>
      </c>
      <c r="DK406" s="219">
        <v>300000</v>
      </c>
      <c r="DL406" s="219">
        <v>0</v>
      </c>
      <c r="DM406" s="219">
        <v>0</v>
      </c>
      <c r="DN406" s="219">
        <v>0</v>
      </c>
      <c r="DO406" s="219">
        <v>0</v>
      </c>
      <c r="DP406" s="219">
        <v>0</v>
      </c>
      <c r="DQ406" s="219">
        <v>0</v>
      </c>
      <c r="DR406" s="219">
        <v>0</v>
      </c>
      <c r="DS406" s="164">
        <f t="shared" si="6"/>
        <v>300000</v>
      </c>
    </row>
    <row r="407" spans="1:123" ht="20.399999999999999">
      <c r="A407" s="167" t="s">
        <v>25138</v>
      </c>
      <c r="B407" s="166">
        <v>31716.16</v>
      </c>
      <c r="C407" s="166">
        <v>37158.720000000001</v>
      </c>
      <c r="D407" s="166">
        <v>38687.120000000003</v>
      </c>
      <c r="E407" s="166">
        <v>39578.83</v>
      </c>
      <c r="F407" s="166">
        <v>40141.089999999997</v>
      </c>
      <c r="BK407" s="152" t="s">
        <v>25013</v>
      </c>
      <c r="BL407" s="219">
        <v>0</v>
      </c>
      <c r="BM407" s="219">
        <v>2325350.2000000002</v>
      </c>
      <c r="BN407" s="219">
        <v>4099431.54</v>
      </c>
      <c r="BO407" s="219">
        <v>5091113.2300000004</v>
      </c>
      <c r="BP407" s="219">
        <v>9171063.8800000008</v>
      </c>
      <c r="BQ407" s="219">
        <v>6867942.7000000002</v>
      </c>
      <c r="BR407" s="219">
        <v>11698088.880000001</v>
      </c>
      <c r="BS407" s="219">
        <v>7781449.7199999997</v>
      </c>
      <c r="BT407" s="219">
        <v>3369381.26</v>
      </c>
      <c r="BU407" s="219">
        <v>8739278.8800000008</v>
      </c>
      <c r="BV407" s="219">
        <v>4563081.9000000004</v>
      </c>
      <c r="BW407" s="219">
        <v>3127146.94</v>
      </c>
      <c r="BX407" s="166">
        <v>-66833329.130000003</v>
      </c>
      <c r="BZ407" s="154" t="s">
        <v>24755</v>
      </c>
      <c r="CA407" s="218">
        <v>0</v>
      </c>
      <c r="CB407" s="218">
        <v>0</v>
      </c>
      <c r="CC407" s="218">
        <v>1461032.45</v>
      </c>
      <c r="CD407" s="218">
        <v>283001.74</v>
      </c>
      <c r="CE407" s="218">
        <v>1769369.3</v>
      </c>
      <c r="CF407" s="218">
        <v>187534.8</v>
      </c>
      <c r="CG407" s="218">
        <v>190705.03</v>
      </c>
      <c r="CH407" s="218">
        <v>1510399.88</v>
      </c>
      <c r="CI407" s="218">
        <v>191647.91</v>
      </c>
      <c r="CJ407" s="218">
        <v>556120.55000000005</v>
      </c>
      <c r="CK407" s="218">
        <v>993365.53</v>
      </c>
      <c r="CL407" s="218">
        <v>2675683.2000000002</v>
      </c>
      <c r="CM407" s="218">
        <v>0</v>
      </c>
      <c r="CN407" s="165">
        <v>-9818860.3900000006</v>
      </c>
      <c r="CP407" s="152" t="s">
        <v>25038</v>
      </c>
      <c r="CQ407" s="219">
        <v>0</v>
      </c>
      <c r="CR407" s="219">
        <v>0</v>
      </c>
      <c r="CS407" s="219">
        <v>0</v>
      </c>
      <c r="CT407" s="219">
        <v>0</v>
      </c>
      <c r="CU407" s="219">
        <v>20000000</v>
      </c>
      <c r="CV407" s="219">
        <v>0</v>
      </c>
      <c r="CW407" s="219">
        <v>0</v>
      </c>
      <c r="CX407" s="219">
        <v>0</v>
      </c>
      <c r="CY407" s="219">
        <v>0</v>
      </c>
      <c r="CZ407" s="219">
        <v>0</v>
      </c>
      <c r="DA407" s="219">
        <v>0</v>
      </c>
      <c r="DB407" s="219">
        <v>519777.68</v>
      </c>
      <c r="DC407" s="219">
        <v>0</v>
      </c>
      <c r="DD407" s="166">
        <v>-20519777.68</v>
      </c>
      <c r="DF407" s="152" t="s">
        <v>24854</v>
      </c>
      <c r="DG407" s="219">
        <v>0</v>
      </c>
      <c r="DH407" s="219">
        <v>0</v>
      </c>
      <c r="DI407" s="219">
        <v>0</v>
      </c>
      <c r="DJ407" s="219">
        <v>0</v>
      </c>
      <c r="DK407" s="219">
        <v>0</v>
      </c>
      <c r="DL407" s="219">
        <v>0</v>
      </c>
      <c r="DM407" s="219">
        <v>0</v>
      </c>
      <c r="DN407" s="219">
        <v>0</v>
      </c>
      <c r="DO407" s="219">
        <v>0</v>
      </c>
      <c r="DP407" s="219">
        <v>0</v>
      </c>
      <c r="DQ407" s="219">
        <v>0</v>
      </c>
      <c r="DR407" s="219">
        <v>423100</v>
      </c>
      <c r="DS407" s="164">
        <f t="shared" si="6"/>
        <v>423100</v>
      </c>
    </row>
    <row r="408" spans="1:123" ht="20.399999999999999">
      <c r="A408" s="167" t="s">
        <v>25139</v>
      </c>
      <c r="B408" s="166">
        <v>672301.64</v>
      </c>
      <c r="C408" s="166">
        <v>6224452.2300000004</v>
      </c>
      <c r="D408" s="166">
        <v>6228100.6799999997</v>
      </c>
      <c r="E408" s="166">
        <v>12110852.27</v>
      </c>
      <c r="F408" s="166">
        <v>9164174.4399999995</v>
      </c>
      <c r="BK408" s="152" t="s">
        <v>25014</v>
      </c>
      <c r="BL408" s="219">
        <v>0</v>
      </c>
      <c r="BM408" s="219">
        <v>26253.58</v>
      </c>
      <c r="BN408" s="219">
        <v>3259689.45</v>
      </c>
      <c r="BO408" s="219">
        <v>3663782.38</v>
      </c>
      <c r="BP408" s="219">
        <v>3683511.72</v>
      </c>
      <c r="BQ408" s="219">
        <v>6625072.2999999998</v>
      </c>
      <c r="BR408" s="219">
        <v>2876276.66</v>
      </c>
      <c r="BS408" s="219">
        <v>4527061.4000000004</v>
      </c>
      <c r="BT408" s="219">
        <v>3380809.1</v>
      </c>
      <c r="BU408" s="219">
        <v>2807972.65</v>
      </c>
      <c r="BV408" s="219">
        <v>2955446.86</v>
      </c>
      <c r="BW408" s="219">
        <v>2563713.7999999998</v>
      </c>
      <c r="BX408" s="166">
        <v>-36369589.899999999</v>
      </c>
      <c r="BZ408" s="152" t="s">
        <v>25000</v>
      </c>
      <c r="CA408" s="219">
        <v>0</v>
      </c>
      <c r="CB408" s="219">
        <v>0</v>
      </c>
      <c r="CC408" s="219">
        <v>1196623.21</v>
      </c>
      <c r="CD408" s="219">
        <v>175336.69</v>
      </c>
      <c r="CE408" s="219">
        <v>1769369.3</v>
      </c>
      <c r="CF408" s="219">
        <v>187534.8</v>
      </c>
      <c r="CG408" s="219">
        <v>190705.03</v>
      </c>
      <c r="CH408" s="219">
        <v>1510399.88</v>
      </c>
      <c r="CI408" s="219">
        <v>191647.91</v>
      </c>
      <c r="CJ408" s="219">
        <v>556120.55000000005</v>
      </c>
      <c r="CK408" s="219">
        <v>993365.53</v>
      </c>
      <c r="CL408" s="219">
        <v>1555453.08</v>
      </c>
      <c r="CM408" s="219">
        <v>0</v>
      </c>
      <c r="CN408" s="166">
        <v>-8326555.9800000004</v>
      </c>
      <c r="CP408" s="153" t="s">
        <v>25041</v>
      </c>
      <c r="CQ408" s="217">
        <v>2801604.89</v>
      </c>
      <c r="CR408" s="217">
        <v>9627079.4399999995</v>
      </c>
      <c r="CS408" s="217">
        <v>7310378.4400000004</v>
      </c>
      <c r="CT408" s="217">
        <v>3788170</v>
      </c>
      <c r="CU408" s="217">
        <v>6584368.6200000001</v>
      </c>
      <c r="CV408" s="217">
        <v>9616678.3200000003</v>
      </c>
      <c r="CW408" s="217">
        <v>14470522.65</v>
      </c>
      <c r="CX408" s="217">
        <v>20129377.370000001</v>
      </c>
      <c r="CY408" s="217">
        <v>6944196.04</v>
      </c>
      <c r="CZ408" s="217">
        <v>9748194.6600000001</v>
      </c>
      <c r="DA408" s="217">
        <v>8415457.2100000009</v>
      </c>
      <c r="DB408" s="217">
        <v>23041542.109999999</v>
      </c>
      <c r="DC408" s="217">
        <v>0</v>
      </c>
      <c r="DD408" s="164">
        <v>-122477569.75</v>
      </c>
      <c r="DF408" s="152" t="s">
        <v>24975</v>
      </c>
      <c r="DG408" s="219">
        <v>0</v>
      </c>
      <c r="DH408" s="219">
        <v>0</v>
      </c>
      <c r="DI408" s="219">
        <v>0</v>
      </c>
      <c r="DJ408" s="219">
        <v>0</v>
      </c>
      <c r="DK408" s="219">
        <v>436210</v>
      </c>
      <c r="DL408" s="219">
        <v>234627</v>
      </c>
      <c r="DM408" s="219">
        <v>234620</v>
      </c>
      <c r="DN408" s="219">
        <v>234620</v>
      </c>
      <c r="DO408" s="219">
        <v>234620</v>
      </c>
      <c r="DP408" s="219">
        <v>234620</v>
      </c>
      <c r="DQ408" s="219">
        <v>0</v>
      </c>
      <c r="DR408" s="219">
        <v>469240</v>
      </c>
      <c r="DS408" s="164">
        <f t="shared" si="6"/>
        <v>2078557</v>
      </c>
    </row>
    <row r="409" spans="1:123" ht="20.399999999999999">
      <c r="A409" s="167" t="s">
        <v>25140</v>
      </c>
      <c r="B409" s="166">
        <v>0</v>
      </c>
      <c r="C409" s="166">
        <v>5794352.4199999999</v>
      </c>
      <c r="D409" s="166">
        <v>5085834.16</v>
      </c>
      <c r="E409" s="166">
        <v>10211048.359999999</v>
      </c>
      <c r="F409" s="166">
        <v>9268497.5099999998</v>
      </c>
      <c r="BK409" s="152" t="s">
        <v>25015</v>
      </c>
      <c r="BL409" s="219">
        <v>0</v>
      </c>
      <c r="BM409" s="219">
        <v>69477.279999999999</v>
      </c>
      <c r="BN409" s="219">
        <v>333274.88</v>
      </c>
      <c r="BO409" s="219">
        <v>449821.52</v>
      </c>
      <c r="BP409" s="219">
        <v>1412302.79</v>
      </c>
      <c r="BQ409" s="219">
        <v>1914431.7</v>
      </c>
      <c r="BR409" s="219">
        <v>1973232.46</v>
      </c>
      <c r="BS409" s="219">
        <v>1247660.27</v>
      </c>
      <c r="BT409" s="219">
        <v>959873.31</v>
      </c>
      <c r="BU409" s="219">
        <v>1690768.84</v>
      </c>
      <c r="BV409" s="219">
        <v>714168.6</v>
      </c>
      <c r="BW409" s="219">
        <v>1197287.75</v>
      </c>
      <c r="BX409" s="166">
        <v>-11962299.4</v>
      </c>
      <c r="BZ409" s="152" t="s">
        <v>25101</v>
      </c>
      <c r="CA409" s="219">
        <v>0</v>
      </c>
      <c r="CB409" s="219">
        <v>0</v>
      </c>
      <c r="CC409" s="219">
        <v>264409.24</v>
      </c>
      <c r="CD409" s="219">
        <v>107665.05</v>
      </c>
      <c r="CE409" s="219">
        <v>0</v>
      </c>
      <c r="CF409" s="219">
        <v>0</v>
      </c>
      <c r="CG409" s="219">
        <v>0</v>
      </c>
      <c r="CH409" s="219">
        <v>0</v>
      </c>
      <c r="CI409" s="219">
        <v>0</v>
      </c>
      <c r="CJ409" s="219">
        <v>0</v>
      </c>
      <c r="CK409" s="219">
        <v>0</v>
      </c>
      <c r="CL409" s="219">
        <v>1120230.1200000001</v>
      </c>
      <c r="CM409" s="219">
        <v>0</v>
      </c>
      <c r="CN409" s="166">
        <v>-1492304.41</v>
      </c>
      <c r="CP409" s="154" t="s">
        <v>24897</v>
      </c>
      <c r="CQ409" s="218">
        <v>1922944.32</v>
      </c>
      <c r="CR409" s="218">
        <v>2282875.08</v>
      </c>
      <c r="CS409" s="218">
        <v>7310378.4400000004</v>
      </c>
      <c r="CT409" s="218">
        <v>2719349.38</v>
      </c>
      <c r="CU409" s="218">
        <v>1585968.78</v>
      </c>
      <c r="CV409" s="218">
        <v>732903.19</v>
      </c>
      <c r="CW409" s="218">
        <v>3765775.11</v>
      </c>
      <c r="CX409" s="218">
        <v>1335100.94</v>
      </c>
      <c r="CY409" s="218">
        <v>1288083.6100000001</v>
      </c>
      <c r="CZ409" s="218">
        <v>2002436.71</v>
      </c>
      <c r="DA409" s="218">
        <v>801955.17</v>
      </c>
      <c r="DB409" s="218">
        <v>2944220.73</v>
      </c>
      <c r="DC409" s="218">
        <v>0</v>
      </c>
      <c r="DD409" s="165">
        <v>-28691991.460000001</v>
      </c>
      <c r="DF409" s="153" t="s">
        <v>25141</v>
      </c>
      <c r="DG409" s="217">
        <v>0</v>
      </c>
      <c r="DH409" s="217">
        <v>0</v>
      </c>
      <c r="DI409" s="217">
        <v>734.85</v>
      </c>
      <c r="DJ409" s="217">
        <v>0</v>
      </c>
      <c r="DK409" s="217">
        <v>0</v>
      </c>
      <c r="DL409" s="217">
        <v>0</v>
      </c>
      <c r="DM409" s="217">
        <v>0</v>
      </c>
      <c r="DN409" s="217">
        <v>522</v>
      </c>
      <c r="DO409" s="217">
        <v>0</v>
      </c>
      <c r="DP409" s="217">
        <v>0</v>
      </c>
      <c r="DQ409" s="217">
        <v>0</v>
      </c>
      <c r="DR409" s="217">
        <v>0</v>
      </c>
      <c r="DS409" s="164">
        <f t="shared" si="6"/>
        <v>1256.8499999999999</v>
      </c>
    </row>
    <row r="410" spans="1:123" ht="20.399999999999999">
      <c r="A410" s="167" t="s">
        <v>25142</v>
      </c>
      <c r="B410" s="166">
        <v>570206.07999999996</v>
      </c>
      <c r="C410" s="166">
        <v>520978.61</v>
      </c>
      <c r="D410" s="166">
        <v>22684678.359999999</v>
      </c>
      <c r="E410" s="166">
        <v>3265488.01</v>
      </c>
      <c r="F410" s="166">
        <v>525611.27</v>
      </c>
      <c r="BK410" s="152" t="s">
        <v>25018</v>
      </c>
      <c r="BL410" s="219">
        <v>0</v>
      </c>
      <c r="BM410" s="219">
        <v>0</v>
      </c>
      <c r="BN410" s="219">
        <v>0</v>
      </c>
      <c r="BO410" s="219">
        <v>269815.07</v>
      </c>
      <c r="BP410" s="219">
        <v>95762.77</v>
      </c>
      <c r="BQ410" s="219">
        <v>207164.33</v>
      </c>
      <c r="BR410" s="219">
        <v>331232.65999999997</v>
      </c>
      <c r="BS410" s="219">
        <v>84731.9</v>
      </c>
      <c r="BT410" s="219">
        <v>172326.57</v>
      </c>
      <c r="BU410" s="219">
        <v>333439.82</v>
      </c>
      <c r="BV410" s="219">
        <v>333863.34999999998</v>
      </c>
      <c r="BW410" s="219">
        <v>103602.77</v>
      </c>
      <c r="BX410" s="166">
        <v>-1931939.24</v>
      </c>
      <c r="BZ410" s="154" t="s">
        <v>24876</v>
      </c>
      <c r="CA410" s="218">
        <v>0</v>
      </c>
      <c r="CB410" s="218">
        <v>0</v>
      </c>
      <c r="CC410" s="218">
        <v>287147.12</v>
      </c>
      <c r="CD410" s="218">
        <v>932214.18</v>
      </c>
      <c r="CE410" s="218">
        <v>351041.63</v>
      </c>
      <c r="CF410" s="218">
        <v>0</v>
      </c>
      <c r="CG410" s="218">
        <v>0</v>
      </c>
      <c r="CH410" s="218">
        <v>0</v>
      </c>
      <c r="CI410" s="218">
        <v>635611.67000000004</v>
      </c>
      <c r="CJ410" s="218">
        <v>0</v>
      </c>
      <c r="CK410" s="218">
        <v>0</v>
      </c>
      <c r="CL410" s="218">
        <v>22071.01</v>
      </c>
      <c r="CM410" s="218">
        <v>0</v>
      </c>
      <c r="CN410" s="165">
        <v>-2228085.61</v>
      </c>
      <c r="CP410" s="152" t="s">
        <v>24759</v>
      </c>
      <c r="CQ410" s="219">
        <v>57272.52</v>
      </c>
      <c r="CR410" s="219">
        <v>92511.85</v>
      </c>
      <c r="CS410" s="219">
        <v>107186.57</v>
      </c>
      <c r="CT410" s="219">
        <v>53936.84</v>
      </c>
      <c r="CU410" s="219">
        <v>129246.42</v>
      </c>
      <c r="CV410" s="219">
        <v>96804.07</v>
      </c>
      <c r="CW410" s="219">
        <v>88766.67</v>
      </c>
      <c r="CX410" s="219">
        <v>89844.7</v>
      </c>
      <c r="CY410" s="219">
        <v>52987.17</v>
      </c>
      <c r="CZ410" s="219">
        <v>141634.71</v>
      </c>
      <c r="DA410" s="219">
        <v>105932.92</v>
      </c>
      <c r="DB410" s="219">
        <v>82888.61</v>
      </c>
      <c r="DC410" s="219">
        <v>0</v>
      </c>
      <c r="DD410" s="166">
        <v>-1099013.05</v>
      </c>
      <c r="DF410" s="154" t="s">
        <v>25071</v>
      </c>
      <c r="DG410" s="218">
        <v>0</v>
      </c>
      <c r="DH410" s="218">
        <v>0</v>
      </c>
      <c r="DI410" s="218">
        <v>734.85</v>
      </c>
      <c r="DJ410" s="218">
        <v>0</v>
      </c>
      <c r="DK410" s="218">
        <v>0</v>
      </c>
      <c r="DL410" s="218">
        <v>0</v>
      </c>
      <c r="DM410" s="218">
        <v>0</v>
      </c>
      <c r="DN410" s="218">
        <v>522</v>
      </c>
      <c r="DO410" s="218">
        <v>0</v>
      </c>
      <c r="DP410" s="218">
        <v>0</v>
      </c>
      <c r="DQ410" s="218">
        <v>0</v>
      </c>
      <c r="DR410" s="218">
        <v>0</v>
      </c>
      <c r="DS410" s="164">
        <f t="shared" si="6"/>
        <v>1256.8499999999999</v>
      </c>
    </row>
    <row r="411" spans="1:123" ht="30.6">
      <c r="A411" s="167" t="s">
        <v>25143</v>
      </c>
      <c r="B411" s="166">
        <v>67206.080000000002</v>
      </c>
      <c r="C411" s="166">
        <v>518340.51</v>
      </c>
      <c r="D411" s="166">
        <v>23032739.510000002</v>
      </c>
      <c r="E411" s="166">
        <v>3307488.73</v>
      </c>
      <c r="F411" s="166">
        <v>645780.68999999994</v>
      </c>
      <c r="BK411" s="152" t="s">
        <v>25144</v>
      </c>
      <c r="BL411" s="219">
        <v>0</v>
      </c>
      <c r="BM411" s="219">
        <v>0</v>
      </c>
      <c r="BN411" s="219">
        <v>0</v>
      </c>
      <c r="BO411" s="219">
        <v>0</v>
      </c>
      <c r="BP411" s="219">
        <v>0</v>
      </c>
      <c r="BQ411" s="219">
        <v>0</v>
      </c>
      <c r="BR411" s="219">
        <v>0</v>
      </c>
      <c r="BS411" s="219">
        <v>191500</v>
      </c>
      <c r="BT411" s="219">
        <v>0</v>
      </c>
      <c r="BU411" s="219">
        <v>0</v>
      </c>
      <c r="BV411" s="219">
        <v>0</v>
      </c>
      <c r="BW411" s="219">
        <v>0</v>
      </c>
      <c r="BX411" s="166">
        <v>-191500</v>
      </c>
      <c r="BZ411" s="152" t="s">
        <v>25104</v>
      </c>
      <c r="CA411" s="219">
        <v>0</v>
      </c>
      <c r="CB411" s="219">
        <v>0</v>
      </c>
      <c r="CC411" s="219">
        <v>287147.12</v>
      </c>
      <c r="CD411" s="219">
        <v>932214.18</v>
      </c>
      <c r="CE411" s="219">
        <v>351041.63</v>
      </c>
      <c r="CF411" s="219">
        <v>0</v>
      </c>
      <c r="CG411" s="219">
        <v>0</v>
      </c>
      <c r="CH411" s="219">
        <v>0</v>
      </c>
      <c r="CI411" s="219">
        <v>635611.67000000004</v>
      </c>
      <c r="CJ411" s="219">
        <v>0</v>
      </c>
      <c r="CK411" s="219">
        <v>0</v>
      </c>
      <c r="CL411" s="219">
        <v>22071.01</v>
      </c>
      <c r="CM411" s="219">
        <v>0</v>
      </c>
      <c r="CN411" s="166">
        <v>-2228085.61</v>
      </c>
      <c r="CP411" s="152" t="s">
        <v>24731</v>
      </c>
      <c r="CQ411" s="219">
        <v>602846.36</v>
      </c>
      <c r="CR411" s="219">
        <v>480433.68</v>
      </c>
      <c r="CS411" s="219">
        <v>625365.28</v>
      </c>
      <c r="CT411" s="219">
        <v>557600.1</v>
      </c>
      <c r="CU411" s="219">
        <v>518256.37</v>
      </c>
      <c r="CV411" s="219">
        <v>538547.47</v>
      </c>
      <c r="CW411" s="219">
        <v>546403.32999999996</v>
      </c>
      <c r="CX411" s="219">
        <v>550130.96</v>
      </c>
      <c r="CY411" s="219">
        <v>560064.43999999994</v>
      </c>
      <c r="CZ411" s="219">
        <v>547268.64</v>
      </c>
      <c r="DA411" s="219">
        <v>552512.35</v>
      </c>
      <c r="DB411" s="219">
        <v>663560.31999999995</v>
      </c>
      <c r="DC411" s="219">
        <v>0</v>
      </c>
      <c r="DD411" s="166">
        <v>-6742989.2999999998</v>
      </c>
      <c r="DF411" s="152" t="s">
        <v>25088</v>
      </c>
      <c r="DG411" s="219">
        <v>0</v>
      </c>
      <c r="DH411" s="219">
        <v>0</v>
      </c>
      <c r="DI411" s="219">
        <v>734.85</v>
      </c>
      <c r="DJ411" s="219">
        <v>0</v>
      </c>
      <c r="DK411" s="219">
        <v>0</v>
      </c>
      <c r="DL411" s="219">
        <v>0</v>
      </c>
      <c r="DM411" s="219">
        <v>0</v>
      </c>
      <c r="DN411" s="219">
        <v>522</v>
      </c>
      <c r="DO411" s="219">
        <v>0</v>
      </c>
      <c r="DP411" s="219">
        <v>0</v>
      </c>
      <c r="DQ411" s="219">
        <v>0</v>
      </c>
      <c r="DR411" s="219">
        <v>0</v>
      </c>
      <c r="DS411" s="164">
        <f t="shared" si="6"/>
        <v>1256.8499999999999</v>
      </c>
    </row>
    <row r="412" spans="1:123" ht="30.6">
      <c r="A412" s="167" t="s">
        <v>25145</v>
      </c>
      <c r="B412" s="166">
        <v>50.75</v>
      </c>
      <c r="C412" s="166">
        <v>921621.24</v>
      </c>
      <c r="D412" s="166">
        <v>2006110.38</v>
      </c>
      <c r="E412" s="166">
        <v>2105335.83</v>
      </c>
      <c r="F412" s="166">
        <v>1468008.22</v>
      </c>
      <c r="BK412" s="152" t="s">
        <v>25020</v>
      </c>
      <c r="BL412" s="219">
        <v>0</v>
      </c>
      <c r="BM412" s="219">
        <v>0</v>
      </c>
      <c r="BN412" s="219">
        <v>44689.68</v>
      </c>
      <c r="BO412" s="219">
        <v>685438.1</v>
      </c>
      <c r="BP412" s="219">
        <v>1089289.04</v>
      </c>
      <c r="BQ412" s="219">
        <v>2034843.94</v>
      </c>
      <c r="BR412" s="219">
        <v>0</v>
      </c>
      <c r="BS412" s="219">
        <v>1498267.36</v>
      </c>
      <c r="BT412" s="219">
        <v>1162968.0900000001</v>
      </c>
      <c r="BU412" s="219">
        <v>963584.23</v>
      </c>
      <c r="BV412" s="219">
        <v>1694158.21</v>
      </c>
      <c r="BW412" s="219">
        <v>1551403.58</v>
      </c>
      <c r="BX412" s="166">
        <v>-10724642.23</v>
      </c>
      <c r="BZ412" s="154" t="s">
        <v>24984</v>
      </c>
      <c r="CA412" s="218">
        <v>54307.85</v>
      </c>
      <c r="CB412" s="218">
        <v>140101.04</v>
      </c>
      <c r="CC412" s="218">
        <v>10641595.949999999</v>
      </c>
      <c r="CD412" s="218">
        <v>9611765.7799999993</v>
      </c>
      <c r="CE412" s="218">
        <v>16422737.02</v>
      </c>
      <c r="CF412" s="218">
        <v>25083148.620000001</v>
      </c>
      <c r="CG412" s="218">
        <v>21436783.52</v>
      </c>
      <c r="CH412" s="218">
        <v>23593430.23</v>
      </c>
      <c r="CI412" s="218">
        <v>22365874.170000002</v>
      </c>
      <c r="CJ412" s="218">
        <v>19014255.25</v>
      </c>
      <c r="CK412" s="218">
        <v>11993934.6</v>
      </c>
      <c r="CL412" s="218">
        <v>28700608.690000001</v>
      </c>
      <c r="CM412" s="218">
        <v>0</v>
      </c>
      <c r="CN412" s="165">
        <v>-189058542.72</v>
      </c>
      <c r="CP412" s="152" t="s">
        <v>25042</v>
      </c>
      <c r="CQ412" s="219">
        <v>1256825.44</v>
      </c>
      <c r="CR412" s="219">
        <v>693798.71</v>
      </c>
      <c r="CS412" s="219">
        <v>4768795.49</v>
      </c>
      <c r="CT412" s="219">
        <v>683337.02</v>
      </c>
      <c r="CU412" s="219">
        <v>746.54</v>
      </c>
      <c r="CV412" s="219">
        <v>52380.34</v>
      </c>
      <c r="CW412" s="219">
        <v>2599774.79</v>
      </c>
      <c r="CX412" s="219">
        <v>534466.43000000005</v>
      </c>
      <c r="CY412" s="219">
        <v>493269.43</v>
      </c>
      <c r="CZ412" s="219">
        <v>57916.88</v>
      </c>
      <c r="DA412" s="219">
        <v>0</v>
      </c>
      <c r="DB412" s="219">
        <v>1449540.24</v>
      </c>
      <c r="DC412" s="219">
        <v>0</v>
      </c>
      <c r="DD412" s="166">
        <v>-12590851.310000001</v>
      </c>
      <c r="DF412" s="153" t="s">
        <v>24982</v>
      </c>
      <c r="DG412" s="217">
        <v>7815997.04</v>
      </c>
      <c r="DH412" s="217">
        <v>14781813.02</v>
      </c>
      <c r="DI412" s="217">
        <v>14604420.390000001</v>
      </c>
      <c r="DJ412" s="217">
        <v>16004088.630000001</v>
      </c>
      <c r="DK412" s="217">
        <v>15930328.67</v>
      </c>
      <c r="DL412" s="217">
        <v>14759411.529999999</v>
      </c>
      <c r="DM412" s="217">
        <v>10764812.58</v>
      </c>
      <c r="DN412" s="217">
        <v>16907768.23</v>
      </c>
      <c r="DO412" s="217">
        <v>17105833.550000001</v>
      </c>
      <c r="DP412" s="217">
        <v>17166264.850000001</v>
      </c>
      <c r="DQ412" s="217">
        <v>7418623.6900000004</v>
      </c>
      <c r="DR412" s="217">
        <v>34020356.369999997</v>
      </c>
      <c r="DS412" s="164">
        <f t="shared" si="6"/>
        <v>187279718.55000001</v>
      </c>
    </row>
    <row r="413" spans="1:123" ht="30.6">
      <c r="A413" s="167" t="s">
        <v>25146</v>
      </c>
      <c r="B413" s="166">
        <v>17719.32</v>
      </c>
      <c r="C413" s="166">
        <v>677988.81</v>
      </c>
      <c r="D413" s="166">
        <v>1136059.3</v>
      </c>
      <c r="E413" s="166">
        <v>1439275.21</v>
      </c>
      <c r="F413" s="166">
        <v>1002728.79</v>
      </c>
      <c r="BK413" s="152" t="s">
        <v>25021</v>
      </c>
      <c r="BL413" s="219">
        <v>0</v>
      </c>
      <c r="BM413" s="219">
        <v>0</v>
      </c>
      <c r="BN413" s="219">
        <v>0</v>
      </c>
      <c r="BO413" s="219">
        <v>2041781.11</v>
      </c>
      <c r="BP413" s="219">
        <v>0</v>
      </c>
      <c r="BQ413" s="219">
        <v>468432.95</v>
      </c>
      <c r="BR413" s="219">
        <v>0</v>
      </c>
      <c r="BS413" s="219">
        <v>3039.32</v>
      </c>
      <c r="BT413" s="219">
        <v>0</v>
      </c>
      <c r="BU413" s="219">
        <v>0</v>
      </c>
      <c r="BV413" s="219">
        <v>0</v>
      </c>
      <c r="BW413" s="219">
        <v>350396.86</v>
      </c>
      <c r="BX413" s="166">
        <v>-2863650.24</v>
      </c>
      <c r="BZ413" s="152" t="s">
        <v>25008</v>
      </c>
      <c r="CA413" s="219">
        <v>54307.85</v>
      </c>
      <c r="CB413" s="219">
        <v>140101.04</v>
      </c>
      <c r="CC413" s="219">
        <v>4505769.5199999996</v>
      </c>
      <c r="CD413" s="219">
        <v>1365009.81</v>
      </c>
      <c r="CE413" s="219">
        <v>6559381.1900000004</v>
      </c>
      <c r="CF413" s="219">
        <v>6897239.1500000004</v>
      </c>
      <c r="CG413" s="219">
        <v>4831372.8899999997</v>
      </c>
      <c r="CH413" s="219">
        <v>7872937.1100000003</v>
      </c>
      <c r="CI413" s="219">
        <v>10087585.43</v>
      </c>
      <c r="CJ413" s="219">
        <v>9304744.1799999997</v>
      </c>
      <c r="CK413" s="219">
        <v>5186816.62</v>
      </c>
      <c r="CL413" s="219">
        <v>5878956.4299999997</v>
      </c>
      <c r="CM413" s="219">
        <v>0</v>
      </c>
      <c r="CN413" s="166">
        <v>-62684221.219999999</v>
      </c>
      <c r="CP413" s="152" t="s">
        <v>25043</v>
      </c>
      <c r="CQ413" s="219">
        <v>0</v>
      </c>
      <c r="CR413" s="219">
        <v>6000</v>
      </c>
      <c r="CS413" s="219">
        <v>0</v>
      </c>
      <c r="CT413" s="219">
        <v>0</v>
      </c>
      <c r="CU413" s="219">
        <v>0</v>
      </c>
      <c r="CV413" s="219">
        <v>0</v>
      </c>
      <c r="CW413" s="219">
        <v>0</v>
      </c>
      <c r="CX413" s="219">
        <v>160658.85</v>
      </c>
      <c r="CY413" s="219">
        <v>0</v>
      </c>
      <c r="CZ413" s="219">
        <v>872100</v>
      </c>
      <c r="DA413" s="219">
        <v>0</v>
      </c>
      <c r="DB413" s="219">
        <v>290700</v>
      </c>
      <c r="DC413" s="219">
        <v>0</v>
      </c>
      <c r="DD413" s="166">
        <v>-1329458.8500000001</v>
      </c>
      <c r="DF413" s="154" t="s">
        <v>24795</v>
      </c>
      <c r="DG413" s="218">
        <v>0</v>
      </c>
      <c r="DH413" s="218">
        <v>0</v>
      </c>
      <c r="DI413" s="218">
        <v>0</v>
      </c>
      <c r="DJ413" s="218">
        <v>0</v>
      </c>
      <c r="DK413" s="218">
        <v>0</v>
      </c>
      <c r="DL413" s="218">
        <v>0</v>
      </c>
      <c r="DM413" s="218">
        <v>0</v>
      </c>
      <c r="DN413" s="218">
        <v>0</v>
      </c>
      <c r="DO413" s="218">
        <v>0</v>
      </c>
      <c r="DP413" s="218">
        <v>0</v>
      </c>
      <c r="DQ413" s="218">
        <v>36107.15</v>
      </c>
      <c r="DR413" s="218">
        <v>2093969.16</v>
      </c>
      <c r="DS413" s="164">
        <f t="shared" si="6"/>
        <v>2130076.31</v>
      </c>
    </row>
    <row r="414" spans="1:123" ht="20.399999999999999">
      <c r="A414" s="152" t="s">
        <v>25147</v>
      </c>
      <c r="B414" s="166">
        <v>0</v>
      </c>
      <c r="C414" s="166">
        <v>34313.1</v>
      </c>
      <c r="D414" s="166">
        <v>1800</v>
      </c>
      <c r="E414" s="166">
        <v>0</v>
      </c>
      <c r="F414" s="166">
        <v>0</v>
      </c>
      <c r="BK414" s="152" t="s">
        <v>25148</v>
      </c>
      <c r="BL414" s="219">
        <v>0</v>
      </c>
      <c r="BM414" s="219">
        <v>0</v>
      </c>
      <c r="BN414" s="219">
        <v>0</v>
      </c>
      <c r="BO414" s="219">
        <v>0</v>
      </c>
      <c r="BP414" s="219">
        <v>0</v>
      </c>
      <c r="BQ414" s="219">
        <v>0</v>
      </c>
      <c r="BR414" s="219">
        <v>0</v>
      </c>
      <c r="BS414" s="219">
        <v>0</v>
      </c>
      <c r="BT414" s="219">
        <v>0</v>
      </c>
      <c r="BU414" s="219">
        <v>0</v>
      </c>
      <c r="BV414" s="219">
        <v>577900</v>
      </c>
      <c r="BW414" s="219">
        <v>565536.16</v>
      </c>
      <c r="BX414" s="166">
        <v>-1143436.1599999999</v>
      </c>
      <c r="BZ414" s="152" t="s">
        <v>25011</v>
      </c>
      <c r="CA414" s="219">
        <v>0</v>
      </c>
      <c r="CB414" s="219">
        <v>0</v>
      </c>
      <c r="CC414" s="219">
        <v>0</v>
      </c>
      <c r="CD414" s="219">
        <v>0</v>
      </c>
      <c r="CE414" s="219">
        <v>0</v>
      </c>
      <c r="CF414" s="219">
        <v>0</v>
      </c>
      <c r="CG414" s="219">
        <v>0</v>
      </c>
      <c r="CH414" s="219">
        <v>0</v>
      </c>
      <c r="CI414" s="219">
        <v>0</v>
      </c>
      <c r="CJ414" s="219">
        <v>0</v>
      </c>
      <c r="CK414" s="219">
        <v>0</v>
      </c>
      <c r="CL414" s="219">
        <v>124456.98</v>
      </c>
      <c r="CM414" s="219">
        <v>0</v>
      </c>
      <c r="CN414" s="166">
        <v>-124456.98</v>
      </c>
      <c r="CP414" s="152" t="s">
        <v>25044</v>
      </c>
      <c r="CQ414" s="219">
        <v>6000</v>
      </c>
      <c r="CR414" s="219">
        <v>1010130.84</v>
      </c>
      <c r="CS414" s="219">
        <v>1809031.1</v>
      </c>
      <c r="CT414" s="219">
        <v>1424475.42</v>
      </c>
      <c r="CU414" s="219">
        <v>937719.45</v>
      </c>
      <c r="CV414" s="219">
        <v>45171.31</v>
      </c>
      <c r="CW414" s="219">
        <v>530830.31999999995</v>
      </c>
      <c r="CX414" s="219">
        <v>0</v>
      </c>
      <c r="CY414" s="219">
        <v>181762.57</v>
      </c>
      <c r="CZ414" s="219">
        <v>383516.48</v>
      </c>
      <c r="DA414" s="219">
        <v>143509.9</v>
      </c>
      <c r="DB414" s="219">
        <v>457531.56</v>
      </c>
      <c r="DC414" s="219">
        <v>0</v>
      </c>
      <c r="DD414" s="166">
        <v>-6929678.9500000002</v>
      </c>
      <c r="DF414" s="152" t="s">
        <v>24761</v>
      </c>
      <c r="DG414" s="219">
        <v>0</v>
      </c>
      <c r="DH414" s="219">
        <v>0</v>
      </c>
      <c r="DI414" s="219">
        <v>0</v>
      </c>
      <c r="DJ414" s="219">
        <v>0</v>
      </c>
      <c r="DK414" s="219">
        <v>0</v>
      </c>
      <c r="DL414" s="219">
        <v>0</v>
      </c>
      <c r="DM414" s="219">
        <v>0</v>
      </c>
      <c r="DN414" s="219">
        <v>0</v>
      </c>
      <c r="DO414" s="219">
        <v>0</v>
      </c>
      <c r="DP414" s="219">
        <v>0</v>
      </c>
      <c r="DQ414" s="219">
        <v>36107.15</v>
      </c>
      <c r="DR414" s="219">
        <v>2093969.16</v>
      </c>
      <c r="DS414" s="164">
        <f t="shared" si="6"/>
        <v>2130076.31</v>
      </c>
    </row>
    <row r="415" spans="1:123" ht="20.399999999999999">
      <c r="A415" s="152" t="s">
        <v>25149</v>
      </c>
      <c r="B415" s="166">
        <v>69684.7</v>
      </c>
      <c r="C415" s="166">
        <v>36089.019999999997</v>
      </c>
      <c r="D415" s="166">
        <v>94362.23</v>
      </c>
      <c r="E415" s="166">
        <v>111471.03999999999</v>
      </c>
      <c r="F415" s="166">
        <v>102754.3</v>
      </c>
      <c r="BK415" s="152" t="s">
        <v>25150</v>
      </c>
      <c r="BL415" s="219">
        <v>0</v>
      </c>
      <c r="BM415" s="219">
        <v>0</v>
      </c>
      <c r="BN415" s="219">
        <v>0</v>
      </c>
      <c r="BO415" s="219">
        <v>0</v>
      </c>
      <c r="BP415" s="219">
        <v>0</v>
      </c>
      <c r="BQ415" s="219">
        <v>0</v>
      </c>
      <c r="BR415" s="219">
        <v>0</v>
      </c>
      <c r="BS415" s="219">
        <v>0</v>
      </c>
      <c r="BT415" s="219">
        <v>0</v>
      </c>
      <c r="BU415" s="219">
        <v>0</v>
      </c>
      <c r="BV415" s="219">
        <v>465602.73</v>
      </c>
      <c r="BW415" s="219">
        <v>-465602.73</v>
      </c>
      <c r="BX415" s="166">
        <v>0</v>
      </c>
      <c r="BZ415" s="152" t="s">
        <v>25013</v>
      </c>
      <c r="CA415" s="219">
        <v>0</v>
      </c>
      <c r="CB415" s="219">
        <v>0</v>
      </c>
      <c r="CC415" s="219">
        <v>3923346.59</v>
      </c>
      <c r="CD415" s="219">
        <v>6408222.9000000004</v>
      </c>
      <c r="CE415" s="219">
        <v>5816528.7699999996</v>
      </c>
      <c r="CF415" s="219">
        <v>10914984.07</v>
      </c>
      <c r="CG415" s="219">
        <v>8955525.8900000006</v>
      </c>
      <c r="CH415" s="219">
        <v>8191000.3899999997</v>
      </c>
      <c r="CI415" s="219">
        <v>6591141.96</v>
      </c>
      <c r="CJ415" s="219">
        <v>3744128.93</v>
      </c>
      <c r="CK415" s="219">
        <v>3283376.74</v>
      </c>
      <c r="CL415" s="219">
        <v>9640615.7699999996</v>
      </c>
      <c r="CM415" s="219">
        <v>0</v>
      </c>
      <c r="CN415" s="166">
        <v>-67468872.010000005</v>
      </c>
      <c r="CP415" s="154" t="s">
        <v>24962</v>
      </c>
      <c r="CQ415" s="218">
        <v>0</v>
      </c>
      <c r="CR415" s="218">
        <v>0</v>
      </c>
      <c r="CS415" s="218">
        <v>0</v>
      </c>
      <c r="CT415" s="218">
        <v>0</v>
      </c>
      <c r="CU415" s="218">
        <v>4998399.84</v>
      </c>
      <c r="CV415" s="218">
        <v>6539036.1299999999</v>
      </c>
      <c r="CW415" s="218">
        <v>8965103.6799999997</v>
      </c>
      <c r="CX415" s="218">
        <v>17121519.920000002</v>
      </c>
      <c r="CY415" s="218">
        <v>5656112.4299999997</v>
      </c>
      <c r="CZ415" s="218">
        <v>5394855.0800000001</v>
      </c>
      <c r="DA415" s="218">
        <v>6589875.1500000004</v>
      </c>
      <c r="DB415" s="218">
        <v>11347725.18</v>
      </c>
      <c r="DC415" s="218">
        <v>0</v>
      </c>
      <c r="DD415" s="165">
        <v>-66612627.409999996</v>
      </c>
      <c r="DF415" s="154" t="s">
        <v>25151</v>
      </c>
      <c r="DG415" s="218">
        <v>0</v>
      </c>
      <c r="DH415" s="218">
        <v>0</v>
      </c>
      <c r="DI415" s="218">
        <v>0</v>
      </c>
      <c r="DJ415" s="218">
        <v>0</v>
      </c>
      <c r="DK415" s="218">
        <v>0</v>
      </c>
      <c r="DL415" s="218">
        <v>0</v>
      </c>
      <c r="DM415" s="218">
        <v>0</v>
      </c>
      <c r="DN415" s="218">
        <v>0</v>
      </c>
      <c r="DO415" s="218">
        <v>5373320.8499999996</v>
      </c>
      <c r="DP415" s="218">
        <v>6336634.0700000003</v>
      </c>
      <c r="DQ415" s="218">
        <v>4627878.6500000004</v>
      </c>
      <c r="DR415" s="218">
        <v>0</v>
      </c>
      <c r="DS415" s="164">
        <f t="shared" si="6"/>
        <v>16337833.57</v>
      </c>
    </row>
    <row r="416" spans="1:123" ht="20.399999999999999">
      <c r="A416" s="167" t="s">
        <v>25152</v>
      </c>
      <c r="B416" s="166">
        <v>0</v>
      </c>
      <c r="C416" s="166">
        <v>0</v>
      </c>
      <c r="D416" s="166">
        <v>3385688.08</v>
      </c>
      <c r="E416" s="166">
        <v>9011232.0099999998</v>
      </c>
      <c r="F416" s="166">
        <v>2493037.52</v>
      </c>
      <c r="BK416" s="154" t="s">
        <v>25024</v>
      </c>
      <c r="BL416" s="218">
        <v>0</v>
      </c>
      <c r="BM416" s="218">
        <v>0</v>
      </c>
      <c r="BN416" s="218">
        <v>0</v>
      </c>
      <c r="BO416" s="218">
        <v>549737.47</v>
      </c>
      <c r="BP416" s="218">
        <v>0</v>
      </c>
      <c r="BQ416" s="218">
        <v>0</v>
      </c>
      <c r="BR416" s="218">
        <v>0</v>
      </c>
      <c r="BS416" s="218">
        <v>0</v>
      </c>
      <c r="BT416" s="218">
        <v>0</v>
      </c>
      <c r="BU416" s="218">
        <v>0</v>
      </c>
      <c r="BV416" s="218">
        <v>0</v>
      </c>
      <c r="BW416" s="218">
        <v>0</v>
      </c>
      <c r="BX416" s="165">
        <v>-549737.47</v>
      </c>
      <c r="BZ416" s="152" t="s">
        <v>25014</v>
      </c>
      <c r="CA416" s="219">
        <v>0</v>
      </c>
      <c r="CB416" s="219">
        <v>0</v>
      </c>
      <c r="CC416" s="219">
        <v>617515.26</v>
      </c>
      <c r="CD416" s="219">
        <v>582578.76</v>
      </c>
      <c r="CE416" s="219">
        <v>1199935.3799999999</v>
      </c>
      <c r="CF416" s="219">
        <v>2625648.27</v>
      </c>
      <c r="CG416" s="219">
        <v>2561423.86</v>
      </c>
      <c r="CH416" s="219">
        <v>3124106.09</v>
      </c>
      <c r="CI416" s="219">
        <v>2601059.19</v>
      </c>
      <c r="CJ416" s="219">
        <v>1736621.94</v>
      </c>
      <c r="CK416" s="219">
        <v>1842574.71</v>
      </c>
      <c r="CL416" s="219">
        <v>6303573.9000000004</v>
      </c>
      <c r="CM416" s="219">
        <v>0</v>
      </c>
      <c r="CN416" s="166">
        <v>-23195037.359999999</v>
      </c>
      <c r="CP416" s="152" t="s">
        <v>24964</v>
      </c>
      <c r="CQ416" s="219">
        <v>0</v>
      </c>
      <c r="CR416" s="219">
        <v>0</v>
      </c>
      <c r="CS416" s="219">
        <v>0</v>
      </c>
      <c r="CT416" s="219">
        <v>0</v>
      </c>
      <c r="CU416" s="219">
        <v>4998399.84</v>
      </c>
      <c r="CV416" s="219">
        <v>6539036.1299999999</v>
      </c>
      <c r="CW416" s="219">
        <v>8965103.6799999997</v>
      </c>
      <c r="CX416" s="219">
        <v>17121519.920000002</v>
      </c>
      <c r="CY416" s="219">
        <v>5656112.4299999997</v>
      </c>
      <c r="CZ416" s="219">
        <v>5394855.0800000001</v>
      </c>
      <c r="DA416" s="219">
        <v>6589875.1500000004</v>
      </c>
      <c r="DB416" s="219">
        <v>11347725.18</v>
      </c>
      <c r="DC416" s="219">
        <v>0</v>
      </c>
      <c r="DD416" s="166">
        <v>-66612627.409999996</v>
      </c>
      <c r="DF416" s="152" t="s">
        <v>25075</v>
      </c>
      <c r="DG416" s="219">
        <v>0</v>
      </c>
      <c r="DH416" s="219">
        <v>0</v>
      </c>
      <c r="DI416" s="219">
        <v>0</v>
      </c>
      <c r="DJ416" s="219">
        <v>0</v>
      </c>
      <c r="DK416" s="219">
        <v>0</v>
      </c>
      <c r="DL416" s="219">
        <v>0</v>
      </c>
      <c r="DM416" s="219">
        <v>0</v>
      </c>
      <c r="DN416" s="219">
        <v>0</v>
      </c>
      <c r="DO416" s="219">
        <v>84800</v>
      </c>
      <c r="DP416" s="219">
        <v>0</v>
      </c>
      <c r="DQ416" s="219">
        <v>0</v>
      </c>
      <c r="DR416" s="219">
        <v>0</v>
      </c>
      <c r="DS416" s="164">
        <f t="shared" si="6"/>
        <v>84800</v>
      </c>
    </row>
    <row r="417" spans="1:123" ht="20.399999999999999">
      <c r="A417" s="168" t="s">
        <v>24778</v>
      </c>
      <c r="B417" s="165">
        <v>81591563.019999996</v>
      </c>
      <c r="C417" s="165">
        <v>62508351.640000001</v>
      </c>
      <c r="D417" s="165">
        <v>122308374.67</v>
      </c>
      <c r="E417" s="165">
        <v>119082841.90000001</v>
      </c>
      <c r="F417" s="165">
        <v>109515356.31999999</v>
      </c>
      <c r="BK417" s="152" t="s">
        <v>25026</v>
      </c>
      <c r="BL417" s="219">
        <v>0</v>
      </c>
      <c r="BM417" s="219">
        <v>0</v>
      </c>
      <c r="BN417" s="219">
        <v>0</v>
      </c>
      <c r="BO417" s="219">
        <v>549737.47</v>
      </c>
      <c r="BP417" s="219">
        <v>0</v>
      </c>
      <c r="BQ417" s="219">
        <v>0</v>
      </c>
      <c r="BR417" s="219">
        <v>0</v>
      </c>
      <c r="BS417" s="219">
        <v>0</v>
      </c>
      <c r="BT417" s="219">
        <v>0</v>
      </c>
      <c r="BU417" s="219">
        <v>0</v>
      </c>
      <c r="BV417" s="219">
        <v>0</v>
      </c>
      <c r="BW417" s="219">
        <v>0</v>
      </c>
      <c r="BX417" s="166">
        <v>-549737.47</v>
      </c>
      <c r="BZ417" s="152" t="s">
        <v>25015</v>
      </c>
      <c r="CA417" s="219">
        <v>0</v>
      </c>
      <c r="CB417" s="219">
        <v>0</v>
      </c>
      <c r="CC417" s="219">
        <v>332297.63</v>
      </c>
      <c r="CD417" s="219">
        <v>313446.82</v>
      </c>
      <c r="CE417" s="219">
        <v>1302830.57</v>
      </c>
      <c r="CF417" s="219">
        <v>2133525.91</v>
      </c>
      <c r="CG417" s="219">
        <v>1945026.54</v>
      </c>
      <c r="CH417" s="219">
        <v>2052474.08</v>
      </c>
      <c r="CI417" s="219">
        <v>747972.8</v>
      </c>
      <c r="CJ417" s="219">
        <v>971138.52</v>
      </c>
      <c r="CK417" s="219">
        <v>81690.67</v>
      </c>
      <c r="CL417" s="219">
        <v>1039696.22</v>
      </c>
      <c r="CM417" s="219">
        <v>0</v>
      </c>
      <c r="CN417" s="166">
        <v>-10920099.76</v>
      </c>
      <c r="CP417" s="154" t="s">
        <v>24820</v>
      </c>
      <c r="CQ417" s="218">
        <v>878660.57</v>
      </c>
      <c r="CR417" s="218">
        <v>7344204.3600000003</v>
      </c>
      <c r="CS417" s="218">
        <v>0</v>
      </c>
      <c r="CT417" s="218">
        <v>1068820.6200000001</v>
      </c>
      <c r="CU417" s="218">
        <v>0</v>
      </c>
      <c r="CV417" s="218">
        <v>2344739</v>
      </c>
      <c r="CW417" s="218">
        <v>1739643.86</v>
      </c>
      <c r="CX417" s="218">
        <v>1672756.51</v>
      </c>
      <c r="CY417" s="218">
        <v>0</v>
      </c>
      <c r="CZ417" s="218">
        <v>2350902.87</v>
      </c>
      <c r="DA417" s="218">
        <v>1023626.89</v>
      </c>
      <c r="DB417" s="218">
        <v>8749596.1999999993</v>
      </c>
      <c r="DC417" s="218">
        <v>0</v>
      </c>
      <c r="DD417" s="165">
        <v>-27172950.879999999</v>
      </c>
      <c r="DF417" s="152" t="s">
        <v>25153</v>
      </c>
      <c r="DG417" s="219">
        <v>0</v>
      </c>
      <c r="DH417" s="219">
        <v>0</v>
      </c>
      <c r="DI417" s="219">
        <v>0</v>
      </c>
      <c r="DJ417" s="219">
        <v>0</v>
      </c>
      <c r="DK417" s="219">
        <v>0</v>
      </c>
      <c r="DL417" s="219">
        <v>0</v>
      </c>
      <c r="DM417" s="219">
        <v>0</v>
      </c>
      <c r="DN417" s="219">
        <v>0</v>
      </c>
      <c r="DO417" s="219">
        <v>5288520.8499999996</v>
      </c>
      <c r="DP417" s="219">
        <v>6336634.0700000003</v>
      </c>
      <c r="DQ417" s="219">
        <v>4627878.6500000004</v>
      </c>
      <c r="DR417" s="219">
        <v>0</v>
      </c>
      <c r="DS417" s="164">
        <f t="shared" si="6"/>
        <v>16253033.57</v>
      </c>
    </row>
    <row r="418" spans="1:123" ht="20.399999999999999">
      <c r="A418" s="167" t="s">
        <v>24995</v>
      </c>
      <c r="B418" s="166">
        <v>21298.43</v>
      </c>
      <c r="C418" s="166">
        <v>419239.04</v>
      </c>
      <c r="D418" s="166">
        <v>4140473.14</v>
      </c>
      <c r="E418" s="166">
        <v>3497328.41</v>
      </c>
      <c r="F418" s="166">
        <v>2600692.06</v>
      </c>
      <c r="BK418" s="154" t="s">
        <v>24764</v>
      </c>
      <c r="BL418" s="218">
        <v>0</v>
      </c>
      <c r="BM418" s="218">
        <v>0</v>
      </c>
      <c r="BN418" s="218">
        <v>0</v>
      </c>
      <c r="BO418" s="218">
        <v>0</v>
      </c>
      <c r="BP418" s="218">
        <v>0</v>
      </c>
      <c r="BQ418" s="218">
        <v>0</v>
      </c>
      <c r="BR418" s="218">
        <v>0</v>
      </c>
      <c r="BS418" s="218">
        <v>0</v>
      </c>
      <c r="BT418" s="218">
        <v>0</v>
      </c>
      <c r="BU418" s="218">
        <v>0</v>
      </c>
      <c r="BV418" s="218">
        <v>0</v>
      </c>
      <c r="BW418" s="218">
        <v>30121.46</v>
      </c>
      <c r="BX418" s="165">
        <v>-30121.46</v>
      </c>
      <c r="BZ418" s="152" t="s">
        <v>25018</v>
      </c>
      <c r="CA418" s="219">
        <v>0</v>
      </c>
      <c r="CB418" s="219">
        <v>0</v>
      </c>
      <c r="CC418" s="219">
        <v>0</v>
      </c>
      <c r="CD418" s="219">
        <v>0</v>
      </c>
      <c r="CE418" s="219">
        <v>0</v>
      </c>
      <c r="CF418" s="219">
        <v>0</v>
      </c>
      <c r="CG418" s="219">
        <v>0</v>
      </c>
      <c r="CH418" s="219">
        <v>144305.67000000001</v>
      </c>
      <c r="CI418" s="219">
        <v>332815.03000000003</v>
      </c>
      <c r="CJ418" s="219">
        <v>216684.42</v>
      </c>
      <c r="CK418" s="219">
        <v>0</v>
      </c>
      <c r="CL418" s="219">
        <v>849568.56</v>
      </c>
      <c r="CM418" s="219">
        <v>0</v>
      </c>
      <c r="CN418" s="166">
        <v>-1543373.68</v>
      </c>
      <c r="CP418" s="152" t="s">
        <v>25047</v>
      </c>
      <c r="CQ418" s="219">
        <v>878660.57</v>
      </c>
      <c r="CR418" s="219">
        <v>7344204.3600000003</v>
      </c>
      <c r="CS418" s="219">
        <v>0</v>
      </c>
      <c r="CT418" s="219">
        <v>1068820.6200000001</v>
      </c>
      <c r="CU418" s="219">
        <v>0</v>
      </c>
      <c r="CV418" s="219">
        <v>2344739</v>
      </c>
      <c r="CW418" s="219">
        <v>1739643.86</v>
      </c>
      <c r="CX418" s="219">
        <v>1672756.51</v>
      </c>
      <c r="CY418" s="219">
        <v>0</v>
      </c>
      <c r="CZ418" s="219">
        <v>2350902.87</v>
      </c>
      <c r="DA418" s="219">
        <v>1023626.89</v>
      </c>
      <c r="DB418" s="219">
        <v>8749596.1999999993</v>
      </c>
      <c r="DC418" s="219">
        <v>0</v>
      </c>
      <c r="DD418" s="166">
        <v>-27172950.879999999</v>
      </c>
      <c r="DF418" s="154" t="s">
        <v>24767</v>
      </c>
      <c r="DG418" s="218">
        <v>373007.27</v>
      </c>
      <c r="DH418" s="218">
        <v>285419.93</v>
      </c>
      <c r="DI418" s="218">
        <v>378173.52</v>
      </c>
      <c r="DJ418" s="218">
        <v>328410.21000000002</v>
      </c>
      <c r="DK418" s="218">
        <v>351974.31</v>
      </c>
      <c r="DL418" s="218">
        <v>366150.21</v>
      </c>
      <c r="DM418" s="218">
        <v>400848.74</v>
      </c>
      <c r="DN418" s="218">
        <v>320483.59000000003</v>
      </c>
      <c r="DO418" s="218">
        <v>322723.52</v>
      </c>
      <c r="DP418" s="218">
        <v>297729.69</v>
      </c>
      <c r="DQ418" s="218">
        <v>451323.93</v>
      </c>
      <c r="DR418" s="218">
        <v>587888.81999999995</v>
      </c>
      <c r="DS418" s="164">
        <f t="shared" si="6"/>
        <v>4464133.74</v>
      </c>
    </row>
    <row r="419" spans="1:123" ht="20.399999999999999">
      <c r="A419" s="167" t="s">
        <v>24997</v>
      </c>
      <c r="B419" s="166">
        <v>4790.54</v>
      </c>
      <c r="C419" s="166">
        <v>283083.23</v>
      </c>
      <c r="D419" s="166">
        <v>3268747.41</v>
      </c>
      <c r="E419" s="166">
        <v>2980072.81</v>
      </c>
      <c r="F419" s="166">
        <v>4229952.42</v>
      </c>
      <c r="BK419" s="152" t="s">
        <v>25029</v>
      </c>
      <c r="BL419" s="219">
        <v>0</v>
      </c>
      <c r="BM419" s="219">
        <v>0</v>
      </c>
      <c r="BN419" s="219">
        <v>0</v>
      </c>
      <c r="BO419" s="219">
        <v>0</v>
      </c>
      <c r="BP419" s="219">
        <v>0</v>
      </c>
      <c r="BQ419" s="219">
        <v>0</v>
      </c>
      <c r="BR419" s="219">
        <v>0</v>
      </c>
      <c r="BS419" s="219">
        <v>0</v>
      </c>
      <c r="BT419" s="219">
        <v>0</v>
      </c>
      <c r="BU419" s="219">
        <v>0</v>
      </c>
      <c r="BV419" s="219">
        <v>0</v>
      </c>
      <c r="BW419" s="219">
        <v>30121.46</v>
      </c>
      <c r="BX419" s="166">
        <v>-30121.46</v>
      </c>
      <c r="BZ419" s="152" t="s">
        <v>25144</v>
      </c>
      <c r="CA419" s="219">
        <v>0</v>
      </c>
      <c r="CB419" s="219">
        <v>0</v>
      </c>
      <c r="CC419" s="219">
        <v>0</v>
      </c>
      <c r="CD419" s="219">
        <v>0</v>
      </c>
      <c r="CE419" s="219">
        <v>0</v>
      </c>
      <c r="CF419" s="219">
        <v>0</v>
      </c>
      <c r="CG419" s="219">
        <v>0</v>
      </c>
      <c r="CH419" s="219">
        <v>38345</v>
      </c>
      <c r="CI419" s="219">
        <v>0</v>
      </c>
      <c r="CJ419" s="219">
        <v>44240</v>
      </c>
      <c r="CK419" s="219">
        <v>0</v>
      </c>
      <c r="CL419" s="219">
        <v>0</v>
      </c>
      <c r="CM419" s="219">
        <v>0</v>
      </c>
      <c r="CN419" s="166">
        <v>-82585</v>
      </c>
      <c r="CP419" s="153" t="s">
        <v>25049</v>
      </c>
      <c r="CQ419" s="217">
        <v>0</v>
      </c>
      <c r="CR419" s="217">
        <v>0</v>
      </c>
      <c r="CS419" s="217">
        <v>0</v>
      </c>
      <c r="CT419" s="217">
        <v>113007.17</v>
      </c>
      <c r="CU419" s="217">
        <v>1051855.99</v>
      </c>
      <c r="CV419" s="217">
        <v>234327.61</v>
      </c>
      <c r="CW419" s="217">
        <v>871460.52</v>
      </c>
      <c r="CX419" s="217">
        <v>530585.30000000005</v>
      </c>
      <c r="CY419" s="217">
        <v>328680.15000000002</v>
      </c>
      <c r="CZ419" s="217">
        <v>475211.95</v>
      </c>
      <c r="DA419" s="217">
        <v>527306.46</v>
      </c>
      <c r="DB419" s="217">
        <v>171997.48</v>
      </c>
      <c r="DC419" s="217">
        <v>0</v>
      </c>
      <c r="DD419" s="164">
        <v>-4304432.63</v>
      </c>
      <c r="DF419" s="152" t="s">
        <v>24759</v>
      </c>
      <c r="DG419" s="219">
        <v>26362.76</v>
      </c>
      <c r="DH419" s="219">
        <v>76953.3</v>
      </c>
      <c r="DI419" s="219">
        <v>81761.399999999994</v>
      </c>
      <c r="DJ419" s="219">
        <v>84316.17</v>
      </c>
      <c r="DK419" s="219">
        <v>75163.12</v>
      </c>
      <c r="DL419" s="219">
        <v>96289.8</v>
      </c>
      <c r="DM419" s="219">
        <v>83183.69</v>
      </c>
      <c r="DN419" s="219">
        <v>77404.78</v>
      </c>
      <c r="DO419" s="219">
        <v>85454.65</v>
      </c>
      <c r="DP419" s="219">
        <v>68013.78</v>
      </c>
      <c r="DQ419" s="219">
        <v>73362.48</v>
      </c>
      <c r="DR419" s="219">
        <v>132086.74</v>
      </c>
      <c r="DS419" s="164">
        <f t="shared" si="6"/>
        <v>960352.67</v>
      </c>
    </row>
    <row r="420" spans="1:123" ht="20.399999999999999">
      <c r="A420" s="152" t="s">
        <v>25154</v>
      </c>
      <c r="B420" s="166">
        <v>30551956.390000001</v>
      </c>
      <c r="C420" s="166">
        <v>23091192.260000002</v>
      </c>
      <c r="D420" s="166">
        <v>39015945.590000004</v>
      </c>
      <c r="E420" s="166">
        <v>37840593.960000001</v>
      </c>
      <c r="F420" s="166">
        <v>31488656.539999999</v>
      </c>
      <c r="BK420" s="154" t="s">
        <v>24767</v>
      </c>
      <c r="BL420" s="218">
        <v>2942789.06</v>
      </c>
      <c r="BM420" s="218">
        <v>3237304.36</v>
      </c>
      <c r="BN420" s="218">
        <v>3383468.47</v>
      </c>
      <c r="BO420" s="218">
        <v>3591641.31</v>
      </c>
      <c r="BP420" s="218">
        <v>3714997.99</v>
      </c>
      <c r="BQ420" s="218">
        <v>3723109.66</v>
      </c>
      <c r="BR420" s="218">
        <v>3895538.53</v>
      </c>
      <c r="BS420" s="218">
        <v>3739651.43</v>
      </c>
      <c r="BT420" s="218">
        <v>3724091.05</v>
      </c>
      <c r="BU420" s="218">
        <v>3958327.2</v>
      </c>
      <c r="BV420" s="218">
        <v>3717187.92</v>
      </c>
      <c r="BW420" s="218">
        <v>5924743.6600000001</v>
      </c>
      <c r="BX420" s="165">
        <v>-45552850.640000001</v>
      </c>
      <c r="BZ420" s="152" t="s">
        <v>25020</v>
      </c>
      <c r="CA420" s="219">
        <v>0</v>
      </c>
      <c r="CB420" s="219">
        <v>0</v>
      </c>
      <c r="CC420" s="219">
        <v>1262666.95</v>
      </c>
      <c r="CD420" s="219">
        <v>942507.49</v>
      </c>
      <c r="CE420" s="219">
        <v>1544061.11</v>
      </c>
      <c r="CF420" s="219">
        <v>2511751.2200000002</v>
      </c>
      <c r="CG420" s="219">
        <v>3143434.34</v>
      </c>
      <c r="CH420" s="219">
        <v>2170261.89</v>
      </c>
      <c r="CI420" s="219">
        <v>2005299.76</v>
      </c>
      <c r="CJ420" s="219">
        <v>2996697.26</v>
      </c>
      <c r="CK420" s="219">
        <v>1307738.8400000001</v>
      </c>
      <c r="CL420" s="219">
        <v>4089204.37</v>
      </c>
      <c r="CM420" s="219">
        <v>0</v>
      </c>
      <c r="CN420" s="166">
        <v>-21973623.23</v>
      </c>
      <c r="CP420" s="154" t="s">
        <v>24897</v>
      </c>
      <c r="CQ420" s="218">
        <v>0</v>
      </c>
      <c r="CR420" s="218">
        <v>0</v>
      </c>
      <c r="CS420" s="218">
        <v>0</v>
      </c>
      <c r="CT420" s="218">
        <v>113007.17</v>
      </c>
      <c r="CU420" s="218">
        <v>1051855.99</v>
      </c>
      <c r="CV420" s="218">
        <v>234327.61</v>
      </c>
      <c r="CW420" s="218">
        <v>871460.52</v>
      </c>
      <c r="CX420" s="218">
        <v>530585.30000000005</v>
      </c>
      <c r="CY420" s="218">
        <v>328680.15000000002</v>
      </c>
      <c r="CZ420" s="218">
        <v>475211.95</v>
      </c>
      <c r="DA420" s="218">
        <v>527306.46</v>
      </c>
      <c r="DB420" s="218">
        <v>171997.48</v>
      </c>
      <c r="DC420" s="218">
        <v>0</v>
      </c>
      <c r="DD420" s="165">
        <v>-4304432.63</v>
      </c>
      <c r="DF420" s="152" t="s">
        <v>24731</v>
      </c>
      <c r="DG420" s="219">
        <v>346644.51</v>
      </c>
      <c r="DH420" s="219">
        <v>208466.63</v>
      </c>
      <c r="DI420" s="219">
        <v>296412.12</v>
      </c>
      <c r="DJ420" s="219">
        <v>244094.04</v>
      </c>
      <c r="DK420" s="219">
        <v>276811.19</v>
      </c>
      <c r="DL420" s="219">
        <v>269860.40999999997</v>
      </c>
      <c r="DM420" s="219">
        <v>317665.05</v>
      </c>
      <c r="DN420" s="219">
        <v>243078.81</v>
      </c>
      <c r="DO420" s="219">
        <v>237268.87</v>
      </c>
      <c r="DP420" s="219">
        <v>229715.91</v>
      </c>
      <c r="DQ420" s="219">
        <v>377961.45</v>
      </c>
      <c r="DR420" s="219">
        <v>455802.08</v>
      </c>
      <c r="DS420" s="164">
        <f t="shared" si="6"/>
        <v>3503781.0700000003</v>
      </c>
    </row>
    <row r="421" spans="1:123" ht="20.399999999999999">
      <c r="A421" s="152" t="s">
        <v>25155</v>
      </c>
      <c r="B421" s="166">
        <v>37157205.170000002</v>
      </c>
      <c r="C421" s="166">
        <v>29667068.399999999</v>
      </c>
      <c r="D421" s="166">
        <v>45019400.719999999</v>
      </c>
      <c r="E421" s="166">
        <v>44694985.82</v>
      </c>
      <c r="F421" s="166">
        <v>39132973.530000001</v>
      </c>
      <c r="BK421" s="152" t="s">
        <v>24781</v>
      </c>
      <c r="BL421" s="219">
        <v>0</v>
      </c>
      <c r="BM421" s="219">
        <v>0</v>
      </c>
      <c r="BN421" s="219">
        <v>0</v>
      </c>
      <c r="BO421" s="219">
        <v>0</v>
      </c>
      <c r="BP421" s="219">
        <v>0</v>
      </c>
      <c r="BQ421" s="219">
        <v>0</v>
      </c>
      <c r="BR421" s="219">
        <v>0</v>
      </c>
      <c r="BS421" s="219">
        <v>0</v>
      </c>
      <c r="BT421" s="219">
        <v>0</v>
      </c>
      <c r="BU421" s="219">
        <v>0</v>
      </c>
      <c r="BV421" s="219">
        <v>0</v>
      </c>
      <c r="BW421" s="219">
        <v>661878.21</v>
      </c>
      <c r="BX421" s="166">
        <v>-661878.21</v>
      </c>
      <c r="BZ421" s="152" t="s">
        <v>25148</v>
      </c>
      <c r="CA421" s="219">
        <v>0</v>
      </c>
      <c r="CB421" s="219">
        <v>0</v>
      </c>
      <c r="CC421" s="219">
        <v>0</v>
      </c>
      <c r="CD421" s="219">
        <v>0</v>
      </c>
      <c r="CE421" s="219">
        <v>0</v>
      </c>
      <c r="CF421" s="219">
        <v>0</v>
      </c>
      <c r="CG421" s="219">
        <v>0</v>
      </c>
      <c r="CH421" s="219">
        <v>0</v>
      </c>
      <c r="CI421" s="219">
        <v>0</v>
      </c>
      <c r="CJ421" s="219">
        <v>0</v>
      </c>
      <c r="CK421" s="219">
        <v>291737.02</v>
      </c>
      <c r="CL421" s="219">
        <v>774536.46</v>
      </c>
      <c r="CM421" s="219">
        <v>0</v>
      </c>
      <c r="CN421" s="166">
        <v>-1066273.48</v>
      </c>
      <c r="CP421" s="152" t="s">
        <v>24899</v>
      </c>
      <c r="CQ421" s="219">
        <v>0</v>
      </c>
      <c r="CR421" s="219">
        <v>0</v>
      </c>
      <c r="CS421" s="219">
        <v>0</v>
      </c>
      <c r="CT421" s="219">
        <v>113007.17</v>
      </c>
      <c r="CU421" s="219">
        <v>0</v>
      </c>
      <c r="CV421" s="219">
        <v>176640.02</v>
      </c>
      <c r="CW421" s="219">
        <v>0</v>
      </c>
      <c r="CX421" s="219">
        <v>176640.02</v>
      </c>
      <c r="CY421" s="219">
        <v>174054.96</v>
      </c>
      <c r="CZ421" s="219">
        <v>0</v>
      </c>
      <c r="DA421" s="219">
        <v>0</v>
      </c>
      <c r="DB421" s="219">
        <v>171997.48</v>
      </c>
      <c r="DC421" s="219">
        <v>0</v>
      </c>
      <c r="DD421" s="166">
        <v>-812339.65</v>
      </c>
      <c r="DF421" s="154" t="s">
        <v>24962</v>
      </c>
      <c r="DG421" s="218">
        <v>7442989.7699999996</v>
      </c>
      <c r="DH421" s="218">
        <v>14496393.09</v>
      </c>
      <c r="DI421" s="218">
        <v>14226246.869999999</v>
      </c>
      <c r="DJ421" s="218">
        <v>15675678.42</v>
      </c>
      <c r="DK421" s="218">
        <v>14229344.66</v>
      </c>
      <c r="DL421" s="218">
        <v>14393261.32</v>
      </c>
      <c r="DM421" s="218">
        <v>10363963.84</v>
      </c>
      <c r="DN421" s="218">
        <v>16587284.640000001</v>
      </c>
      <c r="DO421" s="218">
        <v>11409789.18</v>
      </c>
      <c r="DP421" s="218">
        <v>10531901.09</v>
      </c>
      <c r="DQ421" s="218">
        <v>1291162.19</v>
      </c>
      <c r="DR421" s="218">
        <v>31338498.390000001</v>
      </c>
      <c r="DS421" s="164">
        <f t="shared" si="6"/>
        <v>161986513.45999998</v>
      </c>
    </row>
    <row r="422" spans="1:123" ht="30.6">
      <c r="A422" s="167" t="s">
        <v>25156</v>
      </c>
      <c r="B422" s="166">
        <v>255346.92</v>
      </c>
      <c r="C422" s="166">
        <v>238592.93</v>
      </c>
      <c r="D422" s="166">
        <v>220583.78</v>
      </c>
      <c r="E422" s="166">
        <v>246968.95</v>
      </c>
      <c r="F422" s="166">
        <v>272322.32</v>
      </c>
      <c r="BK422" s="152" t="s">
        <v>24759</v>
      </c>
      <c r="BL422" s="219">
        <v>153033.51999999999</v>
      </c>
      <c r="BM422" s="219">
        <v>840047.86</v>
      </c>
      <c r="BN422" s="219">
        <v>759814.9</v>
      </c>
      <c r="BO422" s="219">
        <v>703177.73</v>
      </c>
      <c r="BP422" s="219">
        <v>833658.66</v>
      </c>
      <c r="BQ422" s="219">
        <v>841073.61</v>
      </c>
      <c r="BR422" s="219">
        <v>928604.04</v>
      </c>
      <c r="BS422" s="219">
        <v>732383.45</v>
      </c>
      <c r="BT422" s="219">
        <v>723931.93</v>
      </c>
      <c r="BU422" s="219">
        <v>971727.9</v>
      </c>
      <c r="BV422" s="219">
        <v>629214.30000000005</v>
      </c>
      <c r="BW422" s="219">
        <v>881009.49</v>
      </c>
      <c r="BX422" s="166">
        <v>-8997677.3900000006</v>
      </c>
      <c r="BZ422" s="154" t="s">
        <v>25024</v>
      </c>
      <c r="CA422" s="218">
        <v>0</v>
      </c>
      <c r="CB422" s="218">
        <v>0</v>
      </c>
      <c r="CC422" s="218">
        <v>0</v>
      </c>
      <c r="CD422" s="218">
        <v>1093205.23</v>
      </c>
      <c r="CE422" s="218">
        <v>222029.7</v>
      </c>
      <c r="CF422" s="218">
        <v>538338.03</v>
      </c>
      <c r="CG422" s="218">
        <v>564648.26</v>
      </c>
      <c r="CH422" s="218">
        <v>469262.35</v>
      </c>
      <c r="CI422" s="218">
        <v>77148.399999999994</v>
      </c>
      <c r="CJ422" s="218">
        <v>500814.93</v>
      </c>
      <c r="CK422" s="218">
        <v>0</v>
      </c>
      <c r="CL422" s="218">
        <v>578115.06000000006</v>
      </c>
      <c r="CM422" s="218">
        <v>0</v>
      </c>
      <c r="CN422" s="165">
        <v>-4043561.96</v>
      </c>
      <c r="CP422" s="152" t="s">
        <v>25157</v>
      </c>
      <c r="CQ422" s="219">
        <v>0</v>
      </c>
      <c r="CR422" s="219">
        <v>0</v>
      </c>
      <c r="CS422" s="219">
        <v>0</v>
      </c>
      <c r="CT422" s="219">
        <v>0</v>
      </c>
      <c r="CU422" s="219">
        <v>1051855.99</v>
      </c>
      <c r="CV422" s="219">
        <v>57687.59</v>
      </c>
      <c r="CW422" s="219">
        <v>871460.52</v>
      </c>
      <c r="CX422" s="219">
        <v>353945.28</v>
      </c>
      <c r="CY422" s="219">
        <v>154625.19</v>
      </c>
      <c r="CZ422" s="219">
        <v>475211.95</v>
      </c>
      <c r="DA422" s="219">
        <v>527306.46</v>
      </c>
      <c r="DB422" s="219">
        <v>0</v>
      </c>
      <c r="DC422" s="219">
        <v>0</v>
      </c>
      <c r="DD422" s="166">
        <v>-3492092.98</v>
      </c>
      <c r="DF422" s="152" t="s">
        <v>24988</v>
      </c>
      <c r="DG422" s="219">
        <v>7442989.7699999996</v>
      </c>
      <c r="DH422" s="219">
        <v>14495828.619999999</v>
      </c>
      <c r="DI422" s="219">
        <v>14208741.869999999</v>
      </c>
      <c r="DJ422" s="219">
        <v>15648198.34</v>
      </c>
      <c r="DK422" s="219">
        <v>14229344.66</v>
      </c>
      <c r="DL422" s="219">
        <v>14393261.32</v>
      </c>
      <c r="DM422" s="219">
        <v>10003245.869999999</v>
      </c>
      <c r="DN422" s="219">
        <v>16577112.460000001</v>
      </c>
      <c r="DO422" s="219">
        <v>9879062.9800000004</v>
      </c>
      <c r="DP422" s="219">
        <v>10407015.390000001</v>
      </c>
      <c r="DQ422" s="219">
        <v>721854.25</v>
      </c>
      <c r="DR422" s="219">
        <v>31148800.91</v>
      </c>
      <c r="DS422" s="164">
        <f t="shared" si="6"/>
        <v>159155456.44</v>
      </c>
    </row>
    <row r="423" spans="1:123" ht="20.399999999999999">
      <c r="A423" s="167" t="s">
        <v>25158</v>
      </c>
      <c r="B423" s="166">
        <v>19250</v>
      </c>
      <c r="C423" s="166">
        <v>12810</v>
      </c>
      <c r="D423" s="166">
        <v>12180</v>
      </c>
      <c r="E423" s="166">
        <v>19308.810000000001</v>
      </c>
      <c r="F423" s="166">
        <v>31761.19</v>
      </c>
      <c r="BK423" s="152" t="s">
        <v>24731</v>
      </c>
      <c r="BL423" s="219">
        <v>2789755.54</v>
      </c>
      <c r="BM423" s="219">
        <v>2397256.5</v>
      </c>
      <c r="BN423" s="219">
        <v>2623653.5699999998</v>
      </c>
      <c r="BO423" s="219">
        <v>2888463.58</v>
      </c>
      <c r="BP423" s="219">
        <v>2881339.33</v>
      </c>
      <c r="BQ423" s="219">
        <v>2882036.05</v>
      </c>
      <c r="BR423" s="219">
        <v>2966934.49</v>
      </c>
      <c r="BS423" s="219">
        <v>3007267.98</v>
      </c>
      <c r="BT423" s="219">
        <v>3000159.12</v>
      </c>
      <c r="BU423" s="219">
        <v>2986599.3</v>
      </c>
      <c r="BV423" s="219">
        <v>3087973.62</v>
      </c>
      <c r="BW423" s="219">
        <v>4381855.96</v>
      </c>
      <c r="BX423" s="166">
        <v>-35893295.039999999</v>
      </c>
      <c r="BZ423" s="152" t="s">
        <v>25026</v>
      </c>
      <c r="CA423" s="219">
        <v>0</v>
      </c>
      <c r="CB423" s="219">
        <v>0</v>
      </c>
      <c r="CC423" s="219">
        <v>0</v>
      </c>
      <c r="CD423" s="219">
        <v>1093205.23</v>
      </c>
      <c r="CE423" s="219">
        <v>222029.7</v>
      </c>
      <c r="CF423" s="219">
        <v>538338.03</v>
      </c>
      <c r="CG423" s="219">
        <v>564648.26</v>
      </c>
      <c r="CH423" s="219">
        <v>469262.35</v>
      </c>
      <c r="CI423" s="219">
        <v>77148.399999999994</v>
      </c>
      <c r="CJ423" s="219">
        <v>500814.93</v>
      </c>
      <c r="CK423" s="219">
        <v>0</v>
      </c>
      <c r="CL423" s="219">
        <v>578115.06000000006</v>
      </c>
      <c r="CM423" s="219">
        <v>0</v>
      </c>
      <c r="CN423" s="166">
        <v>-4043561.96</v>
      </c>
      <c r="CP423" s="153" t="s">
        <v>25053</v>
      </c>
      <c r="CQ423" s="217">
        <v>253973.37</v>
      </c>
      <c r="CR423" s="217">
        <v>731976.38</v>
      </c>
      <c r="CS423" s="217">
        <v>335686.79</v>
      </c>
      <c r="CT423" s="217">
        <v>335135.06</v>
      </c>
      <c r="CU423" s="217">
        <v>372291.7</v>
      </c>
      <c r="CV423" s="217">
        <v>340421.4</v>
      </c>
      <c r="CW423" s="217">
        <v>334625.83</v>
      </c>
      <c r="CX423" s="217">
        <v>304682.59000000003</v>
      </c>
      <c r="CY423" s="217">
        <v>330371.5</v>
      </c>
      <c r="CZ423" s="217">
        <v>375263.51</v>
      </c>
      <c r="DA423" s="217">
        <v>338255.18</v>
      </c>
      <c r="DB423" s="217">
        <v>521490.48</v>
      </c>
      <c r="DC423" s="217">
        <v>0</v>
      </c>
      <c r="DD423" s="164">
        <v>-4574173.79</v>
      </c>
      <c r="DF423" s="152" t="s">
        <v>24989</v>
      </c>
      <c r="DG423" s="219">
        <v>0</v>
      </c>
      <c r="DH423" s="219">
        <v>564.47</v>
      </c>
      <c r="DI423" s="219">
        <v>17505</v>
      </c>
      <c r="DJ423" s="219">
        <v>27480.080000000002</v>
      </c>
      <c r="DK423" s="219">
        <v>0</v>
      </c>
      <c r="DL423" s="219">
        <v>0</v>
      </c>
      <c r="DM423" s="219">
        <v>360717.97</v>
      </c>
      <c r="DN423" s="219">
        <v>10172.18</v>
      </c>
      <c r="DO423" s="219">
        <v>1329811.31</v>
      </c>
      <c r="DP423" s="219">
        <v>124885.7</v>
      </c>
      <c r="DQ423" s="219">
        <v>10834.81</v>
      </c>
      <c r="DR423" s="219">
        <v>8946.8700000000008</v>
      </c>
      <c r="DS423" s="164">
        <f t="shared" si="6"/>
        <v>1890918.3900000001</v>
      </c>
    </row>
    <row r="424" spans="1:123" ht="20.399999999999999">
      <c r="A424" s="167" t="s">
        <v>25159</v>
      </c>
      <c r="B424" s="166">
        <v>38150</v>
      </c>
      <c r="C424" s="166">
        <v>30660</v>
      </c>
      <c r="D424" s="166">
        <v>22820</v>
      </c>
      <c r="E424" s="166">
        <v>29682.73</v>
      </c>
      <c r="F424" s="166">
        <v>53937.27</v>
      </c>
      <c r="BK424" s="154" t="s">
        <v>24962</v>
      </c>
      <c r="BL424" s="218">
        <v>0</v>
      </c>
      <c r="BM424" s="218">
        <v>234538.38</v>
      </c>
      <c r="BN424" s="218">
        <v>10746612.859999999</v>
      </c>
      <c r="BO424" s="218">
        <v>22311016.260000002</v>
      </c>
      <c r="BP424" s="218">
        <v>15869869.449999999</v>
      </c>
      <c r="BQ424" s="218">
        <v>20416009.940000001</v>
      </c>
      <c r="BR424" s="218">
        <v>24488987.27</v>
      </c>
      <c r="BS424" s="218">
        <v>35941861.590000004</v>
      </c>
      <c r="BT424" s="218">
        <v>38177828.100000001</v>
      </c>
      <c r="BU424" s="218">
        <v>42151877.130000003</v>
      </c>
      <c r="BV424" s="218">
        <v>49616283.859999999</v>
      </c>
      <c r="BW424" s="218">
        <v>44120865.939999998</v>
      </c>
      <c r="BX424" s="165">
        <v>-304075750.77999997</v>
      </c>
      <c r="BZ424" s="154" t="s">
        <v>24764</v>
      </c>
      <c r="CA424" s="218">
        <v>0</v>
      </c>
      <c r="CB424" s="218">
        <v>0</v>
      </c>
      <c r="CC424" s="218">
        <v>0</v>
      </c>
      <c r="CD424" s="218">
        <v>0</v>
      </c>
      <c r="CE424" s="218">
        <v>0</v>
      </c>
      <c r="CF424" s="218">
        <v>0</v>
      </c>
      <c r="CG424" s="218">
        <v>0</v>
      </c>
      <c r="CH424" s="218">
        <v>0</v>
      </c>
      <c r="CI424" s="218">
        <v>0</v>
      </c>
      <c r="CJ424" s="218">
        <v>0</v>
      </c>
      <c r="CK424" s="218">
        <v>0</v>
      </c>
      <c r="CL424" s="218">
        <v>416726.1</v>
      </c>
      <c r="CM424" s="218">
        <v>0</v>
      </c>
      <c r="CN424" s="165">
        <v>-416726.1</v>
      </c>
      <c r="CP424" s="154" t="s">
        <v>24757</v>
      </c>
      <c r="CQ424" s="218">
        <v>0</v>
      </c>
      <c r="CR424" s="218">
        <v>0</v>
      </c>
      <c r="CS424" s="218">
        <v>0</v>
      </c>
      <c r="CT424" s="218">
        <v>0</v>
      </c>
      <c r="CU424" s="218">
        <v>0</v>
      </c>
      <c r="CV424" s="218">
        <v>0</v>
      </c>
      <c r="CW424" s="218">
        <v>0</v>
      </c>
      <c r="CX424" s="218">
        <v>19000</v>
      </c>
      <c r="CY424" s="218">
        <v>9500</v>
      </c>
      <c r="CZ424" s="218">
        <v>9500</v>
      </c>
      <c r="DA424" s="218">
        <v>0</v>
      </c>
      <c r="DB424" s="218">
        <v>56517.06</v>
      </c>
      <c r="DC424" s="218">
        <v>0</v>
      </c>
      <c r="DD424" s="165">
        <v>-94517.06</v>
      </c>
      <c r="DF424" s="152" t="s">
        <v>24991</v>
      </c>
      <c r="DG424" s="219">
        <v>0</v>
      </c>
      <c r="DH424" s="219">
        <v>0</v>
      </c>
      <c r="DI424" s="219">
        <v>0</v>
      </c>
      <c r="DJ424" s="219">
        <v>0</v>
      </c>
      <c r="DK424" s="219">
        <v>0</v>
      </c>
      <c r="DL424" s="219">
        <v>0</v>
      </c>
      <c r="DM424" s="219">
        <v>0</v>
      </c>
      <c r="DN424" s="219">
        <v>0</v>
      </c>
      <c r="DO424" s="219">
        <v>200914.89</v>
      </c>
      <c r="DP424" s="219">
        <v>0</v>
      </c>
      <c r="DQ424" s="219">
        <v>558473.13</v>
      </c>
      <c r="DR424" s="219">
        <v>140750.60999999999</v>
      </c>
      <c r="DS424" s="164">
        <f t="shared" si="6"/>
        <v>900138.63</v>
      </c>
    </row>
    <row r="425" spans="1:123" ht="20.399999999999999">
      <c r="A425" s="167" t="s">
        <v>25160</v>
      </c>
      <c r="B425" s="166">
        <v>226887.44</v>
      </c>
      <c r="C425" s="166">
        <v>183199.82</v>
      </c>
      <c r="D425" s="166">
        <v>167657.89000000001</v>
      </c>
      <c r="E425" s="166">
        <v>204196.57</v>
      </c>
      <c r="F425" s="166">
        <v>258853.15</v>
      </c>
      <c r="BK425" s="152" t="s">
        <v>24964</v>
      </c>
      <c r="BL425" s="219">
        <v>0</v>
      </c>
      <c r="BM425" s="219">
        <v>234538.38</v>
      </c>
      <c r="BN425" s="219">
        <v>10746612.859999999</v>
      </c>
      <c r="BO425" s="219">
        <v>22311016.260000002</v>
      </c>
      <c r="BP425" s="219">
        <v>15869869.449999999</v>
      </c>
      <c r="BQ425" s="219">
        <v>20416009.940000001</v>
      </c>
      <c r="BR425" s="219">
        <v>24488987.27</v>
      </c>
      <c r="BS425" s="219">
        <v>35941861.590000004</v>
      </c>
      <c r="BT425" s="219">
        <v>38177828.100000001</v>
      </c>
      <c r="BU425" s="219">
        <v>42151877.130000003</v>
      </c>
      <c r="BV425" s="219">
        <v>49616283.859999999</v>
      </c>
      <c r="BW425" s="219">
        <v>42900366.979999997</v>
      </c>
      <c r="BX425" s="166">
        <v>-302855251.81999999</v>
      </c>
      <c r="BZ425" s="152" t="s">
        <v>25029</v>
      </c>
      <c r="CA425" s="219">
        <v>0</v>
      </c>
      <c r="CB425" s="219">
        <v>0</v>
      </c>
      <c r="CC425" s="219">
        <v>0</v>
      </c>
      <c r="CD425" s="219">
        <v>0</v>
      </c>
      <c r="CE425" s="219">
        <v>0</v>
      </c>
      <c r="CF425" s="219">
        <v>0</v>
      </c>
      <c r="CG425" s="219">
        <v>0</v>
      </c>
      <c r="CH425" s="219">
        <v>0</v>
      </c>
      <c r="CI425" s="219">
        <v>0</v>
      </c>
      <c r="CJ425" s="219">
        <v>0</v>
      </c>
      <c r="CK425" s="219">
        <v>0</v>
      </c>
      <c r="CL425" s="219">
        <v>416726.1</v>
      </c>
      <c r="CM425" s="219">
        <v>0</v>
      </c>
      <c r="CN425" s="166">
        <v>-416726.1</v>
      </c>
      <c r="CP425" s="152" t="s">
        <v>24761</v>
      </c>
      <c r="CQ425" s="219">
        <v>0</v>
      </c>
      <c r="CR425" s="219">
        <v>0</v>
      </c>
      <c r="CS425" s="219">
        <v>0</v>
      </c>
      <c r="CT425" s="219">
        <v>0</v>
      </c>
      <c r="CU425" s="219">
        <v>0</v>
      </c>
      <c r="CV425" s="219">
        <v>0</v>
      </c>
      <c r="CW425" s="219">
        <v>0</v>
      </c>
      <c r="CX425" s="219">
        <v>19000</v>
      </c>
      <c r="CY425" s="219">
        <v>9500</v>
      </c>
      <c r="CZ425" s="219">
        <v>9500</v>
      </c>
      <c r="DA425" s="219">
        <v>0</v>
      </c>
      <c r="DB425" s="219">
        <v>56517.06</v>
      </c>
      <c r="DC425" s="219">
        <v>0</v>
      </c>
      <c r="DD425" s="166">
        <v>-94517.06</v>
      </c>
      <c r="DF425" s="152" t="s">
        <v>24992</v>
      </c>
      <c r="DG425" s="219">
        <v>0</v>
      </c>
      <c r="DH425" s="219">
        <v>0</v>
      </c>
      <c r="DI425" s="219">
        <v>0</v>
      </c>
      <c r="DJ425" s="219">
        <v>0</v>
      </c>
      <c r="DK425" s="219">
        <v>0</v>
      </c>
      <c r="DL425" s="219">
        <v>0</v>
      </c>
      <c r="DM425" s="219">
        <v>0</v>
      </c>
      <c r="DN425" s="219">
        <v>0</v>
      </c>
      <c r="DO425" s="219">
        <v>0</v>
      </c>
      <c r="DP425" s="219">
        <v>0</v>
      </c>
      <c r="DQ425" s="219">
        <v>0</v>
      </c>
      <c r="DR425" s="219">
        <v>40000</v>
      </c>
      <c r="DS425" s="164">
        <f t="shared" si="6"/>
        <v>40000</v>
      </c>
    </row>
    <row r="426" spans="1:123" ht="20.399999999999999">
      <c r="A426" s="167" t="s">
        <v>25161</v>
      </c>
      <c r="B426" s="166">
        <v>37962.230000000003</v>
      </c>
      <c r="C426" s="166">
        <v>28353.03</v>
      </c>
      <c r="D426" s="166">
        <v>24471.17</v>
      </c>
      <c r="E426" s="166">
        <v>24138.29</v>
      </c>
      <c r="F426" s="166">
        <v>37820.879999999997</v>
      </c>
      <c r="BK426" s="152" t="s">
        <v>25124</v>
      </c>
      <c r="BL426" s="219">
        <v>0</v>
      </c>
      <c r="BM426" s="219">
        <v>0</v>
      </c>
      <c r="BN426" s="219">
        <v>0</v>
      </c>
      <c r="BO426" s="219">
        <v>0</v>
      </c>
      <c r="BP426" s="219">
        <v>0</v>
      </c>
      <c r="BQ426" s="219">
        <v>0</v>
      </c>
      <c r="BR426" s="219">
        <v>0</v>
      </c>
      <c r="BS426" s="219">
        <v>0</v>
      </c>
      <c r="BT426" s="219">
        <v>0</v>
      </c>
      <c r="BU426" s="219">
        <v>0</v>
      </c>
      <c r="BV426" s="219">
        <v>0</v>
      </c>
      <c r="BW426" s="219">
        <v>1220498.96</v>
      </c>
      <c r="BX426" s="166">
        <v>-1220498.96</v>
      </c>
      <c r="BZ426" s="154" t="s">
        <v>24767</v>
      </c>
      <c r="CA426" s="218">
        <v>2226233.44</v>
      </c>
      <c r="CB426" s="218">
        <v>2566695.75</v>
      </c>
      <c r="CC426" s="218">
        <v>2885653.92</v>
      </c>
      <c r="CD426" s="218">
        <v>2785765.22</v>
      </c>
      <c r="CE426" s="218">
        <v>2889646.65</v>
      </c>
      <c r="CF426" s="218">
        <v>2806363.6</v>
      </c>
      <c r="CG426" s="218">
        <v>2822090.13</v>
      </c>
      <c r="CH426" s="218">
        <v>2908933.27</v>
      </c>
      <c r="CI426" s="218">
        <v>2900450.42</v>
      </c>
      <c r="CJ426" s="218">
        <v>2897572.32</v>
      </c>
      <c r="CK426" s="218">
        <v>2958914.85</v>
      </c>
      <c r="CL426" s="218">
        <v>3975059.92</v>
      </c>
      <c r="CM426" s="218">
        <v>0</v>
      </c>
      <c r="CN426" s="165">
        <v>-34623379.490000002</v>
      </c>
      <c r="CP426" s="154" t="s">
        <v>24895</v>
      </c>
      <c r="CQ426" s="218">
        <v>253973.37</v>
      </c>
      <c r="CR426" s="218">
        <v>731976.38</v>
      </c>
      <c r="CS426" s="218">
        <v>335686.79</v>
      </c>
      <c r="CT426" s="218">
        <v>335135.06</v>
      </c>
      <c r="CU426" s="218">
        <v>372291.7</v>
      </c>
      <c r="CV426" s="218">
        <v>340421.4</v>
      </c>
      <c r="CW426" s="218">
        <v>334625.83</v>
      </c>
      <c r="CX426" s="218">
        <v>285682.59000000003</v>
      </c>
      <c r="CY426" s="218">
        <v>320871.5</v>
      </c>
      <c r="CZ426" s="218">
        <v>365763.51</v>
      </c>
      <c r="DA426" s="218">
        <v>338255.18</v>
      </c>
      <c r="DB426" s="218">
        <v>464973.42</v>
      </c>
      <c r="DC426" s="218">
        <v>0</v>
      </c>
      <c r="DD426" s="165">
        <v>-4479656.7300000004</v>
      </c>
      <c r="DF426" s="154" t="s">
        <v>24820</v>
      </c>
      <c r="DG426" s="218">
        <v>0</v>
      </c>
      <c r="DH426" s="218">
        <v>0</v>
      </c>
      <c r="DI426" s="218">
        <v>0</v>
      </c>
      <c r="DJ426" s="218">
        <v>0</v>
      </c>
      <c r="DK426" s="218">
        <v>1349009.7</v>
      </c>
      <c r="DL426" s="218">
        <v>0</v>
      </c>
      <c r="DM426" s="218">
        <v>0</v>
      </c>
      <c r="DN426" s="218">
        <v>0</v>
      </c>
      <c r="DO426" s="218">
        <v>0</v>
      </c>
      <c r="DP426" s="218">
        <v>0</v>
      </c>
      <c r="DQ426" s="218">
        <v>1012151.77</v>
      </c>
      <c r="DR426" s="218">
        <v>0</v>
      </c>
      <c r="DS426" s="164">
        <f t="shared" si="6"/>
        <v>2361161.4699999997</v>
      </c>
    </row>
    <row r="427" spans="1:123" ht="20.399999999999999">
      <c r="A427" s="167" t="s">
        <v>25162</v>
      </c>
      <c r="B427" s="166">
        <v>0</v>
      </c>
      <c r="C427" s="166">
        <v>0</v>
      </c>
      <c r="D427" s="166">
        <v>356380</v>
      </c>
      <c r="E427" s="166">
        <v>0</v>
      </c>
      <c r="F427" s="166">
        <v>0</v>
      </c>
      <c r="BK427" s="154" t="s">
        <v>24789</v>
      </c>
      <c r="BL427" s="218">
        <v>11868.89</v>
      </c>
      <c r="BM427" s="218">
        <v>8558.0400000000009</v>
      </c>
      <c r="BN427" s="218">
        <v>9089.7000000000007</v>
      </c>
      <c r="BO427" s="218">
        <v>59524.31</v>
      </c>
      <c r="BP427" s="218">
        <v>36454.839999999997</v>
      </c>
      <c r="BQ427" s="218">
        <v>82275.45</v>
      </c>
      <c r="BR427" s="218">
        <v>0</v>
      </c>
      <c r="BS427" s="218">
        <v>1172.43</v>
      </c>
      <c r="BT427" s="218">
        <v>26032.47</v>
      </c>
      <c r="BU427" s="218">
        <v>9291.24</v>
      </c>
      <c r="BV427" s="218">
        <v>100668.09</v>
      </c>
      <c r="BW427" s="218">
        <v>31013.69</v>
      </c>
      <c r="BX427" s="165">
        <v>-375949.15</v>
      </c>
      <c r="BZ427" s="152" t="s">
        <v>24759</v>
      </c>
      <c r="CA427" s="219">
        <v>4662.57</v>
      </c>
      <c r="CB427" s="219">
        <v>361386.07</v>
      </c>
      <c r="CC427" s="219">
        <v>679965.52</v>
      </c>
      <c r="CD427" s="219">
        <v>612448.37</v>
      </c>
      <c r="CE427" s="219">
        <v>641476.36</v>
      </c>
      <c r="CF427" s="219">
        <v>629424.05000000005</v>
      </c>
      <c r="CG427" s="219">
        <v>664996</v>
      </c>
      <c r="CH427" s="219">
        <v>610023.69999999995</v>
      </c>
      <c r="CI427" s="219">
        <v>723739.08</v>
      </c>
      <c r="CJ427" s="219">
        <v>787653.3</v>
      </c>
      <c r="CK427" s="219">
        <v>592928.56000000006</v>
      </c>
      <c r="CL427" s="219">
        <v>844914.22</v>
      </c>
      <c r="CM427" s="219">
        <v>0</v>
      </c>
      <c r="CN427" s="166">
        <v>-7153617.7999999998</v>
      </c>
      <c r="CP427" s="152" t="s">
        <v>25056</v>
      </c>
      <c r="CQ427" s="219">
        <v>0</v>
      </c>
      <c r="CR427" s="219">
        <v>2500</v>
      </c>
      <c r="CS427" s="219">
        <v>0</v>
      </c>
      <c r="CT427" s="219">
        <v>3800</v>
      </c>
      <c r="CU427" s="219">
        <v>29781.42</v>
      </c>
      <c r="CV427" s="219">
        <v>42487.02</v>
      </c>
      <c r="CW427" s="219">
        <v>31977.94</v>
      </c>
      <c r="CX427" s="219">
        <v>3181</v>
      </c>
      <c r="CY427" s="219">
        <v>10968.55</v>
      </c>
      <c r="CZ427" s="219">
        <v>54841.35</v>
      </c>
      <c r="DA427" s="219">
        <v>55423.46</v>
      </c>
      <c r="DB427" s="219">
        <v>51533.06</v>
      </c>
      <c r="DC427" s="219">
        <v>0</v>
      </c>
      <c r="DD427" s="166">
        <v>-286493.8</v>
      </c>
      <c r="DF427" s="152" t="s">
        <v>25085</v>
      </c>
      <c r="DG427" s="219">
        <v>0</v>
      </c>
      <c r="DH427" s="219">
        <v>0</v>
      </c>
      <c r="DI427" s="219">
        <v>0</v>
      </c>
      <c r="DJ427" s="219">
        <v>0</v>
      </c>
      <c r="DK427" s="219">
        <v>1349009.7</v>
      </c>
      <c r="DL427" s="219">
        <v>0</v>
      </c>
      <c r="DM427" s="219">
        <v>0</v>
      </c>
      <c r="DN427" s="219">
        <v>0</v>
      </c>
      <c r="DO427" s="219">
        <v>0</v>
      </c>
      <c r="DP427" s="219">
        <v>0</v>
      </c>
      <c r="DQ427" s="219">
        <v>1012151.77</v>
      </c>
      <c r="DR427" s="219">
        <v>0</v>
      </c>
      <c r="DS427" s="164">
        <f t="shared" si="6"/>
        <v>2361161.4699999997</v>
      </c>
    </row>
    <row r="428" spans="1:123" ht="20.399999999999999">
      <c r="A428" s="167" t="s">
        <v>25163</v>
      </c>
      <c r="B428" s="166">
        <v>0</v>
      </c>
      <c r="C428" s="166">
        <v>0</v>
      </c>
      <c r="D428" s="166">
        <v>534570</v>
      </c>
      <c r="E428" s="166">
        <v>0</v>
      </c>
      <c r="F428" s="166">
        <v>0</v>
      </c>
      <c r="BK428" s="152" t="s">
        <v>24792</v>
      </c>
      <c r="BL428" s="219">
        <v>11868.89</v>
      </c>
      <c r="BM428" s="219">
        <v>8558.0400000000009</v>
      </c>
      <c r="BN428" s="219">
        <v>9089.7000000000007</v>
      </c>
      <c r="BO428" s="219">
        <v>59524.31</v>
      </c>
      <c r="BP428" s="219">
        <v>36454.839999999997</v>
      </c>
      <c r="BQ428" s="219">
        <v>82275.45</v>
      </c>
      <c r="BR428" s="219">
        <v>0</v>
      </c>
      <c r="BS428" s="219">
        <v>1172.43</v>
      </c>
      <c r="BT428" s="219">
        <v>26032.47</v>
      </c>
      <c r="BU428" s="219">
        <v>9291.24</v>
      </c>
      <c r="BV428" s="219">
        <v>100668.09</v>
      </c>
      <c r="BW428" s="219">
        <v>31013.69</v>
      </c>
      <c r="BX428" s="166">
        <v>-375949.15</v>
      </c>
      <c r="BZ428" s="152" t="s">
        <v>24731</v>
      </c>
      <c r="CA428" s="219">
        <v>2221570.87</v>
      </c>
      <c r="CB428" s="219">
        <v>2205309.6800000002</v>
      </c>
      <c r="CC428" s="219">
        <v>2205688.4</v>
      </c>
      <c r="CD428" s="219">
        <v>2173316.85</v>
      </c>
      <c r="CE428" s="219">
        <v>2248170.29</v>
      </c>
      <c r="CF428" s="219">
        <v>2176939.5499999998</v>
      </c>
      <c r="CG428" s="219">
        <v>2157094.13</v>
      </c>
      <c r="CH428" s="219">
        <v>2298909.5699999998</v>
      </c>
      <c r="CI428" s="219">
        <v>2176711.34</v>
      </c>
      <c r="CJ428" s="219">
        <v>2109919.02</v>
      </c>
      <c r="CK428" s="219">
        <v>2365986.29</v>
      </c>
      <c r="CL428" s="219">
        <v>3130145.7</v>
      </c>
      <c r="CM428" s="219">
        <v>0</v>
      </c>
      <c r="CN428" s="166">
        <v>-27469761.690000001</v>
      </c>
      <c r="CP428" s="152" t="s">
        <v>24759</v>
      </c>
      <c r="CQ428" s="219">
        <v>7179.57</v>
      </c>
      <c r="CR428" s="219">
        <v>58759.78</v>
      </c>
      <c r="CS428" s="219">
        <v>57393.85</v>
      </c>
      <c r="CT428" s="219">
        <v>50038.55</v>
      </c>
      <c r="CU428" s="219">
        <v>47793.03</v>
      </c>
      <c r="CV428" s="219">
        <v>45410.35</v>
      </c>
      <c r="CW428" s="219">
        <v>47023.51</v>
      </c>
      <c r="CX428" s="219">
        <v>44505.37</v>
      </c>
      <c r="CY428" s="219">
        <v>46379.040000000001</v>
      </c>
      <c r="CZ428" s="219">
        <v>46206.03</v>
      </c>
      <c r="DA428" s="219">
        <v>22179.88</v>
      </c>
      <c r="DB428" s="219">
        <v>56172.47</v>
      </c>
      <c r="DC428" s="219">
        <v>0</v>
      </c>
      <c r="DD428" s="166">
        <v>-529041.43000000005</v>
      </c>
      <c r="DF428" s="153" t="s">
        <v>24993</v>
      </c>
      <c r="DG428" s="217">
        <v>7382543.6200000001</v>
      </c>
      <c r="DH428" s="217">
        <v>23250298.010000002</v>
      </c>
      <c r="DI428" s="217">
        <v>27743194.609999999</v>
      </c>
      <c r="DJ428" s="217">
        <v>38322229.420000002</v>
      </c>
      <c r="DK428" s="217">
        <v>34509764.259999998</v>
      </c>
      <c r="DL428" s="217">
        <v>38254581.859999999</v>
      </c>
      <c r="DM428" s="217">
        <v>36033386.560000002</v>
      </c>
      <c r="DN428" s="217">
        <v>45576817.399999999</v>
      </c>
      <c r="DO428" s="217">
        <v>46975947.539999999</v>
      </c>
      <c r="DP428" s="217">
        <v>65289252.359999999</v>
      </c>
      <c r="DQ428" s="217">
        <v>55538721.490000002</v>
      </c>
      <c r="DR428" s="217">
        <v>62684863.189999998</v>
      </c>
      <c r="DS428" s="164">
        <f t="shared" si="6"/>
        <v>481561600.31999999</v>
      </c>
    </row>
    <row r="429" spans="1:123" ht="30.6">
      <c r="A429" s="167" t="s">
        <v>25164</v>
      </c>
      <c r="B429" s="166">
        <v>16076.48</v>
      </c>
      <c r="C429" s="166">
        <v>65643.34</v>
      </c>
      <c r="D429" s="166">
        <v>2173949.41</v>
      </c>
      <c r="E429" s="166">
        <v>76227.570000000007</v>
      </c>
      <c r="F429" s="166">
        <v>56433.34</v>
      </c>
      <c r="BK429" s="154" t="s">
        <v>24918</v>
      </c>
      <c r="BL429" s="218">
        <v>0</v>
      </c>
      <c r="BM429" s="218">
        <v>2828</v>
      </c>
      <c r="BN429" s="218">
        <v>0</v>
      </c>
      <c r="BO429" s="218">
        <v>2828</v>
      </c>
      <c r="BP429" s="218">
        <v>0</v>
      </c>
      <c r="BQ429" s="218">
        <v>0</v>
      </c>
      <c r="BR429" s="218">
        <v>2828</v>
      </c>
      <c r="BS429" s="218">
        <v>0</v>
      </c>
      <c r="BT429" s="218">
        <v>0</v>
      </c>
      <c r="BU429" s="218">
        <v>0</v>
      </c>
      <c r="BV429" s="218">
        <v>0</v>
      </c>
      <c r="BW429" s="218">
        <v>0</v>
      </c>
      <c r="BX429" s="165">
        <v>-8484</v>
      </c>
      <c r="BZ429" s="154" t="s">
        <v>24962</v>
      </c>
      <c r="CA429" s="218">
        <v>0</v>
      </c>
      <c r="CB429" s="218">
        <v>0</v>
      </c>
      <c r="CC429" s="218">
        <v>9654156.9800000004</v>
      </c>
      <c r="CD429" s="218">
        <v>18257256.34</v>
      </c>
      <c r="CE429" s="218">
        <v>15298045.98</v>
      </c>
      <c r="CF429" s="218">
        <v>20414411.579999998</v>
      </c>
      <c r="CG429" s="218">
        <v>25638464.960000001</v>
      </c>
      <c r="CH429" s="218">
        <v>20607804.649999999</v>
      </c>
      <c r="CI429" s="218">
        <v>20316988.77</v>
      </c>
      <c r="CJ429" s="218">
        <v>42222366.829999998</v>
      </c>
      <c r="CK429" s="218">
        <v>38429165.079999998</v>
      </c>
      <c r="CL429" s="218">
        <v>24603436.82</v>
      </c>
      <c r="CM429" s="218">
        <v>0</v>
      </c>
      <c r="CN429" s="165">
        <v>-235442097.99000001</v>
      </c>
      <c r="CP429" s="152" t="s">
        <v>24731</v>
      </c>
      <c r="CQ429" s="219">
        <v>246793.8</v>
      </c>
      <c r="CR429" s="219">
        <v>235716.6</v>
      </c>
      <c r="CS429" s="219">
        <v>241448.24</v>
      </c>
      <c r="CT429" s="219">
        <v>252596.79</v>
      </c>
      <c r="CU429" s="219">
        <v>277317.25</v>
      </c>
      <c r="CV429" s="219">
        <v>252524.03</v>
      </c>
      <c r="CW429" s="219">
        <v>238224.38</v>
      </c>
      <c r="CX429" s="219">
        <v>237996.22</v>
      </c>
      <c r="CY429" s="219">
        <v>263523.90999999997</v>
      </c>
      <c r="CZ429" s="219">
        <v>249716.13</v>
      </c>
      <c r="DA429" s="219">
        <v>249356.84</v>
      </c>
      <c r="DB429" s="219">
        <v>339867.89</v>
      </c>
      <c r="DC429" s="219">
        <v>0</v>
      </c>
      <c r="DD429" s="166">
        <v>-3085082.08</v>
      </c>
      <c r="DF429" s="154" t="s">
        <v>24773</v>
      </c>
      <c r="DG429" s="218">
        <v>5514525.9800000004</v>
      </c>
      <c r="DH429" s="218">
        <v>5381673.0300000003</v>
      </c>
      <c r="DI429" s="218">
        <v>5538023.1200000001</v>
      </c>
      <c r="DJ429" s="218">
        <v>5530310.2599999998</v>
      </c>
      <c r="DK429" s="218">
        <v>5524580.4800000004</v>
      </c>
      <c r="DL429" s="218">
        <v>5491076.6100000003</v>
      </c>
      <c r="DM429" s="218">
        <v>5517149.75</v>
      </c>
      <c r="DN429" s="218">
        <v>5504576.5700000003</v>
      </c>
      <c r="DO429" s="218">
        <v>5505639.54</v>
      </c>
      <c r="DP429" s="218">
        <v>5546808.5199999996</v>
      </c>
      <c r="DQ429" s="218">
        <v>5372572.3300000001</v>
      </c>
      <c r="DR429" s="218">
        <v>6487892.5199999996</v>
      </c>
      <c r="DS429" s="164">
        <f t="shared" si="6"/>
        <v>66914828.709999993</v>
      </c>
    </row>
    <row r="430" spans="1:123" ht="20.399999999999999">
      <c r="A430" s="152" t="s">
        <v>25165</v>
      </c>
      <c r="B430" s="166">
        <v>0</v>
      </c>
      <c r="C430" s="166">
        <v>0</v>
      </c>
      <c r="D430" s="166">
        <v>3247</v>
      </c>
      <c r="E430" s="166">
        <v>0</v>
      </c>
      <c r="F430" s="166">
        <v>0</v>
      </c>
      <c r="BK430" s="152" t="s">
        <v>24921</v>
      </c>
      <c r="BL430" s="219">
        <v>0</v>
      </c>
      <c r="BM430" s="219">
        <v>2828</v>
      </c>
      <c r="BN430" s="219">
        <v>0</v>
      </c>
      <c r="BO430" s="219">
        <v>2828</v>
      </c>
      <c r="BP430" s="219">
        <v>0</v>
      </c>
      <c r="BQ430" s="219">
        <v>0</v>
      </c>
      <c r="BR430" s="219">
        <v>2828</v>
      </c>
      <c r="BS430" s="219">
        <v>0</v>
      </c>
      <c r="BT430" s="219">
        <v>0</v>
      </c>
      <c r="BU430" s="219">
        <v>0</v>
      </c>
      <c r="BV430" s="219">
        <v>0</v>
      </c>
      <c r="BW430" s="219">
        <v>0</v>
      </c>
      <c r="BX430" s="166">
        <v>-8484</v>
      </c>
      <c r="BZ430" s="152" t="s">
        <v>24964</v>
      </c>
      <c r="CA430" s="219">
        <v>0</v>
      </c>
      <c r="CB430" s="219">
        <v>0</v>
      </c>
      <c r="CC430" s="219">
        <v>9654156.9800000004</v>
      </c>
      <c r="CD430" s="219">
        <v>18165297.260000002</v>
      </c>
      <c r="CE430" s="219">
        <v>15298045.98</v>
      </c>
      <c r="CF430" s="219">
        <v>20105853.879999999</v>
      </c>
      <c r="CG430" s="219">
        <v>25324496.469999999</v>
      </c>
      <c r="CH430" s="219">
        <v>20607804.649999999</v>
      </c>
      <c r="CI430" s="219">
        <v>19290713.489999998</v>
      </c>
      <c r="CJ430" s="219">
        <v>42222366.829999998</v>
      </c>
      <c r="CK430" s="219">
        <v>36985504.630000003</v>
      </c>
      <c r="CL430" s="219">
        <v>23146050.809999999</v>
      </c>
      <c r="CM430" s="219">
        <v>0</v>
      </c>
      <c r="CN430" s="166">
        <v>-230800290.97999999</v>
      </c>
      <c r="CP430" s="152" t="s">
        <v>24896</v>
      </c>
      <c r="CQ430" s="219">
        <v>0</v>
      </c>
      <c r="CR430" s="219">
        <v>0</v>
      </c>
      <c r="CS430" s="219">
        <v>36844.699999999997</v>
      </c>
      <c r="CT430" s="219">
        <v>28699.72</v>
      </c>
      <c r="CU430" s="219">
        <v>0</v>
      </c>
      <c r="CV430" s="219">
        <v>0</v>
      </c>
      <c r="CW430" s="219">
        <v>0</v>
      </c>
      <c r="CX430" s="219">
        <v>0</v>
      </c>
      <c r="CY430" s="219">
        <v>0</v>
      </c>
      <c r="CZ430" s="219">
        <v>0</v>
      </c>
      <c r="DA430" s="219">
        <v>6095</v>
      </c>
      <c r="DB430" s="219">
        <v>0</v>
      </c>
      <c r="DC430" s="219">
        <v>0</v>
      </c>
      <c r="DD430" s="166">
        <v>-71639.42</v>
      </c>
      <c r="DF430" s="152" t="s">
        <v>24774</v>
      </c>
      <c r="DG430" s="219">
        <v>4050689.72</v>
      </c>
      <c r="DH430" s="219">
        <v>3887468.75</v>
      </c>
      <c r="DI430" s="219">
        <v>4012686.56</v>
      </c>
      <c r="DJ430" s="219">
        <v>4022869.19</v>
      </c>
      <c r="DK430" s="219">
        <v>3953831.04</v>
      </c>
      <c r="DL430" s="219">
        <v>4009202</v>
      </c>
      <c r="DM430" s="219">
        <v>4029019.85</v>
      </c>
      <c r="DN430" s="219">
        <v>3850952.67</v>
      </c>
      <c r="DO430" s="219">
        <v>4012131.2</v>
      </c>
      <c r="DP430" s="219">
        <v>3935136.66</v>
      </c>
      <c r="DQ430" s="219">
        <v>3767416.94</v>
      </c>
      <c r="DR430" s="219">
        <v>4527589.57</v>
      </c>
      <c r="DS430" s="164">
        <f t="shared" si="6"/>
        <v>48058994.149999999</v>
      </c>
    </row>
    <row r="431" spans="1:123" ht="20.399999999999999">
      <c r="A431" s="167" t="s">
        <v>25078</v>
      </c>
      <c r="B431" s="166">
        <v>0</v>
      </c>
      <c r="C431" s="166">
        <v>6903</v>
      </c>
      <c r="D431" s="166">
        <v>0</v>
      </c>
      <c r="E431" s="166">
        <v>1831008.19</v>
      </c>
      <c r="F431" s="166">
        <v>0</v>
      </c>
      <c r="BK431" s="153" t="s">
        <v>25031</v>
      </c>
      <c r="BL431" s="217">
        <v>5255.18</v>
      </c>
      <c r="BM431" s="217">
        <v>75243.679999999993</v>
      </c>
      <c r="BN431" s="217">
        <v>31704.52</v>
      </c>
      <c r="BO431" s="217">
        <v>1232503.56</v>
      </c>
      <c r="BP431" s="217">
        <v>1646659.28</v>
      </c>
      <c r="BQ431" s="217">
        <v>2049468.59</v>
      </c>
      <c r="BR431" s="217">
        <v>2724723.99</v>
      </c>
      <c r="BS431" s="217">
        <v>4496981.1100000003</v>
      </c>
      <c r="BT431" s="217">
        <v>3913470.74</v>
      </c>
      <c r="BU431" s="217">
        <v>4008117.08</v>
      </c>
      <c r="BV431" s="217">
        <v>5422663.4400000004</v>
      </c>
      <c r="BW431" s="217">
        <v>25190689.09</v>
      </c>
      <c r="BX431" s="164">
        <v>-50797480.259999998</v>
      </c>
      <c r="BZ431" s="152" t="s">
        <v>25124</v>
      </c>
      <c r="CA431" s="219">
        <v>0</v>
      </c>
      <c r="CB431" s="219">
        <v>0</v>
      </c>
      <c r="CC431" s="219">
        <v>0</v>
      </c>
      <c r="CD431" s="219">
        <v>91959.08</v>
      </c>
      <c r="CE431" s="219">
        <v>0</v>
      </c>
      <c r="CF431" s="219">
        <v>308557.7</v>
      </c>
      <c r="CG431" s="219">
        <v>313968.49</v>
      </c>
      <c r="CH431" s="219">
        <v>0</v>
      </c>
      <c r="CI431" s="219">
        <v>1026275.28</v>
      </c>
      <c r="CJ431" s="219">
        <v>0</v>
      </c>
      <c r="CK431" s="219">
        <v>1443660.45</v>
      </c>
      <c r="CL431" s="219">
        <v>1457386.01</v>
      </c>
      <c r="CM431" s="219">
        <v>0</v>
      </c>
      <c r="CN431" s="166">
        <v>-4641807.01</v>
      </c>
      <c r="CP431" s="152" t="s">
        <v>25050</v>
      </c>
      <c r="CQ431" s="219">
        <v>0</v>
      </c>
      <c r="CR431" s="219">
        <v>435000</v>
      </c>
      <c r="CS431" s="219">
        <v>0</v>
      </c>
      <c r="CT431" s="219">
        <v>0</v>
      </c>
      <c r="CU431" s="219">
        <v>17400</v>
      </c>
      <c r="CV431" s="219">
        <v>0</v>
      </c>
      <c r="CW431" s="219">
        <v>17400</v>
      </c>
      <c r="CX431" s="219">
        <v>0</v>
      </c>
      <c r="CY431" s="219">
        <v>0</v>
      </c>
      <c r="CZ431" s="219">
        <v>15000</v>
      </c>
      <c r="DA431" s="219">
        <v>5200</v>
      </c>
      <c r="DB431" s="219">
        <v>17400</v>
      </c>
      <c r="DC431" s="219">
        <v>0</v>
      </c>
      <c r="DD431" s="166">
        <v>-507400</v>
      </c>
      <c r="DF431" s="152" t="s">
        <v>24775</v>
      </c>
      <c r="DG431" s="219">
        <v>1463836.26</v>
      </c>
      <c r="DH431" s="219">
        <v>1494204.28</v>
      </c>
      <c r="DI431" s="219">
        <v>1525336.56</v>
      </c>
      <c r="DJ431" s="219">
        <v>1507441.07</v>
      </c>
      <c r="DK431" s="219">
        <v>1570749.4399999999</v>
      </c>
      <c r="DL431" s="219">
        <v>1481874.61</v>
      </c>
      <c r="DM431" s="219">
        <v>1488129.9</v>
      </c>
      <c r="DN431" s="219">
        <v>1653623.9</v>
      </c>
      <c r="DO431" s="219">
        <v>1493508.34</v>
      </c>
      <c r="DP431" s="219">
        <v>1611671.86</v>
      </c>
      <c r="DQ431" s="219">
        <v>1605155.39</v>
      </c>
      <c r="DR431" s="219">
        <v>1960302.95</v>
      </c>
      <c r="DS431" s="164">
        <f t="shared" si="6"/>
        <v>18855834.559999999</v>
      </c>
    </row>
    <row r="432" spans="1:123" ht="20.399999999999999">
      <c r="A432" s="152" t="s">
        <v>25166</v>
      </c>
      <c r="B432" s="166">
        <v>947357.61</v>
      </c>
      <c r="C432" s="166">
        <v>57630.93</v>
      </c>
      <c r="D432" s="166">
        <v>2603883.25</v>
      </c>
      <c r="E432" s="166">
        <v>2686644.91</v>
      </c>
      <c r="F432" s="166">
        <v>3727774.58</v>
      </c>
      <c r="BK432" s="154" t="s">
        <v>24984</v>
      </c>
      <c r="BL432" s="218">
        <v>5255.18</v>
      </c>
      <c r="BM432" s="218">
        <v>75243.679999999993</v>
      </c>
      <c r="BN432" s="218">
        <v>31704.52</v>
      </c>
      <c r="BO432" s="218">
        <v>1232503.56</v>
      </c>
      <c r="BP432" s="218">
        <v>1646659.28</v>
      </c>
      <c r="BQ432" s="218">
        <v>2049468.59</v>
      </c>
      <c r="BR432" s="218">
        <v>2724723.99</v>
      </c>
      <c r="BS432" s="218">
        <v>4496981.1100000003</v>
      </c>
      <c r="BT432" s="218">
        <v>3913470.74</v>
      </c>
      <c r="BU432" s="218">
        <v>4008117.08</v>
      </c>
      <c r="BV432" s="218">
        <v>5422663.4400000004</v>
      </c>
      <c r="BW432" s="218">
        <v>25190689.09</v>
      </c>
      <c r="BX432" s="165">
        <v>-50797480.259999998</v>
      </c>
      <c r="BZ432" s="154" t="s">
        <v>24789</v>
      </c>
      <c r="CA432" s="218">
        <v>0</v>
      </c>
      <c r="CB432" s="218">
        <v>1953.58</v>
      </c>
      <c r="CC432" s="218">
        <v>748.97</v>
      </c>
      <c r="CD432" s="218">
        <v>24948.84</v>
      </c>
      <c r="CE432" s="218">
        <v>961.06</v>
      </c>
      <c r="CF432" s="218">
        <v>896.52</v>
      </c>
      <c r="CG432" s="218">
        <v>358.05</v>
      </c>
      <c r="CH432" s="218">
        <v>13849.03</v>
      </c>
      <c r="CI432" s="218">
        <v>7688.97</v>
      </c>
      <c r="CJ432" s="218">
        <v>1844.17</v>
      </c>
      <c r="CK432" s="218">
        <v>9361.6</v>
      </c>
      <c r="CL432" s="218">
        <v>69884.88</v>
      </c>
      <c r="CM432" s="218">
        <v>0</v>
      </c>
      <c r="CN432" s="165">
        <v>-132495.67000000001</v>
      </c>
      <c r="CP432" s="153" t="s">
        <v>25058</v>
      </c>
      <c r="CQ432" s="217">
        <v>36524.559999999998</v>
      </c>
      <c r="CR432" s="217">
        <v>47633.36</v>
      </c>
      <c r="CS432" s="217">
        <v>76206.97</v>
      </c>
      <c r="CT432" s="217">
        <v>108140.87</v>
      </c>
      <c r="CU432" s="217">
        <v>51847.45</v>
      </c>
      <c r="CV432" s="217">
        <v>76098.23</v>
      </c>
      <c r="CW432" s="217">
        <v>51481.23</v>
      </c>
      <c r="CX432" s="217">
        <v>48411.94</v>
      </c>
      <c r="CY432" s="217">
        <v>53347.81</v>
      </c>
      <c r="CZ432" s="217">
        <v>0</v>
      </c>
      <c r="DA432" s="217">
        <v>1795.5</v>
      </c>
      <c r="DB432" s="217">
        <v>0</v>
      </c>
      <c r="DC432" s="217">
        <v>0</v>
      </c>
      <c r="DD432" s="164">
        <v>-551487.92000000004</v>
      </c>
      <c r="DF432" s="154" t="s">
        <v>25167</v>
      </c>
      <c r="DG432" s="218">
        <v>0</v>
      </c>
      <c r="DH432" s="218">
        <v>15188407.630000001</v>
      </c>
      <c r="DI432" s="218">
        <v>13851527.75</v>
      </c>
      <c r="DJ432" s="218">
        <v>25291861.850000001</v>
      </c>
      <c r="DK432" s="218">
        <v>24172571.68</v>
      </c>
      <c r="DL432" s="218">
        <v>25685983.91</v>
      </c>
      <c r="DM432" s="218">
        <v>24592205.420000002</v>
      </c>
      <c r="DN432" s="218">
        <v>33339771.210000001</v>
      </c>
      <c r="DO432" s="218">
        <v>36538860.219999999</v>
      </c>
      <c r="DP432" s="218">
        <v>47246042.240000002</v>
      </c>
      <c r="DQ432" s="218">
        <v>42103576.289999999</v>
      </c>
      <c r="DR432" s="218">
        <v>43391460.359999999</v>
      </c>
      <c r="DS432" s="164">
        <f t="shared" si="6"/>
        <v>331402268.56</v>
      </c>
    </row>
    <row r="433" spans="1:123" ht="20.399999999999999">
      <c r="A433" s="152" t="s">
        <v>25168</v>
      </c>
      <c r="B433" s="166">
        <v>5879641.0899999999</v>
      </c>
      <c r="C433" s="166">
        <v>4070174.34</v>
      </c>
      <c r="D433" s="166">
        <v>8413620.0700000003</v>
      </c>
      <c r="E433" s="166">
        <v>10856634.35</v>
      </c>
      <c r="F433" s="166">
        <v>8501085.7899999991</v>
      </c>
      <c r="BK433" s="152" t="s">
        <v>25034</v>
      </c>
      <c r="BL433" s="219">
        <v>5255.18</v>
      </c>
      <c r="BM433" s="219">
        <v>75243.679999999993</v>
      </c>
      <c r="BN433" s="219">
        <v>31704.52</v>
      </c>
      <c r="BO433" s="219">
        <v>1232503.56</v>
      </c>
      <c r="BP433" s="219">
        <v>1646659.28</v>
      </c>
      <c r="BQ433" s="219">
        <v>2049468.59</v>
      </c>
      <c r="BR433" s="219">
        <v>2724723.99</v>
      </c>
      <c r="BS433" s="219">
        <v>4496981.1100000003</v>
      </c>
      <c r="BT433" s="219">
        <v>3913470.74</v>
      </c>
      <c r="BU433" s="219">
        <v>4008117.08</v>
      </c>
      <c r="BV433" s="219">
        <v>5422663.4400000004</v>
      </c>
      <c r="BW433" s="219">
        <v>25190689.09</v>
      </c>
      <c r="BX433" s="166">
        <v>-50797480.259999998</v>
      </c>
      <c r="BZ433" s="152" t="s">
        <v>24792</v>
      </c>
      <c r="CA433" s="219">
        <v>0</v>
      </c>
      <c r="CB433" s="219">
        <v>1953.58</v>
      </c>
      <c r="CC433" s="219">
        <v>748.97</v>
      </c>
      <c r="CD433" s="219">
        <v>24948.84</v>
      </c>
      <c r="CE433" s="219">
        <v>961.06</v>
      </c>
      <c r="CF433" s="219">
        <v>896.52</v>
      </c>
      <c r="CG433" s="219">
        <v>358.05</v>
      </c>
      <c r="CH433" s="219">
        <v>13849.03</v>
      </c>
      <c r="CI433" s="219">
        <v>7688.97</v>
      </c>
      <c r="CJ433" s="219">
        <v>1844.17</v>
      </c>
      <c r="CK433" s="219">
        <v>9361.6</v>
      </c>
      <c r="CL433" s="219">
        <v>69884.88</v>
      </c>
      <c r="CM433" s="219">
        <v>0</v>
      </c>
      <c r="CN433" s="166">
        <v>-132495.67000000001</v>
      </c>
      <c r="CP433" s="154" t="s">
        <v>24895</v>
      </c>
      <c r="CQ433" s="218">
        <v>36524.559999999998</v>
      </c>
      <c r="CR433" s="218">
        <v>47633.36</v>
      </c>
      <c r="CS433" s="218">
        <v>76206.97</v>
      </c>
      <c r="CT433" s="218">
        <v>108140.87</v>
      </c>
      <c r="CU433" s="218">
        <v>51847.45</v>
      </c>
      <c r="CV433" s="218">
        <v>76098.23</v>
      </c>
      <c r="CW433" s="218">
        <v>51481.23</v>
      </c>
      <c r="CX433" s="218">
        <v>48411.94</v>
      </c>
      <c r="CY433" s="218">
        <v>53347.81</v>
      </c>
      <c r="CZ433" s="218">
        <v>0</v>
      </c>
      <c r="DA433" s="218">
        <v>1795.5</v>
      </c>
      <c r="DB433" s="218">
        <v>0</v>
      </c>
      <c r="DC433" s="218">
        <v>0</v>
      </c>
      <c r="DD433" s="165">
        <v>-551487.92000000004</v>
      </c>
      <c r="DF433" s="152" t="s">
        <v>25169</v>
      </c>
      <c r="DG433" s="219">
        <v>0</v>
      </c>
      <c r="DH433" s="219">
        <v>0</v>
      </c>
      <c r="DI433" s="219">
        <v>0</v>
      </c>
      <c r="DJ433" s="219">
        <v>0</v>
      </c>
      <c r="DK433" s="219">
        <v>0</v>
      </c>
      <c r="DL433" s="219">
        <v>0</v>
      </c>
      <c r="DM433" s="219">
        <v>717436.72</v>
      </c>
      <c r="DN433" s="219">
        <v>1264942.42</v>
      </c>
      <c r="DO433" s="219">
        <v>3163205.67</v>
      </c>
      <c r="DP433" s="219">
        <v>2896948.13</v>
      </c>
      <c r="DQ433" s="219">
        <v>1299732.94</v>
      </c>
      <c r="DR433" s="219">
        <v>1626196.68</v>
      </c>
      <c r="DS433" s="164">
        <f t="shared" si="6"/>
        <v>10968462.559999999</v>
      </c>
    </row>
    <row r="434" spans="1:123" ht="20.399999999999999">
      <c r="A434" s="152" t="s">
        <v>25170</v>
      </c>
      <c r="B434" s="166">
        <v>2163511.71</v>
      </c>
      <c r="C434" s="166">
        <v>1380065.47</v>
      </c>
      <c r="D434" s="166">
        <v>3473729.6</v>
      </c>
      <c r="E434" s="166">
        <v>3899348.44</v>
      </c>
      <c r="F434" s="166">
        <v>2710864.37</v>
      </c>
      <c r="BK434" s="153" t="s">
        <v>25035</v>
      </c>
      <c r="BL434" s="217">
        <v>0</v>
      </c>
      <c r="BM434" s="217">
        <v>0</v>
      </c>
      <c r="BN434" s="217">
        <v>260361.96</v>
      </c>
      <c r="BO434" s="217">
        <v>132835.96</v>
      </c>
      <c r="BP434" s="217">
        <v>105699.43</v>
      </c>
      <c r="BQ434" s="217">
        <v>113011.55</v>
      </c>
      <c r="BR434" s="217">
        <v>96674.17</v>
      </c>
      <c r="BS434" s="217">
        <v>88004.160000000003</v>
      </c>
      <c r="BT434" s="217">
        <v>0</v>
      </c>
      <c r="BU434" s="217">
        <v>151692.54</v>
      </c>
      <c r="BV434" s="217">
        <v>54928.639999999999</v>
      </c>
      <c r="BW434" s="217">
        <v>83460.33</v>
      </c>
      <c r="BX434" s="164">
        <v>-1086668.74</v>
      </c>
      <c r="BZ434" s="154" t="s">
        <v>24918</v>
      </c>
      <c r="CA434" s="218">
        <v>0</v>
      </c>
      <c r="CB434" s="218">
        <v>11183.32</v>
      </c>
      <c r="CC434" s="218">
        <v>2750</v>
      </c>
      <c r="CD434" s="218">
        <v>6966.66</v>
      </c>
      <c r="CE434" s="218">
        <v>6966.66</v>
      </c>
      <c r="CF434" s="218">
        <v>6966.66</v>
      </c>
      <c r="CG434" s="218">
        <v>6966.66</v>
      </c>
      <c r="CH434" s="218">
        <v>6966.66</v>
      </c>
      <c r="CI434" s="218">
        <v>5591.66</v>
      </c>
      <c r="CJ434" s="218">
        <v>5283.33</v>
      </c>
      <c r="CK434" s="218">
        <v>1283.33</v>
      </c>
      <c r="CL434" s="218">
        <v>2566.66</v>
      </c>
      <c r="CM434" s="218">
        <v>0</v>
      </c>
      <c r="CN434" s="165">
        <v>-63491.6</v>
      </c>
      <c r="CP434" s="152" t="s">
        <v>25056</v>
      </c>
      <c r="CQ434" s="219">
        <v>36524.559999999998</v>
      </c>
      <c r="CR434" s="219">
        <v>47633.36</v>
      </c>
      <c r="CS434" s="219">
        <v>76206.97</v>
      </c>
      <c r="CT434" s="219">
        <v>108140.87</v>
      </c>
      <c r="CU434" s="219">
        <v>51847.45</v>
      </c>
      <c r="CV434" s="219">
        <v>76098.23</v>
      </c>
      <c r="CW434" s="219">
        <v>51481.23</v>
      </c>
      <c r="CX434" s="219">
        <v>48411.94</v>
      </c>
      <c r="CY434" s="219">
        <v>53347.81</v>
      </c>
      <c r="CZ434" s="219">
        <v>0</v>
      </c>
      <c r="DA434" s="219">
        <v>1795.5</v>
      </c>
      <c r="DB434" s="219">
        <v>0</v>
      </c>
      <c r="DC434" s="219">
        <v>0</v>
      </c>
      <c r="DD434" s="166">
        <v>-551487.92000000004</v>
      </c>
      <c r="DF434" s="152" t="s">
        <v>25013</v>
      </c>
      <c r="DG434" s="219">
        <v>0</v>
      </c>
      <c r="DH434" s="219">
        <v>728558.2</v>
      </c>
      <c r="DI434" s="219">
        <v>2027779.49</v>
      </c>
      <c r="DJ434" s="219">
        <v>3634802.62</v>
      </c>
      <c r="DK434" s="219">
        <v>5929823.1699999999</v>
      </c>
      <c r="DL434" s="219">
        <v>4347014.49</v>
      </c>
      <c r="DM434" s="219">
        <v>2764128.29</v>
      </c>
      <c r="DN434" s="219">
        <v>4358413.68</v>
      </c>
      <c r="DO434" s="219">
        <v>4853579.79</v>
      </c>
      <c r="DP434" s="219">
        <v>2808212.22</v>
      </c>
      <c r="DQ434" s="219">
        <v>4765126.04</v>
      </c>
      <c r="DR434" s="219">
        <v>5985279.6200000001</v>
      </c>
      <c r="DS434" s="164">
        <f t="shared" si="6"/>
        <v>42202717.609999999</v>
      </c>
    </row>
    <row r="435" spans="1:123" ht="20.399999999999999">
      <c r="A435" s="152" t="s">
        <v>25171</v>
      </c>
      <c r="B435" s="166">
        <v>4272129.01</v>
      </c>
      <c r="C435" s="166">
        <v>2839766.49</v>
      </c>
      <c r="D435" s="166">
        <v>5141032.45</v>
      </c>
      <c r="E435" s="166">
        <v>5700197.3099999996</v>
      </c>
      <c r="F435" s="166">
        <v>4334895.05</v>
      </c>
      <c r="BK435" s="154" t="s">
        <v>24788</v>
      </c>
      <c r="BL435" s="218">
        <v>0</v>
      </c>
      <c r="BM435" s="218">
        <v>0</v>
      </c>
      <c r="BN435" s="218">
        <v>260361.96</v>
      </c>
      <c r="BO435" s="218">
        <v>132835.96</v>
      </c>
      <c r="BP435" s="218">
        <v>105699.43</v>
      </c>
      <c r="BQ435" s="218">
        <v>113011.55</v>
      </c>
      <c r="BR435" s="218">
        <v>96674.17</v>
      </c>
      <c r="BS435" s="218">
        <v>88004.160000000003</v>
      </c>
      <c r="BT435" s="218">
        <v>0</v>
      </c>
      <c r="BU435" s="218">
        <v>151692.54</v>
      </c>
      <c r="BV435" s="218">
        <v>54928.639999999999</v>
      </c>
      <c r="BW435" s="218">
        <v>83460.33</v>
      </c>
      <c r="BX435" s="165">
        <v>-1086668.74</v>
      </c>
      <c r="BZ435" s="152" t="s">
        <v>24921</v>
      </c>
      <c r="CA435" s="219">
        <v>0</v>
      </c>
      <c r="CB435" s="219">
        <v>11183.32</v>
      </c>
      <c r="CC435" s="219">
        <v>2750</v>
      </c>
      <c r="CD435" s="219">
        <v>6966.66</v>
      </c>
      <c r="CE435" s="219">
        <v>6966.66</v>
      </c>
      <c r="CF435" s="219">
        <v>6966.66</v>
      </c>
      <c r="CG435" s="219">
        <v>6966.66</v>
      </c>
      <c r="CH435" s="219">
        <v>6966.66</v>
      </c>
      <c r="CI435" s="219">
        <v>5591.66</v>
      </c>
      <c r="CJ435" s="219">
        <v>5283.33</v>
      </c>
      <c r="CK435" s="219">
        <v>1283.33</v>
      </c>
      <c r="CL435" s="219">
        <v>2566.66</v>
      </c>
      <c r="CM435" s="219">
        <v>0</v>
      </c>
      <c r="CN435" s="166">
        <v>-63491.6</v>
      </c>
      <c r="CP435" s="153" t="s">
        <v>25059</v>
      </c>
      <c r="CQ435" s="217">
        <v>928464.47</v>
      </c>
      <c r="CR435" s="217">
        <v>683178.27</v>
      </c>
      <c r="CS435" s="217">
        <v>1074593.93</v>
      </c>
      <c r="CT435" s="217">
        <v>828252.65</v>
      </c>
      <c r="CU435" s="217">
        <v>981628.76</v>
      </c>
      <c r="CV435" s="217">
        <v>819073.86</v>
      </c>
      <c r="CW435" s="217">
        <v>1045993.61</v>
      </c>
      <c r="CX435" s="217">
        <v>1137342.23</v>
      </c>
      <c r="CY435" s="217">
        <v>1160571.32</v>
      </c>
      <c r="CZ435" s="217">
        <v>1891931.08</v>
      </c>
      <c r="DA435" s="217">
        <v>1149043.08</v>
      </c>
      <c r="DB435" s="217">
        <v>4172393.09</v>
      </c>
      <c r="DC435" s="217">
        <v>0</v>
      </c>
      <c r="DD435" s="164">
        <v>-15872466.35</v>
      </c>
      <c r="DF435" s="152" t="s">
        <v>25015</v>
      </c>
      <c r="DG435" s="219">
        <v>0</v>
      </c>
      <c r="DH435" s="219">
        <v>0</v>
      </c>
      <c r="DI435" s="219">
        <v>1019285.64</v>
      </c>
      <c r="DJ435" s="219">
        <v>2042177.37</v>
      </c>
      <c r="DK435" s="219">
        <v>1195479.82</v>
      </c>
      <c r="DL435" s="219">
        <v>1082281.3999999999</v>
      </c>
      <c r="DM435" s="219">
        <v>1165719.3700000001</v>
      </c>
      <c r="DN435" s="219">
        <v>939855.29</v>
      </c>
      <c r="DO435" s="219">
        <v>772469.74</v>
      </c>
      <c r="DP435" s="219">
        <v>2191023.91</v>
      </c>
      <c r="DQ435" s="219">
        <v>921279.84</v>
      </c>
      <c r="DR435" s="219">
        <v>2109968.98</v>
      </c>
      <c r="DS435" s="164">
        <f t="shared" si="6"/>
        <v>13439541.360000001</v>
      </c>
    </row>
    <row r="436" spans="1:123" ht="20.399999999999999">
      <c r="A436" s="167" t="s">
        <v>24782</v>
      </c>
      <c r="B436" s="166">
        <v>0</v>
      </c>
      <c r="C436" s="166">
        <v>0</v>
      </c>
      <c r="D436" s="166">
        <v>13265.04</v>
      </c>
      <c r="E436" s="166">
        <v>125912.67</v>
      </c>
      <c r="F436" s="166">
        <v>21655.8</v>
      </c>
      <c r="BK436" s="152" t="s">
        <v>25038</v>
      </c>
      <c r="BL436" s="219">
        <v>0</v>
      </c>
      <c r="BM436" s="219">
        <v>0</v>
      </c>
      <c r="BN436" s="219">
        <v>260361.96</v>
      </c>
      <c r="BO436" s="219">
        <v>132835.96</v>
      </c>
      <c r="BP436" s="219">
        <v>105699.43</v>
      </c>
      <c r="BQ436" s="219">
        <v>113011.55</v>
      </c>
      <c r="BR436" s="219">
        <v>96674.17</v>
      </c>
      <c r="BS436" s="219">
        <v>88004.160000000003</v>
      </c>
      <c r="BT436" s="219">
        <v>0</v>
      </c>
      <c r="BU436" s="219">
        <v>151692.54</v>
      </c>
      <c r="BV436" s="219">
        <v>54928.639999999999</v>
      </c>
      <c r="BW436" s="219">
        <v>83460.33</v>
      </c>
      <c r="BX436" s="166">
        <v>-1086668.74</v>
      </c>
      <c r="BZ436" s="153" t="s">
        <v>25031</v>
      </c>
      <c r="CA436" s="217">
        <v>0</v>
      </c>
      <c r="CB436" s="217">
        <v>751.29</v>
      </c>
      <c r="CC436" s="217">
        <v>219977.18</v>
      </c>
      <c r="CD436" s="217">
        <v>3888376.23</v>
      </c>
      <c r="CE436" s="217">
        <v>1576764.22</v>
      </c>
      <c r="CF436" s="217">
        <v>1277099.6399999999</v>
      </c>
      <c r="CG436" s="217">
        <v>2186944.61</v>
      </c>
      <c r="CH436" s="217">
        <v>1325807.53</v>
      </c>
      <c r="CI436" s="217">
        <v>1416829.33</v>
      </c>
      <c r="CJ436" s="217">
        <v>1974925.05</v>
      </c>
      <c r="CK436" s="217">
        <v>1306365.45</v>
      </c>
      <c r="CL436" s="217">
        <v>6976948.2300000004</v>
      </c>
      <c r="CM436" s="217">
        <v>0</v>
      </c>
      <c r="CN436" s="164">
        <v>-22150788.760000002</v>
      </c>
      <c r="CP436" s="154" t="s">
        <v>25027</v>
      </c>
      <c r="CQ436" s="218">
        <v>928464.47</v>
      </c>
      <c r="CR436" s="218">
        <v>683178.27</v>
      </c>
      <c r="CS436" s="218">
        <v>1074593.93</v>
      </c>
      <c r="CT436" s="218">
        <v>828252.65</v>
      </c>
      <c r="CU436" s="218">
        <v>981628.76</v>
      </c>
      <c r="CV436" s="218">
        <v>819073.86</v>
      </c>
      <c r="CW436" s="218">
        <v>1045993.61</v>
      </c>
      <c r="CX436" s="218">
        <v>1137342.23</v>
      </c>
      <c r="CY436" s="218">
        <v>1160571.32</v>
      </c>
      <c r="CZ436" s="218">
        <v>1891931.08</v>
      </c>
      <c r="DA436" s="218">
        <v>1149043.08</v>
      </c>
      <c r="DB436" s="218">
        <v>4172393.09</v>
      </c>
      <c r="DC436" s="218">
        <v>0</v>
      </c>
      <c r="DD436" s="165">
        <v>-15872466.35</v>
      </c>
      <c r="DF436" s="152" t="s">
        <v>25172</v>
      </c>
      <c r="DG436" s="219">
        <v>0</v>
      </c>
      <c r="DH436" s="219">
        <v>14459849.43</v>
      </c>
      <c r="DI436" s="219">
        <v>10804462.619999999</v>
      </c>
      <c r="DJ436" s="219">
        <v>19614881.859999999</v>
      </c>
      <c r="DK436" s="219">
        <v>17047268.690000001</v>
      </c>
      <c r="DL436" s="219">
        <v>20256688.02</v>
      </c>
      <c r="DM436" s="219">
        <v>19944921.039999999</v>
      </c>
      <c r="DN436" s="219">
        <v>26776559.82</v>
      </c>
      <c r="DO436" s="219">
        <v>27749605.02</v>
      </c>
      <c r="DP436" s="219">
        <v>39349857.979999997</v>
      </c>
      <c r="DQ436" s="219">
        <v>33545646.960000001</v>
      </c>
      <c r="DR436" s="219">
        <v>28667645.77</v>
      </c>
      <c r="DS436" s="164">
        <f t="shared" si="6"/>
        <v>258217387.21000001</v>
      </c>
    </row>
    <row r="437" spans="1:123" ht="20.399999999999999">
      <c r="A437" s="167" t="s">
        <v>24870</v>
      </c>
      <c r="B437" s="166">
        <v>0</v>
      </c>
      <c r="C437" s="166">
        <v>112667.07</v>
      </c>
      <c r="D437" s="166">
        <v>584132.07999999996</v>
      </c>
      <c r="E437" s="166">
        <v>2224078.9500000002</v>
      </c>
      <c r="F437" s="166">
        <v>507395.33</v>
      </c>
      <c r="BK437" s="153" t="s">
        <v>25041</v>
      </c>
      <c r="BL437" s="217">
        <v>3388267.82</v>
      </c>
      <c r="BM437" s="217">
        <v>5404531.7000000002</v>
      </c>
      <c r="BN437" s="217">
        <v>33403730.989999998</v>
      </c>
      <c r="BO437" s="217">
        <v>36926046.460000001</v>
      </c>
      <c r="BP437" s="217">
        <v>54859629.469999999</v>
      </c>
      <c r="BQ437" s="217">
        <v>44595235.840000004</v>
      </c>
      <c r="BR437" s="217">
        <v>33390439.010000002</v>
      </c>
      <c r="BS437" s="217">
        <v>10104466.02</v>
      </c>
      <c r="BT437" s="217">
        <v>18599247.449999999</v>
      </c>
      <c r="BU437" s="217">
        <v>21887489.27</v>
      </c>
      <c r="BV437" s="217">
        <v>40179156.659999996</v>
      </c>
      <c r="BW437" s="217">
        <v>132042282.13</v>
      </c>
      <c r="BX437" s="164">
        <v>-434780522.81999999</v>
      </c>
      <c r="BZ437" s="154" t="s">
        <v>24984</v>
      </c>
      <c r="CA437" s="218">
        <v>0</v>
      </c>
      <c r="CB437" s="218">
        <v>751.29</v>
      </c>
      <c r="CC437" s="218">
        <v>219977.18</v>
      </c>
      <c r="CD437" s="218">
        <v>3888376.23</v>
      </c>
      <c r="CE437" s="218">
        <v>1576764.22</v>
      </c>
      <c r="CF437" s="218">
        <v>1277099.6399999999</v>
      </c>
      <c r="CG437" s="218">
        <v>2186944.61</v>
      </c>
      <c r="CH437" s="218">
        <v>1325807.53</v>
      </c>
      <c r="CI437" s="218">
        <v>1416829.33</v>
      </c>
      <c r="CJ437" s="218">
        <v>1974925.05</v>
      </c>
      <c r="CK437" s="218">
        <v>1306365.45</v>
      </c>
      <c r="CL437" s="218">
        <v>6976948.2300000004</v>
      </c>
      <c r="CM437" s="218">
        <v>0</v>
      </c>
      <c r="CN437" s="165">
        <v>-22150788.760000002</v>
      </c>
      <c r="CP437" s="152" t="s">
        <v>25061</v>
      </c>
      <c r="CQ437" s="219">
        <v>579160.43000000005</v>
      </c>
      <c r="CR437" s="219">
        <v>0</v>
      </c>
      <c r="CS437" s="219">
        <v>39135.75</v>
      </c>
      <c r="CT437" s="219">
        <v>0</v>
      </c>
      <c r="CU437" s="219">
        <v>68115.199999999997</v>
      </c>
      <c r="CV437" s="219">
        <v>21006.94</v>
      </c>
      <c r="CW437" s="219">
        <v>84984.36</v>
      </c>
      <c r="CX437" s="219">
        <v>224420.03</v>
      </c>
      <c r="CY437" s="219">
        <v>100868.91</v>
      </c>
      <c r="CZ437" s="219">
        <v>404347.07</v>
      </c>
      <c r="DA437" s="219">
        <v>33816.660000000003</v>
      </c>
      <c r="DB437" s="219">
        <v>1705211.92</v>
      </c>
      <c r="DC437" s="219">
        <v>0</v>
      </c>
      <c r="DD437" s="166">
        <v>-3261067.27</v>
      </c>
      <c r="DF437" s="152" t="s">
        <v>25021</v>
      </c>
      <c r="DG437" s="219">
        <v>0</v>
      </c>
      <c r="DH437" s="219">
        <v>0</v>
      </c>
      <c r="DI437" s="219">
        <v>0</v>
      </c>
      <c r="DJ437" s="219">
        <v>0</v>
      </c>
      <c r="DK437" s="219">
        <v>0</v>
      </c>
      <c r="DL437" s="219">
        <v>0</v>
      </c>
      <c r="DM437" s="219">
        <v>0</v>
      </c>
      <c r="DN437" s="219">
        <v>0</v>
      </c>
      <c r="DO437" s="219">
        <v>0</v>
      </c>
      <c r="DP437" s="219">
        <v>0</v>
      </c>
      <c r="DQ437" s="219">
        <v>648881.64</v>
      </c>
      <c r="DR437" s="219">
        <v>4940800.16</v>
      </c>
      <c r="DS437" s="164">
        <f t="shared" si="6"/>
        <v>5589681.7999999998</v>
      </c>
    </row>
    <row r="438" spans="1:123" ht="30.6">
      <c r="A438" s="167" t="s">
        <v>24951</v>
      </c>
      <c r="B438" s="166">
        <v>0</v>
      </c>
      <c r="C438" s="166">
        <v>0</v>
      </c>
      <c r="D438" s="166">
        <v>325041.07</v>
      </c>
      <c r="E438" s="166">
        <v>436056.48</v>
      </c>
      <c r="F438" s="166">
        <v>424019.49</v>
      </c>
      <c r="BK438" s="154" t="s">
        <v>24897</v>
      </c>
      <c r="BL438" s="218">
        <v>511373.41</v>
      </c>
      <c r="BM438" s="218">
        <v>600473.15</v>
      </c>
      <c r="BN438" s="218">
        <v>18606852.98</v>
      </c>
      <c r="BO438" s="218">
        <v>27790506.84</v>
      </c>
      <c r="BP438" s="218">
        <v>35786611.969999999</v>
      </c>
      <c r="BQ438" s="218">
        <v>32269739.84</v>
      </c>
      <c r="BR438" s="218">
        <v>13583861.470000001</v>
      </c>
      <c r="BS438" s="218">
        <v>2901818.29</v>
      </c>
      <c r="BT438" s="218">
        <v>5531419.0599999996</v>
      </c>
      <c r="BU438" s="218">
        <v>3171416.49</v>
      </c>
      <c r="BV438" s="218">
        <v>9223845.1400000006</v>
      </c>
      <c r="BW438" s="218">
        <v>72744544.189999998</v>
      </c>
      <c r="BX438" s="165">
        <v>-222722462.83000001</v>
      </c>
      <c r="BZ438" s="152" t="s">
        <v>25034</v>
      </c>
      <c r="CA438" s="219">
        <v>0</v>
      </c>
      <c r="CB438" s="219">
        <v>751.29</v>
      </c>
      <c r="CC438" s="219">
        <v>219977.18</v>
      </c>
      <c r="CD438" s="219">
        <v>3888376.23</v>
      </c>
      <c r="CE438" s="219">
        <v>1576764.22</v>
      </c>
      <c r="CF438" s="219">
        <v>1277099.6399999999</v>
      </c>
      <c r="CG438" s="219">
        <v>2186944.61</v>
      </c>
      <c r="CH438" s="219">
        <v>1325807.53</v>
      </c>
      <c r="CI438" s="219">
        <v>1416829.33</v>
      </c>
      <c r="CJ438" s="219">
        <v>1974925.05</v>
      </c>
      <c r="CK438" s="219">
        <v>1306365.45</v>
      </c>
      <c r="CL438" s="219">
        <v>6976948.2300000004</v>
      </c>
      <c r="CM438" s="219">
        <v>0</v>
      </c>
      <c r="CN438" s="166">
        <v>-22150788.760000002</v>
      </c>
      <c r="CP438" s="152" t="s">
        <v>24759</v>
      </c>
      <c r="CQ438" s="219">
        <v>6871.57</v>
      </c>
      <c r="CR438" s="219">
        <v>178100.8</v>
      </c>
      <c r="CS438" s="219">
        <v>196942.43</v>
      </c>
      <c r="CT438" s="219">
        <v>159037.29</v>
      </c>
      <c r="CU438" s="219">
        <v>152181.66</v>
      </c>
      <c r="CV438" s="219">
        <v>162827.39000000001</v>
      </c>
      <c r="CW438" s="219">
        <v>157986.31</v>
      </c>
      <c r="CX438" s="219">
        <v>149804.47</v>
      </c>
      <c r="CY438" s="219">
        <v>163592.23000000001</v>
      </c>
      <c r="CZ438" s="219">
        <v>156428.89000000001</v>
      </c>
      <c r="DA438" s="219">
        <v>191580.34</v>
      </c>
      <c r="DB438" s="219">
        <v>181467.49</v>
      </c>
      <c r="DC438" s="219">
        <v>0</v>
      </c>
      <c r="DD438" s="166">
        <v>-1856820.87</v>
      </c>
      <c r="DF438" s="152" t="s">
        <v>25150</v>
      </c>
      <c r="DG438" s="219">
        <v>0</v>
      </c>
      <c r="DH438" s="219">
        <v>0</v>
      </c>
      <c r="DI438" s="219">
        <v>0</v>
      </c>
      <c r="DJ438" s="219">
        <v>0</v>
      </c>
      <c r="DK438" s="219">
        <v>0</v>
      </c>
      <c r="DL438" s="219">
        <v>0</v>
      </c>
      <c r="DM438" s="219">
        <v>0</v>
      </c>
      <c r="DN438" s="219">
        <v>0</v>
      </c>
      <c r="DO438" s="219">
        <v>0</v>
      </c>
      <c r="DP438" s="219">
        <v>0</v>
      </c>
      <c r="DQ438" s="219">
        <v>80482.820000000007</v>
      </c>
      <c r="DR438" s="219">
        <v>61569.15</v>
      </c>
      <c r="DS438" s="164">
        <f t="shared" si="6"/>
        <v>142051.97</v>
      </c>
    </row>
    <row r="439" spans="1:123" ht="20.399999999999999">
      <c r="A439" s="167" t="s">
        <v>25173</v>
      </c>
      <c r="B439" s="166">
        <v>0</v>
      </c>
      <c r="C439" s="166">
        <v>0</v>
      </c>
      <c r="D439" s="166">
        <v>1795489.44</v>
      </c>
      <c r="E439" s="166">
        <v>1506203.61</v>
      </c>
      <c r="F439" s="166">
        <v>4634813.2300000004</v>
      </c>
      <c r="BK439" s="152" t="s">
        <v>24759</v>
      </c>
      <c r="BL439" s="219">
        <v>21108.26</v>
      </c>
      <c r="BM439" s="219">
        <v>80307.100000000006</v>
      </c>
      <c r="BN439" s="219">
        <v>123439.36</v>
      </c>
      <c r="BO439" s="219">
        <v>76254.55</v>
      </c>
      <c r="BP439" s="219">
        <v>120449.63</v>
      </c>
      <c r="BQ439" s="219">
        <v>93024.05</v>
      </c>
      <c r="BR439" s="219">
        <v>348967.88</v>
      </c>
      <c r="BS439" s="219">
        <v>135297.88</v>
      </c>
      <c r="BT439" s="219">
        <v>63696.4</v>
      </c>
      <c r="BU439" s="219">
        <v>142040.64000000001</v>
      </c>
      <c r="BV439" s="219">
        <v>116860.64</v>
      </c>
      <c r="BW439" s="219">
        <v>72932.37</v>
      </c>
      <c r="BX439" s="166">
        <v>-1394378.76</v>
      </c>
      <c r="BZ439" s="153" t="s">
        <v>25035</v>
      </c>
      <c r="CA439" s="217">
        <v>0</v>
      </c>
      <c r="CB439" s="217">
        <v>0</v>
      </c>
      <c r="CC439" s="217">
        <v>0</v>
      </c>
      <c r="CD439" s="217">
        <v>0</v>
      </c>
      <c r="CE439" s="217">
        <v>0</v>
      </c>
      <c r="CF439" s="217">
        <v>0</v>
      </c>
      <c r="CG439" s="217">
        <v>0</v>
      </c>
      <c r="CH439" s="217">
        <v>859752.69</v>
      </c>
      <c r="CI439" s="217">
        <v>133949.89000000001</v>
      </c>
      <c r="CJ439" s="217">
        <v>131833.5</v>
      </c>
      <c r="CK439" s="217">
        <v>130527.43</v>
      </c>
      <c r="CL439" s="217">
        <v>142652.31</v>
      </c>
      <c r="CM439" s="217">
        <v>0</v>
      </c>
      <c r="CN439" s="164">
        <v>-1398715.82</v>
      </c>
      <c r="CP439" s="152" t="s">
        <v>24731</v>
      </c>
      <c r="CQ439" s="219">
        <v>327937.65999999997</v>
      </c>
      <c r="CR439" s="219">
        <v>338946.15</v>
      </c>
      <c r="CS439" s="219">
        <v>291544.71999999997</v>
      </c>
      <c r="CT439" s="219">
        <v>342684.92</v>
      </c>
      <c r="CU439" s="219">
        <v>365401.28</v>
      </c>
      <c r="CV439" s="219">
        <v>350309.27</v>
      </c>
      <c r="CW439" s="219">
        <v>391036.15</v>
      </c>
      <c r="CX439" s="219">
        <v>304996.82</v>
      </c>
      <c r="CY439" s="219">
        <v>408188.68</v>
      </c>
      <c r="CZ439" s="219">
        <v>317932.63</v>
      </c>
      <c r="DA439" s="219">
        <v>275066.18</v>
      </c>
      <c r="DB439" s="219">
        <v>517249.2</v>
      </c>
      <c r="DC439" s="219">
        <v>0</v>
      </c>
      <c r="DD439" s="166">
        <v>-4231293.66</v>
      </c>
      <c r="DF439" s="152" t="s">
        <v>25023</v>
      </c>
      <c r="DG439" s="219">
        <v>0</v>
      </c>
      <c r="DH439" s="219">
        <v>0</v>
      </c>
      <c r="DI439" s="219">
        <v>0</v>
      </c>
      <c r="DJ439" s="219">
        <v>0</v>
      </c>
      <c r="DK439" s="219">
        <v>0</v>
      </c>
      <c r="DL439" s="219">
        <v>0</v>
      </c>
      <c r="DM439" s="219">
        <v>0</v>
      </c>
      <c r="DN439" s="219">
        <v>0</v>
      </c>
      <c r="DO439" s="219">
        <v>0</v>
      </c>
      <c r="DP439" s="219">
        <v>0</v>
      </c>
      <c r="DQ439" s="219">
        <v>842426.05</v>
      </c>
      <c r="DR439" s="219">
        <v>0</v>
      </c>
      <c r="DS439" s="164">
        <f t="shared" si="6"/>
        <v>842426.05</v>
      </c>
    </row>
    <row r="440" spans="1:123" ht="30.6">
      <c r="A440" s="167" t="s">
        <v>24854</v>
      </c>
      <c r="B440" s="166">
        <v>0</v>
      </c>
      <c r="C440" s="166">
        <v>10060.09</v>
      </c>
      <c r="D440" s="166">
        <v>84004.88</v>
      </c>
      <c r="E440" s="166">
        <v>203253.07</v>
      </c>
      <c r="F440" s="166">
        <v>1577499.3</v>
      </c>
      <c r="BK440" s="152" t="s">
        <v>24731</v>
      </c>
      <c r="BL440" s="219">
        <v>484643.04</v>
      </c>
      <c r="BM440" s="219">
        <v>520166.05</v>
      </c>
      <c r="BN440" s="219">
        <v>499150.36</v>
      </c>
      <c r="BO440" s="219">
        <v>602348.68000000005</v>
      </c>
      <c r="BP440" s="219">
        <v>515081.46</v>
      </c>
      <c r="BQ440" s="219">
        <v>535783.63</v>
      </c>
      <c r="BR440" s="219">
        <v>577736.03</v>
      </c>
      <c r="BS440" s="219">
        <v>572360.5</v>
      </c>
      <c r="BT440" s="219">
        <v>580100.32999999996</v>
      </c>
      <c r="BU440" s="219">
        <v>517830.24</v>
      </c>
      <c r="BV440" s="219">
        <v>624452.69999999995</v>
      </c>
      <c r="BW440" s="219">
        <v>778067.19</v>
      </c>
      <c r="BX440" s="166">
        <v>-6807720.21</v>
      </c>
      <c r="BZ440" s="154" t="s">
        <v>24788</v>
      </c>
      <c r="CA440" s="218">
        <v>0</v>
      </c>
      <c r="CB440" s="218">
        <v>0</v>
      </c>
      <c r="CC440" s="218">
        <v>0</v>
      </c>
      <c r="CD440" s="218">
        <v>0</v>
      </c>
      <c r="CE440" s="218">
        <v>0</v>
      </c>
      <c r="CF440" s="218">
        <v>0</v>
      </c>
      <c r="CG440" s="218">
        <v>0</v>
      </c>
      <c r="CH440" s="218">
        <v>859752.69</v>
      </c>
      <c r="CI440" s="218">
        <v>133949.89000000001</v>
      </c>
      <c r="CJ440" s="218">
        <v>131833.5</v>
      </c>
      <c r="CK440" s="218">
        <v>130527.43</v>
      </c>
      <c r="CL440" s="218">
        <v>142652.31</v>
      </c>
      <c r="CM440" s="218">
        <v>0</v>
      </c>
      <c r="CN440" s="165">
        <v>-1398715.82</v>
      </c>
      <c r="CP440" s="152" t="s">
        <v>25064</v>
      </c>
      <c r="CQ440" s="219">
        <v>0</v>
      </c>
      <c r="CR440" s="219">
        <v>0</v>
      </c>
      <c r="CS440" s="219">
        <v>353552</v>
      </c>
      <c r="CT440" s="219">
        <v>209890.57</v>
      </c>
      <c r="CU440" s="219">
        <v>169802.4</v>
      </c>
      <c r="CV440" s="219">
        <v>167898</v>
      </c>
      <c r="CW440" s="219">
        <v>160500</v>
      </c>
      <c r="CX440" s="219">
        <v>310826.8</v>
      </c>
      <c r="CY440" s="219">
        <v>164500</v>
      </c>
      <c r="CZ440" s="219">
        <v>505281.3</v>
      </c>
      <c r="DA440" s="219">
        <v>447920.1</v>
      </c>
      <c r="DB440" s="219">
        <v>1162257.95</v>
      </c>
      <c r="DC440" s="219">
        <v>0</v>
      </c>
      <c r="DD440" s="166">
        <v>-3652429.12</v>
      </c>
      <c r="DF440" s="154" t="s">
        <v>25174</v>
      </c>
      <c r="DG440" s="218">
        <v>0</v>
      </c>
      <c r="DH440" s="218">
        <v>0</v>
      </c>
      <c r="DI440" s="218">
        <v>467951.79</v>
      </c>
      <c r="DJ440" s="218">
        <v>367997.74</v>
      </c>
      <c r="DK440" s="218">
        <v>0</v>
      </c>
      <c r="DL440" s="218">
        <v>0</v>
      </c>
      <c r="DM440" s="218">
        <v>0</v>
      </c>
      <c r="DN440" s="218">
        <v>578182.59</v>
      </c>
      <c r="DO440" s="218">
        <v>340352.83</v>
      </c>
      <c r="DP440" s="218">
        <v>0</v>
      </c>
      <c r="DQ440" s="218">
        <v>0</v>
      </c>
      <c r="DR440" s="218">
        <v>438255.46</v>
      </c>
      <c r="DS440" s="164">
        <f t="shared" si="6"/>
        <v>2192740.41</v>
      </c>
    </row>
    <row r="441" spans="1:123" ht="20.399999999999999">
      <c r="A441" s="167" t="s">
        <v>24975</v>
      </c>
      <c r="B441" s="166">
        <v>0</v>
      </c>
      <c r="C441" s="166">
        <v>11242.2</v>
      </c>
      <c r="D441" s="166">
        <v>1800</v>
      </c>
      <c r="E441" s="166">
        <v>0</v>
      </c>
      <c r="F441" s="166">
        <v>0</v>
      </c>
      <c r="BK441" s="152" t="s">
        <v>25042</v>
      </c>
      <c r="BL441" s="219">
        <v>0</v>
      </c>
      <c r="BM441" s="219">
        <v>0</v>
      </c>
      <c r="BN441" s="219">
        <v>17045278.559999999</v>
      </c>
      <c r="BO441" s="219">
        <v>12681395.58</v>
      </c>
      <c r="BP441" s="219">
        <v>21778025.640000001</v>
      </c>
      <c r="BQ441" s="219">
        <v>27709245.640000001</v>
      </c>
      <c r="BR441" s="219">
        <v>9659842.8399999999</v>
      </c>
      <c r="BS441" s="219">
        <v>2122337.94</v>
      </c>
      <c r="BT441" s="219">
        <v>3339919.55</v>
      </c>
      <c r="BU441" s="219">
        <v>1777557.26</v>
      </c>
      <c r="BV441" s="219">
        <v>5977794.4199999999</v>
      </c>
      <c r="BW441" s="219">
        <v>59845257.909999996</v>
      </c>
      <c r="BX441" s="166">
        <v>-161936655.34</v>
      </c>
      <c r="BZ441" s="152" t="s">
        <v>25038</v>
      </c>
      <c r="CA441" s="219">
        <v>0</v>
      </c>
      <c r="CB441" s="219">
        <v>0</v>
      </c>
      <c r="CC441" s="219">
        <v>0</v>
      </c>
      <c r="CD441" s="219">
        <v>0</v>
      </c>
      <c r="CE441" s="219">
        <v>0</v>
      </c>
      <c r="CF441" s="219">
        <v>0</v>
      </c>
      <c r="CG441" s="219">
        <v>0</v>
      </c>
      <c r="CH441" s="219">
        <v>859752.69</v>
      </c>
      <c r="CI441" s="219">
        <v>133949.89000000001</v>
      </c>
      <c r="CJ441" s="219">
        <v>131833.5</v>
      </c>
      <c r="CK441" s="219">
        <v>130527.43</v>
      </c>
      <c r="CL441" s="219">
        <v>142652.31</v>
      </c>
      <c r="CM441" s="219">
        <v>0</v>
      </c>
      <c r="CN441" s="166">
        <v>-1398715.82</v>
      </c>
      <c r="CP441" s="152" t="s">
        <v>25066</v>
      </c>
      <c r="CQ441" s="219">
        <v>14494.81</v>
      </c>
      <c r="CR441" s="219">
        <v>166131.32</v>
      </c>
      <c r="CS441" s="219">
        <v>193419.03</v>
      </c>
      <c r="CT441" s="219">
        <v>116639.87</v>
      </c>
      <c r="CU441" s="219">
        <v>226128.22</v>
      </c>
      <c r="CV441" s="219">
        <v>117032.26</v>
      </c>
      <c r="CW441" s="219">
        <v>201488.59</v>
      </c>
      <c r="CX441" s="219">
        <v>117695.71</v>
      </c>
      <c r="CY441" s="219">
        <v>223421.5</v>
      </c>
      <c r="CZ441" s="219">
        <v>133138.54</v>
      </c>
      <c r="DA441" s="219">
        <v>200659.8</v>
      </c>
      <c r="DB441" s="219">
        <v>171208.9</v>
      </c>
      <c r="DC441" s="219">
        <v>0</v>
      </c>
      <c r="DD441" s="166">
        <v>-1881458.55</v>
      </c>
      <c r="DF441" s="152" t="s">
        <v>25175</v>
      </c>
      <c r="DG441" s="219">
        <v>0</v>
      </c>
      <c r="DH441" s="219">
        <v>0</v>
      </c>
      <c r="DI441" s="219">
        <v>467951.79</v>
      </c>
      <c r="DJ441" s="219">
        <v>367997.74</v>
      </c>
      <c r="DK441" s="219">
        <v>0</v>
      </c>
      <c r="DL441" s="219">
        <v>0</v>
      </c>
      <c r="DM441" s="219">
        <v>0</v>
      </c>
      <c r="DN441" s="219">
        <v>578182.59</v>
      </c>
      <c r="DO441" s="219">
        <v>340352.83</v>
      </c>
      <c r="DP441" s="219">
        <v>0</v>
      </c>
      <c r="DQ441" s="219">
        <v>0</v>
      </c>
      <c r="DR441" s="219">
        <v>40505.74</v>
      </c>
      <c r="DS441" s="164">
        <f t="shared" si="6"/>
        <v>1794990.6900000002</v>
      </c>
    </row>
    <row r="442" spans="1:123" ht="20.399999999999999">
      <c r="A442" s="167" t="s">
        <v>25176</v>
      </c>
      <c r="B442" s="166">
        <v>0</v>
      </c>
      <c r="C442" s="166">
        <v>0</v>
      </c>
      <c r="D442" s="166">
        <v>4911950.68</v>
      </c>
      <c r="E442" s="166">
        <v>0</v>
      </c>
      <c r="F442" s="166">
        <v>4911950.68</v>
      </c>
      <c r="BK442" s="152" t="s">
        <v>25177</v>
      </c>
      <c r="BL442" s="219">
        <v>0</v>
      </c>
      <c r="BM442" s="219">
        <v>0</v>
      </c>
      <c r="BN442" s="219">
        <v>0</v>
      </c>
      <c r="BO442" s="219">
        <v>0</v>
      </c>
      <c r="BP442" s="219">
        <v>0</v>
      </c>
      <c r="BQ442" s="219">
        <v>0</v>
      </c>
      <c r="BR442" s="219">
        <v>0</v>
      </c>
      <c r="BS442" s="219">
        <v>0</v>
      </c>
      <c r="BT442" s="219">
        <v>0</v>
      </c>
      <c r="BU442" s="219">
        <v>0</v>
      </c>
      <c r="BV442" s="219">
        <v>0</v>
      </c>
      <c r="BW442" s="219">
        <v>858262.24</v>
      </c>
      <c r="BX442" s="166">
        <v>-858262.24</v>
      </c>
      <c r="BZ442" s="153" t="s">
        <v>25041</v>
      </c>
      <c r="CA442" s="217">
        <v>2364439.06</v>
      </c>
      <c r="CB442" s="217">
        <v>1115506.6599999999</v>
      </c>
      <c r="CC442" s="217">
        <v>9376164.9199999999</v>
      </c>
      <c r="CD442" s="217">
        <v>6059240.8499999996</v>
      </c>
      <c r="CE442" s="217">
        <v>13076254</v>
      </c>
      <c r="CF442" s="217">
        <v>22261084.370000001</v>
      </c>
      <c r="CG442" s="217">
        <v>15135252.390000001</v>
      </c>
      <c r="CH442" s="217">
        <v>14316244.08</v>
      </c>
      <c r="CI442" s="217">
        <v>19803852.199999999</v>
      </c>
      <c r="CJ442" s="217">
        <v>13702888.199999999</v>
      </c>
      <c r="CK442" s="217">
        <v>21879442.75</v>
      </c>
      <c r="CL442" s="217">
        <v>40624377.25</v>
      </c>
      <c r="CM442" s="217">
        <v>0</v>
      </c>
      <c r="CN442" s="164">
        <v>-179714746.72999999</v>
      </c>
      <c r="CP442" s="152" t="s">
        <v>25068</v>
      </c>
      <c r="CQ442" s="219">
        <v>0</v>
      </c>
      <c r="CR442" s="219">
        <v>0</v>
      </c>
      <c r="CS442" s="219">
        <v>0</v>
      </c>
      <c r="CT442" s="219">
        <v>0</v>
      </c>
      <c r="CU442" s="219">
        <v>0</v>
      </c>
      <c r="CV442" s="219">
        <v>0</v>
      </c>
      <c r="CW442" s="219">
        <v>49998.2</v>
      </c>
      <c r="CX442" s="219">
        <v>29598.400000000001</v>
      </c>
      <c r="CY442" s="219">
        <v>100000</v>
      </c>
      <c r="CZ442" s="219">
        <v>374802.65</v>
      </c>
      <c r="DA442" s="219">
        <v>0</v>
      </c>
      <c r="DB442" s="219">
        <v>434997.63</v>
      </c>
      <c r="DC442" s="219">
        <v>0</v>
      </c>
      <c r="DD442" s="166">
        <v>-989396.88</v>
      </c>
      <c r="DF442" s="152" t="s">
        <v>25101</v>
      </c>
      <c r="DG442" s="219">
        <v>0</v>
      </c>
      <c r="DH442" s="219">
        <v>0</v>
      </c>
      <c r="DI442" s="219">
        <v>0</v>
      </c>
      <c r="DJ442" s="219">
        <v>0</v>
      </c>
      <c r="DK442" s="219">
        <v>0</v>
      </c>
      <c r="DL442" s="219">
        <v>0</v>
      </c>
      <c r="DM442" s="219">
        <v>0</v>
      </c>
      <c r="DN442" s="219">
        <v>0</v>
      </c>
      <c r="DO442" s="219">
        <v>0</v>
      </c>
      <c r="DP442" s="219">
        <v>0</v>
      </c>
      <c r="DQ442" s="219">
        <v>0</v>
      </c>
      <c r="DR442" s="219">
        <v>397749.72</v>
      </c>
      <c r="DS442" s="164">
        <f t="shared" si="6"/>
        <v>397749.72</v>
      </c>
    </row>
    <row r="443" spans="1:123" ht="20.399999999999999">
      <c r="A443" s="153" t="s">
        <v>25178</v>
      </c>
      <c r="B443" s="164">
        <v>694839.69</v>
      </c>
      <c r="C443" s="164">
        <v>765204.59</v>
      </c>
      <c r="D443" s="164">
        <v>726493.11</v>
      </c>
      <c r="E443" s="164">
        <v>849769.1</v>
      </c>
      <c r="F443" s="164">
        <v>907509.41</v>
      </c>
      <c r="BK443" s="152" t="s">
        <v>25043</v>
      </c>
      <c r="BL443" s="219">
        <v>0</v>
      </c>
      <c r="BM443" s="219">
        <v>0</v>
      </c>
      <c r="BN443" s="219">
        <v>735000</v>
      </c>
      <c r="BO443" s="219">
        <v>0</v>
      </c>
      <c r="BP443" s="219">
        <v>0</v>
      </c>
      <c r="BQ443" s="219">
        <v>2609484.36</v>
      </c>
      <c r="BR443" s="219">
        <v>2836700</v>
      </c>
      <c r="BS443" s="219">
        <v>0</v>
      </c>
      <c r="BT443" s="219">
        <v>414250</v>
      </c>
      <c r="BU443" s="219">
        <v>414250</v>
      </c>
      <c r="BV443" s="219">
        <v>2471791.2000000002</v>
      </c>
      <c r="BW443" s="219">
        <v>400000</v>
      </c>
      <c r="BX443" s="166">
        <v>-9881475.5600000005</v>
      </c>
      <c r="BZ443" s="154" t="s">
        <v>24897</v>
      </c>
      <c r="CA443" s="218">
        <v>519762.38</v>
      </c>
      <c r="CB443" s="218">
        <v>469282.65</v>
      </c>
      <c r="CC443" s="218">
        <v>1542795.09</v>
      </c>
      <c r="CD443" s="218">
        <v>575969.24</v>
      </c>
      <c r="CE443" s="218">
        <v>1701082.94</v>
      </c>
      <c r="CF443" s="218">
        <v>1644126.01</v>
      </c>
      <c r="CG443" s="218">
        <v>3699868.2</v>
      </c>
      <c r="CH443" s="218">
        <v>1608362.52</v>
      </c>
      <c r="CI443" s="218">
        <v>5794718</v>
      </c>
      <c r="CJ443" s="218">
        <v>3593158.85</v>
      </c>
      <c r="CK443" s="218">
        <v>1979384.7</v>
      </c>
      <c r="CL443" s="218">
        <v>21264645.949999999</v>
      </c>
      <c r="CM443" s="218">
        <v>0</v>
      </c>
      <c r="CN443" s="165">
        <v>-44393156.530000001</v>
      </c>
      <c r="CP443" s="153" t="s">
        <v>25070</v>
      </c>
      <c r="CQ443" s="217">
        <v>0</v>
      </c>
      <c r="CR443" s="217">
        <v>0</v>
      </c>
      <c r="CS443" s="217">
        <v>0</v>
      </c>
      <c r="CT443" s="217">
        <v>0</v>
      </c>
      <c r="CU443" s="217">
        <v>0</v>
      </c>
      <c r="CV443" s="217">
        <v>0</v>
      </c>
      <c r="CW443" s="217">
        <v>0</v>
      </c>
      <c r="CX443" s="217">
        <v>0</v>
      </c>
      <c r="CY443" s="217">
        <v>0</v>
      </c>
      <c r="CZ443" s="217">
        <v>0</v>
      </c>
      <c r="DA443" s="217">
        <v>0</v>
      </c>
      <c r="DB443" s="217">
        <v>40453.15</v>
      </c>
      <c r="DC443" s="217">
        <v>0</v>
      </c>
      <c r="DD443" s="164">
        <v>-40453.15</v>
      </c>
      <c r="DF443" s="154" t="s">
        <v>25179</v>
      </c>
      <c r="DG443" s="218">
        <v>0</v>
      </c>
      <c r="DH443" s="218">
        <v>0</v>
      </c>
      <c r="DI443" s="218">
        <v>0</v>
      </c>
      <c r="DJ443" s="218">
        <v>0</v>
      </c>
      <c r="DK443" s="218">
        <v>0</v>
      </c>
      <c r="DL443" s="218">
        <v>202772.19</v>
      </c>
      <c r="DM443" s="218">
        <v>0</v>
      </c>
      <c r="DN443" s="218">
        <v>0</v>
      </c>
      <c r="DO443" s="218">
        <v>0</v>
      </c>
      <c r="DP443" s="218">
        <v>0</v>
      </c>
      <c r="DQ443" s="218">
        <v>0</v>
      </c>
      <c r="DR443" s="218">
        <v>0</v>
      </c>
      <c r="DS443" s="164">
        <f t="shared" si="6"/>
        <v>202772.19</v>
      </c>
    </row>
    <row r="444" spans="1:123" ht="20.399999999999999">
      <c r="A444" s="154" t="s">
        <v>24773</v>
      </c>
      <c r="B444" s="165">
        <v>26548.84</v>
      </c>
      <c r="C444" s="165">
        <v>26548.84</v>
      </c>
      <c r="D444" s="165">
        <v>23932.720000000001</v>
      </c>
      <c r="E444" s="165">
        <v>27739.52</v>
      </c>
      <c r="F444" s="165">
        <v>27739.52</v>
      </c>
      <c r="BK444" s="152" t="s">
        <v>25044</v>
      </c>
      <c r="BL444" s="219">
        <v>5622.11</v>
      </c>
      <c r="BM444" s="219">
        <v>0</v>
      </c>
      <c r="BN444" s="219">
        <v>203984.7</v>
      </c>
      <c r="BO444" s="219">
        <v>14430508.029999999</v>
      </c>
      <c r="BP444" s="219">
        <v>13373055.24</v>
      </c>
      <c r="BQ444" s="219">
        <v>1322202.1599999999</v>
      </c>
      <c r="BR444" s="219">
        <v>160614.72</v>
      </c>
      <c r="BS444" s="219">
        <v>71821.97</v>
      </c>
      <c r="BT444" s="219">
        <v>1133452.78</v>
      </c>
      <c r="BU444" s="219">
        <v>32738.35</v>
      </c>
      <c r="BV444" s="219">
        <v>32946.18</v>
      </c>
      <c r="BW444" s="219">
        <v>10765694.029999999</v>
      </c>
      <c r="BX444" s="166">
        <v>-41532640.270000003</v>
      </c>
      <c r="BZ444" s="152" t="s">
        <v>24759</v>
      </c>
      <c r="CA444" s="219">
        <v>30333.74</v>
      </c>
      <c r="CB444" s="219">
        <v>45558.62</v>
      </c>
      <c r="CC444" s="219">
        <v>100416.19</v>
      </c>
      <c r="CD444" s="219">
        <v>57904.05</v>
      </c>
      <c r="CE444" s="219">
        <v>76501.990000000005</v>
      </c>
      <c r="CF444" s="219">
        <v>77095.22</v>
      </c>
      <c r="CG444" s="219">
        <v>88878.86</v>
      </c>
      <c r="CH444" s="219">
        <v>91523.6</v>
      </c>
      <c r="CI444" s="219">
        <v>87569.8</v>
      </c>
      <c r="CJ444" s="219">
        <v>135123.6</v>
      </c>
      <c r="CK444" s="219">
        <v>43658.04</v>
      </c>
      <c r="CL444" s="219">
        <v>112404.34</v>
      </c>
      <c r="CM444" s="219">
        <v>0</v>
      </c>
      <c r="CN444" s="166">
        <v>-946968.05</v>
      </c>
      <c r="CP444" s="154" t="s">
        <v>25027</v>
      </c>
      <c r="CQ444" s="218">
        <v>0</v>
      </c>
      <c r="CR444" s="218">
        <v>0</v>
      </c>
      <c r="CS444" s="218">
        <v>0</v>
      </c>
      <c r="CT444" s="218">
        <v>0</v>
      </c>
      <c r="CU444" s="218">
        <v>0</v>
      </c>
      <c r="CV444" s="218">
        <v>0</v>
      </c>
      <c r="CW444" s="218">
        <v>0</v>
      </c>
      <c r="CX444" s="218">
        <v>0</v>
      </c>
      <c r="CY444" s="218">
        <v>0</v>
      </c>
      <c r="CZ444" s="218">
        <v>0</v>
      </c>
      <c r="DA444" s="218">
        <v>0</v>
      </c>
      <c r="DB444" s="218">
        <v>40453.15</v>
      </c>
      <c r="DC444" s="218">
        <v>0</v>
      </c>
      <c r="DD444" s="165">
        <v>-40453.15</v>
      </c>
      <c r="DF444" s="152" t="s">
        <v>25180</v>
      </c>
      <c r="DG444" s="219">
        <v>0</v>
      </c>
      <c r="DH444" s="219">
        <v>0</v>
      </c>
      <c r="DI444" s="219">
        <v>0</v>
      </c>
      <c r="DJ444" s="219">
        <v>0</v>
      </c>
      <c r="DK444" s="219">
        <v>0</v>
      </c>
      <c r="DL444" s="219">
        <v>202772.19</v>
      </c>
      <c r="DM444" s="219">
        <v>0</v>
      </c>
      <c r="DN444" s="219">
        <v>0</v>
      </c>
      <c r="DO444" s="219">
        <v>0</v>
      </c>
      <c r="DP444" s="219">
        <v>0</v>
      </c>
      <c r="DQ444" s="219">
        <v>0</v>
      </c>
      <c r="DR444" s="219">
        <v>0</v>
      </c>
      <c r="DS444" s="164">
        <f t="shared" si="6"/>
        <v>202772.19</v>
      </c>
    </row>
    <row r="445" spans="1:123" ht="20.399999999999999">
      <c r="A445" s="152" t="s">
        <v>24774</v>
      </c>
      <c r="B445" s="166">
        <v>26548.84</v>
      </c>
      <c r="C445" s="166">
        <v>26548.84</v>
      </c>
      <c r="D445" s="166">
        <v>23932.720000000001</v>
      </c>
      <c r="E445" s="166">
        <v>27739.52</v>
      </c>
      <c r="F445" s="166">
        <v>27739.52</v>
      </c>
      <c r="BK445" s="152" t="s">
        <v>25181</v>
      </c>
      <c r="BL445" s="219">
        <v>0</v>
      </c>
      <c r="BM445" s="219">
        <v>0</v>
      </c>
      <c r="BN445" s="219">
        <v>0</v>
      </c>
      <c r="BO445" s="219">
        <v>0</v>
      </c>
      <c r="BP445" s="219">
        <v>0</v>
      </c>
      <c r="BQ445" s="219">
        <v>0</v>
      </c>
      <c r="BR445" s="219">
        <v>0</v>
      </c>
      <c r="BS445" s="219">
        <v>0</v>
      </c>
      <c r="BT445" s="219">
        <v>0</v>
      </c>
      <c r="BU445" s="219">
        <v>287000</v>
      </c>
      <c r="BV445" s="219">
        <v>0</v>
      </c>
      <c r="BW445" s="219">
        <v>24330.45</v>
      </c>
      <c r="BX445" s="166">
        <v>-311330.45</v>
      </c>
      <c r="BZ445" s="152" t="s">
        <v>24731</v>
      </c>
      <c r="CA445" s="219">
        <v>489428.64</v>
      </c>
      <c r="CB445" s="219">
        <v>422124.03</v>
      </c>
      <c r="CC445" s="219">
        <v>421199.56</v>
      </c>
      <c r="CD445" s="219">
        <v>503041.03</v>
      </c>
      <c r="CE445" s="219">
        <v>478787.35</v>
      </c>
      <c r="CF445" s="219">
        <v>492198.35</v>
      </c>
      <c r="CG445" s="219">
        <v>481837.61</v>
      </c>
      <c r="CH445" s="219">
        <v>529831.9</v>
      </c>
      <c r="CI445" s="219">
        <v>491257.13</v>
      </c>
      <c r="CJ445" s="219">
        <v>509405.78</v>
      </c>
      <c r="CK445" s="219">
        <v>494570.72</v>
      </c>
      <c r="CL445" s="219">
        <v>622886.81999999995</v>
      </c>
      <c r="CM445" s="219">
        <v>0</v>
      </c>
      <c r="CN445" s="166">
        <v>-5936568.9199999999</v>
      </c>
      <c r="CP445" s="152" t="s">
        <v>25061</v>
      </c>
      <c r="CQ445" s="219">
        <v>0</v>
      </c>
      <c r="CR445" s="219">
        <v>0</v>
      </c>
      <c r="CS445" s="219">
        <v>0</v>
      </c>
      <c r="CT445" s="219">
        <v>0</v>
      </c>
      <c r="CU445" s="219">
        <v>0</v>
      </c>
      <c r="CV445" s="219">
        <v>0</v>
      </c>
      <c r="CW445" s="219">
        <v>0</v>
      </c>
      <c r="CX445" s="219">
        <v>0</v>
      </c>
      <c r="CY445" s="219">
        <v>0</v>
      </c>
      <c r="CZ445" s="219">
        <v>0</v>
      </c>
      <c r="DA445" s="219">
        <v>0</v>
      </c>
      <c r="DB445" s="219">
        <v>40453.15</v>
      </c>
      <c r="DC445" s="219">
        <v>0</v>
      </c>
      <c r="DD445" s="166">
        <v>-40453.15</v>
      </c>
      <c r="DF445" s="154" t="s">
        <v>25151</v>
      </c>
      <c r="DG445" s="218">
        <v>0</v>
      </c>
      <c r="DH445" s="218">
        <v>0</v>
      </c>
      <c r="DI445" s="218">
        <v>2399485.91</v>
      </c>
      <c r="DJ445" s="218">
        <v>2776757.48</v>
      </c>
      <c r="DK445" s="218">
        <v>976843.75</v>
      </c>
      <c r="DL445" s="218">
        <v>3310655.68</v>
      </c>
      <c r="DM445" s="218">
        <v>2597620.4300000002</v>
      </c>
      <c r="DN445" s="218">
        <v>2776962.92</v>
      </c>
      <c r="DO445" s="218">
        <v>1206045.0900000001</v>
      </c>
      <c r="DP445" s="218">
        <v>7201312.4000000004</v>
      </c>
      <c r="DQ445" s="218">
        <v>1620964.31</v>
      </c>
      <c r="DR445" s="218">
        <v>4545169.78</v>
      </c>
      <c r="DS445" s="164">
        <f t="shared" si="6"/>
        <v>29411817.75</v>
      </c>
    </row>
    <row r="446" spans="1:123" ht="20.399999999999999">
      <c r="A446" s="154" t="s">
        <v>25113</v>
      </c>
      <c r="B446" s="165">
        <v>668290.85</v>
      </c>
      <c r="C446" s="165">
        <v>738655.75</v>
      </c>
      <c r="D446" s="165">
        <v>702560.39</v>
      </c>
      <c r="E446" s="165">
        <v>822029.58</v>
      </c>
      <c r="F446" s="165">
        <v>879769.89</v>
      </c>
      <c r="BK446" s="154" t="s">
        <v>24962</v>
      </c>
      <c r="BL446" s="218">
        <v>0</v>
      </c>
      <c r="BM446" s="218">
        <v>0</v>
      </c>
      <c r="BN446" s="218">
        <v>1345932.21</v>
      </c>
      <c r="BO446" s="218">
        <v>2662050.9700000002</v>
      </c>
      <c r="BP446" s="218">
        <v>1835242.42</v>
      </c>
      <c r="BQ446" s="218">
        <v>1884593.52</v>
      </c>
      <c r="BR446" s="218">
        <v>9888120.9199999999</v>
      </c>
      <c r="BS446" s="218">
        <v>3600511.54</v>
      </c>
      <c r="BT446" s="218">
        <v>4726070.9800000004</v>
      </c>
      <c r="BU446" s="218">
        <v>5635686.5099999998</v>
      </c>
      <c r="BV446" s="218">
        <v>10290195.85</v>
      </c>
      <c r="BW446" s="218">
        <v>29893845.800000001</v>
      </c>
      <c r="BX446" s="165">
        <v>-71762250.719999999</v>
      </c>
      <c r="BZ446" s="152" t="s">
        <v>25042</v>
      </c>
      <c r="CA446" s="219">
        <v>0</v>
      </c>
      <c r="CB446" s="219">
        <v>0</v>
      </c>
      <c r="CC446" s="219">
        <v>1021179.34</v>
      </c>
      <c r="CD446" s="219">
        <v>0</v>
      </c>
      <c r="CE446" s="219">
        <v>763461.6</v>
      </c>
      <c r="CF446" s="219">
        <v>1073742.8799999999</v>
      </c>
      <c r="CG446" s="219">
        <v>2354151.73</v>
      </c>
      <c r="CH446" s="219">
        <v>987007.02</v>
      </c>
      <c r="CI446" s="219">
        <v>4355817.4800000004</v>
      </c>
      <c r="CJ446" s="219">
        <v>2948629.47</v>
      </c>
      <c r="CK446" s="219">
        <v>1208203.5</v>
      </c>
      <c r="CL446" s="219">
        <v>18857200.23</v>
      </c>
      <c r="CM446" s="219">
        <v>0</v>
      </c>
      <c r="CN446" s="166">
        <v>-33569393.25</v>
      </c>
      <c r="CP446" s="153" t="s">
        <v>25074</v>
      </c>
      <c r="CQ446" s="217">
        <v>1187352.57</v>
      </c>
      <c r="CR446" s="217">
        <v>1739425.55</v>
      </c>
      <c r="CS446" s="217">
        <v>1716862.81</v>
      </c>
      <c r="CT446" s="217">
        <v>1466113.39</v>
      </c>
      <c r="CU446" s="217">
        <v>1430402.04</v>
      </c>
      <c r="CV446" s="217">
        <v>1573816.45</v>
      </c>
      <c r="CW446" s="217">
        <v>1414585.13</v>
      </c>
      <c r="CX446" s="217">
        <v>1390483.01</v>
      </c>
      <c r="CY446" s="217">
        <v>1381888.76</v>
      </c>
      <c r="CZ446" s="217">
        <v>1935615.16</v>
      </c>
      <c r="DA446" s="217">
        <v>2477099.87</v>
      </c>
      <c r="DB446" s="217">
        <v>3313473.73</v>
      </c>
      <c r="DC446" s="217">
        <v>0</v>
      </c>
      <c r="DD446" s="164">
        <v>-21027118.469999999</v>
      </c>
      <c r="DF446" s="152" t="s">
        <v>25014</v>
      </c>
      <c r="DG446" s="219">
        <v>0</v>
      </c>
      <c r="DH446" s="219">
        <v>0</v>
      </c>
      <c r="DI446" s="219">
        <v>2199799.39</v>
      </c>
      <c r="DJ446" s="219">
        <v>2540928.2599999998</v>
      </c>
      <c r="DK446" s="219">
        <v>829120.59</v>
      </c>
      <c r="DL446" s="219">
        <v>3310655.68</v>
      </c>
      <c r="DM446" s="219">
        <v>2484394.2599999998</v>
      </c>
      <c r="DN446" s="219">
        <v>2776962.92</v>
      </c>
      <c r="DO446" s="219">
        <v>1125404.42</v>
      </c>
      <c r="DP446" s="219">
        <v>4943216.82</v>
      </c>
      <c r="DQ446" s="219">
        <v>1620964.31</v>
      </c>
      <c r="DR446" s="219">
        <v>4121544.3</v>
      </c>
      <c r="DS446" s="164">
        <f t="shared" si="6"/>
        <v>25952990.949999999</v>
      </c>
    </row>
    <row r="447" spans="1:123" ht="20.399999999999999">
      <c r="A447" s="152" t="s">
        <v>24731</v>
      </c>
      <c r="B447" s="166">
        <v>194377.49</v>
      </c>
      <c r="C447" s="166">
        <v>156749.41</v>
      </c>
      <c r="D447" s="166">
        <v>119668.54</v>
      </c>
      <c r="E447" s="166">
        <v>201155.37</v>
      </c>
      <c r="F447" s="166">
        <v>263108.69</v>
      </c>
      <c r="BK447" s="152" t="s">
        <v>24964</v>
      </c>
      <c r="BL447" s="219">
        <v>0</v>
      </c>
      <c r="BM447" s="219">
        <v>0</v>
      </c>
      <c r="BN447" s="219">
        <v>1345932.21</v>
      </c>
      <c r="BO447" s="219">
        <v>2662050.9700000002</v>
      </c>
      <c r="BP447" s="219">
        <v>1835242.42</v>
      </c>
      <c r="BQ447" s="219">
        <v>1884593.52</v>
      </c>
      <c r="BR447" s="219">
        <v>9888120.9199999999</v>
      </c>
      <c r="BS447" s="219">
        <v>3600511.54</v>
      </c>
      <c r="BT447" s="219">
        <v>4726070.9800000004</v>
      </c>
      <c r="BU447" s="219">
        <v>5635686.5099999998</v>
      </c>
      <c r="BV447" s="219">
        <v>10290195.85</v>
      </c>
      <c r="BW447" s="219">
        <v>29893845.800000001</v>
      </c>
      <c r="BX447" s="166">
        <v>-71762250.719999999</v>
      </c>
      <c r="BZ447" s="152" t="s">
        <v>25177</v>
      </c>
      <c r="CA447" s="219">
        <v>0</v>
      </c>
      <c r="CB447" s="219">
        <v>0</v>
      </c>
      <c r="CC447" s="219">
        <v>0</v>
      </c>
      <c r="CD447" s="219">
        <v>0</v>
      </c>
      <c r="CE447" s="219">
        <v>0</v>
      </c>
      <c r="CF447" s="219">
        <v>0</v>
      </c>
      <c r="CG447" s="219">
        <v>700000</v>
      </c>
      <c r="CH447" s="219">
        <v>0</v>
      </c>
      <c r="CI447" s="219">
        <v>0</v>
      </c>
      <c r="CJ447" s="219">
        <v>0</v>
      </c>
      <c r="CK447" s="219">
        <v>232880.99</v>
      </c>
      <c r="CL447" s="219">
        <v>30169.23</v>
      </c>
      <c r="CM447" s="219">
        <v>0</v>
      </c>
      <c r="CN447" s="166">
        <v>-963050.22</v>
      </c>
      <c r="CP447" s="154" t="s">
        <v>24868</v>
      </c>
      <c r="CQ447" s="218">
        <v>1187352.57</v>
      </c>
      <c r="CR447" s="218">
        <v>1739425.55</v>
      </c>
      <c r="CS447" s="218">
        <v>1716862.81</v>
      </c>
      <c r="CT447" s="218">
        <v>1466113.39</v>
      </c>
      <c r="CU447" s="218">
        <v>1421344.42</v>
      </c>
      <c r="CV447" s="218">
        <v>1573816.45</v>
      </c>
      <c r="CW447" s="218">
        <v>1414585.13</v>
      </c>
      <c r="CX447" s="218">
        <v>1376233.01</v>
      </c>
      <c r="CY447" s="218">
        <v>1381888.76</v>
      </c>
      <c r="CZ447" s="218">
        <v>1935615.16</v>
      </c>
      <c r="DA447" s="218">
        <v>1850501.4</v>
      </c>
      <c r="DB447" s="218">
        <v>2852079.54</v>
      </c>
      <c r="DC447" s="218">
        <v>0</v>
      </c>
      <c r="DD447" s="165">
        <v>-19915818.190000001</v>
      </c>
      <c r="DF447" s="152" t="s">
        <v>25018</v>
      </c>
      <c r="DG447" s="219">
        <v>0</v>
      </c>
      <c r="DH447" s="219">
        <v>0</v>
      </c>
      <c r="DI447" s="219">
        <v>199686.52</v>
      </c>
      <c r="DJ447" s="219">
        <v>235829.22</v>
      </c>
      <c r="DK447" s="219">
        <v>147723.16</v>
      </c>
      <c r="DL447" s="219">
        <v>0</v>
      </c>
      <c r="DM447" s="219">
        <v>0</v>
      </c>
      <c r="DN447" s="219">
        <v>0</v>
      </c>
      <c r="DO447" s="219">
        <v>0</v>
      </c>
      <c r="DP447" s="219">
        <v>0</v>
      </c>
      <c r="DQ447" s="219">
        <v>0</v>
      </c>
      <c r="DR447" s="219">
        <v>0</v>
      </c>
      <c r="DS447" s="164">
        <f t="shared" si="6"/>
        <v>583238.9</v>
      </c>
    </row>
    <row r="448" spans="1:123" ht="20.399999999999999">
      <c r="A448" s="152" t="s">
        <v>25114</v>
      </c>
      <c r="B448" s="166">
        <v>22883.34</v>
      </c>
      <c r="C448" s="166">
        <v>126032.2</v>
      </c>
      <c r="D448" s="166">
        <v>128455.19</v>
      </c>
      <c r="E448" s="166">
        <v>158189.64000000001</v>
      </c>
      <c r="F448" s="166">
        <v>111553.24</v>
      </c>
      <c r="BK448" s="154" t="s">
        <v>24820</v>
      </c>
      <c r="BL448" s="218">
        <v>2876894.41</v>
      </c>
      <c r="BM448" s="218">
        <v>4804058.55</v>
      </c>
      <c r="BN448" s="218">
        <v>13450945.800000001</v>
      </c>
      <c r="BO448" s="218">
        <v>6473488.6500000004</v>
      </c>
      <c r="BP448" s="218">
        <v>17237775.079999998</v>
      </c>
      <c r="BQ448" s="218">
        <v>10440902.48</v>
      </c>
      <c r="BR448" s="218">
        <v>9918456.6199999992</v>
      </c>
      <c r="BS448" s="218">
        <v>3602136.19</v>
      </c>
      <c r="BT448" s="218">
        <v>8341757.4100000001</v>
      </c>
      <c r="BU448" s="218">
        <v>13080386.27</v>
      </c>
      <c r="BV448" s="218">
        <v>20665115.670000002</v>
      </c>
      <c r="BW448" s="218">
        <v>29403892.140000001</v>
      </c>
      <c r="BX448" s="165">
        <v>-140295809.27000001</v>
      </c>
      <c r="BZ448" s="152" t="s">
        <v>25043</v>
      </c>
      <c r="CA448" s="219">
        <v>0</v>
      </c>
      <c r="CB448" s="219">
        <v>0</v>
      </c>
      <c r="CC448" s="219">
        <v>0</v>
      </c>
      <c r="CD448" s="219">
        <v>0</v>
      </c>
      <c r="CE448" s="219">
        <v>361900</v>
      </c>
      <c r="CF448" s="219">
        <v>0</v>
      </c>
      <c r="CG448" s="219">
        <v>0</v>
      </c>
      <c r="CH448" s="219">
        <v>0</v>
      </c>
      <c r="CI448" s="219">
        <v>860000</v>
      </c>
      <c r="CJ448" s="219">
        <v>0</v>
      </c>
      <c r="CK448" s="219">
        <v>0</v>
      </c>
      <c r="CL448" s="219">
        <v>860000</v>
      </c>
      <c r="CM448" s="219">
        <v>0</v>
      </c>
      <c r="CN448" s="166">
        <v>-2081900</v>
      </c>
      <c r="CP448" s="152" t="s">
        <v>25123</v>
      </c>
      <c r="CQ448" s="219">
        <v>0</v>
      </c>
      <c r="CR448" s="219">
        <v>0</v>
      </c>
      <c r="CS448" s="219">
        <v>0</v>
      </c>
      <c r="CT448" s="219">
        <v>0</v>
      </c>
      <c r="CU448" s="219">
        <v>0</v>
      </c>
      <c r="CV448" s="219">
        <v>125000</v>
      </c>
      <c r="CW448" s="219">
        <v>0</v>
      </c>
      <c r="CX448" s="219">
        <v>0</v>
      </c>
      <c r="CY448" s="219">
        <v>0</v>
      </c>
      <c r="CZ448" s="219">
        <v>0</v>
      </c>
      <c r="DA448" s="219">
        <v>0</v>
      </c>
      <c r="DB448" s="219">
        <v>125000</v>
      </c>
      <c r="DC448" s="219">
        <v>0</v>
      </c>
      <c r="DD448" s="166">
        <v>-250000</v>
      </c>
      <c r="DF448" s="152" t="s">
        <v>25020</v>
      </c>
      <c r="DG448" s="219">
        <v>0</v>
      </c>
      <c r="DH448" s="219">
        <v>0</v>
      </c>
      <c r="DI448" s="219">
        <v>0</v>
      </c>
      <c r="DJ448" s="219">
        <v>0</v>
      </c>
      <c r="DK448" s="219">
        <v>0</v>
      </c>
      <c r="DL448" s="219">
        <v>0</v>
      </c>
      <c r="DM448" s="219">
        <v>0</v>
      </c>
      <c r="DN448" s="219">
        <v>0</v>
      </c>
      <c r="DO448" s="219">
        <v>80640.67</v>
      </c>
      <c r="DP448" s="219">
        <v>2258095.58</v>
      </c>
      <c r="DQ448" s="219">
        <v>0</v>
      </c>
      <c r="DR448" s="219">
        <v>105710.66</v>
      </c>
      <c r="DS448" s="164">
        <f t="shared" si="6"/>
        <v>2444446.91</v>
      </c>
    </row>
    <row r="449" spans="1:123" ht="20.399999999999999">
      <c r="A449" s="152" t="s">
        <v>25182</v>
      </c>
      <c r="B449" s="166">
        <v>451030.02</v>
      </c>
      <c r="C449" s="166">
        <v>455874.14</v>
      </c>
      <c r="D449" s="166">
        <v>454436.66</v>
      </c>
      <c r="E449" s="166">
        <v>462684.57</v>
      </c>
      <c r="F449" s="166">
        <v>505107.96</v>
      </c>
      <c r="BK449" s="152" t="s">
        <v>25047</v>
      </c>
      <c r="BL449" s="219">
        <v>2876894.41</v>
      </c>
      <c r="BM449" s="219">
        <v>4804058.55</v>
      </c>
      <c r="BN449" s="219">
        <v>13450945.800000001</v>
      </c>
      <c r="BO449" s="219">
        <v>6473488.6500000004</v>
      </c>
      <c r="BP449" s="219">
        <v>17237775.079999998</v>
      </c>
      <c r="BQ449" s="219">
        <v>10440902.48</v>
      </c>
      <c r="BR449" s="219">
        <v>9918456.6199999992</v>
      </c>
      <c r="BS449" s="219">
        <v>3602136.19</v>
      </c>
      <c r="BT449" s="219">
        <v>8341757.4100000001</v>
      </c>
      <c r="BU449" s="219">
        <v>13080386.27</v>
      </c>
      <c r="BV449" s="219">
        <v>20665115.670000002</v>
      </c>
      <c r="BW449" s="219">
        <v>29403892.140000001</v>
      </c>
      <c r="BX449" s="166">
        <v>-140295809.27000001</v>
      </c>
      <c r="BZ449" s="152" t="s">
        <v>25044</v>
      </c>
      <c r="CA449" s="219">
        <v>0</v>
      </c>
      <c r="CB449" s="219">
        <v>1600</v>
      </c>
      <c r="CC449" s="219">
        <v>0</v>
      </c>
      <c r="CD449" s="219">
        <v>15024.16</v>
      </c>
      <c r="CE449" s="219">
        <v>20432</v>
      </c>
      <c r="CF449" s="219">
        <v>1089.56</v>
      </c>
      <c r="CG449" s="219">
        <v>75000</v>
      </c>
      <c r="CH449" s="219">
        <v>0</v>
      </c>
      <c r="CI449" s="219">
        <v>73.59</v>
      </c>
      <c r="CJ449" s="219">
        <v>0</v>
      </c>
      <c r="CK449" s="219">
        <v>71.45</v>
      </c>
      <c r="CL449" s="219">
        <v>781985.33</v>
      </c>
      <c r="CM449" s="219">
        <v>0</v>
      </c>
      <c r="CN449" s="166">
        <v>-895276.09</v>
      </c>
      <c r="CP449" s="152" t="s">
        <v>25076</v>
      </c>
      <c r="CQ449" s="219">
        <v>0</v>
      </c>
      <c r="CR449" s="219">
        <v>28000</v>
      </c>
      <c r="CS449" s="219">
        <v>0</v>
      </c>
      <c r="CT449" s="219">
        <v>0</v>
      </c>
      <c r="CU449" s="219">
        <v>0</v>
      </c>
      <c r="CV449" s="219">
        <v>0</v>
      </c>
      <c r="CW449" s="219">
        <v>0</v>
      </c>
      <c r="CX449" s="219">
        <v>0</v>
      </c>
      <c r="CY449" s="219">
        <v>0</v>
      </c>
      <c r="CZ449" s="219">
        <v>20000</v>
      </c>
      <c r="DA449" s="219">
        <v>0</v>
      </c>
      <c r="DB449" s="219">
        <v>369489.46</v>
      </c>
      <c r="DC449" s="219">
        <v>0</v>
      </c>
      <c r="DD449" s="166">
        <v>-417489.46</v>
      </c>
      <c r="DF449" s="152" t="s">
        <v>25148</v>
      </c>
      <c r="DG449" s="219">
        <v>0</v>
      </c>
      <c r="DH449" s="219">
        <v>0</v>
      </c>
      <c r="DI449" s="219">
        <v>0</v>
      </c>
      <c r="DJ449" s="219">
        <v>0</v>
      </c>
      <c r="DK449" s="219">
        <v>0</v>
      </c>
      <c r="DL449" s="219">
        <v>0</v>
      </c>
      <c r="DM449" s="219">
        <v>113226.17</v>
      </c>
      <c r="DN449" s="219">
        <v>0</v>
      </c>
      <c r="DO449" s="219">
        <v>0</v>
      </c>
      <c r="DP449" s="219">
        <v>0</v>
      </c>
      <c r="DQ449" s="219">
        <v>0</v>
      </c>
      <c r="DR449" s="219">
        <v>317914.82</v>
      </c>
      <c r="DS449" s="164">
        <f t="shared" si="6"/>
        <v>431140.99</v>
      </c>
    </row>
    <row r="450" spans="1:123" ht="20.399999999999999">
      <c r="A450" s="153" t="s">
        <v>25183</v>
      </c>
      <c r="B450" s="164">
        <v>12030981.300000001</v>
      </c>
      <c r="C450" s="164">
        <v>4045353.09</v>
      </c>
      <c r="D450" s="164">
        <v>2222489.0499999998</v>
      </c>
      <c r="E450" s="164">
        <v>1322512.44</v>
      </c>
      <c r="F450" s="164">
        <v>1310906.67</v>
      </c>
      <c r="BK450" s="153" t="s">
        <v>25049</v>
      </c>
      <c r="BL450" s="217">
        <v>0</v>
      </c>
      <c r="BM450" s="217">
        <v>0</v>
      </c>
      <c r="BN450" s="217">
        <v>4594335.34</v>
      </c>
      <c r="BO450" s="217">
        <v>0</v>
      </c>
      <c r="BP450" s="217">
        <v>539000</v>
      </c>
      <c r="BQ450" s="217">
        <v>2258667.34</v>
      </c>
      <c r="BR450" s="217">
        <v>1552628.05</v>
      </c>
      <c r="BS450" s="217">
        <v>305465.32</v>
      </c>
      <c r="BT450" s="217">
        <v>551.6</v>
      </c>
      <c r="BU450" s="217">
        <v>0</v>
      </c>
      <c r="BV450" s="217">
        <v>0</v>
      </c>
      <c r="BW450" s="217">
        <v>1470000</v>
      </c>
      <c r="BX450" s="164">
        <v>-10720647.65</v>
      </c>
      <c r="BZ450" s="154" t="s">
        <v>24962</v>
      </c>
      <c r="CA450" s="218">
        <v>0</v>
      </c>
      <c r="CB450" s="218">
        <v>0</v>
      </c>
      <c r="CC450" s="218">
        <v>4287305.84</v>
      </c>
      <c r="CD450" s="218">
        <v>5483271.6100000003</v>
      </c>
      <c r="CE450" s="218">
        <v>8091696.4500000002</v>
      </c>
      <c r="CF450" s="218">
        <v>4595131.51</v>
      </c>
      <c r="CG450" s="218">
        <v>7630709.3499999996</v>
      </c>
      <c r="CH450" s="218">
        <v>7982837.2800000003</v>
      </c>
      <c r="CI450" s="218">
        <v>7019665.3300000001</v>
      </c>
      <c r="CJ450" s="218">
        <v>5117541.0999999996</v>
      </c>
      <c r="CK450" s="218">
        <v>14722674.140000001</v>
      </c>
      <c r="CL450" s="218">
        <v>11011736.710000001</v>
      </c>
      <c r="CM450" s="218">
        <v>0</v>
      </c>
      <c r="CN450" s="165">
        <v>-75942569.319999993</v>
      </c>
      <c r="CP450" s="152" t="s">
        <v>24759</v>
      </c>
      <c r="CQ450" s="219">
        <v>7828.6</v>
      </c>
      <c r="CR450" s="219">
        <v>96947.7</v>
      </c>
      <c r="CS450" s="219">
        <v>113099.61</v>
      </c>
      <c r="CT450" s="219">
        <v>110090.27</v>
      </c>
      <c r="CU450" s="219">
        <v>87526.99</v>
      </c>
      <c r="CV450" s="219">
        <v>104533.51</v>
      </c>
      <c r="CW450" s="219">
        <v>106255.03</v>
      </c>
      <c r="CX450" s="219">
        <v>80636.479999999996</v>
      </c>
      <c r="CY450" s="219">
        <v>88264.4</v>
      </c>
      <c r="CZ450" s="219">
        <v>111421.08</v>
      </c>
      <c r="DA450" s="219">
        <v>64405.58</v>
      </c>
      <c r="DB450" s="219">
        <v>136235.35</v>
      </c>
      <c r="DC450" s="219">
        <v>0</v>
      </c>
      <c r="DD450" s="166">
        <v>-1107244.6000000001</v>
      </c>
      <c r="DF450" s="154" t="s">
        <v>24767</v>
      </c>
      <c r="DG450" s="218">
        <v>1787962.92</v>
      </c>
      <c r="DH450" s="218">
        <v>2072480.94</v>
      </c>
      <c r="DI450" s="218">
        <v>2215453.83</v>
      </c>
      <c r="DJ450" s="218">
        <v>2128674.0699999998</v>
      </c>
      <c r="DK450" s="218">
        <v>2097444.9700000002</v>
      </c>
      <c r="DL450" s="218">
        <v>2322067.87</v>
      </c>
      <c r="DM450" s="218">
        <v>2136794.98</v>
      </c>
      <c r="DN450" s="218">
        <v>2132512.83</v>
      </c>
      <c r="DO450" s="218">
        <v>2074390.91</v>
      </c>
      <c r="DP450" s="218">
        <v>2140061.63</v>
      </c>
      <c r="DQ450" s="218">
        <v>2452332.06</v>
      </c>
      <c r="DR450" s="218">
        <v>3872764.18</v>
      </c>
      <c r="DS450" s="164">
        <f t="shared" si="6"/>
        <v>27432941.190000001</v>
      </c>
    </row>
    <row r="451" spans="1:123" ht="20.399999999999999">
      <c r="A451" s="168" t="s">
        <v>24778</v>
      </c>
      <c r="B451" s="165">
        <v>12030981.300000001</v>
      </c>
      <c r="C451" s="165">
        <v>4045353.09</v>
      </c>
      <c r="D451" s="165">
        <v>2222489.0499999998</v>
      </c>
      <c r="E451" s="165">
        <v>1322512.44</v>
      </c>
      <c r="F451" s="165">
        <v>1310906.67</v>
      </c>
      <c r="BK451" s="154" t="s">
        <v>24897</v>
      </c>
      <c r="BL451" s="218">
        <v>0</v>
      </c>
      <c r="BM451" s="218">
        <v>0</v>
      </c>
      <c r="BN451" s="218">
        <v>4594335.34</v>
      </c>
      <c r="BO451" s="218">
        <v>0</v>
      </c>
      <c r="BP451" s="218">
        <v>539000</v>
      </c>
      <c r="BQ451" s="218">
        <v>2258667.34</v>
      </c>
      <c r="BR451" s="218">
        <v>1552628.05</v>
      </c>
      <c r="BS451" s="218">
        <v>305465.32</v>
      </c>
      <c r="BT451" s="218">
        <v>551.6</v>
      </c>
      <c r="BU451" s="218">
        <v>0</v>
      </c>
      <c r="BV451" s="218">
        <v>0</v>
      </c>
      <c r="BW451" s="218">
        <v>1470000</v>
      </c>
      <c r="BX451" s="165">
        <v>-10720647.65</v>
      </c>
      <c r="BZ451" s="152" t="s">
        <v>24964</v>
      </c>
      <c r="CA451" s="219">
        <v>0</v>
      </c>
      <c r="CB451" s="219">
        <v>0</v>
      </c>
      <c r="CC451" s="219">
        <v>4287305.84</v>
      </c>
      <c r="CD451" s="219">
        <v>5483271.6100000003</v>
      </c>
      <c r="CE451" s="219">
        <v>8091696.4500000002</v>
      </c>
      <c r="CF451" s="219">
        <v>4595131.51</v>
      </c>
      <c r="CG451" s="219">
        <v>7630709.3499999996</v>
      </c>
      <c r="CH451" s="219">
        <v>7982837.2800000003</v>
      </c>
      <c r="CI451" s="219">
        <v>7019665.3300000001</v>
      </c>
      <c r="CJ451" s="219">
        <v>5117541.0999999996</v>
      </c>
      <c r="CK451" s="219">
        <v>14722674.140000001</v>
      </c>
      <c r="CL451" s="219">
        <v>11011736.710000001</v>
      </c>
      <c r="CM451" s="219">
        <v>0</v>
      </c>
      <c r="CN451" s="166">
        <v>-75942569.319999993</v>
      </c>
      <c r="CP451" s="152" t="s">
        <v>24731</v>
      </c>
      <c r="CQ451" s="219">
        <v>1178993.97</v>
      </c>
      <c r="CR451" s="219">
        <v>1184905.28</v>
      </c>
      <c r="CS451" s="219">
        <v>1318483.05</v>
      </c>
      <c r="CT451" s="219">
        <v>1099583.98</v>
      </c>
      <c r="CU451" s="219">
        <v>1074540.2</v>
      </c>
      <c r="CV451" s="219">
        <v>1101301.26</v>
      </c>
      <c r="CW451" s="219">
        <v>1062209.8700000001</v>
      </c>
      <c r="CX451" s="219">
        <v>1049008.46</v>
      </c>
      <c r="CY451" s="219">
        <v>1087870.1499999999</v>
      </c>
      <c r="CZ451" s="219">
        <v>1076727.3899999999</v>
      </c>
      <c r="DA451" s="219">
        <v>1046036.26</v>
      </c>
      <c r="DB451" s="219">
        <v>1635759.84</v>
      </c>
      <c r="DC451" s="219">
        <v>0</v>
      </c>
      <c r="DD451" s="166">
        <v>-13915419.710000001</v>
      </c>
      <c r="DF451" s="152" t="s">
        <v>24759</v>
      </c>
      <c r="DG451" s="219">
        <v>172413.24</v>
      </c>
      <c r="DH451" s="219">
        <v>461189.65</v>
      </c>
      <c r="DI451" s="219">
        <v>637796.29</v>
      </c>
      <c r="DJ451" s="219">
        <v>690269.76</v>
      </c>
      <c r="DK451" s="219">
        <v>620737.86</v>
      </c>
      <c r="DL451" s="219">
        <v>705873.26</v>
      </c>
      <c r="DM451" s="219">
        <v>569557.71</v>
      </c>
      <c r="DN451" s="219">
        <v>589642.55000000005</v>
      </c>
      <c r="DO451" s="219">
        <v>598014.17000000004</v>
      </c>
      <c r="DP451" s="219">
        <v>664806.62</v>
      </c>
      <c r="DQ451" s="219">
        <v>910204.08</v>
      </c>
      <c r="DR451" s="219">
        <v>767777.8</v>
      </c>
      <c r="DS451" s="164">
        <f t="shared" si="6"/>
        <v>7388282.9900000002</v>
      </c>
    </row>
    <row r="452" spans="1:123" ht="30.6">
      <c r="A452" s="152" t="s">
        <v>25184</v>
      </c>
      <c r="B452" s="166">
        <v>4577398.58</v>
      </c>
      <c r="C452" s="166">
        <v>0</v>
      </c>
      <c r="D452" s="166">
        <v>918531.53</v>
      </c>
      <c r="E452" s="166">
        <v>344568.86</v>
      </c>
      <c r="F452" s="166">
        <v>374726.74</v>
      </c>
      <c r="BK452" s="152" t="s">
        <v>25185</v>
      </c>
      <c r="BL452" s="219">
        <v>0</v>
      </c>
      <c r="BM452" s="219">
        <v>0</v>
      </c>
      <c r="BN452" s="219">
        <v>0</v>
      </c>
      <c r="BO452" s="219">
        <v>0</v>
      </c>
      <c r="BP452" s="219">
        <v>0</v>
      </c>
      <c r="BQ452" s="219">
        <v>0</v>
      </c>
      <c r="BR452" s="219">
        <v>269294.71999999997</v>
      </c>
      <c r="BS452" s="219">
        <v>273882.28000000003</v>
      </c>
      <c r="BT452" s="219">
        <v>0</v>
      </c>
      <c r="BU452" s="219">
        <v>0</v>
      </c>
      <c r="BV452" s="219">
        <v>0</v>
      </c>
      <c r="BW452" s="219">
        <v>0</v>
      </c>
      <c r="BX452" s="166">
        <v>-543177</v>
      </c>
      <c r="BZ452" s="154" t="s">
        <v>24820</v>
      </c>
      <c r="CA452" s="218">
        <v>1844676.68</v>
      </c>
      <c r="CB452" s="218">
        <v>646224.01</v>
      </c>
      <c r="CC452" s="218">
        <v>3546063.99</v>
      </c>
      <c r="CD452" s="218">
        <v>0</v>
      </c>
      <c r="CE452" s="218">
        <v>3283474.61</v>
      </c>
      <c r="CF452" s="218">
        <v>16021826.85</v>
      </c>
      <c r="CG452" s="218">
        <v>3804674.84</v>
      </c>
      <c r="CH452" s="218">
        <v>4725044.28</v>
      </c>
      <c r="CI452" s="218">
        <v>6989468.8700000001</v>
      </c>
      <c r="CJ452" s="218">
        <v>4992188.25</v>
      </c>
      <c r="CK452" s="218">
        <v>5177383.91</v>
      </c>
      <c r="CL452" s="218">
        <v>8347994.5899999999</v>
      </c>
      <c r="CM452" s="218">
        <v>0</v>
      </c>
      <c r="CN452" s="165">
        <v>-59379020.880000003</v>
      </c>
      <c r="CP452" s="152" t="s">
        <v>25186</v>
      </c>
      <c r="CQ452" s="219">
        <v>0</v>
      </c>
      <c r="CR452" s="219">
        <v>0</v>
      </c>
      <c r="CS452" s="219">
        <v>0</v>
      </c>
      <c r="CT452" s="219">
        <v>0</v>
      </c>
      <c r="CU452" s="219">
        <v>0</v>
      </c>
      <c r="CV452" s="219">
        <v>0</v>
      </c>
      <c r="CW452" s="219">
        <v>0</v>
      </c>
      <c r="CX452" s="219">
        <v>0</v>
      </c>
      <c r="CY452" s="219">
        <v>0</v>
      </c>
      <c r="CZ452" s="219">
        <v>79950</v>
      </c>
      <c r="DA452" s="219">
        <v>239812.38</v>
      </c>
      <c r="DB452" s="219">
        <v>203058.37</v>
      </c>
      <c r="DC452" s="219">
        <v>0</v>
      </c>
      <c r="DD452" s="166">
        <v>-522820.75</v>
      </c>
      <c r="DF452" s="152" t="s">
        <v>24731</v>
      </c>
      <c r="DG452" s="219">
        <v>1615549.68</v>
      </c>
      <c r="DH452" s="219">
        <v>1611291.29</v>
      </c>
      <c r="DI452" s="219">
        <v>1577657.54</v>
      </c>
      <c r="DJ452" s="219">
        <v>1438404.31</v>
      </c>
      <c r="DK452" s="219">
        <v>1476707.11</v>
      </c>
      <c r="DL452" s="219">
        <v>1616194.61</v>
      </c>
      <c r="DM452" s="219">
        <v>1567237.27</v>
      </c>
      <c r="DN452" s="219">
        <v>1542870.28</v>
      </c>
      <c r="DO452" s="219">
        <v>1476376.74</v>
      </c>
      <c r="DP452" s="219">
        <v>1475255.01</v>
      </c>
      <c r="DQ452" s="219">
        <v>1542127.98</v>
      </c>
      <c r="DR452" s="219">
        <v>3104986.38</v>
      </c>
      <c r="DS452" s="164">
        <f t="shared" si="6"/>
        <v>20044658.199999999</v>
      </c>
    </row>
    <row r="453" spans="1:123" ht="30.6">
      <c r="A453" s="152" t="s">
        <v>25187</v>
      </c>
      <c r="B453" s="166">
        <v>0</v>
      </c>
      <c r="C453" s="166">
        <v>0</v>
      </c>
      <c r="D453" s="166">
        <v>0</v>
      </c>
      <c r="E453" s="166">
        <v>0</v>
      </c>
      <c r="F453" s="166">
        <v>119000</v>
      </c>
      <c r="BK453" s="152" t="s">
        <v>24899</v>
      </c>
      <c r="BL453" s="219">
        <v>0</v>
      </c>
      <c r="BM453" s="219">
        <v>0</v>
      </c>
      <c r="BN453" s="219">
        <v>0</v>
      </c>
      <c r="BO453" s="219">
        <v>0</v>
      </c>
      <c r="BP453" s="219">
        <v>0</v>
      </c>
      <c r="BQ453" s="219">
        <v>0</v>
      </c>
      <c r="BR453" s="219">
        <v>0</v>
      </c>
      <c r="BS453" s="219">
        <v>31583.040000000001</v>
      </c>
      <c r="BT453" s="219">
        <v>551.6</v>
      </c>
      <c r="BU453" s="219">
        <v>0</v>
      </c>
      <c r="BV453" s="219">
        <v>0</v>
      </c>
      <c r="BW453" s="219">
        <v>0</v>
      </c>
      <c r="BX453" s="166">
        <v>-32134.639999999999</v>
      </c>
      <c r="BZ453" s="152" t="s">
        <v>25047</v>
      </c>
      <c r="CA453" s="219">
        <v>1844676.68</v>
      </c>
      <c r="CB453" s="219">
        <v>646224.01</v>
      </c>
      <c r="CC453" s="219">
        <v>3546063.99</v>
      </c>
      <c r="CD453" s="219">
        <v>0</v>
      </c>
      <c r="CE453" s="219">
        <v>3283474.61</v>
      </c>
      <c r="CF453" s="219">
        <v>16021826.85</v>
      </c>
      <c r="CG453" s="219">
        <v>3804674.84</v>
      </c>
      <c r="CH453" s="219">
        <v>4725044.28</v>
      </c>
      <c r="CI453" s="219">
        <v>6989468.8700000001</v>
      </c>
      <c r="CJ453" s="219">
        <v>4992188.25</v>
      </c>
      <c r="CK453" s="219">
        <v>5177383.91</v>
      </c>
      <c r="CL453" s="219">
        <v>8347994.5899999999</v>
      </c>
      <c r="CM453" s="219">
        <v>0</v>
      </c>
      <c r="CN453" s="166">
        <v>-59379020.880000003</v>
      </c>
      <c r="CP453" s="152" t="s">
        <v>25077</v>
      </c>
      <c r="CQ453" s="219">
        <v>0</v>
      </c>
      <c r="CR453" s="219">
        <v>181461.96</v>
      </c>
      <c r="CS453" s="219">
        <v>9194</v>
      </c>
      <c r="CT453" s="219">
        <v>1949.28</v>
      </c>
      <c r="CU453" s="219">
        <v>1173.6400000000001</v>
      </c>
      <c r="CV453" s="219">
        <v>974.64</v>
      </c>
      <c r="CW453" s="219">
        <v>0</v>
      </c>
      <c r="CX453" s="219">
        <v>20874.64</v>
      </c>
      <c r="CY453" s="219">
        <v>9441.74</v>
      </c>
      <c r="CZ453" s="219">
        <v>450000</v>
      </c>
      <c r="DA453" s="219">
        <v>233720.81</v>
      </c>
      <c r="DB453" s="219">
        <v>118695.8</v>
      </c>
      <c r="DC453" s="219">
        <v>0</v>
      </c>
      <c r="DD453" s="166">
        <v>-1027486.51</v>
      </c>
      <c r="DF453" s="154" t="s">
        <v>24931</v>
      </c>
      <c r="DG453" s="218">
        <v>0</v>
      </c>
      <c r="DH453" s="218">
        <v>0</v>
      </c>
      <c r="DI453" s="218">
        <v>0</v>
      </c>
      <c r="DJ453" s="218">
        <v>0</v>
      </c>
      <c r="DK453" s="218">
        <v>0</v>
      </c>
      <c r="DL453" s="218">
        <v>0</v>
      </c>
      <c r="DM453" s="218">
        <v>0</v>
      </c>
      <c r="DN453" s="218">
        <v>0</v>
      </c>
      <c r="DO453" s="218">
        <v>0</v>
      </c>
      <c r="DP453" s="218">
        <v>0</v>
      </c>
      <c r="DQ453" s="218">
        <v>0</v>
      </c>
      <c r="DR453" s="218">
        <v>817580.9</v>
      </c>
      <c r="DS453" s="164">
        <f t="shared" si="6"/>
        <v>817580.9</v>
      </c>
    </row>
    <row r="454" spans="1:123" ht="30.6">
      <c r="A454" s="152" t="s">
        <v>25164</v>
      </c>
      <c r="B454" s="166">
        <v>7453582.7199999997</v>
      </c>
      <c r="C454" s="166">
        <v>4045353.09</v>
      </c>
      <c r="D454" s="166">
        <v>1303957.52</v>
      </c>
      <c r="E454" s="166">
        <v>977943.58</v>
      </c>
      <c r="F454" s="166">
        <v>817179.93</v>
      </c>
      <c r="BK454" s="152" t="s">
        <v>25157</v>
      </c>
      <c r="BL454" s="219">
        <v>0</v>
      </c>
      <c r="BM454" s="219">
        <v>0</v>
      </c>
      <c r="BN454" s="219">
        <v>4594335.34</v>
      </c>
      <c r="BO454" s="219">
        <v>0</v>
      </c>
      <c r="BP454" s="219">
        <v>539000</v>
      </c>
      <c r="BQ454" s="219">
        <v>2258667.34</v>
      </c>
      <c r="BR454" s="219">
        <v>1283333.33</v>
      </c>
      <c r="BS454" s="219">
        <v>0</v>
      </c>
      <c r="BT454" s="219">
        <v>0</v>
      </c>
      <c r="BU454" s="219">
        <v>0</v>
      </c>
      <c r="BV454" s="219">
        <v>0</v>
      </c>
      <c r="BW454" s="219">
        <v>1470000</v>
      </c>
      <c r="BX454" s="166">
        <v>-10145336.01</v>
      </c>
      <c r="BZ454" s="153" t="s">
        <v>25049</v>
      </c>
      <c r="CA454" s="217">
        <v>0</v>
      </c>
      <c r="CB454" s="217">
        <v>0</v>
      </c>
      <c r="CC454" s="217">
        <v>0</v>
      </c>
      <c r="CD454" s="217">
        <v>0</v>
      </c>
      <c r="CE454" s="217">
        <v>0</v>
      </c>
      <c r="CF454" s="217">
        <v>0</v>
      </c>
      <c r="CG454" s="217">
        <v>0</v>
      </c>
      <c r="CH454" s="217">
        <v>28434.720000000001</v>
      </c>
      <c r="CI454" s="217">
        <v>1458456.51</v>
      </c>
      <c r="CJ454" s="217">
        <v>20115.47</v>
      </c>
      <c r="CK454" s="217">
        <v>0</v>
      </c>
      <c r="CL454" s="217">
        <v>5016666.67</v>
      </c>
      <c r="CM454" s="217">
        <v>0</v>
      </c>
      <c r="CN454" s="164">
        <v>-6523673.3700000001</v>
      </c>
      <c r="CP454" s="152" t="s">
        <v>25080</v>
      </c>
      <c r="CQ454" s="219">
        <v>530</v>
      </c>
      <c r="CR454" s="219">
        <v>248110.61</v>
      </c>
      <c r="CS454" s="219">
        <v>276086.15000000002</v>
      </c>
      <c r="CT454" s="219">
        <v>254489.86</v>
      </c>
      <c r="CU454" s="219">
        <v>258103.59</v>
      </c>
      <c r="CV454" s="219">
        <v>242007.04000000001</v>
      </c>
      <c r="CW454" s="219">
        <v>246120.23</v>
      </c>
      <c r="CX454" s="219">
        <v>225713.43</v>
      </c>
      <c r="CY454" s="219">
        <v>196312.47</v>
      </c>
      <c r="CZ454" s="219">
        <v>195116.69</v>
      </c>
      <c r="DA454" s="219">
        <v>266526.37</v>
      </c>
      <c r="DB454" s="219">
        <v>259040.72</v>
      </c>
      <c r="DC454" s="219">
        <v>0</v>
      </c>
      <c r="DD454" s="166">
        <v>-2668157.16</v>
      </c>
      <c r="DF454" s="152" t="s">
        <v>24995</v>
      </c>
      <c r="DG454" s="219">
        <v>0</v>
      </c>
      <c r="DH454" s="219">
        <v>0</v>
      </c>
      <c r="DI454" s="219">
        <v>0</v>
      </c>
      <c r="DJ454" s="219">
        <v>0</v>
      </c>
      <c r="DK454" s="219">
        <v>0</v>
      </c>
      <c r="DL454" s="219">
        <v>0</v>
      </c>
      <c r="DM454" s="219">
        <v>0</v>
      </c>
      <c r="DN454" s="219">
        <v>0</v>
      </c>
      <c r="DO454" s="219">
        <v>0</v>
      </c>
      <c r="DP454" s="219">
        <v>0</v>
      </c>
      <c r="DQ454" s="219">
        <v>0</v>
      </c>
      <c r="DR454" s="219">
        <v>102553.34</v>
      </c>
      <c r="DS454" s="164">
        <f t="shared" si="6"/>
        <v>102553.34</v>
      </c>
    </row>
    <row r="455" spans="1:123" ht="20.399999999999999">
      <c r="A455" s="153" t="s">
        <v>25188</v>
      </c>
      <c r="B455" s="164">
        <v>205059565.18000001</v>
      </c>
      <c r="C455" s="164">
        <v>228974251.37</v>
      </c>
      <c r="D455" s="164">
        <v>250777310.96000001</v>
      </c>
      <c r="E455" s="164">
        <v>277283798.22000003</v>
      </c>
      <c r="F455" s="164">
        <v>262730683.03999999</v>
      </c>
      <c r="BK455" s="153" t="s">
        <v>25053</v>
      </c>
      <c r="BL455" s="217">
        <v>271882.77</v>
      </c>
      <c r="BM455" s="217">
        <v>402338.23</v>
      </c>
      <c r="BN455" s="217">
        <v>2163080.06</v>
      </c>
      <c r="BO455" s="217">
        <v>724167.89</v>
      </c>
      <c r="BP455" s="217">
        <v>935576.92</v>
      </c>
      <c r="BQ455" s="217">
        <v>911952.11</v>
      </c>
      <c r="BR455" s="217">
        <v>698795.44</v>
      </c>
      <c r="BS455" s="217">
        <v>976004.17</v>
      </c>
      <c r="BT455" s="217">
        <v>1248010.0900000001</v>
      </c>
      <c r="BU455" s="217">
        <v>1551551.76</v>
      </c>
      <c r="BV455" s="217">
        <v>1158532.6499999999</v>
      </c>
      <c r="BW455" s="217">
        <v>1245630.56</v>
      </c>
      <c r="BX455" s="164">
        <v>-12287522.65</v>
      </c>
      <c r="BZ455" s="154" t="s">
        <v>24897</v>
      </c>
      <c r="CA455" s="218">
        <v>0</v>
      </c>
      <c r="CB455" s="218">
        <v>0</v>
      </c>
      <c r="CC455" s="218">
        <v>0</v>
      </c>
      <c r="CD455" s="218">
        <v>0</v>
      </c>
      <c r="CE455" s="218">
        <v>0</v>
      </c>
      <c r="CF455" s="218">
        <v>0</v>
      </c>
      <c r="CG455" s="218">
        <v>0</v>
      </c>
      <c r="CH455" s="218">
        <v>28434.720000000001</v>
      </c>
      <c r="CI455" s="218">
        <v>1458456.51</v>
      </c>
      <c r="CJ455" s="218">
        <v>20115.47</v>
      </c>
      <c r="CK455" s="218">
        <v>0</v>
      </c>
      <c r="CL455" s="218">
        <v>5016666.67</v>
      </c>
      <c r="CM455" s="218">
        <v>0</v>
      </c>
      <c r="CN455" s="165">
        <v>-6523673.3700000001</v>
      </c>
      <c r="CP455" s="152" t="s">
        <v>24869</v>
      </c>
      <c r="CQ455" s="219">
        <v>0</v>
      </c>
      <c r="CR455" s="219">
        <v>0</v>
      </c>
      <c r="CS455" s="219">
        <v>0</v>
      </c>
      <c r="CT455" s="219">
        <v>0</v>
      </c>
      <c r="CU455" s="219">
        <v>0</v>
      </c>
      <c r="CV455" s="219">
        <v>0</v>
      </c>
      <c r="CW455" s="219">
        <v>0</v>
      </c>
      <c r="CX455" s="219">
        <v>0</v>
      </c>
      <c r="CY455" s="219">
        <v>0</v>
      </c>
      <c r="CZ455" s="219">
        <v>2400</v>
      </c>
      <c r="DA455" s="219">
        <v>0</v>
      </c>
      <c r="DB455" s="219">
        <v>4800</v>
      </c>
      <c r="DC455" s="219">
        <v>0</v>
      </c>
      <c r="DD455" s="166">
        <v>-7200</v>
      </c>
      <c r="DF455" s="152" t="s">
        <v>24997</v>
      </c>
      <c r="DG455" s="219">
        <v>0</v>
      </c>
      <c r="DH455" s="219">
        <v>0</v>
      </c>
      <c r="DI455" s="219">
        <v>0</v>
      </c>
      <c r="DJ455" s="219">
        <v>0</v>
      </c>
      <c r="DK455" s="219">
        <v>0</v>
      </c>
      <c r="DL455" s="219">
        <v>0</v>
      </c>
      <c r="DM455" s="219">
        <v>0</v>
      </c>
      <c r="DN455" s="219">
        <v>0</v>
      </c>
      <c r="DO455" s="219">
        <v>0</v>
      </c>
      <c r="DP455" s="219">
        <v>0</v>
      </c>
      <c r="DQ455" s="219">
        <v>0</v>
      </c>
      <c r="DR455" s="219">
        <v>715027.56</v>
      </c>
      <c r="DS455" s="164">
        <f t="shared" si="6"/>
        <v>715027.56</v>
      </c>
    </row>
    <row r="456" spans="1:123" ht="30.6">
      <c r="A456" s="154" t="s">
        <v>24743</v>
      </c>
      <c r="B456" s="165">
        <v>0</v>
      </c>
      <c r="C456" s="165">
        <v>0</v>
      </c>
      <c r="D456" s="165">
        <v>61750</v>
      </c>
      <c r="E456" s="165">
        <v>66250</v>
      </c>
      <c r="F456" s="165">
        <v>43750</v>
      </c>
      <c r="BK456" s="154" t="s">
        <v>24895</v>
      </c>
      <c r="BL456" s="218">
        <v>271882.77</v>
      </c>
      <c r="BM456" s="218">
        <v>402338.23</v>
      </c>
      <c r="BN456" s="218">
        <v>2163080.06</v>
      </c>
      <c r="BO456" s="218">
        <v>724167.89</v>
      </c>
      <c r="BP456" s="218">
        <v>935576.92</v>
      </c>
      <c r="BQ456" s="218">
        <v>911952.11</v>
      </c>
      <c r="BR456" s="218">
        <v>698795.44</v>
      </c>
      <c r="BS456" s="218">
        <v>976004.17</v>
      </c>
      <c r="BT456" s="218">
        <v>1248010.0900000001</v>
      </c>
      <c r="BU456" s="218">
        <v>1551551.76</v>
      </c>
      <c r="BV456" s="218">
        <v>1158532.6499999999</v>
      </c>
      <c r="BW456" s="218">
        <v>1245630.56</v>
      </c>
      <c r="BX456" s="165">
        <v>-12287522.65</v>
      </c>
      <c r="BZ456" s="152" t="s">
        <v>25157</v>
      </c>
      <c r="CA456" s="219">
        <v>0</v>
      </c>
      <c r="CB456" s="219">
        <v>0</v>
      </c>
      <c r="CC456" s="219">
        <v>0</v>
      </c>
      <c r="CD456" s="219">
        <v>0</v>
      </c>
      <c r="CE456" s="219">
        <v>0</v>
      </c>
      <c r="CF456" s="219">
        <v>0</v>
      </c>
      <c r="CG456" s="219">
        <v>0</v>
      </c>
      <c r="CH456" s="219">
        <v>28434.720000000001</v>
      </c>
      <c r="CI456" s="219">
        <v>1458456.51</v>
      </c>
      <c r="CJ456" s="219">
        <v>20115.47</v>
      </c>
      <c r="CK456" s="219">
        <v>0</v>
      </c>
      <c r="CL456" s="219">
        <v>5016666.67</v>
      </c>
      <c r="CM456" s="219">
        <v>0</v>
      </c>
      <c r="CN456" s="166">
        <v>-6523673.3700000001</v>
      </c>
      <c r="CP456" s="154" t="s">
        <v>24757</v>
      </c>
      <c r="CQ456" s="218">
        <v>0</v>
      </c>
      <c r="CR456" s="218">
        <v>0</v>
      </c>
      <c r="CS456" s="218">
        <v>0</v>
      </c>
      <c r="CT456" s="218">
        <v>0</v>
      </c>
      <c r="CU456" s="218">
        <v>9057.6200000000008</v>
      </c>
      <c r="CV456" s="218">
        <v>0</v>
      </c>
      <c r="CW456" s="218">
        <v>0</v>
      </c>
      <c r="CX456" s="218">
        <v>14250</v>
      </c>
      <c r="CY456" s="218">
        <v>0</v>
      </c>
      <c r="CZ456" s="218">
        <v>0</v>
      </c>
      <c r="DA456" s="218">
        <v>626598.47</v>
      </c>
      <c r="DB456" s="218">
        <v>461394.19</v>
      </c>
      <c r="DC456" s="218">
        <v>0</v>
      </c>
      <c r="DD456" s="165">
        <v>-1111300.28</v>
      </c>
      <c r="DF456" s="154" t="s">
        <v>24962</v>
      </c>
      <c r="DG456" s="218">
        <v>0</v>
      </c>
      <c r="DH456" s="218">
        <v>599739.43000000005</v>
      </c>
      <c r="DI456" s="218">
        <v>3264431.55</v>
      </c>
      <c r="DJ456" s="218">
        <v>2180794.96</v>
      </c>
      <c r="DK456" s="218">
        <v>1725515.72</v>
      </c>
      <c r="DL456" s="218">
        <v>1181599.29</v>
      </c>
      <c r="DM456" s="218">
        <v>1140675.3700000001</v>
      </c>
      <c r="DN456" s="218">
        <v>1230047.96</v>
      </c>
      <c r="DO456" s="218">
        <v>1267945.79</v>
      </c>
      <c r="DP456" s="218">
        <v>3130626.91</v>
      </c>
      <c r="DQ456" s="218">
        <v>3968635.33</v>
      </c>
      <c r="DR456" s="218">
        <v>3125419.33</v>
      </c>
      <c r="DS456" s="164">
        <f t="shared" ref="DS456:DS519" si="7">+SUM(DG456:DR456)</f>
        <v>22815431.640000001</v>
      </c>
    </row>
    <row r="457" spans="1:123" ht="20.399999999999999">
      <c r="A457" s="152" t="s">
        <v>24838</v>
      </c>
      <c r="B457" s="166">
        <v>0</v>
      </c>
      <c r="C457" s="166">
        <v>0</v>
      </c>
      <c r="D457" s="166">
        <v>61750</v>
      </c>
      <c r="E457" s="166">
        <v>66250</v>
      </c>
      <c r="F457" s="166">
        <v>43750</v>
      </c>
      <c r="BK457" s="152" t="s">
        <v>25055</v>
      </c>
      <c r="BL457" s="219">
        <v>3663.9</v>
      </c>
      <c r="BM457" s="219">
        <v>1233.1300000000001</v>
      </c>
      <c r="BN457" s="219">
        <v>3389.91</v>
      </c>
      <c r="BO457" s="219">
        <v>53260.75</v>
      </c>
      <c r="BP457" s="219">
        <v>215305.76</v>
      </c>
      <c r="BQ457" s="219">
        <v>84360.54</v>
      </c>
      <c r="BR457" s="219">
        <v>34086.5</v>
      </c>
      <c r="BS457" s="219">
        <v>37844.15</v>
      </c>
      <c r="BT457" s="219">
        <v>511264.01</v>
      </c>
      <c r="BU457" s="219">
        <v>570380.62</v>
      </c>
      <c r="BV457" s="219">
        <v>78623.490000000005</v>
      </c>
      <c r="BW457" s="219">
        <v>298213.14</v>
      </c>
      <c r="BX457" s="166">
        <v>-1891625.9</v>
      </c>
      <c r="BZ457" s="153" t="s">
        <v>25053</v>
      </c>
      <c r="CA457" s="217">
        <v>265207.59000000003</v>
      </c>
      <c r="CB457" s="217">
        <v>330519.51</v>
      </c>
      <c r="CC457" s="217">
        <v>332728.90000000002</v>
      </c>
      <c r="CD457" s="217">
        <v>285071.53000000003</v>
      </c>
      <c r="CE457" s="217">
        <v>345891</v>
      </c>
      <c r="CF457" s="217">
        <v>296060.45</v>
      </c>
      <c r="CG457" s="217">
        <v>336254.88</v>
      </c>
      <c r="CH457" s="217">
        <v>471463.98</v>
      </c>
      <c r="CI457" s="217">
        <v>463485.59</v>
      </c>
      <c r="CJ457" s="217">
        <v>750928.85</v>
      </c>
      <c r="CK457" s="217">
        <v>550736.84</v>
      </c>
      <c r="CL457" s="217">
        <v>1019469.86</v>
      </c>
      <c r="CM457" s="217">
        <v>0</v>
      </c>
      <c r="CN457" s="164">
        <v>-5447818.9800000004</v>
      </c>
      <c r="CP457" s="152" t="s">
        <v>24761</v>
      </c>
      <c r="CQ457" s="219">
        <v>0</v>
      </c>
      <c r="CR457" s="219">
        <v>0</v>
      </c>
      <c r="CS457" s="219">
        <v>0</v>
      </c>
      <c r="CT457" s="219">
        <v>0</v>
      </c>
      <c r="CU457" s="219">
        <v>9057.6200000000008</v>
      </c>
      <c r="CV457" s="219">
        <v>0</v>
      </c>
      <c r="CW457" s="219">
        <v>0</v>
      </c>
      <c r="CX457" s="219">
        <v>14250</v>
      </c>
      <c r="CY457" s="219">
        <v>0</v>
      </c>
      <c r="CZ457" s="219">
        <v>0</v>
      </c>
      <c r="DA457" s="219">
        <v>626598.47</v>
      </c>
      <c r="DB457" s="219">
        <v>461394.19</v>
      </c>
      <c r="DC457" s="219">
        <v>0</v>
      </c>
      <c r="DD457" s="166">
        <v>-1111300.28</v>
      </c>
      <c r="DF457" s="152" t="s">
        <v>25124</v>
      </c>
      <c r="DG457" s="219">
        <v>0</v>
      </c>
      <c r="DH457" s="219">
        <v>599739.43000000005</v>
      </c>
      <c r="DI457" s="219">
        <v>3264431.55</v>
      </c>
      <c r="DJ457" s="219">
        <v>2180794.96</v>
      </c>
      <c r="DK457" s="219">
        <v>1725515.72</v>
      </c>
      <c r="DL457" s="219">
        <v>1181599.29</v>
      </c>
      <c r="DM457" s="219">
        <v>1140675.3700000001</v>
      </c>
      <c r="DN457" s="219">
        <v>1230047.96</v>
      </c>
      <c r="DO457" s="219">
        <v>1267945.79</v>
      </c>
      <c r="DP457" s="219">
        <v>3130626.91</v>
      </c>
      <c r="DQ457" s="219">
        <v>3968635.33</v>
      </c>
      <c r="DR457" s="219">
        <v>3125419.33</v>
      </c>
      <c r="DS457" s="164">
        <f t="shared" si="7"/>
        <v>22815431.640000001</v>
      </c>
    </row>
    <row r="458" spans="1:123" ht="20.399999999999999">
      <c r="A458" s="168" t="s">
        <v>24755</v>
      </c>
      <c r="B458" s="165">
        <v>205059565.18000001</v>
      </c>
      <c r="C458" s="165">
        <v>228974251.37</v>
      </c>
      <c r="D458" s="165">
        <v>250715560.96000001</v>
      </c>
      <c r="E458" s="165">
        <v>277217548.22000003</v>
      </c>
      <c r="F458" s="165">
        <v>262686933.03999999</v>
      </c>
      <c r="BK458" s="152" t="s">
        <v>25056</v>
      </c>
      <c r="BL458" s="219">
        <v>0</v>
      </c>
      <c r="BM458" s="219">
        <v>45786.39</v>
      </c>
      <c r="BN458" s="219">
        <v>96809.26</v>
      </c>
      <c r="BO458" s="219">
        <v>77309.23</v>
      </c>
      <c r="BP458" s="219">
        <v>69693.25</v>
      </c>
      <c r="BQ458" s="219">
        <v>99633.96</v>
      </c>
      <c r="BR458" s="219">
        <v>25328.46</v>
      </c>
      <c r="BS458" s="219">
        <v>75829.88</v>
      </c>
      <c r="BT458" s="219">
        <v>61152.28</v>
      </c>
      <c r="BU458" s="219">
        <v>74077.27</v>
      </c>
      <c r="BV458" s="219">
        <v>76797.45</v>
      </c>
      <c r="BW458" s="219">
        <v>27918.37</v>
      </c>
      <c r="BX458" s="166">
        <v>-730335.8</v>
      </c>
      <c r="BZ458" s="154" t="s">
        <v>24757</v>
      </c>
      <c r="CA458" s="218">
        <v>0</v>
      </c>
      <c r="CB458" s="218">
        <v>0</v>
      </c>
      <c r="CC458" s="218">
        <v>0</v>
      </c>
      <c r="CD458" s="218">
        <v>0</v>
      </c>
      <c r="CE458" s="218">
        <v>0</v>
      </c>
      <c r="CF458" s="218">
        <v>0</v>
      </c>
      <c r="CG458" s="218">
        <v>0</v>
      </c>
      <c r="CH458" s="218">
        <v>0</v>
      </c>
      <c r="CI458" s="218">
        <v>14200.11</v>
      </c>
      <c r="CJ458" s="218">
        <v>0</v>
      </c>
      <c r="CK458" s="218">
        <v>62595.87</v>
      </c>
      <c r="CL458" s="218">
        <v>0</v>
      </c>
      <c r="CM458" s="218">
        <v>0</v>
      </c>
      <c r="CN458" s="165">
        <v>-76795.98</v>
      </c>
      <c r="CP458" s="153" t="s">
        <v>25081</v>
      </c>
      <c r="CQ458" s="217">
        <v>95772.29</v>
      </c>
      <c r="CR458" s="217">
        <v>149183.59</v>
      </c>
      <c r="CS458" s="217">
        <v>127007.21</v>
      </c>
      <c r="CT458" s="217">
        <v>118620.5</v>
      </c>
      <c r="CU458" s="217">
        <v>119818.2</v>
      </c>
      <c r="CV458" s="217">
        <v>115903.05</v>
      </c>
      <c r="CW458" s="217">
        <v>112099.01</v>
      </c>
      <c r="CX458" s="217">
        <v>128410.08</v>
      </c>
      <c r="CY458" s="217">
        <v>126644.92</v>
      </c>
      <c r="CZ458" s="217">
        <v>125142.93</v>
      </c>
      <c r="DA458" s="217">
        <v>119377.58</v>
      </c>
      <c r="DB458" s="217">
        <v>156086.82999999999</v>
      </c>
      <c r="DC458" s="217">
        <v>0</v>
      </c>
      <c r="DD458" s="164">
        <v>-1494066.19</v>
      </c>
      <c r="DF458" s="154" t="s">
        <v>24789</v>
      </c>
      <c r="DG458" s="218">
        <v>73734.06</v>
      </c>
      <c r="DH458" s="218">
        <v>1676.32</v>
      </c>
      <c r="DI458" s="218">
        <v>0</v>
      </c>
      <c r="DJ458" s="218">
        <v>45833.06</v>
      </c>
      <c r="DK458" s="218">
        <v>166.34</v>
      </c>
      <c r="DL458" s="218">
        <v>60426.31</v>
      </c>
      <c r="DM458" s="218">
        <v>42619.95</v>
      </c>
      <c r="DN458" s="218">
        <v>8442.66</v>
      </c>
      <c r="DO458" s="218">
        <v>36392.5</v>
      </c>
      <c r="DP458" s="218">
        <v>18080</v>
      </c>
      <c r="DQ458" s="218">
        <v>7999.85</v>
      </c>
      <c r="DR458" s="218">
        <v>0</v>
      </c>
      <c r="DS458" s="164">
        <f t="shared" si="7"/>
        <v>295371.04999999993</v>
      </c>
    </row>
    <row r="459" spans="1:123" ht="20.399999999999999">
      <c r="A459" s="152" t="s">
        <v>25098</v>
      </c>
      <c r="B459" s="166">
        <v>0</v>
      </c>
      <c r="C459" s="166">
        <v>661077.16</v>
      </c>
      <c r="D459" s="166">
        <v>760233.19</v>
      </c>
      <c r="E459" s="166">
        <v>1816621.32</v>
      </c>
      <c r="F459" s="166">
        <v>2943795.04</v>
      </c>
      <c r="BK459" s="152" t="s">
        <v>24759</v>
      </c>
      <c r="BL459" s="219">
        <v>1560.6</v>
      </c>
      <c r="BM459" s="219">
        <v>61335.93</v>
      </c>
      <c r="BN459" s="219">
        <v>69254.990000000005</v>
      </c>
      <c r="BO459" s="219">
        <v>65515.48</v>
      </c>
      <c r="BP459" s="219">
        <v>117404.2</v>
      </c>
      <c r="BQ459" s="219">
        <v>106587.9</v>
      </c>
      <c r="BR459" s="219">
        <v>156980.54</v>
      </c>
      <c r="BS459" s="219">
        <v>139144.57</v>
      </c>
      <c r="BT459" s="219">
        <v>62369.49</v>
      </c>
      <c r="BU459" s="219">
        <v>76128.09</v>
      </c>
      <c r="BV459" s="219">
        <v>214564</v>
      </c>
      <c r="BW459" s="219">
        <v>104530.13</v>
      </c>
      <c r="BX459" s="166">
        <v>-1175375.92</v>
      </c>
      <c r="BZ459" s="152" t="s">
        <v>24761</v>
      </c>
      <c r="CA459" s="219">
        <v>0</v>
      </c>
      <c r="CB459" s="219">
        <v>0</v>
      </c>
      <c r="CC459" s="219">
        <v>0</v>
      </c>
      <c r="CD459" s="219">
        <v>0</v>
      </c>
      <c r="CE459" s="219">
        <v>0</v>
      </c>
      <c r="CF459" s="219">
        <v>0</v>
      </c>
      <c r="CG459" s="219">
        <v>0</v>
      </c>
      <c r="CH459" s="219">
        <v>0</v>
      </c>
      <c r="CI459" s="219">
        <v>14200.11</v>
      </c>
      <c r="CJ459" s="219">
        <v>0</v>
      </c>
      <c r="CK459" s="219">
        <v>62595.87</v>
      </c>
      <c r="CL459" s="219">
        <v>0</v>
      </c>
      <c r="CM459" s="219">
        <v>0</v>
      </c>
      <c r="CN459" s="166">
        <v>-76795.98</v>
      </c>
      <c r="CP459" s="154" t="s">
        <v>24868</v>
      </c>
      <c r="CQ459" s="218">
        <v>95772.29</v>
      </c>
      <c r="CR459" s="218">
        <v>149183.59</v>
      </c>
      <c r="CS459" s="218">
        <v>127007.21</v>
      </c>
      <c r="CT459" s="218">
        <v>118620.5</v>
      </c>
      <c r="CU459" s="218">
        <v>119818.2</v>
      </c>
      <c r="CV459" s="218">
        <v>115903.05</v>
      </c>
      <c r="CW459" s="218">
        <v>112099.01</v>
      </c>
      <c r="CX459" s="218">
        <v>128410.08</v>
      </c>
      <c r="CY459" s="218">
        <v>126644.92</v>
      </c>
      <c r="CZ459" s="218">
        <v>125142.93</v>
      </c>
      <c r="DA459" s="218">
        <v>119377.58</v>
      </c>
      <c r="DB459" s="218">
        <v>156086.82999999999</v>
      </c>
      <c r="DC459" s="218">
        <v>0</v>
      </c>
      <c r="DD459" s="165">
        <v>-1494066.19</v>
      </c>
      <c r="DF459" s="152" t="s">
        <v>24792</v>
      </c>
      <c r="DG459" s="219">
        <v>73734.06</v>
      </c>
      <c r="DH459" s="219">
        <v>1676.32</v>
      </c>
      <c r="DI459" s="219">
        <v>0</v>
      </c>
      <c r="DJ459" s="219">
        <v>45833.06</v>
      </c>
      <c r="DK459" s="219">
        <v>166.34</v>
      </c>
      <c r="DL459" s="219">
        <v>60426.31</v>
      </c>
      <c r="DM459" s="219">
        <v>42619.95</v>
      </c>
      <c r="DN459" s="219">
        <v>8442.66</v>
      </c>
      <c r="DO459" s="219">
        <v>36392.5</v>
      </c>
      <c r="DP459" s="219">
        <v>18080</v>
      </c>
      <c r="DQ459" s="219">
        <v>7999.85</v>
      </c>
      <c r="DR459" s="219">
        <v>0</v>
      </c>
      <c r="DS459" s="164">
        <f t="shared" si="7"/>
        <v>295371.04999999993</v>
      </c>
    </row>
    <row r="460" spans="1:123" ht="20.399999999999999">
      <c r="A460" s="152" t="s">
        <v>25189</v>
      </c>
      <c r="B460" s="166">
        <v>256500</v>
      </c>
      <c r="C460" s="166">
        <v>1263318</v>
      </c>
      <c r="D460" s="166">
        <v>17907570.890000001</v>
      </c>
      <c r="E460" s="166">
        <v>5235047.41</v>
      </c>
      <c r="F460" s="166">
        <v>854266</v>
      </c>
      <c r="BK460" s="152" t="s">
        <v>24731</v>
      </c>
      <c r="BL460" s="219">
        <v>266658.27</v>
      </c>
      <c r="BM460" s="219">
        <v>291056.88</v>
      </c>
      <c r="BN460" s="219">
        <v>402315.16</v>
      </c>
      <c r="BO460" s="219">
        <v>401765.97</v>
      </c>
      <c r="BP460" s="219">
        <v>350654.61</v>
      </c>
      <c r="BQ460" s="219">
        <v>397844.56</v>
      </c>
      <c r="BR460" s="219">
        <v>327623.90000000002</v>
      </c>
      <c r="BS460" s="219">
        <v>382559.97</v>
      </c>
      <c r="BT460" s="219">
        <v>300699.28999999998</v>
      </c>
      <c r="BU460" s="219">
        <v>396316.9</v>
      </c>
      <c r="BV460" s="219">
        <v>400305.61</v>
      </c>
      <c r="BW460" s="219">
        <v>540196.26</v>
      </c>
      <c r="BX460" s="166">
        <v>-4457997.38</v>
      </c>
      <c r="BZ460" s="154" t="s">
        <v>24895</v>
      </c>
      <c r="CA460" s="218">
        <v>265207.59000000003</v>
      </c>
      <c r="CB460" s="218">
        <v>330519.51</v>
      </c>
      <c r="CC460" s="218">
        <v>332728.90000000002</v>
      </c>
      <c r="CD460" s="218">
        <v>285071.53000000003</v>
      </c>
      <c r="CE460" s="218">
        <v>345891</v>
      </c>
      <c r="CF460" s="218">
        <v>296060.45</v>
      </c>
      <c r="CG460" s="218">
        <v>336254.88</v>
      </c>
      <c r="CH460" s="218">
        <v>471463.98</v>
      </c>
      <c r="CI460" s="218">
        <v>449285.48</v>
      </c>
      <c r="CJ460" s="218">
        <v>750928.85</v>
      </c>
      <c r="CK460" s="218">
        <v>488140.97</v>
      </c>
      <c r="CL460" s="218">
        <v>1019469.86</v>
      </c>
      <c r="CM460" s="218">
        <v>0</v>
      </c>
      <c r="CN460" s="165">
        <v>-5371023</v>
      </c>
      <c r="CP460" s="152" t="s">
        <v>24759</v>
      </c>
      <c r="CQ460" s="219">
        <v>0</v>
      </c>
      <c r="CR460" s="219">
        <v>37065.230000000003</v>
      </c>
      <c r="CS460" s="219">
        <v>31121.87</v>
      </c>
      <c r="CT460" s="219">
        <v>27712.69</v>
      </c>
      <c r="CU460" s="219">
        <v>27519.35</v>
      </c>
      <c r="CV460" s="219">
        <v>23787.18</v>
      </c>
      <c r="CW460" s="219">
        <v>23655.4</v>
      </c>
      <c r="CX460" s="219">
        <v>29703.3</v>
      </c>
      <c r="CY460" s="219">
        <v>27172.46</v>
      </c>
      <c r="CZ460" s="219">
        <v>32071.79</v>
      </c>
      <c r="DA460" s="219">
        <v>28650.09</v>
      </c>
      <c r="DB460" s="219">
        <v>27759.09</v>
      </c>
      <c r="DC460" s="219">
        <v>0</v>
      </c>
      <c r="DD460" s="166">
        <v>-316218.45</v>
      </c>
      <c r="DF460" s="154" t="s">
        <v>24918</v>
      </c>
      <c r="DG460" s="218">
        <v>6320.66</v>
      </c>
      <c r="DH460" s="218">
        <v>6320.66</v>
      </c>
      <c r="DI460" s="218">
        <v>6320.66</v>
      </c>
      <c r="DJ460" s="218">
        <v>0</v>
      </c>
      <c r="DK460" s="218">
        <v>12641.32</v>
      </c>
      <c r="DL460" s="218">
        <v>0</v>
      </c>
      <c r="DM460" s="218">
        <v>6320.66</v>
      </c>
      <c r="DN460" s="218">
        <v>6320.66</v>
      </c>
      <c r="DO460" s="218">
        <v>6320.66</v>
      </c>
      <c r="DP460" s="218">
        <v>6320.66</v>
      </c>
      <c r="DQ460" s="218">
        <v>12641.32</v>
      </c>
      <c r="DR460" s="218">
        <v>6320.66</v>
      </c>
      <c r="DS460" s="164">
        <f t="shared" si="7"/>
        <v>75847.920000000013</v>
      </c>
    </row>
    <row r="461" spans="1:123" ht="20.399999999999999">
      <c r="A461" s="152" t="s">
        <v>24759</v>
      </c>
      <c r="B461" s="166">
        <v>580315.23</v>
      </c>
      <c r="C461" s="166">
        <v>1306777.3999999999</v>
      </c>
      <c r="D461" s="166">
        <v>1079882.53</v>
      </c>
      <c r="E461" s="166">
        <v>1706577.46</v>
      </c>
      <c r="F461" s="166">
        <v>900150.51</v>
      </c>
      <c r="BK461" s="152" t="s">
        <v>24896</v>
      </c>
      <c r="BL461" s="219">
        <v>0</v>
      </c>
      <c r="BM461" s="219">
        <v>2925.9</v>
      </c>
      <c r="BN461" s="219">
        <v>16160.74</v>
      </c>
      <c r="BO461" s="219">
        <v>47086.46</v>
      </c>
      <c r="BP461" s="219">
        <v>7314.6</v>
      </c>
      <c r="BQ461" s="219">
        <v>2420</v>
      </c>
      <c r="BR461" s="219">
        <v>19806.04</v>
      </c>
      <c r="BS461" s="219">
        <v>120655.6</v>
      </c>
      <c r="BT461" s="219">
        <v>212555.02</v>
      </c>
      <c r="BU461" s="219">
        <v>58844.98</v>
      </c>
      <c r="BV461" s="219">
        <v>126310.59</v>
      </c>
      <c r="BW461" s="219">
        <v>49772.66</v>
      </c>
      <c r="BX461" s="166">
        <v>-663852.59</v>
      </c>
      <c r="BZ461" s="152" t="s">
        <v>25055</v>
      </c>
      <c r="CA461" s="219">
        <v>0</v>
      </c>
      <c r="CB461" s="219">
        <v>0</v>
      </c>
      <c r="CC461" s="219">
        <v>0</v>
      </c>
      <c r="CD461" s="219">
        <v>0</v>
      </c>
      <c r="CE461" s="219">
        <v>0</v>
      </c>
      <c r="CF461" s="219">
        <v>0</v>
      </c>
      <c r="CG461" s="219">
        <v>0</v>
      </c>
      <c r="CH461" s="219">
        <v>0</v>
      </c>
      <c r="CI461" s="219">
        <v>0</v>
      </c>
      <c r="CJ461" s="219">
        <v>373.46</v>
      </c>
      <c r="CK461" s="219">
        <v>0</v>
      </c>
      <c r="CL461" s="219">
        <v>394111.19</v>
      </c>
      <c r="CM461" s="219">
        <v>0</v>
      </c>
      <c r="CN461" s="166">
        <v>-394484.65</v>
      </c>
      <c r="CP461" s="152" t="s">
        <v>24731</v>
      </c>
      <c r="CQ461" s="219">
        <v>95772.29</v>
      </c>
      <c r="CR461" s="219">
        <v>112118.36</v>
      </c>
      <c r="CS461" s="219">
        <v>95885.34</v>
      </c>
      <c r="CT461" s="219">
        <v>90907.81</v>
      </c>
      <c r="CU461" s="219">
        <v>92298.85</v>
      </c>
      <c r="CV461" s="219">
        <v>92115.87</v>
      </c>
      <c r="CW461" s="219">
        <v>88443.61</v>
      </c>
      <c r="CX461" s="219">
        <v>98706.78</v>
      </c>
      <c r="CY461" s="219">
        <v>99472.46</v>
      </c>
      <c r="CZ461" s="219">
        <v>93071.14</v>
      </c>
      <c r="DA461" s="219">
        <v>90727.49</v>
      </c>
      <c r="DB461" s="219">
        <v>128327.74</v>
      </c>
      <c r="DC461" s="219">
        <v>0</v>
      </c>
      <c r="DD461" s="166">
        <v>-1177847.74</v>
      </c>
      <c r="DF461" s="152" t="s">
        <v>24921</v>
      </c>
      <c r="DG461" s="219">
        <v>6320.66</v>
      </c>
      <c r="DH461" s="219">
        <v>6320.66</v>
      </c>
      <c r="DI461" s="219">
        <v>6320.66</v>
      </c>
      <c r="DJ461" s="219">
        <v>0</v>
      </c>
      <c r="DK461" s="219">
        <v>12641.32</v>
      </c>
      <c r="DL461" s="219">
        <v>0</v>
      </c>
      <c r="DM461" s="219">
        <v>6320.66</v>
      </c>
      <c r="DN461" s="219">
        <v>6320.66</v>
      </c>
      <c r="DO461" s="219">
        <v>6320.66</v>
      </c>
      <c r="DP461" s="219">
        <v>6320.66</v>
      </c>
      <c r="DQ461" s="219">
        <v>12641.32</v>
      </c>
      <c r="DR461" s="219">
        <v>6320.66</v>
      </c>
      <c r="DS461" s="164">
        <f t="shared" si="7"/>
        <v>75847.920000000013</v>
      </c>
    </row>
    <row r="462" spans="1:123" ht="20.399999999999999">
      <c r="A462" s="152" t="s">
        <v>24731</v>
      </c>
      <c r="B462" s="166">
        <v>15181067.810000001</v>
      </c>
      <c r="C462" s="166">
        <v>16604989.65</v>
      </c>
      <c r="D462" s="166">
        <v>14867067.65</v>
      </c>
      <c r="E462" s="166">
        <v>16299530.130000001</v>
      </c>
      <c r="F462" s="166">
        <v>18916018.809999999</v>
      </c>
      <c r="BK462" s="152" t="s">
        <v>25050</v>
      </c>
      <c r="BL462" s="219">
        <v>0</v>
      </c>
      <c r="BM462" s="219">
        <v>0</v>
      </c>
      <c r="BN462" s="219">
        <v>1575150</v>
      </c>
      <c r="BO462" s="219">
        <v>79230</v>
      </c>
      <c r="BP462" s="219">
        <v>175204.5</v>
      </c>
      <c r="BQ462" s="219">
        <v>221105.15</v>
      </c>
      <c r="BR462" s="219">
        <v>134970</v>
      </c>
      <c r="BS462" s="219">
        <v>219970</v>
      </c>
      <c r="BT462" s="219">
        <v>99970</v>
      </c>
      <c r="BU462" s="219">
        <v>375803.9</v>
      </c>
      <c r="BV462" s="219">
        <v>261931.51</v>
      </c>
      <c r="BW462" s="219">
        <v>225000</v>
      </c>
      <c r="BX462" s="166">
        <v>-3368335.06</v>
      </c>
      <c r="BZ462" s="152" t="s">
        <v>25056</v>
      </c>
      <c r="CA462" s="219">
        <v>2178.75</v>
      </c>
      <c r="CB462" s="219">
        <v>52607.9</v>
      </c>
      <c r="CC462" s="219">
        <v>28526.02</v>
      </c>
      <c r="CD462" s="219">
        <v>23887.73</v>
      </c>
      <c r="CE462" s="219">
        <v>49159.43</v>
      </c>
      <c r="CF462" s="219">
        <v>30102.41</v>
      </c>
      <c r="CG462" s="219">
        <v>39106.269999999997</v>
      </c>
      <c r="CH462" s="219">
        <v>77044.22</v>
      </c>
      <c r="CI462" s="219">
        <v>46343.4</v>
      </c>
      <c r="CJ462" s="219">
        <v>81760.5</v>
      </c>
      <c r="CK462" s="219">
        <v>68614.06</v>
      </c>
      <c r="CL462" s="219">
        <v>54391.13</v>
      </c>
      <c r="CM462" s="219">
        <v>0</v>
      </c>
      <c r="CN462" s="166">
        <v>-553721.81999999995</v>
      </c>
      <c r="CP462" s="153" t="s">
        <v>25087</v>
      </c>
      <c r="CQ462" s="217">
        <v>0</v>
      </c>
      <c r="CR462" s="217">
        <v>0</v>
      </c>
      <c r="CS462" s="217">
        <v>0</v>
      </c>
      <c r="CT462" s="217">
        <v>0</v>
      </c>
      <c r="CU462" s="217">
        <v>0</v>
      </c>
      <c r="CV462" s="217">
        <v>171600</v>
      </c>
      <c r="CW462" s="217">
        <v>73600</v>
      </c>
      <c r="CX462" s="217">
        <v>1118516.69</v>
      </c>
      <c r="CY462" s="217">
        <v>1818692.02</v>
      </c>
      <c r="CZ462" s="217">
        <v>3450245.62</v>
      </c>
      <c r="DA462" s="217">
        <v>873125.38</v>
      </c>
      <c r="DB462" s="217">
        <v>1639417.2</v>
      </c>
      <c r="DC462" s="217">
        <v>0</v>
      </c>
      <c r="DD462" s="164">
        <v>-9145196.9100000001</v>
      </c>
      <c r="DF462" s="153" t="s">
        <v>25190</v>
      </c>
      <c r="DG462" s="217">
        <v>682699.12</v>
      </c>
      <c r="DH462" s="217">
        <v>1198277.31</v>
      </c>
      <c r="DI462" s="217">
        <v>5042421.74</v>
      </c>
      <c r="DJ462" s="217">
        <v>2440311.2599999998</v>
      </c>
      <c r="DK462" s="217">
        <v>3249112.59</v>
      </c>
      <c r="DL462" s="217">
        <v>2280434.19</v>
      </c>
      <c r="DM462" s="217">
        <v>3525954.92</v>
      </c>
      <c r="DN462" s="217">
        <v>3935801.84</v>
      </c>
      <c r="DO462" s="217">
        <v>3407154.96</v>
      </c>
      <c r="DP462" s="217">
        <v>4316239.25</v>
      </c>
      <c r="DQ462" s="217">
        <v>6775846.9199999999</v>
      </c>
      <c r="DR462" s="217">
        <v>0</v>
      </c>
      <c r="DS462" s="164">
        <f t="shared" si="7"/>
        <v>36854254.100000001</v>
      </c>
    </row>
    <row r="463" spans="1:123" ht="20.399999999999999">
      <c r="A463" s="152" t="s">
        <v>25191</v>
      </c>
      <c r="B463" s="166">
        <v>128876.74</v>
      </c>
      <c r="C463" s="166">
        <v>421166.79</v>
      </c>
      <c r="D463" s="166">
        <v>338185.39</v>
      </c>
      <c r="E463" s="166">
        <v>489483.42</v>
      </c>
      <c r="F463" s="166">
        <v>317172.37</v>
      </c>
      <c r="BK463" s="153" t="s">
        <v>25058</v>
      </c>
      <c r="BL463" s="217">
        <v>0</v>
      </c>
      <c r="BM463" s="217">
        <v>0</v>
      </c>
      <c r="BN463" s="217">
        <v>0</v>
      </c>
      <c r="BO463" s="217">
        <v>0</v>
      </c>
      <c r="BP463" s="217">
        <v>2728.75</v>
      </c>
      <c r="BQ463" s="217">
        <v>70240.479999999996</v>
      </c>
      <c r="BR463" s="217">
        <v>50190.37</v>
      </c>
      <c r="BS463" s="217">
        <v>29022.560000000001</v>
      </c>
      <c r="BT463" s="217">
        <v>0</v>
      </c>
      <c r="BU463" s="217">
        <v>31201.31</v>
      </c>
      <c r="BV463" s="217">
        <v>58045.120000000003</v>
      </c>
      <c r="BW463" s="217">
        <v>55797.66</v>
      </c>
      <c r="BX463" s="164">
        <v>-297226.25</v>
      </c>
      <c r="BZ463" s="152" t="s">
        <v>24759</v>
      </c>
      <c r="CA463" s="219">
        <v>708</v>
      </c>
      <c r="CB463" s="219">
        <v>20748.27</v>
      </c>
      <c r="CC463" s="219">
        <v>21269.64</v>
      </c>
      <c r="CD463" s="219">
        <v>17503.259999999998</v>
      </c>
      <c r="CE463" s="219">
        <v>18859.91</v>
      </c>
      <c r="CF463" s="219">
        <v>22445.91</v>
      </c>
      <c r="CG463" s="219">
        <v>29796</v>
      </c>
      <c r="CH463" s="219">
        <v>43629.97</v>
      </c>
      <c r="CI463" s="219">
        <v>46560.86</v>
      </c>
      <c r="CJ463" s="219">
        <v>50891.519999999997</v>
      </c>
      <c r="CK463" s="219">
        <v>89478.76</v>
      </c>
      <c r="CL463" s="219">
        <v>41264.89</v>
      </c>
      <c r="CM463" s="219">
        <v>0</v>
      </c>
      <c r="CN463" s="166">
        <v>-403156.99</v>
      </c>
      <c r="CP463" s="154" t="s">
        <v>24868</v>
      </c>
      <c r="CQ463" s="218">
        <v>0</v>
      </c>
      <c r="CR463" s="218">
        <v>0</v>
      </c>
      <c r="CS463" s="218">
        <v>0</v>
      </c>
      <c r="CT463" s="218">
        <v>0</v>
      </c>
      <c r="CU463" s="218">
        <v>0</v>
      </c>
      <c r="CV463" s="218">
        <v>171600</v>
      </c>
      <c r="CW463" s="218">
        <v>73600</v>
      </c>
      <c r="CX463" s="218">
        <v>1118516.69</v>
      </c>
      <c r="CY463" s="218">
        <v>1818692.02</v>
      </c>
      <c r="CZ463" s="218">
        <v>3450245.62</v>
      </c>
      <c r="DA463" s="218">
        <v>873125.38</v>
      </c>
      <c r="DB463" s="218">
        <v>1639417.2</v>
      </c>
      <c r="DC463" s="218">
        <v>0</v>
      </c>
      <c r="DD463" s="165">
        <v>-9145196.9100000001</v>
      </c>
      <c r="DF463" s="154" t="s">
        <v>24769</v>
      </c>
      <c r="DG463" s="218">
        <v>0</v>
      </c>
      <c r="DH463" s="218">
        <v>0</v>
      </c>
      <c r="DI463" s="218">
        <v>0</v>
      </c>
      <c r="DJ463" s="218">
        <v>0</v>
      </c>
      <c r="DK463" s="218">
        <v>0</v>
      </c>
      <c r="DL463" s="218">
        <v>0</v>
      </c>
      <c r="DM463" s="218">
        <v>0</v>
      </c>
      <c r="DN463" s="218">
        <v>0</v>
      </c>
      <c r="DO463" s="218">
        <v>0</v>
      </c>
      <c r="DP463" s="218">
        <v>1813.59</v>
      </c>
      <c r="DQ463" s="218">
        <v>0</v>
      </c>
      <c r="DR463" s="218">
        <v>0</v>
      </c>
      <c r="DS463" s="164">
        <f t="shared" si="7"/>
        <v>1813.59</v>
      </c>
    </row>
    <row r="464" spans="1:123" ht="20.399999999999999">
      <c r="A464" s="152" t="s">
        <v>25192</v>
      </c>
      <c r="B464" s="166">
        <v>40142.160000000003</v>
      </c>
      <c r="C464" s="166">
        <v>604465.94999999995</v>
      </c>
      <c r="D464" s="166">
        <v>4603691.54</v>
      </c>
      <c r="E464" s="166">
        <v>330105.21999999997</v>
      </c>
      <c r="F464" s="166">
        <v>1063088.55</v>
      </c>
      <c r="BK464" s="154" t="s">
        <v>24895</v>
      </c>
      <c r="BL464" s="218">
        <v>0</v>
      </c>
      <c r="BM464" s="218">
        <v>0</v>
      </c>
      <c r="BN464" s="218">
        <v>0</v>
      </c>
      <c r="BO464" s="218">
        <v>0</v>
      </c>
      <c r="BP464" s="218">
        <v>2728.75</v>
      </c>
      <c r="BQ464" s="218">
        <v>70240.479999999996</v>
      </c>
      <c r="BR464" s="218">
        <v>50190.37</v>
      </c>
      <c r="BS464" s="218">
        <v>29022.560000000001</v>
      </c>
      <c r="BT464" s="218">
        <v>0</v>
      </c>
      <c r="BU464" s="218">
        <v>31201.31</v>
      </c>
      <c r="BV464" s="218">
        <v>58045.120000000003</v>
      </c>
      <c r="BW464" s="218">
        <v>55797.66</v>
      </c>
      <c r="BX464" s="165">
        <v>-297226.25</v>
      </c>
      <c r="BZ464" s="152" t="s">
        <v>24731</v>
      </c>
      <c r="CA464" s="219">
        <v>256225.84</v>
      </c>
      <c r="CB464" s="219">
        <v>223238.19</v>
      </c>
      <c r="CC464" s="219">
        <v>268393.89</v>
      </c>
      <c r="CD464" s="219">
        <v>243680.54</v>
      </c>
      <c r="CE464" s="219">
        <v>277871.65999999997</v>
      </c>
      <c r="CF464" s="219">
        <v>239592.13</v>
      </c>
      <c r="CG464" s="219">
        <v>261257.61</v>
      </c>
      <c r="CH464" s="219">
        <v>252280.69</v>
      </c>
      <c r="CI464" s="219">
        <v>270506.21999999997</v>
      </c>
      <c r="CJ464" s="219">
        <v>396434.77</v>
      </c>
      <c r="CK464" s="219">
        <v>258282.37</v>
      </c>
      <c r="CL464" s="219">
        <v>468191.17</v>
      </c>
      <c r="CM464" s="219">
        <v>0</v>
      </c>
      <c r="CN464" s="166">
        <v>-3415955.08</v>
      </c>
      <c r="CP464" s="152" t="s">
        <v>25089</v>
      </c>
      <c r="CQ464" s="219">
        <v>0</v>
      </c>
      <c r="CR464" s="219">
        <v>0</v>
      </c>
      <c r="CS464" s="219">
        <v>0</v>
      </c>
      <c r="CT464" s="219">
        <v>0</v>
      </c>
      <c r="CU464" s="219">
        <v>0</v>
      </c>
      <c r="CV464" s="219">
        <v>0</v>
      </c>
      <c r="CW464" s="219">
        <v>0</v>
      </c>
      <c r="CX464" s="219">
        <v>0</v>
      </c>
      <c r="CY464" s="219">
        <v>0</v>
      </c>
      <c r="CZ464" s="219">
        <v>0</v>
      </c>
      <c r="DA464" s="219">
        <v>48000</v>
      </c>
      <c r="DB464" s="219">
        <v>1065000</v>
      </c>
      <c r="DC464" s="219">
        <v>0</v>
      </c>
      <c r="DD464" s="166">
        <v>-1113000</v>
      </c>
      <c r="DF464" s="152" t="s">
        <v>25193</v>
      </c>
      <c r="DG464" s="219">
        <v>0</v>
      </c>
      <c r="DH464" s="219">
        <v>0</v>
      </c>
      <c r="DI464" s="219">
        <v>0</v>
      </c>
      <c r="DJ464" s="219">
        <v>0</v>
      </c>
      <c r="DK464" s="219">
        <v>0</v>
      </c>
      <c r="DL464" s="219">
        <v>0</v>
      </c>
      <c r="DM464" s="219">
        <v>0</v>
      </c>
      <c r="DN464" s="219">
        <v>0</v>
      </c>
      <c r="DO464" s="219">
        <v>0</v>
      </c>
      <c r="DP464" s="219">
        <v>1813.59</v>
      </c>
      <c r="DQ464" s="219">
        <v>0</v>
      </c>
      <c r="DR464" s="219">
        <v>0</v>
      </c>
      <c r="DS464" s="164">
        <f t="shared" si="7"/>
        <v>1813.59</v>
      </c>
    </row>
    <row r="465" spans="1:123" ht="20.399999999999999">
      <c r="A465" s="152" t="s">
        <v>24871</v>
      </c>
      <c r="B465" s="166">
        <v>1070895</v>
      </c>
      <c r="C465" s="166">
        <v>1857480</v>
      </c>
      <c r="D465" s="166">
        <v>1614060</v>
      </c>
      <c r="E465" s="166">
        <v>1624627</v>
      </c>
      <c r="F465" s="166">
        <v>1049975</v>
      </c>
      <c r="BK465" s="152" t="s">
        <v>25056</v>
      </c>
      <c r="BL465" s="219">
        <v>0</v>
      </c>
      <c r="BM465" s="219">
        <v>0</v>
      </c>
      <c r="BN465" s="219">
        <v>0</v>
      </c>
      <c r="BO465" s="219">
        <v>0</v>
      </c>
      <c r="BP465" s="219">
        <v>2728.75</v>
      </c>
      <c r="BQ465" s="219">
        <v>70240.479999999996</v>
      </c>
      <c r="BR465" s="219">
        <v>50190.37</v>
      </c>
      <c r="BS465" s="219">
        <v>29022.560000000001</v>
      </c>
      <c r="BT465" s="219">
        <v>0</v>
      </c>
      <c r="BU465" s="219">
        <v>31201.31</v>
      </c>
      <c r="BV465" s="219">
        <v>58045.120000000003</v>
      </c>
      <c r="BW465" s="219">
        <v>55797.66</v>
      </c>
      <c r="BX465" s="166">
        <v>-297226.25</v>
      </c>
      <c r="BZ465" s="152" t="s">
        <v>24896</v>
      </c>
      <c r="CA465" s="219">
        <v>6095</v>
      </c>
      <c r="CB465" s="219">
        <v>33925.15</v>
      </c>
      <c r="CC465" s="219">
        <v>14539.35</v>
      </c>
      <c r="CD465" s="219">
        <v>0</v>
      </c>
      <c r="CE465" s="219">
        <v>0</v>
      </c>
      <c r="CF465" s="219">
        <v>0</v>
      </c>
      <c r="CG465" s="219">
        <v>6095</v>
      </c>
      <c r="CH465" s="219">
        <v>19385.8</v>
      </c>
      <c r="CI465" s="219">
        <v>85875</v>
      </c>
      <c r="CJ465" s="219">
        <v>0</v>
      </c>
      <c r="CK465" s="219">
        <v>0</v>
      </c>
      <c r="CL465" s="219">
        <v>11631.48</v>
      </c>
      <c r="CM465" s="219">
        <v>0</v>
      </c>
      <c r="CN465" s="166">
        <v>-177546.78</v>
      </c>
      <c r="CP465" s="152" t="s">
        <v>25090</v>
      </c>
      <c r="CQ465" s="219">
        <v>0</v>
      </c>
      <c r="CR465" s="219">
        <v>0</v>
      </c>
      <c r="CS465" s="219">
        <v>0</v>
      </c>
      <c r="CT465" s="219">
        <v>0</v>
      </c>
      <c r="CU465" s="219">
        <v>0</v>
      </c>
      <c r="CV465" s="219">
        <v>171600</v>
      </c>
      <c r="CW465" s="219">
        <v>63100</v>
      </c>
      <c r="CX465" s="219">
        <v>1104516.69</v>
      </c>
      <c r="CY465" s="219">
        <v>1325592.02</v>
      </c>
      <c r="CZ465" s="219">
        <v>2634245.62</v>
      </c>
      <c r="DA465" s="219">
        <v>697125.38</v>
      </c>
      <c r="DB465" s="219">
        <v>26217.200000000001</v>
      </c>
      <c r="DC465" s="219">
        <v>0</v>
      </c>
      <c r="DD465" s="166">
        <v>-6022396.9100000001</v>
      </c>
      <c r="DF465" s="154" t="s">
        <v>24849</v>
      </c>
      <c r="DG465" s="218">
        <v>0</v>
      </c>
      <c r="DH465" s="218">
        <v>0</v>
      </c>
      <c r="DI465" s="218">
        <v>247539.65</v>
      </c>
      <c r="DJ465" s="218">
        <v>63817.98</v>
      </c>
      <c r="DK465" s="218">
        <v>60599.23</v>
      </c>
      <c r="DL465" s="218">
        <v>0</v>
      </c>
      <c r="DM465" s="218">
        <v>173526.62</v>
      </c>
      <c r="DN465" s="218">
        <v>0</v>
      </c>
      <c r="DO465" s="218">
        <v>17266.759999999998</v>
      </c>
      <c r="DP465" s="218">
        <v>0</v>
      </c>
      <c r="DQ465" s="218">
        <v>0</v>
      </c>
      <c r="DR465" s="218">
        <v>0</v>
      </c>
      <c r="DS465" s="164">
        <f t="shared" si="7"/>
        <v>562750.24</v>
      </c>
    </row>
    <row r="466" spans="1:123" ht="20.399999999999999">
      <c r="A466" s="152" t="s">
        <v>25194</v>
      </c>
      <c r="B466" s="166">
        <v>53469436.189999998</v>
      </c>
      <c r="C466" s="166">
        <v>52871139.189999998</v>
      </c>
      <c r="D466" s="166">
        <v>55059955.189999998</v>
      </c>
      <c r="E466" s="166">
        <v>55992048.259999998</v>
      </c>
      <c r="F466" s="166">
        <v>57624821.619999997</v>
      </c>
      <c r="BK466" s="153" t="s">
        <v>25059</v>
      </c>
      <c r="BL466" s="217">
        <v>858936.47</v>
      </c>
      <c r="BM466" s="217">
        <v>1090120.6299999999</v>
      </c>
      <c r="BN466" s="217">
        <v>5373269.4199999999</v>
      </c>
      <c r="BO466" s="217">
        <v>4340147.46</v>
      </c>
      <c r="BP466" s="217">
        <v>9976231.7200000007</v>
      </c>
      <c r="BQ466" s="217">
        <v>13249187.369999999</v>
      </c>
      <c r="BR466" s="217">
        <v>7262036.2199999997</v>
      </c>
      <c r="BS466" s="217">
        <v>7185258.1600000001</v>
      </c>
      <c r="BT466" s="217">
        <v>15144605.109999999</v>
      </c>
      <c r="BU466" s="217">
        <v>13681968.24</v>
      </c>
      <c r="BV466" s="217">
        <v>10678274.359999999</v>
      </c>
      <c r="BW466" s="217">
        <v>11369183.42</v>
      </c>
      <c r="BX466" s="164">
        <v>-100209218.58</v>
      </c>
      <c r="BZ466" s="152" t="s">
        <v>25050</v>
      </c>
      <c r="CA466" s="219">
        <v>0</v>
      </c>
      <c r="CB466" s="219">
        <v>0</v>
      </c>
      <c r="CC466" s="219">
        <v>0</v>
      </c>
      <c r="CD466" s="219">
        <v>0</v>
      </c>
      <c r="CE466" s="219">
        <v>0</v>
      </c>
      <c r="CF466" s="219">
        <v>3920</v>
      </c>
      <c r="CG466" s="219">
        <v>0</v>
      </c>
      <c r="CH466" s="219">
        <v>79123.3</v>
      </c>
      <c r="CI466" s="219">
        <v>0</v>
      </c>
      <c r="CJ466" s="219">
        <v>221468.6</v>
      </c>
      <c r="CK466" s="219">
        <v>71765.78</v>
      </c>
      <c r="CL466" s="219">
        <v>49880</v>
      </c>
      <c r="CM466" s="219">
        <v>0</v>
      </c>
      <c r="CN466" s="166">
        <v>-426157.68</v>
      </c>
      <c r="CP466" s="152" t="s">
        <v>25091</v>
      </c>
      <c r="CQ466" s="219">
        <v>0</v>
      </c>
      <c r="CR466" s="219">
        <v>0</v>
      </c>
      <c r="CS466" s="219">
        <v>0</v>
      </c>
      <c r="CT466" s="219">
        <v>0</v>
      </c>
      <c r="CU466" s="219">
        <v>0</v>
      </c>
      <c r="CV466" s="219">
        <v>0</v>
      </c>
      <c r="CW466" s="219">
        <v>10500</v>
      </c>
      <c r="CX466" s="219">
        <v>14000</v>
      </c>
      <c r="CY466" s="219">
        <v>493100</v>
      </c>
      <c r="CZ466" s="219">
        <v>816000</v>
      </c>
      <c r="DA466" s="219">
        <v>128000</v>
      </c>
      <c r="DB466" s="219">
        <v>548200</v>
      </c>
      <c r="DC466" s="219">
        <v>0</v>
      </c>
      <c r="DD466" s="166">
        <v>-2009800</v>
      </c>
      <c r="DF466" s="152" t="s">
        <v>25195</v>
      </c>
      <c r="DG466" s="219">
        <v>0</v>
      </c>
      <c r="DH466" s="219">
        <v>0</v>
      </c>
      <c r="DI466" s="219">
        <v>247539.65</v>
      </c>
      <c r="DJ466" s="219">
        <v>63817.98</v>
      </c>
      <c r="DK466" s="219">
        <v>60599.23</v>
      </c>
      <c r="DL466" s="219">
        <v>0</v>
      </c>
      <c r="DM466" s="219">
        <v>173526.62</v>
      </c>
      <c r="DN466" s="219">
        <v>0</v>
      </c>
      <c r="DO466" s="219">
        <v>17266.759999999998</v>
      </c>
      <c r="DP466" s="219">
        <v>0</v>
      </c>
      <c r="DQ466" s="219">
        <v>0</v>
      </c>
      <c r="DR466" s="219">
        <v>0</v>
      </c>
      <c r="DS466" s="164">
        <f t="shared" si="7"/>
        <v>562750.24</v>
      </c>
    </row>
    <row r="467" spans="1:123" ht="20.399999999999999">
      <c r="A467" s="152" t="s">
        <v>25196</v>
      </c>
      <c r="B467" s="166">
        <v>380408.7</v>
      </c>
      <c r="C467" s="166">
        <v>2066925.37</v>
      </c>
      <c r="D467" s="166">
        <v>904152.9</v>
      </c>
      <c r="E467" s="166">
        <v>380408.7</v>
      </c>
      <c r="F467" s="166">
        <v>3242362.57</v>
      </c>
      <c r="BK467" s="154" t="s">
        <v>25027</v>
      </c>
      <c r="BL467" s="218">
        <v>858936.47</v>
      </c>
      <c r="BM467" s="218">
        <v>1090120.6299999999</v>
      </c>
      <c r="BN467" s="218">
        <v>5373269.4199999999</v>
      </c>
      <c r="BO467" s="218">
        <v>4340147.46</v>
      </c>
      <c r="BP467" s="218">
        <v>9976231.7200000007</v>
      </c>
      <c r="BQ467" s="218">
        <v>13249187.369999999</v>
      </c>
      <c r="BR467" s="218">
        <v>7262036.2199999997</v>
      </c>
      <c r="BS467" s="218">
        <v>7185258.1600000001</v>
      </c>
      <c r="BT467" s="218">
        <v>15144605.109999999</v>
      </c>
      <c r="BU467" s="218">
        <v>13681968.24</v>
      </c>
      <c r="BV467" s="218">
        <v>10678274.359999999</v>
      </c>
      <c r="BW467" s="218">
        <v>11369183.42</v>
      </c>
      <c r="BX467" s="165">
        <v>-100209218.58</v>
      </c>
      <c r="BZ467" s="153" t="s">
        <v>25058</v>
      </c>
      <c r="CA467" s="217">
        <v>0</v>
      </c>
      <c r="CB467" s="217">
        <v>0</v>
      </c>
      <c r="CC467" s="217">
        <v>34151.46</v>
      </c>
      <c r="CD467" s="217">
        <v>64282.45</v>
      </c>
      <c r="CE467" s="217">
        <v>31857.84</v>
      </c>
      <c r="CF467" s="217">
        <v>26611.54</v>
      </c>
      <c r="CG467" s="217">
        <v>26611.54</v>
      </c>
      <c r="CH467" s="217">
        <v>0</v>
      </c>
      <c r="CI467" s="217">
        <v>9204.11</v>
      </c>
      <c r="CJ467" s="217">
        <v>0</v>
      </c>
      <c r="CK467" s="217">
        <v>0</v>
      </c>
      <c r="CL467" s="217">
        <v>-4916.97</v>
      </c>
      <c r="CM467" s="217">
        <v>0</v>
      </c>
      <c r="CN467" s="164">
        <v>-187801.97</v>
      </c>
      <c r="CP467" s="153" t="s">
        <v>25093</v>
      </c>
      <c r="CQ467" s="217">
        <v>222674.93</v>
      </c>
      <c r="CR467" s="217">
        <v>324283.27</v>
      </c>
      <c r="CS467" s="217">
        <v>234824.11</v>
      </c>
      <c r="CT467" s="217">
        <v>256848.47</v>
      </c>
      <c r="CU467" s="217">
        <v>225860.84</v>
      </c>
      <c r="CV467" s="217">
        <v>245547.49</v>
      </c>
      <c r="CW467" s="217">
        <v>233420.28</v>
      </c>
      <c r="CX467" s="217">
        <v>5646077.6100000003</v>
      </c>
      <c r="CY467" s="217">
        <v>255883.53</v>
      </c>
      <c r="CZ467" s="217">
        <v>237683.51</v>
      </c>
      <c r="DA467" s="217">
        <v>805890.78</v>
      </c>
      <c r="DB467" s="217">
        <v>3779365.73</v>
      </c>
      <c r="DC467" s="217">
        <v>0</v>
      </c>
      <c r="DD467" s="164">
        <v>-12468360.550000001</v>
      </c>
      <c r="DF467" s="154" t="s">
        <v>25071</v>
      </c>
      <c r="DG467" s="218">
        <v>0</v>
      </c>
      <c r="DH467" s="218">
        <v>0</v>
      </c>
      <c r="DI467" s="218">
        <v>0</v>
      </c>
      <c r="DJ467" s="218">
        <v>114022.94</v>
      </c>
      <c r="DK467" s="218">
        <v>0</v>
      </c>
      <c r="DL467" s="218">
        <v>0</v>
      </c>
      <c r="DM467" s="218">
        <v>74099.63</v>
      </c>
      <c r="DN467" s="218">
        <v>0</v>
      </c>
      <c r="DO467" s="218">
        <v>0</v>
      </c>
      <c r="DP467" s="218">
        <v>0</v>
      </c>
      <c r="DQ467" s="218">
        <v>0</v>
      </c>
      <c r="DR467" s="218">
        <v>0</v>
      </c>
      <c r="DS467" s="164">
        <f t="shared" si="7"/>
        <v>188122.57</v>
      </c>
    </row>
    <row r="468" spans="1:123" ht="30.6">
      <c r="A468" s="152" t="s">
        <v>25197</v>
      </c>
      <c r="B468" s="166">
        <v>0</v>
      </c>
      <c r="C468" s="166">
        <v>0</v>
      </c>
      <c r="D468" s="166">
        <v>0</v>
      </c>
      <c r="E468" s="166">
        <v>860000</v>
      </c>
      <c r="F468" s="166">
        <v>816465.67</v>
      </c>
      <c r="BK468" s="152" t="s">
        <v>25061</v>
      </c>
      <c r="BL468" s="219">
        <v>500000</v>
      </c>
      <c r="BM468" s="219">
        <v>0</v>
      </c>
      <c r="BN468" s="219">
        <v>3332127.12</v>
      </c>
      <c r="BO468" s="219">
        <v>1037492.4</v>
      </c>
      <c r="BP468" s="219">
        <v>6660409.9500000002</v>
      </c>
      <c r="BQ468" s="219">
        <v>10321297.42</v>
      </c>
      <c r="BR468" s="219">
        <v>3136682.97</v>
      </c>
      <c r="BS468" s="219">
        <v>4148151.29</v>
      </c>
      <c r="BT468" s="219">
        <v>12229642.85</v>
      </c>
      <c r="BU468" s="219">
        <v>10737229.039999999</v>
      </c>
      <c r="BV468" s="219">
        <v>8299389.4400000004</v>
      </c>
      <c r="BW468" s="219">
        <v>9112198.3200000003</v>
      </c>
      <c r="BX468" s="166">
        <v>-69514620.799999997</v>
      </c>
      <c r="BZ468" s="154" t="s">
        <v>24895</v>
      </c>
      <c r="CA468" s="218">
        <v>0</v>
      </c>
      <c r="CB468" s="218">
        <v>0</v>
      </c>
      <c r="CC468" s="218">
        <v>34151.46</v>
      </c>
      <c r="CD468" s="218">
        <v>64282.45</v>
      </c>
      <c r="CE468" s="218">
        <v>31857.84</v>
      </c>
      <c r="CF468" s="218">
        <v>26611.54</v>
      </c>
      <c r="CG468" s="218">
        <v>26611.54</v>
      </c>
      <c r="CH468" s="218">
        <v>0</v>
      </c>
      <c r="CI468" s="218">
        <v>9204.11</v>
      </c>
      <c r="CJ468" s="218">
        <v>0</v>
      </c>
      <c r="CK468" s="218">
        <v>0</v>
      </c>
      <c r="CL468" s="218">
        <v>-4916.97</v>
      </c>
      <c r="CM468" s="218">
        <v>0</v>
      </c>
      <c r="CN468" s="165">
        <v>-187801.97</v>
      </c>
      <c r="CP468" s="154" t="s">
        <v>24897</v>
      </c>
      <c r="CQ468" s="218">
        <v>0</v>
      </c>
      <c r="CR468" s="218">
        <v>0</v>
      </c>
      <c r="CS468" s="218">
        <v>0</v>
      </c>
      <c r="CT468" s="218">
        <v>0</v>
      </c>
      <c r="CU468" s="218">
        <v>0</v>
      </c>
      <c r="CV468" s="218">
        <v>0</v>
      </c>
      <c r="CW468" s="218">
        <v>0</v>
      </c>
      <c r="CX468" s="218">
        <v>0</v>
      </c>
      <c r="CY468" s="218">
        <v>0</v>
      </c>
      <c r="CZ468" s="218">
        <v>0</v>
      </c>
      <c r="DA468" s="218">
        <v>557293.36</v>
      </c>
      <c r="DB468" s="218">
        <v>0</v>
      </c>
      <c r="DC468" s="218">
        <v>0</v>
      </c>
      <c r="DD468" s="165">
        <v>-557293.36</v>
      </c>
      <c r="DF468" s="152" t="s">
        <v>25088</v>
      </c>
      <c r="DG468" s="219">
        <v>0</v>
      </c>
      <c r="DH468" s="219">
        <v>0</v>
      </c>
      <c r="DI468" s="219">
        <v>0</v>
      </c>
      <c r="DJ468" s="219">
        <v>114022.94</v>
      </c>
      <c r="DK468" s="219">
        <v>0</v>
      </c>
      <c r="DL468" s="219">
        <v>0</v>
      </c>
      <c r="DM468" s="219">
        <v>74099.63</v>
      </c>
      <c r="DN468" s="219">
        <v>0</v>
      </c>
      <c r="DO468" s="219">
        <v>0</v>
      </c>
      <c r="DP468" s="219">
        <v>0</v>
      </c>
      <c r="DQ468" s="219">
        <v>0</v>
      </c>
      <c r="DR468" s="219">
        <v>0</v>
      </c>
      <c r="DS468" s="164">
        <f t="shared" si="7"/>
        <v>188122.57</v>
      </c>
    </row>
    <row r="469" spans="1:123" ht="20.399999999999999">
      <c r="A469" s="152" t="s">
        <v>25198</v>
      </c>
      <c r="B469" s="166">
        <v>47291.23</v>
      </c>
      <c r="C469" s="166">
        <v>63129.55</v>
      </c>
      <c r="D469" s="166">
        <v>62251.23</v>
      </c>
      <c r="E469" s="166">
        <v>73244.710000000006</v>
      </c>
      <c r="F469" s="166">
        <v>64688.78</v>
      </c>
      <c r="BK469" s="152" t="s">
        <v>24759</v>
      </c>
      <c r="BL469" s="219">
        <v>15624.51</v>
      </c>
      <c r="BM469" s="219">
        <v>229160.75</v>
      </c>
      <c r="BN469" s="219">
        <v>217265.43</v>
      </c>
      <c r="BO469" s="219">
        <v>226931.17</v>
      </c>
      <c r="BP469" s="219">
        <v>298520.81</v>
      </c>
      <c r="BQ469" s="219">
        <v>250782.05</v>
      </c>
      <c r="BR469" s="219">
        <v>418456.53</v>
      </c>
      <c r="BS469" s="219">
        <v>717878.96</v>
      </c>
      <c r="BT469" s="219">
        <v>401111.22</v>
      </c>
      <c r="BU469" s="219">
        <v>657397.59</v>
      </c>
      <c r="BV469" s="219">
        <v>384083.84</v>
      </c>
      <c r="BW469" s="219">
        <v>289524.64</v>
      </c>
      <c r="BX469" s="166">
        <v>-4106737.5</v>
      </c>
      <c r="BZ469" s="152" t="s">
        <v>25056</v>
      </c>
      <c r="CA469" s="219">
        <v>0</v>
      </c>
      <c r="CB469" s="219">
        <v>0</v>
      </c>
      <c r="CC469" s="219">
        <v>34151.46</v>
      </c>
      <c r="CD469" s="219">
        <v>64282.45</v>
      </c>
      <c r="CE469" s="219">
        <v>31857.84</v>
      </c>
      <c r="CF469" s="219">
        <v>26611.54</v>
      </c>
      <c r="CG469" s="219">
        <v>26611.54</v>
      </c>
      <c r="CH469" s="219">
        <v>0</v>
      </c>
      <c r="CI469" s="219">
        <v>9204.11</v>
      </c>
      <c r="CJ469" s="219">
        <v>0</v>
      </c>
      <c r="CK469" s="219">
        <v>0</v>
      </c>
      <c r="CL469" s="219">
        <v>-4916.97</v>
      </c>
      <c r="CM469" s="219">
        <v>0</v>
      </c>
      <c r="CN469" s="166">
        <v>-187801.97</v>
      </c>
      <c r="CP469" s="152" t="s">
        <v>25199</v>
      </c>
      <c r="CQ469" s="219">
        <v>0</v>
      </c>
      <c r="CR469" s="219">
        <v>0</v>
      </c>
      <c r="CS469" s="219">
        <v>0</v>
      </c>
      <c r="CT469" s="219">
        <v>0</v>
      </c>
      <c r="CU469" s="219">
        <v>0</v>
      </c>
      <c r="CV469" s="219">
        <v>0</v>
      </c>
      <c r="CW469" s="219">
        <v>0</v>
      </c>
      <c r="CX469" s="219">
        <v>0</v>
      </c>
      <c r="CY469" s="219">
        <v>0</v>
      </c>
      <c r="CZ469" s="219">
        <v>0</v>
      </c>
      <c r="DA469" s="219">
        <v>557293.36</v>
      </c>
      <c r="DB469" s="219">
        <v>0</v>
      </c>
      <c r="DC469" s="219">
        <v>0</v>
      </c>
      <c r="DD469" s="166">
        <v>-557293.36</v>
      </c>
      <c r="DF469" s="154" t="s">
        <v>24920</v>
      </c>
      <c r="DG469" s="218">
        <v>0</v>
      </c>
      <c r="DH469" s="218">
        <v>0</v>
      </c>
      <c r="DI469" s="218">
        <v>138129.56</v>
      </c>
      <c r="DJ469" s="218">
        <v>102386.28</v>
      </c>
      <c r="DK469" s="218">
        <v>121224.75</v>
      </c>
      <c r="DL469" s="218">
        <v>88168.8</v>
      </c>
      <c r="DM469" s="218">
        <v>39350.879999999997</v>
      </c>
      <c r="DN469" s="218">
        <v>54844</v>
      </c>
      <c r="DO469" s="218">
        <v>0</v>
      </c>
      <c r="DP469" s="218">
        <v>81619.710000000006</v>
      </c>
      <c r="DQ469" s="218">
        <v>-17217.66</v>
      </c>
      <c r="DR469" s="218">
        <v>0</v>
      </c>
      <c r="DS469" s="164">
        <f t="shared" si="7"/>
        <v>608506.31999999995</v>
      </c>
    </row>
    <row r="470" spans="1:123" ht="20.399999999999999">
      <c r="A470" s="152" t="s">
        <v>25200</v>
      </c>
      <c r="B470" s="166">
        <v>43455445.93</v>
      </c>
      <c r="C470" s="166">
        <v>48195779.75</v>
      </c>
      <c r="D470" s="166">
        <v>44900547.420000002</v>
      </c>
      <c r="E470" s="166">
        <v>46844624.189999998</v>
      </c>
      <c r="F470" s="166">
        <v>42273374.009999998</v>
      </c>
      <c r="BK470" s="152" t="s">
        <v>24731</v>
      </c>
      <c r="BL470" s="219">
        <v>296994.13</v>
      </c>
      <c r="BM470" s="219">
        <v>367264</v>
      </c>
      <c r="BN470" s="219">
        <v>363012.5</v>
      </c>
      <c r="BO470" s="219">
        <v>382758.33</v>
      </c>
      <c r="BP470" s="219">
        <v>455250.47</v>
      </c>
      <c r="BQ470" s="219">
        <v>378573.68</v>
      </c>
      <c r="BR470" s="219">
        <v>367284.49</v>
      </c>
      <c r="BS470" s="219">
        <v>442360.89</v>
      </c>
      <c r="BT470" s="219">
        <v>405814.4</v>
      </c>
      <c r="BU470" s="219">
        <v>341978.94</v>
      </c>
      <c r="BV470" s="219">
        <v>412942.88</v>
      </c>
      <c r="BW470" s="219">
        <v>586679.35</v>
      </c>
      <c r="BX470" s="166">
        <v>-4800914.0599999996</v>
      </c>
      <c r="BZ470" s="153" t="s">
        <v>25059</v>
      </c>
      <c r="CA470" s="217">
        <v>484086.85</v>
      </c>
      <c r="CB470" s="217">
        <v>621780.23</v>
      </c>
      <c r="CC470" s="217">
        <v>738121.48</v>
      </c>
      <c r="CD470" s="217">
        <v>1607100.95</v>
      </c>
      <c r="CE470" s="217">
        <v>3302618.74</v>
      </c>
      <c r="CF470" s="217">
        <v>4838013.83</v>
      </c>
      <c r="CG470" s="217">
        <v>1539732.73</v>
      </c>
      <c r="CH470" s="217">
        <v>1240301.9099999999</v>
      </c>
      <c r="CI470" s="217">
        <v>4533405.16</v>
      </c>
      <c r="CJ470" s="217">
        <v>1577444.29</v>
      </c>
      <c r="CK470" s="217">
        <v>6123708.4100000001</v>
      </c>
      <c r="CL470" s="217">
        <v>10618184.869999999</v>
      </c>
      <c r="CM470" s="217">
        <v>0</v>
      </c>
      <c r="CN470" s="164">
        <v>-37224499.450000003</v>
      </c>
      <c r="CP470" s="154" t="s">
        <v>24902</v>
      </c>
      <c r="CQ470" s="218">
        <v>0</v>
      </c>
      <c r="CR470" s="218">
        <v>0</v>
      </c>
      <c r="CS470" s="218">
        <v>0</v>
      </c>
      <c r="CT470" s="218">
        <v>0</v>
      </c>
      <c r="CU470" s="218">
        <v>0</v>
      </c>
      <c r="CV470" s="218">
        <v>0</v>
      </c>
      <c r="CW470" s="218">
        <v>0</v>
      </c>
      <c r="CX470" s="218">
        <v>0</v>
      </c>
      <c r="CY470" s="218">
        <v>0</v>
      </c>
      <c r="CZ470" s="218">
        <v>0</v>
      </c>
      <c r="DA470" s="218">
        <v>0</v>
      </c>
      <c r="DB470" s="218">
        <v>50000</v>
      </c>
      <c r="DC470" s="218">
        <v>0</v>
      </c>
      <c r="DD470" s="165">
        <v>-50000</v>
      </c>
      <c r="DF470" s="152" t="s">
        <v>25201</v>
      </c>
      <c r="DG470" s="219">
        <v>0</v>
      </c>
      <c r="DH470" s="219">
        <v>0</v>
      </c>
      <c r="DI470" s="219">
        <v>138129.56</v>
      </c>
      <c r="DJ470" s="219">
        <v>102386.28</v>
      </c>
      <c r="DK470" s="219">
        <v>121224.75</v>
      </c>
      <c r="DL470" s="219">
        <v>88168.8</v>
      </c>
      <c r="DM470" s="219">
        <v>39350.879999999997</v>
      </c>
      <c r="DN470" s="219">
        <v>54844</v>
      </c>
      <c r="DO470" s="219">
        <v>0</v>
      </c>
      <c r="DP470" s="219">
        <v>81619.710000000006</v>
      </c>
      <c r="DQ470" s="219">
        <v>-17217.66</v>
      </c>
      <c r="DR470" s="219">
        <v>0</v>
      </c>
      <c r="DS470" s="164">
        <f t="shared" si="7"/>
        <v>608506.31999999995</v>
      </c>
    </row>
    <row r="471" spans="1:123" ht="20.399999999999999">
      <c r="A471" s="152" t="s">
        <v>25202</v>
      </c>
      <c r="B471" s="166">
        <v>79510825.129999995</v>
      </c>
      <c r="C471" s="166">
        <v>73551743.400000006</v>
      </c>
      <c r="D471" s="166">
        <v>70071269.670000002</v>
      </c>
      <c r="E471" s="166">
        <v>107082337.26000001</v>
      </c>
      <c r="F471" s="166">
        <v>94906724.810000002</v>
      </c>
      <c r="BK471" s="152" t="s">
        <v>25203</v>
      </c>
      <c r="BL471" s="219">
        <v>0</v>
      </c>
      <c r="BM471" s="219">
        <v>0</v>
      </c>
      <c r="BN471" s="219">
        <v>0</v>
      </c>
      <c r="BO471" s="219">
        <v>468000</v>
      </c>
      <c r="BP471" s="219">
        <v>381948</v>
      </c>
      <c r="BQ471" s="219">
        <v>0</v>
      </c>
      <c r="BR471" s="219">
        <v>327751.59999999998</v>
      </c>
      <c r="BS471" s="219">
        <v>0</v>
      </c>
      <c r="BT471" s="219">
        <v>477674.08</v>
      </c>
      <c r="BU471" s="219">
        <v>140000</v>
      </c>
      <c r="BV471" s="219">
        <v>0</v>
      </c>
      <c r="BW471" s="219">
        <v>0</v>
      </c>
      <c r="BX471" s="166">
        <v>-1795373.68</v>
      </c>
      <c r="BZ471" s="154" t="s">
        <v>25027</v>
      </c>
      <c r="CA471" s="218">
        <v>484086.85</v>
      </c>
      <c r="CB471" s="218">
        <v>621780.23</v>
      </c>
      <c r="CC471" s="218">
        <v>738121.48</v>
      </c>
      <c r="CD471" s="218">
        <v>1607100.95</v>
      </c>
      <c r="CE471" s="218">
        <v>3302618.74</v>
      </c>
      <c r="CF471" s="218">
        <v>4838013.83</v>
      </c>
      <c r="CG471" s="218">
        <v>1539732.73</v>
      </c>
      <c r="CH471" s="218">
        <v>1240301.9099999999</v>
      </c>
      <c r="CI471" s="218">
        <v>4533405.16</v>
      </c>
      <c r="CJ471" s="218">
        <v>1577444.29</v>
      </c>
      <c r="CK471" s="218">
        <v>6123708.4100000001</v>
      </c>
      <c r="CL471" s="218">
        <v>10618184.869999999</v>
      </c>
      <c r="CM471" s="218">
        <v>0</v>
      </c>
      <c r="CN471" s="165">
        <v>-37224499.450000003</v>
      </c>
      <c r="CP471" s="152" t="s">
        <v>25204</v>
      </c>
      <c r="CQ471" s="219">
        <v>0</v>
      </c>
      <c r="CR471" s="219">
        <v>0</v>
      </c>
      <c r="CS471" s="219">
        <v>0</v>
      </c>
      <c r="CT471" s="219">
        <v>0</v>
      </c>
      <c r="CU471" s="219">
        <v>0</v>
      </c>
      <c r="CV471" s="219">
        <v>0</v>
      </c>
      <c r="CW471" s="219">
        <v>0</v>
      </c>
      <c r="CX471" s="219">
        <v>0</v>
      </c>
      <c r="CY471" s="219">
        <v>0</v>
      </c>
      <c r="CZ471" s="219">
        <v>0</v>
      </c>
      <c r="DA471" s="219">
        <v>0</v>
      </c>
      <c r="DB471" s="219">
        <v>50000</v>
      </c>
      <c r="DC471" s="219">
        <v>0</v>
      </c>
      <c r="DD471" s="166">
        <v>-50000</v>
      </c>
      <c r="DF471" s="154" t="s">
        <v>25174</v>
      </c>
      <c r="DG471" s="218">
        <v>0</v>
      </c>
      <c r="DH471" s="218">
        <v>0</v>
      </c>
      <c r="DI471" s="218">
        <v>719884.54</v>
      </c>
      <c r="DJ471" s="218">
        <v>321167.28000000003</v>
      </c>
      <c r="DK471" s="218">
        <v>373479.61</v>
      </c>
      <c r="DL471" s="218">
        <v>314864.52</v>
      </c>
      <c r="DM471" s="218">
        <v>464277.07</v>
      </c>
      <c r="DN471" s="218">
        <v>416381.44</v>
      </c>
      <c r="DO471" s="218">
        <v>560795.43999999994</v>
      </c>
      <c r="DP471" s="218">
        <v>341742.68</v>
      </c>
      <c r="DQ471" s="218">
        <v>597547.16</v>
      </c>
      <c r="DR471" s="218">
        <v>0</v>
      </c>
      <c r="DS471" s="164">
        <f t="shared" si="7"/>
        <v>4110139.74</v>
      </c>
    </row>
    <row r="472" spans="1:123" ht="20.399999999999999">
      <c r="A472" s="152" t="s">
        <v>25205</v>
      </c>
      <c r="B472" s="166">
        <v>422797.44</v>
      </c>
      <c r="C472" s="166">
        <v>9586346.8100000005</v>
      </c>
      <c r="D472" s="166">
        <v>10233355</v>
      </c>
      <c r="E472" s="166">
        <v>12524438.880000001</v>
      </c>
      <c r="F472" s="166">
        <v>10394685.25</v>
      </c>
      <c r="BK472" s="152" t="s">
        <v>25064</v>
      </c>
      <c r="BL472" s="219">
        <v>36561.83</v>
      </c>
      <c r="BM472" s="219">
        <v>233775.35999999999</v>
      </c>
      <c r="BN472" s="219">
        <v>599367.16</v>
      </c>
      <c r="BO472" s="219">
        <v>1582531.58</v>
      </c>
      <c r="BP472" s="219">
        <v>1388253.1</v>
      </c>
      <c r="BQ472" s="219">
        <v>785438.27</v>
      </c>
      <c r="BR472" s="219">
        <v>920625.14</v>
      </c>
      <c r="BS472" s="219">
        <v>50000</v>
      </c>
      <c r="BT472" s="219">
        <v>490621.13</v>
      </c>
      <c r="BU472" s="219">
        <v>873498.54</v>
      </c>
      <c r="BV472" s="219">
        <v>61456.93</v>
      </c>
      <c r="BW472" s="219">
        <v>272000</v>
      </c>
      <c r="BX472" s="166">
        <v>-7294129.04</v>
      </c>
      <c r="BZ472" s="152" t="s">
        <v>25061</v>
      </c>
      <c r="CA472" s="219">
        <v>0</v>
      </c>
      <c r="CB472" s="219">
        <v>0</v>
      </c>
      <c r="CC472" s="219">
        <v>0</v>
      </c>
      <c r="CD472" s="219">
        <v>70000</v>
      </c>
      <c r="CE472" s="219">
        <v>2597095.29</v>
      </c>
      <c r="CF472" s="219">
        <v>3166363.72</v>
      </c>
      <c r="CG472" s="219">
        <v>0</v>
      </c>
      <c r="CH472" s="219">
        <v>20000</v>
      </c>
      <c r="CI472" s="219">
        <v>1744700</v>
      </c>
      <c r="CJ472" s="219">
        <v>21500</v>
      </c>
      <c r="CK472" s="219">
        <v>3990912.08</v>
      </c>
      <c r="CL472" s="219">
        <v>6900265.6900000004</v>
      </c>
      <c r="CM472" s="219">
        <v>0</v>
      </c>
      <c r="CN472" s="166">
        <v>-18510836.780000001</v>
      </c>
      <c r="CP472" s="154" t="s">
        <v>24767</v>
      </c>
      <c r="CQ472" s="218">
        <v>222674.93</v>
      </c>
      <c r="CR472" s="218">
        <v>324283.27</v>
      </c>
      <c r="CS472" s="218">
        <v>224633.49</v>
      </c>
      <c r="CT472" s="218">
        <v>256848.47</v>
      </c>
      <c r="CU472" s="218">
        <v>225860.84</v>
      </c>
      <c r="CV472" s="218">
        <v>245547.49</v>
      </c>
      <c r="CW472" s="218">
        <v>233420.28</v>
      </c>
      <c r="CX472" s="218">
        <v>236707.72</v>
      </c>
      <c r="CY472" s="218">
        <v>242691.63</v>
      </c>
      <c r="CZ472" s="218">
        <v>229475.58</v>
      </c>
      <c r="DA472" s="218">
        <v>248597.42</v>
      </c>
      <c r="DB472" s="218">
        <v>327986.2</v>
      </c>
      <c r="DC472" s="218">
        <v>0</v>
      </c>
      <c r="DD472" s="165">
        <v>-3018727.32</v>
      </c>
      <c r="DF472" s="152" t="s">
        <v>25101</v>
      </c>
      <c r="DG472" s="219">
        <v>0</v>
      </c>
      <c r="DH472" s="219">
        <v>0</v>
      </c>
      <c r="DI472" s="219">
        <v>719884.54</v>
      </c>
      <c r="DJ472" s="219">
        <v>321167.28000000003</v>
      </c>
      <c r="DK472" s="219">
        <v>373479.61</v>
      </c>
      <c r="DL472" s="219">
        <v>314864.52</v>
      </c>
      <c r="DM472" s="219">
        <v>464277.07</v>
      </c>
      <c r="DN472" s="219">
        <v>416381.44</v>
      </c>
      <c r="DO472" s="219">
        <v>560795.43999999994</v>
      </c>
      <c r="DP472" s="219">
        <v>341742.68</v>
      </c>
      <c r="DQ472" s="219">
        <v>597547.16</v>
      </c>
      <c r="DR472" s="219">
        <v>0</v>
      </c>
      <c r="DS472" s="164">
        <f t="shared" si="7"/>
        <v>4110139.74</v>
      </c>
    </row>
    <row r="473" spans="1:123" ht="20.399999999999999">
      <c r="A473" s="152" t="s">
        <v>25206</v>
      </c>
      <c r="B473" s="166">
        <v>82931.05</v>
      </c>
      <c r="C473" s="166">
        <v>6670826.8700000001</v>
      </c>
      <c r="D473" s="166">
        <v>14958222.68</v>
      </c>
      <c r="E473" s="166">
        <v>12681187.939999999</v>
      </c>
      <c r="F473" s="166">
        <v>13392250.380000001</v>
      </c>
      <c r="BK473" s="152" t="s">
        <v>25066</v>
      </c>
      <c r="BL473" s="219">
        <v>9756</v>
      </c>
      <c r="BM473" s="219">
        <v>204154.96</v>
      </c>
      <c r="BN473" s="219">
        <v>251473.81</v>
      </c>
      <c r="BO473" s="219">
        <v>284053.03000000003</v>
      </c>
      <c r="BP473" s="219">
        <v>247363.5</v>
      </c>
      <c r="BQ473" s="219">
        <v>227005.65</v>
      </c>
      <c r="BR473" s="219">
        <v>207942.36</v>
      </c>
      <c r="BS473" s="219">
        <v>244136.85</v>
      </c>
      <c r="BT473" s="219">
        <v>243469.75</v>
      </c>
      <c r="BU473" s="219">
        <v>302543.33</v>
      </c>
      <c r="BV473" s="219">
        <v>253608.76</v>
      </c>
      <c r="BW473" s="219">
        <v>282063.89</v>
      </c>
      <c r="BX473" s="166">
        <v>-2757571.89</v>
      </c>
      <c r="BZ473" s="152" t="s">
        <v>24759</v>
      </c>
      <c r="CA473" s="219">
        <v>5473.7</v>
      </c>
      <c r="CB473" s="219">
        <v>179593.94</v>
      </c>
      <c r="CC473" s="219">
        <v>172398.32</v>
      </c>
      <c r="CD473" s="219">
        <v>172290.3</v>
      </c>
      <c r="CE473" s="219">
        <v>170550.67</v>
      </c>
      <c r="CF473" s="219">
        <v>178635.24</v>
      </c>
      <c r="CG473" s="219">
        <v>186191.13</v>
      </c>
      <c r="CH473" s="219">
        <v>218680.25</v>
      </c>
      <c r="CI473" s="219">
        <v>255684.4</v>
      </c>
      <c r="CJ473" s="219">
        <v>246670.97</v>
      </c>
      <c r="CK473" s="219">
        <v>268872.12</v>
      </c>
      <c r="CL473" s="219">
        <v>426512.35</v>
      </c>
      <c r="CM473" s="219">
        <v>0</v>
      </c>
      <c r="CN473" s="166">
        <v>-2481553.39</v>
      </c>
      <c r="CP473" s="152" t="s">
        <v>24759</v>
      </c>
      <c r="CQ473" s="219">
        <v>4223.3100000000004</v>
      </c>
      <c r="CR473" s="219">
        <v>43495.4</v>
      </c>
      <c r="CS473" s="219">
        <v>17620.259999999998</v>
      </c>
      <c r="CT473" s="219">
        <v>6046.96</v>
      </c>
      <c r="CU473" s="219">
        <v>5424.49</v>
      </c>
      <c r="CV473" s="219">
        <v>12361.89</v>
      </c>
      <c r="CW473" s="219">
        <v>5289.5</v>
      </c>
      <c r="CX473" s="219">
        <v>5175.66</v>
      </c>
      <c r="CY473" s="219">
        <v>17685.849999999999</v>
      </c>
      <c r="CZ473" s="219">
        <v>10476.27</v>
      </c>
      <c r="DA473" s="219">
        <v>12991.77</v>
      </c>
      <c r="DB473" s="219">
        <v>13657.39</v>
      </c>
      <c r="DC473" s="219">
        <v>0</v>
      </c>
      <c r="DD473" s="166">
        <v>-154448.75</v>
      </c>
      <c r="DF473" s="154" t="s">
        <v>25024</v>
      </c>
      <c r="DG473" s="218">
        <v>0</v>
      </c>
      <c r="DH473" s="218">
        <v>0</v>
      </c>
      <c r="DI473" s="218">
        <v>597324.31000000006</v>
      </c>
      <c r="DJ473" s="218">
        <v>275293.49</v>
      </c>
      <c r="DK473" s="218">
        <v>263784.81</v>
      </c>
      <c r="DL473" s="218">
        <v>436764.12</v>
      </c>
      <c r="DM473" s="218">
        <v>457974.71</v>
      </c>
      <c r="DN473" s="218">
        <v>525726.71</v>
      </c>
      <c r="DO473" s="218">
        <v>615878.03</v>
      </c>
      <c r="DP473" s="218">
        <v>114192.31</v>
      </c>
      <c r="DQ473" s="218">
        <v>487743.16</v>
      </c>
      <c r="DR473" s="218">
        <v>0</v>
      </c>
      <c r="DS473" s="164">
        <f t="shared" si="7"/>
        <v>3774681.65</v>
      </c>
    </row>
    <row r="474" spans="1:123" ht="20.399999999999999">
      <c r="A474" s="152" t="s">
        <v>25207</v>
      </c>
      <c r="B474" s="166">
        <v>7051.2</v>
      </c>
      <c r="C474" s="166">
        <v>17595.48</v>
      </c>
      <c r="D474" s="166">
        <v>6390.12</v>
      </c>
      <c r="E474" s="166">
        <v>4631.7299999999996</v>
      </c>
      <c r="F474" s="166">
        <v>752.65</v>
      </c>
      <c r="BK474" s="152" t="s">
        <v>25068</v>
      </c>
      <c r="BL474" s="219">
        <v>0</v>
      </c>
      <c r="BM474" s="219">
        <v>55765.56</v>
      </c>
      <c r="BN474" s="219">
        <v>610023.4</v>
      </c>
      <c r="BO474" s="219">
        <v>358380.95</v>
      </c>
      <c r="BP474" s="219">
        <v>544485.89</v>
      </c>
      <c r="BQ474" s="219">
        <v>1286090.3</v>
      </c>
      <c r="BR474" s="219">
        <v>1883293.13</v>
      </c>
      <c r="BS474" s="219">
        <v>1582730.17</v>
      </c>
      <c r="BT474" s="219">
        <v>896271.68</v>
      </c>
      <c r="BU474" s="219">
        <v>629320.80000000005</v>
      </c>
      <c r="BV474" s="219">
        <v>1266792.51</v>
      </c>
      <c r="BW474" s="219">
        <v>826717.22</v>
      </c>
      <c r="BX474" s="166">
        <v>-9939871.6099999994</v>
      </c>
      <c r="BZ474" s="152" t="s">
        <v>24731</v>
      </c>
      <c r="CA474" s="219">
        <v>308283.55</v>
      </c>
      <c r="CB474" s="219">
        <v>254919.67</v>
      </c>
      <c r="CC474" s="219">
        <v>319476.65999999997</v>
      </c>
      <c r="CD474" s="219">
        <v>398546.49</v>
      </c>
      <c r="CE474" s="219">
        <v>282068.02</v>
      </c>
      <c r="CF474" s="219">
        <v>297122.68</v>
      </c>
      <c r="CG474" s="219">
        <v>390260.92</v>
      </c>
      <c r="CH474" s="219">
        <v>354722.64</v>
      </c>
      <c r="CI474" s="219">
        <v>340114.3</v>
      </c>
      <c r="CJ474" s="219">
        <v>308468.65999999997</v>
      </c>
      <c r="CK474" s="219">
        <v>383449.8</v>
      </c>
      <c r="CL474" s="219">
        <v>519326.65</v>
      </c>
      <c r="CM474" s="219">
        <v>0</v>
      </c>
      <c r="CN474" s="166">
        <v>-4156760.04</v>
      </c>
      <c r="CP474" s="152" t="s">
        <v>24731</v>
      </c>
      <c r="CQ474" s="219">
        <v>218451.62</v>
      </c>
      <c r="CR474" s="219">
        <v>280787.87</v>
      </c>
      <c r="CS474" s="219">
        <v>207013.23</v>
      </c>
      <c r="CT474" s="219">
        <v>250801.51</v>
      </c>
      <c r="CU474" s="219">
        <v>220436.35</v>
      </c>
      <c r="CV474" s="219">
        <v>233185.6</v>
      </c>
      <c r="CW474" s="219">
        <v>228130.78</v>
      </c>
      <c r="CX474" s="219">
        <v>231532.06</v>
      </c>
      <c r="CY474" s="219">
        <v>225005.78</v>
      </c>
      <c r="CZ474" s="219">
        <v>218999.31</v>
      </c>
      <c r="DA474" s="219">
        <v>235605.65</v>
      </c>
      <c r="DB474" s="219">
        <v>314328.81</v>
      </c>
      <c r="DC474" s="219">
        <v>0</v>
      </c>
      <c r="DD474" s="166">
        <v>-2864278.57</v>
      </c>
      <c r="DF474" s="152" t="s">
        <v>25208</v>
      </c>
      <c r="DG474" s="219">
        <v>0</v>
      </c>
      <c r="DH474" s="219">
        <v>0</v>
      </c>
      <c r="DI474" s="219">
        <v>597324.31000000006</v>
      </c>
      <c r="DJ474" s="219">
        <v>275293.49</v>
      </c>
      <c r="DK474" s="219">
        <v>263784.81</v>
      </c>
      <c r="DL474" s="219">
        <v>436764.12</v>
      </c>
      <c r="DM474" s="219">
        <v>457974.71</v>
      </c>
      <c r="DN474" s="219">
        <v>525726.71</v>
      </c>
      <c r="DO474" s="219">
        <v>615878.03</v>
      </c>
      <c r="DP474" s="219">
        <v>114192.31</v>
      </c>
      <c r="DQ474" s="219">
        <v>487743.16</v>
      </c>
      <c r="DR474" s="219">
        <v>0</v>
      </c>
      <c r="DS474" s="164">
        <f t="shared" si="7"/>
        <v>3774681.65</v>
      </c>
    </row>
    <row r="475" spans="1:123" ht="20.399999999999999">
      <c r="A475" s="152" t="s">
        <v>25209</v>
      </c>
      <c r="B475" s="166">
        <v>47709.66</v>
      </c>
      <c r="C475" s="166">
        <v>462598.87</v>
      </c>
      <c r="D475" s="166">
        <v>1281258.3799999999</v>
      </c>
      <c r="E475" s="166">
        <v>1278773.1599999999</v>
      </c>
      <c r="F475" s="166">
        <v>1347769.57</v>
      </c>
      <c r="BK475" s="153" t="s">
        <v>25070</v>
      </c>
      <c r="BL475" s="217">
        <v>0</v>
      </c>
      <c r="BM475" s="217">
        <v>0</v>
      </c>
      <c r="BN475" s="217">
        <v>0</v>
      </c>
      <c r="BO475" s="217">
        <v>0</v>
      </c>
      <c r="BP475" s="217">
        <v>0</v>
      </c>
      <c r="BQ475" s="217">
        <v>33525.18</v>
      </c>
      <c r="BR475" s="217">
        <v>108148.67</v>
      </c>
      <c r="BS475" s="217">
        <v>132211.07</v>
      </c>
      <c r="BT475" s="217">
        <v>126275.35</v>
      </c>
      <c r="BU475" s="217">
        <v>253455.28</v>
      </c>
      <c r="BV475" s="217">
        <v>0</v>
      </c>
      <c r="BW475" s="217">
        <v>266211.31</v>
      </c>
      <c r="BX475" s="164">
        <v>-919826.86</v>
      </c>
      <c r="BZ475" s="152" t="s">
        <v>25203</v>
      </c>
      <c r="CA475" s="219">
        <v>0</v>
      </c>
      <c r="CB475" s="219">
        <v>0</v>
      </c>
      <c r="CC475" s="219">
        <v>0</v>
      </c>
      <c r="CD475" s="219">
        <v>0</v>
      </c>
      <c r="CE475" s="219">
        <v>0</v>
      </c>
      <c r="CF475" s="219">
        <v>0</v>
      </c>
      <c r="CG475" s="219">
        <v>0</v>
      </c>
      <c r="CH475" s="219">
        <v>97364.6</v>
      </c>
      <c r="CI475" s="219">
        <v>1012930.98</v>
      </c>
      <c r="CJ475" s="219">
        <v>0</v>
      </c>
      <c r="CK475" s="219">
        <v>202307.37</v>
      </c>
      <c r="CL475" s="219">
        <v>696115.19999999995</v>
      </c>
      <c r="CM475" s="219">
        <v>0</v>
      </c>
      <c r="CN475" s="166">
        <v>-2008718.15</v>
      </c>
      <c r="CP475" s="154" t="s">
        <v>24937</v>
      </c>
      <c r="CQ475" s="218">
        <v>0</v>
      </c>
      <c r="CR475" s="218">
        <v>0</v>
      </c>
      <c r="CS475" s="218">
        <v>10190.620000000001</v>
      </c>
      <c r="CT475" s="218">
        <v>0</v>
      </c>
      <c r="CU475" s="218">
        <v>0</v>
      </c>
      <c r="CV475" s="218">
        <v>0</v>
      </c>
      <c r="CW475" s="218">
        <v>0</v>
      </c>
      <c r="CX475" s="218">
        <v>5409369.8899999997</v>
      </c>
      <c r="CY475" s="218">
        <v>13191.9</v>
      </c>
      <c r="CZ475" s="218">
        <v>8207.93</v>
      </c>
      <c r="DA475" s="218">
        <v>0</v>
      </c>
      <c r="DB475" s="218">
        <v>3401379.53</v>
      </c>
      <c r="DC475" s="218">
        <v>0</v>
      </c>
      <c r="DD475" s="165">
        <v>-8842339.8699999992</v>
      </c>
      <c r="DF475" s="154" t="s">
        <v>25210</v>
      </c>
      <c r="DG475" s="218">
        <v>0</v>
      </c>
      <c r="DH475" s="218">
        <v>0</v>
      </c>
      <c r="DI475" s="218">
        <v>0</v>
      </c>
      <c r="DJ475" s="218">
        <v>0</v>
      </c>
      <c r="DK475" s="218">
        <v>0</v>
      </c>
      <c r="DL475" s="218">
        <v>0</v>
      </c>
      <c r="DM475" s="218">
        <v>0</v>
      </c>
      <c r="DN475" s="218">
        <v>0</v>
      </c>
      <c r="DO475" s="218">
        <v>233646.58</v>
      </c>
      <c r="DP475" s="218">
        <v>1375061.97</v>
      </c>
      <c r="DQ475" s="218">
        <v>0</v>
      </c>
      <c r="DR475" s="218">
        <v>0</v>
      </c>
      <c r="DS475" s="164">
        <f t="shared" si="7"/>
        <v>1608708.55</v>
      </c>
    </row>
    <row r="476" spans="1:123" ht="20.399999999999999">
      <c r="A476" s="152" t="s">
        <v>25211</v>
      </c>
      <c r="B476" s="166">
        <v>148525.45000000001</v>
      </c>
      <c r="C476" s="166">
        <v>795222.52</v>
      </c>
      <c r="D476" s="166">
        <v>969643.32</v>
      </c>
      <c r="E476" s="166">
        <v>649907.27</v>
      </c>
      <c r="F476" s="166">
        <v>1541986.26</v>
      </c>
      <c r="BK476" s="154" t="s">
        <v>25027</v>
      </c>
      <c r="BL476" s="218">
        <v>0</v>
      </c>
      <c r="BM476" s="218">
        <v>0</v>
      </c>
      <c r="BN476" s="218">
        <v>0</v>
      </c>
      <c r="BO476" s="218">
        <v>0</v>
      </c>
      <c r="BP476" s="218">
        <v>0</v>
      </c>
      <c r="BQ476" s="218">
        <v>33525.18</v>
      </c>
      <c r="BR476" s="218">
        <v>108148.67</v>
      </c>
      <c r="BS476" s="218">
        <v>132211.07</v>
      </c>
      <c r="BT476" s="218">
        <v>126275.35</v>
      </c>
      <c r="BU476" s="218">
        <v>253455.28</v>
      </c>
      <c r="BV476" s="218">
        <v>0</v>
      </c>
      <c r="BW476" s="218">
        <v>266211.31</v>
      </c>
      <c r="BX476" s="165">
        <v>-919826.86</v>
      </c>
      <c r="BZ476" s="152" t="s">
        <v>25064</v>
      </c>
      <c r="CA476" s="219">
        <v>164500</v>
      </c>
      <c r="CB476" s="219">
        <v>0</v>
      </c>
      <c r="CC476" s="219">
        <v>0</v>
      </c>
      <c r="CD476" s="219">
        <v>773664.76</v>
      </c>
      <c r="CE476" s="219">
        <v>0</v>
      </c>
      <c r="CF476" s="219">
        <v>689890</v>
      </c>
      <c r="CG476" s="219">
        <v>738328.79</v>
      </c>
      <c r="CH476" s="219">
        <v>167974.25</v>
      </c>
      <c r="CI476" s="219">
        <v>584057.76</v>
      </c>
      <c r="CJ476" s="219">
        <v>289502.32</v>
      </c>
      <c r="CK476" s="219">
        <v>668804.5</v>
      </c>
      <c r="CL476" s="219">
        <v>781911.24</v>
      </c>
      <c r="CM476" s="219">
        <v>0</v>
      </c>
      <c r="CN476" s="166">
        <v>-4858633.62</v>
      </c>
      <c r="CP476" s="152" t="s">
        <v>25095</v>
      </c>
      <c r="CQ476" s="219">
        <v>0</v>
      </c>
      <c r="CR476" s="219">
        <v>0</v>
      </c>
      <c r="CS476" s="219">
        <v>10190.620000000001</v>
      </c>
      <c r="CT476" s="219">
        <v>0</v>
      </c>
      <c r="CU476" s="219">
        <v>0</v>
      </c>
      <c r="CV476" s="219">
        <v>0</v>
      </c>
      <c r="CW476" s="219">
        <v>0</v>
      </c>
      <c r="CX476" s="219">
        <v>5409369.8899999997</v>
      </c>
      <c r="CY476" s="219">
        <v>7113.6</v>
      </c>
      <c r="CZ476" s="219">
        <v>6310.97</v>
      </c>
      <c r="DA476" s="219">
        <v>0</v>
      </c>
      <c r="DB476" s="219">
        <v>3401379.53</v>
      </c>
      <c r="DC476" s="219">
        <v>0</v>
      </c>
      <c r="DD476" s="166">
        <v>-8834364.6099999994</v>
      </c>
      <c r="DF476" s="152" t="s">
        <v>25028</v>
      </c>
      <c r="DG476" s="219">
        <v>0</v>
      </c>
      <c r="DH476" s="219">
        <v>0</v>
      </c>
      <c r="DI476" s="219">
        <v>0</v>
      </c>
      <c r="DJ476" s="219">
        <v>0</v>
      </c>
      <c r="DK476" s="219">
        <v>0</v>
      </c>
      <c r="DL476" s="219">
        <v>0</v>
      </c>
      <c r="DM476" s="219">
        <v>0</v>
      </c>
      <c r="DN476" s="219">
        <v>0</v>
      </c>
      <c r="DO476" s="219">
        <v>233646.58</v>
      </c>
      <c r="DP476" s="219">
        <v>1375061.97</v>
      </c>
      <c r="DQ476" s="219">
        <v>0</v>
      </c>
      <c r="DR476" s="219">
        <v>0</v>
      </c>
      <c r="DS476" s="164">
        <f t="shared" si="7"/>
        <v>1608708.55</v>
      </c>
    </row>
    <row r="477" spans="1:123" ht="20.399999999999999">
      <c r="A477" s="152" t="s">
        <v>25212</v>
      </c>
      <c r="B477" s="166">
        <v>0</v>
      </c>
      <c r="C477" s="166">
        <v>1979559.32</v>
      </c>
      <c r="D477" s="166">
        <v>989779.71</v>
      </c>
      <c r="E477" s="166">
        <v>989779.71</v>
      </c>
      <c r="F477" s="166">
        <v>989779.66</v>
      </c>
      <c r="BK477" s="152" t="s">
        <v>25061</v>
      </c>
      <c r="BL477" s="219">
        <v>0</v>
      </c>
      <c r="BM477" s="219">
        <v>0</v>
      </c>
      <c r="BN477" s="219">
        <v>0</v>
      </c>
      <c r="BO477" s="219">
        <v>0</v>
      </c>
      <c r="BP477" s="219">
        <v>0</v>
      </c>
      <c r="BQ477" s="219">
        <v>33525.18</v>
      </c>
      <c r="BR477" s="219">
        <v>108148.67</v>
      </c>
      <c r="BS477" s="219">
        <v>132211.07</v>
      </c>
      <c r="BT477" s="219">
        <v>126275.35</v>
      </c>
      <c r="BU477" s="219">
        <v>253455.28</v>
      </c>
      <c r="BV477" s="219">
        <v>0</v>
      </c>
      <c r="BW477" s="219">
        <v>266211.31</v>
      </c>
      <c r="BX477" s="166">
        <v>-919826.86</v>
      </c>
      <c r="BZ477" s="152" t="s">
        <v>25066</v>
      </c>
      <c r="CA477" s="219">
        <v>5829.6</v>
      </c>
      <c r="CB477" s="219">
        <v>187266.62</v>
      </c>
      <c r="CC477" s="219">
        <v>219996.5</v>
      </c>
      <c r="CD477" s="219">
        <v>192599.4</v>
      </c>
      <c r="CE477" s="219">
        <v>192904.76</v>
      </c>
      <c r="CF477" s="219">
        <v>206033.18</v>
      </c>
      <c r="CG477" s="219">
        <v>184984.39</v>
      </c>
      <c r="CH477" s="219">
        <v>235893.1</v>
      </c>
      <c r="CI477" s="219">
        <v>176499.27</v>
      </c>
      <c r="CJ477" s="219">
        <v>210094.39</v>
      </c>
      <c r="CK477" s="219">
        <v>251663.55</v>
      </c>
      <c r="CL477" s="219">
        <v>387306.44</v>
      </c>
      <c r="CM477" s="219">
        <v>0</v>
      </c>
      <c r="CN477" s="166">
        <v>-2451071.2000000002</v>
      </c>
      <c r="CP477" s="152" t="s">
        <v>25213</v>
      </c>
      <c r="CQ477" s="219">
        <v>0</v>
      </c>
      <c r="CR477" s="219">
        <v>0</v>
      </c>
      <c r="CS477" s="219">
        <v>0</v>
      </c>
      <c r="CT477" s="219">
        <v>0</v>
      </c>
      <c r="CU477" s="219">
        <v>0</v>
      </c>
      <c r="CV477" s="219">
        <v>0</v>
      </c>
      <c r="CW477" s="219">
        <v>0</v>
      </c>
      <c r="CX477" s="219">
        <v>0</v>
      </c>
      <c r="CY477" s="219">
        <v>6078.3</v>
      </c>
      <c r="CZ477" s="219">
        <v>1896.96</v>
      </c>
      <c r="DA477" s="219">
        <v>0</v>
      </c>
      <c r="DB477" s="219">
        <v>0</v>
      </c>
      <c r="DC477" s="219">
        <v>0</v>
      </c>
      <c r="DD477" s="166">
        <v>-7975.26</v>
      </c>
      <c r="DF477" s="154" t="s">
        <v>25151</v>
      </c>
      <c r="DG477" s="218">
        <v>682699.12</v>
      </c>
      <c r="DH477" s="218">
        <v>1071817.3500000001</v>
      </c>
      <c r="DI477" s="218">
        <v>940201.65</v>
      </c>
      <c r="DJ477" s="218">
        <v>938775.37</v>
      </c>
      <c r="DK477" s="218">
        <v>991528.77</v>
      </c>
      <c r="DL477" s="218">
        <v>841236.34</v>
      </c>
      <c r="DM477" s="218">
        <v>995975.72</v>
      </c>
      <c r="DN477" s="218">
        <v>1112270.8999999999</v>
      </c>
      <c r="DO477" s="218">
        <v>925068.49</v>
      </c>
      <c r="DP477" s="218">
        <v>854065.08</v>
      </c>
      <c r="DQ477" s="218">
        <v>1364690.52</v>
      </c>
      <c r="DR477" s="218">
        <v>0</v>
      </c>
      <c r="DS477" s="164">
        <f t="shared" si="7"/>
        <v>10718329.309999999</v>
      </c>
    </row>
    <row r="478" spans="1:123" ht="20.399999999999999">
      <c r="A478" s="152" t="s">
        <v>25214</v>
      </c>
      <c r="B478" s="166">
        <v>29408</v>
      </c>
      <c r="C478" s="166">
        <v>29689.5</v>
      </c>
      <c r="D478" s="166">
        <v>35658.019999999997</v>
      </c>
      <c r="E478" s="166">
        <v>34475.120000000003</v>
      </c>
      <c r="F478" s="166">
        <v>30849.93</v>
      </c>
      <c r="BK478" s="153" t="s">
        <v>25074</v>
      </c>
      <c r="BL478" s="217">
        <v>1228491.31</v>
      </c>
      <c r="BM478" s="217">
        <v>1848077.59</v>
      </c>
      <c r="BN478" s="217">
        <v>2562419.16</v>
      </c>
      <c r="BO478" s="217">
        <v>1695183.35</v>
      </c>
      <c r="BP478" s="217">
        <v>2549054.7000000002</v>
      </c>
      <c r="BQ478" s="217">
        <v>2679768.23</v>
      </c>
      <c r="BR478" s="217">
        <v>1663052.31</v>
      </c>
      <c r="BS478" s="217">
        <v>1553060.3</v>
      </c>
      <c r="BT478" s="217">
        <v>1817666.25</v>
      </c>
      <c r="BU478" s="217">
        <v>2075575.13</v>
      </c>
      <c r="BV478" s="217">
        <v>2217580.7999999998</v>
      </c>
      <c r="BW478" s="217">
        <v>4907550.57</v>
      </c>
      <c r="BX478" s="164">
        <v>-26797479.699999999</v>
      </c>
      <c r="BZ478" s="152" t="s">
        <v>25068</v>
      </c>
      <c r="CA478" s="219">
        <v>0</v>
      </c>
      <c r="CB478" s="219">
        <v>0</v>
      </c>
      <c r="CC478" s="219">
        <v>26250</v>
      </c>
      <c r="CD478" s="219">
        <v>0</v>
      </c>
      <c r="CE478" s="219">
        <v>60000</v>
      </c>
      <c r="CF478" s="219">
        <v>299969.01</v>
      </c>
      <c r="CG478" s="219">
        <v>39967.5</v>
      </c>
      <c r="CH478" s="219">
        <v>145667.07</v>
      </c>
      <c r="CI478" s="219">
        <v>419418.45</v>
      </c>
      <c r="CJ478" s="219">
        <v>501207.95</v>
      </c>
      <c r="CK478" s="219">
        <v>357698.99</v>
      </c>
      <c r="CL478" s="219">
        <v>906747.3</v>
      </c>
      <c r="CM478" s="219">
        <v>0</v>
      </c>
      <c r="CN478" s="166">
        <v>-2756926.27</v>
      </c>
      <c r="CP478" s="153" t="s">
        <v>25097</v>
      </c>
      <c r="CQ478" s="217">
        <v>2385883.69</v>
      </c>
      <c r="CR478" s="217">
        <v>3166287.02</v>
      </c>
      <c r="CS478" s="217">
        <v>3224579.98</v>
      </c>
      <c r="CT478" s="217">
        <v>2898032.97</v>
      </c>
      <c r="CU478" s="217">
        <v>2974546.44</v>
      </c>
      <c r="CV478" s="217">
        <v>3288647.96</v>
      </c>
      <c r="CW478" s="217">
        <v>3013463.1</v>
      </c>
      <c r="CX478" s="217">
        <v>2986424.93</v>
      </c>
      <c r="CY478" s="217">
        <v>2936493.78</v>
      </c>
      <c r="CZ478" s="217">
        <v>3107883.97</v>
      </c>
      <c r="DA478" s="217">
        <v>2857182.07</v>
      </c>
      <c r="DB478" s="217">
        <v>4712869.9000000004</v>
      </c>
      <c r="DC478" s="217">
        <v>0</v>
      </c>
      <c r="DD478" s="164">
        <v>-37552295.810000002</v>
      </c>
      <c r="DF478" s="152" t="s">
        <v>24759</v>
      </c>
      <c r="DG478" s="219">
        <v>64607.51</v>
      </c>
      <c r="DH478" s="219">
        <v>175895.93</v>
      </c>
      <c r="DI478" s="219">
        <v>173276.09</v>
      </c>
      <c r="DJ478" s="219">
        <v>197743.1</v>
      </c>
      <c r="DK478" s="219">
        <v>191515.44</v>
      </c>
      <c r="DL478" s="219">
        <v>181101.27</v>
      </c>
      <c r="DM478" s="219">
        <v>189485.5</v>
      </c>
      <c r="DN478" s="219">
        <v>193685.84</v>
      </c>
      <c r="DO478" s="219">
        <v>182385.64</v>
      </c>
      <c r="DP478" s="219">
        <v>188495.95</v>
      </c>
      <c r="DQ478" s="219">
        <v>170239.45</v>
      </c>
      <c r="DR478" s="219">
        <v>0</v>
      </c>
      <c r="DS478" s="164">
        <f t="shared" si="7"/>
        <v>1908431.7200000002</v>
      </c>
    </row>
    <row r="479" spans="1:123" ht="20.399999999999999">
      <c r="A479" s="152" t="s">
        <v>25215</v>
      </c>
      <c r="B479" s="166">
        <v>10199938.26</v>
      </c>
      <c r="C479" s="166">
        <v>9964419.7899999991</v>
      </c>
      <c r="D479" s="166">
        <v>10072386.130000001</v>
      </c>
      <c r="E479" s="166">
        <v>10319699.33</v>
      </c>
      <c r="F479" s="166">
        <v>10015955.6</v>
      </c>
      <c r="BK479" s="154" t="s">
        <v>24885</v>
      </c>
      <c r="BL479" s="218">
        <v>0</v>
      </c>
      <c r="BM479" s="218">
        <v>0</v>
      </c>
      <c r="BN479" s="218">
        <v>0</v>
      </c>
      <c r="BO479" s="218">
        <v>0</v>
      </c>
      <c r="BP479" s="218">
        <v>0</v>
      </c>
      <c r="BQ479" s="218">
        <v>0</v>
      </c>
      <c r="BR479" s="218">
        <v>0</v>
      </c>
      <c r="BS479" s="218">
        <v>0</v>
      </c>
      <c r="BT479" s="218">
        <v>0</v>
      </c>
      <c r="BU479" s="218">
        <v>0</v>
      </c>
      <c r="BV479" s="218">
        <v>0</v>
      </c>
      <c r="BW479" s="218">
        <v>500000</v>
      </c>
      <c r="BX479" s="165">
        <v>-500000</v>
      </c>
      <c r="BZ479" s="153" t="s">
        <v>25070</v>
      </c>
      <c r="CA479" s="217">
        <v>0</v>
      </c>
      <c r="CB479" s="217">
        <v>0</v>
      </c>
      <c r="CC479" s="217">
        <v>0</v>
      </c>
      <c r="CD479" s="217">
        <v>0</v>
      </c>
      <c r="CE479" s="217">
        <v>0</v>
      </c>
      <c r="CF479" s="217">
        <v>6950</v>
      </c>
      <c r="CG479" s="217">
        <v>10565.66</v>
      </c>
      <c r="CH479" s="217">
        <v>8290</v>
      </c>
      <c r="CI479" s="217">
        <v>66410.759999999995</v>
      </c>
      <c r="CJ479" s="217">
        <v>25447.94</v>
      </c>
      <c r="CK479" s="217">
        <v>0</v>
      </c>
      <c r="CL479" s="217">
        <v>271543.56</v>
      </c>
      <c r="CM479" s="217">
        <v>0</v>
      </c>
      <c r="CN479" s="164">
        <v>-389207.92</v>
      </c>
      <c r="CP479" s="154" t="s">
        <v>24773</v>
      </c>
      <c r="CQ479" s="218">
        <v>0</v>
      </c>
      <c r="CR479" s="218">
        <v>0</v>
      </c>
      <c r="CS479" s="218">
        <v>726.64</v>
      </c>
      <c r="CT479" s="218">
        <v>2120.34</v>
      </c>
      <c r="CU479" s="218">
        <v>4619.09</v>
      </c>
      <c r="CV479" s="218">
        <v>4622.09</v>
      </c>
      <c r="CW479" s="218">
        <v>4619.09</v>
      </c>
      <c r="CX479" s="218">
        <v>4619.09</v>
      </c>
      <c r="CY479" s="218">
        <v>0</v>
      </c>
      <c r="CZ479" s="218">
        <v>3673.66</v>
      </c>
      <c r="DA479" s="218">
        <v>0</v>
      </c>
      <c r="DB479" s="218">
        <v>0</v>
      </c>
      <c r="DC479" s="218">
        <v>0</v>
      </c>
      <c r="DD479" s="165">
        <v>-25000</v>
      </c>
      <c r="DF479" s="152" t="s">
        <v>24731</v>
      </c>
      <c r="DG479" s="219">
        <v>618091.61</v>
      </c>
      <c r="DH479" s="219">
        <v>807919.71</v>
      </c>
      <c r="DI479" s="219">
        <v>694293.34</v>
      </c>
      <c r="DJ479" s="219">
        <v>652114.69999999995</v>
      </c>
      <c r="DK479" s="219">
        <v>620587.79</v>
      </c>
      <c r="DL479" s="219">
        <v>629124.64</v>
      </c>
      <c r="DM479" s="219">
        <v>586124.47</v>
      </c>
      <c r="DN479" s="219">
        <v>646397.13</v>
      </c>
      <c r="DO479" s="219">
        <v>570290.91</v>
      </c>
      <c r="DP479" s="219">
        <v>641962.9</v>
      </c>
      <c r="DQ479" s="219">
        <v>640823.85</v>
      </c>
      <c r="DR479" s="219">
        <v>0</v>
      </c>
      <c r="DS479" s="164">
        <f t="shared" si="7"/>
        <v>7107731.0499999998</v>
      </c>
    </row>
    <row r="480" spans="1:123" ht="20.399999999999999">
      <c r="A480" s="153" t="s">
        <v>25216</v>
      </c>
      <c r="B480" s="164">
        <v>1087714</v>
      </c>
      <c r="C480" s="164">
        <v>8921815.4600000009</v>
      </c>
      <c r="D480" s="164">
        <v>6668866.4199999999</v>
      </c>
      <c r="E480" s="164">
        <v>12957980.52</v>
      </c>
      <c r="F480" s="164">
        <v>9161082.3599999994</v>
      </c>
      <c r="BK480" s="152" t="s">
        <v>24952</v>
      </c>
      <c r="BL480" s="219">
        <v>0</v>
      </c>
      <c r="BM480" s="219">
        <v>0</v>
      </c>
      <c r="BN480" s="219">
        <v>0</v>
      </c>
      <c r="BO480" s="219">
        <v>0</v>
      </c>
      <c r="BP480" s="219">
        <v>0</v>
      </c>
      <c r="BQ480" s="219">
        <v>0</v>
      </c>
      <c r="BR480" s="219">
        <v>0</v>
      </c>
      <c r="BS480" s="219">
        <v>0</v>
      </c>
      <c r="BT480" s="219">
        <v>0</v>
      </c>
      <c r="BU480" s="219">
        <v>0</v>
      </c>
      <c r="BV480" s="219">
        <v>0</v>
      </c>
      <c r="BW480" s="219">
        <v>500000</v>
      </c>
      <c r="BX480" s="166">
        <v>-500000</v>
      </c>
      <c r="BZ480" s="154" t="s">
        <v>25027</v>
      </c>
      <c r="CA480" s="218">
        <v>0</v>
      </c>
      <c r="CB480" s="218">
        <v>0</v>
      </c>
      <c r="CC480" s="218">
        <v>0</v>
      </c>
      <c r="CD480" s="218">
        <v>0</v>
      </c>
      <c r="CE480" s="218">
        <v>0</v>
      </c>
      <c r="CF480" s="218">
        <v>6950</v>
      </c>
      <c r="CG480" s="218">
        <v>10565.66</v>
      </c>
      <c r="CH480" s="218">
        <v>8290</v>
      </c>
      <c r="CI480" s="218">
        <v>66410.759999999995</v>
      </c>
      <c r="CJ480" s="218">
        <v>25447.94</v>
      </c>
      <c r="CK480" s="218">
        <v>0</v>
      </c>
      <c r="CL480" s="218">
        <v>271543.56</v>
      </c>
      <c r="CM480" s="218">
        <v>0</v>
      </c>
      <c r="CN480" s="165">
        <v>-389207.92</v>
      </c>
      <c r="CP480" s="152" t="s">
        <v>24775</v>
      </c>
      <c r="CQ480" s="219">
        <v>0</v>
      </c>
      <c r="CR480" s="219">
        <v>0</v>
      </c>
      <c r="CS480" s="219">
        <v>726.64</v>
      </c>
      <c r="CT480" s="219">
        <v>2120.34</v>
      </c>
      <c r="CU480" s="219">
        <v>4619.09</v>
      </c>
      <c r="CV480" s="219">
        <v>4622.09</v>
      </c>
      <c r="CW480" s="219">
        <v>4619.09</v>
      </c>
      <c r="CX480" s="219">
        <v>4619.09</v>
      </c>
      <c r="CY480" s="219">
        <v>0</v>
      </c>
      <c r="CZ480" s="219">
        <v>3673.66</v>
      </c>
      <c r="DA480" s="219">
        <v>0</v>
      </c>
      <c r="DB480" s="219">
        <v>0</v>
      </c>
      <c r="DC480" s="219">
        <v>0</v>
      </c>
      <c r="DD480" s="166">
        <v>-25000</v>
      </c>
      <c r="DF480" s="152" t="s">
        <v>25217</v>
      </c>
      <c r="DG480" s="219">
        <v>0</v>
      </c>
      <c r="DH480" s="219">
        <v>88001.71</v>
      </c>
      <c r="DI480" s="219">
        <v>72632.22</v>
      </c>
      <c r="DJ480" s="219">
        <v>88917.57</v>
      </c>
      <c r="DK480" s="219">
        <v>179425.54</v>
      </c>
      <c r="DL480" s="219">
        <v>31010.43</v>
      </c>
      <c r="DM480" s="219">
        <v>220365.75</v>
      </c>
      <c r="DN480" s="219">
        <v>272187.93</v>
      </c>
      <c r="DO480" s="219">
        <v>172391.94</v>
      </c>
      <c r="DP480" s="219">
        <v>23606.23</v>
      </c>
      <c r="DQ480" s="219">
        <v>553627.22</v>
      </c>
      <c r="DR480" s="219">
        <v>0</v>
      </c>
      <c r="DS480" s="164">
        <f t="shared" si="7"/>
        <v>1702166.5399999998</v>
      </c>
    </row>
    <row r="481" spans="1:123" ht="20.399999999999999">
      <c r="A481" s="168" t="s">
        <v>24755</v>
      </c>
      <c r="B481" s="165">
        <v>1087714</v>
      </c>
      <c r="C481" s="165">
        <v>8921815.4600000009</v>
      </c>
      <c r="D481" s="165">
        <v>6668866.4199999999</v>
      </c>
      <c r="E481" s="165">
        <v>12957980.52</v>
      </c>
      <c r="F481" s="165">
        <v>9161082.3599999994</v>
      </c>
      <c r="BK481" s="154" t="s">
        <v>24868</v>
      </c>
      <c r="BL481" s="218">
        <v>1228491.31</v>
      </c>
      <c r="BM481" s="218">
        <v>1848077.59</v>
      </c>
      <c r="BN481" s="218">
        <v>2562419.16</v>
      </c>
      <c r="BO481" s="218">
        <v>1695183.35</v>
      </c>
      <c r="BP481" s="218">
        <v>2549054.7000000002</v>
      </c>
      <c r="BQ481" s="218">
        <v>2679768.23</v>
      </c>
      <c r="BR481" s="218">
        <v>1663052.31</v>
      </c>
      <c r="BS481" s="218">
        <v>1553060.3</v>
      </c>
      <c r="BT481" s="218">
        <v>1817666.25</v>
      </c>
      <c r="BU481" s="218">
        <v>2075575.13</v>
      </c>
      <c r="BV481" s="218">
        <v>2217580.7999999998</v>
      </c>
      <c r="BW481" s="218">
        <v>4407550.57</v>
      </c>
      <c r="BX481" s="165">
        <v>-26297479.699999999</v>
      </c>
      <c r="BZ481" s="152" t="s">
        <v>25061</v>
      </c>
      <c r="CA481" s="219">
        <v>0</v>
      </c>
      <c r="CB481" s="219">
        <v>0</v>
      </c>
      <c r="CC481" s="219">
        <v>0</v>
      </c>
      <c r="CD481" s="219">
        <v>0</v>
      </c>
      <c r="CE481" s="219">
        <v>0</v>
      </c>
      <c r="CF481" s="219">
        <v>0</v>
      </c>
      <c r="CG481" s="219">
        <v>10565.66</v>
      </c>
      <c r="CH481" s="219">
        <v>8290</v>
      </c>
      <c r="CI481" s="219">
        <v>66410.759999999995</v>
      </c>
      <c r="CJ481" s="219">
        <v>25447.94</v>
      </c>
      <c r="CK481" s="219">
        <v>0</v>
      </c>
      <c r="CL481" s="219">
        <v>271543.56</v>
      </c>
      <c r="CM481" s="219">
        <v>0</v>
      </c>
      <c r="CN481" s="166">
        <v>-382257.91999999998</v>
      </c>
      <c r="CP481" s="154" t="s">
        <v>24878</v>
      </c>
      <c r="CQ481" s="218">
        <v>3062.3</v>
      </c>
      <c r="CR481" s="218">
        <v>6763.7</v>
      </c>
      <c r="CS481" s="218">
        <v>2334.6</v>
      </c>
      <c r="CT481" s="218">
        <v>-1001.7</v>
      </c>
      <c r="CU481" s="218">
        <v>0</v>
      </c>
      <c r="CV481" s="218">
        <v>113</v>
      </c>
      <c r="CW481" s="218">
        <v>0</v>
      </c>
      <c r="CX481" s="218">
        <v>1780.8</v>
      </c>
      <c r="CY481" s="218">
        <v>0</v>
      </c>
      <c r="CZ481" s="218">
        <v>0</v>
      </c>
      <c r="DA481" s="218">
        <v>168</v>
      </c>
      <c r="DB481" s="218">
        <v>56</v>
      </c>
      <c r="DC481" s="218">
        <v>0</v>
      </c>
      <c r="DD481" s="165">
        <v>-13276.7</v>
      </c>
      <c r="DF481" s="154" t="s">
        <v>24767</v>
      </c>
      <c r="DG481" s="218">
        <v>0</v>
      </c>
      <c r="DH481" s="218">
        <v>0</v>
      </c>
      <c r="DI481" s="218">
        <v>0</v>
      </c>
      <c r="DJ481" s="218">
        <v>0</v>
      </c>
      <c r="DK481" s="218">
        <v>0</v>
      </c>
      <c r="DL481" s="218">
        <v>0</v>
      </c>
      <c r="DM481" s="218">
        <v>8395.2000000000007</v>
      </c>
      <c r="DN481" s="218">
        <v>15800.47</v>
      </c>
      <c r="DO481" s="218">
        <v>0</v>
      </c>
      <c r="DP481" s="218">
        <v>62582.14</v>
      </c>
      <c r="DQ481" s="218">
        <v>25599.24</v>
      </c>
      <c r="DR481" s="218">
        <v>0</v>
      </c>
      <c r="DS481" s="164">
        <f t="shared" si="7"/>
        <v>112377.05</v>
      </c>
    </row>
    <row r="482" spans="1:123" ht="20.399999999999999">
      <c r="A482" s="152" t="s">
        <v>25194</v>
      </c>
      <c r="B482" s="166">
        <v>1087714</v>
      </c>
      <c r="C482" s="166">
        <v>8921815.4600000009</v>
      </c>
      <c r="D482" s="166">
        <v>6668866.4199999999</v>
      </c>
      <c r="E482" s="166">
        <v>12957980.52</v>
      </c>
      <c r="F482" s="166">
        <v>9161082.3599999994</v>
      </c>
      <c r="BK482" s="152" t="s">
        <v>25123</v>
      </c>
      <c r="BL482" s="219">
        <v>0</v>
      </c>
      <c r="BM482" s="219">
        <v>0</v>
      </c>
      <c r="BN482" s="219">
        <v>0</v>
      </c>
      <c r="BO482" s="219">
        <v>0</v>
      </c>
      <c r="BP482" s="219">
        <v>0</v>
      </c>
      <c r="BQ482" s="219">
        <v>50000</v>
      </c>
      <c r="BR482" s="219">
        <v>0</v>
      </c>
      <c r="BS482" s="219">
        <v>0</v>
      </c>
      <c r="BT482" s="219">
        <v>0</v>
      </c>
      <c r="BU482" s="219">
        <v>0</v>
      </c>
      <c r="BV482" s="219">
        <v>100000</v>
      </c>
      <c r="BW482" s="219">
        <v>0</v>
      </c>
      <c r="BX482" s="166">
        <v>-150000</v>
      </c>
      <c r="BZ482" s="152" t="s">
        <v>25066</v>
      </c>
      <c r="CA482" s="219">
        <v>0</v>
      </c>
      <c r="CB482" s="219">
        <v>0</v>
      </c>
      <c r="CC482" s="219">
        <v>0</v>
      </c>
      <c r="CD482" s="219">
        <v>0</v>
      </c>
      <c r="CE482" s="219">
        <v>0</v>
      </c>
      <c r="CF482" s="219">
        <v>6950</v>
      </c>
      <c r="CG482" s="219">
        <v>0</v>
      </c>
      <c r="CH482" s="219">
        <v>0</v>
      </c>
      <c r="CI482" s="219">
        <v>0</v>
      </c>
      <c r="CJ482" s="219">
        <v>0</v>
      </c>
      <c r="CK482" s="219">
        <v>0</v>
      </c>
      <c r="CL482" s="219">
        <v>0</v>
      </c>
      <c r="CM482" s="219">
        <v>0</v>
      </c>
      <c r="CN482" s="166">
        <v>-6950</v>
      </c>
      <c r="CP482" s="152" t="s">
        <v>25218</v>
      </c>
      <c r="CQ482" s="219">
        <v>3062.3</v>
      </c>
      <c r="CR482" s="219">
        <v>6763.7</v>
      </c>
      <c r="CS482" s="219">
        <v>2334.6</v>
      </c>
      <c r="CT482" s="219">
        <v>-1001.7</v>
      </c>
      <c r="CU482" s="219">
        <v>0</v>
      </c>
      <c r="CV482" s="219">
        <v>113</v>
      </c>
      <c r="CW482" s="219">
        <v>0</v>
      </c>
      <c r="CX482" s="219">
        <v>1780.8</v>
      </c>
      <c r="CY482" s="219">
        <v>0</v>
      </c>
      <c r="CZ482" s="219">
        <v>0</v>
      </c>
      <c r="DA482" s="219">
        <v>168</v>
      </c>
      <c r="DB482" s="219">
        <v>56</v>
      </c>
      <c r="DC482" s="219">
        <v>0</v>
      </c>
      <c r="DD482" s="166">
        <v>-13276.7</v>
      </c>
      <c r="DF482" s="152" t="s">
        <v>24759</v>
      </c>
      <c r="DG482" s="219">
        <v>0</v>
      </c>
      <c r="DH482" s="219">
        <v>0</v>
      </c>
      <c r="DI482" s="219">
        <v>0</v>
      </c>
      <c r="DJ482" s="219">
        <v>0</v>
      </c>
      <c r="DK482" s="219">
        <v>0</v>
      </c>
      <c r="DL482" s="219">
        <v>0</v>
      </c>
      <c r="DM482" s="219">
        <v>8395.2000000000007</v>
      </c>
      <c r="DN482" s="219">
        <v>15800.47</v>
      </c>
      <c r="DO482" s="219">
        <v>0</v>
      </c>
      <c r="DP482" s="219">
        <v>62582.14</v>
      </c>
      <c r="DQ482" s="219">
        <v>25599.24</v>
      </c>
      <c r="DR482" s="219">
        <v>0</v>
      </c>
      <c r="DS482" s="164">
        <f t="shared" si="7"/>
        <v>112377.05</v>
      </c>
    </row>
    <row r="483" spans="1:123" ht="20.399999999999999">
      <c r="A483" s="153" t="s">
        <v>25219</v>
      </c>
      <c r="B483" s="164">
        <v>3456138.24</v>
      </c>
      <c r="C483" s="164">
        <v>6836619.0499999998</v>
      </c>
      <c r="D483" s="164">
        <v>6635209.04</v>
      </c>
      <c r="E483" s="164">
        <v>7996062.21</v>
      </c>
      <c r="F483" s="164">
        <v>6389523.5199999996</v>
      </c>
      <c r="BK483" s="152" t="s">
        <v>25076</v>
      </c>
      <c r="BL483" s="219">
        <v>0</v>
      </c>
      <c r="BM483" s="219">
        <v>0</v>
      </c>
      <c r="BN483" s="219">
        <v>0</v>
      </c>
      <c r="BO483" s="219">
        <v>0</v>
      </c>
      <c r="BP483" s="219">
        <v>46529.279999999999</v>
      </c>
      <c r="BQ483" s="219">
        <v>523000</v>
      </c>
      <c r="BR483" s="219">
        <v>0</v>
      </c>
      <c r="BS483" s="219">
        <v>0</v>
      </c>
      <c r="BT483" s="219">
        <v>0</v>
      </c>
      <c r="BU483" s="219">
        <v>0</v>
      </c>
      <c r="BV483" s="219">
        <v>17000</v>
      </c>
      <c r="BW483" s="219">
        <v>963163.29</v>
      </c>
      <c r="BX483" s="166">
        <v>-1549692.57</v>
      </c>
      <c r="BZ483" s="153" t="s">
        <v>25074</v>
      </c>
      <c r="CA483" s="217">
        <v>1226737.3</v>
      </c>
      <c r="CB483" s="217">
        <v>1513868.92</v>
      </c>
      <c r="CC483" s="217">
        <v>1633953.81</v>
      </c>
      <c r="CD483" s="217">
        <v>1451048.58</v>
      </c>
      <c r="CE483" s="217">
        <v>1449240.49</v>
      </c>
      <c r="CF483" s="217">
        <v>1582410.93</v>
      </c>
      <c r="CG483" s="217">
        <v>1409590.57</v>
      </c>
      <c r="CH483" s="217">
        <v>1478557.26</v>
      </c>
      <c r="CI483" s="217">
        <v>1498074.88</v>
      </c>
      <c r="CJ483" s="217">
        <v>4629281.32</v>
      </c>
      <c r="CK483" s="217">
        <v>2498032.71</v>
      </c>
      <c r="CL483" s="217">
        <v>2771951.2</v>
      </c>
      <c r="CM483" s="217">
        <v>0</v>
      </c>
      <c r="CN483" s="164">
        <v>-23142747.969999999</v>
      </c>
      <c r="CP483" s="154" t="s">
        <v>24902</v>
      </c>
      <c r="CQ483" s="218">
        <v>14700.04</v>
      </c>
      <c r="CR483" s="218">
        <v>319436.03000000003</v>
      </c>
      <c r="CS483" s="218">
        <v>510133.3</v>
      </c>
      <c r="CT483" s="218">
        <v>332137.63</v>
      </c>
      <c r="CU483" s="218">
        <v>449542.49</v>
      </c>
      <c r="CV483" s="218">
        <v>650034.25</v>
      </c>
      <c r="CW483" s="218">
        <v>532353.81999999995</v>
      </c>
      <c r="CX483" s="218">
        <v>455721.52</v>
      </c>
      <c r="CY483" s="218">
        <v>310006.64</v>
      </c>
      <c r="CZ483" s="218">
        <v>593123.87</v>
      </c>
      <c r="DA483" s="218">
        <v>417628.35</v>
      </c>
      <c r="DB483" s="218">
        <v>680441.63</v>
      </c>
      <c r="DC483" s="218">
        <v>0</v>
      </c>
      <c r="DD483" s="165">
        <v>-5265259.57</v>
      </c>
      <c r="DF483" s="154" t="s">
        <v>24931</v>
      </c>
      <c r="DG483" s="218">
        <v>0</v>
      </c>
      <c r="DH483" s="218">
        <v>126459.96</v>
      </c>
      <c r="DI483" s="218">
        <v>2399342.0299999998</v>
      </c>
      <c r="DJ483" s="218">
        <v>624847.92000000004</v>
      </c>
      <c r="DK483" s="218">
        <v>1438495.42</v>
      </c>
      <c r="DL483" s="218">
        <v>599400.41</v>
      </c>
      <c r="DM483" s="218">
        <v>1312355.0900000001</v>
      </c>
      <c r="DN483" s="218">
        <v>1810778.32</v>
      </c>
      <c r="DO483" s="218">
        <v>1054499.6599999999</v>
      </c>
      <c r="DP483" s="218">
        <v>1485161.77</v>
      </c>
      <c r="DQ483" s="218">
        <v>4289513.6399999997</v>
      </c>
      <c r="DR483" s="218">
        <v>0</v>
      </c>
      <c r="DS483" s="164">
        <f t="shared" si="7"/>
        <v>15140854.219999999</v>
      </c>
    </row>
    <row r="484" spans="1:123" ht="20.399999999999999">
      <c r="A484" s="168" t="s">
        <v>24755</v>
      </c>
      <c r="B484" s="165">
        <v>3456138.24</v>
      </c>
      <c r="C484" s="165">
        <v>6836619.0499999998</v>
      </c>
      <c r="D484" s="165">
        <v>6635209.04</v>
      </c>
      <c r="E484" s="165">
        <v>7996062.21</v>
      </c>
      <c r="F484" s="165">
        <v>6389523.5199999996</v>
      </c>
      <c r="BK484" s="152" t="s">
        <v>24759</v>
      </c>
      <c r="BL484" s="219">
        <v>31638.02</v>
      </c>
      <c r="BM484" s="219">
        <v>90778.9</v>
      </c>
      <c r="BN484" s="219">
        <v>164382.91</v>
      </c>
      <c r="BO484" s="219">
        <v>127986.35</v>
      </c>
      <c r="BP484" s="219">
        <v>157922.25</v>
      </c>
      <c r="BQ484" s="219">
        <v>136441.97</v>
      </c>
      <c r="BR484" s="219">
        <v>115685.91</v>
      </c>
      <c r="BS484" s="219">
        <v>113011.14</v>
      </c>
      <c r="BT484" s="219">
        <v>125231.15</v>
      </c>
      <c r="BU484" s="219">
        <v>129040.08</v>
      </c>
      <c r="BV484" s="219">
        <v>163536.01</v>
      </c>
      <c r="BW484" s="219">
        <v>147846.32</v>
      </c>
      <c r="BX484" s="166">
        <v>-1503501.01</v>
      </c>
      <c r="BZ484" s="154" t="s">
        <v>24868</v>
      </c>
      <c r="CA484" s="218">
        <v>1226737.3</v>
      </c>
      <c r="CB484" s="218">
        <v>1513868.92</v>
      </c>
      <c r="CC484" s="218">
        <v>1633953.81</v>
      </c>
      <c r="CD484" s="218">
        <v>1451048.58</v>
      </c>
      <c r="CE484" s="218">
        <v>1449240.49</v>
      </c>
      <c r="CF484" s="218">
        <v>1582410.93</v>
      </c>
      <c r="CG484" s="218">
        <v>1409590.57</v>
      </c>
      <c r="CH484" s="218">
        <v>1478036.46</v>
      </c>
      <c r="CI484" s="218">
        <v>1498074.88</v>
      </c>
      <c r="CJ484" s="218">
        <v>4620619.21</v>
      </c>
      <c r="CK484" s="218">
        <v>2498032.71</v>
      </c>
      <c r="CL484" s="218">
        <v>2771951.2</v>
      </c>
      <c r="CM484" s="218">
        <v>0</v>
      </c>
      <c r="CN484" s="165">
        <v>-23133565.059999999</v>
      </c>
      <c r="CP484" s="152" t="s">
        <v>25099</v>
      </c>
      <c r="CQ484" s="219">
        <v>0</v>
      </c>
      <c r="CR484" s="219">
        <v>7294.92</v>
      </c>
      <c r="CS484" s="219">
        <v>30732.14</v>
      </c>
      <c r="CT484" s="219">
        <v>6364.93</v>
      </c>
      <c r="CU484" s="219">
        <v>18166.54</v>
      </c>
      <c r="CV484" s="219">
        <v>21465.52</v>
      </c>
      <c r="CW484" s="219">
        <v>32395.55</v>
      </c>
      <c r="CX484" s="219">
        <v>19616.55</v>
      </c>
      <c r="CY484" s="219">
        <v>21285.97</v>
      </c>
      <c r="CZ484" s="219">
        <v>192236.38</v>
      </c>
      <c r="DA484" s="219">
        <v>20665.07</v>
      </c>
      <c r="DB484" s="219">
        <v>159656.95000000001</v>
      </c>
      <c r="DC484" s="219">
        <v>0</v>
      </c>
      <c r="DD484" s="166">
        <v>-529880.52</v>
      </c>
      <c r="DF484" s="152" t="s">
        <v>24995</v>
      </c>
      <c r="DG484" s="219">
        <v>0</v>
      </c>
      <c r="DH484" s="219">
        <v>26556.59</v>
      </c>
      <c r="DI484" s="219">
        <v>763141.61</v>
      </c>
      <c r="DJ484" s="219">
        <v>154100.47</v>
      </c>
      <c r="DK484" s="219">
        <v>625660.53</v>
      </c>
      <c r="DL484" s="219">
        <v>30098.720000000001</v>
      </c>
      <c r="DM484" s="219">
        <v>306458.90000000002</v>
      </c>
      <c r="DN484" s="219">
        <v>441852.64</v>
      </c>
      <c r="DO484" s="219">
        <v>213128.49</v>
      </c>
      <c r="DP484" s="219">
        <v>375324.94</v>
      </c>
      <c r="DQ484" s="219">
        <v>955483.57</v>
      </c>
      <c r="DR484" s="219">
        <v>0</v>
      </c>
      <c r="DS484" s="164">
        <f t="shared" si="7"/>
        <v>3891806.46</v>
      </c>
    </row>
    <row r="485" spans="1:123" ht="20.399999999999999">
      <c r="A485" s="152" t="s">
        <v>25194</v>
      </c>
      <c r="B485" s="166">
        <v>3456138.24</v>
      </c>
      <c r="C485" s="166">
        <v>6836619.0499999998</v>
      </c>
      <c r="D485" s="166">
        <v>6635209.04</v>
      </c>
      <c r="E485" s="166">
        <v>7996062.21</v>
      </c>
      <c r="F485" s="166">
        <v>6389523.5199999996</v>
      </c>
      <c r="BK485" s="152" t="s">
        <v>24731</v>
      </c>
      <c r="BL485" s="219">
        <v>1110850.77</v>
      </c>
      <c r="BM485" s="219">
        <v>1115167.8700000001</v>
      </c>
      <c r="BN485" s="219">
        <v>1305903.97</v>
      </c>
      <c r="BO485" s="219">
        <v>1251920.24</v>
      </c>
      <c r="BP485" s="219">
        <v>1371562.27</v>
      </c>
      <c r="BQ485" s="219">
        <v>1184441.67</v>
      </c>
      <c r="BR485" s="219">
        <v>1202657.27</v>
      </c>
      <c r="BS485" s="219">
        <v>1155842.72</v>
      </c>
      <c r="BT485" s="219">
        <v>1166165.82</v>
      </c>
      <c r="BU485" s="219">
        <v>1182107.8999999999</v>
      </c>
      <c r="BV485" s="219">
        <v>1171535.78</v>
      </c>
      <c r="BW485" s="219">
        <v>1987947.14</v>
      </c>
      <c r="BX485" s="166">
        <v>-15206103.42</v>
      </c>
      <c r="BZ485" s="152" t="s">
        <v>25123</v>
      </c>
      <c r="CA485" s="219">
        <v>0</v>
      </c>
      <c r="CB485" s="219">
        <v>0</v>
      </c>
      <c r="CC485" s="219">
        <v>0</v>
      </c>
      <c r="CD485" s="219">
        <v>0</v>
      </c>
      <c r="CE485" s="219">
        <v>0</v>
      </c>
      <c r="CF485" s="219">
        <v>0</v>
      </c>
      <c r="CG485" s="219">
        <v>0</v>
      </c>
      <c r="CH485" s="219">
        <v>0</v>
      </c>
      <c r="CI485" s="219">
        <v>0</v>
      </c>
      <c r="CJ485" s="219">
        <v>0</v>
      </c>
      <c r="CK485" s="219">
        <v>0</v>
      </c>
      <c r="CL485" s="219">
        <v>189663.46</v>
      </c>
      <c r="CM485" s="219">
        <v>0</v>
      </c>
      <c r="CN485" s="166">
        <v>-189663.46</v>
      </c>
      <c r="CP485" s="152" t="s">
        <v>25100</v>
      </c>
      <c r="CQ485" s="219">
        <v>395.5</v>
      </c>
      <c r="CR485" s="219">
        <v>981.6</v>
      </c>
      <c r="CS485" s="219">
        <v>672</v>
      </c>
      <c r="CT485" s="219">
        <v>0</v>
      </c>
      <c r="CU485" s="219">
        <v>0</v>
      </c>
      <c r="CV485" s="219">
        <v>112</v>
      </c>
      <c r="CW485" s="219">
        <v>533</v>
      </c>
      <c r="CX485" s="219">
        <v>336</v>
      </c>
      <c r="CY485" s="219">
        <v>112</v>
      </c>
      <c r="CZ485" s="219">
        <v>0</v>
      </c>
      <c r="DA485" s="219">
        <v>56</v>
      </c>
      <c r="DB485" s="219">
        <v>8061.5</v>
      </c>
      <c r="DC485" s="219">
        <v>0</v>
      </c>
      <c r="DD485" s="166">
        <v>-11259.6</v>
      </c>
      <c r="DF485" s="152" t="s">
        <v>24997</v>
      </c>
      <c r="DG485" s="219">
        <v>0</v>
      </c>
      <c r="DH485" s="219">
        <v>99903.37</v>
      </c>
      <c r="DI485" s="219">
        <v>1636200.42</v>
      </c>
      <c r="DJ485" s="219">
        <v>470747.45</v>
      </c>
      <c r="DK485" s="219">
        <v>812834.89</v>
      </c>
      <c r="DL485" s="219">
        <v>569301.68999999994</v>
      </c>
      <c r="DM485" s="219">
        <v>1005896.19</v>
      </c>
      <c r="DN485" s="219">
        <v>1368925.68</v>
      </c>
      <c r="DO485" s="219">
        <v>841371.17</v>
      </c>
      <c r="DP485" s="219">
        <v>1109836.83</v>
      </c>
      <c r="DQ485" s="219">
        <v>3334030.07</v>
      </c>
      <c r="DR485" s="219">
        <v>0</v>
      </c>
      <c r="DS485" s="164">
        <f t="shared" si="7"/>
        <v>11249047.76</v>
      </c>
    </row>
    <row r="486" spans="1:123" ht="20.399999999999999">
      <c r="A486" s="153" t="s">
        <v>25220</v>
      </c>
      <c r="B486" s="164">
        <v>592513.59</v>
      </c>
      <c r="C486" s="164">
        <v>1742359.55</v>
      </c>
      <c r="D486" s="164">
        <v>2105256.09</v>
      </c>
      <c r="E486" s="164">
        <v>2098733.77</v>
      </c>
      <c r="F486" s="164">
        <v>906416.86</v>
      </c>
      <c r="BK486" s="152" t="s">
        <v>25186</v>
      </c>
      <c r="BL486" s="219">
        <v>0</v>
      </c>
      <c r="BM486" s="219">
        <v>0</v>
      </c>
      <c r="BN486" s="219">
        <v>0</v>
      </c>
      <c r="BO486" s="219">
        <v>0</v>
      </c>
      <c r="BP486" s="219">
        <v>269289.77</v>
      </c>
      <c r="BQ486" s="219">
        <v>170000</v>
      </c>
      <c r="BR486" s="219">
        <v>74275.59</v>
      </c>
      <c r="BS486" s="219">
        <v>0</v>
      </c>
      <c r="BT486" s="219">
        <v>0</v>
      </c>
      <c r="BU486" s="219">
        <v>70348.69</v>
      </c>
      <c r="BV486" s="219">
        <v>102400</v>
      </c>
      <c r="BW486" s="219">
        <v>259800</v>
      </c>
      <c r="BX486" s="166">
        <v>-946114.05</v>
      </c>
      <c r="BZ486" s="152" t="s">
        <v>25076</v>
      </c>
      <c r="CA486" s="219">
        <v>0</v>
      </c>
      <c r="CB486" s="219">
        <v>28000</v>
      </c>
      <c r="CC486" s="219">
        <v>0</v>
      </c>
      <c r="CD486" s="219">
        <v>0</v>
      </c>
      <c r="CE486" s="219">
        <v>0</v>
      </c>
      <c r="CF486" s="219">
        <v>0</v>
      </c>
      <c r="CG486" s="219">
        <v>0</v>
      </c>
      <c r="CH486" s="219">
        <v>0</v>
      </c>
      <c r="CI486" s="219">
        <v>154690.93</v>
      </c>
      <c r="CJ486" s="219">
        <v>2854337.12</v>
      </c>
      <c r="CK486" s="219">
        <v>0</v>
      </c>
      <c r="CL486" s="219">
        <v>0</v>
      </c>
      <c r="CM486" s="219">
        <v>0</v>
      </c>
      <c r="CN486" s="166">
        <v>-3037028.05</v>
      </c>
      <c r="CP486" s="152" t="s">
        <v>25102</v>
      </c>
      <c r="CQ486" s="219">
        <v>0</v>
      </c>
      <c r="CR486" s="219">
        <v>0</v>
      </c>
      <c r="CS486" s="219">
        <v>141904.01999999999</v>
      </c>
      <c r="CT486" s="219">
        <v>12795.31</v>
      </c>
      <c r="CU486" s="219">
        <v>77295.31</v>
      </c>
      <c r="CV486" s="219">
        <v>288669.34000000003</v>
      </c>
      <c r="CW486" s="219">
        <v>173499.13</v>
      </c>
      <c r="CX486" s="219">
        <v>137647.01999999999</v>
      </c>
      <c r="CY486" s="219">
        <v>-36998.300000000003</v>
      </c>
      <c r="CZ486" s="219">
        <v>63081</v>
      </c>
      <c r="DA486" s="219">
        <v>77404.02</v>
      </c>
      <c r="DB486" s="219">
        <v>141795.31</v>
      </c>
      <c r="DC486" s="219">
        <v>0</v>
      </c>
      <c r="DD486" s="166">
        <v>-1077092.1599999999</v>
      </c>
      <c r="DF486" s="154" t="s">
        <v>24789</v>
      </c>
      <c r="DG486" s="218">
        <v>0</v>
      </c>
      <c r="DH486" s="218">
        <v>0</v>
      </c>
      <c r="DI486" s="218">
        <v>0</v>
      </c>
      <c r="DJ486" s="218">
        <v>0</v>
      </c>
      <c r="DK486" s="218">
        <v>0</v>
      </c>
      <c r="DL486" s="218">
        <v>0</v>
      </c>
      <c r="DM486" s="218">
        <v>0</v>
      </c>
      <c r="DN486" s="218">
        <v>0</v>
      </c>
      <c r="DO486" s="218">
        <v>0</v>
      </c>
      <c r="DP486" s="218">
        <v>0</v>
      </c>
      <c r="DQ486" s="218">
        <v>27970.86</v>
      </c>
      <c r="DR486" s="218">
        <v>0</v>
      </c>
      <c r="DS486" s="164">
        <f t="shared" si="7"/>
        <v>27970.86</v>
      </c>
    </row>
    <row r="487" spans="1:123">
      <c r="A487" s="168" t="s">
        <v>24755</v>
      </c>
      <c r="B487" s="165">
        <v>592513.59</v>
      </c>
      <c r="C487" s="165">
        <v>1742359.55</v>
      </c>
      <c r="D487" s="165">
        <v>2105256.09</v>
      </c>
      <c r="E487" s="165">
        <v>2098733.77</v>
      </c>
      <c r="F487" s="165">
        <v>906416.86</v>
      </c>
      <c r="BK487" s="152" t="s">
        <v>25077</v>
      </c>
      <c r="BL487" s="219">
        <v>0</v>
      </c>
      <c r="BM487" s="219">
        <v>443446.86</v>
      </c>
      <c r="BN487" s="219">
        <v>811351.94</v>
      </c>
      <c r="BO487" s="219">
        <v>65915.23</v>
      </c>
      <c r="BP487" s="219">
        <v>458844.38</v>
      </c>
      <c r="BQ487" s="219">
        <v>370923.32</v>
      </c>
      <c r="BR487" s="219">
        <v>30304.92</v>
      </c>
      <c r="BS487" s="219">
        <v>24032.02</v>
      </c>
      <c r="BT487" s="219">
        <v>45178.43</v>
      </c>
      <c r="BU487" s="219">
        <v>62079.07</v>
      </c>
      <c r="BV487" s="219">
        <v>314259.18</v>
      </c>
      <c r="BW487" s="219">
        <v>749354.69</v>
      </c>
      <c r="BX487" s="166">
        <v>-3375690.04</v>
      </c>
      <c r="BZ487" s="152" t="s">
        <v>24759</v>
      </c>
      <c r="CA487" s="219">
        <v>8364.36</v>
      </c>
      <c r="CB487" s="219">
        <v>93838.06</v>
      </c>
      <c r="CC487" s="219">
        <v>103243.92</v>
      </c>
      <c r="CD487" s="219">
        <v>88671.73</v>
      </c>
      <c r="CE487" s="219">
        <v>98862.77</v>
      </c>
      <c r="CF487" s="219">
        <v>87086.13</v>
      </c>
      <c r="CG487" s="219">
        <v>113940.6</v>
      </c>
      <c r="CH487" s="219">
        <v>132321.68</v>
      </c>
      <c r="CI487" s="219">
        <v>81177.960000000006</v>
      </c>
      <c r="CJ487" s="219">
        <v>135347.51</v>
      </c>
      <c r="CK487" s="219">
        <v>107711.02</v>
      </c>
      <c r="CL487" s="219">
        <v>118075.65</v>
      </c>
      <c r="CM487" s="219">
        <v>0</v>
      </c>
      <c r="CN487" s="166">
        <v>-1168641.3899999999</v>
      </c>
      <c r="CP487" s="152" t="s">
        <v>25060</v>
      </c>
      <c r="CQ487" s="219">
        <v>0</v>
      </c>
      <c r="CR487" s="219">
        <v>0</v>
      </c>
      <c r="CS487" s="219">
        <v>224</v>
      </c>
      <c r="CT487" s="219">
        <v>0</v>
      </c>
      <c r="CU487" s="219">
        <v>0</v>
      </c>
      <c r="CV487" s="219">
        <v>0</v>
      </c>
      <c r="CW487" s="219">
        <v>0</v>
      </c>
      <c r="CX487" s="219">
        <v>0</v>
      </c>
      <c r="CY487" s="219">
        <v>0</v>
      </c>
      <c r="CZ487" s="219">
        <v>0</v>
      </c>
      <c r="DA487" s="219">
        <v>0</v>
      </c>
      <c r="DB487" s="219">
        <v>0</v>
      </c>
      <c r="DC487" s="219">
        <v>0</v>
      </c>
      <c r="DD487" s="166">
        <v>-224</v>
      </c>
      <c r="DF487" s="152" t="s">
        <v>24792</v>
      </c>
      <c r="DG487" s="219">
        <v>0</v>
      </c>
      <c r="DH487" s="219">
        <v>0</v>
      </c>
      <c r="DI487" s="219">
        <v>0</v>
      </c>
      <c r="DJ487" s="219">
        <v>0</v>
      </c>
      <c r="DK487" s="219">
        <v>0</v>
      </c>
      <c r="DL487" s="219">
        <v>0</v>
      </c>
      <c r="DM487" s="219">
        <v>0</v>
      </c>
      <c r="DN487" s="219">
        <v>0</v>
      </c>
      <c r="DO487" s="219">
        <v>0</v>
      </c>
      <c r="DP487" s="219">
        <v>0</v>
      </c>
      <c r="DQ487" s="219">
        <v>27970.86</v>
      </c>
      <c r="DR487" s="219">
        <v>0</v>
      </c>
      <c r="DS487" s="164">
        <f t="shared" si="7"/>
        <v>27970.86</v>
      </c>
    </row>
    <row r="488" spans="1:123" ht="20.399999999999999">
      <c r="A488" s="152" t="s">
        <v>25194</v>
      </c>
      <c r="B488" s="166">
        <v>592513.59</v>
      </c>
      <c r="C488" s="166">
        <v>1742359.55</v>
      </c>
      <c r="D488" s="166">
        <v>2105256.09</v>
      </c>
      <c r="E488" s="166">
        <v>2098733.77</v>
      </c>
      <c r="F488" s="166">
        <v>906416.86</v>
      </c>
      <c r="BK488" s="152" t="s">
        <v>25080</v>
      </c>
      <c r="BL488" s="219">
        <v>86002.52</v>
      </c>
      <c r="BM488" s="219">
        <v>198683.96</v>
      </c>
      <c r="BN488" s="219">
        <v>280780.34000000003</v>
      </c>
      <c r="BO488" s="219">
        <v>249361.53</v>
      </c>
      <c r="BP488" s="219">
        <v>244906.75</v>
      </c>
      <c r="BQ488" s="219">
        <v>244961.27</v>
      </c>
      <c r="BR488" s="219">
        <v>240128.62</v>
      </c>
      <c r="BS488" s="219">
        <v>260174.42</v>
      </c>
      <c r="BT488" s="219">
        <v>481090.85</v>
      </c>
      <c r="BU488" s="219">
        <v>631999.39</v>
      </c>
      <c r="BV488" s="219">
        <v>298849.83</v>
      </c>
      <c r="BW488" s="219">
        <v>299439.13</v>
      </c>
      <c r="BX488" s="166">
        <v>-3516378.61</v>
      </c>
      <c r="BZ488" s="152" t="s">
        <v>24731</v>
      </c>
      <c r="CA488" s="219">
        <v>1214777.94</v>
      </c>
      <c r="CB488" s="219">
        <v>1141441.26</v>
      </c>
      <c r="CC488" s="219">
        <v>1075754.6100000001</v>
      </c>
      <c r="CD488" s="219">
        <v>1070314.4099999999</v>
      </c>
      <c r="CE488" s="219">
        <v>1041799.08</v>
      </c>
      <c r="CF488" s="219">
        <v>1137329.52</v>
      </c>
      <c r="CG488" s="219">
        <v>1025819.75</v>
      </c>
      <c r="CH488" s="219">
        <v>1091320.29</v>
      </c>
      <c r="CI488" s="219">
        <v>969506.45</v>
      </c>
      <c r="CJ488" s="219">
        <v>1012657.73</v>
      </c>
      <c r="CK488" s="219">
        <v>1030815.16</v>
      </c>
      <c r="CL488" s="219">
        <v>1453172.67</v>
      </c>
      <c r="CM488" s="219">
        <v>0</v>
      </c>
      <c r="CN488" s="166">
        <v>-13264708.869999999</v>
      </c>
      <c r="CP488" s="152" t="s">
        <v>24903</v>
      </c>
      <c r="CQ488" s="219">
        <v>0</v>
      </c>
      <c r="CR488" s="219">
        <v>0</v>
      </c>
      <c r="CS488" s="219">
        <v>0</v>
      </c>
      <c r="CT488" s="219">
        <v>0</v>
      </c>
      <c r="CU488" s="219">
        <v>10500</v>
      </c>
      <c r="CV488" s="219">
        <v>17500</v>
      </c>
      <c r="CW488" s="219">
        <v>0</v>
      </c>
      <c r="CX488" s="219">
        <v>0</v>
      </c>
      <c r="CY488" s="219">
        <v>0</v>
      </c>
      <c r="CZ488" s="219">
        <v>0</v>
      </c>
      <c r="DA488" s="219">
        <v>972</v>
      </c>
      <c r="DB488" s="219">
        <v>18875.96</v>
      </c>
      <c r="DC488" s="219">
        <v>0</v>
      </c>
      <c r="DD488" s="166">
        <v>-47847.96</v>
      </c>
      <c r="DF488" s="153" t="s">
        <v>25031</v>
      </c>
      <c r="DG488" s="217">
        <v>0</v>
      </c>
      <c r="DH488" s="217">
        <v>0</v>
      </c>
      <c r="DI488" s="217">
        <v>16562.28</v>
      </c>
      <c r="DJ488" s="217">
        <v>1885.49</v>
      </c>
      <c r="DK488" s="217">
        <v>29309.95</v>
      </c>
      <c r="DL488" s="217">
        <v>11878.57</v>
      </c>
      <c r="DM488" s="217">
        <v>0</v>
      </c>
      <c r="DN488" s="217">
        <v>0</v>
      </c>
      <c r="DO488" s="217">
        <v>7616.95</v>
      </c>
      <c r="DP488" s="217">
        <v>17586.080000000002</v>
      </c>
      <c r="DQ488" s="217">
        <v>0</v>
      </c>
      <c r="DR488" s="217">
        <v>0</v>
      </c>
      <c r="DS488" s="164">
        <f t="shared" si="7"/>
        <v>84839.32</v>
      </c>
    </row>
    <row r="489" spans="1:123" ht="20.399999999999999">
      <c r="A489" s="153" t="s">
        <v>25221</v>
      </c>
      <c r="B489" s="164">
        <v>221787.18</v>
      </c>
      <c r="C489" s="164">
        <v>536268.86</v>
      </c>
      <c r="D489" s="164">
        <v>281020.58</v>
      </c>
      <c r="E489" s="164">
        <v>1512282.93</v>
      </c>
      <c r="F489" s="164">
        <v>544152.67000000004</v>
      </c>
      <c r="BK489" s="152" t="s">
        <v>24869</v>
      </c>
      <c r="BL489" s="219">
        <v>0</v>
      </c>
      <c r="BM489" s="219">
        <v>0</v>
      </c>
      <c r="BN489" s="219">
        <v>0</v>
      </c>
      <c r="BO489" s="219">
        <v>0</v>
      </c>
      <c r="BP489" s="219">
        <v>0</v>
      </c>
      <c r="BQ489" s="219">
        <v>0</v>
      </c>
      <c r="BR489" s="219">
        <v>0</v>
      </c>
      <c r="BS489" s="219">
        <v>0</v>
      </c>
      <c r="BT489" s="219">
        <v>0</v>
      </c>
      <c r="BU489" s="219">
        <v>0</v>
      </c>
      <c r="BV489" s="219">
        <v>50000</v>
      </c>
      <c r="BW489" s="219">
        <v>0</v>
      </c>
      <c r="BX489" s="166">
        <v>-50000</v>
      </c>
      <c r="BZ489" s="152" t="s">
        <v>25186</v>
      </c>
      <c r="CA489" s="219">
        <v>0</v>
      </c>
      <c r="CB489" s="219">
        <v>0</v>
      </c>
      <c r="CC489" s="219">
        <v>0</v>
      </c>
      <c r="CD489" s="219">
        <v>180600</v>
      </c>
      <c r="CE489" s="219">
        <v>0</v>
      </c>
      <c r="CF489" s="219">
        <v>0</v>
      </c>
      <c r="CG489" s="219">
        <v>0</v>
      </c>
      <c r="CH489" s="219">
        <v>0</v>
      </c>
      <c r="CI489" s="219">
        <v>0</v>
      </c>
      <c r="CJ489" s="219">
        <v>48200</v>
      </c>
      <c r="CK489" s="219">
        <v>235000</v>
      </c>
      <c r="CL489" s="219">
        <v>5840.69</v>
      </c>
      <c r="CM489" s="219">
        <v>0</v>
      </c>
      <c r="CN489" s="166">
        <v>-469640.69</v>
      </c>
      <c r="CP489" s="152" t="s">
        <v>25222</v>
      </c>
      <c r="CQ489" s="219">
        <v>168</v>
      </c>
      <c r="CR489" s="219">
        <v>0</v>
      </c>
      <c r="CS489" s="219">
        <v>0</v>
      </c>
      <c r="CT489" s="219">
        <v>0</v>
      </c>
      <c r="CU489" s="219">
        <v>0</v>
      </c>
      <c r="CV489" s="219">
        <v>0</v>
      </c>
      <c r="CW489" s="219">
        <v>0</v>
      </c>
      <c r="CX489" s="219">
        <v>0</v>
      </c>
      <c r="CY489" s="219">
        <v>0</v>
      </c>
      <c r="CZ489" s="219">
        <v>0</v>
      </c>
      <c r="DA489" s="219">
        <v>0</v>
      </c>
      <c r="DB489" s="219">
        <v>0</v>
      </c>
      <c r="DC489" s="219">
        <v>0</v>
      </c>
      <c r="DD489" s="166">
        <v>-168</v>
      </c>
      <c r="DF489" s="154" t="s">
        <v>25151</v>
      </c>
      <c r="DG489" s="218">
        <v>0</v>
      </c>
      <c r="DH489" s="218">
        <v>0</v>
      </c>
      <c r="DI489" s="218">
        <v>16562.28</v>
      </c>
      <c r="DJ489" s="218">
        <v>1885.49</v>
      </c>
      <c r="DK489" s="218">
        <v>29309.95</v>
      </c>
      <c r="DL489" s="218">
        <v>11878.57</v>
      </c>
      <c r="DM489" s="218">
        <v>0</v>
      </c>
      <c r="DN489" s="218">
        <v>0</v>
      </c>
      <c r="DO489" s="218">
        <v>7616.95</v>
      </c>
      <c r="DP489" s="218">
        <v>17586.080000000002</v>
      </c>
      <c r="DQ489" s="218">
        <v>0</v>
      </c>
      <c r="DR489" s="218">
        <v>0</v>
      </c>
      <c r="DS489" s="164">
        <f t="shared" si="7"/>
        <v>84839.32</v>
      </c>
    </row>
    <row r="490" spans="1:123" ht="20.399999999999999">
      <c r="A490" s="168" t="s">
        <v>24755</v>
      </c>
      <c r="B490" s="165">
        <v>221787.18</v>
      </c>
      <c r="C490" s="165">
        <v>536268.86</v>
      </c>
      <c r="D490" s="165">
        <v>281020.58</v>
      </c>
      <c r="E490" s="165">
        <v>1512282.93</v>
      </c>
      <c r="F490" s="165">
        <v>544152.67000000004</v>
      </c>
      <c r="BK490" s="153" t="s">
        <v>25081</v>
      </c>
      <c r="BL490" s="217">
        <v>112005.79</v>
      </c>
      <c r="BM490" s="217">
        <v>146847.67000000001</v>
      </c>
      <c r="BN490" s="217">
        <v>139984.5</v>
      </c>
      <c r="BO490" s="217">
        <v>146118.25</v>
      </c>
      <c r="BP490" s="217">
        <v>140194.74</v>
      </c>
      <c r="BQ490" s="217">
        <v>145743.88</v>
      </c>
      <c r="BR490" s="217">
        <v>146725.91</v>
      </c>
      <c r="BS490" s="217">
        <v>172841.68</v>
      </c>
      <c r="BT490" s="217">
        <v>155064.79</v>
      </c>
      <c r="BU490" s="217">
        <v>145856.85</v>
      </c>
      <c r="BV490" s="217">
        <v>167393.34</v>
      </c>
      <c r="BW490" s="217">
        <v>274633.06</v>
      </c>
      <c r="BX490" s="164">
        <v>-1893410.46</v>
      </c>
      <c r="BZ490" s="152" t="s">
        <v>25077</v>
      </c>
      <c r="CA490" s="219">
        <v>3595</v>
      </c>
      <c r="CB490" s="219">
        <v>5600</v>
      </c>
      <c r="CC490" s="219">
        <v>102660</v>
      </c>
      <c r="CD490" s="219">
        <v>0</v>
      </c>
      <c r="CE490" s="219">
        <v>84420</v>
      </c>
      <c r="CF490" s="219">
        <v>1955.49</v>
      </c>
      <c r="CG490" s="219">
        <v>81981.440000000002</v>
      </c>
      <c r="CH490" s="219">
        <v>12511.11</v>
      </c>
      <c r="CI490" s="219">
        <v>48712.45</v>
      </c>
      <c r="CJ490" s="219">
        <v>323903.61</v>
      </c>
      <c r="CK490" s="219">
        <v>868043.12</v>
      </c>
      <c r="CL490" s="219">
        <v>587401.71</v>
      </c>
      <c r="CM490" s="219">
        <v>0</v>
      </c>
      <c r="CN490" s="166">
        <v>-2120783.9300000002</v>
      </c>
      <c r="CP490" s="152" t="s">
        <v>25103</v>
      </c>
      <c r="CQ490" s="219">
        <v>9821.34</v>
      </c>
      <c r="CR490" s="219">
        <v>283413.21000000002</v>
      </c>
      <c r="CS490" s="219">
        <v>319355.14</v>
      </c>
      <c r="CT490" s="219">
        <v>302171.39</v>
      </c>
      <c r="CU490" s="219">
        <v>332102.64</v>
      </c>
      <c r="CV490" s="219">
        <v>310753.39</v>
      </c>
      <c r="CW490" s="219">
        <v>313272.14</v>
      </c>
      <c r="CX490" s="219">
        <v>285075.09999999998</v>
      </c>
      <c r="CY490" s="219">
        <v>311342.46999999997</v>
      </c>
      <c r="CZ490" s="219">
        <v>321133.99</v>
      </c>
      <c r="DA490" s="219">
        <v>302138.76</v>
      </c>
      <c r="DB490" s="219">
        <v>333729.26</v>
      </c>
      <c r="DC490" s="219">
        <v>0</v>
      </c>
      <c r="DD490" s="166">
        <v>-3424308.83</v>
      </c>
      <c r="DF490" s="152" t="s">
        <v>25034</v>
      </c>
      <c r="DG490" s="219">
        <v>0</v>
      </c>
      <c r="DH490" s="219">
        <v>0</v>
      </c>
      <c r="DI490" s="219">
        <v>16562.28</v>
      </c>
      <c r="DJ490" s="219">
        <v>1885.49</v>
      </c>
      <c r="DK490" s="219">
        <v>29309.95</v>
      </c>
      <c r="DL490" s="219">
        <v>11878.57</v>
      </c>
      <c r="DM490" s="219">
        <v>0</v>
      </c>
      <c r="DN490" s="219">
        <v>0</v>
      </c>
      <c r="DO490" s="219">
        <v>7616.95</v>
      </c>
      <c r="DP490" s="219">
        <v>17586.080000000002</v>
      </c>
      <c r="DQ490" s="219">
        <v>0</v>
      </c>
      <c r="DR490" s="219">
        <v>0</v>
      </c>
      <c r="DS490" s="164">
        <f t="shared" si="7"/>
        <v>84839.32</v>
      </c>
    </row>
    <row r="491" spans="1:123" ht="20.399999999999999">
      <c r="A491" s="152" t="s">
        <v>25194</v>
      </c>
      <c r="B491" s="166">
        <v>221787.18</v>
      </c>
      <c r="C491" s="166">
        <v>536268.86</v>
      </c>
      <c r="D491" s="166">
        <v>281020.58</v>
      </c>
      <c r="E491" s="166">
        <v>1512282.93</v>
      </c>
      <c r="F491" s="166">
        <v>544152.67000000004</v>
      </c>
      <c r="BK491" s="154" t="s">
        <v>24868</v>
      </c>
      <c r="BL491" s="218">
        <v>112005.79</v>
      </c>
      <c r="BM491" s="218">
        <v>146847.67000000001</v>
      </c>
      <c r="BN491" s="218">
        <v>139984.5</v>
      </c>
      <c r="BO491" s="218">
        <v>146118.25</v>
      </c>
      <c r="BP491" s="218">
        <v>140194.74</v>
      </c>
      <c r="BQ491" s="218">
        <v>145743.88</v>
      </c>
      <c r="BR491" s="218">
        <v>146725.91</v>
      </c>
      <c r="BS491" s="218">
        <v>172841.68</v>
      </c>
      <c r="BT491" s="218">
        <v>155064.79</v>
      </c>
      <c r="BU491" s="218">
        <v>145856.85</v>
      </c>
      <c r="BV491" s="218">
        <v>167393.34</v>
      </c>
      <c r="BW491" s="218">
        <v>274633.06</v>
      </c>
      <c r="BX491" s="165">
        <v>-1893410.46</v>
      </c>
      <c r="BZ491" s="152" t="s">
        <v>25080</v>
      </c>
      <c r="CA491" s="219">
        <v>0</v>
      </c>
      <c r="CB491" s="219">
        <v>244989.6</v>
      </c>
      <c r="CC491" s="219">
        <v>352295.28</v>
      </c>
      <c r="CD491" s="219">
        <v>111462.44</v>
      </c>
      <c r="CE491" s="219">
        <v>224158.64</v>
      </c>
      <c r="CF491" s="219">
        <v>356039.79</v>
      </c>
      <c r="CG491" s="219">
        <v>187848.78</v>
      </c>
      <c r="CH491" s="219">
        <v>241883.38</v>
      </c>
      <c r="CI491" s="219">
        <v>243987.09</v>
      </c>
      <c r="CJ491" s="219">
        <v>246173.24</v>
      </c>
      <c r="CK491" s="219">
        <v>256463.41</v>
      </c>
      <c r="CL491" s="219">
        <v>387797.02</v>
      </c>
      <c r="CM491" s="219">
        <v>0</v>
      </c>
      <c r="CN491" s="166">
        <v>-2853098.67</v>
      </c>
      <c r="CP491" s="152" t="s">
        <v>25105</v>
      </c>
      <c r="CQ491" s="219">
        <v>1812.8</v>
      </c>
      <c r="CR491" s="219">
        <v>17079.3</v>
      </c>
      <c r="CS491" s="219">
        <v>8539</v>
      </c>
      <c r="CT491" s="219">
        <v>5403</v>
      </c>
      <c r="CU491" s="219">
        <v>5571</v>
      </c>
      <c r="CV491" s="219">
        <v>5403</v>
      </c>
      <c r="CW491" s="219">
        <v>5403</v>
      </c>
      <c r="CX491" s="219">
        <v>4759.43</v>
      </c>
      <c r="CY491" s="219">
        <v>6684.25</v>
      </c>
      <c r="CZ491" s="219">
        <v>9596.25</v>
      </c>
      <c r="DA491" s="219">
        <v>9316.25</v>
      </c>
      <c r="DB491" s="219">
        <v>8349.32</v>
      </c>
      <c r="DC491" s="219">
        <v>0</v>
      </c>
      <c r="DD491" s="166">
        <v>-87916.6</v>
      </c>
      <c r="DF491" s="153" t="s">
        <v>25041</v>
      </c>
      <c r="DG491" s="217">
        <v>759282.56</v>
      </c>
      <c r="DH491" s="217">
        <v>2365558.44</v>
      </c>
      <c r="DI491" s="217">
        <v>2934218.16</v>
      </c>
      <c r="DJ491" s="217">
        <v>7139051.6299999999</v>
      </c>
      <c r="DK491" s="217">
        <v>28383549.41</v>
      </c>
      <c r="DL491" s="217">
        <v>4652446.47</v>
      </c>
      <c r="DM491" s="217">
        <v>23943503.030000001</v>
      </c>
      <c r="DN491" s="217">
        <v>18870049.129999999</v>
      </c>
      <c r="DO491" s="217">
        <v>4132015.25</v>
      </c>
      <c r="DP491" s="217">
        <v>10953463.720000001</v>
      </c>
      <c r="DQ491" s="217">
        <v>6112859.6600000001</v>
      </c>
      <c r="DR491" s="217">
        <v>61510000.289999999</v>
      </c>
      <c r="DS491" s="164">
        <f t="shared" si="7"/>
        <v>171755997.75</v>
      </c>
    </row>
    <row r="492" spans="1:123" ht="20.399999999999999">
      <c r="A492" s="153" t="s">
        <v>25223</v>
      </c>
      <c r="B492" s="164">
        <v>468746.67</v>
      </c>
      <c r="C492" s="164">
        <v>5107356.8499999996</v>
      </c>
      <c r="D492" s="164">
        <v>5790226.3899999997</v>
      </c>
      <c r="E492" s="164">
        <v>6855055.9900000002</v>
      </c>
      <c r="F492" s="164">
        <v>4166332.94</v>
      </c>
      <c r="BK492" s="152" t="s">
        <v>24759</v>
      </c>
      <c r="BL492" s="219">
        <v>3000</v>
      </c>
      <c r="BM492" s="219">
        <v>34664.79</v>
      </c>
      <c r="BN492" s="219">
        <v>27310.52</v>
      </c>
      <c r="BO492" s="219">
        <v>29454.1</v>
      </c>
      <c r="BP492" s="219">
        <v>33432.83</v>
      </c>
      <c r="BQ492" s="219">
        <v>34281.410000000003</v>
      </c>
      <c r="BR492" s="219">
        <v>29693.33</v>
      </c>
      <c r="BS492" s="219">
        <v>47340.37</v>
      </c>
      <c r="BT492" s="219">
        <v>29163.91</v>
      </c>
      <c r="BU492" s="219">
        <v>26671.66</v>
      </c>
      <c r="BV492" s="219">
        <v>40660.370000000003</v>
      </c>
      <c r="BW492" s="219">
        <v>54472.85</v>
      </c>
      <c r="BX492" s="166">
        <v>-390146.14</v>
      </c>
      <c r="BZ492" s="152" t="s">
        <v>24869</v>
      </c>
      <c r="CA492" s="219">
        <v>0</v>
      </c>
      <c r="CB492" s="219">
        <v>0</v>
      </c>
      <c r="CC492" s="219">
        <v>0</v>
      </c>
      <c r="CD492" s="219">
        <v>0</v>
      </c>
      <c r="CE492" s="219">
        <v>0</v>
      </c>
      <c r="CF492" s="219">
        <v>0</v>
      </c>
      <c r="CG492" s="219">
        <v>0</v>
      </c>
      <c r="CH492" s="219">
        <v>0</v>
      </c>
      <c r="CI492" s="219">
        <v>0</v>
      </c>
      <c r="CJ492" s="219">
        <v>0</v>
      </c>
      <c r="CK492" s="219">
        <v>0</v>
      </c>
      <c r="CL492" s="219">
        <v>30000</v>
      </c>
      <c r="CM492" s="219">
        <v>0</v>
      </c>
      <c r="CN492" s="166">
        <v>-30000</v>
      </c>
      <c r="CP492" s="152" t="s">
        <v>25106</v>
      </c>
      <c r="CQ492" s="219">
        <v>2502.4</v>
      </c>
      <c r="CR492" s="219">
        <v>10667</v>
      </c>
      <c r="CS492" s="219">
        <v>8707</v>
      </c>
      <c r="CT492" s="219">
        <v>5403</v>
      </c>
      <c r="CU492" s="219">
        <v>5907</v>
      </c>
      <c r="CV492" s="219">
        <v>6131</v>
      </c>
      <c r="CW492" s="219">
        <v>7251</v>
      </c>
      <c r="CX492" s="219">
        <v>8287.42</v>
      </c>
      <c r="CY492" s="219">
        <v>7580.25</v>
      </c>
      <c r="CZ492" s="219">
        <v>7076.25</v>
      </c>
      <c r="DA492" s="219">
        <v>7076.25</v>
      </c>
      <c r="DB492" s="219">
        <v>9973.33</v>
      </c>
      <c r="DC492" s="219">
        <v>0</v>
      </c>
      <c r="DD492" s="166">
        <v>-86561.9</v>
      </c>
      <c r="DF492" s="154" t="s">
        <v>25224</v>
      </c>
      <c r="DG492" s="218">
        <v>0</v>
      </c>
      <c r="DH492" s="218">
        <v>203.55</v>
      </c>
      <c r="DI492" s="218">
        <v>0</v>
      </c>
      <c r="DJ492" s="218">
        <v>447</v>
      </c>
      <c r="DK492" s="218">
        <v>240</v>
      </c>
      <c r="DL492" s="218">
        <v>0</v>
      </c>
      <c r="DM492" s="218">
        <v>6980.63</v>
      </c>
      <c r="DN492" s="218">
        <v>189.52</v>
      </c>
      <c r="DO492" s="218">
        <v>7000</v>
      </c>
      <c r="DP492" s="218">
        <v>188030.53</v>
      </c>
      <c r="DQ492" s="218">
        <v>13400</v>
      </c>
      <c r="DR492" s="218">
        <v>189.52</v>
      </c>
      <c r="DS492" s="164">
        <f t="shared" si="7"/>
        <v>216680.75</v>
      </c>
    </row>
    <row r="493" spans="1:123" ht="20.399999999999999">
      <c r="A493" s="168" t="s">
        <v>24755</v>
      </c>
      <c r="B493" s="165">
        <v>468746.67</v>
      </c>
      <c r="C493" s="165">
        <v>5107356.8499999996</v>
      </c>
      <c r="D493" s="165">
        <v>5790226.3899999997</v>
      </c>
      <c r="E493" s="165">
        <v>6855055.9900000002</v>
      </c>
      <c r="F493" s="165">
        <v>4166332.94</v>
      </c>
      <c r="BK493" s="152" t="s">
        <v>24731</v>
      </c>
      <c r="BL493" s="219">
        <v>108615.79</v>
      </c>
      <c r="BM493" s="219">
        <v>112182.88</v>
      </c>
      <c r="BN493" s="219">
        <v>112673.98</v>
      </c>
      <c r="BO493" s="219">
        <v>115965.15</v>
      </c>
      <c r="BP493" s="219">
        <v>105605.91</v>
      </c>
      <c r="BQ493" s="219">
        <v>111462.47</v>
      </c>
      <c r="BR493" s="219">
        <v>117032.58</v>
      </c>
      <c r="BS493" s="219">
        <v>125176.31</v>
      </c>
      <c r="BT493" s="219">
        <v>125900.88</v>
      </c>
      <c r="BU493" s="219">
        <v>119185.19</v>
      </c>
      <c r="BV493" s="219">
        <v>126732.97</v>
      </c>
      <c r="BW493" s="219">
        <v>210560.21</v>
      </c>
      <c r="BX493" s="166">
        <v>-1491094.32</v>
      </c>
      <c r="BZ493" s="154" t="s">
        <v>24757</v>
      </c>
      <c r="CA493" s="218">
        <v>0</v>
      </c>
      <c r="CB493" s="218">
        <v>0</v>
      </c>
      <c r="CC493" s="218">
        <v>0</v>
      </c>
      <c r="CD493" s="218">
        <v>0</v>
      </c>
      <c r="CE493" s="218">
        <v>0</v>
      </c>
      <c r="CF493" s="218">
        <v>0</v>
      </c>
      <c r="CG493" s="218">
        <v>0</v>
      </c>
      <c r="CH493" s="218">
        <v>520.79999999999995</v>
      </c>
      <c r="CI493" s="218">
        <v>0</v>
      </c>
      <c r="CJ493" s="218">
        <v>8662.11</v>
      </c>
      <c r="CK493" s="218">
        <v>0</v>
      </c>
      <c r="CL493" s="218">
        <v>0</v>
      </c>
      <c r="CM493" s="218">
        <v>0</v>
      </c>
      <c r="CN493" s="165">
        <v>-9182.91</v>
      </c>
      <c r="CP493" s="154" t="s">
        <v>24767</v>
      </c>
      <c r="CQ493" s="218">
        <v>2358218.4300000002</v>
      </c>
      <c r="CR493" s="218">
        <v>2840087.29</v>
      </c>
      <c r="CS493" s="218">
        <v>2711385.44</v>
      </c>
      <c r="CT493" s="218">
        <v>2564776.7000000002</v>
      </c>
      <c r="CU493" s="218">
        <v>2520384.86</v>
      </c>
      <c r="CV493" s="218">
        <v>2633878.62</v>
      </c>
      <c r="CW493" s="218">
        <v>2456934.19</v>
      </c>
      <c r="CX493" s="218">
        <v>2521318.7400000002</v>
      </c>
      <c r="CY493" s="218">
        <v>2626487.14</v>
      </c>
      <c r="CZ493" s="218">
        <v>2511086.44</v>
      </c>
      <c r="DA493" s="218">
        <v>2439385.7200000002</v>
      </c>
      <c r="DB493" s="218">
        <v>4032372.27</v>
      </c>
      <c r="DC493" s="218">
        <v>0</v>
      </c>
      <c r="DD493" s="165">
        <v>-32216315.84</v>
      </c>
      <c r="DF493" s="152" t="s">
        <v>25044</v>
      </c>
      <c r="DG493" s="219">
        <v>0</v>
      </c>
      <c r="DH493" s="219">
        <v>203.55</v>
      </c>
      <c r="DI493" s="219">
        <v>0</v>
      </c>
      <c r="DJ493" s="219">
        <v>447</v>
      </c>
      <c r="DK493" s="219">
        <v>240</v>
      </c>
      <c r="DL493" s="219">
        <v>0</v>
      </c>
      <c r="DM493" s="219">
        <v>6980.63</v>
      </c>
      <c r="DN493" s="219">
        <v>189.52</v>
      </c>
      <c r="DO493" s="219">
        <v>7000</v>
      </c>
      <c r="DP493" s="219">
        <v>188030.53</v>
      </c>
      <c r="DQ493" s="219">
        <v>13400</v>
      </c>
      <c r="DR493" s="219">
        <v>189.52</v>
      </c>
      <c r="DS493" s="164">
        <f t="shared" si="7"/>
        <v>216680.75</v>
      </c>
    </row>
    <row r="494" spans="1:123">
      <c r="A494" s="152" t="s">
        <v>25194</v>
      </c>
      <c r="B494" s="166">
        <v>468746.67</v>
      </c>
      <c r="C494" s="166">
        <v>5107356.8499999996</v>
      </c>
      <c r="D494" s="166">
        <v>5790226.3899999997</v>
      </c>
      <c r="E494" s="166">
        <v>6855055.9900000002</v>
      </c>
      <c r="F494" s="166">
        <v>4166332.94</v>
      </c>
      <c r="BK494" s="152" t="s">
        <v>25084</v>
      </c>
      <c r="BL494" s="219">
        <v>390</v>
      </c>
      <c r="BM494" s="219">
        <v>0</v>
      </c>
      <c r="BN494" s="219">
        <v>0</v>
      </c>
      <c r="BO494" s="219">
        <v>699</v>
      </c>
      <c r="BP494" s="219">
        <v>1156</v>
      </c>
      <c r="BQ494" s="219">
        <v>0</v>
      </c>
      <c r="BR494" s="219">
        <v>0</v>
      </c>
      <c r="BS494" s="219">
        <v>325</v>
      </c>
      <c r="BT494" s="219">
        <v>0</v>
      </c>
      <c r="BU494" s="219">
        <v>0</v>
      </c>
      <c r="BV494" s="219">
        <v>0</v>
      </c>
      <c r="BW494" s="219">
        <v>9600</v>
      </c>
      <c r="BX494" s="166">
        <v>-12170</v>
      </c>
      <c r="BZ494" s="152" t="s">
        <v>24761</v>
      </c>
      <c r="CA494" s="219">
        <v>0</v>
      </c>
      <c r="CB494" s="219">
        <v>0</v>
      </c>
      <c r="CC494" s="219">
        <v>0</v>
      </c>
      <c r="CD494" s="219">
        <v>0</v>
      </c>
      <c r="CE494" s="219">
        <v>0</v>
      </c>
      <c r="CF494" s="219">
        <v>0</v>
      </c>
      <c r="CG494" s="219">
        <v>0</v>
      </c>
      <c r="CH494" s="219">
        <v>520.79999999999995</v>
      </c>
      <c r="CI494" s="219">
        <v>0</v>
      </c>
      <c r="CJ494" s="219">
        <v>8662.11</v>
      </c>
      <c r="CK494" s="219">
        <v>0</v>
      </c>
      <c r="CL494" s="219">
        <v>0</v>
      </c>
      <c r="CM494" s="219">
        <v>0</v>
      </c>
      <c r="CN494" s="166">
        <v>-9182.91</v>
      </c>
      <c r="CP494" s="152" t="s">
        <v>24759</v>
      </c>
      <c r="CQ494" s="219">
        <v>30163.040000000001</v>
      </c>
      <c r="CR494" s="219">
        <v>385365.3</v>
      </c>
      <c r="CS494" s="219">
        <v>298223.55</v>
      </c>
      <c r="CT494" s="219">
        <v>295824.12</v>
      </c>
      <c r="CU494" s="219">
        <v>385781.59</v>
      </c>
      <c r="CV494" s="219">
        <v>241174.52</v>
      </c>
      <c r="CW494" s="219">
        <v>233035.44</v>
      </c>
      <c r="CX494" s="219">
        <v>213458.56</v>
      </c>
      <c r="CY494" s="219">
        <v>282143.38</v>
      </c>
      <c r="CZ494" s="219">
        <v>252019.82</v>
      </c>
      <c r="DA494" s="219">
        <v>288041.95</v>
      </c>
      <c r="DB494" s="219">
        <v>321725.44</v>
      </c>
      <c r="DC494" s="219">
        <v>0</v>
      </c>
      <c r="DD494" s="166">
        <v>-3226956.71</v>
      </c>
      <c r="DF494" s="154" t="s">
        <v>25225</v>
      </c>
      <c r="DG494" s="218">
        <v>120</v>
      </c>
      <c r="DH494" s="218">
        <v>1729311.47</v>
      </c>
      <c r="DI494" s="218">
        <v>2209312.79</v>
      </c>
      <c r="DJ494" s="218">
        <v>1378777.99</v>
      </c>
      <c r="DK494" s="218">
        <v>6038419.1799999997</v>
      </c>
      <c r="DL494" s="218">
        <v>1159421.42</v>
      </c>
      <c r="DM494" s="218">
        <v>23000068.879999999</v>
      </c>
      <c r="DN494" s="218">
        <v>14509769.539999999</v>
      </c>
      <c r="DO494" s="218">
        <v>2981848.4</v>
      </c>
      <c r="DP494" s="218">
        <v>8455581.3499999996</v>
      </c>
      <c r="DQ494" s="218">
        <v>3764106.8</v>
      </c>
      <c r="DR494" s="218">
        <v>55983593.060000002</v>
      </c>
      <c r="DS494" s="164">
        <f t="shared" si="7"/>
        <v>121210330.88</v>
      </c>
    </row>
    <row r="495" spans="1:123" ht="20.399999999999999">
      <c r="A495" s="153" t="s">
        <v>25226</v>
      </c>
      <c r="B495" s="164">
        <v>1899131.04</v>
      </c>
      <c r="C495" s="164">
        <v>10631061.029999999</v>
      </c>
      <c r="D495" s="164">
        <v>4223608.53</v>
      </c>
      <c r="E495" s="164">
        <v>8949397.0700000003</v>
      </c>
      <c r="F495" s="164">
        <v>8263839.9699999997</v>
      </c>
      <c r="BK495" s="153" t="s">
        <v>25087</v>
      </c>
      <c r="BL495" s="217">
        <v>819547.15</v>
      </c>
      <c r="BM495" s="217">
        <v>480000</v>
      </c>
      <c r="BN495" s="217">
        <v>188000</v>
      </c>
      <c r="BO495" s="217">
        <v>122998.2</v>
      </c>
      <c r="BP495" s="217">
        <v>92176.4</v>
      </c>
      <c r="BQ495" s="217">
        <v>2321599.86</v>
      </c>
      <c r="BR495" s="217">
        <v>1084231.53</v>
      </c>
      <c r="BS495" s="217">
        <v>3478346.29</v>
      </c>
      <c r="BT495" s="217">
        <v>1368898</v>
      </c>
      <c r="BU495" s="217">
        <v>6542490.3499999996</v>
      </c>
      <c r="BV495" s="217">
        <v>1118983.98</v>
      </c>
      <c r="BW495" s="217">
        <v>2149748.62</v>
      </c>
      <c r="BX495" s="164">
        <v>-19767020.379999999</v>
      </c>
      <c r="BZ495" s="153" t="s">
        <v>25081</v>
      </c>
      <c r="CA495" s="217">
        <v>100163.22</v>
      </c>
      <c r="CB495" s="217">
        <v>130788.07</v>
      </c>
      <c r="CC495" s="217">
        <v>121143.73</v>
      </c>
      <c r="CD495" s="217">
        <v>124384.09</v>
      </c>
      <c r="CE495" s="217">
        <v>118032.12</v>
      </c>
      <c r="CF495" s="217">
        <v>122606.31</v>
      </c>
      <c r="CG495" s="217">
        <v>124260.65</v>
      </c>
      <c r="CH495" s="217">
        <v>130857.46</v>
      </c>
      <c r="CI495" s="217">
        <v>132432.20000000001</v>
      </c>
      <c r="CJ495" s="217">
        <v>132288.69</v>
      </c>
      <c r="CK495" s="217">
        <v>131907.68</v>
      </c>
      <c r="CL495" s="217">
        <v>175524.16</v>
      </c>
      <c r="CM495" s="217">
        <v>0</v>
      </c>
      <c r="CN495" s="164">
        <v>-1544388.38</v>
      </c>
      <c r="CP495" s="152" t="s">
        <v>24731</v>
      </c>
      <c r="CQ495" s="219">
        <v>2328055.39</v>
      </c>
      <c r="CR495" s="219">
        <v>2454721.9900000002</v>
      </c>
      <c r="CS495" s="219">
        <v>2413161.89</v>
      </c>
      <c r="CT495" s="219">
        <v>2268952.58</v>
      </c>
      <c r="CU495" s="219">
        <v>2134603.27</v>
      </c>
      <c r="CV495" s="219">
        <v>2392704.1</v>
      </c>
      <c r="CW495" s="219">
        <v>2223898.75</v>
      </c>
      <c r="CX495" s="219">
        <v>2307860.1800000002</v>
      </c>
      <c r="CY495" s="219">
        <v>2344343.7599999998</v>
      </c>
      <c r="CZ495" s="219">
        <v>2259066.62</v>
      </c>
      <c r="DA495" s="219">
        <v>2151343.77</v>
      </c>
      <c r="DB495" s="219">
        <v>3710646.83</v>
      </c>
      <c r="DC495" s="219">
        <v>0</v>
      </c>
      <c r="DD495" s="166">
        <v>-28989359.129999999</v>
      </c>
      <c r="DF495" s="152" t="s">
        <v>25042</v>
      </c>
      <c r="DG495" s="219">
        <v>120</v>
      </c>
      <c r="DH495" s="219">
        <v>1729311.47</v>
      </c>
      <c r="DI495" s="219">
        <v>2209312.79</v>
      </c>
      <c r="DJ495" s="219">
        <v>1378777.99</v>
      </c>
      <c r="DK495" s="219">
        <v>6038419.1799999997</v>
      </c>
      <c r="DL495" s="219">
        <v>1159421.42</v>
      </c>
      <c r="DM495" s="219">
        <v>23000068.879999999</v>
      </c>
      <c r="DN495" s="219">
        <v>14509769.539999999</v>
      </c>
      <c r="DO495" s="219">
        <v>2981848.4</v>
      </c>
      <c r="DP495" s="219">
        <v>8455581.3499999996</v>
      </c>
      <c r="DQ495" s="219">
        <v>3764106.8</v>
      </c>
      <c r="DR495" s="219">
        <v>55983593.060000002</v>
      </c>
      <c r="DS495" s="164">
        <f t="shared" si="7"/>
        <v>121210330.88</v>
      </c>
    </row>
    <row r="496" spans="1:123" ht="20.399999999999999">
      <c r="A496" s="168" t="s">
        <v>24755</v>
      </c>
      <c r="B496" s="165">
        <v>1899131.04</v>
      </c>
      <c r="C496" s="165">
        <v>10631061.029999999</v>
      </c>
      <c r="D496" s="165">
        <v>4223608.53</v>
      </c>
      <c r="E496" s="165">
        <v>8949397.0700000003</v>
      </c>
      <c r="F496" s="165">
        <v>8263839.9699999997</v>
      </c>
      <c r="BK496" s="154" t="s">
        <v>24868</v>
      </c>
      <c r="BL496" s="218">
        <v>819547.15</v>
      </c>
      <c r="BM496" s="218">
        <v>480000</v>
      </c>
      <c r="BN496" s="218">
        <v>188000</v>
      </c>
      <c r="BO496" s="218">
        <v>122998.2</v>
      </c>
      <c r="BP496" s="218">
        <v>92176.4</v>
      </c>
      <c r="BQ496" s="218">
        <v>2321599.86</v>
      </c>
      <c r="BR496" s="218">
        <v>1084231.53</v>
      </c>
      <c r="BS496" s="218">
        <v>3478346.29</v>
      </c>
      <c r="BT496" s="218">
        <v>1368898</v>
      </c>
      <c r="BU496" s="218">
        <v>6542490.3499999996</v>
      </c>
      <c r="BV496" s="218">
        <v>1118983.98</v>
      </c>
      <c r="BW496" s="218">
        <v>2149748.62</v>
      </c>
      <c r="BX496" s="165">
        <v>-19767020.379999999</v>
      </c>
      <c r="BZ496" s="154" t="s">
        <v>24868</v>
      </c>
      <c r="CA496" s="218">
        <v>100163.22</v>
      </c>
      <c r="CB496" s="218">
        <v>130788.07</v>
      </c>
      <c r="CC496" s="218">
        <v>121143.73</v>
      </c>
      <c r="CD496" s="218">
        <v>124384.09</v>
      </c>
      <c r="CE496" s="218">
        <v>118032.12</v>
      </c>
      <c r="CF496" s="218">
        <v>122606.31</v>
      </c>
      <c r="CG496" s="218">
        <v>124260.65</v>
      </c>
      <c r="CH496" s="218">
        <v>130857.46</v>
      </c>
      <c r="CI496" s="218">
        <v>132432.20000000001</v>
      </c>
      <c r="CJ496" s="218">
        <v>132288.69</v>
      </c>
      <c r="CK496" s="218">
        <v>131907.68</v>
      </c>
      <c r="CL496" s="218">
        <v>175524.16</v>
      </c>
      <c r="CM496" s="218">
        <v>0</v>
      </c>
      <c r="CN496" s="165">
        <v>-1544388.38</v>
      </c>
      <c r="CP496" s="154" t="s">
        <v>24789</v>
      </c>
      <c r="CQ496" s="218">
        <v>9902.92</v>
      </c>
      <c r="CR496" s="218">
        <v>0</v>
      </c>
      <c r="CS496" s="218">
        <v>0</v>
      </c>
      <c r="CT496" s="218">
        <v>0</v>
      </c>
      <c r="CU496" s="218">
        <v>0</v>
      </c>
      <c r="CV496" s="218">
        <v>0</v>
      </c>
      <c r="CW496" s="218">
        <v>19556</v>
      </c>
      <c r="CX496" s="218">
        <v>2984.78</v>
      </c>
      <c r="CY496" s="218">
        <v>0</v>
      </c>
      <c r="CZ496" s="218">
        <v>0</v>
      </c>
      <c r="DA496" s="218">
        <v>0</v>
      </c>
      <c r="DB496" s="218">
        <v>0</v>
      </c>
      <c r="DC496" s="218">
        <v>0</v>
      </c>
      <c r="DD496" s="165">
        <v>-32443.7</v>
      </c>
      <c r="DF496" s="154" t="s">
        <v>24767</v>
      </c>
      <c r="DG496" s="218">
        <v>759162.56</v>
      </c>
      <c r="DH496" s="218">
        <v>636043.42000000004</v>
      </c>
      <c r="DI496" s="218">
        <v>724905.37</v>
      </c>
      <c r="DJ496" s="218">
        <v>669838.84</v>
      </c>
      <c r="DK496" s="218">
        <v>655240.23</v>
      </c>
      <c r="DL496" s="218">
        <v>584634.46</v>
      </c>
      <c r="DM496" s="218">
        <v>685753.52</v>
      </c>
      <c r="DN496" s="218">
        <v>647140.93999999994</v>
      </c>
      <c r="DO496" s="218">
        <v>673075.22</v>
      </c>
      <c r="DP496" s="218">
        <v>607429.23</v>
      </c>
      <c r="DQ496" s="218">
        <v>685367.16</v>
      </c>
      <c r="DR496" s="218">
        <v>948544.49</v>
      </c>
      <c r="DS496" s="164">
        <f t="shared" si="7"/>
        <v>8277135.4399999995</v>
      </c>
    </row>
    <row r="497" spans="1:123" ht="20.399999999999999">
      <c r="A497" s="152" t="s">
        <v>25098</v>
      </c>
      <c r="B497" s="166">
        <v>0</v>
      </c>
      <c r="C497" s="166">
        <v>0</v>
      </c>
      <c r="D497" s="166">
        <v>0</v>
      </c>
      <c r="E497" s="166">
        <v>144345</v>
      </c>
      <c r="F497" s="166">
        <v>0</v>
      </c>
      <c r="BK497" s="152" t="s">
        <v>25089</v>
      </c>
      <c r="BL497" s="219">
        <v>819547.15</v>
      </c>
      <c r="BM497" s="219">
        <v>0</v>
      </c>
      <c r="BN497" s="219">
        <v>0</v>
      </c>
      <c r="BO497" s="219">
        <v>0</v>
      </c>
      <c r="BP497" s="219">
        <v>0</v>
      </c>
      <c r="BQ497" s="219">
        <v>2269833.86</v>
      </c>
      <c r="BR497" s="219">
        <v>338249.53</v>
      </c>
      <c r="BS497" s="219">
        <v>6300</v>
      </c>
      <c r="BT497" s="219">
        <v>7680</v>
      </c>
      <c r="BU497" s="219">
        <v>6660</v>
      </c>
      <c r="BV497" s="219">
        <v>9360</v>
      </c>
      <c r="BW497" s="219">
        <v>1234840.28</v>
      </c>
      <c r="BX497" s="166">
        <v>-4692470.82</v>
      </c>
      <c r="BZ497" s="152" t="s">
        <v>24759</v>
      </c>
      <c r="CA497" s="219">
        <v>3000</v>
      </c>
      <c r="CB497" s="219">
        <v>26206.87</v>
      </c>
      <c r="CC497" s="219">
        <v>27854.560000000001</v>
      </c>
      <c r="CD497" s="219">
        <v>35003.42</v>
      </c>
      <c r="CE497" s="219">
        <v>25403.66</v>
      </c>
      <c r="CF497" s="219">
        <v>29416.07</v>
      </c>
      <c r="CG497" s="219">
        <v>26820.98</v>
      </c>
      <c r="CH497" s="219">
        <v>30254.98</v>
      </c>
      <c r="CI497" s="219">
        <v>28693.14</v>
      </c>
      <c r="CJ497" s="219">
        <v>36473.18</v>
      </c>
      <c r="CK497" s="219">
        <v>41464.15</v>
      </c>
      <c r="CL497" s="219">
        <v>37666.78</v>
      </c>
      <c r="CM497" s="219">
        <v>0</v>
      </c>
      <c r="CN497" s="166">
        <v>-348257.79</v>
      </c>
      <c r="CP497" s="152" t="s">
        <v>24792</v>
      </c>
      <c r="CQ497" s="219">
        <v>9902.92</v>
      </c>
      <c r="CR497" s="219">
        <v>0</v>
      </c>
      <c r="CS497" s="219">
        <v>0</v>
      </c>
      <c r="CT497" s="219">
        <v>0</v>
      </c>
      <c r="CU497" s="219">
        <v>0</v>
      </c>
      <c r="CV497" s="219">
        <v>0</v>
      </c>
      <c r="CW497" s="219">
        <v>19556</v>
      </c>
      <c r="CX497" s="219">
        <v>2984.78</v>
      </c>
      <c r="CY497" s="219">
        <v>0</v>
      </c>
      <c r="CZ497" s="219">
        <v>0</v>
      </c>
      <c r="DA497" s="219">
        <v>0</v>
      </c>
      <c r="DB497" s="219">
        <v>0</v>
      </c>
      <c r="DC497" s="219">
        <v>0</v>
      </c>
      <c r="DD497" s="166">
        <v>-32443.7</v>
      </c>
      <c r="DF497" s="152" t="s">
        <v>24759</v>
      </c>
      <c r="DG497" s="219">
        <v>84545.11</v>
      </c>
      <c r="DH497" s="219">
        <v>96218.84</v>
      </c>
      <c r="DI497" s="219">
        <v>186750.25</v>
      </c>
      <c r="DJ497" s="219">
        <v>134515.92000000001</v>
      </c>
      <c r="DK497" s="219">
        <v>131114.39000000001</v>
      </c>
      <c r="DL497" s="219">
        <v>83678.97</v>
      </c>
      <c r="DM497" s="219">
        <v>178741.77</v>
      </c>
      <c r="DN497" s="219">
        <v>145418.79999999999</v>
      </c>
      <c r="DO497" s="219">
        <v>154262.6</v>
      </c>
      <c r="DP497" s="219">
        <v>92656.23</v>
      </c>
      <c r="DQ497" s="219">
        <v>180521</v>
      </c>
      <c r="DR497" s="219">
        <v>210487.24</v>
      </c>
      <c r="DS497" s="164">
        <f t="shared" si="7"/>
        <v>1678911.12</v>
      </c>
    </row>
    <row r="498" spans="1:123">
      <c r="A498" s="152" t="s">
        <v>25194</v>
      </c>
      <c r="B498" s="166">
        <v>1899131.04</v>
      </c>
      <c r="C498" s="166">
        <v>10631061.029999999</v>
      </c>
      <c r="D498" s="166">
        <v>4223608.53</v>
      </c>
      <c r="E498" s="166">
        <v>8805052.0700000003</v>
      </c>
      <c r="F498" s="166">
        <v>8263839.9699999997</v>
      </c>
      <c r="BK498" s="152" t="s">
        <v>25090</v>
      </c>
      <c r="BL498" s="219">
        <v>0</v>
      </c>
      <c r="BM498" s="219">
        <v>0</v>
      </c>
      <c r="BN498" s="219">
        <v>14000</v>
      </c>
      <c r="BO498" s="219">
        <v>34998.199999999997</v>
      </c>
      <c r="BP498" s="219">
        <v>88176.4</v>
      </c>
      <c r="BQ498" s="219">
        <v>47766</v>
      </c>
      <c r="BR498" s="219">
        <v>521482</v>
      </c>
      <c r="BS498" s="219">
        <v>2257046.29</v>
      </c>
      <c r="BT498" s="219">
        <v>1296718</v>
      </c>
      <c r="BU498" s="219">
        <v>5954830.3499999996</v>
      </c>
      <c r="BV498" s="219">
        <v>672623.98</v>
      </c>
      <c r="BW498" s="219">
        <v>708908.34</v>
      </c>
      <c r="BX498" s="166">
        <v>-11596549.560000001</v>
      </c>
      <c r="BZ498" s="152" t="s">
        <v>24731</v>
      </c>
      <c r="CA498" s="219">
        <v>97163.22</v>
      </c>
      <c r="CB498" s="219">
        <v>104581.2</v>
      </c>
      <c r="CC498" s="219">
        <v>93289.17</v>
      </c>
      <c r="CD498" s="219">
        <v>89380.67</v>
      </c>
      <c r="CE498" s="219">
        <v>92628.46</v>
      </c>
      <c r="CF498" s="219">
        <v>93190.24</v>
      </c>
      <c r="CG498" s="219">
        <v>97439.67</v>
      </c>
      <c r="CH498" s="219">
        <v>100602.48</v>
      </c>
      <c r="CI498" s="219">
        <v>102038.06</v>
      </c>
      <c r="CJ498" s="219">
        <v>95815.51</v>
      </c>
      <c r="CK498" s="219">
        <v>90443.53</v>
      </c>
      <c r="CL498" s="219">
        <v>137857.38</v>
      </c>
      <c r="CM498" s="219">
        <v>0</v>
      </c>
      <c r="CN498" s="166">
        <v>-1194429.5900000001</v>
      </c>
      <c r="CP498" s="153" t="s">
        <v>25112</v>
      </c>
      <c r="CQ498" s="217">
        <v>488682.44</v>
      </c>
      <c r="CR498" s="217">
        <v>521869.1</v>
      </c>
      <c r="CS498" s="217">
        <v>585565.42000000004</v>
      </c>
      <c r="CT498" s="217">
        <v>485409.09</v>
      </c>
      <c r="CU498" s="217">
        <v>487783.05</v>
      </c>
      <c r="CV498" s="217">
        <v>467363.87</v>
      </c>
      <c r="CW498" s="217">
        <v>566175.31999999995</v>
      </c>
      <c r="CX498" s="217">
        <v>502422.92</v>
      </c>
      <c r="CY498" s="217">
        <v>516593</v>
      </c>
      <c r="CZ498" s="217">
        <v>565190.78</v>
      </c>
      <c r="DA498" s="217">
        <v>515769.63</v>
      </c>
      <c r="DB498" s="217">
        <v>700703.83</v>
      </c>
      <c r="DC498" s="217">
        <v>0</v>
      </c>
      <c r="DD498" s="164">
        <v>-6403528.4500000002</v>
      </c>
      <c r="DF498" s="152" t="s">
        <v>24731</v>
      </c>
      <c r="DG498" s="219">
        <v>674617.45</v>
      </c>
      <c r="DH498" s="219">
        <v>539824.57999999996</v>
      </c>
      <c r="DI498" s="219">
        <v>538155.12</v>
      </c>
      <c r="DJ498" s="219">
        <v>535322.92000000004</v>
      </c>
      <c r="DK498" s="219">
        <v>524125.84</v>
      </c>
      <c r="DL498" s="219">
        <v>500955.49</v>
      </c>
      <c r="DM498" s="219">
        <v>507011.75</v>
      </c>
      <c r="DN498" s="219">
        <v>501722.14</v>
      </c>
      <c r="DO498" s="219">
        <v>518812.62</v>
      </c>
      <c r="DP498" s="219">
        <v>514773</v>
      </c>
      <c r="DQ498" s="219">
        <v>504846.16</v>
      </c>
      <c r="DR498" s="219">
        <v>738057.25</v>
      </c>
      <c r="DS498" s="164">
        <f t="shared" si="7"/>
        <v>6598224.3199999994</v>
      </c>
    </row>
    <row r="499" spans="1:123" ht="20.399999999999999">
      <c r="A499" s="153" t="s">
        <v>25227</v>
      </c>
      <c r="B499" s="164">
        <v>117868.46</v>
      </c>
      <c r="C499" s="164">
        <v>217354.39</v>
      </c>
      <c r="D499" s="164">
        <v>204427.82</v>
      </c>
      <c r="E499" s="164">
        <v>212861.5</v>
      </c>
      <c r="F499" s="164">
        <v>126011.86</v>
      </c>
      <c r="BK499" s="152" t="s">
        <v>25091</v>
      </c>
      <c r="BL499" s="219">
        <v>0</v>
      </c>
      <c r="BM499" s="219">
        <v>480000</v>
      </c>
      <c r="BN499" s="219">
        <v>174000</v>
      </c>
      <c r="BO499" s="219">
        <v>88000</v>
      </c>
      <c r="BP499" s="219">
        <v>4000</v>
      </c>
      <c r="BQ499" s="219">
        <v>4000</v>
      </c>
      <c r="BR499" s="219">
        <v>224500</v>
      </c>
      <c r="BS499" s="219">
        <v>1215000</v>
      </c>
      <c r="BT499" s="219">
        <v>64500</v>
      </c>
      <c r="BU499" s="219">
        <v>581000</v>
      </c>
      <c r="BV499" s="219">
        <v>437000</v>
      </c>
      <c r="BW499" s="219">
        <v>206000</v>
      </c>
      <c r="BX499" s="166">
        <v>-3478000</v>
      </c>
      <c r="BZ499" s="152" t="s">
        <v>25084</v>
      </c>
      <c r="CA499" s="219">
        <v>0</v>
      </c>
      <c r="CB499" s="219">
        <v>0</v>
      </c>
      <c r="CC499" s="219">
        <v>0</v>
      </c>
      <c r="CD499" s="219">
        <v>0</v>
      </c>
      <c r="CE499" s="219">
        <v>0</v>
      </c>
      <c r="CF499" s="219">
        <v>0</v>
      </c>
      <c r="CG499" s="219">
        <v>0</v>
      </c>
      <c r="CH499" s="219">
        <v>0</v>
      </c>
      <c r="CI499" s="219">
        <v>1701</v>
      </c>
      <c r="CJ499" s="219">
        <v>0</v>
      </c>
      <c r="CK499" s="219">
        <v>0</v>
      </c>
      <c r="CL499" s="219">
        <v>0</v>
      </c>
      <c r="CM499" s="219">
        <v>0</v>
      </c>
      <c r="CN499" s="166">
        <v>-1701</v>
      </c>
      <c r="CP499" s="154" t="s">
        <v>24878</v>
      </c>
      <c r="CQ499" s="218">
        <v>488682.44</v>
      </c>
      <c r="CR499" s="218">
        <v>521869.1</v>
      </c>
      <c r="CS499" s="218">
        <v>585565.42000000004</v>
      </c>
      <c r="CT499" s="218">
        <v>485409.09</v>
      </c>
      <c r="CU499" s="218">
        <v>487783.05</v>
      </c>
      <c r="CV499" s="218">
        <v>467363.87</v>
      </c>
      <c r="CW499" s="218">
        <v>566175.31999999995</v>
      </c>
      <c r="CX499" s="218">
        <v>502422.92</v>
      </c>
      <c r="CY499" s="218">
        <v>516593</v>
      </c>
      <c r="CZ499" s="218">
        <v>565190.78</v>
      </c>
      <c r="DA499" s="218">
        <v>515769.63</v>
      </c>
      <c r="DB499" s="218">
        <v>700703.83</v>
      </c>
      <c r="DC499" s="218">
        <v>0</v>
      </c>
      <c r="DD499" s="165">
        <v>-6403528.4500000002</v>
      </c>
      <c r="DF499" s="154" t="s">
        <v>25228</v>
      </c>
      <c r="DG499" s="218">
        <v>0</v>
      </c>
      <c r="DH499" s="218">
        <v>0</v>
      </c>
      <c r="DI499" s="218">
        <v>0</v>
      </c>
      <c r="DJ499" s="218">
        <v>0</v>
      </c>
      <c r="DK499" s="218">
        <v>448473.71</v>
      </c>
      <c r="DL499" s="218">
        <v>250700</v>
      </c>
      <c r="DM499" s="218">
        <v>250700</v>
      </c>
      <c r="DN499" s="218">
        <v>925800</v>
      </c>
      <c r="DO499" s="218">
        <v>0</v>
      </c>
      <c r="DP499" s="218">
        <v>0</v>
      </c>
      <c r="DQ499" s="218">
        <v>0</v>
      </c>
      <c r="DR499" s="218">
        <v>323000</v>
      </c>
      <c r="DS499" s="164">
        <f t="shared" si="7"/>
        <v>2198673.71</v>
      </c>
    </row>
    <row r="500" spans="1:123" ht="20.399999999999999">
      <c r="A500" s="168" t="s">
        <v>24755</v>
      </c>
      <c r="B500" s="165">
        <v>117868.46</v>
      </c>
      <c r="C500" s="165">
        <v>217354.39</v>
      </c>
      <c r="D500" s="165">
        <v>204427.82</v>
      </c>
      <c r="E500" s="165">
        <v>212861.5</v>
      </c>
      <c r="F500" s="165">
        <v>126011.86</v>
      </c>
      <c r="BK500" s="153" t="s">
        <v>25093</v>
      </c>
      <c r="BL500" s="217">
        <v>246613.49</v>
      </c>
      <c r="BM500" s="217">
        <v>261535.17</v>
      </c>
      <c r="BN500" s="217">
        <v>926932.55</v>
      </c>
      <c r="BO500" s="217">
        <v>5434845.75</v>
      </c>
      <c r="BP500" s="217">
        <v>719738.74</v>
      </c>
      <c r="BQ500" s="217">
        <v>27330474.640000001</v>
      </c>
      <c r="BR500" s="217">
        <v>436349.42</v>
      </c>
      <c r="BS500" s="217">
        <v>244167.3</v>
      </c>
      <c r="BT500" s="217">
        <v>4006121.72</v>
      </c>
      <c r="BU500" s="217">
        <v>12715953.75</v>
      </c>
      <c r="BV500" s="217">
        <v>3539474.42</v>
      </c>
      <c r="BW500" s="217">
        <v>3026250.53</v>
      </c>
      <c r="BX500" s="164">
        <v>-58888457.479999997</v>
      </c>
      <c r="BZ500" s="153" t="s">
        <v>25087</v>
      </c>
      <c r="CA500" s="217">
        <v>0</v>
      </c>
      <c r="CB500" s="217">
        <v>84000</v>
      </c>
      <c r="CC500" s="217">
        <v>35600</v>
      </c>
      <c r="CD500" s="217">
        <v>24000</v>
      </c>
      <c r="CE500" s="217">
        <v>96000</v>
      </c>
      <c r="CF500" s="217">
        <v>0</v>
      </c>
      <c r="CG500" s="217">
        <v>496000</v>
      </c>
      <c r="CH500" s="217">
        <v>2852894.71</v>
      </c>
      <c r="CI500" s="217">
        <v>4640923.47</v>
      </c>
      <c r="CJ500" s="217">
        <v>1821451.82</v>
      </c>
      <c r="CK500" s="217">
        <v>1221157.2</v>
      </c>
      <c r="CL500" s="217">
        <v>2428459.6</v>
      </c>
      <c r="CM500" s="217">
        <v>0</v>
      </c>
      <c r="CN500" s="164">
        <v>-13700486.800000001</v>
      </c>
      <c r="CP500" s="152" t="s">
        <v>24759</v>
      </c>
      <c r="CQ500" s="219">
        <v>2373.6999999999998</v>
      </c>
      <c r="CR500" s="219">
        <v>28449.7</v>
      </c>
      <c r="CS500" s="219">
        <v>21782.36</v>
      </c>
      <c r="CT500" s="219">
        <v>22950.23</v>
      </c>
      <c r="CU500" s="219">
        <v>18031.95</v>
      </c>
      <c r="CV500" s="219">
        <v>14920.09</v>
      </c>
      <c r="CW500" s="219">
        <v>79459.839999999997</v>
      </c>
      <c r="CX500" s="219">
        <v>34027.61</v>
      </c>
      <c r="CY500" s="219">
        <v>47413.29</v>
      </c>
      <c r="CZ500" s="219">
        <v>79894.38</v>
      </c>
      <c r="DA500" s="219">
        <v>64142.92</v>
      </c>
      <c r="DB500" s="219">
        <v>58942.69</v>
      </c>
      <c r="DC500" s="219">
        <v>0</v>
      </c>
      <c r="DD500" s="166">
        <v>-472388.76</v>
      </c>
      <c r="DF500" s="152" t="s">
        <v>25043</v>
      </c>
      <c r="DG500" s="219">
        <v>0</v>
      </c>
      <c r="DH500" s="219">
        <v>0</v>
      </c>
      <c r="DI500" s="219">
        <v>0</v>
      </c>
      <c r="DJ500" s="219">
        <v>0</v>
      </c>
      <c r="DK500" s="219">
        <v>448473.71</v>
      </c>
      <c r="DL500" s="219">
        <v>250700</v>
      </c>
      <c r="DM500" s="219">
        <v>250700</v>
      </c>
      <c r="DN500" s="219">
        <v>925800</v>
      </c>
      <c r="DO500" s="219">
        <v>0</v>
      </c>
      <c r="DP500" s="219">
        <v>0</v>
      </c>
      <c r="DQ500" s="219">
        <v>0</v>
      </c>
      <c r="DR500" s="219">
        <v>323000</v>
      </c>
      <c r="DS500" s="164">
        <f t="shared" si="7"/>
        <v>2198673.71</v>
      </c>
    </row>
    <row r="501" spans="1:123" ht="20.399999999999999">
      <c r="A501" s="152" t="s">
        <v>25194</v>
      </c>
      <c r="B501" s="166">
        <v>117868.46</v>
      </c>
      <c r="C501" s="166">
        <v>217354.39</v>
      </c>
      <c r="D501" s="166">
        <v>204427.82</v>
      </c>
      <c r="E501" s="166">
        <v>212861.5</v>
      </c>
      <c r="F501" s="166">
        <v>126011.86</v>
      </c>
      <c r="BK501" s="154" t="s">
        <v>24878</v>
      </c>
      <c r="BL501" s="218">
        <v>0</v>
      </c>
      <c r="BM501" s="218">
        <v>0</v>
      </c>
      <c r="BN501" s="218">
        <v>0</v>
      </c>
      <c r="BO501" s="218">
        <v>0</v>
      </c>
      <c r="BP501" s="218">
        <v>0</v>
      </c>
      <c r="BQ501" s="218">
        <v>0</v>
      </c>
      <c r="BR501" s="218">
        <v>0</v>
      </c>
      <c r="BS501" s="218">
        <v>0</v>
      </c>
      <c r="BT501" s="218">
        <v>0</v>
      </c>
      <c r="BU501" s="218">
        <v>0</v>
      </c>
      <c r="BV501" s="218">
        <v>3892.17</v>
      </c>
      <c r="BW501" s="218">
        <v>55000</v>
      </c>
      <c r="BX501" s="165">
        <v>-58892.17</v>
      </c>
      <c r="BZ501" s="154" t="s">
        <v>24868</v>
      </c>
      <c r="CA501" s="218">
        <v>0</v>
      </c>
      <c r="CB501" s="218">
        <v>84000</v>
      </c>
      <c r="CC501" s="218">
        <v>35600</v>
      </c>
      <c r="CD501" s="218">
        <v>24000</v>
      </c>
      <c r="CE501" s="218">
        <v>96000</v>
      </c>
      <c r="CF501" s="218">
        <v>0</v>
      </c>
      <c r="CG501" s="218">
        <v>496000</v>
      </c>
      <c r="CH501" s="218">
        <v>2852894.71</v>
      </c>
      <c r="CI501" s="218">
        <v>4640923.47</v>
      </c>
      <c r="CJ501" s="218">
        <v>1821451.82</v>
      </c>
      <c r="CK501" s="218">
        <v>1221157.2</v>
      </c>
      <c r="CL501" s="218">
        <v>2428459.6</v>
      </c>
      <c r="CM501" s="218">
        <v>0</v>
      </c>
      <c r="CN501" s="165">
        <v>-13700486.800000001</v>
      </c>
      <c r="CP501" s="152" t="s">
        <v>24731</v>
      </c>
      <c r="CQ501" s="219">
        <v>483284.74</v>
      </c>
      <c r="CR501" s="219">
        <v>465736.21</v>
      </c>
      <c r="CS501" s="219">
        <v>480261.33</v>
      </c>
      <c r="CT501" s="219">
        <v>427365.32</v>
      </c>
      <c r="CU501" s="219">
        <v>423797.32</v>
      </c>
      <c r="CV501" s="219">
        <v>430429.08</v>
      </c>
      <c r="CW501" s="219">
        <v>434992.45</v>
      </c>
      <c r="CX501" s="219">
        <v>459963.25</v>
      </c>
      <c r="CY501" s="219">
        <v>444036.15</v>
      </c>
      <c r="CZ501" s="219">
        <v>436221.03</v>
      </c>
      <c r="DA501" s="219">
        <v>439527.03</v>
      </c>
      <c r="DB501" s="219">
        <v>550707.32999999996</v>
      </c>
      <c r="DC501" s="219">
        <v>0</v>
      </c>
      <c r="DD501" s="166">
        <v>-5476321.2400000002</v>
      </c>
      <c r="DF501" s="154" t="s">
        <v>25229</v>
      </c>
      <c r="DG501" s="218">
        <v>0</v>
      </c>
      <c r="DH501" s="218">
        <v>0</v>
      </c>
      <c r="DI501" s="218">
        <v>0</v>
      </c>
      <c r="DJ501" s="218">
        <v>0</v>
      </c>
      <c r="DK501" s="218">
        <v>0</v>
      </c>
      <c r="DL501" s="218">
        <v>1193431.56</v>
      </c>
      <c r="DM501" s="218">
        <v>0</v>
      </c>
      <c r="DN501" s="218">
        <v>0</v>
      </c>
      <c r="DO501" s="218">
        <v>470091.63</v>
      </c>
      <c r="DP501" s="218">
        <v>0</v>
      </c>
      <c r="DQ501" s="218">
        <v>0</v>
      </c>
      <c r="DR501" s="218">
        <v>0</v>
      </c>
      <c r="DS501" s="164">
        <f t="shared" si="7"/>
        <v>1663523.19</v>
      </c>
    </row>
    <row r="502" spans="1:123" ht="20.399999999999999">
      <c r="A502" s="153" t="s">
        <v>25230</v>
      </c>
      <c r="B502" s="164">
        <v>3612</v>
      </c>
      <c r="C502" s="164">
        <v>192465.53</v>
      </c>
      <c r="D502" s="164">
        <v>51941.32</v>
      </c>
      <c r="E502" s="164">
        <v>240772.81</v>
      </c>
      <c r="F502" s="164">
        <v>79352.42</v>
      </c>
      <c r="BK502" s="152" t="s">
        <v>25231</v>
      </c>
      <c r="BL502" s="219">
        <v>0</v>
      </c>
      <c r="BM502" s="219">
        <v>0</v>
      </c>
      <c r="BN502" s="219">
        <v>0</v>
      </c>
      <c r="BO502" s="219">
        <v>0</v>
      </c>
      <c r="BP502" s="219">
        <v>0</v>
      </c>
      <c r="BQ502" s="219">
        <v>0</v>
      </c>
      <c r="BR502" s="219">
        <v>0</v>
      </c>
      <c r="BS502" s="219">
        <v>0</v>
      </c>
      <c r="BT502" s="219">
        <v>0</v>
      </c>
      <c r="BU502" s="219">
        <v>0</v>
      </c>
      <c r="BV502" s="219">
        <v>3892.17</v>
      </c>
      <c r="BW502" s="219">
        <v>55000</v>
      </c>
      <c r="BX502" s="166">
        <v>-58892.17</v>
      </c>
      <c r="BZ502" s="152" t="s">
        <v>25090</v>
      </c>
      <c r="CA502" s="219">
        <v>0</v>
      </c>
      <c r="CB502" s="219">
        <v>84000</v>
      </c>
      <c r="CC502" s="219">
        <v>24000</v>
      </c>
      <c r="CD502" s="219">
        <v>24000</v>
      </c>
      <c r="CE502" s="219">
        <v>0</v>
      </c>
      <c r="CF502" s="219">
        <v>0</v>
      </c>
      <c r="CG502" s="219">
        <v>469000</v>
      </c>
      <c r="CH502" s="219">
        <v>2450894.71</v>
      </c>
      <c r="CI502" s="219">
        <v>4147923.47</v>
      </c>
      <c r="CJ502" s="219">
        <v>1710451.82</v>
      </c>
      <c r="CK502" s="219">
        <v>885557.2</v>
      </c>
      <c r="CL502" s="219">
        <v>2230959.6</v>
      </c>
      <c r="CM502" s="219">
        <v>0</v>
      </c>
      <c r="CN502" s="166">
        <v>-12026786.800000001</v>
      </c>
      <c r="CP502" s="152" t="s">
        <v>25116</v>
      </c>
      <c r="CQ502" s="219">
        <v>0</v>
      </c>
      <c r="CR502" s="219">
        <v>1379</v>
      </c>
      <c r="CS502" s="219">
        <v>819</v>
      </c>
      <c r="CT502" s="219">
        <v>0</v>
      </c>
      <c r="CU502" s="219">
        <v>0</v>
      </c>
      <c r="CV502" s="219">
        <v>0</v>
      </c>
      <c r="CW502" s="219">
        <v>0</v>
      </c>
      <c r="CX502" s="219">
        <v>-819</v>
      </c>
      <c r="CY502" s="219">
        <v>0</v>
      </c>
      <c r="CZ502" s="219">
        <v>504</v>
      </c>
      <c r="DA502" s="219">
        <v>0</v>
      </c>
      <c r="DB502" s="219">
        <v>1176</v>
      </c>
      <c r="DC502" s="219">
        <v>0</v>
      </c>
      <c r="DD502" s="166">
        <v>-3059</v>
      </c>
      <c r="DF502" s="152" t="s">
        <v>25177</v>
      </c>
      <c r="DG502" s="219">
        <v>0</v>
      </c>
      <c r="DH502" s="219">
        <v>0</v>
      </c>
      <c r="DI502" s="219">
        <v>0</v>
      </c>
      <c r="DJ502" s="219">
        <v>0</v>
      </c>
      <c r="DK502" s="219">
        <v>0</v>
      </c>
      <c r="DL502" s="219">
        <v>1193431.56</v>
      </c>
      <c r="DM502" s="219">
        <v>0</v>
      </c>
      <c r="DN502" s="219">
        <v>0</v>
      </c>
      <c r="DO502" s="219">
        <v>470091.63</v>
      </c>
      <c r="DP502" s="219">
        <v>0</v>
      </c>
      <c r="DQ502" s="219">
        <v>0</v>
      </c>
      <c r="DR502" s="219">
        <v>0</v>
      </c>
      <c r="DS502" s="164">
        <f t="shared" si="7"/>
        <v>1663523.19</v>
      </c>
    </row>
    <row r="503" spans="1:123" ht="30.6">
      <c r="A503" s="168" t="s">
        <v>24755</v>
      </c>
      <c r="B503" s="165">
        <v>3612</v>
      </c>
      <c r="C503" s="165">
        <v>192465.53</v>
      </c>
      <c r="D503" s="165">
        <v>51941.32</v>
      </c>
      <c r="E503" s="165">
        <v>240772.81</v>
      </c>
      <c r="F503" s="165">
        <v>79352.42</v>
      </c>
      <c r="BK503" s="154" t="s">
        <v>24743</v>
      </c>
      <c r="BL503" s="218">
        <v>0</v>
      </c>
      <c r="BM503" s="218">
        <v>0</v>
      </c>
      <c r="BN503" s="218">
        <v>0</v>
      </c>
      <c r="BO503" s="218">
        <v>0</v>
      </c>
      <c r="BP503" s="218">
        <v>0</v>
      </c>
      <c r="BQ503" s="218">
        <v>0</v>
      </c>
      <c r="BR503" s="218">
        <v>0</v>
      </c>
      <c r="BS503" s="218">
        <v>0</v>
      </c>
      <c r="BT503" s="218">
        <v>2058</v>
      </c>
      <c r="BU503" s="218">
        <v>0</v>
      </c>
      <c r="BV503" s="218">
        <v>0</v>
      </c>
      <c r="BW503" s="218">
        <v>0</v>
      </c>
      <c r="BX503" s="165">
        <v>-2058</v>
      </c>
      <c r="BZ503" s="152" t="s">
        <v>25091</v>
      </c>
      <c r="CA503" s="219">
        <v>0</v>
      </c>
      <c r="CB503" s="219">
        <v>0</v>
      </c>
      <c r="CC503" s="219">
        <v>11600</v>
      </c>
      <c r="CD503" s="219">
        <v>0</v>
      </c>
      <c r="CE503" s="219">
        <v>96000</v>
      </c>
      <c r="CF503" s="219">
        <v>0</v>
      </c>
      <c r="CG503" s="219">
        <v>27000</v>
      </c>
      <c r="CH503" s="219">
        <v>402000</v>
      </c>
      <c r="CI503" s="219">
        <v>493000</v>
      </c>
      <c r="CJ503" s="219">
        <v>111000</v>
      </c>
      <c r="CK503" s="219">
        <v>335600</v>
      </c>
      <c r="CL503" s="219">
        <v>197500</v>
      </c>
      <c r="CM503" s="219">
        <v>0</v>
      </c>
      <c r="CN503" s="166">
        <v>-1673700</v>
      </c>
      <c r="CP503" s="152" t="s">
        <v>25117</v>
      </c>
      <c r="CQ503" s="219">
        <v>3024</v>
      </c>
      <c r="CR503" s="219">
        <v>26304.19</v>
      </c>
      <c r="CS503" s="219">
        <v>34029.370000000003</v>
      </c>
      <c r="CT503" s="219">
        <v>35093.54</v>
      </c>
      <c r="CU503" s="219">
        <v>45953.78</v>
      </c>
      <c r="CV503" s="219">
        <v>22014.7</v>
      </c>
      <c r="CW503" s="219">
        <v>51723.03</v>
      </c>
      <c r="CX503" s="219">
        <v>9251.06</v>
      </c>
      <c r="CY503" s="219">
        <v>25143.56</v>
      </c>
      <c r="CZ503" s="219">
        <v>48571.37</v>
      </c>
      <c r="DA503" s="219">
        <v>12099.68</v>
      </c>
      <c r="DB503" s="219">
        <v>62107.43</v>
      </c>
      <c r="DC503" s="219">
        <v>0</v>
      </c>
      <c r="DD503" s="166">
        <v>-375315.71</v>
      </c>
      <c r="DF503" s="154" t="s">
        <v>24820</v>
      </c>
      <c r="DG503" s="218">
        <v>0</v>
      </c>
      <c r="DH503" s="218">
        <v>0</v>
      </c>
      <c r="DI503" s="218">
        <v>0</v>
      </c>
      <c r="DJ503" s="218">
        <v>5089987.8</v>
      </c>
      <c r="DK503" s="218">
        <v>21241176.289999999</v>
      </c>
      <c r="DL503" s="218">
        <v>1464259.03</v>
      </c>
      <c r="DM503" s="218">
        <v>0</v>
      </c>
      <c r="DN503" s="218">
        <v>2787149.13</v>
      </c>
      <c r="DO503" s="218">
        <v>0</v>
      </c>
      <c r="DP503" s="218">
        <v>1702422.61</v>
      </c>
      <c r="DQ503" s="218">
        <v>1649985.7</v>
      </c>
      <c r="DR503" s="218">
        <v>4254673.22</v>
      </c>
      <c r="DS503" s="164">
        <f t="shared" si="7"/>
        <v>38189653.780000001</v>
      </c>
    </row>
    <row r="504" spans="1:123" ht="20.399999999999999">
      <c r="A504" s="152" t="s">
        <v>25194</v>
      </c>
      <c r="B504" s="166">
        <v>3612</v>
      </c>
      <c r="C504" s="166">
        <v>192465.53</v>
      </c>
      <c r="D504" s="166">
        <v>51941.32</v>
      </c>
      <c r="E504" s="166">
        <v>240772.81</v>
      </c>
      <c r="F504" s="166">
        <v>79352.42</v>
      </c>
      <c r="BK504" s="152" t="s">
        <v>24744</v>
      </c>
      <c r="BL504" s="219">
        <v>0</v>
      </c>
      <c r="BM504" s="219">
        <v>0</v>
      </c>
      <c r="BN504" s="219">
        <v>0</v>
      </c>
      <c r="BO504" s="219">
        <v>0</v>
      </c>
      <c r="BP504" s="219">
        <v>0</v>
      </c>
      <c r="BQ504" s="219">
        <v>0</v>
      </c>
      <c r="BR504" s="219">
        <v>0</v>
      </c>
      <c r="BS504" s="219">
        <v>0</v>
      </c>
      <c r="BT504" s="219">
        <v>2058</v>
      </c>
      <c r="BU504" s="219">
        <v>0</v>
      </c>
      <c r="BV504" s="219">
        <v>0</v>
      </c>
      <c r="BW504" s="219">
        <v>0</v>
      </c>
      <c r="BX504" s="166">
        <v>-2058</v>
      </c>
      <c r="BZ504" s="153" t="s">
        <v>25093</v>
      </c>
      <c r="CA504" s="217">
        <v>223164.09</v>
      </c>
      <c r="CB504" s="217">
        <v>251889.24</v>
      </c>
      <c r="CC504" s="217">
        <v>250769.38</v>
      </c>
      <c r="CD504" s="217">
        <v>200953.79</v>
      </c>
      <c r="CE504" s="217">
        <v>1274926.29</v>
      </c>
      <c r="CF504" s="217">
        <v>258898.91</v>
      </c>
      <c r="CG504" s="217">
        <v>3533042.84</v>
      </c>
      <c r="CH504" s="217">
        <v>3364056.1</v>
      </c>
      <c r="CI504" s="217">
        <v>15534568.9</v>
      </c>
      <c r="CJ504" s="217">
        <v>4196082.24</v>
      </c>
      <c r="CK504" s="217">
        <v>7647567.0999999996</v>
      </c>
      <c r="CL504" s="217">
        <v>665607.51</v>
      </c>
      <c r="CM504" s="217">
        <v>0</v>
      </c>
      <c r="CN504" s="164">
        <v>-37401526.390000001</v>
      </c>
      <c r="CP504" s="152" t="s">
        <v>25040</v>
      </c>
      <c r="CQ504" s="219">
        <v>0</v>
      </c>
      <c r="CR504" s="219">
        <v>0</v>
      </c>
      <c r="CS504" s="219">
        <v>48673.36</v>
      </c>
      <c r="CT504" s="219">
        <v>0</v>
      </c>
      <c r="CU504" s="219">
        <v>0</v>
      </c>
      <c r="CV504" s="219">
        <v>0</v>
      </c>
      <c r="CW504" s="219">
        <v>0</v>
      </c>
      <c r="CX504" s="219">
        <v>0</v>
      </c>
      <c r="CY504" s="219">
        <v>0</v>
      </c>
      <c r="CZ504" s="219">
        <v>0</v>
      </c>
      <c r="DA504" s="219">
        <v>0</v>
      </c>
      <c r="DB504" s="219">
        <v>27770.38</v>
      </c>
      <c r="DC504" s="219">
        <v>0</v>
      </c>
      <c r="DD504" s="166">
        <v>-76443.740000000005</v>
      </c>
      <c r="DF504" s="152" t="s">
        <v>25047</v>
      </c>
      <c r="DG504" s="219">
        <v>0</v>
      </c>
      <c r="DH504" s="219">
        <v>0</v>
      </c>
      <c r="DI504" s="219">
        <v>0</v>
      </c>
      <c r="DJ504" s="219">
        <v>5089987.8</v>
      </c>
      <c r="DK504" s="219">
        <v>21241176.289999999</v>
      </c>
      <c r="DL504" s="219">
        <v>1464259.03</v>
      </c>
      <c r="DM504" s="219">
        <v>0</v>
      </c>
      <c r="DN504" s="219">
        <v>2787149.13</v>
      </c>
      <c r="DO504" s="219">
        <v>0</v>
      </c>
      <c r="DP504" s="219">
        <v>1702422.61</v>
      </c>
      <c r="DQ504" s="219">
        <v>1649985.7</v>
      </c>
      <c r="DR504" s="219">
        <v>4254673.22</v>
      </c>
      <c r="DS504" s="164">
        <f t="shared" si="7"/>
        <v>38189653.780000001</v>
      </c>
    </row>
    <row r="505" spans="1:123" ht="20.399999999999999">
      <c r="A505" s="153" t="s">
        <v>25232</v>
      </c>
      <c r="B505" s="164">
        <v>1026278.89</v>
      </c>
      <c r="C505" s="164">
        <v>2921986.43</v>
      </c>
      <c r="D505" s="164">
        <v>3637513.01</v>
      </c>
      <c r="E505" s="164">
        <v>4149268.29</v>
      </c>
      <c r="F505" s="164">
        <v>2242776.1</v>
      </c>
      <c r="BK505" s="154" t="s">
        <v>24897</v>
      </c>
      <c r="BL505" s="218">
        <v>0</v>
      </c>
      <c r="BM505" s="218">
        <v>0</v>
      </c>
      <c r="BN505" s="218">
        <v>0</v>
      </c>
      <c r="BO505" s="218">
        <v>0</v>
      </c>
      <c r="BP505" s="218">
        <v>0</v>
      </c>
      <c r="BQ505" s="218">
        <v>0</v>
      </c>
      <c r="BR505" s="218">
        <v>0</v>
      </c>
      <c r="BS505" s="218">
        <v>0</v>
      </c>
      <c r="BT505" s="218">
        <v>0</v>
      </c>
      <c r="BU505" s="218">
        <v>0</v>
      </c>
      <c r="BV505" s="218">
        <v>0</v>
      </c>
      <c r="BW505" s="218">
        <v>70000</v>
      </c>
      <c r="BX505" s="165">
        <v>-70000</v>
      </c>
      <c r="BZ505" s="154" t="s">
        <v>24767</v>
      </c>
      <c r="CA505" s="218">
        <v>223164.09</v>
      </c>
      <c r="CB505" s="218">
        <v>250849.24</v>
      </c>
      <c r="CC505" s="218">
        <v>250769.38</v>
      </c>
      <c r="CD505" s="218">
        <v>200953.79</v>
      </c>
      <c r="CE505" s="218">
        <v>254512.4</v>
      </c>
      <c r="CF505" s="218">
        <v>221930.91</v>
      </c>
      <c r="CG505" s="218">
        <v>249066.39</v>
      </c>
      <c r="CH505" s="218">
        <v>239622.5</v>
      </c>
      <c r="CI505" s="218">
        <v>220076.72</v>
      </c>
      <c r="CJ505" s="218">
        <v>284899.62</v>
      </c>
      <c r="CK505" s="218">
        <v>236140.12</v>
      </c>
      <c r="CL505" s="218">
        <v>357476.97</v>
      </c>
      <c r="CM505" s="218">
        <v>0</v>
      </c>
      <c r="CN505" s="165">
        <v>-2989462.13</v>
      </c>
      <c r="CP505" s="153" t="s">
        <v>25118</v>
      </c>
      <c r="CQ505" s="217">
        <v>0</v>
      </c>
      <c r="CR505" s="217">
        <v>51750.25</v>
      </c>
      <c r="CS505" s="217">
        <v>32013.23</v>
      </c>
      <c r="CT505" s="217">
        <v>0</v>
      </c>
      <c r="CU505" s="217">
        <v>49025.95</v>
      </c>
      <c r="CV505" s="217">
        <v>0</v>
      </c>
      <c r="CW505" s="217">
        <v>0</v>
      </c>
      <c r="CX505" s="217">
        <v>0</v>
      </c>
      <c r="CY505" s="217">
        <v>384087.25</v>
      </c>
      <c r="CZ505" s="217">
        <v>10363898.310000001</v>
      </c>
      <c r="DA505" s="217">
        <v>11450.63</v>
      </c>
      <c r="DB505" s="217">
        <v>241234.06</v>
      </c>
      <c r="DC505" s="217">
        <v>0</v>
      </c>
      <c r="DD505" s="164">
        <v>-11133459.68</v>
      </c>
      <c r="DF505" s="153" t="s">
        <v>25049</v>
      </c>
      <c r="DG505" s="217">
        <v>0</v>
      </c>
      <c r="DH505" s="217">
        <v>0</v>
      </c>
      <c r="DI505" s="217">
        <v>0</v>
      </c>
      <c r="DJ505" s="217">
        <v>0</v>
      </c>
      <c r="DK505" s="217">
        <v>0</v>
      </c>
      <c r="DL505" s="217">
        <v>162948.57</v>
      </c>
      <c r="DM505" s="217">
        <v>313171.15999999997</v>
      </c>
      <c r="DN505" s="217">
        <v>307216.56</v>
      </c>
      <c r="DO505" s="217">
        <v>1218974.77</v>
      </c>
      <c r="DP505" s="217">
        <v>0</v>
      </c>
      <c r="DQ505" s="217">
        <v>674645.59</v>
      </c>
      <c r="DR505" s="217">
        <v>414254.95</v>
      </c>
      <c r="DS505" s="164">
        <f t="shared" si="7"/>
        <v>3091211.6</v>
      </c>
    </row>
    <row r="506" spans="1:123" ht="20.399999999999999">
      <c r="A506" s="168" t="s">
        <v>24755</v>
      </c>
      <c r="B506" s="165">
        <v>1026278.89</v>
      </c>
      <c r="C506" s="165">
        <v>2921986.43</v>
      </c>
      <c r="D506" s="165">
        <v>3637513.01</v>
      </c>
      <c r="E506" s="165">
        <v>4149268.29</v>
      </c>
      <c r="F506" s="165">
        <v>2242776.1</v>
      </c>
      <c r="BK506" s="152" t="s">
        <v>25199</v>
      </c>
      <c r="BL506" s="219">
        <v>0</v>
      </c>
      <c r="BM506" s="219">
        <v>0</v>
      </c>
      <c r="BN506" s="219">
        <v>0</v>
      </c>
      <c r="BO506" s="219">
        <v>0</v>
      </c>
      <c r="BP506" s="219">
        <v>0</v>
      </c>
      <c r="BQ506" s="219">
        <v>0</v>
      </c>
      <c r="BR506" s="219">
        <v>0</v>
      </c>
      <c r="BS506" s="219">
        <v>0</v>
      </c>
      <c r="BT506" s="219">
        <v>0</v>
      </c>
      <c r="BU506" s="219">
        <v>0</v>
      </c>
      <c r="BV506" s="219">
        <v>0</v>
      </c>
      <c r="BW506" s="219">
        <v>70000</v>
      </c>
      <c r="BX506" s="166">
        <v>-70000</v>
      </c>
      <c r="BZ506" s="152" t="s">
        <v>24759</v>
      </c>
      <c r="CA506" s="219">
        <v>0</v>
      </c>
      <c r="CB506" s="219">
        <v>1091</v>
      </c>
      <c r="CC506" s="219">
        <v>32207.15</v>
      </c>
      <c r="CD506" s="219">
        <v>4467.75</v>
      </c>
      <c r="CE506" s="219">
        <v>37407.519999999997</v>
      </c>
      <c r="CF506" s="219">
        <v>17239.62</v>
      </c>
      <c r="CG506" s="219">
        <v>32960.410000000003</v>
      </c>
      <c r="CH506" s="219">
        <v>27581.32</v>
      </c>
      <c r="CI506" s="219">
        <v>29098.34</v>
      </c>
      <c r="CJ506" s="219">
        <v>87056.29</v>
      </c>
      <c r="CK506" s="219">
        <v>39036.629999999997</v>
      </c>
      <c r="CL506" s="219">
        <v>60313.19</v>
      </c>
      <c r="CM506" s="219">
        <v>0</v>
      </c>
      <c r="CN506" s="166">
        <v>-368459.22</v>
      </c>
      <c r="CP506" s="154" t="s">
        <v>24878</v>
      </c>
      <c r="CQ506" s="218">
        <v>0</v>
      </c>
      <c r="CR506" s="218">
        <v>51750.25</v>
      </c>
      <c r="CS506" s="218">
        <v>28616.35</v>
      </c>
      <c r="CT506" s="218">
        <v>0</v>
      </c>
      <c r="CU506" s="218">
        <v>49025.95</v>
      </c>
      <c r="CV506" s="218">
        <v>0</v>
      </c>
      <c r="CW506" s="218">
        <v>0</v>
      </c>
      <c r="CX506" s="218">
        <v>0</v>
      </c>
      <c r="CY506" s="218">
        <v>381716.05</v>
      </c>
      <c r="CZ506" s="218">
        <v>10362199.869999999</v>
      </c>
      <c r="DA506" s="218">
        <v>11450.63</v>
      </c>
      <c r="DB506" s="218">
        <v>241234.06</v>
      </c>
      <c r="DC506" s="218">
        <v>0</v>
      </c>
      <c r="DD506" s="165">
        <v>-11125993.16</v>
      </c>
      <c r="DF506" s="154" t="s">
        <v>25233</v>
      </c>
      <c r="DG506" s="218">
        <v>0</v>
      </c>
      <c r="DH506" s="218">
        <v>0</v>
      </c>
      <c r="DI506" s="218">
        <v>0</v>
      </c>
      <c r="DJ506" s="218">
        <v>0</v>
      </c>
      <c r="DK506" s="218">
        <v>0</v>
      </c>
      <c r="DL506" s="218">
        <v>162948.57</v>
      </c>
      <c r="DM506" s="218">
        <v>313171.15999999997</v>
      </c>
      <c r="DN506" s="218">
        <v>307216.56</v>
      </c>
      <c r="DO506" s="218">
        <v>1218974.77</v>
      </c>
      <c r="DP506" s="218">
        <v>0</v>
      </c>
      <c r="DQ506" s="218">
        <v>674645.59</v>
      </c>
      <c r="DR506" s="218">
        <v>414254.95</v>
      </c>
      <c r="DS506" s="164">
        <f t="shared" si="7"/>
        <v>3091211.6</v>
      </c>
    </row>
    <row r="507" spans="1:123" ht="20.399999999999999">
      <c r="A507" s="152" t="s">
        <v>25194</v>
      </c>
      <c r="B507" s="166">
        <v>1026278.89</v>
      </c>
      <c r="C507" s="166">
        <v>2921986.43</v>
      </c>
      <c r="D507" s="166">
        <v>3637513.01</v>
      </c>
      <c r="E507" s="166">
        <v>4149268.29</v>
      </c>
      <c r="F507" s="166">
        <v>2242776.1</v>
      </c>
      <c r="BK507" s="154" t="s">
        <v>24902</v>
      </c>
      <c r="BL507" s="218">
        <v>0</v>
      </c>
      <c r="BM507" s="218">
        <v>0</v>
      </c>
      <c r="BN507" s="218">
        <v>0</v>
      </c>
      <c r="BO507" s="218">
        <v>0</v>
      </c>
      <c r="BP507" s="218">
        <v>0</v>
      </c>
      <c r="BQ507" s="218">
        <v>0</v>
      </c>
      <c r="BR507" s="218">
        <v>0</v>
      </c>
      <c r="BS507" s="218">
        <v>0</v>
      </c>
      <c r="BT507" s="218">
        <v>0</v>
      </c>
      <c r="BU507" s="218">
        <v>0</v>
      </c>
      <c r="BV507" s="218">
        <v>0</v>
      </c>
      <c r="BW507" s="218">
        <v>210000</v>
      </c>
      <c r="BX507" s="165">
        <v>-210000</v>
      </c>
      <c r="BZ507" s="152" t="s">
        <v>24731</v>
      </c>
      <c r="CA507" s="219">
        <v>223164.09</v>
      </c>
      <c r="CB507" s="219">
        <v>249758.24</v>
      </c>
      <c r="CC507" s="219">
        <v>218562.23</v>
      </c>
      <c r="CD507" s="219">
        <v>196486.04</v>
      </c>
      <c r="CE507" s="219">
        <v>217104.88</v>
      </c>
      <c r="CF507" s="219">
        <v>204691.29</v>
      </c>
      <c r="CG507" s="219">
        <v>216105.98</v>
      </c>
      <c r="CH507" s="219">
        <v>212041.18</v>
      </c>
      <c r="CI507" s="219">
        <v>190978.38</v>
      </c>
      <c r="CJ507" s="219">
        <v>197843.33</v>
      </c>
      <c r="CK507" s="219">
        <v>197103.49</v>
      </c>
      <c r="CL507" s="219">
        <v>297163.78000000003</v>
      </c>
      <c r="CM507" s="219">
        <v>0</v>
      </c>
      <c r="CN507" s="166">
        <v>-2621002.91</v>
      </c>
      <c r="CP507" s="152" t="s">
        <v>25120</v>
      </c>
      <c r="CQ507" s="219">
        <v>0</v>
      </c>
      <c r="CR507" s="219">
        <v>51750.25</v>
      </c>
      <c r="CS507" s="219">
        <v>28616.35</v>
      </c>
      <c r="CT507" s="219">
        <v>0</v>
      </c>
      <c r="CU507" s="219">
        <v>49025.95</v>
      </c>
      <c r="CV507" s="219">
        <v>0</v>
      </c>
      <c r="CW507" s="219">
        <v>0</v>
      </c>
      <c r="CX507" s="219">
        <v>0</v>
      </c>
      <c r="CY507" s="219">
        <v>381716.05</v>
      </c>
      <c r="CZ507" s="219">
        <v>10362199.869999999</v>
      </c>
      <c r="DA507" s="219">
        <v>11450.63</v>
      </c>
      <c r="DB507" s="219">
        <v>241234.06</v>
      </c>
      <c r="DC507" s="219">
        <v>0</v>
      </c>
      <c r="DD507" s="166">
        <v>-11125993.16</v>
      </c>
      <c r="DF507" s="152" t="s">
        <v>24899</v>
      </c>
      <c r="DG507" s="219">
        <v>0</v>
      </c>
      <c r="DH507" s="219">
        <v>0</v>
      </c>
      <c r="DI507" s="219">
        <v>0</v>
      </c>
      <c r="DJ507" s="219">
        <v>0</v>
      </c>
      <c r="DK507" s="219">
        <v>0</v>
      </c>
      <c r="DL507" s="219">
        <v>0</v>
      </c>
      <c r="DM507" s="219">
        <v>0</v>
      </c>
      <c r="DN507" s="219">
        <v>0</v>
      </c>
      <c r="DO507" s="219">
        <v>21366.54</v>
      </c>
      <c r="DP507" s="219">
        <v>0</v>
      </c>
      <c r="DQ507" s="219">
        <v>194284.7</v>
      </c>
      <c r="DR507" s="219">
        <v>118200.98</v>
      </c>
      <c r="DS507" s="164">
        <f t="shared" si="7"/>
        <v>333852.22000000003</v>
      </c>
    </row>
    <row r="508" spans="1:123" ht="30.6">
      <c r="A508" s="153" t="s">
        <v>25234</v>
      </c>
      <c r="B508" s="164">
        <v>217295.45</v>
      </c>
      <c r="C508" s="164">
        <v>277350.02</v>
      </c>
      <c r="D508" s="164">
        <v>423950.41</v>
      </c>
      <c r="E508" s="164">
        <v>402956.85</v>
      </c>
      <c r="F508" s="164">
        <v>373100.37</v>
      </c>
      <c r="BK508" s="152" t="s">
        <v>25204</v>
      </c>
      <c r="BL508" s="219">
        <v>0</v>
      </c>
      <c r="BM508" s="219">
        <v>0</v>
      </c>
      <c r="BN508" s="219">
        <v>0</v>
      </c>
      <c r="BO508" s="219">
        <v>0</v>
      </c>
      <c r="BP508" s="219">
        <v>0</v>
      </c>
      <c r="BQ508" s="219">
        <v>0</v>
      </c>
      <c r="BR508" s="219">
        <v>0</v>
      </c>
      <c r="BS508" s="219">
        <v>0</v>
      </c>
      <c r="BT508" s="219">
        <v>0</v>
      </c>
      <c r="BU508" s="219">
        <v>0</v>
      </c>
      <c r="BV508" s="219">
        <v>0</v>
      </c>
      <c r="BW508" s="219">
        <v>165000</v>
      </c>
      <c r="BX508" s="166">
        <v>-165000</v>
      </c>
      <c r="BZ508" s="154" t="s">
        <v>24937</v>
      </c>
      <c r="CA508" s="218">
        <v>0</v>
      </c>
      <c r="CB508" s="218">
        <v>1040</v>
      </c>
      <c r="CC508" s="218">
        <v>0</v>
      </c>
      <c r="CD508" s="218">
        <v>0</v>
      </c>
      <c r="CE508" s="218">
        <v>1020413.89</v>
      </c>
      <c r="CF508" s="218">
        <v>36968</v>
      </c>
      <c r="CG508" s="218">
        <v>3283976.45</v>
      </c>
      <c r="CH508" s="218">
        <v>3124433.6</v>
      </c>
      <c r="CI508" s="218">
        <v>15314492.18</v>
      </c>
      <c r="CJ508" s="218">
        <v>3911182.62</v>
      </c>
      <c r="CK508" s="218">
        <v>7411426.9800000004</v>
      </c>
      <c r="CL508" s="218">
        <v>308130.53999999998</v>
      </c>
      <c r="CM508" s="218">
        <v>0</v>
      </c>
      <c r="CN508" s="165">
        <v>-34412064.259999998</v>
      </c>
      <c r="CP508" s="154" t="s">
        <v>24937</v>
      </c>
      <c r="CQ508" s="218">
        <v>0</v>
      </c>
      <c r="CR508" s="218">
        <v>0</v>
      </c>
      <c r="CS508" s="218">
        <v>3396.88</v>
      </c>
      <c r="CT508" s="218">
        <v>0</v>
      </c>
      <c r="CU508" s="218">
        <v>0</v>
      </c>
      <c r="CV508" s="218">
        <v>0</v>
      </c>
      <c r="CW508" s="218">
        <v>0</v>
      </c>
      <c r="CX508" s="218">
        <v>0</v>
      </c>
      <c r="CY508" s="218">
        <v>2371.1999999999998</v>
      </c>
      <c r="CZ508" s="218">
        <v>1698.44</v>
      </c>
      <c r="DA508" s="218">
        <v>0</v>
      </c>
      <c r="DB508" s="218">
        <v>0</v>
      </c>
      <c r="DC508" s="218">
        <v>0</v>
      </c>
      <c r="DD508" s="165">
        <v>-7466.52</v>
      </c>
      <c r="DF508" s="152" t="s">
        <v>25235</v>
      </c>
      <c r="DG508" s="219">
        <v>0</v>
      </c>
      <c r="DH508" s="219">
        <v>0</v>
      </c>
      <c r="DI508" s="219">
        <v>0</v>
      </c>
      <c r="DJ508" s="219">
        <v>0</v>
      </c>
      <c r="DK508" s="219">
        <v>0</v>
      </c>
      <c r="DL508" s="219">
        <v>162948.57</v>
      </c>
      <c r="DM508" s="219">
        <v>313171.15999999997</v>
      </c>
      <c r="DN508" s="219">
        <v>307216.56</v>
      </c>
      <c r="DO508" s="219">
        <v>1197608.23</v>
      </c>
      <c r="DP508" s="219">
        <v>0</v>
      </c>
      <c r="DQ508" s="219">
        <v>480360.89</v>
      </c>
      <c r="DR508" s="219">
        <v>296053.96999999997</v>
      </c>
      <c r="DS508" s="164">
        <f t="shared" si="7"/>
        <v>2757359.38</v>
      </c>
    </row>
    <row r="509" spans="1:123" ht="20.399999999999999">
      <c r="A509" s="168" t="s">
        <v>24755</v>
      </c>
      <c r="B509" s="165">
        <v>217295.45</v>
      </c>
      <c r="C509" s="165">
        <v>277350.02</v>
      </c>
      <c r="D509" s="165">
        <v>423950.41</v>
      </c>
      <c r="E509" s="165">
        <v>402956.85</v>
      </c>
      <c r="F509" s="165">
        <v>373100.37</v>
      </c>
      <c r="BK509" s="152" t="s">
        <v>25236</v>
      </c>
      <c r="BL509" s="219">
        <v>0</v>
      </c>
      <c r="BM509" s="219">
        <v>0</v>
      </c>
      <c r="BN509" s="219">
        <v>0</v>
      </c>
      <c r="BO509" s="219">
        <v>0</v>
      </c>
      <c r="BP509" s="219">
        <v>0</v>
      </c>
      <c r="BQ509" s="219">
        <v>0</v>
      </c>
      <c r="BR509" s="219">
        <v>0</v>
      </c>
      <c r="BS509" s="219">
        <v>0</v>
      </c>
      <c r="BT509" s="219">
        <v>0</v>
      </c>
      <c r="BU509" s="219">
        <v>0</v>
      </c>
      <c r="BV509" s="219">
        <v>0</v>
      </c>
      <c r="BW509" s="219">
        <v>45000</v>
      </c>
      <c r="BX509" s="166">
        <v>-45000</v>
      </c>
      <c r="BZ509" s="152" t="s">
        <v>25095</v>
      </c>
      <c r="CA509" s="219">
        <v>0</v>
      </c>
      <c r="CB509" s="219">
        <v>0</v>
      </c>
      <c r="CC509" s="219">
        <v>0</v>
      </c>
      <c r="CD509" s="219">
        <v>0</v>
      </c>
      <c r="CE509" s="219">
        <v>1020413.89</v>
      </c>
      <c r="CF509" s="219">
        <v>25996</v>
      </c>
      <c r="CG509" s="219">
        <v>3283976.45</v>
      </c>
      <c r="CH509" s="219">
        <v>3124433.6</v>
      </c>
      <c r="CI509" s="219">
        <v>15314492.18</v>
      </c>
      <c r="CJ509" s="219">
        <v>3911182.62</v>
      </c>
      <c r="CK509" s="219">
        <v>7402664.9800000004</v>
      </c>
      <c r="CL509" s="219">
        <v>308130.53999999998</v>
      </c>
      <c r="CM509" s="219">
        <v>0</v>
      </c>
      <c r="CN509" s="166">
        <v>-34391290.259999998</v>
      </c>
      <c r="CP509" s="152" t="s">
        <v>25095</v>
      </c>
      <c r="CQ509" s="219">
        <v>0</v>
      </c>
      <c r="CR509" s="219">
        <v>0</v>
      </c>
      <c r="CS509" s="219">
        <v>3396.88</v>
      </c>
      <c r="CT509" s="219">
        <v>0</v>
      </c>
      <c r="CU509" s="219">
        <v>0</v>
      </c>
      <c r="CV509" s="219">
        <v>0</v>
      </c>
      <c r="CW509" s="219">
        <v>0</v>
      </c>
      <c r="CX509" s="219">
        <v>0</v>
      </c>
      <c r="CY509" s="219">
        <v>2371.1999999999998</v>
      </c>
      <c r="CZ509" s="219">
        <v>1698.44</v>
      </c>
      <c r="DA509" s="219">
        <v>0</v>
      </c>
      <c r="DB509" s="219">
        <v>0</v>
      </c>
      <c r="DC509" s="219">
        <v>0</v>
      </c>
      <c r="DD509" s="166">
        <v>-7466.52</v>
      </c>
      <c r="DF509" s="153" t="s">
        <v>25053</v>
      </c>
      <c r="DG509" s="217">
        <v>342872.88</v>
      </c>
      <c r="DH509" s="217">
        <v>399701.07</v>
      </c>
      <c r="DI509" s="217">
        <v>482122.51</v>
      </c>
      <c r="DJ509" s="217">
        <v>376391.05</v>
      </c>
      <c r="DK509" s="217">
        <v>510842.14</v>
      </c>
      <c r="DL509" s="217">
        <v>444962.03</v>
      </c>
      <c r="DM509" s="217">
        <v>541157.27</v>
      </c>
      <c r="DN509" s="217">
        <v>456706.72</v>
      </c>
      <c r="DO509" s="217">
        <v>525754.92000000004</v>
      </c>
      <c r="DP509" s="217">
        <v>540084.13</v>
      </c>
      <c r="DQ509" s="217">
        <v>497080.4</v>
      </c>
      <c r="DR509" s="217">
        <v>1900416.46</v>
      </c>
      <c r="DS509" s="164">
        <f t="shared" si="7"/>
        <v>7018091.5800000001</v>
      </c>
    </row>
    <row r="510" spans="1:123" ht="20.399999999999999">
      <c r="A510" s="152" t="s">
        <v>25098</v>
      </c>
      <c r="B510" s="166">
        <v>0</v>
      </c>
      <c r="C510" s="166">
        <v>0</v>
      </c>
      <c r="D510" s="166">
        <v>0</v>
      </c>
      <c r="E510" s="166">
        <v>0</v>
      </c>
      <c r="F510" s="166">
        <v>94000</v>
      </c>
      <c r="BK510" s="154" t="s">
        <v>24767</v>
      </c>
      <c r="BL510" s="218">
        <v>241413.49</v>
      </c>
      <c r="BM510" s="218">
        <v>261535.17</v>
      </c>
      <c r="BN510" s="218">
        <v>275159.61</v>
      </c>
      <c r="BO510" s="218">
        <v>296832.92</v>
      </c>
      <c r="BP510" s="218">
        <v>254181.87</v>
      </c>
      <c r="BQ510" s="218">
        <v>260362.97</v>
      </c>
      <c r="BR510" s="218">
        <v>287530.26</v>
      </c>
      <c r="BS510" s="218">
        <v>244167.3</v>
      </c>
      <c r="BT510" s="218">
        <v>263727.28999999998</v>
      </c>
      <c r="BU510" s="218">
        <v>253671.16</v>
      </c>
      <c r="BV510" s="218">
        <v>324496.69</v>
      </c>
      <c r="BW510" s="218">
        <v>514344.96000000002</v>
      </c>
      <c r="BX510" s="165">
        <v>-3477423.69</v>
      </c>
      <c r="BZ510" s="152" t="s">
        <v>25213</v>
      </c>
      <c r="CA510" s="219">
        <v>0</v>
      </c>
      <c r="CB510" s="219">
        <v>1040</v>
      </c>
      <c r="CC510" s="219">
        <v>0</v>
      </c>
      <c r="CD510" s="219">
        <v>0</v>
      </c>
      <c r="CE510" s="219">
        <v>0</v>
      </c>
      <c r="CF510" s="219">
        <v>10972</v>
      </c>
      <c r="CG510" s="219">
        <v>0</v>
      </c>
      <c r="CH510" s="219">
        <v>0</v>
      </c>
      <c r="CI510" s="219">
        <v>0</v>
      </c>
      <c r="CJ510" s="219">
        <v>0</v>
      </c>
      <c r="CK510" s="219">
        <v>8762</v>
      </c>
      <c r="CL510" s="219">
        <v>0</v>
      </c>
      <c r="CM510" s="219">
        <v>0</v>
      </c>
      <c r="CN510" s="166">
        <v>-20774</v>
      </c>
      <c r="CP510" s="153" t="s">
        <v>25122</v>
      </c>
      <c r="CQ510" s="217">
        <v>67667365.760000005</v>
      </c>
      <c r="CR510" s="217">
        <v>71721164.180000007</v>
      </c>
      <c r="CS510" s="217">
        <v>126545926.86</v>
      </c>
      <c r="CT510" s="217">
        <v>93529758.540000007</v>
      </c>
      <c r="CU510" s="217">
        <v>87281212.900000006</v>
      </c>
      <c r="CV510" s="217">
        <v>90145705.909999996</v>
      </c>
      <c r="CW510" s="217">
        <v>117663755.31999999</v>
      </c>
      <c r="CX510" s="217">
        <v>94081076.680000007</v>
      </c>
      <c r="CY510" s="217">
        <v>92097700.579999998</v>
      </c>
      <c r="CZ510" s="217">
        <v>95158643.959999993</v>
      </c>
      <c r="DA510" s="217">
        <v>67435314.640000001</v>
      </c>
      <c r="DB510" s="217">
        <v>130373012.23</v>
      </c>
      <c r="DC510" s="217">
        <v>0</v>
      </c>
      <c r="DD510" s="164">
        <v>-1133700637.5599999</v>
      </c>
      <c r="DF510" s="154" t="s">
        <v>25179</v>
      </c>
      <c r="DG510" s="218">
        <v>22202.32</v>
      </c>
      <c r="DH510" s="218">
        <v>139032.54999999999</v>
      </c>
      <c r="DI510" s="218">
        <v>161137.35</v>
      </c>
      <c r="DJ510" s="218">
        <v>65687.320000000007</v>
      </c>
      <c r="DK510" s="218">
        <v>107043.61</v>
      </c>
      <c r="DL510" s="218">
        <v>162901.72</v>
      </c>
      <c r="DM510" s="218">
        <v>253494.38</v>
      </c>
      <c r="DN510" s="218">
        <v>117021.16</v>
      </c>
      <c r="DO510" s="218">
        <v>234964.09</v>
      </c>
      <c r="DP510" s="218">
        <v>183274.96</v>
      </c>
      <c r="DQ510" s="218">
        <v>182396.75</v>
      </c>
      <c r="DR510" s="218">
        <v>538651.11</v>
      </c>
      <c r="DS510" s="164">
        <f t="shared" si="7"/>
        <v>2167807.3199999998</v>
      </c>
    </row>
    <row r="511" spans="1:123" ht="20.399999999999999">
      <c r="A511" s="152" t="s">
        <v>25194</v>
      </c>
      <c r="B511" s="166">
        <v>217295.45</v>
      </c>
      <c r="C511" s="166">
        <v>277350.02</v>
      </c>
      <c r="D511" s="166">
        <v>423950.41</v>
      </c>
      <c r="E511" s="166">
        <v>402956.85</v>
      </c>
      <c r="F511" s="166">
        <v>279100.37</v>
      </c>
      <c r="BK511" s="152" t="s">
        <v>24759</v>
      </c>
      <c r="BL511" s="219">
        <v>8018.56</v>
      </c>
      <c r="BM511" s="219">
        <v>27126.080000000002</v>
      </c>
      <c r="BN511" s="219">
        <v>39730.199999999997</v>
      </c>
      <c r="BO511" s="219">
        <v>56094</v>
      </c>
      <c r="BP511" s="219">
        <v>31620.79</v>
      </c>
      <c r="BQ511" s="219">
        <v>35769.129999999997</v>
      </c>
      <c r="BR511" s="219">
        <v>57153.29</v>
      </c>
      <c r="BS511" s="219">
        <v>32686.41</v>
      </c>
      <c r="BT511" s="219">
        <v>32298.15</v>
      </c>
      <c r="BU511" s="219">
        <v>29985.06</v>
      </c>
      <c r="BV511" s="219">
        <v>84786.34</v>
      </c>
      <c r="BW511" s="219">
        <v>121398.11</v>
      </c>
      <c r="BX511" s="166">
        <v>-556666.12</v>
      </c>
      <c r="BZ511" s="153" t="s">
        <v>25097</v>
      </c>
      <c r="CA511" s="217">
        <v>2260200.5699999998</v>
      </c>
      <c r="CB511" s="217">
        <v>2745874.13</v>
      </c>
      <c r="CC511" s="217">
        <v>3322389.58</v>
      </c>
      <c r="CD511" s="217">
        <v>5284622.84</v>
      </c>
      <c r="CE511" s="217">
        <v>3189753.93</v>
      </c>
      <c r="CF511" s="217">
        <v>3303774.84</v>
      </c>
      <c r="CG511" s="217">
        <v>3264063.48</v>
      </c>
      <c r="CH511" s="217">
        <v>3358793.53</v>
      </c>
      <c r="CI511" s="217">
        <v>4067340.74</v>
      </c>
      <c r="CJ511" s="217">
        <v>3436563.94</v>
      </c>
      <c r="CK511" s="217">
        <v>3713837.54</v>
      </c>
      <c r="CL511" s="217">
        <v>5572939.1600000001</v>
      </c>
      <c r="CM511" s="217">
        <v>0</v>
      </c>
      <c r="CN511" s="164">
        <v>-43520154.280000001</v>
      </c>
      <c r="CP511" s="154" t="s">
        <v>24773</v>
      </c>
      <c r="CQ511" s="218">
        <v>64923209.32</v>
      </c>
      <c r="CR511" s="218">
        <v>66490117.75</v>
      </c>
      <c r="CS511" s="218">
        <v>80427158.269999996</v>
      </c>
      <c r="CT511" s="218">
        <v>71405301.140000001</v>
      </c>
      <c r="CU511" s="218">
        <v>72108583.969999999</v>
      </c>
      <c r="CV511" s="218">
        <v>72250915.189999998</v>
      </c>
      <c r="CW511" s="218">
        <v>72357327.230000004</v>
      </c>
      <c r="CX511" s="218">
        <v>71957561.75</v>
      </c>
      <c r="CY511" s="218">
        <v>71740129.709999993</v>
      </c>
      <c r="CZ511" s="218">
        <v>71985094.560000002</v>
      </c>
      <c r="DA511" s="218">
        <v>100346379.28</v>
      </c>
      <c r="DB511" s="218">
        <v>76843133.870000005</v>
      </c>
      <c r="DC511" s="218">
        <v>0</v>
      </c>
      <c r="DD511" s="165">
        <v>-892834912.03999996</v>
      </c>
      <c r="DF511" s="152" t="s">
        <v>25180</v>
      </c>
      <c r="DG511" s="219">
        <v>0</v>
      </c>
      <c r="DH511" s="219">
        <v>0</v>
      </c>
      <c r="DI511" s="219">
        <v>0</v>
      </c>
      <c r="DJ511" s="219">
        <v>0</v>
      </c>
      <c r="DK511" s="219">
        <v>0</v>
      </c>
      <c r="DL511" s="219">
        <v>0</v>
      </c>
      <c r="DM511" s="219">
        <v>0</v>
      </c>
      <c r="DN511" s="219">
        <v>0</v>
      </c>
      <c r="DO511" s="219">
        <v>0</v>
      </c>
      <c r="DP511" s="219">
        <v>0</v>
      </c>
      <c r="DQ511" s="219">
        <v>0</v>
      </c>
      <c r="DR511" s="219">
        <v>151410.57999999999</v>
      </c>
      <c r="DS511" s="164">
        <f t="shared" si="7"/>
        <v>151410.57999999999</v>
      </c>
    </row>
    <row r="512" spans="1:123" ht="20.399999999999999">
      <c r="A512" s="153" t="s">
        <v>25237</v>
      </c>
      <c r="B512" s="164">
        <v>29818.6</v>
      </c>
      <c r="C512" s="164">
        <v>1078080.0900000001</v>
      </c>
      <c r="D512" s="164">
        <v>1574999.36</v>
      </c>
      <c r="E512" s="164">
        <v>1084534.42</v>
      </c>
      <c r="F512" s="164">
        <v>1614923.75</v>
      </c>
      <c r="BK512" s="152" t="s">
        <v>24731</v>
      </c>
      <c r="BL512" s="219">
        <v>233394.93</v>
      </c>
      <c r="BM512" s="219">
        <v>234409.09</v>
      </c>
      <c r="BN512" s="219">
        <v>235429.41</v>
      </c>
      <c r="BO512" s="219">
        <v>240738.92</v>
      </c>
      <c r="BP512" s="219">
        <v>222561.08</v>
      </c>
      <c r="BQ512" s="219">
        <v>224593.84</v>
      </c>
      <c r="BR512" s="219">
        <v>230376.97</v>
      </c>
      <c r="BS512" s="219">
        <v>211480.89</v>
      </c>
      <c r="BT512" s="219">
        <v>231429.14</v>
      </c>
      <c r="BU512" s="219">
        <v>223686.1</v>
      </c>
      <c r="BV512" s="219">
        <v>239710.35</v>
      </c>
      <c r="BW512" s="219">
        <v>392946.85</v>
      </c>
      <c r="BX512" s="166">
        <v>-2920757.57</v>
      </c>
      <c r="BZ512" s="154" t="s">
        <v>24878</v>
      </c>
      <c r="CA512" s="218">
        <v>0</v>
      </c>
      <c r="CB512" s="218">
        <v>2841.31</v>
      </c>
      <c r="CC512" s="218">
        <v>2100</v>
      </c>
      <c r="CD512" s="218">
        <v>-522.20000000000005</v>
      </c>
      <c r="CE512" s="218">
        <v>0</v>
      </c>
      <c r="CF512" s="218">
        <v>336</v>
      </c>
      <c r="CG512" s="218">
        <v>0</v>
      </c>
      <c r="CH512" s="218">
        <v>0</v>
      </c>
      <c r="CI512" s="218">
        <v>504</v>
      </c>
      <c r="CJ512" s="218">
        <v>140</v>
      </c>
      <c r="CK512" s="218">
        <v>616</v>
      </c>
      <c r="CL512" s="218">
        <v>112</v>
      </c>
      <c r="CM512" s="218">
        <v>0</v>
      </c>
      <c r="CN512" s="165">
        <v>-6127.11</v>
      </c>
      <c r="CP512" s="152" t="s">
        <v>24775</v>
      </c>
      <c r="CQ512" s="219">
        <v>64923209.32</v>
      </c>
      <c r="CR512" s="219">
        <v>66490117.75</v>
      </c>
      <c r="CS512" s="219">
        <v>80427158.269999996</v>
      </c>
      <c r="CT512" s="219">
        <v>71405301.140000001</v>
      </c>
      <c r="CU512" s="219">
        <v>72108583.969999999</v>
      </c>
      <c r="CV512" s="219">
        <v>72250915.189999998</v>
      </c>
      <c r="CW512" s="219">
        <v>72357327.230000004</v>
      </c>
      <c r="CX512" s="219">
        <v>71957561.75</v>
      </c>
      <c r="CY512" s="219">
        <v>71740129.709999993</v>
      </c>
      <c r="CZ512" s="219">
        <v>71985094.560000002</v>
      </c>
      <c r="DA512" s="219">
        <v>100346379.28</v>
      </c>
      <c r="DB512" s="219">
        <v>76843133.870000005</v>
      </c>
      <c r="DC512" s="219">
        <v>0</v>
      </c>
      <c r="DD512" s="166">
        <v>-892834912.03999996</v>
      </c>
      <c r="DF512" s="152" t="s">
        <v>25056</v>
      </c>
      <c r="DG512" s="219">
        <v>0</v>
      </c>
      <c r="DH512" s="219">
        <v>89032.55</v>
      </c>
      <c r="DI512" s="219">
        <v>91732.71</v>
      </c>
      <c r="DJ512" s="219">
        <v>43485</v>
      </c>
      <c r="DK512" s="219">
        <v>71275.929999999993</v>
      </c>
      <c r="DL512" s="219">
        <v>97609.4</v>
      </c>
      <c r="DM512" s="219">
        <v>151292.06</v>
      </c>
      <c r="DN512" s="219">
        <v>94818.84</v>
      </c>
      <c r="DO512" s="219">
        <v>204214.39</v>
      </c>
      <c r="DP512" s="219">
        <v>39984.160000000003</v>
      </c>
      <c r="DQ512" s="219">
        <v>22625.87</v>
      </c>
      <c r="DR512" s="219">
        <v>1542.75</v>
      </c>
      <c r="DS512" s="164">
        <f t="shared" si="7"/>
        <v>907613.65999999992</v>
      </c>
    </row>
    <row r="513" spans="1:123">
      <c r="A513" s="168" t="s">
        <v>24755</v>
      </c>
      <c r="B513" s="165">
        <v>29818.6</v>
      </c>
      <c r="C513" s="165">
        <v>1078080.0900000001</v>
      </c>
      <c r="D513" s="165">
        <v>1574999.36</v>
      </c>
      <c r="E513" s="165">
        <v>1084534.42</v>
      </c>
      <c r="F513" s="165">
        <v>1614923.75</v>
      </c>
      <c r="BK513" s="154" t="s">
        <v>24937</v>
      </c>
      <c r="BL513" s="218">
        <v>5200</v>
      </c>
      <c r="BM513" s="218">
        <v>0</v>
      </c>
      <c r="BN513" s="218">
        <v>651772.93999999994</v>
      </c>
      <c r="BO513" s="218">
        <v>5138012.83</v>
      </c>
      <c r="BP513" s="218">
        <v>465556.87</v>
      </c>
      <c r="BQ513" s="218">
        <v>27070111.670000002</v>
      </c>
      <c r="BR513" s="218">
        <v>148819.16</v>
      </c>
      <c r="BS513" s="218">
        <v>0</v>
      </c>
      <c r="BT513" s="218">
        <v>3740336.43</v>
      </c>
      <c r="BU513" s="218">
        <v>12462282.59</v>
      </c>
      <c r="BV513" s="218">
        <v>3211085.56</v>
      </c>
      <c r="BW513" s="218">
        <v>2176905.5699999998</v>
      </c>
      <c r="BX513" s="165">
        <v>-55070083.619999997</v>
      </c>
      <c r="BZ513" s="152" t="s">
        <v>25218</v>
      </c>
      <c r="CA513" s="219">
        <v>0</v>
      </c>
      <c r="CB513" s="219">
        <v>2841.31</v>
      </c>
      <c r="CC513" s="219">
        <v>2100</v>
      </c>
      <c r="CD513" s="219">
        <v>-522.20000000000005</v>
      </c>
      <c r="CE513" s="219">
        <v>0</v>
      </c>
      <c r="CF513" s="219">
        <v>336</v>
      </c>
      <c r="CG513" s="219">
        <v>0</v>
      </c>
      <c r="CH513" s="219">
        <v>0</v>
      </c>
      <c r="CI513" s="219">
        <v>504</v>
      </c>
      <c r="CJ513" s="219">
        <v>140</v>
      </c>
      <c r="CK513" s="219">
        <v>616</v>
      </c>
      <c r="CL513" s="219">
        <v>112</v>
      </c>
      <c r="CM513" s="219">
        <v>0</v>
      </c>
      <c r="CN513" s="166">
        <v>-6127.11</v>
      </c>
      <c r="CP513" s="154" t="s">
        <v>24864</v>
      </c>
      <c r="CQ513" s="218">
        <v>836384.96</v>
      </c>
      <c r="CR513" s="218">
        <v>3033039.86</v>
      </c>
      <c r="CS513" s="218">
        <v>36533564.390000001</v>
      </c>
      <c r="CT513" s="218">
        <v>15836478.07</v>
      </c>
      <c r="CU513" s="218">
        <v>9811896.9900000002</v>
      </c>
      <c r="CV513" s="218">
        <v>10019258.49</v>
      </c>
      <c r="CW513" s="218">
        <v>29717673.690000001</v>
      </c>
      <c r="CX513" s="218">
        <v>11556114.609999999</v>
      </c>
      <c r="CY513" s="218">
        <v>14212115.16</v>
      </c>
      <c r="CZ513" s="218">
        <v>11300229.08</v>
      </c>
      <c r="DA513" s="218">
        <v>-25265096</v>
      </c>
      <c r="DB513" s="218">
        <v>19677496.050000001</v>
      </c>
      <c r="DC513" s="218">
        <v>0</v>
      </c>
      <c r="DD513" s="165">
        <v>-137269155.34999999</v>
      </c>
      <c r="DF513" s="152" t="s">
        <v>25238</v>
      </c>
      <c r="DG513" s="219">
        <v>0</v>
      </c>
      <c r="DH513" s="219">
        <v>50000</v>
      </c>
      <c r="DI513" s="219">
        <v>25000</v>
      </c>
      <c r="DJ513" s="219">
        <v>0</v>
      </c>
      <c r="DK513" s="219">
        <v>0</v>
      </c>
      <c r="DL513" s="219">
        <v>0</v>
      </c>
      <c r="DM513" s="219">
        <v>80000</v>
      </c>
      <c r="DN513" s="219">
        <v>0</v>
      </c>
      <c r="DO513" s="219">
        <v>0</v>
      </c>
      <c r="DP513" s="219">
        <v>0</v>
      </c>
      <c r="DQ513" s="219">
        <v>50000</v>
      </c>
      <c r="DR513" s="219">
        <v>70000</v>
      </c>
      <c r="DS513" s="164">
        <f t="shared" si="7"/>
        <v>275000</v>
      </c>
    </row>
    <row r="514" spans="1:123" ht="20.399999999999999">
      <c r="A514" s="152" t="s">
        <v>25098</v>
      </c>
      <c r="B514" s="166">
        <v>0</v>
      </c>
      <c r="C514" s="166">
        <v>0</v>
      </c>
      <c r="D514" s="166">
        <v>0</v>
      </c>
      <c r="E514" s="166">
        <v>3490</v>
      </c>
      <c r="F514" s="166">
        <v>0</v>
      </c>
      <c r="BK514" s="152" t="s">
        <v>25095</v>
      </c>
      <c r="BL514" s="219">
        <v>5200</v>
      </c>
      <c r="BM514" s="219">
        <v>0</v>
      </c>
      <c r="BN514" s="219">
        <v>651772.93999999994</v>
      </c>
      <c r="BO514" s="219">
        <v>5138012.83</v>
      </c>
      <c r="BP514" s="219">
        <v>465556.87</v>
      </c>
      <c r="BQ514" s="219">
        <v>27070111.670000002</v>
      </c>
      <c r="BR514" s="219">
        <v>148819.16</v>
      </c>
      <c r="BS514" s="219">
        <v>0</v>
      </c>
      <c r="BT514" s="219">
        <v>3740336.43</v>
      </c>
      <c r="BU514" s="219">
        <v>12462282.59</v>
      </c>
      <c r="BV514" s="219">
        <v>3211085.56</v>
      </c>
      <c r="BW514" s="219">
        <v>1665393.86</v>
      </c>
      <c r="BX514" s="166">
        <v>-54558571.909999996</v>
      </c>
      <c r="BZ514" s="154" t="s">
        <v>24743</v>
      </c>
      <c r="CA514" s="218">
        <v>0</v>
      </c>
      <c r="CB514" s="218">
        <v>0</v>
      </c>
      <c r="CC514" s="218">
        <v>0</v>
      </c>
      <c r="CD514" s="218">
        <v>0</v>
      </c>
      <c r="CE514" s="218">
        <v>0</v>
      </c>
      <c r="CF514" s="218">
        <v>0</v>
      </c>
      <c r="CG514" s="218">
        <v>0</v>
      </c>
      <c r="CH514" s="218">
        <v>8200</v>
      </c>
      <c r="CI514" s="218">
        <v>8846.82</v>
      </c>
      <c r="CJ514" s="218">
        <v>11057</v>
      </c>
      <c r="CK514" s="218">
        <v>11057</v>
      </c>
      <c r="CL514" s="218">
        <v>6750</v>
      </c>
      <c r="CM514" s="218">
        <v>0</v>
      </c>
      <c r="CN514" s="165">
        <v>-45910.82</v>
      </c>
      <c r="CP514" s="152" t="s">
        <v>25126</v>
      </c>
      <c r="CQ514" s="219">
        <v>0</v>
      </c>
      <c r="CR514" s="219">
        <v>0</v>
      </c>
      <c r="CS514" s="219">
        <v>0</v>
      </c>
      <c r="CT514" s="219">
        <v>0</v>
      </c>
      <c r="CU514" s="219">
        <v>0</v>
      </c>
      <c r="CV514" s="219">
        <v>78899.13</v>
      </c>
      <c r="CW514" s="219">
        <v>65446.9</v>
      </c>
      <c r="CX514" s="219">
        <v>208544.95</v>
      </c>
      <c r="CY514" s="219">
        <v>31291.34</v>
      </c>
      <c r="CZ514" s="219">
        <v>14960</v>
      </c>
      <c r="DA514" s="219">
        <v>278276.75</v>
      </c>
      <c r="DB514" s="219">
        <v>346316.39</v>
      </c>
      <c r="DC514" s="219">
        <v>0</v>
      </c>
      <c r="DD514" s="166">
        <v>-1023735.46</v>
      </c>
      <c r="DF514" s="152" t="s">
        <v>25239</v>
      </c>
      <c r="DG514" s="219">
        <v>0</v>
      </c>
      <c r="DH514" s="219">
        <v>0</v>
      </c>
      <c r="DI514" s="219">
        <v>0</v>
      </c>
      <c r="DJ514" s="219">
        <v>0</v>
      </c>
      <c r="DK514" s="219">
        <v>0</v>
      </c>
      <c r="DL514" s="219">
        <v>0</v>
      </c>
      <c r="DM514" s="219">
        <v>0</v>
      </c>
      <c r="DN514" s="219">
        <v>0</v>
      </c>
      <c r="DO514" s="219">
        <v>30749.7</v>
      </c>
      <c r="DP514" s="219">
        <v>0</v>
      </c>
      <c r="DQ514" s="219">
        <v>0</v>
      </c>
      <c r="DR514" s="219">
        <v>0</v>
      </c>
      <c r="DS514" s="164">
        <f t="shared" si="7"/>
        <v>30749.7</v>
      </c>
    </row>
    <row r="515" spans="1:123" ht="30.6">
      <c r="A515" s="152" t="s">
        <v>25194</v>
      </c>
      <c r="B515" s="166">
        <v>29818.6</v>
      </c>
      <c r="C515" s="166">
        <v>1078080.0900000001</v>
      </c>
      <c r="D515" s="166">
        <v>1574999.36</v>
      </c>
      <c r="E515" s="166">
        <v>1081044.42</v>
      </c>
      <c r="F515" s="166">
        <v>1614923.75</v>
      </c>
      <c r="BK515" s="152" t="s">
        <v>25213</v>
      </c>
      <c r="BL515" s="219">
        <v>0</v>
      </c>
      <c r="BM515" s="219">
        <v>0</v>
      </c>
      <c r="BN515" s="219">
        <v>0</v>
      </c>
      <c r="BO515" s="219">
        <v>0</v>
      </c>
      <c r="BP515" s="219">
        <v>0</v>
      </c>
      <c r="BQ515" s="219">
        <v>0</v>
      </c>
      <c r="BR515" s="219">
        <v>0</v>
      </c>
      <c r="BS515" s="219">
        <v>0</v>
      </c>
      <c r="BT515" s="219">
        <v>0</v>
      </c>
      <c r="BU515" s="219">
        <v>0</v>
      </c>
      <c r="BV515" s="219">
        <v>0</v>
      </c>
      <c r="BW515" s="219">
        <v>511511.71</v>
      </c>
      <c r="BX515" s="166">
        <v>-511511.71</v>
      </c>
      <c r="BZ515" s="152" t="s">
        <v>24744</v>
      </c>
      <c r="CA515" s="219">
        <v>0</v>
      </c>
      <c r="CB515" s="219">
        <v>0</v>
      </c>
      <c r="CC515" s="219">
        <v>0</v>
      </c>
      <c r="CD515" s="219">
        <v>0</v>
      </c>
      <c r="CE515" s="219">
        <v>0</v>
      </c>
      <c r="CF515" s="219">
        <v>0</v>
      </c>
      <c r="CG515" s="219">
        <v>0</v>
      </c>
      <c r="CH515" s="219">
        <v>8200</v>
      </c>
      <c r="CI515" s="219">
        <v>8846.82</v>
      </c>
      <c r="CJ515" s="219">
        <v>11057</v>
      </c>
      <c r="CK515" s="219">
        <v>11057</v>
      </c>
      <c r="CL515" s="219">
        <v>6750</v>
      </c>
      <c r="CM515" s="219">
        <v>0</v>
      </c>
      <c r="CN515" s="166">
        <v>-45910.82</v>
      </c>
      <c r="CP515" s="152" t="s">
        <v>24974</v>
      </c>
      <c r="CQ515" s="219">
        <v>100622</v>
      </c>
      <c r="CR515" s="219">
        <v>133405.79</v>
      </c>
      <c r="CS515" s="219">
        <v>109582.55</v>
      </c>
      <c r="CT515" s="219">
        <v>112727.83</v>
      </c>
      <c r="CU515" s="219">
        <v>91845.440000000002</v>
      </c>
      <c r="CV515" s="219">
        <v>104990.02</v>
      </c>
      <c r="CW515" s="219">
        <v>99852.96</v>
      </c>
      <c r="CX515" s="219">
        <v>113609.65</v>
      </c>
      <c r="CY515" s="219">
        <v>113163.33</v>
      </c>
      <c r="CZ515" s="219">
        <v>125786.94</v>
      </c>
      <c r="DA515" s="219">
        <v>95099.97</v>
      </c>
      <c r="DB515" s="219">
        <v>146064.66</v>
      </c>
      <c r="DC515" s="219">
        <v>0</v>
      </c>
      <c r="DD515" s="166">
        <v>-1346751.14</v>
      </c>
      <c r="DF515" s="152" t="s">
        <v>25240</v>
      </c>
      <c r="DG515" s="219">
        <v>22202.32</v>
      </c>
      <c r="DH515" s="219">
        <v>0</v>
      </c>
      <c r="DI515" s="219">
        <v>44404.639999999999</v>
      </c>
      <c r="DJ515" s="219">
        <v>22202.32</v>
      </c>
      <c r="DK515" s="219">
        <v>35767.68</v>
      </c>
      <c r="DL515" s="219">
        <v>65292.32</v>
      </c>
      <c r="DM515" s="219">
        <v>22202.32</v>
      </c>
      <c r="DN515" s="219">
        <v>22202.32</v>
      </c>
      <c r="DO515" s="219">
        <v>0</v>
      </c>
      <c r="DP515" s="219">
        <v>143290.79999999999</v>
      </c>
      <c r="DQ515" s="219">
        <v>79555.88</v>
      </c>
      <c r="DR515" s="219">
        <v>219600</v>
      </c>
      <c r="DS515" s="164">
        <f t="shared" si="7"/>
        <v>676720.6</v>
      </c>
    </row>
    <row r="516" spans="1:123">
      <c r="A516" s="153" t="s">
        <v>25241</v>
      </c>
      <c r="B516" s="164">
        <v>12544.94</v>
      </c>
      <c r="C516" s="164">
        <v>2865464.05</v>
      </c>
      <c r="D516" s="164">
        <v>1070124.75</v>
      </c>
      <c r="E516" s="164">
        <v>1795203.59</v>
      </c>
      <c r="F516" s="164">
        <v>2073980.67</v>
      </c>
      <c r="BK516" s="153" t="s">
        <v>25097</v>
      </c>
      <c r="BL516" s="217">
        <v>2469990.2200000002</v>
      </c>
      <c r="BM516" s="217">
        <v>3389801.62</v>
      </c>
      <c r="BN516" s="217">
        <v>3724204.14</v>
      </c>
      <c r="BO516" s="217">
        <v>4299598.41</v>
      </c>
      <c r="BP516" s="217">
        <v>4111448.49</v>
      </c>
      <c r="BQ516" s="217">
        <v>3867511.7</v>
      </c>
      <c r="BR516" s="217">
        <v>4158910.56</v>
      </c>
      <c r="BS516" s="217">
        <v>4220866.42</v>
      </c>
      <c r="BT516" s="217">
        <v>3940020.75</v>
      </c>
      <c r="BU516" s="217">
        <v>4271382.2300000004</v>
      </c>
      <c r="BV516" s="217">
        <v>5472322.5599999996</v>
      </c>
      <c r="BW516" s="217">
        <v>7255993.9800000004</v>
      </c>
      <c r="BX516" s="164">
        <v>-51182051.079999998</v>
      </c>
      <c r="BZ516" s="154" t="s">
        <v>24757</v>
      </c>
      <c r="CA516" s="218">
        <v>0</v>
      </c>
      <c r="CB516" s="218">
        <v>0</v>
      </c>
      <c r="CC516" s="218">
        <v>0</v>
      </c>
      <c r="CD516" s="218">
        <v>0</v>
      </c>
      <c r="CE516" s="218">
        <v>0</v>
      </c>
      <c r="CF516" s="218">
        <v>0</v>
      </c>
      <c r="CG516" s="218">
        <v>0</v>
      </c>
      <c r="CH516" s="218">
        <v>0</v>
      </c>
      <c r="CI516" s="218">
        <v>7503.99</v>
      </c>
      <c r="CJ516" s="218">
        <v>0</v>
      </c>
      <c r="CK516" s="218">
        <v>0</v>
      </c>
      <c r="CL516" s="218">
        <v>0</v>
      </c>
      <c r="CM516" s="218">
        <v>0</v>
      </c>
      <c r="CN516" s="165">
        <v>-7503.99</v>
      </c>
      <c r="CP516" s="152" t="s">
        <v>24754</v>
      </c>
      <c r="CQ516" s="219">
        <v>0</v>
      </c>
      <c r="CR516" s="219">
        <v>0</v>
      </c>
      <c r="CS516" s="219">
        <v>50681.8</v>
      </c>
      <c r="CT516" s="219">
        <v>14483.22</v>
      </c>
      <c r="CU516" s="219">
        <v>4941.3100000000004</v>
      </c>
      <c r="CV516" s="219">
        <v>0</v>
      </c>
      <c r="CW516" s="219">
        <v>252212.17</v>
      </c>
      <c r="CX516" s="219">
        <v>0</v>
      </c>
      <c r="CY516" s="219">
        <v>143810.44</v>
      </c>
      <c r="CZ516" s="219">
        <v>0</v>
      </c>
      <c r="DA516" s="219">
        <v>7997.82</v>
      </c>
      <c r="DB516" s="219">
        <v>20700.650000000001</v>
      </c>
      <c r="DC516" s="219">
        <v>0</v>
      </c>
      <c r="DD516" s="166">
        <v>-494827.41</v>
      </c>
      <c r="DF516" s="152" t="s">
        <v>25242</v>
      </c>
      <c r="DG516" s="219">
        <v>0</v>
      </c>
      <c r="DH516" s="219">
        <v>0</v>
      </c>
      <c r="DI516" s="219">
        <v>0</v>
      </c>
      <c r="DJ516" s="219">
        <v>0</v>
      </c>
      <c r="DK516" s="219">
        <v>0</v>
      </c>
      <c r="DL516" s="219">
        <v>0</v>
      </c>
      <c r="DM516" s="219">
        <v>0</v>
      </c>
      <c r="DN516" s="219">
        <v>0</v>
      </c>
      <c r="DO516" s="219">
        <v>0</v>
      </c>
      <c r="DP516" s="219">
        <v>0</v>
      </c>
      <c r="DQ516" s="219">
        <v>0</v>
      </c>
      <c r="DR516" s="219">
        <v>90877.78</v>
      </c>
      <c r="DS516" s="164">
        <f t="shared" si="7"/>
        <v>90877.78</v>
      </c>
    </row>
    <row r="517" spans="1:123" ht="20.399999999999999">
      <c r="A517" s="168" t="s">
        <v>24755</v>
      </c>
      <c r="B517" s="165">
        <v>12544.94</v>
      </c>
      <c r="C517" s="165">
        <v>2865464.05</v>
      </c>
      <c r="D517" s="165">
        <v>1070124.75</v>
      </c>
      <c r="E517" s="165">
        <v>1795203.59</v>
      </c>
      <c r="F517" s="165">
        <v>2073980.67</v>
      </c>
      <c r="BK517" s="154" t="s">
        <v>24878</v>
      </c>
      <c r="BL517" s="218">
        <v>1017.7</v>
      </c>
      <c r="BM517" s="218">
        <v>1024.3499999999999</v>
      </c>
      <c r="BN517" s="218">
        <v>3035.25</v>
      </c>
      <c r="BO517" s="218">
        <v>29959.16</v>
      </c>
      <c r="BP517" s="218">
        <v>21990.240000000002</v>
      </c>
      <c r="BQ517" s="218">
        <v>4552.1000000000004</v>
      </c>
      <c r="BR517" s="218">
        <v>78115.58</v>
      </c>
      <c r="BS517" s="218">
        <v>165356.4</v>
      </c>
      <c r="BT517" s="218">
        <v>66713.179999999993</v>
      </c>
      <c r="BU517" s="218">
        <v>258891.31</v>
      </c>
      <c r="BV517" s="218">
        <v>3476.9</v>
      </c>
      <c r="BW517" s="218">
        <v>155988.03</v>
      </c>
      <c r="BX517" s="165">
        <v>-790120.2</v>
      </c>
      <c r="BZ517" s="152" t="s">
        <v>24761</v>
      </c>
      <c r="CA517" s="219">
        <v>0</v>
      </c>
      <c r="CB517" s="219">
        <v>0</v>
      </c>
      <c r="CC517" s="219">
        <v>0</v>
      </c>
      <c r="CD517" s="219">
        <v>0</v>
      </c>
      <c r="CE517" s="219">
        <v>0</v>
      </c>
      <c r="CF517" s="219">
        <v>0</v>
      </c>
      <c r="CG517" s="219">
        <v>0</v>
      </c>
      <c r="CH517" s="219">
        <v>0</v>
      </c>
      <c r="CI517" s="219">
        <v>7503.99</v>
      </c>
      <c r="CJ517" s="219">
        <v>0</v>
      </c>
      <c r="CK517" s="219">
        <v>0</v>
      </c>
      <c r="CL517" s="219">
        <v>0</v>
      </c>
      <c r="CM517" s="219">
        <v>0</v>
      </c>
      <c r="CN517" s="166">
        <v>-7503.99</v>
      </c>
      <c r="CP517" s="152" t="s">
        <v>25132</v>
      </c>
      <c r="CQ517" s="219">
        <v>118888.56</v>
      </c>
      <c r="CR517" s="219">
        <v>461554.61</v>
      </c>
      <c r="CS517" s="219">
        <v>313736.32000000001</v>
      </c>
      <c r="CT517" s="219">
        <v>646003.87</v>
      </c>
      <c r="CU517" s="219">
        <v>548330.38</v>
      </c>
      <c r="CV517" s="219">
        <v>597756.41</v>
      </c>
      <c r="CW517" s="219">
        <v>617851.93999999994</v>
      </c>
      <c r="CX517" s="219">
        <v>656916.61</v>
      </c>
      <c r="CY517" s="219">
        <v>233648.6</v>
      </c>
      <c r="CZ517" s="219">
        <v>273736.84000000003</v>
      </c>
      <c r="DA517" s="219">
        <v>164582.42000000001</v>
      </c>
      <c r="DB517" s="219">
        <v>924425.78</v>
      </c>
      <c r="DC517" s="219">
        <v>0</v>
      </c>
      <c r="DD517" s="166">
        <v>-5557432.3399999999</v>
      </c>
      <c r="DF517" s="152" t="s">
        <v>25243</v>
      </c>
      <c r="DG517" s="219">
        <v>0</v>
      </c>
      <c r="DH517" s="219">
        <v>0</v>
      </c>
      <c r="DI517" s="219">
        <v>0</v>
      </c>
      <c r="DJ517" s="219">
        <v>0</v>
      </c>
      <c r="DK517" s="219">
        <v>0</v>
      </c>
      <c r="DL517" s="219">
        <v>0</v>
      </c>
      <c r="DM517" s="219">
        <v>0</v>
      </c>
      <c r="DN517" s="219">
        <v>0</v>
      </c>
      <c r="DO517" s="219">
        <v>0</v>
      </c>
      <c r="DP517" s="219">
        <v>0</v>
      </c>
      <c r="DQ517" s="219">
        <v>30215</v>
      </c>
      <c r="DR517" s="219">
        <v>5220</v>
      </c>
      <c r="DS517" s="164">
        <f t="shared" si="7"/>
        <v>35435</v>
      </c>
    </row>
    <row r="518" spans="1:123" ht="20.399999999999999">
      <c r="A518" s="152" t="s">
        <v>25194</v>
      </c>
      <c r="B518" s="166">
        <v>12544.94</v>
      </c>
      <c r="C518" s="166">
        <v>2865464.05</v>
      </c>
      <c r="D518" s="166">
        <v>1070124.75</v>
      </c>
      <c r="E518" s="166">
        <v>910437.29</v>
      </c>
      <c r="F518" s="166">
        <v>763687.27</v>
      </c>
      <c r="BK518" s="152" t="s">
        <v>25218</v>
      </c>
      <c r="BL518" s="219">
        <v>1017.7</v>
      </c>
      <c r="BM518" s="219">
        <v>1024.3499999999999</v>
      </c>
      <c r="BN518" s="219">
        <v>3035.25</v>
      </c>
      <c r="BO518" s="219">
        <v>29959.16</v>
      </c>
      <c r="BP518" s="219">
        <v>21990.240000000002</v>
      </c>
      <c r="BQ518" s="219">
        <v>4552.1000000000004</v>
      </c>
      <c r="BR518" s="219">
        <v>415.25</v>
      </c>
      <c r="BS518" s="219">
        <v>9235.92</v>
      </c>
      <c r="BT518" s="219">
        <v>2305.35</v>
      </c>
      <c r="BU518" s="219">
        <v>18912.939999999999</v>
      </c>
      <c r="BV518" s="219">
        <v>3476.9</v>
      </c>
      <c r="BW518" s="219">
        <v>573</v>
      </c>
      <c r="BX518" s="166">
        <v>-96498.16</v>
      </c>
      <c r="BZ518" s="154" t="s">
        <v>24902</v>
      </c>
      <c r="CA518" s="218">
        <v>18384</v>
      </c>
      <c r="CB518" s="218">
        <v>398412.06</v>
      </c>
      <c r="CC518" s="218">
        <v>479332.03</v>
      </c>
      <c r="CD518" s="218">
        <v>2662239.2000000002</v>
      </c>
      <c r="CE518" s="218">
        <v>596143.84</v>
      </c>
      <c r="CF518" s="218">
        <v>593457.86</v>
      </c>
      <c r="CG518" s="218">
        <v>592421.91</v>
      </c>
      <c r="CH518" s="218">
        <v>614838.30000000005</v>
      </c>
      <c r="CI518" s="218">
        <v>609966.75</v>
      </c>
      <c r="CJ518" s="218">
        <v>806144.27</v>
      </c>
      <c r="CK518" s="218">
        <v>452977.98</v>
      </c>
      <c r="CL518" s="218">
        <v>1451919.04</v>
      </c>
      <c r="CM518" s="218">
        <v>0</v>
      </c>
      <c r="CN518" s="165">
        <v>-9276237.2400000002</v>
      </c>
      <c r="CP518" s="152" t="s">
        <v>25134</v>
      </c>
      <c r="CQ518" s="219">
        <v>235500</v>
      </c>
      <c r="CR518" s="219">
        <v>1346800</v>
      </c>
      <c r="CS518" s="219">
        <v>1188500</v>
      </c>
      <c r="CT518" s="219">
        <v>199880</v>
      </c>
      <c r="CU518" s="219">
        <v>63000</v>
      </c>
      <c r="CV518" s="219">
        <v>122300</v>
      </c>
      <c r="CW518" s="219">
        <v>6199631.3499999996</v>
      </c>
      <c r="CX518" s="219">
        <v>83180</v>
      </c>
      <c r="CY518" s="219">
        <v>251500</v>
      </c>
      <c r="CZ518" s="219">
        <v>542800</v>
      </c>
      <c r="DA518" s="219">
        <v>169500</v>
      </c>
      <c r="DB518" s="219">
        <v>2019900</v>
      </c>
      <c r="DC518" s="219">
        <v>0</v>
      </c>
      <c r="DD518" s="166">
        <v>-12422491.35</v>
      </c>
      <c r="DF518" s="154" t="s">
        <v>24795</v>
      </c>
      <c r="DG518" s="218">
        <v>0</v>
      </c>
      <c r="DH518" s="218">
        <v>0</v>
      </c>
      <c r="DI518" s="218">
        <v>8319.68</v>
      </c>
      <c r="DJ518" s="218">
        <v>0</v>
      </c>
      <c r="DK518" s="218">
        <v>6865.27</v>
      </c>
      <c r="DL518" s="218">
        <v>6825.46</v>
      </c>
      <c r="DM518" s="218">
        <v>0</v>
      </c>
      <c r="DN518" s="218">
        <v>0</v>
      </c>
      <c r="DO518" s="218">
        <v>0</v>
      </c>
      <c r="DP518" s="218">
        <v>39406.99</v>
      </c>
      <c r="DQ518" s="218">
        <v>9500</v>
      </c>
      <c r="DR518" s="218">
        <v>964648.22</v>
      </c>
      <c r="DS518" s="164">
        <f t="shared" si="7"/>
        <v>1035565.62</v>
      </c>
    </row>
    <row r="519" spans="1:123" ht="20.399999999999999">
      <c r="A519" s="152" t="s">
        <v>25205</v>
      </c>
      <c r="B519" s="166">
        <v>0</v>
      </c>
      <c r="C519" s="166">
        <v>0</v>
      </c>
      <c r="D519" s="166">
        <v>0</v>
      </c>
      <c r="E519" s="166">
        <v>884766.3</v>
      </c>
      <c r="F519" s="166">
        <v>1310293.3999999999</v>
      </c>
      <c r="BK519" s="152" t="s">
        <v>25244</v>
      </c>
      <c r="BL519" s="219">
        <v>0</v>
      </c>
      <c r="BM519" s="219">
        <v>0</v>
      </c>
      <c r="BN519" s="219">
        <v>0</v>
      </c>
      <c r="BO519" s="219">
        <v>0</v>
      </c>
      <c r="BP519" s="219">
        <v>0</v>
      </c>
      <c r="BQ519" s="219">
        <v>0</v>
      </c>
      <c r="BR519" s="219">
        <v>77700.33</v>
      </c>
      <c r="BS519" s="219">
        <v>156120.48000000001</v>
      </c>
      <c r="BT519" s="219">
        <v>64407.83</v>
      </c>
      <c r="BU519" s="219">
        <v>239978.37</v>
      </c>
      <c r="BV519" s="219">
        <v>0</v>
      </c>
      <c r="BW519" s="219">
        <v>155415.03</v>
      </c>
      <c r="BX519" s="166">
        <v>-693622.04</v>
      </c>
      <c r="BZ519" s="152" t="s">
        <v>25099</v>
      </c>
      <c r="CA519" s="219">
        <v>0</v>
      </c>
      <c r="CB519" s="219">
        <v>57201.66</v>
      </c>
      <c r="CC519" s="219">
        <v>56006.55</v>
      </c>
      <c r="CD519" s="219">
        <v>125863.03999999999</v>
      </c>
      <c r="CE519" s="219">
        <v>108964.77</v>
      </c>
      <c r="CF519" s="219">
        <v>112122.18</v>
      </c>
      <c r="CG519" s="219">
        <v>203362.25</v>
      </c>
      <c r="CH519" s="219">
        <v>79695.100000000006</v>
      </c>
      <c r="CI519" s="219">
        <v>93335.55</v>
      </c>
      <c r="CJ519" s="219">
        <v>381943.28</v>
      </c>
      <c r="CK519" s="219">
        <v>83570.320000000007</v>
      </c>
      <c r="CL519" s="219">
        <v>65370.01</v>
      </c>
      <c r="CM519" s="219">
        <v>0</v>
      </c>
      <c r="CN519" s="166">
        <v>-1367434.71</v>
      </c>
      <c r="CP519" s="152" t="s">
        <v>25136</v>
      </c>
      <c r="CQ519" s="219">
        <v>234000</v>
      </c>
      <c r="CR519" s="219">
        <v>884825</v>
      </c>
      <c r="CS519" s="219">
        <v>1242080</v>
      </c>
      <c r="CT519" s="219">
        <v>100000</v>
      </c>
      <c r="CU519" s="219">
        <v>122500</v>
      </c>
      <c r="CV519" s="219">
        <v>27500</v>
      </c>
      <c r="CW519" s="219">
        <v>6232196.0300000003</v>
      </c>
      <c r="CX519" s="219">
        <v>120000</v>
      </c>
      <c r="CY519" s="219">
        <v>127500</v>
      </c>
      <c r="CZ519" s="219">
        <v>176500</v>
      </c>
      <c r="DA519" s="219">
        <v>123500</v>
      </c>
      <c r="DB519" s="219">
        <v>109600</v>
      </c>
      <c r="DC519" s="219">
        <v>0</v>
      </c>
      <c r="DD519" s="166">
        <v>-9500201.0299999993</v>
      </c>
      <c r="DF519" s="152" t="s">
        <v>24761</v>
      </c>
      <c r="DG519" s="219">
        <v>0</v>
      </c>
      <c r="DH519" s="219">
        <v>0</v>
      </c>
      <c r="DI519" s="219">
        <v>8319.68</v>
      </c>
      <c r="DJ519" s="219">
        <v>0</v>
      </c>
      <c r="DK519" s="219">
        <v>6865.27</v>
      </c>
      <c r="DL519" s="219">
        <v>6825.46</v>
      </c>
      <c r="DM519" s="219">
        <v>0</v>
      </c>
      <c r="DN519" s="219">
        <v>0</v>
      </c>
      <c r="DO519" s="219">
        <v>0</v>
      </c>
      <c r="DP519" s="219">
        <v>39406.99</v>
      </c>
      <c r="DQ519" s="219">
        <v>9500</v>
      </c>
      <c r="DR519" s="219">
        <v>964648.22</v>
      </c>
      <c r="DS519" s="164">
        <f t="shared" si="7"/>
        <v>1035565.62</v>
      </c>
    </row>
    <row r="520" spans="1:123" ht="20.399999999999999">
      <c r="A520" s="153" t="s">
        <v>25245</v>
      </c>
      <c r="B520" s="164">
        <v>490224.46</v>
      </c>
      <c r="C520" s="164">
        <v>1545498.69</v>
      </c>
      <c r="D520" s="164">
        <v>2034150.65</v>
      </c>
      <c r="E520" s="164">
        <v>2422180.41</v>
      </c>
      <c r="F520" s="164">
        <v>1106086.48</v>
      </c>
      <c r="BK520" s="154" t="s">
        <v>24743</v>
      </c>
      <c r="BL520" s="218">
        <v>0</v>
      </c>
      <c r="BM520" s="218">
        <v>0</v>
      </c>
      <c r="BN520" s="218">
        <v>0</v>
      </c>
      <c r="BO520" s="218">
        <v>0</v>
      </c>
      <c r="BP520" s="218">
        <v>0</v>
      </c>
      <c r="BQ520" s="218">
        <v>0</v>
      </c>
      <c r="BR520" s="218">
        <v>0</v>
      </c>
      <c r="BS520" s="218">
        <v>756</v>
      </c>
      <c r="BT520" s="218">
        <v>0</v>
      </c>
      <c r="BU520" s="218">
        <v>0</v>
      </c>
      <c r="BV520" s="218">
        <v>0</v>
      </c>
      <c r="BW520" s="218">
        <v>0</v>
      </c>
      <c r="BX520" s="165">
        <v>-756</v>
      </c>
      <c r="BZ520" s="152" t="s">
        <v>25100</v>
      </c>
      <c r="CA520" s="219">
        <v>0</v>
      </c>
      <c r="CB520" s="219">
        <v>10044.64</v>
      </c>
      <c r="CC520" s="219">
        <v>40739.360000000001</v>
      </c>
      <c r="CD520" s="219">
        <v>0</v>
      </c>
      <c r="CE520" s="219">
        <v>0</v>
      </c>
      <c r="CF520" s="219">
        <v>392</v>
      </c>
      <c r="CG520" s="219">
        <v>56</v>
      </c>
      <c r="CH520" s="219">
        <v>224</v>
      </c>
      <c r="CI520" s="219">
        <v>763</v>
      </c>
      <c r="CJ520" s="219">
        <v>1235.5</v>
      </c>
      <c r="CK520" s="219">
        <v>392</v>
      </c>
      <c r="CL520" s="219">
        <v>4039</v>
      </c>
      <c r="CM520" s="219">
        <v>0</v>
      </c>
      <c r="CN520" s="166">
        <v>-57885.5</v>
      </c>
      <c r="CP520" s="152" t="s">
        <v>25246</v>
      </c>
      <c r="CQ520" s="219">
        <v>0</v>
      </c>
      <c r="CR520" s="219">
        <v>2425.36</v>
      </c>
      <c r="CS520" s="219">
        <v>12644727.189999999</v>
      </c>
      <c r="CT520" s="219">
        <v>171752.12</v>
      </c>
      <c r="CU520" s="219">
        <v>22287.03</v>
      </c>
      <c r="CV520" s="219">
        <v>0</v>
      </c>
      <c r="CW520" s="219">
        <v>0</v>
      </c>
      <c r="CX520" s="219">
        <v>0</v>
      </c>
      <c r="CY520" s="219">
        <v>0</v>
      </c>
      <c r="CZ520" s="219">
        <v>0</v>
      </c>
      <c r="DA520" s="219">
        <v>-12363180.43</v>
      </c>
      <c r="DB520" s="219">
        <v>1836135.18</v>
      </c>
      <c r="DC520" s="219">
        <v>0</v>
      </c>
      <c r="DD520" s="166">
        <v>-2314146.4500000002</v>
      </c>
      <c r="DF520" s="154" t="s">
        <v>24767</v>
      </c>
      <c r="DG520" s="218">
        <v>320670.56</v>
      </c>
      <c r="DH520" s="218">
        <v>260668.52</v>
      </c>
      <c r="DI520" s="218">
        <v>312665.48</v>
      </c>
      <c r="DJ520" s="218">
        <v>310703.73</v>
      </c>
      <c r="DK520" s="218">
        <v>396933.26</v>
      </c>
      <c r="DL520" s="218">
        <v>275234.84999999998</v>
      </c>
      <c r="DM520" s="218">
        <v>287662.89</v>
      </c>
      <c r="DN520" s="218">
        <v>339685.56</v>
      </c>
      <c r="DO520" s="218">
        <v>290790.83</v>
      </c>
      <c r="DP520" s="218">
        <v>317402.18</v>
      </c>
      <c r="DQ520" s="218">
        <v>305183.65000000002</v>
      </c>
      <c r="DR520" s="218">
        <v>397117.13</v>
      </c>
      <c r="DS520" s="164">
        <f t="shared" ref="DS520:DS583" si="8">+SUM(DG520:DR520)</f>
        <v>3814718.64</v>
      </c>
    </row>
    <row r="521" spans="1:123" ht="20.399999999999999">
      <c r="A521" s="168" t="s">
        <v>24755</v>
      </c>
      <c r="B521" s="165">
        <v>490224.46</v>
      </c>
      <c r="C521" s="165">
        <v>1545498.69</v>
      </c>
      <c r="D521" s="165">
        <v>2034150.65</v>
      </c>
      <c r="E521" s="165">
        <v>2422180.41</v>
      </c>
      <c r="F521" s="165">
        <v>1106086.48</v>
      </c>
      <c r="BK521" s="152" t="s">
        <v>24744</v>
      </c>
      <c r="BL521" s="219">
        <v>0</v>
      </c>
      <c r="BM521" s="219">
        <v>0</v>
      </c>
      <c r="BN521" s="219">
        <v>0</v>
      </c>
      <c r="BO521" s="219">
        <v>0</v>
      </c>
      <c r="BP521" s="219">
        <v>0</v>
      </c>
      <c r="BQ521" s="219">
        <v>0</v>
      </c>
      <c r="BR521" s="219">
        <v>0</v>
      </c>
      <c r="BS521" s="219">
        <v>756</v>
      </c>
      <c r="BT521" s="219">
        <v>0</v>
      </c>
      <c r="BU521" s="219">
        <v>0</v>
      </c>
      <c r="BV521" s="219">
        <v>0</v>
      </c>
      <c r="BW521" s="219">
        <v>0</v>
      </c>
      <c r="BX521" s="166">
        <v>-756</v>
      </c>
      <c r="BZ521" s="152" t="s">
        <v>25102</v>
      </c>
      <c r="CA521" s="219">
        <v>0</v>
      </c>
      <c r="CB521" s="219">
        <v>0</v>
      </c>
      <c r="CC521" s="219">
        <v>78804.009999999995</v>
      </c>
      <c r="CD521" s="219">
        <v>77493.72</v>
      </c>
      <c r="CE521" s="219">
        <v>78912.72</v>
      </c>
      <c r="CF521" s="219">
        <v>140574.72</v>
      </c>
      <c r="CG521" s="219">
        <v>14412.72</v>
      </c>
      <c r="CH521" s="219">
        <v>78912.72</v>
      </c>
      <c r="CI521" s="219">
        <v>78912.72</v>
      </c>
      <c r="CJ521" s="219">
        <v>78965.16</v>
      </c>
      <c r="CK521" s="219">
        <v>78912.72</v>
      </c>
      <c r="CL521" s="219">
        <v>28791.68</v>
      </c>
      <c r="CM521" s="219">
        <v>0</v>
      </c>
      <c r="CN521" s="166">
        <v>-734692.89</v>
      </c>
      <c r="CP521" s="152" t="s">
        <v>25247</v>
      </c>
      <c r="CQ521" s="219">
        <v>0</v>
      </c>
      <c r="CR521" s="219">
        <v>3638.05</v>
      </c>
      <c r="CS521" s="219">
        <v>14505445.67</v>
      </c>
      <c r="CT521" s="219">
        <v>176642.69</v>
      </c>
      <c r="CU521" s="219">
        <v>33430.559999999998</v>
      </c>
      <c r="CV521" s="219">
        <v>4342.8</v>
      </c>
      <c r="CW521" s="219">
        <v>0</v>
      </c>
      <c r="CX521" s="219">
        <v>0</v>
      </c>
      <c r="CY521" s="219">
        <v>0</v>
      </c>
      <c r="CZ521" s="219">
        <v>0</v>
      </c>
      <c r="DA521" s="219">
        <v>-14215601.09</v>
      </c>
      <c r="DB521" s="219">
        <v>1781563.76</v>
      </c>
      <c r="DC521" s="219">
        <v>0</v>
      </c>
      <c r="DD521" s="166">
        <v>-2289462.44</v>
      </c>
      <c r="DF521" s="152" t="s">
        <v>24759</v>
      </c>
      <c r="DG521" s="219">
        <v>45838.18</v>
      </c>
      <c r="DH521" s="219">
        <v>44659.56</v>
      </c>
      <c r="DI521" s="219">
        <v>95599.49</v>
      </c>
      <c r="DJ521" s="219">
        <v>74252.789999999994</v>
      </c>
      <c r="DK521" s="219">
        <v>156396.79</v>
      </c>
      <c r="DL521" s="219">
        <v>60023.53</v>
      </c>
      <c r="DM521" s="219">
        <v>76634.53</v>
      </c>
      <c r="DN521" s="219">
        <v>106899.36</v>
      </c>
      <c r="DO521" s="219">
        <v>76964.179999999993</v>
      </c>
      <c r="DP521" s="219">
        <v>105051.09</v>
      </c>
      <c r="DQ521" s="219">
        <v>78558.5</v>
      </c>
      <c r="DR521" s="219">
        <v>45595.41</v>
      </c>
      <c r="DS521" s="164">
        <f t="shared" si="8"/>
        <v>966473.40999999992</v>
      </c>
    </row>
    <row r="522" spans="1:123" ht="20.399999999999999">
      <c r="A522" s="152" t="s">
        <v>25191</v>
      </c>
      <c r="B522" s="166">
        <v>8120.77</v>
      </c>
      <c r="C522" s="166">
        <v>0</v>
      </c>
      <c r="D522" s="166">
        <v>16241.54</v>
      </c>
      <c r="E522" s="166">
        <v>0</v>
      </c>
      <c r="F522" s="166">
        <v>8120.77</v>
      </c>
      <c r="BK522" s="154" t="s">
        <v>24902</v>
      </c>
      <c r="BL522" s="218">
        <v>10584</v>
      </c>
      <c r="BM522" s="218">
        <v>474970.53</v>
      </c>
      <c r="BN522" s="218">
        <v>630335.42000000004</v>
      </c>
      <c r="BO522" s="218">
        <v>369552.73</v>
      </c>
      <c r="BP522" s="218">
        <v>788995.14</v>
      </c>
      <c r="BQ522" s="218">
        <v>383247.71</v>
      </c>
      <c r="BR522" s="218">
        <v>846783.77</v>
      </c>
      <c r="BS522" s="218">
        <v>732184.22</v>
      </c>
      <c r="BT522" s="218">
        <v>616666.04</v>
      </c>
      <c r="BU522" s="218">
        <v>677484.05</v>
      </c>
      <c r="BV522" s="218">
        <v>2280714.4900000002</v>
      </c>
      <c r="BW522" s="218">
        <v>1555579.77</v>
      </c>
      <c r="BX522" s="165">
        <v>-9367097.8699999992</v>
      </c>
      <c r="BZ522" s="152" t="s">
        <v>24903</v>
      </c>
      <c r="CA522" s="219">
        <v>0</v>
      </c>
      <c r="CB522" s="219">
        <v>0</v>
      </c>
      <c r="CC522" s="219">
        <v>0</v>
      </c>
      <c r="CD522" s="219">
        <v>0</v>
      </c>
      <c r="CE522" s="219">
        <v>75900</v>
      </c>
      <c r="CF522" s="219">
        <v>3773.48</v>
      </c>
      <c r="CG522" s="219">
        <v>0</v>
      </c>
      <c r="CH522" s="219">
        <v>0</v>
      </c>
      <c r="CI522" s="219">
        <v>4528.18</v>
      </c>
      <c r="CJ522" s="219">
        <v>0</v>
      </c>
      <c r="CK522" s="219">
        <v>6792</v>
      </c>
      <c r="CL522" s="219">
        <v>0</v>
      </c>
      <c r="CM522" s="219">
        <v>0</v>
      </c>
      <c r="CN522" s="166">
        <v>-90993.66</v>
      </c>
      <c r="CP522" s="152" t="s">
        <v>25145</v>
      </c>
      <c r="CQ522" s="219">
        <v>17123.88</v>
      </c>
      <c r="CR522" s="219">
        <v>101771.87</v>
      </c>
      <c r="CS522" s="219">
        <v>484515.59</v>
      </c>
      <c r="CT522" s="219">
        <v>225464.79</v>
      </c>
      <c r="CU522" s="219">
        <v>158788.6</v>
      </c>
      <c r="CV522" s="219">
        <v>131889.66</v>
      </c>
      <c r="CW522" s="219">
        <v>108124.79</v>
      </c>
      <c r="CX522" s="219">
        <v>93941.79</v>
      </c>
      <c r="CY522" s="219">
        <v>25334.03</v>
      </c>
      <c r="CZ522" s="219">
        <v>16278.58</v>
      </c>
      <c r="DA522" s="219">
        <v>12814.28</v>
      </c>
      <c r="DB522" s="219">
        <v>50993.8</v>
      </c>
      <c r="DC522" s="219">
        <v>0</v>
      </c>
      <c r="DD522" s="166">
        <v>-1427041.66</v>
      </c>
      <c r="DF522" s="152" t="s">
        <v>24731</v>
      </c>
      <c r="DG522" s="219">
        <v>274832.38</v>
      </c>
      <c r="DH522" s="219">
        <v>216008.95999999999</v>
      </c>
      <c r="DI522" s="219">
        <v>217065.99</v>
      </c>
      <c r="DJ522" s="219">
        <v>236450.94</v>
      </c>
      <c r="DK522" s="219">
        <v>240536.47</v>
      </c>
      <c r="DL522" s="219">
        <v>215211.32</v>
      </c>
      <c r="DM522" s="219">
        <v>211028.36</v>
      </c>
      <c r="DN522" s="219">
        <v>232786.2</v>
      </c>
      <c r="DO522" s="219">
        <v>213826.65</v>
      </c>
      <c r="DP522" s="219">
        <v>212351.09</v>
      </c>
      <c r="DQ522" s="219">
        <v>226625.15</v>
      </c>
      <c r="DR522" s="219">
        <v>351521.72</v>
      </c>
      <c r="DS522" s="164">
        <f t="shared" si="8"/>
        <v>2848245.2299999995</v>
      </c>
    </row>
    <row r="523" spans="1:123" ht="20.399999999999999">
      <c r="A523" s="152" t="s">
        <v>25248</v>
      </c>
      <c r="B523" s="166">
        <v>332439.17</v>
      </c>
      <c r="C523" s="166">
        <v>1342922.03</v>
      </c>
      <c r="D523" s="166">
        <v>1806496.2</v>
      </c>
      <c r="E523" s="166">
        <v>2179327.9300000002</v>
      </c>
      <c r="F523" s="166">
        <v>975305.67</v>
      </c>
      <c r="BK523" s="152" t="s">
        <v>25099</v>
      </c>
      <c r="BL523" s="219">
        <v>0</v>
      </c>
      <c r="BM523" s="219">
        <v>85233.48</v>
      </c>
      <c r="BN523" s="219">
        <v>132775.96</v>
      </c>
      <c r="BO523" s="219">
        <v>7119.87</v>
      </c>
      <c r="BP523" s="219">
        <v>211681.73</v>
      </c>
      <c r="BQ523" s="219">
        <v>7185.73</v>
      </c>
      <c r="BR523" s="219">
        <v>293398.82</v>
      </c>
      <c r="BS523" s="219">
        <v>111976.34</v>
      </c>
      <c r="BT523" s="219">
        <v>124834.73</v>
      </c>
      <c r="BU523" s="219">
        <v>227791.74</v>
      </c>
      <c r="BV523" s="219">
        <v>162390.71</v>
      </c>
      <c r="BW523" s="219">
        <v>507906.79</v>
      </c>
      <c r="BX523" s="166">
        <v>-1872295.9</v>
      </c>
      <c r="BZ523" s="152" t="s">
        <v>25222</v>
      </c>
      <c r="CA523" s="219">
        <v>0</v>
      </c>
      <c r="CB523" s="219">
        <v>0</v>
      </c>
      <c r="CC523" s="219">
        <v>280</v>
      </c>
      <c r="CD523" s="219">
        <v>0</v>
      </c>
      <c r="CE523" s="219">
        <v>0</v>
      </c>
      <c r="CF523" s="219">
        <v>0</v>
      </c>
      <c r="CG523" s="219">
        <v>0</v>
      </c>
      <c r="CH523" s="219">
        <v>0</v>
      </c>
      <c r="CI523" s="219">
        <v>0</v>
      </c>
      <c r="CJ523" s="219">
        <v>0</v>
      </c>
      <c r="CK523" s="219">
        <v>0</v>
      </c>
      <c r="CL523" s="219">
        <v>0</v>
      </c>
      <c r="CM523" s="219">
        <v>0</v>
      </c>
      <c r="CN523" s="166">
        <v>-280</v>
      </c>
      <c r="CP523" s="152" t="s">
        <v>25146</v>
      </c>
      <c r="CQ523" s="219">
        <v>16991.75</v>
      </c>
      <c r="CR523" s="219">
        <v>32253.98</v>
      </c>
      <c r="CS523" s="219">
        <v>207347.55</v>
      </c>
      <c r="CT523" s="219">
        <v>266763.15000000002</v>
      </c>
      <c r="CU523" s="219">
        <v>-1926.5</v>
      </c>
      <c r="CV523" s="219">
        <v>70123.12</v>
      </c>
      <c r="CW523" s="219">
        <v>71979.33</v>
      </c>
      <c r="CX523" s="219">
        <v>62488.32</v>
      </c>
      <c r="CY523" s="219">
        <v>23000.58</v>
      </c>
      <c r="CZ523" s="219">
        <v>77635.899999999994</v>
      </c>
      <c r="DA523" s="219">
        <v>18150.599999999999</v>
      </c>
      <c r="DB523" s="219">
        <v>57627.23</v>
      </c>
      <c r="DC523" s="219">
        <v>0</v>
      </c>
      <c r="DD523" s="166">
        <v>-902435.01</v>
      </c>
      <c r="DF523" s="153" t="s">
        <v>25058</v>
      </c>
      <c r="DG523" s="217">
        <v>0</v>
      </c>
      <c r="DH523" s="217">
        <v>0</v>
      </c>
      <c r="DI523" s="217">
        <v>0</v>
      </c>
      <c r="DJ523" s="217">
        <v>51135.3</v>
      </c>
      <c r="DK523" s="217">
        <v>19470.41</v>
      </c>
      <c r="DL523" s="217">
        <v>0</v>
      </c>
      <c r="DM523" s="217">
        <v>0</v>
      </c>
      <c r="DN523" s="217">
        <v>0</v>
      </c>
      <c r="DO523" s="217">
        <v>-70605.710000000006</v>
      </c>
      <c r="DP523" s="217">
        <v>1683.23</v>
      </c>
      <c r="DQ523" s="217">
        <v>107428.5</v>
      </c>
      <c r="DR523" s="217">
        <v>136448.46</v>
      </c>
      <c r="DS523" s="164">
        <f t="shared" si="8"/>
        <v>245560.19</v>
      </c>
    </row>
    <row r="524" spans="1:123" ht="20.399999999999999">
      <c r="A524" s="152" t="s">
        <v>25249</v>
      </c>
      <c r="B524" s="166">
        <v>149664.51999999999</v>
      </c>
      <c r="C524" s="166">
        <v>202576.66</v>
      </c>
      <c r="D524" s="166">
        <v>211412.91</v>
      </c>
      <c r="E524" s="166">
        <v>242852.48000000001</v>
      </c>
      <c r="F524" s="166">
        <v>122660.04</v>
      </c>
      <c r="BK524" s="152" t="s">
        <v>25100</v>
      </c>
      <c r="BL524" s="219">
        <v>448</v>
      </c>
      <c r="BM524" s="219">
        <v>1120</v>
      </c>
      <c r="BN524" s="219">
        <v>840</v>
      </c>
      <c r="BO524" s="219">
        <v>672</v>
      </c>
      <c r="BP524" s="219">
        <v>728</v>
      </c>
      <c r="BQ524" s="219">
        <v>504</v>
      </c>
      <c r="BR524" s="219">
        <v>392</v>
      </c>
      <c r="BS524" s="219">
        <v>784</v>
      </c>
      <c r="BT524" s="219">
        <v>1512</v>
      </c>
      <c r="BU524" s="219">
        <v>672</v>
      </c>
      <c r="BV524" s="219">
        <v>1008</v>
      </c>
      <c r="BW524" s="219">
        <v>0</v>
      </c>
      <c r="BX524" s="166">
        <v>-8680</v>
      </c>
      <c r="BZ524" s="152" t="s">
        <v>25103</v>
      </c>
      <c r="CA524" s="219">
        <v>15024</v>
      </c>
      <c r="CB524" s="219">
        <v>315053.3</v>
      </c>
      <c r="CC524" s="219">
        <v>294598.11</v>
      </c>
      <c r="CD524" s="219">
        <v>2458826.44</v>
      </c>
      <c r="CE524" s="219">
        <v>317976.34999999998</v>
      </c>
      <c r="CF524" s="219">
        <v>315541.48</v>
      </c>
      <c r="CG524" s="219">
        <v>349225.44</v>
      </c>
      <c r="CH524" s="219">
        <v>346053.48</v>
      </c>
      <c r="CI524" s="219">
        <v>412605.3</v>
      </c>
      <c r="CJ524" s="219">
        <v>325634.33</v>
      </c>
      <c r="CK524" s="219">
        <v>254840.94</v>
      </c>
      <c r="CL524" s="219">
        <v>1324446.75</v>
      </c>
      <c r="CM524" s="219">
        <v>0</v>
      </c>
      <c r="CN524" s="166">
        <v>-6729825.9199999999</v>
      </c>
      <c r="CP524" s="152" t="s">
        <v>25250</v>
      </c>
      <c r="CQ524" s="219">
        <v>0</v>
      </c>
      <c r="CR524" s="219">
        <v>22140</v>
      </c>
      <c r="CS524" s="219">
        <v>14580</v>
      </c>
      <c r="CT524" s="219">
        <v>0</v>
      </c>
      <c r="CU524" s="219">
        <v>0</v>
      </c>
      <c r="CV524" s="219">
        <v>0</v>
      </c>
      <c r="CW524" s="219">
        <v>0</v>
      </c>
      <c r="CX524" s="219">
        <v>0</v>
      </c>
      <c r="CY524" s="219">
        <v>0</v>
      </c>
      <c r="CZ524" s="219">
        <v>0</v>
      </c>
      <c r="DA524" s="219">
        <v>0</v>
      </c>
      <c r="DB524" s="219">
        <v>0</v>
      </c>
      <c r="DC524" s="219">
        <v>0</v>
      </c>
      <c r="DD524" s="166">
        <v>-36720</v>
      </c>
      <c r="DF524" s="154" t="s">
        <v>25179</v>
      </c>
      <c r="DG524" s="218">
        <v>0</v>
      </c>
      <c r="DH524" s="218">
        <v>0</v>
      </c>
      <c r="DI524" s="218">
        <v>0</v>
      </c>
      <c r="DJ524" s="218">
        <v>51135.3</v>
      </c>
      <c r="DK524" s="218">
        <v>19470.41</v>
      </c>
      <c r="DL524" s="218">
        <v>0</v>
      </c>
      <c r="DM524" s="218">
        <v>0</v>
      </c>
      <c r="DN524" s="218">
        <v>0</v>
      </c>
      <c r="DO524" s="218">
        <v>-70605.710000000006</v>
      </c>
      <c r="DP524" s="218">
        <v>1683.23</v>
      </c>
      <c r="DQ524" s="218">
        <v>107428.5</v>
      </c>
      <c r="DR524" s="218">
        <v>136448.46</v>
      </c>
      <c r="DS524" s="164">
        <f t="shared" si="8"/>
        <v>245560.19</v>
      </c>
    </row>
    <row r="525" spans="1:123" ht="20.399999999999999">
      <c r="A525" s="153" t="s">
        <v>25251</v>
      </c>
      <c r="B525" s="164">
        <v>1319115.31</v>
      </c>
      <c r="C525" s="164">
        <v>2336561.29</v>
      </c>
      <c r="D525" s="164">
        <v>3185347.67</v>
      </c>
      <c r="E525" s="164">
        <v>2491673.34</v>
      </c>
      <c r="F525" s="164">
        <v>361624.83</v>
      </c>
      <c r="BK525" s="152" t="s">
        <v>25102</v>
      </c>
      <c r="BL525" s="219">
        <v>0</v>
      </c>
      <c r="BM525" s="219">
        <v>0</v>
      </c>
      <c r="BN525" s="219">
        <v>140485.01999999999</v>
      </c>
      <c r="BO525" s="219">
        <v>12904.02</v>
      </c>
      <c r="BP525" s="219">
        <v>75256.17</v>
      </c>
      <c r="BQ525" s="219">
        <v>75645.990000000005</v>
      </c>
      <c r="BR525" s="219">
        <v>74603.91</v>
      </c>
      <c r="BS525" s="219">
        <v>141577.89000000001</v>
      </c>
      <c r="BT525" s="219">
        <v>77077.89</v>
      </c>
      <c r="BU525" s="219">
        <v>77077.89</v>
      </c>
      <c r="BV525" s="219">
        <v>77077.89</v>
      </c>
      <c r="BW525" s="219">
        <v>89329.65</v>
      </c>
      <c r="BX525" s="166">
        <v>-841036.32</v>
      </c>
      <c r="BZ525" s="152" t="s">
        <v>25105</v>
      </c>
      <c r="CA525" s="219">
        <v>616</v>
      </c>
      <c r="CB525" s="219">
        <v>7132.25</v>
      </c>
      <c r="CC525" s="219">
        <v>3192</v>
      </c>
      <c r="CD525" s="219">
        <v>-224</v>
      </c>
      <c r="CE525" s="219">
        <v>6299</v>
      </c>
      <c r="CF525" s="219">
        <v>9995</v>
      </c>
      <c r="CG525" s="219">
        <v>9939</v>
      </c>
      <c r="CH525" s="219">
        <v>11787</v>
      </c>
      <c r="CI525" s="219">
        <v>10947</v>
      </c>
      <c r="CJ525" s="219">
        <v>9603</v>
      </c>
      <c r="CK525" s="219">
        <v>12515</v>
      </c>
      <c r="CL525" s="219">
        <v>11121.76</v>
      </c>
      <c r="CM525" s="219">
        <v>0</v>
      </c>
      <c r="CN525" s="166">
        <v>-92923.01</v>
      </c>
      <c r="CP525" s="152" t="s">
        <v>25149</v>
      </c>
      <c r="CQ525" s="219">
        <v>113258.77</v>
      </c>
      <c r="CR525" s="219">
        <v>44225.2</v>
      </c>
      <c r="CS525" s="219">
        <v>85064.8</v>
      </c>
      <c r="CT525" s="219">
        <v>142445.42000000001</v>
      </c>
      <c r="CU525" s="219">
        <v>84868.57</v>
      </c>
      <c r="CV525" s="219">
        <v>83109.25</v>
      </c>
      <c r="CW525" s="219">
        <v>86370.76</v>
      </c>
      <c r="CX525" s="219">
        <v>88628.38</v>
      </c>
      <c r="CY525" s="219">
        <v>81477.97</v>
      </c>
      <c r="CZ525" s="219">
        <v>77518.42</v>
      </c>
      <c r="DA525" s="219">
        <v>26020.01</v>
      </c>
      <c r="DB525" s="219">
        <v>147739.75</v>
      </c>
      <c r="DC525" s="219">
        <v>0</v>
      </c>
      <c r="DD525" s="166">
        <v>-1060727.3</v>
      </c>
      <c r="DF525" s="152" t="s">
        <v>25056</v>
      </c>
      <c r="DG525" s="219">
        <v>0</v>
      </c>
      <c r="DH525" s="219">
        <v>0</v>
      </c>
      <c r="DI525" s="219">
        <v>0</v>
      </c>
      <c r="DJ525" s="219">
        <v>51135.3</v>
      </c>
      <c r="DK525" s="219">
        <v>19470.41</v>
      </c>
      <c r="DL525" s="219">
        <v>0</v>
      </c>
      <c r="DM525" s="219">
        <v>0</v>
      </c>
      <c r="DN525" s="219">
        <v>0</v>
      </c>
      <c r="DO525" s="219">
        <v>-70605.710000000006</v>
      </c>
      <c r="DP525" s="219">
        <v>1683.23</v>
      </c>
      <c r="DQ525" s="219">
        <v>107428.5</v>
      </c>
      <c r="DR525" s="219">
        <v>136448.46</v>
      </c>
      <c r="DS525" s="164">
        <f t="shared" si="8"/>
        <v>245560.19</v>
      </c>
    </row>
    <row r="526" spans="1:123">
      <c r="A526" s="168" t="s">
        <v>24755</v>
      </c>
      <c r="B526" s="165">
        <v>1319115.31</v>
      </c>
      <c r="C526" s="165">
        <v>2336561.29</v>
      </c>
      <c r="D526" s="165">
        <v>3185347.67</v>
      </c>
      <c r="E526" s="165">
        <v>2491673.34</v>
      </c>
      <c r="F526" s="165">
        <v>361624.83</v>
      </c>
      <c r="BK526" s="152" t="s">
        <v>24903</v>
      </c>
      <c r="BL526" s="219">
        <v>0</v>
      </c>
      <c r="BM526" s="219">
        <v>0</v>
      </c>
      <c r="BN526" s="219">
        <v>0</v>
      </c>
      <c r="BO526" s="219">
        <v>0</v>
      </c>
      <c r="BP526" s="219">
        <v>0</v>
      </c>
      <c r="BQ526" s="219">
        <v>0</v>
      </c>
      <c r="BR526" s="219">
        <v>0</v>
      </c>
      <c r="BS526" s="219">
        <v>14898</v>
      </c>
      <c r="BT526" s="219">
        <v>0</v>
      </c>
      <c r="BU526" s="219">
        <v>7449</v>
      </c>
      <c r="BV526" s="219">
        <v>10350</v>
      </c>
      <c r="BW526" s="219">
        <v>7449</v>
      </c>
      <c r="BX526" s="166">
        <v>-40146</v>
      </c>
      <c r="BZ526" s="152" t="s">
        <v>25106</v>
      </c>
      <c r="CA526" s="219">
        <v>2744</v>
      </c>
      <c r="CB526" s="219">
        <v>8980.2099999999991</v>
      </c>
      <c r="CC526" s="219">
        <v>5712</v>
      </c>
      <c r="CD526" s="219">
        <v>280</v>
      </c>
      <c r="CE526" s="219">
        <v>8091</v>
      </c>
      <c r="CF526" s="219">
        <v>11059</v>
      </c>
      <c r="CG526" s="219">
        <v>15426.5</v>
      </c>
      <c r="CH526" s="219">
        <v>98166</v>
      </c>
      <c r="CI526" s="219">
        <v>8875</v>
      </c>
      <c r="CJ526" s="219">
        <v>8763</v>
      </c>
      <c r="CK526" s="219">
        <v>15955</v>
      </c>
      <c r="CL526" s="219">
        <v>18149.84</v>
      </c>
      <c r="CM526" s="219">
        <v>0</v>
      </c>
      <c r="CN526" s="166">
        <v>-202201.55</v>
      </c>
      <c r="CP526" s="152" t="s">
        <v>25152</v>
      </c>
      <c r="CQ526" s="219">
        <v>0</v>
      </c>
      <c r="CR526" s="219">
        <v>0</v>
      </c>
      <c r="CS526" s="219">
        <v>5687302.9199999999</v>
      </c>
      <c r="CT526" s="219">
        <v>13780314.98</v>
      </c>
      <c r="CU526" s="219">
        <v>8683831.5999999996</v>
      </c>
      <c r="CV526" s="219">
        <v>8770932.4000000004</v>
      </c>
      <c r="CW526" s="219">
        <v>10880037.76</v>
      </c>
      <c r="CX526" s="219">
        <v>10128804.91</v>
      </c>
      <c r="CY526" s="219">
        <v>13181388.869999999</v>
      </c>
      <c r="CZ526" s="219">
        <v>9995012.4000000004</v>
      </c>
      <c r="DA526" s="219">
        <v>417743.67</v>
      </c>
      <c r="DB526" s="219">
        <v>11057548.6</v>
      </c>
      <c r="DC526" s="219">
        <v>0</v>
      </c>
      <c r="DD526" s="166">
        <v>-92582918.109999999</v>
      </c>
      <c r="DF526" s="153" t="s">
        <v>25059</v>
      </c>
      <c r="DG526" s="217">
        <v>542018.35</v>
      </c>
      <c r="DH526" s="217">
        <v>812761.89</v>
      </c>
      <c r="DI526" s="217">
        <v>1027693.88</v>
      </c>
      <c r="DJ526" s="217">
        <v>1046651.95</v>
      </c>
      <c r="DK526" s="217">
        <v>1143376.49</v>
      </c>
      <c r="DL526" s="217">
        <v>1155056.52</v>
      </c>
      <c r="DM526" s="217">
        <v>3134760.19</v>
      </c>
      <c r="DN526" s="217">
        <v>2596452.36</v>
      </c>
      <c r="DO526" s="217">
        <v>4884157.45</v>
      </c>
      <c r="DP526" s="217">
        <v>4309674.17</v>
      </c>
      <c r="DQ526" s="217">
        <v>1502044.47</v>
      </c>
      <c r="DR526" s="217">
        <v>5569334.8499999996</v>
      </c>
      <c r="DS526" s="164">
        <f t="shared" si="8"/>
        <v>27723982.57</v>
      </c>
    </row>
    <row r="527" spans="1:123" ht="30.6">
      <c r="A527" s="152" t="s">
        <v>25098</v>
      </c>
      <c r="B527" s="166">
        <v>0</v>
      </c>
      <c r="C527" s="166">
        <v>0</v>
      </c>
      <c r="D527" s="166">
        <v>0</v>
      </c>
      <c r="E527" s="166">
        <v>0</v>
      </c>
      <c r="F527" s="166">
        <v>6400</v>
      </c>
      <c r="BK527" s="152" t="s">
        <v>25103</v>
      </c>
      <c r="BL527" s="219">
        <v>3024</v>
      </c>
      <c r="BM527" s="219">
        <v>369704.55</v>
      </c>
      <c r="BN527" s="219">
        <v>333332.44</v>
      </c>
      <c r="BO527" s="219">
        <v>328026.84000000003</v>
      </c>
      <c r="BP527" s="219">
        <v>474171.24</v>
      </c>
      <c r="BQ527" s="219">
        <v>276180.78999999998</v>
      </c>
      <c r="BR527" s="219">
        <v>456159.04</v>
      </c>
      <c r="BS527" s="219">
        <v>435783.11</v>
      </c>
      <c r="BT527" s="219">
        <v>389864.62</v>
      </c>
      <c r="BU527" s="219">
        <v>345160.92</v>
      </c>
      <c r="BV527" s="219">
        <v>2012485.49</v>
      </c>
      <c r="BW527" s="219">
        <v>920201.03</v>
      </c>
      <c r="BX527" s="166">
        <v>-6344094.0700000003</v>
      </c>
      <c r="BZ527" s="154" t="s">
        <v>24767</v>
      </c>
      <c r="CA527" s="218">
        <v>2241816.5699999998</v>
      </c>
      <c r="CB527" s="218">
        <v>2344620.7599999998</v>
      </c>
      <c r="CC527" s="218">
        <v>2840957.55</v>
      </c>
      <c r="CD527" s="218">
        <v>2622905.84</v>
      </c>
      <c r="CE527" s="218">
        <v>2591892.11</v>
      </c>
      <c r="CF527" s="218">
        <v>2709980.98</v>
      </c>
      <c r="CG527" s="218">
        <v>2671641.5699999998</v>
      </c>
      <c r="CH527" s="218">
        <v>2727755.23</v>
      </c>
      <c r="CI527" s="218">
        <v>3434203.27</v>
      </c>
      <c r="CJ527" s="218">
        <v>2619222.67</v>
      </c>
      <c r="CK527" s="218">
        <v>3244196.56</v>
      </c>
      <c r="CL527" s="218">
        <v>4109669.07</v>
      </c>
      <c r="CM527" s="218">
        <v>0</v>
      </c>
      <c r="CN527" s="165">
        <v>-34158862.18</v>
      </c>
      <c r="CP527" s="152" t="s">
        <v>25252</v>
      </c>
      <c r="CQ527" s="219">
        <v>0</v>
      </c>
      <c r="CR527" s="219">
        <v>0</v>
      </c>
      <c r="CS527" s="219">
        <v>0</v>
      </c>
      <c r="CT527" s="219">
        <v>0</v>
      </c>
      <c r="CU527" s="219">
        <v>0</v>
      </c>
      <c r="CV527" s="219">
        <v>27415.7</v>
      </c>
      <c r="CW527" s="219">
        <v>2598181.27</v>
      </c>
      <c r="CX527" s="219">
        <v>0</v>
      </c>
      <c r="CY527" s="219">
        <v>0</v>
      </c>
      <c r="CZ527" s="219">
        <v>0</v>
      </c>
      <c r="DA527" s="219">
        <v>0</v>
      </c>
      <c r="DB527" s="219">
        <v>1178880.25</v>
      </c>
      <c r="DC527" s="219">
        <v>0</v>
      </c>
      <c r="DD527" s="166">
        <v>-3804477.22</v>
      </c>
      <c r="DF527" s="154" t="s">
        <v>25210</v>
      </c>
      <c r="DG527" s="218">
        <v>542018.35</v>
      </c>
      <c r="DH527" s="218">
        <v>812761.89</v>
      </c>
      <c r="DI527" s="218">
        <v>1027693.88</v>
      </c>
      <c r="DJ527" s="218">
        <v>1046651.95</v>
      </c>
      <c r="DK527" s="218">
        <v>1143376.49</v>
      </c>
      <c r="DL527" s="218">
        <v>1155056.52</v>
      </c>
      <c r="DM527" s="218">
        <v>3134760.19</v>
      </c>
      <c r="DN527" s="218">
        <v>2596452.36</v>
      </c>
      <c r="DO527" s="218">
        <v>4884157.45</v>
      </c>
      <c r="DP527" s="218">
        <v>4309674.17</v>
      </c>
      <c r="DQ527" s="218">
        <v>1502044.47</v>
      </c>
      <c r="DR527" s="218">
        <v>5569334.8499999996</v>
      </c>
      <c r="DS527" s="164">
        <f t="shared" si="8"/>
        <v>27723982.57</v>
      </c>
    </row>
    <row r="528" spans="1:123" ht="20.399999999999999">
      <c r="A528" s="152" t="s">
        <v>25191</v>
      </c>
      <c r="B528" s="166">
        <v>5582.9</v>
      </c>
      <c r="C528" s="166">
        <v>58773.74</v>
      </c>
      <c r="D528" s="166">
        <v>39390.85</v>
      </c>
      <c r="E528" s="166">
        <v>7593</v>
      </c>
      <c r="F528" s="166">
        <v>28314.97</v>
      </c>
      <c r="BK528" s="152" t="s">
        <v>25105</v>
      </c>
      <c r="BL528" s="219">
        <v>5152</v>
      </c>
      <c r="BM528" s="219">
        <v>12004.25</v>
      </c>
      <c r="BN528" s="219">
        <v>13355</v>
      </c>
      <c r="BO528" s="219">
        <v>11451</v>
      </c>
      <c r="BP528" s="219">
        <v>14363</v>
      </c>
      <c r="BQ528" s="219">
        <v>12568.2</v>
      </c>
      <c r="BR528" s="219">
        <v>13187</v>
      </c>
      <c r="BS528" s="219">
        <v>16027.88</v>
      </c>
      <c r="BT528" s="219">
        <v>13661.8</v>
      </c>
      <c r="BU528" s="219">
        <v>10219</v>
      </c>
      <c r="BV528" s="219">
        <v>9479.4</v>
      </c>
      <c r="BW528" s="219">
        <v>15232.55</v>
      </c>
      <c r="BX528" s="166">
        <v>-146701.07999999999</v>
      </c>
      <c r="BZ528" s="152" t="s">
        <v>24759</v>
      </c>
      <c r="CA528" s="219">
        <v>117.15</v>
      </c>
      <c r="CB528" s="219">
        <v>278362.94</v>
      </c>
      <c r="CC528" s="219">
        <v>330342.19</v>
      </c>
      <c r="CD528" s="219">
        <v>310488.76</v>
      </c>
      <c r="CE528" s="219">
        <v>318398.3</v>
      </c>
      <c r="CF528" s="219">
        <v>293472.26</v>
      </c>
      <c r="CG528" s="219">
        <v>288848.49</v>
      </c>
      <c r="CH528" s="219">
        <v>328726.03999999998</v>
      </c>
      <c r="CI528" s="219">
        <v>371699.32</v>
      </c>
      <c r="CJ528" s="219">
        <v>334091.99</v>
      </c>
      <c r="CK528" s="219">
        <v>491212.86</v>
      </c>
      <c r="CL528" s="219">
        <v>470228.02</v>
      </c>
      <c r="CM528" s="219">
        <v>0</v>
      </c>
      <c r="CN528" s="166">
        <v>-3815988.32</v>
      </c>
      <c r="CP528" s="152" t="s">
        <v>25253</v>
      </c>
      <c r="CQ528" s="219">
        <v>0</v>
      </c>
      <c r="CR528" s="219">
        <v>0</v>
      </c>
      <c r="CS528" s="219">
        <v>0</v>
      </c>
      <c r="CT528" s="219">
        <v>0</v>
      </c>
      <c r="CU528" s="219">
        <v>0</v>
      </c>
      <c r="CV528" s="219">
        <v>0</v>
      </c>
      <c r="CW528" s="219">
        <v>2505788.4300000002</v>
      </c>
      <c r="CX528" s="219">
        <v>0</v>
      </c>
      <c r="CY528" s="219">
        <v>0</v>
      </c>
      <c r="CZ528" s="219">
        <v>0</v>
      </c>
      <c r="DA528" s="219">
        <v>0</v>
      </c>
      <c r="DB528" s="219">
        <v>0</v>
      </c>
      <c r="DC528" s="219">
        <v>0</v>
      </c>
      <c r="DD528" s="166">
        <v>-2505788.4300000002</v>
      </c>
      <c r="DF528" s="152" t="s">
        <v>25061</v>
      </c>
      <c r="DG528" s="219">
        <v>0</v>
      </c>
      <c r="DH528" s="219">
        <v>128346.67</v>
      </c>
      <c r="DI528" s="219">
        <v>100000</v>
      </c>
      <c r="DJ528" s="219">
        <v>0</v>
      </c>
      <c r="DK528" s="219">
        <v>0</v>
      </c>
      <c r="DL528" s="219">
        <v>0</v>
      </c>
      <c r="DM528" s="219">
        <v>1133272.4099999999</v>
      </c>
      <c r="DN528" s="219">
        <v>418561.98</v>
      </c>
      <c r="DO528" s="219">
        <v>2968295.94</v>
      </c>
      <c r="DP528" s="219">
        <v>2047669.91</v>
      </c>
      <c r="DQ528" s="219">
        <v>178306.7</v>
      </c>
      <c r="DR528" s="219">
        <v>3002017.77</v>
      </c>
      <c r="DS528" s="164">
        <f t="shared" si="8"/>
        <v>9976471.3800000008</v>
      </c>
    </row>
    <row r="529" spans="1:123" ht="20.399999999999999">
      <c r="A529" s="152" t="s">
        <v>25248</v>
      </c>
      <c r="B529" s="166">
        <v>1266445.3899999999</v>
      </c>
      <c r="C529" s="166">
        <v>2098599.65</v>
      </c>
      <c r="D529" s="166">
        <v>2968695.42</v>
      </c>
      <c r="E529" s="166">
        <v>2414724.2200000002</v>
      </c>
      <c r="F529" s="166">
        <v>228135.09</v>
      </c>
      <c r="BK529" s="152" t="s">
        <v>25106</v>
      </c>
      <c r="BL529" s="219">
        <v>1960</v>
      </c>
      <c r="BM529" s="219">
        <v>6908.25</v>
      </c>
      <c r="BN529" s="219">
        <v>9547</v>
      </c>
      <c r="BO529" s="219">
        <v>9379</v>
      </c>
      <c r="BP529" s="219">
        <v>12795</v>
      </c>
      <c r="BQ529" s="219">
        <v>11163</v>
      </c>
      <c r="BR529" s="219">
        <v>9043</v>
      </c>
      <c r="BS529" s="219">
        <v>11137</v>
      </c>
      <c r="BT529" s="219">
        <v>9715</v>
      </c>
      <c r="BU529" s="219">
        <v>9113.5</v>
      </c>
      <c r="BV529" s="219">
        <v>7923</v>
      </c>
      <c r="BW529" s="219">
        <v>15460.75</v>
      </c>
      <c r="BX529" s="166">
        <v>-114144.5</v>
      </c>
      <c r="BZ529" s="152" t="s">
        <v>24731</v>
      </c>
      <c r="CA529" s="219">
        <v>2241699.42</v>
      </c>
      <c r="CB529" s="219">
        <v>2066257.82</v>
      </c>
      <c r="CC529" s="219">
        <v>2510615.36</v>
      </c>
      <c r="CD529" s="219">
        <v>2312417.08</v>
      </c>
      <c r="CE529" s="219">
        <v>2273493.81</v>
      </c>
      <c r="CF529" s="219">
        <v>2416508.7200000002</v>
      </c>
      <c r="CG529" s="219">
        <v>2382793.08</v>
      </c>
      <c r="CH529" s="219">
        <v>2399029.19</v>
      </c>
      <c r="CI529" s="219">
        <v>3062503.95</v>
      </c>
      <c r="CJ529" s="219">
        <v>2285130.6800000002</v>
      </c>
      <c r="CK529" s="219">
        <v>2752983.7</v>
      </c>
      <c r="CL529" s="219">
        <v>3639441.05</v>
      </c>
      <c r="CM529" s="219">
        <v>0</v>
      </c>
      <c r="CN529" s="166">
        <v>-30342873.859999999</v>
      </c>
      <c r="CP529" s="154" t="s">
        <v>24778</v>
      </c>
      <c r="CQ529" s="218">
        <v>1907771.48</v>
      </c>
      <c r="CR529" s="218">
        <v>2198006.5699999998</v>
      </c>
      <c r="CS529" s="218">
        <v>9585204.1999999993</v>
      </c>
      <c r="CT529" s="218">
        <v>6287979.3300000001</v>
      </c>
      <c r="CU529" s="218">
        <v>5360731.9400000004</v>
      </c>
      <c r="CV529" s="218">
        <v>7875532.2300000004</v>
      </c>
      <c r="CW529" s="218">
        <v>15588754.4</v>
      </c>
      <c r="CX529" s="218">
        <v>10567400.32</v>
      </c>
      <c r="CY529" s="218">
        <v>6145455.71</v>
      </c>
      <c r="CZ529" s="218">
        <v>11873320.32</v>
      </c>
      <c r="DA529" s="218">
        <v>-7965855.0800000001</v>
      </c>
      <c r="DB529" s="218">
        <v>30905532.82</v>
      </c>
      <c r="DC529" s="218">
        <v>0</v>
      </c>
      <c r="DD529" s="165">
        <v>-100329834.23999999</v>
      </c>
      <c r="DF529" s="152" t="s">
        <v>25028</v>
      </c>
      <c r="DG529" s="219">
        <v>0</v>
      </c>
      <c r="DH529" s="219">
        <v>0</v>
      </c>
      <c r="DI529" s="219">
        <v>0</v>
      </c>
      <c r="DJ529" s="219">
        <v>0</v>
      </c>
      <c r="DK529" s="219">
        <v>0</v>
      </c>
      <c r="DL529" s="219">
        <v>0</v>
      </c>
      <c r="DM529" s="219">
        <v>0</v>
      </c>
      <c r="DN529" s="219">
        <v>0</v>
      </c>
      <c r="DO529" s="219">
        <v>379047.46</v>
      </c>
      <c r="DP529" s="219">
        <v>868000</v>
      </c>
      <c r="DQ529" s="219">
        <v>0</v>
      </c>
      <c r="DR529" s="219">
        <v>101833.65</v>
      </c>
      <c r="DS529" s="164">
        <f t="shared" si="8"/>
        <v>1348881.1099999999</v>
      </c>
    </row>
    <row r="530" spans="1:123" ht="20.399999999999999">
      <c r="A530" s="152" t="s">
        <v>25249</v>
      </c>
      <c r="B530" s="166">
        <v>35353.11</v>
      </c>
      <c r="C530" s="166">
        <v>105703.53</v>
      </c>
      <c r="D530" s="166">
        <v>113436.21</v>
      </c>
      <c r="E530" s="166">
        <v>48995.49</v>
      </c>
      <c r="F530" s="166">
        <v>66839.58</v>
      </c>
      <c r="BK530" s="154" t="s">
        <v>24767</v>
      </c>
      <c r="BL530" s="218">
        <v>2458388.52</v>
      </c>
      <c r="BM530" s="218">
        <v>2913806.74</v>
      </c>
      <c r="BN530" s="218">
        <v>3090833.47</v>
      </c>
      <c r="BO530" s="218">
        <v>3900086.52</v>
      </c>
      <c r="BP530" s="218">
        <v>3295513.11</v>
      </c>
      <c r="BQ530" s="218">
        <v>3471791.89</v>
      </c>
      <c r="BR530" s="218">
        <v>3232826.03</v>
      </c>
      <c r="BS530" s="218">
        <v>3317579.8</v>
      </c>
      <c r="BT530" s="218">
        <v>3256641.53</v>
      </c>
      <c r="BU530" s="218">
        <v>3319647.04</v>
      </c>
      <c r="BV530" s="218">
        <v>3188131.17</v>
      </c>
      <c r="BW530" s="218">
        <v>5544426.1799999997</v>
      </c>
      <c r="BX530" s="165">
        <v>-40989672</v>
      </c>
      <c r="BZ530" s="154" t="s">
        <v>24789</v>
      </c>
      <c r="CA530" s="218">
        <v>0</v>
      </c>
      <c r="CB530" s="218">
        <v>0</v>
      </c>
      <c r="CC530" s="218">
        <v>0</v>
      </c>
      <c r="CD530" s="218">
        <v>0</v>
      </c>
      <c r="CE530" s="218">
        <v>1717.98</v>
      </c>
      <c r="CF530" s="218">
        <v>0</v>
      </c>
      <c r="CG530" s="218">
        <v>0</v>
      </c>
      <c r="CH530" s="218">
        <v>8000</v>
      </c>
      <c r="CI530" s="218">
        <v>6315.91</v>
      </c>
      <c r="CJ530" s="218">
        <v>0</v>
      </c>
      <c r="CK530" s="218">
        <v>4990</v>
      </c>
      <c r="CL530" s="218">
        <v>4489.05</v>
      </c>
      <c r="CM530" s="218">
        <v>0</v>
      </c>
      <c r="CN530" s="165">
        <v>-25512.94</v>
      </c>
      <c r="CP530" s="152" t="s">
        <v>25254</v>
      </c>
      <c r="CQ530" s="219">
        <v>0</v>
      </c>
      <c r="CR530" s="219">
        <v>0</v>
      </c>
      <c r="CS530" s="219">
        <v>0</v>
      </c>
      <c r="CT530" s="219">
        <v>6513</v>
      </c>
      <c r="CU530" s="219">
        <v>0</v>
      </c>
      <c r="CV530" s="219">
        <v>0</v>
      </c>
      <c r="CW530" s="219">
        <v>0</v>
      </c>
      <c r="CX530" s="219">
        <v>0</v>
      </c>
      <c r="CY530" s="219">
        <v>0</v>
      </c>
      <c r="CZ530" s="219">
        <v>0</v>
      </c>
      <c r="DA530" s="219">
        <v>0</v>
      </c>
      <c r="DB530" s="219">
        <v>0</v>
      </c>
      <c r="DC530" s="219">
        <v>0</v>
      </c>
      <c r="DD530" s="166">
        <v>-6513</v>
      </c>
      <c r="DF530" s="152" t="s">
        <v>25255</v>
      </c>
      <c r="DG530" s="219">
        <v>0</v>
      </c>
      <c r="DH530" s="219">
        <v>110028.34</v>
      </c>
      <c r="DI530" s="219">
        <v>179315.07</v>
      </c>
      <c r="DJ530" s="219">
        <v>262759.76</v>
      </c>
      <c r="DK530" s="219">
        <v>121360.22</v>
      </c>
      <c r="DL530" s="219">
        <v>155026.29</v>
      </c>
      <c r="DM530" s="219">
        <v>264914.42</v>
      </c>
      <c r="DN530" s="219">
        <v>300731.09999999998</v>
      </c>
      <c r="DO530" s="219">
        <v>188812.76</v>
      </c>
      <c r="DP530" s="219">
        <v>253695.09</v>
      </c>
      <c r="DQ530" s="219">
        <v>175029.94</v>
      </c>
      <c r="DR530" s="219">
        <v>386394.76</v>
      </c>
      <c r="DS530" s="164">
        <f t="shared" si="8"/>
        <v>2398067.75</v>
      </c>
    </row>
    <row r="531" spans="1:123" ht="20.399999999999999">
      <c r="A531" s="152" t="s">
        <v>25209</v>
      </c>
      <c r="B531" s="166">
        <v>11733.91</v>
      </c>
      <c r="C531" s="166">
        <v>73484.37</v>
      </c>
      <c r="D531" s="166">
        <v>63825.19</v>
      </c>
      <c r="E531" s="166">
        <v>20360.63</v>
      </c>
      <c r="F531" s="166">
        <v>31935.19</v>
      </c>
      <c r="BK531" s="152" t="s">
        <v>24759</v>
      </c>
      <c r="BL531" s="219">
        <v>1672.5</v>
      </c>
      <c r="BM531" s="219">
        <v>285510.2</v>
      </c>
      <c r="BN531" s="219">
        <v>415574.98</v>
      </c>
      <c r="BO531" s="219">
        <v>420764.89</v>
      </c>
      <c r="BP531" s="219">
        <v>413322.74</v>
      </c>
      <c r="BQ531" s="219">
        <v>400029.16</v>
      </c>
      <c r="BR531" s="219">
        <v>324895.03000000003</v>
      </c>
      <c r="BS531" s="219">
        <v>348610.61</v>
      </c>
      <c r="BT531" s="219">
        <v>388898.77</v>
      </c>
      <c r="BU531" s="219">
        <v>374346.34</v>
      </c>
      <c r="BV531" s="219">
        <v>351754.99</v>
      </c>
      <c r="BW531" s="219">
        <v>778544.22</v>
      </c>
      <c r="BX531" s="166">
        <v>-4503924.43</v>
      </c>
      <c r="BZ531" s="152" t="s">
        <v>24792</v>
      </c>
      <c r="CA531" s="219">
        <v>0</v>
      </c>
      <c r="CB531" s="219">
        <v>0</v>
      </c>
      <c r="CC531" s="219">
        <v>0</v>
      </c>
      <c r="CD531" s="219">
        <v>0</v>
      </c>
      <c r="CE531" s="219">
        <v>1717.98</v>
      </c>
      <c r="CF531" s="219">
        <v>0</v>
      </c>
      <c r="CG531" s="219">
        <v>0</v>
      </c>
      <c r="CH531" s="219">
        <v>8000</v>
      </c>
      <c r="CI531" s="219">
        <v>6315.91</v>
      </c>
      <c r="CJ531" s="219">
        <v>0</v>
      </c>
      <c r="CK531" s="219">
        <v>4990</v>
      </c>
      <c r="CL531" s="219">
        <v>4489.05</v>
      </c>
      <c r="CM531" s="219">
        <v>0</v>
      </c>
      <c r="CN531" s="166">
        <v>-25512.94</v>
      </c>
      <c r="CP531" s="152" t="s">
        <v>25256</v>
      </c>
      <c r="CQ531" s="219">
        <v>0</v>
      </c>
      <c r="CR531" s="219">
        <v>0</v>
      </c>
      <c r="CS531" s="219">
        <v>0</v>
      </c>
      <c r="CT531" s="219">
        <v>0</v>
      </c>
      <c r="CU531" s="219">
        <v>0</v>
      </c>
      <c r="CV531" s="219">
        <v>0</v>
      </c>
      <c r="CW531" s="219">
        <v>0</v>
      </c>
      <c r="CX531" s="219">
        <v>10000</v>
      </c>
      <c r="CY531" s="219">
        <v>0</v>
      </c>
      <c r="CZ531" s="219">
        <v>0</v>
      </c>
      <c r="DA531" s="219">
        <v>0</v>
      </c>
      <c r="DB531" s="219">
        <v>0</v>
      </c>
      <c r="DC531" s="219">
        <v>0</v>
      </c>
      <c r="DD531" s="166">
        <v>-10000</v>
      </c>
      <c r="DF531" s="152" t="s">
        <v>24759</v>
      </c>
      <c r="DG531" s="219">
        <v>55162.39</v>
      </c>
      <c r="DH531" s="219">
        <v>156374.25</v>
      </c>
      <c r="DI531" s="219">
        <v>160621</v>
      </c>
      <c r="DJ531" s="219">
        <v>334078.06</v>
      </c>
      <c r="DK531" s="219">
        <v>268715.87</v>
      </c>
      <c r="DL531" s="219">
        <v>191699.45</v>
      </c>
      <c r="DM531" s="219">
        <v>213611.61</v>
      </c>
      <c r="DN531" s="219">
        <v>233749.9</v>
      </c>
      <c r="DO531" s="219">
        <v>289710.03999999998</v>
      </c>
      <c r="DP531" s="219">
        <v>305878.49</v>
      </c>
      <c r="DQ531" s="219">
        <v>234213.68</v>
      </c>
      <c r="DR531" s="219">
        <v>234281.5</v>
      </c>
      <c r="DS531" s="164">
        <f t="shared" si="8"/>
        <v>2678096.2399999998</v>
      </c>
    </row>
    <row r="532" spans="1:123" ht="20.399999999999999">
      <c r="A532" s="153" t="s">
        <v>25257</v>
      </c>
      <c r="B532" s="164">
        <v>481342.33</v>
      </c>
      <c r="C532" s="164">
        <v>1235038.94</v>
      </c>
      <c r="D532" s="164">
        <v>2989306.72</v>
      </c>
      <c r="E532" s="164">
        <v>3614758.62</v>
      </c>
      <c r="F532" s="164">
        <v>2714537.76</v>
      </c>
      <c r="BK532" s="152" t="s">
        <v>24731</v>
      </c>
      <c r="BL532" s="219">
        <v>2456716.02</v>
      </c>
      <c r="BM532" s="219">
        <v>2628296.54</v>
      </c>
      <c r="BN532" s="219">
        <v>2675258.4900000002</v>
      </c>
      <c r="BO532" s="219">
        <v>3479321.63</v>
      </c>
      <c r="BP532" s="219">
        <v>2882190.37</v>
      </c>
      <c r="BQ532" s="219">
        <v>3071762.73</v>
      </c>
      <c r="BR532" s="219">
        <v>2907931</v>
      </c>
      <c r="BS532" s="219">
        <v>2968969.19</v>
      </c>
      <c r="BT532" s="219">
        <v>2867742.76</v>
      </c>
      <c r="BU532" s="219">
        <v>2945300.7</v>
      </c>
      <c r="BV532" s="219">
        <v>2836376.18</v>
      </c>
      <c r="BW532" s="219">
        <v>4765881.96</v>
      </c>
      <c r="BX532" s="166">
        <v>-36485747.57</v>
      </c>
      <c r="BZ532" s="153" t="s">
        <v>25112</v>
      </c>
      <c r="CA532" s="217">
        <v>471439.13</v>
      </c>
      <c r="CB532" s="217">
        <v>505245.01</v>
      </c>
      <c r="CC532" s="217">
        <v>673591.69</v>
      </c>
      <c r="CD532" s="217">
        <v>542862.26</v>
      </c>
      <c r="CE532" s="217">
        <v>547965.17000000004</v>
      </c>
      <c r="CF532" s="217">
        <v>575121.94999999995</v>
      </c>
      <c r="CG532" s="217">
        <v>581209.59999999998</v>
      </c>
      <c r="CH532" s="217">
        <v>608060.74</v>
      </c>
      <c r="CI532" s="217">
        <v>762199.22</v>
      </c>
      <c r="CJ532" s="217">
        <v>660165.93999999994</v>
      </c>
      <c r="CK532" s="217">
        <v>732087.69</v>
      </c>
      <c r="CL532" s="217">
        <v>819345.81</v>
      </c>
      <c r="CM532" s="217">
        <v>0</v>
      </c>
      <c r="CN532" s="164">
        <v>-7479294.21</v>
      </c>
      <c r="CP532" s="152" t="s">
        <v>24995</v>
      </c>
      <c r="CQ532" s="219">
        <v>0</v>
      </c>
      <c r="CR532" s="219">
        <v>641.14</v>
      </c>
      <c r="CS532" s="219">
        <v>1551580.1599999999</v>
      </c>
      <c r="CT532" s="219">
        <v>1829885.09</v>
      </c>
      <c r="CU532" s="219">
        <v>1045105.69</v>
      </c>
      <c r="CV532" s="219">
        <v>1051492.67</v>
      </c>
      <c r="CW532" s="219">
        <v>1937598.12</v>
      </c>
      <c r="CX532" s="219">
        <v>1073442.3600000001</v>
      </c>
      <c r="CY532" s="219">
        <v>1705064.29</v>
      </c>
      <c r="CZ532" s="219">
        <v>1564031.78</v>
      </c>
      <c r="DA532" s="219">
        <v>-601244.82999999996</v>
      </c>
      <c r="DB532" s="219">
        <v>3847247.27</v>
      </c>
      <c r="DC532" s="219">
        <v>0</v>
      </c>
      <c r="DD532" s="166">
        <v>-15004843.74</v>
      </c>
      <c r="DF532" s="152" t="s">
        <v>24731</v>
      </c>
      <c r="DG532" s="219">
        <v>322355.96000000002</v>
      </c>
      <c r="DH532" s="219">
        <v>252012.63</v>
      </c>
      <c r="DI532" s="219">
        <v>308974.71000000002</v>
      </c>
      <c r="DJ532" s="219">
        <v>284814.13</v>
      </c>
      <c r="DK532" s="219">
        <v>271926.76</v>
      </c>
      <c r="DL532" s="219">
        <v>315899.38</v>
      </c>
      <c r="DM532" s="219">
        <v>313858.78000000003</v>
      </c>
      <c r="DN532" s="219">
        <v>266256.32</v>
      </c>
      <c r="DO532" s="219">
        <v>256127.64</v>
      </c>
      <c r="DP532" s="219">
        <v>343135.06</v>
      </c>
      <c r="DQ532" s="219">
        <v>315455.92</v>
      </c>
      <c r="DR532" s="219">
        <v>573705.68000000005</v>
      </c>
      <c r="DS532" s="164">
        <f t="shared" si="8"/>
        <v>3824522.9700000007</v>
      </c>
    </row>
    <row r="533" spans="1:123" ht="20.399999999999999">
      <c r="A533" s="168" t="s">
        <v>24755</v>
      </c>
      <c r="B533" s="165">
        <v>481342.33</v>
      </c>
      <c r="C533" s="165">
        <v>1235038.94</v>
      </c>
      <c r="D533" s="165">
        <v>2989306.72</v>
      </c>
      <c r="E533" s="165">
        <v>3614758.62</v>
      </c>
      <c r="F533" s="165">
        <v>2714537.76</v>
      </c>
      <c r="BK533" s="154" t="s">
        <v>24789</v>
      </c>
      <c r="BL533" s="218">
        <v>0</v>
      </c>
      <c r="BM533" s="218">
        <v>0</v>
      </c>
      <c r="BN533" s="218">
        <v>0</v>
      </c>
      <c r="BO533" s="218">
        <v>0</v>
      </c>
      <c r="BP533" s="218">
        <v>4950</v>
      </c>
      <c r="BQ533" s="218">
        <v>7920</v>
      </c>
      <c r="BR533" s="218">
        <v>1185.18</v>
      </c>
      <c r="BS533" s="218">
        <v>4990</v>
      </c>
      <c r="BT533" s="218">
        <v>0</v>
      </c>
      <c r="BU533" s="218">
        <v>15359.83</v>
      </c>
      <c r="BV533" s="218">
        <v>0</v>
      </c>
      <c r="BW533" s="218">
        <v>0</v>
      </c>
      <c r="BX533" s="165">
        <v>-34405.01</v>
      </c>
      <c r="BZ533" s="154" t="s">
        <v>24878</v>
      </c>
      <c r="CA533" s="218">
        <v>471439.13</v>
      </c>
      <c r="CB533" s="218">
        <v>505245.01</v>
      </c>
      <c r="CC533" s="218">
        <v>673591.69</v>
      </c>
      <c r="CD533" s="218">
        <v>542862.26</v>
      </c>
      <c r="CE533" s="218">
        <v>547965.17000000004</v>
      </c>
      <c r="CF533" s="218">
        <v>575121.94999999995</v>
      </c>
      <c r="CG533" s="218">
        <v>581209.59999999998</v>
      </c>
      <c r="CH533" s="218">
        <v>608060.74</v>
      </c>
      <c r="CI533" s="218">
        <v>761119.22</v>
      </c>
      <c r="CJ533" s="218">
        <v>660165.93999999994</v>
      </c>
      <c r="CK533" s="218">
        <v>732087.69</v>
      </c>
      <c r="CL533" s="218">
        <v>819345.81</v>
      </c>
      <c r="CM533" s="218">
        <v>0</v>
      </c>
      <c r="CN533" s="165">
        <v>-7478214.21</v>
      </c>
      <c r="CP533" s="152" t="s">
        <v>24997</v>
      </c>
      <c r="CQ533" s="219">
        <v>0</v>
      </c>
      <c r="CR533" s="219">
        <v>67920.149999999994</v>
      </c>
      <c r="CS533" s="219">
        <v>2519627.7799999998</v>
      </c>
      <c r="CT533" s="219">
        <v>1639526.31</v>
      </c>
      <c r="CU533" s="219">
        <v>940139.46</v>
      </c>
      <c r="CV533" s="219">
        <v>1673970.68</v>
      </c>
      <c r="CW533" s="219">
        <v>1549049.9</v>
      </c>
      <c r="CX533" s="219">
        <v>902010.72</v>
      </c>
      <c r="CY533" s="219">
        <v>1251659.97</v>
      </c>
      <c r="CZ533" s="219">
        <v>1320705.32</v>
      </c>
      <c r="DA533" s="219">
        <v>-1250813.08</v>
      </c>
      <c r="DB533" s="219">
        <v>3865488.97</v>
      </c>
      <c r="DC533" s="219">
        <v>0</v>
      </c>
      <c r="DD533" s="166">
        <v>-14479286.18</v>
      </c>
      <c r="DF533" s="152" t="s">
        <v>25203</v>
      </c>
      <c r="DG533" s="219">
        <v>0</v>
      </c>
      <c r="DH533" s="219">
        <v>0</v>
      </c>
      <c r="DI533" s="219">
        <v>50677.2</v>
      </c>
      <c r="DJ533" s="219">
        <v>0</v>
      </c>
      <c r="DK533" s="219">
        <v>159886.64000000001</v>
      </c>
      <c r="DL533" s="219">
        <v>8355.7999999999993</v>
      </c>
      <c r="DM533" s="219">
        <v>0</v>
      </c>
      <c r="DN533" s="219">
        <v>0</v>
      </c>
      <c r="DO533" s="219">
        <v>0</v>
      </c>
      <c r="DP533" s="219">
        <v>0</v>
      </c>
      <c r="DQ533" s="219">
        <v>0</v>
      </c>
      <c r="DR533" s="219">
        <v>0</v>
      </c>
      <c r="DS533" s="164">
        <f t="shared" si="8"/>
        <v>218919.64</v>
      </c>
    </row>
    <row r="534" spans="1:123" ht="30.6">
      <c r="A534" s="152" t="s">
        <v>25191</v>
      </c>
      <c r="B534" s="166">
        <v>34762.71</v>
      </c>
      <c r="C534" s="166">
        <v>39427.230000000003</v>
      </c>
      <c r="D534" s="166">
        <v>4968.5200000000004</v>
      </c>
      <c r="E534" s="166">
        <v>40195.230000000003</v>
      </c>
      <c r="F534" s="166">
        <v>40203.230000000003</v>
      </c>
      <c r="BK534" s="152" t="s">
        <v>24792</v>
      </c>
      <c r="BL534" s="219">
        <v>0</v>
      </c>
      <c r="BM534" s="219">
        <v>0</v>
      </c>
      <c r="BN534" s="219">
        <v>0</v>
      </c>
      <c r="BO534" s="219">
        <v>0</v>
      </c>
      <c r="BP534" s="219">
        <v>4950</v>
      </c>
      <c r="BQ534" s="219">
        <v>7920</v>
      </c>
      <c r="BR534" s="219">
        <v>1185.18</v>
      </c>
      <c r="BS534" s="219">
        <v>4990</v>
      </c>
      <c r="BT534" s="219">
        <v>0</v>
      </c>
      <c r="BU534" s="219">
        <v>15359.83</v>
      </c>
      <c r="BV534" s="219">
        <v>0</v>
      </c>
      <c r="BW534" s="219">
        <v>0</v>
      </c>
      <c r="BX534" s="166">
        <v>-34405.01</v>
      </c>
      <c r="BZ534" s="152" t="s">
        <v>24961</v>
      </c>
      <c r="CA534" s="219">
        <v>0</v>
      </c>
      <c r="CB534" s="219">
        <v>17427.87</v>
      </c>
      <c r="CC534" s="219">
        <v>24798.639999999999</v>
      </c>
      <c r="CD534" s="219">
        <v>2765.55</v>
      </c>
      <c r="CE534" s="219">
        <v>0</v>
      </c>
      <c r="CF534" s="219">
        <v>0</v>
      </c>
      <c r="CG534" s="219">
        <v>21146.82</v>
      </c>
      <c r="CH534" s="219">
        <v>0</v>
      </c>
      <c r="CI534" s="219">
        <v>51424.86</v>
      </c>
      <c r="CJ534" s="219">
        <v>0</v>
      </c>
      <c r="CK534" s="219">
        <v>0</v>
      </c>
      <c r="CL534" s="219">
        <v>0</v>
      </c>
      <c r="CM534" s="219">
        <v>0</v>
      </c>
      <c r="CN534" s="166">
        <v>-117563.74</v>
      </c>
      <c r="CP534" s="152" t="s">
        <v>25184</v>
      </c>
      <c r="CQ534" s="219">
        <v>0</v>
      </c>
      <c r="CR534" s="219">
        <v>0</v>
      </c>
      <c r="CS534" s="219">
        <v>0</v>
      </c>
      <c r="CT534" s="219">
        <v>0</v>
      </c>
      <c r="CU534" s="219">
        <v>0</v>
      </c>
      <c r="CV534" s="219">
        <v>0</v>
      </c>
      <c r="CW534" s="219">
        <v>3756453.58</v>
      </c>
      <c r="CX534" s="219">
        <v>0</v>
      </c>
      <c r="CY534" s="219">
        <v>0</v>
      </c>
      <c r="CZ534" s="219">
        <v>0</v>
      </c>
      <c r="DA534" s="219">
        <v>0</v>
      </c>
      <c r="DB534" s="219">
        <v>0</v>
      </c>
      <c r="DC534" s="219">
        <v>0</v>
      </c>
      <c r="DD534" s="166">
        <v>-3756453.58</v>
      </c>
      <c r="DF534" s="152" t="s">
        <v>25064</v>
      </c>
      <c r="DG534" s="219">
        <v>164500</v>
      </c>
      <c r="DH534" s="219">
        <v>166000</v>
      </c>
      <c r="DI534" s="219">
        <v>224709.9</v>
      </c>
      <c r="DJ534" s="219">
        <v>165000</v>
      </c>
      <c r="DK534" s="219">
        <v>289500</v>
      </c>
      <c r="DL534" s="219">
        <v>449592.46</v>
      </c>
      <c r="DM534" s="219">
        <v>675308</v>
      </c>
      <c r="DN534" s="219">
        <v>175898</v>
      </c>
      <c r="DO534" s="219">
        <v>536790.92000000004</v>
      </c>
      <c r="DP534" s="219">
        <v>227918.8</v>
      </c>
      <c r="DQ534" s="219">
        <v>246512.39</v>
      </c>
      <c r="DR534" s="219">
        <v>705201.47</v>
      </c>
      <c r="DS534" s="164">
        <f t="shared" si="8"/>
        <v>4026931.9400000004</v>
      </c>
    </row>
    <row r="535" spans="1:123" ht="20.399999999999999">
      <c r="A535" s="152" t="s">
        <v>25248</v>
      </c>
      <c r="B535" s="166">
        <v>345931.07</v>
      </c>
      <c r="C535" s="166">
        <v>1034965.39</v>
      </c>
      <c r="D535" s="166">
        <v>2806313.03</v>
      </c>
      <c r="E535" s="166">
        <v>3330177.14</v>
      </c>
      <c r="F535" s="166">
        <v>2546474.7999999998</v>
      </c>
      <c r="BK535" s="153" t="s">
        <v>25112</v>
      </c>
      <c r="BL535" s="217">
        <v>548098.52</v>
      </c>
      <c r="BM535" s="217">
        <v>636541.39</v>
      </c>
      <c r="BN535" s="217">
        <v>708718.63</v>
      </c>
      <c r="BO535" s="217">
        <v>783744.29</v>
      </c>
      <c r="BP535" s="217">
        <v>770331.96</v>
      </c>
      <c r="BQ535" s="217">
        <v>744016.72</v>
      </c>
      <c r="BR535" s="217">
        <v>766378.68</v>
      </c>
      <c r="BS535" s="217">
        <v>759793.33</v>
      </c>
      <c r="BT535" s="217">
        <v>733752.04</v>
      </c>
      <c r="BU535" s="217">
        <v>671252.95</v>
      </c>
      <c r="BV535" s="217">
        <v>786877.26</v>
      </c>
      <c r="BW535" s="217">
        <v>1041914.93</v>
      </c>
      <c r="BX535" s="164">
        <v>-8951420.6999999993</v>
      </c>
      <c r="BZ535" s="152" t="s">
        <v>24759</v>
      </c>
      <c r="CA535" s="219">
        <v>26094.75</v>
      </c>
      <c r="CB535" s="219">
        <v>53035.3</v>
      </c>
      <c r="CC535" s="219">
        <v>54895.88</v>
      </c>
      <c r="CD535" s="219">
        <v>59536.26</v>
      </c>
      <c r="CE535" s="219">
        <v>40863.26</v>
      </c>
      <c r="CF535" s="219">
        <v>56978.57</v>
      </c>
      <c r="CG535" s="219">
        <v>53366.03</v>
      </c>
      <c r="CH535" s="219">
        <v>71160.88</v>
      </c>
      <c r="CI535" s="219">
        <v>44147.32</v>
      </c>
      <c r="CJ535" s="219">
        <v>60304.7</v>
      </c>
      <c r="CK535" s="219">
        <v>73847.850000000006</v>
      </c>
      <c r="CL535" s="219">
        <v>52671.43</v>
      </c>
      <c r="CM535" s="219">
        <v>0</v>
      </c>
      <c r="CN535" s="166">
        <v>-646902.23</v>
      </c>
      <c r="CP535" s="152" t="s">
        <v>25155</v>
      </c>
      <c r="CQ535" s="219">
        <v>1253593.94</v>
      </c>
      <c r="CR535" s="219">
        <v>983991.42</v>
      </c>
      <c r="CS535" s="219">
        <v>833156.64</v>
      </c>
      <c r="CT535" s="219">
        <v>774333.95</v>
      </c>
      <c r="CU535" s="219">
        <v>-411.3</v>
      </c>
      <c r="CV535" s="219">
        <v>0</v>
      </c>
      <c r="CW535" s="219">
        <v>0</v>
      </c>
      <c r="CX535" s="219">
        <v>0</v>
      </c>
      <c r="CY535" s="219">
        <v>0</v>
      </c>
      <c r="CZ535" s="219">
        <v>-913.85</v>
      </c>
      <c r="DA535" s="219">
        <v>0</v>
      </c>
      <c r="DB535" s="219">
        <v>-337.05</v>
      </c>
      <c r="DC535" s="219">
        <v>0</v>
      </c>
      <c r="DD535" s="166">
        <v>-3843413.75</v>
      </c>
      <c r="DF535" s="152" t="s">
        <v>25066</v>
      </c>
      <c r="DG535" s="219">
        <v>0</v>
      </c>
      <c r="DH535" s="219">
        <v>0</v>
      </c>
      <c r="DI535" s="219">
        <v>3060</v>
      </c>
      <c r="DJ535" s="219">
        <v>0</v>
      </c>
      <c r="DK535" s="219">
        <v>6000</v>
      </c>
      <c r="DL535" s="219">
        <v>4370</v>
      </c>
      <c r="DM535" s="219">
        <v>8940</v>
      </c>
      <c r="DN535" s="219">
        <v>0</v>
      </c>
      <c r="DO535" s="219">
        <v>6120</v>
      </c>
      <c r="DP535" s="219">
        <v>4820</v>
      </c>
      <c r="DQ535" s="219">
        <v>3830</v>
      </c>
      <c r="DR535" s="219">
        <v>0</v>
      </c>
      <c r="DS535" s="164">
        <f t="shared" si="8"/>
        <v>37140</v>
      </c>
    </row>
    <row r="536" spans="1:123" ht="20.399999999999999">
      <c r="A536" s="152" t="s">
        <v>25249</v>
      </c>
      <c r="B536" s="166">
        <v>50153.14</v>
      </c>
      <c r="C536" s="166">
        <v>81902.59</v>
      </c>
      <c r="D536" s="166">
        <v>84772.04</v>
      </c>
      <c r="E536" s="166">
        <v>131957.03</v>
      </c>
      <c r="F536" s="166">
        <v>62556.62</v>
      </c>
      <c r="BK536" s="154" t="s">
        <v>24878</v>
      </c>
      <c r="BL536" s="218">
        <v>548098.52</v>
      </c>
      <c r="BM536" s="218">
        <v>636541.39</v>
      </c>
      <c r="BN536" s="218">
        <v>708718.63</v>
      </c>
      <c r="BO536" s="218">
        <v>783744.29</v>
      </c>
      <c r="BP536" s="218">
        <v>769939.96</v>
      </c>
      <c r="BQ536" s="218">
        <v>744016.72</v>
      </c>
      <c r="BR536" s="218">
        <v>766378.68</v>
      </c>
      <c r="BS536" s="218">
        <v>759793.33</v>
      </c>
      <c r="BT536" s="218">
        <v>733752.04</v>
      </c>
      <c r="BU536" s="218">
        <v>671252.95</v>
      </c>
      <c r="BV536" s="218">
        <v>786877.26</v>
      </c>
      <c r="BW536" s="218">
        <v>1041914.93</v>
      </c>
      <c r="BX536" s="165">
        <v>-8951028.6999999993</v>
      </c>
      <c r="BZ536" s="152" t="s">
        <v>24731</v>
      </c>
      <c r="CA536" s="219">
        <v>442936.38</v>
      </c>
      <c r="CB536" s="219">
        <v>432822.72</v>
      </c>
      <c r="CC536" s="219">
        <v>502708.73</v>
      </c>
      <c r="CD536" s="219">
        <v>460803.75</v>
      </c>
      <c r="CE536" s="219">
        <v>452244.97</v>
      </c>
      <c r="CF536" s="219">
        <v>479891.41</v>
      </c>
      <c r="CG536" s="219">
        <v>465899.21</v>
      </c>
      <c r="CH536" s="219">
        <v>493378.9</v>
      </c>
      <c r="CI536" s="219">
        <v>560185.94999999995</v>
      </c>
      <c r="CJ536" s="219">
        <v>561147.43999999994</v>
      </c>
      <c r="CK536" s="219">
        <v>518009.16</v>
      </c>
      <c r="CL536" s="219">
        <v>711105.46</v>
      </c>
      <c r="CM536" s="219">
        <v>0</v>
      </c>
      <c r="CN536" s="166">
        <v>-6081134.0800000001</v>
      </c>
      <c r="CP536" s="152" t="s">
        <v>25162</v>
      </c>
      <c r="CQ536" s="219">
        <v>0</v>
      </c>
      <c r="CR536" s="219">
        <v>0</v>
      </c>
      <c r="CS536" s="219">
        <v>181000</v>
      </c>
      <c r="CT536" s="219">
        <v>36200</v>
      </c>
      <c r="CU536" s="219">
        <v>0</v>
      </c>
      <c r="CV536" s="219">
        <v>0</v>
      </c>
      <c r="CW536" s="219">
        <v>72400</v>
      </c>
      <c r="CX536" s="219">
        <v>0</v>
      </c>
      <c r="CY536" s="219">
        <v>0</v>
      </c>
      <c r="CZ536" s="219">
        <v>214775.12</v>
      </c>
      <c r="DA536" s="219">
        <v>77868</v>
      </c>
      <c r="DB536" s="219">
        <v>55910.33</v>
      </c>
      <c r="DC536" s="219">
        <v>0</v>
      </c>
      <c r="DD536" s="166">
        <v>-638153.44999999995</v>
      </c>
      <c r="DF536" s="152" t="s">
        <v>25068</v>
      </c>
      <c r="DG536" s="219">
        <v>0</v>
      </c>
      <c r="DH536" s="219">
        <v>0</v>
      </c>
      <c r="DI536" s="219">
        <v>336</v>
      </c>
      <c r="DJ536" s="219">
        <v>0</v>
      </c>
      <c r="DK536" s="219">
        <v>25987</v>
      </c>
      <c r="DL536" s="219">
        <v>30113.14</v>
      </c>
      <c r="DM536" s="219">
        <v>524854.97</v>
      </c>
      <c r="DN536" s="219">
        <v>1201255.06</v>
      </c>
      <c r="DO536" s="219">
        <v>259252.69</v>
      </c>
      <c r="DP536" s="219">
        <v>258556.82</v>
      </c>
      <c r="DQ536" s="219">
        <v>348695.84</v>
      </c>
      <c r="DR536" s="219">
        <v>565900.02</v>
      </c>
      <c r="DS536" s="164">
        <f t="shared" si="8"/>
        <v>3214951.5399999996</v>
      </c>
    </row>
    <row r="537" spans="1:123" ht="20.399999999999999">
      <c r="A537" s="152" t="s">
        <v>25209</v>
      </c>
      <c r="B537" s="166">
        <v>34280.9</v>
      </c>
      <c r="C537" s="166">
        <v>55035.21</v>
      </c>
      <c r="D537" s="166">
        <v>71184.12</v>
      </c>
      <c r="E537" s="166">
        <v>89805.38</v>
      </c>
      <c r="F537" s="166">
        <v>58099.96</v>
      </c>
      <c r="BK537" s="152" t="s">
        <v>24961</v>
      </c>
      <c r="BL537" s="219">
        <v>0</v>
      </c>
      <c r="BM537" s="219">
        <v>0</v>
      </c>
      <c r="BN537" s="219">
        <v>0</v>
      </c>
      <c r="BO537" s="219">
        <v>0</v>
      </c>
      <c r="BP537" s="219">
        <v>40268.980000000003</v>
      </c>
      <c r="BQ537" s="219">
        <v>0</v>
      </c>
      <c r="BR537" s="219">
        <v>41582.120000000003</v>
      </c>
      <c r="BS537" s="219">
        <v>0</v>
      </c>
      <c r="BT537" s="219">
        <v>0</v>
      </c>
      <c r="BU537" s="219">
        <v>0</v>
      </c>
      <c r="BV537" s="219">
        <v>40910.120000000003</v>
      </c>
      <c r="BW537" s="219">
        <v>5257.22</v>
      </c>
      <c r="BX537" s="166">
        <v>-128018.44</v>
      </c>
      <c r="BZ537" s="152" t="s">
        <v>25116</v>
      </c>
      <c r="CA537" s="219">
        <v>336</v>
      </c>
      <c r="CB537" s="219">
        <v>336</v>
      </c>
      <c r="CC537" s="219">
        <v>1904</v>
      </c>
      <c r="CD537" s="219">
        <v>-224</v>
      </c>
      <c r="CE537" s="219">
        <v>1904</v>
      </c>
      <c r="CF537" s="219">
        <v>1232</v>
      </c>
      <c r="CG537" s="219">
        <v>336</v>
      </c>
      <c r="CH537" s="219">
        <v>1736</v>
      </c>
      <c r="CI537" s="219">
        <v>168</v>
      </c>
      <c r="CJ537" s="219">
        <v>1904</v>
      </c>
      <c r="CK537" s="219">
        <v>560</v>
      </c>
      <c r="CL537" s="219">
        <v>10714.2</v>
      </c>
      <c r="CM537" s="219">
        <v>0</v>
      </c>
      <c r="CN537" s="166">
        <v>-20906.2</v>
      </c>
      <c r="CP537" s="152" t="s">
        <v>25163</v>
      </c>
      <c r="CQ537" s="219">
        <v>0</v>
      </c>
      <c r="CR537" s="219">
        <v>8958</v>
      </c>
      <c r="CS537" s="219">
        <v>271500</v>
      </c>
      <c r="CT537" s="219">
        <v>54300</v>
      </c>
      <c r="CU537" s="219">
        <v>0</v>
      </c>
      <c r="CV537" s="219">
        <v>0</v>
      </c>
      <c r="CW537" s="219">
        <v>108600</v>
      </c>
      <c r="CX537" s="219">
        <v>0</v>
      </c>
      <c r="CY537" s="219">
        <v>1876</v>
      </c>
      <c r="CZ537" s="219">
        <v>501141.95</v>
      </c>
      <c r="DA537" s="219">
        <v>234073.60000000001</v>
      </c>
      <c r="DB537" s="219">
        <v>247672.79</v>
      </c>
      <c r="DC537" s="219">
        <v>0</v>
      </c>
      <c r="DD537" s="166">
        <v>-1428122.34</v>
      </c>
      <c r="DF537" s="153" t="s">
        <v>25070</v>
      </c>
      <c r="DG537" s="217">
        <v>0</v>
      </c>
      <c r="DH537" s="217">
        <v>0</v>
      </c>
      <c r="DI537" s="217">
        <v>0</v>
      </c>
      <c r="DJ537" s="217">
        <v>0</v>
      </c>
      <c r="DK537" s="217">
        <v>90000</v>
      </c>
      <c r="DL537" s="217">
        <v>0</v>
      </c>
      <c r="DM537" s="217">
        <v>377800</v>
      </c>
      <c r="DN537" s="217">
        <v>-40000</v>
      </c>
      <c r="DO537" s="217">
        <v>189523.73</v>
      </c>
      <c r="DP537" s="217">
        <v>0</v>
      </c>
      <c r="DQ537" s="217">
        <v>0</v>
      </c>
      <c r="DR537" s="217">
        <v>0</v>
      </c>
      <c r="DS537" s="164">
        <f t="shared" si="8"/>
        <v>617323.73</v>
      </c>
    </row>
    <row r="538" spans="1:123" ht="30.6">
      <c r="A538" s="152" t="s">
        <v>25211</v>
      </c>
      <c r="B538" s="166">
        <v>16214.51</v>
      </c>
      <c r="C538" s="166">
        <v>23708.52</v>
      </c>
      <c r="D538" s="166">
        <v>22069.01</v>
      </c>
      <c r="E538" s="166">
        <v>22623.84</v>
      </c>
      <c r="F538" s="166">
        <v>7203.15</v>
      </c>
      <c r="BK538" s="152" t="s">
        <v>24759</v>
      </c>
      <c r="BL538" s="219">
        <v>1558.58</v>
      </c>
      <c r="BM538" s="219">
        <v>65788.19</v>
      </c>
      <c r="BN538" s="219">
        <v>67566.59</v>
      </c>
      <c r="BO538" s="219">
        <v>63753.67</v>
      </c>
      <c r="BP538" s="219">
        <v>83331.64</v>
      </c>
      <c r="BQ538" s="219">
        <v>57682.28</v>
      </c>
      <c r="BR538" s="219">
        <v>85970.65</v>
      </c>
      <c r="BS538" s="219">
        <v>68924.69</v>
      </c>
      <c r="BT538" s="219">
        <v>62935.69</v>
      </c>
      <c r="BU538" s="219">
        <v>61256.57</v>
      </c>
      <c r="BV538" s="219">
        <v>62923.62</v>
      </c>
      <c r="BW538" s="219">
        <v>63458.77</v>
      </c>
      <c r="BX538" s="166">
        <v>-745150.94</v>
      </c>
      <c r="BZ538" s="152" t="s">
        <v>25117</v>
      </c>
      <c r="CA538" s="219">
        <v>2072</v>
      </c>
      <c r="CB538" s="219">
        <v>1623.12</v>
      </c>
      <c r="CC538" s="219">
        <v>89284.44</v>
      </c>
      <c r="CD538" s="219">
        <v>19980.7</v>
      </c>
      <c r="CE538" s="219">
        <v>52952.94</v>
      </c>
      <c r="CF538" s="219">
        <v>37019.97</v>
      </c>
      <c r="CG538" s="219">
        <v>40461.54</v>
      </c>
      <c r="CH538" s="219">
        <v>41784.959999999999</v>
      </c>
      <c r="CI538" s="219">
        <v>105193.09</v>
      </c>
      <c r="CJ538" s="219">
        <v>36809.800000000003</v>
      </c>
      <c r="CK538" s="219">
        <v>139670.68</v>
      </c>
      <c r="CL538" s="219">
        <v>44854.720000000001</v>
      </c>
      <c r="CM538" s="219">
        <v>0</v>
      </c>
      <c r="CN538" s="166">
        <v>-611707.96</v>
      </c>
      <c r="CP538" s="152" t="s">
        <v>25164</v>
      </c>
      <c r="CQ538" s="219">
        <v>49600</v>
      </c>
      <c r="CR538" s="219">
        <v>62800</v>
      </c>
      <c r="CS538" s="219">
        <v>68716.67</v>
      </c>
      <c r="CT538" s="219">
        <v>64550</v>
      </c>
      <c r="CU538" s="219">
        <v>60800</v>
      </c>
      <c r="CV538" s="219">
        <v>2445244.0099999998</v>
      </c>
      <c r="CW538" s="219">
        <v>4452013.92</v>
      </c>
      <c r="CX538" s="219">
        <v>5039841.37</v>
      </c>
      <c r="CY538" s="219">
        <v>2894.8</v>
      </c>
      <c r="CZ538" s="219">
        <v>116671.87</v>
      </c>
      <c r="DA538" s="219">
        <v>-11694699.300000001</v>
      </c>
      <c r="DB538" s="219">
        <v>16885403.109999999</v>
      </c>
      <c r="DC538" s="219">
        <v>0</v>
      </c>
      <c r="DD538" s="166">
        <v>-17553836.449999999</v>
      </c>
      <c r="DF538" s="154" t="s">
        <v>25210</v>
      </c>
      <c r="DG538" s="218">
        <v>0</v>
      </c>
      <c r="DH538" s="218">
        <v>0</v>
      </c>
      <c r="DI538" s="218">
        <v>0</v>
      </c>
      <c r="DJ538" s="218">
        <v>0</v>
      </c>
      <c r="DK538" s="218">
        <v>90000</v>
      </c>
      <c r="DL538" s="218">
        <v>0</v>
      </c>
      <c r="DM538" s="218">
        <v>377800</v>
      </c>
      <c r="DN538" s="218">
        <v>-40000</v>
      </c>
      <c r="DO538" s="218">
        <v>189523.73</v>
      </c>
      <c r="DP538" s="218">
        <v>0</v>
      </c>
      <c r="DQ538" s="218">
        <v>0</v>
      </c>
      <c r="DR538" s="218">
        <v>0</v>
      </c>
      <c r="DS538" s="164">
        <f t="shared" si="8"/>
        <v>617323.73</v>
      </c>
    </row>
    <row r="539" spans="1:123" ht="20.399999999999999">
      <c r="A539" s="153" t="s">
        <v>25258</v>
      </c>
      <c r="B539" s="164">
        <v>864952.73</v>
      </c>
      <c r="C539" s="164">
        <v>3067051.78</v>
      </c>
      <c r="D539" s="164">
        <v>6273931.5800000001</v>
      </c>
      <c r="E539" s="164">
        <v>9038116.1899999995</v>
      </c>
      <c r="F539" s="164">
        <v>1090670.07</v>
      </c>
      <c r="BK539" s="152" t="s">
        <v>24731</v>
      </c>
      <c r="BL539" s="219">
        <v>541723.93999999994</v>
      </c>
      <c r="BM539" s="219">
        <v>556507.03</v>
      </c>
      <c r="BN539" s="219">
        <v>569965.61</v>
      </c>
      <c r="BO539" s="219">
        <v>674159.87</v>
      </c>
      <c r="BP539" s="219">
        <v>596335.79</v>
      </c>
      <c r="BQ539" s="219">
        <v>638803.38</v>
      </c>
      <c r="BR539" s="219">
        <v>597463.12</v>
      </c>
      <c r="BS539" s="219">
        <v>596996.05000000005</v>
      </c>
      <c r="BT539" s="219">
        <v>603164.49</v>
      </c>
      <c r="BU539" s="219">
        <v>559877.28</v>
      </c>
      <c r="BV539" s="219">
        <v>619295.52</v>
      </c>
      <c r="BW539" s="219">
        <v>924454.23</v>
      </c>
      <c r="BX539" s="166">
        <v>-7478746.3099999996</v>
      </c>
      <c r="BZ539" s="154" t="s">
        <v>24743</v>
      </c>
      <c r="CA539" s="218">
        <v>0</v>
      </c>
      <c r="CB539" s="218">
        <v>0</v>
      </c>
      <c r="CC539" s="218">
        <v>0</v>
      </c>
      <c r="CD539" s="218">
        <v>0</v>
      </c>
      <c r="CE539" s="218">
        <v>0</v>
      </c>
      <c r="CF539" s="218">
        <v>0</v>
      </c>
      <c r="CG539" s="218">
        <v>0</v>
      </c>
      <c r="CH539" s="218">
        <v>0</v>
      </c>
      <c r="CI539" s="218">
        <v>1080</v>
      </c>
      <c r="CJ539" s="218">
        <v>0</v>
      </c>
      <c r="CK539" s="218">
        <v>0</v>
      </c>
      <c r="CL539" s="218">
        <v>0</v>
      </c>
      <c r="CM539" s="218">
        <v>0</v>
      </c>
      <c r="CN539" s="165">
        <v>-1080</v>
      </c>
      <c r="CP539" s="152" t="s">
        <v>25078</v>
      </c>
      <c r="CQ539" s="219">
        <v>0</v>
      </c>
      <c r="CR539" s="219">
        <v>4513.5</v>
      </c>
      <c r="CS539" s="219">
        <v>265.5</v>
      </c>
      <c r="CT539" s="219">
        <v>0</v>
      </c>
      <c r="CU539" s="219">
        <v>0</v>
      </c>
      <c r="CV539" s="219">
        <v>0</v>
      </c>
      <c r="CW539" s="219">
        <v>0</v>
      </c>
      <c r="CX539" s="219">
        <v>0</v>
      </c>
      <c r="CY539" s="219">
        <v>0</v>
      </c>
      <c r="CZ539" s="219">
        <v>0</v>
      </c>
      <c r="DA539" s="219">
        <v>0</v>
      </c>
      <c r="DB539" s="219">
        <v>161246.04999999999</v>
      </c>
      <c r="DC539" s="219">
        <v>0</v>
      </c>
      <c r="DD539" s="166">
        <v>-166025.04999999999</v>
      </c>
      <c r="DF539" s="152" t="s">
        <v>25061</v>
      </c>
      <c r="DG539" s="219">
        <v>0</v>
      </c>
      <c r="DH539" s="219">
        <v>0</v>
      </c>
      <c r="DI539" s="219">
        <v>0</v>
      </c>
      <c r="DJ539" s="219">
        <v>0</v>
      </c>
      <c r="DK539" s="219">
        <v>90000</v>
      </c>
      <c r="DL539" s="219">
        <v>0</v>
      </c>
      <c r="DM539" s="219">
        <v>377800</v>
      </c>
      <c r="DN539" s="219">
        <v>-40000</v>
      </c>
      <c r="DO539" s="219">
        <v>189523.73</v>
      </c>
      <c r="DP539" s="219">
        <v>0</v>
      </c>
      <c r="DQ539" s="219">
        <v>0</v>
      </c>
      <c r="DR539" s="219">
        <v>0</v>
      </c>
      <c r="DS539" s="164">
        <f t="shared" si="8"/>
        <v>617323.73</v>
      </c>
    </row>
    <row r="540" spans="1:123" ht="20.399999999999999">
      <c r="A540" s="168" t="s">
        <v>24755</v>
      </c>
      <c r="B540" s="165">
        <v>864952.73</v>
      </c>
      <c r="C540" s="165">
        <v>3067051.78</v>
      </c>
      <c r="D540" s="165">
        <v>6273931.5800000001</v>
      </c>
      <c r="E540" s="165">
        <v>9038116.1899999995</v>
      </c>
      <c r="F540" s="165">
        <v>1090670.07</v>
      </c>
      <c r="BK540" s="152" t="s">
        <v>25116</v>
      </c>
      <c r="BL540" s="219">
        <v>1344</v>
      </c>
      <c r="BM540" s="219">
        <v>-168</v>
      </c>
      <c r="BN540" s="219">
        <v>1064</v>
      </c>
      <c r="BO540" s="219">
        <v>1120</v>
      </c>
      <c r="BP540" s="219">
        <v>896</v>
      </c>
      <c r="BQ540" s="219">
        <v>1232</v>
      </c>
      <c r="BR540" s="219">
        <v>784</v>
      </c>
      <c r="BS540" s="219">
        <v>560</v>
      </c>
      <c r="BT540" s="219">
        <v>1064</v>
      </c>
      <c r="BU540" s="219">
        <v>569</v>
      </c>
      <c r="BV540" s="219">
        <v>23084</v>
      </c>
      <c r="BW540" s="219">
        <v>112</v>
      </c>
      <c r="BX540" s="166">
        <v>-31661</v>
      </c>
      <c r="BZ540" s="152" t="s">
        <v>24744</v>
      </c>
      <c r="CA540" s="219">
        <v>0</v>
      </c>
      <c r="CB540" s="219">
        <v>0</v>
      </c>
      <c r="CC540" s="219">
        <v>0</v>
      </c>
      <c r="CD540" s="219">
        <v>0</v>
      </c>
      <c r="CE540" s="219">
        <v>0</v>
      </c>
      <c r="CF540" s="219">
        <v>0</v>
      </c>
      <c r="CG540" s="219">
        <v>0</v>
      </c>
      <c r="CH540" s="219">
        <v>0</v>
      </c>
      <c r="CI540" s="219">
        <v>1080</v>
      </c>
      <c r="CJ540" s="219">
        <v>0</v>
      </c>
      <c r="CK540" s="219">
        <v>0</v>
      </c>
      <c r="CL540" s="219">
        <v>0</v>
      </c>
      <c r="CM540" s="219">
        <v>0</v>
      </c>
      <c r="CN540" s="166">
        <v>-1080</v>
      </c>
      <c r="CP540" s="152" t="s">
        <v>25170</v>
      </c>
      <c r="CQ540" s="219">
        <v>604577.54</v>
      </c>
      <c r="CR540" s="219">
        <v>415544.21</v>
      </c>
      <c r="CS540" s="219">
        <v>1103639.7</v>
      </c>
      <c r="CT540" s="219">
        <v>978665.34</v>
      </c>
      <c r="CU540" s="219">
        <v>874861.4</v>
      </c>
      <c r="CV540" s="219">
        <v>904915.47</v>
      </c>
      <c r="CW540" s="219">
        <v>864942.71</v>
      </c>
      <c r="CX540" s="219">
        <v>889795.14</v>
      </c>
      <c r="CY540" s="219">
        <v>898905.15</v>
      </c>
      <c r="CZ540" s="219">
        <v>1538545.9</v>
      </c>
      <c r="DA540" s="219">
        <v>923869.19</v>
      </c>
      <c r="DB540" s="219">
        <v>1520241.71</v>
      </c>
      <c r="DC540" s="219">
        <v>0</v>
      </c>
      <c r="DD540" s="166">
        <v>-11518503.460000001</v>
      </c>
      <c r="DF540" s="153" t="s">
        <v>25074</v>
      </c>
      <c r="DG540" s="217">
        <v>1177520.3999999999</v>
      </c>
      <c r="DH540" s="217">
        <v>1590556.06</v>
      </c>
      <c r="DI540" s="217">
        <v>1884446.74</v>
      </c>
      <c r="DJ540" s="217">
        <v>2249438.19</v>
      </c>
      <c r="DK540" s="217">
        <v>1833332.07</v>
      </c>
      <c r="DL540" s="217">
        <v>1736188.03</v>
      </c>
      <c r="DM540" s="217">
        <v>1717845.71</v>
      </c>
      <c r="DN540" s="217">
        <v>1672616.71</v>
      </c>
      <c r="DO540" s="217">
        <v>1597313.08</v>
      </c>
      <c r="DP540" s="217">
        <v>1657717.06</v>
      </c>
      <c r="DQ540" s="217">
        <v>2090685.22</v>
      </c>
      <c r="DR540" s="217">
        <v>4872894.16</v>
      </c>
      <c r="DS540" s="164">
        <f t="shared" si="8"/>
        <v>24080553.43</v>
      </c>
    </row>
    <row r="541" spans="1:123" ht="20.399999999999999">
      <c r="A541" s="152" t="s">
        <v>25248</v>
      </c>
      <c r="B541" s="166">
        <v>845587.22</v>
      </c>
      <c r="C541" s="166">
        <v>2677923.14</v>
      </c>
      <c r="D541" s="166">
        <v>6089378.8600000003</v>
      </c>
      <c r="E541" s="166">
        <v>8818963.3599999994</v>
      </c>
      <c r="F541" s="166">
        <v>1082984.07</v>
      </c>
      <c r="BK541" s="152" t="s">
        <v>25117</v>
      </c>
      <c r="BL541" s="219">
        <v>3472</v>
      </c>
      <c r="BM541" s="219">
        <v>14414.17</v>
      </c>
      <c r="BN541" s="219">
        <v>70122.429999999993</v>
      </c>
      <c r="BO541" s="219">
        <v>44710.75</v>
      </c>
      <c r="BP541" s="219">
        <v>49107.55</v>
      </c>
      <c r="BQ541" s="219">
        <v>46299.06</v>
      </c>
      <c r="BR541" s="219">
        <v>40578.79</v>
      </c>
      <c r="BS541" s="219">
        <v>93312.59</v>
      </c>
      <c r="BT541" s="219">
        <v>66587.86</v>
      </c>
      <c r="BU541" s="219">
        <v>49550.1</v>
      </c>
      <c r="BV541" s="219">
        <v>40664</v>
      </c>
      <c r="BW541" s="219">
        <v>48632.71</v>
      </c>
      <c r="BX541" s="166">
        <v>-567452.01</v>
      </c>
      <c r="BZ541" s="153" t="s">
        <v>25118</v>
      </c>
      <c r="CA541" s="217">
        <v>0</v>
      </c>
      <c r="CB541" s="217">
        <v>22164.46</v>
      </c>
      <c r="CC541" s="217">
        <v>0</v>
      </c>
      <c r="CD541" s="217">
        <v>0</v>
      </c>
      <c r="CE541" s="217">
        <v>176525.01</v>
      </c>
      <c r="CF541" s="217">
        <v>122072.94</v>
      </c>
      <c r="CG541" s="217">
        <v>0</v>
      </c>
      <c r="CH541" s="217">
        <v>17094</v>
      </c>
      <c r="CI541" s="217">
        <v>269814.49</v>
      </c>
      <c r="CJ541" s="217">
        <v>173181.72</v>
      </c>
      <c r="CK541" s="217">
        <v>53947.77</v>
      </c>
      <c r="CL541" s="217">
        <v>8974631.9000000004</v>
      </c>
      <c r="CM541" s="217">
        <v>0</v>
      </c>
      <c r="CN541" s="164">
        <v>-9809432.2899999991</v>
      </c>
      <c r="CP541" s="152" t="s">
        <v>24870</v>
      </c>
      <c r="CQ541" s="219">
        <v>0</v>
      </c>
      <c r="CR541" s="219">
        <v>255317.11</v>
      </c>
      <c r="CS541" s="219">
        <v>2198727.58</v>
      </c>
      <c r="CT541" s="219">
        <v>573249.68999999994</v>
      </c>
      <c r="CU541" s="219">
        <v>1241623.58</v>
      </c>
      <c r="CV541" s="219">
        <v>550334.51</v>
      </c>
      <c r="CW541" s="219">
        <v>1487890.17</v>
      </c>
      <c r="CX541" s="219">
        <v>1271042.3</v>
      </c>
      <c r="CY541" s="219">
        <v>973325.33</v>
      </c>
      <c r="CZ541" s="219">
        <v>5077344.68</v>
      </c>
      <c r="DA541" s="219">
        <v>3679938.87</v>
      </c>
      <c r="DB541" s="219">
        <v>3497301.56</v>
      </c>
      <c r="DC541" s="219">
        <v>0</v>
      </c>
      <c r="DD541" s="166">
        <v>-20806095.379999999</v>
      </c>
      <c r="DF541" s="154" t="s">
        <v>24776</v>
      </c>
      <c r="DG541" s="218">
        <v>0</v>
      </c>
      <c r="DH541" s="218">
        <v>0</v>
      </c>
      <c r="DI541" s="218">
        <v>0</v>
      </c>
      <c r="DJ541" s="218">
        <v>0</v>
      </c>
      <c r="DK541" s="218">
        <v>0</v>
      </c>
      <c r="DL541" s="218">
        <v>678</v>
      </c>
      <c r="DM541" s="218">
        <v>0</v>
      </c>
      <c r="DN541" s="218">
        <v>0</v>
      </c>
      <c r="DO541" s="218">
        <v>0</v>
      </c>
      <c r="DP541" s="218">
        <v>0</v>
      </c>
      <c r="DQ541" s="218">
        <v>0</v>
      </c>
      <c r="DR541" s="218">
        <v>0</v>
      </c>
      <c r="DS541" s="164">
        <f t="shared" si="8"/>
        <v>678</v>
      </c>
    </row>
    <row r="542" spans="1:123" ht="20.399999999999999">
      <c r="A542" s="152" t="s">
        <v>25249</v>
      </c>
      <c r="B542" s="166">
        <v>19365.509999999998</v>
      </c>
      <c r="C542" s="166">
        <v>389128.64</v>
      </c>
      <c r="D542" s="166">
        <v>184552.72</v>
      </c>
      <c r="E542" s="166">
        <v>219152.83</v>
      </c>
      <c r="F542" s="166">
        <v>7686</v>
      </c>
      <c r="BK542" s="154" t="s">
        <v>24743</v>
      </c>
      <c r="BL542" s="218">
        <v>0</v>
      </c>
      <c r="BM542" s="218">
        <v>0</v>
      </c>
      <c r="BN542" s="218">
        <v>0</v>
      </c>
      <c r="BO542" s="218">
        <v>0</v>
      </c>
      <c r="BP542" s="218">
        <v>392</v>
      </c>
      <c r="BQ542" s="218">
        <v>0</v>
      </c>
      <c r="BR542" s="218">
        <v>0</v>
      </c>
      <c r="BS542" s="218">
        <v>0</v>
      </c>
      <c r="BT542" s="218">
        <v>0</v>
      </c>
      <c r="BU542" s="218">
        <v>0</v>
      </c>
      <c r="BV542" s="218">
        <v>0</v>
      </c>
      <c r="BW542" s="218">
        <v>0</v>
      </c>
      <c r="BX542" s="165">
        <v>-392</v>
      </c>
      <c r="BZ542" s="154" t="s">
        <v>24878</v>
      </c>
      <c r="CA542" s="218">
        <v>0</v>
      </c>
      <c r="CB542" s="218">
        <v>22164.46</v>
      </c>
      <c r="CC542" s="218">
        <v>0</v>
      </c>
      <c r="CD542" s="218">
        <v>0</v>
      </c>
      <c r="CE542" s="218">
        <v>176525.01</v>
      </c>
      <c r="CF542" s="218">
        <v>122072.94</v>
      </c>
      <c r="CG542" s="218">
        <v>0</v>
      </c>
      <c r="CH542" s="218">
        <v>17094</v>
      </c>
      <c r="CI542" s="218">
        <v>269814.49</v>
      </c>
      <c r="CJ542" s="218">
        <v>173181.72</v>
      </c>
      <c r="CK542" s="218">
        <v>53947.77</v>
      </c>
      <c r="CL542" s="218">
        <v>8974631.9000000004</v>
      </c>
      <c r="CM542" s="218">
        <v>0</v>
      </c>
      <c r="CN542" s="165">
        <v>-9809432.2899999991</v>
      </c>
      <c r="CP542" s="152" t="s">
        <v>24951</v>
      </c>
      <c r="CQ542" s="219">
        <v>0</v>
      </c>
      <c r="CR542" s="219">
        <v>381831.14</v>
      </c>
      <c r="CS542" s="219">
        <v>588792.48</v>
      </c>
      <c r="CT542" s="219">
        <v>92730.49</v>
      </c>
      <c r="CU542" s="219">
        <v>1360</v>
      </c>
      <c r="CV542" s="219">
        <v>39985.730000000003</v>
      </c>
      <c r="CW542" s="219">
        <v>83293.97</v>
      </c>
      <c r="CX542" s="219">
        <v>94804.24</v>
      </c>
      <c r="CY542" s="219">
        <v>136070.24</v>
      </c>
      <c r="CZ542" s="219">
        <v>85884.28</v>
      </c>
      <c r="DA542" s="219">
        <v>220108.16</v>
      </c>
      <c r="DB542" s="219">
        <v>593695.54</v>
      </c>
      <c r="DC542" s="219">
        <v>0</v>
      </c>
      <c r="DD542" s="166">
        <v>-2318556.27</v>
      </c>
      <c r="DF542" s="152" t="s">
        <v>24744</v>
      </c>
      <c r="DG542" s="219">
        <v>0</v>
      </c>
      <c r="DH542" s="219">
        <v>0</v>
      </c>
      <c r="DI542" s="219">
        <v>0</v>
      </c>
      <c r="DJ542" s="219">
        <v>0</v>
      </c>
      <c r="DK542" s="219">
        <v>0</v>
      </c>
      <c r="DL542" s="219">
        <v>678</v>
      </c>
      <c r="DM542" s="219">
        <v>0</v>
      </c>
      <c r="DN542" s="219">
        <v>0</v>
      </c>
      <c r="DO542" s="219">
        <v>0</v>
      </c>
      <c r="DP542" s="219">
        <v>0</v>
      </c>
      <c r="DQ542" s="219">
        <v>0</v>
      </c>
      <c r="DR542" s="219">
        <v>0</v>
      </c>
      <c r="DS542" s="164">
        <f t="shared" si="8"/>
        <v>678</v>
      </c>
    </row>
    <row r="543" spans="1:123" ht="20.399999999999999">
      <c r="A543" s="153" t="s">
        <v>25259</v>
      </c>
      <c r="B543" s="164">
        <v>1387950.27</v>
      </c>
      <c r="C543" s="164">
        <v>3248435.37</v>
      </c>
      <c r="D543" s="164">
        <v>3824204.11</v>
      </c>
      <c r="E543" s="164">
        <v>3870459.82</v>
      </c>
      <c r="F543" s="164">
        <v>4395640.2699999996</v>
      </c>
      <c r="BK543" s="152" t="s">
        <v>24744</v>
      </c>
      <c r="BL543" s="219">
        <v>0</v>
      </c>
      <c r="BM543" s="219">
        <v>0</v>
      </c>
      <c r="BN543" s="219">
        <v>0</v>
      </c>
      <c r="BO543" s="219">
        <v>0</v>
      </c>
      <c r="BP543" s="219">
        <v>392</v>
      </c>
      <c r="BQ543" s="219">
        <v>0</v>
      </c>
      <c r="BR543" s="219">
        <v>0</v>
      </c>
      <c r="BS543" s="219">
        <v>0</v>
      </c>
      <c r="BT543" s="219">
        <v>0</v>
      </c>
      <c r="BU543" s="219">
        <v>0</v>
      </c>
      <c r="BV543" s="219">
        <v>0</v>
      </c>
      <c r="BW543" s="219">
        <v>0</v>
      </c>
      <c r="BX543" s="166">
        <v>-392</v>
      </c>
      <c r="BZ543" s="152" t="s">
        <v>25120</v>
      </c>
      <c r="CA543" s="219">
        <v>0</v>
      </c>
      <c r="CB543" s="219">
        <v>22164.46</v>
      </c>
      <c r="CC543" s="219">
        <v>0</v>
      </c>
      <c r="CD543" s="219">
        <v>0</v>
      </c>
      <c r="CE543" s="219">
        <v>176525.01</v>
      </c>
      <c r="CF543" s="219">
        <v>122072.94</v>
      </c>
      <c r="CG543" s="219">
        <v>0</v>
      </c>
      <c r="CH543" s="219">
        <v>0</v>
      </c>
      <c r="CI543" s="219">
        <v>269814.49</v>
      </c>
      <c r="CJ543" s="219">
        <v>173181.72</v>
      </c>
      <c r="CK543" s="219">
        <v>53947.77</v>
      </c>
      <c r="CL543" s="219">
        <v>8914888.4000000004</v>
      </c>
      <c r="CM543" s="219">
        <v>0</v>
      </c>
      <c r="CN543" s="166">
        <v>-9732594.7899999991</v>
      </c>
      <c r="CP543" s="152" t="s">
        <v>25260</v>
      </c>
      <c r="CQ543" s="219">
        <v>0</v>
      </c>
      <c r="CR543" s="219">
        <v>16489.900000000001</v>
      </c>
      <c r="CS543" s="219">
        <v>0</v>
      </c>
      <c r="CT543" s="219">
        <v>0</v>
      </c>
      <c r="CU543" s="219">
        <v>0</v>
      </c>
      <c r="CV543" s="219">
        <v>0</v>
      </c>
      <c r="CW543" s="219">
        <v>50000</v>
      </c>
      <c r="CX543" s="219">
        <v>110000</v>
      </c>
      <c r="CY543" s="219">
        <v>0</v>
      </c>
      <c r="CZ543" s="219">
        <v>65000</v>
      </c>
      <c r="DA543" s="219">
        <v>0</v>
      </c>
      <c r="DB543" s="219">
        <v>0</v>
      </c>
      <c r="DC543" s="219">
        <v>0</v>
      </c>
      <c r="DD543" s="166">
        <v>-241489.9</v>
      </c>
      <c r="DF543" s="154" t="s">
        <v>24920</v>
      </c>
      <c r="DG543" s="218">
        <v>224</v>
      </c>
      <c r="DH543" s="218">
        <v>270709.03000000003</v>
      </c>
      <c r="DI543" s="218">
        <v>526275.21</v>
      </c>
      <c r="DJ543" s="218">
        <v>158276.09</v>
      </c>
      <c r="DK543" s="218">
        <v>552321.37</v>
      </c>
      <c r="DL543" s="218">
        <v>97863.57</v>
      </c>
      <c r="DM543" s="218">
        <v>442827.32</v>
      </c>
      <c r="DN543" s="218">
        <v>444277.82</v>
      </c>
      <c r="DO543" s="218">
        <v>418450.83</v>
      </c>
      <c r="DP543" s="218">
        <v>401398.46</v>
      </c>
      <c r="DQ543" s="218">
        <v>854430.93</v>
      </c>
      <c r="DR543" s="218">
        <v>2016785.76</v>
      </c>
      <c r="DS543" s="164">
        <f t="shared" si="8"/>
        <v>6183840.3900000006</v>
      </c>
    </row>
    <row r="544" spans="1:123" ht="30.6">
      <c r="A544" s="154" t="s">
        <v>24743</v>
      </c>
      <c r="B544" s="165">
        <v>0</v>
      </c>
      <c r="C544" s="165">
        <v>0</v>
      </c>
      <c r="D544" s="165">
        <v>6000</v>
      </c>
      <c r="E544" s="165">
        <v>19200</v>
      </c>
      <c r="F544" s="165">
        <v>0</v>
      </c>
      <c r="BK544" s="153" t="s">
        <v>25118</v>
      </c>
      <c r="BL544" s="217">
        <v>0</v>
      </c>
      <c r="BM544" s="217">
        <v>0</v>
      </c>
      <c r="BN544" s="217">
        <v>54102.5</v>
      </c>
      <c r="BO544" s="217">
        <v>184546</v>
      </c>
      <c r="BP544" s="217">
        <v>860573.02</v>
      </c>
      <c r="BQ544" s="217">
        <v>19500</v>
      </c>
      <c r="BR544" s="217">
        <v>837240.1</v>
      </c>
      <c r="BS544" s="217">
        <v>637000</v>
      </c>
      <c r="BT544" s="217">
        <v>571595.85</v>
      </c>
      <c r="BU544" s="217">
        <v>349433.02</v>
      </c>
      <c r="BV544" s="217">
        <v>459417.1</v>
      </c>
      <c r="BW544" s="217">
        <v>3294264.27</v>
      </c>
      <c r="BX544" s="164">
        <v>-7267671.8600000003</v>
      </c>
      <c r="BZ544" s="152" t="s">
        <v>25040</v>
      </c>
      <c r="CA544" s="219">
        <v>0</v>
      </c>
      <c r="CB544" s="219">
        <v>0</v>
      </c>
      <c r="CC544" s="219">
        <v>0</v>
      </c>
      <c r="CD544" s="219">
        <v>0</v>
      </c>
      <c r="CE544" s="219">
        <v>0</v>
      </c>
      <c r="CF544" s="219">
        <v>0</v>
      </c>
      <c r="CG544" s="219">
        <v>0</v>
      </c>
      <c r="CH544" s="219">
        <v>17094</v>
      </c>
      <c r="CI544" s="219">
        <v>0</v>
      </c>
      <c r="CJ544" s="219">
        <v>0</v>
      </c>
      <c r="CK544" s="219">
        <v>0</v>
      </c>
      <c r="CL544" s="219">
        <v>59743.5</v>
      </c>
      <c r="CM544" s="219">
        <v>0</v>
      </c>
      <c r="CN544" s="166">
        <v>-76837.5</v>
      </c>
      <c r="CP544" s="152" t="s">
        <v>24854</v>
      </c>
      <c r="CQ544" s="219">
        <v>0</v>
      </c>
      <c r="CR544" s="219">
        <v>0</v>
      </c>
      <c r="CS544" s="219">
        <v>268197.69</v>
      </c>
      <c r="CT544" s="219">
        <v>238025.46</v>
      </c>
      <c r="CU544" s="219">
        <v>680693.11</v>
      </c>
      <c r="CV544" s="219">
        <v>857342.4</v>
      </c>
      <c r="CW544" s="219">
        <v>848215.78</v>
      </c>
      <c r="CX544" s="219">
        <v>658859.29</v>
      </c>
      <c r="CY544" s="219">
        <v>347254.12</v>
      </c>
      <c r="CZ544" s="219">
        <v>686145.46</v>
      </c>
      <c r="DA544" s="219">
        <v>24446.639999999999</v>
      </c>
      <c r="DB544" s="219">
        <v>880.84</v>
      </c>
      <c r="DC544" s="219">
        <v>0</v>
      </c>
      <c r="DD544" s="166">
        <v>-4610060.79</v>
      </c>
      <c r="DF544" s="152" t="s">
        <v>25261</v>
      </c>
      <c r="DG544" s="219">
        <v>0</v>
      </c>
      <c r="DH544" s="219">
        <v>0</v>
      </c>
      <c r="DI544" s="219">
        <v>50800</v>
      </c>
      <c r="DJ544" s="219">
        <v>0</v>
      </c>
      <c r="DK544" s="219">
        <v>0</v>
      </c>
      <c r="DL544" s="219">
        <v>0</v>
      </c>
      <c r="DM544" s="219">
        <v>0</v>
      </c>
      <c r="DN544" s="219">
        <v>0</v>
      </c>
      <c r="DO544" s="219">
        <v>0</v>
      </c>
      <c r="DP544" s="219">
        <v>0</v>
      </c>
      <c r="DQ544" s="219">
        <v>0</v>
      </c>
      <c r="DR544" s="219">
        <v>9799.7000000000007</v>
      </c>
      <c r="DS544" s="164">
        <f t="shared" si="8"/>
        <v>60599.7</v>
      </c>
    </row>
    <row r="545" spans="1:123" ht="20.399999999999999">
      <c r="A545" s="152" t="s">
        <v>24744</v>
      </c>
      <c r="B545" s="166">
        <v>0</v>
      </c>
      <c r="C545" s="166">
        <v>0</v>
      </c>
      <c r="D545" s="166">
        <v>6000</v>
      </c>
      <c r="E545" s="166">
        <v>19200</v>
      </c>
      <c r="F545" s="166">
        <v>0</v>
      </c>
      <c r="BK545" s="154" t="s">
        <v>24878</v>
      </c>
      <c r="BL545" s="218">
        <v>0</v>
      </c>
      <c r="BM545" s="218">
        <v>0</v>
      </c>
      <c r="BN545" s="218">
        <v>54102.5</v>
      </c>
      <c r="BO545" s="218">
        <v>184546</v>
      </c>
      <c r="BP545" s="218">
        <v>860573.02</v>
      </c>
      <c r="BQ545" s="218">
        <v>19500</v>
      </c>
      <c r="BR545" s="218">
        <v>837240.1</v>
      </c>
      <c r="BS545" s="218">
        <v>637000</v>
      </c>
      <c r="BT545" s="218">
        <v>571595.85</v>
      </c>
      <c r="BU545" s="218">
        <v>349433.02</v>
      </c>
      <c r="BV545" s="218">
        <v>459417.1</v>
      </c>
      <c r="BW545" s="218">
        <v>3294264.27</v>
      </c>
      <c r="BX545" s="165">
        <v>-7267671.8600000003</v>
      </c>
      <c r="BZ545" s="153" t="s">
        <v>25122</v>
      </c>
      <c r="CA545" s="217">
        <v>3032859.89</v>
      </c>
      <c r="CB545" s="217">
        <v>24844462.27</v>
      </c>
      <c r="CC545" s="217">
        <v>70349596.519999996</v>
      </c>
      <c r="CD545" s="217">
        <v>22444190.440000001</v>
      </c>
      <c r="CE545" s="217">
        <v>33466948.280000001</v>
      </c>
      <c r="CF545" s="217">
        <v>66410025.75</v>
      </c>
      <c r="CG545" s="217">
        <v>21337580.350000001</v>
      </c>
      <c r="CH545" s="217">
        <v>73489763.519999996</v>
      </c>
      <c r="CI545" s="217">
        <v>77624310.439999998</v>
      </c>
      <c r="CJ545" s="217">
        <v>111600671.79000001</v>
      </c>
      <c r="CK545" s="217">
        <v>58994070.170000002</v>
      </c>
      <c r="CL545" s="217">
        <v>319030542.16000003</v>
      </c>
      <c r="CM545" s="217">
        <v>0</v>
      </c>
      <c r="CN545" s="164">
        <v>-882625021.58000004</v>
      </c>
      <c r="CP545" s="152" t="s">
        <v>25065</v>
      </c>
      <c r="CQ545" s="219">
        <v>0</v>
      </c>
      <c r="CR545" s="219">
        <v>0</v>
      </c>
      <c r="CS545" s="219">
        <v>0</v>
      </c>
      <c r="CT545" s="219">
        <v>0</v>
      </c>
      <c r="CU545" s="219">
        <v>516560</v>
      </c>
      <c r="CV545" s="219">
        <v>352246.76</v>
      </c>
      <c r="CW545" s="219">
        <v>378296.25</v>
      </c>
      <c r="CX545" s="219">
        <v>517604.9</v>
      </c>
      <c r="CY545" s="219">
        <v>828405.81</v>
      </c>
      <c r="CZ545" s="219">
        <v>537944.86</v>
      </c>
      <c r="DA545" s="219">
        <v>400597.67</v>
      </c>
      <c r="DB545" s="219">
        <v>9219.0300000000007</v>
      </c>
      <c r="DC545" s="219">
        <v>0</v>
      </c>
      <c r="DD545" s="166">
        <v>-3540875.28</v>
      </c>
      <c r="DF545" s="152" t="s">
        <v>25262</v>
      </c>
      <c r="DG545" s="219">
        <v>0</v>
      </c>
      <c r="DH545" s="219">
        <v>0</v>
      </c>
      <c r="DI545" s="219">
        <v>0</v>
      </c>
      <c r="DJ545" s="219">
        <v>0</v>
      </c>
      <c r="DK545" s="219">
        <v>112</v>
      </c>
      <c r="DL545" s="219">
        <v>0</v>
      </c>
      <c r="DM545" s="219">
        <v>0</v>
      </c>
      <c r="DN545" s="219">
        <v>0</v>
      </c>
      <c r="DO545" s="219">
        <v>0</v>
      </c>
      <c r="DP545" s="219">
        <v>0</v>
      </c>
      <c r="DQ545" s="219">
        <v>0</v>
      </c>
      <c r="DR545" s="219">
        <v>29000</v>
      </c>
      <c r="DS545" s="164">
        <f t="shared" si="8"/>
        <v>29112</v>
      </c>
    </row>
    <row r="546" spans="1:123" ht="20.399999999999999">
      <c r="A546" s="168" t="s">
        <v>24764</v>
      </c>
      <c r="B546" s="165">
        <v>1387950.27</v>
      </c>
      <c r="C546" s="165">
        <v>3248435.37</v>
      </c>
      <c r="D546" s="165">
        <v>3818204.11</v>
      </c>
      <c r="E546" s="165">
        <v>3851259.82</v>
      </c>
      <c r="F546" s="165">
        <v>4395640.2699999996</v>
      </c>
      <c r="BK546" s="152" t="s">
        <v>24961</v>
      </c>
      <c r="BL546" s="219">
        <v>0</v>
      </c>
      <c r="BM546" s="219">
        <v>0</v>
      </c>
      <c r="BN546" s="219">
        <v>0</v>
      </c>
      <c r="BO546" s="219">
        <v>175500</v>
      </c>
      <c r="BP546" s="219">
        <v>455000</v>
      </c>
      <c r="BQ546" s="219">
        <v>19500</v>
      </c>
      <c r="BR546" s="219">
        <v>331500</v>
      </c>
      <c r="BS546" s="219">
        <v>637000</v>
      </c>
      <c r="BT546" s="219">
        <v>318500</v>
      </c>
      <c r="BU546" s="219">
        <v>331500</v>
      </c>
      <c r="BV546" s="219">
        <v>286000</v>
      </c>
      <c r="BW546" s="219">
        <v>357500</v>
      </c>
      <c r="BX546" s="166">
        <v>-2912000</v>
      </c>
      <c r="BZ546" s="154" t="s">
        <v>24864</v>
      </c>
      <c r="CA546" s="218">
        <v>1622736.51</v>
      </c>
      <c r="CB546" s="218">
        <v>19219964.370000001</v>
      </c>
      <c r="CC546" s="218">
        <v>59073315.340000004</v>
      </c>
      <c r="CD546" s="218">
        <v>11695799.890000001</v>
      </c>
      <c r="CE546" s="218">
        <v>24445101.829999998</v>
      </c>
      <c r="CF546" s="218">
        <v>47111079.840000004</v>
      </c>
      <c r="CG546" s="218">
        <v>12334769.09</v>
      </c>
      <c r="CH546" s="218">
        <v>17435200.109999999</v>
      </c>
      <c r="CI546" s="218">
        <v>62332416.090000004</v>
      </c>
      <c r="CJ546" s="218">
        <v>38948172.490000002</v>
      </c>
      <c r="CK546" s="218">
        <v>31279314.129999999</v>
      </c>
      <c r="CL546" s="218">
        <v>247764183.31</v>
      </c>
      <c r="CM546" s="218">
        <v>0</v>
      </c>
      <c r="CN546" s="165">
        <v>-573262053</v>
      </c>
      <c r="CP546" s="152" t="s">
        <v>25176</v>
      </c>
      <c r="CQ546" s="219">
        <v>0</v>
      </c>
      <c r="CR546" s="219">
        <v>0</v>
      </c>
      <c r="CS546" s="219">
        <v>0</v>
      </c>
      <c r="CT546" s="219">
        <v>0</v>
      </c>
      <c r="CU546" s="219">
        <v>0</v>
      </c>
      <c r="CV546" s="219">
        <v>0</v>
      </c>
      <c r="CW546" s="219">
        <v>0</v>
      </c>
      <c r="CX546" s="219">
        <v>0</v>
      </c>
      <c r="CY546" s="219">
        <v>0</v>
      </c>
      <c r="CZ546" s="219">
        <v>166042.95000000001</v>
      </c>
      <c r="DA546" s="219">
        <v>20000</v>
      </c>
      <c r="DB546" s="219">
        <v>221562.67</v>
      </c>
      <c r="DC546" s="219">
        <v>0</v>
      </c>
      <c r="DD546" s="166">
        <v>-407605.62</v>
      </c>
      <c r="DF546" s="152" t="s">
        <v>25076</v>
      </c>
      <c r="DG546" s="219">
        <v>56</v>
      </c>
      <c r="DH546" s="219">
        <v>168</v>
      </c>
      <c r="DI546" s="219">
        <v>25280</v>
      </c>
      <c r="DJ546" s="219">
        <v>987</v>
      </c>
      <c r="DK546" s="219">
        <v>280</v>
      </c>
      <c r="DL546" s="219">
        <v>56862.43</v>
      </c>
      <c r="DM546" s="219">
        <v>64927.26</v>
      </c>
      <c r="DN546" s="219">
        <v>56054.5</v>
      </c>
      <c r="DO546" s="219">
        <v>68480</v>
      </c>
      <c r="DP546" s="219">
        <v>280</v>
      </c>
      <c r="DQ546" s="219">
        <v>57472.67</v>
      </c>
      <c r="DR546" s="219">
        <v>882142.09</v>
      </c>
      <c r="DS546" s="164">
        <f t="shared" si="8"/>
        <v>1212989.95</v>
      </c>
    </row>
    <row r="547" spans="1:123" ht="20.399999999999999">
      <c r="A547" s="152" t="s">
        <v>24765</v>
      </c>
      <c r="B547" s="166">
        <v>0</v>
      </c>
      <c r="C547" s="166">
        <v>0</v>
      </c>
      <c r="D547" s="166">
        <v>0</v>
      </c>
      <c r="E547" s="166">
        <v>0</v>
      </c>
      <c r="F547" s="166">
        <v>453776</v>
      </c>
      <c r="BK547" s="152" t="s">
        <v>25120</v>
      </c>
      <c r="BL547" s="219">
        <v>0</v>
      </c>
      <c r="BM547" s="219">
        <v>0</v>
      </c>
      <c r="BN547" s="219">
        <v>0</v>
      </c>
      <c r="BO547" s="219">
        <v>9046</v>
      </c>
      <c r="BP547" s="219">
        <v>405573.02</v>
      </c>
      <c r="BQ547" s="219">
        <v>0</v>
      </c>
      <c r="BR547" s="219">
        <v>505740.1</v>
      </c>
      <c r="BS547" s="219">
        <v>0</v>
      </c>
      <c r="BT547" s="219">
        <v>253095.85</v>
      </c>
      <c r="BU547" s="219">
        <v>839.02</v>
      </c>
      <c r="BV547" s="219">
        <v>153502.6</v>
      </c>
      <c r="BW547" s="219">
        <v>2877020.77</v>
      </c>
      <c r="BX547" s="166">
        <v>-4204817.3600000003</v>
      </c>
      <c r="BZ547" s="152" t="s">
        <v>25126</v>
      </c>
      <c r="CA547" s="219">
        <v>0</v>
      </c>
      <c r="CB547" s="219">
        <v>0</v>
      </c>
      <c r="CC547" s="219">
        <v>102537.03</v>
      </c>
      <c r="CD547" s="219">
        <v>22783.62</v>
      </c>
      <c r="CE547" s="219">
        <v>14832.3</v>
      </c>
      <c r="CF547" s="219">
        <v>0</v>
      </c>
      <c r="CG547" s="219">
        <v>6756.76</v>
      </c>
      <c r="CH547" s="219">
        <v>0</v>
      </c>
      <c r="CI547" s="219">
        <v>433262</v>
      </c>
      <c r="CJ547" s="219">
        <v>681799</v>
      </c>
      <c r="CK547" s="219">
        <v>145756.01999999999</v>
      </c>
      <c r="CL547" s="219">
        <v>232484.26</v>
      </c>
      <c r="CM547" s="219">
        <v>0</v>
      </c>
      <c r="CN547" s="166">
        <v>-1640210.99</v>
      </c>
      <c r="CP547" s="154" t="s">
        <v>24757</v>
      </c>
      <c r="CQ547" s="218">
        <v>0</v>
      </c>
      <c r="CR547" s="218">
        <v>0</v>
      </c>
      <c r="CS547" s="218">
        <v>0</v>
      </c>
      <c r="CT547" s="218">
        <v>0</v>
      </c>
      <c r="CU547" s="218">
        <v>0</v>
      </c>
      <c r="CV547" s="218">
        <v>0</v>
      </c>
      <c r="CW547" s="218">
        <v>0</v>
      </c>
      <c r="CX547" s="218">
        <v>0</v>
      </c>
      <c r="CY547" s="218">
        <v>0</v>
      </c>
      <c r="CZ547" s="218">
        <v>0</v>
      </c>
      <c r="DA547" s="218">
        <v>319886.44</v>
      </c>
      <c r="DB547" s="218">
        <v>2946849.49</v>
      </c>
      <c r="DC547" s="218">
        <v>0</v>
      </c>
      <c r="DD547" s="165">
        <v>-3266735.93</v>
      </c>
      <c r="DF547" s="152" t="s">
        <v>25186</v>
      </c>
      <c r="DG547" s="219">
        <v>56</v>
      </c>
      <c r="DH547" s="219">
        <v>875</v>
      </c>
      <c r="DI547" s="219">
        <v>1426.6</v>
      </c>
      <c r="DJ547" s="219">
        <v>1064</v>
      </c>
      <c r="DK547" s="219">
        <v>1435</v>
      </c>
      <c r="DL547" s="219">
        <v>409.5</v>
      </c>
      <c r="DM547" s="219">
        <v>70913.5</v>
      </c>
      <c r="DN547" s="219">
        <v>392</v>
      </c>
      <c r="DO547" s="219">
        <v>10712.68</v>
      </c>
      <c r="DP547" s="219">
        <v>318</v>
      </c>
      <c r="DQ547" s="219">
        <v>0</v>
      </c>
      <c r="DR547" s="219">
        <v>254390.5</v>
      </c>
      <c r="DS547" s="164">
        <f t="shared" si="8"/>
        <v>341992.78</v>
      </c>
    </row>
    <row r="548" spans="1:123" ht="30.6">
      <c r="A548" s="152" t="s">
        <v>25029</v>
      </c>
      <c r="B548" s="166">
        <v>0</v>
      </c>
      <c r="C548" s="166">
        <v>0</v>
      </c>
      <c r="D548" s="166">
        <v>113412.51</v>
      </c>
      <c r="E548" s="166">
        <v>94007.23</v>
      </c>
      <c r="F548" s="166">
        <v>99806.31</v>
      </c>
      <c r="BK548" s="152" t="s">
        <v>25040</v>
      </c>
      <c r="BL548" s="219">
        <v>0</v>
      </c>
      <c r="BM548" s="219">
        <v>0</v>
      </c>
      <c r="BN548" s="219">
        <v>54102.5</v>
      </c>
      <c r="BO548" s="219">
        <v>0</v>
      </c>
      <c r="BP548" s="219">
        <v>0</v>
      </c>
      <c r="BQ548" s="219">
        <v>0</v>
      </c>
      <c r="BR548" s="219">
        <v>0</v>
      </c>
      <c r="BS548" s="219">
        <v>0</v>
      </c>
      <c r="BT548" s="219">
        <v>0</v>
      </c>
      <c r="BU548" s="219">
        <v>17094</v>
      </c>
      <c r="BV548" s="219">
        <v>19914.5</v>
      </c>
      <c r="BW548" s="219">
        <v>59743.5</v>
      </c>
      <c r="BX548" s="166">
        <v>-150854.5</v>
      </c>
      <c r="BZ548" s="152" t="s">
        <v>24974</v>
      </c>
      <c r="CA548" s="219">
        <v>169715.34</v>
      </c>
      <c r="CB548" s="219">
        <v>252742.18</v>
      </c>
      <c r="CC548" s="219">
        <v>255723.9</v>
      </c>
      <c r="CD548" s="219">
        <v>291184.77</v>
      </c>
      <c r="CE548" s="219">
        <v>171569.09</v>
      </c>
      <c r="CF548" s="219">
        <v>165065.62</v>
      </c>
      <c r="CG548" s="219">
        <v>181160.43</v>
      </c>
      <c r="CH548" s="219">
        <v>115828.17</v>
      </c>
      <c r="CI548" s="219">
        <v>211766.66</v>
      </c>
      <c r="CJ548" s="219">
        <v>477539.79</v>
      </c>
      <c r="CK548" s="219">
        <v>4660589.38</v>
      </c>
      <c r="CL548" s="219">
        <v>7282.51</v>
      </c>
      <c r="CM548" s="219">
        <v>0</v>
      </c>
      <c r="CN548" s="166">
        <v>-6960167.8399999999</v>
      </c>
      <c r="CP548" s="152" t="s">
        <v>24761</v>
      </c>
      <c r="CQ548" s="219">
        <v>0</v>
      </c>
      <c r="CR548" s="219">
        <v>0</v>
      </c>
      <c r="CS548" s="219">
        <v>0</v>
      </c>
      <c r="CT548" s="219">
        <v>0</v>
      </c>
      <c r="CU548" s="219">
        <v>0</v>
      </c>
      <c r="CV548" s="219">
        <v>0</v>
      </c>
      <c r="CW548" s="219">
        <v>0</v>
      </c>
      <c r="CX548" s="219">
        <v>0</v>
      </c>
      <c r="CY548" s="219">
        <v>0</v>
      </c>
      <c r="CZ548" s="219">
        <v>0</v>
      </c>
      <c r="DA548" s="219">
        <v>319886.44</v>
      </c>
      <c r="DB548" s="219">
        <v>2946849.49</v>
      </c>
      <c r="DC548" s="219">
        <v>0</v>
      </c>
      <c r="DD548" s="166">
        <v>-3266735.93</v>
      </c>
      <c r="DF548" s="152" t="s">
        <v>25077</v>
      </c>
      <c r="DG548" s="219">
        <v>112</v>
      </c>
      <c r="DH548" s="219">
        <v>956.4</v>
      </c>
      <c r="DI548" s="219">
        <v>3203.92</v>
      </c>
      <c r="DJ548" s="219">
        <v>16853.28</v>
      </c>
      <c r="DK548" s="219">
        <v>24691.919999999998</v>
      </c>
      <c r="DL548" s="219">
        <v>6397.28</v>
      </c>
      <c r="DM548" s="219">
        <v>35433.96</v>
      </c>
      <c r="DN548" s="219">
        <v>137257.60000000001</v>
      </c>
      <c r="DO548" s="219">
        <v>93530.47</v>
      </c>
      <c r="DP548" s="219">
        <v>142508</v>
      </c>
      <c r="DQ548" s="219">
        <v>557350.19999999995</v>
      </c>
      <c r="DR548" s="219">
        <v>321974.98</v>
      </c>
      <c r="DS548" s="164">
        <f t="shared" si="8"/>
        <v>1340270.0099999998</v>
      </c>
    </row>
    <row r="549" spans="1:123" ht="20.399999999999999">
      <c r="A549" s="152" t="s">
        <v>24731</v>
      </c>
      <c r="B549" s="166">
        <v>1349297.79</v>
      </c>
      <c r="C549" s="166">
        <v>1382512.52</v>
      </c>
      <c r="D549" s="166">
        <v>1304967.01</v>
      </c>
      <c r="E549" s="166">
        <v>1654009.81</v>
      </c>
      <c r="F549" s="166">
        <v>1504699.66</v>
      </c>
      <c r="BK549" s="153" t="s">
        <v>25122</v>
      </c>
      <c r="BL549" s="217">
        <v>3096221.06</v>
      </c>
      <c r="BM549" s="217">
        <v>10467188.09</v>
      </c>
      <c r="BN549" s="217">
        <v>43782637.340000004</v>
      </c>
      <c r="BO549" s="217">
        <v>43461654.560000002</v>
      </c>
      <c r="BP549" s="217">
        <v>48671846.490000002</v>
      </c>
      <c r="BQ549" s="217">
        <v>69391170.459999993</v>
      </c>
      <c r="BR549" s="217">
        <v>49754852.920000002</v>
      </c>
      <c r="BS549" s="217">
        <v>50762817.909999996</v>
      </c>
      <c r="BT549" s="217">
        <v>61890336.240000002</v>
      </c>
      <c r="BU549" s="217">
        <v>79298247.510000005</v>
      </c>
      <c r="BV549" s="217">
        <v>46689873.280000001</v>
      </c>
      <c r="BW549" s="217">
        <v>454484711.19999999</v>
      </c>
      <c r="BX549" s="164">
        <v>-961751557.05999994</v>
      </c>
      <c r="BZ549" s="152" t="s">
        <v>24754</v>
      </c>
      <c r="CA549" s="219">
        <v>0</v>
      </c>
      <c r="CB549" s="219">
        <v>0</v>
      </c>
      <c r="CC549" s="219">
        <v>0</v>
      </c>
      <c r="CD549" s="219">
        <v>0</v>
      </c>
      <c r="CE549" s="219">
        <v>67105.62</v>
      </c>
      <c r="CF549" s="219">
        <v>1022008.64</v>
      </c>
      <c r="CG549" s="219">
        <v>174960.93</v>
      </c>
      <c r="CH549" s="219">
        <v>74927.05</v>
      </c>
      <c r="CI549" s="219">
        <v>911498.59</v>
      </c>
      <c r="CJ549" s="219">
        <v>27059.279999999999</v>
      </c>
      <c r="CK549" s="219">
        <v>0</v>
      </c>
      <c r="CL549" s="219">
        <v>0</v>
      </c>
      <c r="CM549" s="219">
        <v>0</v>
      </c>
      <c r="CN549" s="166">
        <v>-2277560.11</v>
      </c>
      <c r="CP549" s="153" t="s">
        <v>25263</v>
      </c>
      <c r="CQ549" s="217">
        <v>62384199.920000002</v>
      </c>
      <c r="CR549" s="217">
        <v>77315730.25</v>
      </c>
      <c r="CS549" s="217">
        <v>86092169.159999996</v>
      </c>
      <c r="CT549" s="217">
        <v>81610906.390000001</v>
      </c>
      <c r="CU549" s="217">
        <v>71824006.75</v>
      </c>
      <c r="CV549" s="217">
        <v>76056938.319999993</v>
      </c>
      <c r="CW549" s="217">
        <v>68951562.239999995</v>
      </c>
      <c r="CX549" s="217">
        <v>71051292.370000005</v>
      </c>
      <c r="CY549" s="217">
        <v>81916892.379999995</v>
      </c>
      <c r="CZ549" s="217">
        <v>122543631.27</v>
      </c>
      <c r="DA549" s="217">
        <v>126131246.36</v>
      </c>
      <c r="DB549" s="217">
        <v>132203246.91</v>
      </c>
      <c r="DC549" s="217">
        <v>0</v>
      </c>
      <c r="DD549" s="164">
        <v>-1058081822.3200001</v>
      </c>
      <c r="DF549" s="152" t="s">
        <v>25264</v>
      </c>
      <c r="DG549" s="219">
        <v>0</v>
      </c>
      <c r="DH549" s="219">
        <v>0</v>
      </c>
      <c r="DI549" s="219">
        <v>655.20000000000005</v>
      </c>
      <c r="DJ549" s="219">
        <v>0</v>
      </c>
      <c r="DK549" s="219">
        <v>0</v>
      </c>
      <c r="DL549" s="219">
        <v>406.8</v>
      </c>
      <c r="DM549" s="219">
        <v>0</v>
      </c>
      <c r="DN549" s="219">
        <v>0</v>
      </c>
      <c r="DO549" s="219">
        <v>0</v>
      </c>
      <c r="DP549" s="219">
        <v>0</v>
      </c>
      <c r="DQ549" s="219">
        <v>0</v>
      </c>
      <c r="DR549" s="219">
        <v>0</v>
      </c>
      <c r="DS549" s="164">
        <f t="shared" si="8"/>
        <v>1062</v>
      </c>
    </row>
    <row r="550" spans="1:123" ht="20.399999999999999">
      <c r="A550" s="152" t="s">
        <v>25265</v>
      </c>
      <c r="B550" s="166">
        <v>38652.480000000003</v>
      </c>
      <c r="C550" s="166">
        <v>1863809.38</v>
      </c>
      <c r="D550" s="166">
        <v>1811824.59</v>
      </c>
      <c r="E550" s="166">
        <v>2103242.7799999998</v>
      </c>
      <c r="F550" s="166">
        <v>1975489.09</v>
      </c>
      <c r="BK550" s="154" t="s">
        <v>24743</v>
      </c>
      <c r="BL550" s="218">
        <v>0</v>
      </c>
      <c r="BM550" s="218">
        <v>0</v>
      </c>
      <c r="BN550" s="218">
        <v>2125907.5</v>
      </c>
      <c r="BO550" s="218">
        <v>0</v>
      </c>
      <c r="BP550" s="218">
        <v>0</v>
      </c>
      <c r="BQ550" s="218">
        <v>0</v>
      </c>
      <c r="BR550" s="218">
        <v>2125972.5</v>
      </c>
      <c r="BS550" s="218">
        <v>0</v>
      </c>
      <c r="BT550" s="218">
        <v>0</v>
      </c>
      <c r="BU550" s="218">
        <v>0</v>
      </c>
      <c r="BV550" s="218">
        <v>0</v>
      </c>
      <c r="BW550" s="218">
        <v>0</v>
      </c>
      <c r="BX550" s="165">
        <v>-4251880</v>
      </c>
      <c r="BZ550" s="152" t="s">
        <v>25132</v>
      </c>
      <c r="CA550" s="219">
        <v>43844.480000000003</v>
      </c>
      <c r="CB550" s="219">
        <v>295410.17</v>
      </c>
      <c r="CC550" s="219">
        <v>1112609.93</v>
      </c>
      <c r="CD550" s="219">
        <v>738791.79</v>
      </c>
      <c r="CE550" s="219">
        <v>694564.82</v>
      </c>
      <c r="CF550" s="219">
        <v>710375.46</v>
      </c>
      <c r="CG550" s="219">
        <v>797999.68</v>
      </c>
      <c r="CH550" s="219">
        <v>1160755.55</v>
      </c>
      <c r="CI550" s="219">
        <v>811978.29</v>
      </c>
      <c r="CJ550" s="219">
        <v>799752.87</v>
      </c>
      <c r="CK550" s="219">
        <v>936324.8</v>
      </c>
      <c r="CL550" s="219">
        <v>1700150.96</v>
      </c>
      <c r="CM550" s="219">
        <v>0</v>
      </c>
      <c r="CN550" s="166">
        <v>-9802558.8000000007</v>
      </c>
      <c r="CP550" s="154" t="s">
        <v>24864</v>
      </c>
      <c r="CQ550" s="218">
        <v>9039546.5600000005</v>
      </c>
      <c r="CR550" s="218">
        <v>19196540.16</v>
      </c>
      <c r="CS550" s="218">
        <v>24757397.73</v>
      </c>
      <c r="CT550" s="218">
        <v>22463957.449999999</v>
      </c>
      <c r="CU550" s="218">
        <v>16719597.6</v>
      </c>
      <c r="CV550" s="218">
        <v>21814693.309999999</v>
      </c>
      <c r="CW550" s="218">
        <v>11138337.66</v>
      </c>
      <c r="CX550" s="218">
        <v>15452410.6</v>
      </c>
      <c r="CY550" s="218">
        <v>17975518.07</v>
      </c>
      <c r="CZ550" s="218">
        <v>28667070.73</v>
      </c>
      <c r="DA550" s="218">
        <v>49235944.609999999</v>
      </c>
      <c r="DB550" s="218">
        <v>43147996.240000002</v>
      </c>
      <c r="DC550" s="218">
        <v>0</v>
      </c>
      <c r="DD550" s="165">
        <v>-279609010.72000003</v>
      </c>
      <c r="DF550" s="152" t="s">
        <v>25266</v>
      </c>
      <c r="DG550" s="219">
        <v>0</v>
      </c>
      <c r="DH550" s="219">
        <v>0</v>
      </c>
      <c r="DI550" s="219">
        <v>0</v>
      </c>
      <c r="DJ550" s="219">
        <v>0</v>
      </c>
      <c r="DK550" s="219">
        <v>168</v>
      </c>
      <c r="DL550" s="219">
        <v>56</v>
      </c>
      <c r="DM550" s="219">
        <v>0</v>
      </c>
      <c r="DN550" s="219">
        <v>0</v>
      </c>
      <c r="DO550" s="219">
        <v>56</v>
      </c>
      <c r="DP550" s="219">
        <v>0</v>
      </c>
      <c r="DQ550" s="219">
        <v>0</v>
      </c>
      <c r="DR550" s="219">
        <v>0</v>
      </c>
      <c r="DS550" s="164">
        <f t="shared" si="8"/>
        <v>280</v>
      </c>
    </row>
    <row r="551" spans="1:123" ht="30.6">
      <c r="A551" s="152" t="s">
        <v>25267</v>
      </c>
      <c r="B551" s="166">
        <v>0</v>
      </c>
      <c r="C551" s="166">
        <v>2113.4699999999998</v>
      </c>
      <c r="D551" s="166">
        <v>588000</v>
      </c>
      <c r="E551" s="166">
        <v>0</v>
      </c>
      <c r="F551" s="166">
        <v>361869.21</v>
      </c>
      <c r="BK551" s="152" t="s">
        <v>24745</v>
      </c>
      <c r="BL551" s="219">
        <v>0</v>
      </c>
      <c r="BM551" s="219">
        <v>0</v>
      </c>
      <c r="BN551" s="219">
        <v>2125907.5</v>
      </c>
      <c r="BO551" s="219">
        <v>0</v>
      </c>
      <c r="BP551" s="219">
        <v>0</v>
      </c>
      <c r="BQ551" s="219">
        <v>0</v>
      </c>
      <c r="BR551" s="219">
        <v>2125972.5</v>
      </c>
      <c r="BS551" s="219">
        <v>0</v>
      </c>
      <c r="BT551" s="219">
        <v>0</v>
      </c>
      <c r="BU551" s="219">
        <v>0</v>
      </c>
      <c r="BV551" s="219">
        <v>0</v>
      </c>
      <c r="BW551" s="219">
        <v>0</v>
      </c>
      <c r="BX551" s="166">
        <v>-4251880</v>
      </c>
      <c r="BZ551" s="152" t="s">
        <v>25134</v>
      </c>
      <c r="CA551" s="219">
        <v>654312.5</v>
      </c>
      <c r="CB551" s="219">
        <v>9391805.7400000002</v>
      </c>
      <c r="CC551" s="219">
        <v>4009556.32</v>
      </c>
      <c r="CD551" s="219">
        <v>2324085.44</v>
      </c>
      <c r="CE551" s="219">
        <v>2877200</v>
      </c>
      <c r="CF551" s="219">
        <v>1383500</v>
      </c>
      <c r="CG551" s="219">
        <v>410100</v>
      </c>
      <c r="CH551" s="219">
        <v>302420</v>
      </c>
      <c r="CI551" s="219">
        <v>5483905.8499999996</v>
      </c>
      <c r="CJ551" s="219">
        <v>11755906.85</v>
      </c>
      <c r="CK551" s="219">
        <v>6014164.5700000003</v>
      </c>
      <c r="CL551" s="219">
        <v>99105917.739999995</v>
      </c>
      <c r="CM551" s="219">
        <v>0</v>
      </c>
      <c r="CN551" s="166">
        <v>-143712875.00999999</v>
      </c>
      <c r="CP551" s="152" t="s">
        <v>24974</v>
      </c>
      <c r="CQ551" s="219">
        <v>4846805.0199999996</v>
      </c>
      <c r="CR551" s="219">
        <v>5039375.63</v>
      </c>
      <c r="CS551" s="219">
        <v>5468833.8700000001</v>
      </c>
      <c r="CT551" s="219">
        <v>4899882.66</v>
      </c>
      <c r="CU551" s="219">
        <v>4775712.9400000004</v>
      </c>
      <c r="CV551" s="219">
        <v>4786395.1900000004</v>
      </c>
      <c r="CW551" s="219">
        <v>5366430.05</v>
      </c>
      <c r="CX551" s="219">
        <v>4972748.99</v>
      </c>
      <c r="CY551" s="219">
        <v>5967353.9000000004</v>
      </c>
      <c r="CZ551" s="219">
        <v>8353488.6100000003</v>
      </c>
      <c r="DA551" s="219">
        <v>5086239.96</v>
      </c>
      <c r="DB551" s="219">
        <v>8595516.2200000007</v>
      </c>
      <c r="DC551" s="219">
        <v>0</v>
      </c>
      <c r="DD551" s="166">
        <v>-68158783.040000007</v>
      </c>
      <c r="DF551" s="152" t="s">
        <v>25080</v>
      </c>
      <c r="DG551" s="219">
        <v>0</v>
      </c>
      <c r="DH551" s="219">
        <v>268709.63</v>
      </c>
      <c r="DI551" s="219">
        <v>444909.49</v>
      </c>
      <c r="DJ551" s="219">
        <v>139371.81</v>
      </c>
      <c r="DK551" s="219">
        <v>525634.44999999995</v>
      </c>
      <c r="DL551" s="219">
        <v>33731.56</v>
      </c>
      <c r="DM551" s="219">
        <v>271552.59999999998</v>
      </c>
      <c r="DN551" s="219">
        <v>250573.72</v>
      </c>
      <c r="DO551" s="219">
        <v>245671.67999999999</v>
      </c>
      <c r="DP551" s="219">
        <v>258292.46</v>
      </c>
      <c r="DQ551" s="219">
        <v>239608.06</v>
      </c>
      <c r="DR551" s="219">
        <v>519478.49</v>
      </c>
      <c r="DS551" s="164">
        <f t="shared" si="8"/>
        <v>3197533.95</v>
      </c>
    </row>
    <row r="552" spans="1:123" ht="20.399999999999999">
      <c r="A552" s="153" t="s">
        <v>25268</v>
      </c>
      <c r="B552" s="164">
        <v>35432262.649999999</v>
      </c>
      <c r="C552" s="164">
        <v>37578083.859999999</v>
      </c>
      <c r="D552" s="164">
        <v>38289460.329999998</v>
      </c>
      <c r="E552" s="164">
        <v>45581145.049999997</v>
      </c>
      <c r="F552" s="164">
        <v>46546918.229999997</v>
      </c>
      <c r="BK552" s="154" t="s">
        <v>24864</v>
      </c>
      <c r="BL552" s="218">
        <v>1368463.14</v>
      </c>
      <c r="BM552" s="218">
        <v>3588355.82</v>
      </c>
      <c r="BN552" s="218">
        <v>28785326.640000001</v>
      </c>
      <c r="BO552" s="218">
        <v>33376916.949999999</v>
      </c>
      <c r="BP552" s="218">
        <v>35947628.189999998</v>
      </c>
      <c r="BQ552" s="218">
        <v>44391562.950000003</v>
      </c>
      <c r="BR552" s="218">
        <v>32700518.780000001</v>
      </c>
      <c r="BS552" s="218">
        <v>38500624.82</v>
      </c>
      <c r="BT552" s="218">
        <v>43672538.840000004</v>
      </c>
      <c r="BU552" s="218">
        <v>42891967.649999999</v>
      </c>
      <c r="BV552" s="218">
        <v>37400761.369999997</v>
      </c>
      <c r="BW552" s="218">
        <v>323696881.44999999</v>
      </c>
      <c r="BX552" s="165">
        <v>-666321546.60000002</v>
      </c>
      <c r="BZ552" s="152" t="s">
        <v>24866</v>
      </c>
      <c r="CA552" s="219">
        <v>0</v>
      </c>
      <c r="CB552" s="219">
        <v>0</v>
      </c>
      <c r="CC552" s="219">
        <v>0</v>
      </c>
      <c r="CD552" s="219">
        <v>0</v>
      </c>
      <c r="CE552" s="219">
        <v>0</v>
      </c>
      <c r="CF552" s="219">
        <v>0</v>
      </c>
      <c r="CG552" s="219">
        <v>0</v>
      </c>
      <c r="CH552" s="219">
        <v>0</v>
      </c>
      <c r="CI552" s="219">
        <v>0</v>
      </c>
      <c r="CJ552" s="219">
        <v>0</v>
      </c>
      <c r="CK552" s="219">
        <v>0</v>
      </c>
      <c r="CL552" s="219">
        <v>23270</v>
      </c>
      <c r="CM552" s="219">
        <v>0</v>
      </c>
      <c r="CN552" s="166">
        <v>-23270</v>
      </c>
      <c r="CP552" s="152" t="s">
        <v>25128</v>
      </c>
      <c r="CQ552" s="219">
        <v>0</v>
      </c>
      <c r="CR552" s="219">
        <v>0</v>
      </c>
      <c r="CS552" s="219">
        <v>2547189.86</v>
      </c>
      <c r="CT552" s="219">
        <v>0</v>
      </c>
      <c r="CU552" s="219">
        <v>0</v>
      </c>
      <c r="CV552" s="219">
        <v>6192668.1699999999</v>
      </c>
      <c r="CW552" s="219">
        <v>1161324.82</v>
      </c>
      <c r="CX552" s="219">
        <v>1198597.44</v>
      </c>
      <c r="CY552" s="219">
        <v>0</v>
      </c>
      <c r="CZ552" s="219">
        <v>2603395.83</v>
      </c>
      <c r="DA552" s="219">
        <v>0</v>
      </c>
      <c r="DB552" s="219">
        <v>2991723.88</v>
      </c>
      <c r="DC552" s="219">
        <v>0</v>
      </c>
      <c r="DD552" s="166">
        <v>-16694900</v>
      </c>
      <c r="DF552" s="154" t="s">
        <v>24795</v>
      </c>
      <c r="DG552" s="218">
        <v>0</v>
      </c>
      <c r="DH552" s="218">
        <v>0</v>
      </c>
      <c r="DI552" s="218">
        <v>0</v>
      </c>
      <c r="DJ552" s="218">
        <v>0</v>
      </c>
      <c r="DK552" s="218">
        <v>0</v>
      </c>
      <c r="DL552" s="218">
        <v>10692.48</v>
      </c>
      <c r="DM552" s="218">
        <v>0</v>
      </c>
      <c r="DN552" s="218">
        <v>7824.44</v>
      </c>
      <c r="DO552" s="218">
        <v>0</v>
      </c>
      <c r="DP552" s="218">
        <v>0</v>
      </c>
      <c r="DQ552" s="218">
        <v>0</v>
      </c>
      <c r="DR552" s="218">
        <v>824612.4</v>
      </c>
      <c r="DS552" s="164">
        <f t="shared" si="8"/>
        <v>843129.32000000007</v>
      </c>
    </row>
    <row r="553" spans="1:123" ht="20.399999999999999">
      <c r="A553" s="154" t="s">
        <v>24743</v>
      </c>
      <c r="B553" s="165">
        <v>0</v>
      </c>
      <c r="C553" s="165">
        <v>0</v>
      </c>
      <c r="D553" s="165">
        <v>0</v>
      </c>
      <c r="E553" s="165">
        <v>0</v>
      </c>
      <c r="F553" s="165">
        <v>11970</v>
      </c>
      <c r="BK553" s="152" t="s">
        <v>25126</v>
      </c>
      <c r="BL553" s="219">
        <v>0</v>
      </c>
      <c r="BM553" s="219">
        <v>0</v>
      </c>
      <c r="BN553" s="219">
        <v>90919.19</v>
      </c>
      <c r="BO553" s="219">
        <v>6765</v>
      </c>
      <c r="BP553" s="219">
        <v>60788.67</v>
      </c>
      <c r="BQ553" s="219">
        <v>54076.9</v>
      </c>
      <c r="BR553" s="219">
        <v>0</v>
      </c>
      <c r="BS553" s="219">
        <v>1926913.55</v>
      </c>
      <c r="BT553" s="219">
        <v>579671.56000000006</v>
      </c>
      <c r="BU553" s="219">
        <v>172694.54</v>
      </c>
      <c r="BV553" s="219">
        <v>1086757.6299999999</v>
      </c>
      <c r="BW553" s="219">
        <v>508696.31</v>
      </c>
      <c r="BX553" s="166">
        <v>-4487283.3499999996</v>
      </c>
      <c r="BZ553" s="152" t="s">
        <v>25136</v>
      </c>
      <c r="CA553" s="219">
        <v>496540</v>
      </c>
      <c r="CB553" s="219">
        <v>8129032.0800000001</v>
      </c>
      <c r="CC553" s="219">
        <v>8146232</v>
      </c>
      <c r="CD553" s="219">
        <v>1728510.28</v>
      </c>
      <c r="CE553" s="219">
        <v>4152345.72</v>
      </c>
      <c r="CF553" s="219">
        <v>2006419.92</v>
      </c>
      <c r="CG553" s="219">
        <v>121100</v>
      </c>
      <c r="CH553" s="219">
        <v>9952020</v>
      </c>
      <c r="CI553" s="219">
        <v>13906947.810000001</v>
      </c>
      <c r="CJ553" s="219">
        <v>14626120.039999999</v>
      </c>
      <c r="CK553" s="219">
        <v>7997951.8700000001</v>
      </c>
      <c r="CL553" s="219">
        <v>124609414.33</v>
      </c>
      <c r="CM553" s="219">
        <v>0</v>
      </c>
      <c r="CN553" s="166">
        <v>-195872634.05000001</v>
      </c>
      <c r="CP553" s="152" t="s">
        <v>25129</v>
      </c>
      <c r="CQ553" s="219">
        <v>598758.28</v>
      </c>
      <c r="CR553" s="219">
        <v>585405.26</v>
      </c>
      <c r="CS553" s="219">
        <v>626600.73</v>
      </c>
      <c r="CT553" s="219">
        <v>591646.92000000004</v>
      </c>
      <c r="CU553" s="219">
        <v>577477.61</v>
      </c>
      <c r="CV553" s="219">
        <v>557103.56000000006</v>
      </c>
      <c r="CW553" s="219">
        <v>570338.06000000006</v>
      </c>
      <c r="CX553" s="219">
        <v>546768.25</v>
      </c>
      <c r="CY553" s="219">
        <v>568778.55000000005</v>
      </c>
      <c r="CZ553" s="219">
        <v>934835.36</v>
      </c>
      <c r="DA553" s="219">
        <v>722107.47</v>
      </c>
      <c r="DB553" s="219">
        <v>1011640.08</v>
      </c>
      <c r="DC553" s="219">
        <v>0</v>
      </c>
      <c r="DD553" s="166">
        <v>-7891460.1299999999</v>
      </c>
      <c r="DF553" s="152" t="s">
        <v>24761</v>
      </c>
      <c r="DG553" s="219">
        <v>0</v>
      </c>
      <c r="DH553" s="219">
        <v>0</v>
      </c>
      <c r="DI553" s="219">
        <v>0</v>
      </c>
      <c r="DJ553" s="219">
        <v>0</v>
      </c>
      <c r="DK553" s="219">
        <v>0</v>
      </c>
      <c r="DL553" s="219">
        <v>10692.48</v>
      </c>
      <c r="DM553" s="219">
        <v>0</v>
      </c>
      <c r="DN553" s="219">
        <v>7824.44</v>
      </c>
      <c r="DO553" s="219">
        <v>0</v>
      </c>
      <c r="DP553" s="219">
        <v>0</v>
      </c>
      <c r="DQ553" s="219">
        <v>0</v>
      </c>
      <c r="DR553" s="219">
        <v>824612.4</v>
      </c>
      <c r="DS553" s="164">
        <f t="shared" si="8"/>
        <v>843129.32000000007</v>
      </c>
    </row>
    <row r="554" spans="1:123" ht="20.399999999999999">
      <c r="A554" s="152" t="s">
        <v>24744</v>
      </c>
      <c r="B554" s="166">
        <v>0</v>
      </c>
      <c r="C554" s="166">
        <v>0</v>
      </c>
      <c r="D554" s="166">
        <v>0</v>
      </c>
      <c r="E554" s="166">
        <v>0</v>
      </c>
      <c r="F554" s="166">
        <v>11970</v>
      </c>
      <c r="BK554" s="152" t="s">
        <v>24974</v>
      </c>
      <c r="BL554" s="219">
        <v>563432.42000000004</v>
      </c>
      <c r="BM554" s="219">
        <v>385866.43</v>
      </c>
      <c r="BN554" s="219">
        <v>321644.73</v>
      </c>
      <c r="BO554" s="219">
        <v>409367.27</v>
      </c>
      <c r="BP554" s="219">
        <v>483977.28</v>
      </c>
      <c r="BQ554" s="219">
        <v>53868.63</v>
      </c>
      <c r="BR554" s="219">
        <v>-89345.08</v>
      </c>
      <c r="BS554" s="219">
        <v>393115.5</v>
      </c>
      <c r="BT554" s="219">
        <v>257767.15</v>
      </c>
      <c r="BU554" s="219">
        <v>369113.03</v>
      </c>
      <c r="BV554" s="219">
        <v>145523.4</v>
      </c>
      <c r="BW554" s="219">
        <v>-619898.41</v>
      </c>
      <c r="BX554" s="166">
        <v>-2674432.35</v>
      </c>
      <c r="BZ554" s="152" t="s">
        <v>25246</v>
      </c>
      <c r="CA554" s="219">
        <v>0</v>
      </c>
      <c r="CB554" s="219">
        <v>18.989999999999998</v>
      </c>
      <c r="CC554" s="219">
        <v>14894693.130000001</v>
      </c>
      <c r="CD554" s="219">
        <v>182750.41</v>
      </c>
      <c r="CE554" s="219">
        <v>0</v>
      </c>
      <c r="CF554" s="219">
        <v>12995757.25</v>
      </c>
      <c r="CG554" s="219">
        <v>506600.82</v>
      </c>
      <c r="CH554" s="219">
        <v>270005.99</v>
      </c>
      <c r="CI554" s="219">
        <v>18074700.780000001</v>
      </c>
      <c r="CJ554" s="219">
        <v>531688.64</v>
      </c>
      <c r="CK554" s="219">
        <v>461804.68</v>
      </c>
      <c r="CL554" s="219">
        <v>1029197.02</v>
      </c>
      <c r="CM554" s="219">
        <v>0</v>
      </c>
      <c r="CN554" s="166">
        <v>-48947217.710000001</v>
      </c>
      <c r="CP554" s="152" t="s">
        <v>25131</v>
      </c>
      <c r="CQ554" s="219">
        <v>3537064.12</v>
      </c>
      <c r="CR554" s="219">
        <v>3590675.19</v>
      </c>
      <c r="CS554" s="219">
        <v>3778780.98</v>
      </c>
      <c r="CT554" s="219">
        <v>3570818.71</v>
      </c>
      <c r="CU554" s="219">
        <v>3444261.73</v>
      </c>
      <c r="CV554" s="219">
        <v>3486965.36</v>
      </c>
      <c r="CW554" s="219">
        <v>3406557.3</v>
      </c>
      <c r="CX554" s="219">
        <v>3383975.03</v>
      </c>
      <c r="CY554" s="219">
        <v>3312257.85</v>
      </c>
      <c r="CZ554" s="219">
        <v>5423126.1299999999</v>
      </c>
      <c r="DA554" s="219">
        <v>3682410.42</v>
      </c>
      <c r="DB554" s="219">
        <v>5340312.32</v>
      </c>
      <c r="DC554" s="219">
        <v>0</v>
      </c>
      <c r="DD554" s="166">
        <v>-45957205.140000001</v>
      </c>
      <c r="DF554" s="154" t="s">
        <v>24767</v>
      </c>
      <c r="DG554" s="218">
        <v>1177296.3999999999</v>
      </c>
      <c r="DH554" s="218">
        <v>1319847.03</v>
      </c>
      <c r="DI554" s="218">
        <v>1358171.53</v>
      </c>
      <c r="DJ554" s="218">
        <v>2091162.1</v>
      </c>
      <c r="DK554" s="218">
        <v>1281010.7</v>
      </c>
      <c r="DL554" s="218">
        <v>1626953.98</v>
      </c>
      <c r="DM554" s="218">
        <v>1275018.3899999999</v>
      </c>
      <c r="DN554" s="218">
        <v>1220514.45</v>
      </c>
      <c r="DO554" s="218">
        <v>1178862.25</v>
      </c>
      <c r="DP554" s="218">
        <v>1256318.6000000001</v>
      </c>
      <c r="DQ554" s="218">
        <v>1236254.29</v>
      </c>
      <c r="DR554" s="218">
        <v>2031496</v>
      </c>
      <c r="DS554" s="164">
        <f t="shared" si="8"/>
        <v>17052905.719999999</v>
      </c>
    </row>
    <row r="555" spans="1:123" ht="20.399999999999999">
      <c r="A555" s="168" t="s">
        <v>24764</v>
      </c>
      <c r="B555" s="165">
        <v>35432262.649999999</v>
      </c>
      <c r="C555" s="165">
        <v>37578083.859999999</v>
      </c>
      <c r="D555" s="165">
        <v>38289460.329999998</v>
      </c>
      <c r="E555" s="165">
        <v>45581145.049999997</v>
      </c>
      <c r="F555" s="165">
        <v>46534948.229999997</v>
      </c>
      <c r="BK555" s="152" t="s">
        <v>25132</v>
      </c>
      <c r="BL555" s="219">
        <v>29120.69</v>
      </c>
      <c r="BM555" s="219">
        <v>970656.52</v>
      </c>
      <c r="BN555" s="219">
        <v>1599826.58</v>
      </c>
      <c r="BO555" s="219">
        <v>661018.16</v>
      </c>
      <c r="BP555" s="219">
        <v>1932579.87</v>
      </c>
      <c r="BQ555" s="219">
        <v>1215807.93</v>
      </c>
      <c r="BR555" s="219">
        <v>1288464.6499999999</v>
      </c>
      <c r="BS555" s="219">
        <v>1211217.79</v>
      </c>
      <c r="BT555" s="219">
        <v>1279525.49</v>
      </c>
      <c r="BU555" s="219">
        <v>1299706.75</v>
      </c>
      <c r="BV555" s="219">
        <v>1348643.67</v>
      </c>
      <c r="BW555" s="219">
        <v>1921046.41</v>
      </c>
      <c r="BX555" s="166">
        <v>-14757614.51</v>
      </c>
      <c r="BZ555" s="152" t="s">
        <v>25247</v>
      </c>
      <c r="CA555" s="219">
        <v>0</v>
      </c>
      <c r="CB555" s="219">
        <v>0</v>
      </c>
      <c r="CC555" s="219">
        <v>15377207.880000001</v>
      </c>
      <c r="CD555" s="219">
        <v>162463.75</v>
      </c>
      <c r="CE555" s="219">
        <v>0</v>
      </c>
      <c r="CF555" s="219">
        <v>13644600.4</v>
      </c>
      <c r="CG555" s="219">
        <v>359166.84</v>
      </c>
      <c r="CH555" s="219">
        <v>257182.48</v>
      </c>
      <c r="CI555" s="219">
        <v>15740668.93</v>
      </c>
      <c r="CJ555" s="219">
        <v>456182.52</v>
      </c>
      <c r="CK555" s="219">
        <v>404092.33</v>
      </c>
      <c r="CL555" s="219">
        <v>672379.14</v>
      </c>
      <c r="CM555" s="219">
        <v>0</v>
      </c>
      <c r="CN555" s="166">
        <v>-47073944.270000003</v>
      </c>
      <c r="CP555" s="152" t="s">
        <v>25132</v>
      </c>
      <c r="CQ555" s="219">
        <v>0</v>
      </c>
      <c r="CR555" s="219">
        <v>416501.07</v>
      </c>
      <c r="CS555" s="219">
        <v>389454.03</v>
      </c>
      <c r="CT555" s="219">
        <v>188076.72</v>
      </c>
      <c r="CU555" s="219">
        <v>112181.07</v>
      </c>
      <c r="CV555" s="219">
        <v>107135.44</v>
      </c>
      <c r="CW555" s="219">
        <v>35271.230000000003</v>
      </c>
      <c r="CX555" s="219">
        <v>71079.88</v>
      </c>
      <c r="CY555" s="219">
        <v>492114.2</v>
      </c>
      <c r="CZ555" s="219">
        <v>531379.62</v>
      </c>
      <c r="DA555" s="219">
        <v>919083.73</v>
      </c>
      <c r="DB555" s="219">
        <v>870193.82</v>
      </c>
      <c r="DC555" s="219">
        <v>0</v>
      </c>
      <c r="DD555" s="166">
        <v>-4132470.81</v>
      </c>
      <c r="DF555" s="152" t="s">
        <v>24759</v>
      </c>
      <c r="DG555" s="219">
        <v>115146.2</v>
      </c>
      <c r="DH555" s="219">
        <v>263212.37</v>
      </c>
      <c r="DI555" s="219">
        <v>284095.31</v>
      </c>
      <c r="DJ555" s="219">
        <v>1114930.47</v>
      </c>
      <c r="DK555" s="219">
        <v>299585.53999999998</v>
      </c>
      <c r="DL555" s="219">
        <v>622276.94999999995</v>
      </c>
      <c r="DM555" s="219">
        <v>240558.54</v>
      </c>
      <c r="DN555" s="219">
        <v>237399.35</v>
      </c>
      <c r="DO555" s="219">
        <v>202654.6</v>
      </c>
      <c r="DP555" s="219">
        <v>273193.46000000002</v>
      </c>
      <c r="DQ555" s="219">
        <v>247327.71</v>
      </c>
      <c r="DR555" s="219">
        <v>378558.23</v>
      </c>
      <c r="DS555" s="164">
        <f t="shared" si="8"/>
        <v>4278938.7300000004</v>
      </c>
    </row>
    <row r="556" spans="1:123" ht="20.399999999999999">
      <c r="A556" s="152" t="s">
        <v>25029</v>
      </c>
      <c r="B556" s="166">
        <v>0</v>
      </c>
      <c r="C556" s="166">
        <v>0</v>
      </c>
      <c r="D556" s="166">
        <v>483324.1</v>
      </c>
      <c r="E556" s="166">
        <v>269990.87</v>
      </c>
      <c r="F556" s="166">
        <v>180873.87</v>
      </c>
      <c r="BK556" s="152" t="s">
        <v>25134</v>
      </c>
      <c r="BL556" s="219">
        <v>0</v>
      </c>
      <c r="BM556" s="219">
        <v>0</v>
      </c>
      <c r="BN556" s="219">
        <v>779360</v>
      </c>
      <c r="BO556" s="219">
        <v>425520</v>
      </c>
      <c r="BP556" s="219">
        <v>599736.84</v>
      </c>
      <c r="BQ556" s="219">
        <v>639670</v>
      </c>
      <c r="BR556" s="219">
        <v>635330</v>
      </c>
      <c r="BS556" s="219">
        <v>1823317.99</v>
      </c>
      <c r="BT556" s="219">
        <v>3651980</v>
      </c>
      <c r="BU556" s="219">
        <v>6334020</v>
      </c>
      <c r="BV556" s="219">
        <v>3733600</v>
      </c>
      <c r="BW556" s="219">
        <v>117482041.06</v>
      </c>
      <c r="BX556" s="166">
        <v>-136104575.88999999</v>
      </c>
      <c r="BZ556" s="152" t="s">
        <v>25145</v>
      </c>
      <c r="CA556" s="219">
        <v>114025.43</v>
      </c>
      <c r="CB556" s="219">
        <v>611489.55000000005</v>
      </c>
      <c r="CC556" s="219">
        <v>1774718.25</v>
      </c>
      <c r="CD556" s="219">
        <v>615480.82999999996</v>
      </c>
      <c r="CE556" s="219">
        <v>854262.32</v>
      </c>
      <c r="CF556" s="219">
        <v>760200.55</v>
      </c>
      <c r="CG556" s="219">
        <v>861344.37</v>
      </c>
      <c r="CH556" s="219">
        <v>936964.16</v>
      </c>
      <c r="CI556" s="219">
        <v>839760.91</v>
      </c>
      <c r="CJ556" s="219">
        <v>1525184.4</v>
      </c>
      <c r="CK556" s="219">
        <v>1079339.05</v>
      </c>
      <c r="CL556" s="219">
        <v>2041020.97</v>
      </c>
      <c r="CM556" s="219">
        <v>0</v>
      </c>
      <c r="CN556" s="166">
        <v>-12013790.789999999</v>
      </c>
      <c r="CP556" s="152" t="s">
        <v>25135</v>
      </c>
      <c r="CQ556" s="219">
        <v>33141.24</v>
      </c>
      <c r="CR556" s="219">
        <v>31774.06</v>
      </c>
      <c r="CS556" s="219">
        <v>50892.43</v>
      </c>
      <c r="CT556" s="219">
        <v>39850.080000000002</v>
      </c>
      <c r="CU556" s="219">
        <v>40236.46</v>
      </c>
      <c r="CV556" s="219">
        <v>38422.53</v>
      </c>
      <c r="CW556" s="219">
        <v>37221.71</v>
      </c>
      <c r="CX556" s="219">
        <v>50554.32</v>
      </c>
      <c r="CY556" s="219">
        <v>45124.87</v>
      </c>
      <c r="CZ556" s="219">
        <v>68767.259999999995</v>
      </c>
      <c r="DA556" s="219">
        <v>48291.85</v>
      </c>
      <c r="DB556" s="219">
        <v>88898.34</v>
      </c>
      <c r="DC556" s="219">
        <v>0</v>
      </c>
      <c r="DD556" s="166">
        <v>-573175.15</v>
      </c>
      <c r="DF556" s="152" t="s">
        <v>24731</v>
      </c>
      <c r="DG556" s="219">
        <v>1062150.2</v>
      </c>
      <c r="DH556" s="219">
        <v>1056634.6599999999</v>
      </c>
      <c r="DI556" s="219">
        <v>1074076.22</v>
      </c>
      <c r="DJ556" s="219">
        <v>976231.63</v>
      </c>
      <c r="DK556" s="219">
        <v>981425.16</v>
      </c>
      <c r="DL556" s="219">
        <v>1004677.03</v>
      </c>
      <c r="DM556" s="219">
        <v>1034459.85</v>
      </c>
      <c r="DN556" s="219">
        <v>983115.1</v>
      </c>
      <c r="DO556" s="219">
        <v>976207.65</v>
      </c>
      <c r="DP556" s="219">
        <v>983125.14</v>
      </c>
      <c r="DQ556" s="219">
        <v>988926.58</v>
      </c>
      <c r="DR556" s="219">
        <v>1652937.77</v>
      </c>
      <c r="DS556" s="164">
        <f t="shared" si="8"/>
        <v>12773966.99</v>
      </c>
    </row>
    <row r="557" spans="1:123" ht="20.399999999999999">
      <c r="A557" s="152" t="s">
        <v>24731</v>
      </c>
      <c r="B557" s="166">
        <v>35257559.18</v>
      </c>
      <c r="C557" s="166">
        <v>35806715.460000001</v>
      </c>
      <c r="D557" s="166">
        <v>35192663.789999999</v>
      </c>
      <c r="E557" s="166">
        <v>40542379.509999998</v>
      </c>
      <c r="F557" s="166">
        <v>42231241.259999998</v>
      </c>
      <c r="BK557" s="152" t="s">
        <v>24866</v>
      </c>
      <c r="BL557" s="219">
        <v>0</v>
      </c>
      <c r="BM557" s="219">
        <v>0</v>
      </c>
      <c r="BN557" s="219">
        <v>0</v>
      </c>
      <c r="BO557" s="219">
        <v>0</v>
      </c>
      <c r="BP557" s="219">
        <v>0</v>
      </c>
      <c r="BQ557" s="219">
        <v>6780</v>
      </c>
      <c r="BR557" s="219">
        <v>119700</v>
      </c>
      <c r="BS557" s="219">
        <v>0</v>
      </c>
      <c r="BT557" s="219">
        <v>8400</v>
      </c>
      <c r="BU557" s="219">
        <v>11892.4</v>
      </c>
      <c r="BV557" s="219">
        <v>16500</v>
      </c>
      <c r="BW557" s="219">
        <v>5560</v>
      </c>
      <c r="BX557" s="166">
        <v>-168832.4</v>
      </c>
      <c r="BZ557" s="152" t="s">
        <v>25146</v>
      </c>
      <c r="CA557" s="219">
        <v>80335.02</v>
      </c>
      <c r="CB557" s="219">
        <v>502035.25</v>
      </c>
      <c r="CC557" s="219">
        <v>1031448.82</v>
      </c>
      <c r="CD557" s="219">
        <v>949777.18</v>
      </c>
      <c r="CE557" s="219">
        <v>707905.12</v>
      </c>
      <c r="CF557" s="219">
        <v>631416.94999999995</v>
      </c>
      <c r="CG557" s="219">
        <v>654088.18999999994</v>
      </c>
      <c r="CH557" s="219">
        <v>665237.27</v>
      </c>
      <c r="CI557" s="219">
        <v>600791.22</v>
      </c>
      <c r="CJ557" s="219">
        <v>1035311.5</v>
      </c>
      <c r="CK557" s="219">
        <v>757540.43</v>
      </c>
      <c r="CL557" s="219">
        <v>1439271.69</v>
      </c>
      <c r="CM557" s="219">
        <v>0</v>
      </c>
      <c r="CN557" s="166">
        <v>-9055158.6400000006</v>
      </c>
      <c r="CP557" s="152" t="s">
        <v>25246</v>
      </c>
      <c r="CQ557" s="219">
        <v>0</v>
      </c>
      <c r="CR557" s="219">
        <v>0</v>
      </c>
      <c r="CS557" s="219">
        <v>0</v>
      </c>
      <c r="CT557" s="219">
        <v>0</v>
      </c>
      <c r="CU557" s="219">
        <v>0</v>
      </c>
      <c r="CV557" s="219">
        <v>0</v>
      </c>
      <c r="CW557" s="219">
        <v>0</v>
      </c>
      <c r="CX557" s="219">
        <v>0</v>
      </c>
      <c r="CY557" s="219">
        <v>0</v>
      </c>
      <c r="CZ557" s="219">
        <v>0</v>
      </c>
      <c r="DA557" s="219">
        <v>12438021.23</v>
      </c>
      <c r="DB557" s="219">
        <v>0</v>
      </c>
      <c r="DC557" s="219">
        <v>0</v>
      </c>
      <c r="DD557" s="166">
        <v>-12438021.23</v>
      </c>
      <c r="DF557" s="153" t="s">
        <v>25081</v>
      </c>
      <c r="DG557" s="217">
        <v>113860.91</v>
      </c>
      <c r="DH557" s="217">
        <v>126376.18</v>
      </c>
      <c r="DI557" s="217">
        <v>125621.38</v>
      </c>
      <c r="DJ557" s="217">
        <v>127189.36</v>
      </c>
      <c r="DK557" s="217">
        <v>122473.23</v>
      </c>
      <c r="DL557" s="217">
        <v>117821.66</v>
      </c>
      <c r="DM557" s="217">
        <v>125893.27</v>
      </c>
      <c r="DN557" s="217">
        <v>136502.57999999999</v>
      </c>
      <c r="DO557" s="217">
        <v>210541.96</v>
      </c>
      <c r="DP557" s="217">
        <v>158501.4</v>
      </c>
      <c r="DQ557" s="217">
        <v>118928.31</v>
      </c>
      <c r="DR557" s="217">
        <v>208392.33</v>
      </c>
      <c r="DS557" s="164">
        <f t="shared" si="8"/>
        <v>1692102.57</v>
      </c>
    </row>
    <row r="558" spans="1:123" ht="20.399999999999999">
      <c r="A558" s="152" t="s">
        <v>24970</v>
      </c>
      <c r="B558" s="166">
        <v>174703.47</v>
      </c>
      <c r="C558" s="166">
        <v>1771368.4</v>
      </c>
      <c r="D558" s="166">
        <v>2613472.44</v>
      </c>
      <c r="E558" s="166">
        <v>4753774.67</v>
      </c>
      <c r="F558" s="166">
        <v>3968508.81</v>
      </c>
      <c r="BK558" s="152" t="s">
        <v>25136</v>
      </c>
      <c r="BL558" s="219">
        <v>0</v>
      </c>
      <c r="BM558" s="219">
        <v>0</v>
      </c>
      <c r="BN558" s="219">
        <v>839840</v>
      </c>
      <c r="BO558" s="219">
        <v>2368720</v>
      </c>
      <c r="BP558" s="219">
        <v>5507280</v>
      </c>
      <c r="BQ558" s="219">
        <v>5299207.4400000004</v>
      </c>
      <c r="BR558" s="219">
        <v>3157960</v>
      </c>
      <c r="BS558" s="219">
        <v>4478064.32</v>
      </c>
      <c r="BT558" s="219">
        <v>3904580</v>
      </c>
      <c r="BU558" s="219">
        <v>6004506.54</v>
      </c>
      <c r="BV558" s="219">
        <v>5551697.6399999997</v>
      </c>
      <c r="BW558" s="219">
        <v>147007607.16999999</v>
      </c>
      <c r="BX558" s="166">
        <v>-184119463.11000001</v>
      </c>
      <c r="BZ558" s="152" t="s">
        <v>25147</v>
      </c>
      <c r="CA558" s="219">
        <v>0</v>
      </c>
      <c r="CB558" s="219">
        <v>0</v>
      </c>
      <c r="CC558" s="219">
        <v>0</v>
      </c>
      <c r="CD558" s="219">
        <v>0</v>
      </c>
      <c r="CE558" s="219">
        <v>0</v>
      </c>
      <c r="CF558" s="219">
        <v>0</v>
      </c>
      <c r="CG558" s="219">
        <v>13000</v>
      </c>
      <c r="CH558" s="219">
        <v>0</v>
      </c>
      <c r="CI558" s="219">
        <v>36911</v>
      </c>
      <c r="CJ558" s="219">
        <v>0</v>
      </c>
      <c r="CK558" s="219">
        <v>0</v>
      </c>
      <c r="CL558" s="219">
        <v>49869.45</v>
      </c>
      <c r="CM558" s="219">
        <v>0</v>
      </c>
      <c r="CN558" s="166">
        <v>-99780.45</v>
      </c>
      <c r="CP558" s="152" t="s">
        <v>25247</v>
      </c>
      <c r="CQ558" s="219">
        <v>0</v>
      </c>
      <c r="CR558" s="219">
        <v>0</v>
      </c>
      <c r="CS558" s="219">
        <v>0</v>
      </c>
      <c r="CT558" s="219">
        <v>0</v>
      </c>
      <c r="CU558" s="219">
        <v>0</v>
      </c>
      <c r="CV558" s="219">
        <v>0</v>
      </c>
      <c r="CW558" s="219">
        <v>0</v>
      </c>
      <c r="CX558" s="219">
        <v>0</v>
      </c>
      <c r="CY558" s="219">
        <v>0</v>
      </c>
      <c r="CZ558" s="219">
        <v>0</v>
      </c>
      <c r="DA558" s="219">
        <v>14293677.74</v>
      </c>
      <c r="DB558" s="219">
        <v>0</v>
      </c>
      <c r="DC558" s="219">
        <v>0</v>
      </c>
      <c r="DD558" s="166">
        <v>-14293677.74</v>
      </c>
      <c r="DF558" s="154" t="s">
        <v>25269</v>
      </c>
      <c r="DG558" s="218">
        <v>113860.91</v>
      </c>
      <c r="DH558" s="218">
        <v>126376.18</v>
      </c>
      <c r="DI558" s="218">
        <v>125621.38</v>
      </c>
      <c r="DJ558" s="218">
        <v>127189.36</v>
      </c>
      <c r="DK558" s="218">
        <v>122473.23</v>
      </c>
      <c r="DL558" s="218">
        <v>117821.66</v>
      </c>
      <c r="DM558" s="218">
        <v>125893.27</v>
      </c>
      <c r="DN558" s="218">
        <v>136502.57999999999</v>
      </c>
      <c r="DO558" s="218">
        <v>210541.96</v>
      </c>
      <c r="DP558" s="218">
        <v>158501.4</v>
      </c>
      <c r="DQ558" s="218">
        <v>118928.31</v>
      </c>
      <c r="DR558" s="218">
        <v>208392.33</v>
      </c>
      <c r="DS558" s="164">
        <f t="shared" si="8"/>
        <v>1692102.57</v>
      </c>
    </row>
    <row r="559" spans="1:123" ht="20.399999999999999">
      <c r="A559" s="152" t="s">
        <v>25267</v>
      </c>
      <c r="B559" s="166">
        <v>0</v>
      </c>
      <c r="C559" s="166">
        <v>0</v>
      </c>
      <c r="D559" s="166">
        <v>0</v>
      </c>
      <c r="E559" s="166">
        <v>15000</v>
      </c>
      <c r="F559" s="166">
        <v>154324.29</v>
      </c>
      <c r="BK559" s="152" t="s">
        <v>25142</v>
      </c>
      <c r="BL559" s="219">
        <v>0</v>
      </c>
      <c r="BM559" s="219">
        <v>0</v>
      </c>
      <c r="BN559" s="219">
        <v>401656.79</v>
      </c>
      <c r="BO559" s="219">
        <v>611290.77</v>
      </c>
      <c r="BP559" s="219">
        <v>4202881.22</v>
      </c>
      <c r="BQ559" s="219">
        <v>969018.07</v>
      </c>
      <c r="BR559" s="219">
        <v>497502.24</v>
      </c>
      <c r="BS559" s="219">
        <v>502701.65</v>
      </c>
      <c r="BT559" s="219">
        <v>597595.34</v>
      </c>
      <c r="BU559" s="219">
        <v>538909.91</v>
      </c>
      <c r="BV559" s="219">
        <v>1061367.3799999999</v>
      </c>
      <c r="BW559" s="219">
        <v>2216046.04</v>
      </c>
      <c r="BX559" s="166">
        <v>-11598969.41</v>
      </c>
      <c r="BZ559" s="152" t="s">
        <v>25149</v>
      </c>
      <c r="CA559" s="219">
        <v>63963.74</v>
      </c>
      <c r="CB559" s="219">
        <v>24397.83</v>
      </c>
      <c r="CC559" s="219">
        <v>147013.34</v>
      </c>
      <c r="CD559" s="219">
        <v>86225.38</v>
      </c>
      <c r="CE559" s="219">
        <v>84922.38</v>
      </c>
      <c r="CF559" s="219">
        <v>86581.55</v>
      </c>
      <c r="CG559" s="219">
        <v>84285.85</v>
      </c>
      <c r="CH559" s="219">
        <v>85601.79</v>
      </c>
      <c r="CI559" s="219">
        <v>87681.84</v>
      </c>
      <c r="CJ559" s="219">
        <v>98009.52</v>
      </c>
      <c r="CK559" s="219">
        <v>97649.82</v>
      </c>
      <c r="CL559" s="219">
        <v>147162.99</v>
      </c>
      <c r="CM559" s="219">
        <v>0</v>
      </c>
      <c r="CN559" s="166">
        <v>-1093496.03</v>
      </c>
      <c r="CP559" s="152" t="s">
        <v>25145</v>
      </c>
      <c r="CQ559" s="219">
        <v>0</v>
      </c>
      <c r="CR559" s="219">
        <v>1185532.74</v>
      </c>
      <c r="CS559" s="219">
        <v>1551470.89</v>
      </c>
      <c r="CT559" s="219">
        <v>978768.76</v>
      </c>
      <c r="CU559" s="219">
        <v>540913.1</v>
      </c>
      <c r="CV559" s="219">
        <v>432978.05</v>
      </c>
      <c r="CW559" s="219">
        <v>346498.13</v>
      </c>
      <c r="CX559" s="219">
        <v>397376.87</v>
      </c>
      <c r="CY559" s="219">
        <v>400099.31</v>
      </c>
      <c r="CZ559" s="219">
        <v>633842.57999999996</v>
      </c>
      <c r="DA559" s="219">
        <v>670198.93000000005</v>
      </c>
      <c r="DB559" s="219">
        <v>1421499.1</v>
      </c>
      <c r="DC559" s="219">
        <v>0</v>
      </c>
      <c r="DD559" s="166">
        <v>-8559178.4600000009</v>
      </c>
      <c r="DF559" s="152" t="s">
        <v>25121</v>
      </c>
      <c r="DG559" s="219">
        <v>0</v>
      </c>
      <c r="DH559" s="219">
        <v>0</v>
      </c>
      <c r="DI559" s="219">
        <v>0</v>
      </c>
      <c r="DJ559" s="219">
        <v>0</v>
      </c>
      <c r="DK559" s="219">
        <v>0</v>
      </c>
      <c r="DL559" s="219">
        <v>0</v>
      </c>
      <c r="DM559" s="219">
        <v>0</v>
      </c>
      <c r="DN559" s="219">
        <v>0</v>
      </c>
      <c r="DO559" s="219">
        <v>73616.179999999993</v>
      </c>
      <c r="DP559" s="219">
        <v>41370.68</v>
      </c>
      <c r="DQ559" s="219">
        <v>4631.74</v>
      </c>
      <c r="DR559" s="219">
        <v>20595.39</v>
      </c>
      <c r="DS559" s="164">
        <f t="shared" si="8"/>
        <v>140213.99</v>
      </c>
    </row>
    <row r="560" spans="1:123" ht="20.399999999999999">
      <c r="A560" s="153" t="s">
        <v>25270</v>
      </c>
      <c r="B560" s="164">
        <v>73017324.549999997</v>
      </c>
      <c r="C560" s="164">
        <v>72813498.430000007</v>
      </c>
      <c r="D560" s="164">
        <v>75232502.519999996</v>
      </c>
      <c r="E560" s="164">
        <v>96674624.700000003</v>
      </c>
      <c r="F560" s="164">
        <v>80737346.239999995</v>
      </c>
      <c r="BK560" s="152" t="s">
        <v>25143</v>
      </c>
      <c r="BL560" s="219">
        <v>0</v>
      </c>
      <c r="BM560" s="219">
        <v>0</v>
      </c>
      <c r="BN560" s="219">
        <v>506436.71</v>
      </c>
      <c r="BO560" s="219">
        <v>670038.09</v>
      </c>
      <c r="BP560" s="219">
        <v>4264560.6100000003</v>
      </c>
      <c r="BQ560" s="219">
        <v>1026376.76</v>
      </c>
      <c r="BR560" s="219">
        <v>591218.18000000005</v>
      </c>
      <c r="BS560" s="219">
        <v>524061.98</v>
      </c>
      <c r="BT560" s="219">
        <v>697759.37</v>
      </c>
      <c r="BU560" s="219">
        <v>619758.23</v>
      </c>
      <c r="BV560" s="219">
        <v>902898.03</v>
      </c>
      <c r="BW560" s="219">
        <v>2580333.9500000002</v>
      </c>
      <c r="BX560" s="166">
        <v>-12383441.91</v>
      </c>
      <c r="BZ560" s="152" t="s">
        <v>25152</v>
      </c>
      <c r="CA560" s="219">
        <v>0</v>
      </c>
      <c r="CB560" s="219">
        <v>3291.6</v>
      </c>
      <c r="CC560" s="219">
        <v>12221574.74</v>
      </c>
      <c r="CD560" s="219">
        <v>4593746.4400000004</v>
      </c>
      <c r="CE560" s="219">
        <v>14797394.460000001</v>
      </c>
      <c r="CF560" s="219">
        <v>13563153.5</v>
      </c>
      <c r="CG560" s="219">
        <v>7211961.9400000004</v>
      </c>
      <c r="CH560" s="219">
        <v>3346069.61</v>
      </c>
      <c r="CI560" s="219">
        <v>5187542.21</v>
      </c>
      <c r="CJ560" s="219">
        <v>6925618.0800000001</v>
      </c>
      <c r="CK560" s="219">
        <v>8718101.1799999997</v>
      </c>
      <c r="CL560" s="219">
        <v>16705762.25</v>
      </c>
      <c r="CM560" s="219">
        <v>0</v>
      </c>
      <c r="CN560" s="166">
        <v>-93274216.010000005</v>
      </c>
      <c r="CP560" s="152" t="s">
        <v>25146</v>
      </c>
      <c r="CQ560" s="219">
        <v>23777.9</v>
      </c>
      <c r="CR560" s="219">
        <v>268160.53000000003</v>
      </c>
      <c r="CS560" s="219">
        <v>136460.32</v>
      </c>
      <c r="CT560" s="219">
        <v>847172.44</v>
      </c>
      <c r="CU560" s="219">
        <v>377934.22</v>
      </c>
      <c r="CV560" s="219">
        <v>385360.9</v>
      </c>
      <c r="CW560" s="219">
        <v>214696.36</v>
      </c>
      <c r="CX560" s="219">
        <v>617248.37</v>
      </c>
      <c r="CY560" s="219">
        <v>304186.17</v>
      </c>
      <c r="CZ560" s="219">
        <v>431048.2</v>
      </c>
      <c r="DA560" s="219">
        <v>568653.80000000005</v>
      </c>
      <c r="DB560" s="219">
        <v>1025282.41</v>
      </c>
      <c r="DC560" s="219">
        <v>0</v>
      </c>
      <c r="DD560" s="166">
        <v>-5199981.62</v>
      </c>
      <c r="DF560" s="152" t="s">
        <v>24759</v>
      </c>
      <c r="DG560" s="219">
        <v>15264.37</v>
      </c>
      <c r="DH560" s="219">
        <v>46829.120000000003</v>
      </c>
      <c r="DI560" s="219">
        <v>53012.45</v>
      </c>
      <c r="DJ560" s="219">
        <v>52064.99</v>
      </c>
      <c r="DK560" s="219">
        <v>47218.39</v>
      </c>
      <c r="DL560" s="219">
        <v>44783.74</v>
      </c>
      <c r="DM560" s="219">
        <v>45539.8</v>
      </c>
      <c r="DN560" s="219">
        <v>52829.88</v>
      </c>
      <c r="DO560" s="219">
        <v>52972.95</v>
      </c>
      <c r="DP560" s="219">
        <v>42035.08</v>
      </c>
      <c r="DQ560" s="219">
        <v>42641.39</v>
      </c>
      <c r="DR560" s="219">
        <v>66024.429999999993</v>
      </c>
      <c r="DS560" s="164">
        <f t="shared" si="8"/>
        <v>561216.59000000008</v>
      </c>
    </row>
    <row r="561" spans="1:123" ht="30.6">
      <c r="A561" s="154" t="s">
        <v>24743</v>
      </c>
      <c r="B561" s="165">
        <v>1904</v>
      </c>
      <c r="C561" s="165">
        <v>6048</v>
      </c>
      <c r="D561" s="165">
        <v>0</v>
      </c>
      <c r="E561" s="165">
        <v>0</v>
      </c>
      <c r="F561" s="165">
        <v>280</v>
      </c>
      <c r="BK561" s="152" t="s">
        <v>25145</v>
      </c>
      <c r="BL561" s="219">
        <v>372135.95</v>
      </c>
      <c r="BM561" s="219">
        <v>851507.04</v>
      </c>
      <c r="BN561" s="219">
        <v>1719997.52</v>
      </c>
      <c r="BO561" s="219">
        <v>1892802.62</v>
      </c>
      <c r="BP561" s="219">
        <v>1839429.71</v>
      </c>
      <c r="BQ561" s="219">
        <v>1553369.63</v>
      </c>
      <c r="BR561" s="219">
        <v>1408826.95</v>
      </c>
      <c r="BS561" s="219">
        <v>1341423.99</v>
      </c>
      <c r="BT561" s="219">
        <v>1507719.46</v>
      </c>
      <c r="BU561" s="219">
        <v>1071483.22</v>
      </c>
      <c r="BV561" s="219">
        <v>2147347.89</v>
      </c>
      <c r="BW561" s="219">
        <v>1706024.46</v>
      </c>
      <c r="BX561" s="166">
        <v>-17412068.440000001</v>
      </c>
      <c r="BZ561" s="152" t="s">
        <v>25252</v>
      </c>
      <c r="CA561" s="219">
        <v>0</v>
      </c>
      <c r="CB561" s="219">
        <v>9740.98</v>
      </c>
      <c r="CC561" s="219">
        <v>0</v>
      </c>
      <c r="CD561" s="219">
        <v>0</v>
      </c>
      <c r="CE561" s="219">
        <v>23000</v>
      </c>
      <c r="CF561" s="219">
        <v>142000</v>
      </c>
      <c r="CG561" s="219">
        <v>952243.28</v>
      </c>
      <c r="CH561" s="219">
        <v>268188.03999999998</v>
      </c>
      <c r="CI561" s="219">
        <v>5000</v>
      </c>
      <c r="CJ561" s="219">
        <v>8000</v>
      </c>
      <c r="CK561" s="219">
        <v>6000</v>
      </c>
      <c r="CL561" s="219">
        <v>1000</v>
      </c>
      <c r="CM561" s="219">
        <v>0</v>
      </c>
      <c r="CN561" s="166">
        <v>-1415172.3</v>
      </c>
      <c r="CP561" s="152" t="s">
        <v>25252</v>
      </c>
      <c r="CQ561" s="219">
        <v>0</v>
      </c>
      <c r="CR561" s="219">
        <v>4164902.32</v>
      </c>
      <c r="CS561" s="219">
        <v>5074842.18</v>
      </c>
      <c r="CT561" s="219">
        <v>6029071.3099999996</v>
      </c>
      <c r="CU561" s="219">
        <v>3531038.32</v>
      </c>
      <c r="CV561" s="219">
        <v>3000174.39</v>
      </c>
      <c r="CW561" s="219">
        <v>0</v>
      </c>
      <c r="CX561" s="219">
        <v>2170879.94</v>
      </c>
      <c r="CY561" s="219">
        <v>3547128.94</v>
      </c>
      <c r="CZ561" s="219">
        <v>4990369.2699999996</v>
      </c>
      <c r="DA561" s="219">
        <v>5567375.9400000004</v>
      </c>
      <c r="DB561" s="219">
        <v>10909780.369999999</v>
      </c>
      <c r="DC561" s="219">
        <v>0</v>
      </c>
      <c r="DD561" s="166">
        <v>-48985562.979999997</v>
      </c>
      <c r="DF561" s="152" t="s">
        <v>24731</v>
      </c>
      <c r="DG561" s="219">
        <v>98074.54</v>
      </c>
      <c r="DH561" s="219">
        <v>79426.06</v>
      </c>
      <c r="DI561" s="219">
        <v>71172.929999999993</v>
      </c>
      <c r="DJ561" s="219">
        <v>73193.37</v>
      </c>
      <c r="DK561" s="219">
        <v>75254.84</v>
      </c>
      <c r="DL561" s="219">
        <v>73037.919999999998</v>
      </c>
      <c r="DM561" s="219">
        <v>76713.47</v>
      </c>
      <c r="DN561" s="219">
        <v>81470.7</v>
      </c>
      <c r="DO561" s="219">
        <v>79241.83</v>
      </c>
      <c r="DP561" s="219">
        <v>75160.639999999999</v>
      </c>
      <c r="DQ561" s="219">
        <v>71655.179999999993</v>
      </c>
      <c r="DR561" s="219">
        <v>121772.51</v>
      </c>
      <c r="DS561" s="164">
        <f t="shared" si="8"/>
        <v>976173.99</v>
      </c>
    </row>
    <row r="562" spans="1:123" ht="20.399999999999999">
      <c r="A562" s="152" t="s">
        <v>24744</v>
      </c>
      <c r="B562" s="166">
        <v>1904</v>
      </c>
      <c r="C562" s="166">
        <v>6048</v>
      </c>
      <c r="D562" s="166">
        <v>0</v>
      </c>
      <c r="E562" s="166">
        <v>0</v>
      </c>
      <c r="F562" s="166">
        <v>280</v>
      </c>
      <c r="BK562" s="152" t="s">
        <v>25146</v>
      </c>
      <c r="BL562" s="219">
        <v>330640.23</v>
      </c>
      <c r="BM562" s="219">
        <v>583097.84</v>
      </c>
      <c r="BN562" s="219">
        <v>1244050.8899999999</v>
      </c>
      <c r="BO562" s="219">
        <v>1194425.4099999999</v>
      </c>
      <c r="BP562" s="219">
        <v>1231550.81</v>
      </c>
      <c r="BQ562" s="219">
        <v>1010844.8</v>
      </c>
      <c r="BR562" s="219">
        <v>1024440.9</v>
      </c>
      <c r="BS562" s="219">
        <v>799125.36</v>
      </c>
      <c r="BT562" s="219">
        <v>972148.38</v>
      </c>
      <c r="BU562" s="219">
        <v>695392.32</v>
      </c>
      <c r="BV562" s="219">
        <v>1387437.66</v>
      </c>
      <c r="BW562" s="219">
        <v>1172925.1000000001</v>
      </c>
      <c r="BX562" s="166">
        <v>-11646079.699999999</v>
      </c>
      <c r="BZ562" s="154" t="s">
        <v>24778</v>
      </c>
      <c r="CA562" s="218">
        <v>1410123.38</v>
      </c>
      <c r="CB562" s="218">
        <v>5624497.9000000004</v>
      </c>
      <c r="CC562" s="218">
        <v>11276281.18</v>
      </c>
      <c r="CD562" s="218">
        <v>9785773.1199999992</v>
      </c>
      <c r="CE562" s="218">
        <v>7960218.8600000003</v>
      </c>
      <c r="CF562" s="218">
        <v>18694678.27</v>
      </c>
      <c r="CG562" s="218">
        <v>8762899.5999999996</v>
      </c>
      <c r="CH562" s="218">
        <v>55985692.130000003</v>
      </c>
      <c r="CI562" s="218">
        <v>15220282.42</v>
      </c>
      <c r="CJ562" s="218">
        <v>71403583.980000004</v>
      </c>
      <c r="CK562" s="218">
        <v>27510537.100000001</v>
      </c>
      <c r="CL562" s="218">
        <v>71266358.849999994</v>
      </c>
      <c r="CM562" s="218">
        <v>0</v>
      </c>
      <c r="CN562" s="165">
        <v>-304900926.79000002</v>
      </c>
      <c r="CP562" s="152" t="s">
        <v>25253</v>
      </c>
      <c r="CQ562" s="219">
        <v>0</v>
      </c>
      <c r="CR562" s="219">
        <v>3914213.36</v>
      </c>
      <c r="CS562" s="219">
        <v>5132872.4400000004</v>
      </c>
      <c r="CT562" s="219">
        <v>5318669.8499999996</v>
      </c>
      <c r="CU562" s="219">
        <v>3319842.15</v>
      </c>
      <c r="CV562" s="219">
        <v>2827489.72</v>
      </c>
      <c r="CW562" s="219">
        <v>0</v>
      </c>
      <c r="CX562" s="219">
        <v>2043181.51</v>
      </c>
      <c r="CY562" s="219">
        <v>3338474.28</v>
      </c>
      <c r="CZ562" s="219">
        <v>4696817.87</v>
      </c>
      <c r="DA562" s="219">
        <v>5239883.54</v>
      </c>
      <c r="DB562" s="219">
        <v>10893149.699999999</v>
      </c>
      <c r="DC562" s="219">
        <v>0</v>
      </c>
      <c r="DD562" s="166">
        <v>-46724594.420000002</v>
      </c>
      <c r="DF562" s="152" t="s">
        <v>25271</v>
      </c>
      <c r="DG562" s="219">
        <v>522</v>
      </c>
      <c r="DH562" s="219">
        <v>121</v>
      </c>
      <c r="DI562" s="219">
        <v>1436</v>
      </c>
      <c r="DJ562" s="219">
        <v>1931</v>
      </c>
      <c r="DK562" s="219">
        <v>0</v>
      </c>
      <c r="DL562" s="219">
        <v>0</v>
      </c>
      <c r="DM562" s="219">
        <v>3640</v>
      </c>
      <c r="DN562" s="219">
        <v>2202</v>
      </c>
      <c r="DO562" s="219">
        <v>4711</v>
      </c>
      <c r="DP562" s="219">
        <v>-65</v>
      </c>
      <c r="DQ562" s="219">
        <v>0</v>
      </c>
      <c r="DR562" s="219">
        <v>0</v>
      </c>
      <c r="DS562" s="164">
        <f t="shared" si="8"/>
        <v>14498</v>
      </c>
    </row>
    <row r="563" spans="1:123" ht="20.399999999999999">
      <c r="A563" s="154" t="s">
        <v>24864</v>
      </c>
      <c r="B563" s="165">
        <v>0</v>
      </c>
      <c r="C563" s="165">
        <v>0</v>
      </c>
      <c r="D563" s="165">
        <v>0</v>
      </c>
      <c r="E563" s="165">
        <v>0</v>
      </c>
      <c r="F563" s="165">
        <v>45538.66</v>
      </c>
      <c r="BK563" s="152" t="s">
        <v>25250</v>
      </c>
      <c r="BL563" s="219">
        <v>0</v>
      </c>
      <c r="BM563" s="219">
        <v>0</v>
      </c>
      <c r="BN563" s="219">
        <v>0</v>
      </c>
      <c r="BO563" s="219">
        <v>0</v>
      </c>
      <c r="BP563" s="219">
        <v>0</v>
      </c>
      <c r="BQ563" s="219">
        <v>0</v>
      </c>
      <c r="BR563" s="219">
        <v>0</v>
      </c>
      <c r="BS563" s="219">
        <v>0</v>
      </c>
      <c r="BT563" s="219">
        <v>0</v>
      </c>
      <c r="BU563" s="219">
        <v>6300</v>
      </c>
      <c r="BV563" s="219">
        <v>0</v>
      </c>
      <c r="BW563" s="219">
        <v>1800</v>
      </c>
      <c r="BX563" s="166">
        <v>-8100</v>
      </c>
      <c r="BZ563" s="152" t="s">
        <v>24995</v>
      </c>
      <c r="CA563" s="219">
        <v>0</v>
      </c>
      <c r="CB563" s="219">
        <v>612206.94999999995</v>
      </c>
      <c r="CC563" s="219">
        <v>2005558.13</v>
      </c>
      <c r="CD563" s="219">
        <v>1954189.95</v>
      </c>
      <c r="CE563" s="219">
        <v>1270294.54</v>
      </c>
      <c r="CF563" s="219">
        <v>615372.01</v>
      </c>
      <c r="CG563" s="219">
        <v>2673808.75</v>
      </c>
      <c r="CH563" s="219">
        <v>3260894.72</v>
      </c>
      <c r="CI563" s="219">
        <v>1967120.78</v>
      </c>
      <c r="CJ563" s="219">
        <v>3629720.2</v>
      </c>
      <c r="CK563" s="219">
        <v>2215580.92</v>
      </c>
      <c r="CL563" s="219">
        <v>5700415.3399999999</v>
      </c>
      <c r="CM563" s="219">
        <v>0</v>
      </c>
      <c r="CN563" s="166">
        <v>-25905162.289999999</v>
      </c>
      <c r="CP563" s="154" t="s">
        <v>24778</v>
      </c>
      <c r="CQ563" s="218">
        <v>53344653.359999999</v>
      </c>
      <c r="CR563" s="218">
        <v>58119190.090000004</v>
      </c>
      <c r="CS563" s="218">
        <v>61334771.43</v>
      </c>
      <c r="CT563" s="218">
        <v>59146948.939999998</v>
      </c>
      <c r="CU563" s="218">
        <v>55104409.149999999</v>
      </c>
      <c r="CV563" s="218">
        <v>54242245.009999998</v>
      </c>
      <c r="CW563" s="218">
        <v>57813224.579999998</v>
      </c>
      <c r="CX563" s="218">
        <v>55598881.770000003</v>
      </c>
      <c r="CY563" s="218">
        <v>63941374.310000002</v>
      </c>
      <c r="CZ563" s="218">
        <v>93876560.540000007</v>
      </c>
      <c r="DA563" s="218">
        <v>76895301.75</v>
      </c>
      <c r="DB563" s="218">
        <v>89055250.670000002</v>
      </c>
      <c r="DC563" s="218">
        <v>0</v>
      </c>
      <c r="DD563" s="165">
        <v>-778472811.60000002</v>
      </c>
      <c r="DF563" s="153" t="s">
        <v>25087</v>
      </c>
      <c r="DG563" s="217">
        <v>0</v>
      </c>
      <c r="DH563" s="217">
        <v>402000</v>
      </c>
      <c r="DI563" s="217">
        <v>393600</v>
      </c>
      <c r="DJ563" s="217">
        <v>1651840</v>
      </c>
      <c r="DK563" s="217">
        <v>501600</v>
      </c>
      <c r="DL563" s="217">
        <v>26200</v>
      </c>
      <c r="DM563" s="217">
        <v>702156.33</v>
      </c>
      <c r="DN563" s="217">
        <v>940000</v>
      </c>
      <c r="DO563" s="217">
        <v>57329.67</v>
      </c>
      <c r="DP563" s="217">
        <v>30600</v>
      </c>
      <c r="DQ563" s="217">
        <v>2457528</v>
      </c>
      <c r="DR563" s="217">
        <v>92747.11</v>
      </c>
      <c r="DS563" s="164">
        <f t="shared" si="8"/>
        <v>7255601.1100000003</v>
      </c>
    </row>
    <row r="564" spans="1:123" ht="20.399999999999999">
      <c r="A564" s="152" t="s">
        <v>25140</v>
      </c>
      <c r="B564" s="166">
        <v>0</v>
      </c>
      <c r="C564" s="166">
        <v>0</v>
      </c>
      <c r="D564" s="166">
        <v>0</v>
      </c>
      <c r="E564" s="166">
        <v>0</v>
      </c>
      <c r="F564" s="166">
        <v>45538.66</v>
      </c>
      <c r="BK564" s="152" t="s">
        <v>25147</v>
      </c>
      <c r="BL564" s="219">
        <v>0</v>
      </c>
      <c r="BM564" s="219">
        <v>25180.62</v>
      </c>
      <c r="BN564" s="219">
        <v>32541.07</v>
      </c>
      <c r="BO564" s="219">
        <v>0</v>
      </c>
      <c r="BP564" s="219">
        <v>0</v>
      </c>
      <c r="BQ564" s="219">
        <v>0</v>
      </c>
      <c r="BR564" s="219">
        <v>0</v>
      </c>
      <c r="BS564" s="219">
        <v>0</v>
      </c>
      <c r="BT564" s="219">
        <v>0</v>
      </c>
      <c r="BU564" s="219">
        <v>0</v>
      </c>
      <c r="BV564" s="219">
        <v>0</v>
      </c>
      <c r="BW564" s="219">
        <v>0</v>
      </c>
      <c r="BX564" s="166">
        <v>-57721.69</v>
      </c>
      <c r="BZ564" s="152" t="s">
        <v>24997</v>
      </c>
      <c r="CA564" s="219">
        <v>43.24</v>
      </c>
      <c r="CB564" s="219">
        <v>447733.96</v>
      </c>
      <c r="CC564" s="219">
        <v>2967289.63</v>
      </c>
      <c r="CD564" s="219">
        <v>2107148.04</v>
      </c>
      <c r="CE564" s="219">
        <v>1885940.28</v>
      </c>
      <c r="CF564" s="219">
        <v>13270731.039999999</v>
      </c>
      <c r="CG564" s="219">
        <v>2661273.7599999998</v>
      </c>
      <c r="CH564" s="219">
        <v>3240443.4</v>
      </c>
      <c r="CI564" s="219">
        <v>1700229.53</v>
      </c>
      <c r="CJ564" s="219">
        <v>4032078.08</v>
      </c>
      <c r="CK564" s="219">
        <v>2559722.94</v>
      </c>
      <c r="CL564" s="219">
        <v>5636424.5599999996</v>
      </c>
      <c r="CM564" s="219">
        <v>0</v>
      </c>
      <c r="CN564" s="166">
        <v>-40509058.460000001</v>
      </c>
      <c r="CP564" s="152" t="s">
        <v>24995</v>
      </c>
      <c r="CQ564" s="219">
        <v>0</v>
      </c>
      <c r="CR564" s="219">
        <v>0</v>
      </c>
      <c r="CS564" s="219">
        <v>0</v>
      </c>
      <c r="CT564" s="219">
        <v>0</v>
      </c>
      <c r="CU564" s="219">
        <v>0</v>
      </c>
      <c r="CV564" s="219">
        <v>0</v>
      </c>
      <c r="CW564" s="219">
        <v>0</v>
      </c>
      <c r="CX564" s="219">
        <v>0</v>
      </c>
      <c r="CY564" s="219">
        <v>277022.27</v>
      </c>
      <c r="CZ564" s="219">
        <v>308098.78000000003</v>
      </c>
      <c r="DA564" s="219">
        <v>1826101.39</v>
      </c>
      <c r="DB564" s="219">
        <v>1462381.52</v>
      </c>
      <c r="DC564" s="219">
        <v>0</v>
      </c>
      <c r="DD564" s="166">
        <v>-3873603.96</v>
      </c>
      <c r="DF564" s="154" t="s">
        <v>24920</v>
      </c>
      <c r="DG564" s="218">
        <v>0</v>
      </c>
      <c r="DH564" s="218">
        <v>402000</v>
      </c>
      <c r="DI564" s="218">
        <v>393600</v>
      </c>
      <c r="DJ564" s="218">
        <v>1651840</v>
      </c>
      <c r="DK564" s="218">
        <v>501600</v>
      </c>
      <c r="DL564" s="218">
        <v>26200</v>
      </c>
      <c r="DM564" s="218">
        <v>702156.33</v>
      </c>
      <c r="DN564" s="218">
        <v>940000</v>
      </c>
      <c r="DO564" s="218">
        <v>57329.67</v>
      </c>
      <c r="DP564" s="218">
        <v>30600</v>
      </c>
      <c r="DQ564" s="218">
        <v>2457528</v>
      </c>
      <c r="DR564" s="218">
        <v>92747.11</v>
      </c>
      <c r="DS564" s="164">
        <f t="shared" si="8"/>
        <v>7255601.1100000003</v>
      </c>
    </row>
    <row r="565" spans="1:123" ht="20.399999999999999">
      <c r="A565" s="168" t="s">
        <v>24764</v>
      </c>
      <c r="B565" s="165">
        <v>73015420.549999997</v>
      </c>
      <c r="C565" s="165">
        <v>72807450.430000007</v>
      </c>
      <c r="D565" s="165">
        <v>75232502.519999996</v>
      </c>
      <c r="E565" s="165">
        <v>96674624.700000003</v>
      </c>
      <c r="F565" s="165">
        <v>80691527.579999998</v>
      </c>
      <c r="BK565" s="152" t="s">
        <v>25149</v>
      </c>
      <c r="BL565" s="219">
        <v>73133.850000000006</v>
      </c>
      <c r="BM565" s="219">
        <v>45729.67</v>
      </c>
      <c r="BN565" s="219">
        <v>100033.08</v>
      </c>
      <c r="BO565" s="219">
        <v>163010.07999999999</v>
      </c>
      <c r="BP565" s="219">
        <v>31099.71</v>
      </c>
      <c r="BQ565" s="219">
        <v>160406.17000000001</v>
      </c>
      <c r="BR565" s="219">
        <v>97021.25</v>
      </c>
      <c r="BS565" s="219">
        <v>94339.35</v>
      </c>
      <c r="BT565" s="219">
        <v>58017.52</v>
      </c>
      <c r="BU565" s="219">
        <v>177601.26</v>
      </c>
      <c r="BV565" s="219">
        <v>90357.66</v>
      </c>
      <c r="BW565" s="219">
        <v>133590.57</v>
      </c>
      <c r="BX565" s="166">
        <v>-1224340.17</v>
      </c>
      <c r="BZ565" s="152" t="s">
        <v>25184</v>
      </c>
      <c r="CA565" s="219">
        <v>0</v>
      </c>
      <c r="CB565" s="219">
        <v>0</v>
      </c>
      <c r="CC565" s="219">
        <v>0</v>
      </c>
      <c r="CD565" s="219">
        <v>0</v>
      </c>
      <c r="CE565" s="219">
        <v>0</v>
      </c>
      <c r="CF565" s="219">
        <v>0</v>
      </c>
      <c r="CG565" s="219">
        <v>0</v>
      </c>
      <c r="CH565" s="219">
        <v>0</v>
      </c>
      <c r="CI565" s="219">
        <v>0</v>
      </c>
      <c r="CJ565" s="219">
        <v>15000</v>
      </c>
      <c r="CK565" s="219">
        <v>0</v>
      </c>
      <c r="CL565" s="219">
        <v>210000</v>
      </c>
      <c r="CM565" s="219">
        <v>0</v>
      </c>
      <c r="CN565" s="166">
        <v>-225000</v>
      </c>
      <c r="CP565" s="152" t="s">
        <v>24997</v>
      </c>
      <c r="CQ565" s="219">
        <v>0</v>
      </c>
      <c r="CR565" s="219">
        <v>429742.21</v>
      </c>
      <c r="CS565" s="219">
        <v>70257.789999999994</v>
      </c>
      <c r="CT565" s="219">
        <v>0</v>
      </c>
      <c r="CU565" s="219">
        <v>0</v>
      </c>
      <c r="CV565" s="219">
        <v>0</v>
      </c>
      <c r="CW565" s="219">
        <v>0</v>
      </c>
      <c r="CX565" s="219">
        <v>0</v>
      </c>
      <c r="CY565" s="219">
        <v>281717.57</v>
      </c>
      <c r="CZ565" s="219">
        <v>313233.75</v>
      </c>
      <c r="DA565" s="219">
        <v>2447956.17</v>
      </c>
      <c r="DB565" s="219">
        <v>1331598.47</v>
      </c>
      <c r="DC565" s="219">
        <v>0</v>
      </c>
      <c r="DD565" s="166">
        <v>-4874505.96</v>
      </c>
      <c r="DF565" s="152" t="s">
        <v>25090</v>
      </c>
      <c r="DG565" s="219">
        <v>0</v>
      </c>
      <c r="DH565" s="219">
        <v>386000</v>
      </c>
      <c r="DI565" s="219">
        <v>393600</v>
      </c>
      <c r="DJ565" s="219">
        <v>941440</v>
      </c>
      <c r="DK565" s="219">
        <v>501600</v>
      </c>
      <c r="DL565" s="219">
        <v>26200</v>
      </c>
      <c r="DM565" s="219">
        <v>655756.32999999996</v>
      </c>
      <c r="DN565" s="219">
        <v>940000</v>
      </c>
      <c r="DO565" s="219">
        <v>53329.67</v>
      </c>
      <c r="DP565" s="219">
        <v>30600</v>
      </c>
      <c r="DQ565" s="219">
        <v>2457528</v>
      </c>
      <c r="DR565" s="219">
        <v>81147.11</v>
      </c>
      <c r="DS565" s="164">
        <f t="shared" si="8"/>
        <v>6467201.1100000003</v>
      </c>
    </row>
    <row r="566" spans="1:123" ht="20.399999999999999">
      <c r="A566" s="152" t="s">
        <v>24731</v>
      </c>
      <c r="B566" s="166">
        <v>71161390.620000005</v>
      </c>
      <c r="C566" s="166">
        <v>70802623.209999993</v>
      </c>
      <c r="D566" s="166">
        <v>71823117.549999997</v>
      </c>
      <c r="E566" s="166">
        <v>91636376.579999998</v>
      </c>
      <c r="F566" s="166">
        <v>76022992.549999997</v>
      </c>
      <c r="BK566" s="152" t="s">
        <v>25152</v>
      </c>
      <c r="BL566" s="219">
        <v>0</v>
      </c>
      <c r="BM566" s="219">
        <v>0</v>
      </c>
      <c r="BN566" s="219">
        <v>11166597.23</v>
      </c>
      <c r="BO566" s="219">
        <v>14116825.560000001</v>
      </c>
      <c r="BP566" s="219">
        <v>2748357.79</v>
      </c>
      <c r="BQ566" s="219">
        <v>21374715.710000001</v>
      </c>
      <c r="BR566" s="219">
        <v>12433872.390000001</v>
      </c>
      <c r="BS566" s="219">
        <v>14399082.57</v>
      </c>
      <c r="BT566" s="219">
        <v>17581208.329999998</v>
      </c>
      <c r="BU566" s="219">
        <v>13296370.609999999</v>
      </c>
      <c r="BV566" s="219">
        <v>8786901.8000000007</v>
      </c>
      <c r="BW566" s="219">
        <v>24250724.710000001</v>
      </c>
      <c r="BX566" s="166">
        <v>-140154656.69999999</v>
      </c>
      <c r="BZ566" s="152" t="s">
        <v>25155</v>
      </c>
      <c r="CA566" s="219">
        <v>0</v>
      </c>
      <c r="CB566" s="219">
        <v>487405.3</v>
      </c>
      <c r="CC566" s="219">
        <v>478492.24</v>
      </c>
      <c r="CD566" s="219">
        <v>0</v>
      </c>
      <c r="CE566" s="219">
        <v>0</v>
      </c>
      <c r="CF566" s="219">
        <v>0</v>
      </c>
      <c r="CG566" s="219">
        <v>-315.42</v>
      </c>
      <c r="CH566" s="219">
        <v>0</v>
      </c>
      <c r="CI566" s="219">
        <v>0</v>
      </c>
      <c r="CJ566" s="219">
        <v>0</v>
      </c>
      <c r="CK566" s="219">
        <v>0</v>
      </c>
      <c r="CL566" s="219">
        <v>-50.98</v>
      </c>
      <c r="CM566" s="219">
        <v>0</v>
      </c>
      <c r="CN566" s="166">
        <v>-965531.14</v>
      </c>
      <c r="CP566" s="152" t="s">
        <v>25154</v>
      </c>
      <c r="CQ566" s="219">
        <v>24917726.699999999</v>
      </c>
      <c r="CR566" s="219">
        <v>25230366.940000001</v>
      </c>
      <c r="CS566" s="219">
        <v>25930350.66</v>
      </c>
      <c r="CT566" s="219">
        <v>24351034.870000001</v>
      </c>
      <c r="CU566" s="219">
        <v>23340887.960000001</v>
      </c>
      <c r="CV566" s="219">
        <v>23558267.039999999</v>
      </c>
      <c r="CW566" s="219">
        <v>23311195.77</v>
      </c>
      <c r="CX566" s="219">
        <v>23579722.969999999</v>
      </c>
      <c r="CY566" s="219">
        <v>24517614.289999999</v>
      </c>
      <c r="CZ566" s="219">
        <v>39740319.020000003</v>
      </c>
      <c r="DA566" s="219">
        <v>26744334.449999999</v>
      </c>
      <c r="DB566" s="219">
        <v>42377926.140000001</v>
      </c>
      <c r="DC566" s="219">
        <v>0</v>
      </c>
      <c r="DD566" s="166">
        <v>-327599746.81</v>
      </c>
      <c r="DF566" s="152" t="s">
        <v>25272</v>
      </c>
      <c r="DG566" s="219">
        <v>0</v>
      </c>
      <c r="DH566" s="219">
        <v>16000</v>
      </c>
      <c r="DI566" s="219">
        <v>0</v>
      </c>
      <c r="DJ566" s="219">
        <v>710400</v>
      </c>
      <c r="DK566" s="219">
        <v>0</v>
      </c>
      <c r="DL566" s="219">
        <v>0</v>
      </c>
      <c r="DM566" s="219">
        <v>46400</v>
      </c>
      <c r="DN566" s="219">
        <v>0</v>
      </c>
      <c r="DO566" s="219">
        <v>4000</v>
      </c>
      <c r="DP566" s="219">
        <v>0</v>
      </c>
      <c r="DQ566" s="219">
        <v>0</v>
      </c>
      <c r="DR566" s="219">
        <v>11600</v>
      </c>
      <c r="DS566" s="164">
        <f t="shared" si="8"/>
        <v>788400</v>
      </c>
    </row>
    <row r="567" spans="1:123" ht="20.399999999999999">
      <c r="A567" s="152" t="s">
        <v>25273</v>
      </c>
      <c r="B567" s="166">
        <v>1854029.93</v>
      </c>
      <c r="C567" s="166">
        <v>2004827.22</v>
      </c>
      <c r="D567" s="166">
        <v>3409384.97</v>
      </c>
      <c r="E567" s="166">
        <v>4559288.12</v>
      </c>
      <c r="F567" s="166">
        <v>3987995.03</v>
      </c>
      <c r="BK567" s="152" t="s">
        <v>25252</v>
      </c>
      <c r="BL567" s="219">
        <v>0</v>
      </c>
      <c r="BM567" s="219">
        <v>407627.28</v>
      </c>
      <c r="BN567" s="219">
        <v>5602380.1799999997</v>
      </c>
      <c r="BO567" s="219">
        <v>6093289.4000000004</v>
      </c>
      <c r="BP567" s="219">
        <v>7502205.8499999996</v>
      </c>
      <c r="BQ567" s="219">
        <v>6188858.5899999999</v>
      </c>
      <c r="BR567" s="219">
        <v>6462668.5599999996</v>
      </c>
      <c r="BS567" s="219">
        <v>6177544.2300000004</v>
      </c>
      <c r="BT567" s="219">
        <v>7058052.4199999999</v>
      </c>
      <c r="BU567" s="219">
        <v>6899816.5899999999</v>
      </c>
      <c r="BV567" s="219">
        <v>6253010.8799999999</v>
      </c>
      <c r="BW567" s="219">
        <v>14684272.33</v>
      </c>
      <c r="BX567" s="166">
        <v>-73329726.310000002</v>
      </c>
      <c r="BZ567" s="152" t="s">
        <v>25158</v>
      </c>
      <c r="CA567" s="219">
        <v>0</v>
      </c>
      <c r="CB567" s="219">
        <v>0</v>
      </c>
      <c r="CC567" s="219">
        <v>0</v>
      </c>
      <c r="CD567" s="219">
        <v>0</v>
      </c>
      <c r="CE567" s="219">
        <v>1475020</v>
      </c>
      <c r="CF567" s="219">
        <v>162190</v>
      </c>
      <c r="CG567" s="219">
        <v>336600</v>
      </c>
      <c r="CH567" s="219">
        <v>118870</v>
      </c>
      <c r="CI567" s="219">
        <v>76250</v>
      </c>
      <c r="CJ567" s="219">
        <v>95410</v>
      </c>
      <c r="CK567" s="219">
        <v>80900</v>
      </c>
      <c r="CL567" s="219">
        <v>24981.55</v>
      </c>
      <c r="CM567" s="219">
        <v>0</v>
      </c>
      <c r="CN567" s="166">
        <v>-2370221.5499999998</v>
      </c>
      <c r="CP567" s="152" t="s">
        <v>25155</v>
      </c>
      <c r="CQ567" s="219">
        <v>21641164.41</v>
      </c>
      <c r="CR567" s="219">
        <v>23062684.34</v>
      </c>
      <c r="CS567" s="219">
        <v>25301339.32</v>
      </c>
      <c r="CT567" s="219">
        <v>23870151.890000001</v>
      </c>
      <c r="CU567" s="219">
        <v>23659186.399999999</v>
      </c>
      <c r="CV567" s="219">
        <v>23811457.379999999</v>
      </c>
      <c r="CW567" s="219">
        <v>23823509.370000001</v>
      </c>
      <c r="CX567" s="219">
        <v>23757949.370000001</v>
      </c>
      <c r="CY567" s="219">
        <v>25527700.07</v>
      </c>
      <c r="CZ567" s="219">
        <v>37653782.75</v>
      </c>
      <c r="DA567" s="219">
        <v>25069610.940000001</v>
      </c>
      <c r="DB567" s="219">
        <v>39414380.07</v>
      </c>
      <c r="DC567" s="219">
        <v>0</v>
      </c>
      <c r="DD567" s="166">
        <v>-316592916.31</v>
      </c>
      <c r="DF567" s="153" t="s">
        <v>25093</v>
      </c>
      <c r="DG567" s="217">
        <v>286694.89</v>
      </c>
      <c r="DH567" s="217">
        <v>236808.04</v>
      </c>
      <c r="DI567" s="217">
        <v>210011.72</v>
      </c>
      <c r="DJ567" s="217">
        <v>212793.25</v>
      </c>
      <c r="DK567" s="217">
        <v>246040.87</v>
      </c>
      <c r="DL567" s="217">
        <v>253182.14</v>
      </c>
      <c r="DM567" s="217">
        <v>1103310.95</v>
      </c>
      <c r="DN567" s="217">
        <v>235882.79</v>
      </c>
      <c r="DO567" s="217">
        <v>272682.68</v>
      </c>
      <c r="DP567" s="217">
        <v>1060665.1599999999</v>
      </c>
      <c r="DQ567" s="217">
        <v>2261797.6</v>
      </c>
      <c r="DR567" s="217">
        <v>5264340.08</v>
      </c>
      <c r="DS567" s="164">
        <f t="shared" si="8"/>
        <v>11644210.17</v>
      </c>
    </row>
    <row r="568" spans="1:123" ht="30.6">
      <c r="A568" s="152" t="s">
        <v>25267</v>
      </c>
      <c r="B568" s="166">
        <v>0</v>
      </c>
      <c r="C568" s="166">
        <v>0</v>
      </c>
      <c r="D568" s="166">
        <v>0</v>
      </c>
      <c r="E568" s="166">
        <v>478960</v>
      </c>
      <c r="F568" s="166">
        <v>680540</v>
      </c>
      <c r="BK568" s="152" t="s">
        <v>25253</v>
      </c>
      <c r="BL568" s="219">
        <v>0</v>
      </c>
      <c r="BM568" s="219">
        <v>318690.42</v>
      </c>
      <c r="BN568" s="219">
        <v>4380042.67</v>
      </c>
      <c r="BO568" s="219">
        <v>4763844.59</v>
      </c>
      <c r="BP568" s="219">
        <v>5543179.8300000001</v>
      </c>
      <c r="BQ568" s="219">
        <v>4838562.32</v>
      </c>
      <c r="BR568" s="219">
        <v>5072858.74</v>
      </c>
      <c r="BS568" s="219">
        <v>4829716.54</v>
      </c>
      <c r="BT568" s="219">
        <v>5518113.8200000003</v>
      </c>
      <c r="BU568" s="219">
        <v>5394402.25</v>
      </c>
      <c r="BV568" s="219">
        <v>4888717.7300000004</v>
      </c>
      <c r="BW568" s="219">
        <v>10646111.75</v>
      </c>
      <c r="BX568" s="166">
        <v>-56194240.659999996</v>
      </c>
      <c r="BZ568" s="152" t="s">
        <v>25162</v>
      </c>
      <c r="CA568" s="219">
        <v>0</v>
      </c>
      <c r="CB568" s="219">
        <v>0</v>
      </c>
      <c r="CC568" s="219">
        <v>0</v>
      </c>
      <c r="CD568" s="219">
        <v>0</v>
      </c>
      <c r="CE568" s="219">
        <v>273551.87</v>
      </c>
      <c r="CF568" s="219">
        <v>1203564.58</v>
      </c>
      <c r="CG568" s="219">
        <v>307700.75</v>
      </c>
      <c r="CH568" s="219">
        <v>1164347.2</v>
      </c>
      <c r="CI568" s="219">
        <v>1244986</v>
      </c>
      <c r="CJ568" s="219">
        <v>556589.46</v>
      </c>
      <c r="CK568" s="219">
        <v>752351.97</v>
      </c>
      <c r="CL568" s="219">
        <v>0</v>
      </c>
      <c r="CM568" s="219">
        <v>0</v>
      </c>
      <c r="CN568" s="166">
        <v>-5503091.8300000001</v>
      </c>
      <c r="CP568" s="152" t="s">
        <v>25164</v>
      </c>
      <c r="CQ568" s="219">
        <v>0</v>
      </c>
      <c r="CR568" s="219">
        <v>0</v>
      </c>
      <c r="CS568" s="219">
        <v>0</v>
      </c>
      <c r="CT568" s="219">
        <v>0</v>
      </c>
      <c r="CU568" s="219">
        <v>0</v>
      </c>
      <c r="CV568" s="219">
        <v>0</v>
      </c>
      <c r="CW568" s="219">
        <v>0</v>
      </c>
      <c r="CX568" s="219">
        <v>0</v>
      </c>
      <c r="CY568" s="219">
        <v>0</v>
      </c>
      <c r="CZ568" s="219">
        <v>0</v>
      </c>
      <c r="DA568" s="219">
        <v>11757549.300000001</v>
      </c>
      <c r="DB568" s="219">
        <v>-11757549.300000001</v>
      </c>
      <c r="DC568" s="219">
        <v>0</v>
      </c>
      <c r="DD568" s="166">
        <v>0</v>
      </c>
      <c r="DF568" s="154" t="s">
        <v>25007</v>
      </c>
      <c r="DG568" s="218">
        <v>0</v>
      </c>
      <c r="DH568" s="218">
        <v>0</v>
      </c>
      <c r="DI568" s="218">
        <v>0</v>
      </c>
      <c r="DJ568" s="218">
        <v>0</v>
      </c>
      <c r="DK568" s="218">
        <v>0</v>
      </c>
      <c r="DL568" s="218">
        <v>0</v>
      </c>
      <c r="DM568" s="218">
        <v>863617.45</v>
      </c>
      <c r="DN568" s="218">
        <v>0</v>
      </c>
      <c r="DO568" s="218">
        <v>0</v>
      </c>
      <c r="DP568" s="218">
        <v>619388.19999999995</v>
      </c>
      <c r="DQ568" s="218">
        <v>0</v>
      </c>
      <c r="DR568" s="218">
        <v>7091.6</v>
      </c>
      <c r="DS568" s="164">
        <f t="shared" si="8"/>
        <v>1490097.25</v>
      </c>
    </row>
    <row r="569" spans="1:123" ht="30.6">
      <c r="A569" s="153" t="s">
        <v>25274</v>
      </c>
      <c r="B569" s="164">
        <v>11928575.640000001</v>
      </c>
      <c r="C569" s="164">
        <v>12411788.02</v>
      </c>
      <c r="D569" s="164">
        <v>12376901.32</v>
      </c>
      <c r="E569" s="164">
        <v>15825778.060000001</v>
      </c>
      <c r="F569" s="164">
        <v>14032923.529999999</v>
      </c>
      <c r="BK569" s="154" t="s">
        <v>24778</v>
      </c>
      <c r="BL569" s="218">
        <v>1727757.92</v>
      </c>
      <c r="BM569" s="218">
        <v>6878832.2699999996</v>
      </c>
      <c r="BN569" s="218">
        <v>12871403.199999999</v>
      </c>
      <c r="BO569" s="218">
        <v>10084737.609999999</v>
      </c>
      <c r="BP569" s="218">
        <v>12724218.300000001</v>
      </c>
      <c r="BQ569" s="218">
        <v>24999607.510000002</v>
      </c>
      <c r="BR569" s="218">
        <v>14928361.640000001</v>
      </c>
      <c r="BS569" s="218">
        <v>12262193.09</v>
      </c>
      <c r="BT569" s="218">
        <v>18217797.399999999</v>
      </c>
      <c r="BU569" s="218">
        <v>36406279.859999999</v>
      </c>
      <c r="BV569" s="218">
        <v>9289111.9100000001</v>
      </c>
      <c r="BW569" s="218">
        <v>130787829.75</v>
      </c>
      <c r="BX569" s="165">
        <v>-291178130.45999998</v>
      </c>
      <c r="BZ569" s="152" t="s">
        <v>25163</v>
      </c>
      <c r="CA569" s="219">
        <v>0</v>
      </c>
      <c r="CB569" s="219">
        <v>0</v>
      </c>
      <c r="CC569" s="219">
        <v>0</v>
      </c>
      <c r="CD569" s="219">
        <v>0</v>
      </c>
      <c r="CE569" s="219">
        <v>273551.87</v>
      </c>
      <c r="CF569" s="219">
        <v>1203564.6000000001</v>
      </c>
      <c r="CG569" s="219">
        <v>307700.75</v>
      </c>
      <c r="CH569" s="219">
        <v>1164347.2</v>
      </c>
      <c r="CI569" s="219">
        <v>1345036</v>
      </c>
      <c r="CJ569" s="219">
        <v>646257.39</v>
      </c>
      <c r="CK569" s="219">
        <v>174671.61</v>
      </c>
      <c r="CL569" s="219">
        <v>950646</v>
      </c>
      <c r="CM569" s="219">
        <v>0</v>
      </c>
      <c r="CN569" s="166">
        <v>-6065775.4199999999</v>
      </c>
      <c r="CP569" s="152" t="s">
        <v>25078</v>
      </c>
      <c r="CQ569" s="219">
        <v>0</v>
      </c>
      <c r="CR569" s="219">
        <v>0</v>
      </c>
      <c r="CS569" s="219">
        <v>0</v>
      </c>
      <c r="CT569" s="219">
        <v>0</v>
      </c>
      <c r="CU569" s="219">
        <v>0</v>
      </c>
      <c r="CV569" s="219">
        <v>0</v>
      </c>
      <c r="CW569" s="219">
        <v>0</v>
      </c>
      <c r="CX569" s="219">
        <v>0</v>
      </c>
      <c r="CY569" s="219">
        <v>2615968.5299999998</v>
      </c>
      <c r="CZ569" s="219">
        <v>0</v>
      </c>
      <c r="DA569" s="219">
        <v>0</v>
      </c>
      <c r="DB569" s="219">
        <v>-1121051.8700000001</v>
      </c>
      <c r="DC569" s="219">
        <v>0</v>
      </c>
      <c r="DD569" s="166">
        <v>-1494916.66</v>
      </c>
      <c r="DF569" s="152" t="s">
        <v>25275</v>
      </c>
      <c r="DG569" s="219">
        <v>0</v>
      </c>
      <c r="DH569" s="219">
        <v>0</v>
      </c>
      <c r="DI569" s="219">
        <v>0</v>
      </c>
      <c r="DJ569" s="219">
        <v>0</v>
      </c>
      <c r="DK569" s="219">
        <v>0</v>
      </c>
      <c r="DL569" s="219">
        <v>0</v>
      </c>
      <c r="DM569" s="219">
        <v>0</v>
      </c>
      <c r="DN569" s="219">
        <v>0</v>
      </c>
      <c r="DO569" s="219">
        <v>0</v>
      </c>
      <c r="DP569" s="219">
        <v>0</v>
      </c>
      <c r="DQ569" s="219">
        <v>0</v>
      </c>
      <c r="DR569" s="219">
        <v>7091.6</v>
      </c>
      <c r="DS569" s="164">
        <f t="shared" si="8"/>
        <v>7091.6</v>
      </c>
    </row>
    <row r="570" spans="1:123" ht="20.399999999999999">
      <c r="A570" s="154" t="s">
        <v>24743</v>
      </c>
      <c r="B570" s="165">
        <v>7483</v>
      </c>
      <c r="C570" s="165">
        <v>14357</v>
      </c>
      <c r="D570" s="165">
        <v>11594.2</v>
      </c>
      <c r="E570" s="165">
        <v>1635.4</v>
      </c>
      <c r="F570" s="165">
        <v>3864.9</v>
      </c>
      <c r="BK570" s="152" t="s">
        <v>24995</v>
      </c>
      <c r="BL570" s="219">
        <v>26344.49</v>
      </c>
      <c r="BM570" s="219">
        <v>1091094.1299999999</v>
      </c>
      <c r="BN570" s="219">
        <v>2371271.4700000002</v>
      </c>
      <c r="BO570" s="219">
        <v>2074979.37</v>
      </c>
      <c r="BP570" s="219">
        <v>2454659.92</v>
      </c>
      <c r="BQ570" s="219">
        <v>1922653.68</v>
      </c>
      <c r="BR570" s="219">
        <v>2355191.81</v>
      </c>
      <c r="BS570" s="219">
        <v>1873741.57</v>
      </c>
      <c r="BT570" s="219">
        <v>1858990.47</v>
      </c>
      <c r="BU570" s="219">
        <v>2317778.1</v>
      </c>
      <c r="BV570" s="219">
        <v>2750518.4</v>
      </c>
      <c r="BW570" s="219">
        <v>8052706.8399999999</v>
      </c>
      <c r="BX570" s="166">
        <v>-29149930.25</v>
      </c>
      <c r="BZ570" s="152" t="s">
        <v>25164</v>
      </c>
      <c r="CA570" s="219">
        <v>18698.330000000002</v>
      </c>
      <c r="CB570" s="219">
        <v>38169.99</v>
      </c>
      <c r="CC570" s="219">
        <v>44138.33</v>
      </c>
      <c r="CD570" s="219">
        <v>44784.67</v>
      </c>
      <c r="CE570" s="219">
        <v>46850</v>
      </c>
      <c r="CF570" s="219">
        <v>99683.34</v>
      </c>
      <c r="CG570" s="219">
        <v>545762.62</v>
      </c>
      <c r="CH570" s="219">
        <v>2449342.54</v>
      </c>
      <c r="CI570" s="219">
        <v>4269017.62</v>
      </c>
      <c r="CJ570" s="219">
        <v>817516.95</v>
      </c>
      <c r="CK570" s="219">
        <v>75900.009999999995</v>
      </c>
      <c r="CL570" s="219">
        <v>46265600</v>
      </c>
      <c r="CM570" s="219">
        <v>0</v>
      </c>
      <c r="CN570" s="166">
        <v>-54715464.399999999</v>
      </c>
      <c r="CP570" s="152" t="s">
        <v>25166</v>
      </c>
      <c r="CQ570" s="219">
        <v>1266495.49</v>
      </c>
      <c r="CR570" s="219">
        <v>1025043.47</v>
      </c>
      <c r="CS570" s="219">
        <v>1282033.8</v>
      </c>
      <c r="CT570" s="219">
        <v>1109782.3999999999</v>
      </c>
      <c r="CU570" s="219">
        <v>962865.33</v>
      </c>
      <c r="CV570" s="219">
        <v>964825.53</v>
      </c>
      <c r="CW570" s="219">
        <v>812459.22</v>
      </c>
      <c r="CX570" s="219">
        <v>555538.03</v>
      </c>
      <c r="CY570" s="219">
        <v>479922.13</v>
      </c>
      <c r="CZ570" s="219">
        <v>1144381.02</v>
      </c>
      <c r="DA570" s="219">
        <v>484470.44</v>
      </c>
      <c r="DB570" s="219">
        <v>918114.72</v>
      </c>
      <c r="DC570" s="219">
        <v>0</v>
      </c>
      <c r="DD570" s="166">
        <v>-11005931.58</v>
      </c>
      <c r="DF570" s="152" t="s">
        <v>25111</v>
      </c>
      <c r="DG570" s="219">
        <v>0</v>
      </c>
      <c r="DH570" s="219">
        <v>0</v>
      </c>
      <c r="DI570" s="219">
        <v>0</v>
      </c>
      <c r="DJ570" s="219">
        <v>0</v>
      </c>
      <c r="DK570" s="219">
        <v>0</v>
      </c>
      <c r="DL570" s="219">
        <v>0</v>
      </c>
      <c r="DM570" s="219">
        <v>863617.45</v>
      </c>
      <c r="DN570" s="219">
        <v>0</v>
      </c>
      <c r="DO570" s="219">
        <v>0</v>
      </c>
      <c r="DP570" s="219">
        <v>619388.19999999995</v>
      </c>
      <c r="DQ570" s="219">
        <v>0</v>
      </c>
      <c r="DR570" s="219">
        <v>0</v>
      </c>
      <c r="DS570" s="164">
        <f t="shared" si="8"/>
        <v>1483005.65</v>
      </c>
    </row>
    <row r="571" spans="1:123" ht="20.399999999999999">
      <c r="A571" s="152" t="s">
        <v>24744</v>
      </c>
      <c r="B571" s="166">
        <v>7483</v>
      </c>
      <c r="C571" s="166">
        <v>14357</v>
      </c>
      <c r="D571" s="166">
        <v>11594.2</v>
      </c>
      <c r="E571" s="166">
        <v>1635.4</v>
      </c>
      <c r="F571" s="166">
        <v>3864.9</v>
      </c>
      <c r="BK571" s="152" t="s">
        <v>24997</v>
      </c>
      <c r="BL571" s="219">
        <v>25504.5</v>
      </c>
      <c r="BM571" s="219">
        <v>1027649.4</v>
      </c>
      <c r="BN571" s="219">
        <v>2454753.59</v>
      </c>
      <c r="BO571" s="219">
        <v>2081013.51</v>
      </c>
      <c r="BP571" s="219">
        <v>2137990.14</v>
      </c>
      <c r="BQ571" s="219">
        <v>1631262.98</v>
      </c>
      <c r="BR571" s="219">
        <v>2785108.51</v>
      </c>
      <c r="BS571" s="219">
        <v>1600689.42</v>
      </c>
      <c r="BT571" s="219">
        <v>2553627.39</v>
      </c>
      <c r="BU571" s="219">
        <v>2326382.13</v>
      </c>
      <c r="BV571" s="219">
        <v>2090458.55</v>
      </c>
      <c r="BW571" s="219">
        <v>7239250.2699999996</v>
      </c>
      <c r="BX571" s="166">
        <v>-27953690.390000001</v>
      </c>
      <c r="BZ571" s="152" t="s">
        <v>24879</v>
      </c>
      <c r="CA571" s="219">
        <v>0</v>
      </c>
      <c r="CB571" s="219">
        <v>0</v>
      </c>
      <c r="CC571" s="219">
        <v>0</v>
      </c>
      <c r="CD571" s="219">
        <v>0</v>
      </c>
      <c r="CE571" s="219">
        <v>0</v>
      </c>
      <c r="CF571" s="219">
        <v>0</v>
      </c>
      <c r="CG571" s="219">
        <v>0</v>
      </c>
      <c r="CH571" s="219">
        <v>0</v>
      </c>
      <c r="CI571" s="219">
        <v>0</v>
      </c>
      <c r="CJ571" s="219">
        <v>0</v>
      </c>
      <c r="CK571" s="219">
        <v>0</v>
      </c>
      <c r="CL571" s="219">
        <v>139000</v>
      </c>
      <c r="CM571" s="219">
        <v>0</v>
      </c>
      <c r="CN571" s="166">
        <v>-139000</v>
      </c>
      <c r="CP571" s="152" t="s">
        <v>25168</v>
      </c>
      <c r="CQ571" s="219">
        <v>2884989.38</v>
      </c>
      <c r="CR571" s="219">
        <v>2878365.57</v>
      </c>
      <c r="CS571" s="219">
        <v>3705235.25</v>
      </c>
      <c r="CT571" s="219">
        <v>3424727.02</v>
      </c>
      <c r="CU571" s="219">
        <v>3282395.67</v>
      </c>
      <c r="CV571" s="219">
        <v>3277205.82</v>
      </c>
      <c r="CW571" s="219">
        <v>3261583.63</v>
      </c>
      <c r="CX571" s="219">
        <v>3278215.43</v>
      </c>
      <c r="CY571" s="219">
        <v>3310663.31</v>
      </c>
      <c r="CZ571" s="219">
        <v>5671357.2800000003</v>
      </c>
      <c r="DA571" s="219">
        <v>3279502.59</v>
      </c>
      <c r="DB571" s="219">
        <v>6304249.8700000001</v>
      </c>
      <c r="DC571" s="219">
        <v>0</v>
      </c>
      <c r="DD571" s="166">
        <v>-44558490.82</v>
      </c>
      <c r="DF571" s="154" t="s">
        <v>25024</v>
      </c>
      <c r="DG571" s="218">
        <v>0</v>
      </c>
      <c r="DH571" s="218">
        <v>0</v>
      </c>
      <c r="DI571" s="218">
        <v>0</v>
      </c>
      <c r="DJ571" s="218">
        <v>0</v>
      </c>
      <c r="DK571" s="218">
        <v>0</v>
      </c>
      <c r="DL571" s="218">
        <v>0</v>
      </c>
      <c r="DM571" s="218">
        <v>0</v>
      </c>
      <c r="DN571" s="218">
        <v>0</v>
      </c>
      <c r="DO571" s="218">
        <v>0</v>
      </c>
      <c r="DP571" s="218">
        <v>0</v>
      </c>
      <c r="DQ571" s="218">
        <v>1627000</v>
      </c>
      <c r="DR571" s="218">
        <v>3404704.48</v>
      </c>
      <c r="DS571" s="164">
        <f t="shared" si="8"/>
        <v>5031704.4800000004</v>
      </c>
    </row>
    <row r="572" spans="1:123" ht="20.399999999999999">
      <c r="A572" s="168" t="s">
        <v>24755</v>
      </c>
      <c r="B572" s="165">
        <v>0</v>
      </c>
      <c r="C572" s="165">
        <v>0</v>
      </c>
      <c r="D572" s="165">
        <v>0</v>
      </c>
      <c r="E572" s="165">
        <v>95888.960000000006</v>
      </c>
      <c r="F572" s="165">
        <v>0</v>
      </c>
      <c r="BK572" s="152" t="s">
        <v>25184</v>
      </c>
      <c r="BL572" s="219">
        <v>0</v>
      </c>
      <c r="BM572" s="219">
        <v>0</v>
      </c>
      <c r="BN572" s="219">
        <v>0</v>
      </c>
      <c r="BO572" s="219">
        <v>30000</v>
      </c>
      <c r="BP572" s="219">
        <v>29117.87</v>
      </c>
      <c r="BQ572" s="219">
        <v>0</v>
      </c>
      <c r="BR572" s="219">
        <v>0</v>
      </c>
      <c r="BS572" s="219">
        <v>0</v>
      </c>
      <c r="BT572" s="219">
        <v>49999.72</v>
      </c>
      <c r="BU572" s="219">
        <v>0</v>
      </c>
      <c r="BV572" s="219">
        <v>0</v>
      </c>
      <c r="BW572" s="219">
        <v>19208</v>
      </c>
      <c r="BX572" s="166">
        <v>-128325.59</v>
      </c>
      <c r="BZ572" s="152" t="s">
        <v>25078</v>
      </c>
      <c r="CA572" s="219">
        <v>0</v>
      </c>
      <c r="CB572" s="219">
        <v>0</v>
      </c>
      <c r="CC572" s="219">
        <v>0</v>
      </c>
      <c r="CD572" s="219">
        <v>0</v>
      </c>
      <c r="CE572" s="219">
        <v>0</v>
      </c>
      <c r="CF572" s="219">
        <v>0</v>
      </c>
      <c r="CG572" s="219">
        <v>0</v>
      </c>
      <c r="CH572" s="219">
        <v>37423.300000000003</v>
      </c>
      <c r="CI572" s="219">
        <v>0</v>
      </c>
      <c r="CJ572" s="219">
        <v>0</v>
      </c>
      <c r="CK572" s="219">
        <v>7080</v>
      </c>
      <c r="CL572" s="219">
        <v>3716361.92</v>
      </c>
      <c r="CM572" s="219">
        <v>0</v>
      </c>
      <c r="CN572" s="166">
        <v>-3760865.22</v>
      </c>
      <c r="CP572" s="152" t="s">
        <v>25171</v>
      </c>
      <c r="CQ572" s="219">
        <v>2634277.38</v>
      </c>
      <c r="CR572" s="219">
        <v>2598892.42</v>
      </c>
      <c r="CS572" s="219">
        <v>2953356.11</v>
      </c>
      <c r="CT572" s="219">
        <v>2816426.9</v>
      </c>
      <c r="CU572" s="219">
        <v>2631533.46</v>
      </c>
      <c r="CV572" s="219">
        <v>2630489.2400000002</v>
      </c>
      <c r="CW572" s="219">
        <v>2605210.16</v>
      </c>
      <c r="CX572" s="219">
        <v>2646450.02</v>
      </c>
      <c r="CY572" s="219">
        <v>2657097.13</v>
      </c>
      <c r="CZ572" s="219">
        <v>4410382.99</v>
      </c>
      <c r="DA572" s="219">
        <v>2791177.37</v>
      </c>
      <c r="DB572" s="219">
        <v>5104254.8499999996</v>
      </c>
      <c r="DC572" s="219">
        <v>0</v>
      </c>
      <c r="DD572" s="166">
        <v>-36479548.030000001</v>
      </c>
      <c r="DF572" s="152" t="s">
        <v>25276</v>
      </c>
      <c r="DG572" s="219">
        <v>0</v>
      </c>
      <c r="DH572" s="219">
        <v>0</v>
      </c>
      <c r="DI572" s="219">
        <v>0</v>
      </c>
      <c r="DJ572" s="219">
        <v>0</v>
      </c>
      <c r="DK572" s="219">
        <v>0</v>
      </c>
      <c r="DL572" s="219">
        <v>0</v>
      </c>
      <c r="DM572" s="219">
        <v>0</v>
      </c>
      <c r="DN572" s="219">
        <v>0</v>
      </c>
      <c r="DO572" s="219">
        <v>0</v>
      </c>
      <c r="DP572" s="219">
        <v>0</v>
      </c>
      <c r="DQ572" s="219">
        <v>1627000</v>
      </c>
      <c r="DR572" s="219">
        <v>3404704.48</v>
      </c>
      <c r="DS572" s="164">
        <f t="shared" si="8"/>
        <v>5031704.4800000004</v>
      </c>
    </row>
    <row r="573" spans="1:123" ht="20.399999999999999">
      <c r="A573" s="152" t="s">
        <v>24731</v>
      </c>
      <c r="B573" s="166">
        <v>0</v>
      </c>
      <c r="C573" s="166">
        <v>0</v>
      </c>
      <c r="D573" s="166">
        <v>0</v>
      </c>
      <c r="E573" s="166">
        <v>95888.960000000006</v>
      </c>
      <c r="F573" s="166">
        <v>0</v>
      </c>
      <c r="BK573" s="152" t="s">
        <v>25155</v>
      </c>
      <c r="BL573" s="219">
        <v>0</v>
      </c>
      <c r="BM573" s="219">
        <v>0</v>
      </c>
      <c r="BN573" s="219">
        <v>320300.44</v>
      </c>
      <c r="BO573" s="219">
        <v>314092.46999999997</v>
      </c>
      <c r="BP573" s="219">
        <v>0</v>
      </c>
      <c r="BQ573" s="219">
        <v>0</v>
      </c>
      <c r="BR573" s="219">
        <v>0</v>
      </c>
      <c r="BS573" s="219">
        <v>0</v>
      </c>
      <c r="BT573" s="219">
        <v>0</v>
      </c>
      <c r="BU573" s="219">
        <v>-5530</v>
      </c>
      <c r="BV573" s="219">
        <v>0</v>
      </c>
      <c r="BW573" s="219">
        <v>0</v>
      </c>
      <c r="BX573" s="166">
        <v>-628862.91</v>
      </c>
      <c r="BZ573" s="152" t="s">
        <v>25170</v>
      </c>
      <c r="CA573" s="219">
        <v>1391381.81</v>
      </c>
      <c r="CB573" s="219">
        <v>795939.07</v>
      </c>
      <c r="CC573" s="219">
        <v>1473200.69</v>
      </c>
      <c r="CD573" s="219">
        <v>1310419.03</v>
      </c>
      <c r="CE573" s="219">
        <v>1325439.83</v>
      </c>
      <c r="CF573" s="219">
        <v>1285735.22</v>
      </c>
      <c r="CG573" s="219">
        <v>1245076.67</v>
      </c>
      <c r="CH573" s="219">
        <v>1215941.8999999999</v>
      </c>
      <c r="CI573" s="219">
        <v>1219702.9099999999</v>
      </c>
      <c r="CJ573" s="219">
        <v>1994686.38</v>
      </c>
      <c r="CK573" s="219">
        <v>3981002.36</v>
      </c>
      <c r="CL573" s="219">
        <v>2392343.14</v>
      </c>
      <c r="CM573" s="219">
        <v>0</v>
      </c>
      <c r="CN573" s="166">
        <v>-19630869.010000002</v>
      </c>
      <c r="CP573" s="152" t="s">
        <v>25173</v>
      </c>
      <c r="CQ573" s="219">
        <v>0</v>
      </c>
      <c r="CR573" s="219">
        <v>542565.09</v>
      </c>
      <c r="CS573" s="219">
        <v>2092198.5</v>
      </c>
      <c r="CT573" s="219">
        <v>1223295.81</v>
      </c>
      <c r="CU573" s="219">
        <v>1227540.33</v>
      </c>
      <c r="CV573" s="219">
        <v>0</v>
      </c>
      <c r="CW573" s="219">
        <v>1647736.38</v>
      </c>
      <c r="CX573" s="219">
        <v>1781005.95</v>
      </c>
      <c r="CY573" s="219">
        <v>4273669.01</v>
      </c>
      <c r="CZ573" s="219">
        <v>2283474.9</v>
      </c>
      <c r="DA573" s="219">
        <v>2494599.1</v>
      </c>
      <c r="DB573" s="219">
        <v>5020946.2</v>
      </c>
      <c r="DC573" s="219">
        <v>0</v>
      </c>
      <c r="DD573" s="166">
        <v>-22587031.27</v>
      </c>
      <c r="DF573" s="154" t="s">
        <v>24902</v>
      </c>
      <c r="DG573" s="218">
        <v>0</v>
      </c>
      <c r="DH573" s="218">
        <v>0</v>
      </c>
      <c r="DI573" s="218">
        <v>0</v>
      </c>
      <c r="DJ573" s="218">
        <v>0</v>
      </c>
      <c r="DK573" s="218">
        <v>0</v>
      </c>
      <c r="DL573" s="218">
        <v>0</v>
      </c>
      <c r="DM573" s="218">
        <v>0</v>
      </c>
      <c r="DN573" s="218">
        <v>0</v>
      </c>
      <c r="DO573" s="218">
        <v>0</v>
      </c>
      <c r="DP573" s="218">
        <v>0</v>
      </c>
      <c r="DQ573" s="218">
        <v>302719.56</v>
      </c>
      <c r="DR573" s="218">
        <v>273431.84999999998</v>
      </c>
      <c r="DS573" s="164">
        <f t="shared" si="8"/>
        <v>576151.40999999992</v>
      </c>
    </row>
    <row r="574" spans="1:123" ht="20.399999999999999">
      <c r="A574" s="168" t="s">
        <v>25024</v>
      </c>
      <c r="B574" s="165">
        <v>11921092.640000001</v>
      </c>
      <c r="C574" s="165">
        <v>12397431.02</v>
      </c>
      <c r="D574" s="165">
        <v>12365307.119999999</v>
      </c>
      <c r="E574" s="165">
        <v>15728253.699999999</v>
      </c>
      <c r="F574" s="165">
        <v>13874055.34</v>
      </c>
      <c r="BK574" s="152" t="s">
        <v>25158</v>
      </c>
      <c r="BL574" s="219">
        <v>14210</v>
      </c>
      <c r="BM574" s="219">
        <v>11200</v>
      </c>
      <c r="BN574" s="219">
        <v>20115.75</v>
      </c>
      <c r="BO574" s="219">
        <v>39203.49</v>
      </c>
      <c r="BP574" s="219">
        <v>30589.119999999999</v>
      </c>
      <c r="BQ574" s="219">
        <v>24677.68</v>
      </c>
      <c r="BR574" s="219">
        <v>34930</v>
      </c>
      <c r="BS574" s="219">
        <v>29855.25</v>
      </c>
      <c r="BT574" s="219">
        <v>20630</v>
      </c>
      <c r="BU574" s="219">
        <v>25720.12</v>
      </c>
      <c r="BV574" s="219">
        <v>26072.91</v>
      </c>
      <c r="BW574" s="219">
        <v>25943.81</v>
      </c>
      <c r="BX574" s="166">
        <v>-303148.13</v>
      </c>
      <c r="BZ574" s="152" t="s">
        <v>24782</v>
      </c>
      <c r="CA574" s="219">
        <v>0</v>
      </c>
      <c r="CB574" s="219">
        <v>32200</v>
      </c>
      <c r="CC574" s="219">
        <v>30100</v>
      </c>
      <c r="CD574" s="219">
        <v>36400</v>
      </c>
      <c r="CE574" s="219">
        <v>0</v>
      </c>
      <c r="CF574" s="219">
        <v>0</v>
      </c>
      <c r="CG574" s="219">
        <v>0</v>
      </c>
      <c r="CH574" s="219">
        <v>0</v>
      </c>
      <c r="CI574" s="219">
        <v>0</v>
      </c>
      <c r="CJ574" s="219">
        <v>0</v>
      </c>
      <c r="CK574" s="219">
        <v>0</v>
      </c>
      <c r="CL574" s="219">
        <v>0</v>
      </c>
      <c r="CM574" s="219">
        <v>0</v>
      </c>
      <c r="CN574" s="166">
        <v>-98700</v>
      </c>
      <c r="CP574" s="152" t="s">
        <v>25176</v>
      </c>
      <c r="CQ574" s="219">
        <v>0</v>
      </c>
      <c r="CR574" s="219">
        <v>2351530.0499999998</v>
      </c>
      <c r="CS574" s="219">
        <v>0</v>
      </c>
      <c r="CT574" s="219">
        <v>2351530.0499999998</v>
      </c>
      <c r="CU574" s="219">
        <v>0</v>
      </c>
      <c r="CV574" s="219">
        <v>0</v>
      </c>
      <c r="CW574" s="219">
        <v>2351530.0499999998</v>
      </c>
      <c r="CX574" s="219">
        <v>0</v>
      </c>
      <c r="CY574" s="219">
        <v>0</v>
      </c>
      <c r="CZ574" s="219">
        <v>2351530.0499999998</v>
      </c>
      <c r="DA574" s="219">
        <v>0</v>
      </c>
      <c r="DB574" s="219">
        <v>0</v>
      </c>
      <c r="DC574" s="219">
        <v>0</v>
      </c>
      <c r="DD574" s="166">
        <v>-9406120.1999999993</v>
      </c>
      <c r="DF574" s="152" t="s">
        <v>24928</v>
      </c>
      <c r="DG574" s="219">
        <v>0</v>
      </c>
      <c r="DH574" s="219">
        <v>0</v>
      </c>
      <c r="DI574" s="219">
        <v>0</v>
      </c>
      <c r="DJ574" s="219">
        <v>0</v>
      </c>
      <c r="DK574" s="219">
        <v>0</v>
      </c>
      <c r="DL574" s="219">
        <v>0</v>
      </c>
      <c r="DM574" s="219">
        <v>0</v>
      </c>
      <c r="DN574" s="219">
        <v>0</v>
      </c>
      <c r="DO574" s="219">
        <v>0</v>
      </c>
      <c r="DP574" s="219">
        <v>0</v>
      </c>
      <c r="DQ574" s="219">
        <v>302719.56</v>
      </c>
      <c r="DR574" s="219">
        <v>273431.84999999998</v>
      </c>
      <c r="DS574" s="164">
        <f t="shared" si="8"/>
        <v>576151.40999999992</v>
      </c>
    </row>
    <row r="575" spans="1:123" ht="20.399999999999999">
      <c r="A575" s="152" t="s">
        <v>24731</v>
      </c>
      <c r="B575" s="166">
        <v>11823865.41</v>
      </c>
      <c r="C575" s="166">
        <v>12231934.66</v>
      </c>
      <c r="D575" s="166">
        <v>12104542.18</v>
      </c>
      <c r="E575" s="166">
        <v>15537904.76</v>
      </c>
      <c r="F575" s="166">
        <v>13637506.76</v>
      </c>
      <c r="BK575" s="152" t="s">
        <v>25162</v>
      </c>
      <c r="BL575" s="219">
        <v>0</v>
      </c>
      <c r="BM575" s="219">
        <v>364637.25</v>
      </c>
      <c r="BN575" s="219">
        <v>288939.25</v>
      </c>
      <c r="BO575" s="219">
        <v>702563</v>
      </c>
      <c r="BP575" s="219">
        <v>115245</v>
      </c>
      <c r="BQ575" s="219">
        <v>1676178.32</v>
      </c>
      <c r="BR575" s="219">
        <v>1137709.8</v>
      </c>
      <c r="BS575" s="219">
        <v>332574.21000000002</v>
      </c>
      <c r="BT575" s="219">
        <v>1790485.58</v>
      </c>
      <c r="BU575" s="219">
        <v>2276468.73</v>
      </c>
      <c r="BV575" s="219">
        <v>105870</v>
      </c>
      <c r="BW575" s="219">
        <v>362974</v>
      </c>
      <c r="BX575" s="166">
        <v>-9153645.1400000006</v>
      </c>
      <c r="BZ575" s="152" t="s">
        <v>24870</v>
      </c>
      <c r="CA575" s="219">
        <v>0</v>
      </c>
      <c r="CB575" s="219">
        <v>1109405.2</v>
      </c>
      <c r="CC575" s="219">
        <v>4089267.54</v>
      </c>
      <c r="CD575" s="219">
        <v>1929153.65</v>
      </c>
      <c r="CE575" s="219">
        <v>1052810.55</v>
      </c>
      <c r="CF575" s="219">
        <v>452749.39</v>
      </c>
      <c r="CG575" s="219">
        <v>335891.72</v>
      </c>
      <c r="CH575" s="219">
        <v>43127308.539999999</v>
      </c>
      <c r="CI575" s="219">
        <v>277700.02</v>
      </c>
      <c r="CJ575" s="219">
        <v>59274650.289999999</v>
      </c>
      <c r="CK575" s="219">
        <v>12919105.380000001</v>
      </c>
      <c r="CL575" s="219">
        <v>4197435.95</v>
      </c>
      <c r="CM575" s="219">
        <v>0</v>
      </c>
      <c r="CN575" s="166">
        <v>-128765478.23</v>
      </c>
      <c r="CP575" s="153" t="s">
        <v>25178</v>
      </c>
      <c r="CQ575" s="217">
        <v>954130.61</v>
      </c>
      <c r="CR575" s="217">
        <v>773952.27</v>
      </c>
      <c r="CS575" s="217">
        <v>816749.27</v>
      </c>
      <c r="CT575" s="217">
        <v>719381.48</v>
      </c>
      <c r="CU575" s="217">
        <v>752660.67</v>
      </c>
      <c r="CV575" s="217">
        <v>749721.04</v>
      </c>
      <c r="CW575" s="217">
        <v>773907.46</v>
      </c>
      <c r="CX575" s="217">
        <v>738311.11</v>
      </c>
      <c r="CY575" s="217">
        <v>739842.64</v>
      </c>
      <c r="CZ575" s="217">
        <v>858356.39</v>
      </c>
      <c r="DA575" s="217">
        <v>705977.41</v>
      </c>
      <c r="DB575" s="217">
        <v>1216485.9099999999</v>
      </c>
      <c r="DC575" s="217">
        <v>0</v>
      </c>
      <c r="DD575" s="164">
        <v>-9799476.2599999998</v>
      </c>
      <c r="DF575" s="154" t="s">
        <v>24767</v>
      </c>
      <c r="DG575" s="218">
        <v>286694.89</v>
      </c>
      <c r="DH575" s="218">
        <v>236808.04</v>
      </c>
      <c r="DI575" s="218">
        <v>210011.72</v>
      </c>
      <c r="DJ575" s="218">
        <v>212793.25</v>
      </c>
      <c r="DK575" s="218">
        <v>246040.87</v>
      </c>
      <c r="DL575" s="218">
        <v>253182.14</v>
      </c>
      <c r="DM575" s="218">
        <v>239693.5</v>
      </c>
      <c r="DN575" s="218">
        <v>235882.79</v>
      </c>
      <c r="DO575" s="218">
        <v>200966.92</v>
      </c>
      <c r="DP575" s="218">
        <v>257526.8</v>
      </c>
      <c r="DQ575" s="218">
        <v>241711.75</v>
      </c>
      <c r="DR575" s="218">
        <v>1524602.6</v>
      </c>
      <c r="DS575" s="164">
        <f t="shared" si="8"/>
        <v>4145915.27</v>
      </c>
    </row>
    <row r="576" spans="1:123" ht="20.399999999999999">
      <c r="A576" s="152" t="s">
        <v>25277</v>
      </c>
      <c r="B576" s="166">
        <v>97227.23</v>
      </c>
      <c r="C576" s="166">
        <v>165496.35999999999</v>
      </c>
      <c r="D576" s="166">
        <v>247576.94</v>
      </c>
      <c r="E576" s="166">
        <v>190348.94</v>
      </c>
      <c r="F576" s="166">
        <v>235738.58</v>
      </c>
      <c r="BK576" s="152" t="s">
        <v>25163</v>
      </c>
      <c r="BL576" s="219">
        <v>0</v>
      </c>
      <c r="BM576" s="219">
        <v>364637.25</v>
      </c>
      <c r="BN576" s="219">
        <v>430899.25</v>
      </c>
      <c r="BO576" s="219">
        <v>905363</v>
      </c>
      <c r="BP576" s="219">
        <v>747537.24</v>
      </c>
      <c r="BQ576" s="219">
        <v>797128.18</v>
      </c>
      <c r="BR576" s="219">
        <v>654880.6</v>
      </c>
      <c r="BS576" s="219">
        <v>362199</v>
      </c>
      <c r="BT576" s="219">
        <v>671972.71</v>
      </c>
      <c r="BU576" s="219">
        <v>764130.7</v>
      </c>
      <c r="BV576" s="219">
        <v>158805</v>
      </c>
      <c r="BW576" s="219">
        <v>544461</v>
      </c>
      <c r="BX576" s="166">
        <v>-6402013.9299999997</v>
      </c>
      <c r="BZ576" s="152" t="s">
        <v>24951</v>
      </c>
      <c r="CA576" s="219">
        <v>0</v>
      </c>
      <c r="CB576" s="219">
        <v>33982.589999999997</v>
      </c>
      <c r="CC576" s="219">
        <v>10400</v>
      </c>
      <c r="CD576" s="219">
        <v>10400</v>
      </c>
      <c r="CE576" s="219">
        <v>10400</v>
      </c>
      <c r="CF576" s="219">
        <v>10400</v>
      </c>
      <c r="CG576" s="219">
        <v>10400</v>
      </c>
      <c r="CH576" s="219">
        <v>41774.410000000003</v>
      </c>
      <c r="CI576" s="219">
        <v>390617.9</v>
      </c>
      <c r="CJ576" s="219">
        <v>252511.35</v>
      </c>
      <c r="CK576" s="219">
        <v>350947.96</v>
      </c>
      <c r="CL576" s="219">
        <v>270411.15999999997</v>
      </c>
      <c r="CM576" s="219">
        <v>0</v>
      </c>
      <c r="CN576" s="166">
        <v>-1392245.37</v>
      </c>
      <c r="CP576" s="154" t="s">
        <v>24773</v>
      </c>
      <c r="CQ576" s="218">
        <v>53866.48</v>
      </c>
      <c r="CR576" s="218">
        <v>99567.81</v>
      </c>
      <c r="CS576" s="218">
        <v>119377.89</v>
      </c>
      <c r="CT576" s="218">
        <v>125333.3</v>
      </c>
      <c r="CU576" s="218">
        <v>106038.94</v>
      </c>
      <c r="CV576" s="218">
        <v>107151.45</v>
      </c>
      <c r="CW576" s="218">
        <v>126960.64</v>
      </c>
      <c r="CX576" s="218">
        <v>116834.51</v>
      </c>
      <c r="CY576" s="218">
        <v>107560.6</v>
      </c>
      <c r="CZ576" s="218">
        <v>145339.35999999999</v>
      </c>
      <c r="DA576" s="218">
        <v>120893.53</v>
      </c>
      <c r="DB576" s="218">
        <v>131431.26999999999</v>
      </c>
      <c r="DC576" s="218">
        <v>0</v>
      </c>
      <c r="DD576" s="165">
        <v>-1360355.78</v>
      </c>
      <c r="DF576" s="152" t="s">
        <v>24759</v>
      </c>
      <c r="DG576" s="219">
        <v>13201.85</v>
      </c>
      <c r="DH576" s="219">
        <v>21946.83</v>
      </c>
      <c r="DI576" s="219">
        <v>24125.71</v>
      </c>
      <c r="DJ576" s="219">
        <v>32330.43</v>
      </c>
      <c r="DK576" s="219">
        <v>36188.269999999997</v>
      </c>
      <c r="DL576" s="219">
        <v>33356.97</v>
      </c>
      <c r="DM576" s="219">
        <v>32415.87</v>
      </c>
      <c r="DN576" s="219">
        <v>25699.75</v>
      </c>
      <c r="DO576" s="219">
        <v>27578.49</v>
      </c>
      <c r="DP576" s="219">
        <v>30485.02</v>
      </c>
      <c r="DQ576" s="219">
        <v>32938.04</v>
      </c>
      <c r="DR576" s="219">
        <v>1190456.95</v>
      </c>
      <c r="DS576" s="164">
        <f t="shared" si="8"/>
        <v>1500724.18</v>
      </c>
    </row>
    <row r="577" spans="1:123" ht="20.399999999999999">
      <c r="A577" s="152" t="s">
        <v>25276</v>
      </c>
      <c r="B577" s="166">
        <v>0</v>
      </c>
      <c r="C577" s="166">
        <v>0</v>
      </c>
      <c r="D577" s="166">
        <v>13188</v>
      </c>
      <c r="E577" s="166">
        <v>0</v>
      </c>
      <c r="F577" s="166">
        <v>810</v>
      </c>
      <c r="BK577" s="152" t="s">
        <v>25164</v>
      </c>
      <c r="BL577" s="219">
        <v>379313.48</v>
      </c>
      <c r="BM577" s="219">
        <v>1825566.39</v>
      </c>
      <c r="BN577" s="219">
        <v>67600</v>
      </c>
      <c r="BO577" s="219">
        <v>78899.97</v>
      </c>
      <c r="BP577" s="219">
        <v>976730.58</v>
      </c>
      <c r="BQ577" s="219">
        <v>14907712.02</v>
      </c>
      <c r="BR577" s="219">
        <v>3888994.14</v>
      </c>
      <c r="BS577" s="219">
        <v>598589.71</v>
      </c>
      <c r="BT577" s="219">
        <v>54068.2</v>
      </c>
      <c r="BU577" s="219">
        <v>21630123.760000002</v>
      </c>
      <c r="BV577" s="219">
        <v>944756.68</v>
      </c>
      <c r="BW577" s="219">
        <v>596684.72</v>
      </c>
      <c r="BX577" s="166">
        <v>-45949039.649999999</v>
      </c>
      <c r="BZ577" s="152" t="s">
        <v>24883</v>
      </c>
      <c r="CA577" s="219">
        <v>0</v>
      </c>
      <c r="CB577" s="219">
        <v>0</v>
      </c>
      <c r="CC577" s="219">
        <v>0</v>
      </c>
      <c r="CD577" s="219">
        <v>0</v>
      </c>
      <c r="CE577" s="219">
        <v>0</v>
      </c>
      <c r="CF577" s="219">
        <v>332615.59000000003</v>
      </c>
      <c r="CG577" s="219">
        <v>0</v>
      </c>
      <c r="CH577" s="219">
        <v>0</v>
      </c>
      <c r="CI577" s="219">
        <v>0</v>
      </c>
      <c r="CJ577" s="219">
        <v>0</v>
      </c>
      <c r="CK577" s="219">
        <v>0</v>
      </c>
      <c r="CL577" s="219">
        <v>0</v>
      </c>
      <c r="CM577" s="219">
        <v>0</v>
      </c>
      <c r="CN577" s="166">
        <v>-332615.59000000003</v>
      </c>
      <c r="CP577" s="152" t="s">
        <v>24774</v>
      </c>
      <c r="CQ577" s="219">
        <v>26802.7</v>
      </c>
      <c r="CR577" s="219">
        <v>26802.7</v>
      </c>
      <c r="CS577" s="219">
        <v>25553.32</v>
      </c>
      <c r="CT577" s="219">
        <v>25880.84</v>
      </c>
      <c r="CU577" s="219">
        <v>26259.89</v>
      </c>
      <c r="CV577" s="219">
        <v>26259.89</v>
      </c>
      <c r="CW577" s="219">
        <v>51238.96</v>
      </c>
      <c r="CX577" s="219">
        <v>26259.89</v>
      </c>
      <c r="CY577" s="219">
        <v>26259.89</v>
      </c>
      <c r="CZ577" s="219">
        <v>26259.89</v>
      </c>
      <c r="DA577" s="219">
        <v>26259.89</v>
      </c>
      <c r="DB577" s="219">
        <v>27540.71</v>
      </c>
      <c r="DC577" s="219">
        <v>0</v>
      </c>
      <c r="DD577" s="166">
        <v>-341378.57</v>
      </c>
      <c r="DF577" s="152" t="s">
        <v>24731</v>
      </c>
      <c r="DG577" s="219">
        <v>273493.03999999998</v>
      </c>
      <c r="DH577" s="219">
        <v>214861.21</v>
      </c>
      <c r="DI577" s="219">
        <v>185886.01</v>
      </c>
      <c r="DJ577" s="219">
        <v>180462.82</v>
      </c>
      <c r="DK577" s="219">
        <v>209852.6</v>
      </c>
      <c r="DL577" s="219">
        <v>219825.17</v>
      </c>
      <c r="DM577" s="219">
        <v>207277.63</v>
      </c>
      <c r="DN577" s="219">
        <v>210183.04000000001</v>
      </c>
      <c r="DO577" s="219">
        <v>173388.43</v>
      </c>
      <c r="DP577" s="219">
        <v>227041.78</v>
      </c>
      <c r="DQ577" s="219">
        <v>208773.71</v>
      </c>
      <c r="DR577" s="219">
        <v>334145.65000000002</v>
      </c>
      <c r="DS577" s="164">
        <f t="shared" si="8"/>
        <v>2645191.09</v>
      </c>
    </row>
    <row r="578" spans="1:123" ht="20.399999999999999">
      <c r="A578" s="154" t="s">
        <v>24767</v>
      </c>
      <c r="B578" s="165">
        <v>0</v>
      </c>
      <c r="C578" s="165">
        <v>0</v>
      </c>
      <c r="D578" s="165">
        <v>0</v>
      </c>
      <c r="E578" s="165">
        <v>0</v>
      </c>
      <c r="F578" s="165">
        <v>155003.29</v>
      </c>
      <c r="BK578" s="152" t="s">
        <v>25078</v>
      </c>
      <c r="BL578" s="219">
        <v>0</v>
      </c>
      <c r="BM578" s="219">
        <v>0</v>
      </c>
      <c r="BN578" s="219">
        <v>3009536.43</v>
      </c>
      <c r="BO578" s="219">
        <v>145908.70000000001</v>
      </c>
      <c r="BP578" s="219">
        <v>0</v>
      </c>
      <c r="BQ578" s="219">
        <v>10266</v>
      </c>
      <c r="BR578" s="219">
        <v>24000</v>
      </c>
      <c r="BS578" s="219">
        <v>2499</v>
      </c>
      <c r="BT578" s="219">
        <v>363274.64</v>
      </c>
      <c r="BU578" s="219">
        <v>6991.5</v>
      </c>
      <c r="BV578" s="219">
        <v>0</v>
      </c>
      <c r="BW578" s="219">
        <v>3181641.77</v>
      </c>
      <c r="BX578" s="166">
        <v>-6744118.04</v>
      </c>
      <c r="BZ578" s="152" t="s">
        <v>25173</v>
      </c>
      <c r="CA578" s="219">
        <v>0</v>
      </c>
      <c r="CB578" s="219">
        <v>0</v>
      </c>
      <c r="CC578" s="219">
        <v>0</v>
      </c>
      <c r="CD578" s="219">
        <v>28573.200000000001</v>
      </c>
      <c r="CE578" s="219">
        <v>0</v>
      </c>
      <c r="CF578" s="219">
        <v>0</v>
      </c>
      <c r="CG578" s="219">
        <v>0</v>
      </c>
      <c r="CH578" s="219">
        <v>0</v>
      </c>
      <c r="CI578" s="219">
        <v>0</v>
      </c>
      <c r="CJ578" s="219">
        <v>0</v>
      </c>
      <c r="CK578" s="219">
        <v>0</v>
      </c>
      <c r="CL578" s="219">
        <v>0</v>
      </c>
      <c r="CM578" s="219">
        <v>0</v>
      </c>
      <c r="CN578" s="166">
        <v>-28573.200000000001</v>
      </c>
      <c r="CP578" s="152" t="s">
        <v>24775</v>
      </c>
      <c r="CQ578" s="219">
        <v>27063.78</v>
      </c>
      <c r="CR578" s="219">
        <v>72765.11</v>
      </c>
      <c r="CS578" s="219">
        <v>93824.57</v>
      </c>
      <c r="CT578" s="219">
        <v>99452.46</v>
      </c>
      <c r="CU578" s="219">
        <v>79779.05</v>
      </c>
      <c r="CV578" s="219">
        <v>80891.56</v>
      </c>
      <c r="CW578" s="219">
        <v>75721.679999999993</v>
      </c>
      <c r="CX578" s="219">
        <v>90574.62</v>
      </c>
      <c r="CY578" s="219">
        <v>81300.710000000006</v>
      </c>
      <c r="CZ578" s="219">
        <v>119079.47</v>
      </c>
      <c r="DA578" s="219">
        <v>94633.64</v>
      </c>
      <c r="DB578" s="219">
        <v>103890.56</v>
      </c>
      <c r="DC578" s="219">
        <v>0</v>
      </c>
      <c r="DD578" s="166">
        <v>-1018977.21</v>
      </c>
      <c r="DF578" s="154" t="s">
        <v>24937</v>
      </c>
      <c r="DG578" s="218">
        <v>0</v>
      </c>
      <c r="DH578" s="218">
        <v>0</v>
      </c>
      <c r="DI578" s="218">
        <v>0</v>
      </c>
      <c r="DJ578" s="218">
        <v>0</v>
      </c>
      <c r="DK578" s="218">
        <v>0</v>
      </c>
      <c r="DL578" s="218">
        <v>0</v>
      </c>
      <c r="DM578" s="218">
        <v>0</v>
      </c>
      <c r="DN578" s="218">
        <v>0</v>
      </c>
      <c r="DO578" s="218">
        <v>71715.759999999995</v>
      </c>
      <c r="DP578" s="218">
        <v>183750.16</v>
      </c>
      <c r="DQ578" s="218">
        <v>90366.29</v>
      </c>
      <c r="DR578" s="218">
        <v>54509.55</v>
      </c>
      <c r="DS578" s="164">
        <f t="shared" si="8"/>
        <v>400341.75999999995</v>
      </c>
    </row>
    <row r="579" spans="1:123" ht="20.399999999999999">
      <c r="A579" s="152" t="s">
        <v>24731</v>
      </c>
      <c r="B579" s="166">
        <v>0</v>
      </c>
      <c r="C579" s="166">
        <v>0</v>
      </c>
      <c r="D579" s="166">
        <v>0</v>
      </c>
      <c r="E579" s="166">
        <v>0</v>
      </c>
      <c r="F579" s="166">
        <v>155003.29</v>
      </c>
      <c r="BK579" s="152" t="s">
        <v>25170</v>
      </c>
      <c r="BL579" s="219">
        <v>1282385.45</v>
      </c>
      <c r="BM579" s="219">
        <v>1035457.6</v>
      </c>
      <c r="BN579" s="219">
        <v>2366370.23</v>
      </c>
      <c r="BO579" s="219">
        <v>2414471.73</v>
      </c>
      <c r="BP579" s="219">
        <v>2737681.21</v>
      </c>
      <c r="BQ579" s="219">
        <v>2297838.7599999998</v>
      </c>
      <c r="BR579" s="219">
        <v>2336117.13</v>
      </c>
      <c r="BS579" s="219">
        <v>3141765.92</v>
      </c>
      <c r="BT579" s="219">
        <v>2231503.33</v>
      </c>
      <c r="BU579" s="219">
        <v>2153839.9</v>
      </c>
      <c r="BV579" s="219">
        <v>2134017.61</v>
      </c>
      <c r="BW579" s="219">
        <v>8870465.4299999997</v>
      </c>
      <c r="BX579" s="166">
        <v>-33001914.300000001</v>
      </c>
      <c r="BZ579" s="152" t="s">
        <v>25260</v>
      </c>
      <c r="CA579" s="219">
        <v>0</v>
      </c>
      <c r="CB579" s="219">
        <v>0</v>
      </c>
      <c r="CC579" s="219">
        <v>0</v>
      </c>
      <c r="CD579" s="219">
        <v>0</v>
      </c>
      <c r="CE579" s="219">
        <v>29899.919999999998</v>
      </c>
      <c r="CF579" s="219">
        <v>0</v>
      </c>
      <c r="CG579" s="219">
        <v>0</v>
      </c>
      <c r="CH579" s="219">
        <v>0</v>
      </c>
      <c r="CI579" s="219">
        <v>0</v>
      </c>
      <c r="CJ579" s="219">
        <v>0</v>
      </c>
      <c r="CK579" s="219">
        <v>144324.32</v>
      </c>
      <c r="CL579" s="219">
        <v>0</v>
      </c>
      <c r="CM579" s="219">
        <v>0</v>
      </c>
      <c r="CN579" s="166">
        <v>-174224.24</v>
      </c>
      <c r="CP579" s="154" t="s">
        <v>25113</v>
      </c>
      <c r="CQ579" s="218">
        <v>610760.44999999995</v>
      </c>
      <c r="CR579" s="218">
        <v>674384.46</v>
      </c>
      <c r="CS579" s="218">
        <v>697371.38</v>
      </c>
      <c r="CT579" s="218">
        <v>594048.18000000005</v>
      </c>
      <c r="CU579" s="218">
        <v>646621.73</v>
      </c>
      <c r="CV579" s="218">
        <v>642569.59</v>
      </c>
      <c r="CW579" s="218">
        <v>646946.81999999995</v>
      </c>
      <c r="CX579" s="218">
        <v>621476.6</v>
      </c>
      <c r="CY579" s="218">
        <v>632282.04</v>
      </c>
      <c r="CZ579" s="218">
        <v>713017.03</v>
      </c>
      <c r="DA579" s="218">
        <v>585083.88</v>
      </c>
      <c r="DB579" s="218">
        <v>1085054.6399999999</v>
      </c>
      <c r="DC579" s="218">
        <v>0</v>
      </c>
      <c r="DD579" s="165">
        <v>-8149616.7999999998</v>
      </c>
      <c r="DF579" s="152" t="s">
        <v>25095</v>
      </c>
      <c r="DG579" s="219">
        <v>0</v>
      </c>
      <c r="DH579" s="219">
        <v>0</v>
      </c>
      <c r="DI579" s="219">
        <v>0</v>
      </c>
      <c r="DJ579" s="219">
        <v>0</v>
      </c>
      <c r="DK579" s="219">
        <v>0</v>
      </c>
      <c r="DL579" s="219">
        <v>0</v>
      </c>
      <c r="DM579" s="219">
        <v>0</v>
      </c>
      <c r="DN579" s="219">
        <v>0</v>
      </c>
      <c r="DO579" s="219">
        <v>71715.759999999995</v>
      </c>
      <c r="DP579" s="219">
        <v>183750.16</v>
      </c>
      <c r="DQ579" s="219">
        <v>90366.29</v>
      </c>
      <c r="DR579" s="219">
        <v>54509.55</v>
      </c>
      <c r="DS579" s="164">
        <f t="shared" si="8"/>
        <v>400341.75999999995</v>
      </c>
    </row>
    <row r="580" spans="1:123" ht="20.399999999999999">
      <c r="A580" s="153" t="s">
        <v>25278</v>
      </c>
      <c r="B580" s="164">
        <v>43.29</v>
      </c>
      <c r="C580" s="164">
        <v>279077.67</v>
      </c>
      <c r="D580" s="164">
        <v>440431.64</v>
      </c>
      <c r="E580" s="164">
        <v>552062.54</v>
      </c>
      <c r="F580" s="164">
        <v>442191.64</v>
      </c>
      <c r="BK580" s="152" t="s">
        <v>24782</v>
      </c>
      <c r="BL580" s="219">
        <v>0</v>
      </c>
      <c r="BM580" s="219">
        <v>800768.5</v>
      </c>
      <c r="BN580" s="219">
        <v>800768.5</v>
      </c>
      <c r="BO580" s="219">
        <v>0</v>
      </c>
      <c r="BP580" s="219">
        <v>0</v>
      </c>
      <c r="BQ580" s="219">
        <v>0</v>
      </c>
      <c r="BR580" s="219">
        <v>35054.5</v>
      </c>
      <c r="BS580" s="219">
        <v>915850</v>
      </c>
      <c r="BT580" s="219">
        <v>4404204.2699999996</v>
      </c>
      <c r="BU580" s="219">
        <v>880526.38</v>
      </c>
      <c r="BV580" s="219">
        <v>4514.58</v>
      </c>
      <c r="BW580" s="219">
        <v>19871.25</v>
      </c>
      <c r="BX580" s="166">
        <v>-7861557.9800000004</v>
      </c>
      <c r="BZ580" s="152" t="s">
        <v>24854</v>
      </c>
      <c r="CA580" s="219">
        <v>0</v>
      </c>
      <c r="CB580" s="219">
        <v>0</v>
      </c>
      <c r="CC580" s="219">
        <v>0</v>
      </c>
      <c r="CD580" s="219">
        <v>0</v>
      </c>
      <c r="CE580" s="219">
        <v>316460</v>
      </c>
      <c r="CF580" s="219">
        <v>0</v>
      </c>
      <c r="CG580" s="219">
        <v>0</v>
      </c>
      <c r="CH580" s="219">
        <v>0</v>
      </c>
      <c r="CI580" s="219">
        <v>0</v>
      </c>
      <c r="CJ580" s="219">
        <v>0</v>
      </c>
      <c r="CK580" s="219">
        <v>0</v>
      </c>
      <c r="CL580" s="219">
        <v>400384.25</v>
      </c>
      <c r="CM580" s="219">
        <v>0</v>
      </c>
      <c r="CN580" s="166">
        <v>-716844.25</v>
      </c>
      <c r="CP580" s="152" t="s">
        <v>24731</v>
      </c>
      <c r="CQ580" s="219">
        <v>156175.93</v>
      </c>
      <c r="CR580" s="219">
        <v>155128.29</v>
      </c>
      <c r="CS580" s="219">
        <v>138151.04999999999</v>
      </c>
      <c r="CT580" s="219">
        <v>121619.78</v>
      </c>
      <c r="CU580" s="219">
        <v>153517.54</v>
      </c>
      <c r="CV580" s="219">
        <v>146487.85999999999</v>
      </c>
      <c r="CW580" s="219">
        <v>155692</v>
      </c>
      <c r="CX580" s="219">
        <v>129621.04</v>
      </c>
      <c r="CY580" s="219">
        <v>159192.54999999999</v>
      </c>
      <c r="CZ580" s="219">
        <v>143742.53</v>
      </c>
      <c r="DA580" s="219">
        <v>159263.81</v>
      </c>
      <c r="DB580" s="219">
        <v>188103.69</v>
      </c>
      <c r="DC580" s="219">
        <v>0</v>
      </c>
      <c r="DD580" s="166">
        <v>-1806696.07</v>
      </c>
      <c r="DF580" s="153" t="s">
        <v>25097</v>
      </c>
      <c r="DG580" s="217">
        <v>2275772.2799999998</v>
      </c>
      <c r="DH580" s="217">
        <v>2817858.09</v>
      </c>
      <c r="DI580" s="217">
        <v>2695645.58</v>
      </c>
      <c r="DJ580" s="217">
        <v>3223998.89</v>
      </c>
      <c r="DK580" s="217">
        <v>3405575.64</v>
      </c>
      <c r="DL580" s="217">
        <v>3060155.28</v>
      </c>
      <c r="DM580" s="217">
        <v>3094476.62</v>
      </c>
      <c r="DN580" s="217">
        <v>3199229.97</v>
      </c>
      <c r="DO580" s="217">
        <v>3071588.81</v>
      </c>
      <c r="DP580" s="217">
        <v>3093698.75</v>
      </c>
      <c r="DQ580" s="217">
        <v>3121955.26</v>
      </c>
      <c r="DR580" s="217">
        <v>4532181.0199999996</v>
      </c>
      <c r="DS580" s="164">
        <f t="shared" si="8"/>
        <v>37592136.189999998</v>
      </c>
    </row>
    <row r="581" spans="1:123" ht="20.399999999999999">
      <c r="A581" s="168" t="s">
        <v>24764</v>
      </c>
      <c r="B581" s="165">
        <v>43.29</v>
      </c>
      <c r="C581" s="165">
        <v>279077.67</v>
      </c>
      <c r="D581" s="165">
        <v>440431.64</v>
      </c>
      <c r="E581" s="165">
        <v>552062.54</v>
      </c>
      <c r="F581" s="165">
        <v>442191.64</v>
      </c>
      <c r="BK581" s="152" t="s">
        <v>24870</v>
      </c>
      <c r="BL581" s="219">
        <v>0</v>
      </c>
      <c r="BM581" s="219">
        <v>153993.35999999999</v>
      </c>
      <c r="BN581" s="219">
        <v>410605.32</v>
      </c>
      <c r="BO581" s="219">
        <v>787485.39</v>
      </c>
      <c r="BP581" s="219">
        <v>184578.93</v>
      </c>
      <c r="BQ581" s="219">
        <v>438374.41</v>
      </c>
      <c r="BR581" s="219">
        <v>1067836.0900000001</v>
      </c>
      <c r="BS581" s="219">
        <v>2788893.86</v>
      </c>
      <c r="BT581" s="219">
        <v>2918893.24</v>
      </c>
      <c r="BU581" s="219">
        <v>451581.38</v>
      </c>
      <c r="BV581" s="219">
        <v>323469.51</v>
      </c>
      <c r="BW581" s="219">
        <v>82518704.819999993</v>
      </c>
      <c r="BX581" s="166">
        <v>-92044416.310000002</v>
      </c>
      <c r="BZ581" s="152" t="s">
        <v>25065</v>
      </c>
      <c r="CA581" s="219">
        <v>0</v>
      </c>
      <c r="CB581" s="219">
        <v>2067454.84</v>
      </c>
      <c r="CC581" s="219">
        <v>0</v>
      </c>
      <c r="CD581" s="219">
        <v>2294921.58</v>
      </c>
      <c r="CE581" s="219">
        <v>0</v>
      </c>
      <c r="CF581" s="219">
        <v>0</v>
      </c>
      <c r="CG581" s="219">
        <v>0</v>
      </c>
      <c r="CH581" s="219">
        <v>0</v>
      </c>
      <c r="CI581" s="219">
        <v>2699915.44</v>
      </c>
      <c r="CJ581" s="219">
        <v>0</v>
      </c>
      <c r="CK581" s="219">
        <v>4131139.81</v>
      </c>
      <c r="CL581" s="219">
        <v>400384.25</v>
      </c>
      <c r="CM581" s="219">
        <v>0</v>
      </c>
      <c r="CN581" s="166">
        <v>-11593815.92</v>
      </c>
      <c r="CP581" s="152" t="s">
        <v>25114</v>
      </c>
      <c r="CQ581" s="219">
        <v>36338.400000000001</v>
      </c>
      <c r="CR581" s="219">
        <v>66359.13</v>
      </c>
      <c r="CS581" s="219">
        <v>136011.48000000001</v>
      </c>
      <c r="CT581" s="219">
        <v>57686.28</v>
      </c>
      <c r="CU581" s="219">
        <v>86993.66</v>
      </c>
      <c r="CV581" s="219">
        <v>101606.19</v>
      </c>
      <c r="CW581" s="219">
        <v>83764.850000000006</v>
      </c>
      <c r="CX581" s="219">
        <v>81682.45</v>
      </c>
      <c r="CY581" s="219">
        <v>75779.22</v>
      </c>
      <c r="CZ581" s="219">
        <v>177279.08</v>
      </c>
      <c r="DA581" s="219">
        <v>33413.589999999997</v>
      </c>
      <c r="DB581" s="219">
        <v>222213.11</v>
      </c>
      <c r="DC581" s="219">
        <v>0</v>
      </c>
      <c r="DD581" s="166">
        <v>-1159127.44</v>
      </c>
      <c r="DF581" s="154" t="s">
        <v>24902</v>
      </c>
      <c r="DG581" s="218">
        <v>1200</v>
      </c>
      <c r="DH581" s="218">
        <v>40180.660000000003</v>
      </c>
      <c r="DI581" s="218">
        <v>17457.560000000001</v>
      </c>
      <c r="DJ581" s="218">
        <v>56370</v>
      </c>
      <c r="DK581" s="218">
        <v>270563.44</v>
      </c>
      <c r="DL581" s="218">
        <v>6991.51</v>
      </c>
      <c r="DM581" s="218">
        <v>175739.63</v>
      </c>
      <c r="DN581" s="218">
        <v>233761.97</v>
      </c>
      <c r="DO581" s="218">
        <v>68881</v>
      </c>
      <c r="DP581" s="218">
        <v>139487.01999999999</v>
      </c>
      <c r="DQ581" s="218">
        <v>96499.37</v>
      </c>
      <c r="DR581" s="218">
        <v>180025.88</v>
      </c>
      <c r="DS581" s="164">
        <f t="shared" si="8"/>
        <v>1287158.04</v>
      </c>
    </row>
    <row r="582" spans="1:123" ht="20.399999999999999">
      <c r="A582" s="152" t="s">
        <v>25279</v>
      </c>
      <c r="B582" s="166">
        <v>43.29</v>
      </c>
      <c r="C582" s="166">
        <v>279077.67</v>
      </c>
      <c r="D582" s="166">
        <v>440431.64</v>
      </c>
      <c r="E582" s="166">
        <v>552062.54</v>
      </c>
      <c r="F582" s="166">
        <v>442191.64</v>
      </c>
      <c r="BK582" s="152" t="s">
        <v>24951</v>
      </c>
      <c r="BL582" s="219">
        <v>0</v>
      </c>
      <c r="BM582" s="219">
        <v>60143.39</v>
      </c>
      <c r="BN582" s="219">
        <v>327127.46999999997</v>
      </c>
      <c r="BO582" s="219">
        <v>298201.65000000002</v>
      </c>
      <c r="BP582" s="219">
        <v>317295.67</v>
      </c>
      <c r="BQ582" s="219">
        <v>380045.4</v>
      </c>
      <c r="BR582" s="219">
        <v>297919.31</v>
      </c>
      <c r="BS582" s="219">
        <v>261376.68</v>
      </c>
      <c r="BT582" s="219">
        <v>305708.24</v>
      </c>
      <c r="BU582" s="219">
        <v>527725.43000000005</v>
      </c>
      <c r="BV582" s="219">
        <v>445748.11</v>
      </c>
      <c r="BW582" s="219">
        <v>559234.05000000005</v>
      </c>
      <c r="BX582" s="166">
        <v>-3780525.4</v>
      </c>
      <c r="BZ582" s="152" t="s">
        <v>25176</v>
      </c>
      <c r="CA582" s="219">
        <v>0</v>
      </c>
      <c r="CB582" s="219">
        <v>0</v>
      </c>
      <c r="CC582" s="219">
        <v>177834.62</v>
      </c>
      <c r="CD582" s="219">
        <v>69783</v>
      </c>
      <c r="CE582" s="219">
        <v>0</v>
      </c>
      <c r="CF582" s="219">
        <v>58072.5</v>
      </c>
      <c r="CG582" s="219">
        <v>339000</v>
      </c>
      <c r="CH582" s="219">
        <v>164998.92000000001</v>
      </c>
      <c r="CI582" s="219">
        <v>29706.22</v>
      </c>
      <c r="CJ582" s="219">
        <v>89163.88</v>
      </c>
      <c r="CK582" s="219">
        <v>117809.82</v>
      </c>
      <c r="CL582" s="219">
        <v>962021.71</v>
      </c>
      <c r="CM582" s="219">
        <v>0</v>
      </c>
      <c r="CN582" s="166">
        <v>-2008390.67</v>
      </c>
      <c r="CP582" s="152" t="s">
        <v>25182</v>
      </c>
      <c r="CQ582" s="219">
        <v>418246.12</v>
      </c>
      <c r="CR582" s="219">
        <v>452897.04</v>
      </c>
      <c r="CS582" s="219">
        <v>423208.85</v>
      </c>
      <c r="CT582" s="219">
        <v>414742.12</v>
      </c>
      <c r="CU582" s="219">
        <v>406110.53</v>
      </c>
      <c r="CV582" s="219">
        <v>394475.54</v>
      </c>
      <c r="CW582" s="219">
        <v>407489.97</v>
      </c>
      <c r="CX582" s="219">
        <v>410173.11</v>
      </c>
      <c r="CY582" s="219">
        <v>397310.27</v>
      </c>
      <c r="CZ582" s="219">
        <v>391995.42</v>
      </c>
      <c r="DA582" s="219">
        <v>392406.48</v>
      </c>
      <c r="DB582" s="219">
        <v>674737.84</v>
      </c>
      <c r="DC582" s="219">
        <v>0</v>
      </c>
      <c r="DD582" s="166">
        <v>-5183793.29</v>
      </c>
      <c r="DF582" s="152" t="s">
        <v>25100</v>
      </c>
      <c r="DG582" s="219">
        <v>0</v>
      </c>
      <c r="DH582" s="219">
        <v>0</v>
      </c>
      <c r="DI582" s="219">
        <v>0</v>
      </c>
      <c r="DJ582" s="219">
        <v>0</v>
      </c>
      <c r="DK582" s="219">
        <v>0</v>
      </c>
      <c r="DL582" s="219">
        <v>0</v>
      </c>
      <c r="DM582" s="219">
        <v>0</v>
      </c>
      <c r="DN582" s="219">
        <v>1482</v>
      </c>
      <c r="DO582" s="219">
        <v>0</v>
      </c>
      <c r="DP582" s="219">
        <v>0</v>
      </c>
      <c r="DQ582" s="219">
        <v>0</v>
      </c>
      <c r="DR582" s="219">
        <v>0</v>
      </c>
      <c r="DS582" s="164">
        <f t="shared" si="8"/>
        <v>1482</v>
      </c>
    </row>
    <row r="583" spans="1:123" ht="20.399999999999999">
      <c r="A583" s="153" t="s">
        <v>25280</v>
      </c>
      <c r="B583" s="164">
        <v>1833</v>
      </c>
      <c r="C583" s="164">
        <v>616</v>
      </c>
      <c r="D583" s="164">
        <v>2391.1999999999998</v>
      </c>
      <c r="E583" s="164">
        <v>1724.4</v>
      </c>
      <c r="F583" s="164">
        <v>4929.3999999999996</v>
      </c>
      <c r="BK583" s="152" t="s">
        <v>25260</v>
      </c>
      <c r="BL583" s="219">
        <v>0</v>
      </c>
      <c r="BM583" s="219">
        <v>0</v>
      </c>
      <c r="BN583" s="219">
        <v>0</v>
      </c>
      <c r="BO583" s="219">
        <v>0</v>
      </c>
      <c r="BP583" s="219">
        <v>0</v>
      </c>
      <c r="BQ583" s="219">
        <v>0</v>
      </c>
      <c r="BR583" s="219">
        <v>0</v>
      </c>
      <c r="BS583" s="219">
        <v>0</v>
      </c>
      <c r="BT583" s="219">
        <v>0</v>
      </c>
      <c r="BU583" s="219">
        <v>0</v>
      </c>
      <c r="BV583" s="219">
        <v>0</v>
      </c>
      <c r="BW583" s="219">
        <v>50160</v>
      </c>
      <c r="BX583" s="166">
        <v>-50160</v>
      </c>
      <c r="BZ583" s="154" t="s">
        <v>24757</v>
      </c>
      <c r="CA583" s="218">
        <v>0</v>
      </c>
      <c r="CB583" s="218">
        <v>0</v>
      </c>
      <c r="CC583" s="218">
        <v>0</v>
      </c>
      <c r="CD583" s="218">
        <v>962617.43</v>
      </c>
      <c r="CE583" s="218">
        <v>1061627.5900000001</v>
      </c>
      <c r="CF583" s="218">
        <v>604267.64</v>
      </c>
      <c r="CG583" s="218">
        <v>239911.66</v>
      </c>
      <c r="CH583" s="218">
        <v>68871.28</v>
      </c>
      <c r="CI583" s="218">
        <v>71611.929999999993</v>
      </c>
      <c r="CJ583" s="218">
        <v>1248915.32</v>
      </c>
      <c r="CK583" s="218">
        <v>204218.94</v>
      </c>
      <c r="CL583" s="218">
        <v>0</v>
      </c>
      <c r="CM583" s="218">
        <v>0</v>
      </c>
      <c r="CN583" s="165">
        <v>-4462041.79</v>
      </c>
      <c r="CP583" s="154" t="s">
        <v>24789</v>
      </c>
      <c r="CQ583" s="218">
        <v>289503.68</v>
      </c>
      <c r="CR583" s="218">
        <v>0</v>
      </c>
      <c r="CS583" s="218">
        <v>0</v>
      </c>
      <c r="CT583" s="218">
        <v>0</v>
      </c>
      <c r="CU583" s="218">
        <v>0</v>
      </c>
      <c r="CV583" s="218">
        <v>0</v>
      </c>
      <c r="CW583" s="218">
        <v>0</v>
      </c>
      <c r="CX583" s="218">
        <v>0</v>
      </c>
      <c r="CY583" s="218">
        <v>0</v>
      </c>
      <c r="CZ583" s="218">
        <v>0</v>
      </c>
      <c r="DA583" s="218">
        <v>0</v>
      </c>
      <c r="DB583" s="218">
        <v>0</v>
      </c>
      <c r="DC583" s="218">
        <v>0</v>
      </c>
      <c r="DD583" s="165">
        <v>-289503.68</v>
      </c>
      <c r="DF583" s="152" t="s">
        <v>25281</v>
      </c>
      <c r="DG583" s="219">
        <v>0</v>
      </c>
      <c r="DH583" s="219">
        <v>0</v>
      </c>
      <c r="DI583" s="219">
        <v>0</v>
      </c>
      <c r="DJ583" s="219">
        <v>0</v>
      </c>
      <c r="DK583" s="219">
        <v>257659.42</v>
      </c>
      <c r="DL583" s="219">
        <v>0</v>
      </c>
      <c r="DM583" s="219">
        <v>0</v>
      </c>
      <c r="DN583" s="219">
        <v>113895.75</v>
      </c>
      <c r="DO583" s="219">
        <v>0</v>
      </c>
      <c r="DP583" s="219">
        <v>0</v>
      </c>
      <c r="DQ583" s="219">
        <v>0</v>
      </c>
      <c r="DR583" s="219">
        <v>0</v>
      </c>
      <c r="DS583" s="164">
        <f t="shared" si="8"/>
        <v>371555.17000000004</v>
      </c>
    </row>
    <row r="584" spans="1:123" ht="20.399999999999999">
      <c r="A584" s="154" t="s">
        <v>24743</v>
      </c>
      <c r="B584" s="165">
        <v>280</v>
      </c>
      <c r="C584" s="165">
        <v>0</v>
      </c>
      <c r="D584" s="165">
        <v>0</v>
      </c>
      <c r="E584" s="165">
        <v>0</v>
      </c>
      <c r="F584" s="165">
        <v>0</v>
      </c>
      <c r="BK584" s="152" t="s">
        <v>24854</v>
      </c>
      <c r="BL584" s="219">
        <v>0</v>
      </c>
      <c r="BM584" s="219">
        <v>0</v>
      </c>
      <c r="BN584" s="219">
        <v>3115.5</v>
      </c>
      <c r="BO584" s="219">
        <v>107659.62</v>
      </c>
      <c r="BP584" s="219">
        <v>115297.62</v>
      </c>
      <c r="BQ584" s="219">
        <v>91270.080000000002</v>
      </c>
      <c r="BR584" s="219">
        <v>106228.5</v>
      </c>
      <c r="BS584" s="219">
        <v>170422.91</v>
      </c>
      <c r="BT584" s="219">
        <v>168467.61</v>
      </c>
      <c r="BU584" s="219">
        <v>2745481.87</v>
      </c>
      <c r="BV584" s="219">
        <v>304880.56</v>
      </c>
      <c r="BW584" s="219">
        <v>16871086.699999999</v>
      </c>
      <c r="BX584" s="166">
        <v>-20683910.969999999</v>
      </c>
      <c r="BZ584" s="152" t="s">
        <v>24761</v>
      </c>
      <c r="CA584" s="219">
        <v>0</v>
      </c>
      <c r="CB584" s="219">
        <v>0</v>
      </c>
      <c r="CC584" s="219">
        <v>0</v>
      </c>
      <c r="CD584" s="219">
        <v>962617.43</v>
      </c>
      <c r="CE584" s="219">
        <v>1061627.5900000001</v>
      </c>
      <c r="CF584" s="219">
        <v>604267.64</v>
      </c>
      <c r="CG584" s="219">
        <v>239911.66</v>
      </c>
      <c r="CH584" s="219">
        <v>68871.28</v>
      </c>
      <c r="CI584" s="219">
        <v>71611.929999999993</v>
      </c>
      <c r="CJ584" s="219">
        <v>1248915.32</v>
      </c>
      <c r="CK584" s="219">
        <v>204218.94</v>
      </c>
      <c r="CL584" s="219">
        <v>0</v>
      </c>
      <c r="CM584" s="219">
        <v>0</v>
      </c>
      <c r="CN584" s="166">
        <v>-4462041.79</v>
      </c>
      <c r="CP584" s="152" t="s">
        <v>24792</v>
      </c>
      <c r="CQ584" s="219">
        <v>289503.68</v>
      </c>
      <c r="CR584" s="219">
        <v>0</v>
      </c>
      <c r="CS584" s="219">
        <v>0</v>
      </c>
      <c r="CT584" s="219">
        <v>0</v>
      </c>
      <c r="CU584" s="219">
        <v>0</v>
      </c>
      <c r="CV584" s="219">
        <v>0</v>
      </c>
      <c r="CW584" s="219">
        <v>0</v>
      </c>
      <c r="CX584" s="219">
        <v>0</v>
      </c>
      <c r="CY584" s="219">
        <v>0</v>
      </c>
      <c r="CZ584" s="219">
        <v>0</v>
      </c>
      <c r="DA584" s="219">
        <v>0</v>
      </c>
      <c r="DB584" s="219">
        <v>0</v>
      </c>
      <c r="DC584" s="219">
        <v>0</v>
      </c>
      <c r="DD584" s="166">
        <v>-289503.68</v>
      </c>
      <c r="DF584" s="152" t="s">
        <v>24903</v>
      </c>
      <c r="DG584" s="219">
        <v>0</v>
      </c>
      <c r="DH584" s="219">
        <v>26955.88</v>
      </c>
      <c r="DI584" s="219">
        <v>14762.66</v>
      </c>
      <c r="DJ584" s="219">
        <v>12193.22</v>
      </c>
      <c r="DK584" s="219">
        <v>0</v>
      </c>
      <c r="DL584" s="219">
        <v>0</v>
      </c>
      <c r="DM584" s="219">
        <v>26955.88</v>
      </c>
      <c r="DN584" s="219">
        <v>0</v>
      </c>
      <c r="DO584" s="219">
        <v>0</v>
      </c>
      <c r="DP584" s="219">
        <v>47419.73</v>
      </c>
      <c r="DQ584" s="219">
        <v>0</v>
      </c>
      <c r="DR584" s="219">
        <v>0</v>
      </c>
      <c r="DS584" s="164">
        <f t="shared" ref="DS584:DS647" si="9">+SUM(DG584:DR584)</f>
        <v>128287.37</v>
      </c>
    </row>
    <row r="585" spans="1:123" ht="30.6">
      <c r="A585" s="152" t="s">
        <v>24744</v>
      </c>
      <c r="B585" s="166">
        <v>280</v>
      </c>
      <c r="C585" s="166">
        <v>0</v>
      </c>
      <c r="D585" s="166">
        <v>0</v>
      </c>
      <c r="E585" s="166">
        <v>0</v>
      </c>
      <c r="F585" s="166">
        <v>0</v>
      </c>
      <c r="BK585" s="152" t="s">
        <v>25065</v>
      </c>
      <c r="BL585" s="219">
        <v>0</v>
      </c>
      <c r="BM585" s="219">
        <v>3685</v>
      </c>
      <c r="BN585" s="219">
        <v>0</v>
      </c>
      <c r="BO585" s="219">
        <v>105000</v>
      </c>
      <c r="BP585" s="219">
        <v>2827500</v>
      </c>
      <c r="BQ585" s="219">
        <v>795000</v>
      </c>
      <c r="BR585" s="219">
        <v>60000</v>
      </c>
      <c r="BS585" s="219">
        <v>0</v>
      </c>
      <c r="BT585" s="219">
        <v>0</v>
      </c>
      <c r="BU585" s="219">
        <v>112500</v>
      </c>
      <c r="BV585" s="219">
        <v>0</v>
      </c>
      <c r="BW585" s="219">
        <v>1890460.85</v>
      </c>
      <c r="BX585" s="166">
        <v>-5794145.8499999996</v>
      </c>
      <c r="BZ585" s="153" t="s">
        <v>25282</v>
      </c>
      <c r="CA585" s="217">
        <v>66101304.460000001</v>
      </c>
      <c r="CB585" s="217">
        <v>82159043.340000004</v>
      </c>
      <c r="CC585" s="217">
        <v>85009668.469999999</v>
      </c>
      <c r="CD585" s="217">
        <v>84024245.390000001</v>
      </c>
      <c r="CE585" s="217">
        <v>134525415.00999999</v>
      </c>
      <c r="CF585" s="217">
        <v>87088994.049999997</v>
      </c>
      <c r="CG585" s="217">
        <v>97095356.170000002</v>
      </c>
      <c r="CH585" s="217">
        <v>90763532.400000006</v>
      </c>
      <c r="CI585" s="217">
        <v>90706965.560000002</v>
      </c>
      <c r="CJ585" s="217">
        <v>143549744.56</v>
      </c>
      <c r="CK585" s="217">
        <v>217125245.59</v>
      </c>
      <c r="CL585" s="217">
        <v>288683101.38999999</v>
      </c>
      <c r="CM585" s="217">
        <v>0</v>
      </c>
      <c r="CN585" s="164">
        <v>-1466832616.3900001</v>
      </c>
      <c r="CP585" s="153" t="s">
        <v>25283</v>
      </c>
      <c r="CQ585" s="217">
        <v>0</v>
      </c>
      <c r="CR585" s="217">
        <v>0</v>
      </c>
      <c r="CS585" s="217">
        <v>0</v>
      </c>
      <c r="CT585" s="217">
        <v>415968</v>
      </c>
      <c r="CU585" s="217">
        <v>1102043</v>
      </c>
      <c r="CV585" s="217">
        <v>1266819.33</v>
      </c>
      <c r="CW585" s="217">
        <v>2245074.61</v>
      </c>
      <c r="CX585" s="217">
        <v>1101863</v>
      </c>
      <c r="CY585" s="217">
        <v>649605.32999999996</v>
      </c>
      <c r="CZ585" s="217">
        <v>440924.34</v>
      </c>
      <c r="DA585" s="217">
        <v>915968</v>
      </c>
      <c r="DB585" s="217">
        <v>3748042.98</v>
      </c>
      <c r="DC585" s="217">
        <v>0</v>
      </c>
      <c r="DD585" s="164">
        <v>-11886308.59</v>
      </c>
      <c r="DF585" s="152" t="s">
        <v>25103</v>
      </c>
      <c r="DG585" s="219">
        <v>1200</v>
      </c>
      <c r="DH585" s="219">
        <v>11419.68</v>
      </c>
      <c r="DI585" s="219">
        <v>2100</v>
      </c>
      <c r="DJ585" s="219">
        <v>12819.68</v>
      </c>
      <c r="DK585" s="219">
        <v>0</v>
      </c>
      <c r="DL585" s="219">
        <v>6991.51</v>
      </c>
      <c r="DM585" s="219">
        <v>6879.73</v>
      </c>
      <c r="DN585" s="219">
        <v>10901.02</v>
      </c>
      <c r="DO585" s="219">
        <v>5800</v>
      </c>
      <c r="DP585" s="219">
        <v>14364.84</v>
      </c>
      <c r="DQ585" s="219">
        <v>6000</v>
      </c>
      <c r="DR585" s="219">
        <v>14160.66</v>
      </c>
      <c r="DS585" s="164">
        <f t="shared" si="9"/>
        <v>92637.12000000001</v>
      </c>
    </row>
    <row r="586" spans="1:123" ht="20.399999999999999">
      <c r="A586" s="168" t="s">
        <v>25024</v>
      </c>
      <c r="B586" s="165">
        <v>1553</v>
      </c>
      <c r="C586" s="165">
        <v>616</v>
      </c>
      <c r="D586" s="165">
        <v>2391.1999999999998</v>
      </c>
      <c r="E586" s="165">
        <v>1724.4</v>
      </c>
      <c r="F586" s="165">
        <v>4929.3999999999996</v>
      </c>
      <c r="BK586" s="152" t="s">
        <v>24975</v>
      </c>
      <c r="BL586" s="219">
        <v>0</v>
      </c>
      <c r="BM586" s="219">
        <v>0</v>
      </c>
      <c r="BN586" s="219">
        <v>0</v>
      </c>
      <c r="BO586" s="219">
        <v>0</v>
      </c>
      <c r="BP586" s="219">
        <v>0</v>
      </c>
      <c r="BQ586" s="219">
        <v>7200</v>
      </c>
      <c r="BR586" s="219">
        <v>4976</v>
      </c>
      <c r="BS586" s="219">
        <v>4976</v>
      </c>
      <c r="BT586" s="219">
        <v>0</v>
      </c>
      <c r="BU586" s="219">
        <v>0</v>
      </c>
      <c r="BV586" s="219">
        <v>0</v>
      </c>
      <c r="BW586" s="219">
        <v>0</v>
      </c>
      <c r="BX586" s="166">
        <v>-17152</v>
      </c>
      <c r="BZ586" s="154" t="s">
        <v>24864</v>
      </c>
      <c r="CA586" s="218">
        <v>10236618.52</v>
      </c>
      <c r="CB586" s="218">
        <v>33516462.629999999</v>
      </c>
      <c r="CC586" s="218">
        <v>19312760.940000001</v>
      </c>
      <c r="CD586" s="218">
        <v>22480355.800000001</v>
      </c>
      <c r="CE586" s="218">
        <v>22745741.629999999</v>
      </c>
      <c r="CF586" s="218">
        <v>20611849.030000001</v>
      </c>
      <c r="CG586" s="218">
        <v>22905329.530000001</v>
      </c>
      <c r="CH586" s="218">
        <v>21750168</v>
      </c>
      <c r="CI586" s="218">
        <v>22223963.149999999</v>
      </c>
      <c r="CJ586" s="218">
        <v>30753656.510000002</v>
      </c>
      <c r="CK586" s="218">
        <v>26995254.039999999</v>
      </c>
      <c r="CL586" s="218">
        <v>52768686.140000001</v>
      </c>
      <c r="CM586" s="218">
        <v>0</v>
      </c>
      <c r="CN586" s="165">
        <v>-306300845.92000002</v>
      </c>
      <c r="CP586" s="154" t="s">
        <v>24778</v>
      </c>
      <c r="CQ586" s="218">
        <v>0</v>
      </c>
      <c r="CR586" s="218">
        <v>0</v>
      </c>
      <c r="CS586" s="218">
        <v>0</v>
      </c>
      <c r="CT586" s="218">
        <v>415968</v>
      </c>
      <c r="CU586" s="218">
        <v>1102043</v>
      </c>
      <c r="CV586" s="218">
        <v>1266819.33</v>
      </c>
      <c r="CW586" s="218">
        <v>2245074.61</v>
      </c>
      <c r="CX586" s="218">
        <v>1101863</v>
      </c>
      <c r="CY586" s="218">
        <v>649605.32999999996</v>
      </c>
      <c r="CZ586" s="218">
        <v>440924.34</v>
      </c>
      <c r="DA586" s="218">
        <v>915968</v>
      </c>
      <c r="DB586" s="218">
        <v>3748042.98</v>
      </c>
      <c r="DC586" s="218">
        <v>0</v>
      </c>
      <c r="DD586" s="165">
        <v>-11886308.59</v>
      </c>
      <c r="DF586" s="152" t="s">
        <v>25284</v>
      </c>
      <c r="DG586" s="219">
        <v>0</v>
      </c>
      <c r="DH586" s="219">
        <v>1805.1</v>
      </c>
      <c r="DI586" s="219">
        <v>594.9</v>
      </c>
      <c r="DJ586" s="219">
        <v>31357.1</v>
      </c>
      <c r="DK586" s="219">
        <v>12904.02</v>
      </c>
      <c r="DL586" s="219">
        <v>0</v>
      </c>
      <c r="DM586" s="219">
        <v>141904.01999999999</v>
      </c>
      <c r="DN586" s="219">
        <v>97336.77</v>
      </c>
      <c r="DO586" s="219">
        <v>63081</v>
      </c>
      <c r="DP586" s="219">
        <v>77702.45</v>
      </c>
      <c r="DQ586" s="219">
        <v>90499.37</v>
      </c>
      <c r="DR586" s="219">
        <v>165865.22</v>
      </c>
      <c r="DS586" s="164">
        <f t="shared" si="9"/>
        <v>683049.95</v>
      </c>
    </row>
    <row r="587" spans="1:123" ht="30.6">
      <c r="A587" s="152" t="s">
        <v>25285</v>
      </c>
      <c r="B587" s="166">
        <v>1553</v>
      </c>
      <c r="C587" s="166">
        <v>616</v>
      </c>
      <c r="D587" s="166">
        <v>2391.1999999999998</v>
      </c>
      <c r="E587" s="166">
        <v>1724.4</v>
      </c>
      <c r="F587" s="166">
        <v>4929.3999999999996</v>
      </c>
      <c r="BK587" s="152" t="s">
        <v>25176</v>
      </c>
      <c r="BL587" s="219">
        <v>0</v>
      </c>
      <c r="BM587" s="219">
        <v>140000</v>
      </c>
      <c r="BN587" s="219">
        <v>0</v>
      </c>
      <c r="BO587" s="219">
        <v>-104.29</v>
      </c>
      <c r="BP587" s="219">
        <v>49995</v>
      </c>
      <c r="BQ587" s="219">
        <v>20000</v>
      </c>
      <c r="BR587" s="219">
        <v>139415.25</v>
      </c>
      <c r="BS587" s="219">
        <v>178759.56</v>
      </c>
      <c r="BT587" s="219">
        <v>825972</v>
      </c>
      <c r="BU587" s="219">
        <v>192559.86</v>
      </c>
      <c r="BV587" s="219">
        <v>0</v>
      </c>
      <c r="BW587" s="219">
        <v>-15023.76</v>
      </c>
      <c r="BX587" s="166">
        <v>-1531573.62</v>
      </c>
      <c r="BZ587" s="152" t="s">
        <v>24974</v>
      </c>
      <c r="CA587" s="219">
        <v>5487336.7999999998</v>
      </c>
      <c r="CB587" s="219">
        <v>5179703.08</v>
      </c>
      <c r="CC587" s="219">
        <v>5542853.1900000004</v>
      </c>
      <c r="CD587" s="219">
        <v>5566538.4299999997</v>
      </c>
      <c r="CE587" s="219">
        <v>5641625.1100000003</v>
      </c>
      <c r="CF587" s="219">
        <v>5869453.54</v>
      </c>
      <c r="CG587" s="219">
        <v>6287279.8300000001</v>
      </c>
      <c r="CH587" s="219">
        <v>6374126.7800000003</v>
      </c>
      <c r="CI587" s="219">
        <v>6120653.7800000003</v>
      </c>
      <c r="CJ587" s="219">
        <v>10171461.57</v>
      </c>
      <c r="CK587" s="219">
        <v>11969314.109999999</v>
      </c>
      <c r="CL587" s="219">
        <v>10467892.050000001</v>
      </c>
      <c r="CM587" s="219">
        <v>0</v>
      </c>
      <c r="CN587" s="166">
        <v>-84678238.269999996</v>
      </c>
      <c r="CP587" s="152" t="s">
        <v>25184</v>
      </c>
      <c r="CQ587" s="219">
        <v>0</v>
      </c>
      <c r="CR587" s="219">
        <v>0</v>
      </c>
      <c r="CS587" s="219">
        <v>0</v>
      </c>
      <c r="CT587" s="219">
        <v>415968</v>
      </c>
      <c r="CU587" s="219">
        <v>1102043</v>
      </c>
      <c r="CV587" s="219">
        <v>1266819.33</v>
      </c>
      <c r="CW587" s="219">
        <v>2245074.61</v>
      </c>
      <c r="CX587" s="219">
        <v>1101863</v>
      </c>
      <c r="CY587" s="219">
        <v>649605.32999999996</v>
      </c>
      <c r="CZ587" s="219">
        <v>440924.34</v>
      </c>
      <c r="DA587" s="219">
        <v>915968</v>
      </c>
      <c r="DB587" s="219">
        <v>3748042.98</v>
      </c>
      <c r="DC587" s="219">
        <v>0</v>
      </c>
      <c r="DD587" s="166">
        <v>-11886308.59</v>
      </c>
      <c r="DF587" s="152" t="s">
        <v>25106</v>
      </c>
      <c r="DG587" s="219">
        <v>0</v>
      </c>
      <c r="DH587" s="219">
        <v>0</v>
      </c>
      <c r="DI587" s="219">
        <v>0</v>
      </c>
      <c r="DJ587" s="219">
        <v>0</v>
      </c>
      <c r="DK587" s="219">
        <v>0</v>
      </c>
      <c r="DL587" s="219">
        <v>0</v>
      </c>
      <c r="DM587" s="219">
        <v>0</v>
      </c>
      <c r="DN587" s="219">
        <v>10146.43</v>
      </c>
      <c r="DO587" s="219">
        <v>0</v>
      </c>
      <c r="DP587" s="219">
        <v>0</v>
      </c>
      <c r="DQ587" s="219">
        <v>0</v>
      </c>
      <c r="DR587" s="219">
        <v>0</v>
      </c>
      <c r="DS587" s="164">
        <f t="shared" si="9"/>
        <v>10146.43</v>
      </c>
    </row>
    <row r="588" spans="1:123" ht="20.399999999999999">
      <c r="A588" s="153" t="s">
        <v>25286</v>
      </c>
      <c r="B588" s="164">
        <v>4341643.3099999996</v>
      </c>
      <c r="C588" s="164">
        <v>12673365.33</v>
      </c>
      <c r="D588" s="164">
        <v>14051690.890000001</v>
      </c>
      <c r="E588" s="164">
        <v>16072715.949999999</v>
      </c>
      <c r="F588" s="164">
        <v>14229133.68</v>
      </c>
      <c r="BK588" s="153" t="s">
        <v>25282</v>
      </c>
      <c r="BL588" s="217">
        <v>79987086.829999998</v>
      </c>
      <c r="BM588" s="217">
        <v>83951444.640000001</v>
      </c>
      <c r="BN588" s="217">
        <v>140304137.44</v>
      </c>
      <c r="BO588" s="217">
        <v>109889461.19</v>
      </c>
      <c r="BP588" s="217">
        <v>99036536.519999996</v>
      </c>
      <c r="BQ588" s="217">
        <v>177593073.06</v>
      </c>
      <c r="BR588" s="217">
        <v>107430274.54000001</v>
      </c>
      <c r="BS588" s="217">
        <v>146787148.37</v>
      </c>
      <c r="BT588" s="217">
        <v>138922581.72</v>
      </c>
      <c r="BU588" s="217">
        <v>127270427.43000001</v>
      </c>
      <c r="BV588" s="217">
        <v>103426876.12</v>
      </c>
      <c r="BW588" s="217">
        <v>353323062.75999999</v>
      </c>
      <c r="BX588" s="164">
        <v>-1667922110.6199999</v>
      </c>
      <c r="BZ588" s="152" t="s">
        <v>25128</v>
      </c>
      <c r="CA588" s="219">
        <v>0</v>
      </c>
      <c r="CB588" s="219">
        <v>0</v>
      </c>
      <c r="CC588" s="219">
        <v>0</v>
      </c>
      <c r="CD588" s="219">
        <v>0</v>
      </c>
      <c r="CE588" s="219">
        <v>0</v>
      </c>
      <c r="CF588" s="219">
        <v>56909.05</v>
      </c>
      <c r="CG588" s="219">
        <v>359809.44</v>
      </c>
      <c r="CH588" s="219">
        <v>619879.5</v>
      </c>
      <c r="CI588" s="219">
        <v>702683.1</v>
      </c>
      <c r="CJ588" s="219">
        <v>663224.4</v>
      </c>
      <c r="CK588" s="219">
        <v>675969.3</v>
      </c>
      <c r="CL588" s="219">
        <v>1408074.3</v>
      </c>
      <c r="CM588" s="219">
        <v>0</v>
      </c>
      <c r="CN588" s="166">
        <v>-4486549.09</v>
      </c>
      <c r="CP588" s="153" t="s">
        <v>25188</v>
      </c>
      <c r="CQ588" s="217">
        <v>124197452.59</v>
      </c>
      <c r="CR588" s="217">
        <v>195016907.28999999</v>
      </c>
      <c r="CS588" s="217">
        <v>249174075.69999999</v>
      </c>
      <c r="CT588" s="217">
        <v>255490645.49000001</v>
      </c>
      <c r="CU588" s="217">
        <v>237957249.38999999</v>
      </c>
      <c r="CV588" s="217">
        <v>262392699.58000001</v>
      </c>
      <c r="CW588" s="217">
        <v>285676296.37</v>
      </c>
      <c r="CX588" s="217">
        <v>272307279.87</v>
      </c>
      <c r="CY588" s="217">
        <v>228200240.71000001</v>
      </c>
      <c r="CZ588" s="217">
        <v>220784137.38999999</v>
      </c>
      <c r="DA588" s="217">
        <v>240974677.27000001</v>
      </c>
      <c r="DB588" s="217">
        <v>285155166.91000003</v>
      </c>
      <c r="DC588" s="217">
        <v>0</v>
      </c>
      <c r="DD588" s="164">
        <v>-2857326828.5599999</v>
      </c>
      <c r="DF588" s="154" t="s">
        <v>24767</v>
      </c>
      <c r="DG588" s="218">
        <v>2274572.2799999998</v>
      </c>
      <c r="DH588" s="218">
        <v>2777677.43</v>
      </c>
      <c r="DI588" s="218">
        <v>2669279.9500000002</v>
      </c>
      <c r="DJ588" s="218">
        <v>3167628.89</v>
      </c>
      <c r="DK588" s="218">
        <v>3133687.35</v>
      </c>
      <c r="DL588" s="218">
        <v>3053163.77</v>
      </c>
      <c r="DM588" s="218">
        <v>2918736.99</v>
      </c>
      <c r="DN588" s="218">
        <v>2965468</v>
      </c>
      <c r="DO588" s="218">
        <v>3002707.81</v>
      </c>
      <c r="DP588" s="218">
        <v>2954211.73</v>
      </c>
      <c r="DQ588" s="218">
        <v>3025455.89</v>
      </c>
      <c r="DR588" s="218">
        <v>4332388.0599999996</v>
      </c>
      <c r="DS588" s="164">
        <f t="shared" si="9"/>
        <v>36274978.150000006</v>
      </c>
    </row>
    <row r="589" spans="1:123" ht="20.399999999999999">
      <c r="A589" s="168" t="s">
        <v>24857</v>
      </c>
      <c r="B589" s="165">
        <v>44769.54</v>
      </c>
      <c r="C589" s="165">
        <v>254365.81</v>
      </c>
      <c r="D589" s="165">
        <v>495431.2</v>
      </c>
      <c r="E589" s="165">
        <v>356982.26</v>
      </c>
      <c r="F589" s="165">
        <v>384161.32</v>
      </c>
      <c r="BK589" s="154" t="s">
        <v>24864</v>
      </c>
      <c r="BL589" s="218">
        <v>11412438</v>
      </c>
      <c r="BM589" s="218">
        <v>20857068.02</v>
      </c>
      <c r="BN589" s="218">
        <v>54013652.259999998</v>
      </c>
      <c r="BO589" s="218">
        <v>16418626.57</v>
      </c>
      <c r="BP589" s="218">
        <v>16831043.440000001</v>
      </c>
      <c r="BQ589" s="218">
        <v>72286559.629999995</v>
      </c>
      <c r="BR589" s="218">
        <v>15816741.050000001</v>
      </c>
      <c r="BS589" s="218">
        <v>23737678.59</v>
      </c>
      <c r="BT589" s="218">
        <v>47312631.630000003</v>
      </c>
      <c r="BU589" s="218">
        <v>21411893.050000001</v>
      </c>
      <c r="BV589" s="218">
        <v>16980684.120000001</v>
      </c>
      <c r="BW589" s="218">
        <v>71174045.099999994</v>
      </c>
      <c r="BX589" s="165">
        <v>-388253061.45999998</v>
      </c>
      <c r="BZ589" s="152" t="s">
        <v>25129</v>
      </c>
      <c r="CA589" s="219">
        <v>986360.16</v>
      </c>
      <c r="CB589" s="219">
        <v>749632.54</v>
      </c>
      <c r="CC589" s="219">
        <v>793650.28</v>
      </c>
      <c r="CD589" s="219">
        <v>796035.02</v>
      </c>
      <c r="CE589" s="219">
        <v>837162.15</v>
      </c>
      <c r="CF589" s="219">
        <v>841694.42</v>
      </c>
      <c r="CG589" s="219">
        <v>944223.75</v>
      </c>
      <c r="CH589" s="219">
        <v>907120.69</v>
      </c>
      <c r="CI589" s="219">
        <v>915854.25</v>
      </c>
      <c r="CJ589" s="219">
        <v>1350672.65</v>
      </c>
      <c r="CK589" s="219">
        <v>1003181.78</v>
      </c>
      <c r="CL589" s="219">
        <v>1516255.25</v>
      </c>
      <c r="CM589" s="219">
        <v>0</v>
      </c>
      <c r="CN589" s="166">
        <v>-11641842.939999999</v>
      </c>
      <c r="CP589" s="154" t="s">
        <v>24773</v>
      </c>
      <c r="CQ589" s="218">
        <v>13734811.800000001</v>
      </c>
      <c r="CR589" s="218">
        <v>17559716.59</v>
      </c>
      <c r="CS589" s="218">
        <v>17939302.48</v>
      </c>
      <c r="CT589" s="218">
        <v>17842691.329999998</v>
      </c>
      <c r="CU589" s="218">
        <v>18748763.170000002</v>
      </c>
      <c r="CV589" s="218">
        <v>18814546.25</v>
      </c>
      <c r="CW589" s="218">
        <v>18876822.059999999</v>
      </c>
      <c r="CX589" s="218">
        <v>19638305.809999999</v>
      </c>
      <c r="CY589" s="218">
        <v>19198401.640000001</v>
      </c>
      <c r="CZ589" s="218">
        <v>19256287.32</v>
      </c>
      <c r="DA589" s="218">
        <v>19262083.309999999</v>
      </c>
      <c r="DB589" s="218">
        <v>21179605.09</v>
      </c>
      <c r="DC589" s="218">
        <v>0</v>
      </c>
      <c r="DD589" s="165">
        <v>-222051336.84999999</v>
      </c>
      <c r="DF589" s="152" t="s">
        <v>24759</v>
      </c>
      <c r="DG589" s="219">
        <v>158812.89000000001</v>
      </c>
      <c r="DH589" s="219">
        <v>668803.66</v>
      </c>
      <c r="DI589" s="219">
        <v>589446.81999999995</v>
      </c>
      <c r="DJ589" s="219">
        <v>1087342.46</v>
      </c>
      <c r="DK589" s="219">
        <v>863356.22</v>
      </c>
      <c r="DL589" s="219">
        <v>874269.52</v>
      </c>
      <c r="DM589" s="219">
        <v>798779.84</v>
      </c>
      <c r="DN589" s="219">
        <v>842455.44</v>
      </c>
      <c r="DO589" s="219">
        <v>822780.74</v>
      </c>
      <c r="DP589" s="219">
        <v>841242.76</v>
      </c>
      <c r="DQ589" s="219">
        <v>902191.5</v>
      </c>
      <c r="DR589" s="219">
        <v>951384.31</v>
      </c>
      <c r="DS589" s="164">
        <f t="shared" si="9"/>
        <v>9400866.1600000001</v>
      </c>
    </row>
    <row r="590" spans="1:123" ht="20.399999999999999">
      <c r="A590" s="152" t="s">
        <v>25287</v>
      </c>
      <c r="B590" s="166">
        <v>44769.54</v>
      </c>
      <c r="C590" s="166">
        <v>254365.81</v>
      </c>
      <c r="D590" s="166">
        <v>495431.2</v>
      </c>
      <c r="E590" s="166">
        <v>356982.26</v>
      </c>
      <c r="F590" s="166">
        <v>384161.32</v>
      </c>
      <c r="BK590" s="152" t="s">
        <v>24974</v>
      </c>
      <c r="BL590" s="219">
        <v>6918534.75</v>
      </c>
      <c r="BM590" s="219">
        <v>7026121.9800000004</v>
      </c>
      <c r="BN590" s="219">
        <v>7901430.5199999996</v>
      </c>
      <c r="BO590" s="219">
        <v>8023630.5300000003</v>
      </c>
      <c r="BP590" s="219">
        <v>7576213.46</v>
      </c>
      <c r="BQ590" s="219">
        <v>7764790.8399999999</v>
      </c>
      <c r="BR590" s="219">
        <v>8108250.2699999996</v>
      </c>
      <c r="BS590" s="219">
        <v>12741997.310000001</v>
      </c>
      <c r="BT590" s="219">
        <v>8200061.1100000003</v>
      </c>
      <c r="BU590" s="219">
        <v>7969327.7300000004</v>
      </c>
      <c r="BV590" s="219">
        <v>7842613.0599999996</v>
      </c>
      <c r="BW590" s="219">
        <v>20436383.539999999</v>
      </c>
      <c r="BX590" s="166">
        <v>-110509355.09999999</v>
      </c>
      <c r="BZ590" s="152" t="s">
        <v>25131</v>
      </c>
      <c r="CA590" s="219">
        <v>3718556.41</v>
      </c>
      <c r="CB590" s="219">
        <v>3307186.64</v>
      </c>
      <c r="CC590" s="219">
        <v>3009647.81</v>
      </c>
      <c r="CD590" s="219">
        <v>3041228.3</v>
      </c>
      <c r="CE590" s="219">
        <v>2898001.9</v>
      </c>
      <c r="CF590" s="219">
        <v>3138315.37</v>
      </c>
      <c r="CG590" s="219">
        <v>3180017.98</v>
      </c>
      <c r="CH590" s="219">
        <v>3020238.03</v>
      </c>
      <c r="CI590" s="219">
        <v>2966050.81</v>
      </c>
      <c r="CJ590" s="219">
        <v>5119578.0599999996</v>
      </c>
      <c r="CK590" s="219">
        <v>3060754.62</v>
      </c>
      <c r="CL590" s="219">
        <v>4373087.4000000004</v>
      </c>
      <c r="CM590" s="219">
        <v>0</v>
      </c>
      <c r="CN590" s="166">
        <v>-40832663.329999998</v>
      </c>
      <c r="CP590" s="152" t="s">
        <v>24775</v>
      </c>
      <c r="CQ590" s="219">
        <v>13734811.800000001</v>
      </c>
      <c r="CR590" s="219">
        <v>17559716.59</v>
      </c>
      <c r="CS590" s="219">
        <v>17939302.48</v>
      </c>
      <c r="CT590" s="219">
        <v>17842691.329999998</v>
      </c>
      <c r="CU590" s="219">
        <v>18748763.170000002</v>
      </c>
      <c r="CV590" s="219">
        <v>18814546.25</v>
      </c>
      <c r="CW590" s="219">
        <v>18876822.059999999</v>
      </c>
      <c r="CX590" s="219">
        <v>19638305.809999999</v>
      </c>
      <c r="CY590" s="219">
        <v>19198401.640000001</v>
      </c>
      <c r="CZ590" s="219">
        <v>19256287.32</v>
      </c>
      <c r="DA590" s="219">
        <v>19262083.309999999</v>
      </c>
      <c r="DB590" s="219">
        <v>21179605.09</v>
      </c>
      <c r="DC590" s="219">
        <v>0</v>
      </c>
      <c r="DD590" s="166">
        <v>-222051336.84999999</v>
      </c>
      <c r="DF590" s="152" t="s">
        <v>24731</v>
      </c>
      <c r="DG590" s="219">
        <v>2115759.39</v>
      </c>
      <c r="DH590" s="219">
        <v>2108873.77</v>
      </c>
      <c r="DI590" s="219">
        <v>2079833.13</v>
      </c>
      <c r="DJ590" s="219">
        <v>2080286.43</v>
      </c>
      <c r="DK590" s="219">
        <v>2270331.13</v>
      </c>
      <c r="DL590" s="219">
        <v>2178894.25</v>
      </c>
      <c r="DM590" s="219">
        <v>2119957.15</v>
      </c>
      <c r="DN590" s="219">
        <v>2123012.56</v>
      </c>
      <c r="DO590" s="219">
        <v>2179927.0699999998</v>
      </c>
      <c r="DP590" s="219">
        <v>2112968.9700000002</v>
      </c>
      <c r="DQ590" s="219">
        <v>2123264.39</v>
      </c>
      <c r="DR590" s="219">
        <v>3381003.75</v>
      </c>
      <c r="DS590" s="164">
        <f t="shared" si="9"/>
        <v>26874111.989999998</v>
      </c>
    </row>
    <row r="591" spans="1:123" ht="20.399999999999999">
      <c r="A591" s="168" t="s">
        <v>24753</v>
      </c>
      <c r="B591" s="165">
        <v>4240782.45</v>
      </c>
      <c r="C591" s="165">
        <v>12402103.460000001</v>
      </c>
      <c r="D591" s="165">
        <v>13502317.26</v>
      </c>
      <c r="E591" s="165">
        <v>15657171.800000001</v>
      </c>
      <c r="F591" s="165">
        <v>13809551.4</v>
      </c>
      <c r="BK591" s="152" t="s">
        <v>25128</v>
      </c>
      <c r="BL591" s="219">
        <v>0</v>
      </c>
      <c r="BM591" s="219">
        <v>1638596.91</v>
      </c>
      <c r="BN591" s="219">
        <v>2850336.84</v>
      </c>
      <c r="BO591" s="219">
        <v>3293866.47</v>
      </c>
      <c r="BP591" s="219">
        <v>2768088.68</v>
      </c>
      <c r="BQ591" s="219">
        <v>3040551.41</v>
      </c>
      <c r="BR591" s="219">
        <v>2745852.81</v>
      </c>
      <c r="BS591" s="219">
        <v>2579833.19</v>
      </c>
      <c r="BT591" s="219">
        <v>2568431.2000000002</v>
      </c>
      <c r="BU591" s="219">
        <v>75247.42</v>
      </c>
      <c r="BV591" s="219">
        <v>4650523.8499999996</v>
      </c>
      <c r="BW591" s="219">
        <v>5527627.2300000004</v>
      </c>
      <c r="BX591" s="166">
        <v>-31738956.010000002</v>
      </c>
      <c r="BZ591" s="152" t="s">
        <v>25132</v>
      </c>
      <c r="CA591" s="219">
        <v>0</v>
      </c>
      <c r="CB591" s="219">
        <v>90765.71</v>
      </c>
      <c r="CC591" s="219">
        <v>105464.98</v>
      </c>
      <c r="CD591" s="219">
        <v>130193.12</v>
      </c>
      <c r="CE591" s="219">
        <v>118942.63</v>
      </c>
      <c r="CF591" s="219">
        <v>178907.41</v>
      </c>
      <c r="CG591" s="219">
        <v>236432.27</v>
      </c>
      <c r="CH591" s="219">
        <v>213375.32</v>
      </c>
      <c r="CI591" s="219">
        <v>227655.54</v>
      </c>
      <c r="CJ591" s="219">
        <v>266125.14</v>
      </c>
      <c r="CK591" s="219">
        <v>213710.25</v>
      </c>
      <c r="CL591" s="219">
        <v>444274.96</v>
      </c>
      <c r="CM591" s="219">
        <v>0</v>
      </c>
      <c r="CN591" s="166">
        <v>-2225847.33</v>
      </c>
      <c r="CP591" s="154" t="s">
        <v>24755</v>
      </c>
      <c r="CQ591" s="218">
        <v>110462640.79000001</v>
      </c>
      <c r="CR591" s="218">
        <v>177457190.69999999</v>
      </c>
      <c r="CS591" s="218">
        <v>231234773.22</v>
      </c>
      <c r="CT591" s="218">
        <v>237647954.16</v>
      </c>
      <c r="CU591" s="218">
        <v>219192238.56</v>
      </c>
      <c r="CV591" s="218">
        <v>243578153.33000001</v>
      </c>
      <c r="CW591" s="218">
        <v>266799474.31</v>
      </c>
      <c r="CX591" s="218">
        <v>252668974.06</v>
      </c>
      <c r="CY591" s="218">
        <v>209001839.06999999</v>
      </c>
      <c r="CZ591" s="218">
        <v>201527850.06999999</v>
      </c>
      <c r="DA591" s="218">
        <v>221712593.96000001</v>
      </c>
      <c r="DB591" s="218">
        <v>263975561.81999999</v>
      </c>
      <c r="DC591" s="218">
        <v>0</v>
      </c>
      <c r="DD591" s="165">
        <v>-2635259244.0500002</v>
      </c>
      <c r="DF591" s="154" t="s">
        <v>24789</v>
      </c>
      <c r="DG591" s="218">
        <v>0</v>
      </c>
      <c r="DH591" s="218">
        <v>0</v>
      </c>
      <c r="DI591" s="218">
        <v>8908.07</v>
      </c>
      <c r="DJ591" s="218">
        <v>0</v>
      </c>
      <c r="DK591" s="218">
        <v>1324.85</v>
      </c>
      <c r="DL591" s="218">
        <v>0</v>
      </c>
      <c r="DM591" s="218">
        <v>0</v>
      </c>
      <c r="DN591" s="218">
        <v>0</v>
      </c>
      <c r="DO591" s="218">
        <v>0</v>
      </c>
      <c r="DP591" s="218">
        <v>0</v>
      </c>
      <c r="DQ591" s="218">
        <v>0</v>
      </c>
      <c r="DR591" s="218">
        <v>19767.080000000002</v>
      </c>
      <c r="DS591" s="164">
        <f t="shared" si="9"/>
        <v>30000</v>
      </c>
    </row>
    <row r="592" spans="1:123" ht="30.6">
      <c r="A592" s="152" t="s">
        <v>24759</v>
      </c>
      <c r="B592" s="166">
        <v>639051.91</v>
      </c>
      <c r="C592" s="166">
        <v>4262265.87</v>
      </c>
      <c r="D592" s="166">
        <v>4814718.7699999996</v>
      </c>
      <c r="E592" s="166">
        <v>4971777.5999999996</v>
      </c>
      <c r="F592" s="166">
        <v>4399843.5199999996</v>
      </c>
      <c r="BK592" s="152" t="s">
        <v>25129</v>
      </c>
      <c r="BL592" s="219">
        <v>1156150.49</v>
      </c>
      <c r="BM592" s="219">
        <v>1028952.67</v>
      </c>
      <c r="BN592" s="219">
        <v>1072718.08</v>
      </c>
      <c r="BO592" s="219">
        <v>1239302.42</v>
      </c>
      <c r="BP592" s="219">
        <v>1108425.97</v>
      </c>
      <c r="BQ592" s="219">
        <v>1152969.8799999999</v>
      </c>
      <c r="BR592" s="219">
        <v>1084538.21</v>
      </c>
      <c r="BS592" s="219">
        <v>1492804.75</v>
      </c>
      <c r="BT592" s="219">
        <v>1105580.58</v>
      </c>
      <c r="BU592" s="219">
        <v>998848.58</v>
      </c>
      <c r="BV592" s="219">
        <v>1030724.02</v>
      </c>
      <c r="BW592" s="219">
        <v>5415269.1200000001</v>
      </c>
      <c r="BX592" s="166">
        <v>-17886284.77</v>
      </c>
      <c r="BZ592" s="152" t="s">
        <v>25134</v>
      </c>
      <c r="CA592" s="219">
        <v>0</v>
      </c>
      <c r="CB592" s="219">
        <v>7299567.1699999999</v>
      </c>
      <c r="CC592" s="219">
        <v>0</v>
      </c>
      <c r="CD592" s="219">
        <v>0</v>
      </c>
      <c r="CE592" s="219">
        <v>0</v>
      </c>
      <c r="CF592" s="219">
        <v>0</v>
      </c>
      <c r="CG592" s="219">
        <v>0</v>
      </c>
      <c r="CH592" s="219">
        <v>0</v>
      </c>
      <c r="CI592" s="219">
        <v>0</v>
      </c>
      <c r="CJ592" s="219">
        <v>0</v>
      </c>
      <c r="CK592" s="219">
        <v>0</v>
      </c>
      <c r="CL592" s="219">
        <v>6306456</v>
      </c>
      <c r="CM592" s="219">
        <v>0</v>
      </c>
      <c r="CN592" s="166">
        <v>-13606023.17</v>
      </c>
      <c r="CP592" s="152" t="s">
        <v>25288</v>
      </c>
      <c r="CQ592" s="219">
        <v>0</v>
      </c>
      <c r="CR592" s="219">
        <v>0</v>
      </c>
      <c r="CS592" s="219">
        <v>0</v>
      </c>
      <c r="CT592" s="219">
        <v>0</v>
      </c>
      <c r="CU592" s="219">
        <v>0</v>
      </c>
      <c r="CV592" s="219">
        <v>0</v>
      </c>
      <c r="CW592" s="219">
        <v>0</v>
      </c>
      <c r="CX592" s="219">
        <v>4000000</v>
      </c>
      <c r="CY592" s="219">
        <v>0</v>
      </c>
      <c r="CZ592" s="219">
        <v>0</v>
      </c>
      <c r="DA592" s="219">
        <v>0</v>
      </c>
      <c r="DB592" s="219">
        <v>10000000</v>
      </c>
      <c r="DC592" s="219">
        <v>0</v>
      </c>
      <c r="DD592" s="166">
        <v>-14000000</v>
      </c>
      <c r="DF592" s="152" t="s">
        <v>24792</v>
      </c>
      <c r="DG592" s="219">
        <v>0</v>
      </c>
      <c r="DH592" s="219">
        <v>0</v>
      </c>
      <c r="DI592" s="219">
        <v>8908.07</v>
      </c>
      <c r="DJ592" s="219">
        <v>0</v>
      </c>
      <c r="DK592" s="219">
        <v>1324.85</v>
      </c>
      <c r="DL592" s="219">
        <v>0</v>
      </c>
      <c r="DM592" s="219">
        <v>0</v>
      </c>
      <c r="DN592" s="219">
        <v>0</v>
      </c>
      <c r="DO592" s="219">
        <v>0</v>
      </c>
      <c r="DP592" s="219">
        <v>0</v>
      </c>
      <c r="DQ592" s="219">
        <v>0</v>
      </c>
      <c r="DR592" s="219">
        <v>19767.080000000002</v>
      </c>
      <c r="DS592" s="164">
        <f t="shared" si="9"/>
        <v>30000</v>
      </c>
    </row>
    <row r="593" spans="1:123" ht="20.399999999999999">
      <c r="A593" s="152" t="s">
        <v>24754</v>
      </c>
      <c r="B593" s="166">
        <v>0</v>
      </c>
      <c r="C593" s="166">
        <v>0</v>
      </c>
      <c r="D593" s="166">
        <v>0</v>
      </c>
      <c r="E593" s="166">
        <v>177124.4</v>
      </c>
      <c r="F593" s="166">
        <v>0</v>
      </c>
      <c r="BK593" s="152" t="s">
        <v>25131</v>
      </c>
      <c r="BL593" s="219">
        <v>3210364.96</v>
      </c>
      <c r="BM593" s="219">
        <v>3001644.15</v>
      </c>
      <c r="BN593" s="219">
        <v>3140580.92</v>
      </c>
      <c r="BO593" s="219">
        <v>3706354.37</v>
      </c>
      <c r="BP593" s="219">
        <v>3068537.11</v>
      </c>
      <c r="BQ593" s="219">
        <v>3297038.12</v>
      </c>
      <c r="BR593" s="219">
        <v>3134325.1</v>
      </c>
      <c r="BS593" s="219">
        <v>4482027.16</v>
      </c>
      <c r="BT593" s="219">
        <v>3064183.63</v>
      </c>
      <c r="BU593" s="219">
        <v>2825933.99</v>
      </c>
      <c r="BV593" s="219">
        <v>2942409.17</v>
      </c>
      <c r="BW593" s="219">
        <v>16138581.92</v>
      </c>
      <c r="BX593" s="166">
        <v>-52011980.600000001</v>
      </c>
      <c r="BZ593" s="152" t="s">
        <v>25135</v>
      </c>
      <c r="CA593" s="219">
        <v>44365.15</v>
      </c>
      <c r="CB593" s="219">
        <v>48985.4</v>
      </c>
      <c r="CC593" s="219">
        <v>59544.68</v>
      </c>
      <c r="CD593" s="219">
        <v>56976.959999999999</v>
      </c>
      <c r="CE593" s="219">
        <v>53749.65</v>
      </c>
      <c r="CF593" s="219">
        <v>63088.5</v>
      </c>
      <c r="CG593" s="219">
        <v>82565.990000000005</v>
      </c>
      <c r="CH593" s="219">
        <v>84267.5</v>
      </c>
      <c r="CI593" s="219">
        <v>89614.6</v>
      </c>
      <c r="CJ593" s="219">
        <v>108513.9</v>
      </c>
      <c r="CK593" s="219">
        <v>84235.69</v>
      </c>
      <c r="CL593" s="219">
        <v>135758.75</v>
      </c>
      <c r="CM593" s="219">
        <v>0</v>
      </c>
      <c r="CN593" s="166">
        <v>-911666.77</v>
      </c>
      <c r="CP593" s="152" t="s">
        <v>25098</v>
      </c>
      <c r="CQ593" s="219">
        <v>884706.99</v>
      </c>
      <c r="CR593" s="219">
        <v>2133483.58</v>
      </c>
      <c r="CS593" s="219">
        <v>13588852</v>
      </c>
      <c r="CT593" s="219">
        <v>25885923.059999999</v>
      </c>
      <c r="CU593" s="219">
        <v>20425485.100000001</v>
      </c>
      <c r="CV593" s="219">
        <v>15140168.08</v>
      </c>
      <c r="CW593" s="219">
        <v>11909851.26</v>
      </c>
      <c r="CX593" s="219">
        <v>15910534.779999999</v>
      </c>
      <c r="CY593" s="219">
        <v>4314035.29</v>
      </c>
      <c r="CZ593" s="219">
        <v>3453488.02</v>
      </c>
      <c r="DA593" s="219">
        <v>3442599.44</v>
      </c>
      <c r="DB593" s="219">
        <v>4746252.03</v>
      </c>
      <c r="DC593" s="219">
        <v>0</v>
      </c>
      <c r="DD593" s="166">
        <v>-121835379.63</v>
      </c>
      <c r="DF593" s="153" t="s">
        <v>25112</v>
      </c>
      <c r="DG593" s="217">
        <v>496684.85</v>
      </c>
      <c r="DH593" s="217">
        <v>433921.13</v>
      </c>
      <c r="DI593" s="217">
        <v>465768.82</v>
      </c>
      <c r="DJ593" s="217">
        <v>550039.84</v>
      </c>
      <c r="DK593" s="217">
        <v>528247.79</v>
      </c>
      <c r="DL593" s="217">
        <v>537179.4</v>
      </c>
      <c r="DM593" s="217">
        <v>513487.97</v>
      </c>
      <c r="DN593" s="217">
        <v>537272.96</v>
      </c>
      <c r="DO593" s="217">
        <v>546858.99</v>
      </c>
      <c r="DP593" s="217">
        <v>565792.85</v>
      </c>
      <c r="DQ593" s="217">
        <v>524597.49</v>
      </c>
      <c r="DR593" s="217">
        <v>797862.49</v>
      </c>
      <c r="DS593" s="164">
        <f t="shared" si="9"/>
        <v>6497714.5800000001</v>
      </c>
    </row>
    <row r="594" spans="1:123" ht="20.399999999999999">
      <c r="A594" s="152" t="s">
        <v>24731</v>
      </c>
      <c r="B594" s="166">
        <v>3287387.31</v>
      </c>
      <c r="C594" s="166">
        <v>3284089.16</v>
      </c>
      <c r="D594" s="166">
        <v>3324078.54</v>
      </c>
      <c r="E594" s="166">
        <v>3900572.28</v>
      </c>
      <c r="F594" s="166">
        <v>3330769.53</v>
      </c>
      <c r="BK594" s="152" t="s">
        <v>25132</v>
      </c>
      <c r="BL594" s="219">
        <v>0</v>
      </c>
      <c r="BM594" s="219">
        <v>160542.92000000001</v>
      </c>
      <c r="BN594" s="219">
        <v>38887.24</v>
      </c>
      <c r="BO594" s="219">
        <v>0</v>
      </c>
      <c r="BP594" s="219">
        <v>0</v>
      </c>
      <c r="BQ594" s="219">
        <v>0</v>
      </c>
      <c r="BR594" s="219">
        <v>0</v>
      </c>
      <c r="BS594" s="219">
        <v>0</v>
      </c>
      <c r="BT594" s="219">
        <v>0</v>
      </c>
      <c r="BU594" s="219">
        <v>0</v>
      </c>
      <c r="BV594" s="219">
        <v>0</v>
      </c>
      <c r="BW594" s="219">
        <v>211642.41</v>
      </c>
      <c r="BX594" s="166">
        <v>-411072.57</v>
      </c>
      <c r="BZ594" s="152" t="s">
        <v>25136</v>
      </c>
      <c r="CA594" s="219">
        <v>0</v>
      </c>
      <c r="CB594" s="219">
        <v>7215522.1399999997</v>
      </c>
      <c r="CC594" s="219">
        <v>0</v>
      </c>
      <c r="CD594" s="219">
        <v>0</v>
      </c>
      <c r="CE594" s="219">
        <v>0</v>
      </c>
      <c r="CF594" s="219">
        <v>0</v>
      </c>
      <c r="CG594" s="219">
        <v>0</v>
      </c>
      <c r="CH594" s="219">
        <v>0</v>
      </c>
      <c r="CI594" s="219">
        <v>0</v>
      </c>
      <c r="CJ594" s="219">
        <v>0</v>
      </c>
      <c r="CK594" s="219">
        <v>0</v>
      </c>
      <c r="CL594" s="219">
        <v>6306450</v>
      </c>
      <c r="CM594" s="219">
        <v>0</v>
      </c>
      <c r="CN594" s="166">
        <v>-13521972.140000001</v>
      </c>
      <c r="CP594" s="152" t="s">
        <v>25289</v>
      </c>
      <c r="CQ594" s="219">
        <v>0</v>
      </c>
      <c r="CR594" s="219">
        <v>332901.62</v>
      </c>
      <c r="CS594" s="219">
        <v>1108423.1100000001</v>
      </c>
      <c r="CT594" s="219">
        <v>2124125.44</v>
      </c>
      <c r="CU594" s="219">
        <v>0</v>
      </c>
      <c r="CV594" s="219">
        <v>0</v>
      </c>
      <c r="CW594" s="219">
        <v>0</v>
      </c>
      <c r="CX594" s="219">
        <v>0</v>
      </c>
      <c r="CY594" s="219">
        <v>0</v>
      </c>
      <c r="CZ594" s="219">
        <v>0</v>
      </c>
      <c r="DA594" s="219">
        <v>0</v>
      </c>
      <c r="DB594" s="219">
        <v>0</v>
      </c>
      <c r="DC594" s="219">
        <v>0</v>
      </c>
      <c r="DD594" s="166">
        <v>-3565450.17</v>
      </c>
      <c r="DF594" s="154" t="s">
        <v>24776</v>
      </c>
      <c r="DG594" s="218">
        <v>0</v>
      </c>
      <c r="DH594" s="218">
        <v>1965.6</v>
      </c>
      <c r="DI594" s="218">
        <v>678</v>
      </c>
      <c r="DJ594" s="218">
        <v>0</v>
      </c>
      <c r="DK594" s="218">
        <v>0</v>
      </c>
      <c r="DL594" s="218">
        <v>0</v>
      </c>
      <c r="DM594" s="218">
        <v>0</v>
      </c>
      <c r="DN594" s="218">
        <v>0</v>
      </c>
      <c r="DO594" s="218">
        <v>0</v>
      </c>
      <c r="DP594" s="218">
        <v>0</v>
      </c>
      <c r="DQ594" s="218">
        <v>0</v>
      </c>
      <c r="DR594" s="218">
        <v>0</v>
      </c>
      <c r="DS594" s="164">
        <f t="shared" si="9"/>
        <v>2643.6</v>
      </c>
    </row>
    <row r="595" spans="1:123" ht="20.399999999999999">
      <c r="A595" s="152" t="s">
        <v>25290</v>
      </c>
      <c r="B595" s="166">
        <v>0</v>
      </c>
      <c r="C595" s="166">
        <v>0</v>
      </c>
      <c r="D595" s="166">
        <v>0</v>
      </c>
      <c r="E595" s="166">
        <v>8794</v>
      </c>
      <c r="F595" s="166">
        <v>1439.88</v>
      </c>
      <c r="BK595" s="152" t="s">
        <v>25134</v>
      </c>
      <c r="BL595" s="219">
        <v>0</v>
      </c>
      <c r="BM595" s="219">
        <v>0</v>
      </c>
      <c r="BN595" s="219">
        <v>0</v>
      </c>
      <c r="BO595" s="219">
        <v>0</v>
      </c>
      <c r="BP595" s="219">
        <v>1004943.33</v>
      </c>
      <c r="BQ595" s="219">
        <v>1430209.12</v>
      </c>
      <c r="BR595" s="219">
        <v>507871.56</v>
      </c>
      <c r="BS595" s="219">
        <v>2142476.0099999998</v>
      </c>
      <c r="BT595" s="219">
        <v>355100</v>
      </c>
      <c r="BU595" s="219">
        <v>200000</v>
      </c>
      <c r="BV595" s="219">
        <v>338828.54</v>
      </c>
      <c r="BW595" s="219">
        <v>11569914.4</v>
      </c>
      <c r="BX595" s="166">
        <v>-17549342.960000001</v>
      </c>
      <c r="BZ595" s="152" t="s">
        <v>25138</v>
      </c>
      <c r="CA595" s="219">
        <v>0</v>
      </c>
      <c r="CB595" s="219">
        <v>0</v>
      </c>
      <c r="CC595" s="219">
        <v>0</v>
      </c>
      <c r="CD595" s="219">
        <v>0</v>
      </c>
      <c r="CE595" s="219">
        <v>2168210</v>
      </c>
      <c r="CF595" s="219">
        <v>216360</v>
      </c>
      <c r="CG595" s="219">
        <v>229819.46</v>
      </c>
      <c r="CH595" s="219">
        <v>75770</v>
      </c>
      <c r="CI595" s="219">
        <v>46330</v>
      </c>
      <c r="CJ595" s="219">
        <v>33950</v>
      </c>
      <c r="CK595" s="219">
        <v>30420</v>
      </c>
      <c r="CL595" s="219">
        <v>40963.699999999997</v>
      </c>
      <c r="CM595" s="219">
        <v>0</v>
      </c>
      <c r="CN595" s="166">
        <v>-2841823.16</v>
      </c>
      <c r="CP595" s="152" t="s">
        <v>25189</v>
      </c>
      <c r="CQ595" s="219">
        <v>120000</v>
      </c>
      <c r="CR595" s="219">
        <v>147000</v>
      </c>
      <c r="CS595" s="219">
        <v>236000</v>
      </c>
      <c r="CT595" s="219">
        <v>408000</v>
      </c>
      <c r="CU595" s="219">
        <v>59000</v>
      </c>
      <c r="CV595" s="219">
        <v>352000</v>
      </c>
      <c r="CW595" s="219">
        <v>266000</v>
      </c>
      <c r="CX595" s="219">
        <v>208000</v>
      </c>
      <c r="CY595" s="219">
        <v>86000</v>
      </c>
      <c r="CZ595" s="219">
        <v>418000</v>
      </c>
      <c r="DA595" s="219">
        <v>190000</v>
      </c>
      <c r="DB595" s="219">
        <v>2466635</v>
      </c>
      <c r="DC595" s="219">
        <v>0</v>
      </c>
      <c r="DD595" s="166">
        <v>-4956635</v>
      </c>
      <c r="DF595" s="152" t="s">
        <v>24744</v>
      </c>
      <c r="DG595" s="219">
        <v>0</v>
      </c>
      <c r="DH595" s="219">
        <v>1965.6</v>
      </c>
      <c r="DI595" s="219">
        <v>678</v>
      </c>
      <c r="DJ595" s="219">
        <v>0</v>
      </c>
      <c r="DK595" s="219">
        <v>0</v>
      </c>
      <c r="DL595" s="219">
        <v>0</v>
      </c>
      <c r="DM595" s="219">
        <v>0</v>
      </c>
      <c r="DN595" s="219">
        <v>0</v>
      </c>
      <c r="DO595" s="219">
        <v>0</v>
      </c>
      <c r="DP595" s="219">
        <v>0</v>
      </c>
      <c r="DQ595" s="219">
        <v>0</v>
      </c>
      <c r="DR595" s="219">
        <v>0</v>
      </c>
      <c r="DS595" s="164">
        <f t="shared" si="9"/>
        <v>2643.6</v>
      </c>
    </row>
    <row r="596" spans="1:123" ht="30.6">
      <c r="A596" s="152" t="s">
        <v>24904</v>
      </c>
      <c r="B596" s="166">
        <v>248815.27</v>
      </c>
      <c r="C596" s="166">
        <v>1241088.93</v>
      </c>
      <c r="D596" s="166">
        <v>2217380.94</v>
      </c>
      <c r="E596" s="166">
        <v>2831068.86</v>
      </c>
      <c r="F596" s="166">
        <v>2719023.54</v>
      </c>
      <c r="BK596" s="152" t="s">
        <v>25135</v>
      </c>
      <c r="BL596" s="219">
        <v>91057.8</v>
      </c>
      <c r="BM596" s="219">
        <v>91879.49</v>
      </c>
      <c r="BN596" s="219">
        <v>102724.46</v>
      </c>
      <c r="BO596" s="219">
        <v>117446.53</v>
      </c>
      <c r="BP596" s="219">
        <v>103859.16</v>
      </c>
      <c r="BQ596" s="219">
        <v>97298.09</v>
      </c>
      <c r="BR596" s="219">
        <v>84076.65</v>
      </c>
      <c r="BS596" s="219">
        <v>101735.74</v>
      </c>
      <c r="BT596" s="219">
        <v>76671.16</v>
      </c>
      <c r="BU596" s="219">
        <v>69507.199999999997</v>
      </c>
      <c r="BV596" s="219">
        <v>75831.28</v>
      </c>
      <c r="BW596" s="219">
        <v>428628.92</v>
      </c>
      <c r="BX596" s="166">
        <v>-1440716.48</v>
      </c>
      <c r="BZ596" s="152" t="s">
        <v>25252</v>
      </c>
      <c r="CA596" s="219">
        <v>0</v>
      </c>
      <c r="CB596" s="219">
        <v>4958317.24</v>
      </c>
      <c r="CC596" s="219">
        <v>5049309.01</v>
      </c>
      <c r="CD596" s="219">
        <v>6639849.0999999996</v>
      </c>
      <c r="CE596" s="219">
        <v>5719525.3899999997</v>
      </c>
      <c r="CF596" s="219">
        <v>5615987.2800000003</v>
      </c>
      <c r="CG596" s="219">
        <v>6501887.1200000001</v>
      </c>
      <c r="CH596" s="219">
        <v>5867821.0199999996</v>
      </c>
      <c r="CI596" s="219">
        <v>6260527.0800000001</v>
      </c>
      <c r="CJ596" s="219">
        <v>7318440.4100000001</v>
      </c>
      <c r="CK596" s="219">
        <v>5579259.3399999999</v>
      </c>
      <c r="CL596" s="219">
        <v>12217561.720000001</v>
      </c>
      <c r="CM596" s="219">
        <v>0</v>
      </c>
      <c r="CN596" s="166">
        <v>-71728484.709999993</v>
      </c>
      <c r="CP596" s="152" t="s">
        <v>24759</v>
      </c>
      <c r="CQ596" s="219">
        <v>453884.12</v>
      </c>
      <c r="CR596" s="219">
        <v>1218936.29</v>
      </c>
      <c r="CS596" s="219">
        <v>1724161.51</v>
      </c>
      <c r="CT596" s="219">
        <v>1217020.3500000001</v>
      </c>
      <c r="CU596" s="219">
        <v>1285288.8700000001</v>
      </c>
      <c r="CV596" s="219">
        <v>1635142.65</v>
      </c>
      <c r="CW596" s="219">
        <v>1065213.53</v>
      </c>
      <c r="CX596" s="219">
        <v>1645959.43</v>
      </c>
      <c r="CY596" s="219">
        <v>1281507.51</v>
      </c>
      <c r="CZ596" s="219">
        <v>1352232.94</v>
      </c>
      <c r="DA596" s="219">
        <v>1542200.34</v>
      </c>
      <c r="DB596" s="219">
        <v>1165244.8799999999</v>
      </c>
      <c r="DC596" s="219">
        <v>0</v>
      </c>
      <c r="DD596" s="166">
        <v>-15586792.42</v>
      </c>
      <c r="DF596" s="154" t="s">
        <v>25007</v>
      </c>
      <c r="DG596" s="218">
        <v>496684.85</v>
      </c>
      <c r="DH596" s="218">
        <v>431955.53</v>
      </c>
      <c r="DI596" s="218">
        <v>465090.82</v>
      </c>
      <c r="DJ596" s="218">
        <v>550039.84</v>
      </c>
      <c r="DK596" s="218">
        <v>528247.79</v>
      </c>
      <c r="DL596" s="218">
        <v>537179.4</v>
      </c>
      <c r="DM596" s="218">
        <v>513487.97</v>
      </c>
      <c r="DN596" s="218">
        <v>537272.96</v>
      </c>
      <c r="DO596" s="218">
        <v>546858.99</v>
      </c>
      <c r="DP596" s="218">
        <v>565792.85</v>
      </c>
      <c r="DQ596" s="218">
        <v>524597.49</v>
      </c>
      <c r="DR596" s="218">
        <v>797862.49</v>
      </c>
      <c r="DS596" s="164">
        <f t="shared" si="9"/>
        <v>6495070.9800000004</v>
      </c>
    </row>
    <row r="597" spans="1:123" ht="20.399999999999999">
      <c r="A597" s="152" t="s">
        <v>25291</v>
      </c>
      <c r="B597" s="166">
        <v>65527.96</v>
      </c>
      <c r="C597" s="166">
        <v>1248983.49</v>
      </c>
      <c r="D597" s="166">
        <v>1144391.99</v>
      </c>
      <c r="E597" s="166">
        <v>1173871.24</v>
      </c>
      <c r="F597" s="166">
        <v>1522910.99</v>
      </c>
      <c r="BK597" s="152" t="s">
        <v>25136</v>
      </c>
      <c r="BL597" s="219">
        <v>0</v>
      </c>
      <c r="BM597" s="219">
        <v>0</v>
      </c>
      <c r="BN597" s="219">
        <v>0</v>
      </c>
      <c r="BO597" s="219">
        <v>0</v>
      </c>
      <c r="BP597" s="219">
        <v>0</v>
      </c>
      <c r="BQ597" s="219">
        <v>0</v>
      </c>
      <c r="BR597" s="219">
        <v>0</v>
      </c>
      <c r="BS597" s="219">
        <v>0</v>
      </c>
      <c r="BT597" s="219">
        <v>0</v>
      </c>
      <c r="BU597" s="219">
        <v>0</v>
      </c>
      <c r="BV597" s="219">
        <v>0</v>
      </c>
      <c r="BW597" s="219">
        <v>10981049.65</v>
      </c>
      <c r="BX597" s="166">
        <v>-10981049.65</v>
      </c>
      <c r="BZ597" s="152" t="s">
        <v>25253</v>
      </c>
      <c r="CA597" s="219">
        <v>0</v>
      </c>
      <c r="CB597" s="219">
        <v>4666782.71</v>
      </c>
      <c r="CC597" s="219">
        <v>4752290.99</v>
      </c>
      <c r="CD597" s="219">
        <v>6249534.8700000001</v>
      </c>
      <c r="CE597" s="219">
        <v>5308524.8</v>
      </c>
      <c r="CF597" s="219">
        <v>4631133.46</v>
      </c>
      <c r="CG597" s="219">
        <v>5083293.6900000004</v>
      </c>
      <c r="CH597" s="219">
        <v>4587569.16</v>
      </c>
      <c r="CI597" s="219">
        <v>4894593.99</v>
      </c>
      <c r="CJ597" s="219">
        <v>5721690.3799999999</v>
      </c>
      <c r="CK597" s="219">
        <v>4378408.95</v>
      </c>
      <c r="CL597" s="219">
        <v>9551912.0099999998</v>
      </c>
      <c r="CM597" s="219">
        <v>0</v>
      </c>
      <c r="CN597" s="166">
        <v>-59825735.009999998</v>
      </c>
      <c r="CP597" s="152" t="s">
        <v>24756</v>
      </c>
      <c r="CQ597" s="219">
        <v>0</v>
      </c>
      <c r="CR597" s="219">
        <v>0</v>
      </c>
      <c r="CS597" s="219">
        <v>739819.52000000002</v>
      </c>
      <c r="CT597" s="219">
        <v>743417.1</v>
      </c>
      <c r="CU597" s="219">
        <v>789689.85</v>
      </c>
      <c r="CV597" s="219">
        <v>1272531.5900000001</v>
      </c>
      <c r="CW597" s="219">
        <v>30902.9</v>
      </c>
      <c r="CX597" s="219">
        <v>1020</v>
      </c>
      <c r="CY597" s="219">
        <v>0</v>
      </c>
      <c r="CZ597" s="219">
        <v>0</v>
      </c>
      <c r="DA597" s="219">
        <v>954920.83</v>
      </c>
      <c r="DB597" s="219">
        <v>3363248.69</v>
      </c>
      <c r="DC597" s="219">
        <v>0</v>
      </c>
      <c r="DD597" s="166">
        <v>-7895550.4800000004</v>
      </c>
      <c r="DF597" s="152" t="s">
        <v>25292</v>
      </c>
      <c r="DG597" s="219">
        <v>0</v>
      </c>
      <c r="DH597" s="219">
        <v>0</v>
      </c>
      <c r="DI597" s="219">
        <v>3411.83</v>
      </c>
      <c r="DJ597" s="219">
        <v>36910.82</v>
      </c>
      <c r="DK597" s="219">
        <v>15809.88</v>
      </c>
      <c r="DL597" s="219">
        <v>14044.32</v>
      </c>
      <c r="DM597" s="219">
        <v>19144.68</v>
      </c>
      <c r="DN597" s="219">
        <v>15178.47</v>
      </c>
      <c r="DO597" s="219">
        <v>15922.36</v>
      </c>
      <c r="DP597" s="219">
        <v>14654.25</v>
      </c>
      <c r="DQ597" s="219">
        <v>16535.330000000002</v>
      </c>
      <c r="DR597" s="219">
        <v>30778.400000000001</v>
      </c>
      <c r="DS597" s="164">
        <f t="shared" si="9"/>
        <v>182390.34</v>
      </c>
    </row>
    <row r="598" spans="1:123" ht="20.399999999999999">
      <c r="A598" s="152" t="s">
        <v>25293</v>
      </c>
      <c r="B598" s="166">
        <v>0</v>
      </c>
      <c r="C598" s="166">
        <v>2365676.0099999998</v>
      </c>
      <c r="D598" s="166">
        <v>2001747.02</v>
      </c>
      <c r="E598" s="166">
        <v>2593963.42</v>
      </c>
      <c r="F598" s="166">
        <v>1835563.94</v>
      </c>
      <c r="BK598" s="152" t="s">
        <v>25138</v>
      </c>
      <c r="BL598" s="219">
        <v>36330</v>
      </c>
      <c r="BM598" s="219">
        <v>42727.45</v>
      </c>
      <c r="BN598" s="219">
        <v>38236.25</v>
      </c>
      <c r="BO598" s="219">
        <v>38026.25</v>
      </c>
      <c r="BP598" s="219">
        <v>39146.25</v>
      </c>
      <c r="BQ598" s="219">
        <v>37676.25</v>
      </c>
      <c r="BR598" s="219">
        <v>39905.49</v>
      </c>
      <c r="BS598" s="219">
        <v>39134.92</v>
      </c>
      <c r="BT598" s="219">
        <v>39036.129999999997</v>
      </c>
      <c r="BU598" s="219">
        <v>39656.160000000003</v>
      </c>
      <c r="BV598" s="219">
        <v>38746.160000000003</v>
      </c>
      <c r="BW598" s="219">
        <v>37906.160000000003</v>
      </c>
      <c r="BX598" s="166">
        <v>-466527.47</v>
      </c>
      <c r="BZ598" s="154" t="s">
        <v>24778</v>
      </c>
      <c r="CA598" s="218">
        <v>55864685.939999998</v>
      </c>
      <c r="CB598" s="218">
        <v>48642580.710000001</v>
      </c>
      <c r="CC598" s="218">
        <v>65696907.530000001</v>
      </c>
      <c r="CD598" s="218">
        <v>61543889.590000004</v>
      </c>
      <c r="CE598" s="218">
        <v>111779673.38</v>
      </c>
      <c r="CF598" s="218">
        <v>66477145.020000003</v>
      </c>
      <c r="CG598" s="218">
        <v>74190026.640000001</v>
      </c>
      <c r="CH598" s="218">
        <v>69013364.400000006</v>
      </c>
      <c r="CI598" s="218">
        <v>68483002.409999996</v>
      </c>
      <c r="CJ598" s="218">
        <v>112796088.05</v>
      </c>
      <c r="CK598" s="218">
        <v>190129991.55000001</v>
      </c>
      <c r="CL598" s="218">
        <v>235914415.25</v>
      </c>
      <c r="CM598" s="218">
        <v>0</v>
      </c>
      <c r="CN598" s="165">
        <v>-1160531770.47</v>
      </c>
      <c r="CP598" s="152" t="s">
        <v>24731</v>
      </c>
      <c r="CQ598" s="219">
        <v>47083092.710000001</v>
      </c>
      <c r="CR598" s="219">
        <v>52944721.100000001</v>
      </c>
      <c r="CS598" s="219">
        <v>49107591.119999997</v>
      </c>
      <c r="CT598" s="219">
        <v>49143493.890000001</v>
      </c>
      <c r="CU598" s="219">
        <v>51533818.299999997</v>
      </c>
      <c r="CV598" s="219">
        <v>54055621</v>
      </c>
      <c r="CW598" s="219">
        <v>55213359.509999998</v>
      </c>
      <c r="CX598" s="219">
        <v>56753513.200000003</v>
      </c>
      <c r="CY598" s="219">
        <v>58015024.369999997</v>
      </c>
      <c r="CZ598" s="219">
        <v>52038224.140000001</v>
      </c>
      <c r="DA598" s="219">
        <v>57106429.590000004</v>
      </c>
      <c r="DB598" s="219">
        <v>80761066.579999998</v>
      </c>
      <c r="DC598" s="219">
        <v>0</v>
      </c>
      <c r="DD598" s="166">
        <v>-663755955.50999999</v>
      </c>
      <c r="DF598" s="152" t="s">
        <v>24759</v>
      </c>
      <c r="DG598" s="219">
        <v>27197.96</v>
      </c>
      <c r="DH598" s="219">
        <v>45619.14</v>
      </c>
      <c r="DI598" s="219">
        <v>62583.28</v>
      </c>
      <c r="DJ598" s="219">
        <v>92584.56</v>
      </c>
      <c r="DK598" s="219">
        <v>67144.490000000005</v>
      </c>
      <c r="DL598" s="219">
        <v>72925.289999999994</v>
      </c>
      <c r="DM598" s="219">
        <v>70818.87</v>
      </c>
      <c r="DN598" s="219">
        <v>87029.14</v>
      </c>
      <c r="DO598" s="219">
        <v>72028.87</v>
      </c>
      <c r="DP598" s="219">
        <v>104922.22</v>
      </c>
      <c r="DQ598" s="219">
        <v>91417.11</v>
      </c>
      <c r="DR598" s="219">
        <v>87196.62</v>
      </c>
      <c r="DS598" s="164">
        <f t="shared" si="9"/>
        <v>881467.54999999993</v>
      </c>
    </row>
    <row r="599" spans="1:123" ht="20.399999999999999">
      <c r="A599" s="154" t="s">
        <v>24962</v>
      </c>
      <c r="B599" s="165">
        <v>0</v>
      </c>
      <c r="C599" s="165">
        <v>0</v>
      </c>
      <c r="D599" s="165">
        <v>105.78</v>
      </c>
      <c r="E599" s="165">
        <v>1707.76</v>
      </c>
      <c r="F599" s="165">
        <v>66.11</v>
      </c>
      <c r="BK599" s="152" t="s">
        <v>25142</v>
      </c>
      <c r="BL599" s="219">
        <v>0</v>
      </c>
      <c r="BM599" s="219">
        <v>0</v>
      </c>
      <c r="BN599" s="219">
        <v>23520600.43</v>
      </c>
      <c r="BO599" s="219">
        <v>0</v>
      </c>
      <c r="BP599" s="219">
        <v>718580.1</v>
      </c>
      <c r="BQ599" s="219">
        <v>26416422.07</v>
      </c>
      <c r="BR599" s="219">
        <v>2120.31</v>
      </c>
      <c r="BS599" s="219">
        <v>40912.269999999997</v>
      </c>
      <c r="BT599" s="219">
        <v>8975000.4399999995</v>
      </c>
      <c r="BU599" s="219">
        <v>8534314.5700000003</v>
      </c>
      <c r="BV599" s="219">
        <v>43826.79</v>
      </c>
      <c r="BW599" s="219">
        <v>138685.12</v>
      </c>
      <c r="BX599" s="166">
        <v>-68390462.099999994</v>
      </c>
      <c r="BZ599" s="152" t="s">
        <v>25154</v>
      </c>
      <c r="CA599" s="219">
        <v>23546578.600000001</v>
      </c>
      <c r="CB599" s="219">
        <v>21768486.280000001</v>
      </c>
      <c r="CC599" s="219">
        <v>26512879.219999999</v>
      </c>
      <c r="CD599" s="219">
        <v>24753330.329999998</v>
      </c>
      <c r="CE599" s="219">
        <v>24929774.010000002</v>
      </c>
      <c r="CF599" s="219">
        <v>24735464.609999999</v>
      </c>
      <c r="CG599" s="219">
        <v>26404648.640000001</v>
      </c>
      <c r="CH599" s="219">
        <v>27011847.82</v>
      </c>
      <c r="CI599" s="219">
        <v>26468063.210000001</v>
      </c>
      <c r="CJ599" s="219">
        <v>45278819.07</v>
      </c>
      <c r="CK599" s="219">
        <v>78793883.459999993</v>
      </c>
      <c r="CL599" s="219">
        <v>97629811.230000004</v>
      </c>
      <c r="CM599" s="219">
        <v>0</v>
      </c>
      <c r="CN599" s="166">
        <v>-447833586.48000002</v>
      </c>
      <c r="CP599" s="152" t="s">
        <v>25294</v>
      </c>
      <c r="CQ599" s="219">
        <v>0</v>
      </c>
      <c r="CR599" s="219">
        <v>0</v>
      </c>
      <c r="CS599" s="219">
        <v>0</v>
      </c>
      <c r="CT599" s="219">
        <v>0</v>
      </c>
      <c r="CU599" s="219">
        <v>0</v>
      </c>
      <c r="CV599" s="219">
        <v>0</v>
      </c>
      <c r="CW599" s="219">
        <v>0</v>
      </c>
      <c r="CX599" s="219">
        <v>0</v>
      </c>
      <c r="CY599" s="219">
        <v>0</v>
      </c>
      <c r="CZ599" s="219">
        <v>0</v>
      </c>
      <c r="DA599" s="219">
        <v>0</v>
      </c>
      <c r="DB599" s="219">
        <v>435452.69</v>
      </c>
      <c r="DC599" s="219">
        <v>0</v>
      </c>
      <c r="DD599" s="166">
        <v>-435452.69</v>
      </c>
      <c r="DF599" s="152" t="s">
        <v>24731</v>
      </c>
      <c r="DG599" s="219">
        <v>469486.89</v>
      </c>
      <c r="DH599" s="219">
        <v>386336.39</v>
      </c>
      <c r="DI599" s="219">
        <v>376571.52</v>
      </c>
      <c r="DJ599" s="219">
        <v>396612.82</v>
      </c>
      <c r="DK599" s="219">
        <v>428840.14</v>
      </c>
      <c r="DL599" s="219">
        <v>422258.24</v>
      </c>
      <c r="DM599" s="219">
        <v>423524.42</v>
      </c>
      <c r="DN599" s="219">
        <v>435065.35</v>
      </c>
      <c r="DO599" s="219">
        <v>431162.27</v>
      </c>
      <c r="DP599" s="219">
        <v>427505.93</v>
      </c>
      <c r="DQ599" s="219">
        <v>416645.05</v>
      </c>
      <c r="DR599" s="219">
        <v>631065.30000000005</v>
      </c>
      <c r="DS599" s="164">
        <f t="shared" si="9"/>
        <v>5245074.3199999994</v>
      </c>
    </row>
    <row r="600" spans="1:123" ht="20.399999999999999">
      <c r="A600" s="152" t="s">
        <v>24989</v>
      </c>
      <c r="B600" s="166">
        <v>0</v>
      </c>
      <c r="C600" s="166">
        <v>0</v>
      </c>
      <c r="D600" s="166">
        <v>105.78</v>
      </c>
      <c r="E600" s="166">
        <v>1707.76</v>
      </c>
      <c r="F600" s="166">
        <v>66.11</v>
      </c>
      <c r="BK600" s="152" t="s">
        <v>25143</v>
      </c>
      <c r="BL600" s="219">
        <v>0</v>
      </c>
      <c r="BM600" s="219">
        <v>0</v>
      </c>
      <c r="BN600" s="219">
        <v>13442661.99</v>
      </c>
      <c r="BO600" s="219">
        <v>0</v>
      </c>
      <c r="BP600" s="219">
        <v>443249.38</v>
      </c>
      <c r="BQ600" s="219">
        <v>29049603.850000001</v>
      </c>
      <c r="BR600" s="219">
        <v>109800.65</v>
      </c>
      <c r="BS600" s="219">
        <v>116757.24</v>
      </c>
      <c r="BT600" s="219">
        <v>22928567.379999999</v>
      </c>
      <c r="BU600" s="219">
        <v>699057.4</v>
      </c>
      <c r="BV600" s="219">
        <v>17181.25</v>
      </c>
      <c r="BW600" s="219">
        <v>288356.63</v>
      </c>
      <c r="BX600" s="166">
        <v>-67095235.770000003</v>
      </c>
      <c r="BZ600" s="152" t="s">
        <v>25155</v>
      </c>
      <c r="CA600" s="219">
        <v>23308056.699999999</v>
      </c>
      <c r="CB600" s="219">
        <v>21242719.379999999</v>
      </c>
      <c r="CC600" s="219">
        <v>30191436.440000001</v>
      </c>
      <c r="CD600" s="219">
        <v>27512951.32</v>
      </c>
      <c r="CE600" s="219">
        <v>28217421.760000002</v>
      </c>
      <c r="CF600" s="219">
        <v>27762806.120000001</v>
      </c>
      <c r="CG600" s="219">
        <v>28849706.370000001</v>
      </c>
      <c r="CH600" s="219">
        <v>29614326.350000001</v>
      </c>
      <c r="CI600" s="219">
        <v>28906981.420000002</v>
      </c>
      <c r="CJ600" s="219">
        <v>46552366.420000002</v>
      </c>
      <c r="CK600" s="219">
        <v>85622978.799999997</v>
      </c>
      <c r="CL600" s="219">
        <v>102298039.65000001</v>
      </c>
      <c r="CM600" s="219">
        <v>0</v>
      </c>
      <c r="CN600" s="166">
        <v>-480079790.73000002</v>
      </c>
      <c r="CP600" s="152" t="s">
        <v>25191</v>
      </c>
      <c r="CQ600" s="219">
        <v>104309.48</v>
      </c>
      <c r="CR600" s="219">
        <v>218475.53</v>
      </c>
      <c r="CS600" s="219">
        <v>405988.08</v>
      </c>
      <c r="CT600" s="219">
        <v>278258.90000000002</v>
      </c>
      <c r="CU600" s="219">
        <v>305495.05</v>
      </c>
      <c r="CV600" s="219">
        <v>364451.14</v>
      </c>
      <c r="CW600" s="219">
        <v>189241.11</v>
      </c>
      <c r="CX600" s="219">
        <v>381848.12</v>
      </c>
      <c r="CY600" s="219">
        <v>371954.66</v>
      </c>
      <c r="CZ600" s="219">
        <v>219000.09</v>
      </c>
      <c r="DA600" s="219">
        <v>305086.67</v>
      </c>
      <c r="DB600" s="219">
        <v>446344.27</v>
      </c>
      <c r="DC600" s="219">
        <v>0</v>
      </c>
      <c r="DD600" s="166">
        <v>-3590453.1</v>
      </c>
      <c r="DF600" s="152" t="s">
        <v>25111</v>
      </c>
      <c r="DG600" s="219">
        <v>0</v>
      </c>
      <c r="DH600" s="219">
        <v>0</v>
      </c>
      <c r="DI600" s="219">
        <v>22524.19</v>
      </c>
      <c r="DJ600" s="219">
        <v>23931.64</v>
      </c>
      <c r="DK600" s="219">
        <v>16453.28</v>
      </c>
      <c r="DL600" s="219">
        <v>27951.55</v>
      </c>
      <c r="DM600" s="219">
        <v>0</v>
      </c>
      <c r="DN600" s="219">
        <v>0</v>
      </c>
      <c r="DO600" s="219">
        <v>27745.49</v>
      </c>
      <c r="DP600" s="219">
        <v>18710.45</v>
      </c>
      <c r="DQ600" s="219">
        <v>0</v>
      </c>
      <c r="DR600" s="219">
        <v>48822.17</v>
      </c>
      <c r="DS600" s="164">
        <f t="shared" si="9"/>
        <v>186138.77000000002</v>
      </c>
    </row>
    <row r="601" spans="1:123" ht="20.399999999999999">
      <c r="A601" s="154" t="s">
        <v>24789</v>
      </c>
      <c r="B601" s="165">
        <v>56091.32</v>
      </c>
      <c r="C601" s="165">
        <v>16896.060000000001</v>
      </c>
      <c r="D601" s="165">
        <v>53836.65</v>
      </c>
      <c r="E601" s="165">
        <v>56854.13</v>
      </c>
      <c r="F601" s="165">
        <v>35354.85</v>
      </c>
      <c r="BK601" s="152" t="s">
        <v>25252</v>
      </c>
      <c r="BL601" s="219">
        <v>0</v>
      </c>
      <c r="BM601" s="219">
        <v>4414929.96</v>
      </c>
      <c r="BN601" s="219">
        <v>1069399.52</v>
      </c>
      <c r="BO601" s="219">
        <v>0</v>
      </c>
      <c r="BP601" s="219">
        <v>0</v>
      </c>
      <c r="BQ601" s="219">
        <v>0</v>
      </c>
      <c r="BR601" s="219">
        <v>0</v>
      </c>
      <c r="BS601" s="219">
        <v>0</v>
      </c>
      <c r="BT601" s="219">
        <v>0</v>
      </c>
      <c r="BU601" s="219">
        <v>0</v>
      </c>
      <c r="BV601" s="219">
        <v>0</v>
      </c>
      <c r="BW601" s="219">
        <v>0</v>
      </c>
      <c r="BX601" s="166">
        <v>-5484329.4800000004</v>
      </c>
      <c r="BZ601" s="152" t="s">
        <v>25156</v>
      </c>
      <c r="CA601" s="219">
        <v>0</v>
      </c>
      <c r="CB601" s="219">
        <v>0</v>
      </c>
      <c r="CC601" s="219">
        <v>0</v>
      </c>
      <c r="CD601" s="219">
        <v>0</v>
      </c>
      <c r="CE601" s="219">
        <v>23007410</v>
      </c>
      <c r="CF601" s="219">
        <v>2596390</v>
      </c>
      <c r="CG601" s="219">
        <v>3421220</v>
      </c>
      <c r="CH601" s="219">
        <v>1530670</v>
      </c>
      <c r="CI601" s="219">
        <v>999140</v>
      </c>
      <c r="CJ601" s="219">
        <v>1142711.01</v>
      </c>
      <c r="CK601" s="219">
        <v>343457.07</v>
      </c>
      <c r="CL601" s="219">
        <v>375138.87</v>
      </c>
      <c r="CM601" s="219">
        <v>0</v>
      </c>
      <c r="CN601" s="166">
        <v>-33416136.949999999</v>
      </c>
      <c r="CP601" s="152" t="s">
        <v>25192</v>
      </c>
      <c r="CQ601" s="219">
        <v>66747.199999999997</v>
      </c>
      <c r="CR601" s="219">
        <v>530291.84</v>
      </c>
      <c r="CS601" s="219">
        <v>740991.1</v>
      </c>
      <c r="CT601" s="219">
        <v>2184926.54</v>
      </c>
      <c r="CU601" s="219">
        <v>968197.49</v>
      </c>
      <c r="CV601" s="219">
        <v>3147806.1</v>
      </c>
      <c r="CW601" s="219">
        <v>995894.59</v>
      </c>
      <c r="CX601" s="219">
        <v>706712</v>
      </c>
      <c r="CY601" s="219">
        <v>848566.19</v>
      </c>
      <c r="CZ601" s="219">
        <v>487098.5</v>
      </c>
      <c r="DA601" s="219">
        <v>1136807.92</v>
      </c>
      <c r="DB601" s="219">
        <v>1915171.06</v>
      </c>
      <c r="DC601" s="219">
        <v>0</v>
      </c>
      <c r="DD601" s="166">
        <v>-13729210.529999999</v>
      </c>
      <c r="DF601" s="153" t="s">
        <v>25118</v>
      </c>
      <c r="DG601" s="217">
        <v>64604.52</v>
      </c>
      <c r="DH601" s="217">
        <v>0</v>
      </c>
      <c r="DI601" s="217">
        <v>41424.97</v>
      </c>
      <c r="DJ601" s="217">
        <v>2706.87</v>
      </c>
      <c r="DK601" s="217">
        <v>18528.3</v>
      </c>
      <c r="DL601" s="217">
        <v>76187.009999999995</v>
      </c>
      <c r="DM601" s="217">
        <v>0</v>
      </c>
      <c r="DN601" s="217">
        <v>0</v>
      </c>
      <c r="DO601" s="217">
        <v>161109.01999999999</v>
      </c>
      <c r="DP601" s="217">
        <v>10425</v>
      </c>
      <c r="DQ601" s="217">
        <v>42813.84</v>
      </c>
      <c r="DR601" s="217">
        <v>0</v>
      </c>
      <c r="DS601" s="164">
        <f t="shared" si="9"/>
        <v>417799.52999999991</v>
      </c>
    </row>
    <row r="602" spans="1:123" ht="20.399999999999999">
      <c r="A602" s="152" t="s">
        <v>24792</v>
      </c>
      <c r="B602" s="166">
        <v>56091.32</v>
      </c>
      <c r="C602" s="166">
        <v>16896.060000000001</v>
      </c>
      <c r="D602" s="166">
        <v>53836.65</v>
      </c>
      <c r="E602" s="166">
        <v>56854.13</v>
      </c>
      <c r="F602" s="166">
        <v>35354.85</v>
      </c>
      <c r="BK602" s="152" t="s">
        <v>25253</v>
      </c>
      <c r="BL602" s="219">
        <v>0</v>
      </c>
      <c r="BM602" s="219">
        <v>3451672.49</v>
      </c>
      <c r="BN602" s="219">
        <v>836076.01</v>
      </c>
      <c r="BO602" s="219">
        <v>0</v>
      </c>
      <c r="BP602" s="219">
        <v>0</v>
      </c>
      <c r="BQ602" s="219">
        <v>0</v>
      </c>
      <c r="BR602" s="219">
        <v>0</v>
      </c>
      <c r="BS602" s="219">
        <v>0</v>
      </c>
      <c r="BT602" s="219">
        <v>0</v>
      </c>
      <c r="BU602" s="219">
        <v>0</v>
      </c>
      <c r="BV602" s="219">
        <v>0</v>
      </c>
      <c r="BW602" s="219">
        <v>0</v>
      </c>
      <c r="BX602" s="166">
        <v>-4287748.5</v>
      </c>
      <c r="BZ602" s="152" t="s">
        <v>25158</v>
      </c>
      <c r="CA602" s="219">
        <v>0</v>
      </c>
      <c r="CB602" s="219">
        <v>0</v>
      </c>
      <c r="CC602" s="219">
        <v>0</v>
      </c>
      <c r="CD602" s="219">
        <v>0</v>
      </c>
      <c r="CE602" s="219">
        <v>0</v>
      </c>
      <c r="CF602" s="219">
        <v>0</v>
      </c>
      <c r="CG602" s="219">
        <v>0</v>
      </c>
      <c r="CH602" s="219">
        <v>0</v>
      </c>
      <c r="CI602" s="219">
        <v>55000</v>
      </c>
      <c r="CJ602" s="219">
        <v>0</v>
      </c>
      <c r="CK602" s="219">
        <v>-55000</v>
      </c>
      <c r="CL602" s="219">
        <v>0</v>
      </c>
      <c r="CM602" s="219">
        <v>0</v>
      </c>
      <c r="CN602" s="166">
        <v>0</v>
      </c>
      <c r="CP602" s="152" t="s">
        <v>24871</v>
      </c>
      <c r="CQ602" s="219">
        <v>0</v>
      </c>
      <c r="CR602" s="219">
        <v>15000</v>
      </c>
      <c r="CS602" s="219">
        <v>28500</v>
      </c>
      <c r="CT602" s="219">
        <v>13500</v>
      </c>
      <c r="CU602" s="219">
        <v>159000</v>
      </c>
      <c r="CV602" s="219">
        <v>281000</v>
      </c>
      <c r="CW602" s="219">
        <v>4912000</v>
      </c>
      <c r="CX602" s="219">
        <v>462000</v>
      </c>
      <c r="CY602" s="219">
        <v>277000</v>
      </c>
      <c r="CZ602" s="219">
        <v>512000</v>
      </c>
      <c r="DA602" s="219">
        <v>523015</v>
      </c>
      <c r="DB602" s="219">
        <v>1831885</v>
      </c>
      <c r="DC602" s="219">
        <v>0</v>
      </c>
      <c r="DD602" s="166">
        <v>-9014900</v>
      </c>
      <c r="DF602" s="154" t="s">
        <v>25017</v>
      </c>
      <c r="DG602" s="218">
        <v>64604.52</v>
      </c>
      <c r="DH602" s="218">
        <v>0</v>
      </c>
      <c r="DI602" s="218">
        <v>41424.97</v>
      </c>
      <c r="DJ602" s="218">
        <v>2706.87</v>
      </c>
      <c r="DK602" s="218">
        <v>18528.3</v>
      </c>
      <c r="DL602" s="218">
        <v>76187.009999999995</v>
      </c>
      <c r="DM602" s="218">
        <v>0</v>
      </c>
      <c r="DN602" s="218">
        <v>0</v>
      </c>
      <c r="DO602" s="218">
        <v>161109.01999999999</v>
      </c>
      <c r="DP602" s="218">
        <v>10425</v>
      </c>
      <c r="DQ602" s="218">
        <v>42813.84</v>
      </c>
      <c r="DR602" s="218">
        <v>0</v>
      </c>
      <c r="DS602" s="164">
        <f t="shared" si="9"/>
        <v>417799.52999999991</v>
      </c>
    </row>
    <row r="603" spans="1:123" ht="20.399999999999999">
      <c r="A603" s="153" t="s">
        <v>25295</v>
      </c>
      <c r="B603" s="164">
        <v>71323.61</v>
      </c>
      <c r="C603" s="164">
        <v>468234.94</v>
      </c>
      <c r="D603" s="164">
        <v>733169.43</v>
      </c>
      <c r="E603" s="164">
        <v>892124.16000000003</v>
      </c>
      <c r="F603" s="164">
        <v>735525.88</v>
      </c>
      <c r="BK603" s="154" t="s">
        <v>24778</v>
      </c>
      <c r="BL603" s="218">
        <v>68574648.829999998</v>
      </c>
      <c r="BM603" s="218">
        <v>63094376.619999997</v>
      </c>
      <c r="BN603" s="218">
        <v>86290485.180000007</v>
      </c>
      <c r="BO603" s="218">
        <v>93470834.620000005</v>
      </c>
      <c r="BP603" s="218">
        <v>82205493.079999998</v>
      </c>
      <c r="BQ603" s="218">
        <v>105306513.43000001</v>
      </c>
      <c r="BR603" s="218">
        <v>91613533.489999995</v>
      </c>
      <c r="BS603" s="218">
        <v>123049469.78</v>
      </c>
      <c r="BT603" s="218">
        <v>91609950.090000004</v>
      </c>
      <c r="BU603" s="218">
        <v>105858534.38</v>
      </c>
      <c r="BV603" s="218">
        <v>86446192</v>
      </c>
      <c r="BW603" s="218">
        <v>282149017.66000003</v>
      </c>
      <c r="BX603" s="165">
        <v>-1279669049.1600001</v>
      </c>
      <c r="BZ603" s="152" t="s">
        <v>25159</v>
      </c>
      <c r="CA603" s="219">
        <v>0</v>
      </c>
      <c r="CB603" s="219">
        <v>0</v>
      </c>
      <c r="CC603" s="219">
        <v>0</v>
      </c>
      <c r="CD603" s="219">
        <v>0</v>
      </c>
      <c r="CE603" s="219">
        <v>2574580</v>
      </c>
      <c r="CF603" s="219">
        <v>495600</v>
      </c>
      <c r="CG603" s="219">
        <v>664980</v>
      </c>
      <c r="CH603" s="219">
        <v>298410</v>
      </c>
      <c r="CI603" s="219">
        <v>287610</v>
      </c>
      <c r="CJ603" s="219">
        <v>217330</v>
      </c>
      <c r="CK603" s="219">
        <v>37488.46</v>
      </c>
      <c r="CL603" s="219">
        <v>49495.83</v>
      </c>
      <c r="CM603" s="219">
        <v>0</v>
      </c>
      <c r="CN603" s="166">
        <v>-4625494.29</v>
      </c>
      <c r="CP603" s="152" t="s">
        <v>25194</v>
      </c>
      <c r="CQ603" s="219">
        <v>31308691.77</v>
      </c>
      <c r="CR603" s="219">
        <v>48591576.710000001</v>
      </c>
      <c r="CS603" s="219">
        <v>44249258.140000001</v>
      </c>
      <c r="CT603" s="219">
        <v>44420948.810000002</v>
      </c>
      <c r="CU603" s="219">
        <v>49896648.07</v>
      </c>
      <c r="CV603" s="219">
        <v>44906261.359999999</v>
      </c>
      <c r="CW603" s="219">
        <v>53425964.280000001</v>
      </c>
      <c r="CX603" s="219">
        <v>53035479.710000001</v>
      </c>
      <c r="CY603" s="219">
        <v>53204744.079999998</v>
      </c>
      <c r="CZ603" s="219">
        <v>54333081.25</v>
      </c>
      <c r="DA603" s="219">
        <v>53511793.280000001</v>
      </c>
      <c r="DB603" s="219">
        <v>56931517.420000002</v>
      </c>
      <c r="DC603" s="219">
        <v>0</v>
      </c>
      <c r="DD603" s="166">
        <v>-587815964.88</v>
      </c>
      <c r="DF603" s="152" t="s">
        <v>25120</v>
      </c>
      <c r="DG603" s="219">
        <v>64604.52</v>
      </c>
      <c r="DH603" s="219">
        <v>0</v>
      </c>
      <c r="DI603" s="219">
        <v>41424.97</v>
      </c>
      <c r="DJ603" s="219">
        <v>2706.87</v>
      </c>
      <c r="DK603" s="219">
        <v>18528.3</v>
      </c>
      <c r="DL603" s="219">
        <v>76187.009999999995</v>
      </c>
      <c r="DM603" s="219">
        <v>0</v>
      </c>
      <c r="DN603" s="219">
        <v>0</v>
      </c>
      <c r="DO603" s="219">
        <v>161109.01999999999</v>
      </c>
      <c r="DP603" s="219">
        <v>10425</v>
      </c>
      <c r="DQ603" s="219">
        <v>42813.84</v>
      </c>
      <c r="DR603" s="219">
        <v>0</v>
      </c>
      <c r="DS603" s="164">
        <f t="shared" si="9"/>
        <v>417799.52999999991</v>
      </c>
    </row>
    <row r="604" spans="1:123" ht="20.399999999999999">
      <c r="A604" s="168" t="s">
        <v>25024</v>
      </c>
      <c r="B604" s="165">
        <v>71323.61</v>
      </c>
      <c r="C604" s="165">
        <v>468234.94</v>
      </c>
      <c r="D604" s="165">
        <v>733169.43</v>
      </c>
      <c r="E604" s="165">
        <v>892124.16000000003</v>
      </c>
      <c r="F604" s="165">
        <v>735525.88</v>
      </c>
      <c r="BK604" s="152" t="s">
        <v>24995</v>
      </c>
      <c r="BL604" s="219">
        <v>0</v>
      </c>
      <c r="BM604" s="219">
        <v>0</v>
      </c>
      <c r="BN604" s="219">
        <v>0</v>
      </c>
      <c r="BO604" s="219">
        <v>0</v>
      </c>
      <c r="BP604" s="219">
        <v>0</v>
      </c>
      <c r="BQ604" s="219">
        <v>97361.57</v>
      </c>
      <c r="BR604" s="219">
        <v>0</v>
      </c>
      <c r="BS604" s="219">
        <v>0</v>
      </c>
      <c r="BT604" s="219">
        <v>281075.15000000002</v>
      </c>
      <c r="BU604" s="219">
        <v>164694.45000000001</v>
      </c>
      <c r="BV604" s="219">
        <v>491759.22</v>
      </c>
      <c r="BW604" s="219">
        <v>422705.07</v>
      </c>
      <c r="BX604" s="166">
        <v>-1457595.46</v>
      </c>
      <c r="BZ604" s="152" t="s">
        <v>25160</v>
      </c>
      <c r="CA604" s="219">
        <v>0</v>
      </c>
      <c r="CB604" s="219">
        <v>0</v>
      </c>
      <c r="CC604" s="219">
        <v>0</v>
      </c>
      <c r="CD604" s="219">
        <v>0</v>
      </c>
      <c r="CE604" s="219">
        <v>22181490</v>
      </c>
      <c r="CF604" s="219">
        <v>1985050.54</v>
      </c>
      <c r="CG604" s="219">
        <v>3280360</v>
      </c>
      <c r="CH604" s="219">
        <v>1347640</v>
      </c>
      <c r="CI604" s="219">
        <v>1818386.18</v>
      </c>
      <c r="CJ604" s="219">
        <v>1291396</v>
      </c>
      <c r="CK604" s="219">
        <v>292687.08</v>
      </c>
      <c r="CL604" s="219">
        <v>314776.88</v>
      </c>
      <c r="CM604" s="219">
        <v>0</v>
      </c>
      <c r="CN604" s="166">
        <v>-32511786.68</v>
      </c>
      <c r="CP604" s="152" t="s">
        <v>25248</v>
      </c>
      <c r="CQ604" s="219">
        <v>0</v>
      </c>
      <c r="CR604" s="219">
        <v>8390.27</v>
      </c>
      <c r="CS604" s="219">
        <v>6648.13</v>
      </c>
      <c r="CT604" s="219">
        <v>5492.75</v>
      </c>
      <c r="CU604" s="219">
        <v>1862.13</v>
      </c>
      <c r="CV604" s="219">
        <v>793.54</v>
      </c>
      <c r="CW604" s="219">
        <v>652.19000000000005</v>
      </c>
      <c r="CX604" s="219">
        <v>2229.71</v>
      </c>
      <c r="CY604" s="219">
        <v>0</v>
      </c>
      <c r="CZ604" s="219">
        <v>6456.92</v>
      </c>
      <c r="DA604" s="219">
        <v>6566.04</v>
      </c>
      <c r="DB604" s="219">
        <v>5712.73</v>
      </c>
      <c r="DC604" s="219">
        <v>0</v>
      </c>
      <c r="DD604" s="166">
        <v>-44804.41</v>
      </c>
      <c r="DF604" s="153" t="s">
        <v>25122</v>
      </c>
      <c r="DG604" s="217">
        <v>61982630.789999999</v>
      </c>
      <c r="DH604" s="217">
        <v>73081501.540000007</v>
      </c>
      <c r="DI604" s="217">
        <v>106153840.58</v>
      </c>
      <c r="DJ604" s="217">
        <v>95805752.480000004</v>
      </c>
      <c r="DK604" s="217">
        <v>88084953.290000007</v>
      </c>
      <c r="DL604" s="217">
        <v>109590730.23</v>
      </c>
      <c r="DM604" s="217">
        <v>89734669.150000006</v>
      </c>
      <c r="DN604" s="217">
        <v>95130866.189999998</v>
      </c>
      <c r="DO604" s="217">
        <v>111460675.73999999</v>
      </c>
      <c r="DP604" s="217">
        <v>87454059.870000005</v>
      </c>
      <c r="DQ604" s="217">
        <v>82932504.069999993</v>
      </c>
      <c r="DR604" s="217">
        <v>147200531.05000001</v>
      </c>
      <c r="DS604" s="164">
        <f t="shared" si="9"/>
        <v>1148612714.98</v>
      </c>
    </row>
    <row r="605" spans="1:123" ht="20.399999999999999">
      <c r="A605" s="152" t="s">
        <v>25277</v>
      </c>
      <c r="B605" s="166">
        <v>0</v>
      </c>
      <c r="C605" s="166">
        <v>412117.09</v>
      </c>
      <c r="D605" s="166">
        <v>564968.38</v>
      </c>
      <c r="E605" s="166">
        <v>606650.01</v>
      </c>
      <c r="F605" s="166">
        <v>484540.89</v>
      </c>
      <c r="BK605" s="152" t="s">
        <v>24997</v>
      </c>
      <c r="BL605" s="219">
        <v>0</v>
      </c>
      <c r="BM605" s="219">
        <v>0</v>
      </c>
      <c r="BN605" s="219">
        <v>0</v>
      </c>
      <c r="BO605" s="219">
        <v>0</v>
      </c>
      <c r="BP605" s="219">
        <v>0</v>
      </c>
      <c r="BQ605" s="219">
        <v>0</v>
      </c>
      <c r="BR605" s="219">
        <v>0</v>
      </c>
      <c r="BS605" s="219">
        <v>0</v>
      </c>
      <c r="BT605" s="219">
        <v>7225.43</v>
      </c>
      <c r="BU605" s="219">
        <v>94537.21</v>
      </c>
      <c r="BV605" s="219">
        <v>0</v>
      </c>
      <c r="BW605" s="219">
        <v>56163.46</v>
      </c>
      <c r="BX605" s="166">
        <v>-157926.1</v>
      </c>
      <c r="BZ605" s="152" t="s">
        <v>25296</v>
      </c>
      <c r="CA605" s="219">
        <v>0</v>
      </c>
      <c r="CB605" s="219">
        <v>0</v>
      </c>
      <c r="CC605" s="219">
        <v>0</v>
      </c>
      <c r="CD605" s="219">
        <v>0</v>
      </c>
      <c r="CE605" s="219">
        <v>2837800</v>
      </c>
      <c r="CF605" s="219">
        <v>331930</v>
      </c>
      <c r="CG605" s="219">
        <v>593860</v>
      </c>
      <c r="CH605" s="219">
        <v>239980</v>
      </c>
      <c r="CI605" s="219">
        <v>192670</v>
      </c>
      <c r="CJ605" s="219">
        <v>137650.6</v>
      </c>
      <c r="CK605" s="219">
        <v>18109.349999999999</v>
      </c>
      <c r="CL605" s="219">
        <v>28428.2</v>
      </c>
      <c r="CM605" s="219">
        <v>0</v>
      </c>
      <c r="CN605" s="166">
        <v>-4380428.1500000004</v>
      </c>
      <c r="CP605" s="152" t="s">
        <v>25196</v>
      </c>
      <c r="CQ605" s="219">
        <v>0</v>
      </c>
      <c r="CR605" s="219">
        <v>4192866.24</v>
      </c>
      <c r="CS605" s="219">
        <v>0</v>
      </c>
      <c r="CT605" s="219">
        <v>1009861.98</v>
      </c>
      <c r="CU605" s="219">
        <v>0</v>
      </c>
      <c r="CV605" s="219">
        <v>0</v>
      </c>
      <c r="CW605" s="219">
        <v>0</v>
      </c>
      <c r="CX605" s="219">
        <v>2384659.08</v>
      </c>
      <c r="CY605" s="219">
        <v>0</v>
      </c>
      <c r="CZ605" s="219">
        <v>928021.5</v>
      </c>
      <c r="DA605" s="219">
        <v>2055280.04</v>
      </c>
      <c r="DB605" s="219">
        <v>0</v>
      </c>
      <c r="DC605" s="219">
        <v>0</v>
      </c>
      <c r="DD605" s="166">
        <v>-10570688.84</v>
      </c>
      <c r="DF605" s="154" t="s">
        <v>24773</v>
      </c>
      <c r="DG605" s="218">
        <v>60135088.049999997</v>
      </c>
      <c r="DH605" s="218">
        <v>63096983.710000001</v>
      </c>
      <c r="DI605" s="218">
        <v>63940371.590000004</v>
      </c>
      <c r="DJ605" s="218">
        <v>68561003.599999994</v>
      </c>
      <c r="DK605" s="218">
        <v>65468611.960000001</v>
      </c>
      <c r="DL605" s="218">
        <v>65538935.490000002</v>
      </c>
      <c r="DM605" s="218">
        <v>62902033.649999999</v>
      </c>
      <c r="DN605" s="218">
        <v>67450963.950000003</v>
      </c>
      <c r="DO605" s="218">
        <v>63311163.710000001</v>
      </c>
      <c r="DP605" s="218">
        <v>66305876.93</v>
      </c>
      <c r="DQ605" s="218">
        <v>66181264.780000001</v>
      </c>
      <c r="DR605" s="218">
        <v>69519811.430000007</v>
      </c>
      <c r="DS605" s="164">
        <f t="shared" si="9"/>
        <v>782412108.8499999</v>
      </c>
    </row>
    <row r="606" spans="1:123" ht="20.399999999999999">
      <c r="A606" s="152" t="s">
        <v>25276</v>
      </c>
      <c r="B606" s="166">
        <v>0</v>
      </c>
      <c r="C606" s="166">
        <v>0</v>
      </c>
      <c r="D606" s="166">
        <v>7370.7</v>
      </c>
      <c r="E606" s="166">
        <v>0</v>
      </c>
      <c r="F606" s="166">
        <v>0</v>
      </c>
      <c r="BK606" s="152" t="s">
        <v>25154</v>
      </c>
      <c r="BL606" s="219">
        <v>28286399.809999999</v>
      </c>
      <c r="BM606" s="219">
        <v>24112197.210000001</v>
      </c>
      <c r="BN606" s="219">
        <v>34678402.810000002</v>
      </c>
      <c r="BO606" s="219">
        <v>34745347.649999999</v>
      </c>
      <c r="BP606" s="219">
        <v>31503829.940000001</v>
      </c>
      <c r="BQ606" s="219">
        <v>32509765.920000002</v>
      </c>
      <c r="BR606" s="219">
        <v>32591453.670000002</v>
      </c>
      <c r="BS606" s="219">
        <v>48470241.079999998</v>
      </c>
      <c r="BT606" s="219">
        <v>34476266.710000001</v>
      </c>
      <c r="BU606" s="219">
        <v>32187893.52</v>
      </c>
      <c r="BV606" s="219">
        <v>32722162.079999998</v>
      </c>
      <c r="BW606" s="219">
        <v>102151590.5</v>
      </c>
      <c r="BX606" s="166">
        <v>-468435550.89999998</v>
      </c>
      <c r="BZ606" s="152" t="s">
        <v>25166</v>
      </c>
      <c r="CA606" s="219">
        <v>513932.81</v>
      </c>
      <c r="CB606" s="219">
        <v>312182.08</v>
      </c>
      <c r="CC606" s="219">
        <v>373637.25</v>
      </c>
      <c r="CD606" s="219">
        <v>288619.59000000003</v>
      </c>
      <c r="CE606" s="219">
        <v>205014.04</v>
      </c>
      <c r="CF606" s="219">
        <v>304024.09999999998</v>
      </c>
      <c r="CG606" s="219">
        <v>553028.39</v>
      </c>
      <c r="CH606" s="219">
        <v>669813.37</v>
      </c>
      <c r="CI606" s="219">
        <v>716891.63</v>
      </c>
      <c r="CJ606" s="219">
        <v>1173915.29</v>
      </c>
      <c r="CK606" s="219">
        <v>888830.19</v>
      </c>
      <c r="CL606" s="219">
        <v>988641.93</v>
      </c>
      <c r="CM606" s="219">
        <v>0</v>
      </c>
      <c r="CN606" s="166">
        <v>-6988530.6699999999</v>
      </c>
      <c r="CP606" s="152" t="s">
        <v>25197</v>
      </c>
      <c r="CQ606" s="219">
        <v>0</v>
      </c>
      <c r="CR606" s="219">
        <v>0</v>
      </c>
      <c r="CS606" s="219">
        <v>699061.79</v>
      </c>
      <c r="CT606" s="219">
        <v>0</v>
      </c>
      <c r="CU606" s="219">
        <v>293793.12</v>
      </c>
      <c r="CV606" s="219">
        <v>30000</v>
      </c>
      <c r="CW606" s="219">
        <v>705000</v>
      </c>
      <c r="CX606" s="219">
        <v>1337795</v>
      </c>
      <c r="CY606" s="219">
        <v>1340061.79</v>
      </c>
      <c r="CZ606" s="219">
        <v>208305.05</v>
      </c>
      <c r="DA606" s="219">
        <v>1145227.46</v>
      </c>
      <c r="DB606" s="219">
        <v>8480535.3300000001</v>
      </c>
      <c r="DC606" s="219">
        <v>0</v>
      </c>
      <c r="DD606" s="166">
        <v>-14239779.539999999</v>
      </c>
      <c r="DF606" s="152" t="s">
        <v>24775</v>
      </c>
      <c r="DG606" s="219">
        <v>60135088.049999997</v>
      </c>
      <c r="DH606" s="219">
        <v>63096983.710000001</v>
      </c>
      <c r="DI606" s="219">
        <v>63940371.590000004</v>
      </c>
      <c r="DJ606" s="219">
        <v>68561003.599999994</v>
      </c>
      <c r="DK606" s="219">
        <v>65468611.960000001</v>
      </c>
      <c r="DL606" s="219">
        <v>65538935.490000002</v>
      </c>
      <c r="DM606" s="219">
        <v>62902033.649999999</v>
      </c>
      <c r="DN606" s="219">
        <v>67450963.950000003</v>
      </c>
      <c r="DO606" s="219">
        <v>63311163.710000001</v>
      </c>
      <c r="DP606" s="219">
        <v>66305876.93</v>
      </c>
      <c r="DQ606" s="219">
        <v>66181264.780000001</v>
      </c>
      <c r="DR606" s="219">
        <v>69519811.430000007</v>
      </c>
      <c r="DS606" s="164">
        <f t="shared" si="9"/>
        <v>782412108.8499999</v>
      </c>
    </row>
    <row r="607" spans="1:123" ht="20.399999999999999">
      <c r="A607" s="152" t="s">
        <v>25026</v>
      </c>
      <c r="B607" s="166">
        <v>71323.61</v>
      </c>
      <c r="C607" s="166">
        <v>56117.85</v>
      </c>
      <c r="D607" s="166">
        <v>160830.35</v>
      </c>
      <c r="E607" s="166">
        <v>285474.15000000002</v>
      </c>
      <c r="F607" s="166">
        <v>250984.99</v>
      </c>
      <c r="BK607" s="152" t="s">
        <v>25155</v>
      </c>
      <c r="BL607" s="219">
        <v>31543698.77</v>
      </c>
      <c r="BM607" s="219">
        <v>29350131.84</v>
      </c>
      <c r="BN607" s="219">
        <v>39398079.689999998</v>
      </c>
      <c r="BO607" s="219">
        <v>39503065.390000001</v>
      </c>
      <c r="BP607" s="219">
        <v>36329678.240000002</v>
      </c>
      <c r="BQ607" s="219">
        <v>38153454.579999998</v>
      </c>
      <c r="BR607" s="219">
        <v>39007463.850000001</v>
      </c>
      <c r="BS607" s="219">
        <v>55074444.039999999</v>
      </c>
      <c r="BT607" s="219">
        <v>39979135.25</v>
      </c>
      <c r="BU607" s="219">
        <v>37961189.240000002</v>
      </c>
      <c r="BV607" s="219">
        <v>37197765.200000003</v>
      </c>
      <c r="BW607" s="219">
        <v>116123892.55</v>
      </c>
      <c r="BX607" s="166">
        <v>-539621998.63999999</v>
      </c>
      <c r="BZ607" s="152" t="s">
        <v>25168</v>
      </c>
      <c r="CA607" s="219">
        <v>3266169.45</v>
      </c>
      <c r="CB607" s="219">
        <v>2555428.84</v>
      </c>
      <c r="CC607" s="219">
        <v>2588609.0099999998</v>
      </c>
      <c r="CD607" s="219">
        <v>3120932.73</v>
      </c>
      <c r="CE607" s="219">
        <v>3075283.16</v>
      </c>
      <c r="CF607" s="219">
        <v>3212894.5</v>
      </c>
      <c r="CG607" s="219">
        <v>3503338.05</v>
      </c>
      <c r="CH607" s="219">
        <v>3530246.93</v>
      </c>
      <c r="CI607" s="219">
        <v>3613801.2</v>
      </c>
      <c r="CJ607" s="219">
        <v>6432256.2300000004</v>
      </c>
      <c r="CK607" s="219">
        <v>11806107.359999999</v>
      </c>
      <c r="CL607" s="219">
        <v>14985606.57</v>
      </c>
      <c r="CM607" s="219">
        <v>0</v>
      </c>
      <c r="CN607" s="166">
        <v>-61690674.030000001</v>
      </c>
      <c r="CP607" s="152" t="s">
        <v>25198</v>
      </c>
      <c r="CQ607" s="219">
        <v>2308.63</v>
      </c>
      <c r="CR607" s="219">
        <v>224</v>
      </c>
      <c r="CS607" s="219">
        <v>280</v>
      </c>
      <c r="CT607" s="219">
        <v>0</v>
      </c>
      <c r="CU607" s="219">
        <v>112</v>
      </c>
      <c r="CV607" s="219">
        <v>168</v>
      </c>
      <c r="CW607" s="219">
        <v>168</v>
      </c>
      <c r="CX607" s="219">
        <v>280</v>
      </c>
      <c r="CY607" s="219">
        <v>112</v>
      </c>
      <c r="CZ607" s="219">
        <v>112</v>
      </c>
      <c r="DA607" s="219">
        <v>-56</v>
      </c>
      <c r="DB607" s="219">
        <v>121</v>
      </c>
      <c r="DC607" s="219">
        <v>0</v>
      </c>
      <c r="DD607" s="166">
        <v>-3829.63</v>
      </c>
      <c r="DF607" s="154" t="s">
        <v>24776</v>
      </c>
      <c r="DG607" s="218">
        <v>0</v>
      </c>
      <c r="DH607" s="218">
        <v>0</v>
      </c>
      <c r="DI607" s="218">
        <v>0</v>
      </c>
      <c r="DJ607" s="218">
        <v>8069.7</v>
      </c>
      <c r="DK607" s="218">
        <v>7500</v>
      </c>
      <c r="DL607" s="218">
        <v>0</v>
      </c>
      <c r="DM607" s="218">
        <v>5715.6</v>
      </c>
      <c r="DN607" s="218">
        <v>0</v>
      </c>
      <c r="DO607" s="218">
        <v>168</v>
      </c>
      <c r="DP607" s="218">
        <v>6599.34</v>
      </c>
      <c r="DQ607" s="218">
        <v>36008.800000000003</v>
      </c>
      <c r="DR607" s="218">
        <v>734.9</v>
      </c>
      <c r="DS607" s="164">
        <f t="shared" si="9"/>
        <v>64796.340000000004</v>
      </c>
    </row>
    <row r="608" spans="1:123" ht="20.399999999999999">
      <c r="A608" s="153" t="s">
        <v>25297</v>
      </c>
      <c r="B608" s="164">
        <v>353472.06</v>
      </c>
      <c r="C608" s="164">
        <v>3950029.16</v>
      </c>
      <c r="D608" s="164">
        <v>843268.8</v>
      </c>
      <c r="E608" s="164">
        <v>1084153.17</v>
      </c>
      <c r="F608" s="164">
        <v>68375.399999999994</v>
      </c>
      <c r="BK608" s="152" t="s">
        <v>25156</v>
      </c>
      <c r="BL608" s="219">
        <v>293391.61</v>
      </c>
      <c r="BM608" s="219">
        <v>284131.83</v>
      </c>
      <c r="BN608" s="219">
        <v>364979.91</v>
      </c>
      <c r="BO608" s="219">
        <v>443097.59999999998</v>
      </c>
      <c r="BP608" s="219">
        <v>334198.84999999998</v>
      </c>
      <c r="BQ608" s="219">
        <v>325759.71999999997</v>
      </c>
      <c r="BR608" s="219">
        <v>353976.34</v>
      </c>
      <c r="BS608" s="219">
        <v>314484.42</v>
      </c>
      <c r="BT608" s="219">
        <v>321478.25</v>
      </c>
      <c r="BU608" s="219">
        <v>336310.26</v>
      </c>
      <c r="BV608" s="219">
        <v>327504.78999999998</v>
      </c>
      <c r="BW608" s="219">
        <v>335130.59000000003</v>
      </c>
      <c r="BX608" s="166">
        <v>-4034444.17</v>
      </c>
      <c r="BZ608" s="152" t="s">
        <v>25171</v>
      </c>
      <c r="CA608" s="219">
        <v>2713592.81</v>
      </c>
      <c r="CB608" s="219">
        <v>2509994.5</v>
      </c>
      <c r="CC608" s="219">
        <v>2729417.59</v>
      </c>
      <c r="CD608" s="219">
        <v>3189318.12</v>
      </c>
      <c r="CE608" s="219">
        <v>3012697.41</v>
      </c>
      <c r="CF608" s="219">
        <v>2939362.05</v>
      </c>
      <c r="CG608" s="219">
        <v>2899261.82</v>
      </c>
      <c r="CH608" s="219">
        <v>3006034.83</v>
      </c>
      <c r="CI608" s="219">
        <v>3323931.72</v>
      </c>
      <c r="CJ608" s="219">
        <v>5547606.96</v>
      </c>
      <c r="CK608" s="219">
        <v>10734522.279999999</v>
      </c>
      <c r="CL608" s="219">
        <v>14350521.439999999</v>
      </c>
      <c r="CM608" s="219">
        <v>0</v>
      </c>
      <c r="CN608" s="166">
        <v>-56956261.530000001</v>
      </c>
      <c r="CP608" s="152" t="s">
        <v>25206</v>
      </c>
      <c r="CQ608" s="219">
        <v>1947277.91</v>
      </c>
      <c r="CR608" s="219">
        <v>8063726.5099999998</v>
      </c>
      <c r="CS608" s="219">
        <v>22622035.390000001</v>
      </c>
      <c r="CT608" s="219">
        <v>12048596.109999999</v>
      </c>
      <c r="CU608" s="219">
        <v>18191557.98</v>
      </c>
      <c r="CV608" s="219">
        <v>6942549.3700000001</v>
      </c>
      <c r="CW608" s="219">
        <v>18930654.359999999</v>
      </c>
      <c r="CX608" s="219">
        <v>20093896.170000002</v>
      </c>
      <c r="CY608" s="219">
        <v>14169989.890000001</v>
      </c>
      <c r="CZ608" s="219">
        <v>11867171.16</v>
      </c>
      <c r="DA608" s="219">
        <v>11686715.51</v>
      </c>
      <c r="DB608" s="219">
        <v>15314121.02</v>
      </c>
      <c r="DC608" s="219">
        <v>0</v>
      </c>
      <c r="DD608" s="166">
        <v>-161878291.38</v>
      </c>
      <c r="DF608" s="152" t="s">
        <v>24866</v>
      </c>
      <c r="DG608" s="219">
        <v>0</v>
      </c>
      <c r="DH608" s="219">
        <v>0</v>
      </c>
      <c r="DI608" s="219">
        <v>0</v>
      </c>
      <c r="DJ608" s="219">
        <v>8069.7</v>
      </c>
      <c r="DK608" s="219">
        <v>7500</v>
      </c>
      <c r="DL608" s="219">
        <v>0</v>
      </c>
      <c r="DM608" s="219">
        <v>3080</v>
      </c>
      <c r="DN608" s="219">
        <v>0</v>
      </c>
      <c r="DO608" s="219">
        <v>168</v>
      </c>
      <c r="DP608" s="219">
        <v>0</v>
      </c>
      <c r="DQ608" s="219">
        <v>29860</v>
      </c>
      <c r="DR608" s="219">
        <v>0</v>
      </c>
      <c r="DS608" s="164">
        <f t="shared" si="9"/>
        <v>48677.7</v>
      </c>
    </row>
    <row r="609" spans="1:123" ht="20.399999999999999">
      <c r="A609" s="168" t="s">
        <v>25024</v>
      </c>
      <c r="B609" s="165">
        <v>353472.06</v>
      </c>
      <c r="C609" s="165">
        <v>3950029.16</v>
      </c>
      <c r="D609" s="165">
        <v>843268.8</v>
      </c>
      <c r="E609" s="165">
        <v>1084153.17</v>
      </c>
      <c r="F609" s="165">
        <v>68375.399999999994</v>
      </c>
      <c r="BK609" s="152" t="s">
        <v>25159</v>
      </c>
      <c r="BL609" s="219">
        <v>27790</v>
      </c>
      <c r="BM609" s="219">
        <v>35307.31</v>
      </c>
      <c r="BN609" s="219">
        <v>51191.64</v>
      </c>
      <c r="BO609" s="219">
        <v>76116.55</v>
      </c>
      <c r="BP609" s="219">
        <v>45754.23</v>
      </c>
      <c r="BQ609" s="219">
        <v>38024.230000000003</v>
      </c>
      <c r="BR609" s="219">
        <v>47252.58</v>
      </c>
      <c r="BS609" s="219">
        <v>51518.98</v>
      </c>
      <c r="BT609" s="219">
        <v>58582.04</v>
      </c>
      <c r="BU609" s="219">
        <v>54842.04</v>
      </c>
      <c r="BV609" s="219">
        <v>49842.04</v>
      </c>
      <c r="BW609" s="219">
        <v>57393.88</v>
      </c>
      <c r="BX609" s="166">
        <v>-593615.52</v>
      </c>
      <c r="BZ609" s="152" t="s">
        <v>25173</v>
      </c>
      <c r="CA609" s="219">
        <v>0</v>
      </c>
      <c r="CB609" s="219">
        <v>93656.6</v>
      </c>
      <c r="CC609" s="219">
        <v>784572.45</v>
      </c>
      <c r="CD609" s="219">
        <v>2678737.5</v>
      </c>
      <c r="CE609" s="219">
        <v>1738203</v>
      </c>
      <c r="CF609" s="219">
        <v>2113623.1</v>
      </c>
      <c r="CG609" s="219">
        <v>1503267.8</v>
      </c>
      <c r="CH609" s="219">
        <v>1764395.1</v>
      </c>
      <c r="CI609" s="219">
        <v>2100527.0499999998</v>
      </c>
      <c r="CJ609" s="219">
        <v>2505680.9</v>
      </c>
      <c r="CK609" s="219">
        <v>1646927.5</v>
      </c>
      <c r="CL609" s="219">
        <v>4893954.6500000004</v>
      </c>
      <c r="CM609" s="219">
        <v>0</v>
      </c>
      <c r="CN609" s="166">
        <v>-21823545.649999999</v>
      </c>
      <c r="CP609" s="152" t="s">
        <v>25207</v>
      </c>
      <c r="CQ609" s="219">
        <v>5487.24</v>
      </c>
      <c r="CR609" s="219">
        <v>372.65</v>
      </c>
      <c r="CS609" s="219">
        <v>4192.99</v>
      </c>
      <c r="CT609" s="219">
        <v>-120.15</v>
      </c>
      <c r="CU609" s="219">
        <v>-13.75</v>
      </c>
      <c r="CV609" s="219">
        <v>907.48</v>
      </c>
      <c r="CW609" s="219">
        <v>3768.38</v>
      </c>
      <c r="CX609" s="219">
        <v>303.54000000000002</v>
      </c>
      <c r="CY609" s="219">
        <v>484.65</v>
      </c>
      <c r="CZ609" s="219">
        <v>140.91</v>
      </c>
      <c r="DA609" s="219">
        <v>174.4</v>
      </c>
      <c r="DB609" s="219">
        <v>188.15</v>
      </c>
      <c r="DC609" s="219">
        <v>0</v>
      </c>
      <c r="DD609" s="166">
        <v>-15886.49</v>
      </c>
      <c r="DF609" s="152" t="s">
        <v>25298</v>
      </c>
      <c r="DG609" s="219">
        <v>0</v>
      </c>
      <c r="DH609" s="219">
        <v>0</v>
      </c>
      <c r="DI609" s="219">
        <v>0</v>
      </c>
      <c r="DJ609" s="219">
        <v>0</v>
      </c>
      <c r="DK609" s="219">
        <v>0</v>
      </c>
      <c r="DL609" s="219">
        <v>0</v>
      </c>
      <c r="DM609" s="219">
        <v>2635.6</v>
      </c>
      <c r="DN609" s="219">
        <v>0</v>
      </c>
      <c r="DO609" s="219">
        <v>0</v>
      </c>
      <c r="DP609" s="219">
        <v>6599.34</v>
      </c>
      <c r="DQ609" s="219">
        <v>6148.8</v>
      </c>
      <c r="DR609" s="219">
        <v>734.9</v>
      </c>
      <c r="DS609" s="164">
        <f t="shared" si="9"/>
        <v>16118.640000000001</v>
      </c>
    </row>
    <row r="610" spans="1:123" ht="20.399999999999999">
      <c r="A610" s="152" t="s">
        <v>25285</v>
      </c>
      <c r="B610" s="166">
        <v>353472.06</v>
      </c>
      <c r="C610" s="166">
        <v>3950029.16</v>
      </c>
      <c r="D610" s="166">
        <v>843268.8</v>
      </c>
      <c r="E610" s="166">
        <v>1084153.17</v>
      </c>
      <c r="F610" s="166">
        <v>68375.399999999994</v>
      </c>
      <c r="BK610" s="152" t="s">
        <v>25160</v>
      </c>
      <c r="BL610" s="219">
        <v>291340</v>
      </c>
      <c r="BM610" s="219">
        <v>254076.42</v>
      </c>
      <c r="BN610" s="219">
        <v>339203.56</v>
      </c>
      <c r="BO610" s="219">
        <v>403815.13</v>
      </c>
      <c r="BP610" s="219">
        <v>292378.34999999998</v>
      </c>
      <c r="BQ610" s="219">
        <v>289323.40999999997</v>
      </c>
      <c r="BR610" s="219">
        <v>303213.3</v>
      </c>
      <c r="BS610" s="219">
        <v>296871.37</v>
      </c>
      <c r="BT610" s="219">
        <v>288668.96999999997</v>
      </c>
      <c r="BU610" s="219">
        <v>275974.46999999997</v>
      </c>
      <c r="BV610" s="219">
        <v>283418.65000000002</v>
      </c>
      <c r="BW610" s="219">
        <v>272149.84999999998</v>
      </c>
      <c r="BX610" s="166">
        <v>-3590433.48</v>
      </c>
      <c r="BZ610" s="152" t="s">
        <v>25176</v>
      </c>
      <c r="CA610" s="219">
        <v>2516355.5699999998</v>
      </c>
      <c r="CB610" s="219">
        <v>160113.03</v>
      </c>
      <c r="CC610" s="219">
        <v>2516355.5699999998</v>
      </c>
      <c r="CD610" s="219">
        <v>0</v>
      </c>
      <c r="CE610" s="219">
        <v>0</v>
      </c>
      <c r="CF610" s="219">
        <v>0</v>
      </c>
      <c r="CG610" s="219">
        <v>2516355.5699999998</v>
      </c>
      <c r="CH610" s="219">
        <v>0</v>
      </c>
      <c r="CI610" s="219">
        <v>0</v>
      </c>
      <c r="CJ610" s="219">
        <v>2516355.5699999998</v>
      </c>
      <c r="CK610" s="219">
        <v>0</v>
      </c>
      <c r="CL610" s="219">
        <v>0</v>
      </c>
      <c r="CM610" s="219">
        <v>0</v>
      </c>
      <c r="CN610" s="166">
        <v>-10225535.310000001</v>
      </c>
      <c r="CP610" s="152" t="s">
        <v>25209</v>
      </c>
      <c r="CQ610" s="219">
        <v>543843.64</v>
      </c>
      <c r="CR610" s="219">
        <v>291962.93</v>
      </c>
      <c r="CS610" s="219">
        <v>1814520.26</v>
      </c>
      <c r="CT610" s="219">
        <v>1019093.76</v>
      </c>
      <c r="CU610" s="219">
        <v>927956.59</v>
      </c>
      <c r="CV610" s="219">
        <v>485950.24</v>
      </c>
      <c r="CW610" s="219">
        <v>1126510.6499999999</v>
      </c>
      <c r="CX610" s="219">
        <v>1522528.42</v>
      </c>
      <c r="CY610" s="219">
        <v>2069261.92</v>
      </c>
      <c r="CZ610" s="219">
        <v>757224.72</v>
      </c>
      <c r="DA610" s="219">
        <v>778425.79</v>
      </c>
      <c r="DB610" s="219">
        <v>1296806.29</v>
      </c>
      <c r="DC610" s="219">
        <v>0</v>
      </c>
      <c r="DD610" s="166">
        <v>-12634085.210000001</v>
      </c>
      <c r="DF610" s="154" t="s">
        <v>25299</v>
      </c>
      <c r="DG610" s="218">
        <v>447600</v>
      </c>
      <c r="DH610" s="218">
        <v>3991752</v>
      </c>
      <c r="DI610" s="218">
        <v>5106008</v>
      </c>
      <c r="DJ610" s="218">
        <v>6488100</v>
      </c>
      <c r="DK610" s="218">
        <v>2998600</v>
      </c>
      <c r="DL610" s="218">
        <v>942861</v>
      </c>
      <c r="DM610" s="218">
        <v>4233605</v>
      </c>
      <c r="DN610" s="218">
        <v>4389837</v>
      </c>
      <c r="DO610" s="218">
        <v>328100</v>
      </c>
      <c r="DP610" s="218">
        <v>205880</v>
      </c>
      <c r="DQ610" s="218">
        <v>70200</v>
      </c>
      <c r="DR610" s="218">
        <v>35242700</v>
      </c>
      <c r="DS610" s="164">
        <f t="shared" si="9"/>
        <v>64445243</v>
      </c>
    </row>
    <row r="611" spans="1:123" ht="20.399999999999999">
      <c r="A611" s="153" t="s">
        <v>25300</v>
      </c>
      <c r="B611" s="164">
        <v>0</v>
      </c>
      <c r="C611" s="164">
        <v>0</v>
      </c>
      <c r="D611" s="164">
        <v>543582.09</v>
      </c>
      <c r="E611" s="164">
        <v>546884.42000000004</v>
      </c>
      <c r="F611" s="164">
        <v>1289262.25</v>
      </c>
      <c r="BK611" s="152" t="s">
        <v>25161</v>
      </c>
      <c r="BL611" s="219">
        <v>0</v>
      </c>
      <c r="BM611" s="219">
        <v>3938.33</v>
      </c>
      <c r="BN611" s="219">
        <v>50709.16</v>
      </c>
      <c r="BO611" s="219">
        <v>69911.81</v>
      </c>
      <c r="BP611" s="219">
        <v>51166.89</v>
      </c>
      <c r="BQ611" s="219">
        <v>36199.11</v>
      </c>
      <c r="BR611" s="219">
        <v>42130.09</v>
      </c>
      <c r="BS611" s="219">
        <v>49078.42</v>
      </c>
      <c r="BT611" s="219">
        <v>45583.47</v>
      </c>
      <c r="BU611" s="219">
        <v>40655.99</v>
      </c>
      <c r="BV611" s="219">
        <v>45592.9</v>
      </c>
      <c r="BW611" s="219">
        <v>40577.85</v>
      </c>
      <c r="BX611" s="166">
        <v>-475544.02</v>
      </c>
      <c r="BZ611" s="153" t="s">
        <v>25178</v>
      </c>
      <c r="CA611" s="217">
        <v>593739.98</v>
      </c>
      <c r="CB611" s="217">
        <v>695908.63</v>
      </c>
      <c r="CC611" s="217">
        <v>1080384.1100000001</v>
      </c>
      <c r="CD611" s="217">
        <v>659087.87</v>
      </c>
      <c r="CE611" s="217">
        <v>683797.09</v>
      </c>
      <c r="CF611" s="217">
        <v>700558.6</v>
      </c>
      <c r="CG611" s="217">
        <v>726832.04</v>
      </c>
      <c r="CH611" s="217">
        <v>649742.48</v>
      </c>
      <c r="CI611" s="217">
        <v>730888.05</v>
      </c>
      <c r="CJ611" s="217">
        <v>800692.53</v>
      </c>
      <c r="CK611" s="217">
        <v>757654.79</v>
      </c>
      <c r="CL611" s="217">
        <v>1351646.97</v>
      </c>
      <c r="CM611" s="217">
        <v>0</v>
      </c>
      <c r="CN611" s="164">
        <v>-9430933.1400000006</v>
      </c>
      <c r="CP611" s="152" t="s">
        <v>25211</v>
      </c>
      <c r="CQ611" s="219">
        <v>11993.96</v>
      </c>
      <c r="CR611" s="219">
        <v>292000.56</v>
      </c>
      <c r="CS611" s="219">
        <v>662378.77</v>
      </c>
      <c r="CT611" s="219">
        <v>551133.61</v>
      </c>
      <c r="CU611" s="219">
        <v>469807.48</v>
      </c>
      <c r="CV611" s="219">
        <v>1047983.42</v>
      </c>
      <c r="CW611" s="219">
        <v>876864.07</v>
      </c>
      <c r="CX611" s="219">
        <v>433227.13</v>
      </c>
      <c r="CY611" s="219">
        <v>848984.27</v>
      </c>
      <c r="CZ611" s="219">
        <v>322874.44</v>
      </c>
      <c r="DA611" s="219">
        <v>1735388.59</v>
      </c>
      <c r="DB611" s="219">
        <v>1101327.28</v>
      </c>
      <c r="DC611" s="219">
        <v>0</v>
      </c>
      <c r="DD611" s="166">
        <v>-8353963.5800000001</v>
      </c>
      <c r="DF611" s="152" t="s">
        <v>25301</v>
      </c>
      <c r="DG611" s="219">
        <v>80460</v>
      </c>
      <c r="DH611" s="219">
        <v>2089859</v>
      </c>
      <c r="DI611" s="219">
        <v>2504620.54</v>
      </c>
      <c r="DJ611" s="219">
        <v>3511240.44</v>
      </c>
      <c r="DK611" s="219">
        <v>614330</v>
      </c>
      <c r="DL611" s="219">
        <v>222366</v>
      </c>
      <c r="DM611" s="219">
        <v>2192960</v>
      </c>
      <c r="DN611" s="219">
        <v>2609088</v>
      </c>
      <c r="DO611" s="219">
        <v>232900</v>
      </c>
      <c r="DP611" s="219">
        <v>80700</v>
      </c>
      <c r="DQ611" s="219">
        <v>51600</v>
      </c>
      <c r="DR611" s="219">
        <v>18232800</v>
      </c>
      <c r="DS611" s="164">
        <f t="shared" si="9"/>
        <v>32422923.98</v>
      </c>
    </row>
    <row r="612" spans="1:123" ht="20.399999999999999">
      <c r="A612" s="154" t="s">
        <v>24743</v>
      </c>
      <c r="B612" s="165">
        <v>0</v>
      </c>
      <c r="C612" s="165">
        <v>0</v>
      </c>
      <c r="D612" s="165">
        <v>0</v>
      </c>
      <c r="E612" s="165">
        <v>275088.38</v>
      </c>
      <c r="F612" s="165">
        <v>277066.21000000002</v>
      </c>
      <c r="BK612" s="152" t="s">
        <v>25164</v>
      </c>
      <c r="BL612" s="219">
        <v>0</v>
      </c>
      <c r="BM612" s="219">
        <v>0</v>
      </c>
      <c r="BN612" s="219">
        <v>0</v>
      </c>
      <c r="BO612" s="219">
        <v>0</v>
      </c>
      <c r="BP612" s="219">
        <v>0</v>
      </c>
      <c r="BQ612" s="219">
        <v>19980658</v>
      </c>
      <c r="BR612" s="219">
        <v>0</v>
      </c>
      <c r="BS612" s="219">
        <v>0</v>
      </c>
      <c r="BT612" s="219">
        <v>0</v>
      </c>
      <c r="BU612" s="219">
        <v>17483809.620000001</v>
      </c>
      <c r="BV612" s="219">
        <v>300600</v>
      </c>
      <c r="BW612" s="219">
        <v>0</v>
      </c>
      <c r="BX612" s="166">
        <v>-37765067.619999997</v>
      </c>
      <c r="BZ612" s="154" t="s">
        <v>24773</v>
      </c>
      <c r="CA612" s="218">
        <v>26259.89</v>
      </c>
      <c r="CB612" s="218">
        <v>26259.89</v>
      </c>
      <c r="CC612" s="218">
        <v>24243.25</v>
      </c>
      <c r="CD612" s="218">
        <v>25569.95</v>
      </c>
      <c r="CE612" s="218">
        <v>25569.95</v>
      </c>
      <c r="CF612" s="218">
        <v>25569.95</v>
      </c>
      <c r="CG612" s="218">
        <v>49958.13</v>
      </c>
      <c r="CH612" s="218">
        <v>25569.95</v>
      </c>
      <c r="CI612" s="218">
        <v>25569.95</v>
      </c>
      <c r="CJ612" s="218">
        <v>25569.95</v>
      </c>
      <c r="CK612" s="218">
        <v>25569.95</v>
      </c>
      <c r="CL612" s="218">
        <v>26751.72</v>
      </c>
      <c r="CM612" s="218">
        <v>0</v>
      </c>
      <c r="CN612" s="165">
        <v>-332462.53000000003</v>
      </c>
      <c r="CP612" s="152" t="s">
        <v>25212</v>
      </c>
      <c r="CQ612" s="219">
        <v>941920.13</v>
      </c>
      <c r="CR612" s="219">
        <v>941920.13</v>
      </c>
      <c r="CS612" s="219">
        <v>945023.88</v>
      </c>
      <c r="CT612" s="219">
        <v>1880736.51</v>
      </c>
      <c r="CU612" s="219">
        <v>0</v>
      </c>
      <c r="CV612" s="219">
        <v>941920.13</v>
      </c>
      <c r="CW612" s="219">
        <v>941920.13</v>
      </c>
      <c r="CX612" s="219">
        <v>953557.54</v>
      </c>
      <c r="CY612" s="219">
        <v>953557.54</v>
      </c>
      <c r="CZ612" s="219">
        <v>953557.54</v>
      </c>
      <c r="DA612" s="219">
        <v>974170.7</v>
      </c>
      <c r="DB612" s="219">
        <v>932943.9</v>
      </c>
      <c r="DC612" s="219">
        <v>0</v>
      </c>
      <c r="DD612" s="166">
        <v>-11361228.130000001</v>
      </c>
      <c r="DF612" s="152" t="s">
        <v>25302</v>
      </c>
      <c r="DG612" s="219">
        <v>367140</v>
      </c>
      <c r="DH612" s="219">
        <v>1901893</v>
      </c>
      <c r="DI612" s="219">
        <v>2589173.46</v>
      </c>
      <c r="DJ612" s="219">
        <v>2976859.56</v>
      </c>
      <c r="DK612" s="219">
        <v>2384270</v>
      </c>
      <c r="DL612" s="219">
        <v>649335</v>
      </c>
      <c r="DM612" s="219">
        <v>2040645</v>
      </c>
      <c r="DN612" s="219">
        <v>1780749</v>
      </c>
      <c r="DO612" s="219">
        <v>95200</v>
      </c>
      <c r="DP612" s="219">
        <v>43100</v>
      </c>
      <c r="DQ612" s="219">
        <v>18600</v>
      </c>
      <c r="DR612" s="219">
        <v>17007200</v>
      </c>
      <c r="DS612" s="164">
        <f t="shared" si="9"/>
        <v>31854165.02</v>
      </c>
    </row>
    <row r="613" spans="1:123" ht="20.399999999999999">
      <c r="A613" s="152" t="s">
        <v>24744</v>
      </c>
      <c r="B613" s="166">
        <v>0</v>
      </c>
      <c r="C613" s="166">
        <v>0</v>
      </c>
      <c r="D613" s="166">
        <v>0</v>
      </c>
      <c r="E613" s="166">
        <v>275088.38</v>
      </c>
      <c r="F613" s="166">
        <v>277066.21000000002</v>
      </c>
      <c r="BK613" s="152" t="s">
        <v>25078</v>
      </c>
      <c r="BL613" s="219">
        <v>0</v>
      </c>
      <c r="BM613" s="219">
        <v>0</v>
      </c>
      <c r="BN613" s="219">
        <v>0</v>
      </c>
      <c r="BO613" s="219">
        <v>0</v>
      </c>
      <c r="BP613" s="219">
        <v>0</v>
      </c>
      <c r="BQ613" s="219">
        <v>0</v>
      </c>
      <c r="BR613" s="219">
        <v>0</v>
      </c>
      <c r="BS613" s="219">
        <v>0</v>
      </c>
      <c r="BT613" s="219">
        <v>0</v>
      </c>
      <c r="BU613" s="219">
        <v>0</v>
      </c>
      <c r="BV613" s="219">
        <v>0</v>
      </c>
      <c r="BW613" s="219">
        <v>3078848.38</v>
      </c>
      <c r="BX613" s="166">
        <v>-3078848.38</v>
      </c>
      <c r="BZ613" s="152" t="s">
        <v>24774</v>
      </c>
      <c r="CA613" s="219">
        <v>26259.89</v>
      </c>
      <c r="CB613" s="219">
        <v>26259.89</v>
      </c>
      <c r="CC613" s="219">
        <v>24243.25</v>
      </c>
      <c r="CD613" s="219">
        <v>25569.95</v>
      </c>
      <c r="CE613" s="219">
        <v>25569.95</v>
      </c>
      <c r="CF613" s="219">
        <v>25569.95</v>
      </c>
      <c r="CG613" s="219">
        <v>49958.13</v>
      </c>
      <c r="CH613" s="219">
        <v>25569.95</v>
      </c>
      <c r="CI613" s="219">
        <v>25569.95</v>
      </c>
      <c r="CJ613" s="219">
        <v>25569.95</v>
      </c>
      <c r="CK613" s="219">
        <v>25569.95</v>
      </c>
      <c r="CL613" s="219">
        <v>26751.72</v>
      </c>
      <c r="CM613" s="219">
        <v>0</v>
      </c>
      <c r="CN613" s="166">
        <v>-332462.53000000003</v>
      </c>
      <c r="CP613" s="152" t="s">
        <v>25214</v>
      </c>
      <c r="CQ613" s="219">
        <v>0</v>
      </c>
      <c r="CR613" s="219">
        <v>12050.57</v>
      </c>
      <c r="CS613" s="219">
        <v>1407.17</v>
      </c>
      <c r="CT613" s="219">
        <v>-56</v>
      </c>
      <c r="CU613" s="219">
        <v>0</v>
      </c>
      <c r="CV613" s="219">
        <v>168</v>
      </c>
      <c r="CW613" s="219">
        <v>560</v>
      </c>
      <c r="CX613" s="219">
        <v>1877.68</v>
      </c>
      <c r="CY613" s="219">
        <v>280</v>
      </c>
      <c r="CZ613" s="219">
        <v>3336.24</v>
      </c>
      <c r="DA613" s="219">
        <v>19647.04</v>
      </c>
      <c r="DB613" s="219">
        <v>15057.92</v>
      </c>
      <c r="DC613" s="219">
        <v>0</v>
      </c>
      <c r="DD613" s="166">
        <v>-54328.62</v>
      </c>
      <c r="DF613" s="152" t="s">
        <v>25303</v>
      </c>
      <c r="DG613" s="219">
        <v>0</v>
      </c>
      <c r="DH613" s="219">
        <v>0</v>
      </c>
      <c r="DI613" s="219">
        <v>12214</v>
      </c>
      <c r="DJ613" s="219">
        <v>0</v>
      </c>
      <c r="DK613" s="219">
        <v>0</v>
      </c>
      <c r="DL613" s="219">
        <v>2160</v>
      </c>
      <c r="DM613" s="219">
        <v>0</v>
      </c>
      <c r="DN613" s="219">
        <v>0</v>
      </c>
      <c r="DO613" s="219">
        <v>0</v>
      </c>
      <c r="DP613" s="219">
        <v>82080</v>
      </c>
      <c r="DQ613" s="219">
        <v>0</v>
      </c>
      <c r="DR613" s="219">
        <v>2700</v>
      </c>
      <c r="DS613" s="164">
        <f t="shared" si="9"/>
        <v>99154</v>
      </c>
    </row>
    <row r="614" spans="1:123" ht="20.399999999999999">
      <c r="A614" s="168" t="s">
        <v>24764</v>
      </c>
      <c r="B614" s="165">
        <v>0</v>
      </c>
      <c r="C614" s="165">
        <v>0</v>
      </c>
      <c r="D614" s="165">
        <v>543582.09</v>
      </c>
      <c r="E614" s="165">
        <v>271796.03999999998</v>
      </c>
      <c r="F614" s="165">
        <v>1012196.04</v>
      </c>
      <c r="BK614" s="152" t="s">
        <v>25166</v>
      </c>
      <c r="BL614" s="219">
        <v>363159.12</v>
      </c>
      <c r="BM614" s="219">
        <v>100888.47</v>
      </c>
      <c r="BN614" s="219">
        <v>394113.12</v>
      </c>
      <c r="BO614" s="219">
        <v>1695276.48</v>
      </c>
      <c r="BP614" s="219">
        <v>1461997.67</v>
      </c>
      <c r="BQ614" s="219">
        <v>1585869.51</v>
      </c>
      <c r="BR614" s="219">
        <v>1626321.65</v>
      </c>
      <c r="BS614" s="219">
        <v>1688632.36</v>
      </c>
      <c r="BT614" s="219">
        <v>1659894.2</v>
      </c>
      <c r="BU614" s="219">
        <v>1602737.92</v>
      </c>
      <c r="BV614" s="219">
        <v>1633364.31</v>
      </c>
      <c r="BW614" s="219">
        <v>9527444.1400000006</v>
      </c>
      <c r="BX614" s="166">
        <v>-23339698.949999999</v>
      </c>
      <c r="BZ614" s="154" t="s">
        <v>25113</v>
      </c>
      <c r="CA614" s="218">
        <v>567480.09</v>
      </c>
      <c r="CB614" s="218">
        <v>669648.74</v>
      </c>
      <c r="CC614" s="218">
        <v>1056140.8600000001</v>
      </c>
      <c r="CD614" s="218">
        <v>633517.92000000004</v>
      </c>
      <c r="CE614" s="218">
        <v>658227.14</v>
      </c>
      <c r="CF614" s="218">
        <v>674988.65</v>
      </c>
      <c r="CG614" s="218">
        <v>676873.91</v>
      </c>
      <c r="CH614" s="218">
        <v>624172.53</v>
      </c>
      <c r="CI614" s="218">
        <v>705318.1</v>
      </c>
      <c r="CJ614" s="218">
        <v>775122.58</v>
      </c>
      <c r="CK614" s="218">
        <v>732084.84</v>
      </c>
      <c r="CL614" s="218">
        <v>1324895.25</v>
      </c>
      <c r="CM614" s="218">
        <v>0</v>
      </c>
      <c r="CN614" s="165">
        <v>-9098470.6099999994</v>
      </c>
      <c r="CP614" s="152" t="s">
        <v>25054</v>
      </c>
      <c r="CQ614" s="219">
        <v>22376113.68</v>
      </c>
      <c r="CR614" s="219">
        <v>53191369.060000002</v>
      </c>
      <c r="CS614" s="219">
        <v>88100159.219999999</v>
      </c>
      <c r="CT614" s="219">
        <v>90163180.390000001</v>
      </c>
      <c r="CU614" s="219">
        <v>68599657.719999999</v>
      </c>
      <c r="CV614" s="219">
        <v>108406200.65000001</v>
      </c>
      <c r="CW614" s="219">
        <v>111226642.77</v>
      </c>
      <c r="CX614" s="219">
        <v>87907845.969999999</v>
      </c>
      <c r="CY614" s="219">
        <v>66191288.329999998</v>
      </c>
      <c r="CZ614" s="219">
        <v>68741818.069999993</v>
      </c>
      <c r="DA614" s="219">
        <v>79636444.739999995</v>
      </c>
      <c r="DB614" s="219">
        <v>67804175</v>
      </c>
      <c r="DC614" s="219">
        <v>0</v>
      </c>
      <c r="DD614" s="166">
        <v>-912344895.60000002</v>
      </c>
      <c r="DF614" s="152" t="s">
        <v>25147</v>
      </c>
      <c r="DG614" s="219">
        <v>0</v>
      </c>
      <c r="DH614" s="219">
        <v>0</v>
      </c>
      <c r="DI614" s="219">
        <v>0</v>
      </c>
      <c r="DJ614" s="219">
        <v>0</v>
      </c>
      <c r="DK614" s="219">
        <v>0</v>
      </c>
      <c r="DL614" s="219">
        <v>69000</v>
      </c>
      <c r="DM614" s="219">
        <v>0</v>
      </c>
      <c r="DN614" s="219">
        <v>0</v>
      </c>
      <c r="DO614" s="219">
        <v>0</v>
      </c>
      <c r="DP614" s="219">
        <v>0</v>
      </c>
      <c r="DQ614" s="219">
        <v>0</v>
      </c>
      <c r="DR614" s="219">
        <v>0</v>
      </c>
      <c r="DS614" s="164">
        <f t="shared" si="9"/>
        <v>69000</v>
      </c>
    </row>
    <row r="615" spans="1:123" ht="20.399999999999999">
      <c r="A615" s="152" t="s">
        <v>25265</v>
      </c>
      <c r="B615" s="166">
        <v>0</v>
      </c>
      <c r="C615" s="166">
        <v>0</v>
      </c>
      <c r="D615" s="166">
        <v>543582.09</v>
      </c>
      <c r="E615" s="166">
        <v>271796.03999999998</v>
      </c>
      <c r="F615" s="166">
        <v>271796.03999999998</v>
      </c>
      <c r="BK615" s="152" t="s">
        <v>25168</v>
      </c>
      <c r="BL615" s="219">
        <v>4052369.26</v>
      </c>
      <c r="BM615" s="219">
        <v>3049458</v>
      </c>
      <c r="BN615" s="219">
        <v>4998719.34</v>
      </c>
      <c r="BO615" s="219">
        <v>6517841.2699999996</v>
      </c>
      <c r="BP615" s="219">
        <v>5686215.3700000001</v>
      </c>
      <c r="BQ615" s="219">
        <v>6122893.8499999996</v>
      </c>
      <c r="BR615" s="219">
        <v>6167230.5700000003</v>
      </c>
      <c r="BS615" s="219">
        <v>8348087.7300000004</v>
      </c>
      <c r="BT615" s="219">
        <v>6344077.46</v>
      </c>
      <c r="BU615" s="219">
        <v>6115710.7400000002</v>
      </c>
      <c r="BV615" s="219">
        <v>6278891.8700000001</v>
      </c>
      <c r="BW615" s="219">
        <v>20487844.460000001</v>
      </c>
      <c r="BX615" s="166">
        <v>-84169339.920000002</v>
      </c>
      <c r="BZ615" s="152" t="s">
        <v>24731</v>
      </c>
      <c r="CA615" s="219">
        <v>149929.31</v>
      </c>
      <c r="CB615" s="219">
        <v>155586.59</v>
      </c>
      <c r="CC615" s="219">
        <v>167038.99</v>
      </c>
      <c r="CD615" s="219">
        <v>146368.73000000001</v>
      </c>
      <c r="CE615" s="219">
        <v>149863.01</v>
      </c>
      <c r="CF615" s="219">
        <v>146796.54999999999</v>
      </c>
      <c r="CG615" s="219">
        <v>152024.23000000001</v>
      </c>
      <c r="CH615" s="219">
        <v>143245.14000000001</v>
      </c>
      <c r="CI615" s="219">
        <v>150209.60999999999</v>
      </c>
      <c r="CJ615" s="219">
        <v>124204.66</v>
      </c>
      <c r="CK615" s="219">
        <v>177386.48</v>
      </c>
      <c r="CL615" s="219">
        <v>204008.92</v>
      </c>
      <c r="CM615" s="219">
        <v>0</v>
      </c>
      <c r="CN615" s="166">
        <v>-1866662.22</v>
      </c>
      <c r="CP615" s="152" t="s">
        <v>25215</v>
      </c>
      <c r="CQ615" s="219">
        <v>4612263.33</v>
      </c>
      <c r="CR615" s="219">
        <v>4329921.1100000003</v>
      </c>
      <c r="CS615" s="219">
        <v>4449481.04</v>
      </c>
      <c r="CT615" s="219">
        <v>4550421.1100000003</v>
      </c>
      <c r="CU615" s="219">
        <v>5284882.5599999996</v>
      </c>
      <c r="CV615" s="219">
        <v>4566530.58</v>
      </c>
      <c r="CW615" s="219">
        <v>4978306.58</v>
      </c>
      <c r="CX615" s="219">
        <v>4925706.58</v>
      </c>
      <c r="CY615" s="219">
        <v>5028986.58</v>
      </c>
      <c r="CZ615" s="219">
        <v>4925706.58</v>
      </c>
      <c r="DA615" s="219">
        <v>4961756.58</v>
      </c>
      <c r="DB615" s="219">
        <v>4961755.58</v>
      </c>
      <c r="DC615" s="219">
        <v>0</v>
      </c>
      <c r="DD615" s="166">
        <v>-57575718.210000001</v>
      </c>
      <c r="DF615" s="154" t="s">
        <v>24795</v>
      </c>
      <c r="DG615" s="218">
        <v>0</v>
      </c>
      <c r="DH615" s="218">
        <v>0</v>
      </c>
      <c r="DI615" s="218">
        <v>11202.74</v>
      </c>
      <c r="DJ615" s="218">
        <v>125194</v>
      </c>
      <c r="DK615" s="218">
        <v>52315.91</v>
      </c>
      <c r="DL615" s="218">
        <v>250</v>
      </c>
      <c r="DM615" s="218">
        <v>43020.9</v>
      </c>
      <c r="DN615" s="218">
        <v>18245.099999999999</v>
      </c>
      <c r="DO615" s="218">
        <v>1417625.51</v>
      </c>
      <c r="DP615" s="218">
        <v>143671.82</v>
      </c>
      <c r="DQ615" s="218">
        <v>0</v>
      </c>
      <c r="DR615" s="218">
        <v>1730540.71</v>
      </c>
      <c r="DS615" s="164">
        <f t="shared" si="9"/>
        <v>3542066.69</v>
      </c>
    </row>
    <row r="616" spans="1:123" ht="20.399999999999999">
      <c r="A616" s="152" t="s">
        <v>25267</v>
      </c>
      <c r="B616" s="166">
        <v>0</v>
      </c>
      <c r="C616" s="166">
        <v>0</v>
      </c>
      <c r="D616" s="166">
        <v>0</v>
      </c>
      <c r="E616" s="166">
        <v>0</v>
      </c>
      <c r="F616" s="166">
        <v>740400</v>
      </c>
      <c r="BK616" s="152" t="s">
        <v>25171</v>
      </c>
      <c r="BL616" s="219">
        <v>3667146.26</v>
      </c>
      <c r="BM616" s="219">
        <v>2968156.39</v>
      </c>
      <c r="BN616" s="219">
        <v>4810409.95</v>
      </c>
      <c r="BO616" s="219">
        <v>5290478.42</v>
      </c>
      <c r="BP616" s="219">
        <v>4555708.54</v>
      </c>
      <c r="BQ616" s="219">
        <v>4710583.2300000004</v>
      </c>
      <c r="BR616" s="219">
        <v>4758877.0199999996</v>
      </c>
      <c r="BS616" s="219">
        <v>6625001.3300000001</v>
      </c>
      <c r="BT616" s="219">
        <v>4741783.91</v>
      </c>
      <c r="BU616" s="219">
        <v>4485188.9000000004</v>
      </c>
      <c r="BV616" s="219">
        <v>4484785.34</v>
      </c>
      <c r="BW616" s="219">
        <v>16324889.220000001</v>
      </c>
      <c r="BX616" s="166">
        <v>-67423008.510000005</v>
      </c>
      <c r="BZ616" s="152" t="s">
        <v>25114</v>
      </c>
      <c r="CA616" s="219">
        <v>35589.22</v>
      </c>
      <c r="CB616" s="219">
        <v>135974.28</v>
      </c>
      <c r="CC616" s="219">
        <v>58701.22</v>
      </c>
      <c r="CD616" s="219">
        <v>75681.259999999995</v>
      </c>
      <c r="CE616" s="219">
        <v>98975.48</v>
      </c>
      <c r="CF616" s="219">
        <v>103458.94</v>
      </c>
      <c r="CG616" s="219">
        <v>110863.36</v>
      </c>
      <c r="CH616" s="219">
        <v>112889.48</v>
      </c>
      <c r="CI616" s="219">
        <v>169139.01</v>
      </c>
      <c r="CJ616" s="219">
        <v>117489.39</v>
      </c>
      <c r="CK616" s="219">
        <v>157521.41</v>
      </c>
      <c r="CL616" s="219">
        <v>431122.22</v>
      </c>
      <c r="CM616" s="219">
        <v>0</v>
      </c>
      <c r="CN616" s="166">
        <v>-1607405.27</v>
      </c>
      <c r="CP616" s="154" t="s">
        <v>24757</v>
      </c>
      <c r="CQ616" s="218">
        <v>0</v>
      </c>
      <c r="CR616" s="218">
        <v>0</v>
      </c>
      <c r="CS616" s="218">
        <v>0</v>
      </c>
      <c r="CT616" s="218">
        <v>0</v>
      </c>
      <c r="CU616" s="218">
        <v>16247.66</v>
      </c>
      <c r="CV616" s="218">
        <v>0</v>
      </c>
      <c r="CW616" s="218">
        <v>0</v>
      </c>
      <c r="CX616" s="218">
        <v>0</v>
      </c>
      <c r="CY616" s="218">
        <v>0</v>
      </c>
      <c r="CZ616" s="218">
        <v>0</v>
      </c>
      <c r="DA616" s="218">
        <v>0</v>
      </c>
      <c r="DB616" s="218">
        <v>0</v>
      </c>
      <c r="DC616" s="218">
        <v>0</v>
      </c>
      <c r="DD616" s="165">
        <v>-16247.66</v>
      </c>
      <c r="DF616" s="152" t="s">
        <v>24761</v>
      </c>
      <c r="DG616" s="219">
        <v>0</v>
      </c>
      <c r="DH616" s="219">
        <v>0</v>
      </c>
      <c r="DI616" s="219">
        <v>11202.74</v>
      </c>
      <c r="DJ616" s="219">
        <v>125194</v>
      </c>
      <c r="DK616" s="219">
        <v>52315.91</v>
      </c>
      <c r="DL616" s="219">
        <v>250</v>
      </c>
      <c r="DM616" s="219">
        <v>43020.9</v>
      </c>
      <c r="DN616" s="219">
        <v>18245.099999999999</v>
      </c>
      <c r="DO616" s="219">
        <v>1417625.51</v>
      </c>
      <c r="DP616" s="219">
        <v>143671.82</v>
      </c>
      <c r="DQ616" s="219">
        <v>0</v>
      </c>
      <c r="DR616" s="219">
        <v>1730540.71</v>
      </c>
      <c r="DS616" s="164">
        <f t="shared" si="9"/>
        <v>3542066.69</v>
      </c>
    </row>
    <row r="617" spans="1:123">
      <c r="A617" s="153" t="s">
        <v>25304</v>
      </c>
      <c r="B617" s="164">
        <v>28072165.699999999</v>
      </c>
      <c r="C617" s="164">
        <v>39821008.579999998</v>
      </c>
      <c r="D617" s="164">
        <v>44325783.600000001</v>
      </c>
      <c r="E617" s="164">
        <v>53957745.649999999</v>
      </c>
      <c r="F617" s="164">
        <v>44959843.810000002</v>
      </c>
      <c r="BK617" s="152" t="s">
        <v>25173</v>
      </c>
      <c r="BL617" s="219">
        <v>0</v>
      </c>
      <c r="BM617" s="219">
        <v>0</v>
      </c>
      <c r="BN617" s="219">
        <v>1174676</v>
      </c>
      <c r="BO617" s="219">
        <v>1789793.5</v>
      </c>
      <c r="BP617" s="219">
        <v>1944565</v>
      </c>
      <c r="BQ617" s="219">
        <v>1456620.3</v>
      </c>
      <c r="BR617" s="219">
        <v>3779523.6</v>
      </c>
      <c r="BS617" s="219">
        <v>2131110.0499999998</v>
      </c>
      <c r="BT617" s="219">
        <v>3406179.25</v>
      </c>
      <c r="BU617" s="219">
        <v>2118899.2000000002</v>
      </c>
      <c r="BV617" s="219">
        <v>2630505.6</v>
      </c>
      <c r="BW617" s="219">
        <v>4909132.8</v>
      </c>
      <c r="BX617" s="166">
        <v>-25341005.300000001</v>
      </c>
      <c r="BZ617" s="152" t="s">
        <v>25182</v>
      </c>
      <c r="CA617" s="219">
        <v>381961.56</v>
      </c>
      <c r="CB617" s="219">
        <v>378087.87</v>
      </c>
      <c r="CC617" s="219">
        <v>830400.65</v>
      </c>
      <c r="CD617" s="219">
        <v>411467.93</v>
      </c>
      <c r="CE617" s="219">
        <v>409388.65</v>
      </c>
      <c r="CF617" s="219">
        <v>424733.16</v>
      </c>
      <c r="CG617" s="219">
        <v>413986.32</v>
      </c>
      <c r="CH617" s="219">
        <v>368037.91</v>
      </c>
      <c r="CI617" s="219">
        <v>385969.48</v>
      </c>
      <c r="CJ617" s="219">
        <v>533428.53</v>
      </c>
      <c r="CK617" s="219">
        <v>397176.95</v>
      </c>
      <c r="CL617" s="219">
        <v>689764.11</v>
      </c>
      <c r="CM617" s="219">
        <v>0</v>
      </c>
      <c r="CN617" s="166">
        <v>-5624403.1200000001</v>
      </c>
      <c r="CP617" s="152" t="s">
        <v>24761</v>
      </c>
      <c r="CQ617" s="219">
        <v>0</v>
      </c>
      <c r="CR617" s="219">
        <v>0</v>
      </c>
      <c r="CS617" s="219">
        <v>0</v>
      </c>
      <c r="CT617" s="219">
        <v>0</v>
      </c>
      <c r="CU617" s="219">
        <v>16247.66</v>
      </c>
      <c r="CV617" s="219">
        <v>0</v>
      </c>
      <c r="CW617" s="219">
        <v>0</v>
      </c>
      <c r="CX617" s="219">
        <v>0</v>
      </c>
      <c r="CY617" s="219">
        <v>0</v>
      </c>
      <c r="CZ617" s="219">
        <v>0</v>
      </c>
      <c r="DA617" s="219">
        <v>0</v>
      </c>
      <c r="DB617" s="219">
        <v>0</v>
      </c>
      <c r="DC617" s="219">
        <v>0</v>
      </c>
      <c r="DD617" s="166">
        <v>-16247.66</v>
      </c>
      <c r="DF617" s="154" t="s">
        <v>24960</v>
      </c>
      <c r="DG617" s="218">
        <v>51055.38</v>
      </c>
      <c r="DH617" s="218">
        <v>1303729.81</v>
      </c>
      <c r="DI617" s="218">
        <v>959009.95</v>
      </c>
      <c r="DJ617" s="218">
        <v>1685787.92</v>
      </c>
      <c r="DK617" s="218">
        <v>2263994.7599999998</v>
      </c>
      <c r="DL617" s="218">
        <v>1499008.05</v>
      </c>
      <c r="DM617" s="218">
        <v>3307770.23</v>
      </c>
      <c r="DN617" s="218">
        <v>2755265.47</v>
      </c>
      <c r="DO617" s="218">
        <v>3972224.62</v>
      </c>
      <c r="DP617" s="218">
        <v>3145516.73</v>
      </c>
      <c r="DQ617" s="218">
        <v>1236907.96</v>
      </c>
      <c r="DR617" s="218">
        <v>3726994.06</v>
      </c>
      <c r="DS617" s="164">
        <f t="shared" si="9"/>
        <v>25907264.940000001</v>
      </c>
    </row>
    <row r="618" spans="1:123" ht="20.399999999999999">
      <c r="A618" s="168" t="s">
        <v>24876</v>
      </c>
      <c r="B618" s="165">
        <v>28072165.699999999</v>
      </c>
      <c r="C618" s="165">
        <v>39821008.579999998</v>
      </c>
      <c r="D618" s="165">
        <v>44325783.600000001</v>
      </c>
      <c r="E618" s="165">
        <v>53957745.649999999</v>
      </c>
      <c r="F618" s="165">
        <v>44959843.810000002</v>
      </c>
      <c r="BK618" s="152" t="s">
        <v>24854</v>
      </c>
      <c r="BL618" s="219">
        <v>0</v>
      </c>
      <c r="BM618" s="219">
        <v>0</v>
      </c>
      <c r="BN618" s="219">
        <v>0</v>
      </c>
      <c r="BO618" s="219">
        <v>0</v>
      </c>
      <c r="BP618" s="219">
        <v>0</v>
      </c>
      <c r="BQ618" s="219">
        <v>0</v>
      </c>
      <c r="BR618" s="219">
        <v>0</v>
      </c>
      <c r="BS618" s="219">
        <v>0</v>
      </c>
      <c r="BT618" s="219">
        <v>0</v>
      </c>
      <c r="BU618" s="219">
        <v>0</v>
      </c>
      <c r="BV618" s="219">
        <v>0</v>
      </c>
      <c r="BW618" s="219">
        <v>7241530</v>
      </c>
      <c r="BX618" s="166">
        <v>-7241530</v>
      </c>
      <c r="BZ618" s="153" t="s">
        <v>25183</v>
      </c>
      <c r="CA618" s="217">
        <v>0</v>
      </c>
      <c r="CB618" s="217">
        <v>0</v>
      </c>
      <c r="CC618" s="217">
        <v>0</v>
      </c>
      <c r="CD618" s="217">
        <v>0</v>
      </c>
      <c r="CE618" s="217">
        <v>0</v>
      </c>
      <c r="CF618" s="217">
        <v>0</v>
      </c>
      <c r="CG618" s="217">
        <v>0</v>
      </c>
      <c r="CH618" s="217">
        <v>705859.26</v>
      </c>
      <c r="CI618" s="217">
        <v>0</v>
      </c>
      <c r="CJ618" s="217">
        <v>0</v>
      </c>
      <c r="CK618" s="217">
        <v>59701597.82</v>
      </c>
      <c r="CL618" s="217">
        <v>54766275.640000001</v>
      </c>
      <c r="CM618" s="217">
        <v>0</v>
      </c>
      <c r="CN618" s="164">
        <v>-115173732.72</v>
      </c>
      <c r="CP618" s="153" t="s">
        <v>25216</v>
      </c>
      <c r="CQ618" s="217">
        <v>3458170.72</v>
      </c>
      <c r="CR618" s="217">
        <v>6100941.7699999996</v>
      </c>
      <c r="CS618" s="217">
        <v>8180682.4000000004</v>
      </c>
      <c r="CT618" s="217">
        <v>5780060.2000000002</v>
      </c>
      <c r="CU618" s="217">
        <v>5851068.0300000003</v>
      </c>
      <c r="CV618" s="217">
        <v>8007262.2199999997</v>
      </c>
      <c r="CW618" s="217">
        <v>6823465.3099999996</v>
      </c>
      <c r="CX618" s="217">
        <v>6345304.9199999999</v>
      </c>
      <c r="CY618" s="217">
        <v>5054841.2300000004</v>
      </c>
      <c r="CZ618" s="217">
        <v>6519057.3600000003</v>
      </c>
      <c r="DA618" s="217">
        <v>7794565.2800000003</v>
      </c>
      <c r="DB618" s="217">
        <v>7625446.1200000001</v>
      </c>
      <c r="DC618" s="217">
        <v>0</v>
      </c>
      <c r="DD618" s="164">
        <v>-77540865.560000002</v>
      </c>
      <c r="DF618" s="152" t="s">
        <v>25126</v>
      </c>
      <c r="DG618" s="219">
        <v>0</v>
      </c>
      <c r="DH618" s="219">
        <v>0</v>
      </c>
      <c r="DI618" s="219">
        <v>0</v>
      </c>
      <c r="DJ618" s="219">
        <v>139472.93</v>
      </c>
      <c r="DK618" s="219">
        <v>0</v>
      </c>
      <c r="DL618" s="219">
        <v>164384.04999999999</v>
      </c>
      <c r="DM618" s="219">
        <v>334485.19</v>
      </c>
      <c r="DN618" s="219">
        <v>176156.6</v>
      </c>
      <c r="DO618" s="219">
        <v>701012.5</v>
      </c>
      <c r="DP618" s="219">
        <v>302766.02</v>
      </c>
      <c r="DQ618" s="219">
        <v>0</v>
      </c>
      <c r="DR618" s="219">
        <v>69106.47</v>
      </c>
      <c r="DS618" s="164">
        <f t="shared" si="9"/>
        <v>1887383.76</v>
      </c>
    </row>
    <row r="619" spans="1:123" ht="30.6">
      <c r="A619" s="152" t="s">
        <v>24731</v>
      </c>
      <c r="B619" s="166">
        <v>24336750.18</v>
      </c>
      <c r="C619" s="166">
        <v>24018199.359999999</v>
      </c>
      <c r="D619" s="166">
        <v>24052684.289999999</v>
      </c>
      <c r="E619" s="166">
        <v>32168294.09</v>
      </c>
      <c r="F619" s="166">
        <v>29964183.030000001</v>
      </c>
      <c r="BK619" s="152" t="s">
        <v>25176</v>
      </c>
      <c r="BL619" s="219">
        <v>49354</v>
      </c>
      <c r="BM619" s="219">
        <v>2936090.82</v>
      </c>
      <c r="BN619" s="219">
        <v>30000</v>
      </c>
      <c r="BO619" s="219">
        <v>2936090.82</v>
      </c>
      <c r="BP619" s="219">
        <v>0</v>
      </c>
      <c r="BQ619" s="219">
        <v>0</v>
      </c>
      <c r="BR619" s="219">
        <v>2936090.82</v>
      </c>
      <c r="BS619" s="219">
        <v>0</v>
      </c>
      <c r="BT619" s="219">
        <v>0</v>
      </c>
      <c r="BU619" s="219">
        <v>2936090.82</v>
      </c>
      <c r="BV619" s="219">
        <v>0</v>
      </c>
      <c r="BW619" s="219">
        <v>1119724.9099999999</v>
      </c>
      <c r="BX619" s="166">
        <v>-12943442.189999999</v>
      </c>
      <c r="BZ619" s="154" t="s">
        <v>24778</v>
      </c>
      <c r="CA619" s="218">
        <v>0</v>
      </c>
      <c r="CB619" s="218">
        <v>0</v>
      </c>
      <c r="CC619" s="218">
        <v>0</v>
      </c>
      <c r="CD619" s="218">
        <v>0</v>
      </c>
      <c r="CE619" s="218">
        <v>0</v>
      </c>
      <c r="CF619" s="218">
        <v>0</v>
      </c>
      <c r="CG619" s="218">
        <v>0</v>
      </c>
      <c r="CH619" s="218">
        <v>705859.26</v>
      </c>
      <c r="CI619" s="218">
        <v>0</v>
      </c>
      <c r="CJ619" s="218">
        <v>0</v>
      </c>
      <c r="CK619" s="218">
        <v>59701597.82</v>
      </c>
      <c r="CL619" s="218">
        <v>54766275.640000001</v>
      </c>
      <c r="CM619" s="218">
        <v>0</v>
      </c>
      <c r="CN619" s="165">
        <v>-115173732.72</v>
      </c>
      <c r="CP619" s="154" t="s">
        <v>24755</v>
      </c>
      <c r="CQ619" s="218">
        <v>3458170.72</v>
      </c>
      <c r="CR619" s="218">
        <v>6100941.7699999996</v>
      </c>
      <c r="CS619" s="218">
        <v>8180682.4000000004</v>
      </c>
      <c r="CT619" s="218">
        <v>5780060.2000000002</v>
      </c>
      <c r="CU619" s="218">
        <v>5851068.0300000003</v>
      </c>
      <c r="CV619" s="218">
        <v>8007262.2199999997</v>
      </c>
      <c r="CW619" s="218">
        <v>6823465.3099999996</v>
      </c>
      <c r="CX619" s="218">
        <v>6345304.9199999999</v>
      </c>
      <c r="CY619" s="218">
        <v>5054841.2300000004</v>
      </c>
      <c r="CZ619" s="218">
        <v>6519057.3600000003</v>
      </c>
      <c r="DA619" s="218">
        <v>7794565.2800000003</v>
      </c>
      <c r="DB619" s="218">
        <v>7625446.1200000001</v>
      </c>
      <c r="DC619" s="218">
        <v>0</v>
      </c>
      <c r="DD619" s="165">
        <v>-77540865.560000002</v>
      </c>
      <c r="DF619" s="152" t="s">
        <v>24974</v>
      </c>
      <c r="DG619" s="219">
        <v>7807.26</v>
      </c>
      <c r="DH619" s="219">
        <v>22555.53</v>
      </c>
      <c r="DI619" s="219">
        <v>16259.56</v>
      </c>
      <c r="DJ619" s="219">
        <v>96181.84</v>
      </c>
      <c r="DK619" s="219">
        <v>88561.64</v>
      </c>
      <c r="DL619" s="219">
        <v>101669.09</v>
      </c>
      <c r="DM619" s="219">
        <v>112086.85</v>
      </c>
      <c r="DN619" s="219">
        <v>113746.16</v>
      </c>
      <c r="DO619" s="219">
        <v>104530.16</v>
      </c>
      <c r="DP619" s="219">
        <v>95569.96</v>
      </c>
      <c r="DQ619" s="219">
        <v>94235.03</v>
      </c>
      <c r="DR619" s="219">
        <v>130499.3</v>
      </c>
      <c r="DS619" s="164">
        <f t="shared" si="9"/>
        <v>983702.38000000012</v>
      </c>
    </row>
    <row r="620" spans="1:123" ht="20.399999999999999">
      <c r="A620" s="152" t="s">
        <v>24980</v>
      </c>
      <c r="B620" s="166">
        <v>3686477</v>
      </c>
      <c r="C620" s="166">
        <v>15036866.34</v>
      </c>
      <c r="D620" s="166">
        <v>19495716.960000001</v>
      </c>
      <c r="E620" s="166">
        <v>21001332.27</v>
      </c>
      <c r="F620" s="166">
        <v>14352791.93</v>
      </c>
      <c r="BK620" s="153" t="s">
        <v>25178</v>
      </c>
      <c r="BL620" s="217">
        <v>606528.6</v>
      </c>
      <c r="BM620" s="217">
        <v>481111.95</v>
      </c>
      <c r="BN620" s="217">
        <v>508620.83</v>
      </c>
      <c r="BO620" s="217">
        <v>558260.93999999994</v>
      </c>
      <c r="BP620" s="217">
        <v>513481.74</v>
      </c>
      <c r="BQ620" s="217">
        <v>627982.18000000005</v>
      </c>
      <c r="BR620" s="217">
        <v>815743.77</v>
      </c>
      <c r="BS620" s="217">
        <v>714576.26</v>
      </c>
      <c r="BT620" s="217">
        <v>999206.05</v>
      </c>
      <c r="BU620" s="217">
        <v>754134.53</v>
      </c>
      <c r="BV620" s="217">
        <v>813882.06</v>
      </c>
      <c r="BW620" s="217">
        <v>1439166.03</v>
      </c>
      <c r="BX620" s="164">
        <v>-8832694.9399999995</v>
      </c>
      <c r="BZ620" s="152" t="s">
        <v>25184</v>
      </c>
      <c r="CA620" s="219">
        <v>0</v>
      </c>
      <c r="CB620" s="219">
        <v>0</v>
      </c>
      <c r="CC620" s="219">
        <v>0</v>
      </c>
      <c r="CD620" s="219">
        <v>0</v>
      </c>
      <c r="CE620" s="219">
        <v>0</v>
      </c>
      <c r="CF620" s="219">
        <v>0</v>
      </c>
      <c r="CG620" s="219">
        <v>0</v>
      </c>
      <c r="CH620" s="219">
        <v>705859.26</v>
      </c>
      <c r="CI620" s="219">
        <v>0</v>
      </c>
      <c r="CJ620" s="219">
        <v>0</v>
      </c>
      <c r="CK620" s="219">
        <v>28730756.670000002</v>
      </c>
      <c r="CL620" s="219">
        <v>23867669.399999999</v>
      </c>
      <c r="CM620" s="219">
        <v>0</v>
      </c>
      <c r="CN620" s="166">
        <v>-53304285.329999998</v>
      </c>
      <c r="CP620" s="152" t="s">
        <v>25098</v>
      </c>
      <c r="CQ620" s="219">
        <v>0</v>
      </c>
      <c r="CR620" s="219">
        <v>66204.960000000006</v>
      </c>
      <c r="CS620" s="219">
        <v>0</v>
      </c>
      <c r="CT620" s="219">
        <v>43424.32</v>
      </c>
      <c r="CU620" s="219">
        <v>111070.67</v>
      </c>
      <c r="CV620" s="219">
        <v>0</v>
      </c>
      <c r="CW620" s="219">
        <v>172654.48</v>
      </c>
      <c r="CX620" s="219">
        <v>149877.89000000001</v>
      </c>
      <c r="CY620" s="219">
        <v>0</v>
      </c>
      <c r="CZ620" s="219">
        <v>0</v>
      </c>
      <c r="DA620" s="219">
        <v>0</v>
      </c>
      <c r="DB620" s="219">
        <v>33119</v>
      </c>
      <c r="DC620" s="219">
        <v>0</v>
      </c>
      <c r="DD620" s="166">
        <v>-576351.31999999995</v>
      </c>
      <c r="DF620" s="152" t="s">
        <v>25132</v>
      </c>
      <c r="DG620" s="219">
        <v>35702.839999999997</v>
      </c>
      <c r="DH620" s="219">
        <v>565377.57999999996</v>
      </c>
      <c r="DI620" s="219">
        <v>200661.36</v>
      </c>
      <c r="DJ620" s="219">
        <v>418689.73</v>
      </c>
      <c r="DK620" s="219">
        <v>364938.11</v>
      </c>
      <c r="DL620" s="219">
        <v>374739.75</v>
      </c>
      <c r="DM620" s="219">
        <v>394030.44</v>
      </c>
      <c r="DN620" s="219">
        <v>282606.01</v>
      </c>
      <c r="DO620" s="219">
        <v>332847.32</v>
      </c>
      <c r="DP620" s="219">
        <v>398839.18</v>
      </c>
      <c r="DQ620" s="219">
        <v>166552.45000000001</v>
      </c>
      <c r="DR620" s="219">
        <v>503895.52</v>
      </c>
      <c r="DS620" s="164">
        <f t="shared" si="9"/>
        <v>4038880.2899999996</v>
      </c>
    </row>
    <row r="621" spans="1:123" ht="20.399999999999999">
      <c r="A621" s="152" t="s">
        <v>25305</v>
      </c>
      <c r="B621" s="166">
        <v>48938.52</v>
      </c>
      <c r="C621" s="166">
        <v>446043.54</v>
      </c>
      <c r="D621" s="166">
        <v>467512.95</v>
      </c>
      <c r="E621" s="166">
        <v>466961.7</v>
      </c>
      <c r="F621" s="166">
        <v>480368.55</v>
      </c>
      <c r="BK621" s="154" t="s">
        <v>24773</v>
      </c>
      <c r="BL621" s="218">
        <v>25569.95</v>
      </c>
      <c r="BM621" s="218">
        <v>27905.119999999999</v>
      </c>
      <c r="BN621" s="218">
        <v>23836.28</v>
      </c>
      <c r="BO621" s="218">
        <v>26548.84</v>
      </c>
      <c r="BP621" s="218">
        <v>26548.84</v>
      </c>
      <c r="BQ621" s="218">
        <v>26548.84</v>
      </c>
      <c r="BR621" s="218">
        <v>51841.14</v>
      </c>
      <c r="BS621" s="218">
        <v>26548.84</v>
      </c>
      <c r="BT621" s="218">
        <v>26548.84</v>
      </c>
      <c r="BU621" s="218">
        <v>26548.84</v>
      </c>
      <c r="BV621" s="218">
        <v>26548.84</v>
      </c>
      <c r="BW621" s="218">
        <v>27805.38</v>
      </c>
      <c r="BX621" s="165">
        <v>-342799.75</v>
      </c>
      <c r="BZ621" s="152" t="s">
        <v>25164</v>
      </c>
      <c r="CA621" s="219">
        <v>0</v>
      </c>
      <c r="CB621" s="219">
        <v>0</v>
      </c>
      <c r="CC621" s="219">
        <v>0</v>
      </c>
      <c r="CD621" s="219">
        <v>0</v>
      </c>
      <c r="CE621" s="219">
        <v>0</v>
      </c>
      <c r="CF621" s="219">
        <v>0</v>
      </c>
      <c r="CG621" s="219">
        <v>0</v>
      </c>
      <c r="CH621" s="219">
        <v>0</v>
      </c>
      <c r="CI621" s="219">
        <v>0</v>
      </c>
      <c r="CJ621" s="219">
        <v>0</v>
      </c>
      <c r="CK621" s="219">
        <v>30970841.149999999</v>
      </c>
      <c r="CL621" s="219">
        <v>30898606.239999998</v>
      </c>
      <c r="CM621" s="219">
        <v>0</v>
      </c>
      <c r="CN621" s="166">
        <v>-61869447.390000001</v>
      </c>
      <c r="CP621" s="152" t="s">
        <v>25194</v>
      </c>
      <c r="CQ621" s="219">
        <v>3458170.72</v>
      </c>
      <c r="CR621" s="219">
        <v>6034736.8099999996</v>
      </c>
      <c r="CS621" s="219">
        <v>8180682.4000000004</v>
      </c>
      <c r="CT621" s="219">
        <v>5736635.8799999999</v>
      </c>
      <c r="CU621" s="219">
        <v>5739997.3600000003</v>
      </c>
      <c r="CV621" s="219">
        <v>8007262.2199999997</v>
      </c>
      <c r="CW621" s="219">
        <v>6650810.8300000001</v>
      </c>
      <c r="CX621" s="219">
        <v>6089947.0300000003</v>
      </c>
      <c r="CY621" s="219">
        <v>5054841.2300000004</v>
      </c>
      <c r="CZ621" s="219">
        <v>6519057.3600000003</v>
      </c>
      <c r="DA621" s="219">
        <v>7794565.2800000003</v>
      </c>
      <c r="DB621" s="219">
        <v>7589806.1600000001</v>
      </c>
      <c r="DC621" s="219">
        <v>0</v>
      </c>
      <c r="DD621" s="166">
        <v>-76856513.280000001</v>
      </c>
      <c r="DF621" s="152" t="s">
        <v>25306</v>
      </c>
      <c r="DG621" s="219">
        <v>0</v>
      </c>
      <c r="DH621" s="219">
        <v>364762.82</v>
      </c>
      <c r="DI621" s="219">
        <v>424463.05</v>
      </c>
      <c r="DJ621" s="219">
        <v>425644.41</v>
      </c>
      <c r="DK621" s="219">
        <v>443356.79</v>
      </c>
      <c r="DL621" s="219">
        <v>430169.11</v>
      </c>
      <c r="DM621" s="219">
        <v>438964.74</v>
      </c>
      <c r="DN621" s="219">
        <v>37667.160000000003</v>
      </c>
      <c r="DO621" s="219">
        <v>1012999.38</v>
      </c>
      <c r="DP621" s="219">
        <v>493601.86</v>
      </c>
      <c r="DQ621" s="219">
        <v>25212.85</v>
      </c>
      <c r="DR621" s="219">
        <v>79828.98</v>
      </c>
      <c r="DS621" s="164">
        <f t="shared" si="9"/>
        <v>4176671.15</v>
      </c>
    </row>
    <row r="622" spans="1:123" ht="20.399999999999999">
      <c r="A622" s="152" t="s">
        <v>25104</v>
      </c>
      <c r="B622" s="166">
        <v>0</v>
      </c>
      <c r="C622" s="166">
        <v>319899.34000000003</v>
      </c>
      <c r="D622" s="166">
        <v>303259.40000000002</v>
      </c>
      <c r="E622" s="166">
        <v>312599.81</v>
      </c>
      <c r="F622" s="166">
        <v>0</v>
      </c>
      <c r="BK622" s="152" t="s">
        <v>24774</v>
      </c>
      <c r="BL622" s="219">
        <v>25569.95</v>
      </c>
      <c r="BM622" s="219">
        <v>27905.119999999999</v>
      </c>
      <c r="BN622" s="219">
        <v>23836.28</v>
      </c>
      <c r="BO622" s="219">
        <v>26548.84</v>
      </c>
      <c r="BP622" s="219">
        <v>26548.84</v>
      </c>
      <c r="BQ622" s="219">
        <v>26548.84</v>
      </c>
      <c r="BR622" s="219">
        <v>51841.14</v>
      </c>
      <c r="BS622" s="219">
        <v>26548.84</v>
      </c>
      <c r="BT622" s="219">
        <v>26548.84</v>
      </c>
      <c r="BU622" s="219">
        <v>26548.84</v>
      </c>
      <c r="BV622" s="219">
        <v>26548.84</v>
      </c>
      <c r="BW622" s="219">
        <v>27805.38</v>
      </c>
      <c r="BX622" s="166">
        <v>-342799.75</v>
      </c>
      <c r="BZ622" s="153" t="s">
        <v>25188</v>
      </c>
      <c r="CA622" s="217">
        <v>127003800.39</v>
      </c>
      <c r="CB622" s="217">
        <v>212314077.44</v>
      </c>
      <c r="CC622" s="217">
        <v>267749896.88</v>
      </c>
      <c r="CD622" s="217">
        <v>279848494.45999998</v>
      </c>
      <c r="CE622" s="217">
        <v>252003513.28</v>
      </c>
      <c r="CF622" s="217">
        <v>249432637.65000001</v>
      </c>
      <c r="CG622" s="217">
        <v>284267861.25</v>
      </c>
      <c r="CH622" s="217">
        <v>266816080.91</v>
      </c>
      <c r="CI622" s="217">
        <v>233601799.72999999</v>
      </c>
      <c r="CJ622" s="217">
        <v>257361303.84999999</v>
      </c>
      <c r="CK622" s="217">
        <v>273376947.70999998</v>
      </c>
      <c r="CL622" s="217">
        <v>328738287.80000001</v>
      </c>
      <c r="CM622" s="217">
        <v>0</v>
      </c>
      <c r="CN622" s="164">
        <v>-3032514701.3499999</v>
      </c>
      <c r="CP622" s="152" t="s">
        <v>25054</v>
      </c>
      <c r="CQ622" s="219">
        <v>0</v>
      </c>
      <c r="CR622" s="219">
        <v>0</v>
      </c>
      <c r="CS622" s="219">
        <v>0</v>
      </c>
      <c r="CT622" s="219">
        <v>0</v>
      </c>
      <c r="CU622" s="219">
        <v>0</v>
      </c>
      <c r="CV622" s="219">
        <v>0</v>
      </c>
      <c r="CW622" s="219">
        <v>0</v>
      </c>
      <c r="CX622" s="219">
        <v>105480</v>
      </c>
      <c r="CY622" s="219">
        <v>0</v>
      </c>
      <c r="CZ622" s="219">
        <v>0</v>
      </c>
      <c r="DA622" s="219">
        <v>0</v>
      </c>
      <c r="DB622" s="219">
        <v>2520.96</v>
      </c>
      <c r="DC622" s="219">
        <v>0</v>
      </c>
      <c r="DD622" s="166">
        <v>-108000.96000000001</v>
      </c>
      <c r="DF622" s="152" t="s">
        <v>25164</v>
      </c>
      <c r="DG622" s="219">
        <v>0</v>
      </c>
      <c r="DH622" s="219">
        <v>0</v>
      </c>
      <c r="DI622" s="219">
        <v>0</v>
      </c>
      <c r="DJ622" s="219">
        <v>0</v>
      </c>
      <c r="DK622" s="219">
        <v>0</v>
      </c>
      <c r="DL622" s="219">
        <v>0</v>
      </c>
      <c r="DM622" s="219">
        <v>0</v>
      </c>
      <c r="DN622" s="219">
        <v>0</v>
      </c>
      <c r="DO622" s="219">
        <v>25000</v>
      </c>
      <c r="DP622" s="219">
        <v>998043.75</v>
      </c>
      <c r="DQ622" s="219">
        <v>165933.34</v>
      </c>
      <c r="DR622" s="219">
        <v>827273.25</v>
      </c>
      <c r="DS622" s="164">
        <f t="shared" si="9"/>
        <v>2016250.34</v>
      </c>
    </row>
    <row r="623" spans="1:123" ht="20.399999999999999">
      <c r="A623" s="152" t="s">
        <v>24880</v>
      </c>
      <c r="B623" s="166">
        <v>0</v>
      </c>
      <c r="C623" s="166">
        <v>0</v>
      </c>
      <c r="D623" s="166">
        <v>6610</v>
      </c>
      <c r="E623" s="166">
        <v>8557.7800000000007</v>
      </c>
      <c r="F623" s="166">
        <v>162500.29999999999</v>
      </c>
      <c r="BK623" s="154" t="s">
        <v>24743</v>
      </c>
      <c r="BL623" s="218">
        <v>0</v>
      </c>
      <c r="BM623" s="218">
        <v>0</v>
      </c>
      <c r="BN623" s="218">
        <v>0</v>
      </c>
      <c r="BO623" s="218">
        <v>0</v>
      </c>
      <c r="BP623" s="218">
        <v>0</v>
      </c>
      <c r="BQ623" s="218">
        <v>19206.560000000001</v>
      </c>
      <c r="BR623" s="218">
        <v>0</v>
      </c>
      <c r="BS623" s="218">
        <v>0</v>
      </c>
      <c r="BT623" s="218">
        <v>229801.63</v>
      </c>
      <c r="BU623" s="218">
        <v>0</v>
      </c>
      <c r="BV623" s="218">
        <v>0</v>
      </c>
      <c r="BW623" s="218">
        <v>0</v>
      </c>
      <c r="BX623" s="165">
        <v>-249008.19</v>
      </c>
      <c r="BZ623" s="154" t="s">
        <v>24755</v>
      </c>
      <c r="CA623" s="218">
        <v>127003800.39</v>
      </c>
      <c r="CB623" s="218">
        <v>212314077.44</v>
      </c>
      <c r="CC623" s="218">
        <v>267749896.88</v>
      </c>
      <c r="CD623" s="218">
        <v>279848494.45999998</v>
      </c>
      <c r="CE623" s="218">
        <v>252003513.28</v>
      </c>
      <c r="CF623" s="218">
        <v>249432637.65000001</v>
      </c>
      <c r="CG623" s="218">
        <v>283993505.45999998</v>
      </c>
      <c r="CH623" s="218">
        <v>266810262.16</v>
      </c>
      <c r="CI623" s="218">
        <v>233587137.22999999</v>
      </c>
      <c r="CJ623" s="218">
        <v>257361303.84999999</v>
      </c>
      <c r="CK623" s="218">
        <v>273376947.70999998</v>
      </c>
      <c r="CL623" s="218">
        <v>328738287.80000001</v>
      </c>
      <c r="CM623" s="218">
        <v>0</v>
      </c>
      <c r="CN623" s="165">
        <v>-3032219864.3099999</v>
      </c>
      <c r="CP623" s="153" t="s">
        <v>25219</v>
      </c>
      <c r="CQ623" s="217">
        <v>668917.22</v>
      </c>
      <c r="CR623" s="217">
        <v>3990369.44</v>
      </c>
      <c r="CS623" s="217">
        <v>5157576.5</v>
      </c>
      <c r="CT623" s="217">
        <v>7173205.4500000002</v>
      </c>
      <c r="CU623" s="217">
        <v>4562527.17</v>
      </c>
      <c r="CV623" s="217">
        <v>6562419.3600000003</v>
      </c>
      <c r="CW623" s="217">
        <v>5318229.42</v>
      </c>
      <c r="CX623" s="217">
        <v>4696984.2300000004</v>
      </c>
      <c r="CY623" s="217">
        <v>5899429.2599999998</v>
      </c>
      <c r="CZ623" s="217">
        <v>5062487.75</v>
      </c>
      <c r="DA623" s="217">
        <v>5910476.1900000004</v>
      </c>
      <c r="DB623" s="217">
        <v>10582317.359999999</v>
      </c>
      <c r="DC623" s="217">
        <v>0</v>
      </c>
      <c r="DD623" s="164">
        <v>-65584939.350000001</v>
      </c>
      <c r="DF623" s="152" t="s">
        <v>25307</v>
      </c>
      <c r="DG623" s="219">
        <v>0</v>
      </c>
      <c r="DH623" s="219">
        <v>0</v>
      </c>
      <c r="DI623" s="219">
        <v>0</v>
      </c>
      <c r="DJ623" s="219">
        <v>0</v>
      </c>
      <c r="DK623" s="219">
        <v>0</v>
      </c>
      <c r="DL623" s="219">
        <v>0</v>
      </c>
      <c r="DM623" s="219">
        <v>0</v>
      </c>
      <c r="DN623" s="219">
        <v>0</v>
      </c>
      <c r="DO623" s="219">
        <v>830975.07</v>
      </c>
      <c r="DP623" s="219">
        <v>0</v>
      </c>
      <c r="DQ623" s="219">
        <v>0</v>
      </c>
      <c r="DR623" s="219">
        <v>0</v>
      </c>
      <c r="DS623" s="164">
        <f t="shared" si="9"/>
        <v>830975.07</v>
      </c>
    </row>
    <row r="624" spans="1:123" ht="20.399999999999999">
      <c r="A624" s="153" t="s">
        <v>25308</v>
      </c>
      <c r="B624" s="164">
        <v>211938.34</v>
      </c>
      <c r="C624" s="164">
        <v>291820.59000000003</v>
      </c>
      <c r="D624" s="164">
        <v>230963.06</v>
      </c>
      <c r="E624" s="164">
        <v>261581.21</v>
      </c>
      <c r="F624" s="164">
        <v>274505.62</v>
      </c>
      <c r="BK624" s="152" t="s">
        <v>24745</v>
      </c>
      <c r="BL624" s="219">
        <v>0</v>
      </c>
      <c r="BM624" s="219">
        <v>0</v>
      </c>
      <c r="BN624" s="219">
        <v>0</v>
      </c>
      <c r="BO624" s="219">
        <v>0</v>
      </c>
      <c r="BP624" s="219">
        <v>0</v>
      </c>
      <c r="BQ624" s="219">
        <v>19206.560000000001</v>
      </c>
      <c r="BR624" s="219">
        <v>0</v>
      </c>
      <c r="BS624" s="219">
        <v>0</v>
      </c>
      <c r="BT624" s="219">
        <v>229801.63</v>
      </c>
      <c r="BU624" s="219">
        <v>0</v>
      </c>
      <c r="BV624" s="219">
        <v>0</v>
      </c>
      <c r="BW624" s="219">
        <v>0</v>
      </c>
      <c r="BX624" s="166">
        <v>-249008.19</v>
      </c>
      <c r="BZ624" s="152" t="s">
        <v>25288</v>
      </c>
      <c r="CA624" s="219">
        <v>0</v>
      </c>
      <c r="CB624" s="219">
        <v>0</v>
      </c>
      <c r="CC624" s="219">
        <v>0</v>
      </c>
      <c r="CD624" s="219">
        <v>10000000</v>
      </c>
      <c r="CE624" s="219">
        <v>0</v>
      </c>
      <c r="CF624" s="219">
        <v>0</v>
      </c>
      <c r="CG624" s="219">
        <v>0</v>
      </c>
      <c r="CH624" s="219">
        <v>0</v>
      </c>
      <c r="CI624" s="219">
        <v>0</v>
      </c>
      <c r="CJ624" s="219">
        <v>0</v>
      </c>
      <c r="CK624" s="219">
        <v>0</v>
      </c>
      <c r="CL624" s="219">
        <v>0</v>
      </c>
      <c r="CM624" s="219">
        <v>0</v>
      </c>
      <c r="CN624" s="166">
        <v>-10000000</v>
      </c>
      <c r="CP624" s="154" t="s">
        <v>24755</v>
      </c>
      <c r="CQ624" s="218">
        <v>668917.22</v>
      </c>
      <c r="CR624" s="218">
        <v>3990369.44</v>
      </c>
      <c r="CS624" s="218">
        <v>5157576.5</v>
      </c>
      <c r="CT624" s="218">
        <v>7173205.4500000002</v>
      </c>
      <c r="CU624" s="218">
        <v>4562527.17</v>
      </c>
      <c r="CV624" s="218">
        <v>6562419.3600000003</v>
      </c>
      <c r="CW624" s="218">
        <v>5318229.42</v>
      </c>
      <c r="CX624" s="218">
        <v>4696984.2300000004</v>
      </c>
      <c r="CY624" s="218">
        <v>5899429.2599999998</v>
      </c>
      <c r="CZ624" s="218">
        <v>5062487.75</v>
      </c>
      <c r="DA624" s="218">
        <v>5910476.1900000004</v>
      </c>
      <c r="DB624" s="218">
        <v>10582317.359999999</v>
      </c>
      <c r="DC624" s="218">
        <v>0</v>
      </c>
      <c r="DD624" s="165">
        <v>-65584939.350000001</v>
      </c>
      <c r="DF624" s="152" t="s">
        <v>25149</v>
      </c>
      <c r="DG624" s="219">
        <v>7545.28</v>
      </c>
      <c r="DH624" s="219">
        <v>90417.23</v>
      </c>
      <c r="DI624" s="219">
        <v>72959.5</v>
      </c>
      <c r="DJ624" s="219">
        <v>80744.63</v>
      </c>
      <c r="DK624" s="219">
        <v>79439.009999999995</v>
      </c>
      <c r="DL624" s="219">
        <v>96934.01</v>
      </c>
      <c r="DM624" s="219">
        <v>145377.60000000001</v>
      </c>
      <c r="DN624" s="219">
        <v>57530.400000000001</v>
      </c>
      <c r="DO624" s="219">
        <v>154340.82</v>
      </c>
      <c r="DP624" s="219">
        <v>89644.54</v>
      </c>
      <c r="DQ624" s="219">
        <v>104253.13</v>
      </c>
      <c r="DR624" s="219">
        <v>66004.23</v>
      </c>
      <c r="DS624" s="164">
        <f t="shared" si="9"/>
        <v>1045190.38</v>
      </c>
    </row>
    <row r="625" spans="1:123" ht="20.399999999999999">
      <c r="A625" s="168" t="s">
        <v>24763</v>
      </c>
      <c r="B625" s="165">
        <v>211938.34</v>
      </c>
      <c r="C625" s="165">
        <v>291820.59000000003</v>
      </c>
      <c r="D625" s="165">
        <v>230963.06</v>
      </c>
      <c r="E625" s="165">
        <v>261581.21</v>
      </c>
      <c r="F625" s="165">
        <v>274505.62</v>
      </c>
      <c r="BK625" s="154" t="s">
        <v>25113</v>
      </c>
      <c r="BL625" s="218">
        <v>580958.65</v>
      </c>
      <c r="BM625" s="218">
        <v>453206.83</v>
      </c>
      <c r="BN625" s="218">
        <v>484784.55</v>
      </c>
      <c r="BO625" s="218">
        <v>531712.1</v>
      </c>
      <c r="BP625" s="218">
        <v>486932.9</v>
      </c>
      <c r="BQ625" s="218">
        <v>582226.78</v>
      </c>
      <c r="BR625" s="218">
        <v>763902.63</v>
      </c>
      <c r="BS625" s="218">
        <v>688027.42</v>
      </c>
      <c r="BT625" s="218">
        <v>742855.58</v>
      </c>
      <c r="BU625" s="218">
        <v>727585.69</v>
      </c>
      <c r="BV625" s="218">
        <v>787333.22</v>
      </c>
      <c r="BW625" s="218">
        <v>1405360.65</v>
      </c>
      <c r="BX625" s="165">
        <v>-8234887</v>
      </c>
      <c r="BZ625" s="152" t="s">
        <v>25098</v>
      </c>
      <c r="CA625" s="219">
        <v>0</v>
      </c>
      <c r="CB625" s="219">
        <v>1477466.23</v>
      </c>
      <c r="CC625" s="219">
        <v>19252623.469999999</v>
      </c>
      <c r="CD625" s="219">
        <v>14547424.439999999</v>
      </c>
      <c r="CE625" s="219">
        <v>10451790.66</v>
      </c>
      <c r="CF625" s="219">
        <v>2924895.62</v>
      </c>
      <c r="CG625" s="219">
        <v>11821077.310000001</v>
      </c>
      <c r="CH625" s="219">
        <v>3411617.89</v>
      </c>
      <c r="CI625" s="219">
        <v>1941695.68</v>
      </c>
      <c r="CJ625" s="219">
        <v>3344028.43</v>
      </c>
      <c r="CK625" s="219">
        <v>3580409.5</v>
      </c>
      <c r="CL625" s="219">
        <v>7463989.4400000004</v>
      </c>
      <c r="CM625" s="219">
        <v>0</v>
      </c>
      <c r="CN625" s="166">
        <v>-80217018.670000002</v>
      </c>
      <c r="CP625" s="152" t="s">
        <v>25098</v>
      </c>
      <c r="CQ625" s="219">
        <v>0</v>
      </c>
      <c r="CR625" s="219">
        <v>0</v>
      </c>
      <c r="CS625" s="219">
        <v>4000</v>
      </c>
      <c r="CT625" s="219">
        <v>28080</v>
      </c>
      <c r="CU625" s="219">
        <v>29100.16</v>
      </c>
      <c r="CV625" s="219">
        <v>0</v>
      </c>
      <c r="CW625" s="219">
        <v>110000</v>
      </c>
      <c r="CX625" s="219">
        <v>255000</v>
      </c>
      <c r="CY625" s="219">
        <v>0</v>
      </c>
      <c r="CZ625" s="219">
        <v>0</v>
      </c>
      <c r="DA625" s="219">
        <v>0</v>
      </c>
      <c r="DB625" s="219">
        <v>12050</v>
      </c>
      <c r="DC625" s="219">
        <v>0</v>
      </c>
      <c r="DD625" s="166">
        <v>-438230.16</v>
      </c>
      <c r="DF625" s="152" t="s">
        <v>25309</v>
      </c>
      <c r="DG625" s="219">
        <v>0</v>
      </c>
      <c r="DH625" s="219">
        <v>0</v>
      </c>
      <c r="DI625" s="219">
        <v>82261.679999999993</v>
      </c>
      <c r="DJ625" s="219">
        <v>99305.17</v>
      </c>
      <c r="DK625" s="219">
        <v>114562.57</v>
      </c>
      <c r="DL625" s="219">
        <v>108371.23</v>
      </c>
      <c r="DM625" s="219">
        <v>95678.71</v>
      </c>
      <c r="DN625" s="219">
        <v>120313.43</v>
      </c>
      <c r="DO625" s="219">
        <v>95655.23</v>
      </c>
      <c r="DP625" s="219">
        <v>117677.51</v>
      </c>
      <c r="DQ625" s="219">
        <v>101036.62</v>
      </c>
      <c r="DR625" s="219">
        <v>266173.21000000002</v>
      </c>
      <c r="DS625" s="164">
        <f t="shared" si="9"/>
        <v>1201035.3600000001</v>
      </c>
    </row>
    <row r="626" spans="1:123" ht="20.399999999999999">
      <c r="A626" s="152" t="s">
        <v>24731</v>
      </c>
      <c r="B626" s="166">
        <v>208345.14</v>
      </c>
      <c r="C626" s="166">
        <v>209734.14</v>
      </c>
      <c r="D626" s="166">
        <v>191071.76</v>
      </c>
      <c r="E626" s="166">
        <v>230577.24</v>
      </c>
      <c r="F626" s="166">
        <v>243545.11</v>
      </c>
      <c r="BK626" s="152" t="s">
        <v>24731</v>
      </c>
      <c r="BL626" s="219">
        <v>153069.38</v>
      </c>
      <c r="BM626" s="219">
        <v>142760.19</v>
      </c>
      <c r="BN626" s="219">
        <v>159857.75</v>
      </c>
      <c r="BO626" s="219">
        <v>175492.16</v>
      </c>
      <c r="BP626" s="219">
        <v>141050.6</v>
      </c>
      <c r="BQ626" s="219">
        <v>175949.85</v>
      </c>
      <c r="BR626" s="219">
        <v>152543.82</v>
      </c>
      <c r="BS626" s="219">
        <v>153687.53</v>
      </c>
      <c r="BT626" s="219">
        <v>179110.23</v>
      </c>
      <c r="BU626" s="219">
        <v>139047.37</v>
      </c>
      <c r="BV626" s="219">
        <v>158081.38</v>
      </c>
      <c r="BW626" s="219">
        <v>290245.62</v>
      </c>
      <c r="BX626" s="166">
        <v>-2020895.88</v>
      </c>
      <c r="BZ626" s="152" t="s">
        <v>25189</v>
      </c>
      <c r="CA626" s="219">
        <v>144000</v>
      </c>
      <c r="CB626" s="219">
        <v>620000</v>
      </c>
      <c r="CC626" s="219">
        <v>395000</v>
      </c>
      <c r="CD626" s="219">
        <v>703000</v>
      </c>
      <c r="CE626" s="219">
        <v>633000</v>
      </c>
      <c r="CF626" s="219">
        <v>321000</v>
      </c>
      <c r="CG626" s="219">
        <v>1001000</v>
      </c>
      <c r="CH626" s="219">
        <v>673500</v>
      </c>
      <c r="CI626" s="219">
        <v>448000</v>
      </c>
      <c r="CJ626" s="219">
        <v>8097500</v>
      </c>
      <c r="CK626" s="219">
        <v>655000</v>
      </c>
      <c r="CL626" s="219">
        <v>1293500</v>
      </c>
      <c r="CM626" s="219">
        <v>0</v>
      </c>
      <c r="CN626" s="166">
        <v>-14984500</v>
      </c>
      <c r="CP626" s="152" t="s">
        <v>25194</v>
      </c>
      <c r="CQ626" s="219">
        <v>668917.22</v>
      </c>
      <c r="CR626" s="219">
        <v>3990369.44</v>
      </c>
      <c r="CS626" s="219">
        <v>5153576.5</v>
      </c>
      <c r="CT626" s="219">
        <v>6638053.4500000002</v>
      </c>
      <c r="CU626" s="219">
        <v>4355114.01</v>
      </c>
      <c r="CV626" s="219">
        <v>5795563.46</v>
      </c>
      <c r="CW626" s="219">
        <v>5139589.42</v>
      </c>
      <c r="CX626" s="219">
        <v>4387384.2300000004</v>
      </c>
      <c r="CY626" s="219">
        <v>5345109.93</v>
      </c>
      <c r="CZ626" s="219">
        <v>4665484.54</v>
      </c>
      <c r="DA626" s="219">
        <v>5518743.7999999998</v>
      </c>
      <c r="DB626" s="219">
        <v>9765468.0899999999</v>
      </c>
      <c r="DC626" s="219">
        <v>0</v>
      </c>
      <c r="DD626" s="166">
        <v>-61423374.090000004</v>
      </c>
      <c r="DF626" s="152" t="s">
        <v>24870</v>
      </c>
      <c r="DG626" s="219">
        <v>0</v>
      </c>
      <c r="DH626" s="219">
        <v>257928.65</v>
      </c>
      <c r="DI626" s="219">
        <v>162404.79999999999</v>
      </c>
      <c r="DJ626" s="219">
        <v>425749.21</v>
      </c>
      <c r="DK626" s="219">
        <v>1106136.6399999999</v>
      </c>
      <c r="DL626" s="219">
        <v>222740.81</v>
      </c>
      <c r="DM626" s="219">
        <v>1787146.7</v>
      </c>
      <c r="DN626" s="219">
        <v>1680182.06</v>
      </c>
      <c r="DO626" s="219">
        <v>714864.14</v>
      </c>
      <c r="DP626" s="219">
        <v>617317.59</v>
      </c>
      <c r="DQ626" s="219">
        <v>579596.04</v>
      </c>
      <c r="DR626" s="219">
        <v>1757853.1</v>
      </c>
      <c r="DS626" s="164">
        <f t="shared" si="9"/>
        <v>9311919.7399999984</v>
      </c>
    </row>
    <row r="627" spans="1:123" ht="20.399999999999999">
      <c r="A627" s="152" t="s">
        <v>25310</v>
      </c>
      <c r="B627" s="166">
        <v>3593.2</v>
      </c>
      <c r="C627" s="166">
        <v>82086.45</v>
      </c>
      <c r="D627" s="166">
        <v>39891.300000000003</v>
      </c>
      <c r="E627" s="166">
        <v>31003.97</v>
      </c>
      <c r="F627" s="166">
        <v>30960.51</v>
      </c>
      <c r="BK627" s="152" t="s">
        <v>25114</v>
      </c>
      <c r="BL627" s="219">
        <v>2227.77</v>
      </c>
      <c r="BM627" s="219">
        <v>108522.24000000001</v>
      </c>
      <c r="BN627" s="219">
        <v>130714.3</v>
      </c>
      <c r="BO627" s="219">
        <v>155318.22</v>
      </c>
      <c r="BP627" s="219">
        <v>143564.5</v>
      </c>
      <c r="BQ627" s="219">
        <v>213279.38</v>
      </c>
      <c r="BR627" s="219">
        <v>408370.31</v>
      </c>
      <c r="BS627" s="219">
        <v>168570.93</v>
      </c>
      <c r="BT627" s="219">
        <v>122800.13</v>
      </c>
      <c r="BU627" s="219">
        <v>132537.81</v>
      </c>
      <c r="BV627" s="219">
        <v>168505.49</v>
      </c>
      <c r="BW627" s="219">
        <v>371268.83</v>
      </c>
      <c r="BX627" s="166">
        <v>-2125679.91</v>
      </c>
      <c r="BZ627" s="152" t="s">
        <v>24759</v>
      </c>
      <c r="CA627" s="219">
        <v>748210.27</v>
      </c>
      <c r="CB627" s="219">
        <v>1036950.14</v>
      </c>
      <c r="CC627" s="219">
        <v>1640516.17</v>
      </c>
      <c r="CD627" s="219">
        <v>1599446.66</v>
      </c>
      <c r="CE627" s="219">
        <v>1296284.29</v>
      </c>
      <c r="CF627" s="219">
        <v>1512155.75</v>
      </c>
      <c r="CG627" s="219">
        <v>1491938.25</v>
      </c>
      <c r="CH627" s="219">
        <v>1850004.92</v>
      </c>
      <c r="CI627" s="219">
        <v>1935782.87</v>
      </c>
      <c r="CJ627" s="219">
        <v>2008598.88</v>
      </c>
      <c r="CK627" s="219">
        <v>1547222.62</v>
      </c>
      <c r="CL627" s="219">
        <v>2076252.99</v>
      </c>
      <c r="CM627" s="219">
        <v>0</v>
      </c>
      <c r="CN627" s="166">
        <v>-18743363.809999999</v>
      </c>
      <c r="CP627" s="152" t="s">
        <v>25054</v>
      </c>
      <c r="CQ627" s="219">
        <v>0</v>
      </c>
      <c r="CR627" s="219">
        <v>0</v>
      </c>
      <c r="CS627" s="219">
        <v>0</v>
      </c>
      <c r="CT627" s="219">
        <v>507072</v>
      </c>
      <c r="CU627" s="219">
        <v>178313</v>
      </c>
      <c r="CV627" s="219">
        <v>766855.9</v>
      </c>
      <c r="CW627" s="219">
        <v>68640</v>
      </c>
      <c r="CX627" s="219">
        <v>54600</v>
      </c>
      <c r="CY627" s="219">
        <v>554319.32999999996</v>
      </c>
      <c r="CZ627" s="219">
        <v>397003.21</v>
      </c>
      <c r="DA627" s="219">
        <v>391732.39</v>
      </c>
      <c r="DB627" s="219">
        <v>804799.27</v>
      </c>
      <c r="DC627" s="219">
        <v>0</v>
      </c>
      <c r="DD627" s="166">
        <v>-3723335.1</v>
      </c>
      <c r="DF627" s="152" t="s">
        <v>25311</v>
      </c>
      <c r="DG627" s="219">
        <v>0</v>
      </c>
      <c r="DH627" s="219">
        <v>2688</v>
      </c>
      <c r="DI627" s="219">
        <v>0</v>
      </c>
      <c r="DJ627" s="219">
        <v>0</v>
      </c>
      <c r="DK627" s="219">
        <v>67000</v>
      </c>
      <c r="DL627" s="219">
        <v>0</v>
      </c>
      <c r="DM627" s="219">
        <v>0</v>
      </c>
      <c r="DN627" s="219">
        <v>42063.65</v>
      </c>
      <c r="DO627" s="219">
        <v>0</v>
      </c>
      <c r="DP627" s="219">
        <v>6391.32</v>
      </c>
      <c r="DQ627" s="219">
        <v>88.5</v>
      </c>
      <c r="DR627" s="219">
        <v>0</v>
      </c>
      <c r="DS627" s="164">
        <f t="shared" si="9"/>
        <v>118231.47</v>
      </c>
    </row>
    <row r="628" spans="1:123" ht="20.399999999999999">
      <c r="A628" s="153" t="s">
        <v>25312</v>
      </c>
      <c r="B628" s="164">
        <v>0</v>
      </c>
      <c r="C628" s="164">
        <v>12934.96</v>
      </c>
      <c r="D628" s="164">
        <v>97249.9</v>
      </c>
      <c r="E628" s="164">
        <v>7330</v>
      </c>
      <c r="F628" s="164">
        <v>10000</v>
      </c>
      <c r="BK628" s="152" t="s">
        <v>25182</v>
      </c>
      <c r="BL628" s="219">
        <v>425661.5</v>
      </c>
      <c r="BM628" s="219">
        <v>201924.4</v>
      </c>
      <c r="BN628" s="219">
        <v>194212.5</v>
      </c>
      <c r="BO628" s="219">
        <v>200901.72</v>
      </c>
      <c r="BP628" s="219">
        <v>202317.8</v>
      </c>
      <c r="BQ628" s="219">
        <v>192997.55</v>
      </c>
      <c r="BR628" s="219">
        <v>202988.5</v>
      </c>
      <c r="BS628" s="219">
        <v>365768.96000000002</v>
      </c>
      <c r="BT628" s="219">
        <v>440945.22</v>
      </c>
      <c r="BU628" s="219">
        <v>456000.51</v>
      </c>
      <c r="BV628" s="219">
        <v>460746.35</v>
      </c>
      <c r="BW628" s="219">
        <v>743846.2</v>
      </c>
      <c r="BX628" s="166">
        <v>-4088311.21</v>
      </c>
      <c r="BZ628" s="152" t="s">
        <v>24756</v>
      </c>
      <c r="CA628" s="219">
        <v>0</v>
      </c>
      <c r="CB628" s="219">
        <v>0</v>
      </c>
      <c r="CC628" s="219">
        <v>0</v>
      </c>
      <c r="CD628" s="219">
        <v>0</v>
      </c>
      <c r="CE628" s="219">
        <v>0</v>
      </c>
      <c r="CF628" s="219">
        <v>0</v>
      </c>
      <c r="CG628" s="219">
        <v>928800.37</v>
      </c>
      <c r="CH628" s="219">
        <v>1319070.29</v>
      </c>
      <c r="CI628" s="219">
        <v>1656114.88</v>
      </c>
      <c r="CJ628" s="219">
        <v>215261.21</v>
      </c>
      <c r="CK628" s="219">
        <v>1584221.28</v>
      </c>
      <c r="CL628" s="219">
        <v>535269.19999999995</v>
      </c>
      <c r="CM628" s="219">
        <v>0</v>
      </c>
      <c r="CN628" s="166">
        <v>-6238737.2300000004</v>
      </c>
      <c r="CP628" s="153" t="s">
        <v>25220</v>
      </c>
      <c r="CQ628" s="217">
        <v>372981.41</v>
      </c>
      <c r="CR628" s="217">
        <v>397486.95</v>
      </c>
      <c r="CS628" s="217">
        <v>717666.45</v>
      </c>
      <c r="CT628" s="217">
        <v>655440.77</v>
      </c>
      <c r="CU628" s="217">
        <v>685641.93</v>
      </c>
      <c r="CV628" s="217">
        <v>714787.05</v>
      </c>
      <c r="CW628" s="217">
        <v>1198722.53</v>
      </c>
      <c r="CX628" s="217">
        <v>995683.32</v>
      </c>
      <c r="CY628" s="217">
        <v>759757.6</v>
      </c>
      <c r="CZ628" s="217">
        <v>1073993.45</v>
      </c>
      <c r="DA628" s="217">
        <v>1024730.34</v>
      </c>
      <c r="DB628" s="217">
        <v>1894569.6</v>
      </c>
      <c r="DC628" s="217">
        <v>0</v>
      </c>
      <c r="DD628" s="164">
        <v>-10491461.4</v>
      </c>
      <c r="DF628" s="152" t="s">
        <v>25260</v>
      </c>
      <c r="DG628" s="219">
        <v>0</v>
      </c>
      <c r="DH628" s="219">
        <v>0</v>
      </c>
      <c r="DI628" s="219">
        <v>0</v>
      </c>
      <c r="DJ628" s="219">
        <v>0</v>
      </c>
      <c r="DK628" s="219">
        <v>0</v>
      </c>
      <c r="DL628" s="219">
        <v>0</v>
      </c>
      <c r="DM628" s="219">
        <v>0</v>
      </c>
      <c r="DN628" s="219">
        <v>245000</v>
      </c>
      <c r="DO628" s="219">
        <v>0</v>
      </c>
      <c r="DP628" s="219">
        <v>25665</v>
      </c>
      <c r="DQ628" s="219">
        <v>0</v>
      </c>
      <c r="DR628" s="219">
        <v>26360</v>
      </c>
      <c r="DS628" s="164">
        <f t="shared" si="9"/>
        <v>297025</v>
      </c>
    </row>
    <row r="629" spans="1:123" ht="20.399999999999999">
      <c r="A629" s="168" t="s">
        <v>24876</v>
      </c>
      <c r="B629" s="165">
        <v>0</v>
      </c>
      <c r="C629" s="165">
        <v>12934.96</v>
      </c>
      <c r="D629" s="165">
        <v>97249.9</v>
      </c>
      <c r="E629" s="165">
        <v>7330</v>
      </c>
      <c r="F629" s="165">
        <v>10000</v>
      </c>
      <c r="BK629" s="154" t="s">
        <v>24767</v>
      </c>
      <c r="BL629" s="218">
        <v>0</v>
      </c>
      <c r="BM629" s="218">
        <v>0</v>
      </c>
      <c r="BN629" s="218">
        <v>0</v>
      </c>
      <c r="BO629" s="218">
        <v>0</v>
      </c>
      <c r="BP629" s="218">
        <v>0</v>
      </c>
      <c r="BQ629" s="218">
        <v>0</v>
      </c>
      <c r="BR629" s="218">
        <v>0</v>
      </c>
      <c r="BS629" s="218">
        <v>0</v>
      </c>
      <c r="BT629" s="218">
        <v>0</v>
      </c>
      <c r="BU629" s="218">
        <v>0</v>
      </c>
      <c r="BV629" s="218">
        <v>0</v>
      </c>
      <c r="BW629" s="218">
        <v>6000</v>
      </c>
      <c r="BX629" s="165">
        <v>-6000</v>
      </c>
      <c r="BZ629" s="152" t="s">
        <v>24731</v>
      </c>
      <c r="CA629" s="219">
        <v>57880902</v>
      </c>
      <c r="CB629" s="219">
        <v>71681680.469999999</v>
      </c>
      <c r="CC629" s="219">
        <v>57452323.579999998</v>
      </c>
      <c r="CD629" s="219">
        <v>60347165.039999999</v>
      </c>
      <c r="CE629" s="219">
        <v>63123257.090000004</v>
      </c>
      <c r="CF629" s="219">
        <v>60314411.039999999</v>
      </c>
      <c r="CG629" s="219">
        <v>66455959.259999998</v>
      </c>
      <c r="CH629" s="219">
        <v>62637526.700000003</v>
      </c>
      <c r="CI629" s="219">
        <v>59834270.140000001</v>
      </c>
      <c r="CJ629" s="219">
        <v>59213734.200000003</v>
      </c>
      <c r="CK629" s="219">
        <v>60053135.990000002</v>
      </c>
      <c r="CL629" s="219">
        <v>113429230.3</v>
      </c>
      <c r="CM629" s="219">
        <v>0</v>
      </c>
      <c r="CN629" s="166">
        <v>-792423595.80999994</v>
      </c>
      <c r="CP629" s="154" t="s">
        <v>24755</v>
      </c>
      <c r="CQ629" s="218">
        <v>372981.41</v>
      </c>
      <c r="CR629" s="218">
        <v>397486.95</v>
      </c>
      <c r="CS629" s="218">
        <v>717666.45</v>
      </c>
      <c r="CT629" s="218">
        <v>655440.77</v>
      </c>
      <c r="CU629" s="218">
        <v>685641.93</v>
      </c>
      <c r="CV629" s="218">
        <v>714787.05</v>
      </c>
      <c r="CW629" s="218">
        <v>1198722.53</v>
      </c>
      <c r="CX629" s="218">
        <v>995683.32</v>
      </c>
      <c r="CY629" s="218">
        <v>759757.6</v>
      </c>
      <c r="CZ629" s="218">
        <v>1073993.45</v>
      </c>
      <c r="DA629" s="218">
        <v>1024730.34</v>
      </c>
      <c r="DB629" s="218">
        <v>1894569.6</v>
      </c>
      <c r="DC629" s="218">
        <v>0</v>
      </c>
      <c r="DD629" s="165">
        <v>-10491461.4</v>
      </c>
      <c r="DF629" s="154" t="s">
        <v>25079</v>
      </c>
      <c r="DG629" s="218">
        <v>802136.17</v>
      </c>
      <c r="DH629" s="218">
        <v>781271.11</v>
      </c>
      <c r="DI629" s="218">
        <v>1950409.01</v>
      </c>
      <c r="DJ629" s="218">
        <v>1771097.48</v>
      </c>
      <c r="DK629" s="218">
        <v>1601138.32</v>
      </c>
      <c r="DL629" s="218">
        <v>1546088.06</v>
      </c>
      <c r="DM629" s="218">
        <v>2180527.8199999998</v>
      </c>
      <c r="DN629" s="218">
        <v>1435627.03</v>
      </c>
      <c r="DO629" s="218">
        <v>1560261.72</v>
      </c>
      <c r="DP629" s="218">
        <v>1510498.84</v>
      </c>
      <c r="DQ629" s="218">
        <v>1128558.1200000001</v>
      </c>
      <c r="DR629" s="218">
        <v>2299501</v>
      </c>
      <c r="DS629" s="164">
        <f t="shared" si="9"/>
        <v>18567114.68</v>
      </c>
    </row>
    <row r="630" spans="1:123" ht="20.399999999999999">
      <c r="A630" s="152" t="s">
        <v>25305</v>
      </c>
      <c r="B630" s="166">
        <v>0</v>
      </c>
      <c r="C630" s="166">
        <v>12934.96</v>
      </c>
      <c r="D630" s="166">
        <v>79249.899999999994</v>
      </c>
      <c r="E630" s="166">
        <v>1330</v>
      </c>
      <c r="F630" s="166">
        <v>0</v>
      </c>
      <c r="BK630" s="152" t="s">
        <v>24781</v>
      </c>
      <c r="BL630" s="219">
        <v>0</v>
      </c>
      <c r="BM630" s="219">
        <v>0</v>
      </c>
      <c r="BN630" s="219">
        <v>0</v>
      </c>
      <c r="BO630" s="219">
        <v>0</v>
      </c>
      <c r="BP630" s="219">
        <v>0</v>
      </c>
      <c r="BQ630" s="219">
        <v>0</v>
      </c>
      <c r="BR630" s="219">
        <v>0</v>
      </c>
      <c r="BS630" s="219">
        <v>0</v>
      </c>
      <c r="BT630" s="219">
        <v>0</v>
      </c>
      <c r="BU630" s="219">
        <v>0</v>
      </c>
      <c r="BV630" s="219">
        <v>0</v>
      </c>
      <c r="BW630" s="219">
        <v>6000</v>
      </c>
      <c r="BX630" s="166">
        <v>-6000</v>
      </c>
      <c r="BZ630" s="152" t="s">
        <v>25294</v>
      </c>
      <c r="CA630" s="219">
        <v>435452.7</v>
      </c>
      <c r="CB630" s="219">
        <v>818921.3</v>
      </c>
      <c r="CC630" s="219">
        <v>2388765.4900000002</v>
      </c>
      <c r="CD630" s="219">
        <v>2365925.08</v>
      </c>
      <c r="CE630" s="219">
        <v>1910309.48</v>
      </c>
      <c r="CF630" s="219">
        <v>1900250.14</v>
      </c>
      <c r="CG630" s="219">
        <v>1914234.14</v>
      </c>
      <c r="CH630" s="219">
        <v>1914234.14</v>
      </c>
      <c r="CI630" s="219">
        <v>1914234.44</v>
      </c>
      <c r="CJ630" s="219">
        <v>1963124.03</v>
      </c>
      <c r="CK630" s="219">
        <v>1940543.37</v>
      </c>
      <c r="CL630" s="219">
        <v>2192696.71</v>
      </c>
      <c r="CM630" s="219">
        <v>0</v>
      </c>
      <c r="CN630" s="166">
        <v>-21658691.02</v>
      </c>
      <c r="CP630" s="152" t="s">
        <v>25098</v>
      </c>
      <c r="CQ630" s="219">
        <v>0</v>
      </c>
      <c r="CR630" s="219">
        <v>0</v>
      </c>
      <c r="CS630" s="219">
        <v>0</v>
      </c>
      <c r="CT630" s="219">
        <v>0</v>
      </c>
      <c r="CU630" s="219">
        <v>8026.96</v>
      </c>
      <c r="CV630" s="219">
        <v>15700</v>
      </c>
      <c r="CW630" s="219">
        <v>0</v>
      </c>
      <c r="CX630" s="219">
        <v>0</v>
      </c>
      <c r="CY630" s="219">
        <v>0</v>
      </c>
      <c r="CZ630" s="219">
        <v>1422.81</v>
      </c>
      <c r="DA630" s="219">
        <v>22175.4</v>
      </c>
      <c r="DB630" s="219">
        <v>256938.78</v>
      </c>
      <c r="DC630" s="219">
        <v>0</v>
      </c>
      <c r="DD630" s="166">
        <v>-304263.95</v>
      </c>
      <c r="DF630" s="152" t="s">
        <v>25170</v>
      </c>
      <c r="DG630" s="219">
        <v>596549.13</v>
      </c>
      <c r="DH630" s="219">
        <v>567814.31000000006</v>
      </c>
      <c r="DI630" s="219">
        <v>750738.22</v>
      </c>
      <c r="DJ630" s="219">
        <v>836700.52</v>
      </c>
      <c r="DK630" s="219">
        <v>771967.77</v>
      </c>
      <c r="DL630" s="219">
        <v>739208.57</v>
      </c>
      <c r="DM630" s="219">
        <v>1315800.21</v>
      </c>
      <c r="DN630" s="219">
        <v>822450.77</v>
      </c>
      <c r="DO630" s="219">
        <v>805780.68</v>
      </c>
      <c r="DP630" s="219">
        <v>772064.76</v>
      </c>
      <c r="DQ630" s="219">
        <v>789922.34</v>
      </c>
      <c r="DR630" s="219">
        <v>1192782.3400000001</v>
      </c>
      <c r="DS630" s="164">
        <f t="shared" si="9"/>
        <v>9961779.6199999992</v>
      </c>
    </row>
    <row r="631" spans="1:123" ht="20.399999999999999">
      <c r="A631" s="152" t="s">
        <v>24880</v>
      </c>
      <c r="B631" s="166">
        <v>0</v>
      </c>
      <c r="C631" s="166">
        <v>0</v>
      </c>
      <c r="D631" s="166">
        <v>18000</v>
      </c>
      <c r="E631" s="166">
        <v>6000</v>
      </c>
      <c r="F631" s="166">
        <v>10000</v>
      </c>
      <c r="BK631" s="153" t="s">
        <v>25183</v>
      </c>
      <c r="BL631" s="217">
        <v>6786137.4400000004</v>
      </c>
      <c r="BM631" s="217">
        <v>5532490.0099999998</v>
      </c>
      <c r="BN631" s="217">
        <v>7976138.8399999999</v>
      </c>
      <c r="BO631" s="217">
        <v>7850330.54</v>
      </c>
      <c r="BP631" s="217">
        <v>3661327.62</v>
      </c>
      <c r="BQ631" s="217">
        <v>105945363.87</v>
      </c>
      <c r="BR631" s="217">
        <v>37911912.079999998</v>
      </c>
      <c r="BS631" s="217">
        <v>-23389.7</v>
      </c>
      <c r="BT631" s="217">
        <v>113810</v>
      </c>
      <c r="BU631" s="217">
        <v>32785367.75</v>
      </c>
      <c r="BV631" s="217">
        <v>43055799.979999997</v>
      </c>
      <c r="BW631" s="217">
        <v>21673631.969999999</v>
      </c>
      <c r="BX631" s="164">
        <v>-273268920.39999998</v>
      </c>
      <c r="BZ631" s="152" t="s">
        <v>25191</v>
      </c>
      <c r="CA631" s="219">
        <v>190259.56</v>
      </c>
      <c r="CB631" s="219">
        <v>217531.46</v>
      </c>
      <c r="CC631" s="219">
        <v>393981.14</v>
      </c>
      <c r="CD631" s="219">
        <v>335543.24</v>
      </c>
      <c r="CE631" s="219">
        <v>201507.56</v>
      </c>
      <c r="CF631" s="219">
        <v>365141.71</v>
      </c>
      <c r="CG631" s="219">
        <v>297487.32</v>
      </c>
      <c r="CH631" s="219">
        <v>481742.08000000002</v>
      </c>
      <c r="CI631" s="219">
        <v>272586.34000000003</v>
      </c>
      <c r="CJ631" s="219">
        <v>464831.66</v>
      </c>
      <c r="CK631" s="219">
        <v>321755.44</v>
      </c>
      <c r="CL631" s="219">
        <v>504360.35</v>
      </c>
      <c r="CM631" s="219">
        <v>0</v>
      </c>
      <c r="CN631" s="166">
        <v>-4046727.86</v>
      </c>
      <c r="CP631" s="152" t="s">
        <v>25194</v>
      </c>
      <c r="CQ631" s="219">
        <v>372981.41</v>
      </c>
      <c r="CR631" s="219">
        <v>397486.95</v>
      </c>
      <c r="CS631" s="219">
        <v>717666.45</v>
      </c>
      <c r="CT631" s="219">
        <v>655440.77</v>
      </c>
      <c r="CU631" s="219">
        <v>677614.97</v>
      </c>
      <c r="CV631" s="219">
        <v>699087.05</v>
      </c>
      <c r="CW631" s="219">
        <v>1198722.53</v>
      </c>
      <c r="CX631" s="219">
        <v>995683.32</v>
      </c>
      <c r="CY631" s="219">
        <v>759757.6</v>
      </c>
      <c r="CZ631" s="219">
        <v>1072570.6399999999</v>
      </c>
      <c r="DA631" s="219">
        <v>1002554.94</v>
      </c>
      <c r="DB631" s="219">
        <v>1637630.82</v>
      </c>
      <c r="DC631" s="219">
        <v>0</v>
      </c>
      <c r="DD631" s="166">
        <v>-10187197.449999999</v>
      </c>
      <c r="DF631" s="152" t="s">
        <v>25313</v>
      </c>
      <c r="DG631" s="219">
        <v>205587.04</v>
      </c>
      <c r="DH631" s="219">
        <v>213456.8</v>
      </c>
      <c r="DI631" s="219">
        <v>1199670.79</v>
      </c>
      <c r="DJ631" s="219">
        <v>934396.96</v>
      </c>
      <c r="DK631" s="219">
        <v>829170.55</v>
      </c>
      <c r="DL631" s="219">
        <v>806879.49</v>
      </c>
      <c r="DM631" s="219">
        <v>864727.61</v>
      </c>
      <c r="DN631" s="219">
        <v>613176.26</v>
      </c>
      <c r="DO631" s="219">
        <v>754481.04</v>
      </c>
      <c r="DP631" s="219">
        <v>738434.08</v>
      </c>
      <c r="DQ631" s="219">
        <v>338635.78</v>
      </c>
      <c r="DR631" s="219">
        <v>1106718.6599999999</v>
      </c>
      <c r="DS631" s="164">
        <f t="shared" si="9"/>
        <v>8605335.0600000005</v>
      </c>
    </row>
    <row r="632" spans="1:123" ht="20.399999999999999">
      <c r="A632" s="153" t="s">
        <v>25314</v>
      </c>
      <c r="B632" s="164">
        <v>0</v>
      </c>
      <c r="C632" s="164">
        <v>0</v>
      </c>
      <c r="D632" s="164">
        <v>1073339.08</v>
      </c>
      <c r="E632" s="164">
        <v>2066355.48</v>
      </c>
      <c r="F632" s="164">
        <v>872544.75</v>
      </c>
      <c r="BK632" s="154" t="s">
        <v>24778</v>
      </c>
      <c r="BL632" s="218">
        <v>6786137.4400000004</v>
      </c>
      <c r="BM632" s="218">
        <v>5532490.0099999998</v>
      </c>
      <c r="BN632" s="218">
        <v>7976138.8399999999</v>
      </c>
      <c r="BO632" s="218">
        <v>7850330.54</v>
      </c>
      <c r="BP632" s="218">
        <v>3661327.62</v>
      </c>
      <c r="BQ632" s="218">
        <v>105945363.87</v>
      </c>
      <c r="BR632" s="218">
        <v>37911912.079999998</v>
      </c>
      <c r="BS632" s="218">
        <v>-23389.7</v>
      </c>
      <c r="BT632" s="218">
        <v>113810</v>
      </c>
      <c r="BU632" s="218">
        <v>32785367.75</v>
      </c>
      <c r="BV632" s="218">
        <v>43055799.979999997</v>
      </c>
      <c r="BW632" s="218">
        <v>21673631.969999999</v>
      </c>
      <c r="BX632" s="165">
        <v>-273268920.39999998</v>
      </c>
      <c r="BZ632" s="152" t="s">
        <v>25192</v>
      </c>
      <c r="CA632" s="219">
        <v>66204.800000000003</v>
      </c>
      <c r="CB632" s="219">
        <v>656730.91</v>
      </c>
      <c r="CC632" s="219">
        <v>1454980.6</v>
      </c>
      <c r="CD632" s="219">
        <v>1345060.96</v>
      </c>
      <c r="CE632" s="219">
        <v>1062152.73</v>
      </c>
      <c r="CF632" s="219">
        <v>1942280.82</v>
      </c>
      <c r="CG632" s="219">
        <v>-172131.99</v>
      </c>
      <c r="CH632" s="219">
        <v>3829303.24</v>
      </c>
      <c r="CI632" s="219">
        <v>2723325.25</v>
      </c>
      <c r="CJ632" s="219">
        <v>455718.68</v>
      </c>
      <c r="CK632" s="219">
        <v>1613911.58</v>
      </c>
      <c r="CL632" s="219">
        <v>1929322.89</v>
      </c>
      <c r="CM632" s="219">
        <v>0</v>
      </c>
      <c r="CN632" s="166">
        <v>-16906860.469999999</v>
      </c>
      <c r="CP632" s="153" t="s">
        <v>25221</v>
      </c>
      <c r="CQ632" s="217">
        <v>111292.5</v>
      </c>
      <c r="CR632" s="217">
        <v>297415.53000000003</v>
      </c>
      <c r="CS632" s="217">
        <v>452982.51</v>
      </c>
      <c r="CT632" s="217">
        <v>595957.01</v>
      </c>
      <c r="CU632" s="217">
        <v>535990.92000000004</v>
      </c>
      <c r="CV632" s="217">
        <v>269516.84000000003</v>
      </c>
      <c r="CW632" s="217">
        <v>418815.46</v>
      </c>
      <c r="CX632" s="217">
        <v>256995.35</v>
      </c>
      <c r="CY632" s="217">
        <v>234165.66</v>
      </c>
      <c r="CZ632" s="217">
        <v>968345.16</v>
      </c>
      <c r="DA632" s="217">
        <v>411486.17</v>
      </c>
      <c r="DB632" s="217">
        <v>1395831.67</v>
      </c>
      <c r="DC632" s="217">
        <v>0</v>
      </c>
      <c r="DD632" s="164">
        <v>-5948794.7800000003</v>
      </c>
      <c r="DF632" s="154" t="s">
        <v>24931</v>
      </c>
      <c r="DG632" s="218">
        <v>546751.18999999994</v>
      </c>
      <c r="DH632" s="218">
        <v>3907764.91</v>
      </c>
      <c r="DI632" s="218">
        <v>34186839.289999999</v>
      </c>
      <c r="DJ632" s="218">
        <v>17166499.780000001</v>
      </c>
      <c r="DK632" s="218">
        <v>15692792.34</v>
      </c>
      <c r="DL632" s="218">
        <v>40063587.630000003</v>
      </c>
      <c r="DM632" s="218">
        <v>17061995.949999999</v>
      </c>
      <c r="DN632" s="218">
        <v>19080927.640000001</v>
      </c>
      <c r="DO632" s="218">
        <v>40871132.18</v>
      </c>
      <c r="DP632" s="218">
        <v>16136016.210000001</v>
      </c>
      <c r="DQ632" s="218">
        <v>14279564.41</v>
      </c>
      <c r="DR632" s="218">
        <v>34680248.950000003</v>
      </c>
      <c r="DS632" s="164">
        <f t="shared" si="9"/>
        <v>253674120.48000002</v>
      </c>
    </row>
    <row r="633" spans="1:123" ht="20.399999999999999">
      <c r="A633" s="168" t="s">
        <v>24876</v>
      </c>
      <c r="B633" s="165">
        <v>0</v>
      </c>
      <c r="C633" s="165">
        <v>0</v>
      </c>
      <c r="D633" s="165">
        <v>1073339.08</v>
      </c>
      <c r="E633" s="165">
        <v>2066355.48</v>
      </c>
      <c r="F633" s="165">
        <v>872544.75</v>
      </c>
      <c r="BK633" s="152" t="s">
        <v>25184</v>
      </c>
      <c r="BL633" s="219">
        <v>2750088.01</v>
      </c>
      <c r="BM633" s="219">
        <v>2439858.9</v>
      </c>
      <c r="BN633" s="219">
        <v>4249159.6799999997</v>
      </c>
      <c r="BO633" s="219">
        <v>5031924.1100000003</v>
      </c>
      <c r="BP633" s="219">
        <v>1921979.65</v>
      </c>
      <c r="BQ633" s="219">
        <v>50657180.640000001</v>
      </c>
      <c r="BR633" s="219">
        <v>8095578.2300000004</v>
      </c>
      <c r="BS633" s="219">
        <v>0</v>
      </c>
      <c r="BT633" s="219">
        <v>62310</v>
      </c>
      <c r="BU633" s="219">
        <v>28663645.600000001</v>
      </c>
      <c r="BV633" s="219">
        <v>6746785.8499999996</v>
      </c>
      <c r="BW633" s="219">
        <v>891141.5</v>
      </c>
      <c r="BX633" s="166">
        <v>-111509652.17</v>
      </c>
      <c r="BZ633" s="152" t="s">
        <v>24871</v>
      </c>
      <c r="CA633" s="219">
        <v>332745</v>
      </c>
      <c r="CB633" s="219">
        <v>764775</v>
      </c>
      <c r="CC633" s="219">
        <v>832800</v>
      </c>
      <c r="CD633" s="219">
        <v>821370</v>
      </c>
      <c r="CE633" s="219">
        <v>7469945.3700000001</v>
      </c>
      <c r="CF633" s="219">
        <v>2978721.63</v>
      </c>
      <c r="CG633" s="219">
        <v>1192142</v>
      </c>
      <c r="CH633" s="219">
        <v>1184254</v>
      </c>
      <c r="CI633" s="219">
        <v>1320036</v>
      </c>
      <c r="CJ633" s="219">
        <v>1346097</v>
      </c>
      <c r="CK633" s="219">
        <v>1021549</v>
      </c>
      <c r="CL633" s="219">
        <v>2278966</v>
      </c>
      <c r="CM633" s="219">
        <v>0</v>
      </c>
      <c r="CN633" s="166">
        <v>-21543401</v>
      </c>
      <c r="CP633" s="154" t="s">
        <v>24755</v>
      </c>
      <c r="CQ633" s="218">
        <v>111292.5</v>
      </c>
      <c r="CR633" s="218">
        <v>297415.53000000003</v>
      </c>
      <c r="CS633" s="218">
        <v>452982.51</v>
      </c>
      <c r="CT633" s="218">
        <v>595957.01</v>
      </c>
      <c r="CU633" s="218">
        <v>535990.92000000004</v>
      </c>
      <c r="CV633" s="218">
        <v>269516.84000000003</v>
      </c>
      <c r="CW633" s="218">
        <v>418815.46</v>
      </c>
      <c r="CX633" s="218">
        <v>256995.35</v>
      </c>
      <c r="CY633" s="218">
        <v>234165.66</v>
      </c>
      <c r="CZ633" s="218">
        <v>968345.16</v>
      </c>
      <c r="DA633" s="218">
        <v>411486.17</v>
      </c>
      <c r="DB633" s="218">
        <v>1395831.67</v>
      </c>
      <c r="DC633" s="218">
        <v>0</v>
      </c>
      <c r="DD633" s="165">
        <v>-5948794.7800000003</v>
      </c>
      <c r="DF633" s="152" t="s">
        <v>24995</v>
      </c>
      <c r="DG633" s="219">
        <v>0</v>
      </c>
      <c r="DH633" s="219">
        <v>413695.24</v>
      </c>
      <c r="DI633" s="219">
        <v>1744776.6</v>
      </c>
      <c r="DJ633" s="219">
        <v>1353815.9</v>
      </c>
      <c r="DK633" s="219">
        <v>997589.57</v>
      </c>
      <c r="DL633" s="219">
        <v>771865.11</v>
      </c>
      <c r="DM633" s="219">
        <v>1352083.41</v>
      </c>
      <c r="DN633" s="219">
        <v>869164.38</v>
      </c>
      <c r="DO633" s="219">
        <v>1292328.3</v>
      </c>
      <c r="DP633" s="219">
        <v>1699231.36</v>
      </c>
      <c r="DQ633" s="219">
        <v>1312692.74</v>
      </c>
      <c r="DR633" s="219">
        <v>4676288.59</v>
      </c>
      <c r="DS633" s="164">
        <f t="shared" si="9"/>
        <v>16483531.199999999</v>
      </c>
    </row>
    <row r="634" spans="1:123" ht="20.399999999999999">
      <c r="A634" s="152" t="s">
        <v>25104</v>
      </c>
      <c r="B634" s="166">
        <v>0</v>
      </c>
      <c r="C634" s="166">
        <v>0</v>
      </c>
      <c r="D634" s="166">
        <v>1073339.08</v>
      </c>
      <c r="E634" s="166">
        <v>2066355.48</v>
      </c>
      <c r="F634" s="166">
        <v>872544.75</v>
      </c>
      <c r="BK634" s="152" t="s">
        <v>25187</v>
      </c>
      <c r="BL634" s="219">
        <v>0</v>
      </c>
      <c r="BM634" s="219">
        <v>0</v>
      </c>
      <c r="BN634" s="219">
        <v>0</v>
      </c>
      <c r="BO634" s="219">
        <v>328493.2</v>
      </c>
      <c r="BP634" s="219">
        <v>0</v>
      </c>
      <c r="BQ634" s="219">
        <v>915351.49</v>
      </c>
      <c r="BR634" s="219">
        <v>77670</v>
      </c>
      <c r="BS634" s="219">
        <v>0</v>
      </c>
      <c r="BT634" s="219">
        <v>51500</v>
      </c>
      <c r="BU634" s="219">
        <v>0</v>
      </c>
      <c r="BV634" s="219">
        <v>0</v>
      </c>
      <c r="BW634" s="219">
        <v>111000</v>
      </c>
      <c r="BX634" s="166">
        <v>-1484014.69</v>
      </c>
      <c r="BZ634" s="152" t="s">
        <v>25194</v>
      </c>
      <c r="CA634" s="219">
        <v>36955862.780000001</v>
      </c>
      <c r="CB634" s="219">
        <v>63662554.560000002</v>
      </c>
      <c r="CC634" s="219">
        <v>47412005.310000002</v>
      </c>
      <c r="CD634" s="219">
        <v>62226432.789999999</v>
      </c>
      <c r="CE634" s="219">
        <v>64141238.789999999</v>
      </c>
      <c r="CF634" s="219">
        <v>67522460.739999995</v>
      </c>
      <c r="CG634" s="219">
        <v>64954567.799999997</v>
      </c>
      <c r="CH634" s="219">
        <v>57336618.990000002</v>
      </c>
      <c r="CI634" s="219">
        <v>53439336.350000001</v>
      </c>
      <c r="CJ634" s="219">
        <v>67155991.069999993</v>
      </c>
      <c r="CK634" s="219">
        <v>61136237.189999998</v>
      </c>
      <c r="CL634" s="219">
        <v>39220514.460000001</v>
      </c>
      <c r="CM634" s="219">
        <v>0</v>
      </c>
      <c r="CN634" s="166">
        <v>-685163820.83000004</v>
      </c>
      <c r="CP634" s="152" t="s">
        <v>25098</v>
      </c>
      <c r="CQ634" s="219">
        <v>0</v>
      </c>
      <c r="CR634" s="219">
        <v>0</v>
      </c>
      <c r="CS634" s="219">
        <v>8438</v>
      </c>
      <c r="CT634" s="219">
        <v>0</v>
      </c>
      <c r="CU634" s="219">
        <v>0</v>
      </c>
      <c r="CV634" s="219">
        <v>60295.4</v>
      </c>
      <c r="CW634" s="219">
        <v>0</v>
      </c>
      <c r="CX634" s="219">
        <v>0</v>
      </c>
      <c r="CY634" s="219">
        <v>0</v>
      </c>
      <c r="CZ634" s="219">
        <v>256500</v>
      </c>
      <c r="DA634" s="219">
        <v>0</v>
      </c>
      <c r="DB634" s="219">
        <v>360000</v>
      </c>
      <c r="DC634" s="219">
        <v>0</v>
      </c>
      <c r="DD634" s="166">
        <v>-685233.4</v>
      </c>
      <c r="DF634" s="152" t="s">
        <v>24997</v>
      </c>
      <c r="DG634" s="219">
        <v>0</v>
      </c>
      <c r="DH634" s="219">
        <v>104863.65</v>
      </c>
      <c r="DI634" s="219">
        <v>1989216.62</v>
      </c>
      <c r="DJ634" s="219">
        <v>1540306.67</v>
      </c>
      <c r="DK634" s="219">
        <v>1057893.97</v>
      </c>
      <c r="DL634" s="219">
        <v>1150785.21</v>
      </c>
      <c r="DM634" s="219">
        <v>2171961.7200000002</v>
      </c>
      <c r="DN634" s="219">
        <v>1353728.91</v>
      </c>
      <c r="DO634" s="219">
        <v>1379094.29</v>
      </c>
      <c r="DP634" s="219">
        <v>1250785.8600000001</v>
      </c>
      <c r="DQ634" s="219">
        <v>827996.87</v>
      </c>
      <c r="DR634" s="219">
        <v>5231577.7699999996</v>
      </c>
      <c r="DS634" s="164">
        <f t="shared" si="9"/>
        <v>18058211.539999999</v>
      </c>
    </row>
    <row r="635" spans="1:123" ht="20.399999999999999">
      <c r="A635" s="153" t="s">
        <v>25315</v>
      </c>
      <c r="B635" s="164">
        <v>0</v>
      </c>
      <c r="C635" s="164">
        <v>43164.02</v>
      </c>
      <c r="D635" s="164">
        <v>66291.19</v>
      </c>
      <c r="E635" s="164">
        <v>21807.07</v>
      </c>
      <c r="F635" s="164">
        <v>104011.13</v>
      </c>
      <c r="BK635" s="152" t="s">
        <v>25164</v>
      </c>
      <c r="BL635" s="219">
        <v>4036049.43</v>
      </c>
      <c r="BM635" s="219">
        <v>3092631.11</v>
      </c>
      <c r="BN635" s="219">
        <v>3726979.16</v>
      </c>
      <c r="BO635" s="219">
        <v>2489913.23</v>
      </c>
      <c r="BP635" s="219">
        <v>1739347.97</v>
      </c>
      <c r="BQ635" s="219">
        <v>54372831.740000002</v>
      </c>
      <c r="BR635" s="219">
        <v>29738663.850000001</v>
      </c>
      <c r="BS635" s="219">
        <v>-23389.7</v>
      </c>
      <c r="BT635" s="219">
        <v>0</v>
      </c>
      <c r="BU635" s="219">
        <v>4121722.15</v>
      </c>
      <c r="BV635" s="219">
        <v>36309014.130000003</v>
      </c>
      <c r="BW635" s="219">
        <v>20671490.469999999</v>
      </c>
      <c r="BX635" s="166">
        <v>-160275253.53999999</v>
      </c>
      <c r="BZ635" s="152" t="s">
        <v>25248</v>
      </c>
      <c r="CA635" s="219">
        <v>0</v>
      </c>
      <c r="CB635" s="219">
        <v>0</v>
      </c>
      <c r="CC635" s="219">
        <v>6410</v>
      </c>
      <c r="CD635" s="219">
        <v>0</v>
      </c>
      <c r="CE635" s="219">
        <v>0</v>
      </c>
      <c r="CF635" s="219">
        <v>0</v>
      </c>
      <c r="CG635" s="219">
        <v>0</v>
      </c>
      <c r="CH635" s="219">
        <v>8415.7199999999993</v>
      </c>
      <c r="CI635" s="219">
        <v>0</v>
      </c>
      <c r="CJ635" s="219">
        <v>0</v>
      </c>
      <c r="CK635" s="219">
        <v>0</v>
      </c>
      <c r="CL635" s="219">
        <v>0</v>
      </c>
      <c r="CM635" s="219">
        <v>0</v>
      </c>
      <c r="CN635" s="166">
        <v>-14825.72</v>
      </c>
      <c r="CP635" s="152" t="s">
        <v>25194</v>
      </c>
      <c r="CQ635" s="219">
        <v>111292.5</v>
      </c>
      <c r="CR635" s="219">
        <v>297415.53000000003</v>
      </c>
      <c r="CS635" s="219">
        <v>444544.51</v>
      </c>
      <c r="CT635" s="219">
        <v>595957.01</v>
      </c>
      <c r="CU635" s="219">
        <v>535990.92000000004</v>
      </c>
      <c r="CV635" s="219">
        <v>209221.44</v>
      </c>
      <c r="CW635" s="219">
        <v>418815.46</v>
      </c>
      <c r="CX635" s="219">
        <v>256995.35</v>
      </c>
      <c r="CY635" s="219">
        <v>234165.66</v>
      </c>
      <c r="CZ635" s="219">
        <v>711845.16</v>
      </c>
      <c r="DA635" s="219">
        <v>411486.17</v>
      </c>
      <c r="DB635" s="219">
        <v>1035831.67</v>
      </c>
      <c r="DC635" s="219">
        <v>0</v>
      </c>
      <c r="DD635" s="166">
        <v>-5263561.38</v>
      </c>
      <c r="DF635" s="152" t="s">
        <v>24754</v>
      </c>
      <c r="DG635" s="219">
        <v>0</v>
      </c>
      <c r="DH635" s="219">
        <v>0</v>
      </c>
      <c r="DI635" s="219">
        <v>0</v>
      </c>
      <c r="DJ635" s="219">
        <v>0</v>
      </c>
      <c r="DK635" s="219">
        <v>0</v>
      </c>
      <c r="DL635" s="219">
        <v>0</v>
      </c>
      <c r="DM635" s="219">
        <v>0</v>
      </c>
      <c r="DN635" s="219">
        <v>0</v>
      </c>
      <c r="DO635" s="219">
        <v>0</v>
      </c>
      <c r="DP635" s="219">
        <v>0</v>
      </c>
      <c r="DQ635" s="219">
        <v>0</v>
      </c>
      <c r="DR635" s="219">
        <v>343443.11</v>
      </c>
      <c r="DS635" s="164">
        <f t="shared" si="9"/>
        <v>343443.11</v>
      </c>
    </row>
    <row r="636" spans="1:123" ht="20.399999999999999">
      <c r="A636" s="168" t="s">
        <v>24763</v>
      </c>
      <c r="B636" s="165">
        <v>0</v>
      </c>
      <c r="C636" s="165">
        <v>34789.480000000003</v>
      </c>
      <c r="D636" s="165">
        <v>66291.19</v>
      </c>
      <c r="E636" s="165">
        <v>20502.05</v>
      </c>
      <c r="F636" s="165">
        <v>98650.43</v>
      </c>
      <c r="BK636" s="153" t="s">
        <v>25188</v>
      </c>
      <c r="BL636" s="217">
        <v>184795628.02000001</v>
      </c>
      <c r="BM636" s="217">
        <v>210090004.99000001</v>
      </c>
      <c r="BN636" s="217">
        <v>260000739.78</v>
      </c>
      <c r="BO636" s="217">
        <v>252741504.62</v>
      </c>
      <c r="BP636" s="217">
        <v>239804634.40000001</v>
      </c>
      <c r="BQ636" s="217">
        <v>292650209.83999997</v>
      </c>
      <c r="BR636" s="217">
        <v>264143122.5</v>
      </c>
      <c r="BS636" s="217">
        <v>267006029.77000001</v>
      </c>
      <c r="BT636" s="217">
        <v>294692072.95999998</v>
      </c>
      <c r="BU636" s="217">
        <v>299843108.00999999</v>
      </c>
      <c r="BV636" s="217">
        <v>264052255.88999999</v>
      </c>
      <c r="BW636" s="217">
        <v>394137202.26999998</v>
      </c>
      <c r="BX636" s="164">
        <v>-3223956513.0500002</v>
      </c>
      <c r="BZ636" s="152" t="s">
        <v>25196</v>
      </c>
      <c r="CA636" s="219">
        <v>628425.24</v>
      </c>
      <c r="CB636" s="219">
        <v>1256850.49</v>
      </c>
      <c r="CC636" s="219">
        <v>757396.47999999998</v>
      </c>
      <c r="CD636" s="219">
        <v>0</v>
      </c>
      <c r="CE636" s="219">
        <v>1456637.58</v>
      </c>
      <c r="CF636" s="219">
        <v>1550194.03</v>
      </c>
      <c r="CG636" s="219">
        <v>0</v>
      </c>
      <c r="CH636" s="219">
        <v>1790194.03</v>
      </c>
      <c r="CI636" s="219">
        <v>0</v>
      </c>
      <c r="CJ636" s="219">
        <v>3006831.61</v>
      </c>
      <c r="CK636" s="219">
        <v>0</v>
      </c>
      <c r="CL636" s="219">
        <v>364159.4</v>
      </c>
      <c r="CM636" s="219">
        <v>0</v>
      </c>
      <c r="CN636" s="166">
        <v>-10810688.859999999</v>
      </c>
      <c r="CP636" s="153" t="s">
        <v>25316</v>
      </c>
      <c r="CQ636" s="217">
        <v>2168036.9500000002</v>
      </c>
      <c r="CR636" s="217">
        <v>2645800.06</v>
      </c>
      <c r="CS636" s="217">
        <v>2960888.5</v>
      </c>
      <c r="CT636" s="217">
        <v>3665595.02</v>
      </c>
      <c r="CU636" s="217">
        <v>2950092.19</v>
      </c>
      <c r="CV636" s="217">
        <v>3761895.44</v>
      </c>
      <c r="CW636" s="217">
        <v>3014960.02</v>
      </c>
      <c r="CX636" s="217">
        <v>4258867</v>
      </c>
      <c r="CY636" s="217">
        <v>2810382.75</v>
      </c>
      <c r="CZ636" s="217">
        <v>3668123.55</v>
      </c>
      <c r="DA636" s="217">
        <v>3425368.68</v>
      </c>
      <c r="DB636" s="217">
        <v>5749285.7000000002</v>
      </c>
      <c r="DC636" s="217">
        <v>0</v>
      </c>
      <c r="DD636" s="164">
        <v>-41079295.859999999</v>
      </c>
      <c r="DF636" s="152" t="s">
        <v>25155</v>
      </c>
      <c r="DG636" s="219">
        <v>0</v>
      </c>
      <c r="DH636" s="219">
        <v>0</v>
      </c>
      <c r="DI636" s="219">
        <v>0</v>
      </c>
      <c r="DJ636" s="219">
        <v>0</v>
      </c>
      <c r="DK636" s="219">
        <v>0</v>
      </c>
      <c r="DL636" s="219">
        <v>0</v>
      </c>
      <c r="DM636" s="219">
        <v>0</v>
      </c>
      <c r="DN636" s="219">
        <v>0</v>
      </c>
      <c r="DO636" s="219">
        <v>1054492.5900000001</v>
      </c>
      <c r="DP636" s="219">
        <v>1088344.8500000001</v>
      </c>
      <c r="DQ636" s="219">
        <v>1624223.31</v>
      </c>
      <c r="DR636" s="219">
        <v>2355333.9700000002</v>
      </c>
      <c r="DS636" s="164">
        <f t="shared" si="9"/>
        <v>6122394.7200000007</v>
      </c>
    </row>
    <row r="637" spans="1:123" ht="30.6">
      <c r="A637" s="152" t="s">
        <v>25317</v>
      </c>
      <c r="B637" s="166">
        <v>0</v>
      </c>
      <c r="C637" s="166">
        <v>1877.4</v>
      </c>
      <c r="D637" s="166">
        <v>-1058.4000000000001</v>
      </c>
      <c r="E637" s="166">
        <v>0</v>
      </c>
      <c r="F637" s="166">
        <v>2904</v>
      </c>
      <c r="BK637" s="154" t="s">
        <v>24743</v>
      </c>
      <c r="BL637" s="218">
        <v>0</v>
      </c>
      <c r="BM637" s="218">
        <v>0</v>
      </c>
      <c r="BN637" s="218">
        <v>0</v>
      </c>
      <c r="BO637" s="218">
        <v>0</v>
      </c>
      <c r="BP637" s="218">
        <v>0</v>
      </c>
      <c r="BQ637" s="218">
        <v>0</v>
      </c>
      <c r="BR637" s="218">
        <v>0</v>
      </c>
      <c r="BS637" s="218">
        <v>0</v>
      </c>
      <c r="BT637" s="218">
        <v>0</v>
      </c>
      <c r="BU637" s="218">
        <v>0</v>
      </c>
      <c r="BV637" s="218">
        <v>43750</v>
      </c>
      <c r="BW637" s="218">
        <v>43750</v>
      </c>
      <c r="BX637" s="165">
        <v>-87500</v>
      </c>
      <c r="BZ637" s="152" t="s">
        <v>25197</v>
      </c>
      <c r="CA637" s="219">
        <v>0</v>
      </c>
      <c r="CB637" s="219">
        <v>0</v>
      </c>
      <c r="CC637" s="219">
        <v>0</v>
      </c>
      <c r="CD637" s="219">
        <v>714288.66</v>
      </c>
      <c r="CE637" s="219">
        <v>1071432.99</v>
      </c>
      <c r="CF637" s="219">
        <v>1769144.33</v>
      </c>
      <c r="CG637" s="219">
        <v>2559928.6</v>
      </c>
      <c r="CH637" s="219">
        <v>4472046.72</v>
      </c>
      <c r="CI637" s="219">
        <v>1708919.45</v>
      </c>
      <c r="CJ637" s="219">
        <v>1217920.48</v>
      </c>
      <c r="CK637" s="219">
        <v>3773401.99</v>
      </c>
      <c r="CL637" s="219">
        <v>10985267.949999999</v>
      </c>
      <c r="CM637" s="219">
        <v>0</v>
      </c>
      <c r="CN637" s="166">
        <v>-28272351.170000002</v>
      </c>
      <c r="CP637" s="154" t="s">
        <v>24755</v>
      </c>
      <c r="CQ637" s="218">
        <v>2168036.9500000002</v>
      </c>
      <c r="CR637" s="218">
        <v>2645800.06</v>
      </c>
      <c r="CS637" s="218">
        <v>2960888.5</v>
      </c>
      <c r="CT637" s="218">
        <v>3665595.02</v>
      </c>
      <c r="CU637" s="218">
        <v>2950092.19</v>
      </c>
      <c r="CV637" s="218">
        <v>3761895.44</v>
      </c>
      <c r="CW637" s="218">
        <v>3014960.02</v>
      </c>
      <c r="CX637" s="218">
        <v>4258867</v>
      </c>
      <c r="CY637" s="218">
        <v>2810382.75</v>
      </c>
      <c r="CZ637" s="218">
        <v>3668123.55</v>
      </c>
      <c r="DA637" s="218">
        <v>3425368.68</v>
      </c>
      <c r="DB637" s="218">
        <v>5749285.7000000002</v>
      </c>
      <c r="DC637" s="218">
        <v>0</v>
      </c>
      <c r="DD637" s="165">
        <v>-41079295.859999999</v>
      </c>
      <c r="DF637" s="152" t="s">
        <v>25318</v>
      </c>
      <c r="DG637" s="219">
        <v>0</v>
      </c>
      <c r="DH637" s="219">
        <v>0</v>
      </c>
      <c r="DI637" s="219">
        <v>130380</v>
      </c>
      <c r="DJ637" s="219">
        <v>262639.2</v>
      </c>
      <c r="DK637" s="219">
        <v>349496.43</v>
      </c>
      <c r="DL637" s="219">
        <v>471412.71</v>
      </c>
      <c r="DM637" s="219">
        <v>584245.29</v>
      </c>
      <c r="DN637" s="219">
        <v>346830.86</v>
      </c>
      <c r="DO637" s="219">
        <v>1349017.75</v>
      </c>
      <c r="DP637" s="219">
        <v>534369.81999999995</v>
      </c>
      <c r="DQ637" s="219">
        <v>489377.98</v>
      </c>
      <c r="DR637" s="219">
        <v>858997.44</v>
      </c>
      <c r="DS637" s="164">
        <f t="shared" si="9"/>
        <v>5376767.4800000004</v>
      </c>
    </row>
    <row r="638" spans="1:123" ht="20.399999999999999">
      <c r="A638" s="152" t="s">
        <v>25310</v>
      </c>
      <c r="B638" s="166">
        <v>0</v>
      </c>
      <c r="C638" s="166">
        <v>32912.080000000002</v>
      </c>
      <c r="D638" s="166">
        <v>67349.59</v>
      </c>
      <c r="E638" s="166">
        <v>20502.05</v>
      </c>
      <c r="F638" s="166">
        <v>95746.43</v>
      </c>
      <c r="BK638" s="152" t="s">
        <v>24838</v>
      </c>
      <c r="BL638" s="219">
        <v>0</v>
      </c>
      <c r="BM638" s="219">
        <v>0</v>
      </c>
      <c r="BN638" s="219">
        <v>0</v>
      </c>
      <c r="BO638" s="219">
        <v>0</v>
      </c>
      <c r="BP638" s="219">
        <v>0</v>
      </c>
      <c r="BQ638" s="219">
        <v>0</v>
      </c>
      <c r="BR638" s="219">
        <v>0</v>
      </c>
      <c r="BS638" s="219">
        <v>0</v>
      </c>
      <c r="BT638" s="219">
        <v>0</v>
      </c>
      <c r="BU638" s="219">
        <v>0</v>
      </c>
      <c r="BV638" s="219">
        <v>43750</v>
      </c>
      <c r="BW638" s="219">
        <v>43750</v>
      </c>
      <c r="BX638" s="166">
        <v>-87500</v>
      </c>
      <c r="BZ638" s="152" t="s">
        <v>25198</v>
      </c>
      <c r="CA638" s="219">
        <v>0</v>
      </c>
      <c r="CB638" s="219">
        <v>0</v>
      </c>
      <c r="CC638" s="219">
        <v>208112</v>
      </c>
      <c r="CD638" s="219">
        <v>112</v>
      </c>
      <c r="CE638" s="219">
        <v>0</v>
      </c>
      <c r="CF638" s="219">
        <v>112</v>
      </c>
      <c r="CG638" s="219">
        <v>224</v>
      </c>
      <c r="CH638" s="219">
        <v>504</v>
      </c>
      <c r="CI638" s="219">
        <v>37427</v>
      </c>
      <c r="CJ638" s="219">
        <v>43073.48</v>
      </c>
      <c r="CK638" s="219">
        <v>41446.080000000002</v>
      </c>
      <c r="CL638" s="219">
        <v>44180.94</v>
      </c>
      <c r="CM638" s="219">
        <v>0</v>
      </c>
      <c r="CN638" s="166">
        <v>-375191.5</v>
      </c>
      <c r="CP638" s="152" t="s">
        <v>25098</v>
      </c>
      <c r="CQ638" s="219">
        <v>0</v>
      </c>
      <c r="CR638" s="219">
        <v>37600</v>
      </c>
      <c r="CS638" s="219">
        <v>113863.94</v>
      </c>
      <c r="CT638" s="219">
        <v>63709.22</v>
      </c>
      <c r="CU638" s="219">
        <v>325000</v>
      </c>
      <c r="CV638" s="219">
        <v>310060.08</v>
      </c>
      <c r="CW638" s="219">
        <v>0</v>
      </c>
      <c r="CX638" s="219">
        <v>4650</v>
      </c>
      <c r="CY638" s="219">
        <v>0</v>
      </c>
      <c r="CZ638" s="219">
        <v>101860.11</v>
      </c>
      <c r="DA638" s="219">
        <v>25393</v>
      </c>
      <c r="DB638" s="219">
        <v>12947.34</v>
      </c>
      <c r="DC638" s="219">
        <v>0</v>
      </c>
      <c r="DD638" s="166">
        <v>-995083.69</v>
      </c>
      <c r="DF638" s="152" t="s">
        <v>25319</v>
      </c>
      <c r="DG638" s="219">
        <v>0</v>
      </c>
      <c r="DH638" s="219">
        <v>0</v>
      </c>
      <c r="DI638" s="219">
        <v>195570</v>
      </c>
      <c r="DJ638" s="219">
        <v>393958.8</v>
      </c>
      <c r="DK638" s="219">
        <v>524244.65</v>
      </c>
      <c r="DL638" s="219">
        <v>682367.39</v>
      </c>
      <c r="DM638" s="219">
        <v>580202.85</v>
      </c>
      <c r="DN638" s="219">
        <v>223656.3</v>
      </c>
      <c r="DO638" s="219">
        <v>934746.36</v>
      </c>
      <c r="DP638" s="219">
        <v>795112.97</v>
      </c>
      <c r="DQ638" s="219">
        <v>681296.68</v>
      </c>
      <c r="DR638" s="219">
        <v>1288496.1399999999</v>
      </c>
      <c r="DS638" s="164">
        <f t="shared" si="9"/>
        <v>6299652.1399999997</v>
      </c>
    </row>
    <row r="639" spans="1:123" ht="20.399999999999999">
      <c r="A639" s="154" t="s">
        <v>24789</v>
      </c>
      <c r="B639" s="165">
        <v>0</v>
      </c>
      <c r="C639" s="165">
        <v>8374.5400000000009</v>
      </c>
      <c r="D639" s="165">
        <v>0</v>
      </c>
      <c r="E639" s="165">
        <v>1305.02</v>
      </c>
      <c r="F639" s="165">
        <v>5360.7</v>
      </c>
      <c r="BK639" s="154" t="s">
        <v>24755</v>
      </c>
      <c r="BL639" s="218">
        <v>184795628.02000001</v>
      </c>
      <c r="BM639" s="218">
        <v>210090004.99000001</v>
      </c>
      <c r="BN639" s="218">
        <v>260000739.78</v>
      </c>
      <c r="BO639" s="218">
        <v>252741504.62</v>
      </c>
      <c r="BP639" s="218">
        <v>239804634.40000001</v>
      </c>
      <c r="BQ639" s="218">
        <v>292650209.83999997</v>
      </c>
      <c r="BR639" s="218">
        <v>264143122.5</v>
      </c>
      <c r="BS639" s="218">
        <v>267006029.77000001</v>
      </c>
      <c r="BT639" s="218">
        <v>294692072.95999998</v>
      </c>
      <c r="BU639" s="218">
        <v>299843108.00999999</v>
      </c>
      <c r="BV639" s="218">
        <v>264008505.88999999</v>
      </c>
      <c r="BW639" s="218">
        <v>394093452.26999998</v>
      </c>
      <c r="BX639" s="165">
        <v>-3223869013.0500002</v>
      </c>
      <c r="BZ639" s="152" t="s">
        <v>25206</v>
      </c>
      <c r="CA639" s="219">
        <v>5763.41</v>
      </c>
      <c r="CB639" s="219">
        <v>4070383.57</v>
      </c>
      <c r="CC639" s="219">
        <v>13096895.289999999</v>
      </c>
      <c r="CD639" s="219">
        <v>10590060.789999999</v>
      </c>
      <c r="CE639" s="219">
        <v>12050275.789999999</v>
      </c>
      <c r="CF639" s="219">
        <v>17379710.640000001</v>
      </c>
      <c r="CG639" s="219">
        <v>12389011.02</v>
      </c>
      <c r="CH639" s="219">
        <v>19439889.620000001</v>
      </c>
      <c r="CI639" s="219">
        <v>7599679.9699999997</v>
      </c>
      <c r="CJ639" s="219">
        <v>11276969.720000001</v>
      </c>
      <c r="CK639" s="219">
        <v>13444091.029999999</v>
      </c>
      <c r="CL639" s="219">
        <v>18748297.93</v>
      </c>
      <c r="CM639" s="219">
        <v>0</v>
      </c>
      <c r="CN639" s="166">
        <v>-140091028.78</v>
      </c>
      <c r="CP639" s="152" t="s">
        <v>25194</v>
      </c>
      <c r="CQ639" s="219">
        <v>2168036.9500000002</v>
      </c>
      <c r="CR639" s="219">
        <v>2608200.06</v>
      </c>
      <c r="CS639" s="219">
        <v>2847024.56</v>
      </c>
      <c r="CT639" s="219">
        <v>3601885.8</v>
      </c>
      <c r="CU639" s="219">
        <v>2625092.19</v>
      </c>
      <c r="CV639" s="219">
        <v>3451835.36</v>
      </c>
      <c r="CW639" s="219">
        <v>3008120.02</v>
      </c>
      <c r="CX639" s="219">
        <v>3066585.64</v>
      </c>
      <c r="CY639" s="219">
        <v>2268371.27</v>
      </c>
      <c r="CZ639" s="219">
        <v>3109655.6</v>
      </c>
      <c r="DA639" s="219">
        <v>3114550.68</v>
      </c>
      <c r="DB639" s="219">
        <v>3649945.9</v>
      </c>
      <c r="DC639" s="219">
        <v>0</v>
      </c>
      <c r="DD639" s="166">
        <v>-35519304.030000001</v>
      </c>
      <c r="DF639" s="152" t="s">
        <v>25142</v>
      </c>
      <c r="DG639" s="219">
        <v>0</v>
      </c>
      <c r="DH639" s="219">
        <v>22200</v>
      </c>
      <c r="DI639" s="219">
        <v>10565661.949999999</v>
      </c>
      <c r="DJ639" s="219">
        <v>431700.69</v>
      </c>
      <c r="DK639" s="219">
        <v>327770.71000000002</v>
      </c>
      <c r="DL639" s="219">
        <v>11767826.01</v>
      </c>
      <c r="DM639" s="219">
        <v>1547327.12</v>
      </c>
      <c r="DN639" s="219">
        <v>2785451.12</v>
      </c>
      <c r="DO639" s="219">
        <v>12020118.529999999</v>
      </c>
      <c r="DP639" s="219">
        <v>219451.51</v>
      </c>
      <c r="DQ639" s="219">
        <v>342891.73</v>
      </c>
      <c r="DR639" s="219">
        <v>735088.14</v>
      </c>
      <c r="DS639" s="164">
        <f t="shared" si="9"/>
        <v>40765487.509999998</v>
      </c>
    </row>
    <row r="640" spans="1:123" ht="20.399999999999999">
      <c r="A640" s="152" t="s">
        <v>24792</v>
      </c>
      <c r="B640" s="166">
        <v>0</v>
      </c>
      <c r="C640" s="166">
        <v>8374.5400000000009</v>
      </c>
      <c r="D640" s="166">
        <v>0</v>
      </c>
      <c r="E640" s="166">
        <v>1305.02</v>
      </c>
      <c r="F640" s="166">
        <v>5360.7</v>
      </c>
      <c r="BK640" s="152" t="s">
        <v>25288</v>
      </c>
      <c r="BL640" s="219">
        <v>0</v>
      </c>
      <c r="BM640" s="219">
        <v>0</v>
      </c>
      <c r="BN640" s="219">
        <v>0</v>
      </c>
      <c r="BO640" s="219">
        <v>0</v>
      </c>
      <c r="BP640" s="219">
        <v>0</v>
      </c>
      <c r="BQ640" s="219">
        <v>0</v>
      </c>
      <c r="BR640" s="219">
        <v>0</v>
      </c>
      <c r="BS640" s="219">
        <v>0</v>
      </c>
      <c r="BT640" s="219">
        <v>51000000</v>
      </c>
      <c r="BU640" s="219">
        <v>0</v>
      </c>
      <c r="BV640" s="219">
        <v>0</v>
      </c>
      <c r="BW640" s="219">
        <v>0</v>
      </c>
      <c r="BX640" s="166">
        <v>-51000000</v>
      </c>
      <c r="BZ640" s="152" t="s">
        <v>25207</v>
      </c>
      <c r="CA640" s="219">
        <v>0</v>
      </c>
      <c r="CB640" s="219">
        <v>3764.5</v>
      </c>
      <c r="CC640" s="219">
        <v>-3595.5</v>
      </c>
      <c r="CD640" s="219">
        <v>0</v>
      </c>
      <c r="CE640" s="219">
        <v>236.6</v>
      </c>
      <c r="CF640" s="219">
        <v>168</v>
      </c>
      <c r="CG640" s="219">
        <v>436.8</v>
      </c>
      <c r="CH640" s="219">
        <v>823.2</v>
      </c>
      <c r="CI640" s="219">
        <v>168</v>
      </c>
      <c r="CJ640" s="219">
        <v>830.56</v>
      </c>
      <c r="CK640" s="219">
        <v>1685.3</v>
      </c>
      <c r="CL640" s="219">
        <v>0</v>
      </c>
      <c r="CM640" s="219">
        <v>0</v>
      </c>
      <c r="CN640" s="166">
        <v>-4517.46</v>
      </c>
      <c r="CP640" s="152" t="s">
        <v>25054</v>
      </c>
      <c r="CQ640" s="219">
        <v>0</v>
      </c>
      <c r="CR640" s="219">
        <v>0</v>
      </c>
      <c r="CS640" s="219">
        <v>0</v>
      </c>
      <c r="CT640" s="219">
        <v>0</v>
      </c>
      <c r="CU640" s="219">
        <v>0</v>
      </c>
      <c r="CV640" s="219">
        <v>0</v>
      </c>
      <c r="CW640" s="219">
        <v>6840</v>
      </c>
      <c r="CX640" s="219">
        <v>1187631.3600000001</v>
      </c>
      <c r="CY640" s="219">
        <v>542011.48</v>
      </c>
      <c r="CZ640" s="219">
        <v>456607.84</v>
      </c>
      <c r="DA640" s="219">
        <v>285425</v>
      </c>
      <c r="DB640" s="219">
        <v>2086392.46</v>
      </c>
      <c r="DC640" s="219">
        <v>0</v>
      </c>
      <c r="DD640" s="166">
        <v>-4564908.1399999997</v>
      </c>
      <c r="DF640" s="152" t="s">
        <v>25143</v>
      </c>
      <c r="DG640" s="219">
        <v>755.63</v>
      </c>
      <c r="DH640" s="219">
        <v>100382.59</v>
      </c>
      <c r="DI640" s="219">
        <v>14187419.439999999</v>
      </c>
      <c r="DJ640" s="219">
        <v>458611.27</v>
      </c>
      <c r="DK640" s="219">
        <v>260170.96</v>
      </c>
      <c r="DL640" s="219">
        <v>14095599.6</v>
      </c>
      <c r="DM640" s="219">
        <v>909573.74</v>
      </c>
      <c r="DN640" s="219">
        <v>4722019.6100000003</v>
      </c>
      <c r="DO640" s="219">
        <v>13700575.74</v>
      </c>
      <c r="DP640" s="219">
        <v>168242.86</v>
      </c>
      <c r="DQ640" s="219">
        <v>836596.15</v>
      </c>
      <c r="DR640" s="219">
        <v>1390043.57</v>
      </c>
      <c r="DS640" s="164">
        <f t="shared" si="9"/>
        <v>50829991.160000004</v>
      </c>
    </row>
    <row r="641" spans="1:123" ht="20.399999999999999">
      <c r="A641" s="153" t="s">
        <v>25320</v>
      </c>
      <c r="B641" s="164">
        <v>1171127.75</v>
      </c>
      <c r="C641" s="164">
        <v>1013453.92</v>
      </c>
      <c r="D641" s="164">
        <v>1419282.59</v>
      </c>
      <c r="E641" s="164">
        <v>1281953.6200000001</v>
      </c>
      <c r="F641" s="164">
        <v>996222.27</v>
      </c>
      <c r="BK641" s="152" t="s">
        <v>25098</v>
      </c>
      <c r="BL641" s="219">
        <v>0</v>
      </c>
      <c r="BM641" s="219">
        <v>668992.46</v>
      </c>
      <c r="BN641" s="219">
        <v>1777452.84</v>
      </c>
      <c r="BO641" s="219">
        <v>7496767.9800000004</v>
      </c>
      <c r="BP641" s="219">
        <v>1050820.17</v>
      </c>
      <c r="BQ641" s="219">
        <v>2003637.44</v>
      </c>
      <c r="BR641" s="219">
        <v>2664862.0699999998</v>
      </c>
      <c r="BS641" s="219">
        <v>3951030.97</v>
      </c>
      <c r="BT641" s="219">
        <v>2208189.58</v>
      </c>
      <c r="BU641" s="219">
        <v>8422207.4399999995</v>
      </c>
      <c r="BV641" s="219">
        <v>2146303.1</v>
      </c>
      <c r="BW641" s="219">
        <v>13866504.98</v>
      </c>
      <c r="BX641" s="166">
        <v>-46256769.030000001</v>
      </c>
      <c r="BZ641" s="152" t="s">
        <v>25209</v>
      </c>
      <c r="CA641" s="219">
        <v>45830.54</v>
      </c>
      <c r="CB641" s="219">
        <v>1184069.81</v>
      </c>
      <c r="CC641" s="219">
        <v>1091267.33</v>
      </c>
      <c r="CD641" s="219">
        <v>869187.32</v>
      </c>
      <c r="CE641" s="219">
        <v>1236625.51</v>
      </c>
      <c r="CF641" s="219">
        <v>1057266.6100000001</v>
      </c>
      <c r="CG641" s="219">
        <v>1554561.37</v>
      </c>
      <c r="CH641" s="219">
        <v>1534645.37</v>
      </c>
      <c r="CI641" s="219">
        <v>1129743.1200000001</v>
      </c>
      <c r="CJ641" s="219">
        <v>1544274.87</v>
      </c>
      <c r="CK641" s="219">
        <v>1399737.7</v>
      </c>
      <c r="CL641" s="219">
        <v>3125916.92</v>
      </c>
      <c r="CM641" s="219">
        <v>0</v>
      </c>
      <c r="CN641" s="166">
        <v>-15773126.470000001</v>
      </c>
      <c r="CP641" s="153" t="s">
        <v>25223</v>
      </c>
      <c r="CQ641" s="217">
        <v>269735.07</v>
      </c>
      <c r="CR641" s="217">
        <v>3477945.61</v>
      </c>
      <c r="CS641" s="217">
        <v>4280632.67</v>
      </c>
      <c r="CT641" s="217">
        <v>3281311.36</v>
      </c>
      <c r="CU641" s="217">
        <v>4296811.16</v>
      </c>
      <c r="CV641" s="217">
        <v>3398833.39</v>
      </c>
      <c r="CW641" s="217">
        <v>3797879.9</v>
      </c>
      <c r="CX641" s="217">
        <v>4777744.9000000004</v>
      </c>
      <c r="CY641" s="217">
        <v>4037494.33</v>
      </c>
      <c r="CZ641" s="217">
        <v>4216454.5599999996</v>
      </c>
      <c r="DA641" s="217">
        <v>4162430.77</v>
      </c>
      <c r="DB641" s="217">
        <v>8565517.5800000001</v>
      </c>
      <c r="DC641" s="217">
        <v>0</v>
      </c>
      <c r="DD641" s="164">
        <v>-48562791.299999997</v>
      </c>
      <c r="DF641" s="152" t="s">
        <v>25321</v>
      </c>
      <c r="DG641" s="219">
        <v>294163.32</v>
      </c>
      <c r="DH641" s="219">
        <v>791087.48</v>
      </c>
      <c r="DI641" s="219">
        <v>1166051.1000000001</v>
      </c>
      <c r="DJ641" s="219">
        <v>1291788.68</v>
      </c>
      <c r="DK641" s="219">
        <v>1690355.48</v>
      </c>
      <c r="DL641" s="219">
        <v>1117103.82</v>
      </c>
      <c r="DM641" s="219">
        <v>1310506.69</v>
      </c>
      <c r="DN641" s="219">
        <v>1441584.03</v>
      </c>
      <c r="DO641" s="219">
        <v>837497.76</v>
      </c>
      <c r="DP641" s="219">
        <v>247674.73</v>
      </c>
      <c r="DQ641" s="219">
        <v>170601.75</v>
      </c>
      <c r="DR641" s="219">
        <v>402694.07</v>
      </c>
      <c r="DS641" s="164">
        <f t="shared" si="9"/>
        <v>10761108.91</v>
      </c>
    </row>
    <row r="642" spans="1:123">
      <c r="A642" s="168" t="s">
        <v>24857</v>
      </c>
      <c r="B642" s="165">
        <v>1088.1300000000001</v>
      </c>
      <c r="C642" s="165">
        <v>47703.44</v>
      </c>
      <c r="D642" s="165">
        <v>70219.12</v>
      </c>
      <c r="E642" s="165">
        <v>84076.2</v>
      </c>
      <c r="F642" s="165">
        <v>32588.93</v>
      </c>
      <c r="BK642" s="152" t="s">
        <v>25189</v>
      </c>
      <c r="BL642" s="219">
        <v>55500</v>
      </c>
      <c r="BM642" s="219">
        <v>482500</v>
      </c>
      <c r="BN642" s="219">
        <v>1852500</v>
      </c>
      <c r="BO642" s="219">
        <v>714524</v>
      </c>
      <c r="BP642" s="219">
        <v>614476</v>
      </c>
      <c r="BQ642" s="219">
        <v>36684706.200000003</v>
      </c>
      <c r="BR642" s="219">
        <v>1723578</v>
      </c>
      <c r="BS642" s="219">
        <v>1415122</v>
      </c>
      <c r="BT642" s="219">
        <v>1085624</v>
      </c>
      <c r="BU642" s="219">
        <v>1006117.99</v>
      </c>
      <c r="BV642" s="219">
        <v>3115078.2</v>
      </c>
      <c r="BW642" s="219">
        <v>4288436.3899999997</v>
      </c>
      <c r="BX642" s="166">
        <v>-53038162.780000001</v>
      </c>
      <c r="BZ642" s="152" t="s">
        <v>25211</v>
      </c>
      <c r="CA642" s="219">
        <v>269414.14</v>
      </c>
      <c r="CB642" s="219">
        <v>76027.929999999993</v>
      </c>
      <c r="CC642" s="219">
        <v>807768.02</v>
      </c>
      <c r="CD642" s="219">
        <v>808234.77</v>
      </c>
      <c r="CE642" s="219">
        <v>1587879.97</v>
      </c>
      <c r="CF642" s="219">
        <v>604361.22</v>
      </c>
      <c r="CG642" s="219">
        <v>1162450.0900000001</v>
      </c>
      <c r="CH642" s="219">
        <v>854362.35</v>
      </c>
      <c r="CI642" s="219">
        <v>4651876.79</v>
      </c>
      <c r="CJ642" s="219">
        <v>213824.19</v>
      </c>
      <c r="CK642" s="219">
        <v>1066126.71</v>
      </c>
      <c r="CL642" s="219">
        <v>5006221.63</v>
      </c>
      <c r="CM642" s="219">
        <v>0</v>
      </c>
      <c r="CN642" s="166">
        <v>-17108547.809999999</v>
      </c>
      <c r="CP642" s="154" t="s">
        <v>24755</v>
      </c>
      <c r="CQ642" s="218">
        <v>269735.07</v>
      </c>
      <c r="CR642" s="218">
        <v>3477945.61</v>
      </c>
      <c r="CS642" s="218">
        <v>4280632.67</v>
      </c>
      <c r="CT642" s="218">
        <v>3281311.36</v>
      </c>
      <c r="CU642" s="218">
        <v>4296811.16</v>
      </c>
      <c r="CV642" s="218">
        <v>3398833.39</v>
      </c>
      <c r="CW642" s="218">
        <v>3797879.9</v>
      </c>
      <c r="CX642" s="218">
        <v>4777744.9000000004</v>
      </c>
      <c r="CY642" s="218">
        <v>4037494.33</v>
      </c>
      <c r="CZ642" s="218">
        <v>4216454.5599999996</v>
      </c>
      <c r="DA642" s="218">
        <v>4162430.77</v>
      </c>
      <c r="DB642" s="218">
        <v>8565517.5800000001</v>
      </c>
      <c r="DC642" s="218">
        <v>0</v>
      </c>
      <c r="DD642" s="165">
        <v>-48562791.299999997</v>
      </c>
      <c r="DF642" s="152" t="s">
        <v>25322</v>
      </c>
      <c r="DG642" s="219">
        <v>251832.24</v>
      </c>
      <c r="DH642" s="219">
        <v>705116.11</v>
      </c>
      <c r="DI642" s="219">
        <v>766802.7</v>
      </c>
      <c r="DJ642" s="219">
        <v>1118618.32</v>
      </c>
      <c r="DK642" s="219">
        <v>1018447.12</v>
      </c>
      <c r="DL642" s="219">
        <v>840891.71</v>
      </c>
      <c r="DM642" s="219">
        <v>1081064</v>
      </c>
      <c r="DN642" s="219">
        <v>1063572.8500000001</v>
      </c>
      <c r="DO642" s="219">
        <v>740258.48</v>
      </c>
      <c r="DP642" s="219">
        <v>433639.43</v>
      </c>
      <c r="DQ642" s="219">
        <v>185027.01</v>
      </c>
      <c r="DR642" s="219">
        <v>545989.24</v>
      </c>
      <c r="DS642" s="164">
        <f t="shared" si="9"/>
        <v>8751259.2100000009</v>
      </c>
    </row>
    <row r="643" spans="1:123" ht="20.399999999999999">
      <c r="A643" s="152" t="s">
        <v>25323</v>
      </c>
      <c r="B643" s="166">
        <v>0</v>
      </c>
      <c r="C643" s="166">
        <v>1084.8</v>
      </c>
      <c r="D643" s="166">
        <v>2391.02</v>
      </c>
      <c r="E643" s="166">
        <v>448</v>
      </c>
      <c r="F643" s="166">
        <v>5313.99</v>
      </c>
      <c r="BK643" s="152" t="s">
        <v>24759</v>
      </c>
      <c r="BL643" s="219">
        <v>552274.88</v>
      </c>
      <c r="BM643" s="219">
        <v>1421954.76</v>
      </c>
      <c r="BN643" s="219">
        <v>1524901.59</v>
      </c>
      <c r="BO643" s="219">
        <v>1485825.56</v>
      </c>
      <c r="BP643" s="219">
        <v>1453026.97</v>
      </c>
      <c r="BQ643" s="219">
        <v>1714879.76</v>
      </c>
      <c r="BR643" s="219">
        <v>1396932.99</v>
      </c>
      <c r="BS643" s="219">
        <v>1699917.05</v>
      </c>
      <c r="BT643" s="219">
        <v>1589357.31</v>
      </c>
      <c r="BU643" s="219">
        <v>1294566.29</v>
      </c>
      <c r="BV643" s="219">
        <v>1487023.8</v>
      </c>
      <c r="BW643" s="219">
        <v>4410451.0199999996</v>
      </c>
      <c r="BX643" s="166">
        <v>-20031111.98</v>
      </c>
      <c r="BZ643" s="152" t="s">
        <v>25212</v>
      </c>
      <c r="CA643" s="219">
        <v>953557.58</v>
      </c>
      <c r="CB643" s="219">
        <v>953557.58</v>
      </c>
      <c r="CC643" s="219">
        <v>953557.58</v>
      </c>
      <c r="CD643" s="219">
        <v>953557.58</v>
      </c>
      <c r="CE643" s="219">
        <v>959455.08</v>
      </c>
      <c r="CF643" s="219">
        <v>953557.58</v>
      </c>
      <c r="CG643" s="219">
        <v>953557.58</v>
      </c>
      <c r="CH643" s="219">
        <v>956455.58</v>
      </c>
      <c r="CI643" s="219">
        <v>953557.58</v>
      </c>
      <c r="CJ643" s="219">
        <v>989779.66</v>
      </c>
      <c r="CK643" s="219">
        <v>980984.04</v>
      </c>
      <c r="CL643" s="219">
        <v>989778.76</v>
      </c>
      <c r="CM643" s="219">
        <v>0</v>
      </c>
      <c r="CN643" s="166">
        <v>-11551356.18</v>
      </c>
      <c r="CP643" s="152" t="s">
        <v>25098</v>
      </c>
      <c r="CQ643" s="219">
        <v>0</v>
      </c>
      <c r="CR643" s="219">
        <v>0</v>
      </c>
      <c r="CS643" s="219">
        <v>0</v>
      </c>
      <c r="CT643" s="219">
        <v>0</v>
      </c>
      <c r="CU643" s="219">
        <v>43942.5</v>
      </c>
      <c r="CV643" s="219">
        <v>0</v>
      </c>
      <c r="CW643" s="219">
        <v>0</v>
      </c>
      <c r="CX643" s="219">
        <v>159405.1</v>
      </c>
      <c r="CY643" s="219">
        <v>6150</v>
      </c>
      <c r="CZ643" s="219">
        <v>29810</v>
      </c>
      <c r="DA643" s="219">
        <v>24100</v>
      </c>
      <c r="DB643" s="219">
        <v>52015.8</v>
      </c>
      <c r="DC643" s="219">
        <v>0</v>
      </c>
      <c r="DD643" s="166">
        <v>-315423.40000000002</v>
      </c>
      <c r="DF643" s="152" t="s">
        <v>25165</v>
      </c>
      <c r="DG643" s="219">
        <v>0</v>
      </c>
      <c r="DH643" s="219">
        <v>12722.21</v>
      </c>
      <c r="DI643" s="219">
        <v>0</v>
      </c>
      <c r="DJ643" s="219">
        <v>58617.78</v>
      </c>
      <c r="DK643" s="219">
        <v>0</v>
      </c>
      <c r="DL643" s="219">
        <v>0</v>
      </c>
      <c r="DM643" s="219">
        <v>0</v>
      </c>
      <c r="DN643" s="219">
        <v>0</v>
      </c>
      <c r="DO643" s="219">
        <v>0</v>
      </c>
      <c r="DP643" s="219">
        <v>0</v>
      </c>
      <c r="DQ643" s="219">
        <v>0</v>
      </c>
      <c r="DR643" s="219">
        <v>0</v>
      </c>
      <c r="DS643" s="164">
        <f t="shared" si="9"/>
        <v>71339.989999999991</v>
      </c>
    </row>
    <row r="644" spans="1:123" ht="20.399999999999999">
      <c r="A644" s="152" t="s">
        <v>25324</v>
      </c>
      <c r="B644" s="166">
        <v>1088.1300000000001</v>
      </c>
      <c r="C644" s="166">
        <v>46282.64</v>
      </c>
      <c r="D644" s="166">
        <v>67828.100000000006</v>
      </c>
      <c r="E644" s="166">
        <v>78218.28</v>
      </c>
      <c r="F644" s="166">
        <v>23510.7</v>
      </c>
      <c r="BK644" s="152" t="s">
        <v>24731</v>
      </c>
      <c r="BL644" s="219">
        <v>32999569.879999999</v>
      </c>
      <c r="BM644" s="219">
        <v>23745980.550000001</v>
      </c>
      <c r="BN644" s="219">
        <v>23859690.010000002</v>
      </c>
      <c r="BO644" s="219">
        <v>25953392.640000001</v>
      </c>
      <c r="BP644" s="219">
        <v>21979369.98</v>
      </c>
      <c r="BQ644" s="219">
        <v>22979971.969999999</v>
      </c>
      <c r="BR644" s="219">
        <v>21922074.399999999</v>
      </c>
      <c r="BS644" s="219">
        <v>21647994.449999999</v>
      </c>
      <c r="BT644" s="219">
        <v>21753849.010000002</v>
      </c>
      <c r="BU644" s="219">
        <v>21681897.280000001</v>
      </c>
      <c r="BV644" s="219">
        <v>21377396.920000002</v>
      </c>
      <c r="BW644" s="219">
        <v>36080642.57</v>
      </c>
      <c r="BX644" s="166">
        <v>-295981829.66000003</v>
      </c>
      <c r="BZ644" s="152" t="s">
        <v>25214</v>
      </c>
      <c r="CA644" s="219">
        <v>0</v>
      </c>
      <c r="CB644" s="219">
        <v>0</v>
      </c>
      <c r="CC644" s="219">
        <v>18940.97</v>
      </c>
      <c r="CD644" s="219">
        <v>17967.189999999999</v>
      </c>
      <c r="CE644" s="219">
        <v>41362.660000000003</v>
      </c>
      <c r="CF644" s="219">
        <v>20867.919999999998</v>
      </c>
      <c r="CG644" s="219">
        <v>66997.919999999998</v>
      </c>
      <c r="CH644" s="219">
        <v>1288</v>
      </c>
      <c r="CI644" s="219">
        <v>1176</v>
      </c>
      <c r="CJ644" s="219">
        <v>1722.04</v>
      </c>
      <c r="CK644" s="219">
        <v>5355.07</v>
      </c>
      <c r="CL644" s="219">
        <v>1680</v>
      </c>
      <c r="CM644" s="219">
        <v>0</v>
      </c>
      <c r="CN644" s="166">
        <v>-177357.77</v>
      </c>
      <c r="CP644" s="152" t="s">
        <v>25194</v>
      </c>
      <c r="CQ644" s="219">
        <v>269735.07</v>
      </c>
      <c r="CR644" s="219">
        <v>3477945.61</v>
      </c>
      <c r="CS644" s="219">
        <v>4280632.67</v>
      </c>
      <c r="CT644" s="219">
        <v>3240061.36</v>
      </c>
      <c r="CU644" s="219">
        <v>4148192.66</v>
      </c>
      <c r="CV644" s="219">
        <v>3384163.39</v>
      </c>
      <c r="CW644" s="219">
        <v>3713607.49</v>
      </c>
      <c r="CX644" s="219">
        <v>4450192.18</v>
      </c>
      <c r="CY644" s="219">
        <v>3250890.05</v>
      </c>
      <c r="CZ644" s="219">
        <v>3878555.6</v>
      </c>
      <c r="DA644" s="219">
        <v>2900174.94</v>
      </c>
      <c r="DB644" s="219">
        <v>6268613.8499999996</v>
      </c>
      <c r="DC644" s="219">
        <v>0</v>
      </c>
      <c r="DD644" s="166">
        <v>-43262764.869999997</v>
      </c>
      <c r="DF644" s="152" t="s">
        <v>24879</v>
      </c>
      <c r="DG644" s="219">
        <v>0</v>
      </c>
      <c r="DH644" s="219">
        <v>159899.99</v>
      </c>
      <c r="DI644" s="219">
        <v>0</v>
      </c>
      <c r="DJ644" s="219">
        <v>0</v>
      </c>
      <c r="DK644" s="219">
        <v>0</v>
      </c>
      <c r="DL644" s="219">
        <v>0</v>
      </c>
      <c r="DM644" s="219">
        <v>0</v>
      </c>
      <c r="DN644" s="219">
        <v>0</v>
      </c>
      <c r="DO644" s="219">
        <v>0</v>
      </c>
      <c r="DP644" s="219">
        <v>0</v>
      </c>
      <c r="DQ644" s="219">
        <v>0</v>
      </c>
      <c r="DR644" s="219">
        <v>0</v>
      </c>
      <c r="DS644" s="164">
        <f t="shared" si="9"/>
        <v>159899.99</v>
      </c>
    </row>
    <row r="645" spans="1:123" ht="20.399999999999999">
      <c r="A645" s="152" t="s">
        <v>24859</v>
      </c>
      <c r="B645" s="166">
        <v>0</v>
      </c>
      <c r="C645" s="166">
        <v>336</v>
      </c>
      <c r="D645" s="166">
        <v>0</v>
      </c>
      <c r="E645" s="166">
        <v>5409.92</v>
      </c>
      <c r="F645" s="166">
        <v>3764.24</v>
      </c>
      <c r="BK645" s="152" t="s">
        <v>25191</v>
      </c>
      <c r="BL645" s="219">
        <v>13233.01</v>
      </c>
      <c r="BM645" s="219">
        <v>505434.48</v>
      </c>
      <c r="BN645" s="219">
        <v>531779.5</v>
      </c>
      <c r="BO645" s="219">
        <v>353179.72</v>
      </c>
      <c r="BP645" s="219">
        <v>406700.63</v>
      </c>
      <c r="BQ645" s="219">
        <v>593754.05000000005</v>
      </c>
      <c r="BR645" s="219">
        <v>232085.55</v>
      </c>
      <c r="BS645" s="219">
        <v>611851.97</v>
      </c>
      <c r="BT645" s="219">
        <v>211148.72</v>
      </c>
      <c r="BU645" s="219">
        <v>462742.27</v>
      </c>
      <c r="BV645" s="219">
        <v>244815.92</v>
      </c>
      <c r="BW645" s="219">
        <v>506469.93</v>
      </c>
      <c r="BX645" s="166">
        <v>-4673195.75</v>
      </c>
      <c r="BZ645" s="152" t="s">
        <v>25054</v>
      </c>
      <c r="CA645" s="219">
        <v>23334977.300000001</v>
      </c>
      <c r="CB645" s="219">
        <v>58873218.420000002</v>
      </c>
      <c r="CC645" s="219">
        <v>114259137.17</v>
      </c>
      <c r="CD645" s="219">
        <v>106325306.16</v>
      </c>
      <c r="CE645" s="219">
        <v>75848480.439999998</v>
      </c>
      <c r="CF645" s="219">
        <v>79164549.180000007</v>
      </c>
      <c r="CG645" s="219">
        <v>108232585.93000001</v>
      </c>
      <c r="CH645" s="219">
        <v>95962376.629999995</v>
      </c>
      <c r="CI645" s="219">
        <v>84760667.680000007</v>
      </c>
      <c r="CJ645" s="219">
        <v>87649803.390000001</v>
      </c>
      <c r="CK645" s="219">
        <v>112058745.13</v>
      </c>
      <c r="CL645" s="219">
        <v>111336694.23999999</v>
      </c>
      <c r="CM645" s="219">
        <v>0</v>
      </c>
      <c r="CN645" s="166">
        <v>-1057806541.67</v>
      </c>
      <c r="CP645" s="152" t="s">
        <v>25054</v>
      </c>
      <c r="CQ645" s="219">
        <v>0</v>
      </c>
      <c r="CR645" s="219">
        <v>0</v>
      </c>
      <c r="CS645" s="219">
        <v>0</v>
      </c>
      <c r="CT645" s="219">
        <v>41250</v>
      </c>
      <c r="CU645" s="219">
        <v>104676</v>
      </c>
      <c r="CV645" s="219">
        <v>14670</v>
      </c>
      <c r="CW645" s="219">
        <v>84272.41</v>
      </c>
      <c r="CX645" s="219">
        <v>168147.62</v>
      </c>
      <c r="CY645" s="219">
        <v>780454.28</v>
      </c>
      <c r="CZ645" s="219">
        <v>308088.96000000002</v>
      </c>
      <c r="DA645" s="219">
        <v>1238155.83</v>
      </c>
      <c r="DB645" s="219">
        <v>2244887.9300000002</v>
      </c>
      <c r="DC645" s="219">
        <v>0</v>
      </c>
      <c r="DD645" s="166">
        <v>-4984603.03</v>
      </c>
      <c r="DF645" s="152" t="s">
        <v>25152</v>
      </c>
      <c r="DG645" s="219">
        <v>0</v>
      </c>
      <c r="DH645" s="219">
        <v>22774.34</v>
      </c>
      <c r="DI645" s="219">
        <v>2865269.94</v>
      </c>
      <c r="DJ645" s="219">
        <v>10003461.24</v>
      </c>
      <c r="DK645" s="219">
        <v>7553768.1399999997</v>
      </c>
      <c r="DL645" s="219">
        <v>8679275.4299999997</v>
      </c>
      <c r="DM645" s="219">
        <v>6407362.25</v>
      </c>
      <c r="DN645" s="219">
        <v>5887771.8600000003</v>
      </c>
      <c r="DO645" s="219">
        <v>6884895.6699999999</v>
      </c>
      <c r="DP645" s="219">
        <v>8742679.2599999998</v>
      </c>
      <c r="DQ645" s="219">
        <v>7201722.9000000004</v>
      </c>
      <c r="DR645" s="219">
        <v>16240239.050000001</v>
      </c>
      <c r="DS645" s="164">
        <f t="shared" si="9"/>
        <v>80489220.079999998</v>
      </c>
    </row>
    <row r="646" spans="1:123" ht="20.399999999999999">
      <c r="A646" s="168" t="s">
        <v>25325</v>
      </c>
      <c r="B646" s="165">
        <v>0</v>
      </c>
      <c r="C646" s="165">
        <v>2945</v>
      </c>
      <c r="D646" s="165">
        <v>13165.74</v>
      </c>
      <c r="E646" s="165">
        <v>7196.2</v>
      </c>
      <c r="F646" s="165">
        <v>177</v>
      </c>
      <c r="BK646" s="152" t="s">
        <v>25192</v>
      </c>
      <c r="BL646" s="219">
        <v>11542.16</v>
      </c>
      <c r="BM646" s="219">
        <v>417759.29</v>
      </c>
      <c r="BN646" s="219">
        <v>915017.59</v>
      </c>
      <c r="BO646" s="219">
        <v>1377407.47</v>
      </c>
      <c r="BP646" s="219">
        <v>1885156.38</v>
      </c>
      <c r="BQ646" s="219">
        <v>3072845.77</v>
      </c>
      <c r="BR646" s="219">
        <v>567162.55000000005</v>
      </c>
      <c r="BS646" s="219">
        <v>641622.49</v>
      </c>
      <c r="BT646" s="219">
        <v>537709.38</v>
      </c>
      <c r="BU646" s="219">
        <v>3219783.14</v>
      </c>
      <c r="BV646" s="219">
        <v>1461535.45</v>
      </c>
      <c r="BW646" s="219">
        <v>2037138.41</v>
      </c>
      <c r="BX646" s="166">
        <v>-16144680.08</v>
      </c>
      <c r="BZ646" s="152" t="s">
        <v>25215</v>
      </c>
      <c r="CA646" s="219">
        <v>5012195.07</v>
      </c>
      <c r="CB646" s="219">
        <v>4959595.07</v>
      </c>
      <c r="CC646" s="219">
        <v>5331011.78</v>
      </c>
      <c r="CD646" s="219">
        <v>5278411.78</v>
      </c>
      <c r="CE646" s="219">
        <v>7461640.6900000004</v>
      </c>
      <c r="CF646" s="219">
        <v>7151388.6900000004</v>
      </c>
      <c r="CG646" s="219">
        <v>7188677.6900000004</v>
      </c>
      <c r="CH646" s="219">
        <v>7151388.6900000004</v>
      </c>
      <c r="CI646" s="219">
        <v>7258539.6900000004</v>
      </c>
      <c r="CJ646" s="219">
        <v>7151388.6900000004</v>
      </c>
      <c r="CK646" s="219">
        <v>7151388.6900000004</v>
      </c>
      <c r="CL646" s="219">
        <v>7211987.6900000004</v>
      </c>
      <c r="CM646" s="219">
        <v>0</v>
      </c>
      <c r="CN646" s="166">
        <v>-78307614.219999999</v>
      </c>
      <c r="CP646" s="153" t="s">
        <v>25226</v>
      </c>
      <c r="CQ646" s="217">
        <v>3446487.32</v>
      </c>
      <c r="CR646" s="217">
        <v>4327243.55</v>
      </c>
      <c r="CS646" s="217">
        <v>4315376.3899999997</v>
      </c>
      <c r="CT646" s="217">
        <v>4079824.24</v>
      </c>
      <c r="CU646" s="217">
        <v>5005473.91</v>
      </c>
      <c r="CV646" s="217">
        <v>4696404.2</v>
      </c>
      <c r="CW646" s="217">
        <v>5294847.26</v>
      </c>
      <c r="CX646" s="217">
        <v>4724257.8099999996</v>
      </c>
      <c r="CY646" s="217">
        <v>5538264.2199999997</v>
      </c>
      <c r="CZ646" s="217">
        <v>8403220.2899999991</v>
      </c>
      <c r="DA646" s="217">
        <v>5366130.18</v>
      </c>
      <c r="DB646" s="217">
        <v>8816436.4399999995</v>
      </c>
      <c r="DC646" s="217">
        <v>0</v>
      </c>
      <c r="DD646" s="164">
        <v>-64013965.810000002</v>
      </c>
      <c r="DF646" s="152" t="s">
        <v>25137</v>
      </c>
      <c r="DG646" s="219">
        <v>0</v>
      </c>
      <c r="DH646" s="219">
        <v>0</v>
      </c>
      <c r="DI646" s="219">
        <v>0</v>
      </c>
      <c r="DJ646" s="219">
        <v>0</v>
      </c>
      <c r="DK646" s="219">
        <v>0</v>
      </c>
      <c r="DL646" s="219">
        <v>0</v>
      </c>
      <c r="DM646" s="219">
        <v>0</v>
      </c>
      <c r="DN646" s="219">
        <v>0</v>
      </c>
      <c r="DO646" s="219">
        <v>0</v>
      </c>
      <c r="DP646" s="219">
        <v>0</v>
      </c>
      <c r="DQ646" s="219">
        <v>5810</v>
      </c>
      <c r="DR646" s="219">
        <v>34599.769999999997</v>
      </c>
      <c r="DS646" s="164">
        <f t="shared" si="9"/>
        <v>40409.769999999997</v>
      </c>
    </row>
    <row r="647" spans="1:123" ht="20.399999999999999">
      <c r="A647" s="152" t="s">
        <v>25326</v>
      </c>
      <c r="B647" s="166">
        <v>0</v>
      </c>
      <c r="C647" s="166">
        <v>2945</v>
      </c>
      <c r="D647" s="166">
        <v>13165.74</v>
      </c>
      <c r="E647" s="166">
        <v>7196.2</v>
      </c>
      <c r="F647" s="166">
        <v>177</v>
      </c>
      <c r="BK647" s="152" t="s">
        <v>24871</v>
      </c>
      <c r="BL647" s="219">
        <v>656170</v>
      </c>
      <c r="BM647" s="219">
        <v>1547623</v>
      </c>
      <c r="BN647" s="219">
        <v>2202862</v>
      </c>
      <c r="BO647" s="219">
        <v>1657575</v>
      </c>
      <c r="BP647" s="219">
        <v>2332457</v>
      </c>
      <c r="BQ647" s="219">
        <v>2525094</v>
      </c>
      <c r="BR647" s="219">
        <v>2248004</v>
      </c>
      <c r="BS647" s="219">
        <v>2575540.5</v>
      </c>
      <c r="BT647" s="219">
        <v>2284995</v>
      </c>
      <c r="BU647" s="219">
        <v>1839698.42</v>
      </c>
      <c r="BV647" s="219">
        <v>2020459.67</v>
      </c>
      <c r="BW647" s="219">
        <v>2968658.28</v>
      </c>
      <c r="BX647" s="166">
        <v>-24859136.870000001</v>
      </c>
      <c r="BZ647" s="154" t="s">
        <v>24757</v>
      </c>
      <c r="CA647" s="218">
        <v>0</v>
      </c>
      <c r="CB647" s="218">
        <v>0</v>
      </c>
      <c r="CC647" s="218">
        <v>0</v>
      </c>
      <c r="CD647" s="218">
        <v>0</v>
      </c>
      <c r="CE647" s="218">
        <v>0</v>
      </c>
      <c r="CF647" s="218">
        <v>0</v>
      </c>
      <c r="CG647" s="218">
        <v>274355.78999999998</v>
      </c>
      <c r="CH647" s="218">
        <v>5818.75</v>
      </c>
      <c r="CI647" s="218">
        <v>14662.5</v>
      </c>
      <c r="CJ647" s="218">
        <v>0</v>
      </c>
      <c r="CK647" s="218">
        <v>0</v>
      </c>
      <c r="CL647" s="218">
        <v>0</v>
      </c>
      <c r="CM647" s="218">
        <v>0</v>
      </c>
      <c r="CN647" s="165">
        <v>-294837.03999999998</v>
      </c>
      <c r="CP647" s="154" t="s">
        <v>24755</v>
      </c>
      <c r="CQ647" s="218">
        <v>3446487.32</v>
      </c>
      <c r="CR647" s="218">
        <v>4327243.55</v>
      </c>
      <c r="CS647" s="218">
        <v>4315376.3899999997</v>
      </c>
      <c r="CT647" s="218">
        <v>4079824.24</v>
      </c>
      <c r="CU647" s="218">
        <v>5005473.91</v>
      </c>
      <c r="CV647" s="218">
        <v>4696404.2</v>
      </c>
      <c r="CW647" s="218">
        <v>5294847.26</v>
      </c>
      <c r="CX647" s="218">
        <v>4724257.8099999996</v>
      </c>
      <c r="CY647" s="218">
        <v>5538264.2199999997</v>
      </c>
      <c r="CZ647" s="218">
        <v>8403220.2899999991</v>
      </c>
      <c r="DA647" s="218">
        <v>5366130.18</v>
      </c>
      <c r="DB647" s="218">
        <v>8816436.4399999995</v>
      </c>
      <c r="DC647" s="218">
        <v>0</v>
      </c>
      <c r="DD647" s="165">
        <v>-64013965.810000002</v>
      </c>
      <c r="DF647" s="152" t="s">
        <v>24883</v>
      </c>
      <c r="DG647" s="219">
        <v>0</v>
      </c>
      <c r="DH647" s="219">
        <v>0</v>
      </c>
      <c r="DI647" s="219">
        <v>0</v>
      </c>
      <c r="DJ647" s="219">
        <v>0</v>
      </c>
      <c r="DK647" s="219">
        <v>0</v>
      </c>
      <c r="DL647" s="219">
        <v>0</v>
      </c>
      <c r="DM647" s="219">
        <v>0</v>
      </c>
      <c r="DN647" s="219">
        <v>0</v>
      </c>
      <c r="DO647" s="219">
        <v>0</v>
      </c>
      <c r="DP647" s="219">
        <v>42508.44</v>
      </c>
      <c r="DQ647" s="219">
        <v>0</v>
      </c>
      <c r="DR647" s="219">
        <v>0</v>
      </c>
      <c r="DS647" s="164">
        <f t="shared" si="9"/>
        <v>42508.44</v>
      </c>
    </row>
    <row r="648" spans="1:123" ht="20.399999999999999">
      <c r="A648" s="154" t="s">
        <v>24767</v>
      </c>
      <c r="B648" s="165">
        <v>1170039.6200000001</v>
      </c>
      <c r="C648" s="165">
        <v>962805.48</v>
      </c>
      <c r="D648" s="165">
        <v>1335897.73</v>
      </c>
      <c r="E648" s="165">
        <v>1190681.22</v>
      </c>
      <c r="F648" s="165">
        <v>963456.34</v>
      </c>
      <c r="BK648" s="152" t="s">
        <v>25194</v>
      </c>
      <c r="BL648" s="219">
        <v>57346071</v>
      </c>
      <c r="BM648" s="219">
        <v>59534450.299999997</v>
      </c>
      <c r="BN648" s="219">
        <v>58674537.479999997</v>
      </c>
      <c r="BO648" s="219">
        <v>53866649.789999999</v>
      </c>
      <c r="BP648" s="219">
        <v>55939511.619999997</v>
      </c>
      <c r="BQ648" s="219">
        <v>55822216.939999998</v>
      </c>
      <c r="BR648" s="219">
        <v>55598043.030000001</v>
      </c>
      <c r="BS648" s="219">
        <v>47131650.859999999</v>
      </c>
      <c r="BT648" s="219">
        <v>52702333.539999999</v>
      </c>
      <c r="BU648" s="219">
        <v>56271385.909999996</v>
      </c>
      <c r="BV648" s="219">
        <v>46183604.189999998</v>
      </c>
      <c r="BW648" s="219">
        <v>57385426.359999999</v>
      </c>
      <c r="BX648" s="166">
        <v>-656455881.01999998</v>
      </c>
      <c r="BZ648" s="152" t="s">
        <v>24761</v>
      </c>
      <c r="CA648" s="219">
        <v>0</v>
      </c>
      <c r="CB648" s="219">
        <v>0</v>
      </c>
      <c r="CC648" s="219">
        <v>0</v>
      </c>
      <c r="CD648" s="219">
        <v>0</v>
      </c>
      <c r="CE648" s="219">
        <v>0</v>
      </c>
      <c r="CF648" s="219">
        <v>0</v>
      </c>
      <c r="CG648" s="219">
        <v>274355.78999999998</v>
      </c>
      <c r="CH648" s="219">
        <v>5818.75</v>
      </c>
      <c r="CI648" s="219">
        <v>14662.5</v>
      </c>
      <c r="CJ648" s="219">
        <v>0</v>
      </c>
      <c r="CK648" s="219">
        <v>0</v>
      </c>
      <c r="CL648" s="219">
        <v>0</v>
      </c>
      <c r="CM648" s="219">
        <v>0</v>
      </c>
      <c r="CN648" s="166">
        <v>-294837.03999999998</v>
      </c>
      <c r="CP648" s="152" t="s">
        <v>25098</v>
      </c>
      <c r="CQ648" s="219">
        <v>0</v>
      </c>
      <c r="CR648" s="219">
        <v>0</v>
      </c>
      <c r="CS648" s="219">
        <v>0</v>
      </c>
      <c r="CT648" s="219">
        <v>0</v>
      </c>
      <c r="CU648" s="219">
        <v>0</v>
      </c>
      <c r="CV648" s="219">
        <v>0</v>
      </c>
      <c r="CW648" s="219">
        <v>0</v>
      </c>
      <c r="CX648" s="219">
        <v>0</v>
      </c>
      <c r="CY648" s="219">
        <v>0</v>
      </c>
      <c r="CZ648" s="219">
        <v>37810</v>
      </c>
      <c r="DA648" s="219">
        <v>354000</v>
      </c>
      <c r="DB648" s="219">
        <v>32824</v>
      </c>
      <c r="DC648" s="219">
        <v>0</v>
      </c>
      <c r="DD648" s="166">
        <v>-424634</v>
      </c>
      <c r="DF648" s="152" t="s">
        <v>25173</v>
      </c>
      <c r="DG648" s="219">
        <v>0</v>
      </c>
      <c r="DH648" s="219">
        <v>0</v>
      </c>
      <c r="DI648" s="219">
        <v>0</v>
      </c>
      <c r="DJ648" s="219">
        <v>0</v>
      </c>
      <c r="DK648" s="219">
        <v>0</v>
      </c>
      <c r="DL648" s="219">
        <v>0</v>
      </c>
      <c r="DM648" s="219">
        <v>0</v>
      </c>
      <c r="DN648" s="219">
        <v>0</v>
      </c>
      <c r="DO648" s="219">
        <v>110.24</v>
      </c>
      <c r="DP648" s="219">
        <v>0</v>
      </c>
      <c r="DQ648" s="219">
        <v>0</v>
      </c>
      <c r="DR648" s="219">
        <v>0</v>
      </c>
      <c r="DS648" s="164">
        <f t="shared" ref="DS648:DS711" si="10">+SUM(DG648:DR648)</f>
        <v>110.24</v>
      </c>
    </row>
    <row r="649" spans="1:123" ht="20.399999999999999">
      <c r="A649" s="152" t="s">
        <v>24759</v>
      </c>
      <c r="B649" s="166">
        <v>259265.76</v>
      </c>
      <c r="C649" s="166">
        <v>130774.36</v>
      </c>
      <c r="D649" s="166">
        <v>460106.25</v>
      </c>
      <c r="E649" s="166">
        <v>293698.65000000002</v>
      </c>
      <c r="F649" s="166">
        <v>84649</v>
      </c>
      <c r="BK649" s="152" t="s">
        <v>25196</v>
      </c>
      <c r="BL649" s="219">
        <v>3426119.88</v>
      </c>
      <c r="BM649" s="219">
        <v>467772.9</v>
      </c>
      <c r="BN649" s="219">
        <v>0</v>
      </c>
      <c r="BO649" s="219">
        <v>0</v>
      </c>
      <c r="BP649" s="219">
        <v>467772.9</v>
      </c>
      <c r="BQ649" s="219">
        <v>1945881.19</v>
      </c>
      <c r="BR649" s="219">
        <v>335081.7</v>
      </c>
      <c r="BS649" s="219">
        <v>1033462.69</v>
      </c>
      <c r="BT649" s="219">
        <v>430453.55</v>
      </c>
      <c r="BU649" s="219">
        <v>3447116.76</v>
      </c>
      <c r="BV649" s="219">
        <v>0</v>
      </c>
      <c r="BW649" s="219">
        <v>105416.19</v>
      </c>
      <c r="BX649" s="166">
        <v>-11659077.76</v>
      </c>
      <c r="BZ649" s="153" t="s">
        <v>25216</v>
      </c>
      <c r="CA649" s="217">
        <v>2714286.98</v>
      </c>
      <c r="CB649" s="217">
        <v>6090565.5</v>
      </c>
      <c r="CC649" s="217">
        <v>9344420.8699999992</v>
      </c>
      <c r="CD649" s="217">
        <v>6732887.1200000001</v>
      </c>
      <c r="CE649" s="217">
        <v>7143544.9500000002</v>
      </c>
      <c r="CF649" s="217">
        <v>6979955.0800000001</v>
      </c>
      <c r="CG649" s="217">
        <v>7711778.9100000001</v>
      </c>
      <c r="CH649" s="217">
        <v>6530868.7300000004</v>
      </c>
      <c r="CI649" s="217">
        <v>7996659.4500000002</v>
      </c>
      <c r="CJ649" s="217">
        <v>7585958.7000000002</v>
      </c>
      <c r="CK649" s="217">
        <v>8420323.9800000004</v>
      </c>
      <c r="CL649" s="217">
        <v>8796023.9399999995</v>
      </c>
      <c r="CM649" s="217">
        <v>0</v>
      </c>
      <c r="CN649" s="164">
        <v>-86047274.209999993</v>
      </c>
      <c r="CP649" s="152" t="s">
        <v>25194</v>
      </c>
      <c r="CQ649" s="219">
        <v>3446487.32</v>
      </c>
      <c r="CR649" s="219">
        <v>4327243.55</v>
      </c>
      <c r="CS649" s="219">
        <v>4315376.3899999997</v>
      </c>
      <c r="CT649" s="219">
        <v>4079824.24</v>
      </c>
      <c r="CU649" s="219">
        <v>4905473.91</v>
      </c>
      <c r="CV649" s="219">
        <v>4696404.2</v>
      </c>
      <c r="CW649" s="219">
        <v>4746731.6100000003</v>
      </c>
      <c r="CX649" s="219">
        <v>4649063.1100000003</v>
      </c>
      <c r="CY649" s="219">
        <v>5004931.53</v>
      </c>
      <c r="CZ649" s="219">
        <v>7106134.1399999997</v>
      </c>
      <c r="DA649" s="219">
        <v>4626391.1500000004</v>
      </c>
      <c r="DB649" s="219">
        <v>5584231.2000000002</v>
      </c>
      <c r="DC649" s="219">
        <v>0</v>
      </c>
      <c r="DD649" s="166">
        <v>-57488292.350000001</v>
      </c>
      <c r="DF649" s="152" t="s">
        <v>25327</v>
      </c>
      <c r="DG649" s="219">
        <v>0</v>
      </c>
      <c r="DH649" s="219">
        <v>0</v>
      </c>
      <c r="DI649" s="219">
        <v>0</v>
      </c>
      <c r="DJ649" s="219">
        <v>0</v>
      </c>
      <c r="DK649" s="219">
        <v>0</v>
      </c>
      <c r="DL649" s="219">
        <v>180000</v>
      </c>
      <c r="DM649" s="219">
        <v>0</v>
      </c>
      <c r="DN649" s="219">
        <v>0</v>
      </c>
      <c r="DO649" s="219">
        <v>0</v>
      </c>
      <c r="DP649" s="219">
        <v>0</v>
      </c>
      <c r="DQ649" s="219">
        <v>0</v>
      </c>
      <c r="DR649" s="219">
        <v>0</v>
      </c>
      <c r="DS649" s="164">
        <f t="shared" si="10"/>
        <v>180000</v>
      </c>
    </row>
    <row r="650" spans="1:123" ht="20.399999999999999">
      <c r="A650" s="152" t="s">
        <v>24731</v>
      </c>
      <c r="B650" s="166">
        <v>910773.86</v>
      </c>
      <c r="C650" s="166">
        <v>832031.12</v>
      </c>
      <c r="D650" s="166">
        <v>875791.48</v>
      </c>
      <c r="E650" s="166">
        <v>896982.57</v>
      </c>
      <c r="F650" s="166">
        <v>878807.34</v>
      </c>
      <c r="BK650" s="152" t="s">
        <v>25197</v>
      </c>
      <c r="BL650" s="219">
        <v>0</v>
      </c>
      <c r="BM650" s="219">
        <v>0</v>
      </c>
      <c r="BN650" s="219">
        <v>7242765</v>
      </c>
      <c r="BO650" s="219">
        <v>2978519.33</v>
      </c>
      <c r="BP650" s="219">
        <v>2324005.6</v>
      </c>
      <c r="BQ650" s="219">
        <v>7206824</v>
      </c>
      <c r="BR650" s="219">
        <v>2594066</v>
      </c>
      <c r="BS650" s="219">
        <v>1629858.96</v>
      </c>
      <c r="BT650" s="219">
        <v>297999.15000000002</v>
      </c>
      <c r="BU650" s="219">
        <v>21757842.370000001</v>
      </c>
      <c r="BV650" s="219">
        <v>7709947.5899999999</v>
      </c>
      <c r="BW650" s="219">
        <v>3976249.2</v>
      </c>
      <c r="BX650" s="166">
        <v>-57718077.200000003</v>
      </c>
      <c r="BZ650" s="154" t="s">
        <v>24755</v>
      </c>
      <c r="CA650" s="218">
        <v>2714286.98</v>
      </c>
      <c r="CB650" s="218">
        <v>6090565.5</v>
      </c>
      <c r="CC650" s="218">
        <v>9344420.8699999992</v>
      </c>
      <c r="CD650" s="218">
        <v>6732887.1200000001</v>
      </c>
      <c r="CE650" s="218">
        <v>7143544.9500000002</v>
      </c>
      <c r="CF650" s="218">
        <v>6979955.0800000001</v>
      </c>
      <c r="CG650" s="218">
        <v>7711778.9100000001</v>
      </c>
      <c r="CH650" s="218">
        <v>6530868.7300000004</v>
      </c>
      <c r="CI650" s="218">
        <v>7996659.4500000002</v>
      </c>
      <c r="CJ650" s="218">
        <v>7585958.7000000002</v>
      </c>
      <c r="CK650" s="218">
        <v>8420323.9800000004</v>
      </c>
      <c r="CL650" s="218">
        <v>8796023.9399999995</v>
      </c>
      <c r="CM650" s="218">
        <v>0</v>
      </c>
      <c r="CN650" s="165">
        <v>-86047274.209999993</v>
      </c>
      <c r="CP650" s="152" t="s">
        <v>25054</v>
      </c>
      <c r="CQ650" s="219">
        <v>0</v>
      </c>
      <c r="CR650" s="219">
        <v>0</v>
      </c>
      <c r="CS650" s="219">
        <v>0</v>
      </c>
      <c r="CT650" s="219">
        <v>0</v>
      </c>
      <c r="CU650" s="219">
        <v>100000</v>
      </c>
      <c r="CV650" s="219">
        <v>0</v>
      </c>
      <c r="CW650" s="219">
        <v>548115.65</v>
      </c>
      <c r="CX650" s="219">
        <v>75194.7</v>
      </c>
      <c r="CY650" s="219">
        <v>533332.68999999994</v>
      </c>
      <c r="CZ650" s="219">
        <v>1259276.1499999999</v>
      </c>
      <c r="DA650" s="219">
        <v>385739.03</v>
      </c>
      <c r="DB650" s="219">
        <v>3199381.24</v>
      </c>
      <c r="DC650" s="219">
        <v>0</v>
      </c>
      <c r="DD650" s="166">
        <v>-6101039.46</v>
      </c>
      <c r="DF650" s="152" t="s">
        <v>24854</v>
      </c>
      <c r="DG650" s="219">
        <v>0</v>
      </c>
      <c r="DH650" s="219">
        <v>1575023.3</v>
      </c>
      <c r="DI650" s="219">
        <v>548081.37</v>
      </c>
      <c r="DJ650" s="219">
        <v>252981.23</v>
      </c>
      <c r="DK650" s="219">
        <v>443129.81</v>
      </c>
      <c r="DL650" s="219">
        <v>306460.64</v>
      </c>
      <c r="DM650" s="219">
        <v>316448.96000000002</v>
      </c>
      <c r="DN650" s="219">
        <v>297147.71999999997</v>
      </c>
      <c r="DO650" s="219">
        <v>403351.66</v>
      </c>
      <c r="DP650" s="219">
        <v>782164.37</v>
      </c>
      <c r="DQ650" s="219">
        <v>409754.2</v>
      </c>
      <c r="DR650" s="219">
        <v>150981.94</v>
      </c>
      <c r="DS650" s="164">
        <f t="shared" si="10"/>
        <v>5485525.2000000011</v>
      </c>
    </row>
    <row r="651" spans="1:123" ht="20.399999999999999">
      <c r="A651" s="153" t="s">
        <v>25328</v>
      </c>
      <c r="B651" s="164">
        <v>8020743.2800000003</v>
      </c>
      <c r="C651" s="164">
        <v>68011834.430000007</v>
      </c>
      <c r="D651" s="164">
        <v>11376763.359999999</v>
      </c>
      <c r="E651" s="164">
        <v>12903841.640000001</v>
      </c>
      <c r="F651" s="164">
        <v>11555226</v>
      </c>
      <c r="BK651" s="152" t="s">
        <v>25249</v>
      </c>
      <c r="BL651" s="219">
        <v>0</v>
      </c>
      <c r="BM651" s="219">
        <v>0</v>
      </c>
      <c r="BN651" s="219">
        <v>0</v>
      </c>
      <c r="BO651" s="219">
        <v>0</v>
      </c>
      <c r="BP651" s="219">
        <v>0</v>
      </c>
      <c r="BQ651" s="219">
        <v>1500</v>
      </c>
      <c r="BR651" s="219">
        <v>0</v>
      </c>
      <c r="BS651" s="219">
        <v>0</v>
      </c>
      <c r="BT651" s="219">
        <v>0</v>
      </c>
      <c r="BU651" s="219">
        <v>0</v>
      </c>
      <c r="BV651" s="219">
        <v>0</v>
      </c>
      <c r="BW651" s="219">
        <v>0</v>
      </c>
      <c r="BX651" s="166">
        <v>-1500</v>
      </c>
      <c r="BZ651" s="152" t="s">
        <v>25098</v>
      </c>
      <c r="CA651" s="219">
        <v>0</v>
      </c>
      <c r="CB651" s="219">
        <v>0</v>
      </c>
      <c r="CC651" s="219">
        <v>0</v>
      </c>
      <c r="CD651" s="219">
        <v>0</v>
      </c>
      <c r="CE651" s="219">
        <v>0</v>
      </c>
      <c r="CF651" s="219">
        <v>0</v>
      </c>
      <c r="CG651" s="219">
        <v>0</v>
      </c>
      <c r="CH651" s="219">
        <v>0</v>
      </c>
      <c r="CI651" s="219">
        <v>0</v>
      </c>
      <c r="CJ651" s="219">
        <v>2640</v>
      </c>
      <c r="CK651" s="219">
        <v>0</v>
      </c>
      <c r="CL651" s="219">
        <v>0</v>
      </c>
      <c r="CM651" s="219">
        <v>0</v>
      </c>
      <c r="CN651" s="166">
        <v>-2640</v>
      </c>
      <c r="CP651" s="153" t="s">
        <v>25227</v>
      </c>
      <c r="CQ651" s="217">
        <v>159400.01</v>
      </c>
      <c r="CR651" s="217">
        <v>61729.46</v>
      </c>
      <c r="CS651" s="217">
        <v>222277.82</v>
      </c>
      <c r="CT651" s="217">
        <v>182155.58</v>
      </c>
      <c r="CU651" s="217">
        <v>271290.07</v>
      </c>
      <c r="CV651" s="217">
        <v>196110.71</v>
      </c>
      <c r="CW651" s="217">
        <v>179016.53</v>
      </c>
      <c r="CX651" s="217">
        <v>277484.93</v>
      </c>
      <c r="CY651" s="217">
        <v>121062.51</v>
      </c>
      <c r="CZ651" s="217">
        <v>126696.22</v>
      </c>
      <c r="DA651" s="217">
        <v>226665.02</v>
      </c>
      <c r="DB651" s="217">
        <v>315884.84999999998</v>
      </c>
      <c r="DC651" s="217">
        <v>0</v>
      </c>
      <c r="DD651" s="164">
        <v>-2339773.71</v>
      </c>
      <c r="DF651" s="152" t="s">
        <v>25065</v>
      </c>
      <c r="DG651" s="219">
        <v>0</v>
      </c>
      <c r="DH651" s="219">
        <v>0</v>
      </c>
      <c r="DI651" s="219">
        <v>0</v>
      </c>
      <c r="DJ651" s="219">
        <v>0</v>
      </c>
      <c r="DK651" s="219">
        <v>1469925.5</v>
      </c>
      <c r="DL651" s="219">
        <v>0</v>
      </c>
      <c r="DM651" s="219">
        <v>794123.92</v>
      </c>
      <c r="DN651" s="219">
        <v>0</v>
      </c>
      <c r="DO651" s="219">
        <v>0</v>
      </c>
      <c r="DP651" s="219">
        <v>0</v>
      </c>
      <c r="DQ651" s="219">
        <v>0</v>
      </c>
      <c r="DR651" s="219">
        <v>0</v>
      </c>
      <c r="DS651" s="164">
        <f t="shared" si="10"/>
        <v>2264049.42</v>
      </c>
    </row>
    <row r="652" spans="1:123" ht="20.399999999999999">
      <c r="A652" s="168" t="s">
        <v>24857</v>
      </c>
      <c r="B652" s="165">
        <v>6330102</v>
      </c>
      <c r="C652" s="165">
        <v>5587356</v>
      </c>
      <c r="D652" s="165">
        <v>10599806</v>
      </c>
      <c r="E652" s="165">
        <v>10370816</v>
      </c>
      <c r="F652" s="165">
        <v>11203636</v>
      </c>
      <c r="BK652" s="152" t="s">
        <v>25198</v>
      </c>
      <c r="BL652" s="219">
        <v>42721.14</v>
      </c>
      <c r="BM652" s="219">
        <v>43901.08</v>
      </c>
      <c r="BN652" s="219">
        <v>44799.56</v>
      </c>
      <c r="BO652" s="219">
        <v>47787.57</v>
      </c>
      <c r="BP652" s="219">
        <v>268802.94</v>
      </c>
      <c r="BQ652" s="219">
        <v>52852.18</v>
      </c>
      <c r="BR652" s="219">
        <v>51653.64</v>
      </c>
      <c r="BS652" s="219">
        <v>52922.43</v>
      </c>
      <c r="BT652" s="219">
        <v>56665.01</v>
      </c>
      <c r="BU652" s="219">
        <v>53467.5</v>
      </c>
      <c r="BV652" s="219">
        <v>53766.95</v>
      </c>
      <c r="BW652" s="219">
        <v>58236.07</v>
      </c>
      <c r="BX652" s="166">
        <v>-827576.07</v>
      </c>
      <c r="BZ652" s="152" t="s">
        <v>25194</v>
      </c>
      <c r="CA652" s="219">
        <v>2714286.98</v>
      </c>
      <c r="CB652" s="219">
        <v>6090565.5</v>
      </c>
      <c r="CC652" s="219">
        <v>9344420.8699999992</v>
      </c>
      <c r="CD652" s="219">
        <v>6732887.1200000001</v>
      </c>
      <c r="CE652" s="219">
        <v>7108525.9500000002</v>
      </c>
      <c r="CF652" s="219">
        <v>6893294.2400000002</v>
      </c>
      <c r="CG652" s="219">
        <v>7482690.7300000004</v>
      </c>
      <c r="CH652" s="219">
        <v>6290908.8499999996</v>
      </c>
      <c r="CI652" s="219">
        <v>7643760.1799999997</v>
      </c>
      <c r="CJ652" s="219">
        <v>7208442.3899999997</v>
      </c>
      <c r="CK652" s="219">
        <v>8083778.75</v>
      </c>
      <c r="CL652" s="219">
        <v>8247984.0199999996</v>
      </c>
      <c r="CM652" s="219">
        <v>0</v>
      </c>
      <c r="CN652" s="166">
        <v>-83841545.579999998</v>
      </c>
      <c r="CP652" s="154" t="s">
        <v>24755</v>
      </c>
      <c r="CQ652" s="218">
        <v>159400.01</v>
      </c>
      <c r="CR652" s="218">
        <v>61729.46</v>
      </c>
      <c r="CS652" s="218">
        <v>222277.82</v>
      </c>
      <c r="CT652" s="218">
        <v>182155.58</v>
      </c>
      <c r="CU652" s="218">
        <v>271290.07</v>
      </c>
      <c r="CV652" s="218">
        <v>196110.71</v>
      </c>
      <c r="CW652" s="218">
        <v>179016.53</v>
      </c>
      <c r="CX652" s="218">
        <v>277484.93</v>
      </c>
      <c r="CY652" s="218">
        <v>121062.51</v>
      </c>
      <c r="CZ652" s="218">
        <v>126696.22</v>
      </c>
      <c r="DA652" s="218">
        <v>226665.02</v>
      </c>
      <c r="DB652" s="218">
        <v>315884.84999999998</v>
      </c>
      <c r="DC652" s="218">
        <v>0</v>
      </c>
      <c r="DD652" s="165">
        <v>-2339773.71</v>
      </c>
      <c r="DF652" s="152" t="s">
        <v>24975</v>
      </c>
      <c r="DG652" s="219">
        <v>0</v>
      </c>
      <c r="DH652" s="219">
        <v>0</v>
      </c>
      <c r="DI652" s="219">
        <v>27609.57</v>
      </c>
      <c r="DJ652" s="219">
        <v>0</v>
      </c>
      <c r="DK652" s="219">
        <v>0</v>
      </c>
      <c r="DL652" s="219">
        <v>0</v>
      </c>
      <c r="DM652" s="219">
        <v>7096</v>
      </c>
      <c r="DN652" s="219">
        <v>0</v>
      </c>
      <c r="DO652" s="219">
        <v>254644.81</v>
      </c>
      <c r="DP652" s="219">
        <v>131810.75</v>
      </c>
      <c r="DQ652" s="219">
        <v>76573.09</v>
      </c>
      <c r="DR652" s="219">
        <v>347378.11</v>
      </c>
      <c r="DS652" s="164">
        <f t="shared" si="10"/>
        <v>845112.33</v>
      </c>
    </row>
    <row r="653" spans="1:123" ht="20.399999999999999">
      <c r="A653" s="152" t="s">
        <v>25329</v>
      </c>
      <c r="B653" s="166">
        <v>0</v>
      </c>
      <c r="C653" s="166">
        <v>0</v>
      </c>
      <c r="D653" s="166">
        <v>0</v>
      </c>
      <c r="E653" s="166">
        <v>4565000</v>
      </c>
      <c r="F653" s="166">
        <v>685000</v>
      </c>
      <c r="BK653" s="152" t="s">
        <v>25200</v>
      </c>
      <c r="BL653" s="219">
        <v>37500740.960000001</v>
      </c>
      <c r="BM653" s="219">
        <v>36628723.140000001</v>
      </c>
      <c r="BN653" s="219">
        <v>38658649.75</v>
      </c>
      <c r="BO653" s="219">
        <v>54569131.899999999</v>
      </c>
      <c r="BP653" s="219">
        <v>40633941.979999997</v>
      </c>
      <c r="BQ653" s="219">
        <v>40096446.689999998</v>
      </c>
      <c r="BR653" s="219">
        <v>39958863.780000001</v>
      </c>
      <c r="BS653" s="219">
        <v>40337733.939999998</v>
      </c>
      <c r="BT653" s="219">
        <v>39856562.270000003</v>
      </c>
      <c r="BU653" s="219">
        <v>40415880.539999999</v>
      </c>
      <c r="BV653" s="219">
        <v>40046391.380000003</v>
      </c>
      <c r="BW653" s="219">
        <v>66985696.509999998</v>
      </c>
      <c r="BX653" s="166">
        <v>-515688762.83999997</v>
      </c>
      <c r="BZ653" s="152" t="s">
        <v>25054</v>
      </c>
      <c r="CA653" s="219">
        <v>0</v>
      </c>
      <c r="CB653" s="219">
        <v>0</v>
      </c>
      <c r="CC653" s="219">
        <v>0</v>
      </c>
      <c r="CD653" s="219">
        <v>0</v>
      </c>
      <c r="CE653" s="219">
        <v>35019</v>
      </c>
      <c r="CF653" s="219">
        <v>86660.84</v>
      </c>
      <c r="CG653" s="219">
        <v>229088.18</v>
      </c>
      <c r="CH653" s="219">
        <v>239959.88</v>
      </c>
      <c r="CI653" s="219">
        <v>352899.27</v>
      </c>
      <c r="CJ653" s="219">
        <v>374876.31</v>
      </c>
      <c r="CK653" s="219">
        <v>336545.23</v>
      </c>
      <c r="CL653" s="219">
        <v>548039.92000000004</v>
      </c>
      <c r="CM653" s="219">
        <v>0</v>
      </c>
      <c r="CN653" s="166">
        <v>-2203088.63</v>
      </c>
      <c r="CP653" s="152" t="s">
        <v>25098</v>
      </c>
      <c r="CQ653" s="219">
        <v>0</v>
      </c>
      <c r="CR653" s="219">
        <v>0</v>
      </c>
      <c r="CS653" s="219">
        <v>0</v>
      </c>
      <c r="CT653" s="219">
        <v>0</v>
      </c>
      <c r="CU653" s="219">
        <v>0</v>
      </c>
      <c r="CV653" s="219">
        <v>0</v>
      </c>
      <c r="CW653" s="219">
        <v>0</v>
      </c>
      <c r="CX653" s="219">
        <v>0</v>
      </c>
      <c r="CY653" s="219">
        <v>0</v>
      </c>
      <c r="CZ653" s="219">
        <v>0</v>
      </c>
      <c r="DA653" s="219">
        <v>0</v>
      </c>
      <c r="DB653" s="219">
        <v>5898.82</v>
      </c>
      <c r="DC653" s="219">
        <v>0</v>
      </c>
      <c r="DD653" s="166">
        <v>-5898.82</v>
      </c>
      <c r="DF653" s="152" t="s">
        <v>25176</v>
      </c>
      <c r="DG653" s="219">
        <v>0</v>
      </c>
      <c r="DH653" s="219">
        <v>0</v>
      </c>
      <c r="DI653" s="219">
        <v>0</v>
      </c>
      <c r="DJ653" s="219">
        <v>0</v>
      </c>
      <c r="DK653" s="219">
        <v>0</v>
      </c>
      <c r="DL653" s="219">
        <v>0</v>
      </c>
      <c r="DM653" s="219">
        <v>0</v>
      </c>
      <c r="DN653" s="219">
        <v>90000</v>
      </c>
      <c r="DO653" s="219">
        <v>20000</v>
      </c>
      <c r="DP653" s="219">
        <v>0</v>
      </c>
      <c r="DQ653" s="219">
        <v>115000</v>
      </c>
      <c r="DR653" s="219">
        <v>79098.039999999994</v>
      </c>
      <c r="DS653" s="164">
        <f t="shared" si="10"/>
        <v>304098.03999999998</v>
      </c>
    </row>
    <row r="654" spans="1:123" ht="20.399999999999999">
      <c r="A654" s="152" t="s">
        <v>25330</v>
      </c>
      <c r="B654" s="166">
        <v>6330102</v>
      </c>
      <c r="C654" s="166">
        <v>5587356</v>
      </c>
      <c r="D654" s="166">
        <v>10599806</v>
      </c>
      <c r="E654" s="166">
        <v>5805816</v>
      </c>
      <c r="F654" s="166">
        <v>10518636</v>
      </c>
      <c r="BK654" s="152" t="s">
        <v>25206</v>
      </c>
      <c r="BL654" s="219">
        <v>1670081.55</v>
      </c>
      <c r="BM654" s="219">
        <v>3347615.84</v>
      </c>
      <c r="BN654" s="219">
        <v>15076838.890000001</v>
      </c>
      <c r="BO654" s="219">
        <v>18770189.780000001</v>
      </c>
      <c r="BP654" s="219">
        <v>20593936.469999999</v>
      </c>
      <c r="BQ654" s="219">
        <v>11657734.98</v>
      </c>
      <c r="BR654" s="219">
        <v>10600267</v>
      </c>
      <c r="BS654" s="219">
        <v>14866235.25</v>
      </c>
      <c r="BT654" s="219">
        <v>12603860.18</v>
      </c>
      <c r="BU654" s="219">
        <v>14980863.32</v>
      </c>
      <c r="BV654" s="219">
        <v>14934686.880000001</v>
      </c>
      <c r="BW654" s="219">
        <v>30003851.68</v>
      </c>
      <c r="BX654" s="166">
        <v>-169106161.81999999</v>
      </c>
      <c r="BZ654" s="153" t="s">
        <v>25219</v>
      </c>
      <c r="CA654" s="217">
        <v>1047550.54</v>
      </c>
      <c r="CB654" s="217">
        <v>6942236.4000000004</v>
      </c>
      <c r="CC654" s="217">
        <v>6526294.0999999996</v>
      </c>
      <c r="CD654" s="217">
        <v>9439866.9700000007</v>
      </c>
      <c r="CE654" s="217">
        <v>6087225.5899999999</v>
      </c>
      <c r="CF654" s="217">
        <v>7850148.3799999999</v>
      </c>
      <c r="CG654" s="217">
        <v>8892846.9900000002</v>
      </c>
      <c r="CH654" s="217">
        <v>8234572.9699999997</v>
      </c>
      <c r="CI654" s="217">
        <v>8045113.4900000002</v>
      </c>
      <c r="CJ654" s="217">
        <v>11436984.310000001</v>
      </c>
      <c r="CK654" s="217">
        <v>8508476.3900000006</v>
      </c>
      <c r="CL654" s="217">
        <v>11915458.939999999</v>
      </c>
      <c r="CM654" s="217">
        <v>0</v>
      </c>
      <c r="CN654" s="164">
        <v>-94926775.069999993</v>
      </c>
      <c r="CP654" s="152" t="s">
        <v>25192</v>
      </c>
      <c r="CQ654" s="219">
        <v>0</v>
      </c>
      <c r="CR654" s="219">
        <v>0</v>
      </c>
      <c r="CS654" s="219">
        <v>0</v>
      </c>
      <c r="CT654" s="219">
        <v>0</v>
      </c>
      <c r="CU654" s="219">
        <v>114728.78</v>
      </c>
      <c r="CV654" s="219">
        <v>0</v>
      </c>
      <c r="CW654" s="219">
        <v>0</v>
      </c>
      <c r="CX654" s="219">
        <v>98645.23</v>
      </c>
      <c r="CY654" s="219">
        <v>0</v>
      </c>
      <c r="CZ654" s="219">
        <v>0</v>
      </c>
      <c r="DA654" s="219">
        <v>4124.18</v>
      </c>
      <c r="DB654" s="219">
        <v>0</v>
      </c>
      <c r="DC654" s="219">
        <v>0</v>
      </c>
      <c r="DD654" s="166">
        <v>-217498.19</v>
      </c>
      <c r="DF654" s="153" t="s">
        <v>25282</v>
      </c>
      <c r="DG654" s="217">
        <v>66045137.140000001</v>
      </c>
      <c r="DH654" s="217">
        <v>72983349.049999997</v>
      </c>
      <c r="DI654" s="217">
        <v>74618641.060000002</v>
      </c>
      <c r="DJ654" s="217">
        <v>78738197.810000002</v>
      </c>
      <c r="DK654" s="217">
        <v>79696910.879999995</v>
      </c>
      <c r="DL654" s="217">
        <v>78943519.209999993</v>
      </c>
      <c r="DM654" s="217">
        <v>119064227.55</v>
      </c>
      <c r="DN654" s="217">
        <v>79776471.980000004</v>
      </c>
      <c r="DO654" s="217">
        <v>76565594.219999999</v>
      </c>
      <c r="DP654" s="217">
        <v>82657244.469999999</v>
      </c>
      <c r="DQ654" s="217">
        <v>84930193.129999995</v>
      </c>
      <c r="DR654" s="217">
        <v>149429928.28</v>
      </c>
      <c r="DS654" s="164">
        <f t="shared" si="10"/>
        <v>1043449414.78</v>
      </c>
    </row>
    <row r="655" spans="1:123" ht="20.399999999999999">
      <c r="A655" s="168" t="s">
        <v>24898</v>
      </c>
      <c r="B655" s="165">
        <v>1690641.28</v>
      </c>
      <c r="C655" s="165">
        <v>62424478.43</v>
      </c>
      <c r="D655" s="165">
        <v>776957.36</v>
      </c>
      <c r="E655" s="165">
        <v>2533025.64</v>
      </c>
      <c r="F655" s="165">
        <v>351590</v>
      </c>
      <c r="BK655" s="152" t="s">
        <v>25207</v>
      </c>
      <c r="BL655" s="219">
        <v>0</v>
      </c>
      <c r="BM655" s="219">
        <v>98.25</v>
      </c>
      <c r="BN655" s="219">
        <v>42.25</v>
      </c>
      <c r="BO655" s="219">
        <v>25726.35</v>
      </c>
      <c r="BP655" s="219">
        <v>11459.12</v>
      </c>
      <c r="BQ655" s="219">
        <v>3462.25</v>
      </c>
      <c r="BR655" s="219">
        <v>753.45</v>
      </c>
      <c r="BS655" s="219">
        <v>2919.25</v>
      </c>
      <c r="BT655" s="219">
        <v>3820.46</v>
      </c>
      <c r="BU655" s="219">
        <v>372.65</v>
      </c>
      <c r="BV655" s="219">
        <v>1805.05</v>
      </c>
      <c r="BW655" s="219">
        <v>97615.67</v>
      </c>
      <c r="BX655" s="166">
        <v>-148074.75</v>
      </c>
      <c r="BZ655" s="154" t="s">
        <v>24755</v>
      </c>
      <c r="CA655" s="218">
        <v>1047550.54</v>
      </c>
      <c r="CB655" s="218">
        <v>6942236.4000000004</v>
      </c>
      <c r="CC655" s="218">
        <v>6526294.0999999996</v>
      </c>
      <c r="CD655" s="218">
        <v>9439866.9700000007</v>
      </c>
      <c r="CE655" s="218">
        <v>6087225.5899999999</v>
      </c>
      <c r="CF655" s="218">
        <v>7850148.3799999999</v>
      </c>
      <c r="CG655" s="218">
        <v>8892846.9900000002</v>
      </c>
      <c r="CH655" s="218">
        <v>8234572.9699999997</v>
      </c>
      <c r="CI655" s="218">
        <v>8045113.4900000002</v>
      </c>
      <c r="CJ655" s="218">
        <v>11436984.310000001</v>
      </c>
      <c r="CK655" s="218">
        <v>8508476.3900000006</v>
      </c>
      <c r="CL655" s="218">
        <v>11915458.939999999</v>
      </c>
      <c r="CM655" s="218">
        <v>0</v>
      </c>
      <c r="CN655" s="165">
        <v>-94926775.069999993</v>
      </c>
      <c r="CP655" s="152" t="s">
        <v>25194</v>
      </c>
      <c r="CQ655" s="219">
        <v>159400.01</v>
      </c>
      <c r="CR655" s="219">
        <v>61729.46</v>
      </c>
      <c r="CS655" s="219">
        <v>222277.82</v>
      </c>
      <c r="CT655" s="219">
        <v>182155.58</v>
      </c>
      <c r="CU655" s="219">
        <v>156561.29</v>
      </c>
      <c r="CV655" s="219">
        <v>196110.71</v>
      </c>
      <c r="CW655" s="219">
        <v>179016.53</v>
      </c>
      <c r="CX655" s="219">
        <v>178839.7</v>
      </c>
      <c r="CY655" s="219">
        <v>121062.51</v>
      </c>
      <c r="CZ655" s="219">
        <v>126696.22</v>
      </c>
      <c r="DA655" s="219">
        <v>222540.84</v>
      </c>
      <c r="DB655" s="219">
        <v>309986.03000000003</v>
      </c>
      <c r="DC655" s="219">
        <v>0</v>
      </c>
      <c r="DD655" s="166">
        <v>-2116376.7000000002</v>
      </c>
      <c r="DF655" s="154" t="s">
        <v>24960</v>
      </c>
      <c r="DG655" s="218">
        <v>4793623.63</v>
      </c>
      <c r="DH655" s="218">
        <v>4897152.58</v>
      </c>
      <c r="DI655" s="218">
        <v>4754595.16</v>
      </c>
      <c r="DJ655" s="218">
        <v>5021450.1900000004</v>
      </c>
      <c r="DK655" s="218">
        <v>5631298.75</v>
      </c>
      <c r="DL655" s="218">
        <v>5788276</v>
      </c>
      <c r="DM655" s="218">
        <v>9348008.4000000004</v>
      </c>
      <c r="DN655" s="218">
        <v>5081389.66</v>
      </c>
      <c r="DO655" s="218">
        <v>7018559.6600000001</v>
      </c>
      <c r="DP655" s="218">
        <v>5430864.1100000003</v>
      </c>
      <c r="DQ655" s="218">
        <v>10831754.74</v>
      </c>
      <c r="DR655" s="218">
        <v>13008865.619999999</v>
      </c>
      <c r="DS655" s="164">
        <f t="shared" si="10"/>
        <v>81605838.5</v>
      </c>
    </row>
    <row r="656" spans="1:123" ht="30.6">
      <c r="A656" s="152" t="s">
        <v>25331</v>
      </c>
      <c r="B656" s="166">
        <v>0</v>
      </c>
      <c r="C656" s="166">
        <v>2067305.32</v>
      </c>
      <c r="D656" s="166">
        <v>752216.5</v>
      </c>
      <c r="E656" s="166">
        <v>796738.86</v>
      </c>
      <c r="F656" s="166">
        <v>334857.95</v>
      </c>
      <c r="BK656" s="152" t="s">
        <v>25209</v>
      </c>
      <c r="BL656" s="219">
        <v>8653.76</v>
      </c>
      <c r="BM656" s="219">
        <v>703552.48</v>
      </c>
      <c r="BN656" s="219">
        <v>992661.4</v>
      </c>
      <c r="BO656" s="219">
        <v>1606140.19</v>
      </c>
      <c r="BP656" s="219">
        <v>1461323.4</v>
      </c>
      <c r="BQ656" s="219">
        <v>1146852.3500000001</v>
      </c>
      <c r="BR656" s="219">
        <v>1890598.07</v>
      </c>
      <c r="BS656" s="219">
        <v>1302140.47</v>
      </c>
      <c r="BT656" s="219">
        <v>2167911.79</v>
      </c>
      <c r="BU656" s="219">
        <v>850941.45</v>
      </c>
      <c r="BV656" s="219">
        <v>778037.29</v>
      </c>
      <c r="BW656" s="219">
        <v>4351539.53</v>
      </c>
      <c r="BX656" s="166">
        <v>-17260352.18</v>
      </c>
      <c r="BZ656" s="152" t="s">
        <v>25098</v>
      </c>
      <c r="CA656" s="219">
        <v>0</v>
      </c>
      <c r="CB656" s="219">
        <v>0</v>
      </c>
      <c r="CC656" s="219">
        <v>0</v>
      </c>
      <c r="CD656" s="219">
        <v>0</v>
      </c>
      <c r="CE656" s="219">
        <v>0</v>
      </c>
      <c r="CF656" s="219">
        <v>0</v>
      </c>
      <c r="CG656" s="219">
        <v>0</v>
      </c>
      <c r="CH656" s="219">
        <v>408299.5</v>
      </c>
      <c r="CI656" s="219">
        <v>328723.09999999998</v>
      </c>
      <c r="CJ656" s="219">
        <v>9550</v>
      </c>
      <c r="CK656" s="219">
        <v>0</v>
      </c>
      <c r="CL656" s="219">
        <v>291212.40000000002</v>
      </c>
      <c r="CM656" s="219">
        <v>0</v>
      </c>
      <c r="CN656" s="166">
        <v>-1037785</v>
      </c>
      <c r="CP656" s="153" t="s">
        <v>25230</v>
      </c>
      <c r="CQ656" s="217">
        <v>86262.59</v>
      </c>
      <c r="CR656" s="217">
        <v>246158.16</v>
      </c>
      <c r="CS656" s="217">
        <v>157838.10999999999</v>
      </c>
      <c r="CT656" s="217">
        <v>234712.45</v>
      </c>
      <c r="CU656" s="217">
        <v>184070.52</v>
      </c>
      <c r="CV656" s="217">
        <v>172299.71</v>
      </c>
      <c r="CW656" s="217">
        <v>172390.74</v>
      </c>
      <c r="CX656" s="217">
        <v>167026.79999999999</v>
      </c>
      <c r="CY656" s="217">
        <v>155868.98000000001</v>
      </c>
      <c r="CZ656" s="217">
        <v>189760.43</v>
      </c>
      <c r="DA656" s="217">
        <v>120266.47</v>
      </c>
      <c r="DB656" s="217">
        <v>245345.99</v>
      </c>
      <c r="DC656" s="217">
        <v>0</v>
      </c>
      <c r="DD656" s="164">
        <v>-2132000.9500000002</v>
      </c>
      <c r="DF656" s="152" t="s">
        <v>24974</v>
      </c>
      <c r="DG656" s="219">
        <v>4793623.63</v>
      </c>
      <c r="DH656" s="219">
        <v>4815924.7</v>
      </c>
      <c r="DI656" s="219">
        <v>4741347.96</v>
      </c>
      <c r="DJ656" s="219">
        <v>5021450.1900000004</v>
      </c>
      <c r="DK656" s="219">
        <v>4721388.03</v>
      </c>
      <c r="DL656" s="219">
        <v>4872500.62</v>
      </c>
      <c r="DM656" s="219">
        <v>8303708.3600000003</v>
      </c>
      <c r="DN656" s="219">
        <v>4902175.8499999996</v>
      </c>
      <c r="DO656" s="219">
        <v>5114080.71</v>
      </c>
      <c r="DP656" s="219">
        <v>5110764.8600000003</v>
      </c>
      <c r="DQ656" s="219">
        <v>5100296.5999999996</v>
      </c>
      <c r="DR656" s="219">
        <v>8144813.4000000004</v>
      </c>
      <c r="DS656" s="164">
        <f t="shared" si="10"/>
        <v>65642074.910000004</v>
      </c>
    </row>
    <row r="657" spans="1:123" ht="20.399999999999999">
      <c r="A657" s="152" t="s">
        <v>25332</v>
      </c>
      <c r="B657" s="166">
        <v>1689288.28</v>
      </c>
      <c r="C657" s="166">
        <v>56195110</v>
      </c>
      <c r="D657" s="166">
        <v>0</v>
      </c>
      <c r="E657" s="166">
        <v>1726859.34</v>
      </c>
      <c r="F657" s="166">
        <v>112</v>
      </c>
      <c r="BK657" s="152" t="s">
        <v>25211</v>
      </c>
      <c r="BL657" s="219">
        <v>166851.87</v>
      </c>
      <c r="BM657" s="219">
        <v>1062470.27</v>
      </c>
      <c r="BN657" s="219">
        <v>6771281.4800000004</v>
      </c>
      <c r="BO657" s="219">
        <v>559156.30000000005</v>
      </c>
      <c r="BP657" s="219">
        <v>753862</v>
      </c>
      <c r="BQ657" s="219">
        <v>717228.03</v>
      </c>
      <c r="BR657" s="219">
        <v>497158.32</v>
      </c>
      <c r="BS657" s="219">
        <v>687134.54</v>
      </c>
      <c r="BT657" s="219">
        <v>960167.48</v>
      </c>
      <c r="BU657" s="219">
        <v>768698.65</v>
      </c>
      <c r="BV657" s="219">
        <v>452931.21</v>
      </c>
      <c r="BW657" s="219">
        <v>1524489.5</v>
      </c>
      <c r="BX657" s="166">
        <v>-14921429.65</v>
      </c>
      <c r="BZ657" s="152" t="s">
        <v>25194</v>
      </c>
      <c r="CA657" s="219">
        <v>1047550.54</v>
      </c>
      <c r="CB657" s="219">
        <v>6942236.4000000004</v>
      </c>
      <c r="CC657" s="219">
        <v>6526294.0999999996</v>
      </c>
      <c r="CD657" s="219">
        <v>9439866.9700000007</v>
      </c>
      <c r="CE657" s="219">
        <v>6087225.5899999999</v>
      </c>
      <c r="CF657" s="219">
        <v>6907768.8899999997</v>
      </c>
      <c r="CG657" s="219">
        <v>5803032.46</v>
      </c>
      <c r="CH657" s="219">
        <v>5678671.5</v>
      </c>
      <c r="CI657" s="219">
        <v>5486501.4000000004</v>
      </c>
      <c r="CJ657" s="219">
        <v>7364998.3600000003</v>
      </c>
      <c r="CK657" s="219">
        <v>4899756.6399999997</v>
      </c>
      <c r="CL657" s="219">
        <v>9435179.1999999993</v>
      </c>
      <c r="CM657" s="219">
        <v>0</v>
      </c>
      <c r="CN657" s="166">
        <v>-75619082.049999997</v>
      </c>
      <c r="CP657" s="154" t="s">
        <v>24755</v>
      </c>
      <c r="CQ657" s="218">
        <v>86262.59</v>
      </c>
      <c r="CR657" s="218">
        <v>246158.16</v>
      </c>
      <c r="CS657" s="218">
        <v>157838.10999999999</v>
      </c>
      <c r="CT657" s="218">
        <v>234712.45</v>
      </c>
      <c r="CU657" s="218">
        <v>184070.52</v>
      </c>
      <c r="CV657" s="218">
        <v>172299.71</v>
      </c>
      <c r="CW657" s="218">
        <v>172390.74</v>
      </c>
      <c r="CX657" s="218">
        <v>167026.79999999999</v>
      </c>
      <c r="CY657" s="218">
        <v>155868.98000000001</v>
      </c>
      <c r="CZ657" s="218">
        <v>189760.43</v>
      </c>
      <c r="DA657" s="218">
        <v>120266.47</v>
      </c>
      <c r="DB657" s="218">
        <v>245345.99</v>
      </c>
      <c r="DC657" s="218">
        <v>0</v>
      </c>
      <c r="DD657" s="165">
        <v>-2132000.9500000002</v>
      </c>
      <c r="DF657" s="152" t="s">
        <v>25128</v>
      </c>
      <c r="DG657" s="219">
        <v>0</v>
      </c>
      <c r="DH657" s="219">
        <v>0</v>
      </c>
      <c r="DI657" s="219">
        <v>0</v>
      </c>
      <c r="DJ657" s="219">
        <v>0</v>
      </c>
      <c r="DK657" s="219">
        <v>909910.72</v>
      </c>
      <c r="DL657" s="219">
        <v>915775.38</v>
      </c>
      <c r="DM657" s="219">
        <v>1044300.04</v>
      </c>
      <c r="DN657" s="219">
        <v>179213.81</v>
      </c>
      <c r="DO657" s="219">
        <v>1904478.95</v>
      </c>
      <c r="DP657" s="219">
        <v>254780.05</v>
      </c>
      <c r="DQ657" s="219">
        <v>675075.92</v>
      </c>
      <c r="DR657" s="219">
        <v>2533419.96</v>
      </c>
      <c r="DS657" s="164">
        <f t="shared" si="10"/>
        <v>8416954.8300000001</v>
      </c>
    </row>
    <row r="658" spans="1:123" ht="20.399999999999999">
      <c r="A658" s="152" t="s">
        <v>25333</v>
      </c>
      <c r="B658" s="166">
        <v>0</v>
      </c>
      <c r="C658" s="166">
        <v>4153000</v>
      </c>
      <c r="D658" s="166">
        <v>0</v>
      </c>
      <c r="E658" s="166">
        <v>0</v>
      </c>
      <c r="F658" s="166">
        <v>0</v>
      </c>
      <c r="BK658" s="152" t="s">
        <v>25212</v>
      </c>
      <c r="BL658" s="219">
        <v>0</v>
      </c>
      <c r="BM658" s="219">
        <v>1986859.82</v>
      </c>
      <c r="BN658" s="219">
        <v>45639.42</v>
      </c>
      <c r="BO658" s="219">
        <v>1933919.9</v>
      </c>
      <c r="BP658" s="219">
        <v>989779.66</v>
      </c>
      <c r="BQ658" s="219">
        <v>-7300.5</v>
      </c>
      <c r="BR658" s="219">
        <v>1979559.32</v>
      </c>
      <c r="BS658" s="219">
        <v>989779.66</v>
      </c>
      <c r="BT658" s="219">
        <v>1030877.49</v>
      </c>
      <c r="BU658" s="219">
        <v>989779.66</v>
      </c>
      <c r="BV658" s="219">
        <v>948681.83</v>
      </c>
      <c r="BW658" s="219">
        <v>989778.83</v>
      </c>
      <c r="BX658" s="166">
        <v>-11877355.09</v>
      </c>
      <c r="BZ658" s="152" t="s">
        <v>25054</v>
      </c>
      <c r="CA658" s="219">
        <v>0</v>
      </c>
      <c r="CB658" s="219">
        <v>0</v>
      </c>
      <c r="CC658" s="219">
        <v>0</v>
      </c>
      <c r="CD658" s="219">
        <v>0</v>
      </c>
      <c r="CE658" s="219">
        <v>0</v>
      </c>
      <c r="CF658" s="219">
        <v>942379.49</v>
      </c>
      <c r="CG658" s="219">
        <v>3089814.53</v>
      </c>
      <c r="CH658" s="219">
        <v>2147601.9700000002</v>
      </c>
      <c r="CI658" s="219">
        <v>2229888.9900000002</v>
      </c>
      <c r="CJ658" s="219">
        <v>4062435.95</v>
      </c>
      <c r="CK658" s="219">
        <v>3608719.75</v>
      </c>
      <c r="CL658" s="219">
        <v>2189067.34</v>
      </c>
      <c r="CM658" s="219">
        <v>0</v>
      </c>
      <c r="CN658" s="166">
        <v>-18269908.02</v>
      </c>
      <c r="CP658" s="152" t="s">
        <v>25098</v>
      </c>
      <c r="CQ658" s="219">
        <v>0</v>
      </c>
      <c r="CR658" s="219">
        <v>0</v>
      </c>
      <c r="CS658" s="219">
        <v>0</v>
      </c>
      <c r="CT658" s="219">
        <v>0</v>
      </c>
      <c r="CU658" s="219">
        <v>0</v>
      </c>
      <c r="CV658" s="219">
        <v>3318</v>
      </c>
      <c r="CW658" s="219">
        <v>379</v>
      </c>
      <c r="CX658" s="219">
        <v>0</v>
      </c>
      <c r="CY658" s="219">
        <v>2685</v>
      </c>
      <c r="CZ658" s="219">
        <v>4282.1499999999996</v>
      </c>
      <c r="DA658" s="219">
        <v>34200</v>
      </c>
      <c r="DB658" s="219">
        <v>0</v>
      </c>
      <c r="DC658" s="219">
        <v>0</v>
      </c>
      <c r="DD658" s="166">
        <v>-44864.15</v>
      </c>
      <c r="DF658" s="152" t="s">
        <v>25132</v>
      </c>
      <c r="DG658" s="219">
        <v>0</v>
      </c>
      <c r="DH658" s="219">
        <v>0</v>
      </c>
      <c r="DI658" s="219">
        <v>0</v>
      </c>
      <c r="DJ658" s="219">
        <v>0</v>
      </c>
      <c r="DK658" s="219">
        <v>0</v>
      </c>
      <c r="DL658" s="219">
        <v>0</v>
      </c>
      <c r="DM658" s="219">
        <v>0</v>
      </c>
      <c r="DN658" s="219">
        <v>0</v>
      </c>
      <c r="DO658" s="219">
        <v>0</v>
      </c>
      <c r="DP658" s="219">
        <v>65319.199999999997</v>
      </c>
      <c r="DQ658" s="219">
        <v>64839.24</v>
      </c>
      <c r="DR658" s="219">
        <v>130246.44</v>
      </c>
      <c r="DS658" s="164">
        <f t="shared" si="10"/>
        <v>260404.88</v>
      </c>
    </row>
    <row r="659" spans="1:123" ht="20.399999999999999">
      <c r="A659" s="152" t="s">
        <v>24901</v>
      </c>
      <c r="B659" s="166">
        <v>1353</v>
      </c>
      <c r="C659" s="166">
        <v>9063.11</v>
      </c>
      <c r="D659" s="166">
        <v>24740.86</v>
      </c>
      <c r="E659" s="166">
        <v>9427.44</v>
      </c>
      <c r="F659" s="166">
        <v>16620.05</v>
      </c>
      <c r="BK659" s="152" t="s">
        <v>25214</v>
      </c>
      <c r="BL659" s="219">
        <v>0</v>
      </c>
      <c r="BM659" s="219">
        <v>0</v>
      </c>
      <c r="BN659" s="219">
        <v>10689.84</v>
      </c>
      <c r="BO659" s="219">
        <v>21757</v>
      </c>
      <c r="BP659" s="219">
        <v>12268.12</v>
      </c>
      <c r="BQ659" s="219">
        <v>18157.5</v>
      </c>
      <c r="BR659" s="219">
        <v>2108.86</v>
      </c>
      <c r="BS659" s="219">
        <v>1049.0999999999999</v>
      </c>
      <c r="BT659" s="219">
        <v>12944.28</v>
      </c>
      <c r="BU659" s="219">
        <v>1952.94</v>
      </c>
      <c r="BV659" s="219">
        <v>25124.41</v>
      </c>
      <c r="BW659" s="219">
        <v>19354.86</v>
      </c>
      <c r="BX659" s="166">
        <v>-125406.91</v>
      </c>
      <c r="BZ659" s="153" t="s">
        <v>25220</v>
      </c>
      <c r="CA659" s="217">
        <v>216319.3</v>
      </c>
      <c r="CB659" s="217">
        <v>851791.13</v>
      </c>
      <c r="CC659" s="217">
        <v>1383788.53</v>
      </c>
      <c r="CD659" s="217">
        <v>1562208.63</v>
      </c>
      <c r="CE659" s="217">
        <v>738921.5</v>
      </c>
      <c r="CF659" s="217">
        <v>2046827.93</v>
      </c>
      <c r="CG659" s="217">
        <v>1437749.67</v>
      </c>
      <c r="CH659" s="217">
        <v>1586599.87</v>
      </c>
      <c r="CI659" s="217">
        <v>2021327.55</v>
      </c>
      <c r="CJ659" s="217">
        <v>1201729.93</v>
      </c>
      <c r="CK659" s="217">
        <v>1443783.14</v>
      </c>
      <c r="CL659" s="217">
        <v>2102072.84</v>
      </c>
      <c r="CM659" s="217">
        <v>0</v>
      </c>
      <c r="CN659" s="164">
        <v>-16593120.02</v>
      </c>
      <c r="CP659" s="152" t="s">
        <v>25194</v>
      </c>
      <c r="CQ659" s="219">
        <v>86262.59</v>
      </c>
      <c r="CR659" s="219">
        <v>246158.16</v>
      </c>
      <c r="CS659" s="219">
        <v>157838.10999999999</v>
      </c>
      <c r="CT659" s="219">
        <v>234712.45</v>
      </c>
      <c r="CU659" s="219">
        <v>184070.52</v>
      </c>
      <c r="CV659" s="219">
        <v>168981.71</v>
      </c>
      <c r="CW659" s="219">
        <v>172011.74</v>
      </c>
      <c r="CX659" s="219">
        <v>167026.79999999999</v>
      </c>
      <c r="CY659" s="219">
        <v>153183.98000000001</v>
      </c>
      <c r="CZ659" s="219">
        <v>185478.28</v>
      </c>
      <c r="DA659" s="219">
        <v>86066.47</v>
      </c>
      <c r="DB659" s="219">
        <v>245345.99</v>
      </c>
      <c r="DC659" s="219">
        <v>0</v>
      </c>
      <c r="DD659" s="166">
        <v>-2087136.8</v>
      </c>
      <c r="DF659" s="152" t="s">
        <v>25306</v>
      </c>
      <c r="DG659" s="219">
        <v>0</v>
      </c>
      <c r="DH659" s="219">
        <v>0</v>
      </c>
      <c r="DI659" s="219">
        <v>0</v>
      </c>
      <c r="DJ659" s="219">
        <v>0</v>
      </c>
      <c r="DK659" s="219">
        <v>0</v>
      </c>
      <c r="DL659" s="219">
        <v>0</v>
      </c>
      <c r="DM659" s="219">
        <v>0</v>
      </c>
      <c r="DN659" s="219">
        <v>0</v>
      </c>
      <c r="DO659" s="219">
        <v>0</v>
      </c>
      <c r="DP659" s="219">
        <v>0</v>
      </c>
      <c r="DQ659" s="219">
        <v>451574.49</v>
      </c>
      <c r="DR659" s="219">
        <v>829425.51</v>
      </c>
      <c r="DS659" s="164">
        <f t="shared" si="10"/>
        <v>1281000</v>
      </c>
    </row>
    <row r="660" spans="1:123" ht="20.399999999999999">
      <c r="A660" s="153" t="s">
        <v>25334</v>
      </c>
      <c r="B660" s="164">
        <v>354272.8</v>
      </c>
      <c r="C660" s="164">
        <v>180000</v>
      </c>
      <c r="D660" s="164">
        <v>354276.8</v>
      </c>
      <c r="E660" s="164">
        <v>309988.7</v>
      </c>
      <c r="F660" s="164">
        <v>0</v>
      </c>
      <c r="BK660" s="152" t="s">
        <v>25054</v>
      </c>
      <c r="BL660" s="219">
        <v>40857171.979999997</v>
      </c>
      <c r="BM660" s="219">
        <v>66460107.149999999</v>
      </c>
      <c r="BN660" s="219">
        <v>90128134.939999998</v>
      </c>
      <c r="BO660" s="219">
        <v>69934245.519999996</v>
      </c>
      <c r="BP660" s="219">
        <v>77453232.450000003</v>
      </c>
      <c r="BQ660" s="219">
        <v>97868034.780000001</v>
      </c>
      <c r="BR660" s="219">
        <v>107358011.59999999</v>
      </c>
      <c r="BS660" s="219">
        <v>120215181.68000001</v>
      </c>
      <c r="BT660" s="219">
        <v>93847341.109999999</v>
      </c>
      <c r="BU660" s="219">
        <v>112381826.17</v>
      </c>
      <c r="BV660" s="219">
        <v>111087898.79000001</v>
      </c>
      <c r="BW660" s="219">
        <v>152356607.12</v>
      </c>
      <c r="BX660" s="166">
        <v>-1139947793.29</v>
      </c>
      <c r="BZ660" s="154" t="s">
        <v>24755</v>
      </c>
      <c r="CA660" s="218">
        <v>216319.3</v>
      </c>
      <c r="CB660" s="218">
        <v>851791.13</v>
      </c>
      <c r="CC660" s="218">
        <v>1383788.53</v>
      </c>
      <c r="CD660" s="218">
        <v>1562208.63</v>
      </c>
      <c r="CE660" s="218">
        <v>738921.5</v>
      </c>
      <c r="CF660" s="218">
        <v>2046827.93</v>
      </c>
      <c r="CG660" s="218">
        <v>1437749.67</v>
      </c>
      <c r="CH660" s="218">
        <v>1586599.87</v>
      </c>
      <c r="CI660" s="218">
        <v>2021327.55</v>
      </c>
      <c r="CJ660" s="218">
        <v>1201729.93</v>
      </c>
      <c r="CK660" s="218">
        <v>1443783.14</v>
      </c>
      <c r="CL660" s="218">
        <v>2102072.84</v>
      </c>
      <c r="CM660" s="218">
        <v>0</v>
      </c>
      <c r="CN660" s="165">
        <v>-16593120.02</v>
      </c>
      <c r="CP660" s="153" t="s">
        <v>25232</v>
      </c>
      <c r="CQ660" s="217">
        <v>1334013.45</v>
      </c>
      <c r="CR660" s="217">
        <v>1911692.66</v>
      </c>
      <c r="CS660" s="217">
        <v>1646925.52</v>
      </c>
      <c r="CT660" s="217">
        <v>2041443.28</v>
      </c>
      <c r="CU660" s="217">
        <v>1959532.02</v>
      </c>
      <c r="CV660" s="217">
        <v>1855728.69</v>
      </c>
      <c r="CW660" s="217">
        <v>2171479.0099999998</v>
      </c>
      <c r="CX660" s="217">
        <v>1968312.14</v>
      </c>
      <c r="CY660" s="217">
        <v>2300350.83</v>
      </c>
      <c r="CZ660" s="217">
        <v>1742287.48</v>
      </c>
      <c r="DA660" s="217">
        <v>2196066.42</v>
      </c>
      <c r="DB660" s="217">
        <v>2927094.44</v>
      </c>
      <c r="DC660" s="217">
        <v>0</v>
      </c>
      <c r="DD660" s="164">
        <v>-24054925.940000001</v>
      </c>
      <c r="DF660" s="152" t="s">
        <v>25307</v>
      </c>
      <c r="DG660" s="219">
        <v>0</v>
      </c>
      <c r="DH660" s="219">
        <v>0</v>
      </c>
      <c r="DI660" s="219">
        <v>0</v>
      </c>
      <c r="DJ660" s="219">
        <v>0</v>
      </c>
      <c r="DK660" s="219">
        <v>0</v>
      </c>
      <c r="DL660" s="219">
        <v>0</v>
      </c>
      <c r="DM660" s="219">
        <v>0</v>
      </c>
      <c r="DN660" s="219">
        <v>0</v>
      </c>
      <c r="DO660" s="219">
        <v>0</v>
      </c>
      <c r="DP660" s="219">
        <v>0</v>
      </c>
      <c r="DQ660" s="219">
        <v>4539968.49</v>
      </c>
      <c r="DR660" s="219">
        <v>1370960.31</v>
      </c>
      <c r="DS660" s="164">
        <f t="shared" si="10"/>
        <v>5910928.8000000007</v>
      </c>
    </row>
    <row r="661" spans="1:123" ht="20.399999999999999">
      <c r="A661" s="168" t="s">
        <v>24857</v>
      </c>
      <c r="B661" s="165">
        <v>354272.8</v>
      </c>
      <c r="C661" s="165">
        <v>180000</v>
      </c>
      <c r="D661" s="165">
        <v>354276.8</v>
      </c>
      <c r="E661" s="165">
        <v>309988.7</v>
      </c>
      <c r="F661" s="165">
        <v>0</v>
      </c>
      <c r="BK661" s="152" t="s">
        <v>25215</v>
      </c>
      <c r="BL661" s="219">
        <v>9488925.9499999993</v>
      </c>
      <c r="BM661" s="219">
        <v>11064209.220000001</v>
      </c>
      <c r="BN661" s="219">
        <v>9690496.2400000002</v>
      </c>
      <c r="BO661" s="219">
        <v>9389608.6199999992</v>
      </c>
      <c r="BP661" s="219">
        <v>9172731.0099999998</v>
      </c>
      <c r="BQ661" s="219">
        <v>6545430.2599999998</v>
      </c>
      <c r="BR661" s="219">
        <v>12522258.17</v>
      </c>
      <c r="BS661" s="219">
        <v>6212881.5099999998</v>
      </c>
      <c r="BT661" s="219">
        <v>10050263.65</v>
      </c>
      <c r="BU661" s="219">
        <v>9995967.2599999998</v>
      </c>
      <c r="BV661" s="219">
        <v>9933017.2599999998</v>
      </c>
      <c r="BW661" s="219">
        <v>12080889.17</v>
      </c>
      <c r="BX661" s="166">
        <v>-116146678.31999999</v>
      </c>
      <c r="BZ661" s="152" t="s">
        <v>25098</v>
      </c>
      <c r="CA661" s="219">
        <v>0</v>
      </c>
      <c r="CB661" s="219">
        <v>0</v>
      </c>
      <c r="CC661" s="219">
        <v>0</v>
      </c>
      <c r="CD661" s="219">
        <v>0</v>
      </c>
      <c r="CE661" s="219">
        <v>0</v>
      </c>
      <c r="CF661" s="219">
        <v>109260.55</v>
      </c>
      <c r="CG661" s="219">
        <v>149117.85999999999</v>
      </c>
      <c r="CH661" s="219">
        <v>14713.06</v>
      </c>
      <c r="CI661" s="219">
        <v>40609.480000000003</v>
      </c>
      <c r="CJ661" s="219">
        <v>0</v>
      </c>
      <c r="CK661" s="219">
        <v>126461.25</v>
      </c>
      <c r="CL661" s="219">
        <v>101049.1</v>
      </c>
      <c r="CM661" s="219">
        <v>0</v>
      </c>
      <c r="CN661" s="166">
        <v>-541211.30000000005</v>
      </c>
      <c r="CP661" s="154" t="s">
        <v>24755</v>
      </c>
      <c r="CQ661" s="218">
        <v>1334013.45</v>
      </c>
      <c r="CR661" s="218">
        <v>1911692.66</v>
      </c>
      <c r="CS661" s="218">
        <v>1646925.52</v>
      </c>
      <c r="CT661" s="218">
        <v>2041443.28</v>
      </c>
      <c r="CU661" s="218">
        <v>1959532.02</v>
      </c>
      <c r="CV661" s="218">
        <v>1855728.69</v>
      </c>
      <c r="CW661" s="218">
        <v>2171479.0099999998</v>
      </c>
      <c r="CX661" s="218">
        <v>1968312.14</v>
      </c>
      <c r="CY661" s="218">
        <v>2300350.83</v>
      </c>
      <c r="CZ661" s="218">
        <v>1742287.48</v>
      </c>
      <c r="DA661" s="218">
        <v>2196066.42</v>
      </c>
      <c r="DB661" s="218">
        <v>2927094.44</v>
      </c>
      <c r="DC661" s="218">
        <v>0</v>
      </c>
      <c r="DD661" s="165">
        <v>-24054925.940000001</v>
      </c>
      <c r="DF661" s="152" t="s">
        <v>25309</v>
      </c>
      <c r="DG661" s="219">
        <v>0</v>
      </c>
      <c r="DH661" s="219">
        <v>81227.88</v>
      </c>
      <c r="DI661" s="219">
        <v>13247.2</v>
      </c>
      <c r="DJ661" s="219">
        <v>0</v>
      </c>
      <c r="DK661" s="219">
        <v>0</v>
      </c>
      <c r="DL661" s="219">
        <v>0</v>
      </c>
      <c r="DM661" s="219">
        <v>0</v>
      </c>
      <c r="DN661" s="219">
        <v>0</v>
      </c>
      <c r="DO661" s="219">
        <v>0</v>
      </c>
      <c r="DP661" s="219">
        <v>0</v>
      </c>
      <c r="DQ661" s="219">
        <v>0</v>
      </c>
      <c r="DR661" s="219">
        <v>0</v>
      </c>
      <c r="DS661" s="164">
        <f t="shared" si="10"/>
        <v>94475.08</v>
      </c>
    </row>
    <row r="662" spans="1:123" ht="20.399999999999999">
      <c r="A662" s="152" t="s">
        <v>25329</v>
      </c>
      <c r="B662" s="166">
        <v>354272.8</v>
      </c>
      <c r="C662" s="166">
        <v>180000</v>
      </c>
      <c r="D662" s="166">
        <v>354276.8</v>
      </c>
      <c r="E662" s="166">
        <v>309988.7</v>
      </c>
      <c r="F662" s="166">
        <v>0</v>
      </c>
      <c r="BK662" s="153" t="s">
        <v>25216</v>
      </c>
      <c r="BL662" s="217">
        <v>478509.51</v>
      </c>
      <c r="BM662" s="217">
        <v>8187062.4400000004</v>
      </c>
      <c r="BN662" s="217">
        <v>7520553.1200000001</v>
      </c>
      <c r="BO662" s="217">
        <v>6396223.6399999997</v>
      </c>
      <c r="BP662" s="217">
        <v>9859100.4399999995</v>
      </c>
      <c r="BQ662" s="217">
        <v>8808800.7699999996</v>
      </c>
      <c r="BR662" s="217">
        <v>9028505.6099999994</v>
      </c>
      <c r="BS662" s="217">
        <v>8231207.6100000003</v>
      </c>
      <c r="BT662" s="217">
        <v>9006834.2899999991</v>
      </c>
      <c r="BU662" s="217">
        <v>9398683.5999999996</v>
      </c>
      <c r="BV662" s="217">
        <v>10170927.25</v>
      </c>
      <c r="BW662" s="217">
        <v>17826145.059999999</v>
      </c>
      <c r="BX662" s="164">
        <v>-104912553.34</v>
      </c>
      <c r="BZ662" s="152" t="s">
        <v>25194</v>
      </c>
      <c r="CA662" s="219">
        <v>216319.3</v>
      </c>
      <c r="CB662" s="219">
        <v>851791.13</v>
      </c>
      <c r="CC662" s="219">
        <v>1383788.53</v>
      </c>
      <c r="CD662" s="219">
        <v>1562208.63</v>
      </c>
      <c r="CE662" s="219">
        <v>738921.5</v>
      </c>
      <c r="CF662" s="219">
        <v>1937567.38</v>
      </c>
      <c r="CG662" s="219">
        <v>1288631.81</v>
      </c>
      <c r="CH662" s="219">
        <v>1571886.81</v>
      </c>
      <c r="CI662" s="219">
        <v>1980718.07</v>
      </c>
      <c r="CJ662" s="219">
        <v>1201729.93</v>
      </c>
      <c r="CK662" s="219">
        <v>1317321.8899999999</v>
      </c>
      <c r="CL662" s="219">
        <v>2001023.74</v>
      </c>
      <c r="CM662" s="219">
        <v>0</v>
      </c>
      <c r="CN662" s="166">
        <v>-16051908.720000001</v>
      </c>
      <c r="CP662" s="152" t="s">
        <v>25098</v>
      </c>
      <c r="CQ662" s="219">
        <v>0</v>
      </c>
      <c r="CR662" s="219">
        <v>0</v>
      </c>
      <c r="CS662" s="219">
        <v>0</v>
      </c>
      <c r="CT662" s="219">
        <v>0</v>
      </c>
      <c r="CU662" s="219">
        <v>89498</v>
      </c>
      <c r="CV662" s="219">
        <v>0</v>
      </c>
      <c r="CW662" s="219">
        <v>0</v>
      </c>
      <c r="CX662" s="219">
        <v>0</v>
      </c>
      <c r="CY662" s="219">
        <v>0</v>
      </c>
      <c r="CZ662" s="219">
        <v>20399</v>
      </c>
      <c r="DA662" s="219">
        <v>0</v>
      </c>
      <c r="DB662" s="219">
        <v>51285</v>
      </c>
      <c r="DC662" s="219">
        <v>0</v>
      </c>
      <c r="DD662" s="166">
        <v>-161182</v>
      </c>
      <c r="DF662" s="154" t="s">
        <v>24931</v>
      </c>
      <c r="DG662" s="218">
        <v>61251513.509999998</v>
      </c>
      <c r="DH662" s="218">
        <v>68086196.469999999</v>
      </c>
      <c r="DI662" s="218">
        <v>69864045.900000006</v>
      </c>
      <c r="DJ662" s="218">
        <v>73716747.620000005</v>
      </c>
      <c r="DK662" s="218">
        <v>74065612.129999995</v>
      </c>
      <c r="DL662" s="218">
        <v>73155243.209999993</v>
      </c>
      <c r="DM662" s="218">
        <v>109716219.15000001</v>
      </c>
      <c r="DN662" s="218">
        <v>74695082.319999993</v>
      </c>
      <c r="DO662" s="218">
        <v>69547034.560000002</v>
      </c>
      <c r="DP662" s="218">
        <v>77226380.359999999</v>
      </c>
      <c r="DQ662" s="218">
        <v>74098438.390000001</v>
      </c>
      <c r="DR662" s="218">
        <v>136421062.66</v>
      </c>
      <c r="DS662" s="164">
        <f t="shared" si="10"/>
        <v>961843576.27999985</v>
      </c>
    </row>
    <row r="663" spans="1:123" ht="20.399999999999999">
      <c r="A663" s="153" t="s">
        <v>25335</v>
      </c>
      <c r="B663" s="164">
        <v>884015.07</v>
      </c>
      <c r="C663" s="164">
        <v>5203258.53</v>
      </c>
      <c r="D663" s="164">
        <v>4373393.53</v>
      </c>
      <c r="E663" s="164">
        <v>752438.17</v>
      </c>
      <c r="F663" s="164">
        <v>1150596.51</v>
      </c>
      <c r="BK663" s="154" t="s">
        <v>24755</v>
      </c>
      <c r="BL663" s="218">
        <v>478509.51</v>
      </c>
      <c r="BM663" s="218">
        <v>8187062.4400000004</v>
      </c>
      <c r="BN663" s="218">
        <v>7520553.1200000001</v>
      </c>
      <c r="BO663" s="218">
        <v>6396223.6399999997</v>
      </c>
      <c r="BP663" s="218">
        <v>9859100.4399999995</v>
      </c>
      <c r="BQ663" s="218">
        <v>8808800.7699999996</v>
      </c>
      <c r="BR663" s="218">
        <v>9028505.6099999994</v>
      </c>
      <c r="BS663" s="218">
        <v>8231207.6100000003</v>
      </c>
      <c r="BT663" s="218">
        <v>9006834.2899999991</v>
      </c>
      <c r="BU663" s="218">
        <v>9398683.5999999996</v>
      </c>
      <c r="BV663" s="218">
        <v>10170927.25</v>
      </c>
      <c r="BW663" s="218">
        <v>17826145.059999999</v>
      </c>
      <c r="BX663" s="165">
        <v>-104912553.34</v>
      </c>
      <c r="BZ663" s="153" t="s">
        <v>25221</v>
      </c>
      <c r="CA663" s="217">
        <v>90612.28</v>
      </c>
      <c r="CB663" s="217">
        <v>145333.97</v>
      </c>
      <c r="CC663" s="217">
        <v>694337.74</v>
      </c>
      <c r="CD663" s="217">
        <v>443062.04</v>
      </c>
      <c r="CE663" s="217">
        <v>399137.06</v>
      </c>
      <c r="CF663" s="217">
        <v>719756.68</v>
      </c>
      <c r="CG663" s="217">
        <v>533620.22</v>
      </c>
      <c r="CH663" s="217">
        <v>428783.82</v>
      </c>
      <c r="CI663" s="217">
        <v>284279.67999999999</v>
      </c>
      <c r="CJ663" s="217">
        <v>498077.21</v>
      </c>
      <c r="CK663" s="217">
        <v>1619287.69</v>
      </c>
      <c r="CL663" s="217">
        <v>1186894.26</v>
      </c>
      <c r="CM663" s="217">
        <v>0</v>
      </c>
      <c r="CN663" s="164">
        <v>-7043182.6500000004</v>
      </c>
      <c r="CP663" s="152" t="s">
        <v>25194</v>
      </c>
      <c r="CQ663" s="219">
        <v>1334013.45</v>
      </c>
      <c r="CR663" s="219">
        <v>1911692.66</v>
      </c>
      <c r="CS663" s="219">
        <v>1646925.52</v>
      </c>
      <c r="CT663" s="219">
        <v>2041443.28</v>
      </c>
      <c r="CU663" s="219">
        <v>1770044.02</v>
      </c>
      <c r="CV663" s="219">
        <v>1855728.69</v>
      </c>
      <c r="CW663" s="219">
        <v>2171479.0099999998</v>
      </c>
      <c r="CX663" s="219">
        <v>1968312.14</v>
      </c>
      <c r="CY663" s="219">
        <v>2300350.83</v>
      </c>
      <c r="CZ663" s="219">
        <v>1676452.98</v>
      </c>
      <c r="DA663" s="219">
        <v>2038277.22</v>
      </c>
      <c r="DB663" s="219">
        <v>2811876.12</v>
      </c>
      <c r="DC663" s="219">
        <v>0</v>
      </c>
      <c r="DD663" s="166">
        <v>-23526595.920000002</v>
      </c>
      <c r="DF663" s="152" t="s">
        <v>24995</v>
      </c>
      <c r="DG663" s="219">
        <v>0</v>
      </c>
      <c r="DH663" s="219">
        <v>0</v>
      </c>
      <c r="DI663" s="219">
        <v>0</v>
      </c>
      <c r="DJ663" s="219">
        <v>0</v>
      </c>
      <c r="DK663" s="219">
        <v>0</v>
      </c>
      <c r="DL663" s="219">
        <v>0</v>
      </c>
      <c r="DM663" s="219">
        <v>0</v>
      </c>
      <c r="DN663" s="219">
        <v>0</v>
      </c>
      <c r="DO663" s="219">
        <v>0</v>
      </c>
      <c r="DP663" s="219">
        <v>0</v>
      </c>
      <c r="DQ663" s="219">
        <v>498774.97</v>
      </c>
      <c r="DR663" s="219">
        <v>1215430.8700000001</v>
      </c>
      <c r="DS663" s="164">
        <f t="shared" si="10"/>
        <v>1714205.84</v>
      </c>
    </row>
    <row r="664" spans="1:123" ht="20.399999999999999">
      <c r="A664" s="168" t="s">
        <v>24855</v>
      </c>
      <c r="B664" s="165">
        <v>378413.76</v>
      </c>
      <c r="C664" s="165">
        <v>224152.58</v>
      </c>
      <c r="D664" s="165">
        <v>1142890.6399999999</v>
      </c>
      <c r="E664" s="165">
        <v>11143.95</v>
      </c>
      <c r="F664" s="165">
        <v>500575.89</v>
      </c>
      <c r="BK664" s="152" t="s">
        <v>25098</v>
      </c>
      <c r="BL664" s="219">
        <v>0</v>
      </c>
      <c r="BM664" s="219">
        <v>0</v>
      </c>
      <c r="BN664" s="219">
        <v>0</v>
      </c>
      <c r="BO664" s="219">
        <v>0</v>
      </c>
      <c r="BP664" s="219">
        <v>0</v>
      </c>
      <c r="BQ664" s="219">
        <v>0</v>
      </c>
      <c r="BR664" s="219">
        <v>0</v>
      </c>
      <c r="BS664" s="219">
        <v>0</v>
      </c>
      <c r="BT664" s="219">
        <v>0</v>
      </c>
      <c r="BU664" s="219">
        <v>0</v>
      </c>
      <c r="BV664" s="219">
        <v>204616.95999999999</v>
      </c>
      <c r="BW664" s="219">
        <v>5784.96</v>
      </c>
      <c r="BX664" s="166">
        <v>-210401.92000000001</v>
      </c>
      <c r="BZ664" s="154" t="s">
        <v>24755</v>
      </c>
      <c r="CA664" s="218">
        <v>90612.28</v>
      </c>
      <c r="CB664" s="218">
        <v>145333.97</v>
      </c>
      <c r="CC664" s="218">
        <v>694337.74</v>
      </c>
      <c r="CD664" s="218">
        <v>443062.04</v>
      </c>
      <c r="CE664" s="218">
        <v>399137.06</v>
      </c>
      <c r="CF664" s="218">
        <v>719756.68</v>
      </c>
      <c r="CG664" s="218">
        <v>533620.22</v>
      </c>
      <c r="CH664" s="218">
        <v>428783.82</v>
      </c>
      <c r="CI664" s="218">
        <v>284279.67999999999</v>
      </c>
      <c r="CJ664" s="218">
        <v>498077.21</v>
      </c>
      <c r="CK664" s="218">
        <v>1619287.69</v>
      </c>
      <c r="CL664" s="218">
        <v>1186894.26</v>
      </c>
      <c r="CM664" s="218">
        <v>0</v>
      </c>
      <c r="CN664" s="165">
        <v>-7043182.6500000004</v>
      </c>
      <c r="CP664" s="152" t="s">
        <v>25054</v>
      </c>
      <c r="CQ664" s="219">
        <v>0</v>
      </c>
      <c r="CR664" s="219">
        <v>0</v>
      </c>
      <c r="CS664" s="219">
        <v>0</v>
      </c>
      <c r="CT664" s="219">
        <v>0</v>
      </c>
      <c r="CU664" s="219">
        <v>99990</v>
      </c>
      <c r="CV664" s="219">
        <v>0</v>
      </c>
      <c r="CW664" s="219">
        <v>0</v>
      </c>
      <c r="CX664" s="219">
        <v>0</v>
      </c>
      <c r="CY664" s="219">
        <v>0</v>
      </c>
      <c r="CZ664" s="219">
        <v>45435.5</v>
      </c>
      <c r="DA664" s="219">
        <v>157789.20000000001</v>
      </c>
      <c r="DB664" s="219">
        <v>63933.32</v>
      </c>
      <c r="DC664" s="219">
        <v>0</v>
      </c>
      <c r="DD664" s="166">
        <v>-367148.02</v>
      </c>
      <c r="DF664" s="152" t="s">
        <v>24997</v>
      </c>
      <c r="DG664" s="219">
        <v>0</v>
      </c>
      <c r="DH664" s="219">
        <v>0</v>
      </c>
      <c r="DI664" s="219">
        <v>0</v>
      </c>
      <c r="DJ664" s="219">
        <v>0</v>
      </c>
      <c r="DK664" s="219">
        <v>0</v>
      </c>
      <c r="DL664" s="219">
        <v>0</v>
      </c>
      <c r="DM664" s="219">
        <v>0</v>
      </c>
      <c r="DN664" s="219">
        <v>0</v>
      </c>
      <c r="DO664" s="219">
        <v>0</v>
      </c>
      <c r="DP664" s="219">
        <v>0</v>
      </c>
      <c r="DQ664" s="219">
        <v>411362.07</v>
      </c>
      <c r="DR664" s="219">
        <v>962454.99</v>
      </c>
      <c r="DS664" s="164">
        <f t="shared" si="10"/>
        <v>1373817.06</v>
      </c>
    </row>
    <row r="665" spans="1:123" ht="20.399999999999999">
      <c r="A665" s="152" t="s">
        <v>25336</v>
      </c>
      <c r="B665" s="166">
        <v>3468.8</v>
      </c>
      <c r="C665" s="166">
        <v>3915.83</v>
      </c>
      <c r="D665" s="166">
        <v>18846.55</v>
      </c>
      <c r="E665" s="166">
        <v>4840.76</v>
      </c>
      <c r="F665" s="166">
        <v>6249.75</v>
      </c>
      <c r="BK665" s="152" t="s">
        <v>25194</v>
      </c>
      <c r="BL665" s="219">
        <v>478509.51</v>
      </c>
      <c r="BM665" s="219">
        <v>8187062.4400000004</v>
      </c>
      <c r="BN665" s="219">
        <v>7520553.1200000001</v>
      </c>
      <c r="BO665" s="219">
        <v>6396223.6399999997</v>
      </c>
      <c r="BP665" s="219">
        <v>9859100.4399999995</v>
      </c>
      <c r="BQ665" s="219">
        <v>8808800.7699999996</v>
      </c>
      <c r="BR665" s="219">
        <v>9028505.6099999994</v>
      </c>
      <c r="BS665" s="219">
        <v>8231207.6100000003</v>
      </c>
      <c r="BT665" s="219">
        <v>9006834.2899999991</v>
      </c>
      <c r="BU665" s="219">
        <v>9398683.5999999996</v>
      </c>
      <c r="BV665" s="219">
        <v>9966310.2899999991</v>
      </c>
      <c r="BW665" s="219">
        <v>17820360.100000001</v>
      </c>
      <c r="BX665" s="166">
        <v>-104702151.42</v>
      </c>
      <c r="BZ665" s="152" t="s">
        <v>25098</v>
      </c>
      <c r="CA665" s="219">
        <v>0</v>
      </c>
      <c r="CB665" s="219">
        <v>0</v>
      </c>
      <c r="CC665" s="219">
        <v>0</v>
      </c>
      <c r="CD665" s="219">
        <v>0</v>
      </c>
      <c r="CE665" s="219">
        <v>0</v>
      </c>
      <c r="CF665" s="219">
        <v>0</v>
      </c>
      <c r="CG665" s="219">
        <v>0</v>
      </c>
      <c r="CH665" s="219">
        <v>4797.42</v>
      </c>
      <c r="CI665" s="219">
        <v>112755.3</v>
      </c>
      <c r="CJ665" s="219">
        <v>0</v>
      </c>
      <c r="CK665" s="219">
        <v>7580</v>
      </c>
      <c r="CL665" s="219">
        <v>22814.86</v>
      </c>
      <c r="CM665" s="219">
        <v>0</v>
      </c>
      <c r="CN665" s="166">
        <v>-147947.57999999999</v>
      </c>
      <c r="CP665" s="153" t="s">
        <v>25234</v>
      </c>
      <c r="CQ665" s="217">
        <v>157720.78</v>
      </c>
      <c r="CR665" s="217">
        <v>182600.43</v>
      </c>
      <c r="CS665" s="217">
        <v>121619.49</v>
      </c>
      <c r="CT665" s="217">
        <v>270970.42</v>
      </c>
      <c r="CU665" s="217">
        <v>302729.84000000003</v>
      </c>
      <c r="CV665" s="217">
        <v>266506.92</v>
      </c>
      <c r="CW665" s="217">
        <v>587405.55000000005</v>
      </c>
      <c r="CX665" s="217">
        <v>543027.52</v>
      </c>
      <c r="CY665" s="217">
        <v>283043.59999999998</v>
      </c>
      <c r="CZ665" s="217">
        <v>252213.35</v>
      </c>
      <c r="DA665" s="217">
        <v>417197.4</v>
      </c>
      <c r="DB665" s="217">
        <v>957322.56</v>
      </c>
      <c r="DC665" s="217">
        <v>0</v>
      </c>
      <c r="DD665" s="164">
        <v>-4342357.8600000003</v>
      </c>
      <c r="DF665" s="152" t="s">
        <v>25337</v>
      </c>
      <c r="DG665" s="219">
        <v>667474.42000000004</v>
      </c>
      <c r="DH665" s="219">
        <v>658877.77</v>
      </c>
      <c r="DI665" s="219">
        <v>591309.28</v>
      </c>
      <c r="DJ665" s="219">
        <v>632708.89</v>
      </c>
      <c r="DK665" s="219">
        <v>621893.61</v>
      </c>
      <c r="DL665" s="219">
        <v>601281.18000000005</v>
      </c>
      <c r="DM665" s="219">
        <v>970214.15</v>
      </c>
      <c r="DN665" s="219">
        <v>642382.31000000006</v>
      </c>
      <c r="DO665" s="219">
        <v>624114.52</v>
      </c>
      <c r="DP665" s="219">
        <v>594032.15</v>
      </c>
      <c r="DQ665" s="219">
        <v>593762.36</v>
      </c>
      <c r="DR665" s="219">
        <v>878645.95</v>
      </c>
      <c r="DS665" s="164">
        <f t="shared" si="10"/>
        <v>8076696.5899999999</v>
      </c>
    </row>
    <row r="666" spans="1:123" ht="20.399999999999999">
      <c r="A666" s="152" t="s">
        <v>25338</v>
      </c>
      <c r="B666" s="166">
        <v>374944.96</v>
      </c>
      <c r="C666" s="166">
        <v>220236.75</v>
      </c>
      <c r="D666" s="166">
        <v>1120903.43</v>
      </c>
      <c r="E666" s="166">
        <v>0</v>
      </c>
      <c r="F666" s="166">
        <v>494326.14</v>
      </c>
      <c r="BK666" s="153" t="s">
        <v>25219</v>
      </c>
      <c r="BL666" s="217">
        <v>1490810.03</v>
      </c>
      <c r="BM666" s="217">
        <v>8240086.7400000002</v>
      </c>
      <c r="BN666" s="217">
        <v>7780953.7199999997</v>
      </c>
      <c r="BO666" s="217">
        <v>6325567.3899999997</v>
      </c>
      <c r="BP666" s="217">
        <v>5952968.5300000003</v>
      </c>
      <c r="BQ666" s="217">
        <v>7272282.6399999997</v>
      </c>
      <c r="BR666" s="217">
        <v>9379799.2100000009</v>
      </c>
      <c r="BS666" s="217">
        <v>9557673.9600000009</v>
      </c>
      <c r="BT666" s="217">
        <v>9233098.2300000004</v>
      </c>
      <c r="BU666" s="217">
        <v>11220030.279999999</v>
      </c>
      <c r="BV666" s="217">
        <v>8402352.7899999991</v>
      </c>
      <c r="BW666" s="217">
        <v>13933200.039999999</v>
      </c>
      <c r="BX666" s="164">
        <v>-98788823.560000002</v>
      </c>
      <c r="BZ666" s="152" t="s">
        <v>25194</v>
      </c>
      <c r="CA666" s="219">
        <v>90612.28</v>
      </c>
      <c r="CB666" s="219">
        <v>145333.97</v>
      </c>
      <c r="CC666" s="219">
        <v>694337.74</v>
      </c>
      <c r="CD666" s="219">
        <v>443062.04</v>
      </c>
      <c r="CE666" s="219">
        <v>399137.06</v>
      </c>
      <c r="CF666" s="219">
        <v>719756.68</v>
      </c>
      <c r="CG666" s="219">
        <v>533620.22</v>
      </c>
      <c r="CH666" s="219">
        <v>423986.4</v>
      </c>
      <c r="CI666" s="219">
        <v>171524.38</v>
      </c>
      <c r="CJ666" s="219">
        <v>498077.21</v>
      </c>
      <c r="CK666" s="219">
        <v>1611707.69</v>
      </c>
      <c r="CL666" s="219">
        <v>1164079.3999999999</v>
      </c>
      <c r="CM666" s="219">
        <v>0</v>
      </c>
      <c r="CN666" s="166">
        <v>-6895235.0700000003</v>
      </c>
      <c r="CP666" s="154" t="s">
        <v>24755</v>
      </c>
      <c r="CQ666" s="218">
        <v>157720.78</v>
      </c>
      <c r="CR666" s="218">
        <v>182600.43</v>
      </c>
      <c r="CS666" s="218">
        <v>121619.49</v>
      </c>
      <c r="CT666" s="218">
        <v>270970.42</v>
      </c>
      <c r="CU666" s="218">
        <v>302729.84000000003</v>
      </c>
      <c r="CV666" s="218">
        <v>266506.92</v>
      </c>
      <c r="CW666" s="218">
        <v>587405.55000000005</v>
      </c>
      <c r="CX666" s="218">
        <v>543027.52</v>
      </c>
      <c r="CY666" s="218">
        <v>283043.59999999998</v>
      </c>
      <c r="CZ666" s="218">
        <v>252213.35</v>
      </c>
      <c r="DA666" s="218">
        <v>417197.4</v>
      </c>
      <c r="DB666" s="218">
        <v>957322.56</v>
      </c>
      <c r="DC666" s="218">
        <v>0</v>
      </c>
      <c r="DD666" s="165">
        <v>-4342357.8600000003</v>
      </c>
      <c r="DF666" s="152" t="s">
        <v>25339</v>
      </c>
      <c r="DG666" s="219">
        <v>3292589.38</v>
      </c>
      <c r="DH666" s="219">
        <v>3269791.44</v>
      </c>
      <c r="DI666" s="219">
        <v>3161280.86</v>
      </c>
      <c r="DJ666" s="219">
        <v>3385719.72</v>
      </c>
      <c r="DK666" s="219">
        <v>3438754.83</v>
      </c>
      <c r="DL666" s="219">
        <v>3687996.75</v>
      </c>
      <c r="DM666" s="219">
        <v>5333593.97</v>
      </c>
      <c r="DN666" s="219">
        <v>3659110.42</v>
      </c>
      <c r="DO666" s="219">
        <v>3468364.53</v>
      </c>
      <c r="DP666" s="219">
        <v>3452988.96</v>
      </c>
      <c r="DQ666" s="219">
        <v>3406755</v>
      </c>
      <c r="DR666" s="219">
        <v>5064443.71</v>
      </c>
      <c r="DS666" s="164">
        <f t="shared" si="10"/>
        <v>44621389.57</v>
      </c>
    </row>
    <row r="667" spans="1:123" ht="20.399999999999999">
      <c r="A667" s="152" t="s">
        <v>25340</v>
      </c>
      <c r="B667" s="166">
        <v>0</v>
      </c>
      <c r="C667" s="166">
        <v>0</v>
      </c>
      <c r="D667" s="166">
        <v>3140.66</v>
      </c>
      <c r="E667" s="166">
        <v>6303.19</v>
      </c>
      <c r="F667" s="166">
        <v>0</v>
      </c>
      <c r="BK667" s="154" t="s">
        <v>24755</v>
      </c>
      <c r="BL667" s="218">
        <v>1490810.03</v>
      </c>
      <c r="BM667" s="218">
        <v>8240086.7400000002</v>
      </c>
      <c r="BN667" s="218">
        <v>7780953.7199999997</v>
      </c>
      <c r="BO667" s="218">
        <v>6325567.3899999997</v>
      </c>
      <c r="BP667" s="218">
        <v>5952968.5300000003</v>
      </c>
      <c r="BQ667" s="218">
        <v>7272282.6399999997</v>
      </c>
      <c r="BR667" s="218">
        <v>9379799.2100000009</v>
      </c>
      <c r="BS667" s="218">
        <v>9557673.9600000009</v>
      </c>
      <c r="BT667" s="218">
        <v>9233098.2300000004</v>
      </c>
      <c r="BU667" s="218">
        <v>11220030.279999999</v>
      </c>
      <c r="BV667" s="218">
        <v>8402352.7899999991</v>
      </c>
      <c r="BW667" s="218">
        <v>13933200.039999999</v>
      </c>
      <c r="BX667" s="165">
        <v>-98788823.560000002</v>
      </c>
      <c r="BZ667" s="153" t="s">
        <v>25316</v>
      </c>
      <c r="CA667" s="217">
        <v>49006.89</v>
      </c>
      <c r="CB667" s="217">
        <v>5388885</v>
      </c>
      <c r="CC667" s="217">
        <v>4430267.58</v>
      </c>
      <c r="CD667" s="217">
        <v>5292376.67</v>
      </c>
      <c r="CE667" s="217">
        <v>4063501.88</v>
      </c>
      <c r="CF667" s="217">
        <v>4030802.21</v>
      </c>
      <c r="CG667" s="217">
        <v>4241883.5999999996</v>
      </c>
      <c r="CH667" s="217">
        <v>3186048.38</v>
      </c>
      <c r="CI667" s="217">
        <v>4473704.8499999996</v>
      </c>
      <c r="CJ667" s="217">
        <v>4497348.76</v>
      </c>
      <c r="CK667" s="217">
        <v>3613534.38</v>
      </c>
      <c r="CL667" s="217">
        <v>5346489.5999999996</v>
      </c>
      <c r="CM667" s="217">
        <v>0</v>
      </c>
      <c r="CN667" s="164">
        <v>-48613849.799999997</v>
      </c>
      <c r="CP667" s="152" t="s">
        <v>25098</v>
      </c>
      <c r="CQ667" s="219">
        <v>0</v>
      </c>
      <c r="CR667" s="219">
        <v>0</v>
      </c>
      <c r="CS667" s="219">
        <v>0</v>
      </c>
      <c r="CT667" s="219">
        <v>9900</v>
      </c>
      <c r="CU667" s="219">
        <v>0</v>
      </c>
      <c r="CV667" s="219">
        <v>0</v>
      </c>
      <c r="CW667" s="219">
        <v>6300</v>
      </c>
      <c r="CX667" s="219">
        <v>64285</v>
      </c>
      <c r="CY667" s="219">
        <v>0</v>
      </c>
      <c r="CZ667" s="219">
        <v>54132</v>
      </c>
      <c r="DA667" s="219">
        <v>0</v>
      </c>
      <c r="DB667" s="219">
        <v>49768</v>
      </c>
      <c r="DC667" s="219">
        <v>0</v>
      </c>
      <c r="DD667" s="166">
        <v>-184385</v>
      </c>
      <c r="DF667" s="152" t="s">
        <v>25154</v>
      </c>
      <c r="DG667" s="219">
        <v>26324208.52</v>
      </c>
      <c r="DH667" s="219">
        <v>26517678.920000002</v>
      </c>
      <c r="DI667" s="219">
        <v>24125740.859999999</v>
      </c>
      <c r="DJ667" s="219">
        <v>24636740.989999998</v>
      </c>
      <c r="DK667" s="219">
        <v>25056081.190000001</v>
      </c>
      <c r="DL667" s="219">
        <v>25144000.379999999</v>
      </c>
      <c r="DM667" s="219">
        <v>40550915.420000002</v>
      </c>
      <c r="DN667" s="219">
        <v>24767159.670000002</v>
      </c>
      <c r="DO667" s="219">
        <v>24645738.199999999</v>
      </c>
      <c r="DP667" s="219">
        <v>24581430.02</v>
      </c>
      <c r="DQ667" s="219">
        <v>24436023.77</v>
      </c>
      <c r="DR667" s="219">
        <v>42538076.770000003</v>
      </c>
      <c r="DS667" s="164">
        <f t="shared" si="10"/>
        <v>333323794.70999998</v>
      </c>
    </row>
    <row r="668" spans="1:123" ht="20.399999999999999">
      <c r="A668" s="168" t="s">
        <v>24764</v>
      </c>
      <c r="B668" s="165">
        <v>0</v>
      </c>
      <c r="C668" s="165">
        <v>4552721.6500000004</v>
      </c>
      <c r="D668" s="165">
        <v>2615153.46</v>
      </c>
      <c r="E668" s="165">
        <v>163469.64000000001</v>
      </c>
      <c r="F668" s="165">
        <v>106327.23</v>
      </c>
      <c r="BK668" s="152" t="s">
        <v>25098</v>
      </c>
      <c r="BL668" s="219">
        <v>0</v>
      </c>
      <c r="BM668" s="219">
        <v>0</v>
      </c>
      <c r="BN668" s="219">
        <v>14897.98</v>
      </c>
      <c r="BO668" s="219">
        <v>0</v>
      </c>
      <c r="BP668" s="219">
        <v>0</v>
      </c>
      <c r="BQ668" s="219">
        <v>0</v>
      </c>
      <c r="BR668" s="219">
        <v>0</v>
      </c>
      <c r="BS668" s="219">
        <v>0</v>
      </c>
      <c r="BT668" s="219">
        <v>0</v>
      </c>
      <c r="BU668" s="219">
        <v>0</v>
      </c>
      <c r="BV668" s="219">
        <v>0</v>
      </c>
      <c r="BW668" s="219">
        <v>0</v>
      </c>
      <c r="BX668" s="166">
        <v>-14897.98</v>
      </c>
      <c r="BZ668" s="154" t="s">
        <v>24755</v>
      </c>
      <c r="CA668" s="218">
        <v>49006.89</v>
      </c>
      <c r="CB668" s="218">
        <v>5388885</v>
      </c>
      <c r="CC668" s="218">
        <v>4430267.58</v>
      </c>
      <c r="CD668" s="218">
        <v>5292376.67</v>
      </c>
      <c r="CE668" s="218">
        <v>4063501.88</v>
      </c>
      <c r="CF668" s="218">
        <v>4030802.21</v>
      </c>
      <c r="CG668" s="218">
        <v>4241883.5999999996</v>
      </c>
      <c r="CH668" s="218">
        <v>3186048.38</v>
      </c>
      <c r="CI668" s="218">
        <v>4473704.8499999996</v>
      </c>
      <c r="CJ668" s="218">
        <v>4497348.76</v>
      </c>
      <c r="CK668" s="218">
        <v>3613534.38</v>
      </c>
      <c r="CL668" s="218">
        <v>5346489.5999999996</v>
      </c>
      <c r="CM668" s="218">
        <v>0</v>
      </c>
      <c r="CN668" s="165">
        <v>-48613849.799999997</v>
      </c>
      <c r="CP668" s="152" t="s">
        <v>25194</v>
      </c>
      <c r="CQ668" s="219">
        <v>157720.78</v>
      </c>
      <c r="CR668" s="219">
        <v>182600.43</v>
      </c>
      <c r="CS668" s="219">
        <v>121619.49</v>
      </c>
      <c r="CT668" s="219">
        <v>261070.42</v>
      </c>
      <c r="CU668" s="219">
        <v>253700.19</v>
      </c>
      <c r="CV668" s="219">
        <v>209444.43</v>
      </c>
      <c r="CW668" s="219">
        <v>303248.21000000002</v>
      </c>
      <c r="CX668" s="219">
        <v>273260.40000000002</v>
      </c>
      <c r="CY668" s="219">
        <v>182095.62</v>
      </c>
      <c r="CZ668" s="219">
        <v>173523.74</v>
      </c>
      <c r="DA668" s="219">
        <v>409746.48</v>
      </c>
      <c r="DB668" s="219">
        <v>835542.14</v>
      </c>
      <c r="DC668" s="219">
        <v>0</v>
      </c>
      <c r="DD668" s="166">
        <v>-3363572.33</v>
      </c>
      <c r="DF668" s="152" t="s">
        <v>25155</v>
      </c>
      <c r="DG668" s="219">
        <v>23524482.289999999</v>
      </c>
      <c r="DH668" s="219">
        <v>23276728.809999999</v>
      </c>
      <c r="DI668" s="219">
        <v>23916768.77</v>
      </c>
      <c r="DJ668" s="219">
        <v>24453352.93</v>
      </c>
      <c r="DK668" s="219">
        <v>24047337.870000001</v>
      </c>
      <c r="DL668" s="219">
        <v>24506852.66</v>
      </c>
      <c r="DM668" s="219">
        <v>37825122.719999999</v>
      </c>
      <c r="DN668" s="219">
        <v>24360525.850000001</v>
      </c>
      <c r="DO668" s="219">
        <v>22910597.440000001</v>
      </c>
      <c r="DP668" s="219">
        <v>23087235.539999999</v>
      </c>
      <c r="DQ668" s="219">
        <v>22616050.93</v>
      </c>
      <c r="DR668" s="219">
        <v>37328579.950000003</v>
      </c>
      <c r="DS668" s="164">
        <f t="shared" si="10"/>
        <v>311853635.75999993</v>
      </c>
    </row>
    <row r="669" spans="1:123" ht="20.399999999999999">
      <c r="A669" s="152" t="s">
        <v>24765</v>
      </c>
      <c r="B669" s="166">
        <v>0</v>
      </c>
      <c r="C669" s="166">
        <v>4552721.6500000004</v>
      </c>
      <c r="D669" s="166">
        <v>2615153.46</v>
      </c>
      <c r="E669" s="166">
        <v>163469.64000000001</v>
      </c>
      <c r="F669" s="166">
        <v>106327.23</v>
      </c>
      <c r="BK669" s="152" t="s">
        <v>25194</v>
      </c>
      <c r="BL669" s="219">
        <v>1490810.03</v>
      </c>
      <c r="BM669" s="219">
        <v>8240086.7400000002</v>
      </c>
      <c r="BN669" s="219">
        <v>7766055.7400000002</v>
      </c>
      <c r="BO669" s="219">
        <v>6325567.3899999997</v>
      </c>
      <c r="BP669" s="219">
        <v>5952968.5300000003</v>
      </c>
      <c r="BQ669" s="219">
        <v>7272282.6399999997</v>
      </c>
      <c r="BR669" s="219">
        <v>9379799.2100000009</v>
      </c>
      <c r="BS669" s="219">
        <v>9557673.9600000009</v>
      </c>
      <c r="BT669" s="219">
        <v>9233098.2300000004</v>
      </c>
      <c r="BU669" s="219">
        <v>11220030.279999999</v>
      </c>
      <c r="BV669" s="219">
        <v>8402352.7899999991</v>
      </c>
      <c r="BW669" s="219">
        <v>13933200.039999999</v>
      </c>
      <c r="BX669" s="166">
        <v>-98773925.579999998</v>
      </c>
      <c r="BZ669" s="152" t="s">
        <v>25098</v>
      </c>
      <c r="CA669" s="219">
        <v>0</v>
      </c>
      <c r="CB669" s="219">
        <v>0</v>
      </c>
      <c r="CC669" s="219">
        <v>0</v>
      </c>
      <c r="CD669" s="219">
        <v>0</v>
      </c>
      <c r="CE669" s="219">
        <v>0</v>
      </c>
      <c r="CF669" s="219">
        <v>0</v>
      </c>
      <c r="CG669" s="219">
        <v>0</v>
      </c>
      <c r="CH669" s="219">
        <v>0</v>
      </c>
      <c r="CI669" s="219">
        <v>160500</v>
      </c>
      <c r="CJ669" s="219">
        <v>15599.88</v>
      </c>
      <c r="CK669" s="219">
        <v>49589.45</v>
      </c>
      <c r="CL669" s="219">
        <v>0</v>
      </c>
      <c r="CM669" s="219">
        <v>0</v>
      </c>
      <c r="CN669" s="166">
        <v>-225689.33</v>
      </c>
      <c r="CP669" s="152" t="s">
        <v>25054</v>
      </c>
      <c r="CQ669" s="219">
        <v>0</v>
      </c>
      <c r="CR669" s="219">
        <v>0</v>
      </c>
      <c r="CS669" s="219">
        <v>0</v>
      </c>
      <c r="CT669" s="219">
        <v>0</v>
      </c>
      <c r="CU669" s="219">
        <v>49029.65</v>
      </c>
      <c r="CV669" s="219">
        <v>57062.49</v>
      </c>
      <c r="CW669" s="219">
        <v>277857.34000000003</v>
      </c>
      <c r="CX669" s="219">
        <v>205482.12</v>
      </c>
      <c r="CY669" s="219">
        <v>100947.98</v>
      </c>
      <c r="CZ669" s="219">
        <v>24557.61</v>
      </c>
      <c r="DA669" s="219">
        <v>7450.92</v>
      </c>
      <c r="DB669" s="219">
        <v>72012.42</v>
      </c>
      <c r="DC669" s="219">
        <v>0</v>
      </c>
      <c r="DD669" s="166">
        <v>-794400.53</v>
      </c>
      <c r="DF669" s="152" t="s">
        <v>25341</v>
      </c>
      <c r="DG669" s="219">
        <v>16733.07</v>
      </c>
      <c r="DH669" s="219">
        <v>13189.22</v>
      </c>
      <c r="DI669" s="219">
        <v>13336.14</v>
      </c>
      <c r="DJ669" s="219">
        <v>14172.99</v>
      </c>
      <c r="DK669" s="219">
        <v>15448.76</v>
      </c>
      <c r="DL669" s="219">
        <v>16164.14</v>
      </c>
      <c r="DM669" s="219">
        <v>20382.400000000001</v>
      </c>
      <c r="DN669" s="219">
        <v>39890.449999999997</v>
      </c>
      <c r="DO669" s="219">
        <v>36770.980000000003</v>
      </c>
      <c r="DP669" s="219">
        <v>34285.43</v>
      </c>
      <c r="DQ669" s="219">
        <v>34823.699999999997</v>
      </c>
      <c r="DR669" s="219">
        <v>53416.800000000003</v>
      </c>
      <c r="DS669" s="164">
        <f t="shared" si="10"/>
        <v>308614.07999999996</v>
      </c>
    </row>
    <row r="670" spans="1:123">
      <c r="A670" s="154" t="s">
        <v>24767</v>
      </c>
      <c r="B670" s="165">
        <v>505601.31</v>
      </c>
      <c r="C670" s="165">
        <v>426384.3</v>
      </c>
      <c r="D670" s="165">
        <v>615349.43000000005</v>
      </c>
      <c r="E670" s="165">
        <v>577824.57999999996</v>
      </c>
      <c r="F670" s="165">
        <v>543693.39</v>
      </c>
      <c r="BK670" s="153" t="s">
        <v>25220</v>
      </c>
      <c r="BL670" s="217">
        <v>504272.36</v>
      </c>
      <c r="BM670" s="217">
        <v>1416800.5</v>
      </c>
      <c r="BN670" s="217">
        <v>1229306.27</v>
      </c>
      <c r="BO670" s="217">
        <v>1104273.6599999999</v>
      </c>
      <c r="BP670" s="217">
        <v>1807504.03</v>
      </c>
      <c r="BQ670" s="217">
        <v>1448243.54</v>
      </c>
      <c r="BR670" s="217">
        <v>905196.3</v>
      </c>
      <c r="BS670" s="217">
        <v>1962943.57</v>
      </c>
      <c r="BT670" s="217">
        <v>1311539.8400000001</v>
      </c>
      <c r="BU670" s="217">
        <v>1647100.72</v>
      </c>
      <c r="BV670" s="217">
        <v>1626747.27</v>
      </c>
      <c r="BW670" s="217">
        <v>2452640.4</v>
      </c>
      <c r="BX670" s="164">
        <v>-17416568.460000001</v>
      </c>
      <c r="BZ670" s="152" t="s">
        <v>25194</v>
      </c>
      <c r="CA670" s="219">
        <v>49006.89</v>
      </c>
      <c r="CB670" s="219">
        <v>5388885</v>
      </c>
      <c r="CC670" s="219">
        <v>4430267.58</v>
      </c>
      <c r="CD670" s="219">
        <v>5292376.67</v>
      </c>
      <c r="CE670" s="219">
        <v>4063501.88</v>
      </c>
      <c r="CF670" s="219">
        <v>3895881.31</v>
      </c>
      <c r="CG670" s="219">
        <v>3352170.82</v>
      </c>
      <c r="CH670" s="219">
        <v>2535669.5099999998</v>
      </c>
      <c r="CI670" s="219">
        <v>3950431.91</v>
      </c>
      <c r="CJ670" s="219">
        <v>4316055.54</v>
      </c>
      <c r="CK670" s="219">
        <v>3524066.03</v>
      </c>
      <c r="CL670" s="219">
        <v>5100103.41</v>
      </c>
      <c r="CM670" s="219">
        <v>0</v>
      </c>
      <c r="CN670" s="166">
        <v>-45898416.549999997</v>
      </c>
      <c r="CP670" s="153" t="s">
        <v>25237</v>
      </c>
      <c r="CQ670" s="217">
        <v>306678.65999999997</v>
      </c>
      <c r="CR670" s="217">
        <v>787449.09</v>
      </c>
      <c r="CS670" s="217">
        <v>500898.54</v>
      </c>
      <c r="CT670" s="217">
        <v>516586.36</v>
      </c>
      <c r="CU670" s="217">
        <v>990741.64</v>
      </c>
      <c r="CV670" s="217">
        <v>891653.22</v>
      </c>
      <c r="CW670" s="217">
        <v>1315529.1399999999</v>
      </c>
      <c r="CX670" s="217">
        <v>887639.11</v>
      </c>
      <c r="CY670" s="217">
        <v>1698237.84</v>
      </c>
      <c r="CZ670" s="217">
        <v>1368451.41</v>
      </c>
      <c r="DA670" s="217">
        <v>909914.84</v>
      </c>
      <c r="DB670" s="217">
        <v>3175282.78</v>
      </c>
      <c r="DC670" s="217">
        <v>0</v>
      </c>
      <c r="DD670" s="164">
        <v>-13349062.630000001</v>
      </c>
      <c r="DF670" s="152" t="s">
        <v>25342</v>
      </c>
      <c r="DG670" s="219">
        <v>204995.56</v>
      </c>
      <c r="DH670" s="219">
        <v>245297.69</v>
      </c>
      <c r="DI670" s="219">
        <v>355415.01</v>
      </c>
      <c r="DJ670" s="219">
        <v>352632.24</v>
      </c>
      <c r="DK670" s="219">
        <v>330438.98</v>
      </c>
      <c r="DL670" s="219">
        <v>310936.90000000002</v>
      </c>
      <c r="DM670" s="219">
        <v>304096.71999999997</v>
      </c>
      <c r="DN670" s="219">
        <v>273738.25</v>
      </c>
      <c r="DO670" s="219">
        <v>269398.17</v>
      </c>
      <c r="DP670" s="219">
        <v>264977.3</v>
      </c>
      <c r="DQ670" s="219">
        <v>252528.13</v>
      </c>
      <c r="DR670" s="219">
        <v>251164.06</v>
      </c>
      <c r="DS670" s="164">
        <f t="shared" si="10"/>
        <v>3415619.0099999993</v>
      </c>
    </row>
    <row r="671" spans="1:123">
      <c r="A671" s="152" t="s">
        <v>24759</v>
      </c>
      <c r="B671" s="166">
        <v>11309.82</v>
      </c>
      <c r="C671" s="166">
        <v>33248.639999999999</v>
      </c>
      <c r="D671" s="166">
        <v>69111.69</v>
      </c>
      <c r="E671" s="166">
        <v>84413.71</v>
      </c>
      <c r="F671" s="166">
        <v>38174.21</v>
      </c>
      <c r="BK671" s="154" t="s">
        <v>24755</v>
      </c>
      <c r="BL671" s="218">
        <v>504272.36</v>
      </c>
      <c r="BM671" s="218">
        <v>1416800.5</v>
      </c>
      <c r="BN671" s="218">
        <v>1229306.27</v>
      </c>
      <c r="BO671" s="218">
        <v>1104273.6599999999</v>
      </c>
      <c r="BP671" s="218">
        <v>1807504.03</v>
      </c>
      <c r="BQ671" s="218">
        <v>1448243.54</v>
      </c>
      <c r="BR671" s="218">
        <v>905196.3</v>
      </c>
      <c r="BS671" s="218">
        <v>1962943.57</v>
      </c>
      <c r="BT671" s="218">
        <v>1311539.8400000001</v>
      </c>
      <c r="BU671" s="218">
        <v>1647100.72</v>
      </c>
      <c r="BV671" s="218">
        <v>1626747.27</v>
      </c>
      <c r="BW671" s="218">
        <v>2452640.4</v>
      </c>
      <c r="BX671" s="165">
        <v>-17416568.460000001</v>
      </c>
      <c r="BZ671" s="152" t="s">
        <v>25054</v>
      </c>
      <c r="CA671" s="219">
        <v>0</v>
      </c>
      <c r="CB671" s="219">
        <v>0</v>
      </c>
      <c r="CC671" s="219">
        <v>0</v>
      </c>
      <c r="CD671" s="219">
        <v>0</v>
      </c>
      <c r="CE671" s="219">
        <v>0</v>
      </c>
      <c r="CF671" s="219">
        <v>134920.9</v>
      </c>
      <c r="CG671" s="219">
        <v>889712.78</v>
      </c>
      <c r="CH671" s="219">
        <v>650378.87</v>
      </c>
      <c r="CI671" s="219">
        <v>362772.94</v>
      </c>
      <c r="CJ671" s="219">
        <v>165693.34</v>
      </c>
      <c r="CK671" s="219">
        <v>39878.9</v>
      </c>
      <c r="CL671" s="219">
        <v>246386.19</v>
      </c>
      <c r="CM671" s="219">
        <v>0</v>
      </c>
      <c r="CN671" s="166">
        <v>-2489743.92</v>
      </c>
      <c r="CP671" s="154" t="s">
        <v>24755</v>
      </c>
      <c r="CQ671" s="218">
        <v>306678.65999999997</v>
      </c>
      <c r="CR671" s="218">
        <v>787449.09</v>
      </c>
      <c r="CS671" s="218">
        <v>500898.54</v>
      </c>
      <c r="CT671" s="218">
        <v>516586.36</v>
      </c>
      <c r="CU671" s="218">
        <v>990741.64</v>
      </c>
      <c r="CV671" s="218">
        <v>891653.22</v>
      </c>
      <c r="CW671" s="218">
        <v>1315529.1399999999</v>
      </c>
      <c r="CX671" s="218">
        <v>887639.11</v>
      </c>
      <c r="CY671" s="218">
        <v>1698237.84</v>
      </c>
      <c r="CZ671" s="218">
        <v>1368451.41</v>
      </c>
      <c r="DA671" s="218">
        <v>909914.84</v>
      </c>
      <c r="DB671" s="218">
        <v>3175282.78</v>
      </c>
      <c r="DC671" s="218">
        <v>0</v>
      </c>
      <c r="DD671" s="165">
        <v>-13349062.630000001</v>
      </c>
      <c r="DF671" s="152" t="s">
        <v>25321</v>
      </c>
      <c r="DG671" s="219">
        <v>0</v>
      </c>
      <c r="DH671" s="219">
        <v>0</v>
      </c>
      <c r="DI671" s="219">
        <v>0</v>
      </c>
      <c r="DJ671" s="219">
        <v>0</v>
      </c>
      <c r="DK671" s="219">
        <v>0</v>
      </c>
      <c r="DL671" s="219">
        <v>0</v>
      </c>
      <c r="DM671" s="219">
        <v>0</v>
      </c>
      <c r="DN671" s="219">
        <v>0</v>
      </c>
      <c r="DO671" s="219">
        <v>0</v>
      </c>
      <c r="DP671" s="219">
        <v>1285463.53</v>
      </c>
      <c r="DQ671" s="219">
        <v>1057546.19</v>
      </c>
      <c r="DR671" s="219">
        <v>1952658.63</v>
      </c>
      <c r="DS671" s="164">
        <f t="shared" si="10"/>
        <v>4295668.3499999996</v>
      </c>
    </row>
    <row r="672" spans="1:123" ht="20.399999999999999">
      <c r="A672" s="152" t="s">
        <v>24731</v>
      </c>
      <c r="B672" s="166">
        <v>494291.49</v>
      </c>
      <c r="C672" s="166">
        <v>393135.66</v>
      </c>
      <c r="D672" s="166">
        <v>546237.74</v>
      </c>
      <c r="E672" s="166">
        <v>493410.87</v>
      </c>
      <c r="F672" s="166">
        <v>505519.18</v>
      </c>
      <c r="BK672" s="152" t="s">
        <v>25098</v>
      </c>
      <c r="BL672" s="219">
        <v>0</v>
      </c>
      <c r="BM672" s="219">
        <v>0</v>
      </c>
      <c r="BN672" s="219">
        <v>0</v>
      </c>
      <c r="BO672" s="219">
        <v>0</v>
      </c>
      <c r="BP672" s="219">
        <v>0</v>
      </c>
      <c r="BQ672" s="219">
        <v>361524.35</v>
      </c>
      <c r="BR672" s="219">
        <v>19863.91</v>
      </c>
      <c r="BS672" s="219">
        <v>3598</v>
      </c>
      <c r="BT672" s="219">
        <v>0</v>
      </c>
      <c r="BU672" s="219">
        <v>0</v>
      </c>
      <c r="BV672" s="219">
        <v>41510</v>
      </c>
      <c r="BW672" s="219">
        <v>235045.16</v>
      </c>
      <c r="BX672" s="166">
        <v>-661541.42000000004</v>
      </c>
      <c r="BZ672" s="153" t="s">
        <v>25223</v>
      </c>
      <c r="CA672" s="217">
        <v>1162392.74</v>
      </c>
      <c r="CB672" s="217">
        <v>3847377.05</v>
      </c>
      <c r="CC672" s="217">
        <v>5285156.34</v>
      </c>
      <c r="CD672" s="217">
        <v>5349772.5199999996</v>
      </c>
      <c r="CE672" s="217">
        <v>5789529.46</v>
      </c>
      <c r="CF672" s="217">
        <v>4973509.7</v>
      </c>
      <c r="CG672" s="217">
        <v>4766226.9000000004</v>
      </c>
      <c r="CH672" s="217">
        <v>4738589.5599999996</v>
      </c>
      <c r="CI672" s="217">
        <v>5230478.29</v>
      </c>
      <c r="CJ672" s="217">
        <v>5049735.88</v>
      </c>
      <c r="CK672" s="217">
        <v>5149827.4800000004</v>
      </c>
      <c r="CL672" s="217">
        <v>8286588.9199999999</v>
      </c>
      <c r="CM672" s="217">
        <v>0</v>
      </c>
      <c r="CN672" s="164">
        <v>-59629184.840000004</v>
      </c>
      <c r="CP672" s="152" t="s">
        <v>25098</v>
      </c>
      <c r="CQ672" s="219">
        <v>0</v>
      </c>
      <c r="CR672" s="219">
        <v>0</v>
      </c>
      <c r="CS672" s="219">
        <v>0</v>
      </c>
      <c r="CT672" s="219">
        <v>15350</v>
      </c>
      <c r="CU672" s="219">
        <v>0</v>
      </c>
      <c r="CV672" s="219">
        <v>4743</v>
      </c>
      <c r="CW672" s="219">
        <v>0</v>
      </c>
      <c r="CX672" s="219">
        <v>1740</v>
      </c>
      <c r="CY672" s="219">
        <v>474353.3</v>
      </c>
      <c r="CZ672" s="219">
        <v>168133.97</v>
      </c>
      <c r="DA672" s="219">
        <v>204999.8</v>
      </c>
      <c r="DB672" s="219">
        <v>883548.99</v>
      </c>
      <c r="DC672" s="219">
        <v>0</v>
      </c>
      <c r="DD672" s="166">
        <v>-1752869.06</v>
      </c>
      <c r="DF672" s="152" t="s">
        <v>25322</v>
      </c>
      <c r="DG672" s="219">
        <v>0</v>
      </c>
      <c r="DH672" s="219">
        <v>0</v>
      </c>
      <c r="DI672" s="219">
        <v>0</v>
      </c>
      <c r="DJ672" s="219">
        <v>0</v>
      </c>
      <c r="DK672" s="219">
        <v>0</v>
      </c>
      <c r="DL672" s="219">
        <v>0</v>
      </c>
      <c r="DM672" s="219">
        <v>0</v>
      </c>
      <c r="DN672" s="219">
        <v>0</v>
      </c>
      <c r="DO672" s="219">
        <v>0</v>
      </c>
      <c r="DP672" s="219">
        <v>821853.73</v>
      </c>
      <c r="DQ672" s="219">
        <v>676136.09</v>
      </c>
      <c r="DR672" s="219">
        <v>1249229.3600000001</v>
      </c>
      <c r="DS672" s="164">
        <f t="shared" si="10"/>
        <v>2747219.1799999997</v>
      </c>
    </row>
    <row r="673" spans="1:123" ht="20.399999999999999">
      <c r="A673" s="153" t="s">
        <v>25343</v>
      </c>
      <c r="B673" s="164">
        <v>8263643.6100000003</v>
      </c>
      <c r="C673" s="164">
        <v>11282566.52</v>
      </c>
      <c r="D673" s="164">
        <v>11137971.470000001</v>
      </c>
      <c r="E673" s="164">
        <v>14159046.15</v>
      </c>
      <c r="F673" s="164">
        <v>11372090.550000001</v>
      </c>
      <c r="BK673" s="152" t="s">
        <v>25194</v>
      </c>
      <c r="BL673" s="219">
        <v>504272.36</v>
      </c>
      <c r="BM673" s="219">
        <v>1416800.5</v>
      </c>
      <c r="BN673" s="219">
        <v>1229306.27</v>
      </c>
      <c r="BO673" s="219">
        <v>1104273.6599999999</v>
      </c>
      <c r="BP673" s="219">
        <v>1807504.03</v>
      </c>
      <c r="BQ673" s="219">
        <v>1086719.19</v>
      </c>
      <c r="BR673" s="219">
        <v>885332.39</v>
      </c>
      <c r="BS673" s="219">
        <v>1959345.57</v>
      </c>
      <c r="BT673" s="219">
        <v>1311539.8400000001</v>
      </c>
      <c r="BU673" s="219">
        <v>1647100.72</v>
      </c>
      <c r="BV673" s="219">
        <v>1585237.27</v>
      </c>
      <c r="BW673" s="219">
        <v>2217595.2400000002</v>
      </c>
      <c r="BX673" s="166">
        <v>-16755027.039999999</v>
      </c>
      <c r="BZ673" s="154" t="s">
        <v>24755</v>
      </c>
      <c r="CA673" s="218">
        <v>1162392.74</v>
      </c>
      <c r="CB673" s="218">
        <v>3847377.05</v>
      </c>
      <c r="CC673" s="218">
        <v>5285156.34</v>
      </c>
      <c r="CD673" s="218">
        <v>5349772.5199999996</v>
      </c>
      <c r="CE673" s="218">
        <v>5789529.46</v>
      </c>
      <c r="CF673" s="218">
        <v>4973509.7</v>
      </c>
      <c r="CG673" s="218">
        <v>4766226.9000000004</v>
      </c>
      <c r="CH673" s="218">
        <v>4738589.5599999996</v>
      </c>
      <c r="CI673" s="218">
        <v>5230478.29</v>
      </c>
      <c r="CJ673" s="218">
        <v>5049735.88</v>
      </c>
      <c r="CK673" s="218">
        <v>5149827.4800000004</v>
      </c>
      <c r="CL673" s="218">
        <v>8286588.9199999999</v>
      </c>
      <c r="CM673" s="218">
        <v>0</v>
      </c>
      <c r="CN673" s="165">
        <v>-59629184.840000004</v>
      </c>
      <c r="CP673" s="152" t="s">
        <v>25194</v>
      </c>
      <c r="CQ673" s="219">
        <v>306678.65999999997</v>
      </c>
      <c r="CR673" s="219">
        <v>787449.09</v>
      </c>
      <c r="CS673" s="219">
        <v>500898.54</v>
      </c>
      <c r="CT673" s="219">
        <v>501236.36</v>
      </c>
      <c r="CU673" s="219">
        <v>990741.64</v>
      </c>
      <c r="CV673" s="219">
        <v>677982.85</v>
      </c>
      <c r="CW673" s="219">
        <v>645217.89</v>
      </c>
      <c r="CX673" s="219">
        <v>643029.62</v>
      </c>
      <c r="CY673" s="219">
        <v>641966.71</v>
      </c>
      <c r="CZ673" s="219">
        <v>647608.6</v>
      </c>
      <c r="DA673" s="219">
        <v>378354.57</v>
      </c>
      <c r="DB673" s="219">
        <v>1645252.48</v>
      </c>
      <c r="DC673" s="219">
        <v>0</v>
      </c>
      <c r="DD673" s="166">
        <v>-8366417.0099999998</v>
      </c>
      <c r="DF673" s="152" t="s">
        <v>25166</v>
      </c>
      <c r="DG673" s="219">
        <v>612006.71</v>
      </c>
      <c r="DH673" s="219">
        <v>482354.88</v>
      </c>
      <c r="DI673" s="219">
        <v>652934.17000000004</v>
      </c>
      <c r="DJ673" s="219">
        <v>1314819.6000000001</v>
      </c>
      <c r="DK673" s="219">
        <v>1509161.57</v>
      </c>
      <c r="DL673" s="219">
        <v>1337945.04</v>
      </c>
      <c r="DM673" s="219">
        <v>1848546.05</v>
      </c>
      <c r="DN673" s="219">
        <v>1320127.03</v>
      </c>
      <c r="DO673" s="219">
        <v>1333498.48</v>
      </c>
      <c r="DP673" s="219">
        <v>1345347.16</v>
      </c>
      <c r="DQ673" s="219">
        <v>1337241.07</v>
      </c>
      <c r="DR673" s="219">
        <v>2098004.75</v>
      </c>
      <c r="DS673" s="164">
        <f t="shared" si="10"/>
        <v>15191986.51</v>
      </c>
    </row>
    <row r="674" spans="1:123" ht="20.399999999999999">
      <c r="A674" s="154" t="s">
        <v>24773</v>
      </c>
      <c r="B674" s="165">
        <v>20899.3</v>
      </c>
      <c r="C674" s="165">
        <v>15646.47</v>
      </c>
      <c r="D674" s="165">
        <v>14321.1</v>
      </c>
      <c r="E674" s="165">
        <v>27125.94</v>
      </c>
      <c r="F674" s="165">
        <v>17404.46</v>
      </c>
      <c r="BK674" s="153" t="s">
        <v>25221</v>
      </c>
      <c r="BL674" s="217">
        <v>121811.85</v>
      </c>
      <c r="BM674" s="217">
        <v>996003.82</v>
      </c>
      <c r="BN674" s="217">
        <v>653242.17000000004</v>
      </c>
      <c r="BO674" s="217">
        <v>506241.9</v>
      </c>
      <c r="BP674" s="217">
        <v>821738.38</v>
      </c>
      <c r="BQ674" s="217">
        <v>872120.09</v>
      </c>
      <c r="BR674" s="217">
        <v>1145512.97</v>
      </c>
      <c r="BS674" s="217">
        <v>1154252.98</v>
      </c>
      <c r="BT674" s="217">
        <v>674819.26</v>
      </c>
      <c r="BU674" s="217">
        <v>782660.41</v>
      </c>
      <c r="BV674" s="217">
        <v>593513.93999999994</v>
      </c>
      <c r="BW674" s="217">
        <v>2912483.53</v>
      </c>
      <c r="BX674" s="164">
        <v>-11234401.300000001</v>
      </c>
      <c r="BZ674" s="152" t="s">
        <v>25098</v>
      </c>
      <c r="CA674" s="219">
        <v>0</v>
      </c>
      <c r="CB674" s="219">
        <v>0</v>
      </c>
      <c r="CC674" s="219">
        <v>0</v>
      </c>
      <c r="CD674" s="219">
        <v>0</v>
      </c>
      <c r="CE674" s="219">
        <v>56900</v>
      </c>
      <c r="CF674" s="219">
        <v>6430</v>
      </c>
      <c r="CG674" s="219">
        <v>9593.52</v>
      </c>
      <c r="CH674" s="219">
        <v>100000</v>
      </c>
      <c r="CI674" s="219">
        <v>0</v>
      </c>
      <c r="CJ674" s="219">
        <v>12244.4</v>
      </c>
      <c r="CK674" s="219">
        <v>128110</v>
      </c>
      <c r="CL674" s="219">
        <v>84280</v>
      </c>
      <c r="CM674" s="219">
        <v>0</v>
      </c>
      <c r="CN674" s="166">
        <v>-397557.92</v>
      </c>
      <c r="CP674" s="152" t="s">
        <v>25054</v>
      </c>
      <c r="CQ674" s="219">
        <v>0</v>
      </c>
      <c r="CR674" s="219">
        <v>0</v>
      </c>
      <c r="CS674" s="219">
        <v>0</v>
      </c>
      <c r="CT674" s="219">
        <v>0</v>
      </c>
      <c r="CU674" s="219">
        <v>0</v>
      </c>
      <c r="CV674" s="219">
        <v>208927.37</v>
      </c>
      <c r="CW674" s="219">
        <v>670311.25</v>
      </c>
      <c r="CX674" s="219">
        <v>242869.49</v>
      </c>
      <c r="CY674" s="219">
        <v>581917.82999999996</v>
      </c>
      <c r="CZ674" s="219">
        <v>552708.84</v>
      </c>
      <c r="DA674" s="219">
        <v>326560.46999999997</v>
      </c>
      <c r="DB674" s="219">
        <v>646481.31000000006</v>
      </c>
      <c r="DC674" s="219">
        <v>0</v>
      </c>
      <c r="DD674" s="166">
        <v>-3229776.56</v>
      </c>
      <c r="DF674" s="152" t="s">
        <v>25168</v>
      </c>
      <c r="DG674" s="219">
        <v>1879791.31</v>
      </c>
      <c r="DH674" s="219">
        <v>2674387.9300000002</v>
      </c>
      <c r="DI674" s="219">
        <v>2464731.6800000002</v>
      </c>
      <c r="DJ674" s="219">
        <v>2770514.44</v>
      </c>
      <c r="DK674" s="219">
        <v>2982269.82</v>
      </c>
      <c r="DL674" s="219">
        <v>3136292.52</v>
      </c>
      <c r="DM674" s="219">
        <v>5314545.74</v>
      </c>
      <c r="DN674" s="219">
        <v>3219304.34</v>
      </c>
      <c r="DO674" s="219">
        <v>3205219.57</v>
      </c>
      <c r="DP674" s="219">
        <v>3265957.69</v>
      </c>
      <c r="DQ674" s="219">
        <v>3269924.13</v>
      </c>
      <c r="DR674" s="219">
        <v>6097792.2999999998</v>
      </c>
      <c r="DS674" s="164">
        <f t="shared" si="10"/>
        <v>40280731.469999999</v>
      </c>
    </row>
    <row r="675" spans="1:123" ht="20.399999999999999">
      <c r="A675" s="152" t="s">
        <v>24774</v>
      </c>
      <c r="B675" s="166">
        <v>20899.3</v>
      </c>
      <c r="C675" s="166">
        <v>15646.47</v>
      </c>
      <c r="D675" s="166">
        <v>14321.1</v>
      </c>
      <c r="E675" s="166">
        <v>27125.94</v>
      </c>
      <c r="F675" s="166">
        <v>17404.46</v>
      </c>
      <c r="BK675" s="154" t="s">
        <v>24755</v>
      </c>
      <c r="BL675" s="218">
        <v>121811.85</v>
      </c>
      <c r="BM675" s="218">
        <v>996003.82</v>
      </c>
      <c r="BN675" s="218">
        <v>653242.17000000004</v>
      </c>
      <c r="BO675" s="218">
        <v>506241.9</v>
      </c>
      <c r="BP675" s="218">
        <v>821738.38</v>
      </c>
      <c r="BQ675" s="218">
        <v>872120.09</v>
      </c>
      <c r="BR675" s="218">
        <v>1145512.97</v>
      </c>
      <c r="BS675" s="218">
        <v>1154252.98</v>
      </c>
      <c r="BT675" s="218">
        <v>674819.26</v>
      </c>
      <c r="BU675" s="218">
        <v>782660.41</v>
      </c>
      <c r="BV675" s="218">
        <v>593513.93999999994</v>
      </c>
      <c r="BW675" s="218">
        <v>2912483.53</v>
      </c>
      <c r="BX675" s="165">
        <v>-11234401.300000001</v>
      </c>
      <c r="BZ675" s="152" t="s">
        <v>25194</v>
      </c>
      <c r="CA675" s="219">
        <v>1162392.74</v>
      </c>
      <c r="CB675" s="219">
        <v>3847377.05</v>
      </c>
      <c r="CC675" s="219">
        <v>5285156.34</v>
      </c>
      <c r="CD675" s="219">
        <v>5349772.5199999996</v>
      </c>
      <c r="CE675" s="219">
        <v>5732629.46</v>
      </c>
      <c r="CF675" s="219">
        <v>4967079.7</v>
      </c>
      <c r="CG675" s="219">
        <v>4756633.38</v>
      </c>
      <c r="CH675" s="219">
        <v>4638589.5599999996</v>
      </c>
      <c r="CI675" s="219">
        <v>4679087.29</v>
      </c>
      <c r="CJ675" s="219">
        <v>4167792.49</v>
      </c>
      <c r="CK675" s="219">
        <v>3687592.59</v>
      </c>
      <c r="CL675" s="219">
        <v>5432273.9900000002</v>
      </c>
      <c r="CM675" s="219">
        <v>0</v>
      </c>
      <c r="CN675" s="166">
        <v>-53706377.109999999</v>
      </c>
      <c r="CP675" s="153" t="s">
        <v>25241</v>
      </c>
      <c r="CQ675" s="217">
        <v>276031.5</v>
      </c>
      <c r="CR675" s="217">
        <v>235409.15</v>
      </c>
      <c r="CS675" s="217">
        <v>345391.85</v>
      </c>
      <c r="CT675" s="217">
        <v>446385.62</v>
      </c>
      <c r="CU675" s="217">
        <v>561642.18000000005</v>
      </c>
      <c r="CV675" s="217">
        <v>464747.59</v>
      </c>
      <c r="CW675" s="217">
        <v>480215.02</v>
      </c>
      <c r="CX675" s="217">
        <v>97075.45</v>
      </c>
      <c r="CY675" s="217">
        <v>784443.01</v>
      </c>
      <c r="CZ675" s="217">
        <v>696757.7</v>
      </c>
      <c r="DA675" s="217">
        <v>398560.36</v>
      </c>
      <c r="DB675" s="217">
        <v>567156.62</v>
      </c>
      <c r="DC675" s="217">
        <v>0</v>
      </c>
      <c r="DD675" s="164">
        <v>-5353816.05</v>
      </c>
      <c r="DF675" s="152" t="s">
        <v>25344</v>
      </c>
      <c r="DG675" s="219">
        <v>1194101.4099999999</v>
      </c>
      <c r="DH675" s="219">
        <v>1253873.1299999999</v>
      </c>
      <c r="DI675" s="219">
        <v>1113166.96</v>
      </c>
      <c r="DJ675" s="219">
        <v>1187306.6599999999</v>
      </c>
      <c r="DK675" s="219">
        <v>1175539.43</v>
      </c>
      <c r="DL675" s="219">
        <v>1172198.8400000001</v>
      </c>
      <c r="DM675" s="219">
        <v>1937707.8</v>
      </c>
      <c r="DN675" s="219">
        <v>1139102.3899999999</v>
      </c>
      <c r="DO675" s="219">
        <v>1173032.32</v>
      </c>
      <c r="DP675" s="219">
        <v>1179108.78</v>
      </c>
      <c r="DQ675" s="219">
        <v>1176291.02</v>
      </c>
      <c r="DR675" s="219">
        <v>2237026.3199999998</v>
      </c>
      <c r="DS675" s="164">
        <f t="shared" si="10"/>
        <v>15938455.060000001</v>
      </c>
    </row>
    <row r="676" spans="1:123" ht="20.399999999999999">
      <c r="A676" s="168" t="s">
        <v>25345</v>
      </c>
      <c r="B676" s="165">
        <v>8215709.3700000001</v>
      </c>
      <c r="C676" s="165">
        <v>11249003.369999999</v>
      </c>
      <c r="D676" s="165">
        <v>11068545.539999999</v>
      </c>
      <c r="E676" s="165">
        <v>14068252.58</v>
      </c>
      <c r="F676" s="165">
        <v>10741596.789999999</v>
      </c>
      <c r="BK676" s="152" t="s">
        <v>25098</v>
      </c>
      <c r="BL676" s="219">
        <v>0</v>
      </c>
      <c r="BM676" s="219">
        <v>0</v>
      </c>
      <c r="BN676" s="219">
        <v>0</v>
      </c>
      <c r="BO676" s="219">
        <v>0</v>
      </c>
      <c r="BP676" s="219">
        <v>0</v>
      </c>
      <c r="BQ676" s="219">
        <v>14400</v>
      </c>
      <c r="BR676" s="219">
        <v>8156.42</v>
      </c>
      <c r="BS676" s="219">
        <v>413329.58</v>
      </c>
      <c r="BT676" s="219">
        <v>66367.95</v>
      </c>
      <c r="BU676" s="219">
        <v>54080.81</v>
      </c>
      <c r="BV676" s="219">
        <v>24048</v>
      </c>
      <c r="BW676" s="219">
        <v>14619.65</v>
      </c>
      <c r="BX676" s="166">
        <v>-595002.41</v>
      </c>
      <c r="BZ676" s="152" t="s">
        <v>25054</v>
      </c>
      <c r="CA676" s="219">
        <v>0</v>
      </c>
      <c r="CB676" s="219">
        <v>0</v>
      </c>
      <c r="CC676" s="219">
        <v>0</v>
      </c>
      <c r="CD676" s="219">
        <v>0</v>
      </c>
      <c r="CE676" s="219">
        <v>0</v>
      </c>
      <c r="CF676" s="219">
        <v>0</v>
      </c>
      <c r="CG676" s="219">
        <v>0</v>
      </c>
      <c r="CH676" s="219">
        <v>0</v>
      </c>
      <c r="CI676" s="219">
        <v>551391</v>
      </c>
      <c r="CJ676" s="219">
        <v>869698.99</v>
      </c>
      <c r="CK676" s="219">
        <v>1334124.8899999999</v>
      </c>
      <c r="CL676" s="219">
        <v>2770034.93</v>
      </c>
      <c r="CM676" s="219">
        <v>0</v>
      </c>
      <c r="CN676" s="166">
        <v>-5525249.8099999996</v>
      </c>
      <c r="CP676" s="154" t="s">
        <v>24755</v>
      </c>
      <c r="CQ676" s="218">
        <v>276031.5</v>
      </c>
      <c r="CR676" s="218">
        <v>235409.15</v>
      </c>
      <c r="CS676" s="218">
        <v>345391.85</v>
      </c>
      <c r="CT676" s="218">
        <v>446385.62</v>
      </c>
      <c r="CU676" s="218">
        <v>561642.18000000005</v>
      </c>
      <c r="CV676" s="218">
        <v>464747.59</v>
      </c>
      <c r="CW676" s="218">
        <v>480215.02</v>
      </c>
      <c r="CX676" s="218">
        <v>97075.45</v>
      </c>
      <c r="CY676" s="218">
        <v>784443.01</v>
      </c>
      <c r="CZ676" s="218">
        <v>696757.7</v>
      </c>
      <c r="DA676" s="218">
        <v>398560.36</v>
      </c>
      <c r="DB676" s="218">
        <v>567156.62</v>
      </c>
      <c r="DC676" s="218">
        <v>0</v>
      </c>
      <c r="DD676" s="165">
        <v>-5353816.05</v>
      </c>
      <c r="DF676" s="152" t="s">
        <v>25346</v>
      </c>
      <c r="DG676" s="219">
        <v>1317931.51</v>
      </c>
      <c r="DH676" s="219">
        <v>1372945.26</v>
      </c>
      <c r="DI676" s="219">
        <v>1344759.16</v>
      </c>
      <c r="DJ676" s="219">
        <v>1515170.38</v>
      </c>
      <c r="DK676" s="219">
        <v>1469181.75</v>
      </c>
      <c r="DL676" s="219">
        <v>1509171.3</v>
      </c>
      <c r="DM676" s="219">
        <v>2311449.5099999998</v>
      </c>
      <c r="DN676" s="219">
        <v>1484884.16</v>
      </c>
      <c r="DO676" s="219">
        <v>1491784.29</v>
      </c>
      <c r="DP676" s="219">
        <v>1478984.78</v>
      </c>
      <c r="DQ676" s="219">
        <v>1496422.92</v>
      </c>
      <c r="DR676" s="219">
        <v>2751108.26</v>
      </c>
      <c r="DS676" s="164">
        <f t="shared" si="10"/>
        <v>19543793.280000001</v>
      </c>
    </row>
    <row r="677" spans="1:123" ht="30.6">
      <c r="A677" s="152" t="s">
        <v>25347</v>
      </c>
      <c r="B677" s="166">
        <v>7220.4</v>
      </c>
      <c r="C677" s="166">
        <v>35422.58</v>
      </c>
      <c r="D677" s="166">
        <v>34550.800000000003</v>
      </c>
      <c r="E677" s="166">
        <v>31863.4</v>
      </c>
      <c r="F677" s="166">
        <v>36934.67</v>
      </c>
      <c r="BK677" s="152" t="s">
        <v>25194</v>
      </c>
      <c r="BL677" s="219">
        <v>121811.85</v>
      </c>
      <c r="BM677" s="219">
        <v>996003.82</v>
      </c>
      <c r="BN677" s="219">
        <v>653242.17000000004</v>
      </c>
      <c r="BO677" s="219">
        <v>506241.9</v>
      </c>
      <c r="BP677" s="219">
        <v>821738.38</v>
      </c>
      <c r="BQ677" s="219">
        <v>857720.09</v>
      </c>
      <c r="BR677" s="219">
        <v>1137356.55</v>
      </c>
      <c r="BS677" s="219">
        <v>740923.4</v>
      </c>
      <c r="BT677" s="219">
        <v>608451.31000000006</v>
      </c>
      <c r="BU677" s="219">
        <v>728579.6</v>
      </c>
      <c r="BV677" s="219">
        <v>569465.93999999994</v>
      </c>
      <c r="BW677" s="219">
        <v>2897863.88</v>
      </c>
      <c r="BX677" s="166">
        <v>-10639398.890000001</v>
      </c>
      <c r="BZ677" s="153" t="s">
        <v>25226</v>
      </c>
      <c r="CA677" s="217">
        <v>3082239.64</v>
      </c>
      <c r="CB677" s="217">
        <v>4208676.13</v>
      </c>
      <c r="CC677" s="217">
        <v>5936892.4100000001</v>
      </c>
      <c r="CD677" s="217">
        <v>8264854.1299999999</v>
      </c>
      <c r="CE677" s="217">
        <v>6892654.7000000002</v>
      </c>
      <c r="CF677" s="217">
        <v>6792197.8300000001</v>
      </c>
      <c r="CG677" s="217">
        <v>6512589.7000000002</v>
      </c>
      <c r="CH677" s="217">
        <v>10131527.619999999</v>
      </c>
      <c r="CI677" s="217">
        <v>6299596.2400000002</v>
      </c>
      <c r="CJ677" s="217">
        <v>8019103.9400000004</v>
      </c>
      <c r="CK677" s="217">
        <v>8134279.4100000001</v>
      </c>
      <c r="CL677" s="217">
        <v>13978431.109999999</v>
      </c>
      <c r="CM677" s="217">
        <v>0</v>
      </c>
      <c r="CN677" s="164">
        <v>-88253042.859999999</v>
      </c>
      <c r="CP677" s="152" t="s">
        <v>25098</v>
      </c>
      <c r="CQ677" s="219">
        <v>0</v>
      </c>
      <c r="CR677" s="219">
        <v>0</v>
      </c>
      <c r="CS677" s="219">
        <v>13977.03</v>
      </c>
      <c r="CT677" s="219">
        <v>3618.9</v>
      </c>
      <c r="CU677" s="219">
        <v>559</v>
      </c>
      <c r="CV677" s="219">
        <v>0</v>
      </c>
      <c r="CW677" s="219">
        <v>0</v>
      </c>
      <c r="CX677" s="219">
        <v>0</v>
      </c>
      <c r="CY677" s="219">
        <v>3917.58</v>
      </c>
      <c r="CZ677" s="219">
        <v>0</v>
      </c>
      <c r="DA677" s="219">
        <v>0</v>
      </c>
      <c r="DB677" s="219">
        <v>0</v>
      </c>
      <c r="DC677" s="219">
        <v>0</v>
      </c>
      <c r="DD677" s="166">
        <v>-22072.51</v>
      </c>
      <c r="DF677" s="152" t="s">
        <v>25173</v>
      </c>
      <c r="DG677" s="219">
        <v>0</v>
      </c>
      <c r="DH677" s="219">
        <v>279510.65999999997</v>
      </c>
      <c r="DI677" s="219">
        <v>2297026.96</v>
      </c>
      <c r="DJ677" s="219">
        <v>1407955.25</v>
      </c>
      <c r="DK677" s="219">
        <v>2046486.6</v>
      </c>
      <c r="DL677" s="219">
        <v>1188083.19</v>
      </c>
      <c r="DM677" s="219">
        <v>1612235.73</v>
      </c>
      <c r="DN677" s="219">
        <v>1879041.9</v>
      </c>
      <c r="DO677" s="219">
        <v>921603.33</v>
      </c>
      <c r="DP677" s="219">
        <v>1703626.38</v>
      </c>
      <c r="DQ677" s="219">
        <v>2535358.89</v>
      </c>
      <c r="DR677" s="219">
        <v>4178704.28</v>
      </c>
      <c r="DS677" s="164">
        <f t="shared" si="10"/>
        <v>20049633.170000002</v>
      </c>
    </row>
    <row r="678" spans="1:123" ht="20.399999999999999">
      <c r="A678" s="152" t="s">
        <v>24731</v>
      </c>
      <c r="B678" s="166">
        <v>8140585.3499999996</v>
      </c>
      <c r="C678" s="166">
        <v>10259003.960000001</v>
      </c>
      <c r="D678" s="166">
        <v>9055664.0999999996</v>
      </c>
      <c r="E678" s="166">
        <v>12199002.27</v>
      </c>
      <c r="F678" s="166">
        <v>8539997.8399999999</v>
      </c>
      <c r="BK678" s="153" t="s">
        <v>25316</v>
      </c>
      <c r="BL678" s="217">
        <v>83623.149999999994</v>
      </c>
      <c r="BM678" s="217">
        <v>2720836.95</v>
      </c>
      <c r="BN678" s="217">
        <v>1854455.89</v>
      </c>
      <c r="BO678" s="217">
        <v>974325.04</v>
      </c>
      <c r="BP678" s="217">
        <v>37841.440000000002</v>
      </c>
      <c r="BQ678" s="217">
        <v>0</v>
      </c>
      <c r="BR678" s="217">
        <v>0</v>
      </c>
      <c r="BS678" s="217">
        <v>0</v>
      </c>
      <c r="BT678" s="217">
        <v>0</v>
      </c>
      <c r="BU678" s="217">
        <v>31768.49</v>
      </c>
      <c r="BV678" s="217">
        <v>0</v>
      </c>
      <c r="BW678" s="217">
        <v>-18627.04</v>
      </c>
      <c r="BX678" s="164">
        <v>-5684223.9199999999</v>
      </c>
      <c r="BZ678" s="154" t="s">
        <v>24755</v>
      </c>
      <c r="CA678" s="218">
        <v>3082239.64</v>
      </c>
      <c r="CB678" s="218">
        <v>4208676.13</v>
      </c>
      <c r="CC678" s="218">
        <v>5936892.4100000001</v>
      </c>
      <c r="CD678" s="218">
        <v>8264854.1299999999</v>
      </c>
      <c r="CE678" s="218">
        <v>6892654.7000000002</v>
      </c>
      <c r="CF678" s="218">
        <v>6792197.8300000001</v>
      </c>
      <c r="CG678" s="218">
        <v>6512589.7000000002</v>
      </c>
      <c r="CH678" s="218">
        <v>10131527.619999999</v>
      </c>
      <c r="CI678" s="218">
        <v>6299596.2400000002</v>
      </c>
      <c r="CJ678" s="218">
        <v>8019103.9400000004</v>
      </c>
      <c r="CK678" s="218">
        <v>8134279.4100000001</v>
      </c>
      <c r="CL678" s="218">
        <v>13978431.109999999</v>
      </c>
      <c r="CM678" s="218">
        <v>0</v>
      </c>
      <c r="CN678" s="165">
        <v>-88253042.859999999</v>
      </c>
      <c r="CP678" s="152" t="s">
        <v>25194</v>
      </c>
      <c r="CQ678" s="219">
        <v>276031.5</v>
      </c>
      <c r="CR678" s="219">
        <v>235409.15</v>
      </c>
      <c r="CS678" s="219">
        <v>331414.82</v>
      </c>
      <c r="CT678" s="219">
        <v>442766.72</v>
      </c>
      <c r="CU678" s="219">
        <v>561083.18000000005</v>
      </c>
      <c r="CV678" s="219">
        <v>464747.59</v>
      </c>
      <c r="CW678" s="219">
        <v>480215.02</v>
      </c>
      <c r="CX678" s="219">
        <v>96997.57</v>
      </c>
      <c r="CY678" s="219">
        <v>405231.75</v>
      </c>
      <c r="CZ678" s="219">
        <v>558113.69999999995</v>
      </c>
      <c r="DA678" s="219">
        <v>371732.16</v>
      </c>
      <c r="DB678" s="219">
        <v>552916.22</v>
      </c>
      <c r="DC678" s="219">
        <v>0</v>
      </c>
      <c r="DD678" s="166">
        <v>-4776659.38</v>
      </c>
      <c r="DF678" s="152" t="s">
        <v>25348</v>
      </c>
      <c r="DG678" s="219">
        <v>0</v>
      </c>
      <c r="DH678" s="219">
        <v>4142622.21</v>
      </c>
      <c r="DI678" s="219">
        <v>5176359.88</v>
      </c>
      <c r="DJ678" s="219">
        <v>5062807.68</v>
      </c>
      <c r="DK678" s="219">
        <v>5858967.8799999999</v>
      </c>
      <c r="DL678" s="219">
        <v>5526933.1399999997</v>
      </c>
      <c r="DM678" s="219">
        <v>4877680.37</v>
      </c>
      <c r="DN678" s="219">
        <v>6135948.46</v>
      </c>
      <c r="DO678" s="219">
        <v>4883935.17</v>
      </c>
      <c r="DP678" s="219">
        <v>6137458.2800000003</v>
      </c>
      <c r="DQ678" s="219">
        <v>5153658.3499999996</v>
      </c>
      <c r="DR678" s="219">
        <v>13597303.09</v>
      </c>
      <c r="DS678" s="164">
        <f t="shared" si="10"/>
        <v>66553674.510000005</v>
      </c>
    </row>
    <row r="679" spans="1:123" ht="20.399999999999999">
      <c r="A679" s="152" t="s">
        <v>25349</v>
      </c>
      <c r="B679" s="166">
        <v>16805.189999999999</v>
      </c>
      <c r="C679" s="166">
        <v>644050.26</v>
      </c>
      <c r="D679" s="166">
        <v>1633365.43</v>
      </c>
      <c r="E679" s="166">
        <v>1479093.42</v>
      </c>
      <c r="F679" s="166">
        <v>1862726.61</v>
      </c>
      <c r="BK679" s="154" t="s">
        <v>24755</v>
      </c>
      <c r="BL679" s="218">
        <v>83623.149999999994</v>
      </c>
      <c r="BM679" s="218">
        <v>2720836.95</v>
      </c>
      <c r="BN679" s="218">
        <v>1854455.89</v>
      </c>
      <c r="BO679" s="218">
        <v>974325.04</v>
      </c>
      <c r="BP679" s="218">
        <v>37841.440000000002</v>
      </c>
      <c r="BQ679" s="218">
        <v>0</v>
      </c>
      <c r="BR679" s="218">
        <v>0</v>
      </c>
      <c r="BS679" s="218">
        <v>0</v>
      </c>
      <c r="BT679" s="218">
        <v>0</v>
      </c>
      <c r="BU679" s="218">
        <v>31768.49</v>
      </c>
      <c r="BV679" s="218">
        <v>0</v>
      </c>
      <c r="BW679" s="218">
        <v>-18627.04</v>
      </c>
      <c r="BX679" s="165">
        <v>-5684223.9199999999</v>
      </c>
      <c r="BZ679" s="152" t="s">
        <v>25098</v>
      </c>
      <c r="CA679" s="219">
        <v>0</v>
      </c>
      <c r="CB679" s="219">
        <v>0</v>
      </c>
      <c r="CC679" s="219">
        <v>52325</v>
      </c>
      <c r="CD679" s="219">
        <v>0</v>
      </c>
      <c r="CE679" s="219">
        <v>25499.99</v>
      </c>
      <c r="CF679" s="219">
        <v>0</v>
      </c>
      <c r="CG679" s="219">
        <v>0</v>
      </c>
      <c r="CH679" s="219">
        <v>52137.49</v>
      </c>
      <c r="CI679" s="219">
        <v>0</v>
      </c>
      <c r="CJ679" s="219">
        <v>0</v>
      </c>
      <c r="CK679" s="219">
        <v>111645.52</v>
      </c>
      <c r="CL679" s="219">
        <v>486220</v>
      </c>
      <c r="CM679" s="219">
        <v>0</v>
      </c>
      <c r="CN679" s="166">
        <v>-727828</v>
      </c>
      <c r="CP679" s="152" t="s">
        <v>25054</v>
      </c>
      <c r="CQ679" s="219">
        <v>0</v>
      </c>
      <c r="CR679" s="219">
        <v>0</v>
      </c>
      <c r="CS679" s="219">
        <v>0</v>
      </c>
      <c r="CT679" s="219">
        <v>0</v>
      </c>
      <c r="CU679" s="219">
        <v>0</v>
      </c>
      <c r="CV679" s="219">
        <v>0</v>
      </c>
      <c r="CW679" s="219">
        <v>0</v>
      </c>
      <c r="CX679" s="219">
        <v>77.88</v>
      </c>
      <c r="CY679" s="219">
        <v>375293.68</v>
      </c>
      <c r="CZ679" s="219">
        <v>138644</v>
      </c>
      <c r="DA679" s="219">
        <v>26828.2</v>
      </c>
      <c r="DB679" s="219">
        <v>14240.4</v>
      </c>
      <c r="DC679" s="219">
        <v>0</v>
      </c>
      <c r="DD679" s="166">
        <v>-555084.16</v>
      </c>
      <c r="DF679" s="152" t="s">
        <v>25327</v>
      </c>
      <c r="DG679" s="219">
        <v>0</v>
      </c>
      <c r="DH679" s="219">
        <v>3898938.55</v>
      </c>
      <c r="DI679" s="219">
        <v>4651216.17</v>
      </c>
      <c r="DJ679" s="219">
        <v>4765646.5199999996</v>
      </c>
      <c r="DK679" s="219">
        <v>5514049.8399999999</v>
      </c>
      <c r="DL679" s="219">
        <v>5017387.17</v>
      </c>
      <c r="DM679" s="219">
        <v>4592529.24</v>
      </c>
      <c r="DN679" s="219">
        <v>5773867.0899999999</v>
      </c>
      <c r="DO679" s="219">
        <v>4582977.5599999996</v>
      </c>
      <c r="DP679" s="219">
        <v>5776431.2999999998</v>
      </c>
      <c r="DQ679" s="219">
        <v>4849594.92</v>
      </c>
      <c r="DR679" s="219">
        <v>12754055.99</v>
      </c>
      <c r="DS679" s="164">
        <f t="shared" si="10"/>
        <v>62176694.350000001</v>
      </c>
    </row>
    <row r="680" spans="1:123" ht="20.399999999999999">
      <c r="A680" s="152" t="s">
        <v>25350</v>
      </c>
      <c r="B680" s="166">
        <v>51098.43</v>
      </c>
      <c r="C680" s="166">
        <v>310526.57</v>
      </c>
      <c r="D680" s="166">
        <v>344965.21</v>
      </c>
      <c r="E680" s="166">
        <v>358293.49</v>
      </c>
      <c r="F680" s="166">
        <v>301937.67</v>
      </c>
      <c r="BK680" s="152" t="s">
        <v>25194</v>
      </c>
      <c r="BL680" s="219">
        <v>83623.149999999994</v>
      </c>
      <c r="BM680" s="219">
        <v>2720836.95</v>
      </c>
      <c r="BN680" s="219">
        <v>1854455.89</v>
      </c>
      <c r="BO680" s="219">
        <v>974325.04</v>
      </c>
      <c r="BP680" s="219">
        <v>37841.440000000002</v>
      </c>
      <c r="BQ680" s="219">
        <v>0</v>
      </c>
      <c r="BR680" s="219">
        <v>0</v>
      </c>
      <c r="BS680" s="219">
        <v>0</v>
      </c>
      <c r="BT680" s="219">
        <v>0</v>
      </c>
      <c r="BU680" s="219">
        <v>31768.49</v>
      </c>
      <c r="BV680" s="219">
        <v>0</v>
      </c>
      <c r="BW680" s="219">
        <v>-18627.04</v>
      </c>
      <c r="BX680" s="166">
        <v>-5684223.9199999999</v>
      </c>
      <c r="BZ680" s="152" t="s">
        <v>25194</v>
      </c>
      <c r="CA680" s="219">
        <v>3082239.64</v>
      </c>
      <c r="CB680" s="219">
        <v>4208676.13</v>
      </c>
      <c r="CC680" s="219">
        <v>5884567.4100000001</v>
      </c>
      <c r="CD680" s="219">
        <v>8264854.1299999999</v>
      </c>
      <c r="CE680" s="219">
        <v>6867154.71</v>
      </c>
      <c r="CF680" s="219">
        <v>6644157.9400000004</v>
      </c>
      <c r="CG680" s="219">
        <v>5765524.3499999996</v>
      </c>
      <c r="CH680" s="219">
        <v>6781399.7300000004</v>
      </c>
      <c r="CI680" s="219">
        <v>5642412.04</v>
      </c>
      <c r="CJ680" s="219">
        <v>5653260.1100000003</v>
      </c>
      <c r="CK680" s="219">
        <v>5357447.79</v>
      </c>
      <c r="CL680" s="219">
        <v>11165585.039999999</v>
      </c>
      <c r="CM680" s="219">
        <v>0</v>
      </c>
      <c r="CN680" s="166">
        <v>-75317279.019999996</v>
      </c>
      <c r="CP680" s="153" t="s">
        <v>25245</v>
      </c>
      <c r="CQ680" s="217">
        <v>377184.76</v>
      </c>
      <c r="CR680" s="217">
        <v>616480.26</v>
      </c>
      <c r="CS680" s="217">
        <v>699463.54</v>
      </c>
      <c r="CT680" s="217">
        <v>838328.52</v>
      </c>
      <c r="CU680" s="217">
        <v>702692.11</v>
      </c>
      <c r="CV680" s="217">
        <v>602432.87</v>
      </c>
      <c r="CW680" s="217">
        <v>831847.3</v>
      </c>
      <c r="CX680" s="217">
        <v>805746.22</v>
      </c>
      <c r="CY680" s="217">
        <v>731308.93</v>
      </c>
      <c r="CZ680" s="217">
        <v>757500.55</v>
      </c>
      <c r="DA680" s="217">
        <v>782206.98</v>
      </c>
      <c r="DB680" s="217">
        <v>1587976.42</v>
      </c>
      <c r="DC680" s="217">
        <v>0</v>
      </c>
      <c r="DD680" s="164">
        <v>-9333168.4600000009</v>
      </c>
      <c r="DF680" s="152" t="s">
        <v>24854</v>
      </c>
      <c r="DG680" s="219">
        <v>0</v>
      </c>
      <c r="DH680" s="219">
        <v>0</v>
      </c>
      <c r="DI680" s="219">
        <v>0</v>
      </c>
      <c r="DJ680" s="219">
        <v>0</v>
      </c>
      <c r="DK680" s="219">
        <v>0</v>
      </c>
      <c r="DL680" s="219">
        <v>0</v>
      </c>
      <c r="DM680" s="219">
        <v>0</v>
      </c>
      <c r="DN680" s="219">
        <v>0</v>
      </c>
      <c r="DO680" s="219">
        <v>0</v>
      </c>
      <c r="DP680" s="219">
        <v>0</v>
      </c>
      <c r="DQ680" s="219">
        <v>296183.88</v>
      </c>
      <c r="DR680" s="219">
        <v>578696.57999999996</v>
      </c>
      <c r="DS680" s="164">
        <f t="shared" si="10"/>
        <v>874880.46</v>
      </c>
    </row>
    <row r="681" spans="1:123" ht="20.399999999999999">
      <c r="A681" s="154" t="s">
        <v>24743</v>
      </c>
      <c r="B681" s="165">
        <v>0</v>
      </c>
      <c r="C681" s="165">
        <v>0</v>
      </c>
      <c r="D681" s="165">
        <v>0</v>
      </c>
      <c r="E681" s="165">
        <v>0</v>
      </c>
      <c r="F681" s="165">
        <v>541233.59</v>
      </c>
      <c r="BK681" s="153" t="s">
        <v>25223</v>
      </c>
      <c r="BL681" s="217">
        <v>1318717.49</v>
      </c>
      <c r="BM681" s="217">
        <v>5048596.24</v>
      </c>
      <c r="BN681" s="217">
        <v>4759991.83</v>
      </c>
      <c r="BO681" s="217">
        <v>4698579.76</v>
      </c>
      <c r="BP681" s="217">
        <v>5062025.1100000003</v>
      </c>
      <c r="BQ681" s="217">
        <v>4764017.75</v>
      </c>
      <c r="BR681" s="217">
        <v>5771853</v>
      </c>
      <c r="BS681" s="217">
        <v>4764398.07</v>
      </c>
      <c r="BT681" s="217">
        <v>6321822.5999999996</v>
      </c>
      <c r="BU681" s="217">
        <v>5527969.2000000002</v>
      </c>
      <c r="BV681" s="217">
        <v>4786634.54</v>
      </c>
      <c r="BW681" s="217">
        <v>10099868.880000001</v>
      </c>
      <c r="BX681" s="164">
        <v>-62924474.469999999</v>
      </c>
      <c r="BZ681" s="152" t="s">
        <v>25054</v>
      </c>
      <c r="CA681" s="219">
        <v>0</v>
      </c>
      <c r="CB681" s="219">
        <v>0</v>
      </c>
      <c r="CC681" s="219">
        <v>0</v>
      </c>
      <c r="CD681" s="219">
        <v>0</v>
      </c>
      <c r="CE681" s="219">
        <v>0</v>
      </c>
      <c r="CF681" s="219">
        <v>148039.89000000001</v>
      </c>
      <c r="CG681" s="219">
        <v>747065.35</v>
      </c>
      <c r="CH681" s="219">
        <v>3297990.4</v>
      </c>
      <c r="CI681" s="219">
        <v>657184.19999999995</v>
      </c>
      <c r="CJ681" s="219">
        <v>2365843.83</v>
      </c>
      <c r="CK681" s="219">
        <v>2665186.1</v>
      </c>
      <c r="CL681" s="219">
        <v>2326626.0699999998</v>
      </c>
      <c r="CM681" s="219">
        <v>0</v>
      </c>
      <c r="CN681" s="166">
        <v>-12207935.84</v>
      </c>
      <c r="CP681" s="154" t="s">
        <v>24755</v>
      </c>
      <c r="CQ681" s="218">
        <v>377184.76</v>
      </c>
      <c r="CR681" s="218">
        <v>616480.26</v>
      </c>
      <c r="CS681" s="218">
        <v>699463.54</v>
      </c>
      <c r="CT681" s="218">
        <v>838328.52</v>
      </c>
      <c r="CU681" s="218">
        <v>702692.11</v>
      </c>
      <c r="CV681" s="218">
        <v>602432.87</v>
      </c>
      <c r="CW681" s="218">
        <v>831847.3</v>
      </c>
      <c r="CX681" s="218">
        <v>805746.22</v>
      </c>
      <c r="CY681" s="218">
        <v>731308.93</v>
      </c>
      <c r="CZ681" s="218">
        <v>757500.55</v>
      </c>
      <c r="DA681" s="218">
        <v>782206.98</v>
      </c>
      <c r="DB681" s="218">
        <v>1587976.42</v>
      </c>
      <c r="DC681" s="218">
        <v>0</v>
      </c>
      <c r="DD681" s="165">
        <v>-9333168.4600000009</v>
      </c>
      <c r="DF681" s="152" t="s">
        <v>24975</v>
      </c>
      <c r="DG681" s="219">
        <v>0</v>
      </c>
      <c r="DH681" s="219">
        <v>0</v>
      </c>
      <c r="DI681" s="219">
        <v>0</v>
      </c>
      <c r="DJ681" s="219">
        <v>0</v>
      </c>
      <c r="DK681" s="219">
        <v>0</v>
      </c>
      <c r="DL681" s="219">
        <v>0</v>
      </c>
      <c r="DM681" s="219">
        <v>0</v>
      </c>
      <c r="DN681" s="219">
        <v>0</v>
      </c>
      <c r="DO681" s="219">
        <v>0</v>
      </c>
      <c r="DP681" s="219">
        <v>0</v>
      </c>
      <c r="DQ681" s="219">
        <v>0</v>
      </c>
      <c r="DR681" s="219">
        <v>634270</v>
      </c>
      <c r="DS681" s="164">
        <f t="shared" si="10"/>
        <v>634270</v>
      </c>
    </row>
    <row r="682" spans="1:123" ht="20.399999999999999">
      <c r="A682" s="152" t="s">
        <v>24744</v>
      </c>
      <c r="B682" s="166">
        <v>0</v>
      </c>
      <c r="C682" s="166">
        <v>0</v>
      </c>
      <c r="D682" s="166">
        <v>0</v>
      </c>
      <c r="E682" s="166">
        <v>0</v>
      </c>
      <c r="F682" s="166">
        <v>541233.59</v>
      </c>
      <c r="BK682" s="154" t="s">
        <v>24755</v>
      </c>
      <c r="BL682" s="218">
        <v>1318717.49</v>
      </c>
      <c r="BM682" s="218">
        <v>5048596.24</v>
      </c>
      <c r="BN682" s="218">
        <v>4759991.83</v>
      </c>
      <c r="BO682" s="218">
        <v>4698579.76</v>
      </c>
      <c r="BP682" s="218">
        <v>5062025.1100000003</v>
      </c>
      <c r="BQ682" s="218">
        <v>4764017.75</v>
      </c>
      <c r="BR682" s="218">
        <v>5771853</v>
      </c>
      <c r="BS682" s="218">
        <v>4764398.07</v>
      </c>
      <c r="BT682" s="218">
        <v>6321822.5999999996</v>
      </c>
      <c r="BU682" s="218">
        <v>5527969.2000000002</v>
      </c>
      <c r="BV682" s="218">
        <v>4786634.54</v>
      </c>
      <c r="BW682" s="218">
        <v>10099868.880000001</v>
      </c>
      <c r="BX682" s="165">
        <v>-62924474.469999999</v>
      </c>
      <c r="BZ682" s="153" t="s">
        <v>25227</v>
      </c>
      <c r="CA682" s="217">
        <v>103945.84</v>
      </c>
      <c r="CB682" s="217">
        <v>163751.6</v>
      </c>
      <c r="CC682" s="217">
        <v>200625.56</v>
      </c>
      <c r="CD682" s="217">
        <v>170344.59</v>
      </c>
      <c r="CE682" s="217">
        <v>178146.93</v>
      </c>
      <c r="CF682" s="217">
        <v>196824.86</v>
      </c>
      <c r="CG682" s="217">
        <v>183024.55</v>
      </c>
      <c r="CH682" s="217">
        <v>193777.47</v>
      </c>
      <c r="CI682" s="217">
        <v>262476.63</v>
      </c>
      <c r="CJ682" s="217">
        <v>154500.79999999999</v>
      </c>
      <c r="CK682" s="217">
        <v>212619.88</v>
      </c>
      <c r="CL682" s="217">
        <v>306974.52</v>
      </c>
      <c r="CM682" s="217">
        <v>0</v>
      </c>
      <c r="CN682" s="164">
        <v>-2327013.23</v>
      </c>
      <c r="CP682" s="152" t="s">
        <v>25098</v>
      </c>
      <c r="CQ682" s="219">
        <v>0</v>
      </c>
      <c r="CR682" s="219">
        <v>0</v>
      </c>
      <c r="CS682" s="219">
        <v>0</v>
      </c>
      <c r="CT682" s="219">
        <v>0</v>
      </c>
      <c r="CU682" s="219">
        <v>0</v>
      </c>
      <c r="CV682" s="219">
        <v>0</v>
      </c>
      <c r="CW682" s="219">
        <v>0</v>
      </c>
      <c r="CX682" s="219">
        <v>0</v>
      </c>
      <c r="CY682" s="219">
        <v>470</v>
      </c>
      <c r="CZ682" s="219">
        <v>0</v>
      </c>
      <c r="DA682" s="219">
        <v>0</v>
      </c>
      <c r="DB682" s="219">
        <v>0</v>
      </c>
      <c r="DC682" s="219">
        <v>0</v>
      </c>
      <c r="DD682" s="166">
        <v>-470</v>
      </c>
      <c r="DF682" s="152" t="s">
        <v>25176</v>
      </c>
      <c r="DG682" s="219">
        <v>2217199.33</v>
      </c>
      <c r="DH682" s="219">
        <v>0</v>
      </c>
      <c r="DI682" s="219">
        <v>0</v>
      </c>
      <c r="DJ682" s="219">
        <v>2217199.33</v>
      </c>
      <c r="DK682" s="219">
        <v>0</v>
      </c>
      <c r="DL682" s="219">
        <v>0</v>
      </c>
      <c r="DM682" s="219">
        <v>2217199.33</v>
      </c>
      <c r="DN682" s="219">
        <v>0</v>
      </c>
      <c r="DO682" s="219">
        <v>0</v>
      </c>
      <c r="DP682" s="219">
        <v>2217199.33</v>
      </c>
      <c r="DQ682" s="219">
        <v>0</v>
      </c>
      <c r="DR682" s="219">
        <v>0</v>
      </c>
      <c r="DS682" s="164">
        <f t="shared" si="10"/>
        <v>8868797.3200000003</v>
      </c>
    </row>
    <row r="683" spans="1:123" ht="20.399999999999999">
      <c r="A683" s="154" t="s">
        <v>24789</v>
      </c>
      <c r="B683" s="165">
        <v>27034.94</v>
      </c>
      <c r="C683" s="165">
        <v>17916.68</v>
      </c>
      <c r="D683" s="165">
        <v>55104.83</v>
      </c>
      <c r="E683" s="165">
        <v>63667.63</v>
      </c>
      <c r="F683" s="165">
        <v>71855.710000000006</v>
      </c>
      <c r="BK683" s="152" t="s">
        <v>25098</v>
      </c>
      <c r="BL683" s="219">
        <v>0</v>
      </c>
      <c r="BM683" s="219">
        <v>0</v>
      </c>
      <c r="BN683" s="219">
        <v>0</v>
      </c>
      <c r="BO683" s="219">
        <v>0</v>
      </c>
      <c r="BP683" s="219">
        <v>94550</v>
      </c>
      <c r="BQ683" s="219">
        <v>100642</v>
      </c>
      <c r="BR683" s="219">
        <v>0</v>
      </c>
      <c r="BS683" s="219">
        <v>0</v>
      </c>
      <c r="BT683" s="219">
        <v>0</v>
      </c>
      <c r="BU683" s="219">
        <v>40326</v>
      </c>
      <c r="BV683" s="219">
        <v>0</v>
      </c>
      <c r="BW683" s="219">
        <v>80800</v>
      </c>
      <c r="BX683" s="166">
        <v>-316318</v>
      </c>
      <c r="BZ683" s="154" t="s">
        <v>24755</v>
      </c>
      <c r="CA683" s="218">
        <v>103945.84</v>
      </c>
      <c r="CB683" s="218">
        <v>163751.6</v>
      </c>
      <c r="CC683" s="218">
        <v>200625.56</v>
      </c>
      <c r="CD683" s="218">
        <v>170344.59</v>
      </c>
      <c r="CE683" s="218">
        <v>178146.93</v>
      </c>
      <c r="CF683" s="218">
        <v>196824.86</v>
      </c>
      <c r="CG683" s="218">
        <v>183024.55</v>
      </c>
      <c r="CH683" s="218">
        <v>193777.47</v>
      </c>
      <c r="CI683" s="218">
        <v>262476.63</v>
      </c>
      <c r="CJ683" s="218">
        <v>154500.79999999999</v>
      </c>
      <c r="CK683" s="218">
        <v>212619.88</v>
      </c>
      <c r="CL683" s="218">
        <v>306974.52</v>
      </c>
      <c r="CM683" s="218">
        <v>0</v>
      </c>
      <c r="CN683" s="165">
        <v>-2327013.23</v>
      </c>
      <c r="CP683" s="152" t="s">
        <v>25191</v>
      </c>
      <c r="CQ683" s="219">
        <v>7328.15</v>
      </c>
      <c r="CR683" s="219">
        <v>0</v>
      </c>
      <c r="CS683" s="219">
        <v>10542.54</v>
      </c>
      <c r="CT683" s="219">
        <v>11040.59</v>
      </c>
      <c r="CU683" s="219">
        <v>6887.97</v>
      </c>
      <c r="CV683" s="219">
        <v>6887.97</v>
      </c>
      <c r="CW683" s="219">
        <v>6887.97</v>
      </c>
      <c r="CX683" s="219">
        <v>6887.97</v>
      </c>
      <c r="CY683" s="219">
        <v>6887.97</v>
      </c>
      <c r="CZ683" s="219">
        <v>6887.97</v>
      </c>
      <c r="DA683" s="219">
        <v>6887.97</v>
      </c>
      <c r="DB683" s="219">
        <v>10943.1</v>
      </c>
      <c r="DC683" s="219">
        <v>0</v>
      </c>
      <c r="DD683" s="166">
        <v>-88070.17</v>
      </c>
      <c r="DF683" s="153" t="s">
        <v>25178</v>
      </c>
      <c r="DG683" s="217">
        <v>662263.18000000005</v>
      </c>
      <c r="DH683" s="217">
        <v>747101.01</v>
      </c>
      <c r="DI683" s="217">
        <v>733062.3</v>
      </c>
      <c r="DJ683" s="217">
        <v>867697.14</v>
      </c>
      <c r="DK683" s="217">
        <v>868539.82</v>
      </c>
      <c r="DL683" s="217">
        <v>905414.06</v>
      </c>
      <c r="DM683" s="217">
        <v>947258.5</v>
      </c>
      <c r="DN683" s="217">
        <v>893529.04</v>
      </c>
      <c r="DO683" s="217">
        <v>927309.02</v>
      </c>
      <c r="DP683" s="217">
        <v>1060030.45</v>
      </c>
      <c r="DQ683" s="217">
        <v>880848.41</v>
      </c>
      <c r="DR683" s="217">
        <v>1878943.09</v>
      </c>
      <c r="DS683" s="164">
        <f t="shared" si="10"/>
        <v>11371996.02</v>
      </c>
    </row>
    <row r="684" spans="1:123" ht="20.399999999999999">
      <c r="A684" s="152" t="s">
        <v>24792</v>
      </c>
      <c r="B684" s="166">
        <v>27034.94</v>
      </c>
      <c r="C684" s="166">
        <v>17916.68</v>
      </c>
      <c r="D684" s="166">
        <v>55104.83</v>
      </c>
      <c r="E684" s="166">
        <v>63667.63</v>
      </c>
      <c r="F684" s="166">
        <v>71855.710000000006</v>
      </c>
      <c r="BK684" s="152" t="s">
        <v>25194</v>
      </c>
      <c r="BL684" s="219">
        <v>1318717.49</v>
      </c>
      <c r="BM684" s="219">
        <v>5048596.24</v>
      </c>
      <c r="BN684" s="219">
        <v>4759991.83</v>
      </c>
      <c r="BO684" s="219">
        <v>4698579.76</v>
      </c>
      <c r="BP684" s="219">
        <v>4967475.1100000003</v>
      </c>
      <c r="BQ684" s="219">
        <v>4663375.75</v>
      </c>
      <c r="BR684" s="219">
        <v>5771853</v>
      </c>
      <c r="BS684" s="219">
        <v>4764398.07</v>
      </c>
      <c r="BT684" s="219">
        <v>6321822.5999999996</v>
      </c>
      <c r="BU684" s="219">
        <v>5487643.2000000002</v>
      </c>
      <c r="BV684" s="219">
        <v>4786634.54</v>
      </c>
      <c r="BW684" s="219">
        <v>10019068.880000001</v>
      </c>
      <c r="BX684" s="166">
        <v>-62608156.469999999</v>
      </c>
      <c r="BZ684" s="152" t="s">
        <v>25194</v>
      </c>
      <c r="CA684" s="219">
        <v>103945.84</v>
      </c>
      <c r="CB684" s="219">
        <v>163751.6</v>
      </c>
      <c r="CC684" s="219">
        <v>200625.56</v>
      </c>
      <c r="CD684" s="219">
        <v>170344.59</v>
      </c>
      <c r="CE684" s="219">
        <v>178146.93</v>
      </c>
      <c r="CF684" s="219">
        <v>196824.86</v>
      </c>
      <c r="CG684" s="219">
        <v>183024.55</v>
      </c>
      <c r="CH684" s="219">
        <v>193777.47</v>
      </c>
      <c r="CI684" s="219">
        <v>262476.63</v>
      </c>
      <c r="CJ684" s="219">
        <v>154500.79999999999</v>
      </c>
      <c r="CK684" s="219">
        <v>212619.88</v>
      </c>
      <c r="CL684" s="219">
        <v>306974.52</v>
      </c>
      <c r="CM684" s="219">
        <v>0</v>
      </c>
      <c r="CN684" s="166">
        <v>-2327013.23</v>
      </c>
      <c r="CP684" s="152" t="s">
        <v>25248</v>
      </c>
      <c r="CQ684" s="219">
        <v>216089.65</v>
      </c>
      <c r="CR684" s="219">
        <v>490707.20000000001</v>
      </c>
      <c r="CS684" s="219">
        <v>378461.14</v>
      </c>
      <c r="CT684" s="219">
        <v>563306.54</v>
      </c>
      <c r="CU684" s="219">
        <v>453792.67</v>
      </c>
      <c r="CV684" s="219">
        <v>424331.94</v>
      </c>
      <c r="CW684" s="219">
        <v>584024.77</v>
      </c>
      <c r="CX684" s="219">
        <v>597389.52</v>
      </c>
      <c r="CY684" s="219">
        <v>466303.44</v>
      </c>
      <c r="CZ684" s="219">
        <v>598877.25</v>
      </c>
      <c r="DA684" s="219">
        <v>603870.5</v>
      </c>
      <c r="DB684" s="219">
        <v>1337727.73</v>
      </c>
      <c r="DC684" s="219">
        <v>0</v>
      </c>
      <c r="DD684" s="166">
        <v>-6714882.3499999996</v>
      </c>
      <c r="DF684" s="154" t="s">
        <v>24773</v>
      </c>
      <c r="DG684" s="218">
        <v>52908.61</v>
      </c>
      <c r="DH684" s="218">
        <v>94233.05</v>
      </c>
      <c r="DI684" s="218">
        <v>94367.19</v>
      </c>
      <c r="DJ684" s="218">
        <v>113171.05</v>
      </c>
      <c r="DK684" s="218">
        <v>85944.47</v>
      </c>
      <c r="DL684" s="218">
        <v>85944.47</v>
      </c>
      <c r="DM684" s="218">
        <v>100808.61</v>
      </c>
      <c r="DN684" s="218">
        <v>118213.98</v>
      </c>
      <c r="DO684" s="218">
        <v>85025.17</v>
      </c>
      <c r="DP684" s="218">
        <v>102033.37</v>
      </c>
      <c r="DQ684" s="218">
        <v>51318.42</v>
      </c>
      <c r="DR684" s="218">
        <v>105461.61</v>
      </c>
      <c r="DS684" s="164">
        <f t="shared" si="10"/>
        <v>1089430</v>
      </c>
    </row>
    <row r="685" spans="1:123" ht="20.399999999999999">
      <c r="A685" s="153" t="s">
        <v>25351</v>
      </c>
      <c r="B685" s="164">
        <v>0</v>
      </c>
      <c r="C685" s="164">
        <v>0</v>
      </c>
      <c r="D685" s="164">
        <v>0</v>
      </c>
      <c r="E685" s="164">
        <v>0</v>
      </c>
      <c r="F685" s="164">
        <v>66190</v>
      </c>
      <c r="BK685" s="153" t="s">
        <v>25226</v>
      </c>
      <c r="BL685" s="217">
        <v>2475231.1</v>
      </c>
      <c r="BM685" s="217">
        <v>7016791.7800000003</v>
      </c>
      <c r="BN685" s="217">
        <v>7034187.7400000002</v>
      </c>
      <c r="BO685" s="217">
        <v>6689745.1100000003</v>
      </c>
      <c r="BP685" s="217">
        <v>7927280.0899999999</v>
      </c>
      <c r="BQ685" s="217">
        <v>12133673.93</v>
      </c>
      <c r="BR685" s="217">
        <v>6321566.6399999997</v>
      </c>
      <c r="BS685" s="217">
        <v>7875587.7300000004</v>
      </c>
      <c r="BT685" s="217">
        <v>9288854.5</v>
      </c>
      <c r="BU685" s="217">
        <v>7869701.1500000004</v>
      </c>
      <c r="BV685" s="217">
        <v>8836822.0099999998</v>
      </c>
      <c r="BW685" s="217">
        <v>15975395.26</v>
      </c>
      <c r="BX685" s="164">
        <v>-99444837.040000007</v>
      </c>
      <c r="BZ685" s="153" t="s">
        <v>25230</v>
      </c>
      <c r="CA685" s="217">
        <v>78082.33</v>
      </c>
      <c r="CB685" s="217">
        <v>221866.81</v>
      </c>
      <c r="CC685" s="217">
        <v>158802.20000000001</v>
      </c>
      <c r="CD685" s="217">
        <v>223557.57</v>
      </c>
      <c r="CE685" s="217">
        <v>113732.86</v>
      </c>
      <c r="CF685" s="217">
        <v>244968.07</v>
      </c>
      <c r="CG685" s="217">
        <v>181282.07</v>
      </c>
      <c r="CH685" s="217">
        <v>152437.43</v>
      </c>
      <c r="CI685" s="217">
        <v>222624.89</v>
      </c>
      <c r="CJ685" s="217">
        <v>181118.59</v>
      </c>
      <c r="CK685" s="217">
        <v>224349.78</v>
      </c>
      <c r="CL685" s="217">
        <v>187248.77</v>
      </c>
      <c r="CM685" s="217">
        <v>0</v>
      </c>
      <c r="CN685" s="164">
        <v>-2190071.37</v>
      </c>
      <c r="CP685" s="152" t="s">
        <v>25249</v>
      </c>
      <c r="CQ685" s="219">
        <v>153766.96</v>
      </c>
      <c r="CR685" s="219">
        <v>125773.06</v>
      </c>
      <c r="CS685" s="219">
        <v>310459.86</v>
      </c>
      <c r="CT685" s="219">
        <v>263981.39</v>
      </c>
      <c r="CU685" s="219">
        <v>242011.47</v>
      </c>
      <c r="CV685" s="219">
        <v>171212.96</v>
      </c>
      <c r="CW685" s="219">
        <v>240934.56</v>
      </c>
      <c r="CX685" s="219">
        <v>201468.73</v>
      </c>
      <c r="CY685" s="219">
        <v>257647.52</v>
      </c>
      <c r="CZ685" s="219">
        <v>151735.32999999999</v>
      </c>
      <c r="DA685" s="219">
        <v>171448.51</v>
      </c>
      <c r="DB685" s="219">
        <v>239305.59</v>
      </c>
      <c r="DC685" s="219">
        <v>0</v>
      </c>
      <c r="DD685" s="166">
        <v>-2529745.94</v>
      </c>
      <c r="DF685" s="152" t="s">
        <v>24774</v>
      </c>
      <c r="DG685" s="219">
        <v>25888.38</v>
      </c>
      <c r="DH685" s="219">
        <v>25888.38</v>
      </c>
      <c r="DI685" s="219">
        <v>24682.92</v>
      </c>
      <c r="DJ685" s="219">
        <v>25486.560000000001</v>
      </c>
      <c r="DK685" s="219">
        <v>25486.560000000001</v>
      </c>
      <c r="DL685" s="219">
        <v>25486.560000000001</v>
      </c>
      <c r="DM685" s="219">
        <v>49766.26</v>
      </c>
      <c r="DN685" s="219">
        <v>25486.57</v>
      </c>
      <c r="DO685" s="219">
        <v>25486.57</v>
      </c>
      <c r="DP685" s="219">
        <v>25486.57</v>
      </c>
      <c r="DQ685" s="219">
        <v>25486.57</v>
      </c>
      <c r="DR685" s="219">
        <v>29325.7</v>
      </c>
      <c r="DS685" s="164">
        <f t="shared" si="10"/>
        <v>333957.60000000003</v>
      </c>
    </row>
    <row r="686" spans="1:123" ht="20.399999999999999">
      <c r="A686" s="168" t="s">
        <v>24855</v>
      </c>
      <c r="B686" s="165">
        <v>0</v>
      </c>
      <c r="C686" s="165">
        <v>0</v>
      </c>
      <c r="D686" s="165">
        <v>0</v>
      </c>
      <c r="E686" s="165">
        <v>0</v>
      </c>
      <c r="F686" s="165">
        <v>66190</v>
      </c>
      <c r="BK686" s="154" t="s">
        <v>24755</v>
      </c>
      <c r="BL686" s="218">
        <v>2475231.1</v>
      </c>
      <c r="BM686" s="218">
        <v>7016791.7800000003</v>
      </c>
      <c r="BN686" s="218">
        <v>7034187.7400000002</v>
      </c>
      <c r="BO686" s="218">
        <v>6689745.1100000003</v>
      </c>
      <c r="BP686" s="218">
        <v>7927280.0899999999</v>
      </c>
      <c r="BQ686" s="218">
        <v>12133673.93</v>
      </c>
      <c r="BR686" s="218">
        <v>6321566.6399999997</v>
      </c>
      <c r="BS686" s="218">
        <v>7875587.7300000004</v>
      </c>
      <c r="BT686" s="218">
        <v>9288854.5</v>
      </c>
      <c r="BU686" s="218">
        <v>7869701.1500000004</v>
      </c>
      <c r="BV686" s="218">
        <v>8836822.0099999998</v>
      </c>
      <c r="BW686" s="218">
        <v>15975395.26</v>
      </c>
      <c r="BX686" s="165">
        <v>-99444837.040000007</v>
      </c>
      <c r="BZ686" s="154" t="s">
        <v>24755</v>
      </c>
      <c r="CA686" s="218">
        <v>78082.33</v>
      </c>
      <c r="CB686" s="218">
        <v>221866.81</v>
      </c>
      <c r="CC686" s="218">
        <v>158802.20000000001</v>
      </c>
      <c r="CD686" s="218">
        <v>223557.57</v>
      </c>
      <c r="CE686" s="218">
        <v>113732.86</v>
      </c>
      <c r="CF686" s="218">
        <v>244968.07</v>
      </c>
      <c r="CG686" s="218">
        <v>181282.07</v>
      </c>
      <c r="CH686" s="218">
        <v>152437.43</v>
      </c>
      <c r="CI686" s="218">
        <v>222624.89</v>
      </c>
      <c r="CJ686" s="218">
        <v>181118.59</v>
      </c>
      <c r="CK686" s="218">
        <v>224349.78</v>
      </c>
      <c r="CL686" s="218">
        <v>187248.77</v>
      </c>
      <c r="CM686" s="218">
        <v>0</v>
      </c>
      <c r="CN686" s="165">
        <v>-2190071.37</v>
      </c>
      <c r="CP686" s="153" t="s">
        <v>25251</v>
      </c>
      <c r="CQ686" s="217">
        <v>471514.79</v>
      </c>
      <c r="CR686" s="217">
        <v>384078.49</v>
      </c>
      <c r="CS686" s="217">
        <v>1235677.1399999999</v>
      </c>
      <c r="CT686" s="217">
        <v>719858.89</v>
      </c>
      <c r="CU686" s="217">
        <v>1097747.1399999999</v>
      </c>
      <c r="CV686" s="217">
        <v>1467414.35</v>
      </c>
      <c r="CW686" s="217">
        <v>1080674.1200000001</v>
      </c>
      <c r="CX686" s="217">
        <v>971303.83</v>
      </c>
      <c r="CY686" s="217">
        <v>1231287.1100000001</v>
      </c>
      <c r="CZ686" s="217">
        <v>1270826.8</v>
      </c>
      <c r="DA686" s="217">
        <v>1300661.0900000001</v>
      </c>
      <c r="DB686" s="217">
        <v>1717294.69</v>
      </c>
      <c r="DC686" s="217">
        <v>0</v>
      </c>
      <c r="DD686" s="164">
        <v>-12948338.439999999</v>
      </c>
      <c r="DF686" s="152" t="s">
        <v>24775</v>
      </c>
      <c r="DG686" s="219">
        <v>27020.23</v>
      </c>
      <c r="DH686" s="219">
        <v>68344.67</v>
      </c>
      <c r="DI686" s="219">
        <v>69684.27</v>
      </c>
      <c r="DJ686" s="219">
        <v>87684.49</v>
      </c>
      <c r="DK686" s="219">
        <v>60457.91</v>
      </c>
      <c r="DL686" s="219">
        <v>60457.91</v>
      </c>
      <c r="DM686" s="219">
        <v>51042.35</v>
      </c>
      <c r="DN686" s="219">
        <v>92727.41</v>
      </c>
      <c r="DO686" s="219">
        <v>59538.6</v>
      </c>
      <c r="DP686" s="219">
        <v>76546.8</v>
      </c>
      <c r="DQ686" s="219">
        <v>25831.85</v>
      </c>
      <c r="DR686" s="219">
        <v>76135.91</v>
      </c>
      <c r="DS686" s="164">
        <f t="shared" si="10"/>
        <v>755472.4</v>
      </c>
    </row>
    <row r="687" spans="1:123" ht="20.399999999999999">
      <c r="A687" s="152" t="s">
        <v>25352</v>
      </c>
      <c r="B687" s="166">
        <v>0</v>
      </c>
      <c r="C687" s="166">
        <v>0</v>
      </c>
      <c r="D687" s="166">
        <v>0</v>
      </c>
      <c r="E687" s="166">
        <v>0</v>
      </c>
      <c r="F687" s="166">
        <v>66190</v>
      </c>
      <c r="BK687" s="152" t="s">
        <v>25098</v>
      </c>
      <c r="BL687" s="219">
        <v>0</v>
      </c>
      <c r="BM687" s="219">
        <v>0</v>
      </c>
      <c r="BN687" s="219">
        <v>0</v>
      </c>
      <c r="BO687" s="219">
        <v>0</v>
      </c>
      <c r="BP687" s="219">
        <v>0</v>
      </c>
      <c r="BQ687" s="219">
        <v>0</v>
      </c>
      <c r="BR687" s="219">
        <v>540375</v>
      </c>
      <c r="BS687" s="219">
        <v>0</v>
      </c>
      <c r="BT687" s="219">
        <v>0</v>
      </c>
      <c r="BU687" s="219">
        <v>0</v>
      </c>
      <c r="BV687" s="219">
        <v>84000</v>
      </c>
      <c r="BW687" s="219">
        <v>187098.6</v>
      </c>
      <c r="BX687" s="166">
        <v>-811473.6</v>
      </c>
      <c r="BZ687" s="152" t="s">
        <v>25098</v>
      </c>
      <c r="CA687" s="219">
        <v>0</v>
      </c>
      <c r="CB687" s="219">
        <v>0</v>
      </c>
      <c r="CC687" s="219">
        <v>0</v>
      </c>
      <c r="CD687" s="219">
        <v>0</v>
      </c>
      <c r="CE687" s="219">
        <v>0</v>
      </c>
      <c r="CF687" s="219">
        <v>0</v>
      </c>
      <c r="CG687" s="219">
        <v>0</v>
      </c>
      <c r="CH687" s="219">
        <v>0</v>
      </c>
      <c r="CI687" s="219">
        <v>0</v>
      </c>
      <c r="CJ687" s="219">
        <v>2100</v>
      </c>
      <c r="CK687" s="219">
        <v>0</v>
      </c>
      <c r="CL687" s="219">
        <v>0</v>
      </c>
      <c r="CM687" s="219">
        <v>0</v>
      </c>
      <c r="CN687" s="166">
        <v>-2100</v>
      </c>
      <c r="CP687" s="154" t="s">
        <v>24755</v>
      </c>
      <c r="CQ687" s="218">
        <v>471514.79</v>
      </c>
      <c r="CR687" s="218">
        <v>384078.49</v>
      </c>
      <c r="CS687" s="218">
        <v>1235677.1399999999</v>
      </c>
      <c r="CT687" s="218">
        <v>719858.89</v>
      </c>
      <c r="CU687" s="218">
        <v>1097747.1399999999</v>
      </c>
      <c r="CV687" s="218">
        <v>1467414.35</v>
      </c>
      <c r="CW687" s="218">
        <v>1080674.1200000001</v>
      </c>
      <c r="CX687" s="218">
        <v>971303.83</v>
      </c>
      <c r="CY687" s="218">
        <v>1231287.1100000001</v>
      </c>
      <c r="CZ687" s="218">
        <v>1270826.8</v>
      </c>
      <c r="DA687" s="218">
        <v>1300661.0900000001</v>
      </c>
      <c r="DB687" s="218">
        <v>1717294.69</v>
      </c>
      <c r="DC687" s="218">
        <v>0</v>
      </c>
      <c r="DD687" s="165">
        <v>-12948338.439999999</v>
      </c>
      <c r="DF687" s="154" t="s">
        <v>25113</v>
      </c>
      <c r="DG687" s="218">
        <v>442927.56</v>
      </c>
      <c r="DH687" s="218">
        <v>434550.57</v>
      </c>
      <c r="DI687" s="218">
        <v>435100.99</v>
      </c>
      <c r="DJ687" s="218">
        <v>452294.52</v>
      </c>
      <c r="DK687" s="218">
        <v>502344.46</v>
      </c>
      <c r="DL687" s="218">
        <v>563847.13</v>
      </c>
      <c r="DM687" s="218">
        <v>557769.86</v>
      </c>
      <c r="DN687" s="218">
        <v>495566.63</v>
      </c>
      <c r="DO687" s="218">
        <v>512397.03</v>
      </c>
      <c r="DP687" s="218">
        <v>676397.35</v>
      </c>
      <c r="DQ687" s="218">
        <v>521743.42</v>
      </c>
      <c r="DR687" s="218">
        <v>1064032.6599999999</v>
      </c>
      <c r="DS687" s="164">
        <f t="shared" si="10"/>
        <v>6658972.1799999997</v>
      </c>
    </row>
    <row r="688" spans="1:123" ht="20.399999999999999">
      <c r="A688" s="153" t="s">
        <v>25353</v>
      </c>
      <c r="B688" s="164">
        <v>0</v>
      </c>
      <c r="C688" s="164">
        <v>337850.07</v>
      </c>
      <c r="D688" s="164">
        <v>406828.93</v>
      </c>
      <c r="E688" s="164">
        <v>424670.24</v>
      </c>
      <c r="F688" s="164">
        <v>395136.64</v>
      </c>
      <c r="BK688" s="152" t="s">
        <v>25194</v>
      </c>
      <c r="BL688" s="219">
        <v>2475231.1</v>
      </c>
      <c r="BM688" s="219">
        <v>7016791.7800000003</v>
      </c>
      <c r="BN688" s="219">
        <v>7034187.7400000002</v>
      </c>
      <c r="BO688" s="219">
        <v>6689745.1100000003</v>
      </c>
      <c r="BP688" s="219">
        <v>7927280.0899999999</v>
      </c>
      <c r="BQ688" s="219">
        <v>11749673.93</v>
      </c>
      <c r="BR688" s="219">
        <v>5781191.6399999997</v>
      </c>
      <c r="BS688" s="219">
        <v>7875587.7300000004</v>
      </c>
      <c r="BT688" s="219">
        <v>9288854.5</v>
      </c>
      <c r="BU688" s="219">
        <v>7869701.1500000004</v>
      </c>
      <c r="BV688" s="219">
        <v>8752822.0099999998</v>
      </c>
      <c r="BW688" s="219">
        <v>15788296.66</v>
      </c>
      <c r="BX688" s="166">
        <v>-98249363.439999998</v>
      </c>
      <c r="BZ688" s="152" t="s">
        <v>25194</v>
      </c>
      <c r="CA688" s="219">
        <v>78082.33</v>
      </c>
      <c r="CB688" s="219">
        <v>221866.81</v>
      </c>
      <c r="CC688" s="219">
        <v>158802.20000000001</v>
      </c>
      <c r="CD688" s="219">
        <v>223557.57</v>
      </c>
      <c r="CE688" s="219">
        <v>113732.86</v>
      </c>
      <c r="CF688" s="219">
        <v>244968.07</v>
      </c>
      <c r="CG688" s="219">
        <v>181282.07</v>
      </c>
      <c r="CH688" s="219">
        <v>152437.43</v>
      </c>
      <c r="CI688" s="219">
        <v>222624.89</v>
      </c>
      <c r="CJ688" s="219">
        <v>179018.59</v>
      </c>
      <c r="CK688" s="219">
        <v>224349.78</v>
      </c>
      <c r="CL688" s="219">
        <v>187248.77</v>
      </c>
      <c r="CM688" s="219">
        <v>0</v>
      </c>
      <c r="CN688" s="166">
        <v>-2187971.37</v>
      </c>
      <c r="CP688" s="152" t="s">
        <v>25098</v>
      </c>
      <c r="CQ688" s="219">
        <v>0</v>
      </c>
      <c r="CR688" s="219">
        <v>0</v>
      </c>
      <c r="CS688" s="219">
        <v>0</v>
      </c>
      <c r="CT688" s="219">
        <v>0</v>
      </c>
      <c r="CU688" s="219">
        <v>0</v>
      </c>
      <c r="CV688" s="219">
        <v>0</v>
      </c>
      <c r="CW688" s="219">
        <v>11103.42</v>
      </c>
      <c r="CX688" s="219">
        <v>0</v>
      </c>
      <c r="CY688" s="219">
        <v>0</v>
      </c>
      <c r="CZ688" s="219">
        <v>0</v>
      </c>
      <c r="DA688" s="219">
        <v>0</v>
      </c>
      <c r="DB688" s="219">
        <v>0</v>
      </c>
      <c r="DC688" s="219">
        <v>0</v>
      </c>
      <c r="DD688" s="166">
        <v>-11103.42</v>
      </c>
      <c r="DF688" s="152" t="s">
        <v>25114</v>
      </c>
      <c r="DG688" s="219">
        <v>0</v>
      </c>
      <c r="DH688" s="219">
        <v>0</v>
      </c>
      <c r="DI688" s="219">
        <v>0</v>
      </c>
      <c r="DJ688" s="219">
        <v>23656</v>
      </c>
      <c r="DK688" s="219">
        <v>59584.2</v>
      </c>
      <c r="DL688" s="219">
        <v>67926.399999999994</v>
      </c>
      <c r="DM688" s="219">
        <v>100368.12</v>
      </c>
      <c r="DN688" s="219">
        <v>59122.8</v>
      </c>
      <c r="DO688" s="219">
        <v>72773</v>
      </c>
      <c r="DP688" s="219">
        <v>73181.600000000006</v>
      </c>
      <c r="DQ688" s="219">
        <v>85303.2</v>
      </c>
      <c r="DR688" s="219">
        <v>262887.52</v>
      </c>
      <c r="DS688" s="164">
        <f t="shared" si="10"/>
        <v>804802.84</v>
      </c>
    </row>
    <row r="689" spans="1:123" ht="20.399999999999999">
      <c r="A689" s="168" t="s">
        <v>24788</v>
      </c>
      <c r="B689" s="165">
        <v>0</v>
      </c>
      <c r="C689" s="165">
        <v>337850.07</v>
      </c>
      <c r="D689" s="165">
        <v>406828.93</v>
      </c>
      <c r="E689" s="165">
        <v>424670.24</v>
      </c>
      <c r="F689" s="165">
        <v>395136.64</v>
      </c>
      <c r="BK689" s="152" t="s">
        <v>25054</v>
      </c>
      <c r="BL689" s="219">
        <v>0</v>
      </c>
      <c r="BM689" s="219">
        <v>0</v>
      </c>
      <c r="BN689" s="219">
        <v>0</v>
      </c>
      <c r="BO689" s="219">
        <v>0</v>
      </c>
      <c r="BP689" s="219">
        <v>0</v>
      </c>
      <c r="BQ689" s="219">
        <v>384000</v>
      </c>
      <c r="BR689" s="219">
        <v>0</v>
      </c>
      <c r="BS689" s="219">
        <v>0</v>
      </c>
      <c r="BT689" s="219">
        <v>0</v>
      </c>
      <c r="BU689" s="219">
        <v>0</v>
      </c>
      <c r="BV689" s="219">
        <v>0</v>
      </c>
      <c r="BW689" s="219">
        <v>0</v>
      </c>
      <c r="BX689" s="166">
        <v>-384000</v>
      </c>
      <c r="BZ689" s="153" t="s">
        <v>25232</v>
      </c>
      <c r="CA689" s="217">
        <v>1061168.33</v>
      </c>
      <c r="CB689" s="217">
        <v>1549664.05</v>
      </c>
      <c r="CC689" s="217">
        <v>2491320.23</v>
      </c>
      <c r="CD689" s="217">
        <v>3025465.48</v>
      </c>
      <c r="CE689" s="217">
        <v>3251910.39</v>
      </c>
      <c r="CF689" s="217">
        <v>2346049.66</v>
      </c>
      <c r="CG689" s="217">
        <v>2873589.81</v>
      </c>
      <c r="CH689" s="217">
        <v>3342453.6</v>
      </c>
      <c r="CI689" s="217">
        <v>2528809.83</v>
      </c>
      <c r="CJ689" s="217">
        <v>2812198.67</v>
      </c>
      <c r="CK689" s="217">
        <v>2720665.09</v>
      </c>
      <c r="CL689" s="217">
        <v>4259401.7699999996</v>
      </c>
      <c r="CM689" s="217">
        <v>0</v>
      </c>
      <c r="CN689" s="164">
        <v>-32262696.91</v>
      </c>
      <c r="CP689" s="152" t="s">
        <v>25191</v>
      </c>
      <c r="CQ689" s="219">
        <v>29209.87</v>
      </c>
      <c r="CR689" s="219">
        <v>8700.83</v>
      </c>
      <c r="CS689" s="219">
        <v>45529.22</v>
      </c>
      <c r="CT689" s="219">
        <v>7730.43</v>
      </c>
      <c r="CU689" s="219">
        <v>47565.27</v>
      </c>
      <c r="CV689" s="219">
        <v>24819.88</v>
      </c>
      <c r="CW689" s="219">
        <v>35599.97</v>
      </c>
      <c r="CX689" s="219">
        <v>28653.19</v>
      </c>
      <c r="CY689" s="219">
        <v>26907.82</v>
      </c>
      <c r="CZ689" s="219">
        <v>31027.55</v>
      </c>
      <c r="DA689" s="219">
        <v>29231.22</v>
      </c>
      <c r="DB689" s="219">
        <v>35787.879999999997</v>
      </c>
      <c r="DC689" s="219">
        <v>0</v>
      </c>
      <c r="DD689" s="166">
        <v>-350763.13</v>
      </c>
      <c r="DF689" s="152" t="s">
        <v>25354</v>
      </c>
      <c r="DG689" s="219">
        <v>0</v>
      </c>
      <c r="DH689" s="219">
        <v>0</v>
      </c>
      <c r="DI689" s="219">
        <v>0</v>
      </c>
      <c r="DJ689" s="219">
        <v>2055</v>
      </c>
      <c r="DK689" s="219">
        <v>6000</v>
      </c>
      <c r="DL689" s="219">
        <v>10000</v>
      </c>
      <c r="DM689" s="219">
        <v>0</v>
      </c>
      <c r="DN689" s="219">
        <v>0</v>
      </c>
      <c r="DO689" s="219">
        <v>10000</v>
      </c>
      <c r="DP689" s="219">
        <v>11200</v>
      </c>
      <c r="DQ689" s="219">
        <v>1500</v>
      </c>
      <c r="DR689" s="219">
        <v>1800</v>
      </c>
      <c r="DS689" s="164">
        <f t="shared" si="10"/>
        <v>42555</v>
      </c>
    </row>
    <row r="690" spans="1:123" ht="20.399999999999999">
      <c r="A690" s="152" t="s">
        <v>24916</v>
      </c>
      <c r="B690" s="166">
        <v>0</v>
      </c>
      <c r="C690" s="166">
        <v>336</v>
      </c>
      <c r="D690" s="166">
        <v>49130.080000000002</v>
      </c>
      <c r="E690" s="166">
        <v>8187.68</v>
      </c>
      <c r="F690" s="166">
        <v>8315.76</v>
      </c>
      <c r="BK690" s="153" t="s">
        <v>25227</v>
      </c>
      <c r="BL690" s="217">
        <v>108131.78</v>
      </c>
      <c r="BM690" s="217">
        <v>189857.84</v>
      </c>
      <c r="BN690" s="217">
        <v>211577.21</v>
      </c>
      <c r="BO690" s="217">
        <v>134332.25</v>
      </c>
      <c r="BP690" s="217">
        <v>273105.05</v>
      </c>
      <c r="BQ690" s="217">
        <v>138103.31</v>
      </c>
      <c r="BR690" s="217">
        <v>201455.3</v>
      </c>
      <c r="BS690" s="217">
        <v>149957.63</v>
      </c>
      <c r="BT690" s="217">
        <v>266760.25</v>
      </c>
      <c r="BU690" s="217">
        <v>242798.76</v>
      </c>
      <c r="BV690" s="217">
        <v>235746.84</v>
      </c>
      <c r="BW690" s="217">
        <v>354978.92</v>
      </c>
      <c r="BX690" s="164">
        <v>-2506805.14</v>
      </c>
      <c r="BZ690" s="154" t="s">
        <v>24755</v>
      </c>
      <c r="CA690" s="218">
        <v>1061168.33</v>
      </c>
      <c r="CB690" s="218">
        <v>1549664.05</v>
      </c>
      <c r="CC690" s="218">
        <v>2491320.23</v>
      </c>
      <c r="CD690" s="218">
        <v>3025465.48</v>
      </c>
      <c r="CE690" s="218">
        <v>3251910.39</v>
      </c>
      <c r="CF690" s="218">
        <v>2346049.66</v>
      </c>
      <c r="CG690" s="218">
        <v>2873589.81</v>
      </c>
      <c r="CH690" s="218">
        <v>3342453.6</v>
      </c>
      <c r="CI690" s="218">
        <v>2528809.83</v>
      </c>
      <c r="CJ690" s="218">
        <v>2812198.67</v>
      </c>
      <c r="CK690" s="218">
        <v>2720665.09</v>
      </c>
      <c r="CL690" s="218">
        <v>4259401.7699999996</v>
      </c>
      <c r="CM690" s="218">
        <v>0</v>
      </c>
      <c r="CN690" s="165">
        <v>-32262696.91</v>
      </c>
      <c r="CP690" s="152" t="s">
        <v>25248</v>
      </c>
      <c r="CQ690" s="219">
        <v>367475.7</v>
      </c>
      <c r="CR690" s="219">
        <v>289609</v>
      </c>
      <c r="CS690" s="219">
        <v>1069937.69</v>
      </c>
      <c r="CT690" s="219">
        <v>635566.14</v>
      </c>
      <c r="CU690" s="219">
        <v>961586.58</v>
      </c>
      <c r="CV690" s="219">
        <v>1323327.81</v>
      </c>
      <c r="CW690" s="219">
        <v>905100.07</v>
      </c>
      <c r="CX690" s="219">
        <v>836246.84</v>
      </c>
      <c r="CY690" s="219">
        <v>1115948.83</v>
      </c>
      <c r="CZ690" s="219">
        <v>1119272.71</v>
      </c>
      <c r="DA690" s="219">
        <v>1105381.9099999999</v>
      </c>
      <c r="DB690" s="219">
        <v>1252005.78</v>
      </c>
      <c r="DC690" s="219">
        <v>0</v>
      </c>
      <c r="DD690" s="166">
        <v>-10981459.060000001</v>
      </c>
      <c r="DF690" s="152" t="s">
        <v>25182</v>
      </c>
      <c r="DG690" s="219">
        <v>442927.56</v>
      </c>
      <c r="DH690" s="219">
        <v>434550.57</v>
      </c>
      <c r="DI690" s="219">
        <v>435100.99</v>
      </c>
      <c r="DJ690" s="219">
        <v>426583.52</v>
      </c>
      <c r="DK690" s="219">
        <v>436760.26</v>
      </c>
      <c r="DL690" s="219">
        <v>485920.73</v>
      </c>
      <c r="DM690" s="219">
        <v>457401.74</v>
      </c>
      <c r="DN690" s="219">
        <v>436443.83</v>
      </c>
      <c r="DO690" s="219">
        <v>429624.03</v>
      </c>
      <c r="DP690" s="219">
        <v>592015.75</v>
      </c>
      <c r="DQ690" s="219">
        <v>434940.22</v>
      </c>
      <c r="DR690" s="219">
        <v>799345.14</v>
      </c>
      <c r="DS690" s="164">
        <f t="shared" si="10"/>
        <v>5811614.3399999999</v>
      </c>
    </row>
    <row r="691" spans="1:123" ht="20.399999999999999">
      <c r="A691" s="152" t="s">
        <v>24759</v>
      </c>
      <c r="B691" s="166">
        <v>0</v>
      </c>
      <c r="C691" s="166">
        <v>2270</v>
      </c>
      <c r="D691" s="166">
        <v>6319.72</v>
      </c>
      <c r="E691" s="166">
        <v>30776.55</v>
      </c>
      <c r="F691" s="166">
        <v>11851.48</v>
      </c>
      <c r="BK691" s="154" t="s">
        <v>24755</v>
      </c>
      <c r="BL691" s="218">
        <v>108131.78</v>
      </c>
      <c r="BM691" s="218">
        <v>189857.84</v>
      </c>
      <c r="BN691" s="218">
        <v>211577.21</v>
      </c>
      <c r="BO691" s="218">
        <v>134332.25</v>
      </c>
      <c r="BP691" s="218">
        <v>273105.05</v>
      </c>
      <c r="BQ691" s="218">
        <v>138103.31</v>
      </c>
      <c r="BR691" s="218">
        <v>201455.3</v>
      </c>
      <c r="BS691" s="218">
        <v>149957.63</v>
      </c>
      <c r="BT691" s="218">
        <v>266760.25</v>
      </c>
      <c r="BU691" s="218">
        <v>242798.76</v>
      </c>
      <c r="BV691" s="218">
        <v>235746.84</v>
      </c>
      <c r="BW691" s="218">
        <v>354978.92</v>
      </c>
      <c r="BX691" s="165">
        <v>-2506805.14</v>
      </c>
      <c r="BZ691" s="152" t="s">
        <v>25098</v>
      </c>
      <c r="CA691" s="219">
        <v>0</v>
      </c>
      <c r="CB691" s="219">
        <v>0</v>
      </c>
      <c r="CC691" s="219">
        <v>0</v>
      </c>
      <c r="CD691" s="219">
        <v>9996</v>
      </c>
      <c r="CE691" s="219">
        <v>886150</v>
      </c>
      <c r="CF691" s="219">
        <v>21244.81</v>
      </c>
      <c r="CG691" s="219">
        <v>2179</v>
      </c>
      <c r="CH691" s="219">
        <v>115905</v>
      </c>
      <c r="CI691" s="219">
        <v>61916</v>
      </c>
      <c r="CJ691" s="219">
        <v>6216.74</v>
      </c>
      <c r="CK691" s="219">
        <v>34058.75</v>
      </c>
      <c r="CL691" s="219">
        <v>260165.59</v>
      </c>
      <c r="CM691" s="219">
        <v>0</v>
      </c>
      <c r="CN691" s="166">
        <v>-1397831.89</v>
      </c>
      <c r="CP691" s="152" t="s">
        <v>25249</v>
      </c>
      <c r="CQ691" s="219">
        <v>54355.68</v>
      </c>
      <c r="CR691" s="219">
        <v>34687.17</v>
      </c>
      <c r="CS691" s="219">
        <v>76935.83</v>
      </c>
      <c r="CT691" s="219">
        <v>37110.17</v>
      </c>
      <c r="CU691" s="219">
        <v>69497.61</v>
      </c>
      <c r="CV691" s="219">
        <v>62857.58</v>
      </c>
      <c r="CW691" s="219">
        <v>70793.11</v>
      </c>
      <c r="CX691" s="219">
        <v>61006.25</v>
      </c>
      <c r="CY691" s="219">
        <v>49601.57</v>
      </c>
      <c r="CZ691" s="219">
        <v>71908.02</v>
      </c>
      <c r="DA691" s="219">
        <v>118856.48</v>
      </c>
      <c r="DB691" s="219">
        <v>372641.84</v>
      </c>
      <c r="DC691" s="219">
        <v>0</v>
      </c>
      <c r="DD691" s="166">
        <v>-1080251.31</v>
      </c>
      <c r="DF691" s="154" t="s">
        <v>24795</v>
      </c>
      <c r="DG691" s="218">
        <v>0</v>
      </c>
      <c r="DH691" s="218">
        <v>0</v>
      </c>
      <c r="DI691" s="218">
        <v>0</v>
      </c>
      <c r="DJ691" s="218">
        <v>0</v>
      </c>
      <c r="DK691" s="218">
        <v>2133.6</v>
      </c>
      <c r="DL691" s="218">
        <v>0</v>
      </c>
      <c r="DM691" s="218">
        <v>4738.1000000000004</v>
      </c>
      <c r="DN691" s="218">
        <v>1254.56</v>
      </c>
      <c r="DO691" s="218">
        <v>0</v>
      </c>
      <c r="DP691" s="218">
        <v>4827.74</v>
      </c>
      <c r="DQ691" s="218">
        <v>-3</v>
      </c>
      <c r="DR691" s="218">
        <v>5827.5</v>
      </c>
      <c r="DS691" s="164">
        <f t="shared" si="10"/>
        <v>18778.5</v>
      </c>
    </row>
    <row r="692" spans="1:123" ht="20.399999999999999">
      <c r="A692" s="152" t="s">
        <v>24731</v>
      </c>
      <c r="B692" s="166">
        <v>0</v>
      </c>
      <c r="C692" s="166">
        <v>335244.07</v>
      </c>
      <c r="D692" s="166">
        <v>349916.73</v>
      </c>
      <c r="E692" s="166">
        <v>385056.61</v>
      </c>
      <c r="F692" s="166">
        <v>374801.4</v>
      </c>
      <c r="BK692" s="152" t="s">
        <v>25098</v>
      </c>
      <c r="BL692" s="219">
        <v>0</v>
      </c>
      <c r="BM692" s="219">
        <v>0</v>
      </c>
      <c r="BN692" s="219">
        <v>0</v>
      </c>
      <c r="BO692" s="219">
        <v>0</v>
      </c>
      <c r="BP692" s="219">
        <v>0</v>
      </c>
      <c r="BQ692" s="219">
        <v>0</v>
      </c>
      <c r="BR692" s="219">
        <v>0</v>
      </c>
      <c r="BS692" s="219">
        <v>0</v>
      </c>
      <c r="BT692" s="219">
        <v>2879.6</v>
      </c>
      <c r="BU692" s="219">
        <v>20698.88</v>
      </c>
      <c r="BV692" s="219">
        <v>9454</v>
      </c>
      <c r="BW692" s="219">
        <v>48676</v>
      </c>
      <c r="BX692" s="166">
        <v>-81708.479999999996</v>
      </c>
      <c r="BZ692" s="152" t="s">
        <v>25194</v>
      </c>
      <c r="CA692" s="219">
        <v>1061168.33</v>
      </c>
      <c r="CB692" s="219">
        <v>1549664.05</v>
      </c>
      <c r="CC692" s="219">
        <v>2491320.23</v>
      </c>
      <c r="CD692" s="219">
        <v>3015469.48</v>
      </c>
      <c r="CE692" s="219">
        <v>2160201.4900000002</v>
      </c>
      <c r="CF692" s="219">
        <v>1305796.18</v>
      </c>
      <c r="CG692" s="219">
        <v>1336756.22</v>
      </c>
      <c r="CH692" s="219">
        <v>2819916.85</v>
      </c>
      <c r="CI692" s="219">
        <v>2111233.2200000002</v>
      </c>
      <c r="CJ692" s="219">
        <v>2719433.25</v>
      </c>
      <c r="CK692" s="219">
        <v>2627758.16</v>
      </c>
      <c r="CL692" s="219">
        <v>3939821.2</v>
      </c>
      <c r="CM692" s="219">
        <v>0</v>
      </c>
      <c r="CN692" s="166">
        <v>-27138538.66</v>
      </c>
      <c r="CP692" s="152" t="s">
        <v>25209</v>
      </c>
      <c r="CQ692" s="219">
        <v>20473.54</v>
      </c>
      <c r="CR692" s="219">
        <v>51081.49</v>
      </c>
      <c r="CS692" s="219">
        <v>43274.400000000001</v>
      </c>
      <c r="CT692" s="219">
        <v>39452.15</v>
      </c>
      <c r="CU692" s="219">
        <v>19097.68</v>
      </c>
      <c r="CV692" s="219">
        <v>56409.08</v>
      </c>
      <c r="CW692" s="219">
        <v>58077.55</v>
      </c>
      <c r="CX692" s="219">
        <v>45397.55</v>
      </c>
      <c r="CY692" s="219">
        <v>38828.89</v>
      </c>
      <c r="CZ692" s="219">
        <v>48618.52</v>
      </c>
      <c r="DA692" s="219">
        <v>47191.48</v>
      </c>
      <c r="DB692" s="219">
        <v>56859.19</v>
      </c>
      <c r="DC692" s="219">
        <v>0</v>
      </c>
      <c r="DD692" s="166">
        <v>-524761.52</v>
      </c>
      <c r="DF692" s="152" t="s">
        <v>24761</v>
      </c>
      <c r="DG692" s="219">
        <v>0</v>
      </c>
      <c r="DH692" s="219">
        <v>0</v>
      </c>
      <c r="DI692" s="219">
        <v>0</v>
      </c>
      <c r="DJ692" s="219">
        <v>0</v>
      </c>
      <c r="DK692" s="219">
        <v>2133.6</v>
      </c>
      <c r="DL692" s="219">
        <v>0</v>
      </c>
      <c r="DM692" s="219">
        <v>4738.1000000000004</v>
      </c>
      <c r="DN692" s="219">
        <v>1254.56</v>
      </c>
      <c r="DO692" s="219">
        <v>0</v>
      </c>
      <c r="DP692" s="219">
        <v>4827.74</v>
      </c>
      <c r="DQ692" s="219">
        <v>-3</v>
      </c>
      <c r="DR692" s="219">
        <v>5827.5</v>
      </c>
      <c r="DS692" s="164">
        <f t="shared" si="10"/>
        <v>18778.5</v>
      </c>
    </row>
    <row r="693" spans="1:123" ht="20.399999999999999">
      <c r="A693" s="152" t="s">
        <v>25025</v>
      </c>
      <c r="B693" s="166">
        <v>0</v>
      </c>
      <c r="C693" s="166">
        <v>0</v>
      </c>
      <c r="D693" s="166">
        <v>406.8</v>
      </c>
      <c r="E693" s="166">
        <v>0</v>
      </c>
      <c r="F693" s="166">
        <v>0</v>
      </c>
      <c r="BK693" s="152" t="s">
        <v>25194</v>
      </c>
      <c r="BL693" s="219">
        <v>108131.78</v>
      </c>
      <c r="BM693" s="219">
        <v>189857.84</v>
      </c>
      <c r="BN693" s="219">
        <v>211577.21</v>
      </c>
      <c r="BO693" s="219">
        <v>134332.25</v>
      </c>
      <c r="BP693" s="219">
        <v>273105.05</v>
      </c>
      <c r="BQ693" s="219">
        <v>138103.31</v>
      </c>
      <c r="BR693" s="219">
        <v>201455.3</v>
      </c>
      <c r="BS693" s="219">
        <v>149957.63</v>
      </c>
      <c r="BT693" s="219">
        <v>263880.65000000002</v>
      </c>
      <c r="BU693" s="219">
        <v>222099.88</v>
      </c>
      <c r="BV693" s="219">
        <v>226292.84</v>
      </c>
      <c r="BW693" s="219">
        <v>306302.92</v>
      </c>
      <c r="BX693" s="166">
        <v>-2425096.66</v>
      </c>
      <c r="BZ693" s="152" t="s">
        <v>25054</v>
      </c>
      <c r="CA693" s="219">
        <v>0</v>
      </c>
      <c r="CB693" s="219">
        <v>0</v>
      </c>
      <c r="CC693" s="219">
        <v>0</v>
      </c>
      <c r="CD693" s="219">
        <v>0</v>
      </c>
      <c r="CE693" s="219">
        <v>205558.9</v>
      </c>
      <c r="CF693" s="219">
        <v>1019008.67</v>
      </c>
      <c r="CG693" s="219">
        <v>1534654.59</v>
      </c>
      <c r="CH693" s="219">
        <v>406631.75</v>
      </c>
      <c r="CI693" s="219">
        <v>355660.61</v>
      </c>
      <c r="CJ693" s="219">
        <v>86548.68</v>
      </c>
      <c r="CK693" s="219">
        <v>58848.18</v>
      </c>
      <c r="CL693" s="219">
        <v>59414.98</v>
      </c>
      <c r="CM693" s="219">
        <v>0</v>
      </c>
      <c r="CN693" s="166">
        <v>-3726326.36</v>
      </c>
      <c r="CP693" s="153" t="s">
        <v>25257</v>
      </c>
      <c r="CQ693" s="217">
        <v>448434.66</v>
      </c>
      <c r="CR693" s="217">
        <v>1456510.15</v>
      </c>
      <c r="CS693" s="217">
        <v>2911794.7</v>
      </c>
      <c r="CT693" s="217">
        <v>2114149.33</v>
      </c>
      <c r="CU693" s="217">
        <v>2330529.88</v>
      </c>
      <c r="CV693" s="217">
        <v>2561615.87</v>
      </c>
      <c r="CW693" s="217">
        <v>1133860.32</v>
      </c>
      <c r="CX693" s="217">
        <v>3548990.85</v>
      </c>
      <c r="CY693" s="217">
        <v>2170070.89</v>
      </c>
      <c r="CZ693" s="217">
        <v>980831.38</v>
      </c>
      <c r="DA693" s="217">
        <v>3334090.65</v>
      </c>
      <c r="DB693" s="217">
        <v>3991394.44</v>
      </c>
      <c r="DC693" s="217">
        <v>0</v>
      </c>
      <c r="DD693" s="164">
        <v>-26982273.120000001</v>
      </c>
      <c r="DF693" s="154" t="s">
        <v>24767</v>
      </c>
      <c r="DG693" s="218">
        <v>166427.01</v>
      </c>
      <c r="DH693" s="218">
        <v>218317.39</v>
      </c>
      <c r="DI693" s="218">
        <v>203594.12</v>
      </c>
      <c r="DJ693" s="218">
        <v>302231.57</v>
      </c>
      <c r="DK693" s="218">
        <v>278117.28999999998</v>
      </c>
      <c r="DL693" s="218">
        <v>255622.46</v>
      </c>
      <c r="DM693" s="218">
        <v>283941.93</v>
      </c>
      <c r="DN693" s="218">
        <v>278493.87</v>
      </c>
      <c r="DO693" s="218">
        <v>329886.82</v>
      </c>
      <c r="DP693" s="218">
        <v>276771.99</v>
      </c>
      <c r="DQ693" s="218">
        <v>307789.57</v>
      </c>
      <c r="DR693" s="218">
        <v>703621.32</v>
      </c>
      <c r="DS693" s="164">
        <f t="shared" si="10"/>
        <v>3604815.34</v>
      </c>
    </row>
    <row r="694" spans="1:123" ht="20.399999999999999">
      <c r="A694" s="152" t="s">
        <v>24919</v>
      </c>
      <c r="B694" s="166">
        <v>0</v>
      </c>
      <c r="C694" s="166">
        <v>0</v>
      </c>
      <c r="D694" s="166">
        <v>1055.5999999999999</v>
      </c>
      <c r="E694" s="166">
        <v>649.4</v>
      </c>
      <c r="F694" s="166">
        <v>168</v>
      </c>
      <c r="BK694" s="153" t="s">
        <v>25230</v>
      </c>
      <c r="BL694" s="217">
        <v>18195.310000000001</v>
      </c>
      <c r="BM694" s="217">
        <v>311604.36</v>
      </c>
      <c r="BN694" s="217">
        <v>118463.27</v>
      </c>
      <c r="BO694" s="217">
        <v>92023.69</v>
      </c>
      <c r="BP694" s="217">
        <v>160623.34</v>
      </c>
      <c r="BQ694" s="217">
        <v>314669.09000000003</v>
      </c>
      <c r="BR694" s="217">
        <v>86386.13</v>
      </c>
      <c r="BS694" s="217">
        <v>120295.12</v>
      </c>
      <c r="BT694" s="217">
        <v>180590.28</v>
      </c>
      <c r="BU694" s="217">
        <v>213883.2</v>
      </c>
      <c r="BV694" s="217">
        <v>131208.26</v>
      </c>
      <c r="BW694" s="217">
        <v>277221.21999999997</v>
      </c>
      <c r="BX694" s="164">
        <v>-2025163.27</v>
      </c>
      <c r="BZ694" s="153" t="s">
        <v>25234</v>
      </c>
      <c r="CA694" s="217">
        <v>129445.33</v>
      </c>
      <c r="CB694" s="217">
        <v>226637.09</v>
      </c>
      <c r="CC694" s="217">
        <v>226329.03</v>
      </c>
      <c r="CD694" s="217">
        <v>297260.99</v>
      </c>
      <c r="CE694" s="217">
        <v>549386.79</v>
      </c>
      <c r="CF694" s="217">
        <v>261627.74</v>
      </c>
      <c r="CG694" s="217">
        <v>351886.35</v>
      </c>
      <c r="CH694" s="217">
        <v>268447.7</v>
      </c>
      <c r="CI694" s="217">
        <v>528876.43000000005</v>
      </c>
      <c r="CJ694" s="217">
        <v>292643.89</v>
      </c>
      <c r="CK694" s="217">
        <v>451286.66</v>
      </c>
      <c r="CL694" s="217">
        <v>3049342.76</v>
      </c>
      <c r="CM694" s="217">
        <v>0</v>
      </c>
      <c r="CN694" s="164">
        <v>-6633170.7599999998</v>
      </c>
      <c r="CP694" s="154" t="s">
        <v>24755</v>
      </c>
      <c r="CQ694" s="218">
        <v>448434.66</v>
      </c>
      <c r="CR694" s="218">
        <v>1456510.15</v>
      </c>
      <c r="CS694" s="218">
        <v>2911794.7</v>
      </c>
      <c r="CT694" s="218">
        <v>2114149.33</v>
      </c>
      <c r="CU694" s="218">
        <v>2330529.88</v>
      </c>
      <c r="CV694" s="218">
        <v>2561615.87</v>
      </c>
      <c r="CW694" s="218">
        <v>1133860.32</v>
      </c>
      <c r="CX694" s="218">
        <v>3548990.85</v>
      </c>
      <c r="CY694" s="218">
        <v>2170070.89</v>
      </c>
      <c r="CZ694" s="218">
        <v>980831.38</v>
      </c>
      <c r="DA694" s="218">
        <v>3334090.65</v>
      </c>
      <c r="DB694" s="218">
        <v>3991394.44</v>
      </c>
      <c r="DC694" s="218">
        <v>0</v>
      </c>
      <c r="DD694" s="165">
        <v>-26982273.120000001</v>
      </c>
      <c r="DF694" s="152" t="s">
        <v>24759</v>
      </c>
      <c r="DG694" s="219">
        <v>55355.92</v>
      </c>
      <c r="DH694" s="219">
        <v>120279.45</v>
      </c>
      <c r="DI694" s="219">
        <v>91991.26</v>
      </c>
      <c r="DJ694" s="219">
        <v>185627.77</v>
      </c>
      <c r="DK694" s="219">
        <v>159849.96</v>
      </c>
      <c r="DL694" s="219">
        <v>142180.34</v>
      </c>
      <c r="DM694" s="219">
        <v>168326.27</v>
      </c>
      <c r="DN694" s="219">
        <v>156137.54</v>
      </c>
      <c r="DO694" s="219">
        <v>153009.48000000001</v>
      </c>
      <c r="DP694" s="219">
        <v>149053.95000000001</v>
      </c>
      <c r="DQ694" s="219">
        <v>155234.9</v>
      </c>
      <c r="DR694" s="219">
        <v>496782.97</v>
      </c>
      <c r="DS694" s="164">
        <f t="shared" si="10"/>
        <v>2033829.8099999998</v>
      </c>
    </row>
    <row r="695" spans="1:123" ht="20.399999999999999">
      <c r="A695" s="153" t="s">
        <v>25355</v>
      </c>
      <c r="B695" s="164">
        <v>266156.86</v>
      </c>
      <c r="C695" s="164">
        <v>550275.06999999995</v>
      </c>
      <c r="D695" s="164">
        <v>875744.92</v>
      </c>
      <c r="E695" s="164">
        <v>1704039.52</v>
      </c>
      <c r="F695" s="164">
        <v>1653624.49</v>
      </c>
      <c r="BK695" s="154" t="s">
        <v>24755</v>
      </c>
      <c r="BL695" s="218">
        <v>18195.310000000001</v>
      </c>
      <c r="BM695" s="218">
        <v>311604.36</v>
      </c>
      <c r="BN695" s="218">
        <v>118463.27</v>
      </c>
      <c r="BO695" s="218">
        <v>92023.69</v>
      </c>
      <c r="BP695" s="218">
        <v>160623.34</v>
      </c>
      <c r="BQ695" s="218">
        <v>314669.09000000003</v>
      </c>
      <c r="BR695" s="218">
        <v>86386.13</v>
      </c>
      <c r="BS695" s="218">
        <v>120295.12</v>
      </c>
      <c r="BT695" s="218">
        <v>180590.28</v>
      </c>
      <c r="BU695" s="218">
        <v>213883.2</v>
      </c>
      <c r="BV695" s="218">
        <v>131208.26</v>
      </c>
      <c r="BW695" s="218">
        <v>277221.21999999997</v>
      </c>
      <c r="BX695" s="165">
        <v>-2025163.27</v>
      </c>
      <c r="BZ695" s="154" t="s">
        <v>24755</v>
      </c>
      <c r="CA695" s="218">
        <v>129445.33</v>
      </c>
      <c r="CB695" s="218">
        <v>226637.09</v>
      </c>
      <c r="CC695" s="218">
        <v>226329.03</v>
      </c>
      <c r="CD695" s="218">
        <v>297260.99</v>
      </c>
      <c r="CE695" s="218">
        <v>549386.79</v>
      </c>
      <c r="CF695" s="218">
        <v>261627.74</v>
      </c>
      <c r="CG695" s="218">
        <v>351886.35</v>
      </c>
      <c r="CH695" s="218">
        <v>268447.7</v>
      </c>
      <c r="CI695" s="218">
        <v>528876.43000000005</v>
      </c>
      <c r="CJ695" s="218">
        <v>292643.89</v>
      </c>
      <c r="CK695" s="218">
        <v>451286.66</v>
      </c>
      <c r="CL695" s="218">
        <v>3049342.76</v>
      </c>
      <c r="CM695" s="218">
        <v>0</v>
      </c>
      <c r="CN695" s="165">
        <v>-6633170.7599999998</v>
      </c>
      <c r="CP695" s="152" t="s">
        <v>25098</v>
      </c>
      <c r="CQ695" s="219">
        <v>0</v>
      </c>
      <c r="CR695" s="219">
        <v>0</v>
      </c>
      <c r="CS695" s="219">
        <v>0</v>
      </c>
      <c r="CT695" s="219">
        <v>0</v>
      </c>
      <c r="CU695" s="219">
        <v>0</v>
      </c>
      <c r="CV695" s="219">
        <v>0</v>
      </c>
      <c r="CW695" s="219">
        <v>0</v>
      </c>
      <c r="CX695" s="219">
        <v>0</v>
      </c>
      <c r="CY695" s="219">
        <v>0</v>
      </c>
      <c r="CZ695" s="219">
        <v>0</v>
      </c>
      <c r="DA695" s="219">
        <v>21936.400000000001</v>
      </c>
      <c r="DB695" s="219">
        <v>5885</v>
      </c>
      <c r="DC695" s="219">
        <v>0</v>
      </c>
      <c r="DD695" s="166">
        <v>-27821.4</v>
      </c>
      <c r="DF695" s="152" t="s">
        <v>24731</v>
      </c>
      <c r="DG695" s="219">
        <v>111071.09</v>
      </c>
      <c r="DH695" s="219">
        <v>98037.94</v>
      </c>
      <c r="DI695" s="219">
        <v>111602.86</v>
      </c>
      <c r="DJ695" s="219">
        <v>116603.8</v>
      </c>
      <c r="DK695" s="219">
        <v>118267.33</v>
      </c>
      <c r="DL695" s="219">
        <v>113442.12</v>
      </c>
      <c r="DM695" s="219">
        <v>115615.66</v>
      </c>
      <c r="DN695" s="219">
        <v>122356.33</v>
      </c>
      <c r="DO695" s="219">
        <v>176877.34</v>
      </c>
      <c r="DP695" s="219">
        <v>127718.04</v>
      </c>
      <c r="DQ695" s="219">
        <v>152554.67000000001</v>
      </c>
      <c r="DR695" s="219">
        <v>206838.35</v>
      </c>
      <c r="DS695" s="164">
        <f t="shared" si="10"/>
        <v>1570985.53</v>
      </c>
    </row>
    <row r="696" spans="1:123" ht="20.399999999999999">
      <c r="A696" s="168" t="s">
        <v>24788</v>
      </c>
      <c r="B696" s="165">
        <v>266156.86</v>
      </c>
      <c r="C696" s="165">
        <v>550275.06999999995</v>
      </c>
      <c r="D696" s="165">
        <v>875744.92</v>
      </c>
      <c r="E696" s="165">
        <v>1704039.52</v>
      </c>
      <c r="F696" s="165">
        <v>1653624.49</v>
      </c>
      <c r="BK696" s="152" t="s">
        <v>25194</v>
      </c>
      <c r="BL696" s="219">
        <v>18195.310000000001</v>
      </c>
      <c r="BM696" s="219">
        <v>311604.36</v>
      </c>
      <c r="BN696" s="219">
        <v>118463.27</v>
      </c>
      <c r="BO696" s="219">
        <v>92023.69</v>
      </c>
      <c r="BP696" s="219">
        <v>160623.34</v>
      </c>
      <c r="BQ696" s="219">
        <v>314669.09000000003</v>
      </c>
      <c r="BR696" s="219">
        <v>86386.13</v>
      </c>
      <c r="BS696" s="219">
        <v>120295.12</v>
      </c>
      <c r="BT696" s="219">
        <v>180590.28</v>
      </c>
      <c r="BU696" s="219">
        <v>213883.2</v>
      </c>
      <c r="BV696" s="219">
        <v>131208.26</v>
      </c>
      <c r="BW696" s="219">
        <v>277221.21999999997</v>
      </c>
      <c r="BX696" s="166">
        <v>-2025163.27</v>
      </c>
      <c r="BZ696" s="152" t="s">
        <v>25098</v>
      </c>
      <c r="CA696" s="219">
        <v>0</v>
      </c>
      <c r="CB696" s="219">
        <v>0</v>
      </c>
      <c r="CC696" s="219">
        <v>0</v>
      </c>
      <c r="CD696" s="219">
        <v>0</v>
      </c>
      <c r="CE696" s="219">
        <v>0</v>
      </c>
      <c r="CF696" s="219">
        <v>0</v>
      </c>
      <c r="CG696" s="219">
        <v>0</v>
      </c>
      <c r="CH696" s="219">
        <v>0</v>
      </c>
      <c r="CI696" s="219">
        <v>0</v>
      </c>
      <c r="CJ696" s="219">
        <v>0</v>
      </c>
      <c r="CK696" s="219">
        <v>9999.85</v>
      </c>
      <c r="CL696" s="219">
        <v>2245366.91</v>
      </c>
      <c r="CM696" s="219">
        <v>0</v>
      </c>
      <c r="CN696" s="166">
        <v>-2255366.7599999998</v>
      </c>
      <c r="CP696" s="152" t="s">
        <v>25248</v>
      </c>
      <c r="CQ696" s="219">
        <v>400573.79</v>
      </c>
      <c r="CR696" s="219">
        <v>1277940.83</v>
      </c>
      <c r="CS696" s="219">
        <v>2737929.15</v>
      </c>
      <c r="CT696" s="219">
        <v>1954604.27</v>
      </c>
      <c r="CU696" s="219">
        <v>2173509.3199999998</v>
      </c>
      <c r="CV696" s="219">
        <v>2407840.58</v>
      </c>
      <c r="CW696" s="219">
        <v>875165.09</v>
      </c>
      <c r="CX696" s="219">
        <v>3395298.76</v>
      </c>
      <c r="CY696" s="219">
        <v>1991061.26</v>
      </c>
      <c r="CZ696" s="219">
        <v>785702.85</v>
      </c>
      <c r="DA696" s="219">
        <v>3146037.16</v>
      </c>
      <c r="DB696" s="219">
        <v>3745608.42</v>
      </c>
      <c r="DC696" s="219">
        <v>0</v>
      </c>
      <c r="DD696" s="166">
        <v>-24891271.48</v>
      </c>
      <c r="DF696" s="153" t="s">
        <v>25283</v>
      </c>
      <c r="DG696" s="217">
        <v>0</v>
      </c>
      <c r="DH696" s="217">
        <v>0</v>
      </c>
      <c r="DI696" s="217">
        <v>1027810.14</v>
      </c>
      <c r="DJ696" s="217">
        <v>400000</v>
      </c>
      <c r="DK696" s="217">
        <v>500000</v>
      </c>
      <c r="DL696" s="217">
        <v>1898013.03</v>
      </c>
      <c r="DM696" s="217">
        <v>490434</v>
      </c>
      <c r="DN696" s="217">
        <v>687417.93</v>
      </c>
      <c r="DO696" s="217">
        <v>0</v>
      </c>
      <c r="DP696" s="217">
        <v>1858131.54</v>
      </c>
      <c r="DQ696" s="217">
        <v>949605.34</v>
      </c>
      <c r="DR696" s="217">
        <v>9362582.0399999991</v>
      </c>
      <c r="DS696" s="164">
        <f t="shared" si="10"/>
        <v>17173994.02</v>
      </c>
    </row>
    <row r="697" spans="1:123" ht="20.399999999999999">
      <c r="A697" s="152" t="s">
        <v>25356</v>
      </c>
      <c r="B697" s="166">
        <v>0</v>
      </c>
      <c r="C697" s="166">
        <v>0</v>
      </c>
      <c r="D697" s="166">
        <v>0</v>
      </c>
      <c r="E697" s="166">
        <v>0</v>
      </c>
      <c r="F697" s="166">
        <v>25580</v>
      </c>
      <c r="BK697" s="153" t="s">
        <v>25232</v>
      </c>
      <c r="BL697" s="217">
        <v>238094.62</v>
      </c>
      <c r="BM697" s="217">
        <v>3262584.8</v>
      </c>
      <c r="BN697" s="217">
        <v>3230193.52</v>
      </c>
      <c r="BO697" s="217">
        <v>2261642.0699999998</v>
      </c>
      <c r="BP697" s="217">
        <v>2201269.5</v>
      </c>
      <c r="BQ697" s="217">
        <v>3116023.54</v>
      </c>
      <c r="BR697" s="217">
        <v>3568328.81</v>
      </c>
      <c r="BS697" s="217">
        <v>3688581.42</v>
      </c>
      <c r="BT697" s="217">
        <v>3715827.8</v>
      </c>
      <c r="BU697" s="217">
        <v>4218419</v>
      </c>
      <c r="BV697" s="217">
        <v>2341535.2599999998</v>
      </c>
      <c r="BW697" s="217">
        <v>6385921.2300000004</v>
      </c>
      <c r="BX697" s="164">
        <v>-38228421.57</v>
      </c>
      <c r="BZ697" s="152" t="s">
        <v>25194</v>
      </c>
      <c r="CA697" s="219">
        <v>129445.33</v>
      </c>
      <c r="CB697" s="219">
        <v>226637.09</v>
      </c>
      <c r="CC697" s="219">
        <v>226329.03</v>
      </c>
      <c r="CD697" s="219">
        <v>297260.99</v>
      </c>
      <c r="CE697" s="219">
        <v>549386.79</v>
      </c>
      <c r="CF697" s="219">
        <v>261627.74</v>
      </c>
      <c r="CG697" s="219">
        <v>241733.3</v>
      </c>
      <c r="CH697" s="219">
        <v>260196.14</v>
      </c>
      <c r="CI697" s="219">
        <v>457218.95</v>
      </c>
      <c r="CJ697" s="219">
        <v>262171.59000000003</v>
      </c>
      <c r="CK697" s="219">
        <v>398012.91</v>
      </c>
      <c r="CL697" s="219">
        <v>785370.75</v>
      </c>
      <c r="CM697" s="219">
        <v>0</v>
      </c>
      <c r="CN697" s="166">
        <v>-4095390.61</v>
      </c>
      <c r="CP697" s="152" t="s">
        <v>25249</v>
      </c>
      <c r="CQ697" s="219">
        <v>42684.29</v>
      </c>
      <c r="CR697" s="219">
        <v>84363.41</v>
      </c>
      <c r="CS697" s="219">
        <v>82714.22</v>
      </c>
      <c r="CT697" s="219">
        <v>86433.61</v>
      </c>
      <c r="CU697" s="219">
        <v>77562.100000000006</v>
      </c>
      <c r="CV697" s="219">
        <v>80878.44</v>
      </c>
      <c r="CW697" s="219">
        <v>125395.42</v>
      </c>
      <c r="CX697" s="219">
        <v>63260.9</v>
      </c>
      <c r="CY697" s="219">
        <v>83389.279999999999</v>
      </c>
      <c r="CZ697" s="219">
        <v>85070.57</v>
      </c>
      <c r="DA697" s="219">
        <v>83784.69</v>
      </c>
      <c r="DB697" s="219">
        <v>99500.75</v>
      </c>
      <c r="DC697" s="219">
        <v>0</v>
      </c>
      <c r="DD697" s="166">
        <v>-995037.68</v>
      </c>
      <c r="DF697" s="154" t="s">
        <v>24960</v>
      </c>
      <c r="DG697" s="218">
        <v>0</v>
      </c>
      <c r="DH697" s="218">
        <v>0</v>
      </c>
      <c r="DI697" s="218">
        <v>1027810.14</v>
      </c>
      <c r="DJ697" s="218">
        <v>400000</v>
      </c>
      <c r="DK697" s="218">
        <v>500000</v>
      </c>
      <c r="DL697" s="218">
        <v>1898013.03</v>
      </c>
      <c r="DM697" s="218">
        <v>490434</v>
      </c>
      <c r="DN697" s="218">
        <v>687417.93</v>
      </c>
      <c r="DO697" s="218">
        <v>0</v>
      </c>
      <c r="DP697" s="218">
        <v>1858131.54</v>
      </c>
      <c r="DQ697" s="218">
        <v>949605.34</v>
      </c>
      <c r="DR697" s="218">
        <v>9362582.0399999991</v>
      </c>
      <c r="DS697" s="164">
        <f t="shared" si="10"/>
        <v>17173994.02</v>
      </c>
    </row>
    <row r="698" spans="1:123" ht="20.399999999999999">
      <c r="A698" s="152" t="s">
        <v>24929</v>
      </c>
      <c r="B698" s="166">
        <v>560</v>
      </c>
      <c r="C698" s="166">
        <v>83277.679999999993</v>
      </c>
      <c r="D698" s="166">
        <v>403301.77</v>
      </c>
      <c r="E698" s="166">
        <v>1190897.76</v>
      </c>
      <c r="F698" s="166">
        <v>1133592.56</v>
      </c>
      <c r="BK698" s="154" t="s">
        <v>24755</v>
      </c>
      <c r="BL698" s="218">
        <v>238094.62</v>
      </c>
      <c r="BM698" s="218">
        <v>3262584.8</v>
      </c>
      <c r="BN698" s="218">
        <v>3230193.52</v>
      </c>
      <c r="BO698" s="218">
        <v>2261642.0699999998</v>
      </c>
      <c r="BP698" s="218">
        <v>2201269.5</v>
      </c>
      <c r="BQ698" s="218">
        <v>3116023.54</v>
      </c>
      <c r="BR698" s="218">
        <v>3568328.81</v>
      </c>
      <c r="BS698" s="218">
        <v>3688581.42</v>
      </c>
      <c r="BT698" s="218">
        <v>3715827.8</v>
      </c>
      <c r="BU698" s="218">
        <v>4218419</v>
      </c>
      <c r="BV698" s="218">
        <v>2341535.2599999998</v>
      </c>
      <c r="BW698" s="218">
        <v>6385921.2300000004</v>
      </c>
      <c r="BX698" s="165">
        <v>-38228421.57</v>
      </c>
      <c r="BZ698" s="152" t="s">
        <v>25054</v>
      </c>
      <c r="CA698" s="219">
        <v>0</v>
      </c>
      <c r="CB698" s="219">
        <v>0</v>
      </c>
      <c r="CC698" s="219">
        <v>0</v>
      </c>
      <c r="CD698" s="219">
        <v>0</v>
      </c>
      <c r="CE698" s="219">
        <v>0</v>
      </c>
      <c r="CF698" s="219">
        <v>0</v>
      </c>
      <c r="CG698" s="219">
        <v>110153.05</v>
      </c>
      <c r="CH698" s="219">
        <v>8251.56</v>
      </c>
      <c r="CI698" s="219">
        <v>71657.48</v>
      </c>
      <c r="CJ698" s="219">
        <v>30472.3</v>
      </c>
      <c r="CK698" s="219">
        <v>43273.9</v>
      </c>
      <c r="CL698" s="219">
        <v>18605.099999999999</v>
      </c>
      <c r="CM698" s="219">
        <v>0</v>
      </c>
      <c r="CN698" s="166">
        <v>-282413.39</v>
      </c>
      <c r="CP698" s="152" t="s">
        <v>25209</v>
      </c>
      <c r="CQ698" s="219">
        <v>4259.8100000000004</v>
      </c>
      <c r="CR698" s="219">
        <v>73083.95</v>
      </c>
      <c r="CS698" s="219">
        <v>77632.92</v>
      </c>
      <c r="CT698" s="219">
        <v>60671</v>
      </c>
      <c r="CU698" s="219">
        <v>67201.63</v>
      </c>
      <c r="CV698" s="219">
        <v>63312.7</v>
      </c>
      <c r="CW698" s="219">
        <v>103773.63</v>
      </c>
      <c r="CX698" s="219">
        <v>80290.23</v>
      </c>
      <c r="CY698" s="219">
        <v>85491.04</v>
      </c>
      <c r="CZ698" s="219">
        <v>98747.21</v>
      </c>
      <c r="DA698" s="219">
        <v>73527.19</v>
      </c>
      <c r="DB698" s="219">
        <v>121610.53</v>
      </c>
      <c r="DC698" s="219">
        <v>0</v>
      </c>
      <c r="DD698" s="166">
        <v>-909601.84</v>
      </c>
      <c r="DF698" s="152" t="s">
        <v>25184</v>
      </c>
      <c r="DG698" s="219">
        <v>0</v>
      </c>
      <c r="DH698" s="219">
        <v>0</v>
      </c>
      <c r="DI698" s="219">
        <v>1027810.14</v>
      </c>
      <c r="DJ698" s="219">
        <v>400000</v>
      </c>
      <c r="DK698" s="219">
        <v>500000</v>
      </c>
      <c r="DL698" s="219">
        <v>1898013.03</v>
      </c>
      <c r="DM698" s="219">
        <v>490434</v>
      </c>
      <c r="DN698" s="219">
        <v>687417.93</v>
      </c>
      <c r="DO698" s="219">
        <v>0</v>
      </c>
      <c r="DP698" s="219">
        <v>1858131.54</v>
      </c>
      <c r="DQ698" s="219">
        <v>949605.34</v>
      </c>
      <c r="DR698" s="219">
        <v>9362582.0399999991</v>
      </c>
      <c r="DS698" s="164">
        <f t="shared" si="10"/>
        <v>17173994.02</v>
      </c>
    </row>
    <row r="699" spans="1:123" ht="20.399999999999999">
      <c r="A699" s="152" t="s">
        <v>24930</v>
      </c>
      <c r="B699" s="166">
        <v>0</v>
      </c>
      <c r="C699" s="166">
        <v>19544</v>
      </c>
      <c r="D699" s="166">
        <v>0</v>
      </c>
      <c r="E699" s="166">
        <v>13101.01</v>
      </c>
      <c r="F699" s="166">
        <v>8190</v>
      </c>
      <c r="BK699" s="152" t="s">
        <v>25098</v>
      </c>
      <c r="BL699" s="219">
        <v>0</v>
      </c>
      <c r="BM699" s="219">
        <v>0</v>
      </c>
      <c r="BN699" s="219">
        <v>0</v>
      </c>
      <c r="BO699" s="219">
        <v>0</v>
      </c>
      <c r="BP699" s="219">
        <v>0</v>
      </c>
      <c r="BQ699" s="219">
        <v>20000</v>
      </c>
      <c r="BR699" s="219">
        <v>53480</v>
      </c>
      <c r="BS699" s="219">
        <v>352000</v>
      </c>
      <c r="BT699" s="219">
        <v>16401</v>
      </c>
      <c r="BU699" s="219">
        <v>649399.98</v>
      </c>
      <c r="BV699" s="219">
        <v>33997</v>
      </c>
      <c r="BW699" s="219">
        <v>218144.38</v>
      </c>
      <c r="BX699" s="166">
        <v>-1343422.36</v>
      </c>
      <c r="BZ699" s="153" t="s">
        <v>25237</v>
      </c>
      <c r="CA699" s="217">
        <v>546876.07999999996</v>
      </c>
      <c r="CB699" s="217">
        <v>1255898.32</v>
      </c>
      <c r="CC699" s="217">
        <v>981581.03</v>
      </c>
      <c r="CD699" s="217">
        <v>2071797.39</v>
      </c>
      <c r="CE699" s="217">
        <v>2772799.99</v>
      </c>
      <c r="CF699" s="217">
        <v>2452717.27</v>
      </c>
      <c r="CG699" s="217">
        <v>1934412.08</v>
      </c>
      <c r="CH699" s="217">
        <v>2039234.88</v>
      </c>
      <c r="CI699" s="217">
        <v>2166925.73</v>
      </c>
      <c r="CJ699" s="217">
        <v>1754554.3</v>
      </c>
      <c r="CK699" s="217">
        <v>1471907.25</v>
      </c>
      <c r="CL699" s="217">
        <v>2440599.52</v>
      </c>
      <c r="CM699" s="217">
        <v>0</v>
      </c>
      <c r="CN699" s="164">
        <v>-21889303.84</v>
      </c>
      <c r="CP699" s="152" t="s">
        <v>25211</v>
      </c>
      <c r="CQ699" s="219">
        <v>916.77</v>
      </c>
      <c r="CR699" s="219">
        <v>21121.96</v>
      </c>
      <c r="CS699" s="219">
        <v>13518.41</v>
      </c>
      <c r="CT699" s="219">
        <v>12440.45</v>
      </c>
      <c r="CU699" s="219">
        <v>12256.83</v>
      </c>
      <c r="CV699" s="219">
        <v>9584.15</v>
      </c>
      <c r="CW699" s="219">
        <v>29526.18</v>
      </c>
      <c r="CX699" s="219">
        <v>10140.959999999999</v>
      </c>
      <c r="CY699" s="219">
        <v>10129.31</v>
      </c>
      <c r="CZ699" s="219">
        <v>11310.75</v>
      </c>
      <c r="DA699" s="219">
        <v>8805.2099999999991</v>
      </c>
      <c r="DB699" s="219">
        <v>18789.740000000002</v>
      </c>
      <c r="DC699" s="219">
        <v>0</v>
      </c>
      <c r="DD699" s="166">
        <v>-158540.72</v>
      </c>
      <c r="DF699" s="153" t="s">
        <v>25188</v>
      </c>
      <c r="DG699" s="217">
        <v>127636806.81</v>
      </c>
      <c r="DH699" s="217">
        <v>168642553.34999999</v>
      </c>
      <c r="DI699" s="217">
        <v>195368235.91</v>
      </c>
      <c r="DJ699" s="217">
        <v>180183367.94</v>
      </c>
      <c r="DK699" s="217">
        <v>221858016.02000001</v>
      </c>
      <c r="DL699" s="217">
        <v>169512984.97999999</v>
      </c>
      <c r="DM699" s="217">
        <v>208246344.46000001</v>
      </c>
      <c r="DN699" s="217">
        <v>202940489.05000001</v>
      </c>
      <c r="DO699" s="217">
        <v>195939905.00999999</v>
      </c>
      <c r="DP699" s="217">
        <v>184237202.33000001</v>
      </c>
      <c r="DQ699" s="217">
        <v>218297726.19999999</v>
      </c>
      <c r="DR699" s="217">
        <v>244010112.46000001</v>
      </c>
      <c r="DS699" s="164">
        <f t="shared" si="10"/>
        <v>2316873744.52</v>
      </c>
    </row>
    <row r="700" spans="1:123" ht="20.399999999999999">
      <c r="A700" s="152" t="s">
        <v>24932</v>
      </c>
      <c r="B700" s="166">
        <v>0</v>
      </c>
      <c r="C700" s="166">
        <v>107763.94</v>
      </c>
      <c r="D700" s="166">
        <v>108211.94</v>
      </c>
      <c r="E700" s="166">
        <v>113939.32</v>
      </c>
      <c r="F700" s="166">
        <v>123071.32</v>
      </c>
      <c r="BK700" s="152" t="s">
        <v>25194</v>
      </c>
      <c r="BL700" s="219">
        <v>238094.62</v>
      </c>
      <c r="BM700" s="219">
        <v>3262584.8</v>
      </c>
      <c r="BN700" s="219">
        <v>3230193.52</v>
      </c>
      <c r="BO700" s="219">
        <v>2261642.0699999998</v>
      </c>
      <c r="BP700" s="219">
        <v>2201269.5</v>
      </c>
      <c r="BQ700" s="219">
        <v>3096023.54</v>
      </c>
      <c r="BR700" s="219">
        <v>3514848.81</v>
      </c>
      <c r="BS700" s="219">
        <v>3336581.42</v>
      </c>
      <c r="BT700" s="219">
        <v>3699426.8</v>
      </c>
      <c r="BU700" s="219">
        <v>3569019.02</v>
      </c>
      <c r="BV700" s="219">
        <v>2307538.2599999998</v>
      </c>
      <c r="BW700" s="219">
        <v>6167776.8499999996</v>
      </c>
      <c r="BX700" s="166">
        <v>-36884999.210000001</v>
      </c>
      <c r="BZ700" s="154" t="s">
        <v>24755</v>
      </c>
      <c r="CA700" s="218">
        <v>546876.07999999996</v>
      </c>
      <c r="CB700" s="218">
        <v>1255898.32</v>
      </c>
      <c r="CC700" s="218">
        <v>981581.03</v>
      </c>
      <c r="CD700" s="218">
        <v>2071797.39</v>
      </c>
      <c r="CE700" s="218">
        <v>2772799.99</v>
      </c>
      <c r="CF700" s="218">
        <v>2452717.27</v>
      </c>
      <c r="CG700" s="218">
        <v>1934412.08</v>
      </c>
      <c r="CH700" s="218">
        <v>2039234.88</v>
      </c>
      <c r="CI700" s="218">
        <v>2166925.73</v>
      </c>
      <c r="CJ700" s="218">
        <v>1754554.3</v>
      </c>
      <c r="CK700" s="218">
        <v>1471907.25</v>
      </c>
      <c r="CL700" s="218">
        <v>2440599.52</v>
      </c>
      <c r="CM700" s="218">
        <v>0</v>
      </c>
      <c r="CN700" s="165">
        <v>-21889303.84</v>
      </c>
      <c r="CP700" s="153" t="s">
        <v>25258</v>
      </c>
      <c r="CQ700" s="217">
        <v>357615.08</v>
      </c>
      <c r="CR700" s="217">
        <v>1529914.79</v>
      </c>
      <c r="CS700" s="217">
        <v>4983093.76</v>
      </c>
      <c r="CT700" s="217">
        <v>3813855.84</v>
      </c>
      <c r="CU700" s="217">
        <v>5033588.3099999996</v>
      </c>
      <c r="CV700" s="217">
        <v>4232395.1900000004</v>
      </c>
      <c r="CW700" s="217">
        <v>3954722.53</v>
      </c>
      <c r="CX700" s="217">
        <v>4885122.0599999996</v>
      </c>
      <c r="CY700" s="217">
        <v>4466275.18</v>
      </c>
      <c r="CZ700" s="217">
        <v>3084712.83</v>
      </c>
      <c r="DA700" s="217">
        <v>5770409.9699999997</v>
      </c>
      <c r="DB700" s="217">
        <v>5920829.9000000004</v>
      </c>
      <c r="DC700" s="217">
        <v>0</v>
      </c>
      <c r="DD700" s="164">
        <v>-48032535.439999998</v>
      </c>
      <c r="DF700" s="154" t="s">
        <v>24773</v>
      </c>
      <c r="DG700" s="218">
        <v>10450404.630000001</v>
      </c>
      <c r="DH700" s="218">
        <v>14834402.92</v>
      </c>
      <c r="DI700" s="218">
        <v>15144177.210000001</v>
      </c>
      <c r="DJ700" s="218">
        <v>15340402.77</v>
      </c>
      <c r="DK700" s="218">
        <v>15523562.84</v>
      </c>
      <c r="DL700" s="218">
        <v>15428562.9</v>
      </c>
      <c r="DM700" s="218">
        <v>14296781.359999999</v>
      </c>
      <c r="DN700" s="218">
        <v>15495490.109999999</v>
      </c>
      <c r="DO700" s="218">
        <v>15345945.68</v>
      </c>
      <c r="DP700" s="218">
        <v>16548757.66</v>
      </c>
      <c r="DQ700" s="218">
        <v>17010561.84</v>
      </c>
      <c r="DR700" s="218">
        <v>19374975.02</v>
      </c>
      <c r="DS700" s="164">
        <f t="shared" si="10"/>
        <v>184794024.94000003</v>
      </c>
    </row>
    <row r="701" spans="1:123" ht="20.399999999999999">
      <c r="A701" s="152" t="s">
        <v>24759</v>
      </c>
      <c r="B701" s="166">
        <v>7586.12</v>
      </c>
      <c r="C701" s="166">
        <v>74534</v>
      </c>
      <c r="D701" s="166">
        <v>109301.92</v>
      </c>
      <c r="E701" s="166">
        <v>128494.41</v>
      </c>
      <c r="F701" s="166">
        <v>94490.96</v>
      </c>
      <c r="BK701" s="153" t="s">
        <v>25234</v>
      </c>
      <c r="BL701" s="217">
        <v>100015.93</v>
      </c>
      <c r="BM701" s="217">
        <v>141809.73000000001</v>
      </c>
      <c r="BN701" s="217">
        <v>279609.02</v>
      </c>
      <c r="BO701" s="217">
        <v>303336.71000000002</v>
      </c>
      <c r="BP701" s="217">
        <v>383899.35</v>
      </c>
      <c r="BQ701" s="217">
        <v>423622.18</v>
      </c>
      <c r="BR701" s="217">
        <v>357209.83</v>
      </c>
      <c r="BS701" s="217">
        <v>541950.99</v>
      </c>
      <c r="BT701" s="217">
        <v>640765.71</v>
      </c>
      <c r="BU701" s="217">
        <v>638494.65</v>
      </c>
      <c r="BV701" s="217">
        <v>531506.41</v>
      </c>
      <c r="BW701" s="217">
        <v>1186321.3700000001</v>
      </c>
      <c r="BX701" s="164">
        <v>-5528541.8799999999</v>
      </c>
      <c r="BZ701" s="152" t="s">
        <v>25098</v>
      </c>
      <c r="CA701" s="219">
        <v>0</v>
      </c>
      <c r="CB701" s="219">
        <v>0</v>
      </c>
      <c r="CC701" s="219">
        <v>75850</v>
      </c>
      <c r="CD701" s="219">
        <v>0</v>
      </c>
      <c r="CE701" s="219">
        <v>359998</v>
      </c>
      <c r="CF701" s="219">
        <v>243100</v>
      </c>
      <c r="CG701" s="219">
        <v>9128.98</v>
      </c>
      <c r="CH701" s="219">
        <v>25425</v>
      </c>
      <c r="CI701" s="219">
        <v>34800</v>
      </c>
      <c r="CJ701" s="219">
        <v>45798</v>
      </c>
      <c r="CK701" s="219">
        <v>0</v>
      </c>
      <c r="CL701" s="219">
        <v>24500</v>
      </c>
      <c r="CM701" s="219">
        <v>0</v>
      </c>
      <c r="CN701" s="166">
        <v>-818599.98</v>
      </c>
      <c r="CP701" s="154" t="s">
        <v>24755</v>
      </c>
      <c r="CQ701" s="218">
        <v>357615.08</v>
      </c>
      <c r="CR701" s="218">
        <v>1529914.79</v>
      </c>
      <c r="CS701" s="218">
        <v>4983093.76</v>
      </c>
      <c r="CT701" s="218">
        <v>3813855.84</v>
      </c>
      <c r="CU701" s="218">
        <v>5033588.3099999996</v>
      </c>
      <c r="CV701" s="218">
        <v>4232395.1900000004</v>
      </c>
      <c r="CW701" s="218">
        <v>3954722.53</v>
      </c>
      <c r="CX701" s="218">
        <v>4885122.0599999996</v>
      </c>
      <c r="CY701" s="218">
        <v>4466275.18</v>
      </c>
      <c r="CZ701" s="218">
        <v>3084712.83</v>
      </c>
      <c r="DA701" s="218">
        <v>5770409.9699999997</v>
      </c>
      <c r="DB701" s="218">
        <v>5920829.9000000004</v>
      </c>
      <c r="DC701" s="218">
        <v>0</v>
      </c>
      <c r="DD701" s="165">
        <v>-48032535.439999998</v>
      </c>
      <c r="DF701" s="152" t="s">
        <v>24775</v>
      </c>
      <c r="DG701" s="219">
        <v>10450404.630000001</v>
      </c>
      <c r="DH701" s="219">
        <v>14834402.92</v>
      </c>
      <c r="DI701" s="219">
        <v>15144177.210000001</v>
      </c>
      <c r="DJ701" s="219">
        <v>15340402.77</v>
      </c>
      <c r="DK701" s="219">
        <v>15523562.84</v>
      </c>
      <c r="DL701" s="219">
        <v>15428562.9</v>
      </c>
      <c r="DM701" s="219">
        <v>14296781.359999999</v>
      </c>
      <c r="DN701" s="219">
        <v>15495490.109999999</v>
      </c>
      <c r="DO701" s="219">
        <v>15345945.68</v>
      </c>
      <c r="DP701" s="219">
        <v>16548757.66</v>
      </c>
      <c r="DQ701" s="219">
        <v>17010561.84</v>
      </c>
      <c r="DR701" s="219">
        <v>19374975.02</v>
      </c>
      <c r="DS701" s="164">
        <f t="shared" si="10"/>
        <v>184794024.94000003</v>
      </c>
    </row>
    <row r="702" spans="1:123" ht="20.399999999999999">
      <c r="A702" s="152" t="s">
        <v>24731</v>
      </c>
      <c r="B702" s="166">
        <v>258010.74</v>
      </c>
      <c r="C702" s="166">
        <v>265155.45</v>
      </c>
      <c r="D702" s="166">
        <v>254929.29</v>
      </c>
      <c r="E702" s="166">
        <v>257607.02</v>
      </c>
      <c r="F702" s="166">
        <v>268699.65000000002</v>
      </c>
      <c r="BK702" s="154" t="s">
        <v>24755</v>
      </c>
      <c r="BL702" s="218">
        <v>100015.93</v>
      </c>
      <c r="BM702" s="218">
        <v>141809.73000000001</v>
      </c>
      <c r="BN702" s="218">
        <v>279609.02</v>
      </c>
      <c r="BO702" s="218">
        <v>303336.71000000002</v>
      </c>
      <c r="BP702" s="218">
        <v>383899.35</v>
      </c>
      <c r="BQ702" s="218">
        <v>423622.18</v>
      </c>
      <c r="BR702" s="218">
        <v>357209.83</v>
      </c>
      <c r="BS702" s="218">
        <v>541950.99</v>
      </c>
      <c r="BT702" s="218">
        <v>640765.71</v>
      </c>
      <c r="BU702" s="218">
        <v>638494.65</v>
      </c>
      <c r="BV702" s="218">
        <v>531506.41</v>
      </c>
      <c r="BW702" s="218">
        <v>1186321.3700000001</v>
      </c>
      <c r="BX702" s="165">
        <v>-5528541.8799999999</v>
      </c>
      <c r="BZ702" s="152" t="s">
        <v>25194</v>
      </c>
      <c r="CA702" s="219">
        <v>546876.07999999996</v>
      </c>
      <c r="CB702" s="219">
        <v>1255898.32</v>
      </c>
      <c r="CC702" s="219">
        <v>905731.03</v>
      </c>
      <c r="CD702" s="219">
        <v>2071797.39</v>
      </c>
      <c r="CE702" s="219">
        <v>2412801.9900000002</v>
      </c>
      <c r="CF702" s="219">
        <v>2076067.27</v>
      </c>
      <c r="CG702" s="219">
        <v>1818591.2</v>
      </c>
      <c r="CH702" s="219">
        <v>1765166</v>
      </c>
      <c r="CI702" s="219">
        <v>1899604.01</v>
      </c>
      <c r="CJ702" s="219">
        <v>1344487.27</v>
      </c>
      <c r="CK702" s="219">
        <v>1195665.72</v>
      </c>
      <c r="CL702" s="219">
        <v>1932152.98</v>
      </c>
      <c r="CM702" s="219">
        <v>0</v>
      </c>
      <c r="CN702" s="166">
        <v>-19224839.260000002</v>
      </c>
      <c r="CP702" s="152" t="s">
        <v>25098</v>
      </c>
      <c r="CQ702" s="219">
        <v>0</v>
      </c>
      <c r="CR702" s="219">
        <v>0</v>
      </c>
      <c r="CS702" s="219">
        <v>0</v>
      </c>
      <c r="CT702" s="219">
        <v>0</v>
      </c>
      <c r="CU702" s="219">
        <v>0</v>
      </c>
      <c r="CV702" s="219">
        <v>0</v>
      </c>
      <c r="CW702" s="219">
        <v>0</v>
      </c>
      <c r="CX702" s="219">
        <v>0</v>
      </c>
      <c r="CY702" s="219">
        <v>0</v>
      </c>
      <c r="CZ702" s="219">
        <v>0</v>
      </c>
      <c r="DA702" s="219">
        <v>1446.6</v>
      </c>
      <c r="DB702" s="219">
        <v>0</v>
      </c>
      <c r="DC702" s="219">
        <v>0</v>
      </c>
      <c r="DD702" s="166">
        <v>-1446.6</v>
      </c>
      <c r="DF702" s="154" t="s">
        <v>24776</v>
      </c>
      <c r="DG702" s="218">
        <v>0</v>
      </c>
      <c r="DH702" s="218">
        <v>0</v>
      </c>
      <c r="DI702" s="218">
        <v>2862</v>
      </c>
      <c r="DJ702" s="218">
        <v>0</v>
      </c>
      <c r="DK702" s="218">
        <v>963.26</v>
      </c>
      <c r="DL702" s="218">
        <v>1875.37</v>
      </c>
      <c r="DM702" s="218">
        <v>1547.34</v>
      </c>
      <c r="DN702" s="218">
        <v>280</v>
      </c>
      <c r="DO702" s="218">
        <v>61460.52</v>
      </c>
      <c r="DP702" s="218">
        <v>280</v>
      </c>
      <c r="DQ702" s="218">
        <v>168</v>
      </c>
      <c r="DR702" s="218">
        <v>0</v>
      </c>
      <c r="DS702" s="164">
        <f t="shared" si="10"/>
        <v>69436.489999999991</v>
      </c>
    </row>
    <row r="703" spans="1:123" ht="20.399999999999999">
      <c r="A703" s="153" t="s">
        <v>25357</v>
      </c>
      <c r="B703" s="164">
        <v>576516.5</v>
      </c>
      <c r="C703" s="164">
        <v>668036.31999999995</v>
      </c>
      <c r="D703" s="164">
        <v>700970.98</v>
      </c>
      <c r="E703" s="164">
        <v>733876.24</v>
      </c>
      <c r="F703" s="164">
        <v>793173.57</v>
      </c>
      <c r="BK703" s="152" t="s">
        <v>25098</v>
      </c>
      <c r="BL703" s="219">
        <v>0</v>
      </c>
      <c r="BM703" s="219">
        <v>0</v>
      </c>
      <c r="BN703" s="219">
        <v>0</v>
      </c>
      <c r="BO703" s="219">
        <v>0</v>
      </c>
      <c r="BP703" s="219">
        <v>0</v>
      </c>
      <c r="BQ703" s="219">
        <v>0</v>
      </c>
      <c r="BR703" s="219">
        <v>0</v>
      </c>
      <c r="BS703" s="219">
        <v>0</v>
      </c>
      <c r="BT703" s="219">
        <v>0</v>
      </c>
      <c r="BU703" s="219">
        <v>18770</v>
      </c>
      <c r="BV703" s="219">
        <v>0</v>
      </c>
      <c r="BW703" s="219">
        <v>69988.800000000003</v>
      </c>
      <c r="BX703" s="166">
        <v>-88758.8</v>
      </c>
      <c r="BZ703" s="152" t="s">
        <v>25054</v>
      </c>
      <c r="CA703" s="219">
        <v>0</v>
      </c>
      <c r="CB703" s="219">
        <v>0</v>
      </c>
      <c r="CC703" s="219">
        <v>0</v>
      </c>
      <c r="CD703" s="219">
        <v>0</v>
      </c>
      <c r="CE703" s="219">
        <v>0</v>
      </c>
      <c r="CF703" s="219">
        <v>133550</v>
      </c>
      <c r="CG703" s="219">
        <v>106691.9</v>
      </c>
      <c r="CH703" s="219">
        <v>248643.88</v>
      </c>
      <c r="CI703" s="219">
        <v>232521.72</v>
      </c>
      <c r="CJ703" s="219">
        <v>364269.03</v>
      </c>
      <c r="CK703" s="219">
        <v>276241.53000000003</v>
      </c>
      <c r="CL703" s="219">
        <v>483946.54</v>
      </c>
      <c r="CM703" s="219">
        <v>0</v>
      </c>
      <c r="CN703" s="166">
        <v>-1845864.6</v>
      </c>
      <c r="CP703" s="152" t="s">
        <v>25248</v>
      </c>
      <c r="CQ703" s="219">
        <v>320301.89</v>
      </c>
      <c r="CR703" s="219">
        <v>815898.35</v>
      </c>
      <c r="CS703" s="219">
        <v>3635762.44</v>
      </c>
      <c r="CT703" s="219">
        <v>3021304.91</v>
      </c>
      <c r="CU703" s="219">
        <v>3582809.2</v>
      </c>
      <c r="CV703" s="219">
        <v>3086816.77</v>
      </c>
      <c r="CW703" s="219">
        <v>2977217.94</v>
      </c>
      <c r="CX703" s="219">
        <v>3765635.25</v>
      </c>
      <c r="CY703" s="219">
        <v>3166248.83</v>
      </c>
      <c r="CZ703" s="219">
        <v>2018436.2</v>
      </c>
      <c r="DA703" s="219">
        <v>4571789.97</v>
      </c>
      <c r="DB703" s="219">
        <v>4708478.71</v>
      </c>
      <c r="DC703" s="219">
        <v>0</v>
      </c>
      <c r="DD703" s="166">
        <v>-35670700.460000001</v>
      </c>
      <c r="DF703" s="152" t="s">
        <v>24744</v>
      </c>
      <c r="DG703" s="219">
        <v>0</v>
      </c>
      <c r="DH703" s="219">
        <v>0</v>
      </c>
      <c r="DI703" s="219">
        <v>2862</v>
      </c>
      <c r="DJ703" s="219">
        <v>0</v>
      </c>
      <c r="DK703" s="219">
        <v>963.26</v>
      </c>
      <c r="DL703" s="219">
        <v>1875.37</v>
      </c>
      <c r="DM703" s="219">
        <v>1547.34</v>
      </c>
      <c r="DN703" s="219">
        <v>280</v>
      </c>
      <c r="DO703" s="219">
        <v>61460.52</v>
      </c>
      <c r="DP703" s="219">
        <v>280</v>
      </c>
      <c r="DQ703" s="219">
        <v>168</v>
      </c>
      <c r="DR703" s="219">
        <v>0</v>
      </c>
      <c r="DS703" s="164">
        <f t="shared" si="10"/>
        <v>69436.489999999991</v>
      </c>
    </row>
    <row r="704" spans="1:123" ht="20.399999999999999">
      <c r="A704" s="168" t="s">
        <v>24763</v>
      </c>
      <c r="B704" s="165">
        <v>576516.5</v>
      </c>
      <c r="C704" s="165">
        <v>668036.31999999995</v>
      </c>
      <c r="D704" s="165">
        <v>700970.98</v>
      </c>
      <c r="E704" s="165">
        <v>733876.24</v>
      </c>
      <c r="F704" s="165">
        <v>793173.57</v>
      </c>
      <c r="BK704" s="152" t="s">
        <v>25194</v>
      </c>
      <c r="BL704" s="219">
        <v>100015.93</v>
      </c>
      <c r="BM704" s="219">
        <v>141809.73000000001</v>
      </c>
      <c r="BN704" s="219">
        <v>279609.02</v>
      </c>
      <c r="BO704" s="219">
        <v>303336.71000000002</v>
      </c>
      <c r="BP704" s="219">
        <v>383899.35</v>
      </c>
      <c r="BQ704" s="219">
        <v>423622.18</v>
      </c>
      <c r="BR704" s="219">
        <v>357209.83</v>
      </c>
      <c r="BS704" s="219">
        <v>541950.99</v>
      </c>
      <c r="BT704" s="219">
        <v>640765.71</v>
      </c>
      <c r="BU704" s="219">
        <v>619724.65</v>
      </c>
      <c r="BV704" s="219">
        <v>531506.41</v>
      </c>
      <c r="BW704" s="219">
        <v>1116332.57</v>
      </c>
      <c r="BX704" s="166">
        <v>-5439783.0800000001</v>
      </c>
      <c r="BZ704" s="153" t="s">
        <v>25241</v>
      </c>
      <c r="CA704" s="217">
        <v>325847</v>
      </c>
      <c r="CB704" s="217">
        <v>443734.52</v>
      </c>
      <c r="CC704" s="217">
        <v>420927.35</v>
      </c>
      <c r="CD704" s="217">
        <v>413210.37</v>
      </c>
      <c r="CE704" s="217">
        <v>1434984.02</v>
      </c>
      <c r="CF704" s="217">
        <v>865575.75</v>
      </c>
      <c r="CG704" s="217">
        <v>1188351.52</v>
      </c>
      <c r="CH704" s="217">
        <v>1201726.3999999999</v>
      </c>
      <c r="CI704" s="217">
        <v>1246634.97</v>
      </c>
      <c r="CJ704" s="217">
        <v>2338096.9500000002</v>
      </c>
      <c r="CK704" s="217">
        <v>1977295.39</v>
      </c>
      <c r="CL704" s="217">
        <v>2634539.62</v>
      </c>
      <c r="CM704" s="217">
        <v>0</v>
      </c>
      <c r="CN704" s="164">
        <v>-14490923.859999999</v>
      </c>
      <c r="CP704" s="152" t="s">
        <v>25249</v>
      </c>
      <c r="CQ704" s="219">
        <v>37313.19</v>
      </c>
      <c r="CR704" s="219">
        <v>714016.44</v>
      </c>
      <c r="CS704" s="219">
        <v>46956.09</v>
      </c>
      <c r="CT704" s="219">
        <v>229337.42</v>
      </c>
      <c r="CU704" s="219">
        <v>568349.55000000005</v>
      </c>
      <c r="CV704" s="219">
        <v>400871.66</v>
      </c>
      <c r="CW704" s="219">
        <v>245392.55</v>
      </c>
      <c r="CX704" s="219">
        <v>335048.19</v>
      </c>
      <c r="CY704" s="219">
        <v>484109.31</v>
      </c>
      <c r="CZ704" s="219">
        <v>284082.59999999998</v>
      </c>
      <c r="DA704" s="219">
        <v>375140.14</v>
      </c>
      <c r="DB704" s="219">
        <v>429407.83</v>
      </c>
      <c r="DC704" s="219">
        <v>0</v>
      </c>
      <c r="DD704" s="166">
        <v>-4150024.97</v>
      </c>
      <c r="DF704" s="154" t="s">
        <v>25174</v>
      </c>
      <c r="DG704" s="218">
        <v>61041969.289999999</v>
      </c>
      <c r="DH704" s="218">
        <v>99989028.489999995</v>
      </c>
      <c r="DI704" s="218">
        <v>131094484.40000001</v>
      </c>
      <c r="DJ704" s="218">
        <v>111091697.38</v>
      </c>
      <c r="DK704" s="218">
        <v>152531812.11000001</v>
      </c>
      <c r="DL704" s="218">
        <v>98027955.269999996</v>
      </c>
      <c r="DM704" s="218">
        <v>132259027.11</v>
      </c>
      <c r="DN704" s="218">
        <v>133191476.51000001</v>
      </c>
      <c r="DO704" s="218">
        <v>123263117.88</v>
      </c>
      <c r="DP704" s="218">
        <v>112406696.75</v>
      </c>
      <c r="DQ704" s="218">
        <v>150561284.97</v>
      </c>
      <c r="DR704" s="218">
        <v>147233525.19999999</v>
      </c>
      <c r="DS704" s="164">
        <f t="shared" si="10"/>
        <v>1452692075.3600001</v>
      </c>
    </row>
    <row r="705" spans="1:123" ht="20.399999999999999">
      <c r="A705" s="152" t="s">
        <v>24731</v>
      </c>
      <c r="B705" s="166">
        <v>571971.68999999994</v>
      </c>
      <c r="C705" s="166">
        <v>542505.43999999994</v>
      </c>
      <c r="D705" s="166">
        <v>548843.39</v>
      </c>
      <c r="E705" s="166">
        <v>580132.47</v>
      </c>
      <c r="F705" s="166">
        <v>668715.06999999995</v>
      </c>
      <c r="BK705" s="153" t="s">
        <v>25237</v>
      </c>
      <c r="BL705" s="217">
        <v>354783.78</v>
      </c>
      <c r="BM705" s="217">
        <v>1843427.85</v>
      </c>
      <c r="BN705" s="217">
        <v>1473087.8</v>
      </c>
      <c r="BO705" s="217">
        <v>1354797.52</v>
      </c>
      <c r="BP705" s="217">
        <v>1292798.1399999999</v>
      </c>
      <c r="BQ705" s="217">
        <v>1296900.44</v>
      </c>
      <c r="BR705" s="217">
        <v>1435539.67</v>
      </c>
      <c r="BS705" s="217">
        <v>1795516.91</v>
      </c>
      <c r="BT705" s="217">
        <v>1604124.98</v>
      </c>
      <c r="BU705" s="217">
        <v>1207020.45</v>
      </c>
      <c r="BV705" s="217">
        <v>1609919.96</v>
      </c>
      <c r="BW705" s="217">
        <v>2351778.37</v>
      </c>
      <c r="BX705" s="164">
        <v>-17619695.870000001</v>
      </c>
      <c r="BZ705" s="154" t="s">
        <v>24755</v>
      </c>
      <c r="CA705" s="218">
        <v>325847</v>
      </c>
      <c r="CB705" s="218">
        <v>443734.52</v>
      </c>
      <c r="CC705" s="218">
        <v>420927.35</v>
      </c>
      <c r="CD705" s="218">
        <v>413210.37</v>
      </c>
      <c r="CE705" s="218">
        <v>1434984.02</v>
      </c>
      <c r="CF705" s="218">
        <v>865575.75</v>
      </c>
      <c r="CG705" s="218">
        <v>1188351.52</v>
      </c>
      <c r="CH705" s="218">
        <v>1201726.3999999999</v>
      </c>
      <c r="CI705" s="218">
        <v>1246634.97</v>
      </c>
      <c r="CJ705" s="218">
        <v>2338096.9500000002</v>
      </c>
      <c r="CK705" s="218">
        <v>1977295.39</v>
      </c>
      <c r="CL705" s="218">
        <v>2634539.62</v>
      </c>
      <c r="CM705" s="218">
        <v>0</v>
      </c>
      <c r="CN705" s="165">
        <v>-14490923.859999999</v>
      </c>
      <c r="CP705" s="152" t="s">
        <v>25054</v>
      </c>
      <c r="CQ705" s="219">
        <v>0</v>
      </c>
      <c r="CR705" s="219">
        <v>0</v>
      </c>
      <c r="CS705" s="219">
        <v>1300375.23</v>
      </c>
      <c r="CT705" s="219">
        <v>563213.51</v>
      </c>
      <c r="CU705" s="219">
        <v>882429.56</v>
      </c>
      <c r="CV705" s="219">
        <v>744706.76</v>
      </c>
      <c r="CW705" s="219">
        <v>732112.04</v>
      </c>
      <c r="CX705" s="219">
        <v>784438.62</v>
      </c>
      <c r="CY705" s="219">
        <v>815917.04</v>
      </c>
      <c r="CZ705" s="219">
        <v>782194.03</v>
      </c>
      <c r="DA705" s="219">
        <v>822033.26</v>
      </c>
      <c r="DB705" s="219">
        <v>782943.36</v>
      </c>
      <c r="DC705" s="219">
        <v>0</v>
      </c>
      <c r="DD705" s="166">
        <v>-8210363.4100000001</v>
      </c>
      <c r="DF705" s="152" t="s">
        <v>25358</v>
      </c>
      <c r="DG705" s="219">
        <v>0</v>
      </c>
      <c r="DH705" s="219">
        <v>635335.89</v>
      </c>
      <c r="DI705" s="219">
        <v>324675.87</v>
      </c>
      <c r="DJ705" s="219">
        <v>625238.99</v>
      </c>
      <c r="DK705" s="219">
        <v>919330.32</v>
      </c>
      <c r="DL705" s="219">
        <v>1242319.6299999999</v>
      </c>
      <c r="DM705" s="219">
        <v>466112.75</v>
      </c>
      <c r="DN705" s="219">
        <v>402397.81</v>
      </c>
      <c r="DO705" s="219">
        <v>1471107.43</v>
      </c>
      <c r="DP705" s="219">
        <v>961396.04</v>
      </c>
      <c r="DQ705" s="219">
        <v>2202126.63</v>
      </c>
      <c r="DR705" s="219">
        <v>3225719.94</v>
      </c>
      <c r="DS705" s="164">
        <f t="shared" si="10"/>
        <v>12475761.299999999</v>
      </c>
    </row>
    <row r="706" spans="1:123" ht="20.399999999999999">
      <c r="A706" s="152" t="s">
        <v>25037</v>
      </c>
      <c r="B706" s="166">
        <v>4544.8100000000004</v>
      </c>
      <c r="C706" s="166">
        <v>125530.88</v>
      </c>
      <c r="D706" s="166">
        <v>152127.59</v>
      </c>
      <c r="E706" s="166">
        <v>153743.76999999999</v>
      </c>
      <c r="F706" s="166">
        <v>124458.5</v>
      </c>
      <c r="BK706" s="154" t="s">
        <v>24755</v>
      </c>
      <c r="BL706" s="218">
        <v>354783.78</v>
      </c>
      <c r="BM706" s="218">
        <v>1843427.85</v>
      </c>
      <c r="BN706" s="218">
        <v>1473087.8</v>
      </c>
      <c r="BO706" s="218">
        <v>1354797.52</v>
      </c>
      <c r="BP706" s="218">
        <v>1292798.1399999999</v>
      </c>
      <c r="BQ706" s="218">
        <v>1296900.44</v>
      </c>
      <c r="BR706" s="218">
        <v>1435539.67</v>
      </c>
      <c r="BS706" s="218">
        <v>1795516.91</v>
      </c>
      <c r="BT706" s="218">
        <v>1604124.98</v>
      </c>
      <c r="BU706" s="218">
        <v>1207020.45</v>
      </c>
      <c r="BV706" s="218">
        <v>1609919.96</v>
      </c>
      <c r="BW706" s="218">
        <v>2351778.37</v>
      </c>
      <c r="BX706" s="165">
        <v>-17619695.870000001</v>
      </c>
      <c r="BZ706" s="152" t="s">
        <v>25098</v>
      </c>
      <c r="CA706" s="219">
        <v>0</v>
      </c>
      <c r="CB706" s="219">
        <v>0</v>
      </c>
      <c r="CC706" s="219">
        <v>0</v>
      </c>
      <c r="CD706" s="219">
        <v>0</v>
      </c>
      <c r="CE706" s="219">
        <v>0</v>
      </c>
      <c r="CF706" s="219">
        <v>0</v>
      </c>
      <c r="CG706" s="219">
        <v>0</v>
      </c>
      <c r="CH706" s="219">
        <v>0</v>
      </c>
      <c r="CI706" s="219">
        <v>0</v>
      </c>
      <c r="CJ706" s="219">
        <v>235000</v>
      </c>
      <c r="CK706" s="219">
        <v>0</v>
      </c>
      <c r="CL706" s="219">
        <v>0</v>
      </c>
      <c r="CM706" s="219">
        <v>0</v>
      </c>
      <c r="CN706" s="166">
        <v>-235000</v>
      </c>
      <c r="CP706" s="153" t="s">
        <v>25259</v>
      </c>
      <c r="CQ706" s="217">
        <v>1587902.36</v>
      </c>
      <c r="CR706" s="217">
        <v>3115969.3</v>
      </c>
      <c r="CS706" s="217">
        <v>3222324.87</v>
      </c>
      <c r="CT706" s="217">
        <v>3411707.57</v>
      </c>
      <c r="CU706" s="217">
        <v>3490437.19</v>
      </c>
      <c r="CV706" s="217">
        <v>3608908.72</v>
      </c>
      <c r="CW706" s="217">
        <v>3202487.86</v>
      </c>
      <c r="CX706" s="217">
        <v>3477386.53</v>
      </c>
      <c r="CY706" s="217">
        <v>3108341.45</v>
      </c>
      <c r="CZ706" s="217">
        <v>3399789.87</v>
      </c>
      <c r="DA706" s="217">
        <v>3310836.73</v>
      </c>
      <c r="DB706" s="217">
        <v>4900317.54</v>
      </c>
      <c r="DC706" s="217">
        <v>0</v>
      </c>
      <c r="DD706" s="164">
        <v>-39836409.990000002</v>
      </c>
      <c r="DF706" s="152" t="s">
        <v>25359</v>
      </c>
      <c r="DG706" s="219">
        <v>0</v>
      </c>
      <c r="DH706" s="219">
        <v>0</v>
      </c>
      <c r="DI706" s="219">
        <v>0</v>
      </c>
      <c r="DJ706" s="219">
        <v>0</v>
      </c>
      <c r="DK706" s="219">
        <v>0</v>
      </c>
      <c r="DL706" s="219">
        <v>0</v>
      </c>
      <c r="DM706" s="219">
        <v>0</v>
      </c>
      <c r="DN706" s="219">
        <v>0</v>
      </c>
      <c r="DO706" s="219">
        <v>0</v>
      </c>
      <c r="DP706" s="219">
        <v>0</v>
      </c>
      <c r="DQ706" s="219">
        <v>0</v>
      </c>
      <c r="DR706" s="219">
        <v>390514.96</v>
      </c>
      <c r="DS706" s="164">
        <f t="shared" si="10"/>
        <v>390514.96</v>
      </c>
    </row>
    <row r="707" spans="1:123" ht="20.399999999999999">
      <c r="A707" s="153" t="s">
        <v>25360</v>
      </c>
      <c r="B707" s="164">
        <v>301072.52</v>
      </c>
      <c r="C707" s="164">
        <v>415543.92</v>
      </c>
      <c r="D707" s="164">
        <v>479129.07</v>
      </c>
      <c r="E707" s="164">
        <v>495688.59</v>
      </c>
      <c r="F707" s="164">
        <v>517177.88</v>
      </c>
      <c r="BK707" s="152" t="s">
        <v>25098</v>
      </c>
      <c r="BL707" s="219">
        <v>0</v>
      </c>
      <c r="BM707" s="219">
        <v>0</v>
      </c>
      <c r="BN707" s="219">
        <v>0</v>
      </c>
      <c r="BO707" s="219">
        <v>0</v>
      </c>
      <c r="BP707" s="219">
        <v>0</v>
      </c>
      <c r="BQ707" s="219">
        <v>0</v>
      </c>
      <c r="BR707" s="219">
        <v>0</v>
      </c>
      <c r="BS707" s="219">
        <v>2429.14</v>
      </c>
      <c r="BT707" s="219">
        <v>0</v>
      </c>
      <c r="BU707" s="219">
        <v>0</v>
      </c>
      <c r="BV707" s="219">
        <v>0</v>
      </c>
      <c r="BW707" s="219">
        <v>0</v>
      </c>
      <c r="BX707" s="166">
        <v>-2429.14</v>
      </c>
      <c r="BZ707" s="152" t="s">
        <v>25194</v>
      </c>
      <c r="CA707" s="219">
        <v>325847</v>
      </c>
      <c r="CB707" s="219">
        <v>443734.52</v>
      </c>
      <c r="CC707" s="219">
        <v>420927.35</v>
      </c>
      <c r="CD707" s="219">
        <v>413210.37</v>
      </c>
      <c r="CE707" s="219">
        <v>1434984.02</v>
      </c>
      <c r="CF707" s="219">
        <v>865575.75</v>
      </c>
      <c r="CG707" s="219">
        <v>1188351.52</v>
      </c>
      <c r="CH707" s="219">
        <v>1111425</v>
      </c>
      <c r="CI707" s="219">
        <v>519093.4</v>
      </c>
      <c r="CJ707" s="219">
        <v>526872.56999999995</v>
      </c>
      <c r="CK707" s="219">
        <v>838127.87</v>
      </c>
      <c r="CL707" s="219">
        <v>1035087.73</v>
      </c>
      <c r="CM707" s="219">
        <v>0</v>
      </c>
      <c r="CN707" s="166">
        <v>-9123237.0999999996</v>
      </c>
      <c r="CP707" s="154" t="s">
        <v>24773</v>
      </c>
      <c r="CQ707" s="218">
        <v>302886.93</v>
      </c>
      <c r="CR707" s="218">
        <v>372875.77</v>
      </c>
      <c r="CS707" s="218">
        <v>381420.07</v>
      </c>
      <c r="CT707" s="218">
        <v>430823.9</v>
      </c>
      <c r="CU707" s="218">
        <v>433909.39</v>
      </c>
      <c r="CV707" s="218">
        <v>492063.44</v>
      </c>
      <c r="CW707" s="218">
        <v>441259.51</v>
      </c>
      <c r="CX707" s="218">
        <v>423078.97</v>
      </c>
      <c r="CY707" s="218">
        <v>453617.83</v>
      </c>
      <c r="CZ707" s="218">
        <v>437938.57</v>
      </c>
      <c r="DA707" s="218">
        <v>426764.77</v>
      </c>
      <c r="DB707" s="218">
        <v>523504.56</v>
      </c>
      <c r="DC707" s="218">
        <v>0</v>
      </c>
      <c r="DD707" s="165">
        <v>-5120143.71</v>
      </c>
      <c r="DF707" s="152" t="s">
        <v>25361</v>
      </c>
      <c r="DG707" s="219">
        <v>42422930.869999997</v>
      </c>
      <c r="DH707" s="219">
        <v>39518989.399999999</v>
      </c>
      <c r="DI707" s="219">
        <v>42726713.969999999</v>
      </c>
      <c r="DJ707" s="219">
        <v>41297928.609999999</v>
      </c>
      <c r="DK707" s="219">
        <v>59131176.609999999</v>
      </c>
      <c r="DL707" s="219">
        <v>27205537.800000001</v>
      </c>
      <c r="DM707" s="219">
        <v>42923657.270000003</v>
      </c>
      <c r="DN707" s="219">
        <v>56532391.159999996</v>
      </c>
      <c r="DO707" s="219">
        <v>22198323.32</v>
      </c>
      <c r="DP707" s="219">
        <v>41471030.590000004</v>
      </c>
      <c r="DQ707" s="219">
        <v>48221781.759999998</v>
      </c>
      <c r="DR707" s="219">
        <v>40139293.759999998</v>
      </c>
      <c r="DS707" s="164">
        <f t="shared" si="10"/>
        <v>503789755.11999989</v>
      </c>
    </row>
    <row r="708" spans="1:123" ht="20.399999999999999">
      <c r="A708" s="154" t="s">
        <v>24743</v>
      </c>
      <c r="B708" s="165">
        <v>0</v>
      </c>
      <c r="C708" s="165">
        <v>0</v>
      </c>
      <c r="D708" s="165">
        <v>0</v>
      </c>
      <c r="E708" s="165">
        <v>10355</v>
      </c>
      <c r="F708" s="165">
        <v>4842</v>
      </c>
      <c r="BK708" s="152" t="s">
        <v>25194</v>
      </c>
      <c r="BL708" s="219">
        <v>354783.78</v>
      </c>
      <c r="BM708" s="219">
        <v>1843427.85</v>
      </c>
      <c r="BN708" s="219">
        <v>1473087.8</v>
      </c>
      <c r="BO708" s="219">
        <v>1354797.52</v>
      </c>
      <c r="BP708" s="219">
        <v>1292798.1399999999</v>
      </c>
      <c r="BQ708" s="219">
        <v>1296900.44</v>
      </c>
      <c r="BR708" s="219">
        <v>1435539.67</v>
      </c>
      <c r="BS708" s="219">
        <v>1793087.77</v>
      </c>
      <c r="BT708" s="219">
        <v>1604124.98</v>
      </c>
      <c r="BU708" s="219">
        <v>1207020.45</v>
      </c>
      <c r="BV708" s="219">
        <v>1609919.96</v>
      </c>
      <c r="BW708" s="219">
        <v>2351778.37</v>
      </c>
      <c r="BX708" s="166">
        <v>-17617266.73</v>
      </c>
      <c r="BZ708" s="152" t="s">
        <v>25054</v>
      </c>
      <c r="CA708" s="219">
        <v>0</v>
      </c>
      <c r="CB708" s="219">
        <v>0</v>
      </c>
      <c r="CC708" s="219">
        <v>0</v>
      </c>
      <c r="CD708" s="219">
        <v>0</v>
      </c>
      <c r="CE708" s="219">
        <v>0</v>
      </c>
      <c r="CF708" s="219">
        <v>0</v>
      </c>
      <c r="CG708" s="219">
        <v>0</v>
      </c>
      <c r="CH708" s="219">
        <v>90301.4</v>
      </c>
      <c r="CI708" s="219">
        <v>727541.57</v>
      </c>
      <c r="CJ708" s="219">
        <v>1576224.38</v>
      </c>
      <c r="CK708" s="219">
        <v>1139167.52</v>
      </c>
      <c r="CL708" s="219">
        <v>1599451.89</v>
      </c>
      <c r="CM708" s="219">
        <v>0</v>
      </c>
      <c r="CN708" s="166">
        <v>-5132686.76</v>
      </c>
      <c r="CP708" s="152" t="s">
        <v>24775</v>
      </c>
      <c r="CQ708" s="219">
        <v>302886.93</v>
      </c>
      <c r="CR708" s="219">
        <v>372875.77</v>
      </c>
      <c r="CS708" s="219">
        <v>381420.07</v>
      </c>
      <c r="CT708" s="219">
        <v>430823.9</v>
      </c>
      <c r="CU708" s="219">
        <v>433909.39</v>
      </c>
      <c r="CV708" s="219">
        <v>492063.44</v>
      </c>
      <c r="CW708" s="219">
        <v>441259.51</v>
      </c>
      <c r="CX708" s="219">
        <v>423078.97</v>
      </c>
      <c r="CY708" s="219">
        <v>453617.83</v>
      </c>
      <c r="CZ708" s="219">
        <v>437938.57</v>
      </c>
      <c r="DA708" s="219">
        <v>426764.77</v>
      </c>
      <c r="DB708" s="219">
        <v>523504.56</v>
      </c>
      <c r="DC708" s="219">
        <v>0</v>
      </c>
      <c r="DD708" s="166">
        <v>-5120143.71</v>
      </c>
      <c r="DF708" s="152" t="s">
        <v>25362</v>
      </c>
      <c r="DG708" s="219">
        <v>192424.78</v>
      </c>
      <c r="DH708" s="219">
        <v>277044.28999999998</v>
      </c>
      <c r="DI708" s="219">
        <v>328048.15000000002</v>
      </c>
      <c r="DJ708" s="219">
        <v>282222.39</v>
      </c>
      <c r="DK708" s="219">
        <v>278373.57</v>
      </c>
      <c r="DL708" s="219">
        <v>268285.96999999997</v>
      </c>
      <c r="DM708" s="219">
        <v>282695.8</v>
      </c>
      <c r="DN708" s="219">
        <v>265697.67</v>
      </c>
      <c r="DO708" s="219">
        <v>209396.82</v>
      </c>
      <c r="DP708" s="219">
        <v>393574.84</v>
      </c>
      <c r="DQ708" s="219">
        <v>320955.03000000003</v>
      </c>
      <c r="DR708" s="219">
        <v>420039.85</v>
      </c>
      <c r="DS708" s="164">
        <f t="shared" si="10"/>
        <v>3518759.1599999997</v>
      </c>
    </row>
    <row r="709" spans="1:123" ht="20.399999999999999">
      <c r="A709" s="152" t="s">
        <v>24744</v>
      </c>
      <c r="B709" s="166">
        <v>0</v>
      </c>
      <c r="C709" s="166">
        <v>0</v>
      </c>
      <c r="D709" s="166">
        <v>0</v>
      </c>
      <c r="E709" s="166">
        <v>10355</v>
      </c>
      <c r="F709" s="166">
        <v>4842</v>
      </c>
      <c r="BK709" s="153" t="s">
        <v>25241</v>
      </c>
      <c r="BL709" s="217">
        <v>250585.28</v>
      </c>
      <c r="BM709" s="217">
        <v>772183.56</v>
      </c>
      <c r="BN709" s="217">
        <v>869991.82</v>
      </c>
      <c r="BO709" s="217">
        <v>1309230.82</v>
      </c>
      <c r="BP709" s="217">
        <v>1300345.57</v>
      </c>
      <c r="BQ709" s="217">
        <v>2245788.7200000002</v>
      </c>
      <c r="BR709" s="217">
        <v>1930977.65</v>
      </c>
      <c r="BS709" s="217">
        <v>1448461.16</v>
      </c>
      <c r="BT709" s="217">
        <v>828913.05</v>
      </c>
      <c r="BU709" s="217">
        <v>2748235.32</v>
      </c>
      <c r="BV709" s="217">
        <v>2004649.46</v>
      </c>
      <c r="BW709" s="217">
        <v>2386748.71</v>
      </c>
      <c r="BX709" s="164">
        <v>-18096111.120000001</v>
      </c>
      <c r="BZ709" s="153" t="s">
        <v>25363</v>
      </c>
      <c r="CA709" s="217">
        <v>0</v>
      </c>
      <c r="CB709" s="217">
        <v>0</v>
      </c>
      <c r="CC709" s="217">
        <v>6577630.5199999996</v>
      </c>
      <c r="CD709" s="217">
        <v>94229.119999999995</v>
      </c>
      <c r="CE709" s="217">
        <v>11162.91</v>
      </c>
      <c r="CF709" s="217">
        <v>0</v>
      </c>
      <c r="CG709" s="217">
        <v>0</v>
      </c>
      <c r="CH709" s="217">
        <v>4358.57</v>
      </c>
      <c r="CI709" s="217">
        <v>0</v>
      </c>
      <c r="CJ709" s="217">
        <v>3527.78</v>
      </c>
      <c r="CK709" s="217">
        <v>0</v>
      </c>
      <c r="CL709" s="217">
        <v>0</v>
      </c>
      <c r="CM709" s="217">
        <v>0</v>
      </c>
      <c r="CN709" s="164">
        <v>-6690908.9000000004</v>
      </c>
      <c r="CP709" s="154" t="s">
        <v>24764</v>
      </c>
      <c r="CQ709" s="218">
        <v>1285015.43</v>
      </c>
      <c r="CR709" s="218">
        <v>2743093.53</v>
      </c>
      <c r="CS709" s="218">
        <v>2840904.8</v>
      </c>
      <c r="CT709" s="218">
        <v>2980883.67</v>
      </c>
      <c r="CU709" s="218">
        <v>3056527.8</v>
      </c>
      <c r="CV709" s="218">
        <v>3116845.28</v>
      </c>
      <c r="CW709" s="218">
        <v>2761228.35</v>
      </c>
      <c r="CX709" s="218">
        <v>3054307.56</v>
      </c>
      <c r="CY709" s="218">
        <v>2654723.62</v>
      </c>
      <c r="CZ709" s="218">
        <v>2961851.3</v>
      </c>
      <c r="DA709" s="218">
        <v>2884071.96</v>
      </c>
      <c r="DB709" s="218">
        <v>4376812.9800000004</v>
      </c>
      <c r="DC709" s="218">
        <v>0</v>
      </c>
      <c r="DD709" s="165">
        <v>-34716266.280000001</v>
      </c>
      <c r="DF709" s="152" t="s">
        <v>25364</v>
      </c>
      <c r="DG709" s="219">
        <v>743122.39</v>
      </c>
      <c r="DH709" s="219">
        <v>0</v>
      </c>
      <c r="DI709" s="219">
        <v>933137.1</v>
      </c>
      <c r="DJ709" s="219">
        <v>777142.29</v>
      </c>
      <c r="DK709" s="219">
        <v>883850.97</v>
      </c>
      <c r="DL709" s="219">
        <v>933137.1</v>
      </c>
      <c r="DM709" s="219">
        <v>1205050.17</v>
      </c>
      <c r="DN709" s="219">
        <v>1009861.98</v>
      </c>
      <c r="DO709" s="219">
        <v>0</v>
      </c>
      <c r="DP709" s="219">
        <v>1022108.29</v>
      </c>
      <c r="DQ709" s="219">
        <v>916389.73</v>
      </c>
      <c r="DR709" s="219">
        <v>1697299.46</v>
      </c>
      <c r="DS709" s="164">
        <f t="shared" si="10"/>
        <v>10121099.48</v>
      </c>
    </row>
    <row r="710" spans="1:123" ht="20.399999999999999">
      <c r="A710" s="168" t="s">
        <v>24941</v>
      </c>
      <c r="B710" s="165">
        <v>301072.52</v>
      </c>
      <c r="C710" s="165">
        <v>415543.92</v>
      </c>
      <c r="D710" s="165">
        <v>479129.07</v>
      </c>
      <c r="E710" s="165">
        <v>485333.59</v>
      </c>
      <c r="F710" s="165">
        <v>512335.88</v>
      </c>
      <c r="BK710" s="154" t="s">
        <v>24755</v>
      </c>
      <c r="BL710" s="218">
        <v>250585.28</v>
      </c>
      <c r="BM710" s="218">
        <v>772183.56</v>
      </c>
      <c r="BN710" s="218">
        <v>869991.82</v>
      </c>
      <c r="BO710" s="218">
        <v>1309230.82</v>
      </c>
      <c r="BP710" s="218">
        <v>1300345.57</v>
      </c>
      <c r="BQ710" s="218">
        <v>2245788.7200000002</v>
      </c>
      <c r="BR710" s="218">
        <v>1930977.65</v>
      </c>
      <c r="BS710" s="218">
        <v>1448461.16</v>
      </c>
      <c r="BT710" s="218">
        <v>828913.05</v>
      </c>
      <c r="BU710" s="218">
        <v>2748235.32</v>
      </c>
      <c r="BV710" s="218">
        <v>2004649.46</v>
      </c>
      <c r="BW710" s="218">
        <v>2386748.71</v>
      </c>
      <c r="BX710" s="165">
        <v>-18096111.120000001</v>
      </c>
      <c r="BZ710" s="154" t="s">
        <v>24755</v>
      </c>
      <c r="CA710" s="218">
        <v>0</v>
      </c>
      <c r="CB710" s="218">
        <v>0</v>
      </c>
      <c r="CC710" s="218">
        <v>6577630.5199999996</v>
      </c>
      <c r="CD710" s="218">
        <v>94229.119999999995</v>
      </c>
      <c r="CE710" s="218">
        <v>11162.91</v>
      </c>
      <c r="CF710" s="218">
        <v>0</v>
      </c>
      <c r="CG710" s="218">
        <v>0</v>
      </c>
      <c r="CH710" s="218">
        <v>4358.57</v>
      </c>
      <c r="CI710" s="218">
        <v>0</v>
      </c>
      <c r="CJ710" s="218">
        <v>3527.78</v>
      </c>
      <c r="CK710" s="218">
        <v>0</v>
      </c>
      <c r="CL710" s="218">
        <v>0</v>
      </c>
      <c r="CM710" s="218">
        <v>0</v>
      </c>
      <c r="CN710" s="165">
        <v>-6690908.9000000004</v>
      </c>
      <c r="CP710" s="152" t="s">
        <v>25029</v>
      </c>
      <c r="CQ710" s="219">
        <v>0</v>
      </c>
      <c r="CR710" s="219">
        <v>0</v>
      </c>
      <c r="CS710" s="219">
        <v>0</v>
      </c>
      <c r="CT710" s="219">
        <v>45724.35</v>
      </c>
      <c r="CU710" s="219">
        <v>49675.3</v>
      </c>
      <c r="CV710" s="219">
        <v>36522.300000000003</v>
      </c>
      <c r="CW710" s="219">
        <v>0</v>
      </c>
      <c r="CX710" s="219">
        <v>95708.79</v>
      </c>
      <c r="CY710" s="219">
        <v>67945.2</v>
      </c>
      <c r="CZ710" s="219">
        <v>45930.8</v>
      </c>
      <c r="DA710" s="219">
        <v>98459.34</v>
      </c>
      <c r="DB710" s="219">
        <v>68639.710000000006</v>
      </c>
      <c r="DC710" s="219">
        <v>0</v>
      </c>
      <c r="DD710" s="166">
        <v>-508605.79</v>
      </c>
      <c r="DF710" s="152" t="s">
        <v>25197</v>
      </c>
      <c r="DG710" s="219">
        <v>0</v>
      </c>
      <c r="DH710" s="219">
        <v>0</v>
      </c>
      <c r="DI710" s="219">
        <v>3695339.37</v>
      </c>
      <c r="DJ710" s="219">
        <v>0</v>
      </c>
      <c r="DK710" s="219">
        <v>0</v>
      </c>
      <c r="DL710" s="219">
        <v>130000</v>
      </c>
      <c r="DM710" s="219">
        <v>688494.77</v>
      </c>
      <c r="DN710" s="219">
        <v>9015363.4700000007</v>
      </c>
      <c r="DO710" s="219">
        <v>504620.45</v>
      </c>
      <c r="DP710" s="219">
        <v>1291065.6200000001</v>
      </c>
      <c r="DQ710" s="219">
        <v>1568271.85</v>
      </c>
      <c r="DR710" s="219">
        <v>4281819.07</v>
      </c>
      <c r="DS710" s="164">
        <f t="shared" si="10"/>
        <v>21174974.600000001</v>
      </c>
    </row>
    <row r="711" spans="1:123" ht="20.399999999999999">
      <c r="A711" s="152" t="s">
        <v>24731</v>
      </c>
      <c r="B711" s="166">
        <v>287310.48</v>
      </c>
      <c r="C711" s="166">
        <v>287970.34000000003</v>
      </c>
      <c r="D711" s="166">
        <v>343810.79</v>
      </c>
      <c r="E711" s="166">
        <v>310413.25</v>
      </c>
      <c r="F711" s="166">
        <v>333176.71999999997</v>
      </c>
      <c r="BK711" s="152" t="s">
        <v>25098</v>
      </c>
      <c r="BL711" s="219">
        <v>0</v>
      </c>
      <c r="BM711" s="219">
        <v>0</v>
      </c>
      <c r="BN711" s="219">
        <v>0</v>
      </c>
      <c r="BO711" s="219">
        <v>0</v>
      </c>
      <c r="BP711" s="219">
        <v>11674</v>
      </c>
      <c r="BQ711" s="219">
        <v>0</v>
      </c>
      <c r="BR711" s="219">
        <v>0</v>
      </c>
      <c r="BS711" s="219">
        <v>0</v>
      </c>
      <c r="BT711" s="219">
        <v>0</v>
      </c>
      <c r="BU711" s="219">
        <v>0</v>
      </c>
      <c r="BV711" s="219">
        <v>0</v>
      </c>
      <c r="BW711" s="219">
        <v>0</v>
      </c>
      <c r="BX711" s="166">
        <v>-11674</v>
      </c>
      <c r="BZ711" s="152" t="s">
        <v>25194</v>
      </c>
      <c r="CA711" s="219">
        <v>0</v>
      </c>
      <c r="CB711" s="219">
        <v>0</v>
      </c>
      <c r="CC711" s="219">
        <v>6577630.5199999996</v>
      </c>
      <c r="CD711" s="219">
        <v>94229.119999999995</v>
      </c>
      <c r="CE711" s="219">
        <v>11162.91</v>
      </c>
      <c r="CF711" s="219">
        <v>0</v>
      </c>
      <c r="CG711" s="219">
        <v>0</v>
      </c>
      <c r="CH711" s="219">
        <v>4358.57</v>
      </c>
      <c r="CI711" s="219">
        <v>0</v>
      </c>
      <c r="CJ711" s="219">
        <v>3527.78</v>
      </c>
      <c r="CK711" s="219">
        <v>0</v>
      </c>
      <c r="CL711" s="219">
        <v>0</v>
      </c>
      <c r="CM711" s="219">
        <v>0</v>
      </c>
      <c r="CN711" s="166">
        <v>-6690908.9000000004</v>
      </c>
      <c r="CP711" s="152" t="s">
        <v>24731</v>
      </c>
      <c r="CQ711" s="219">
        <v>1234983.31</v>
      </c>
      <c r="CR711" s="219">
        <v>1241145.96</v>
      </c>
      <c r="CS711" s="219">
        <v>1158314.73</v>
      </c>
      <c r="CT711" s="219">
        <v>1358007.69</v>
      </c>
      <c r="CU711" s="219">
        <v>1300579.06</v>
      </c>
      <c r="CV711" s="219">
        <v>1228310.8799999999</v>
      </c>
      <c r="CW711" s="219">
        <v>1149550.8799999999</v>
      </c>
      <c r="CX711" s="219">
        <v>1208899.67</v>
      </c>
      <c r="CY711" s="219">
        <v>1180075.6000000001</v>
      </c>
      <c r="CZ711" s="219">
        <v>1169261.21</v>
      </c>
      <c r="DA711" s="219">
        <v>1231618.19</v>
      </c>
      <c r="DB711" s="219">
        <v>1508995.58</v>
      </c>
      <c r="DC711" s="219">
        <v>0</v>
      </c>
      <c r="DD711" s="166">
        <v>-14969742.76</v>
      </c>
      <c r="DF711" s="152" t="s">
        <v>25365</v>
      </c>
      <c r="DG711" s="219">
        <v>23826.62</v>
      </c>
      <c r="DH711" s="219">
        <v>1737972.33</v>
      </c>
      <c r="DI711" s="219">
        <v>4151070.01</v>
      </c>
      <c r="DJ711" s="219">
        <v>13326129.91</v>
      </c>
      <c r="DK711" s="219">
        <v>14405622.4</v>
      </c>
      <c r="DL711" s="219">
        <v>9677890.7699999996</v>
      </c>
      <c r="DM711" s="219">
        <v>16058187.01</v>
      </c>
      <c r="DN711" s="219">
        <v>11757802.539999999</v>
      </c>
      <c r="DO711" s="219">
        <v>22307851.91</v>
      </c>
      <c r="DP711" s="219">
        <v>8517997.4000000004</v>
      </c>
      <c r="DQ711" s="219">
        <v>10614100.130000001</v>
      </c>
      <c r="DR711" s="219">
        <v>16839718.039999999</v>
      </c>
      <c r="DS711" s="164">
        <f t="shared" si="10"/>
        <v>129418169.06999999</v>
      </c>
    </row>
    <row r="712" spans="1:123" ht="20.399999999999999">
      <c r="A712" s="152" t="s">
        <v>24943</v>
      </c>
      <c r="B712" s="166">
        <v>13762.04</v>
      </c>
      <c r="C712" s="166">
        <v>127573.58</v>
      </c>
      <c r="D712" s="166">
        <v>135318.28</v>
      </c>
      <c r="E712" s="166">
        <v>174920.34</v>
      </c>
      <c r="F712" s="166">
        <v>179159.16</v>
      </c>
      <c r="BK712" s="152" t="s">
        <v>25194</v>
      </c>
      <c r="BL712" s="219">
        <v>250585.28</v>
      </c>
      <c r="BM712" s="219">
        <v>772183.56</v>
      </c>
      <c r="BN712" s="219">
        <v>869991.82</v>
      </c>
      <c r="BO712" s="219">
        <v>537835.94999999995</v>
      </c>
      <c r="BP712" s="219">
        <v>1288671.57</v>
      </c>
      <c r="BQ712" s="219">
        <v>780920.53</v>
      </c>
      <c r="BR712" s="219">
        <v>791499.06</v>
      </c>
      <c r="BS712" s="219">
        <v>824461.16</v>
      </c>
      <c r="BT712" s="219">
        <v>828913.05</v>
      </c>
      <c r="BU712" s="219">
        <v>2748235.32</v>
      </c>
      <c r="BV712" s="219">
        <v>2004649.46</v>
      </c>
      <c r="BW712" s="219">
        <v>2386748.71</v>
      </c>
      <c r="BX712" s="166">
        <v>-14084695.470000001</v>
      </c>
      <c r="BZ712" s="153" t="s">
        <v>25245</v>
      </c>
      <c r="CA712" s="217">
        <v>353947.36</v>
      </c>
      <c r="CB712" s="217">
        <v>681534.7</v>
      </c>
      <c r="CC712" s="217">
        <v>1024542.04</v>
      </c>
      <c r="CD712" s="217">
        <v>879756.01</v>
      </c>
      <c r="CE712" s="217">
        <v>849011.41</v>
      </c>
      <c r="CF712" s="217">
        <v>612357.94999999995</v>
      </c>
      <c r="CG712" s="217">
        <v>865737.06</v>
      </c>
      <c r="CH712" s="217">
        <v>757042.87</v>
      </c>
      <c r="CI712" s="217">
        <v>1048160.55</v>
      </c>
      <c r="CJ712" s="217">
        <v>990673.6</v>
      </c>
      <c r="CK712" s="217">
        <v>837253.31</v>
      </c>
      <c r="CL712" s="217">
        <v>1480912.22</v>
      </c>
      <c r="CM712" s="217">
        <v>0</v>
      </c>
      <c r="CN712" s="164">
        <v>-10380929.08</v>
      </c>
      <c r="CP712" s="152" t="s">
        <v>25265</v>
      </c>
      <c r="CQ712" s="219">
        <v>50032.12</v>
      </c>
      <c r="CR712" s="219">
        <v>1501947.57</v>
      </c>
      <c r="CS712" s="219">
        <v>1682590.07</v>
      </c>
      <c r="CT712" s="219">
        <v>1577151.63</v>
      </c>
      <c r="CU712" s="219">
        <v>1706273.44</v>
      </c>
      <c r="CV712" s="219">
        <v>1806747.91</v>
      </c>
      <c r="CW712" s="219">
        <v>1386882.79</v>
      </c>
      <c r="CX712" s="219">
        <v>1749699.1</v>
      </c>
      <c r="CY712" s="219">
        <v>1406702.82</v>
      </c>
      <c r="CZ712" s="219">
        <v>1608259.29</v>
      </c>
      <c r="DA712" s="219">
        <v>1552839.43</v>
      </c>
      <c r="DB712" s="219">
        <v>1738471.61</v>
      </c>
      <c r="DC712" s="219">
        <v>0</v>
      </c>
      <c r="DD712" s="166">
        <v>-17767597.780000001</v>
      </c>
      <c r="DF712" s="152" t="s">
        <v>25209</v>
      </c>
      <c r="DG712" s="219">
        <v>148436.32999999999</v>
      </c>
      <c r="DH712" s="219">
        <v>376377.36</v>
      </c>
      <c r="DI712" s="219">
        <v>1922990.49</v>
      </c>
      <c r="DJ712" s="219">
        <v>539220.12</v>
      </c>
      <c r="DK712" s="219">
        <v>1549309.04</v>
      </c>
      <c r="DL712" s="219">
        <v>390964.94</v>
      </c>
      <c r="DM712" s="219">
        <v>1293147.33</v>
      </c>
      <c r="DN712" s="219">
        <v>1133044.05</v>
      </c>
      <c r="DO712" s="219">
        <v>802603.75</v>
      </c>
      <c r="DP712" s="219">
        <v>783318.08</v>
      </c>
      <c r="DQ712" s="219">
        <v>482446.34</v>
      </c>
      <c r="DR712" s="219">
        <v>1744287.57</v>
      </c>
      <c r="DS712" s="164">
        <f t="shared" ref="DS712:DS775" si="11">+SUM(DG712:DR712)</f>
        <v>11166145.4</v>
      </c>
    </row>
    <row r="713" spans="1:123" ht="20.399999999999999">
      <c r="A713" s="153" t="s">
        <v>25366</v>
      </c>
      <c r="B713" s="164">
        <v>0</v>
      </c>
      <c r="C713" s="164">
        <v>0</v>
      </c>
      <c r="D713" s="164">
        <v>0</v>
      </c>
      <c r="E713" s="164">
        <v>0</v>
      </c>
      <c r="F713" s="164">
        <v>288590.96999999997</v>
      </c>
      <c r="BK713" s="152" t="s">
        <v>25054</v>
      </c>
      <c r="BL713" s="219">
        <v>0</v>
      </c>
      <c r="BM713" s="219">
        <v>0</v>
      </c>
      <c r="BN713" s="219">
        <v>0</v>
      </c>
      <c r="BO713" s="219">
        <v>771394.87</v>
      </c>
      <c r="BP713" s="219">
        <v>0</v>
      </c>
      <c r="BQ713" s="219">
        <v>1464868.19</v>
      </c>
      <c r="BR713" s="219">
        <v>1139478.5900000001</v>
      </c>
      <c r="BS713" s="219">
        <v>624000</v>
      </c>
      <c r="BT713" s="219">
        <v>0</v>
      </c>
      <c r="BU713" s="219">
        <v>0</v>
      </c>
      <c r="BV713" s="219">
        <v>0</v>
      </c>
      <c r="BW713" s="219">
        <v>0</v>
      </c>
      <c r="BX713" s="166">
        <v>-3999741.65</v>
      </c>
      <c r="BZ713" s="154" t="s">
        <v>24755</v>
      </c>
      <c r="CA713" s="218">
        <v>353947.36</v>
      </c>
      <c r="CB713" s="218">
        <v>681534.7</v>
      </c>
      <c r="CC713" s="218">
        <v>1024542.04</v>
      </c>
      <c r="CD713" s="218">
        <v>879756.01</v>
      </c>
      <c r="CE713" s="218">
        <v>849011.41</v>
      </c>
      <c r="CF713" s="218">
        <v>612357.94999999995</v>
      </c>
      <c r="CG713" s="218">
        <v>865737.06</v>
      </c>
      <c r="CH713" s="218">
        <v>757042.87</v>
      </c>
      <c r="CI713" s="218">
        <v>1048160.55</v>
      </c>
      <c r="CJ713" s="218">
        <v>990673.6</v>
      </c>
      <c r="CK713" s="218">
        <v>837253.31</v>
      </c>
      <c r="CL713" s="218">
        <v>1480912.22</v>
      </c>
      <c r="CM713" s="218">
        <v>0</v>
      </c>
      <c r="CN713" s="165">
        <v>-10380929.08</v>
      </c>
      <c r="CP713" s="152" t="s">
        <v>25267</v>
      </c>
      <c r="CQ713" s="219">
        <v>0</v>
      </c>
      <c r="CR713" s="219">
        <v>0</v>
      </c>
      <c r="CS713" s="219">
        <v>0</v>
      </c>
      <c r="CT713" s="219">
        <v>0</v>
      </c>
      <c r="CU713" s="219">
        <v>0</v>
      </c>
      <c r="CV713" s="219">
        <v>45264.19</v>
      </c>
      <c r="CW713" s="219">
        <v>224794.68</v>
      </c>
      <c r="CX713" s="219">
        <v>0</v>
      </c>
      <c r="CY713" s="219">
        <v>0</v>
      </c>
      <c r="CZ713" s="219">
        <v>138400</v>
      </c>
      <c r="DA713" s="219">
        <v>1155</v>
      </c>
      <c r="DB713" s="219">
        <v>1060706.08</v>
      </c>
      <c r="DC713" s="219">
        <v>0</v>
      </c>
      <c r="DD713" s="166">
        <v>-1470319.95</v>
      </c>
      <c r="DF713" s="152" t="s">
        <v>25212</v>
      </c>
      <c r="DG713" s="219">
        <v>930126.07</v>
      </c>
      <c r="DH713" s="219">
        <v>930126.07</v>
      </c>
      <c r="DI713" s="219">
        <v>930127.07</v>
      </c>
      <c r="DJ713" s="219">
        <v>933652.81</v>
      </c>
      <c r="DK713" s="219">
        <v>926604.73</v>
      </c>
      <c r="DL713" s="219">
        <v>930127.27</v>
      </c>
      <c r="DM713" s="219">
        <v>930127.27</v>
      </c>
      <c r="DN713" s="219">
        <v>931696.47</v>
      </c>
      <c r="DO713" s="219">
        <v>928558.07</v>
      </c>
      <c r="DP713" s="219">
        <v>930127.27</v>
      </c>
      <c r="DQ713" s="219">
        <v>930127.27</v>
      </c>
      <c r="DR713" s="219">
        <v>930125.19</v>
      </c>
      <c r="DS713" s="164">
        <f t="shared" si="11"/>
        <v>11161525.559999999</v>
      </c>
    </row>
    <row r="714" spans="1:123" ht="20.399999999999999">
      <c r="A714" s="154" t="s">
        <v>25367</v>
      </c>
      <c r="B714" s="165">
        <v>0</v>
      </c>
      <c r="C714" s="165">
        <v>0</v>
      </c>
      <c r="D714" s="165">
        <v>0</v>
      </c>
      <c r="E714" s="165">
        <v>0</v>
      </c>
      <c r="F714" s="165">
        <v>288590.96999999997</v>
      </c>
      <c r="BK714" s="153" t="s">
        <v>25245</v>
      </c>
      <c r="BL714" s="217">
        <v>329756.94</v>
      </c>
      <c r="BM714" s="217">
        <v>805956.05</v>
      </c>
      <c r="BN714" s="217">
        <v>1098799.33</v>
      </c>
      <c r="BO714" s="217">
        <v>845860.27</v>
      </c>
      <c r="BP714" s="217">
        <v>2496719.15</v>
      </c>
      <c r="BQ714" s="217">
        <v>1628717.04</v>
      </c>
      <c r="BR714" s="217">
        <v>1606040.86</v>
      </c>
      <c r="BS714" s="217">
        <v>1723850.29</v>
      </c>
      <c r="BT714" s="217">
        <v>1716428.2</v>
      </c>
      <c r="BU714" s="217">
        <v>2541328.54</v>
      </c>
      <c r="BV714" s="217">
        <v>1635294.19</v>
      </c>
      <c r="BW714" s="217">
        <v>2378510.4900000002</v>
      </c>
      <c r="BX714" s="164">
        <v>-18807261.350000001</v>
      </c>
      <c r="BZ714" s="152" t="s">
        <v>25098</v>
      </c>
      <c r="CA714" s="219">
        <v>0</v>
      </c>
      <c r="CB714" s="219">
        <v>0</v>
      </c>
      <c r="CC714" s="219">
        <v>0</v>
      </c>
      <c r="CD714" s="219">
        <v>0</v>
      </c>
      <c r="CE714" s="219">
        <v>0</v>
      </c>
      <c r="CF714" s="219">
        <v>0</v>
      </c>
      <c r="CG714" s="219">
        <v>0</v>
      </c>
      <c r="CH714" s="219">
        <v>0</v>
      </c>
      <c r="CI714" s="219">
        <v>0</v>
      </c>
      <c r="CJ714" s="219">
        <v>0</v>
      </c>
      <c r="CK714" s="219">
        <v>0</v>
      </c>
      <c r="CL714" s="219">
        <v>3564</v>
      </c>
      <c r="CM714" s="219">
        <v>0</v>
      </c>
      <c r="CN714" s="166">
        <v>-3564</v>
      </c>
      <c r="CP714" s="153" t="s">
        <v>25268</v>
      </c>
      <c r="CQ714" s="217">
        <v>39617898.659999996</v>
      </c>
      <c r="CR714" s="217">
        <v>41696716.030000001</v>
      </c>
      <c r="CS714" s="217">
        <v>44092501.369999997</v>
      </c>
      <c r="CT714" s="217">
        <v>45802437.93</v>
      </c>
      <c r="CU714" s="217">
        <v>42033973.060000002</v>
      </c>
      <c r="CV714" s="217">
        <v>42704608.439999998</v>
      </c>
      <c r="CW714" s="217">
        <v>41957932.229999997</v>
      </c>
      <c r="CX714" s="217">
        <v>42091913.75</v>
      </c>
      <c r="CY714" s="217">
        <v>42611789.450000003</v>
      </c>
      <c r="CZ714" s="217">
        <v>41614350.939999998</v>
      </c>
      <c r="DA714" s="217">
        <v>41857761.909999996</v>
      </c>
      <c r="DB714" s="217">
        <v>55820357.560000002</v>
      </c>
      <c r="DC714" s="217">
        <v>0</v>
      </c>
      <c r="DD714" s="164">
        <v>-521902241.32999998</v>
      </c>
      <c r="DF714" s="152" t="s">
        <v>25054</v>
      </c>
      <c r="DG714" s="219">
        <v>11373053.43</v>
      </c>
      <c r="DH714" s="219">
        <v>51587476.57</v>
      </c>
      <c r="DI714" s="219">
        <v>71037115.859999999</v>
      </c>
      <c r="DJ714" s="219">
        <v>48163955.68</v>
      </c>
      <c r="DK714" s="219">
        <v>68317450.640000001</v>
      </c>
      <c r="DL714" s="219">
        <v>52323985.210000001</v>
      </c>
      <c r="DM714" s="219">
        <v>65821298.880000003</v>
      </c>
      <c r="DN714" s="219">
        <v>45428230.049999997</v>
      </c>
      <c r="DO714" s="219">
        <v>71234379.519999996</v>
      </c>
      <c r="DP714" s="219">
        <v>51880856.909999996</v>
      </c>
      <c r="DQ714" s="219">
        <v>80958356.700000003</v>
      </c>
      <c r="DR714" s="219">
        <v>74249580.049999997</v>
      </c>
      <c r="DS714" s="164">
        <f t="shared" si="11"/>
        <v>692375739.5</v>
      </c>
    </row>
    <row r="715" spans="1:123" ht="20.399999999999999">
      <c r="A715" s="152" t="s">
        <v>24731</v>
      </c>
      <c r="B715" s="166">
        <v>0</v>
      </c>
      <c r="C715" s="166">
        <v>0</v>
      </c>
      <c r="D715" s="166">
        <v>0</v>
      </c>
      <c r="E715" s="166">
        <v>0</v>
      </c>
      <c r="F715" s="166">
        <v>287531.98</v>
      </c>
      <c r="BK715" s="154" t="s">
        <v>24755</v>
      </c>
      <c r="BL715" s="218">
        <v>329756.94</v>
      </c>
      <c r="BM715" s="218">
        <v>805956.05</v>
      </c>
      <c r="BN715" s="218">
        <v>1098799.33</v>
      </c>
      <c r="BO715" s="218">
        <v>845860.27</v>
      </c>
      <c r="BP715" s="218">
        <v>2496719.15</v>
      </c>
      <c r="BQ715" s="218">
        <v>1628717.04</v>
      </c>
      <c r="BR715" s="218">
        <v>1606040.86</v>
      </c>
      <c r="BS715" s="218">
        <v>1723850.29</v>
      </c>
      <c r="BT715" s="218">
        <v>1716428.2</v>
      </c>
      <c r="BU715" s="218">
        <v>2541328.54</v>
      </c>
      <c r="BV715" s="218">
        <v>1635294.19</v>
      </c>
      <c r="BW715" s="218">
        <v>2378510.4900000002</v>
      </c>
      <c r="BX715" s="165">
        <v>-18807261.350000001</v>
      </c>
      <c r="BZ715" s="152" t="s">
        <v>25191</v>
      </c>
      <c r="CA715" s="219">
        <v>0</v>
      </c>
      <c r="CB715" s="219">
        <v>7338.54</v>
      </c>
      <c r="CC715" s="219">
        <v>7338.54</v>
      </c>
      <c r="CD715" s="219">
        <v>7338.54</v>
      </c>
      <c r="CE715" s="219">
        <v>7338.54</v>
      </c>
      <c r="CF715" s="219">
        <v>7338.54</v>
      </c>
      <c r="CG715" s="219">
        <v>7338.54</v>
      </c>
      <c r="CH715" s="219">
        <v>7338.54</v>
      </c>
      <c r="CI715" s="219">
        <v>7338.54</v>
      </c>
      <c r="CJ715" s="219">
        <v>7338.54</v>
      </c>
      <c r="CK715" s="219">
        <v>7338.54</v>
      </c>
      <c r="CL715" s="219">
        <v>0</v>
      </c>
      <c r="CM715" s="219">
        <v>0</v>
      </c>
      <c r="CN715" s="166">
        <v>-73385.399999999994</v>
      </c>
      <c r="CP715" s="154" t="s">
        <v>24773</v>
      </c>
      <c r="CQ715" s="218">
        <v>13209199.050000001</v>
      </c>
      <c r="CR715" s="218">
        <v>15009669.02</v>
      </c>
      <c r="CS715" s="218">
        <v>15653273.18</v>
      </c>
      <c r="CT715" s="218">
        <v>15456670.58</v>
      </c>
      <c r="CU715" s="218">
        <v>15899054.289999999</v>
      </c>
      <c r="CV715" s="218">
        <v>15942933.939999999</v>
      </c>
      <c r="CW715" s="218">
        <v>15812084.859999999</v>
      </c>
      <c r="CX715" s="218">
        <v>15878157.789999999</v>
      </c>
      <c r="CY715" s="218">
        <v>16012964.970000001</v>
      </c>
      <c r="CZ715" s="218">
        <v>15762805.93</v>
      </c>
      <c r="DA715" s="218">
        <v>15938942.52</v>
      </c>
      <c r="DB715" s="218">
        <v>17973604.77</v>
      </c>
      <c r="DC715" s="218">
        <v>0</v>
      </c>
      <c r="DD715" s="165">
        <v>-188549360.90000001</v>
      </c>
      <c r="DF715" s="152" t="s">
        <v>25215</v>
      </c>
      <c r="DG715" s="219">
        <v>5208048.8</v>
      </c>
      <c r="DH715" s="219">
        <v>4925706.58</v>
      </c>
      <c r="DI715" s="219">
        <v>5045266.51</v>
      </c>
      <c r="DJ715" s="219">
        <v>5146206.58</v>
      </c>
      <c r="DK715" s="219">
        <v>6120093.8300000001</v>
      </c>
      <c r="DL715" s="219">
        <v>4925706.58</v>
      </c>
      <c r="DM715" s="219">
        <v>2590255.86</v>
      </c>
      <c r="DN715" s="219">
        <v>6714991.3099999996</v>
      </c>
      <c r="DO715" s="219">
        <v>3606276.61</v>
      </c>
      <c r="DP715" s="219">
        <v>5155221.71</v>
      </c>
      <c r="DQ715" s="219">
        <v>4346729.53</v>
      </c>
      <c r="DR715" s="219">
        <v>3315127.31</v>
      </c>
      <c r="DS715" s="164">
        <f t="shared" si="11"/>
        <v>57099631.210000001</v>
      </c>
    </row>
    <row r="716" spans="1:123" ht="30.6">
      <c r="A716" s="152" t="s">
        <v>25368</v>
      </c>
      <c r="B716" s="166">
        <v>0</v>
      </c>
      <c r="C716" s="166">
        <v>0</v>
      </c>
      <c r="D716" s="166">
        <v>0</v>
      </c>
      <c r="E716" s="166">
        <v>0</v>
      </c>
      <c r="F716" s="166">
        <v>1058.99</v>
      </c>
      <c r="BK716" s="152" t="s">
        <v>25098</v>
      </c>
      <c r="BL716" s="219">
        <v>0</v>
      </c>
      <c r="BM716" s="219">
        <v>0</v>
      </c>
      <c r="BN716" s="219">
        <v>0</v>
      </c>
      <c r="BO716" s="219">
        <v>0</v>
      </c>
      <c r="BP716" s="219">
        <v>0</v>
      </c>
      <c r="BQ716" s="219">
        <v>77449.789999999994</v>
      </c>
      <c r="BR716" s="219">
        <v>0</v>
      </c>
      <c r="BS716" s="219">
        <v>0</v>
      </c>
      <c r="BT716" s="219">
        <v>0</v>
      </c>
      <c r="BU716" s="219">
        <v>0</v>
      </c>
      <c r="BV716" s="219">
        <v>0</v>
      </c>
      <c r="BW716" s="219">
        <v>0</v>
      </c>
      <c r="BX716" s="166">
        <v>-77449.789999999994</v>
      </c>
      <c r="BZ716" s="152" t="s">
        <v>25248</v>
      </c>
      <c r="CA716" s="219">
        <v>187924.19</v>
      </c>
      <c r="CB716" s="219">
        <v>535980.98</v>
      </c>
      <c r="CC716" s="219">
        <v>816054.04</v>
      </c>
      <c r="CD716" s="219">
        <v>700496.13</v>
      </c>
      <c r="CE716" s="219">
        <v>679925.96</v>
      </c>
      <c r="CF716" s="219">
        <v>440151.3</v>
      </c>
      <c r="CG716" s="219">
        <v>673289.23</v>
      </c>
      <c r="CH716" s="219">
        <v>590138.76</v>
      </c>
      <c r="CI716" s="219">
        <v>865024.12</v>
      </c>
      <c r="CJ716" s="219">
        <v>789485.03</v>
      </c>
      <c r="CK716" s="219">
        <v>685717.36</v>
      </c>
      <c r="CL716" s="219">
        <v>1245920.1399999999</v>
      </c>
      <c r="CM716" s="219">
        <v>0</v>
      </c>
      <c r="CN716" s="166">
        <v>-8210107.2400000002</v>
      </c>
      <c r="CP716" s="152" t="s">
        <v>24775</v>
      </c>
      <c r="CQ716" s="219">
        <v>13209199.050000001</v>
      </c>
      <c r="CR716" s="219">
        <v>15009669.02</v>
      </c>
      <c r="CS716" s="219">
        <v>15653273.18</v>
      </c>
      <c r="CT716" s="219">
        <v>15456670.58</v>
      </c>
      <c r="CU716" s="219">
        <v>15899054.289999999</v>
      </c>
      <c r="CV716" s="219">
        <v>15942933.939999999</v>
      </c>
      <c r="CW716" s="219">
        <v>15812084.859999999</v>
      </c>
      <c r="CX716" s="219">
        <v>15878157.789999999</v>
      </c>
      <c r="CY716" s="219">
        <v>16012964.970000001</v>
      </c>
      <c r="CZ716" s="219">
        <v>15762805.93</v>
      </c>
      <c r="DA716" s="219">
        <v>15938942.52</v>
      </c>
      <c r="DB716" s="219">
        <v>17973604.77</v>
      </c>
      <c r="DC716" s="219">
        <v>0</v>
      </c>
      <c r="DD716" s="166">
        <v>-188549360.90000001</v>
      </c>
      <c r="DF716" s="154" t="s">
        <v>24924</v>
      </c>
      <c r="DG716" s="218">
        <v>3328</v>
      </c>
      <c r="DH716" s="218">
        <v>573756.85</v>
      </c>
      <c r="DI716" s="218">
        <v>513156.21</v>
      </c>
      <c r="DJ716" s="218">
        <v>488218.43</v>
      </c>
      <c r="DK716" s="218">
        <v>467370.18</v>
      </c>
      <c r="DL716" s="218">
        <v>909988.42</v>
      </c>
      <c r="DM716" s="218">
        <v>868788.88</v>
      </c>
      <c r="DN716" s="218">
        <v>526602.85</v>
      </c>
      <c r="DO716" s="218">
        <v>2432124.7599999998</v>
      </c>
      <c r="DP716" s="218">
        <v>699233.34</v>
      </c>
      <c r="DQ716" s="218">
        <v>464243.48</v>
      </c>
      <c r="DR716" s="218">
        <v>1212818.44</v>
      </c>
      <c r="DS716" s="164">
        <f t="shared" si="11"/>
        <v>9159629.839999998</v>
      </c>
    </row>
    <row r="717" spans="1:123" ht="20.399999999999999">
      <c r="A717" s="153" t="s">
        <v>25369</v>
      </c>
      <c r="B717" s="164">
        <v>6345933.8200000003</v>
      </c>
      <c r="C717" s="164">
        <v>5661901.9500000002</v>
      </c>
      <c r="D717" s="164">
        <v>5357464.4800000004</v>
      </c>
      <c r="E717" s="164">
        <v>6376237.9199999999</v>
      </c>
      <c r="F717" s="164">
        <v>2280937.11</v>
      </c>
      <c r="BK717" s="152" t="s">
        <v>25191</v>
      </c>
      <c r="BL717" s="219">
        <v>7613.5</v>
      </c>
      <c r="BM717" s="219">
        <v>7613.5</v>
      </c>
      <c r="BN717" s="219">
        <v>7613.5</v>
      </c>
      <c r="BO717" s="219">
        <v>7613.5</v>
      </c>
      <c r="BP717" s="219">
        <v>7613.5</v>
      </c>
      <c r="BQ717" s="219">
        <v>0</v>
      </c>
      <c r="BR717" s="219">
        <v>18579.580000000002</v>
      </c>
      <c r="BS717" s="219">
        <v>8120.77</v>
      </c>
      <c r="BT717" s="219">
        <v>8120.77</v>
      </c>
      <c r="BU717" s="219">
        <v>8120.77</v>
      </c>
      <c r="BV717" s="219">
        <v>8120.77</v>
      </c>
      <c r="BW717" s="219">
        <v>8120.77</v>
      </c>
      <c r="BX717" s="166">
        <v>-97250.93</v>
      </c>
      <c r="BZ717" s="152" t="s">
        <v>25249</v>
      </c>
      <c r="CA717" s="219">
        <v>166023.17000000001</v>
      </c>
      <c r="CB717" s="219">
        <v>138215.18</v>
      </c>
      <c r="CC717" s="219">
        <v>201149.46</v>
      </c>
      <c r="CD717" s="219">
        <v>171921.34</v>
      </c>
      <c r="CE717" s="219">
        <v>161746.91</v>
      </c>
      <c r="CF717" s="219">
        <v>164868.10999999999</v>
      </c>
      <c r="CG717" s="219">
        <v>185109.29</v>
      </c>
      <c r="CH717" s="219">
        <v>159565.57</v>
      </c>
      <c r="CI717" s="219">
        <v>175797.89</v>
      </c>
      <c r="CJ717" s="219">
        <v>193850.03</v>
      </c>
      <c r="CK717" s="219">
        <v>144197.41</v>
      </c>
      <c r="CL717" s="219">
        <v>157280.04</v>
      </c>
      <c r="CM717" s="219">
        <v>0</v>
      </c>
      <c r="CN717" s="166">
        <v>-2019724.4</v>
      </c>
      <c r="CP717" s="154" t="s">
        <v>24743</v>
      </c>
      <c r="CQ717" s="218">
        <v>0</v>
      </c>
      <c r="CR717" s="218">
        <v>907.2</v>
      </c>
      <c r="CS717" s="218">
        <v>0</v>
      </c>
      <c r="CT717" s="218">
        <v>0</v>
      </c>
      <c r="CU717" s="218">
        <v>0</v>
      </c>
      <c r="CV717" s="218">
        <v>907.2</v>
      </c>
      <c r="CW717" s="218">
        <v>0</v>
      </c>
      <c r="CX717" s="218">
        <v>0</v>
      </c>
      <c r="CY717" s="218">
        <v>0</v>
      </c>
      <c r="CZ717" s="218">
        <v>0</v>
      </c>
      <c r="DA717" s="218">
        <v>0</v>
      </c>
      <c r="DB717" s="218">
        <v>0</v>
      </c>
      <c r="DC717" s="218">
        <v>0</v>
      </c>
      <c r="DD717" s="165">
        <v>-1814.4</v>
      </c>
      <c r="DF717" s="152" t="s">
        <v>25370</v>
      </c>
      <c r="DG717" s="219">
        <v>0</v>
      </c>
      <c r="DH717" s="219">
        <v>0</v>
      </c>
      <c r="DI717" s="219">
        <v>112</v>
      </c>
      <c r="DJ717" s="219">
        <v>224</v>
      </c>
      <c r="DK717" s="219">
        <v>0</v>
      </c>
      <c r="DL717" s="219">
        <v>0</v>
      </c>
      <c r="DM717" s="219">
        <v>0</v>
      </c>
      <c r="DN717" s="219">
        <v>0</v>
      </c>
      <c r="DO717" s="219">
        <v>100000</v>
      </c>
      <c r="DP717" s="219">
        <v>616</v>
      </c>
      <c r="DQ717" s="219">
        <v>336</v>
      </c>
      <c r="DR717" s="219">
        <v>0</v>
      </c>
      <c r="DS717" s="164">
        <f t="shared" si="11"/>
        <v>101288</v>
      </c>
    </row>
    <row r="718" spans="1:123" ht="20.399999999999999">
      <c r="A718" s="154" t="s">
        <v>24773</v>
      </c>
      <c r="B718" s="165">
        <v>5795573.2699999996</v>
      </c>
      <c r="C718" s="165">
        <v>5116791.32</v>
      </c>
      <c r="D718" s="165">
        <v>4769453.28</v>
      </c>
      <c r="E718" s="165">
        <v>5822594.6500000004</v>
      </c>
      <c r="F718" s="165">
        <v>1716542.97</v>
      </c>
      <c r="BK718" s="152" t="s">
        <v>25248</v>
      </c>
      <c r="BL718" s="219">
        <v>153688.76</v>
      </c>
      <c r="BM718" s="219">
        <v>601372.43999999994</v>
      </c>
      <c r="BN718" s="219">
        <v>892207.02</v>
      </c>
      <c r="BO718" s="219">
        <v>661943.26</v>
      </c>
      <c r="BP718" s="219">
        <v>2285639.86</v>
      </c>
      <c r="BQ718" s="219">
        <v>1350762.35</v>
      </c>
      <c r="BR718" s="219">
        <v>1353757.22</v>
      </c>
      <c r="BS718" s="219">
        <v>1492033.6</v>
      </c>
      <c r="BT718" s="219">
        <v>1472289.31</v>
      </c>
      <c r="BU718" s="219">
        <v>2325527.2799999998</v>
      </c>
      <c r="BV718" s="219">
        <v>1404546.55</v>
      </c>
      <c r="BW718" s="219">
        <v>2116227.98</v>
      </c>
      <c r="BX718" s="166">
        <v>-16109995.630000001</v>
      </c>
      <c r="BZ718" s="152" t="s">
        <v>25054</v>
      </c>
      <c r="CA718" s="219">
        <v>0</v>
      </c>
      <c r="CB718" s="219">
        <v>0</v>
      </c>
      <c r="CC718" s="219">
        <v>0</v>
      </c>
      <c r="CD718" s="219">
        <v>0</v>
      </c>
      <c r="CE718" s="219">
        <v>0</v>
      </c>
      <c r="CF718" s="219">
        <v>0</v>
      </c>
      <c r="CG718" s="219">
        <v>0</v>
      </c>
      <c r="CH718" s="219">
        <v>0</v>
      </c>
      <c r="CI718" s="219">
        <v>0</v>
      </c>
      <c r="CJ718" s="219">
        <v>0</v>
      </c>
      <c r="CK718" s="219">
        <v>0</v>
      </c>
      <c r="CL718" s="219">
        <v>74148.039999999994</v>
      </c>
      <c r="CM718" s="219">
        <v>0</v>
      </c>
      <c r="CN718" s="166">
        <v>-74148.039999999994</v>
      </c>
      <c r="CP718" s="152" t="s">
        <v>24744</v>
      </c>
      <c r="CQ718" s="219">
        <v>0</v>
      </c>
      <c r="CR718" s="219">
        <v>907.2</v>
      </c>
      <c r="CS718" s="219">
        <v>0</v>
      </c>
      <c r="CT718" s="219">
        <v>0</v>
      </c>
      <c r="CU718" s="219">
        <v>0</v>
      </c>
      <c r="CV718" s="219">
        <v>907.2</v>
      </c>
      <c r="CW718" s="219">
        <v>0</v>
      </c>
      <c r="CX718" s="219">
        <v>0</v>
      </c>
      <c r="CY718" s="219">
        <v>0</v>
      </c>
      <c r="CZ718" s="219">
        <v>0</v>
      </c>
      <c r="DA718" s="219">
        <v>0</v>
      </c>
      <c r="DB718" s="219">
        <v>0</v>
      </c>
      <c r="DC718" s="219">
        <v>0</v>
      </c>
      <c r="DD718" s="166">
        <v>-1814.4</v>
      </c>
      <c r="DF718" s="152" t="s">
        <v>25371</v>
      </c>
      <c r="DG718" s="219">
        <v>840</v>
      </c>
      <c r="DH718" s="219">
        <v>571501.44999999995</v>
      </c>
      <c r="DI718" s="219">
        <v>502169.01</v>
      </c>
      <c r="DJ718" s="219">
        <v>485575.33</v>
      </c>
      <c r="DK718" s="219">
        <v>461120.58</v>
      </c>
      <c r="DL718" s="219">
        <v>469521.19</v>
      </c>
      <c r="DM718" s="219">
        <v>761803.7</v>
      </c>
      <c r="DN718" s="219">
        <v>520687.27</v>
      </c>
      <c r="DO718" s="219">
        <v>2114032.31</v>
      </c>
      <c r="DP718" s="219">
        <v>628658.73</v>
      </c>
      <c r="DQ718" s="219">
        <v>415141.01</v>
      </c>
      <c r="DR718" s="219">
        <v>1165823.8</v>
      </c>
      <c r="DS718" s="164">
        <f t="shared" si="11"/>
        <v>8096874.3799999999</v>
      </c>
    </row>
    <row r="719" spans="1:123">
      <c r="A719" s="152" t="s">
        <v>24759</v>
      </c>
      <c r="B719" s="166">
        <v>4442454.71</v>
      </c>
      <c r="C719" s="166">
        <v>3836717.88</v>
      </c>
      <c r="D719" s="166">
        <v>3592117.75</v>
      </c>
      <c r="E719" s="166">
        <v>4543855.4800000004</v>
      </c>
      <c r="F719" s="166">
        <v>355742.49</v>
      </c>
      <c r="BK719" s="152" t="s">
        <v>25249</v>
      </c>
      <c r="BL719" s="219">
        <v>168454.68</v>
      </c>
      <c r="BM719" s="219">
        <v>196970.11</v>
      </c>
      <c r="BN719" s="219">
        <v>198978.81</v>
      </c>
      <c r="BO719" s="219">
        <v>176303.51</v>
      </c>
      <c r="BP719" s="219">
        <v>203465.79</v>
      </c>
      <c r="BQ719" s="219">
        <v>200504.9</v>
      </c>
      <c r="BR719" s="219">
        <v>233704.06</v>
      </c>
      <c r="BS719" s="219">
        <v>223695.92</v>
      </c>
      <c r="BT719" s="219">
        <v>236018.12</v>
      </c>
      <c r="BU719" s="219">
        <v>207680.49</v>
      </c>
      <c r="BV719" s="219">
        <v>222626.87</v>
      </c>
      <c r="BW719" s="219">
        <v>254161.74</v>
      </c>
      <c r="BX719" s="166">
        <v>-2522565</v>
      </c>
      <c r="BZ719" s="153" t="s">
        <v>25251</v>
      </c>
      <c r="CA719" s="217">
        <v>70393.59</v>
      </c>
      <c r="CB719" s="217">
        <v>1257635.1499999999</v>
      </c>
      <c r="CC719" s="217">
        <v>1467254.14</v>
      </c>
      <c r="CD719" s="217">
        <v>1098340.77</v>
      </c>
      <c r="CE719" s="217">
        <v>1496850.51</v>
      </c>
      <c r="CF719" s="217">
        <v>1206334.52</v>
      </c>
      <c r="CG719" s="217">
        <v>2129246.0699999998</v>
      </c>
      <c r="CH719" s="217">
        <v>2450100.56</v>
      </c>
      <c r="CI719" s="217">
        <v>1554218.6</v>
      </c>
      <c r="CJ719" s="217">
        <v>1921770.33</v>
      </c>
      <c r="CK719" s="217">
        <v>3366658.65</v>
      </c>
      <c r="CL719" s="217">
        <v>1747239.97</v>
      </c>
      <c r="CM719" s="217">
        <v>0</v>
      </c>
      <c r="CN719" s="164">
        <v>-19766042.859999999</v>
      </c>
      <c r="CP719" s="154" t="s">
        <v>24764</v>
      </c>
      <c r="CQ719" s="218">
        <v>26408699.609999999</v>
      </c>
      <c r="CR719" s="218">
        <v>26686139.809999999</v>
      </c>
      <c r="CS719" s="218">
        <v>28439228.190000001</v>
      </c>
      <c r="CT719" s="218">
        <v>30345767.350000001</v>
      </c>
      <c r="CU719" s="218">
        <v>26134918.77</v>
      </c>
      <c r="CV719" s="218">
        <v>26760767.300000001</v>
      </c>
      <c r="CW719" s="218">
        <v>26145847.370000001</v>
      </c>
      <c r="CX719" s="218">
        <v>26213755.960000001</v>
      </c>
      <c r="CY719" s="218">
        <v>26598824.48</v>
      </c>
      <c r="CZ719" s="218">
        <v>25851545.010000002</v>
      </c>
      <c r="DA719" s="218">
        <v>25918819.390000001</v>
      </c>
      <c r="DB719" s="218">
        <v>37846752.789999999</v>
      </c>
      <c r="DC719" s="218">
        <v>0</v>
      </c>
      <c r="DD719" s="165">
        <v>-333351066.02999997</v>
      </c>
      <c r="DF719" s="152" t="s">
        <v>25207</v>
      </c>
      <c r="DG719" s="219">
        <v>2488</v>
      </c>
      <c r="DH719" s="219">
        <v>2255.4</v>
      </c>
      <c r="DI719" s="219">
        <v>7519.2</v>
      </c>
      <c r="DJ719" s="219">
        <v>2419.1</v>
      </c>
      <c r="DK719" s="219">
        <v>6249.6</v>
      </c>
      <c r="DL719" s="219">
        <v>440467.23</v>
      </c>
      <c r="DM719" s="219">
        <v>106985.18</v>
      </c>
      <c r="DN719" s="219">
        <v>5915.58</v>
      </c>
      <c r="DO719" s="219">
        <v>2092.4499999999998</v>
      </c>
      <c r="DP719" s="219">
        <v>4147.38</v>
      </c>
      <c r="DQ719" s="219">
        <v>15966.47</v>
      </c>
      <c r="DR719" s="219">
        <v>694.64</v>
      </c>
      <c r="DS719" s="164">
        <f t="shared" si="11"/>
        <v>597200.22999999986</v>
      </c>
    </row>
    <row r="720" spans="1:123" ht="20.399999999999999">
      <c r="A720" s="152" t="s">
        <v>24731</v>
      </c>
      <c r="B720" s="166">
        <v>1353118.56</v>
      </c>
      <c r="C720" s="166">
        <v>1280073.44</v>
      </c>
      <c r="D720" s="166">
        <v>1177335.53</v>
      </c>
      <c r="E720" s="166">
        <v>1278739.17</v>
      </c>
      <c r="F720" s="166">
        <v>1360800.48</v>
      </c>
      <c r="BK720" s="153" t="s">
        <v>25251</v>
      </c>
      <c r="BL720" s="217">
        <v>538200.82999999996</v>
      </c>
      <c r="BM720" s="217">
        <v>1949793.14</v>
      </c>
      <c r="BN720" s="217">
        <v>370393.92</v>
      </c>
      <c r="BO720" s="217">
        <v>3587266.22</v>
      </c>
      <c r="BP720" s="217">
        <v>2523868.48</v>
      </c>
      <c r="BQ720" s="217">
        <v>3621190.33</v>
      </c>
      <c r="BR720" s="217">
        <v>2652619.0099999998</v>
      </c>
      <c r="BS720" s="217">
        <v>2397249.88</v>
      </c>
      <c r="BT720" s="217">
        <v>1986686.94</v>
      </c>
      <c r="BU720" s="217">
        <v>3410053.81</v>
      </c>
      <c r="BV720" s="217">
        <v>1255725.55</v>
      </c>
      <c r="BW720" s="217">
        <v>4374440.6900000004</v>
      </c>
      <c r="BX720" s="164">
        <v>-28667488.800000001</v>
      </c>
      <c r="BZ720" s="154" t="s">
        <v>24755</v>
      </c>
      <c r="CA720" s="218">
        <v>70393.59</v>
      </c>
      <c r="CB720" s="218">
        <v>1257635.1499999999</v>
      </c>
      <c r="CC720" s="218">
        <v>1467254.14</v>
      </c>
      <c r="CD720" s="218">
        <v>1098340.77</v>
      </c>
      <c r="CE720" s="218">
        <v>1496850.51</v>
      </c>
      <c r="CF720" s="218">
        <v>1206334.52</v>
      </c>
      <c r="CG720" s="218">
        <v>2129246.0699999998</v>
      </c>
      <c r="CH720" s="218">
        <v>2450100.56</v>
      </c>
      <c r="CI720" s="218">
        <v>1554218.6</v>
      </c>
      <c r="CJ720" s="218">
        <v>1921770.33</v>
      </c>
      <c r="CK720" s="218">
        <v>3366658.65</v>
      </c>
      <c r="CL720" s="218">
        <v>1747239.97</v>
      </c>
      <c r="CM720" s="218">
        <v>0</v>
      </c>
      <c r="CN720" s="165">
        <v>-19766042.859999999</v>
      </c>
      <c r="CP720" s="152" t="s">
        <v>25029</v>
      </c>
      <c r="CQ720" s="219">
        <v>0</v>
      </c>
      <c r="CR720" s="219">
        <v>136438.14000000001</v>
      </c>
      <c r="CS720" s="219">
        <v>148972.07</v>
      </c>
      <c r="CT720" s="219">
        <v>116817.78</v>
      </c>
      <c r="CU720" s="219">
        <v>295675.40000000002</v>
      </c>
      <c r="CV720" s="219">
        <v>17627.189999999999</v>
      </c>
      <c r="CW720" s="219">
        <v>210159.6</v>
      </c>
      <c r="CX720" s="219">
        <v>206977.51</v>
      </c>
      <c r="CY720" s="219">
        <v>212033.58</v>
      </c>
      <c r="CZ720" s="219">
        <v>302143.33</v>
      </c>
      <c r="DA720" s="219">
        <v>162052.95000000001</v>
      </c>
      <c r="DB720" s="219">
        <v>92486.77</v>
      </c>
      <c r="DC720" s="219">
        <v>0</v>
      </c>
      <c r="DD720" s="166">
        <v>-1901384.32</v>
      </c>
      <c r="DF720" s="152" t="s">
        <v>24925</v>
      </c>
      <c r="DG720" s="219">
        <v>0</v>
      </c>
      <c r="DH720" s="219">
        <v>0</v>
      </c>
      <c r="DI720" s="219">
        <v>3356</v>
      </c>
      <c r="DJ720" s="219">
        <v>0</v>
      </c>
      <c r="DK720" s="219">
        <v>0</v>
      </c>
      <c r="DL720" s="219">
        <v>0</v>
      </c>
      <c r="DM720" s="219">
        <v>0</v>
      </c>
      <c r="DN720" s="219">
        <v>0</v>
      </c>
      <c r="DO720" s="219">
        <v>216000</v>
      </c>
      <c r="DP720" s="219">
        <v>65811.23</v>
      </c>
      <c r="DQ720" s="219">
        <v>32800</v>
      </c>
      <c r="DR720" s="219">
        <v>46300</v>
      </c>
      <c r="DS720" s="164">
        <f t="shared" si="11"/>
        <v>364267.23</v>
      </c>
    </row>
    <row r="721" spans="1:123" ht="20.399999999999999">
      <c r="A721" s="154" t="s">
        <v>24743</v>
      </c>
      <c r="B721" s="165">
        <v>900</v>
      </c>
      <c r="C721" s="165">
        <v>2650</v>
      </c>
      <c r="D721" s="165">
        <v>12132</v>
      </c>
      <c r="E721" s="165">
        <v>6357.8</v>
      </c>
      <c r="F721" s="165">
        <v>10250</v>
      </c>
      <c r="BK721" s="154" t="s">
        <v>24755</v>
      </c>
      <c r="BL721" s="218">
        <v>538200.82999999996</v>
      </c>
      <c r="BM721" s="218">
        <v>1949793.14</v>
      </c>
      <c r="BN721" s="218">
        <v>370393.92</v>
      </c>
      <c r="BO721" s="218">
        <v>3587266.22</v>
      </c>
      <c r="BP721" s="218">
        <v>2523868.48</v>
      </c>
      <c r="BQ721" s="218">
        <v>3621190.33</v>
      </c>
      <c r="BR721" s="218">
        <v>2652619.0099999998</v>
      </c>
      <c r="BS721" s="218">
        <v>2397249.88</v>
      </c>
      <c r="BT721" s="218">
        <v>1986686.94</v>
      </c>
      <c r="BU721" s="218">
        <v>3410053.81</v>
      </c>
      <c r="BV721" s="218">
        <v>1255725.55</v>
      </c>
      <c r="BW721" s="218">
        <v>4374440.6900000004</v>
      </c>
      <c r="BX721" s="165">
        <v>-28667488.800000001</v>
      </c>
      <c r="BZ721" s="152" t="s">
        <v>25098</v>
      </c>
      <c r="CA721" s="219">
        <v>0</v>
      </c>
      <c r="CB721" s="219">
        <v>0</v>
      </c>
      <c r="CC721" s="219">
        <v>0</v>
      </c>
      <c r="CD721" s="219">
        <v>0</v>
      </c>
      <c r="CE721" s="219">
        <v>0</v>
      </c>
      <c r="CF721" s="219">
        <v>0</v>
      </c>
      <c r="CG721" s="219">
        <v>0</v>
      </c>
      <c r="CH721" s="219">
        <v>0</v>
      </c>
      <c r="CI721" s="219">
        <v>5572</v>
      </c>
      <c r="CJ721" s="219">
        <v>0</v>
      </c>
      <c r="CK721" s="219">
        <v>0</v>
      </c>
      <c r="CL721" s="219">
        <v>0</v>
      </c>
      <c r="CM721" s="219">
        <v>0</v>
      </c>
      <c r="CN721" s="166">
        <v>-5572</v>
      </c>
      <c r="CP721" s="152" t="s">
        <v>24731</v>
      </c>
      <c r="CQ721" s="219">
        <v>26162533.800000001</v>
      </c>
      <c r="CR721" s="219">
        <v>25218345.260000002</v>
      </c>
      <c r="CS721" s="219">
        <v>26232873.5</v>
      </c>
      <c r="CT721" s="219">
        <v>28000323.059999999</v>
      </c>
      <c r="CU721" s="219">
        <v>24380949.289999999</v>
      </c>
      <c r="CV721" s="219">
        <v>24763811.41</v>
      </c>
      <c r="CW721" s="219">
        <v>24017018.390000001</v>
      </c>
      <c r="CX721" s="219">
        <v>23913454.890000001</v>
      </c>
      <c r="CY721" s="219">
        <v>24344064.27</v>
      </c>
      <c r="CZ721" s="219">
        <v>23918214.850000001</v>
      </c>
      <c r="DA721" s="219">
        <v>24070477.859999999</v>
      </c>
      <c r="DB721" s="219">
        <v>35931485.270000003</v>
      </c>
      <c r="DC721" s="219">
        <v>0</v>
      </c>
      <c r="DD721" s="166">
        <v>-310953551.85000002</v>
      </c>
      <c r="DF721" s="154" t="s">
        <v>24795</v>
      </c>
      <c r="DG721" s="218">
        <v>0</v>
      </c>
      <c r="DH721" s="218">
        <v>0</v>
      </c>
      <c r="DI721" s="218">
        <v>0</v>
      </c>
      <c r="DJ721" s="218">
        <v>0</v>
      </c>
      <c r="DK721" s="218">
        <v>0</v>
      </c>
      <c r="DL721" s="218">
        <v>0</v>
      </c>
      <c r="DM721" s="218">
        <v>0</v>
      </c>
      <c r="DN721" s="218">
        <v>0</v>
      </c>
      <c r="DO721" s="218">
        <v>16912.22</v>
      </c>
      <c r="DP721" s="218">
        <v>55007.55</v>
      </c>
      <c r="DQ721" s="218">
        <v>759357.54</v>
      </c>
      <c r="DR721" s="218">
        <v>328992.83</v>
      </c>
      <c r="DS721" s="164">
        <f t="shared" si="11"/>
        <v>1160270.1400000001</v>
      </c>
    </row>
    <row r="722" spans="1:123" ht="20.399999999999999">
      <c r="A722" s="152" t="s">
        <v>24744</v>
      </c>
      <c r="B722" s="166">
        <v>900</v>
      </c>
      <c r="C722" s="166">
        <v>2650</v>
      </c>
      <c r="D722" s="166">
        <v>12132</v>
      </c>
      <c r="E722" s="166">
        <v>6357.8</v>
      </c>
      <c r="F722" s="166">
        <v>10250</v>
      </c>
      <c r="BK722" s="152" t="s">
        <v>25098</v>
      </c>
      <c r="BL722" s="219">
        <v>0</v>
      </c>
      <c r="BM722" s="219">
        <v>0</v>
      </c>
      <c r="BN722" s="219">
        <v>0</v>
      </c>
      <c r="BO722" s="219">
        <v>0</v>
      </c>
      <c r="BP722" s="219">
        <v>0</v>
      </c>
      <c r="BQ722" s="219">
        <v>0</v>
      </c>
      <c r="BR722" s="219">
        <v>105428.38</v>
      </c>
      <c r="BS722" s="219">
        <v>0</v>
      </c>
      <c r="BT722" s="219">
        <v>2320</v>
      </c>
      <c r="BU722" s="219">
        <v>0</v>
      </c>
      <c r="BV722" s="219">
        <v>0</v>
      </c>
      <c r="BW722" s="219">
        <v>0</v>
      </c>
      <c r="BX722" s="166">
        <v>-107748.38</v>
      </c>
      <c r="BZ722" s="152" t="s">
        <v>25191</v>
      </c>
      <c r="CA722" s="219">
        <v>3515.38</v>
      </c>
      <c r="CB722" s="219">
        <v>46793.3</v>
      </c>
      <c r="CC722" s="219">
        <v>40590.769999999997</v>
      </c>
      <c r="CD722" s="219">
        <v>34789.22</v>
      </c>
      <c r="CE722" s="219">
        <v>30111.61</v>
      </c>
      <c r="CF722" s="219">
        <v>29874.69</v>
      </c>
      <c r="CG722" s="219">
        <v>27842.87</v>
      </c>
      <c r="CH722" s="219">
        <v>38859.56</v>
      </c>
      <c r="CI722" s="219">
        <v>28614.83</v>
      </c>
      <c r="CJ722" s="219">
        <v>36256.33</v>
      </c>
      <c r="CK722" s="219">
        <v>27295.86</v>
      </c>
      <c r="CL722" s="219">
        <v>37613.870000000003</v>
      </c>
      <c r="CM722" s="219">
        <v>0</v>
      </c>
      <c r="CN722" s="166">
        <v>-382158.29</v>
      </c>
      <c r="CP722" s="152" t="s">
        <v>24970</v>
      </c>
      <c r="CQ722" s="219">
        <v>246165.81</v>
      </c>
      <c r="CR722" s="219">
        <v>1331356.4099999999</v>
      </c>
      <c r="CS722" s="219">
        <v>2057382.62</v>
      </c>
      <c r="CT722" s="219">
        <v>2228626.5099999998</v>
      </c>
      <c r="CU722" s="219">
        <v>1458294.08</v>
      </c>
      <c r="CV722" s="219">
        <v>1979328.7</v>
      </c>
      <c r="CW722" s="219">
        <v>1918669.38</v>
      </c>
      <c r="CX722" s="219">
        <v>2065129.06</v>
      </c>
      <c r="CY722" s="219">
        <v>2042726.63</v>
      </c>
      <c r="CZ722" s="219">
        <v>1631186.83</v>
      </c>
      <c r="DA722" s="219">
        <v>1680804.58</v>
      </c>
      <c r="DB722" s="219">
        <v>1822780.75</v>
      </c>
      <c r="DC722" s="219">
        <v>0</v>
      </c>
      <c r="DD722" s="166">
        <v>-20462451.359999999</v>
      </c>
      <c r="DF722" s="152" t="s">
        <v>24761</v>
      </c>
      <c r="DG722" s="219">
        <v>0</v>
      </c>
      <c r="DH722" s="219">
        <v>0</v>
      </c>
      <c r="DI722" s="219">
        <v>0</v>
      </c>
      <c r="DJ722" s="219">
        <v>0</v>
      </c>
      <c r="DK722" s="219">
        <v>0</v>
      </c>
      <c r="DL722" s="219">
        <v>0</v>
      </c>
      <c r="DM722" s="219">
        <v>0</v>
      </c>
      <c r="DN722" s="219">
        <v>0</v>
      </c>
      <c r="DO722" s="219">
        <v>16912.22</v>
      </c>
      <c r="DP722" s="219">
        <v>55007.55</v>
      </c>
      <c r="DQ722" s="219">
        <v>759357.54</v>
      </c>
      <c r="DR722" s="219">
        <v>328992.83</v>
      </c>
      <c r="DS722" s="164">
        <f t="shared" si="11"/>
        <v>1160270.1400000001</v>
      </c>
    </row>
    <row r="723" spans="1:123" ht="20.399999999999999">
      <c r="A723" s="154" t="s">
        <v>24789</v>
      </c>
      <c r="B723" s="165">
        <v>23275.69</v>
      </c>
      <c r="C723" s="165">
        <v>13024.13</v>
      </c>
      <c r="D723" s="165">
        <v>43771.71</v>
      </c>
      <c r="E723" s="165">
        <v>11781.18</v>
      </c>
      <c r="F723" s="165">
        <v>15968.86</v>
      </c>
      <c r="BK723" s="152" t="s">
        <v>25191</v>
      </c>
      <c r="BL723" s="219">
        <v>31936.400000000001</v>
      </c>
      <c r="BM723" s="219">
        <v>32460.83</v>
      </c>
      <c r="BN723" s="219">
        <v>291.10000000000002</v>
      </c>
      <c r="BO723" s="219">
        <v>63502.73</v>
      </c>
      <c r="BP723" s="219">
        <v>25796.35</v>
      </c>
      <c r="BQ723" s="219">
        <v>40764.879999999997</v>
      </c>
      <c r="BR723" s="219">
        <v>29623.1</v>
      </c>
      <c r="BS723" s="219">
        <v>29877.040000000001</v>
      </c>
      <c r="BT723" s="219">
        <v>48943.29</v>
      </c>
      <c r="BU723" s="219">
        <v>33571.620000000003</v>
      </c>
      <c r="BV723" s="219">
        <v>2689.9</v>
      </c>
      <c r="BW723" s="219">
        <v>64472.480000000003</v>
      </c>
      <c r="BX723" s="166">
        <v>-403929.72</v>
      </c>
      <c r="BZ723" s="152" t="s">
        <v>25248</v>
      </c>
      <c r="CA723" s="219">
        <v>49764.98</v>
      </c>
      <c r="CB723" s="219">
        <v>493942.74</v>
      </c>
      <c r="CC723" s="219">
        <v>685808.23</v>
      </c>
      <c r="CD723" s="219">
        <v>330827.27</v>
      </c>
      <c r="CE723" s="219">
        <v>549486.07999999996</v>
      </c>
      <c r="CF723" s="219">
        <v>506604.5</v>
      </c>
      <c r="CG723" s="219">
        <v>1027884.51</v>
      </c>
      <c r="CH723" s="219">
        <v>709393.65</v>
      </c>
      <c r="CI723" s="219">
        <v>356025.33</v>
      </c>
      <c r="CJ723" s="219">
        <v>599694.04</v>
      </c>
      <c r="CK723" s="219">
        <v>620537.15</v>
      </c>
      <c r="CL723" s="219">
        <v>730776.63</v>
      </c>
      <c r="CM723" s="219">
        <v>0</v>
      </c>
      <c r="CN723" s="166">
        <v>-6660745.1100000003</v>
      </c>
      <c r="CP723" s="152" t="s">
        <v>25267</v>
      </c>
      <c r="CQ723" s="219">
        <v>0</v>
      </c>
      <c r="CR723" s="219">
        <v>0</v>
      </c>
      <c r="CS723" s="219">
        <v>0</v>
      </c>
      <c r="CT723" s="219">
        <v>0</v>
      </c>
      <c r="CU723" s="219">
        <v>0</v>
      </c>
      <c r="CV723" s="219">
        <v>0</v>
      </c>
      <c r="CW723" s="219">
        <v>0</v>
      </c>
      <c r="CX723" s="219">
        <v>28194.5</v>
      </c>
      <c r="CY723" s="219">
        <v>0</v>
      </c>
      <c r="CZ723" s="219">
        <v>0</v>
      </c>
      <c r="DA723" s="219">
        <v>5484</v>
      </c>
      <c r="DB723" s="219">
        <v>0</v>
      </c>
      <c r="DC723" s="219">
        <v>0</v>
      </c>
      <c r="DD723" s="166">
        <v>-33678.5</v>
      </c>
      <c r="DF723" s="154" t="s">
        <v>25372</v>
      </c>
      <c r="DG723" s="218">
        <v>45710.34</v>
      </c>
      <c r="DH723" s="218">
        <v>1117193.93</v>
      </c>
      <c r="DI723" s="218">
        <v>501337.25</v>
      </c>
      <c r="DJ723" s="218">
        <v>704771.62</v>
      </c>
      <c r="DK723" s="218">
        <v>902394.25</v>
      </c>
      <c r="DL723" s="218">
        <v>2211734.31</v>
      </c>
      <c r="DM723" s="218">
        <v>1377130.35</v>
      </c>
      <c r="DN723" s="218">
        <v>1010447.87</v>
      </c>
      <c r="DO723" s="218">
        <v>1831858.41</v>
      </c>
      <c r="DP723" s="218">
        <v>2418372.42</v>
      </c>
      <c r="DQ723" s="218">
        <v>579391.74</v>
      </c>
      <c r="DR723" s="218">
        <v>2350787.0099999998</v>
      </c>
      <c r="DS723" s="164">
        <f t="shared" si="11"/>
        <v>15051129.5</v>
      </c>
    </row>
    <row r="724" spans="1:123" ht="20.399999999999999">
      <c r="A724" s="152" t="s">
        <v>24792</v>
      </c>
      <c r="B724" s="166">
        <v>23275.69</v>
      </c>
      <c r="C724" s="166">
        <v>13024.13</v>
      </c>
      <c r="D724" s="166">
        <v>43771.71</v>
      </c>
      <c r="E724" s="166">
        <v>11781.18</v>
      </c>
      <c r="F724" s="166">
        <v>15968.86</v>
      </c>
      <c r="BK724" s="152" t="s">
        <v>25248</v>
      </c>
      <c r="BL724" s="219">
        <v>390386.39</v>
      </c>
      <c r="BM724" s="219">
        <v>1801812.85</v>
      </c>
      <c r="BN724" s="219">
        <v>357637.77</v>
      </c>
      <c r="BO724" s="219">
        <v>1844580.69</v>
      </c>
      <c r="BP724" s="219">
        <v>1448435.91</v>
      </c>
      <c r="BQ724" s="219">
        <v>1723832.12</v>
      </c>
      <c r="BR724" s="219">
        <v>1515629.97</v>
      </c>
      <c r="BS724" s="219">
        <v>2228002.27</v>
      </c>
      <c r="BT724" s="219">
        <v>1769313.77</v>
      </c>
      <c r="BU724" s="219">
        <v>3237815.9</v>
      </c>
      <c r="BV724" s="219">
        <v>1223140.6399999999</v>
      </c>
      <c r="BW724" s="219">
        <v>4065905.77</v>
      </c>
      <c r="BX724" s="166">
        <v>-21606494.050000001</v>
      </c>
      <c r="BZ724" s="152" t="s">
        <v>25249</v>
      </c>
      <c r="CA724" s="219">
        <v>11087.7</v>
      </c>
      <c r="CB724" s="219">
        <v>96147.47</v>
      </c>
      <c r="CC724" s="219">
        <v>146904.15</v>
      </c>
      <c r="CD724" s="219">
        <v>73820.960000000006</v>
      </c>
      <c r="CE724" s="219">
        <v>75949.740000000005</v>
      </c>
      <c r="CF724" s="219">
        <v>74378.28</v>
      </c>
      <c r="CG724" s="219">
        <v>79954.55</v>
      </c>
      <c r="CH724" s="219">
        <v>76631.13</v>
      </c>
      <c r="CI724" s="219">
        <v>56282.78</v>
      </c>
      <c r="CJ724" s="219">
        <v>91260.08</v>
      </c>
      <c r="CK724" s="219">
        <v>67346.33</v>
      </c>
      <c r="CL724" s="219">
        <v>112340.3</v>
      </c>
      <c r="CM724" s="219">
        <v>0</v>
      </c>
      <c r="CN724" s="166">
        <v>-962103.47</v>
      </c>
      <c r="CP724" s="153" t="s">
        <v>25270</v>
      </c>
      <c r="CQ724" s="217">
        <v>107508307.13</v>
      </c>
      <c r="CR724" s="217">
        <v>114537502.48999999</v>
      </c>
      <c r="CS724" s="217">
        <v>61542255.380000003</v>
      </c>
      <c r="CT724" s="217">
        <v>72357140.159999996</v>
      </c>
      <c r="CU724" s="217">
        <v>67139301.469999999</v>
      </c>
      <c r="CV724" s="217">
        <v>58978141.990000002</v>
      </c>
      <c r="CW724" s="217">
        <v>57764440.270000003</v>
      </c>
      <c r="CX724" s="217">
        <v>61560076.460000001</v>
      </c>
      <c r="CY724" s="217">
        <v>57939225.640000001</v>
      </c>
      <c r="CZ724" s="217">
        <v>58070553.859999999</v>
      </c>
      <c r="DA724" s="217">
        <v>60484951.469999999</v>
      </c>
      <c r="DB724" s="217">
        <v>57362721</v>
      </c>
      <c r="DC724" s="217">
        <v>0</v>
      </c>
      <c r="DD724" s="164">
        <v>-835244617.32000005</v>
      </c>
      <c r="DF724" s="152" t="s">
        <v>25373</v>
      </c>
      <c r="DG724" s="219">
        <v>0</v>
      </c>
      <c r="DH724" s="219">
        <v>0</v>
      </c>
      <c r="DI724" s="219">
        <v>227390.66</v>
      </c>
      <c r="DJ724" s="219">
        <v>88480.93</v>
      </c>
      <c r="DK724" s="219">
        <v>322802.69</v>
      </c>
      <c r="DL724" s="219">
        <v>30441.8</v>
      </c>
      <c r="DM724" s="219">
        <v>1049015.22</v>
      </c>
      <c r="DN724" s="219">
        <v>51780.27</v>
      </c>
      <c r="DO724" s="219">
        <v>545480.69999999995</v>
      </c>
      <c r="DP724" s="219">
        <v>516150.15</v>
      </c>
      <c r="DQ724" s="219">
        <v>6726</v>
      </c>
      <c r="DR724" s="219">
        <v>2876.41</v>
      </c>
      <c r="DS724" s="164">
        <f t="shared" si="11"/>
        <v>2841144.83</v>
      </c>
    </row>
    <row r="725" spans="1:123">
      <c r="A725" s="154" t="s">
        <v>25010</v>
      </c>
      <c r="B725" s="165">
        <v>526184.86</v>
      </c>
      <c r="C725" s="165">
        <v>529436.5</v>
      </c>
      <c r="D725" s="165">
        <v>532107.49</v>
      </c>
      <c r="E725" s="165">
        <v>535504.29</v>
      </c>
      <c r="F725" s="165">
        <v>538175.28</v>
      </c>
      <c r="BK725" s="152" t="s">
        <v>25249</v>
      </c>
      <c r="BL725" s="219">
        <v>66603.59</v>
      </c>
      <c r="BM725" s="219">
        <v>68207.320000000007</v>
      </c>
      <c r="BN725" s="219">
        <v>12465.05</v>
      </c>
      <c r="BO725" s="219">
        <v>174534.81</v>
      </c>
      <c r="BP725" s="219">
        <v>89870.41</v>
      </c>
      <c r="BQ725" s="219">
        <v>108100.16</v>
      </c>
      <c r="BR725" s="219">
        <v>62282.74</v>
      </c>
      <c r="BS725" s="219">
        <v>83370.960000000006</v>
      </c>
      <c r="BT725" s="219">
        <v>94443.13</v>
      </c>
      <c r="BU725" s="219">
        <v>70870.759999999995</v>
      </c>
      <c r="BV725" s="219">
        <v>17728.849999999999</v>
      </c>
      <c r="BW725" s="219">
        <v>135207.69</v>
      </c>
      <c r="BX725" s="166">
        <v>-983685.47</v>
      </c>
      <c r="BZ725" s="152" t="s">
        <v>25209</v>
      </c>
      <c r="CA725" s="219">
        <v>6025.53</v>
      </c>
      <c r="CB725" s="219">
        <v>69351.41</v>
      </c>
      <c r="CC725" s="219">
        <v>90638.26</v>
      </c>
      <c r="CD725" s="219">
        <v>61158.73</v>
      </c>
      <c r="CE725" s="219">
        <v>43020.04</v>
      </c>
      <c r="CF725" s="219">
        <v>41818.31</v>
      </c>
      <c r="CG725" s="219">
        <v>37722.32</v>
      </c>
      <c r="CH725" s="219">
        <v>46544.06</v>
      </c>
      <c r="CI725" s="219">
        <v>29579.25</v>
      </c>
      <c r="CJ725" s="219">
        <v>54341.15</v>
      </c>
      <c r="CK725" s="219">
        <v>62301.64</v>
      </c>
      <c r="CL725" s="219">
        <v>88495.78</v>
      </c>
      <c r="CM725" s="219">
        <v>0</v>
      </c>
      <c r="CN725" s="166">
        <v>-630996.47999999998</v>
      </c>
      <c r="CP725" s="154" t="s">
        <v>24773</v>
      </c>
      <c r="CQ725" s="218">
        <v>41452696.719999999</v>
      </c>
      <c r="CR725" s="218">
        <v>48575419.979999997</v>
      </c>
      <c r="CS725" s="218">
        <v>161249.82</v>
      </c>
      <c r="CT725" s="218">
        <v>124661.49</v>
      </c>
      <c r="CU725" s="218">
        <v>130611.85</v>
      </c>
      <c r="CV725" s="218">
        <v>162561.9</v>
      </c>
      <c r="CW725" s="218">
        <v>91067.04</v>
      </c>
      <c r="CX725" s="218">
        <v>127217.85</v>
      </c>
      <c r="CY725" s="218">
        <v>131298.18</v>
      </c>
      <c r="CZ725" s="218">
        <v>112952.81</v>
      </c>
      <c r="DA725" s="218">
        <v>91761.38</v>
      </c>
      <c r="DB725" s="218">
        <v>123427.3</v>
      </c>
      <c r="DC725" s="218">
        <v>0</v>
      </c>
      <c r="DD725" s="165">
        <v>-91284926.319999993</v>
      </c>
      <c r="DF725" s="152" t="s">
        <v>25374</v>
      </c>
      <c r="DG725" s="219">
        <v>728</v>
      </c>
      <c r="DH725" s="219">
        <v>894558.85</v>
      </c>
      <c r="DI725" s="219">
        <v>68501.09</v>
      </c>
      <c r="DJ725" s="219">
        <v>388715.78</v>
      </c>
      <c r="DK725" s="219">
        <v>142360.45000000001</v>
      </c>
      <c r="DL725" s="219">
        <v>1556379.34</v>
      </c>
      <c r="DM725" s="219">
        <v>110403.26</v>
      </c>
      <c r="DN725" s="219">
        <v>538710.56000000006</v>
      </c>
      <c r="DO725" s="219">
        <v>377143.29</v>
      </c>
      <c r="DP725" s="219">
        <v>687337.67</v>
      </c>
      <c r="DQ725" s="219">
        <v>118402.24000000001</v>
      </c>
      <c r="DR725" s="219">
        <v>1244005.78</v>
      </c>
      <c r="DS725" s="164">
        <f t="shared" si="11"/>
        <v>6127246.3100000005</v>
      </c>
    </row>
    <row r="726" spans="1:123" ht="20.399999999999999">
      <c r="A726" s="152" t="s">
        <v>25012</v>
      </c>
      <c r="B726" s="166">
        <v>526184.86</v>
      </c>
      <c r="C726" s="166">
        <v>529436.5</v>
      </c>
      <c r="D726" s="166">
        <v>532107.49</v>
      </c>
      <c r="E726" s="166">
        <v>535504.29</v>
      </c>
      <c r="F726" s="166">
        <v>538175.28</v>
      </c>
      <c r="BK726" s="152" t="s">
        <v>25209</v>
      </c>
      <c r="BL726" s="219">
        <v>49274.45</v>
      </c>
      <c r="BM726" s="219">
        <v>47312.14</v>
      </c>
      <c r="BN726" s="219">
        <v>0</v>
      </c>
      <c r="BO726" s="219">
        <v>88718.21</v>
      </c>
      <c r="BP726" s="219">
        <v>35804.120000000003</v>
      </c>
      <c r="BQ726" s="219">
        <v>64871.98</v>
      </c>
      <c r="BR726" s="219">
        <v>43332.67</v>
      </c>
      <c r="BS726" s="219">
        <v>44421.52</v>
      </c>
      <c r="BT726" s="219">
        <v>62654.99</v>
      </c>
      <c r="BU726" s="219">
        <v>48704.93</v>
      </c>
      <c r="BV726" s="219">
        <v>1905.4</v>
      </c>
      <c r="BW726" s="219">
        <v>96286.97</v>
      </c>
      <c r="BX726" s="166">
        <v>-583287.38</v>
      </c>
      <c r="BZ726" s="152" t="s">
        <v>25054</v>
      </c>
      <c r="CA726" s="219">
        <v>0</v>
      </c>
      <c r="CB726" s="219">
        <v>551400.23</v>
      </c>
      <c r="CC726" s="219">
        <v>503312.73</v>
      </c>
      <c r="CD726" s="219">
        <v>597744.59</v>
      </c>
      <c r="CE726" s="219">
        <v>798283.04</v>
      </c>
      <c r="CF726" s="219">
        <v>553658.74</v>
      </c>
      <c r="CG726" s="219">
        <v>955841.82</v>
      </c>
      <c r="CH726" s="219">
        <v>1578672.16</v>
      </c>
      <c r="CI726" s="219">
        <v>1078144.4099999999</v>
      </c>
      <c r="CJ726" s="219">
        <v>1140218.73</v>
      </c>
      <c r="CK726" s="219">
        <v>2589177.67</v>
      </c>
      <c r="CL726" s="219">
        <v>778013.39</v>
      </c>
      <c r="CM726" s="219">
        <v>0</v>
      </c>
      <c r="CN726" s="166">
        <v>-11124467.51</v>
      </c>
      <c r="CP726" s="152" t="s">
        <v>24775</v>
      </c>
      <c r="CQ726" s="219">
        <v>41452696.719999999</v>
      </c>
      <c r="CR726" s="219">
        <v>48575419.979999997</v>
      </c>
      <c r="CS726" s="219">
        <v>161249.82</v>
      </c>
      <c r="CT726" s="219">
        <v>124661.49</v>
      </c>
      <c r="CU726" s="219">
        <v>130611.85</v>
      </c>
      <c r="CV726" s="219">
        <v>162561.9</v>
      </c>
      <c r="CW726" s="219">
        <v>91067.04</v>
      </c>
      <c r="CX726" s="219">
        <v>127217.85</v>
      </c>
      <c r="CY726" s="219">
        <v>131298.18</v>
      </c>
      <c r="CZ726" s="219">
        <v>112952.81</v>
      </c>
      <c r="DA726" s="219">
        <v>91761.38</v>
      </c>
      <c r="DB726" s="219">
        <v>123427.3</v>
      </c>
      <c r="DC726" s="219">
        <v>0</v>
      </c>
      <c r="DD726" s="166">
        <v>-91284926.319999993</v>
      </c>
      <c r="DF726" s="152" t="s">
        <v>25375</v>
      </c>
      <c r="DG726" s="219">
        <v>43452.26</v>
      </c>
      <c r="DH726" s="219">
        <v>155128.56</v>
      </c>
      <c r="DI726" s="219">
        <v>139710.06</v>
      </c>
      <c r="DJ726" s="219">
        <v>197538.17</v>
      </c>
      <c r="DK726" s="219">
        <v>227867.03</v>
      </c>
      <c r="DL726" s="219">
        <v>415523.53</v>
      </c>
      <c r="DM726" s="219">
        <v>154106.03</v>
      </c>
      <c r="DN726" s="219">
        <v>354477.45</v>
      </c>
      <c r="DO726" s="219">
        <v>795168.29</v>
      </c>
      <c r="DP726" s="219">
        <v>202144.41</v>
      </c>
      <c r="DQ726" s="219">
        <v>334267.09000000003</v>
      </c>
      <c r="DR726" s="219">
        <v>1008482.28</v>
      </c>
      <c r="DS726" s="164">
        <f t="shared" si="11"/>
        <v>4027865.16</v>
      </c>
    </row>
    <row r="727" spans="1:123">
      <c r="A727" s="153" t="s">
        <v>25376</v>
      </c>
      <c r="B727" s="164">
        <v>230911517.63999999</v>
      </c>
      <c r="C727" s="164">
        <v>218198349.25999999</v>
      </c>
      <c r="D727" s="164">
        <v>257731489.53999999</v>
      </c>
      <c r="E727" s="164">
        <v>245457519.08000001</v>
      </c>
      <c r="F727" s="164">
        <v>228040360.59999999</v>
      </c>
      <c r="BK727" s="152" t="s">
        <v>25054</v>
      </c>
      <c r="BL727" s="219">
        <v>0</v>
      </c>
      <c r="BM727" s="219">
        <v>0</v>
      </c>
      <c r="BN727" s="219">
        <v>0</v>
      </c>
      <c r="BO727" s="219">
        <v>1415929.78</v>
      </c>
      <c r="BP727" s="219">
        <v>923961.69</v>
      </c>
      <c r="BQ727" s="219">
        <v>1683621.19</v>
      </c>
      <c r="BR727" s="219">
        <v>896322.15</v>
      </c>
      <c r="BS727" s="219">
        <v>11578.09</v>
      </c>
      <c r="BT727" s="219">
        <v>9011.76</v>
      </c>
      <c r="BU727" s="219">
        <v>19090.599999999999</v>
      </c>
      <c r="BV727" s="219">
        <v>10260.76</v>
      </c>
      <c r="BW727" s="219">
        <v>12567.78</v>
      </c>
      <c r="BX727" s="166">
        <v>-4982343.8</v>
      </c>
      <c r="BZ727" s="153" t="s">
        <v>25257</v>
      </c>
      <c r="CA727" s="217">
        <v>194967.14</v>
      </c>
      <c r="CB727" s="217">
        <v>866996.64</v>
      </c>
      <c r="CC727" s="217">
        <v>2061106.22</v>
      </c>
      <c r="CD727" s="217">
        <v>3456612.29</v>
      </c>
      <c r="CE727" s="217">
        <v>3333995.28</v>
      </c>
      <c r="CF727" s="217">
        <v>2863891.12</v>
      </c>
      <c r="CG727" s="217">
        <v>1665895.21</v>
      </c>
      <c r="CH727" s="217">
        <v>4097647.69</v>
      </c>
      <c r="CI727" s="217">
        <v>2745793.35</v>
      </c>
      <c r="CJ727" s="217">
        <v>2698099.04</v>
      </c>
      <c r="CK727" s="217">
        <v>3785953.41</v>
      </c>
      <c r="CL727" s="217">
        <v>2368559.7599999998</v>
      </c>
      <c r="CM727" s="217">
        <v>0</v>
      </c>
      <c r="CN727" s="164">
        <v>-30139517.149999999</v>
      </c>
      <c r="CP727" s="154" t="s">
        <v>24743</v>
      </c>
      <c r="CQ727" s="218">
        <v>32032</v>
      </c>
      <c r="CR727" s="218">
        <v>41296</v>
      </c>
      <c r="CS727" s="218">
        <v>5306</v>
      </c>
      <c r="CT727" s="218">
        <v>-2847.6</v>
      </c>
      <c r="CU727" s="218">
        <v>0</v>
      </c>
      <c r="CV727" s="218">
        <v>1456</v>
      </c>
      <c r="CW727" s="218">
        <v>0</v>
      </c>
      <c r="CX727" s="218">
        <v>-16678.8</v>
      </c>
      <c r="CY727" s="218">
        <v>20460</v>
      </c>
      <c r="CZ727" s="218">
        <v>2862</v>
      </c>
      <c r="DA727" s="218">
        <v>1965.6</v>
      </c>
      <c r="DB727" s="218">
        <v>10170.200000000001</v>
      </c>
      <c r="DC727" s="218">
        <v>0</v>
      </c>
      <c r="DD727" s="165">
        <v>-96021.4</v>
      </c>
      <c r="DF727" s="152" t="s">
        <v>25377</v>
      </c>
      <c r="DG727" s="219">
        <v>1530.08</v>
      </c>
      <c r="DH727" s="219">
        <v>60929.52</v>
      </c>
      <c r="DI727" s="219">
        <v>54047.22</v>
      </c>
      <c r="DJ727" s="219">
        <v>19503.88</v>
      </c>
      <c r="DK727" s="219">
        <v>207520.68</v>
      </c>
      <c r="DL727" s="219">
        <v>169469.59</v>
      </c>
      <c r="DM727" s="219">
        <v>48907.79</v>
      </c>
      <c r="DN727" s="219">
        <v>61855.19</v>
      </c>
      <c r="DO727" s="219">
        <v>54500.91</v>
      </c>
      <c r="DP727" s="219">
        <v>987059.32</v>
      </c>
      <c r="DQ727" s="219">
        <v>110878.49</v>
      </c>
      <c r="DR727" s="219">
        <v>71070.91</v>
      </c>
      <c r="DS727" s="164">
        <f t="shared" si="11"/>
        <v>1847273.5799999998</v>
      </c>
    </row>
    <row r="728" spans="1:123" ht="20.399999999999999">
      <c r="A728" s="154" t="s">
        <v>24773</v>
      </c>
      <c r="B728" s="165">
        <v>230662966.47</v>
      </c>
      <c r="C728" s="165">
        <v>218186107.50999999</v>
      </c>
      <c r="D728" s="165">
        <v>257653180.77000001</v>
      </c>
      <c r="E728" s="165">
        <v>245453185.53</v>
      </c>
      <c r="F728" s="165">
        <v>228004609.13</v>
      </c>
      <c r="BK728" s="153" t="s">
        <v>25257</v>
      </c>
      <c r="BL728" s="217">
        <v>317819.39</v>
      </c>
      <c r="BM728" s="217">
        <v>2736266.15</v>
      </c>
      <c r="BN728" s="217">
        <v>2554483.5099999998</v>
      </c>
      <c r="BO728" s="217">
        <v>2262903.2200000002</v>
      </c>
      <c r="BP728" s="217">
        <v>2740639.48</v>
      </c>
      <c r="BQ728" s="217">
        <v>3764469.97</v>
      </c>
      <c r="BR728" s="217">
        <v>3976688.62</v>
      </c>
      <c r="BS728" s="217">
        <v>4130333.85</v>
      </c>
      <c r="BT728" s="217">
        <v>3531952.93</v>
      </c>
      <c r="BU728" s="217">
        <v>3899284.01</v>
      </c>
      <c r="BV728" s="217">
        <v>3508906.41</v>
      </c>
      <c r="BW728" s="217">
        <v>3248107.27</v>
      </c>
      <c r="BX728" s="164">
        <v>-36671854.810000002</v>
      </c>
      <c r="BZ728" s="154" t="s">
        <v>24755</v>
      </c>
      <c r="CA728" s="218">
        <v>194967.14</v>
      </c>
      <c r="CB728" s="218">
        <v>866996.64</v>
      </c>
      <c r="CC728" s="218">
        <v>2061106.22</v>
      </c>
      <c r="CD728" s="218">
        <v>3456612.29</v>
      </c>
      <c r="CE728" s="218">
        <v>3333995.28</v>
      </c>
      <c r="CF728" s="218">
        <v>2863891.12</v>
      </c>
      <c r="CG728" s="218">
        <v>1665895.21</v>
      </c>
      <c r="CH728" s="218">
        <v>4097647.69</v>
      </c>
      <c r="CI728" s="218">
        <v>2745793.35</v>
      </c>
      <c r="CJ728" s="218">
        <v>2698099.04</v>
      </c>
      <c r="CK728" s="218">
        <v>3785953.41</v>
      </c>
      <c r="CL728" s="218">
        <v>2368559.7599999998</v>
      </c>
      <c r="CM728" s="218">
        <v>0</v>
      </c>
      <c r="CN728" s="165">
        <v>-30139517.149999999</v>
      </c>
      <c r="CP728" s="152" t="s">
        <v>24745</v>
      </c>
      <c r="CQ728" s="219">
        <v>0</v>
      </c>
      <c r="CR728" s="219">
        <v>0</v>
      </c>
      <c r="CS728" s="219">
        <v>0</v>
      </c>
      <c r="CT728" s="219">
        <v>0</v>
      </c>
      <c r="CU728" s="219">
        <v>0</v>
      </c>
      <c r="CV728" s="219">
        <v>0</v>
      </c>
      <c r="CW728" s="219">
        <v>0</v>
      </c>
      <c r="CX728" s="219">
        <v>0</v>
      </c>
      <c r="CY728" s="219">
        <v>20460</v>
      </c>
      <c r="CZ728" s="219">
        <v>0</v>
      </c>
      <c r="DA728" s="219">
        <v>0</v>
      </c>
      <c r="DB728" s="219">
        <v>9455</v>
      </c>
      <c r="DC728" s="219">
        <v>0</v>
      </c>
      <c r="DD728" s="166">
        <v>-29915</v>
      </c>
      <c r="DF728" s="152" t="s">
        <v>25214</v>
      </c>
      <c r="DG728" s="219">
        <v>0</v>
      </c>
      <c r="DH728" s="219">
        <v>6577</v>
      </c>
      <c r="DI728" s="219">
        <v>11688.22</v>
      </c>
      <c r="DJ728" s="219">
        <v>10532.86</v>
      </c>
      <c r="DK728" s="219">
        <v>1843.4</v>
      </c>
      <c r="DL728" s="219">
        <v>39920.050000000003</v>
      </c>
      <c r="DM728" s="219">
        <v>14698.05</v>
      </c>
      <c r="DN728" s="219">
        <v>3624.4</v>
      </c>
      <c r="DO728" s="219">
        <v>59565.22</v>
      </c>
      <c r="DP728" s="219">
        <v>25680.87</v>
      </c>
      <c r="DQ728" s="219">
        <v>9117.92</v>
      </c>
      <c r="DR728" s="219">
        <v>24351.63</v>
      </c>
      <c r="DS728" s="164">
        <f t="shared" si="11"/>
        <v>207599.62000000002</v>
      </c>
    </row>
    <row r="729" spans="1:123" ht="20.399999999999999">
      <c r="A729" s="152" t="s">
        <v>25378</v>
      </c>
      <c r="B729" s="166">
        <v>4193601.92</v>
      </c>
      <c r="C729" s="166">
        <v>4162100.37</v>
      </c>
      <c r="D729" s="166">
        <v>4279224.54</v>
      </c>
      <c r="E729" s="166">
        <v>4430879.1100000003</v>
      </c>
      <c r="F729" s="166">
        <v>1967313.9199999999</v>
      </c>
      <c r="BK729" s="154" t="s">
        <v>24755</v>
      </c>
      <c r="BL729" s="218">
        <v>317819.39</v>
      </c>
      <c r="BM729" s="218">
        <v>2736266.15</v>
      </c>
      <c r="BN729" s="218">
        <v>2554483.5099999998</v>
      </c>
      <c r="BO729" s="218">
        <v>2262903.2200000002</v>
      </c>
      <c r="BP729" s="218">
        <v>2740639.48</v>
      </c>
      <c r="BQ729" s="218">
        <v>3764469.97</v>
      </c>
      <c r="BR729" s="218">
        <v>3976688.62</v>
      </c>
      <c r="BS729" s="218">
        <v>4130333.85</v>
      </c>
      <c r="BT729" s="218">
        <v>3531952.93</v>
      </c>
      <c r="BU729" s="218">
        <v>3899284.01</v>
      </c>
      <c r="BV729" s="218">
        <v>3508906.41</v>
      </c>
      <c r="BW729" s="218">
        <v>3248107.27</v>
      </c>
      <c r="BX729" s="165">
        <v>-36671854.810000002</v>
      </c>
      <c r="BZ729" s="152" t="s">
        <v>25098</v>
      </c>
      <c r="CA729" s="219">
        <v>0</v>
      </c>
      <c r="CB729" s="219">
        <v>0</v>
      </c>
      <c r="CC729" s="219">
        <v>0</v>
      </c>
      <c r="CD729" s="219">
        <v>0</v>
      </c>
      <c r="CE729" s="219">
        <v>889</v>
      </c>
      <c r="CF729" s="219">
        <v>0</v>
      </c>
      <c r="CG729" s="219">
        <v>0</v>
      </c>
      <c r="CH729" s="219">
        <v>0</v>
      </c>
      <c r="CI729" s="219">
        <v>0</v>
      </c>
      <c r="CJ729" s="219">
        <v>0</v>
      </c>
      <c r="CK729" s="219">
        <v>0</v>
      </c>
      <c r="CL729" s="219">
        <v>7719</v>
      </c>
      <c r="CM729" s="219">
        <v>0</v>
      </c>
      <c r="CN729" s="166">
        <v>-8608</v>
      </c>
      <c r="CP729" s="152" t="s">
        <v>24744</v>
      </c>
      <c r="CQ729" s="219">
        <v>32032</v>
      </c>
      <c r="CR729" s="219">
        <v>41296</v>
      </c>
      <c r="CS729" s="219">
        <v>5306</v>
      </c>
      <c r="CT729" s="219">
        <v>-2847.6</v>
      </c>
      <c r="CU729" s="219">
        <v>0</v>
      </c>
      <c r="CV729" s="219">
        <v>1456</v>
      </c>
      <c r="CW729" s="219">
        <v>0</v>
      </c>
      <c r="CX729" s="219">
        <v>-16678.8</v>
      </c>
      <c r="CY729" s="219">
        <v>0</v>
      </c>
      <c r="CZ729" s="219">
        <v>2862</v>
      </c>
      <c r="DA729" s="219">
        <v>1965.6</v>
      </c>
      <c r="DB729" s="219">
        <v>715.2</v>
      </c>
      <c r="DC729" s="219">
        <v>0</v>
      </c>
      <c r="DD729" s="166">
        <v>-66106.399999999994</v>
      </c>
      <c r="DF729" s="154" t="s">
        <v>24767</v>
      </c>
      <c r="DG729" s="218">
        <v>53992456.640000001</v>
      </c>
      <c r="DH729" s="218">
        <v>50028079.280000001</v>
      </c>
      <c r="DI729" s="218">
        <v>46033711.109999999</v>
      </c>
      <c r="DJ729" s="218">
        <v>50481531.670000002</v>
      </c>
      <c r="DK729" s="218">
        <v>50370324.969999999</v>
      </c>
      <c r="DL729" s="218">
        <v>50877104.560000002</v>
      </c>
      <c r="DM729" s="218">
        <v>57409594.240000002</v>
      </c>
      <c r="DN729" s="218">
        <v>50690789.369999997</v>
      </c>
      <c r="DO729" s="218">
        <v>50975214.700000003</v>
      </c>
      <c r="DP729" s="218">
        <v>50110504.619999997</v>
      </c>
      <c r="DQ729" s="218">
        <v>48922718.630000003</v>
      </c>
      <c r="DR729" s="218">
        <v>73509013.959999993</v>
      </c>
      <c r="DS729" s="164">
        <f t="shared" si="11"/>
        <v>633401043.75000012</v>
      </c>
    </row>
    <row r="730" spans="1:123" ht="20.399999999999999">
      <c r="A730" s="152" t="s">
        <v>25379</v>
      </c>
      <c r="B730" s="166">
        <v>3956102.49</v>
      </c>
      <c r="C730" s="166">
        <v>3935220.65</v>
      </c>
      <c r="D730" s="166">
        <v>4028281.64</v>
      </c>
      <c r="E730" s="166">
        <v>4175528.7</v>
      </c>
      <c r="F730" s="166">
        <v>4306934.91</v>
      </c>
      <c r="BK730" s="152" t="s">
        <v>25098</v>
      </c>
      <c r="BL730" s="219">
        <v>0</v>
      </c>
      <c r="BM730" s="219">
        <v>0</v>
      </c>
      <c r="BN730" s="219">
        <v>0</v>
      </c>
      <c r="BO730" s="219">
        <v>0</v>
      </c>
      <c r="BP730" s="219">
        <v>0</v>
      </c>
      <c r="BQ730" s="219">
        <v>0</v>
      </c>
      <c r="BR730" s="219">
        <v>0</v>
      </c>
      <c r="BS730" s="219">
        <v>1956</v>
      </c>
      <c r="BT730" s="219">
        <v>0</v>
      </c>
      <c r="BU730" s="219">
        <v>7525.98</v>
      </c>
      <c r="BV730" s="219">
        <v>0</v>
      </c>
      <c r="BW730" s="219">
        <v>2250</v>
      </c>
      <c r="BX730" s="166">
        <v>-11731.98</v>
      </c>
      <c r="BZ730" s="152" t="s">
        <v>25191</v>
      </c>
      <c r="CA730" s="219">
        <v>0</v>
      </c>
      <c r="CB730" s="219">
        <v>3877.39</v>
      </c>
      <c r="CC730" s="219">
        <v>4297.3900000000003</v>
      </c>
      <c r="CD730" s="219">
        <v>4177.3900000000003</v>
      </c>
      <c r="CE730" s="219">
        <v>7374.53</v>
      </c>
      <c r="CF730" s="219">
        <v>4325.66</v>
      </c>
      <c r="CG730" s="219">
        <v>4475.66</v>
      </c>
      <c r="CH730" s="219">
        <v>8407.32</v>
      </c>
      <c r="CI730" s="219">
        <v>1723.6</v>
      </c>
      <c r="CJ730" s="219">
        <v>16623.71</v>
      </c>
      <c r="CK730" s="219">
        <v>4347.84</v>
      </c>
      <c r="CL730" s="219">
        <v>9139.66</v>
      </c>
      <c r="CM730" s="219">
        <v>0</v>
      </c>
      <c r="CN730" s="166">
        <v>-68770.149999999994</v>
      </c>
      <c r="CP730" s="154" t="s">
        <v>24753</v>
      </c>
      <c r="CQ730" s="218">
        <v>0</v>
      </c>
      <c r="CR730" s="218">
        <v>0</v>
      </c>
      <c r="CS730" s="218">
        <v>0</v>
      </c>
      <c r="CT730" s="218">
        <v>0</v>
      </c>
      <c r="CU730" s="218">
        <v>0</v>
      </c>
      <c r="CV730" s="218">
        <v>0</v>
      </c>
      <c r="CW730" s="218">
        <v>0</v>
      </c>
      <c r="CX730" s="218">
        <v>0</v>
      </c>
      <c r="CY730" s="218">
        <v>0</v>
      </c>
      <c r="CZ730" s="218">
        <v>0</v>
      </c>
      <c r="DA730" s="218">
        <v>52699.64</v>
      </c>
      <c r="DB730" s="218">
        <v>2649592.2999999998</v>
      </c>
      <c r="DC730" s="218">
        <v>0</v>
      </c>
      <c r="DD730" s="165">
        <v>-2702291.94</v>
      </c>
      <c r="DF730" s="152" t="s">
        <v>24759</v>
      </c>
      <c r="DG730" s="219">
        <v>3619175.66</v>
      </c>
      <c r="DH730" s="219">
        <v>4189509.7</v>
      </c>
      <c r="DI730" s="219">
        <v>4055141.91</v>
      </c>
      <c r="DJ730" s="219">
        <v>4479041.4400000004</v>
      </c>
      <c r="DK730" s="219">
        <v>4566403.62</v>
      </c>
      <c r="DL730" s="219">
        <v>4279599.0999999996</v>
      </c>
      <c r="DM730" s="219">
        <v>4598172.3499999996</v>
      </c>
      <c r="DN730" s="219">
        <v>4215801.6900000004</v>
      </c>
      <c r="DO730" s="219">
        <v>3658686.68</v>
      </c>
      <c r="DP730" s="219">
        <v>4203168.46</v>
      </c>
      <c r="DQ730" s="219">
        <v>3801409.23</v>
      </c>
      <c r="DR730" s="219">
        <v>5245650.8600000003</v>
      </c>
      <c r="DS730" s="164">
        <f t="shared" si="11"/>
        <v>50911760.699999996</v>
      </c>
    </row>
    <row r="731" spans="1:123" ht="20.399999999999999">
      <c r="A731" s="152" t="s">
        <v>25380</v>
      </c>
      <c r="B731" s="166">
        <v>5543444.96</v>
      </c>
      <c r="C731" s="166">
        <v>5436144.9199999999</v>
      </c>
      <c r="D731" s="166">
        <v>5493721.8600000003</v>
      </c>
      <c r="E731" s="166">
        <v>5733501.1699999999</v>
      </c>
      <c r="F731" s="166">
        <v>5937354.5899999999</v>
      </c>
      <c r="BK731" s="152" t="s">
        <v>25191</v>
      </c>
      <c r="BL731" s="219">
        <v>160</v>
      </c>
      <c r="BM731" s="219">
        <v>4532.21</v>
      </c>
      <c r="BN731" s="219">
        <v>5212.21</v>
      </c>
      <c r="BO731" s="219">
        <v>4372.21</v>
      </c>
      <c r="BP731" s="219">
        <v>4860.21</v>
      </c>
      <c r="BQ731" s="219">
        <v>4532.21</v>
      </c>
      <c r="BR731" s="219">
        <v>95578.33</v>
      </c>
      <c r="BS731" s="219">
        <v>36821.949999999997</v>
      </c>
      <c r="BT731" s="219">
        <v>34684.35</v>
      </c>
      <c r="BU731" s="219">
        <v>63571.99</v>
      </c>
      <c r="BV731" s="219">
        <v>39587.230000000003</v>
      </c>
      <c r="BW731" s="219">
        <v>88002.12</v>
      </c>
      <c r="BX731" s="166">
        <v>-381915.02</v>
      </c>
      <c r="BZ731" s="152" t="s">
        <v>25248</v>
      </c>
      <c r="CA731" s="219">
        <v>167191.26</v>
      </c>
      <c r="CB731" s="219">
        <v>664543.34</v>
      </c>
      <c r="CC731" s="219">
        <v>536511.12</v>
      </c>
      <c r="CD731" s="219">
        <v>777739.73</v>
      </c>
      <c r="CE731" s="219">
        <v>1783044.8</v>
      </c>
      <c r="CF731" s="219">
        <v>1099012.04</v>
      </c>
      <c r="CG731" s="219">
        <v>1193886.01</v>
      </c>
      <c r="CH731" s="219">
        <v>1202436.32</v>
      </c>
      <c r="CI731" s="219">
        <v>1243733.6299999999</v>
      </c>
      <c r="CJ731" s="219">
        <v>1090999.17</v>
      </c>
      <c r="CK731" s="219">
        <v>2244030.7200000002</v>
      </c>
      <c r="CL731" s="219">
        <v>1935135.76</v>
      </c>
      <c r="CM731" s="219">
        <v>0</v>
      </c>
      <c r="CN731" s="166">
        <v>-13938263.9</v>
      </c>
      <c r="CP731" s="152" t="s">
        <v>24888</v>
      </c>
      <c r="CQ731" s="219">
        <v>0</v>
      </c>
      <c r="CR731" s="219">
        <v>0</v>
      </c>
      <c r="CS731" s="219">
        <v>0</v>
      </c>
      <c r="CT731" s="219">
        <v>0</v>
      </c>
      <c r="CU731" s="219">
        <v>0</v>
      </c>
      <c r="CV731" s="219">
        <v>0</v>
      </c>
      <c r="CW731" s="219">
        <v>0</v>
      </c>
      <c r="CX731" s="219">
        <v>0</v>
      </c>
      <c r="CY731" s="219">
        <v>0</v>
      </c>
      <c r="CZ731" s="219">
        <v>0</v>
      </c>
      <c r="DA731" s="219">
        <v>52699.64</v>
      </c>
      <c r="DB731" s="219">
        <v>2649592.2999999998</v>
      </c>
      <c r="DC731" s="219">
        <v>0</v>
      </c>
      <c r="DD731" s="166">
        <v>-2702291.94</v>
      </c>
      <c r="DF731" s="152" t="s">
        <v>24731</v>
      </c>
      <c r="DG731" s="219">
        <v>50373280.979999997</v>
      </c>
      <c r="DH731" s="219">
        <v>45838569.579999998</v>
      </c>
      <c r="DI731" s="219">
        <v>41978569.200000003</v>
      </c>
      <c r="DJ731" s="219">
        <v>46002490.229999997</v>
      </c>
      <c r="DK731" s="219">
        <v>45803921.350000001</v>
      </c>
      <c r="DL731" s="219">
        <v>46597505.460000001</v>
      </c>
      <c r="DM731" s="219">
        <v>52811421.890000001</v>
      </c>
      <c r="DN731" s="219">
        <v>46474987.68</v>
      </c>
      <c r="DO731" s="219">
        <v>47316528.020000003</v>
      </c>
      <c r="DP731" s="219">
        <v>45907336.159999996</v>
      </c>
      <c r="DQ731" s="219">
        <v>45121309.399999999</v>
      </c>
      <c r="DR731" s="219">
        <v>68263363.099999994</v>
      </c>
      <c r="DS731" s="164">
        <f t="shared" si="11"/>
        <v>582489283.04999995</v>
      </c>
    </row>
    <row r="732" spans="1:123" ht="20.399999999999999">
      <c r="A732" s="152" t="s">
        <v>25381</v>
      </c>
      <c r="B732" s="166">
        <v>2282022.38</v>
      </c>
      <c r="C732" s="166">
        <v>2061742.65</v>
      </c>
      <c r="D732" s="166">
        <v>2343380.54</v>
      </c>
      <c r="E732" s="166">
        <v>2402406.29</v>
      </c>
      <c r="F732" s="166">
        <v>2388621.65</v>
      </c>
      <c r="BK732" s="152" t="s">
        <v>25248</v>
      </c>
      <c r="BL732" s="219">
        <v>192741.13</v>
      </c>
      <c r="BM732" s="219">
        <v>2470777.7599999998</v>
      </c>
      <c r="BN732" s="219">
        <v>2333079.5699999998</v>
      </c>
      <c r="BO732" s="219">
        <v>2051151.56</v>
      </c>
      <c r="BP732" s="219">
        <v>2564492.66</v>
      </c>
      <c r="BQ732" s="219">
        <v>3505764.88</v>
      </c>
      <c r="BR732" s="219">
        <v>2585143.0699999998</v>
      </c>
      <c r="BS732" s="219">
        <v>3897790.05</v>
      </c>
      <c r="BT732" s="219">
        <v>3284433.81</v>
      </c>
      <c r="BU732" s="219">
        <v>3621385.19</v>
      </c>
      <c r="BV732" s="219">
        <v>3278528.68</v>
      </c>
      <c r="BW732" s="219">
        <v>2899446.7</v>
      </c>
      <c r="BX732" s="166">
        <v>-32684735.059999999</v>
      </c>
      <c r="BZ732" s="152" t="s">
        <v>25249</v>
      </c>
      <c r="CA732" s="219">
        <v>7559.41</v>
      </c>
      <c r="CB732" s="219">
        <v>104904.66</v>
      </c>
      <c r="CC732" s="219">
        <v>98603.07</v>
      </c>
      <c r="CD732" s="219">
        <v>124952.53</v>
      </c>
      <c r="CE732" s="219">
        <v>121958.26</v>
      </c>
      <c r="CF732" s="219">
        <v>119045.73</v>
      </c>
      <c r="CG732" s="219">
        <v>115558.09</v>
      </c>
      <c r="CH732" s="219">
        <v>113034.38</v>
      </c>
      <c r="CI732" s="219">
        <v>98209.38</v>
      </c>
      <c r="CJ732" s="219">
        <v>109141.06</v>
      </c>
      <c r="CK732" s="219">
        <v>111299.34</v>
      </c>
      <c r="CL732" s="219">
        <v>128679.28</v>
      </c>
      <c r="CM732" s="219">
        <v>0</v>
      </c>
      <c r="CN732" s="166">
        <v>-1252945.19</v>
      </c>
      <c r="CP732" s="154" t="s">
        <v>24764</v>
      </c>
      <c r="CQ732" s="218">
        <v>66023578.409999996</v>
      </c>
      <c r="CR732" s="218">
        <v>65920786.509999998</v>
      </c>
      <c r="CS732" s="218">
        <v>61375699.560000002</v>
      </c>
      <c r="CT732" s="218">
        <v>72235326.269999996</v>
      </c>
      <c r="CU732" s="218">
        <v>67008689.619999997</v>
      </c>
      <c r="CV732" s="218">
        <v>58814124.090000004</v>
      </c>
      <c r="CW732" s="218">
        <v>57673373.229999997</v>
      </c>
      <c r="CX732" s="218">
        <v>61449537.409999996</v>
      </c>
      <c r="CY732" s="218">
        <v>57787467.460000001</v>
      </c>
      <c r="CZ732" s="218">
        <v>57954739.049999997</v>
      </c>
      <c r="DA732" s="218">
        <v>60338524.850000001</v>
      </c>
      <c r="DB732" s="218">
        <v>54579531.200000003</v>
      </c>
      <c r="DC732" s="218">
        <v>0</v>
      </c>
      <c r="DD732" s="165">
        <v>-741161377.65999997</v>
      </c>
      <c r="DF732" s="154" t="s">
        <v>25010</v>
      </c>
      <c r="DG732" s="218">
        <v>2102937.91</v>
      </c>
      <c r="DH732" s="218">
        <v>2100091.88</v>
      </c>
      <c r="DI732" s="218">
        <v>2078507.73</v>
      </c>
      <c r="DJ732" s="218">
        <v>2076746.07</v>
      </c>
      <c r="DK732" s="218">
        <v>2061588.41</v>
      </c>
      <c r="DL732" s="218">
        <v>2055764.15</v>
      </c>
      <c r="DM732" s="218">
        <v>2033475.18</v>
      </c>
      <c r="DN732" s="218">
        <v>2025402.34</v>
      </c>
      <c r="DO732" s="218">
        <v>2013270.84</v>
      </c>
      <c r="DP732" s="218">
        <v>1998349.99</v>
      </c>
      <c r="DQ732" s="218">
        <v>0</v>
      </c>
      <c r="DR732" s="218">
        <v>0</v>
      </c>
      <c r="DS732" s="164">
        <f t="shared" si="11"/>
        <v>20546134.5</v>
      </c>
    </row>
    <row r="733" spans="1:123" ht="30.6">
      <c r="A733" s="152" t="s">
        <v>25382</v>
      </c>
      <c r="B733" s="166">
        <v>28492876.32</v>
      </c>
      <c r="C733" s="166">
        <v>27828657.469999999</v>
      </c>
      <c r="D733" s="166">
        <v>28255686.57</v>
      </c>
      <c r="E733" s="166">
        <v>29766739.789999999</v>
      </c>
      <c r="F733" s="166">
        <v>12220648.130000001</v>
      </c>
      <c r="BK733" s="152" t="s">
        <v>25249</v>
      </c>
      <c r="BL733" s="219">
        <v>44928.14</v>
      </c>
      <c r="BM733" s="219">
        <v>121343.67999999999</v>
      </c>
      <c r="BN733" s="219">
        <v>118268.64</v>
      </c>
      <c r="BO733" s="219">
        <v>120250.93</v>
      </c>
      <c r="BP733" s="219">
        <v>76093.399999999994</v>
      </c>
      <c r="BQ733" s="219">
        <v>121705.36</v>
      </c>
      <c r="BR733" s="219">
        <v>1188388.22</v>
      </c>
      <c r="BS733" s="219">
        <v>86576.55</v>
      </c>
      <c r="BT733" s="219">
        <v>70757.75</v>
      </c>
      <c r="BU733" s="219">
        <v>83174.7</v>
      </c>
      <c r="BV733" s="219">
        <v>84208.21</v>
      </c>
      <c r="BW733" s="219">
        <v>85158.45</v>
      </c>
      <c r="BX733" s="166">
        <v>-2200854.0299999998</v>
      </c>
      <c r="BZ733" s="152" t="s">
        <v>25209</v>
      </c>
      <c r="CA733" s="219">
        <v>5911.5</v>
      </c>
      <c r="CB733" s="219">
        <v>74839.649999999994</v>
      </c>
      <c r="CC733" s="219">
        <v>97657.47</v>
      </c>
      <c r="CD733" s="219">
        <v>101963.77</v>
      </c>
      <c r="CE733" s="219">
        <v>109305.77</v>
      </c>
      <c r="CF733" s="219">
        <v>82430.12</v>
      </c>
      <c r="CG733" s="219">
        <v>65537.89</v>
      </c>
      <c r="CH733" s="219">
        <v>110386.83</v>
      </c>
      <c r="CI733" s="219">
        <v>82191.33</v>
      </c>
      <c r="CJ733" s="219">
        <v>109213.41</v>
      </c>
      <c r="CK733" s="219">
        <v>63378.09</v>
      </c>
      <c r="CL733" s="219">
        <v>146249.67000000001</v>
      </c>
      <c r="CM733" s="219">
        <v>0</v>
      </c>
      <c r="CN733" s="166">
        <v>-1049065.5</v>
      </c>
      <c r="CP733" s="152" t="s">
        <v>24731</v>
      </c>
      <c r="CQ733" s="219">
        <v>63897218.5</v>
      </c>
      <c r="CR733" s="219">
        <v>63116430.119999997</v>
      </c>
      <c r="CS733" s="219">
        <v>57082156.770000003</v>
      </c>
      <c r="CT733" s="219">
        <v>69106535.719999999</v>
      </c>
      <c r="CU733" s="219">
        <v>63976651.68</v>
      </c>
      <c r="CV733" s="219">
        <v>55934262.219999999</v>
      </c>
      <c r="CW733" s="219">
        <v>55040532.829999998</v>
      </c>
      <c r="CX733" s="219">
        <v>54938194.579999998</v>
      </c>
      <c r="CY733" s="219">
        <v>55246425.689999998</v>
      </c>
      <c r="CZ733" s="219">
        <v>54843475.549999997</v>
      </c>
      <c r="DA733" s="219">
        <v>57256674.539999999</v>
      </c>
      <c r="DB733" s="219">
        <v>42516089.609999999</v>
      </c>
      <c r="DC733" s="219">
        <v>0</v>
      </c>
      <c r="DD733" s="166">
        <v>-692954647.80999994</v>
      </c>
      <c r="DF733" s="152" t="s">
        <v>25383</v>
      </c>
      <c r="DG733" s="219">
        <v>2102937.91</v>
      </c>
      <c r="DH733" s="219">
        <v>2100091.88</v>
      </c>
      <c r="DI733" s="219">
        <v>2078507.73</v>
      </c>
      <c r="DJ733" s="219">
        <v>2076746.07</v>
      </c>
      <c r="DK733" s="219">
        <v>2061588.41</v>
      </c>
      <c r="DL733" s="219">
        <v>2055764.15</v>
      </c>
      <c r="DM733" s="219">
        <v>2033475.18</v>
      </c>
      <c r="DN733" s="219">
        <v>2025402.34</v>
      </c>
      <c r="DO733" s="219">
        <v>2013270.84</v>
      </c>
      <c r="DP733" s="219">
        <v>1998349.99</v>
      </c>
      <c r="DQ733" s="219">
        <v>0</v>
      </c>
      <c r="DR733" s="219">
        <v>0</v>
      </c>
      <c r="DS733" s="164">
        <f t="shared" si="11"/>
        <v>20546134.5</v>
      </c>
    </row>
    <row r="734" spans="1:123" ht="30.6">
      <c r="A734" s="152" t="s">
        <v>25384</v>
      </c>
      <c r="B734" s="166">
        <v>755989.17</v>
      </c>
      <c r="C734" s="166">
        <v>702731.52</v>
      </c>
      <c r="D734" s="166">
        <v>764966.76</v>
      </c>
      <c r="E734" s="166">
        <v>756448.1</v>
      </c>
      <c r="F734" s="166">
        <v>764386.35</v>
      </c>
      <c r="BK734" s="152" t="s">
        <v>25209</v>
      </c>
      <c r="BL734" s="219">
        <v>63750.17</v>
      </c>
      <c r="BM734" s="219">
        <v>82598.7</v>
      </c>
      <c r="BN734" s="219">
        <v>62972.29</v>
      </c>
      <c r="BO734" s="219">
        <v>60982.86</v>
      </c>
      <c r="BP734" s="219">
        <v>79112.350000000006</v>
      </c>
      <c r="BQ734" s="219">
        <v>120074.33</v>
      </c>
      <c r="BR734" s="219">
        <v>87241.12</v>
      </c>
      <c r="BS734" s="219">
        <v>87349.39</v>
      </c>
      <c r="BT734" s="219">
        <v>126246.35</v>
      </c>
      <c r="BU734" s="219">
        <v>111667.71</v>
      </c>
      <c r="BV734" s="219">
        <v>89636.35</v>
      </c>
      <c r="BW734" s="219">
        <v>156197.67000000001</v>
      </c>
      <c r="BX734" s="166">
        <v>-1127829.29</v>
      </c>
      <c r="BZ734" s="152" t="s">
        <v>25211</v>
      </c>
      <c r="CA734" s="219">
        <v>14304.97</v>
      </c>
      <c r="CB734" s="219">
        <v>18831.599999999999</v>
      </c>
      <c r="CC734" s="219">
        <v>21188.18</v>
      </c>
      <c r="CD734" s="219">
        <v>15798.78</v>
      </c>
      <c r="CE734" s="219">
        <v>37398.07</v>
      </c>
      <c r="CF734" s="219">
        <v>27906.9</v>
      </c>
      <c r="CG734" s="219">
        <v>14362.02</v>
      </c>
      <c r="CH734" s="219">
        <v>23613.78</v>
      </c>
      <c r="CI734" s="219">
        <v>7938.11</v>
      </c>
      <c r="CJ734" s="219">
        <v>15147.73</v>
      </c>
      <c r="CK734" s="219">
        <v>38031.230000000003</v>
      </c>
      <c r="CL734" s="219">
        <v>43636.39</v>
      </c>
      <c r="CM734" s="219">
        <v>0</v>
      </c>
      <c r="CN734" s="166">
        <v>-278157.76</v>
      </c>
      <c r="CP734" s="152" t="s">
        <v>25273</v>
      </c>
      <c r="CQ734" s="219">
        <v>2126359.91</v>
      </c>
      <c r="CR734" s="219">
        <v>2804356.39</v>
      </c>
      <c r="CS734" s="219">
        <v>4293542.79</v>
      </c>
      <c r="CT734" s="219">
        <v>3121600.55</v>
      </c>
      <c r="CU734" s="219">
        <v>3032037.94</v>
      </c>
      <c r="CV734" s="219">
        <v>2875111.87</v>
      </c>
      <c r="CW734" s="219">
        <v>2632840.4</v>
      </c>
      <c r="CX734" s="219">
        <v>3069292.83</v>
      </c>
      <c r="CY734" s="219">
        <v>2541041.77</v>
      </c>
      <c r="CZ734" s="219">
        <v>3094120.6</v>
      </c>
      <c r="DA734" s="219">
        <v>3067522.02</v>
      </c>
      <c r="DB734" s="219">
        <v>3546536.89</v>
      </c>
      <c r="DC734" s="219">
        <v>0</v>
      </c>
      <c r="DD734" s="166">
        <v>-36204363.960000001</v>
      </c>
      <c r="DF734" s="153" t="s">
        <v>25216</v>
      </c>
      <c r="DG734" s="217">
        <v>2225692.5099999998</v>
      </c>
      <c r="DH734" s="217">
        <v>5182879.05</v>
      </c>
      <c r="DI734" s="217">
        <v>6832025.8899999997</v>
      </c>
      <c r="DJ734" s="217">
        <v>6158263.8099999996</v>
      </c>
      <c r="DK734" s="217">
        <v>7388358.9100000001</v>
      </c>
      <c r="DL734" s="217">
        <v>7471166.5</v>
      </c>
      <c r="DM734" s="217">
        <v>7265739.8300000001</v>
      </c>
      <c r="DN734" s="217">
        <v>8281656.6699999999</v>
      </c>
      <c r="DO734" s="217">
        <v>11085033.91</v>
      </c>
      <c r="DP734" s="217">
        <v>7029932.2400000002</v>
      </c>
      <c r="DQ734" s="217">
        <v>9147780.4800000004</v>
      </c>
      <c r="DR734" s="217">
        <v>11160181.039999999</v>
      </c>
      <c r="DS734" s="164">
        <f t="shared" si="11"/>
        <v>89228710.840000004</v>
      </c>
    </row>
    <row r="735" spans="1:123" ht="20.399999999999999">
      <c r="A735" s="152" t="s">
        <v>25385</v>
      </c>
      <c r="B735" s="166">
        <v>185005646</v>
      </c>
      <c r="C735" s="166">
        <v>173844470.25999999</v>
      </c>
      <c r="D735" s="166">
        <v>212272879.19</v>
      </c>
      <c r="E735" s="166">
        <v>197972755.25999999</v>
      </c>
      <c r="F735" s="166">
        <v>200205366.08000001</v>
      </c>
      <c r="BK735" s="152" t="s">
        <v>25211</v>
      </c>
      <c r="BL735" s="219">
        <v>16239.95</v>
      </c>
      <c r="BM735" s="219">
        <v>57013.8</v>
      </c>
      <c r="BN735" s="219">
        <v>34950.800000000003</v>
      </c>
      <c r="BO735" s="219">
        <v>26145.66</v>
      </c>
      <c r="BP735" s="219">
        <v>16080.86</v>
      </c>
      <c r="BQ735" s="219">
        <v>12393.19</v>
      </c>
      <c r="BR735" s="219">
        <v>20337.88</v>
      </c>
      <c r="BS735" s="219">
        <v>19839.91</v>
      </c>
      <c r="BT735" s="219">
        <v>15830.67</v>
      </c>
      <c r="BU735" s="219">
        <v>11958.44</v>
      </c>
      <c r="BV735" s="219">
        <v>16945.939999999999</v>
      </c>
      <c r="BW735" s="219">
        <v>17052.330000000002</v>
      </c>
      <c r="BX735" s="166">
        <v>-264789.43</v>
      </c>
      <c r="BZ735" s="152" t="s">
        <v>25054</v>
      </c>
      <c r="CA735" s="219">
        <v>0</v>
      </c>
      <c r="CB735" s="219">
        <v>0</v>
      </c>
      <c r="CC735" s="219">
        <v>1302848.99</v>
      </c>
      <c r="CD735" s="219">
        <v>2431980.09</v>
      </c>
      <c r="CE735" s="219">
        <v>1274024.8500000001</v>
      </c>
      <c r="CF735" s="219">
        <v>1531170.67</v>
      </c>
      <c r="CG735" s="219">
        <v>272075.53999999998</v>
      </c>
      <c r="CH735" s="219">
        <v>2639769.06</v>
      </c>
      <c r="CI735" s="219">
        <v>1311997.3</v>
      </c>
      <c r="CJ735" s="219">
        <v>1356973.96</v>
      </c>
      <c r="CK735" s="219">
        <v>1324866.19</v>
      </c>
      <c r="CL735" s="219">
        <v>98000</v>
      </c>
      <c r="CM735" s="219">
        <v>0</v>
      </c>
      <c r="CN735" s="166">
        <v>-13543706.65</v>
      </c>
      <c r="CP735" s="152" t="s">
        <v>25267</v>
      </c>
      <c r="CQ735" s="219">
        <v>0</v>
      </c>
      <c r="CR735" s="219">
        <v>0</v>
      </c>
      <c r="CS735" s="219">
        <v>0</v>
      </c>
      <c r="CT735" s="219">
        <v>7190</v>
      </c>
      <c r="CU735" s="219">
        <v>0</v>
      </c>
      <c r="CV735" s="219">
        <v>4750</v>
      </c>
      <c r="CW735" s="219">
        <v>0</v>
      </c>
      <c r="CX735" s="219">
        <v>3442050</v>
      </c>
      <c r="CY735" s="219">
        <v>0</v>
      </c>
      <c r="CZ735" s="219">
        <v>17142.900000000001</v>
      </c>
      <c r="DA735" s="219">
        <v>14328.29</v>
      </c>
      <c r="DB735" s="219">
        <v>8516904.6999999993</v>
      </c>
      <c r="DC735" s="219">
        <v>0</v>
      </c>
      <c r="DD735" s="166">
        <v>-12002365.890000001</v>
      </c>
      <c r="DF735" s="154" t="s">
        <v>25174</v>
      </c>
      <c r="DG735" s="218">
        <v>2225692.5099999998</v>
      </c>
      <c r="DH735" s="218">
        <v>5182879.05</v>
      </c>
      <c r="DI735" s="218">
        <v>6832025.8899999997</v>
      </c>
      <c r="DJ735" s="218">
        <v>6158263.8099999996</v>
      </c>
      <c r="DK735" s="218">
        <v>7388358.9100000001</v>
      </c>
      <c r="DL735" s="218">
        <v>7471166.5</v>
      </c>
      <c r="DM735" s="218">
        <v>7265739.8300000001</v>
      </c>
      <c r="DN735" s="218">
        <v>8281656.6699999999</v>
      </c>
      <c r="DO735" s="218">
        <v>11085033.91</v>
      </c>
      <c r="DP735" s="218">
        <v>7029932.2400000002</v>
      </c>
      <c r="DQ735" s="218">
        <v>9147780.4800000004</v>
      </c>
      <c r="DR735" s="218">
        <v>11160181.039999999</v>
      </c>
      <c r="DS735" s="164">
        <f t="shared" si="11"/>
        <v>89228710.840000004</v>
      </c>
    </row>
    <row r="736" spans="1:123" ht="20.399999999999999">
      <c r="A736" s="152" t="s">
        <v>25386</v>
      </c>
      <c r="B736" s="166">
        <v>433283.23</v>
      </c>
      <c r="C736" s="166">
        <v>215039.67</v>
      </c>
      <c r="D736" s="166">
        <v>215039.67</v>
      </c>
      <c r="E736" s="166">
        <v>214927.11</v>
      </c>
      <c r="F736" s="166">
        <v>213983.5</v>
      </c>
      <c r="BK736" s="153" t="s">
        <v>25258</v>
      </c>
      <c r="BL736" s="217">
        <v>639737.81000000006</v>
      </c>
      <c r="BM736" s="217">
        <v>2852816.4</v>
      </c>
      <c r="BN736" s="217">
        <v>3667422.24</v>
      </c>
      <c r="BO736" s="217">
        <v>6336524.8099999996</v>
      </c>
      <c r="BP736" s="217">
        <v>6136826.6399999997</v>
      </c>
      <c r="BQ736" s="217">
        <v>6274549.2699999996</v>
      </c>
      <c r="BR736" s="217">
        <v>6438880.5</v>
      </c>
      <c r="BS736" s="217">
        <v>5475016.79</v>
      </c>
      <c r="BT736" s="217">
        <v>7275582.3499999996</v>
      </c>
      <c r="BU736" s="217">
        <v>6043369.2199999997</v>
      </c>
      <c r="BV736" s="217">
        <v>8673068.6300000008</v>
      </c>
      <c r="BW736" s="217">
        <v>8979523.3100000005</v>
      </c>
      <c r="BX736" s="164">
        <v>-68793317.969999999</v>
      </c>
      <c r="BZ736" s="153" t="s">
        <v>25258</v>
      </c>
      <c r="CA736" s="217">
        <v>460155.19</v>
      </c>
      <c r="CB736" s="217">
        <v>885450.17</v>
      </c>
      <c r="CC736" s="217">
        <v>5624678.8499999996</v>
      </c>
      <c r="CD736" s="217">
        <v>5522992.5199999996</v>
      </c>
      <c r="CE736" s="217">
        <v>5154362.1399999997</v>
      </c>
      <c r="CF736" s="217">
        <v>3172401.86</v>
      </c>
      <c r="CG736" s="217">
        <v>4704567.42</v>
      </c>
      <c r="CH736" s="217">
        <v>4444325.59</v>
      </c>
      <c r="CI736" s="217">
        <v>6771149.3700000001</v>
      </c>
      <c r="CJ736" s="217">
        <v>4063123.17</v>
      </c>
      <c r="CK736" s="217">
        <v>5651235.3700000001</v>
      </c>
      <c r="CL736" s="217">
        <v>5316908.22</v>
      </c>
      <c r="CM736" s="217">
        <v>0</v>
      </c>
      <c r="CN736" s="164">
        <v>-51771349.869999997</v>
      </c>
      <c r="CP736" s="153" t="s">
        <v>25274</v>
      </c>
      <c r="CQ736" s="217">
        <v>12259501.33</v>
      </c>
      <c r="CR736" s="217">
        <v>13180216.890000001</v>
      </c>
      <c r="CS736" s="217">
        <v>10129193.24</v>
      </c>
      <c r="CT736" s="217">
        <v>11983273.35</v>
      </c>
      <c r="CU736" s="217">
        <v>11473259.380000001</v>
      </c>
      <c r="CV736" s="217">
        <v>9374670.0700000003</v>
      </c>
      <c r="CW736" s="217">
        <v>9606121.2799999993</v>
      </c>
      <c r="CX736" s="217">
        <v>9746037.3900000006</v>
      </c>
      <c r="CY736" s="217">
        <v>9889355.3599999994</v>
      </c>
      <c r="CZ736" s="217">
        <v>9212882.8699999992</v>
      </c>
      <c r="DA736" s="217">
        <v>9845423.2599999998</v>
      </c>
      <c r="DB736" s="217">
        <v>7634356.8700000001</v>
      </c>
      <c r="DC736" s="217">
        <v>0</v>
      </c>
      <c r="DD736" s="164">
        <v>-124334291.29000001</v>
      </c>
      <c r="DF736" s="152" t="s">
        <v>25358</v>
      </c>
      <c r="DG736" s="219">
        <v>0</v>
      </c>
      <c r="DH736" s="219">
        <v>81811</v>
      </c>
      <c r="DI736" s="219">
        <v>260178.92</v>
      </c>
      <c r="DJ736" s="219">
        <v>389952.46</v>
      </c>
      <c r="DK736" s="219">
        <v>220701.44</v>
      </c>
      <c r="DL736" s="219">
        <v>327023.09999999998</v>
      </c>
      <c r="DM736" s="219">
        <v>211396.62</v>
      </c>
      <c r="DN736" s="219">
        <v>1371506.52</v>
      </c>
      <c r="DO736" s="219">
        <v>364313.22</v>
      </c>
      <c r="DP736" s="219">
        <v>276980.76</v>
      </c>
      <c r="DQ736" s="219">
        <v>410914.05</v>
      </c>
      <c r="DR736" s="219">
        <v>1423584.31</v>
      </c>
      <c r="DS736" s="164">
        <f t="shared" si="11"/>
        <v>5338362.4000000004</v>
      </c>
    </row>
    <row r="737" spans="1:123" ht="20.399999999999999">
      <c r="A737" s="154" t="s">
        <v>24789</v>
      </c>
      <c r="B737" s="165">
        <v>248551.17</v>
      </c>
      <c r="C737" s="165">
        <v>12241.75</v>
      </c>
      <c r="D737" s="165">
        <v>78308.77</v>
      </c>
      <c r="E737" s="165">
        <v>4333.55</v>
      </c>
      <c r="F737" s="165">
        <v>35751.47</v>
      </c>
      <c r="BK737" s="154" t="s">
        <v>24755</v>
      </c>
      <c r="BL737" s="218">
        <v>639737.81000000006</v>
      </c>
      <c r="BM737" s="218">
        <v>2852816.4</v>
      </c>
      <c r="BN737" s="218">
        <v>3667422.24</v>
      </c>
      <c r="BO737" s="218">
        <v>6336524.8099999996</v>
      </c>
      <c r="BP737" s="218">
        <v>6136826.6399999997</v>
      </c>
      <c r="BQ737" s="218">
        <v>6274549.2699999996</v>
      </c>
      <c r="BR737" s="218">
        <v>6438880.5</v>
      </c>
      <c r="BS737" s="218">
        <v>5475016.79</v>
      </c>
      <c r="BT737" s="218">
        <v>7275582.3499999996</v>
      </c>
      <c r="BU737" s="218">
        <v>6043369.2199999997</v>
      </c>
      <c r="BV737" s="218">
        <v>8673068.6300000008</v>
      </c>
      <c r="BW737" s="218">
        <v>8979523.3100000005</v>
      </c>
      <c r="BX737" s="165">
        <v>-68793317.969999999</v>
      </c>
      <c r="BZ737" s="154" t="s">
        <v>24755</v>
      </c>
      <c r="CA737" s="218">
        <v>460155.19</v>
      </c>
      <c r="CB737" s="218">
        <v>885450.17</v>
      </c>
      <c r="CC737" s="218">
        <v>5624678.8499999996</v>
      </c>
      <c r="CD737" s="218">
        <v>5522992.5199999996</v>
      </c>
      <c r="CE737" s="218">
        <v>5154362.1399999997</v>
      </c>
      <c r="CF737" s="218">
        <v>3172401.86</v>
      </c>
      <c r="CG737" s="218">
        <v>4704567.42</v>
      </c>
      <c r="CH737" s="218">
        <v>4444325.59</v>
      </c>
      <c r="CI737" s="218">
        <v>6771149.3700000001</v>
      </c>
      <c r="CJ737" s="218">
        <v>4063123.17</v>
      </c>
      <c r="CK737" s="218">
        <v>5651235.3700000001</v>
      </c>
      <c r="CL737" s="218">
        <v>5316908.22</v>
      </c>
      <c r="CM737" s="218">
        <v>0</v>
      </c>
      <c r="CN737" s="165">
        <v>-51771349.869999997</v>
      </c>
      <c r="CP737" s="154" t="s">
        <v>24755</v>
      </c>
      <c r="CQ737" s="218">
        <v>0</v>
      </c>
      <c r="CR737" s="218">
        <v>52000</v>
      </c>
      <c r="CS737" s="218">
        <v>48275.27</v>
      </c>
      <c r="CT737" s="218">
        <v>52204.99</v>
      </c>
      <c r="CU737" s="218">
        <v>50520.92</v>
      </c>
      <c r="CV737" s="218">
        <v>78307.490000000005</v>
      </c>
      <c r="CW737" s="218">
        <v>72133.05</v>
      </c>
      <c r="CX737" s="218">
        <v>465584.71</v>
      </c>
      <c r="CY737" s="218">
        <v>430048.96</v>
      </c>
      <c r="CZ737" s="218">
        <v>0</v>
      </c>
      <c r="DA737" s="218">
        <v>269361.09000000003</v>
      </c>
      <c r="DB737" s="218">
        <v>229785.5</v>
      </c>
      <c r="DC737" s="218">
        <v>0</v>
      </c>
      <c r="DD737" s="165">
        <v>-1748221.98</v>
      </c>
      <c r="DF737" s="152" t="s">
        <v>25361</v>
      </c>
      <c r="DG737" s="219">
        <v>2225692.5099999998</v>
      </c>
      <c r="DH737" s="219">
        <v>5101068.05</v>
      </c>
      <c r="DI737" s="219">
        <v>6571846.9699999997</v>
      </c>
      <c r="DJ737" s="219">
        <v>5768311.3499999996</v>
      </c>
      <c r="DK737" s="219">
        <v>7167657.4699999997</v>
      </c>
      <c r="DL737" s="219">
        <v>7144143.4000000004</v>
      </c>
      <c r="DM737" s="219">
        <v>7054343.21</v>
      </c>
      <c r="DN737" s="219">
        <v>6910150.1500000004</v>
      </c>
      <c r="DO737" s="219">
        <v>10720720.689999999</v>
      </c>
      <c r="DP737" s="219">
        <v>6752951.4800000004</v>
      </c>
      <c r="DQ737" s="219">
        <v>8736866.4299999997</v>
      </c>
      <c r="DR737" s="219">
        <v>9736596.7300000004</v>
      </c>
      <c r="DS737" s="164">
        <f t="shared" si="11"/>
        <v>83890348.440000013</v>
      </c>
    </row>
    <row r="738" spans="1:123" ht="20.399999999999999">
      <c r="A738" s="152" t="s">
        <v>24792</v>
      </c>
      <c r="B738" s="166">
        <v>248551.17</v>
      </c>
      <c r="C738" s="166">
        <v>12241.75</v>
      </c>
      <c r="D738" s="166">
        <v>78308.77</v>
      </c>
      <c r="E738" s="166">
        <v>4333.55</v>
      </c>
      <c r="F738" s="166">
        <v>35751.47</v>
      </c>
      <c r="BK738" s="152" t="s">
        <v>25098</v>
      </c>
      <c r="BL738" s="219">
        <v>0</v>
      </c>
      <c r="BM738" s="219">
        <v>0</v>
      </c>
      <c r="BN738" s="219">
        <v>0</v>
      </c>
      <c r="BO738" s="219">
        <v>0</v>
      </c>
      <c r="BP738" s="219">
        <v>0</v>
      </c>
      <c r="BQ738" s="219">
        <v>0</v>
      </c>
      <c r="BR738" s="219">
        <v>1736.5</v>
      </c>
      <c r="BS738" s="219">
        <v>3760</v>
      </c>
      <c r="BT738" s="219">
        <v>0</v>
      </c>
      <c r="BU738" s="219">
        <v>0</v>
      </c>
      <c r="BV738" s="219">
        <v>45835.6</v>
      </c>
      <c r="BW738" s="219">
        <v>0</v>
      </c>
      <c r="BX738" s="166">
        <v>-51332.1</v>
      </c>
      <c r="BZ738" s="152" t="s">
        <v>25098</v>
      </c>
      <c r="CA738" s="219">
        <v>0</v>
      </c>
      <c r="CB738" s="219">
        <v>0</v>
      </c>
      <c r="CC738" s="219">
        <v>0</v>
      </c>
      <c r="CD738" s="219">
        <v>0</v>
      </c>
      <c r="CE738" s="219">
        <v>2599</v>
      </c>
      <c r="CF738" s="219">
        <v>44326.7</v>
      </c>
      <c r="CG738" s="219">
        <v>5978.5</v>
      </c>
      <c r="CH738" s="219">
        <v>2696.66</v>
      </c>
      <c r="CI738" s="219">
        <v>0</v>
      </c>
      <c r="CJ738" s="219">
        <v>0</v>
      </c>
      <c r="CK738" s="219">
        <v>11327.28</v>
      </c>
      <c r="CL738" s="219">
        <v>0</v>
      </c>
      <c r="CM738" s="219">
        <v>0</v>
      </c>
      <c r="CN738" s="166">
        <v>-66928.14</v>
      </c>
      <c r="CP738" s="152" t="s">
        <v>24731</v>
      </c>
      <c r="CQ738" s="219">
        <v>0</v>
      </c>
      <c r="CR738" s="219">
        <v>52000</v>
      </c>
      <c r="CS738" s="219">
        <v>48275.27</v>
      </c>
      <c r="CT738" s="219">
        <v>52204.99</v>
      </c>
      <c r="CU738" s="219">
        <v>50520.92</v>
      </c>
      <c r="CV738" s="219">
        <v>78307.490000000005</v>
      </c>
      <c r="CW738" s="219">
        <v>72133.05</v>
      </c>
      <c r="CX738" s="219">
        <v>465584.71</v>
      </c>
      <c r="CY738" s="219">
        <v>430048.96</v>
      </c>
      <c r="CZ738" s="219">
        <v>0</v>
      </c>
      <c r="DA738" s="219">
        <v>269361.09000000003</v>
      </c>
      <c r="DB738" s="219">
        <v>229785.5</v>
      </c>
      <c r="DC738" s="219">
        <v>0</v>
      </c>
      <c r="DD738" s="166">
        <v>-1748221.98</v>
      </c>
      <c r="DF738" s="153" t="s">
        <v>25219</v>
      </c>
      <c r="DG738" s="217">
        <v>1461782.57</v>
      </c>
      <c r="DH738" s="217">
        <v>3724647.03</v>
      </c>
      <c r="DI738" s="217">
        <v>6254213.2400000002</v>
      </c>
      <c r="DJ738" s="217">
        <v>2268174.21</v>
      </c>
      <c r="DK738" s="217">
        <v>5367407.38</v>
      </c>
      <c r="DL738" s="217">
        <v>3836166.82</v>
      </c>
      <c r="DM738" s="217">
        <v>7061734.4400000004</v>
      </c>
      <c r="DN738" s="217">
        <v>4661094.7300000004</v>
      </c>
      <c r="DO738" s="217">
        <v>3936148.31</v>
      </c>
      <c r="DP738" s="217">
        <v>5749146.1500000004</v>
      </c>
      <c r="DQ738" s="217">
        <v>6301423.6699999999</v>
      </c>
      <c r="DR738" s="217">
        <v>7931339.7199999997</v>
      </c>
      <c r="DS738" s="164">
        <f t="shared" si="11"/>
        <v>58553278.270000003</v>
      </c>
    </row>
    <row r="739" spans="1:123" ht="20.399999999999999">
      <c r="A739" s="153" t="s">
        <v>25387</v>
      </c>
      <c r="B739" s="164">
        <v>6624020.9699999997</v>
      </c>
      <c r="C739" s="164">
        <v>5777448.96</v>
      </c>
      <c r="D739" s="164">
        <v>7684191.3799999999</v>
      </c>
      <c r="E739" s="164">
        <v>6814528.75</v>
      </c>
      <c r="F739" s="164">
        <v>7032542.0800000001</v>
      </c>
      <c r="BK739" s="152" t="s">
        <v>25248</v>
      </c>
      <c r="BL739" s="219">
        <v>595449.96</v>
      </c>
      <c r="BM739" s="219">
        <v>2101070.7799999998</v>
      </c>
      <c r="BN739" s="219">
        <v>2972870.54</v>
      </c>
      <c r="BO739" s="219">
        <v>5645219.6699999999</v>
      </c>
      <c r="BP739" s="219">
        <v>4701283.1399999997</v>
      </c>
      <c r="BQ739" s="219">
        <v>4584054.88</v>
      </c>
      <c r="BR739" s="219">
        <v>5228456.71</v>
      </c>
      <c r="BS739" s="219">
        <v>4220426.92</v>
      </c>
      <c r="BT739" s="219">
        <v>5226920.3</v>
      </c>
      <c r="BU739" s="219">
        <v>5790397.4100000001</v>
      </c>
      <c r="BV739" s="219">
        <v>7860772.4699999997</v>
      </c>
      <c r="BW739" s="219">
        <v>8566584.8900000006</v>
      </c>
      <c r="BX739" s="166">
        <v>-57493507.670000002</v>
      </c>
      <c r="BZ739" s="152" t="s">
        <v>25248</v>
      </c>
      <c r="CA739" s="219">
        <v>459483.19</v>
      </c>
      <c r="CB739" s="219">
        <v>868308.92</v>
      </c>
      <c r="CC739" s="219">
        <v>1223245.04</v>
      </c>
      <c r="CD739" s="219">
        <v>2595907.31</v>
      </c>
      <c r="CE739" s="219">
        <v>1317353.8400000001</v>
      </c>
      <c r="CF739" s="219">
        <v>1502029.68</v>
      </c>
      <c r="CG739" s="219">
        <v>1407867.16</v>
      </c>
      <c r="CH739" s="219">
        <v>1629593.08</v>
      </c>
      <c r="CI739" s="219">
        <v>1448583.98</v>
      </c>
      <c r="CJ739" s="219">
        <v>1242989.82</v>
      </c>
      <c r="CK739" s="219">
        <v>2467178.69</v>
      </c>
      <c r="CL739" s="219">
        <v>2710627.1</v>
      </c>
      <c r="CM739" s="219">
        <v>0</v>
      </c>
      <c r="CN739" s="166">
        <v>-18873167.809999999</v>
      </c>
      <c r="CP739" s="154" t="s">
        <v>25024</v>
      </c>
      <c r="CQ739" s="218">
        <v>12259501.33</v>
      </c>
      <c r="CR739" s="218">
        <v>13128216.890000001</v>
      </c>
      <c r="CS739" s="218">
        <v>10080917.970000001</v>
      </c>
      <c r="CT739" s="218">
        <v>11931068.359999999</v>
      </c>
      <c r="CU739" s="218">
        <v>11422738.460000001</v>
      </c>
      <c r="CV739" s="218">
        <v>9296362.5800000001</v>
      </c>
      <c r="CW739" s="218">
        <v>9533988.2300000004</v>
      </c>
      <c r="CX739" s="218">
        <v>9279329.9900000002</v>
      </c>
      <c r="CY739" s="218">
        <v>9450324.9000000004</v>
      </c>
      <c r="CZ739" s="218">
        <v>9212882.8699999992</v>
      </c>
      <c r="DA739" s="218">
        <v>9576062.1699999999</v>
      </c>
      <c r="DB739" s="218">
        <v>7404571.3700000001</v>
      </c>
      <c r="DC739" s="218">
        <v>0</v>
      </c>
      <c r="DD739" s="165">
        <v>-122575965.12</v>
      </c>
      <c r="DF739" s="154" t="s">
        <v>25174</v>
      </c>
      <c r="DG739" s="218">
        <v>1461782.57</v>
      </c>
      <c r="DH739" s="218">
        <v>3724647.03</v>
      </c>
      <c r="DI739" s="218">
        <v>6254213.2400000002</v>
      </c>
      <c r="DJ739" s="218">
        <v>2268174.21</v>
      </c>
      <c r="DK739" s="218">
        <v>5367407.38</v>
      </c>
      <c r="DL739" s="218">
        <v>3836166.82</v>
      </c>
      <c r="DM739" s="218">
        <v>7061734.4400000004</v>
      </c>
      <c r="DN739" s="218">
        <v>4661094.7300000004</v>
      </c>
      <c r="DO739" s="218">
        <v>3936148.31</v>
      </c>
      <c r="DP739" s="218">
        <v>5749146.1500000004</v>
      </c>
      <c r="DQ739" s="218">
        <v>6301423.6699999999</v>
      </c>
      <c r="DR739" s="218">
        <v>7931339.7199999997</v>
      </c>
      <c r="DS739" s="164">
        <f t="shared" si="11"/>
        <v>58553278.270000003</v>
      </c>
    </row>
    <row r="740" spans="1:123" ht="20.399999999999999">
      <c r="A740" s="154" t="s">
        <v>24773</v>
      </c>
      <c r="B740" s="165">
        <v>6624020.9699999997</v>
      </c>
      <c r="C740" s="165">
        <v>5777448.96</v>
      </c>
      <c r="D740" s="165">
        <v>7684191.3799999999</v>
      </c>
      <c r="E740" s="165">
        <v>6814528.75</v>
      </c>
      <c r="F740" s="165">
        <v>7032542.0800000001</v>
      </c>
      <c r="BK740" s="152" t="s">
        <v>25249</v>
      </c>
      <c r="BL740" s="219">
        <v>44287.85</v>
      </c>
      <c r="BM740" s="219">
        <v>751745.62</v>
      </c>
      <c r="BN740" s="219">
        <v>694551.7</v>
      </c>
      <c r="BO740" s="219">
        <v>329100.40999999997</v>
      </c>
      <c r="BP740" s="219">
        <v>197358.16</v>
      </c>
      <c r="BQ740" s="219">
        <v>265150.48</v>
      </c>
      <c r="BR740" s="219">
        <v>206362.04</v>
      </c>
      <c r="BS740" s="219">
        <v>221106.75</v>
      </c>
      <c r="BT740" s="219">
        <v>107795.35</v>
      </c>
      <c r="BU740" s="219">
        <v>180410.22</v>
      </c>
      <c r="BV740" s="219">
        <v>211343.51</v>
      </c>
      <c r="BW740" s="219">
        <v>153082.13</v>
      </c>
      <c r="BX740" s="166">
        <v>-3362294.22</v>
      </c>
      <c r="BZ740" s="152" t="s">
        <v>25249</v>
      </c>
      <c r="CA740" s="219">
        <v>672</v>
      </c>
      <c r="CB740" s="219">
        <v>17141.25</v>
      </c>
      <c r="CC740" s="219">
        <v>198668.3</v>
      </c>
      <c r="CD740" s="219">
        <v>201622.92</v>
      </c>
      <c r="CE740" s="219">
        <v>304706.88</v>
      </c>
      <c r="CF740" s="219">
        <v>462232.83</v>
      </c>
      <c r="CG740" s="219">
        <v>254112.28</v>
      </c>
      <c r="CH740" s="219">
        <v>520703.42</v>
      </c>
      <c r="CI740" s="219">
        <v>584015.63</v>
      </c>
      <c r="CJ740" s="219">
        <v>549797.09</v>
      </c>
      <c r="CK740" s="219">
        <v>434455.26</v>
      </c>
      <c r="CL740" s="219">
        <v>582448.96</v>
      </c>
      <c r="CM740" s="219">
        <v>0</v>
      </c>
      <c r="CN740" s="166">
        <v>-4110576.82</v>
      </c>
      <c r="CP740" s="152" t="s">
        <v>24731</v>
      </c>
      <c r="CQ740" s="219">
        <v>12240978.24</v>
      </c>
      <c r="CR740" s="219">
        <v>13003555.49</v>
      </c>
      <c r="CS740" s="219">
        <v>9922475.8100000005</v>
      </c>
      <c r="CT740" s="219">
        <v>11716494.140000001</v>
      </c>
      <c r="CU740" s="219">
        <v>10970278.619999999</v>
      </c>
      <c r="CV740" s="219">
        <v>9181608.6199999992</v>
      </c>
      <c r="CW740" s="219">
        <v>9153974.8300000001</v>
      </c>
      <c r="CX740" s="219">
        <v>9189203.4000000004</v>
      </c>
      <c r="CY740" s="219">
        <v>9348416.6999999993</v>
      </c>
      <c r="CZ740" s="219">
        <v>9099909.0299999993</v>
      </c>
      <c r="DA740" s="219">
        <v>9350393.8399999999</v>
      </c>
      <c r="DB740" s="219">
        <v>7106857.2199999997</v>
      </c>
      <c r="DC740" s="219">
        <v>0</v>
      </c>
      <c r="DD740" s="166">
        <v>-120284145.94</v>
      </c>
      <c r="DF740" s="152" t="s">
        <v>25358</v>
      </c>
      <c r="DG740" s="219">
        <v>0</v>
      </c>
      <c r="DH740" s="219">
        <v>0</v>
      </c>
      <c r="DI740" s="219">
        <v>0</v>
      </c>
      <c r="DJ740" s="219">
        <v>0</v>
      </c>
      <c r="DK740" s="219">
        <v>0</v>
      </c>
      <c r="DL740" s="219">
        <v>0</v>
      </c>
      <c r="DM740" s="219">
        <v>61143.4</v>
      </c>
      <c r="DN740" s="219">
        <v>144441.92000000001</v>
      </c>
      <c r="DO740" s="219">
        <v>17469</v>
      </c>
      <c r="DP740" s="219">
        <v>0</v>
      </c>
      <c r="DQ740" s="219">
        <v>0</v>
      </c>
      <c r="DR740" s="219">
        <v>227668.64</v>
      </c>
      <c r="DS740" s="164">
        <f t="shared" si="11"/>
        <v>450722.96</v>
      </c>
    </row>
    <row r="741" spans="1:123" ht="20.399999999999999">
      <c r="A741" s="152" t="s">
        <v>25378</v>
      </c>
      <c r="B741" s="166">
        <v>11313.66</v>
      </c>
      <c r="C741" s="166">
        <v>11313.66</v>
      </c>
      <c r="D741" s="166">
        <v>13426.51</v>
      </c>
      <c r="E741" s="166">
        <v>11787.83</v>
      </c>
      <c r="F741" s="166">
        <v>11787.83</v>
      </c>
      <c r="BK741" s="152" t="s">
        <v>25054</v>
      </c>
      <c r="BL741" s="219">
        <v>0</v>
      </c>
      <c r="BM741" s="219">
        <v>0</v>
      </c>
      <c r="BN741" s="219">
        <v>0</v>
      </c>
      <c r="BO741" s="219">
        <v>362204.73</v>
      </c>
      <c r="BP741" s="219">
        <v>1238185.3400000001</v>
      </c>
      <c r="BQ741" s="219">
        <v>1425343.91</v>
      </c>
      <c r="BR741" s="219">
        <v>1002325.25</v>
      </c>
      <c r="BS741" s="219">
        <v>1029723.12</v>
      </c>
      <c r="BT741" s="219">
        <v>1940866.7</v>
      </c>
      <c r="BU741" s="219">
        <v>72561.59</v>
      </c>
      <c r="BV741" s="219">
        <v>555117.05000000005</v>
      </c>
      <c r="BW741" s="219">
        <v>259856.29</v>
      </c>
      <c r="BX741" s="166">
        <v>-7886183.9800000004</v>
      </c>
      <c r="BZ741" s="152" t="s">
        <v>25054</v>
      </c>
      <c r="CA741" s="219">
        <v>0</v>
      </c>
      <c r="CB741" s="219">
        <v>0</v>
      </c>
      <c r="CC741" s="219">
        <v>4202765.51</v>
      </c>
      <c r="CD741" s="219">
        <v>2725462.29</v>
      </c>
      <c r="CE741" s="219">
        <v>3529702.42</v>
      </c>
      <c r="CF741" s="219">
        <v>1163812.6499999999</v>
      </c>
      <c r="CG741" s="219">
        <v>3036609.48</v>
      </c>
      <c r="CH741" s="219">
        <v>2291332.4300000002</v>
      </c>
      <c r="CI741" s="219">
        <v>4738549.7599999998</v>
      </c>
      <c r="CJ741" s="219">
        <v>2270336.2599999998</v>
      </c>
      <c r="CK741" s="219">
        <v>2738274.14</v>
      </c>
      <c r="CL741" s="219">
        <v>2023832.16</v>
      </c>
      <c r="CM741" s="219">
        <v>0</v>
      </c>
      <c r="CN741" s="166">
        <v>-28720677.100000001</v>
      </c>
      <c r="CP741" s="152" t="s">
        <v>25277</v>
      </c>
      <c r="CQ741" s="219">
        <v>18523.09</v>
      </c>
      <c r="CR741" s="219">
        <v>124661.4</v>
      </c>
      <c r="CS741" s="219">
        <v>149297.16</v>
      </c>
      <c r="CT741" s="219">
        <v>103359.62</v>
      </c>
      <c r="CU741" s="219">
        <v>109616.63</v>
      </c>
      <c r="CV741" s="219">
        <v>93083.96</v>
      </c>
      <c r="CW741" s="219">
        <v>82560.7</v>
      </c>
      <c r="CX741" s="219">
        <v>90126.59</v>
      </c>
      <c r="CY741" s="219">
        <v>96375.7</v>
      </c>
      <c r="CZ741" s="219">
        <v>105548.84</v>
      </c>
      <c r="DA741" s="219">
        <v>225668.33</v>
      </c>
      <c r="DB741" s="219">
        <v>274116.61</v>
      </c>
      <c r="DC741" s="219">
        <v>0</v>
      </c>
      <c r="DD741" s="166">
        <v>-1472938.63</v>
      </c>
      <c r="DF741" s="152" t="s">
        <v>25361</v>
      </c>
      <c r="DG741" s="219">
        <v>1461782.57</v>
      </c>
      <c r="DH741" s="219">
        <v>3724647.03</v>
      </c>
      <c r="DI741" s="219">
        <v>6254213.2400000002</v>
      </c>
      <c r="DJ741" s="219">
        <v>2268174.21</v>
      </c>
      <c r="DK741" s="219">
        <v>5367407.38</v>
      </c>
      <c r="DL741" s="219">
        <v>3836166.82</v>
      </c>
      <c r="DM741" s="219">
        <v>7000591.04</v>
      </c>
      <c r="DN741" s="219">
        <v>4516652.8099999996</v>
      </c>
      <c r="DO741" s="219">
        <v>3918679.31</v>
      </c>
      <c r="DP741" s="219">
        <v>5749146.1500000004</v>
      </c>
      <c r="DQ741" s="219">
        <v>6301423.6699999999</v>
      </c>
      <c r="DR741" s="219">
        <v>7703671.0800000001</v>
      </c>
      <c r="DS741" s="164">
        <f t="shared" si="11"/>
        <v>58102555.310000002</v>
      </c>
    </row>
    <row r="742" spans="1:123" ht="20.399999999999999">
      <c r="A742" s="152" t="s">
        <v>25379</v>
      </c>
      <c r="B742" s="166">
        <v>77503.039999999994</v>
      </c>
      <c r="C742" s="166">
        <v>77503.039999999994</v>
      </c>
      <c r="D742" s="166">
        <v>77503.039999999994</v>
      </c>
      <c r="E742" s="166">
        <v>81242.38</v>
      </c>
      <c r="F742" s="166">
        <v>81242.38</v>
      </c>
      <c r="BK742" s="153" t="s">
        <v>25259</v>
      </c>
      <c r="BL742" s="217">
        <v>1241390.3500000001</v>
      </c>
      <c r="BM742" s="217">
        <v>2704081.58</v>
      </c>
      <c r="BN742" s="217">
        <v>3137927.35</v>
      </c>
      <c r="BO742" s="217">
        <v>3640219.53</v>
      </c>
      <c r="BP742" s="217">
        <v>3713528.84</v>
      </c>
      <c r="BQ742" s="217">
        <v>3515853.95</v>
      </c>
      <c r="BR742" s="217">
        <v>3978635.33</v>
      </c>
      <c r="BS742" s="217">
        <v>4154768.85</v>
      </c>
      <c r="BT742" s="217">
        <v>5555897.7000000002</v>
      </c>
      <c r="BU742" s="217">
        <v>7559790.6299999999</v>
      </c>
      <c r="BV742" s="217">
        <v>9068802.9199999999</v>
      </c>
      <c r="BW742" s="217">
        <v>25050356.739999998</v>
      </c>
      <c r="BX742" s="164">
        <v>-73321253.769999996</v>
      </c>
      <c r="BZ742" s="153" t="s">
        <v>25259</v>
      </c>
      <c r="CA742" s="217">
        <v>1174112.98</v>
      </c>
      <c r="CB742" s="217">
        <v>2327031.6800000002</v>
      </c>
      <c r="CC742" s="217">
        <v>2979755.43</v>
      </c>
      <c r="CD742" s="217">
        <v>2537071.7000000002</v>
      </c>
      <c r="CE742" s="217">
        <v>2982284.25</v>
      </c>
      <c r="CF742" s="217">
        <v>2603445.16</v>
      </c>
      <c r="CG742" s="217">
        <v>2913608.57</v>
      </c>
      <c r="CH742" s="217">
        <v>2799359.07</v>
      </c>
      <c r="CI742" s="217">
        <v>3886475.01</v>
      </c>
      <c r="CJ742" s="217">
        <v>3180468.09</v>
      </c>
      <c r="CK742" s="217">
        <v>5715664.4900000002</v>
      </c>
      <c r="CL742" s="217">
        <v>3994171.36</v>
      </c>
      <c r="CM742" s="217">
        <v>0</v>
      </c>
      <c r="CN742" s="164">
        <v>-37093447.789999999</v>
      </c>
      <c r="CP742" s="152" t="s">
        <v>25276</v>
      </c>
      <c r="CQ742" s="219">
        <v>0</v>
      </c>
      <c r="CR742" s="219">
        <v>0</v>
      </c>
      <c r="CS742" s="219">
        <v>9145</v>
      </c>
      <c r="CT742" s="219">
        <v>111214.6</v>
      </c>
      <c r="CU742" s="219">
        <v>342843.21</v>
      </c>
      <c r="CV742" s="219">
        <v>21670</v>
      </c>
      <c r="CW742" s="219">
        <v>297452.7</v>
      </c>
      <c r="CX742" s="219">
        <v>0</v>
      </c>
      <c r="CY742" s="219">
        <v>5532.5</v>
      </c>
      <c r="CZ742" s="219">
        <v>7425</v>
      </c>
      <c r="DA742" s="219">
        <v>0</v>
      </c>
      <c r="DB742" s="219">
        <v>23597.54</v>
      </c>
      <c r="DC742" s="219">
        <v>0</v>
      </c>
      <c r="DD742" s="166">
        <v>-818880.55</v>
      </c>
      <c r="DF742" s="153" t="s">
        <v>25220</v>
      </c>
      <c r="DG742" s="217">
        <v>39386.769999999997</v>
      </c>
      <c r="DH742" s="217">
        <v>748576.02</v>
      </c>
      <c r="DI742" s="217">
        <v>584031.29</v>
      </c>
      <c r="DJ742" s="217">
        <v>542268.49</v>
      </c>
      <c r="DK742" s="217">
        <v>1113860.3999999999</v>
      </c>
      <c r="DL742" s="217">
        <v>361873.16</v>
      </c>
      <c r="DM742" s="217">
        <v>861893.6</v>
      </c>
      <c r="DN742" s="217">
        <v>1125674.28</v>
      </c>
      <c r="DO742" s="217">
        <v>533083.77</v>
      </c>
      <c r="DP742" s="217">
        <v>758674.22</v>
      </c>
      <c r="DQ742" s="217">
        <v>996394.58</v>
      </c>
      <c r="DR742" s="217">
        <v>872732.27</v>
      </c>
      <c r="DS742" s="164">
        <f t="shared" si="11"/>
        <v>8538448.8499999996</v>
      </c>
    </row>
    <row r="743" spans="1:123" ht="20.399999999999999">
      <c r="A743" s="152" t="s">
        <v>25380</v>
      </c>
      <c r="B743" s="166">
        <v>8329.84</v>
      </c>
      <c r="C743" s="166">
        <v>8329.84</v>
      </c>
      <c r="D743" s="166">
        <v>8329.84</v>
      </c>
      <c r="E743" s="166">
        <v>8746.33</v>
      </c>
      <c r="F743" s="166">
        <v>8746.33</v>
      </c>
      <c r="BK743" s="154" t="s">
        <v>24743</v>
      </c>
      <c r="BL743" s="218">
        <v>0</v>
      </c>
      <c r="BM743" s="218">
        <v>0</v>
      </c>
      <c r="BN743" s="218">
        <v>0</v>
      </c>
      <c r="BO743" s="218">
        <v>0</v>
      </c>
      <c r="BP743" s="218">
        <v>0</v>
      </c>
      <c r="BQ743" s="218">
        <v>0</v>
      </c>
      <c r="BR743" s="218">
        <v>0</v>
      </c>
      <c r="BS743" s="218">
        <v>16400</v>
      </c>
      <c r="BT743" s="218">
        <v>11000</v>
      </c>
      <c r="BU743" s="218">
        <v>17137</v>
      </c>
      <c r="BV743" s="218">
        <v>46600</v>
      </c>
      <c r="BW743" s="218">
        <v>11288</v>
      </c>
      <c r="BX743" s="165">
        <v>-102425</v>
      </c>
      <c r="BZ743" s="154" t="s">
        <v>24743</v>
      </c>
      <c r="CA743" s="218">
        <v>0</v>
      </c>
      <c r="CB743" s="218">
        <v>0</v>
      </c>
      <c r="CC743" s="218">
        <v>0</v>
      </c>
      <c r="CD743" s="218">
        <v>0</v>
      </c>
      <c r="CE743" s="218">
        <v>0</v>
      </c>
      <c r="CF743" s="218">
        <v>0</v>
      </c>
      <c r="CG743" s="218">
        <v>0</v>
      </c>
      <c r="CH743" s="218">
        <v>0</v>
      </c>
      <c r="CI743" s="218">
        <v>0</v>
      </c>
      <c r="CJ743" s="218">
        <v>0</v>
      </c>
      <c r="CK743" s="218">
        <v>0</v>
      </c>
      <c r="CL743" s="218">
        <v>12500</v>
      </c>
      <c r="CM743" s="218">
        <v>0</v>
      </c>
      <c r="CN743" s="165">
        <v>-12500</v>
      </c>
      <c r="CP743" s="154" t="s">
        <v>24764</v>
      </c>
      <c r="CQ743" s="218">
        <v>0</v>
      </c>
      <c r="CR743" s="218">
        <v>0</v>
      </c>
      <c r="CS743" s="218">
        <v>0</v>
      </c>
      <c r="CT743" s="218">
        <v>0</v>
      </c>
      <c r="CU743" s="218">
        <v>0</v>
      </c>
      <c r="CV743" s="218">
        <v>0</v>
      </c>
      <c r="CW743" s="218">
        <v>0</v>
      </c>
      <c r="CX743" s="218">
        <v>1122.69</v>
      </c>
      <c r="CY743" s="218">
        <v>8981.5</v>
      </c>
      <c r="CZ743" s="218">
        <v>0</v>
      </c>
      <c r="DA743" s="218">
        <v>0</v>
      </c>
      <c r="DB743" s="218">
        <v>0</v>
      </c>
      <c r="DC743" s="218">
        <v>0</v>
      </c>
      <c r="DD743" s="165">
        <v>-10104.19</v>
      </c>
      <c r="DF743" s="154" t="s">
        <v>25174</v>
      </c>
      <c r="DG743" s="218">
        <v>39386.769999999997</v>
      </c>
      <c r="DH743" s="218">
        <v>748576.02</v>
      </c>
      <c r="DI743" s="218">
        <v>584031.29</v>
      </c>
      <c r="DJ743" s="218">
        <v>542268.49</v>
      </c>
      <c r="DK743" s="218">
        <v>1113860.3999999999</v>
      </c>
      <c r="DL743" s="218">
        <v>358873.16</v>
      </c>
      <c r="DM743" s="218">
        <v>861893.6</v>
      </c>
      <c r="DN743" s="218">
        <v>1128674.28</v>
      </c>
      <c r="DO743" s="218">
        <v>532002.77</v>
      </c>
      <c r="DP743" s="218">
        <v>750278.02</v>
      </c>
      <c r="DQ743" s="218">
        <v>988481.24</v>
      </c>
      <c r="DR743" s="218">
        <v>871724.47</v>
      </c>
      <c r="DS743" s="164">
        <f t="shared" si="11"/>
        <v>8520050.5099999998</v>
      </c>
    </row>
    <row r="744" spans="1:123" ht="20.399999999999999">
      <c r="A744" s="152" t="s">
        <v>25381</v>
      </c>
      <c r="B744" s="166">
        <v>219678.05</v>
      </c>
      <c r="C744" s="166">
        <v>171015.5</v>
      </c>
      <c r="D744" s="166">
        <v>245319.3</v>
      </c>
      <c r="E744" s="166">
        <v>193798.86</v>
      </c>
      <c r="F744" s="166">
        <v>285700.15000000002</v>
      </c>
      <c r="BK744" s="152" t="s">
        <v>24744</v>
      </c>
      <c r="BL744" s="219">
        <v>0</v>
      </c>
      <c r="BM744" s="219">
        <v>0</v>
      </c>
      <c r="BN744" s="219">
        <v>0</v>
      </c>
      <c r="BO744" s="219">
        <v>0</v>
      </c>
      <c r="BP744" s="219">
        <v>0</v>
      </c>
      <c r="BQ744" s="219">
        <v>0</v>
      </c>
      <c r="BR744" s="219">
        <v>0</v>
      </c>
      <c r="BS744" s="219">
        <v>16400</v>
      </c>
      <c r="BT744" s="219">
        <v>11000</v>
      </c>
      <c r="BU744" s="219">
        <v>17137</v>
      </c>
      <c r="BV744" s="219">
        <v>46600</v>
      </c>
      <c r="BW744" s="219">
        <v>11288</v>
      </c>
      <c r="BX744" s="166">
        <v>-102425</v>
      </c>
      <c r="BZ744" s="152" t="s">
        <v>24744</v>
      </c>
      <c r="CA744" s="219">
        <v>0</v>
      </c>
      <c r="CB744" s="219">
        <v>0</v>
      </c>
      <c r="CC744" s="219">
        <v>0</v>
      </c>
      <c r="CD744" s="219">
        <v>0</v>
      </c>
      <c r="CE744" s="219">
        <v>0</v>
      </c>
      <c r="CF744" s="219">
        <v>0</v>
      </c>
      <c r="CG744" s="219">
        <v>0</v>
      </c>
      <c r="CH744" s="219">
        <v>0</v>
      </c>
      <c r="CI744" s="219">
        <v>0</v>
      </c>
      <c r="CJ744" s="219">
        <v>0</v>
      </c>
      <c r="CK744" s="219">
        <v>0</v>
      </c>
      <c r="CL744" s="219">
        <v>12500</v>
      </c>
      <c r="CM744" s="219">
        <v>0</v>
      </c>
      <c r="CN744" s="166">
        <v>-12500</v>
      </c>
      <c r="CP744" s="152" t="s">
        <v>24731</v>
      </c>
      <c r="CQ744" s="219">
        <v>0</v>
      </c>
      <c r="CR744" s="219">
        <v>0</v>
      </c>
      <c r="CS744" s="219">
        <v>0</v>
      </c>
      <c r="CT744" s="219">
        <v>0</v>
      </c>
      <c r="CU744" s="219">
        <v>0</v>
      </c>
      <c r="CV744" s="219">
        <v>0</v>
      </c>
      <c r="CW744" s="219">
        <v>0</v>
      </c>
      <c r="CX744" s="219">
        <v>1122.69</v>
      </c>
      <c r="CY744" s="219">
        <v>8981.5</v>
      </c>
      <c r="CZ744" s="219">
        <v>0</v>
      </c>
      <c r="DA744" s="219">
        <v>0</v>
      </c>
      <c r="DB744" s="219">
        <v>0</v>
      </c>
      <c r="DC744" s="219">
        <v>0</v>
      </c>
      <c r="DD744" s="166">
        <v>-10104.19</v>
      </c>
      <c r="DF744" s="152" t="s">
        <v>25358</v>
      </c>
      <c r="DG744" s="219">
        <v>0</v>
      </c>
      <c r="DH744" s="219">
        <v>0</v>
      </c>
      <c r="DI744" s="219">
        <v>0</v>
      </c>
      <c r="DJ744" s="219">
        <v>0</v>
      </c>
      <c r="DK744" s="219">
        <v>0</v>
      </c>
      <c r="DL744" s="219">
        <v>0</v>
      </c>
      <c r="DM744" s="219">
        <v>0</v>
      </c>
      <c r="DN744" s="219">
        <v>1789.99</v>
      </c>
      <c r="DO744" s="219">
        <v>28582</v>
      </c>
      <c r="DP744" s="219">
        <v>2260</v>
      </c>
      <c r="DQ744" s="219">
        <v>31875</v>
      </c>
      <c r="DR744" s="219">
        <v>98770.68</v>
      </c>
      <c r="DS744" s="164">
        <f t="shared" si="11"/>
        <v>163277.66999999998</v>
      </c>
    </row>
    <row r="745" spans="1:123" ht="20.399999999999999">
      <c r="A745" s="152" t="s">
        <v>25382</v>
      </c>
      <c r="B745" s="166">
        <v>207944.42</v>
      </c>
      <c r="C745" s="166">
        <v>201458.66</v>
      </c>
      <c r="D745" s="166">
        <v>256334.35</v>
      </c>
      <c r="E745" s="166">
        <v>236361.62</v>
      </c>
      <c r="F745" s="166">
        <v>237576.9</v>
      </c>
      <c r="BK745" s="154" t="s">
        <v>24764</v>
      </c>
      <c r="BL745" s="218">
        <v>1241390.3500000001</v>
      </c>
      <c r="BM745" s="218">
        <v>2704081.58</v>
      </c>
      <c r="BN745" s="218">
        <v>3137927.35</v>
      </c>
      <c r="BO745" s="218">
        <v>3640219.53</v>
      </c>
      <c r="BP745" s="218">
        <v>3713528.84</v>
      </c>
      <c r="BQ745" s="218">
        <v>3515853.95</v>
      </c>
      <c r="BR745" s="218">
        <v>3978635.33</v>
      </c>
      <c r="BS745" s="218">
        <v>4138368.85</v>
      </c>
      <c r="BT745" s="218">
        <v>5544897.7000000002</v>
      </c>
      <c r="BU745" s="218">
        <v>7542653.6299999999</v>
      </c>
      <c r="BV745" s="218">
        <v>9022202.9199999999</v>
      </c>
      <c r="BW745" s="218">
        <v>25039068.739999998</v>
      </c>
      <c r="BX745" s="165">
        <v>-73218828.769999996</v>
      </c>
      <c r="BZ745" s="154" t="s">
        <v>24764</v>
      </c>
      <c r="CA745" s="218">
        <v>1174112.98</v>
      </c>
      <c r="CB745" s="218">
        <v>2327031.6800000002</v>
      </c>
      <c r="CC745" s="218">
        <v>2979755.43</v>
      </c>
      <c r="CD745" s="218">
        <v>2537071.7000000002</v>
      </c>
      <c r="CE745" s="218">
        <v>2982284.25</v>
      </c>
      <c r="CF745" s="218">
        <v>2603445.16</v>
      </c>
      <c r="CG745" s="218">
        <v>2913608.57</v>
      </c>
      <c r="CH745" s="218">
        <v>2799359.07</v>
      </c>
      <c r="CI745" s="218">
        <v>3886475.01</v>
      </c>
      <c r="CJ745" s="218">
        <v>3180468.09</v>
      </c>
      <c r="CK745" s="218">
        <v>5715664.4900000002</v>
      </c>
      <c r="CL745" s="218">
        <v>3981671.36</v>
      </c>
      <c r="CM745" s="218">
        <v>0</v>
      </c>
      <c r="CN745" s="165">
        <v>-37080947.789999999</v>
      </c>
      <c r="CP745" s="153" t="s">
        <v>25278</v>
      </c>
      <c r="CQ745" s="217">
        <v>17676.68</v>
      </c>
      <c r="CR745" s="217">
        <v>349923.5</v>
      </c>
      <c r="CS745" s="217">
        <v>507809.91</v>
      </c>
      <c r="CT745" s="217">
        <v>299919.53000000003</v>
      </c>
      <c r="CU745" s="217">
        <v>631801.05000000005</v>
      </c>
      <c r="CV745" s="217">
        <v>429316.97</v>
      </c>
      <c r="CW745" s="217">
        <v>672669.95</v>
      </c>
      <c r="CX745" s="217">
        <v>602952.71</v>
      </c>
      <c r="CY745" s="217">
        <v>640034.34</v>
      </c>
      <c r="CZ745" s="217">
        <v>778677.33</v>
      </c>
      <c r="DA745" s="217">
        <v>1175880.3</v>
      </c>
      <c r="DB745" s="217">
        <v>1356702.66</v>
      </c>
      <c r="DC745" s="217">
        <v>0</v>
      </c>
      <c r="DD745" s="164">
        <v>-7463364.9299999997</v>
      </c>
      <c r="DF745" s="152" t="s">
        <v>25361</v>
      </c>
      <c r="DG745" s="219">
        <v>39386.769999999997</v>
      </c>
      <c r="DH745" s="219">
        <v>748576.02</v>
      </c>
      <c r="DI745" s="219">
        <v>584031.29</v>
      </c>
      <c r="DJ745" s="219">
        <v>542268.49</v>
      </c>
      <c r="DK745" s="219">
        <v>1113860.3999999999</v>
      </c>
      <c r="DL745" s="219">
        <v>358873.16</v>
      </c>
      <c r="DM745" s="219">
        <v>861893.6</v>
      </c>
      <c r="DN745" s="219">
        <v>1126884.29</v>
      </c>
      <c r="DO745" s="219">
        <v>503420.77</v>
      </c>
      <c r="DP745" s="219">
        <v>748018.02</v>
      </c>
      <c r="DQ745" s="219">
        <v>956606.24</v>
      </c>
      <c r="DR745" s="219">
        <v>772953.79</v>
      </c>
      <c r="DS745" s="164">
        <f t="shared" si="11"/>
        <v>8356772.8399999989</v>
      </c>
    </row>
    <row r="746" spans="1:123" ht="20.399999999999999">
      <c r="A746" s="152" t="s">
        <v>25385</v>
      </c>
      <c r="B746" s="166">
        <v>6099251.96</v>
      </c>
      <c r="C746" s="166">
        <v>5307828.26</v>
      </c>
      <c r="D746" s="166">
        <v>7083278.3399999999</v>
      </c>
      <c r="E746" s="166">
        <v>6282591.7300000004</v>
      </c>
      <c r="F746" s="166">
        <v>6407488.4900000002</v>
      </c>
      <c r="BK746" s="152" t="s">
        <v>24765</v>
      </c>
      <c r="BL746" s="219">
        <v>0</v>
      </c>
      <c r="BM746" s="219">
        <v>0</v>
      </c>
      <c r="BN746" s="219">
        <v>0</v>
      </c>
      <c r="BO746" s="219">
        <v>0</v>
      </c>
      <c r="BP746" s="219">
        <v>332462.25</v>
      </c>
      <c r="BQ746" s="219">
        <v>108712</v>
      </c>
      <c r="BR746" s="219">
        <v>772024.8</v>
      </c>
      <c r="BS746" s="219">
        <v>462144.57</v>
      </c>
      <c r="BT746" s="219">
        <v>534626.5</v>
      </c>
      <c r="BU746" s="219">
        <v>768465.18</v>
      </c>
      <c r="BV746" s="219">
        <v>426387.03</v>
      </c>
      <c r="BW746" s="219">
        <v>1414117.25</v>
      </c>
      <c r="BX746" s="166">
        <v>-4818939.58</v>
      </c>
      <c r="BZ746" s="152" t="s">
        <v>25029</v>
      </c>
      <c r="CA746" s="219">
        <v>0</v>
      </c>
      <c r="CB746" s="219">
        <v>0</v>
      </c>
      <c r="CC746" s="219">
        <v>45308.14</v>
      </c>
      <c r="CD746" s="219">
        <v>0</v>
      </c>
      <c r="CE746" s="219">
        <v>35931.06</v>
      </c>
      <c r="CF746" s="219">
        <v>0</v>
      </c>
      <c r="CG746" s="219">
        <v>0</v>
      </c>
      <c r="CH746" s="219">
        <v>0</v>
      </c>
      <c r="CI746" s="219">
        <v>0</v>
      </c>
      <c r="CJ746" s="219">
        <v>0</v>
      </c>
      <c r="CK746" s="219">
        <v>0</v>
      </c>
      <c r="CL746" s="219">
        <v>227397.6</v>
      </c>
      <c r="CM746" s="219">
        <v>0</v>
      </c>
      <c r="CN746" s="166">
        <v>-308636.79999999999</v>
      </c>
      <c r="CP746" s="154" t="s">
        <v>24764</v>
      </c>
      <c r="CQ746" s="218">
        <v>17676.68</v>
      </c>
      <c r="CR746" s="218">
        <v>349923.5</v>
      </c>
      <c r="CS746" s="218">
        <v>507809.91</v>
      </c>
      <c r="CT746" s="218">
        <v>299919.53000000003</v>
      </c>
      <c r="CU746" s="218">
        <v>631801.05000000005</v>
      </c>
      <c r="CV746" s="218">
        <v>429316.97</v>
      </c>
      <c r="CW746" s="218">
        <v>672669.95</v>
      </c>
      <c r="CX746" s="218">
        <v>602952.71</v>
      </c>
      <c r="CY746" s="218">
        <v>640034.34</v>
      </c>
      <c r="CZ746" s="218">
        <v>778677.33</v>
      </c>
      <c r="DA746" s="218">
        <v>1175880.3</v>
      </c>
      <c r="DB746" s="218">
        <v>1356702.66</v>
      </c>
      <c r="DC746" s="218">
        <v>0</v>
      </c>
      <c r="DD746" s="165">
        <v>-7463364.9299999997</v>
      </c>
      <c r="DF746" s="154" t="s">
        <v>25372</v>
      </c>
      <c r="DG746" s="218">
        <v>0</v>
      </c>
      <c r="DH746" s="218">
        <v>0</v>
      </c>
      <c r="DI746" s="218">
        <v>0</v>
      </c>
      <c r="DJ746" s="218">
        <v>0</v>
      </c>
      <c r="DK746" s="218">
        <v>0</v>
      </c>
      <c r="DL746" s="218">
        <v>3000</v>
      </c>
      <c r="DM746" s="218">
        <v>0</v>
      </c>
      <c r="DN746" s="218">
        <v>-3000</v>
      </c>
      <c r="DO746" s="218">
        <v>1081</v>
      </c>
      <c r="DP746" s="218">
        <v>8396.2000000000007</v>
      </c>
      <c r="DQ746" s="218">
        <v>7913.34</v>
      </c>
      <c r="DR746" s="218">
        <v>1007.8</v>
      </c>
      <c r="DS746" s="164">
        <f t="shared" si="11"/>
        <v>18398.34</v>
      </c>
    </row>
    <row r="747" spans="1:123" ht="20.399999999999999">
      <c r="A747" s="153" t="s">
        <v>25388</v>
      </c>
      <c r="B747" s="164">
        <v>88608423.170000002</v>
      </c>
      <c r="C747" s="164">
        <v>86516995.659999996</v>
      </c>
      <c r="D747" s="164">
        <v>92778208.049999997</v>
      </c>
      <c r="E747" s="164">
        <v>97637808.670000002</v>
      </c>
      <c r="F747" s="164">
        <v>97307275.180000007</v>
      </c>
      <c r="BK747" s="152" t="s">
        <v>25029</v>
      </c>
      <c r="BL747" s="219">
        <v>0</v>
      </c>
      <c r="BM747" s="219">
        <v>0</v>
      </c>
      <c r="BN747" s="219">
        <v>0</v>
      </c>
      <c r="BO747" s="219">
        <v>75382.8</v>
      </c>
      <c r="BP747" s="219">
        <v>72650.27</v>
      </c>
      <c r="BQ747" s="219">
        <v>0</v>
      </c>
      <c r="BR747" s="219">
        <v>0</v>
      </c>
      <c r="BS747" s="219">
        <v>241907.63</v>
      </c>
      <c r="BT747" s="219">
        <v>497309.41</v>
      </c>
      <c r="BU747" s="219">
        <v>0</v>
      </c>
      <c r="BV747" s="219">
        <v>132348.64000000001</v>
      </c>
      <c r="BW747" s="219">
        <v>39432.720000000001</v>
      </c>
      <c r="BX747" s="166">
        <v>-1059031.47</v>
      </c>
      <c r="BZ747" s="152" t="s">
        <v>24731</v>
      </c>
      <c r="CA747" s="219">
        <v>1161352.8999999999</v>
      </c>
      <c r="CB747" s="219">
        <v>1092306.46</v>
      </c>
      <c r="CC747" s="219">
        <v>1061834.8400000001</v>
      </c>
      <c r="CD747" s="219">
        <v>1151610.2</v>
      </c>
      <c r="CE747" s="219">
        <v>1169361.42</v>
      </c>
      <c r="CF747" s="219">
        <v>1132612.03</v>
      </c>
      <c r="CG747" s="219">
        <v>1061091.43</v>
      </c>
      <c r="CH747" s="219">
        <v>1246949.83</v>
      </c>
      <c r="CI747" s="219">
        <v>1182994.01</v>
      </c>
      <c r="CJ747" s="219">
        <v>1158953.98</v>
      </c>
      <c r="CK747" s="219">
        <v>1127520.3799999999</v>
      </c>
      <c r="CL747" s="219">
        <v>1519643.48</v>
      </c>
      <c r="CM747" s="219">
        <v>0</v>
      </c>
      <c r="CN747" s="166">
        <v>-14066230.960000001</v>
      </c>
      <c r="CP747" s="152" t="s">
        <v>25389</v>
      </c>
      <c r="CQ747" s="219">
        <v>0</v>
      </c>
      <c r="CR747" s="219">
        <v>0</v>
      </c>
      <c r="CS747" s="219">
        <v>0</v>
      </c>
      <c r="CT747" s="219">
        <v>0</v>
      </c>
      <c r="CU747" s="219">
        <v>0</v>
      </c>
      <c r="CV747" s="219">
        <v>0</v>
      </c>
      <c r="CW747" s="219">
        <v>183241.41</v>
      </c>
      <c r="CX747" s="219">
        <v>52190</v>
      </c>
      <c r="CY747" s="219">
        <v>240820</v>
      </c>
      <c r="CZ747" s="219">
        <v>-35798.53</v>
      </c>
      <c r="DA747" s="219">
        <v>560267.18999999994</v>
      </c>
      <c r="DB747" s="219">
        <v>867691.15</v>
      </c>
      <c r="DC747" s="219">
        <v>0</v>
      </c>
      <c r="DD747" s="166">
        <v>-1868411.22</v>
      </c>
      <c r="DF747" s="152" t="s">
        <v>25377</v>
      </c>
      <c r="DG747" s="219">
        <v>0</v>
      </c>
      <c r="DH747" s="219">
        <v>0</v>
      </c>
      <c r="DI747" s="219">
        <v>0</v>
      </c>
      <c r="DJ747" s="219">
        <v>0</v>
      </c>
      <c r="DK747" s="219">
        <v>0</v>
      </c>
      <c r="DL747" s="219">
        <v>3000</v>
      </c>
      <c r="DM747" s="219">
        <v>0</v>
      </c>
      <c r="DN747" s="219">
        <v>-3000</v>
      </c>
      <c r="DO747" s="219">
        <v>1081</v>
      </c>
      <c r="DP747" s="219">
        <v>8396.2000000000007</v>
      </c>
      <c r="DQ747" s="219">
        <v>7913.34</v>
      </c>
      <c r="DR747" s="219">
        <v>1007.8</v>
      </c>
      <c r="DS747" s="164">
        <f t="shared" si="11"/>
        <v>18398.34</v>
      </c>
    </row>
    <row r="748" spans="1:123" ht="20.399999999999999">
      <c r="A748" s="154" t="s">
        <v>24773</v>
      </c>
      <c r="B748" s="165">
        <v>88608423.170000002</v>
      </c>
      <c r="C748" s="165">
        <v>86516995.659999996</v>
      </c>
      <c r="D748" s="165">
        <v>92778208.049999997</v>
      </c>
      <c r="E748" s="165">
        <v>97637808.670000002</v>
      </c>
      <c r="F748" s="165">
        <v>97307275.180000007</v>
      </c>
      <c r="BK748" s="152" t="s">
        <v>24731</v>
      </c>
      <c r="BL748" s="219">
        <v>1221509.8400000001</v>
      </c>
      <c r="BM748" s="219">
        <v>1242481.25</v>
      </c>
      <c r="BN748" s="219">
        <v>1262892.67</v>
      </c>
      <c r="BO748" s="219">
        <v>1491344.28</v>
      </c>
      <c r="BP748" s="219">
        <v>1279575.1599999999</v>
      </c>
      <c r="BQ748" s="219">
        <v>1405444.96</v>
      </c>
      <c r="BR748" s="219">
        <v>1278025.75</v>
      </c>
      <c r="BS748" s="219">
        <v>1301661.82</v>
      </c>
      <c r="BT748" s="219">
        <v>1230453.31</v>
      </c>
      <c r="BU748" s="219">
        <v>1385401.88</v>
      </c>
      <c r="BV748" s="219">
        <v>1303213.42</v>
      </c>
      <c r="BW748" s="219">
        <v>1877555.38</v>
      </c>
      <c r="BX748" s="166">
        <v>-16279559.720000001</v>
      </c>
      <c r="BZ748" s="152" t="s">
        <v>25265</v>
      </c>
      <c r="CA748" s="219">
        <v>12760.08</v>
      </c>
      <c r="CB748" s="219">
        <v>1234725.22</v>
      </c>
      <c r="CC748" s="219">
        <v>1872612.45</v>
      </c>
      <c r="CD748" s="219">
        <v>1376138.24</v>
      </c>
      <c r="CE748" s="219">
        <v>1774971.77</v>
      </c>
      <c r="CF748" s="219">
        <v>1333333.1299999999</v>
      </c>
      <c r="CG748" s="219">
        <v>1787628.36</v>
      </c>
      <c r="CH748" s="219">
        <v>1523114</v>
      </c>
      <c r="CI748" s="219">
        <v>1616781</v>
      </c>
      <c r="CJ748" s="219">
        <v>1507196.78</v>
      </c>
      <c r="CK748" s="219">
        <v>1587108.62</v>
      </c>
      <c r="CL748" s="219">
        <v>1819660.94</v>
      </c>
      <c r="CM748" s="219">
        <v>0</v>
      </c>
      <c r="CN748" s="166">
        <v>-17446030.59</v>
      </c>
      <c r="CP748" s="152" t="s">
        <v>25279</v>
      </c>
      <c r="CQ748" s="219">
        <v>17676.68</v>
      </c>
      <c r="CR748" s="219">
        <v>349923.5</v>
      </c>
      <c r="CS748" s="219">
        <v>507809.91</v>
      </c>
      <c r="CT748" s="219">
        <v>299919.53000000003</v>
      </c>
      <c r="CU748" s="219">
        <v>631801.05000000005</v>
      </c>
      <c r="CV748" s="219">
        <v>429316.97</v>
      </c>
      <c r="CW748" s="219">
        <v>489428.54</v>
      </c>
      <c r="CX748" s="219">
        <v>550762.71</v>
      </c>
      <c r="CY748" s="219">
        <v>399214.34</v>
      </c>
      <c r="CZ748" s="219">
        <v>814475.86</v>
      </c>
      <c r="DA748" s="219">
        <v>615613.11</v>
      </c>
      <c r="DB748" s="219">
        <v>489011.51</v>
      </c>
      <c r="DC748" s="219">
        <v>0</v>
      </c>
      <c r="DD748" s="166">
        <v>-5594953.71</v>
      </c>
      <c r="DF748" s="153" t="s">
        <v>25221</v>
      </c>
      <c r="DG748" s="217">
        <v>178756.56</v>
      </c>
      <c r="DH748" s="217">
        <v>385651.99</v>
      </c>
      <c r="DI748" s="217">
        <v>442155.15</v>
      </c>
      <c r="DJ748" s="217">
        <v>585822.30000000005</v>
      </c>
      <c r="DK748" s="217">
        <v>721650.18</v>
      </c>
      <c r="DL748" s="217">
        <v>615463.87</v>
      </c>
      <c r="DM748" s="217">
        <v>808684.98</v>
      </c>
      <c r="DN748" s="217">
        <v>1457405.41</v>
      </c>
      <c r="DO748" s="217">
        <v>271063.89</v>
      </c>
      <c r="DP748" s="217">
        <v>610071.99</v>
      </c>
      <c r="DQ748" s="217">
        <v>786269.11</v>
      </c>
      <c r="DR748" s="217">
        <v>1845816.06</v>
      </c>
      <c r="DS748" s="164">
        <f t="shared" si="11"/>
        <v>8708811.4900000002</v>
      </c>
    </row>
    <row r="749" spans="1:123" ht="20.399999999999999">
      <c r="A749" s="152" t="s">
        <v>25390</v>
      </c>
      <c r="B749" s="166">
        <v>88608423.170000002</v>
      </c>
      <c r="C749" s="166">
        <v>86516995.659999996</v>
      </c>
      <c r="D749" s="166">
        <v>90287401.469999999</v>
      </c>
      <c r="E749" s="166">
        <v>96392405.379999995</v>
      </c>
      <c r="F749" s="166">
        <v>96061871.890000001</v>
      </c>
      <c r="BK749" s="152" t="s">
        <v>25265</v>
      </c>
      <c r="BL749" s="219">
        <v>19880.509999999998</v>
      </c>
      <c r="BM749" s="219">
        <v>1461600.33</v>
      </c>
      <c r="BN749" s="219">
        <v>1741728.68</v>
      </c>
      <c r="BO749" s="219">
        <v>2073492.45</v>
      </c>
      <c r="BP749" s="219">
        <v>1849123.93</v>
      </c>
      <c r="BQ749" s="219">
        <v>1754178.78</v>
      </c>
      <c r="BR749" s="219">
        <v>1731589.7</v>
      </c>
      <c r="BS749" s="219">
        <v>2036625.07</v>
      </c>
      <c r="BT749" s="219">
        <v>1970569.84</v>
      </c>
      <c r="BU749" s="219">
        <v>2053314.74</v>
      </c>
      <c r="BV749" s="219">
        <v>1950773.92</v>
      </c>
      <c r="BW749" s="219">
        <v>2384333.31</v>
      </c>
      <c r="BX749" s="166">
        <v>-21027211.260000002</v>
      </c>
      <c r="BZ749" s="152" t="s">
        <v>25267</v>
      </c>
      <c r="CA749" s="219">
        <v>0</v>
      </c>
      <c r="CB749" s="219">
        <v>0</v>
      </c>
      <c r="CC749" s="219">
        <v>0</v>
      </c>
      <c r="CD749" s="219">
        <v>9323.26</v>
      </c>
      <c r="CE749" s="219">
        <v>2020</v>
      </c>
      <c r="CF749" s="219">
        <v>137500</v>
      </c>
      <c r="CG749" s="219">
        <v>64888.78</v>
      </c>
      <c r="CH749" s="219">
        <v>29295.24</v>
      </c>
      <c r="CI749" s="219">
        <v>1086700</v>
      </c>
      <c r="CJ749" s="219">
        <v>514317.33</v>
      </c>
      <c r="CK749" s="219">
        <v>2501435.4900000002</v>
      </c>
      <c r="CL749" s="219">
        <v>374969.34</v>
      </c>
      <c r="CM749" s="219">
        <v>0</v>
      </c>
      <c r="CN749" s="166">
        <v>-4720449.4400000004</v>
      </c>
      <c r="CP749" s="153" t="s">
        <v>25280</v>
      </c>
      <c r="CQ749" s="217">
        <v>168</v>
      </c>
      <c r="CR749" s="217">
        <v>224</v>
      </c>
      <c r="CS749" s="217">
        <v>504</v>
      </c>
      <c r="CT749" s="217">
        <v>728</v>
      </c>
      <c r="CU749" s="217">
        <v>0</v>
      </c>
      <c r="CV749" s="217">
        <v>280</v>
      </c>
      <c r="CW749" s="217">
        <v>2723</v>
      </c>
      <c r="CX749" s="217">
        <v>3006.4</v>
      </c>
      <c r="CY749" s="217">
        <v>224</v>
      </c>
      <c r="CZ749" s="217">
        <v>7389.5</v>
      </c>
      <c r="DA749" s="217">
        <v>1303.8</v>
      </c>
      <c r="DB749" s="217">
        <v>783.2</v>
      </c>
      <c r="DC749" s="217">
        <v>0</v>
      </c>
      <c r="DD749" s="164">
        <v>-17333.900000000001</v>
      </c>
      <c r="DF749" s="154" t="s">
        <v>25174</v>
      </c>
      <c r="DG749" s="218">
        <v>178756.56</v>
      </c>
      <c r="DH749" s="218">
        <v>385651.99</v>
      </c>
      <c r="DI749" s="218">
        <v>442155.15</v>
      </c>
      <c r="DJ749" s="218">
        <v>585822.30000000005</v>
      </c>
      <c r="DK749" s="218">
        <v>721650.18</v>
      </c>
      <c r="DL749" s="218">
        <v>615463.87</v>
      </c>
      <c r="DM749" s="218">
        <v>808684.98</v>
      </c>
      <c r="DN749" s="218">
        <v>1457405.41</v>
      </c>
      <c r="DO749" s="218">
        <v>271063.89</v>
      </c>
      <c r="DP749" s="218">
        <v>610071.99</v>
      </c>
      <c r="DQ749" s="218">
        <v>786269.11</v>
      </c>
      <c r="DR749" s="218">
        <v>1845816.06</v>
      </c>
      <c r="DS749" s="164">
        <f t="shared" si="11"/>
        <v>8708811.4900000002</v>
      </c>
    </row>
    <row r="750" spans="1:123" ht="20.399999999999999">
      <c r="A750" s="152" t="s">
        <v>25391</v>
      </c>
      <c r="B750" s="166">
        <v>0</v>
      </c>
      <c r="C750" s="166">
        <v>0</v>
      </c>
      <c r="D750" s="166">
        <v>2490806.58</v>
      </c>
      <c r="E750" s="166">
        <v>1245403.29</v>
      </c>
      <c r="F750" s="166">
        <v>1245403.29</v>
      </c>
      <c r="BK750" s="152" t="s">
        <v>25267</v>
      </c>
      <c r="BL750" s="219">
        <v>0</v>
      </c>
      <c r="BM750" s="219">
        <v>0</v>
      </c>
      <c r="BN750" s="219">
        <v>133306</v>
      </c>
      <c r="BO750" s="219">
        <v>0</v>
      </c>
      <c r="BP750" s="219">
        <v>179717.23</v>
      </c>
      <c r="BQ750" s="219">
        <v>247518.21</v>
      </c>
      <c r="BR750" s="219">
        <v>196995.08</v>
      </c>
      <c r="BS750" s="219">
        <v>96029.759999999995</v>
      </c>
      <c r="BT750" s="219">
        <v>1311938.6399999999</v>
      </c>
      <c r="BU750" s="219">
        <v>3335471.83</v>
      </c>
      <c r="BV750" s="219">
        <v>5155189.91</v>
      </c>
      <c r="BW750" s="219">
        <v>19323630.079999998</v>
      </c>
      <c r="BX750" s="166">
        <v>-29979796.739999998</v>
      </c>
      <c r="BZ750" s="152" t="s">
        <v>25276</v>
      </c>
      <c r="CA750" s="219">
        <v>0</v>
      </c>
      <c r="CB750" s="219">
        <v>0</v>
      </c>
      <c r="CC750" s="219">
        <v>0</v>
      </c>
      <c r="CD750" s="219">
        <v>0</v>
      </c>
      <c r="CE750" s="219">
        <v>0</v>
      </c>
      <c r="CF750" s="219">
        <v>0</v>
      </c>
      <c r="CG750" s="219">
        <v>0</v>
      </c>
      <c r="CH750" s="219">
        <v>0</v>
      </c>
      <c r="CI750" s="219">
        <v>0</v>
      </c>
      <c r="CJ750" s="219">
        <v>0</v>
      </c>
      <c r="CK750" s="219">
        <v>499600</v>
      </c>
      <c r="CL750" s="219">
        <v>40000</v>
      </c>
      <c r="CM750" s="219">
        <v>0</v>
      </c>
      <c r="CN750" s="166">
        <v>-539600</v>
      </c>
      <c r="CP750" s="154" t="s">
        <v>25024</v>
      </c>
      <c r="CQ750" s="218">
        <v>168</v>
      </c>
      <c r="CR750" s="218">
        <v>224</v>
      </c>
      <c r="CS750" s="218">
        <v>504</v>
      </c>
      <c r="CT750" s="218">
        <v>728</v>
      </c>
      <c r="CU750" s="218">
        <v>0</v>
      </c>
      <c r="CV750" s="218">
        <v>280</v>
      </c>
      <c r="CW750" s="218">
        <v>2723</v>
      </c>
      <c r="CX750" s="218">
        <v>3006.4</v>
      </c>
      <c r="CY750" s="218">
        <v>224</v>
      </c>
      <c r="CZ750" s="218">
        <v>7389.5</v>
      </c>
      <c r="DA750" s="218">
        <v>1303.8</v>
      </c>
      <c r="DB750" s="218">
        <v>783.2</v>
      </c>
      <c r="DC750" s="218">
        <v>0</v>
      </c>
      <c r="DD750" s="165">
        <v>-17333.900000000001</v>
      </c>
      <c r="DF750" s="152" t="s">
        <v>25358</v>
      </c>
      <c r="DG750" s="219">
        <v>0</v>
      </c>
      <c r="DH750" s="219">
        <v>0</v>
      </c>
      <c r="DI750" s="219">
        <v>0</v>
      </c>
      <c r="DJ750" s="219">
        <v>0</v>
      </c>
      <c r="DK750" s="219">
        <v>0</v>
      </c>
      <c r="DL750" s="219">
        <v>105943.5</v>
      </c>
      <c r="DM750" s="219">
        <v>0</v>
      </c>
      <c r="DN750" s="219">
        <v>87513.600000000006</v>
      </c>
      <c r="DO750" s="219">
        <v>26072</v>
      </c>
      <c r="DP750" s="219">
        <v>0</v>
      </c>
      <c r="DQ750" s="219">
        <v>1432.89</v>
      </c>
      <c r="DR750" s="219">
        <v>61532.6</v>
      </c>
      <c r="DS750" s="164">
        <f t="shared" si="11"/>
        <v>282494.59000000003</v>
      </c>
    </row>
    <row r="751" spans="1:123" ht="20.399999999999999">
      <c r="A751" s="153" t="s">
        <v>25392</v>
      </c>
      <c r="B751" s="164">
        <v>1241440.8600000001</v>
      </c>
      <c r="C751" s="164">
        <v>1166057.42</v>
      </c>
      <c r="D751" s="164">
        <v>1237123.1200000001</v>
      </c>
      <c r="E751" s="164">
        <v>1327887.58</v>
      </c>
      <c r="F751" s="164">
        <v>1449854.34</v>
      </c>
      <c r="BK751" s="152" t="s">
        <v>25276</v>
      </c>
      <c r="BL751" s="219">
        <v>0</v>
      </c>
      <c r="BM751" s="219">
        <v>0</v>
      </c>
      <c r="BN751" s="219">
        <v>0</v>
      </c>
      <c r="BO751" s="219">
        <v>0</v>
      </c>
      <c r="BP751" s="219">
        <v>0</v>
      </c>
      <c r="BQ751" s="219">
        <v>0</v>
      </c>
      <c r="BR751" s="219">
        <v>0</v>
      </c>
      <c r="BS751" s="219">
        <v>0</v>
      </c>
      <c r="BT751" s="219">
        <v>0</v>
      </c>
      <c r="BU751" s="219">
        <v>0</v>
      </c>
      <c r="BV751" s="219">
        <v>54290</v>
      </c>
      <c r="BW751" s="219">
        <v>0</v>
      </c>
      <c r="BX751" s="166">
        <v>-54290</v>
      </c>
      <c r="BZ751" s="153" t="s">
        <v>25268</v>
      </c>
      <c r="CA751" s="217">
        <v>25897341.23</v>
      </c>
      <c r="CB751" s="217">
        <v>25617590.870000001</v>
      </c>
      <c r="CC751" s="217">
        <v>25947459.370000001</v>
      </c>
      <c r="CD751" s="217">
        <v>30255372.68</v>
      </c>
      <c r="CE751" s="217">
        <v>28260537.609999999</v>
      </c>
      <c r="CF751" s="217">
        <v>27387856.5</v>
      </c>
      <c r="CG751" s="217">
        <v>27769182.629999999</v>
      </c>
      <c r="CH751" s="217">
        <v>29779031.440000001</v>
      </c>
      <c r="CI751" s="217">
        <v>38144197.670000002</v>
      </c>
      <c r="CJ751" s="217">
        <v>31132114.760000002</v>
      </c>
      <c r="CK751" s="217">
        <v>30138791.84</v>
      </c>
      <c r="CL751" s="217">
        <v>50697471.490000002</v>
      </c>
      <c r="CM751" s="217">
        <v>0</v>
      </c>
      <c r="CN751" s="164">
        <v>-371026948.08999997</v>
      </c>
      <c r="CP751" s="152" t="s">
        <v>25285</v>
      </c>
      <c r="CQ751" s="219">
        <v>168</v>
      </c>
      <c r="CR751" s="219">
        <v>224</v>
      </c>
      <c r="CS751" s="219">
        <v>504</v>
      </c>
      <c r="CT751" s="219">
        <v>728</v>
      </c>
      <c r="CU751" s="219">
        <v>0</v>
      </c>
      <c r="CV751" s="219">
        <v>280</v>
      </c>
      <c r="CW751" s="219">
        <v>2723</v>
      </c>
      <c r="CX751" s="219">
        <v>-47.6</v>
      </c>
      <c r="CY751" s="219">
        <v>224</v>
      </c>
      <c r="CZ751" s="219">
        <v>672</v>
      </c>
      <c r="DA751" s="219">
        <v>1303.8</v>
      </c>
      <c r="DB751" s="219">
        <v>560</v>
      </c>
      <c r="DC751" s="219">
        <v>0</v>
      </c>
      <c r="DD751" s="166">
        <v>-7339.2</v>
      </c>
      <c r="DF751" s="152" t="s">
        <v>25361</v>
      </c>
      <c r="DG751" s="219">
        <v>178756.56</v>
      </c>
      <c r="DH751" s="219">
        <v>385651.99</v>
      </c>
      <c r="DI751" s="219">
        <v>442155.15</v>
      </c>
      <c r="DJ751" s="219">
        <v>585822.30000000005</v>
      </c>
      <c r="DK751" s="219">
        <v>721650.18</v>
      </c>
      <c r="DL751" s="219">
        <v>509520.37</v>
      </c>
      <c r="DM751" s="219">
        <v>808684.98</v>
      </c>
      <c r="DN751" s="219">
        <v>1369891.81</v>
      </c>
      <c r="DO751" s="219">
        <v>244991.89</v>
      </c>
      <c r="DP751" s="219">
        <v>610071.99</v>
      </c>
      <c r="DQ751" s="219">
        <v>784836.22</v>
      </c>
      <c r="DR751" s="219">
        <v>1784283.46</v>
      </c>
      <c r="DS751" s="164">
        <f t="shared" si="11"/>
        <v>8426316.8999999985</v>
      </c>
    </row>
    <row r="752" spans="1:123" ht="20.399999999999999">
      <c r="A752" s="154" t="s">
        <v>24773</v>
      </c>
      <c r="B752" s="165">
        <v>658491.39</v>
      </c>
      <c r="C752" s="165">
        <v>613629.27</v>
      </c>
      <c r="D752" s="165">
        <v>693567.03</v>
      </c>
      <c r="E752" s="165">
        <v>771511.2</v>
      </c>
      <c r="F752" s="165">
        <v>837052.52</v>
      </c>
      <c r="BK752" s="153" t="s">
        <v>25268</v>
      </c>
      <c r="BL752" s="217">
        <v>30678289.120000001</v>
      </c>
      <c r="BM752" s="217">
        <v>36782774.479999997</v>
      </c>
      <c r="BN752" s="217">
        <v>33964814.140000001</v>
      </c>
      <c r="BO752" s="217">
        <v>41087878.439999998</v>
      </c>
      <c r="BP752" s="217">
        <v>37266118.899999999</v>
      </c>
      <c r="BQ752" s="217">
        <v>39189106.420000002</v>
      </c>
      <c r="BR752" s="217">
        <v>39340894.560000002</v>
      </c>
      <c r="BS752" s="217">
        <v>39986435.960000001</v>
      </c>
      <c r="BT752" s="217">
        <v>40058783.729999997</v>
      </c>
      <c r="BU752" s="217">
        <v>60539971.07</v>
      </c>
      <c r="BV752" s="217">
        <v>39059310.710000001</v>
      </c>
      <c r="BW752" s="217">
        <v>83816122.709999993</v>
      </c>
      <c r="BX752" s="164">
        <v>-521770500.24000001</v>
      </c>
      <c r="BZ752" s="154" t="s">
        <v>24743</v>
      </c>
      <c r="CA752" s="218">
        <v>0</v>
      </c>
      <c r="CB752" s="218">
        <v>0</v>
      </c>
      <c r="CC752" s="218">
        <v>0</v>
      </c>
      <c r="CD752" s="218">
        <v>0</v>
      </c>
      <c r="CE752" s="218">
        <v>0</v>
      </c>
      <c r="CF752" s="218">
        <v>220027</v>
      </c>
      <c r="CG752" s="218">
        <v>0</v>
      </c>
      <c r="CH752" s="218">
        <v>0</v>
      </c>
      <c r="CI752" s="218">
        <v>0</v>
      </c>
      <c r="CJ752" s="218">
        <v>0</v>
      </c>
      <c r="CK752" s="218">
        <v>431135.6</v>
      </c>
      <c r="CL752" s="218">
        <v>118784.4</v>
      </c>
      <c r="CM752" s="218">
        <v>0</v>
      </c>
      <c r="CN752" s="165">
        <v>-769947</v>
      </c>
      <c r="CP752" s="152" t="s">
        <v>25276</v>
      </c>
      <c r="CQ752" s="219">
        <v>0</v>
      </c>
      <c r="CR752" s="219">
        <v>0</v>
      </c>
      <c r="CS752" s="219">
        <v>0</v>
      </c>
      <c r="CT752" s="219">
        <v>0</v>
      </c>
      <c r="CU752" s="219">
        <v>0</v>
      </c>
      <c r="CV752" s="219">
        <v>0</v>
      </c>
      <c r="CW752" s="219">
        <v>0</v>
      </c>
      <c r="CX752" s="219">
        <v>3054</v>
      </c>
      <c r="CY752" s="219">
        <v>0</v>
      </c>
      <c r="CZ752" s="219">
        <v>6717.5</v>
      </c>
      <c r="DA752" s="219">
        <v>0</v>
      </c>
      <c r="DB752" s="219">
        <v>223.2</v>
      </c>
      <c r="DC752" s="219">
        <v>0</v>
      </c>
      <c r="DD752" s="166">
        <v>-9994.7000000000007</v>
      </c>
      <c r="DF752" s="153" t="s">
        <v>25316</v>
      </c>
      <c r="DG752" s="217">
        <v>52474.67</v>
      </c>
      <c r="DH752" s="217">
        <v>2970770.57</v>
      </c>
      <c r="DI752" s="217">
        <v>2824366.19</v>
      </c>
      <c r="DJ752" s="217">
        <v>2522293.71</v>
      </c>
      <c r="DK752" s="217">
        <v>4791204.05</v>
      </c>
      <c r="DL752" s="217">
        <v>3166363.56</v>
      </c>
      <c r="DM752" s="217">
        <v>1518527.79</v>
      </c>
      <c r="DN752" s="217">
        <v>4310332.42</v>
      </c>
      <c r="DO752" s="217">
        <v>2869046.52</v>
      </c>
      <c r="DP752" s="217">
        <v>2536600.87</v>
      </c>
      <c r="DQ752" s="217">
        <v>3845341.36</v>
      </c>
      <c r="DR752" s="217">
        <v>3420105.95</v>
      </c>
      <c r="DS752" s="164">
        <f t="shared" si="11"/>
        <v>34827427.660000004</v>
      </c>
    </row>
    <row r="753" spans="1:123" ht="20.399999999999999">
      <c r="A753" s="152" t="s">
        <v>24774</v>
      </c>
      <c r="B753" s="166">
        <v>658491.39</v>
      </c>
      <c r="C753" s="166">
        <v>613629.27</v>
      </c>
      <c r="D753" s="166">
        <v>693567.03</v>
      </c>
      <c r="E753" s="166">
        <v>771511.2</v>
      </c>
      <c r="F753" s="166">
        <v>837052.52</v>
      </c>
      <c r="BK753" s="154" t="s">
        <v>24743</v>
      </c>
      <c r="BL753" s="218">
        <v>0</v>
      </c>
      <c r="BM753" s="218">
        <v>0</v>
      </c>
      <c r="BN753" s="218">
        <v>0</v>
      </c>
      <c r="BO753" s="218">
        <v>0</v>
      </c>
      <c r="BP753" s="218">
        <v>0</v>
      </c>
      <c r="BQ753" s="218">
        <v>0</v>
      </c>
      <c r="BR753" s="218">
        <v>0</v>
      </c>
      <c r="BS753" s="218">
        <v>0</v>
      </c>
      <c r="BT753" s="218">
        <v>454067.5</v>
      </c>
      <c r="BU753" s="218">
        <v>0</v>
      </c>
      <c r="BV753" s="218">
        <v>0</v>
      </c>
      <c r="BW753" s="218">
        <v>0</v>
      </c>
      <c r="BX753" s="165">
        <v>-454067.5</v>
      </c>
      <c r="BZ753" s="152" t="s">
        <v>24745</v>
      </c>
      <c r="CA753" s="219">
        <v>0</v>
      </c>
      <c r="CB753" s="219">
        <v>0</v>
      </c>
      <c r="CC753" s="219">
        <v>0</v>
      </c>
      <c r="CD753" s="219">
        <v>0</v>
      </c>
      <c r="CE753" s="219">
        <v>0</v>
      </c>
      <c r="CF753" s="219">
        <v>220027</v>
      </c>
      <c r="CG753" s="219">
        <v>0</v>
      </c>
      <c r="CH753" s="219">
        <v>0</v>
      </c>
      <c r="CI753" s="219">
        <v>0</v>
      </c>
      <c r="CJ753" s="219">
        <v>0</v>
      </c>
      <c r="CK753" s="219">
        <v>0</v>
      </c>
      <c r="CL753" s="219">
        <v>0</v>
      </c>
      <c r="CM753" s="219">
        <v>0</v>
      </c>
      <c r="CN753" s="166">
        <v>-220027</v>
      </c>
      <c r="CP753" s="153" t="s">
        <v>25286</v>
      </c>
      <c r="CQ753" s="217">
        <v>4585547.03</v>
      </c>
      <c r="CR753" s="217">
        <v>9202849.7300000004</v>
      </c>
      <c r="CS753" s="217">
        <v>9119517.3499999996</v>
      </c>
      <c r="CT753" s="217">
        <v>9118782.1500000004</v>
      </c>
      <c r="CU753" s="217">
        <v>10217720.289999999</v>
      </c>
      <c r="CV753" s="217">
        <v>8639796.1300000008</v>
      </c>
      <c r="CW753" s="217">
        <v>11310127.109999999</v>
      </c>
      <c r="CX753" s="217">
        <v>10515036.33</v>
      </c>
      <c r="CY753" s="217">
        <v>12105456.359999999</v>
      </c>
      <c r="CZ753" s="217">
        <v>12822699.93</v>
      </c>
      <c r="DA753" s="217">
        <v>11890313.289999999</v>
      </c>
      <c r="DB753" s="217">
        <v>20696727.239999998</v>
      </c>
      <c r="DC753" s="217">
        <v>0</v>
      </c>
      <c r="DD753" s="164">
        <v>-130224572.94</v>
      </c>
      <c r="DF753" s="154" t="s">
        <v>25174</v>
      </c>
      <c r="DG753" s="218">
        <v>52474.67</v>
      </c>
      <c r="DH753" s="218">
        <v>2970770.57</v>
      </c>
      <c r="DI753" s="218">
        <v>2824366.19</v>
      </c>
      <c r="DJ753" s="218">
        <v>2522293.71</v>
      </c>
      <c r="DK753" s="218">
        <v>4791204.05</v>
      </c>
      <c r="DL753" s="218">
        <v>3166363.56</v>
      </c>
      <c r="DM753" s="218">
        <v>1518527.79</v>
      </c>
      <c r="DN753" s="218">
        <v>4310332.42</v>
      </c>
      <c r="DO753" s="218">
        <v>2869046.52</v>
      </c>
      <c r="DP753" s="218">
        <v>2536600.87</v>
      </c>
      <c r="DQ753" s="218">
        <v>3845341.36</v>
      </c>
      <c r="DR753" s="218">
        <v>3420105.95</v>
      </c>
      <c r="DS753" s="164">
        <f t="shared" si="11"/>
        <v>34827427.660000004</v>
      </c>
    </row>
    <row r="754" spans="1:123" ht="20.399999999999999">
      <c r="A754" s="154" t="s">
        <v>24918</v>
      </c>
      <c r="B754" s="165">
        <v>582949.47</v>
      </c>
      <c r="C754" s="165">
        <v>552428.15</v>
      </c>
      <c r="D754" s="165">
        <v>543556.09</v>
      </c>
      <c r="E754" s="165">
        <v>556376.38</v>
      </c>
      <c r="F754" s="165">
        <v>612801.81999999995</v>
      </c>
      <c r="BK754" s="152" t="s">
        <v>24745</v>
      </c>
      <c r="BL754" s="219">
        <v>0</v>
      </c>
      <c r="BM754" s="219">
        <v>0</v>
      </c>
      <c r="BN754" s="219">
        <v>0</v>
      </c>
      <c r="BO754" s="219">
        <v>0</v>
      </c>
      <c r="BP754" s="219">
        <v>0</v>
      </c>
      <c r="BQ754" s="219">
        <v>0</v>
      </c>
      <c r="BR754" s="219">
        <v>0</v>
      </c>
      <c r="BS754" s="219">
        <v>0</v>
      </c>
      <c r="BT754" s="219">
        <v>449231.5</v>
      </c>
      <c r="BU754" s="219">
        <v>0</v>
      </c>
      <c r="BV754" s="219">
        <v>0</v>
      </c>
      <c r="BW754" s="219">
        <v>0</v>
      </c>
      <c r="BX754" s="166">
        <v>-449231.5</v>
      </c>
      <c r="BZ754" s="152" t="s">
        <v>24744</v>
      </c>
      <c r="CA754" s="219">
        <v>0</v>
      </c>
      <c r="CB754" s="219">
        <v>0</v>
      </c>
      <c r="CC754" s="219">
        <v>0</v>
      </c>
      <c r="CD754" s="219">
        <v>0</v>
      </c>
      <c r="CE754" s="219">
        <v>0</v>
      </c>
      <c r="CF754" s="219">
        <v>0</v>
      </c>
      <c r="CG754" s="219">
        <v>0</v>
      </c>
      <c r="CH754" s="219">
        <v>0</v>
      </c>
      <c r="CI754" s="219">
        <v>0</v>
      </c>
      <c r="CJ754" s="219">
        <v>0</v>
      </c>
      <c r="CK754" s="219">
        <v>431135.6</v>
      </c>
      <c r="CL754" s="219">
        <v>118784.4</v>
      </c>
      <c r="CM754" s="219">
        <v>0</v>
      </c>
      <c r="CN754" s="166">
        <v>-549920</v>
      </c>
      <c r="CP754" s="154" t="s">
        <v>24773</v>
      </c>
      <c r="CQ754" s="218">
        <v>992898.64</v>
      </c>
      <c r="CR754" s="218">
        <v>1106644.77</v>
      </c>
      <c r="CS754" s="218">
        <v>1105426.43</v>
      </c>
      <c r="CT754" s="218">
        <v>1148762.6599999999</v>
      </c>
      <c r="CU754" s="218">
        <v>1090077.3999999999</v>
      </c>
      <c r="CV754" s="218">
        <v>1150887.2</v>
      </c>
      <c r="CW754" s="218">
        <v>1121495.8</v>
      </c>
      <c r="CX754" s="218">
        <v>1154317.3899999999</v>
      </c>
      <c r="CY754" s="218">
        <v>1101816.56</v>
      </c>
      <c r="CZ754" s="218">
        <v>1174759.6499999999</v>
      </c>
      <c r="DA754" s="218">
        <v>1231695.3799999999</v>
      </c>
      <c r="DB754" s="218">
        <v>1219221.21</v>
      </c>
      <c r="DC754" s="218">
        <v>0</v>
      </c>
      <c r="DD754" s="165">
        <v>-13598003.09</v>
      </c>
      <c r="DF754" s="152" t="s">
        <v>25358</v>
      </c>
      <c r="DG754" s="219">
        <v>0</v>
      </c>
      <c r="DH754" s="219">
        <v>0</v>
      </c>
      <c r="DI754" s="219">
        <v>0</v>
      </c>
      <c r="DJ754" s="219">
        <v>0</v>
      </c>
      <c r="DK754" s="219">
        <v>0</v>
      </c>
      <c r="DL754" s="219">
        <v>0</v>
      </c>
      <c r="DM754" s="219">
        <v>6769.2</v>
      </c>
      <c r="DN754" s="219">
        <v>13574.78</v>
      </c>
      <c r="DO754" s="219">
        <v>78206.12</v>
      </c>
      <c r="DP754" s="219">
        <v>13300</v>
      </c>
      <c r="DQ754" s="219">
        <v>436847.53</v>
      </c>
      <c r="DR754" s="219">
        <v>99264.42</v>
      </c>
      <c r="DS754" s="164">
        <f t="shared" si="11"/>
        <v>647962.05000000005</v>
      </c>
    </row>
    <row r="755" spans="1:123">
      <c r="A755" s="152" t="s">
        <v>24921</v>
      </c>
      <c r="B755" s="166">
        <v>582949.47</v>
      </c>
      <c r="C755" s="166">
        <v>552428.15</v>
      </c>
      <c r="D755" s="166">
        <v>543556.09</v>
      </c>
      <c r="E755" s="166">
        <v>556376.38</v>
      </c>
      <c r="F755" s="166">
        <v>612801.81999999995</v>
      </c>
      <c r="BK755" s="152" t="s">
        <v>24744</v>
      </c>
      <c r="BL755" s="219">
        <v>0</v>
      </c>
      <c r="BM755" s="219">
        <v>0</v>
      </c>
      <c r="BN755" s="219">
        <v>0</v>
      </c>
      <c r="BO755" s="219">
        <v>0</v>
      </c>
      <c r="BP755" s="219">
        <v>0</v>
      </c>
      <c r="BQ755" s="219">
        <v>0</v>
      </c>
      <c r="BR755" s="219">
        <v>0</v>
      </c>
      <c r="BS755" s="219">
        <v>0</v>
      </c>
      <c r="BT755" s="219">
        <v>4836</v>
      </c>
      <c r="BU755" s="219">
        <v>0</v>
      </c>
      <c r="BV755" s="219">
        <v>0</v>
      </c>
      <c r="BW755" s="219">
        <v>0</v>
      </c>
      <c r="BX755" s="166">
        <v>-4836</v>
      </c>
      <c r="BZ755" s="154" t="s">
        <v>24755</v>
      </c>
      <c r="CA755" s="218">
        <v>0</v>
      </c>
      <c r="CB755" s="218">
        <v>0</v>
      </c>
      <c r="CC755" s="218">
        <v>0</v>
      </c>
      <c r="CD755" s="218">
        <v>449904.06</v>
      </c>
      <c r="CE755" s="218">
        <v>0</v>
      </c>
      <c r="CF755" s="218">
        <v>0</v>
      </c>
      <c r="CG755" s="218">
        <v>0</v>
      </c>
      <c r="CH755" s="218">
        <v>530842.42000000004</v>
      </c>
      <c r="CI755" s="218">
        <v>441663.77</v>
      </c>
      <c r="CJ755" s="218">
        <v>698133.92</v>
      </c>
      <c r="CK755" s="218">
        <v>0</v>
      </c>
      <c r="CL755" s="218">
        <v>0</v>
      </c>
      <c r="CM755" s="218">
        <v>0</v>
      </c>
      <c r="CN755" s="165">
        <v>-2120544.17</v>
      </c>
      <c r="CP755" s="152" t="s">
        <v>24775</v>
      </c>
      <c r="CQ755" s="219">
        <v>992898.64</v>
      </c>
      <c r="CR755" s="219">
        <v>1106644.77</v>
      </c>
      <c r="CS755" s="219">
        <v>1105426.43</v>
      </c>
      <c r="CT755" s="219">
        <v>1148762.6599999999</v>
      </c>
      <c r="CU755" s="219">
        <v>1090077.3999999999</v>
      </c>
      <c r="CV755" s="219">
        <v>1150887.2</v>
      </c>
      <c r="CW755" s="219">
        <v>1121495.8</v>
      </c>
      <c r="CX755" s="219">
        <v>1154317.3899999999</v>
      </c>
      <c r="CY755" s="219">
        <v>1101816.56</v>
      </c>
      <c r="CZ755" s="219">
        <v>1174759.6499999999</v>
      </c>
      <c r="DA755" s="219">
        <v>1231695.3799999999</v>
      </c>
      <c r="DB755" s="219">
        <v>1219221.21</v>
      </c>
      <c r="DC755" s="219">
        <v>0</v>
      </c>
      <c r="DD755" s="166">
        <v>-13598003.09</v>
      </c>
      <c r="DF755" s="152" t="s">
        <v>25361</v>
      </c>
      <c r="DG755" s="219">
        <v>52474.67</v>
      </c>
      <c r="DH755" s="219">
        <v>2970770.57</v>
      </c>
      <c r="DI755" s="219">
        <v>2824366.19</v>
      </c>
      <c r="DJ755" s="219">
        <v>2522293.71</v>
      </c>
      <c r="DK755" s="219">
        <v>4791204.05</v>
      </c>
      <c r="DL755" s="219">
        <v>3166363.56</v>
      </c>
      <c r="DM755" s="219">
        <v>1511758.59</v>
      </c>
      <c r="DN755" s="219">
        <v>4296757.6399999997</v>
      </c>
      <c r="DO755" s="219">
        <v>2790840.4</v>
      </c>
      <c r="DP755" s="219">
        <v>2523300.87</v>
      </c>
      <c r="DQ755" s="219">
        <v>3408493.83</v>
      </c>
      <c r="DR755" s="219">
        <v>3320841.53</v>
      </c>
      <c r="DS755" s="164">
        <f t="shared" si="11"/>
        <v>34179465.609999999</v>
      </c>
    </row>
    <row r="756" spans="1:123">
      <c r="A756" s="153" t="s">
        <v>25393</v>
      </c>
      <c r="B756" s="164">
        <v>141577648.77000001</v>
      </c>
      <c r="C756" s="164">
        <v>163394017.55000001</v>
      </c>
      <c r="D756" s="164">
        <v>151079653.81</v>
      </c>
      <c r="E756" s="164">
        <v>119500163.63</v>
      </c>
      <c r="F756" s="164">
        <v>82745129.579999998</v>
      </c>
      <c r="BK756" s="154" t="s">
        <v>24764</v>
      </c>
      <c r="BL756" s="218">
        <v>30678289.120000001</v>
      </c>
      <c r="BM756" s="218">
        <v>36782774.479999997</v>
      </c>
      <c r="BN756" s="218">
        <v>33964814.140000001</v>
      </c>
      <c r="BO756" s="218">
        <v>41087878.439999998</v>
      </c>
      <c r="BP756" s="218">
        <v>37266118.899999999</v>
      </c>
      <c r="BQ756" s="218">
        <v>39189106.420000002</v>
      </c>
      <c r="BR756" s="218">
        <v>39340894.560000002</v>
      </c>
      <c r="BS756" s="218">
        <v>39986435.960000001</v>
      </c>
      <c r="BT756" s="218">
        <v>39604716.229999997</v>
      </c>
      <c r="BU756" s="218">
        <v>60539971.07</v>
      </c>
      <c r="BV756" s="218">
        <v>39059310.710000001</v>
      </c>
      <c r="BW756" s="218">
        <v>83816122.709999993</v>
      </c>
      <c r="BX756" s="165">
        <v>-521316432.74000001</v>
      </c>
      <c r="BZ756" s="152" t="s">
        <v>24731</v>
      </c>
      <c r="CA756" s="219">
        <v>0</v>
      </c>
      <c r="CB756" s="219">
        <v>0</v>
      </c>
      <c r="CC756" s="219">
        <v>0</v>
      </c>
      <c r="CD756" s="219">
        <v>449904.06</v>
      </c>
      <c r="CE756" s="219">
        <v>0</v>
      </c>
      <c r="CF756" s="219">
        <v>0</v>
      </c>
      <c r="CG756" s="219">
        <v>0</v>
      </c>
      <c r="CH756" s="219">
        <v>530842.42000000004</v>
      </c>
      <c r="CI756" s="219">
        <v>441663.77</v>
      </c>
      <c r="CJ756" s="219">
        <v>698133.92</v>
      </c>
      <c r="CK756" s="219">
        <v>0</v>
      </c>
      <c r="CL756" s="219">
        <v>0</v>
      </c>
      <c r="CM756" s="219">
        <v>0</v>
      </c>
      <c r="CN756" s="166">
        <v>-2120544.17</v>
      </c>
      <c r="CP756" s="154" t="s">
        <v>24857</v>
      </c>
      <c r="CQ756" s="218">
        <v>0</v>
      </c>
      <c r="CR756" s="218">
        <v>153675.84</v>
      </c>
      <c r="CS756" s="218">
        <v>310497.53999999998</v>
      </c>
      <c r="CT756" s="218">
        <v>125301.64</v>
      </c>
      <c r="CU756" s="218">
        <v>54834.239999999998</v>
      </c>
      <c r="CV756" s="218">
        <v>10142.31</v>
      </c>
      <c r="CW756" s="218">
        <v>41144.46</v>
      </c>
      <c r="CX756" s="218">
        <v>301348.99</v>
      </c>
      <c r="CY756" s="218">
        <v>577278.12</v>
      </c>
      <c r="CZ756" s="218">
        <v>443842.83</v>
      </c>
      <c r="DA756" s="218">
        <v>597362.74</v>
      </c>
      <c r="DB756" s="218">
        <v>1539608.22</v>
      </c>
      <c r="DC756" s="218">
        <v>0</v>
      </c>
      <c r="DD756" s="165">
        <v>-4155036.93</v>
      </c>
      <c r="DF756" s="153" t="s">
        <v>25223</v>
      </c>
      <c r="DG756" s="217">
        <v>250126.75</v>
      </c>
      <c r="DH756" s="217">
        <v>3446723.35</v>
      </c>
      <c r="DI756" s="217">
        <v>3457776.47</v>
      </c>
      <c r="DJ756" s="217">
        <v>3974386.06</v>
      </c>
      <c r="DK756" s="217">
        <v>3851852.55</v>
      </c>
      <c r="DL756" s="217">
        <v>3695458.5</v>
      </c>
      <c r="DM756" s="217">
        <v>4008871.44</v>
      </c>
      <c r="DN756" s="217">
        <v>3599310.64</v>
      </c>
      <c r="DO756" s="217">
        <v>3166605.52</v>
      </c>
      <c r="DP756" s="217">
        <v>3429983.79</v>
      </c>
      <c r="DQ756" s="217">
        <v>3816937.7</v>
      </c>
      <c r="DR756" s="217">
        <v>6957505.4400000004</v>
      </c>
      <c r="DS756" s="164">
        <f t="shared" si="11"/>
        <v>43655538.210000001</v>
      </c>
    </row>
    <row r="757" spans="1:123" ht="20.399999999999999">
      <c r="A757" s="154" t="s">
        <v>24789</v>
      </c>
      <c r="B757" s="165">
        <v>1723346.41</v>
      </c>
      <c r="C757" s="165">
        <v>3543908.65</v>
      </c>
      <c r="D757" s="165">
        <v>6540364.3099999996</v>
      </c>
      <c r="E757" s="165">
        <v>2684454.57</v>
      </c>
      <c r="F757" s="165">
        <v>3347040.56</v>
      </c>
      <c r="BK757" s="152" t="s">
        <v>25029</v>
      </c>
      <c r="BL757" s="219">
        <v>0</v>
      </c>
      <c r="BM757" s="219">
        <v>49796.160000000003</v>
      </c>
      <c r="BN757" s="219">
        <v>315962.87</v>
      </c>
      <c r="BO757" s="219">
        <v>302677.64</v>
      </c>
      <c r="BP757" s="219">
        <v>717227.61</v>
      </c>
      <c r="BQ757" s="219">
        <v>712901.8</v>
      </c>
      <c r="BR757" s="219">
        <v>869075.18</v>
      </c>
      <c r="BS757" s="219">
        <v>289614.59000000003</v>
      </c>
      <c r="BT757" s="219">
        <v>582969.80000000005</v>
      </c>
      <c r="BU757" s="219">
        <v>552523.61</v>
      </c>
      <c r="BV757" s="219">
        <v>1136250.95</v>
      </c>
      <c r="BW757" s="219">
        <v>1716088.2</v>
      </c>
      <c r="BX757" s="166">
        <v>-7245088.4100000001</v>
      </c>
      <c r="BZ757" s="154" t="s">
        <v>24757</v>
      </c>
      <c r="CA757" s="218">
        <v>0</v>
      </c>
      <c r="CB757" s="218">
        <v>0</v>
      </c>
      <c r="CC757" s="218">
        <v>0</v>
      </c>
      <c r="CD757" s="218">
        <v>0</v>
      </c>
      <c r="CE757" s="218">
        <v>0</v>
      </c>
      <c r="CF757" s="218">
        <v>0</v>
      </c>
      <c r="CG757" s="218">
        <v>3058.45</v>
      </c>
      <c r="CH757" s="218">
        <v>0</v>
      </c>
      <c r="CI757" s="218">
        <v>0</v>
      </c>
      <c r="CJ757" s="218">
        <v>3467.41</v>
      </c>
      <c r="CK757" s="218">
        <v>0</v>
      </c>
      <c r="CL757" s="218">
        <v>0</v>
      </c>
      <c r="CM757" s="218">
        <v>0</v>
      </c>
      <c r="CN757" s="165">
        <v>-6525.86</v>
      </c>
      <c r="CP757" s="152" t="s">
        <v>25287</v>
      </c>
      <c r="CQ757" s="219">
        <v>0</v>
      </c>
      <c r="CR757" s="219">
        <v>153675.84</v>
      </c>
      <c r="CS757" s="219">
        <v>310497.53999999998</v>
      </c>
      <c r="CT757" s="219">
        <v>125301.64</v>
      </c>
      <c r="CU757" s="219">
        <v>54834.239999999998</v>
      </c>
      <c r="CV757" s="219">
        <v>10142.31</v>
      </c>
      <c r="CW757" s="219">
        <v>41144.46</v>
      </c>
      <c r="CX757" s="219">
        <v>301348.99</v>
      </c>
      <c r="CY757" s="219">
        <v>577278.12</v>
      </c>
      <c r="CZ757" s="219">
        <v>443842.83</v>
      </c>
      <c r="DA757" s="219">
        <v>597362.74</v>
      </c>
      <c r="DB757" s="219">
        <v>1539608.22</v>
      </c>
      <c r="DC757" s="219">
        <v>0</v>
      </c>
      <c r="DD757" s="166">
        <v>-4155036.93</v>
      </c>
      <c r="DF757" s="154" t="s">
        <v>25174</v>
      </c>
      <c r="DG757" s="218">
        <v>250126.75</v>
      </c>
      <c r="DH757" s="218">
        <v>3446723.35</v>
      </c>
      <c r="DI757" s="218">
        <v>3457776.47</v>
      </c>
      <c r="DJ757" s="218">
        <v>3974386.06</v>
      </c>
      <c r="DK757" s="218">
        <v>3851852.55</v>
      </c>
      <c r="DL757" s="218">
        <v>3695458.5</v>
      </c>
      <c r="DM757" s="218">
        <v>4008871.44</v>
      </c>
      <c r="DN757" s="218">
        <v>3599310.64</v>
      </c>
      <c r="DO757" s="218">
        <v>3166605.52</v>
      </c>
      <c r="DP757" s="218">
        <v>3429983.79</v>
      </c>
      <c r="DQ757" s="218">
        <v>3816937.7</v>
      </c>
      <c r="DR757" s="218">
        <v>6957505.4400000004</v>
      </c>
      <c r="DS757" s="164">
        <f t="shared" si="11"/>
        <v>43655538.210000001</v>
      </c>
    </row>
    <row r="758" spans="1:123" ht="20.399999999999999">
      <c r="A758" s="152" t="s">
        <v>24792</v>
      </c>
      <c r="B758" s="166">
        <v>1723346.41</v>
      </c>
      <c r="C758" s="166">
        <v>3543908.65</v>
      </c>
      <c r="D758" s="166">
        <v>6540364.3099999996</v>
      </c>
      <c r="E758" s="166">
        <v>2684454.57</v>
      </c>
      <c r="F758" s="166">
        <v>3347040.56</v>
      </c>
      <c r="BK758" s="152" t="s">
        <v>24731</v>
      </c>
      <c r="BL758" s="219">
        <v>30401476.93</v>
      </c>
      <c r="BM758" s="219">
        <v>31749650.73</v>
      </c>
      <c r="BN758" s="219">
        <v>31269448.289999999</v>
      </c>
      <c r="BO758" s="219">
        <v>35659583.579999998</v>
      </c>
      <c r="BP758" s="219">
        <v>30749204.469999999</v>
      </c>
      <c r="BQ758" s="219">
        <v>34855030.960000001</v>
      </c>
      <c r="BR758" s="219">
        <v>31398102.629999999</v>
      </c>
      <c r="BS758" s="219">
        <v>33218272.809999999</v>
      </c>
      <c r="BT758" s="219">
        <v>33285137.510000002</v>
      </c>
      <c r="BU758" s="219">
        <v>33770657.210000001</v>
      </c>
      <c r="BV758" s="219">
        <v>34346029.280000001</v>
      </c>
      <c r="BW758" s="219">
        <v>51850736.420000002</v>
      </c>
      <c r="BX758" s="166">
        <v>-412553330.81999999</v>
      </c>
      <c r="BZ758" s="152" t="s">
        <v>24761</v>
      </c>
      <c r="CA758" s="219">
        <v>0</v>
      </c>
      <c r="CB758" s="219">
        <v>0</v>
      </c>
      <c r="CC758" s="219">
        <v>0</v>
      </c>
      <c r="CD758" s="219">
        <v>0</v>
      </c>
      <c r="CE758" s="219">
        <v>0</v>
      </c>
      <c r="CF758" s="219">
        <v>0</v>
      </c>
      <c r="CG758" s="219">
        <v>3058.45</v>
      </c>
      <c r="CH758" s="219">
        <v>0</v>
      </c>
      <c r="CI758" s="219">
        <v>0</v>
      </c>
      <c r="CJ758" s="219">
        <v>3467.41</v>
      </c>
      <c r="CK758" s="219">
        <v>0</v>
      </c>
      <c r="CL758" s="219">
        <v>0</v>
      </c>
      <c r="CM758" s="219">
        <v>0</v>
      </c>
      <c r="CN758" s="166">
        <v>-6525.86</v>
      </c>
      <c r="CP758" s="154" t="s">
        <v>24753</v>
      </c>
      <c r="CQ758" s="218">
        <v>3553454.86</v>
      </c>
      <c r="CR758" s="218">
        <v>7908407.9199999999</v>
      </c>
      <c r="CS758" s="218">
        <v>7659887.1200000001</v>
      </c>
      <c r="CT758" s="218">
        <v>7837807.0499999998</v>
      </c>
      <c r="CU758" s="218">
        <v>8695989.0700000003</v>
      </c>
      <c r="CV758" s="218">
        <v>6945947.1900000004</v>
      </c>
      <c r="CW758" s="218">
        <v>9841595.3599999994</v>
      </c>
      <c r="CX758" s="218">
        <v>9021609.1400000006</v>
      </c>
      <c r="CY758" s="218">
        <v>10254797.16</v>
      </c>
      <c r="CZ758" s="218">
        <v>10028651.15</v>
      </c>
      <c r="DA758" s="218">
        <v>10011741.890000001</v>
      </c>
      <c r="DB758" s="218">
        <v>17841497.010000002</v>
      </c>
      <c r="DC758" s="218">
        <v>0</v>
      </c>
      <c r="DD758" s="165">
        <v>-109601384.92</v>
      </c>
      <c r="DF758" s="152" t="s">
        <v>25358</v>
      </c>
      <c r="DG758" s="219">
        <v>0</v>
      </c>
      <c r="DH758" s="219">
        <v>0</v>
      </c>
      <c r="DI758" s="219">
        <v>0</v>
      </c>
      <c r="DJ758" s="219">
        <v>0</v>
      </c>
      <c r="DK758" s="219">
        <v>12191.3</v>
      </c>
      <c r="DL758" s="219">
        <v>0</v>
      </c>
      <c r="DM758" s="219">
        <v>4882.8</v>
      </c>
      <c r="DN758" s="219">
        <v>16937.5</v>
      </c>
      <c r="DO758" s="219">
        <v>8670</v>
      </c>
      <c r="DP758" s="219">
        <v>7000</v>
      </c>
      <c r="DQ758" s="219">
        <v>0</v>
      </c>
      <c r="DR758" s="219">
        <v>243981.08</v>
      </c>
      <c r="DS758" s="164">
        <f t="shared" si="11"/>
        <v>293662.68</v>
      </c>
    </row>
    <row r="759" spans="1:123" ht="20.399999999999999">
      <c r="A759" s="154" t="s">
        <v>24820</v>
      </c>
      <c r="B759" s="165">
        <v>66954310.270000003</v>
      </c>
      <c r="C759" s="165">
        <v>91445836.189999998</v>
      </c>
      <c r="D759" s="165">
        <v>75931698.659999996</v>
      </c>
      <c r="E759" s="165">
        <v>58277399.850000001</v>
      </c>
      <c r="F759" s="165">
        <v>16641016.42</v>
      </c>
      <c r="BK759" s="152" t="s">
        <v>24970</v>
      </c>
      <c r="BL759" s="219">
        <v>276812.19</v>
      </c>
      <c r="BM759" s="219">
        <v>1655127.59</v>
      </c>
      <c r="BN759" s="219">
        <v>2379402.98</v>
      </c>
      <c r="BO759" s="219">
        <v>2086642.55</v>
      </c>
      <c r="BP759" s="219">
        <v>3578187.71</v>
      </c>
      <c r="BQ759" s="219">
        <v>3260493.69</v>
      </c>
      <c r="BR759" s="219">
        <v>3246268.42</v>
      </c>
      <c r="BS759" s="219">
        <v>3204304.29</v>
      </c>
      <c r="BT759" s="219">
        <v>4332353.32</v>
      </c>
      <c r="BU759" s="219">
        <v>2377243.63</v>
      </c>
      <c r="BV759" s="219">
        <v>3565880.48</v>
      </c>
      <c r="BW759" s="219">
        <v>7841129.6500000004</v>
      </c>
      <c r="BX759" s="166">
        <v>-37803846.5</v>
      </c>
      <c r="BZ759" s="154" t="s">
        <v>24764</v>
      </c>
      <c r="CA759" s="218">
        <v>25897341.23</v>
      </c>
      <c r="CB759" s="218">
        <v>25617590.870000001</v>
      </c>
      <c r="CC759" s="218">
        <v>25947459.370000001</v>
      </c>
      <c r="CD759" s="218">
        <v>29805468.620000001</v>
      </c>
      <c r="CE759" s="218">
        <v>28260537.609999999</v>
      </c>
      <c r="CF759" s="218">
        <v>27167829.5</v>
      </c>
      <c r="CG759" s="218">
        <v>27766124.18</v>
      </c>
      <c r="CH759" s="218">
        <v>29248189.02</v>
      </c>
      <c r="CI759" s="218">
        <v>37702533.899999999</v>
      </c>
      <c r="CJ759" s="218">
        <v>30430513.43</v>
      </c>
      <c r="CK759" s="218">
        <v>29707656.239999998</v>
      </c>
      <c r="CL759" s="218">
        <v>50578687.090000004</v>
      </c>
      <c r="CM759" s="218">
        <v>0</v>
      </c>
      <c r="CN759" s="165">
        <v>-368129931.06</v>
      </c>
      <c r="CP759" s="152" t="s">
        <v>24759</v>
      </c>
      <c r="CQ759" s="219">
        <v>619645.36</v>
      </c>
      <c r="CR759" s="219">
        <v>3330822.44</v>
      </c>
      <c r="CS759" s="219">
        <v>2903074.89</v>
      </c>
      <c r="CT759" s="219">
        <v>3766354.13</v>
      </c>
      <c r="CU759" s="219">
        <v>2795340.17</v>
      </c>
      <c r="CV759" s="219">
        <v>2777309.9</v>
      </c>
      <c r="CW759" s="219">
        <v>2679744.52</v>
      </c>
      <c r="CX759" s="219">
        <v>2904309.49</v>
      </c>
      <c r="CY759" s="219">
        <v>3181775.57</v>
      </c>
      <c r="CZ759" s="219">
        <v>3093788.9</v>
      </c>
      <c r="DA759" s="219">
        <v>3419728.28</v>
      </c>
      <c r="DB759" s="219">
        <v>8483328.9299999997</v>
      </c>
      <c r="DC759" s="219">
        <v>0</v>
      </c>
      <c r="DD759" s="166">
        <v>-39955222.579999998</v>
      </c>
      <c r="DF759" s="152" t="s">
        <v>25361</v>
      </c>
      <c r="DG759" s="219">
        <v>250126.75</v>
      </c>
      <c r="DH759" s="219">
        <v>3446723.35</v>
      </c>
      <c r="DI759" s="219">
        <v>3457776.47</v>
      </c>
      <c r="DJ759" s="219">
        <v>3974386.06</v>
      </c>
      <c r="DK759" s="219">
        <v>3839661.25</v>
      </c>
      <c r="DL759" s="219">
        <v>3695458.5</v>
      </c>
      <c r="DM759" s="219">
        <v>4003988.64</v>
      </c>
      <c r="DN759" s="219">
        <v>3582373.14</v>
      </c>
      <c r="DO759" s="219">
        <v>3157935.52</v>
      </c>
      <c r="DP759" s="219">
        <v>3422983.79</v>
      </c>
      <c r="DQ759" s="219">
        <v>3816937.7</v>
      </c>
      <c r="DR759" s="219">
        <v>6713524.3600000003</v>
      </c>
      <c r="DS759" s="164">
        <f t="shared" si="11"/>
        <v>43361875.530000001</v>
      </c>
    </row>
    <row r="760" spans="1:123" ht="20.399999999999999">
      <c r="A760" s="152" t="s">
        <v>25394</v>
      </c>
      <c r="B760" s="166">
        <v>2980162.88</v>
      </c>
      <c r="C760" s="166">
        <v>18470385.399999999</v>
      </c>
      <c r="D760" s="166">
        <v>13934793.470000001</v>
      </c>
      <c r="E760" s="166">
        <v>14875490.42</v>
      </c>
      <c r="F760" s="166">
        <v>16528296.76</v>
      </c>
      <c r="BK760" s="152" t="s">
        <v>25267</v>
      </c>
      <c r="BL760" s="219">
        <v>0</v>
      </c>
      <c r="BM760" s="219">
        <v>3328200</v>
      </c>
      <c r="BN760" s="219">
        <v>0</v>
      </c>
      <c r="BO760" s="219">
        <v>3038974.67</v>
      </c>
      <c r="BP760" s="219">
        <v>2221499.11</v>
      </c>
      <c r="BQ760" s="219">
        <v>360679.97</v>
      </c>
      <c r="BR760" s="219">
        <v>3827448.33</v>
      </c>
      <c r="BS760" s="219">
        <v>3274244.27</v>
      </c>
      <c r="BT760" s="219">
        <v>1404255.6</v>
      </c>
      <c r="BU760" s="219">
        <v>23839546.620000001</v>
      </c>
      <c r="BV760" s="219">
        <v>11150</v>
      </c>
      <c r="BW760" s="219">
        <v>22408168.440000001</v>
      </c>
      <c r="BX760" s="166">
        <v>-63714167.009999998</v>
      </c>
      <c r="BZ760" s="152" t="s">
        <v>25029</v>
      </c>
      <c r="CA760" s="219">
        <v>0</v>
      </c>
      <c r="CB760" s="219">
        <v>0</v>
      </c>
      <c r="CC760" s="219">
        <v>0</v>
      </c>
      <c r="CD760" s="219">
        <v>0</v>
      </c>
      <c r="CE760" s="219">
        <v>0</v>
      </c>
      <c r="CF760" s="219">
        <v>0</v>
      </c>
      <c r="CG760" s="219">
        <v>22020.35</v>
      </c>
      <c r="CH760" s="219">
        <v>0</v>
      </c>
      <c r="CI760" s="219">
        <v>0</v>
      </c>
      <c r="CJ760" s="219">
        <v>72744.95</v>
      </c>
      <c r="CK760" s="219">
        <v>195336.99</v>
      </c>
      <c r="CL760" s="219">
        <v>315328.53000000003</v>
      </c>
      <c r="CM760" s="219">
        <v>0</v>
      </c>
      <c r="CN760" s="166">
        <v>-605430.81999999995</v>
      </c>
      <c r="CP760" s="152" t="s">
        <v>24754</v>
      </c>
      <c r="CQ760" s="219">
        <v>0</v>
      </c>
      <c r="CR760" s="219">
        <v>0</v>
      </c>
      <c r="CS760" s="219">
        <v>32683.97</v>
      </c>
      <c r="CT760" s="219">
        <v>1224853.02</v>
      </c>
      <c r="CU760" s="219">
        <v>128457.71</v>
      </c>
      <c r="CV760" s="219">
        <v>494869.07</v>
      </c>
      <c r="CW760" s="219">
        <v>893984.09</v>
      </c>
      <c r="CX760" s="219">
        <v>1460808.14</v>
      </c>
      <c r="CY760" s="219">
        <v>772825.84</v>
      </c>
      <c r="CZ760" s="219">
        <v>900358.87</v>
      </c>
      <c r="DA760" s="219">
        <v>684896.55</v>
      </c>
      <c r="DB760" s="219">
        <v>673083.45</v>
      </c>
      <c r="DC760" s="219">
        <v>0</v>
      </c>
      <c r="DD760" s="166">
        <v>-7266820.71</v>
      </c>
      <c r="DF760" s="153" t="s">
        <v>25226</v>
      </c>
      <c r="DG760" s="217">
        <v>2734194.54</v>
      </c>
      <c r="DH760" s="217">
        <v>4666106.82</v>
      </c>
      <c r="DI760" s="217">
        <v>3113348.51</v>
      </c>
      <c r="DJ760" s="217">
        <v>5584256.6600000001</v>
      </c>
      <c r="DK760" s="217">
        <v>4687724.4400000004</v>
      </c>
      <c r="DL760" s="217">
        <v>4018489.47</v>
      </c>
      <c r="DM760" s="217">
        <v>5898244.3499999996</v>
      </c>
      <c r="DN760" s="217">
        <v>5271875.07</v>
      </c>
      <c r="DO760" s="217">
        <v>4657212.5599999996</v>
      </c>
      <c r="DP760" s="217">
        <v>5454045.5800000001</v>
      </c>
      <c r="DQ760" s="217">
        <v>5428623.0499999998</v>
      </c>
      <c r="DR760" s="217">
        <v>6180416.1699999999</v>
      </c>
      <c r="DS760" s="164">
        <f t="shared" si="11"/>
        <v>57694537.219999999</v>
      </c>
    </row>
    <row r="761" spans="1:123" ht="30.6">
      <c r="A761" s="152" t="s">
        <v>25395</v>
      </c>
      <c r="B761" s="166">
        <v>63974147.390000001</v>
      </c>
      <c r="C761" s="166">
        <v>72975450.790000007</v>
      </c>
      <c r="D761" s="166">
        <v>61996905.189999998</v>
      </c>
      <c r="E761" s="166">
        <v>43401909.43</v>
      </c>
      <c r="F761" s="166">
        <v>112719.66</v>
      </c>
      <c r="BK761" s="153" t="s">
        <v>25270</v>
      </c>
      <c r="BL761" s="217">
        <v>63191206.060000002</v>
      </c>
      <c r="BM761" s="217">
        <v>67354492.719999999</v>
      </c>
      <c r="BN761" s="217">
        <v>79078008.280000001</v>
      </c>
      <c r="BO761" s="217">
        <v>88485291.659999996</v>
      </c>
      <c r="BP761" s="217">
        <v>71245930.659999996</v>
      </c>
      <c r="BQ761" s="217">
        <v>75046373.540000007</v>
      </c>
      <c r="BR761" s="217">
        <v>84628512.379999995</v>
      </c>
      <c r="BS761" s="217">
        <v>86636021.329999998</v>
      </c>
      <c r="BT761" s="217">
        <v>104402493.64</v>
      </c>
      <c r="BU761" s="217">
        <v>73786713.329999998</v>
      </c>
      <c r="BV761" s="217">
        <v>128343872.04000001</v>
      </c>
      <c r="BW761" s="217">
        <v>125165131.51000001</v>
      </c>
      <c r="BX761" s="164">
        <v>-1047364047.15</v>
      </c>
      <c r="BZ761" s="152" t="s">
        <v>24731</v>
      </c>
      <c r="CA761" s="219">
        <v>25585217.09</v>
      </c>
      <c r="CB761" s="219">
        <v>24466690.5</v>
      </c>
      <c r="CC761" s="219">
        <v>24548864.969999999</v>
      </c>
      <c r="CD761" s="219">
        <v>27777202.640000001</v>
      </c>
      <c r="CE761" s="219">
        <v>26146240.539999999</v>
      </c>
      <c r="CF761" s="219">
        <v>24747880.02</v>
      </c>
      <c r="CG761" s="219">
        <v>25538317.530000001</v>
      </c>
      <c r="CH761" s="219">
        <v>26789001.27</v>
      </c>
      <c r="CI761" s="219">
        <v>30661817.77</v>
      </c>
      <c r="CJ761" s="219">
        <v>25727079.710000001</v>
      </c>
      <c r="CK761" s="219">
        <v>25485740.02</v>
      </c>
      <c r="CL761" s="219">
        <v>38180985.649999999</v>
      </c>
      <c r="CM761" s="219">
        <v>0</v>
      </c>
      <c r="CN761" s="166">
        <v>-325655037.70999998</v>
      </c>
      <c r="CP761" s="152" t="s">
        <v>24731</v>
      </c>
      <c r="CQ761" s="219">
        <v>2933809.5</v>
      </c>
      <c r="CR761" s="219">
        <v>2850812.02</v>
      </c>
      <c r="CS761" s="219">
        <v>3043873.79</v>
      </c>
      <c r="CT761" s="219">
        <v>2778785.49</v>
      </c>
      <c r="CU761" s="219">
        <v>2482199.67</v>
      </c>
      <c r="CV761" s="219">
        <v>2517136.46</v>
      </c>
      <c r="CW761" s="219">
        <v>2679301.66</v>
      </c>
      <c r="CX761" s="219">
        <v>2802802.34</v>
      </c>
      <c r="CY761" s="219">
        <v>2879768.76</v>
      </c>
      <c r="CZ761" s="219">
        <v>3021214.23</v>
      </c>
      <c r="DA761" s="219">
        <v>2990358.37</v>
      </c>
      <c r="DB761" s="219">
        <v>3587811.95</v>
      </c>
      <c r="DC761" s="219">
        <v>0</v>
      </c>
      <c r="DD761" s="166">
        <v>-34567874.240000002</v>
      </c>
      <c r="DF761" s="154" t="s">
        <v>25174</v>
      </c>
      <c r="DG761" s="218">
        <v>2734194.54</v>
      </c>
      <c r="DH761" s="218">
        <v>4666106.82</v>
      </c>
      <c r="DI761" s="218">
        <v>3113348.51</v>
      </c>
      <c r="DJ761" s="218">
        <v>5584256.6600000001</v>
      </c>
      <c r="DK761" s="218">
        <v>4687724.4400000004</v>
      </c>
      <c r="DL761" s="218">
        <v>4018489.47</v>
      </c>
      <c r="DM761" s="218">
        <v>5898244.3499999996</v>
      </c>
      <c r="DN761" s="218">
        <v>5271875.07</v>
      </c>
      <c r="DO761" s="218">
        <v>4657212.5599999996</v>
      </c>
      <c r="DP761" s="218">
        <v>5454045.5800000001</v>
      </c>
      <c r="DQ761" s="218">
        <v>5428623.0499999998</v>
      </c>
      <c r="DR761" s="218">
        <v>6180416.1699999999</v>
      </c>
      <c r="DS761" s="164">
        <f t="shared" si="11"/>
        <v>57694537.219999999</v>
      </c>
    </row>
    <row r="762" spans="1:123" ht="20.399999999999999">
      <c r="A762" s="154" t="s">
        <v>25010</v>
      </c>
      <c r="B762" s="165">
        <v>58091021.82</v>
      </c>
      <c r="C762" s="165">
        <v>57175458.100000001</v>
      </c>
      <c r="D762" s="165">
        <v>55913102.25</v>
      </c>
      <c r="E762" s="165">
        <v>51543836.869999997</v>
      </c>
      <c r="F762" s="165">
        <v>55635182.649999999</v>
      </c>
      <c r="BK762" s="154" t="s">
        <v>24743</v>
      </c>
      <c r="BL762" s="218">
        <v>0</v>
      </c>
      <c r="BM762" s="218">
        <v>5152.8</v>
      </c>
      <c r="BN762" s="218">
        <v>3390</v>
      </c>
      <c r="BO762" s="218">
        <v>13642.8</v>
      </c>
      <c r="BP762" s="218">
        <v>5288.4</v>
      </c>
      <c r="BQ762" s="218">
        <v>41745.599999999999</v>
      </c>
      <c r="BR762" s="218">
        <v>4796.8</v>
      </c>
      <c r="BS762" s="218">
        <v>60271.6</v>
      </c>
      <c r="BT762" s="218">
        <v>11788</v>
      </c>
      <c r="BU762" s="218">
        <v>18081.900000000001</v>
      </c>
      <c r="BV762" s="218">
        <v>33174.800000000003</v>
      </c>
      <c r="BW762" s="218">
        <v>148004.6</v>
      </c>
      <c r="BX762" s="165">
        <v>-345337.3</v>
      </c>
      <c r="BZ762" s="152" t="s">
        <v>24970</v>
      </c>
      <c r="CA762" s="219">
        <v>312124.14</v>
      </c>
      <c r="CB762" s="219">
        <v>1150900.3700000001</v>
      </c>
      <c r="CC762" s="219">
        <v>1398594.4</v>
      </c>
      <c r="CD762" s="219">
        <v>2006485.98</v>
      </c>
      <c r="CE762" s="219">
        <v>2071141.07</v>
      </c>
      <c r="CF762" s="219">
        <v>2388148.2799999998</v>
      </c>
      <c r="CG762" s="219">
        <v>2082420.3</v>
      </c>
      <c r="CH762" s="219">
        <v>2426990.5499999998</v>
      </c>
      <c r="CI762" s="219">
        <v>2154048.13</v>
      </c>
      <c r="CJ762" s="219">
        <v>2389606.67</v>
      </c>
      <c r="CK762" s="219">
        <v>3555399.23</v>
      </c>
      <c r="CL762" s="219">
        <v>4295814.91</v>
      </c>
      <c r="CM762" s="219">
        <v>0</v>
      </c>
      <c r="CN762" s="166">
        <v>-26231674.030000001</v>
      </c>
      <c r="CP762" s="152" t="s">
        <v>24888</v>
      </c>
      <c r="CQ762" s="219">
        <v>0</v>
      </c>
      <c r="CR762" s="219">
        <v>0</v>
      </c>
      <c r="CS762" s="219">
        <v>0</v>
      </c>
      <c r="CT762" s="219">
        <v>30000</v>
      </c>
      <c r="CU762" s="219">
        <v>0</v>
      </c>
      <c r="CV762" s="219">
        <v>0</v>
      </c>
      <c r="CW762" s="219">
        <v>0</v>
      </c>
      <c r="CX762" s="219">
        <v>168900</v>
      </c>
      <c r="CY762" s="219">
        <v>0</v>
      </c>
      <c r="CZ762" s="219">
        <v>0</v>
      </c>
      <c r="DA762" s="219">
        <v>0</v>
      </c>
      <c r="DB762" s="219">
        <v>0</v>
      </c>
      <c r="DC762" s="219">
        <v>0</v>
      </c>
      <c r="DD762" s="166">
        <v>-198900</v>
      </c>
      <c r="DF762" s="152" t="s">
        <v>25358</v>
      </c>
      <c r="DG762" s="219">
        <v>0</v>
      </c>
      <c r="DH762" s="219">
        <v>0</v>
      </c>
      <c r="DI762" s="219">
        <v>0</v>
      </c>
      <c r="DJ762" s="219">
        <v>0</v>
      </c>
      <c r="DK762" s="219">
        <v>0</v>
      </c>
      <c r="DL762" s="219">
        <v>0</v>
      </c>
      <c r="DM762" s="219">
        <v>496460</v>
      </c>
      <c r="DN762" s="219">
        <v>0</v>
      </c>
      <c r="DO762" s="219">
        <v>2199.9</v>
      </c>
      <c r="DP762" s="219">
        <v>777468.75</v>
      </c>
      <c r="DQ762" s="219">
        <v>97000</v>
      </c>
      <c r="DR762" s="219">
        <v>1157550.6200000001</v>
      </c>
      <c r="DS762" s="164">
        <f t="shared" si="11"/>
        <v>2530679.27</v>
      </c>
    </row>
    <row r="763" spans="1:123" ht="20.399999999999999">
      <c r="A763" s="152" t="s">
        <v>25396</v>
      </c>
      <c r="B763" s="166">
        <v>18398353.030000001</v>
      </c>
      <c r="C763" s="166">
        <v>18505436.559999999</v>
      </c>
      <c r="D763" s="166">
        <v>18588710.75</v>
      </c>
      <c r="E763" s="166">
        <v>10503803.41</v>
      </c>
      <c r="F763" s="166">
        <v>18686262.760000002</v>
      </c>
      <c r="BK763" s="152" t="s">
        <v>24745</v>
      </c>
      <c r="BL763" s="219">
        <v>0</v>
      </c>
      <c r="BM763" s="219">
        <v>0</v>
      </c>
      <c r="BN763" s="219">
        <v>0</v>
      </c>
      <c r="BO763" s="219">
        <v>0</v>
      </c>
      <c r="BP763" s="219">
        <v>0</v>
      </c>
      <c r="BQ763" s="219">
        <v>0</v>
      </c>
      <c r="BR763" s="219">
        <v>0</v>
      </c>
      <c r="BS763" s="219">
        <v>55290</v>
      </c>
      <c r="BT763" s="219">
        <v>0</v>
      </c>
      <c r="BU763" s="219">
        <v>0</v>
      </c>
      <c r="BV763" s="219">
        <v>0</v>
      </c>
      <c r="BW763" s="219">
        <v>109440</v>
      </c>
      <c r="BX763" s="166">
        <v>-164730</v>
      </c>
      <c r="BZ763" s="152" t="s">
        <v>25267</v>
      </c>
      <c r="CA763" s="219">
        <v>0</v>
      </c>
      <c r="CB763" s="219">
        <v>0</v>
      </c>
      <c r="CC763" s="219">
        <v>0</v>
      </c>
      <c r="CD763" s="219">
        <v>21780</v>
      </c>
      <c r="CE763" s="219">
        <v>43156</v>
      </c>
      <c r="CF763" s="219">
        <v>31801.200000000001</v>
      </c>
      <c r="CG763" s="219">
        <v>123366</v>
      </c>
      <c r="CH763" s="219">
        <v>32197.200000000001</v>
      </c>
      <c r="CI763" s="219">
        <v>4886668</v>
      </c>
      <c r="CJ763" s="219">
        <v>2241082.1</v>
      </c>
      <c r="CK763" s="219">
        <v>471180</v>
      </c>
      <c r="CL763" s="219">
        <v>7786558</v>
      </c>
      <c r="CM763" s="219">
        <v>0</v>
      </c>
      <c r="CN763" s="166">
        <v>-15637788.5</v>
      </c>
      <c r="CP763" s="152" t="s">
        <v>25290</v>
      </c>
      <c r="CQ763" s="219">
        <v>0</v>
      </c>
      <c r="CR763" s="219">
        <v>0</v>
      </c>
      <c r="CS763" s="219">
        <v>0</v>
      </c>
      <c r="CT763" s="219">
        <v>9677.74</v>
      </c>
      <c r="CU763" s="219">
        <v>29744.3</v>
      </c>
      <c r="CV763" s="219">
        <v>401892.71</v>
      </c>
      <c r="CW763" s="219">
        <v>1054219.1499999999</v>
      </c>
      <c r="CX763" s="219">
        <v>68097.27</v>
      </c>
      <c r="CY763" s="219">
        <v>32295.97</v>
      </c>
      <c r="CZ763" s="219">
        <v>699623.53</v>
      </c>
      <c r="DA763" s="219">
        <v>693045.48</v>
      </c>
      <c r="DB763" s="219">
        <v>554134.61</v>
      </c>
      <c r="DC763" s="219">
        <v>0</v>
      </c>
      <c r="DD763" s="166">
        <v>-3542730.76</v>
      </c>
      <c r="DF763" s="152" t="s">
        <v>25361</v>
      </c>
      <c r="DG763" s="219">
        <v>2734194.54</v>
      </c>
      <c r="DH763" s="219">
        <v>4666106.82</v>
      </c>
      <c r="DI763" s="219">
        <v>3113348.51</v>
      </c>
      <c r="DJ763" s="219">
        <v>5584256.6600000001</v>
      </c>
      <c r="DK763" s="219">
        <v>4687724.4400000004</v>
      </c>
      <c r="DL763" s="219">
        <v>4018489.47</v>
      </c>
      <c r="DM763" s="219">
        <v>5401784.3499999996</v>
      </c>
      <c r="DN763" s="219">
        <v>5271875.07</v>
      </c>
      <c r="DO763" s="219">
        <v>4655012.66</v>
      </c>
      <c r="DP763" s="219">
        <v>4676576.83</v>
      </c>
      <c r="DQ763" s="219">
        <v>5331623.05</v>
      </c>
      <c r="DR763" s="219">
        <v>5022865.55</v>
      </c>
      <c r="DS763" s="164">
        <f t="shared" si="11"/>
        <v>55163857.949999988</v>
      </c>
    </row>
    <row r="764" spans="1:123" ht="20.399999999999999">
      <c r="A764" s="152" t="s">
        <v>25397</v>
      </c>
      <c r="B764" s="166">
        <v>39692668.789999999</v>
      </c>
      <c r="C764" s="166">
        <v>38670021.539999999</v>
      </c>
      <c r="D764" s="166">
        <v>37324391.5</v>
      </c>
      <c r="E764" s="166">
        <v>41040033.460000001</v>
      </c>
      <c r="F764" s="166">
        <v>36948919.890000001</v>
      </c>
      <c r="BK764" s="152" t="s">
        <v>24744</v>
      </c>
      <c r="BL764" s="219">
        <v>0</v>
      </c>
      <c r="BM764" s="219">
        <v>5152.8</v>
      </c>
      <c r="BN764" s="219">
        <v>3390</v>
      </c>
      <c r="BO764" s="219">
        <v>13642.8</v>
      </c>
      <c r="BP764" s="219">
        <v>5288.4</v>
      </c>
      <c r="BQ764" s="219">
        <v>41745.599999999999</v>
      </c>
      <c r="BR764" s="219">
        <v>4796.8</v>
      </c>
      <c r="BS764" s="219">
        <v>4981.6000000000004</v>
      </c>
      <c r="BT764" s="219">
        <v>11788</v>
      </c>
      <c r="BU764" s="219">
        <v>18081.900000000001</v>
      </c>
      <c r="BV764" s="219">
        <v>33174.800000000003</v>
      </c>
      <c r="BW764" s="219">
        <v>38564.6</v>
      </c>
      <c r="BX764" s="166">
        <v>-180607.3</v>
      </c>
      <c r="BZ764" s="153" t="s">
        <v>25270</v>
      </c>
      <c r="CA764" s="217">
        <v>61464519.710000001</v>
      </c>
      <c r="CB764" s="217">
        <v>59536982.789999999</v>
      </c>
      <c r="CC764" s="217">
        <v>59059085.590000004</v>
      </c>
      <c r="CD764" s="217">
        <v>75151127.739999995</v>
      </c>
      <c r="CE764" s="217">
        <v>60139314.159999996</v>
      </c>
      <c r="CF764" s="217">
        <v>59678441.880000003</v>
      </c>
      <c r="CG764" s="217">
        <v>64798331.090000004</v>
      </c>
      <c r="CH764" s="217">
        <v>61351775.109999999</v>
      </c>
      <c r="CI764" s="217">
        <v>70616426.620000005</v>
      </c>
      <c r="CJ764" s="217">
        <v>68191240.189999998</v>
      </c>
      <c r="CK764" s="217">
        <v>78958870.200000003</v>
      </c>
      <c r="CL764" s="217">
        <v>98245393.079999998</v>
      </c>
      <c r="CM764" s="217">
        <v>0</v>
      </c>
      <c r="CN764" s="164">
        <v>-817191508.15999997</v>
      </c>
      <c r="CP764" s="152" t="s">
        <v>24904</v>
      </c>
      <c r="CQ764" s="219">
        <v>0</v>
      </c>
      <c r="CR764" s="219">
        <v>2011.34</v>
      </c>
      <c r="CS764" s="219">
        <v>357259.68</v>
      </c>
      <c r="CT764" s="219">
        <v>28136.67</v>
      </c>
      <c r="CU764" s="219">
        <v>2046375.72</v>
      </c>
      <c r="CV764" s="219">
        <v>1011.2</v>
      </c>
      <c r="CW764" s="219">
        <v>1455882.24</v>
      </c>
      <c r="CX764" s="219">
        <v>139436</v>
      </c>
      <c r="CY764" s="219">
        <v>1770669.26</v>
      </c>
      <c r="CZ764" s="219">
        <v>299972.34999999998</v>
      </c>
      <c r="DA764" s="219">
        <v>398327</v>
      </c>
      <c r="DB764" s="219">
        <v>2743351.66</v>
      </c>
      <c r="DC764" s="219">
        <v>0</v>
      </c>
      <c r="DD764" s="166">
        <v>-9242433.1199999992</v>
      </c>
      <c r="DF764" s="153" t="s">
        <v>25227</v>
      </c>
      <c r="DG764" s="217">
        <v>103967.26</v>
      </c>
      <c r="DH764" s="217">
        <v>185898.94</v>
      </c>
      <c r="DI764" s="217">
        <v>157294.70000000001</v>
      </c>
      <c r="DJ764" s="217">
        <v>126163.16</v>
      </c>
      <c r="DK764" s="217">
        <v>252736.26</v>
      </c>
      <c r="DL764" s="217">
        <v>174870.74</v>
      </c>
      <c r="DM764" s="217">
        <v>182407.69</v>
      </c>
      <c r="DN764" s="217">
        <v>194827.03</v>
      </c>
      <c r="DO764" s="217">
        <v>168804.75</v>
      </c>
      <c r="DP764" s="217">
        <v>190773.48</v>
      </c>
      <c r="DQ764" s="217">
        <v>194033.87</v>
      </c>
      <c r="DR764" s="217">
        <v>259171.86</v>
      </c>
      <c r="DS764" s="164">
        <f t="shared" si="11"/>
        <v>2190949.7399999998</v>
      </c>
    </row>
    <row r="765" spans="1:123" ht="20.399999999999999">
      <c r="A765" s="154" t="s">
        <v>25398</v>
      </c>
      <c r="B765" s="165">
        <v>14794239.699999999</v>
      </c>
      <c r="C765" s="165">
        <v>11069192.710000001</v>
      </c>
      <c r="D765" s="165">
        <v>12676146.810000001</v>
      </c>
      <c r="E765" s="165">
        <v>6833318.3099999996</v>
      </c>
      <c r="F765" s="165">
        <v>7002259.71</v>
      </c>
      <c r="BK765" s="154" t="s">
        <v>24753</v>
      </c>
      <c r="BL765" s="218">
        <v>0</v>
      </c>
      <c r="BM765" s="218">
        <v>0</v>
      </c>
      <c r="BN765" s="218">
        <v>0</v>
      </c>
      <c r="BO765" s="218">
        <v>0</v>
      </c>
      <c r="BP765" s="218">
        <v>0</v>
      </c>
      <c r="BQ765" s="218">
        <v>0</v>
      </c>
      <c r="BR765" s="218">
        <v>2428</v>
      </c>
      <c r="BS765" s="218">
        <v>282000</v>
      </c>
      <c r="BT765" s="218">
        <v>0</v>
      </c>
      <c r="BU765" s="218">
        <v>0</v>
      </c>
      <c r="BV765" s="218">
        <v>19950</v>
      </c>
      <c r="BW765" s="218">
        <v>0</v>
      </c>
      <c r="BX765" s="165">
        <v>-304378</v>
      </c>
      <c r="BZ765" s="154" t="s">
        <v>24878</v>
      </c>
      <c r="CA765" s="218">
        <v>0</v>
      </c>
      <c r="CB765" s="218">
        <v>0</v>
      </c>
      <c r="CC765" s="218">
        <v>0</v>
      </c>
      <c r="CD765" s="218">
        <v>0</v>
      </c>
      <c r="CE765" s="218">
        <v>0</v>
      </c>
      <c r="CF765" s="218">
        <v>0</v>
      </c>
      <c r="CG765" s="218">
        <v>0</v>
      </c>
      <c r="CH765" s="218">
        <v>0</v>
      </c>
      <c r="CI765" s="218">
        <v>0</v>
      </c>
      <c r="CJ765" s="218">
        <v>0</v>
      </c>
      <c r="CK765" s="218">
        <v>0</v>
      </c>
      <c r="CL765" s="218">
        <v>14280</v>
      </c>
      <c r="CM765" s="218">
        <v>0</v>
      </c>
      <c r="CN765" s="165">
        <v>-14280</v>
      </c>
      <c r="CP765" s="152" t="s">
        <v>25291</v>
      </c>
      <c r="CQ765" s="219">
        <v>0</v>
      </c>
      <c r="CR765" s="219">
        <v>0</v>
      </c>
      <c r="CS765" s="219">
        <v>0</v>
      </c>
      <c r="CT765" s="219">
        <v>0</v>
      </c>
      <c r="CU765" s="219">
        <v>0</v>
      </c>
      <c r="CV765" s="219">
        <v>118796.13</v>
      </c>
      <c r="CW765" s="219">
        <v>251195.91</v>
      </c>
      <c r="CX765" s="219">
        <v>122167.03999999999</v>
      </c>
      <c r="CY765" s="219">
        <v>0</v>
      </c>
      <c r="CZ765" s="219">
        <v>200594.45</v>
      </c>
      <c r="DA765" s="219">
        <v>0</v>
      </c>
      <c r="DB765" s="219">
        <v>0</v>
      </c>
      <c r="DC765" s="219">
        <v>0</v>
      </c>
      <c r="DD765" s="166">
        <v>-692753.53</v>
      </c>
      <c r="DF765" s="154" t="s">
        <v>25174</v>
      </c>
      <c r="DG765" s="218">
        <v>103967.26</v>
      </c>
      <c r="DH765" s="218">
        <v>185898.94</v>
      </c>
      <c r="DI765" s="218">
        <v>157294.70000000001</v>
      </c>
      <c r="DJ765" s="218">
        <v>126163.16</v>
      </c>
      <c r="DK765" s="218">
        <v>252736.26</v>
      </c>
      <c r="DL765" s="218">
        <v>174870.74</v>
      </c>
      <c r="DM765" s="218">
        <v>182407.69</v>
      </c>
      <c r="DN765" s="218">
        <v>194827.03</v>
      </c>
      <c r="DO765" s="218">
        <v>168804.75</v>
      </c>
      <c r="DP765" s="218">
        <v>190773.48</v>
      </c>
      <c r="DQ765" s="218">
        <v>194033.87</v>
      </c>
      <c r="DR765" s="218">
        <v>259171.86</v>
      </c>
      <c r="DS765" s="164">
        <f t="shared" si="11"/>
        <v>2190949.7399999998</v>
      </c>
    </row>
    <row r="766" spans="1:123" ht="20.399999999999999">
      <c r="A766" s="152" t="s">
        <v>25399</v>
      </c>
      <c r="B766" s="166">
        <v>14794239.699999999</v>
      </c>
      <c r="C766" s="166">
        <v>11069192.710000001</v>
      </c>
      <c r="D766" s="166">
        <v>12676146.810000001</v>
      </c>
      <c r="E766" s="166">
        <v>6833318.3099999996</v>
      </c>
      <c r="F766" s="166">
        <v>7002259.71</v>
      </c>
      <c r="BK766" s="152" t="s">
        <v>24888</v>
      </c>
      <c r="BL766" s="219">
        <v>0</v>
      </c>
      <c r="BM766" s="219">
        <v>0</v>
      </c>
      <c r="BN766" s="219">
        <v>0</v>
      </c>
      <c r="BO766" s="219">
        <v>0</v>
      </c>
      <c r="BP766" s="219">
        <v>0</v>
      </c>
      <c r="BQ766" s="219">
        <v>0</v>
      </c>
      <c r="BR766" s="219">
        <v>2428</v>
      </c>
      <c r="BS766" s="219">
        <v>282000</v>
      </c>
      <c r="BT766" s="219">
        <v>0</v>
      </c>
      <c r="BU766" s="219">
        <v>0</v>
      </c>
      <c r="BV766" s="219">
        <v>19950</v>
      </c>
      <c r="BW766" s="219">
        <v>0</v>
      </c>
      <c r="BX766" s="166">
        <v>-304378</v>
      </c>
      <c r="BZ766" s="152" t="s">
        <v>25244</v>
      </c>
      <c r="CA766" s="219">
        <v>0</v>
      </c>
      <c r="CB766" s="219">
        <v>0</v>
      </c>
      <c r="CC766" s="219">
        <v>0</v>
      </c>
      <c r="CD766" s="219">
        <v>0</v>
      </c>
      <c r="CE766" s="219">
        <v>0</v>
      </c>
      <c r="CF766" s="219">
        <v>0</v>
      </c>
      <c r="CG766" s="219">
        <v>0</v>
      </c>
      <c r="CH766" s="219">
        <v>0</v>
      </c>
      <c r="CI766" s="219">
        <v>0</v>
      </c>
      <c r="CJ766" s="219">
        <v>0</v>
      </c>
      <c r="CK766" s="219">
        <v>0</v>
      </c>
      <c r="CL766" s="219">
        <v>14280</v>
      </c>
      <c r="CM766" s="219">
        <v>0</v>
      </c>
      <c r="CN766" s="166">
        <v>-14280</v>
      </c>
      <c r="CP766" s="152" t="s">
        <v>25293</v>
      </c>
      <c r="CQ766" s="219">
        <v>0</v>
      </c>
      <c r="CR766" s="219">
        <v>1724762.12</v>
      </c>
      <c r="CS766" s="219">
        <v>1322994.79</v>
      </c>
      <c r="CT766" s="219">
        <v>0</v>
      </c>
      <c r="CU766" s="219">
        <v>1213871.5</v>
      </c>
      <c r="CV766" s="219">
        <v>634931.72</v>
      </c>
      <c r="CW766" s="219">
        <v>827267.79</v>
      </c>
      <c r="CX766" s="219">
        <v>1355088.86</v>
      </c>
      <c r="CY766" s="219">
        <v>1617461.76</v>
      </c>
      <c r="CZ766" s="219">
        <v>1813098.82</v>
      </c>
      <c r="DA766" s="219">
        <v>1825386.21</v>
      </c>
      <c r="DB766" s="219">
        <v>1799786.41</v>
      </c>
      <c r="DC766" s="219">
        <v>0</v>
      </c>
      <c r="DD766" s="166">
        <v>-14134649.98</v>
      </c>
      <c r="DF766" s="152" t="s">
        <v>25361</v>
      </c>
      <c r="DG766" s="219">
        <v>103967.26</v>
      </c>
      <c r="DH766" s="219">
        <v>185898.94</v>
      </c>
      <c r="DI766" s="219">
        <v>157294.70000000001</v>
      </c>
      <c r="DJ766" s="219">
        <v>126163.16</v>
      </c>
      <c r="DK766" s="219">
        <v>252736.26</v>
      </c>
      <c r="DL766" s="219">
        <v>174870.74</v>
      </c>
      <c r="DM766" s="219">
        <v>182407.69</v>
      </c>
      <c r="DN766" s="219">
        <v>194827.03</v>
      </c>
      <c r="DO766" s="219">
        <v>168804.75</v>
      </c>
      <c r="DP766" s="219">
        <v>190773.48</v>
      </c>
      <c r="DQ766" s="219">
        <v>194033.87</v>
      </c>
      <c r="DR766" s="219">
        <v>259171.86</v>
      </c>
      <c r="DS766" s="164">
        <f t="shared" si="11"/>
        <v>2190949.7399999998</v>
      </c>
    </row>
    <row r="767" spans="1:123" ht="20.399999999999999">
      <c r="A767" s="154" t="s">
        <v>24918</v>
      </c>
      <c r="B767" s="165">
        <v>14730.57</v>
      </c>
      <c r="C767" s="165">
        <v>159621.9</v>
      </c>
      <c r="D767" s="165">
        <v>18341.78</v>
      </c>
      <c r="E767" s="165">
        <v>161154.03</v>
      </c>
      <c r="F767" s="165">
        <v>119630.24</v>
      </c>
      <c r="BK767" s="154" t="s">
        <v>24764</v>
      </c>
      <c r="BL767" s="218">
        <v>63191206.060000002</v>
      </c>
      <c r="BM767" s="218">
        <v>67349339.920000002</v>
      </c>
      <c r="BN767" s="218">
        <v>79074618.280000001</v>
      </c>
      <c r="BO767" s="218">
        <v>88471648.859999999</v>
      </c>
      <c r="BP767" s="218">
        <v>71240642.260000005</v>
      </c>
      <c r="BQ767" s="218">
        <v>75004627.939999998</v>
      </c>
      <c r="BR767" s="218">
        <v>84621287.579999998</v>
      </c>
      <c r="BS767" s="218">
        <v>86293749.730000004</v>
      </c>
      <c r="BT767" s="218">
        <v>104390705.64</v>
      </c>
      <c r="BU767" s="218">
        <v>73768631.430000007</v>
      </c>
      <c r="BV767" s="218">
        <v>128290747.23999999</v>
      </c>
      <c r="BW767" s="218">
        <v>125017126.91</v>
      </c>
      <c r="BX767" s="165">
        <v>-1046714331.85</v>
      </c>
      <c r="BZ767" s="154" t="s">
        <v>24743</v>
      </c>
      <c r="CA767" s="218">
        <v>0</v>
      </c>
      <c r="CB767" s="218">
        <v>11172</v>
      </c>
      <c r="CC767" s="218">
        <v>31909.599999999999</v>
      </c>
      <c r="CD767" s="218">
        <v>1008</v>
      </c>
      <c r="CE767" s="218">
        <v>101842.4</v>
      </c>
      <c r="CF767" s="218">
        <v>18872</v>
      </c>
      <c r="CG767" s="218">
        <v>46248</v>
      </c>
      <c r="CH767" s="218">
        <v>4746</v>
      </c>
      <c r="CI767" s="218">
        <v>45768.800000000003</v>
      </c>
      <c r="CJ767" s="218">
        <v>12876</v>
      </c>
      <c r="CK767" s="218">
        <v>17428</v>
      </c>
      <c r="CL767" s="218">
        <v>0</v>
      </c>
      <c r="CM767" s="218">
        <v>0</v>
      </c>
      <c r="CN767" s="165">
        <v>-291870.8</v>
      </c>
      <c r="CP767" s="154" t="s">
        <v>24757</v>
      </c>
      <c r="CQ767" s="218">
        <v>0</v>
      </c>
      <c r="CR767" s="218">
        <v>0</v>
      </c>
      <c r="CS767" s="218">
        <v>840.8</v>
      </c>
      <c r="CT767" s="218">
        <v>6515.07</v>
      </c>
      <c r="CU767" s="218">
        <v>357307</v>
      </c>
      <c r="CV767" s="218">
        <v>495801.11</v>
      </c>
      <c r="CW767" s="218">
        <v>285384.53999999998</v>
      </c>
      <c r="CX767" s="218">
        <v>32152.37</v>
      </c>
      <c r="CY767" s="218">
        <v>152385.56</v>
      </c>
      <c r="CZ767" s="218">
        <v>1117102.1200000001</v>
      </c>
      <c r="DA767" s="218">
        <v>28292.79</v>
      </c>
      <c r="DB767" s="218">
        <v>69585.53</v>
      </c>
      <c r="DC767" s="218">
        <v>0</v>
      </c>
      <c r="DD767" s="165">
        <v>-2545366.89</v>
      </c>
      <c r="DF767" s="153" t="s">
        <v>25230</v>
      </c>
      <c r="DG767" s="217">
        <v>88541.72</v>
      </c>
      <c r="DH767" s="217">
        <v>229891.31</v>
      </c>
      <c r="DI767" s="217">
        <v>105930.15</v>
      </c>
      <c r="DJ767" s="217">
        <v>179873.48</v>
      </c>
      <c r="DK767" s="217">
        <v>212225.81</v>
      </c>
      <c r="DL767" s="217">
        <v>166063.91</v>
      </c>
      <c r="DM767" s="217">
        <v>234490.3</v>
      </c>
      <c r="DN767" s="217">
        <v>245808.15</v>
      </c>
      <c r="DO767" s="217">
        <v>184422.05</v>
      </c>
      <c r="DP767" s="217">
        <v>187690.23999999999</v>
      </c>
      <c r="DQ767" s="217">
        <v>205094.95</v>
      </c>
      <c r="DR767" s="217">
        <v>268618.17</v>
      </c>
      <c r="DS767" s="164">
        <f t="shared" si="11"/>
        <v>2308650.2399999998</v>
      </c>
    </row>
    <row r="768" spans="1:123" ht="20.399999999999999">
      <c r="A768" s="152" t="s">
        <v>25400</v>
      </c>
      <c r="B768" s="166">
        <v>14730.57</v>
      </c>
      <c r="C768" s="166">
        <v>159621.9</v>
      </c>
      <c r="D768" s="166">
        <v>18341.78</v>
      </c>
      <c r="E768" s="166">
        <v>161154.03</v>
      </c>
      <c r="F768" s="166">
        <v>119630.24</v>
      </c>
      <c r="BK768" s="152" t="s">
        <v>24765</v>
      </c>
      <c r="BL768" s="219">
        <v>0</v>
      </c>
      <c r="BM768" s="219">
        <v>0</v>
      </c>
      <c r="BN768" s="219">
        <v>0</v>
      </c>
      <c r="BO768" s="219">
        <v>0</v>
      </c>
      <c r="BP768" s="219">
        <v>0</v>
      </c>
      <c r="BQ768" s="219">
        <v>0</v>
      </c>
      <c r="BR768" s="219">
        <v>0</v>
      </c>
      <c r="BS768" s="219">
        <v>0</v>
      </c>
      <c r="BT768" s="219">
        <v>0</v>
      </c>
      <c r="BU768" s="219">
        <v>172060.51</v>
      </c>
      <c r="BV768" s="219">
        <v>0</v>
      </c>
      <c r="BW768" s="219">
        <v>352546.85</v>
      </c>
      <c r="BX768" s="166">
        <v>-524607.36</v>
      </c>
      <c r="BZ768" s="152" t="s">
        <v>24745</v>
      </c>
      <c r="CA768" s="219">
        <v>0</v>
      </c>
      <c r="CB768" s="219">
        <v>11172</v>
      </c>
      <c r="CC768" s="219">
        <v>0</v>
      </c>
      <c r="CD768" s="219">
        <v>0</v>
      </c>
      <c r="CE768" s="219">
        <v>96330</v>
      </c>
      <c r="CF768" s="219">
        <v>0</v>
      </c>
      <c r="CG768" s="219">
        <v>55062</v>
      </c>
      <c r="CH768" s="219">
        <v>0</v>
      </c>
      <c r="CI768" s="219">
        <v>0</v>
      </c>
      <c r="CJ768" s="219">
        <v>0</v>
      </c>
      <c r="CK768" s="219">
        <v>16644</v>
      </c>
      <c r="CL768" s="219">
        <v>0</v>
      </c>
      <c r="CM768" s="219">
        <v>0</v>
      </c>
      <c r="CN768" s="166">
        <v>-179208</v>
      </c>
      <c r="CP768" s="152" t="s">
        <v>24761</v>
      </c>
      <c r="CQ768" s="219">
        <v>0</v>
      </c>
      <c r="CR768" s="219">
        <v>0</v>
      </c>
      <c r="CS768" s="219">
        <v>840.8</v>
      </c>
      <c r="CT768" s="219">
        <v>6515.07</v>
      </c>
      <c r="CU768" s="219">
        <v>357307</v>
      </c>
      <c r="CV768" s="219">
        <v>495801.11</v>
      </c>
      <c r="CW768" s="219">
        <v>285384.53999999998</v>
      </c>
      <c r="CX768" s="219">
        <v>32152.37</v>
      </c>
      <c r="CY768" s="219">
        <v>152385.56</v>
      </c>
      <c r="CZ768" s="219">
        <v>1117102.1200000001</v>
      </c>
      <c r="DA768" s="219">
        <v>28292.79</v>
      </c>
      <c r="DB768" s="219">
        <v>69585.53</v>
      </c>
      <c r="DC768" s="219">
        <v>0</v>
      </c>
      <c r="DD768" s="166">
        <v>-2545366.89</v>
      </c>
      <c r="DF768" s="154" t="s">
        <v>25174</v>
      </c>
      <c r="DG768" s="218">
        <v>88541.72</v>
      </c>
      <c r="DH768" s="218">
        <v>229891.31</v>
      </c>
      <c r="DI768" s="218">
        <v>105930.15</v>
      </c>
      <c r="DJ768" s="218">
        <v>179873.48</v>
      </c>
      <c r="DK768" s="218">
        <v>212225.81</v>
      </c>
      <c r="DL768" s="218">
        <v>166063.91</v>
      </c>
      <c r="DM768" s="218">
        <v>234490.3</v>
      </c>
      <c r="DN768" s="218">
        <v>245808.15</v>
      </c>
      <c r="DO768" s="218">
        <v>184422.05</v>
      </c>
      <c r="DP768" s="218">
        <v>187690.23999999999</v>
      </c>
      <c r="DQ768" s="218">
        <v>205094.95</v>
      </c>
      <c r="DR768" s="218">
        <v>268618.17</v>
      </c>
      <c r="DS768" s="164">
        <f t="shared" si="11"/>
        <v>2308650.2399999998</v>
      </c>
    </row>
    <row r="769" spans="1:123" ht="20.399999999999999">
      <c r="A769" s="255" t="s">
        <v>25401</v>
      </c>
      <c r="B769" s="256"/>
      <c r="C769" s="256"/>
      <c r="D769" s="256"/>
      <c r="E769" s="256"/>
      <c r="F769" s="256"/>
      <c r="BK769" s="152" t="s">
        <v>25029</v>
      </c>
      <c r="BL769" s="219">
        <v>0</v>
      </c>
      <c r="BM769" s="219">
        <v>0</v>
      </c>
      <c r="BN769" s="219">
        <v>0</v>
      </c>
      <c r="BO769" s="219">
        <v>0</v>
      </c>
      <c r="BP769" s="219">
        <v>0</v>
      </c>
      <c r="BQ769" s="219">
        <v>0</v>
      </c>
      <c r="BR769" s="219">
        <v>0</v>
      </c>
      <c r="BS769" s="219">
        <v>65291.17</v>
      </c>
      <c r="BT769" s="219">
        <v>226705.85</v>
      </c>
      <c r="BU769" s="219">
        <v>155476.4</v>
      </c>
      <c r="BV769" s="219">
        <v>0</v>
      </c>
      <c r="BW769" s="219">
        <v>180603.11</v>
      </c>
      <c r="BX769" s="166">
        <v>-628076.53</v>
      </c>
      <c r="BZ769" s="152" t="s">
        <v>24744</v>
      </c>
      <c r="CA769" s="219">
        <v>0</v>
      </c>
      <c r="CB769" s="219">
        <v>0</v>
      </c>
      <c r="CC769" s="219">
        <v>31909.599999999999</v>
      </c>
      <c r="CD769" s="219">
        <v>1008</v>
      </c>
      <c r="CE769" s="219">
        <v>5512.4</v>
      </c>
      <c r="CF769" s="219">
        <v>18872</v>
      </c>
      <c r="CG769" s="219">
        <v>-8814</v>
      </c>
      <c r="CH769" s="219">
        <v>4746</v>
      </c>
      <c r="CI769" s="219">
        <v>45768.800000000003</v>
      </c>
      <c r="CJ769" s="219">
        <v>12876</v>
      </c>
      <c r="CK769" s="219">
        <v>784</v>
      </c>
      <c r="CL769" s="219">
        <v>0</v>
      </c>
      <c r="CM769" s="219">
        <v>0</v>
      </c>
      <c r="CN769" s="166">
        <v>-112662.8</v>
      </c>
      <c r="CP769" s="154" t="s">
        <v>24789</v>
      </c>
      <c r="CQ769" s="218">
        <v>39193.53</v>
      </c>
      <c r="CR769" s="218">
        <v>34121.199999999997</v>
      </c>
      <c r="CS769" s="218">
        <v>42865.46</v>
      </c>
      <c r="CT769" s="218">
        <v>395.73</v>
      </c>
      <c r="CU769" s="218">
        <v>19512.580000000002</v>
      </c>
      <c r="CV769" s="218">
        <v>37018.32</v>
      </c>
      <c r="CW769" s="218">
        <v>20506.95</v>
      </c>
      <c r="CX769" s="218">
        <v>5608.44</v>
      </c>
      <c r="CY769" s="218">
        <v>19178.96</v>
      </c>
      <c r="CZ769" s="218">
        <v>58344.18</v>
      </c>
      <c r="DA769" s="218">
        <v>21220.49</v>
      </c>
      <c r="DB769" s="218">
        <v>26815.27</v>
      </c>
      <c r="DC769" s="218">
        <v>0</v>
      </c>
      <c r="DD769" s="165">
        <v>-324781.11</v>
      </c>
      <c r="DF769" s="152" t="s">
        <v>25358</v>
      </c>
      <c r="DG769" s="219">
        <v>0</v>
      </c>
      <c r="DH769" s="219">
        <v>0</v>
      </c>
      <c r="DI769" s="219">
        <v>0</v>
      </c>
      <c r="DJ769" s="219">
        <v>0</v>
      </c>
      <c r="DK769" s="219">
        <v>3489</v>
      </c>
      <c r="DL769" s="219">
        <v>29076.44</v>
      </c>
      <c r="DM769" s="219">
        <v>6276.21</v>
      </c>
      <c r="DN769" s="219">
        <v>2048</v>
      </c>
      <c r="DO769" s="219">
        <v>7380</v>
      </c>
      <c r="DP769" s="219">
        <v>0</v>
      </c>
      <c r="DQ769" s="219">
        <v>0</v>
      </c>
      <c r="DR769" s="219">
        <v>0</v>
      </c>
      <c r="DS769" s="164">
        <f t="shared" si="11"/>
        <v>48269.65</v>
      </c>
    </row>
    <row r="770" spans="1:123">
      <c r="A770" s="257" t="s">
        <v>25402</v>
      </c>
      <c r="B770" s="256"/>
      <c r="C770" s="256"/>
      <c r="D770" s="256"/>
      <c r="E770" s="256"/>
      <c r="F770" s="256"/>
      <c r="BK770" s="152" t="s">
        <v>24731</v>
      </c>
      <c r="BL770" s="219">
        <v>62952632.350000001</v>
      </c>
      <c r="BM770" s="219">
        <v>63373784.829999998</v>
      </c>
      <c r="BN770" s="219">
        <v>73093072.019999996</v>
      </c>
      <c r="BO770" s="219">
        <v>84249419.459999993</v>
      </c>
      <c r="BP770" s="219">
        <v>66313365.390000001</v>
      </c>
      <c r="BQ770" s="219">
        <v>67646626.540000007</v>
      </c>
      <c r="BR770" s="219">
        <v>68365271.390000001</v>
      </c>
      <c r="BS770" s="219">
        <v>68779860.420000002</v>
      </c>
      <c r="BT770" s="219">
        <v>69577452.469999999</v>
      </c>
      <c r="BU770" s="219">
        <v>68731113.790000007</v>
      </c>
      <c r="BV770" s="219">
        <v>69195731.819999993</v>
      </c>
      <c r="BW770" s="219">
        <v>98835423.219999999</v>
      </c>
      <c r="BX770" s="166">
        <v>-861113753.70000005</v>
      </c>
      <c r="BZ770" s="154" t="s">
        <v>24753</v>
      </c>
      <c r="CA770" s="218">
        <v>0</v>
      </c>
      <c r="CB770" s="218">
        <v>0</v>
      </c>
      <c r="CC770" s="218">
        <v>0</v>
      </c>
      <c r="CD770" s="218">
        <v>0</v>
      </c>
      <c r="CE770" s="218">
        <v>0</v>
      </c>
      <c r="CF770" s="218">
        <v>0</v>
      </c>
      <c r="CG770" s="218">
        <v>0</v>
      </c>
      <c r="CH770" s="218">
        <v>0</v>
      </c>
      <c r="CI770" s="218">
        <v>0</v>
      </c>
      <c r="CJ770" s="218">
        <v>24408</v>
      </c>
      <c r="CK770" s="218">
        <v>8352</v>
      </c>
      <c r="CL770" s="218">
        <v>75400</v>
      </c>
      <c r="CM770" s="218">
        <v>0</v>
      </c>
      <c r="CN770" s="165">
        <v>-108160</v>
      </c>
      <c r="CP770" s="152" t="s">
        <v>24792</v>
      </c>
      <c r="CQ770" s="219">
        <v>39193.53</v>
      </c>
      <c r="CR770" s="219">
        <v>34121.199999999997</v>
      </c>
      <c r="CS770" s="219">
        <v>42865.46</v>
      </c>
      <c r="CT770" s="219">
        <v>395.73</v>
      </c>
      <c r="CU770" s="219">
        <v>19512.580000000002</v>
      </c>
      <c r="CV770" s="219">
        <v>37018.32</v>
      </c>
      <c r="CW770" s="219">
        <v>20506.95</v>
      </c>
      <c r="CX770" s="219">
        <v>5608.44</v>
      </c>
      <c r="CY770" s="219">
        <v>19178.96</v>
      </c>
      <c r="CZ770" s="219">
        <v>58344.18</v>
      </c>
      <c r="DA770" s="219">
        <v>21220.49</v>
      </c>
      <c r="DB770" s="219">
        <v>26815.27</v>
      </c>
      <c r="DC770" s="219">
        <v>0</v>
      </c>
      <c r="DD770" s="166">
        <v>-324781.11</v>
      </c>
      <c r="DF770" s="152" t="s">
        <v>25361</v>
      </c>
      <c r="DG770" s="219">
        <v>88541.72</v>
      </c>
      <c r="DH770" s="219">
        <v>229891.31</v>
      </c>
      <c r="DI770" s="219">
        <v>105930.15</v>
      </c>
      <c r="DJ770" s="219">
        <v>179873.48</v>
      </c>
      <c r="DK770" s="219">
        <v>208736.81</v>
      </c>
      <c r="DL770" s="219">
        <v>136987.47</v>
      </c>
      <c r="DM770" s="219">
        <v>228214.09</v>
      </c>
      <c r="DN770" s="219">
        <v>243760.15</v>
      </c>
      <c r="DO770" s="219">
        <v>177042.05</v>
      </c>
      <c r="DP770" s="219">
        <v>187690.23999999999</v>
      </c>
      <c r="DQ770" s="219">
        <v>205094.95</v>
      </c>
      <c r="DR770" s="219">
        <v>268618.17</v>
      </c>
      <c r="DS770" s="164">
        <f t="shared" si="11"/>
        <v>2260380.59</v>
      </c>
    </row>
    <row r="771" spans="1:123" ht="20.399999999999999">
      <c r="A771" s="256"/>
      <c r="B771" s="259" t="s">
        <v>25403</v>
      </c>
      <c r="C771" s="256"/>
      <c r="D771" s="256"/>
      <c r="E771" s="256"/>
      <c r="F771" s="155" t="s">
        <v>1367</v>
      </c>
      <c r="BK771" s="152" t="s">
        <v>25273</v>
      </c>
      <c r="BL771" s="219">
        <v>238573.71</v>
      </c>
      <c r="BM771" s="219">
        <v>3975555.09</v>
      </c>
      <c r="BN771" s="219">
        <v>3709051.33</v>
      </c>
      <c r="BO771" s="219">
        <v>4220882.8099999996</v>
      </c>
      <c r="BP771" s="219">
        <v>4313332.47</v>
      </c>
      <c r="BQ771" s="219">
        <v>6036351.75</v>
      </c>
      <c r="BR771" s="219">
        <v>4172705.22</v>
      </c>
      <c r="BS771" s="219">
        <v>4533829.1399999997</v>
      </c>
      <c r="BT771" s="219">
        <v>3577545.97</v>
      </c>
      <c r="BU771" s="219">
        <v>4124260.73</v>
      </c>
      <c r="BV771" s="219">
        <v>4017484.87</v>
      </c>
      <c r="BW771" s="219">
        <v>10160586.939999999</v>
      </c>
      <c r="BX771" s="166">
        <v>-53080160.030000001</v>
      </c>
      <c r="BZ771" s="152" t="s">
        <v>24888</v>
      </c>
      <c r="CA771" s="219">
        <v>0</v>
      </c>
      <c r="CB771" s="219">
        <v>0</v>
      </c>
      <c r="CC771" s="219">
        <v>0</v>
      </c>
      <c r="CD771" s="219">
        <v>0</v>
      </c>
      <c r="CE771" s="219">
        <v>0</v>
      </c>
      <c r="CF771" s="219">
        <v>0</v>
      </c>
      <c r="CG771" s="219">
        <v>0</v>
      </c>
      <c r="CH771" s="219">
        <v>0</v>
      </c>
      <c r="CI771" s="219">
        <v>0</v>
      </c>
      <c r="CJ771" s="219">
        <v>24408</v>
      </c>
      <c r="CK771" s="219">
        <v>8352</v>
      </c>
      <c r="CL771" s="219">
        <v>75400</v>
      </c>
      <c r="CM771" s="219">
        <v>0</v>
      </c>
      <c r="CN771" s="166">
        <v>-108160</v>
      </c>
      <c r="CP771" s="153" t="s">
        <v>25404</v>
      </c>
      <c r="CQ771" s="217">
        <v>0</v>
      </c>
      <c r="CR771" s="217">
        <v>0</v>
      </c>
      <c r="CS771" s="217">
        <v>100194.32</v>
      </c>
      <c r="CT771" s="217">
        <v>85047.38</v>
      </c>
      <c r="CU771" s="217">
        <v>105549.78</v>
      </c>
      <c r="CV771" s="217">
        <v>55259.839999999997</v>
      </c>
      <c r="CW771" s="217">
        <v>63941.56</v>
      </c>
      <c r="CX771" s="217">
        <v>325541.40000000002</v>
      </c>
      <c r="CY771" s="217">
        <v>99195.1</v>
      </c>
      <c r="CZ771" s="217">
        <v>2905.43</v>
      </c>
      <c r="DA771" s="217">
        <v>546.99</v>
      </c>
      <c r="DB771" s="217">
        <v>150003.94</v>
      </c>
      <c r="DC771" s="217">
        <v>0</v>
      </c>
      <c r="DD771" s="164">
        <v>-988185.74</v>
      </c>
      <c r="DF771" s="153" t="s">
        <v>25232</v>
      </c>
      <c r="DG771" s="217">
        <v>676658.99</v>
      </c>
      <c r="DH771" s="217">
        <v>2115282.44</v>
      </c>
      <c r="DI771" s="217">
        <v>2182328.41</v>
      </c>
      <c r="DJ771" s="217">
        <v>2300687.29</v>
      </c>
      <c r="DK771" s="217">
        <v>1964006.36</v>
      </c>
      <c r="DL771" s="217">
        <v>1888089.55</v>
      </c>
      <c r="DM771" s="217">
        <v>2101194.94</v>
      </c>
      <c r="DN771" s="217">
        <v>2209447.35</v>
      </c>
      <c r="DO771" s="217">
        <v>962773.08</v>
      </c>
      <c r="DP771" s="217">
        <v>2352935.2200000002</v>
      </c>
      <c r="DQ771" s="217">
        <v>2116913.67</v>
      </c>
      <c r="DR771" s="217">
        <v>2344657.66</v>
      </c>
      <c r="DS771" s="164">
        <f t="shared" si="11"/>
        <v>23214974.959999997</v>
      </c>
    </row>
    <row r="772" spans="1:123">
      <c r="A772" s="258" t="s">
        <v>25405</v>
      </c>
      <c r="BK772" s="152" t="s">
        <v>25267</v>
      </c>
      <c r="BL772" s="219">
        <v>0</v>
      </c>
      <c r="BM772" s="219">
        <v>0</v>
      </c>
      <c r="BN772" s="219">
        <v>2272494.9300000002</v>
      </c>
      <c r="BO772" s="219">
        <v>1346.59</v>
      </c>
      <c r="BP772" s="219">
        <v>613944.4</v>
      </c>
      <c r="BQ772" s="219">
        <v>1321649.6499999999</v>
      </c>
      <c r="BR772" s="219">
        <v>12083310.970000001</v>
      </c>
      <c r="BS772" s="219">
        <v>12914769</v>
      </c>
      <c r="BT772" s="219">
        <v>31009001.350000001</v>
      </c>
      <c r="BU772" s="219">
        <v>585720</v>
      </c>
      <c r="BV772" s="219">
        <v>55077530.549999997</v>
      </c>
      <c r="BW772" s="219">
        <v>15487966.789999999</v>
      </c>
      <c r="BX772" s="166">
        <v>-131367734.23</v>
      </c>
      <c r="BZ772" s="154" t="s">
        <v>24755</v>
      </c>
      <c r="CA772" s="218">
        <v>0</v>
      </c>
      <c r="CB772" s="218">
        <v>74157.61</v>
      </c>
      <c r="CC772" s="218">
        <v>149263.15</v>
      </c>
      <c r="CD772" s="218">
        <v>879828.59</v>
      </c>
      <c r="CE772" s="218">
        <v>1876544.73</v>
      </c>
      <c r="CF772" s="218">
        <v>537916.07999999996</v>
      </c>
      <c r="CG772" s="218">
        <v>434373.03</v>
      </c>
      <c r="CH772" s="218">
        <v>475571.19</v>
      </c>
      <c r="CI772" s="218">
        <v>264181.92</v>
      </c>
      <c r="CJ772" s="218">
        <v>120241.79</v>
      </c>
      <c r="CK772" s="218">
        <v>10281.44</v>
      </c>
      <c r="CL772" s="218">
        <v>0</v>
      </c>
      <c r="CM772" s="218">
        <v>0</v>
      </c>
      <c r="CN772" s="165">
        <v>-4822359.53</v>
      </c>
      <c r="CP772" s="154" t="s">
        <v>24764</v>
      </c>
      <c r="CQ772" s="218">
        <v>0</v>
      </c>
      <c r="CR772" s="218">
        <v>0</v>
      </c>
      <c r="CS772" s="218">
        <v>100194.32</v>
      </c>
      <c r="CT772" s="218">
        <v>85047.38</v>
      </c>
      <c r="CU772" s="218">
        <v>105549.78</v>
      </c>
      <c r="CV772" s="218">
        <v>55259.839999999997</v>
      </c>
      <c r="CW772" s="218">
        <v>63941.56</v>
      </c>
      <c r="CX772" s="218">
        <v>325541.40000000002</v>
      </c>
      <c r="CY772" s="218">
        <v>99195.1</v>
      </c>
      <c r="CZ772" s="218">
        <v>2905.43</v>
      </c>
      <c r="DA772" s="218">
        <v>546.99</v>
      </c>
      <c r="DB772" s="218">
        <v>150003.94</v>
      </c>
      <c r="DC772" s="218">
        <v>0</v>
      </c>
      <c r="DD772" s="165">
        <v>-988185.74</v>
      </c>
      <c r="DF772" s="154" t="s">
        <v>25174</v>
      </c>
      <c r="DG772" s="218">
        <v>676658.99</v>
      </c>
      <c r="DH772" s="218">
        <v>2115282.44</v>
      </c>
      <c r="DI772" s="218">
        <v>2182328.41</v>
      </c>
      <c r="DJ772" s="218">
        <v>2300687.29</v>
      </c>
      <c r="DK772" s="218">
        <v>1964006.36</v>
      </c>
      <c r="DL772" s="218">
        <v>1888089.55</v>
      </c>
      <c r="DM772" s="218">
        <v>2101194.94</v>
      </c>
      <c r="DN772" s="218">
        <v>2209447.35</v>
      </c>
      <c r="DO772" s="218">
        <v>962773.08</v>
      </c>
      <c r="DP772" s="218">
        <v>2352935.2200000002</v>
      </c>
      <c r="DQ772" s="218">
        <v>2116913.67</v>
      </c>
      <c r="DR772" s="218">
        <v>2344657.66</v>
      </c>
      <c r="DS772" s="164">
        <f t="shared" si="11"/>
        <v>23214974.959999997</v>
      </c>
    </row>
    <row r="773" spans="1:123" ht="20.399999999999999">
      <c r="A773" s="266" t="s">
        <v>25406</v>
      </c>
      <c r="B773" s="256"/>
      <c r="BK773" s="153" t="s">
        <v>25274</v>
      </c>
      <c r="BL773" s="217">
        <v>10313801.48</v>
      </c>
      <c r="BM773" s="217">
        <v>10428967.630000001</v>
      </c>
      <c r="BN773" s="217">
        <v>12233004.359999999</v>
      </c>
      <c r="BO773" s="217">
        <v>14172774.369999999</v>
      </c>
      <c r="BP773" s="217">
        <v>11605160.91</v>
      </c>
      <c r="BQ773" s="217">
        <v>11945551.34</v>
      </c>
      <c r="BR773" s="217">
        <v>12007377.609999999</v>
      </c>
      <c r="BS773" s="217">
        <v>12059900.75</v>
      </c>
      <c r="BT773" s="217">
        <v>12532762.630000001</v>
      </c>
      <c r="BU773" s="217">
        <v>11789098.66</v>
      </c>
      <c r="BV773" s="217">
        <v>11932301.210000001</v>
      </c>
      <c r="BW773" s="217">
        <v>18576509.969999999</v>
      </c>
      <c r="BX773" s="164">
        <v>-149597210.91999999</v>
      </c>
      <c r="BZ773" s="152" t="s">
        <v>24731</v>
      </c>
      <c r="CA773" s="219">
        <v>0</v>
      </c>
      <c r="CB773" s="219">
        <v>74157.61</v>
      </c>
      <c r="CC773" s="219">
        <v>149263.15</v>
      </c>
      <c r="CD773" s="219">
        <v>879828.59</v>
      </c>
      <c r="CE773" s="219">
        <v>1876544.73</v>
      </c>
      <c r="CF773" s="219">
        <v>537916.07999999996</v>
      </c>
      <c r="CG773" s="219">
        <v>434373.03</v>
      </c>
      <c r="CH773" s="219">
        <v>475571.19</v>
      </c>
      <c r="CI773" s="219">
        <v>264181.92</v>
      </c>
      <c r="CJ773" s="219">
        <v>120241.79</v>
      </c>
      <c r="CK773" s="219">
        <v>10281.44</v>
      </c>
      <c r="CL773" s="219">
        <v>0</v>
      </c>
      <c r="CM773" s="219">
        <v>0</v>
      </c>
      <c r="CN773" s="166">
        <v>-4822359.53</v>
      </c>
      <c r="CP773" s="152" t="s">
        <v>25029</v>
      </c>
      <c r="CQ773" s="219">
        <v>0</v>
      </c>
      <c r="CR773" s="219">
        <v>0</v>
      </c>
      <c r="CS773" s="219">
        <v>100194.32</v>
      </c>
      <c r="CT773" s="219">
        <v>85047.38</v>
      </c>
      <c r="CU773" s="219">
        <v>105549.78</v>
      </c>
      <c r="CV773" s="219">
        <v>55259.839999999997</v>
      </c>
      <c r="CW773" s="219">
        <v>63941.56</v>
      </c>
      <c r="CX773" s="219">
        <v>325541.40000000002</v>
      </c>
      <c r="CY773" s="219">
        <v>99195.1</v>
      </c>
      <c r="CZ773" s="219">
        <v>0</v>
      </c>
      <c r="DA773" s="219">
        <v>0</v>
      </c>
      <c r="DB773" s="219">
        <v>0</v>
      </c>
      <c r="DC773" s="219">
        <v>0</v>
      </c>
      <c r="DD773" s="166">
        <v>-834729.38</v>
      </c>
      <c r="DF773" s="152" t="s">
        <v>25358</v>
      </c>
      <c r="DG773" s="219">
        <v>0</v>
      </c>
      <c r="DH773" s="219">
        <v>0</v>
      </c>
      <c r="DI773" s="219">
        <v>0</v>
      </c>
      <c r="DJ773" s="219">
        <v>0</v>
      </c>
      <c r="DK773" s="219">
        <v>0</v>
      </c>
      <c r="DL773" s="219">
        <v>0</v>
      </c>
      <c r="DM773" s="219">
        <v>22800</v>
      </c>
      <c r="DN773" s="219">
        <v>25106</v>
      </c>
      <c r="DO773" s="219">
        <v>-11200</v>
      </c>
      <c r="DP773" s="219">
        <v>15033.82</v>
      </c>
      <c r="DQ773" s="219">
        <v>0</v>
      </c>
      <c r="DR773" s="219">
        <v>45693</v>
      </c>
      <c r="DS773" s="164">
        <f t="shared" si="11"/>
        <v>97432.82</v>
      </c>
    </row>
    <row r="774" spans="1:123">
      <c r="A774" s="258" t="s">
        <v>25407</v>
      </c>
      <c r="B774" s="256"/>
      <c r="BK774" s="154" t="s">
        <v>24743</v>
      </c>
      <c r="BL774" s="218">
        <v>0</v>
      </c>
      <c r="BM774" s="218">
        <v>0</v>
      </c>
      <c r="BN774" s="218">
        <v>9958.7999999999993</v>
      </c>
      <c r="BO774" s="218">
        <v>67265.64</v>
      </c>
      <c r="BP774" s="218">
        <v>10398.9</v>
      </c>
      <c r="BQ774" s="218">
        <v>10350.299999999999</v>
      </c>
      <c r="BR774" s="218">
        <v>28385</v>
      </c>
      <c r="BS774" s="218">
        <v>17123</v>
      </c>
      <c r="BT774" s="218">
        <v>-72.8</v>
      </c>
      <c r="BU774" s="218">
        <v>4449.2</v>
      </c>
      <c r="BV774" s="218">
        <v>15523.51</v>
      </c>
      <c r="BW774" s="218">
        <v>920.2</v>
      </c>
      <c r="BX774" s="165">
        <v>-164301.75</v>
      </c>
      <c r="BZ774" s="154" t="s">
        <v>24764</v>
      </c>
      <c r="CA774" s="218">
        <v>61464519.710000001</v>
      </c>
      <c r="CB774" s="218">
        <v>59451653.18</v>
      </c>
      <c r="CC774" s="218">
        <v>58877912.840000004</v>
      </c>
      <c r="CD774" s="218">
        <v>74270291.150000006</v>
      </c>
      <c r="CE774" s="218">
        <v>58160927.030000001</v>
      </c>
      <c r="CF774" s="218">
        <v>59121653.799999997</v>
      </c>
      <c r="CG774" s="218">
        <v>64317710.060000002</v>
      </c>
      <c r="CH774" s="218">
        <v>60871457.920000002</v>
      </c>
      <c r="CI774" s="218">
        <v>70306475.900000006</v>
      </c>
      <c r="CJ774" s="218">
        <v>68033714.400000006</v>
      </c>
      <c r="CK774" s="218">
        <v>78922808.760000005</v>
      </c>
      <c r="CL774" s="218">
        <v>98155713.079999998</v>
      </c>
      <c r="CM774" s="218">
        <v>0</v>
      </c>
      <c r="CN774" s="165">
        <v>-811954837.83000004</v>
      </c>
      <c r="CP774" s="152" t="s">
        <v>24970</v>
      </c>
      <c r="CQ774" s="219">
        <v>0</v>
      </c>
      <c r="CR774" s="219">
        <v>0</v>
      </c>
      <c r="CS774" s="219">
        <v>0</v>
      </c>
      <c r="CT774" s="219">
        <v>0</v>
      </c>
      <c r="CU774" s="219">
        <v>0</v>
      </c>
      <c r="CV774" s="219">
        <v>0</v>
      </c>
      <c r="CW774" s="219">
        <v>0</v>
      </c>
      <c r="CX774" s="219">
        <v>0</v>
      </c>
      <c r="CY774" s="219">
        <v>0</v>
      </c>
      <c r="CZ774" s="219">
        <v>2905.43</v>
      </c>
      <c r="DA774" s="219">
        <v>546.99</v>
      </c>
      <c r="DB774" s="219">
        <v>0</v>
      </c>
      <c r="DC774" s="219">
        <v>0</v>
      </c>
      <c r="DD774" s="166">
        <v>-3452.42</v>
      </c>
      <c r="DF774" s="152" t="s">
        <v>25361</v>
      </c>
      <c r="DG774" s="219">
        <v>676658.99</v>
      </c>
      <c r="DH774" s="219">
        <v>2115282.44</v>
      </c>
      <c r="DI774" s="219">
        <v>2182328.41</v>
      </c>
      <c r="DJ774" s="219">
        <v>2300687.29</v>
      </c>
      <c r="DK774" s="219">
        <v>1964006.36</v>
      </c>
      <c r="DL774" s="219">
        <v>1888089.55</v>
      </c>
      <c r="DM774" s="219">
        <v>2078394.94</v>
      </c>
      <c r="DN774" s="219">
        <v>2184341.35</v>
      </c>
      <c r="DO774" s="219">
        <v>973973.08</v>
      </c>
      <c r="DP774" s="219">
        <v>2337901.4</v>
      </c>
      <c r="DQ774" s="219">
        <v>2116913.67</v>
      </c>
      <c r="DR774" s="219">
        <v>2298964.66</v>
      </c>
      <c r="DS774" s="164">
        <f t="shared" si="11"/>
        <v>23117542.139999997</v>
      </c>
    </row>
    <row r="775" spans="1:123" ht="20.399999999999999">
      <c r="A775" s="266" t="s">
        <v>25408</v>
      </c>
      <c r="B775" s="256"/>
      <c r="BK775" s="152" t="s">
        <v>24744</v>
      </c>
      <c r="BL775" s="219">
        <v>0</v>
      </c>
      <c r="BM775" s="219">
        <v>0</v>
      </c>
      <c r="BN775" s="219">
        <v>9958.7999999999993</v>
      </c>
      <c r="BO775" s="219">
        <v>67265.64</v>
      </c>
      <c r="BP775" s="219">
        <v>10398.9</v>
      </c>
      <c r="BQ775" s="219">
        <v>10350.299999999999</v>
      </c>
      <c r="BR775" s="219">
        <v>28385</v>
      </c>
      <c r="BS775" s="219">
        <v>17123</v>
      </c>
      <c r="BT775" s="219">
        <v>-72.8</v>
      </c>
      <c r="BU775" s="219">
        <v>4449.2</v>
      </c>
      <c r="BV775" s="219">
        <v>15523.51</v>
      </c>
      <c r="BW775" s="219">
        <v>920.2</v>
      </c>
      <c r="BX775" s="166">
        <v>-164301.75</v>
      </c>
      <c r="BZ775" s="152" t="s">
        <v>24765</v>
      </c>
      <c r="CA775" s="219">
        <v>0</v>
      </c>
      <c r="CB775" s="219">
        <v>0</v>
      </c>
      <c r="CC775" s="219">
        <v>0</v>
      </c>
      <c r="CD775" s="219">
        <v>0</v>
      </c>
      <c r="CE775" s="219">
        <v>0</v>
      </c>
      <c r="CF775" s="219">
        <v>0</v>
      </c>
      <c r="CG775" s="219">
        <v>0</v>
      </c>
      <c r="CH775" s="219">
        <v>14805</v>
      </c>
      <c r="CI775" s="219">
        <v>87790</v>
      </c>
      <c r="CJ775" s="219">
        <v>140872</v>
      </c>
      <c r="CK775" s="219">
        <v>35380</v>
      </c>
      <c r="CL775" s="219">
        <v>0</v>
      </c>
      <c r="CM775" s="219">
        <v>0</v>
      </c>
      <c r="CN775" s="166">
        <v>-278847</v>
      </c>
      <c r="CP775" s="152" t="s">
        <v>25267</v>
      </c>
      <c r="CQ775" s="219">
        <v>0</v>
      </c>
      <c r="CR775" s="219">
        <v>0</v>
      </c>
      <c r="CS775" s="219">
        <v>0</v>
      </c>
      <c r="CT775" s="219">
        <v>0</v>
      </c>
      <c r="CU775" s="219">
        <v>0</v>
      </c>
      <c r="CV775" s="219">
        <v>0</v>
      </c>
      <c r="CW775" s="219">
        <v>0</v>
      </c>
      <c r="CX775" s="219">
        <v>0</v>
      </c>
      <c r="CY775" s="219">
        <v>0</v>
      </c>
      <c r="CZ775" s="219">
        <v>0</v>
      </c>
      <c r="DA775" s="219">
        <v>0</v>
      </c>
      <c r="DB775" s="219">
        <v>150003.94</v>
      </c>
      <c r="DC775" s="219">
        <v>0</v>
      </c>
      <c r="DD775" s="166">
        <v>-150003.94</v>
      </c>
      <c r="DF775" s="153" t="s">
        <v>25234</v>
      </c>
      <c r="DG775" s="217">
        <v>24455.22</v>
      </c>
      <c r="DH775" s="217">
        <v>231383.22</v>
      </c>
      <c r="DI775" s="217">
        <v>105834.21</v>
      </c>
      <c r="DJ775" s="217">
        <v>319851.89</v>
      </c>
      <c r="DK775" s="217">
        <v>279099.94</v>
      </c>
      <c r="DL775" s="217">
        <v>187529.72</v>
      </c>
      <c r="DM775" s="217">
        <v>280546.87</v>
      </c>
      <c r="DN775" s="217">
        <v>206116.57</v>
      </c>
      <c r="DO775" s="217">
        <v>433938.21</v>
      </c>
      <c r="DP775" s="217">
        <v>354393.15</v>
      </c>
      <c r="DQ775" s="217">
        <v>180019.29</v>
      </c>
      <c r="DR775" s="217">
        <v>763830.5</v>
      </c>
      <c r="DS775" s="164">
        <f t="shared" si="11"/>
        <v>3366998.79</v>
      </c>
    </row>
    <row r="776" spans="1:123" ht="20.399999999999999">
      <c r="BK776" s="154" t="s">
        <v>24755</v>
      </c>
      <c r="BL776" s="218">
        <v>0</v>
      </c>
      <c r="BM776" s="218">
        <v>0</v>
      </c>
      <c r="BN776" s="218">
        <v>0</v>
      </c>
      <c r="BO776" s="218">
        <v>171406.8</v>
      </c>
      <c r="BP776" s="218">
        <v>171437.69</v>
      </c>
      <c r="BQ776" s="218">
        <v>451668.17</v>
      </c>
      <c r="BR776" s="218">
        <v>93832.51</v>
      </c>
      <c r="BS776" s="218">
        <v>87156</v>
      </c>
      <c r="BT776" s="218">
        <v>90061.2</v>
      </c>
      <c r="BU776" s="218">
        <v>83760.800000000003</v>
      </c>
      <c r="BV776" s="218">
        <v>261468</v>
      </c>
      <c r="BW776" s="218">
        <v>177217.2</v>
      </c>
      <c r="BX776" s="165">
        <v>-1588008.37</v>
      </c>
      <c r="BZ776" s="152" t="s">
        <v>25029</v>
      </c>
      <c r="CA776" s="219">
        <v>0</v>
      </c>
      <c r="CB776" s="219">
        <v>0</v>
      </c>
      <c r="CC776" s="219">
        <v>0</v>
      </c>
      <c r="CD776" s="219">
        <v>0</v>
      </c>
      <c r="CE776" s="219">
        <v>0</v>
      </c>
      <c r="CF776" s="219">
        <v>0</v>
      </c>
      <c r="CG776" s="219">
        <v>0</v>
      </c>
      <c r="CH776" s="219">
        <v>0</v>
      </c>
      <c r="CI776" s="219">
        <v>0</v>
      </c>
      <c r="CJ776" s="219">
        <v>0</v>
      </c>
      <c r="CK776" s="219">
        <v>16452.36</v>
      </c>
      <c r="CL776" s="219">
        <v>38625.22</v>
      </c>
      <c r="CM776" s="219">
        <v>0</v>
      </c>
      <c r="CN776" s="166">
        <v>-55077.58</v>
      </c>
      <c r="CP776" s="153" t="s">
        <v>25295</v>
      </c>
      <c r="CQ776" s="217">
        <v>4544.07</v>
      </c>
      <c r="CR776" s="217">
        <v>404061.29</v>
      </c>
      <c r="CS776" s="217">
        <v>362226.14</v>
      </c>
      <c r="CT776" s="217">
        <v>474016.56</v>
      </c>
      <c r="CU776" s="217">
        <v>351389.25</v>
      </c>
      <c r="CV776" s="217">
        <v>655492.73</v>
      </c>
      <c r="CW776" s="217">
        <v>393351.71</v>
      </c>
      <c r="CX776" s="217">
        <v>509525.97</v>
      </c>
      <c r="CY776" s="217">
        <v>293386.99</v>
      </c>
      <c r="CZ776" s="217">
        <v>474449.18</v>
      </c>
      <c r="DA776" s="217">
        <v>1063801.1299999999</v>
      </c>
      <c r="DB776" s="217">
        <v>1337127.06</v>
      </c>
      <c r="DC776" s="217">
        <v>0</v>
      </c>
      <c r="DD776" s="164">
        <v>-6323372.0800000001</v>
      </c>
      <c r="DF776" s="154" t="s">
        <v>25174</v>
      </c>
      <c r="DG776" s="218">
        <v>24455.22</v>
      </c>
      <c r="DH776" s="218">
        <v>231383.22</v>
      </c>
      <c r="DI776" s="218">
        <v>105834.21</v>
      </c>
      <c r="DJ776" s="218">
        <v>319851.89</v>
      </c>
      <c r="DK776" s="218">
        <v>279099.94</v>
      </c>
      <c r="DL776" s="218">
        <v>187529.72</v>
      </c>
      <c r="DM776" s="218">
        <v>280546.87</v>
      </c>
      <c r="DN776" s="218">
        <v>206116.57</v>
      </c>
      <c r="DO776" s="218">
        <v>433938.21</v>
      </c>
      <c r="DP776" s="218">
        <v>354393.15</v>
      </c>
      <c r="DQ776" s="218">
        <v>180019.29</v>
      </c>
      <c r="DR776" s="218">
        <v>763830.5</v>
      </c>
      <c r="DS776" s="164">
        <f t="shared" ref="DS776:DS839" si="12">+SUM(DG776:DR776)</f>
        <v>3366998.79</v>
      </c>
    </row>
    <row r="777" spans="1:123" ht="20.399999999999999">
      <c r="BK777" s="152" t="s">
        <v>24731</v>
      </c>
      <c r="BL777" s="219">
        <v>0</v>
      </c>
      <c r="BM777" s="219">
        <v>0</v>
      </c>
      <c r="BN777" s="219">
        <v>0</v>
      </c>
      <c r="BO777" s="219">
        <v>171406.8</v>
      </c>
      <c r="BP777" s="219">
        <v>171437.69</v>
      </c>
      <c r="BQ777" s="219">
        <v>451668.17</v>
      </c>
      <c r="BR777" s="219">
        <v>93832.51</v>
      </c>
      <c r="BS777" s="219">
        <v>87156</v>
      </c>
      <c r="BT777" s="219">
        <v>90061.2</v>
      </c>
      <c r="BU777" s="219">
        <v>83760.800000000003</v>
      </c>
      <c r="BV777" s="219">
        <v>261468</v>
      </c>
      <c r="BW777" s="219">
        <v>177217.2</v>
      </c>
      <c r="BX777" s="166">
        <v>-1588008.37</v>
      </c>
      <c r="BZ777" s="152" t="s">
        <v>24731</v>
      </c>
      <c r="CA777" s="219">
        <v>58945055.710000001</v>
      </c>
      <c r="CB777" s="219">
        <v>55274871.57</v>
      </c>
      <c r="CC777" s="219">
        <v>55853365.670000002</v>
      </c>
      <c r="CD777" s="219">
        <v>70974089.920000002</v>
      </c>
      <c r="CE777" s="219">
        <v>55072591.469999999</v>
      </c>
      <c r="CF777" s="219">
        <v>55711491.810000002</v>
      </c>
      <c r="CG777" s="219">
        <v>58278919.850000001</v>
      </c>
      <c r="CH777" s="219">
        <v>57469757.539999999</v>
      </c>
      <c r="CI777" s="219">
        <v>63986117.850000001</v>
      </c>
      <c r="CJ777" s="219">
        <v>59750442.670000002</v>
      </c>
      <c r="CK777" s="219">
        <v>61682201.719999999</v>
      </c>
      <c r="CL777" s="219">
        <v>72064089.290000007</v>
      </c>
      <c r="CM777" s="219">
        <v>0</v>
      </c>
      <c r="CN777" s="166">
        <v>-725062995.07000005</v>
      </c>
      <c r="CP777" s="154" t="s">
        <v>24743</v>
      </c>
      <c r="CQ777" s="218">
        <v>0</v>
      </c>
      <c r="CR777" s="218">
        <v>2983.2</v>
      </c>
      <c r="CS777" s="218">
        <v>4474.8</v>
      </c>
      <c r="CT777" s="218">
        <v>0</v>
      </c>
      <c r="CU777" s="218">
        <v>0</v>
      </c>
      <c r="CV777" s="218">
        <v>0</v>
      </c>
      <c r="CW777" s="218">
        <v>0</v>
      </c>
      <c r="CX777" s="218">
        <v>0</v>
      </c>
      <c r="CY777" s="218">
        <v>0</v>
      </c>
      <c r="CZ777" s="218">
        <v>0</v>
      </c>
      <c r="DA777" s="218">
        <v>0</v>
      </c>
      <c r="DB777" s="218">
        <v>0</v>
      </c>
      <c r="DC777" s="218">
        <v>0</v>
      </c>
      <c r="DD777" s="165">
        <v>-7458</v>
      </c>
      <c r="DF777" s="152" t="s">
        <v>25358</v>
      </c>
      <c r="DG777" s="219">
        <v>0</v>
      </c>
      <c r="DH777" s="219">
        <v>0</v>
      </c>
      <c r="DI777" s="219">
        <v>0</v>
      </c>
      <c r="DJ777" s="219">
        <v>0</v>
      </c>
      <c r="DK777" s="219">
        <v>0</v>
      </c>
      <c r="DL777" s="219">
        <v>0</v>
      </c>
      <c r="DM777" s="219">
        <v>0</v>
      </c>
      <c r="DN777" s="219">
        <v>0</v>
      </c>
      <c r="DO777" s="219">
        <v>0</v>
      </c>
      <c r="DP777" s="219">
        <v>0</v>
      </c>
      <c r="DQ777" s="219">
        <v>0</v>
      </c>
      <c r="DR777" s="219">
        <v>88194.91</v>
      </c>
      <c r="DS777" s="164">
        <f t="shared" si="12"/>
        <v>88194.91</v>
      </c>
    </row>
    <row r="778" spans="1:123" ht="20.399999999999999">
      <c r="BK778" s="154" t="s">
        <v>25024</v>
      </c>
      <c r="BL778" s="218">
        <v>10313801.48</v>
      </c>
      <c r="BM778" s="218">
        <v>10376512.630000001</v>
      </c>
      <c r="BN778" s="218">
        <v>12158889.060000001</v>
      </c>
      <c r="BO778" s="218">
        <v>13934101.93</v>
      </c>
      <c r="BP778" s="218">
        <v>11423324.32</v>
      </c>
      <c r="BQ778" s="218">
        <v>11483532.869999999</v>
      </c>
      <c r="BR778" s="218">
        <v>11885160.1</v>
      </c>
      <c r="BS778" s="218">
        <v>11955621.75</v>
      </c>
      <c r="BT778" s="218">
        <v>12442774.23</v>
      </c>
      <c r="BU778" s="218">
        <v>11700888.66</v>
      </c>
      <c r="BV778" s="218">
        <v>11655309.699999999</v>
      </c>
      <c r="BW778" s="218">
        <v>18288539.870000001</v>
      </c>
      <c r="BX778" s="165">
        <v>-147618456.59999999</v>
      </c>
      <c r="BZ778" s="152" t="s">
        <v>25273</v>
      </c>
      <c r="CA778" s="219">
        <v>2519464</v>
      </c>
      <c r="CB778" s="219">
        <v>4176781.61</v>
      </c>
      <c r="CC778" s="219">
        <v>3024547.17</v>
      </c>
      <c r="CD778" s="219">
        <v>3296201.23</v>
      </c>
      <c r="CE778" s="219">
        <v>3088335.56</v>
      </c>
      <c r="CF778" s="219">
        <v>3403999.99</v>
      </c>
      <c r="CG778" s="219">
        <v>6029675.21</v>
      </c>
      <c r="CH778" s="219">
        <v>3370829.18</v>
      </c>
      <c r="CI778" s="219">
        <v>3436638.05</v>
      </c>
      <c r="CJ778" s="219">
        <v>7005165.3300000001</v>
      </c>
      <c r="CK778" s="219">
        <v>5175736.03</v>
      </c>
      <c r="CL778" s="219">
        <v>5524591.6799999997</v>
      </c>
      <c r="CM778" s="219">
        <v>0</v>
      </c>
      <c r="CN778" s="166">
        <v>-50051965.039999999</v>
      </c>
      <c r="CP778" s="152" t="s">
        <v>24744</v>
      </c>
      <c r="CQ778" s="219">
        <v>0</v>
      </c>
      <c r="CR778" s="219">
        <v>2983.2</v>
      </c>
      <c r="CS778" s="219">
        <v>4474.8</v>
      </c>
      <c r="CT778" s="219">
        <v>0</v>
      </c>
      <c r="CU778" s="219">
        <v>0</v>
      </c>
      <c r="CV778" s="219">
        <v>0</v>
      </c>
      <c r="CW778" s="219">
        <v>0</v>
      </c>
      <c r="CX778" s="219">
        <v>0</v>
      </c>
      <c r="CY778" s="219">
        <v>0</v>
      </c>
      <c r="CZ778" s="219">
        <v>0</v>
      </c>
      <c r="DA778" s="219">
        <v>0</v>
      </c>
      <c r="DB778" s="219">
        <v>0</v>
      </c>
      <c r="DC778" s="219">
        <v>0</v>
      </c>
      <c r="DD778" s="166">
        <v>-7458</v>
      </c>
      <c r="DF778" s="152" t="s">
        <v>25361</v>
      </c>
      <c r="DG778" s="219">
        <v>24455.22</v>
      </c>
      <c r="DH778" s="219">
        <v>231383.22</v>
      </c>
      <c r="DI778" s="219">
        <v>105834.21</v>
      </c>
      <c r="DJ778" s="219">
        <v>319851.89</v>
      </c>
      <c r="DK778" s="219">
        <v>279099.94</v>
      </c>
      <c r="DL778" s="219">
        <v>187529.72</v>
      </c>
      <c r="DM778" s="219">
        <v>280546.87</v>
      </c>
      <c r="DN778" s="219">
        <v>206116.57</v>
      </c>
      <c r="DO778" s="219">
        <v>433938.21</v>
      </c>
      <c r="DP778" s="219">
        <v>354393.15</v>
      </c>
      <c r="DQ778" s="219">
        <v>180019.29</v>
      </c>
      <c r="DR778" s="219">
        <v>675635.59</v>
      </c>
      <c r="DS778" s="164">
        <f t="shared" si="12"/>
        <v>3278803.88</v>
      </c>
    </row>
    <row r="779" spans="1:123" ht="20.399999999999999">
      <c r="BK779" s="152" t="s">
        <v>24731</v>
      </c>
      <c r="BL779" s="219">
        <v>10287842.470000001</v>
      </c>
      <c r="BM779" s="219">
        <v>10143787.33</v>
      </c>
      <c r="BN779" s="219">
        <v>11985089.720000001</v>
      </c>
      <c r="BO779" s="219">
        <v>13723204.92</v>
      </c>
      <c r="BP779" s="219">
        <v>11175313.640000001</v>
      </c>
      <c r="BQ779" s="219">
        <v>11236299.119999999</v>
      </c>
      <c r="BR779" s="219">
        <v>11409570.16</v>
      </c>
      <c r="BS779" s="219">
        <v>11371568.51</v>
      </c>
      <c r="BT779" s="219">
        <v>11646906.300000001</v>
      </c>
      <c r="BU779" s="219">
        <v>11409749.17</v>
      </c>
      <c r="BV779" s="219">
        <v>11472790.390000001</v>
      </c>
      <c r="BW779" s="219">
        <v>17221655.329999998</v>
      </c>
      <c r="BX779" s="166">
        <v>-143083777.06</v>
      </c>
      <c r="BZ779" s="152" t="s">
        <v>25267</v>
      </c>
      <c r="CA779" s="219">
        <v>0</v>
      </c>
      <c r="CB779" s="219">
        <v>0</v>
      </c>
      <c r="CC779" s="219">
        <v>0</v>
      </c>
      <c r="CD779" s="219">
        <v>0</v>
      </c>
      <c r="CE779" s="219">
        <v>0</v>
      </c>
      <c r="CF779" s="219">
        <v>6162</v>
      </c>
      <c r="CG779" s="219">
        <v>9115</v>
      </c>
      <c r="CH779" s="219">
        <v>16066.2</v>
      </c>
      <c r="CI779" s="219">
        <v>2795930</v>
      </c>
      <c r="CJ779" s="219">
        <v>1137234.3999999999</v>
      </c>
      <c r="CK779" s="219">
        <v>12013038.65</v>
      </c>
      <c r="CL779" s="219">
        <v>20528406.890000001</v>
      </c>
      <c r="CM779" s="219">
        <v>0</v>
      </c>
      <c r="CN779" s="166">
        <v>-36505953.140000001</v>
      </c>
      <c r="CP779" s="154" t="s">
        <v>25024</v>
      </c>
      <c r="CQ779" s="218">
        <v>4544.07</v>
      </c>
      <c r="CR779" s="218">
        <v>401078.09</v>
      </c>
      <c r="CS779" s="218">
        <v>357751.34</v>
      </c>
      <c r="CT779" s="218">
        <v>474016.56</v>
      </c>
      <c r="CU779" s="218">
        <v>351389.25</v>
      </c>
      <c r="CV779" s="218">
        <v>655492.73</v>
      </c>
      <c r="CW779" s="218">
        <v>393351.71</v>
      </c>
      <c r="CX779" s="218">
        <v>509525.97</v>
      </c>
      <c r="CY779" s="218">
        <v>293386.99</v>
      </c>
      <c r="CZ779" s="218">
        <v>474449.18</v>
      </c>
      <c r="DA779" s="218">
        <v>1063801.1299999999</v>
      </c>
      <c r="DB779" s="218">
        <v>1337127.06</v>
      </c>
      <c r="DC779" s="218">
        <v>0</v>
      </c>
      <c r="DD779" s="165">
        <v>-6315914.0800000001</v>
      </c>
      <c r="DF779" s="153" t="s">
        <v>25237</v>
      </c>
      <c r="DG779" s="217">
        <v>172707.63</v>
      </c>
      <c r="DH779" s="217">
        <v>599807.43000000005</v>
      </c>
      <c r="DI779" s="217">
        <v>536507.22</v>
      </c>
      <c r="DJ779" s="217">
        <v>462291.20000000001</v>
      </c>
      <c r="DK779" s="217">
        <v>584725.68000000005</v>
      </c>
      <c r="DL779" s="217">
        <v>677001.69</v>
      </c>
      <c r="DM779" s="217">
        <v>747191.18</v>
      </c>
      <c r="DN779" s="217">
        <v>614594.66</v>
      </c>
      <c r="DO779" s="217">
        <v>576675.04</v>
      </c>
      <c r="DP779" s="217">
        <v>782143.54</v>
      </c>
      <c r="DQ779" s="217">
        <v>637055.01</v>
      </c>
      <c r="DR779" s="217">
        <v>936261.94</v>
      </c>
      <c r="DS779" s="164">
        <f t="shared" si="12"/>
        <v>7326962.2200000007</v>
      </c>
    </row>
    <row r="780" spans="1:123" ht="20.399999999999999">
      <c r="BK780" s="152" t="s">
        <v>25277</v>
      </c>
      <c r="BL780" s="219">
        <v>25959.01</v>
      </c>
      <c r="BM780" s="219">
        <v>232725.3</v>
      </c>
      <c r="BN780" s="219">
        <v>151049.14000000001</v>
      </c>
      <c r="BO780" s="219">
        <v>187807.21</v>
      </c>
      <c r="BP780" s="219">
        <v>219284.68</v>
      </c>
      <c r="BQ780" s="219">
        <v>155121.75</v>
      </c>
      <c r="BR780" s="219">
        <v>204185.07</v>
      </c>
      <c r="BS780" s="219">
        <v>117881.83</v>
      </c>
      <c r="BT780" s="219">
        <v>261658.13</v>
      </c>
      <c r="BU780" s="219">
        <v>161887.53</v>
      </c>
      <c r="BV780" s="219">
        <v>150071.10999999999</v>
      </c>
      <c r="BW780" s="219">
        <v>236106.82</v>
      </c>
      <c r="BX780" s="166">
        <v>-2103737.58</v>
      </c>
      <c r="BZ780" s="153" t="s">
        <v>25274</v>
      </c>
      <c r="CA780" s="217">
        <v>10127630.710000001</v>
      </c>
      <c r="CB780" s="217">
        <v>9587823.3200000003</v>
      </c>
      <c r="CC780" s="217">
        <v>9725096.2799999993</v>
      </c>
      <c r="CD780" s="217">
        <v>11957298.289999999</v>
      </c>
      <c r="CE780" s="217">
        <v>10853721.77</v>
      </c>
      <c r="CF780" s="217">
        <v>9522884.7599999998</v>
      </c>
      <c r="CG780" s="217">
        <v>10329958.220000001</v>
      </c>
      <c r="CH780" s="217">
        <v>11666062.99</v>
      </c>
      <c r="CI780" s="217">
        <v>11647309.699999999</v>
      </c>
      <c r="CJ780" s="217">
        <v>10580199.189999999</v>
      </c>
      <c r="CK780" s="217">
        <v>10552382.460000001</v>
      </c>
      <c r="CL780" s="217">
        <v>13456730.77</v>
      </c>
      <c r="CM780" s="217">
        <v>0</v>
      </c>
      <c r="CN780" s="164">
        <v>-130007098.45999999</v>
      </c>
      <c r="CP780" s="152" t="s">
        <v>25277</v>
      </c>
      <c r="CQ780" s="219">
        <v>4544.07</v>
      </c>
      <c r="CR780" s="219">
        <v>386528.27</v>
      </c>
      <c r="CS780" s="219">
        <v>350673.94</v>
      </c>
      <c r="CT780" s="219">
        <v>458291.56</v>
      </c>
      <c r="CU780" s="219">
        <v>321315.25</v>
      </c>
      <c r="CV780" s="219">
        <v>377492.73</v>
      </c>
      <c r="CW780" s="219">
        <v>362131.75</v>
      </c>
      <c r="CX780" s="219">
        <v>475038.55</v>
      </c>
      <c r="CY780" s="219">
        <v>269380.32</v>
      </c>
      <c r="CZ780" s="219">
        <v>397828.57</v>
      </c>
      <c r="DA780" s="219">
        <v>271395.37</v>
      </c>
      <c r="DB780" s="219">
        <v>278776.09000000003</v>
      </c>
      <c r="DC780" s="219">
        <v>0</v>
      </c>
      <c r="DD780" s="166">
        <v>-3953396.47</v>
      </c>
      <c r="DF780" s="154" t="s">
        <v>25174</v>
      </c>
      <c r="DG780" s="218">
        <v>172707.63</v>
      </c>
      <c r="DH780" s="218">
        <v>599807.43000000005</v>
      </c>
      <c r="DI780" s="218">
        <v>536507.22</v>
      </c>
      <c r="DJ780" s="218">
        <v>462291.20000000001</v>
      </c>
      <c r="DK780" s="218">
        <v>584725.68000000005</v>
      </c>
      <c r="DL780" s="218">
        <v>677001.69</v>
      </c>
      <c r="DM780" s="218">
        <v>747191.18</v>
      </c>
      <c r="DN780" s="218">
        <v>614594.66</v>
      </c>
      <c r="DO780" s="218">
        <v>576675.04</v>
      </c>
      <c r="DP780" s="218">
        <v>782143.54</v>
      </c>
      <c r="DQ780" s="218">
        <v>637055.01</v>
      </c>
      <c r="DR780" s="218">
        <v>936261.94</v>
      </c>
      <c r="DS780" s="164">
        <f t="shared" si="12"/>
        <v>7326962.2200000007</v>
      </c>
    </row>
    <row r="781" spans="1:123" ht="20.399999999999999">
      <c r="BK781" s="152" t="s">
        <v>25276</v>
      </c>
      <c r="BL781" s="219">
        <v>0</v>
      </c>
      <c r="BM781" s="219">
        <v>0</v>
      </c>
      <c r="BN781" s="219">
        <v>22750.2</v>
      </c>
      <c r="BO781" s="219">
        <v>23089.8</v>
      </c>
      <c r="BP781" s="219">
        <v>28726</v>
      </c>
      <c r="BQ781" s="219">
        <v>92112</v>
      </c>
      <c r="BR781" s="219">
        <v>271404.87</v>
      </c>
      <c r="BS781" s="219">
        <v>461171.41</v>
      </c>
      <c r="BT781" s="219">
        <v>534209.80000000005</v>
      </c>
      <c r="BU781" s="219">
        <v>129251.96</v>
      </c>
      <c r="BV781" s="219">
        <v>32448.2</v>
      </c>
      <c r="BW781" s="219">
        <v>830777.72</v>
      </c>
      <c r="BX781" s="166">
        <v>-2425941.96</v>
      </c>
      <c r="BZ781" s="154" t="s">
        <v>24743</v>
      </c>
      <c r="CA781" s="218">
        <v>0</v>
      </c>
      <c r="CB781" s="218">
        <v>0</v>
      </c>
      <c r="CC781" s="218">
        <v>0</v>
      </c>
      <c r="CD781" s="218">
        <v>0</v>
      </c>
      <c r="CE781" s="218">
        <v>168</v>
      </c>
      <c r="CF781" s="218">
        <v>672</v>
      </c>
      <c r="CG781" s="218">
        <v>0</v>
      </c>
      <c r="CH781" s="218">
        <v>560</v>
      </c>
      <c r="CI781" s="218">
        <v>8654.7999999999993</v>
      </c>
      <c r="CJ781" s="218">
        <v>10153.200000000001</v>
      </c>
      <c r="CK781" s="218">
        <v>0</v>
      </c>
      <c r="CL781" s="218">
        <v>0</v>
      </c>
      <c r="CM781" s="218">
        <v>0</v>
      </c>
      <c r="CN781" s="165">
        <v>-20208</v>
      </c>
      <c r="CP781" s="152" t="s">
        <v>25276</v>
      </c>
      <c r="CQ781" s="219">
        <v>0</v>
      </c>
      <c r="CR781" s="219">
        <v>14549.82</v>
      </c>
      <c r="CS781" s="219">
        <v>2</v>
      </c>
      <c r="CT781" s="219">
        <v>15725</v>
      </c>
      <c r="CU781" s="219">
        <v>0</v>
      </c>
      <c r="CV781" s="219">
        <v>278000</v>
      </c>
      <c r="CW781" s="219">
        <v>4700</v>
      </c>
      <c r="CX781" s="219">
        <v>20790.32</v>
      </c>
      <c r="CY781" s="219">
        <v>6674</v>
      </c>
      <c r="CZ781" s="219">
        <v>40678.75</v>
      </c>
      <c r="DA781" s="219">
        <v>767628.76</v>
      </c>
      <c r="DB781" s="219">
        <v>1000592.32</v>
      </c>
      <c r="DC781" s="219">
        <v>0</v>
      </c>
      <c r="DD781" s="166">
        <v>-2149340.9700000002</v>
      </c>
      <c r="DF781" s="152" t="s">
        <v>25358</v>
      </c>
      <c r="DG781" s="219">
        <v>0</v>
      </c>
      <c r="DH781" s="219">
        <v>0</v>
      </c>
      <c r="DI781" s="219">
        <v>0</v>
      </c>
      <c r="DJ781" s="219">
        <v>0</v>
      </c>
      <c r="DK781" s="219">
        <v>0</v>
      </c>
      <c r="DL781" s="219">
        <v>0</v>
      </c>
      <c r="DM781" s="219">
        <v>7104.8</v>
      </c>
      <c r="DN781" s="219">
        <v>2069</v>
      </c>
      <c r="DO781" s="219">
        <v>0</v>
      </c>
      <c r="DP781" s="219">
        <v>17200</v>
      </c>
      <c r="DQ781" s="219">
        <v>0</v>
      </c>
      <c r="DR781" s="219">
        <v>5633.08</v>
      </c>
      <c r="DS781" s="164">
        <f t="shared" si="12"/>
        <v>32006.879999999997</v>
      </c>
    </row>
    <row r="782" spans="1:123" ht="20.399999999999999">
      <c r="BK782" s="152" t="s">
        <v>25026</v>
      </c>
      <c r="BL782" s="219">
        <v>0</v>
      </c>
      <c r="BM782" s="219">
        <v>0</v>
      </c>
      <c r="BN782" s="219">
        <v>0</v>
      </c>
      <c r="BO782" s="219">
        <v>0</v>
      </c>
      <c r="BP782" s="219">
        <v>0</v>
      </c>
      <c r="BQ782" s="219">
        <v>0</v>
      </c>
      <c r="BR782" s="219">
        <v>0</v>
      </c>
      <c r="BS782" s="219">
        <v>5000</v>
      </c>
      <c r="BT782" s="219">
        <v>0</v>
      </c>
      <c r="BU782" s="219">
        <v>0</v>
      </c>
      <c r="BV782" s="219">
        <v>0</v>
      </c>
      <c r="BW782" s="219">
        <v>0</v>
      </c>
      <c r="BX782" s="166">
        <v>-5000</v>
      </c>
      <c r="BZ782" s="152" t="s">
        <v>24744</v>
      </c>
      <c r="CA782" s="219">
        <v>0</v>
      </c>
      <c r="CB782" s="219">
        <v>0</v>
      </c>
      <c r="CC782" s="219">
        <v>0</v>
      </c>
      <c r="CD782" s="219">
        <v>0</v>
      </c>
      <c r="CE782" s="219">
        <v>168</v>
      </c>
      <c r="CF782" s="219">
        <v>672</v>
      </c>
      <c r="CG782" s="219">
        <v>0</v>
      </c>
      <c r="CH782" s="219">
        <v>560</v>
      </c>
      <c r="CI782" s="219">
        <v>8654.7999999999993</v>
      </c>
      <c r="CJ782" s="219">
        <v>10153.200000000001</v>
      </c>
      <c r="CK782" s="219">
        <v>0</v>
      </c>
      <c r="CL782" s="219">
        <v>0</v>
      </c>
      <c r="CM782" s="219">
        <v>0</v>
      </c>
      <c r="CN782" s="166">
        <v>-20208</v>
      </c>
      <c r="CP782" s="152" t="s">
        <v>25026</v>
      </c>
      <c r="CQ782" s="219">
        <v>0</v>
      </c>
      <c r="CR782" s="219">
        <v>0</v>
      </c>
      <c r="CS782" s="219">
        <v>7075.4</v>
      </c>
      <c r="CT782" s="219">
        <v>0</v>
      </c>
      <c r="CU782" s="219">
        <v>30074</v>
      </c>
      <c r="CV782" s="219">
        <v>0</v>
      </c>
      <c r="CW782" s="219">
        <v>26519.96</v>
      </c>
      <c r="CX782" s="219">
        <v>13697.1</v>
      </c>
      <c r="CY782" s="219">
        <v>17332.669999999998</v>
      </c>
      <c r="CZ782" s="219">
        <v>35941.86</v>
      </c>
      <c r="DA782" s="219">
        <v>24777</v>
      </c>
      <c r="DB782" s="219">
        <v>57758.65</v>
      </c>
      <c r="DC782" s="219">
        <v>0</v>
      </c>
      <c r="DD782" s="166">
        <v>-213176.64</v>
      </c>
      <c r="DF782" s="152" t="s">
        <v>25361</v>
      </c>
      <c r="DG782" s="219">
        <v>172707.63</v>
      </c>
      <c r="DH782" s="219">
        <v>599807.43000000005</v>
      </c>
      <c r="DI782" s="219">
        <v>536507.22</v>
      </c>
      <c r="DJ782" s="219">
        <v>462291.20000000001</v>
      </c>
      <c r="DK782" s="219">
        <v>584725.68000000005</v>
      </c>
      <c r="DL782" s="219">
        <v>677001.69</v>
      </c>
      <c r="DM782" s="219">
        <v>740086.38</v>
      </c>
      <c r="DN782" s="219">
        <v>612525.66</v>
      </c>
      <c r="DO782" s="219">
        <v>576675.04</v>
      </c>
      <c r="DP782" s="219">
        <v>764943.54</v>
      </c>
      <c r="DQ782" s="219">
        <v>637055.01</v>
      </c>
      <c r="DR782" s="219">
        <v>930628.86</v>
      </c>
      <c r="DS782" s="164">
        <f t="shared" si="12"/>
        <v>7294955.3399999999</v>
      </c>
    </row>
    <row r="783" spans="1:123">
      <c r="BK783" s="154" t="s">
        <v>24767</v>
      </c>
      <c r="BL783" s="218">
        <v>0</v>
      </c>
      <c r="BM783" s="218">
        <v>52455</v>
      </c>
      <c r="BN783" s="218">
        <v>64156.5</v>
      </c>
      <c r="BO783" s="218">
        <v>0</v>
      </c>
      <c r="BP783" s="218">
        <v>0</v>
      </c>
      <c r="BQ783" s="218">
        <v>0</v>
      </c>
      <c r="BR783" s="218">
        <v>0</v>
      </c>
      <c r="BS783" s="218">
        <v>0</v>
      </c>
      <c r="BT783" s="218">
        <v>0</v>
      </c>
      <c r="BU783" s="218">
        <v>0</v>
      </c>
      <c r="BV783" s="218">
        <v>0</v>
      </c>
      <c r="BW783" s="218">
        <v>109832.7</v>
      </c>
      <c r="BX783" s="165">
        <v>-226444.2</v>
      </c>
      <c r="BZ783" s="154" t="s">
        <v>24755</v>
      </c>
      <c r="CA783" s="218">
        <v>0</v>
      </c>
      <c r="CB783" s="218">
        <v>0</v>
      </c>
      <c r="CC783" s="218">
        <v>132419.09</v>
      </c>
      <c r="CD783" s="218">
        <v>0</v>
      </c>
      <c r="CE783" s="218">
        <v>947569.82</v>
      </c>
      <c r="CF783" s="218">
        <v>3354.23</v>
      </c>
      <c r="CG783" s="218">
        <v>233922.01</v>
      </c>
      <c r="CH783" s="218">
        <v>1762427.65</v>
      </c>
      <c r="CI783" s="218">
        <v>323901.65000000002</v>
      </c>
      <c r="CJ783" s="218">
        <v>136648.76</v>
      </c>
      <c r="CK783" s="218">
        <v>217041.25</v>
      </c>
      <c r="CL783" s="218">
        <v>552250.98</v>
      </c>
      <c r="CM783" s="218">
        <v>0</v>
      </c>
      <c r="CN783" s="165">
        <v>-4309535.4400000004</v>
      </c>
      <c r="CP783" s="153" t="s">
        <v>25297</v>
      </c>
      <c r="CQ783" s="217">
        <v>366076</v>
      </c>
      <c r="CR783" s="217">
        <v>50701.74</v>
      </c>
      <c r="CS783" s="217">
        <v>75935</v>
      </c>
      <c r="CT783" s="217">
        <v>1400</v>
      </c>
      <c r="CU783" s="217">
        <v>336</v>
      </c>
      <c r="CV783" s="217">
        <v>7184</v>
      </c>
      <c r="CW783" s="217">
        <v>0</v>
      </c>
      <c r="CX783" s="217">
        <v>1400256</v>
      </c>
      <c r="CY783" s="217">
        <v>15499</v>
      </c>
      <c r="CZ783" s="217">
        <v>0</v>
      </c>
      <c r="DA783" s="217">
        <v>120230.35</v>
      </c>
      <c r="DB783" s="217">
        <v>17126.25</v>
      </c>
      <c r="DC783" s="217">
        <v>0</v>
      </c>
      <c r="DD783" s="164">
        <v>-2054744.34</v>
      </c>
      <c r="DF783" s="153" t="s">
        <v>25241</v>
      </c>
      <c r="DG783" s="217">
        <v>236646.93</v>
      </c>
      <c r="DH783" s="217">
        <v>276341.31</v>
      </c>
      <c r="DI783" s="217">
        <v>399984.79</v>
      </c>
      <c r="DJ783" s="217">
        <v>410315.72</v>
      </c>
      <c r="DK783" s="217">
        <v>374874.02</v>
      </c>
      <c r="DL783" s="217">
        <v>452213.32</v>
      </c>
      <c r="DM783" s="217">
        <v>552547.53</v>
      </c>
      <c r="DN783" s="217">
        <v>451131.13</v>
      </c>
      <c r="DO783" s="217">
        <v>351448.56</v>
      </c>
      <c r="DP783" s="217">
        <v>380068.82</v>
      </c>
      <c r="DQ783" s="217">
        <v>392914.28</v>
      </c>
      <c r="DR783" s="217">
        <v>412379.72</v>
      </c>
      <c r="DS783" s="164">
        <f t="shared" si="12"/>
        <v>4690866.13</v>
      </c>
    </row>
    <row r="784" spans="1:123">
      <c r="BK784" s="152" t="s">
        <v>24731</v>
      </c>
      <c r="BL784" s="219">
        <v>0</v>
      </c>
      <c r="BM784" s="219">
        <v>52455</v>
      </c>
      <c r="BN784" s="219">
        <v>64156.5</v>
      </c>
      <c r="BO784" s="219">
        <v>0</v>
      </c>
      <c r="BP784" s="219">
        <v>0</v>
      </c>
      <c r="BQ784" s="219">
        <v>0</v>
      </c>
      <c r="BR784" s="219">
        <v>0</v>
      </c>
      <c r="BS784" s="219">
        <v>0</v>
      </c>
      <c r="BT784" s="219">
        <v>0</v>
      </c>
      <c r="BU784" s="219">
        <v>0</v>
      </c>
      <c r="BV784" s="219">
        <v>0</v>
      </c>
      <c r="BW784" s="219">
        <v>109832.7</v>
      </c>
      <c r="BX784" s="166">
        <v>-226444.2</v>
      </c>
      <c r="BZ784" s="152" t="s">
        <v>24731</v>
      </c>
      <c r="CA784" s="219">
        <v>0</v>
      </c>
      <c r="CB784" s="219">
        <v>0</v>
      </c>
      <c r="CC784" s="219">
        <v>132419.09</v>
      </c>
      <c r="CD784" s="219">
        <v>0</v>
      </c>
      <c r="CE784" s="219">
        <v>947569.82</v>
      </c>
      <c r="CF784" s="219">
        <v>3354.23</v>
      </c>
      <c r="CG784" s="219">
        <v>233922.01</v>
      </c>
      <c r="CH784" s="219">
        <v>1762427.65</v>
      </c>
      <c r="CI784" s="219">
        <v>323901.65000000002</v>
      </c>
      <c r="CJ784" s="219">
        <v>136648.76</v>
      </c>
      <c r="CK784" s="219">
        <v>217041.25</v>
      </c>
      <c r="CL784" s="219">
        <v>552250.98</v>
      </c>
      <c r="CM784" s="219">
        <v>0</v>
      </c>
      <c r="CN784" s="166">
        <v>-4309535.4400000004</v>
      </c>
      <c r="CP784" s="154" t="s">
        <v>24743</v>
      </c>
      <c r="CQ784" s="218">
        <v>4068</v>
      </c>
      <c r="CR784" s="218">
        <v>8192</v>
      </c>
      <c r="CS784" s="218">
        <v>13831.2</v>
      </c>
      <c r="CT784" s="218">
        <v>0</v>
      </c>
      <c r="CU784" s="218">
        <v>0</v>
      </c>
      <c r="CV784" s="218">
        <v>0</v>
      </c>
      <c r="CW784" s="218">
        <v>0</v>
      </c>
      <c r="CX784" s="218">
        <v>0</v>
      </c>
      <c r="CY784" s="218">
        <v>0</v>
      </c>
      <c r="CZ784" s="218">
        <v>0</v>
      </c>
      <c r="DA784" s="218">
        <v>41855.35</v>
      </c>
      <c r="DB784" s="218">
        <v>17126.25</v>
      </c>
      <c r="DC784" s="218">
        <v>0</v>
      </c>
      <c r="DD784" s="165">
        <v>-85072.8</v>
      </c>
      <c r="DF784" s="154" t="s">
        <v>25174</v>
      </c>
      <c r="DG784" s="218">
        <v>236646.93</v>
      </c>
      <c r="DH784" s="218">
        <v>276341.31</v>
      </c>
      <c r="DI784" s="218">
        <v>399984.79</v>
      </c>
      <c r="DJ784" s="218">
        <v>410315.72</v>
      </c>
      <c r="DK784" s="218">
        <v>374874.02</v>
      </c>
      <c r="DL784" s="218">
        <v>452213.32</v>
      </c>
      <c r="DM784" s="218">
        <v>552547.53</v>
      </c>
      <c r="DN784" s="218">
        <v>451131.13</v>
      </c>
      <c r="DO784" s="218">
        <v>351448.56</v>
      </c>
      <c r="DP784" s="218">
        <v>380068.82</v>
      </c>
      <c r="DQ784" s="218">
        <v>392914.28</v>
      </c>
      <c r="DR784" s="218">
        <v>412379.72</v>
      </c>
      <c r="DS784" s="164">
        <f t="shared" si="12"/>
        <v>4690866.13</v>
      </c>
    </row>
    <row r="785" spans="63:123" ht="20.399999999999999">
      <c r="BK785" s="153" t="s">
        <v>25278</v>
      </c>
      <c r="BL785" s="217">
        <v>35497.47</v>
      </c>
      <c r="BM785" s="217">
        <v>287720.65000000002</v>
      </c>
      <c r="BN785" s="217">
        <v>445291.43</v>
      </c>
      <c r="BO785" s="217">
        <v>419688.09</v>
      </c>
      <c r="BP785" s="217">
        <v>456280.31</v>
      </c>
      <c r="BQ785" s="217">
        <v>460849.1</v>
      </c>
      <c r="BR785" s="217">
        <v>483891.39</v>
      </c>
      <c r="BS785" s="217">
        <v>577158.26</v>
      </c>
      <c r="BT785" s="217">
        <v>463979.66</v>
      </c>
      <c r="BU785" s="217">
        <v>507858.64</v>
      </c>
      <c r="BV785" s="217">
        <v>477259.4</v>
      </c>
      <c r="BW785" s="217">
        <v>662510.59</v>
      </c>
      <c r="BX785" s="164">
        <v>-5277984.99</v>
      </c>
      <c r="BZ785" s="154" t="s">
        <v>25024</v>
      </c>
      <c r="CA785" s="218">
        <v>10127630.710000001</v>
      </c>
      <c r="CB785" s="218">
        <v>9587823.3200000003</v>
      </c>
      <c r="CC785" s="218">
        <v>9592677.1899999995</v>
      </c>
      <c r="CD785" s="218">
        <v>11957298.289999999</v>
      </c>
      <c r="CE785" s="218">
        <v>9905983.9499999993</v>
      </c>
      <c r="CF785" s="218">
        <v>9518858.5299999993</v>
      </c>
      <c r="CG785" s="218">
        <v>10096036.210000001</v>
      </c>
      <c r="CH785" s="218">
        <v>9903075.3399999999</v>
      </c>
      <c r="CI785" s="218">
        <v>11314753.25</v>
      </c>
      <c r="CJ785" s="218">
        <v>10433397.23</v>
      </c>
      <c r="CK785" s="218">
        <v>10335341.210000001</v>
      </c>
      <c r="CL785" s="218">
        <v>12904479.789999999</v>
      </c>
      <c r="CM785" s="218">
        <v>0</v>
      </c>
      <c r="CN785" s="165">
        <v>-125677355.02</v>
      </c>
      <c r="CP785" s="152" t="s">
        <v>24744</v>
      </c>
      <c r="CQ785" s="219">
        <v>4068</v>
      </c>
      <c r="CR785" s="219">
        <v>8192</v>
      </c>
      <c r="CS785" s="219">
        <v>13831.2</v>
      </c>
      <c r="CT785" s="219">
        <v>0</v>
      </c>
      <c r="CU785" s="219">
        <v>0</v>
      </c>
      <c r="CV785" s="219">
        <v>0</v>
      </c>
      <c r="CW785" s="219">
        <v>0</v>
      </c>
      <c r="CX785" s="219">
        <v>0</v>
      </c>
      <c r="CY785" s="219">
        <v>0</v>
      </c>
      <c r="CZ785" s="219">
        <v>0</v>
      </c>
      <c r="DA785" s="219">
        <v>41855.35</v>
      </c>
      <c r="DB785" s="219">
        <v>17126.25</v>
      </c>
      <c r="DC785" s="219">
        <v>0</v>
      </c>
      <c r="DD785" s="166">
        <v>-85072.8</v>
      </c>
      <c r="DF785" s="152" t="s">
        <v>25358</v>
      </c>
      <c r="DG785" s="219">
        <v>0</v>
      </c>
      <c r="DH785" s="219">
        <v>0</v>
      </c>
      <c r="DI785" s="219">
        <v>0</v>
      </c>
      <c r="DJ785" s="219">
        <v>0</v>
      </c>
      <c r="DK785" s="219">
        <v>0</v>
      </c>
      <c r="DL785" s="219">
        <v>0</v>
      </c>
      <c r="DM785" s="219">
        <v>0</v>
      </c>
      <c r="DN785" s="219">
        <v>0</v>
      </c>
      <c r="DO785" s="219">
        <v>0</v>
      </c>
      <c r="DP785" s="219">
        <v>39470</v>
      </c>
      <c r="DQ785" s="219">
        <v>0</v>
      </c>
      <c r="DR785" s="219">
        <v>0</v>
      </c>
      <c r="DS785" s="164">
        <f t="shared" si="12"/>
        <v>39470</v>
      </c>
    </row>
    <row r="786" spans="63:123" ht="20.399999999999999">
      <c r="BK786" s="154" t="s">
        <v>24764</v>
      </c>
      <c r="BL786" s="218">
        <v>35497.47</v>
      </c>
      <c r="BM786" s="218">
        <v>287720.65000000002</v>
      </c>
      <c r="BN786" s="218">
        <v>445291.43</v>
      </c>
      <c r="BO786" s="218">
        <v>419688.09</v>
      </c>
      <c r="BP786" s="218">
        <v>456280.31</v>
      </c>
      <c r="BQ786" s="218">
        <v>460849.1</v>
      </c>
      <c r="BR786" s="218">
        <v>483891.39</v>
      </c>
      <c r="BS786" s="218">
        <v>577158.26</v>
      </c>
      <c r="BT786" s="218">
        <v>463979.66</v>
      </c>
      <c r="BU786" s="218">
        <v>507858.64</v>
      </c>
      <c r="BV786" s="218">
        <v>477259.4</v>
      </c>
      <c r="BW786" s="218">
        <v>662510.59</v>
      </c>
      <c r="BX786" s="165">
        <v>-5277984.99</v>
      </c>
      <c r="BZ786" s="152" t="s">
        <v>24731</v>
      </c>
      <c r="CA786" s="219">
        <v>10113943.359999999</v>
      </c>
      <c r="CB786" s="219">
        <v>9485708.0399999991</v>
      </c>
      <c r="CC786" s="219">
        <v>9476379.5899999999</v>
      </c>
      <c r="CD786" s="219">
        <v>11847719.01</v>
      </c>
      <c r="CE786" s="219">
        <v>9534560.2400000002</v>
      </c>
      <c r="CF786" s="219">
        <v>9420028.0999999996</v>
      </c>
      <c r="CG786" s="219">
        <v>9738822.0899999999</v>
      </c>
      <c r="CH786" s="219">
        <v>9696760.5399999991</v>
      </c>
      <c r="CI786" s="219">
        <v>11019045.02</v>
      </c>
      <c r="CJ786" s="219">
        <v>10237542.539999999</v>
      </c>
      <c r="CK786" s="219">
        <v>10010453.880000001</v>
      </c>
      <c r="CL786" s="219">
        <v>12117364.92</v>
      </c>
      <c r="CM786" s="219">
        <v>0</v>
      </c>
      <c r="CN786" s="166">
        <v>-122698327.33</v>
      </c>
      <c r="CP786" s="154" t="s">
        <v>25024</v>
      </c>
      <c r="CQ786" s="218">
        <v>362008</v>
      </c>
      <c r="CR786" s="218">
        <v>42509.74</v>
      </c>
      <c r="CS786" s="218">
        <v>62103.8</v>
      </c>
      <c r="CT786" s="218">
        <v>1400</v>
      </c>
      <c r="CU786" s="218">
        <v>336</v>
      </c>
      <c r="CV786" s="218">
        <v>7184</v>
      </c>
      <c r="CW786" s="218">
        <v>0</v>
      </c>
      <c r="CX786" s="218">
        <v>1400256</v>
      </c>
      <c r="CY786" s="218">
        <v>15499</v>
      </c>
      <c r="CZ786" s="218">
        <v>0</v>
      </c>
      <c r="DA786" s="218">
        <v>78375</v>
      </c>
      <c r="DB786" s="218">
        <v>0</v>
      </c>
      <c r="DC786" s="218">
        <v>0</v>
      </c>
      <c r="DD786" s="165">
        <v>-1969671.54</v>
      </c>
      <c r="DF786" s="152" t="s">
        <v>25361</v>
      </c>
      <c r="DG786" s="219">
        <v>236646.93</v>
      </c>
      <c r="DH786" s="219">
        <v>276341.31</v>
      </c>
      <c r="DI786" s="219">
        <v>399984.79</v>
      </c>
      <c r="DJ786" s="219">
        <v>410315.72</v>
      </c>
      <c r="DK786" s="219">
        <v>374874.02</v>
      </c>
      <c r="DL786" s="219">
        <v>452213.32</v>
      </c>
      <c r="DM786" s="219">
        <v>552547.53</v>
      </c>
      <c r="DN786" s="219">
        <v>451131.13</v>
      </c>
      <c r="DO786" s="219">
        <v>351448.56</v>
      </c>
      <c r="DP786" s="219">
        <v>340598.82</v>
      </c>
      <c r="DQ786" s="219">
        <v>392914.28</v>
      </c>
      <c r="DR786" s="219">
        <v>412379.72</v>
      </c>
      <c r="DS786" s="164">
        <f t="shared" si="12"/>
        <v>4651396.13</v>
      </c>
    </row>
    <row r="787" spans="63:123" ht="20.399999999999999">
      <c r="BK787" s="152" t="s">
        <v>25279</v>
      </c>
      <c r="BL787" s="219">
        <v>35497.47</v>
      </c>
      <c r="BM787" s="219">
        <v>287720.65000000002</v>
      </c>
      <c r="BN787" s="219">
        <v>445291.43</v>
      </c>
      <c r="BO787" s="219">
        <v>419688.09</v>
      </c>
      <c r="BP787" s="219">
        <v>456280.31</v>
      </c>
      <c r="BQ787" s="219">
        <v>460849.1</v>
      </c>
      <c r="BR787" s="219">
        <v>483891.39</v>
      </c>
      <c r="BS787" s="219">
        <v>577158.26</v>
      </c>
      <c r="BT787" s="219">
        <v>463979.66</v>
      </c>
      <c r="BU787" s="219">
        <v>507858.64</v>
      </c>
      <c r="BV787" s="219">
        <v>477259.4</v>
      </c>
      <c r="BW787" s="219">
        <v>662510.59</v>
      </c>
      <c r="BX787" s="166">
        <v>-5277984.99</v>
      </c>
      <c r="BZ787" s="152" t="s">
        <v>25277</v>
      </c>
      <c r="CA787" s="219">
        <v>13687.35</v>
      </c>
      <c r="CB787" s="219">
        <v>102115.28</v>
      </c>
      <c r="CC787" s="219">
        <v>116297.60000000001</v>
      </c>
      <c r="CD787" s="219">
        <v>102879.08</v>
      </c>
      <c r="CE787" s="219">
        <v>367563.71</v>
      </c>
      <c r="CF787" s="219">
        <v>98830.43</v>
      </c>
      <c r="CG787" s="219">
        <v>170197.68</v>
      </c>
      <c r="CH787" s="219">
        <v>137236.20000000001</v>
      </c>
      <c r="CI787" s="219">
        <v>106721.23</v>
      </c>
      <c r="CJ787" s="219">
        <v>118185.79</v>
      </c>
      <c r="CK787" s="219">
        <v>175420.55</v>
      </c>
      <c r="CL787" s="219">
        <v>352725.95</v>
      </c>
      <c r="CM787" s="219">
        <v>0</v>
      </c>
      <c r="CN787" s="166">
        <v>-1861860.85</v>
      </c>
      <c r="CP787" s="152" t="s">
        <v>25285</v>
      </c>
      <c r="CQ787" s="219">
        <v>362008</v>
      </c>
      <c r="CR787" s="219">
        <v>42509.74</v>
      </c>
      <c r="CS787" s="219">
        <v>62103.8</v>
      </c>
      <c r="CT787" s="219">
        <v>1400</v>
      </c>
      <c r="CU787" s="219">
        <v>336</v>
      </c>
      <c r="CV787" s="219">
        <v>1064</v>
      </c>
      <c r="CW787" s="219">
        <v>0</v>
      </c>
      <c r="CX787" s="219">
        <v>1400256</v>
      </c>
      <c r="CY787" s="219">
        <v>0</v>
      </c>
      <c r="CZ787" s="219">
        <v>0</v>
      </c>
      <c r="DA787" s="219">
        <v>75000</v>
      </c>
      <c r="DB787" s="219">
        <v>0</v>
      </c>
      <c r="DC787" s="219">
        <v>0</v>
      </c>
      <c r="DD787" s="166">
        <v>-1944677.54</v>
      </c>
      <c r="DF787" s="153" t="s">
        <v>25245</v>
      </c>
      <c r="DG787" s="217">
        <v>221476.59</v>
      </c>
      <c r="DH787" s="217">
        <v>502413.07</v>
      </c>
      <c r="DI787" s="217">
        <v>760952.33</v>
      </c>
      <c r="DJ787" s="217">
        <v>875711.27</v>
      </c>
      <c r="DK787" s="217">
        <v>1374954.61</v>
      </c>
      <c r="DL787" s="217">
        <v>938008.99</v>
      </c>
      <c r="DM787" s="217">
        <v>899044.68</v>
      </c>
      <c r="DN787" s="217">
        <v>1135372.23</v>
      </c>
      <c r="DO787" s="217">
        <v>817291.83</v>
      </c>
      <c r="DP787" s="217">
        <v>1275320.99</v>
      </c>
      <c r="DQ787" s="217">
        <v>912064.68</v>
      </c>
      <c r="DR787" s="217">
        <v>1598330.74</v>
      </c>
      <c r="DS787" s="164">
        <f t="shared" si="12"/>
        <v>11310942.01</v>
      </c>
    </row>
    <row r="788" spans="63:123" ht="20.399999999999999">
      <c r="BK788" s="153" t="s">
        <v>25280</v>
      </c>
      <c r="BL788" s="217">
        <v>3895</v>
      </c>
      <c r="BM788" s="217">
        <v>2865.45</v>
      </c>
      <c r="BN788" s="217">
        <v>10528.46</v>
      </c>
      <c r="BO788" s="217">
        <v>4416.4799999999996</v>
      </c>
      <c r="BP788" s="217">
        <v>11570.8</v>
      </c>
      <c r="BQ788" s="217">
        <v>3947.23</v>
      </c>
      <c r="BR788" s="217">
        <v>9212</v>
      </c>
      <c r="BS788" s="217">
        <v>2029.94</v>
      </c>
      <c r="BT788" s="217">
        <v>5902.99</v>
      </c>
      <c r="BU788" s="217">
        <v>4253.75</v>
      </c>
      <c r="BV788" s="217">
        <v>9790.1299999999992</v>
      </c>
      <c r="BW788" s="217">
        <v>1972.22</v>
      </c>
      <c r="BX788" s="164">
        <v>-70384.45</v>
      </c>
      <c r="BZ788" s="152" t="s">
        <v>25276</v>
      </c>
      <c r="CA788" s="219">
        <v>0</v>
      </c>
      <c r="CB788" s="219">
        <v>0</v>
      </c>
      <c r="CC788" s="219">
        <v>0</v>
      </c>
      <c r="CD788" s="219">
        <v>6700.2</v>
      </c>
      <c r="CE788" s="219">
        <v>3860</v>
      </c>
      <c r="CF788" s="219">
        <v>0</v>
      </c>
      <c r="CG788" s="219">
        <v>187016.44</v>
      </c>
      <c r="CH788" s="219">
        <v>69078.600000000006</v>
      </c>
      <c r="CI788" s="219">
        <v>188987</v>
      </c>
      <c r="CJ788" s="219">
        <v>77668.899999999994</v>
      </c>
      <c r="CK788" s="219">
        <v>149466.78</v>
      </c>
      <c r="CL788" s="219">
        <v>434388.92</v>
      </c>
      <c r="CM788" s="219">
        <v>0</v>
      </c>
      <c r="CN788" s="166">
        <v>-1117166.8400000001</v>
      </c>
      <c r="CP788" s="152" t="s">
        <v>25276</v>
      </c>
      <c r="CQ788" s="219">
        <v>0</v>
      </c>
      <c r="CR788" s="219">
        <v>0</v>
      </c>
      <c r="CS788" s="219">
        <v>0</v>
      </c>
      <c r="CT788" s="219">
        <v>0</v>
      </c>
      <c r="CU788" s="219">
        <v>0</v>
      </c>
      <c r="CV788" s="219">
        <v>6120</v>
      </c>
      <c r="CW788" s="219">
        <v>0</v>
      </c>
      <c r="CX788" s="219">
        <v>0</v>
      </c>
      <c r="CY788" s="219">
        <v>15499</v>
      </c>
      <c r="CZ788" s="219">
        <v>0</v>
      </c>
      <c r="DA788" s="219">
        <v>3375</v>
      </c>
      <c r="DB788" s="219">
        <v>0</v>
      </c>
      <c r="DC788" s="219">
        <v>0</v>
      </c>
      <c r="DD788" s="166">
        <v>-24994</v>
      </c>
      <c r="DF788" s="154" t="s">
        <v>25174</v>
      </c>
      <c r="DG788" s="218">
        <v>65136.93</v>
      </c>
      <c r="DH788" s="218">
        <v>320517.18</v>
      </c>
      <c r="DI788" s="218">
        <v>529345.5</v>
      </c>
      <c r="DJ788" s="218">
        <v>665074.53</v>
      </c>
      <c r="DK788" s="218">
        <v>1092057.9099999999</v>
      </c>
      <c r="DL788" s="218">
        <v>709836.06</v>
      </c>
      <c r="DM788" s="218">
        <v>687893.86</v>
      </c>
      <c r="DN788" s="218">
        <v>912181.19</v>
      </c>
      <c r="DO788" s="218">
        <v>673449.32</v>
      </c>
      <c r="DP788" s="218">
        <v>1035564.68</v>
      </c>
      <c r="DQ788" s="218">
        <v>728900.09</v>
      </c>
      <c r="DR788" s="218">
        <v>1303734.78</v>
      </c>
      <c r="DS788" s="164">
        <f t="shared" si="12"/>
        <v>8723692.0299999993</v>
      </c>
    </row>
    <row r="789" spans="63:123" ht="20.399999999999999">
      <c r="BK789" s="154" t="s">
        <v>24743</v>
      </c>
      <c r="BL789" s="218">
        <v>0</v>
      </c>
      <c r="BM789" s="218">
        <v>0</v>
      </c>
      <c r="BN789" s="218">
        <v>0</v>
      </c>
      <c r="BO789" s="218">
        <v>0</v>
      </c>
      <c r="BP789" s="218">
        <v>2016</v>
      </c>
      <c r="BQ789" s="218">
        <v>56</v>
      </c>
      <c r="BR789" s="218">
        <v>7980</v>
      </c>
      <c r="BS789" s="218">
        <v>451</v>
      </c>
      <c r="BT789" s="218">
        <v>1524</v>
      </c>
      <c r="BU789" s="218">
        <v>0</v>
      </c>
      <c r="BV789" s="218">
        <v>2226</v>
      </c>
      <c r="BW789" s="218">
        <v>403.2</v>
      </c>
      <c r="BX789" s="165">
        <v>-14656.2</v>
      </c>
      <c r="BZ789" s="153" t="s">
        <v>25278</v>
      </c>
      <c r="CA789" s="217">
        <v>376.64</v>
      </c>
      <c r="CB789" s="217">
        <v>284347.87</v>
      </c>
      <c r="CC789" s="217">
        <v>306205.21000000002</v>
      </c>
      <c r="CD789" s="217">
        <v>380031.03</v>
      </c>
      <c r="CE789" s="217">
        <v>661476.5</v>
      </c>
      <c r="CF789" s="217">
        <v>664646.18000000005</v>
      </c>
      <c r="CG789" s="217">
        <v>522731.68</v>
      </c>
      <c r="CH789" s="217">
        <v>610640.6</v>
      </c>
      <c r="CI789" s="217">
        <v>739980.04</v>
      </c>
      <c r="CJ789" s="217">
        <v>699374.34</v>
      </c>
      <c r="CK789" s="217">
        <v>453543.21</v>
      </c>
      <c r="CL789" s="217">
        <v>1021788.35</v>
      </c>
      <c r="CM789" s="217">
        <v>0</v>
      </c>
      <c r="CN789" s="164">
        <v>-6345141.6500000004</v>
      </c>
      <c r="CP789" s="153" t="s">
        <v>25304</v>
      </c>
      <c r="CQ789" s="217">
        <v>21649089.600000001</v>
      </c>
      <c r="CR789" s="217">
        <v>21262423.559999999</v>
      </c>
      <c r="CS789" s="217">
        <v>39740245.549999997</v>
      </c>
      <c r="CT789" s="217">
        <v>45426704.859999999</v>
      </c>
      <c r="CU789" s="217">
        <v>31090119.690000001</v>
      </c>
      <c r="CV789" s="217">
        <v>34818230.689999998</v>
      </c>
      <c r="CW789" s="217">
        <v>30505547.91</v>
      </c>
      <c r="CX789" s="217">
        <v>35956862.93</v>
      </c>
      <c r="CY789" s="217">
        <v>36681316.799999997</v>
      </c>
      <c r="CZ789" s="217">
        <v>30752985.289999999</v>
      </c>
      <c r="DA789" s="217">
        <v>38643247.170000002</v>
      </c>
      <c r="DB789" s="217">
        <v>42509348.259999998</v>
      </c>
      <c r="DC789" s="217">
        <v>0</v>
      </c>
      <c r="DD789" s="164">
        <v>-409036122.31</v>
      </c>
      <c r="DF789" s="152" t="s">
        <v>25358</v>
      </c>
      <c r="DG789" s="219">
        <v>0</v>
      </c>
      <c r="DH789" s="219">
        <v>0</v>
      </c>
      <c r="DI789" s="219">
        <v>0</v>
      </c>
      <c r="DJ789" s="219">
        <v>0</v>
      </c>
      <c r="DK789" s="219">
        <v>99860</v>
      </c>
      <c r="DL789" s="219">
        <v>0</v>
      </c>
      <c r="DM789" s="219">
        <v>0</v>
      </c>
      <c r="DN789" s="219">
        <v>0</v>
      </c>
      <c r="DO789" s="219">
        <v>0</v>
      </c>
      <c r="DP789" s="219">
        <v>0</v>
      </c>
      <c r="DQ789" s="219">
        <v>0</v>
      </c>
      <c r="DR789" s="219">
        <v>0</v>
      </c>
      <c r="DS789" s="164">
        <f t="shared" si="12"/>
        <v>99860</v>
      </c>
    </row>
    <row r="790" spans="63:123" ht="20.399999999999999">
      <c r="BK790" s="152" t="s">
        <v>24744</v>
      </c>
      <c r="BL790" s="219">
        <v>0</v>
      </c>
      <c r="BM790" s="219">
        <v>0</v>
      </c>
      <c r="BN790" s="219">
        <v>0</v>
      </c>
      <c r="BO790" s="219">
        <v>0</v>
      </c>
      <c r="BP790" s="219">
        <v>2016</v>
      </c>
      <c r="BQ790" s="219">
        <v>56</v>
      </c>
      <c r="BR790" s="219">
        <v>7980</v>
      </c>
      <c r="BS790" s="219">
        <v>451</v>
      </c>
      <c r="BT790" s="219">
        <v>1524</v>
      </c>
      <c r="BU790" s="219">
        <v>0</v>
      </c>
      <c r="BV790" s="219">
        <v>2226</v>
      </c>
      <c r="BW790" s="219">
        <v>403.2</v>
      </c>
      <c r="BX790" s="166">
        <v>-14656.2</v>
      </c>
      <c r="BZ790" s="154" t="s">
        <v>24764</v>
      </c>
      <c r="CA790" s="218">
        <v>376.64</v>
      </c>
      <c r="CB790" s="218">
        <v>284347.87</v>
      </c>
      <c r="CC790" s="218">
        <v>306205.21000000002</v>
      </c>
      <c r="CD790" s="218">
        <v>380031.03</v>
      </c>
      <c r="CE790" s="218">
        <v>661476.5</v>
      </c>
      <c r="CF790" s="218">
        <v>664646.18000000005</v>
      </c>
      <c r="CG790" s="218">
        <v>522731.68</v>
      </c>
      <c r="CH790" s="218">
        <v>610640.6</v>
      </c>
      <c r="CI790" s="218">
        <v>739980.04</v>
      </c>
      <c r="CJ790" s="218">
        <v>699374.34</v>
      </c>
      <c r="CK790" s="218">
        <v>453543.21</v>
      </c>
      <c r="CL790" s="218">
        <v>1021788.35</v>
      </c>
      <c r="CM790" s="218">
        <v>0</v>
      </c>
      <c r="CN790" s="165">
        <v>-6345141.6500000004</v>
      </c>
      <c r="CP790" s="154" t="s">
        <v>24757</v>
      </c>
      <c r="CQ790" s="218">
        <v>0</v>
      </c>
      <c r="CR790" s="218">
        <v>0</v>
      </c>
      <c r="CS790" s="218">
        <v>0</v>
      </c>
      <c r="CT790" s="218">
        <v>0</v>
      </c>
      <c r="CU790" s="218">
        <v>0</v>
      </c>
      <c r="CV790" s="218">
        <v>0</v>
      </c>
      <c r="CW790" s="218">
        <v>0</v>
      </c>
      <c r="CX790" s="218">
        <v>0</v>
      </c>
      <c r="CY790" s="218">
        <v>0</v>
      </c>
      <c r="CZ790" s="218">
        <v>0</v>
      </c>
      <c r="DA790" s="218">
        <v>0</v>
      </c>
      <c r="DB790" s="218">
        <v>582543.64</v>
      </c>
      <c r="DC790" s="218">
        <v>0</v>
      </c>
      <c r="DD790" s="165">
        <v>-582543.64</v>
      </c>
      <c r="DF790" s="152" t="s">
        <v>25362</v>
      </c>
      <c r="DG790" s="219">
        <v>65136.93</v>
      </c>
      <c r="DH790" s="219">
        <v>320517.18</v>
      </c>
      <c r="DI790" s="219">
        <v>529345.5</v>
      </c>
      <c r="DJ790" s="219">
        <v>665074.53</v>
      </c>
      <c r="DK790" s="219">
        <v>992197.91</v>
      </c>
      <c r="DL790" s="219">
        <v>709836.06</v>
      </c>
      <c r="DM790" s="219">
        <v>687893.86</v>
      </c>
      <c r="DN790" s="219">
        <v>912181.19</v>
      </c>
      <c r="DO790" s="219">
        <v>673449.32</v>
      </c>
      <c r="DP790" s="219">
        <v>1035564.68</v>
      </c>
      <c r="DQ790" s="219">
        <v>728900.09</v>
      </c>
      <c r="DR790" s="219">
        <v>1303734.78</v>
      </c>
      <c r="DS790" s="164">
        <f t="shared" si="12"/>
        <v>8623832.0299999993</v>
      </c>
    </row>
    <row r="791" spans="63:123" ht="20.399999999999999">
      <c r="BK791" s="154" t="s">
        <v>25024</v>
      </c>
      <c r="BL791" s="218">
        <v>3895</v>
      </c>
      <c r="BM791" s="218">
        <v>2865.45</v>
      </c>
      <c r="BN791" s="218">
        <v>10528.46</v>
      </c>
      <c r="BO791" s="218">
        <v>4416.4799999999996</v>
      </c>
      <c r="BP791" s="218">
        <v>9554.7999999999993</v>
      </c>
      <c r="BQ791" s="218">
        <v>3891.23</v>
      </c>
      <c r="BR791" s="218">
        <v>1232</v>
      </c>
      <c r="BS791" s="218">
        <v>1578.94</v>
      </c>
      <c r="BT791" s="218">
        <v>4378.99</v>
      </c>
      <c r="BU791" s="218">
        <v>4253.75</v>
      </c>
      <c r="BV791" s="218">
        <v>7564.13</v>
      </c>
      <c r="BW791" s="218">
        <v>1569.02</v>
      </c>
      <c r="BX791" s="165">
        <v>-55728.25</v>
      </c>
      <c r="BZ791" s="152" t="s">
        <v>25389</v>
      </c>
      <c r="CA791" s="219">
        <v>0</v>
      </c>
      <c r="CB791" s="219">
        <v>0</v>
      </c>
      <c r="CC791" s="219">
        <v>0</v>
      </c>
      <c r="CD791" s="219">
        <v>0</v>
      </c>
      <c r="CE791" s="219">
        <v>134060.14000000001</v>
      </c>
      <c r="CF791" s="219">
        <v>232760.34</v>
      </c>
      <c r="CG791" s="219">
        <v>31371.06</v>
      </c>
      <c r="CH791" s="219">
        <v>90440.73</v>
      </c>
      <c r="CI791" s="219">
        <v>228581.41</v>
      </c>
      <c r="CJ791" s="219">
        <v>251260.75</v>
      </c>
      <c r="CK791" s="219">
        <v>0</v>
      </c>
      <c r="CL791" s="219">
        <v>233462.31</v>
      </c>
      <c r="CM791" s="219">
        <v>0</v>
      </c>
      <c r="CN791" s="166">
        <v>-1201936.74</v>
      </c>
      <c r="CP791" s="152" t="s">
        <v>24761</v>
      </c>
      <c r="CQ791" s="219">
        <v>0</v>
      </c>
      <c r="CR791" s="219">
        <v>0</v>
      </c>
      <c r="CS791" s="219">
        <v>0</v>
      </c>
      <c r="CT791" s="219">
        <v>0</v>
      </c>
      <c r="CU791" s="219">
        <v>0</v>
      </c>
      <c r="CV791" s="219">
        <v>0</v>
      </c>
      <c r="CW791" s="219">
        <v>0</v>
      </c>
      <c r="CX791" s="219">
        <v>0</v>
      </c>
      <c r="CY791" s="219">
        <v>0</v>
      </c>
      <c r="CZ791" s="219">
        <v>0</v>
      </c>
      <c r="DA791" s="219">
        <v>0</v>
      </c>
      <c r="DB791" s="219">
        <v>582543.64</v>
      </c>
      <c r="DC791" s="219">
        <v>0</v>
      </c>
      <c r="DD791" s="166">
        <v>-582543.64</v>
      </c>
      <c r="DF791" s="154" t="s">
        <v>24924</v>
      </c>
      <c r="DG791" s="218">
        <v>156339.66</v>
      </c>
      <c r="DH791" s="218">
        <v>181895.89</v>
      </c>
      <c r="DI791" s="218">
        <v>231606.83</v>
      </c>
      <c r="DJ791" s="218">
        <v>210636.74</v>
      </c>
      <c r="DK791" s="218">
        <v>282896.7</v>
      </c>
      <c r="DL791" s="218">
        <v>228172.93</v>
      </c>
      <c r="DM791" s="218">
        <v>211150.82</v>
      </c>
      <c r="DN791" s="218">
        <v>223191.04000000001</v>
      </c>
      <c r="DO791" s="218">
        <v>143842.51</v>
      </c>
      <c r="DP791" s="218">
        <v>239756.31</v>
      </c>
      <c r="DQ791" s="218">
        <v>183164.59</v>
      </c>
      <c r="DR791" s="218">
        <v>294595.96000000002</v>
      </c>
      <c r="DS791" s="164">
        <f t="shared" si="12"/>
        <v>2587249.98</v>
      </c>
    </row>
    <row r="792" spans="63:123" ht="20.399999999999999">
      <c r="BK792" s="152" t="s">
        <v>25285</v>
      </c>
      <c r="BL792" s="219">
        <v>1346</v>
      </c>
      <c r="BM792" s="219">
        <v>2865.45</v>
      </c>
      <c r="BN792" s="219">
        <v>7258.46</v>
      </c>
      <c r="BO792" s="219">
        <v>4416.4799999999996</v>
      </c>
      <c r="BP792" s="219">
        <v>2636</v>
      </c>
      <c r="BQ792" s="219">
        <v>3891.23</v>
      </c>
      <c r="BR792" s="219">
        <v>1232</v>
      </c>
      <c r="BS792" s="219">
        <v>1578.94</v>
      </c>
      <c r="BT792" s="219">
        <v>3269.19</v>
      </c>
      <c r="BU792" s="219">
        <v>4018</v>
      </c>
      <c r="BV792" s="219">
        <v>5667.02</v>
      </c>
      <c r="BW792" s="219">
        <v>1569.02</v>
      </c>
      <c r="BX792" s="166">
        <v>-39747.79</v>
      </c>
      <c r="BZ792" s="152" t="s">
        <v>25279</v>
      </c>
      <c r="CA792" s="219">
        <v>376.64</v>
      </c>
      <c r="CB792" s="219">
        <v>284347.87</v>
      </c>
      <c r="CC792" s="219">
        <v>306205.21000000002</v>
      </c>
      <c r="CD792" s="219">
        <v>380031.03</v>
      </c>
      <c r="CE792" s="219">
        <v>527416.36</v>
      </c>
      <c r="CF792" s="219">
        <v>431885.84</v>
      </c>
      <c r="CG792" s="219">
        <v>491360.62</v>
      </c>
      <c r="CH792" s="219">
        <v>520199.87</v>
      </c>
      <c r="CI792" s="219">
        <v>511398.63</v>
      </c>
      <c r="CJ792" s="219">
        <v>448113.59</v>
      </c>
      <c r="CK792" s="219">
        <v>453543.21</v>
      </c>
      <c r="CL792" s="219">
        <v>788326.04</v>
      </c>
      <c r="CM792" s="219">
        <v>0</v>
      </c>
      <c r="CN792" s="166">
        <v>-5143204.91</v>
      </c>
      <c r="CP792" s="154" t="s">
        <v>24876</v>
      </c>
      <c r="CQ792" s="218">
        <v>21649089.600000001</v>
      </c>
      <c r="CR792" s="218">
        <v>21262423.559999999</v>
      </c>
      <c r="CS792" s="218">
        <v>39740245.549999997</v>
      </c>
      <c r="CT792" s="218">
        <v>45426704.859999999</v>
      </c>
      <c r="CU792" s="218">
        <v>31090119.690000001</v>
      </c>
      <c r="CV792" s="218">
        <v>34818230.689999998</v>
      </c>
      <c r="CW792" s="218">
        <v>30505547.91</v>
      </c>
      <c r="CX792" s="218">
        <v>35956862.93</v>
      </c>
      <c r="CY792" s="218">
        <v>36681316.799999997</v>
      </c>
      <c r="CZ792" s="218">
        <v>30752985.289999999</v>
      </c>
      <c r="DA792" s="218">
        <v>38643247.170000002</v>
      </c>
      <c r="DB792" s="218">
        <v>41926804.619999997</v>
      </c>
      <c r="DC792" s="218">
        <v>0</v>
      </c>
      <c r="DD792" s="165">
        <v>-408453578.67000002</v>
      </c>
      <c r="DF792" s="152" t="s">
        <v>25409</v>
      </c>
      <c r="DG792" s="219">
        <v>156339.66</v>
      </c>
      <c r="DH792" s="219">
        <v>181895.89</v>
      </c>
      <c r="DI792" s="219">
        <v>231606.83</v>
      </c>
      <c r="DJ792" s="219">
        <v>210636.74</v>
      </c>
      <c r="DK792" s="219">
        <v>282896.7</v>
      </c>
      <c r="DL792" s="219">
        <v>228172.93</v>
      </c>
      <c r="DM792" s="219">
        <v>211150.82</v>
      </c>
      <c r="DN792" s="219">
        <v>223191.04000000001</v>
      </c>
      <c r="DO792" s="219">
        <v>143842.51</v>
      </c>
      <c r="DP792" s="219">
        <v>239756.31</v>
      </c>
      <c r="DQ792" s="219">
        <v>183164.59</v>
      </c>
      <c r="DR792" s="219">
        <v>294595.96000000002</v>
      </c>
      <c r="DS792" s="164">
        <f t="shared" si="12"/>
        <v>2587249.98</v>
      </c>
    </row>
    <row r="793" spans="63:123" ht="20.399999999999999">
      <c r="BK793" s="152" t="s">
        <v>25276</v>
      </c>
      <c r="BL793" s="219">
        <v>2549</v>
      </c>
      <c r="BM793" s="219">
        <v>0</v>
      </c>
      <c r="BN793" s="219">
        <v>3270</v>
      </c>
      <c r="BO793" s="219">
        <v>0</v>
      </c>
      <c r="BP793" s="219">
        <v>6918.8</v>
      </c>
      <c r="BQ793" s="219">
        <v>0</v>
      </c>
      <c r="BR793" s="219">
        <v>0</v>
      </c>
      <c r="BS793" s="219">
        <v>0</v>
      </c>
      <c r="BT793" s="219">
        <v>1109.8</v>
      </c>
      <c r="BU793" s="219">
        <v>235.75</v>
      </c>
      <c r="BV793" s="219">
        <v>1897.11</v>
      </c>
      <c r="BW793" s="219">
        <v>0</v>
      </c>
      <c r="BX793" s="166">
        <v>-15980.46</v>
      </c>
      <c r="BZ793" s="153" t="s">
        <v>25280</v>
      </c>
      <c r="CA793" s="217">
        <v>1346</v>
      </c>
      <c r="CB793" s="217">
        <v>1064</v>
      </c>
      <c r="CC793" s="217">
        <v>3263</v>
      </c>
      <c r="CD793" s="217">
        <v>1960</v>
      </c>
      <c r="CE793" s="217">
        <v>2834</v>
      </c>
      <c r="CF793" s="217">
        <v>1163.4000000000001</v>
      </c>
      <c r="CG793" s="217">
        <v>1107.4000000000001</v>
      </c>
      <c r="CH793" s="217">
        <v>1821.6</v>
      </c>
      <c r="CI793" s="217">
        <v>1890</v>
      </c>
      <c r="CJ793" s="217">
        <v>13622.8</v>
      </c>
      <c r="CK793" s="217">
        <v>3985.1</v>
      </c>
      <c r="CL793" s="217">
        <v>1617.76</v>
      </c>
      <c r="CM793" s="217">
        <v>0</v>
      </c>
      <c r="CN793" s="164">
        <v>-35675.06</v>
      </c>
      <c r="CP793" s="152" t="s">
        <v>24731</v>
      </c>
      <c r="CQ793" s="219">
        <v>18088649.66</v>
      </c>
      <c r="CR793" s="219">
        <v>19473105.219999999</v>
      </c>
      <c r="CS793" s="219">
        <v>18948487.670000002</v>
      </c>
      <c r="CT793" s="219">
        <v>24296317.640000001</v>
      </c>
      <c r="CU793" s="219">
        <v>19319921.289999999</v>
      </c>
      <c r="CV793" s="219">
        <v>18131405.530000001</v>
      </c>
      <c r="CW793" s="219">
        <v>18339696.920000002</v>
      </c>
      <c r="CX793" s="219">
        <v>18688337.039999999</v>
      </c>
      <c r="CY793" s="219">
        <v>19348540.370000001</v>
      </c>
      <c r="CZ793" s="219">
        <v>19133427.07</v>
      </c>
      <c r="DA793" s="219">
        <v>23284736.91</v>
      </c>
      <c r="DB793" s="219">
        <v>26392668.760000002</v>
      </c>
      <c r="DC793" s="219">
        <v>0</v>
      </c>
      <c r="DD793" s="166">
        <v>-243445294.08000001</v>
      </c>
      <c r="DF793" s="153" t="s">
        <v>25251</v>
      </c>
      <c r="DG793" s="217">
        <v>76724.990000000005</v>
      </c>
      <c r="DH793" s="217">
        <v>825461.74</v>
      </c>
      <c r="DI793" s="217">
        <v>896447.6</v>
      </c>
      <c r="DJ793" s="217">
        <v>1201257.92</v>
      </c>
      <c r="DK793" s="217">
        <v>1112241.93</v>
      </c>
      <c r="DL793" s="217">
        <v>1021159.76</v>
      </c>
      <c r="DM793" s="217">
        <v>1151286.77</v>
      </c>
      <c r="DN793" s="217">
        <v>1290607.23</v>
      </c>
      <c r="DO793" s="217">
        <v>1188667.1399999999</v>
      </c>
      <c r="DP793" s="217">
        <v>1278944.46</v>
      </c>
      <c r="DQ793" s="217">
        <v>1772747.06</v>
      </c>
      <c r="DR793" s="217">
        <v>1235259.53</v>
      </c>
      <c r="DS793" s="164">
        <f t="shared" si="12"/>
        <v>13050806.129999999</v>
      </c>
    </row>
    <row r="794" spans="63:123">
      <c r="BK794" s="153" t="s">
        <v>25286</v>
      </c>
      <c r="BL794" s="217">
        <v>5670177.8600000003</v>
      </c>
      <c r="BM794" s="217">
        <v>10814933.609999999</v>
      </c>
      <c r="BN794" s="217">
        <v>13988589.01</v>
      </c>
      <c r="BO794" s="217">
        <v>12178687.59</v>
      </c>
      <c r="BP794" s="217">
        <v>16490899.710000001</v>
      </c>
      <c r="BQ794" s="217">
        <v>14637657.49</v>
      </c>
      <c r="BR794" s="217">
        <v>28224393.039999999</v>
      </c>
      <c r="BS794" s="217">
        <v>17847079.579999998</v>
      </c>
      <c r="BT794" s="217">
        <v>39859242.25</v>
      </c>
      <c r="BU794" s="217">
        <v>15661267.060000001</v>
      </c>
      <c r="BV794" s="217">
        <v>33554685.299999997</v>
      </c>
      <c r="BW794" s="217">
        <v>41892705.409999996</v>
      </c>
      <c r="BX794" s="164">
        <v>-250820317.91</v>
      </c>
      <c r="BZ794" s="154" t="s">
        <v>25024</v>
      </c>
      <c r="CA794" s="218">
        <v>1346</v>
      </c>
      <c r="CB794" s="218">
        <v>1064</v>
      </c>
      <c r="CC794" s="218">
        <v>3263</v>
      </c>
      <c r="CD794" s="218">
        <v>1960</v>
      </c>
      <c r="CE794" s="218">
        <v>2834</v>
      </c>
      <c r="CF794" s="218">
        <v>1163.4000000000001</v>
      </c>
      <c r="CG794" s="218">
        <v>1107.4000000000001</v>
      </c>
      <c r="CH794" s="218">
        <v>1821.6</v>
      </c>
      <c r="CI794" s="218">
        <v>1890</v>
      </c>
      <c r="CJ794" s="218">
        <v>13622.8</v>
      </c>
      <c r="CK794" s="218">
        <v>3985.1</v>
      </c>
      <c r="CL794" s="218">
        <v>1617.76</v>
      </c>
      <c r="CM794" s="218">
        <v>0</v>
      </c>
      <c r="CN794" s="165">
        <v>-35675.06</v>
      </c>
      <c r="CP794" s="152" t="s">
        <v>24980</v>
      </c>
      <c r="CQ794" s="219">
        <v>3560439.94</v>
      </c>
      <c r="CR794" s="219">
        <v>1467401.71</v>
      </c>
      <c r="CS794" s="219">
        <v>20464880.760000002</v>
      </c>
      <c r="CT794" s="219">
        <v>20802456.780000001</v>
      </c>
      <c r="CU794" s="219">
        <v>11060683.689999999</v>
      </c>
      <c r="CV794" s="219">
        <v>16077443.67</v>
      </c>
      <c r="CW794" s="219">
        <v>11769280.539999999</v>
      </c>
      <c r="CX794" s="219">
        <v>16688966.609999999</v>
      </c>
      <c r="CY794" s="219">
        <v>16950871.670000002</v>
      </c>
      <c r="CZ794" s="219">
        <v>10471685.880000001</v>
      </c>
      <c r="DA794" s="219">
        <v>14983404.560000001</v>
      </c>
      <c r="DB794" s="219">
        <v>14571676.48</v>
      </c>
      <c r="DC794" s="219">
        <v>0</v>
      </c>
      <c r="DD794" s="166">
        <v>-158869192.28999999</v>
      </c>
      <c r="DF794" s="154" t="s">
        <v>25174</v>
      </c>
      <c r="DG794" s="218">
        <v>62745.03</v>
      </c>
      <c r="DH794" s="218">
        <v>772285.87</v>
      </c>
      <c r="DI794" s="218">
        <v>836637.94</v>
      </c>
      <c r="DJ794" s="218">
        <v>1122564.19</v>
      </c>
      <c r="DK794" s="218">
        <v>1014130.44</v>
      </c>
      <c r="DL794" s="218">
        <v>955727.19</v>
      </c>
      <c r="DM794" s="218">
        <v>1054839.6100000001</v>
      </c>
      <c r="DN794" s="218">
        <v>1224031.29</v>
      </c>
      <c r="DO794" s="218">
        <v>1106653.21</v>
      </c>
      <c r="DP794" s="218">
        <v>1228484.3700000001</v>
      </c>
      <c r="DQ794" s="218">
        <v>1663619.83</v>
      </c>
      <c r="DR794" s="218">
        <v>1147341.17</v>
      </c>
      <c r="DS794" s="164">
        <f t="shared" si="12"/>
        <v>12189060.140000001</v>
      </c>
    </row>
    <row r="795" spans="63:123" ht="20.399999999999999">
      <c r="BK795" s="154" t="s">
        <v>24857</v>
      </c>
      <c r="BL795" s="218">
        <v>168257</v>
      </c>
      <c r="BM795" s="218">
        <v>513351.63</v>
      </c>
      <c r="BN795" s="218">
        <v>413442.34</v>
      </c>
      <c r="BO795" s="218">
        <v>315709.17</v>
      </c>
      <c r="BP795" s="218">
        <v>786604.38</v>
      </c>
      <c r="BQ795" s="218">
        <v>1354043.17</v>
      </c>
      <c r="BR795" s="218">
        <v>987246.36</v>
      </c>
      <c r="BS795" s="218">
        <v>1034512.67</v>
      </c>
      <c r="BT795" s="218">
        <v>952954.21</v>
      </c>
      <c r="BU795" s="218">
        <v>1324415.06</v>
      </c>
      <c r="BV795" s="218">
        <v>1148278.68</v>
      </c>
      <c r="BW795" s="218">
        <v>1055888.21</v>
      </c>
      <c r="BX795" s="165">
        <v>-10054702.880000001</v>
      </c>
      <c r="BZ795" s="152" t="s">
        <v>25285</v>
      </c>
      <c r="CA795" s="219">
        <v>1346</v>
      </c>
      <c r="CB795" s="219">
        <v>1064</v>
      </c>
      <c r="CC795" s="219">
        <v>1064</v>
      </c>
      <c r="CD795" s="219">
        <v>1960</v>
      </c>
      <c r="CE795" s="219">
        <v>224</v>
      </c>
      <c r="CF795" s="219">
        <v>1163.4000000000001</v>
      </c>
      <c r="CG795" s="219">
        <v>1107.4000000000001</v>
      </c>
      <c r="CH795" s="219">
        <v>1821.6</v>
      </c>
      <c r="CI795" s="219">
        <v>1890</v>
      </c>
      <c r="CJ795" s="219">
        <v>952</v>
      </c>
      <c r="CK795" s="219">
        <v>3985.1</v>
      </c>
      <c r="CL795" s="219">
        <v>560</v>
      </c>
      <c r="CM795" s="219">
        <v>0</v>
      </c>
      <c r="CN795" s="166">
        <v>-17137.5</v>
      </c>
      <c r="CP795" s="152" t="s">
        <v>25305</v>
      </c>
      <c r="CQ795" s="219">
        <v>0</v>
      </c>
      <c r="CR795" s="219">
        <v>321916.63</v>
      </c>
      <c r="CS795" s="219">
        <v>323427.21999999997</v>
      </c>
      <c r="CT795" s="219">
        <v>327930.44</v>
      </c>
      <c r="CU795" s="219">
        <v>638366.61</v>
      </c>
      <c r="CV795" s="219">
        <v>609381.49</v>
      </c>
      <c r="CW795" s="219">
        <v>396570.45</v>
      </c>
      <c r="CX795" s="219">
        <v>476625.2</v>
      </c>
      <c r="CY795" s="219">
        <v>381904.76</v>
      </c>
      <c r="CZ795" s="219">
        <v>348572.34</v>
      </c>
      <c r="DA795" s="219">
        <v>367906.79</v>
      </c>
      <c r="DB795" s="219">
        <v>308232.71000000002</v>
      </c>
      <c r="DC795" s="219">
        <v>0</v>
      </c>
      <c r="DD795" s="166">
        <v>-4500834.6399999997</v>
      </c>
      <c r="DF795" s="152" t="s">
        <v>25362</v>
      </c>
      <c r="DG795" s="219">
        <v>62745.03</v>
      </c>
      <c r="DH795" s="219">
        <v>720428.86</v>
      </c>
      <c r="DI795" s="219">
        <v>290254.05</v>
      </c>
      <c r="DJ795" s="219">
        <v>580892.92000000004</v>
      </c>
      <c r="DK795" s="219">
        <v>410014.92</v>
      </c>
      <c r="DL795" s="219">
        <v>377517.07</v>
      </c>
      <c r="DM795" s="219">
        <v>437756.03</v>
      </c>
      <c r="DN795" s="219">
        <v>644127.24</v>
      </c>
      <c r="DO795" s="219">
        <v>496593.28</v>
      </c>
      <c r="DP795" s="219">
        <v>640801.1</v>
      </c>
      <c r="DQ795" s="219">
        <v>510435.03</v>
      </c>
      <c r="DR795" s="219">
        <v>536638.54</v>
      </c>
      <c r="DS795" s="164">
        <f t="shared" si="12"/>
        <v>5708204.0700000003</v>
      </c>
    </row>
    <row r="796" spans="63:123" ht="20.399999999999999">
      <c r="BK796" s="152" t="s">
        <v>25287</v>
      </c>
      <c r="BL796" s="219">
        <v>168257</v>
      </c>
      <c r="BM796" s="219">
        <v>513351.63</v>
      </c>
      <c r="BN796" s="219">
        <v>413442.34</v>
      </c>
      <c r="BO796" s="219">
        <v>315709.17</v>
      </c>
      <c r="BP796" s="219">
        <v>786604.38</v>
      </c>
      <c r="BQ796" s="219">
        <v>1354043.17</v>
      </c>
      <c r="BR796" s="219">
        <v>987246.36</v>
      </c>
      <c r="BS796" s="219">
        <v>1034512.67</v>
      </c>
      <c r="BT796" s="219">
        <v>952954.21</v>
      </c>
      <c r="BU796" s="219">
        <v>1324415.06</v>
      </c>
      <c r="BV796" s="219">
        <v>1148278.68</v>
      </c>
      <c r="BW796" s="219">
        <v>1055888.21</v>
      </c>
      <c r="BX796" s="166">
        <v>-10054702.880000001</v>
      </c>
      <c r="BZ796" s="152" t="s">
        <v>25276</v>
      </c>
      <c r="CA796" s="219">
        <v>0</v>
      </c>
      <c r="CB796" s="219">
        <v>0</v>
      </c>
      <c r="CC796" s="219">
        <v>2199</v>
      </c>
      <c r="CD796" s="219">
        <v>0</v>
      </c>
      <c r="CE796" s="219">
        <v>2610</v>
      </c>
      <c r="CF796" s="219">
        <v>0</v>
      </c>
      <c r="CG796" s="219">
        <v>0</v>
      </c>
      <c r="CH796" s="219">
        <v>0</v>
      </c>
      <c r="CI796" s="219">
        <v>0</v>
      </c>
      <c r="CJ796" s="219">
        <v>12670.8</v>
      </c>
      <c r="CK796" s="219">
        <v>0</v>
      </c>
      <c r="CL796" s="219">
        <v>1057.76</v>
      </c>
      <c r="CM796" s="219">
        <v>0</v>
      </c>
      <c r="CN796" s="166">
        <v>-18537.560000000001</v>
      </c>
      <c r="CP796" s="152" t="s">
        <v>25104</v>
      </c>
      <c r="CQ796" s="219">
        <v>0</v>
      </c>
      <c r="CR796" s="219">
        <v>0</v>
      </c>
      <c r="CS796" s="219">
        <v>0</v>
      </c>
      <c r="CT796" s="219">
        <v>0</v>
      </c>
      <c r="CU796" s="219">
        <v>0</v>
      </c>
      <c r="CV796" s="219">
        <v>0</v>
      </c>
      <c r="CW796" s="219">
        <v>0</v>
      </c>
      <c r="CX796" s="219">
        <v>0</v>
      </c>
      <c r="CY796" s="219">
        <v>0</v>
      </c>
      <c r="CZ796" s="219">
        <v>0</v>
      </c>
      <c r="DA796" s="219">
        <v>0</v>
      </c>
      <c r="DB796" s="219">
        <v>173476.67</v>
      </c>
      <c r="DC796" s="219">
        <v>0</v>
      </c>
      <c r="DD796" s="166">
        <v>-173476.67</v>
      </c>
      <c r="DF796" s="152" t="s">
        <v>25209</v>
      </c>
      <c r="DG796" s="219">
        <v>0</v>
      </c>
      <c r="DH796" s="219">
        <v>51857.01</v>
      </c>
      <c r="DI796" s="219">
        <v>29299.09</v>
      </c>
      <c r="DJ796" s="219">
        <v>57774.51</v>
      </c>
      <c r="DK796" s="219">
        <v>59749.919999999998</v>
      </c>
      <c r="DL796" s="219">
        <v>44187.87</v>
      </c>
      <c r="DM796" s="219">
        <v>52076.32</v>
      </c>
      <c r="DN796" s="219">
        <v>46741.97</v>
      </c>
      <c r="DO796" s="219">
        <v>39052.03</v>
      </c>
      <c r="DP796" s="219">
        <v>25673.5</v>
      </c>
      <c r="DQ796" s="219">
        <v>50848.09</v>
      </c>
      <c r="DR796" s="219">
        <v>67858.350000000006</v>
      </c>
      <c r="DS796" s="164">
        <f t="shared" si="12"/>
        <v>525118.66</v>
      </c>
    </row>
    <row r="797" spans="63:123" ht="20.399999999999999">
      <c r="BK797" s="154" t="s">
        <v>24743</v>
      </c>
      <c r="BL797" s="218">
        <v>0</v>
      </c>
      <c r="BM797" s="218">
        <v>0</v>
      </c>
      <c r="BN797" s="218">
        <v>0</v>
      </c>
      <c r="BO797" s="218">
        <v>0</v>
      </c>
      <c r="BP797" s="218">
        <v>0</v>
      </c>
      <c r="BQ797" s="218">
        <v>35910</v>
      </c>
      <c r="BR797" s="218">
        <v>1200</v>
      </c>
      <c r="BS797" s="218">
        <v>0</v>
      </c>
      <c r="BT797" s="218">
        <v>0</v>
      </c>
      <c r="BU797" s="218">
        <v>0</v>
      </c>
      <c r="BV797" s="218">
        <v>1491.6</v>
      </c>
      <c r="BW797" s="218">
        <v>2983.2</v>
      </c>
      <c r="BX797" s="165">
        <v>-41584.800000000003</v>
      </c>
      <c r="BZ797" s="153" t="s">
        <v>25286</v>
      </c>
      <c r="CA797" s="217">
        <v>3303520.97</v>
      </c>
      <c r="CB797" s="217">
        <v>6608665.4400000004</v>
      </c>
      <c r="CC797" s="217">
        <v>12571778.529999999</v>
      </c>
      <c r="CD797" s="217">
        <v>10127976.51</v>
      </c>
      <c r="CE797" s="217">
        <v>11965057.17</v>
      </c>
      <c r="CF797" s="217">
        <v>13222644.800000001</v>
      </c>
      <c r="CG797" s="217">
        <v>12330579.91</v>
      </c>
      <c r="CH797" s="217">
        <v>17550453.550000001</v>
      </c>
      <c r="CI797" s="217">
        <v>14445204.880000001</v>
      </c>
      <c r="CJ797" s="217">
        <v>14848139.369999999</v>
      </c>
      <c r="CK797" s="217">
        <v>17687209.350000001</v>
      </c>
      <c r="CL797" s="217">
        <v>22008513.859999999</v>
      </c>
      <c r="CM797" s="217">
        <v>0</v>
      </c>
      <c r="CN797" s="164">
        <v>-156669744.34</v>
      </c>
      <c r="CP797" s="152" t="s">
        <v>24880</v>
      </c>
      <c r="CQ797" s="219">
        <v>0</v>
      </c>
      <c r="CR797" s="219">
        <v>0</v>
      </c>
      <c r="CS797" s="219">
        <v>3449.9</v>
      </c>
      <c r="CT797" s="219">
        <v>0</v>
      </c>
      <c r="CU797" s="219">
        <v>71148.100000000006</v>
      </c>
      <c r="CV797" s="219">
        <v>0</v>
      </c>
      <c r="CW797" s="219">
        <v>0</v>
      </c>
      <c r="CX797" s="219">
        <v>102934.08</v>
      </c>
      <c r="CY797" s="219">
        <v>0</v>
      </c>
      <c r="CZ797" s="219">
        <v>799300</v>
      </c>
      <c r="DA797" s="219">
        <v>7198.91</v>
      </c>
      <c r="DB797" s="219">
        <v>480750</v>
      </c>
      <c r="DC797" s="219">
        <v>0</v>
      </c>
      <c r="DD797" s="166">
        <v>-1464780.99</v>
      </c>
      <c r="DF797" s="152" t="s">
        <v>25054</v>
      </c>
      <c r="DG797" s="219">
        <v>0</v>
      </c>
      <c r="DH797" s="219">
        <v>0</v>
      </c>
      <c r="DI797" s="219">
        <v>517084.8</v>
      </c>
      <c r="DJ797" s="219">
        <v>483896.76</v>
      </c>
      <c r="DK797" s="219">
        <v>544365.6</v>
      </c>
      <c r="DL797" s="219">
        <v>534022.25</v>
      </c>
      <c r="DM797" s="219">
        <v>565007.26</v>
      </c>
      <c r="DN797" s="219">
        <v>533162.07999999996</v>
      </c>
      <c r="DO797" s="219">
        <v>571007.9</v>
      </c>
      <c r="DP797" s="219">
        <v>562009.77</v>
      </c>
      <c r="DQ797" s="219">
        <v>1102336.71</v>
      </c>
      <c r="DR797" s="219">
        <v>542844.28</v>
      </c>
      <c r="DS797" s="164">
        <f t="shared" si="12"/>
        <v>5955737.4100000001</v>
      </c>
    </row>
    <row r="798" spans="63:123" ht="20.399999999999999">
      <c r="BK798" s="152" t="s">
        <v>24744</v>
      </c>
      <c r="BL798" s="219">
        <v>0</v>
      </c>
      <c r="BM798" s="219">
        <v>0</v>
      </c>
      <c r="BN798" s="219">
        <v>0</v>
      </c>
      <c r="BO798" s="219">
        <v>0</v>
      </c>
      <c r="BP798" s="219">
        <v>0</v>
      </c>
      <c r="BQ798" s="219">
        <v>35910</v>
      </c>
      <c r="BR798" s="219">
        <v>1200</v>
      </c>
      <c r="BS798" s="219">
        <v>0</v>
      </c>
      <c r="BT798" s="219">
        <v>0</v>
      </c>
      <c r="BU798" s="219">
        <v>0</v>
      </c>
      <c r="BV798" s="219">
        <v>1491.6</v>
      </c>
      <c r="BW798" s="219">
        <v>2983.2</v>
      </c>
      <c r="BX798" s="166">
        <v>-41584.800000000003</v>
      </c>
      <c r="BZ798" s="154" t="s">
        <v>24857</v>
      </c>
      <c r="CA798" s="218">
        <v>153679.57999999999</v>
      </c>
      <c r="CB798" s="218">
        <v>470018.52</v>
      </c>
      <c r="CC798" s="218">
        <v>706265.31</v>
      </c>
      <c r="CD798" s="218">
        <v>242652.02</v>
      </c>
      <c r="CE798" s="218">
        <v>337089.02</v>
      </c>
      <c r="CF798" s="218">
        <v>666803.16</v>
      </c>
      <c r="CG798" s="218">
        <v>936890.04</v>
      </c>
      <c r="CH798" s="218">
        <v>773958.02</v>
      </c>
      <c r="CI798" s="218">
        <v>837630.36</v>
      </c>
      <c r="CJ798" s="218">
        <v>715560.25</v>
      </c>
      <c r="CK798" s="218">
        <v>861275.29</v>
      </c>
      <c r="CL798" s="218">
        <v>748089.92</v>
      </c>
      <c r="CM798" s="218">
        <v>0</v>
      </c>
      <c r="CN798" s="165">
        <v>-7449911.4900000002</v>
      </c>
      <c r="CP798" s="153" t="s">
        <v>25308</v>
      </c>
      <c r="CQ798" s="217">
        <v>232837.65</v>
      </c>
      <c r="CR798" s="217">
        <v>250800.92</v>
      </c>
      <c r="CS798" s="217">
        <v>235896.99</v>
      </c>
      <c r="CT798" s="217">
        <v>243600.33</v>
      </c>
      <c r="CU798" s="217">
        <v>241466.06</v>
      </c>
      <c r="CV798" s="217">
        <v>251053.14</v>
      </c>
      <c r="CW798" s="217">
        <v>251588.18</v>
      </c>
      <c r="CX798" s="217">
        <v>243957.82</v>
      </c>
      <c r="CY798" s="217">
        <v>249800.43</v>
      </c>
      <c r="CZ798" s="217">
        <v>242043.58</v>
      </c>
      <c r="DA798" s="217">
        <v>252031.66</v>
      </c>
      <c r="DB798" s="217">
        <v>309333.51</v>
      </c>
      <c r="DC798" s="217">
        <v>0</v>
      </c>
      <c r="DD798" s="164">
        <v>-3004410.27</v>
      </c>
      <c r="DF798" s="154" t="s">
        <v>24924</v>
      </c>
      <c r="DG798" s="218">
        <v>13979.96</v>
      </c>
      <c r="DH798" s="218">
        <v>53175.87</v>
      </c>
      <c r="DI798" s="218">
        <v>59809.66</v>
      </c>
      <c r="DJ798" s="218">
        <v>78693.73</v>
      </c>
      <c r="DK798" s="218">
        <v>98111.49</v>
      </c>
      <c r="DL798" s="218">
        <v>65432.57</v>
      </c>
      <c r="DM798" s="218">
        <v>96447.16</v>
      </c>
      <c r="DN798" s="218">
        <v>66575.94</v>
      </c>
      <c r="DO798" s="218">
        <v>82013.929999999993</v>
      </c>
      <c r="DP798" s="218">
        <v>50460.09</v>
      </c>
      <c r="DQ798" s="218">
        <v>109127.23</v>
      </c>
      <c r="DR798" s="218">
        <v>87918.36</v>
      </c>
      <c r="DS798" s="164">
        <f t="shared" si="12"/>
        <v>861745.99</v>
      </c>
    </row>
    <row r="799" spans="63:123">
      <c r="BK799" s="154" t="s">
        <v>24753</v>
      </c>
      <c r="BL799" s="218">
        <v>5440537.9800000004</v>
      </c>
      <c r="BM799" s="218">
        <v>10265059</v>
      </c>
      <c r="BN799" s="218">
        <v>13544560.189999999</v>
      </c>
      <c r="BO799" s="218">
        <v>11801859.439999999</v>
      </c>
      <c r="BP799" s="218">
        <v>15648379.35</v>
      </c>
      <c r="BQ799" s="218">
        <v>13095162.449999999</v>
      </c>
      <c r="BR799" s="218">
        <v>27164470.420000002</v>
      </c>
      <c r="BS799" s="218">
        <v>16740972.949999999</v>
      </c>
      <c r="BT799" s="218">
        <v>38814265.109999999</v>
      </c>
      <c r="BU799" s="218">
        <v>14256789.369999999</v>
      </c>
      <c r="BV799" s="218">
        <v>32370670.969999999</v>
      </c>
      <c r="BW799" s="218">
        <v>40798562.420000002</v>
      </c>
      <c r="BX799" s="165">
        <v>-239941289.65000001</v>
      </c>
      <c r="BZ799" s="152" t="s">
        <v>25287</v>
      </c>
      <c r="CA799" s="219">
        <v>153679.57999999999</v>
      </c>
      <c r="CB799" s="219">
        <v>470018.52</v>
      </c>
      <c r="CC799" s="219">
        <v>706265.31</v>
      </c>
      <c r="CD799" s="219">
        <v>242652.02</v>
      </c>
      <c r="CE799" s="219">
        <v>337089.02</v>
      </c>
      <c r="CF799" s="219">
        <v>666803.16</v>
      </c>
      <c r="CG799" s="219">
        <v>936890.04</v>
      </c>
      <c r="CH799" s="219">
        <v>773958.02</v>
      </c>
      <c r="CI799" s="219">
        <v>837630.36</v>
      </c>
      <c r="CJ799" s="219">
        <v>715560.25</v>
      </c>
      <c r="CK799" s="219">
        <v>861275.29</v>
      </c>
      <c r="CL799" s="219">
        <v>748089.92</v>
      </c>
      <c r="CM799" s="219">
        <v>0</v>
      </c>
      <c r="CN799" s="166">
        <v>-7449911.4900000002</v>
      </c>
      <c r="CP799" s="154" t="s">
        <v>24757</v>
      </c>
      <c r="CQ799" s="218">
        <v>0</v>
      </c>
      <c r="CR799" s="218">
        <v>0</v>
      </c>
      <c r="CS799" s="218">
        <v>0</v>
      </c>
      <c r="CT799" s="218">
        <v>0</v>
      </c>
      <c r="CU799" s="218">
        <v>0</v>
      </c>
      <c r="CV799" s="218">
        <v>2139</v>
      </c>
      <c r="CW799" s="218">
        <v>0</v>
      </c>
      <c r="CX799" s="218">
        <v>0</v>
      </c>
      <c r="CY799" s="218">
        <v>0</v>
      </c>
      <c r="CZ799" s="218">
        <v>0</v>
      </c>
      <c r="DA799" s="218">
        <v>0</v>
      </c>
      <c r="DB799" s="218">
        <v>0</v>
      </c>
      <c r="DC799" s="218">
        <v>0</v>
      </c>
      <c r="DD799" s="165">
        <v>-2139</v>
      </c>
      <c r="DF799" s="152" t="s">
        <v>25409</v>
      </c>
      <c r="DG799" s="219">
        <v>13979.96</v>
      </c>
      <c r="DH799" s="219">
        <v>53175.87</v>
      </c>
      <c r="DI799" s="219">
        <v>59809.66</v>
      </c>
      <c r="DJ799" s="219">
        <v>78693.73</v>
      </c>
      <c r="DK799" s="219">
        <v>98111.49</v>
      </c>
      <c r="DL799" s="219">
        <v>65432.57</v>
      </c>
      <c r="DM799" s="219">
        <v>96447.16</v>
      </c>
      <c r="DN799" s="219">
        <v>66575.94</v>
      </c>
      <c r="DO799" s="219">
        <v>82013.929999999993</v>
      </c>
      <c r="DP799" s="219">
        <v>50460.09</v>
      </c>
      <c r="DQ799" s="219">
        <v>109127.23</v>
      </c>
      <c r="DR799" s="219">
        <v>87918.36</v>
      </c>
      <c r="DS799" s="164">
        <f t="shared" si="12"/>
        <v>861745.99</v>
      </c>
    </row>
    <row r="800" spans="63:123">
      <c r="BK800" s="152" t="s">
        <v>24759</v>
      </c>
      <c r="BL800" s="219">
        <v>1999855.3</v>
      </c>
      <c r="BM800" s="219">
        <v>3295564.1</v>
      </c>
      <c r="BN800" s="219">
        <v>5469497.6600000001</v>
      </c>
      <c r="BO800" s="219">
        <v>5565463.96</v>
      </c>
      <c r="BP800" s="219">
        <v>5364176.6100000003</v>
      </c>
      <c r="BQ800" s="219">
        <v>4541364.55</v>
      </c>
      <c r="BR800" s="219">
        <v>4323632.49</v>
      </c>
      <c r="BS800" s="219">
        <v>4855435.8499999996</v>
      </c>
      <c r="BT800" s="219">
        <v>3304220.62</v>
      </c>
      <c r="BU800" s="219">
        <v>4727497.59</v>
      </c>
      <c r="BV800" s="219">
        <v>4192033.91</v>
      </c>
      <c r="BW800" s="219">
        <v>7790299.5099999998</v>
      </c>
      <c r="BX800" s="166">
        <v>-55429042.149999999</v>
      </c>
      <c r="BZ800" s="154" t="s">
        <v>24743</v>
      </c>
      <c r="CA800" s="218">
        <v>0</v>
      </c>
      <c r="CB800" s="218">
        <v>0</v>
      </c>
      <c r="CC800" s="218">
        <v>0</v>
      </c>
      <c r="CD800" s="218">
        <v>0</v>
      </c>
      <c r="CE800" s="218">
        <v>0</v>
      </c>
      <c r="CF800" s="218">
        <v>0</v>
      </c>
      <c r="CG800" s="218">
        <v>0</v>
      </c>
      <c r="CH800" s="218">
        <v>0</v>
      </c>
      <c r="CI800" s="218">
        <v>0</v>
      </c>
      <c r="CJ800" s="218">
        <v>0</v>
      </c>
      <c r="CK800" s="218">
        <v>745.8</v>
      </c>
      <c r="CL800" s="218">
        <v>2983.2</v>
      </c>
      <c r="CM800" s="218">
        <v>0</v>
      </c>
      <c r="CN800" s="165">
        <v>-3729</v>
      </c>
      <c r="CP800" s="152" t="s">
        <v>24761</v>
      </c>
      <c r="CQ800" s="219">
        <v>0</v>
      </c>
      <c r="CR800" s="219">
        <v>0</v>
      </c>
      <c r="CS800" s="219">
        <v>0</v>
      </c>
      <c r="CT800" s="219">
        <v>0</v>
      </c>
      <c r="CU800" s="219">
        <v>0</v>
      </c>
      <c r="CV800" s="219">
        <v>2139</v>
      </c>
      <c r="CW800" s="219">
        <v>0</v>
      </c>
      <c r="CX800" s="219">
        <v>0</v>
      </c>
      <c r="CY800" s="219">
        <v>0</v>
      </c>
      <c r="CZ800" s="219">
        <v>0</v>
      </c>
      <c r="DA800" s="219">
        <v>0</v>
      </c>
      <c r="DB800" s="219">
        <v>0</v>
      </c>
      <c r="DC800" s="219">
        <v>0</v>
      </c>
      <c r="DD800" s="166">
        <v>-2139</v>
      </c>
      <c r="DF800" s="153" t="s">
        <v>25257</v>
      </c>
      <c r="DG800" s="217">
        <v>265442.15000000002</v>
      </c>
      <c r="DH800" s="217">
        <v>1680218.78</v>
      </c>
      <c r="DI800" s="217">
        <v>2546938.08</v>
      </c>
      <c r="DJ800" s="217">
        <v>2543171.13</v>
      </c>
      <c r="DK800" s="217">
        <v>2754603.17</v>
      </c>
      <c r="DL800" s="217">
        <v>2594749.0499999998</v>
      </c>
      <c r="DM800" s="217">
        <v>5228053.6399999997</v>
      </c>
      <c r="DN800" s="217">
        <v>2487823.85</v>
      </c>
      <c r="DO800" s="217">
        <v>2724457.59</v>
      </c>
      <c r="DP800" s="217">
        <v>1842901.62</v>
      </c>
      <c r="DQ800" s="217">
        <v>3105886.47</v>
      </c>
      <c r="DR800" s="217">
        <v>6135614.6900000004</v>
      </c>
      <c r="DS800" s="164">
        <f t="shared" si="12"/>
        <v>33909860.219999999</v>
      </c>
    </row>
    <row r="801" spans="63:123">
      <c r="BK801" s="152" t="s">
        <v>24754</v>
      </c>
      <c r="BL801" s="219">
        <v>0</v>
      </c>
      <c r="BM801" s="219">
        <v>0</v>
      </c>
      <c r="BN801" s="219">
        <v>0</v>
      </c>
      <c r="BO801" s="219">
        <v>0</v>
      </c>
      <c r="BP801" s="219">
        <v>0</v>
      </c>
      <c r="BQ801" s="219">
        <v>65272.44</v>
      </c>
      <c r="BR801" s="219">
        <v>343770</v>
      </c>
      <c r="BS801" s="219">
        <v>0</v>
      </c>
      <c r="BT801" s="219">
        <v>0</v>
      </c>
      <c r="BU801" s="219">
        <v>0</v>
      </c>
      <c r="BV801" s="219">
        <v>170000</v>
      </c>
      <c r="BW801" s="219">
        <v>0</v>
      </c>
      <c r="BX801" s="166">
        <v>-579042.43999999994</v>
      </c>
      <c r="BZ801" s="152" t="s">
        <v>24744</v>
      </c>
      <c r="CA801" s="219">
        <v>0</v>
      </c>
      <c r="CB801" s="219">
        <v>0</v>
      </c>
      <c r="CC801" s="219">
        <v>0</v>
      </c>
      <c r="CD801" s="219">
        <v>0</v>
      </c>
      <c r="CE801" s="219">
        <v>0</v>
      </c>
      <c r="CF801" s="219">
        <v>0</v>
      </c>
      <c r="CG801" s="219">
        <v>0</v>
      </c>
      <c r="CH801" s="219">
        <v>0</v>
      </c>
      <c r="CI801" s="219">
        <v>0</v>
      </c>
      <c r="CJ801" s="219">
        <v>0</v>
      </c>
      <c r="CK801" s="219">
        <v>745.8</v>
      </c>
      <c r="CL801" s="219">
        <v>2983.2</v>
      </c>
      <c r="CM801" s="219">
        <v>0</v>
      </c>
      <c r="CN801" s="166">
        <v>-3729</v>
      </c>
      <c r="CP801" s="154" t="s">
        <v>24763</v>
      </c>
      <c r="CQ801" s="218">
        <v>232837.65</v>
      </c>
      <c r="CR801" s="218">
        <v>250800.92</v>
      </c>
      <c r="CS801" s="218">
        <v>235896.99</v>
      </c>
      <c r="CT801" s="218">
        <v>243600.33</v>
      </c>
      <c r="CU801" s="218">
        <v>239181</v>
      </c>
      <c r="CV801" s="218">
        <v>248914.14</v>
      </c>
      <c r="CW801" s="218">
        <v>251588.18</v>
      </c>
      <c r="CX801" s="218">
        <v>243957.82</v>
      </c>
      <c r="CY801" s="218">
        <v>249800.43</v>
      </c>
      <c r="CZ801" s="218">
        <v>242043.58</v>
      </c>
      <c r="DA801" s="218">
        <v>252031.66</v>
      </c>
      <c r="DB801" s="218">
        <v>302640.8</v>
      </c>
      <c r="DC801" s="218">
        <v>0</v>
      </c>
      <c r="DD801" s="165">
        <v>-2993293.5</v>
      </c>
      <c r="DF801" s="154" t="s">
        <v>25174</v>
      </c>
      <c r="DG801" s="218">
        <v>227427.94</v>
      </c>
      <c r="DH801" s="218">
        <v>1574920.99</v>
      </c>
      <c r="DI801" s="218">
        <v>2429441.69</v>
      </c>
      <c r="DJ801" s="218">
        <v>2433296.75</v>
      </c>
      <c r="DK801" s="218">
        <v>2611171.25</v>
      </c>
      <c r="DL801" s="218">
        <v>2459770.63</v>
      </c>
      <c r="DM801" s="218">
        <v>5091492.22</v>
      </c>
      <c r="DN801" s="218">
        <v>2349396.4</v>
      </c>
      <c r="DO801" s="218">
        <v>2551653.1</v>
      </c>
      <c r="DP801" s="218">
        <v>1501931.89</v>
      </c>
      <c r="DQ801" s="218">
        <v>2907201.02</v>
      </c>
      <c r="DR801" s="218">
        <v>5480111.4400000004</v>
      </c>
      <c r="DS801" s="164">
        <f t="shared" si="12"/>
        <v>31617815.32</v>
      </c>
    </row>
    <row r="802" spans="63:123" ht="20.399999999999999">
      <c r="BK802" s="152" t="s">
        <v>24731</v>
      </c>
      <c r="BL802" s="219">
        <v>3065713.19</v>
      </c>
      <c r="BM802" s="219">
        <v>2876021.08</v>
      </c>
      <c r="BN802" s="219">
        <v>3485451.45</v>
      </c>
      <c r="BO802" s="219">
        <v>3537150.93</v>
      </c>
      <c r="BP802" s="219">
        <v>3429039.68</v>
      </c>
      <c r="BQ802" s="219">
        <v>3486676.17</v>
      </c>
      <c r="BR802" s="219">
        <v>3437815.35</v>
      </c>
      <c r="BS802" s="219">
        <v>3548122.01</v>
      </c>
      <c r="BT802" s="219">
        <v>3497123.13</v>
      </c>
      <c r="BU802" s="219">
        <v>3274312.91</v>
      </c>
      <c r="BV802" s="219">
        <v>3686797.29</v>
      </c>
      <c r="BW802" s="219">
        <v>5109469.76</v>
      </c>
      <c r="BX802" s="166">
        <v>-42433692.950000003</v>
      </c>
      <c r="BZ802" s="154" t="s">
        <v>24753</v>
      </c>
      <c r="CA802" s="218">
        <v>3149841.39</v>
      </c>
      <c r="CB802" s="218">
        <v>6087543.1399999997</v>
      </c>
      <c r="CC802" s="218">
        <v>11464891.029999999</v>
      </c>
      <c r="CD802" s="218">
        <v>9842877.4000000004</v>
      </c>
      <c r="CE802" s="218">
        <v>11525018.65</v>
      </c>
      <c r="CF802" s="218">
        <v>12398207.4</v>
      </c>
      <c r="CG802" s="218">
        <v>11355646.15</v>
      </c>
      <c r="CH802" s="218">
        <v>16738419.09</v>
      </c>
      <c r="CI802" s="218">
        <v>13096011.130000001</v>
      </c>
      <c r="CJ802" s="218">
        <v>13974099.449999999</v>
      </c>
      <c r="CK802" s="218">
        <v>16784410.91</v>
      </c>
      <c r="CL802" s="218">
        <v>21242861.68</v>
      </c>
      <c r="CM802" s="218">
        <v>0</v>
      </c>
      <c r="CN802" s="165">
        <v>-147659827.41999999</v>
      </c>
      <c r="CP802" s="152" t="s">
        <v>24731</v>
      </c>
      <c r="CQ802" s="219">
        <v>231253.5</v>
      </c>
      <c r="CR802" s="219">
        <v>210713.28</v>
      </c>
      <c r="CS802" s="219">
        <v>193822.99</v>
      </c>
      <c r="CT802" s="219">
        <v>201089.93</v>
      </c>
      <c r="CU802" s="219">
        <v>203912.54</v>
      </c>
      <c r="CV802" s="219">
        <v>215742.43</v>
      </c>
      <c r="CW802" s="219">
        <v>217616.07</v>
      </c>
      <c r="CX802" s="219">
        <v>193969.24</v>
      </c>
      <c r="CY802" s="219">
        <v>211716.29</v>
      </c>
      <c r="CZ802" s="219">
        <v>205232.24</v>
      </c>
      <c r="DA802" s="219">
        <v>217433.32</v>
      </c>
      <c r="DB802" s="219">
        <v>273038.39</v>
      </c>
      <c r="DC802" s="219">
        <v>0</v>
      </c>
      <c r="DD802" s="166">
        <v>-2575540.2200000002</v>
      </c>
      <c r="DF802" s="152" t="s">
        <v>25358</v>
      </c>
      <c r="DG802" s="219">
        <v>0</v>
      </c>
      <c r="DH802" s="219">
        <v>0</v>
      </c>
      <c r="DI802" s="219">
        <v>0</v>
      </c>
      <c r="DJ802" s="219">
        <v>0</v>
      </c>
      <c r="DK802" s="219">
        <v>0</v>
      </c>
      <c r="DL802" s="219">
        <v>0</v>
      </c>
      <c r="DM802" s="219">
        <v>0</v>
      </c>
      <c r="DN802" s="219">
        <v>1630</v>
      </c>
      <c r="DO802" s="219">
        <v>10135.98</v>
      </c>
      <c r="DP802" s="219">
        <v>40459.54</v>
      </c>
      <c r="DQ802" s="219">
        <v>0</v>
      </c>
      <c r="DR802" s="219">
        <v>0</v>
      </c>
      <c r="DS802" s="164">
        <f t="shared" si="12"/>
        <v>52225.520000000004</v>
      </c>
    </row>
    <row r="803" spans="63:123" ht="20.399999999999999">
      <c r="BK803" s="152" t="s">
        <v>24888</v>
      </c>
      <c r="BL803" s="219">
        <v>0</v>
      </c>
      <c r="BM803" s="219">
        <v>0</v>
      </c>
      <c r="BN803" s="219">
        <v>0</v>
      </c>
      <c r="BO803" s="219">
        <v>0</v>
      </c>
      <c r="BP803" s="219">
        <v>0</v>
      </c>
      <c r="BQ803" s="219">
        <v>1113.3599999999999</v>
      </c>
      <c r="BR803" s="219">
        <v>2173.5</v>
      </c>
      <c r="BS803" s="219">
        <v>4692</v>
      </c>
      <c r="BT803" s="219">
        <v>0</v>
      </c>
      <c r="BU803" s="219">
        <v>2208</v>
      </c>
      <c r="BV803" s="219">
        <v>0</v>
      </c>
      <c r="BW803" s="219">
        <v>0</v>
      </c>
      <c r="BX803" s="166">
        <v>-10186.86</v>
      </c>
      <c r="BZ803" s="152" t="s">
        <v>24759</v>
      </c>
      <c r="CA803" s="219">
        <v>319428.53000000003</v>
      </c>
      <c r="CB803" s="219">
        <v>3053404.34</v>
      </c>
      <c r="CC803" s="219">
        <v>4162485.9</v>
      </c>
      <c r="CD803" s="219">
        <v>3455194.09</v>
      </c>
      <c r="CE803" s="219">
        <v>3473708.99</v>
      </c>
      <c r="CF803" s="219">
        <v>3695914.3</v>
      </c>
      <c r="CG803" s="219">
        <v>3365211.25</v>
      </c>
      <c r="CH803" s="219">
        <v>4698977.24</v>
      </c>
      <c r="CI803" s="219">
        <v>4689473.68</v>
      </c>
      <c r="CJ803" s="219">
        <v>5129968.9000000004</v>
      </c>
      <c r="CK803" s="219">
        <v>5311987.42</v>
      </c>
      <c r="CL803" s="219">
        <v>6616550.9400000004</v>
      </c>
      <c r="CM803" s="219">
        <v>0</v>
      </c>
      <c r="CN803" s="166">
        <v>-47972305.579999998</v>
      </c>
      <c r="CP803" s="152" t="s">
        <v>25310</v>
      </c>
      <c r="CQ803" s="219">
        <v>1584.15</v>
      </c>
      <c r="CR803" s="219">
        <v>40087.64</v>
      </c>
      <c r="CS803" s="219">
        <v>42074</v>
      </c>
      <c r="CT803" s="219">
        <v>42510.400000000001</v>
      </c>
      <c r="CU803" s="219">
        <v>35268.46</v>
      </c>
      <c r="CV803" s="219">
        <v>33171.71</v>
      </c>
      <c r="CW803" s="219">
        <v>33972.11</v>
      </c>
      <c r="CX803" s="219">
        <v>49988.58</v>
      </c>
      <c r="CY803" s="219">
        <v>38084.14</v>
      </c>
      <c r="CZ803" s="219">
        <v>36811.339999999997</v>
      </c>
      <c r="DA803" s="219">
        <v>34598.339999999997</v>
      </c>
      <c r="DB803" s="219">
        <v>29602.41</v>
      </c>
      <c r="DC803" s="219">
        <v>0</v>
      </c>
      <c r="DD803" s="166">
        <v>-417753.28</v>
      </c>
      <c r="DF803" s="152" t="s">
        <v>25362</v>
      </c>
      <c r="DG803" s="219">
        <v>223151.35</v>
      </c>
      <c r="DH803" s="219">
        <v>1472233.5</v>
      </c>
      <c r="DI803" s="219">
        <v>841612.16</v>
      </c>
      <c r="DJ803" s="219">
        <v>1084968.97</v>
      </c>
      <c r="DK803" s="219">
        <v>1205011.03</v>
      </c>
      <c r="DL803" s="219">
        <v>1005505.7</v>
      </c>
      <c r="DM803" s="219">
        <v>2313824.14</v>
      </c>
      <c r="DN803" s="219">
        <v>1274968.48</v>
      </c>
      <c r="DO803" s="219">
        <v>982314.19</v>
      </c>
      <c r="DP803" s="219">
        <v>925048.43</v>
      </c>
      <c r="DQ803" s="219">
        <v>1169658.1299999999</v>
      </c>
      <c r="DR803" s="219">
        <v>2780072.7</v>
      </c>
      <c r="DS803" s="164">
        <f t="shared" si="12"/>
        <v>15278368.780000001</v>
      </c>
    </row>
    <row r="804" spans="63:123" ht="20.399999999999999">
      <c r="BK804" s="152" t="s">
        <v>25290</v>
      </c>
      <c r="BL804" s="219">
        <v>0</v>
      </c>
      <c r="BM804" s="219">
        <v>0</v>
      </c>
      <c r="BN804" s="219">
        <v>0</v>
      </c>
      <c r="BO804" s="219">
        <v>68312.97</v>
      </c>
      <c r="BP804" s="219">
        <v>255263.35999999999</v>
      </c>
      <c r="BQ804" s="219">
        <v>485240.04</v>
      </c>
      <c r="BR804" s="219">
        <v>392211.15</v>
      </c>
      <c r="BS804" s="219">
        <v>1581262.31</v>
      </c>
      <c r="BT804" s="219">
        <v>975297.12</v>
      </c>
      <c r="BU804" s="219">
        <v>173481.43</v>
      </c>
      <c r="BV804" s="219">
        <v>869913.8</v>
      </c>
      <c r="BW804" s="219">
        <v>488076.55</v>
      </c>
      <c r="BX804" s="166">
        <v>-5289058.7300000004</v>
      </c>
      <c r="BZ804" s="152" t="s">
        <v>24754</v>
      </c>
      <c r="CA804" s="219">
        <v>0</v>
      </c>
      <c r="CB804" s="219">
        <v>2508</v>
      </c>
      <c r="CC804" s="219">
        <v>399500.4</v>
      </c>
      <c r="CD804" s="219">
        <v>665055.42000000004</v>
      </c>
      <c r="CE804" s="219">
        <v>969400.12</v>
      </c>
      <c r="CF804" s="219">
        <v>3037628.02</v>
      </c>
      <c r="CG804" s="219">
        <v>323697.45</v>
      </c>
      <c r="CH804" s="219">
        <v>863028.33</v>
      </c>
      <c r="CI804" s="219">
        <v>301952.27</v>
      </c>
      <c r="CJ804" s="219">
        <v>757413.4</v>
      </c>
      <c r="CK804" s="219">
        <v>377634.33</v>
      </c>
      <c r="CL804" s="219">
        <v>121322.02</v>
      </c>
      <c r="CM804" s="219">
        <v>0</v>
      </c>
      <c r="CN804" s="166">
        <v>-7819139.7599999998</v>
      </c>
      <c r="CP804" s="154" t="s">
        <v>24789</v>
      </c>
      <c r="CQ804" s="218">
        <v>0</v>
      </c>
      <c r="CR804" s="218">
        <v>0</v>
      </c>
      <c r="CS804" s="218">
        <v>0</v>
      </c>
      <c r="CT804" s="218">
        <v>0</v>
      </c>
      <c r="CU804" s="218">
        <v>2285.06</v>
      </c>
      <c r="CV804" s="218">
        <v>0</v>
      </c>
      <c r="CW804" s="218">
        <v>0</v>
      </c>
      <c r="CX804" s="218">
        <v>0</v>
      </c>
      <c r="CY804" s="218">
        <v>0</v>
      </c>
      <c r="CZ804" s="218">
        <v>0</v>
      </c>
      <c r="DA804" s="218">
        <v>0</v>
      </c>
      <c r="DB804" s="218">
        <v>6692.71</v>
      </c>
      <c r="DC804" s="218">
        <v>0</v>
      </c>
      <c r="DD804" s="165">
        <v>-8977.77</v>
      </c>
      <c r="DF804" s="152" t="s">
        <v>25209</v>
      </c>
      <c r="DG804" s="219">
        <v>4276.59</v>
      </c>
      <c r="DH804" s="219">
        <v>102687.49</v>
      </c>
      <c r="DI804" s="219">
        <v>52721.03</v>
      </c>
      <c r="DJ804" s="219">
        <v>90933.53</v>
      </c>
      <c r="DK804" s="219">
        <v>83602.429999999993</v>
      </c>
      <c r="DL804" s="219">
        <v>68021.14</v>
      </c>
      <c r="DM804" s="219">
        <v>76986.789999999994</v>
      </c>
      <c r="DN804" s="219">
        <v>82780.34</v>
      </c>
      <c r="DO804" s="219">
        <v>67699.539999999994</v>
      </c>
      <c r="DP804" s="219">
        <v>49328.07</v>
      </c>
      <c r="DQ804" s="219">
        <v>64364.7</v>
      </c>
      <c r="DR804" s="219">
        <v>114740.21</v>
      </c>
      <c r="DS804" s="164">
        <f t="shared" si="12"/>
        <v>858141.85999999987</v>
      </c>
    </row>
    <row r="805" spans="63:123" ht="20.399999999999999">
      <c r="BK805" s="152" t="s">
        <v>24904</v>
      </c>
      <c r="BL805" s="219">
        <v>342460</v>
      </c>
      <c r="BM805" s="219">
        <v>503345.69</v>
      </c>
      <c r="BN805" s="219">
        <v>1480240.01</v>
      </c>
      <c r="BO805" s="219">
        <v>1249197.23</v>
      </c>
      <c r="BP805" s="219">
        <v>1546637.44</v>
      </c>
      <c r="BQ805" s="219">
        <v>1860075.06</v>
      </c>
      <c r="BR805" s="219">
        <v>15085303.73</v>
      </c>
      <c r="BS805" s="219">
        <v>5829594.8499999996</v>
      </c>
      <c r="BT805" s="219">
        <v>24116554.98</v>
      </c>
      <c r="BU805" s="219">
        <v>2753427.77</v>
      </c>
      <c r="BV805" s="219">
        <v>22904016.460000001</v>
      </c>
      <c r="BW805" s="219">
        <v>19197474.23</v>
      </c>
      <c r="BX805" s="166">
        <v>-96868327.450000003</v>
      </c>
      <c r="BZ805" s="152" t="s">
        <v>24731</v>
      </c>
      <c r="CA805" s="219">
        <v>2830412.86</v>
      </c>
      <c r="CB805" s="219">
        <v>2830577.67</v>
      </c>
      <c r="CC805" s="219">
        <v>2859341.76</v>
      </c>
      <c r="CD805" s="219">
        <v>2743106.4</v>
      </c>
      <c r="CE805" s="219">
        <v>2390360.91</v>
      </c>
      <c r="CF805" s="219">
        <v>2754300.88</v>
      </c>
      <c r="CG805" s="219">
        <v>3058466.5</v>
      </c>
      <c r="CH805" s="219">
        <v>2980878.96</v>
      </c>
      <c r="CI805" s="219">
        <v>2935734.4</v>
      </c>
      <c r="CJ805" s="219">
        <v>3118120.26</v>
      </c>
      <c r="CK805" s="219">
        <v>2908394.28</v>
      </c>
      <c r="CL805" s="219">
        <v>3736793.24</v>
      </c>
      <c r="CM805" s="219">
        <v>0</v>
      </c>
      <c r="CN805" s="166">
        <v>-35146488.119999997</v>
      </c>
      <c r="CP805" s="152" t="s">
        <v>24792</v>
      </c>
      <c r="CQ805" s="219">
        <v>0</v>
      </c>
      <c r="CR805" s="219">
        <v>0</v>
      </c>
      <c r="CS805" s="219">
        <v>0</v>
      </c>
      <c r="CT805" s="219">
        <v>0</v>
      </c>
      <c r="CU805" s="219">
        <v>2285.06</v>
      </c>
      <c r="CV805" s="219">
        <v>0</v>
      </c>
      <c r="CW805" s="219">
        <v>0</v>
      </c>
      <c r="CX805" s="219">
        <v>0</v>
      </c>
      <c r="CY805" s="219">
        <v>0</v>
      </c>
      <c r="CZ805" s="219">
        <v>0</v>
      </c>
      <c r="DA805" s="219">
        <v>0</v>
      </c>
      <c r="DB805" s="219">
        <v>6692.71</v>
      </c>
      <c r="DC805" s="219">
        <v>0</v>
      </c>
      <c r="DD805" s="166">
        <v>-8977.77</v>
      </c>
      <c r="DF805" s="152" t="s">
        <v>25054</v>
      </c>
      <c r="DG805" s="219">
        <v>0</v>
      </c>
      <c r="DH805" s="219">
        <v>0</v>
      </c>
      <c r="DI805" s="219">
        <v>1535108.5</v>
      </c>
      <c r="DJ805" s="219">
        <v>1257394.25</v>
      </c>
      <c r="DK805" s="219">
        <v>1322557.79</v>
      </c>
      <c r="DL805" s="219">
        <v>1386243.79</v>
      </c>
      <c r="DM805" s="219">
        <v>2700681.29</v>
      </c>
      <c r="DN805" s="219">
        <v>990017.58</v>
      </c>
      <c r="DO805" s="219">
        <v>1491503.39</v>
      </c>
      <c r="DP805" s="219">
        <v>487095.85</v>
      </c>
      <c r="DQ805" s="219">
        <v>1673178.19</v>
      </c>
      <c r="DR805" s="219">
        <v>2585298.5299999998</v>
      </c>
      <c r="DS805" s="164">
        <f t="shared" si="12"/>
        <v>15429079.159999998</v>
      </c>
    </row>
    <row r="806" spans="63:123" ht="20.399999999999999">
      <c r="BK806" s="152" t="s">
        <v>25291</v>
      </c>
      <c r="BL806" s="219">
        <v>32509.49</v>
      </c>
      <c r="BM806" s="219">
        <v>1363023.72</v>
      </c>
      <c r="BN806" s="219">
        <v>1268661.27</v>
      </c>
      <c r="BO806" s="219">
        <v>1381734.35</v>
      </c>
      <c r="BP806" s="219">
        <v>1202290.54</v>
      </c>
      <c r="BQ806" s="219">
        <v>599345.44999999995</v>
      </c>
      <c r="BR806" s="219">
        <v>1341177.83</v>
      </c>
      <c r="BS806" s="219">
        <v>921865.93</v>
      </c>
      <c r="BT806" s="219">
        <v>2180715.38</v>
      </c>
      <c r="BU806" s="219">
        <v>1116618.94</v>
      </c>
      <c r="BV806" s="219">
        <v>547909.51</v>
      </c>
      <c r="BW806" s="219">
        <v>3156447.81</v>
      </c>
      <c r="BX806" s="166">
        <v>-15112300.220000001</v>
      </c>
      <c r="BZ806" s="152" t="s">
        <v>24888</v>
      </c>
      <c r="CA806" s="219">
        <v>0</v>
      </c>
      <c r="CB806" s="219">
        <v>0</v>
      </c>
      <c r="CC806" s="219">
        <v>0</v>
      </c>
      <c r="CD806" s="219">
        <v>0</v>
      </c>
      <c r="CE806" s="219">
        <v>0</v>
      </c>
      <c r="CF806" s="219">
        <v>0</v>
      </c>
      <c r="CG806" s="219">
        <v>0</v>
      </c>
      <c r="CH806" s="219">
        <v>0</v>
      </c>
      <c r="CI806" s="219">
        <v>0</v>
      </c>
      <c r="CJ806" s="219">
        <v>0</v>
      </c>
      <c r="CK806" s="219">
        <v>469950</v>
      </c>
      <c r="CL806" s="219">
        <v>0</v>
      </c>
      <c r="CM806" s="219">
        <v>0</v>
      </c>
      <c r="CN806" s="166">
        <v>-469950</v>
      </c>
      <c r="CP806" s="153" t="s">
        <v>25312</v>
      </c>
      <c r="CQ806" s="217">
        <v>816985.72</v>
      </c>
      <c r="CR806" s="217">
        <v>467210.6</v>
      </c>
      <c r="CS806" s="217">
        <v>3074117.88</v>
      </c>
      <c r="CT806" s="217">
        <v>2627003.37</v>
      </c>
      <c r="CU806" s="217">
        <v>603292.02</v>
      </c>
      <c r="CV806" s="217">
        <v>890393.65</v>
      </c>
      <c r="CW806" s="217">
        <v>416228.9</v>
      </c>
      <c r="CX806" s="217">
        <v>0</v>
      </c>
      <c r="CY806" s="217">
        <v>-478831.57</v>
      </c>
      <c r="CZ806" s="217">
        <v>0</v>
      </c>
      <c r="DA806" s="217">
        <v>0</v>
      </c>
      <c r="DB806" s="217">
        <v>133412.4</v>
      </c>
      <c r="DC806" s="217">
        <v>0</v>
      </c>
      <c r="DD806" s="164">
        <v>-8549812.9700000007</v>
      </c>
      <c r="DF806" s="154" t="s">
        <v>24924</v>
      </c>
      <c r="DG806" s="218">
        <v>38014.21</v>
      </c>
      <c r="DH806" s="218">
        <v>92395.23</v>
      </c>
      <c r="DI806" s="218">
        <v>111045.11</v>
      </c>
      <c r="DJ806" s="218">
        <v>103423.1</v>
      </c>
      <c r="DK806" s="218">
        <v>136980.64000000001</v>
      </c>
      <c r="DL806" s="218">
        <v>128527.14</v>
      </c>
      <c r="DM806" s="218">
        <v>130110.14</v>
      </c>
      <c r="DN806" s="218">
        <v>131976.18</v>
      </c>
      <c r="DO806" s="218">
        <v>166353.21</v>
      </c>
      <c r="DP806" s="218">
        <v>334518.45</v>
      </c>
      <c r="DQ806" s="218">
        <v>192234.17</v>
      </c>
      <c r="DR806" s="218">
        <v>649051.97</v>
      </c>
      <c r="DS806" s="164">
        <f t="shared" si="12"/>
        <v>2214629.5499999998</v>
      </c>
    </row>
    <row r="807" spans="63:123">
      <c r="BK807" s="152" t="s">
        <v>25293</v>
      </c>
      <c r="BL807" s="219">
        <v>0</v>
      </c>
      <c r="BM807" s="219">
        <v>2227104.41</v>
      </c>
      <c r="BN807" s="219">
        <v>1840709.8</v>
      </c>
      <c r="BO807" s="219">
        <v>0</v>
      </c>
      <c r="BP807" s="219">
        <v>3850971.72</v>
      </c>
      <c r="BQ807" s="219">
        <v>2056075.38</v>
      </c>
      <c r="BR807" s="219">
        <v>2238386.37</v>
      </c>
      <c r="BS807" s="219">
        <v>0</v>
      </c>
      <c r="BT807" s="219">
        <v>4740353.88</v>
      </c>
      <c r="BU807" s="219">
        <v>2209242.73</v>
      </c>
      <c r="BV807" s="219">
        <v>0</v>
      </c>
      <c r="BW807" s="219">
        <v>5056794.5599999996</v>
      </c>
      <c r="BX807" s="166">
        <v>-24219638.850000001</v>
      </c>
      <c r="BZ807" s="152" t="s">
        <v>25290</v>
      </c>
      <c r="CA807" s="219">
        <v>0</v>
      </c>
      <c r="CB807" s="219">
        <v>0</v>
      </c>
      <c r="CC807" s="219">
        <v>240924.7</v>
      </c>
      <c r="CD807" s="219">
        <v>0</v>
      </c>
      <c r="CE807" s="219">
        <v>977313.49</v>
      </c>
      <c r="CF807" s="219">
        <v>0</v>
      </c>
      <c r="CG807" s="219">
        <v>597431.28</v>
      </c>
      <c r="CH807" s="219">
        <v>508243.16</v>
      </c>
      <c r="CI807" s="219">
        <v>494819.2</v>
      </c>
      <c r="CJ807" s="219">
        <v>489623.26</v>
      </c>
      <c r="CK807" s="219">
        <v>2760276.5</v>
      </c>
      <c r="CL807" s="219">
        <v>2159944.14</v>
      </c>
      <c r="CM807" s="219">
        <v>0</v>
      </c>
      <c r="CN807" s="166">
        <v>-8228575.7300000004</v>
      </c>
      <c r="CP807" s="154" t="s">
        <v>24876</v>
      </c>
      <c r="CQ807" s="218">
        <v>816985.72</v>
      </c>
      <c r="CR807" s="218">
        <v>467210.6</v>
      </c>
      <c r="CS807" s="218">
        <v>3074117.88</v>
      </c>
      <c r="CT807" s="218">
        <v>2627003.37</v>
      </c>
      <c r="CU807" s="218">
        <v>603292.02</v>
      </c>
      <c r="CV807" s="218">
        <v>890393.65</v>
      </c>
      <c r="CW807" s="218">
        <v>416228.9</v>
      </c>
      <c r="CX807" s="218">
        <v>0</v>
      </c>
      <c r="CY807" s="218">
        <v>-478831.57</v>
      </c>
      <c r="CZ807" s="218">
        <v>0</v>
      </c>
      <c r="DA807" s="218">
        <v>0</v>
      </c>
      <c r="DB807" s="218">
        <v>133412.4</v>
      </c>
      <c r="DC807" s="218">
        <v>0</v>
      </c>
      <c r="DD807" s="165">
        <v>-8549812.9700000007</v>
      </c>
      <c r="DF807" s="152" t="s">
        <v>25409</v>
      </c>
      <c r="DG807" s="219">
        <v>38014.21</v>
      </c>
      <c r="DH807" s="219">
        <v>92395.23</v>
      </c>
      <c r="DI807" s="219">
        <v>111045.11</v>
      </c>
      <c r="DJ807" s="219">
        <v>103423.1</v>
      </c>
      <c r="DK807" s="219">
        <v>136980.64000000001</v>
      </c>
      <c r="DL807" s="219">
        <v>128527.14</v>
      </c>
      <c r="DM807" s="219">
        <v>130110.14</v>
      </c>
      <c r="DN807" s="219">
        <v>131976.18</v>
      </c>
      <c r="DO807" s="219">
        <v>166353.21</v>
      </c>
      <c r="DP807" s="219">
        <v>334518.45</v>
      </c>
      <c r="DQ807" s="219">
        <v>192234.17</v>
      </c>
      <c r="DR807" s="219">
        <v>649051.97</v>
      </c>
      <c r="DS807" s="164">
        <f t="shared" si="12"/>
        <v>2214629.5499999998</v>
      </c>
    </row>
    <row r="808" spans="63:123" ht="20.399999999999999">
      <c r="BK808" s="154" t="s">
        <v>24767</v>
      </c>
      <c r="BL808" s="218">
        <v>0</v>
      </c>
      <c r="BM808" s="218">
        <v>0</v>
      </c>
      <c r="BN808" s="218">
        <v>0</v>
      </c>
      <c r="BO808" s="218">
        <v>0</v>
      </c>
      <c r="BP808" s="218">
        <v>0</v>
      </c>
      <c r="BQ808" s="218">
        <v>0</v>
      </c>
      <c r="BR808" s="218">
        <v>0</v>
      </c>
      <c r="BS808" s="218">
        <v>0</v>
      </c>
      <c r="BT808" s="218">
        <v>0</v>
      </c>
      <c r="BU808" s="218">
        <v>0</v>
      </c>
      <c r="BV808" s="218">
        <v>0</v>
      </c>
      <c r="BW808" s="218">
        <v>1500</v>
      </c>
      <c r="BX808" s="165">
        <v>-1500</v>
      </c>
      <c r="BZ808" s="152" t="s">
        <v>24904</v>
      </c>
      <c r="CA808" s="219">
        <v>0</v>
      </c>
      <c r="CB808" s="219">
        <v>201053.13</v>
      </c>
      <c r="CC808" s="219">
        <v>1002837.57</v>
      </c>
      <c r="CD808" s="219">
        <v>249801.7</v>
      </c>
      <c r="CE808" s="219">
        <v>1519048.77</v>
      </c>
      <c r="CF808" s="219">
        <v>919315.82</v>
      </c>
      <c r="CG808" s="219">
        <v>943395.27</v>
      </c>
      <c r="CH808" s="219">
        <v>4236741.2699999996</v>
      </c>
      <c r="CI808" s="219">
        <v>1687819.81</v>
      </c>
      <c r="CJ808" s="219">
        <v>1960134.29</v>
      </c>
      <c r="CK808" s="219">
        <v>2153520.58</v>
      </c>
      <c r="CL808" s="219">
        <v>2837398.03</v>
      </c>
      <c r="CM808" s="219">
        <v>0</v>
      </c>
      <c r="CN808" s="166">
        <v>-17711066.239999998</v>
      </c>
      <c r="CP808" s="152" t="s">
        <v>25305</v>
      </c>
      <c r="CQ808" s="219">
        <v>816985.72</v>
      </c>
      <c r="CR808" s="219">
        <v>467210.6</v>
      </c>
      <c r="CS808" s="219">
        <v>3074117.88</v>
      </c>
      <c r="CT808" s="219">
        <v>2627003.37</v>
      </c>
      <c r="CU808" s="219">
        <v>603292.02</v>
      </c>
      <c r="CV808" s="219">
        <v>890393.65</v>
      </c>
      <c r="CW808" s="219">
        <v>416228.9</v>
      </c>
      <c r="CX808" s="219">
        <v>0</v>
      </c>
      <c r="CY808" s="219">
        <v>-478831.57</v>
      </c>
      <c r="CZ808" s="219">
        <v>0</v>
      </c>
      <c r="DA808" s="219">
        <v>0</v>
      </c>
      <c r="DB808" s="219">
        <v>133412.4</v>
      </c>
      <c r="DC808" s="219">
        <v>0</v>
      </c>
      <c r="DD808" s="166">
        <v>-8549812.9700000007</v>
      </c>
      <c r="DF808" s="154" t="s">
        <v>25372</v>
      </c>
      <c r="DG808" s="218">
        <v>0</v>
      </c>
      <c r="DH808" s="218">
        <v>12902.56</v>
      </c>
      <c r="DI808" s="218">
        <v>6451.28</v>
      </c>
      <c r="DJ808" s="218">
        <v>6451.28</v>
      </c>
      <c r="DK808" s="218">
        <v>6451.28</v>
      </c>
      <c r="DL808" s="218">
        <v>6451.28</v>
      </c>
      <c r="DM808" s="218">
        <v>6451.28</v>
      </c>
      <c r="DN808" s="218">
        <v>6451.27</v>
      </c>
      <c r="DO808" s="218">
        <v>6451.28</v>
      </c>
      <c r="DP808" s="218">
        <v>6451.28</v>
      </c>
      <c r="DQ808" s="218">
        <v>6451.28</v>
      </c>
      <c r="DR808" s="218">
        <v>6451.28</v>
      </c>
      <c r="DS808" s="164">
        <f t="shared" si="12"/>
        <v>77415.349999999991</v>
      </c>
    </row>
    <row r="809" spans="63:123">
      <c r="BK809" s="152" t="s">
        <v>24781</v>
      </c>
      <c r="BL809" s="219">
        <v>0</v>
      </c>
      <c r="BM809" s="219">
        <v>0</v>
      </c>
      <c r="BN809" s="219">
        <v>0</v>
      </c>
      <c r="BO809" s="219">
        <v>0</v>
      </c>
      <c r="BP809" s="219">
        <v>0</v>
      </c>
      <c r="BQ809" s="219">
        <v>0</v>
      </c>
      <c r="BR809" s="219">
        <v>0</v>
      </c>
      <c r="BS809" s="219">
        <v>0</v>
      </c>
      <c r="BT809" s="219">
        <v>0</v>
      </c>
      <c r="BU809" s="219">
        <v>0</v>
      </c>
      <c r="BV809" s="219">
        <v>0</v>
      </c>
      <c r="BW809" s="219">
        <v>1500</v>
      </c>
      <c r="BX809" s="166">
        <v>-1500</v>
      </c>
      <c r="BZ809" s="152" t="s">
        <v>25291</v>
      </c>
      <c r="CA809" s="219">
        <v>0</v>
      </c>
      <c r="CB809" s="219">
        <v>0</v>
      </c>
      <c r="CC809" s="219">
        <v>58708.67</v>
      </c>
      <c r="CD809" s="219">
        <v>1491554.13</v>
      </c>
      <c r="CE809" s="219">
        <v>1716170.61</v>
      </c>
      <c r="CF809" s="219">
        <v>273634.34999999998</v>
      </c>
      <c r="CG809" s="219">
        <v>1332779.8500000001</v>
      </c>
      <c r="CH809" s="219">
        <v>1461502.76</v>
      </c>
      <c r="CI809" s="219">
        <v>921281.4</v>
      </c>
      <c r="CJ809" s="219">
        <v>769243.93</v>
      </c>
      <c r="CK809" s="219">
        <v>969358.37</v>
      </c>
      <c r="CL809" s="219">
        <v>1336887.96</v>
      </c>
      <c r="CM809" s="219">
        <v>0</v>
      </c>
      <c r="CN809" s="166">
        <v>-10331122.029999999</v>
      </c>
      <c r="CP809" s="153" t="s">
        <v>25314</v>
      </c>
      <c r="CQ809" s="217">
        <v>0</v>
      </c>
      <c r="CR809" s="217">
        <v>0</v>
      </c>
      <c r="CS809" s="217">
        <v>0</v>
      </c>
      <c r="CT809" s="217">
        <v>0</v>
      </c>
      <c r="CU809" s="217">
        <v>0</v>
      </c>
      <c r="CV809" s="217">
        <v>368.22</v>
      </c>
      <c r="CW809" s="217">
        <v>858572</v>
      </c>
      <c r="CX809" s="217">
        <v>66124.11</v>
      </c>
      <c r="CY809" s="217">
        <v>37280.11</v>
      </c>
      <c r="CZ809" s="217">
        <v>32253.39</v>
      </c>
      <c r="DA809" s="217">
        <v>39365</v>
      </c>
      <c r="DB809" s="217">
        <v>0</v>
      </c>
      <c r="DC809" s="217">
        <v>0</v>
      </c>
      <c r="DD809" s="164">
        <v>-1033962.83</v>
      </c>
      <c r="DF809" s="152" t="s">
        <v>25374</v>
      </c>
      <c r="DG809" s="219">
        <v>0</v>
      </c>
      <c r="DH809" s="219">
        <v>12902.56</v>
      </c>
      <c r="DI809" s="219">
        <v>6451.28</v>
      </c>
      <c r="DJ809" s="219">
        <v>6451.28</v>
      </c>
      <c r="DK809" s="219">
        <v>6451.28</v>
      </c>
      <c r="DL809" s="219">
        <v>6451.28</v>
      </c>
      <c r="DM809" s="219">
        <v>6451.28</v>
      </c>
      <c r="DN809" s="219">
        <v>6451.27</v>
      </c>
      <c r="DO809" s="219">
        <v>6451.28</v>
      </c>
      <c r="DP809" s="219">
        <v>6451.28</v>
      </c>
      <c r="DQ809" s="219">
        <v>6451.28</v>
      </c>
      <c r="DR809" s="219">
        <v>6451.28</v>
      </c>
      <c r="DS809" s="164">
        <f t="shared" si="12"/>
        <v>77415.349999999991</v>
      </c>
    </row>
    <row r="810" spans="63:123" ht="20.399999999999999">
      <c r="BK810" s="154" t="s">
        <v>24962</v>
      </c>
      <c r="BL810" s="218">
        <v>0</v>
      </c>
      <c r="BM810" s="218">
        <v>0</v>
      </c>
      <c r="BN810" s="218">
        <v>24076.35</v>
      </c>
      <c r="BO810" s="218">
        <v>4053.4</v>
      </c>
      <c r="BP810" s="218">
        <v>19563</v>
      </c>
      <c r="BQ810" s="218">
        <v>31609.73</v>
      </c>
      <c r="BR810" s="218">
        <v>20530.98</v>
      </c>
      <c r="BS810" s="218">
        <v>24705.18</v>
      </c>
      <c r="BT810" s="218">
        <v>13857.35</v>
      </c>
      <c r="BU810" s="218">
        <v>446.38</v>
      </c>
      <c r="BV810" s="218">
        <v>2684.04</v>
      </c>
      <c r="BW810" s="218">
        <v>2176.7399999999998</v>
      </c>
      <c r="BX810" s="165">
        <v>-143703.15</v>
      </c>
      <c r="BZ810" s="152" t="s">
        <v>25293</v>
      </c>
      <c r="CA810" s="219">
        <v>0</v>
      </c>
      <c r="CB810" s="219">
        <v>0</v>
      </c>
      <c r="CC810" s="219">
        <v>2741092.03</v>
      </c>
      <c r="CD810" s="219">
        <v>1238165.6599999999</v>
      </c>
      <c r="CE810" s="219">
        <v>479015.76</v>
      </c>
      <c r="CF810" s="219">
        <v>1717414.03</v>
      </c>
      <c r="CG810" s="219">
        <v>1734664.55</v>
      </c>
      <c r="CH810" s="219">
        <v>1989047.37</v>
      </c>
      <c r="CI810" s="219">
        <v>2064930.37</v>
      </c>
      <c r="CJ810" s="219">
        <v>1749595.41</v>
      </c>
      <c r="CK810" s="219">
        <v>1833289.43</v>
      </c>
      <c r="CL810" s="219">
        <v>4433965.3499999996</v>
      </c>
      <c r="CM810" s="219">
        <v>0</v>
      </c>
      <c r="CN810" s="166">
        <v>-19981179.960000001</v>
      </c>
      <c r="CP810" s="154" t="s">
        <v>24876</v>
      </c>
      <c r="CQ810" s="218">
        <v>0</v>
      </c>
      <c r="CR810" s="218">
        <v>0</v>
      </c>
      <c r="CS810" s="218">
        <v>0</v>
      </c>
      <c r="CT810" s="218">
        <v>0</v>
      </c>
      <c r="CU810" s="218">
        <v>0</v>
      </c>
      <c r="CV810" s="218">
        <v>368.22</v>
      </c>
      <c r="CW810" s="218">
        <v>858572</v>
      </c>
      <c r="CX810" s="218">
        <v>66124.11</v>
      </c>
      <c r="CY810" s="218">
        <v>37280.11</v>
      </c>
      <c r="CZ810" s="218">
        <v>32253.39</v>
      </c>
      <c r="DA810" s="218">
        <v>39365</v>
      </c>
      <c r="DB810" s="218">
        <v>0</v>
      </c>
      <c r="DC810" s="218">
        <v>0</v>
      </c>
      <c r="DD810" s="165">
        <v>-1033962.83</v>
      </c>
      <c r="DF810" s="153" t="s">
        <v>25258</v>
      </c>
      <c r="DG810" s="217">
        <v>776615.81</v>
      </c>
      <c r="DH810" s="217">
        <v>1494027.61</v>
      </c>
      <c r="DI810" s="217">
        <v>3748042.93</v>
      </c>
      <c r="DJ810" s="217">
        <v>4806996.83</v>
      </c>
      <c r="DK810" s="217">
        <v>4465404.46</v>
      </c>
      <c r="DL810" s="217">
        <v>5356968.05</v>
      </c>
      <c r="DM810" s="217">
        <v>5959387.96</v>
      </c>
      <c r="DN810" s="217">
        <v>4402910.5</v>
      </c>
      <c r="DO810" s="217">
        <v>3937987</v>
      </c>
      <c r="DP810" s="217">
        <v>5490060.4000000004</v>
      </c>
      <c r="DQ810" s="217">
        <v>4297870.8899999997</v>
      </c>
      <c r="DR810" s="217">
        <v>5644553.8099999996</v>
      </c>
      <c r="DS810" s="164">
        <f t="shared" si="12"/>
        <v>50380826.250000007</v>
      </c>
    </row>
    <row r="811" spans="63:123" ht="20.399999999999999">
      <c r="BK811" s="152" t="s">
        <v>24989</v>
      </c>
      <c r="BL811" s="219">
        <v>0</v>
      </c>
      <c r="BM811" s="219">
        <v>0</v>
      </c>
      <c r="BN811" s="219">
        <v>24076.35</v>
      </c>
      <c r="BO811" s="219">
        <v>4053.4</v>
      </c>
      <c r="BP811" s="219">
        <v>19563</v>
      </c>
      <c r="BQ811" s="219">
        <v>31609.73</v>
      </c>
      <c r="BR811" s="219">
        <v>20530.98</v>
      </c>
      <c r="BS811" s="219">
        <v>24705.18</v>
      </c>
      <c r="BT811" s="219">
        <v>13857.35</v>
      </c>
      <c r="BU811" s="219">
        <v>446.38</v>
      </c>
      <c r="BV811" s="219">
        <v>2684.04</v>
      </c>
      <c r="BW811" s="219">
        <v>2176.7399999999998</v>
      </c>
      <c r="BX811" s="166">
        <v>-143703.15</v>
      </c>
      <c r="BZ811" s="154" t="s">
        <v>24757</v>
      </c>
      <c r="CA811" s="218">
        <v>0</v>
      </c>
      <c r="CB811" s="218">
        <v>0</v>
      </c>
      <c r="CC811" s="218">
        <v>373186.61</v>
      </c>
      <c r="CD811" s="218">
        <v>24371.77</v>
      </c>
      <c r="CE811" s="218">
        <v>86634.11</v>
      </c>
      <c r="CF811" s="218">
        <v>119549.29</v>
      </c>
      <c r="CG811" s="218">
        <v>15423.55</v>
      </c>
      <c r="CH811" s="218">
        <v>0</v>
      </c>
      <c r="CI811" s="218">
        <v>13060.99</v>
      </c>
      <c r="CJ811" s="218">
        <v>95749.11</v>
      </c>
      <c r="CK811" s="218">
        <v>1575</v>
      </c>
      <c r="CL811" s="218">
        <v>0</v>
      </c>
      <c r="CM811" s="218">
        <v>0</v>
      </c>
      <c r="CN811" s="165">
        <v>-729550.43</v>
      </c>
      <c r="CP811" s="152" t="s">
        <v>24880</v>
      </c>
      <c r="CQ811" s="219">
        <v>0</v>
      </c>
      <c r="CR811" s="219">
        <v>0</v>
      </c>
      <c r="CS811" s="219">
        <v>0</v>
      </c>
      <c r="CT811" s="219">
        <v>0</v>
      </c>
      <c r="CU811" s="219">
        <v>0</v>
      </c>
      <c r="CV811" s="219">
        <v>368.22</v>
      </c>
      <c r="CW811" s="219">
        <v>858572</v>
      </c>
      <c r="CX811" s="219">
        <v>66124.11</v>
      </c>
      <c r="CY811" s="219">
        <v>37280.11</v>
      </c>
      <c r="CZ811" s="219">
        <v>32253.39</v>
      </c>
      <c r="DA811" s="219">
        <v>39365</v>
      </c>
      <c r="DB811" s="219">
        <v>0</v>
      </c>
      <c r="DC811" s="219">
        <v>0</v>
      </c>
      <c r="DD811" s="166">
        <v>-1033962.83</v>
      </c>
      <c r="DF811" s="154" t="s">
        <v>25174</v>
      </c>
      <c r="DG811" s="218">
        <v>766464.35</v>
      </c>
      <c r="DH811" s="218">
        <v>1324901.97</v>
      </c>
      <c r="DI811" s="218">
        <v>3672674.17</v>
      </c>
      <c r="DJ811" s="218">
        <v>4339298.34</v>
      </c>
      <c r="DK811" s="218">
        <v>4172732.07</v>
      </c>
      <c r="DL811" s="218">
        <v>5181164.24</v>
      </c>
      <c r="DM811" s="218">
        <v>5756690.21</v>
      </c>
      <c r="DN811" s="218">
        <v>4179546.42</v>
      </c>
      <c r="DO811" s="218">
        <v>3804255.05</v>
      </c>
      <c r="DP811" s="218">
        <v>5268947.01</v>
      </c>
      <c r="DQ811" s="218">
        <v>4047831.3</v>
      </c>
      <c r="DR811" s="218">
        <v>4828469.25</v>
      </c>
      <c r="DS811" s="164">
        <f t="shared" si="12"/>
        <v>47342974.380000003</v>
      </c>
    </row>
    <row r="812" spans="63:123" ht="20.399999999999999">
      <c r="BK812" s="154" t="s">
        <v>24789</v>
      </c>
      <c r="BL812" s="218">
        <v>61382.879999999997</v>
      </c>
      <c r="BM812" s="218">
        <v>36522.980000000003</v>
      </c>
      <c r="BN812" s="218">
        <v>6510.13</v>
      </c>
      <c r="BO812" s="218">
        <v>57065.58</v>
      </c>
      <c r="BP812" s="218">
        <v>36352.980000000003</v>
      </c>
      <c r="BQ812" s="218">
        <v>120932.14</v>
      </c>
      <c r="BR812" s="218">
        <v>50945.279999999999</v>
      </c>
      <c r="BS812" s="218">
        <v>46888.78</v>
      </c>
      <c r="BT812" s="218">
        <v>78165.58</v>
      </c>
      <c r="BU812" s="218">
        <v>79616.25</v>
      </c>
      <c r="BV812" s="218">
        <v>31560.01</v>
      </c>
      <c r="BW812" s="218">
        <v>31594.84</v>
      </c>
      <c r="BX812" s="165">
        <v>-637537.43000000005</v>
      </c>
      <c r="BZ812" s="152" t="s">
        <v>24761</v>
      </c>
      <c r="CA812" s="219">
        <v>0</v>
      </c>
      <c r="CB812" s="219">
        <v>0</v>
      </c>
      <c r="CC812" s="219">
        <v>373186.61</v>
      </c>
      <c r="CD812" s="219">
        <v>24371.77</v>
      </c>
      <c r="CE812" s="219">
        <v>86634.11</v>
      </c>
      <c r="CF812" s="219">
        <v>119549.29</v>
      </c>
      <c r="CG812" s="219">
        <v>15423.55</v>
      </c>
      <c r="CH812" s="219">
        <v>0</v>
      </c>
      <c r="CI812" s="219">
        <v>13060.99</v>
      </c>
      <c r="CJ812" s="219">
        <v>95749.11</v>
      </c>
      <c r="CK812" s="219">
        <v>1575</v>
      </c>
      <c r="CL812" s="219">
        <v>0</v>
      </c>
      <c r="CM812" s="219">
        <v>0</v>
      </c>
      <c r="CN812" s="166">
        <v>-729550.43</v>
      </c>
      <c r="CP812" s="153" t="s">
        <v>25315</v>
      </c>
      <c r="CQ812" s="217">
        <v>20049.43</v>
      </c>
      <c r="CR812" s="217">
        <v>56638.15</v>
      </c>
      <c r="CS812" s="217">
        <v>95508.04</v>
      </c>
      <c r="CT812" s="217">
        <v>55468.639999999999</v>
      </c>
      <c r="CU812" s="217">
        <v>127391.29</v>
      </c>
      <c r="CV812" s="217">
        <v>52692.35</v>
      </c>
      <c r="CW812" s="217">
        <v>47491.62</v>
      </c>
      <c r="CX812" s="217">
        <v>65465.18</v>
      </c>
      <c r="CY812" s="217">
        <v>55459.08</v>
      </c>
      <c r="CZ812" s="217">
        <v>155925.43</v>
      </c>
      <c r="DA812" s="217">
        <v>159125.79999999999</v>
      </c>
      <c r="DB812" s="217">
        <v>391988.47</v>
      </c>
      <c r="DC812" s="217">
        <v>0</v>
      </c>
      <c r="DD812" s="164">
        <v>-1283203.48</v>
      </c>
      <c r="DF812" s="152" t="s">
        <v>25358</v>
      </c>
      <c r="DG812" s="219">
        <v>0</v>
      </c>
      <c r="DH812" s="219">
        <v>0</v>
      </c>
      <c r="DI812" s="219">
        <v>8196</v>
      </c>
      <c r="DJ812" s="219">
        <v>208893.88</v>
      </c>
      <c r="DK812" s="219">
        <v>428858</v>
      </c>
      <c r="DL812" s="219">
        <v>0</v>
      </c>
      <c r="DM812" s="219">
        <v>57298</v>
      </c>
      <c r="DN812" s="219">
        <v>0</v>
      </c>
      <c r="DO812" s="219">
        <v>0</v>
      </c>
      <c r="DP812" s="219">
        <v>0</v>
      </c>
      <c r="DQ812" s="219">
        <v>13798.06</v>
      </c>
      <c r="DR812" s="219">
        <v>0</v>
      </c>
      <c r="DS812" s="164">
        <f t="shared" si="12"/>
        <v>717043.94000000006</v>
      </c>
    </row>
    <row r="813" spans="63:123" ht="20.399999999999999">
      <c r="BK813" s="152" t="s">
        <v>24792</v>
      </c>
      <c r="BL813" s="219">
        <v>61382.879999999997</v>
      </c>
      <c r="BM813" s="219">
        <v>36522.980000000003</v>
      </c>
      <c r="BN813" s="219">
        <v>6510.13</v>
      </c>
      <c r="BO813" s="219">
        <v>57065.58</v>
      </c>
      <c r="BP813" s="219">
        <v>36352.980000000003</v>
      </c>
      <c r="BQ813" s="219">
        <v>120932.14</v>
      </c>
      <c r="BR813" s="219">
        <v>50945.279999999999</v>
      </c>
      <c r="BS813" s="219">
        <v>46888.78</v>
      </c>
      <c r="BT813" s="219">
        <v>78165.58</v>
      </c>
      <c r="BU813" s="219">
        <v>79616.25</v>
      </c>
      <c r="BV813" s="219">
        <v>31560.01</v>
      </c>
      <c r="BW813" s="219">
        <v>31594.84</v>
      </c>
      <c r="BX813" s="166">
        <v>-637537.43000000005</v>
      </c>
      <c r="BZ813" s="154" t="s">
        <v>24962</v>
      </c>
      <c r="CA813" s="218">
        <v>0</v>
      </c>
      <c r="CB813" s="218">
        <v>0</v>
      </c>
      <c r="CC813" s="218">
        <v>0</v>
      </c>
      <c r="CD813" s="218">
        <v>0</v>
      </c>
      <c r="CE813" s="218">
        <v>0</v>
      </c>
      <c r="CF813" s="218">
        <v>0</v>
      </c>
      <c r="CG813" s="218">
        <v>0</v>
      </c>
      <c r="CH813" s="218">
        <v>0</v>
      </c>
      <c r="CI813" s="218">
        <v>0</v>
      </c>
      <c r="CJ813" s="218">
        <v>0</v>
      </c>
      <c r="CK813" s="218">
        <v>17853.43</v>
      </c>
      <c r="CL813" s="218">
        <v>13522.02</v>
      </c>
      <c r="CM813" s="218">
        <v>0</v>
      </c>
      <c r="CN813" s="165">
        <v>-31375.45</v>
      </c>
      <c r="CP813" s="154" t="s">
        <v>24763</v>
      </c>
      <c r="CQ813" s="218">
        <v>20049.43</v>
      </c>
      <c r="CR813" s="218">
        <v>56638.15</v>
      </c>
      <c r="CS813" s="218">
        <v>95508.04</v>
      </c>
      <c r="CT813" s="218">
        <v>55468.639999999999</v>
      </c>
      <c r="CU813" s="218">
        <v>127391.29</v>
      </c>
      <c r="CV813" s="218">
        <v>52692.35</v>
      </c>
      <c r="CW813" s="218">
        <v>47491.62</v>
      </c>
      <c r="CX813" s="218">
        <v>65465.18</v>
      </c>
      <c r="CY813" s="218">
        <v>55459.08</v>
      </c>
      <c r="CZ813" s="218">
        <v>155925.43</v>
      </c>
      <c r="DA813" s="218">
        <v>159125.79999999999</v>
      </c>
      <c r="DB813" s="218">
        <v>391988.47</v>
      </c>
      <c r="DC813" s="218">
        <v>0</v>
      </c>
      <c r="DD813" s="165">
        <v>-1283203.48</v>
      </c>
      <c r="DF813" s="152" t="s">
        <v>25362</v>
      </c>
      <c r="DG813" s="219">
        <v>766464.35</v>
      </c>
      <c r="DH813" s="219">
        <v>1324901.97</v>
      </c>
      <c r="DI813" s="219">
        <v>1572185.1</v>
      </c>
      <c r="DJ813" s="219">
        <v>1396927.57</v>
      </c>
      <c r="DK813" s="219">
        <v>1186489.02</v>
      </c>
      <c r="DL813" s="219">
        <v>2401810.35</v>
      </c>
      <c r="DM813" s="219">
        <v>2695449.18</v>
      </c>
      <c r="DN813" s="219">
        <v>1509199.75</v>
      </c>
      <c r="DO813" s="219">
        <v>1289573.3600000001</v>
      </c>
      <c r="DP813" s="219">
        <v>2467239.42</v>
      </c>
      <c r="DQ813" s="219">
        <v>1593029.95</v>
      </c>
      <c r="DR813" s="219">
        <v>1615551.09</v>
      </c>
      <c r="DS813" s="164">
        <f t="shared" si="12"/>
        <v>19818821.109999999</v>
      </c>
    </row>
    <row r="814" spans="63:123" ht="20.399999999999999">
      <c r="BK814" s="153" t="s">
        <v>25404</v>
      </c>
      <c r="BL814" s="217">
        <v>0</v>
      </c>
      <c r="BM814" s="217">
        <v>247.92</v>
      </c>
      <c r="BN814" s="217">
        <v>0</v>
      </c>
      <c r="BO814" s="217">
        <v>564.62</v>
      </c>
      <c r="BP814" s="217">
        <v>61.98</v>
      </c>
      <c r="BQ814" s="217">
        <v>46.94</v>
      </c>
      <c r="BR814" s="217">
        <v>0</v>
      </c>
      <c r="BS814" s="217">
        <v>0</v>
      </c>
      <c r="BT814" s="217">
        <v>891.8</v>
      </c>
      <c r="BU814" s="217">
        <v>2953075.4</v>
      </c>
      <c r="BV814" s="217">
        <v>0</v>
      </c>
      <c r="BW814" s="217">
        <v>656858.56000000006</v>
      </c>
      <c r="BX814" s="164">
        <v>-3611747.22</v>
      </c>
      <c r="BZ814" s="152" t="s">
        <v>24989</v>
      </c>
      <c r="CA814" s="219">
        <v>0</v>
      </c>
      <c r="CB814" s="219">
        <v>0</v>
      </c>
      <c r="CC814" s="219">
        <v>0</v>
      </c>
      <c r="CD814" s="219">
        <v>0</v>
      </c>
      <c r="CE814" s="219">
        <v>0</v>
      </c>
      <c r="CF814" s="219">
        <v>0</v>
      </c>
      <c r="CG814" s="219">
        <v>0</v>
      </c>
      <c r="CH814" s="219">
        <v>0</v>
      </c>
      <c r="CI814" s="219">
        <v>0</v>
      </c>
      <c r="CJ814" s="219">
        <v>0</v>
      </c>
      <c r="CK814" s="219">
        <v>17853.43</v>
      </c>
      <c r="CL814" s="219">
        <v>13522.02</v>
      </c>
      <c r="CM814" s="219">
        <v>0</v>
      </c>
      <c r="CN814" s="166">
        <v>-31375.45</v>
      </c>
      <c r="CP814" s="152" t="s">
        <v>24754</v>
      </c>
      <c r="CQ814" s="219">
        <v>0</v>
      </c>
      <c r="CR814" s="219">
        <v>0</v>
      </c>
      <c r="CS814" s="219">
        <v>0</v>
      </c>
      <c r="CT814" s="219">
        <v>0</v>
      </c>
      <c r="CU814" s="219">
        <v>59346.37</v>
      </c>
      <c r="CV814" s="219">
        <v>7860.68</v>
      </c>
      <c r="CW814" s="219">
        <v>0</v>
      </c>
      <c r="CX814" s="219">
        <v>0</v>
      </c>
      <c r="CY814" s="219">
        <v>0</v>
      </c>
      <c r="CZ814" s="219">
        <v>0</v>
      </c>
      <c r="DA814" s="219">
        <v>0</v>
      </c>
      <c r="DB814" s="219">
        <v>0</v>
      </c>
      <c r="DC814" s="219">
        <v>0</v>
      </c>
      <c r="DD814" s="166">
        <v>-67207.05</v>
      </c>
      <c r="DF814" s="152" t="s">
        <v>25054</v>
      </c>
      <c r="DG814" s="219">
        <v>0</v>
      </c>
      <c r="DH814" s="219">
        <v>0</v>
      </c>
      <c r="DI814" s="219">
        <v>2092293.07</v>
      </c>
      <c r="DJ814" s="219">
        <v>2733476.89</v>
      </c>
      <c r="DK814" s="219">
        <v>2557385.0499999998</v>
      </c>
      <c r="DL814" s="219">
        <v>2779353.89</v>
      </c>
      <c r="DM814" s="219">
        <v>3003943.03</v>
      </c>
      <c r="DN814" s="219">
        <v>2670346.67</v>
      </c>
      <c r="DO814" s="219">
        <v>2514681.69</v>
      </c>
      <c r="DP814" s="219">
        <v>2801707.59</v>
      </c>
      <c r="DQ814" s="219">
        <v>2441003.29</v>
      </c>
      <c r="DR814" s="219">
        <v>3212918.16</v>
      </c>
      <c r="DS814" s="164">
        <f t="shared" si="12"/>
        <v>26807109.329999998</v>
      </c>
    </row>
    <row r="815" spans="63:123" ht="20.399999999999999">
      <c r="BK815" s="154" t="s">
        <v>24764</v>
      </c>
      <c r="BL815" s="218">
        <v>0</v>
      </c>
      <c r="BM815" s="218">
        <v>247.92</v>
      </c>
      <c r="BN815" s="218">
        <v>0</v>
      </c>
      <c r="BO815" s="218">
        <v>564.62</v>
      </c>
      <c r="BP815" s="218">
        <v>61.98</v>
      </c>
      <c r="BQ815" s="218">
        <v>46.94</v>
      </c>
      <c r="BR815" s="218">
        <v>0</v>
      </c>
      <c r="BS815" s="218">
        <v>0</v>
      </c>
      <c r="BT815" s="218">
        <v>891.8</v>
      </c>
      <c r="BU815" s="218">
        <v>2953075.4</v>
      </c>
      <c r="BV815" s="218">
        <v>0</v>
      </c>
      <c r="BW815" s="218">
        <v>656858.56000000006</v>
      </c>
      <c r="BX815" s="165">
        <v>-3611747.22</v>
      </c>
      <c r="BZ815" s="154" t="s">
        <v>24789</v>
      </c>
      <c r="CA815" s="218">
        <v>0</v>
      </c>
      <c r="CB815" s="218">
        <v>51103.78</v>
      </c>
      <c r="CC815" s="218">
        <v>27435.58</v>
      </c>
      <c r="CD815" s="218">
        <v>18075.32</v>
      </c>
      <c r="CE815" s="218">
        <v>16315.39</v>
      </c>
      <c r="CF815" s="218">
        <v>38084.949999999997</v>
      </c>
      <c r="CG815" s="218">
        <v>22620.17</v>
      </c>
      <c r="CH815" s="218">
        <v>38076.44</v>
      </c>
      <c r="CI815" s="218">
        <v>498502.40000000002</v>
      </c>
      <c r="CJ815" s="218">
        <v>62730.559999999998</v>
      </c>
      <c r="CK815" s="218">
        <v>21348.92</v>
      </c>
      <c r="CL815" s="218">
        <v>1057.04</v>
      </c>
      <c r="CM815" s="218">
        <v>0</v>
      </c>
      <c r="CN815" s="165">
        <v>-795350.55</v>
      </c>
      <c r="CP815" s="152" t="s">
        <v>25410</v>
      </c>
      <c r="CQ815" s="219">
        <v>0</v>
      </c>
      <c r="CR815" s="219">
        <v>0</v>
      </c>
      <c r="CS815" s="219">
        <v>0</v>
      </c>
      <c r="CT815" s="219">
        <v>0</v>
      </c>
      <c r="CU815" s="219">
        <v>0</v>
      </c>
      <c r="CV815" s="219">
        <v>0</v>
      </c>
      <c r="CW815" s="219">
        <v>0</v>
      </c>
      <c r="CX815" s="219">
        <v>0</v>
      </c>
      <c r="CY815" s="219">
        <v>0</v>
      </c>
      <c r="CZ815" s="219">
        <v>68851.31</v>
      </c>
      <c r="DA815" s="219">
        <v>128426.89</v>
      </c>
      <c r="DB815" s="219">
        <v>321187.93</v>
      </c>
      <c r="DC815" s="219">
        <v>0</v>
      </c>
      <c r="DD815" s="166">
        <v>-518466.13</v>
      </c>
      <c r="DF815" s="154" t="s">
        <v>24924</v>
      </c>
      <c r="DG815" s="218">
        <v>10151.459999999999</v>
      </c>
      <c r="DH815" s="218">
        <v>169125.64</v>
      </c>
      <c r="DI815" s="218">
        <v>75368.759999999995</v>
      </c>
      <c r="DJ815" s="218">
        <v>467698.49</v>
      </c>
      <c r="DK815" s="218">
        <v>292672.39</v>
      </c>
      <c r="DL815" s="218">
        <v>175803.81</v>
      </c>
      <c r="DM815" s="218">
        <v>202697.75</v>
      </c>
      <c r="DN815" s="218">
        <v>223364.08</v>
      </c>
      <c r="DO815" s="218">
        <v>133731.95000000001</v>
      </c>
      <c r="DP815" s="218">
        <v>221113.39</v>
      </c>
      <c r="DQ815" s="218">
        <v>250039.59</v>
      </c>
      <c r="DR815" s="218">
        <v>816084.56</v>
      </c>
      <c r="DS815" s="164">
        <f t="shared" si="12"/>
        <v>3037851.87</v>
      </c>
    </row>
    <row r="816" spans="63:123">
      <c r="BK816" s="152" t="s">
        <v>24970</v>
      </c>
      <c r="BL816" s="219">
        <v>0</v>
      </c>
      <c r="BM816" s="219">
        <v>247.92</v>
      </c>
      <c r="BN816" s="219">
        <v>0</v>
      </c>
      <c r="BO816" s="219">
        <v>564.62</v>
      </c>
      <c r="BP816" s="219">
        <v>61.98</v>
      </c>
      <c r="BQ816" s="219">
        <v>46.94</v>
      </c>
      <c r="BR816" s="219">
        <v>0</v>
      </c>
      <c r="BS816" s="219">
        <v>0</v>
      </c>
      <c r="BT816" s="219">
        <v>891.8</v>
      </c>
      <c r="BU816" s="219">
        <v>274.39999999999998</v>
      </c>
      <c r="BV816" s="219">
        <v>0</v>
      </c>
      <c r="BW816" s="219">
        <v>842</v>
      </c>
      <c r="BX816" s="166">
        <v>-2929.66</v>
      </c>
      <c r="BZ816" s="152" t="s">
        <v>24792</v>
      </c>
      <c r="CA816" s="219">
        <v>0</v>
      </c>
      <c r="CB816" s="219">
        <v>51103.78</v>
      </c>
      <c r="CC816" s="219">
        <v>27435.58</v>
      </c>
      <c r="CD816" s="219">
        <v>18075.32</v>
      </c>
      <c r="CE816" s="219">
        <v>16315.39</v>
      </c>
      <c r="CF816" s="219">
        <v>38084.949999999997</v>
      </c>
      <c r="CG816" s="219">
        <v>22620.17</v>
      </c>
      <c r="CH816" s="219">
        <v>38076.44</v>
      </c>
      <c r="CI816" s="219">
        <v>498502.40000000002</v>
      </c>
      <c r="CJ816" s="219">
        <v>62730.559999999998</v>
      </c>
      <c r="CK816" s="219">
        <v>21348.92</v>
      </c>
      <c r="CL816" s="219">
        <v>1057.04</v>
      </c>
      <c r="CM816" s="219">
        <v>0</v>
      </c>
      <c r="CN816" s="166">
        <v>-795350.55</v>
      </c>
      <c r="CP816" s="152" t="s">
        <v>25310</v>
      </c>
      <c r="CQ816" s="219">
        <v>20049.43</v>
      </c>
      <c r="CR816" s="219">
        <v>56638.15</v>
      </c>
      <c r="CS816" s="219">
        <v>95508.04</v>
      </c>
      <c r="CT816" s="219">
        <v>55468.639999999999</v>
      </c>
      <c r="CU816" s="219">
        <v>68044.92</v>
      </c>
      <c r="CV816" s="219">
        <v>44831.67</v>
      </c>
      <c r="CW816" s="219">
        <v>47491.62</v>
      </c>
      <c r="CX816" s="219">
        <v>65465.18</v>
      </c>
      <c r="CY816" s="219">
        <v>55459.08</v>
      </c>
      <c r="CZ816" s="219">
        <v>87074.12</v>
      </c>
      <c r="DA816" s="219">
        <v>30698.91</v>
      </c>
      <c r="DB816" s="219">
        <v>70800.539999999994</v>
      </c>
      <c r="DC816" s="219">
        <v>0</v>
      </c>
      <c r="DD816" s="166">
        <v>-697530.3</v>
      </c>
      <c r="DF816" s="152" t="s">
        <v>25409</v>
      </c>
      <c r="DG816" s="219">
        <v>10151.459999999999</v>
      </c>
      <c r="DH816" s="219">
        <v>169125.64</v>
      </c>
      <c r="DI816" s="219">
        <v>75368.759999999995</v>
      </c>
      <c r="DJ816" s="219">
        <v>467698.49</v>
      </c>
      <c r="DK816" s="219">
        <v>292672.39</v>
      </c>
      <c r="DL816" s="219">
        <v>175803.81</v>
      </c>
      <c r="DM816" s="219">
        <v>202697.75</v>
      </c>
      <c r="DN816" s="219">
        <v>223364.08</v>
      </c>
      <c r="DO816" s="219">
        <v>133731.95000000001</v>
      </c>
      <c r="DP816" s="219">
        <v>221113.39</v>
      </c>
      <c r="DQ816" s="219">
        <v>250039.59</v>
      </c>
      <c r="DR816" s="219">
        <v>816084.56</v>
      </c>
      <c r="DS816" s="164">
        <f t="shared" si="12"/>
        <v>3037851.87</v>
      </c>
    </row>
    <row r="817" spans="63:123" ht="20.399999999999999">
      <c r="BK817" s="152" t="s">
        <v>25267</v>
      </c>
      <c r="BL817" s="219">
        <v>0</v>
      </c>
      <c r="BM817" s="219">
        <v>0</v>
      </c>
      <c r="BN817" s="219">
        <v>0</v>
      </c>
      <c r="BO817" s="219">
        <v>0</v>
      </c>
      <c r="BP817" s="219">
        <v>0</v>
      </c>
      <c r="BQ817" s="219">
        <v>0</v>
      </c>
      <c r="BR817" s="219">
        <v>0</v>
      </c>
      <c r="BS817" s="219">
        <v>0</v>
      </c>
      <c r="BT817" s="219">
        <v>0</v>
      </c>
      <c r="BU817" s="219">
        <v>2952801</v>
      </c>
      <c r="BV817" s="219">
        <v>0</v>
      </c>
      <c r="BW817" s="219">
        <v>656016.56000000006</v>
      </c>
      <c r="BX817" s="166">
        <v>-3608817.56</v>
      </c>
      <c r="BZ817" s="153" t="s">
        <v>25404</v>
      </c>
      <c r="CA817" s="217">
        <v>1027.8499999999999</v>
      </c>
      <c r="CB817" s="217">
        <v>0</v>
      </c>
      <c r="CC817" s="217">
        <v>0</v>
      </c>
      <c r="CD817" s="217">
        <v>0</v>
      </c>
      <c r="CE817" s="217">
        <v>0</v>
      </c>
      <c r="CF817" s="217">
        <v>0</v>
      </c>
      <c r="CG817" s="217">
        <v>0</v>
      </c>
      <c r="CH817" s="217">
        <v>0</v>
      </c>
      <c r="CI817" s="217">
        <v>0</v>
      </c>
      <c r="CJ817" s="217">
        <v>247.92</v>
      </c>
      <c r="CK817" s="217">
        <v>303.55</v>
      </c>
      <c r="CL817" s="217">
        <v>0</v>
      </c>
      <c r="CM817" s="217">
        <v>0</v>
      </c>
      <c r="CN817" s="164">
        <v>-1579.32</v>
      </c>
      <c r="CP817" s="153" t="s">
        <v>25320</v>
      </c>
      <c r="CQ817" s="217">
        <v>841759.69</v>
      </c>
      <c r="CR817" s="217">
        <v>844073.12</v>
      </c>
      <c r="CS817" s="217">
        <v>1080537.8400000001</v>
      </c>
      <c r="CT817" s="217">
        <v>980145.3</v>
      </c>
      <c r="CU817" s="217">
        <v>998603.13</v>
      </c>
      <c r="CV817" s="217">
        <v>930116.11</v>
      </c>
      <c r="CW817" s="217">
        <v>960398.7</v>
      </c>
      <c r="CX817" s="217">
        <v>980906.05</v>
      </c>
      <c r="CY817" s="217">
        <v>713570.78</v>
      </c>
      <c r="CZ817" s="217">
        <v>793005.06</v>
      </c>
      <c r="DA817" s="217">
        <v>1069243.8400000001</v>
      </c>
      <c r="DB817" s="217">
        <v>4683874.6100000003</v>
      </c>
      <c r="DC817" s="217">
        <v>0</v>
      </c>
      <c r="DD817" s="164">
        <v>-14876234.23</v>
      </c>
      <c r="DF817" s="153" t="s">
        <v>25259</v>
      </c>
      <c r="DG817" s="217">
        <v>1576468.52</v>
      </c>
      <c r="DH817" s="217">
        <v>3053346.47</v>
      </c>
      <c r="DI817" s="217">
        <v>3183142.68</v>
      </c>
      <c r="DJ817" s="217">
        <v>3859948.43</v>
      </c>
      <c r="DK817" s="217">
        <v>3333165.67</v>
      </c>
      <c r="DL817" s="217">
        <v>3383917.15</v>
      </c>
      <c r="DM817" s="217">
        <v>3979791.79</v>
      </c>
      <c r="DN817" s="217">
        <v>3716676.45</v>
      </c>
      <c r="DO817" s="217">
        <v>4112569.78</v>
      </c>
      <c r="DP817" s="217">
        <v>3936009.23</v>
      </c>
      <c r="DQ817" s="217">
        <v>3793839.44</v>
      </c>
      <c r="DR817" s="217">
        <v>5731922.8600000003</v>
      </c>
      <c r="DS817" s="164">
        <f t="shared" si="12"/>
        <v>43660798.469999991</v>
      </c>
    </row>
    <row r="818" spans="63:123">
      <c r="BK818" s="153" t="s">
        <v>25411</v>
      </c>
      <c r="BL818" s="217">
        <v>0</v>
      </c>
      <c r="BM818" s="217">
        <v>0</v>
      </c>
      <c r="BN818" s="217">
        <v>0</v>
      </c>
      <c r="BO818" s="217">
        <v>0</v>
      </c>
      <c r="BP818" s="217">
        <v>0</v>
      </c>
      <c r="BQ818" s="217">
        <v>0</v>
      </c>
      <c r="BR818" s="217">
        <v>0</v>
      </c>
      <c r="BS818" s="217">
        <v>0</v>
      </c>
      <c r="BT818" s="217">
        <v>0</v>
      </c>
      <c r="BU818" s="217">
        <v>0</v>
      </c>
      <c r="BV818" s="217">
        <v>0</v>
      </c>
      <c r="BW818" s="217">
        <v>1380950</v>
      </c>
      <c r="BX818" s="164">
        <v>-1380950</v>
      </c>
      <c r="BZ818" s="154" t="s">
        <v>24764</v>
      </c>
      <c r="CA818" s="218">
        <v>1027.8499999999999</v>
      </c>
      <c r="CB818" s="218">
        <v>0</v>
      </c>
      <c r="CC818" s="218">
        <v>0</v>
      </c>
      <c r="CD818" s="218">
        <v>0</v>
      </c>
      <c r="CE818" s="218">
        <v>0</v>
      </c>
      <c r="CF818" s="218">
        <v>0</v>
      </c>
      <c r="CG818" s="218">
        <v>0</v>
      </c>
      <c r="CH818" s="218">
        <v>0</v>
      </c>
      <c r="CI818" s="218">
        <v>0</v>
      </c>
      <c r="CJ818" s="218">
        <v>247.92</v>
      </c>
      <c r="CK818" s="218">
        <v>303.55</v>
      </c>
      <c r="CL818" s="218">
        <v>0</v>
      </c>
      <c r="CM818" s="218">
        <v>0</v>
      </c>
      <c r="CN818" s="165">
        <v>-1579.32</v>
      </c>
      <c r="CP818" s="154" t="s">
        <v>24857</v>
      </c>
      <c r="CQ818" s="218">
        <v>0</v>
      </c>
      <c r="CR818" s="218">
        <v>693.11</v>
      </c>
      <c r="CS818" s="218">
        <v>4564.2</v>
      </c>
      <c r="CT818" s="218">
        <v>876.67</v>
      </c>
      <c r="CU818" s="218">
        <v>2033.77</v>
      </c>
      <c r="CV818" s="218">
        <v>1423.77</v>
      </c>
      <c r="CW818" s="218">
        <v>1676.11</v>
      </c>
      <c r="CX818" s="218">
        <v>1440.88</v>
      </c>
      <c r="CY818" s="218">
        <v>1289.8699999999999</v>
      </c>
      <c r="CZ818" s="218">
        <v>1337.36</v>
      </c>
      <c r="DA818" s="218">
        <v>1961.86</v>
      </c>
      <c r="DB818" s="218">
        <v>3416390.83</v>
      </c>
      <c r="DC818" s="218">
        <v>0</v>
      </c>
      <c r="DD818" s="165">
        <v>-3433688.43</v>
      </c>
      <c r="DF818" s="154" t="s">
        <v>24773</v>
      </c>
      <c r="DG818" s="218">
        <v>248606.24</v>
      </c>
      <c r="DH818" s="218">
        <v>346672.27</v>
      </c>
      <c r="DI818" s="218">
        <v>349450.41</v>
      </c>
      <c r="DJ818" s="218">
        <v>349011.01</v>
      </c>
      <c r="DK818" s="218">
        <v>347834.52</v>
      </c>
      <c r="DL818" s="218">
        <v>369931.12</v>
      </c>
      <c r="DM818" s="218">
        <v>330810.14</v>
      </c>
      <c r="DN818" s="218">
        <v>344189.06</v>
      </c>
      <c r="DO818" s="218">
        <v>378229.53</v>
      </c>
      <c r="DP818" s="218">
        <v>337809.43</v>
      </c>
      <c r="DQ818" s="218">
        <v>377731.19</v>
      </c>
      <c r="DR818" s="218">
        <v>476100.05</v>
      </c>
      <c r="DS818" s="164">
        <f t="shared" si="12"/>
        <v>4256374.97</v>
      </c>
    </row>
    <row r="819" spans="63:123">
      <c r="BK819" s="154" t="s">
        <v>24764</v>
      </c>
      <c r="BL819" s="218">
        <v>0</v>
      </c>
      <c r="BM819" s="218">
        <v>0</v>
      </c>
      <c r="BN819" s="218">
        <v>0</v>
      </c>
      <c r="BO819" s="218">
        <v>0</v>
      </c>
      <c r="BP819" s="218">
        <v>0</v>
      </c>
      <c r="BQ819" s="218">
        <v>0</v>
      </c>
      <c r="BR819" s="218">
        <v>0</v>
      </c>
      <c r="BS819" s="218">
        <v>0</v>
      </c>
      <c r="BT819" s="218">
        <v>0</v>
      </c>
      <c r="BU819" s="218">
        <v>0</v>
      </c>
      <c r="BV819" s="218">
        <v>0</v>
      </c>
      <c r="BW819" s="218">
        <v>1380950</v>
      </c>
      <c r="BX819" s="165">
        <v>-1380950</v>
      </c>
      <c r="BZ819" s="152" t="s">
        <v>24970</v>
      </c>
      <c r="CA819" s="219">
        <v>1027.8499999999999</v>
      </c>
      <c r="CB819" s="219">
        <v>0</v>
      </c>
      <c r="CC819" s="219">
        <v>0</v>
      </c>
      <c r="CD819" s="219">
        <v>0</v>
      </c>
      <c r="CE819" s="219">
        <v>0</v>
      </c>
      <c r="CF819" s="219">
        <v>0</v>
      </c>
      <c r="CG819" s="219">
        <v>0</v>
      </c>
      <c r="CH819" s="219">
        <v>0</v>
      </c>
      <c r="CI819" s="219">
        <v>0</v>
      </c>
      <c r="CJ819" s="219">
        <v>247.92</v>
      </c>
      <c r="CK819" s="219">
        <v>303.55</v>
      </c>
      <c r="CL819" s="219">
        <v>0</v>
      </c>
      <c r="CM819" s="219">
        <v>0</v>
      </c>
      <c r="CN819" s="166">
        <v>-1579.32</v>
      </c>
      <c r="CP819" s="152" t="s">
        <v>25324</v>
      </c>
      <c r="CQ819" s="219">
        <v>0</v>
      </c>
      <c r="CR819" s="219">
        <v>309.51</v>
      </c>
      <c r="CS819" s="219">
        <v>4228.2</v>
      </c>
      <c r="CT819" s="219">
        <v>1156.67</v>
      </c>
      <c r="CU819" s="219">
        <v>2033.77</v>
      </c>
      <c r="CV819" s="219">
        <v>1423.77</v>
      </c>
      <c r="CW819" s="219">
        <v>1676.11</v>
      </c>
      <c r="CX819" s="219">
        <v>1440.88</v>
      </c>
      <c r="CY819" s="219">
        <v>1289.8699999999999</v>
      </c>
      <c r="CZ819" s="219">
        <v>1337.36</v>
      </c>
      <c r="DA819" s="219">
        <v>1961.86</v>
      </c>
      <c r="DB819" s="219">
        <v>4466.8100000000004</v>
      </c>
      <c r="DC819" s="219">
        <v>0</v>
      </c>
      <c r="DD819" s="166">
        <v>-21324.81</v>
      </c>
      <c r="DF819" s="152" t="s">
        <v>24775</v>
      </c>
      <c r="DG819" s="219">
        <v>248606.24</v>
      </c>
      <c r="DH819" s="219">
        <v>346672.27</v>
      </c>
      <c r="DI819" s="219">
        <v>349450.41</v>
      </c>
      <c r="DJ819" s="219">
        <v>349011.01</v>
      </c>
      <c r="DK819" s="219">
        <v>347834.52</v>
      </c>
      <c r="DL819" s="219">
        <v>369931.12</v>
      </c>
      <c r="DM819" s="219">
        <v>330810.14</v>
      </c>
      <c r="DN819" s="219">
        <v>344189.06</v>
      </c>
      <c r="DO819" s="219">
        <v>378229.53</v>
      </c>
      <c r="DP819" s="219">
        <v>337809.43</v>
      </c>
      <c r="DQ819" s="219">
        <v>377731.19</v>
      </c>
      <c r="DR819" s="219">
        <v>476100.05</v>
      </c>
      <c r="DS819" s="164">
        <f t="shared" si="12"/>
        <v>4256374.97</v>
      </c>
    </row>
    <row r="820" spans="63:123" ht="20.399999999999999">
      <c r="BK820" s="152" t="s">
        <v>25267</v>
      </c>
      <c r="BL820" s="219">
        <v>0</v>
      </c>
      <c r="BM820" s="219">
        <v>0</v>
      </c>
      <c r="BN820" s="219">
        <v>0</v>
      </c>
      <c r="BO820" s="219">
        <v>0</v>
      </c>
      <c r="BP820" s="219">
        <v>0</v>
      </c>
      <c r="BQ820" s="219">
        <v>0</v>
      </c>
      <c r="BR820" s="219">
        <v>0</v>
      </c>
      <c r="BS820" s="219">
        <v>0</v>
      </c>
      <c r="BT820" s="219">
        <v>0</v>
      </c>
      <c r="BU820" s="219">
        <v>0</v>
      </c>
      <c r="BV820" s="219">
        <v>0</v>
      </c>
      <c r="BW820" s="219">
        <v>1380950</v>
      </c>
      <c r="BX820" s="166">
        <v>-1380950</v>
      </c>
      <c r="BZ820" s="153" t="s">
        <v>25411</v>
      </c>
      <c r="CA820" s="217">
        <v>0</v>
      </c>
      <c r="CB820" s="217">
        <v>0</v>
      </c>
      <c r="CC820" s="217">
        <v>0</v>
      </c>
      <c r="CD820" s="217">
        <v>0</v>
      </c>
      <c r="CE820" s="217">
        <v>0</v>
      </c>
      <c r="CF820" s="217">
        <v>271082.25</v>
      </c>
      <c r="CG820" s="217">
        <v>7000</v>
      </c>
      <c r="CH820" s="217">
        <v>0</v>
      </c>
      <c r="CI820" s="217">
        <v>492261.05</v>
      </c>
      <c r="CJ820" s="217">
        <v>32354</v>
      </c>
      <c r="CK820" s="217">
        <v>799197</v>
      </c>
      <c r="CL820" s="217">
        <v>0</v>
      </c>
      <c r="CM820" s="217">
        <v>0</v>
      </c>
      <c r="CN820" s="164">
        <v>-1601894.3</v>
      </c>
      <c r="CP820" s="152" t="s">
        <v>24859</v>
      </c>
      <c r="CQ820" s="219">
        <v>0</v>
      </c>
      <c r="CR820" s="219">
        <v>383.6</v>
      </c>
      <c r="CS820" s="219">
        <v>336</v>
      </c>
      <c r="CT820" s="219">
        <v>-280</v>
      </c>
      <c r="CU820" s="219">
        <v>0</v>
      </c>
      <c r="CV820" s="219">
        <v>0</v>
      </c>
      <c r="CW820" s="219">
        <v>0</v>
      </c>
      <c r="CX820" s="219">
        <v>0</v>
      </c>
      <c r="CY820" s="219">
        <v>0</v>
      </c>
      <c r="CZ820" s="219">
        <v>0</v>
      </c>
      <c r="DA820" s="219">
        <v>0</v>
      </c>
      <c r="DB820" s="219">
        <v>3411924.02</v>
      </c>
      <c r="DC820" s="219">
        <v>0</v>
      </c>
      <c r="DD820" s="166">
        <v>-3412363.62</v>
      </c>
      <c r="DF820" s="154" t="s">
        <v>24776</v>
      </c>
      <c r="DG820" s="218">
        <v>0</v>
      </c>
      <c r="DH820" s="218">
        <v>0</v>
      </c>
      <c r="DI820" s="218">
        <v>0</v>
      </c>
      <c r="DJ820" s="218">
        <v>0</v>
      </c>
      <c r="DK820" s="218">
        <v>1020</v>
      </c>
      <c r="DL820" s="218">
        <v>0</v>
      </c>
      <c r="DM820" s="218">
        <v>0</v>
      </c>
      <c r="DN820" s="218">
        <v>0</v>
      </c>
      <c r="DO820" s="218">
        <v>0</v>
      </c>
      <c r="DP820" s="218">
        <v>0</v>
      </c>
      <c r="DQ820" s="218">
        <v>0</v>
      </c>
      <c r="DR820" s="218">
        <v>0</v>
      </c>
      <c r="DS820" s="164">
        <f t="shared" si="12"/>
        <v>1020</v>
      </c>
    </row>
    <row r="821" spans="63:123" ht="20.399999999999999">
      <c r="BK821" s="153" t="s">
        <v>25295</v>
      </c>
      <c r="BL821" s="217">
        <v>0</v>
      </c>
      <c r="BM821" s="217">
        <v>438619.85</v>
      </c>
      <c r="BN821" s="217">
        <v>482751.72</v>
      </c>
      <c r="BO821" s="217">
        <v>470145.15</v>
      </c>
      <c r="BP821" s="217">
        <v>460923.08</v>
      </c>
      <c r="BQ821" s="217">
        <v>666356.21</v>
      </c>
      <c r="BR821" s="217">
        <v>443788.21</v>
      </c>
      <c r="BS821" s="217">
        <v>647479.89</v>
      </c>
      <c r="BT821" s="217">
        <v>719222.77</v>
      </c>
      <c r="BU821" s="217">
        <v>684650.45</v>
      </c>
      <c r="BV821" s="217">
        <v>574802.16</v>
      </c>
      <c r="BW821" s="217">
        <v>630284.65</v>
      </c>
      <c r="BX821" s="164">
        <v>-6219024.1399999997</v>
      </c>
      <c r="BZ821" s="154" t="s">
        <v>24764</v>
      </c>
      <c r="CA821" s="218">
        <v>0</v>
      </c>
      <c r="CB821" s="218">
        <v>0</v>
      </c>
      <c r="CC821" s="218">
        <v>0</v>
      </c>
      <c r="CD821" s="218">
        <v>0</v>
      </c>
      <c r="CE821" s="218">
        <v>0</v>
      </c>
      <c r="CF821" s="218">
        <v>271082.25</v>
      </c>
      <c r="CG821" s="218">
        <v>7000</v>
      </c>
      <c r="CH821" s="218">
        <v>0</v>
      </c>
      <c r="CI821" s="218">
        <v>492261.05</v>
      </c>
      <c r="CJ821" s="218">
        <v>32354</v>
      </c>
      <c r="CK821" s="218">
        <v>799197</v>
      </c>
      <c r="CL821" s="218">
        <v>0</v>
      </c>
      <c r="CM821" s="218">
        <v>0</v>
      </c>
      <c r="CN821" s="165">
        <v>-1601894.3</v>
      </c>
      <c r="CP821" s="154" t="s">
        <v>25325</v>
      </c>
      <c r="CQ821" s="218">
        <v>0</v>
      </c>
      <c r="CR821" s="218">
        <v>4948.26</v>
      </c>
      <c r="CS821" s="218">
        <v>2130.5</v>
      </c>
      <c r="CT821" s="218">
        <v>1316.04</v>
      </c>
      <c r="CU821" s="218">
        <v>1316.04</v>
      </c>
      <c r="CV821" s="218">
        <v>1316.04</v>
      </c>
      <c r="CW821" s="218">
        <v>1316.04</v>
      </c>
      <c r="CX821" s="218">
        <v>1316.04</v>
      </c>
      <c r="CY821" s="218">
        <v>1316.04</v>
      </c>
      <c r="CZ821" s="218">
        <v>1316.04</v>
      </c>
      <c r="DA821" s="218">
        <v>1316.04</v>
      </c>
      <c r="DB821" s="218">
        <v>2632.08</v>
      </c>
      <c r="DC821" s="218">
        <v>0</v>
      </c>
      <c r="DD821" s="165">
        <v>-20239.16</v>
      </c>
      <c r="DF821" s="152" t="s">
        <v>24744</v>
      </c>
      <c r="DG821" s="219">
        <v>0</v>
      </c>
      <c r="DH821" s="219">
        <v>0</v>
      </c>
      <c r="DI821" s="219">
        <v>0</v>
      </c>
      <c r="DJ821" s="219">
        <v>0</v>
      </c>
      <c r="DK821" s="219">
        <v>1020</v>
      </c>
      <c r="DL821" s="219">
        <v>0</v>
      </c>
      <c r="DM821" s="219">
        <v>0</v>
      </c>
      <c r="DN821" s="219">
        <v>0</v>
      </c>
      <c r="DO821" s="219">
        <v>0</v>
      </c>
      <c r="DP821" s="219">
        <v>0</v>
      </c>
      <c r="DQ821" s="219">
        <v>0</v>
      </c>
      <c r="DR821" s="219">
        <v>0</v>
      </c>
      <c r="DS821" s="164">
        <f t="shared" si="12"/>
        <v>1020</v>
      </c>
    </row>
    <row r="822" spans="63:123" ht="20.399999999999999">
      <c r="BK822" s="154" t="s">
        <v>24743</v>
      </c>
      <c r="BL822" s="218">
        <v>0</v>
      </c>
      <c r="BM822" s="218">
        <v>0</v>
      </c>
      <c r="BN822" s="218">
        <v>0</v>
      </c>
      <c r="BO822" s="218">
        <v>0</v>
      </c>
      <c r="BP822" s="218">
        <v>0</v>
      </c>
      <c r="BQ822" s="218">
        <v>156781.20000000001</v>
      </c>
      <c r="BR822" s="218">
        <v>56</v>
      </c>
      <c r="BS822" s="218">
        <v>0</v>
      </c>
      <c r="BT822" s="218">
        <v>56</v>
      </c>
      <c r="BU822" s="218">
        <v>51324.6</v>
      </c>
      <c r="BV822" s="218">
        <v>0</v>
      </c>
      <c r="BW822" s="218">
        <v>0</v>
      </c>
      <c r="BX822" s="165">
        <v>-208217.8</v>
      </c>
      <c r="BZ822" s="152" t="s">
        <v>25273</v>
      </c>
      <c r="CA822" s="219">
        <v>0</v>
      </c>
      <c r="CB822" s="219">
        <v>0</v>
      </c>
      <c r="CC822" s="219">
        <v>0</v>
      </c>
      <c r="CD822" s="219">
        <v>0</v>
      </c>
      <c r="CE822" s="219">
        <v>0</v>
      </c>
      <c r="CF822" s="219">
        <v>0</v>
      </c>
      <c r="CG822" s="219">
        <v>0</v>
      </c>
      <c r="CH822" s="219">
        <v>0</v>
      </c>
      <c r="CI822" s="219">
        <v>0</v>
      </c>
      <c r="CJ822" s="219">
        <v>0</v>
      </c>
      <c r="CK822" s="219">
        <v>1975</v>
      </c>
      <c r="CL822" s="219">
        <v>0</v>
      </c>
      <c r="CM822" s="219">
        <v>0</v>
      </c>
      <c r="CN822" s="166">
        <v>-1975</v>
      </c>
      <c r="CP822" s="152" t="s">
        <v>25326</v>
      </c>
      <c r="CQ822" s="219">
        <v>0</v>
      </c>
      <c r="CR822" s="219">
        <v>4948.26</v>
      </c>
      <c r="CS822" s="219">
        <v>2130.5</v>
      </c>
      <c r="CT822" s="219">
        <v>1316.04</v>
      </c>
      <c r="CU822" s="219">
        <v>1316.04</v>
      </c>
      <c r="CV822" s="219">
        <v>1316.04</v>
      </c>
      <c r="CW822" s="219">
        <v>1316.04</v>
      </c>
      <c r="CX822" s="219">
        <v>1316.04</v>
      </c>
      <c r="CY822" s="219">
        <v>1316.04</v>
      </c>
      <c r="CZ822" s="219">
        <v>1316.04</v>
      </c>
      <c r="DA822" s="219">
        <v>1316.04</v>
      </c>
      <c r="DB822" s="219">
        <v>2632.08</v>
      </c>
      <c r="DC822" s="219">
        <v>0</v>
      </c>
      <c r="DD822" s="166">
        <v>-20239.16</v>
      </c>
      <c r="DF822" s="154" t="s">
        <v>24769</v>
      </c>
      <c r="DG822" s="218">
        <v>182655</v>
      </c>
      <c r="DH822" s="218">
        <v>911535.31</v>
      </c>
      <c r="DI822" s="218">
        <v>896261.12</v>
      </c>
      <c r="DJ822" s="218">
        <v>1479185.44</v>
      </c>
      <c r="DK822" s="218">
        <v>967645.3</v>
      </c>
      <c r="DL822" s="218">
        <v>1095119.06</v>
      </c>
      <c r="DM822" s="218">
        <v>1288936.69</v>
      </c>
      <c r="DN822" s="218">
        <v>1315006.8799999999</v>
      </c>
      <c r="DO822" s="218">
        <v>1682844.42</v>
      </c>
      <c r="DP822" s="218">
        <v>1377974.06</v>
      </c>
      <c r="DQ822" s="218">
        <v>1551979.98</v>
      </c>
      <c r="DR822" s="218">
        <v>2154525.21</v>
      </c>
      <c r="DS822" s="164">
        <f t="shared" si="12"/>
        <v>14903668.469999999</v>
      </c>
    </row>
    <row r="823" spans="63:123" ht="20.399999999999999">
      <c r="BK823" s="152" t="s">
        <v>24744</v>
      </c>
      <c r="BL823" s="219">
        <v>0</v>
      </c>
      <c r="BM823" s="219">
        <v>0</v>
      </c>
      <c r="BN823" s="219">
        <v>0</v>
      </c>
      <c r="BO823" s="219">
        <v>0</v>
      </c>
      <c r="BP823" s="219">
        <v>0</v>
      </c>
      <c r="BQ823" s="219">
        <v>156781.20000000001</v>
      </c>
      <c r="BR823" s="219">
        <v>56</v>
      </c>
      <c r="BS823" s="219">
        <v>0</v>
      </c>
      <c r="BT823" s="219">
        <v>56</v>
      </c>
      <c r="BU823" s="219">
        <v>51324.6</v>
      </c>
      <c r="BV823" s="219">
        <v>0</v>
      </c>
      <c r="BW823" s="219">
        <v>0</v>
      </c>
      <c r="BX823" s="166">
        <v>-208217.8</v>
      </c>
      <c r="BZ823" s="152" t="s">
        <v>25267</v>
      </c>
      <c r="CA823" s="219">
        <v>0</v>
      </c>
      <c r="CB823" s="219">
        <v>0</v>
      </c>
      <c r="CC823" s="219">
        <v>0</v>
      </c>
      <c r="CD823" s="219">
        <v>0</v>
      </c>
      <c r="CE823" s="219">
        <v>0</v>
      </c>
      <c r="CF823" s="219">
        <v>271082.25</v>
      </c>
      <c r="CG823" s="219">
        <v>7000</v>
      </c>
      <c r="CH823" s="219">
        <v>0</v>
      </c>
      <c r="CI823" s="219">
        <v>492261.05</v>
      </c>
      <c r="CJ823" s="219">
        <v>32354</v>
      </c>
      <c r="CK823" s="219">
        <v>797222</v>
      </c>
      <c r="CL823" s="219">
        <v>0</v>
      </c>
      <c r="CM823" s="219">
        <v>0</v>
      </c>
      <c r="CN823" s="166">
        <v>-1599919.3</v>
      </c>
      <c r="CP823" s="154" t="s">
        <v>24757</v>
      </c>
      <c r="CQ823" s="218">
        <v>0</v>
      </c>
      <c r="CR823" s="218">
        <v>0</v>
      </c>
      <c r="CS823" s="218">
        <v>0</v>
      </c>
      <c r="CT823" s="218">
        <v>0</v>
      </c>
      <c r="CU823" s="218">
        <v>0</v>
      </c>
      <c r="CV823" s="218">
        <v>0</v>
      </c>
      <c r="CW823" s="218">
        <v>0</v>
      </c>
      <c r="CX823" s="218">
        <v>0</v>
      </c>
      <c r="CY823" s="218">
        <v>0</v>
      </c>
      <c r="CZ823" s="218">
        <v>0</v>
      </c>
      <c r="DA823" s="218">
        <v>0</v>
      </c>
      <c r="DB823" s="218">
        <v>40153.26</v>
      </c>
      <c r="DC823" s="218">
        <v>0</v>
      </c>
      <c r="DD823" s="165">
        <v>-40153.26</v>
      </c>
      <c r="DF823" s="152" t="s">
        <v>25029</v>
      </c>
      <c r="DG823" s="219">
        <v>0</v>
      </c>
      <c r="DH823" s="219">
        <v>188.68</v>
      </c>
      <c r="DI823" s="219">
        <v>0</v>
      </c>
      <c r="DJ823" s="219">
        <v>97567.75</v>
      </c>
      <c r="DK823" s="219">
        <v>38640.75</v>
      </c>
      <c r="DL823" s="219">
        <v>72177.399999999994</v>
      </c>
      <c r="DM823" s="219">
        <v>95958.62</v>
      </c>
      <c r="DN823" s="219">
        <v>250994.06</v>
      </c>
      <c r="DO823" s="219">
        <v>47012.73</v>
      </c>
      <c r="DP823" s="219">
        <v>108496.56</v>
      </c>
      <c r="DQ823" s="219">
        <v>82432.75</v>
      </c>
      <c r="DR823" s="219">
        <v>58727.519999999997</v>
      </c>
      <c r="DS823" s="164">
        <f t="shared" si="12"/>
        <v>852196.82000000007</v>
      </c>
    </row>
    <row r="824" spans="63:123" ht="20.399999999999999">
      <c r="BK824" s="154" t="s">
        <v>25024</v>
      </c>
      <c r="BL824" s="218">
        <v>0</v>
      </c>
      <c r="BM824" s="218">
        <v>438619.85</v>
      </c>
      <c r="BN824" s="218">
        <v>482751.72</v>
      </c>
      <c r="BO824" s="218">
        <v>470145.15</v>
      </c>
      <c r="BP824" s="218">
        <v>460923.08</v>
      </c>
      <c r="BQ824" s="218">
        <v>509575.01</v>
      </c>
      <c r="BR824" s="218">
        <v>443732.21</v>
      </c>
      <c r="BS824" s="218">
        <v>647479.89</v>
      </c>
      <c r="BT824" s="218">
        <v>719166.77</v>
      </c>
      <c r="BU824" s="218">
        <v>633325.85</v>
      </c>
      <c r="BV824" s="218">
        <v>574802.16</v>
      </c>
      <c r="BW824" s="218">
        <v>630284.65</v>
      </c>
      <c r="BX824" s="165">
        <v>-6010806.3399999999</v>
      </c>
      <c r="BZ824" s="153" t="s">
        <v>25295</v>
      </c>
      <c r="CA824" s="217">
        <v>29999.73</v>
      </c>
      <c r="CB824" s="217">
        <v>290690.21999999997</v>
      </c>
      <c r="CC824" s="217">
        <v>432943.45</v>
      </c>
      <c r="CD824" s="217">
        <v>533363.63</v>
      </c>
      <c r="CE824" s="217">
        <v>678738.84</v>
      </c>
      <c r="CF824" s="217">
        <v>398432.56</v>
      </c>
      <c r="CG824" s="217">
        <v>493870.45</v>
      </c>
      <c r="CH824" s="217">
        <v>491337.23</v>
      </c>
      <c r="CI824" s="217">
        <v>586647.25</v>
      </c>
      <c r="CJ824" s="217">
        <v>440919.79</v>
      </c>
      <c r="CK824" s="217">
        <v>574226.91</v>
      </c>
      <c r="CL824" s="217">
        <v>495474.58</v>
      </c>
      <c r="CM824" s="217">
        <v>0</v>
      </c>
      <c r="CN824" s="164">
        <v>-5446644.6399999997</v>
      </c>
      <c r="CP824" s="152" t="s">
        <v>24761</v>
      </c>
      <c r="CQ824" s="219">
        <v>0</v>
      </c>
      <c r="CR824" s="219">
        <v>0</v>
      </c>
      <c r="CS824" s="219">
        <v>0</v>
      </c>
      <c r="CT824" s="219">
        <v>0</v>
      </c>
      <c r="CU824" s="219">
        <v>0</v>
      </c>
      <c r="CV824" s="219">
        <v>0</v>
      </c>
      <c r="CW824" s="219">
        <v>0</v>
      </c>
      <c r="CX824" s="219">
        <v>0</v>
      </c>
      <c r="CY824" s="219">
        <v>0</v>
      </c>
      <c r="CZ824" s="219">
        <v>0</v>
      </c>
      <c r="DA824" s="219">
        <v>0</v>
      </c>
      <c r="DB824" s="219">
        <v>40153.26</v>
      </c>
      <c r="DC824" s="219">
        <v>0</v>
      </c>
      <c r="DD824" s="166">
        <v>-40153.26</v>
      </c>
      <c r="DF824" s="152" t="s">
        <v>25265</v>
      </c>
      <c r="DG824" s="219">
        <v>0</v>
      </c>
      <c r="DH824" s="219">
        <v>897146.63</v>
      </c>
      <c r="DI824" s="219">
        <v>893897.12</v>
      </c>
      <c r="DJ824" s="219">
        <v>925602.69</v>
      </c>
      <c r="DK824" s="219">
        <v>899109.63</v>
      </c>
      <c r="DL824" s="219">
        <v>916152.64</v>
      </c>
      <c r="DM824" s="219">
        <v>899503.07</v>
      </c>
      <c r="DN824" s="219">
        <v>870731.65</v>
      </c>
      <c r="DO824" s="219">
        <v>1222169.3899999999</v>
      </c>
      <c r="DP824" s="219">
        <v>964174.36</v>
      </c>
      <c r="DQ824" s="219">
        <v>966510.69</v>
      </c>
      <c r="DR824" s="219">
        <v>957284.63</v>
      </c>
      <c r="DS824" s="164">
        <f t="shared" si="12"/>
        <v>10412282.5</v>
      </c>
    </row>
    <row r="825" spans="63:123" ht="20.399999999999999">
      <c r="BK825" s="152" t="s">
        <v>25277</v>
      </c>
      <c r="BL825" s="219">
        <v>0</v>
      </c>
      <c r="BM825" s="219">
        <v>438619.85</v>
      </c>
      <c r="BN825" s="219">
        <v>465296.68</v>
      </c>
      <c r="BO825" s="219">
        <v>470145.15</v>
      </c>
      <c r="BP825" s="219">
        <v>456438.88</v>
      </c>
      <c r="BQ825" s="219">
        <v>509575.01</v>
      </c>
      <c r="BR825" s="219">
        <v>441166.21</v>
      </c>
      <c r="BS825" s="219">
        <v>554624.25</v>
      </c>
      <c r="BT825" s="219">
        <v>673212.68</v>
      </c>
      <c r="BU825" s="219">
        <v>586898.80000000005</v>
      </c>
      <c r="BV825" s="219">
        <v>540162.21</v>
      </c>
      <c r="BW825" s="219">
        <v>543006.81000000006</v>
      </c>
      <c r="BX825" s="166">
        <v>-5679146.5300000003</v>
      </c>
      <c r="BZ825" s="154" t="s">
        <v>24743</v>
      </c>
      <c r="CA825" s="218">
        <v>0</v>
      </c>
      <c r="CB825" s="218">
        <v>6667</v>
      </c>
      <c r="CC825" s="218">
        <v>14221.4</v>
      </c>
      <c r="CD825" s="218">
        <v>0</v>
      </c>
      <c r="CE825" s="218">
        <v>0</v>
      </c>
      <c r="CF825" s="218">
        <v>7981.25</v>
      </c>
      <c r="CG825" s="218">
        <v>0</v>
      </c>
      <c r="CH825" s="218">
        <v>0</v>
      </c>
      <c r="CI825" s="218">
        <v>0</v>
      </c>
      <c r="CJ825" s="218">
        <v>51715.7</v>
      </c>
      <c r="CK825" s="218">
        <v>13457.2</v>
      </c>
      <c r="CL825" s="218">
        <v>13630</v>
      </c>
      <c r="CM825" s="218">
        <v>0</v>
      </c>
      <c r="CN825" s="165">
        <v>-107672.55</v>
      </c>
      <c r="CP825" s="154" t="s">
        <v>24898</v>
      </c>
      <c r="CQ825" s="218">
        <v>0</v>
      </c>
      <c r="CR825" s="218">
        <v>0</v>
      </c>
      <c r="CS825" s="218">
        <v>0</v>
      </c>
      <c r="CT825" s="218">
        <v>0</v>
      </c>
      <c r="CU825" s="218">
        <v>0</v>
      </c>
      <c r="CV825" s="218">
        <v>0</v>
      </c>
      <c r="CW825" s="218">
        <v>0</v>
      </c>
      <c r="CX825" s="218">
        <v>0</v>
      </c>
      <c r="CY825" s="218">
        <v>0</v>
      </c>
      <c r="CZ825" s="218">
        <v>0</v>
      </c>
      <c r="DA825" s="218">
        <v>0</v>
      </c>
      <c r="DB825" s="218">
        <v>116484.92</v>
      </c>
      <c r="DC825" s="218">
        <v>0</v>
      </c>
      <c r="DD825" s="165">
        <v>-116484.92</v>
      </c>
      <c r="DF825" s="152" t="s">
        <v>25412</v>
      </c>
      <c r="DG825" s="219">
        <v>0</v>
      </c>
      <c r="DH825" s="219">
        <v>0</v>
      </c>
      <c r="DI825" s="219">
        <v>0</v>
      </c>
      <c r="DJ825" s="219">
        <v>0</v>
      </c>
      <c r="DK825" s="219">
        <v>0</v>
      </c>
      <c r="DL825" s="219">
        <v>0</v>
      </c>
      <c r="DM825" s="219">
        <v>0</v>
      </c>
      <c r="DN825" s="219">
        <v>0</v>
      </c>
      <c r="DO825" s="219">
        <v>0</v>
      </c>
      <c r="DP825" s="219">
        <v>0</v>
      </c>
      <c r="DQ825" s="219">
        <v>0</v>
      </c>
      <c r="DR825" s="219">
        <v>205000</v>
      </c>
      <c r="DS825" s="164">
        <f t="shared" si="12"/>
        <v>205000</v>
      </c>
    </row>
    <row r="826" spans="63:123" ht="30.6">
      <c r="BK826" s="152" t="s">
        <v>25276</v>
      </c>
      <c r="BL826" s="219">
        <v>0</v>
      </c>
      <c r="BM826" s="219">
        <v>0</v>
      </c>
      <c r="BN826" s="219">
        <v>0</v>
      </c>
      <c r="BO826" s="219">
        <v>0</v>
      </c>
      <c r="BP826" s="219">
        <v>0</v>
      </c>
      <c r="BQ826" s="219">
        <v>0</v>
      </c>
      <c r="BR826" s="219">
        <v>2566</v>
      </c>
      <c r="BS826" s="219">
        <v>1973.76</v>
      </c>
      <c r="BT826" s="219">
        <v>0</v>
      </c>
      <c r="BU826" s="219">
        <v>0</v>
      </c>
      <c r="BV826" s="219">
        <v>0</v>
      </c>
      <c r="BW826" s="219">
        <v>0</v>
      </c>
      <c r="BX826" s="166">
        <v>-4539.76</v>
      </c>
      <c r="BZ826" s="152" t="s">
        <v>24744</v>
      </c>
      <c r="CA826" s="219">
        <v>0</v>
      </c>
      <c r="CB826" s="219">
        <v>6667</v>
      </c>
      <c r="CC826" s="219">
        <v>14221.4</v>
      </c>
      <c r="CD826" s="219">
        <v>0</v>
      </c>
      <c r="CE826" s="219">
        <v>0</v>
      </c>
      <c r="CF826" s="219">
        <v>7981.25</v>
      </c>
      <c r="CG826" s="219">
        <v>0</v>
      </c>
      <c r="CH826" s="219">
        <v>0</v>
      </c>
      <c r="CI826" s="219">
        <v>0</v>
      </c>
      <c r="CJ826" s="219">
        <v>51715.7</v>
      </c>
      <c r="CK826" s="219">
        <v>13457.2</v>
      </c>
      <c r="CL826" s="219">
        <v>13630</v>
      </c>
      <c r="CM826" s="219">
        <v>0</v>
      </c>
      <c r="CN826" s="166">
        <v>-107672.55</v>
      </c>
      <c r="CP826" s="152" t="s">
        <v>25413</v>
      </c>
      <c r="CQ826" s="219">
        <v>0</v>
      </c>
      <c r="CR826" s="219">
        <v>0</v>
      </c>
      <c r="CS826" s="219">
        <v>0</v>
      </c>
      <c r="CT826" s="219">
        <v>0</v>
      </c>
      <c r="CU826" s="219">
        <v>0</v>
      </c>
      <c r="CV826" s="219">
        <v>0</v>
      </c>
      <c r="CW826" s="219">
        <v>0</v>
      </c>
      <c r="CX826" s="219">
        <v>0</v>
      </c>
      <c r="CY826" s="219">
        <v>0</v>
      </c>
      <c r="CZ826" s="219">
        <v>0</v>
      </c>
      <c r="DA826" s="219">
        <v>0</v>
      </c>
      <c r="DB826" s="219">
        <v>116484.92</v>
      </c>
      <c r="DC826" s="219">
        <v>0</v>
      </c>
      <c r="DD826" s="166">
        <v>-116484.92</v>
      </c>
      <c r="DF826" s="152" t="s">
        <v>25414</v>
      </c>
      <c r="DG826" s="219">
        <v>0</v>
      </c>
      <c r="DH826" s="219">
        <v>0</v>
      </c>
      <c r="DI826" s="219">
        <v>0</v>
      </c>
      <c r="DJ826" s="219">
        <v>0</v>
      </c>
      <c r="DK826" s="219">
        <v>0</v>
      </c>
      <c r="DL826" s="219">
        <v>0</v>
      </c>
      <c r="DM826" s="219">
        <v>2625</v>
      </c>
      <c r="DN826" s="219">
        <v>0</v>
      </c>
      <c r="DO826" s="219">
        <v>0</v>
      </c>
      <c r="DP826" s="219">
        <v>0</v>
      </c>
      <c r="DQ826" s="219">
        <v>0</v>
      </c>
      <c r="DR826" s="219">
        <v>0</v>
      </c>
      <c r="DS826" s="164">
        <f t="shared" si="12"/>
        <v>2625</v>
      </c>
    </row>
    <row r="827" spans="63:123" ht="20.399999999999999">
      <c r="BK827" s="152" t="s">
        <v>25026</v>
      </c>
      <c r="BL827" s="219">
        <v>0</v>
      </c>
      <c r="BM827" s="219">
        <v>0</v>
      </c>
      <c r="BN827" s="219">
        <v>17455.04</v>
      </c>
      <c r="BO827" s="219">
        <v>0</v>
      </c>
      <c r="BP827" s="219">
        <v>4484.2</v>
      </c>
      <c r="BQ827" s="219">
        <v>0</v>
      </c>
      <c r="BR827" s="219">
        <v>0</v>
      </c>
      <c r="BS827" s="219">
        <v>90881.88</v>
      </c>
      <c r="BT827" s="219">
        <v>45954.09</v>
      </c>
      <c r="BU827" s="219">
        <v>46427.05</v>
      </c>
      <c r="BV827" s="219">
        <v>34639.949999999997</v>
      </c>
      <c r="BW827" s="219">
        <v>87277.84</v>
      </c>
      <c r="BX827" s="166">
        <v>-327120.05</v>
      </c>
      <c r="BZ827" s="154" t="s">
        <v>25024</v>
      </c>
      <c r="CA827" s="218">
        <v>29999.73</v>
      </c>
      <c r="CB827" s="218">
        <v>284023.21999999997</v>
      </c>
      <c r="CC827" s="218">
        <v>418722.05</v>
      </c>
      <c r="CD827" s="218">
        <v>533363.63</v>
      </c>
      <c r="CE827" s="218">
        <v>678738.84</v>
      </c>
      <c r="CF827" s="218">
        <v>390451.31</v>
      </c>
      <c r="CG827" s="218">
        <v>493870.45</v>
      </c>
      <c r="CH827" s="218">
        <v>491337.23</v>
      </c>
      <c r="CI827" s="218">
        <v>586647.25</v>
      </c>
      <c r="CJ827" s="218">
        <v>389204.09</v>
      </c>
      <c r="CK827" s="218">
        <v>560769.71</v>
      </c>
      <c r="CL827" s="218">
        <v>481844.58</v>
      </c>
      <c r="CM827" s="218">
        <v>0</v>
      </c>
      <c r="CN827" s="165">
        <v>-5338972.09</v>
      </c>
      <c r="CP827" s="154" t="s">
        <v>24767</v>
      </c>
      <c r="CQ827" s="218">
        <v>841759.69</v>
      </c>
      <c r="CR827" s="218">
        <v>838431.75</v>
      </c>
      <c r="CS827" s="218">
        <v>1073843.1399999999</v>
      </c>
      <c r="CT827" s="218">
        <v>977952.59</v>
      </c>
      <c r="CU827" s="218">
        <v>995253.32</v>
      </c>
      <c r="CV827" s="218">
        <v>927376.3</v>
      </c>
      <c r="CW827" s="218">
        <v>957406.55</v>
      </c>
      <c r="CX827" s="218">
        <v>978149.13</v>
      </c>
      <c r="CY827" s="218">
        <v>710964.87</v>
      </c>
      <c r="CZ827" s="218">
        <v>790351.66</v>
      </c>
      <c r="DA827" s="218">
        <v>1065965.94</v>
      </c>
      <c r="DB827" s="218">
        <v>1108213.52</v>
      </c>
      <c r="DC827" s="218">
        <v>0</v>
      </c>
      <c r="DD827" s="165">
        <v>-11265668.460000001</v>
      </c>
      <c r="DF827" s="152" t="s">
        <v>25415</v>
      </c>
      <c r="DG827" s="219">
        <v>182655</v>
      </c>
      <c r="DH827" s="219">
        <v>14200</v>
      </c>
      <c r="DI827" s="219">
        <v>2364</v>
      </c>
      <c r="DJ827" s="219">
        <v>456015</v>
      </c>
      <c r="DK827" s="219">
        <v>29894.92</v>
      </c>
      <c r="DL827" s="219">
        <v>106789.02</v>
      </c>
      <c r="DM827" s="219">
        <v>290850</v>
      </c>
      <c r="DN827" s="219">
        <v>193281.17</v>
      </c>
      <c r="DO827" s="219">
        <v>413662.3</v>
      </c>
      <c r="DP827" s="219">
        <v>305303.14</v>
      </c>
      <c r="DQ827" s="219">
        <v>503036.54</v>
      </c>
      <c r="DR827" s="219">
        <v>933513.06</v>
      </c>
      <c r="DS827" s="164">
        <f t="shared" si="12"/>
        <v>3431564.15</v>
      </c>
    </row>
    <row r="828" spans="63:123" ht="20.399999999999999">
      <c r="BK828" s="153" t="s">
        <v>25297</v>
      </c>
      <c r="BL828" s="217">
        <v>0</v>
      </c>
      <c r="BM828" s="217">
        <v>360000</v>
      </c>
      <c r="BN828" s="217">
        <v>653770.89</v>
      </c>
      <c r="BO828" s="217">
        <v>307392</v>
      </c>
      <c r="BP828" s="217">
        <v>80881</v>
      </c>
      <c r="BQ828" s="217">
        <v>658458.93999999994</v>
      </c>
      <c r="BR828" s="217">
        <v>400028.2</v>
      </c>
      <c r="BS828" s="217">
        <v>1710</v>
      </c>
      <c r="BT828" s="217">
        <v>0</v>
      </c>
      <c r="BU828" s="217">
        <v>0</v>
      </c>
      <c r="BV828" s="217">
        <v>226667.5</v>
      </c>
      <c r="BW828" s="217">
        <v>15398132.300000001</v>
      </c>
      <c r="BX828" s="164">
        <v>-18087040.829999998</v>
      </c>
      <c r="BZ828" s="152" t="s">
        <v>25277</v>
      </c>
      <c r="CA828" s="219">
        <v>29999.73</v>
      </c>
      <c r="CB828" s="219">
        <v>284023.21999999997</v>
      </c>
      <c r="CC828" s="219">
        <v>300317.01</v>
      </c>
      <c r="CD828" s="219">
        <v>441708.55</v>
      </c>
      <c r="CE828" s="219">
        <v>421182.52</v>
      </c>
      <c r="CF828" s="219">
        <v>357283.54</v>
      </c>
      <c r="CG828" s="219">
        <v>371280.55</v>
      </c>
      <c r="CH828" s="219">
        <v>465371.23</v>
      </c>
      <c r="CI828" s="219">
        <v>413912.05</v>
      </c>
      <c r="CJ828" s="219">
        <v>389204.09</v>
      </c>
      <c r="CK828" s="219">
        <v>464389.71</v>
      </c>
      <c r="CL828" s="219">
        <v>480692.78</v>
      </c>
      <c r="CM828" s="219">
        <v>0</v>
      </c>
      <c r="CN828" s="166">
        <v>-4419364.9800000004</v>
      </c>
      <c r="CP828" s="152" t="s">
        <v>24759</v>
      </c>
      <c r="CQ828" s="219">
        <v>160273.79999999999</v>
      </c>
      <c r="CR828" s="219">
        <v>115766.22</v>
      </c>
      <c r="CS828" s="219">
        <v>336560.19</v>
      </c>
      <c r="CT828" s="219">
        <v>254668.62</v>
      </c>
      <c r="CU828" s="219">
        <v>319126.21999999997</v>
      </c>
      <c r="CV828" s="219">
        <v>213841.43</v>
      </c>
      <c r="CW828" s="219">
        <v>185069.05</v>
      </c>
      <c r="CX828" s="219">
        <v>261380.1</v>
      </c>
      <c r="CY828" s="219">
        <v>135482.73000000001</v>
      </c>
      <c r="CZ828" s="219">
        <v>109464.84</v>
      </c>
      <c r="DA828" s="219">
        <v>344521.26</v>
      </c>
      <c r="DB828" s="219">
        <v>266462.76</v>
      </c>
      <c r="DC828" s="219">
        <v>0</v>
      </c>
      <c r="DD828" s="166">
        <v>-2702617.22</v>
      </c>
      <c r="DF828" s="154" t="s">
        <v>25367</v>
      </c>
      <c r="DG828" s="218">
        <v>280.36</v>
      </c>
      <c r="DH828" s="218">
        <v>8301.27</v>
      </c>
      <c r="DI828" s="218">
        <v>11954.74</v>
      </c>
      <c r="DJ828" s="218">
        <v>14131.91</v>
      </c>
      <c r="DK828" s="218">
        <v>8745.42</v>
      </c>
      <c r="DL828" s="218">
        <v>6297.53</v>
      </c>
      <c r="DM828" s="218">
        <v>21482.17</v>
      </c>
      <c r="DN828" s="218">
        <v>8021.92</v>
      </c>
      <c r="DO828" s="218">
        <v>15669.33</v>
      </c>
      <c r="DP828" s="218">
        <v>5948.88</v>
      </c>
      <c r="DQ828" s="218">
        <v>22905.45</v>
      </c>
      <c r="DR828" s="218">
        <v>21258.21</v>
      </c>
      <c r="DS828" s="164">
        <f t="shared" si="12"/>
        <v>144997.19</v>
      </c>
    </row>
    <row r="829" spans="63:123" ht="20.399999999999999">
      <c r="BK829" s="154" t="s">
        <v>24885</v>
      </c>
      <c r="BL829" s="218">
        <v>0</v>
      </c>
      <c r="BM829" s="218">
        <v>0</v>
      </c>
      <c r="BN829" s="218">
        <v>0</v>
      </c>
      <c r="BO829" s="218">
        <v>0</v>
      </c>
      <c r="BP829" s="218">
        <v>0</v>
      </c>
      <c r="BQ829" s="218">
        <v>0</v>
      </c>
      <c r="BR829" s="218">
        <v>400028.2</v>
      </c>
      <c r="BS829" s="218">
        <v>0</v>
      </c>
      <c r="BT829" s="218">
        <v>0</v>
      </c>
      <c r="BU829" s="218">
        <v>0</v>
      </c>
      <c r="BV829" s="218">
        <v>0</v>
      </c>
      <c r="BW829" s="218">
        <v>-2.85</v>
      </c>
      <c r="BX829" s="165">
        <v>-400025.35</v>
      </c>
      <c r="BZ829" s="152" t="s">
        <v>25276</v>
      </c>
      <c r="CA829" s="219">
        <v>0</v>
      </c>
      <c r="CB829" s="219">
        <v>0</v>
      </c>
      <c r="CC829" s="219">
        <v>25987.89</v>
      </c>
      <c r="CD829" s="219">
        <v>29655.08</v>
      </c>
      <c r="CE829" s="219">
        <v>127448.39</v>
      </c>
      <c r="CF829" s="219">
        <v>4680</v>
      </c>
      <c r="CG829" s="219">
        <v>122589.9</v>
      </c>
      <c r="CH829" s="219">
        <v>25966</v>
      </c>
      <c r="CI829" s="219">
        <v>172735.2</v>
      </c>
      <c r="CJ829" s="219">
        <v>0</v>
      </c>
      <c r="CK829" s="219">
        <v>96380</v>
      </c>
      <c r="CL829" s="219">
        <v>1151.8</v>
      </c>
      <c r="CM829" s="219">
        <v>0</v>
      </c>
      <c r="CN829" s="166">
        <v>-606594.26</v>
      </c>
      <c r="CP829" s="152" t="s">
        <v>24731</v>
      </c>
      <c r="CQ829" s="219">
        <v>681485.89</v>
      </c>
      <c r="CR829" s="219">
        <v>722665.53</v>
      </c>
      <c r="CS829" s="219">
        <v>737282.95</v>
      </c>
      <c r="CT829" s="219">
        <v>723283.97</v>
      </c>
      <c r="CU829" s="219">
        <v>676127.1</v>
      </c>
      <c r="CV829" s="219">
        <v>713534.87</v>
      </c>
      <c r="CW829" s="219">
        <v>772337.5</v>
      </c>
      <c r="CX829" s="219">
        <v>716769.03</v>
      </c>
      <c r="CY829" s="219">
        <v>575482.14</v>
      </c>
      <c r="CZ829" s="219">
        <v>680886.82</v>
      </c>
      <c r="DA829" s="219">
        <v>721444.68</v>
      </c>
      <c r="DB829" s="219">
        <v>841750.76</v>
      </c>
      <c r="DC829" s="219">
        <v>0</v>
      </c>
      <c r="DD829" s="166">
        <v>-8563051.2400000002</v>
      </c>
      <c r="DF829" s="152" t="s">
        <v>25416</v>
      </c>
      <c r="DG829" s="219">
        <v>280.36</v>
      </c>
      <c r="DH829" s="219">
        <v>8301.27</v>
      </c>
      <c r="DI829" s="219">
        <v>11954.74</v>
      </c>
      <c r="DJ829" s="219">
        <v>14131.91</v>
      </c>
      <c r="DK829" s="219">
        <v>8745.42</v>
      </c>
      <c r="DL829" s="219">
        <v>6297.53</v>
      </c>
      <c r="DM829" s="219">
        <v>21482.17</v>
      </c>
      <c r="DN829" s="219">
        <v>8021.92</v>
      </c>
      <c r="DO829" s="219">
        <v>15669.33</v>
      </c>
      <c r="DP829" s="219">
        <v>5948.88</v>
      </c>
      <c r="DQ829" s="219">
        <v>22905.45</v>
      </c>
      <c r="DR829" s="219">
        <v>21258.21</v>
      </c>
      <c r="DS829" s="164">
        <f t="shared" si="12"/>
        <v>144997.19</v>
      </c>
    </row>
    <row r="830" spans="63:123" ht="20.399999999999999">
      <c r="BK830" s="152" t="s">
        <v>24894</v>
      </c>
      <c r="BL830" s="219">
        <v>0</v>
      </c>
      <c r="BM830" s="219">
        <v>0</v>
      </c>
      <c r="BN830" s="219">
        <v>0</v>
      </c>
      <c r="BO830" s="219">
        <v>0</v>
      </c>
      <c r="BP830" s="219">
        <v>0</v>
      </c>
      <c r="BQ830" s="219">
        <v>0</v>
      </c>
      <c r="BR830" s="219">
        <v>400028.2</v>
      </c>
      <c r="BS830" s="219">
        <v>0</v>
      </c>
      <c r="BT830" s="219">
        <v>0</v>
      </c>
      <c r="BU830" s="219">
        <v>0</v>
      </c>
      <c r="BV830" s="219">
        <v>0</v>
      </c>
      <c r="BW830" s="219">
        <v>-2.85</v>
      </c>
      <c r="BX830" s="166">
        <v>-400025.35</v>
      </c>
      <c r="BZ830" s="152" t="s">
        <v>25026</v>
      </c>
      <c r="CA830" s="219">
        <v>0</v>
      </c>
      <c r="CB830" s="219">
        <v>0</v>
      </c>
      <c r="CC830" s="219">
        <v>92417.15</v>
      </c>
      <c r="CD830" s="219">
        <v>62000</v>
      </c>
      <c r="CE830" s="219">
        <v>130107.93</v>
      </c>
      <c r="CF830" s="219">
        <v>28487.77</v>
      </c>
      <c r="CG830" s="219">
        <v>0</v>
      </c>
      <c r="CH830" s="219">
        <v>0</v>
      </c>
      <c r="CI830" s="219">
        <v>0</v>
      </c>
      <c r="CJ830" s="219">
        <v>0</v>
      </c>
      <c r="CK830" s="219">
        <v>0</v>
      </c>
      <c r="CL830" s="219">
        <v>0</v>
      </c>
      <c r="CM830" s="219">
        <v>0</v>
      </c>
      <c r="CN830" s="166">
        <v>-313012.84999999998</v>
      </c>
      <c r="CP830" s="153" t="s">
        <v>25328</v>
      </c>
      <c r="CQ830" s="217">
        <v>3355204.8</v>
      </c>
      <c r="CR830" s="217">
        <v>14313654.67</v>
      </c>
      <c r="CS830" s="217">
        <v>22803199.079999998</v>
      </c>
      <c r="CT830" s="217">
        <v>9068477.3800000008</v>
      </c>
      <c r="CU830" s="217">
        <v>10740139.92</v>
      </c>
      <c r="CV830" s="217">
        <v>5000572.0999999996</v>
      </c>
      <c r="CW830" s="217">
        <v>9463373.8100000005</v>
      </c>
      <c r="CX830" s="217">
        <v>16872892.02</v>
      </c>
      <c r="CY830" s="217">
        <v>4760841.2300000004</v>
      </c>
      <c r="CZ830" s="217">
        <v>3078077.57</v>
      </c>
      <c r="DA830" s="217">
        <v>981504.32</v>
      </c>
      <c r="DB830" s="217">
        <v>6603651.5999999996</v>
      </c>
      <c r="DC830" s="217">
        <v>0</v>
      </c>
      <c r="DD830" s="164">
        <v>-107041588.5</v>
      </c>
      <c r="DF830" s="154" t="s">
        <v>25024</v>
      </c>
      <c r="DG830" s="218">
        <v>0</v>
      </c>
      <c r="DH830" s="218">
        <v>0</v>
      </c>
      <c r="DI830" s="218">
        <v>0</v>
      </c>
      <c r="DJ830" s="218">
        <v>0</v>
      </c>
      <c r="DK830" s="218">
        <v>0</v>
      </c>
      <c r="DL830" s="218">
        <v>0</v>
      </c>
      <c r="DM830" s="218">
        <v>0</v>
      </c>
      <c r="DN830" s="218">
        <v>0</v>
      </c>
      <c r="DO830" s="218">
        <v>0</v>
      </c>
      <c r="DP830" s="218">
        <v>0</v>
      </c>
      <c r="DQ830" s="218">
        <v>0</v>
      </c>
      <c r="DR830" s="218">
        <v>206137.98</v>
      </c>
      <c r="DS830" s="164">
        <f t="shared" si="12"/>
        <v>206137.98</v>
      </c>
    </row>
    <row r="831" spans="63:123">
      <c r="BK831" s="154" t="s">
        <v>25024</v>
      </c>
      <c r="BL831" s="218">
        <v>0</v>
      </c>
      <c r="BM831" s="218">
        <v>360000</v>
      </c>
      <c r="BN831" s="218">
        <v>653770.89</v>
      </c>
      <c r="BO831" s="218">
        <v>307392</v>
      </c>
      <c r="BP831" s="218">
        <v>80881</v>
      </c>
      <c r="BQ831" s="218">
        <v>658458.93999999994</v>
      </c>
      <c r="BR831" s="218">
        <v>0</v>
      </c>
      <c r="BS831" s="218">
        <v>1710</v>
      </c>
      <c r="BT831" s="218">
        <v>0</v>
      </c>
      <c r="BU831" s="218">
        <v>0</v>
      </c>
      <c r="BV831" s="218">
        <v>226667.5</v>
      </c>
      <c r="BW831" s="218">
        <v>15398135.15</v>
      </c>
      <c r="BX831" s="165">
        <v>-17687015.48</v>
      </c>
      <c r="BZ831" s="153" t="s">
        <v>25297</v>
      </c>
      <c r="CA831" s="217">
        <v>23555.599999999999</v>
      </c>
      <c r="CB831" s="217">
        <v>638.4</v>
      </c>
      <c r="CC831" s="217">
        <v>0</v>
      </c>
      <c r="CD831" s="217">
        <v>1050190</v>
      </c>
      <c r="CE831" s="217">
        <v>309000</v>
      </c>
      <c r="CF831" s="217">
        <v>68172</v>
      </c>
      <c r="CG831" s="217">
        <v>0</v>
      </c>
      <c r="CH831" s="217">
        <v>174822.9</v>
      </c>
      <c r="CI831" s="217">
        <v>1408091.07</v>
      </c>
      <c r="CJ831" s="217">
        <v>878754.96</v>
      </c>
      <c r="CK831" s="217">
        <v>-54856.4</v>
      </c>
      <c r="CL831" s="217">
        <v>739527.01</v>
      </c>
      <c r="CM831" s="217">
        <v>0</v>
      </c>
      <c r="CN831" s="164">
        <v>-4597895.54</v>
      </c>
      <c r="CP831" s="154" t="s">
        <v>24857</v>
      </c>
      <c r="CQ831" s="218">
        <v>1911084.39</v>
      </c>
      <c r="CR831" s="218">
        <v>1911211.12</v>
      </c>
      <c r="CS831" s="218">
        <v>1943376.8</v>
      </c>
      <c r="CT831" s="218">
        <v>3494055.38</v>
      </c>
      <c r="CU831" s="218">
        <v>7433687.4800000004</v>
      </c>
      <c r="CV831" s="218">
        <v>3368608.44</v>
      </c>
      <c r="CW831" s="218">
        <v>3946244.44</v>
      </c>
      <c r="CX831" s="218">
        <v>11110014.25</v>
      </c>
      <c r="CY831" s="218">
        <v>2931100.72</v>
      </c>
      <c r="CZ831" s="218">
        <v>1978167.38</v>
      </c>
      <c r="DA831" s="218">
        <v>412839.63</v>
      </c>
      <c r="DB831" s="218">
        <v>2664834.5499999998</v>
      </c>
      <c r="DC831" s="218">
        <v>0</v>
      </c>
      <c r="DD831" s="165">
        <v>-43105224.579999998</v>
      </c>
      <c r="DF831" s="152" t="s">
        <v>25276</v>
      </c>
      <c r="DG831" s="219">
        <v>0</v>
      </c>
      <c r="DH831" s="219">
        <v>0</v>
      </c>
      <c r="DI831" s="219">
        <v>0</v>
      </c>
      <c r="DJ831" s="219">
        <v>0</v>
      </c>
      <c r="DK831" s="219">
        <v>0</v>
      </c>
      <c r="DL831" s="219">
        <v>0</v>
      </c>
      <c r="DM831" s="219">
        <v>0</v>
      </c>
      <c r="DN831" s="219">
        <v>0</v>
      </c>
      <c r="DO831" s="219">
        <v>0</v>
      </c>
      <c r="DP831" s="219">
        <v>0</v>
      </c>
      <c r="DQ831" s="219">
        <v>0</v>
      </c>
      <c r="DR831" s="219">
        <v>206137.98</v>
      </c>
      <c r="DS831" s="164">
        <f t="shared" si="12"/>
        <v>206137.98</v>
      </c>
    </row>
    <row r="832" spans="63:123" ht="20.399999999999999">
      <c r="BK832" s="152" t="s">
        <v>25285</v>
      </c>
      <c r="BL832" s="219">
        <v>0</v>
      </c>
      <c r="BM832" s="219">
        <v>360000</v>
      </c>
      <c r="BN832" s="219">
        <v>647970.89</v>
      </c>
      <c r="BO832" s="219">
        <v>307392</v>
      </c>
      <c r="BP832" s="219">
        <v>80881</v>
      </c>
      <c r="BQ832" s="219">
        <v>658458.93999999994</v>
      </c>
      <c r="BR832" s="219">
        <v>0</v>
      </c>
      <c r="BS832" s="219">
        <v>1710</v>
      </c>
      <c r="BT832" s="219">
        <v>0</v>
      </c>
      <c r="BU832" s="219">
        <v>0</v>
      </c>
      <c r="BV832" s="219">
        <v>18268</v>
      </c>
      <c r="BW832" s="219">
        <v>6149901.1500000004</v>
      </c>
      <c r="BX832" s="166">
        <v>-8224581.9800000004</v>
      </c>
      <c r="BZ832" s="154" t="s">
        <v>24743</v>
      </c>
      <c r="CA832" s="218">
        <v>23277.599999999999</v>
      </c>
      <c r="CB832" s="218">
        <v>638.4</v>
      </c>
      <c r="CC832" s="218">
        <v>0</v>
      </c>
      <c r="CD832" s="218">
        <v>0</v>
      </c>
      <c r="CE832" s="218">
        <v>0</v>
      </c>
      <c r="CF832" s="218">
        <v>0</v>
      </c>
      <c r="CG832" s="218">
        <v>0</v>
      </c>
      <c r="CH832" s="218">
        <v>0</v>
      </c>
      <c r="CI832" s="218">
        <v>0</v>
      </c>
      <c r="CJ832" s="218">
        <v>0</v>
      </c>
      <c r="CK832" s="218">
        <v>0</v>
      </c>
      <c r="CL832" s="218">
        <v>0</v>
      </c>
      <c r="CM832" s="218">
        <v>0</v>
      </c>
      <c r="CN832" s="165">
        <v>-23916</v>
      </c>
      <c r="CP832" s="152" t="s">
        <v>25329</v>
      </c>
      <c r="CQ832" s="219">
        <v>0</v>
      </c>
      <c r="CR832" s="219">
        <v>0</v>
      </c>
      <c r="CS832" s="219">
        <v>0</v>
      </c>
      <c r="CT832" s="219">
        <v>0</v>
      </c>
      <c r="CU832" s="219">
        <v>0</v>
      </c>
      <c r="CV832" s="219">
        <v>0</v>
      </c>
      <c r="CW832" s="219">
        <v>0</v>
      </c>
      <c r="CX832" s="219">
        <v>9202442.7300000004</v>
      </c>
      <c r="CY832" s="219">
        <v>0</v>
      </c>
      <c r="CZ832" s="219">
        <v>24000</v>
      </c>
      <c r="DA832" s="219">
        <v>0</v>
      </c>
      <c r="DB832" s="219">
        <v>0</v>
      </c>
      <c r="DC832" s="219">
        <v>0</v>
      </c>
      <c r="DD832" s="166">
        <v>-9226442.7300000004</v>
      </c>
      <c r="DF832" s="154" t="s">
        <v>24767</v>
      </c>
      <c r="DG832" s="218">
        <v>1144926.92</v>
      </c>
      <c r="DH832" s="218">
        <v>1786837.62</v>
      </c>
      <c r="DI832" s="218">
        <v>1925476.41</v>
      </c>
      <c r="DJ832" s="218">
        <v>2017620.07</v>
      </c>
      <c r="DK832" s="218">
        <v>2007920.43</v>
      </c>
      <c r="DL832" s="218">
        <v>1912569.44</v>
      </c>
      <c r="DM832" s="218">
        <v>2338562.79</v>
      </c>
      <c r="DN832" s="218">
        <v>2049458.59</v>
      </c>
      <c r="DO832" s="218">
        <v>2035826.5</v>
      </c>
      <c r="DP832" s="218">
        <v>2214276.86</v>
      </c>
      <c r="DQ832" s="218">
        <v>1841222.82</v>
      </c>
      <c r="DR832" s="218">
        <v>2873901.41</v>
      </c>
      <c r="DS832" s="164">
        <f t="shared" si="12"/>
        <v>24148599.859999999</v>
      </c>
    </row>
    <row r="833" spans="63:123">
      <c r="BK833" s="152" t="s">
        <v>25276</v>
      </c>
      <c r="BL833" s="219">
        <v>0</v>
      </c>
      <c r="BM833" s="219">
        <v>0</v>
      </c>
      <c r="BN833" s="219">
        <v>5800</v>
      </c>
      <c r="BO833" s="219">
        <v>0</v>
      </c>
      <c r="BP833" s="219">
        <v>0</v>
      </c>
      <c r="BQ833" s="219">
        <v>0</v>
      </c>
      <c r="BR833" s="219">
        <v>0</v>
      </c>
      <c r="BS833" s="219">
        <v>0</v>
      </c>
      <c r="BT833" s="219">
        <v>0</v>
      </c>
      <c r="BU833" s="219">
        <v>0</v>
      </c>
      <c r="BV833" s="219">
        <v>208399.5</v>
      </c>
      <c r="BW833" s="219">
        <v>9248234</v>
      </c>
      <c r="BX833" s="166">
        <v>-9462433.5</v>
      </c>
      <c r="BZ833" s="152" t="s">
        <v>24744</v>
      </c>
      <c r="CA833" s="219">
        <v>23277.599999999999</v>
      </c>
      <c r="CB833" s="219">
        <v>638.4</v>
      </c>
      <c r="CC833" s="219">
        <v>0</v>
      </c>
      <c r="CD833" s="219">
        <v>0</v>
      </c>
      <c r="CE833" s="219">
        <v>0</v>
      </c>
      <c r="CF833" s="219">
        <v>0</v>
      </c>
      <c r="CG833" s="219">
        <v>0</v>
      </c>
      <c r="CH833" s="219">
        <v>0</v>
      </c>
      <c r="CI833" s="219">
        <v>0</v>
      </c>
      <c r="CJ833" s="219">
        <v>0</v>
      </c>
      <c r="CK833" s="219">
        <v>0</v>
      </c>
      <c r="CL833" s="219">
        <v>0</v>
      </c>
      <c r="CM833" s="219">
        <v>0</v>
      </c>
      <c r="CN833" s="166">
        <v>-23916</v>
      </c>
      <c r="CP833" s="152" t="s">
        <v>25330</v>
      </c>
      <c r="CQ833" s="219">
        <v>1911084.39</v>
      </c>
      <c r="CR833" s="219">
        <v>1911211.12</v>
      </c>
      <c r="CS833" s="219">
        <v>1943376.8</v>
      </c>
      <c r="CT833" s="219">
        <v>3494055.38</v>
      </c>
      <c r="CU833" s="219">
        <v>7433687.4800000004</v>
      </c>
      <c r="CV833" s="219">
        <v>3368608.44</v>
      </c>
      <c r="CW833" s="219">
        <v>3946244.44</v>
      </c>
      <c r="CX833" s="219">
        <v>1907571.52</v>
      </c>
      <c r="CY833" s="219">
        <v>2931100.72</v>
      </c>
      <c r="CZ833" s="219">
        <v>1954167.38</v>
      </c>
      <c r="DA833" s="219">
        <v>412839.63</v>
      </c>
      <c r="DB833" s="219">
        <v>2664834.5499999998</v>
      </c>
      <c r="DC833" s="219">
        <v>0</v>
      </c>
      <c r="DD833" s="166">
        <v>-33878781.850000001</v>
      </c>
      <c r="DF833" s="152" t="s">
        <v>24759</v>
      </c>
      <c r="DG833" s="219">
        <v>107904.16</v>
      </c>
      <c r="DH833" s="219">
        <v>741413.32</v>
      </c>
      <c r="DI833" s="219">
        <v>819939.73</v>
      </c>
      <c r="DJ833" s="219">
        <v>838114.76</v>
      </c>
      <c r="DK833" s="219">
        <v>775250.78</v>
      </c>
      <c r="DL833" s="219">
        <v>695109.61</v>
      </c>
      <c r="DM833" s="219">
        <v>1072232.45</v>
      </c>
      <c r="DN833" s="219">
        <v>885612.67</v>
      </c>
      <c r="DO833" s="219">
        <v>834479.28</v>
      </c>
      <c r="DP833" s="219">
        <v>982010.39</v>
      </c>
      <c r="DQ833" s="219">
        <v>681460.4</v>
      </c>
      <c r="DR833" s="219">
        <v>1247805.29</v>
      </c>
      <c r="DS833" s="164">
        <f t="shared" si="12"/>
        <v>9681332.8399999999</v>
      </c>
    </row>
    <row r="834" spans="63:123" ht="20.399999999999999">
      <c r="BK834" s="153" t="s">
        <v>25300</v>
      </c>
      <c r="BL834" s="217">
        <v>0</v>
      </c>
      <c r="BM834" s="217">
        <v>0</v>
      </c>
      <c r="BN834" s="217">
        <v>340844.64</v>
      </c>
      <c r="BO834" s="217">
        <v>353774.01</v>
      </c>
      <c r="BP834" s="217">
        <v>203966.67</v>
      </c>
      <c r="BQ834" s="217">
        <v>340727.97</v>
      </c>
      <c r="BR834" s="217">
        <v>213083.33</v>
      </c>
      <c r="BS834" s="217">
        <v>332695.71000000002</v>
      </c>
      <c r="BT834" s="217">
        <v>270714.52</v>
      </c>
      <c r="BU834" s="217">
        <v>398221.35</v>
      </c>
      <c r="BV834" s="217">
        <v>288293.55</v>
      </c>
      <c r="BW834" s="217">
        <v>538660.31000000006</v>
      </c>
      <c r="BX834" s="164">
        <v>-3280982.06</v>
      </c>
      <c r="BZ834" s="154" t="s">
        <v>24885</v>
      </c>
      <c r="CA834" s="218">
        <v>0</v>
      </c>
      <c r="CB834" s="218">
        <v>0</v>
      </c>
      <c r="CC834" s="218">
        <v>0</v>
      </c>
      <c r="CD834" s="218">
        <v>0</v>
      </c>
      <c r="CE834" s="218">
        <v>0</v>
      </c>
      <c r="CF834" s="218">
        <v>0</v>
      </c>
      <c r="CG834" s="218">
        <v>0</v>
      </c>
      <c r="CH834" s="218">
        <v>174822.9</v>
      </c>
      <c r="CI834" s="218">
        <v>0</v>
      </c>
      <c r="CJ834" s="218">
        <v>0</v>
      </c>
      <c r="CK834" s="218">
        <v>0</v>
      </c>
      <c r="CL834" s="218">
        <v>0</v>
      </c>
      <c r="CM834" s="218">
        <v>0</v>
      </c>
      <c r="CN834" s="165">
        <v>-174822.9</v>
      </c>
      <c r="CP834" s="154" t="s">
        <v>24898</v>
      </c>
      <c r="CQ834" s="218">
        <v>1444120.41</v>
      </c>
      <c r="CR834" s="218">
        <v>12402443.550000001</v>
      </c>
      <c r="CS834" s="218">
        <v>20859822.280000001</v>
      </c>
      <c r="CT834" s="218">
        <v>5574422</v>
      </c>
      <c r="CU834" s="218">
        <v>3306452.44</v>
      </c>
      <c r="CV834" s="218">
        <v>1631963.66</v>
      </c>
      <c r="CW834" s="218">
        <v>5517129.3700000001</v>
      </c>
      <c r="CX834" s="218">
        <v>5762877.7699999996</v>
      </c>
      <c r="CY834" s="218">
        <v>1829740.51</v>
      </c>
      <c r="CZ834" s="218">
        <v>1099910.19</v>
      </c>
      <c r="DA834" s="218">
        <v>568664.68999999994</v>
      </c>
      <c r="DB834" s="218">
        <v>3938817.05</v>
      </c>
      <c r="DC834" s="218">
        <v>0</v>
      </c>
      <c r="DD834" s="165">
        <v>-63936363.920000002</v>
      </c>
      <c r="DF834" s="152" t="s">
        <v>24731</v>
      </c>
      <c r="DG834" s="219">
        <v>1037022.76</v>
      </c>
      <c r="DH834" s="219">
        <v>1045424.3</v>
      </c>
      <c r="DI834" s="219">
        <v>1105536.68</v>
      </c>
      <c r="DJ834" s="219">
        <v>1179505.31</v>
      </c>
      <c r="DK834" s="219">
        <v>1232669.6499999999</v>
      </c>
      <c r="DL834" s="219">
        <v>1217459.83</v>
      </c>
      <c r="DM834" s="219">
        <v>1266330.3400000001</v>
      </c>
      <c r="DN834" s="219">
        <v>1163845.92</v>
      </c>
      <c r="DO834" s="219">
        <v>1201347.22</v>
      </c>
      <c r="DP834" s="219">
        <v>1232266.47</v>
      </c>
      <c r="DQ834" s="219">
        <v>1159762.42</v>
      </c>
      <c r="DR834" s="219">
        <v>1626096.12</v>
      </c>
      <c r="DS834" s="164">
        <f t="shared" si="12"/>
        <v>14467267.020000003</v>
      </c>
    </row>
    <row r="835" spans="63:123">
      <c r="BK835" s="154" t="s">
        <v>24764</v>
      </c>
      <c r="BL835" s="218">
        <v>0</v>
      </c>
      <c r="BM835" s="218">
        <v>0</v>
      </c>
      <c r="BN835" s="218">
        <v>340844.64</v>
      </c>
      <c r="BO835" s="218">
        <v>353774.01</v>
      </c>
      <c r="BP835" s="218">
        <v>203966.67</v>
      </c>
      <c r="BQ835" s="218">
        <v>340727.97</v>
      </c>
      <c r="BR835" s="218">
        <v>213083.33</v>
      </c>
      <c r="BS835" s="218">
        <v>332695.71000000002</v>
      </c>
      <c r="BT835" s="218">
        <v>270714.52</v>
      </c>
      <c r="BU835" s="218">
        <v>398221.35</v>
      </c>
      <c r="BV835" s="218">
        <v>288293.55</v>
      </c>
      <c r="BW835" s="218">
        <v>538660.31000000006</v>
      </c>
      <c r="BX835" s="165">
        <v>-3280982.06</v>
      </c>
      <c r="BZ835" s="152" t="s">
        <v>24905</v>
      </c>
      <c r="CA835" s="219">
        <v>0</v>
      </c>
      <c r="CB835" s="219">
        <v>0</v>
      </c>
      <c r="CC835" s="219">
        <v>0</v>
      </c>
      <c r="CD835" s="219">
        <v>0</v>
      </c>
      <c r="CE835" s="219">
        <v>0</v>
      </c>
      <c r="CF835" s="219">
        <v>0</v>
      </c>
      <c r="CG835" s="219">
        <v>0</v>
      </c>
      <c r="CH835" s="219">
        <v>174822.9</v>
      </c>
      <c r="CI835" s="219">
        <v>0</v>
      </c>
      <c r="CJ835" s="219">
        <v>0</v>
      </c>
      <c r="CK835" s="219">
        <v>0</v>
      </c>
      <c r="CL835" s="219">
        <v>0</v>
      </c>
      <c r="CM835" s="219">
        <v>0</v>
      </c>
      <c r="CN835" s="166">
        <v>-174822.9</v>
      </c>
      <c r="CP835" s="152" t="s">
        <v>25332</v>
      </c>
      <c r="CQ835" s="219">
        <v>1444120.41</v>
      </c>
      <c r="CR835" s="219">
        <v>10382364</v>
      </c>
      <c r="CS835" s="219">
        <v>18414602</v>
      </c>
      <c r="CT835" s="219">
        <v>2306374</v>
      </c>
      <c r="CU835" s="219">
        <v>186452.44</v>
      </c>
      <c r="CV835" s="219">
        <v>1611963.66</v>
      </c>
      <c r="CW835" s="219">
        <v>2417129.37</v>
      </c>
      <c r="CX835" s="219">
        <v>4753877.7699999996</v>
      </c>
      <c r="CY835" s="219">
        <v>1829740.51</v>
      </c>
      <c r="CZ835" s="219">
        <v>797410.19</v>
      </c>
      <c r="DA835" s="219">
        <v>174752.5</v>
      </c>
      <c r="DB835" s="219">
        <v>1530247.26</v>
      </c>
      <c r="DC835" s="219">
        <v>0</v>
      </c>
      <c r="DD835" s="166">
        <v>-45849034.109999999</v>
      </c>
      <c r="DF835" s="153" t="s">
        <v>25268</v>
      </c>
      <c r="DG835" s="217">
        <v>37394246.939999998</v>
      </c>
      <c r="DH835" s="217">
        <v>40595624.450000003</v>
      </c>
      <c r="DI835" s="217">
        <v>40532904.100000001</v>
      </c>
      <c r="DJ835" s="217">
        <v>44306478.140000001</v>
      </c>
      <c r="DK835" s="217">
        <v>40381333.619999997</v>
      </c>
      <c r="DL835" s="217">
        <v>41637452.170000002</v>
      </c>
      <c r="DM835" s="217">
        <v>41806950.719999999</v>
      </c>
      <c r="DN835" s="217">
        <v>40939802.32</v>
      </c>
      <c r="DO835" s="217">
        <v>40850787.259999998</v>
      </c>
      <c r="DP835" s="217">
        <v>39872945.43</v>
      </c>
      <c r="DQ835" s="217">
        <v>41551437.990000002</v>
      </c>
      <c r="DR835" s="217">
        <v>55094004.109999999</v>
      </c>
      <c r="DS835" s="164">
        <f t="shared" si="12"/>
        <v>504963967.25</v>
      </c>
    </row>
    <row r="836" spans="63:123" ht="20.399999999999999">
      <c r="BK836" s="152" t="s">
        <v>25265</v>
      </c>
      <c r="BL836" s="219">
        <v>0</v>
      </c>
      <c r="BM836" s="219">
        <v>0</v>
      </c>
      <c r="BN836" s="219">
        <v>340844.64</v>
      </c>
      <c r="BO836" s="219">
        <v>353774.01</v>
      </c>
      <c r="BP836" s="219">
        <v>203966.67</v>
      </c>
      <c r="BQ836" s="219">
        <v>340727.97</v>
      </c>
      <c r="BR836" s="219">
        <v>213083.33</v>
      </c>
      <c r="BS836" s="219">
        <v>332695.71000000002</v>
      </c>
      <c r="BT836" s="219">
        <v>270714.52</v>
      </c>
      <c r="BU836" s="219">
        <v>398221.35</v>
      </c>
      <c r="BV836" s="219">
        <v>288293.55</v>
      </c>
      <c r="BW836" s="219">
        <v>538660.31000000006</v>
      </c>
      <c r="BX836" s="166">
        <v>-3280982.06</v>
      </c>
      <c r="BZ836" s="154" t="s">
        <v>25024</v>
      </c>
      <c r="CA836" s="218">
        <v>278</v>
      </c>
      <c r="CB836" s="218">
        <v>0</v>
      </c>
      <c r="CC836" s="218">
        <v>0</v>
      </c>
      <c r="CD836" s="218">
        <v>1050190</v>
      </c>
      <c r="CE836" s="218">
        <v>309000</v>
      </c>
      <c r="CF836" s="218">
        <v>68172</v>
      </c>
      <c r="CG836" s="218">
        <v>0</v>
      </c>
      <c r="CH836" s="218">
        <v>0</v>
      </c>
      <c r="CI836" s="218">
        <v>1408091.07</v>
      </c>
      <c r="CJ836" s="218">
        <v>878754.96</v>
      </c>
      <c r="CK836" s="218">
        <v>-54856.4</v>
      </c>
      <c r="CL836" s="218">
        <v>739527.01</v>
      </c>
      <c r="CM836" s="218">
        <v>0</v>
      </c>
      <c r="CN836" s="165">
        <v>-4399156.6399999997</v>
      </c>
      <c r="CP836" s="152" t="s">
        <v>25333</v>
      </c>
      <c r="CQ836" s="219">
        <v>0</v>
      </c>
      <c r="CR836" s="219">
        <v>2020079.55</v>
      </c>
      <c r="CS836" s="219">
        <v>2425542.4</v>
      </c>
      <c r="CT836" s="219">
        <v>3268048</v>
      </c>
      <c r="CU836" s="219">
        <v>3120000</v>
      </c>
      <c r="CV836" s="219">
        <v>20000</v>
      </c>
      <c r="CW836" s="219">
        <v>3100000</v>
      </c>
      <c r="CX836" s="219">
        <v>1009000</v>
      </c>
      <c r="CY836" s="219">
        <v>0</v>
      </c>
      <c r="CZ836" s="219">
        <v>30000</v>
      </c>
      <c r="DA836" s="219">
        <v>0</v>
      </c>
      <c r="DB836" s="219">
        <v>0</v>
      </c>
      <c r="DC836" s="219">
        <v>0</v>
      </c>
      <c r="DD836" s="166">
        <v>-14992669.949999999</v>
      </c>
      <c r="DF836" s="154" t="s">
        <v>24773</v>
      </c>
      <c r="DG836" s="218">
        <v>11008929.75</v>
      </c>
      <c r="DH836" s="218">
        <v>13604842.359999999</v>
      </c>
      <c r="DI836" s="218">
        <v>13805929.460000001</v>
      </c>
      <c r="DJ836" s="218">
        <v>13857376.52</v>
      </c>
      <c r="DK836" s="218">
        <v>13845934.630000001</v>
      </c>
      <c r="DL836" s="218">
        <v>13943913.609999999</v>
      </c>
      <c r="DM836" s="218">
        <v>13401573.130000001</v>
      </c>
      <c r="DN836" s="218">
        <v>14563281.18</v>
      </c>
      <c r="DO836" s="218">
        <v>13709930.939999999</v>
      </c>
      <c r="DP836" s="218">
        <v>13993998.9</v>
      </c>
      <c r="DQ836" s="218">
        <v>15069247.800000001</v>
      </c>
      <c r="DR836" s="218">
        <v>17429036.280000001</v>
      </c>
      <c r="DS836" s="164">
        <f t="shared" si="12"/>
        <v>168233994.56000003</v>
      </c>
    </row>
    <row r="837" spans="63:123" ht="30.6">
      <c r="BK837" s="153" t="s">
        <v>25304</v>
      </c>
      <c r="BL837" s="217">
        <v>25501638.329999998</v>
      </c>
      <c r="BM837" s="217">
        <v>39617674.759999998</v>
      </c>
      <c r="BN837" s="217">
        <v>40344693.189999998</v>
      </c>
      <c r="BO837" s="217">
        <v>52502052.039999999</v>
      </c>
      <c r="BP837" s="217">
        <v>40749757.640000001</v>
      </c>
      <c r="BQ837" s="217">
        <v>33559821.600000001</v>
      </c>
      <c r="BR837" s="217">
        <v>49153679.270000003</v>
      </c>
      <c r="BS837" s="217">
        <v>48580639.57</v>
      </c>
      <c r="BT837" s="217">
        <v>37478140.729999997</v>
      </c>
      <c r="BU837" s="217">
        <v>47710135.520000003</v>
      </c>
      <c r="BV837" s="217">
        <v>47785571.159999996</v>
      </c>
      <c r="BW837" s="217">
        <v>76124337.530000001</v>
      </c>
      <c r="BX837" s="164">
        <v>-539108141.34000003</v>
      </c>
      <c r="BZ837" s="152" t="s">
        <v>25285</v>
      </c>
      <c r="CA837" s="219">
        <v>0</v>
      </c>
      <c r="CB837" s="219">
        <v>0</v>
      </c>
      <c r="CC837" s="219">
        <v>0</v>
      </c>
      <c r="CD837" s="219">
        <v>1050190</v>
      </c>
      <c r="CE837" s="219">
        <v>309000</v>
      </c>
      <c r="CF837" s="219">
        <v>68172</v>
      </c>
      <c r="CG837" s="219">
        <v>0</v>
      </c>
      <c r="CH837" s="219">
        <v>0</v>
      </c>
      <c r="CI837" s="219">
        <v>1408091.07</v>
      </c>
      <c r="CJ837" s="219">
        <v>878754.96</v>
      </c>
      <c r="CK837" s="219">
        <v>-54856.4</v>
      </c>
      <c r="CL837" s="219">
        <v>739527.01</v>
      </c>
      <c r="CM837" s="219">
        <v>0</v>
      </c>
      <c r="CN837" s="166">
        <v>-4398878.6399999997</v>
      </c>
      <c r="CP837" s="152" t="s">
        <v>25413</v>
      </c>
      <c r="CQ837" s="219">
        <v>0</v>
      </c>
      <c r="CR837" s="219">
        <v>0</v>
      </c>
      <c r="CS837" s="219">
        <v>0</v>
      </c>
      <c r="CT837" s="219">
        <v>0</v>
      </c>
      <c r="CU837" s="219">
        <v>0</v>
      </c>
      <c r="CV837" s="219">
        <v>0</v>
      </c>
      <c r="CW837" s="219">
        <v>0</v>
      </c>
      <c r="CX837" s="219">
        <v>0</v>
      </c>
      <c r="CY837" s="219">
        <v>0</v>
      </c>
      <c r="CZ837" s="219">
        <v>272500</v>
      </c>
      <c r="DA837" s="219">
        <v>393912.19</v>
      </c>
      <c r="DB837" s="219">
        <v>2404888.79</v>
      </c>
      <c r="DC837" s="219">
        <v>0</v>
      </c>
      <c r="DD837" s="166">
        <v>-3071300.98</v>
      </c>
      <c r="DF837" s="152" t="s">
        <v>24775</v>
      </c>
      <c r="DG837" s="219">
        <v>11008929.75</v>
      </c>
      <c r="DH837" s="219">
        <v>13604842.359999999</v>
      </c>
      <c r="DI837" s="219">
        <v>13805929.460000001</v>
      </c>
      <c r="DJ837" s="219">
        <v>13857376.52</v>
      </c>
      <c r="DK837" s="219">
        <v>13845934.630000001</v>
      </c>
      <c r="DL837" s="219">
        <v>13943913.609999999</v>
      </c>
      <c r="DM837" s="219">
        <v>13401573.130000001</v>
      </c>
      <c r="DN837" s="219">
        <v>14563281.18</v>
      </c>
      <c r="DO837" s="219">
        <v>13709930.939999999</v>
      </c>
      <c r="DP837" s="219">
        <v>13993998.9</v>
      </c>
      <c r="DQ837" s="219">
        <v>15069247.800000001</v>
      </c>
      <c r="DR837" s="219">
        <v>17429036.280000001</v>
      </c>
      <c r="DS837" s="164">
        <f t="shared" si="12"/>
        <v>168233994.56000003</v>
      </c>
    </row>
    <row r="838" spans="63:123" ht="20.399999999999999">
      <c r="BK838" s="154" t="s">
        <v>24876</v>
      </c>
      <c r="BL838" s="218">
        <v>25501638.329999998</v>
      </c>
      <c r="BM838" s="218">
        <v>39617674.759999998</v>
      </c>
      <c r="BN838" s="218">
        <v>40344693.189999998</v>
      </c>
      <c r="BO838" s="218">
        <v>52502052.039999999</v>
      </c>
      <c r="BP838" s="218">
        <v>40749757.640000001</v>
      </c>
      <c r="BQ838" s="218">
        <v>33559821.600000001</v>
      </c>
      <c r="BR838" s="218">
        <v>49153679.270000003</v>
      </c>
      <c r="BS838" s="218">
        <v>48580639.57</v>
      </c>
      <c r="BT838" s="218">
        <v>37478140.729999997</v>
      </c>
      <c r="BU838" s="218">
        <v>47710135.520000003</v>
      </c>
      <c r="BV838" s="218">
        <v>47785571.159999996</v>
      </c>
      <c r="BW838" s="218">
        <v>76124337.530000001</v>
      </c>
      <c r="BX838" s="165">
        <v>-539108141.34000003</v>
      </c>
      <c r="BZ838" s="152" t="s">
        <v>25276</v>
      </c>
      <c r="CA838" s="219">
        <v>278</v>
      </c>
      <c r="CB838" s="219">
        <v>0</v>
      </c>
      <c r="CC838" s="219">
        <v>0</v>
      </c>
      <c r="CD838" s="219">
        <v>0</v>
      </c>
      <c r="CE838" s="219">
        <v>0</v>
      </c>
      <c r="CF838" s="219">
        <v>0</v>
      </c>
      <c r="CG838" s="219">
        <v>0</v>
      </c>
      <c r="CH838" s="219">
        <v>0</v>
      </c>
      <c r="CI838" s="219">
        <v>0</v>
      </c>
      <c r="CJ838" s="219">
        <v>0</v>
      </c>
      <c r="CK838" s="219">
        <v>0</v>
      </c>
      <c r="CL838" s="219">
        <v>0</v>
      </c>
      <c r="CM838" s="219">
        <v>0</v>
      </c>
      <c r="CN838" s="166">
        <v>-278</v>
      </c>
      <c r="CP838" s="152" t="s">
        <v>24901</v>
      </c>
      <c r="CQ838" s="219">
        <v>0</v>
      </c>
      <c r="CR838" s="219">
        <v>0</v>
      </c>
      <c r="CS838" s="219">
        <v>19677.88</v>
      </c>
      <c r="CT838" s="219">
        <v>0</v>
      </c>
      <c r="CU838" s="219">
        <v>0</v>
      </c>
      <c r="CV838" s="219">
        <v>0</v>
      </c>
      <c r="CW838" s="219">
        <v>0</v>
      </c>
      <c r="CX838" s="219">
        <v>0</v>
      </c>
      <c r="CY838" s="219">
        <v>0</v>
      </c>
      <c r="CZ838" s="219">
        <v>0</v>
      </c>
      <c r="DA838" s="219">
        <v>0</v>
      </c>
      <c r="DB838" s="219">
        <v>3681</v>
      </c>
      <c r="DC838" s="219">
        <v>0</v>
      </c>
      <c r="DD838" s="166">
        <v>-23358.880000000001</v>
      </c>
      <c r="DF838" s="154" t="s">
        <v>24776</v>
      </c>
      <c r="DG838" s="218">
        <v>0</v>
      </c>
      <c r="DH838" s="218">
        <v>0</v>
      </c>
      <c r="DI838" s="218">
        <v>0</v>
      </c>
      <c r="DJ838" s="218">
        <v>0</v>
      </c>
      <c r="DK838" s="218">
        <v>0</v>
      </c>
      <c r="DL838" s="218">
        <v>0</v>
      </c>
      <c r="DM838" s="218">
        <v>1541349</v>
      </c>
      <c r="DN838" s="218">
        <v>0</v>
      </c>
      <c r="DO838" s="218">
        <v>220027</v>
      </c>
      <c r="DP838" s="218">
        <v>220027</v>
      </c>
      <c r="DQ838" s="218">
        <v>220027</v>
      </c>
      <c r="DR838" s="218">
        <v>0</v>
      </c>
      <c r="DS838" s="164">
        <f t="shared" si="12"/>
        <v>2201430</v>
      </c>
    </row>
    <row r="839" spans="63:123" ht="20.399999999999999">
      <c r="BK839" s="152" t="s">
        <v>24731</v>
      </c>
      <c r="BL839" s="219">
        <v>22246121.690000001</v>
      </c>
      <c r="BM839" s="219">
        <v>20169872.079999998</v>
      </c>
      <c r="BN839" s="219">
        <v>24150224.43</v>
      </c>
      <c r="BO839" s="219">
        <v>28495755.66</v>
      </c>
      <c r="BP839" s="219">
        <v>21870210.489999998</v>
      </c>
      <c r="BQ839" s="219">
        <v>22410678.890000001</v>
      </c>
      <c r="BR839" s="219">
        <v>26722707.199999999</v>
      </c>
      <c r="BS839" s="219">
        <v>23583279.91</v>
      </c>
      <c r="BT839" s="219">
        <v>23554560.530000001</v>
      </c>
      <c r="BU839" s="219">
        <v>23827134.109999999</v>
      </c>
      <c r="BV839" s="219">
        <v>24054143.280000001</v>
      </c>
      <c r="BW839" s="219">
        <v>41447294.82</v>
      </c>
      <c r="BX839" s="166">
        <v>-302531983.08999997</v>
      </c>
      <c r="BZ839" s="153" t="s">
        <v>25300</v>
      </c>
      <c r="CA839" s="217">
        <v>0</v>
      </c>
      <c r="CB839" s="217">
        <v>0</v>
      </c>
      <c r="CC839" s="217">
        <v>0</v>
      </c>
      <c r="CD839" s="217">
        <v>0</v>
      </c>
      <c r="CE839" s="217">
        <v>0</v>
      </c>
      <c r="CF839" s="217">
        <v>89728.09</v>
      </c>
      <c r="CG839" s="217">
        <v>45828.34</v>
      </c>
      <c r="CH839" s="217">
        <v>92379.99</v>
      </c>
      <c r="CI839" s="217">
        <v>92900</v>
      </c>
      <c r="CJ839" s="217">
        <v>185800</v>
      </c>
      <c r="CK839" s="217">
        <v>14500</v>
      </c>
      <c r="CL839" s="217">
        <v>111433.33</v>
      </c>
      <c r="CM839" s="217">
        <v>0</v>
      </c>
      <c r="CN839" s="164">
        <v>-632569.75</v>
      </c>
      <c r="CP839" s="153" t="s">
        <v>25334</v>
      </c>
      <c r="CQ839" s="217">
        <v>0</v>
      </c>
      <c r="CR839" s="217">
        <v>97911.13</v>
      </c>
      <c r="CS839" s="217">
        <v>99339.64</v>
      </c>
      <c r="CT839" s="217">
        <v>97835.8</v>
      </c>
      <c r="CU839" s="217">
        <v>84656.58</v>
      </c>
      <c r="CV839" s="217">
        <v>63325.15</v>
      </c>
      <c r="CW839" s="217">
        <v>62129.8</v>
      </c>
      <c r="CX839" s="217">
        <v>4043086.92</v>
      </c>
      <c r="CY839" s="217">
        <v>84219.86</v>
      </c>
      <c r="CZ839" s="217">
        <v>55851.96</v>
      </c>
      <c r="DA839" s="217">
        <v>58152.6</v>
      </c>
      <c r="DB839" s="217">
        <v>63882.31</v>
      </c>
      <c r="DC839" s="217">
        <v>0</v>
      </c>
      <c r="DD839" s="164">
        <v>-4810391.75</v>
      </c>
      <c r="DF839" s="152" t="s">
        <v>25417</v>
      </c>
      <c r="DG839" s="219">
        <v>0</v>
      </c>
      <c r="DH839" s="219">
        <v>0</v>
      </c>
      <c r="DI839" s="219">
        <v>0</v>
      </c>
      <c r="DJ839" s="219">
        <v>0</v>
      </c>
      <c r="DK839" s="219">
        <v>0</v>
      </c>
      <c r="DL839" s="219">
        <v>0</v>
      </c>
      <c r="DM839" s="219">
        <v>1540189</v>
      </c>
      <c r="DN839" s="219">
        <v>0</v>
      </c>
      <c r="DO839" s="219">
        <v>220027</v>
      </c>
      <c r="DP839" s="219">
        <v>220027</v>
      </c>
      <c r="DQ839" s="219">
        <v>220027</v>
      </c>
      <c r="DR839" s="219">
        <v>0</v>
      </c>
      <c r="DS839" s="164">
        <f t="shared" si="12"/>
        <v>2200270</v>
      </c>
    </row>
    <row r="840" spans="63:123">
      <c r="BK840" s="152" t="s">
        <v>24980</v>
      </c>
      <c r="BL840" s="219">
        <v>3215222.75</v>
      </c>
      <c r="BM840" s="219">
        <v>18797006.440000001</v>
      </c>
      <c r="BN840" s="219">
        <v>11733996.24</v>
      </c>
      <c r="BO840" s="219">
        <v>19796359.920000002</v>
      </c>
      <c r="BP840" s="219">
        <v>14794399.01</v>
      </c>
      <c r="BQ840" s="219">
        <v>10578645.449999999</v>
      </c>
      <c r="BR840" s="219">
        <v>21221606.050000001</v>
      </c>
      <c r="BS840" s="219">
        <v>23941849.690000001</v>
      </c>
      <c r="BT840" s="219">
        <v>12493245.619999999</v>
      </c>
      <c r="BU840" s="219">
        <v>17401771.829999998</v>
      </c>
      <c r="BV840" s="219">
        <v>22007257.989999998</v>
      </c>
      <c r="BW840" s="219">
        <v>31826763.109999999</v>
      </c>
      <c r="BX840" s="166">
        <v>-207808124.09999999</v>
      </c>
      <c r="BZ840" s="154" t="s">
        <v>24764</v>
      </c>
      <c r="CA840" s="218">
        <v>0</v>
      </c>
      <c r="CB840" s="218">
        <v>0</v>
      </c>
      <c r="CC840" s="218">
        <v>0</v>
      </c>
      <c r="CD840" s="218">
        <v>0</v>
      </c>
      <c r="CE840" s="218">
        <v>0</v>
      </c>
      <c r="CF840" s="218">
        <v>89728.09</v>
      </c>
      <c r="CG840" s="218">
        <v>45828.34</v>
      </c>
      <c r="CH840" s="218">
        <v>92379.99</v>
      </c>
      <c r="CI840" s="218">
        <v>92900</v>
      </c>
      <c r="CJ840" s="218">
        <v>185800</v>
      </c>
      <c r="CK840" s="218">
        <v>14500</v>
      </c>
      <c r="CL840" s="218">
        <v>111433.33</v>
      </c>
      <c r="CM840" s="218">
        <v>0</v>
      </c>
      <c r="CN840" s="165">
        <v>-632569.75</v>
      </c>
      <c r="CP840" s="154" t="s">
        <v>24857</v>
      </c>
      <c r="CQ840" s="218">
        <v>0</v>
      </c>
      <c r="CR840" s="218">
        <v>97911.13</v>
      </c>
      <c r="CS840" s="218">
        <v>99339.64</v>
      </c>
      <c r="CT840" s="218">
        <v>97835.8</v>
      </c>
      <c r="CU840" s="218">
        <v>84656.58</v>
      </c>
      <c r="CV840" s="218">
        <v>63325.15</v>
      </c>
      <c r="CW840" s="218">
        <v>62129.8</v>
      </c>
      <c r="CX840" s="218">
        <v>4043086.92</v>
      </c>
      <c r="CY840" s="218">
        <v>84219.86</v>
      </c>
      <c r="CZ840" s="218">
        <v>55851.96</v>
      </c>
      <c r="DA840" s="218">
        <v>58152.6</v>
      </c>
      <c r="DB840" s="218">
        <v>63882.31</v>
      </c>
      <c r="DC840" s="218">
        <v>0</v>
      </c>
      <c r="DD840" s="165">
        <v>-4810391.75</v>
      </c>
      <c r="DF840" s="152" t="s">
        <v>24744</v>
      </c>
      <c r="DG840" s="219">
        <v>0</v>
      </c>
      <c r="DH840" s="219">
        <v>0</v>
      </c>
      <c r="DI840" s="219">
        <v>0</v>
      </c>
      <c r="DJ840" s="219">
        <v>0</v>
      </c>
      <c r="DK840" s="219">
        <v>0</v>
      </c>
      <c r="DL840" s="219">
        <v>0</v>
      </c>
      <c r="DM840" s="219">
        <v>1160</v>
      </c>
      <c r="DN840" s="219">
        <v>0</v>
      </c>
      <c r="DO840" s="219">
        <v>0</v>
      </c>
      <c r="DP840" s="219">
        <v>0</v>
      </c>
      <c r="DQ840" s="219">
        <v>0</v>
      </c>
      <c r="DR840" s="219">
        <v>0</v>
      </c>
      <c r="DS840" s="164">
        <f t="shared" ref="DS840:DS903" si="13">+SUM(DG840:DR840)</f>
        <v>1160</v>
      </c>
    </row>
    <row r="841" spans="63:123" ht="20.399999999999999">
      <c r="BK841" s="152" t="s">
        <v>25305</v>
      </c>
      <c r="BL841" s="219">
        <v>40293.89</v>
      </c>
      <c r="BM841" s="219">
        <v>650796.24</v>
      </c>
      <c r="BN841" s="219">
        <v>528475.35</v>
      </c>
      <c r="BO841" s="219">
        <v>160474.51999999999</v>
      </c>
      <c r="BP841" s="219">
        <v>552751.26</v>
      </c>
      <c r="BQ841" s="219">
        <v>157464.44</v>
      </c>
      <c r="BR841" s="219">
        <v>1209366.02</v>
      </c>
      <c r="BS841" s="219">
        <v>1055509.97</v>
      </c>
      <c r="BT841" s="219">
        <v>1200252.94</v>
      </c>
      <c r="BU841" s="219">
        <v>1262555.1200000001</v>
      </c>
      <c r="BV841" s="219">
        <v>1671257.91</v>
      </c>
      <c r="BW841" s="219">
        <v>1225923.51</v>
      </c>
      <c r="BX841" s="166">
        <v>-9715121.1699999999</v>
      </c>
      <c r="BZ841" s="152" t="s">
        <v>25265</v>
      </c>
      <c r="CA841" s="219">
        <v>0</v>
      </c>
      <c r="CB841" s="219">
        <v>0</v>
      </c>
      <c r="CC841" s="219">
        <v>0</v>
      </c>
      <c r="CD841" s="219">
        <v>0</v>
      </c>
      <c r="CE841" s="219">
        <v>0</v>
      </c>
      <c r="CF841" s="219">
        <v>45828.34</v>
      </c>
      <c r="CG841" s="219">
        <v>45828.34</v>
      </c>
      <c r="CH841" s="219">
        <v>92379.99</v>
      </c>
      <c r="CI841" s="219">
        <v>92900</v>
      </c>
      <c r="CJ841" s="219">
        <v>185800</v>
      </c>
      <c r="CK841" s="219">
        <v>0</v>
      </c>
      <c r="CL841" s="219">
        <v>111433.33</v>
      </c>
      <c r="CM841" s="219">
        <v>0</v>
      </c>
      <c r="CN841" s="166">
        <v>-574170</v>
      </c>
      <c r="CP841" s="152" t="s">
        <v>25418</v>
      </c>
      <c r="CQ841" s="219">
        <v>0</v>
      </c>
      <c r="CR841" s="219">
        <v>70411.13</v>
      </c>
      <c r="CS841" s="219">
        <v>93893.53</v>
      </c>
      <c r="CT841" s="219">
        <v>97835.8</v>
      </c>
      <c r="CU841" s="219">
        <v>84656.58</v>
      </c>
      <c r="CV841" s="219">
        <v>63325.15</v>
      </c>
      <c r="CW841" s="219">
        <v>62129.8</v>
      </c>
      <c r="CX841" s="219">
        <v>32740.58</v>
      </c>
      <c r="CY841" s="219">
        <v>81495.41</v>
      </c>
      <c r="CZ841" s="219">
        <v>55851.96</v>
      </c>
      <c r="DA841" s="219">
        <v>55346.81</v>
      </c>
      <c r="DB841" s="219">
        <v>63882.31</v>
      </c>
      <c r="DC841" s="219">
        <v>0</v>
      </c>
      <c r="DD841" s="166">
        <v>-761569.06</v>
      </c>
      <c r="DF841" s="154" t="s">
        <v>24769</v>
      </c>
      <c r="DG841" s="218">
        <v>26385317.190000001</v>
      </c>
      <c r="DH841" s="218">
        <v>26990782.09</v>
      </c>
      <c r="DI841" s="218">
        <v>26726974.640000001</v>
      </c>
      <c r="DJ841" s="218">
        <v>30449101.620000001</v>
      </c>
      <c r="DK841" s="218">
        <v>26535398.989999998</v>
      </c>
      <c r="DL841" s="218">
        <v>27693538.559999999</v>
      </c>
      <c r="DM841" s="218">
        <v>26864028.59</v>
      </c>
      <c r="DN841" s="218">
        <v>26376521.140000001</v>
      </c>
      <c r="DO841" s="218">
        <v>26920829.32</v>
      </c>
      <c r="DP841" s="218">
        <v>25658919.530000001</v>
      </c>
      <c r="DQ841" s="218">
        <v>26262163.190000001</v>
      </c>
      <c r="DR841" s="218">
        <v>37664967.829999998</v>
      </c>
      <c r="DS841" s="164">
        <f t="shared" si="13"/>
        <v>334528542.68999994</v>
      </c>
    </row>
    <row r="842" spans="63:123" ht="20.399999999999999">
      <c r="BK842" s="152" t="s">
        <v>25104</v>
      </c>
      <c r="BL842" s="219">
        <v>0</v>
      </c>
      <c r="BM842" s="219">
        <v>0</v>
      </c>
      <c r="BN842" s="219">
        <v>3931997.17</v>
      </c>
      <c r="BO842" s="219">
        <v>4049461.94</v>
      </c>
      <c r="BP842" s="219">
        <v>3532396.88</v>
      </c>
      <c r="BQ842" s="219">
        <v>413032.82</v>
      </c>
      <c r="BR842" s="219">
        <v>0</v>
      </c>
      <c r="BS842" s="219">
        <v>0</v>
      </c>
      <c r="BT842" s="219">
        <v>0</v>
      </c>
      <c r="BU842" s="219">
        <v>5011184.3600000003</v>
      </c>
      <c r="BV842" s="219">
        <v>0</v>
      </c>
      <c r="BW842" s="219">
        <v>1272565.5900000001</v>
      </c>
      <c r="BX842" s="166">
        <v>-18210638.760000002</v>
      </c>
      <c r="BZ842" s="152" t="s">
        <v>25267</v>
      </c>
      <c r="CA842" s="219">
        <v>0</v>
      </c>
      <c r="CB842" s="219">
        <v>0</v>
      </c>
      <c r="CC842" s="219">
        <v>0</v>
      </c>
      <c r="CD842" s="219">
        <v>0</v>
      </c>
      <c r="CE842" s="219">
        <v>0</v>
      </c>
      <c r="CF842" s="219">
        <v>43899.75</v>
      </c>
      <c r="CG842" s="219">
        <v>0</v>
      </c>
      <c r="CH842" s="219">
        <v>0</v>
      </c>
      <c r="CI842" s="219">
        <v>0</v>
      </c>
      <c r="CJ842" s="219">
        <v>0</v>
      </c>
      <c r="CK842" s="219">
        <v>14500</v>
      </c>
      <c r="CL842" s="219">
        <v>0</v>
      </c>
      <c r="CM842" s="219">
        <v>0</v>
      </c>
      <c r="CN842" s="166">
        <v>-58399.75</v>
      </c>
      <c r="CP842" s="152" t="s">
        <v>25329</v>
      </c>
      <c r="CQ842" s="219">
        <v>0</v>
      </c>
      <c r="CR842" s="219">
        <v>0</v>
      </c>
      <c r="CS842" s="219">
        <v>0</v>
      </c>
      <c r="CT842" s="219">
        <v>0</v>
      </c>
      <c r="CU842" s="219">
        <v>0</v>
      </c>
      <c r="CV842" s="219">
        <v>0</v>
      </c>
      <c r="CW842" s="219">
        <v>0</v>
      </c>
      <c r="CX842" s="219">
        <v>3997500</v>
      </c>
      <c r="CY842" s="219">
        <v>0</v>
      </c>
      <c r="CZ842" s="219">
        <v>0</v>
      </c>
      <c r="DA842" s="219">
        <v>0</v>
      </c>
      <c r="DB842" s="219">
        <v>0</v>
      </c>
      <c r="DC842" s="219">
        <v>0</v>
      </c>
      <c r="DD842" s="166">
        <v>-3997500</v>
      </c>
      <c r="DF842" s="152" t="s">
        <v>25029</v>
      </c>
      <c r="DG842" s="219">
        <v>0</v>
      </c>
      <c r="DH842" s="219">
        <v>0</v>
      </c>
      <c r="DI842" s="219">
        <v>159057.54999999999</v>
      </c>
      <c r="DJ842" s="219">
        <v>182438.49</v>
      </c>
      <c r="DK842" s="219">
        <v>141279.74</v>
      </c>
      <c r="DL842" s="219">
        <v>85210.58</v>
      </c>
      <c r="DM842" s="219">
        <v>345692.73</v>
      </c>
      <c r="DN842" s="219">
        <v>0</v>
      </c>
      <c r="DO842" s="219">
        <v>381651.43</v>
      </c>
      <c r="DP842" s="219">
        <v>160862.75</v>
      </c>
      <c r="DQ842" s="219">
        <v>169598.86</v>
      </c>
      <c r="DR842" s="219">
        <v>122698.35</v>
      </c>
      <c r="DS842" s="164">
        <f t="shared" si="13"/>
        <v>1748490.48</v>
      </c>
    </row>
    <row r="843" spans="63:123" ht="20.399999999999999">
      <c r="BK843" s="152" t="s">
        <v>24880</v>
      </c>
      <c r="BL843" s="219">
        <v>0</v>
      </c>
      <c r="BM843" s="219">
        <v>0</v>
      </c>
      <c r="BN843" s="219">
        <v>0</v>
      </c>
      <c r="BO843" s="219">
        <v>0</v>
      </c>
      <c r="BP843" s="219">
        <v>0</v>
      </c>
      <c r="BQ843" s="219">
        <v>0</v>
      </c>
      <c r="BR843" s="219">
        <v>0</v>
      </c>
      <c r="BS843" s="219">
        <v>0</v>
      </c>
      <c r="BT843" s="219">
        <v>230081.64</v>
      </c>
      <c r="BU843" s="219">
        <v>207490.1</v>
      </c>
      <c r="BV843" s="219">
        <v>52911.98</v>
      </c>
      <c r="BW843" s="219">
        <v>351790.5</v>
      </c>
      <c r="BX843" s="166">
        <v>-842274.22</v>
      </c>
      <c r="BZ843" s="153" t="s">
        <v>25304</v>
      </c>
      <c r="CA843" s="217">
        <v>22102829.530000001</v>
      </c>
      <c r="CB843" s="217">
        <v>37098881.25</v>
      </c>
      <c r="CC843" s="217">
        <v>31505118.66</v>
      </c>
      <c r="CD843" s="217">
        <v>42570537.579999998</v>
      </c>
      <c r="CE843" s="217">
        <v>30605228.789999999</v>
      </c>
      <c r="CF843" s="217">
        <v>38226748.329999998</v>
      </c>
      <c r="CG843" s="217">
        <v>40603161.130000003</v>
      </c>
      <c r="CH843" s="217">
        <v>35490055.880000003</v>
      </c>
      <c r="CI843" s="217">
        <v>33979819.43</v>
      </c>
      <c r="CJ843" s="217">
        <v>38519672.850000001</v>
      </c>
      <c r="CK843" s="217">
        <v>33908827.75</v>
      </c>
      <c r="CL843" s="217">
        <v>52135987.780000001</v>
      </c>
      <c r="CM843" s="217">
        <v>0</v>
      </c>
      <c r="CN843" s="164">
        <v>-436746868.95999998</v>
      </c>
      <c r="CP843" s="152" t="s">
        <v>25330</v>
      </c>
      <c r="CQ843" s="219">
        <v>0</v>
      </c>
      <c r="CR843" s="219">
        <v>27500</v>
      </c>
      <c r="CS843" s="219">
        <v>5446.11</v>
      </c>
      <c r="CT843" s="219">
        <v>0</v>
      </c>
      <c r="CU843" s="219">
        <v>0</v>
      </c>
      <c r="CV843" s="219">
        <v>0</v>
      </c>
      <c r="CW843" s="219">
        <v>0</v>
      </c>
      <c r="CX843" s="219">
        <v>12846.34</v>
      </c>
      <c r="CY843" s="219">
        <v>2724.45</v>
      </c>
      <c r="CZ843" s="219">
        <v>0</v>
      </c>
      <c r="DA843" s="219">
        <v>2805.79</v>
      </c>
      <c r="DB843" s="219">
        <v>0</v>
      </c>
      <c r="DC843" s="219">
        <v>0</v>
      </c>
      <c r="DD843" s="166">
        <v>-51322.69</v>
      </c>
      <c r="DF843" s="152" t="s">
        <v>24759</v>
      </c>
      <c r="DG843" s="219">
        <v>1282385.48</v>
      </c>
      <c r="DH843" s="219">
        <v>2930263.27</v>
      </c>
      <c r="DI843" s="219">
        <v>2797954.2</v>
      </c>
      <c r="DJ843" s="219">
        <v>2863973.12</v>
      </c>
      <c r="DK843" s="219">
        <v>2585965.7999999998</v>
      </c>
      <c r="DL843" s="219">
        <v>3489275.15</v>
      </c>
      <c r="DM843" s="219">
        <v>3115697.46</v>
      </c>
      <c r="DN843" s="219">
        <v>3086465.1</v>
      </c>
      <c r="DO843" s="219">
        <v>2347144.52</v>
      </c>
      <c r="DP843" s="219">
        <v>2421692.7000000002</v>
      </c>
      <c r="DQ843" s="219">
        <v>2843686.86</v>
      </c>
      <c r="DR843" s="219">
        <v>2436779.75</v>
      </c>
      <c r="DS843" s="164">
        <f t="shared" si="13"/>
        <v>32201283.41</v>
      </c>
    </row>
    <row r="844" spans="63:123" ht="20.399999999999999">
      <c r="BK844" s="153" t="s">
        <v>25308</v>
      </c>
      <c r="BL844" s="217">
        <v>265642.62</v>
      </c>
      <c r="BM844" s="217">
        <v>254183.95</v>
      </c>
      <c r="BN844" s="217">
        <v>271574.84000000003</v>
      </c>
      <c r="BO844" s="217">
        <v>250495.15</v>
      </c>
      <c r="BP844" s="217">
        <v>280339.74</v>
      </c>
      <c r="BQ844" s="217">
        <v>269647.76</v>
      </c>
      <c r="BR844" s="217">
        <v>248343.21</v>
      </c>
      <c r="BS844" s="217">
        <v>268060.61</v>
      </c>
      <c r="BT844" s="217">
        <v>257394.93</v>
      </c>
      <c r="BU844" s="217">
        <v>264479.78000000003</v>
      </c>
      <c r="BV844" s="217">
        <v>240497.07</v>
      </c>
      <c r="BW844" s="217">
        <v>390107.32</v>
      </c>
      <c r="BX844" s="164">
        <v>-3260766.98</v>
      </c>
      <c r="BZ844" s="154" t="s">
        <v>24876</v>
      </c>
      <c r="CA844" s="218">
        <v>22102829.530000001</v>
      </c>
      <c r="CB844" s="218">
        <v>37098881.25</v>
      </c>
      <c r="CC844" s="218">
        <v>31505118.66</v>
      </c>
      <c r="CD844" s="218">
        <v>42570537.579999998</v>
      </c>
      <c r="CE844" s="218">
        <v>30605228.789999999</v>
      </c>
      <c r="CF844" s="218">
        <v>38226748.329999998</v>
      </c>
      <c r="CG844" s="218">
        <v>40603161.130000003</v>
      </c>
      <c r="CH844" s="218">
        <v>35490055.880000003</v>
      </c>
      <c r="CI844" s="218">
        <v>33979819.43</v>
      </c>
      <c r="CJ844" s="218">
        <v>38519672.850000001</v>
      </c>
      <c r="CK844" s="218">
        <v>33908827.75</v>
      </c>
      <c r="CL844" s="218">
        <v>52135987.780000001</v>
      </c>
      <c r="CM844" s="218">
        <v>0</v>
      </c>
      <c r="CN844" s="165">
        <v>-436746868.95999998</v>
      </c>
      <c r="CP844" s="153" t="s">
        <v>25419</v>
      </c>
      <c r="CQ844" s="217">
        <v>0</v>
      </c>
      <c r="CR844" s="217">
        <v>0</v>
      </c>
      <c r="CS844" s="217">
        <v>0</v>
      </c>
      <c r="CT844" s="217">
        <v>0</v>
      </c>
      <c r="CU844" s="217">
        <v>39169.57</v>
      </c>
      <c r="CV844" s="217">
        <v>39169.57</v>
      </c>
      <c r="CW844" s="217">
        <v>43314.23</v>
      </c>
      <c r="CX844" s="217">
        <v>49844.52</v>
      </c>
      <c r="CY844" s="217">
        <v>40510.379999999997</v>
      </c>
      <c r="CZ844" s="217">
        <v>39814.81</v>
      </c>
      <c r="DA844" s="217">
        <v>42947.91</v>
      </c>
      <c r="DB844" s="217">
        <v>43743.27</v>
      </c>
      <c r="DC844" s="217">
        <v>0</v>
      </c>
      <c r="DD844" s="164">
        <v>-338514.26</v>
      </c>
      <c r="DF844" s="152" t="s">
        <v>24731</v>
      </c>
      <c r="DG844" s="219">
        <v>25102931.710000001</v>
      </c>
      <c r="DH844" s="219">
        <v>24058050.82</v>
      </c>
      <c r="DI844" s="219">
        <v>23768506.890000001</v>
      </c>
      <c r="DJ844" s="219">
        <v>27402043.010000002</v>
      </c>
      <c r="DK844" s="219">
        <v>23803111.550000001</v>
      </c>
      <c r="DL844" s="219">
        <v>24117811.829999998</v>
      </c>
      <c r="DM844" s="219">
        <v>23397802.399999999</v>
      </c>
      <c r="DN844" s="219">
        <v>23284650.039999999</v>
      </c>
      <c r="DO844" s="219">
        <v>24189063.370000001</v>
      </c>
      <c r="DP844" s="219">
        <v>23071262.079999998</v>
      </c>
      <c r="DQ844" s="219">
        <v>23233510.690000001</v>
      </c>
      <c r="DR844" s="219">
        <v>35093901.729999997</v>
      </c>
      <c r="DS844" s="164">
        <f t="shared" si="13"/>
        <v>300522646.12</v>
      </c>
    </row>
    <row r="845" spans="63:123">
      <c r="BK845" s="154" t="s">
        <v>24763</v>
      </c>
      <c r="BL845" s="218">
        <v>265642.62</v>
      </c>
      <c r="BM845" s="218">
        <v>254183.95</v>
      </c>
      <c r="BN845" s="218">
        <v>271574.84000000003</v>
      </c>
      <c r="BO845" s="218">
        <v>250495.15</v>
      </c>
      <c r="BP845" s="218">
        <v>280339.74</v>
      </c>
      <c r="BQ845" s="218">
        <v>269647.76</v>
      </c>
      <c r="BR845" s="218">
        <v>248343.21</v>
      </c>
      <c r="BS845" s="218">
        <v>268060.61</v>
      </c>
      <c r="BT845" s="218">
        <v>257394.93</v>
      </c>
      <c r="BU845" s="218">
        <v>264479.78000000003</v>
      </c>
      <c r="BV845" s="218">
        <v>240497.07</v>
      </c>
      <c r="BW845" s="218">
        <v>390107.32</v>
      </c>
      <c r="BX845" s="165">
        <v>-3260766.98</v>
      </c>
      <c r="BZ845" s="152" t="s">
        <v>24731</v>
      </c>
      <c r="CA845" s="219">
        <v>18840343.09</v>
      </c>
      <c r="CB845" s="219">
        <v>20946840.670000002</v>
      </c>
      <c r="CC845" s="219">
        <v>18619381.530000001</v>
      </c>
      <c r="CD845" s="219">
        <v>24073298.219999999</v>
      </c>
      <c r="CE845" s="219">
        <v>18428103.960000001</v>
      </c>
      <c r="CF845" s="219">
        <v>18384788.07</v>
      </c>
      <c r="CG845" s="219">
        <v>19015871.59</v>
      </c>
      <c r="CH845" s="219">
        <v>23515794.879999999</v>
      </c>
      <c r="CI845" s="219">
        <v>20470702.940000001</v>
      </c>
      <c r="CJ845" s="219">
        <v>19626346.309999999</v>
      </c>
      <c r="CK845" s="219">
        <v>19012540.359999999</v>
      </c>
      <c r="CL845" s="219">
        <v>27882394.190000001</v>
      </c>
      <c r="CM845" s="219">
        <v>0</v>
      </c>
      <c r="CN845" s="166">
        <v>-248816405.81</v>
      </c>
      <c r="CP845" s="154" t="s">
        <v>24857</v>
      </c>
      <c r="CQ845" s="218">
        <v>0</v>
      </c>
      <c r="CR845" s="218">
        <v>0</v>
      </c>
      <c r="CS845" s="218">
        <v>0</v>
      </c>
      <c r="CT845" s="218">
        <v>0</v>
      </c>
      <c r="CU845" s="218">
        <v>39169.57</v>
      </c>
      <c r="CV845" s="218">
        <v>39169.57</v>
      </c>
      <c r="CW845" s="218">
        <v>43314.23</v>
      </c>
      <c r="CX845" s="218">
        <v>49844.52</v>
      </c>
      <c r="CY845" s="218">
        <v>40510.379999999997</v>
      </c>
      <c r="CZ845" s="218">
        <v>39814.81</v>
      </c>
      <c r="DA845" s="218">
        <v>42947.91</v>
      </c>
      <c r="DB845" s="218">
        <v>43743.27</v>
      </c>
      <c r="DC845" s="218">
        <v>0</v>
      </c>
      <c r="DD845" s="165">
        <v>-338514.26</v>
      </c>
      <c r="DF845" s="152" t="s">
        <v>24970</v>
      </c>
      <c r="DG845" s="219">
        <v>0</v>
      </c>
      <c r="DH845" s="219">
        <v>2468</v>
      </c>
      <c r="DI845" s="219">
        <v>1456</v>
      </c>
      <c r="DJ845" s="219">
        <v>647</v>
      </c>
      <c r="DK845" s="219">
        <v>5041.8999999999996</v>
      </c>
      <c r="DL845" s="219">
        <v>1241</v>
      </c>
      <c r="DM845" s="219">
        <v>4836</v>
      </c>
      <c r="DN845" s="219">
        <v>5406</v>
      </c>
      <c r="DO845" s="219">
        <v>2970</v>
      </c>
      <c r="DP845" s="219">
        <v>112</v>
      </c>
      <c r="DQ845" s="219">
        <v>0</v>
      </c>
      <c r="DR845" s="219">
        <v>0</v>
      </c>
      <c r="DS845" s="164">
        <f t="shared" si="13"/>
        <v>24177.9</v>
      </c>
    </row>
    <row r="846" spans="63:123" ht="20.399999999999999">
      <c r="BK846" s="152" t="s">
        <v>24731</v>
      </c>
      <c r="BL846" s="219">
        <v>221368.93</v>
      </c>
      <c r="BM846" s="219">
        <v>212451.94</v>
      </c>
      <c r="BN846" s="219">
        <v>220415.72</v>
      </c>
      <c r="BO846" s="219">
        <v>227575.06</v>
      </c>
      <c r="BP846" s="219">
        <v>219933.15</v>
      </c>
      <c r="BQ846" s="219">
        <v>232454.57</v>
      </c>
      <c r="BR846" s="219">
        <v>223146.38</v>
      </c>
      <c r="BS846" s="219">
        <v>217217.64</v>
      </c>
      <c r="BT846" s="219">
        <v>234921.56</v>
      </c>
      <c r="BU846" s="219">
        <v>231034.4</v>
      </c>
      <c r="BV846" s="219">
        <v>217546.19</v>
      </c>
      <c r="BW846" s="219">
        <v>358101.76000000001</v>
      </c>
      <c r="BX846" s="166">
        <v>-2816167.3</v>
      </c>
      <c r="BZ846" s="152" t="s">
        <v>24980</v>
      </c>
      <c r="CA846" s="219">
        <v>3231271.93</v>
      </c>
      <c r="CB846" s="219">
        <v>15771677.439999999</v>
      </c>
      <c r="CC846" s="219">
        <v>12388720.859999999</v>
      </c>
      <c r="CD846" s="219">
        <v>18153183.370000001</v>
      </c>
      <c r="CE846" s="219">
        <v>11682110.439999999</v>
      </c>
      <c r="CF846" s="219">
        <v>19033825.59</v>
      </c>
      <c r="CG846" s="219">
        <v>21262686.52</v>
      </c>
      <c r="CH846" s="219">
        <v>11001111.26</v>
      </c>
      <c r="CI846" s="219">
        <v>13160459.060000001</v>
      </c>
      <c r="CJ846" s="219">
        <v>17342837.75</v>
      </c>
      <c r="CK846" s="219">
        <v>14146636.77</v>
      </c>
      <c r="CL846" s="219">
        <v>20766962.859999999</v>
      </c>
      <c r="CM846" s="219">
        <v>0</v>
      </c>
      <c r="CN846" s="166">
        <v>-177941483.84999999</v>
      </c>
      <c r="CP846" s="152" t="s">
        <v>25324</v>
      </c>
      <c r="CQ846" s="219">
        <v>0</v>
      </c>
      <c r="CR846" s="219">
        <v>0</v>
      </c>
      <c r="CS846" s="219">
        <v>0</v>
      </c>
      <c r="CT846" s="219">
        <v>0</v>
      </c>
      <c r="CU846" s="219">
        <v>39169.57</v>
      </c>
      <c r="CV846" s="219">
        <v>39169.57</v>
      </c>
      <c r="CW846" s="219">
        <v>43314.23</v>
      </c>
      <c r="CX846" s="219">
        <v>49844.52</v>
      </c>
      <c r="CY846" s="219">
        <v>40510.379999999997</v>
      </c>
      <c r="CZ846" s="219">
        <v>39814.81</v>
      </c>
      <c r="DA846" s="219">
        <v>42947.91</v>
      </c>
      <c r="DB846" s="219">
        <v>43743.27</v>
      </c>
      <c r="DC846" s="219">
        <v>0</v>
      </c>
      <c r="DD846" s="166">
        <v>-338514.26</v>
      </c>
      <c r="DF846" s="152" t="s">
        <v>25267</v>
      </c>
      <c r="DG846" s="219">
        <v>0</v>
      </c>
      <c r="DH846" s="219">
        <v>0</v>
      </c>
      <c r="DI846" s="219">
        <v>0</v>
      </c>
      <c r="DJ846" s="219">
        <v>0</v>
      </c>
      <c r="DK846" s="219">
        <v>0</v>
      </c>
      <c r="DL846" s="219">
        <v>0</v>
      </c>
      <c r="DM846" s="219">
        <v>0</v>
      </c>
      <c r="DN846" s="219">
        <v>0</v>
      </c>
      <c r="DO846" s="219">
        <v>0</v>
      </c>
      <c r="DP846" s="219">
        <v>4990</v>
      </c>
      <c r="DQ846" s="219">
        <v>15366.78</v>
      </c>
      <c r="DR846" s="219">
        <v>11588</v>
      </c>
      <c r="DS846" s="164">
        <f t="shared" si="13"/>
        <v>31944.78</v>
      </c>
    </row>
    <row r="847" spans="63:123" ht="20.399999999999999">
      <c r="BK847" s="152" t="s">
        <v>25310</v>
      </c>
      <c r="BL847" s="219">
        <v>44273.69</v>
      </c>
      <c r="BM847" s="219">
        <v>41732.01</v>
      </c>
      <c r="BN847" s="219">
        <v>51159.12</v>
      </c>
      <c r="BO847" s="219">
        <v>22920.09</v>
      </c>
      <c r="BP847" s="219">
        <v>60406.59</v>
      </c>
      <c r="BQ847" s="219">
        <v>37193.19</v>
      </c>
      <c r="BR847" s="219">
        <v>25196.83</v>
      </c>
      <c r="BS847" s="219">
        <v>50842.97</v>
      </c>
      <c r="BT847" s="219">
        <v>22473.37</v>
      </c>
      <c r="BU847" s="219">
        <v>33445.379999999997</v>
      </c>
      <c r="BV847" s="219">
        <v>22950.880000000001</v>
      </c>
      <c r="BW847" s="219">
        <v>32005.56</v>
      </c>
      <c r="BX847" s="166">
        <v>-444599.68</v>
      </c>
      <c r="BZ847" s="152" t="s">
        <v>25305</v>
      </c>
      <c r="CA847" s="219">
        <v>31214.51</v>
      </c>
      <c r="CB847" s="219">
        <v>380363.14</v>
      </c>
      <c r="CC847" s="219">
        <v>350683.77</v>
      </c>
      <c r="CD847" s="219">
        <v>344055.99</v>
      </c>
      <c r="CE847" s="219">
        <v>389974.39</v>
      </c>
      <c r="CF847" s="219">
        <v>292690.67</v>
      </c>
      <c r="CG847" s="219">
        <v>294206.39</v>
      </c>
      <c r="CH847" s="219">
        <v>973149.74</v>
      </c>
      <c r="CI847" s="219">
        <v>348657.43</v>
      </c>
      <c r="CJ847" s="219">
        <v>373699.64</v>
      </c>
      <c r="CK847" s="219">
        <v>724650.62</v>
      </c>
      <c r="CL847" s="219">
        <v>477170.58</v>
      </c>
      <c r="CM847" s="219">
        <v>0</v>
      </c>
      <c r="CN847" s="166">
        <v>-4980516.87</v>
      </c>
      <c r="CP847" s="153" t="s">
        <v>25335</v>
      </c>
      <c r="CQ847" s="217">
        <v>658277.27</v>
      </c>
      <c r="CR847" s="217">
        <v>1652216.71</v>
      </c>
      <c r="CS847" s="217">
        <v>1055388.26</v>
      </c>
      <c r="CT847" s="217">
        <v>903577.26</v>
      </c>
      <c r="CU847" s="217">
        <v>1526578.87</v>
      </c>
      <c r="CV847" s="217">
        <v>1728730.39</v>
      </c>
      <c r="CW847" s="217">
        <v>873533.46</v>
      </c>
      <c r="CX847" s="217">
        <v>1262296.02</v>
      </c>
      <c r="CY847" s="217">
        <v>1256451.72</v>
      </c>
      <c r="CZ847" s="217">
        <v>1361796.38</v>
      </c>
      <c r="DA847" s="217">
        <v>862519.41</v>
      </c>
      <c r="DB847" s="217">
        <v>3075988</v>
      </c>
      <c r="DC847" s="217">
        <v>0</v>
      </c>
      <c r="DD847" s="164">
        <v>-16217353.75</v>
      </c>
      <c r="DF847" s="153" t="s">
        <v>25270</v>
      </c>
      <c r="DG847" s="217">
        <v>98622376.730000004</v>
      </c>
      <c r="DH847" s="217">
        <v>107458314.84999999</v>
      </c>
      <c r="DI847" s="217">
        <v>108525261.25</v>
      </c>
      <c r="DJ847" s="217">
        <v>125524295.81999999</v>
      </c>
      <c r="DK847" s="217">
        <v>109333291.84</v>
      </c>
      <c r="DL847" s="217">
        <v>112207675.51000001</v>
      </c>
      <c r="DM847" s="217">
        <v>107147147.98</v>
      </c>
      <c r="DN847" s="217">
        <v>112934340.03</v>
      </c>
      <c r="DO847" s="217">
        <v>111513091.28</v>
      </c>
      <c r="DP847" s="217">
        <v>109499625.20999999</v>
      </c>
      <c r="DQ847" s="217">
        <v>115316096.15000001</v>
      </c>
      <c r="DR847" s="217">
        <v>146971339.88</v>
      </c>
      <c r="DS847" s="164">
        <f t="shared" si="13"/>
        <v>1365052856.5300002</v>
      </c>
    </row>
    <row r="848" spans="63:123" ht="20.399999999999999">
      <c r="BK848" s="153" t="s">
        <v>25312</v>
      </c>
      <c r="BL848" s="217">
        <v>0</v>
      </c>
      <c r="BM848" s="217">
        <v>2213.44</v>
      </c>
      <c r="BN848" s="217">
        <v>0</v>
      </c>
      <c r="BO848" s="217">
        <v>0</v>
      </c>
      <c r="BP848" s="217">
        <v>0</v>
      </c>
      <c r="BQ848" s="217">
        <v>0</v>
      </c>
      <c r="BR848" s="217">
        <v>0</v>
      </c>
      <c r="BS848" s="217">
        <v>0</v>
      </c>
      <c r="BT848" s="217">
        <v>0</v>
      </c>
      <c r="BU848" s="217">
        <v>0</v>
      </c>
      <c r="BV848" s="217">
        <v>0</v>
      </c>
      <c r="BW848" s="217">
        <v>0</v>
      </c>
      <c r="BX848" s="164">
        <v>-2213.44</v>
      </c>
      <c r="BZ848" s="152" t="s">
        <v>25104</v>
      </c>
      <c r="CA848" s="219">
        <v>0</v>
      </c>
      <c r="CB848" s="219">
        <v>0</v>
      </c>
      <c r="CC848" s="219">
        <v>0</v>
      </c>
      <c r="CD848" s="219">
        <v>0</v>
      </c>
      <c r="CE848" s="219">
        <v>0</v>
      </c>
      <c r="CF848" s="219">
        <v>0</v>
      </c>
      <c r="CG848" s="219">
        <v>0</v>
      </c>
      <c r="CH848" s="219">
        <v>0</v>
      </c>
      <c r="CI848" s="219">
        <v>0</v>
      </c>
      <c r="CJ848" s="219">
        <v>1016728.05</v>
      </c>
      <c r="CK848" s="219">
        <v>0</v>
      </c>
      <c r="CL848" s="219">
        <v>2090335.71</v>
      </c>
      <c r="CM848" s="219">
        <v>0</v>
      </c>
      <c r="CN848" s="166">
        <v>-3107063.76</v>
      </c>
      <c r="CP848" s="154" t="s">
        <v>24855</v>
      </c>
      <c r="CQ848" s="218">
        <v>99306.8</v>
      </c>
      <c r="CR848" s="218">
        <v>1017893.2</v>
      </c>
      <c r="CS848" s="218">
        <v>341130.14</v>
      </c>
      <c r="CT848" s="218">
        <v>244735.04</v>
      </c>
      <c r="CU848" s="218">
        <v>710393.84</v>
      </c>
      <c r="CV848" s="218">
        <v>1104317.8799999999</v>
      </c>
      <c r="CW848" s="218">
        <v>245514.49</v>
      </c>
      <c r="CX848" s="218">
        <v>386704.4</v>
      </c>
      <c r="CY848" s="218">
        <v>659342.31000000006</v>
      </c>
      <c r="CZ848" s="218">
        <v>172047.55</v>
      </c>
      <c r="DA848" s="218">
        <v>291143.87</v>
      </c>
      <c r="DB848" s="218">
        <v>1156027.8799999999</v>
      </c>
      <c r="DC848" s="218">
        <v>0</v>
      </c>
      <c r="DD848" s="165">
        <v>-6428557.4000000004</v>
      </c>
      <c r="DF848" s="154" t="s">
        <v>24773</v>
      </c>
      <c r="DG848" s="218">
        <v>34320817.840000004</v>
      </c>
      <c r="DH848" s="218">
        <v>42880622.020000003</v>
      </c>
      <c r="DI848" s="218">
        <v>44074717.780000001</v>
      </c>
      <c r="DJ848" s="218">
        <v>45484677.649999999</v>
      </c>
      <c r="DK848" s="218">
        <v>45175792.939999998</v>
      </c>
      <c r="DL848" s="218">
        <v>45530509.630000003</v>
      </c>
      <c r="DM848" s="218">
        <v>42662077.329999998</v>
      </c>
      <c r="DN848" s="218">
        <v>48457329.619999997</v>
      </c>
      <c r="DO848" s="218">
        <v>44565486.609999999</v>
      </c>
      <c r="DP848" s="218">
        <v>45396021.490000002</v>
      </c>
      <c r="DQ848" s="218">
        <v>48439412.490000002</v>
      </c>
      <c r="DR848" s="218">
        <v>55964101.159999996</v>
      </c>
      <c r="DS848" s="164">
        <f t="shared" si="13"/>
        <v>542951566.56000006</v>
      </c>
    </row>
    <row r="849" spans="63:123" ht="20.399999999999999">
      <c r="BK849" s="154" t="s">
        <v>24876</v>
      </c>
      <c r="BL849" s="218">
        <v>0</v>
      </c>
      <c r="BM849" s="218">
        <v>2213.44</v>
      </c>
      <c r="BN849" s="218">
        <v>0</v>
      </c>
      <c r="BO849" s="218">
        <v>0</v>
      </c>
      <c r="BP849" s="218">
        <v>0</v>
      </c>
      <c r="BQ849" s="218">
        <v>0</v>
      </c>
      <c r="BR849" s="218">
        <v>0</v>
      </c>
      <c r="BS849" s="218">
        <v>0</v>
      </c>
      <c r="BT849" s="218">
        <v>0</v>
      </c>
      <c r="BU849" s="218">
        <v>0</v>
      </c>
      <c r="BV849" s="218">
        <v>0</v>
      </c>
      <c r="BW849" s="218">
        <v>0</v>
      </c>
      <c r="BX849" s="165">
        <v>-2213.44</v>
      </c>
      <c r="BZ849" s="152" t="s">
        <v>24880</v>
      </c>
      <c r="CA849" s="219">
        <v>0</v>
      </c>
      <c r="CB849" s="219">
        <v>0</v>
      </c>
      <c r="CC849" s="219">
        <v>146332.5</v>
      </c>
      <c r="CD849" s="219">
        <v>0</v>
      </c>
      <c r="CE849" s="219">
        <v>105040</v>
      </c>
      <c r="CF849" s="219">
        <v>515444</v>
      </c>
      <c r="CG849" s="219">
        <v>30396.63</v>
      </c>
      <c r="CH849" s="219">
        <v>0</v>
      </c>
      <c r="CI849" s="219">
        <v>0</v>
      </c>
      <c r="CJ849" s="219">
        <v>160061.1</v>
      </c>
      <c r="CK849" s="219">
        <v>25000</v>
      </c>
      <c r="CL849" s="219">
        <v>919124.44</v>
      </c>
      <c r="CM849" s="219">
        <v>0</v>
      </c>
      <c r="CN849" s="166">
        <v>-1901398.67</v>
      </c>
      <c r="CP849" s="152" t="s">
        <v>25336</v>
      </c>
      <c r="CQ849" s="219">
        <v>2806.8</v>
      </c>
      <c r="CR849" s="219">
        <v>4810.97</v>
      </c>
      <c r="CS849" s="219">
        <v>4630.1400000000003</v>
      </c>
      <c r="CT849" s="219">
        <v>4735.04</v>
      </c>
      <c r="CU849" s="219">
        <v>3393.84</v>
      </c>
      <c r="CV849" s="219">
        <v>5351.34</v>
      </c>
      <c r="CW849" s="219">
        <v>5514.49</v>
      </c>
      <c r="CX849" s="219">
        <v>3888.76</v>
      </c>
      <c r="CY849" s="219">
        <v>3670.68</v>
      </c>
      <c r="CZ849" s="219">
        <v>4019.18</v>
      </c>
      <c r="DA849" s="219">
        <v>4017.31</v>
      </c>
      <c r="DB849" s="219">
        <v>4803.8900000000003</v>
      </c>
      <c r="DC849" s="219">
        <v>0</v>
      </c>
      <c r="DD849" s="166">
        <v>-51642.44</v>
      </c>
      <c r="DF849" s="152" t="s">
        <v>24775</v>
      </c>
      <c r="DG849" s="219">
        <v>34320817.840000004</v>
      </c>
      <c r="DH849" s="219">
        <v>42880622.020000003</v>
      </c>
      <c r="DI849" s="219">
        <v>44074717.780000001</v>
      </c>
      <c r="DJ849" s="219">
        <v>45484677.649999999</v>
      </c>
      <c r="DK849" s="219">
        <v>45175792.939999998</v>
      </c>
      <c r="DL849" s="219">
        <v>45530509.630000003</v>
      </c>
      <c r="DM849" s="219">
        <v>42662077.329999998</v>
      </c>
      <c r="DN849" s="219">
        <v>48457329.619999997</v>
      </c>
      <c r="DO849" s="219">
        <v>44565486.609999999</v>
      </c>
      <c r="DP849" s="219">
        <v>45396021.490000002</v>
      </c>
      <c r="DQ849" s="219">
        <v>48439412.490000002</v>
      </c>
      <c r="DR849" s="219">
        <v>55964101.159999996</v>
      </c>
      <c r="DS849" s="164">
        <f t="shared" si="13"/>
        <v>542951566.56000006</v>
      </c>
    </row>
    <row r="850" spans="63:123" ht="20.399999999999999">
      <c r="BK850" s="152" t="s">
        <v>25305</v>
      </c>
      <c r="BL850" s="219">
        <v>0</v>
      </c>
      <c r="BM850" s="219">
        <v>2213.44</v>
      </c>
      <c r="BN850" s="219">
        <v>0</v>
      </c>
      <c r="BO850" s="219">
        <v>0</v>
      </c>
      <c r="BP850" s="219">
        <v>0</v>
      </c>
      <c r="BQ850" s="219">
        <v>0</v>
      </c>
      <c r="BR850" s="219">
        <v>0</v>
      </c>
      <c r="BS850" s="219">
        <v>0</v>
      </c>
      <c r="BT850" s="219">
        <v>0</v>
      </c>
      <c r="BU850" s="219">
        <v>0</v>
      </c>
      <c r="BV850" s="219">
        <v>0</v>
      </c>
      <c r="BW850" s="219">
        <v>0</v>
      </c>
      <c r="BX850" s="166">
        <v>-2213.44</v>
      </c>
      <c r="BZ850" s="153" t="s">
        <v>25308</v>
      </c>
      <c r="CA850" s="217">
        <v>241514.64</v>
      </c>
      <c r="CB850" s="217">
        <v>220697.54</v>
      </c>
      <c r="CC850" s="217">
        <v>231237.61</v>
      </c>
      <c r="CD850" s="217">
        <v>207484.93</v>
      </c>
      <c r="CE850" s="217">
        <v>213678.42</v>
      </c>
      <c r="CF850" s="217">
        <v>218941.36</v>
      </c>
      <c r="CG850" s="217">
        <v>216283.58</v>
      </c>
      <c r="CH850" s="217">
        <v>227048.58</v>
      </c>
      <c r="CI850" s="217">
        <v>239813.25</v>
      </c>
      <c r="CJ850" s="217">
        <v>223453.1</v>
      </c>
      <c r="CK850" s="217">
        <v>225471.25</v>
      </c>
      <c r="CL850" s="217">
        <v>295793.21000000002</v>
      </c>
      <c r="CM850" s="217">
        <v>0</v>
      </c>
      <c r="CN850" s="164">
        <v>-2761417.47</v>
      </c>
      <c r="CP850" s="152" t="s">
        <v>25338</v>
      </c>
      <c r="CQ850" s="219">
        <v>96500</v>
      </c>
      <c r="CR850" s="219">
        <v>1013082.23</v>
      </c>
      <c r="CS850" s="219">
        <v>336500</v>
      </c>
      <c r="CT850" s="219">
        <v>240000</v>
      </c>
      <c r="CU850" s="219">
        <v>707000</v>
      </c>
      <c r="CV850" s="219">
        <v>1098966.54</v>
      </c>
      <c r="CW850" s="219">
        <v>240000</v>
      </c>
      <c r="CX850" s="219">
        <v>382815.64</v>
      </c>
      <c r="CY850" s="219">
        <v>655671.63</v>
      </c>
      <c r="CZ850" s="219">
        <v>168028.37</v>
      </c>
      <c r="DA850" s="219">
        <v>262126.56</v>
      </c>
      <c r="DB850" s="219">
        <v>531273.99</v>
      </c>
      <c r="DC850" s="219">
        <v>0</v>
      </c>
      <c r="DD850" s="166">
        <v>-5731964.96</v>
      </c>
      <c r="DF850" s="154" t="s">
        <v>24776</v>
      </c>
      <c r="DG850" s="218">
        <v>0</v>
      </c>
      <c r="DH850" s="218">
        <v>8136</v>
      </c>
      <c r="DI850" s="218">
        <v>4438.8</v>
      </c>
      <c r="DJ850" s="218">
        <v>14102.4</v>
      </c>
      <c r="DK850" s="218">
        <v>1356</v>
      </c>
      <c r="DL850" s="218">
        <v>1851.2</v>
      </c>
      <c r="DM850" s="218">
        <v>15322.8</v>
      </c>
      <c r="DN850" s="218">
        <v>25050</v>
      </c>
      <c r="DO850" s="218">
        <v>14246.8</v>
      </c>
      <c r="DP850" s="218">
        <v>34201.9</v>
      </c>
      <c r="DQ850" s="218">
        <v>21337.200000000001</v>
      </c>
      <c r="DR850" s="218">
        <v>74495.8</v>
      </c>
      <c r="DS850" s="164">
        <f t="shared" si="13"/>
        <v>214538.90000000002</v>
      </c>
    </row>
    <row r="851" spans="63:123">
      <c r="BK851" s="153" t="s">
        <v>25314</v>
      </c>
      <c r="BL851" s="217">
        <v>0</v>
      </c>
      <c r="BM851" s="217">
        <v>0</v>
      </c>
      <c r="BN851" s="217">
        <v>0</v>
      </c>
      <c r="BO851" s="217">
        <v>0</v>
      </c>
      <c r="BP851" s="217">
        <v>0</v>
      </c>
      <c r="BQ851" s="217">
        <v>3074398.24</v>
      </c>
      <c r="BR851" s="217">
        <v>3560465.54</v>
      </c>
      <c r="BS851" s="217">
        <v>6402013.0899999999</v>
      </c>
      <c r="BT851" s="217">
        <v>5090513.07</v>
      </c>
      <c r="BU851" s="217">
        <v>4319285.8600000003</v>
      </c>
      <c r="BV851" s="217">
        <v>2511669.36</v>
      </c>
      <c r="BW851" s="217">
        <v>9031999.5399999991</v>
      </c>
      <c r="BX851" s="164">
        <v>-33990344.700000003</v>
      </c>
      <c r="BZ851" s="154" t="s">
        <v>24763</v>
      </c>
      <c r="CA851" s="218">
        <v>241514.64</v>
      </c>
      <c r="CB851" s="218">
        <v>220697.54</v>
      </c>
      <c r="CC851" s="218">
        <v>231237.61</v>
      </c>
      <c r="CD851" s="218">
        <v>207484.93</v>
      </c>
      <c r="CE851" s="218">
        <v>213678.42</v>
      </c>
      <c r="CF851" s="218">
        <v>218941.36</v>
      </c>
      <c r="CG851" s="218">
        <v>216283.58</v>
      </c>
      <c r="CH851" s="218">
        <v>227048.58</v>
      </c>
      <c r="CI851" s="218">
        <v>239813.25</v>
      </c>
      <c r="CJ851" s="218">
        <v>223453.1</v>
      </c>
      <c r="CK851" s="218">
        <v>225471.25</v>
      </c>
      <c r="CL851" s="218">
        <v>295793.21000000002</v>
      </c>
      <c r="CM851" s="218">
        <v>0</v>
      </c>
      <c r="CN851" s="165">
        <v>-2761417.47</v>
      </c>
      <c r="CP851" s="152" t="s">
        <v>25340</v>
      </c>
      <c r="CQ851" s="219">
        <v>0</v>
      </c>
      <c r="CR851" s="219">
        <v>0</v>
      </c>
      <c r="CS851" s="219">
        <v>0</v>
      </c>
      <c r="CT851" s="219">
        <v>0</v>
      </c>
      <c r="CU851" s="219">
        <v>0</v>
      </c>
      <c r="CV851" s="219">
        <v>0</v>
      </c>
      <c r="CW851" s="219">
        <v>0</v>
      </c>
      <c r="CX851" s="219">
        <v>0</v>
      </c>
      <c r="CY851" s="219">
        <v>0</v>
      </c>
      <c r="CZ851" s="219">
        <v>0</v>
      </c>
      <c r="DA851" s="219">
        <v>25000</v>
      </c>
      <c r="DB851" s="219">
        <v>550000</v>
      </c>
      <c r="DC851" s="219">
        <v>0</v>
      </c>
      <c r="DD851" s="166">
        <v>-575000</v>
      </c>
      <c r="DF851" s="152" t="s">
        <v>25417</v>
      </c>
      <c r="DG851" s="219">
        <v>0</v>
      </c>
      <c r="DH851" s="219">
        <v>0</v>
      </c>
      <c r="DI851" s="219">
        <v>0</v>
      </c>
      <c r="DJ851" s="219">
        <v>0</v>
      </c>
      <c r="DK851" s="219">
        <v>0</v>
      </c>
      <c r="DL851" s="219">
        <v>0</v>
      </c>
      <c r="DM851" s="219">
        <v>0</v>
      </c>
      <c r="DN851" s="219">
        <v>0</v>
      </c>
      <c r="DO851" s="219">
        <v>0</v>
      </c>
      <c r="DP851" s="219">
        <v>0</v>
      </c>
      <c r="DQ851" s="219">
        <v>0</v>
      </c>
      <c r="DR851" s="219">
        <v>67115</v>
      </c>
      <c r="DS851" s="164">
        <f t="shared" si="13"/>
        <v>67115</v>
      </c>
    </row>
    <row r="852" spans="63:123">
      <c r="BK852" s="154" t="s">
        <v>24876</v>
      </c>
      <c r="BL852" s="218">
        <v>0</v>
      </c>
      <c r="BM852" s="218">
        <v>0</v>
      </c>
      <c r="BN852" s="218">
        <v>0</v>
      </c>
      <c r="BO852" s="218">
        <v>0</v>
      </c>
      <c r="BP852" s="218">
        <v>0</v>
      </c>
      <c r="BQ852" s="218">
        <v>3074398.24</v>
      </c>
      <c r="BR852" s="218">
        <v>3560465.54</v>
      </c>
      <c r="BS852" s="218">
        <v>6402013.0899999999</v>
      </c>
      <c r="BT852" s="218">
        <v>5090513.07</v>
      </c>
      <c r="BU852" s="218">
        <v>4319285.8600000003</v>
      </c>
      <c r="BV852" s="218">
        <v>2511669.36</v>
      </c>
      <c r="BW852" s="218">
        <v>9031999.5399999991</v>
      </c>
      <c r="BX852" s="165">
        <v>-33990344.700000003</v>
      </c>
      <c r="BZ852" s="152" t="s">
        <v>24731</v>
      </c>
      <c r="CA852" s="219">
        <v>222106.29</v>
      </c>
      <c r="CB852" s="219">
        <v>189793.54</v>
      </c>
      <c r="CC852" s="219">
        <v>188285.04</v>
      </c>
      <c r="CD852" s="219">
        <v>183037.49</v>
      </c>
      <c r="CE852" s="219">
        <v>194087.24</v>
      </c>
      <c r="CF852" s="219">
        <v>203561.78</v>
      </c>
      <c r="CG852" s="219">
        <v>194622.68</v>
      </c>
      <c r="CH852" s="219">
        <v>207675.77</v>
      </c>
      <c r="CI852" s="219">
        <v>213788.9</v>
      </c>
      <c r="CJ852" s="219">
        <v>205899.45</v>
      </c>
      <c r="CK852" s="219">
        <v>208027.5</v>
      </c>
      <c r="CL852" s="219">
        <v>269944.90000000002</v>
      </c>
      <c r="CM852" s="219">
        <v>0</v>
      </c>
      <c r="CN852" s="166">
        <v>-2480830.58</v>
      </c>
      <c r="CP852" s="152" t="s">
        <v>24856</v>
      </c>
      <c r="CQ852" s="219">
        <v>0</v>
      </c>
      <c r="CR852" s="219">
        <v>0</v>
      </c>
      <c r="CS852" s="219">
        <v>0</v>
      </c>
      <c r="CT852" s="219">
        <v>0</v>
      </c>
      <c r="CU852" s="219">
        <v>0</v>
      </c>
      <c r="CV852" s="219">
        <v>0</v>
      </c>
      <c r="CW852" s="219">
        <v>0</v>
      </c>
      <c r="CX852" s="219">
        <v>0</v>
      </c>
      <c r="CY852" s="219">
        <v>0</v>
      </c>
      <c r="CZ852" s="219">
        <v>0</v>
      </c>
      <c r="DA852" s="219">
        <v>0</v>
      </c>
      <c r="DB852" s="219">
        <v>69950</v>
      </c>
      <c r="DC852" s="219">
        <v>0</v>
      </c>
      <c r="DD852" s="166">
        <v>-69950</v>
      </c>
      <c r="DF852" s="152" t="s">
        <v>24744</v>
      </c>
      <c r="DG852" s="219">
        <v>0</v>
      </c>
      <c r="DH852" s="219">
        <v>8136</v>
      </c>
      <c r="DI852" s="219">
        <v>4438.8</v>
      </c>
      <c r="DJ852" s="219">
        <v>14102.4</v>
      </c>
      <c r="DK852" s="219">
        <v>1356</v>
      </c>
      <c r="DL852" s="219">
        <v>1851.2</v>
      </c>
      <c r="DM852" s="219">
        <v>15322.8</v>
      </c>
      <c r="DN852" s="219">
        <v>25050</v>
      </c>
      <c r="DO852" s="219">
        <v>14246.8</v>
      </c>
      <c r="DP852" s="219">
        <v>34201.9</v>
      </c>
      <c r="DQ852" s="219">
        <v>21337.200000000001</v>
      </c>
      <c r="DR852" s="219">
        <v>7380.8</v>
      </c>
      <c r="DS852" s="164">
        <f t="shared" si="13"/>
        <v>147423.9</v>
      </c>
    </row>
    <row r="853" spans="63:123">
      <c r="BK853" s="152" t="s">
        <v>25305</v>
      </c>
      <c r="BL853" s="219">
        <v>0</v>
      </c>
      <c r="BM853" s="219">
        <v>0</v>
      </c>
      <c r="BN853" s="219">
        <v>0</v>
      </c>
      <c r="BO853" s="219">
        <v>0</v>
      </c>
      <c r="BP853" s="219">
        <v>0</v>
      </c>
      <c r="BQ853" s="219">
        <v>0</v>
      </c>
      <c r="BR853" s="219">
        <v>0</v>
      </c>
      <c r="BS853" s="219">
        <v>0</v>
      </c>
      <c r="BT853" s="219">
        <v>0</v>
      </c>
      <c r="BU853" s="219">
        <v>0</v>
      </c>
      <c r="BV853" s="219">
        <v>0</v>
      </c>
      <c r="BW853" s="219">
        <v>145977.28</v>
      </c>
      <c r="BX853" s="166">
        <v>-145977.28</v>
      </c>
      <c r="BZ853" s="152" t="s">
        <v>25310</v>
      </c>
      <c r="CA853" s="219">
        <v>19408.349999999999</v>
      </c>
      <c r="CB853" s="219">
        <v>30904</v>
      </c>
      <c r="CC853" s="219">
        <v>42952.57</v>
      </c>
      <c r="CD853" s="219">
        <v>24447.439999999999</v>
      </c>
      <c r="CE853" s="219">
        <v>19591.18</v>
      </c>
      <c r="CF853" s="219">
        <v>15379.58</v>
      </c>
      <c r="CG853" s="219">
        <v>21660.9</v>
      </c>
      <c r="CH853" s="219">
        <v>19372.810000000001</v>
      </c>
      <c r="CI853" s="219">
        <v>26024.35</v>
      </c>
      <c r="CJ853" s="219">
        <v>17553.650000000001</v>
      </c>
      <c r="CK853" s="219">
        <v>17443.75</v>
      </c>
      <c r="CL853" s="219">
        <v>25848.31</v>
      </c>
      <c r="CM853" s="219">
        <v>0</v>
      </c>
      <c r="CN853" s="166">
        <v>-280586.89</v>
      </c>
      <c r="CP853" s="154" t="s">
        <v>24764</v>
      </c>
      <c r="CQ853" s="218">
        <v>0</v>
      </c>
      <c r="CR853" s="218">
        <v>47727.85</v>
      </c>
      <c r="CS853" s="218">
        <v>101311.66</v>
      </c>
      <c r="CT853" s="218">
        <v>55666.95</v>
      </c>
      <c r="CU853" s="218">
        <v>254534.66</v>
      </c>
      <c r="CV853" s="218">
        <v>71731.53</v>
      </c>
      <c r="CW853" s="218">
        <v>70813.350000000006</v>
      </c>
      <c r="CX853" s="218">
        <v>330287.40000000002</v>
      </c>
      <c r="CY853" s="218">
        <v>52306.95</v>
      </c>
      <c r="CZ853" s="218">
        <v>641005.14</v>
      </c>
      <c r="DA853" s="218">
        <v>39979.99</v>
      </c>
      <c r="DB853" s="218">
        <v>1176517.24</v>
      </c>
      <c r="DC853" s="218">
        <v>0</v>
      </c>
      <c r="DD853" s="165">
        <v>-2841882.72</v>
      </c>
      <c r="DF853" s="154" t="s">
        <v>24769</v>
      </c>
      <c r="DG853" s="218">
        <v>64301558.890000001</v>
      </c>
      <c r="DH853" s="218">
        <v>64569556.829999998</v>
      </c>
      <c r="DI853" s="218">
        <v>64446104.670000002</v>
      </c>
      <c r="DJ853" s="218">
        <v>80025515.769999996</v>
      </c>
      <c r="DK853" s="218">
        <v>64156142.899999999</v>
      </c>
      <c r="DL853" s="218">
        <v>66675314.68</v>
      </c>
      <c r="DM853" s="218">
        <v>64469747.850000001</v>
      </c>
      <c r="DN853" s="218">
        <v>64344319.810000002</v>
      </c>
      <c r="DO853" s="218">
        <v>66904883.649999999</v>
      </c>
      <c r="DP853" s="218">
        <v>64051921.82</v>
      </c>
      <c r="DQ853" s="218">
        <v>66811259.100000001</v>
      </c>
      <c r="DR853" s="218">
        <v>90913314.319999993</v>
      </c>
      <c r="DS853" s="164">
        <f t="shared" si="13"/>
        <v>821669640.28999996</v>
      </c>
    </row>
    <row r="854" spans="63:123" ht="20.399999999999999">
      <c r="BK854" s="152" t="s">
        <v>25104</v>
      </c>
      <c r="BL854" s="219">
        <v>0</v>
      </c>
      <c r="BM854" s="219">
        <v>0</v>
      </c>
      <c r="BN854" s="219">
        <v>0</v>
      </c>
      <c r="BO854" s="219">
        <v>0</v>
      </c>
      <c r="BP854" s="219">
        <v>0</v>
      </c>
      <c r="BQ854" s="219">
        <v>3074398.24</v>
      </c>
      <c r="BR854" s="219">
        <v>3560465.54</v>
      </c>
      <c r="BS854" s="219">
        <v>6402013.0899999999</v>
      </c>
      <c r="BT854" s="219">
        <v>5090513.07</v>
      </c>
      <c r="BU854" s="219">
        <v>4319285.8600000003</v>
      </c>
      <c r="BV854" s="219">
        <v>2511669.36</v>
      </c>
      <c r="BW854" s="219">
        <v>8886022.2599999998</v>
      </c>
      <c r="BX854" s="166">
        <v>-33844367.420000002</v>
      </c>
      <c r="BZ854" s="153" t="s">
        <v>25312</v>
      </c>
      <c r="CA854" s="217">
        <v>0</v>
      </c>
      <c r="CB854" s="217">
        <v>0</v>
      </c>
      <c r="CC854" s="217">
        <v>0</v>
      </c>
      <c r="CD854" s="217">
        <v>0</v>
      </c>
      <c r="CE854" s="217">
        <v>341756.1</v>
      </c>
      <c r="CF854" s="217">
        <v>32963.33</v>
      </c>
      <c r="CG854" s="217">
        <v>31900</v>
      </c>
      <c r="CH854" s="217">
        <v>33990</v>
      </c>
      <c r="CI854" s="217">
        <v>0</v>
      </c>
      <c r="CJ854" s="217">
        <v>0</v>
      </c>
      <c r="CK854" s="217">
        <v>0</v>
      </c>
      <c r="CL854" s="217">
        <v>0</v>
      </c>
      <c r="CM854" s="217">
        <v>0</v>
      </c>
      <c r="CN854" s="164">
        <v>-440609.43</v>
      </c>
      <c r="CP854" s="152" t="s">
        <v>24765</v>
      </c>
      <c r="CQ854" s="219">
        <v>0</v>
      </c>
      <c r="CR854" s="219">
        <v>47727.85</v>
      </c>
      <c r="CS854" s="219">
        <v>101311.66</v>
      </c>
      <c r="CT854" s="219">
        <v>55666.95</v>
      </c>
      <c r="CU854" s="219">
        <v>254534.66</v>
      </c>
      <c r="CV854" s="219">
        <v>71731.53</v>
      </c>
      <c r="CW854" s="219">
        <v>70813.350000000006</v>
      </c>
      <c r="CX854" s="219">
        <v>330287.40000000002</v>
      </c>
      <c r="CY854" s="219">
        <v>52306.95</v>
      </c>
      <c r="CZ854" s="219">
        <v>641005.14</v>
      </c>
      <c r="DA854" s="219">
        <v>39979.99</v>
      </c>
      <c r="DB854" s="219">
        <v>1176517.24</v>
      </c>
      <c r="DC854" s="219">
        <v>0</v>
      </c>
      <c r="DD854" s="166">
        <v>-2841882.72</v>
      </c>
      <c r="DF854" s="152" t="s">
        <v>25029</v>
      </c>
      <c r="DG854" s="219">
        <v>0</v>
      </c>
      <c r="DH854" s="219">
        <v>0</v>
      </c>
      <c r="DI854" s="219">
        <v>0</v>
      </c>
      <c r="DJ854" s="219">
        <v>0</v>
      </c>
      <c r="DK854" s="219">
        <v>0</v>
      </c>
      <c r="DL854" s="219">
        <v>0</v>
      </c>
      <c r="DM854" s="219">
        <v>0</v>
      </c>
      <c r="DN854" s="219">
        <v>0</v>
      </c>
      <c r="DO854" s="219">
        <v>0</v>
      </c>
      <c r="DP854" s="219">
        <v>0</v>
      </c>
      <c r="DQ854" s="219">
        <v>0</v>
      </c>
      <c r="DR854" s="219">
        <v>27286.29</v>
      </c>
      <c r="DS854" s="164">
        <f t="shared" si="13"/>
        <v>27286.29</v>
      </c>
    </row>
    <row r="855" spans="63:123">
      <c r="BK855" s="153" t="s">
        <v>25315</v>
      </c>
      <c r="BL855" s="217">
        <v>24124.35</v>
      </c>
      <c r="BM855" s="217">
        <v>57307.89</v>
      </c>
      <c r="BN855" s="217">
        <v>49315.77</v>
      </c>
      <c r="BO855" s="217">
        <v>54507.49</v>
      </c>
      <c r="BP855" s="217">
        <v>52470.77</v>
      </c>
      <c r="BQ855" s="217">
        <v>59478.92</v>
      </c>
      <c r="BR855" s="217">
        <v>55454.55</v>
      </c>
      <c r="BS855" s="217">
        <v>84712.88</v>
      </c>
      <c r="BT855" s="217">
        <v>61198.98</v>
      </c>
      <c r="BU855" s="217">
        <v>60667.81</v>
      </c>
      <c r="BV855" s="217">
        <v>72603.27</v>
      </c>
      <c r="BW855" s="217">
        <v>69708.08</v>
      </c>
      <c r="BX855" s="164">
        <v>-701550.76</v>
      </c>
      <c r="BZ855" s="154" t="s">
        <v>24876</v>
      </c>
      <c r="CA855" s="218">
        <v>0</v>
      </c>
      <c r="CB855" s="218">
        <v>0</v>
      </c>
      <c r="CC855" s="218">
        <v>0</v>
      </c>
      <c r="CD855" s="218">
        <v>0</v>
      </c>
      <c r="CE855" s="218">
        <v>341756.1</v>
      </c>
      <c r="CF855" s="218">
        <v>32963.33</v>
      </c>
      <c r="CG855" s="218">
        <v>31900</v>
      </c>
      <c r="CH855" s="218">
        <v>33990</v>
      </c>
      <c r="CI855" s="218">
        <v>0</v>
      </c>
      <c r="CJ855" s="218">
        <v>0</v>
      </c>
      <c r="CK855" s="218">
        <v>0</v>
      </c>
      <c r="CL855" s="218">
        <v>0</v>
      </c>
      <c r="CM855" s="218">
        <v>0</v>
      </c>
      <c r="CN855" s="165">
        <v>-440609.43</v>
      </c>
      <c r="CP855" s="154" t="s">
        <v>24767</v>
      </c>
      <c r="CQ855" s="218">
        <v>558970.47</v>
      </c>
      <c r="CR855" s="218">
        <v>586595.66</v>
      </c>
      <c r="CS855" s="218">
        <v>612946.46</v>
      </c>
      <c r="CT855" s="218">
        <v>603175.27</v>
      </c>
      <c r="CU855" s="218">
        <v>561650.37</v>
      </c>
      <c r="CV855" s="218">
        <v>552680.98</v>
      </c>
      <c r="CW855" s="218">
        <v>557205.62</v>
      </c>
      <c r="CX855" s="218">
        <v>545304.22</v>
      </c>
      <c r="CY855" s="218">
        <v>544802.46</v>
      </c>
      <c r="CZ855" s="218">
        <v>548743.68999999994</v>
      </c>
      <c r="DA855" s="218">
        <v>531395.55000000005</v>
      </c>
      <c r="DB855" s="218">
        <v>743442.88</v>
      </c>
      <c r="DC855" s="218">
        <v>0</v>
      </c>
      <c r="DD855" s="165">
        <v>-6946913.6299999999</v>
      </c>
      <c r="DF855" s="152" t="s">
        <v>24759</v>
      </c>
      <c r="DG855" s="219">
        <v>5037531.0199999996</v>
      </c>
      <c r="DH855" s="219">
        <v>6662294.4299999997</v>
      </c>
      <c r="DI855" s="219">
        <v>6677704.96</v>
      </c>
      <c r="DJ855" s="219">
        <v>21592448.41</v>
      </c>
      <c r="DK855" s="219">
        <v>6371197.0700000003</v>
      </c>
      <c r="DL855" s="219">
        <v>7750978.2199999997</v>
      </c>
      <c r="DM855" s="219">
        <v>6539568.9500000002</v>
      </c>
      <c r="DN855" s="219">
        <v>6516961.7000000002</v>
      </c>
      <c r="DO855" s="219">
        <v>6178493.1500000004</v>
      </c>
      <c r="DP855" s="219">
        <v>6185200.8399999999</v>
      </c>
      <c r="DQ855" s="219">
        <v>7954676.3399999999</v>
      </c>
      <c r="DR855" s="219">
        <v>8976484.1999999993</v>
      </c>
      <c r="DS855" s="164">
        <f t="shared" si="13"/>
        <v>96443539.290000021</v>
      </c>
    </row>
    <row r="856" spans="63:123" ht="20.399999999999999">
      <c r="BK856" s="154" t="s">
        <v>24763</v>
      </c>
      <c r="BL856" s="218">
        <v>8527.57</v>
      </c>
      <c r="BM856" s="218">
        <v>70126.259999999995</v>
      </c>
      <c r="BN856" s="218">
        <v>49315.77</v>
      </c>
      <c r="BO856" s="218">
        <v>54507.49</v>
      </c>
      <c r="BP856" s="218">
        <v>52470.77</v>
      </c>
      <c r="BQ856" s="218">
        <v>59478.92</v>
      </c>
      <c r="BR856" s="218">
        <v>55454.55</v>
      </c>
      <c r="BS856" s="218">
        <v>84712.88</v>
      </c>
      <c r="BT856" s="218">
        <v>59290.12</v>
      </c>
      <c r="BU856" s="218">
        <v>60667.81</v>
      </c>
      <c r="BV856" s="218">
        <v>72603.27</v>
      </c>
      <c r="BW856" s="218">
        <v>68586.34</v>
      </c>
      <c r="BX856" s="165">
        <v>-695741.75</v>
      </c>
      <c r="BZ856" s="152" t="s">
        <v>25305</v>
      </c>
      <c r="CA856" s="219">
        <v>0</v>
      </c>
      <c r="CB856" s="219">
        <v>0</v>
      </c>
      <c r="CC856" s="219">
        <v>0</v>
      </c>
      <c r="CD856" s="219">
        <v>0</v>
      </c>
      <c r="CE856" s="219">
        <v>341756.1</v>
      </c>
      <c r="CF856" s="219">
        <v>32963.33</v>
      </c>
      <c r="CG856" s="219">
        <v>31900</v>
      </c>
      <c r="CH856" s="219">
        <v>33990</v>
      </c>
      <c r="CI856" s="219">
        <v>0</v>
      </c>
      <c r="CJ856" s="219">
        <v>0</v>
      </c>
      <c r="CK856" s="219">
        <v>0</v>
      </c>
      <c r="CL856" s="219">
        <v>0</v>
      </c>
      <c r="CM856" s="219">
        <v>0</v>
      </c>
      <c r="CN856" s="166">
        <v>-440609.43</v>
      </c>
      <c r="CP856" s="152" t="s">
        <v>24759</v>
      </c>
      <c r="CQ856" s="219">
        <v>5726.4</v>
      </c>
      <c r="CR856" s="219">
        <v>17371.57</v>
      </c>
      <c r="CS856" s="219">
        <v>38822.04</v>
      </c>
      <c r="CT856" s="219">
        <v>42143.46</v>
      </c>
      <c r="CU856" s="219">
        <v>17979.41</v>
      </c>
      <c r="CV856" s="219">
        <v>13337.42</v>
      </c>
      <c r="CW856" s="219">
        <v>13713.1</v>
      </c>
      <c r="CX856" s="219">
        <v>18617.189999999999</v>
      </c>
      <c r="CY856" s="219">
        <v>20528.61</v>
      </c>
      <c r="CZ856" s="219">
        <v>18137.02</v>
      </c>
      <c r="DA856" s="219">
        <v>21336.62</v>
      </c>
      <c r="DB856" s="219">
        <v>41597.56</v>
      </c>
      <c r="DC856" s="219">
        <v>0</v>
      </c>
      <c r="DD856" s="166">
        <v>-269310.40000000002</v>
      </c>
      <c r="DF856" s="152" t="s">
        <v>24731</v>
      </c>
      <c r="DG856" s="219">
        <v>59264027.869999997</v>
      </c>
      <c r="DH856" s="219">
        <v>57907262.399999999</v>
      </c>
      <c r="DI856" s="219">
        <v>57768399.710000001</v>
      </c>
      <c r="DJ856" s="219">
        <v>57525944.990000002</v>
      </c>
      <c r="DK856" s="219">
        <v>57794330.990000002</v>
      </c>
      <c r="DL856" s="219">
        <v>58919341.460000001</v>
      </c>
      <c r="DM856" s="219">
        <v>57929678.899999999</v>
      </c>
      <c r="DN856" s="219">
        <v>57656093.109999999</v>
      </c>
      <c r="DO856" s="219">
        <v>60725890.5</v>
      </c>
      <c r="DP856" s="219">
        <v>57849801.479999997</v>
      </c>
      <c r="DQ856" s="219">
        <v>58844446.759999998</v>
      </c>
      <c r="DR856" s="219">
        <v>78223248.829999998</v>
      </c>
      <c r="DS856" s="164">
        <f t="shared" si="13"/>
        <v>720408467</v>
      </c>
    </row>
    <row r="857" spans="63:123" ht="20.399999999999999">
      <c r="BK857" s="152" t="s">
        <v>25317</v>
      </c>
      <c r="BL857" s="219">
        <v>0</v>
      </c>
      <c r="BM857" s="219">
        <v>0</v>
      </c>
      <c r="BN857" s="219">
        <v>1512</v>
      </c>
      <c r="BO857" s="219">
        <v>0</v>
      </c>
      <c r="BP857" s="219">
        <v>3120</v>
      </c>
      <c r="BQ857" s="219">
        <v>1539</v>
      </c>
      <c r="BR857" s="219">
        <v>1707</v>
      </c>
      <c r="BS857" s="219">
        <v>6652.8</v>
      </c>
      <c r="BT857" s="219">
        <v>2898</v>
      </c>
      <c r="BU857" s="219">
        <v>0</v>
      </c>
      <c r="BV857" s="219">
        <v>0</v>
      </c>
      <c r="BW857" s="219">
        <v>4000</v>
      </c>
      <c r="BX857" s="166">
        <v>-21428.799999999999</v>
      </c>
      <c r="BZ857" s="153" t="s">
        <v>25314</v>
      </c>
      <c r="CA857" s="217">
        <v>2230.3200000000002</v>
      </c>
      <c r="CB857" s="217">
        <v>0</v>
      </c>
      <c r="CC857" s="217">
        <v>0</v>
      </c>
      <c r="CD857" s="217">
        <v>0</v>
      </c>
      <c r="CE857" s="217">
        <v>0</v>
      </c>
      <c r="CF857" s="217">
        <v>1104050</v>
      </c>
      <c r="CG857" s="217">
        <v>1040</v>
      </c>
      <c r="CH857" s="217">
        <v>1073705.27</v>
      </c>
      <c r="CI857" s="217">
        <v>185687</v>
      </c>
      <c r="CJ857" s="217">
        <v>388889.8</v>
      </c>
      <c r="CK857" s="217">
        <v>2895.58</v>
      </c>
      <c r="CL857" s="217">
        <v>0</v>
      </c>
      <c r="CM857" s="217">
        <v>0</v>
      </c>
      <c r="CN857" s="164">
        <v>-2758497.97</v>
      </c>
      <c r="CP857" s="152" t="s">
        <v>24731</v>
      </c>
      <c r="CQ857" s="219">
        <v>553244.06999999995</v>
      </c>
      <c r="CR857" s="219">
        <v>569224.09</v>
      </c>
      <c r="CS857" s="219">
        <v>574124.42000000004</v>
      </c>
      <c r="CT857" s="219">
        <v>561031.81000000006</v>
      </c>
      <c r="CU857" s="219">
        <v>543670.96</v>
      </c>
      <c r="CV857" s="219">
        <v>539343.56000000006</v>
      </c>
      <c r="CW857" s="219">
        <v>543492.52</v>
      </c>
      <c r="CX857" s="219">
        <v>526687.03</v>
      </c>
      <c r="CY857" s="219">
        <v>524273.85</v>
      </c>
      <c r="CZ857" s="219">
        <v>530606.67000000004</v>
      </c>
      <c r="DA857" s="219">
        <v>510058.93</v>
      </c>
      <c r="DB857" s="219">
        <v>701845.32</v>
      </c>
      <c r="DC857" s="219">
        <v>0</v>
      </c>
      <c r="DD857" s="166">
        <v>-6677603.2300000004</v>
      </c>
      <c r="DF857" s="152" t="s">
        <v>25420</v>
      </c>
      <c r="DG857" s="219">
        <v>0</v>
      </c>
      <c r="DH857" s="219">
        <v>0</v>
      </c>
      <c r="DI857" s="219">
        <v>0</v>
      </c>
      <c r="DJ857" s="219">
        <v>0</v>
      </c>
      <c r="DK857" s="219">
        <v>0</v>
      </c>
      <c r="DL857" s="219">
        <v>4995</v>
      </c>
      <c r="DM857" s="219">
        <v>0</v>
      </c>
      <c r="DN857" s="219">
        <v>0</v>
      </c>
      <c r="DO857" s="219">
        <v>0</v>
      </c>
      <c r="DP857" s="219">
        <v>0</v>
      </c>
      <c r="DQ857" s="219">
        <v>0</v>
      </c>
      <c r="DR857" s="219">
        <v>0</v>
      </c>
      <c r="DS857" s="164">
        <f t="shared" si="13"/>
        <v>4995</v>
      </c>
    </row>
    <row r="858" spans="63:123" ht="20.399999999999999">
      <c r="BK858" s="152" t="s">
        <v>25421</v>
      </c>
      <c r="BL858" s="219">
        <v>0</v>
      </c>
      <c r="BM858" s="219">
        <v>0</v>
      </c>
      <c r="BN858" s="219">
        <v>0</v>
      </c>
      <c r="BO858" s="219">
        <v>0</v>
      </c>
      <c r="BP858" s="219">
        <v>0</v>
      </c>
      <c r="BQ858" s="219">
        <v>8798.9</v>
      </c>
      <c r="BR858" s="219">
        <v>0</v>
      </c>
      <c r="BS858" s="219">
        <v>0</v>
      </c>
      <c r="BT858" s="219">
        <v>0</v>
      </c>
      <c r="BU858" s="219">
        <v>0</v>
      </c>
      <c r="BV858" s="219">
        <v>0</v>
      </c>
      <c r="BW858" s="219">
        <v>0</v>
      </c>
      <c r="BX858" s="166">
        <v>-8798.9</v>
      </c>
      <c r="BZ858" s="154" t="s">
        <v>24876</v>
      </c>
      <c r="CA858" s="218">
        <v>2230.3200000000002</v>
      </c>
      <c r="CB858" s="218">
        <v>0</v>
      </c>
      <c r="CC858" s="218">
        <v>0</v>
      </c>
      <c r="CD858" s="218">
        <v>0</v>
      </c>
      <c r="CE858" s="218">
        <v>0</v>
      </c>
      <c r="CF858" s="218">
        <v>1104050</v>
      </c>
      <c r="CG858" s="218">
        <v>1040</v>
      </c>
      <c r="CH858" s="218">
        <v>1073705.27</v>
      </c>
      <c r="CI858" s="218">
        <v>185687</v>
      </c>
      <c r="CJ858" s="218">
        <v>388889.8</v>
      </c>
      <c r="CK858" s="218">
        <v>2895.58</v>
      </c>
      <c r="CL858" s="218">
        <v>0</v>
      </c>
      <c r="CM858" s="218">
        <v>0</v>
      </c>
      <c r="CN858" s="165">
        <v>-2758497.97</v>
      </c>
      <c r="CP858" s="153" t="s">
        <v>25343</v>
      </c>
      <c r="CQ858" s="217">
        <v>8289093.3499999996</v>
      </c>
      <c r="CR858" s="217">
        <v>9930784.9600000009</v>
      </c>
      <c r="CS858" s="217">
        <v>11918035.26</v>
      </c>
      <c r="CT858" s="217">
        <v>11675355.84</v>
      </c>
      <c r="CU858" s="217">
        <v>9998623.6199999992</v>
      </c>
      <c r="CV858" s="217">
        <v>10103206.93</v>
      </c>
      <c r="CW858" s="217">
        <v>9875862.3699999992</v>
      </c>
      <c r="CX858" s="217">
        <v>10575999.289999999</v>
      </c>
      <c r="CY858" s="217">
        <v>9708636.2300000004</v>
      </c>
      <c r="CZ858" s="217">
        <v>9655392.4399999995</v>
      </c>
      <c r="DA858" s="217">
        <v>10619032.470000001</v>
      </c>
      <c r="DB858" s="217">
        <v>14802444.6</v>
      </c>
      <c r="DC858" s="217">
        <v>0</v>
      </c>
      <c r="DD858" s="164">
        <v>-127152467.36</v>
      </c>
      <c r="DF858" s="152" t="s">
        <v>25273</v>
      </c>
      <c r="DG858" s="219">
        <v>0</v>
      </c>
      <c r="DH858" s="219">
        <v>0</v>
      </c>
      <c r="DI858" s="219">
        <v>0</v>
      </c>
      <c r="DJ858" s="219">
        <v>907122.37</v>
      </c>
      <c r="DK858" s="219">
        <v>-9385.16</v>
      </c>
      <c r="DL858" s="219">
        <v>0</v>
      </c>
      <c r="DM858" s="219">
        <v>0</v>
      </c>
      <c r="DN858" s="219">
        <v>170765</v>
      </c>
      <c r="DO858" s="219">
        <v>0</v>
      </c>
      <c r="DP858" s="219">
        <v>0</v>
      </c>
      <c r="DQ858" s="219">
        <v>0</v>
      </c>
      <c r="DR858" s="219">
        <v>3685795</v>
      </c>
      <c r="DS858" s="164">
        <f t="shared" si="13"/>
        <v>4754297.21</v>
      </c>
    </row>
    <row r="859" spans="63:123" ht="20.399999999999999">
      <c r="BK859" s="152" t="s">
        <v>25310</v>
      </c>
      <c r="BL859" s="219">
        <v>8527.57</v>
      </c>
      <c r="BM859" s="219">
        <v>70126.259999999995</v>
      </c>
      <c r="BN859" s="219">
        <v>47803.77</v>
      </c>
      <c r="BO859" s="219">
        <v>54507.49</v>
      </c>
      <c r="BP859" s="219">
        <v>49350.77</v>
      </c>
      <c r="BQ859" s="219">
        <v>49141.02</v>
      </c>
      <c r="BR859" s="219">
        <v>53747.55</v>
      </c>
      <c r="BS859" s="219">
        <v>78060.08</v>
      </c>
      <c r="BT859" s="219">
        <v>56392.12</v>
      </c>
      <c r="BU859" s="219">
        <v>60667.81</v>
      </c>
      <c r="BV859" s="219">
        <v>72603.27</v>
      </c>
      <c r="BW859" s="219">
        <v>64586.34</v>
      </c>
      <c r="BX859" s="166">
        <v>-665514.05000000005</v>
      </c>
      <c r="BZ859" s="152" t="s">
        <v>25305</v>
      </c>
      <c r="CA859" s="219">
        <v>2230.3200000000002</v>
      </c>
      <c r="CB859" s="219">
        <v>0</v>
      </c>
      <c r="CC859" s="219">
        <v>0</v>
      </c>
      <c r="CD859" s="219">
        <v>0</v>
      </c>
      <c r="CE859" s="219">
        <v>0</v>
      </c>
      <c r="CF859" s="219">
        <v>0</v>
      </c>
      <c r="CG859" s="219">
        <v>1040</v>
      </c>
      <c r="CH859" s="219">
        <v>1073705.27</v>
      </c>
      <c r="CI859" s="219">
        <v>185687</v>
      </c>
      <c r="CJ859" s="219">
        <v>388889.8</v>
      </c>
      <c r="CK859" s="219">
        <v>2895.58</v>
      </c>
      <c r="CL859" s="219">
        <v>0</v>
      </c>
      <c r="CM859" s="219">
        <v>0</v>
      </c>
      <c r="CN859" s="166">
        <v>-1654447.97</v>
      </c>
      <c r="CP859" s="154" t="s">
        <v>24773</v>
      </c>
      <c r="CQ859" s="218">
        <v>641905.18999999994</v>
      </c>
      <c r="CR859" s="218">
        <v>614033.79</v>
      </c>
      <c r="CS859" s="218">
        <v>672791.82</v>
      </c>
      <c r="CT859" s="218">
        <v>663769.32999999996</v>
      </c>
      <c r="CU859" s="218">
        <v>631603.19999999995</v>
      </c>
      <c r="CV859" s="218">
        <v>626070.24</v>
      </c>
      <c r="CW859" s="218">
        <v>622257.98</v>
      </c>
      <c r="CX859" s="218">
        <v>632947.43000000005</v>
      </c>
      <c r="CY859" s="218">
        <v>645192.95999999996</v>
      </c>
      <c r="CZ859" s="218">
        <v>651910.48</v>
      </c>
      <c r="DA859" s="218">
        <v>654750.31999999995</v>
      </c>
      <c r="DB859" s="218">
        <v>667761.69999999995</v>
      </c>
      <c r="DC859" s="218">
        <v>0</v>
      </c>
      <c r="DD859" s="165">
        <v>-7724994.4400000004</v>
      </c>
      <c r="DF859" s="152" t="s">
        <v>25267</v>
      </c>
      <c r="DG859" s="219">
        <v>0</v>
      </c>
      <c r="DH859" s="219">
        <v>0</v>
      </c>
      <c r="DI859" s="219">
        <v>0</v>
      </c>
      <c r="DJ859" s="219">
        <v>0</v>
      </c>
      <c r="DK859" s="219">
        <v>0</v>
      </c>
      <c r="DL859" s="219">
        <v>0</v>
      </c>
      <c r="DM859" s="219">
        <v>500</v>
      </c>
      <c r="DN859" s="219">
        <v>500</v>
      </c>
      <c r="DO859" s="219">
        <v>500</v>
      </c>
      <c r="DP859" s="219">
        <v>16919.5</v>
      </c>
      <c r="DQ859" s="219">
        <v>12136</v>
      </c>
      <c r="DR859" s="219">
        <v>500</v>
      </c>
      <c r="DS859" s="164">
        <f t="shared" si="13"/>
        <v>31055.5</v>
      </c>
    </row>
    <row r="860" spans="63:123" ht="20.399999999999999">
      <c r="BK860" s="154" t="s">
        <v>24789</v>
      </c>
      <c r="BL860" s="218">
        <v>15596.78</v>
      </c>
      <c r="BM860" s="218">
        <v>-12818.37</v>
      </c>
      <c r="BN860" s="218">
        <v>0</v>
      </c>
      <c r="BO860" s="218">
        <v>0</v>
      </c>
      <c r="BP860" s="218">
        <v>0</v>
      </c>
      <c r="BQ860" s="218">
        <v>0</v>
      </c>
      <c r="BR860" s="218">
        <v>0</v>
      </c>
      <c r="BS860" s="218">
        <v>0</v>
      </c>
      <c r="BT860" s="218">
        <v>1908.86</v>
      </c>
      <c r="BU860" s="218">
        <v>0</v>
      </c>
      <c r="BV860" s="218">
        <v>0</v>
      </c>
      <c r="BW860" s="218">
        <v>1121.74</v>
      </c>
      <c r="BX860" s="165">
        <v>-5809.01</v>
      </c>
      <c r="BZ860" s="152" t="s">
        <v>24880</v>
      </c>
      <c r="CA860" s="219">
        <v>0</v>
      </c>
      <c r="CB860" s="219">
        <v>0</v>
      </c>
      <c r="CC860" s="219">
        <v>0</v>
      </c>
      <c r="CD860" s="219">
        <v>0</v>
      </c>
      <c r="CE860" s="219">
        <v>0</v>
      </c>
      <c r="CF860" s="219">
        <v>1104050</v>
      </c>
      <c r="CG860" s="219">
        <v>0</v>
      </c>
      <c r="CH860" s="219">
        <v>0</v>
      </c>
      <c r="CI860" s="219">
        <v>0</v>
      </c>
      <c r="CJ860" s="219">
        <v>0</v>
      </c>
      <c r="CK860" s="219">
        <v>0</v>
      </c>
      <c r="CL860" s="219">
        <v>0</v>
      </c>
      <c r="CM860" s="219">
        <v>0</v>
      </c>
      <c r="CN860" s="166">
        <v>-1104050</v>
      </c>
      <c r="CP860" s="152" t="s">
        <v>24774</v>
      </c>
      <c r="CQ860" s="219">
        <v>16699.91</v>
      </c>
      <c r="CR860" s="219">
        <v>15159.39</v>
      </c>
      <c r="CS860" s="219">
        <v>14723.64</v>
      </c>
      <c r="CT860" s="219">
        <v>19974.080000000002</v>
      </c>
      <c r="CU860" s="219">
        <v>14800.29</v>
      </c>
      <c r="CV860" s="219">
        <v>16409.330000000002</v>
      </c>
      <c r="CW860" s="219">
        <v>15923.5</v>
      </c>
      <c r="CX860" s="219">
        <v>16711.3</v>
      </c>
      <c r="CY860" s="219">
        <v>17317.09</v>
      </c>
      <c r="CZ860" s="219">
        <v>14800.29</v>
      </c>
      <c r="DA860" s="219">
        <v>14800.29</v>
      </c>
      <c r="DB860" s="219">
        <v>14925.36</v>
      </c>
      <c r="DC860" s="219">
        <v>0</v>
      </c>
      <c r="DD860" s="166">
        <v>-192244.47</v>
      </c>
      <c r="DF860" s="154" t="s">
        <v>25422</v>
      </c>
      <c r="DG860" s="218">
        <v>0</v>
      </c>
      <c r="DH860" s="218">
        <v>0</v>
      </c>
      <c r="DI860" s="218">
        <v>0</v>
      </c>
      <c r="DJ860" s="218">
        <v>0</v>
      </c>
      <c r="DK860" s="218">
        <v>0</v>
      </c>
      <c r="DL860" s="218">
        <v>0</v>
      </c>
      <c r="DM860" s="218">
        <v>0</v>
      </c>
      <c r="DN860" s="218">
        <v>107640.6</v>
      </c>
      <c r="DO860" s="218">
        <v>28474.22</v>
      </c>
      <c r="DP860" s="218">
        <v>17480</v>
      </c>
      <c r="DQ860" s="218">
        <v>44087.360000000001</v>
      </c>
      <c r="DR860" s="218">
        <v>19428.599999999999</v>
      </c>
      <c r="DS860" s="164">
        <f t="shared" si="13"/>
        <v>217110.78</v>
      </c>
    </row>
    <row r="861" spans="63:123" ht="20.399999999999999">
      <c r="BK861" s="152" t="s">
        <v>24792</v>
      </c>
      <c r="BL861" s="219">
        <v>15596.78</v>
      </c>
      <c r="BM861" s="219">
        <v>-12818.37</v>
      </c>
      <c r="BN861" s="219">
        <v>0</v>
      </c>
      <c r="BO861" s="219">
        <v>0</v>
      </c>
      <c r="BP861" s="219">
        <v>0</v>
      </c>
      <c r="BQ861" s="219">
        <v>0</v>
      </c>
      <c r="BR861" s="219">
        <v>0</v>
      </c>
      <c r="BS861" s="219">
        <v>0</v>
      </c>
      <c r="BT861" s="219">
        <v>1908.86</v>
      </c>
      <c r="BU861" s="219">
        <v>0</v>
      </c>
      <c r="BV861" s="219">
        <v>0</v>
      </c>
      <c r="BW861" s="219">
        <v>1121.74</v>
      </c>
      <c r="BX861" s="166">
        <v>-5809.01</v>
      </c>
      <c r="BZ861" s="153" t="s">
        <v>25315</v>
      </c>
      <c r="CA861" s="217">
        <v>19141.82</v>
      </c>
      <c r="CB861" s="217">
        <v>57221.16</v>
      </c>
      <c r="CC861" s="217">
        <v>87774.9</v>
      </c>
      <c r="CD861" s="217">
        <v>59719.86</v>
      </c>
      <c r="CE861" s="217">
        <v>179716.07</v>
      </c>
      <c r="CF861" s="217">
        <v>66536.61</v>
      </c>
      <c r="CG861" s="217">
        <v>93265.83</v>
      </c>
      <c r="CH861" s="217">
        <v>122691.54</v>
      </c>
      <c r="CI861" s="217">
        <v>98930.15</v>
      </c>
      <c r="CJ861" s="217">
        <v>60438.1</v>
      </c>
      <c r="CK861" s="217">
        <v>94678.17</v>
      </c>
      <c r="CL861" s="217">
        <v>121968.98</v>
      </c>
      <c r="CM861" s="217">
        <v>0</v>
      </c>
      <c r="CN861" s="164">
        <v>-1062083.19</v>
      </c>
      <c r="CP861" s="152" t="s">
        <v>24775</v>
      </c>
      <c r="CQ861" s="219">
        <v>625205.28</v>
      </c>
      <c r="CR861" s="219">
        <v>598874.4</v>
      </c>
      <c r="CS861" s="219">
        <v>658068.18000000005</v>
      </c>
      <c r="CT861" s="219">
        <v>643795.25</v>
      </c>
      <c r="CU861" s="219">
        <v>616802.91</v>
      </c>
      <c r="CV861" s="219">
        <v>609660.91</v>
      </c>
      <c r="CW861" s="219">
        <v>606334.48</v>
      </c>
      <c r="CX861" s="219">
        <v>616236.13</v>
      </c>
      <c r="CY861" s="219">
        <v>627875.87</v>
      </c>
      <c r="CZ861" s="219">
        <v>637110.18999999994</v>
      </c>
      <c r="DA861" s="219">
        <v>639950.03</v>
      </c>
      <c r="DB861" s="219">
        <v>652836.34</v>
      </c>
      <c r="DC861" s="219">
        <v>0</v>
      </c>
      <c r="DD861" s="166">
        <v>-7532749.9699999997</v>
      </c>
      <c r="DF861" s="152" t="s">
        <v>25423</v>
      </c>
      <c r="DG861" s="219">
        <v>0</v>
      </c>
      <c r="DH861" s="219">
        <v>0</v>
      </c>
      <c r="DI861" s="219">
        <v>0</v>
      </c>
      <c r="DJ861" s="219">
        <v>0</v>
      </c>
      <c r="DK861" s="219">
        <v>0</v>
      </c>
      <c r="DL861" s="219">
        <v>0</v>
      </c>
      <c r="DM861" s="219">
        <v>0</v>
      </c>
      <c r="DN861" s="219">
        <v>107640.6</v>
      </c>
      <c r="DO861" s="219">
        <v>28474.22</v>
      </c>
      <c r="DP861" s="219">
        <v>17480</v>
      </c>
      <c r="DQ861" s="219">
        <v>44087.360000000001</v>
      </c>
      <c r="DR861" s="219">
        <v>19428.599999999999</v>
      </c>
      <c r="DS861" s="164">
        <f t="shared" si="13"/>
        <v>217110.78</v>
      </c>
    </row>
    <row r="862" spans="63:123" ht="20.399999999999999">
      <c r="BK862" s="153" t="s">
        <v>25320</v>
      </c>
      <c r="BL862" s="217">
        <v>858283.04</v>
      </c>
      <c r="BM862" s="217">
        <v>998133.05</v>
      </c>
      <c r="BN862" s="217">
        <v>1207250.8600000001</v>
      </c>
      <c r="BO862" s="217">
        <v>1383767.12</v>
      </c>
      <c r="BP862" s="217">
        <v>1181611.98</v>
      </c>
      <c r="BQ862" s="217">
        <v>1289082.7</v>
      </c>
      <c r="BR862" s="217">
        <v>1363398.47</v>
      </c>
      <c r="BS862" s="217">
        <v>1204619.22</v>
      </c>
      <c r="BT862" s="217">
        <v>1253959.55</v>
      </c>
      <c r="BU862" s="217">
        <v>1046351.61</v>
      </c>
      <c r="BV862" s="217">
        <v>1134868.01</v>
      </c>
      <c r="BW862" s="217">
        <v>1727763.31</v>
      </c>
      <c r="BX862" s="164">
        <v>-14649088.92</v>
      </c>
      <c r="BZ862" s="154" t="s">
        <v>24763</v>
      </c>
      <c r="CA862" s="218">
        <v>19141.82</v>
      </c>
      <c r="CB862" s="218">
        <v>57221.16</v>
      </c>
      <c r="CC862" s="218">
        <v>86633.71</v>
      </c>
      <c r="CD862" s="218">
        <v>59719.86</v>
      </c>
      <c r="CE862" s="218">
        <v>179716.07</v>
      </c>
      <c r="CF862" s="218">
        <v>66536.61</v>
      </c>
      <c r="CG862" s="218">
        <v>93265.83</v>
      </c>
      <c r="CH862" s="218">
        <v>118479.51</v>
      </c>
      <c r="CI862" s="218">
        <v>98930.15</v>
      </c>
      <c r="CJ862" s="218">
        <v>60438.1</v>
      </c>
      <c r="CK862" s="218">
        <v>86500.11</v>
      </c>
      <c r="CL862" s="218">
        <v>118639.79</v>
      </c>
      <c r="CM862" s="218">
        <v>0</v>
      </c>
      <c r="CN862" s="165">
        <v>-1045222.72</v>
      </c>
      <c r="CP862" s="154" t="s">
        <v>25345</v>
      </c>
      <c r="CQ862" s="218">
        <v>7621475.5</v>
      </c>
      <c r="CR862" s="218">
        <v>9271486.9399999995</v>
      </c>
      <c r="CS862" s="218">
        <v>11207532.029999999</v>
      </c>
      <c r="CT862" s="218">
        <v>11002234.35</v>
      </c>
      <c r="CU862" s="218">
        <v>9367020.4199999999</v>
      </c>
      <c r="CV862" s="218">
        <v>9449628.75</v>
      </c>
      <c r="CW862" s="218">
        <v>8843150.8499999996</v>
      </c>
      <c r="CX862" s="218">
        <v>9267479.6199999992</v>
      </c>
      <c r="CY862" s="218">
        <v>9063443.2699999996</v>
      </c>
      <c r="CZ862" s="218">
        <v>8987974.8399999999</v>
      </c>
      <c r="DA862" s="218">
        <v>9225179.4600000009</v>
      </c>
      <c r="DB862" s="218">
        <v>14115405.460000001</v>
      </c>
      <c r="DC862" s="218">
        <v>0</v>
      </c>
      <c r="DD862" s="165">
        <v>-117422011.48999999</v>
      </c>
      <c r="DF862" s="153" t="s">
        <v>25274</v>
      </c>
      <c r="DG862" s="217">
        <v>11046862.470000001</v>
      </c>
      <c r="DH862" s="217">
        <v>11959432.65</v>
      </c>
      <c r="DI862" s="217">
        <v>12062782.720000001</v>
      </c>
      <c r="DJ862" s="217">
        <v>15060574.02</v>
      </c>
      <c r="DK862" s="217">
        <v>11954486.640000001</v>
      </c>
      <c r="DL862" s="217">
        <v>12224163.92</v>
      </c>
      <c r="DM862" s="217">
        <v>12059761.84</v>
      </c>
      <c r="DN862" s="217">
        <v>12503900.57</v>
      </c>
      <c r="DO862" s="217">
        <v>13249878.34</v>
      </c>
      <c r="DP862" s="217">
        <v>12627828.039999999</v>
      </c>
      <c r="DQ862" s="217">
        <v>13548775.609999999</v>
      </c>
      <c r="DR862" s="217">
        <v>17078797.539999999</v>
      </c>
      <c r="DS862" s="164">
        <f t="shared" si="13"/>
        <v>155377244.35999998</v>
      </c>
    </row>
    <row r="863" spans="63:123" ht="30.6">
      <c r="BK863" s="154" t="s">
        <v>24857</v>
      </c>
      <c r="BL863" s="218">
        <v>1182.83</v>
      </c>
      <c r="BM863" s="218">
        <v>81608.479999999996</v>
      </c>
      <c r="BN863" s="218">
        <v>106156.32</v>
      </c>
      <c r="BO863" s="218">
        <v>169398.97</v>
      </c>
      <c r="BP863" s="218">
        <v>70886.14</v>
      </c>
      <c r="BQ863" s="218">
        <v>412072.72</v>
      </c>
      <c r="BR863" s="218">
        <v>81478.64</v>
      </c>
      <c r="BS863" s="218">
        <v>22498.13</v>
      </c>
      <c r="BT863" s="218">
        <v>6708.06</v>
      </c>
      <c r="BU863" s="218">
        <v>3511.03</v>
      </c>
      <c r="BV863" s="218">
        <v>44637.89</v>
      </c>
      <c r="BW863" s="218">
        <v>9554.0499999999993</v>
      </c>
      <c r="BX863" s="165">
        <v>-1009693.26</v>
      </c>
      <c r="BZ863" s="152" t="s">
        <v>25317</v>
      </c>
      <c r="CA863" s="219">
        <v>0</v>
      </c>
      <c r="CB863" s="219">
        <v>0</v>
      </c>
      <c r="CC863" s="219">
        <v>0</v>
      </c>
      <c r="CD863" s="219">
        <v>0</v>
      </c>
      <c r="CE863" s="219">
        <v>0</v>
      </c>
      <c r="CF863" s="219">
        <v>0</v>
      </c>
      <c r="CG863" s="219">
        <v>1689</v>
      </c>
      <c r="CH863" s="219">
        <v>6774</v>
      </c>
      <c r="CI863" s="219">
        <v>867</v>
      </c>
      <c r="CJ863" s="219">
        <v>1371</v>
      </c>
      <c r="CK863" s="219">
        <v>1203</v>
      </c>
      <c r="CL863" s="219">
        <v>168</v>
      </c>
      <c r="CM863" s="219">
        <v>0</v>
      </c>
      <c r="CN863" s="166">
        <v>-12072</v>
      </c>
      <c r="CP863" s="152" t="s">
        <v>25347</v>
      </c>
      <c r="CQ863" s="219">
        <v>4146.83</v>
      </c>
      <c r="CR863" s="219">
        <v>16977.73</v>
      </c>
      <c r="CS863" s="219">
        <v>121118.25</v>
      </c>
      <c r="CT863" s="219">
        <v>71517.5</v>
      </c>
      <c r="CU863" s="219">
        <v>184390.25</v>
      </c>
      <c r="CV863" s="219">
        <v>235243.43</v>
      </c>
      <c r="CW863" s="219">
        <v>86052.77</v>
      </c>
      <c r="CX863" s="219">
        <v>130982.78</v>
      </c>
      <c r="CY863" s="219">
        <v>119354.23</v>
      </c>
      <c r="CZ863" s="219">
        <v>194252.64</v>
      </c>
      <c r="DA863" s="219">
        <v>146180.96</v>
      </c>
      <c r="DB863" s="219">
        <v>437210.23</v>
      </c>
      <c r="DC863" s="219">
        <v>0</v>
      </c>
      <c r="DD863" s="166">
        <v>-1747427.6</v>
      </c>
      <c r="DF863" s="154" t="s">
        <v>24773</v>
      </c>
      <c r="DG863" s="218">
        <v>1269003.94</v>
      </c>
      <c r="DH863" s="218">
        <v>2211412.37</v>
      </c>
      <c r="DI863" s="218">
        <v>2192057.25</v>
      </c>
      <c r="DJ863" s="218">
        <v>2246386.67</v>
      </c>
      <c r="DK863" s="218">
        <v>2204675.29</v>
      </c>
      <c r="DL863" s="218">
        <v>2326850.5099999998</v>
      </c>
      <c r="DM863" s="218">
        <v>2083556.4</v>
      </c>
      <c r="DN863" s="218">
        <v>2485546.15</v>
      </c>
      <c r="DO863" s="218">
        <v>2366333.34</v>
      </c>
      <c r="DP863" s="218">
        <v>2338855.63</v>
      </c>
      <c r="DQ863" s="218">
        <v>2454178.4300000002</v>
      </c>
      <c r="DR863" s="218">
        <v>3013638.79</v>
      </c>
      <c r="DS863" s="164">
        <f t="shared" si="13"/>
        <v>27192494.769999996</v>
      </c>
    </row>
    <row r="864" spans="63:123" ht="20.399999999999999">
      <c r="BK864" s="152" t="s">
        <v>25424</v>
      </c>
      <c r="BL864" s="219">
        <v>0</v>
      </c>
      <c r="BM864" s="219">
        <v>0</v>
      </c>
      <c r="BN864" s="219">
        <v>0</v>
      </c>
      <c r="BO864" s="219">
        <v>0</v>
      </c>
      <c r="BP864" s="219">
        <v>0</v>
      </c>
      <c r="BQ864" s="219">
        <v>308631.89</v>
      </c>
      <c r="BR864" s="219">
        <v>0</v>
      </c>
      <c r="BS864" s="219">
        <v>0</v>
      </c>
      <c r="BT864" s="219">
        <v>0</v>
      </c>
      <c r="BU864" s="219">
        <v>0</v>
      </c>
      <c r="BV864" s="219">
        <v>34153.14</v>
      </c>
      <c r="BW864" s="219">
        <v>0</v>
      </c>
      <c r="BX864" s="166">
        <v>-342785.03</v>
      </c>
      <c r="BZ864" s="152" t="s">
        <v>25421</v>
      </c>
      <c r="CA864" s="219">
        <v>0</v>
      </c>
      <c r="CB864" s="219">
        <v>0</v>
      </c>
      <c r="CC864" s="219">
        <v>0</v>
      </c>
      <c r="CD864" s="219">
        <v>0</v>
      </c>
      <c r="CE864" s="219">
        <v>155773.88</v>
      </c>
      <c r="CF864" s="219">
        <v>0</v>
      </c>
      <c r="CG864" s="219">
        <v>0</v>
      </c>
      <c r="CH864" s="219">
        <v>3989.29</v>
      </c>
      <c r="CI864" s="219">
        <v>22241.74</v>
      </c>
      <c r="CJ864" s="219">
        <v>0</v>
      </c>
      <c r="CK864" s="219">
        <v>0</v>
      </c>
      <c r="CL864" s="219">
        <v>3360.95</v>
      </c>
      <c r="CM864" s="219">
        <v>0</v>
      </c>
      <c r="CN864" s="166">
        <v>-185365.86</v>
      </c>
      <c r="CP864" s="152" t="s">
        <v>24731</v>
      </c>
      <c r="CQ864" s="219">
        <v>7578222.4400000004</v>
      </c>
      <c r="CR864" s="219">
        <v>8337275.1100000003</v>
      </c>
      <c r="CS864" s="219">
        <v>9428584.25</v>
      </c>
      <c r="CT864" s="219">
        <v>10083269.6</v>
      </c>
      <c r="CU864" s="219">
        <v>7557577.5</v>
      </c>
      <c r="CV864" s="219">
        <v>7415200.6399999997</v>
      </c>
      <c r="CW864" s="219">
        <v>7489818.5899999999</v>
      </c>
      <c r="CX864" s="219">
        <v>7778034.0499999998</v>
      </c>
      <c r="CY864" s="219">
        <v>7515539.3399999999</v>
      </c>
      <c r="CZ864" s="219">
        <v>7674347.7699999996</v>
      </c>
      <c r="DA864" s="219">
        <v>7706323.4400000004</v>
      </c>
      <c r="DB864" s="219">
        <v>12035239.34</v>
      </c>
      <c r="DC864" s="219">
        <v>0</v>
      </c>
      <c r="DD864" s="166">
        <v>-100599432.06999999</v>
      </c>
      <c r="DF864" s="152" t="s">
        <v>24775</v>
      </c>
      <c r="DG864" s="219">
        <v>1269003.94</v>
      </c>
      <c r="DH864" s="219">
        <v>2211412.37</v>
      </c>
      <c r="DI864" s="219">
        <v>2192057.25</v>
      </c>
      <c r="DJ864" s="219">
        <v>2246386.67</v>
      </c>
      <c r="DK864" s="219">
        <v>2204675.29</v>
      </c>
      <c r="DL864" s="219">
        <v>2326850.5099999998</v>
      </c>
      <c r="DM864" s="219">
        <v>2083556.4</v>
      </c>
      <c r="DN864" s="219">
        <v>2485546.15</v>
      </c>
      <c r="DO864" s="219">
        <v>2366333.34</v>
      </c>
      <c r="DP864" s="219">
        <v>2338855.63</v>
      </c>
      <c r="DQ864" s="219">
        <v>2454178.4300000002</v>
      </c>
      <c r="DR864" s="219">
        <v>3013638.79</v>
      </c>
      <c r="DS864" s="164">
        <f t="shared" si="13"/>
        <v>27192494.769999996</v>
      </c>
    </row>
    <row r="865" spans="63:123" ht="20.399999999999999">
      <c r="BK865" s="152" t="s">
        <v>25323</v>
      </c>
      <c r="BL865" s="219">
        <v>0</v>
      </c>
      <c r="BM865" s="219">
        <v>168</v>
      </c>
      <c r="BN865" s="219">
        <v>678</v>
      </c>
      <c r="BO865" s="219">
        <v>5185.24</v>
      </c>
      <c r="BP865" s="219">
        <v>3919.78</v>
      </c>
      <c r="BQ865" s="219">
        <v>6457.5</v>
      </c>
      <c r="BR865" s="219">
        <v>0</v>
      </c>
      <c r="BS865" s="219">
        <v>14417</v>
      </c>
      <c r="BT865" s="219">
        <v>0</v>
      </c>
      <c r="BU865" s="219">
        <v>0</v>
      </c>
      <c r="BV865" s="219">
        <v>392</v>
      </c>
      <c r="BW865" s="219">
        <v>0</v>
      </c>
      <c r="BX865" s="166">
        <v>-31217.52</v>
      </c>
      <c r="BZ865" s="152" t="s">
        <v>24754</v>
      </c>
      <c r="CA865" s="219">
        <v>0</v>
      </c>
      <c r="CB865" s="219">
        <v>0</v>
      </c>
      <c r="CC865" s="219">
        <v>0</v>
      </c>
      <c r="CD865" s="219">
        <v>0</v>
      </c>
      <c r="CE865" s="219">
        <v>0</v>
      </c>
      <c r="CF865" s="219">
        <v>0</v>
      </c>
      <c r="CG865" s="219">
        <v>14548.07</v>
      </c>
      <c r="CH865" s="219">
        <v>0</v>
      </c>
      <c r="CI865" s="219">
        <v>0</v>
      </c>
      <c r="CJ865" s="219">
        <v>0</v>
      </c>
      <c r="CK865" s="219">
        <v>0</v>
      </c>
      <c r="CL865" s="219">
        <v>41905.71</v>
      </c>
      <c r="CM865" s="219">
        <v>0</v>
      </c>
      <c r="CN865" s="166">
        <v>-56453.78</v>
      </c>
      <c r="CP865" s="152" t="s">
        <v>25349</v>
      </c>
      <c r="CQ865" s="219">
        <v>0</v>
      </c>
      <c r="CR865" s="219">
        <v>635339.30000000005</v>
      </c>
      <c r="CS865" s="219">
        <v>1300250.1399999999</v>
      </c>
      <c r="CT865" s="219">
        <v>681071.2</v>
      </c>
      <c r="CU865" s="219">
        <v>1297431.4099999999</v>
      </c>
      <c r="CV865" s="219">
        <v>1408261.1</v>
      </c>
      <c r="CW865" s="219">
        <v>1041099.79</v>
      </c>
      <c r="CX865" s="219">
        <v>1050191.92</v>
      </c>
      <c r="CY865" s="219">
        <v>1106231.25</v>
      </c>
      <c r="CZ865" s="219">
        <v>859923.7</v>
      </c>
      <c r="DA865" s="219">
        <v>1032869.86</v>
      </c>
      <c r="DB865" s="219">
        <v>1296939.47</v>
      </c>
      <c r="DC865" s="219">
        <v>0</v>
      </c>
      <c r="DD865" s="166">
        <v>-11709609.140000001</v>
      </c>
      <c r="DF865" s="154" t="s">
        <v>25174</v>
      </c>
      <c r="DG865" s="218">
        <v>0</v>
      </c>
      <c r="DH865" s="218">
        <v>0</v>
      </c>
      <c r="DI865" s="218">
        <v>0</v>
      </c>
      <c r="DJ865" s="218">
        <v>0</v>
      </c>
      <c r="DK865" s="218">
        <v>0</v>
      </c>
      <c r="DL865" s="218">
        <v>0</v>
      </c>
      <c r="DM865" s="218">
        <v>0</v>
      </c>
      <c r="DN865" s="218">
        <v>0</v>
      </c>
      <c r="DO865" s="218">
        <v>0</v>
      </c>
      <c r="DP865" s="218">
        <v>70076.23</v>
      </c>
      <c r="DQ865" s="218">
        <v>55568.3</v>
      </c>
      <c r="DR865" s="218">
        <v>96081.63</v>
      </c>
      <c r="DS865" s="164">
        <f t="shared" si="13"/>
        <v>221726.16</v>
      </c>
    </row>
    <row r="866" spans="63:123" ht="20.399999999999999">
      <c r="BK866" s="152" t="s">
        <v>25324</v>
      </c>
      <c r="BL866" s="219">
        <v>1182.83</v>
      </c>
      <c r="BM866" s="219">
        <v>81440.479999999996</v>
      </c>
      <c r="BN866" s="219">
        <v>104918.32</v>
      </c>
      <c r="BO866" s="219">
        <v>164157.73000000001</v>
      </c>
      <c r="BP866" s="219">
        <v>66910.36</v>
      </c>
      <c r="BQ866" s="219">
        <v>96087.33</v>
      </c>
      <c r="BR866" s="219">
        <v>81310.64</v>
      </c>
      <c r="BS866" s="219">
        <v>7241.13</v>
      </c>
      <c r="BT866" s="219">
        <v>6876.06</v>
      </c>
      <c r="BU866" s="219">
        <v>1970.03</v>
      </c>
      <c r="BV866" s="219">
        <v>10092.75</v>
      </c>
      <c r="BW866" s="219">
        <v>9554.0499999999993</v>
      </c>
      <c r="BX866" s="166">
        <v>-631741.71</v>
      </c>
      <c r="BZ866" s="152" t="s">
        <v>25310</v>
      </c>
      <c r="CA866" s="219">
        <v>19141.82</v>
      </c>
      <c r="CB866" s="219">
        <v>57221.16</v>
      </c>
      <c r="CC866" s="219">
        <v>86633.71</v>
      </c>
      <c r="CD866" s="219">
        <v>59719.86</v>
      </c>
      <c r="CE866" s="219">
        <v>23942.19</v>
      </c>
      <c r="CF866" s="219">
        <v>66536.61</v>
      </c>
      <c r="CG866" s="219">
        <v>77028.759999999995</v>
      </c>
      <c r="CH866" s="219">
        <v>107716.22</v>
      </c>
      <c r="CI866" s="219">
        <v>75821.41</v>
      </c>
      <c r="CJ866" s="219">
        <v>59067.1</v>
      </c>
      <c r="CK866" s="219">
        <v>85297.11</v>
      </c>
      <c r="CL866" s="219">
        <v>73205.13</v>
      </c>
      <c r="CM866" s="219">
        <v>0</v>
      </c>
      <c r="CN866" s="166">
        <v>-791331.08</v>
      </c>
      <c r="CP866" s="152" t="s">
        <v>25350</v>
      </c>
      <c r="CQ866" s="219">
        <v>39106.230000000003</v>
      </c>
      <c r="CR866" s="219">
        <v>281894.8</v>
      </c>
      <c r="CS866" s="219">
        <v>357579.39</v>
      </c>
      <c r="CT866" s="219">
        <v>166376.04999999999</v>
      </c>
      <c r="CU866" s="219">
        <v>327621.26</v>
      </c>
      <c r="CV866" s="219">
        <v>390923.58</v>
      </c>
      <c r="CW866" s="219">
        <v>226179.7</v>
      </c>
      <c r="CX866" s="219">
        <v>308270.87</v>
      </c>
      <c r="CY866" s="219">
        <v>322318.45</v>
      </c>
      <c r="CZ866" s="219">
        <v>259450.73</v>
      </c>
      <c r="DA866" s="219">
        <v>339805.2</v>
      </c>
      <c r="DB866" s="219">
        <v>346016.42</v>
      </c>
      <c r="DC866" s="219">
        <v>0</v>
      </c>
      <c r="DD866" s="166">
        <v>-3365542.68</v>
      </c>
      <c r="DF866" s="152" t="s">
        <v>25361</v>
      </c>
      <c r="DG866" s="219">
        <v>0</v>
      </c>
      <c r="DH866" s="219">
        <v>0</v>
      </c>
      <c r="DI866" s="219">
        <v>0</v>
      </c>
      <c r="DJ866" s="219">
        <v>0</v>
      </c>
      <c r="DK866" s="219">
        <v>0</v>
      </c>
      <c r="DL866" s="219">
        <v>0</v>
      </c>
      <c r="DM866" s="219">
        <v>0</v>
      </c>
      <c r="DN866" s="219">
        <v>0</v>
      </c>
      <c r="DO866" s="219">
        <v>0</v>
      </c>
      <c r="DP866" s="219">
        <v>70076.23</v>
      </c>
      <c r="DQ866" s="219">
        <v>55568.3</v>
      </c>
      <c r="DR866" s="219">
        <v>96081.63</v>
      </c>
      <c r="DS866" s="164">
        <f t="shared" si="13"/>
        <v>221726.16</v>
      </c>
    </row>
    <row r="867" spans="63:123" ht="20.399999999999999">
      <c r="BK867" s="152" t="s">
        <v>24859</v>
      </c>
      <c r="BL867" s="219">
        <v>0</v>
      </c>
      <c r="BM867" s="219">
        <v>0</v>
      </c>
      <c r="BN867" s="219">
        <v>560</v>
      </c>
      <c r="BO867" s="219">
        <v>56</v>
      </c>
      <c r="BP867" s="219">
        <v>56</v>
      </c>
      <c r="BQ867" s="219">
        <v>896</v>
      </c>
      <c r="BR867" s="219">
        <v>168</v>
      </c>
      <c r="BS867" s="219">
        <v>840</v>
      </c>
      <c r="BT867" s="219">
        <v>-168</v>
      </c>
      <c r="BU867" s="219">
        <v>1541</v>
      </c>
      <c r="BV867" s="219">
        <v>0</v>
      </c>
      <c r="BW867" s="219">
        <v>0</v>
      </c>
      <c r="BX867" s="166">
        <v>-3949</v>
      </c>
      <c r="BZ867" s="154" t="s">
        <v>24789</v>
      </c>
      <c r="CA867" s="218">
        <v>0</v>
      </c>
      <c r="CB867" s="218">
        <v>0</v>
      </c>
      <c r="CC867" s="218">
        <v>1141.19</v>
      </c>
      <c r="CD867" s="218">
        <v>0</v>
      </c>
      <c r="CE867" s="218">
        <v>0</v>
      </c>
      <c r="CF867" s="218">
        <v>0</v>
      </c>
      <c r="CG867" s="218">
        <v>0</v>
      </c>
      <c r="CH867" s="218">
        <v>4212.03</v>
      </c>
      <c r="CI867" s="218">
        <v>0</v>
      </c>
      <c r="CJ867" s="218">
        <v>0</v>
      </c>
      <c r="CK867" s="218">
        <v>8178.06</v>
      </c>
      <c r="CL867" s="218">
        <v>3329.19</v>
      </c>
      <c r="CM867" s="218">
        <v>0</v>
      </c>
      <c r="CN867" s="165">
        <v>-16860.47</v>
      </c>
      <c r="CP867" s="154" t="s">
        <v>24743</v>
      </c>
      <c r="CQ867" s="218">
        <v>0</v>
      </c>
      <c r="CR867" s="218">
        <v>0</v>
      </c>
      <c r="CS867" s="218">
        <v>0</v>
      </c>
      <c r="CT867" s="218">
        <v>0</v>
      </c>
      <c r="CU867" s="218">
        <v>0</v>
      </c>
      <c r="CV867" s="218">
        <v>0</v>
      </c>
      <c r="CW867" s="218">
        <v>0</v>
      </c>
      <c r="CX867" s="218">
        <v>152276.48000000001</v>
      </c>
      <c r="CY867" s="218">
        <v>0</v>
      </c>
      <c r="CZ867" s="218">
        <v>0</v>
      </c>
      <c r="DA867" s="218">
        <v>0</v>
      </c>
      <c r="DB867" s="218">
        <v>0</v>
      </c>
      <c r="DC867" s="218">
        <v>0</v>
      </c>
      <c r="DD867" s="165">
        <v>-152276.48000000001</v>
      </c>
      <c r="DF867" s="154" t="s">
        <v>25024</v>
      </c>
      <c r="DG867" s="218">
        <v>9777858.5299999993</v>
      </c>
      <c r="DH867" s="218">
        <v>9748020.2799999993</v>
      </c>
      <c r="DI867" s="218">
        <v>9870725.4700000007</v>
      </c>
      <c r="DJ867" s="218">
        <v>12814187.35</v>
      </c>
      <c r="DK867" s="218">
        <v>9749811.3499999996</v>
      </c>
      <c r="DL867" s="218">
        <v>9897313.4100000001</v>
      </c>
      <c r="DM867" s="218">
        <v>9976205.4399999995</v>
      </c>
      <c r="DN867" s="218">
        <v>10018354.42</v>
      </c>
      <c r="DO867" s="218">
        <v>10883545</v>
      </c>
      <c r="DP867" s="218">
        <v>10218896.18</v>
      </c>
      <c r="DQ867" s="218">
        <v>11039028.880000001</v>
      </c>
      <c r="DR867" s="218">
        <v>13969077.119999999</v>
      </c>
      <c r="DS867" s="164">
        <f t="shared" si="13"/>
        <v>127963023.43000001</v>
      </c>
    </row>
    <row r="868" spans="63:123" ht="20.399999999999999">
      <c r="BK868" s="154" t="s">
        <v>25325</v>
      </c>
      <c r="BL868" s="218">
        <v>2100.04</v>
      </c>
      <c r="BM868" s="218">
        <v>2293.1999999999998</v>
      </c>
      <c r="BN868" s="218">
        <v>2550.84</v>
      </c>
      <c r="BO868" s="218">
        <v>1596.04</v>
      </c>
      <c r="BP868" s="218">
        <v>8972.14</v>
      </c>
      <c r="BQ868" s="218">
        <v>1316.04</v>
      </c>
      <c r="BR868" s="218">
        <v>2632.08</v>
      </c>
      <c r="BS868" s="218">
        <v>168</v>
      </c>
      <c r="BT868" s="218">
        <v>1747.24</v>
      </c>
      <c r="BU868" s="218">
        <v>1232</v>
      </c>
      <c r="BV868" s="218">
        <v>6223</v>
      </c>
      <c r="BW868" s="218">
        <v>56438</v>
      </c>
      <c r="BX868" s="165">
        <v>-87268.62</v>
      </c>
      <c r="BZ868" s="152" t="s">
        <v>24792</v>
      </c>
      <c r="CA868" s="219">
        <v>0</v>
      </c>
      <c r="CB868" s="219">
        <v>0</v>
      </c>
      <c r="CC868" s="219">
        <v>1141.19</v>
      </c>
      <c r="CD868" s="219">
        <v>0</v>
      </c>
      <c r="CE868" s="219">
        <v>0</v>
      </c>
      <c r="CF868" s="219">
        <v>0</v>
      </c>
      <c r="CG868" s="219">
        <v>0</v>
      </c>
      <c r="CH868" s="219">
        <v>4212.03</v>
      </c>
      <c r="CI868" s="219">
        <v>0</v>
      </c>
      <c r="CJ868" s="219">
        <v>0</v>
      </c>
      <c r="CK868" s="219">
        <v>8178.06</v>
      </c>
      <c r="CL868" s="219">
        <v>3329.19</v>
      </c>
      <c r="CM868" s="219">
        <v>0</v>
      </c>
      <c r="CN868" s="166">
        <v>-16860.47</v>
      </c>
      <c r="CP868" s="152" t="s">
        <v>24744</v>
      </c>
      <c r="CQ868" s="219">
        <v>0</v>
      </c>
      <c r="CR868" s="219">
        <v>0</v>
      </c>
      <c r="CS868" s="219">
        <v>0</v>
      </c>
      <c r="CT868" s="219">
        <v>0</v>
      </c>
      <c r="CU868" s="219">
        <v>0</v>
      </c>
      <c r="CV868" s="219">
        <v>0</v>
      </c>
      <c r="CW868" s="219">
        <v>0</v>
      </c>
      <c r="CX868" s="219">
        <v>152276.48000000001</v>
      </c>
      <c r="CY868" s="219">
        <v>0</v>
      </c>
      <c r="CZ868" s="219">
        <v>0</v>
      </c>
      <c r="DA868" s="219">
        <v>0</v>
      </c>
      <c r="DB868" s="219">
        <v>0</v>
      </c>
      <c r="DC868" s="219">
        <v>0</v>
      </c>
      <c r="DD868" s="166">
        <v>-152276.48000000001</v>
      </c>
      <c r="DF868" s="152" t="s">
        <v>24759</v>
      </c>
      <c r="DG868" s="219">
        <v>450995.96</v>
      </c>
      <c r="DH868" s="219">
        <v>418100.81</v>
      </c>
      <c r="DI868" s="219">
        <v>430498.44</v>
      </c>
      <c r="DJ868" s="219">
        <v>2393090.37</v>
      </c>
      <c r="DK868" s="219">
        <v>426137.03</v>
      </c>
      <c r="DL868" s="219">
        <v>435099.35</v>
      </c>
      <c r="DM868" s="219">
        <v>480174.04</v>
      </c>
      <c r="DN868" s="219">
        <v>427682.93</v>
      </c>
      <c r="DO868" s="219">
        <v>1144926.55</v>
      </c>
      <c r="DP868" s="219">
        <v>541930.61</v>
      </c>
      <c r="DQ868" s="219">
        <v>482570.62</v>
      </c>
      <c r="DR868" s="219">
        <v>721897.88</v>
      </c>
      <c r="DS868" s="164">
        <f t="shared" si="13"/>
        <v>8353104.5899999999</v>
      </c>
    </row>
    <row r="869" spans="63:123" ht="20.399999999999999">
      <c r="BK869" s="152" t="s">
        <v>25326</v>
      </c>
      <c r="BL869" s="219">
        <v>2100.04</v>
      </c>
      <c r="BM869" s="219">
        <v>2293.1999999999998</v>
      </c>
      <c r="BN869" s="219">
        <v>2550.84</v>
      </c>
      <c r="BO869" s="219">
        <v>1596.04</v>
      </c>
      <c r="BP869" s="219">
        <v>8972.14</v>
      </c>
      <c r="BQ869" s="219">
        <v>1316.04</v>
      </c>
      <c r="BR869" s="219">
        <v>2632.08</v>
      </c>
      <c r="BS869" s="219">
        <v>168</v>
      </c>
      <c r="BT869" s="219">
        <v>1747.24</v>
      </c>
      <c r="BU869" s="219">
        <v>1232</v>
      </c>
      <c r="BV869" s="219">
        <v>6223</v>
      </c>
      <c r="BW869" s="219">
        <v>56438</v>
      </c>
      <c r="BX869" s="166">
        <v>-87268.62</v>
      </c>
      <c r="BZ869" s="153" t="s">
        <v>25320</v>
      </c>
      <c r="CA869" s="217">
        <v>767874.45</v>
      </c>
      <c r="CB869" s="217">
        <v>837777.77</v>
      </c>
      <c r="CC869" s="217">
        <v>1069826.22</v>
      </c>
      <c r="CD869" s="217">
        <v>972191.37</v>
      </c>
      <c r="CE869" s="217">
        <v>922391.09</v>
      </c>
      <c r="CF869" s="217">
        <v>781256.57</v>
      </c>
      <c r="CG869" s="217">
        <v>1098010.23</v>
      </c>
      <c r="CH869" s="217">
        <v>921077.77</v>
      </c>
      <c r="CI869" s="217">
        <v>1036604.59</v>
      </c>
      <c r="CJ869" s="217">
        <v>967947.35</v>
      </c>
      <c r="CK869" s="217">
        <v>955006.39</v>
      </c>
      <c r="CL869" s="217">
        <v>1305024.3</v>
      </c>
      <c r="CM869" s="217">
        <v>0</v>
      </c>
      <c r="CN869" s="164">
        <v>-11634988.1</v>
      </c>
      <c r="CP869" s="154" t="s">
        <v>24764</v>
      </c>
      <c r="CQ869" s="218">
        <v>0</v>
      </c>
      <c r="CR869" s="218">
        <v>0</v>
      </c>
      <c r="CS869" s="218">
        <v>0</v>
      </c>
      <c r="CT869" s="218">
        <v>0</v>
      </c>
      <c r="CU869" s="218">
        <v>0</v>
      </c>
      <c r="CV869" s="218">
        <v>0</v>
      </c>
      <c r="CW869" s="218">
        <v>0</v>
      </c>
      <c r="CX869" s="218">
        <v>0</v>
      </c>
      <c r="CY869" s="218">
        <v>0</v>
      </c>
      <c r="CZ869" s="218">
        <v>0</v>
      </c>
      <c r="DA869" s="218">
        <v>660030</v>
      </c>
      <c r="DB869" s="218">
        <v>3180.3</v>
      </c>
      <c r="DC869" s="218">
        <v>0</v>
      </c>
      <c r="DD869" s="165">
        <v>-663210.30000000005</v>
      </c>
      <c r="DF869" s="152" t="s">
        <v>24731</v>
      </c>
      <c r="DG869" s="219">
        <v>9253469.0199999996</v>
      </c>
      <c r="DH869" s="219">
        <v>9185859.4600000009</v>
      </c>
      <c r="DI869" s="219">
        <v>9289779.9000000004</v>
      </c>
      <c r="DJ869" s="219">
        <v>9178134.8200000003</v>
      </c>
      <c r="DK869" s="219">
        <v>9126407.4100000001</v>
      </c>
      <c r="DL869" s="219">
        <v>9313632.8499999996</v>
      </c>
      <c r="DM869" s="219">
        <v>9225954.9700000007</v>
      </c>
      <c r="DN869" s="219">
        <v>9400539.5399999991</v>
      </c>
      <c r="DO869" s="219">
        <v>9547803.8499999996</v>
      </c>
      <c r="DP869" s="219">
        <v>9314960.9800000004</v>
      </c>
      <c r="DQ869" s="219">
        <v>9540287.5700000003</v>
      </c>
      <c r="DR869" s="219">
        <v>12901498.18</v>
      </c>
      <c r="DS869" s="164">
        <f t="shared" si="13"/>
        <v>115278328.55000001</v>
      </c>
    </row>
    <row r="870" spans="63:123" ht="20.399999999999999">
      <c r="BK870" s="154" t="s">
        <v>24954</v>
      </c>
      <c r="BL870" s="218">
        <v>0</v>
      </c>
      <c r="BM870" s="218">
        <v>0</v>
      </c>
      <c r="BN870" s="218">
        <v>0</v>
      </c>
      <c r="BO870" s="218">
        <v>0</v>
      </c>
      <c r="BP870" s="218">
        <v>0</v>
      </c>
      <c r="BQ870" s="218">
        <v>0</v>
      </c>
      <c r="BR870" s="218">
        <v>0</v>
      </c>
      <c r="BS870" s="218">
        <v>0</v>
      </c>
      <c r="BT870" s="218">
        <v>0</v>
      </c>
      <c r="BU870" s="218">
        <v>0</v>
      </c>
      <c r="BV870" s="218">
        <v>0</v>
      </c>
      <c r="BW870" s="218">
        <v>30000</v>
      </c>
      <c r="BX870" s="165">
        <v>-30000</v>
      </c>
      <c r="BZ870" s="154" t="s">
        <v>24857</v>
      </c>
      <c r="CA870" s="218">
        <v>2590.08</v>
      </c>
      <c r="CB870" s="218">
        <v>96033.53</v>
      </c>
      <c r="CC870" s="218">
        <v>38320.93</v>
      </c>
      <c r="CD870" s="218">
        <v>39077.769999999997</v>
      </c>
      <c r="CE870" s="218">
        <v>42539.67</v>
      </c>
      <c r="CF870" s="218">
        <v>5050.92</v>
      </c>
      <c r="CG870" s="218">
        <v>3004.49</v>
      </c>
      <c r="CH870" s="218">
        <v>4089.53</v>
      </c>
      <c r="CI870" s="218">
        <v>6978.67</v>
      </c>
      <c r="CJ870" s="218">
        <v>100929.24</v>
      </c>
      <c r="CK870" s="218">
        <v>43272.67</v>
      </c>
      <c r="CL870" s="218">
        <v>26394.98</v>
      </c>
      <c r="CM870" s="218">
        <v>0</v>
      </c>
      <c r="CN870" s="165">
        <v>-408282.48</v>
      </c>
      <c r="CP870" s="152" t="s">
        <v>24765</v>
      </c>
      <c r="CQ870" s="219">
        <v>0</v>
      </c>
      <c r="CR870" s="219">
        <v>0</v>
      </c>
      <c r="CS870" s="219">
        <v>0</v>
      </c>
      <c r="CT870" s="219">
        <v>0</v>
      </c>
      <c r="CU870" s="219">
        <v>0</v>
      </c>
      <c r="CV870" s="219">
        <v>0</v>
      </c>
      <c r="CW870" s="219">
        <v>0</v>
      </c>
      <c r="CX870" s="219">
        <v>0</v>
      </c>
      <c r="CY870" s="219">
        <v>0</v>
      </c>
      <c r="CZ870" s="219">
        <v>0</v>
      </c>
      <c r="DA870" s="219">
        <v>660030</v>
      </c>
      <c r="DB870" s="219">
        <v>3180.3</v>
      </c>
      <c r="DC870" s="219">
        <v>0</v>
      </c>
      <c r="DD870" s="166">
        <v>-663210.30000000005</v>
      </c>
      <c r="DF870" s="152" t="s">
        <v>25277</v>
      </c>
      <c r="DG870" s="219">
        <v>73393.55</v>
      </c>
      <c r="DH870" s="219">
        <v>144060.01</v>
      </c>
      <c r="DI870" s="219">
        <v>130612.14</v>
      </c>
      <c r="DJ870" s="219">
        <v>119337.41</v>
      </c>
      <c r="DK870" s="219">
        <v>124083.26</v>
      </c>
      <c r="DL870" s="219">
        <v>140953.21</v>
      </c>
      <c r="DM870" s="219">
        <v>97331.43</v>
      </c>
      <c r="DN870" s="219">
        <v>171381.95</v>
      </c>
      <c r="DO870" s="219">
        <v>127283.2</v>
      </c>
      <c r="DP870" s="219">
        <v>143243.60999999999</v>
      </c>
      <c r="DQ870" s="219">
        <v>174055.92</v>
      </c>
      <c r="DR870" s="219">
        <v>105575.54</v>
      </c>
      <c r="DS870" s="164">
        <f t="shared" si="13"/>
        <v>1551311.23</v>
      </c>
    </row>
    <row r="871" spans="63:123" ht="20.399999999999999">
      <c r="BK871" s="152" t="s">
        <v>25425</v>
      </c>
      <c r="BL871" s="219">
        <v>0</v>
      </c>
      <c r="BM871" s="219">
        <v>0</v>
      </c>
      <c r="BN871" s="219">
        <v>0</v>
      </c>
      <c r="BO871" s="219">
        <v>0</v>
      </c>
      <c r="BP871" s="219">
        <v>0</v>
      </c>
      <c r="BQ871" s="219">
        <v>0</v>
      </c>
      <c r="BR871" s="219">
        <v>0</v>
      </c>
      <c r="BS871" s="219">
        <v>0</v>
      </c>
      <c r="BT871" s="219">
        <v>0</v>
      </c>
      <c r="BU871" s="219">
        <v>0</v>
      </c>
      <c r="BV871" s="219">
        <v>0</v>
      </c>
      <c r="BW871" s="219">
        <v>30000</v>
      </c>
      <c r="BX871" s="166">
        <v>-30000</v>
      </c>
      <c r="BZ871" s="152" t="s">
        <v>25424</v>
      </c>
      <c r="CA871" s="219">
        <v>0</v>
      </c>
      <c r="CB871" s="219">
        <v>0</v>
      </c>
      <c r="CC871" s="219">
        <v>0</v>
      </c>
      <c r="CD871" s="219">
        <v>0</v>
      </c>
      <c r="CE871" s="219">
        <v>0</v>
      </c>
      <c r="CF871" s="219">
        <v>0</v>
      </c>
      <c r="CG871" s="219">
        <v>0</v>
      </c>
      <c r="CH871" s="219">
        <v>0</v>
      </c>
      <c r="CI871" s="219">
        <v>0</v>
      </c>
      <c r="CJ871" s="219">
        <v>92394.06</v>
      </c>
      <c r="CK871" s="219">
        <v>0</v>
      </c>
      <c r="CL871" s="219">
        <v>0</v>
      </c>
      <c r="CM871" s="219">
        <v>0</v>
      </c>
      <c r="CN871" s="166">
        <v>-92394.06</v>
      </c>
      <c r="CP871" s="154" t="s">
        <v>24789</v>
      </c>
      <c r="CQ871" s="218">
        <v>25712.66</v>
      </c>
      <c r="CR871" s="218">
        <v>45264.23</v>
      </c>
      <c r="CS871" s="218">
        <v>37711.410000000003</v>
      </c>
      <c r="CT871" s="218">
        <v>9352.16</v>
      </c>
      <c r="CU871" s="218">
        <v>0</v>
      </c>
      <c r="CV871" s="218">
        <v>27507.94</v>
      </c>
      <c r="CW871" s="218">
        <v>410453.54</v>
      </c>
      <c r="CX871" s="218">
        <v>523295.76</v>
      </c>
      <c r="CY871" s="218">
        <v>0</v>
      </c>
      <c r="CZ871" s="218">
        <v>15507.12</v>
      </c>
      <c r="DA871" s="218">
        <v>79072.69</v>
      </c>
      <c r="DB871" s="218">
        <v>16097.14</v>
      </c>
      <c r="DC871" s="218">
        <v>0</v>
      </c>
      <c r="DD871" s="165">
        <v>-1189974.6499999999</v>
      </c>
      <c r="DF871" s="152" t="s">
        <v>25276</v>
      </c>
      <c r="DG871" s="219">
        <v>0</v>
      </c>
      <c r="DH871" s="219">
        <v>0</v>
      </c>
      <c r="DI871" s="219">
        <v>19834.990000000002</v>
      </c>
      <c r="DJ871" s="219">
        <v>1123624.75</v>
      </c>
      <c r="DK871" s="219">
        <v>73183.649999999994</v>
      </c>
      <c r="DL871" s="219">
        <v>7628</v>
      </c>
      <c r="DM871" s="219">
        <v>172745</v>
      </c>
      <c r="DN871" s="219">
        <v>18750</v>
      </c>
      <c r="DO871" s="219">
        <v>63531.4</v>
      </c>
      <c r="DP871" s="219">
        <v>218760.98</v>
      </c>
      <c r="DQ871" s="219">
        <v>842114.77</v>
      </c>
      <c r="DR871" s="219">
        <v>240105.52</v>
      </c>
      <c r="DS871" s="164">
        <f t="shared" si="13"/>
        <v>2780279.06</v>
      </c>
    </row>
    <row r="872" spans="63:123" ht="20.399999999999999">
      <c r="BK872" s="154" t="s">
        <v>24767</v>
      </c>
      <c r="BL872" s="218">
        <v>855000.17</v>
      </c>
      <c r="BM872" s="218">
        <v>914231.37</v>
      </c>
      <c r="BN872" s="218">
        <v>1098543.7</v>
      </c>
      <c r="BO872" s="218">
        <v>1212772.1100000001</v>
      </c>
      <c r="BP872" s="218">
        <v>1101753.7</v>
      </c>
      <c r="BQ872" s="218">
        <v>875693.94</v>
      </c>
      <c r="BR872" s="218">
        <v>1279287.75</v>
      </c>
      <c r="BS872" s="218">
        <v>1181953.0900000001</v>
      </c>
      <c r="BT872" s="218">
        <v>1245504.25</v>
      </c>
      <c r="BU872" s="218">
        <v>1041608.58</v>
      </c>
      <c r="BV872" s="218">
        <v>1084007.1200000001</v>
      </c>
      <c r="BW872" s="218">
        <v>1631771.26</v>
      </c>
      <c r="BX872" s="165">
        <v>-13522127.039999999</v>
      </c>
      <c r="BZ872" s="152" t="s">
        <v>25323</v>
      </c>
      <c r="CA872" s="219">
        <v>0</v>
      </c>
      <c r="CB872" s="219">
        <v>0</v>
      </c>
      <c r="CC872" s="219">
        <v>0</v>
      </c>
      <c r="CD872" s="219">
        <v>0</v>
      </c>
      <c r="CE872" s="219">
        <v>0</v>
      </c>
      <c r="CF872" s="219">
        <v>0</v>
      </c>
      <c r="CG872" s="219">
        <v>0</v>
      </c>
      <c r="CH872" s="219">
        <v>0</v>
      </c>
      <c r="CI872" s="219">
        <v>168</v>
      </c>
      <c r="CJ872" s="219">
        <v>280</v>
      </c>
      <c r="CK872" s="219">
        <v>-56</v>
      </c>
      <c r="CL872" s="219">
        <v>16340</v>
      </c>
      <c r="CM872" s="219">
        <v>0</v>
      </c>
      <c r="CN872" s="166">
        <v>-16732</v>
      </c>
      <c r="CP872" s="152" t="s">
        <v>24792</v>
      </c>
      <c r="CQ872" s="219">
        <v>25712.66</v>
      </c>
      <c r="CR872" s="219">
        <v>45264.23</v>
      </c>
      <c r="CS872" s="219">
        <v>37711.410000000003</v>
      </c>
      <c r="CT872" s="219">
        <v>9352.16</v>
      </c>
      <c r="CU872" s="219">
        <v>0</v>
      </c>
      <c r="CV872" s="219">
        <v>27507.94</v>
      </c>
      <c r="CW872" s="219">
        <v>410453.54</v>
      </c>
      <c r="CX872" s="219">
        <v>523295.76</v>
      </c>
      <c r="CY872" s="219">
        <v>0</v>
      </c>
      <c r="CZ872" s="219">
        <v>15507.12</v>
      </c>
      <c r="DA872" s="219">
        <v>79072.69</v>
      </c>
      <c r="DB872" s="219">
        <v>16097.14</v>
      </c>
      <c r="DC872" s="219">
        <v>0</v>
      </c>
      <c r="DD872" s="166">
        <v>-1189974.6499999999</v>
      </c>
      <c r="DF872" s="153" t="s">
        <v>25278</v>
      </c>
      <c r="DG872" s="217">
        <v>56.95</v>
      </c>
      <c r="DH872" s="217">
        <v>282060.37</v>
      </c>
      <c r="DI872" s="217">
        <v>318436.73</v>
      </c>
      <c r="DJ872" s="217">
        <v>427025.98</v>
      </c>
      <c r="DK872" s="217">
        <v>381926.65</v>
      </c>
      <c r="DL872" s="217">
        <v>574428.66</v>
      </c>
      <c r="DM872" s="217">
        <v>872799.47</v>
      </c>
      <c r="DN872" s="217">
        <v>537259.57999999996</v>
      </c>
      <c r="DO872" s="217">
        <v>858627.32</v>
      </c>
      <c r="DP872" s="217">
        <v>435730.53</v>
      </c>
      <c r="DQ872" s="217">
        <v>591964.41</v>
      </c>
      <c r="DR872" s="217">
        <v>1044070.88</v>
      </c>
      <c r="DS872" s="164">
        <f t="shared" si="13"/>
        <v>6324387.5300000012</v>
      </c>
    </row>
    <row r="873" spans="63:123">
      <c r="BK873" s="152" t="s">
        <v>24759</v>
      </c>
      <c r="BL873" s="219">
        <v>169598.54</v>
      </c>
      <c r="BM873" s="219">
        <v>188642.22</v>
      </c>
      <c r="BN873" s="219">
        <v>309848.52</v>
      </c>
      <c r="BO873" s="219">
        <v>321367.53999999998</v>
      </c>
      <c r="BP873" s="219">
        <v>267145.69</v>
      </c>
      <c r="BQ873" s="219">
        <v>107174.28</v>
      </c>
      <c r="BR873" s="219">
        <v>452516.43</v>
      </c>
      <c r="BS873" s="219">
        <v>290138.84000000003</v>
      </c>
      <c r="BT873" s="219">
        <v>309090.19</v>
      </c>
      <c r="BU873" s="219">
        <v>263488.49</v>
      </c>
      <c r="BV873" s="219">
        <v>265319.14</v>
      </c>
      <c r="BW873" s="219">
        <v>275909.7</v>
      </c>
      <c r="BX873" s="166">
        <v>-3220239.58</v>
      </c>
      <c r="BZ873" s="152" t="s">
        <v>25324</v>
      </c>
      <c r="CA873" s="219">
        <v>2590.08</v>
      </c>
      <c r="CB873" s="219">
        <v>96033.53</v>
      </c>
      <c r="CC873" s="219">
        <v>38208.93</v>
      </c>
      <c r="CD873" s="219">
        <v>39077.769999999997</v>
      </c>
      <c r="CE873" s="219">
        <v>42483.67</v>
      </c>
      <c r="CF873" s="219">
        <v>5050.92</v>
      </c>
      <c r="CG873" s="219">
        <v>3004.49</v>
      </c>
      <c r="CH873" s="219">
        <v>3697.53</v>
      </c>
      <c r="CI873" s="219">
        <v>5298.67</v>
      </c>
      <c r="CJ873" s="219">
        <v>4055.18</v>
      </c>
      <c r="CK873" s="219">
        <v>41550.17</v>
      </c>
      <c r="CL873" s="219">
        <v>9942.98</v>
      </c>
      <c r="CM873" s="219">
        <v>0</v>
      </c>
      <c r="CN873" s="166">
        <v>-290993.91999999998</v>
      </c>
      <c r="CP873" s="153" t="s">
        <v>25426</v>
      </c>
      <c r="CQ873" s="217">
        <v>2150.11</v>
      </c>
      <c r="CR873" s="217">
        <v>235767.1</v>
      </c>
      <c r="CS873" s="217">
        <v>309801.98</v>
      </c>
      <c r="CT873" s="217">
        <v>345394.11</v>
      </c>
      <c r="CU873" s="217">
        <v>262441.52</v>
      </c>
      <c r="CV873" s="217">
        <v>236550.57</v>
      </c>
      <c r="CW873" s="217">
        <v>246565.48</v>
      </c>
      <c r="CX873" s="217">
        <v>207164.5</v>
      </c>
      <c r="CY873" s="217">
        <v>287709.02</v>
      </c>
      <c r="CZ873" s="217">
        <v>288242.55</v>
      </c>
      <c r="DA873" s="217">
        <v>349126.23</v>
      </c>
      <c r="DB873" s="217">
        <v>440192.76</v>
      </c>
      <c r="DC873" s="217">
        <v>0</v>
      </c>
      <c r="DD873" s="164">
        <v>-3211105.93</v>
      </c>
      <c r="DF873" s="154" t="s">
        <v>24769</v>
      </c>
      <c r="DG873" s="218">
        <v>56.95</v>
      </c>
      <c r="DH873" s="218">
        <v>282060.37</v>
      </c>
      <c r="DI873" s="218">
        <v>318436.73</v>
      </c>
      <c r="DJ873" s="218">
        <v>427025.98</v>
      </c>
      <c r="DK873" s="218">
        <v>381926.65</v>
      </c>
      <c r="DL873" s="218">
        <v>574428.66</v>
      </c>
      <c r="DM873" s="218">
        <v>872799.47</v>
      </c>
      <c r="DN873" s="218">
        <v>537259.57999999996</v>
      </c>
      <c r="DO873" s="218">
        <v>858627.32</v>
      </c>
      <c r="DP873" s="218">
        <v>435730.53</v>
      </c>
      <c r="DQ873" s="218">
        <v>591964.41</v>
      </c>
      <c r="DR873" s="218">
        <v>634685.05000000005</v>
      </c>
      <c r="DS873" s="164">
        <f t="shared" si="13"/>
        <v>5915001.7000000011</v>
      </c>
    </row>
    <row r="874" spans="63:123" ht="20.399999999999999">
      <c r="BK874" s="152" t="s">
        <v>24731</v>
      </c>
      <c r="BL874" s="219">
        <v>685401.63</v>
      </c>
      <c r="BM874" s="219">
        <v>725589.15</v>
      </c>
      <c r="BN874" s="219">
        <v>788695.18</v>
      </c>
      <c r="BO874" s="219">
        <v>891404.57</v>
      </c>
      <c r="BP874" s="219">
        <v>834608.01</v>
      </c>
      <c r="BQ874" s="219">
        <v>768519.66</v>
      </c>
      <c r="BR874" s="219">
        <v>826771.32</v>
      </c>
      <c r="BS874" s="219">
        <v>891814.25</v>
      </c>
      <c r="BT874" s="219">
        <v>936414.06</v>
      </c>
      <c r="BU874" s="219">
        <v>778120.09</v>
      </c>
      <c r="BV874" s="219">
        <v>818687.98</v>
      </c>
      <c r="BW874" s="219">
        <v>1355861.56</v>
      </c>
      <c r="BX874" s="166">
        <v>-10301887.460000001</v>
      </c>
      <c r="BZ874" s="152" t="s">
        <v>24859</v>
      </c>
      <c r="CA874" s="219">
        <v>0</v>
      </c>
      <c r="CB874" s="219">
        <v>0</v>
      </c>
      <c r="CC874" s="219">
        <v>112</v>
      </c>
      <c r="CD874" s="219">
        <v>0</v>
      </c>
      <c r="CE874" s="219">
        <v>56</v>
      </c>
      <c r="CF874" s="219">
        <v>0</v>
      </c>
      <c r="CG874" s="219">
        <v>0</v>
      </c>
      <c r="CH874" s="219">
        <v>392</v>
      </c>
      <c r="CI874" s="219">
        <v>1512</v>
      </c>
      <c r="CJ874" s="219">
        <v>4200</v>
      </c>
      <c r="CK874" s="219">
        <v>1778.5</v>
      </c>
      <c r="CL874" s="219">
        <v>112</v>
      </c>
      <c r="CM874" s="219">
        <v>0</v>
      </c>
      <c r="CN874" s="166">
        <v>-8162.5</v>
      </c>
      <c r="CP874" s="154" t="s">
        <v>24770</v>
      </c>
      <c r="CQ874" s="218">
        <v>2150.11</v>
      </c>
      <c r="CR874" s="218">
        <v>235767.1</v>
      </c>
      <c r="CS874" s="218">
        <v>309801.98</v>
      </c>
      <c r="CT874" s="218">
        <v>345394.11</v>
      </c>
      <c r="CU874" s="218">
        <v>262441.52</v>
      </c>
      <c r="CV874" s="218">
        <v>236550.57</v>
      </c>
      <c r="CW874" s="218">
        <v>246565.48</v>
      </c>
      <c r="CX874" s="218">
        <v>207164.5</v>
      </c>
      <c r="CY874" s="218">
        <v>287709.02</v>
      </c>
      <c r="CZ874" s="218">
        <v>288242.55</v>
      </c>
      <c r="DA874" s="218">
        <v>349126.23</v>
      </c>
      <c r="DB874" s="218">
        <v>440192.76</v>
      </c>
      <c r="DC874" s="218">
        <v>0</v>
      </c>
      <c r="DD874" s="165">
        <v>-3211105.93</v>
      </c>
      <c r="DF874" s="152" t="s">
        <v>25193</v>
      </c>
      <c r="DG874" s="219">
        <v>0</v>
      </c>
      <c r="DH874" s="219">
        <v>0</v>
      </c>
      <c r="DI874" s="219">
        <v>0</v>
      </c>
      <c r="DJ874" s="219">
        <v>0</v>
      </c>
      <c r="DK874" s="219">
        <v>0</v>
      </c>
      <c r="DL874" s="219">
        <v>25158</v>
      </c>
      <c r="DM874" s="219">
        <v>224960</v>
      </c>
      <c r="DN874" s="219">
        <v>0</v>
      </c>
      <c r="DO874" s="219">
        <v>0</v>
      </c>
      <c r="DP874" s="219">
        <v>29793.96</v>
      </c>
      <c r="DQ874" s="219">
        <v>36750</v>
      </c>
      <c r="DR874" s="219">
        <v>0</v>
      </c>
      <c r="DS874" s="164">
        <f t="shared" si="13"/>
        <v>316661.96000000002</v>
      </c>
    </row>
    <row r="875" spans="63:123" ht="20.399999999999999">
      <c r="BK875" s="153" t="s">
        <v>25328</v>
      </c>
      <c r="BL875" s="217">
        <v>19212688.280000001</v>
      </c>
      <c r="BM875" s="217">
        <v>15000</v>
      </c>
      <c r="BN875" s="217">
        <v>42501791.799999997</v>
      </c>
      <c r="BO875" s="217">
        <v>9812032.5399999991</v>
      </c>
      <c r="BP875" s="217">
        <v>9344030.9499999993</v>
      </c>
      <c r="BQ875" s="217">
        <v>5568551.7000000002</v>
      </c>
      <c r="BR875" s="217">
        <v>18358654.829999998</v>
      </c>
      <c r="BS875" s="217">
        <v>13411186.24</v>
      </c>
      <c r="BT875" s="217">
        <v>6658011.5499999998</v>
      </c>
      <c r="BU875" s="217">
        <v>874273.74</v>
      </c>
      <c r="BV875" s="217">
        <v>5859680.0499999998</v>
      </c>
      <c r="BW875" s="217">
        <v>-4817539.59</v>
      </c>
      <c r="BX875" s="164">
        <v>-126798362.09</v>
      </c>
      <c r="BZ875" s="154" t="s">
        <v>25325</v>
      </c>
      <c r="CA875" s="218">
        <v>0</v>
      </c>
      <c r="CB875" s="218">
        <v>1316.04</v>
      </c>
      <c r="CC875" s="218">
        <v>1316.04</v>
      </c>
      <c r="CD875" s="218">
        <v>1316.04</v>
      </c>
      <c r="CE875" s="218">
        <v>3782.04</v>
      </c>
      <c r="CF875" s="218">
        <v>1316.04</v>
      </c>
      <c r="CG875" s="218">
        <v>1316.04</v>
      </c>
      <c r="CH875" s="218">
        <v>1316.04</v>
      </c>
      <c r="CI875" s="218">
        <v>1316.04</v>
      </c>
      <c r="CJ875" s="218">
        <v>1316.04</v>
      </c>
      <c r="CK875" s="218">
        <v>1316.04</v>
      </c>
      <c r="CL875" s="218">
        <v>40575.58</v>
      </c>
      <c r="CM875" s="218">
        <v>0</v>
      </c>
      <c r="CN875" s="165">
        <v>-56201.98</v>
      </c>
      <c r="CP875" s="152" t="s">
        <v>25427</v>
      </c>
      <c r="CQ875" s="219">
        <v>0</v>
      </c>
      <c r="CR875" s="219">
        <v>0</v>
      </c>
      <c r="CS875" s="219">
        <v>0</v>
      </c>
      <c r="CT875" s="219">
        <v>0</v>
      </c>
      <c r="CU875" s="219">
        <v>0</v>
      </c>
      <c r="CV875" s="219">
        <v>0</v>
      </c>
      <c r="CW875" s="219">
        <v>0</v>
      </c>
      <c r="CX875" s="219">
        <v>0</v>
      </c>
      <c r="CY875" s="219">
        <v>0</v>
      </c>
      <c r="CZ875" s="219">
        <v>0</v>
      </c>
      <c r="DA875" s="219">
        <v>0</v>
      </c>
      <c r="DB875" s="219">
        <v>20000</v>
      </c>
      <c r="DC875" s="219">
        <v>0</v>
      </c>
      <c r="DD875" s="166">
        <v>-20000</v>
      </c>
      <c r="DF875" s="152" t="s">
        <v>25279</v>
      </c>
      <c r="DG875" s="219">
        <v>56.95</v>
      </c>
      <c r="DH875" s="219">
        <v>282060.37</v>
      </c>
      <c r="DI875" s="219">
        <v>318436.73</v>
      </c>
      <c r="DJ875" s="219">
        <v>427025.98</v>
      </c>
      <c r="DK875" s="219">
        <v>381926.65</v>
      </c>
      <c r="DL875" s="219">
        <v>549270.66</v>
      </c>
      <c r="DM875" s="219">
        <v>647839.47</v>
      </c>
      <c r="DN875" s="219">
        <v>537259.57999999996</v>
      </c>
      <c r="DO875" s="219">
        <v>858627.32</v>
      </c>
      <c r="DP875" s="219">
        <v>405936.57</v>
      </c>
      <c r="DQ875" s="219">
        <v>555214.41</v>
      </c>
      <c r="DR875" s="219">
        <v>634685.05000000005</v>
      </c>
      <c r="DS875" s="164">
        <f t="shared" si="13"/>
        <v>5598339.7400000002</v>
      </c>
    </row>
    <row r="876" spans="63:123" ht="20.399999999999999">
      <c r="BK876" s="154" t="s">
        <v>24857</v>
      </c>
      <c r="BL876" s="218">
        <v>17523400</v>
      </c>
      <c r="BM876" s="218">
        <v>0</v>
      </c>
      <c r="BN876" s="218">
        <v>6343400</v>
      </c>
      <c r="BO876" s="218">
        <v>9755222</v>
      </c>
      <c r="BP876" s="218">
        <v>5767300.3200000003</v>
      </c>
      <c r="BQ876" s="218">
        <v>3415866.66</v>
      </c>
      <c r="BR876" s="218">
        <v>7600720</v>
      </c>
      <c r="BS876" s="218">
        <v>3395744</v>
      </c>
      <c r="BT876" s="218">
        <v>3945382.54</v>
      </c>
      <c r="BU876" s="218">
        <v>-1795151.62</v>
      </c>
      <c r="BV876" s="218">
        <v>4155470.1</v>
      </c>
      <c r="BW876" s="218">
        <v>-9759865.4900000002</v>
      </c>
      <c r="BX876" s="165">
        <v>-50347488.509999998</v>
      </c>
      <c r="BZ876" s="152" t="s">
        <v>25326</v>
      </c>
      <c r="CA876" s="219">
        <v>0</v>
      </c>
      <c r="CB876" s="219">
        <v>1316.04</v>
      </c>
      <c r="CC876" s="219">
        <v>1316.04</v>
      </c>
      <c r="CD876" s="219">
        <v>1316.04</v>
      </c>
      <c r="CE876" s="219">
        <v>3782.04</v>
      </c>
      <c r="CF876" s="219">
        <v>1316.04</v>
      </c>
      <c r="CG876" s="219">
        <v>1316.04</v>
      </c>
      <c r="CH876" s="219">
        <v>1316.04</v>
      </c>
      <c r="CI876" s="219">
        <v>1316.04</v>
      </c>
      <c r="CJ876" s="219">
        <v>1316.04</v>
      </c>
      <c r="CK876" s="219">
        <v>1316.04</v>
      </c>
      <c r="CL876" s="219">
        <v>40575.58</v>
      </c>
      <c r="CM876" s="219">
        <v>0</v>
      </c>
      <c r="CN876" s="166">
        <v>-56201.98</v>
      </c>
      <c r="CP876" s="152" t="s">
        <v>24794</v>
      </c>
      <c r="CQ876" s="219">
        <v>0</v>
      </c>
      <c r="CR876" s="219">
        <v>146037.17000000001</v>
      </c>
      <c r="CS876" s="219">
        <v>195830.22</v>
      </c>
      <c r="CT876" s="219">
        <v>235996.36</v>
      </c>
      <c r="CU876" s="219">
        <v>167511.67000000001</v>
      </c>
      <c r="CV876" s="219">
        <v>147171.59</v>
      </c>
      <c r="CW876" s="219">
        <v>150286.9</v>
      </c>
      <c r="CX876" s="219">
        <v>115710.44</v>
      </c>
      <c r="CY876" s="219">
        <v>169406.15</v>
      </c>
      <c r="CZ876" s="219">
        <v>170285.98</v>
      </c>
      <c r="DA876" s="219">
        <v>226826.19</v>
      </c>
      <c r="DB876" s="219">
        <v>199312.1</v>
      </c>
      <c r="DC876" s="219">
        <v>0</v>
      </c>
      <c r="DD876" s="166">
        <v>-1924374.77</v>
      </c>
      <c r="DF876" s="154" t="s">
        <v>25174</v>
      </c>
      <c r="DG876" s="218">
        <v>0</v>
      </c>
      <c r="DH876" s="218">
        <v>0</v>
      </c>
      <c r="DI876" s="218">
        <v>0</v>
      </c>
      <c r="DJ876" s="218">
        <v>0</v>
      </c>
      <c r="DK876" s="218">
        <v>0</v>
      </c>
      <c r="DL876" s="218">
        <v>0</v>
      </c>
      <c r="DM876" s="218">
        <v>0</v>
      </c>
      <c r="DN876" s="218">
        <v>0</v>
      </c>
      <c r="DO876" s="218">
        <v>0</v>
      </c>
      <c r="DP876" s="218">
        <v>0</v>
      </c>
      <c r="DQ876" s="218">
        <v>0</v>
      </c>
      <c r="DR876" s="218">
        <v>409385.83</v>
      </c>
      <c r="DS876" s="164">
        <f t="shared" si="13"/>
        <v>409385.83</v>
      </c>
    </row>
    <row r="877" spans="63:123" ht="20.399999999999999">
      <c r="BK877" s="152" t="s">
        <v>25329</v>
      </c>
      <c r="BL877" s="219">
        <v>0</v>
      </c>
      <c r="BM877" s="219">
        <v>0</v>
      </c>
      <c r="BN877" s="219">
        <v>270000</v>
      </c>
      <c r="BO877" s="219">
        <v>270000</v>
      </c>
      <c r="BP877" s="219">
        <v>60000</v>
      </c>
      <c r="BQ877" s="219">
        <v>180000</v>
      </c>
      <c r="BR877" s="219">
        <v>0</v>
      </c>
      <c r="BS877" s="219">
        <v>0</v>
      </c>
      <c r="BT877" s="219">
        <v>528404.54</v>
      </c>
      <c r="BU877" s="219">
        <v>123086.38</v>
      </c>
      <c r="BV877" s="219">
        <v>23422.1</v>
      </c>
      <c r="BW877" s="219">
        <v>33754.51</v>
      </c>
      <c r="BX877" s="166">
        <v>-1488667.53</v>
      </c>
      <c r="BZ877" s="154" t="s">
        <v>24757</v>
      </c>
      <c r="CA877" s="218">
        <v>0</v>
      </c>
      <c r="CB877" s="218">
        <v>0</v>
      </c>
      <c r="CC877" s="218">
        <v>0</v>
      </c>
      <c r="CD877" s="218">
        <v>0</v>
      </c>
      <c r="CE877" s="218">
        <v>0</v>
      </c>
      <c r="CF877" s="218">
        <v>0</v>
      </c>
      <c r="CG877" s="218">
        <v>0</v>
      </c>
      <c r="CH877" s="218">
        <v>0</v>
      </c>
      <c r="CI877" s="218">
        <v>15844.42</v>
      </c>
      <c r="CJ877" s="218">
        <v>0</v>
      </c>
      <c r="CK877" s="218">
        <v>0</v>
      </c>
      <c r="CL877" s="218">
        <v>0</v>
      </c>
      <c r="CM877" s="218">
        <v>0</v>
      </c>
      <c r="CN877" s="165">
        <v>-15844.42</v>
      </c>
      <c r="CP877" s="152" t="s">
        <v>24797</v>
      </c>
      <c r="CQ877" s="219">
        <v>2150.11</v>
      </c>
      <c r="CR877" s="219">
        <v>89729.93</v>
      </c>
      <c r="CS877" s="219">
        <v>113971.76</v>
      </c>
      <c r="CT877" s="219">
        <v>109397.75</v>
      </c>
      <c r="CU877" s="219">
        <v>94929.85</v>
      </c>
      <c r="CV877" s="219">
        <v>89378.98</v>
      </c>
      <c r="CW877" s="219">
        <v>96278.58</v>
      </c>
      <c r="CX877" s="219">
        <v>91454.06</v>
      </c>
      <c r="CY877" s="219">
        <v>118302.87</v>
      </c>
      <c r="CZ877" s="219">
        <v>117956.57</v>
      </c>
      <c r="DA877" s="219">
        <v>122300.04</v>
      </c>
      <c r="DB877" s="219">
        <v>220880.66</v>
      </c>
      <c r="DC877" s="219">
        <v>0</v>
      </c>
      <c r="DD877" s="166">
        <v>-1266731.1599999999</v>
      </c>
      <c r="DF877" s="152" t="s">
        <v>25358</v>
      </c>
      <c r="DG877" s="219">
        <v>0</v>
      </c>
      <c r="DH877" s="219">
        <v>0</v>
      </c>
      <c r="DI877" s="219">
        <v>0</v>
      </c>
      <c r="DJ877" s="219">
        <v>0</v>
      </c>
      <c r="DK877" s="219">
        <v>0</v>
      </c>
      <c r="DL877" s="219">
        <v>0</v>
      </c>
      <c r="DM877" s="219">
        <v>0</v>
      </c>
      <c r="DN877" s="219">
        <v>0</v>
      </c>
      <c r="DO877" s="219">
        <v>0</v>
      </c>
      <c r="DP877" s="219">
        <v>0</v>
      </c>
      <c r="DQ877" s="219">
        <v>0</v>
      </c>
      <c r="DR877" s="219">
        <v>409385.83</v>
      </c>
      <c r="DS877" s="164">
        <f t="shared" si="13"/>
        <v>409385.83</v>
      </c>
    </row>
    <row r="878" spans="63:123" ht="20.399999999999999">
      <c r="BK878" s="152" t="s">
        <v>25330</v>
      </c>
      <c r="BL878" s="219">
        <v>17523400</v>
      </c>
      <c r="BM878" s="219">
        <v>0</v>
      </c>
      <c r="BN878" s="219">
        <v>6073400</v>
      </c>
      <c r="BO878" s="219">
        <v>9485222</v>
      </c>
      <c r="BP878" s="219">
        <v>5707300.3200000003</v>
      </c>
      <c r="BQ878" s="219">
        <v>3235866.66</v>
      </c>
      <c r="BR878" s="219">
        <v>7600720</v>
      </c>
      <c r="BS878" s="219">
        <v>3395744</v>
      </c>
      <c r="BT878" s="219">
        <v>3416978</v>
      </c>
      <c r="BU878" s="219">
        <v>-1918238</v>
      </c>
      <c r="BV878" s="219">
        <v>4132048</v>
      </c>
      <c r="BW878" s="219">
        <v>-9793620</v>
      </c>
      <c r="BX878" s="166">
        <v>-48858820.979999997</v>
      </c>
      <c r="BZ878" s="152" t="s">
        <v>24761</v>
      </c>
      <c r="CA878" s="219">
        <v>0</v>
      </c>
      <c r="CB878" s="219">
        <v>0</v>
      </c>
      <c r="CC878" s="219">
        <v>0</v>
      </c>
      <c r="CD878" s="219">
        <v>0</v>
      </c>
      <c r="CE878" s="219">
        <v>0</v>
      </c>
      <c r="CF878" s="219">
        <v>0</v>
      </c>
      <c r="CG878" s="219">
        <v>0</v>
      </c>
      <c r="CH878" s="219">
        <v>0</v>
      </c>
      <c r="CI878" s="219">
        <v>15844.42</v>
      </c>
      <c r="CJ878" s="219">
        <v>0</v>
      </c>
      <c r="CK878" s="219">
        <v>0</v>
      </c>
      <c r="CL878" s="219">
        <v>0</v>
      </c>
      <c r="CM878" s="219">
        <v>0</v>
      </c>
      <c r="CN878" s="166">
        <v>-15844.42</v>
      </c>
      <c r="CP878" s="153" t="s">
        <v>25369</v>
      </c>
      <c r="CQ878" s="217">
        <v>4995747.3099999996</v>
      </c>
      <c r="CR878" s="217">
        <v>5111549.8600000003</v>
      </c>
      <c r="CS878" s="217">
        <v>2802904.07</v>
      </c>
      <c r="CT878" s="217">
        <v>7281740</v>
      </c>
      <c r="CU878" s="217">
        <v>5207484.82</v>
      </c>
      <c r="CV878" s="217">
        <v>7833435.04</v>
      </c>
      <c r="CW878" s="217">
        <v>6659744.0099999998</v>
      </c>
      <c r="CX878" s="217">
        <v>5365255.53</v>
      </c>
      <c r="CY878" s="217">
        <v>4528991.53</v>
      </c>
      <c r="CZ878" s="217">
        <v>6245426.4500000002</v>
      </c>
      <c r="DA878" s="217">
        <v>6868372.1799999997</v>
      </c>
      <c r="DB878" s="217">
        <v>8266253.5999999996</v>
      </c>
      <c r="DC878" s="217">
        <v>0</v>
      </c>
      <c r="DD878" s="164">
        <v>-71166904.400000006</v>
      </c>
      <c r="DF878" s="153" t="s">
        <v>25280</v>
      </c>
      <c r="DG878" s="217">
        <v>112</v>
      </c>
      <c r="DH878" s="217">
        <v>112</v>
      </c>
      <c r="DI878" s="217">
        <v>3993.86</v>
      </c>
      <c r="DJ878" s="217">
        <v>2533</v>
      </c>
      <c r="DK878" s="217">
        <v>5732.5</v>
      </c>
      <c r="DL878" s="217">
        <v>6086</v>
      </c>
      <c r="DM878" s="217">
        <v>6792.4</v>
      </c>
      <c r="DN878" s="217">
        <v>3926.1</v>
      </c>
      <c r="DO878" s="217">
        <v>9024.85</v>
      </c>
      <c r="DP878" s="217">
        <v>9627.16</v>
      </c>
      <c r="DQ878" s="217">
        <v>37080</v>
      </c>
      <c r="DR878" s="217">
        <v>7421.75</v>
      </c>
      <c r="DS878" s="164">
        <f t="shared" si="13"/>
        <v>92441.62</v>
      </c>
    </row>
    <row r="879" spans="63:123" ht="20.399999999999999">
      <c r="BK879" s="154" t="s">
        <v>24898</v>
      </c>
      <c r="BL879" s="218">
        <v>1689288.28</v>
      </c>
      <c r="BM879" s="218">
        <v>15000</v>
      </c>
      <c r="BN879" s="218">
        <v>36158391.799999997</v>
      </c>
      <c r="BO879" s="218">
        <v>56810.54</v>
      </c>
      <c r="BP879" s="218">
        <v>3576730.63</v>
      </c>
      <c r="BQ879" s="218">
        <v>2152685.04</v>
      </c>
      <c r="BR879" s="218">
        <v>10757934.83</v>
      </c>
      <c r="BS879" s="218">
        <v>10015442.24</v>
      </c>
      <c r="BT879" s="218">
        <v>2712629.01</v>
      </c>
      <c r="BU879" s="218">
        <v>2669425.36</v>
      </c>
      <c r="BV879" s="218">
        <v>1704209.95</v>
      </c>
      <c r="BW879" s="218">
        <v>4942325.9000000004</v>
      </c>
      <c r="BX879" s="165">
        <v>-76450873.579999998</v>
      </c>
      <c r="BZ879" s="154" t="s">
        <v>24954</v>
      </c>
      <c r="CA879" s="218">
        <v>0</v>
      </c>
      <c r="CB879" s="218">
        <v>0</v>
      </c>
      <c r="CC879" s="218">
        <v>0</v>
      </c>
      <c r="CD879" s="218">
        <v>0</v>
      </c>
      <c r="CE879" s="218">
        <v>0</v>
      </c>
      <c r="CF879" s="218">
        <v>0</v>
      </c>
      <c r="CG879" s="218">
        <v>0</v>
      </c>
      <c r="CH879" s="218">
        <v>0</v>
      </c>
      <c r="CI879" s="218">
        <v>0</v>
      </c>
      <c r="CJ879" s="218">
        <v>0</v>
      </c>
      <c r="CK879" s="218">
        <v>0</v>
      </c>
      <c r="CL879" s="218">
        <v>15000</v>
      </c>
      <c r="CM879" s="218">
        <v>0</v>
      </c>
      <c r="CN879" s="165">
        <v>-15000</v>
      </c>
      <c r="CP879" s="154" t="s">
        <v>24773</v>
      </c>
      <c r="CQ879" s="218">
        <v>4482064.32</v>
      </c>
      <c r="CR879" s="218">
        <v>4611298.1500000004</v>
      </c>
      <c r="CS879" s="218">
        <v>2302335.65</v>
      </c>
      <c r="CT879" s="218">
        <v>6798934.5099999998</v>
      </c>
      <c r="CU879" s="218">
        <v>4722028.13</v>
      </c>
      <c r="CV879" s="218">
        <v>7323238.2599999998</v>
      </c>
      <c r="CW879" s="218">
        <v>6154161.54</v>
      </c>
      <c r="CX879" s="218">
        <v>4879356.92</v>
      </c>
      <c r="CY879" s="218">
        <v>4035311.01</v>
      </c>
      <c r="CZ879" s="218">
        <v>5759349.8600000003</v>
      </c>
      <c r="DA879" s="218">
        <v>6359375.25</v>
      </c>
      <c r="DB879" s="218">
        <v>7776591.8600000003</v>
      </c>
      <c r="DC879" s="218">
        <v>0</v>
      </c>
      <c r="DD879" s="165">
        <v>-65204045.460000001</v>
      </c>
      <c r="DF879" s="154" t="s">
        <v>24776</v>
      </c>
      <c r="DG879" s="218">
        <v>0</v>
      </c>
      <c r="DH879" s="218">
        <v>0</v>
      </c>
      <c r="DI879" s="218">
        <v>0</v>
      </c>
      <c r="DJ879" s="218">
        <v>0</v>
      </c>
      <c r="DK879" s="218">
        <v>0</v>
      </c>
      <c r="DL879" s="218">
        <v>4694</v>
      </c>
      <c r="DM879" s="218">
        <v>168</v>
      </c>
      <c r="DN879" s="218">
        <v>0</v>
      </c>
      <c r="DO879" s="218">
        <v>5835.6</v>
      </c>
      <c r="DP879" s="218">
        <v>0</v>
      </c>
      <c r="DQ879" s="218">
        <v>0</v>
      </c>
      <c r="DR879" s="218">
        <v>0</v>
      </c>
      <c r="DS879" s="164">
        <f t="shared" si="13"/>
        <v>10697.6</v>
      </c>
    </row>
    <row r="880" spans="63:123" ht="20.399999999999999">
      <c r="BK880" s="152" t="s">
        <v>25331</v>
      </c>
      <c r="BL880" s="219">
        <v>0</v>
      </c>
      <c r="BM880" s="219">
        <v>0</v>
      </c>
      <c r="BN880" s="219">
        <v>400000</v>
      </c>
      <c r="BO880" s="219">
        <v>0</v>
      </c>
      <c r="BP880" s="219">
        <v>1455197.71</v>
      </c>
      <c r="BQ880" s="219">
        <v>946033.78</v>
      </c>
      <c r="BR880" s="219">
        <v>794001.73</v>
      </c>
      <c r="BS880" s="219">
        <v>0</v>
      </c>
      <c r="BT880" s="219">
        <v>265810.88</v>
      </c>
      <c r="BU880" s="219">
        <v>344476</v>
      </c>
      <c r="BV880" s="219">
        <v>700000</v>
      </c>
      <c r="BW880" s="219">
        <v>3351615.01</v>
      </c>
      <c r="BX880" s="166">
        <v>-8257135.1100000003</v>
      </c>
      <c r="BZ880" s="152" t="s">
        <v>25425</v>
      </c>
      <c r="CA880" s="219">
        <v>0</v>
      </c>
      <c r="CB880" s="219">
        <v>0</v>
      </c>
      <c r="CC880" s="219">
        <v>0</v>
      </c>
      <c r="CD880" s="219">
        <v>0</v>
      </c>
      <c r="CE880" s="219">
        <v>0</v>
      </c>
      <c r="CF880" s="219">
        <v>0</v>
      </c>
      <c r="CG880" s="219">
        <v>0</v>
      </c>
      <c r="CH880" s="219">
        <v>0</v>
      </c>
      <c r="CI880" s="219">
        <v>0</v>
      </c>
      <c r="CJ880" s="219">
        <v>0</v>
      </c>
      <c r="CK880" s="219">
        <v>0</v>
      </c>
      <c r="CL880" s="219">
        <v>15000</v>
      </c>
      <c r="CM880" s="219">
        <v>0</v>
      </c>
      <c r="CN880" s="166">
        <v>-15000</v>
      </c>
      <c r="CP880" s="152" t="s">
        <v>24775</v>
      </c>
      <c r="CQ880" s="219">
        <v>702754.95</v>
      </c>
      <c r="CR880" s="219">
        <v>712180.6</v>
      </c>
      <c r="CS880" s="219">
        <v>743819.69</v>
      </c>
      <c r="CT880" s="219">
        <v>702275.12</v>
      </c>
      <c r="CU880" s="219">
        <v>717899.49</v>
      </c>
      <c r="CV880" s="219">
        <v>686233.5</v>
      </c>
      <c r="CW880" s="219">
        <v>740173.24</v>
      </c>
      <c r="CX880" s="219">
        <v>708413.73</v>
      </c>
      <c r="CY880" s="219">
        <v>695103.92</v>
      </c>
      <c r="CZ880" s="219">
        <v>716602.22</v>
      </c>
      <c r="DA880" s="219">
        <v>693226.62</v>
      </c>
      <c r="DB880" s="219">
        <v>729060.8</v>
      </c>
      <c r="DC880" s="219">
        <v>0</v>
      </c>
      <c r="DD880" s="166">
        <v>-8547743.8800000008</v>
      </c>
      <c r="DF880" s="152" t="s">
        <v>24744</v>
      </c>
      <c r="DG880" s="219">
        <v>0</v>
      </c>
      <c r="DH880" s="219">
        <v>0</v>
      </c>
      <c r="DI880" s="219">
        <v>0</v>
      </c>
      <c r="DJ880" s="219">
        <v>0</v>
      </c>
      <c r="DK880" s="219">
        <v>0</v>
      </c>
      <c r="DL880" s="219">
        <v>4694</v>
      </c>
      <c r="DM880" s="219">
        <v>168</v>
      </c>
      <c r="DN880" s="219">
        <v>0</v>
      </c>
      <c r="DO880" s="219">
        <v>5835.6</v>
      </c>
      <c r="DP880" s="219">
        <v>0</v>
      </c>
      <c r="DQ880" s="219">
        <v>0</v>
      </c>
      <c r="DR880" s="219">
        <v>0</v>
      </c>
      <c r="DS880" s="164">
        <f t="shared" si="13"/>
        <v>10697.6</v>
      </c>
    </row>
    <row r="881" spans="63:123" ht="20.399999999999999">
      <c r="BK881" s="152" t="s">
        <v>25332</v>
      </c>
      <c r="BL881" s="219">
        <v>1689288.28</v>
      </c>
      <c r="BM881" s="219">
        <v>0</v>
      </c>
      <c r="BN881" s="219">
        <v>31603331</v>
      </c>
      <c r="BO881" s="219">
        <v>55934.54</v>
      </c>
      <c r="BP881" s="219">
        <v>1721444.16</v>
      </c>
      <c r="BQ881" s="219">
        <v>253819.63</v>
      </c>
      <c r="BR881" s="219">
        <v>8443150.7899999991</v>
      </c>
      <c r="BS881" s="219">
        <v>7736564.1399999997</v>
      </c>
      <c r="BT881" s="219">
        <v>310770.90999999997</v>
      </c>
      <c r="BU881" s="219">
        <v>1815725.19</v>
      </c>
      <c r="BV881" s="219">
        <v>61149.09</v>
      </c>
      <c r="BW881" s="219">
        <v>61285.82</v>
      </c>
      <c r="BX881" s="166">
        <v>-53752463.549999997</v>
      </c>
      <c r="BZ881" s="154" t="s">
        <v>24767</v>
      </c>
      <c r="CA881" s="218">
        <v>765284.37</v>
      </c>
      <c r="CB881" s="218">
        <v>740428.2</v>
      </c>
      <c r="CC881" s="218">
        <v>1030189.25</v>
      </c>
      <c r="CD881" s="218">
        <v>931797.56</v>
      </c>
      <c r="CE881" s="218">
        <v>876069.38</v>
      </c>
      <c r="CF881" s="218">
        <v>774889.61</v>
      </c>
      <c r="CG881" s="218">
        <v>1093689.7</v>
      </c>
      <c r="CH881" s="218">
        <v>915672.2</v>
      </c>
      <c r="CI881" s="218">
        <v>1012465.46</v>
      </c>
      <c r="CJ881" s="218">
        <v>865702.07</v>
      </c>
      <c r="CK881" s="218">
        <v>910417.68</v>
      </c>
      <c r="CL881" s="218">
        <v>1223053.74</v>
      </c>
      <c r="CM881" s="218">
        <v>0</v>
      </c>
      <c r="CN881" s="165">
        <v>-11139659.220000001</v>
      </c>
      <c r="CP881" s="152" t="s">
        <v>25428</v>
      </c>
      <c r="CQ881" s="219">
        <v>0</v>
      </c>
      <c r="CR881" s="219">
        <v>71940</v>
      </c>
      <c r="CS881" s="219">
        <v>0</v>
      </c>
      <c r="CT881" s="219">
        <v>0</v>
      </c>
      <c r="CU881" s="219">
        <v>0</v>
      </c>
      <c r="CV881" s="219">
        <v>0</v>
      </c>
      <c r="CW881" s="219">
        <v>0</v>
      </c>
      <c r="CX881" s="219">
        <v>0</v>
      </c>
      <c r="CY881" s="219">
        <v>0</v>
      </c>
      <c r="CZ881" s="219">
        <v>0</v>
      </c>
      <c r="DA881" s="219">
        <v>10700</v>
      </c>
      <c r="DB881" s="219">
        <v>33450</v>
      </c>
      <c r="DC881" s="219">
        <v>0</v>
      </c>
      <c r="DD881" s="166">
        <v>-116090</v>
      </c>
      <c r="DF881" s="154" t="s">
        <v>25024</v>
      </c>
      <c r="DG881" s="218">
        <v>112</v>
      </c>
      <c r="DH881" s="218">
        <v>112</v>
      </c>
      <c r="DI881" s="218">
        <v>3993.86</v>
      </c>
      <c r="DJ881" s="218">
        <v>2533</v>
      </c>
      <c r="DK881" s="218">
        <v>5732.5</v>
      </c>
      <c r="DL881" s="218">
        <v>1392</v>
      </c>
      <c r="DM881" s="218">
        <v>6624.4</v>
      </c>
      <c r="DN881" s="218">
        <v>3926.1</v>
      </c>
      <c r="DO881" s="218">
        <v>3189.25</v>
      </c>
      <c r="DP881" s="218">
        <v>9627.16</v>
      </c>
      <c r="DQ881" s="218">
        <v>37080</v>
      </c>
      <c r="DR881" s="218">
        <v>7421.75</v>
      </c>
      <c r="DS881" s="164">
        <f t="shared" si="13"/>
        <v>81744.02</v>
      </c>
    </row>
    <row r="882" spans="63:123" ht="20.399999999999999">
      <c r="BK882" s="152" t="s">
        <v>25333</v>
      </c>
      <c r="BL882" s="219">
        <v>0</v>
      </c>
      <c r="BM882" s="219">
        <v>0</v>
      </c>
      <c r="BN882" s="219">
        <v>4153000</v>
      </c>
      <c r="BO882" s="219">
        <v>0</v>
      </c>
      <c r="BP882" s="219">
        <v>0</v>
      </c>
      <c r="BQ882" s="219">
        <v>0</v>
      </c>
      <c r="BR882" s="219">
        <v>568000</v>
      </c>
      <c r="BS882" s="219">
        <v>1367000</v>
      </c>
      <c r="BT882" s="219">
        <v>92000</v>
      </c>
      <c r="BU882" s="219">
        <v>0</v>
      </c>
      <c r="BV882" s="219">
        <v>0</v>
      </c>
      <c r="BW882" s="219">
        <v>20000</v>
      </c>
      <c r="BX882" s="166">
        <v>-6200000</v>
      </c>
      <c r="BZ882" s="152" t="s">
        <v>24759</v>
      </c>
      <c r="CA882" s="219">
        <v>143141.70000000001</v>
      </c>
      <c r="CB882" s="219">
        <v>91076.51</v>
      </c>
      <c r="CC882" s="219">
        <v>358907.83</v>
      </c>
      <c r="CD882" s="219">
        <v>222800.15</v>
      </c>
      <c r="CE882" s="219">
        <v>206261.37</v>
      </c>
      <c r="CF882" s="219">
        <v>115460.01</v>
      </c>
      <c r="CG882" s="219">
        <v>401572.08</v>
      </c>
      <c r="CH882" s="219">
        <v>172446.87</v>
      </c>
      <c r="CI882" s="219">
        <v>310762.43</v>
      </c>
      <c r="CJ882" s="219">
        <v>190720.85</v>
      </c>
      <c r="CK882" s="219">
        <v>240301.78</v>
      </c>
      <c r="CL882" s="219">
        <v>318959.38</v>
      </c>
      <c r="CM882" s="219">
        <v>0</v>
      </c>
      <c r="CN882" s="166">
        <v>-2772410.96</v>
      </c>
      <c r="CP882" s="152" t="s">
        <v>24759</v>
      </c>
      <c r="CQ882" s="219">
        <v>2581731.25</v>
      </c>
      <c r="CR882" s="219">
        <v>2652721.46</v>
      </c>
      <c r="CS882" s="219">
        <v>424977.8</v>
      </c>
      <c r="CT882" s="219">
        <v>4925337.04</v>
      </c>
      <c r="CU882" s="219">
        <v>2858512.65</v>
      </c>
      <c r="CV882" s="219">
        <v>5497082.1200000001</v>
      </c>
      <c r="CW882" s="219">
        <v>4275902.9800000004</v>
      </c>
      <c r="CX882" s="219">
        <v>3035603.48</v>
      </c>
      <c r="CY882" s="219">
        <v>2213154.3199999998</v>
      </c>
      <c r="CZ882" s="219">
        <v>3913797.93</v>
      </c>
      <c r="DA882" s="219">
        <v>4492322.8</v>
      </c>
      <c r="DB882" s="219">
        <v>5387769.0300000003</v>
      </c>
      <c r="DC882" s="219">
        <v>0</v>
      </c>
      <c r="DD882" s="166">
        <v>-42258912.859999999</v>
      </c>
      <c r="DF882" s="152" t="s">
        <v>25285</v>
      </c>
      <c r="DG882" s="219">
        <v>112</v>
      </c>
      <c r="DH882" s="219">
        <v>112</v>
      </c>
      <c r="DI882" s="219">
        <v>1597.6</v>
      </c>
      <c r="DJ882" s="219">
        <v>2533</v>
      </c>
      <c r="DK882" s="219">
        <v>5732.5</v>
      </c>
      <c r="DL882" s="219">
        <v>1392</v>
      </c>
      <c r="DM882" s="219">
        <v>6624.4</v>
      </c>
      <c r="DN882" s="219">
        <v>3926.1</v>
      </c>
      <c r="DO882" s="219">
        <v>3189.25</v>
      </c>
      <c r="DP882" s="219">
        <v>9627.16</v>
      </c>
      <c r="DQ882" s="219">
        <v>562</v>
      </c>
      <c r="DR882" s="219">
        <v>480</v>
      </c>
      <c r="DS882" s="164">
        <f t="shared" si="13"/>
        <v>35888.009999999995</v>
      </c>
    </row>
    <row r="883" spans="63:123" ht="20.399999999999999">
      <c r="BK883" s="152" t="s">
        <v>25413</v>
      </c>
      <c r="BL883" s="219">
        <v>0</v>
      </c>
      <c r="BM883" s="219">
        <v>0</v>
      </c>
      <c r="BN883" s="219">
        <v>0</v>
      </c>
      <c r="BO883" s="219">
        <v>0</v>
      </c>
      <c r="BP883" s="219">
        <v>374172.58</v>
      </c>
      <c r="BQ883" s="219">
        <v>944571.13</v>
      </c>
      <c r="BR883" s="219">
        <v>917883.51</v>
      </c>
      <c r="BS883" s="219">
        <v>909239.5</v>
      </c>
      <c r="BT883" s="219">
        <v>1613210.96</v>
      </c>
      <c r="BU883" s="219">
        <v>499971.77</v>
      </c>
      <c r="BV883" s="219">
        <v>920883.33</v>
      </c>
      <c r="BW883" s="219">
        <v>1507842.52</v>
      </c>
      <c r="BX883" s="166">
        <v>-7687775.2999999998</v>
      </c>
      <c r="BZ883" s="152" t="s">
        <v>24731</v>
      </c>
      <c r="CA883" s="219">
        <v>622142.67000000004</v>
      </c>
      <c r="CB883" s="219">
        <v>649351.68999999994</v>
      </c>
      <c r="CC883" s="219">
        <v>671281.42</v>
      </c>
      <c r="CD883" s="219">
        <v>708997.41</v>
      </c>
      <c r="CE883" s="219">
        <v>669808.01</v>
      </c>
      <c r="CF883" s="219">
        <v>659429.6</v>
      </c>
      <c r="CG883" s="219">
        <v>692117.62</v>
      </c>
      <c r="CH883" s="219">
        <v>743225.33</v>
      </c>
      <c r="CI883" s="219">
        <v>701703.03</v>
      </c>
      <c r="CJ883" s="219">
        <v>674981.22</v>
      </c>
      <c r="CK883" s="219">
        <v>670115.9</v>
      </c>
      <c r="CL883" s="219">
        <v>904094.36</v>
      </c>
      <c r="CM883" s="219">
        <v>0</v>
      </c>
      <c r="CN883" s="166">
        <v>-8367248.2599999998</v>
      </c>
      <c r="CP883" s="152" t="s">
        <v>24731</v>
      </c>
      <c r="CQ883" s="219">
        <v>1197578.1200000001</v>
      </c>
      <c r="CR883" s="219">
        <v>1174456.0900000001</v>
      </c>
      <c r="CS883" s="219">
        <v>1133538.1599999999</v>
      </c>
      <c r="CT883" s="219">
        <v>1171322.3500000001</v>
      </c>
      <c r="CU883" s="219">
        <v>1145615.99</v>
      </c>
      <c r="CV883" s="219">
        <v>1139922.6399999999</v>
      </c>
      <c r="CW883" s="219">
        <v>1138085.32</v>
      </c>
      <c r="CX883" s="219">
        <v>1135339.71</v>
      </c>
      <c r="CY883" s="219">
        <v>1127052.77</v>
      </c>
      <c r="CZ883" s="219">
        <v>1128949.71</v>
      </c>
      <c r="DA883" s="219">
        <v>1163125.83</v>
      </c>
      <c r="DB883" s="219">
        <v>1626312.03</v>
      </c>
      <c r="DC883" s="219">
        <v>0</v>
      </c>
      <c r="DD883" s="166">
        <v>-14281298.720000001</v>
      </c>
      <c r="DF883" s="152" t="s">
        <v>25276</v>
      </c>
      <c r="DG883" s="219">
        <v>0</v>
      </c>
      <c r="DH883" s="219">
        <v>0</v>
      </c>
      <c r="DI883" s="219">
        <v>2396.2600000000002</v>
      </c>
      <c r="DJ883" s="219">
        <v>0</v>
      </c>
      <c r="DK883" s="219">
        <v>0</v>
      </c>
      <c r="DL883" s="219">
        <v>0</v>
      </c>
      <c r="DM883" s="219">
        <v>0</v>
      </c>
      <c r="DN883" s="219">
        <v>0</v>
      </c>
      <c r="DO883" s="219">
        <v>0</v>
      </c>
      <c r="DP883" s="219">
        <v>0</v>
      </c>
      <c r="DQ883" s="219">
        <v>36518</v>
      </c>
      <c r="DR883" s="219">
        <v>6941.75</v>
      </c>
      <c r="DS883" s="164">
        <f t="shared" si="13"/>
        <v>45856.01</v>
      </c>
    </row>
    <row r="884" spans="63:123">
      <c r="BK884" s="152" t="s">
        <v>24901</v>
      </c>
      <c r="BL884" s="219">
        <v>0</v>
      </c>
      <c r="BM884" s="219">
        <v>15000</v>
      </c>
      <c r="BN884" s="219">
        <v>2060.8000000000002</v>
      </c>
      <c r="BO884" s="219">
        <v>876</v>
      </c>
      <c r="BP884" s="219">
        <v>25916.18</v>
      </c>
      <c r="BQ884" s="219">
        <v>8260.5</v>
      </c>
      <c r="BR884" s="219">
        <v>34898.800000000003</v>
      </c>
      <c r="BS884" s="219">
        <v>2638.6</v>
      </c>
      <c r="BT884" s="219">
        <v>430836.26</v>
      </c>
      <c r="BU884" s="219">
        <v>9252.4</v>
      </c>
      <c r="BV884" s="219">
        <v>22177.53</v>
      </c>
      <c r="BW884" s="219">
        <v>1582.55</v>
      </c>
      <c r="BX884" s="166">
        <v>-553499.62</v>
      </c>
      <c r="BZ884" s="153" t="s">
        <v>25328</v>
      </c>
      <c r="CA884" s="217">
        <v>1949794.18</v>
      </c>
      <c r="CB884" s="217">
        <v>3636802.74</v>
      </c>
      <c r="CC884" s="217">
        <v>17511266.239999998</v>
      </c>
      <c r="CD884" s="217">
        <v>40267163.390000001</v>
      </c>
      <c r="CE884" s="217">
        <v>18944764.239999998</v>
      </c>
      <c r="CF884" s="217">
        <v>18628775.219999999</v>
      </c>
      <c r="CG884" s="217">
        <v>11554649.98</v>
      </c>
      <c r="CH884" s="217">
        <v>22173349.030000001</v>
      </c>
      <c r="CI884" s="217">
        <v>43349510.579999998</v>
      </c>
      <c r="CJ884" s="217">
        <v>23237179.149999999</v>
      </c>
      <c r="CK884" s="217">
        <v>2693117.94</v>
      </c>
      <c r="CL884" s="217">
        <v>20108691.850000001</v>
      </c>
      <c r="CM884" s="217">
        <v>0</v>
      </c>
      <c r="CN884" s="164">
        <v>-224055064.53999999</v>
      </c>
      <c r="CP884" s="154" t="s">
        <v>24743</v>
      </c>
      <c r="CQ884" s="218">
        <v>0</v>
      </c>
      <c r="CR884" s="218">
        <v>678</v>
      </c>
      <c r="CS884" s="218">
        <v>3493.5</v>
      </c>
      <c r="CT884" s="218">
        <v>0</v>
      </c>
      <c r="CU884" s="218">
        <v>0</v>
      </c>
      <c r="CV884" s="218">
        <v>0</v>
      </c>
      <c r="CW884" s="218">
        <v>0</v>
      </c>
      <c r="CX884" s="218">
        <v>0</v>
      </c>
      <c r="CY884" s="218">
        <v>0</v>
      </c>
      <c r="CZ884" s="218">
        <v>0</v>
      </c>
      <c r="DA884" s="218">
        <v>0</v>
      </c>
      <c r="DB884" s="218">
        <v>0</v>
      </c>
      <c r="DC884" s="218">
        <v>0</v>
      </c>
      <c r="DD884" s="165">
        <v>-4171.5</v>
      </c>
      <c r="DF884" s="153" t="s">
        <v>25286</v>
      </c>
      <c r="DG884" s="217">
        <v>4460606.47</v>
      </c>
      <c r="DH884" s="217">
        <v>9863153.5700000003</v>
      </c>
      <c r="DI884" s="217">
        <v>10650556.140000001</v>
      </c>
      <c r="DJ884" s="217">
        <v>11272811.08</v>
      </c>
      <c r="DK884" s="217">
        <v>12169860.859999999</v>
      </c>
      <c r="DL884" s="217">
        <v>9583300.2699999996</v>
      </c>
      <c r="DM884" s="217">
        <v>13806035.27</v>
      </c>
      <c r="DN884" s="217">
        <v>13806918.26</v>
      </c>
      <c r="DO884" s="217">
        <v>13399167.029999999</v>
      </c>
      <c r="DP884" s="217">
        <v>13276129.15</v>
      </c>
      <c r="DQ884" s="217">
        <v>12189490.060000001</v>
      </c>
      <c r="DR884" s="217">
        <v>17726720.93</v>
      </c>
      <c r="DS884" s="164">
        <f t="shared" si="13"/>
        <v>142204749.09</v>
      </c>
    </row>
    <row r="885" spans="63:123" ht="20.399999999999999">
      <c r="BK885" s="153" t="s">
        <v>25334</v>
      </c>
      <c r="BL885" s="217">
        <v>0</v>
      </c>
      <c r="BM885" s="217">
        <v>0</v>
      </c>
      <c r="BN885" s="217">
        <v>0</v>
      </c>
      <c r="BO885" s="217">
        <v>3329.87</v>
      </c>
      <c r="BP885" s="217">
        <v>0</v>
      </c>
      <c r="BQ885" s="217">
        <v>624009.34</v>
      </c>
      <c r="BR885" s="217">
        <v>32599.599999999999</v>
      </c>
      <c r="BS885" s="217">
        <v>86423.89</v>
      </c>
      <c r="BT885" s="217">
        <v>2330637.23</v>
      </c>
      <c r="BU885" s="217">
        <v>598388.66</v>
      </c>
      <c r="BV885" s="217">
        <v>1521289.13</v>
      </c>
      <c r="BW885" s="217">
        <v>373003.13</v>
      </c>
      <c r="BX885" s="164">
        <v>-5569680.8499999996</v>
      </c>
      <c r="BZ885" s="154" t="s">
        <v>24857</v>
      </c>
      <c r="CA885" s="218">
        <v>1949794.18</v>
      </c>
      <c r="CB885" s="218">
        <v>1947514.46</v>
      </c>
      <c r="CC885" s="218">
        <v>1939717.24</v>
      </c>
      <c r="CD885" s="218">
        <v>19459510.109999999</v>
      </c>
      <c r="CE885" s="218">
        <v>18065625.890000001</v>
      </c>
      <c r="CF885" s="218">
        <v>18626994.219999999</v>
      </c>
      <c r="CG885" s="218">
        <v>1630837.66</v>
      </c>
      <c r="CH885" s="218">
        <v>2555264.08</v>
      </c>
      <c r="CI885" s="218">
        <v>37071352.259999998</v>
      </c>
      <c r="CJ885" s="218">
        <v>18390644.579999998</v>
      </c>
      <c r="CK885" s="218">
        <v>1346162.9</v>
      </c>
      <c r="CL885" s="218">
        <v>18123536.84</v>
      </c>
      <c r="CM885" s="218">
        <v>0</v>
      </c>
      <c r="CN885" s="165">
        <v>-141106954.41999999</v>
      </c>
      <c r="CP885" s="152" t="s">
        <v>24744</v>
      </c>
      <c r="CQ885" s="219">
        <v>0</v>
      </c>
      <c r="CR885" s="219">
        <v>678</v>
      </c>
      <c r="CS885" s="219">
        <v>3493.5</v>
      </c>
      <c r="CT885" s="219">
        <v>0</v>
      </c>
      <c r="CU885" s="219">
        <v>0</v>
      </c>
      <c r="CV885" s="219">
        <v>0</v>
      </c>
      <c r="CW885" s="219">
        <v>0</v>
      </c>
      <c r="CX885" s="219">
        <v>0</v>
      </c>
      <c r="CY885" s="219">
        <v>0</v>
      </c>
      <c r="CZ885" s="219">
        <v>0</v>
      </c>
      <c r="DA885" s="219">
        <v>0</v>
      </c>
      <c r="DB885" s="219">
        <v>0</v>
      </c>
      <c r="DC885" s="219">
        <v>0</v>
      </c>
      <c r="DD885" s="166">
        <v>-4171.5</v>
      </c>
      <c r="DF885" s="154" t="s">
        <v>24773</v>
      </c>
      <c r="DG885" s="218">
        <v>827275.35</v>
      </c>
      <c r="DH885" s="218">
        <v>951773.35</v>
      </c>
      <c r="DI885" s="218">
        <v>1010880.25</v>
      </c>
      <c r="DJ885" s="218">
        <v>1049508.1299999999</v>
      </c>
      <c r="DK885" s="218">
        <v>988116.01</v>
      </c>
      <c r="DL885" s="218">
        <v>1030873.62</v>
      </c>
      <c r="DM885" s="218">
        <v>945662.17</v>
      </c>
      <c r="DN885" s="218">
        <v>1110622.07</v>
      </c>
      <c r="DO885" s="218">
        <v>987610.25</v>
      </c>
      <c r="DP885" s="218">
        <v>1011473.71</v>
      </c>
      <c r="DQ885" s="218">
        <v>1226722.55</v>
      </c>
      <c r="DR885" s="218">
        <v>1189442.08</v>
      </c>
      <c r="DS885" s="164">
        <f t="shared" si="13"/>
        <v>12329959.540000001</v>
      </c>
    </row>
    <row r="886" spans="63:123" ht="20.399999999999999">
      <c r="BK886" s="154" t="s">
        <v>24857</v>
      </c>
      <c r="BL886" s="218">
        <v>0</v>
      </c>
      <c r="BM886" s="218">
        <v>0</v>
      </c>
      <c r="BN886" s="218">
        <v>0</v>
      </c>
      <c r="BO886" s="218">
        <v>3329.87</v>
      </c>
      <c r="BP886" s="218">
        <v>0</v>
      </c>
      <c r="BQ886" s="218">
        <v>624009.34</v>
      </c>
      <c r="BR886" s="218">
        <v>32599.599999999999</v>
      </c>
      <c r="BS886" s="218">
        <v>86423.89</v>
      </c>
      <c r="BT886" s="218">
        <v>2330637.23</v>
      </c>
      <c r="BU886" s="218">
        <v>598388.66</v>
      </c>
      <c r="BV886" s="218">
        <v>1521289.13</v>
      </c>
      <c r="BW886" s="218">
        <v>373003.13</v>
      </c>
      <c r="BX886" s="165">
        <v>-5569680.8499999996</v>
      </c>
      <c r="BZ886" s="152" t="s">
        <v>25329</v>
      </c>
      <c r="CA886" s="219">
        <v>0</v>
      </c>
      <c r="CB886" s="219">
        <v>0</v>
      </c>
      <c r="CC886" s="219">
        <v>0</v>
      </c>
      <c r="CD886" s="219">
        <v>0</v>
      </c>
      <c r="CE886" s="219">
        <v>0</v>
      </c>
      <c r="CF886" s="219">
        <v>0</v>
      </c>
      <c r="CG886" s="219">
        <v>0</v>
      </c>
      <c r="CH886" s="219">
        <v>2763453</v>
      </c>
      <c r="CI886" s="219">
        <v>1055000</v>
      </c>
      <c r="CJ886" s="219">
        <v>60000</v>
      </c>
      <c r="CK886" s="219">
        <v>1115000</v>
      </c>
      <c r="CL886" s="219">
        <v>40000</v>
      </c>
      <c r="CM886" s="219">
        <v>0</v>
      </c>
      <c r="CN886" s="166">
        <v>-5033453</v>
      </c>
      <c r="CP886" s="154" t="s">
        <v>24789</v>
      </c>
      <c r="CQ886" s="218">
        <v>42079.21</v>
      </c>
      <c r="CR886" s="218">
        <v>27540.25</v>
      </c>
      <c r="CS886" s="218">
        <v>22851.18</v>
      </c>
      <c r="CT886" s="218">
        <v>8269.43</v>
      </c>
      <c r="CU886" s="218">
        <v>10107.719999999999</v>
      </c>
      <c r="CV886" s="218">
        <v>34151.03</v>
      </c>
      <c r="CW886" s="218">
        <v>28927.040000000001</v>
      </c>
      <c r="CX886" s="218">
        <v>8691.56</v>
      </c>
      <c r="CY886" s="218">
        <v>16008.95</v>
      </c>
      <c r="CZ886" s="218">
        <v>7940.5</v>
      </c>
      <c r="DA886" s="218">
        <v>30396.32</v>
      </c>
      <c r="DB886" s="218">
        <v>10625.64</v>
      </c>
      <c r="DC886" s="218">
        <v>0</v>
      </c>
      <c r="DD886" s="165">
        <v>-247588.83</v>
      </c>
      <c r="DF886" s="152" t="s">
        <v>24775</v>
      </c>
      <c r="DG886" s="219">
        <v>827275.35</v>
      </c>
      <c r="DH886" s="219">
        <v>951773.35</v>
      </c>
      <c r="DI886" s="219">
        <v>1010880.25</v>
      </c>
      <c r="DJ886" s="219">
        <v>1049508.1299999999</v>
      </c>
      <c r="DK886" s="219">
        <v>988116.01</v>
      </c>
      <c r="DL886" s="219">
        <v>1030873.62</v>
      </c>
      <c r="DM886" s="219">
        <v>945662.17</v>
      </c>
      <c r="DN886" s="219">
        <v>1110622.07</v>
      </c>
      <c r="DO886" s="219">
        <v>987610.25</v>
      </c>
      <c r="DP886" s="219">
        <v>1011473.71</v>
      </c>
      <c r="DQ886" s="219">
        <v>1226722.55</v>
      </c>
      <c r="DR886" s="219">
        <v>1189442.08</v>
      </c>
      <c r="DS886" s="164">
        <f t="shared" si="13"/>
        <v>12329959.540000001</v>
      </c>
    </row>
    <row r="887" spans="63:123">
      <c r="BK887" s="152" t="s">
        <v>25418</v>
      </c>
      <c r="BL887" s="219">
        <v>0</v>
      </c>
      <c r="BM887" s="219">
        <v>0</v>
      </c>
      <c r="BN887" s="219">
        <v>0</v>
      </c>
      <c r="BO887" s="219">
        <v>0</v>
      </c>
      <c r="BP887" s="219">
        <v>0</v>
      </c>
      <c r="BQ887" s="219">
        <v>8009.34</v>
      </c>
      <c r="BR887" s="219">
        <v>32599.599999999999</v>
      </c>
      <c r="BS887" s="219">
        <v>86423.89</v>
      </c>
      <c r="BT887" s="219">
        <v>93864.03</v>
      </c>
      <c r="BU887" s="219">
        <v>16193.1</v>
      </c>
      <c r="BV887" s="219">
        <v>15629.73</v>
      </c>
      <c r="BW887" s="219">
        <v>21235.68</v>
      </c>
      <c r="BX887" s="166">
        <v>-273955.37</v>
      </c>
      <c r="BZ887" s="152" t="s">
        <v>25330</v>
      </c>
      <c r="CA887" s="219">
        <v>1949794.18</v>
      </c>
      <c r="CB887" s="219">
        <v>1947514.46</v>
      </c>
      <c r="CC887" s="219">
        <v>1939717.24</v>
      </c>
      <c r="CD887" s="219">
        <v>19459510.109999999</v>
      </c>
      <c r="CE887" s="219">
        <v>18065625.890000001</v>
      </c>
      <c r="CF887" s="219">
        <v>18626994.219999999</v>
      </c>
      <c r="CG887" s="219">
        <v>1630837.66</v>
      </c>
      <c r="CH887" s="219">
        <v>-208188.92</v>
      </c>
      <c r="CI887" s="219">
        <v>36016352.259999998</v>
      </c>
      <c r="CJ887" s="219">
        <v>18330644.579999998</v>
      </c>
      <c r="CK887" s="219">
        <v>231162.9</v>
      </c>
      <c r="CL887" s="219">
        <v>18083536.84</v>
      </c>
      <c r="CM887" s="219">
        <v>0</v>
      </c>
      <c r="CN887" s="166">
        <v>-136073501.41999999</v>
      </c>
      <c r="CP887" s="152" t="s">
        <v>24792</v>
      </c>
      <c r="CQ887" s="219">
        <v>42079.21</v>
      </c>
      <c r="CR887" s="219">
        <v>27540.25</v>
      </c>
      <c r="CS887" s="219">
        <v>22851.18</v>
      </c>
      <c r="CT887" s="219">
        <v>8269.43</v>
      </c>
      <c r="CU887" s="219">
        <v>10107.719999999999</v>
      </c>
      <c r="CV887" s="219">
        <v>34151.03</v>
      </c>
      <c r="CW887" s="219">
        <v>28927.040000000001</v>
      </c>
      <c r="CX887" s="219">
        <v>8691.56</v>
      </c>
      <c r="CY887" s="219">
        <v>16008.95</v>
      </c>
      <c r="CZ887" s="219">
        <v>7940.5</v>
      </c>
      <c r="DA887" s="219">
        <v>30396.32</v>
      </c>
      <c r="DB887" s="219">
        <v>10625.64</v>
      </c>
      <c r="DC887" s="219">
        <v>0</v>
      </c>
      <c r="DD887" s="166">
        <v>-247588.83</v>
      </c>
      <c r="DF887" s="154" t="s">
        <v>25422</v>
      </c>
      <c r="DG887" s="218">
        <v>82851.92</v>
      </c>
      <c r="DH887" s="218">
        <v>2613162.1800000002</v>
      </c>
      <c r="DI887" s="218">
        <v>2389568.59</v>
      </c>
      <c r="DJ887" s="218">
        <v>2914698.42</v>
      </c>
      <c r="DK887" s="218">
        <v>2113984.7400000002</v>
      </c>
      <c r="DL887" s="218">
        <v>1727017.66</v>
      </c>
      <c r="DM887" s="218">
        <v>2496727.87</v>
      </c>
      <c r="DN887" s="218">
        <v>5851973.7199999997</v>
      </c>
      <c r="DO887" s="218">
        <v>6042545.0800000001</v>
      </c>
      <c r="DP887" s="218">
        <v>6365455.5599999996</v>
      </c>
      <c r="DQ887" s="218">
        <v>4546591.29</v>
      </c>
      <c r="DR887" s="218">
        <v>8256645.0499999998</v>
      </c>
      <c r="DS887" s="164">
        <f t="shared" si="13"/>
        <v>45401222.079999998</v>
      </c>
    </row>
    <row r="888" spans="63:123" ht="20.399999999999999">
      <c r="BK888" s="152" t="s">
        <v>25329</v>
      </c>
      <c r="BL888" s="219">
        <v>0</v>
      </c>
      <c r="BM888" s="219">
        <v>0</v>
      </c>
      <c r="BN888" s="219">
        <v>0</v>
      </c>
      <c r="BO888" s="219">
        <v>0</v>
      </c>
      <c r="BP888" s="219">
        <v>0</v>
      </c>
      <c r="BQ888" s="219">
        <v>616000</v>
      </c>
      <c r="BR888" s="219">
        <v>0</v>
      </c>
      <c r="BS888" s="219">
        <v>0</v>
      </c>
      <c r="BT888" s="219">
        <v>2236773.2000000002</v>
      </c>
      <c r="BU888" s="219">
        <v>579695.56000000006</v>
      </c>
      <c r="BV888" s="219">
        <v>1505659.4</v>
      </c>
      <c r="BW888" s="219">
        <v>354272.8</v>
      </c>
      <c r="BX888" s="166">
        <v>-5292400.96</v>
      </c>
      <c r="BZ888" s="154" t="s">
        <v>24898</v>
      </c>
      <c r="CA888" s="218">
        <v>0</v>
      </c>
      <c r="CB888" s="218">
        <v>1689288.28</v>
      </c>
      <c r="CC888" s="218">
        <v>15571549</v>
      </c>
      <c r="CD888" s="218">
        <v>20807653.280000001</v>
      </c>
      <c r="CE888" s="218">
        <v>879138.35</v>
      </c>
      <c r="CF888" s="218">
        <v>1781</v>
      </c>
      <c r="CG888" s="218">
        <v>9923812.3200000003</v>
      </c>
      <c r="CH888" s="218">
        <v>19618084.949999999</v>
      </c>
      <c r="CI888" s="218">
        <v>6278158.3200000003</v>
      </c>
      <c r="CJ888" s="218">
        <v>4846534.57</v>
      </c>
      <c r="CK888" s="218">
        <v>1346955.04</v>
      </c>
      <c r="CL888" s="218">
        <v>1985155.01</v>
      </c>
      <c r="CM888" s="218">
        <v>0</v>
      </c>
      <c r="CN888" s="165">
        <v>-82948110.120000005</v>
      </c>
      <c r="CP888" s="154" t="s">
        <v>25010</v>
      </c>
      <c r="CQ888" s="218">
        <v>471603.78</v>
      </c>
      <c r="CR888" s="218">
        <v>472033.46</v>
      </c>
      <c r="CS888" s="218">
        <v>474223.74</v>
      </c>
      <c r="CT888" s="218">
        <v>474536.06</v>
      </c>
      <c r="CU888" s="218">
        <v>475348.97</v>
      </c>
      <c r="CV888" s="218">
        <v>476045.75</v>
      </c>
      <c r="CW888" s="218">
        <v>476655.43</v>
      </c>
      <c r="CX888" s="218">
        <v>477207.05</v>
      </c>
      <c r="CY888" s="218">
        <v>477671.57</v>
      </c>
      <c r="CZ888" s="218">
        <v>478136.09</v>
      </c>
      <c r="DA888" s="218">
        <v>478600.61</v>
      </c>
      <c r="DB888" s="218">
        <v>479036.1</v>
      </c>
      <c r="DC888" s="218">
        <v>0</v>
      </c>
      <c r="DD888" s="165">
        <v>-5711098.6100000003</v>
      </c>
      <c r="DF888" s="152" t="s">
        <v>25429</v>
      </c>
      <c r="DG888" s="219">
        <v>0</v>
      </c>
      <c r="DH888" s="219">
        <v>0</v>
      </c>
      <c r="DI888" s="219">
        <v>0</v>
      </c>
      <c r="DJ888" s="219">
        <v>0</v>
      </c>
      <c r="DK888" s="219">
        <v>0</v>
      </c>
      <c r="DL888" s="219">
        <v>0</v>
      </c>
      <c r="DM888" s="219">
        <v>7613</v>
      </c>
      <c r="DN888" s="219">
        <v>0</v>
      </c>
      <c r="DO888" s="219">
        <v>0</v>
      </c>
      <c r="DP888" s="219">
        <v>0</v>
      </c>
      <c r="DQ888" s="219">
        <v>-7613</v>
      </c>
      <c r="DR888" s="219">
        <v>0</v>
      </c>
      <c r="DS888" s="164">
        <f t="shared" si="13"/>
        <v>0</v>
      </c>
    </row>
    <row r="889" spans="63:123" ht="20.399999999999999">
      <c r="BK889" s="152" t="s">
        <v>25330</v>
      </c>
      <c r="BL889" s="219">
        <v>0</v>
      </c>
      <c r="BM889" s="219">
        <v>0</v>
      </c>
      <c r="BN889" s="219">
        <v>0</v>
      </c>
      <c r="BO889" s="219">
        <v>3329.87</v>
      </c>
      <c r="BP889" s="219">
        <v>0</v>
      </c>
      <c r="BQ889" s="219">
        <v>0</v>
      </c>
      <c r="BR889" s="219">
        <v>0</v>
      </c>
      <c r="BS889" s="219">
        <v>0</v>
      </c>
      <c r="BT889" s="219">
        <v>0</v>
      </c>
      <c r="BU889" s="219">
        <v>2500</v>
      </c>
      <c r="BV889" s="219">
        <v>0</v>
      </c>
      <c r="BW889" s="219">
        <v>-2505.35</v>
      </c>
      <c r="BX889" s="166">
        <v>-3324.52</v>
      </c>
      <c r="BZ889" s="152" t="s">
        <v>25331</v>
      </c>
      <c r="CA889" s="219">
        <v>0</v>
      </c>
      <c r="CB889" s="219">
        <v>0</v>
      </c>
      <c r="CC889" s="219">
        <v>0</v>
      </c>
      <c r="CD889" s="219">
        <v>0</v>
      </c>
      <c r="CE889" s="219">
        <v>0</v>
      </c>
      <c r="CF889" s="219">
        <v>0</v>
      </c>
      <c r="CG889" s="219">
        <v>0</v>
      </c>
      <c r="CH889" s="219">
        <v>14358989.720000001</v>
      </c>
      <c r="CI889" s="219">
        <v>6157463.1200000001</v>
      </c>
      <c r="CJ889" s="219">
        <v>1934949.48</v>
      </c>
      <c r="CK889" s="219">
        <v>300000</v>
      </c>
      <c r="CL889" s="219">
        <v>0</v>
      </c>
      <c r="CM889" s="219">
        <v>0</v>
      </c>
      <c r="CN889" s="166">
        <v>-22751402.32</v>
      </c>
      <c r="CP889" s="152" t="s">
        <v>25012</v>
      </c>
      <c r="CQ889" s="219">
        <v>471603.78</v>
      </c>
      <c r="CR889" s="219">
        <v>472033.46</v>
      </c>
      <c r="CS889" s="219">
        <v>474223.74</v>
      </c>
      <c r="CT889" s="219">
        <v>474536.06</v>
      </c>
      <c r="CU889" s="219">
        <v>475348.97</v>
      </c>
      <c r="CV889" s="219">
        <v>476045.75</v>
      </c>
      <c r="CW889" s="219">
        <v>476655.43</v>
      </c>
      <c r="CX889" s="219">
        <v>477207.05</v>
      </c>
      <c r="CY889" s="219">
        <v>477671.57</v>
      </c>
      <c r="CZ889" s="219">
        <v>478136.09</v>
      </c>
      <c r="DA889" s="219">
        <v>478600.61</v>
      </c>
      <c r="DB889" s="219">
        <v>479036.1</v>
      </c>
      <c r="DC889" s="219">
        <v>0</v>
      </c>
      <c r="DD889" s="166">
        <v>-5711098.6100000003</v>
      </c>
      <c r="DF889" s="152" t="s">
        <v>24754</v>
      </c>
      <c r="DG889" s="219">
        <v>0</v>
      </c>
      <c r="DH889" s="219">
        <v>1399</v>
      </c>
      <c r="DI889" s="219">
        <v>54498.61</v>
      </c>
      <c r="DJ889" s="219">
        <v>0</v>
      </c>
      <c r="DK889" s="219">
        <v>20814.8</v>
      </c>
      <c r="DL889" s="219">
        <v>0</v>
      </c>
      <c r="DM889" s="219">
        <v>773181.53</v>
      </c>
      <c r="DN889" s="219">
        <v>1852907.96</v>
      </c>
      <c r="DO889" s="219">
        <v>1964919.13</v>
      </c>
      <c r="DP889" s="219">
        <v>1464443.48</v>
      </c>
      <c r="DQ889" s="219">
        <v>576387.16</v>
      </c>
      <c r="DR889" s="219">
        <v>781044.44</v>
      </c>
      <c r="DS889" s="164">
        <f t="shared" si="13"/>
        <v>7489596.1099999994</v>
      </c>
    </row>
    <row r="890" spans="63:123">
      <c r="BK890" s="153" t="s">
        <v>25419</v>
      </c>
      <c r="BL890" s="217">
        <v>0</v>
      </c>
      <c r="BM890" s="217">
        <v>0</v>
      </c>
      <c r="BN890" s="217">
        <v>0</v>
      </c>
      <c r="BO890" s="217">
        <v>0</v>
      </c>
      <c r="BP890" s="217">
        <v>0</v>
      </c>
      <c r="BQ890" s="217">
        <v>0</v>
      </c>
      <c r="BR890" s="217">
        <v>0</v>
      </c>
      <c r="BS890" s="217">
        <v>18139.009999999998</v>
      </c>
      <c r="BT890" s="217">
        <v>26580.99</v>
      </c>
      <c r="BU890" s="217">
        <v>114798.06</v>
      </c>
      <c r="BV890" s="217">
        <v>30114.16</v>
      </c>
      <c r="BW890" s="217">
        <v>87414.04</v>
      </c>
      <c r="BX890" s="164">
        <v>-277046.26</v>
      </c>
      <c r="BZ890" s="152" t="s">
        <v>25332</v>
      </c>
      <c r="CA890" s="219">
        <v>0</v>
      </c>
      <c r="CB890" s="219">
        <v>1689288.28</v>
      </c>
      <c r="CC890" s="219">
        <v>14509549</v>
      </c>
      <c r="CD890" s="219">
        <v>19788653.280000001</v>
      </c>
      <c r="CE890" s="219">
        <v>877207.16</v>
      </c>
      <c r="CF890" s="219">
        <v>1138</v>
      </c>
      <c r="CG890" s="219">
        <v>8936240.2400000002</v>
      </c>
      <c r="CH890" s="219">
        <v>4138238.08</v>
      </c>
      <c r="CI890" s="219">
        <v>77131</v>
      </c>
      <c r="CJ890" s="219">
        <v>1825465.86</v>
      </c>
      <c r="CK890" s="219">
        <v>38708.47</v>
      </c>
      <c r="CL890" s="219">
        <v>17432.04</v>
      </c>
      <c r="CM890" s="219">
        <v>0</v>
      </c>
      <c r="CN890" s="166">
        <v>-51899051.409999996</v>
      </c>
      <c r="CP890" s="153" t="s">
        <v>25376</v>
      </c>
      <c r="CQ890" s="217">
        <v>245346238.13999999</v>
      </c>
      <c r="CR890" s="217">
        <v>242889470.88</v>
      </c>
      <c r="CS890" s="217">
        <v>199490425.36000001</v>
      </c>
      <c r="CT890" s="217">
        <v>190747835.43000001</v>
      </c>
      <c r="CU890" s="217">
        <v>191731156.75</v>
      </c>
      <c r="CV890" s="217">
        <v>193239282.30000001</v>
      </c>
      <c r="CW890" s="217">
        <v>188970804.36000001</v>
      </c>
      <c r="CX890" s="217">
        <v>187962678.25999999</v>
      </c>
      <c r="CY890" s="217">
        <v>197813748.31999999</v>
      </c>
      <c r="CZ890" s="217">
        <v>192155891.40000001</v>
      </c>
      <c r="DA890" s="217">
        <v>220929338.49000001</v>
      </c>
      <c r="DB890" s="217">
        <v>234276952.72</v>
      </c>
      <c r="DC890" s="217">
        <v>0</v>
      </c>
      <c r="DD890" s="164">
        <v>-2485553822.4099998</v>
      </c>
      <c r="DF890" s="152" t="s">
        <v>25430</v>
      </c>
      <c r="DG890" s="219">
        <v>0</v>
      </c>
      <c r="DH890" s="219">
        <v>0</v>
      </c>
      <c r="DI890" s="219">
        <v>0</v>
      </c>
      <c r="DJ890" s="219">
        <v>0</v>
      </c>
      <c r="DK890" s="219">
        <v>5350</v>
      </c>
      <c r="DL890" s="219">
        <v>0</v>
      </c>
      <c r="DM890" s="219">
        <v>0</v>
      </c>
      <c r="DN890" s="219">
        <v>0</v>
      </c>
      <c r="DO890" s="219">
        <v>0</v>
      </c>
      <c r="DP890" s="219">
        <v>0</v>
      </c>
      <c r="DQ890" s="219">
        <v>0</v>
      </c>
      <c r="DR890" s="219">
        <v>0</v>
      </c>
      <c r="DS890" s="164">
        <f t="shared" si="13"/>
        <v>5350</v>
      </c>
    </row>
    <row r="891" spans="63:123" ht="20.399999999999999">
      <c r="BK891" s="154" t="s">
        <v>24857</v>
      </c>
      <c r="BL891" s="218">
        <v>0</v>
      </c>
      <c r="BM891" s="218">
        <v>0</v>
      </c>
      <c r="BN891" s="218">
        <v>0</v>
      </c>
      <c r="BO891" s="218">
        <v>0</v>
      </c>
      <c r="BP891" s="218">
        <v>0</v>
      </c>
      <c r="BQ891" s="218">
        <v>0</v>
      </c>
      <c r="BR891" s="218">
        <v>0</v>
      </c>
      <c r="BS891" s="218">
        <v>18139.009999999998</v>
      </c>
      <c r="BT891" s="218">
        <v>26580.99</v>
      </c>
      <c r="BU891" s="218">
        <v>114798.06</v>
      </c>
      <c r="BV891" s="218">
        <v>30114.16</v>
      </c>
      <c r="BW891" s="218">
        <v>87414.04</v>
      </c>
      <c r="BX891" s="165">
        <v>-277046.26</v>
      </c>
      <c r="BZ891" s="152" t="s">
        <v>25333</v>
      </c>
      <c r="CA891" s="219">
        <v>0</v>
      </c>
      <c r="CB891" s="219">
        <v>0</v>
      </c>
      <c r="CC891" s="219">
        <v>1062000</v>
      </c>
      <c r="CD891" s="219">
        <v>1019000</v>
      </c>
      <c r="CE891" s="219">
        <v>0</v>
      </c>
      <c r="CF891" s="219">
        <v>0</v>
      </c>
      <c r="CG891" s="219">
        <v>414000</v>
      </c>
      <c r="CH891" s="219">
        <v>595000</v>
      </c>
      <c r="CI891" s="219">
        <v>10000</v>
      </c>
      <c r="CJ891" s="219">
        <v>0</v>
      </c>
      <c r="CK891" s="219">
        <v>0</v>
      </c>
      <c r="CL891" s="219">
        <v>0</v>
      </c>
      <c r="CM891" s="219">
        <v>0</v>
      </c>
      <c r="CN891" s="166">
        <v>-3100000</v>
      </c>
      <c r="CP891" s="154" t="s">
        <v>24773</v>
      </c>
      <c r="CQ891" s="218">
        <v>245274432.27000001</v>
      </c>
      <c r="CR891" s="218">
        <v>242871792.03</v>
      </c>
      <c r="CS891" s="218">
        <v>199356883.28</v>
      </c>
      <c r="CT891" s="218">
        <v>190677783.06999999</v>
      </c>
      <c r="CU891" s="218">
        <v>191719582.03999999</v>
      </c>
      <c r="CV891" s="218">
        <v>193196859.97999999</v>
      </c>
      <c r="CW891" s="218">
        <v>188928956.71000001</v>
      </c>
      <c r="CX891" s="218">
        <v>187950295.28999999</v>
      </c>
      <c r="CY891" s="218">
        <v>197742940.74000001</v>
      </c>
      <c r="CZ891" s="218">
        <v>191885134.02000001</v>
      </c>
      <c r="DA891" s="218">
        <v>220869005.99000001</v>
      </c>
      <c r="DB891" s="218">
        <v>234243697.69</v>
      </c>
      <c r="DC891" s="218">
        <v>0</v>
      </c>
      <c r="DD891" s="165">
        <v>-2484717363.1100001</v>
      </c>
      <c r="DF891" s="152" t="s">
        <v>25431</v>
      </c>
      <c r="DG891" s="219">
        <v>0</v>
      </c>
      <c r="DH891" s="219">
        <v>0</v>
      </c>
      <c r="DI891" s="219">
        <v>31277.29</v>
      </c>
      <c r="DJ891" s="219">
        <v>1163162.29</v>
      </c>
      <c r="DK891" s="219">
        <v>457773.17</v>
      </c>
      <c r="DL891" s="219">
        <v>0</v>
      </c>
      <c r="DM891" s="219">
        <v>225674.18</v>
      </c>
      <c r="DN891" s="219">
        <v>0</v>
      </c>
      <c r="DO891" s="219">
        <v>805129.95</v>
      </c>
      <c r="DP891" s="219">
        <v>2501966.94</v>
      </c>
      <c r="DQ891" s="219">
        <v>822351.04</v>
      </c>
      <c r="DR891" s="219">
        <v>709627.77</v>
      </c>
      <c r="DS891" s="164">
        <f t="shared" si="13"/>
        <v>6716962.6300000008</v>
      </c>
    </row>
    <row r="892" spans="63:123" ht="20.399999999999999">
      <c r="BK892" s="152" t="s">
        <v>25324</v>
      </c>
      <c r="BL892" s="219">
        <v>0</v>
      </c>
      <c r="BM892" s="219">
        <v>0</v>
      </c>
      <c r="BN892" s="219">
        <v>0</v>
      </c>
      <c r="BO892" s="219">
        <v>0</v>
      </c>
      <c r="BP892" s="219">
        <v>0</v>
      </c>
      <c r="BQ892" s="219">
        <v>0</v>
      </c>
      <c r="BR892" s="219">
        <v>0</v>
      </c>
      <c r="BS892" s="219">
        <v>18139.009999999998</v>
      </c>
      <c r="BT892" s="219">
        <v>26580.99</v>
      </c>
      <c r="BU892" s="219">
        <v>114798.06</v>
      </c>
      <c r="BV892" s="219">
        <v>30114.16</v>
      </c>
      <c r="BW892" s="219">
        <v>87414.04</v>
      </c>
      <c r="BX892" s="166">
        <v>-277046.26</v>
      </c>
      <c r="BZ892" s="152" t="s">
        <v>25413</v>
      </c>
      <c r="CA892" s="219">
        <v>0</v>
      </c>
      <c r="CB892" s="219">
        <v>0</v>
      </c>
      <c r="CC892" s="219">
        <v>0</v>
      </c>
      <c r="CD892" s="219">
        <v>0</v>
      </c>
      <c r="CE892" s="219">
        <v>1819.19</v>
      </c>
      <c r="CF892" s="219">
        <v>0</v>
      </c>
      <c r="CG892" s="219">
        <v>571968.07999999996</v>
      </c>
      <c r="CH892" s="219">
        <v>484905.08</v>
      </c>
      <c r="CI892" s="219">
        <v>0</v>
      </c>
      <c r="CJ892" s="219">
        <v>1084127.74</v>
      </c>
      <c r="CK892" s="219">
        <v>991716.57</v>
      </c>
      <c r="CL892" s="219">
        <v>1678958.89</v>
      </c>
      <c r="CM892" s="219">
        <v>0</v>
      </c>
      <c r="CN892" s="166">
        <v>-4813495.55</v>
      </c>
      <c r="CP892" s="152" t="s">
        <v>25378</v>
      </c>
      <c r="CQ892" s="219">
        <v>4030111.53</v>
      </c>
      <c r="CR892" s="219">
        <v>4015789.58</v>
      </c>
      <c r="CS892" s="219">
        <v>4148834.44</v>
      </c>
      <c r="CT892" s="219">
        <v>4106247.2</v>
      </c>
      <c r="CU892" s="219">
        <v>4133073.38</v>
      </c>
      <c r="CV892" s="219">
        <v>3966191.68</v>
      </c>
      <c r="CW892" s="219">
        <v>4000105.93</v>
      </c>
      <c r="CX892" s="219">
        <v>3914839.89</v>
      </c>
      <c r="CY892" s="219">
        <v>3916063.27</v>
      </c>
      <c r="CZ892" s="219">
        <v>3879035.94</v>
      </c>
      <c r="DA892" s="219">
        <v>4324718.91</v>
      </c>
      <c r="DB892" s="219">
        <v>4765230.08</v>
      </c>
      <c r="DC892" s="219">
        <v>0</v>
      </c>
      <c r="DD892" s="166">
        <v>-49200241.829999998</v>
      </c>
      <c r="DF892" s="152" t="s">
        <v>25432</v>
      </c>
      <c r="DG892" s="219">
        <v>0</v>
      </c>
      <c r="DH892" s="219">
        <v>545539.18000000005</v>
      </c>
      <c r="DI892" s="219">
        <v>601345.62</v>
      </c>
      <c r="DJ892" s="219">
        <v>52759.1</v>
      </c>
      <c r="DK892" s="219">
        <v>60913.07</v>
      </c>
      <c r="DL892" s="219">
        <v>53362.07</v>
      </c>
      <c r="DM892" s="219">
        <v>136602.34</v>
      </c>
      <c r="DN892" s="219">
        <v>442575.38</v>
      </c>
      <c r="DO892" s="219">
        <v>914828.28</v>
      </c>
      <c r="DP892" s="219">
        <v>150515.84</v>
      </c>
      <c r="DQ892" s="219">
        <v>129686.33</v>
      </c>
      <c r="DR892" s="219">
        <v>1352821.68</v>
      </c>
      <c r="DS892" s="164">
        <f t="shared" si="13"/>
        <v>4440948.8899999997</v>
      </c>
    </row>
    <row r="893" spans="63:123" ht="20.399999999999999">
      <c r="BK893" s="153" t="s">
        <v>25335</v>
      </c>
      <c r="BL893" s="217">
        <v>590358.91</v>
      </c>
      <c r="BM893" s="217">
        <v>2056041.13</v>
      </c>
      <c r="BN893" s="217">
        <v>4190433.01</v>
      </c>
      <c r="BO893" s="217">
        <v>4482963.83</v>
      </c>
      <c r="BP893" s="217">
        <v>5074070.72</v>
      </c>
      <c r="BQ893" s="217">
        <v>9491855.0800000001</v>
      </c>
      <c r="BR893" s="217">
        <v>3059067.7</v>
      </c>
      <c r="BS893" s="217">
        <v>5709059.6900000004</v>
      </c>
      <c r="BT893" s="217">
        <v>5617051.9699999997</v>
      </c>
      <c r="BU893" s="217">
        <v>1709590.11</v>
      </c>
      <c r="BV893" s="217">
        <v>6200298.1699999999</v>
      </c>
      <c r="BW893" s="217">
        <v>9816802.7400000002</v>
      </c>
      <c r="BX893" s="164">
        <v>-57997593.060000002</v>
      </c>
      <c r="BZ893" s="152" t="s">
        <v>24901</v>
      </c>
      <c r="CA893" s="219">
        <v>0</v>
      </c>
      <c r="CB893" s="219">
        <v>0</v>
      </c>
      <c r="CC893" s="219">
        <v>0</v>
      </c>
      <c r="CD893" s="219">
        <v>0</v>
      </c>
      <c r="CE893" s="219">
        <v>112</v>
      </c>
      <c r="CF893" s="219">
        <v>643</v>
      </c>
      <c r="CG893" s="219">
        <v>1604</v>
      </c>
      <c r="CH893" s="219">
        <v>40952.07</v>
      </c>
      <c r="CI893" s="219">
        <v>33564.199999999997</v>
      </c>
      <c r="CJ893" s="219">
        <v>1991.49</v>
      </c>
      <c r="CK893" s="219">
        <v>16530</v>
      </c>
      <c r="CL893" s="219">
        <v>288764.08</v>
      </c>
      <c r="CM893" s="219">
        <v>0</v>
      </c>
      <c r="CN893" s="166">
        <v>-384160.84</v>
      </c>
      <c r="CP893" s="152" t="s">
        <v>25379</v>
      </c>
      <c r="CQ893" s="219">
        <v>3590967.61</v>
      </c>
      <c r="CR893" s="219">
        <v>3644573.79</v>
      </c>
      <c r="CS893" s="219">
        <v>3691824.48</v>
      </c>
      <c r="CT893" s="219">
        <v>3737486.5</v>
      </c>
      <c r="CU893" s="219">
        <v>3750428.32</v>
      </c>
      <c r="CV893" s="219">
        <v>3551425.03</v>
      </c>
      <c r="CW893" s="219">
        <v>3622966.66</v>
      </c>
      <c r="CX893" s="219">
        <v>3510159.54</v>
      </c>
      <c r="CY893" s="219">
        <v>3639838.19</v>
      </c>
      <c r="CZ893" s="219">
        <v>3672020.1</v>
      </c>
      <c r="DA893" s="219">
        <v>3680742.58</v>
      </c>
      <c r="DB893" s="219">
        <v>4309478.2699999996</v>
      </c>
      <c r="DC893" s="219">
        <v>0</v>
      </c>
      <c r="DD893" s="166">
        <v>-44401911.07</v>
      </c>
      <c r="DF893" s="152" t="s">
        <v>25433</v>
      </c>
      <c r="DG893" s="219">
        <v>82851.92</v>
      </c>
      <c r="DH893" s="219">
        <v>54523.92</v>
      </c>
      <c r="DI893" s="219">
        <v>13812.63</v>
      </c>
      <c r="DJ893" s="219">
        <v>143743.28</v>
      </c>
      <c r="DK893" s="219">
        <v>0</v>
      </c>
      <c r="DL893" s="219">
        <v>32130</v>
      </c>
      <c r="DM893" s="219">
        <v>0</v>
      </c>
      <c r="DN893" s="219">
        <v>1802593.45</v>
      </c>
      <c r="DO893" s="219">
        <v>853830.38</v>
      </c>
      <c r="DP893" s="219">
        <v>657995.80000000005</v>
      </c>
      <c r="DQ893" s="219">
        <v>1356001.98</v>
      </c>
      <c r="DR893" s="219">
        <v>2307803.85</v>
      </c>
      <c r="DS893" s="164">
        <f t="shared" si="13"/>
        <v>7305287.209999999</v>
      </c>
    </row>
    <row r="894" spans="63:123" ht="20.399999999999999">
      <c r="BK894" s="154" t="s">
        <v>25367</v>
      </c>
      <c r="BL894" s="218">
        <v>0</v>
      </c>
      <c r="BM894" s="218">
        <v>0</v>
      </c>
      <c r="BN894" s="218">
        <v>0</v>
      </c>
      <c r="BO894" s="218">
        <v>510</v>
      </c>
      <c r="BP894" s="218">
        <v>2044349.76</v>
      </c>
      <c r="BQ894" s="218">
        <v>511087.44</v>
      </c>
      <c r="BR894" s="218">
        <v>383315.5</v>
      </c>
      <c r="BS894" s="218">
        <v>10000</v>
      </c>
      <c r="BT894" s="218">
        <v>201471.14</v>
      </c>
      <c r="BU894" s="218">
        <v>0</v>
      </c>
      <c r="BV894" s="218">
        <v>2118688.15</v>
      </c>
      <c r="BW894" s="218">
        <v>2629756.56</v>
      </c>
      <c r="BX894" s="165">
        <v>-7899178.5499999998</v>
      </c>
      <c r="BZ894" s="153" t="s">
        <v>25334</v>
      </c>
      <c r="CA894" s="217">
        <v>0</v>
      </c>
      <c r="CB894" s="217">
        <v>0</v>
      </c>
      <c r="CC894" s="217">
        <v>31855.53</v>
      </c>
      <c r="CD894" s="217">
        <v>64804.68</v>
      </c>
      <c r="CE894" s="217">
        <v>53966.34</v>
      </c>
      <c r="CF894" s="217">
        <v>4511384.9800000004</v>
      </c>
      <c r="CG894" s="217">
        <v>948193.32</v>
      </c>
      <c r="CH894" s="217">
        <v>161453.85</v>
      </c>
      <c r="CI894" s="217">
        <v>24640.560000000001</v>
      </c>
      <c r="CJ894" s="217">
        <v>34932.879999999997</v>
      </c>
      <c r="CK894" s="217">
        <v>25107.26</v>
      </c>
      <c r="CL894" s="217">
        <v>329052.71999999997</v>
      </c>
      <c r="CM894" s="217">
        <v>0</v>
      </c>
      <c r="CN894" s="164">
        <v>-6185392.1200000001</v>
      </c>
      <c r="CP894" s="152" t="s">
        <v>25380</v>
      </c>
      <c r="CQ894" s="219">
        <v>5574160.75</v>
      </c>
      <c r="CR894" s="219">
        <v>5547585.0300000003</v>
      </c>
      <c r="CS894" s="219">
        <v>5653618.71</v>
      </c>
      <c r="CT894" s="219">
        <v>5598666.54</v>
      </c>
      <c r="CU894" s="219">
        <v>5610356.3099999996</v>
      </c>
      <c r="CV894" s="219">
        <v>7006879.8499999996</v>
      </c>
      <c r="CW894" s="219">
        <v>2204358.0699999998</v>
      </c>
      <c r="CX894" s="219">
        <v>2087113.86</v>
      </c>
      <c r="CY894" s="219">
        <v>12471901.01</v>
      </c>
      <c r="CZ894" s="219">
        <v>5567069.54</v>
      </c>
      <c r="DA894" s="219">
        <v>5612250.8899999997</v>
      </c>
      <c r="DB894" s="219">
        <v>8126083.1900000004</v>
      </c>
      <c r="DC894" s="219">
        <v>0</v>
      </c>
      <c r="DD894" s="166">
        <v>-71060043.75</v>
      </c>
      <c r="DF894" s="152" t="s">
        <v>25434</v>
      </c>
      <c r="DG894" s="219">
        <v>0</v>
      </c>
      <c r="DH894" s="219">
        <v>2011700.08</v>
      </c>
      <c r="DI894" s="219">
        <v>1688634.44</v>
      </c>
      <c r="DJ894" s="219">
        <v>1555033.75</v>
      </c>
      <c r="DK894" s="219">
        <v>1569133.7</v>
      </c>
      <c r="DL894" s="219">
        <v>1641525.59</v>
      </c>
      <c r="DM894" s="219">
        <v>1353656.82</v>
      </c>
      <c r="DN894" s="219">
        <v>1753896.93</v>
      </c>
      <c r="DO894" s="219">
        <v>1503837.34</v>
      </c>
      <c r="DP894" s="219">
        <v>1590533.5</v>
      </c>
      <c r="DQ894" s="219">
        <v>1669777.78</v>
      </c>
      <c r="DR894" s="219">
        <v>3105347.31</v>
      </c>
      <c r="DS894" s="164">
        <f t="shared" si="13"/>
        <v>19443077.239999998</v>
      </c>
    </row>
    <row r="895" spans="63:123" ht="20.399999999999999">
      <c r="BK895" s="152" t="s">
        <v>25435</v>
      </c>
      <c r="BL895" s="219">
        <v>0</v>
      </c>
      <c r="BM895" s="219">
        <v>0</v>
      </c>
      <c r="BN895" s="219">
        <v>0</v>
      </c>
      <c r="BO895" s="219">
        <v>510</v>
      </c>
      <c r="BP895" s="219">
        <v>2044349.76</v>
      </c>
      <c r="BQ895" s="219">
        <v>511087.44</v>
      </c>
      <c r="BR895" s="219">
        <v>383315.5</v>
      </c>
      <c r="BS895" s="219">
        <v>0</v>
      </c>
      <c r="BT895" s="219">
        <v>201471.14</v>
      </c>
      <c r="BU895" s="219">
        <v>0</v>
      </c>
      <c r="BV895" s="219">
        <v>2118688.15</v>
      </c>
      <c r="BW895" s="219">
        <v>2629756.56</v>
      </c>
      <c r="BX895" s="166">
        <v>-7889178.5499999998</v>
      </c>
      <c r="BZ895" s="154" t="s">
        <v>24857</v>
      </c>
      <c r="CA895" s="218">
        <v>0</v>
      </c>
      <c r="CB895" s="218">
        <v>0</v>
      </c>
      <c r="CC895" s="218">
        <v>31855.53</v>
      </c>
      <c r="CD895" s="218">
        <v>64804.68</v>
      </c>
      <c r="CE895" s="218">
        <v>53966.34</v>
      </c>
      <c r="CF895" s="218">
        <v>4511384.9800000004</v>
      </c>
      <c r="CG895" s="218">
        <v>948193.32</v>
      </c>
      <c r="CH895" s="218">
        <v>161453.85</v>
      </c>
      <c r="CI895" s="218">
        <v>24640.560000000001</v>
      </c>
      <c r="CJ895" s="218">
        <v>34932.879999999997</v>
      </c>
      <c r="CK895" s="218">
        <v>25107.26</v>
      </c>
      <c r="CL895" s="218">
        <v>329052.71999999997</v>
      </c>
      <c r="CM895" s="218">
        <v>0</v>
      </c>
      <c r="CN895" s="165">
        <v>-6185392.1200000001</v>
      </c>
      <c r="CP895" s="152" t="s">
        <v>25381</v>
      </c>
      <c r="CQ895" s="219">
        <v>1348580.76</v>
      </c>
      <c r="CR895" s="219">
        <v>1376888.54</v>
      </c>
      <c r="CS895" s="219">
        <v>1386652.53</v>
      </c>
      <c r="CT895" s="219">
        <v>1345828.46</v>
      </c>
      <c r="CU895" s="219">
        <v>1374026.19</v>
      </c>
      <c r="CV895" s="219">
        <v>1356190.8</v>
      </c>
      <c r="CW895" s="219">
        <v>1406257.85</v>
      </c>
      <c r="CX895" s="219">
        <v>1358840.24</v>
      </c>
      <c r="CY895" s="219">
        <v>1400691.1</v>
      </c>
      <c r="CZ895" s="219">
        <v>1372158.21</v>
      </c>
      <c r="DA895" s="219">
        <v>1888185.73</v>
      </c>
      <c r="DB895" s="219">
        <v>2500143.9300000002</v>
      </c>
      <c r="DC895" s="219">
        <v>0</v>
      </c>
      <c r="DD895" s="166">
        <v>-18114444.34</v>
      </c>
      <c r="DF895" s="154" t="s">
        <v>24795</v>
      </c>
      <c r="DG895" s="218">
        <v>0</v>
      </c>
      <c r="DH895" s="218">
        <v>0</v>
      </c>
      <c r="DI895" s="218">
        <v>372544.09</v>
      </c>
      <c r="DJ895" s="218">
        <v>550485.92000000004</v>
      </c>
      <c r="DK895" s="218">
        <v>1284537.3999999999</v>
      </c>
      <c r="DL895" s="218">
        <v>510674.24</v>
      </c>
      <c r="DM895" s="218">
        <v>2417072.62</v>
      </c>
      <c r="DN895" s="218">
        <v>29399.16</v>
      </c>
      <c r="DO895" s="218">
        <v>2439.8000000000002</v>
      </c>
      <c r="DP895" s="218">
        <v>11811.59</v>
      </c>
      <c r="DQ895" s="218">
        <v>726751.27</v>
      </c>
      <c r="DR895" s="218">
        <v>1089450.55</v>
      </c>
      <c r="DS895" s="164">
        <f t="shared" si="13"/>
        <v>6995166.6399999997</v>
      </c>
    </row>
    <row r="896" spans="63:123" ht="20.399999999999999">
      <c r="BK896" s="152" t="s">
        <v>25436</v>
      </c>
      <c r="BL896" s="219">
        <v>0</v>
      </c>
      <c r="BM896" s="219">
        <v>0</v>
      </c>
      <c r="BN896" s="219">
        <v>0</v>
      </c>
      <c r="BO896" s="219">
        <v>0</v>
      </c>
      <c r="BP896" s="219">
        <v>0</v>
      </c>
      <c r="BQ896" s="219">
        <v>0</v>
      </c>
      <c r="BR896" s="219">
        <v>0</v>
      </c>
      <c r="BS896" s="219">
        <v>10000</v>
      </c>
      <c r="BT896" s="219">
        <v>0</v>
      </c>
      <c r="BU896" s="219">
        <v>0</v>
      </c>
      <c r="BV896" s="219">
        <v>0</v>
      </c>
      <c r="BW896" s="219">
        <v>0</v>
      </c>
      <c r="BX896" s="166">
        <v>-10000</v>
      </c>
      <c r="BZ896" s="152" t="s">
        <v>25418</v>
      </c>
      <c r="CA896" s="219">
        <v>0</v>
      </c>
      <c r="CB896" s="219">
        <v>0</v>
      </c>
      <c r="CC896" s="219">
        <v>31855.53</v>
      </c>
      <c r="CD896" s="219">
        <v>64804.68</v>
      </c>
      <c r="CE896" s="219">
        <v>53966.34</v>
      </c>
      <c r="CF896" s="219">
        <v>32884.980000000003</v>
      </c>
      <c r="CG896" s="219">
        <v>31693.32</v>
      </c>
      <c r="CH896" s="219">
        <v>25805.9</v>
      </c>
      <c r="CI896" s="219">
        <v>24640.560000000001</v>
      </c>
      <c r="CJ896" s="219">
        <v>31736.1</v>
      </c>
      <c r="CK896" s="219">
        <v>25107.26</v>
      </c>
      <c r="CL896" s="219">
        <v>26403.08</v>
      </c>
      <c r="CM896" s="219">
        <v>0</v>
      </c>
      <c r="CN896" s="166">
        <v>-348897.75</v>
      </c>
      <c r="CP896" s="152" t="s">
        <v>25382</v>
      </c>
      <c r="CQ896" s="219">
        <v>25036649.050000001</v>
      </c>
      <c r="CR896" s="219">
        <v>24492778.289999999</v>
      </c>
      <c r="CS896" s="219">
        <v>24598179.920000002</v>
      </c>
      <c r="CT896" s="219">
        <v>24695484.059999999</v>
      </c>
      <c r="CU896" s="219">
        <v>24678693.82</v>
      </c>
      <c r="CV896" s="219">
        <v>25011668.489999998</v>
      </c>
      <c r="CW896" s="219">
        <v>25434778.27</v>
      </c>
      <c r="CX896" s="219">
        <v>24637957.829999998</v>
      </c>
      <c r="CY896" s="219">
        <v>24683120.309999999</v>
      </c>
      <c r="CZ896" s="219">
        <v>25112611.84</v>
      </c>
      <c r="DA896" s="219">
        <v>24981219.59</v>
      </c>
      <c r="DB896" s="219">
        <v>30589704.5</v>
      </c>
      <c r="DC896" s="219">
        <v>0</v>
      </c>
      <c r="DD896" s="166">
        <v>-303952845.97000003</v>
      </c>
      <c r="DF896" s="152" t="s">
        <v>24761</v>
      </c>
      <c r="DG896" s="219">
        <v>0</v>
      </c>
      <c r="DH896" s="219">
        <v>0</v>
      </c>
      <c r="DI896" s="219">
        <v>372544.09</v>
      </c>
      <c r="DJ896" s="219">
        <v>550485.92000000004</v>
      </c>
      <c r="DK896" s="219">
        <v>1284537.3999999999</v>
      </c>
      <c r="DL896" s="219">
        <v>510674.24</v>
      </c>
      <c r="DM896" s="219">
        <v>2417072.62</v>
      </c>
      <c r="DN896" s="219">
        <v>29399.16</v>
      </c>
      <c r="DO896" s="219">
        <v>2439.8000000000002</v>
      </c>
      <c r="DP896" s="219">
        <v>11811.59</v>
      </c>
      <c r="DQ896" s="219">
        <v>726751.27</v>
      </c>
      <c r="DR896" s="219">
        <v>1089450.55</v>
      </c>
      <c r="DS896" s="164">
        <f t="shared" si="13"/>
        <v>6995166.6399999997</v>
      </c>
    </row>
    <row r="897" spans="63:123" ht="30.6">
      <c r="BK897" s="154" t="s">
        <v>24743</v>
      </c>
      <c r="BL897" s="218">
        <v>0</v>
      </c>
      <c r="BM897" s="218">
        <v>0</v>
      </c>
      <c r="BN897" s="218">
        <v>0</v>
      </c>
      <c r="BO897" s="218">
        <v>0</v>
      </c>
      <c r="BP897" s="218">
        <v>0</v>
      </c>
      <c r="BQ897" s="218">
        <v>0</v>
      </c>
      <c r="BR897" s="218">
        <v>3990</v>
      </c>
      <c r="BS897" s="218">
        <v>0</v>
      </c>
      <c r="BT897" s="218">
        <v>0</v>
      </c>
      <c r="BU897" s="218">
        <v>0</v>
      </c>
      <c r="BV897" s="218">
        <v>0</v>
      </c>
      <c r="BW897" s="218">
        <v>0</v>
      </c>
      <c r="BX897" s="165">
        <v>-3990</v>
      </c>
      <c r="BZ897" s="152" t="s">
        <v>25329</v>
      </c>
      <c r="CA897" s="219">
        <v>0</v>
      </c>
      <c r="CB897" s="219">
        <v>0</v>
      </c>
      <c r="CC897" s="219">
        <v>0</v>
      </c>
      <c r="CD897" s="219">
        <v>0</v>
      </c>
      <c r="CE897" s="219">
        <v>0</v>
      </c>
      <c r="CF897" s="219">
        <v>4478500</v>
      </c>
      <c r="CG897" s="219">
        <v>916500</v>
      </c>
      <c r="CH897" s="219">
        <v>130000</v>
      </c>
      <c r="CI897" s="219">
        <v>0</v>
      </c>
      <c r="CJ897" s="219">
        <v>0</v>
      </c>
      <c r="CK897" s="219">
        <v>0</v>
      </c>
      <c r="CL897" s="219">
        <v>302649.64</v>
      </c>
      <c r="CM897" s="219">
        <v>0</v>
      </c>
      <c r="CN897" s="166">
        <v>-5827649.6399999997</v>
      </c>
      <c r="CP897" s="152" t="s">
        <v>25384</v>
      </c>
      <c r="CQ897" s="219">
        <v>762278.2</v>
      </c>
      <c r="CR897" s="219">
        <v>825312.17</v>
      </c>
      <c r="CS897" s="219">
        <v>795196.72</v>
      </c>
      <c r="CT897" s="219">
        <v>760472.45</v>
      </c>
      <c r="CU897" s="219">
        <v>759552.17</v>
      </c>
      <c r="CV897" s="219">
        <v>754202.89</v>
      </c>
      <c r="CW897" s="219">
        <v>794108.69</v>
      </c>
      <c r="CX897" s="219">
        <v>757714.18</v>
      </c>
      <c r="CY897" s="219">
        <v>765392.25</v>
      </c>
      <c r="CZ897" s="219">
        <v>825823.09</v>
      </c>
      <c r="DA897" s="219">
        <v>807724.14</v>
      </c>
      <c r="DB897" s="219">
        <v>784641.45</v>
      </c>
      <c r="DC897" s="219">
        <v>0</v>
      </c>
      <c r="DD897" s="166">
        <v>-9392418.4000000004</v>
      </c>
      <c r="DF897" s="154" t="s">
        <v>24767</v>
      </c>
      <c r="DG897" s="218">
        <v>3519378.67</v>
      </c>
      <c r="DH897" s="218">
        <v>6265740.8099999996</v>
      </c>
      <c r="DI897" s="218">
        <v>6816749.5</v>
      </c>
      <c r="DJ897" s="218">
        <v>6549847.8399999999</v>
      </c>
      <c r="DK897" s="218">
        <v>7710086.5</v>
      </c>
      <c r="DL897" s="218">
        <v>6112633.4900000002</v>
      </c>
      <c r="DM897" s="218">
        <v>7320878.1799999997</v>
      </c>
      <c r="DN897" s="218">
        <v>6142742.4299999997</v>
      </c>
      <c r="DO897" s="218">
        <v>5810104.8799999999</v>
      </c>
      <c r="DP897" s="218">
        <v>5644249.4800000004</v>
      </c>
      <c r="DQ897" s="218">
        <v>4980549.3600000003</v>
      </c>
      <c r="DR897" s="218">
        <v>6603908.5300000003</v>
      </c>
      <c r="DS897" s="164">
        <f t="shared" si="13"/>
        <v>73476869.670000002</v>
      </c>
    </row>
    <row r="898" spans="63:123" ht="20.399999999999999">
      <c r="BK898" s="152" t="s">
        <v>24744</v>
      </c>
      <c r="BL898" s="219">
        <v>0</v>
      </c>
      <c r="BM898" s="219">
        <v>0</v>
      </c>
      <c r="BN898" s="219">
        <v>0</v>
      </c>
      <c r="BO898" s="219">
        <v>0</v>
      </c>
      <c r="BP898" s="219">
        <v>0</v>
      </c>
      <c r="BQ898" s="219">
        <v>0</v>
      </c>
      <c r="BR898" s="219">
        <v>3990</v>
      </c>
      <c r="BS898" s="219">
        <v>0</v>
      </c>
      <c r="BT898" s="219">
        <v>0</v>
      </c>
      <c r="BU898" s="219">
        <v>0</v>
      </c>
      <c r="BV898" s="219">
        <v>0</v>
      </c>
      <c r="BW898" s="219">
        <v>0</v>
      </c>
      <c r="BX898" s="166">
        <v>-3990</v>
      </c>
      <c r="BZ898" s="152" t="s">
        <v>25330</v>
      </c>
      <c r="CA898" s="219">
        <v>0</v>
      </c>
      <c r="CB898" s="219">
        <v>0</v>
      </c>
      <c r="CC898" s="219">
        <v>0</v>
      </c>
      <c r="CD898" s="219">
        <v>0</v>
      </c>
      <c r="CE898" s="219">
        <v>0</v>
      </c>
      <c r="CF898" s="219">
        <v>0</v>
      </c>
      <c r="CG898" s="219">
        <v>0</v>
      </c>
      <c r="CH898" s="219">
        <v>5647.95</v>
      </c>
      <c r="CI898" s="219">
        <v>0</v>
      </c>
      <c r="CJ898" s="219">
        <v>3196.78</v>
      </c>
      <c r="CK898" s="219">
        <v>0</v>
      </c>
      <c r="CL898" s="219">
        <v>0</v>
      </c>
      <c r="CM898" s="219">
        <v>0</v>
      </c>
      <c r="CN898" s="166">
        <v>-8844.73</v>
      </c>
      <c r="CP898" s="152" t="s">
        <v>25385</v>
      </c>
      <c r="CQ898" s="219">
        <v>204931684.37</v>
      </c>
      <c r="CR898" s="219">
        <v>202968864.63</v>
      </c>
      <c r="CS898" s="219">
        <v>159082576.47999999</v>
      </c>
      <c r="CT898" s="219">
        <v>150433597.86000001</v>
      </c>
      <c r="CU898" s="219">
        <v>151413451.84999999</v>
      </c>
      <c r="CV898" s="219">
        <v>151550301.24000001</v>
      </c>
      <c r="CW898" s="219">
        <v>151466381.24000001</v>
      </c>
      <c r="CX898" s="219">
        <v>151683669.75</v>
      </c>
      <c r="CY898" s="219">
        <v>150865934.61000001</v>
      </c>
      <c r="CZ898" s="219">
        <v>151456415.30000001</v>
      </c>
      <c r="DA898" s="219">
        <v>179574164.15000001</v>
      </c>
      <c r="DB898" s="219">
        <v>168165815.83000001</v>
      </c>
      <c r="DC898" s="219">
        <v>0</v>
      </c>
      <c r="DD898" s="166">
        <v>-1973592857.3099999</v>
      </c>
      <c r="DF898" s="152" t="s">
        <v>24759</v>
      </c>
      <c r="DG898" s="219">
        <v>1323548.54</v>
      </c>
      <c r="DH898" s="219">
        <v>4161330.04</v>
      </c>
      <c r="DI898" s="219">
        <v>4546499.05</v>
      </c>
      <c r="DJ898" s="219">
        <v>4338095.2300000004</v>
      </c>
      <c r="DK898" s="219">
        <v>5573130.9900000002</v>
      </c>
      <c r="DL898" s="219">
        <v>4043074.6</v>
      </c>
      <c r="DM898" s="219">
        <v>5182113.1500000004</v>
      </c>
      <c r="DN898" s="219">
        <v>3990254.97</v>
      </c>
      <c r="DO898" s="219">
        <v>3736284.32</v>
      </c>
      <c r="DP898" s="219">
        <v>3544662.47</v>
      </c>
      <c r="DQ898" s="219">
        <v>2919536.44</v>
      </c>
      <c r="DR898" s="219">
        <v>3661701.41</v>
      </c>
      <c r="DS898" s="164">
        <f t="shared" si="13"/>
        <v>47020231.209999993</v>
      </c>
    </row>
    <row r="899" spans="63:123" ht="20.399999999999999">
      <c r="BK899" s="154" t="s">
        <v>24855</v>
      </c>
      <c r="BL899" s="218">
        <v>3624.92</v>
      </c>
      <c r="BM899" s="218">
        <v>345206.26</v>
      </c>
      <c r="BN899" s="218">
        <v>1011842.36</v>
      </c>
      <c r="BO899" s="218">
        <v>77811.509999999995</v>
      </c>
      <c r="BP899" s="218">
        <v>760262.43</v>
      </c>
      <c r="BQ899" s="218">
        <v>435858.23</v>
      </c>
      <c r="BR899" s="218">
        <v>460363.62</v>
      </c>
      <c r="BS899" s="218">
        <v>520201.42</v>
      </c>
      <c r="BT899" s="218">
        <v>358595.31</v>
      </c>
      <c r="BU899" s="218">
        <v>622373.39</v>
      </c>
      <c r="BV899" s="218">
        <v>662252.4</v>
      </c>
      <c r="BW899" s="218">
        <v>689678.27</v>
      </c>
      <c r="BX899" s="165">
        <v>-5948070.1200000001</v>
      </c>
      <c r="BZ899" s="153" t="s">
        <v>25419</v>
      </c>
      <c r="CA899" s="217">
        <v>0</v>
      </c>
      <c r="CB899" s="217">
        <v>0</v>
      </c>
      <c r="CC899" s="217">
        <v>0</v>
      </c>
      <c r="CD899" s="217">
        <v>0</v>
      </c>
      <c r="CE899" s="217">
        <v>0</v>
      </c>
      <c r="CF899" s="217">
        <v>35344.589999999997</v>
      </c>
      <c r="CG899" s="217">
        <v>44276.08</v>
      </c>
      <c r="CH899" s="217">
        <v>63147.31</v>
      </c>
      <c r="CI899" s="217">
        <v>55692.38</v>
      </c>
      <c r="CJ899" s="217">
        <v>134584.18</v>
      </c>
      <c r="CK899" s="217">
        <v>54308.81</v>
      </c>
      <c r="CL899" s="217">
        <v>88630.07</v>
      </c>
      <c r="CM899" s="217">
        <v>0</v>
      </c>
      <c r="CN899" s="164">
        <v>-475983.42</v>
      </c>
      <c r="CP899" s="152" t="s">
        <v>25386</v>
      </c>
      <c r="CQ899" s="219">
        <v>0</v>
      </c>
      <c r="CR899" s="219">
        <v>0</v>
      </c>
      <c r="CS899" s="219">
        <v>0</v>
      </c>
      <c r="CT899" s="219">
        <v>0</v>
      </c>
      <c r="CU899" s="219">
        <v>0</v>
      </c>
      <c r="CV899" s="219">
        <v>0</v>
      </c>
      <c r="CW899" s="219">
        <v>0</v>
      </c>
      <c r="CX899" s="219">
        <v>0</v>
      </c>
      <c r="CY899" s="219">
        <v>0</v>
      </c>
      <c r="CZ899" s="219">
        <v>0</v>
      </c>
      <c r="DA899" s="219">
        <v>0</v>
      </c>
      <c r="DB899" s="219">
        <v>15002600.439999999</v>
      </c>
      <c r="DC899" s="219">
        <v>0</v>
      </c>
      <c r="DD899" s="166">
        <v>-15002600.439999999</v>
      </c>
      <c r="DF899" s="152" t="s">
        <v>24731</v>
      </c>
      <c r="DG899" s="219">
        <v>2195830.13</v>
      </c>
      <c r="DH899" s="219">
        <v>2104410.77</v>
      </c>
      <c r="DI899" s="219">
        <v>2270250.4500000002</v>
      </c>
      <c r="DJ899" s="219">
        <v>2211752.61</v>
      </c>
      <c r="DK899" s="219">
        <v>2136955.5099999998</v>
      </c>
      <c r="DL899" s="219">
        <v>2069558.89</v>
      </c>
      <c r="DM899" s="219">
        <v>2138765.0299999998</v>
      </c>
      <c r="DN899" s="219">
        <v>2152487.46</v>
      </c>
      <c r="DO899" s="219">
        <v>2073820.56</v>
      </c>
      <c r="DP899" s="219">
        <v>2099587.0099999998</v>
      </c>
      <c r="DQ899" s="219">
        <v>2061012.92</v>
      </c>
      <c r="DR899" s="219">
        <v>2942207.12</v>
      </c>
      <c r="DS899" s="164">
        <f t="shared" si="13"/>
        <v>26456638.460000005</v>
      </c>
    </row>
    <row r="900" spans="63:123" ht="20.399999999999999">
      <c r="BK900" s="152" t="s">
        <v>25336</v>
      </c>
      <c r="BL900" s="219">
        <v>3624.92</v>
      </c>
      <c r="BM900" s="219">
        <v>9559.7199999999993</v>
      </c>
      <c r="BN900" s="219">
        <v>7426.22</v>
      </c>
      <c r="BO900" s="219">
        <v>5314.85</v>
      </c>
      <c r="BP900" s="219">
        <v>9612.19</v>
      </c>
      <c r="BQ900" s="219">
        <v>14721.22</v>
      </c>
      <c r="BR900" s="219">
        <v>8488.2199999999993</v>
      </c>
      <c r="BS900" s="219">
        <v>16359.86</v>
      </c>
      <c r="BT900" s="219">
        <v>12594.86</v>
      </c>
      <c r="BU900" s="219">
        <v>11524.71</v>
      </c>
      <c r="BV900" s="219">
        <v>10273.39</v>
      </c>
      <c r="BW900" s="219">
        <v>6464.33</v>
      </c>
      <c r="BX900" s="166">
        <v>-115964.49</v>
      </c>
      <c r="BZ900" s="154" t="s">
        <v>24857</v>
      </c>
      <c r="CA900" s="218">
        <v>0</v>
      </c>
      <c r="CB900" s="218">
        <v>0</v>
      </c>
      <c r="CC900" s="218">
        <v>0</v>
      </c>
      <c r="CD900" s="218">
        <v>0</v>
      </c>
      <c r="CE900" s="218">
        <v>0</v>
      </c>
      <c r="CF900" s="218">
        <v>35344.589999999997</v>
      </c>
      <c r="CG900" s="218">
        <v>44276.08</v>
      </c>
      <c r="CH900" s="218">
        <v>63147.31</v>
      </c>
      <c r="CI900" s="218">
        <v>55692.38</v>
      </c>
      <c r="CJ900" s="218">
        <v>134584.18</v>
      </c>
      <c r="CK900" s="218">
        <v>54308.81</v>
      </c>
      <c r="CL900" s="218">
        <v>88630.07</v>
      </c>
      <c r="CM900" s="218">
        <v>0</v>
      </c>
      <c r="CN900" s="165">
        <v>-475983.42</v>
      </c>
      <c r="CP900" s="154" t="s">
        <v>24789</v>
      </c>
      <c r="CQ900" s="218">
        <v>71805.87</v>
      </c>
      <c r="CR900" s="218">
        <v>17678.849999999999</v>
      </c>
      <c r="CS900" s="218">
        <v>133542.07999999999</v>
      </c>
      <c r="CT900" s="218">
        <v>70052.36</v>
      </c>
      <c r="CU900" s="218">
        <v>11574.71</v>
      </c>
      <c r="CV900" s="218">
        <v>42422.32</v>
      </c>
      <c r="CW900" s="218">
        <v>41847.65</v>
      </c>
      <c r="CX900" s="218">
        <v>12382.97</v>
      </c>
      <c r="CY900" s="218">
        <v>70807.58</v>
      </c>
      <c r="CZ900" s="218">
        <v>270757.38</v>
      </c>
      <c r="DA900" s="218">
        <v>60332.5</v>
      </c>
      <c r="DB900" s="218">
        <v>33255.03</v>
      </c>
      <c r="DC900" s="218">
        <v>0</v>
      </c>
      <c r="DD900" s="165">
        <v>-836459.3</v>
      </c>
      <c r="DF900" s="154" t="s">
        <v>24934</v>
      </c>
      <c r="DG900" s="218">
        <v>0</v>
      </c>
      <c r="DH900" s="218">
        <v>6312.67</v>
      </c>
      <c r="DI900" s="218">
        <v>19783.61</v>
      </c>
      <c r="DJ900" s="218">
        <v>135302.54999999999</v>
      </c>
      <c r="DK900" s="218">
        <v>38593.42</v>
      </c>
      <c r="DL900" s="218">
        <v>181846.33</v>
      </c>
      <c r="DM900" s="218">
        <v>555121.65</v>
      </c>
      <c r="DN900" s="218">
        <v>608282.77</v>
      </c>
      <c r="DO900" s="218">
        <v>541256.49</v>
      </c>
      <c r="DP900" s="218">
        <v>191554.95</v>
      </c>
      <c r="DQ900" s="218">
        <v>643184.46</v>
      </c>
      <c r="DR900" s="218">
        <v>490943.52</v>
      </c>
      <c r="DS900" s="164">
        <f t="shared" si="13"/>
        <v>3412182.42</v>
      </c>
    </row>
    <row r="901" spans="63:123">
      <c r="BK901" s="152" t="s">
        <v>25338</v>
      </c>
      <c r="BL901" s="219">
        <v>0</v>
      </c>
      <c r="BM901" s="219">
        <v>333896.53999999998</v>
      </c>
      <c r="BN901" s="219">
        <v>1003043.09</v>
      </c>
      <c r="BO901" s="219">
        <v>70748.19</v>
      </c>
      <c r="BP901" s="219">
        <v>728645.73</v>
      </c>
      <c r="BQ901" s="219">
        <v>240000</v>
      </c>
      <c r="BR901" s="219">
        <v>448037.36</v>
      </c>
      <c r="BS901" s="219">
        <v>500281.64</v>
      </c>
      <c r="BT901" s="219">
        <v>334208.92</v>
      </c>
      <c r="BU901" s="219">
        <v>608678.81999999995</v>
      </c>
      <c r="BV901" s="219">
        <v>469215.05</v>
      </c>
      <c r="BW901" s="219">
        <v>677251.16</v>
      </c>
      <c r="BX901" s="166">
        <v>-5414006.5</v>
      </c>
      <c r="BZ901" s="152" t="s">
        <v>25324</v>
      </c>
      <c r="CA901" s="219">
        <v>0</v>
      </c>
      <c r="CB901" s="219">
        <v>0</v>
      </c>
      <c r="CC901" s="219">
        <v>0</v>
      </c>
      <c r="CD901" s="219">
        <v>0</v>
      </c>
      <c r="CE901" s="219">
        <v>0</v>
      </c>
      <c r="CF901" s="219">
        <v>35344.589999999997</v>
      </c>
      <c r="CG901" s="219">
        <v>44276.08</v>
      </c>
      <c r="CH901" s="219">
        <v>63147.31</v>
      </c>
      <c r="CI901" s="219">
        <v>55692.38</v>
      </c>
      <c r="CJ901" s="219">
        <v>134584.18</v>
      </c>
      <c r="CK901" s="219">
        <v>54308.81</v>
      </c>
      <c r="CL901" s="219">
        <v>88630.07</v>
      </c>
      <c r="CM901" s="219">
        <v>0</v>
      </c>
      <c r="CN901" s="166">
        <v>-475983.42</v>
      </c>
      <c r="CP901" s="152" t="s">
        <v>24792</v>
      </c>
      <c r="CQ901" s="219">
        <v>71805.87</v>
      </c>
      <c r="CR901" s="219">
        <v>17678.849999999999</v>
      </c>
      <c r="CS901" s="219">
        <v>133542.07999999999</v>
      </c>
      <c r="CT901" s="219">
        <v>70052.36</v>
      </c>
      <c r="CU901" s="219">
        <v>11574.71</v>
      </c>
      <c r="CV901" s="219">
        <v>42422.32</v>
      </c>
      <c r="CW901" s="219">
        <v>41847.65</v>
      </c>
      <c r="CX901" s="219">
        <v>12382.97</v>
      </c>
      <c r="CY901" s="219">
        <v>70807.58</v>
      </c>
      <c r="CZ901" s="219">
        <v>270757.38</v>
      </c>
      <c r="DA901" s="219">
        <v>60332.5</v>
      </c>
      <c r="DB901" s="219">
        <v>33255.03</v>
      </c>
      <c r="DC901" s="219">
        <v>0</v>
      </c>
      <c r="DD901" s="166">
        <v>-836459.3</v>
      </c>
      <c r="DF901" s="152" t="s">
        <v>25287</v>
      </c>
      <c r="DG901" s="219">
        <v>0</v>
      </c>
      <c r="DH901" s="219">
        <v>6312.67</v>
      </c>
      <c r="DI901" s="219">
        <v>19783.61</v>
      </c>
      <c r="DJ901" s="219">
        <v>135302.54999999999</v>
      </c>
      <c r="DK901" s="219">
        <v>38593.42</v>
      </c>
      <c r="DL901" s="219">
        <v>181846.33</v>
      </c>
      <c r="DM901" s="219">
        <v>555121.65</v>
      </c>
      <c r="DN901" s="219">
        <v>608282.77</v>
      </c>
      <c r="DO901" s="219">
        <v>541256.49</v>
      </c>
      <c r="DP901" s="219">
        <v>191554.95</v>
      </c>
      <c r="DQ901" s="219">
        <v>643184.46</v>
      </c>
      <c r="DR901" s="219">
        <v>490943.52</v>
      </c>
      <c r="DS901" s="164">
        <f t="shared" si="13"/>
        <v>3412182.42</v>
      </c>
    </row>
    <row r="902" spans="63:123" ht="20.399999999999999">
      <c r="BK902" s="152" t="s">
        <v>25340</v>
      </c>
      <c r="BL902" s="219">
        <v>0</v>
      </c>
      <c r="BM902" s="219">
        <v>1750</v>
      </c>
      <c r="BN902" s="219">
        <v>1373.05</v>
      </c>
      <c r="BO902" s="219">
        <v>1748.47</v>
      </c>
      <c r="BP902" s="219">
        <v>2004.51</v>
      </c>
      <c r="BQ902" s="219">
        <v>181137.01</v>
      </c>
      <c r="BR902" s="219">
        <v>3838.04</v>
      </c>
      <c r="BS902" s="219">
        <v>3559.92</v>
      </c>
      <c r="BT902" s="219">
        <v>11791.53</v>
      </c>
      <c r="BU902" s="219">
        <v>2169.86</v>
      </c>
      <c r="BV902" s="219">
        <v>32763.96</v>
      </c>
      <c r="BW902" s="219">
        <v>5962.78</v>
      </c>
      <c r="BX902" s="166">
        <v>-248099.13</v>
      </c>
      <c r="BZ902" s="153" t="s">
        <v>25335</v>
      </c>
      <c r="CA902" s="217">
        <v>562726.81999999995</v>
      </c>
      <c r="CB902" s="217">
        <v>1430132.28</v>
      </c>
      <c r="CC902" s="217">
        <v>1372989.54</v>
      </c>
      <c r="CD902" s="217">
        <v>913941.97</v>
      </c>
      <c r="CE902" s="217">
        <v>765526.04</v>
      </c>
      <c r="CF902" s="217">
        <v>2929705.43</v>
      </c>
      <c r="CG902" s="217">
        <v>1118396.8600000001</v>
      </c>
      <c r="CH902" s="217">
        <v>1030031.43</v>
      </c>
      <c r="CI902" s="217">
        <v>2174130.48</v>
      </c>
      <c r="CJ902" s="217">
        <v>1765240.73</v>
      </c>
      <c r="CK902" s="217">
        <v>3960424.39</v>
      </c>
      <c r="CL902" s="217">
        <v>6411552.3399999999</v>
      </c>
      <c r="CM902" s="217">
        <v>0</v>
      </c>
      <c r="CN902" s="164">
        <v>-24434798.309999999</v>
      </c>
      <c r="CP902" s="153" t="s">
        <v>25387</v>
      </c>
      <c r="CQ902" s="217">
        <v>7119657.9800000004</v>
      </c>
      <c r="CR902" s="217">
        <v>6938318.9299999997</v>
      </c>
      <c r="CS902" s="217">
        <v>6623369.0199999996</v>
      </c>
      <c r="CT902" s="217">
        <v>6271398.0599999996</v>
      </c>
      <c r="CU902" s="217">
        <v>6189151.9400000004</v>
      </c>
      <c r="CV902" s="217">
        <v>6174155.6600000001</v>
      </c>
      <c r="CW902" s="217">
        <v>6134443.9000000004</v>
      </c>
      <c r="CX902" s="217">
        <v>6241163.9699999997</v>
      </c>
      <c r="CY902" s="217">
        <v>6329077.7400000002</v>
      </c>
      <c r="CZ902" s="217">
        <v>6144857.0599999996</v>
      </c>
      <c r="DA902" s="217">
        <v>6139281.6799999997</v>
      </c>
      <c r="DB902" s="217">
        <v>6821746.0999999996</v>
      </c>
      <c r="DC902" s="217">
        <v>0</v>
      </c>
      <c r="DD902" s="164">
        <v>-77126622.040000007</v>
      </c>
      <c r="DF902" s="154" t="s">
        <v>24789</v>
      </c>
      <c r="DG902" s="218">
        <v>31100.53</v>
      </c>
      <c r="DH902" s="218">
        <v>26164.560000000001</v>
      </c>
      <c r="DI902" s="218">
        <v>41030.1</v>
      </c>
      <c r="DJ902" s="218">
        <v>72968.22</v>
      </c>
      <c r="DK902" s="218">
        <v>34542.79</v>
      </c>
      <c r="DL902" s="218">
        <v>20254.93</v>
      </c>
      <c r="DM902" s="218">
        <v>70572.78</v>
      </c>
      <c r="DN902" s="218">
        <v>63898.11</v>
      </c>
      <c r="DO902" s="218">
        <v>15210.53</v>
      </c>
      <c r="DP902" s="218">
        <v>51583.86</v>
      </c>
      <c r="DQ902" s="218">
        <v>65691.13</v>
      </c>
      <c r="DR902" s="218">
        <v>96331.199999999997</v>
      </c>
      <c r="DS902" s="164">
        <f t="shared" si="13"/>
        <v>589348.74</v>
      </c>
    </row>
    <row r="903" spans="63:123" ht="20.399999999999999">
      <c r="BK903" s="152" t="s">
        <v>24856</v>
      </c>
      <c r="BL903" s="219">
        <v>0</v>
      </c>
      <c r="BM903" s="219">
        <v>0</v>
      </c>
      <c r="BN903" s="219">
        <v>0</v>
      </c>
      <c r="BO903" s="219">
        <v>0</v>
      </c>
      <c r="BP903" s="219">
        <v>20000</v>
      </c>
      <c r="BQ903" s="219">
        <v>0</v>
      </c>
      <c r="BR903" s="219">
        <v>0</v>
      </c>
      <c r="BS903" s="219">
        <v>0</v>
      </c>
      <c r="BT903" s="219">
        <v>0</v>
      </c>
      <c r="BU903" s="219">
        <v>0</v>
      </c>
      <c r="BV903" s="219">
        <v>150000</v>
      </c>
      <c r="BW903" s="219">
        <v>0</v>
      </c>
      <c r="BX903" s="166">
        <v>-170000</v>
      </c>
      <c r="BZ903" s="154" t="s">
        <v>25367</v>
      </c>
      <c r="CA903" s="218">
        <v>0</v>
      </c>
      <c r="CB903" s="218">
        <v>0</v>
      </c>
      <c r="CC903" s="218">
        <v>0</v>
      </c>
      <c r="CD903" s="218">
        <v>0</v>
      </c>
      <c r="CE903" s="218">
        <v>0</v>
      </c>
      <c r="CF903" s="218">
        <v>0</v>
      </c>
      <c r="CG903" s="218">
        <v>0</v>
      </c>
      <c r="CH903" s="218">
        <v>0</v>
      </c>
      <c r="CI903" s="218">
        <v>0</v>
      </c>
      <c r="CJ903" s="218">
        <v>0</v>
      </c>
      <c r="CK903" s="218">
        <v>0</v>
      </c>
      <c r="CL903" s="218">
        <v>511087.69</v>
      </c>
      <c r="CM903" s="218">
        <v>0</v>
      </c>
      <c r="CN903" s="165">
        <v>-511087.69</v>
      </c>
      <c r="CP903" s="154" t="s">
        <v>24773</v>
      </c>
      <c r="CQ903" s="218">
        <v>7119657.9800000004</v>
      </c>
      <c r="CR903" s="218">
        <v>6933774.8600000003</v>
      </c>
      <c r="CS903" s="218">
        <v>6623369.0199999996</v>
      </c>
      <c r="CT903" s="218">
        <v>6271398.0599999996</v>
      </c>
      <c r="CU903" s="218">
        <v>6189151.9400000004</v>
      </c>
      <c r="CV903" s="218">
        <v>6166274.2400000002</v>
      </c>
      <c r="CW903" s="218">
        <v>6134443.9000000004</v>
      </c>
      <c r="CX903" s="218">
        <v>6241163.9699999997</v>
      </c>
      <c r="CY903" s="218">
        <v>6329077.7400000002</v>
      </c>
      <c r="CZ903" s="218">
        <v>6144857.0599999996</v>
      </c>
      <c r="DA903" s="218">
        <v>6139281.6799999997</v>
      </c>
      <c r="DB903" s="218">
        <v>6821746.0999999996</v>
      </c>
      <c r="DC903" s="218">
        <v>0</v>
      </c>
      <c r="DD903" s="165">
        <v>-77114196.549999997</v>
      </c>
      <c r="DF903" s="152" t="s">
        <v>24792</v>
      </c>
      <c r="DG903" s="219">
        <v>31100.53</v>
      </c>
      <c r="DH903" s="219">
        <v>26164.560000000001</v>
      </c>
      <c r="DI903" s="219">
        <v>41030.1</v>
      </c>
      <c r="DJ903" s="219">
        <v>72968.22</v>
      </c>
      <c r="DK903" s="219">
        <v>34542.79</v>
      </c>
      <c r="DL903" s="219">
        <v>20254.93</v>
      </c>
      <c r="DM903" s="219">
        <v>70572.78</v>
      </c>
      <c r="DN903" s="219">
        <v>63898.11</v>
      </c>
      <c r="DO903" s="219">
        <v>15210.53</v>
      </c>
      <c r="DP903" s="219">
        <v>51583.86</v>
      </c>
      <c r="DQ903" s="219">
        <v>65691.13</v>
      </c>
      <c r="DR903" s="219">
        <v>96331.199999999997</v>
      </c>
      <c r="DS903" s="164">
        <f t="shared" si="13"/>
        <v>589348.74</v>
      </c>
    </row>
    <row r="904" spans="63:123" ht="20.399999999999999">
      <c r="BK904" s="154" t="s">
        <v>24764</v>
      </c>
      <c r="BL904" s="218">
        <v>19107.39</v>
      </c>
      <c r="BM904" s="218">
        <v>1096208.96</v>
      </c>
      <c r="BN904" s="218">
        <v>2493004.65</v>
      </c>
      <c r="BO904" s="218">
        <v>3816178.33</v>
      </c>
      <c r="BP904" s="218">
        <v>1697029.14</v>
      </c>
      <c r="BQ904" s="218">
        <v>8045165.4699999997</v>
      </c>
      <c r="BR904" s="218">
        <v>1639393.65</v>
      </c>
      <c r="BS904" s="218">
        <v>4634636.01</v>
      </c>
      <c r="BT904" s="218">
        <v>4411974.1399999997</v>
      </c>
      <c r="BU904" s="218">
        <v>527769.04</v>
      </c>
      <c r="BV904" s="218">
        <v>2844776.41</v>
      </c>
      <c r="BW904" s="218">
        <v>5664390.2699999996</v>
      </c>
      <c r="BX904" s="165">
        <v>-36889633.460000001</v>
      </c>
      <c r="BZ904" s="152" t="s">
        <v>25435</v>
      </c>
      <c r="CA904" s="219">
        <v>0</v>
      </c>
      <c r="CB904" s="219">
        <v>0</v>
      </c>
      <c r="CC904" s="219">
        <v>0</v>
      </c>
      <c r="CD904" s="219">
        <v>0</v>
      </c>
      <c r="CE904" s="219">
        <v>0</v>
      </c>
      <c r="CF904" s="219">
        <v>0</v>
      </c>
      <c r="CG904" s="219">
        <v>0</v>
      </c>
      <c r="CH904" s="219">
        <v>0</v>
      </c>
      <c r="CI904" s="219">
        <v>0</v>
      </c>
      <c r="CJ904" s="219">
        <v>0</v>
      </c>
      <c r="CK904" s="219">
        <v>0</v>
      </c>
      <c r="CL904" s="219">
        <v>511087.69</v>
      </c>
      <c r="CM904" s="219">
        <v>0</v>
      </c>
      <c r="CN904" s="166">
        <v>-511087.69</v>
      </c>
      <c r="CP904" s="152" t="s">
        <v>25378</v>
      </c>
      <c r="CQ904" s="219">
        <v>0</v>
      </c>
      <c r="CR904" s="219">
        <v>0</v>
      </c>
      <c r="CS904" s="219">
        <v>0</v>
      </c>
      <c r="CT904" s="219">
        <v>0</v>
      </c>
      <c r="CU904" s="219">
        <v>0</v>
      </c>
      <c r="CV904" s="219">
        <v>0</v>
      </c>
      <c r="CW904" s="219">
        <v>0</v>
      </c>
      <c r="CX904" s="219">
        <v>10229.209999999999</v>
      </c>
      <c r="CY904" s="219">
        <v>2191.91</v>
      </c>
      <c r="CZ904" s="219">
        <v>2191.91</v>
      </c>
      <c r="DA904" s="219">
        <v>2191.91</v>
      </c>
      <c r="DB904" s="219">
        <v>3835.84</v>
      </c>
      <c r="DC904" s="219">
        <v>0</v>
      </c>
      <c r="DD904" s="166">
        <v>-20640.78</v>
      </c>
      <c r="DF904" s="153" t="s">
        <v>25404</v>
      </c>
      <c r="DG904" s="217">
        <v>0</v>
      </c>
      <c r="DH904" s="217">
        <v>90571.74</v>
      </c>
      <c r="DI904" s="217">
        <v>12320.43</v>
      </c>
      <c r="DJ904" s="217">
        <v>46060.26</v>
      </c>
      <c r="DK904" s="217">
        <v>99322.42</v>
      </c>
      <c r="DL904" s="217">
        <v>96390.15</v>
      </c>
      <c r="DM904" s="217">
        <v>53171.83</v>
      </c>
      <c r="DN904" s="217">
        <v>167129.75</v>
      </c>
      <c r="DO904" s="217">
        <v>1195945.19</v>
      </c>
      <c r="DP904" s="217">
        <v>143349.82999999999</v>
      </c>
      <c r="DQ904" s="217">
        <v>1616142.79</v>
      </c>
      <c r="DR904" s="217">
        <v>1550875.91</v>
      </c>
      <c r="DS904" s="164">
        <f t="shared" ref="DS904:DS967" si="14">+SUM(DG904:DR904)</f>
        <v>5071280.3</v>
      </c>
    </row>
    <row r="905" spans="63:123" ht="20.399999999999999">
      <c r="BK905" s="152" t="s">
        <v>24765</v>
      </c>
      <c r="BL905" s="219">
        <v>19107.39</v>
      </c>
      <c r="BM905" s="219">
        <v>1096208.96</v>
      </c>
      <c r="BN905" s="219">
        <v>2493004.65</v>
      </c>
      <c r="BO905" s="219">
        <v>3816178.33</v>
      </c>
      <c r="BP905" s="219">
        <v>1697029.14</v>
      </c>
      <c r="BQ905" s="219">
        <v>8045165.4699999997</v>
      </c>
      <c r="BR905" s="219">
        <v>1639393.65</v>
      </c>
      <c r="BS905" s="219">
        <v>4634636.01</v>
      </c>
      <c r="BT905" s="219">
        <v>4411974.1399999997</v>
      </c>
      <c r="BU905" s="219">
        <v>527769.04</v>
      </c>
      <c r="BV905" s="219">
        <v>2844776.41</v>
      </c>
      <c r="BW905" s="219">
        <v>5664390.2699999996</v>
      </c>
      <c r="BX905" s="166">
        <v>-36889633.460000001</v>
      </c>
      <c r="BZ905" s="154" t="s">
        <v>24855</v>
      </c>
      <c r="CA905" s="218">
        <v>2924.15</v>
      </c>
      <c r="CB905" s="218">
        <v>797561.58</v>
      </c>
      <c r="CC905" s="218">
        <v>743915.41</v>
      </c>
      <c r="CD905" s="218">
        <v>287292.74</v>
      </c>
      <c r="CE905" s="218">
        <v>105160.26</v>
      </c>
      <c r="CF905" s="218">
        <v>633596.26</v>
      </c>
      <c r="CG905" s="218">
        <v>243246.46</v>
      </c>
      <c r="CH905" s="218">
        <v>313746.42</v>
      </c>
      <c r="CI905" s="218">
        <v>258637.39</v>
      </c>
      <c r="CJ905" s="218">
        <v>778846.55</v>
      </c>
      <c r="CK905" s="218">
        <v>544870.49</v>
      </c>
      <c r="CL905" s="218">
        <v>1368351.96</v>
      </c>
      <c r="CM905" s="218">
        <v>0</v>
      </c>
      <c r="CN905" s="165">
        <v>-6078149.6699999999</v>
      </c>
      <c r="CP905" s="152" t="s">
        <v>25379</v>
      </c>
      <c r="CQ905" s="219">
        <v>73269.820000000007</v>
      </c>
      <c r="CR905" s="219">
        <v>73269.820000000007</v>
      </c>
      <c r="CS905" s="219">
        <v>73269.820000000007</v>
      </c>
      <c r="CT905" s="219">
        <v>73269.820000000007</v>
      </c>
      <c r="CU905" s="219">
        <v>73269.820000000007</v>
      </c>
      <c r="CV905" s="219">
        <v>89315.55</v>
      </c>
      <c r="CW905" s="219">
        <v>73269.820000000007</v>
      </c>
      <c r="CX905" s="219">
        <v>80752.740000000005</v>
      </c>
      <c r="CY905" s="219">
        <v>73269.820000000007</v>
      </c>
      <c r="CZ905" s="219">
        <v>79335.100000000006</v>
      </c>
      <c r="DA905" s="219">
        <v>73269.820000000007</v>
      </c>
      <c r="DB905" s="219">
        <v>116945.71</v>
      </c>
      <c r="DC905" s="219">
        <v>0</v>
      </c>
      <c r="DD905" s="166">
        <v>-952507.66</v>
      </c>
      <c r="DF905" s="154" t="s">
        <v>24769</v>
      </c>
      <c r="DG905" s="218">
        <v>0</v>
      </c>
      <c r="DH905" s="218">
        <v>90571.74</v>
      </c>
      <c r="DI905" s="218">
        <v>12320.43</v>
      </c>
      <c r="DJ905" s="218">
        <v>46060.26</v>
      </c>
      <c r="DK905" s="218">
        <v>99322.42</v>
      </c>
      <c r="DL905" s="218">
        <v>96390.15</v>
      </c>
      <c r="DM905" s="218">
        <v>53171.83</v>
      </c>
      <c r="DN905" s="218">
        <v>167129.75</v>
      </c>
      <c r="DO905" s="218">
        <v>1195945.19</v>
      </c>
      <c r="DP905" s="218">
        <v>143349.82999999999</v>
      </c>
      <c r="DQ905" s="218">
        <v>1616142.79</v>
      </c>
      <c r="DR905" s="218">
        <v>1550875.91</v>
      </c>
      <c r="DS905" s="164">
        <f t="shared" si="14"/>
        <v>5071280.3</v>
      </c>
    </row>
    <row r="906" spans="63:123" ht="20.399999999999999">
      <c r="BK906" s="154" t="s">
        <v>24767</v>
      </c>
      <c r="BL906" s="218">
        <v>567626.6</v>
      </c>
      <c r="BM906" s="218">
        <v>614625.91</v>
      </c>
      <c r="BN906" s="218">
        <v>685586</v>
      </c>
      <c r="BO906" s="218">
        <v>588463.99</v>
      </c>
      <c r="BP906" s="218">
        <v>572429.39</v>
      </c>
      <c r="BQ906" s="218">
        <v>499743.94</v>
      </c>
      <c r="BR906" s="218">
        <v>572004.93000000005</v>
      </c>
      <c r="BS906" s="218">
        <v>544222.26</v>
      </c>
      <c r="BT906" s="218">
        <v>645011.38</v>
      </c>
      <c r="BU906" s="218">
        <v>559447.68000000005</v>
      </c>
      <c r="BV906" s="218">
        <v>574581.21</v>
      </c>
      <c r="BW906" s="218">
        <v>832977.64</v>
      </c>
      <c r="BX906" s="165">
        <v>-7256720.9299999997</v>
      </c>
      <c r="BZ906" s="152" t="s">
        <v>25336</v>
      </c>
      <c r="CA906" s="219">
        <v>2924.15</v>
      </c>
      <c r="CB906" s="219">
        <v>4080.26</v>
      </c>
      <c r="CC906" s="219">
        <v>3915.41</v>
      </c>
      <c r="CD906" s="219">
        <v>4207.53</v>
      </c>
      <c r="CE906" s="219">
        <v>3737.69</v>
      </c>
      <c r="CF906" s="219">
        <v>3596.26</v>
      </c>
      <c r="CG906" s="219">
        <v>3246.46</v>
      </c>
      <c r="CH906" s="219">
        <v>3746.42</v>
      </c>
      <c r="CI906" s="219">
        <v>3637.39</v>
      </c>
      <c r="CJ906" s="219">
        <v>11987.98</v>
      </c>
      <c r="CK906" s="219">
        <v>4732.49</v>
      </c>
      <c r="CL906" s="219">
        <v>9942.5</v>
      </c>
      <c r="CM906" s="219">
        <v>0</v>
      </c>
      <c r="CN906" s="166">
        <v>-59754.54</v>
      </c>
      <c r="CP906" s="152" t="s">
        <v>25380</v>
      </c>
      <c r="CQ906" s="219">
        <v>4557.41</v>
      </c>
      <c r="CR906" s="219">
        <v>4557.41</v>
      </c>
      <c r="CS906" s="219">
        <v>4557.41</v>
      </c>
      <c r="CT906" s="219">
        <v>4557.41</v>
      </c>
      <c r="CU906" s="219">
        <v>4557.41</v>
      </c>
      <c r="CV906" s="219">
        <v>4557.41</v>
      </c>
      <c r="CW906" s="219">
        <v>4557.41</v>
      </c>
      <c r="CX906" s="219">
        <v>8725.5300000000007</v>
      </c>
      <c r="CY906" s="219">
        <v>4557.41</v>
      </c>
      <c r="CZ906" s="219">
        <v>4557.41</v>
      </c>
      <c r="DA906" s="219">
        <v>4557.41</v>
      </c>
      <c r="DB906" s="219">
        <v>4946.7</v>
      </c>
      <c r="DC906" s="219">
        <v>0</v>
      </c>
      <c r="DD906" s="166">
        <v>-59246.33</v>
      </c>
      <c r="DF906" s="152" t="s">
        <v>25029</v>
      </c>
      <c r="DG906" s="219">
        <v>0</v>
      </c>
      <c r="DH906" s="219">
        <v>0</v>
      </c>
      <c r="DI906" s="219">
        <v>0</v>
      </c>
      <c r="DJ906" s="219">
        <v>0</v>
      </c>
      <c r="DK906" s="219">
        <v>0</v>
      </c>
      <c r="DL906" s="219">
        <v>0</v>
      </c>
      <c r="DM906" s="219">
        <v>0</v>
      </c>
      <c r="DN906" s="219">
        <v>22349.34</v>
      </c>
      <c r="DO906" s="219">
        <v>46548.41</v>
      </c>
      <c r="DP906" s="219">
        <v>37497.83</v>
      </c>
      <c r="DQ906" s="219">
        <v>119307.55</v>
      </c>
      <c r="DR906" s="219">
        <v>565473.64</v>
      </c>
      <c r="DS906" s="164">
        <f t="shared" si="14"/>
        <v>791176.77</v>
      </c>
    </row>
    <row r="907" spans="63:123" ht="20.399999999999999">
      <c r="BK907" s="152" t="s">
        <v>24759</v>
      </c>
      <c r="BL907" s="219">
        <v>1849.13</v>
      </c>
      <c r="BM907" s="219">
        <v>28525.43</v>
      </c>
      <c r="BN907" s="219">
        <v>39932.01</v>
      </c>
      <c r="BO907" s="219">
        <v>33106.47</v>
      </c>
      <c r="BP907" s="219">
        <v>63437.09</v>
      </c>
      <c r="BQ907" s="219">
        <v>22803.43</v>
      </c>
      <c r="BR907" s="219">
        <v>47166.53</v>
      </c>
      <c r="BS907" s="219">
        <v>32878.44</v>
      </c>
      <c r="BT907" s="219">
        <v>152850.67000000001</v>
      </c>
      <c r="BU907" s="219">
        <v>45425.46</v>
      </c>
      <c r="BV907" s="219">
        <v>36012.199999999997</v>
      </c>
      <c r="BW907" s="219">
        <v>29427.85</v>
      </c>
      <c r="BX907" s="166">
        <v>-533414.71</v>
      </c>
      <c r="BZ907" s="152" t="s">
        <v>25338</v>
      </c>
      <c r="CA907" s="219">
        <v>0</v>
      </c>
      <c r="CB907" s="219">
        <v>793481.32</v>
      </c>
      <c r="CC907" s="219">
        <v>740000</v>
      </c>
      <c r="CD907" s="219">
        <v>283085.21000000002</v>
      </c>
      <c r="CE907" s="219">
        <v>101422.57</v>
      </c>
      <c r="CF907" s="219">
        <v>630000</v>
      </c>
      <c r="CG907" s="219">
        <v>240000</v>
      </c>
      <c r="CH907" s="219">
        <v>310000</v>
      </c>
      <c r="CI907" s="219">
        <v>240000</v>
      </c>
      <c r="CJ907" s="219">
        <v>766858.57</v>
      </c>
      <c r="CK907" s="219">
        <v>482000</v>
      </c>
      <c r="CL907" s="219">
        <v>785680.01</v>
      </c>
      <c r="CM907" s="219">
        <v>0</v>
      </c>
      <c r="CN907" s="166">
        <v>-5372527.6799999997</v>
      </c>
      <c r="CP907" s="152" t="s">
        <v>25381</v>
      </c>
      <c r="CQ907" s="219">
        <v>124235.05</v>
      </c>
      <c r="CR907" s="219">
        <v>115542.29</v>
      </c>
      <c r="CS907" s="219">
        <v>150233.29999999999</v>
      </c>
      <c r="CT907" s="219">
        <v>119888.67</v>
      </c>
      <c r="CU907" s="219">
        <v>128409.98</v>
      </c>
      <c r="CV907" s="219">
        <v>140994.65</v>
      </c>
      <c r="CW907" s="219">
        <v>127262.29</v>
      </c>
      <c r="CX907" s="219">
        <v>132907.67000000001</v>
      </c>
      <c r="CY907" s="219">
        <v>119888.67</v>
      </c>
      <c r="CZ907" s="219">
        <v>119888.67</v>
      </c>
      <c r="DA907" s="219">
        <v>161471.44</v>
      </c>
      <c r="DB907" s="219">
        <v>183093.01</v>
      </c>
      <c r="DC907" s="219">
        <v>0</v>
      </c>
      <c r="DD907" s="166">
        <v>-1623815.69</v>
      </c>
      <c r="DF907" s="152" t="s">
        <v>24970</v>
      </c>
      <c r="DG907" s="219">
        <v>0</v>
      </c>
      <c r="DH907" s="219">
        <v>90571.74</v>
      </c>
      <c r="DI907" s="219">
        <v>12320.43</v>
      </c>
      <c r="DJ907" s="219">
        <v>46060.26</v>
      </c>
      <c r="DK907" s="219">
        <v>99322.42</v>
      </c>
      <c r="DL907" s="219">
        <v>96390.15</v>
      </c>
      <c r="DM907" s="219">
        <v>53171.83</v>
      </c>
      <c r="DN907" s="219">
        <v>65352.01</v>
      </c>
      <c r="DO907" s="219">
        <v>1149396.78</v>
      </c>
      <c r="DP907" s="219">
        <v>105852</v>
      </c>
      <c r="DQ907" s="219">
        <v>1384591.3600000001</v>
      </c>
      <c r="DR907" s="219">
        <v>657333.27</v>
      </c>
      <c r="DS907" s="164">
        <f t="shared" si="14"/>
        <v>3760362.2500000005</v>
      </c>
    </row>
    <row r="908" spans="63:123" ht="20.399999999999999">
      <c r="BK908" s="152" t="s">
        <v>24731</v>
      </c>
      <c r="BL908" s="219">
        <v>565777.47</v>
      </c>
      <c r="BM908" s="219">
        <v>586100.47999999998</v>
      </c>
      <c r="BN908" s="219">
        <v>645653.99</v>
      </c>
      <c r="BO908" s="219">
        <v>555357.52</v>
      </c>
      <c r="BP908" s="219">
        <v>508992.3</v>
      </c>
      <c r="BQ908" s="219">
        <v>476940.51</v>
      </c>
      <c r="BR908" s="219">
        <v>524838.40000000002</v>
      </c>
      <c r="BS908" s="219">
        <v>511343.82</v>
      </c>
      <c r="BT908" s="219">
        <v>492160.71</v>
      </c>
      <c r="BU908" s="219">
        <v>514022.22</v>
      </c>
      <c r="BV908" s="219">
        <v>538569.01</v>
      </c>
      <c r="BW908" s="219">
        <v>803549.79</v>
      </c>
      <c r="BX908" s="166">
        <v>-6723306.2199999997</v>
      </c>
      <c r="BZ908" s="152" t="s">
        <v>25340</v>
      </c>
      <c r="CA908" s="219">
        <v>0</v>
      </c>
      <c r="CB908" s="219">
        <v>0</v>
      </c>
      <c r="CC908" s="219">
        <v>0</v>
      </c>
      <c r="CD908" s="219">
        <v>0</v>
      </c>
      <c r="CE908" s="219">
        <v>0</v>
      </c>
      <c r="CF908" s="219">
        <v>0</v>
      </c>
      <c r="CG908" s="219">
        <v>0</v>
      </c>
      <c r="CH908" s="219">
        <v>0</v>
      </c>
      <c r="CI908" s="219">
        <v>15000</v>
      </c>
      <c r="CJ908" s="219">
        <v>0</v>
      </c>
      <c r="CK908" s="219">
        <v>58138</v>
      </c>
      <c r="CL908" s="219">
        <v>572729.44999999995</v>
      </c>
      <c r="CM908" s="219">
        <v>0</v>
      </c>
      <c r="CN908" s="166">
        <v>-645867.44999999995</v>
      </c>
      <c r="CP908" s="152" t="s">
        <v>25382</v>
      </c>
      <c r="CQ908" s="219">
        <v>51107.58</v>
      </c>
      <c r="CR908" s="219">
        <v>43099.82</v>
      </c>
      <c r="CS908" s="219">
        <v>64911.66</v>
      </c>
      <c r="CT908" s="219">
        <v>52018.79</v>
      </c>
      <c r="CU908" s="219">
        <v>51257.9</v>
      </c>
      <c r="CV908" s="219">
        <v>47713.16</v>
      </c>
      <c r="CW908" s="219">
        <v>24016.880000000001</v>
      </c>
      <c r="CX908" s="219">
        <v>85332.56</v>
      </c>
      <c r="CY908" s="219">
        <v>87307.63</v>
      </c>
      <c r="CZ908" s="219">
        <v>76617.17</v>
      </c>
      <c r="DA908" s="219">
        <v>76617.17</v>
      </c>
      <c r="DB908" s="219">
        <v>100961.04</v>
      </c>
      <c r="DC908" s="219">
        <v>0</v>
      </c>
      <c r="DD908" s="166">
        <v>-760961.36</v>
      </c>
      <c r="DF908" s="152" t="s">
        <v>25267</v>
      </c>
      <c r="DG908" s="219">
        <v>0</v>
      </c>
      <c r="DH908" s="219">
        <v>0</v>
      </c>
      <c r="DI908" s="219">
        <v>0</v>
      </c>
      <c r="DJ908" s="219">
        <v>0</v>
      </c>
      <c r="DK908" s="219">
        <v>0</v>
      </c>
      <c r="DL908" s="219">
        <v>0</v>
      </c>
      <c r="DM908" s="219">
        <v>0</v>
      </c>
      <c r="DN908" s="219">
        <v>79428.399999999994</v>
      </c>
      <c r="DO908" s="219">
        <v>0</v>
      </c>
      <c r="DP908" s="219">
        <v>0</v>
      </c>
      <c r="DQ908" s="219">
        <v>112243.88</v>
      </c>
      <c r="DR908" s="219">
        <v>328069</v>
      </c>
      <c r="DS908" s="164">
        <f t="shared" si="14"/>
        <v>519741.28</v>
      </c>
    </row>
    <row r="909" spans="63:123" ht="20.399999999999999">
      <c r="BK909" s="153" t="s">
        <v>25343</v>
      </c>
      <c r="BL909" s="217">
        <v>8222362.9199999999</v>
      </c>
      <c r="BM909" s="217">
        <v>9741512.0800000001</v>
      </c>
      <c r="BN909" s="217">
        <v>10622378.619999999</v>
      </c>
      <c r="BO909" s="217">
        <v>13079973.68</v>
      </c>
      <c r="BP909" s="217">
        <v>10217494.41</v>
      </c>
      <c r="BQ909" s="217">
        <v>10900469.51</v>
      </c>
      <c r="BR909" s="217">
        <v>11485820.189999999</v>
      </c>
      <c r="BS909" s="217">
        <v>11241750.800000001</v>
      </c>
      <c r="BT909" s="217">
        <v>10530656.98</v>
      </c>
      <c r="BU909" s="217">
        <v>11120989.82</v>
      </c>
      <c r="BV909" s="217">
        <v>12063171.970000001</v>
      </c>
      <c r="BW909" s="217">
        <v>20850110.899999999</v>
      </c>
      <c r="BX909" s="164">
        <v>-140076691.88</v>
      </c>
      <c r="BZ909" s="154" t="s">
        <v>24764</v>
      </c>
      <c r="CA909" s="218">
        <v>0</v>
      </c>
      <c r="CB909" s="218">
        <v>59803.360000000001</v>
      </c>
      <c r="CC909" s="218">
        <v>69083.360000000001</v>
      </c>
      <c r="CD909" s="218">
        <v>81403.350000000006</v>
      </c>
      <c r="CE909" s="218">
        <v>109552.88</v>
      </c>
      <c r="CF909" s="218">
        <v>1729436.93</v>
      </c>
      <c r="CG909" s="218">
        <v>246938.77</v>
      </c>
      <c r="CH909" s="218">
        <v>111763.16</v>
      </c>
      <c r="CI909" s="218">
        <v>1307593.98</v>
      </c>
      <c r="CJ909" s="218">
        <v>344476.98</v>
      </c>
      <c r="CK909" s="218">
        <v>2797472.69</v>
      </c>
      <c r="CL909" s="218">
        <v>3736045.71</v>
      </c>
      <c r="CM909" s="218">
        <v>0</v>
      </c>
      <c r="CN909" s="165">
        <v>-10593571.17</v>
      </c>
      <c r="CP909" s="152" t="s">
        <v>25385</v>
      </c>
      <c r="CQ909" s="219">
        <v>6866488.1200000001</v>
      </c>
      <c r="CR909" s="219">
        <v>6697305.5199999996</v>
      </c>
      <c r="CS909" s="219">
        <v>6330396.8300000001</v>
      </c>
      <c r="CT909" s="219">
        <v>6021663.3700000001</v>
      </c>
      <c r="CU909" s="219">
        <v>5931656.8300000001</v>
      </c>
      <c r="CV909" s="219">
        <v>5883693.4699999997</v>
      </c>
      <c r="CW909" s="219">
        <v>5905337.5</v>
      </c>
      <c r="CX909" s="219">
        <v>5923216.2599999998</v>
      </c>
      <c r="CY909" s="219">
        <v>6041862.2999999998</v>
      </c>
      <c r="CZ909" s="219">
        <v>5862266.7999999998</v>
      </c>
      <c r="DA909" s="219">
        <v>5821173.9299999997</v>
      </c>
      <c r="DB909" s="219">
        <v>6411963.7999999998</v>
      </c>
      <c r="DC909" s="219">
        <v>0</v>
      </c>
      <c r="DD909" s="166">
        <v>-73697024.730000004</v>
      </c>
      <c r="DF909" s="153" t="s">
        <v>25411</v>
      </c>
      <c r="DG909" s="217">
        <v>0</v>
      </c>
      <c r="DH909" s="217">
        <v>0</v>
      </c>
      <c r="DI909" s="217">
        <v>9200</v>
      </c>
      <c r="DJ909" s="217">
        <v>0</v>
      </c>
      <c r="DK909" s="217">
        <v>0</v>
      </c>
      <c r="DL909" s="217">
        <v>0</v>
      </c>
      <c r="DM909" s="217">
        <v>0</v>
      </c>
      <c r="DN909" s="217">
        <v>0</v>
      </c>
      <c r="DO909" s="217">
        <v>0</v>
      </c>
      <c r="DP909" s="217">
        <v>0</v>
      </c>
      <c r="DQ909" s="217">
        <v>3599000</v>
      </c>
      <c r="DR909" s="217">
        <v>401449</v>
      </c>
      <c r="DS909" s="164">
        <f t="shared" si="14"/>
        <v>4009649</v>
      </c>
    </row>
    <row r="910" spans="63:123" ht="20.399999999999999">
      <c r="BK910" s="154" t="s">
        <v>24773</v>
      </c>
      <c r="BL910" s="218">
        <v>14523.58</v>
      </c>
      <c r="BM910" s="218">
        <v>14197.55</v>
      </c>
      <c r="BN910" s="218">
        <v>13223.35</v>
      </c>
      <c r="BO910" s="218">
        <v>18287.09</v>
      </c>
      <c r="BP910" s="218">
        <v>26002.58</v>
      </c>
      <c r="BQ910" s="218">
        <v>16020.17</v>
      </c>
      <c r="BR910" s="218">
        <v>19991.45</v>
      </c>
      <c r="BS910" s="218">
        <v>21702.19</v>
      </c>
      <c r="BT910" s="218">
        <v>16680.84</v>
      </c>
      <c r="BU910" s="218">
        <v>16772.48</v>
      </c>
      <c r="BV910" s="218">
        <v>16772.48</v>
      </c>
      <c r="BW910" s="218">
        <v>20747.62</v>
      </c>
      <c r="BX910" s="165">
        <v>-214921.38</v>
      </c>
      <c r="BZ910" s="152" t="s">
        <v>24765</v>
      </c>
      <c r="CA910" s="219">
        <v>0</v>
      </c>
      <c r="CB910" s="219">
        <v>59803.360000000001</v>
      </c>
      <c r="CC910" s="219">
        <v>69083.360000000001</v>
      </c>
      <c r="CD910" s="219">
        <v>81403.350000000006</v>
      </c>
      <c r="CE910" s="219">
        <v>109552.88</v>
      </c>
      <c r="CF910" s="219">
        <v>1729436.93</v>
      </c>
      <c r="CG910" s="219">
        <v>246938.77</v>
      </c>
      <c r="CH910" s="219">
        <v>111763.16</v>
      </c>
      <c r="CI910" s="219">
        <v>1307593.98</v>
      </c>
      <c r="CJ910" s="219">
        <v>344476.98</v>
      </c>
      <c r="CK910" s="219">
        <v>2797472.69</v>
      </c>
      <c r="CL910" s="219">
        <v>3736045.71</v>
      </c>
      <c r="CM910" s="219">
        <v>0</v>
      </c>
      <c r="CN910" s="166">
        <v>-10593571.17</v>
      </c>
      <c r="CP910" s="154" t="s">
        <v>24789</v>
      </c>
      <c r="CQ910" s="218">
        <v>0</v>
      </c>
      <c r="CR910" s="218">
        <v>4544.07</v>
      </c>
      <c r="CS910" s="218">
        <v>0</v>
      </c>
      <c r="CT910" s="218">
        <v>0</v>
      </c>
      <c r="CU910" s="218">
        <v>0</v>
      </c>
      <c r="CV910" s="218">
        <v>7881.42</v>
      </c>
      <c r="CW910" s="218">
        <v>0</v>
      </c>
      <c r="CX910" s="218">
        <v>0</v>
      </c>
      <c r="CY910" s="218">
        <v>0</v>
      </c>
      <c r="CZ910" s="218">
        <v>0</v>
      </c>
      <c r="DA910" s="218">
        <v>0</v>
      </c>
      <c r="DB910" s="218">
        <v>0</v>
      </c>
      <c r="DC910" s="218">
        <v>0</v>
      </c>
      <c r="DD910" s="165">
        <v>-12425.49</v>
      </c>
      <c r="DF910" s="154" t="s">
        <v>24769</v>
      </c>
      <c r="DG910" s="218">
        <v>0</v>
      </c>
      <c r="DH910" s="218">
        <v>0</v>
      </c>
      <c r="DI910" s="218">
        <v>9200</v>
      </c>
      <c r="DJ910" s="218">
        <v>0</v>
      </c>
      <c r="DK910" s="218">
        <v>0</v>
      </c>
      <c r="DL910" s="218">
        <v>0</v>
      </c>
      <c r="DM910" s="218">
        <v>0</v>
      </c>
      <c r="DN910" s="218">
        <v>0</v>
      </c>
      <c r="DO910" s="218">
        <v>0</v>
      </c>
      <c r="DP910" s="218">
        <v>0</v>
      </c>
      <c r="DQ910" s="218">
        <v>3599000</v>
      </c>
      <c r="DR910" s="218">
        <v>401449</v>
      </c>
      <c r="DS910" s="164">
        <f t="shared" si="14"/>
        <v>4009649</v>
      </c>
    </row>
    <row r="911" spans="63:123" ht="20.399999999999999">
      <c r="BK911" s="152" t="s">
        <v>24774</v>
      </c>
      <c r="BL911" s="219">
        <v>14523.58</v>
      </c>
      <c r="BM911" s="219">
        <v>14197.55</v>
      </c>
      <c r="BN911" s="219">
        <v>13223.35</v>
      </c>
      <c r="BO911" s="219">
        <v>18287.09</v>
      </c>
      <c r="BP911" s="219">
        <v>26002.58</v>
      </c>
      <c r="BQ911" s="219">
        <v>16020.17</v>
      </c>
      <c r="BR911" s="219">
        <v>19991.45</v>
      </c>
      <c r="BS911" s="219">
        <v>21702.19</v>
      </c>
      <c r="BT911" s="219">
        <v>16680.84</v>
      </c>
      <c r="BU911" s="219">
        <v>16772.48</v>
      </c>
      <c r="BV911" s="219">
        <v>16772.48</v>
      </c>
      <c r="BW911" s="219">
        <v>20747.62</v>
      </c>
      <c r="BX911" s="166">
        <v>-214921.38</v>
      </c>
      <c r="BZ911" s="154" t="s">
        <v>24767</v>
      </c>
      <c r="CA911" s="218">
        <v>559802.67000000004</v>
      </c>
      <c r="CB911" s="218">
        <v>572767.34</v>
      </c>
      <c r="CC911" s="218">
        <v>559990.77</v>
      </c>
      <c r="CD911" s="218">
        <v>545245.88</v>
      </c>
      <c r="CE911" s="218">
        <v>550812.9</v>
      </c>
      <c r="CF911" s="218">
        <v>566672.24</v>
      </c>
      <c r="CG911" s="218">
        <v>628211.63</v>
      </c>
      <c r="CH911" s="218">
        <v>604521.85</v>
      </c>
      <c r="CI911" s="218">
        <v>607899.11</v>
      </c>
      <c r="CJ911" s="218">
        <v>641917.19999999995</v>
      </c>
      <c r="CK911" s="218">
        <v>618081.21</v>
      </c>
      <c r="CL911" s="218">
        <v>796066.98</v>
      </c>
      <c r="CM911" s="218">
        <v>0</v>
      </c>
      <c r="CN911" s="165">
        <v>-7251989.7800000003</v>
      </c>
      <c r="CP911" s="152" t="s">
        <v>24792</v>
      </c>
      <c r="CQ911" s="219">
        <v>0</v>
      </c>
      <c r="CR911" s="219">
        <v>4544.07</v>
      </c>
      <c r="CS911" s="219">
        <v>0</v>
      </c>
      <c r="CT911" s="219">
        <v>0</v>
      </c>
      <c r="CU911" s="219">
        <v>0</v>
      </c>
      <c r="CV911" s="219">
        <v>7881.42</v>
      </c>
      <c r="CW911" s="219">
        <v>0</v>
      </c>
      <c r="CX911" s="219">
        <v>0</v>
      </c>
      <c r="CY911" s="219">
        <v>0</v>
      </c>
      <c r="CZ911" s="219">
        <v>0</v>
      </c>
      <c r="DA911" s="219">
        <v>0</v>
      </c>
      <c r="DB911" s="219">
        <v>0</v>
      </c>
      <c r="DC911" s="219">
        <v>0</v>
      </c>
      <c r="DD911" s="166">
        <v>-12425.49</v>
      </c>
      <c r="DF911" s="152" t="s">
        <v>25273</v>
      </c>
      <c r="DG911" s="219">
        <v>0</v>
      </c>
      <c r="DH911" s="219">
        <v>0</v>
      </c>
      <c r="DI911" s="219">
        <v>9200</v>
      </c>
      <c r="DJ911" s="219">
        <v>0</v>
      </c>
      <c r="DK911" s="219">
        <v>0</v>
      </c>
      <c r="DL911" s="219">
        <v>0</v>
      </c>
      <c r="DM911" s="219">
        <v>0</v>
      </c>
      <c r="DN911" s="219">
        <v>0</v>
      </c>
      <c r="DO911" s="219">
        <v>0</v>
      </c>
      <c r="DP911" s="219">
        <v>0</v>
      </c>
      <c r="DQ911" s="219">
        <v>3599000</v>
      </c>
      <c r="DR911" s="219">
        <v>401449</v>
      </c>
      <c r="DS911" s="164">
        <f t="shared" si="14"/>
        <v>4009649</v>
      </c>
    </row>
    <row r="912" spans="63:123" ht="20.399999999999999">
      <c r="BK912" s="154" t="s">
        <v>25345</v>
      </c>
      <c r="BL912" s="218">
        <v>8195888.9699999997</v>
      </c>
      <c r="BM912" s="218">
        <v>9708069.1899999995</v>
      </c>
      <c r="BN912" s="218">
        <v>10589684.720000001</v>
      </c>
      <c r="BO912" s="218">
        <v>13050820.1</v>
      </c>
      <c r="BP912" s="218">
        <v>10191491.83</v>
      </c>
      <c r="BQ912" s="218">
        <v>10857993.65</v>
      </c>
      <c r="BR912" s="218">
        <v>11434195.01</v>
      </c>
      <c r="BS912" s="218">
        <v>11215023.640000001</v>
      </c>
      <c r="BT912" s="218">
        <v>10502104.140000001</v>
      </c>
      <c r="BU912" s="218">
        <v>11100516</v>
      </c>
      <c r="BV912" s="218">
        <v>11963355.880000001</v>
      </c>
      <c r="BW912" s="218">
        <v>20805027.690000001</v>
      </c>
      <c r="BX912" s="165">
        <v>-139614170.81999999</v>
      </c>
      <c r="BZ912" s="152" t="s">
        <v>24759</v>
      </c>
      <c r="CA912" s="219">
        <v>943.2</v>
      </c>
      <c r="CB912" s="219">
        <v>12718.38</v>
      </c>
      <c r="CC912" s="219">
        <v>17399.84</v>
      </c>
      <c r="CD912" s="219">
        <v>18693.580000000002</v>
      </c>
      <c r="CE912" s="219">
        <v>25562.54</v>
      </c>
      <c r="CF912" s="219">
        <v>21167.599999999999</v>
      </c>
      <c r="CG912" s="219">
        <v>29664.51</v>
      </c>
      <c r="CH912" s="219">
        <v>45706.75</v>
      </c>
      <c r="CI912" s="219">
        <v>35819.61</v>
      </c>
      <c r="CJ912" s="219">
        <v>59552.78</v>
      </c>
      <c r="CK912" s="219">
        <v>23640.32</v>
      </c>
      <c r="CL912" s="219">
        <v>35740.89</v>
      </c>
      <c r="CM912" s="219">
        <v>0</v>
      </c>
      <c r="CN912" s="166">
        <v>-326610</v>
      </c>
      <c r="CP912" s="153" t="s">
        <v>25388</v>
      </c>
      <c r="CQ912" s="217">
        <v>0</v>
      </c>
      <c r="CR912" s="217">
        <v>0</v>
      </c>
      <c r="CS912" s="217">
        <v>64974092.659999996</v>
      </c>
      <c r="CT912" s="217">
        <v>65504593.490000002</v>
      </c>
      <c r="CU912" s="217">
        <v>65142605.060000002</v>
      </c>
      <c r="CV912" s="217">
        <v>65470270.82</v>
      </c>
      <c r="CW912" s="217">
        <v>65164921.340000004</v>
      </c>
      <c r="CX912" s="217">
        <v>65745537.509999998</v>
      </c>
      <c r="CY912" s="217">
        <v>66102070.060000002</v>
      </c>
      <c r="CZ912" s="217">
        <v>65714663.469999999</v>
      </c>
      <c r="DA912" s="217">
        <v>66263854.130000003</v>
      </c>
      <c r="DB912" s="217">
        <v>78050560</v>
      </c>
      <c r="DC912" s="217">
        <v>0</v>
      </c>
      <c r="DD912" s="164">
        <v>-668133168.53999996</v>
      </c>
      <c r="DF912" s="153" t="s">
        <v>25295</v>
      </c>
      <c r="DG912" s="217">
        <v>88612.47</v>
      </c>
      <c r="DH912" s="217">
        <v>629769.05000000005</v>
      </c>
      <c r="DI912" s="217">
        <v>543676.93999999994</v>
      </c>
      <c r="DJ912" s="217">
        <v>569771.25</v>
      </c>
      <c r="DK912" s="217">
        <v>369811.87</v>
      </c>
      <c r="DL912" s="217">
        <v>450941.4</v>
      </c>
      <c r="DM912" s="217">
        <v>549277.62</v>
      </c>
      <c r="DN912" s="217">
        <v>348036.34</v>
      </c>
      <c r="DO912" s="217">
        <v>396222.28</v>
      </c>
      <c r="DP912" s="217">
        <v>462932.81</v>
      </c>
      <c r="DQ912" s="217">
        <v>552215.64</v>
      </c>
      <c r="DR912" s="217">
        <v>543975.5</v>
      </c>
      <c r="DS912" s="164">
        <f t="shared" si="14"/>
        <v>5505243.169999999</v>
      </c>
    </row>
    <row r="913" spans="63:123" ht="20.399999999999999">
      <c r="BK913" s="152" t="s">
        <v>25347</v>
      </c>
      <c r="BL913" s="219">
        <v>5892</v>
      </c>
      <c r="BM913" s="219">
        <v>52726.18</v>
      </c>
      <c r="BN913" s="219">
        <v>94343.89</v>
      </c>
      <c r="BO913" s="219">
        <v>46729.47</v>
      </c>
      <c r="BP913" s="219">
        <v>130041.59</v>
      </c>
      <c r="BQ913" s="219">
        <v>216406.77</v>
      </c>
      <c r="BR913" s="219">
        <v>105749.45</v>
      </c>
      <c r="BS913" s="219">
        <v>380244.6</v>
      </c>
      <c r="BT913" s="219">
        <v>65852.59</v>
      </c>
      <c r="BU913" s="219">
        <v>31004.52</v>
      </c>
      <c r="BV913" s="219">
        <v>67206.92</v>
      </c>
      <c r="BW913" s="219">
        <v>885441.25</v>
      </c>
      <c r="BX913" s="166">
        <v>-2081639.23</v>
      </c>
      <c r="BZ913" s="152" t="s">
        <v>24731</v>
      </c>
      <c r="CA913" s="219">
        <v>558859.47</v>
      </c>
      <c r="CB913" s="219">
        <v>560048.96</v>
      </c>
      <c r="CC913" s="219">
        <v>542590.93000000005</v>
      </c>
      <c r="CD913" s="219">
        <v>526552.30000000005</v>
      </c>
      <c r="CE913" s="219">
        <v>525250.36</v>
      </c>
      <c r="CF913" s="219">
        <v>545504.64</v>
      </c>
      <c r="CG913" s="219">
        <v>598547.12</v>
      </c>
      <c r="CH913" s="219">
        <v>558815.1</v>
      </c>
      <c r="CI913" s="219">
        <v>572079.5</v>
      </c>
      <c r="CJ913" s="219">
        <v>582364.42000000004</v>
      </c>
      <c r="CK913" s="219">
        <v>594440.89</v>
      </c>
      <c r="CL913" s="219">
        <v>760326.09</v>
      </c>
      <c r="CM913" s="219">
        <v>0</v>
      </c>
      <c r="CN913" s="166">
        <v>-6925379.7800000003</v>
      </c>
      <c r="CP913" s="154" t="s">
        <v>24767</v>
      </c>
      <c r="CQ913" s="218">
        <v>0</v>
      </c>
      <c r="CR913" s="218">
        <v>0</v>
      </c>
      <c r="CS913" s="218">
        <v>64974092.659999996</v>
      </c>
      <c r="CT913" s="218">
        <v>65504593.490000002</v>
      </c>
      <c r="CU913" s="218">
        <v>65142605.060000002</v>
      </c>
      <c r="CV913" s="218">
        <v>65470270.82</v>
      </c>
      <c r="CW913" s="218">
        <v>65164921.340000004</v>
      </c>
      <c r="CX913" s="218">
        <v>65745537.509999998</v>
      </c>
      <c r="CY913" s="218">
        <v>66102070.060000002</v>
      </c>
      <c r="CZ913" s="218">
        <v>65714663.469999999</v>
      </c>
      <c r="DA913" s="218">
        <v>66263854.130000003</v>
      </c>
      <c r="DB913" s="218">
        <v>78050560</v>
      </c>
      <c r="DC913" s="218">
        <v>0</v>
      </c>
      <c r="DD913" s="165">
        <v>-668133168.53999996</v>
      </c>
      <c r="DF913" s="154" t="s">
        <v>24776</v>
      </c>
      <c r="DG913" s="218">
        <v>0</v>
      </c>
      <c r="DH913" s="218">
        <v>24921.599999999999</v>
      </c>
      <c r="DI913" s="218">
        <v>25098.400000000001</v>
      </c>
      <c r="DJ913" s="218">
        <v>17984</v>
      </c>
      <c r="DK913" s="218">
        <v>15774</v>
      </c>
      <c r="DL913" s="218">
        <v>1146.5999999999999</v>
      </c>
      <c r="DM913" s="218">
        <v>8989.6</v>
      </c>
      <c r="DN913" s="218">
        <v>7415.8</v>
      </c>
      <c r="DO913" s="218">
        <v>1627.2</v>
      </c>
      <c r="DP913" s="218">
        <v>7032.68</v>
      </c>
      <c r="DQ913" s="218">
        <v>19879</v>
      </c>
      <c r="DR913" s="218">
        <v>0</v>
      </c>
      <c r="DS913" s="164">
        <f t="shared" si="14"/>
        <v>129868.88</v>
      </c>
    </row>
    <row r="914" spans="63:123" ht="20.399999999999999">
      <c r="BK914" s="152" t="s">
        <v>24731</v>
      </c>
      <c r="BL914" s="219">
        <v>8135109.0499999998</v>
      </c>
      <c r="BM914" s="219">
        <v>8090967.6699999999</v>
      </c>
      <c r="BN914" s="219">
        <v>9092743.7699999996</v>
      </c>
      <c r="BO914" s="219">
        <v>11444559.189999999</v>
      </c>
      <c r="BP914" s="219">
        <v>8580477.25</v>
      </c>
      <c r="BQ914" s="219">
        <v>8788656.4100000001</v>
      </c>
      <c r="BR914" s="219">
        <v>9133076.2899999991</v>
      </c>
      <c r="BS914" s="219">
        <v>8924504.2300000004</v>
      </c>
      <c r="BT914" s="219">
        <v>8812098.6699999999</v>
      </c>
      <c r="BU914" s="219">
        <v>8997401.8399999999</v>
      </c>
      <c r="BV914" s="219">
        <v>9407409.3100000005</v>
      </c>
      <c r="BW914" s="219">
        <v>17413153.309999999</v>
      </c>
      <c r="BX914" s="166">
        <v>-116820156.98999999</v>
      </c>
      <c r="BZ914" s="153" t="s">
        <v>25343</v>
      </c>
      <c r="CA914" s="217">
        <v>8770985.2300000004</v>
      </c>
      <c r="CB914" s="217">
        <v>8349278.9400000004</v>
      </c>
      <c r="CC914" s="217">
        <v>8631331.5</v>
      </c>
      <c r="CD914" s="217">
        <v>10753906.859999999</v>
      </c>
      <c r="CE914" s="217">
        <v>8946345.6600000001</v>
      </c>
      <c r="CF914" s="217">
        <v>9859145.1099999994</v>
      </c>
      <c r="CG914" s="217">
        <v>9313591.5700000003</v>
      </c>
      <c r="CH914" s="217">
        <v>9068532.6999999993</v>
      </c>
      <c r="CI914" s="217">
        <v>9724227.5299999993</v>
      </c>
      <c r="CJ914" s="217">
        <v>9179653.6300000008</v>
      </c>
      <c r="CK914" s="217">
        <v>9430088.8900000006</v>
      </c>
      <c r="CL914" s="217">
        <v>16671711.68</v>
      </c>
      <c r="CM914" s="217">
        <v>0</v>
      </c>
      <c r="CN914" s="164">
        <v>-118698799.3</v>
      </c>
      <c r="CP914" s="152" t="s">
        <v>25390</v>
      </c>
      <c r="CQ914" s="219">
        <v>0</v>
      </c>
      <c r="CR914" s="219">
        <v>0</v>
      </c>
      <c r="CS914" s="219">
        <v>64974092.659999996</v>
      </c>
      <c r="CT914" s="219">
        <v>65504593.490000002</v>
      </c>
      <c r="CU914" s="219">
        <v>65142605.060000002</v>
      </c>
      <c r="CV914" s="219">
        <v>65470270.82</v>
      </c>
      <c r="CW914" s="219">
        <v>65164921.340000004</v>
      </c>
      <c r="CX914" s="219">
        <v>65745537.509999998</v>
      </c>
      <c r="CY914" s="219">
        <v>66102070.060000002</v>
      </c>
      <c r="CZ914" s="219">
        <v>65714663.469999999</v>
      </c>
      <c r="DA914" s="219">
        <v>66263854.130000003</v>
      </c>
      <c r="DB914" s="219">
        <v>78050560</v>
      </c>
      <c r="DC914" s="219">
        <v>0</v>
      </c>
      <c r="DD914" s="166">
        <v>-668133168.53999996</v>
      </c>
      <c r="DF914" s="152" t="s">
        <v>24744</v>
      </c>
      <c r="DG914" s="219">
        <v>0</v>
      </c>
      <c r="DH914" s="219">
        <v>24921.599999999999</v>
      </c>
      <c r="DI914" s="219">
        <v>25098.400000000001</v>
      </c>
      <c r="DJ914" s="219">
        <v>17984</v>
      </c>
      <c r="DK914" s="219">
        <v>15774</v>
      </c>
      <c r="DL914" s="219">
        <v>1146.5999999999999</v>
      </c>
      <c r="DM914" s="219">
        <v>8989.6</v>
      </c>
      <c r="DN914" s="219">
        <v>7415.8</v>
      </c>
      <c r="DO914" s="219">
        <v>1627.2</v>
      </c>
      <c r="DP914" s="219">
        <v>7032.68</v>
      </c>
      <c r="DQ914" s="219">
        <v>19879</v>
      </c>
      <c r="DR914" s="219">
        <v>0</v>
      </c>
      <c r="DS914" s="164">
        <f t="shared" si="14"/>
        <v>129868.88</v>
      </c>
    </row>
    <row r="915" spans="63:123" ht="20.399999999999999">
      <c r="BK915" s="152" t="s">
        <v>25349</v>
      </c>
      <c r="BL915" s="219">
        <v>12106.97</v>
      </c>
      <c r="BM915" s="219">
        <v>1233079.82</v>
      </c>
      <c r="BN915" s="219">
        <v>1046838.33</v>
      </c>
      <c r="BO915" s="219">
        <v>1177105.93</v>
      </c>
      <c r="BP915" s="219">
        <v>1155028.82</v>
      </c>
      <c r="BQ915" s="219">
        <v>1480046.59</v>
      </c>
      <c r="BR915" s="219">
        <v>1744069.78</v>
      </c>
      <c r="BS915" s="219">
        <v>1553870.95</v>
      </c>
      <c r="BT915" s="219">
        <v>1214010.77</v>
      </c>
      <c r="BU915" s="219">
        <v>1673111.68</v>
      </c>
      <c r="BV915" s="219">
        <v>1991574.09</v>
      </c>
      <c r="BW915" s="219">
        <v>2167109.46</v>
      </c>
      <c r="BX915" s="166">
        <v>-16447953.189999999</v>
      </c>
      <c r="BZ915" s="154" t="s">
        <v>24773</v>
      </c>
      <c r="CA915" s="218">
        <v>21596.9</v>
      </c>
      <c r="CB915" s="218">
        <v>20023.23</v>
      </c>
      <c r="CC915" s="218">
        <v>19674.009999999998</v>
      </c>
      <c r="CD915" s="218">
        <v>24355.55</v>
      </c>
      <c r="CE915" s="218">
        <v>19258.41</v>
      </c>
      <c r="CF915" s="218">
        <v>20840.169999999998</v>
      </c>
      <c r="CG915" s="218">
        <v>20520.87</v>
      </c>
      <c r="CH915" s="218">
        <v>20900.07</v>
      </c>
      <c r="CI915" s="218">
        <v>17315.189999999999</v>
      </c>
      <c r="CJ915" s="218">
        <v>16878.86</v>
      </c>
      <c r="CK915" s="218">
        <v>16603.939999999999</v>
      </c>
      <c r="CL915" s="218">
        <v>21180.560000000001</v>
      </c>
      <c r="CM915" s="218">
        <v>0</v>
      </c>
      <c r="CN915" s="165">
        <v>-239147.76</v>
      </c>
      <c r="CP915" s="153" t="s">
        <v>25392</v>
      </c>
      <c r="CQ915" s="217">
        <v>24092274.68</v>
      </c>
      <c r="CR915" s="217">
        <v>26313804.739999998</v>
      </c>
      <c r="CS915" s="217">
        <v>26216882.969999999</v>
      </c>
      <c r="CT915" s="217">
        <v>26406338.84</v>
      </c>
      <c r="CU915" s="217">
        <v>26748943.440000001</v>
      </c>
      <c r="CV915" s="217">
        <v>26900246.969999999</v>
      </c>
      <c r="CW915" s="217">
        <v>26812412.02</v>
      </c>
      <c r="CX915" s="217">
        <v>26495894.989999998</v>
      </c>
      <c r="CY915" s="217">
        <v>26342906.199999999</v>
      </c>
      <c r="CZ915" s="217">
        <v>26602998.449999999</v>
      </c>
      <c r="DA915" s="217">
        <v>26750477.199999999</v>
      </c>
      <c r="DB915" s="217">
        <v>30831708.530000001</v>
      </c>
      <c r="DC915" s="217">
        <v>0</v>
      </c>
      <c r="DD915" s="164">
        <v>-320514889.02999997</v>
      </c>
      <c r="DF915" s="154" t="s">
        <v>25024</v>
      </c>
      <c r="DG915" s="218">
        <v>88612.47</v>
      </c>
      <c r="DH915" s="218">
        <v>604847.44999999995</v>
      </c>
      <c r="DI915" s="218">
        <v>518578.54</v>
      </c>
      <c r="DJ915" s="218">
        <v>551787.25</v>
      </c>
      <c r="DK915" s="218">
        <v>354037.87</v>
      </c>
      <c r="DL915" s="218">
        <v>449794.8</v>
      </c>
      <c r="DM915" s="218">
        <v>540288.02</v>
      </c>
      <c r="DN915" s="218">
        <v>340620.54</v>
      </c>
      <c r="DO915" s="218">
        <v>394595.08</v>
      </c>
      <c r="DP915" s="218">
        <v>455900.13</v>
      </c>
      <c r="DQ915" s="218">
        <v>532336.64000000001</v>
      </c>
      <c r="DR915" s="218">
        <v>543975.5</v>
      </c>
      <c r="DS915" s="164">
        <f t="shared" si="14"/>
        <v>5375374.29</v>
      </c>
    </row>
    <row r="916" spans="63:123" ht="20.399999999999999">
      <c r="BK916" s="152" t="s">
        <v>25350</v>
      </c>
      <c r="BL916" s="219">
        <v>42780.95</v>
      </c>
      <c r="BM916" s="219">
        <v>331295.52</v>
      </c>
      <c r="BN916" s="219">
        <v>355758.73</v>
      </c>
      <c r="BO916" s="219">
        <v>382425.51</v>
      </c>
      <c r="BP916" s="219">
        <v>325944.17</v>
      </c>
      <c r="BQ916" s="219">
        <v>372883.88</v>
      </c>
      <c r="BR916" s="219">
        <v>451299.49</v>
      </c>
      <c r="BS916" s="219">
        <v>349429</v>
      </c>
      <c r="BT916" s="219">
        <v>341090.04</v>
      </c>
      <c r="BU916" s="219">
        <v>398997.96</v>
      </c>
      <c r="BV916" s="219">
        <v>432658.88</v>
      </c>
      <c r="BW916" s="219">
        <v>339323.67</v>
      </c>
      <c r="BX916" s="166">
        <v>-4123887.8</v>
      </c>
      <c r="BZ916" s="152" t="s">
        <v>24774</v>
      </c>
      <c r="CA916" s="219">
        <v>16931.88</v>
      </c>
      <c r="CB916" s="219">
        <v>15358.21</v>
      </c>
      <c r="CC916" s="219">
        <v>14872.96</v>
      </c>
      <c r="CD916" s="219">
        <v>19970.099999999999</v>
      </c>
      <c r="CE916" s="219">
        <v>14872.96</v>
      </c>
      <c r="CF916" s="219">
        <v>16482</v>
      </c>
      <c r="CG916" s="219">
        <v>16075.88</v>
      </c>
      <c r="CH916" s="219">
        <v>16881.349999999999</v>
      </c>
      <c r="CI916" s="219">
        <v>12435.87</v>
      </c>
      <c r="CJ916" s="219">
        <v>12435.87</v>
      </c>
      <c r="CK916" s="219">
        <v>12160.95</v>
      </c>
      <c r="CL916" s="219">
        <v>12294.58</v>
      </c>
      <c r="CM916" s="219">
        <v>0</v>
      </c>
      <c r="CN916" s="166">
        <v>-180772.61</v>
      </c>
      <c r="CP916" s="154" t="s">
        <v>24773</v>
      </c>
      <c r="CQ916" s="218">
        <v>23524282.760000002</v>
      </c>
      <c r="CR916" s="218">
        <v>25766379.079999998</v>
      </c>
      <c r="CS916" s="218">
        <v>25635539.32</v>
      </c>
      <c r="CT916" s="218">
        <v>25808242.710000001</v>
      </c>
      <c r="CU916" s="218">
        <v>26195537.579999998</v>
      </c>
      <c r="CV916" s="218">
        <v>26350905.75</v>
      </c>
      <c r="CW916" s="218">
        <v>26244483.690000001</v>
      </c>
      <c r="CX916" s="218">
        <v>25866942.190000001</v>
      </c>
      <c r="CY916" s="218">
        <v>25726877.41</v>
      </c>
      <c r="CZ916" s="218">
        <v>25993380.25</v>
      </c>
      <c r="DA916" s="218">
        <v>26157393.890000001</v>
      </c>
      <c r="DB916" s="218">
        <v>30225369.879999999</v>
      </c>
      <c r="DC916" s="218">
        <v>0</v>
      </c>
      <c r="DD916" s="165">
        <v>-313495334.50999999</v>
      </c>
      <c r="DF916" s="152" t="s">
        <v>25277</v>
      </c>
      <c r="DG916" s="219">
        <v>88411.91</v>
      </c>
      <c r="DH916" s="219">
        <v>604847.44999999995</v>
      </c>
      <c r="DI916" s="219">
        <v>512503.54</v>
      </c>
      <c r="DJ916" s="219">
        <v>444505.3</v>
      </c>
      <c r="DK916" s="219">
        <v>331810.78999999998</v>
      </c>
      <c r="DL916" s="219">
        <v>448024.8</v>
      </c>
      <c r="DM916" s="219">
        <v>532500.05000000005</v>
      </c>
      <c r="DN916" s="219">
        <v>340620.54</v>
      </c>
      <c r="DO916" s="219">
        <v>349984.56</v>
      </c>
      <c r="DP916" s="219">
        <v>424735.13</v>
      </c>
      <c r="DQ916" s="219">
        <v>434101.72</v>
      </c>
      <c r="DR916" s="219">
        <v>373442.58</v>
      </c>
      <c r="DS916" s="164">
        <f t="shared" si="14"/>
        <v>4885488.37</v>
      </c>
    </row>
    <row r="917" spans="63:123" ht="20.399999999999999">
      <c r="BK917" s="152" t="s">
        <v>25437</v>
      </c>
      <c r="BL917" s="219">
        <v>0</v>
      </c>
      <c r="BM917" s="219">
        <v>0</v>
      </c>
      <c r="BN917" s="219">
        <v>0</v>
      </c>
      <c r="BO917" s="219">
        <v>0</v>
      </c>
      <c r="BP917" s="219">
        <v>0</v>
      </c>
      <c r="BQ917" s="219">
        <v>0</v>
      </c>
      <c r="BR917" s="219">
        <v>0</v>
      </c>
      <c r="BS917" s="219">
        <v>6974.86</v>
      </c>
      <c r="BT917" s="219">
        <v>69052.070000000007</v>
      </c>
      <c r="BU917" s="219">
        <v>0</v>
      </c>
      <c r="BV917" s="219">
        <v>64506.68</v>
      </c>
      <c r="BW917" s="219">
        <v>0</v>
      </c>
      <c r="BX917" s="166">
        <v>-140533.60999999999</v>
      </c>
      <c r="BZ917" s="152" t="s">
        <v>24775</v>
      </c>
      <c r="CA917" s="219">
        <v>4665.0200000000004</v>
      </c>
      <c r="CB917" s="219">
        <v>4665.0200000000004</v>
      </c>
      <c r="CC917" s="219">
        <v>4801.05</v>
      </c>
      <c r="CD917" s="219">
        <v>4385.45</v>
      </c>
      <c r="CE917" s="219">
        <v>4385.45</v>
      </c>
      <c r="CF917" s="219">
        <v>4358.17</v>
      </c>
      <c r="CG917" s="219">
        <v>4444.99</v>
      </c>
      <c r="CH917" s="219">
        <v>4018.72</v>
      </c>
      <c r="CI917" s="219">
        <v>4879.32</v>
      </c>
      <c r="CJ917" s="219">
        <v>4442.99</v>
      </c>
      <c r="CK917" s="219">
        <v>4442.99</v>
      </c>
      <c r="CL917" s="219">
        <v>8885.98</v>
      </c>
      <c r="CM917" s="219">
        <v>0</v>
      </c>
      <c r="CN917" s="166">
        <v>-58375.15</v>
      </c>
      <c r="CP917" s="152" t="s">
        <v>24774</v>
      </c>
      <c r="CQ917" s="219">
        <v>694910.26</v>
      </c>
      <c r="CR917" s="219">
        <v>622244.57999999996</v>
      </c>
      <c r="CS917" s="219">
        <v>656855.67000000004</v>
      </c>
      <c r="CT917" s="219">
        <v>675370.74</v>
      </c>
      <c r="CU917" s="219">
        <v>766186.64</v>
      </c>
      <c r="CV917" s="219">
        <v>707463.32</v>
      </c>
      <c r="CW917" s="219">
        <v>671892.6</v>
      </c>
      <c r="CX917" s="219">
        <v>692823.4</v>
      </c>
      <c r="CY917" s="219">
        <v>678525.67</v>
      </c>
      <c r="CZ917" s="219">
        <v>697800.23</v>
      </c>
      <c r="DA917" s="219">
        <v>652805.92000000004</v>
      </c>
      <c r="DB917" s="219">
        <v>753312.01</v>
      </c>
      <c r="DC917" s="219">
        <v>0</v>
      </c>
      <c r="DD917" s="166">
        <v>-8270191.04</v>
      </c>
      <c r="DF917" s="152" t="s">
        <v>25276</v>
      </c>
      <c r="DG917" s="219">
        <v>0</v>
      </c>
      <c r="DH917" s="219">
        <v>0</v>
      </c>
      <c r="DI917" s="219">
        <v>0</v>
      </c>
      <c r="DJ917" s="219">
        <v>0</v>
      </c>
      <c r="DK917" s="219">
        <v>0</v>
      </c>
      <c r="DL917" s="219">
        <v>0</v>
      </c>
      <c r="DM917" s="219">
        <v>0</v>
      </c>
      <c r="DN917" s="219">
        <v>0</v>
      </c>
      <c r="DO917" s="219">
        <v>44399.4</v>
      </c>
      <c r="DP917" s="219">
        <v>28220</v>
      </c>
      <c r="DQ917" s="219">
        <v>92863.3</v>
      </c>
      <c r="DR917" s="219">
        <v>150108.26999999999</v>
      </c>
      <c r="DS917" s="164">
        <f t="shared" si="14"/>
        <v>315590.96999999997</v>
      </c>
    </row>
    <row r="918" spans="63:123" ht="20.399999999999999">
      <c r="BK918" s="154" t="s">
        <v>24743</v>
      </c>
      <c r="BL918" s="218">
        <v>0</v>
      </c>
      <c r="BM918" s="218">
        <v>0</v>
      </c>
      <c r="BN918" s="218">
        <v>0</v>
      </c>
      <c r="BO918" s="218">
        <v>0</v>
      </c>
      <c r="BP918" s="218">
        <v>0</v>
      </c>
      <c r="BQ918" s="218">
        <v>1552</v>
      </c>
      <c r="BR918" s="218">
        <v>5136</v>
      </c>
      <c r="BS918" s="218">
        <v>3296</v>
      </c>
      <c r="BT918" s="218">
        <v>0</v>
      </c>
      <c r="BU918" s="218">
        <v>3488</v>
      </c>
      <c r="BV918" s="218">
        <v>4640</v>
      </c>
      <c r="BW918" s="218">
        <v>0</v>
      </c>
      <c r="BX918" s="165">
        <v>-18112</v>
      </c>
      <c r="BZ918" s="154" t="s">
        <v>25345</v>
      </c>
      <c r="CA918" s="218">
        <v>8727119.8900000006</v>
      </c>
      <c r="CB918" s="218">
        <v>8329050.7199999997</v>
      </c>
      <c r="CC918" s="218">
        <v>8602790.0500000007</v>
      </c>
      <c r="CD918" s="218">
        <v>10729551.310000001</v>
      </c>
      <c r="CE918" s="218">
        <v>8819805.8599999994</v>
      </c>
      <c r="CF918" s="218">
        <v>9836632.6799999997</v>
      </c>
      <c r="CG918" s="218">
        <v>9236683.2400000002</v>
      </c>
      <c r="CH918" s="218">
        <v>9018082.6899999995</v>
      </c>
      <c r="CI918" s="218">
        <v>9706912.3399999999</v>
      </c>
      <c r="CJ918" s="218">
        <v>9160774.7699999996</v>
      </c>
      <c r="CK918" s="218">
        <v>9407482.9100000001</v>
      </c>
      <c r="CL918" s="218">
        <v>16558352.09</v>
      </c>
      <c r="CM918" s="218">
        <v>0</v>
      </c>
      <c r="CN918" s="165">
        <v>-118133238.55</v>
      </c>
      <c r="CP918" s="152" t="s">
        <v>24775</v>
      </c>
      <c r="CQ918" s="219">
        <v>22829372.5</v>
      </c>
      <c r="CR918" s="219">
        <v>25144134.5</v>
      </c>
      <c r="CS918" s="219">
        <v>24978683.649999999</v>
      </c>
      <c r="CT918" s="219">
        <v>25132871.969999999</v>
      </c>
      <c r="CU918" s="219">
        <v>25429350.940000001</v>
      </c>
      <c r="CV918" s="219">
        <v>25643442.43</v>
      </c>
      <c r="CW918" s="219">
        <v>25572591.09</v>
      </c>
      <c r="CX918" s="219">
        <v>25174118.789999999</v>
      </c>
      <c r="CY918" s="219">
        <v>25048351.739999998</v>
      </c>
      <c r="CZ918" s="219">
        <v>25295580.02</v>
      </c>
      <c r="DA918" s="219">
        <v>25504587.969999999</v>
      </c>
      <c r="DB918" s="219">
        <v>29472057.870000001</v>
      </c>
      <c r="DC918" s="219">
        <v>0</v>
      </c>
      <c r="DD918" s="166">
        <v>-305225143.47000003</v>
      </c>
      <c r="DF918" s="152" t="s">
        <v>25208</v>
      </c>
      <c r="DG918" s="219">
        <v>200.56</v>
      </c>
      <c r="DH918" s="219">
        <v>0</v>
      </c>
      <c r="DI918" s="219">
        <v>6075</v>
      </c>
      <c r="DJ918" s="219">
        <v>107281.95</v>
      </c>
      <c r="DK918" s="219">
        <v>22227.08</v>
      </c>
      <c r="DL918" s="219">
        <v>1770</v>
      </c>
      <c r="DM918" s="219">
        <v>7787.97</v>
      </c>
      <c r="DN918" s="219">
        <v>0</v>
      </c>
      <c r="DO918" s="219">
        <v>211.12</v>
      </c>
      <c r="DP918" s="219">
        <v>2945</v>
      </c>
      <c r="DQ918" s="219">
        <v>5371.62</v>
      </c>
      <c r="DR918" s="219">
        <v>20424.650000000001</v>
      </c>
      <c r="DS918" s="164">
        <f t="shared" si="14"/>
        <v>174294.94999999998</v>
      </c>
    </row>
    <row r="919" spans="63:123" ht="20.399999999999999">
      <c r="BK919" s="152" t="s">
        <v>24744</v>
      </c>
      <c r="BL919" s="219">
        <v>0</v>
      </c>
      <c r="BM919" s="219">
        <v>0</v>
      </c>
      <c r="BN919" s="219">
        <v>0</v>
      </c>
      <c r="BO919" s="219">
        <v>0</v>
      </c>
      <c r="BP919" s="219">
        <v>0</v>
      </c>
      <c r="BQ919" s="219">
        <v>1552</v>
      </c>
      <c r="BR919" s="219">
        <v>5136</v>
      </c>
      <c r="BS919" s="219">
        <v>3296</v>
      </c>
      <c r="BT919" s="219">
        <v>0</v>
      </c>
      <c r="BU919" s="219">
        <v>3488</v>
      </c>
      <c r="BV919" s="219">
        <v>4640</v>
      </c>
      <c r="BW919" s="219">
        <v>0</v>
      </c>
      <c r="BX919" s="166">
        <v>-18112</v>
      </c>
      <c r="BZ919" s="152" t="s">
        <v>25347</v>
      </c>
      <c r="CA919" s="219">
        <v>8574</v>
      </c>
      <c r="CB919" s="219">
        <v>34651.22</v>
      </c>
      <c r="CC919" s="219">
        <v>61659.22</v>
      </c>
      <c r="CD919" s="219">
        <v>76745.72</v>
      </c>
      <c r="CE919" s="219">
        <v>99798.75</v>
      </c>
      <c r="CF919" s="219">
        <v>54079.3</v>
      </c>
      <c r="CG919" s="219">
        <v>51873.88</v>
      </c>
      <c r="CH919" s="219">
        <v>77665.19</v>
      </c>
      <c r="CI919" s="219">
        <v>196432.74</v>
      </c>
      <c r="CJ919" s="219">
        <v>119295.88</v>
      </c>
      <c r="CK919" s="219">
        <v>460264.7</v>
      </c>
      <c r="CL919" s="219">
        <v>513644.08</v>
      </c>
      <c r="CM919" s="219">
        <v>0</v>
      </c>
      <c r="CN919" s="166">
        <v>-1754684.68</v>
      </c>
      <c r="CP919" s="154" t="s">
        <v>24918</v>
      </c>
      <c r="CQ919" s="218">
        <v>567991.92000000004</v>
      </c>
      <c r="CR919" s="218">
        <v>547425.66</v>
      </c>
      <c r="CS919" s="218">
        <v>581343.65</v>
      </c>
      <c r="CT919" s="218">
        <v>598096.13</v>
      </c>
      <c r="CU919" s="218">
        <v>553405.86</v>
      </c>
      <c r="CV919" s="218">
        <v>549341.22</v>
      </c>
      <c r="CW919" s="218">
        <v>567928.32999999996</v>
      </c>
      <c r="CX919" s="218">
        <v>628952.80000000005</v>
      </c>
      <c r="CY919" s="218">
        <v>616028.79</v>
      </c>
      <c r="CZ919" s="218">
        <v>609618.19999999995</v>
      </c>
      <c r="DA919" s="218">
        <v>593083.31000000006</v>
      </c>
      <c r="DB919" s="218">
        <v>606338.65</v>
      </c>
      <c r="DC919" s="218">
        <v>0</v>
      </c>
      <c r="DD919" s="165">
        <v>-7019554.5199999996</v>
      </c>
      <c r="DF919" s="153" t="s">
        <v>25297</v>
      </c>
      <c r="DG919" s="217">
        <v>1624</v>
      </c>
      <c r="DH919" s="217">
        <v>504</v>
      </c>
      <c r="DI919" s="217">
        <v>0</v>
      </c>
      <c r="DJ919" s="217">
        <v>224</v>
      </c>
      <c r="DK919" s="217">
        <v>112</v>
      </c>
      <c r="DL919" s="217">
        <v>0</v>
      </c>
      <c r="DM919" s="217">
        <v>16556.88</v>
      </c>
      <c r="DN919" s="217">
        <v>0</v>
      </c>
      <c r="DO919" s="217">
        <v>1122</v>
      </c>
      <c r="DP919" s="217">
        <v>289878.11</v>
      </c>
      <c r="DQ919" s="217">
        <v>850842.79</v>
      </c>
      <c r="DR919" s="217">
        <v>266272</v>
      </c>
      <c r="DS919" s="164">
        <f t="shared" si="14"/>
        <v>1427135.78</v>
      </c>
    </row>
    <row r="920" spans="63:123" ht="20.399999999999999">
      <c r="BK920" s="154" t="s">
        <v>24767</v>
      </c>
      <c r="BL920" s="218">
        <v>0</v>
      </c>
      <c r="BM920" s="218">
        <v>0</v>
      </c>
      <c r="BN920" s="218">
        <v>0</v>
      </c>
      <c r="BO920" s="218">
        <v>0</v>
      </c>
      <c r="BP920" s="218">
        <v>0</v>
      </c>
      <c r="BQ920" s="218">
        <v>0</v>
      </c>
      <c r="BR920" s="218">
        <v>0</v>
      </c>
      <c r="BS920" s="218">
        <v>0</v>
      </c>
      <c r="BT920" s="218">
        <v>0</v>
      </c>
      <c r="BU920" s="218">
        <v>0</v>
      </c>
      <c r="BV920" s="218">
        <v>0</v>
      </c>
      <c r="BW920" s="218">
        <v>13500</v>
      </c>
      <c r="BX920" s="165">
        <v>-13500</v>
      </c>
      <c r="BZ920" s="152" t="s">
        <v>24731</v>
      </c>
      <c r="CA920" s="219">
        <v>8659969.8300000001</v>
      </c>
      <c r="CB920" s="219">
        <v>7429815.8700000001</v>
      </c>
      <c r="CC920" s="219">
        <v>7297625.8099999996</v>
      </c>
      <c r="CD920" s="219">
        <v>9216938.6999999993</v>
      </c>
      <c r="CE920" s="219">
        <v>7357666.7000000002</v>
      </c>
      <c r="CF920" s="219">
        <v>8234758.1100000003</v>
      </c>
      <c r="CG920" s="219">
        <v>7637316.1799999997</v>
      </c>
      <c r="CH920" s="219">
        <v>7440064.7999999998</v>
      </c>
      <c r="CI920" s="219">
        <v>7777390.5</v>
      </c>
      <c r="CJ920" s="219">
        <v>7320129</v>
      </c>
      <c r="CK920" s="219">
        <v>7300190.2599999998</v>
      </c>
      <c r="CL920" s="219">
        <v>13673963.25</v>
      </c>
      <c r="CM920" s="219">
        <v>0</v>
      </c>
      <c r="CN920" s="166">
        <v>-99345829.010000005</v>
      </c>
      <c r="CP920" s="152" t="s">
        <v>24921</v>
      </c>
      <c r="CQ920" s="219">
        <v>567991.92000000004</v>
      </c>
      <c r="CR920" s="219">
        <v>547425.66</v>
      </c>
      <c r="CS920" s="219">
        <v>581343.65</v>
      </c>
      <c r="CT920" s="219">
        <v>598096.13</v>
      </c>
      <c r="CU920" s="219">
        <v>553405.86</v>
      </c>
      <c r="CV920" s="219">
        <v>549341.22</v>
      </c>
      <c r="CW920" s="219">
        <v>567928.32999999996</v>
      </c>
      <c r="CX920" s="219">
        <v>628952.80000000005</v>
      </c>
      <c r="CY920" s="219">
        <v>616028.79</v>
      </c>
      <c r="CZ920" s="219">
        <v>609618.19999999995</v>
      </c>
      <c r="DA920" s="219">
        <v>593083.31000000006</v>
      </c>
      <c r="DB920" s="219">
        <v>606338.65</v>
      </c>
      <c r="DC920" s="219">
        <v>0</v>
      </c>
      <c r="DD920" s="166">
        <v>-7019554.5199999996</v>
      </c>
      <c r="DF920" s="154" t="s">
        <v>24776</v>
      </c>
      <c r="DG920" s="218">
        <v>0</v>
      </c>
      <c r="DH920" s="218">
        <v>0</v>
      </c>
      <c r="DI920" s="218">
        <v>0</v>
      </c>
      <c r="DJ920" s="218">
        <v>0</v>
      </c>
      <c r="DK920" s="218">
        <v>112</v>
      </c>
      <c r="DL920" s="218">
        <v>0</v>
      </c>
      <c r="DM920" s="218">
        <v>0</v>
      </c>
      <c r="DN920" s="218">
        <v>0</v>
      </c>
      <c r="DO920" s="218">
        <v>0</v>
      </c>
      <c r="DP920" s="218">
        <v>0</v>
      </c>
      <c r="DQ920" s="218">
        <v>0</v>
      </c>
      <c r="DR920" s="218">
        <v>0</v>
      </c>
      <c r="DS920" s="164">
        <f t="shared" si="14"/>
        <v>112</v>
      </c>
    </row>
    <row r="921" spans="63:123" ht="20.399999999999999">
      <c r="BK921" s="152" t="s">
        <v>24781</v>
      </c>
      <c r="BL921" s="219">
        <v>0</v>
      </c>
      <c r="BM921" s="219">
        <v>0</v>
      </c>
      <c r="BN921" s="219">
        <v>0</v>
      </c>
      <c r="BO921" s="219">
        <v>0</v>
      </c>
      <c r="BP921" s="219">
        <v>0</v>
      </c>
      <c r="BQ921" s="219">
        <v>0</v>
      </c>
      <c r="BR921" s="219">
        <v>0</v>
      </c>
      <c r="BS921" s="219">
        <v>0</v>
      </c>
      <c r="BT921" s="219">
        <v>0</v>
      </c>
      <c r="BU921" s="219">
        <v>0</v>
      </c>
      <c r="BV921" s="219">
        <v>0</v>
      </c>
      <c r="BW921" s="219">
        <v>13500</v>
      </c>
      <c r="BX921" s="166">
        <v>-13500</v>
      </c>
      <c r="BZ921" s="152" t="s">
        <v>25349</v>
      </c>
      <c r="CA921" s="219">
        <v>11782.3</v>
      </c>
      <c r="CB921" s="219">
        <v>571484.94999999995</v>
      </c>
      <c r="CC921" s="219">
        <v>935329.12</v>
      </c>
      <c r="CD921" s="219">
        <v>1112112.31</v>
      </c>
      <c r="CE921" s="219">
        <v>1026959.96</v>
      </c>
      <c r="CF921" s="219">
        <v>1222413.27</v>
      </c>
      <c r="CG921" s="219">
        <v>1224506.29</v>
      </c>
      <c r="CH921" s="219">
        <v>1168899.6299999999</v>
      </c>
      <c r="CI921" s="219">
        <v>1399469.63</v>
      </c>
      <c r="CJ921" s="219">
        <v>1389150.9</v>
      </c>
      <c r="CK921" s="219">
        <v>1297924.67</v>
      </c>
      <c r="CL921" s="219">
        <v>1941449.07</v>
      </c>
      <c r="CM921" s="219">
        <v>0</v>
      </c>
      <c r="CN921" s="166">
        <v>-13301482.1</v>
      </c>
      <c r="CP921" s="153" t="s">
        <v>25393</v>
      </c>
      <c r="CQ921" s="217">
        <v>137283349.37</v>
      </c>
      <c r="CR921" s="217">
        <v>109714074.98999999</v>
      </c>
      <c r="CS921" s="217">
        <v>108868624.15000001</v>
      </c>
      <c r="CT921" s="217">
        <v>98080241.040000007</v>
      </c>
      <c r="CU921" s="217">
        <v>109515027.58</v>
      </c>
      <c r="CV921" s="217">
        <v>112023573.40000001</v>
      </c>
      <c r="CW921" s="217">
        <v>79270535.599999994</v>
      </c>
      <c r="CX921" s="217">
        <v>83009590.590000004</v>
      </c>
      <c r="CY921" s="217">
        <v>76103026.739999995</v>
      </c>
      <c r="CZ921" s="217">
        <v>71323628.340000004</v>
      </c>
      <c r="DA921" s="217">
        <v>172420450.43000001</v>
      </c>
      <c r="DB921" s="217">
        <v>233328488.77000001</v>
      </c>
      <c r="DC921" s="217">
        <v>0</v>
      </c>
      <c r="DD921" s="164">
        <v>-1390940611</v>
      </c>
      <c r="DF921" s="152" t="s">
        <v>24744</v>
      </c>
      <c r="DG921" s="219">
        <v>0</v>
      </c>
      <c r="DH921" s="219">
        <v>0</v>
      </c>
      <c r="DI921" s="219">
        <v>0</v>
      </c>
      <c r="DJ921" s="219">
        <v>0</v>
      </c>
      <c r="DK921" s="219">
        <v>112</v>
      </c>
      <c r="DL921" s="219">
        <v>0</v>
      </c>
      <c r="DM921" s="219">
        <v>0</v>
      </c>
      <c r="DN921" s="219">
        <v>0</v>
      </c>
      <c r="DO921" s="219">
        <v>0</v>
      </c>
      <c r="DP921" s="219">
        <v>0</v>
      </c>
      <c r="DQ921" s="219">
        <v>0</v>
      </c>
      <c r="DR921" s="219">
        <v>0</v>
      </c>
      <c r="DS921" s="164">
        <f t="shared" si="14"/>
        <v>112</v>
      </c>
    </row>
    <row r="922" spans="63:123" ht="20.399999999999999">
      <c r="BK922" s="154" t="s">
        <v>24789</v>
      </c>
      <c r="BL922" s="218">
        <v>11950.37</v>
      </c>
      <c r="BM922" s="218">
        <v>19245.34</v>
      </c>
      <c r="BN922" s="218">
        <v>19470.55</v>
      </c>
      <c r="BO922" s="218">
        <v>10866.49</v>
      </c>
      <c r="BP922" s="218">
        <v>0</v>
      </c>
      <c r="BQ922" s="218">
        <v>24903.69</v>
      </c>
      <c r="BR922" s="218">
        <v>26497.73</v>
      </c>
      <c r="BS922" s="218">
        <v>1728.97</v>
      </c>
      <c r="BT922" s="218">
        <v>11872</v>
      </c>
      <c r="BU922" s="218">
        <v>213.34</v>
      </c>
      <c r="BV922" s="218">
        <v>78403.61</v>
      </c>
      <c r="BW922" s="218">
        <v>10835.59</v>
      </c>
      <c r="BX922" s="165">
        <v>-215987.68</v>
      </c>
      <c r="BZ922" s="152" t="s">
        <v>25350</v>
      </c>
      <c r="CA922" s="219">
        <v>46793.760000000002</v>
      </c>
      <c r="CB922" s="219">
        <v>293098.68</v>
      </c>
      <c r="CC922" s="219">
        <v>308175.90000000002</v>
      </c>
      <c r="CD922" s="219">
        <v>323754.58</v>
      </c>
      <c r="CE922" s="219">
        <v>335380.45</v>
      </c>
      <c r="CF922" s="219">
        <v>325382</v>
      </c>
      <c r="CG922" s="219">
        <v>322986.89</v>
      </c>
      <c r="CH922" s="219">
        <v>331453.07</v>
      </c>
      <c r="CI922" s="219">
        <v>333619.46999999997</v>
      </c>
      <c r="CJ922" s="219">
        <v>332198.99</v>
      </c>
      <c r="CK922" s="219">
        <v>349103.28</v>
      </c>
      <c r="CL922" s="219">
        <v>429295.69</v>
      </c>
      <c r="CM922" s="219">
        <v>0</v>
      </c>
      <c r="CN922" s="166">
        <v>-3731242.76</v>
      </c>
      <c r="CP922" s="154" t="s">
        <v>24789</v>
      </c>
      <c r="CQ922" s="218">
        <v>28388857.530000001</v>
      </c>
      <c r="CR922" s="218">
        <v>2191173.75</v>
      </c>
      <c r="CS922" s="218">
        <v>1545152.63</v>
      </c>
      <c r="CT922" s="218">
        <v>1435504.1</v>
      </c>
      <c r="CU922" s="218">
        <v>817187.4</v>
      </c>
      <c r="CV922" s="218">
        <v>1078478.76</v>
      </c>
      <c r="CW922" s="218">
        <v>2088262.67</v>
      </c>
      <c r="CX922" s="218">
        <v>6197566.0300000003</v>
      </c>
      <c r="CY922" s="218">
        <v>1365168.29</v>
      </c>
      <c r="CZ922" s="218">
        <v>1576671.02</v>
      </c>
      <c r="DA922" s="218">
        <v>73535725.109999999</v>
      </c>
      <c r="DB922" s="218">
        <v>124796140.63</v>
      </c>
      <c r="DC922" s="218">
        <v>0</v>
      </c>
      <c r="DD922" s="165">
        <v>-245015887.91999999</v>
      </c>
      <c r="DF922" s="154" t="s">
        <v>25024</v>
      </c>
      <c r="DG922" s="218">
        <v>1624</v>
      </c>
      <c r="DH922" s="218">
        <v>504</v>
      </c>
      <c r="DI922" s="218">
        <v>0</v>
      </c>
      <c r="DJ922" s="218">
        <v>224</v>
      </c>
      <c r="DK922" s="218">
        <v>0</v>
      </c>
      <c r="DL922" s="218">
        <v>0</v>
      </c>
      <c r="DM922" s="218">
        <v>16556.88</v>
      </c>
      <c r="DN922" s="218">
        <v>0</v>
      </c>
      <c r="DO922" s="218">
        <v>1122</v>
      </c>
      <c r="DP922" s="218">
        <v>289878.11</v>
      </c>
      <c r="DQ922" s="218">
        <v>850842.79</v>
      </c>
      <c r="DR922" s="218">
        <v>266272</v>
      </c>
      <c r="DS922" s="164">
        <f t="shared" si="14"/>
        <v>1427023.78</v>
      </c>
    </row>
    <row r="923" spans="63:123" ht="20.399999999999999">
      <c r="BK923" s="152" t="s">
        <v>24792</v>
      </c>
      <c r="BL923" s="219">
        <v>11950.37</v>
      </c>
      <c r="BM923" s="219">
        <v>19245.34</v>
      </c>
      <c r="BN923" s="219">
        <v>19470.55</v>
      </c>
      <c r="BO923" s="219">
        <v>10866.49</v>
      </c>
      <c r="BP923" s="219">
        <v>0</v>
      </c>
      <c r="BQ923" s="219">
        <v>24903.69</v>
      </c>
      <c r="BR923" s="219">
        <v>26497.73</v>
      </c>
      <c r="BS923" s="219">
        <v>1728.97</v>
      </c>
      <c r="BT923" s="219">
        <v>11872</v>
      </c>
      <c r="BU923" s="219">
        <v>213.34</v>
      </c>
      <c r="BV923" s="219">
        <v>78403.61</v>
      </c>
      <c r="BW923" s="219">
        <v>10835.59</v>
      </c>
      <c r="BX923" s="166">
        <v>-215987.68</v>
      </c>
      <c r="BZ923" s="154" t="s">
        <v>24743</v>
      </c>
      <c r="CA923" s="218">
        <v>0</v>
      </c>
      <c r="CB923" s="218">
        <v>0</v>
      </c>
      <c r="CC923" s="218">
        <v>0</v>
      </c>
      <c r="CD923" s="218">
        <v>0</v>
      </c>
      <c r="CE923" s="218">
        <v>0</v>
      </c>
      <c r="CF923" s="218">
        <v>0</v>
      </c>
      <c r="CG923" s="218">
        <v>0</v>
      </c>
      <c r="CH923" s="218">
        <v>9036</v>
      </c>
      <c r="CI923" s="218">
        <v>0</v>
      </c>
      <c r="CJ923" s="218">
        <v>0</v>
      </c>
      <c r="CK923" s="218">
        <v>0</v>
      </c>
      <c r="CL923" s="218">
        <v>0</v>
      </c>
      <c r="CM923" s="218">
        <v>0</v>
      </c>
      <c r="CN923" s="165">
        <v>-9036</v>
      </c>
      <c r="CP923" s="152" t="s">
        <v>24792</v>
      </c>
      <c r="CQ923" s="219">
        <v>28388857.530000001</v>
      </c>
      <c r="CR923" s="219">
        <v>2191173.75</v>
      </c>
      <c r="CS923" s="219">
        <v>1545152.63</v>
      </c>
      <c r="CT923" s="219">
        <v>1435504.1</v>
      </c>
      <c r="CU923" s="219">
        <v>817187.4</v>
      </c>
      <c r="CV923" s="219">
        <v>1078478.76</v>
      </c>
      <c r="CW923" s="219">
        <v>2088262.67</v>
      </c>
      <c r="CX923" s="219">
        <v>6197566.0300000003</v>
      </c>
      <c r="CY923" s="219">
        <v>1365168.29</v>
      </c>
      <c r="CZ923" s="219">
        <v>1576671.02</v>
      </c>
      <c r="DA923" s="219">
        <v>73535725.109999999</v>
      </c>
      <c r="DB923" s="219">
        <v>124796140.63</v>
      </c>
      <c r="DC923" s="219">
        <v>0</v>
      </c>
      <c r="DD923" s="166">
        <v>-245015887.91999999</v>
      </c>
      <c r="DF923" s="152" t="s">
        <v>25438</v>
      </c>
      <c r="DG923" s="219">
        <v>1624</v>
      </c>
      <c r="DH923" s="219">
        <v>504</v>
      </c>
      <c r="DI923" s="219">
        <v>0</v>
      </c>
      <c r="DJ923" s="219">
        <v>224</v>
      </c>
      <c r="DK923" s="219">
        <v>0</v>
      </c>
      <c r="DL923" s="219">
        <v>0</v>
      </c>
      <c r="DM923" s="219">
        <v>16556.88</v>
      </c>
      <c r="DN923" s="219">
        <v>0</v>
      </c>
      <c r="DO923" s="219">
        <v>1122</v>
      </c>
      <c r="DP923" s="219">
        <v>4073.9</v>
      </c>
      <c r="DQ923" s="219">
        <v>1400</v>
      </c>
      <c r="DR923" s="219">
        <v>448</v>
      </c>
      <c r="DS923" s="164">
        <f t="shared" si="14"/>
        <v>25952.780000000002</v>
      </c>
    </row>
    <row r="924" spans="63:123" ht="20.399999999999999">
      <c r="BK924" s="153" t="s">
        <v>25426</v>
      </c>
      <c r="BL924" s="217">
        <v>108580.76</v>
      </c>
      <c r="BM924" s="217">
        <v>174801.41</v>
      </c>
      <c r="BN924" s="217">
        <v>342565.66</v>
      </c>
      <c r="BO924" s="217">
        <v>360348.64</v>
      </c>
      <c r="BP924" s="217">
        <v>0</v>
      </c>
      <c r="BQ924" s="217">
        <v>0</v>
      </c>
      <c r="BR924" s="217">
        <v>0</v>
      </c>
      <c r="BS924" s="217">
        <v>0</v>
      </c>
      <c r="BT924" s="217">
        <v>0</v>
      </c>
      <c r="BU924" s="217">
        <v>0</v>
      </c>
      <c r="BV924" s="217">
        <v>0</v>
      </c>
      <c r="BW924" s="217">
        <v>0</v>
      </c>
      <c r="BX924" s="164">
        <v>-986296.47</v>
      </c>
      <c r="BZ924" s="152" t="s">
        <v>24744</v>
      </c>
      <c r="CA924" s="219">
        <v>0</v>
      </c>
      <c r="CB924" s="219">
        <v>0</v>
      </c>
      <c r="CC924" s="219">
        <v>0</v>
      </c>
      <c r="CD924" s="219">
        <v>0</v>
      </c>
      <c r="CE924" s="219">
        <v>0</v>
      </c>
      <c r="CF924" s="219">
        <v>0</v>
      </c>
      <c r="CG924" s="219">
        <v>0</v>
      </c>
      <c r="CH924" s="219">
        <v>9036</v>
      </c>
      <c r="CI924" s="219">
        <v>0</v>
      </c>
      <c r="CJ924" s="219">
        <v>0</v>
      </c>
      <c r="CK924" s="219">
        <v>0</v>
      </c>
      <c r="CL924" s="219">
        <v>0</v>
      </c>
      <c r="CM924" s="219">
        <v>0</v>
      </c>
      <c r="CN924" s="166">
        <v>-9036</v>
      </c>
      <c r="CP924" s="154" t="s">
        <v>24820</v>
      </c>
      <c r="CQ924" s="218">
        <v>41553080.170000002</v>
      </c>
      <c r="CR924" s="218">
        <v>55848996.439999998</v>
      </c>
      <c r="CS924" s="218">
        <v>51754057.579999998</v>
      </c>
      <c r="CT924" s="218">
        <v>45165787.170000002</v>
      </c>
      <c r="CU924" s="218">
        <v>62266472.030000001</v>
      </c>
      <c r="CV924" s="218">
        <v>37601088.469999999</v>
      </c>
      <c r="CW924" s="218">
        <v>51960164.140000001</v>
      </c>
      <c r="CX924" s="218">
        <v>64126138.729999997</v>
      </c>
      <c r="CY924" s="218">
        <v>54989830.740000002</v>
      </c>
      <c r="CZ924" s="218">
        <v>55886825.920000002</v>
      </c>
      <c r="DA924" s="218">
        <v>79535000.260000005</v>
      </c>
      <c r="DB924" s="218">
        <v>61423585.18</v>
      </c>
      <c r="DC924" s="218">
        <v>0</v>
      </c>
      <c r="DD924" s="165">
        <v>-662111026.83000004</v>
      </c>
      <c r="DF924" s="152" t="s">
        <v>25276</v>
      </c>
      <c r="DG924" s="219">
        <v>0</v>
      </c>
      <c r="DH924" s="219">
        <v>0</v>
      </c>
      <c r="DI924" s="219">
        <v>0</v>
      </c>
      <c r="DJ924" s="219">
        <v>0</v>
      </c>
      <c r="DK924" s="219">
        <v>0</v>
      </c>
      <c r="DL924" s="219">
        <v>0</v>
      </c>
      <c r="DM924" s="219">
        <v>0</v>
      </c>
      <c r="DN924" s="219">
        <v>0</v>
      </c>
      <c r="DO924" s="219">
        <v>0</v>
      </c>
      <c r="DP924" s="219">
        <v>285804.21000000002</v>
      </c>
      <c r="DQ924" s="219">
        <v>849442.79</v>
      </c>
      <c r="DR924" s="219">
        <v>265824</v>
      </c>
      <c r="DS924" s="164">
        <f t="shared" si="14"/>
        <v>1401071</v>
      </c>
    </row>
    <row r="925" spans="63:123" ht="20.399999999999999">
      <c r="BK925" s="154" t="s">
        <v>24770</v>
      </c>
      <c r="BL925" s="218">
        <v>108580.76</v>
      </c>
      <c r="BM925" s="218">
        <v>174801.41</v>
      </c>
      <c r="BN925" s="218">
        <v>342565.66</v>
      </c>
      <c r="BO925" s="218">
        <v>360348.64</v>
      </c>
      <c r="BP925" s="218">
        <v>0</v>
      </c>
      <c r="BQ925" s="218">
        <v>0</v>
      </c>
      <c r="BR925" s="218">
        <v>0</v>
      </c>
      <c r="BS925" s="218">
        <v>0</v>
      </c>
      <c r="BT925" s="218">
        <v>0</v>
      </c>
      <c r="BU925" s="218">
        <v>0</v>
      </c>
      <c r="BV925" s="218">
        <v>0</v>
      </c>
      <c r="BW925" s="218">
        <v>0</v>
      </c>
      <c r="BX925" s="165">
        <v>-986296.47</v>
      </c>
      <c r="BZ925" s="154" t="s">
        <v>24789</v>
      </c>
      <c r="CA925" s="218">
        <v>22268.44</v>
      </c>
      <c r="CB925" s="218">
        <v>204.99</v>
      </c>
      <c r="CC925" s="218">
        <v>8867.44</v>
      </c>
      <c r="CD925" s="218">
        <v>0</v>
      </c>
      <c r="CE925" s="218">
        <v>107281.39</v>
      </c>
      <c r="CF925" s="218">
        <v>1672.26</v>
      </c>
      <c r="CG925" s="218">
        <v>56387.46</v>
      </c>
      <c r="CH925" s="218">
        <v>20513.939999999999</v>
      </c>
      <c r="CI925" s="218">
        <v>0</v>
      </c>
      <c r="CJ925" s="218">
        <v>2000</v>
      </c>
      <c r="CK925" s="218">
        <v>6002.04</v>
      </c>
      <c r="CL925" s="218">
        <v>92179.03</v>
      </c>
      <c r="CM925" s="218">
        <v>0</v>
      </c>
      <c r="CN925" s="165">
        <v>-317376.99</v>
      </c>
      <c r="CP925" s="152" t="s">
        <v>25394</v>
      </c>
      <c r="CQ925" s="219">
        <v>2167758.2999999998</v>
      </c>
      <c r="CR925" s="219">
        <v>15037772.85</v>
      </c>
      <c r="CS925" s="219">
        <v>9778315.5299999993</v>
      </c>
      <c r="CT925" s="219">
        <v>9990624.3900000006</v>
      </c>
      <c r="CU925" s="219">
        <v>13261373.310000001</v>
      </c>
      <c r="CV925" s="219">
        <v>10707895.300000001</v>
      </c>
      <c r="CW925" s="219">
        <v>12923378.08</v>
      </c>
      <c r="CX925" s="219">
        <v>14080995.960000001</v>
      </c>
      <c r="CY925" s="219">
        <v>12742858.65</v>
      </c>
      <c r="CZ925" s="219">
        <v>11553951.85</v>
      </c>
      <c r="DA925" s="219">
        <v>15811939.369999999</v>
      </c>
      <c r="DB925" s="219">
        <v>11991004.6</v>
      </c>
      <c r="DC925" s="219">
        <v>0</v>
      </c>
      <c r="DD925" s="166">
        <v>-140047868.19</v>
      </c>
      <c r="DF925" s="153" t="s">
        <v>25304</v>
      </c>
      <c r="DG925" s="217">
        <v>20448587.43</v>
      </c>
      <c r="DH925" s="217">
        <v>28054731.41</v>
      </c>
      <c r="DI925" s="217">
        <v>33558237.020000003</v>
      </c>
      <c r="DJ925" s="217">
        <v>41336037.049999997</v>
      </c>
      <c r="DK925" s="217">
        <v>34181065.920000002</v>
      </c>
      <c r="DL925" s="217">
        <v>36267187.149999999</v>
      </c>
      <c r="DM925" s="217">
        <v>32385294.140000001</v>
      </c>
      <c r="DN925" s="217">
        <v>37364226.409999996</v>
      </c>
      <c r="DO925" s="217">
        <v>29926674.960000001</v>
      </c>
      <c r="DP925" s="217">
        <v>38991171.159999996</v>
      </c>
      <c r="DQ925" s="217">
        <v>31459452.890000001</v>
      </c>
      <c r="DR925" s="217">
        <v>51277981.890000001</v>
      </c>
      <c r="DS925" s="164">
        <f t="shared" si="14"/>
        <v>415250647.42999995</v>
      </c>
    </row>
    <row r="926" spans="63:123" ht="30.6">
      <c r="BK926" s="152" t="s">
        <v>24794</v>
      </c>
      <c r="BL926" s="219">
        <v>68329.59</v>
      </c>
      <c r="BM926" s="219">
        <v>90337.35</v>
      </c>
      <c r="BN926" s="219">
        <v>162688.76</v>
      </c>
      <c r="BO926" s="219">
        <v>163129.04999999999</v>
      </c>
      <c r="BP926" s="219">
        <v>0</v>
      </c>
      <c r="BQ926" s="219">
        <v>0</v>
      </c>
      <c r="BR926" s="219">
        <v>0</v>
      </c>
      <c r="BS926" s="219">
        <v>0</v>
      </c>
      <c r="BT926" s="219">
        <v>0</v>
      </c>
      <c r="BU926" s="219">
        <v>0</v>
      </c>
      <c r="BV926" s="219">
        <v>0</v>
      </c>
      <c r="BW926" s="219">
        <v>0</v>
      </c>
      <c r="BX926" s="166">
        <v>-484484.75</v>
      </c>
      <c r="BZ926" s="152" t="s">
        <v>24792</v>
      </c>
      <c r="CA926" s="219">
        <v>22268.44</v>
      </c>
      <c r="CB926" s="219">
        <v>204.99</v>
      </c>
      <c r="CC926" s="219">
        <v>8867.44</v>
      </c>
      <c r="CD926" s="219">
        <v>0</v>
      </c>
      <c r="CE926" s="219">
        <v>107281.39</v>
      </c>
      <c r="CF926" s="219">
        <v>1672.26</v>
      </c>
      <c r="CG926" s="219">
        <v>56387.46</v>
      </c>
      <c r="CH926" s="219">
        <v>20513.939999999999</v>
      </c>
      <c r="CI926" s="219">
        <v>0</v>
      </c>
      <c r="CJ926" s="219">
        <v>2000</v>
      </c>
      <c r="CK926" s="219">
        <v>6002.04</v>
      </c>
      <c r="CL926" s="219">
        <v>92179.03</v>
      </c>
      <c r="CM926" s="219">
        <v>0</v>
      </c>
      <c r="CN926" s="166">
        <v>-317376.99</v>
      </c>
      <c r="CP926" s="152" t="s">
        <v>25395</v>
      </c>
      <c r="CQ926" s="219">
        <v>39385321.869999997</v>
      </c>
      <c r="CR926" s="219">
        <v>40811223.590000004</v>
      </c>
      <c r="CS926" s="219">
        <v>41975742.049999997</v>
      </c>
      <c r="CT926" s="219">
        <v>35175162.780000001</v>
      </c>
      <c r="CU926" s="219">
        <v>49005098.719999999</v>
      </c>
      <c r="CV926" s="219">
        <v>26893193.170000002</v>
      </c>
      <c r="CW926" s="219">
        <v>39036786.060000002</v>
      </c>
      <c r="CX926" s="219">
        <v>50045142.770000003</v>
      </c>
      <c r="CY926" s="219">
        <v>42246972.090000004</v>
      </c>
      <c r="CZ926" s="219">
        <v>44332874.07</v>
      </c>
      <c r="DA926" s="219">
        <v>63723060.890000001</v>
      </c>
      <c r="DB926" s="219">
        <v>49432580.579999998</v>
      </c>
      <c r="DC926" s="219">
        <v>0</v>
      </c>
      <c r="DD926" s="166">
        <v>-522063158.63999999</v>
      </c>
      <c r="DF926" s="154" t="s">
        <v>24917</v>
      </c>
      <c r="DG926" s="218">
        <v>20448587.43</v>
      </c>
      <c r="DH926" s="218">
        <v>28054731.41</v>
      </c>
      <c r="DI926" s="218">
        <v>33547726.219999999</v>
      </c>
      <c r="DJ926" s="218">
        <v>41336037.049999997</v>
      </c>
      <c r="DK926" s="218">
        <v>34181065.920000002</v>
      </c>
      <c r="DL926" s="218">
        <v>36267187.149999999</v>
      </c>
      <c r="DM926" s="218">
        <v>32385294.140000001</v>
      </c>
      <c r="DN926" s="218">
        <v>37364226.409999996</v>
      </c>
      <c r="DO926" s="218">
        <v>29926674.960000001</v>
      </c>
      <c r="DP926" s="218">
        <v>38991171.159999996</v>
      </c>
      <c r="DQ926" s="218">
        <v>31459452.890000001</v>
      </c>
      <c r="DR926" s="218">
        <v>51277981.890000001</v>
      </c>
      <c r="DS926" s="164">
        <f t="shared" si="14"/>
        <v>415240136.63</v>
      </c>
    </row>
    <row r="927" spans="63:123" ht="20.399999999999999">
      <c r="BK927" s="152" t="s">
        <v>24797</v>
      </c>
      <c r="BL927" s="219">
        <v>40251.17</v>
      </c>
      <c r="BM927" s="219">
        <v>84464.06</v>
      </c>
      <c r="BN927" s="219">
        <v>179876.9</v>
      </c>
      <c r="BO927" s="219">
        <v>197219.59</v>
      </c>
      <c r="BP927" s="219">
        <v>0</v>
      </c>
      <c r="BQ927" s="219">
        <v>0</v>
      </c>
      <c r="BR927" s="219">
        <v>0</v>
      </c>
      <c r="BS927" s="219">
        <v>0</v>
      </c>
      <c r="BT927" s="219">
        <v>0</v>
      </c>
      <c r="BU927" s="219">
        <v>0</v>
      </c>
      <c r="BV927" s="219">
        <v>0</v>
      </c>
      <c r="BW927" s="219">
        <v>0</v>
      </c>
      <c r="BX927" s="166">
        <v>-501811.72</v>
      </c>
      <c r="BZ927" s="153" t="s">
        <v>25426</v>
      </c>
      <c r="CA927" s="217">
        <v>5980.29</v>
      </c>
      <c r="CB927" s="217">
        <v>225505.72</v>
      </c>
      <c r="CC927" s="217">
        <v>261896.52</v>
      </c>
      <c r="CD927" s="217">
        <v>286319.28999999998</v>
      </c>
      <c r="CE927" s="217">
        <v>342865.16</v>
      </c>
      <c r="CF927" s="217">
        <v>287957.94</v>
      </c>
      <c r="CG927" s="217">
        <v>290273.49</v>
      </c>
      <c r="CH927" s="217">
        <v>343519.65</v>
      </c>
      <c r="CI927" s="217">
        <v>407320.99</v>
      </c>
      <c r="CJ927" s="217">
        <v>286486.37</v>
      </c>
      <c r="CK927" s="217">
        <v>678290.17</v>
      </c>
      <c r="CL927" s="217">
        <v>727899.9</v>
      </c>
      <c r="CM927" s="217">
        <v>0</v>
      </c>
      <c r="CN927" s="164">
        <v>-4144315.49</v>
      </c>
      <c r="CP927" s="154" t="s">
        <v>25010</v>
      </c>
      <c r="CQ927" s="218">
        <v>54706053.780000001</v>
      </c>
      <c r="CR927" s="218">
        <v>49519492.450000003</v>
      </c>
      <c r="CS927" s="218">
        <v>44993680.719999999</v>
      </c>
      <c r="CT927" s="218">
        <v>47631022.700000003</v>
      </c>
      <c r="CU927" s="218">
        <v>35769205.57</v>
      </c>
      <c r="CV927" s="218">
        <v>42104801.759999998</v>
      </c>
      <c r="CW927" s="218">
        <v>10187597.210000001</v>
      </c>
      <c r="CX927" s="218">
        <v>10190840.619999999</v>
      </c>
      <c r="CY927" s="218">
        <v>10193517.65</v>
      </c>
      <c r="CZ927" s="218">
        <v>10196192.890000001</v>
      </c>
      <c r="DA927" s="218">
        <v>10198866.41</v>
      </c>
      <c r="DB927" s="218">
        <v>20681299.23</v>
      </c>
      <c r="DC927" s="218">
        <v>0</v>
      </c>
      <c r="DD927" s="165">
        <v>-346372570.99000001</v>
      </c>
      <c r="DF927" s="152" t="s">
        <v>24759</v>
      </c>
      <c r="DG927" s="219">
        <v>1507720.31</v>
      </c>
      <c r="DH927" s="219">
        <v>2175844.4500000002</v>
      </c>
      <c r="DI927" s="219">
        <v>2187468.9300000002</v>
      </c>
      <c r="DJ927" s="219">
        <v>8082850.3600000003</v>
      </c>
      <c r="DK927" s="219">
        <v>2200417.23</v>
      </c>
      <c r="DL927" s="219">
        <v>2328369.4700000002</v>
      </c>
      <c r="DM927" s="219">
        <v>2485649.7599999998</v>
      </c>
      <c r="DN927" s="219">
        <v>2268943.92</v>
      </c>
      <c r="DO927" s="219">
        <v>2551629.29</v>
      </c>
      <c r="DP927" s="219">
        <v>2562942.23</v>
      </c>
      <c r="DQ927" s="219">
        <v>2868843.55</v>
      </c>
      <c r="DR927" s="219">
        <v>2749918.15</v>
      </c>
      <c r="DS927" s="164">
        <f t="shared" si="14"/>
        <v>33970597.649999999</v>
      </c>
    </row>
    <row r="928" spans="63:123" ht="20.399999999999999">
      <c r="BK928" s="153" t="s">
        <v>25369</v>
      </c>
      <c r="BL928" s="217">
        <v>5301608.99</v>
      </c>
      <c r="BM928" s="217">
        <v>5761094.4000000004</v>
      </c>
      <c r="BN928" s="217">
        <v>6292751.5300000003</v>
      </c>
      <c r="BO928" s="217">
        <v>4598547.16</v>
      </c>
      <c r="BP928" s="217">
        <v>7424709.7699999996</v>
      </c>
      <c r="BQ928" s="217">
        <v>5074730.8899999997</v>
      </c>
      <c r="BR928" s="217">
        <v>6529819.3499999996</v>
      </c>
      <c r="BS928" s="217">
        <v>8055874.1500000004</v>
      </c>
      <c r="BT928" s="217">
        <v>5552760.2800000003</v>
      </c>
      <c r="BU928" s="217">
        <v>7241035.0199999996</v>
      </c>
      <c r="BV928" s="217">
        <v>7324672.3700000001</v>
      </c>
      <c r="BW928" s="217">
        <v>6943294.1200000001</v>
      </c>
      <c r="BX928" s="164">
        <v>-76100898.030000001</v>
      </c>
      <c r="BZ928" s="154" t="s">
        <v>24770</v>
      </c>
      <c r="CA928" s="218">
        <v>5980.29</v>
      </c>
      <c r="CB928" s="218">
        <v>225505.72</v>
      </c>
      <c r="CC928" s="218">
        <v>261896.52</v>
      </c>
      <c r="CD928" s="218">
        <v>286319.28999999998</v>
      </c>
      <c r="CE928" s="218">
        <v>342865.16</v>
      </c>
      <c r="CF928" s="218">
        <v>287957.94</v>
      </c>
      <c r="CG928" s="218">
        <v>290273.49</v>
      </c>
      <c r="CH928" s="218">
        <v>343519.65</v>
      </c>
      <c r="CI928" s="218">
        <v>407320.99</v>
      </c>
      <c r="CJ928" s="218">
        <v>286486.37</v>
      </c>
      <c r="CK928" s="218">
        <v>678290.17</v>
      </c>
      <c r="CL928" s="218">
        <v>727899.9</v>
      </c>
      <c r="CM928" s="218">
        <v>0</v>
      </c>
      <c r="CN928" s="165">
        <v>-4144315.49</v>
      </c>
      <c r="CP928" s="152" t="s">
        <v>25396</v>
      </c>
      <c r="CQ928" s="219">
        <v>17038243.18</v>
      </c>
      <c r="CR928" s="219">
        <v>17047761.379999999</v>
      </c>
      <c r="CS928" s="219">
        <v>14766351.52</v>
      </c>
      <c r="CT928" s="219">
        <v>11355406.91</v>
      </c>
      <c r="CU928" s="219">
        <v>3912418.71</v>
      </c>
      <c r="CV928" s="219">
        <v>10021479.67</v>
      </c>
      <c r="CW928" s="219">
        <v>9971354.9600000009</v>
      </c>
      <c r="CX928" s="219">
        <v>9974878.9499999993</v>
      </c>
      <c r="CY928" s="219">
        <v>9977837.9100000001</v>
      </c>
      <c r="CZ928" s="219">
        <v>9980796.5600000005</v>
      </c>
      <c r="DA928" s="219">
        <v>9983754.8900000006</v>
      </c>
      <c r="DB928" s="219">
        <v>10148361.33</v>
      </c>
      <c r="DC928" s="219">
        <v>0</v>
      </c>
      <c r="DD928" s="166">
        <v>-134178645.97</v>
      </c>
      <c r="DF928" s="152" t="s">
        <v>24731</v>
      </c>
      <c r="DG928" s="219">
        <v>16287868.15</v>
      </c>
      <c r="DH928" s="219">
        <v>16206732.890000001</v>
      </c>
      <c r="DI928" s="219">
        <v>18252181.460000001</v>
      </c>
      <c r="DJ928" s="219">
        <v>15904998.68</v>
      </c>
      <c r="DK928" s="219">
        <v>18257800.510000002</v>
      </c>
      <c r="DL928" s="219">
        <v>16119630.970000001</v>
      </c>
      <c r="DM928" s="219">
        <v>17438459.09</v>
      </c>
      <c r="DN928" s="219">
        <v>17156684.98</v>
      </c>
      <c r="DO928" s="219">
        <v>17589429.91</v>
      </c>
      <c r="DP928" s="219">
        <v>17152954.16</v>
      </c>
      <c r="DQ928" s="219">
        <v>18581404.489999998</v>
      </c>
      <c r="DR928" s="219">
        <v>26350028.109999999</v>
      </c>
      <c r="DS928" s="164">
        <f t="shared" si="14"/>
        <v>215298173.39999998</v>
      </c>
    </row>
    <row r="929" spans="63:123" ht="20.399999999999999">
      <c r="BK929" s="154" t="s">
        <v>24773</v>
      </c>
      <c r="BL929" s="218">
        <v>4809479.24</v>
      </c>
      <c r="BM929" s="218">
        <v>5213141.0199999996</v>
      </c>
      <c r="BN929" s="218">
        <v>5776640.6100000003</v>
      </c>
      <c r="BO929" s="218">
        <v>4058525.74</v>
      </c>
      <c r="BP929" s="218">
        <v>6920473.7300000004</v>
      </c>
      <c r="BQ929" s="218">
        <v>4501569.59</v>
      </c>
      <c r="BR929" s="218">
        <v>5985147.5199999996</v>
      </c>
      <c r="BS929" s="218">
        <v>7506305.8600000003</v>
      </c>
      <c r="BT929" s="218">
        <v>5008659.3899999997</v>
      </c>
      <c r="BU929" s="218">
        <v>6655477.3899999997</v>
      </c>
      <c r="BV929" s="218">
        <v>6781591.2000000002</v>
      </c>
      <c r="BW929" s="218">
        <v>6361654.1699999999</v>
      </c>
      <c r="BX929" s="165">
        <v>-69578665.459999993</v>
      </c>
      <c r="BZ929" s="152" t="s">
        <v>24794</v>
      </c>
      <c r="CA929" s="219">
        <v>113.44</v>
      </c>
      <c r="CB929" s="219">
        <v>152049.56</v>
      </c>
      <c r="CC929" s="219">
        <v>140332.69</v>
      </c>
      <c r="CD929" s="219">
        <v>155297.42000000001</v>
      </c>
      <c r="CE929" s="219">
        <v>211071.04</v>
      </c>
      <c r="CF929" s="219">
        <v>156473.81</v>
      </c>
      <c r="CG929" s="219">
        <v>158462.76999999999</v>
      </c>
      <c r="CH929" s="219">
        <v>199955.36</v>
      </c>
      <c r="CI929" s="219">
        <v>210390.94</v>
      </c>
      <c r="CJ929" s="219">
        <v>170641.01</v>
      </c>
      <c r="CK929" s="219">
        <v>547622.52</v>
      </c>
      <c r="CL929" s="219">
        <v>323405.59999999998</v>
      </c>
      <c r="CM929" s="219">
        <v>0</v>
      </c>
      <c r="CN929" s="166">
        <v>-2425816.16</v>
      </c>
      <c r="CP929" s="152" t="s">
        <v>25397</v>
      </c>
      <c r="CQ929" s="219">
        <v>37667810.600000001</v>
      </c>
      <c r="CR929" s="219">
        <v>32471731.07</v>
      </c>
      <c r="CS929" s="219">
        <v>30227329.199999999</v>
      </c>
      <c r="CT929" s="219">
        <v>36275615.789999999</v>
      </c>
      <c r="CU929" s="219">
        <v>31856786.859999999</v>
      </c>
      <c r="CV929" s="219">
        <v>32083322.09</v>
      </c>
      <c r="CW929" s="219">
        <v>216242.25</v>
      </c>
      <c r="CX929" s="219">
        <v>215961.67</v>
      </c>
      <c r="CY929" s="219">
        <v>215679.74</v>
      </c>
      <c r="CZ929" s="219">
        <v>215396.33</v>
      </c>
      <c r="DA929" s="219">
        <v>215111.52</v>
      </c>
      <c r="DB929" s="219">
        <v>10532937.9</v>
      </c>
      <c r="DC929" s="219">
        <v>0</v>
      </c>
      <c r="DD929" s="166">
        <v>-212193925.02000001</v>
      </c>
      <c r="DF929" s="152" t="s">
        <v>25439</v>
      </c>
      <c r="DG929" s="219">
        <v>2652998.9700000002</v>
      </c>
      <c r="DH929" s="219">
        <v>9430599.7599999998</v>
      </c>
      <c r="DI929" s="219">
        <v>12865468.42</v>
      </c>
      <c r="DJ929" s="219">
        <v>17056566.73</v>
      </c>
      <c r="DK929" s="219">
        <v>13458091.789999999</v>
      </c>
      <c r="DL929" s="219">
        <v>17430733.719999999</v>
      </c>
      <c r="DM929" s="219">
        <v>12164811.67</v>
      </c>
      <c r="DN929" s="219">
        <v>17258177.57</v>
      </c>
      <c r="DO929" s="219">
        <v>9458637.1899999995</v>
      </c>
      <c r="DP929" s="219">
        <v>18680561.960000001</v>
      </c>
      <c r="DQ929" s="219">
        <v>9691984.8900000006</v>
      </c>
      <c r="DR929" s="219">
        <v>13694848.23</v>
      </c>
      <c r="DS929" s="164">
        <f t="shared" si="14"/>
        <v>153843480.90000001</v>
      </c>
    </row>
    <row r="930" spans="63:123" ht="20.399999999999999">
      <c r="BK930" s="152" t="s">
        <v>25110</v>
      </c>
      <c r="BL930" s="219">
        <v>0</v>
      </c>
      <c r="BM930" s="219">
        <v>0</v>
      </c>
      <c r="BN930" s="219">
        <v>0</v>
      </c>
      <c r="BO930" s="219">
        <v>0</v>
      </c>
      <c r="BP930" s="219">
        <v>0</v>
      </c>
      <c r="BQ930" s="219">
        <v>0</v>
      </c>
      <c r="BR930" s="219">
        <v>0</v>
      </c>
      <c r="BS930" s="219">
        <v>0</v>
      </c>
      <c r="BT930" s="219">
        <v>0</v>
      </c>
      <c r="BU930" s="219">
        <v>0</v>
      </c>
      <c r="BV930" s="219">
        <v>0</v>
      </c>
      <c r="BW930" s="219">
        <v>30690</v>
      </c>
      <c r="BX930" s="166">
        <v>-30690</v>
      </c>
      <c r="BZ930" s="152" t="s">
        <v>24797</v>
      </c>
      <c r="CA930" s="219">
        <v>5866.85</v>
      </c>
      <c r="CB930" s="219">
        <v>73456.160000000003</v>
      </c>
      <c r="CC930" s="219">
        <v>121563.83</v>
      </c>
      <c r="CD930" s="219">
        <v>131021.87</v>
      </c>
      <c r="CE930" s="219">
        <v>131794.12</v>
      </c>
      <c r="CF930" s="219">
        <v>131484.13</v>
      </c>
      <c r="CG930" s="219">
        <v>131810.72</v>
      </c>
      <c r="CH930" s="219">
        <v>143564.29</v>
      </c>
      <c r="CI930" s="219">
        <v>196930.05</v>
      </c>
      <c r="CJ930" s="219">
        <v>115845.36</v>
      </c>
      <c r="CK930" s="219">
        <v>130667.65</v>
      </c>
      <c r="CL930" s="219">
        <v>404494.3</v>
      </c>
      <c r="CM930" s="219">
        <v>0</v>
      </c>
      <c r="CN930" s="166">
        <v>-1718499.33</v>
      </c>
      <c r="CP930" s="154" t="s">
        <v>25398</v>
      </c>
      <c r="CQ930" s="218">
        <v>12245826.59</v>
      </c>
      <c r="CR930" s="218">
        <v>1879274.3</v>
      </c>
      <c r="CS930" s="218">
        <v>10566603.43</v>
      </c>
      <c r="CT930" s="218">
        <v>3834425.51</v>
      </c>
      <c r="CU930" s="218">
        <v>10595322.02</v>
      </c>
      <c r="CV930" s="218">
        <v>30959897.149999999</v>
      </c>
      <c r="CW930" s="218">
        <v>14979420.630000001</v>
      </c>
      <c r="CX930" s="218">
        <v>2431662.7799999998</v>
      </c>
      <c r="CY930" s="218">
        <v>9482705.3100000005</v>
      </c>
      <c r="CZ930" s="218">
        <v>3636163.2</v>
      </c>
      <c r="DA930" s="218">
        <v>9132370.4800000004</v>
      </c>
      <c r="DB930" s="218">
        <v>26310728.120000001</v>
      </c>
      <c r="DC930" s="218">
        <v>0</v>
      </c>
      <c r="DD930" s="165">
        <v>-136054399.52000001</v>
      </c>
      <c r="DF930" s="152" t="s">
        <v>25305</v>
      </c>
      <c r="DG930" s="219">
        <v>0</v>
      </c>
      <c r="DH930" s="219">
        <v>241554.31</v>
      </c>
      <c r="DI930" s="219">
        <v>242607.41</v>
      </c>
      <c r="DJ930" s="219">
        <v>238074.28</v>
      </c>
      <c r="DK930" s="219">
        <v>264756.39</v>
      </c>
      <c r="DL930" s="219">
        <v>252155.72</v>
      </c>
      <c r="DM930" s="219">
        <v>298837.62</v>
      </c>
      <c r="DN930" s="219">
        <v>311803.94</v>
      </c>
      <c r="DO930" s="219">
        <v>313666.32</v>
      </c>
      <c r="DP930" s="219">
        <v>331393.25</v>
      </c>
      <c r="DQ930" s="219">
        <v>309439.98</v>
      </c>
      <c r="DR930" s="219">
        <v>307615.15000000002</v>
      </c>
      <c r="DS930" s="164">
        <f t="shared" si="14"/>
        <v>3111904.3699999996</v>
      </c>
    </row>
    <row r="931" spans="63:123" ht="20.399999999999999">
      <c r="BK931" s="152" t="s">
        <v>24759</v>
      </c>
      <c r="BL931" s="219">
        <v>3633738.43</v>
      </c>
      <c r="BM931" s="219">
        <v>4040630.27</v>
      </c>
      <c r="BN931" s="219">
        <v>4506241.47</v>
      </c>
      <c r="BO931" s="219">
        <v>2742296.25</v>
      </c>
      <c r="BP931" s="219">
        <v>5679562.2199999997</v>
      </c>
      <c r="BQ931" s="219">
        <v>3205211.66</v>
      </c>
      <c r="BR931" s="219">
        <v>4740912.63</v>
      </c>
      <c r="BS931" s="219">
        <v>6247505.3099999996</v>
      </c>
      <c r="BT931" s="219">
        <v>3723015.31</v>
      </c>
      <c r="BU931" s="219">
        <v>5393341.5</v>
      </c>
      <c r="BV931" s="219">
        <v>5538692.1200000001</v>
      </c>
      <c r="BW931" s="219">
        <v>4403549.8600000003</v>
      </c>
      <c r="BX931" s="166">
        <v>-53854697.030000001</v>
      </c>
      <c r="BZ931" s="153" t="s">
        <v>25369</v>
      </c>
      <c r="CA931" s="217">
        <v>2656791.86</v>
      </c>
      <c r="CB931" s="217">
        <v>6516356.5899999999</v>
      </c>
      <c r="CC931" s="217">
        <v>5062722.93</v>
      </c>
      <c r="CD931" s="217">
        <v>5798222.9100000001</v>
      </c>
      <c r="CE931" s="217">
        <v>5345944.68</v>
      </c>
      <c r="CF931" s="217">
        <v>6220093.7300000004</v>
      </c>
      <c r="CG931" s="217">
        <v>4652844.4800000004</v>
      </c>
      <c r="CH931" s="217">
        <v>5173622.12</v>
      </c>
      <c r="CI931" s="217">
        <v>4425185.45</v>
      </c>
      <c r="CJ931" s="217">
        <v>4118401.69</v>
      </c>
      <c r="CK931" s="217">
        <v>5859746</v>
      </c>
      <c r="CL931" s="217">
        <v>7319468.8200000003</v>
      </c>
      <c r="CM931" s="217">
        <v>0</v>
      </c>
      <c r="CN931" s="164">
        <v>-63149401.259999998</v>
      </c>
      <c r="CP931" s="152" t="s">
        <v>25399</v>
      </c>
      <c r="CQ931" s="219">
        <v>12245826.59</v>
      </c>
      <c r="CR931" s="219">
        <v>1879274.3</v>
      </c>
      <c r="CS931" s="219">
        <v>10566603.43</v>
      </c>
      <c r="CT931" s="219">
        <v>3834425.51</v>
      </c>
      <c r="CU931" s="219">
        <v>10595322.02</v>
      </c>
      <c r="CV931" s="219">
        <v>30959897.149999999</v>
      </c>
      <c r="CW931" s="219">
        <v>14979420.630000001</v>
      </c>
      <c r="CX931" s="219">
        <v>2431662.7799999998</v>
      </c>
      <c r="CY931" s="219">
        <v>9482705.3100000005</v>
      </c>
      <c r="CZ931" s="219">
        <v>3636163.2</v>
      </c>
      <c r="DA931" s="219">
        <v>9132370.4800000004</v>
      </c>
      <c r="DB931" s="219">
        <v>26310728.120000001</v>
      </c>
      <c r="DC931" s="219">
        <v>0</v>
      </c>
      <c r="DD931" s="166">
        <v>-136054399.52000001</v>
      </c>
      <c r="DF931" s="152" t="s">
        <v>25440</v>
      </c>
      <c r="DG931" s="219">
        <v>0</v>
      </c>
      <c r="DH931" s="219">
        <v>0</v>
      </c>
      <c r="DI931" s="219">
        <v>0</v>
      </c>
      <c r="DJ931" s="219">
        <v>0</v>
      </c>
      <c r="DK931" s="219">
        <v>0</v>
      </c>
      <c r="DL931" s="219">
        <v>94991</v>
      </c>
      <c r="DM931" s="219">
        <v>0</v>
      </c>
      <c r="DN931" s="219">
        <v>0</v>
      </c>
      <c r="DO931" s="219">
        <v>0</v>
      </c>
      <c r="DP931" s="219">
        <v>0</v>
      </c>
      <c r="DQ931" s="219">
        <v>0</v>
      </c>
      <c r="DR931" s="219">
        <v>2837224.2</v>
      </c>
      <c r="DS931" s="164">
        <f t="shared" si="14"/>
        <v>2932215.2</v>
      </c>
    </row>
    <row r="932" spans="63:123" ht="20.399999999999999">
      <c r="BK932" s="152" t="s">
        <v>24731</v>
      </c>
      <c r="BL932" s="219">
        <v>1175740.81</v>
      </c>
      <c r="BM932" s="219">
        <v>1172510.75</v>
      </c>
      <c r="BN932" s="219">
        <v>1270399.1399999999</v>
      </c>
      <c r="BO932" s="219">
        <v>1316229.49</v>
      </c>
      <c r="BP932" s="219">
        <v>1240911.51</v>
      </c>
      <c r="BQ932" s="219">
        <v>1296357.93</v>
      </c>
      <c r="BR932" s="219">
        <v>1244234.8899999999</v>
      </c>
      <c r="BS932" s="219">
        <v>1258800.55</v>
      </c>
      <c r="BT932" s="219">
        <v>1285644.08</v>
      </c>
      <c r="BU932" s="219">
        <v>1262135.8899999999</v>
      </c>
      <c r="BV932" s="219">
        <v>1242899.08</v>
      </c>
      <c r="BW932" s="219">
        <v>1927414.31</v>
      </c>
      <c r="BX932" s="166">
        <v>-15693278.43</v>
      </c>
      <c r="BZ932" s="154" t="s">
        <v>24773</v>
      </c>
      <c r="CA932" s="218">
        <v>2169232.42</v>
      </c>
      <c r="CB932" s="218">
        <v>5982024.4199999999</v>
      </c>
      <c r="CC932" s="218">
        <v>4552565.08</v>
      </c>
      <c r="CD932" s="218">
        <v>5299088.9400000004</v>
      </c>
      <c r="CE932" s="218">
        <v>4845783.82</v>
      </c>
      <c r="CF932" s="218">
        <v>5700290.5</v>
      </c>
      <c r="CG932" s="218">
        <v>4110585.88</v>
      </c>
      <c r="CH932" s="218">
        <v>4657682.3600000003</v>
      </c>
      <c r="CI932" s="218">
        <v>3936851.66</v>
      </c>
      <c r="CJ932" s="218">
        <v>3562064.1</v>
      </c>
      <c r="CK932" s="218">
        <v>5330827.08</v>
      </c>
      <c r="CL932" s="218">
        <v>6776704.7599999998</v>
      </c>
      <c r="CM932" s="218">
        <v>0</v>
      </c>
      <c r="CN932" s="165">
        <v>-56923701.020000003</v>
      </c>
      <c r="CP932" s="154" t="s">
        <v>24918</v>
      </c>
      <c r="CQ932" s="218">
        <v>389531.3</v>
      </c>
      <c r="CR932" s="218">
        <v>275138.05</v>
      </c>
      <c r="CS932" s="218">
        <v>9129.7900000000009</v>
      </c>
      <c r="CT932" s="218">
        <v>13501.56</v>
      </c>
      <c r="CU932" s="218">
        <v>66840.56</v>
      </c>
      <c r="CV932" s="218">
        <v>279307.26</v>
      </c>
      <c r="CW932" s="218">
        <v>55090.95</v>
      </c>
      <c r="CX932" s="218">
        <v>63382.43</v>
      </c>
      <c r="CY932" s="218">
        <v>71804.75</v>
      </c>
      <c r="CZ932" s="218">
        <v>27775.31</v>
      </c>
      <c r="DA932" s="218">
        <v>18488.169999999998</v>
      </c>
      <c r="DB932" s="218">
        <v>116735.61</v>
      </c>
      <c r="DC932" s="218">
        <v>0</v>
      </c>
      <c r="DD932" s="165">
        <v>-1386725.74</v>
      </c>
      <c r="DF932" s="152" t="s">
        <v>24880</v>
      </c>
      <c r="DG932" s="219">
        <v>0</v>
      </c>
      <c r="DH932" s="219">
        <v>0</v>
      </c>
      <c r="DI932" s="219">
        <v>0</v>
      </c>
      <c r="DJ932" s="219">
        <v>53547</v>
      </c>
      <c r="DK932" s="219">
        <v>0</v>
      </c>
      <c r="DL932" s="219">
        <v>41306.269999999997</v>
      </c>
      <c r="DM932" s="219">
        <v>-2464</v>
      </c>
      <c r="DN932" s="219">
        <v>368616</v>
      </c>
      <c r="DO932" s="219">
        <v>13312.25</v>
      </c>
      <c r="DP932" s="219">
        <v>263319.56</v>
      </c>
      <c r="DQ932" s="219">
        <v>7779.98</v>
      </c>
      <c r="DR932" s="219">
        <v>5338348.05</v>
      </c>
      <c r="DS932" s="164">
        <f t="shared" si="14"/>
        <v>6083765.1099999994</v>
      </c>
    </row>
    <row r="933" spans="63:123" ht="20.399999999999999">
      <c r="BK933" s="154" t="s">
        <v>24743</v>
      </c>
      <c r="BL933" s="218">
        <v>0</v>
      </c>
      <c r="BM933" s="218">
        <v>0</v>
      </c>
      <c r="BN933" s="218">
        <v>0</v>
      </c>
      <c r="BO933" s="218">
        <v>0</v>
      </c>
      <c r="BP933" s="218">
        <v>0</v>
      </c>
      <c r="BQ933" s="218">
        <v>6300</v>
      </c>
      <c r="BR933" s="218">
        <v>6000</v>
      </c>
      <c r="BS933" s="218">
        <v>0</v>
      </c>
      <c r="BT933" s="218">
        <v>11639</v>
      </c>
      <c r="BU933" s="218">
        <v>0</v>
      </c>
      <c r="BV933" s="218">
        <v>0</v>
      </c>
      <c r="BW933" s="218">
        <v>4920</v>
      </c>
      <c r="BX933" s="165">
        <v>-28859</v>
      </c>
      <c r="BZ933" s="152" t="s">
        <v>25428</v>
      </c>
      <c r="CA933" s="219">
        <v>0</v>
      </c>
      <c r="CB933" s="219">
        <v>0</v>
      </c>
      <c r="CC933" s="219">
        <v>0</v>
      </c>
      <c r="CD933" s="219">
        <v>0</v>
      </c>
      <c r="CE933" s="219">
        <v>0</v>
      </c>
      <c r="CF933" s="219">
        <v>1057512</v>
      </c>
      <c r="CG933" s="219">
        <v>105500</v>
      </c>
      <c r="CH933" s="219">
        <v>0</v>
      </c>
      <c r="CI933" s="219">
        <v>0</v>
      </c>
      <c r="CJ933" s="219">
        <v>0</v>
      </c>
      <c r="CK933" s="219">
        <v>0</v>
      </c>
      <c r="CL933" s="219">
        <v>0</v>
      </c>
      <c r="CM933" s="219">
        <v>0</v>
      </c>
      <c r="CN933" s="166">
        <v>-1163012</v>
      </c>
      <c r="CP933" s="152" t="s">
        <v>25400</v>
      </c>
      <c r="CQ933" s="219">
        <v>389531.3</v>
      </c>
      <c r="CR933" s="219">
        <v>275138.05</v>
      </c>
      <c r="CS933" s="219">
        <v>9129.7900000000009</v>
      </c>
      <c r="CT933" s="219">
        <v>13501.56</v>
      </c>
      <c r="CU933" s="219">
        <v>66840.56</v>
      </c>
      <c r="CV933" s="219">
        <v>279307.26</v>
      </c>
      <c r="CW933" s="219">
        <v>55090.95</v>
      </c>
      <c r="CX933" s="219">
        <v>63382.43</v>
      </c>
      <c r="CY933" s="219">
        <v>71804.75</v>
      </c>
      <c r="CZ933" s="219">
        <v>27775.31</v>
      </c>
      <c r="DA933" s="219">
        <v>18488.169999999998</v>
      </c>
      <c r="DB933" s="219">
        <v>116735.61</v>
      </c>
      <c r="DC933" s="219">
        <v>0</v>
      </c>
      <c r="DD933" s="166">
        <v>-1386725.74</v>
      </c>
      <c r="DF933" s="154" t="s">
        <v>24795</v>
      </c>
      <c r="DG933" s="218">
        <v>0</v>
      </c>
      <c r="DH933" s="218">
        <v>0</v>
      </c>
      <c r="DI933" s="218">
        <v>10510.8</v>
      </c>
      <c r="DJ933" s="218">
        <v>0</v>
      </c>
      <c r="DK933" s="218">
        <v>0</v>
      </c>
      <c r="DL933" s="218">
        <v>0</v>
      </c>
      <c r="DM933" s="218">
        <v>0</v>
      </c>
      <c r="DN933" s="218">
        <v>0</v>
      </c>
      <c r="DO933" s="218">
        <v>0</v>
      </c>
      <c r="DP933" s="218">
        <v>0</v>
      </c>
      <c r="DQ933" s="218">
        <v>0</v>
      </c>
      <c r="DR933" s="218">
        <v>0</v>
      </c>
      <c r="DS933" s="164">
        <f t="shared" si="14"/>
        <v>10510.8</v>
      </c>
    </row>
    <row r="934" spans="63:123">
      <c r="BK934" s="152" t="s">
        <v>24744</v>
      </c>
      <c r="BL934" s="219">
        <v>0</v>
      </c>
      <c r="BM934" s="219">
        <v>0</v>
      </c>
      <c r="BN934" s="219">
        <v>0</v>
      </c>
      <c r="BO934" s="219">
        <v>0</v>
      </c>
      <c r="BP934" s="219">
        <v>0</v>
      </c>
      <c r="BQ934" s="219">
        <v>6300</v>
      </c>
      <c r="BR934" s="219">
        <v>6000</v>
      </c>
      <c r="BS934" s="219">
        <v>0</v>
      </c>
      <c r="BT934" s="219">
        <v>11639</v>
      </c>
      <c r="BU934" s="219">
        <v>0</v>
      </c>
      <c r="BV934" s="219">
        <v>0</v>
      </c>
      <c r="BW934" s="219">
        <v>4920</v>
      </c>
      <c r="BX934" s="166">
        <v>-28859</v>
      </c>
      <c r="BZ934" s="152" t="s">
        <v>24759</v>
      </c>
      <c r="CA934" s="219">
        <v>919875.94</v>
      </c>
      <c r="CB934" s="219">
        <v>4754135.74</v>
      </c>
      <c r="CC934" s="219">
        <v>3341782.72</v>
      </c>
      <c r="CD934" s="219">
        <v>4190290.65</v>
      </c>
      <c r="CE934" s="219">
        <v>3515412.94</v>
      </c>
      <c r="CF934" s="219">
        <v>3478522.84</v>
      </c>
      <c r="CG934" s="219">
        <v>2889851.37</v>
      </c>
      <c r="CH934" s="219">
        <v>3315110.83</v>
      </c>
      <c r="CI934" s="219">
        <v>2834399.53</v>
      </c>
      <c r="CJ934" s="219">
        <v>2396510.39</v>
      </c>
      <c r="CK934" s="219">
        <v>4144582.97</v>
      </c>
      <c r="CL934" s="219">
        <v>5237554.5199999996</v>
      </c>
      <c r="CM934" s="219">
        <v>0</v>
      </c>
      <c r="CN934" s="166">
        <v>-41018030.439999998</v>
      </c>
      <c r="CP934" s="255" t="s">
        <v>25441</v>
      </c>
      <c r="CQ934" s="256"/>
      <c r="CR934" s="256"/>
      <c r="CS934" s="256"/>
      <c r="CT934" s="256"/>
      <c r="CU934" s="256"/>
      <c r="CV934" s="256"/>
      <c r="CW934" s="256"/>
      <c r="CX934" s="256"/>
      <c r="CY934" s="256"/>
      <c r="CZ934" s="256"/>
      <c r="DA934" s="256"/>
      <c r="DB934" s="256"/>
      <c r="DC934" s="256"/>
      <c r="DD934" s="256"/>
      <c r="DF934" s="152" t="s">
        <v>24761</v>
      </c>
      <c r="DG934" s="219">
        <v>0</v>
      </c>
      <c r="DH934" s="219">
        <v>0</v>
      </c>
      <c r="DI934" s="219">
        <v>10510.8</v>
      </c>
      <c r="DJ934" s="219">
        <v>0</v>
      </c>
      <c r="DK934" s="219">
        <v>0</v>
      </c>
      <c r="DL934" s="219">
        <v>0</v>
      </c>
      <c r="DM934" s="219">
        <v>0</v>
      </c>
      <c r="DN934" s="219">
        <v>0</v>
      </c>
      <c r="DO934" s="219">
        <v>0</v>
      </c>
      <c r="DP934" s="219">
        <v>0</v>
      </c>
      <c r="DQ934" s="219">
        <v>0</v>
      </c>
      <c r="DR934" s="219">
        <v>0</v>
      </c>
      <c r="DS934" s="164">
        <f t="shared" si="14"/>
        <v>10510.8</v>
      </c>
    </row>
    <row r="935" spans="63:123" ht="20.399999999999999">
      <c r="BK935" s="154" t="s">
        <v>24789</v>
      </c>
      <c r="BL935" s="218">
        <v>0</v>
      </c>
      <c r="BM935" s="218">
        <v>53704.26</v>
      </c>
      <c r="BN935" s="218">
        <v>19655.330000000002</v>
      </c>
      <c r="BO935" s="218">
        <v>40865.81</v>
      </c>
      <c r="BP935" s="218">
        <v>2670.73</v>
      </c>
      <c r="BQ935" s="218">
        <v>62305.64</v>
      </c>
      <c r="BR935" s="218">
        <v>31154.86</v>
      </c>
      <c r="BS935" s="218">
        <v>39060.97</v>
      </c>
      <c r="BT935" s="218">
        <v>18557.77</v>
      </c>
      <c r="BU935" s="218">
        <v>68547.039999999994</v>
      </c>
      <c r="BV935" s="218">
        <v>23109.26</v>
      </c>
      <c r="BW935" s="218">
        <v>53786.73</v>
      </c>
      <c r="BX935" s="165">
        <v>-413418.4</v>
      </c>
      <c r="BZ935" s="152" t="s">
        <v>24731</v>
      </c>
      <c r="CA935" s="219">
        <v>1249356.48</v>
      </c>
      <c r="CB935" s="219">
        <v>1227888.68</v>
      </c>
      <c r="CC935" s="219">
        <v>1210782.3600000001</v>
      </c>
      <c r="CD935" s="219">
        <v>1108798.29</v>
      </c>
      <c r="CE935" s="219">
        <v>1330370.8799999999</v>
      </c>
      <c r="CF935" s="219">
        <v>1164255.6599999999</v>
      </c>
      <c r="CG935" s="219">
        <v>1115234.51</v>
      </c>
      <c r="CH935" s="219">
        <v>1342571.53</v>
      </c>
      <c r="CI935" s="219">
        <v>1102452.1299999999</v>
      </c>
      <c r="CJ935" s="219">
        <v>1165553.71</v>
      </c>
      <c r="CK935" s="219">
        <v>1186244.1100000001</v>
      </c>
      <c r="CL935" s="219">
        <v>1539150.24</v>
      </c>
      <c r="CM935" s="219">
        <v>0</v>
      </c>
      <c r="CN935" s="166">
        <v>-14742658.58</v>
      </c>
      <c r="CP935" s="257" t="s">
        <v>25402</v>
      </c>
      <c r="CQ935" s="256"/>
      <c r="CR935" s="256"/>
      <c r="CS935" s="256"/>
      <c r="CT935" s="256"/>
      <c r="CU935" s="256"/>
      <c r="CV935" s="256"/>
      <c r="CW935" s="256"/>
      <c r="CX935" s="256"/>
      <c r="CY935" s="256"/>
      <c r="CZ935" s="256"/>
      <c r="DA935" s="256"/>
      <c r="DB935" s="256"/>
      <c r="DC935" s="256"/>
      <c r="DD935" s="256"/>
      <c r="DF935" s="153" t="s">
        <v>25308</v>
      </c>
      <c r="DG935" s="217">
        <v>224313.92</v>
      </c>
      <c r="DH935" s="217">
        <v>262456.52</v>
      </c>
      <c r="DI935" s="217">
        <v>260011.43</v>
      </c>
      <c r="DJ935" s="217">
        <v>207154.14</v>
      </c>
      <c r="DK935" s="217">
        <v>225952.61</v>
      </c>
      <c r="DL935" s="217">
        <v>231565.63</v>
      </c>
      <c r="DM935" s="217">
        <v>205624.85</v>
      </c>
      <c r="DN935" s="217">
        <v>249651.56</v>
      </c>
      <c r="DO935" s="217">
        <v>201466.4</v>
      </c>
      <c r="DP935" s="217">
        <v>212646.34</v>
      </c>
      <c r="DQ935" s="217">
        <v>225815.79</v>
      </c>
      <c r="DR935" s="217">
        <v>315893.59000000003</v>
      </c>
      <c r="DS935" s="164">
        <f t="shared" si="14"/>
        <v>2822552.78</v>
      </c>
    </row>
    <row r="936" spans="63:123">
      <c r="BK936" s="152" t="s">
        <v>24792</v>
      </c>
      <c r="BL936" s="219">
        <v>0</v>
      </c>
      <c r="BM936" s="219">
        <v>53704.26</v>
      </c>
      <c r="BN936" s="219">
        <v>19655.330000000002</v>
      </c>
      <c r="BO936" s="219">
        <v>40865.81</v>
      </c>
      <c r="BP936" s="219">
        <v>2670.73</v>
      </c>
      <c r="BQ936" s="219">
        <v>62305.64</v>
      </c>
      <c r="BR936" s="219">
        <v>31154.86</v>
      </c>
      <c r="BS936" s="219">
        <v>39060.97</v>
      </c>
      <c r="BT936" s="219">
        <v>18557.77</v>
      </c>
      <c r="BU936" s="219">
        <v>68547.039999999994</v>
      </c>
      <c r="BV936" s="219">
        <v>23109.26</v>
      </c>
      <c r="BW936" s="219">
        <v>53786.73</v>
      </c>
      <c r="BX936" s="166">
        <v>-413418.4</v>
      </c>
      <c r="BZ936" s="154" t="s">
        <v>24743</v>
      </c>
      <c r="CA936" s="218">
        <v>0</v>
      </c>
      <c r="CB936" s="218">
        <v>0</v>
      </c>
      <c r="CC936" s="218">
        <v>0</v>
      </c>
      <c r="CD936" s="218">
        <v>0</v>
      </c>
      <c r="CE936" s="218">
        <v>0</v>
      </c>
      <c r="CF936" s="218">
        <v>0</v>
      </c>
      <c r="CG936" s="218">
        <v>0</v>
      </c>
      <c r="CH936" s="218">
        <v>0</v>
      </c>
      <c r="CI936" s="218">
        <v>0</v>
      </c>
      <c r="CJ936" s="218">
        <v>0</v>
      </c>
      <c r="CK936" s="218">
        <v>0</v>
      </c>
      <c r="CL936" s="218">
        <v>4900</v>
      </c>
      <c r="CM936" s="218">
        <v>0</v>
      </c>
      <c r="CN936" s="165">
        <v>-4900</v>
      </c>
      <c r="DF936" s="154" t="s">
        <v>24763</v>
      </c>
      <c r="DG936" s="218">
        <v>224313.92</v>
      </c>
      <c r="DH936" s="218">
        <v>262456.52</v>
      </c>
      <c r="DI936" s="218">
        <v>260011.43</v>
      </c>
      <c r="DJ936" s="218">
        <v>207154.14</v>
      </c>
      <c r="DK936" s="218">
        <v>225952.61</v>
      </c>
      <c r="DL936" s="218">
        <v>231565.63</v>
      </c>
      <c r="DM936" s="218">
        <v>203540.99</v>
      </c>
      <c r="DN936" s="218">
        <v>249651.56</v>
      </c>
      <c r="DO936" s="218">
        <v>201466.4</v>
      </c>
      <c r="DP936" s="218">
        <v>212646.34</v>
      </c>
      <c r="DQ936" s="218">
        <v>225815.79</v>
      </c>
      <c r="DR936" s="218">
        <v>315893.59000000003</v>
      </c>
      <c r="DS936" s="164">
        <f t="shared" si="14"/>
        <v>2820468.92</v>
      </c>
    </row>
    <row r="937" spans="63:123">
      <c r="BK937" s="154" t="s">
        <v>25010</v>
      </c>
      <c r="BL937" s="218">
        <v>492129.75</v>
      </c>
      <c r="BM937" s="218">
        <v>494249.12</v>
      </c>
      <c r="BN937" s="218">
        <v>496455.59</v>
      </c>
      <c r="BO937" s="218">
        <v>499155.61</v>
      </c>
      <c r="BP937" s="218">
        <v>501565.31</v>
      </c>
      <c r="BQ937" s="218">
        <v>504555.66</v>
      </c>
      <c r="BR937" s="218">
        <v>507516.97</v>
      </c>
      <c r="BS937" s="218">
        <v>510507.32</v>
      </c>
      <c r="BT937" s="218">
        <v>513904.12</v>
      </c>
      <c r="BU937" s="218">
        <v>517010.59</v>
      </c>
      <c r="BV937" s="218">
        <v>519971.91</v>
      </c>
      <c r="BW937" s="218">
        <v>522933.22</v>
      </c>
      <c r="BX937" s="165">
        <v>-6079955.1699999999</v>
      </c>
      <c r="BZ937" s="152" t="s">
        <v>24744</v>
      </c>
      <c r="CA937" s="219">
        <v>0</v>
      </c>
      <c r="CB937" s="219">
        <v>0</v>
      </c>
      <c r="CC937" s="219">
        <v>0</v>
      </c>
      <c r="CD937" s="219">
        <v>0</v>
      </c>
      <c r="CE937" s="219">
        <v>0</v>
      </c>
      <c r="CF937" s="219">
        <v>0</v>
      </c>
      <c r="CG937" s="219">
        <v>0</v>
      </c>
      <c r="CH937" s="219">
        <v>0</v>
      </c>
      <c r="CI937" s="219">
        <v>0</v>
      </c>
      <c r="CJ937" s="219">
        <v>0</v>
      </c>
      <c r="CK937" s="219">
        <v>0</v>
      </c>
      <c r="CL937" s="219">
        <v>4900</v>
      </c>
      <c r="CM937" s="219">
        <v>0</v>
      </c>
      <c r="CN937" s="166">
        <v>-4900</v>
      </c>
      <c r="DF937" s="152" t="s">
        <v>24759</v>
      </c>
      <c r="DG937" s="219">
        <v>31932.94</v>
      </c>
      <c r="DH937" s="219">
        <v>109049.27</v>
      </c>
      <c r="DI937" s="219">
        <v>79395.56</v>
      </c>
      <c r="DJ937" s="219">
        <v>81916.759999999995</v>
      </c>
      <c r="DK937" s="219">
        <v>66423.67</v>
      </c>
      <c r="DL937" s="219">
        <v>66045.56</v>
      </c>
      <c r="DM937" s="219">
        <v>70111.05</v>
      </c>
      <c r="DN937" s="219">
        <v>58533.440000000002</v>
      </c>
      <c r="DO937" s="219">
        <v>46723.4</v>
      </c>
      <c r="DP937" s="219">
        <v>58201.18</v>
      </c>
      <c r="DQ937" s="219">
        <v>64376.17</v>
      </c>
      <c r="DR937" s="219">
        <v>79359.23</v>
      </c>
      <c r="DS937" s="164">
        <f t="shared" si="14"/>
        <v>812068.2300000001</v>
      </c>
    </row>
    <row r="938" spans="63:123" ht="20.399999999999999">
      <c r="BK938" s="152" t="s">
        <v>25012</v>
      </c>
      <c r="BL938" s="219">
        <v>492129.75</v>
      </c>
      <c r="BM938" s="219">
        <v>494249.12</v>
      </c>
      <c r="BN938" s="219">
        <v>496455.59</v>
      </c>
      <c r="BO938" s="219">
        <v>499155.61</v>
      </c>
      <c r="BP938" s="219">
        <v>501565.31</v>
      </c>
      <c r="BQ938" s="219">
        <v>504555.66</v>
      </c>
      <c r="BR938" s="219">
        <v>507516.97</v>
      </c>
      <c r="BS938" s="219">
        <v>510507.32</v>
      </c>
      <c r="BT938" s="219">
        <v>513904.12</v>
      </c>
      <c r="BU938" s="219">
        <v>517010.59</v>
      </c>
      <c r="BV938" s="219">
        <v>519971.91</v>
      </c>
      <c r="BW938" s="219">
        <v>522933.22</v>
      </c>
      <c r="BX938" s="166">
        <v>-6079955.1699999999</v>
      </c>
      <c r="BZ938" s="154" t="s">
        <v>24789</v>
      </c>
      <c r="CA938" s="218">
        <v>8058.82</v>
      </c>
      <c r="CB938" s="218">
        <v>54396.07</v>
      </c>
      <c r="CC938" s="218">
        <v>29844.32</v>
      </c>
      <c r="CD938" s="218">
        <v>18239.79</v>
      </c>
      <c r="CE938" s="218">
        <v>18657</v>
      </c>
      <c r="CF938" s="218">
        <v>37515.49</v>
      </c>
      <c r="CG938" s="218">
        <v>59070.86</v>
      </c>
      <c r="CH938" s="218">
        <v>31706.85</v>
      </c>
      <c r="CI938" s="218">
        <v>2852.48</v>
      </c>
      <c r="CJ938" s="218">
        <v>69578.850000000006</v>
      </c>
      <c r="CK938" s="218">
        <v>40737.589999999997</v>
      </c>
      <c r="CL938" s="218">
        <v>47969.81</v>
      </c>
      <c r="CM938" s="218">
        <v>0</v>
      </c>
      <c r="CN938" s="165">
        <v>-418627.93</v>
      </c>
      <c r="DF938" s="152" t="s">
        <v>24731</v>
      </c>
      <c r="DG938" s="219">
        <v>192380.98</v>
      </c>
      <c r="DH938" s="219">
        <v>153407.25</v>
      </c>
      <c r="DI938" s="219">
        <v>180615.87</v>
      </c>
      <c r="DJ938" s="219">
        <v>125237.38</v>
      </c>
      <c r="DK938" s="219">
        <v>159528.94</v>
      </c>
      <c r="DL938" s="219">
        <v>165520.07</v>
      </c>
      <c r="DM938" s="219">
        <v>133429.94</v>
      </c>
      <c r="DN938" s="219">
        <v>191118.12</v>
      </c>
      <c r="DO938" s="219">
        <v>154743</v>
      </c>
      <c r="DP938" s="219">
        <v>154445.16</v>
      </c>
      <c r="DQ938" s="219">
        <v>161439.62</v>
      </c>
      <c r="DR938" s="219">
        <v>236534.36</v>
      </c>
      <c r="DS938" s="164">
        <f t="shared" si="14"/>
        <v>2008400.6899999995</v>
      </c>
    </row>
    <row r="939" spans="63:123" ht="20.399999999999999">
      <c r="BK939" s="153" t="s">
        <v>25376</v>
      </c>
      <c r="BL939" s="217">
        <v>201077101.46000001</v>
      </c>
      <c r="BM939" s="217">
        <v>210093169.59999999</v>
      </c>
      <c r="BN939" s="217">
        <v>253206369.19999999</v>
      </c>
      <c r="BO939" s="217">
        <v>232802300.55000001</v>
      </c>
      <c r="BP939" s="217">
        <v>229436523.80000001</v>
      </c>
      <c r="BQ939" s="217">
        <v>229616220.40000001</v>
      </c>
      <c r="BR939" s="217">
        <v>234507870.5</v>
      </c>
      <c r="BS939" s="217">
        <v>231129831.38</v>
      </c>
      <c r="BT939" s="217">
        <v>225243710.36000001</v>
      </c>
      <c r="BU939" s="217">
        <v>232798630.52000001</v>
      </c>
      <c r="BV939" s="217">
        <v>229864617.94999999</v>
      </c>
      <c r="BW939" s="217">
        <v>311005855.22000003</v>
      </c>
      <c r="BX939" s="164">
        <v>-2820782200.9400001</v>
      </c>
      <c r="BZ939" s="152" t="s">
        <v>24792</v>
      </c>
      <c r="CA939" s="219">
        <v>8058.82</v>
      </c>
      <c r="CB939" s="219">
        <v>54396.07</v>
      </c>
      <c r="CC939" s="219">
        <v>29844.32</v>
      </c>
      <c r="CD939" s="219">
        <v>18239.79</v>
      </c>
      <c r="CE939" s="219">
        <v>18657</v>
      </c>
      <c r="CF939" s="219">
        <v>37515.49</v>
      </c>
      <c r="CG939" s="219">
        <v>59070.86</v>
      </c>
      <c r="CH939" s="219">
        <v>31706.85</v>
      </c>
      <c r="CI939" s="219">
        <v>2852.48</v>
      </c>
      <c r="CJ939" s="219">
        <v>69578.850000000006</v>
      </c>
      <c r="CK939" s="219">
        <v>40737.589999999997</v>
      </c>
      <c r="CL939" s="219">
        <v>47969.81</v>
      </c>
      <c r="CM939" s="219">
        <v>0</v>
      </c>
      <c r="CN939" s="166">
        <v>-418627.93</v>
      </c>
      <c r="DF939" s="154" t="s">
        <v>24789</v>
      </c>
      <c r="DG939" s="218">
        <v>0</v>
      </c>
      <c r="DH939" s="218">
        <v>0</v>
      </c>
      <c r="DI939" s="218">
        <v>0</v>
      </c>
      <c r="DJ939" s="218">
        <v>0</v>
      </c>
      <c r="DK939" s="218">
        <v>0</v>
      </c>
      <c r="DL939" s="218">
        <v>0</v>
      </c>
      <c r="DM939" s="218">
        <v>2083.86</v>
      </c>
      <c r="DN939" s="218">
        <v>0</v>
      </c>
      <c r="DO939" s="218">
        <v>0</v>
      </c>
      <c r="DP939" s="218">
        <v>0</v>
      </c>
      <c r="DQ939" s="218">
        <v>0</v>
      </c>
      <c r="DR939" s="218">
        <v>0</v>
      </c>
      <c r="DS939" s="164">
        <f t="shared" si="14"/>
        <v>2083.86</v>
      </c>
    </row>
    <row r="940" spans="63:123">
      <c r="BK940" s="154" t="s">
        <v>24773</v>
      </c>
      <c r="BL940" s="218">
        <v>201064143.90000001</v>
      </c>
      <c r="BM940" s="218">
        <v>209962096.06999999</v>
      </c>
      <c r="BN940" s="218">
        <v>253133165.65000001</v>
      </c>
      <c r="BO940" s="218">
        <v>232749494.68000001</v>
      </c>
      <c r="BP940" s="218">
        <v>229436523.80000001</v>
      </c>
      <c r="BQ940" s="218">
        <v>229452786.46000001</v>
      </c>
      <c r="BR940" s="218">
        <v>234479356.13</v>
      </c>
      <c r="BS940" s="218">
        <v>230594261.11000001</v>
      </c>
      <c r="BT940" s="218">
        <v>224229625.00999999</v>
      </c>
      <c r="BU940" s="218">
        <v>232654021.06</v>
      </c>
      <c r="BV940" s="218">
        <v>229844443.96000001</v>
      </c>
      <c r="BW940" s="218">
        <v>266572738.05000001</v>
      </c>
      <c r="BX940" s="165">
        <v>-2774172655.8800001</v>
      </c>
      <c r="BZ940" s="154" t="s">
        <v>25010</v>
      </c>
      <c r="CA940" s="218">
        <v>479500.62</v>
      </c>
      <c r="CB940" s="218">
        <v>479936.1</v>
      </c>
      <c r="CC940" s="218">
        <v>480313.53</v>
      </c>
      <c r="CD940" s="218">
        <v>480894.18</v>
      </c>
      <c r="CE940" s="218">
        <v>481503.86</v>
      </c>
      <c r="CF940" s="218">
        <v>482287.74</v>
      </c>
      <c r="CG940" s="218">
        <v>483187.74</v>
      </c>
      <c r="CH940" s="218">
        <v>484232.91</v>
      </c>
      <c r="CI940" s="218">
        <v>485481.31</v>
      </c>
      <c r="CJ940" s="218">
        <v>486758.74</v>
      </c>
      <c r="CK940" s="218">
        <v>488181.33</v>
      </c>
      <c r="CL940" s="218">
        <v>489894.25</v>
      </c>
      <c r="CM940" s="218">
        <v>0</v>
      </c>
      <c r="CN940" s="165">
        <v>-5802172.3099999996</v>
      </c>
      <c r="DF940" s="152" t="s">
        <v>24792</v>
      </c>
      <c r="DG940" s="219">
        <v>0</v>
      </c>
      <c r="DH940" s="219">
        <v>0</v>
      </c>
      <c r="DI940" s="219">
        <v>0</v>
      </c>
      <c r="DJ940" s="219">
        <v>0</v>
      </c>
      <c r="DK940" s="219">
        <v>0</v>
      </c>
      <c r="DL940" s="219">
        <v>0</v>
      </c>
      <c r="DM940" s="219">
        <v>2083.86</v>
      </c>
      <c r="DN940" s="219">
        <v>0</v>
      </c>
      <c r="DO940" s="219">
        <v>0</v>
      </c>
      <c r="DP940" s="219">
        <v>0</v>
      </c>
      <c r="DQ940" s="219">
        <v>0</v>
      </c>
      <c r="DR940" s="219">
        <v>0</v>
      </c>
      <c r="DS940" s="164">
        <f t="shared" si="14"/>
        <v>2083.86</v>
      </c>
    </row>
    <row r="941" spans="63:123">
      <c r="BK941" s="152" t="s">
        <v>25378</v>
      </c>
      <c r="BL941" s="219">
        <v>3960531.08</v>
      </c>
      <c r="BM941" s="219">
        <v>4105862.91</v>
      </c>
      <c r="BN941" s="219">
        <v>4198142.79</v>
      </c>
      <c r="BO941" s="219">
        <v>4288995.42</v>
      </c>
      <c r="BP941" s="219">
        <v>4308479.6900000004</v>
      </c>
      <c r="BQ941" s="219">
        <v>4289786.75</v>
      </c>
      <c r="BR941" s="219">
        <v>4132705.06</v>
      </c>
      <c r="BS941" s="219">
        <v>4006273.89</v>
      </c>
      <c r="BT941" s="219">
        <v>3981375.49</v>
      </c>
      <c r="BU941" s="219">
        <v>4142064.52</v>
      </c>
      <c r="BV941" s="219">
        <v>4099863.99</v>
      </c>
      <c r="BW941" s="219">
        <v>4840686.8600000003</v>
      </c>
      <c r="BX941" s="166">
        <v>-50354768.450000003</v>
      </c>
      <c r="BZ941" s="152" t="s">
        <v>25012</v>
      </c>
      <c r="CA941" s="219">
        <v>479500.62</v>
      </c>
      <c r="CB941" s="219">
        <v>479936.1</v>
      </c>
      <c r="CC941" s="219">
        <v>480313.53</v>
      </c>
      <c r="CD941" s="219">
        <v>480894.18</v>
      </c>
      <c r="CE941" s="219">
        <v>481503.86</v>
      </c>
      <c r="CF941" s="219">
        <v>482287.74</v>
      </c>
      <c r="CG941" s="219">
        <v>483187.74</v>
      </c>
      <c r="CH941" s="219">
        <v>484232.91</v>
      </c>
      <c r="CI941" s="219">
        <v>485481.31</v>
      </c>
      <c r="CJ941" s="219">
        <v>486758.74</v>
      </c>
      <c r="CK941" s="219">
        <v>488181.33</v>
      </c>
      <c r="CL941" s="219">
        <v>489894.25</v>
      </c>
      <c r="CM941" s="219">
        <v>0</v>
      </c>
      <c r="CN941" s="166">
        <v>-5802172.3099999996</v>
      </c>
      <c r="DF941" s="153" t="s">
        <v>25312</v>
      </c>
      <c r="DG941" s="217">
        <v>0</v>
      </c>
      <c r="DH941" s="217">
        <v>1627875.38</v>
      </c>
      <c r="DI941" s="217">
        <v>1857493.17</v>
      </c>
      <c r="DJ941" s="217">
        <v>1681999.59</v>
      </c>
      <c r="DK941" s="217">
        <v>1703110.52</v>
      </c>
      <c r="DL941" s="217">
        <v>1583031.18</v>
      </c>
      <c r="DM941" s="217">
        <v>1702582.19</v>
      </c>
      <c r="DN941" s="217">
        <v>1673895.93</v>
      </c>
      <c r="DO941" s="217">
        <v>1625669.17</v>
      </c>
      <c r="DP941" s="217">
        <v>1633336.24</v>
      </c>
      <c r="DQ941" s="217">
        <v>1693610.39</v>
      </c>
      <c r="DR941" s="217">
        <v>1510302.86</v>
      </c>
      <c r="DS941" s="164">
        <f t="shared" si="14"/>
        <v>18292906.619999997</v>
      </c>
    </row>
    <row r="942" spans="63:123" ht="20.399999999999999">
      <c r="BK942" s="152" t="s">
        <v>25379</v>
      </c>
      <c r="BL942" s="219">
        <v>3699366.02</v>
      </c>
      <c r="BM942" s="219">
        <v>3707326.69</v>
      </c>
      <c r="BN942" s="219">
        <v>4380384.12</v>
      </c>
      <c r="BO942" s="219">
        <v>4093967.74</v>
      </c>
      <c r="BP942" s="219">
        <v>4197273.6399999997</v>
      </c>
      <c r="BQ942" s="219">
        <v>3938079.34</v>
      </c>
      <c r="BR942" s="219">
        <v>3990625.89</v>
      </c>
      <c r="BS942" s="219">
        <v>3823435.35</v>
      </c>
      <c r="BT942" s="219">
        <v>4014044.3</v>
      </c>
      <c r="BU942" s="219">
        <v>4023582.46</v>
      </c>
      <c r="BV942" s="219">
        <v>4005198.1</v>
      </c>
      <c r="BW942" s="219">
        <v>4677578.45</v>
      </c>
      <c r="BX942" s="166">
        <v>-48550862.100000001</v>
      </c>
      <c r="BZ942" s="153" t="s">
        <v>25376</v>
      </c>
      <c r="CA942" s="217">
        <v>194944085.03999999</v>
      </c>
      <c r="CB942" s="217">
        <v>192585788.55000001</v>
      </c>
      <c r="CC942" s="217">
        <v>193199462.68000001</v>
      </c>
      <c r="CD942" s="217">
        <v>192405043.65000001</v>
      </c>
      <c r="CE942" s="217">
        <v>193201997.66999999</v>
      </c>
      <c r="CF942" s="217">
        <v>193260960.34999999</v>
      </c>
      <c r="CG942" s="217">
        <v>198691929.19</v>
      </c>
      <c r="CH942" s="217">
        <v>193440510.28</v>
      </c>
      <c r="CI942" s="217">
        <v>194194843.91</v>
      </c>
      <c r="CJ942" s="217">
        <v>194329195.44</v>
      </c>
      <c r="CK942" s="217">
        <v>230571735.91999999</v>
      </c>
      <c r="CL942" s="217">
        <v>228205976.88999999</v>
      </c>
      <c r="CM942" s="217">
        <v>0</v>
      </c>
      <c r="CN942" s="164">
        <v>-2399031529.5700002</v>
      </c>
      <c r="DF942" s="154" t="s">
        <v>24917</v>
      </c>
      <c r="DG942" s="218">
        <v>0</v>
      </c>
      <c r="DH942" s="218">
        <v>1627875.38</v>
      </c>
      <c r="DI942" s="218">
        <v>1857493.17</v>
      </c>
      <c r="DJ942" s="218">
        <v>1681999.59</v>
      </c>
      <c r="DK942" s="218">
        <v>1703110.52</v>
      </c>
      <c r="DL942" s="218">
        <v>1583031.18</v>
      </c>
      <c r="DM942" s="218">
        <v>1702582.19</v>
      </c>
      <c r="DN942" s="218">
        <v>1673895.93</v>
      </c>
      <c r="DO942" s="218">
        <v>1625669.17</v>
      </c>
      <c r="DP942" s="218">
        <v>1633336.24</v>
      </c>
      <c r="DQ942" s="218">
        <v>1693610.39</v>
      </c>
      <c r="DR942" s="218">
        <v>1510302.86</v>
      </c>
      <c r="DS942" s="164">
        <f t="shared" si="14"/>
        <v>18292906.619999997</v>
      </c>
    </row>
    <row r="943" spans="63:123" ht="20.399999999999999">
      <c r="BK943" s="152" t="s">
        <v>25391</v>
      </c>
      <c r="BL943" s="219">
        <v>0</v>
      </c>
      <c r="BM943" s="219">
        <v>4271403.24</v>
      </c>
      <c r="BN943" s="219">
        <v>4271403.24</v>
      </c>
      <c r="BO943" s="219">
        <v>4271403.24</v>
      </c>
      <c r="BP943" s="219">
        <v>4271403.24</v>
      </c>
      <c r="BQ943" s="219">
        <v>4271403.24</v>
      </c>
      <c r="BR943" s="219">
        <v>4271403.24</v>
      </c>
      <c r="BS943" s="219">
        <v>4271403.24</v>
      </c>
      <c r="BT943" s="219">
        <v>4271403.24</v>
      </c>
      <c r="BU943" s="219">
        <v>4271403.24</v>
      </c>
      <c r="BV943" s="219">
        <v>4271403.24</v>
      </c>
      <c r="BW943" s="219">
        <v>8542806.4800000004</v>
      </c>
      <c r="BX943" s="166">
        <v>-51256838.880000003</v>
      </c>
      <c r="BZ943" s="154" t="s">
        <v>24773</v>
      </c>
      <c r="CA943" s="218">
        <v>194904551.21000001</v>
      </c>
      <c r="CB943" s="218">
        <v>192556455.09999999</v>
      </c>
      <c r="CC943" s="218">
        <v>193170263.69</v>
      </c>
      <c r="CD943" s="218">
        <v>192314906.97</v>
      </c>
      <c r="CE943" s="218">
        <v>193168917.06999999</v>
      </c>
      <c r="CF943" s="218">
        <v>193222871.09999999</v>
      </c>
      <c r="CG943" s="218">
        <v>198405376.41999999</v>
      </c>
      <c r="CH943" s="218">
        <v>193343348.61000001</v>
      </c>
      <c r="CI943" s="218">
        <v>194168917.68000001</v>
      </c>
      <c r="CJ943" s="218">
        <v>194212422.18000001</v>
      </c>
      <c r="CK943" s="218">
        <v>229829674.06</v>
      </c>
      <c r="CL943" s="218">
        <v>228060665.62</v>
      </c>
      <c r="CM943" s="218">
        <v>0</v>
      </c>
      <c r="CN943" s="165">
        <v>-2397358369.71</v>
      </c>
      <c r="DF943" s="152" t="s">
        <v>25305</v>
      </c>
      <c r="DG943" s="219">
        <v>0</v>
      </c>
      <c r="DH943" s="219">
        <v>1627875.38</v>
      </c>
      <c r="DI943" s="219">
        <v>1857493.17</v>
      </c>
      <c r="DJ943" s="219">
        <v>1681999.59</v>
      </c>
      <c r="DK943" s="219">
        <v>1703110.52</v>
      </c>
      <c r="DL943" s="219">
        <v>1583031.18</v>
      </c>
      <c r="DM943" s="219">
        <v>1702582.19</v>
      </c>
      <c r="DN943" s="219">
        <v>1673895.93</v>
      </c>
      <c r="DO943" s="219">
        <v>1625669.17</v>
      </c>
      <c r="DP943" s="219">
        <v>1633336.24</v>
      </c>
      <c r="DQ943" s="219">
        <v>1693610.39</v>
      </c>
      <c r="DR943" s="219">
        <v>1510302.86</v>
      </c>
      <c r="DS943" s="164">
        <f t="shared" si="14"/>
        <v>18292906.619999997</v>
      </c>
    </row>
    <row r="944" spans="63:123">
      <c r="BK944" s="152" t="s">
        <v>25380</v>
      </c>
      <c r="BL944" s="219">
        <v>5527080.71</v>
      </c>
      <c r="BM944" s="219">
        <v>5582554.8200000003</v>
      </c>
      <c r="BN944" s="219">
        <v>5693609.5199999996</v>
      </c>
      <c r="BO944" s="219">
        <v>5591588.4900000002</v>
      </c>
      <c r="BP944" s="219">
        <v>5570858.29</v>
      </c>
      <c r="BQ944" s="219">
        <v>6419749.21</v>
      </c>
      <c r="BR944" s="219">
        <v>7455540.9100000001</v>
      </c>
      <c r="BS944" s="219">
        <v>5534176.1600000001</v>
      </c>
      <c r="BT944" s="219">
        <v>5525132.25</v>
      </c>
      <c r="BU944" s="219">
        <v>5823092.2999999998</v>
      </c>
      <c r="BV944" s="219">
        <v>5612561.8200000003</v>
      </c>
      <c r="BW944" s="219">
        <v>7714364.9299999997</v>
      </c>
      <c r="BX944" s="166">
        <v>-72050309.409999996</v>
      </c>
      <c r="BZ944" s="152" t="s">
        <v>25378</v>
      </c>
      <c r="CA944" s="219">
        <v>4069896.16</v>
      </c>
      <c r="CB944" s="219">
        <v>4049567.57</v>
      </c>
      <c r="CC944" s="219">
        <v>4058737.61</v>
      </c>
      <c r="CD944" s="219">
        <v>4059016.85</v>
      </c>
      <c r="CE944" s="219">
        <v>4089561.33</v>
      </c>
      <c r="CF944" s="219">
        <v>3934918.58</v>
      </c>
      <c r="CG944" s="219">
        <v>3928842.27</v>
      </c>
      <c r="CH944" s="219">
        <v>3874141.53</v>
      </c>
      <c r="CI944" s="219">
        <v>3922189.13</v>
      </c>
      <c r="CJ944" s="219">
        <v>3876739.38</v>
      </c>
      <c r="CK944" s="219">
        <v>3968792.63</v>
      </c>
      <c r="CL944" s="219">
        <v>4643854.29</v>
      </c>
      <c r="CM944" s="219">
        <v>0</v>
      </c>
      <c r="CN944" s="166">
        <v>-48476257.329999998</v>
      </c>
      <c r="DF944" s="153" t="s">
        <v>25314</v>
      </c>
      <c r="DG944" s="217">
        <v>0</v>
      </c>
      <c r="DH944" s="217">
        <v>26401.55</v>
      </c>
      <c r="DI944" s="217">
        <v>0</v>
      </c>
      <c r="DJ944" s="217">
        <v>0</v>
      </c>
      <c r="DK944" s="217">
        <v>15104</v>
      </c>
      <c r="DL944" s="217">
        <v>30752.959999999999</v>
      </c>
      <c r="DM944" s="217">
        <v>40329.82</v>
      </c>
      <c r="DN944" s="217">
        <v>331757.23</v>
      </c>
      <c r="DO944" s="217">
        <v>0</v>
      </c>
      <c r="DP944" s="217">
        <v>1201219.5</v>
      </c>
      <c r="DQ944" s="217">
        <v>309384.88</v>
      </c>
      <c r="DR944" s="217">
        <v>104404.82</v>
      </c>
      <c r="DS944" s="164">
        <f t="shared" si="14"/>
        <v>2059354.76</v>
      </c>
    </row>
    <row r="945" spans="63:123" ht="20.399999999999999">
      <c r="BK945" s="152" t="s">
        <v>25381</v>
      </c>
      <c r="BL945" s="219">
        <v>1979537.37</v>
      </c>
      <c r="BM945" s="219">
        <v>2046176.24</v>
      </c>
      <c r="BN945" s="219">
        <v>2020579.3</v>
      </c>
      <c r="BO945" s="219">
        <v>2261197.06</v>
      </c>
      <c r="BP945" s="219">
        <v>2153207.83</v>
      </c>
      <c r="BQ945" s="219">
        <v>2085695.82</v>
      </c>
      <c r="BR945" s="219">
        <v>2193024.4500000002</v>
      </c>
      <c r="BS945" s="219">
        <v>2140615.61</v>
      </c>
      <c r="BT945" s="219">
        <v>2119682.7400000002</v>
      </c>
      <c r="BU945" s="219">
        <v>2167563.19</v>
      </c>
      <c r="BV945" s="219">
        <v>2337218.2400000002</v>
      </c>
      <c r="BW945" s="219">
        <v>2930091.54</v>
      </c>
      <c r="BX945" s="166">
        <v>-26434589.390000001</v>
      </c>
      <c r="BZ945" s="152" t="s">
        <v>25379</v>
      </c>
      <c r="CA945" s="219">
        <v>3624066.54</v>
      </c>
      <c r="CB945" s="219">
        <v>3761619.37</v>
      </c>
      <c r="CC945" s="219">
        <v>3772897.31</v>
      </c>
      <c r="CD945" s="219">
        <v>3811235.8</v>
      </c>
      <c r="CE945" s="219">
        <v>3896626.29</v>
      </c>
      <c r="CF945" s="219">
        <v>3647340.56</v>
      </c>
      <c r="CG945" s="219">
        <v>4337328.62</v>
      </c>
      <c r="CH945" s="219">
        <v>3549503.42</v>
      </c>
      <c r="CI945" s="219">
        <v>3711825.2</v>
      </c>
      <c r="CJ945" s="219">
        <v>3791881.34</v>
      </c>
      <c r="CK945" s="219">
        <v>3726508.13</v>
      </c>
      <c r="CL945" s="219">
        <v>4380145.1100000003</v>
      </c>
      <c r="CM945" s="219">
        <v>0</v>
      </c>
      <c r="CN945" s="166">
        <v>-46010977.689999998</v>
      </c>
      <c r="DF945" s="154" t="s">
        <v>24917</v>
      </c>
      <c r="DG945" s="218">
        <v>0</v>
      </c>
      <c r="DH945" s="218">
        <v>26401.55</v>
      </c>
      <c r="DI945" s="218">
        <v>0</v>
      </c>
      <c r="DJ945" s="218">
        <v>0</v>
      </c>
      <c r="DK945" s="218">
        <v>15104</v>
      </c>
      <c r="DL945" s="218">
        <v>30752.959999999999</v>
      </c>
      <c r="DM945" s="218">
        <v>40329.82</v>
      </c>
      <c r="DN945" s="218">
        <v>331757.23</v>
      </c>
      <c r="DO945" s="218">
        <v>0</v>
      </c>
      <c r="DP945" s="218">
        <v>1201219.5</v>
      </c>
      <c r="DQ945" s="218">
        <v>309384.88</v>
      </c>
      <c r="DR945" s="218">
        <v>104404.82</v>
      </c>
      <c r="DS945" s="164">
        <f t="shared" si="14"/>
        <v>2059354.76</v>
      </c>
    </row>
    <row r="946" spans="63:123" ht="20.399999999999999">
      <c r="BK946" s="152" t="s">
        <v>25382</v>
      </c>
      <c r="BL946" s="219">
        <v>26745308.440000001</v>
      </c>
      <c r="BM946" s="219">
        <v>25560063.809999999</v>
      </c>
      <c r="BN946" s="219">
        <v>27982820.629999999</v>
      </c>
      <c r="BO946" s="219">
        <v>27071283.149999999</v>
      </c>
      <c r="BP946" s="219">
        <v>26994170.059999999</v>
      </c>
      <c r="BQ946" s="219">
        <v>27506586.82</v>
      </c>
      <c r="BR946" s="219">
        <v>27393000.18</v>
      </c>
      <c r="BS946" s="219">
        <v>26991521.949999999</v>
      </c>
      <c r="BT946" s="219">
        <v>26933631.73</v>
      </c>
      <c r="BU946" s="219">
        <v>27319494.73</v>
      </c>
      <c r="BV946" s="219">
        <v>27943749.390000001</v>
      </c>
      <c r="BW946" s="219">
        <v>33942883.32</v>
      </c>
      <c r="BX946" s="166">
        <v>-332384514.20999998</v>
      </c>
      <c r="BZ946" s="152" t="s">
        <v>25380</v>
      </c>
      <c r="CA946" s="219">
        <v>5713415.21</v>
      </c>
      <c r="CB946" s="219">
        <v>5538277.8099999996</v>
      </c>
      <c r="CC946" s="219">
        <v>5634823.8600000003</v>
      </c>
      <c r="CD946" s="219">
        <v>5459984.0899999999</v>
      </c>
      <c r="CE946" s="219">
        <v>5594063.6100000003</v>
      </c>
      <c r="CF946" s="219">
        <v>5713714.2999999998</v>
      </c>
      <c r="CG946" s="219">
        <v>7344241.5899999999</v>
      </c>
      <c r="CH946" s="219">
        <v>5501101.8099999996</v>
      </c>
      <c r="CI946" s="219">
        <v>5511946.2400000002</v>
      </c>
      <c r="CJ946" s="219">
        <v>5571965.5199999996</v>
      </c>
      <c r="CK946" s="219">
        <v>5732660.1600000001</v>
      </c>
      <c r="CL946" s="219">
        <v>7699290.6399999997</v>
      </c>
      <c r="CM946" s="219">
        <v>0</v>
      </c>
      <c r="CN946" s="166">
        <v>-71015484.840000004</v>
      </c>
      <c r="DF946" s="152" t="s">
        <v>24880</v>
      </c>
      <c r="DG946" s="219">
        <v>0</v>
      </c>
      <c r="DH946" s="219">
        <v>26401.55</v>
      </c>
      <c r="DI946" s="219">
        <v>0</v>
      </c>
      <c r="DJ946" s="219">
        <v>0</v>
      </c>
      <c r="DK946" s="219">
        <v>15104</v>
      </c>
      <c r="DL946" s="219">
        <v>30752.959999999999</v>
      </c>
      <c r="DM946" s="219">
        <v>40329.82</v>
      </c>
      <c r="DN946" s="219">
        <v>331757.23</v>
      </c>
      <c r="DO946" s="219">
        <v>0</v>
      </c>
      <c r="DP946" s="219">
        <v>1201219.5</v>
      </c>
      <c r="DQ946" s="219">
        <v>309384.88</v>
      </c>
      <c r="DR946" s="219">
        <v>104404.82</v>
      </c>
      <c r="DS946" s="164">
        <f t="shared" si="14"/>
        <v>2059354.76</v>
      </c>
    </row>
    <row r="947" spans="63:123" ht="20.399999999999999">
      <c r="BK947" s="152" t="s">
        <v>25384</v>
      </c>
      <c r="BL947" s="219">
        <v>724111.79</v>
      </c>
      <c r="BM947" s="219">
        <v>730244.81</v>
      </c>
      <c r="BN947" s="219">
        <v>856742.62</v>
      </c>
      <c r="BO947" s="219">
        <v>864944.13</v>
      </c>
      <c r="BP947" s="219">
        <v>871307.79</v>
      </c>
      <c r="BQ947" s="219">
        <v>873185.6</v>
      </c>
      <c r="BR947" s="219">
        <v>1031513.74</v>
      </c>
      <c r="BS947" s="219">
        <v>739857.8</v>
      </c>
      <c r="BT947" s="219">
        <v>798192.5</v>
      </c>
      <c r="BU947" s="219">
        <v>1104680.99</v>
      </c>
      <c r="BV947" s="219">
        <v>721837.7</v>
      </c>
      <c r="BW947" s="219">
        <v>813779.77</v>
      </c>
      <c r="BX947" s="166">
        <v>-10130399.24</v>
      </c>
      <c r="BZ947" s="152" t="s">
        <v>25381</v>
      </c>
      <c r="CA947" s="219">
        <v>1779110.14</v>
      </c>
      <c r="CB947" s="219">
        <v>1763621.07</v>
      </c>
      <c r="CC947" s="219">
        <v>1859815.49</v>
      </c>
      <c r="CD947" s="219">
        <v>1819391.63</v>
      </c>
      <c r="CE947" s="219">
        <v>1676917.02</v>
      </c>
      <c r="CF947" s="219">
        <v>1756808.15</v>
      </c>
      <c r="CG947" s="219">
        <v>1833912.26</v>
      </c>
      <c r="CH947" s="219">
        <v>1791387.13</v>
      </c>
      <c r="CI947" s="219">
        <v>1802970.36</v>
      </c>
      <c r="CJ947" s="219">
        <v>1817326.27</v>
      </c>
      <c r="CK947" s="219">
        <v>2037933.82</v>
      </c>
      <c r="CL947" s="219">
        <v>2515281.4300000002</v>
      </c>
      <c r="CM947" s="219">
        <v>0</v>
      </c>
      <c r="CN947" s="166">
        <v>-22454474.77</v>
      </c>
      <c r="DF947" s="153" t="s">
        <v>25315</v>
      </c>
      <c r="DG947" s="217">
        <v>0</v>
      </c>
      <c r="DH947" s="217">
        <v>0</v>
      </c>
      <c r="DI947" s="217">
        <v>4863.6000000000004</v>
      </c>
      <c r="DJ947" s="217">
        <v>1760317.1</v>
      </c>
      <c r="DK947" s="217">
        <v>22554.82</v>
      </c>
      <c r="DL947" s="217">
        <v>167193.07</v>
      </c>
      <c r="DM947" s="217">
        <v>30997.599999999999</v>
      </c>
      <c r="DN947" s="217">
        <v>69458.87</v>
      </c>
      <c r="DO947" s="217">
        <v>327383.67999999999</v>
      </c>
      <c r="DP947" s="217">
        <v>137263.04999999999</v>
      </c>
      <c r="DQ947" s="217">
        <v>1963964.17</v>
      </c>
      <c r="DR947" s="217">
        <v>355782.26</v>
      </c>
      <c r="DS947" s="164">
        <f t="shared" si="14"/>
        <v>4839778.2200000007</v>
      </c>
    </row>
    <row r="948" spans="63:123" ht="20.399999999999999">
      <c r="BK948" s="152" t="s">
        <v>25385</v>
      </c>
      <c r="BL948" s="219">
        <v>158243407.05000001</v>
      </c>
      <c r="BM948" s="219">
        <v>163754869.94</v>
      </c>
      <c r="BN948" s="219">
        <v>203525957.84999999</v>
      </c>
      <c r="BO948" s="219">
        <v>184102632.15000001</v>
      </c>
      <c r="BP948" s="219">
        <v>180868393.59</v>
      </c>
      <c r="BQ948" s="219">
        <v>180068299.68000001</v>
      </c>
      <c r="BR948" s="219">
        <v>183608625.62</v>
      </c>
      <c r="BS948" s="219">
        <v>182886237.15000001</v>
      </c>
      <c r="BT948" s="219">
        <v>176169040.19</v>
      </c>
      <c r="BU948" s="219">
        <v>183600871.36000001</v>
      </c>
      <c r="BV948" s="219">
        <v>180253835.90000001</v>
      </c>
      <c r="BW948" s="219">
        <v>202908301.41</v>
      </c>
      <c r="BX948" s="166">
        <v>-2179990471.8899999</v>
      </c>
      <c r="BZ948" s="152" t="s">
        <v>25382</v>
      </c>
      <c r="CA948" s="219">
        <v>25733277.079999998</v>
      </c>
      <c r="CB948" s="219">
        <v>24985419.02</v>
      </c>
      <c r="CC948" s="219">
        <v>25516450.77</v>
      </c>
      <c r="CD948" s="219">
        <v>25356980.289999999</v>
      </c>
      <c r="CE948" s="219">
        <v>25103996.600000001</v>
      </c>
      <c r="CF948" s="219">
        <v>25648220.800000001</v>
      </c>
      <c r="CG948" s="219">
        <v>25449456.649999999</v>
      </c>
      <c r="CH948" s="219">
        <v>25604961.420000002</v>
      </c>
      <c r="CI948" s="219">
        <v>25584458.579999998</v>
      </c>
      <c r="CJ948" s="219">
        <v>25811178.34</v>
      </c>
      <c r="CK948" s="219">
        <v>25473324.870000001</v>
      </c>
      <c r="CL948" s="219">
        <v>32020696.789999999</v>
      </c>
      <c r="CM948" s="219">
        <v>0</v>
      </c>
      <c r="CN948" s="166">
        <v>-312288421.20999998</v>
      </c>
      <c r="DF948" s="154" t="s">
        <v>24776</v>
      </c>
      <c r="DG948" s="218">
        <v>0</v>
      </c>
      <c r="DH948" s="218">
        <v>0</v>
      </c>
      <c r="DI948" s="218">
        <v>2847.6</v>
      </c>
      <c r="DJ948" s="218">
        <v>0</v>
      </c>
      <c r="DK948" s="218">
        <v>0</v>
      </c>
      <c r="DL948" s="218">
        <v>0</v>
      </c>
      <c r="DM948" s="218">
        <v>0</v>
      </c>
      <c r="DN948" s="218">
        <v>0</v>
      </c>
      <c r="DO948" s="218">
        <v>0</v>
      </c>
      <c r="DP948" s="218">
        <v>7430</v>
      </c>
      <c r="DQ948" s="218">
        <v>13060</v>
      </c>
      <c r="DR948" s="218">
        <v>3290</v>
      </c>
      <c r="DS948" s="164">
        <f t="shared" si="14"/>
        <v>26627.599999999999</v>
      </c>
    </row>
    <row r="949" spans="63:123" ht="20.399999999999999">
      <c r="BK949" s="152" t="s">
        <v>25386</v>
      </c>
      <c r="BL949" s="219">
        <v>184801.44</v>
      </c>
      <c r="BM949" s="219">
        <v>203593.61</v>
      </c>
      <c r="BN949" s="219">
        <v>203525.58</v>
      </c>
      <c r="BO949" s="219">
        <v>203483.3</v>
      </c>
      <c r="BP949" s="219">
        <v>201429.67</v>
      </c>
      <c r="BQ949" s="219">
        <v>0</v>
      </c>
      <c r="BR949" s="219">
        <v>402917.04</v>
      </c>
      <c r="BS949" s="219">
        <v>200739.96</v>
      </c>
      <c r="BT949" s="219">
        <v>417122.57</v>
      </c>
      <c r="BU949" s="219">
        <v>201268.27</v>
      </c>
      <c r="BV949" s="219">
        <v>598775.57999999996</v>
      </c>
      <c r="BW949" s="219">
        <v>202245.29</v>
      </c>
      <c r="BX949" s="166">
        <v>-3019902.31</v>
      </c>
      <c r="BZ949" s="152" t="s">
        <v>25384</v>
      </c>
      <c r="CA949" s="219">
        <v>765971.2</v>
      </c>
      <c r="CB949" s="219">
        <v>768715.2</v>
      </c>
      <c r="CC949" s="219">
        <v>772323.34</v>
      </c>
      <c r="CD949" s="219">
        <v>766245.12</v>
      </c>
      <c r="CE949" s="219">
        <v>729100.33</v>
      </c>
      <c r="CF949" s="219">
        <v>723804.5</v>
      </c>
      <c r="CG949" s="219">
        <v>766492.99</v>
      </c>
      <c r="CH949" s="219">
        <v>723552.68</v>
      </c>
      <c r="CI949" s="219">
        <v>719672.84</v>
      </c>
      <c r="CJ949" s="219">
        <v>803332.46</v>
      </c>
      <c r="CK949" s="219">
        <v>708845.59</v>
      </c>
      <c r="CL949" s="219">
        <v>738557.29</v>
      </c>
      <c r="CM949" s="219">
        <v>0</v>
      </c>
      <c r="CN949" s="166">
        <v>-8986613.5399999991</v>
      </c>
      <c r="DF949" s="152" t="s">
        <v>24744</v>
      </c>
      <c r="DG949" s="219">
        <v>0</v>
      </c>
      <c r="DH949" s="219">
        <v>0</v>
      </c>
      <c r="DI949" s="219">
        <v>2847.6</v>
      </c>
      <c r="DJ949" s="219">
        <v>0</v>
      </c>
      <c r="DK949" s="219">
        <v>0</v>
      </c>
      <c r="DL949" s="219">
        <v>0</v>
      </c>
      <c r="DM949" s="219">
        <v>0</v>
      </c>
      <c r="DN949" s="219">
        <v>0</v>
      </c>
      <c r="DO949" s="219">
        <v>0</v>
      </c>
      <c r="DP949" s="219">
        <v>7430</v>
      </c>
      <c r="DQ949" s="219">
        <v>13060</v>
      </c>
      <c r="DR949" s="219">
        <v>3290</v>
      </c>
      <c r="DS949" s="164">
        <f t="shared" si="14"/>
        <v>26627.599999999999</v>
      </c>
    </row>
    <row r="950" spans="63:123" ht="20.399999999999999">
      <c r="BK950" s="154" t="s">
        <v>24676</v>
      </c>
      <c r="BL950" s="218">
        <v>0</v>
      </c>
      <c r="BM950" s="218">
        <v>0</v>
      </c>
      <c r="BN950" s="218">
        <v>0</v>
      </c>
      <c r="BO950" s="218">
        <v>0</v>
      </c>
      <c r="BP950" s="218">
        <v>0</v>
      </c>
      <c r="BQ950" s="218">
        <v>0</v>
      </c>
      <c r="BR950" s="218">
        <v>0</v>
      </c>
      <c r="BS950" s="218">
        <v>0</v>
      </c>
      <c r="BT950" s="218">
        <v>0</v>
      </c>
      <c r="BU950" s="218">
        <v>0</v>
      </c>
      <c r="BV950" s="218">
        <v>0</v>
      </c>
      <c r="BW950" s="218">
        <v>1750940.42</v>
      </c>
      <c r="BX950" s="165">
        <v>-1750940.42</v>
      </c>
      <c r="BZ950" s="152" t="s">
        <v>25385</v>
      </c>
      <c r="CA950" s="219">
        <v>151410154.71000001</v>
      </c>
      <c r="CB950" s="219">
        <v>151689235.06</v>
      </c>
      <c r="CC950" s="219">
        <v>151555215.31</v>
      </c>
      <c r="CD950" s="219">
        <v>151042053.19</v>
      </c>
      <c r="CE950" s="219">
        <v>152078651.88999999</v>
      </c>
      <c r="CF950" s="219">
        <v>151798064.21000001</v>
      </c>
      <c r="CG950" s="219">
        <v>154745102.03999999</v>
      </c>
      <c r="CH950" s="219">
        <v>152228597.63999999</v>
      </c>
      <c r="CI950" s="219">
        <v>152794464.16</v>
      </c>
      <c r="CJ950" s="219">
        <v>152539998.87</v>
      </c>
      <c r="CK950" s="219">
        <v>188181608.86000001</v>
      </c>
      <c r="CL950" s="219">
        <v>171681391.74000001</v>
      </c>
      <c r="CM950" s="219">
        <v>0</v>
      </c>
      <c r="CN950" s="166">
        <v>-1881744537.6800001</v>
      </c>
      <c r="DF950" s="154" t="s">
        <v>24763</v>
      </c>
      <c r="DG950" s="218">
        <v>0</v>
      </c>
      <c r="DH950" s="218">
        <v>0</v>
      </c>
      <c r="DI950" s="218">
        <v>2016</v>
      </c>
      <c r="DJ950" s="218">
        <v>1760317.1</v>
      </c>
      <c r="DK950" s="218">
        <v>22554.82</v>
      </c>
      <c r="DL950" s="218">
        <v>167193.07</v>
      </c>
      <c r="DM950" s="218">
        <v>30997.599999999999</v>
      </c>
      <c r="DN950" s="218">
        <v>69458.87</v>
      </c>
      <c r="DO950" s="218">
        <v>327383.67999999999</v>
      </c>
      <c r="DP950" s="218">
        <v>129833.05</v>
      </c>
      <c r="DQ950" s="218">
        <v>1950904.17</v>
      </c>
      <c r="DR950" s="218">
        <v>352492.26</v>
      </c>
      <c r="DS950" s="164">
        <f t="shared" si="14"/>
        <v>4813150.62</v>
      </c>
    </row>
    <row r="951" spans="63:123">
      <c r="BK951" s="152" t="s">
        <v>25442</v>
      </c>
      <c r="BL951" s="219">
        <v>0</v>
      </c>
      <c r="BM951" s="219">
        <v>0</v>
      </c>
      <c r="BN951" s="219">
        <v>0</v>
      </c>
      <c r="BO951" s="219">
        <v>0</v>
      </c>
      <c r="BP951" s="219">
        <v>0</v>
      </c>
      <c r="BQ951" s="219">
        <v>0</v>
      </c>
      <c r="BR951" s="219">
        <v>0</v>
      </c>
      <c r="BS951" s="219">
        <v>0</v>
      </c>
      <c r="BT951" s="219">
        <v>0</v>
      </c>
      <c r="BU951" s="219">
        <v>0</v>
      </c>
      <c r="BV951" s="219">
        <v>0</v>
      </c>
      <c r="BW951" s="219">
        <v>1750940.42</v>
      </c>
      <c r="BX951" s="166">
        <v>-1750940.42</v>
      </c>
      <c r="BZ951" s="152" t="s">
        <v>25386</v>
      </c>
      <c r="CA951" s="219">
        <v>1808660.17</v>
      </c>
      <c r="CB951" s="219">
        <v>0</v>
      </c>
      <c r="CC951" s="219">
        <v>0</v>
      </c>
      <c r="CD951" s="219">
        <v>0</v>
      </c>
      <c r="CE951" s="219">
        <v>0</v>
      </c>
      <c r="CF951" s="219">
        <v>0</v>
      </c>
      <c r="CG951" s="219">
        <v>0</v>
      </c>
      <c r="CH951" s="219">
        <v>70102.98</v>
      </c>
      <c r="CI951" s="219">
        <v>121391.17</v>
      </c>
      <c r="CJ951" s="219">
        <v>0</v>
      </c>
      <c r="CK951" s="219">
        <v>0</v>
      </c>
      <c r="CL951" s="219">
        <v>4381448.33</v>
      </c>
      <c r="CM951" s="219">
        <v>0</v>
      </c>
      <c r="CN951" s="166">
        <v>-6381602.6500000004</v>
      </c>
      <c r="DF951" s="152" t="s">
        <v>25443</v>
      </c>
      <c r="DG951" s="219">
        <v>0</v>
      </c>
      <c r="DH951" s="219">
        <v>0</v>
      </c>
      <c r="DI951" s="219">
        <v>0</v>
      </c>
      <c r="DJ951" s="219">
        <v>0</v>
      </c>
      <c r="DK951" s="219">
        <v>0</v>
      </c>
      <c r="DL951" s="219">
        <v>0</v>
      </c>
      <c r="DM951" s="219">
        <v>0</v>
      </c>
      <c r="DN951" s="219">
        <v>0</v>
      </c>
      <c r="DO951" s="219">
        <v>265727</v>
      </c>
      <c r="DP951" s="219">
        <v>6990</v>
      </c>
      <c r="DQ951" s="219">
        <v>15295</v>
      </c>
      <c r="DR951" s="219">
        <v>0</v>
      </c>
      <c r="DS951" s="164">
        <f t="shared" si="14"/>
        <v>288012</v>
      </c>
    </row>
    <row r="952" spans="63:123" ht="20.399999999999999">
      <c r="BK952" s="154" t="s">
        <v>24655</v>
      </c>
      <c r="BL952" s="218">
        <v>0</v>
      </c>
      <c r="BM952" s="218">
        <v>0</v>
      </c>
      <c r="BN952" s="218">
        <v>0</v>
      </c>
      <c r="BO952" s="218">
        <v>0</v>
      </c>
      <c r="BP952" s="218">
        <v>0</v>
      </c>
      <c r="BQ952" s="218">
        <v>0</v>
      </c>
      <c r="BR952" s="218">
        <v>0</v>
      </c>
      <c r="BS952" s="218">
        <v>0</v>
      </c>
      <c r="BT952" s="218">
        <v>0</v>
      </c>
      <c r="BU952" s="218">
        <v>0</v>
      </c>
      <c r="BV952" s="218">
        <v>0</v>
      </c>
      <c r="BW952" s="218">
        <v>382992.86</v>
      </c>
      <c r="BX952" s="165">
        <v>-382992.86</v>
      </c>
      <c r="BZ952" s="154" t="s">
        <v>24789</v>
      </c>
      <c r="CA952" s="218">
        <v>39533.83</v>
      </c>
      <c r="CB952" s="218">
        <v>29333.45</v>
      </c>
      <c r="CC952" s="218">
        <v>29198.99</v>
      </c>
      <c r="CD952" s="218">
        <v>90136.68</v>
      </c>
      <c r="CE952" s="218">
        <v>33080.6</v>
      </c>
      <c r="CF952" s="218">
        <v>38089.25</v>
      </c>
      <c r="CG952" s="218">
        <v>286552.77</v>
      </c>
      <c r="CH952" s="218">
        <v>97161.67</v>
      </c>
      <c r="CI952" s="218">
        <v>25926.23</v>
      </c>
      <c r="CJ952" s="218">
        <v>116773.26</v>
      </c>
      <c r="CK952" s="218">
        <v>742061.86</v>
      </c>
      <c r="CL952" s="218">
        <v>145311.26999999999</v>
      </c>
      <c r="CM952" s="218">
        <v>0</v>
      </c>
      <c r="CN952" s="165">
        <v>-1673159.86</v>
      </c>
      <c r="DF952" s="152" t="s">
        <v>24754</v>
      </c>
      <c r="DG952" s="219">
        <v>0</v>
      </c>
      <c r="DH952" s="219">
        <v>0</v>
      </c>
      <c r="DI952" s="219">
        <v>0</v>
      </c>
      <c r="DJ952" s="219">
        <v>0</v>
      </c>
      <c r="DK952" s="219">
        <v>382.99</v>
      </c>
      <c r="DL952" s="219">
        <v>0</v>
      </c>
      <c r="DM952" s="219">
        <v>0</v>
      </c>
      <c r="DN952" s="219">
        <v>0</v>
      </c>
      <c r="DO952" s="219">
        <v>0</v>
      </c>
      <c r="DP952" s="219">
        <v>46906.75</v>
      </c>
      <c r="DQ952" s="219">
        <v>115588.55</v>
      </c>
      <c r="DR952" s="219">
        <v>22268.959999999999</v>
      </c>
      <c r="DS952" s="164">
        <f t="shared" si="14"/>
        <v>185147.25</v>
      </c>
    </row>
    <row r="953" spans="63:123" ht="20.399999999999999">
      <c r="BK953" s="152" t="s">
        <v>25444</v>
      </c>
      <c r="BL953" s="219">
        <v>0</v>
      </c>
      <c r="BM953" s="219">
        <v>0</v>
      </c>
      <c r="BN953" s="219">
        <v>0</v>
      </c>
      <c r="BO953" s="219">
        <v>0</v>
      </c>
      <c r="BP953" s="219">
        <v>0</v>
      </c>
      <c r="BQ953" s="219">
        <v>0</v>
      </c>
      <c r="BR953" s="219">
        <v>0</v>
      </c>
      <c r="BS953" s="219">
        <v>0</v>
      </c>
      <c r="BT953" s="219">
        <v>0</v>
      </c>
      <c r="BU953" s="219">
        <v>0</v>
      </c>
      <c r="BV953" s="219">
        <v>0</v>
      </c>
      <c r="BW953" s="219">
        <v>382992.86</v>
      </c>
      <c r="BX953" s="166">
        <v>-382992.86</v>
      </c>
      <c r="BZ953" s="152" t="s">
        <v>24792</v>
      </c>
      <c r="CA953" s="219">
        <v>39533.83</v>
      </c>
      <c r="CB953" s="219">
        <v>29333.45</v>
      </c>
      <c r="CC953" s="219">
        <v>29198.99</v>
      </c>
      <c r="CD953" s="219">
        <v>90136.68</v>
      </c>
      <c r="CE953" s="219">
        <v>33080.6</v>
      </c>
      <c r="CF953" s="219">
        <v>38089.25</v>
      </c>
      <c r="CG953" s="219">
        <v>286552.77</v>
      </c>
      <c r="CH953" s="219">
        <v>97161.67</v>
      </c>
      <c r="CI953" s="219">
        <v>25926.23</v>
      </c>
      <c r="CJ953" s="219">
        <v>116773.26</v>
      </c>
      <c r="CK953" s="219">
        <v>742061.86</v>
      </c>
      <c r="CL953" s="219">
        <v>145311.26999999999</v>
      </c>
      <c r="CM953" s="219">
        <v>0</v>
      </c>
      <c r="CN953" s="166">
        <v>-1673159.86</v>
      </c>
      <c r="DF953" s="152" t="s">
        <v>25445</v>
      </c>
      <c r="DG953" s="219">
        <v>0</v>
      </c>
      <c r="DH953" s="219">
        <v>0</v>
      </c>
      <c r="DI953" s="219">
        <v>0</v>
      </c>
      <c r="DJ953" s="219">
        <v>0</v>
      </c>
      <c r="DK953" s="219">
        <v>0</v>
      </c>
      <c r="DL953" s="219">
        <v>0</v>
      </c>
      <c r="DM953" s="219">
        <v>0</v>
      </c>
      <c r="DN953" s="219">
        <v>5552.05</v>
      </c>
      <c r="DO953" s="219">
        <v>0</v>
      </c>
      <c r="DP953" s="219">
        <v>0</v>
      </c>
      <c r="DQ953" s="219">
        <v>0</v>
      </c>
      <c r="DR953" s="219">
        <v>0</v>
      </c>
      <c r="DS953" s="164">
        <f t="shared" si="14"/>
        <v>5552.05</v>
      </c>
    </row>
    <row r="954" spans="63:123" ht="20.399999999999999">
      <c r="BK954" s="154" t="s">
        <v>24707</v>
      </c>
      <c r="BL954" s="218">
        <v>0</v>
      </c>
      <c r="BM954" s="218">
        <v>0</v>
      </c>
      <c r="BN954" s="218">
        <v>0</v>
      </c>
      <c r="BO954" s="218">
        <v>0</v>
      </c>
      <c r="BP954" s="218">
        <v>0</v>
      </c>
      <c r="BQ954" s="218">
        <v>0</v>
      </c>
      <c r="BR954" s="218">
        <v>0</v>
      </c>
      <c r="BS954" s="218">
        <v>0</v>
      </c>
      <c r="BT954" s="218">
        <v>0</v>
      </c>
      <c r="BU954" s="218">
        <v>0</v>
      </c>
      <c r="BV954" s="218">
        <v>0</v>
      </c>
      <c r="BW954" s="218">
        <v>144000</v>
      </c>
      <c r="BX954" s="165">
        <v>-144000</v>
      </c>
      <c r="BZ954" s="153" t="s">
        <v>25387</v>
      </c>
      <c r="CA954" s="217">
        <v>5976642.96</v>
      </c>
      <c r="CB954" s="217">
        <v>5913287.7400000002</v>
      </c>
      <c r="CC954" s="217">
        <v>5898116.71</v>
      </c>
      <c r="CD954" s="217">
        <v>5907464.29</v>
      </c>
      <c r="CE954" s="217">
        <v>5982545.9199999999</v>
      </c>
      <c r="CF954" s="217">
        <v>5932000.25</v>
      </c>
      <c r="CG954" s="217">
        <v>5818861.3600000003</v>
      </c>
      <c r="CH954" s="217">
        <v>5881516.2400000002</v>
      </c>
      <c r="CI954" s="217">
        <v>5839467.9199999999</v>
      </c>
      <c r="CJ954" s="217">
        <v>5989137.6399999997</v>
      </c>
      <c r="CK954" s="217">
        <v>6348376.8399999999</v>
      </c>
      <c r="CL954" s="217">
        <v>6487497.9699999997</v>
      </c>
      <c r="CM954" s="217">
        <v>0</v>
      </c>
      <c r="CN954" s="164">
        <v>-71974915.840000004</v>
      </c>
      <c r="DF954" s="152" t="s">
        <v>25410</v>
      </c>
      <c r="DG954" s="219">
        <v>0</v>
      </c>
      <c r="DH954" s="219">
        <v>0</v>
      </c>
      <c r="DI954" s="219">
        <v>0</v>
      </c>
      <c r="DJ954" s="219">
        <v>1750000</v>
      </c>
      <c r="DK954" s="219">
        <v>0</v>
      </c>
      <c r="DL954" s="219">
        <v>0</v>
      </c>
      <c r="DM954" s="219">
        <v>0</v>
      </c>
      <c r="DN954" s="219">
        <v>0</v>
      </c>
      <c r="DO954" s="219">
        <v>0</v>
      </c>
      <c r="DP954" s="219">
        <v>0</v>
      </c>
      <c r="DQ954" s="219">
        <v>1750000</v>
      </c>
      <c r="DR954" s="219">
        <v>0</v>
      </c>
      <c r="DS954" s="164">
        <f t="shared" si="14"/>
        <v>3500000</v>
      </c>
    </row>
    <row r="955" spans="63:123">
      <c r="BK955" s="152" t="s">
        <v>24721</v>
      </c>
      <c r="BL955" s="219">
        <v>0</v>
      </c>
      <c r="BM955" s="219">
        <v>0</v>
      </c>
      <c r="BN955" s="219">
        <v>0</v>
      </c>
      <c r="BO955" s="219">
        <v>0</v>
      </c>
      <c r="BP955" s="219">
        <v>0</v>
      </c>
      <c r="BQ955" s="219">
        <v>0</v>
      </c>
      <c r="BR955" s="219">
        <v>0</v>
      </c>
      <c r="BS955" s="219">
        <v>0</v>
      </c>
      <c r="BT955" s="219">
        <v>0</v>
      </c>
      <c r="BU955" s="219">
        <v>0</v>
      </c>
      <c r="BV955" s="219">
        <v>0</v>
      </c>
      <c r="BW955" s="219">
        <v>144000</v>
      </c>
      <c r="BX955" s="166">
        <v>-144000</v>
      </c>
      <c r="BZ955" s="154" t="s">
        <v>24773</v>
      </c>
      <c r="CA955" s="218">
        <v>5976642.96</v>
      </c>
      <c r="CB955" s="218">
        <v>5913287.7400000002</v>
      </c>
      <c r="CC955" s="218">
        <v>5898116.71</v>
      </c>
      <c r="CD955" s="218">
        <v>5907464.29</v>
      </c>
      <c r="CE955" s="218">
        <v>5982545.9199999999</v>
      </c>
      <c r="CF955" s="218">
        <v>5932000.25</v>
      </c>
      <c r="CG955" s="218">
        <v>5818861.3600000003</v>
      </c>
      <c r="CH955" s="218">
        <v>5881516.2400000002</v>
      </c>
      <c r="CI955" s="218">
        <v>5839467.9199999999</v>
      </c>
      <c r="CJ955" s="218">
        <v>5989137.6399999997</v>
      </c>
      <c r="CK955" s="218">
        <v>6332261.9699999997</v>
      </c>
      <c r="CL955" s="218">
        <v>6487497.9699999997</v>
      </c>
      <c r="CM955" s="218">
        <v>0</v>
      </c>
      <c r="CN955" s="165">
        <v>-71958800.969999999</v>
      </c>
      <c r="DF955" s="152" t="s">
        <v>25310</v>
      </c>
      <c r="DG955" s="219">
        <v>0</v>
      </c>
      <c r="DH955" s="219">
        <v>0</v>
      </c>
      <c r="DI955" s="219">
        <v>2016</v>
      </c>
      <c r="DJ955" s="219">
        <v>10317.1</v>
      </c>
      <c r="DK955" s="219">
        <v>22171.83</v>
      </c>
      <c r="DL955" s="219">
        <v>167193.07</v>
      </c>
      <c r="DM955" s="219">
        <v>30997.599999999999</v>
      </c>
      <c r="DN955" s="219">
        <v>63906.82</v>
      </c>
      <c r="DO955" s="219">
        <v>61656.68</v>
      </c>
      <c r="DP955" s="219">
        <v>75936.3</v>
      </c>
      <c r="DQ955" s="219">
        <v>70020.62</v>
      </c>
      <c r="DR955" s="219">
        <v>330223.3</v>
      </c>
      <c r="DS955" s="164">
        <f t="shared" si="14"/>
        <v>834439.32</v>
      </c>
    </row>
    <row r="956" spans="63:123" ht="20.399999999999999">
      <c r="BK956" s="154" t="s">
        <v>24691</v>
      </c>
      <c r="BL956" s="218">
        <v>0</v>
      </c>
      <c r="BM956" s="218">
        <v>0</v>
      </c>
      <c r="BN956" s="218">
        <v>0</v>
      </c>
      <c r="BO956" s="218">
        <v>0</v>
      </c>
      <c r="BP956" s="218">
        <v>0</v>
      </c>
      <c r="BQ956" s="218">
        <v>0</v>
      </c>
      <c r="BR956" s="218">
        <v>0</v>
      </c>
      <c r="BS956" s="218">
        <v>0</v>
      </c>
      <c r="BT956" s="218">
        <v>0</v>
      </c>
      <c r="BU956" s="218">
        <v>0</v>
      </c>
      <c r="BV956" s="218">
        <v>0</v>
      </c>
      <c r="BW956" s="218">
        <v>49500</v>
      </c>
      <c r="BX956" s="165">
        <v>-49500</v>
      </c>
      <c r="BZ956" s="152" t="s">
        <v>25378</v>
      </c>
      <c r="CA956" s="219">
        <v>2191.91</v>
      </c>
      <c r="CB956" s="219">
        <v>2203.54</v>
      </c>
      <c r="CC956" s="219">
        <v>2191.91</v>
      </c>
      <c r="CD956" s="219">
        <v>2191.91</v>
      </c>
      <c r="CE956" s="219">
        <v>92061.11</v>
      </c>
      <c r="CF956" s="219">
        <v>9692.2800000000007</v>
      </c>
      <c r="CG956" s="219">
        <v>8767.64</v>
      </c>
      <c r="CH956" s="219">
        <v>8767.64</v>
      </c>
      <c r="CI956" s="219">
        <v>8767.64</v>
      </c>
      <c r="CJ956" s="219">
        <v>17146.64</v>
      </c>
      <c r="CK956" s="219">
        <v>8767.64</v>
      </c>
      <c r="CL956" s="219">
        <v>12505</v>
      </c>
      <c r="CM956" s="219">
        <v>0</v>
      </c>
      <c r="CN956" s="166">
        <v>-175254.86</v>
      </c>
      <c r="DF956" s="153" t="s">
        <v>25320</v>
      </c>
      <c r="DG956" s="217">
        <v>834541.95</v>
      </c>
      <c r="DH956" s="217">
        <v>1079572.0900000001</v>
      </c>
      <c r="DI956" s="217">
        <v>1103631.8700000001</v>
      </c>
      <c r="DJ956" s="217">
        <v>1108474.82</v>
      </c>
      <c r="DK956" s="217">
        <v>1135074.42</v>
      </c>
      <c r="DL956" s="217">
        <v>839535.93</v>
      </c>
      <c r="DM956" s="217">
        <v>967458.49</v>
      </c>
      <c r="DN956" s="217">
        <v>1064218.7</v>
      </c>
      <c r="DO956" s="217">
        <v>690249.04</v>
      </c>
      <c r="DP956" s="217">
        <v>952279.87</v>
      </c>
      <c r="DQ956" s="217">
        <v>2997570.29</v>
      </c>
      <c r="DR956" s="217">
        <v>3148985.84</v>
      </c>
      <c r="DS956" s="164">
        <f t="shared" si="14"/>
        <v>15921593.309999999</v>
      </c>
    </row>
    <row r="957" spans="63:123" ht="20.399999999999999">
      <c r="BK957" s="152" t="s">
        <v>25446</v>
      </c>
      <c r="BL957" s="219">
        <v>0</v>
      </c>
      <c r="BM957" s="219">
        <v>0</v>
      </c>
      <c r="BN957" s="219">
        <v>0</v>
      </c>
      <c r="BO957" s="219">
        <v>0</v>
      </c>
      <c r="BP957" s="219">
        <v>0</v>
      </c>
      <c r="BQ957" s="219">
        <v>0</v>
      </c>
      <c r="BR957" s="219">
        <v>0</v>
      </c>
      <c r="BS957" s="219">
        <v>0</v>
      </c>
      <c r="BT957" s="219">
        <v>0</v>
      </c>
      <c r="BU957" s="219">
        <v>0</v>
      </c>
      <c r="BV957" s="219">
        <v>0</v>
      </c>
      <c r="BW957" s="219">
        <v>49500</v>
      </c>
      <c r="BX957" s="166">
        <v>-49500</v>
      </c>
      <c r="BZ957" s="152" t="s">
        <v>25379</v>
      </c>
      <c r="CA957" s="219">
        <v>73269.820000000007</v>
      </c>
      <c r="CB957" s="219">
        <v>73409.350000000006</v>
      </c>
      <c r="CC957" s="219">
        <v>73269.820000000007</v>
      </c>
      <c r="CD957" s="219">
        <v>73269.820000000007</v>
      </c>
      <c r="CE957" s="219">
        <v>73269.820000000007</v>
      </c>
      <c r="CF957" s="219">
        <v>89349.3</v>
      </c>
      <c r="CG957" s="219">
        <v>73269.820000000007</v>
      </c>
      <c r="CH957" s="219">
        <v>80786.490000000005</v>
      </c>
      <c r="CI957" s="219">
        <v>73269.820000000007</v>
      </c>
      <c r="CJ957" s="219">
        <v>79335.100000000006</v>
      </c>
      <c r="CK957" s="219">
        <v>73269.820000000007</v>
      </c>
      <c r="CL957" s="219">
        <v>116878.21</v>
      </c>
      <c r="CM957" s="219">
        <v>0</v>
      </c>
      <c r="CN957" s="166">
        <v>-952647.19</v>
      </c>
      <c r="DF957" s="154" t="s">
        <v>24849</v>
      </c>
      <c r="DG957" s="218">
        <v>0</v>
      </c>
      <c r="DH957" s="218">
        <v>5419.69</v>
      </c>
      <c r="DI957" s="218">
        <v>5704.92</v>
      </c>
      <c r="DJ957" s="218">
        <v>0</v>
      </c>
      <c r="DK957" s="218">
        <v>0</v>
      </c>
      <c r="DL957" s="218">
        <v>0</v>
      </c>
      <c r="DM957" s="218">
        <v>0</v>
      </c>
      <c r="DN957" s="218">
        <v>0</v>
      </c>
      <c r="DO957" s="218">
        <v>0</v>
      </c>
      <c r="DP957" s="218">
        <v>0</v>
      </c>
      <c r="DQ957" s="218">
        <v>0</v>
      </c>
      <c r="DR957" s="218">
        <v>0</v>
      </c>
      <c r="DS957" s="164">
        <f t="shared" si="14"/>
        <v>11124.61</v>
      </c>
    </row>
    <row r="958" spans="63:123">
      <c r="BK958" s="154" t="s">
        <v>24668</v>
      </c>
      <c r="BL958" s="218">
        <v>0</v>
      </c>
      <c r="BM958" s="218">
        <v>0</v>
      </c>
      <c r="BN958" s="218">
        <v>0</v>
      </c>
      <c r="BO958" s="218">
        <v>0</v>
      </c>
      <c r="BP958" s="218">
        <v>0</v>
      </c>
      <c r="BQ958" s="218">
        <v>0</v>
      </c>
      <c r="BR958" s="218">
        <v>0</v>
      </c>
      <c r="BS958" s="218">
        <v>0</v>
      </c>
      <c r="BT958" s="218">
        <v>0</v>
      </c>
      <c r="BU958" s="218">
        <v>0</v>
      </c>
      <c r="BV958" s="218">
        <v>0</v>
      </c>
      <c r="BW958" s="218">
        <v>284700</v>
      </c>
      <c r="BX958" s="165">
        <v>-284700</v>
      </c>
      <c r="BZ958" s="152" t="s">
        <v>25380</v>
      </c>
      <c r="CA958" s="219">
        <v>4557.41</v>
      </c>
      <c r="CB958" s="219">
        <v>4557.41</v>
      </c>
      <c r="CC958" s="219">
        <v>4557.41</v>
      </c>
      <c r="CD958" s="219">
        <v>4557.41</v>
      </c>
      <c r="CE958" s="219">
        <v>4557.41</v>
      </c>
      <c r="CF958" s="219">
        <v>4557.41</v>
      </c>
      <c r="CG958" s="219">
        <v>4557.41</v>
      </c>
      <c r="CH958" s="219">
        <v>8725.5300000000007</v>
      </c>
      <c r="CI958" s="219">
        <v>4557.41</v>
      </c>
      <c r="CJ958" s="219">
        <v>4557.41</v>
      </c>
      <c r="CK958" s="219">
        <v>4557.41</v>
      </c>
      <c r="CL958" s="219">
        <v>4946.7</v>
      </c>
      <c r="CM958" s="219">
        <v>0</v>
      </c>
      <c r="CN958" s="166">
        <v>-59246.33</v>
      </c>
      <c r="DF958" s="152" t="s">
        <v>24985</v>
      </c>
      <c r="DG958" s="219">
        <v>0</v>
      </c>
      <c r="DH958" s="219">
        <v>5419.69</v>
      </c>
      <c r="DI958" s="219">
        <v>5704.92</v>
      </c>
      <c r="DJ958" s="219">
        <v>0</v>
      </c>
      <c r="DK958" s="219">
        <v>0</v>
      </c>
      <c r="DL958" s="219">
        <v>0</v>
      </c>
      <c r="DM958" s="219">
        <v>0</v>
      </c>
      <c r="DN958" s="219">
        <v>0</v>
      </c>
      <c r="DO958" s="219">
        <v>0</v>
      </c>
      <c r="DP958" s="219">
        <v>0</v>
      </c>
      <c r="DQ958" s="219">
        <v>0</v>
      </c>
      <c r="DR958" s="219">
        <v>0</v>
      </c>
      <c r="DS958" s="164">
        <f t="shared" si="14"/>
        <v>11124.61</v>
      </c>
    </row>
    <row r="959" spans="63:123" ht="20.399999999999999">
      <c r="BK959" s="152" t="s">
        <v>25447</v>
      </c>
      <c r="BL959" s="219">
        <v>0</v>
      </c>
      <c r="BM959" s="219">
        <v>0</v>
      </c>
      <c r="BN959" s="219">
        <v>0</v>
      </c>
      <c r="BO959" s="219">
        <v>0</v>
      </c>
      <c r="BP959" s="219">
        <v>0</v>
      </c>
      <c r="BQ959" s="219">
        <v>0</v>
      </c>
      <c r="BR959" s="219">
        <v>0</v>
      </c>
      <c r="BS959" s="219">
        <v>0</v>
      </c>
      <c r="BT959" s="219">
        <v>0</v>
      </c>
      <c r="BU959" s="219">
        <v>0</v>
      </c>
      <c r="BV959" s="219">
        <v>0</v>
      </c>
      <c r="BW959" s="219">
        <v>284700</v>
      </c>
      <c r="BX959" s="166">
        <v>-284700</v>
      </c>
      <c r="BZ959" s="152" t="s">
        <v>25381</v>
      </c>
      <c r="CA959" s="219">
        <v>142618.18</v>
      </c>
      <c r="CB959" s="219">
        <v>142618.18</v>
      </c>
      <c r="CC959" s="219">
        <v>169119.96</v>
      </c>
      <c r="CD959" s="219">
        <v>142618.18</v>
      </c>
      <c r="CE959" s="219">
        <v>160034.10999999999</v>
      </c>
      <c r="CF959" s="219">
        <v>180199.86</v>
      </c>
      <c r="CG959" s="219">
        <v>163620.07</v>
      </c>
      <c r="CH959" s="219">
        <v>206539.75</v>
      </c>
      <c r="CI959" s="219">
        <v>163579.94</v>
      </c>
      <c r="CJ959" s="219">
        <v>336572.36</v>
      </c>
      <c r="CK959" s="219">
        <v>180901.58</v>
      </c>
      <c r="CL959" s="219">
        <v>200454.17</v>
      </c>
      <c r="CM959" s="219">
        <v>0</v>
      </c>
      <c r="CN959" s="166">
        <v>-2188876.34</v>
      </c>
      <c r="DF959" s="154" t="s">
        <v>25448</v>
      </c>
      <c r="DG959" s="218">
        <v>0</v>
      </c>
      <c r="DH959" s="218">
        <v>1474.2</v>
      </c>
      <c r="DI959" s="218">
        <v>2734.2</v>
      </c>
      <c r="DJ959" s="218">
        <v>7269.8</v>
      </c>
      <c r="DK959" s="218">
        <v>0</v>
      </c>
      <c r="DL959" s="218">
        <v>0</v>
      </c>
      <c r="DM959" s="218">
        <v>0</v>
      </c>
      <c r="DN959" s="218">
        <v>0</v>
      </c>
      <c r="DO959" s="218">
        <v>0</v>
      </c>
      <c r="DP959" s="218">
        <v>0</v>
      </c>
      <c r="DQ959" s="218">
        <v>1701</v>
      </c>
      <c r="DR959" s="218">
        <v>2016</v>
      </c>
      <c r="DS959" s="164">
        <f t="shared" si="14"/>
        <v>15195.2</v>
      </c>
    </row>
    <row r="960" spans="63:123" ht="20.399999999999999">
      <c r="BK960" s="154" t="s">
        <v>24767</v>
      </c>
      <c r="BL960" s="218">
        <v>0</v>
      </c>
      <c r="BM960" s="218">
        <v>0</v>
      </c>
      <c r="BN960" s="218">
        <v>0</v>
      </c>
      <c r="BO960" s="218">
        <v>0</v>
      </c>
      <c r="BP960" s="218">
        <v>0</v>
      </c>
      <c r="BQ960" s="218">
        <v>0</v>
      </c>
      <c r="BR960" s="218">
        <v>0</v>
      </c>
      <c r="BS960" s="218">
        <v>0</v>
      </c>
      <c r="BT960" s="218">
        <v>0</v>
      </c>
      <c r="BU960" s="218">
        <v>0</v>
      </c>
      <c r="BV960" s="218">
        <v>0</v>
      </c>
      <c r="BW960" s="218">
        <v>41752803.049999997</v>
      </c>
      <c r="BX960" s="165">
        <v>-41752803.049999997</v>
      </c>
      <c r="BZ960" s="152" t="s">
        <v>25382</v>
      </c>
      <c r="CA960" s="219">
        <v>101963.45</v>
      </c>
      <c r="CB960" s="219">
        <v>107219.3</v>
      </c>
      <c r="CC960" s="219">
        <v>122144.74</v>
      </c>
      <c r="CD960" s="219">
        <v>100786.39</v>
      </c>
      <c r="CE960" s="219">
        <v>115381.15</v>
      </c>
      <c r="CF960" s="219">
        <v>162940.14000000001</v>
      </c>
      <c r="CG960" s="219">
        <v>122974.14</v>
      </c>
      <c r="CH960" s="219">
        <v>130927.17</v>
      </c>
      <c r="CI960" s="219">
        <v>133034.56</v>
      </c>
      <c r="CJ960" s="219">
        <v>122974.14</v>
      </c>
      <c r="CK960" s="219">
        <v>131703.23000000001</v>
      </c>
      <c r="CL960" s="219">
        <v>149307.21</v>
      </c>
      <c r="CM960" s="219">
        <v>0</v>
      </c>
      <c r="CN960" s="166">
        <v>-1501355.62</v>
      </c>
      <c r="DF960" s="152" t="s">
        <v>25449</v>
      </c>
      <c r="DG960" s="219">
        <v>0</v>
      </c>
      <c r="DH960" s="219">
        <v>0</v>
      </c>
      <c r="DI960" s="219">
        <v>0</v>
      </c>
      <c r="DJ960" s="219">
        <v>3528</v>
      </c>
      <c r="DK960" s="219">
        <v>0</v>
      </c>
      <c r="DL960" s="219">
        <v>0</v>
      </c>
      <c r="DM960" s="219">
        <v>0</v>
      </c>
      <c r="DN960" s="219">
        <v>0</v>
      </c>
      <c r="DO960" s="219">
        <v>0</v>
      </c>
      <c r="DP960" s="219">
        <v>0</v>
      </c>
      <c r="DQ960" s="219">
        <v>0</v>
      </c>
      <c r="DR960" s="219">
        <v>2835</v>
      </c>
      <c r="DS960" s="164">
        <f t="shared" si="14"/>
        <v>6363</v>
      </c>
    </row>
    <row r="961" spans="63:123" ht="20.399999999999999">
      <c r="BK961" s="152" t="s">
        <v>24781</v>
      </c>
      <c r="BL961" s="219">
        <v>0</v>
      </c>
      <c r="BM961" s="219">
        <v>0</v>
      </c>
      <c r="BN961" s="219">
        <v>0</v>
      </c>
      <c r="BO961" s="219">
        <v>0</v>
      </c>
      <c r="BP961" s="219">
        <v>0</v>
      </c>
      <c r="BQ961" s="219">
        <v>0</v>
      </c>
      <c r="BR961" s="219">
        <v>0</v>
      </c>
      <c r="BS961" s="219">
        <v>0</v>
      </c>
      <c r="BT961" s="219">
        <v>0</v>
      </c>
      <c r="BU961" s="219">
        <v>0</v>
      </c>
      <c r="BV961" s="219">
        <v>0</v>
      </c>
      <c r="BW961" s="219">
        <v>41752803.049999997</v>
      </c>
      <c r="BX961" s="166">
        <v>-41752803.049999997</v>
      </c>
      <c r="BZ961" s="152" t="s">
        <v>25385</v>
      </c>
      <c r="CA961" s="219">
        <v>5652042.1900000004</v>
      </c>
      <c r="CB961" s="219">
        <v>5583279.96</v>
      </c>
      <c r="CC961" s="219">
        <v>5526832.8700000001</v>
      </c>
      <c r="CD961" s="219">
        <v>5584040.5800000001</v>
      </c>
      <c r="CE961" s="219">
        <v>5537242.3200000003</v>
      </c>
      <c r="CF961" s="219">
        <v>5485261.2599999998</v>
      </c>
      <c r="CG961" s="219">
        <v>5445672.2800000003</v>
      </c>
      <c r="CH961" s="219">
        <v>5445769.6600000001</v>
      </c>
      <c r="CI961" s="219">
        <v>5456258.5499999998</v>
      </c>
      <c r="CJ961" s="219">
        <v>5428551.9900000002</v>
      </c>
      <c r="CK961" s="219">
        <v>5933062.29</v>
      </c>
      <c r="CL961" s="219">
        <v>6003406.6799999997</v>
      </c>
      <c r="CM961" s="219">
        <v>0</v>
      </c>
      <c r="CN961" s="166">
        <v>-67081420.630000003</v>
      </c>
      <c r="DF961" s="152" t="s">
        <v>25450</v>
      </c>
      <c r="DG961" s="219">
        <v>0</v>
      </c>
      <c r="DH961" s="219">
        <v>1474.2</v>
      </c>
      <c r="DI961" s="219">
        <v>2734.2</v>
      </c>
      <c r="DJ961" s="219">
        <v>3741.8</v>
      </c>
      <c r="DK961" s="219">
        <v>0</v>
      </c>
      <c r="DL961" s="219">
        <v>0</v>
      </c>
      <c r="DM961" s="219">
        <v>0</v>
      </c>
      <c r="DN961" s="219">
        <v>0</v>
      </c>
      <c r="DO961" s="219">
        <v>0</v>
      </c>
      <c r="DP961" s="219">
        <v>0</v>
      </c>
      <c r="DQ961" s="219">
        <v>1701</v>
      </c>
      <c r="DR961" s="219">
        <v>-819</v>
      </c>
      <c r="DS961" s="164">
        <f t="shared" si="14"/>
        <v>8832.2000000000007</v>
      </c>
    </row>
    <row r="962" spans="63:123" ht="20.399999999999999">
      <c r="BK962" s="154" t="s">
        <v>24789</v>
      </c>
      <c r="BL962" s="218">
        <v>12957.56</v>
      </c>
      <c r="BM962" s="218">
        <v>131073.53</v>
      </c>
      <c r="BN962" s="218">
        <v>73203.55</v>
      </c>
      <c r="BO962" s="218">
        <v>52805.87</v>
      </c>
      <c r="BP962" s="218">
        <v>0</v>
      </c>
      <c r="BQ962" s="218">
        <v>163433.94</v>
      </c>
      <c r="BR962" s="218">
        <v>28514.37</v>
      </c>
      <c r="BS962" s="218">
        <v>535570.27</v>
      </c>
      <c r="BT962" s="218">
        <v>1014085.35</v>
      </c>
      <c r="BU962" s="218">
        <v>144609.46</v>
      </c>
      <c r="BV962" s="218">
        <v>20173.990000000002</v>
      </c>
      <c r="BW962" s="218">
        <v>68180.84</v>
      </c>
      <c r="BX962" s="165">
        <v>-2244608.73</v>
      </c>
      <c r="BZ962" s="154" t="s">
        <v>24789</v>
      </c>
      <c r="CA962" s="218">
        <v>0</v>
      </c>
      <c r="CB962" s="218">
        <v>0</v>
      </c>
      <c r="CC962" s="218">
        <v>0</v>
      </c>
      <c r="CD962" s="218">
        <v>0</v>
      </c>
      <c r="CE962" s="218">
        <v>0</v>
      </c>
      <c r="CF962" s="218">
        <v>0</v>
      </c>
      <c r="CG962" s="218">
        <v>0</v>
      </c>
      <c r="CH962" s="218">
        <v>0</v>
      </c>
      <c r="CI962" s="218">
        <v>0</v>
      </c>
      <c r="CJ962" s="218">
        <v>0</v>
      </c>
      <c r="CK962" s="218">
        <v>16114.87</v>
      </c>
      <c r="CL962" s="218">
        <v>0</v>
      </c>
      <c r="CM962" s="218">
        <v>0</v>
      </c>
      <c r="CN962" s="165">
        <v>-16114.87</v>
      </c>
      <c r="DF962" s="154" t="s">
        <v>24795</v>
      </c>
      <c r="DG962" s="218">
        <v>0</v>
      </c>
      <c r="DH962" s="218">
        <v>0</v>
      </c>
      <c r="DI962" s="218">
        <v>0</v>
      </c>
      <c r="DJ962" s="218">
        <v>0</v>
      </c>
      <c r="DK962" s="218">
        <v>0</v>
      </c>
      <c r="DL962" s="218">
        <v>0</v>
      </c>
      <c r="DM962" s="218">
        <v>8593.19</v>
      </c>
      <c r="DN962" s="218">
        <v>0</v>
      </c>
      <c r="DO962" s="218">
        <v>0</v>
      </c>
      <c r="DP962" s="218">
        <v>1364</v>
      </c>
      <c r="DQ962" s="218">
        <v>0</v>
      </c>
      <c r="DR962" s="218">
        <v>0</v>
      </c>
      <c r="DS962" s="164">
        <f t="shared" si="14"/>
        <v>9957.19</v>
      </c>
    </row>
    <row r="963" spans="63:123">
      <c r="BK963" s="152" t="s">
        <v>24792</v>
      </c>
      <c r="BL963" s="219">
        <v>12957.56</v>
      </c>
      <c r="BM963" s="219">
        <v>131073.53</v>
      </c>
      <c r="BN963" s="219">
        <v>73203.55</v>
      </c>
      <c r="BO963" s="219">
        <v>52805.87</v>
      </c>
      <c r="BP963" s="219">
        <v>0</v>
      </c>
      <c r="BQ963" s="219">
        <v>163433.94</v>
      </c>
      <c r="BR963" s="219">
        <v>28514.37</v>
      </c>
      <c r="BS963" s="219">
        <v>535570.27</v>
      </c>
      <c r="BT963" s="219">
        <v>1014085.35</v>
      </c>
      <c r="BU963" s="219">
        <v>144609.46</v>
      </c>
      <c r="BV963" s="219">
        <v>20173.990000000002</v>
      </c>
      <c r="BW963" s="219">
        <v>68180.84</v>
      </c>
      <c r="BX963" s="166">
        <v>-2244608.73</v>
      </c>
      <c r="BZ963" s="152" t="s">
        <v>24792</v>
      </c>
      <c r="CA963" s="219">
        <v>0</v>
      </c>
      <c r="CB963" s="219">
        <v>0</v>
      </c>
      <c r="CC963" s="219">
        <v>0</v>
      </c>
      <c r="CD963" s="219">
        <v>0</v>
      </c>
      <c r="CE963" s="219">
        <v>0</v>
      </c>
      <c r="CF963" s="219">
        <v>0</v>
      </c>
      <c r="CG963" s="219">
        <v>0</v>
      </c>
      <c r="CH963" s="219">
        <v>0</v>
      </c>
      <c r="CI963" s="219">
        <v>0</v>
      </c>
      <c r="CJ963" s="219">
        <v>0</v>
      </c>
      <c r="CK963" s="219">
        <v>16114.87</v>
      </c>
      <c r="CL963" s="219">
        <v>0</v>
      </c>
      <c r="CM963" s="219">
        <v>0</v>
      </c>
      <c r="CN963" s="166">
        <v>-16114.87</v>
      </c>
      <c r="DF963" s="152" t="s">
        <v>24761</v>
      </c>
      <c r="DG963" s="219">
        <v>0</v>
      </c>
      <c r="DH963" s="219">
        <v>0</v>
      </c>
      <c r="DI963" s="219">
        <v>0</v>
      </c>
      <c r="DJ963" s="219">
        <v>0</v>
      </c>
      <c r="DK963" s="219">
        <v>0</v>
      </c>
      <c r="DL963" s="219">
        <v>0</v>
      </c>
      <c r="DM963" s="219">
        <v>8593.19</v>
      </c>
      <c r="DN963" s="219">
        <v>0</v>
      </c>
      <c r="DO963" s="219">
        <v>0</v>
      </c>
      <c r="DP963" s="219">
        <v>1364</v>
      </c>
      <c r="DQ963" s="219">
        <v>0</v>
      </c>
      <c r="DR963" s="219">
        <v>0</v>
      </c>
      <c r="DS963" s="164">
        <f t="shared" si="14"/>
        <v>9957.19</v>
      </c>
    </row>
    <row r="964" spans="63:123">
      <c r="BK964" s="153" t="s">
        <v>25387</v>
      </c>
      <c r="BL964" s="217">
        <v>5883613.5599999996</v>
      </c>
      <c r="BM964" s="217">
        <v>8118228.5700000003</v>
      </c>
      <c r="BN964" s="217">
        <v>9156543.3800000008</v>
      </c>
      <c r="BO964" s="217">
        <v>8482489.1400000006</v>
      </c>
      <c r="BP964" s="217">
        <v>8393109.0700000003</v>
      </c>
      <c r="BQ964" s="217">
        <v>8468483.7799999993</v>
      </c>
      <c r="BR964" s="217">
        <v>8618446.2899999991</v>
      </c>
      <c r="BS964" s="217">
        <v>8577125.8399999999</v>
      </c>
      <c r="BT964" s="217">
        <v>8098066.4100000001</v>
      </c>
      <c r="BU964" s="217">
        <v>8606357.5299999993</v>
      </c>
      <c r="BV964" s="217">
        <v>8246570.3600000003</v>
      </c>
      <c r="BW964" s="217">
        <v>12705802.58</v>
      </c>
      <c r="BX964" s="164">
        <v>-103354836.51000001</v>
      </c>
      <c r="BZ964" s="153" t="s">
        <v>25388</v>
      </c>
      <c r="CA964" s="217">
        <v>66641792.609999999</v>
      </c>
      <c r="CB964" s="217">
        <v>66357298.75</v>
      </c>
      <c r="CC964" s="217">
        <v>67448537.010000005</v>
      </c>
      <c r="CD964" s="217">
        <v>67586758.909999996</v>
      </c>
      <c r="CE964" s="217">
        <v>67677110.189999998</v>
      </c>
      <c r="CF964" s="217">
        <v>68270171.909999996</v>
      </c>
      <c r="CG964" s="217">
        <v>71899050.019999996</v>
      </c>
      <c r="CH964" s="217">
        <v>71336223.340000004</v>
      </c>
      <c r="CI964" s="217">
        <v>71990762.939999998</v>
      </c>
      <c r="CJ964" s="217">
        <v>71070846.900000006</v>
      </c>
      <c r="CK964" s="217">
        <v>71005946.349999994</v>
      </c>
      <c r="CL964" s="217">
        <v>86120503.890000001</v>
      </c>
      <c r="CM964" s="217">
        <v>0</v>
      </c>
      <c r="CN964" s="164">
        <v>-847405002.82000005</v>
      </c>
      <c r="DF964" s="154" t="s">
        <v>25451</v>
      </c>
      <c r="DG964" s="218">
        <v>0</v>
      </c>
      <c r="DH964" s="218">
        <v>86263.46</v>
      </c>
      <c r="DI964" s="218">
        <v>20426.13</v>
      </c>
      <c r="DJ964" s="218">
        <v>153484.03</v>
      </c>
      <c r="DK964" s="218">
        <v>25454.51</v>
      </c>
      <c r="DL964" s="218">
        <v>29427.07</v>
      </c>
      <c r="DM964" s="218">
        <v>10159.81</v>
      </c>
      <c r="DN964" s="218">
        <v>11435.9</v>
      </c>
      <c r="DO964" s="218">
        <v>1396.55</v>
      </c>
      <c r="DP964" s="218">
        <v>3392.93</v>
      </c>
      <c r="DQ964" s="218">
        <v>1234.0999999999999</v>
      </c>
      <c r="DR964" s="218">
        <v>1807150.71</v>
      </c>
      <c r="DS964" s="164">
        <f t="shared" si="14"/>
        <v>2149825.2000000002</v>
      </c>
    </row>
    <row r="965" spans="63:123">
      <c r="BK965" s="154" t="s">
        <v>24773</v>
      </c>
      <c r="BL965" s="218">
        <v>5883613.5599999996</v>
      </c>
      <c r="BM965" s="218">
        <v>8118228.5700000003</v>
      </c>
      <c r="BN965" s="218">
        <v>9156543.3800000008</v>
      </c>
      <c r="BO965" s="218">
        <v>8482489.1400000006</v>
      </c>
      <c r="BP965" s="218">
        <v>8393109.0700000003</v>
      </c>
      <c r="BQ965" s="218">
        <v>8468483.7799999993</v>
      </c>
      <c r="BR965" s="218">
        <v>8618446.2899999991</v>
      </c>
      <c r="BS965" s="218">
        <v>8577125.8399999999</v>
      </c>
      <c r="BT965" s="218">
        <v>8098066.4100000001</v>
      </c>
      <c r="BU965" s="218">
        <v>8606357.5299999993</v>
      </c>
      <c r="BV965" s="218">
        <v>8246570.3600000003</v>
      </c>
      <c r="BW965" s="218">
        <v>11223196.18</v>
      </c>
      <c r="BX965" s="165">
        <v>-101872230.11</v>
      </c>
      <c r="BZ965" s="154" t="s">
        <v>24773</v>
      </c>
      <c r="CA965" s="218">
        <v>66641792.609999999</v>
      </c>
      <c r="CB965" s="218">
        <v>66357298.75</v>
      </c>
      <c r="CC965" s="218">
        <v>67448537.010000005</v>
      </c>
      <c r="CD965" s="218">
        <v>67586758.909999996</v>
      </c>
      <c r="CE965" s="218">
        <v>67677110.189999998</v>
      </c>
      <c r="CF965" s="218">
        <v>68270171.909999996</v>
      </c>
      <c r="CG965" s="218">
        <v>71899050.019999996</v>
      </c>
      <c r="CH965" s="218">
        <v>71336223.340000004</v>
      </c>
      <c r="CI965" s="218">
        <v>71990762.939999998</v>
      </c>
      <c r="CJ965" s="218">
        <v>71070846.900000006</v>
      </c>
      <c r="CK965" s="218">
        <v>71005946.349999994</v>
      </c>
      <c r="CL965" s="218">
        <v>86120503.890000001</v>
      </c>
      <c r="CM965" s="218">
        <v>0</v>
      </c>
      <c r="CN965" s="165">
        <v>-847405002.82000005</v>
      </c>
      <c r="DF965" s="152" t="s">
        <v>25324</v>
      </c>
      <c r="DG965" s="219">
        <v>0</v>
      </c>
      <c r="DH965" s="219">
        <v>86263.46</v>
      </c>
      <c r="DI965" s="219">
        <v>20426.13</v>
      </c>
      <c r="DJ965" s="219">
        <v>153484.03</v>
      </c>
      <c r="DK965" s="219">
        <v>25454.51</v>
      </c>
      <c r="DL965" s="219">
        <v>29427.07</v>
      </c>
      <c r="DM965" s="219">
        <v>10159.81</v>
      </c>
      <c r="DN965" s="219">
        <v>11435.9</v>
      </c>
      <c r="DO965" s="219">
        <v>1396.55</v>
      </c>
      <c r="DP965" s="219">
        <v>3392.93</v>
      </c>
      <c r="DQ965" s="219">
        <v>1234.0999999999999</v>
      </c>
      <c r="DR965" s="219">
        <v>1807150.71</v>
      </c>
      <c r="DS965" s="164">
        <f t="shared" si="14"/>
        <v>2149825.2000000002</v>
      </c>
    </row>
    <row r="966" spans="63:123" ht="20.399999999999999">
      <c r="BK966" s="152" t="s">
        <v>25378</v>
      </c>
      <c r="BL966" s="219">
        <v>10776.87</v>
      </c>
      <c r="BM966" s="219">
        <v>11313.66</v>
      </c>
      <c r="BN966" s="219">
        <v>13426.51</v>
      </c>
      <c r="BO966" s="219">
        <v>11313.66</v>
      </c>
      <c r="BP966" s="219">
        <v>11313.66</v>
      </c>
      <c r="BQ966" s="219">
        <v>11313.66</v>
      </c>
      <c r="BR966" s="219">
        <v>11313.66</v>
      </c>
      <c r="BS966" s="219">
        <v>11313.66</v>
      </c>
      <c r="BT966" s="219">
        <v>11313.66</v>
      </c>
      <c r="BU966" s="219">
        <v>20108.46</v>
      </c>
      <c r="BV966" s="219">
        <v>11313.66</v>
      </c>
      <c r="BW966" s="219">
        <v>11719.67</v>
      </c>
      <c r="BX966" s="166">
        <v>-146540.79</v>
      </c>
      <c r="BZ966" s="152" t="s">
        <v>25390</v>
      </c>
      <c r="CA966" s="219">
        <v>66641792.609999999</v>
      </c>
      <c r="CB966" s="219">
        <v>66357298.75</v>
      </c>
      <c r="CC966" s="219">
        <v>67448537.010000005</v>
      </c>
      <c r="CD966" s="219">
        <v>67586758.909999996</v>
      </c>
      <c r="CE966" s="219">
        <v>67677110.189999998</v>
      </c>
      <c r="CF966" s="219">
        <v>68270171.909999996</v>
      </c>
      <c r="CG966" s="219">
        <v>71899050.019999996</v>
      </c>
      <c r="CH966" s="219">
        <v>71336223.340000004</v>
      </c>
      <c r="CI966" s="219">
        <v>71990762.939999998</v>
      </c>
      <c r="CJ966" s="219">
        <v>71070846.900000006</v>
      </c>
      <c r="CK966" s="219">
        <v>71005946.349999994</v>
      </c>
      <c r="CL966" s="219">
        <v>86120503.890000001</v>
      </c>
      <c r="CM966" s="219">
        <v>0</v>
      </c>
      <c r="CN966" s="166">
        <v>-847405002.82000005</v>
      </c>
      <c r="DF966" s="154" t="s">
        <v>24767</v>
      </c>
      <c r="DG966" s="218">
        <v>834541.95</v>
      </c>
      <c r="DH966" s="218">
        <v>986414.74</v>
      </c>
      <c r="DI966" s="218">
        <v>1074766.6200000001</v>
      </c>
      <c r="DJ966" s="218">
        <v>946208.99</v>
      </c>
      <c r="DK966" s="218">
        <v>1105372.8400000001</v>
      </c>
      <c r="DL966" s="218">
        <v>808487.66</v>
      </c>
      <c r="DM966" s="218">
        <v>946518.03</v>
      </c>
      <c r="DN966" s="218">
        <v>1047622.29</v>
      </c>
      <c r="DO966" s="218">
        <v>688684.49</v>
      </c>
      <c r="DP966" s="218">
        <v>944584.95</v>
      </c>
      <c r="DQ966" s="218">
        <v>1024529.44</v>
      </c>
      <c r="DR966" s="218">
        <v>1337971.1299999999</v>
      </c>
      <c r="DS966" s="164">
        <f t="shared" si="14"/>
        <v>11745703.129999999</v>
      </c>
    </row>
    <row r="967" spans="63:123" ht="20.399999999999999">
      <c r="BK967" s="152" t="s">
        <v>25379</v>
      </c>
      <c r="BL967" s="219">
        <v>73269.820000000007</v>
      </c>
      <c r="BM967" s="219">
        <v>73269.820000000007</v>
      </c>
      <c r="BN967" s="219">
        <v>81736.259999999995</v>
      </c>
      <c r="BO967" s="219">
        <v>77503.039999999994</v>
      </c>
      <c r="BP967" s="219">
        <v>77503.039999999994</v>
      </c>
      <c r="BQ967" s="219">
        <v>94490.87</v>
      </c>
      <c r="BR967" s="219">
        <v>77503.039999999994</v>
      </c>
      <c r="BS967" s="219">
        <v>85414.3</v>
      </c>
      <c r="BT967" s="219">
        <v>77503.039999999994</v>
      </c>
      <c r="BU967" s="219">
        <v>83932.24</v>
      </c>
      <c r="BV967" s="219">
        <v>77503.039999999994</v>
      </c>
      <c r="BW967" s="219">
        <v>123677.79</v>
      </c>
      <c r="BX967" s="166">
        <v>-1003306.3</v>
      </c>
      <c r="BZ967" s="153" t="s">
        <v>25392</v>
      </c>
      <c r="CA967" s="217">
        <v>1303344.98</v>
      </c>
      <c r="CB967" s="217">
        <v>1178894.92</v>
      </c>
      <c r="CC967" s="217">
        <v>1186323.69</v>
      </c>
      <c r="CD967" s="217">
        <v>1245861.77</v>
      </c>
      <c r="CE967" s="217">
        <v>1167474.99</v>
      </c>
      <c r="CF967" s="217">
        <v>1348945.97</v>
      </c>
      <c r="CG967" s="217">
        <v>1141666.52</v>
      </c>
      <c r="CH967" s="217">
        <v>1339874.17</v>
      </c>
      <c r="CI967" s="217">
        <v>1117061.9099999999</v>
      </c>
      <c r="CJ967" s="217">
        <v>1309743.6399999999</v>
      </c>
      <c r="CK967" s="217">
        <v>1225644.1100000001</v>
      </c>
      <c r="CL967" s="217">
        <v>1287494.1100000001</v>
      </c>
      <c r="CM967" s="217">
        <v>0</v>
      </c>
      <c r="CN967" s="164">
        <v>-14852330.779999999</v>
      </c>
      <c r="DF967" s="152" t="s">
        <v>24759</v>
      </c>
      <c r="DG967" s="219">
        <v>131874.28</v>
      </c>
      <c r="DH967" s="219">
        <v>317723.62</v>
      </c>
      <c r="DI967" s="219">
        <v>358614.68</v>
      </c>
      <c r="DJ967" s="219">
        <v>343054.22</v>
      </c>
      <c r="DK967" s="219">
        <v>491895.11</v>
      </c>
      <c r="DL967" s="219">
        <v>226877.87</v>
      </c>
      <c r="DM967" s="219">
        <v>333515.39</v>
      </c>
      <c r="DN967" s="219">
        <v>499382.3</v>
      </c>
      <c r="DO967" s="219">
        <v>163431.46</v>
      </c>
      <c r="DP967" s="219">
        <v>356882.81</v>
      </c>
      <c r="DQ967" s="219">
        <v>418908.15</v>
      </c>
      <c r="DR967" s="219">
        <v>387355.91</v>
      </c>
      <c r="DS967" s="164">
        <f t="shared" si="14"/>
        <v>4029515.8000000003</v>
      </c>
    </row>
    <row r="968" spans="63:123">
      <c r="BK968" s="152" t="s">
        <v>25391</v>
      </c>
      <c r="BL968" s="219">
        <v>0</v>
      </c>
      <c r="BM968" s="219">
        <v>1906196.93</v>
      </c>
      <c r="BN968" s="219">
        <v>1906196.93</v>
      </c>
      <c r="BO968" s="219">
        <v>1906196.93</v>
      </c>
      <c r="BP968" s="219">
        <v>1906196.93</v>
      </c>
      <c r="BQ968" s="219">
        <v>1906196.93</v>
      </c>
      <c r="BR968" s="219">
        <v>1906196.93</v>
      </c>
      <c r="BS968" s="219">
        <v>1906196.93</v>
      </c>
      <c r="BT968" s="219">
        <v>1906196.93</v>
      </c>
      <c r="BU968" s="219">
        <v>1906196.93</v>
      </c>
      <c r="BV968" s="219">
        <v>1906196.93</v>
      </c>
      <c r="BW968" s="219">
        <v>3812393.86</v>
      </c>
      <c r="BX968" s="166">
        <v>-22874363.16</v>
      </c>
      <c r="BZ968" s="154" t="s">
        <v>24773</v>
      </c>
      <c r="CA968" s="218">
        <v>694543.97</v>
      </c>
      <c r="CB968" s="218">
        <v>602643.61</v>
      </c>
      <c r="CC968" s="218">
        <v>628139.89</v>
      </c>
      <c r="CD968" s="218">
        <v>654252.64</v>
      </c>
      <c r="CE968" s="218">
        <v>644964.22</v>
      </c>
      <c r="CF968" s="218">
        <v>644065.73</v>
      </c>
      <c r="CG968" s="218">
        <v>578883.54</v>
      </c>
      <c r="CH968" s="218">
        <v>729227.88</v>
      </c>
      <c r="CI968" s="218">
        <v>590156.35</v>
      </c>
      <c r="CJ968" s="218">
        <v>647871.57999999996</v>
      </c>
      <c r="CK968" s="218">
        <v>666270</v>
      </c>
      <c r="CL968" s="218">
        <v>730576.04</v>
      </c>
      <c r="CM968" s="218">
        <v>0</v>
      </c>
      <c r="CN968" s="165">
        <v>-7811595.4500000002</v>
      </c>
      <c r="DF968" s="152" t="s">
        <v>24731</v>
      </c>
      <c r="DG968" s="219">
        <v>702667.67</v>
      </c>
      <c r="DH968" s="219">
        <v>668691.12</v>
      </c>
      <c r="DI968" s="219">
        <v>716151.94</v>
      </c>
      <c r="DJ968" s="219">
        <v>603154.77</v>
      </c>
      <c r="DK968" s="219">
        <v>613477.73</v>
      </c>
      <c r="DL968" s="219">
        <v>581609.79</v>
      </c>
      <c r="DM968" s="219">
        <v>613002.64</v>
      </c>
      <c r="DN968" s="219">
        <v>548239.99</v>
      </c>
      <c r="DO968" s="219">
        <v>525253.03</v>
      </c>
      <c r="DP968" s="219">
        <v>587702.14</v>
      </c>
      <c r="DQ968" s="219">
        <v>605621.29</v>
      </c>
      <c r="DR968" s="219">
        <v>950615.22</v>
      </c>
      <c r="DS968" s="164">
        <f t="shared" ref="DS968:DS1031" si="15">+SUM(DG968:DR968)</f>
        <v>7716187.3300000001</v>
      </c>
    </row>
    <row r="969" spans="63:123">
      <c r="BK969" s="152" t="s">
        <v>25380</v>
      </c>
      <c r="BL969" s="219">
        <v>4557.41</v>
      </c>
      <c r="BM969" s="219">
        <v>4557.41</v>
      </c>
      <c r="BN969" s="219">
        <v>5104.29</v>
      </c>
      <c r="BO969" s="219">
        <v>4830.8500000000004</v>
      </c>
      <c r="BP969" s="219">
        <v>4830.8500000000004</v>
      </c>
      <c r="BQ969" s="219">
        <v>8499.89</v>
      </c>
      <c r="BR969" s="219">
        <v>8329.84</v>
      </c>
      <c r="BS969" s="219">
        <v>12701.57</v>
      </c>
      <c r="BT969" s="219">
        <v>8329.84</v>
      </c>
      <c r="BU969" s="219">
        <v>8329.84</v>
      </c>
      <c r="BV969" s="219">
        <v>8329.84</v>
      </c>
      <c r="BW969" s="219">
        <v>10830.04</v>
      </c>
      <c r="BX969" s="166">
        <v>-89231.67</v>
      </c>
      <c r="BZ969" s="152" t="s">
        <v>24774</v>
      </c>
      <c r="CA969" s="219">
        <v>694543.97</v>
      </c>
      <c r="CB969" s="219">
        <v>602643.61</v>
      </c>
      <c r="CC969" s="219">
        <v>628139.89</v>
      </c>
      <c r="CD969" s="219">
        <v>654252.64</v>
      </c>
      <c r="CE969" s="219">
        <v>644964.22</v>
      </c>
      <c r="CF969" s="219">
        <v>644065.73</v>
      </c>
      <c r="CG969" s="219">
        <v>578883.54</v>
      </c>
      <c r="CH969" s="219">
        <v>729227.88</v>
      </c>
      <c r="CI969" s="219">
        <v>590156.35</v>
      </c>
      <c r="CJ969" s="219">
        <v>647871.57999999996</v>
      </c>
      <c r="CK969" s="219">
        <v>666270</v>
      </c>
      <c r="CL969" s="219">
        <v>730576.04</v>
      </c>
      <c r="CM969" s="219">
        <v>0</v>
      </c>
      <c r="CN969" s="166">
        <v>-7811595.4500000002</v>
      </c>
      <c r="DF969" s="154" t="s">
        <v>24934</v>
      </c>
      <c r="DG969" s="218">
        <v>0</v>
      </c>
      <c r="DH969" s="218">
        <v>0</v>
      </c>
      <c r="DI969" s="218">
        <v>0</v>
      </c>
      <c r="DJ969" s="218">
        <v>1512</v>
      </c>
      <c r="DK969" s="218">
        <v>4247.07</v>
      </c>
      <c r="DL969" s="218">
        <v>1621.2</v>
      </c>
      <c r="DM969" s="218">
        <v>2187.46</v>
      </c>
      <c r="DN969" s="218">
        <v>5160.51</v>
      </c>
      <c r="DO969" s="218">
        <v>168</v>
      </c>
      <c r="DP969" s="218">
        <v>2937.99</v>
      </c>
      <c r="DQ969" s="218">
        <v>1970105.75</v>
      </c>
      <c r="DR969" s="218">
        <v>1848</v>
      </c>
      <c r="DS969" s="164">
        <f t="shared" si="15"/>
        <v>1989787.98</v>
      </c>
    </row>
    <row r="970" spans="63:123" ht="20.399999999999999">
      <c r="BK970" s="152" t="s">
        <v>25381</v>
      </c>
      <c r="BL970" s="219">
        <v>167563.29</v>
      </c>
      <c r="BM970" s="219">
        <v>294411.53999999998</v>
      </c>
      <c r="BN970" s="219">
        <v>226751.09</v>
      </c>
      <c r="BO970" s="219">
        <v>186464.94</v>
      </c>
      <c r="BP970" s="219">
        <v>184672.24</v>
      </c>
      <c r="BQ970" s="219">
        <v>229582.3</v>
      </c>
      <c r="BR970" s="219">
        <v>187935.94</v>
      </c>
      <c r="BS970" s="219">
        <v>202281.24</v>
      </c>
      <c r="BT970" s="219">
        <v>187935.94</v>
      </c>
      <c r="BU970" s="219">
        <v>187935.94</v>
      </c>
      <c r="BV970" s="219">
        <v>218274.24</v>
      </c>
      <c r="BW970" s="219">
        <v>285556.12</v>
      </c>
      <c r="BX970" s="166">
        <v>-2559364.8199999998</v>
      </c>
      <c r="BZ970" s="154" t="s">
        <v>24918</v>
      </c>
      <c r="CA970" s="218">
        <v>608801.01</v>
      </c>
      <c r="CB970" s="218">
        <v>576251.31000000006</v>
      </c>
      <c r="CC970" s="218">
        <v>558183.80000000005</v>
      </c>
      <c r="CD970" s="218">
        <v>591609.13</v>
      </c>
      <c r="CE970" s="218">
        <v>522510.77</v>
      </c>
      <c r="CF970" s="218">
        <v>704880.24</v>
      </c>
      <c r="CG970" s="218">
        <v>562782.98</v>
      </c>
      <c r="CH970" s="218">
        <v>610646.29</v>
      </c>
      <c r="CI970" s="218">
        <v>526905.56000000006</v>
      </c>
      <c r="CJ970" s="218">
        <v>661872.06000000006</v>
      </c>
      <c r="CK970" s="218">
        <v>559374.11</v>
      </c>
      <c r="CL970" s="218">
        <v>556918.06999999995</v>
      </c>
      <c r="CM970" s="218">
        <v>0</v>
      </c>
      <c r="CN970" s="165">
        <v>-7040735.3300000001</v>
      </c>
      <c r="DF970" s="152" t="s">
        <v>25323</v>
      </c>
      <c r="DG970" s="219">
        <v>0</v>
      </c>
      <c r="DH970" s="219">
        <v>0</v>
      </c>
      <c r="DI970" s="219">
        <v>0</v>
      </c>
      <c r="DJ970" s="219">
        <v>0</v>
      </c>
      <c r="DK970" s="219">
        <v>2175.0700000000002</v>
      </c>
      <c r="DL970" s="219">
        <v>949.2</v>
      </c>
      <c r="DM970" s="219">
        <v>1123.46</v>
      </c>
      <c r="DN970" s="219">
        <v>3928.51</v>
      </c>
      <c r="DO970" s="219">
        <v>0</v>
      </c>
      <c r="DP970" s="219">
        <v>1089.99</v>
      </c>
      <c r="DQ970" s="219">
        <v>3939.07</v>
      </c>
      <c r="DR970" s="219">
        <v>0</v>
      </c>
      <c r="DS970" s="164">
        <f t="shared" si="15"/>
        <v>13205.300000000001</v>
      </c>
    </row>
    <row r="971" spans="63:123" ht="20.399999999999999">
      <c r="BK971" s="152" t="s">
        <v>25382</v>
      </c>
      <c r="BL971" s="219">
        <v>158501.88</v>
      </c>
      <c r="BM971" s="219">
        <v>165790.84</v>
      </c>
      <c r="BN971" s="219">
        <v>199928.51</v>
      </c>
      <c r="BO971" s="219">
        <v>169493.62</v>
      </c>
      <c r="BP971" s="219">
        <v>170277.51</v>
      </c>
      <c r="BQ971" s="219">
        <v>182657.14</v>
      </c>
      <c r="BR971" s="219">
        <v>160543.88</v>
      </c>
      <c r="BS971" s="219">
        <v>165522.87</v>
      </c>
      <c r="BT971" s="219">
        <v>194926.41</v>
      </c>
      <c r="BU971" s="219">
        <v>170359.48</v>
      </c>
      <c r="BV971" s="219">
        <v>176704.94</v>
      </c>
      <c r="BW971" s="219">
        <v>205183.64</v>
      </c>
      <c r="BX971" s="166">
        <v>-2119890.7200000002</v>
      </c>
      <c r="BZ971" s="152" t="s">
        <v>24921</v>
      </c>
      <c r="CA971" s="219">
        <v>608801.01</v>
      </c>
      <c r="CB971" s="219">
        <v>576251.31000000006</v>
      </c>
      <c r="CC971" s="219">
        <v>558183.80000000005</v>
      </c>
      <c r="CD971" s="219">
        <v>591609.13</v>
      </c>
      <c r="CE971" s="219">
        <v>522510.77</v>
      </c>
      <c r="CF971" s="219">
        <v>704880.24</v>
      </c>
      <c r="CG971" s="219">
        <v>562782.98</v>
      </c>
      <c r="CH971" s="219">
        <v>610646.29</v>
      </c>
      <c r="CI971" s="219">
        <v>526905.56000000006</v>
      </c>
      <c r="CJ971" s="219">
        <v>661872.06000000006</v>
      </c>
      <c r="CK971" s="219">
        <v>559374.11</v>
      </c>
      <c r="CL971" s="219">
        <v>556918.06999999995</v>
      </c>
      <c r="CM971" s="219">
        <v>0</v>
      </c>
      <c r="CN971" s="166">
        <v>-7040735.3300000001</v>
      </c>
      <c r="DF971" s="152" t="s">
        <v>24935</v>
      </c>
      <c r="DG971" s="219">
        <v>0</v>
      </c>
      <c r="DH971" s="219">
        <v>0</v>
      </c>
      <c r="DI971" s="219">
        <v>0</v>
      </c>
      <c r="DJ971" s="219">
        <v>1512</v>
      </c>
      <c r="DK971" s="219">
        <v>2072</v>
      </c>
      <c r="DL971" s="219">
        <v>672</v>
      </c>
      <c r="DM971" s="219">
        <v>1064</v>
      </c>
      <c r="DN971" s="219">
        <v>1232</v>
      </c>
      <c r="DO971" s="219">
        <v>168</v>
      </c>
      <c r="DP971" s="219">
        <v>1848</v>
      </c>
      <c r="DQ971" s="219">
        <v>1966166.68</v>
      </c>
      <c r="DR971" s="219">
        <v>1848</v>
      </c>
      <c r="DS971" s="164">
        <f t="shared" si="15"/>
        <v>1976582.68</v>
      </c>
    </row>
    <row r="972" spans="63:123">
      <c r="BK972" s="152" t="s">
        <v>25385</v>
      </c>
      <c r="BL972" s="219">
        <v>5468944.29</v>
      </c>
      <c r="BM972" s="219">
        <v>5662688.3700000001</v>
      </c>
      <c r="BN972" s="219">
        <v>6723399.79</v>
      </c>
      <c r="BO972" s="219">
        <v>6126686.0999999996</v>
      </c>
      <c r="BP972" s="219">
        <v>6038314.8399999999</v>
      </c>
      <c r="BQ972" s="219">
        <v>6035742.9900000002</v>
      </c>
      <c r="BR972" s="219">
        <v>6266623</v>
      </c>
      <c r="BS972" s="219">
        <v>6193695.2699999996</v>
      </c>
      <c r="BT972" s="219">
        <v>5711860.5899999999</v>
      </c>
      <c r="BU972" s="219">
        <v>6229494.6399999997</v>
      </c>
      <c r="BV972" s="219">
        <v>5848247.71</v>
      </c>
      <c r="BW972" s="219">
        <v>6773835.0599999996</v>
      </c>
      <c r="BX972" s="166">
        <v>-73079532.650000006</v>
      </c>
      <c r="BZ972" s="153" t="s">
        <v>25393</v>
      </c>
      <c r="CA972" s="217">
        <v>118846929</v>
      </c>
      <c r="CB972" s="217">
        <v>118625380.94</v>
      </c>
      <c r="CC972" s="217">
        <v>109539029.98999999</v>
      </c>
      <c r="CD972" s="217">
        <v>114324988.09999999</v>
      </c>
      <c r="CE972" s="217">
        <v>130276825.90000001</v>
      </c>
      <c r="CF972" s="217">
        <v>146453092.75999999</v>
      </c>
      <c r="CG972" s="217">
        <v>170820365.37</v>
      </c>
      <c r="CH972" s="217">
        <v>131159861.68000001</v>
      </c>
      <c r="CI972" s="217">
        <v>137832575.16999999</v>
      </c>
      <c r="CJ972" s="217">
        <v>126849471.40000001</v>
      </c>
      <c r="CK972" s="217">
        <v>131395541.44</v>
      </c>
      <c r="CL972" s="217">
        <v>175610875.56999999</v>
      </c>
      <c r="CM972" s="217">
        <v>0</v>
      </c>
      <c r="CN972" s="164">
        <v>-1611734937.3199999</v>
      </c>
      <c r="DF972" s="153" t="s">
        <v>25328</v>
      </c>
      <c r="DG972" s="217">
        <v>3244330.36</v>
      </c>
      <c r="DH972" s="217">
        <v>10128664.369999999</v>
      </c>
      <c r="DI972" s="217">
        <v>8364492.4699999997</v>
      </c>
      <c r="DJ972" s="217">
        <v>16568521.130000001</v>
      </c>
      <c r="DK972" s="217">
        <v>7064584.8300000001</v>
      </c>
      <c r="DL972" s="217">
        <v>1720065.7</v>
      </c>
      <c r="DM972" s="217">
        <v>1634684.92</v>
      </c>
      <c r="DN972" s="217">
        <v>1822041.7</v>
      </c>
      <c r="DO972" s="217">
        <v>18289663.170000002</v>
      </c>
      <c r="DP972" s="217">
        <v>1394702.71</v>
      </c>
      <c r="DQ972" s="217">
        <v>3129883.46</v>
      </c>
      <c r="DR972" s="217">
        <v>5088368.17</v>
      </c>
      <c r="DS972" s="164">
        <f t="shared" si="15"/>
        <v>78450002.989999995</v>
      </c>
    </row>
    <row r="973" spans="63:123" ht="20.399999999999999">
      <c r="BK973" s="154" t="s">
        <v>24676</v>
      </c>
      <c r="BL973" s="218">
        <v>0</v>
      </c>
      <c r="BM973" s="218">
        <v>0</v>
      </c>
      <c r="BN973" s="218">
        <v>0</v>
      </c>
      <c r="BO973" s="218">
        <v>0</v>
      </c>
      <c r="BP973" s="218">
        <v>0</v>
      </c>
      <c r="BQ973" s="218">
        <v>0</v>
      </c>
      <c r="BR973" s="218">
        <v>0</v>
      </c>
      <c r="BS973" s="218">
        <v>0</v>
      </c>
      <c r="BT973" s="218">
        <v>0</v>
      </c>
      <c r="BU973" s="218">
        <v>0</v>
      </c>
      <c r="BV973" s="218">
        <v>0</v>
      </c>
      <c r="BW973" s="218">
        <v>27000</v>
      </c>
      <c r="BX973" s="165">
        <v>-27000</v>
      </c>
      <c r="BZ973" s="154" t="s">
        <v>24789</v>
      </c>
      <c r="CA973" s="218">
        <v>1020457.77</v>
      </c>
      <c r="CB973" s="218">
        <v>1943685.41</v>
      </c>
      <c r="CC973" s="218">
        <v>1300487.8899999999</v>
      </c>
      <c r="CD973" s="218">
        <v>1206423.3</v>
      </c>
      <c r="CE973" s="218">
        <v>1054632.96</v>
      </c>
      <c r="CF973" s="218">
        <v>10586399.060000001</v>
      </c>
      <c r="CG973" s="218">
        <v>39663573.390000001</v>
      </c>
      <c r="CH973" s="218">
        <v>1441757.89</v>
      </c>
      <c r="CI973" s="218">
        <v>1936501.2</v>
      </c>
      <c r="CJ973" s="218">
        <v>2260113.5699999998</v>
      </c>
      <c r="CK973" s="218">
        <v>2448756.19</v>
      </c>
      <c r="CL973" s="218">
        <v>27517190.050000001</v>
      </c>
      <c r="CM973" s="218">
        <v>0</v>
      </c>
      <c r="CN973" s="165">
        <v>-92379978.680000007</v>
      </c>
      <c r="DF973" s="154" t="s">
        <v>25452</v>
      </c>
      <c r="DG973" s="218">
        <v>1444120.41</v>
      </c>
      <c r="DH973" s="218">
        <v>8660655</v>
      </c>
      <c r="DI973" s="218">
        <v>7219704</v>
      </c>
      <c r="DJ973" s="218">
        <v>15212744.41</v>
      </c>
      <c r="DK973" s="218">
        <v>3729125.48</v>
      </c>
      <c r="DL973" s="218">
        <v>12046.36</v>
      </c>
      <c r="DM973" s="218">
        <v>187170.17</v>
      </c>
      <c r="DN973" s="218">
        <v>180237.93</v>
      </c>
      <c r="DO973" s="218">
        <v>13107377.029999999</v>
      </c>
      <c r="DP973" s="218">
        <v>50984.56</v>
      </c>
      <c r="DQ973" s="218">
        <v>1628934.95</v>
      </c>
      <c r="DR973" s="218">
        <v>1676427.7</v>
      </c>
      <c r="DS973" s="164">
        <f t="shared" si="15"/>
        <v>53109528.000000007</v>
      </c>
    </row>
    <row r="974" spans="63:123">
      <c r="BK974" s="152" t="s">
        <v>25442</v>
      </c>
      <c r="BL974" s="219">
        <v>0</v>
      </c>
      <c r="BM974" s="219">
        <v>0</v>
      </c>
      <c r="BN974" s="219">
        <v>0</v>
      </c>
      <c r="BO974" s="219">
        <v>0</v>
      </c>
      <c r="BP974" s="219">
        <v>0</v>
      </c>
      <c r="BQ974" s="219">
        <v>0</v>
      </c>
      <c r="BR974" s="219">
        <v>0</v>
      </c>
      <c r="BS974" s="219">
        <v>0</v>
      </c>
      <c r="BT974" s="219">
        <v>0</v>
      </c>
      <c r="BU974" s="219">
        <v>0</v>
      </c>
      <c r="BV974" s="219">
        <v>0</v>
      </c>
      <c r="BW974" s="219">
        <v>27000</v>
      </c>
      <c r="BX974" s="166">
        <v>-27000</v>
      </c>
      <c r="BZ974" s="152" t="s">
        <v>24792</v>
      </c>
      <c r="CA974" s="219">
        <v>1020457.77</v>
      </c>
      <c r="CB974" s="219">
        <v>1943685.41</v>
      </c>
      <c r="CC974" s="219">
        <v>1300487.8899999999</v>
      </c>
      <c r="CD974" s="219">
        <v>1206423.3</v>
      </c>
      <c r="CE974" s="219">
        <v>1054632.96</v>
      </c>
      <c r="CF974" s="219">
        <v>10586399.060000001</v>
      </c>
      <c r="CG974" s="219">
        <v>39663573.390000001</v>
      </c>
      <c r="CH974" s="219">
        <v>1441757.89</v>
      </c>
      <c r="CI974" s="219">
        <v>1936501.2</v>
      </c>
      <c r="CJ974" s="219">
        <v>2260113.5699999998</v>
      </c>
      <c r="CK974" s="219">
        <v>2448756.19</v>
      </c>
      <c r="CL974" s="219">
        <v>27517190.050000001</v>
      </c>
      <c r="CM974" s="219">
        <v>0</v>
      </c>
      <c r="CN974" s="166">
        <v>-92379978.680000007</v>
      </c>
      <c r="DF974" s="152" t="s">
        <v>25332</v>
      </c>
      <c r="DG974" s="219">
        <v>1444120.41</v>
      </c>
      <c r="DH974" s="219">
        <v>8020655</v>
      </c>
      <c r="DI974" s="219">
        <v>6835704</v>
      </c>
      <c r="DJ974" s="219">
        <v>14407120.41</v>
      </c>
      <c r="DK974" s="219">
        <v>3470347.46</v>
      </c>
      <c r="DL974" s="219">
        <v>9409.2099999999991</v>
      </c>
      <c r="DM974" s="219">
        <v>171259.9</v>
      </c>
      <c r="DN974" s="219">
        <v>150830.71</v>
      </c>
      <c r="DO974" s="219">
        <v>12066887.369999999</v>
      </c>
      <c r="DP974" s="219">
        <v>13756.66</v>
      </c>
      <c r="DQ974" s="219">
        <v>1459639.47</v>
      </c>
      <c r="DR974" s="219">
        <v>210885.76000000001</v>
      </c>
      <c r="DS974" s="164">
        <f t="shared" si="15"/>
        <v>48260616.359999992</v>
      </c>
    </row>
    <row r="975" spans="63:123">
      <c r="BK975" s="154" t="s">
        <v>24655</v>
      </c>
      <c r="BL975" s="218">
        <v>0</v>
      </c>
      <c r="BM975" s="218">
        <v>0</v>
      </c>
      <c r="BN975" s="218">
        <v>0</v>
      </c>
      <c r="BO975" s="218">
        <v>0</v>
      </c>
      <c r="BP975" s="218">
        <v>0</v>
      </c>
      <c r="BQ975" s="218">
        <v>0</v>
      </c>
      <c r="BR975" s="218">
        <v>0</v>
      </c>
      <c r="BS975" s="218">
        <v>0</v>
      </c>
      <c r="BT975" s="218">
        <v>0</v>
      </c>
      <c r="BU975" s="218">
        <v>0</v>
      </c>
      <c r="BV975" s="218">
        <v>0</v>
      </c>
      <c r="BW975" s="218">
        <v>3000</v>
      </c>
      <c r="BX975" s="165">
        <v>-3000</v>
      </c>
      <c r="BZ975" s="154" t="s">
        <v>24820</v>
      </c>
      <c r="CA975" s="218">
        <v>52670386.579999998</v>
      </c>
      <c r="CB975" s="218">
        <v>68807619.680000007</v>
      </c>
      <c r="CC975" s="218">
        <v>54850367</v>
      </c>
      <c r="CD975" s="218">
        <v>58625301.090000004</v>
      </c>
      <c r="CE975" s="218">
        <v>73811105.420000002</v>
      </c>
      <c r="CF975" s="218">
        <v>63706211.68</v>
      </c>
      <c r="CG975" s="218">
        <v>65801419.640000001</v>
      </c>
      <c r="CH975" s="218">
        <v>80578219.170000002</v>
      </c>
      <c r="CI975" s="218">
        <v>78698050.150000006</v>
      </c>
      <c r="CJ975" s="218">
        <v>67758180.480000004</v>
      </c>
      <c r="CK975" s="218">
        <v>78618870.379999995</v>
      </c>
      <c r="CL975" s="218">
        <v>70591702.560000002</v>
      </c>
      <c r="CM975" s="218">
        <v>0</v>
      </c>
      <c r="CN975" s="165">
        <v>-814517433.83000004</v>
      </c>
      <c r="DF975" s="152" t="s">
        <v>25333</v>
      </c>
      <c r="DG975" s="219">
        <v>0</v>
      </c>
      <c r="DH975" s="219">
        <v>640000</v>
      </c>
      <c r="DI975" s="219">
        <v>384000</v>
      </c>
      <c r="DJ975" s="219">
        <v>804000</v>
      </c>
      <c r="DK975" s="219">
        <v>253000</v>
      </c>
      <c r="DL975" s="219">
        <v>0</v>
      </c>
      <c r="DM975" s="219">
        <v>0</v>
      </c>
      <c r="DN975" s="219">
        <v>0</v>
      </c>
      <c r="DO975" s="219">
        <v>1019000</v>
      </c>
      <c r="DP975" s="219">
        <v>0</v>
      </c>
      <c r="DQ975" s="219">
        <v>0</v>
      </c>
      <c r="DR975" s="219">
        <v>455503.82</v>
      </c>
      <c r="DS975" s="164">
        <f t="shared" si="15"/>
        <v>3555503.82</v>
      </c>
    </row>
    <row r="976" spans="63:123" ht="20.399999999999999">
      <c r="BK976" s="152" t="s">
        <v>25444</v>
      </c>
      <c r="BL976" s="219">
        <v>0</v>
      </c>
      <c r="BM976" s="219">
        <v>0</v>
      </c>
      <c r="BN976" s="219">
        <v>0</v>
      </c>
      <c r="BO976" s="219">
        <v>0</v>
      </c>
      <c r="BP976" s="219">
        <v>0</v>
      </c>
      <c r="BQ976" s="219">
        <v>0</v>
      </c>
      <c r="BR976" s="219">
        <v>0</v>
      </c>
      <c r="BS976" s="219">
        <v>0</v>
      </c>
      <c r="BT976" s="219">
        <v>0</v>
      </c>
      <c r="BU976" s="219">
        <v>0</v>
      </c>
      <c r="BV976" s="219">
        <v>0</v>
      </c>
      <c r="BW976" s="219">
        <v>3000</v>
      </c>
      <c r="BX976" s="166">
        <v>-3000</v>
      </c>
      <c r="BZ976" s="152" t="s">
        <v>25394</v>
      </c>
      <c r="CA976" s="219">
        <v>3607514.74</v>
      </c>
      <c r="CB976" s="219">
        <v>15661297.41</v>
      </c>
      <c r="CC976" s="219">
        <v>11226241.08</v>
      </c>
      <c r="CD976" s="219">
        <v>12576641.73</v>
      </c>
      <c r="CE976" s="219">
        <v>16344013.57</v>
      </c>
      <c r="CF976" s="219">
        <v>12455627.16</v>
      </c>
      <c r="CG976" s="219">
        <v>13196756.630000001</v>
      </c>
      <c r="CH976" s="219">
        <v>17954343.989999998</v>
      </c>
      <c r="CI976" s="219">
        <v>15935172.039999999</v>
      </c>
      <c r="CJ976" s="219">
        <v>14753810.58</v>
      </c>
      <c r="CK976" s="219">
        <v>18588337.91</v>
      </c>
      <c r="CL976" s="219">
        <v>16212430.210000001</v>
      </c>
      <c r="CM976" s="219">
        <v>0</v>
      </c>
      <c r="CN976" s="166">
        <v>-168512187.05000001</v>
      </c>
      <c r="DF976" s="152" t="s">
        <v>25413</v>
      </c>
      <c r="DG976" s="219">
        <v>0</v>
      </c>
      <c r="DH976" s="219">
        <v>0</v>
      </c>
      <c r="DI976" s="219">
        <v>0</v>
      </c>
      <c r="DJ976" s="219">
        <v>0</v>
      </c>
      <c r="DK976" s="219">
        <v>0</v>
      </c>
      <c r="DL976" s="219">
        <v>0</v>
      </c>
      <c r="DM976" s="219">
        <v>0</v>
      </c>
      <c r="DN976" s="219">
        <v>0</v>
      </c>
      <c r="DO976" s="219">
        <v>0</v>
      </c>
      <c r="DP976" s="219">
        <v>30000</v>
      </c>
      <c r="DQ976" s="219">
        <v>30000</v>
      </c>
      <c r="DR976" s="219">
        <v>981302.66</v>
      </c>
      <c r="DS976" s="164">
        <f t="shared" si="15"/>
        <v>1041302.66</v>
      </c>
    </row>
    <row r="977" spans="63:123" ht="20.399999999999999">
      <c r="BK977" s="154" t="s">
        <v>24707</v>
      </c>
      <c r="BL977" s="218">
        <v>0</v>
      </c>
      <c r="BM977" s="218">
        <v>0</v>
      </c>
      <c r="BN977" s="218">
        <v>0</v>
      </c>
      <c r="BO977" s="218">
        <v>0</v>
      </c>
      <c r="BP977" s="218">
        <v>0</v>
      </c>
      <c r="BQ977" s="218">
        <v>0</v>
      </c>
      <c r="BR977" s="218">
        <v>0</v>
      </c>
      <c r="BS977" s="218">
        <v>0</v>
      </c>
      <c r="BT977" s="218">
        <v>0</v>
      </c>
      <c r="BU977" s="218">
        <v>0</v>
      </c>
      <c r="BV977" s="218">
        <v>0</v>
      </c>
      <c r="BW977" s="218">
        <v>19500</v>
      </c>
      <c r="BX977" s="165">
        <v>-19500</v>
      </c>
      <c r="BZ977" s="152" t="s">
        <v>25395</v>
      </c>
      <c r="CA977" s="219">
        <v>49062871.840000004</v>
      </c>
      <c r="CB977" s="219">
        <v>53146322.270000003</v>
      </c>
      <c r="CC977" s="219">
        <v>43624125.920000002</v>
      </c>
      <c r="CD977" s="219">
        <v>46048659.359999999</v>
      </c>
      <c r="CE977" s="219">
        <v>57467091.850000001</v>
      </c>
      <c r="CF977" s="219">
        <v>51250584.520000003</v>
      </c>
      <c r="CG977" s="219">
        <v>52604663.009999998</v>
      </c>
      <c r="CH977" s="219">
        <v>62623875.18</v>
      </c>
      <c r="CI977" s="219">
        <v>62762878.109999999</v>
      </c>
      <c r="CJ977" s="219">
        <v>53004369.899999999</v>
      </c>
      <c r="CK977" s="219">
        <v>60030532.469999999</v>
      </c>
      <c r="CL977" s="219">
        <v>54379272.350000001</v>
      </c>
      <c r="CM977" s="219">
        <v>0</v>
      </c>
      <c r="CN977" s="166">
        <v>-646005246.77999997</v>
      </c>
      <c r="DF977" s="152" t="s">
        <v>24901</v>
      </c>
      <c r="DG977" s="219">
        <v>0</v>
      </c>
      <c r="DH977" s="219">
        <v>0</v>
      </c>
      <c r="DI977" s="219">
        <v>0</v>
      </c>
      <c r="DJ977" s="219">
        <v>1624</v>
      </c>
      <c r="DK977" s="219">
        <v>5778.02</v>
      </c>
      <c r="DL977" s="219">
        <v>2637.15</v>
      </c>
      <c r="DM977" s="219">
        <v>15910.27</v>
      </c>
      <c r="DN977" s="219">
        <v>29407.22</v>
      </c>
      <c r="DO977" s="219">
        <v>21489.66</v>
      </c>
      <c r="DP977" s="219">
        <v>7227.9</v>
      </c>
      <c r="DQ977" s="219">
        <v>139295.48000000001</v>
      </c>
      <c r="DR977" s="219">
        <v>28735.46</v>
      </c>
      <c r="DS977" s="164">
        <f t="shared" si="15"/>
        <v>252105.16</v>
      </c>
    </row>
    <row r="978" spans="63:123">
      <c r="BK978" s="152" t="s">
        <v>24721</v>
      </c>
      <c r="BL978" s="219">
        <v>0</v>
      </c>
      <c r="BM978" s="219">
        <v>0</v>
      </c>
      <c r="BN978" s="219">
        <v>0</v>
      </c>
      <c r="BO978" s="219">
        <v>0</v>
      </c>
      <c r="BP978" s="219">
        <v>0</v>
      </c>
      <c r="BQ978" s="219">
        <v>0</v>
      </c>
      <c r="BR978" s="219">
        <v>0</v>
      </c>
      <c r="BS978" s="219">
        <v>0</v>
      </c>
      <c r="BT978" s="219">
        <v>0</v>
      </c>
      <c r="BU978" s="219">
        <v>0</v>
      </c>
      <c r="BV978" s="219">
        <v>0</v>
      </c>
      <c r="BW978" s="219">
        <v>19500</v>
      </c>
      <c r="BX978" s="166">
        <v>-19500</v>
      </c>
      <c r="BZ978" s="154" t="s">
        <v>25010</v>
      </c>
      <c r="CA978" s="218">
        <v>51145994.759999998</v>
      </c>
      <c r="CB978" s="218">
        <v>46510184.649999999</v>
      </c>
      <c r="CC978" s="218">
        <v>43594686.060000002</v>
      </c>
      <c r="CD978" s="218">
        <v>50725517.18</v>
      </c>
      <c r="CE978" s="218">
        <v>46385780.359999999</v>
      </c>
      <c r="CF978" s="218">
        <v>45778773.130000003</v>
      </c>
      <c r="CG978" s="218">
        <v>51580268.670000002</v>
      </c>
      <c r="CH978" s="218">
        <v>47856078.119999997</v>
      </c>
      <c r="CI978" s="218">
        <v>46947011.630000003</v>
      </c>
      <c r="CJ978" s="218">
        <v>53295383.850000001</v>
      </c>
      <c r="CK978" s="218">
        <v>49251218.140000001</v>
      </c>
      <c r="CL978" s="218">
        <v>47767668.109999999</v>
      </c>
      <c r="CM978" s="218">
        <v>0</v>
      </c>
      <c r="CN978" s="165">
        <v>-580838564.65999997</v>
      </c>
      <c r="DF978" s="154" t="s">
        <v>24934</v>
      </c>
      <c r="DG978" s="218">
        <v>1800209.95</v>
      </c>
      <c r="DH978" s="218">
        <v>1468009.37</v>
      </c>
      <c r="DI978" s="218">
        <v>1144788.47</v>
      </c>
      <c r="DJ978" s="218">
        <v>1355776.72</v>
      </c>
      <c r="DK978" s="218">
        <v>3335459.35</v>
      </c>
      <c r="DL978" s="218">
        <v>1708019.34</v>
      </c>
      <c r="DM978" s="218">
        <v>1447514.75</v>
      </c>
      <c r="DN978" s="218">
        <v>1641803.77</v>
      </c>
      <c r="DO978" s="218">
        <v>5182286.1399999997</v>
      </c>
      <c r="DP978" s="218">
        <v>1343718.15</v>
      </c>
      <c r="DQ978" s="218">
        <v>1500948.51</v>
      </c>
      <c r="DR978" s="218">
        <v>3411940.47</v>
      </c>
      <c r="DS978" s="164">
        <f t="shared" si="15"/>
        <v>25340474.989999998</v>
      </c>
    </row>
    <row r="979" spans="63:123" ht="20.399999999999999">
      <c r="BK979" s="154" t="s">
        <v>24691</v>
      </c>
      <c r="BL979" s="218">
        <v>0</v>
      </c>
      <c r="BM979" s="218">
        <v>0</v>
      </c>
      <c r="BN979" s="218">
        <v>0</v>
      </c>
      <c r="BO979" s="218">
        <v>0</v>
      </c>
      <c r="BP979" s="218">
        <v>0</v>
      </c>
      <c r="BQ979" s="218">
        <v>0</v>
      </c>
      <c r="BR979" s="218">
        <v>0</v>
      </c>
      <c r="BS979" s="218">
        <v>0</v>
      </c>
      <c r="BT979" s="218">
        <v>0</v>
      </c>
      <c r="BU979" s="218">
        <v>0</v>
      </c>
      <c r="BV979" s="218">
        <v>0</v>
      </c>
      <c r="BW979" s="218">
        <v>3000</v>
      </c>
      <c r="BX979" s="165">
        <v>-3000</v>
      </c>
      <c r="BZ979" s="152" t="s">
        <v>25396</v>
      </c>
      <c r="CA979" s="219">
        <v>17006819.27</v>
      </c>
      <c r="CB979" s="219">
        <v>16990459.059999999</v>
      </c>
      <c r="CC979" s="219">
        <v>16979527.039999999</v>
      </c>
      <c r="CD979" s="219">
        <v>16968700.91</v>
      </c>
      <c r="CE979" s="219">
        <v>16967427.859999999</v>
      </c>
      <c r="CF979" s="219">
        <v>16964610.460000001</v>
      </c>
      <c r="CG979" s="219">
        <v>16969623.289999999</v>
      </c>
      <c r="CH979" s="219">
        <v>16976987.09</v>
      </c>
      <c r="CI979" s="219">
        <v>16990421.489999998</v>
      </c>
      <c r="CJ979" s="219">
        <v>17008161.890000001</v>
      </c>
      <c r="CK979" s="219">
        <v>17027696.23</v>
      </c>
      <c r="CL979" s="219">
        <v>17050153.52</v>
      </c>
      <c r="CM979" s="219">
        <v>0</v>
      </c>
      <c r="CN979" s="166">
        <v>-203900588.11000001</v>
      </c>
      <c r="DF979" s="152" t="s">
        <v>25329</v>
      </c>
      <c r="DG979" s="219">
        <v>0</v>
      </c>
      <c r="DH979" s="219">
        <v>0</v>
      </c>
      <c r="DI979" s="219">
        <v>0</v>
      </c>
      <c r="DJ979" s="219">
        <v>0</v>
      </c>
      <c r="DK979" s="219">
        <v>0</v>
      </c>
      <c r="DL979" s="219">
        <v>0</v>
      </c>
      <c r="DM979" s="219">
        <v>0</v>
      </c>
      <c r="DN979" s="219">
        <v>0</v>
      </c>
      <c r="DO979" s="219">
        <v>3305300</v>
      </c>
      <c r="DP979" s="219">
        <v>0</v>
      </c>
      <c r="DQ979" s="219">
        <v>0</v>
      </c>
      <c r="DR979" s="219">
        <v>1819633</v>
      </c>
      <c r="DS979" s="164">
        <f t="shared" si="15"/>
        <v>5124933</v>
      </c>
    </row>
    <row r="980" spans="63:123" ht="20.399999999999999">
      <c r="BK980" s="152" t="s">
        <v>25446</v>
      </c>
      <c r="BL980" s="219">
        <v>0</v>
      </c>
      <c r="BM980" s="219">
        <v>0</v>
      </c>
      <c r="BN980" s="219">
        <v>0</v>
      </c>
      <c r="BO980" s="219">
        <v>0</v>
      </c>
      <c r="BP980" s="219">
        <v>0</v>
      </c>
      <c r="BQ980" s="219">
        <v>0</v>
      </c>
      <c r="BR980" s="219">
        <v>0</v>
      </c>
      <c r="BS980" s="219">
        <v>0</v>
      </c>
      <c r="BT980" s="219">
        <v>0</v>
      </c>
      <c r="BU980" s="219">
        <v>0</v>
      </c>
      <c r="BV980" s="219">
        <v>0</v>
      </c>
      <c r="BW980" s="219">
        <v>3000</v>
      </c>
      <c r="BX980" s="166">
        <v>-3000</v>
      </c>
      <c r="BZ980" s="152" t="s">
        <v>25397</v>
      </c>
      <c r="CA980" s="219">
        <v>34139175.490000002</v>
      </c>
      <c r="CB980" s="219">
        <v>29519725.59</v>
      </c>
      <c r="CC980" s="219">
        <v>26615159.02</v>
      </c>
      <c r="CD980" s="219">
        <v>33756816.270000003</v>
      </c>
      <c r="CE980" s="219">
        <v>29418352.5</v>
      </c>
      <c r="CF980" s="219">
        <v>28814162.670000002</v>
      </c>
      <c r="CG980" s="219">
        <v>34610645.380000003</v>
      </c>
      <c r="CH980" s="219">
        <v>30879091.030000001</v>
      </c>
      <c r="CI980" s="219">
        <v>29956590.140000001</v>
      </c>
      <c r="CJ980" s="219">
        <v>36287221.960000001</v>
      </c>
      <c r="CK980" s="219">
        <v>32223521.91</v>
      </c>
      <c r="CL980" s="219">
        <v>30717514.59</v>
      </c>
      <c r="CM980" s="219">
        <v>0</v>
      </c>
      <c r="CN980" s="166">
        <v>-376937976.55000001</v>
      </c>
      <c r="DF980" s="152" t="s">
        <v>25330</v>
      </c>
      <c r="DG980" s="219">
        <v>1800209.95</v>
      </c>
      <c r="DH980" s="219">
        <v>1468009.37</v>
      </c>
      <c r="DI980" s="219">
        <v>1144788.47</v>
      </c>
      <c r="DJ980" s="219">
        <v>1355776.72</v>
      </c>
      <c r="DK980" s="219">
        <v>3335459.35</v>
      </c>
      <c r="DL980" s="219">
        <v>1708019.34</v>
      </c>
      <c r="DM980" s="219">
        <v>1447514.75</v>
      </c>
      <c r="DN980" s="219">
        <v>1641803.77</v>
      </c>
      <c r="DO980" s="219">
        <v>1876986.14</v>
      </c>
      <c r="DP980" s="219">
        <v>1343718.15</v>
      </c>
      <c r="DQ980" s="219">
        <v>1500948.51</v>
      </c>
      <c r="DR980" s="219">
        <v>1592307.47</v>
      </c>
      <c r="DS980" s="164">
        <f t="shared" si="15"/>
        <v>20215541.989999998</v>
      </c>
    </row>
    <row r="981" spans="63:123" ht="20.399999999999999">
      <c r="BK981" s="154" t="s">
        <v>24668</v>
      </c>
      <c r="BL981" s="218">
        <v>0</v>
      </c>
      <c r="BM981" s="218">
        <v>0</v>
      </c>
      <c r="BN981" s="218">
        <v>0</v>
      </c>
      <c r="BO981" s="218">
        <v>0</v>
      </c>
      <c r="BP981" s="218">
        <v>0</v>
      </c>
      <c r="BQ981" s="218">
        <v>0</v>
      </c>
      <c r="BR981" s="218">
        <v>0</v>
      </c>
      <c r="BS981" s="218">
        <v>0</v>
      </c>
      <c r="BT981" s="218">
        <v>0</v>
      </c>
      <c r="BU981" s="218">
        <v>0</v>
      </c>
      <c r="BV981" s="218">
        <v>0</v>
      </c>
      <c r="BW981" s="218">
        <v>4500</v>
      </c>
      <c r="BX981" s="165">
        <v>-4500</v>
      </c>
      <c r="BZ981" s="154" t="s">
        <v>25398</v>
      </c>
      <c r="CA981" s="218">
        <v>13874211.800000001</v>
      </c>
      <c r="CB981" s="218">
        <v>1137696.53</v>
      </c>
      <c r="CC981" s="218">
        <v>9325891.1899999995</v>
      </c>
      <c r="CD981" s="218">
        <v>3518079.79</v>
      </c>
      <c r="CE981" s="218">
        <v>8781419.9399999995</v>
      </c>
      <c r="CF981" s="218">
        <v>26130979.370000001</v>
      </c>
      <c r="CG981" s="218">
        <v>13724079.26</v>
      </c>
      <c r="CH981" s="218">
        <v>1039591.07</v>
      </c>
      <c r="CI981" s="218">
        <v>8695355.4499999993</v>
      </c>
      <c r="CJ981" s="218">
        <v>3421057.78</v>
      </c>
      <c r="CK981" s="218">
        <v>972074.19</v>
      </c>
      <c r="CL981" s="218">
        <v>29062898.609999999</v>
      </c>
      <c r="CM981" s="218">
        <v>0</v>
      </c>
      <c r="CN981" s="165">
        <v>-119683334.98</v>
      </c>
      <c r="DF981" s="153" t="s">
        <v>25334</v>
      </c>
      <c r="DG981" s="217">
        <v>0</v>
      </c>
      <c r="DH981" s="217">
        <v>0</v>
      </c>
      <c r="DI981" s="217">
        <v>0</v>
      </c>
      <c r="DJ981" s="217">
        <v>167.05</v>
      </c>
      <c r="DK981" s="217">
        <v>92925.22</v>
      </c>
      <c r="DL981" s="217">
        <v>88225.31</v>
      </c>
      <c r="DM981" s="217">
        <v>88187.22</v>
      </c>
      <c r="DN981" s="217">
        <v>117720.82</v>
      </c>
      <c r="DO981" s="217">
        <v>66727.25</v>
      </c>
      <c r="DP981" s="217">
        <v>40133.629999999997</v>
      </c>
      <c r="DQ981" s="217">
        <v>183425.64</v>
      </c>
      <c r="DR981" s="217">
        <v>104186.55</v>
      </c>
      <c r="DS981" s="164">
        <f t="shared" si="15"/>
        <v>781698.69000000018</v>
      </c>
    </row>
    <row r="982" spans="63:123" ht="20.399999999999999">
      <c r="BK982" s="152" t="s">
        <v>25447</v>
      </c>
      <c r="BL982" s="219">
        <v>0</v>
      </c>
      <c r="BM982" s="219">
        <v>0</v>
      </c>
      <c r="BN982" s="219">
        <v>0</v>
      </c>
      <c r="BO982" s="219">
        <v>0</v>
      </c>
      <c r="BP982" s="219">
        <v>0</v>
      </c>
      <c r="BQ982" s="219">
        <v>0</v>
      </c>
      <c r="BR982" s="219">
        <v>0</v>
      </c>
      <c r="BS982" s="219">
        <v>0</v>
      </c>
      <c r="BT982" s="219">
        <v>0</v>
      </c>
      <c r="BU982" s="219">
        <v>0</v>
      </c>
      <c r="BV982" s="219">
        <v>0</v>
      </c>
      <c r="BW982" s="219">
        <v>4500</v>
      </c>
      <c r="BX982" s="166">
        <v>-4500</v>
      </c>
      <c r="BZ982" s="152" t="s">
        <v>25399</v>
      </c>
      <c r="CA982" s="219">
        <v>13874211.800000001</v>
      </c>
      <c r="CB982" s="219">
        <v>1137696.53</v>
      </c>
      <c r="CC982" s="219">
        <v>9325891.1899999995</v>
      </c>
      <c r="CD982" s="219">
        <v>3518079.79</v>
      </c>
      <c r="CE982" s="219">
        <v>8781419.9399999995</v>
      </c>
      <c r="CF982" s="219">
        <v>26130979.370000001</v>
      </c>
      <c r="CG982" s="219">
        <v>13724079.26</v>
      </c>
      <c r="CH982" s="219">
        <v>1039591.07</v>
      </c>
      <c r="CI982" s="219">
        <v>8695355.4499999993</v>
      </c>
      <c r="CJ982" s="219">
        <v>3421057.78</v>
      </c>
      <c r="CK982" s="219">
        <v>972074.19</v>
      </c>
      <c r="CL982" s="219">
        <v>29062898.609999999</v>
      </c>
      <c r="CM982" s="219">
        <v>0</v>
      </c>
      <c r="CN982" s="166">
        <v>-119683334.98</v>
      </c>
      <c r="DF982" s="154" t="s">
        <v>24767</v>
      </c>
      <c r="DG982" s="218">
        <v>0</v>
      </c>
      <c r="DH982" s="218">
        <v>0</v>
      </c>
      <c r="DI982" s="218">
        <v>0</v>
      </c>
      <c r="DJ982" s="218">
        <v>0</v>
      </c>
      <c r="DK982" s="218">
        <v>28608.13</v>
      </c>
      <c r="DL982" s="218">
        <v>0</v>
      </c>
      <c r="DM982" s="218">
        <v>0</v>
      </c>
      <c r="DN982" s="218">
        <v>0</v>
      </c>
      <c r="DO982" s="218">
        <v>0</v>
      </c>
      <c r="DP982" s="218">
        <v>0</v>
      </c>
      <c r="DQ982" s="218">
        <v>0</v>
      </c>
      <c r="DR982" s="218">
        <v>0</v>
      </c>
      <c r="DS982" s="164">
        <f t="shared" si="15"/>
        <v>28608.13</v>
      </c>
    </row>
    <row r="983" spans="63:123">
      <c r="BK983" s="154" t="s">
        <v>24767</v>
      </c>
      <c r="BL983" s="218">
        <v>0</v>
      </c>
      <c r="BM983" s="218">
        <v>0</v>
      </c>
      <c r="BN983" s="218">
        <v>0</v>
      </c>
      <c r="BO983" s="218">
        <v>0</v>
      </c>
      <c r="BP983" s="218">
        <v>0</v>
      </c>
      <c r="BQ983" s="218">
        <v>0</v>
      </c>
      <c r="BR983" s="218">
        <v>0</v>
      </c>
      <c r="BS983" s="218">
        <v>0</v>
      </c>
      <c r="BT983" s="218">
        <v>0</v>
      </c>
      <c r="BU983" s="218">
        <v>0</v>
      </c>
      <c r="BV983" s="218">
        <v>0</v>
      </c>
      <c r="BW983" s="218">
        <v>1425606.4</v>
      </c>
      <c r="BX983" s="165">
        <v>-1425606.4</v>
      </c>
      <c r="BZ983" s="154" t="s">
        <v>24918</v>
      </c>
      <c r="CA983" s="218">
        <v>135878.09</v>
      </c>
      <c r="CB983" s="218">
        <v>226194.67</v>
      </c>
      <c r="CC983" s="218">
        <v>467597.85</v>
      </c>
      <c r="CD983" s="218">
        <v>249666.74</v>
      </c>
      <c r="CE983" s="218">
        <v>243887.22</v>
      </c>
      <c r="CF983" s="218">
        <v>250729.52</v>
      </c>
      <c r="CG983" s="218">
        <v>51024.41</v>
      </c>
      <c r="CH983" s="218">
        <v>244215.43</v>
      </c>
      <c r="CI983" s="218">
        <v>1555656.74</v>
      </c>
      <c r="CJ983" s="218">
        <v>114735.72</v>
      </c>
      <c r="CK983" s="218">
        <v>104622.54</v>
      </c>
      <c r="CL983" s="218">
        <v>671416.24</v>
      </c>
      <c r="CM983" s="218">
        <v>0</v>
      </c>
      <c r="CN983" s="165">
        <v>-4315625.17</v>
      </c>
      <c r="DF983" s="152" t="s">
        <v>24759</v>
      </c>
      <c r="DG983" s="219">
        <v>0</v>
      </c>
      <c r="DH983" s="219">
        <v>0</v>
      </c>
      <c r="DI983" s="219">
        <v>0</v>
      </c>
      <c r="DJ983" s="219">
        <v>0</v>
      </c>
      <c r="DK983" s="219">
        <v>28608.13</v>
      </c>
      <c r="DL983" s="219">
        <v>0</v>
      </c>
      <c r="DM983" s="219">
        <v>0</v>
      </c>
      <c r="DN983" s="219">
        <v>0</v>
      </c>
      <c r="DO983" s="219">
        <v>0</v>
      </c>
      <c r="DP983" s="219">
        <v>0</v>
      </c>
      <c r="DQ983" s="219">
        <v>0</v>
      </c>
      <c r="DR983" s="219">
        <v>0</v>
      </c>
      <c r="DS983" s="164">
        <f t="shared" si="15"/>
        <v>28608.13</v>
      </c>
    </row>
    <row r="984" spans="63:123" ht="20.399999999999999">
      <c r="BK984" s="152" t="s">
        <v>24781</v>
      </c>
      <c r="BL984" s="219">
        <v>0</v>
      </c>
      <c r="BM984" s="219">
        <v>0</v>
      </c>
      <c r="BN984" s="219">
        <v>0</v>
      </c>
      <c r="BO984" s="219">
        <v>0</v>
      </c>
      <c r="BP984" s="219">
        <v>0</v>
      </c>
      <c r="BQ984" s="219">
        <v>0</v>
      </c>
      <c r="BR984" s="219">
        <v>0</v>
      </c>
      <c r="BS984" s="219">
        <v>0</v>
      </c>
      <c r="BT984" s="219">
        <v>0</v>
      </c>
      <c r="BU984" s="219">
        <v>0</v>
      </c>
      <c r="BV984" s="219">
        <v>0</v>
      </c>
      <c r="BW984" s="219">
        <v>1425606.4</v>
      </c>
      <c r="BX984" s="166">
        <v>-1425606.4</v>
      </c>
      <c r="BZ984" s="152" t="s">
        <v>25400</v>
      </c>
      <c r="CA984" s="219">
        <v>135878.09</v>
      </c>
      <c r="CB984" s="219">
        <v>226194.67</v>
      </c>
      <c r="CC984" s="219">
        <v>467597.85</v>
      </c>
      <c r="CD984" s="219">
        <v>249666.74</v>
      </c>
      <c r="CE984" s="219">
        <v>243887.22</v>
      </c>
      <c r="CF984" s="219">
        <v>250729.52</v>
      </c>
      <c r="CG984" s="219">
        <v>51024.41</v>
      </c>
      <c r="CH984" s="219">
        <v>244215.43</v>
      </c>
      <c r="CI984" s="219">
        <v>1555656.74</v>
      </c>
      <c r="CJ984" s="219">
        <v>114735.72</v>
      </c>
      <c r="CK984" s="219">
        <v>104622.54</v>
      </c>
      <c r="CL984" s="219">
        <v>671416.24</v>
      </c>
      <c r="CM984" s="219">
        <v>0</v>
      </c>
      <c r="CN984" s="166">
        <v>-4315625.17</v>
      </c>
      <c r="DF984" s="154" t="s">
        <v>24934</v>
      </c>
      <c r="DG984" s="218">
        <v>0</v>
      </c>
      <c r="DH984" s="218">
        <v>0</v>
      </c>
      <c r="DI984" s="218">
        <v>0</v>
      </c>
      <c r="DJ984" s="218">
        <v>167.05</v>
      </c>
      <c r="DK984" s="218">
        <v>64317.09</v>
      </c>
      <c r="DL984" s="218">
        <v>88225.31</v>
      </c>
      <c r="DM984" s="218">
        <v>88187.22</v>
      </c>
      <c r="DN984" s="218">
        <v>117720.82</v>
      </c>
      <c r="DO984" s="218">
        <v>66727.25</v>
      </c>
      <c r="DP984" s="218">
        <v>40133.629999999997</v>
      </c>
      <c r="DQ984" s="218">
        <v>183425.64</v>
      </c>
      <c r="DR984" s="218">
        <v>104186.55</v>
      </c>
      <c r="DS984" s="164">
        <f t="shared" si="15"/>
        <v>753090.56000000006</v>
      </c>
    </row>
    <row r="985" spans="63:123" ht="20.399999999999999">
      <c r="BK985" s="153" t="s">
        <v>25388</v>
      </c>
      <c r="BL985" s="217">
        <v>72026376.049999997</v>
      </c>
      <c r="BM985" s="217">
        <v>80392423.480000004</v>
      </c>
      <c r="BN985" s="217">
        <v>79696045.269999996</v>
      </c>
      <c r="BO985" s="217">
        <v>80780136.909999996</v>
      </c>
      <c r="BP985" s="217">
        <v>80873226.349999994</v>
      </c>
      <c r="BQ985" s="217">
        <v>80847053.400000006</v>
      </c>
      <c r="BR985" s="217">
        <v>84789860.370000005</v>
      </c>
      <c r="BS985" s="217">
        <v>84537474.079999998</v>
      </c>
      <c r="BT985" s="217">
        <v>83472776.5</v>
      </c>
      <c r="BU985" s="217">
        <v>84921784.959999993</v>
      </c>
      <c r="BV985" s="217">
        <v>84613939.370000005</v>
      </c>
      <c r="BW985" s="217">
        <v>123229172.27</v>
      </c>
      <c r="BX985" s="164">
        <v>-1020180269.01</v>
      </c>
      <c r="BZ985" s="255" t="s">
        <v>25453</v>
      </c>
      <c r="CA985" s="256"/>
      <c r="CB985" s="256"/>
      <c r="CC985" s="256"/>
      <c r="CD985" s="256"/>
      <c r="CE985" s="256"/>
      <c r="CF985" s="256"/>
      <c r="CG985" s="256"/>
      <c r="CH985" s="256"/>
      <c r="CI985" s="256"/>
      <c r="CJ985" s="256"/>
      <c r="CK985" s="256"/>
      <c r="CL985" s="256"/>
      <c r="CM985" s="256"/>
      <c r="CN985" s="256"/>
      <c r="DF985" s="152" t="s">
        <v>25418</v>
      </c>
      <c r="DG985" s="219">
        <v>0</v>
      </c>
      <c r="DH985" s="219">
        <v>0</v>
      </c>
      <c r="DI985" s="219">
        <v>0</v>
      </c>
      <c r="DJ985" s="219">
        <v>167.05</v>
      </c>
      <c r="DK985" s="219">
        <v>64317.09</v>
      </c>
      <c r="DL985" s="219">
        <v>88225.31</v>
      </c>
      <c r="DM985" s="219">
        <v>88187.22</v>
      </c>
      <c r="DN985" s="219">
        <v>117720.82</v>
      </c>
      <c r="DO985" s="219">
        <v>66727.25</v>
      </c>
      <c r="DP985" s="219">
        <v>40133.629999999997</v>
      </c>
      <c r="DQ985" s="219">
        <v>183425.64</v>
      </c>
      <c r="DR985" s="219">
        <v>104186.55</v>
      </c>
      <c r="DS985" s="164">
        <f t="shared" si="15"/>
        <v>753090.56000000006</v>
      </c>
    </row>
    <row r="986" spans="63:123">
      <c r="BK986" s="154" t="s">
        <v>24773</v>
      </c>
      <c r="BL986" s="218">
        <v>72026376.049999997</v>
      </c>
      <c r="BM986" s="218">
        <v>80392423.480000004</v>
      </c>
      <c r="BN986" s="218">
        <v>79696045.269999996</v>
      </c>
      <c r="BO986" s="218">
        <v>80780136.909999996</v>
      </c>
      <c r="BP986" s="218">
        <v>80873226.349999994</v>
      </c>
      <c r="BQ986" s="218">
        <v>80847053.400000006</v>
      </c>
      <c r="BR986" s="218">
        <v>84789860.370000005</v>
      </c>
      <c r="BS986" s="218">
        <v>84537474.079999998</v>
      </c>
      <c r="BT986" s="218">
        <v>83472776.5</v>
      </c>
      <c r="BU986" s="218">
        <v>84921784.959999993</v>
      </c>
      <c r="BV986" s="218">
        <v>84613939.370000005</v>
      </c>
      <c r="BW986" s="218">
        <v>111459227.25</v>
      </c>
      <c r="BX986" s="165">
        <v>-1008410323.99</v>
      </c>
      <c r="BZ986" s="257" t="s">
        <v>25402</v>
      </c>
      <c r="CA986" s="256"/>
      <c r="CB986" s="256"/>
      <c r="CC986" s="256"/>
      <c r="CD986" s="256"/>
      <c r="CE986" s="256"/>
      <c r="CF986" s="256"/>
      <c r="CG986" s="256"/>
      <c r="CH986" s="256"/>
      <c r="CI986" s="256"/>
      <c r="CJ986" s="256"/>
      <c r="CK986" s="256"/>
      <c r="CL986" s="256"/>
      <c r="CM986" s="256"/>
      <c r="CN986" s="256"/>
      <c r="DF986" s="153" t="s">
        <v>25335</v>
      </c>
      <c r="DG986" s="217">
        <v>496361.17</v>
      </c>
      <c r="DH986" s="217">
        <v>601652.52</v>
      </c>
      <c r="DI986" s="217">
        <v>1138776.6200000001</v>
      </c>
      <c r="DJ986" s="217">
        <v>1220054.69</v>
      </c>
      <c r="DK986" s="217">
        <v>1000508.37</v>
      </c>
      <c r="DL986" s="217">
        <v>1278219.92</v>
      </c>
      <c r="DM986" s="217">
        <v>1142949.82</v>
      </c>
      <c r="DN986" s="217">
        <v>1354165.36</v>
      </c>
      <c r="DO986" s="217">
        <v>1237548.8</v>
      </c>
      <c r="DP986" s="217">
        <v>1384005.29</v>
      </c>
      <c r="DQ986" s="217">
        <v>1422571.95</v>
      </c>
      <c r="DR986" s="217">
        <v>2509980.4300000002</v>
      </c>
      <c r="DS986" s="164">
        <f t="shared" si="15"/>
        <v>14786794.940000001</v>
      </c>
    </row>
    <row r="987" spans="63:123" ht="20.399999999999999">
      <c r="BK987" s="152" t="s">
        <v>25390</v>
      </c>
      <c r="BL987" s="219">
        <v>72026376.049999997</v>
      </c>
      <c r="BM987" s="219">
        <v>79365542.739999995</v>
      </c>
      <c r="BN987" s="219">
        <v>78669164.530000001</v>
      </c>
      <c r="BO987" s="219">
        <v>79753256.170000002</v>
      </c>
      <c r="BP987" s="219">
        <v>79846345.609999999</v>
      </c>
      <c r="BQ987" s="219">
        <v>79820172.659999996</v>
      </c>
      <c r="BR987" s="219">
        <v>83762979.629999995</v>
      </c>
      <c r="BS987" s="219">
        <v>83510593.340000004</v>
      </c>
      <c r="BT987" s="219">
        <v>82445895.760000005</v>
      </c>
      <c r="BU987" s="219">
        <v>83894904.219999999</v>
      </c>
      <c r="BV987" s="219">
        <v>83587058.629999995</v>
      </c>
      <c r="BW987" s="219">
        <v>109405465.77</v>
      </c>
      <c r="BX987" s="166">
        <v>-996087755.11000001</v>
      </c>
      <c r="DF987" s="154" t="s">
        <v>24769</v>
      </c>
      <c r="DG987" s="218">
        <v>0</v>
      </c>
      <c r="DH987" s="218">
        <v>13200</v>
      </c>
      <c r="DI987" s="218">
        <v>13200</v>
      </c>
      <c r="DJ987" s="218">
        <v>171775.44</v>
      </c>
      <c r="DK987" s="218">
        <v>142330.35</v>
      </c>
      <c r="DL987" s="218">
        <v>291002.83</v>
      </c>
      <c r="DM987" s="218">
        <v>123679.67999999999</v>
      </c>
      <c r="DN987" s="218">
        <v>84648.59</v>
      </c>
      <c r="DO987" s="218">
        <v>45334.23</v>
      </c>
      <c r="DP987" s="218">
        <v>332389.46000000002</v>
      </c>
      <c r="DQ987" s="218">
        <v>121605.55</v>
      </c>
      <c r="DR987" s="218">
        <v>1106357.1399999999</v>
      </c>
      <c r="DS987" s="164">
        <f t="shared" si="15"/>
        <v>2445523.27</v>
      </c>
    </row>
    <row r="988" spans="63:123">
      <c r="BK988" s="152" t="s">
        <v>25391</v>
      </c>
      <c r="BL988" s="219">
        <v>0</v>
      </c>
      <c r="BM988" s="219">
        <v>1026880.74</v>
      </c>
      <c r="BN988" s="219">
        <v>1026880.74</v>
      </c>
      <c r="BO988" s="219">
        <v>1026880.74</v>
      </c>
      <c r="BP988" s="219">
        <v>1026880.74</v>
      </c>
      <c r="BQ988" s="219">
        <v>1026880.74</v>
      </c>
      <c r="BR988" s="219">
        <v>1026880.74</v>
      </c>
      <c r="BS988" s="219">
        <v>1026880.74</v>
      </c>
      <c r="BT988" s="219">
        <v>1026880.74</v>
      </c>
      <c r="BU988" s="219">
        <v>1026880.74</v>
      </c>
      <c r="BV988" s="219">
        <v>1026880.74</v>
      </c>
      <c r="BW988" s="219">
        <v>2053761.48</v>
      </c>
      <c r="BX988" s="166">
        <v>-12322568.880000001</v>
      </c>
      <c r="DF988" s="152" t="s">
        <v>25454</v>
      </c>
      <c r="DG988" s="219">
        <v>0</v>
      </c>
      <c r="DH988" s="219">
        <v>13200</v>
      </c>
      <c r="DI988" s="219">
        <v>13200</v>
      </c>
      <c r="DJ988" s="219">
        <v>171775.44</v>
      </c>
      <c r="DK988" s="219">
        <v>142330.35</v>
      </c>
      <c r="DL988" s="219">
        <v>291002.83</v>
      </c>
      <c r="DM988" s="219">
        <v>123679.67999999999</v>
      </c>
      <c r="DN988" s="219">
        <v>84648.59</v>
      </c>
      <c r="DO988" s="219">
        <v>45334.23</v>
      </c>
      <c r="DP988" s="219">
        <v>332389.46000000002</v>
      </c>
      <c r="DQ988" s="219">
        <v>121605.55</v>
      </c>
      <c r="DR988" s="219">
        <v>1106357.1399999999</v>
      </c>
      <c r="DS988" s="164">
        <f t="shared" si="15"/>
        <v>2445523.27</v>
      </c>
    </row>
    <row r="989" spans="63:123" ht="20.399999999999999">
      <c r="BK989" s="154" t="s">
        <v>24767</v>
      </c>
      <c r="BL989" s="218">
        <v>0</v>
      </c>
      <c r="BM989" s="218">
        <v>0</v>
      </c>
      <c r="BN989" s="218">
        <v>0</v>
      </c>
      <c r="BO989" s="218">
        <v>0</v>
      </c>
      <c r="BP989" s="218">
        <v>0</v>
      </c>
      <c r="BQ989" s="218">
        <v>0</v>
      </c>
      <c r="BR989" s="218">
        <v>0</v>
      </c>
      <c r="BS989" s="218">
        <v>0</v>
      </c>
      <c r="BT989" s="218">
        <v>0</v>
      </c>
      <c r="BU989" s="218">
        <v>0</v>
      </c>
      <c r="BV989" s="218">
        <v>0</v>
      </c>
      <c r="BW989" s="218">
        <v>11769945.02</v>
      </c>
      <c r="BX989" s="165">
        <v>-11769945.02</v>
      </c>
      <c r="DF989" s="154" t="s">
        <v>24795</v>
      </c>
      <c r="DG989" s="218">
        <v>0</v>
      </c>
      <c r="DH989" s="218">
        <v>0</v>
      </c>
      <c r="DI989" s="218">
        <v>0</v>
      </c>
      <c r="DJ989" s="218">
        <v>0</v>
      </c>
      <c r="DK989" s="218">
        <v>0</v>
      </c>
      <c r="DL989" s="218">
        <v>0</v>
      </c>
      <c r="DM989" s="218">
        <v>0</v>
      </c>
      <c r="DN989" s="218">
        <v>0</v>
      </c>
      <c r="DO989" s="218">
        <v>0</v>
      </c>
      <c r="DP989" s="218">
        <v>5981</v>
      </c>
      <c r="DQ989" s="218">
        <v>0</v>
      </c>
      <c r="DR989" s="218">
        <v>3819</v>
      </c>
      <c r="DS989" s="164">
        <f t="shared" si="15"/>
        <v>9800</v>
      </c>
    </row>
    <row r="990" spans="63:123">
      <c r="BK990" s="152" t="s">
        <v>24781</v>
      </c>
      <c r="BL990" s="219">
        <v>0</v>
      </c>
      <c r="BM990" s="219">
        <v>0</v>
      </c>
      <c r="BN990" s="219">
        <v>0</v>
      </c>
      <c r="BO990" s="219">
        <v>0</v>
      </c>
      <c r="BP990" s="219">
        <v>0</v>
      </c>
      <c r="BQ990" s="219">
        <v>0</v>
      </c>
      <c r="BR990" s="219">
        <v>0</v>
      </c>
      <c r="BS990" s="219">
        <v>0</v>
      </c>
      <c r="BT990" s="219">
        <v>0</v>
      </c>
      <c r="BU990" s="219">
        <v>0</v>
      </c>
      <c r="BV990" s="219">
        <v>0</v>
      </c>
      <c r="BW990" s="219">
        <v>11769945.02</v>
      </c>
      <c r="BX990" s="166">
        <v>-11769945.02</v>
      </c>
      <c r="DF990" s="152" t="s">
        <v>24761</v>
      </c>
      <c r="DG990" s="219">
        <v>0</v>
      </c>
      <c r="DH990" s="219">
        <v>0</v>
      </c>
      <c r="DI990" s="219">
        <v>0</v>
      </c>
      <c r="DJ990" s="219">
        <v>0</v>
      </c>
      <c r="DK990" s="219">
        <v>0</v>
      </c>
      <c r="DL990" s="219">
        <v>0</v>
      </c>
      <c r="DM990" s="219">
        <v>0</v>
      </c>
      <c r="DN990" s="219">
        <v>0</v>
      </c>
      <c r="DO990" s="219">
        <v>0</v>
      </c>
      <c r="DP990" s="219">
        <v>5981</v>
      </c>
      <c r="DQ990" s="219">
        <v>0</v>
      </c>
      <c r="DR990" s="219">
        <v>3819</v>
      </c>
      <c r="DS990" s="164">
        <f t="shared" si="15"/>
        <v>9800</v>
      </c>
    </row>
    <row r="991" spans="63:123" ht="20.399999999999999">
      <c r="BK991" s="153" t="s">
        <v>25392</v>
      </c>
      <c r="BL991" s="217">
        <v>1301191.67</v>
      </c>
      <c r="BM991" s="217">
        <v>1105378.6599999999</v>
      </c>
      <c r="BN991" s="217">
        <v>1347117.06</v>
      </c>
      <c r="BO991" s="217">
        <v>1223208.8999999999</v>
      </c>
      <c r="BP991" s="217">
        <v>1427323.39</v>
      </c>
      <c r="BQ991" s="217">
        <v>1307848.8</v>
      </c>
      <c r="BR991" s="217">
        <v>1364697.82</v>
      </c>
      <c r="BS991" s="217">
        <v>1315247.43</v>
      </c>
      <c r="BT991" s="217">
        <v>1289534.07</v>
      </c>
      <c r="BU991" s="217">
        <v>1257509.6299999999</v>
      </c>
      <c r="BV991" s="217">
        <v>1283676.92</v>
      </c>
      <c r="BW991" s="217">
        <v>1711171.45</v>
      </c>
      <c r="BX991" s="164">
        <v>-15933905.800000001</v>
      </c>
      <c r="DF991" s="154" t="s">
        <v>24826</v>
      </c>
      <c r="DG991" s="218">
        <v>0</v>
      </c>
      <c r="DH991" s="218">
        <v>99990.03</v>
      </c>
      <c r="DI991" s="218">
        <v>531413.07999999996</v>
      </c>
      <c r="DJ991" s="218">
        <v>391370.23999999999</v>
      </c>
      <c r="DK991" s="218">
        <v>302183.39</v>
      </c>
      <c r="DL991" s="218">
        <v>474941.6</v>
      </c>
      <c r="DM991" s="218">
        <v>370511.3</v>
      </c>
      <c r="DN991" s="218">
        <v>634851.55000000005</v>
      </c>
      <c r="DO991" s="218">
        <v>647329.31000000006</v>
      </c>
      <c r="DP991" s="218">
        <v>504633.75</v>
      </c>
      <c r="DQ991" s="218">
        <v>762499.41</v>
      </c>
      <c r="DR991" s="218">
        <v>482433.08</v>
      </c>
      <c r="DS991" s="164">
        <f t="shared" si="15"/>
        <v>5202156.7399999993</v>
      </c>
    </row>
    <row r="992" spans="63:123" ht="20.399999999999999">
      <c r="BK992" s="154" t="s">
        <v>24773</v>
      </c>
      <c r="BL992" s="218">
        <v>724070.17</v>
      </c>
      <c r="BM992" s="218">
        <v>513280.08</v>
      </c>
      <c r="BN992" s="218">
        <v>737134.5</v>
      </c>
      <c r="BO992" s="218">
        <v>674666.95</v>
      </c>
      <c r="BP992" s="218">
        <v>953940.35</v>
      </c>
      <c r="BQ992" s="218">
        <v>736600.77</v>
      </c>
      <c r="BR992" s="218">
        <v>774516.39</v>
      </c>
      <c r="BS992" s="218">
        <v>734671.89</v>
      </c>
      <c r="BT992" s="218">
        <v>710988.07</v>
      </c>
      <c r="BU992" s="218">
        <v>691433.86</v>
      </c>
      <c r="BV992" s="218">
        <v>742451.65</v>
      </c>
      <c r="BW992" s="218">
        <v>878815.94</v>
      </c>
      <c r="BX992" s="165">
        <v>-8872570.6199999992</v>
      </c>
      <c r="DF992" s="152" t="s">
        <v>24827</v>
      </c>
      <c r="DG992" s="219">
        <v>0</v>
      </c>
      <c r="DH992" s="219">
        <v>99990.03</v>
      </c>
      <c r="DI992" s="219">
        <v>81458.570000000007</v>
      </c>
      <c r="DJ992" s="219">
        <v>91370.240000000005</v>
      </c>
      <c r="DK992" s="219">
        <v>102183.39</v>
      </c>
      <c r="DL992" s="219">
        <v>92996.3</v>
      </c>
      <c r="DM992" s="219">
        <v>79974.070000000007</v>
      </c>
      <c r="DN992" s="219">
        <v>89319.02</v>
      </c>
      <c r="DO992" s="219">
        <v>99772.45</v>
      </c>
      <c r="DP992" s="219">
        <v>84630.75</v>
      </c>
      <c r="DQ992" s="219">
        <v>116576.41</v>
      </c>
      <c r="DR992" s="219">
        <v>138493.91</v>
      </c>
      <c r="DS992" s="164">
        <f t="shared" si="15"/>
        <v>1076765.1400000001</v>
      </c>
    </row>
    <row r="993" spans="63:123">
      <c r="BK993" s="152" t="s">
        <v>24774</v>
      </c>
      <c r="BL993" s="219">
        <v>724070.17</v>
      </c>
      <c r="BM993" s="219">
        <v>513280.08</v>
      </c>
      <c r="BN993" s="219">
        <v>737134.5</v>
      </c>
      <c r="BO993" s="219">
        <v>674666.95</v>
      </c>
      <c r="BP993" s="219">
        <v>953940.35</v>
      </c>
      <c r="BQ993" s="219">
        <v>736600.77</v>
      </c>
      <c r="BR993" s="219">
        <v>774516.39</v>
      </c>
      <c r="BS993" s="219">
        <v>734671.89</v>
      </c>
      <c r="BT993" s="219">
        <v>710988.07</v>
      </c>
      <c r="BU993" s="219">
        <v>691433.86</v>
      </c>
      <c r="BV993" s="219">
        <v>742451.65</v>
      </c>
      <c r="BW993" s="219">
        <v>878815.94</v>
      </c>
      <c r="BX993" s="166">
        <v>-8872570.6199999992</v>
      </c>
      <c r="DF993" s="152" t="s">
        <v>25455</v>
      </c>
      <c r="DG993" s="219">
        <v>0</v>
      </c>
      <c r="DH993" s="219">
        <v>0</v>
      </c>
      <c r="DI993" s="219">
        <v>449954.51</v>
      </c>
      <c r="DJ993" s="219">
        <v>300000</v>
      </c>
      <c r="DK993" s="219">
        <v>200000</v>
      </c>
      <c r="DL993" s="219">
        <v>381945.3</v>
      </c>
      <c r="DM993" s="219">
        <v>290537.23</v>
      </c>
      <c r="DN993" s="219">
        <v>422482.53</v>
      </c>
      <c r="DO993" s="219">
        <v>447556.86</v>
      </c>
      <c r="DP993" s="219">
        <v>317123</v>
      </c>
      <c r="DQ993" s="219">
        <v>567123</v>
      </c>
      <c r="DR993" s="219">
        <v>343539.17</v>
      </c>
      <c r="DS993" s="164">
        <f t="shared" si="15"/>
        <v>3720261.6</v>
      </c>
    </row>
    <row r="994" spans="63:123" ht="20.399999999999999">
      <c r="BK994" s="154" t="s">
        <v>24767</v>
      </c>
      <c r="BL994" s="218">
        <v>0</v>
      </c>
      <c r="BM994" s="218">
        <v>0</v>
      </c>
      <c r="BN994" s="218">
        <v>0</v>
      </c>
      <c r="BO994" s="218">
        <v>0</v>
      </c>
      <c r="BP994" s="218">
        <v>0</v>
      </c>
      <c r="BQ994" s="218">
        <v>0</v>
      </c>
      <c r="BR994" s="218">
        <v>0</v>
      </c>
      <c r="BS994" s="218">
        <v>0</v>
      </c>
      <c r="BT994" s="218">
        <v>0</v>
      </c>
      <c r="BU994" s="218">
        <v>0</v>
      </c>
      <c r="BV994" s="218">
        <v>0</v>
      </c>
      <c r="BW994" s="218">
        <v>256200</v>
      </c>
      <c r="BX994" s="165">
        <v>-256200</v>
      </c>
      <c r="DF994" s="152" t="s">
        <v>25456</v>
      </c>
      <c r="DG994" s="219">
        <v>0</v>
      </c>
      <c r="DH994" s="219">
        <v>0</v>
      </c>
      <c r="DI994" s="219">
        <v>0</v>
      </c>
      <c r="DJ994" s="219">
        <v>0</v>
      </c>
      <c r="DK994" s="219">
        <v>0</v>
      </c>
      <c r="DL994" s="219">
        <v>0</v>
      </c>
      <c r="DM994" s="219">
        <v>0</v>
      </c>
      <c r="DN994" s="219">
        <v>123050</v>
      </c>
      <c r="DO994" s="219">
        <v>100000</v>
      </c>
      <c r="DP994" s="219">
        <v>102880</v>
      </c>
      <c r="DQ994" s="219">
        <v>78800</v>
      </c>
      <c r="DR994" s="219">
        <v>400</v>
      </c>
      <c r="DS994" s="164">
        <f t="shared" si="15"/>
        <v>405130</v>
      </c>
    </row>
    <row r="995" spans="63:123">
      <c r="BK995" s="152" t="s">
        <v>24781</v>
      </c>
      <c r="BL995" s="219">
        <v>0</v>
      </c>
      <c r="BM995" s="219">
        <v>0</v>
      </c>
      <c r="BN995" s="219">
        <v>0</v>
      </c>
      <c r="BO995" s="219">
        <v>0</v>
      </c>
      <c r="BP995" s="219">
        <v>0</v>
      </c>
      <c r="BQ995" s="219">
        <v>0</v>
      </c>
      <c r="BR995" s="219">
        <v>0</v>
      </c>
      <c r="BS995" s="219">
        <v>0</v>
      </c>
      <c r="BT995" s="219">
        <v>0</v>
      </c>
      <c r="BU995" s="219">
        <v>0</v>
      </c>
      <c r="BV995" s="219">
        <v>0</v>
      </c>
      <c r="BW995" s="219">
        <v>256200</v>
      </c>
      <c r="BX995" s="166">
        <v>-256200</v>
      </c>
      <c r="DF995" s="154" t="s">
        <v>24767</v>
      </c>
      <c r="DG995" s="218">
        <v>496361.17</v>
      </c>
      <c r="DH995" s="218">
        <v>488462.49</v>
      </c>
      <c r="DI995" s="218">
        <v>594163.54</v>
      </c>
      <c r="DJ995" s="218">
        <v>656909.01</v>
      </c>
      <c r="DK995" s="218">
        <v>555994.63</v>
      </c>
      <c r="DL995" s="218">
        <v>512275.49</v>
      </c>
      <c r="DM995" s="218">
        <v>648758.84</v>
      </c>
      <c r="DN995" s="218">
        <v>634665.22</v>
      </c>
      <c r="DO995" s="218">
        <v>544885.26</v>
      </c>
      <c r="DP995" s="218">
        <v>541001.07999999996</v>
      </c>
      <c r="DQ995" s="218">
        <v>538466.99</v>
      </c>
      <c r="DR995" s="218">
        <v>917371.21</v>
      </c>
      <c r="DS995" s="164">
        <f t="shared" si="15"/>
        <v>7129314.9299999997</v>
      </c>
    </row>
    <row r="996" spans="63:123">
      <c r="BK996" s="154" t="s">
        <v>24918</v>
      </c>
      <c r="BL996" s="218">
        <v>577121.5</v>
      </c>
      <c r="BM996" s="218">
        <v>592098.57999999996</v>
      </c>
      <c r="BN996" s="218">
        <v>609982.56000000006</v>
      </c>
      <c r="BO996" s="218">
        <v>548541.94999999995</v>
      </c>
      <c r="BP996" s="218">
        <v>473383.04</v>
      </c>
      <c r="BQ996" s="218">
        <v>571248.03</v>
      </c>
      <c r="BR996" s="218">
        <v>590181.43000000005</v>
      </c>
      <c r="BS996" s="218">
        <v>580575.54</v>
      </c>
      <c r="BT996" s="218">
        <v>578546</v>
      </c>
      <c r="BU996" s="218">
        <v>566075.77</v>
      </c>
      <c r="BV996" s="218">
        <v>541225.27</v>
      </c>
      <c r="BW996" s="218">
        <v>576155.51</v>
      </c>
      <c r="BX996" s="165">
        <v>-6805135.1799999997</v>
      </c>
      <c r="DF996" s="152" t="s">
        <v>24759</v>
      </c>
      <c r="DG996" s="219">
        <v>44187.58</v>
      </c>
      <c r="DH996" s="219">
        <v>56743.46</v>
      </c>
      <c r="DI996" s="219">
        <v>96542.07</v>
      </c>
      <c r="DJ996" s="219">
        <v>153171.06</v>
      </c>
      <c r="DK996" s="219">
        <v>79954.23</v>
      </c>
      <c r="DL996" s="219">
        <v>53274.31</v>
      </c>
      <c r="DM996" s="219">
        <v>101867.78</v>
      </c>
      <c r="DN996" s="219">
        <v>76954.23</v>
      </c>
      <c r="DO996" s="219">
        <v>78723</v>
      </c>
      <c r="DP996" s="219">
        <v>80212.61</v>
      </c>
      <c r="DQ996" s="219">
        <v>71281.47</v>
      </c>
      <c r="DR996" s="219">
        <v>120036.47</v>
      </c>
      <c r="DS996" s="164">
        <f t="shared" si="15"/>
        <v>1012948.2699999999</v>
      </c>
    </row>
    <row r="997" spans="63:123">
      <c r="BK997" s="152" t="s">
        <v>24921</v>
      </c>
      <c r="BL997" s="219">
        <v>577121.5</v>
      </c>
      <c r="BM997" s="219">
        <v>592098.57999999996</v>
      </c>
      <c r="BN997" s="219">
        <v>609982.56000000006</v>
      </c>
      <c r="BO997" s="219">
        <v>548541.94999999995</v>
      </c>
      <c r="BP997" s="219">
        <v>473383.04</v>
      </c>
      <c r="BQ997" s="219">
        <v>571248.03</v>
      </c>
      <c r="BR997" s="219">
        <v>590181.43000000005</v>
      </c>
      <c r="BS997" s="219">
        <v>580575.54</v>
      </c>
      <c r="BT997" s="219">
        <v>578546</v>
      </c>
      <c r="BU997" s="219">
        <v>566075.77</v>
      </c>
      <c r="BV997" s="219">
        <v>541225.27</v>
      </c>
      <c r="BW997" s="219">
        <v>576155.51</v>
      </c>
      <c r="BX997" s="166">
        <v>-6805135.1799999997</v>
      </c>
      <c r="DF997" s="152" t="s">
        <v>24731</v>
      </c>
      <c r="DG997" s="219">
        <v>452173.59</v>
      </c>
      <c r="DH997" s="219">
        <v>431719.03</v>
      </c>
      <c r="DI997" s="219">
        <v>497621.47</v>
      </c>
      <c r="DJ997" s="219">
        <v>503737.95</v>
      </c>
      <c r="DK997" s="219">
        <v>476040.4</v>
      </c>
      <c r="DL997" s="219">
        <v>459001.18</v>
      </c>
      <c r="DM997" s="219">
        <v>546891.06000000006</v>
      </c>
      <c r="DN997" s="219">
        <v>557710.99</v>
      </c>
      <c r="DO997" s="219">
        <v>466162.26</v>
      </c>
      <c r="DP997" s="219">
        <v>460788.47</v>
      </c>
      <c r="DQ997" s="219">
        <v>467185.52</v>
      </c>
      <c r="DR997" s="219">
        <v>797334.74</v>
      </c>
      <c r="DS997" s="164">
        <f t="shared" si="15"/>
        <v>6116366.6600000001</v>
      </c>
    </row>
    <row r="998" spans="63:123" ht="20.399999999999999">
      <c r="BK998" s="153" t="s">
        <v>25393</v>
      </c>
      <c r="BL998" s="217">
        <v>144707937.93000001</v>
      </c>
      <c r="BM998" s="217">
        <v>140623807.96000001</v>
      </c>
      <c r="BN998" s="217">
        <v>131089511.28</v>
      </c>
      <c r="BO998" s="217">
        <v>135514541.34</v>
      </c>
      <c r="BP998" s="217">
        <v>187032735.13999999</v>
      </c>
      <c r="BQ998" s="217">
        <v>165215765.61000001</v>
      </c>
      <c r="BR998" s="217">
        <v>200524608.91</v>
      </c>
      <c r="BS998" s="217">
        <v>150176609.28999999</v>
      </c>
      <c r="BT998" s="217">
        <v>144443495.97999999</v>
      </c>
      <c r="BU998" s="217">
        <v>170950231.83000001</v>
      </c>
      <c r="BV998" s="217">
        <v>165525462.56</v>
      </c>
      <c r="BW998" s="217">
        <v>286303020.43000001</v>
      </c>
      <c r="BX998" s="164">
        <v>-2022107728.26</v>
      </c>
      <c r="DF998" s="153" t="s">
        <v>25343</v>
      </c>
      <c r="DG998" s="217">
        <v>7624902.8499999996</v>
      </c>
      <c r="DH998" s="217">
        <v>8712496.7100000009</v>
      </c>
      <c r="DI998" s="217">
        <v>9759705.1400000006</v>
      </c>
      <c r="DJ998" s="217">
        <v>11920491.630000001</v>
      </c>
      <c r="DK998" s="217">
        <v>9783223.4499999993</v>
      </c>
      <c r="DL998" s="217">
        <v>9093148.75</v>
      </c>
      <c r="DM998" s="217">
        <v>10686773.460000001</v>
      </c>
      <c r="DN998" s="217">
        <v>10164076.800000001</v>
      </c>
      <c r="DO998" s="217">
        <v>9648623.2200000007</v>
      </c>
      <c r="DP998" s="217">
        <v>10252345.279999999</v>
      </c>
      <c r="DQ998" s="217">
        <v>10101384.539999999</v>
      </c>
      <c r="DR998" s="217">
        <v>16614991.5</v>
      </c>
      <c r="DS998" s="164">
        <f t="shared" si="15"/>
        <v>124362163.33000001</v>
      </c>
    </row>
    <row r="999" spans="63:123">
      <c r="BK999" s="154" t="s">
        <v>24789</v>
      </c>
      <c r="BL999" s="218">
        <v>978268.41</v>
      </c>
      <c r="BM999" s="218">
        <v>1539143.69</v>
      </c>
      <c r="BN999" s="218">
        <v>3136632.24</v>
      </c>
      <c r="BO999" s="218">
        <v>1759774.27</v>
      </c>
      <c r="BP999" s="218">
        <v>33566429.399999999</v>
      </c>
      <c r="BQ999" s="218">
        <v>7420704.9699999997</v>
      </c>
      <c r="BR999" s="218">
        <v>39665054.579999998</v>
      </c>
      <c r="BS999" s="218">
        <v>2337055.31</v>
      </c>
      <c r="BT999" s="218">
        <v>2408880.0699999998</v>
      </c>
      <c r="BU999" s="218">
        <v>30987318.359999999</v>
      </c>
      <c r="BV999" s="218">
        <v>10712809.52</v>
      </c>
      <c r="BW999" s="218">
        <v>89457335.379999995</v>
      </c>
      <c r="BX999" s="165">
        <v>-223969406.19999999</v>
      </c>
      <c r="DF999" s="154" t="s">
        <v>24773</v>
      </c>
      <c r="DG999" s="218">
        <v>628411.67000000004</v>
      </c>
      <c r="DH999" s="218">
        <v>598207.62</v>
      </c>
      <c r="DI999" s="218">
        <v>626187.63</v>
      </c>
      <c r="DJ999" s="218">
        <v>616608.39</v>
      </c>
      <c r="DK999" s="218">
        <v>624649.34</v>
      </c>
      <c r="DL999" s="218">
        <v>605769.56000000006</v>
      </c>
      <c r="DM999" s="218">
        <v>561003.85</v>
      </c>
      <c r="DN999" s="218">
        <v>634892.31000000006</v>
      </c>
      <c r="DO999" s="218">
        <v>615715.18000000005</v>
      </c>
      <c r="DP999" s="218">
        <v>619357.56999999995</v>
      </c>
      <c r="DQ999" s="218">
        <v>635622.74</v>
      </c>
      <c r="DR999" s="218">
        <v>714474.95</v>
      </c>
      <c r="DS999" s="164">
        <f t="shared" si="15"/>
        <v>7480900.8099999996</v>
      </c>
    </row>
    <row r="1000" spans="63:123">
      <c r="BK1000" s="152" t="s">
        <v>24792</v>
      </c>
      <c r="BL1000" s="219">
        <v>978268.41</v>
      </c>
      <c r="BM1000" s="219">
        <v>1539143.69</v>
      </c>
      <c r="BN1000" s="219">
        <v>3136632.24</v>
      </c>
      <c r="BO1000" s="219">
        <v>1759774.27</v>
      </c>
      <c r="BP1000" s="219">
        <v>33566429.399999999</v>
      </c>
      <c r="BQ1000" s="219">
        <v>7420704.9699999997</v>
      </c>
      <c r="BR1000" s="219">
        <v>39665054.579999998</v>
      </c>
      <c r="BS1000" s="219">
        <v>2337055.31</v>
      </c>
      <c r="BT1000" s="219">
        <v>2408880.0699999998</v>
      </c>
      <c r="BU1000" s="219">
        <v>30987318.359999999</v>
      </c>
      <c r="BV1000" s="219">
        <v>10712809.52</v>
      </c>
      <c r="BW1000" s="219">
        <v>89457335.379999995</v>
      </c>
      <c r="BX1000" s="166">
        <v>-223969406.19999999</v>
      </c>
      <c r="DF1000" s="152" t="s">
        <v>24774</v>
      </c>
      <c r="DG1000" s="219">
        <v>30973.52</v>
      </c>
      <c r="DH1000" s="219">
        <v>12760.28</v>
      </c>
      <c r="DI1000" s="219">
        <v>12382.75</v>
      </c>
      <c r="DJ1000" s="219">
        <v>20602.759999999998</v>
      </c>
      <c r="DK1000" s="219">
        <v>13595.31</v>
      </c>
      <c r="DL1000" s="219">
        <v>14491.35</v>
      </c>
      <c r="DM1000" s="219">
        <v>15549.82</v>
      </c>
      <c r="DN1000" s="219">
        <v>15298.93</v>
      </c>
      <c r="DO1000" s="219">
        <v>15989.96</v>
      </c>
      <c r="DP1000" s="219">
        <v>13595.31</v>
      </c>
      <c r="DQ1000" s="219">
        <v>11200.66</v>
      </c>
      <c r="DR1000" s="219">
        <v>18077.55</v>
      </c>
      <c r="DS1000" s="164">
        <f t="shared" si="15"/>
        <v>194518.19999999998</v>
      </c>
    </row>
    <row r="1001" spans="63:123">
      <c r="BK1001" s="154" t="s">
        <v>24820</v>
      </c>
      <c r="BL1001" s="218">
        <v>73078813.640000001</v>
      </c>
      <c r="BM1001" s="218">
        <v>83965237.040000007</v>
      </c>
      <c r="BN1001" s="218">
        <v>65193503.020000003</v>
      </c>
      <c r="BO1001" s="218">
        <v>72214586.560000002</v>
      </c>
      <c r="BP1001" s="218">
        <v>97713038.200000003</v>
      </c>
      <c r="BQ1001" s="218">
        <v>75420278.560000002</v>
      </c>
      <c r="BR1001" s="218">
        <v>90032128.230000004</v>
      </c>
      <c r="BS1001" s="218">
        <v>88513464.609999999</v>
      </c>
      <c r="BT1001" s="218">
        <v>75962780.959999993</v>
      </c>
      <c r="BU1001" s="218">
        <v>75641049.560000002</v>
      </c>
      <c r="BV1001" s="218">
        <v>94932896.930000007</v>
      </c>
      <c r="BW1001" s="218">
        <v>103598768.45</v>
      </c>
      <c r="BX1001" s="165">
        <v>-996266545.75999999</v>
      </c>
      <c r="DF1001" s="152" t="s">
        <v>24775</v>
      </c>
      <c r="DG1001" s="219">
        <v>597438.15</v>
      </c>
      <c r="DH1001" s="219">
        <v>585447.34</v>
      </c>
      <c r="DI1001" s="219">
        <v>613804.88</v>
      </c>
      <c r="DJ1001" s="219">
        <v>596005.63</v>
      </c>
      <c r="DK1001" s="219">
        <v>611054.03</v>
      </c>
      <c r="DL1001" s="219">
        <v>591278.21</v>
      </c>
      <c r="DM1001" s="219">
        <v>545454.03</v>
      </c>
      <c r="DN1001" s="219">
        <v>619593.38</v>
      </c>
      <c r="DO1001" s="219">
        <v>599725.22</v>
      </c>
      <c r="DP1001" s="219">
        <v>605762.26</v>
      </c>
      <c r="DQ1001" s="219">
        <v>624422.07999999996</v>
      </c>
      <c r="DR1001" s="219">
        <v>696397.4</v>
      </c>
      <c r="DS1001" s="164">
        <f t="shared" si="15"/>
        <v>7286382.6100000003</v>
      </c>
    </row>
    <row r="1002" spans="63:123" ht="20.399999999999999">
      <c r="BK1002" s="152" t="s">
        <v>25394</v>
      </c>
      <c r="BL1002" s="219">
        <v>3174102.81</v>
      </c>
      <c r="BM1002" s="219">
        <v>20841564.670000002</v>
      </c>
      <c r="BN1002" s="219">
        <v>14477628.48</v>
      </c>
      <c r="BO1002" s="219">
        <v>16135873.199999999</v>
      </c>
      <c r="BP1002" s="219">
        <v>21551388.100000001</v>
      </c>
      <c r="BQ1002" s="219">
        <v>17135354.699999999</v>
      </c>
      <c r="BR1002" s="219">
        <v>16806273.09</v>
      </c>
      <c r="BS1002" s="219">
        <v>19363781.879999999</v>
      </c>
      <c r="BT1002" s="219">
        <v>14708672.359999999</v>
      </c>
      <c r="BU1002" s="219">
        <v>14879474.83</v>
      </c>
      <c r="BV1002" s="219">
        <v>16916081.739999998</v>
      </c>
      <c r="BW1002" s="219">
        <v>28476201.629999999</v>
      </c>
      <c r="BX1002" s="166">
        <v>-204466397.49000001</v>
      </c>
      <c r="DF1002" s="154" t="s">
        <v>25457</v>
      </c>
      <c r="DG1002" s="218">
        <v>0</v>
      </c>
      <c r="DH1002" s="218">
        <v>809129.84</v>
      </c>
      <c r="DI1002" s="218">
        <v>1642226.39</v>
      </c>
      <c r="DJ1002" s="218">
        <v>1624721.13</v>
      </c>
      <c r="DK1002" s="218">
        <v>1526073.33</v>
      </c>
      <c r="DL1002" s="218">
        <v>1081283.6599999999</v>
      </c>
      <c r="DM1002" s="218">
        <v>1673384.74</v>
      </c>
      <c r="DN1002" s="218">
        <v>1106256.78</v>
      </c>
      <c r="DO1002" s="218">
        <v>1233912.18</v>
      </c>
      <c r="DP1002" s="218">
        <v>1666384.21</v>
      </c>
      <c r="DQ1002" s="218">
        <v>1362514.2</v>
      </c>
      <c r="DR1002" s="218">
        <v>2527308.3199999998</v>
      </c>
      <c r="DS1002" s="164">
        <f t="shared" si="15"/>
        <v>16253194.779999997</v>
      </c>
    </row>
    <row r="1003" spans="63:123" ht="20.399999999999999">
      <c r="BK1003" s="152" t="s">
        <v>25395</v>
      </c>
      <c r="BL1003" s="219">
        <v>69904710.829999998</v>
      </c>
      <c r="BM1003" s="219">
        <v>63123672.369999997</v>
      </c>
      <c r="BN1003" s="219">
        <v>50715874.539999999</v>
      </c>
      <c r="BO1003" s="219">
        <v>56078713.359999999</v>
      </c>
      <c r="BP1003" s="219">
        <v>76161650.099999994</v>
      </c>
      <c r="BQ1003" s="219">
        <v>58284923.859999999</v>
      </c>
      <c r="BR1003" s="219">
        <v>73225855.140000001</v>
      </c>
      <c r="BS1003" s="219">
        <v>69149682.730000004</v>
      </c>
      <c r="BT1003" s="219">
        <v>61254108.600000001</v>
      </c>
      <c r="BU1003" s="219">
        <v>60761574.729999997</v>
      </c>
      <c r="BV1003" s="219">
        <v>78016815.189999998</v>
      </c>
      <c r="BW1003" s="219">
        <v>75122566.819999993</v>
      </c>
      <c r="BX1003" s="166">
        <v>-791800148.26999998</v>
      </c>
      <c r="DF1003" s="152" t="s">
        <v>25458</v>
      </c>
      <c r="DG1003" s="219">
        <v>0</v>
      </c>
      <c r="DH1003" s="219">
        <v>0</v>
      </c>
      <c r="DI1003" s="219">
        <v>0</v>
      </c>
      <c r="DJ1003" s="219">
        <v>19380</v>
      </c>
      <c r="DK1003" s="219">
        <v>0</v>
      </c>
      <c r="DL1003" s="219">
        <v>0</v>
      </c>
      <c r="DM1003" s="219">
        <v>0</v>
      </c>
      <c r="DN1003" s="219">
        <v>0</v>
      </c>
      <c r="DO1003" s="219">
        <v>4444.42</v>
      </c>
      <c r="DP1003" s="219">
        <v>2854</v>
      </c>
      <c r="DQ1003" s="219">
        <v>28418.59</v>
      </c>
      <c r="DR1003" s="219">
        <v>72460.61</v>
      </c>
      <c r="DS1003" s="164">
        <f t="shared" si="15"/>
        <v>127557.62</v>
      </c>
    </row>
    <row r="1004" spans="63:123">
      <c r="BK1004" s="154" t="s">
        <v>25010</v>
      </c>
      <c r="BL1004" s="218">
        <v>56535968.590000004</v>
      </c>
      <c r="BM1004" s="218">
        <v>53041139.68</v>
      </c>
      <c r="BN1004" s="218">
        <v>52187463.770000003</v>
      </c>
      <c r="BO1004" s="218">
        <v>57630857.130000003</v>
      </c>
      <c r="BP1004" s="218">
        <v>54467937.719999999</v>
      </c>
      <c r="BQ1004" s="218">
        <v>54597896.990000002</v>
      </c>
      <c r="BR1004" s="218">
        <v>54947109</v>
      </c>
      <c r="BS1004" s="218">
        <v>56928561.259999998</v>
      </c>
      <c r="BT1004" s="218">
        <v>56038052.810000002</v>
      </c>
      <c r="BU1004" s="218">
        <v>56774100.950000003</v>
      </c>
      <c r="BV1004" s="218">
        <v>55661937.869999997</v>
      </c>
      <c r="BW1004" s="218">
        <v>56497210.140000001</v>
      </c>
      <c r="BX1004" s="165">
        <v>-665308235.90999997</v>
      </c>
      <c r="DF1004" s="152" t="s">
        <v>25459</v>
      </c>
      <c r="DG1004" s="219">
        <v>0</v>
      </c>
      <c r="DH1004" s="219">
        <v>0</v>
      </c>
      <c r="DI1004" s="219">
        <v>0</v>
      </c>
      <c r="DJ1004" s="219">
        <v>0</v>
      </c>
      <c r="DK1004" s="219">
        <v>0</v>
      </c>
      <c r="DL1004" s="219">
        <v>0</v>
      </c>
      <c r="DM1004" s="219">
        <v>0</v>
      </c>
      <c r="DN1004" s="219">
        <v>0</v>
      </c>
      <c r="DO1004" s="219">
        <v>0</v>
      </c>
      <c r="DP1004" s="219">
        <v>0</v>
      </c>
      <c r="DQ1004" s="219">
        <v>0</v>
      </c>
      <c r="DR1004" s="219">
        <v>5250</v>
      </c>
      <c r="DS1004" s="164">
        <f t="shared" si="15"/>
        <v>5250</v>
      </c>
    </row>
    <row r="1005" spans="63:123" ht="20.399999999999999">
      <c r="BK1005" s="152" t="s">
        <v>25396</v>
      </c>
      <c r="BL1005" s="219">
        <v>17108553.289999999</v>
      </c>
      <c r="BM1005" s="219">
        <v>17148828.039999999</v>
      </c>
      <c r="BN1005" s="219">
        <v>17198743.359999999</v>
      </c>
      <c r="BO1005" s="219">
        <v>18793123.18</v>
      </c>
      <c r="BP1005" s="219">
        <v>17707343.719999999</v>
      </c>
      <c r="BQ1005" s="219">
        <v>17769997.27</v>
      </c>
      <c r="BR1005" s="219">
        <v>17863820.699999999</v>
      </c>
      <c r="BS1005" s="219">
        <v>17946349.25</v>
      </c>
      <c r="BT1005" s="219">
        <v>18040877.640000001</v>
      </c>
      <c r="BU1005" s="219">
        <v>18148556.82</v>
      </c>
      <c r="BV1005" s="219">
        <v>18230096.66</v>
      </c>
      <c r="BW1005" s="219">
        <v>18303569.84</v>
      </c>
      <c r="BX1005" s="166">
        <v>-214259859.77000001</v>
      </c>
      <c r="DF1005" s="152" t="s">
        <v>25460</v>
      </c>
      <c r="DG1005" s="219">
        <v>0</v>
      </c>
      <c r="DH1005" s="219">
        <v>809129.84</v>
      </c>
      <c r="DI1005" s="219">
        <v>1642226.39</v>
      </c>
      <c r="DJ1005" s="219">
        <v>1605341.13</v>
      </c>
      <c r="DK1005" s="219">
        <v>1526073.33</v>
      </c>
      <c r="DL1005" s="219">
        <v>1081283.6599999999</v>
      </c>
      <c r="DM1005" s="219">
        <v>1673384.74</v>
      </c>
      <c r="DN1005" s="219">
        <v>1106256.78</v>
      </c>
      <c r="DO1005" s="219">
        <v>1229467.76</v>
      </c>
      <c r="DP1005" s="219">
        <v>1663530.21</v>
      </c>
      <c r="DQ1005" s="219">
        <v>1334095.6100000001</v>
      </c>
      <c r="DR1005" s="219">
        <v>2449597.71</v>
      </c>
      <c r="DS1005" s="164">
        <f t="shared" si="15"/>
        <v>16120387.16</v>
      </c>
    </row>
    <row r="1006" spans="63:123" ht="20.399999999999999">
      <c r="BK1006" s="152" t="s">
        <v>25397</v>
      </c>
      <c r="BL1006" s="219">
        <v>39427415.299999997</v>
      </c>
      <c r="BM1006" s="219">
        <v>35892311.640000001</v>
      </c>
      <c r="BN1006" s="219">
        <v>34988720.409999996</v>
      </c>
      <c r="BO1006" s="219">
        <v>38837733.950000003</v>
      </c>
      <c r="BP1006" s="219">
        <v>36760594</v>
      </c>
      <c r="BQ1006" s="219">
        <v>36827899.719999999</v>
      </c>
      <c r="BR1006" s="219">
        <v>37083288.299999997</v>
      </c>
      <c r="BS1006" s="219">
        <v>38982212.009999998</v>
      </c>
      <c r="BT1006" s="219">
        <v>37997175.170000002</v>
      </c>
      <c r="BU1006" s="219">
        <v>38625544.130000003</v>
      </c>
      <c r="BV1006" s="219">
        <v>37431841.210000001</v>
      </c>
      <c r="BW1006" s="219">
        <v>38193640.299999997</v>
      </c>
      <c r="BX1006" s="166">
        <v>-451048376.13999999</v>
      </c>
      <c r="DF1006" s="154" t="s">
        <v>24767</v>
      </c>
      <c r="DG1006" s="218">
        <v>6954404.6799999997</v>
      </c>
      <c r="DH1006" s="218">
        <v>7272966.9900000002</v>
      </c>
      <c r="DI1006" s="218">
        <v>7373019.71</v>
      </c>
      <c r="DJ1006" s="218">
        <v>9665028.6899999995</v>
      </c>
      <c r="DK1006" s="218">
        <v>7434138.3799999999</v>
      </c>
      <c r="DL1006" s="218">
        <v>7406095.5300000003</v>
      </c>
      <c r="DM1006" s="218">
        <v>8003623.5300000003</v>
      </c>
      <c r="DN1006" s="218">
        <v>7746529.3300000001</v>
      </c>
      <c r="DO1006" s="218">
        <v>7782812.5700000003</v>
      </c>
      <c r="DP1006" s="218">
        <v>7966603.5</v>
      </c>
      <c r="DQ1006" s="218">
        <v>8068198.6500000004</v>
      </c>
      <c r="DR1006" s="218">
        <v>13342611.119999999</v>
      </c>
      <c r="DS1006" s="164">
        <f t="shared" si="15"/>
        <v>99016032.680000007</v>
      </c>
    </row>
    <row r="1007" spans="63:123">
      <c r="BK1007" s="154" t="s">
        <v>25398</v>
      </c>
      <c r="BL1007" s="218">
        <v>14078390.15</v>
      </c>
      <c r="BM1007" s="218">
        <v>1302526.1200000001</v>
      </c>
      <c r="BN1007" s="218">
        <v>8362311.2999999998</v>
      </c>
      <c r="BO1007" s="218">
        <v>3710462.35</v>
      </c>
      <c r="BP1007" s="218">
        <v>993437.63</v>
      </c>
      <c r="BQ1007" s="218">
        <v>27646170.030000001</v>
      </c>
      <c r="BR1007" s="218">
        <v>14230013.449999999</v>
      </c>
      <c r="BS1007" s="218">
        <v>2289562.2999999998</v>
      </c>
      <c r="BT1007" s="218">
        <v>9624565.9399999995</v>
      </c>
      <c r="BU1007" s="218">
        <v>6536717.0300000003</v>
      </c>
      <c r="BV1007" s="218">
        <v>2106406.16</v>
      </c>
      <c r="BW1007" s="218">
        <v>35967631.75</v>
      </c>
      <c r="BX1007" s="165">
        <v>-126848194.20999999</v>
      </c>
      <c r="DF1007" s="152" t="s">
        <v>24759</v>
      </c>
      <c r="DG1007" s="219">
        <v>588239.04</v>
      </c>
      <c r="DH1007" s="219">
        <v>868786.93</v>
      </c>
      <c r="DI1007" s="219">
        <v>1024152.78</v>
      </c>
      <c r="DJ1007" s="219">
        <v>3276396.21</v>
      </c>
      <c r="DK1007" s="219">
        <v>915075.48</v>
      </c>
      <c r="DL1007" s="219">
        <v>845262.8</v>
      </c>
      <c r="DM1007" s="219">
        <v>908925.04</v>
      </c>
      <c r="DN1007" s="219">
        <v>1016315.92</v>
      </c>
      <c r="DO1007" s="219">
        <v>973394.37</v>
      </c>
      <c r="DP1007" s="219">
        <v>976411.38</v>
      </c>
      <c r="DQ1007" s="219">
        <v>1025870.32</v>
      </c>
      <c r="DR1007" s="219">
        <v>1530461.17</v>
      </c>
      <c r="DS1007" s="164">
        <f t="shared" si="15"/>
        <v>13949291.439999999</v>
      </c>
    </row>
    <row r="1008" spans="63:123" ht="20.399999999999999">
      <c r="BK1008" s="152" t="s">
        <v>25399</v>
      </c>
      <c r="BL1008" s="219">
        <v>14078390.15</v>
      </c>
      <c r="BM1008" s="219">
        <v>1302526.1200000001</v>
      </c>
      <c r="BN1008" s="219">
        <v>8362311.2999999998</v>
      </c>
      <c r="BO1008" s="219">
        <v>3710462.35</v>
      </c>
      <c r="BP1008" s="219">
        <v>993437.63</v>
      </c>
      <c r="BQ1008" s="219">
        <v>27646170.030000001</v>
      </c>
      <c r="BR1008" s="219">
        <v>14230013.449999999</v>
      </c>
      <c r="BS1008" s="219">
        <v>2289562.2999999998</v>
      </c>
      <c r="BT1008" s="219">
        <v>9624565.9399999995</v>
      </c>
      <c r="BU1008" s="219">
        <v>6536717.0300000003</v>
      </c>
      <c r="BV1008" s="219">
        <v>2106406.16</v>
      </c>
      <c r="BW1008" s="219">
        <v>35967631.75</v>
      </c>
      <c r="BX1008" s="166">
        <v>-126848194.20999999</v>
      </c>
      <c r="DF1008" s="152" t="s">
        <v>24731</v>
      </c>
      <c r="DG1008" s="219">
        <v>6366165.6399999997</v>
      </c>
      <c r="DH1008" s="219">
        <v>6404180.0599999996</v>
      </c>
      <c r="DI1008" s="219">
        <v>6348866.9299999997</v>
      </c>
      <c r="DJ1008" s="219">
        <v>6388632.4800000004</v>
      </c>
      <c r="DK1008" s="219">
        <v>6519062.9000000004</v>
      </c>
      <c r="DL1008" s="219">
        <v>6560832.7300000004</v>
      </c>
      <c r="DM1008" s="219">
        <v>7094698.4900000002</v>
      </c>
      <c r="DN1008" s="219">
        <v>6730213.4100000001</v>
      </c>
      <c r="DO1008" s="219">
        <v>6809418.2000000002</v>
      </c>
      <c r="DP1008" s="219">
        <v>6990192.1200000001</v>
      </c>
      <c r="DQ1008" s="219">
        <v>7042328.3300000001</v>
      </c>
      <c r="DR1008" s="219">
        <v>11812149.949999999</v>
      </c>
      <c r="DS1008" s="164">
        <f t="shared" si="15"/>
        <v>85066741.24000001</v>
      </c>
    </row>
    <row r="1009" spans="63:123" ht="20.399999999999999">
      <c r="BK1009" s="154" t="s">
        <v>24918</v>
      </c>
      <c r="BL1009" s="218">
        <v>36497.14</v>
      </c>
      <c r="BM1009" s="218">
        <v>775761.43</v>
      </c>
      <c r="BN1009" s="218">
        <v>2209600.9500000002</v>
      </c>
      <c r="BO1009" s="218">
        <v>198861.03</v>
      </c>
      <c r="BP1009" s="218">
        <v>291892.19</v>
      </c>
      <c r="BQ1009" s="218">
        <v>130715.06</v>
      </c>
      <c r="BR1009" s="218">
        <v>1650303.65</v>
      </c>
      <c r="BS1009" s="218">
        <v>107965.81</v>
      </c>
      <c r="BT1009" s="218">
        <v>409216.2</v>
      </c>
      <c r="BU1009" s="218">
        <v>1011045.93</v>
      </c>
      <c r="BV1009" s="218">
        <v>2111412.08</v>
      </c>
      <c r="BW1009" s="218">
        <v>782074.71</v>
      </c>
      <c r="BX1009" s="165">
        <v>-9715346.1799999997</v>
      </c>
      <c r="DF1009" s="154" t="s">
        <v>24789</v>
      </c>
      <c r="DG1009" s="218">
        <v>42086.5</v>
      </c>
      <c r="DH1009" s="218">
        <v>32192.26</v>
      </c>
      <c r="DI1009" s="218">
        <v>118271.41</v>
      </c>
      <c r="DJ1009" s="218">
        <v>14133.42</v>
      </c>
      <c r="DK1009" s="218">
        <v>198362.4</v>
      </c>
      <c r="DL1009" s="218">
        <v>0</v>
      </c>
      <c r="DM1009" s="218">
        <v>448761.34</v>
      </c>
      <c r="DN1009" s="218">
        <v>676398.38</v>
      </c>
      <c r="DO1009" s="218">
        <v>16183.29</v>
      </c>
      <c r="DP1009" s="218">
        <v>0</v>
      </c>
      <c r="DQ1009" s="218">
        <v>35048.949999999997</v>
      </c>
      <c r="DR1009" s="218">
        <v>30597.11</v>
      </c>
      <c r="DS1009" s="164">
        <f t="shared" si="15"/>
        <v>1612035.06</v>
      </c>
    </row>
    <row r="1010" spans="63:123" ht="20.399999999999999">
      <c r="BK1010" s="152" t="s">
        <v>25400</v>
      </c>
      <c r="BL1010" s="219">
        <v>36497.14</v>
      </c>
      <c r="BM1010" s="219">
        <v>775761.43</v>
      </c>
      <c r="BN1010" s="219">
        <v>2209600.9500000002</v>
      </c>
      <c r="BO1010" s="219">
        <v>198861.03</v>
      </c>
      <c r="BP1010" s="219">
        <v>291892.19</v>
      </c>
      <c r="BQ1010" s="219">
        <v>130715.06</v>
      </c>
      <c r="BR1010" s="219">
        <v>1650303.65</v>
      </c>
      <c r="BS1010" s="219">
        <v>107965.81</v>
      </c>
      <c r="BT1010" s="219">
        <v>409216.2</v>
      </c>
      <c r="BU1010" s="219">
        <v>1011045.93</v>
      </c>
      <c r="BV1010" s="219">
        <v>2111412.08</v>
      </c>
      <c r="BW1010" s="219">
        <v>782074.71</v>
      </c>
      <c r="BX1010" s="166">
        <v>-9715346.1799999997</v>
      </c>
      <c r="DF1010" s="152" t="s">
        <v>24792</v>
      </c>
      <c r="DG1010" s="219">
        <v>42086.5</v>
      </c>
      <c r="DH1010" s="219">
        <v>32192.26</v>
      </c>
      <c r="DI1010" s="219">
        <v>118271.41</v>
      </c>
      <c r="DJ1010" s="219">
        <v>14133.42</v>
      </c>
      <c r="DK1010" s="219">
        <v>198362.4</v>
      </c>
      <c r="DL1010" s="219">
        <v>0</v>
      </c>
      <c r="DM1010" s="219">
        <v>448761.34</v>
      </c>
      <c r="DN1010" s="219">
        <v>676398.38</v>
      </c>
      <c r="DO1010" s="219">
        <v>16183.29</v>
      </c>
      <c r="DP1010" s="219">
        <v>0</v>
      </c>
      <c r="DQ1010" s="219">
        <v>35048.949999999997</v>
      </c>
      <c r="DR1010" s="219">
        <v>30597.11</v>
      </c>
      <c r="DS1010" s="164">
        <f t="shared" si="15"/>
        <v>1612035.06</v>
      </c>
    </row>
    <row r="1011" spans="63:123">
      <c r="BK1011" s="255" t="s">
        <v>25461</v>
      </c>
      <c r="BL1011" s="256"/>
      <c r="BM1011" s="256"/>
      <c r="BN1011" s="256"/>
      <c r="BO1011" s="256"/>
      <c r="BP1011" s="256"/>
      <c r="BQ1011" s="256"/>
      <c r="BR1011" s="256"/>
      <c r="BS1011" s="256"/>
      <c r="BT1011" s="256"/>
      <c r="BU1011" s="256"/>
      <c r="BV1011" s="256"/>
      <c r="BW1011" s="256"/>
      <c r="BX1011" s="256"/>
      <c r="DF1011" s="153" t="s">
        <v>25426</v>
      </c>
      <c r="DG1011" s="217">
        <v>448</v>
      </c>
      <c r="DH1011" s="217">
        <v>109606.58</v>
      </c>
      <c r="DI1011" s="217">
        <v>154032.71</v>
      </c>
      <c r="DJ1011" s="217">
        <v>97349.24</v>
      </c>
      <c r="DK1011" s="217">
        <v>160618.26999999999</v>
      </c>
      <c r="DL1011" s="217">
        <v>126483.89</v>
      </c>
      <c r="DM1011" s="217">
        <v>119678.64</v>
      </c>
      <c r="DN1011" s="217">
        <v>111129.02</v>
      </c>
      <c r="DO1011" s="217">
        <v>141322.51999999999</v>
      </c>
      <c r="DP1011" s="217">
        <v>113352.35</v>
      </c>
      <c r="DQ1011" s="217">
        <v>119302.07</v>
      </c>
      <c r="DR1011" s="217">
        <v>236688.68</v>
      </c>
      <c r="DS1011" s="164">
        <f t="shared" si="15"/>
        <v>1490011.97</v>
      </c>
    </row>
    <row r="1012" spans="63:123" ht="20.399999999999999">
      <c r="BK1012" s="257" t="s">
        <v>25402</v>
      </c>
      <c r="BL1012" s="256"/>
      <c r="BM1012" s="256"/>
      <c r="BN1012" s="256"/>
      <c r="BO1012" s="256"/>
      <c r="BP1012" s="256"/>
      <c r="BQ1012" s="256"/>
      <c r="BR1012" s="256"/>
      <c r="BS1012" s="256"/>
      <c r="BT1012" s="256"/>
      <c r="BU1012" s="256"/>
      <c r="BV1012" s="256"/>
      <c r="BW1012" s="256"/>
      <c r="BX1012" s="256"/>
      <c r="DF1012" s="154" t="s">
        <v>24829</v>
      </c>
      <c r="DG1012" s="218">
        <v>448</v>
      </c>
      <c r="DH1012" s="218">
        <v>109606.58</v>
      </c>
      <c r="DI1012" s="218">
        <v>154032.71</v>
      </c>
      <c r="DJ1012" s="218">
        <v>97349.24</v>
      </c>
      <c r="DK1012" s="218">
        <v>160618.26999999999</v>
      </c>
      <c r="DL1012" s="218">
        <v>126483.89</v>
      </c>
      <c r="DM1012" s="218">
        <v>119678.64</v>
      </c>
      <c r="DN1012" s="218">
        <v>111129.02</v>
      </c>
      <c r="DO1012" s="218">
        <v>141322.51999999999</v>
      </c>
      <c r="DP1012" s="218">
        <v>113352.35</v>
      </c>
      <c r="DQ1012" s="218">
        <v>119302.07</v>
      </c>
      <c r="DR1012" s="218">
        <v>236688.68</v>
      </c>
      <c r="DS1012" s="164">
        <f t="shared" si="15"/>
        <v>1490011.97</v>
      </c>
    </row>
    <row r="1013" spans="63:123" ht="20.399999999999999">
      <c r="BK1013" s="256"/>
      <c r="BL1013" s="259" t="s">
        <v>25403</v>
      </c>
      <c r="BM1013" s="256"/>
      <c r="BN1013" s="256"/>
      <c r="BO1013" s="256"/>
      <c r="BP1013" s="256"/>
      <c r="BQ1013" s="256"/>
      <c r="BR1013" s="256"/>
      <c r="BS1013" s="256"/>
      <c r="BT1013" s="256"/>
      <c r="BU1013" s="256"/>
      <c r="BV1013" s="256"/>
      <c r="BW1013" s="256"/>
      <c r="BX1013" s="155" t="s">
        <v>1367</v>
      </c>
      <c r="DF1013" s="152" t="s">
        <v>25462</v>
      </c>
      <c r="DG1013" s="219">
        <v>0</v>
      </c>
      <c r="DH1013" s="219">
        <v>105258.13</v>
      </c>
      <c r="DI1013" s="219">
        <v>153696.71</v>
      </c>
      <c r="DJ1013" s="219">
        <v>96901.24</v>
      </c>
      <c r="DK1013" s="219">
        <v>160618.26999999999</v>
      </c>
      <c r="DL1013" s="219">
        <v>126483.89</v>
      </c>
      <c r="DM1013" s="219">
        <v>119566.64</v>
      </c>
      <c r="DN1013" s="219">
        <v>111129.02</v>
      </c>
      <c r="DO1013" s="219">
        <v>141322.51999999999</v>
      </c>
      <c r="DP1013" s="219">
        <v>112533.35</v>
      </c>
      <c r="DQ1013" s="219">
        <v>119302.07</v>
      </c>
      <c r="DR1013" s="219">
        <v>236688.68</v>
      </c>
      <c r="DS1013" s="164">
        <f t="shared" si="15"/>
        <v>1483500.52</v>
      </c>
    </row>
    <row r="1014" spans="63:123" ht="20.399999999999999">
      <c r="BK1014" s="258" t="s">
        <v>25405</v>
      </c>
      <c r="DF1014" s="152" t="s">
        <v>24831</v>
      </c>
      <c r="DG1014" s="219">
        <v>448</v>
      </c>
      <c r="DH1014" s="219">
        <v>4348.45</v>
      </c>
      <c r="DI1014" s="219">
        <v>336</v>
      </c>
      <c r="DJ1014" s="219">
        <v>448</v>
      </c>
      <c r="DK1014" s="219">
        <v>0</v>
      </c>
      <c r="DL1014" s="219">
        <v>0</v>
      </c>
      <c r="DM1014" s="219">
        <v>112</v>
      </c>
      <c r="DN1014" s="219">
        <v>0</v>
      </c>
      <c r="DO1014" s="219">
        <v>0</v>
      </c>
      <c r="DP1014" s="219">
        <v>819</v>
      </c>
      <c r="DQ1014" s="219">
        <v>0</v>
      </c>
      <c r="DR1014" s="219">
        <v>0</v>
      </c>
      <c r="DS1014" s="164">
        <f t="shared" si="15"/>
        <v>6511.45</v>
      </c>
    </row>
    <row r="1015" spans="63:123" ht="20.399999999999999">
      <c r="DF1015" s="153" t="s">
        <v>25369</v>
      </c>
      <c r="DG1015" s="217">
        <v>4970272.3499999996</v>
      </c>
      <c r="DH1015" s="217">
        <v>5298125.8600000003</v>
      </c>
      <c r="DI1015" s="217">
        <v>5625370.29</v>
      </c>
      <c r="DJ1015" s="217">
        <v>5753229.5999999996</v>
      </c>
      <c r="DK1015" s="217">
        <v>6040152.9800000004</v>
      </c>
      <c r="DL1015" s="217">
        <v>6290654.7300000004</v>
      </c>
      <c r="DM1015" s="217">
        <v>6042643.5999999996</v>
      </c>
      <c r="DN1015" s="217">
        <v>5808615.7800000003</v>
      </c>
      <c r="DO1015" s="217">
        <v>5969315.75</v>
      </c>
      <c r="DP1015" s="217">
        <v>6520723.4900000002</v>
      </c>
      <c r="DQ1015" s="217">
        <v>5045105.55</v>
      </c>
      <c r="DR1015" s="217">
        <v>8062350.04</v>
      </c>
      <c r="DS1015" s="164">
        <f t="shared" si="15"/>
        <v>71426560.020000011</v>
      </c>
    </row>
    <row r="1016" spans="63:123">
      <c r="DF1016" s="154" t="s">
        <v>24773</v>
      </c>
      <c r="DG1016" s="218">
        <v>4515478.38</v>
      </c>
      <c r="DH1016" s="218">
        <v>4830531.79</v>
      </c>
      <c r="DI1016" s="218">
        <v>5122171.8899999997</v>
      </c>
      <c r="DJ1016" s="218">
        <v>5283801.08</v>
      </c>
      <c r="DK1016" s="218">
        <v>5574787.7400000002</v>
      </c>
      <c r="DL1016" s="218">
        <v>5814832.5499999998</v>
      </c>
      <c r="DM1016" s="218">
        <v>5538716</v>
      </c>
      <c r="DN1016" s="218">
        <v>5314727.5</v>
      </c>
      <c r="DO1016" s="218">
        <v>5442307.6900000004</v>
      </c>
      <c r="DP1016" s="218">
        <v>6029114.6399999997</v>
      </c>
      <c r="DQ1016" s="218">
        <v>4533632.3600000003</v>
      </c>
      <c r="DR1016" s="218">
        <v>7558072.4199999999</v>
      </c>
      <c r="DS1016" s="164">
        <f t="shared" si="15"/>
        <v>65558174.040000007</v>
      </c>
    </row>
    <row r="1017" spans="63:123">
      <c r="DF1017" s="152" t="s">
        <v>24775</v>
      </c>
      <c r="DG1017" s="219">
        <v>670717.42000000004</v>
      </c>
      <c r="DH1017" s="219">
        <v>685972.65</v>
      </c>
      <c r="DI1017" s="219">
        <v>747508.14</v>
      </c>
      <c r="DJ1017" s="219">
        <v>693824.62</v>
      </c>
      <c r="DK1017" s="219">
        <v>715191.82</v>
      </c>
      <c r="DL1017" s="219">
        <v>700400.44</v>
      </c>
      <c r="DM1017" s="219">
        <v>751469.21</v>
      </c>
      <c r="DN1017" s="219">
        <v>734388.07</v>
      </c>
      <c r="DO1017" s="219">
        <v>711124.97</v>
      </c>
      <c r="DP1017" s="219">
        <v>677855.06</v>
      </c>
      <c r="DQ1017" s="219">
        <v>735361.42</v>
      </c>
      <c r="DR1017" s="219">
        <v>807684.61</v>
      </c>
      <c r="DS1017" s="164">
        <f t="shared" si="15"/>
        <v>8631498.4299999997</v>
      </c>
    </row>
    <row r="1018" spans="63:123">
      <c r="DF1018" s="152" t="s">
        <v>25463</v>
      </c>
      <c r="DG1018" s="219">
        <v>0</v>
      </c>
      <c r="DH1018" s="219">
        <v>0</v>
      </c>
      <c r="DI1018" s="219">
        <v>0</v>
      </c>
      <c r="DJ1018" s="219">
        <v>0</v>
      </c>
      <c r="DK1018" s="219">
        <v>0</v>
      </c>
      <c r="DL1018" s="219">
        <v>0</v>
      </c>
      <c r="DM1018" s="219">
        <v>0</v>
      </c>
      <c r="DN1018" s="219">
        <v>0</v>
      </c>
      <c r="DO1018" s="219">
        <v>105.97</v>
      </c>
      <c r="DP1018" s="219">
        <v>0</v>
      </c>
      <c r="DQ1018" s="219">
        <v>0</v>
      </c>
      <c r="DR1018" s="219">
        <v>0</v>
      </c>
      <c r="DS1018" s="164">
        <f t="shared" si="15"/>
        <v>105.97</v>
      </c>
    </row>
    <row r="1019" spans="63:123">
      <c r="DF1019" s="152" t="s">
        <v>24759</v>
      </c>
      <c r="DG1019" s="219">
        <v>2801363.39</v>
      </c>
      <c r="DH1019" s="219">
        <v>3136390.06</v>
      </c>
      <c r="DI1019" s="219">
        <v>3391566.6</v>
      </c>
      <c r="DJ1019" s="219">
        <v>3603422.94</v>
      </c>
      <c r="DK1019" s="219">
        <v>3869015.06</v>
      </c>
      <c r="DL1019" s="219">
        <v>4084992.32</v>
      </c>
      <c r="DM1019" s="219">
        <v>3810826.38</v>
      </c>
      <c r="DN1019" s="219">
        <v>3620874.42</v>
      </c>
      <c r="DO1019" s="219">
        <v>3778433.66</v>
      </c>
      <c r="DP1019" s="219">
        <v>4342913.37</v>
      </c>
      <c r="DQ1019" s="219">
        <v>2810148.12</v>
      </c>
      <c r="DR1019" s="219">
        <v>5229489.33</v>
      </c>
      <c r="DS1019" s="164">
        <f t="shared" si="15"/>
        <v>44479435.649999999</v>
      </c>
    </row>
    <row r="1020" spans="63:123">
      <c r="DF1020" s="152" t="s">
        <v>24731</v>
      </c>
      <c r="DG1020" s="219">
        <v>1043397.57</v>
      </c>
      <c r="DH1020" s="219">
        <v>1008169.08</v>
      </c>
      <c r="DI1020" s="219">
        <v>983097.15</v>
      </c>
      <c r="DJ1020" s="219">
        <v>986553.52</v>
      </c>
      <c r="DK1020" s="219">
        <v>990580.86</v>
      </c>
      <c r="DL1020" s="219">
        <v>1029439.79</v>
      </c>
      <c r="DM1020" s="219">
        <v>976420.41</v>
      </c>
      <c r="DN1020" s="219">
        <v>959465.01</v>
      </c>
      <c r="DO1020" s="219">
        <v>952643.09</v>
      </c>
      <c r="DP1020" s="219">
        <v>1008346.21</v>
      </c>
      <c r="DQ1020" s="219">
        <v>988122.82</v>
      </c>
      <c r="DR1020" s="219">
        <v>1520898.48</v>
      </c>
      <c r="DS1020" s="164">
        <f t="shared" si="15"/>
        <v>12447133.990000002</v>
      </c>
    </row>
    <row r="1021" spans="63:123" ht="20.399999999999999">
      <c r="DF1021" s="154" t="s">
        <v>24776</v>
      </c>
      <c r="DG1021" s="218">
        <v>0</v>
      </c>
      <c r="DH1021" s="218">
        <v>0</v>
      </c>
      <c r="DI1021" s="218">
        <v>5182</v>
      </c>
      <c r="DJ1021" s="218">
        <v>0</v>
      </c>
      <c r="DK1021" s="218">
        <v>0</v>
      </c>
      <c r="DL1021" s="218">
        <v>0</v>
      </c>
      <c r="DM1021" s="218">
        <v>0</v>
      </c>
      <c r="DN1021" s="218">
        <v>5600</v>
      </c>
      <c r="DO1021" s="218">
        <v>0</v>
      </c>
      <c r="DP1021" s="218">
        <v>0</v>
      </c>
      <c r="DQ1021" s="218">
        <v>0</v>
      </c>
      <c r="DR1021" s="218">
        <v>2200</v>
      </c>
      <c r="DS1021" s="164">
        <f t="shared" si="15"/>
        <v>12982</v>
      </c>
    </row>
    <row r="1022" spans="63:123">
      <c r="DF1022" s="152" t="s">
        <v>24744</v>
      </c>
      <c r="DG1022" s="219">
        <v>0</v>
      </c>
      <c r="DH1022" s="219">
        <v>0</v>
      </c>
      <c r="DI1022" s="219">
        <v>5182</v>
      </c>
      <c r="DJ1022" s="219">
        <v>0</v>
      </c>
      <c r="DK1022" s="219">
        <v>0</v>
      </c>
      <c r="DL1022" s="219">
        <v>0</v>
      </c>
      <c r="DM1022" s="219">
        <v>0</v>
      </c>
      <c r="DN1022" s="219">
        <v>5600</v>
      </c>
      <c r="DO1022" s="219">
        <v>0</v>
      </c>
      <c r="DP1022" s="219">
        <v>0</v>
      </c>
      <c r="DQ1022" s="219">
        <v>0</v>
      </c>
      <c r="DR1022" s="219">
        <v>2200</v>
      </c>
      <c r="DS1022" s="164">
        <f t="shared" si="15"/>
        <v>12982</v>
      </c>
    </row>
    <row r="1023" spans="63:123" ht="20.399999999999999">
      <c r="DF1023" s="154" t="s">
        <v>24789</v>
      </c>
      <c r="DG1023" s="218">
        <v>0</v>
      </c>
      <c r="DH1023" s="218">
        <v>11232.35</v>
      </c>
      <c r="DI1023" s="218">
        <v>40232.089999999997</v>
      </c>
      <c r="DJ1023" s="218">
        <v>10279.68</v>
      </c>
      <c r="DK1023" s="218">
        <v>4706.71</v>
      </c>
      <c r="DL1023" s="218">
        <v>13595.9</v>
      </c>
      <c r="DM1023" s="218">
        <v>40336.79</v>
      </c>
      <c r="DN1023" s="218">
        <v>23042.62</v>
      </c>
      <c r="DO1023" s="218">
        <v>60310.77</v>
      </c>
      <c r="DP1023" s="218">
        <v>23576.07</v>
      </c>
      <c r="DQ1023" s="218">
        <v>42046.85</v>
      </c>
      <c r="DR1023" s="218">
        <v>31548.04</v>
      </c>
      <c r="DS1023" s="164">
        <f t="shared" si="15"/>
        <v>300907.86999999994</v>
      </c>
    </row>
    <row r="1024" spans="63:123">
      <c r="DF1024" s="152" t="s">
        <v>24792</v>
      </c>
      <c r="DG1024" s="219">
        <v>0</v>
      </c>
      <c r="DH1024" s="219">
        <v>11232.35</v>
      </c>
      <c r="DI1024" s="219">
        <v>40232.089999999997</v>
      </c>
      <c r="DJ1024" s="219">
        <v>10279.68</v>
      </c>
      <c r="DK1024" s="219">
        <v>4706.71</v>
      </c>
      <c r="DL1024" s="219">
        <v>13595.9</v>
      </c>
      <c r="DM1024" s="219">
        <v>40336.79</v>
      </c>
      <c r="DN1024" s="219">
        <v>23042.62</v>
      </c>
      <c r="DO1024" s="219">
        <v>60310.77</v>
      </c>
      <c r="DP1024" s="219">
        <v>23576.07</v>
      </c>
      <c r="DQ1024" s="219">
        <v>42046.85</v>
      </c>
      <c r="DR1024" s="219">
        <v>31548.04</v>
      </c>
      <c r="DS1024" s="164">
        <f t="shared" si="15"/>
        <v>300907.86999999994</v>
      </c>
    </row>
    <row r="1025" spans="110:123">
      <c r="DF1025" s="154" t="s">
        <v>25010</v>
      </c>
      <c r="DG1025" s="218">
        <v>454793.97</v>
      </c>
      <c r="DH1025" s="218">
        <v>456361.72</v>
      </c>
      <c r="DI1025" s="218">
        <v>457784.31</v>
      </c>
      <c r="DJ1025" s="218">
        <v>459148.84</v>
      </c>
      <c r="DK1025" s="218">
        <v>460658.53</v>
      </c>
      <c r="DL1025" s="218">
        <v>462226.28</v>
      </c>
      <c r="DM1025" s="218">
        <v>463590.81</v>
      </c>
      <c r="DN1025" s="218">
        <v>465245.66</v>
      </c>
      <c r="DO1025" s="218">
        <v>466697.29</v>
      </c>
      <c r="DP1025" s="218">
        <v>468032.78</v>
      </c>
      <c r="DQ1025" s="218">
        <v>469426.34</v>
      </c>
      <c r="DR1025" s="218">
        <v>470529.58</v>
      </c>
      <c r="DS1025" s="164">
        <f t="shared" si="15"/>
        <v>5554496.1100000003</v>
      </c>
    </row>
    <row r="1026" spans="110:123">
      <c r="DF1026" s="152" t="s">
        <v>25012</v>
      </c>
      <c r="DG1026" s="219">
        <v>454793.97</v>
      </c>
      <c r="DH1026" s="219">
        <v>456361.72</v>
      </c>
      <c r="DI1026" s="219">
        <v>457784.31</v>
      </c>
      <c r="DJ1026" s="219">
        <v>459148.84</v>
      </c>
      <c r="DK1026" s="219">
        <v>460658.53</v>
      </c>
      <c r="DL1026" s="219">
        <v>462226.28</v>
      </c>
      <c r="DM1026" s="219">
        <v>463590.81</v>
      </c>
      <c r="DN1026" s="219">
        <v>465245.66</v>
      </c>
      <c r="DO1026" s="219">
        <v>466697.29</v>
      </c>
      <c r="DP1026" s="219">
        <v>468032.78</v>
      </c>
      <c r="DQ1026" s="219">
        <v>469426.34</v>
      </c>
      <c r="DR1026" s="219">
        <v>470529.58</v>
      </c>
      <c r="DS1026" s="164">
        <f t="shared" si="15"/>
        <v>5554496.1100000003</v>
      </c>
    </row>
    <row r="1027" spans="110:123">
      <c r="DF1027" s="153" t="s">
        <v>25376</v>
      </c>
      <c r="DG1027" s="217">
        <v>226524390.65000001</v>
      </c>
      <c r="DH1027" s="217">
        <v>226420332.41</v>
      </c>
      <c r="DI1027" s="217">
        <v>229276908.12</v>
      </c>
      <c r="DJ1027" s="217">
        <v>234946820.61000001</v>
      </c>
      <c r="DK1027" s="217">
        <v>231661539.44999999</v>
      </c>
      <c r="DL1027" s="217">
        <v>233329653.06</v>
      </c>
      <c r="DM1027" s="217">
        <v>225070652.40000001</v>
      </c>
      <c r="DN1027" s="217">
        <v>242069376.61000001</v>
      </c>
      <c r="DO1027" s="217">
        <v>227648447.27000001</v>
      </c>
      <c r="DP1027" s="217">
        <v>238351857.80000001</v>
      </c>
      <c r="DQ1027" s="217">
        <v>238792661.47</v>
      </c>
      <c r="DR1027" s="217">
        <v>274134384.76999998</v>
      </c>
      <c r="DS1027" s="164">
        <f t="shared" si="15"/>
        <v>2828227024.6199999</v>
      </c>
    </row>
    <row r="1028" spans="110:123">
      <c r="DF1028" s="154" t="s">
        <v>24773</v>
      </c>
      <c r="DG1028" s="218">
        <v>226524390.65000001</v>
      </c>
      <c r="DH1028" s="218">
        <v>226371730.19999999</v>
      </c>
      <c r="DI1028" s="218">
        <v>229240245.53</v>
      </c>
      <c r="DJ1028" s="218">
        <v>234894651.22999999</v>
      </c>
      <c r="DK1028" s="218">
        <v>231656680.59</v>
      </c>
      <c r="DL1028" s="218">
        <v>233276939.02000001</v>
      </c>
      <c r="DM1028" s="218">
        <v>224915216.49000001</v>
      </c>
      <c r="DN1028" s="218">
        <v>241990501.13</v>
      </c>
      <c r="DO1028" s="218">
        <v>227515081.59</v>
      </c>
      <c r="DP1028" s="218">
        <v>238279573.56</v>
      </c>
      <c r="DQ1028" s="218">
        <v>238659830.96000001</v>
      </c>
      <c r="DR1028" s="218">
        <v>274111886.11000001</v>
      </c>
      <c r="DS1028" s="164">
        <f t="shared" si="15"/>
        <v>2827436727.0600004</v>
      </c>
    </row>
    <row r="1029" spans="110:123" ht="20.399999999999999">
      <c r="DF1029" s="152" t="s">
        <v>25378</v>
      </c>
      <c r="DG1029" s="219">
        <v>3254927.98</v>
      </c>
      <c r="DH1029" s="219">
        <v>3242135.01</v>
      </c>
      <c r="DI1029" s="219">
        <v>3320012.43</v>
      </c>
      <c r="DJ1029" s="219">
        <v>3658455.6</v>
      </c>
      <c r="DK1029" s="219">
        <v>3657133.75</v>
      </c>
      <c r="DL1029" s="219">
        <v>3867372.14</v>
      </c>
      <c r="DM1029" s="219">
        <v>3858514.86</v>
      </c>
      <c r="DN1029" s="219">
        <v>3886866.6</v>
      </c>
      <c r="DO1029" s="219">
        <v>3673272.3199999998</v>
      </c>
      <c r="DP1029" s="219">
        <v>4061229.95</v>
      </c>
      <c r="DQ1029" s="219">
        <v>3883730.24</v>
      </c>
      <c r="DR1029" s="219">
        <v>4659449.2300000004</v>
      </c>
      <c r="DS1029" s="164">
        <f t="shared" si="15"/>
        <v>45023100.109999999</v>
      </c>
    </row>
    <row r="1030" spans="110:123" ht="20.399999999999999">
      <c r="DF1030" s="152" t="s">
        <v>25379</v>
      </c>
      <c r="DG1030" s="219">
        <v>3375585.56</v>
      </c>
      <c r="DH1030" s="219">
        <v>3464324.18</v>
      </c>
      <c r="DI1030" s="219">
        <v>3521327.15</v>
      </c>
      <c r="DJ1030" s="219">
        <v>3496517.48</v>
      </c>
      <c r="DK1030" s="219">
        <v>3500457.7</v>
      </c>
      <c r="DL1030" s="219">
        <v>3321289.32</v>
      </c>
      <c r="DM1030" s="219">
        <v>3552194.99</v>
      </c>
      <c r="DN1030" s="219">
        <v>3389413.38</v>
      </c>
      <c r="DO1030" s="219">
        <v>3349289.71</v>
      </c>
      <c r="DP1030" s="219">
        <v>3679260.19</v>
      </c>
      <c r="DQ1030" s="219">
        <v>3526249.54</v>
      </c>
      <c r="DR1030" s="219">
        <v>4348941.3600000003</v>
      </c>
      <c r="DS1030" s="164">
        <f t="shared" si="15"/>
        <v>42524850.560000002</v>
      </c>
    </row>
    <row r="1031" spans="110:123">
      <c r="DF1031" s="152" t="s">
        <v>25380</v>
      </c>
      <c r="DG1031" s="219">
        <v>5602412.4000000004</v>
      </c>
      <c r="DH1031" s="219">
        <v>5355350.6100000003</v>
      </c>
      <c r="DI1031" s="219">
        <v>5423513.0700000003</v>
      </c>
      <c r="DJ1031" s="219">
        <v>5291091.05</v>
      </c>
      <c r="DK1031" s="219">
        <v>5403393.7999999998</v>
      </c>
      <c r="DL1031" s="219">
        <v>5476475.0199999996</v>
      </c>
      <c r="DM1031" s="219">
        <v>6814929.1200000001</v>
      </c>
      <c r="DN1031" s="219">
        <v>5438942.7000000002</v>
      </c>
      <c r="DO1031" s="219">
        <v>5370318.1600000001</v>
      </c>
      <c r="DP1031" s="219">
        <v>5634120.6900000004</v>
      </c>
      <c r="DQ1031" s="219">
        <v>5598131.4800000004</v>
      </c>
      <c r="DR1031" s="219">
        <v>8122174.8899999997</v>
      </c>
      <c r="DS1031" s="164">
        <f t="shared" si="15"/>
        <v>69530852.99000001</v>
      </c>
    </row>
    <row r="1032" spans="110:123">
      <c r="DF1032" s="152" t="s">
        <v>25381</v>
      </c>
      <c r="DG1032" s="219">
        <v>1344327.88</v>
      </c>
      <c r="DH1032" s="219">
        <v>1313466.1499999999</v>
      </c>
      <c r="DI1032" s="219">
        <v>1338557.27</v>
      </c>
      <c r="DJ1032" s="219">
        <v>1314922.24</v>
      </c>
      <c r="DK1032" s="219">
        <v>1386642.55</v>
      </c>
      <c r="DL1032" s="219">
        <v>1352055.18</v>
      </c>
      <c r="DM1032" s="219">
        <v>1292895.21</v>
      </c>
      <c r="DN1032" s="219">
        <v>1448884.81</v>
      </c>
      <c r="DO1032" s="219">
        <v>1359696.25</v>
      </c>
      <c r="DP1032" s="219">
        <v>1334936.27</v>
      </c>
      <c r="DQ1032" s="219">
        <v>1425240.37</v>
      </c>
      <c r="DR1032" s="219">
        <v>1642657.54</v>
      </c>
      <c r="DS1032" s="164">
        <f t="shared" ref="DS1032:DS1075" si="16">+SUM(DG1032:DR1032)</f>
        <v>16554281.719999999</v>
      </c>
    </row>
    <row r="1033" spans="110:123" ht="20.399999999999999">
      <c r="DF1033" s="152" t="s">
        <v>25464</v>
      </c>
      <c r="DG1033" s="219">
        <v>9656859.9800000004</v>
      </c>
      <c r="DH1033" s="219">
        <v>9522148.0099999998</v>
      </c>
      <c r="DI1033" s="219">
        <v>9665415.5700000003</v>
      </c>
      <c r="DJ1033" s="219">
        <v>9695425.6500000004</v>
      </c>
      <c r="DK1033" s="219">
        <v>9723989.4900000002</v>
      </c>
      <c r="DL1033" s="219">
        <v>9847322.0999999996</v>
      </c>
      <c r="DM1033" s="219">
        <v>9453168.75</v>
      </c>
      <c r="DN1033" s="219">
        <v>10135921.289999999</v>
      </c>
      <c r="DO1033" s="219">
        <v>9476146.5099999998</v>
      </c>
      <c r="DP1033" s="219">
        <v>10019957.4</v>
      </c>
      <c r="DQ1033" s="219">
        <v>10172283.18</v>
      </c>
      <c r="DR1033" s="219">
        <v>11523847.65</v>
      </c>
      <c r="DS1033" s="164">
        <f t="shared" si="16"/>
        <v>118892485.58000001</v>
      </c>
    </row>
    <row r="1034" spans="110:123" ht="20.399999999999999">
      <c r="DF1034" s="152" t="s">
        <v>25465</v>
      </c>
      <c r="DG1034" s="219">
        <v>96905003.930000007</v>
      </c>
      <c r="DH1034" s="219">
        <v>97091459.829999998</v>
      </c>
      <c r="DI1034" s="219">
        <v>97986542.849999994</v>
      </c>
      <c r="DJ1034" s="219">
        <v>98474969.609999999</v>
      </c>
      <c r="DK1034" s="219">
        <v>98218209.549999997</v>
      </c>
      <c r="DL1034" s="219">
        <v>98945459.480000004</v>
      </c>
      <c r="DM1034" s="219">
        <v>94111156.879999995</v>
      </c>
      <c r="DN1034" s="219">
        <v>103785498.98999999</v>
      </c>
      <c r="DO1034" s="219">
        <v>96394438.219999999</v>
      </c>
      <c r="DP1034" s="219">
        <v>101653653.86</v>
      </c>
      <c r="DQ1034" s="219">
        <v>101322197.91</v>
      </c>
      <c r="DR1034" s="219">
        <v>120250231.48999999</v>
      </c>
      <c r="DS1034" s="164">
        <f t="shared" si="16"/>
        <v>1205138822.6000001</v>
      </c>
    </row>
    <row r="1035" spans="110:123" ht="20.399999999999999">
      <c r="DF1035" s="152" t="s">
        <v>25382</v>
      </c>
      <c r="DG1035" s="219">
        <v>21992787.120000001</v>
      </c>
      <c r="DH1035" s="219">
        <v>21990282.52</v>
      </c>
      <c r="DI1035" s="219">
        <v>22551149.510000002</v>
      </c>
      <c r="DJ1035" s="219">
        <v>22829816.629999999</v>
      </c>
      <c r="DK1035" s="219">
        <v>22640079.629999999</v>
      </c>
      <c r="DL1035" s="219">
        <v>23398523.559999999</v>
      </c>
      <c r="DM1035" s="219">
        <v>22744053.399999999</v>
      </c>
      <c r="DN1035" s="219">
        <v>23194816.719999999</v>
      </c>
      <c r="DO1035" s="219">
        <v>23279451.68</v>
      </c>
      <c r="DP1035" s="219">
        <v>23215439.359999999</v>
      </c>
      <c r="DQ1035" s="219">
        <v>23501825.559999999</v>
      </c>
      <c r="DR1035" s="219">
        <v>28520671.41</v>
      </c>
      <c r="DS1035" s="164">
        <f t="shared" si="16"/>
        <v>279858897.10000002</v>
      </c>
    </row>
    <row r="1036" spans="110:123" ht="20.399999999999999">
      <c r="DF1036" s="152" t="s">
        <v>25466</v>
      </c>
      <c r="DG1036" s="219">
        <v>1117106.8600000001</v>
      </c>
      <c r="DH1036" s="219">
        <v>868389.45</v>
      </c>
      <c r="DI1036" s="219">
        <v>871713.47</v>
      </c>
      <c r="DJ1036" s="219">
        <v>836268.67</v>
      </c>
      <c r="DK1036" s="219">
        <v>825829.46</v>
      </c>
      <c r="DL1036" s="219">
        <v>824493.56</v>
      </c>
      <c r="DM1036" s="219">
        <v>802488.33</v>
      </c>
      <c r="DN1036" s="219">
        <v>818608.76</v>
      </c>
      <c r="DO1036" s="219">
        <v>759147.38</v>
      </c>
      <c r="DP1036" s="219">
        <v>761906.22</v>
      </c>
      <c r="DQ1036" s="219">
        <v>799214.59</v>
      </c>
      <c r="DR1036" s="219">
        <v>801570.07</v>
      </c>
      <c r="DS1036" s="164">
        <f t="shared" si="16"/>
        <v>10086736.82</v>
      </c>
    </row>
    <row r="1037" spans="110:123" ht="20.399999999999999">
      <c r="DF1037" s="152" t="s">
        <v>25467</v>
      </c>
      <c r="DG1037" s="219">
        <v>11965166.039999999</v>
      </c>
      <c r="DH1037" s="219">
        <v>11798774.949999999</v>
      </c>
      <c r="DI1037" s="219">
        <v>12050363.789999999</v>
      </c>
      <c r="DJ1037" s="219">
        <v>12760961.859999999</v>
      </c>
      <c r="DK1037" s="219">
        <v>12260767.699999999</v>
      </c>
      <c r="DL1037" s="219">
        <v>12213364.800000001</v>
      </c>
      <c r="DM1037" s="219">
        <v>11434448.949999999</v>
      </c>
      <c r="DN1037" s="219">
        <v>12618590.32</v>
      </c>
      <c r="DO1037" s="219">
        <v>11596847.02</v>
      </c>
      <c r="DP1037" s="219">
        <v>12419446.57</v>
      </c>
      <c r="DQ1037" s="219">
        <v>12247000.75</v>
      </c>
      <c r="DR1037" s="219">
        <v>12882291.390000001</v>
      </c>
      <c r="DS1037" s="164">
        <f t="shared" si="16"/>
        <v>146248024.13999999</v>
      </c>
    </row>
    <row r="1038" spans="110:123">
      <c r="DF1038" s="152" t="s">
        <v>25468</v>
      </c>
      <c r="DG1038" s="219">
        <v>52371925.340000004</v>
      </c>
      <c r="DH1038" s="219">
        <v>52689904.729999997</v>
      </c>
      <c r="DI1038" s="219">
        <v>53199928.409999996</v>
      </c>
      <c r="DJ1038" s="219">
        <v>57093888.009999998</v>
      </c>
      <c r="DK1038" s="219">
        <v>54390162.700000003</v>
      </c>
      <c r="DL1038" s="219">
        <v>54561027.170000002</v>
      </c>
      <c r="DM1038" s="219">
        <v>52583385.060000002</v>
      </c>
      <c r="DN1038" s="219">
        <v>56284655.719999999</v>
      </c>
      <c r="DO1038" s="219">
        <v>52866807.460000001</v>
      </c>
      <c r="DP1038" s="219">
        <v>54945437.390000001</v>
      </c>
      <c r="DQ1038" s="219">
        <v>55060269.630000003</v>
      </c>
      <c r="DR1038" s="219">
        <v>57668621.939999998</v>
      </c>
      <c r="DS1038" s="164">
        <f t="shared" si="16"/>
        <v>653716013.55999994</v>
      </c>
    </row>
    <row r="1039" spans="110:123" ht="20.399999999999999">
      <c r="DF1039" s="152" t="s">
        <v>25469</v>
      </c>
      <c r="DG1039" s="219">
        <v>18938287.559999999</v>
      </c>
      <c r="DH1039" s="219">
        <v>19035494.760000002</v>
      </c>
      <c r="DI1039" s="219">
        <v>19311722.010000002</v>
      </c>
      <c r="DJ1039" s="219">
        <v>19442334.43</v>
      </c>
      <c r="DK1039" s="219">
        <v>19650014.260000002</v>
      </c>
      <c r="DL1039" s="219">
        <v>19469556.690000001</v>
      </c>
      <c r="DM1039" s="219">
        <v>18267980.940000001</v>
      </c>
      <c r="DN1039" s="219">
        <v>20988301.84</v>
      </c>
      <c r="DO1039" s="219">
        <v>19389666.879999999</v>
      </c>
      <c r="DP1039" s="219">
        <v>20554185.66</v>
      </c>
      <c r="DQ1039" s="219">
        <v>21123687.710000001</v>
      </c>
      <c r="DR1039" s="219">
        <v>23691429.140000001</v>
      </c>
      <c r="DS1039" s="164">
        <f t="shared" si="16"/>
        <v>239862661.88</v>
      </c>
    </row>
    <row r="1040" spans="110:123" ht="20.399999999999999">
      <c r="DF1040" s="154" t="s">
        <v>24789</v>
      </c>
      <c r="DG1040" s="218">
        <v>0</v>
      </c>
      <c r="DH1040" s="218">
        <v>48602.21</v>
      </c>
      <c r="DI1040" s="218">
        <v>36662.589999999997</v>
      </c>
      <c r="DJ1040" s="218">
        <v>52169.38</v>
      </c>
      <c r="DK1040" s="218">
        <v>4858.8599999999997</v>
      </c>
      <c r="DL1040" s="218">
        <v>52714.04</v>
      </c>
      <c r="DM1040" s="218">
        <v>155435.91</v>
      </c>
      <c r="DN1040" s="218">
        <v>78875.48</v>
      </c>
      <c r="DO1040" s="218">
        <v>133365.68</v>
      </c>
      <c r="DP1040" s="218">
        <v>72284.240000000005</v>
      </c>
      <c r="DQ1040" s="218">
        <v>132830.51</v>
      </c>
      <c r="DR1040" s="218">
        <v>22498.66</v>
      </c>
      <c r="DS1040" s="164">
        <f t="shared" si="16"/>
        <v>790297.55999999994</v>
      </c>
    </row>
    <row r="1041" spans="110:123">
      <c r="DF1041" s="152" t="s">
        <v>24792</v>
      </c>
      <c r="DG1041" s="219">
        <v>0</v>
      </c>
      <c r="DH1041" s="219">
        <v>48602.21</v>
      </c>
      <c r="DI1041" s="219">
        <v>36662.589999999997</v>
      </c>
      <c r="DJ1041" s="219">
        <v>52169.38</v>
      </c>
      <c r="DK1041" s="219">
        <v>4858.8599999999997</v>
      </c>
      <c r="DL1041" s="219">
        <v>52714.04</v>
      </c>
      <c r="DM1041" s="219">
        <v>155435.91</v>
      </c>
      <c r="DN1041" s="219">
        <v>78875.48</v>
      </c>
      <c r="DO1041" s="219">
        <v>133365.68</v>
      </c>
      <c r="DP1041" s="219">
        <v>72284.240000000005</v>
      </c>
      <c r="DQ1041" s="219">
        <v>132830.51</v>
      </c>
      <c r="DR1041" s="219">
        <v>22498.66</v>
      </c>
      <c r="DS1041" s="164">
        <f t="shared" si="16"/>
        <v>790297.55999999994</v>
      </c>
    </row>
    <row r="1042" spans="110:123">
      <c r="DF1042" s="153" t="s">
        <v>25387</v>
      </c>
      <c r="DG1042" s="217">
        <v>6873852.4199999999</v>
      </c>
      <c r="DH1042" s="217">
        <v>6815911.7000000002</v>
      </c>
      <c r="DI1042" s="217">
        <v>7007029.7000000002</v>
      </c>
      <c r="DJ1042" s="217">
        <v>7200092.7599999998</v>
      </c>
      <c r="DK1042" s="217">
        <v>7123784.5300000003</v>
      </c>
      <c r="DL1042" s="217">
        <v>6952732.3799999999</v>
      </c>
      <c r="DM1042" s="217">
        <v>6509142.9800000004</v>
      </c>
      <c r="DN1042" s="217">
        <v>7473036.4199999999</v>
      </c>
      <c r="DO1042" s="217">
        <v>7083217.0300000003</v>
      </c>
      <c r="DP1042" s="217">
        <v>7082546.7599999998</v>
      </c>
      <c r="DQ1042" s="217">
        <v>7119563.4500000002</v>
      </c>
      <c r="DR1042" s="217">
        <v>7961967.0599999996</v>
      </c>
      <c r="DS1042" s="164">
        <f t="shared" si="16"/>
        <v>85202877.190000013</v>
      </c>
    </row>
    <row r="1043" spans="110:123">
      <c r="DF1043" s="154" t="s">
        <v>24773</v>
      </c>
      <c r="DG1043" s="218">
        <v>6873852.4199999999</v>
      </c>
      <c r="DH1043" s="218">
        <v>6815911.7000000002</v>
      </c>
      <c r="DI1043" s="218">
        <v>7007029.7000000002</v>
      </c>
      <c r="DJ1043" s="218">
        <v>7200092.7599999998</v>
      </c>
      <c r="DK1043" s="218">
        <v>7123784.5300000003</v>
      </c>
      <c r="DL1043" s="218">
        <v>6952732.3799999999</v>
      </c>
      <c r="DM1043" s="218">
        <v>6509142.9800000004</v>
      </c>
      <c r="DN1043" s="218">
        <v>7473036.4199999999</v>
      </c>
      <c r="DO1043" s="218">
        <v>7083217.0300000003</v>
      </c>
      <c r="DP1043" s="218">
        <v>7082546.7599999998</v>
      </c>
      <c r="DQ1043" s="218">
        <v>7119563.4500000002</v>
      </c>
      <c r="DR1043" s="218">
        <v>7961967.0599999996</v>
      </c>
      <c r="DS1043" s="164">
        <f t="shared" si="16"/>
        <v>85202877.190000013</v>
      </c>
    </row>
    <row r="1044" spans="110:123" ht="20.399999999999999">
      <c r="DF1044" s="152" t="s">
        <v>25379</v>
      </c>
      <c r="DG1044" s="219">
        <v>81757.22</v>
      </c>
      <c r="DH1044" s="219">
        <v>70883.960000000006</v>
      </c>
      <c r="DI1044" s="219">
        <v>70883.960000000006</v>
      </c>
      <c r="DJ1044" s="219">
        <v>70883.960000000006</v>
      </c>
      <c r="DK1044" s="219">
        <v>70883.960000000006</v>
      </c>
      <c r="DL1044" s="219">
        <v>86774.54</v>
      </c>
      <c r="DM1044" s="219">
        <v>70883.960000000006</v>
      </c>
      <c r="DN1044" s="219">
        <v>77689.11</v>
      </c>
      <c r="DO1044" s="219">
        <v>49137.45</v>
      </c>
      <c r="DP1044" s="219">
        <v>98490.65</v>
      </c>
      <c r="DQ1044" s="219">
        <v>70883.960000000006</v>
      </c>
      <c r="DR1044" s="219">
        <v>117983.73</v>
      </c>
      <c r="DS1044" s="164">
        <f t="shared" si="16"/>
        <v>937136.46</v>
      </c>
    </row>
    <row r="1045" spans="110:123">
      <c r="DF1045" s="152" t="s">
        <v>25380</v>
      </c>
      <c r="DG1045" s="219">
        <v>4403.29</v>
      </c>
      <c r="DH1045" s="219">
        <v>4403.29</v>
      </c>
      <c r="DI1045" s="219">
        <v>4403.29</v>
      </c>
      <c r="DJ1045" s="219">
        <v>4403.29</v>
      </c>
      <c r="DK1045" s="219">
        <v>4048.68</v>
      </c>
      <c r="DL1045" s="219">
        <v>4757.8999999999996</v>
      </c>
      <c r="DM1045" s="219">
        <v>4403.29</v>
      </c>
      <c r="DN1045" s="219">
        <v>8451.9699999999993</v>
      </c>
      <c r="DO1045" s="219">
        <v>4403.29</v>
      </c>
      <c r="DP1045" s="219">
        <v>4403.29</v>
      </c>
      <c r="DQ1045" s="219">
        <v>4403.29</v>
      </c>
      <c r="DR1045" s="219">
        <v>5066.1400000000003</v>
      </c>
      <c r="DS1045" s="164">
        <f t="shared" si="16"/>
        <v>57551.01</v>
      </c>
    </row>
    <row r="1046" spans="110:123">
      <c r="DF1046" s="152" t="s">
        <v>25381</v>
      </c>
      <c r="DG1046" s="219">
        <v>122084.67</v>
      </c>
      <c r="DH1046" s="219">
        <v>122084.67</v>
      </c>
      <c r="DI1046" s="219">
        <v>148945.74</v>
      </c>
      <c r="DJ1046" s="219">
        <v>122084.67</v>
      </c>
      <c r="DK1046" s="219">
        <v>129855.77</v>
      </c>
      <c r="DL1046" s="219">
        <v>142025.28</v>
      </c>
      <c r="DM1046" s="219">
        <v>119673.25</v>
      </c>
      <c r="DN1046" s="219">
        <v>147135.97</v>
      </c>
      <c r="DO1046" s="219">
        <v>108665.47</v>
      </c>
      <c r="DP1046" s="219">
        <v>133634.45000000001</v>
      </c>
      <c r="DQ1046" s="219">
        <v>136259.48000000001</v>
      </c>
      <c r="DR1046" s="219">
        <v>153966.93</v>
      </c>
      <c r="DS1046" s="164">
        <f t="shared" si="16"/>
        <v>1586416.3499999999</v>
      </c>
    </row>
    <row r="1047" spans="110:123" ht="20.399999999999999">
      <c r="DF1047" s="152" t="s">
        <v>25464</v>
      </c>
      <c r="DG1047" s="219">
        <v>140641.72</v>
      </c>
      <c r="DH1047" s="219">
        <v>167183.85</v>
      </c>
      <c r="DI1047" s="219">
        <v>156135.13</v>
      </c>
      <c r="DJ1047" s="219">
        <v>147459.22</v>
      </c>
      <c r="DK1047" s="219">
        <v>145301.64000000001</v>
      </c>
      <c r="DL1047" s="219">
        <v>149228.82</v>
      </c>
      <c r="DM1047" s="219">
        <v>151749.60999999999</v>
      </c>
      <c r="DN1047" s="219">
        <v>162856.65</v>
      </c>
      <c r="DO1047" s="219">
        <v>178470.41</v>
      </c>
      <c r="DP1047" s="219">
        <v>198914.5</v>
      </c>
      <c r="DQ1047" s="219">
        <v>183955.67</v>
      </c>
      <c r="DR1047" s="219">
        <v>191446.77</v>
      </c>
      <c r="DS1047" s="164">
        <f t="shared" si="16"/>
        <v>1973343.99</v>
      </c>
    </row>
    <row r="1048" spans="110:123" ht="20.399999999999999">
      <c r="DF1048" s="152" t="s">
        <v>25465</v>
      </c>
      <c r="DG1048" s="219">
        <v>3706261.01</v>
      </c>
      <c r="DH1048" s="219">
        <v>3655034.66</v>
      </c>
      <c r="DI1048" s="219">
        <v>3710028.05</v>
      </c>
      <c r="DJ1048" s="219">
        <v>3729297.95</v>
      </c>
      <c r="DK1048" s="219">
        <v>3684069.84</v>
      </c>
      <c r="DL1048" s="219">
        <v>3725071.1</v>
      </c>
      <c r="DM1048" s="219">
        <v>3514040.82</v>
      </c>
      <c r="DN1048" s="219">
        <v>4036430.33</v>
      </c>
      <c r="DO1048" s="219">
        <v>3897408.07</v>
      </c>
      <c r="DP1048" s="219">
        <v>3787023.46</v>
      </c>
      <c r="DQ1048" s="219">
        <v>3728333.19</v>
      </c>
      <c r="DR1048" s="219">
        <v>4433141.58</v>
      </c>
      <c r="DS1048" s="164">
        <f t="shared" si="16"/>
        <v>45606140.059999995</v>
      </c>
    </row>
    <row r="1049" spans="110:123" ht="20.399999999999999">
      <c r="DF1049" s="152" t="s">
        <v>25382</v>
      </c>
      <c r="DG1049" s="219">
        <v>14838.47</v>
      </c>
      <c r="DH1049" s="219">
        <v>11069.03</v>
      </c>
      <c r="DI1049" s="219">
        <v>121662.94</v>
      </c>
      <c r="DJ1049" s="219">
        <v>32848.57</v>
      </c>
      <c r="DK1049" s="219">
        <v>159160.78</v>
      </c>
      <c r="DL1049" s="219">
        <v>-62861.59</v>
      </c>
      <c r="DM1049" s="219">
        <v>44580.51</v>
      </c>
      <c r="DN1049" s="219">
        <v>42710.2</v>
      </c>
      <c r="DO1049" s="219">
        <v>44278.96</v>
      </c>
      <c r="DP1049" s="219">
        <v>39872.699999999997</v>
      </c>
      <c r="DQ1049" s="219">
        <v>47177.440000000002</v>
      </c>
      <c r="DR1049" s="219">
        <v>53500.28</v>
      </c>
      <c r="DS1049" s="164">
        <f t="shared" si="16"/>
        <v>548838.29000000015</v>
      </c>
    </row>
    <row r="1050" spans="110:123" ht="20.399999999999999">
      <c r="DF1050" s="152" t="s">
        <v>25467</v>
      </c>
      <c r="DG1050" s="219">
        <v>709022.69</v>
      </c>
      <c r="DH1050" s="219">
        <v>713134.78</v>
      </c>
      <c r="DI1050" s="219">
        <v>700505.48</v>
      </c>
      <c r="DJ1050" s="219">
        <v>801921.53</v>
      </c>
      <c r="DK1050" s="219">
        <v>707307.65</v>
      </c>
      <c r="DL1050" s="219">
        <v>695718.48</v>
      </c>
      <c r="DM1050" s="219">
        <v>637088.1</v>
      </c>
      <c r="DN1050" s="219">
        <v>728565.37</v>
      </c>
      <c r="DO1050" s="219">
        <v>684447.65</v>
      </c>
      <c r="DP1050" s="219">
        <v>690468.84</v>
      </c>
      <c r="DQ1050" s="219">
        <v>716648.1</v>
      </c>
      <c r="DR1050" s="219">
        <v>716346.76</v>
      </c>
      <c r="DS1050" s="164">
        <f t="shared" si="16"/>
        <v>8501175.4299999997</v>
      </c>
    </row>
    <row r="1051" spans="110:123">
      <c r="DF1051" s="152" t="s">
        <v>25468</v>
      </c>
      <c r="DG1051" s="219">
        <v>1368193.99</v>
      </c>
      <c r="DH1051" s="219">
        <v>1393543.76</v>
      </c>
      <c r="DI1051" s="219">
        <v>1401858.76</v>
      </c>
      <c r="DJ1051" s="219">
        <v>1581319.16</v>
      </c>
      <c r="DK1051" s="219">
        <v>1468750.23</v>
      </c>
      <c r="DL1051" s="219">
        <v>1481299.84</v>
      </c>
      <c r="DM1051" s="219">
        <v>1342667.09</v>
      </c>
      <c r="DN1051" s="219">
        <v>1485643.17</v>
      </c>
      <c r="DO1051" s="219">
        <v>1392345.39</v>
      </c>
      <c r="DP1051" s="219">
        <v>1408646.42</v>
      </c>
      <c r="DQ1051" s="219">
        <v>1472871.62</v>
      </c>
      <c r="DR1051" s="219">
        <v>1481399.86</v>
      </c>
      <c r="DS1051" s="164">
        <f t="shared" si="16"/>
        <v>17278539.289999999</v>
      </c>
    </row>
    <row r="1052" spans="110:123" ht="20.399999999999999">
      <c r="DF1052" s="152" t="s">
        <v>25469</v>
      </c>
      <c r="DG1052" s="219">
        <v>726649.36</v>
      </c>
      <c r="DH1052" s="219">
        <v>678573.7</v>
      </c>
      <c r="DI1052" s="219">
        <v>692606.35</v>
      </c>
      <c r="DJ1052" s="219">
        <v>709874.41</v>
      </c>
      <c r="DK1052" s="219">
        <v>754405.98</v>
      </c>
      <c r="DL1052" s="219">
        <v>730718.01</v>
      </c>
      <c r="DM1052" s="219">
        <v>624056.35</v>
      </c>
      <c r="DN1052" s="219">
        <v>783553.65</v>
      </c>
      <c r="DO1052" s="219">
        <v>724060.34</v>
      </c>
      <c r="DP1052" s="219">
        <v>721092.45</v>
      </c>
      <c r="DQ1052" s="219">
        <v>759030.7</v>
      </c>
      <c r="DR1052" s="219">
        <v>809115.01</v>
      </c>
      <c r="DS1052" s="164">
        <f t="shared" si="16"/>
        <v>8713736.3100000005</v>
      </c>
    </row>
    <row r="1053" spans="110:123">
      <c r="DF1053" s="153" t="s">
        <v>25392</v>
      </c>
      <c r="DG1053" s="217">
        <v>22880355.620000001</v>
      </c>
      <c r="DH1053" s="217">
        <v>25248200.440000001</v>
      </c>
      <c r="DI1053" s="217">
        <v>24979184.93</v>
      </c>
      <c r="DJ1053" s="217">
        <v>25274667.559999999</v>
      </c>
      <c r="DK1053" s="217">
        <v>25325224.510000002</v>
      </c>
      <c r="DL1053" s="217">
        <v>25301030.48</v>
      </c>
      <c r="DM1053" s="217">
        <v>24171631.460000001</v>
      </c>
      <c r="DN1053" s="217">
        <v>26408095.149999999</v>
      </c>
      <c r="DO1053" s="217">
        <v>23593328.780000001</v>
      </c>
      <c r="DP1053" s="217">
        <v>24920191.969999999</v>
      </c>
      <c r="DQ1053" s="217">
        <v>26467134.539999999</v>
      </c>
      <c r="DR1053" s="217">
        <v>30473914.120000001</v>
      </c>
      <c r="DS1053" s="164">
        <f t="shared" si="16"/>
        <v>305042959.56000006</v>
      </c>
    </row>
    <row r="1054" spans="110:123">
      <c r="DF1054" s="154" t="s">
        <v>24773</v>
      </c>
      <c r="DG1054" s="218">
        <v>22277223.27</v>
      </c>
      <c r="DH1054" s="218">
        <v>24689126.649999999</v>
      </c>
      <c r="DI1054" s="218">
        <v>24385215.449999999</v>
      </c>
      <c r="DJ1054" s="218">
        <v>24701278.370000001</v>
      </c>
      <c r="DK1054" s="218">
        <v>24778192.899999999</v>
      </c>
      <c r="DL1054" s="218">
        <v>24717323.390000001</v>
      </c>
      <c r="DM1054" s="218">
        <v>23637137.66</v>
      </c>
      <c r="DN1054" s="218">
        <v>25723639.289999999</v>
      </c>
      <c r="DO1054" s="218">
        <v>22991406.899999999</v>
      </c>
      <c r="DP1054" s="218">
        <v>24354567.800000001</v>
      </c>
      <c r="DQ1054" s="218">
        <v>25889050.84</v>
      </c>
      <c r="DR1054" s="218">
        <v>29972751.719999999</v>
      </c>
      <c r="DS1054" s="164">
        <f t="shared" si="16"/>
        <v>298116914.24000001</v>
      </c>
    </row>
    <row r="1055" spans="110:123">
      <c r="DF1055" s="152" t="s">
        <v>24774</v>
      </c>
      <c r="DG1055" s="219">
        <v>692359.66</v>
      </c>
      <c r="DH1055" s="219">
        <v>596885.15</v>
      </c>
      <c r="DI1055" s="219">
        <v>632696.38</v>
      </c>
      <c r="DJ1055" s="219">
        <v>759967.14</v>
      </c>
      <c r="DK1055" s="219">
        <v>736309.82</v>
      </c>
      <c r="DL1055" s="219">
        <v>688372.77</v>
      </c>
      <c r="DM1055" s="219">
        <v>661358.79</v>
      </c>
      <c r="DN1055" s="219">
        <v>739235.85</v>
      </c>
      <c r="DO1055" s="219">
        <v>639991.21</v>
      </c>
      <c r="DP1055" s="219">
        <v>693753.43</v>
      </c>
      <c r="DQ1055" s="219">
        <v>663102.1</v>
      </c>
      <c r="DR1055" s="219">
        <v>842985.31</v>
      </c>
      <c r="DS1055" s="164">
        <f t="shared" si="16"/>
        <v>8347017.6099999994</v>
      </c>
    </row>
    <row r="1056" spans="110:123">
      <c r="DF1056" s="152" t="s">
        <v>24775</v>
      </c>
      <c r="DG1056" s="219">
        <v>21584863.609999999</v>
      </c>
      <c r="DH1056" s="219">
        <v>24092241.5</v>
      </c>
      <c r="DI1056" s="219">
        <v>23752519.07</v>
      </c>
      <c r="DJ1056" s="219">
        <v>23941311.23</v>
      </c>
      <c r="DK1056" s="219">
        <v>24041883.079999998</v>
      </c>
      <c r="DL1056" s="219">
        <v>24028950.620000001</v>
      </c>
      <c r="DM1056" s="219">
        <v>22975778.870000001</v>
      </c>
      <c r="DN1056" s="219">
        <v>24984403.440000001</v>
      </c>
      <c r="DO1056" s="219">
        <v>22351415.690000001</v>
      </c>
      <c r="DP1056" s="219">
        <v>23660814.370000001</v>
      </c>
      <c r="DQ1056" s="219">
        <v>25225948.739999998</v>
      </c>
      <c r="DR1056" s="219">
        <v>29129766.41</v>
      </c>
      <c r="DS1056" s="164">
        <f t="shared" si="16"/>
        <v>289769896.63000005</v>
      </c>
    </row>
    <row r="1057" spans="110:123">
      <c r="DF1057" s="154" t="s">
        <v>24918</v>
      </c>
      <c r="DG1057" s="218">
        <v>603132.35</v>
      </c>
      <c r="DH1057" s="218">
        <v>559073.79</v>
      </c>
      <c r="DI1057" s="218">
        <v>593969.48</v>
      </c>
      <c r="DJ1057" s="218">
        <v>573389.18999999994</v>
      </c>
      <c r="DK1057" s="218">
        <v>547031.61</v>
      </c>
      <c r="DL1057" s="218">
        <v>583707.09</v>
      </c>
      <c r="DM1057" s="218">
        <v>534493.80000000005</v>
      </c>
      <c r="DN1057" s="218">
        <v>684455.86</v>
      </c>
      <c r="DO1057" s="218">
        <v>601921.88</v>
      </c>
      <c r="DP1057" s="218">
        <v>565624.17000000004</v>
      </c>
      <c r="DQ1057" s="218">
        <v>578083.69999999995</v>
      </c>
      <c r="DR1057" s="218">
        <v>501162.4</v>
      </c>
      <c r="DS1057" s="164">
        <f t="shared" si="16"/>
        <v>6926045.3200000003</v>
      </c>
    </row>
    <row r="1058" spans="110:123">
      <c r="DF1058" s="152" t="s">
        <v>24921</v>
      </c>
      <c r="DG1058" s="219">
        <v>603132.35</v>
      </c>
      <c r="DH1058" s="219">
        <v>559073.79</v>
      </c>
      <c r="DI1058" s="219">
        <v>593969.48</v>
      </c>
      <c r="DJ1058" s="219">
        <v>573389.18999999994</v>
      </c>
      <c r="DK1058" s="219">
        <v>547031.61</v>
      </c>
      <c r="DL1058" s="219">
        <v>583707.09</v>
      </c>
      <c r="DM1058" s="219">
        <v>534493.80000000005</v>
      </c>
      <c r="DN1058" s="219">
        <v>684455.86</v>
      </c>
      <c r="DO1058" s="219">
        <v>601921.88</v>
      </c>
      <c r="DP1058" s="219">
        <v>565624.17000000004</v>
      </c>
      <c r="DQ1058" s="219">
        <v>578083.69999999995</v>
      </c>
      <c r="DR1058" s="219">
        <v>501162.4</v>
      </c>
      <c r="DS1058" s="164">
        <f t="shared" si="16"/>
        <v>6926045.3200000003</v>
      </c>
    </row>
    <row r="1059" spans="110:123">
      <c r="DF1059" s="153" t="s">
        <v>25393</v>
      </c>
      <c r="DG1059" s="217">
        <v>78157993.040000007</v>
      </c>
      <c r="DH1059" s="217">
        <v>73971751.030000001</v>
      </c>
      <c r="DI1059" s="217">
        <v>111081012.03</v>
      </c>
      <c r="DJ1059" s="217">
        <v>144016696.09999999</v>
      </c>
      <c r="DK1059" s="217">
        <v>106140904.14</v>
      </c>
      <c r="DL1059" s="217">
        <v>141899741.53</v>
      </c>
      <c r="DM1059" s="217">
        <v>146667495.31</v>
      </c>
      <c r="DN1059" s="217">
        <v>79241228.879999995</v>
      </c>
      <c r="DO1059" s="217">
        <v>189841779.27000001</v>
      </c>
      <c r="DP1059" s="217">
        <v>84111552.640000001</v>
      </c>
      <c r="DQ1059" s="217">
        <v>78775965.120000005</v>
      </c>
      <c r="DR1059" s="217">
        <v>193181475.62</v>
      </c>
      <c r="DS1059" s="164">
        <f t="shared" si="16"/>
        <v>1427087594.71</v>
      </c>
    </row>
    <row r="1060" spans="110:123">
      <c r="DF1060" s="154" t="s">
        <v>24890</v>
      </c>
      <c r="DG1060" s="218">
        <v>0</v>
      </c>
      <c r="DH1060" s="218">
        <v>1577519.28</v>
      </c>
      <c r="DI1060" s="218">
        <v>1313161.2</v>
      </c>
      <c r="DJ1060" s="218">
        <v>1366053.12</v>
      </c>
      <c r="DK1060" s="218">
        <v>1490668.92</v>
      </c>
      <c r="DL1060" s="218">
        <v>1469214.36</v>
      </c>
      <c r="DM1060" s="218">
        <v>1233924.8400000001</v>
      </c>
      <c r="DN1060" s="218">
        <v>1693167.48</v>
      </c>
      <c r="DO1060" s="218">
        <v>1503731.16</v>
      </c>
      <c r="DP1060" s="218">
        <v>1372990.32</v>
      </c>
      <c r="DQ1060" s="218">
        <v>1375832.88</v>
      </c>
      <c r="DR1060" s="218">
        <v>2357683.56</v>
      </c>
      <c r="DS1060" s="164">
        <f t="shared" si="16"/>
        <v>16753947.120000003</v>
      </c>
    </row>
    <row r="1061" spans="110:123">
      <c r="DF1061" s="152" t="s">
        <v>24843</v>
      </c>
      <c r="DG1061" s="219">
        <v>0</v>
      </c>
      <c r="DH1061" s="219">
        <v>1577519.28</v>
      </c>
      <c r="DI1061" s="219">
        <v>1313161.2</v>
      </c>
      <c r="DJ1061" s="219">
        <v>1366053.12</v>
      </c>
      <c r="DK1061" s="219">
        <v>1490668.92</v>
      </c>
      <c r="DL1061" s="219">
        <v>1469214.36</v>
      </c>
      <c r="DM1061" s="219">
        <v>1233924.8400000001</v>
      </c>
      <c r="DN1061" s="219">
        <v>1693167.48</v>
      </c>
      <c r="DO1061" s="219">
        <v>1503731.16</v>
      </c>
      <c r="DP1061" s="219">
        <v>1372990.32</v>
      </c>
      <c r="DQ1061" s="219">
        <v>1375832.88</v>
      </c>
      <c r="DR1061" s="219">
        <v>2357683.56</v>
      </c>
      <c r="DS1061" s="164">
        <f t="shared" si="16"/>
        <v>16753947.120000003</v>
      </c>
    </row>
    <row r="1062" spans="110:123">
      <c r="DF1062" s="154" t="s">
        <v>24834</v>
      </c>
      <c r="DG1062" s="218">
        <v>101.5</v>
      </c>
      <c r="DH1062" s="218">
        <v>223.96</v>
      </c>
      <c r="DI1062" s="218">
        <v>111.98</v>
      </c>
      <c r="DJ1062" s="218">
        <v>335.94</v>
      </c>
      <c r="DK1062" s="218">
        <v>264.68</v>
      </c>
      <c r="DL1062" s="218">
        <v>173.06</v>
      </c>
      <c r="DM1062" s="218">
        <v>214.59</v>
      </c>
      <c r="DN1062" s="218">
        <v>209.27</v>
      </c>
      <c r="DO1062" s="218">
        <v>219.45</v>
      </c>
      <c r="DP1062" s="218">
        <v>188.1</v>
      </c>
      <c r="DQ1062" s="218">
        <v>250.8</v>
      </c>
      <c r="DR1062" s="218">
        <v>209</v>
      </c>
      <c r="DS1062" s="164">
        <f t="shared" si="16"/>
        <v>2502.33</v>
      </c>
    </row>
    <row r="1063" spans="110:123">
      <c r="DF1063" s="152" t="s">
        <v>24810</v>
      </c>
      <c r="DG1063" s="219">
        <v>101.5</v>
      </c>
      <c r="DH1063" s="219">
        <v>223.96</v>
      </c>
      <c r="DI1063" s="219">
        <v>111.98</v>
      </c>
      <c r="DJ1063" s="219">
        <v>335.94</v>
      </c>
      <c r="DK1063" s="219">
        <v>264.68</v>
      </c>
      <c r="DL1063" s="219">
        <v>173.06</v>
      </c>
      <c r="DM1063" s="219">
        <v>214.59</v>
      </c>
      <c r="DN1063" s="219">
        <v>209.27</v>
      </c>
      <c r="DO1063" s="219">
        <v>219.45</v>
      </c>
      <c r="DP1063" s="219">
        <v>188.1</v>
      </c>
      <c r="DQ1063" s="219">
        <v>250.8</v>
      </c>
      <c r="DR1063" s="219">
        <v>209</v>
      </c>
      <c r="DS1063" s="164">
        <f t="shared" si="16"/>
        <v>2502.33</v>
      </c>
    </row>
    <row r="1064" spans="110:123" ht="20.399999999999999">
      <c r="DF1064" s="154" t="s">
        <v>24789</v>
      </c>
      <c r="DG1064" s="218">
        <v>1566897.19</v>
      </c>
      <c r="DH1064" s="218">
        <v>2560228.2799999998</v>
      </c>
      <c r="DI1064" s="218">
        <v>2334486.84</v>
      </c>
      <c r="DJ1064" s="218">
        <v>69624450.599999994</v>
      </c>
      <c r="DK1064" s="218">
        <v>2852273.04</v>
      </c>
      <c r="DL1064" s="218">
        <v>960766.74</v>
      </c>
      <c r="DM1064" s="218">
        <v>51874401.32</v>
      </c>
      <c r="DN1064" s="218">
        <v>359461.88</v>
      </c>
      <c r="DO1064" s="218">
        <v>50352398.719999999</v>
      </c>
      <c r="DP1064" s="218">
        <v>6504236.8399999999</v>
      </c>
      <c r="DQ1064" s="218">
        <v>2305468.6800000002</v>
      </c>
      <c r="DR1064" s="218">
        <v>41734096.740000002</v>
      </c>
      <c r="DS1064" s="164">
        <f t="shared" si="16"/>
        <v>233029166.87</v>
      </c>
    </row>
    <row r="1065" spans="110:123">
      <c r="DF1065" s="152" t="s">
        <v>24792</v>
      </c>
      <c r="DG1065" s="219">
        <v>1566897.19</v>
      </c>
      <c r="DH1065" s="219">
        <v>2560228.2799999998</v>
      </c>
      <c r="DI1065" s="219">
        <v>2334486.84</v>
      </c>
      <c r="DJ1065" s="219">
        <v>69624450.599999994</v>
      </c>
      <c r="DK1065" s="219">
        <v>2852273.04</v>
      </c>
      <c r="DL1065" s="219">
        <v>960766.74</v>
      </c>
      <c r="DM1065" s="219">
        <v>51874401.32</v>
      </c>
      <c r="DN1065" s="219">
        <v>359461.88</v>
      </c>
      <c r="DO1065" s="219">
        <v>50352398.719999999</v>
      </c>
      <c r="DP1065" s="219">
        <v>6504236.8399999999</v>
      </c>
      <c r="DQ1065" s="219">
        <v>2305468.6800000002</v>
      </c>
      <c r="DR1065" s="219">
        <v>41734096.740000002</v>
      </c>
      <c r="DS1065" s="164">
        <f t="shared" si="16"/>
        <v>233029166.87</v>
      </c>
    </row>
    <row r="1066" spans="110:123">
      <c r="DF1066" s="154" t="s">
        <v>24820</v>
      </c>
      <c r="DG1066" s="218">
        <v>36866069.539999999</v>
      </c>
      <c r="DH1066" s="218">
        <v>41439812.539999999</v>
      </c>
      <c r="DI1066" s="218">
        <v>44687279.530000001</v>
      </c>
      <c r="DJ1066" s="218">
        <v>42570675.32</v>
      </c>
      <c r="DK1066" s="218">
        <v>73463195.260000005</v>
      </c>
      <c r="DL1066" s="218">
        <v>48734801.049999997</v>
      </c>
      <c r="DM1066" s="218">
        <v>54620495.719999999</v>
      </c>
      <c r="DN1066" s="218">
        <v>53895870.200000003</v>
      </c>
      <c r="DO1066" s="218">
        <v>65660824.259999998</v>
      </c>
      <c r="DP1066" s="218">
        <v>45557172.039999999</v>
      </c>
      <c r="DQ1066" s="218">
        <v>46115609.460000001</v>
      </c>
      <c r="DR1066" s="218">
        <v>58003228.560000002</v>
      </c>
      <c r="DS1066" s="164">
        <f t="shared" si="16"/>
        <v>611615033.48000002</v>
      </c>
    </row>
    <row r="1067" spans="110:123">
      <c r="DF1067" s="152" t="s">
        <v>25394</v>
      </c>
      <c r="DG1067" s="219">
        <v>2295270.2799999998</v>
      </c>
      <c r="DH1067" s="219">
        <v>5194467.5</v>
      </c>
      <c r="DI1067" s="219">
        <v>1969588.89</v>
      </c>
      <c r="DJ1067" s="219">
        <v>8771811.6600000001</v>
      </c>
      <c r="DK1067" s="219">
        <v>38462144.18</v>
      </c>
      <c r="DL1067" s="219">
        <v>11088245.18</v>
      </c>
      <c r="DM1067" s="219">
        <v>10415873.470000001</v>
      </c>
      <c r="DN1067" s="219">
        <v>14279955.26</v>
      </c>
      <c r="DO1067" s="219">
        <v>10823583.300000001</v>
      </c>
      <c r="DP1067" s="219">
        <v>9921080.5800000001</v>
      </c>
      <c r="DQ1067" s="219">
        <v>13341456.74</v>
      </c>
      <c r="DR1067" s="219">
        <v>12828893.369999999</v>
      </c>
      <c r="DS1067" s="164">
        <f t="shared" si="16"/>
        <v>139392370.41</v>
      </c>
    </row>
    <row r="1068" spans="110:123" ht="20.399999999999999">
      <c r="DF1068" s="152" t="s">
        <v>25395</v>
      </c>
      <c r="DG1068" s="219">
        <v>34570799.259999998</v>
      </c>
      <c r="DH1068" s="219">
        <v>36245345.039999999</v>
      </c>
      <c r="DI1068" s="219">
        <v>42717690.640000001</v>
      </c>
      <c r="DJ1068" s="219">
        <v>33798863.659999996</v>
      </c>
      <c r="DK1068" s="219">
        <v>35001051.079999998</v>
      </c>
      <c r="DL1068" s="219">
        <v>37646555.869999997</v>
      </c>
      <c r="DM1068" s="219">
        <v>44204622.25</v>
      </c>
      <c r="DN1068" s="219">
        <v>39615914.939999998</v>
      </c>
      <c r="DO1068" s="219">
        <v>54837240.960000001</v>
      </c>
      <c r="DP1068" s="219">
        <v>35636091.460000001</v>
      </c>
      <c r="DQ1068" s="219">
        <v>32774152.719999999</v>
      </c>
      <c r="DR1068" s="219">
        <v>45174335.189999998</v>
      </c>
      <c r="DS1068" s="164">
        <f t="shared" si="16"/>
        <v>472222663.06999999</v>
      </c>
    </row>
    <row r="1069" spans="110:123">
      <c r="DF1069" s="154" t="s">
        <v>25010</v>
      </c>
      <c r="DG1069" s="218">
        <v>27228530.460000001</v>
      </c>
      <c r="DH1069" s="218">
        <v>27108054.219999999</v>
      </c>
      <c r="DI1069" s="218">
        <v>53529607.829999998</v>
      </c>
      <c r="DJ1069" s="218">
        <v>27187548.370000001</v>
      </c>
      <c r="DK1069" s="218">
        <v>21085840.170000002</v>
      </c>
      <c r="DL1069" s="218">
        <v>63438922.219999999</v>
      </c>
      <c r="DM1069" s="218">
        <v>27297441.109999999</v>
      </c>
      <c r="DN1069" s="218">
        <v>21129859.760000002</v>
      </c>
      <c r="DO1069" s="218">
        <v>62656820.460000001</v>
      </c>
      <c r="DP1069" s="218">
        <v>27288750.5</v>
      </c>
      <c r="DQ1069" s="218">
        <v>21152366.370000001</v>
      </c>
      <c r="DR1069" s="218">
        <v>62105906.390000001</v>
      </c>
      <c r="DS1069" s="164">
        <f t="shared" si="16"/>
        <v>441209647.85999995</v>
      </c>
    </row>
    <row r="1070" spans="110:123" ht="20.399999999999999">
      <c r="DF1070" s="152" t="s">
        <v>25396</v>
      </c>
      <c r="DG1070" s="219">
        <v>16783508.640000001</v>
      </c>
      <c r="DH1070" s="219">
        <v>22913022.800000001</v>
      </c>
      <c r="DI1070" s="219">
        <v>10744050.220000001</v>
      </c>
      <c r="DJ1070" s="219">
        <v>16876925</v>
      </c>
      <c r="DK1070" s="219">
        <v>16885363.030000001</v>
      </c>
      <c r="DL1070" s="219">
        <v>16910341.489999998</v>
      </c>
      <c r="DM1070" s="219">
        <v>16936736.379999999</v>
      </c>
      <c r="DN1070" s="219">
        <v>16952038.84</v>
      </c>
      <c r="DO1070" s="219">
        <v>16985623.609999999</v>
      </c>
      <c r="DP1070" s="219">
        <v>17000486.800000001</v>
      </c>
      <c r="DQ1070" s="219">
        <v>17016075.07</v>
      </c>
      <c r="DR1070" s="219">
        <v>17031283.530000001</v>
      </c>
      <c r="DS1070" s="164">
        <f t="shared" si="16"/>
        <v>203035455.41</v>
      </c>
    </row>
    <row r="1071" spans="110:123" ht="20.399999999999999">
      <c r="DF1071" s="152" t="s">
        <v>25397</v>
      </c>
      <c r="DG1071" s="219">
        <v>10445021.82</v>
      </c>
      <c r="DH1071" s="219">
        <v>4195031.42</v>
      </c>
      <c r="DI1071" s="219">
        <v>42785557.609999999</v>
      </c>
      <c r="DJ1071" s="219">
        <v>10310623.369999999</v>
      </c>
      <c r="DK1071" s="219">
        <v>4200477.1399999997</v>
      </c>
      <c r="DL1071" s="219">
        <v>46528580.729999997</v>
      </c>
      <c r="DM1071" s="219">
        <v>10360704.73</v>
      </c>
      <c r="DN1071" s="219">
        <v>4177820.92</v>
      </c>
      <c r="DO1071" s="219">
        <v>45671196.850000001</v>
      </c>
      <c r="DP1071" s="219">
        <v>10288263.699999999</v>
      </c>
      <c r="DQ1071" s="219">
        <v>4136291.3</v>
      </c>
      <c r="DR1071" s="219">
        <v>45074622.859999999</v>
      </c>
      <c r="DS1071" s="164">
        <f t="shared" si="16"/>
        <v>238174192.44999999</v>
      </c>
    </row>
    <row r="1072" spans="110:123">
      <c r="DF1072" s="154" t="s">
        <v>25470</v>
      </c>
      <c r="DG1072" s="218">
        <v>11602209.199999999</v>
      </c>
      <c r="DH1072" s="218">
        <v>902518.8</v>
      </c>
      <c r="DI1072" s="218">
        <v>8905945.1400000006</v>
      </c>
      <c r="DJ1072" s="218">
        <v>3064869.83</v>
      </c>
      <c r="DK1072" s="218">
        <v>7373330.3099999996</v>
      </c>
      <c r="DL1072" s="218">
        <v>27214929.800000001</v>
      </c>
      <c r="DM1072" s="218">
        <v>11531149.369999999</v>
      </c>
      <c r="DN1072" s="218">
        <v>1735774.27</v>
      </c>
      <c r="DO1072" s="218">
        <v>9504377.0199999996</v>
      </c>
      <c r="DP1072" s="218">
        <v>3174045.74</v>
      </c>
      <c r="DQ1072" s="218">
        <v>7685150.0899999999</v>
      </c>
      <c r="DR1072" s="218">
        <v>27837286.789999999</v>
      </c>
      <c r="DS1072" s="164">
        <f t="shared" si="16"/>
        <v>120531586.35999998</v>
      </c>
    </row>
    <row r="1073" spans="110:123" ht="20.399999999999999">
      <c r="DF1073" s="152" t="s">
        <v>25399</v>
      </c>
      <c r="DG1073" s="219">
        <v>11602209.199999999</v>
      </c>
      <c r="DH1073" s="219">
        <v>902518.8</v>
      </c>
      <c r="DI1073" s="219">
        <v>8905945.1400000006</v>
      </c>
      <c r="DJ1073" s="219">
        <v>3064869.83</v>
      </c>
      <c r="DK1073" s="219">
        <v>7373330.3099999996</v>
      </c>
      <c r="DL1073" s="219">
        <v>27214929.800000001</v>
      </c>
      <c r="DM1073" s="219">
        <v>11531149.369999999</v>
      </c>
      <c r="DN1073" s="219">
        <v>1735774.27</v>
      </c>
      <c r="DO1073" s="219">
        <v>9504377.0199999996</v>
      </c>
      <c r="DP1073" s="219">
        <v>3174045.74</v>
      </c>
      <c r="DQ1073" s="219">
        <v>7685150.0899999999</v>
      </c>
      <c r="DR1073" s="219">
        <v>27837286.789999999</v>
      </c>
      <c r="DS1073" s="164">
        <f t="shared" si="16"/>
        <v>120531586.35999998</v>
      </c>
    </row>
    <row r="1074" spans="110:123">
      <c r="DF1074" s="154" t="s">
        <v>24918</v>
      </c>
      <c r="DG1074" s="218">
        <v>894185.15</v>
      </c>
      <c r="DH1074" s="218">
        <v>383393.95</v>
      </c>
      <c r="DI1074" s="218">
        <v>310419.51</v>
      </c>
      <c r="DJ1074" s="218">
        <v>202762.92</v>
      </c>
      <c r="DK1074" s="218">
        <v>-124668.24</v>
      </c>
      <c r="DL1074" s="218">
        <v>80934.3</v>
      </c>
      <c r="DM1074" s="218">
        <v>109868.36</v>
      </c>
      <c r="DN1074" s="218">
        <v>426886.02</v>
      </c>
      <c r="DO1074" s="218">
        <v>163408.20000000001</v>
      </c>
      <c r="DP1074" s="218">
        <v>214169.1</v>
      </c>
      <c r="DQ1074" s="218">
        <v>141286.84</v>
      </c>
      <c r="DR1074" s="218">
        <v>1143064.58</v>
      </c>
      <c r="DS1074" s="164">
        <f t="shared" si="16"/>
        <v>3945710.6900000004</v>
      </c>
    </row>
    <row r="1075" spans="110:123">
      <c r="DF1075" s="152" t="s">
        <v>25471</v>
      </c>
      <c r="DG1075" s="219">
        <v>894185.15</v>
      </c>
      <c r="DH1075" s="219">
        <v>383393.95</v>
      </c>
      <c r="DI1075" s="219">
        <v>310419.51</v>
      </c>
      <c r="DJ1075" s="219">
        <v>202762.92</v>
      </c>
      <c r="DK1075" s="219">
        <v>-124668.24</v>
      </c>
      <c r="DL1075" s="219">
        <v>80934.3</v>
      </c>
      <c r="DM1075" s="219">
        <v>109868.36</v>
      </c>
      <c r="DN1075" s="219">
        <v>426886.02</v>
      </c>
      <c r="DO1075" s="219">
        <v>163408.20000000001</v>
      </c>
      <c r="DP1075" s="219">
        <v>214169.1</v>
      </c>
      <c r="DQ1075" s="219">
        <v>141286.84</v>
      </c>
      <c r="DR1075" s="219">
        <v>1143064.58</v>
      </c>
      <c r="DS1075" s="164">
        <f t="shared" si="16"/>
        <v>3945710.6900000004</v>
      </c>
    </row>
    <row r="1076" spans="110:123">
      <c r="DF1076" s="255" t="s">
        <v>25472</v>
      </c>
      <c r="DG1076" s="256"/>
      <c r="DH1076" s="256"/>
      <c r="DI1076" s="256"/>
      <c r="DJ1076" s="256"/>
      <c r="DK1076" s="256"/>
      <c r="DL1076" s="256"/>
      <c r="DM1076" s="256"/>
      <c r="DN1076" s="256"/>
      <c r="DO1076" s="256"/>
      <c r="DP1076" s="256"/>
      <c r="DQ1076" s="256"/>
      <c r="DR1076" s="256"/>
      <c r="DS1076" s="256"/>
    </row>
    <row r="1077" spans="110:123">
      <c r="DF1077" s="257" t="s">
        <v>25402</v>
      </c>
      <c r="DG1077" s="256"/>
      <c r="DH1077" s="256"/>
      <c r="DI1077" s="256"/>
      <c r="DJ1077" s="256"/>
      <c r="DK1077" s="256"/>
      <c r="DL1077" s="256"/>
      <c r="DM1077" s="256"/>
      <c r="DN1077" s="256"/>
      <c r="DO1077" s="256"/>
      <c r="DP1077" s="256"/>
      <c r="DQ1077" s="256"/>
      <c r="DR1077" s="256"/>
      <c r="DS1077" s="256"/>
    </row>
  </sheetData>
  <sheetProtection selectLockedCells="1"/>
  <mergeCells count="36">
    <mergeCell ref="B771:E771"/>
    <mergeCell ref="A773:B773"/>
    <mergeCell ref="A774:B774"/>
    <mergeCell ref="A775:B775"/>
    <mergeCell ref="B1:G1"/>
    <mergeCell ref="B2:G2"/>
    <mergeCell ref="B3:G3"/>
    <mergeCell ref="A4:A6"/>
    <mergeCell ref="B4:F4"/>
    <mergeCell ref="B5:F5"/>
    <mergeCell ref="A769:F769"/>
    <mergeCell ref="A770:F770"/>
    <mergeCell ref="A771:A772"/>
    <mergeCell ref="A1:A3"/>
    <mergeCell ref="BK1013:BK1014"/>
    <mergeCell ref="BL1013:BW1013"/>
    <mergeCell ref="BZ4:BZ6"/>
    <mergeCell ref="CA4:CN4"/>
    <mergeCell ref="CA5:CN5"/>
    <mergeCell ref="BZ985:CN985"/>
    <mergeCell ref="BZ986:CN986"/>
    <mergeCell ref="BK4:BK6"/>
    <mergeCell ref="BL4:BX4"/>
    <mergeCell ref="BL5:BX5"/>
    <mergeCell ref="BK1011:BX1011"/>
    <mergeCell ref="BK1012:BX1012"/>
    <mergeCell ref="CP4:CP6"/>
    <mergeCell ref="CQ4:DD4"/>
    <mergeCell ref="CQ5:DD5"/>
    <mergeCell ref="CP934:DD934"/>
    <mergeCell ref="CP935:DD935"/>
    <mergeCell ref="DF4:DF6"/>
    <mergeCell ref="DG4:DS4"/>
    <mergeCell ref="DG5:DS5"/>
    <mergeCell ref="DF1076:DS1076"/>
    <mergeCell ref="DF1077:DS1077"/>
  </mergeCells>
  <hyperlinks>
    <hyperlink ref="M36" r:id="rId1" display="https://administradores.com.br/artigos/gestao-publica-projetos-programas-e-portfolio"/>
    <hyperlink ref="M40" r:id="rId2"/>
    <hyperlink ref="M41" r:id="rId3" display="https://administradores.com.br/colunistas/giandon"/>
    <hyperlink ref="M42" r:id="rId4" display="https://administradores.com.br/colunistas/giandon"/>
    <hyperlink ref="M44" r:id="rId5" display="https://www.politize.com.br/gestao-de-conflitos-politica/"/>
    <hyperlink ref="M56" r:id="rId6" display="https://www.politize.com.br/gestao-de-conflitos-politica/"/>
  </hyperlinks>
  <pageMargins left="0.511811024" right="0.511811024" top="0.78740157499999996" bottom="0.78740157499999996" header="0.31496062000000002" footer="0.31496062000000002"/>
  <pageSetup paperSize="9" orientation="portrait" r:id="rId7"/>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2:K1301"/>
  <sheetViews>
    <sheetView workbookViewId="0">
      <pane xSplit="4" ySplit="15" topLeftCell="E335" activePane="bottomRight" state="frozen"/>
      <selection pane="topRight" activeCell="E1" sqref="E1"/>
      <selection pane="bottomLeft" activeCell="A16" sqref="A16"/>
      <selection pane="bottomRight" activeCell="E346" sqref="E346"/>
    </sheetView>
  </sheetViews>
  <sheetFormatPr defaultRowHeight="14.4"/>
  <cols>
    <col min="1" max="1" width="46.88671875" customWidth="1"/>
    <col min="2" max="2" width="6.109375" customWidth="1"/>
    <col min="4" max="4" width="16" customWidth="1"/>
    <col min="5" max="5" width="19.109375" customWidth="1"/>
    <col min="6" max="6" width="9.6640625" customWidth="1"/>
    <col min="7" max="7" width="37.5546875" customWidth="1"/>
    <col min="8" max="8" width="71.109375" customWidth="1"/>
    <col min="10" max="10" width="11.109375" customWidth="1"/>
    <col min="11" max="11" width="16" customWidth="1"/>
    <col min="12" max="13" width="12.33203125" customWidth="1"/>
    <col min="14" max="14" width="12.88671875" customWidth="1"/>
    <col min="15" max="15" width="11.33203125" customWidth="1"/>
    <col min="16" max="16" width="12.44140625" customWidth="1"/>
    <col min="17" max="17" width="12.5546875" customWidth="1"/>
    <col min="18" max="18" width="11.44140625" customWidth="1"/>
    <col min="19" max="19" width="12.5546875" customWidth="1"/>
    <col min="20" max="20" width="13.6640625" customWidth="1"/>
  </cols>
  <sheetData>
    <row r="2" spans="1:11" ht="15.6">
      <c r="A2" s="21" t="s">
        <v>25473</v>
      </c>
    </row>
    <row r="3" spans="1:11" ht="15.6">
      <c r="A3" s="21"/>
    </row>
    <row r="4" spans="1:11" ht="19.8">
      <c r="A4" s="120" t="s">
        <v>6944</v>
      </c>
      <c r="B4" s="56"/>
      <c r="C4" s="56"/>
    </row>
    <row r="6" spans="1:11">
      <c r="E6" t="s">
        <v>25474</v>
      </c>
      <c r="J6">
        <v>1</v>
      </c>
      <c r="K6" t="s">
        <v>24594</v>
      </c>
    </row>
    <row r="7" spans="1:11">
      <c r="J7">
        <v>2</v>
      </c>
      <c r="K7" t="s">
        <v>24595</v>
      </c>
    </row>
    <row r="8" spans="1:11">
      <c r="J8">
        <v>3</v>
      </c>
      <c r="K8" t="s">
        <v>24596</v>
      </c>
    </row>
    <row r="9" spans="1:11">
      <c r="J9">
        <v>4</v>
      </c>
      <c r="K9" t="s">
        <v>24597</v>
      </c>
    </row>
    <row r="10" spans="1:11">
      <c r="J10">
        <v>5</v>
      </c>
      <c r="K10" t="s">
        <v>24598</v>
      </c>
    </row>
    <row r="11" spans="1:11">
      <c r="J11">
        <v>6</v>
      </c>
      <c r="K11" t="s">
        <v>24600</v>
      </c>
    </row>
    <row r="13" spans="1:11" ht="19.8">
      <c r="A13" s="187" t="s">
        <v>25475</v>
      </c>
      <c r="K13" t="s">
        <v>25476</v>
      </c>
    </row>
    <row r="14" spans="1:11" ht="41.4">
      <c r="A14" s="10" t="s">
        <v>6968</v>
      </c>
      <c r="B14" s="11" t="s">
        <v>6969</v>
      </c>
      <c r="C14" s="244" t="s">
        <v>24601</v>
      </c>
      <c r="D14" s="245"/>
      <c r="E14" s="178" t="s">
        <v>24605</v>
      </c>
      <c r="F14" s="178" t="s">
        <v>25477</v>
      </c>
      <c r="G14" s="176" t="s">
        <v>25478</v>
      </c>
      <c r="H14" s="177" t="s">
        <v>25479</v>
      </c>
      <c r="I14" s="177" t="s">
        <v>24604</v>
      </c>
      <c r="K14" s="212" t="s">
        <v>25480</v>
      </c>
    </row>
    <row r="15" spans="1:11">
      <c r="A15" s="189"/>
      <c r="B15" s="190" t="s">
        <v>24628</v>
      </c>
      <c r="C15" s="190" t="s">
        <v>24607</v>
      </c>
      <c r="D15" s="190" t="s">
        <v>24608</v>
      </c>
      <c r="E15" s="191"/>
      <c r="F15" s="115"/>
      <c r="G15" s="190"/>
      <c r="H15" s="115"/>
      <c r="I15" s="115"/>
      <c r="K15" s="213" t="s">
        <v>25481</v>
      </c>
    </row>
    <row r="16" spans="1:11">
      <c r="A16" s="188" t="str">
        <f>CONCATENATE(B16,".",C16,".",D16)</f>
        <v>22.1.3.1</v>
      </c>
      <c r="B16" s="188" t="str">
        <f>+'TAB 1 Codificação CC Órgão'!D10</f>
        <v>22.1</v>
      </c>
      <c r="C16" s="188">
        <v>3</v>
      </c>
      <c r="D16" s="188">
        <v>1</v>
      </c>
      <c r="E16" s="195"/>
      <c r="F16" s="198" t="str">
        <f>IFERROR(+VLOOKUP(E16,'TAB 1 Codificação CC Órgão'!$A$19:$L$1027,12,0),"-")</f>
        <v>-</v>
      </c>
      <c r="G16" s="204"/>
      <c r="H16" s="195"/>
      <c r="I16" s="196"/>
    </row>
    <row r="17" spans="1:9">
      <c r="A17" s="173" t="str">
        <f t="shared" ref="A17:A357" si="0">CONCATENATE(B17,".",C17,".",D17)</f>
        <v>22.1.3.2</v>
      </c>
      <c r="B17" s="173" t="str">
        <f>+B16</f>
        <v>22.1</v>
      </c>
      <c r="C17" s="173">
        <f>+C16</f>
        <v>3</v>
      </c>
      <c r="D17" s="173">
        <f>+D16+1</f>
        <v>2</v>
      </c>
      <c r="E17" s="195"/>
      <c r="F17" s="198" t="str">
        <f>IFERROR(+VLOOKUP(E17,'TAB 1 Codificação CC Órgão'!$A$19:$L$1027,12,0),"-")</f>
        <v>-</v>
      </c>
      <c r="G17" s="204"/>
      <c r="H17" s="195"/>
      <c r="I17" s="203"/>
    </row>
    <row r="18" spans="1:9">
      <c r="A18" s="173" t="str">
        <f t="shared" si="0"/>
        <v>22.1.3.3</v>
      </c>
      <c r="B18" s="173" t="str">
        <f t="shared" ref="B18:C56" si="1">+B17</f>
        <v>22.1</v>
      </c>
      <c r="C18" s="173">
        <f t="shared" si="1"/>
        <v>3</v>
      </c>
      <c r="D18" s="173">
        <f t="shared" ref="D18:D81" si="2">+D17+1</f>
        <v>3</v>
      </c>
      <c r="E18" s="195"/>
      <c r="F18" s="198" t="str">
        <f>IFERROR(+VLOOKUP(E18,'TAB 1 Codificação CC Órgão'!$A$19:$L$1027,12,0),"-")</f>
        <v>-</v>
      </c>
      <c r="G18" s="204"/>
      <c r="H18" s="195"/>
      <c r="I18" s="204"/>
    </row>
    <row r="19" spans="1:9">
      <c r="A19" s="173" t="str">
        <f t="shared" si="0"/>
        <v>22.1.3.4</v>
      </c>
      <c r="B19" s="173" t="str">
        <f t="shared" si="1"/>
        <v>22.1</v>
      </c>
      <c r="C19" s="173">
        <f t="shared" si="1"/>
        <v>3</v>
      </c>
      <c r="D19" s="173">
        <f t="shared" si="2"/>
        <v>4</v>
      </c>
      <c r="E19" s="201"/>
      <c r="F19" s="198" t="str">
        <f>IFERROR(+VLOOKUP(E19,'TAB 1 Codificação CC Órgão'!$A$19:$L$1027,12,0),"-")</f>
        <v>-</v>
      </c>
      <c r="G19" s="204"/>
      <c r="H19" s="201"/>
      <c r="I19" s="204"/>
    </row>
    <row r="20" spans="1:9">
      <c r="A20" s="173" t="str">
        <f t="shared" si="0"/>
        <v>22.1.3.5</v>
      </c>
      <c r="B20" s="173" t="str">
        <f t="shared" si="1"/>
        <v>22.1</v>
      </c>
      <c r="C20" s="173">
        <f t="shared" si="1"/>
        <v>3</v>
      </c>
      <c r="D20" s="173">
        <f t="shared" si="2"/>
        <v>5</v>
      </c>
      <c r="E20" s="201"/>
      <c r="F20" s="198" t="str">
        <f>IFERROR(+VLOOKUP(E20,'TAB 1 Codificação CC Órgão'!$A$19:$L$1027,12,0),"-")</f>
        <v>-</v>
      </c>
      <c r="G20" s="204"/>
      <c r="H20" s="201"/>
      <c r="I20" s="204"/>
    </row>
    <row r="21" spans="1:9">
      <c r="A21" s="173" t="str">
        <f t="shared" si="0"/>
        <v>22.1.3.6</v>
      </c>
      <c r="B21" s="173" t="str">
        <f t="shared" si="1"/>
        <v>22.1</v>
      </c>
      <c r="C21" s="173">
        <f t="shared" si="1"/>
        <v>3</v>
      </c>
      <c r="D21" s="173">
        <f t="shared" si="2"/>
        <v>6</v>
      </c>
      <c r="E21" s="201"/>
      <c r="F21" s="198" t="str">
        <f>IFERROR(+VLOOKUP(E21,'TAB 1 Codificação CC Órgão'!$A$19:$L$1027,12,0),"-")</f>
        <v>-</v>
      </c>
      <c r="G21" s="204"/>
      <c r="H21" s="201"/>
      <c r="I21" s="204"/>
    </row>
    <row r="22" spans="1:9">
      <c r="A22" s="173" t="str">
        <f t="shared" si="0"/>
        <v>22.1.3.7</v>
      </c>
      <c r="B22" s="173" t="str">
        <f t="shared" si="1"/>
        <v>22.1</v>
      </c>
      <c r="C22" s="173">
        <f t="shared" si="1"/>
        <v>3</v>
      </c>
      <c r="D22" s="173">
        <f t="shared" si="2"/>
        <v>7</v>
      </c>
      <c r="E22" s="201"/>
      <c r="F22" s="198" t="str">
        <f>IFERROR(+VLOOKUP(E22,'TAB 1 Codificação CC Órgão'!$A$19:$L$1027,12,0),"-")</f>
        <v>-</v>
      </c>
      <c r="G22" s="204"/>
      <c r="H22" s="201"/>
      <c r="I22" s="204"/>
    </row>
    <row r="23" spans="1:9">
      <c r="A23" s="173" t="str">
        <f t="shared" si="0"/>
        <v>22.1.3.8</v>
      </c>
      <c r="B23" s="173" t="str">
        <f t="shared" si="1"/>
        <v>22.1</v>
      </c>
      <c r="C23" s="173">
        <f t="shared" si="1"/>
        <v>3</v>
      </c>
      <c r="D23" s="173">
        <f t="shared" si="2"/>
        <v>8</v>
      </c>
      <c r="E23" s="201"/>
      <c r="F23" s="198" t="str">
        <f>IFERROR(+VLOOKUP(E23,'TAB 1 Codificação CC Órgão'!$A$19:$L$1027,12,0),"-")</f>
        <v>-</v>
      </c>
      <c r="G23" s="204"/>
      <c r="H23" s="201"/>
      <c r="I23" s="204"/>
    </row>
    <row r="24" spans="1:9">
      <c r="A24" s="173" t="str">
        <f t="shared" si="0"/>
        <v>22.1.3.9</v>
      </c>
      <c r="B24" s="173" t="str">
        <f t="shared" si="1"/>
        <v>22.1</v>
      </c>
      <c r="C24" s="173">
        <f t="shared" si="1"/>
        <v>3</v>
      </c>
      <c r="D24" s="173">
        <f t="shared" si="2"/>
        <v>9</v>
      </c>
      <c r="E24" s="201"/>
      <c r="F24" s="198" t="str">
        <f>IFERROR(+VLOOKUP(E24,'TAB 1 Codificação CC Órgão'!$A$19:$L$1027,12,0),"-")</f>
        <v>-</v>
      </c>
      <c r="G24" s="204"/>
      <c r="H24" s="201"/>
      <c r="I24" s="204"/>
    </row>
    <row r="25" spans="1:9">
      <c r="A25" s="173" t="str">
        <f t="shared" si="0"/>
        <v>22.1.3.10</v>
      </c>
      <c r="B25" s="173" t="str">
        <f t="shared" si="1"/>
        <v>22.1</v>
      </c>
      <c r="C25" s="173">
        <f t="shared" si="1"/>
        <v>3</v>
      </c>
      <c r="D25" s="173">
        <f t="shared" si="2"/>
        <v>10</v>
      </c>
      <c r="E25" s="201"/>
      <c r="F25" s="198" t="str">
        <f>IFERROR(+VLOOKUP(E25,'TAB 1 Codificação CC Órgão'!$A$19:$L$1027,12,0),"-")</f>
        <v>-</v>
      </c>
      <c r="G25" s="204"/>
      <c r="H25" s="201"/>
      <c r="I25" s="204"/>
    </row>
    <row r="26" spans="1:9">
      <c r="A26" s="173" t="str">
        <f t="shared" si="0"/>
        <v>22.1.3.11</v>
      </c>
      <c r="B26" s="173" t="str">
        <f t="shared" si="1"/>
        <v>22.1</v>
      </c>
      <c r="C26" s="173">
        <f t="shared" si="1"/>
        <v>3</v>
      </c>
      <c r="D26" s="173">
        <f t="shared" si="2"/>
        <v>11</v>
      </c>
      <c r="E26" s="201"/>
      <c r="F26" s="198" t="str">
        <f>IFERROR(+VLOOKUP(E26,'TAB 1 Codificação CC Órgão'!$A$19:$L$1027,12,0),"-")</f>
        <v>-</v>
      </c>
      <c r="G26" s="204"/>
      <c r="H26" s="201"/>
      <c r="I26" s="204"/>
    </row>
    <row r="27" spans="1:9">
      <c r="A27" s="173" t="str">
        <f t="shared" si="0"/>
        <v>22.1.3.12</v>
      </c>
      <c r="B27" s="173" t="str">
        <f t="shared" si="1"/>
        <v>22.1</v>
      </c>
      <c r="C27" s="173">
        <f t="shared" si="1"/>
        <v>3</v>
      </c>
      <c r="D27" s="173">
        <f t="shared" si="2"/>
        <v>12</v>
      </c>
      <c r="E27" s="201"/>
      <c r="F27" s="198" t="str">
        <f>IFERROR(+VLOOKUP(E27,'TAB 1 Codificação CC Órgão'!$A$19:$L$1027,12,0),"-")</f>
        <v>-</v>
      </c>
      <c r="G27" s="204"/>
      <c r="H27" s="201"/>
      <c r="I27" s="204"/>
    </row>
    <row r="28" spans="1:9">
      <c r="A28" s="173" t="str">
        <f t="shared" si="0"/>
        <v>22.1.3.13</v>
      </c>
      <c r="B28" s="173" t="str">
        <f t="shared" si="1"/>
        <v>22.1</v>
      </c>
      <c r="C28" s="173">
        <f t="shared" si="1"/>
        <v>3</v>
      </c>
      <c r="D28" s="173">
        <f t="shared" si="2"/>
        <v>13</v>
      </c>
      <c r="E28" s="201"/>
      <c r="F28" s="198" t="str">
        <f>IFERROR(+VLOOKUP(E28,'TAB 1 Codificação CC Órgão'!$A$19:$L$1027,12,0),"-")</f>
        <v>-</v>
      </c>
      <c r="G28" s="204"/>
      <c r="H28" s="201"/>
      <c r="I28" s="204"/>
    </row>
    <row r="29" spans="1:9">
      <c r="A29" s="173" t="str">
        <f t="shared" si="0"/>
        <v>22.1.3.14</v>
      </c>
      <c r="B29" s="173" t="str">
        <f t="shared" si="1"/>
        <v>22.1</v>
      </c>
      <c r="C29" s="173">
        <f t="shared" si="1"/>
        <v>3</v>
      </c>
      <c r="D29" s="173">
        <f t="shared" si="2"/>
        <v>14</v>
      </c>
      <c r="E29" s="201"/>
      <c r="F29" s="198" t="str">
        <f>IFERROR(+VLOOKUP(E29,'TAB 1 Codificação CC Órgão'!$A$19:$L$1027,12,0),"-")</f>
        <v>-</v>
      </c>
      <c r="G29" s="204"/>
      <c r="H29" s="201"/>
      <c r="I29" s="204"/>
    </row>
    <row r="30" spans="1:9">
      <c r="A30" s="173" t="str">
        <f t="shared" si="0"/>
        <v>22.1.3.15</v>
      </c>
      <c r="B30" s="173" t="str">
        <f t="shared" si="1"/>
        <v>22.1</v>
      </c>
      <c r="C30" s="173">
        <f t="shared" si="1"/>
        <v>3</v>
      </c>
      <c r="D30" s="173">
        <f t="shared" si="2"/>
        <v>15</v>
      </c>
      <c r="E30" s="201"/>
      <c r="F30" s="198" t="str">
        <f>IFERROR(+VLOOKUP(E30,'TAB 1 Codificação CC Órgão'!$A$19:$L$1027,12,0),"-")</f>
        <v>-</v>
      </c>
      <c r="G30" s="204"/>
      <c r="H30" s="201"/>
      <c r="I30" s="204"/>
    </row>
    <row r="31" spans="1:9">
      <c r="A31" s="173" t="str">
        <f t="shared" si="0"/>
        <v>22.1.3.16</v>
      </c>
      <c r="B31" s="173" t="str">
        <f t="shared" si="1"/>
        <v>22.1</v>
      </c>
      <c r="C31" s="173">
        <f t="shared" si="1"/>
        <v>3</v>
      </c>
      <c r="D31" s="173">
        <f t="shared" si="2"/>
        <v>16</v>
      </c>
      <c r="E31" s="201"/>
      <c r="F31" s="198" t="str">
        <f>IFERROR(+VLOOKUP(E31,'TAB 1 Codificação CC Órgão'!$A$19:$L$1027,12,0),"-")</f>
        <v>-</v>
      </c>
      <c r="G31" s="204"/>
      <c r="H31" s="201"/>
      <c r="I31" s="204"/>
    </row>
    <row r="32" spans="1:9">
      <c r="A32" s="173" t="str">
        <f t="shared" si="0"/>
        <v>22.1.3.17</v>
      </c>
      <c r="B32" s="173" t="str">
        <f t="shared" si="1"/>
        <v>22.1</v>
      </c>
      <c r="C32" s="173">
        <f t="shared" si="1"/>
        <v>3</v>
      </c>
      <c r="D32" s="173">
        <f t="shared" si="2"/>
        <v>17</v>
      </c>
      <c r="E32" s="201"/>
      <c r="F32" s="198" t="str">
        <f>IFERROR(+VLOOKUP(E32,'TAB 1 Codificação CC Órgão'!$A$19:$L$1027,12,0),"-")</f>
        <v>-</v>
      </c>
      <c r="G32" s="204"/>
      <c r="H32" s="201"/>
      <c r="I32" s="204"/>
    </row>
    <row r="33" spans="1:9">
      <c r="A33" s="173" t="str">
        <f t="shared" si="0"/>
        <v>22.1.3.18</v>
      </c>
      <c r="B33" s="173" t="str">
        <f t="shared" si="1"/>
        <v>22.1</v>
      </c>
      <c r="C33" s="173">
        <f t="shared" si="1"/>
        <v>3</v>
      </c>
      <c r="D33" s="173">
        <f t="shared" si="2"/>
        <v>18</v>
      </c>
      <c r="E33" s="201"/>
      <c r="F33" s="198" t="str">
        <f>IFERROR(+VLOOKUP(E33,'TAB 1 Codificação CC Órgão'!$A$19:$L$1027,12,0),"-")</f>
        <v>-</v>
      </c>
      <c r="G33" s="204"/>
      <c r="H33" s="201"/>
      <c r="I33" s="204"/>
    </row>
    <row r="34" spans="1:9">
      <c r="A34" s="173" t="str">
        <f t="shared" si="0"/>
        <v>22.1.3.19</v>
      </c>
      <c r="B34" s="173" t="str">
        <f t="shared" si="1"/>
        <v>22.1</v>
      </c>
      <c r="C34" s="173">
        <f t="shared" si="1"/>
        <v>3</v>
      </c>
      <c r="D34" s="173">
        <f t="shared" si="2"/>
        <v>19</v>
      </c>
      <c r="E34" s="201"/>
      <c r="F34" s="198" t="str">
        <f>IFERROR(+VLOOKUP(E34,'TAB 1 Codificação CC Órgão'!$A$19:$L$1027,12,0),"-")</f>
        <v>-</v>
      </c>
      <c r="G34" s="204"/>
      <c r="H34" s="201"/>
      <c r="I34" s="204"/>
    </row>
    <row r="35" spans="1:9">
      <c r="A35" s="173" t="str">
        <f t="shared" si="0"/>
        <v>22.1.3.20</v>
      </c>
      <c r="B35" s="173" t="str">
        <f t="shared" si="1"/>
        <v>22.1</v>
      </c>
      <c r="C35" s="173">
        <f t="shared" si="1"/>
        <v>3</v>
      </c>
      <c r="D35" s="173">
        <f t="shared" si="2"/>
        <v>20</v>
      </c>
      <c r="E35" s="201"/>
      <c r="F35" s="198" t="str">
        <f>IFERROR(+VLOOKUP(E35,'TAB 1 Codificação CC Órgão'!$A$19:$L$1027,12,0),"-")</f>
        <v>-</v>
      </c>
      <c r="G35" s="204"/>
      <c r="H35" s="201"/>
      <c r="I35" s="204"/>
    </row>
    <row r="36" spans="1:9">
      <c r="A36" s="173" t="str">
        <f t="shared" si="0"/>
        <v>22.1.3.21</v>
      </c>
      <c r="B36" s="173" t="str">
        <f t="shared" si="1"/>
        <v>22.1</v>
      </c>
      <c r="C36" s="173">
        <f t="shared" si="1"/>
        <v>3</v>
      </c>
      <c r="D36" s="173">
        <f t="shared" si="2"/>
        <v>21</v>
      </c>
      <c r="E36" s="201"/>
      <c r="F36" s="198" t="str">
        <f>IFERROR(+VLOOKUP(E36,'TAB 1 Codificação CC Órgão'!$A$19:$L$1027,12,0),"-")</f>
        <v>-</v>
      </c>
      <c r="G36" s="204"/>
      <c r="H36" s="201"/>
      <c r="I36" s="204"/>
    </row>
    <row r="37" spans="1:9">
      <c r="A37" s="173" t="str">
        <f t="shared" si="0"/>
        <v>22.1.3.22</v>
      </c>
      <c r="B37" s="173" t="str">
        <f t="shared" si="1"/>
        <v>22.1</v>
      </c>
      <c r="C37" s="173">
        <f t="shared" si="1"/>
        <v>3</v>
      </c>
      <c r="D37" s="173">
        <f t="shared" si="2"/>
        <v>22</v>
      </c>
      <c r="E37" s="201"/>
      <c r="F37" s="198" t="str">
        <f>IFERROR(+VLOOKUP(E37,'TAB 1 Codificação CC Órgão'!$A$19:$L$1027,12,0),"-")</f>
        <v>-</v>
      </c>
      <c r="G37" s="204"/>
      <c r="H37" s="201"/>
      <c r="I37" s="204"/>
    </row>
    <row r="38" spans="1:9">
      <c r="A38" s="173" t="str">
        <f t="shared" si="0"/>
        <v>22.1.3.23</v>
      </c>
      <c r="B38" s="173" t="str">
        <f t="shared" si="1"/>
        <v>22.1</v>
      </c>
      <c r="C38" s="173">
        <f t="shared" si="1"/>
        <v>3</v>
      </c>
      <c r="D38" s="173">
        <f t="shared" si="2"/>
        <v>23</v>
      </c>
      <c r="E38" s="201"/>
      <c r="F38" s="198" t="str">
        <f>IFERROR(+VLOOKUP(E38,'TAB 1 Codificação CC Órgão'!$A$19:$L$1027,12,0),"-")</f>
        <v>-</v>
      </c>
      <c r="G38" s="204"/>
      <c r="H38" s="201"/>
      <c r="I38" s="204"/>
    </row>
    <row r="39" spans="1:9">
      <c r="A39" s="173" t="str">
        <f t="shared" si="0"/>
        <v>22.1.3.24</v>
      </c>
      <c r="B39" s="173" t="str">
        <f t="shared" si="1"/>
        <v>22.1</v>
      </c>
      <c r="C39" s="173">
        <f t="shared" si="1"/>
        <v>3</v>
      </c>
      <c r="D39" s="173">
        <f t="shared" si="2"/>
        <v>24</v>
      </c>
      <c r="E39" s="201"/>
      <c r="F39" s="198" t="str">
        <f>IFERROR(+VLOOKUP(E39,'TAB 1 Codificação CC Órgão'!$A$19:$L$1027,12,0),"-")</f>
        <v>-</v>
      </c>
      <c r="G39" s="204"/>
      <c r="H39" s="201"/>
      <c r="I39" s="204"/>
    </row>
    <row r="40" spans="1:9">
      <c r="A40" s="173" t="str">
        <f t="shared" si="0"/>
        <v>22.1.3.25</v>
      </c>
      <c r="B40" s="173" t="str">
        <f t="shared" si="1"/>
        <v>22.1</v>
      </c>
      <c r="C40" s="173">
        <f t="shared" si="1"/>
        <v>3</v>
      </c>
      <c r="D40" s="173">
        <f t="shared" si="2"/>
        <v>25</v>
      </c>
      <c r="E40" s="201"/>
      <c r="F40" s="198" t="str">
        <f>IFERROR(+VLOOKUP(E40,'TAB 1 Codificação CC Órgão'!$A$19:$L$1027,12,0),"-")</f>
        <v>-</v>
      </c>
      <c r="G40" s="204"/>
      <c r="H40" s="201"/>
      <c r="I40" s="204"/>
    </row>
    <row r="41" spans="1:9">
      <c r="A41" s="173" t="str">
        <f t="shared" si="0"/>
        <v>22.1.3.26</v>
      </c>
      <c r="B41" s="173" t="str">
        <f t="shared" si="1"/>
        <v>22.1</v>
      </c>
      <c r="C41" s="173">
        <f t="shared" si="1"/>
        <v>3</v>
      </c>
      <c r="D41" s="173">
        <f t="shared" si="2"/>
        <v>26</v>
      </c>
      <c r="E41" s="201"/>
      <c r="F41" s="198" t="str">
        <f>IFERROR(+VLOOKUP(E41,'TAB 1 Codificação CC Órgão'!$A$19:$L$1027,12,0),"-")</f>
        <v>-</v>
      </c>
      <c r="G41" s="204"/>
      <c r="H41" s="201"/>
      <c r="I41" s="204"/>
    </row>
    <row r="42" spans="1:9">
      <c r="A42" s="173" t="str">
        <f t="shared" si="0"/>
        <v>22.1.3.27</v>
      </c>
      <c r="B42" s="173" t="str">
        <f t="shared" si="1"/>
        <v>22.1</v>
      </c>
      <c r="C42" s="173">
        <f t="shared" si="1"/>
        <v>3</v>
      </c>
      <c r="D42" s="173">
        <f t="shared" si="2"/>
        <v>27</v>
      </c>
      <c r="E42" s="201"/>
      <c r="F42" s="198" t="str">
        <f>IFERROR(+VLOOKUP(E42,'TAB 1 Codificação CC Órgão'!$A$19:$L$1027,12,0),"-")</f>
        <v>-</v>
      </c>
      <c r="G42" s="204"/>
      <c r="H42" s="201"/>
      <c r="I42" s="204"/>
    </row>
    <row r="43" spans="1:9">
      <c r="A43" s="173" t="str">
        <f t="shared" si="0"/>
        <v>22.1.3.28</v>
      </c>
      <c r="B43" s="173" t="str">
        <f t="shared" si="1"/>
        <v>22.1</v>
      </c>
      <c r="C43" s="173">
        <f t="shared" si="1"/>
        <v>3</v>
      </c>
      <c r="D43" s="173">
        <f t="shared" si="2"/>
        <v>28</v>
      </c>
      <c r="E43" s="201"/>
      <c r="F43" s="198" t="str">
        <f>IFERROR(+VLOOKUP(E43,'TAB 1 Codificação CC Órgão'!$A$19:$L$1027,12,0),"-")</f>
        <v>-</v>
      </c>
      <c r="G43" s="204"/>
      <c r="H43" s="201"/>
      <c r="I43" s="204"/>
    </row>
    <row r="44" spans="1:9">
      <c r="A44" s="173" t="str">
        <f t="shared" si="0"/>
        <v>22.1.3.29</v>
      </c>
      <c r="B44" s="173" t="str">
        <f t="shared" si="1"/>
        <v>22.1</v>
      </c>
      <c r="C44" s="173">
        <f t="shared" si="1"/>
        <v>3</v>
      </c>
      <c r="D44" s="173">
        <f t="shared" si="2"/>
        <v>29</v>
      </c>
      <c r="E44" s="201"/>
      <c r="F44" s="198" t="str">
        <f>IFERROR(+VLOOKUP(E44,'TAB 1 Codificação CC Órgão'!$A$19:$L$1027,12,0),"-")</f>
        <v>-</v>
      </c>
      <c r="G44" s="204"/>
      <c r="H44" s="201"/>
      <c r="I44" s="204"/>
    </row>
    <row r="45" spans="1:9">
      <c r="A45" s="173" t="str">
        <f t="shared" si="0"/>
        <v>22.1.3.30</v>
      </c>
      <c r="B45" s="173" t="str">
        <f t="shared" si="1"/>
        <v>22.1</v>
      </c>
      <c r="C45" s="173">
        <f t="shared" si="1"/>
        <v>3</v>
      </c>
      <c r="D45" s="173">
        <f t="shared" si="2"/>
        <v>30</v>
      </c>
      <c r="E45" s="201"/>
      <c r="F45" s="198" t="str">
        <f>IFERROR(+VLOOKUP(E45,'TAB 1 Codificação CC Órgão'!$A$19:$L$1027,12,0),"-")</f>
        <v>-</v>
      </c>
      <c r="G45" s="204"/>
      <c r="H45" s="201"/>
      <c r="I45" s="204"/>
    </row>
    <row r="46" spans="1:9">
      <c r="A46" s="173" t="str">
        <f t="shared" si="0"/>
        <v>22.1.3.31</v>
      </c>
      <c r="B46" s="173" t="str">
        <f t="shared" si="1"/>
        <v>22.1</v>
      </c>
      <c r="C46" s="173">
        <f t="shared" si="1"/>
        <v>3</v>
      </c>
      <c r="D46" s="173">
        <f t="shared" si="2"/>
        <v>31</v>
      </c>
      <c r="E46" s="201"/>
      <c r="F46" s="198" t="str">
        <f>IFERROR(+VLOOKUP(E46,'TAB 1 Codificação CC Órgão'!$A$19:$L$1027,12,0),"-")</f>
        <v>-</v>
      </c>
      <c r="G46" s="204"/>
      <c r="H46" s="201"/>
      <c r="I46" s="204"/>
    </row>
    <row r="47" spans="1:9">
      <c r="A47" s="173" t="str">
        <f t="shared" si="0"/>
        <v>22.1.3.32</v>
      </c>
      <c r="B47" s="173" t="str">
        <f t="shared" si="1"/>
        <v>22.1</v>
      </c>
      <c r="C47" s="173">
        <f t="shared" si="1"/>
        <v>3</v>
      </c>
      <c r="D47" s="173">
        <f t="shared" si="2"/>
        <v>32</v>
      </c>
      <c r="E47" s="201"/>
      <c r="F47" s="198" t="str">
        <f>IFERROR(+VLOOKUP(E47,'TAB 1 Codificação CC Órgão'!$A$19:$L$1027,12,0),"-")</f>
        <v>-</v>
      </c>
      <c r="G47" s="204"/>
      <c r="H47" s="201"/>
      <c r="I47" s="204"/>
    </row>
    <row r="48" spans="1:9">
      <c r="A48" s="173" t="str">
        <f t="shared" si="0"/>
        <v>22.1.3.33</v>
      </c>
      <c r="B48" s="173" t="str">
        <f t="shared" si="1"/>
        <v>22.1</v>
      </c>
      <c r="C48" s="173">
        <f t="shared" si="1"/>
        <v>3</v>
      </c>
      <c r="D48" s="173">
        <f t="shared" si="2"/>
        <v>33</v>
      </c>
      <c r="E48" s="201"/>
      <c r="F48" s="198" t="str">
        <f>IFERROR(+VLOOKUP(E48,'TAB 1 Codificação CC Órgão'!$A$19:$L$1027,12,0),"-")</f>
        <v>-</v>
      </c>
      <c r="G48" s="204"/>
      <c r="H48" s="201"/>
      <c r="I48" s="204"/>
    </row>
    <row r="49" spans="1:9">
      <c r="A49" s="173" t="str">
        <f t="shared" si="0"/>
        <v>22.1.3.34</v>
      </c>
      <c r="B49" s="173" t="str">
        <f t="shared" si="1"/>
        <v>22.1</v>
      </c>
      <c r="C49" s="173">
        <f t="shared" si="1"/>
        <v>3</v>
      </c>
      <c r="D49" s="173">
        <f t="shared" si="2"/>
        <v>34</v>
      </c>
      <c r="E49" s="201"/>
      <c r="F49" s="198" t="str">
        <f>IFERROR(+VLOOKUP(E49,'TAB 1 Codificação CC Órgão'!$A$19:$L$1027,12,0),"-")</f>
        <v>-</v>
      </c>
      <c r="G49" s="204"/>
      <c r="H49" s="201"/>
      <c r="I49" s="204"/>
    </row>
    <row r="50" spans="1:9">
      <c r="A50" s="173" t="str">
        <f t="shared" si="0"/>
        <v>22.1.3.35</v>
      </c>
      <c r="B50" s="173" t="str">
        <f t="shared" si="1"/>
        <v>22.1</v>
      </c>
      <c r="C50" s="173">
        <f t="shared" si="1"/>
        <v>3</v>
      </c>
      <c r="D50" s="173">
        <f t="shared" si="2"/>
        <v>35</v>
      </c>
      <c r="E50" s="201"/>
      <c r="F50" s="198" t="str">
        <f>IFERROR(+VLOOKUP(E50,'TAB 1 Codificação CC Órgão'!$A$19:$L$1027,12,0),"-")</f>
        <v>-</v>
      </c>
      <c r="G50" s="204"/>
      <c r="H50" s="201"/>
      <c r="I50" s="204"/>
    </row>
    <row r="51" spans="1:9">
      <c r="A51" s="173" t="str">
        <f t="shared" si="0"/>
        <v>22.1.3.36</v>
      </c>
      <c r="B51" s="173" t="str">
        <f t="shared" si="1"/>
        <v>22.1</v>
      </c>
      <c r="C51" s="173">
        <f t="shared" si="1"/>
        <v>3</v>
      </c>
      <c r="D51" s="173">
        <f t="shared" si="2"/>
        <v>36</v>
      </c>
      <c r="E51" s="201"/>
      <c r="F51" s="198" t="str">
        <f>IFERROR(+VLOOKUP(E51,'TAB 1 Codificação CC Órgão'!$A$19:$L$1027,12,0),"-")</f>
        <v>-</v>
      </c>
      <c r="G51" s="204"/>
      <c r="H51" s="201"/>
      <c r="I51" s="204"/>
    </row>
    <row r="52" spans="1:9">
      <c r="A52" s="173" t="str">
        <f t="shared" si="0"/>
        <v>22.1.3.37</v>
      </c>
      <c r="B52" s="173" t="str">
        <f t="shared" si="1"/>
        <v>22.1</v>
      </c>
      <c r="C52" s="173">
        <f t="shared" si="1"/>
        <v>3</v>
      </c>
      <c r="D52" s="173">
        <f t="shared" si="2"/>
        <v>37</v>
      </c>
      <c r="E52" s="201"/>
      <c r="F52" s="198" t="str">
        <f>IFERROR(+VLOOKUP(E52,'TAB 1 Codificação CC Órgão'!$A$19:$L$1027,12,0),"-")</f>
        <v>-</v>
      </c>
      <c r="G52" s="204"/>
      <c r="H52" s="201"/>
      <c r="I52" s="204"/>
    </row>
    <row r="53" spans="1:9">
      <c r="A53" s="173" t="str">
        <f t="shared" si="0"/>
        <v>22.1.3.38</v>
      </c>
      <c r="B53" s="173" t="str">
        <f t="shared" si="1"/>
        <v>22.1</v>
      </c>
      <c r="C53" s="173">
        <f t="shared" si="1"/>
        <v>3</v>
      </c>
      <c r="D53" s="173">
        <f t="shared" si="2"/>
        <v>38</v>
      </c>
      <c r="E53" s="201"/>
      <c r="F53" s="198" t="str">
        <f>IFERROR(+VLOOKUP(E53,'TAB 1 Codificação CC Órgão'!$A$19:$L$1027,12,0),"-")</f>
        <v>-</v>
      </c>
      <c r="G53" s="204"/>
      <c r="H53" s="201"/>
      <c r="I53" s="204"/>
    </row>
    <row r="54" spans="1:9">
      <c r="A54" s="173" t="str">
        <f t="shared" si="0"/>
        <v>22.1.3.39</v>
      </c>
      <c r="B54" s="173" t="str">
        <f t="shared" si="1"/>
        <v>22.1</v>
      </c>
      <c r="C54" s="173">
        <f t="shared" si="1"/>
        <v>3</v>
      </c>
      <c r="D54" s="173">
        <f t="shared" si="2"/>
        <v>39</v>
      </c>
      <c r="E54" s="201"/>
      <c r="F54" s="198" t="str">
        <f>IFERROR(+VLOOKUP(E54,'TAB 1 Codificação CC Órgão'!$A$19:$L$1027,12,0),"-")</f>
        <v>-</v>
      </c>
      <c r="G54" s="204"/>
      <c r="H54" s="201"/>
      <c r="I54" s="204"/>
    </row>
    <row r="55" spans="1:9">
      <c r="A55" s="173" t="str">
        <f t="shared" si="0"/>
        <v>22.1.3.40</v>
      </c>
      <c r="B55" s="173" t="str">
        <f t="shared" si="1"/>
        <v>22.1</v>
      </c>
      <c r="C55" s="173">
        <f t="shared" si="1"/>
        <v>3</v>
      </c>
      <c r="D55" s="173">
        <f t="shared" si="2"/>
        <v>40</v>
      </c>
      <c r="E55" s="201"/>
      <c r="F55" s="198" t="str">
        <f>IFERROR(+VLOOKUP(E55,'TAB 1 Codificação CC Órgão'!$A$19:$L$1027,12,0),"-")</f>
        <v>-</v>
      </c>
      <c r="G55" s="204"/>
      <c r="H55" s="201"/>
      <c r="I55" s="204"/>
    </row>
    <row r="56" spans="1:9">
      <c r="A56" s="175" t="str">
        <f t="shared" si="0"/>
        <v>22.1.3.41</v>
      </c>
      <c r="B56" s="175" t="str">
        <f t="shared" si="1"/>
        <v>22.1</v>
      </c>
      <c r="C56" s="175">
        <f t="shared" si="1"/>
        <v>3</v>
      </c>
      <c r="D56" s="175">
        <f t="shared" si="2"/>
        <v>41</v>
      </c>
      <c r="E56" s="202"/>
      <c r="F56" s="198" t="str">
        <f>IFERROR(+VLOOKUP(E56,'TAB 1 Codificação CC Órgão'!$A$19:$L$1027,12,0),"-")</f>
        <v>-</v>
      </c>
      <c r="G56" s="203"/>
      <c r="H56" s="202"/>
      <c r="I56" s="203"/>
    </row>
    <row r="57" spans="1:9" s="82" customFormat="1">
      <c r="A57" s="175" t="str">
        <f t="shared" ref="A57:A120" si="3">CONCATENATE(B57,".",C57,".",D57)</f>
        <v>22.1.3.42</v>
      </c>
      <c r="B57" s="175" t="str">
        <f t="shared" ref="B57:C57" si="4">+B56</f>
        <v>22.1</v>
      </c>
      <c r="C57" s="175">
        <f t="shared" si="4"/>
        <v>3</v>
      </c>
      <c r="D57" s="175">
        <f t="shared" si="2"/>
        <v>42</v>
      </c>
      <c r="E57" s="202"/>
      <c r="F57" s="198" t="str">
        <f>IFERROR(+VLOOKUP(E57,'TAB 1 Codificação CC Órgão'!$A$19:$L$1027,12,0),"-")</f>
        <v>-</v>
      </c>
      <c r="G57" s="203"/>
      <c r="H57" s="202"/>
      <c r="I57" s="203"/>
    </row>
    <row r="58" spans="1:9">
      <c r="A58" s="175" t="str">
        <f t="shared" si="3"/>
        <v>22.1.3.43</v>
      </c>
      <c r="B58" s="175" t="str">
        <f t="shared" ref="B58:C58" si="5">+B57</f>
        <v>22.1</v>
      </c>
      <c r="C58" s="175">
        <f t="shared" si="5"/>
        <v>3</v>
      </c>
      <c r="D58" s="175">
        <f t="shared" si="2"/>
        <v>43</v>
      </c>
      <c r="E58" s="202"/>
      <c r="F58" s="198" t="str">
        <f>IFERROR(+VLOOKUP(E58,'TAB 1 Codificação CC Órgão'!$A$19:$L$1027,12,0),"-")</f>
        <v>-</v>
      </c>
      <c r="G58" s="203"/>
      <c r="H58" s="202"/>
      <c r="I58" s="203"/>
    </row>
    <row r="59" spans="1:9">
      <c r="A59" s="175" t="str">
        <f t="shared" si="3"/>
        <v>22.1.3.44</v>
      </c>
      <c r="B59" s="175" t="str">
        <f t="shared" ref="B59:C59" si="6">+B58</f>
        <v>22.1</v>
      </c>
      <c r="C59" s="175">
        <f t="shared" si="6"/>
        <v>3</v>
      </c>
      <c r="D59" s="175">
        <f t="shared" si="2"/>
        <v>44</v>
      </c>
      <c r="E59" s="202"/>
      <c r="F59" s="198" t="str">
        <f>IFERROR(+VLOOKUP(E59,'TAB 1 Codificação CC Órgão'!$A$19:$L$1027,12,0),"-")</f>
        <v>-</v>
      </c>
      <c r="G59" s="203"/>
      <c r="H59" s="202"/>
      <c r="I59" s="203"/>
    </row>
    <row r="60" spans="1:9">
      <c r="A60" s="175" t="str">
        <f t="shared" si="3"/>
        <v>22.1.3.45</v>
      </c>
      <c r="B60" s="175" t="str">
        <f t="shared" ref="B60:C60" si="7">+B59</f>
        <v>22.1</v>
      </c>
      <c r="C60" s="175">
        <f t="shared" si="7"/>
        <v>3</v>
      </c>
      <c r="D60" s="175">
        <f t="shared" si="2"/>
        <v>45</v>
      </c>
      <c r="E60" s="202"/>
      <c r="F60" s="198" t="str">
        <f>IFERROR(+VLOOKUP(E60,'TAB 1 Codificação CC Órgão'!$A$19:$L$1027,12,0),"-")</f>
        <v>-</v>
      </c>
      <c r="G60" s="203"/>
      <c r="H60" s="202"/>
      <c r="I60" s="203"/>
    </row>
    <row r="61" spans="1:9">
      <c r="A61" s="175" t="str">
        <f t="shared" si="3"/>
        <v>22.1.3.46</v>
      </c>
      <c r="B61" s="175" t="str">
        <f t="shared" ref="B61:C61" si="8">+B60</f>
        <v>22.1</v>
      </c>
      <c r="C61" s="175">
        <f t="shared" si="8"/>
        <v>3</v>
      </c>
      <c r="D61" s="175">
        <f t="shared" si="2"/>
        <v>46</v>
      </c>
      <c r="E61" s="202"/>
      <c r="F61" s="198" t="str">
        <f>IFERROR(+VLOOKUP(E61,'TAB 1 Codificação CC Órgão'!$A$19:$L$1027,12,0),"-")</f>
        <v>-</v>
      </c>
      <c r="G61" s="203"/>
      <c r="H61" s="202"/>
      <c r="I61" s="203"/>
    </row>
    <row r="62" spans="1:9">
      <c r="A62" s="175" t="str">
        <f t="shared" si="3"/>
        <v>22.1.3.47</v>
      </c>
      <c r="B62" s="175" t="str">
        <f t="shared" ref="B62:C62" si="9">+B61</f>
        <v>22.1</v>
      </c>
      <c r="C62" s="175">
        <f t="shared" si="9"/>
        <v>3</v>
      </c>
      <c r="D62" s="175">
        <f t="shared" si="2"/>
        <v>47</v>
      </c>
      <c r="E62" s="202"/>
      <c r="F62" s="198" t="str">
        <f>IFERROR(+VLOOKUP(E62,'TAB 1 Codificação CC Órgão'!$A$19:$L$1027,12,0),"-")</f>
        <v>-</v>
      </c>
      <c r="G62" s="203"/>
      <c r="H62" s="202"/>
      <c r="I62" s="203"/>
    </row>
    <row r="63" spans="1:9">
      <c r="A63" s="175" t="str">
        <f t="shared" si="3"/>
        <v>22.1.3.48</v>
      </c>
      <c r="B63" s="175" t="str">
        <f t="shared" ref="B63:C63" si="10">+B62</f>
        <v>22.1</v>
      </c>
      <c r="C63" s="175">
        <f t="shared" si="10"/>
        <v>3</v>
      </c>
      <c r="D63" s="175">
        <f t="shared" si="2"/>
        <v>48</v>
      </c>
      <c r="E63" s="202"/>
      <c r="F63" s="198" t="str">
        <f>IFERROR(+VLOOKUP(E63,'TAB 1 Codificação CC Órgão'!$A$19:$L$1027,12,0),"-")</f>
        <v>-</v>
      </c>
      <c r="G63" s="203"/>
      <c r="H63" s="202"/>
      <c r="I63" s="203"/>
    </row>
    <row r="64" spans="1:9">
      <c r="A64" s="175" t="str">
        <f t="shared" si="3"/>
        <v>22.1.3.49</v>
      </c>
      <c r="B64" s="175" t="str">
        <f t="shared" ref="B64:C64" si="11">+B63</f>
        <v>22.1</v>
      </c>
      <c r="C64" s="175">
        <f t="shared" si="11"/>
        <v>3</v>
      </c>
      <c r="D64" s="175">
        <f t="shared" si="2"/>
        <v>49</v>
      </c>
      <c r="E64" s="202"/>
      <c r="F64" s="198" t="str">
        <f>IFERROR(+VLOOKUP(E64,'TAB 1 Codificação CC Órgão'!$A$19:$L$1027,12,0),"-")</f>
        <v>-</v>
      </c>
      <c r="G64" s="203"/>
      <c r="H64" s="202"/>
      <c r="I64" s="203"/>
    </row>
    <row r="65" spans="1:9">
      <c r="A65" s="175" t="str">
        <f t="shared" si="3"/>
        <v>22.1.3.50</v>
      </c>
      <c r="B65" s="175" t="str">
        <f t="shared" ref="B65:C65" si="12">+B64</f>
        <v>22.1</v>
      </c>
      <c r="C65" s="175">
        <f t="shared" si="12"/>
        <v>3</v>
      </c>
      <c r="D65" s="175">
        <f t="shared" si="2"/>
        <v>50</v>
      </c>
      <c r="E65" s="202"/>
      <c r="F65" s="198" t="str">
        <f>IFERROR(+VLOOKUP(E65,'TAB 1 Codificação CC Órgão'!$A$19:$L$1027,12,0),"-")</f>
        <v>-</v>
      </c>
      <c r="G65" s="203"/>
      <c r="H65" s="202"/>
      <c r="I65" s="203"/>
    </row>
    <row r="66" spans="1:9">
      <c r="A66" s="175" t="str">
        <f t="shared" si="3"/>
        <v>22.1.3.51</v>
      </c>
      <c r="B66" s="175" t="str">
        <f t="shared" ref="B66:C66" si="13">+B65</f>
        <v>22.1</v>
      </c>
      <c r="C66" s="175">
        <f t="shared" si="13"/>
        <v>3</v>
      </c>
      <c r="D66" s="175">
        <f t="shared" si="2"/>
        <v>51</v>
      </c>
      <c r="E66" s="202"/>
      <c r="F66" s="198" t="str">
        <f>IFERROR(+VLOOKUP(E66,'TAB 1 Codificação CC Órgão'!$A$19:$L$1027,12,0),"-")</f>
        <v>-</v>
      </c>
      <c r="G66" s="203"/>
      <c r="H66" s="202"/>
      <c r="I66" s="203"/>
    </row>
    <row r="67" spans="1:9">
      <c r="A67" s="175" t="str">
        <f t="shared" si="3"/>
        <v>22.1.3.52</v>
      </c>
      <c r="B67" s="175" t="str">
        <f t="shared" ref="B67:C67" si="14">+B66</f>
        <v>22.1</v>
      </c>
      <c r="C67" s="175">
        <f t="shared" si="14"/>
        <v>3</v>
      </c>
      <c r="D67" s="175">
        <f t="shared" si="2"/>
        <v>52</v>
      </c>
      <c r="E67" s="202"/>
      <c r="F67" s="198" t="str">
        <f>IFERROR(+VLOOKUP(E67,'TAB 1 Codificação CC Órgão'!$A$19:$L$1027,12,0),"-")</f>
        <v>-</v>
      </c>
      <c r="G67" s="203"/>
      <c r="H67" s="202"/>
      <c r="I67" s="203"/>
    </row>
    <row r="68" spans="1:9">
      <c r="A68" s="175" t="str">
        <f t="shared" si="3"/>
        <v>22.1.3.53</v>
      </c>
      <c r="B68" s="175" t="str">
        <f t="shared" ref="B68:C68" si="15">+B67</f>
        <v>22.1</v>
      </c>
      <c r="C68" s="175">
        <f t="shared" si="15"/>
        <v>3</v>
      </c>
      <c r="D68" s="175">
        <f t="shared" si="2"/>
        <v>53</v>
      </c>
      <c r="E68" s="202"/>
      <c r="F68" s="198" t="str">
        <f>IFERROR(+VLOOKUP(E68,'TAB 1 Codificação CC Órgão'!$A$19:$L$1027,12,0),"-")</f>
        <v>-</v>
      </c>
      <c r="G68" s="203"/>
      <c r="H68" s="202"/>
      <c r="I68" s="203"/>
    </row>
    <row r="69" spans="1:9">
      <c r="A69" s="175" t="str">
        <f t="shared" si="3"/>
        <v>22.1.3.54</v>
      </c>
      <c r="B69" s="175" t="str">
        <f t="shared" ref="B69:C69" si="16">+B68</f>
        <v>22.1</v>
      </c>
      <c r="C69" s="175">
        <f t="shared" si="16"/>
        <v>3</v>
      </c>
      <c r="D69" s="175">
        <f t="shared" si="2"/>
        <v>54</v>
      </c>
      <c r="E69" s="202"/>
      <c r="F69" s="198" t="str">
        <f>IFERROR(+VLOOKUP(E69,'TAB 1 Codificação CC Órgão'!$A$19:$L$1027,12,0),"-")</f>
        <v>-</v>
      </c>
      <c r="G69" s="203"/>
      <c r="H69" s="202"/>
      <c r="I69" s="203"/>
    </row>
    <row r="70" spans="1:9">
      <c r="A70" s="175" t="str">
        <f t="shared" si="3"/>
        <v>22.1.3.55</v>
      </c>
      <c r="B70" s="175" t="str">
        <f t="shared" ref="B70:C70" si="17">+B69</f>
        <v>22.1</v>
      </c>
      <c r="C70" s="175">
        <f t="shared" si="17"/>
        <v>3</v>
      </c>
      <c r="D70" s="175">
        <f t="shared" si="2"/>
        <v>55</v>
      </c>
      <c r="E70" s="202"/>
      <c r="F70" s="198" t="str">
        <f>IFERROR(+VLOOKUP(E70,'TAB 1 Codificação CC Órgão'!$A$19:$L$1027,12,0),"-")</f>
        <v>-</v>
      </c>
      <c r="G70" s="203"/>
      <c r="H70" s="202"/>
      <c r="I70" s="203"/>
    </row>
    <row r="71" spans="1:9">
      <c r="A71" s="175" t="str">
        <f t="shared" si="3"/>
        <v>22.1.3.56</v>
      </c>
      <c r="B71" s="175" t="str">
        <f t="shared" ref="B71:C71" si="18">+B70</f>
        <v>22.1</v>
      </c>
      <c r="C71" s="175">
        <f t="shared" si="18"/>
        <v>3</v>
      </c>
      <c r="D71" s="175">
        <f t="shared" si="2"/>
        <v>56</v>
      </c>
      <c r="E71" s="202"/>
      <c r="F71" s="198" t="str">
        <f>IFERROR(+VLOOKUP(E71,'TAB 1 Codificação CC Órgão'!$A$19:$L$1027,12,0),"-")</f>
        <v>-</v>
      </c>
      <c r="G71" s="203"/>
      <c r="H71" s="202"/>
      <c r="I71" s="203"/>
    </row>
    <row r="72" spans="1:9">
      <c r="A72" s="175" t="str">
        <f t="shared" si="3"/>
        <v>22.1.3.57</v>
      </c>
      <c r="B72" s="175" t="str">
        <f t="shared" ref="B72:C72" si="19">+B71</f>
        <v>22.1</v>
      </c>
      <c r="C72" s="175">
        <f t="shared" si="19"/>
        <v>3</v>
      </c>
      <c r="D72" s="175">
        <f t="shared" si="2"/>
        <v>57</v>
      </c>
      <c r="E72" s="202"/>
      <c r="F72" s="198" t="str">
        <f>IFERROR(+VLOOKUP(E72,'TAB 1 Codificação CC Órgão'!$A$19:$L$1027,12,0),"-")</f>
        <v>-</v>
      </c>
      <c r="G72" s="203"/>
      <c r="H72" s="202"/>
      <c r="I72" s="203"/>
    </row>
    <row r="73" spans="1:9">
      <c r="A73" s="175" t="str">
        <f t="shared" si="3"/>
        <v>22.1.3.58</v>
      </c>
      <c r="B73" s="175" t="str">
        <f t="shared" ref="B73:C73" si="20">+B72</f>
        <v>22.1</v>
      </c>
      <c r="C73" s="175">
        <f t="shared" si="20"/>
        <v>3</v>
      </c>
      <c r="D73" s="175">
        <f t="shared" si="2"/>
        <v>58</v>
      </c>
      <c r="E73" s="202"/>
      <c r="F73" s="198" t="str">
        <f>IFERROR(+VLOOKUP(E73,'TAB 1 Codificação CC Órgão'!$A$19:$L$1027,12,0),"-")</f>
        <v>-</v>
      </c>
      <c r="G73" s="203"/>
      <c r="H73" s="202"/>
      <c r="I73" s="203"/>
    </row>
    <row r="74" spans="1:9">
      <c r="A74" s="175" t="str">
        <f t="shared" si="3"/>
        <v>22.1.3.59</v>
      </c>
      <c r="B74" s="175" t="str">
        <f t="shared" ref="B74:C74" si="21">+B73</f>
        <v>22.1</v>
      </c>
      <c r="C74" s="175">
        <f t="shared" si="21"/>
        <v>3</v>
      </c>
      <c r="D74" s="175">
        <f t="shared" si="2"/>
        <v>59</v>
      </c>
      <c r="E74" s="202"/>
      <c r="F74" s="198" t="str">
        <f>IFERROR(+VLOOKUP(E74,'TAB 1 Codificação CC Órgão'!$A$19:$L$1027,12,0),"-")</f>
        <v>-</v>
      </c>
      <c r="G74" s="203"/>
      <c r="H74" s="202"/>
      <c r="I74" s="203"/>
    </row>
    <row r="75" spans="1:9">
      <c r="A75" s="175" t="str">
        <f t="shared" si="3"/>
        <v>22.1.3.60</v>
      </c>
      <c r="B75" s="175" t="str">
        <f t="shared" ref="B75:C75" si="22">+B74</f>
        <v>22.1</v>
      </c>
      <c r="C75" s="175">
        <f t="shared" si="22"/>
        <v>3</v>
      </c>
      <c r="D75" s="175">
        <f t="shared" si="2"/>
        <v>60</v>
      </c>
      <c r="E75" s="202"/>
      <c r="F75" s="198" t="str">
        <f>IFERROR(+VLOOKUP(E75,'TAB 1 Codificação CC Órgão'!$A$19:$L$1027,12,0),"-")</f>
        <v>-</v>
      </c>
      <c r="G75" s="203"/>
      <c r="H75" s="202"/>
      <c r="I75" s="203"/>
    </row>
    <row r="76" spans="1:9">
      <c r="A76" s="175" t="str">
        <f t="shared" si="3"/>
        <v>22.1.3.61</v>
      </c>
      <c r="B76" s="175" t="str">
        <f t="shared" ref="B76:C76" si="23">+B75</f>
        <v>22.1</v>
      </c>
      <c r="C76" s="175">
        <f t="shared" si="23"/>
        <v>3</v>
      </c>
      <c r="D76" s="175">
        <f t="shared" si="2"/>
        <v>61</v>
      </c>
      <c r="E76" s="202"/>
      <c r="F76" s="198" t="str">
        <f>IFERROR(+VLOOKUP(E76,'TAB 1 Codificação CC Órgão'!$A$19:$L$1027,12,0),"-")</f>
        <v>-</v>
      </c>
      <c r="G76" s="203"/>
      <c r="H76" s="202"/>
      <c r="I76" s="203"/>
    </row>
    <row r="77" spans="1:9">
      <c r="A77" s="175" t="str">
        <f t="shared" si="3"/>
        <v>22.1.3.62</v>
      </c>
      <c r="B77" s="175" t="str">
        <f t="shared" ref="B77:C77" si="24">+B76</f>
        <v>22.1</v>
      </c>
      <c r="C77" s="175">
        <f t="shared" si="24"/>
        <v>3</v>
      </c>
      <c r="D77" s="175">
        <f t="shared" si="2"/>
        <v>62</v>
      </c>
      <c r="E77" s="202"/>
      <c r="F77" s="198" t="str">
        <f>IFERROR(+VLOOKUP(E77,'TAB 1 Codificação CC Órgão'!$A$19:$L$1027,12,0),"-")</f>
        <v>-</v>
      </c>
      <c r="G77" s="203"/>
      <c r="H77" s="202"/>
      <c r="I77" s="203"/>
    </row>
    <row r="78" spans="1:9">
      <c r="A78" s="175" t="str">
        <f t="shared" si="3"/>
        <v>22.1.3.63</v>
      </c>
      <c r="B78" s="175" t="str">
        <f t="shared" ref="B78:C78" si="25">+B77</f>
        <v>22.1</v>
      </c>
      <c r="C78" s="175">
        <f t="shared" si="25"/>
        <v>3</v>
      </c>
      <c r="D78" s="175">
        <f t="shared" si="2"/>
        <v>63</v>
      </c>
      <c r="E78" s="202"/>
      <c r="F78" s="198" t="str">
        <f>IFERROR(+VLOOKUP(E78,'TAB 1 Codificação CC Órgão'!$A$19:$L$1027,12,0),"-")</f>
        <v>-</v>
      </c>
      <c r="G78" s="203"/>
      <c r="H78" s="202"/>
      <c r="I78" s="203"/>
    </row>
    <row r="79" spans="1:9">
      <c r="A79" s="175" t="str">
        <f t="shared" si="3"/>
        <v>22.1.3.64</v>
      </c>
      <c r="B79" s="175" t="str">
        <f t="shared" ref="B79:C79" si="26">+B78</f>
        <v>22.1</v>
      </c>
      <c r="C79" s="175">
        <f t="shared" si="26"/>
        <v>3</v>
      </c>
      <c r="D79" s="175">
        <f t="shared" si="2"/>
        <v>64</v>
      </c>
      <c r="E79" s="202"/>
      <c r="F79" s="198" t="str">
        <f>IFERROR(+VLOOKUP(E79,'TAB 1 Codificação CC Órgão'!$A$19:$L$1027,12,0),"-")</f>
        <v>-</v>
      </c>
      <c r="G79" s="203"/>
      <c r="H79" s="202"/>
      <c r="I79" s="203"/>
    </row>
    <row r="80" spans="1:9">
      <c r="A80" s="175" t="str">
        <f t="shared" si="3"/>
        <v>22.1.3.65</v>
      </c>
      <c r="B80" s="175" t="str">
        <f t="shared" ref="B80:C80" si="27">+B79</f>
        <v>22.1</v>
      </c>
      <c r="C80" s="175">
        <f t="shared" si="27"/>
        <v>3</v>
      </c>
      <c r="D80" s="175">
        <f t="shared" si="2"/>
        <v>65</v>
      </c>
      <c r="E80" s="202"/>
      <c r="F80" s="198" t="str">
        <f>IFERROR(+VLOOKUP(E80,'TAB 1 Codificação CC Órgão'!$A$19:$L$1027,12,0),"-")</f>
        <v>-</v>
      </c>
      <c r="G80" s="203"/>
      <c r="H80" s="202"/>
      <c r="I80" s="203"/>
    </row>
    <row r="81" spans="1:9">
      <c r="A81" s="175" t="str">
        <f t="shared" si="3"/>
        <v>22.1.3.66</v>
      </c>
      <c r="B81" s="175" t="str">
        <f t="shared" ref="B81:C81" si="28">+B80</f>
        <v>22.1</v>
      </c>
      <c r="C81" s="175">
        <f t="shared" si="28"/>
        <v>3</v>
      </c>
      <c r="D81" s="175">
        <f t="shared" si="2"/>
        <v>66</v>
      </c>
      <c r="E81" s="202"/>
      <c r="F81" s="198" t="str">
        <f>IFERROR(+VLOOKUP(E81,'TAB 1 Codificação CC Órgão'!$A$19:$L$1027,12,0),"-")</f>
        <v>-</v>
      </c>
      <c r="G81" s="203"/>
      <c r="H81" s="202"/>
      <c r="I81" s="203"/>
    </row>
    <row r="82" spans="1:9">
      <c r="A82" s="175" t="str">
        <f t="shared" si="3"/>
        <v>22.1.3.67</v>
      </c>
      <c r="B82" s="175" t="str">
        <f t="shared" ref="B82:C82" si="29">+B81</f>
        <v>22.1</v>
      </c>
      <c r="C82" s="175">
        <f t="shared" si="29"/>
        <v>3</v>
      </c>
      <c r="D82" s="175">
        <f t="shared" ref="D82:D145" si="30">+D81+1</f>
        <v>67</v>
      </c>
      <c r="E82" s="202"/>
      <c r="F82" s="198" t="str">
        <f>IFERROR(+VLOOKUP(E82,'TAB 1 Codificação CC Órgão'!$A$19:$L$1027,12,0),"-")</f>
        <v>-</v>
      </c>
      <c r="G82" s="203"/>
      <c r="H82" s="202"/>
      <c r="I82" s="203"/>
    </row>
    <row r="83" spans="1:9">
      <c r="A83" s="175" t="str">
        <f t="shared" si="3"/>
        <v>22.1.3.68</v>
      </c>
      <c r="B83" s="175" t="str">
        <f t="shared" ref="B83:C83" si="31">+B82</f>
        <v>22.1</v>
      </c>
      <c r="C83" s="175">
        <f t="shared" si="31"/>
        <v>3</v>
      </c>
      <c r="D83" s="175">
        <f t="shared" si="30"/>
        <v>68</v>
      </c>
      <c r="E83" s="202"/>
      <c r="F83" s="198" t="str">
        <f>IFERROR(+VLOOKUP(E83,'TAB 1 Codificação CC Órgão'!$A$19:$L$1027,12,0),"-")</f>
        <v>-</v>
      </c>
      <c r="G83" s="203"/>
      <c r="H83" s="202"/>
      <c r="I83" s="203"/>
    </row>
    <row r="84" spans="1:9">
      <c r="A84" s="175" t="str">
        <f t="shared" si="3"/>
        <v>22.1.3.69</v>
      </c>
      <c r="B84" s="175" t="str">
        <f t="shared" ref="B84:C84" si="32">+B83</f>
        <v>22.1</v>
      </c>
      <c r="C84" s="175">
        <f t="shared" si="32"/>
        <v>3</v>
      </c>
      <c r="D84" s="175">
        <f t="shared" si="30"/>
        <v>69</v>
      </c>
      <c r="E84" s="202"/>
      <c r="F84" s="198" t="str">
        <f>IFERROR(+VLOOKUP(E84,'TAB 1 Codificação CC Órgão'!$A$19:$L$1027,12,0),"-")</f>
        <v>-</v>
      </c>
      <c r="G84" s="203"/>
      <c r="H84" s="202"/>
      <c r="I84" s="203"/>
    </row>
    <row r="85" spans="1:9">
      <c r="A85" s="175" t="str">
        <f t="shared" si="3"/>
        <v>22.1.3.70</v>
      </c>
      <c r="B85" s="175" t="str">
        <f t="shared" ref="B85:C85" si="33">+B84</f>
        <v>22.1</v>
      </c>
      <c r="C85" s="175">
        <f t="shared" si="33"/>
        <v>3</v>
      </c>
      <c r="D85" s="175">
        <f t="shared" si="30"/>
        <v>70</v>
      </c>
      <c r="E85" s="202"/>
      <c r="F85" s="198" t="str">
        <f>IFERROR(+VLOOKUP(E85,'TAB 1 Codificação CC Órgão'!$A$19:$L$1027,12,0),"-")</f>
        <v>-</v>
      </c>
      <c r="G85" s="203"/>
      <c r="H85" s="202"/>
      <c r="I85" s="203"/>
    </row>
    <row r="86" spans="1:9">
      <c r="A86" s="175" t="str">
        <f t="shared" si="3"/>
        <v>22.1.3.71</v>
      </c>
      <c r="B86" s="175" t="str">
        <f t="shared" ref="B86:C86" si="34">+B85</f>
        <v>22.1</v>
      </c>
      <c r="C86" s="175">
        <f t="shared" si="34"/>
        <v>3</v>
      </c>
      <c r="D86" s="175">
        <f t="shared" si="30"/>
        <v>71</v>
      </c>
      <c r="E86" s="202"/>
      <c r="F86" s="198" t="str">
        <f>IFERROR(+VLOOKUP(E86,'TAB 1 Codificação CC Órgão'!$A$19:$L$1027,12,0),"-")</f>
        <v>-</v>
      </c>
      <c r="G86" s="203"/>
      <c r="H86" s="202"/>
      <c r="I86" s="203"/>
    </row>
    <row r="87" spans="1:9">
      <c r="A87" s="175" t="str">
        <f t="shared" si="3"/>
        <v>22.1.3.72</v>
      </c>
      <c r="B87" s="175" t="str">
        <f t="shared" ref="B87:C87" si="35">+B86</f>
        <v>22.1</v>
      </c>
      <c r="C87" s="175">
        <f t="shared" si="35"/>
        <v>3</v>
      </c>
      <c r="D87" s="175">
        <f t="shared" si="30"/>
        <v>72</v>
      </c>
      <c r="E87" s="202"/>
      <c r="F87" s="198" t="str">
        <f>IFERROR(+VLOOKUP(E87,'TAB 1 Codificação CC Órgão'!$A$19:$L$1027,12,0),"-")</f>
        <v>-</v>
      </c>
      <c r="G87" s="203"/>
      <c r="H87" s="202"/>
      <c r="I87" s="203"/>
    </row>
    <row r="88" spans="1:9">
      <c r="A88" s="175" t="str">
        <f t="shared" si="3"/>
        <v>22.1.3.73</v>
      </c>
      <c r="B88" s="175" t="str">
        <f t="shared" ref="B88:C88" si="36">+B87</f>
        <v>22.1</v>
      </c>
      <c r="C88" s="175">
        <f t="shared" si="36"/>
        <v>3</v>
      </c>
      <c r="D88" s="175">
        <f t="shared" si="30"/>
        <v>73</v>
      </c>
      <c r="E88" s="202"/>
      <c r="F88" s="198" t="str">
        <f>IFERROR(+VLOOKUP(E88,'TAB 1 Codificação CC Órgão'!$A$19:$L$1027,12,0),"-")</f>
        <v>-</v>
      </c>
      <c r="G88" s="203"/>
      <c r="H88" s="202"/>
      <c r="I88" s="203"/>
    </row>
    <row r="89" spans="1:9">
      <c r="A89" s="175" t="str">
        <f t="shared" si="3"/>
        <v>22.1.3.74</v>
      </c>
      <c r="B89" s="175" t="str">
        <f t="shared" ref="B89:C89" si="37">+B88</f>
        <v>22.1</v>
      </c>
      <c r="C89" s="175">
        <f t="shared" si="37"/>
        <v>3</v>
      </c>
      <c r="D89" s="175">
        <f t="shared" si="30"/>
        <v>74</v>
      </c>
      <c r="E89" s="202"/>
      <c r="F89" s="198" t="str">
        <f>IFERROR(+VLOOKUP(E89,'TAB 1 Codificação CC Órgão'!$A$19:$L$1027,12,0),"-")</f>
        <v>-</v>
      </c>
      <c r="G89" s="203"/>
      <c r="H89" s="202"/>
      <c r="I89" s="203"/>
    </row>
    <row r="90" spans="1:9">
      <c r="A90" s="175" t="str">
        <f t="shared" si="3"/>
        <v>22.1.3.75</v>
      </c>
      <c r="B90" s="175" t="str">
        <f t="shared" ref="B90:C90" si="38">+B89</f>
        <v>22.1</v>
      </c>
      <c r="C90" s="175">
        <f t="shared" si="38"/>
        <v>3</v>
      </c>
      <c r="D90" s="175">
        <f t="shared" si="30"/>
        <v>75</v>
      </c>
      <c r="E90" s="202"/>
      <c r="F90" s="198" t="str">
        <f>IFERROR(+VLOOKUP(E90,'TAB 1 Codificação CC Órgão'!$A$19:$L$1027,12,0),"-")</f>
        <v>-</v>
      </c>
      <c r="G90" s="203"/>
      <c r="H90" s="202"/>
      <c r="I90" s="203"/>
    </row>
    <row r="91" spans="1:9">
      <c r="A91" s="175" t="str">
        <f t="shared" si="3"/>
        <v>22.1.3.76</v>
      </c>
      <c r="B91" s="175" t="str">
        <f t="shared" ref="B91:C91" si="39">+B90</f>
        <v>22.1</v>
      </c>
      <c r="C91" s="175">
        <f t="shared" si="39"/>
        <v>3</v>
      </c>
      <c r="D91" s="175">
        <f t="shared" si="30"/>
        <v>76</v>
      </c>
      <c r="E91" s="202"/>
      <c r="F91" s="198" t="str">
        <f>IFERROR(+VLOOKUP(E91,'TAB 1 Codificação CC Órgão'!$A$19:$L$1027,12,0),"-")</f>
        <v>-</v>
      </c>
      <c r="G91" s="203"/>
      <c r="H91" s="202"/>
      <c r="I91" s="203"/>
    </row>
    <row r="92" spans="1:9">
      <c r="A92" s="175" t="str">
        <f t="shared" si="3"/>
        <v>22.1.3.77</v>
      </c>
      <c r="B92" s="175" t="str">
        <f t="shared" ref="B92:C92" si="40">+B91</f>
        <v>22.1</v>
      </c>
      <c r="C92" s="175">
        <f t="shared" si="40"/>
        <v>3</v>
      </c>
      <c r="D92" s="175">
        <f t="shared" si="30"/>
        <v>77</v>
      </c>
      <c r="E92" s="202"/>
      <c r="F92" s="198" t="str">
        <f>IFERROR(+VLOOKUP(E92,'TAB 1 Codificação CC Órgão'!$A$19:$L$1027,12,0),"-")</f>
        <v>-</v>
      </c>
      <c r="G92" s="203"/>
      <c r="H92" s="202"/>
      <c r="I92" s="203"/>
    </row>
    <row r="93" spans="1:9">
      <c r="A93" s="175" t="str">
        <f t="shared" si="3"/>
        <v>22.1.3.78</v>
      </c>
      <c r="B93" s="175" t="str">
        <f t="shared" ref="B93:C93" si="41">+B92</f>
        <v>22.1</v>
      </c>
      <c r="C93" s="175">
        <f t="shared" si="41"/>
        <v>3</v>
      </c>
      <c r="D93" s="175">
        <f t="shared" si="30"/>
        <v>78</v>
      </c>
      <c r="E93" s="202"/>
      <c r="F93" s="198" t="str">
        <f>IFERROR(+VLOOKUP(E93,'TAB 1 Codificação CC Órgão'!$A$19:$L$1027,12,0),"-")</f>
        <v>-</v>
      </c>
      <c r="G93" s="203"/>
      <c r="H93" s="202"/>
      <c r="I93" s="203"/>
    </row>
    <row r="94" spans="1:9">
      <c r="A94" s="175" t="str">
        <f t="shared" si="3"/>
        <v>22.1.3.79</v>
      </c>
      <c r="B94" s="175" t="str">
        <f t="shared" ref="B94:C94" si="42">+B93</f>
        <v>22.1</v>
      </c>
      <c r="C94" s="175">
        <f t="shared" si="42"/>
        <v>3</v>
      </c>
      <c r="D94" s="175">
        <f t="shared" si="30"/>
        <v>79</v>
      </c>
      <c r="E94" s="202"/>
      <c r="F94" s="198" t="str">
        <f>IFERROR(+VLOOKUP(E94,'TAB 1 Codificação CC Órgão'!$A$19:$L$1027,12,0),"-")</f>
        <v>-</v>
      </c>
      <c r="G94" s="203"/>
      <c r="H94" s="202"/>
      <c r="I94" s="203"/>
    </row>
    <row r="95" spans="1:9">
      <c r="A95" s="175" t="str">
        <f t="shared" si="3"/>
        <v>22.1.3.80</v>
      </c>
      <c r="B95" s="175" t="str">
        <f t="shared" ref="B95:C95" si="43">+B94</f>
        <v>22.1</v>
      </c>
      <c r="C95" s="175">
        <f t="shared" si="43"/>
        <v>3</v>
      </c>
      <c r="D95" s="175">
        <f t="shared" si="30"/>
        <v>80</v>
      </c>
      <c r="E95" s="202"/>
      <c r="F95" s="198" t="str">
        <f>IFERROR(+VLOOKUP(E95,'TAB 1 Codificação CC Órgão'!$A$19:$L$1027,12,0),"-")</f>
        <v>-</v>
      </c>
      <c r="G95" s="203"/>
      <c r="H95" s="202"/>
      <c r="I95" s="203"/>
    </row>
    <row r="96" spans="1:9">
      <c r="A96" s="175" t="str">
        <f t="shared" si="3"/>
        <v>22.1.3.81</v>
      </c>
      <c r="B96" s="175" t="str">
        <f t="shared" ref="B96:C96" si="44">+B95</f>
        <v>22.1</v>
      </c>
      <c r="C96" s="175">
        <f t="shared" si="44"/>
        <v>3</v>
      </c>
      <c r="D96" s="175">
        <f t="shared" si="30"/>
        <v>81</v>
      </c>
      <c r="E96" s="202"/>
      <c r="F96" s="198" t="str">
        <f>IFERROR(+VLOOKUP(E96,'TAB 1 Codificação CC Órgão'!$A$19:$L$1027,12,0),"-")</f>
        <v>-</v>
      </c>
      <c r="G96" s="203"/>
      <c r="H96" s="202"/>
      <c r="I96" s="203"/>
    </row>
    <row r="97" spans="1:9">
      <c r="A97" s="175" t="str">
        <f t="shared" si="3"/>
        <v>22.1.3.82</v>
      </c>
      <c r="B97" s="175" t="str">
        <f t="shared" ref="B97:C97" si="45">+B96</f>
        <v>22.1</v>
      </c>
      <c r="C97" s="175">
        <f t="shared" si="45"/>
        <v>3</v>
      </c>
      <c r="D97" s="175">
        <f t="shared" si="30"/>
        <v>82</v>
      </c>
      <c r="E97" s="202"/>
      <c r="F97" s="198" t="str">
        <f>IFERROR(+VLOOKUP(E97,'TAB 1 Codificação CC Órgão'!$A$19:$L$1027,12,0),"-")</f>
        <v>-</v>
      </c>
      <c r="G97" s="203"/>
      <c r="H97" s="202"/>
      <c r="I97" s="203"/>
    </row>
    <row r="98" spans="1:9">
      <c r="A98" s="175" t="str">
        <f t="shared" si="3"/>
        <v>22.1.3.83</v>
      </c>
      <c r="B98" s="175" t="str">
        <f t="shared" ref="B98:C98" si="46">+B97</f>
        <v>22.1</v>
      </c>
      <c r="C98" s="175">
        <f t="shared" si="46"/>
        <v>3</v>
      </c>
      <c r="D98" s="175">
        <f t="shared" si="30"/>
        <v>83</v>
      </c>
      <c r="E98" s="202"/>
      <c r="F98" s="198" t="str">
        <f>IFERROR(+VLOOKUP(E98,'TAB 1 Codificação CC Órgão'!$A$19:$L$1027,12,0),"-")</f>
        <v>-</v>
      </c>
      <c r="G98" s="203"/>
      <c r="H98" s="202"/>
      <c r="I98" s="203"/>
    </row>
    <row r="99" spans="1:9">
      <c r="A99" s="175" t="str">
        <f t="shared" si="3"/>
        <v>22.1.3.84</v>
      </c>
      <c r="B99" s="175" t="str">
        <f t="shared" ref="B99:C99" si="47">+B98</f>
        <v>22.1</v>
      </c>
      <c r="C99" s="175">
        <f t="shared" si="47"/>
        <v>3</v>
      </c>
      <c r="D99" s="175">
        <f t="shared" si="30"/>
        <v>84</v>
      </c>
      <c r="E99" s="202"/>
      <c r="F99" s="198" t="str">
        <f>IFERROR(+VLOOKUP(E99,'TAB 1 Codificação CC Órgão'!$A$19:$L$1027,12,0),"-")</f>
        <v>-</v>
      </c>
      <c r="G99" s="203"/>
      <c r="H99" s="202"/>
      <c r="I99" s="203"/>
    </row>
    <row r="100" spans="1:9">
      <c r="A100" s="175" t="str">
        <f t="shared" si="3"/>
        <v>22.1.3.85</v>
      </c>
      <c r="B100" s="175" t="str">
        <f t="shared" ref="B100:C100" si="48">+B99</f>
        <v>22.1</v>
      </c>
      <c r="C100" s="175">
        <f t="shared" si="48"/>
        <v>3</v>
      </c>
      <c r="D100" s="175">
        <f t="shared" si="30"/>
        <v>85</v>
      </c>
      <c r="E100" s="202"/>
      <c r="F100" s="198" t="str">
        <f>IFERROR(+VLOOKUP(E100,'TAB 1 Codificação CC Órgão'!$A$19:$L$1027,12,0),"-")</f>
        <v>-</v>
      </c>
      <c r="G100" s="203"/>
      <c r="H100" s="202"/>
      <c r="I100" s="203"/>
    </row>
    <row r="101" spans="1:9">
      <c r="A101" s="175" t="str">
        <f t="shared" si="3"/>
        <v>22.1.3.86</v>
      </c>
      <c r="B101" s="175" t="str">
        <f t="shared" ref="B101:C101" si="49">+B100</f>
        <v>22.1</v>
      </c>
      <c r="C101" s="175">
        <f t="shared" si="49"/>
        <v>3</v>
      </c>
      <c r="D101" s="175">
        <f t="shared" si="30"/>
        <v>86</v>
      </c>
      <c r="E101" s="202"/>
      <c r="F101" s="198" t="str">
        <f>IFERROR(+VLOOKUP(E101,'TAB 1 Codificação CC Órgão'!$A$19:$L$1027,12,0),"-")</f>
        <v>-</v>
      </c>
      <c r="G101" s="203"/>
      <c r="H101" s="202"/>
      <c r="I101" s="203"/>
    </row>
    <row r="102" spans="1:9">
      <c r="A102" s="175" t="str">
        <f t="shared" si="3"/>
        <v>22.1.3.87</v>
      </c>
      <c r="B102" s="175" t="str">
        <f t="shared" ref="B102:C102" si="50">+B101</f>
        <v>22.1</v>
      </c>
      <c r="C102" s="175">
        <f t="shared" si="50"/>
        <v>3</v>
      </c>
      <c r="D102" s="175">
        <f t="shared" si="30"/>
        <v>87</v>
      </c>
      <c r="E102" s="202"/>
      <c r="F102" s="198" t="str">
        <f>IFERROR(+VLOOKUP(E102,'TAB 1 Codificação CC Órgão'!$A$19:$L$1027,12,0),"-")</f>
        <v>-</v>
      </c>
      <c r="G102" s="203"/>
      <c r="H102" s="202"/>
      <c r="I102" s="203"/>
    </row>
    <row r="103" spans="1:9">
      <c r="A103" s="175" t="str">
        <f t="shared" si="3"/>
        <v>22.1.3.88</v>
      </c>
      <c r="B103" s="175" t="str">
        <f t="shared" ref="B103:C103" si="51">+B102</f>
        <v>22.1</v>
      </c>
      <c r="C103" s="175">
        <f t="shared" si="51"/>
        <v>3</v>
      </c>
      <c r="D103" s="175">
        <f t="shared" si="30"/>
        <v>88</v>
      </c>
      <c r="E103" s="202"/>
      <c r="F103" s="198" t="str">
        <f>IFERROR(+VLOOKUP(E103,'TAB 1 Codificação CC Órgão'!$A$19:$L$1027,12,0),"-")</f>
        <v>-</v>
      </c>
      <c r="G103" s="203"/>
      <c r="H103" s="202"/>
      <c r="I103" s="203"/>
    </row>
    <row r="104" spans="1:9">
      <c r="A104" s="175" t="str">
        <f t="shared" si="3"/>
        <v>22.1.3.89</v>
      </c>
      <c r="B104" s="175" t="str">
        <f t="shared" ref="B104:C104" si="52">+B103</f>
        <v>22.1</v>
      </c>
      <c r="C104" s="175">
        <f t="shared" si="52"/>
        <v>3</v>
      </c>
      <c r="D104" s="175">
        <f t="shared" si="30"/>
        <v>89</v>
      </c>
      <c r="E104" s="202"/>
      <c r="F104" s="198" t="str">
        <f>IFERROR(+VLOOKUP(E104,'TAB 1 Codificação CC Órgão'!$A$19:$L$1027,12,0),"-")</f>
        <v>-</v>
      </c>
      <c r="G104" s="203"/>
      <c r="H104" s="202"/>
      <c r="I104" s="203"/>
    </row>
    <row r="105" spans="1:9">
      <c r="A105" s="175" t="str">
        <f t="shared" si="3"/>
        <v>22.1.3.90</v>
      </c>
      <c r="B105" s="175" t="str">
        <f t="shared" ref="B105:C105" si="53">+B104</f>
        <v>22.1</v>
      </c>
      <c r="C105" s="175">
        <f t="shared" si="53"/>
        <v>3</v>
      </c>
      <c r="D105" s="175">
        <f t="shared" si="30"/>
        <v>90</v>
      </c>
      <c r="E105" s="202"/>
      <c r="F105" s="198" t="str">
        <f>IFERROR(+VLOOKUP(E105,'TAB 1 Codificação CC Órgão'!$A$19:$L$1027,12,0),"-")</f>
        <v>-</v>
      </c>
      <c r="G105" s="203"/>
      <c r="H105" s="202"/>
      <c r="I105" s="203"/>
    </row>
    <row r="106" spans="1:9">
      <c r="A106" s="175" t="str">
        <f t="shared" si="3"/>
        <v>22.1.3.91</v>
      </c>
      <c r="B106" s="175" t="str">
        <f t="shared" ref="B106:C106" si="54">+B105</f>
        <v>22.1</v>
      </c>
      <c r="C106" s="175">
        <f t="shared" si="54"/>
        <v>3</v>
      </c>
      <c r="D106" s="175">
        <f t="shared" si="30"/>
        <v>91</v>
      </c>
      <c r="E106" s="202"/>
      <c r="F106" s="198" t="str">
        <f>IFERROR(+VLOOKUP(E106,'TAB 1 Codificação CC Órgão'!$A$19:$L$1027,12,0),"-")</f>
        <v>-</v>
      </c>
      <c r="G106" s="203"/>
      <c r="H106" s="202"/>
      <c r="I106" s="203"/>
    </row>
    <row r="107" spans="1:9">
      <c r="A107" s="175" t="str">
        <f t="shared" si="3"/>
        <v>22.1.3.92</v>
      </c>
      <c r="B107" s="175" t="str">
        <f t="shared" ref="B107:C107" si="55">+B106</f>
        <v>22.1</v>
      </c>
      <c r="C107" s="175">
        <f t="shared" si="55"/>
        <v>3</v>
      </c>
      <c r="D107" s="175">
        <f t="shared" si="30"/>
        <v>92</v>
      </c>
      <c r="E107" s="202"/>
      <c r="F107" s="198" t="str">
        <f>IFERROR(+VLOOKUP(E107,'TAB 1 Codificação CC Órgão'!$A$19:$L$1027,12,0),"-")</f>
        <v>-</v>
      </c>
      <c r="G107" s="203"/>
      <c r="H107" s="202"/>
      <c r="I107" s="203"/>
    </row>
    <row r="108" spans="1:9">
      <c r="A108" s="175" t="str">
        <f t="shared" si="3"/>
        <v>22.1.3.93</v>
      </c>
      <c r="B108" s="175" t="str">
        <f t="shared" ref="B108:C108" si="56">+B107</f>
        <v>22.1</v>
      </c>
      <c r="C108" s="175">
        <f t="shared" si="56"/>
        <v>3</v>
      </c>
      <c r="D108" s="175">
        <f t="shared" si="30"/>
        <v>93</v>
      </c>
      <c r="E108" s="202"/>
      <c r="F108" s="198" t="str">
        <f>IFERROR(+VLOOKUP(E108,'TAB 1 Codificação CC Órgão'!$A$19:$L$1027,12,0),"-")</f>
        <v>-</v>
      </c>
      <c r="G108" s="203"/>
      <c r="H108" s="202"/>
      <c r="I108" s="203"/>
    </row>
    <row r="109" spans="1:9">
      <c r="A109" s="175" t="str">
        <f t="shared" si="3"/>
        <v>22.1.3.94</v>
      </c>
      <c r="B109" s="175" t="str">
        <f t="shared" ref="B109:C109" si="57">+B108</f>
        <v>22.1</v>
      </c>
      <c r="C109" s="175">
        <f t="shared" si="57"/>
        <v>3</v>
      </c>
      <c r="D109" s="175">
        <f t="shared" si="30"/>
        <v>94</v>
      </c>
      <c r="E109" s="202"/>
      <c r="F109" s="198" t="str">
        <f>IFERROR(+VLOOKUP(E109,'TAB 1 Codificação CC Órgão'!$A$19:$L$1027,12,0),"-")</f>
        <v>-</v>
      </c>
      <c r="G109" s="203"/>
      <c r="H109" s="202"/>
      <c r="I109" s="203"/>
    </row>
    <row r="110" spans="1:9">
      <c r="A110" s="175" t="str">
        <f t="shared" si="3"/>
        <v>22.1.3.95</v>
      </c>
      <c r="B110" s="175" t="str">
        <f t="shared" ref="B110:C110" si="58">+B109</f>
        <v>22.1</v>
      </c>
      <c r="C110" s="175">
        <f t="shared" si="58"/>
        <v>3</v>
      </c>
      <c r="D110" s="175">
        <f t="shared" si="30"/>
        <v>95</v>
      </c>
      <c r="E110" s="202"/>
      <c r="F110" s="198" t="str">
        <f>IFERROR(+VLOOKUP(E110,'TAB 1 Codificação CC Órgão'!$A$19:$L$1027,12,0),"-")</f>
        <v>-</v>
      </c>
      <c r="G110" s="203"/>
      <c r="H110" s="202"/>
      <c r="I110" s="203"/>
    </row>
    <row r="111" spans="1:9">
      <c r="A111" s="175" t="str">
        <f t="shared" si="3"/>
        <v>22.1.3.96</v>
      </c>
      <c r="B111" s="175" t="str">
        <f t="shared" ref="B111:C111" si="59">+B110</f>
        <v>22.1</v>
      </c>
      <c r="C111" s="175">
        <f t="shared" si="59"/>
        <v>3</v>
      </c>
      <c r="D111" s="175">
        <f t="shared" si="30"/>
        <v>96</v>
      </c>
      <c r="E111" s="202"/>
      <c r="F111" s="198" t="str">
        <f>IFERROR(+VLOOKUP(E111,'TAB 1 Codificação CC Órgão'!$A$19:$L$1027,12,0),"-")</f>
        <v>-</v>
      </c>
      <c r="G111" s="203"/>
      <c r="H111" s="202"/>
      <c r="I111" s="203"/>
    </row>
    <row r="112" spans="1:9">
      <c r="A112" s="175" t="str">
        <f t="shared" si="3"/>
        <v>22.1.3.97</v>
      </c>
      <c r="B112" s="175" t="str">
        <f t="shared" ref="B112:C112" si="60">+B111</f>
        <v>22.1</v>
      </c>
      <c r="C112" s="175">
        <f t="shared" si="60"/>
        <v>3</v>
      </c>
      <c r="D112" s="175">
        <f t="shared" si="30"/>
        <v>97</v>
      </c>
      <c r="E112" s="202"/>
      <c r="F112" s="198" t="str">
        <f>IFERROR(+VLOOKUP(E112,'TAB 1 Codificação CC Órgão'!$A$19:$L$1027,12,0),"-")</f>
        <v>-</v>
      </c>
      <c r="G112" s="203"/>
      <c r="H112" s="202"/>
      <c r="I112" s="203"/>
    </row>
    <row r="113" spans="1:9">
      <c r="A113" s="175" t="str">
        <f t="shared" si="3"/>
        <v>22.1.3.98</v>
      </c>
      <c r="B113" s="175" t="str">
        <f t="shared" ref="B113:C113" si="61">+B112</f>
        <v>22.1</v>
      </c>
      <c r="C113" s="175">
        <f t="shared" si="61"/>
        <v>3</v>
      </c>
      <c r="D113" s="175">
        <f t="shared" si="30"/>
        <v>98</v>
      </c>
      <c r="E113" s="202"/>
      <c r="F113" s="198" t="str">
        <f>IFERROR(+VLOOKUP(E113,'TAB 1 Codificação CC Órgão'!$A$19:$L$1027,12,0),"-")</f>
        <v>-</v>
      </c>
      <c r="G113" s="203"/>
      <c r="H113" s="202"/>
      <c r="I113" s="203"/>
    </row>
    <row r="114" spans="1:9">
      <c r="A114" s="175" t="str">
        <f t="shared" si="3"/>
        <v>22.1.3.99</v>
      </c>
      <c r="B114" s="175" t="str">
        <f t="shared" ref="B114:C114" si="62">+B113</f>
        <v>22.1</v>
      </c>
      <c r="C114" s="175">
        <f t="shared" si="62"/>
        <v>3</v>
      </c>
      <c r="D114" s="175">
        <f t="shared" si="30"/>
        <v>99</v>
      </c>
      <c r="E114" s="202"/>
      <c r="F114" s="198" t="str">
        <f>IFERROR(+VLOOKUP(E114,'TAB 1 Codificação CC Órgão'!$A$19:$L$1027,12,0),"-")</f>
        <v>-</v>
      </c>
      <c r="G114" s="203"/>
      <c r="H114" s="202"/>
      <c r="I114" s="203"/>
    </row>
    <row r="115" spans="1:9">
      <c r="A115" s="175" t="str">
        <f t="shared" si="3"/>
        <v>22.1.3.100</v>
      </c>
      <c r="B115" s="175" t="str">
        <f t="shared" ref="B115:C115" si="63">+B114</f>
        <v>22.1</v>
      </c>
      <c r="C115" s="175">
        <f t="shared" si="63"/>
        <v>3</v>
      </c>
      <c r="D115" s="175">
        <f t="shared" si="30"/>
        <v>100</v>
      </c>
      <c r="E115" s="202"/>
      <c r="F115" s="198" t="str">
        <f>IFERROR(+VLOOKUP(E115,'TAB 1 Codificação CC Órgão'!$A$19:$L$1027,12,0),"-")</f>
        <v>-</v>
      </c>
      <c r="G115" s="203"/>
      <c r="H115" s="202"/>
      <c r="I115" s="203"/>
    </row>
    <row r="116" spans="1:9">
      <c r="A116" s="175" t="str">
        <f t="shared" si="3"/>
        <v>22.1.3.101</v>
      </c>
      <c r="B116" s="175" t="str">
        <f t="shared" ref="B116:C116" si="64">+B115</f>
        <v>22.1</v>
      </c>
      <c r="C116" s="175">
        <f t="shared" si="64"/>
        <v>3</v>
      </c>
      <c r="D116" s="175">
        <f t="shared" si="30"/>
        <v>101</v>
      </c>
      <c r="E116" s="202"/>
      <c r="F116" s="198" t="str">
        <f>IFERROR(+VLOOKUP(E116,'TAB 1 Codificação CC Órgão'!$A$19:$L$1027,12,0),"-")</f>
        <v>-</v>
      </c>
      <c r="G116" s="203"/>
      <c r="H116" s="202"/>
      <c r="I116" s="203"/>
    </row>
    <row r="117" spans="1:9">
      <c r="A117" s="175" t="str">
        <f t="shared" si="3"/>
        <v>22.1.3.102</v>
      </c>
      <c r="B117" s="175" t="str">
        <f t="shared" ref="B117:C117" si="65">+B116</f>
        <v>22.1</v>
      </c>
      <c r="C117" s="175">
        <f t="shared" si="65"/>
        <v>3</v>
      </c>
      <c r="D117" s="175">
        <f t="shared" si="30"/>
        <v>102</v>
      </c>
      <c r="E117" s="202"/>
      <c r="F117" s="198" t="str">
        <f>IFERROR(+VLOOKUP(E117,'TAB 1 Codificação CC Órgão'!$A$19:$L$1027,12,0),"-")</f>
        <v>-</v>
      </c>
      <c r="G117" s="203"/>
      <c r="H117" s="202"/>
      <c r="I117" s="203"/>
    </row>
    <row r="118" spans="1:9">
      <c r="A118" s="175" t="str">
        <f t="shared" si="3"/>
        <v>22.1.3.103</v>
      </c>
      <c r="B118" s="175" t="str">
        <f t="shared" ref="B118:C118" si="66">+B117</f>
        <v>22.1</v>
      </c>
      <c r="C118" s="175">
        <f t="shared" si="66"/>
        <v>3</v>
      </c>
      <c r="D118" s="175">
        <f t="shared" si="30"/>
        <v>103</v>
      </c>
      <c r="E118" s="202"/>
      <c r="F118" s="198" t="str">
        <f>IFERROR(+VLOOKUP(E118,'TAB 1 Codificação CC Órgão'!$A$19:$L$1027,12,0),"-")</f>
        <v>-</v>
      </c>
      <c r="G118" s="203"/>
      <c r="H118" s="202"/>
      <c r="I118" s="203"/>
    </row>
    <row r="119" spans="1:9">
      <c r="A119" s="175" t="str">
        <f t="shared" si="3"/>
        <v>22.1.3.104</v>
      </c>
      <c r="B119" s="175" t="str">
        <f t="shared" ref="B119:C119" si="67">+B118</f>
        <v>22.1</v>
      </c>
      <c r="C119" s="175">
        <f t="shared" si="67"/>
        <v>3</v>
      </c>
      <c r="D119" s="175">
        <f t="shared" si="30"/>
        <v>104</v>
      </c>
      <c r="E119" s="202"/>
      <c r="F119" s="198" t="str">
        <f>IFERROR(+VLOOKUP(E119,'TAB 1 Codificação CC Órgão'!$A$19:$L$1027,12,0),"-")</f>
        <v>-</v>
      </c>
      <c r="G119" s="203"/>
      <c r="H119" s="202"/>
      <c r="I119" s="203"/>
    </row>
    <row r="120" spans="1:9">
      <c r="A120" s="175" t="str">
        <f t="shared" si="3"/>
        <v>22.1.3.105</v>
      </c>
      <c r="B120" s="175" t="str">
        <f t="shared" ref="B120:C120" si="68">+B119</f>
        <v>22.1</v>
      </c>
      <c r="C120" s="175">
        <f t="shared" si="68"/>
        <v>3</v>
      </c>
      <c r="D120" s="175">
        <f t="shared" si="30"/>
        <v>105</v>
      </c>
      <c r="E120" s="202"/>
      <c r="F120" s="198" t="str">
        <f>IFERROR(+VLOOKUP(E120,'TAB 1 Codificação CC Órgão'!$A$19:$L$1027,12,0),"-")</f>
        <v>-</v>
      </c>
      <c r="G120" s="203"/>
      <c r="H120" s="202"/>
      <c r="I120" s="203"/>
    </row>
    <row r="121" spans="1:9">
      <c r="A121" s="175" t="str">
        <f t="shared" ref="A121:A184" si="69">CONCATENATE(B121,".",C121,".",D121)</f>
        <v>22.1.3.106</v>
      </c>
      <c r="B121" s="175" t="str">
        <f t="shared" ref="B121:C121" si="70">+B120</f>
        <v>22.1</v>
      </c>
      <c r="C121" s="175">
        <f t="shared" si="70"/>
        <v>3</v>
      </c>
      <c r="D121" s="175">
        <f t="shared" si="30"/>
        <v>106</v>
      </c>
      <c r="E121" s="202"/>
      <c r="F121" s="198" t="str">
        <f>IFERROR(+VLOOKUP(E121,'TAB 1 Codificação CC Órgão'!$A$19:$L$1027,12,0),"-")</f>
        <v>-</v>
      </c>
      <c r="G121" s="203"/>
      <c r="H121" s="202"/>
      <c r="I121" s="203"/>
    </row>
    <row r="122" spans="1:9">
      <c r="A122" s="175" t="str">
        <f t="shared" si="69"/>
        <v>22.1.3.107</v>
      </c>
      <c r="B122" s="175" t="str">
        <f t="shared" ref="B122:C122" si="71">+B121</f>
        <v>22.1</v>
      </c>
      <c r="C122" s="175">
        <f t="shared" si="71"/>
        <v>3</v>
      </c>
      <c r="D122" s="175">
        <f t="shared" si="30"/>
        <v>107</v>
      </c>
      <c r="E122" s="202"/>
      <c r="F122" s="198" t="str">
        <f>IFERROR(+VLOOKUP(E122,'TAB 1 Codificação CC Órgão'!$A$19:$L$1027,12,0),"-")</f>
        <v>-</v>
      </c>
      <c r="G122" s="203"/>
      <c r="H122" s="202"/>
      <c r="I122" s="203"/>
    </row>
    <row r="123" spans="1:9">
      <c r="A123" s="175" t="str">
        <f t="shared" si="69"/>
        <v>22.1.3.108</v>
      </c>
      <c r="B123" s="175" t="str">
        <f t="shared" ref="B123:C123" si="72">+B122</f>
        <v>22.1</v>
      </c>
      <c r="C123" s="175">
        <f t="shared" si="72"/>
        <v>3</v>
      </c>
      <c r="D123" s="175">
        <f t="shared" si="30"/>
        <v>108</v>
      </c>
      <c r="E123" s="202"/>
      <c r="F123" s="198" t="str">
        <f>IFERROR(+VLOOKUP(E123,'TAB 1 Codificação CC Órgão'!$A$19:$L$1027,12,0),"-")</f>
        <v>-</v>
      </c>
      <c r="G123" s="203"/>
      <c r="H123" s="202"/>
      <c r="I123" s="203"/>
    </row>
    <row r="124" spans="1:9">
      <c r="A124" s="175" t="str">
        <f t="shared" si="69"/>
        <v>22.1.3.109</v>
      </c>
      <c r="B124" s="175" t="str">
        <f t="shared" ref="B124:C124" si="73">+B123</f>
        <v>22.1</v>
      </c>
      <c r="C124" s="175">
        <f t="shared" si="73"/>
        <v>3</v>
      </c>
      <c r="D124" s="175">
        <f t="shared" si="30"/>
        <v>109</v>
      </c>
      <c r="E124" s="202"/>
      <c r="F124" s="198" t="str">
        <f>IFERROR(+VLOOKUP(E124,'TAB 1 Codificação CC Órgão'!$A$19:$L$1027,12,0),"-")</f>
        <v>-</v>
      </c>
      <c r="G124" s="203"/>
      <c r="H124" s="202"/>
      <c r="I124" s="203"/>
    </row>
    <row r="125" spans="1:9">
      <c r="A125" s="175" t="str">
        <f t="shared" si="69"/>
        <v>22.1.3.110</v>
      </c>
      <c r="B125" s="175" t="str">
        <f t="shared" ref="B125:C125" si="74">+B124</f>
        <v>22.1</v>
      </c>
      <c r="C125" s="175">
        <f t="shared" si="74"/>
        <v>3</v>
      </c>
      <c r="D125" s="175">
        <f t="shared" si="30"/>
        <v>110</v>
      </c>
      <c r="E125" s="202"/>
      <c r="F125" s="198" t="str">
        <f>IFERROR(+VLOOKUP(E125,'TAB 1 Codificação CC Órgão'!$A$19:$L$1027,12,0),"-")</f>
        <v>-</v>
      </c>
      <c r="G125" s="203"/>
      <c r="H125" s="202"/>
      <c r="I125" s="203"/>
    </row>
    <row r="126" spans="1:9">
      <c r="A126" s="175" t="str">
        <f t="shared" si="69"/>
        <v>22.1.3.111</v>
      </c>
      <c r="B126" s="175" t="str">
        <f t="shared" ref="B126:C126" si="75">+B125</f>
        <v>22.1</v>
      </c>
      <c r="C126" s="175">
        <f t="shared" si="75"/>
        <v>3</v>
      </c>
      <c r="D126" s="175">
        <f t="shared" si="30"/>
        <v>111</v>
      </c>
      <c r="E126" s="202"/>
      <c r="F126" s="198" t="str">
        <f>IFERROR(+VLOOKUP(E126,'TAB 1 Codificação CC Órgão'!$A$19:$L$1027,12,0),"-")</f>
        <v>-</v>
      </c>
      <c r="G126" s="203"/>
      <c r="H126" s="202"/>
      <c r="I126" s="203"/>
    </row>
    <row r="127" spans="1:9">
      <c r="A127" s="175" t="str">
        <f t="shared" si="69"/>
        <v>22.1.3.112</v>
      </c>
      <c r="B127" s="175" t="str">
        <f t="shared" ref="B127:C127" si="76">+B126</f>
        <v>22.1</v>
      </c>
      <c r="C127" s="175">
        <f t="shared" si="76"/>
        <v>3</v>
      </c>
      <c r="D127" s="175">
        <f t="shared" si="30"/>
        <v>112</v>
      </c>
      <c r="E127" s="202"/>
      <c r="F127" s="198" t="str">
        <f>IFERROR(+VLOOKUP(E127,'TAB 1 Codificação CC Órgão'!$A$19:$L$1027,12,0),"-")</f>
        <v>-</v>
      </c>
      <c r="G127" s="203"/>
      <c r="H127" s="202"/>
      <c r="I127" s="203"/>
    </row>
    <row r="128" spans="1:9">
      <c r="A128" s="175" t="str">
        <f t="shared" si="69"/>
        <v>22.1.3.113</v>
      </c>
      <c r="B128" s="175" t="str">
        <f t="shared" ref="B128:C128" si="77">+B127</f>
        <v>22.1</v>
      </c>
      <c r="C128" s="175">
        <f t="shared" si="77"/>
        <v>3</v>
      </c>
      <c r="D128" s="175">
        <f t="shared" si="30"/>
        <v>113</v>
      </c>
      <c r="E128" s="202"/>
      <c r="F128" s="198" t="str">
        <f>IFERROR(+VLOOKUP(E128,'TAB 1 Codificação CC Órgão'!$A$19:$L$1027,12,0),"-")</f>
        <v>-</v>
      </c>
      <c r="G128" s="203"/>
      <c r="H128" s="202"/>
      <c r="I128" s="203"/>
    </row>
    <row r="129" spans="1:9">
      <c r="A129" s="175" t="str">
        <f t="shared" si="69"/>
        <v>22.1.3.114</v>
      </c>
      <c r="B129" s="175" t="str">
        <f t="shared" ref="B129:C129" si="78">+B128</f>
        <v>22.1</v>
      </c>
      <c r="C129" s="175">
        <f t="shared" si="78"/>
        <v>3</v>
      </c>
      <c r="D129" s="175">
        <f t="shared" si="30"/>
        <v>114</v>
      </c>
      <c r="E129" s="202"/>
      <c r="F129" s="198" t="str">
        <f>IFERROR(+VLOOKUP(E129,'TAB 1 Codificação CC Órgão'!$A$19:$L$1027,12,0),"-")</f>
        <v>-</v>
      </c>
      <c r="G129" s="203"/>
      <c r="H129" s="202"/>
      <c r="I129" s="203"/>
    </row>
    <row r="130" spans="1:9">
      <c r="A130" s="175" t="str">
        <f t="shared" si="69"/>
        <v>22.1.3.115</v>
      </c>
      <c r="B130" s="175" t="str">
        <f t="shared" ref="B130:C130" si="79">+B129</f>
        <v>22.1</v>
      </c>
      <c r="C130" s="175">
        <f t="shared" si="79"/>
        <v>3</v>
      </c>
      <c r="D130" s="175">
        <f t="shared" si="30"/>
        <v>115</v>
      </c>
      <c r="E130" s="202"/>
      <c r="F130" s="198" t="str">
        <f>IFERROR(+VLOOKUP(E130,'TAB 1 Codificação CC Órgão'!$A$19:$L$1027,12,0),"-")</f>
        <v>-</v>
      </c>
      <c r="G130" s="203"/>
      <c r="H130" s="202"/>
      <c r="I130" s="203"/>
    </row>
    <row r="131" spans="1:9">
      <c r="A131" s="175" t="str">
        <f t="shared" si="69"/>
        <v>22.1.3.116</v>
      </c>
      <c r="B131" s="175" t="str">
        <f t="shared" ref="B131:C131" si="80">+B130</f>
        <v>22.1</v>
      </c>
      <c r="C131" s="175">
        <f t="shared" si="80"/>
        <v>3</v>
      </c>
      <c r="D131" s="175">
        <f t="shared" si="30"/>
        <v>116</v>
      </c>
      <c r="E131" s="202"/>
      <c r="F131" s="198" t="str">
        <f>IFERROR(+VLOOKUP(E131,'TAB 1 Codificação CC Órgão'!$A$19:$L$1027,12,0),"-")</f>
        <v>-</v>
      </c>
      <c r="G131" s="203"/>
      <c r="H131" s="202"/>
      <c r="I131" s="203"/>
    </row>
    <row r="132" spans="1:9">
      <c r="A132" s="175" t="str">
        <f t="shared" si="69"/>
        <v>22.1.3.117</v>
      </c>
      <c r="B132" s="175" t="str">
        <f t="shared" ref="B132:C132" si="81">+B131</f>
        <v>22.1</v>
      </c>
      <c r="C132" s="175">
        <f t="shared" si="81"/>
        <v>3</v>
      </c>
      <c r="D132" s="175">
        <f t="shared" si="30"/>
        <v>117</v>
      </c>
      <c r="E132" s="202"/>
      <c r="F132" s="198" t="str">
        <f>IFERROR(+VLOOKUP(E132,'TAB 1 Codificação CC Órgão'!$A$19:$L$1027,12,0),"-")</f>
        <v>-</v>
      </c>
      <c r="G132" s="203"/>
      <c r="H132" s="202"/>
      <c r="I132" s="203"/>
    </row>
    <row r="133" spans="1:9">
      <c r="A133" s="175" t="str">
        <f t="shared" si="69"/>
        <v>22.1.3.118</v>
      </c>
      <c r="B133" s="175" t="str">
        <f t="shared" ref="B133:C133" si="82">+B132</f>
        <v>22.1</v>
      </c>
      <c r="C133" s="175">
        <f t="shared" si="82"/>
        <v>3</v>
      </c>
      <c r="D133" s="175">
        <f t="shared" si="30"/>
        <v>118</v>
      </c>
      <c r="E133" s="202"/>
      <c r="F133" s="198" t="str">
        <f>IFERROR(+VLOOKUP(E133,'TAB 1 Codificação CC Órgão'!$A$19:$L$1027,12,0),"-")</f>
        <v>-</v>
      </c>
      <c r="G133" s="203"/>
      <c r="H133" s="202"/>
      <c r="I133" s="203"/>
    </row>
    <row r="134" spans="1:9">
      <c r="A134" s="175" t="str">
        <f t="shared" si="69"/>
        <v>22.1.3.119</v>
      </c>
      <c r="B134" s="175" t="str">
        <f t="shared" ref="B134:C134" si="83">+B133</f>
        <v>22.1</v>
      </c>
      <c r="C134" s="175">
        <f t="shared" si="83"/>
        <v>3</v>
      </c>
      <c r="D134" s="175">
        <f t="shared" si="30"/>
        <v>119</v>
      </c>
      <c r="E134" s="202"/>
      <c r="F134" s="198" t="str">
        <f>IFERROR(+VLOOKUP(E134,'TAB 1 Codificação CC Órgão'!$A$19:$L$1027,12,0),"-")</f>
        <v>-</v>
      </c>
      <c r="G134" s="203"/>
      <c r="H134" s="202"/>
      <c r="I134" s="203"/>
    </row>
    <row r="135" spans="1:9">
      <c r="A135" s="175" t="str">
        <f t="shared" si="69"/>
        <v>22.1.3.120</v>
      </c>
      <c r="B135" s="175" t="str">
        <f t="shared" ref="B135:C135" si="84">+B134</f>
        <v>22.1</v>
      </c>
      <c r="C135" s="175">
        <f t="shared" si="84"/>
        <v>3</v>
      </c>
      <c r="D135" s="175">
        <f t="shared" si="30"/>
        <v>120</v>
      </c>
      <c r="E135" s="202"/>
      <c r="F135" s="198" t="str">
        <f>IFERROR(+VLOOKUP(E135,'TAB 1 Codificação CC Órgão'!$A$19:$L$1027,12,0),"-")</f>
        <v>-</v>
      </c>
      <c r="G135" s="203"/>
      <c r="H135" s="202"/>
      <c r="I135" s="203"/>
    </row>
    <row r="136" spans="1:9">
      <c r="A136" s="175" t="str">
        <f t="shared" si="69"/>
        <v>22.1.3.121</v>
      </c>
      <c r="B136" s="175" t="str">
        <f t="shared" ref="B136:C136" si="85">+B135</f>
        <v>22.1</v>
      </c>
      <c r="C136" s="175">
        <f t="shared" si="85"/>
        <v>3</v>
      </c>
      <c r="D136" s="175">
        <f t="shared" si="30"/>
        <v>121</v>
      </c>
      <c r="E136" s="202"/>
      <c r="F136" s="198" t="str">
        <f>IFERROR(+VLOOKUP(E136,'TAB 1 Codificação CC Órgão'!$A$19:$L$1027,12,0),"-")</f>
        <v>-</v>
      </c>
      <c r="G136" s="203"/>
      <c r="H136" s="202"/>
      <c r="I136" s="203"/>
    </row>
    <row r="137" spans="1:9">
      <c r="A137" s="175" t="str">
        <f t="shared" si="69"/>
        <v>22.1.3.122</v>
      </c>
      <c r="B137" s="175" t="str">
        <f t="shared" ref="B137:C137" si="86">+B136</f>
        <v>22.1</v>
      </c>
      <c r="C137" s="175">
        <f t="shared" si="86"/>
        <v>3</v>
      </c>
      <c r="D137" s="175">
        <f t="shared" si="30"/>
        <v>122</v>
      </c>
      <c r="E137" s="202"/>
      <c r="F137" s="198" t="str">
        <f>IFERROR(+VLOOKUP(E137,'TAB 1 Codificação CC Órgão'!$A$19:$L$1027,12,0),"-")</f>
        <v>-</v>
      </c>
      <c r="G137" s="203"/>
      <c r="H137" s="202"/>
      <c r="I137" s="203"/>
    </row>
    <row r="138" spans="1:9">
      <c r="A138" s="175" t="str">
        <f t="shared" si="69"/>
        <v>22.1.3.123</v>
      </c>
      <c r="B138" s="175" t="str">
        <f t="shared" ref="B138:C138" si="87">+B137</f>
        <v>22.1</v>
      </c>
      <c r="C138" s="175">
        <f t="shared" si="87"/>
        <v>3</v>
      </c>
      <c r="D138" s="175">
        <f t="shared" si="30"/>
        <v>123</v>
      </c>
      <c r="E138" s="202"/>
      <c r="F138" s="198" t="str">
        <f>IFERROR(+VLOOKUP(E138,'TAB 1 Codificação CC Órgão'!$A$19:$L$1027,12,0),"-")</f>
        <v>-</v>
      </c>
      <c r="G138" s="203"/>
      <c r="H138" s="202"/>
      <c r="I138" s="203"/>
    </row>
    <row r="139" spans="1:9">
      <c r="A139" s="175" t="str">
        <f t="shared" si="69"/>
        <v>22.1.3.124</v>
      </c>
      <c r="B139" s="175" t="str">
        <f t="shared" ref="B139:C139" si="88">+B138</f>
        <v>22.1</v>
      </c>
      <c r="C139" s="175">
        <f t="shared" si="88"/>
        <v>3</v>
      </c>
      <c r="D139" s="175">
        <f t="shared" si="30"/>
        <v>124</v>
      </c>
      <c r="E139" s="202"/>
      <c r="F139" s="198" t="str">
        <f>IFERROR(+VLOOKUP(E139,'TAB 1 Codificação CC Órgão'!$A$19:$L$1027,12,0),"-")</f>
        <v>-</v>
      </c>
      <c r="G139" s="203"/>
      <c r="H139" s="202"/>
      <c r="I139" s="203"/>
    </row>
    <row r="140" spans="1:9">
      <c r="A140" s="175" t="str">
        <f t="shared" si="69"/>
        <v>22.1.3.125</v>
      </c>
      <c r="B140" s="175" t="str">
        <f t="shared" ref="B140:C140" si="89">+B139</f>
        <v>22.1</v>
      </c>
      <c r="C140" s="175">
        <f t="shared" si="89"/>
        <v>3</v>
      </c>
      <c r="D140" s="175">
        <f t="shared" si="30"/>
        <v>125</v>
      </c>
      <c r="E140" s="202"/>
      <c r="F140" s="198" t="str">
        <f>IFERROR(+VLOOKUP(E140,'TAB 1 Codificação CC Órgão'!$A$19:$L$1027,12,0),"-")</f>
        <v>-</v>
      </c>
      <c r="G140" s="203"/>
      <c r="H140" s="202"/>
      <c r="I140" s="203"/>
    </row>
    <row r="141" spans="1:9">
      <c r="A141" s="175" t="str">
        <f t="shared" si="69"/>
        <v>22.1.3.126</v>
      </c>
      <c r="B141" s="175" t="str">
        <f t="shared" ref="B141:C141" si="90">+B140</f>
        <v>22.1</v>
      </c>
      <c r="C141" s="175">
        <f t="shared" si="90"/>
        <v>3</v>
      </c>
      <c r="D141" s="175">
        <f t="shared" si="30"/>
        <v>126</v>
      </c>
      <c r="E141" s="202"/>
      <c r="F141" s="198" t="str">
        <f>IFERROR(+VLOOKUP(E141,'TAB 1 Codificação CC Órgão'!$A$19:$L$1027,12,0),"-")</f>
        <v>-</v>
      </c>
      <c r="G141" s="203"/>
      <c r="H141" s="202"/>
      <c r="I141" s="203"/>
    </row>
    <row r="142" spans="1:9">
      <c r="A142" s="175" t="str">
        <f t="shared" si="69"/>
        <v>22.1.3.127</v>
      </c>
      <c r="B142" s="175" t="str">
        <f t="shared" ref="B142:C142" si="91">+B141</f>
        <v>22.1</v>
      </c>
      <c r="C142" s="175">
        <f t="shared" si="91"/>
        <v>3</v>
      </c>
      <c r="D142" s="175">
        <f t="shared" si="30"/>
        <v>127</v>
      </c>
      <c r="E142" s="202"/>
      <c r="F142" s="198" t="str">
        <f>IFERROR(+VLOOKUP(E142,'TAB 1 Codificação CC Órgão'!$A$19:$L$1027,12,0),"-")</f>
        <v>-</v>
      </c>
      <c r="G142" s="203"/>
      <c r="H142" s="202"/>
      <c r="I142" s="203"/>
    </row>
    <row r="143" spans="1:9">
      <c r="A143" s="175" t="str">
        <f t="shared" si="69"/>
        <v>22.1.3.128</v>
      </c>
      <c r="B143" s="175" t="str">
        <f t="shared" ref="B143:C143" si="92">+B142</f>
        <v>22.1</v>
      </c>
      <c r="C143" s="175">
        <f t="shared" si="92"/>
        <v>3</v>
      </c>
      <c r="D143" s="175">
        <f t="shared" si="30"/>
        <v>128</v>
      </c>
      <c r="E143" s="202"/>
      <c r="F143" s="198" t="str">
        <f>IFERROR(+VLOOKUP(E143,'TAB 1 Codificação CC Órgão'!$A$19:$L$1027,12,0),"-")</f>
        <v>-</v>
      </c>
      <c r="G143" s="203"/>
      <c r="H143" s="202"/>
      <c r="I143" s="203"/>
    </row>
    <row r="144" spans="1:9">
      <c r="A144" s="175" t="str">
        <f t="shared" si="69"/>
        <v>22.1.3.129</v>
      </c>
      <c r="B144" s="175" t="str">
        <f t="shared" ref="B144:C144" si="93">+B143</f>
        <v>22.1</v>
      </c>
      <c r="C144" s="175">
        <f t="shared" si="93"/>
        <v>3</v>
      </c>
      <c r="D144" s="175">
        <f t="shared" si="30"/>
        <v>129</v>
      </c>
      <c r="E144" s="202"/>
      <c r="F144" s="198" t="str">
        <f>IFERROR(+VLOOKUP(E144,'TAB 1 Codificação CC Órgão'!$A$19:$L$1027,12,0),"-")</f>
        <v>-</v>
      </c>
      <c r="G144" s="203"/>
      <c r="H144" s="202"/>
      <c r="I144" s="203"/>
    </row>
    <row r="145" spans="1:9">
      <c r="A145" s="175" t="str">
        <f t="shared" si="69"/>
        <v>22.1.3.130</v>
      </c>
      <c r="B145" s="175" t="str">
        <f t="shared" ref="B145:C145" si="94">+B144</f>
        <v>22.1</v>
      </c>
      <c r="C145" s="175">
        <f t="shared" si="94"/>
        <v>3</v>
      </c>
      <c r="D145" s="175">
        <f t="shared" si="30"/>
        <v>130</v>
      </c>
      <c r="E145" s="202"/>
      <c r="F145" s="198" t="str">
        <f>IFERROR(+VLOOKUP(E145,'TAB 1 Codificação CC Órgão'!$A$19:$L$1027,12,0),"-")</f>
        <v>-</v>
      </c>
      <c r="G145" s="203"/>
      <c r="H145" s="202"/>
      <c r="I145" s="203"/>
    </row>
    <row r="146" spans="1:9">
      <c r="A146" s="175" t="str">
        <f t="shared" si="69"/>
        <v>22.1.3.131</v>
      </c>
      <c r="B146" s="175" t="str">
        <f t="shared" ref="B146:C146" si="95">+B145</f>
        <v>22.1</v>
      </c>
      <c r="C146" s="175">
        <f t="shared" si="95"/>
        <v>3</v>
      </c>
      <c r="D146" s="175">
        <f t="shared" ref="D146:D209" si="96">+D145+1</f>
        <v>131</v>
      </c>
      <c r="E146" s="202"/>
      <c r="F146" s="198" t="str">
        <f>IFERROR(+VLOOKUP(E146,'TAB 1 Codificação CC Órgão'!$A$19:$L$1027,12,0),"-")</f>
        <v>-</v>
      </c>
      <c r="G146" s="203"/>
      <c r="H146" s="202"/>
      <c r="I146" s="203"/>
    </row>
    <row r="147" spans="1:9">
      <c r="A147" s="175" t="str">
        <f t="shared" si="69"/>
        <v>22.1.3.132</v>
      </c>
      <c r="B147" s="175" t="str">
        <f t="shared" ref="B147:C147" si="97">+B146</f>
        <v>22.1</v>
      </c>
      <c r="C147" s="175">
        <f t="shared" si="97"/>
        <v>3</v>
      </c>
      <c r="D147" s="175">
        <f t="shared" si="96"/>
        <v>132</v>
      </c>
      <c r="E147" s="202"/>
      <c r="F147" s="198" t="str">
        <f>IFERROR(+VLOOKUP(E147,'TAB 1 Codificação CC Órgão'!$A$19:$L$1027,12,0),"-")</f>
        <v>-</v>
      </c>
      <c r="G147" s="203"/>
      <c r="H147" s="202"/>
      <c r="I147" s="203"/>
    </row>
    <row r="148" spans="1:9">
      <c r="A148" s="175" t="str">
        <f t="shared" si="69"/>
        <v>22.1.3.133</v>
      </c>
      <c r="B148" s="175" t="str">
        <f t="shared" ref="B148:C148" si="98">+B147</f>
        <v>22.1</v>
      </c>
      <c r="C148" s="175">
        <f t="shared" si="98"/>
        <v>3</v>
      </c>
      <c r="D148" s="175">
        <f t="shared" si="96"/>
        <v>133</v>
      </c>
      <c r="E148" s="202"/>
      <c r="F148" s="198" t="str">
        <f>IFERROR(+VLOOKUP(E148,'TAB 1 Codificação CC Órgão'!$A$19:$L$1027,12,0),"-")</f>
        <v>-</v>
      </c>
      <c r="G148" s="203"/>
      <c r="H148" s="202"/>
      <c r="I148" s="203"/>
    </row>
    <row r="149" spans="1:9">
      <c r="A149" s="175" t="str">
        <f t="shared" si="69"/>
        <v>22.1.3.134</v>
      </c>
      <c r="B149" s="175" t="str">
        <f t="shared" ref="B149:C149" si="99">+B148</f>
        <v>22.1</v>
      </c>
      <c r="C149" s="175">
        <f t="shared" si="99"/>
        <v>3</v>
      </c>
      <c r="D149" s="175">
        <f t="shared" si="96"/>
        <v>134</v>
      </c>
      <c r="E149" s="202"/>
      <c r="F149" s="198" t="str">
        <f>IFERROR(+VLOOKUP(E149,'TAB 1 Codificação CC Órgão'!$A$19:$L$1027,12,0),"-")</f>
        <v>-</v>
      </c>
      <c r="G149" s="203"/>
      <c r="H149" s="202"/>
      <c r="I149" s="203"/>
    </row>
    <row r="150" spans="1:9">
      <c r="A150" s="175" t="str">
        <f t="shared" si="69"/>
        <v>22.1.3.135</v>
      </c>
      <c r="B150" s="175" t="str">
        <f t="shared" ref="B150:C150" si="100">+B149</f>
        <v>22.1</v>
      </c>
      <c r="C150" s="175">
        <f t="shared" si="100"/>
        <v>3</v>
      </c>
      <c r="D150" s="175">
        <f t="shared" si="96"/>
        <v>135</v>
      </c>
      <c r="E150" s="202"/>
      <c r="F150" s="198" t="str">
        <f>IFERROR(+VLOOKUP(E150,'TAB 1 Codificação CC Órgão'!$A$19:$L$1027,12,0),"-")</f>
        <v>-</v>
      </c>
      <c r="G150" s="203"/>
      <c r="H150" s="202"/>
      <c r="I150" s="203"/>
    </row>
    <row r="151" spans="1:9">
      <c r="A151" s="175" t="str">
        <f t="shared" si="69"/>
        <v>22.1.3.136</v>
      </c>
      <c r="B151" s="175" t="str">
        <f t="shared" ref="B151:C151" si="101">+B150</f>
        <v>22.1</v>
      </c>
      <c r="C151" s="175">
        <f t="shared" si="101"/>
        <v>3</v>
      </c>
      <c r="D151" s="175">
        <f t="shared" si="96"/>
        <v>136</v>
      </c>
      <c r="E151" s="202"/>
      <c r="F151" s="198" t="str">
        <f>IFERROR(+VLOOKUP(E151,'TAB 1 Codificação CC Órgão'!$A$19:$L$1027,12,0),"-")</f>
        <v>-</v>
      </c>
      <c r="G151" s="203"/>
      <c r="H151" s="202"/>
      <c r="I151" s="203"/>
    </row>
    <row r="152" spans="1:9">
      <c r="A152" s="175" t="str">
        <f t="shared" si="69"/>
        <v>22.1.3.137</v>
      </c>
      <c r="B152" s="175" t="str">
        <f t="shared" ref="B152:C152" si="102">+B151</f>
        <v>22.1</v>
      </c>
      <c r="C152" s="175">
        <f t="shared" si="102"/>
        <v>3</v>
      </c>
      <c r="D152" s="175">
        <f t="shared" si="96"/>
        <v>137</v>
      </c>
      <c r="E152" s="202"/>
      <c r="F152" s="198" t="str">
        <f>IFERROR(+VLOOKUP(E152,'TAB 1 Codificação CC Órgão'!$A$19:$L$1027,12,0),"-")</f>
        <v>-</v>
      </c>
      <c r="G152" s="203"/>
      <c r="H152" s="202"/>
      <c r="I152" s="203"/>
    </row>
    <row r="153" spans="1:9">
      <c r="A153" s="175" t="str">
        <f t="shared" si="69"/>
        <v>22.1.3.138</v>
      </c>
      <c r="B153" s="175" t="str">
        <f t="shared" ref="B153:C153" si="103">+B152</f>
        <v>22.1</v>
      </c>
      <c r="C153" s="175">
        <f t="shared" si="103"/>
        <v>3</v>
      </c>
      <c r="D153" s="175">
        <f t="shared" si="96"/>
        <v>138</v>
      </c>
      <c r="E153" s="202"/>
      <c r="F153" s="198" t="str">
        <f>IFERROR(+VLOOKUP(E153,'TAB 1 Codificação CC Órgão'!$A$19:$L$1027,12,0),"-")</f>
        <v>-</v>
      </c>
      <c r="G153" s="203"/>
      <c r="H153" s="202"/>
      <c r="I153" s="203"/>
    </row>
    <row r="154" spans="1:9">
      <c r="A154" s="175" t="str">
        <f t="shared" si="69"/>
        <v>22.1.3.139</v>
      </c>
      <c r="B154" s="175" t="str">
        <f t="shared" ref="B154:C154" si="104">+B153</f>
        <v>22.1</v>
      </c>
      <c r="C154" s="175">
        <f t="shared" si="104"/>
        <v>3</v>
      </c>
      <c r="D154" s="175">
        <f t="shared" si="96"/>
        <v>139</v>
      </c>
      <c r="E154" s="202"/>
      <c r="F154" s="198" t="str">
        <f>IFERROR(+VLOOKUP(E154,'TAB 1 Codificação CC Órgão'!$A$19:$L$1027,12,0),"-")</f>
        <v>-</v>
      </c>
      <c r="G154" s="203"/>
      <c r="H154" s="202"/>
      <c r="I154" s="203"/>
    </row>
    <row r="155" spans="1:9">
      <c r="A155" s="175" t="str">
        <f t="shared" si="69"/>
        <v>22.1.3.140</v>
      </c>
      <c r="B155" s="175" t="str">
        <f t="shared" ref="B155:C155" si="105">+B154</f>
        <v>22.1</v>
      </c>
      <c r="C155" s="175">
        <f t="shared" si="105"/>
        <v>3</v>
      </c>
      <c r="D155" s="175">
        <f t="shared" si="96"/>
        <v>140</v>
      </c>
      <c r="E155" s="202"/>
      <c r="F155" s="198" t="str">
        <f>IFERROR(+VLOOKUP(E155,'TAB 1 Codificação CC Órgão'!$A$19:$L$1027,12,0),"-")</f>
        <v>-</v>
      </c>
      <c r="G155" s="203"/>
      <c r="H155" s="202"/>
      <c r="I155" s="203"/>
    </row>
    <row r="156" spans="1:9">
      <c r="A156" s="175" t="str">
        <f t="shared" si="69"/>
        <v>22.1.3.141</v>
      </c>
      <c r="B156" s="175" t="str">
        <f t="shared" ref="B156:C156" si="106">+B155</f>
        <v>22.1</v>
      </c>
      <c r="C156" s="175">
        <f t="shared" si="106"/>
        <v>3</v>
      </c>
      <c r="D156" s="175">
        <f t="shared" si="96"/>
        <v>141</v>
      </c>
      <c r="E156" s="202"/>
      <c r="F156" s="198" t="str">
        <f>IFERROR(+VLOOKUP(E156,'TAB 1 Codificação CC Órgão'!$A$19:$L$1027,12,0),"-")</f>
        <v>-</v>
      </c>
      <c r="G156" s="203"/>
      <c r="H156" s="202"/>
      <c r="I156" s="203"/>
    </row>
    <row r="157" spans="1:9">
      <c r="A157" s="175" t="str">
        <f t="shared" si="69"/>
        <v>22.1.3.142</v>
      </c>
      <c r="B157" s="175" t="str">
        <f t="shared" ref="B157:C157" si="107">+B156</f>
        <v>22.1</v>
      </c>
      <c r="C157" s="175">
        <f t="shared" si="107"/>
        <v>3</v>
      </c>
      <c r="D157" s="175">
        <f t="shared" si="96"/>
        <v>142</v>
      </c>
      <c r="E157" s="202"/>
      <c r="F157" s="198" t="str">
        <f>IFERROR(+VLOOKUP(E157,'TAB 1 Codificação CC Órgão'!$A$19:$L$1027,12,0),"-")</f>
        <v>-</v>
      </c>
      <c r="G157" s="203"/>
      <c r="H157" s="202"/>
      <c r="I157" s="203"/>
    </row>
    <row r="158" spans="1:9">
      <c r="A158" s="175" t="str">
        <f t="shared" si="69"/>
        <v>22.1.3.143</v>
      </c>
      <c r="B158" s="175" t="str">
        <f t="shared" ref="B158:C158" si="108">+B157</f>
        <v>22.1</v>
      </c>
      <c r="C158" s="175">
        <f t="shared" si="108"/>
        <v>3</v>
      </c>
      <c r="D158" s="175">
        <f t="shared" si="96"/>
        <v>143</v>
      </c>
      <c r="E158" s="202"/>
      <c r="F158" s="198" t="str">
        <f>IFERROR(+VLOOKUP(E158,'TAB 1 Codificação CC Órgão'!$A$19:$L$1027,12,0),"-")</f>
        <v>-</v>
      </c>
      <c r="G158" s="203"/>
      <c r="H158" s="202"/>
      <c r="I158" s="203"/>
    </row>
    <row r="159" spans="1:9">
      <c r="A159" s="175" t="str">
        <f t="shared" si="69"/>
        <v>22.1.3.144</v>
      </c>
      <c r="B159" s="175" t="str">
        <f t="shared" ref="B159:C159" si="109">+B158</f>
        <v>22.1</v>
      </c>
      <c r="C159" s="175">
        <f t="shared" si="109"/>
        <v>3</v>
      </c>
      <c r="D159" s="175">
        <f t="shared" si="96"/>
        <v>144</v>
      </c>
      <c r="E159" s="202"/>
      <c r="F159" s="198" t="str">
        <f>IFERROR(+VLOOKUP(E159,'TAB 1 Codificação CC Órgão'!$A$19:$L$1027,12,0),"-")</f>
        <v>-</v>
      </c>
      <c r="G159" s="203"/>
      <c r="H159" s="202"/>
      <c r="I159" s="203"/>
    </row>
    <row r="160" spans="1:9">
      <c r="A160" s="175" t="str">
        <f t="shared" si="69"/>
        <v>22.1.3.145</v>
      </c>
      <c r="B160" s="175" t="str">
        <f t="shared" ref="B160:C160" si="110">+B159</f>
        <v>22.1</v>
      </c>
      <c r="C160" s="175">
        <f t="shared" si="110"/>
        <v>3</v>
      </c>
      <c r="D160" s="175">
        <f t="shared" si="96"/>
        <v>145</v>
      </c>
      <c r="E160" s="202"/>
      <c r="F160" s="198" t="str">
        <f>IFERROR(+VLOOKUP(E160,'TAB 1 Codificação CC Órgão'!$A$19:$L$1027,12,0),"-")</f>
        <v>-</v>
      </c>
      <c r="G160" s="203"/>
      <c r="H160" s="202"/>
      <c r="I160" s="203"/>
    </row>
    <row r="161" spans="1:9">
      <c r="A161" s="175" t="str">
        <f t="shared" si="69"/>
        <v>22.1.3.146</v>
      </c>
      <c r="B161" s="175" t="str">
        <f t="shared" ref="B161:C161" si="111">+B160</f>
        <v>22.1</v>
      </c>
      <c r="C161" s="175">
        <f t="shared" si="111"/>
        <v>3</v>
      </c>
      <c r="D161" s="175">
        <f t="shared" si="96"/>
        <v>146</v>
      </c>
      <c r="E161" s="202"/>
      <c r="F161" s="198" t="str">
        <f>IFERROR(+VLOOKUP(E161,'TAB 1 Codificação CC Órgão'!$A$19:$L$1027,12,0),"-")</f>
        <v>-</v>
      </c>
      <c r="G161" s="203"/>
      <c r="H161" s="202"/>
      <c r="I161" s="203"/>
    </row>
    <row r="162" spans="1:9">
      <c r="A162" s="175" t="str">
        <f t="shared" si="69"/>
        <v>22.1.3.147</v>
      </c>
      <c r="B162" s="175" t="str">
        <f t="shared" ref="B162:C162" si="112">+B161</f>
        <v>22.1</v>
      </c>
      <c r="C162" s="175">
        <f t="shared" si="112"/>
        <v>3</v>
      </c>
      <c r="D162" s="175">
        <f t="shared" si="96"/>
        <v>147</v>
      </c>
      <c r="E162" s="202"/>
      <c r="F162" s="198" t="str">
        <f>IFERROR(+VLOOKUP(E162,'TAB 1 Codificação CC Órgão'!$A$19:$L$1027,12,0),"-")</f>
        <v>-</v>
      </c>
      <c r="G162" s="203"/>
      <c r="H162" s="202"/>
      <c r="I162" s="203"/>
    </row>
    <row r="163" spans="1:9">
      <c r="A163" s="175" t="str">
        <f t="shared" si="69"/>
        <v>22.1.3.148</v>
      </c>
      <c r="B163" s="175" t="str">
        <f t="shared" ref="B163:C163" si="113">+B162</f>
        <v>22.1</v>
      </c>
      <c r="C163" s="175">
        <f t="shared" si="113"/>
        <v>3</v>
      </c>
      <c r="D163" s="175">
        <f t="shared" si="96"/>
        <v>148</v>
      </c>
      <c r="E163" s="202"/>
      <c r="F163" s="198" t="str">
        <f>IFERROR(+VLOOKUP(E163,'TAB 1 Codificação CC Órgão'!$A$19:$L$1027,12,0),"-")</f>
        <v>-</v>
      </c>
      <c r="G163" s="203"/>
      <c r="H163" s="202"/>
      <c r="I163" s="203"/>
    </row>
    <row r="164" spans="1:9">
      <c r="A164" s="175" t="str">
        <f t="shared" si="69"/>
        <v>22.1.3.149</v>
      </c>
      <c r="B164" s="175" t="str">
        <f t="shared" ref="B164:C164" si="114">+B163</f>
        <v>22.1</v>
      </c>
      <c r="C164" s="175">
        <f t="shared" si="114"/>
        <v>3</v>
      </c>
      <c r="D164" s="175">
        <f t="shared" si="96"/>
        <v>149</v>
      </c>
      <c r="E164" s="202"/>
      <c r="F164" s="198" t="str">
        <f>IFERROR(+VLOOKUP(E164,'TAB 1 Codificação CC Órgão'!$A$19:$L$1027,12,0),"-")</f>
        <v>-</v>
      </c>
      <c r="G164" s="203"/>
      <c r="H164" s="202"/>
      <c r="I164" s="203"/>
    </row>
    <row r="165" spans="1:9">
      <c r="A165" s="175" t="str">
        <f t="shared" si="69"/>
        <v>22.1.3.150</v>
      </c>
      <c r="B165" s="175" t="str">
        <f t="shared" ref="B165:C165" si="115">+B164</f>
        <v>22.1</v>
      </c>
      <c r="C165" s="175">
        <f t="shared" si="115"/>
        <v>3</v>
      </c>
      <c r="D165" s="175">
        <f t="shared" si="96"/>
        <v>150</v>
      </c>
      <c r="E165" s="202"/>
      <c r="F165" s="198" t="str">
        <f>IFERROR(+VLOOKUP(E165,'TAB 1 Codificação CC Órgão'!$A$19:$L$1027,12,0),"-")</f>
        <v>-</v>
      </c>
      <c r="G165" s="203"/>
      <c r="H165" s="202"/>
      <c r="I165" s="203"/>
    </row>
    <row r="166" spans="1:9">
      <c r="A166" s="175" t="str">
        <f t="shared" si="69"/>
        <v>22.1.3.151</v>
      </c>
      <c r="B166" s="175" t="str">
        <f t="shared" ref="B166:C166" si="116">+B165</f>
        <v>22.1</v>
      </c>
      <c r="C166" s="175">
        <f t="shared" si="116"/>
        <v>3</v>
      </c>
      <c r="D166" s="175">
        <f t="shared" si="96"/>
        <v>151</v>
      </c>
      <c r="E166" s="202"/>
      <c r="F166" s="198" t="str">
        <f>IFERROR(+VLOOKUP(E166,'TAB 1 Codificação CC Órgão'!$A$19:$L$1027,12,0),"-")</f>
        <v>-</v>
      </c>
      <c r="G166" s="203"/>
      <c r="H166" s="202"/>
      <c r="I166" s="203"/>
    </row>
    <row r="167" spans="1:9">
      <c r="A167" s="175" t="str">
        <f t="shared" si="69"/>
        <v>22.1.3.152</v>
      </c>
      <c r="B167" s="175" t="str">
        <f t="shared" ref="B167:C167" si="117">+B166</f>
        <v>22.1</v>
      </c>
      <c r="C167" s="175">
        <f t="shared" si="117"/>
        <v>3</v>
      </c>
      <c r="D167" s="175">
        <f t="shared" si="96"/>
        <v>152</v>
      </c>
      <c r="E167" s="202"/>
      <c r="F167" s="198" t="str">
        <f>IFERROR(+VLOOKUP(E167,'TAB 1 Codificação CC Órgão'!$A$19:$L$1027,12,0),"-")</f>
        <v>-</v>
      </c>
      <c r="G167" s="203"/>
      <c r="H167" s="202"/>
      <c r="I167" s="203"/>
    </row>
    <row r="168" spans="1:9">
      <c r="A168" s="175" t="str">
        <f t="shared" si="69"/>
        <v>22.1.3.153</v>
      </c>
      <c r="B168" s="175" t="str">
        <f t="shared" ref="B168:C168" si="118">+B167</f>
        <v>22.1</v>
      </c>
      <c r="C168" s="175">
        <f t="shared" si="118"/>
        <v>3</v>
      </c>
      <c r="D168" s="175">
        <f t="shared" si="96"/>
        <v>153</v>
      </c>
      <c r="E168" s="202"/>
      <c r="F168" s="198" t="str">
        <f>IFERROR(+VLOOKUP(E168,'TAB 1 Codificação CC Órgão'!$A$19:$L$1027,12,0),"-")</f>
        <v>-</v>
      </c>
      <c r="G168" s="203"/>
      <c r="H168" s="202"/>
      <c r="I168" s="203"/>
    </row>
    <row r="169" spans="1:9">
      <c r="A169" s="175" t="str">
        <f t="shared" si="69"/>
        <v>22.1.3.154</v>
      </c>
      <c r="B169" s="175" t="str">
        <f t="shared" ref="B169:C169" si="119">+B168</f>
        <v>22.1</v>
      </c>
      <c r="C169" s="175">
        <f t="shared" si="119"/>
        <v>3</v>
      </c>
      <c r="D169" s="175">
        <f t="shared" si="96"/>
        <v>154</v>
      </c>
      <c r="E169" s="202"/>
      <c r="F169" s="198" t="str">
        <f>IFERROR(+VLOOKUP(E169,'TAB 1 Codificação CC Órgão'!$A$19:$L$1027,12,0),"-")</f>
        <v>-</v>
      </c>
      <c r="G169" s="203"/>
      <c r="H169" s="202"/>
      <c r="I169" s="203"/>
    </row>
    <row r="170" spans="1:9">
      <c r="A170" s="175" t="str">
        <f t="shared" si="69"/>
        <v>22.1.3.155</v>
      </c>
      <c r="B170" s="175" t="str">
        <f t="shared" ref="B170:C170" si="120">+B169</f>
        <v>22.1</v>
      </c>
      <c r="C170" s="175">
        <f t="shared" si="120"/>
        <v>3</v>
      </c>
      <c r="D170" s="175">
        <f t="shared" si="96"/>
        <v>155</v>
      </c>
      <c r="E170" s="202"/>
      <c r="F170" s="198" t="str">
        <f>IFERROR(+VLOOKUP(E170,'TAB 1 Codificação CC Órgão'!$A$19:$L$1027,12,0),"-")</f>
        <v>-</v>
      </c>
      <c r="G170" s="203"/>
      <c r="H170" s="202"/>
      <c r="I170" s="203"/>
    </row>
    <row r="171" spans="1:9">
      <c r="A171" s="175" t="str">
        <f t="shared" si="69"/>
        <v>22.1.3.156</v>
      </c>
      <c r="B171" s="175" t="str">
        <f t="shared" ref="B171:C171" si="121">+B170</f>
        <v>22.1</v>
      </c>
      <c r="C171" s="175">
        <f t="shared" si="121"/>
        <v>3</v>
      </c>
      <c r="D171" s="175">
        <f t="shared" si="96"/>
        <v>156</v>
      </c>
      <c r="E171" s="202"/>
      <c r="F171" s="198" t="str">
        <f>IFERROR(+VLOOKUP(E171,'TAB 1 Codificação CC Órgão'!$A$19:$L$1027,12,0),"-")</f>
        <v>-</v>
      </c>
      <c r="G171" s="203"/>
      <c r="H171" s="202"/>
      <c r="I171" s="203"/>
    </row>
    <row r="172" spans="1:9">
      <c r="A172" s="175" t="str">
        <f t="shared" si="69"/>
        <v>22.1.3.157</v>
      </c>
      <c r="B172" s="175" t="str">
        <f t="shared" ref="B172:C172" si="122">+B171</f>
        <v>22.1</v>
      </c>
      <c r="C172" s="175">
        <f t="shared" si="122"/>
        <v>3</v>
      </c>
      <c r="D172" s="175">
        <f t="shared" si="96"/>
        <v>157</v>
      </c>
      <c r="E172" s="202"/>
      <c r="F172" s="198" t="str">
        <f>IFERROR(+VLOOKUP(E172,'TAB 1 Codificação CC Órgão'!$A$19:$L$1027,12,0),"-")</f>
        <v>-</v>
      </c>
      <c r="G172" s="203"/>
      <c r="H172" s="202"/>
      <c r="I172" s="203"/>
    </row>
    <row r="173" spans="1:9">
      <c r="A173" s="175" t="str">
        <f t="shared" si="69"/>
        <v>22.1.3.158</v>
      </c>
      <c r="B173" s="175" t="str">
        <f t="shared" ref="B173:C173" si="123">+B172</f>
        <v>22.1</v>
      </c>
      <c r="C173" s="175">
        <f t="shared" si="123"/>
        <v>3</v>
      </c>
      <c r="D173" s="175">
        <f t="shared" si="96"/>
        <v>158</v>
      </c>
      <c r="E173" s="202"/>
      <c r="F173" s="198" t="str">
        <f>IFERROR(+VLOOKUP(E173,'TAB 1 Codificação CC Órgão'!$A$19:$L$1027,12,0),"-")</f>
        <v>-</v>
      </c>
      <c r="G173" s="203"/>
      <c r="H173" s="202"/>
      <c r="I173" s="203"/>
    </row>
    <row r="174" spans="1:9">
      <c r="A174" s="175" t="str">
        <f t="shared" si="69"/>
        <v>22.1.3.159</v>
      </c>
      <c r="B174" s="175" t="str">
        <f t="shared" ref="B174:C174" si="124">+B173</f>
        <v>22.1</v>
      </c>
      <c r="C174" s="175">
        <f t="shared" si="124"/>
        <v>3</v>
      </c>
      <c r="D174" s="175">
        <f t="shared" si="96"/>
        <v>159</v>
      </c>
      <c r="E174" s="202"/>
      <c r="F174" s="198" t="str">
        <f>IFERROR(+VLOOKUP(E174,'TAB 1 Codificação CC Órgão'!$A$19:$L$1027,12,0),"-")</f>
        <v>-</v>
      </c>
      <c r="G174" s="203"/>
      <c r="H174" s="202"/>
      <c r="I174" s="203"/>
    </row>
    <row r="175" spans="1:9">
      <c r="A175" s="175" t="str">
        <f t="shared" si="69"/>
        <v>22.1.3.160</v>
      </c>
      <c r="B175" s="175" t="str">
        <f t="shared" ref="B175:C175" si="125">+B174</f>
        <v>22.1</v>
      </c>
      <c r="C175" s="175">
        <f t="shared" si="125"/>
        <v>3</v>
      </c>
      <c r="D175" s="175">
        <f t="shared" si="96"/>
        <v>160</v>
      </c>
      <c r="E175" s="202"/>
      <c r="F175" s="198" t="str">
        <f>IFERROR(+VLOOKUP(E175,'TAB 1 Codificação CC Órgão'!$A$19:$L$1027,12,0),"-")</f>
        <v>-</v>
      </c>
      <c r="G175" s="203"/>
      <c r="H175" s="202"/>
      <c r="I175" s="203"/>
    </row>
    <row r="176" spans="1:9">
      <c r="A176" s="175" t="str">
        <f t="shared" si="69"/>
        <v>22.1.3.161</v>
      </c>
      <c r="B176" s="175" t="str">
        <f t="shared" ref="B176:C176" si="126">+B175</f>
        <v>22.1</v>
      </c>
      <c r="C176" s="175">
        <f t="shared" si="126"/>
        <v>3</v>
      </c>
      <c r="D176" s="175">
        <f t="shared" si="96"/>
        <v>161</v>
      </c>
      <c r="E176" s="202"/>
      <c r="F176" s="198" t="str">
        <f>IFERROR(+VLOOKUP(E176,'TAB 1 Codificação CC Órgão'!$A$19:$L$1027,12,0),"-")</f>
        <v>-</v>
      </c>
      <c r="G176" s="203"/>
      <c r="H176" s="202"/>
      <c r="I176" s="203"/>
    </row>
    <row r="177" spans="1:9">
      <c r="A177" s="175" t="str">
        <f t="shared" si="69"/>
        <v>22.1.3.162</v>
      </c>
      <c r="B177" s="175" t="str">
        <f t="shared" ref="B177:C177" si="127">+B176</f>
        <v>22.1</v>
      </c>
      <c r="C177" s="175">
        <f t="shared" si="127"/>
        <v>3</v>
      </c>
      <c r="D177" s="175">
        <f t="shared" si="96"/>
        <v>162</v>
      </c>
      <c r="E177" s="202"/>
      <c r="F177" s="198" t="str">
        <f>IFERROR(+VLOOKUP(E177,'TAB 1 Codificação CC Órgão'!$A$19:$L$1027,12,0),"-")</f>
        <v>-</v>
      </c>
      <c r="G177" s="203"/>
      <c r="H177" s="202"/>
      <c r="I177" s="203"/>
    </row>
    <row r="178" spans="1:9">
      <c r="A178" s="175" t="str">
        <f t="shared" si="69"/>
        <v>22.1.3.163</v>
      </c>
      <c r="B178" s="175" t="str">
        <f t="shared" ref="B178:C178" si="128">+B177</f>
        <v>22.1</v>
      </c>
      <c r="C178" s="175">
        <f t="shared" si="128"/>
        <v>3</v>
      </c>
      <c r="D178" s="175">
        <f t="shared" si="96"/>
        <v>163</v>
      </c>
      <c r="E178" s="202"/>
      <c r="F178" s="198" t="str">
        <f>IFERROR(+VLOOKUP(E178,'TAB 1 Codificação CC Órgão'!$A$19:$L$1027,12,0),"-")</f>
        <v>-</v>
      </c>
      <c r="G178" s="203"/>
      <c r="H178" s="202"/>
      <c r="I178" s="203"/>
    </row>
    <row r="179" spans="1:9">
      <c r="A179" s="175" t="str">
        <f t="shared" si="69"/>
        <v>22.1.3.164</v>
      </c>
      <c r="B179" s="175" t="str">
        <f t="shared" ref="B179:C179" si="129">+B178</f>
        <v>22.1</v>
      </c>
      <c r="C179" s="175">
        <f t="shared" si="129"/>
        <v>3</v>
      </c>
      <c r="D179" s="175">
        <f t="shared" si="96"/>
        <v>164</v>
      </c>
      <c r="E179" s="202"/>
      <c r="F179" s="198" t="str">
        <f>IFERROR(+VLOOKUP(E179,'TAB 1 Codificação CC Órgão'!$A$19:$L$1027,12,0),"-")</f>
        <v>-</v>
      </c>
      <c r="G179" s="203"/>
      <c r="H179" s="202"/>
      <c r="I179" s="203"/>
    </row>
    <row r="180" spans="1:9">
      <c r="A180" s="175" t="str">
        <f t="shared" si="69"/>
        <v>22.1.3.165</v>
      </c>
      <c r="B180" s="175" t="str">
        <f t="shared" ref="B180:C180" si="130">+B179</f>
        <v>22.1</v>
      </c>
      <c r="C180" s="175">
        <f t="shared" si="130"/>
        <v>3</v>
      </c>
      <c r="D180" s="175">
        <f t="shared" si="96"/>
        <v>165</v>
      </c>
      <c r="E180" s="202"/>
      <c r="F180" s="198" t="str">
        <f>IFERROR(+VLOOKUP(E180,'TAB 1 Codificação CC Órgão'!$A$19:$L$1027,12,0),"-")</f>
        <v>-</v>
      </c>
      <c r="G180" s="203"/>
      <c r="H180" s="202"/>
      <c r="I180" s="203"/>
    </row>
    <row r="181" spans="1:9">
      <c r="A181" s="175" t="str">
        <f t="shared" si="69"/>
        <v>22.1.3.166</v>
      </c>
      <c r="B181" s="175" t="str">
        <f t="shared" ref="B181:C181" si="131">+B180</f>
        <v>22.1</v>
      </c>
      <c r="C181" s="175">
        <f t="shared" si="131"/>
        <v>3</v>
      </c>
      <c r="D181" s="175">
        <f t="shared" si="96"/>
        <v>166</v>
      </c>
      <c r="E181" s="202"/>
      <c r="F181" s="198" t="str">
        <f>IFERROR(+VLOOKUP(E181,'TAB 1 Codificação CC Órgão'!$A$19:$L$1027,12,0),"-")</f>
        <v>-</v>
      </c>
      <c r="G181" s="203"/>
      <c r="H181" s="202"/>
      <c r="I181" s="203"/>
    </row>
    <row r="182" spans="1:9">
      <c r="A182" s="175" t="str">
        <f t="shared" si="69"/>
        <v>22.1.3.167</v>
      </c>
      <c r="B182" s="175" t="str">
        <f t="shared" ref="B182:C182" si="132">+B181</f>
        <v>22.1</v>
      </c>
      <c r="C182" s="175">
        <f t="shared" si="132"/>
        <v>3</v>
      </c>
      <c r="D182" s="175">
        <f t="shared" si="96"/>
        <v>167</v>
      </c>
      <c r="E182" s="202"/>
      <c r="F182" s="198" t="str">
        <f>IFERROR(+VLOOKUP(E182,'TAB 1 Codificação CC Órgão'!$A$19:$L$1027,12,0),"-")</f>
        <v>-</v>
      </c>
      <c r="G182" s="203"/>
      <c r="H182" s="202"/>
      <c r="I182" s="203"/>
    </row>
    <row r="183" spans="1:9">
      <c r="A183" s="175" t="str">
        <f t="shared" si="69"/>
        <v>22.1.3.168</v>
      </c>
      <c r="B183" s="175" t="str">
        <f t="shared" ref="B183:C183" si="133">+B182</f>
        <v>22.1</v>
      </c>
      <c r="C183" s="175">
        <f t="shared" si="133"/>
        <v>3</v>
      </c>
      <c r="D183" s="175">
        <f t="shared" si="96"/>
        <v>168</v>
      </c>
      <c r="E183" s="202"/>
      <c r="F183" s="198" t="str">
        <f>IFERROR(+VLOOKUP(E183,'TAB 1 Codificação CC Órgão'!$A$19:$L$1027,12,0),"-")</f>
        <v>-</v>
      </c>
      <c r="G183" s="203"/>
      <c r="H183" s="202"/>
      <c r="I183" s="203"/>
    </row>
    <row r="184" spans="1:9">
      <c r="A184" s="175" t="str">
        <f t="shared" si="69"/>
        <v>22.1.3.169</v>
      </c>
      <c r="B184" s="175" t="str">
        <f t="shared" ref="B184:C184" si="134">+B183</f>
        <v>22.1</v>
      </c>
      <c r="C184" s="175">
        <f t="shared" si="134"/>
        <v>3</v>
      </c>
      <c r="D184" s="175">
        <f t="shared" si="96"/>
        <v>169</v>
      </c>
      <c r="E184" s="202"/>
      <c r="F184" s="198" t="str">
        <f>IFERROR(+VLOOKUP(E184,'TAB 1 Codificação CC Órgão'!$A$19:$L$1027,12,0),"-")</f>
        <v>-</v>
      </c>
      <c r="G184" s="203"/>
      <c r="H184" s="202"/>
      <c r="I184" s="203"/>
    </row>
    <row r="185" spans="1:9">
      <c r="A185" s="175" t="str">
        <f t="shared" ref="A185:A248" si="135">CONCATENATE(B185,".",C185,".",D185)</f>
        <v>22.1.3.170</v>
      </c>
      <c r="B185" s="175" t="str">
        <f t="shared" ref="B185:C185" si="136">+B184</f>
        <v>22.1</v>
      </c>
      <c r="C185" s="175">
        <f t="shared" si="136"/>
        <v>3</v>
      </c>
      <c r="D185" s="175">
        <f t="shared" si="96"/>
        <v>170</v>
      </c>
      <c r="E185" s="202"/>
      <c r="F185" s="198" t="str">
        <f>IFERROR(+VLOOKUP(E185,'TAB 1 Codificação CC Órgão'!$A$19:$L$1027,12,0),"-")</f>
        <v>-</v>
      </c>
      <c r="G185" s="203"/>
      <c r="H185" s="202"/>
      <c r="I185" s="203"/>
    </row>
    <row r="186" spans="1:9">
      <c r="A186" s="175" t="str">
        <f t="shared" si="135"/>
        <v>22.1.3.171</v>
      </c>
      <c r="B186" s="175" t="str">
        <f t="shared" ref="B186:C186" si="137">+B185</f>
        <v>22.1</v>
      </c>
      <c r="C186" s="175">
        <f t="shared" si="137"/>
        <v>3</v>
      </c>
      <c r="D186" s="175">
        <f t="shared" si="96"/>
        <v>171</v>
      </c>
      <c r="E186" s="202"/>
      <c r="F186" s="198" t="str">
        <f>IFERROR(+VLOOKUP(E186,'TAB 1 Codificação CC Órgão'!$A$19:$L$1027,12,0),"-")</f>
        <v>-</v>
      </c>
      <c r="G186" s="203"/>
      <c r="H186" s="202"/>
      <c r="I186" s="203"/>
    </row>
    <row r="187" spans="1:9">
      <c r="A187" s="175" t="str">
        <f t="shared" si="135"/>
        <v>22.1.3.172</v>
      </c>
      <c r="B187" s="175" t="str">
        <f t="shared" ref="B187:C187" si="138">+B186</f>
        <v>22.1</v>
      </c>
      <c r="C187" s="175">
        <f t="shared" si="138"/>
        <v>3</v>
      </c>
      <c r="D187" s="175">
        <f t="shared" si="96"/>
        <v>172</v>
      </c>
      <c r="E187" s="202"/>
      <c r="F187" s="198" t="str">
        <f>IFERROR(+VLOOKUP(E187,'TAB 1 Codificação CC Órgão'!$A$19:$L$1027,12,0),"-")</f>
        <v>-</v>
      </c>
      <c r="G187" s="203"/>
      <c r="H187" s="202"/>
      <c r="I187" s="203"/>
    </row>
    <row r="188" spans="1:9">
      <c r="A188" s="175" t="str">
        <f t="shared" si="135"/>
        <v>22.1.3.173</v>
      </c>
      <c r="B188" s="175" t="str">
        <f t="shared" ref="B188:C188" si="139">+B187</f>
        <v>22.1</v>
      </c>
      <c r="C188" s="175">
        <f t="shared" si="139"/>
        <v>3</v>
      </c>
      <c r="D188" s="175">
        <f t="shared" si="96"/>
        <v>173</v>
      </c>
      <c r="E188" s="202"/>
      <c r="F188" s="198" t="str">
        <f>IFERROR(+VLOOKUP(E188,'TAB 1 Codificação CC Órgão'!$A$19:$L$1027,12,0),"-")</f>
        <v>-</v>
      </c>
      <c r="G188" s="203"/>
      <c r="H188" s="202"/>
      <c r="I188" s="203"/>
    </row>
    <row r="189" spans="1:9">
      <c r="A189" s="175" t="str">
        <f t="shared" si="135"/>
        <v>22.1.3.174</v>
      </c>
      <c r="B189" s="175" t="str">
        <f t="shared" ref="B189:C189" si="140">+B188</f>
        <v>22.1</v>
      </c>
      <c r="C189" s="175">
        <f t="shared" si="140"/>
        <v>3</v>
      </c>
      <c r="D189" s="175">
        <f t="shared" si="96"/>
        <v>174</v>
      </c>
      <c r="E189" s="202"/>
      <c r="F189" s="198" t="str">
        <f>IFERROR(+VLOOKUP(E189,'TAB 1 Codificação CC Órgão'!$A$19:$L$1027,12,0),"-")</f>
        <v>-</v>
      </c>
      <c r="G189" s="203"/>
      <c r="H189" s="202"/>
      <c r="I189" s="203"/>
    </row>
    <row r="190" spans="1:9">
      <c r="A190" s="175" t="str">
        <f t="shared" si="135"/>
        <v>22.1.3.175</v>
      </c>
      <c r="B190" s="175" t="str">
        <f t="shared" ref="B190:C190" si="141">+B189</f>
        <v>22.1</v>
      </c>
      <c r="C190" s="175">
        <f t="shared" si="141"/>
        <v>3</v>
      </c>
      <c r="D190" s="175">
        <f t="shared" si="96"/>
        <v>175</v>
      </c>
      <c r="E190" s="202"/>
      <c r="F190" s="198" t="str">
        <f>IFERROR(+VLOOKUP(E190,'TAB 1 Codificação CC Órgão'!$A$19:$L$1027,12,0),"-")</f>
        <v>-</v>
      </c>
      <c r="G190" s="203"/>
      <c r="H190" s="202"/>
      <c r="I190" s="203"/>
    </row>
    <row r="191" spans="1:9">
      <c r="A191" s="175" t="str">
        <f t="shared" si="135"/>
        <v>22.1.3.176</v>
      </c>
      <c r="B191" s="175" t="str">
        <f t="shared" ref="B191:C191" si="142">+B190</f>
        <v>22.1</v>
      </c>
      <c r="C191" s="175">
        <f t="shared" si="142"/>
        <v>3</v>
      </c>
      <c r="D191" s="175">
        <f t="shared" si="96"/>
        <v>176</v>
      </c>
      <c r="E191" s="202"/>
      <c r="F191" s="198" t="str">
        <f>IFERROR(+VLOOKUP(E191,'TAB 1 Codificação CC Órgão'!$A$19:$L$1027,12,0),"-")</f>
        <v>-</v>
      </c>
      <c r="G191" s="203"/>
      <c r="H191" s="202"/>
      <c r="I191" s="203"/>
    </row>
    <row r="192" spans="1:9">
      <c r="A192" s="175" t="str">
        <f t="shared" si="135"/>
        <v>22.1.3.177</v>
      </c>
      <c r="B192" s="175" t="str">
        <f t="shared" ref="B192:C192" si="143">+B191</f>
        <v>22.1</v>
      </c>
      <c r="C192" s="175">
        <f t="shared" si="143"/>
        <v>3</v>
      </c>
      <c r="D192" s="175">
        <f t="shared" si="96"/>
        <v>177</v>
      </c>
      <c r="E192" s="202"/>
      <c r="F192" s="198" t="str">
        <f>IFERROR(+VLOOKUP(E192,'TAB 1 Codificação CC Órgão'!$A$19:$L$1027,12,0),"-")</f>
        <v>-</v>
      </c>
      <c r="G192" s="203"/>
      <c r="H192" s="202"/>
      <c r="I192" s="203"/>
    </row>
    <row r="193" spans="1:9">
      <c r="A193" s="175" t="str">
        <f t="shared" si="135"/>
        <v>22.1.3.178</v>
      </c>
      <c r="B193" s="175" t="str">
        <f t="shared" ref="B193:C193" si="144">+B192</f>
        <v>22.1</v>
      </c>
      <c r="C193" s="175">
        <f t="shared" si="144"/>
        <v>3</v>
      </c>
      <c r="D193" s="175">
        <f t="shared" si="96"/>
        <v>178</v>
      </c>
      <c r="E193" s="202"/>
      <c r="F193" s="198" t="str">
        <f>IFERROR(+VLOOKUP(E193,'TAB 1 Codificação CC Órgão'!$A$19:$L$1027,12,0),"-")</f>
        <v>-</v>
      </c>
      <c r="G193" s="203"/>
      <c r="H193" s="202"/>
      <c r="I193" s="203"/>
    </row>
    <row r="194" spans="1:9">
      <c r="A194" s="175" t="str">
        <f t="shared" si="135"/>
        <v>22.1.3.179</v>
      </c>
      <c r="B194" s="175" t="str">
        <f t="shared" ref="B194:C194" si="145">+B193</f>
        <v>22.1</v>
      </c>
      <c r="C194" s="175">
        <f t="shared" si="145"/>
        <v>3</v>
      </c>
      <c r="D194" s="175">
        <f t="shared" si="96"/>
        <v>179</v>
      </c>
      <c r="E194" s="202"/>
      <c r="F194" s="198" t="str">
        <f>IFERROR(+VLOOKUP(E194,'TAB 1 Codificação CC Órgão'!$A$19:$L$1027,12,0),"-")</f>
        <v>-</v>
      </c>
      <c r="G194" s="203"/>
      <c r="H194" s="202"/>
      <c r="I194" s="203"/>
    </row>
    <row r="195" spans="1:9">
      <c r="A195" s="175" t="str">
        <f t="shared" si="135"/>
        <v>22.1.3.180</v>
      </c>
      <c r="B195" s="175" t="str">
        <f t="shared" ref="B195:C195" si="146">+B194</f>
        <v>22.1</v>
      </c>
      <c r="C195" s="175">
        <f t="shared" si="146"/>
        <v>3</v>
      </c>
      <c r="D195" s="175">
        <f t="shared" si="96"/>
        <v>180</v>
      </c>
      <c r="E195" s="202"/>
      <c r="F195" s="198" t="str">
        <f>IFERROR(+VLOOKUP(E195,'TAB 1 Codificação CC Órgão'!$A$19:$L$1027,12,0),"-")</f>
        <v>-</v>
      </c>
      <c r="G195" s="203"/>
      <c r="H195" s="202"/>
      <c r="I195" s="203"/>
    </row>
    <row r="196" spans="1:9">
      <c r="A196" s="175" t="str">
        <f t="shared" si="135"/>
        <v>22.1.3.181</v>
      </c>
      <c r="B196" s="175" t="str">
        <f t="shared" ref="B196:C196" si="147">+B195</f>
        <v>22.1</v>
      </c>
      <c r="C196" s="175">
        <f t="shared" si="147"/>
        <v>3</v>
      </c>
      <c r="D196" s="175">
        <f t="shared" si="96"/>
        <v>181</v>
      </c>
      <c r="E196" s="202"/>
      <c r="F196" s="198" t="str">
        <f>IFERROR(+VLOOKUP(E196,'TAB 1 Codificação CC Órgão'!$A$19:$L$1027,12,0),"-")</f>
        <v>-</v>
      </c>
      <c r="G196" s="203"/>
      <c r="H196" s="202"/>
      <c r="I196" s="203"/>
    </row>
    <row r="197" spans="1:9">
      <c r="A197" s="175" t="str">
        <f t="shared" si="135"/>
        <v>22.1.3.182</v>
      </c>
      <c r="B197" s="175" t="str">
        <f t="shared" ref="B197:C197" si="148">+B196</f>
        <v>22.1</v>
      </c>
      <c r="C197" s="175">
        <f t="shared" si="148"/>
        <v>3</v>
      </c>
      <c r="D197" s="175">
        <f t="shared" si="96"/>
        <v>182</v>
      </c>
      <c r="E197" s="202"/>
      <c r="F197" s="198" t="str">
        <f>IFERROR(+VLOOKUP(E197,'TAB 1 Codificação CC Órgão'!$A$19:$L$1027,12,0),"-")</f>
        <v>-</v>
      </c>
      <c r="G197" s="203"/>
      <c r="H197" s="202"/>
      <c r="I197" s="203"/>
    </row>
    <row r="198" spans="1:9">
      <c r="A198" s="175" t="str">
        <f t="shared" si="135"/>
        <v>22.1.3.183</v>
      </c>
      <c r="B198" s="175" t="str">
        <f t="shared" ref="B198:C198" si="149">+B197</f>
        <v>22.1</v>
      </c>
      <c r="C198" s="175">
        <f t="shared" si="149"/>
        <v>3</v>
      </c>
      <c r="D198" s="175">
        <f t="shared" si="96"/>
        <v>183</v>
      </c>
      <c r="E198" s="202"/>
      <c r="F198" s="198" t="str">
        <f>IFERROR(+VLOOKUP(E198,'TAB 1 Codificação CC Órgão'!$A$19:$L$1027,12,0),"-")</f>
        <v>-</v>
      </c>
      <c r="G198" s="203"/>
      <c r="H198" s="202"/>
      <c r="I198" s="203"/>
    </row>
    <row r="199" spans="1:9">
      <c r="A199" s="175" t="str">
        <f t="shared" si="135"/>
        <v>22.1.3.184</v>
      </c>
      <c r="B199" s="175" t="str">
        <f t="shared" ref="B199:C199" si="150">+B198</f>
        <v>22.1</v>
      </c>
      <c r="C199" s="175">
        <f t="shared" si="150"/>
        <v>3</v>
      </c>
      <c r="D199" s="175">
        <f t="shared" si="96"/>
        <v>184</v>
      </c>
      <c r="E199" s="202"/>
      <c r="F199" s="198" t="str">
        <f>IFERROR(+VLOOKUP(E199,'TAB 1 Codificação CC Órgão'!$A$19:$L$1027,12,0),"-")</f>
        <v>-</v>
      </c>
      <c r="G199" s="203"/>
      <c r="H199" s="202"/>
      <c r="I199" s="203"/>
    </row>
    <row r="200" spans="1:9">
      <c r="A200" s="175" t="str">
        <f t="shared" si="135"/>
        <v>22.1.3.185</v>
      </c>
      <c r="B200" s="175" t="str">
        <f t="shared" ref="B200:C200" si="151">+B199</f>
        <v>22.1</v>
      </c>
      <c r="C200" s="175">
        <f t="shared" si="151"/>
        <v>3</v>
      </c>
      <c r="D200" s="175">
        <f t="shared" si="96"/>
        <v>185</v>
      </c>
      <c r="E200" s="202"/>
      <c r="F200" s="198" t="str">
        <f>IFERROR(+VLOOKUP(E200,'TAB 1 Codificação CC Órgão'!$A$19:$L$1027,12,0),"-")</f>
        <v>-</v>
      </c>
      <c r="G200" s="203"/>
      <c r="H200" s="202"/>
      <c r="I200" s="203"/>
    </row>
    <row r="201" spans="1:9">
      <c r="A201" s="175" t="str">
        <f t="shared" si="135"/>
        <v>22.1.3.186</v>
      </c>
      <c r="B201" s="175" t="str">
        <f t="shared" ref="B201:C201" si="152">+B200</f>
        <v>22.1</v>
      </c>
      <c r="C201" s="175">
        <f t="shared" si="152"/>
        <v>3</v>
      </c>
      <c r="D201" s="175">
        <f t="shared" si="96"/>
        <v>186</v>
      </c>
      <c r="E201" s="202"/>
      <c r="F201" s="198" t="str">
        <f>IFERROR(+VLOOKUP(E201,'TAB 1 Codificação CC Órgão'!$A$19:$L$1027,12,0),"-")</f>
        <v>-</v>
      </c>
      <c r="G201" s="203"/>
      <c r="H201" s="202"/>
      <c r="I201" s="203"/>
    </row>
    <row r="202" spans="1:9">
      <c r="A202" s="175" t="str">
        <f t="shared" si="135"/>
        <v>22.1.3.187</v>
      </c>
      <c r="B202" s="175" t="str">
        <f t="shared" ref="B202:C202" si="153">+B201</f>
        <v>22.1</v>
      </c>
      <c r="C202" s="175">
        <f t="shared" si="153"/>
        <v>3</v>
      </c>
      <c r="D202" s="175">
        <f t="shared" si="96"/>
        <v>187</v>
      </c>
      <c r="E202" s="202"/>
      <c r="F202" s="198" t="str">
        <f>IFERROR(+VLOOKUP(E202,'TAB 1 Codificação CC Órgão'!$A$19:$L$1027,12,0),"-")</f>
        <v>-</v>
      </c>
      <c r="G202" s="203"/>
      <c r="H202" s="202"/>
      <c r="I202" s="203"/>
    </row>
    <row r="203" spans="1:9">
      <c r="A203" s="175" t="str">
        <f t="shared" si="135"/>
        <v>22.1.3.188</v>
      </c>
      <c r="B203" s="175" t="str">
        <f t="shared" ref="B203:C203" si="154">+B202</f>
        <v>22.1</v>
      </c>
      <c r="C203" s="175">
        <f t="shared" si="154"/>
        <v>3</v>
      </c>
      <c r="D203" s="175">
        <f t="shared" si="96"/>
        <v>188</v>
      </c>
      <c r="E203" s="202"/>
      <c r="F203" s="198" t="str">
        <f>IFERROR(+VLOOKUP(E203,'TAB 1 Codificação CC Órgão'!$A$19:$L$1027,12,0),"-")</f>
        <v>-</v>
      </c>
      <c r="G203" s="203"/>
      <c r="H203" s="202"/>
      <c r="I203" s="203"/>
    </row>
    <row r="204" spans="1:9">
      <c r="A204" s="175" t="str">
        <f t="shared" si="135"/>
        <v>22.1.3.189</v>
      </c>
      <c r="B204" s="175" t="str">
        <f t="shared" ref="B204:C204" si="155">+B203</f>
        <v>22.1</v>
      </c>
      <c r="C204" s="175">
        <f t="shared" si="155"/>
        <v>3</v>
      </c>
      <c r="D204" s="175">
        <f t="shared" si="96"/>
        <v>189</v>
      </c>
      <c r="E204" s="202"/>
      <c r="F204" s="198" t="str">
        <f>IFERROR(+VLOOKUP(E204,'TAB 1 Codificação CC Órgão'!$A$19:$L$1027,12,0),"-")</f>
        <v>-</v>
      </c>
      <c r="G204" s="203"/>
      <c r="H204" s="202"/>
      <c r="I204" s="203"/>
    </row>
    <row r="205" spans="1:9">
      <c r="A205" s="175" t="str">
        <f t="shared" si="135"/>
        <v>22.1.3.190</v>
      </c>
      <c r="B205" s="175" t="str">
        <f t="shared" ref="B205:C205" si="156">+B204</f>
        <v>22.1</v>
      </c>
      <c r="C205" s="175">
        <f t="shared" si="156"/>
        <v>3</v>
      </c>
      <c r="D205" s="175">
        <f t="shared" si="96"/>
        <v>190</v>
      </c>
      <c r="E205" s="202"/>
      <c r="F205" s="198" t="str">
        <f>IFERROR(+VLOOKUP(E205,'TAB 1 Codificação CC Órgão'!$A$19:$L$1027,12,0),"-")</f>
        <v>-</v>
      </c>
      <c r="G205" s="203"/>
      <c r="H205" s="202"/>
      <c r="I205" s="203"/>
    </row>
    <row r="206" spans="1:9">
      <c r="A206" s="175" t="str">
        <f t="shared" si="135"/>
        <v>22.1.3.191</v>
      </c>
      <c r="B206" s="175" t="str">
        <f t="shared" ref="B206:C206" si="157">+B205</f>
        <v>22.1</v>
      </c>
      <c r="C206" s="175">
        <f t="shared" si="157"/>
        <v>3</v>
      </c>
      <c r="D206" s="175">
        <f t="shared" si="96"/>
        <v>191</v>
      </c>
      <c r="E206" s="202"/>
      <c r="F206" s="198" t="str">
        <f>IFERROR(+VLOOKUP(E206,'TAB 1 Codificação CC Órgão'!$A$19:$L$1027,12,0),"-")</f>
        <v>-</v>
      </c>
      <c r="G206" s="203"/>
      <c r="H206" s="202"/>
      <c r="I206" s="203"/>
    </row>
    <row r="207" spans="1:9">
      <c r="A207" s="175" t="str">
        <f t="shared" si="135"/>
        <v>22.1.3.192</v>
      </c>
      <c r="B207" s="175" t="str">
        <f t="shared" ref="B207:C207" si="158">+B206</f>
        <v>22.1</v>
      </c>
      <c r="C207" s="175">
        <f t="shared" si="158"/>
        <v>3</v>
      </c>
      <c r="D207" s="175">
        <f t="shared" si="96"/>
        <v>192</v>
      </c>
      <c r="E207" s="202"/>
      <c r="F207" s="198" t="str">
        <f>IFERROR(+VLOOKUP(E207,'TAB 1 Codificação CC Órgão'!$A$19:$L$1027,12,0),"-")</f>
        <v>-</v>
      </c>
      <c r="G207" s="203"/>
      <c r="H207" s="202"/>
      <c r="I207" s="203"/>
    </row>
    <row r="208" spans="1:9">
      <c r="A208" s="175" t="str">
        <f t="shared" si="135"/>
        <v>22.1.3.193</v>
      </c>
      <c r="B208" s="175" t="str">
        <f t="shared" ref="B208:C208" si="159">+B207</f>
        <v>22.1</v>
      </c>
      <c r="C208" s="175">
        <f t="shared" si="159"/>
        <v>3</v>
      </c>
      <c r="D208" s="175">
        <f t="shared" si="96"/>
        <v>193</v>
      </c>
      <c r="E208" s="202"/>
      <c r="F208" s="198" t="str">
        <f>IFERROR(+VLOOKUP(E208,'TAB 1 Codificação CC Órgão'!$A$19:$L$1027,12,0),"-")</f>
        <v>-</v>
      </c>
      <c r="G208" s="203"/>
      <c r="H208" s="202"/>
      <c r="I208" s="203"/>
    </row>
    <row r="209" spans="1:9">
      <c r="A209" s="175" t="str">
        <f t="shared" si="135"/>
        <v>22.1.3.194</v>
      </c>
      <c r="B209" s="175" t="str">
        <f t="shared" ref="B209:C209" si="160">+B208</f>
        <v>22.1</v>
      </c>
      <c r="C209" s="175">
        <f t="shared" si="160"/>
        <v>3</v>
      </c>
      <c r="D209" s="175">
        <f t="shared" si="96"/>
        <v>194</v>
      </c>
      <c r="E209" s="202"/>
      <c r="F209" s="198" t="str">
        <f>IFERROR(+VLOOKUP(E209,'TAB 1 Codificação CC Órgão'!$A$19:$L$1027,12,0),"-")</f>
        <v>-</v>
      </c>
      <c r="G209" s="203"/>
      <c r="H209" s="202"/>
      <c r="I209" s="203"/>
    </row>
    <row r="210" spans="1:9">
      <c r="A210" s="175" t="str">
        <f t="shared" si="135"/>
        <v>22.1.3.195</v>
      </c>
      <c r="B210" s="175" t="str">
        <f t="shared" ref="B210:C210" si="161">+B209</f>
        <v>22.1</v>
      </c>
      <c r="C210" s="175">
        <f t="shared" si="161"/>
        <v>3</v>
      </c>
      <c r="D210" s="175">
        <f t="shared" ref="D210:D273" si="162">+D209+1</f>
        <v>195</v>
      </c>
      <c r="E210" s="202"/>
      <c r="F210" s="198" t="str">
        <f>IFERROR(+VLOOKUP(E210,'TAB 1 Codificação CC Órgão'!$A$19:$L$1027,12,0),"-")</f>
        <v>-</v>
      </c>
      <c r="G210" s="203"/>
      <c r="H210" s="202"/>
      <c r="I210" s="203"/>
    </row>
    <row r="211" spans="1:9">
      <c r="A211" s="175" t="str">
        <f t="shared" si="135"/>
        <v>22.1.3.196</v>
      </c>
      <c r="B211" s="175" t="str">
        <f t="shared" ref="B211:C211" si="163">+B210</f>
        <v>22.1</v>
      </c>
      <c r="C211" s="175">
        <f t="shared" si="163"/>
        <v>3</v>
      </c>
      <c r="D211" s="175">
        <f t="shared" si="162"/>
        <v>196</v>
      </c>
      <c r="E211" s="202"/>
      <c r="F211" s="198" t="str">
        <f>IFERROR(+VLOOKUP(E211,'TAB 1 Codificação CC Órgão'!$A$19:$L$1027,12,0),"-")</f>
        <v>-</v>
      </c>
      <c r="G211" s="203"/>
      <c r="H211" s="202"/>
      <c r="I211" s="203"/>
    </row>
    <row r="212" spans="1:9">
      <c r="A212" s="175" t="str">
        <f t="shared" si="135"/>
        <v>22.1.3.197</v>
      </c>
      <c r="B212" s="175" t="str">
        <f t="shared" ref="B212:C212" si="164">+B211</f>
        <v>22.1</v>
      </c>
      <c r="C212" s="175">
        <f t="shared" si="164"/>
        <v>3</v>
      </c>
      <c r="D212" s="175">
        <f t="shared" si="162"/>
        <v>197</v>
      </c>
      <c r="E212" s="202"/>
      <c r="F212" s="198" t="str">
        <f>IFERROR(+VLOOKUP(E212,'TAB 1 Codificação CC Órgão'!$A$19:$L$1027,12,0),"-")</f>
        <v>-</v>
      </c>
      <c r="G212" s="203"/>
      <c r="H212" s="202"/>
      <c r="I212" s="203"/>
    </row>
    <row r="213" spans="1:9">
      <c r="A213" s="175" t="str">
        <f t="shared" si="135"/>
        <v>22.1.3.198</v>
      </c>
      <c r="B213" s="175" t="str">
        <f t="shared" ref="B213:C213" si="165">+B212</f>
        <v>22.1</v>
      </c>
      <c r="C213" s="175">
        <f t="shared" si="165"/>
        <v>3</v>
      </c>
      <c r="D213" s="175">
        <f t="shared" si="162"/>
        <v>198</v>
      </c>
      <c r="E213" s="202"/>
      <c r="F213" s="198" t="str">
        <f>IFERROR(+VLOOKUP(E213,'TAB 1 Codificação CC Órgão'!$A$19:$L$1027,12,0),"-")</f>
        <v>-</v>
      </c>
      <c r="G213" s="203"/>
      <c r="H213" s="202"/>
      <c r="I213" s="203"/>
    </row>
    <row r="214" spans="1:9">
      <c r="A214" s="175" t="str">
        <f t="shared" si="135"/>
        <v>22.1.3.199</v>
      </c>
      <c r="B214" s="175" t="str">
        <f t="shared" ref="B214:C214" si="166">+B213</f>
        <v>22.1</v>
      </c>
      <c r="C214" s="175">
        <f t="shared" si="166"/>
        <v>3</v>
      </c>
      <c r="D214" s="175">
        <f t="shared" si="162"/>
        <v>199</v>
      </c>
      <c r="E214" s="202"/>
      <c r="F214" s="198" t="str">
        <f>IFERROR(+VLOOKUP(E214,'TAB 1 Codificação CC Órgão'!$A$19:$L$1027,12,0),"-")</f>
        <v>-</v>
      </c>
      <c r="G214" s="203"/>
      <c r="H214" s="202"/>
      <c r="I214" s="203"/>
    </row>
    <row r="215" spans="1:9">
      <c r="A215" s="175" t="str">
        <f t="shared" si="135"/>
        <v>22.1.3.200</v>
      </c>
      <c r="B215" s="175" t="str">
        <f t="shared" ref="B215:C215" si="167">+B214</f>
        <v>22.1</v>
      </c>
      <c r="C215" s="175">
        <f t="shared" si="167"/>
        <v>3</v>
      </c>
      <c r="D215" s="175">
        <f t="shared" si="162"/>
        <v>200</v>
      </c>
      <c r="E215" s="202"/>
      <c r="F215" s="198" t="str">
        <f>IFERROR(+VLOOKUP(E215,'TAB 1 Codificação CC Órgão'!$A$19:$L$1027,12,0),"-")</f>
        <v>-</v>
      </c>
      <c r="G215" s="203"/>
      <c r="H215" s="202"/>
      <c r="I215" s="203"/>
    </row>
    <row r="216" spans="1:9">
      <c r="A216" s="175" t="str">
        <f t="shared" si="135"/>
        <v>22.1.3.201</v>
      </c>
      <c r="B216" s="175" t="str">
        <f t="shared" ref="B216:C216" si="168">+B215</f>
        <v>22.1</v>
      </c>
      <c r="C216" s="175">
        <f t="shared" si="168"/>
        <v>3</v>
      </c>
      <c r="D216" s="175">
        <f t="shared" si="162"/>
        <v>201</v>
      </c>
      <c r="E216" s="202"/>
      <c r="F216" s="198" t="str">
        <f>IFERROR(+VLOOKUP(E216,'TAB 1 Codificação CC Órgão'!$A$19:$L$1027,12,0),"-")</f>
        <v>-</v>
      </c>
      <c r="G216" s="203"/>
      <c r="H216" s="202"/>
      <c r="I216" s="203"/>
    </row>
    <row r="217" spans="1:9">
      <c r="A217" s="175" t="str">
        <f t="shared" si="135"/>
        <v>22.1.3.202</v>
      </c>
      <c r="B217" s="175" t="str">
        <f t="shared" ref="B217:C217" si="169">+B216</f>
        <v>22.1</v>
      </c>
      <c r="C217" s="175">
        <f t="shared" si="169"/>
        <v>3</v>
      </c>
      <c r="D217" s="175">
        <f t="shared" si="162"/>
        <v>202</v>
      </c>
      <c r="E217" s="202"/>
      <c r="F217" s="198" t="str">
        <f>IFERROR(+VLOOKUP(E217,'TAB 1 Codificação CC Órgão'!$A$19:$L$1027,12,0),"-")</f>
        <v>-</v>
      </c>
      <c r="G217" s="203"/>
      <c r="H217" s="202"/>
      <c r="I217" s="203"/>
    </row>
    <row r="218" spans="1:9">
      <c r="A218" s="175" t="str">
        <f t="shared" si="135"/>
        <v>22.1.3.203</v>
      </c>
      <c r="B218" s="175" t="str">
        <f t="shared" ref="B218:C218" si="170">+B217</f>
        <v>22.1</v>
      </c>
      <c r="C218" s="175">
        <f t="shared" si="170"/>
        <v>3</v>
      </c>
      <c r="D218" s="175">
        <f t="shared" si="162"/>
        <v>203</v>
      </c>
      <c r="E218" s="202"/>
      <c r="F218" s="198" t="str">
        <f>IFERROR(+VLOOKUP(E218,'TAB 1 Codificação CC Órgão'!$A$19:$L$1027,12,0),"-")</f>
        <v>-</v>
      </c>
      <c r="G218" s="203"/>
      <c r="H218" s="202"/>
      <c r="I218" s="203"/>
    </row>
    <row r="219" spans="1:9">
      <c r="A219" s="175" t="str">
        <f t="shared" si="135"/>
        <v>22.1.3.204</v>
      </c>
      <c r="B219" s="175" t="str">
        <f t="shared" ref="B219:C219" si="171">+B218</f>
        <v>22.1</v>
      </c>
      <c r="C219" s="175">
        <f t="shared" si="171"/>
        <v>3</v>
      </c>
      <c r="D219" s="175">
        <f t="shared" si="162"/>
        <v>204</v>
      </c>
      <c r="E219" s="202"/>
      <c r="F219" s="198" t="str">
        <f>IFERROR(+VLOOKUP(E219,'TAB 1 Codificação CC Órgão'!$A$19:$L$1027,12,0),"-")</f>
        <v>-</v>
      </c>
      <c r="G219" s="203"/>
      <c r="H219" s="202"/>
      <c r="I219" s="203"/>
    </row>
    <row r="220" spans="1:9">
      <c r="A220" s="175" t="str">
        <f t="shared" si="135"/>
        <v>22.1.3.205</v>
      </c>
      <c r="B220" s="175" t="str">
        <f t="shared" ref="B220:C220" si="172">+B219</f>
        <v>22.1</v>
      </c>
      <c r="C220" s="175">
        <f t="shared" si="172"/>
        <v>3</v>
      </c>
      <c r="D220" s="175">
        <f t="shared" si="162"/>
        <v>205</v>
      </c>
      <c r="E220" s="202"/>
      <c r="F220" s="198" t="str">
        <f>IFERROR(+VLOOKUP(E220,'TAB 1 Codificação CC Órgão'!$A$19:$L$1027,12,0),"-")</f>
        <v>-</v>
      </c>
      <c r="G220" s="203"/>
      <c r="H220" s="202"/>
      <c r="I220" s="203"/>
    </row>
    <row r="221" spans="1:9">
      <c r="A221" s="175" t="str">
        <f t="shared" si="135"/>
        <v>22.1.3.206</v>
      </c>
      <c r="B221" s="175" t="str">
        <f t="shared" ref="B221:C221" si="173">+B220</f>
        <v>22.1</v>
      </c>
      <c r="C221" s="175">
        <f t="shared" si="173"/>
        <v>3</v>
      </c>
      <c r="D221" s="175">
        <f t="shared" si="162"/>
        <v>206</v>
      </c>
      <c r="E221" s="202"/>
      <c r="F221" s="198" t="str">
        <f>IFERROR(+VLOOKUP(E221,'TAB 1 Codificação CC Órgão'!$A$19:$L$1027,12,0),"-")</f>
        <v>-</v>
      </c>
      <c r="G221" s="203"/>
      <c r="H221" s="202"/>
      <c r="I221" s="203"/>
    </row>
    <row r="222" spans="1:9">
      <c r="A222" s="175" t="str">
        <f t="shared" si="135"/>
        <v>22.1.3.207</v>
      </c>
      <c r="B222" s="175" t="str">
        <f t="shared" ref="B222:C222" si="174">+B221</f>
        <v>22.1</v>
      </c>
      <c r="C222" s="175">
        <f t="shared" si="174"/>
        <v>3</v>
      </c>
      <c r="D222" s="175">
        <f t="shared" si="162"/>
        <v>207</v>
      </c>
      <c r="E222" s="202"/>
      <c r="F222" s="198" t="str">
        <f>IFERROR(+VLOOKUP(E222,'TAB 1 Codificação CC Órgão'!$A$19:$L$1027,12,0),"-")</f>
        <v>-</v>
      </c>
      <c r="G222" s="203"/>
      <c r="H222" s="202"/>
      <c r="I222" s="203"/>
    </row>
    <row r="223" spans="1:9">
      <c r="A223" s="175" t="str">
        <f t="shared" si="135"/>
        <v>22.1.3.208</v>
      </c>
      <c r="B223" s="175" t="str">
        <f t="shared" ref="B223:C223" si="175">+B222</f>
        <v>22.1</v>
      </c>
      <c r="C223" s="175">
        <f t="shared" si="175"/>
        <v>3</v>
      </c>
      <c r="D223" s="175">
        <f t="shared" si="162"/>
        <v>208</v>
      </c>
      <c r="E223" s="202"/>
      <c r="F223" s="198" t="str">
        <f>IFERROR(+VLOOKUP(E223,'TAB 1 Codificação CC Órgão'!$A$19:$L$1027,12,0),"-")</f>
        <v>-</v>
      </c>
      <c r="G223" s="203"/>
      <c r="H223" s="202"/>
      <c r="I223" s="203"/>
    </row>
    <row r="224" spans="1:9">
      <c r="A224" s="175" t="str">
        <f t="shared" si="135"/>
        <v>22.1.3.209</v>
      </c>
      <c r="B224" s="175" t="str">
        <f t="shared" ref="B224:C224" si="176">+B223</f>
        <v>22.1</v>
      </c>
      <c r="C224" s="175">
        <f t="shared" si="176"/>
        <v>3</v>
      </c>
      <c r="D224" s="175">
        <f t="shared" si="162"/>
        <v>209</v>
      </c>
      <c r="E224" s="202"/>
      <c r="F224" s="198" t="str">
        <f>IFERROR(+VLOOKUP(E224,'TAB 1 Codificação CC Órgão'!$A$19:$L$1027,12,0),"-")</f>
        <v>-</v>
      </c>
      <c r="G224" s="203"/>
      <c r="H224" s="202"/>
      <c r="I224" s="203"/>
    </row>
    <row r="225" spans="1:9">
      <c r="A225" s="175" t="str">
        <f t="shared" si="135"/>
        <v>22.1.3.210</v>
      </c>
      <c r="B225" s="175" t="str">
        <f t="shared" ref="B225:C225" si="177">+B224</f>
        <v>22.1</v>
      </c>
      <c r="C225" s="175">
        <f t="shared" si="177"/>
        <v>3</v>
      </c>
      <c r="D225" s="175">
        <f t="shared" si="162"/>
        <v>210</v>
      </c>
      <c r="E225" s="202"/>
      <c r="F225" s="198" t="str">
        <f>IFERROR(+VLOOKUP(E225,'TAB 1 Codificação CC Órgão'!$A$19:$L$1027,12,0),"-")</f>
        <v>-</v>
      </c>
      <c r="G225" s="203"/>
      <c r="H225" s="202"/>
      <c r="I225" s="203"/>
    </row>
    <row r="226" spans="1:9">
      <c r="A226" s="175" t="str">
        <f t="shared" si="135"/>
        <v>22.1.3.211</v>
      </c>
      <c r="B226" s="175" t="str">
        <f t="shared" ref="B226:C226" si="178">+B225</f>
        <v>22.1</v>
      </c>
      <c r="C226" s="175">
        <f t="shared" si="178"/>
        <v>3</v>
      </c>
      <c r="D226" s="175">
        <f t="shared" si="162"/>
        <v>211</v>
      </c>
      <c r="E226" s="202"/>
      <c r="F226" s="198" t="str">
        <f>IFERROR(+VLOOKUP(E226,'TAB 1 Codificação CC Órgão'!$A$19:$L$1027,12,0),"-")</f>
        <v>-</v>
      </c>
      <c r="G226" s="203"/>
      <c r="H226" s="202"/>
      <c r="I226" s="203"/>
    </row>
    <row r="227" spans="1:9">
      <c r="A227" s="175" t="str">
        <f t="shared" si="135"/>
        <v>22.1.3.212</v>
      </c>
      <c r="B227" s="175" t="str">
        <f t="shared" ref="B227:C227" si="179">+B226</f>
        <v>22.1</v>
      </c>
      <c r="C227" s="175">
        <f t="shared" si="179"/>
        <v>3</v>
      </c>
      <c r="D227" s="175">
        <f t="shared" si="162"/>
        <v>212</v>
      </c>
      <c r="E227" s="202"/>
      <c r="F227" s="198" t="str">
        <f>IFERROR(+VLOOKUP(E227,'TAB 1 Codificação CC Órgão'!$A$19:$L$1027,12,0),"-")</f>
        <v>-</v>
      </c>
      <c r="G227" s="203"/>
      <c r="H227" s="202"/>
      <c r="I227" s="203"/>
    </row>
    <row r="228" spans="1:9">
      <c r="A228" s="175" t="str">
        <f t="shared" si="135"/>
        <v>22.1.3.213</v>
      </c>
      <c r="B228" s="175" t="str">
        <f t="shared" ref="B228:C228" si="180">+B227</f>
        <v>22.1</v>
      </c>
      <c r="C228" s="175">
        <f t="shared" si="180"/>
        <v>3</v>
      </c>
      <c r="D228" s="175">
        <f t="shared" si="162"/>
        <v>213</v>
      </c>
      <c r="E228" s="202"/>
      <c r="F228" s="198" t="str">
        <f>IFERROR(+VLOOKUP(E228,'TAB 1 Codificação CC Órgão'!$A$19:$L$1027,12,0),"-")</f>
        <v>-</v>
      </c>
      <c r="G228" s="203"/>
      <c r="H228" s="202"/>
      <c r="I228" s="203"/>
    </row>
    <row r="229" spans="1:9">
      <c r="A229" s="175" t="str">
        <f t="shared" si="135"/>
        <v>22.1.3.214</v>
      </c>
      <c r="B229" s="175" t="str">
        <f t="shared" ref="B229:C229" si="181">+B228</f>
        <v>22.1</v>
      </c>
      <c r="C229" s="175">
        <f t="shared" si="181"/>
        <v>3</v>
      </c>
      <c r="D229" s="175">
        <f t="shared" si="162"/>
        <v>214</v>
      </c>
      <c r="E229" s="202"/>
      <c r="F229" s="198" t="str">
        <f>IFERROR(+VLOOKUP(E229,'TAB 1 Codificação CC Órgão'!$A$19:$L$1027,12,0),"-")</f>
        <v>-</v>
      </c>
      <c r="G229" s="203"/>
      <c r="H229" s="202"/>
      <c r="I229" s="203"/>
    </row>
    <row r="230" spans="1:9">
      <c r="A230" s="175" t="str">
        <f t="shared" si="135"/>
        <v>22.1.3.215</v>
      </c>
      <c r="B230" s="175" t="str">
        <f t="shared" ref="B230:C230" si="182">+B229</f>
        <v>22.1</v>
      </c>
      <c r="C230" s="175">
        <f t="shared" si="182"/>
        <v>3</v>
      </c>
      <c r="D230" s="175">
        <f t="shared" si="162"/>
        <v>215</v>
      </c>
      <c r="E230" s="202"/>
      <c r="F230" s="198" t="str">
        <f>IFERROR(+VLOOKUP(E230,'TAB 1 Codificação CC Órgão'!$A$19:$L$1027,12,0),"-")</f>
        <v>-</v>
      </c>
      <c r="G230" s="203"/>
      <c r="H230" s="202"/>
      <c r="I230" s="203"/>
    </row>
    <row r="231" spans="1:9">
      <c r="A231" s="175" t="str">
        <f t="shared" si="135"/>
        <v>22.1.3.216</v>
      </c>
      <c r="B231" s="175" t="str">
        <f t="shared" ref="B231:C231" si="183">+B230</f>
        <v>22.1</v>
      </c>
      <c r="C231" s="175">
        <f t="shared" si="183"/>
        <v>3</v>
      </c>
      <c r="D231" s="175">
        <f t="shared" si="162"/>
        <v>216</v>
      </c>
      <c r="E231" s="202"/>
      <c r="F231" s="198" t="str">
        <f>IFERROR(+VLOOKUP(E231,'TAB 1 Codificação CC Órgão'!$A$19:$L$1027,12,0),"-")</f>
        <v>-</v>
      </c>
      <c r="G231" s="203"/>
      <c r="H231" s="202"/>
      <c r="I231" s="203"/>
    </row>
    <row r="232" spans="1:9">
      <c r="A232" s="175" t="str">
        <f t="shared" si="135"/>
        <v>22.1.3.217</v>
      </c>
      <c r="B232" s="175" t="str">
        <f t="shared" ref="B232:C232" si="184">+B231</f>
        <v>22.1</v>
      </c>
      <c r="C232" s="175">
        <f t="shared" si="184"/>
        <v>3</v>
      </c>
      <c r="D232" s="175">
        <f t="shared" si="162"/>
        <v>217</v>
      </c>
      <c r="E232" s="202"/>
      <c r="F232" s="198" t="str">
        <f>IFERROR(+VLOOKUP(E232,'TAB 1 Codificação CC Órgão'!$A$19:$L$1027,12,0),"-")</f>
        <v>-</v>
      </c>
      <c r="G232" s="203"/>
      <c r="H232" s="202"/>
      <c r="I232" s="203"/>
    </row>
    <row r="233" spans="1:9">
      <c r="A233" s="175" t="str">
        <f t="shared" si="135"/>
        <v>22.1.3.218</v>
      </c>
      <c r="B233" s="175" t="str">
        <f t="shared" ref="B233:C233" si="185">+B232</f>
        <v>22.1</v>
      </c>
      <c r="C233" s="175">
        <f t="shared" si="185"/>
        <v>3</v>
      </c>
      <c r="D233" s="175">
        <f t="shared" si="162"/>
        <v>218</v>
      </c>
      <c r="E233" s="202"/>
      <c r="F233" s="198" t="str">
        <f>IFERROR(+VLOOKUP(E233,'TAB 1 Codificação CC Órgão'!$A$19:$L$1027,12,0),"-")</f>
        <v>-</v>
      </c>
      <c r="G233" s="203"/>
      <c r="H233" s="202"/>
      <c r="I233" s="203"/>
    </row>
    <row r="234" spans="1:9">
      <c r="A234" s="175" t="str">
        <f t="shared" si="135"/>
        <v>22.1.3.219</v>
      </c>
      <c r="B234" s="175" t="str">
        <f t="shared" ref="B234:C234" si="186">+B233</f>
        <v>22.1</v>
      </c>
      <c r="C234" s="175">
        <f t="shared" si="186"/>
        <v>3</v>
      </c>
      <c r="D234" s="175">
        <f t="shared" si="162"/>
        <v>219</v>
      </c>
      <c r="E234" s="202"/>
      <c r="F234" s="198" t="str">
        <f>IFERROR(+VLOOKUP(E234,'TAB 1 Codificação CC Órgão'!$A$19:$L$1027,12,0),"-")</f>
        <v>-</v>
      </c>
      <c r="G234" s="203"/>
      <c r="H234" s="202"/>
      <c r="I234" s="203"/>
    </row>
    <row r="235" spans="1:9">
      <c r="A235" s="175" t="str">
        <f t="shared" si="135"/>
        <v>22.1.3.220</v>
      </c>
      <c r="B235" s="175" t="str">
        <f t="shared" ref="B235:C235" si="187">+B234</f>
        <v>22.1</v>
      </c>
      <c r="C235" s="175">
        <f t="shared" si="187"/>
        <v>3</v>
      </c>
      <c r="D235" s="175">
        <f t="shared" si="162"/>
        <v>220</v>
      </c>
      <c r="E235" s="202"/>
      <c r="F235" s="198" t="str">
        <f>IFERROR(+VLOOKUP(E235,'TAB 1 Codificação CC Órgão'!$A$19:$L$1027,12,0),"-")</f>
        <v>-</v>
      </c>
      <c r="G235" s="203"/>
      <c r="H235" s="202"/>
      <c r="I235" s="203"/>
    </row>
    <row r="236" spans="1:9">
      <c r="A236" s="175" t="str">
        <f t="shared" si="135"/>
        <v>22.1.3.221</v>
      </c>
      <c r="B236" s="175" t="str">
        <f t="shared" ref="B236:C236" si="188">+B235</f>
        <v>22.1</v>
      </c>
      <c r="C236" s="175">
        <f t="shared" si="188"/>
        <v>3</v>
      </c>
      <c r="D236" s="175">
        <f t="shared" si="162"/>
        <v>221</v>
      </c>
      <c r="E236" s="202"/>
      <c r="F236" s="198" t="str">
        <f>IFERROR(+VLOOKUP(E236,'TAB 1 Codificação CC Órgão'!$A$19:$L$1027,12,0),"-")</f>
        <v>-</v>
      </c>
      <c r="G236" s="203"/>
      <c r="H236" s="202"/>
      <c r="I236" s="203"/>
    </row>
    <row r="237" spans="1:9">
      <c r="A237" s="175" t="str">
        <f t="shared" si="135"/>
        <v>22.1.3.222</v>
      </c>
      <c r="B237" s="175" t="str">
        <f t="shared" ref="B237:C237" si="189">+B236</f>
        <v>22.1</v>
      </c>
      <c r="C237" s="175">
        <f t="shared" si="189"/>
        <v>3</v>
      </c>
      <c r="D237" s="175">
        <f t="shared" si="162"/>
        <v>222</v>
      </c>
      <c r="E237" s="202"/>
      <c r="F237" s="198" t="str">
        <f>IFERROR(+VLOOKUP(E237,'TAB 1 Codificação CC Órgão'!$A$19:$L$1027,12,0),"-")</f>
        <v>-</v>
      </c>
      <c r="G237" s="203"/>
      <c r="H237" s="202"/>
      <c r="I237" s="203"/>
    </row>
    <row r="238" spans="1:9">
      <c r="A238" s="175" t="str">
        <f t="shared" si="135"/>
        <v>22.1.3.223</v>
      </c>
      <c r="B238" s="175" t="str">
        <f t="shared" ref="B238:C238" si="190">+B237</f>
        <v>22.1</v>
      </c>
      <c r="C238" s="175">
        <f t="shared" si="190"/>
        <v>3</v>
      </c>
      <c r="D238" s="175">
        <f t="shared" si="162"/>
        <v>223</v>
      </c>
      <c r="E238" s="202"/>
      <c r="F238" s="198" t="str">
        <f>IFERROR(+VLOOKUP(E238,'TAB 1 Codificação CC Órgão'!$A$19:$L$1027,12,0),"-")</f>
        <v>-</v>
      </c>
      <c r="G238" s="203"/>
      <c r="H238" s="202"/>
      <c r="I238" s="203"/>
    </row>
    <row r="239" spans="1:9">
      <c r="A239" s="175" t="str">
        <f t="shared" si="135"/>
        <v>22.1.3.224</v>
      </c>
      <c r="B239" s="175" t="str">
        <f t="shared" ref="B239:C239" si="191">+B238</f>
        <v>22.1</v>
      </c>
      <c r="C239" s="175">
        <f t="shared" si="191"/>
        <v>3</v>
      </c>
      <c r="D239" s="175">
        <f t="shared" si="162"/>
        <v>224</v>
      </c>
      <c r="E239" s="202"/>
      <c r="F239" s="198" t="str">
        <f>IFERROR(+VLOOKUP(E239,'TAB 1 Codificação CC Órgão'!$A$19:$L$1027,12,0),"-")</f>
        <v>-</v>
      </c>
      <c r="G239" s="203"/>
      <c r="H239" s="202"/>
      <c r="I239" s="203"/>
    </row>
    <row r="240" spans="1:9">
      <c r="A240" s="175" t="str">
        <f t="shared" si="135"/>
        <v>22.1.3.225</v>
      </c>
      <c r="B240" s="175" t="str">
        <f t="shared" ref="B240:C240" si="192">+B239</f>
        <v>22.1</v>
      </c>
      <c r="C240" s="175">
        <f t="shared" si="192"/>
        <v>3</v>
      </c>
      <c r="D240" s="175">
        <f t="shared" si="162"/>
        <v>225</v>
      </c>
      <c r="E240" s="202"/>
      <c r="F240" s="198" t="str">
        <f>IFERROR(+VLOOKUP(E240,'TAB 1 Codificação CC Órgão'!$A$19:$L$1027,12,0),"-")</f>
        <v>-</v>
      </c>
      <c r="G240" s="203"/>
      <c r="H240" s="202"/>
      <c r="I240" s="203"/>
    </row>
    <row r="241" spans="1:9">
      <c r="A241" s="175" t="str">
        <f t="shared" si="135"/>
        <v>22.1.3.226</v>
      </c>
      <c r="B241" s="175" t="str">
        <f t="shared" ref="B241:C241" si="193">+B240</f>
        <v>22.1</v>
      </c>
      <c r="C241" s="175">
        <f t="shared" si="193"/>
        <v>3</v>
      </c>
      <c r="D241" s="175">
        <f t="shared" si="162"/>
        <v>226</v>
      </c>
      <c r="E241" s="202"/>
      <c r="F241" s="198" t="str">
        <f>IFERROR(+VLOOKUP(E241,'TAB 1 Codificação CC Órgão'!$A$19:$L$1027,12,0),"-")</f>
        <v>-</v>
      </c>
      <c r="G241" s="203"/>
      <c r="H241" s="202"/>
      <c r="I241" s="203"/>
    </row>
    <row r="242" spans="1:9">
      <c r="A242" s="175" t="str">
        <f t="shared" si="135"/>
        <v>22.1.3.227</v>
      </c>
      <c r="B242" s="175" t="str">
        <f t="shared" ref="B242:C242" si="194">+B241</f>
        <v>22.1</v>
      </c>
      <c r="C242" s="175">
        <f t="shared" si="194"/>
        <v>3</v>
      </c>
      <c r="D242" s="175">
        <f t="shared" si="162"/>
        <v>227</v>
      </c>
      <c r="E242" s="202"/>
      <c r="F242" s="198" t="str">
        <f>IFERROR(+VLOOKUP(E242,'TAB 1 Codificação CC Órgão'!$A$19:$L$1027,12,0),"-")</f>
        <v>-</v>
      </c>
      <c r="G242" s="203"/>
      <c r="H242" s="202"/>
      <c r="I242" s="203"/>
    </row>
    <row r="243" spans="1:9">
      <c r="A243" s="175" t="str">
        <f t="shared" si="135"/>
        <v>22.1.3.228</v>
      </c>
      <c r="B243" s="175" t="str">
        <f t="shared" ref="B243:C243" si="195">+B242</f>
        <v>22.1</v>
      </c>
      <c r="C243" s="175">
        <f t="shared" si="195"/>
        <v>3</v>
      </c>
      <c r="D243" s="175">
        <f t="shared" si="162"/>
        <v>228</v>
      </c>
      <c r="E243" s="202"/>
      <c r="F243" s="198" t="str">
        <f>IFERROR(+VLOOKUP(E243,'TAB 1 Codificação CC Órgão'!$A$19:$L$1027,12,0),"-")</f>
        <v>-</v>
      </c>
      <c r="G243" s="203"/>
      <c r="H243" s="202"/>
      <c r="I243" s="203"/>
    </row>
    <row r="244" spans="1:9">
      <c r="A244" s="175" t="str">
        <f t="shared" si="135"/>
        <v>22.1.3.229</v>
      </c>
      <c r="B244" s="175" t="str">
        <f t="shared" ref="B244:C244" si="196">+B243</f>
        <v>22.1</v>
      </c>
      <c r="C244" s="175">
        <f t="shared" si="196"/>
        <v>3</v>
      </c>
      <c r="D244" s="175">
        <f t="shared" si="162"/>
        <v>229</v>
      </c>
      <c r="E244" s="202"/>
      <c r="F244" s="198" t="str">
        <f>IFERROR(+VLOOKUP(E244,'TAB 1 Codificação CC Órgão'!$A$19:$L$1027,12,0),"-")</f>
        <v>-</v>
      </c>
      <c r="G244" s="203"/>
      <c r="H244" s="202"/>
      <c r="I244" s="203"/>
    </row>
    <row r="245" spans="1:9">
      <c r="A245" s="175" t="str">
        <f t="shared" si="135"/>
        <v>22.1.3.230</v>
      </c>
      <c r="B245" s="175" t="str">
        <f t="shared" ref="B245:C245" si="197">+B244</f>
        <v>22.1</v>
      </c>
      <c r="C245" s="175">
        <f t="shared" si="197"/>
        <v>3</v>
      </c>
      <c r="D245" s="175">
        <f t="shared" si="162"/>
        <v>230</v>
      </c>
      <c r="E245" s="202"/>
      <c r="F245" s="198" t="str">
        <f>IFERROR(+VLOOKUP(E245,'TAB 1 Codificação CC Órgão'!$A$19:$L$1027,12,0),"-")</f>
        <v>-</v>
      </c>
      <c r="G245" s="203"/>
      <c r="H245" s="202"/>
      <c r="I245" s="203"/>
    </row>
    <row r="246" spans="1:9">
      <c r="A246" s="175" t="str">
        <f t="shared" si="135"/>
        <v>22.1.3.231</v>
      </c>
      <c r="B246" s="175" t="str">
        <f t="shared" ref="B246:C246" si="198">+B245</f>
        <v>22.1</v>
      </c>
      <c r="C246" s="175">
        <f t="shared" si="198"/>
        <v>3</v>
      </c>
      <c r="D246" s="175">
        <f t="shared" si="162"/>
        <v>231</v>
      </c>
      <c r="E246" s="202"/>
      <c r="F246" s="198" t="str">
        <f>IFERROR(+VLOOKUP(E246,'TAB 1 Codificação CC Órgão'!$A$19:$L$1027,12,0),"-")</f>
        <v>-</v>
      </c>
      <c r="G246" s="203"/>
      <c r="H246" s="202"/>
      <c r="I246" s="203"/>
    </row>
    <row r="247" spans="1:9">
      <c r="A247" s="175" t="str">
        <f t="shared" si="135"/>
        <v>22.1.3.232</v>
      </c>
      <c r="B247" s="175" t="str">
        <f t="shared" ref="B247:C247" si="199">+B246</f>
        <v>22.1</v>
      </c>
      <c r="C247" s="175">
        <f t="shared" si="199"/>
        <v>3</v>
      </c>
      <c r="D247" s="175">
        <f t="shared" si="162"/>
        <v>232</v>
      </c>
      <c r="E247" s="202"/>
      <c r="F247" s="198" t="str">
        <f>IFERROR(+VLOOKUP(E247,'TAB 1 Codificação CC Órgão'!$A$19:$L$1027,12,0),"-")</f>
        <v>-</v>
      </c>
      <c r="G247" s="203"/>
      <c r="H247" s="202"/>
      <c r="I247" s="203"/>
    </row>
    <row r="248" spans="1:9">
      <c r="A248" s="175" t="str">
        <f t="shared" si="135"/>
        <v>22.1.3.233</v>
      </c>
      <c r="B248" s="175" t="str">
        <f t="shared" ref="B248:C248" si="200">+B247</f>
        <v>22.1</v>
      </c>
      <c r="C248" s="175">
        <f t="shared" si="200"/>
        <v>3</v>
      </c>
      <c r="D248" s="175">
        <f t="shared" si="162"/>
        <v>233</v>
      </c>
      <c r="E248" s="202"/>
      <c r="F248" s="198" t="str">
        <f>IFERROR(+VLOOKUP(E248,'TAB 1 Codificação CC Órgão'!$A$19:$L$1027,12,0),"-")</f>
        <v>-</v>
      </c>
      <c r="G248" s="203"/>
      <c r="H248" s="202"/>
      <c r="I248" s="203"/>
    </row>
    <row r="249" spans="1:9">
      <c r="A249" s="175" t="str">
        <f t="shared" ref="A249:A312" si="201">CONCATENATE(B249,".",C249,".",D249)</f>
        <v>22.1.3.234</v>
      </c>
      <c r="B249" s="175" t="str">
        <f t="shared" ref="B249:C249" si="202">+B248</f>
        <v>22.1</v>
      </c>
      <c r="C249" s="175">
        <f t="shared" si="202"/>
        <v>3</v>
      </c>
      <c r="D249" s="175">
        <f t="shared" si="162"/>
        <v>234</v>
      </c>
      <c r="E249" s="202"/>
      <c r="F249" s="198" t="str">
        <f>IFERROR(+VLOOKUP(E249,'TAB 1 Codificação CC Órgão'!$A$19:$L$1027,12,0),"-")</f>
        <v>-</v>
      </c>
      <c r="G249" s="203"/>
      <c r="H249" s="202"/>
      <c r="I249" s="203"/>
    </row>
    <row r="250" spans="1:9">
      <c r="A250" s="175" t="str">
        <f t="shared" si="201"/>
        <v>22.1.3.235</v>
      </c>
      <c r="B250" s="175" t="str">
        <f t="shared" ref="B250:C250" si="203">+B249</f>
        <v>22.1</v>
      </c>
      <c r="C250" s="175">
        <f t="shared" si="203"/>
        <v>3</v>
      </c>
      <c r="D250" s="175">
        <f t="shared" si="162"/>
        <v>235</v>
      </c>
      <c r="E250" s="202"/>
      <c r="F250" s="198" t="str">
        <f>IFERROR(+VLOOKUP(E250,'TAB 1 Codificação CC Órgão'!$A$19:$L$1027,12,0),"-")</f>
        <v>-</v>
      </c>
      <c r="G250" s="203"/>
      <c r="H250" s="202"/>
      <c r="I250" s="203"/>
    </row>
    <row r="251" spans="1:9">
      <c r="A251" s="175" t="str">
        <f t="shared" si="201"/>
        <v>22.1.3.236</v>
      </c>
      <c r="B251" s="175" t="str">
        <f t="shared" ref="B251:C251" si="204">+B250</f>
        <v>22.1</v>
      </c>
      <c r="C251" s="175">
        <f t="shared" si="204"/>
        <v>3</v>
      </c>
      <c r="D251" s="175">
        <f t="shared" si="162"/>
        <v>236</v>
      </c>
      <c r="E251" s="202"/>
      <c r="F251" s="198" t="str">
        <f>IFERROR(+VLOOKUP(E251,'TAB 1 Codificação CC Órgão'!$A$19:$L$1027,12,0),"-")</f>
        <v>-</v>
      </c>
      <c r="G251" s="203"/>
      <c r="H251" s="202"/>
      <c r="I251" s="203"/>
    </row>
    <row r="252" spans="1:9">
      <c r="A252" s="175" t="str">
        <f t="shared" si="201"/>
        <v>22.1.3.237</v>
      </c>
      <c r="B252" s="175" t="str">
        <f t="shared" ref="B252:C252" si="205">+B251</f>
        <v>22.1</v>
      </c>
      <c r="C252" s="175">
        <f t="shared" si="205"/>
        <v>3</v>
      </c>
      <c r="D252" s="175">
        <f t="shared" si="162"/>
        <v>237</v>
      </c>
      <c r="E252" s="202"/>
      <c r="F252" s="198" t="str">
        <f>IFERROR(+VLOOKUP(E252,'TAB 1 Codificação CC Órgão'!$A$19:$L$1027,12,0),"-")</f>
        <v>-</v>
      </c>
      <c r="G252" s="203"/>
      <c r="H252" s="202"/>
      <c r="I252" s="203"/>
    </row>
    <row r="253" spans="1:9">
      <c r="A253" s="175" t="str">
        <f t="shared" si="201"/>
        <v>22.1.3.238</v>
      </c>
      <c r="B253" s="175" t="str">
        <f t="shared" ref="B253:C253" si="206">+B252</f>
        <v>22.1</v>
      </c>
      <c r="C253" s="175">
        <f t="shared" si="206"/>
        <v>3</v>
      </c>
      <c r="D253" s="175">
        <f t="shared" si="162"/>
        <v>238</v>
      </c>
      <c r="E253" s="202"/>
      <c r="F253" s="198" t="str">
        <f>IFERROR(+VLOOKUP(E253,'TAB 1 Codificação CC Órgão'!$A$19:$L$1027,12,0),"-")</f>
        <v>-</v>
      </c>
      <c r="G253" s="203"/>
      <c r="H253" s="202"/>
      <c r="I253" s="203"/>
    </row>
    <row r="254" spans="1:9">
      <c r="A254" s="175" t="str">
        <f t="shared" si="201"/>
        <v>22.1.3.239</v>
      </c>
      <c r="B254" s="175" t="str">
        <f t="shared" ref="B254:C254" si="207">+B253</f>
        <v>22.1</v>
      </c>
      <c r="C254" s="175">
        <f t="shared" si="207"/>
        <v>3</v>
      </c>
      <c r="D254" s="175">
        <f t="shared" si="162"/>
        <v>239</v>
      </c>
      <c r="E254" s="202"/>
      <c r="F254" s="198" t="str">
        <f>IFERROR(+VLOOKUP(E254,'TAB 1 Codificação CC Órgão'!$A$19:$L$1027,12,0),"-")</f>
        <v>-</v>
      </c>
      <c r="G254" s="203"/>
      <c r="H254" s="202"/>
      <c r="I254" s="203"/>
    </row>
    <row r="255" spans="1:9">
      <c r="A255" s="175" t="str">
        <f t="shared" si="201"/>
        <v>22.1.3.240</v>
      </c>
      <c r="B255" s="175" t="str">
        <f t="shared" ref="B255:C255" si="208">+B254</f>
        <v>22.1</v>
      </c>
      <c r="C255" s="175">
        <f t="shared" si="208"/>
        <v>3</v>
      </c>
      <c r="D255" s="175">
        <f t="shared" si="162"/>
        <v>240</v>
      </c>
      <c r="E255" s="202"/>
      <c r="F255" s="198" t="str">
        <f>IFERROR(+VLOOKUP(E255,'TAB 1 Codificação CC Órgão'!$A$19:$L$1027,12,0),"-")</f>
        <v>-</v>
      </c>
      <c r="G255" s="203"/>
      <c r="H255" s="202"/>
      <c r="I255" s="203"/>
    </row>
    <row r="256" spans="1:9">
      <c r="A256" s="175" t="str">
        <f t="shared" si="201"/>
        <v>22.1.3.241</v>
      </c>
      <c r="B256" s="175" t="str">
        <f t="shared" ref="B256:C256" si="209">+B255</f>
        <v>22.1</v>
      </c>
      <c r="C256" s="175">
        <f t="shared" si="209"/>
        <v>3</v>
      </c>
      <c r="D256" s="175">
        <f t="shared" si="162"/>
        <v>241</v>
      </c>
      <c r="E256" s="202"/>
      <c r="F256" s="198" t="str">
        <f>IFERROR(+VLOOKUP(E256,'TAB 1 Codificação CC Órgão'!$A$19:$L$1027,12,0),"-")</f>
        <v>-</v>
      </c>
      <c r="G256" s="203"/>
      <c r="H256" s="202"/>
      <c r="I256" s="203"/>
    </row>
    <row r="257" spans="1:9">
      <c r="A257" s="175" t="str">
        <f t="shared" si="201"/>
        <v>22.1.3.242</v>
      </c>
      <c r="B257" s="175" t="str">
        <f t="shared" ref="B257:C257" si="210">+B256</f>
        <v>22.1</v>
      </c>
      <c r="C257" s="175">
        <f t="shared" si="210"/>
        <v>3</v>
      </c>
      <c r="D257" s="175">
        <f t="shared" si="162"/>
        <v>242</v>
      </c>
      <c r="E257" s="202"/>
      <c r="F257" s="198" t="str">
        <f>IFERROR(+VLOOKUP(E257,'TAB 1 Codificação CC Órgão'!$A$19:$L$1027,12,0),"-")</f>
        <v>-</v>
      </c>
      <c r="G257" s="203"/>
      <c r="H257" s="202"/>
      <c r="I257" s="203"/>
    </row>
    <row r="258" spans="1:9">
      <c r="A258" s="175" t="str">
        <f t="shared" si="201"/>
        <v>22.1.3.243</v>
      </c>
      <c r="B258" s="175" t="str">
        <f t="shared" ref="B258:C258" si="211">+B257</f>
        <v>22.1</v>
      </c>
      <c r="C258" s="175">
        <f t="shared" si="211"/>
        <v>3</v>
      </c>
      <c r="D258" s="175">
        <f t="shared" si="162"/>
        <v>243</v>
      </c>
      <c r="E258" s="202"/>
      <c r="F258" s="198" t="str">
        <f>IFERROR(+VLOOKUP(E258,'TAB 1 Codificação CC Órgão'!$A$19:$L$1027,12,0),"-")</f>
        <v>-</v>
      </c>
      <c r="G258" s="203"/>
      <c r="H258" s="202"/>
      <c r="I258" s="203"/>
    </row>
    <row r="259" spans="1:9">
      <c r="A259" s="175" t="str">
        <f t="shared" si="201"/>
        <v>22.1.3.244</v>
      </c>
      <c r="B259" s="175" t="str">
        <f t="shared" ref="B259:C259" si="212">+B258</f>
        <v>22.1</v>
      </c>
      <c r="C259" s="175">
        <f t="shared" si="212"/>
        <v>3</v>
      </c>
      <c r="D259" s="175">
        <f t="shared" si="162"/>
        <v>244</v>
      </c>
      <c r="E259" s="202"/>
      <c r="F259" s="198" t="str">
        <f>IFERROR(+VLOOKUP(E259,'TAB 1 Codificação CC Órgão'!$A$19:$L$1027,12,0),"-")</f>
        <v>-</v>
      </c>
      <c r="G259" s="203"/>
      <c r="H259" s="202"/>
      <c r="I259" s="203"/>
    </row>
    <row r="260" spans="1:9">
      <c r="A260" s="175" t="str">
        <f t="shared" si="201"/>
        <v>22.1.3.245</v>
      </c>
      <c r="B260" s="175" t="str">
        <f t="shared" ref="B260:C260" si="213">+B259</f>
        <v>22.1</v>
      </c>
      <c r="C260" s="175">
        <f t="shared" si="213"/>
        <v>3</v>
      </c>
      <c r="D260" s="175">
        <f t="shared" si="162"/>
        <v>245</v>
      </c>
      <c r="E260" s="202"/>
      <c r="F260" s="198" t="str">
        <f>IFERROR(+VLOOKUP(E260,'TAB 1 Codificação CC Órgão'!$A$19:$L$1027,12,0),"-")</f>
        <v>-</v>
      </c>
      <c r="G260" s="203"/>
      <c r="H260" s="202"/>
      <c r="I260" s="203"/>
    </row>
    <row r="261" spans="1:9">
      <c r="A261" s="175" t="str">
        <f t="shared" si="201"/>
        <v>22.1.3.246</v>
      </c>
      <c r="B261" s="175" t="str">
        <f t="shared" ref="B261:C261" si="214">+B260</f>
        <v>22.1</v>
      </c>
      <c r="C261" s="175">
        <f t="shared" si="214"/>
        <v>3</v>
      </c>
      <c r="D261" s="175">
        <f t="shared" si="162"/>
        <v>246</v>
      </c>
      <c r="E261" s="202"/>
      <c r="F261" s="198" t="str">
        <f>IFERROR(+VLOOKUP(E261,'TAB 1 Codificação CC Órgão'!$A$19:$L$1027,12,0),"-")</f>
        <v>-</v>
      </c>
      <c r="G261" s="203"/>
      <c r="H261" s="202"/>
      <c r="I261" s="203"/>
    </row>
    <row r="262" spans="1:9">
      <c r="A262" s="175" t="str">
        <f t="shared" si="201"/>
        <v>22.1.3.247</v>
      </c>
      <c r="B262" s="175" t="str">
        <f t="shared" ref="B262:C262" si="215">+B261</f>
        <v>22.1</v>
      </c>
      <c r="C262" s="175">
        <f t="shared" si="215"/>
        <v>3</v>
      </c>
      <c r="D262" s="175">
        <f t="shared" si="162"/>
        <v>247</v>
      </c>
      <c r="E262" s="202"/>
      <c r="F262" s="198" t="str">
        <f>IFERROR(+VLOOKUP(E262,'TAB 1 Codificação CC Órgão'!$A$19:$L$1027,12,0),"-")</f>
        <v>-</v>
      </c>
      <c r="G262" s="203"/>
      <c r="H262" s="202"/>
      <c r="I262" s="203"/>
    </row>
    <row r="263" spans="1:9">
      <c r="A263" s="175" t="str">
        <f t="shared" si="201"/>
        <v>22.1.3.248</v>
      </c>
      <c r="B263" s="175" t="str">
        <f t="shared" ref="B263:C263" si="216">+B262</f>
        <v>22.1</v>
      </c>
      <c r="C263" s="175">
        <f t="shared" si="216"/>
        <v>3</v>
      </c>
      <c r="D263" s="175">
        <f t="shared" si="162"/>
        <v>248</v>
      </c>
      <c r="E263" s="202"/>
      <c r="F263" s="198" t="str">
        <f>IFERROR(+VLOOKUP(E263,'TAB 1 Codificação CC Órgão'!$A$19:$L$1027,12,0),"-")</f>
        <v>-</v>
      </c>
      <c r="G263" s="203"/>
      <c r="H263" s="202"/>
      <c r="I263" s="203"/>
    </row>
    <row r="264" spans="1:9">
      <c r="A264" s="175" t="str">
        <f t="shared" si="201"/>
        <v>22.1.3.249</v>
      </c>
      <c r="B264" s="175" t="str">
        <f t="shared" ref="B264:C264" si="217">+B263</f>
        <v>22.1</v>
      </c>
      <c r="C264" s="175">
        <f t="shared" si="217"/>
        <v>3</v>
      </c>
      <c r="D264" s="175">
        <f t="shared" si="162"/>
        <v>249</v>
      </c>
      <c r="E264" s="202"/>
      <c r="F264" s="198" t="str">
        <f>IFERROR(+VLOOKUP(E264,'TAB 1 Codificação CC Órgão'!$A$19:$L$1027,12,0),"-")</f>
        <v>-</v>
      </c>
      <c r="G264" s="203"/>
      <c r="H264" s="202"/>
      <c r="I264" s="203"/>
    </row>
    <row r="265" spans="1:9">
      <c r="A265" s="175" t="str">
        <f t="shared" si="201"/>
        <v>22.1.3.250</v>
      </c>
      <c r="B265" s="175" t="str">
        <f t="shared" ref="B265:C265" si="218">+B264</f>
        <v>22.1</v>
      </c>
      <c r="C265" s="175">
        <f t="shared" si="218"/>
        <v>3</v>
      </c>
      <c r="D265" s="175">
        <f t="shared" si="162"/>
        <v>250</v>
      </c>
      <c r="E265" s="202"/>
      <c r="F265" s="198" t="str">
        <f>IFERROR(+VLOOKUP(E265,'TAB 1 Codificação CC Órgão'!$A$19:$L$1027,12,0),"-")</f>
        <v>-</v>
      </c>
      <c r="G265" s="203"/>
      <c r="H265" s="202"/>
      <c r="I265" s="203"/>
    </row>
    <row r="266" spans="1:9">
      <c r="A266" s="175" t="str">
        <f t="shared" si="201"/>
        <v>22.1.3.251</v>
      </c>
      <c r="B266" s="175" t="str">
        <f t="shared" ref="B266:C266" si="219">+B265</f>
        <v>22.1</v>
      </c>
      <c r="C266" s="175">
        <f t="shared" si="219"/>
        <v>3</v>
      </c>
      <c r="D266" s="175">
        <f t="shared" si="162"/>
        <v>251</v>
      </c>
      <c r="E266" s="202"/>
      <c r="F266" s="198" t="str">
        <f>IFERROR(+VLOOKUP(E266,'TAB 1 Codificação CC Órgão'!$A$19:$L$1027,12,0),"-")</f>
        <v>-</v>
      </c>
      <c r="G266" s="203"/>
      <c r="H266" s="202"/>
      <c r="I266" s="203"/>
    </row>
    <row r="267" spans="1:9">
      <c r="A267" s="175" t="str">
        <f t="shared" si="201"/>
        <v>22.1.3.252</v>
      </c>
      <c r="B267" s="175" t="str">
        <f t="shared" ref="B267:C267" si="220">+B266</f>
        <v>22.1</v>
      </c>
      <c r="C267" s="175">
        <f t="shared" si="220"/>
        <v>3</v>
      </c>
      <c r="D267" s="175">
        <f t="shared" si="162"/>
        <v>252</v>
      </c>
      <c r="E267" s="202"/>
      <c r="F267" s="198" t="str">
        <f>IFERROR(+VLOOKUP(E267,'TAB 1 Codificação CC Órgão'!$A$19:$L$1027,12,0),"-")</f>
        <v>-</v>
      </c>
      <c r="G267" s="203"/>
      <c r="H267" s="202"/>
      <c r="I267" s="203"/>
    </row>
    <row r="268" spans="1:9">
      <c r="A268" s="175" t="str">
        <f t="shared" si="201"/>
        <v>22.1.3.253</v>
      </c>
      <c r="B268" s="175" t="str">
        <f t="shared" ref="B268:C268" si="221">+B267</f>
        <v>22.1</v>
      </c>
      <c r="C268" s="175">
        <f t="shared" si="221"/>
        <v>3</v>
      </c>
      <c r="D268" s="175">
        <f t="shared" si="162"/>
        <v>253</v>
      </c>
      <c r="E268" s="202"/>
      <c r="F268" s="198" t="str">
        <f>IFERROR(+VLOOKUP(E268,'TAB 1 Codificação CC Órgão'!$A$19:$L$1027,12,0),"-")</f>
        <v>-</v>
      </c>
      <c r="G268" s="203"/>
      <c r="H268" s="202"/>
      <c r="I268" s="203"/>
    </row>
    <row r="269" spans="1:9">
      <c r="A269" s="175" t="str">
        <f t="shared" si="201"/>
        <v>22.1.3.254</v>
      </c>
      <c r="B269" s="175" t="str">
        <f t="shared" ref="B269:C269" si="222">+B268</f>
        <v>22.1</v>
      </c>
      <c r="C269" s="175">
        <f t="shared" si="222"/>
        <v>3</v>
      </c>
      <c r="D269" s="175">
        <f t="shared" si="162"/>
        <v>254</v>
      </c>
      <c r="E269" s="202"/>
      <c r="F269" s="198" t="str">
        <f>IFERROR(+VLOOKUP(E269,'TAB 1 Codificação CC Órgão'!$A$19:$L$1027,12,0),"-")</f>
        <v>-</v>
      </c>
      <c r="G269" s="203"/>
      <c r="H269" s="202"/>
      <c r="I269" s="203"/>
    </row>
    <row r="270" spans="1:9">
      <c r="A270" s="175" t="str">
        <f t="shared" si="201"/>
        <v>22.1.3.255</v>
      </c>
      <c r="B270" s="175" t="str">
        <f t="shared" ref="B270:C270" si="223">+B269</f>
        <v>22.1</v>
      </c>
      <c r="C270" s="175">
        <f t="shared" si="223"/>
        <v>3</v>
      </c>
      <c r="D270" s="175">
        <f t="shared" si="162"/>
        <v>255</v>
      </c>
      <c r="E270" s="202"/>
      <c r="F270" s="198" t="str">
        <f>IFERROR(+VLOOKUP(E270,'TAB 1 Codificação CC Órgão'!$A$19:$L$1027,12,0),"-")</f>
        <v>-</v>
      </c>
      <c r="G270" s="203"/>
      <c r="H270" s="202"/>
      <c r="I270" s="203"/>
    </row>
    <row r="271" spans="1:9">
      <c r="A271" s="175" t="str">
        <f t="shared" si="201"/>
        <v>22.1.3.256</v>
      </c>
      <c r="B271" s="175" t="str">
        <f t="shared" ref="B271:C271" si="224">+B270</f>
        <v>22.1</v>
      </c>
      <c r="C271" s="175">
        <f t="shared" si="224"/>
        <v>3</v>
      </c>
      <c r="D271" s="175">
        <f t="shared" si="162"/>
        <v>256</v>
      </c>
      <c r="E271" s="202"/>
      <c r="F271" s="198" t="str">
        <f>IFERROR(+VLOOKUP(E271,'TAB 1 Codificação CC Órgão'!$A$19:$L$1027,12,0),"-")</f>
        <v>-</v>
      </c>
      <c r="G271" s="203"/>
      <c r="H271" s="202"/>
      <c r="I271" s="203"/>
    </row>
    <row r="272" spans="1:9">
      <c r="A272" s="175" t="str">
        <f t="shared" si="201"/>
        <v>22.1.3.257</v>
      </c>
      <c r="B272" s="175" t="str">
        <f t="shared" ref="B272:C272" si="225">+B271</f>
        <v>22.1</v>
      </c>
      <c r="C272" s="175">
        <f t="shared" si="225"/>
        <v>3</v>
      </c>
      <c r="D272" s="175">
        <f t="shared" si="162"/>
        <v>257</v>
      </c>
      <c r="E272" s="202"/>
      <c r="F272" s="198" t="str">
        <f>IFERROR(+VLOOKUP(E272,'TAB 1 Codificação CC Órgão'!$A$19:$L$1027,12,0),"-")</f>
        <v>-</v>
      </c>
      <c r="G272" s="203"/>
      <c r="H272" s="202"/>
      <c r="I272" s="203"/>
    </row>
    <row r="273" spans="1:9">
      <c r="A273" s="175" t="str">
        <f t="shared" si="201"/>
        <v>22.1.3.258</v>
      </c>
      <c r="B273" s="175" t="str">
        <f t="shared" ref="B273:C273" si="226">+B272</f>
        <v>22.1</v>
      </c>
      <c r="C273" s="175">
        <f t="shared" si="226"/>
        <v>3</v>
      </c>
      <c r="D273" s="175">
        <f t="shared" si="162"/>
        <v>258</v>
      </c>
      <c r="E273" s="202"/>
      <c r="F273" s="198" t="str">
        <f>IFERROR(+VLOOKUP(E273,'TAB 1 Codificação CC Órgão'!$A$19:$L$1027,12,0),"-")</f>
        <v>-</v>
      </c>
      <c r="G273" s="203"/>
      <c r="H273" s="202"/>
      <c r="I273" s="203"/>
    </row>
    <row r="274" spans="1:9">
      <c r="A274" s="175" t="str">
        <f t="shared" si="201"/>
        <v>22.1.3.259</v>
      </c>
      <c r="B274" s="175" t="str">
        <f t="shared" ref="B274:C274" si="227">+B273</f>
        <v>22.1</v>
      </c>
      <c r="C274" s="175">
        <f t="shared" si="227"/>
        <v>3</v>
      </c>
      <c r="D274" s="175">
        <f t="shared" ref="D274:D333" si="228">+D273+1</f>
        <v>259</v>
      </c>
      <c r="E274" s="202"/>
      <c r="F274" s="198" t="str">
        <f>IFERROR(+VLOOKUP(E274,'TAB 1 Codificação CC Órgão'!$A$19:$L$1027,12,0),"-")</f>
        <v>-</v>
      </c>
      <c r="G274" s="203"/>
      <c r="H274" s="202"/>
      <c r="I274" s="203"/>
    </row>
    <row r="275" spans="1:9">
      <c r="A275" s="175" t="str">
        <f t="shared" si="201"/>
        <v>22.1.3.260</v>
      </c>
      <c r="B275" s="175" t="str">
        <f t="shared" ref="B275:C275" si="229">+B274</f>
        <v>22.1</v>
      </c>
      <c r="C275" s="175">
        <f t="shared" si="229"/>
        <v>3</v>
      </c>
      <c r="D275" s="175">
        <f t="shared" si="228"/>
        <v>260</v>
      </c>
      <c r="E275" s="202"/>
      <c r="F275" s="198" t="str">
        <f>IFERROR(+VLOOKUP(E275,'TAB 1 Codificação CC Órgão'!$A$19:$L$1027,12,0),"-")</f>
        <v>-</v>
      </c>
      <c r="G275" s="203"/>
      <c r="H275" s="202"/>
      <c r="I275" s="203"/>
    </row>
    <row r="276" spans="1:9">
      <c r="A276" s="175" t="str">
        <f t="shared" si="201"/>
        <v>22.1.3.261</v>
      </c>
      <c r="B276" s="175" t="str">
        <f t="shared" ref="B276:C276" si="230">+B275</f>
        <v>22.1</v>
      </c>
      <c r="C276" s="175">
        <f t="shared" si="230"/>
        <v>3</v>
      </c>
      <c r="D276" s="175">
        <f t="shared" si="228"/>
        <v>261</v>
      </c>
      <c r="E276" s="202"/>
      <c r="F276" s="198" t="str">
        <f>IFERROR(+VLOOKUP(E276,'TAB 1 Codificação CC Órgão'!$A$19:$L$1027,12,0),"-")</f>
        <v>-</v>
      </c>
      <c r="G276" s="203"/>
      <c r="H276" s="202"/>
      <c r="I276" s="203"/>
    </row>
    <row r="277" spans="1:9">
      <c r="A277" s="175" t="str">
        <f t="shared" si="201"/>
        <v>22.1.3.262</v>
      </c>
      <c r="B277" s="175" t="str">
        <f t="shared" ref="B277:C277" si="231">+B276</f>
        <v>22.1</v>
      </c>
      <c r="C277" s="175">
        <f t="shared" si="231"/>
        <v>3</v>
      </c>
      <c r="D277" s="175">
        <f t="shared" si="228"/>
        <v>262</v>
      </c>
      <c r="E277" s="202"/>
      <c r="F277" s="198" t="str">
        <f>IFERROR(+VLOOKUP(E277,'TAB 1 Codificação CC Órgão'!$A$19:$L$1027,12,0),"-")</f>
        <v>-</v>
      </c>
      <c r="G277" s="203"/>
      <c r="H277" s="202"/>
      <c r="I277" s="203"/>
    </row>
    <row r="278" spans="1:9">
      <c r="A278" s="175" t="str">
        <f t="shared" si="201"/>
        <v>22.1.3.263</v>
      </c>
      <c r="B278" s="175" t="str">
        <f t="shared" ref="B278:C278" si="232">+B277</f>
        <v>22.1</v>
      </c>
      <c r="C278" s="175">
        <f t="shared" si="232"/>
        <v>3</v>
      </c>
      <c r="D278" s="175">
        <f t="shared" si="228"/>
        <v>263</v>
      </c>
      <c r="E278" s="202"/>
      <c r="F278" s="198" t="str">
        <f>IFERROR(+VLOOKUP(E278,'TAB 1 Codificação CC Órgão'!$A$19:$L$1027,12,0),"-")</f>
        <v>-</v>
      </c>
      <c r="G278" s="203"/>
      <c r="H278" s="202"/>
      <c r="I278" s="203"/>
    </row>
    <row r="279" spans="1:9">
      <c r="A279" s="175" t="str">
        <f t="shared" si="201"/>
        <v>22.1.3.264</v>
      </c>
      <c r="B279" s="175" t="str">
        <f t="shared" ref="B279:C279" si="233">+B278</f>
        <v>22.1</v>
      </c>
      <c r="C279" s="175">
        <f t="shared" si="233"/>
        <v>3</v>
      </c>
      <c r="D279" s="175">
        <f t="shared" si="228"/>
        <v>264</v>
      </c>
      <c r="E279" s="202"/>
      <c r="F279" s="198" t="str">
        <f>IFERROR(+VLOOKUP(E279,'TAB 1 Codificação CC Órgão'!$A$19:$L$1027,12,0),"-")</f>
        <v>-</v>
      </c>
      <c r="G279" s="203"/>
      <c r="H279" s="202"/>
      <c r="I279" s="203"/>
    </row>
    <row r="280" spans="1:9">
      <c r="A280" s="175" t="str">
        <f t="shared" si="201"/>
        <v>22.1.3.265</v>
      </c>
      <c r="B280" s="175" t="str">
        <f t="shared" ref="B280:C280" si="234">+B279</f>
        <v>22.1</v>
      </c>
      <c r="C280" s="175">
        <f t="shared" si="234"/>
        <v>3</v>
      </c>
      <c r="D280" s="175">
        <f t="shared" si="228"/>
        <v>265</v>
      </c>
      <c r="E280" s="202"/>
      <c r="F280" s="198" t="str">
        <f>IFERROR(+VLOOKUP(E280,'TAB 1 Codificação CC Órgão'!$A$19:$L$1027,12,0),"-")</f>
        <v>-</v>
      </c>
      <c r="G280" s="203"/>
      <c r="H280" s="202"/>
      <c r="I280" s="203"/>
    </row>
    <row r="281" spans="1:9">
      <c r="A281" s="175" t="str">
        <f t="shared" si="201"/>
        <v>22.1.3.266</v>
      </c>
      <c r="B281" s="175" t="str">
        <f t="shared" ref="B281:C281" si="235">+B280</f>
        <v>22.1</v>
      </c>
      <c r="C281" s="175">
        <f t="shared" si="235"/>
        <v>3</v>
      </c>
      <c r="D281" s="175">
        <f t="shared" si="228"/>
        <v>266</v>
      </c>
      <c r="E281" s="202"/>
      <c r="F281" s="198" t="str">
        <f>IFERROR(+VLOOKUP(E281,'TAB 1 Codificação CC Órgão'!$A$19:$L$1027,12,0),"-")</f>
        <v>-</v>
      </c>
      <c r="G281" s="203"/>
      <c r="H281" s="202"/>
      <c r="I281" s="203"/>
    </row>
    <row r="282" spans="1:9">
      <c r="A282" s="175" t="str">
        <f t="shared" si="201"/>
        <v>22.1.3.267</v>
      </c>
      <c r="B282" s="175" t="str">
        <f t="shared" ref="B282:C282" si="236">+B281</f>
        <v>22.1</v>
      </c>
      <c r="C282" s="175">
        <f t="shared" si="236"/>
        <v>3</v>
      </c>
      <c r="D282" s="175">
        <f t="shared" si="228"/>
        <v>267</v>
      </c>
      <c r="E282" s="202"/>
      <c r="F282" s="198" t="str">
        <f>IFERROR(+VLOOKUP(E282,'TAB 1 Codificação CC Órgão'!$A$19:$L$1027,12,0),"-")</f>
        <v>-</v>
      </c>
      <c r="G282" s="203"/>
      <c r="H282" s="202"/>
      <c r="I282" s="203"/>
    </row>
    <row r="283" spans="1:9">
      <c r="A283" s="175" t="str">
        <f t="shared" si="201"/>
        <v>22.1.3.268</v>
      </c>
      <c r="B283" s="175" t="str">
        <f t="shared" ref="B283:C283" si="237">+B282</f>
        <v>22.1</v>
      </c>
      <c r="C283" s="175">
        <f t="shared" si="237"/>
        <v>3</v>
      </c>
      <c r="D283" s="175">
        <f t="shared" si="228"/>
        <v>268</v>
      </c>
      <c r="E283" s="202"/>
      <c r="F283" s="198" t="str">
        <f>IFERROR(+VLOOKUP(E283,'TAB 1 Codificação CC Órgão'!$A$19:$L$1027,12,0),"-")</f>
        <v>-</v>
      </c>
      <c r="G283" s="203"/>
      <c r="H283" s="202"/>
      <c r="I283" s="203"/>
    </row>
    <row r="284" spans="1:9">
      <c r="A284" s="175" t="str">
        <f t="shared" si="201"/>
        <v>22.1.3.269</v>
      </c>
      <c r="B284" s="175" t="str">
        <f t="shared" ref="B284:C284" si="238">+B283</f>
        <v>22.1</v>
      </c>
      <c r="C284" s="175">
        <f t="shared" si="238"/>
        <v>3</v>
      </c>
      <c r="D284" s="175">
        <f t="shared" si="228"/>
        <v>269</v>
      </c>
      <c r="E284" s="202"/>
      <c r="F284" s="198" t="str">
        <f>IFERROR(+VLOOKUP(E284,'TAB 1 Codificação CC Órgão'!$A$19:$L$1027,12,0),"-")</f>
        <v>-</v>
      </c>
      <c r="G284" s="203"/>
      <c r="H284" s="202"/>
      <c r="I284" s="203"/>
    </row>
    <row r="285" spans="1:9">
      <c r="A285" s="175" t="str">
        <f t="shared" si="201"/>
        <v>22.1.3.270</v>
      </c>
      <c r="B285" s="175" t="str">
        <f t="shared" ref="B285:C285" si="239">+B284</f>
        <v>22.1</v>
      </c>
      <c r="C285" s="175">
        <f t="shared" si="239"/>
        <v>3</v>
      </c>
      <c r="D285" s="175">
        <f t="shared" si="228"/>
        <v>270</v>
      </c>
      <c r="E285" s="202"/>
      <c r="F285" s="198" t="str">
        <f>IFERROR(+VLOOKUP(E285,'TAB 1 Codificação CC Órgão'!$A$19:$L$1027,12,0),"-")</f>
        <v>-</v>
      </c>
      <c r="G285" s="203"/>
      <c r="H285" s="202"/>
      <c r="I285" s="203"/>
    </row>
    <row r="286" spans="1:9">
      <c r="A286" s="175" t="str">
        <f t="shared" si="201"/>
        <v>22.1.3.271</v>
      </c>
      <c r="B286" s="175" t="str">
        <f t="shared" ref="B286:C286" si="240">+B285</f>
        <v>22.1</v>
      </c>
      <c r="C286" s="175">
        <f t="shared" si="240"/>
        <v>3</v>
      </c>
      <c r="D286" s="175">
        <f t="shared" si="228"/>
        <v>271</v>
      </c>
      <c r="E286" s="202"/>
      <c r="F286" s="198" t="str">
        <f>IFERROR(+VLOOKUP(E286,'TAB 1 Codificação CC Órgão'!$A$19:$L$1027,12,0),"-")</f>
        <v>-</v>
      </c>
      <c r="G286" s="203"/>
      <c r="H286" s="202"/>
      <c r="I286" s="203"/>
    </row>
    <row r="287" spans="1:9">
      <c r="A287" s="175" t="str">
        <f t="shared" si="201"/>
        <v>22.1.3.272</v>
      </c>
      <c r="B287" s="175" t="str">
        <f t="shared" ref="B287:C287" si="241">+B286</f>
        <v>22.1</v>
      </c>
      <c r="C287" s="175">
        <f t="shared" si="241"/>
        <v>3</v>
      </c>
      <c r="D287" s="175">
        <f t="shared" si="228"/>
        <v>272</v>
      </c>
      <c r="E287" s="202"/>
      <c r="F287" s="198" t="str">
        <f>IFERROR(+VLOOKUP(E287,'TAB 1 Codificação CC Órgão'!$A$19:$L$1027,12,0),"-")</f>
        <v>-</v>
      </c>
      <c r="G287" s="203"/>
      <c r="H287" s="202"/>
      <c r="I287" s="203"/>
    </row>
    <row r="288" spans="1:9">
      <c r="A288" s="175" t="str">
        <f t="shared" si="201"/>
        <v>22.1.3.273</v>
      </c>
      <c r="B288" s="175" t="str">
        <f t="shared" ref="B288:C288" si="242">+B287</f>
        <v>22.1</v>
      </c>
      <c r="C288" s="175">
        <f t="shared" si="242"/>
        <v>3</v>
      </c>
      <c r="D288" s="175">
        <f t="shared" si="228"/>
        <v>273</v>
      </c>
      <c r="E288" s="202"/>
      <c r="F288" s="198" t="str">
        <f>IFERROR(+VLOOKUP(E288,'TAB 1 Codificação CC Órgão'!$A$19:$L$1027,12,0),"-")</f>
        <v>-</v>
      </c>
      <c r="G288" s="203"/>
      <c r="H288" s="202"/>
      <c r="I288" s="203"/>
    </row>
    <row r="289" spans="1:9">
      <c r="A289" s="175" t="str">
        <f t="shared" si="201"/>
        <v>22.1.3.274</v>
      </c>
      <c r="B289" s="175" t="str">
        <f t="shared" ref="B289:C289" si="243">+B288</f>
        <v>22.1</v>
      </c>
      <c r="C289" s="175">
        <f t="shared" si="243"/>
        <v>3</v>
      </c>
      <c r="D289" s="175">
        <f t="shared" si="228"/>
        <v>274</v>
      </c>
      <c r="E289" s="202"/>
      <c r="F289" s="198" t="str">
        <f>IFERROR(+VLOOKUP(E289,'TAB 1 Codificação CC Órgão'!$A$19:$L$1027,12,0),"-")</f>
        <v>-</v>
      </c>
      <c r="G289" s="203"/>
      <c r="H289" s="202"/>
      <c r="I289" s="203"/>
    </row>
    <row r="290" spans="1:9">
      <c r="A290" s="175" t="str">
        <f t="shared" si="201"/>
        <v>22.1.3.275</v>
      </c>
      <c r="B290" s="175" t="str">
        <f t="shared" ref="B290:C290" si="244">+B289</f>
        <v>22.1</v>
      </c>
      <c r="C290" s="175">
        <f t="shared" si="244"/>
        <v>3</v>
      </c>
      <c r="D290" s="175">
        <f t="shared" si="228"/>
        <v>275</v>
      </c>
      <c r="E290" s="202"/>
      <c r="F290" s="198" t="str">
        <f>IFERROR(+VLOOKUP(E290,'TAB 1 Codificação CC Órgão'!$A$19:$L$1027,12,0),"-")</f>
        <v>-</v>
      </c>
      <c r="G290" s="203"/>
      <c r="H290" s="202"/>
      <c r="I290" s="203"/>
    </row>
    <row r="291" spans="1:9">
      <c r="A291" s="175" t="str">
        <f t="shared" si="201"/>
        <v>22.1.3.276</v>
      </c>
      <c r="B291" s="175" t="str">
        <f t="shared" ref="B291:C291" si="245">+B290</f>
        <v>22.1</v>
      </c>
      <c r="C291" s="175">
        <f t="shared" si="245"/>
        <v>3</v>
      </c>
      <c r="D291" s="175">
        <f t="shared" si="228"/>
        <v>276</v>
      </c>
      <c r="E291" s="202"/>
      <c r="F291" s="198" t="str">
        <f>IFERROR(+VLOOKUP(E291,'TAB 1 Codificação CC Órgão'!$A$19:$L$1027,12,0),"-")</f>
        <v>-</v>
      </c>
      <c r="G291" s="203"/>
      <c r="H291" s="202"/>
      <c r="I291" s="203"/>
    </row>
    <row r="292" spans="1:9">
      <c r="A292" s="175" t="str">
        <f t="shared" si="201"/>
        <v>22.1.3.277</v>
      </c>
      <c r="B292" s="175" t="str">
        <f t="shared" ref="B292:C292" si="246">+B291</f>
        <v>22.1</v>
      </c>
      <c r="C292" s="175">
        <f t="shared" si="246"/>
        <v>3</v>
      </c>
      <c r="D292" s="175">
        <f t="shared" si="228"/>
        <v>277</v>
      </c>
      <c r="E292" s="202"/>
      <c r="F292" s="198" t="str">
        <f>IFERROR(+VLOOKUP(E292,'TAB 1 Codificação CC Órgão'!$A$19:$L$1027,12,0),"-")</f>
        <v>-</v>
      </c>
      <c r="G292" s="203"/>
      <c r="H292" s="202"/>
      <c r="I292" s="203"/>
    </row>
    <row r="293" spans="1:9">
      <c r="A293" s="175" t="str">
        <f t="shared" si="201"/>
        <v>22.1.3.278</v>
      </c>
      <c r="B293" s="175" t="str">
        <f t="shared" ref="B293:C293" si="247">+B292</f>
        <v>22.1</v>
      </c>
      <c r="C293" s="175">
        <f t="shared" si="247"/>
        <v>3</v>
      </c>
      <c r="D293" s="175">
        <f t="shared" si="228"/>
        <v>278</v>
      </c>
      <c r="E293" s="202"/>
      <c r="F293" s="198" t="str">
        <f>IFERROR(+VLOOKUP(E293,'TAB 1 Codificação CC Órgão'!$A$19:$L$1027,12,0),"-")</f>
        <v>-</v>
      </c>
      <c r="G293" s="203"/>
      <c r="H293" s="202"/>
      <c r="I293" s="203"/>
    </row>
    <row r="294" spans="1:9">
      <c r="A294" s="175" t="str">
        <f t="shared" si="201"/>
        <v>22.1.3.279</v>
      </c>
      <c r="B294" s="175" t="str">
        <f t="shared" ref="B294:C294" si="248">+B293</f>
        <v>22.1</v>
      </c>
      <c r="C294" s="175">
        <f t="shared" si="248"/>
        <v>3</v>
      </c>
      <c r="D294" s="175">
        <f t="shared" si="228"/>
        <v>279</v>
      </c>
      <c r="E294" s="202"/>
      <c r="F294" s="198" t="str">
        <f>IFERROR(+VLOOKUP(E294,'TAB 1 Codificação CC Órgão'!$A$19:$L$1027,12,0),"-")</f>
        <v>-</v>
      </c>
      <c r="G294" s="203"/>
      <c r="H294" s="202"/>
      <c r="I294" s="203"/>
    </row>
    <row r="295" spans="1:9">
      <c r="A295" s="175" t="str">
        <f t="shared" si="201"/>
        <v>22.1.3.280</v>
      </c>
      <c r="B295" s="175" t="str">
        <f t="shared" ref="B295:C295" si="249">+B294</f>
        <v>22.1</v>
      </c>
      <c r="C295" s="175">
        <f t="shared" si="249"/>
        <v>3</v>
      </c>
      <c r="D295" s="175">
        <f t="shared" si="228"/>
        <v>280</v>
      </c>
      <c r="E295" s="202"/>
      <c r="F295" s="198" t="str">
        <f>IFERROR(+VLOOKUP(E295,'TAB 1 Codificação CC Órgão'!$A$19:$L$1027,12,0),"-")</f>
        <v>-</v>
      </c>
      <c r="G295" s="203"/>
      <c r="H295" s="202"/>
      <c r="I295" s="203"/>
    </row>
    <row r="296" spans="1:9">
      <c r="A296" s="175" t="str">
        <f t="shared" si="201"/>
        <v>22.1.3.281</v>
      </c>
      <c r="B296" s="175" t="str">
        <f t="shared" ref="B296:C296" si="250">+B295</f>
        <v>22.1</v>
      </c>
      <c r="C296" s="175">
        <f t="shared" si="250"/>
        <v>3</v>
      </c>
      <c r="D296" s="175">
        <f t="shared" si="228"/>
        <v>281</v>
      </c>
      <c r="E296" s="202"/>
      <c r="F296" s="198" t="str">
        <f>IFERROR(+VLOOKUP(E296,'TAB 1 Codificação CC Órgão'!$A$19:$L$1027,12,0),"-")</f>
        <v>-</v>
      </c>
      <c r="G296" s="203"/>
      <c r="H296" s="202"/>
      <c r="I296" s="203"/>
    </row>
    <row r="297" spans="1:9">
      <c r="A297" s="175" t="str">
        <f t="shared" si="201"/>
        <v>22.1.3.282</v>
      </c>
      <c r="B297" s="175" t="str">
        <f t="shared" ref="B297:C297" si="251">+B296</f>
        <v>22.1</v>
      </c>
      <c r="C297" s="175">
        <f t="shared" si="251"/>
        <v>3</v>
      </c>
      <c r="D297" s="175">
        <f t="shared" si="228"/>
        <v>282</v>
      </c>
      <c r="E297" s="202"/>
      <c r="F297" s="198" t="str">
        <f>IFERROR(+VLOOKUP(E297,'TAB 1 Codificação CC Órgão'!$A$19:$L$1027,12,0),"-")</f>
        <v>-</v>
      </c>
      <c r="G297" s="203"/>
      <c r="H297" s="202"/>
      <c r="I297" s="203"/>
    </row>
    <row r="298" spans="1:9">
      <c r="A298" s="175" t="str">
        <f t="shared" si="201"/>
        <v>22.1.3.283</v>
      </c>
      <c r="B298" s="175" t="str">
        <f t="shared" ref="B298:C298" si="252">+B297</f>
        <v>22.1</v>
      </c>
      <c r="C298" s="175">
        <f t="shared" si="252"/>
        <v>3</v>
      </c>
      <c r="D298" s="175">
        <f t="shared" si="228"/>
        <v>283</v>
      </c>
      <c r="E298" s="202"/>
      <c r="F298" s="198" t="str">
        <f>IFERROR(+VLOOKUP(E298,'TAB 1 Codificação CC Órgão'!$A$19:$L$1027,12,0),"-")</f>
        <v>-</v>
      </c>
      <c r="G298" s="203"/>
      <c r="H298" s="202"/>
      <c r="I298" s="203"/>
    </row>
    <row r="299" spans="1:9">
      <c r="A299" s="175" t="str">
        <f t="shared" si="201"/>
        <v>22.1.3.284</v>
      </c>
      <c r="B299" s="175" t="str">
        <f t="shared" ref="B299:C299" si="253">+B298</f>
        <v>22.1</v>
      </c>
      <c r="C299" s="175">
        <f t="shared" si="253"/>
        <v>3</v>
      </c>
      <c r="D299" s="175">
        <f t="shared" si="228"/>
        <v>284</v>
      </c>
      <c r="E299" s="202"/>
      <c r="F299" s="198" t="str">
        <f>IFERROR(+VLOOKUP(E299,'TAB 1 Codificação CC Órgão'!$A$19:$L$1027,12,0),"-")</f>
        <v>-</v>
      </c>
      <c r="G299" s="203"/>
      <c r="H299" s="202"/>
      <c r="I299" s="203"/>
    </row>
    <row r="300" spans="1:9">
      <c r="A300" s="175" t="str">
        <f t="shared" si="201"/>
        <v>22.1.3.285</v>
      </c>
      <c r="B300" s="175" t="str">
        <f t="shared" ref="B300:C300" si="254">+B299</f>
        <v>22.1</v>
      </c>
      <c r="C300" s="175">
        <f t="shared" si="254"/>
        <v>3</v>
      </c>
      <c r="D300" s="175">
        <f t="shared" si="228"/>
        <v>285</v>
      </c>
      <c r="E300" s="202"/>
      <c r="F300" s="198" t="str">
        <f>IFERROR(+VLOOKUP(E300,'TAB 1 Codificação CC Órgão'!$A$19:$L$1027,12,0),"-")</f>
        <v>-</v>
      </c>
      <c r="G300" s="203"/>
      <c r="H300" s="202"/>
      <c r="I300" s="203"/>
    </row>
    <row r="301" spans="1:9">
      <c r="A301" s="175" t="str">
        <f t="shared" si="201"/>
        <v>22.1.3.286</v>
      </c>
      <c r="B301" s="175" t="str">
        <f t="shared" ref="B301:C301" si="255">+B300</f>
        <v>22.1</v>
      </c>
      <c r="C301" s="175">
        <f t="shared" si="255"/>
        <v>3</v>
      </c>
      <c r="D301" s="175">
        <f t="shared" si="228"/>
        <v>286</v>
      </c>
      <c r="E301" s="202"/>
      <c r="F301" s="198" t="str">
        <f>IFERROR(+VLOOKUP(E301,'TAB 1 Codificação CC Órgão'!$A$19:$L$1027,12,0),"-")</f>
        <v>-</v>
      </c>
      <c r="G301" s="203"/>
      <c r="H301" s="202"/>
      <c r="I301" s="203"/>
    </row>
    <row r="302" spans="1:9">
      <c r="A302" s="175" t="str">
        <f t="shared" si="201"/>
        <v>22.1.3.287</v>
      </c>
      <c r="B302" s="175" t="str">
        <f t="shared" ref="B302:C302" si="256">+B301</f>
        <v>22.1</v>
      </c>
      <c r="C302" s="175">
        <f t="shared" si="256"/>
        <v>3</v>
      </c>
      <c r="D302" s="175">
        <f t="shared" si="228"/>
        <v>287</v>
      </c>
      <c r="E302" s="202"/>
      <c r="F302" s="198" t="str">
        <f>IFERROR(+VLOOKUP(E302,'TAB 1 Codificação CC Órgão'!$A$19:$L$1027,12,0),"-")</f>
        <v>-</v>
      </c>
      <c r="G302" s="203"/>
      <c r="H302" s="202"/>
      <c r="I302" s="203"/>
    </row>
    <row r="303" spans="1:9">
      <c r="A303" s="175" t="str">
        <f t="shared" si="201"/>
        <v>22.1.3.288</v>
      </c>
      <c r="B303" s="175" t="str">
        <f t="shared" ref="B303:C303" si="257">+B302</f>
        <v>22.1</v>
      </c>
      <c r="C303" s="175">
        <f t="shared" si="257"/>
        <v>3</v>
      </c>
      <c r="D303" s="175">
        <f t="shared" si="228"/>
        <v>288</v>
      </c>
      <c r="E303" s="202"/>
      <c r="F303" s="198" t="str">
        <f>IFERROR(+VLOOKUP(E303,'TAB 1 Codificação CC Órgão'!$A$19:$L$1027,12,0),"-")</f>
        <v>-</v>
      </c>
      <c r="G303" s="203"/>
      <c r="H303" s="202"/>
      <c r="I303" s="203"/>
    </row>
    <row r="304" spans="1:9">
      <c r="A304" s="175" t="str">
        <f t="shared" si="201"/>
        <v>22.1.3.289</v>
      </c>
      <c r="B304" s="175" t="str">
        <f t="shared" ref="B304:C304" si="258">+B303</f>
        <v>22.1</v>
      </c>
      <c r="C304" s="175">
        <f t="shared" si="258"/>
        <v>3</v>
      </c>
      <c r="D304" s="175">
        <f t="shared" si="228"/>
        <v>289</v>
      </c>
      <c r="E304" s="202"/>
      <c r="F304" s="198" t="str">
        <f>IFERROR(+VLOOKUP(E304,'TAB 1 Codificação CC Órgão'!$A$19:$L$1027,12,0),"-")</f>
        <v>-</v>
      </c>
      <c r="G304" s="203"/>
      <c r="H304" s="202"/>
      <c r="I304" s="203"/>
    </row>
    <row r="305" spans="1:9">
      <c r="A305" s="175" t="str">
        <f t="shared" si="201"/>
        <v>22.1.3.290</v>
      </c>
      <c r="B305" s="175" t="str">
        <f t="shared" ref="B305:C305" si="259">+B304</f>
        <v>22.1</v>
      </c>
      <c r="C305" s="175">
        <f t="shared" si="259"/>
        <v>3</v>
      </c>
      <c r="D305" s="175">
        <f t="shared" si="228"/>
        <v>290</v>
      </c>
      <c r="E305" s="202"/>
      <c r="F305" s="198" t="str">
        <f>IFERROR(+VLOOKUP(E305,'TAB 1 Codificação CC Órgão'!$A$19:$L$1027,12,0),"-")</f>
        <v>-</v>
      </c>
      <c r="G305" s="203"/>
      <c r="H305" s="202"/>
      <c r="I305" s="203"/>
    </row>
    <row r="306" spans="1:9">
      <c r="A306" s="175" t="str">
        <f t="shared" si="201"/>
        <v>22.1.3.291</v>
      </c>
      <c r="B306" s="175" t="str">
        <f t="shared" ref="B306:C306" si="260">+B305</f>
        <v>22.1</v>
      </c>
      <c r="C306" s="175">
        <f t="shared" si="260"/>
        <v>3</v>
      </c>
      <c r="D306" s="175">
        <f t="shared" si="228"/>
        <v>291</v>
      </c>
      <c r="E306" s="202"/>
      <c r="F306" s="198" t="str">
        <f>IFERROR(+VLOOKUP(E306,'TAB 1 Codificação CC Órgão'!$A$19:$L$1027,12,0),"-")</f>
        <v>-</v>
      </c>
      <c r="G306" s="203"/>
      <c r="H306" s="202"/>
      <c r="I306" s="203"/>
    </row>
    <row r="307" spans="1:9">
      <c r="A307" s="175" t="str">
        <f t="shared" si="201"/>
        <v>22.1.3.292</v>
      </c>
      <c r="B307" s="175" t="str">
        <f t="shared" ref="B307:C307" si="261">+B306</f>
        <v>22.1</v>
      </c>
      <c r="C307" s="175">
        <f t="shared" si="261"/>
        <v>3</v>
      </c>
      <c r="D307" s="175">
        <f t="shared" si="228"/>
        <v>292</v>
      </c>
      <c r="E307" s="202"/>
      <c r="F307" s="198" t="str">
        <f>IFERROR(+VLOOKUP(E307,'TAB 1 Codificação CC Órgão'!$A$19:$L$1027,12,0),"-")</f>
        <v>-</v>
      </c>
      <c r="G307" s="203"/>
      <c r="H307" s="202"/>
      <c r="I307" s="203"/>
    </row>
    <row r="308" spans="1:9">
      <c r="A308" s="175" t="str">
        <f t="shared" si="201"/>
        <v>22.1.3.293</v>
      </c>
      <c r="B308" s="175" t="str">
        <f t="shared" ref="B308:C308" si="262">+B307</f>
        <v>22.1</v>
      </c>
      <c r="C308" s="175">
        <f t="shared" si="262"/>
        <v>3</v>
      </c>
      <c r="D308" s="175">
        <f t="shared" si="228"/>
        <v>293</v>
      </c>
      <c r="E308" s="202"/>
      <c r="F308" s="198" t="str">
        <f>IFERROR(+VLOOKUP(E308,'TAB 1 Codificação CC Órgão'!$A$19:$L$1027,12,0),"-")</f>
        <v>-</v>
      </c>
      <c r="G308" s="203"/>
      <c r="H308" s="202"/>
      <c r="I308" s="203"/>
    </row>
    <row r="309" spans="1:9">
      <c r="A309" s="175" t="str">
        <f t="shared" si="201"/>
        <v>22.1.3.294</v>
      </c>
      <c r="B309" s="175" t="str">
        <f t="shared" ref="B309:C309" si="263">+B308</f>
        <v>22.1</v>
      </c>
      <c r="C309" s="175">
        <f t="shared" si="263"/>
        <v>3</v>
      </c>
      <c r="D309" s="175">
        <f t="shared" si="228"/>
        <v>294</v>
      </c>
      <c r="E309" s="202"/>
      <c r="F309" s="198" t="str">
        <f>IFERROR(+VLOOKUP(E309,'TAB 1 Codificação CC Órgão'!$A$19:$L$1027,12,0),"-")</f>
        <v>-</v>
      </c>
      <c r="G309" s="203"/>
      <c r="H309" s="202"/>
      <c r="I309" s="203"/>
    </row>
    <row r="310" spans="1:9">
      <c r="A310" s="175" t="str">
        <f t="shared" si="201"/>
        <v>22.1.3.295</v>
      </c>
      <c r="B310" s="175" t="str">
        <f t="shared" ref="B310:C310" si="264">+B309</f>
        <v>22.1</v>
      </c>
      <c r="C310" s="175">
        <f t="shared" si="264"/>
        <v>3</v>
      </c>
      <c r="D310" s="175">
        <f t="shared" si="228"/>
        <v>295</v>
      </c>
      <c r="E310" s="202"/>
      <c r="F310" s="198" t="str">
        <f>IFERROR(+VLOOKUP(E310,'TAB 1 Codificação CC Órgão'!$A$19:$L$1027,12,0),"-")</f>
        <v>-</v>
      </c>
      <c r="G310" s="203"/>
      <c r="H310" s="202"/>
      <c r="I310" s="203"/>
    </row>
    <row r="311" spans="1:9">
      <c r="A311" s="175" t="str">
        <f t="shared" si="201"/>
        <v>22.1.3.296</v>
      </c>
      <c r="B311" s="175" t="str">
        <f t="shared" ref="B311:C311" si="265">+B310</f>
        <v>22.1</v>
      </c>
      <c r="C311" s="175">
        <f t="shared" si="265"/>
        <v>3</v>
      </c>
      <c r="D311" s="175">
        <f t="shared" si="228"/>
        <v>296</v>
      </c>
      <c r="E311" s="202"/>
      <c r="F311" s="198" t="str">
        <f>IFERROR(+VLOOKUP(E311,'TAB 1 Codificação CC Órgão'!$A$19:$L$1027,12,0),"-")</f>
        <v>-</v>
      </c>
      <c r="G311" s="203"/>
      <c r="H311" s="202"/>
      <c r="I311" s="203"/>
    </row>
    <row r="312" spans="1:9">
      <c r="A312" s="175" t="str">
        <f t="shared" si="201"/>
        <v>22.1.3.297</v>
      </c>
      <c r="B312" s="175" t="str">
        <f t="shared" ref="B312:C312" si="266">+B311</f>
        <v>22.1</v>
      </c>
      <c r="C312" s="175">
        <f t="shared" si="266"/>
        <v>3</v>
      </c>
      <c r="D312" s="175">
        <f t="shared" si="228"/>
        <v>297</v>
      </c>
      <c r="E312" s="202"/>
      <c r="F312" s="198" t="str">
        <f>IFERROR(+VLOOKUP(E312,'TAB 1 Codificação CC Órgão'!$A$19:$L$1027,12,0),"-")</f>
        <v>-</v>
      </c>
      <c r="G312" s="203"/>
      <c r="H312" s="202"/>
      <c r="I312" s="203"/>
    </row>
    <row r="313" spans="1:9">
      <c r="A313" s="175" t="str">
        <f t="shared" ref="A313:A333" si="267">CONCATENATE(B313,".",C313,".",D313)</f>
        <v>22.1.3.298</v>
      </c>
      <c r="B313" s="175" t="str">
        <f t="shared" ref="B313:C313" si="268">+B312</f>
        <v>22.1</v>
      </c>
      <c r="C313" s="175">
        <f t="shared" si="268"/>
        <v>3</v>
      </c>
      <c r="D313" s="175">
        <f t="shared" si="228"/>
        <v>298</v>
      </c>
      <c r="E313" s="202"/>
      <c r="F313" s="198" t="str">
        <f>IFERROR(+VLOOKUP(E313,'TAB 1 Codificação CC Órgão'!$A$19:$L$1027,12,0),"-")</f>
        <v>-</v>
      </c>
      <c r="G313" s="203"/>
      <c r="H313" s="202"/>
      <c r="I313" s="203"/>
    </row>
    <row r="314" spans="1:9">
      <c r="A314" s="175" t="str">
        <f t="shared" si="267"/>
        <v>22.1.3.299</v>
      </c>
      <c r="B314" s="175" t="str">
        <f t="shared" ref="B314:C314" si="269">+B313</f>
        <v>22.1</v>
      </c>
      <c r="C314" s="175">
        <f t="shared" si="269"/>
        <v>3</v>
      </c>
      <c r="D314" s="175">
        <f t="shared" si="228"/>
        <v>299</v>
      </c>
      <c r="E314" s="202"/>
      <c r="F314" s="198" t="str">
        <f>IFERROR(+VLOOKUP(E314,'TAB 1 Codificação CC Órgão'!$A$19:$L$1027,12,0),"-")</f>
        <v>-</v>
      </c>
      <c r="G314" s="203"/>
      <c r="H314" s="202"/>
      <c r="I314" s="203"/>
    </row>
    <row r="315" spans="1:9">
      <c r="A315" s="175" t="str">
        <f t="shared" si="267"/>
        <v>22.1.3.300</v>
      </c>
      <c r="B315" s="175" t="str">
        <f t="shared" ref="B315:C315" si="270">+B314</f>
        <v>22.1</v>
      </c>
      <c r="C315" s="175">
        <f t="shared" si="270"/>
        <v>3</v>
      </c>
      <c r="D315" s="175">
        <f t="shared" si="228"/>
        <v>300</v>
      </c>
      <c r="E315" s="202"/>
      <c r="F315" s="198" t="str">
        <f>IFERROR(+VLOOKUP(E315,'TAB 1 Codificação CC Órgão'!$A$19:$L$1027,12,0),"-")</f>
        <v>-</v>
      </c>
      <c r="G315" s="203"/>
      <c r="H315" s="202"/>
      <c r="I315" s="203"/>
    </row>
    <row r="316" spans="1:9">
      <c r="A316" s="175" t="str">
        <f t="shared" si="267"/>
        <v>22.1.3.301</v>
      </c>
      <c r="B316" s="175" t="str">
        <f t="shared" ref="B316:C316" si="271">+B315</f>
        <v>22.1</v>
      </c>
      <c r="C316" s="175">
        <f t="shared" si="271"/>
        <v>3</v>
      </c>
      <c r="D316" s="175">
        <f t="shared" si="228"/>
        <v>301</v>
      </c>
      <c r="E316" s="202"/>
      <c r="F316" s="198" t="str">
        <f>IFERROR(+VLOOKUP(E316,'TAB 1 Codificação CC Órgão'!$A$19:$L$1027,12,0),"-")</f>
        <v>-</v>
      </c>
      <c r="G316" s="203"/>
      <c r="H316" s="202"/>
      <c r="I316" s="203"/>
    </row>
    <row r="317" spans="1:9">
      <c r="A317" s="175" t="str">
        <f t="shared" si="267"/>
        <v>22.1.3.302</v>
      </c>
      <c r="B317" s="175" t="str">
        <f t="shared" ref="B317:C317" si="272">+B316</f>
        <v>22.1</v>
      </c>
      <c r="C317" s="175">
        <f t="shared" si="272"/>
        <v>3</v>
      </c>
      <c r="D317" s="175">
        <f t="shared" si="228"/>
        <v>302</v>
      </c>
      <c r="E317" s="202"/>
      <c r="F317" s="198" t="str">
        <f>IFERROR(+VLOOKUP(E317,'TAB 1 Codificação CC Órgão'!$A$19:$L$1027,12,0),"-")</f>
        <v>-</v>
      </c>
      <c r="G317" s="203"/>
      <c r="H317" s="202"/>
      <c r="I317" s="203"/>
    </row>
    <row r="318" spans="1:9">
      <c r="A318" s="175" t="str">
        <f t="shared" si="267"/>
        <v>22.1.3.303</v>
      </c>
      <c r="B318" s="175" t="str">
        <f t="shared" ref="B318:C318" si="273">+B317</f>
        <v>22.1</v>
      </c>
      <c r="C318" s="175">
        <f t="shared" si="273"/>
        <v>3</v>
      </c>
      <c r="D318" s="175">
        <f t="shared" si="228"/>
        <v>303</v>
      </c>
      <c r="E318" s="202"/>
      <c r="F318" s="198" t="str">
        <f>IFERROR(+VLOOKUP(E318,'TAB 1 Codificação CC Órgão'!$A$19:$L$1027,12,0),"-")</f>
        <v>-</v>
      </c>
      <c r="G318" s="203"/>
      <c r="H318" s="202"/>
      <c r="I318" s="203"/>
    </row>
    <row r="319" spans="1:9">
      <c r="A319" s="175" t="str">
        <f t="shared" si="267"/>
        <v>22.1.3.304</v>
      </c>
      <c r="B319" s="175" t="str">
        <f t="shared" ref="B319:C319" si="274">+B318</f>
        <v>22.1</v>
      </c>
      <c r="C319" s="175">
        <f t="shared" si="274"/>
        <v>3</v>
      </c>
      <c r="D319" s="175">
        <f t="shared" si="228"/>
        <v>304</v>
      </c>
      <c r="E319" s="202"/>
      <c r="F319" s="198" t="str">
        <f>IFERROR(+VLOOKUP(E319,'TAB 1 Codificação CC Órgão'!$A$19:$L$1027,12,0),"-")</f>
        <v>-</v>
      </c>
      <c r="G319" s="203"/>
      <c r="H319" s="202"/>
      <c r="I319" s="203"/>
    </row>
    <row r="320" spans="1:9">
      <c r="A320" s="175" t="str">
        <f t="shared" si="267"/>
        <v>22.1.3.305</v>
      </c>
      <c r="B320" s="175" t="str">
        <f t="shared" ref="B320:C320" si="275">+B319</f>
        <v>22.1</v>
      </c>
      <c r="C320" s="175">
        <f t="shared" si="275"/>
        <v>3</v>
      </c>
      <c r="D320" s="175">
        <f t="shared" si="228"/>
        <v>305</v>
      </c>
      <c r="E320" s="202"/>
      <c r="F320" s="198" t="str">
        <f>IFERROR(+VLOOKUP(E320,'TAB 1 Codificação CC Órgão'!$A$19:$L$1027,12,0),"-")</f>
        <v>-</v>
      </c>
      <c r="G320" s="203"/>
      <c r="H320" s="202"/>
      <c r="I320" s="203"/>
    </row>
    <row r="321" spans="1:9">
      <c r="A321" s="175" t="str">
        <f t="shared" si="267"/>
        <v>22.1.3.306</v>
      </c>
      <c r="B321" s="175" t="str">
        <f t="shared" ref="B321:C321" si="276">+B320</f>
        <v>22.1</v>
      </c>
      <c r="C321" s="175">
        <f t="shared" si="276"/>
        <v>3</v>
      </c>
      <c r="D321" s="175">
        <f t="shared" si="228"/>
        <v>306</v>
      </c>
      <c r="E321" s="202"/>
      <c r="F321" s="198" t="str">
        <f>IFERROR(+VLOOKUP(E321,'TAB 1 Codificação CC Órgão'!$A$19:$L$1027,12,0),"-")</f>
        <v>-</v>
      </c>
      <c r="G321" s="203"/>
      <c r="H321" s="202"/>
      <c r="I321" s="203"/>
    </row>
    <row r="322" spans="1:9">
      <c r="A322" s="175" t="str">
        <f t="shared" si="267"/>
        <v>22.1.3.307</v>
      </c>
      <c r="B322" s="175" t="str">
        <f t="shared" ref="B322:C322" si="277">+B321</f>
        <v>22.1</v>
      </c>
      <c r="C322" s="175">
        <f t="shared" si="277"/>
        <v>3</v>
      </c>
      <c r="D322" s="175">
        <f t="shared" si="228"/>
        <v>307</v>
      </c>
      <c r="E322" s="202"/>
      <c r="F322" s="198" t="str">
        <f>IFERROR(+VLOOKUP(E322,'TAB 1 Codificação CC Órgão'!$A$19:$L$1027,12,0),"-")</f>
        <v>-</v>
      </c>
      <c r="G322" s="203"/>
      <c r="H322" s="202"/>
      <c r="I322" s="203"/>
    </row>
    <row r="323" spans="1:9">
      <c r="A323" s="175" t="str">
        <f t="shared" si="267"/>
        <v>22.1.3.308</v>
      </c>
      <c r="B323" s="175" t="str">
        <f t="shared" ref="B323:C323" si="278">+B322</f>
        <v>22.1</v>
      </c>
      <c r="C323" s="175">
        <f t="shared" si="278"/>
        <v>3</v>
      </c>
      <c r="D323" s="175">
        <f t="shared" si="228"/>
        <v>308</v>
      </c>
      <c r="E323" s="202"/>
      <c r="F323" s="198" t="str">
        <f>IFERROR(+VLOOKUP(E323,'TAB 1 Codificação CC Órgão'!$A$19:$L$1027,12,0),"-")</f>
        <v>-</v>
      </c>
      <c r="G323" s="203"/>
      <c r="H323" s="202"/>
      <c r="I323" s="203"/>
    </row>
    <row r="324" spans="1:9">
      <c r="A324" s="175" t="str">
        <f t="shared" si="267"/>
        <v>22.1.3.309</v>
      </c>
      <c r="B324" s="175" t="str">
        <f t="shared" ref="B324:C324" si="279">+B323</f>
        <v>22.1</v>
      </c>
      <c r="C324" s="175">
        <f t="shared" si="279"/>
        <v>3</v>
      </c>
      <c r="D324" s="175">
        <f t="shared" si="228"/>
        <v>309</v>
      </c>
      <c r="E324" s="202"/>
      <c r="F324" s="198" t="str">
        <f>IFERROR(+VLOOKUP(E324,'TAB 1 Codificação CC Órgão'!$A$19:$L$1027,12,0),"-")</f>
        <v>-</v>
      </c>
      <c r="G324" s="203"/>
      <c r="H324" s="202"/>
      <c r="I324" s="203"/>
    </row>
    <row r="325" spans="1:9">
      <c r="A325" s="175" t="str">
        <f t="shared" si="267"/>
        <v>22.1.3.310</v>
      </c>
      <c r="B325" s="175" t="str">
        <f t="shared" ref="B325:C325" si="280">+B324</f>
        <v>22.1</v>
      </c>
      <c r="C325" s="175">
        <f t="shared" si="280"/>
        <v>3</v>
      </c>
      <c r="D325" s="175">
        <f t="shared" si="228"/>
        <v>310</v>
      </c>
      <c r="E325" s="202"/>
      <c r="F325" s="198" t="str">
        <f>IFERROR(+VLOOKUP(E325,'TAB 1 Codificação CC Órgão'!$A$19:$L$1027,12,0),"-")</f>
        <v>-</v>
      </c>
      <c r="G325" s="203"/>
      <c r="H325" s="202"/>
      <c r="I325" s="203"/>
    </row>
    <row r="326" spans="1:9">
      <c r="A326" s="175" t="str">
        <f t="shared" si="267"/>
        <v>22.1.3.311</v>
      </c>
      <c r="B326" s="175" t="str">
        <f t="shared" ref="B326:C326" si="281">+B325</f>
        <v>22.1</v>
      </c>
      <c r="C326" s="175">
        <f t="shared" si="281"/>
        <v>3</v>
      </c>
      <c r="D326" s="175">
        <f t="shared" si="228"/>
        <v>311</v>
      </c>
      <c r="E326" s="202"/>
      <c r="F326" s="198" t="str">
        <f>IFERROR(+VLOOKUP(E326,'TAB 1 Codificação CC Órgão'!$A$19:$L$1027,12,0),"-")</f>
        <v>-</v>
      </c>
      <c r="G326" s="203"/>
      <c r="H326" s="202"/>
      <c r="I326" s="203"/>
    </row>
    <row r="327" spans="1:9">
      <c r="A327" s="175" t="str">
        <f t="shared" si="267"/>
        <v>22.1.3.312</v>
      </c>
      <c r="B327" s="175" t="str">
        <f t="shared" ref="B327:C327" si="282">+B326</f>
        <v>22.1</v>
      </c>
      <c r="C327" s="175">
        <f t="shared" si="282"/>
        <v>3</v>
      </c>
      <c r="D327" s="175">
        <f t="shared" si="228"/>
        <v>312</v>
      </c>
      <c r="E327" s="202"/>
      <c r="F327" s="198" t="str">
        <f>IFERROR(+VLOOKUP(E327,'TAB 1 Codificação CC Órgão'!$A$19:$L$1027,12,0),"-")</f>
        <v>-</v>
      </c>
      <c r="G327" s="203"/>
      <c r="H327" s="202"/>
      <c r="I327" s="203"/>
    </row>
    <row r="328" spans="1:9">
      <c r="A328" s="175" t="str">
        <f t="shared" si="267"/>
        <v>22.1.3.313</v>
      </c>
      <c r="B328" s="175" t="str">
        <f t="shared" ref="B328:C328" si="283">+B327</f>
        <v>22.1</v>
      </c>
      <c r="C328" s="175">
        <f t="shared" si="283"/>
        <v>3</v>
      </c>
      <c r="D328" s="175">
        <f t="shared" si="228"/>
        <v>313</v>
      </c>
      <c r="E328" s="202"/>
      <c r="F328" s="198" t="str">
        <f>IFERROR(+VLOOKUP(E328,'TAB 1 Codificação CC Órgão'!$A$19:$L$1027,12,0),"-")</f>
        <v>-</v>
      </c>
      <c r="G328" s="203"/>
      <c r="H328" s="202"/>
      <c r="I328" s="203"/>
    </row>
    <row r="329" spans="1:9">
      <c r="A329" s="175" t="str">
        <f t="shared" si="267"/>
        <v>22.1.3.314</v>
      </c>
      <c r="B329" s="175" t="str">
        <f t="shared" ref="B329:C329" si="284">+B328</f>
        <v>22.1</v>
      </c>
      <c r="C329" s="175">
        <f t="shared" si="284"/>
        <v>3</v>
      </c>
      <c r="D329" s="175">
        <f t="shared" si="228"/>
        <v>314</v>
      </c>
      <c r="E329" s="202"/>
      <c r="F329" s="198" t="str">
        <f>IFERROR(+VLOOKUP(E329,'TAB 1 Codificação CC Órgão'!$A$19:$L$1027,12,0),"-")</f>
        <v>-</v>
      </c>
      <c r="G329" s="203"/>
      <c r="H329" s="202"/>
      <c r="I329" s="203"/>
    </row>
    <row r="330" spans="1:9">
      <c r="A330" s="175" t="str">
        <f t="shared" si="267"/>
        <v>22.1.3.315</v>
      </c>
      <c r="B330" s="175" t="str">
        <f t="shared" ref="B330:C330" si="285">+B329</f>
        <v>22.1</v>
      </c>
      <c r="C330" s="175">
        <f t="shared" si="285"/>
        <v>3</v>
      </c>
      <c r="D330" s="175">
        <f t="shared" si="228"/>
        <v>315</v>
      </c>
      <c r="E330" s="202"/>
      <c r="F330" s="198" t="str">
        <f>IFERROR(+VLOOKUP(E330,'TAB 1 Codificação CC Órgão'!$A$19:$L$1027,12,0),"-")</f>
        <v>-</v>
      </c>
      <c r="G330" s="203"/>
      <c r="H330" s="202"/>
      <c r="I330" s="203"/>
    </row>
    <row r="331" spans="1:9">
      <c r="A331" s="175" t="str">
        <f t="shared" si="267"/>
        <v>22.1.3.316</v>
      </c>
      <c r="B331" s="175" t="str">
        <f t="shared" ref="B331:C331" si="286">+B330</f>
        <v>22.1</v>
      </c>
      <c r="C331" s="175">
        <f t="shared" si="286"/>
        <v>3</v>
      </c>
      <c r="D331" s="175">
        <f t="shared" si="228"/>
        <v>316</v>
      </c>
      <c r="E331" s="202"/>
      <c r="F331" s="198" t="str">
        <f>IFERROR(+VLOOKUP(E331,'TAB 1 Codificação CC Órgão'!$A$19:$L$1027,12,0),"-")</f>
        <v>-</v>
      </c>
      <c r="G331" s="203"/>
      <c r="H331" s="202"/>
      <c r="I331" s="203"/>
    </row>
    <row r="332" spans="1:9">
      <c r="A332" s="175" t="str">
        <f t="shared" si="267"/>
        <v>22.1.3.317</v>
      </c>
      <c r="B332" s="175" t="str">
        <f t="shared" ref="B332:C332" si="287">+B331</f>
        <v>22.1</v>
      </c>
      <c r="C332" s="175">
        <f t="shared" si="287"/>
        <v>3</v>
      </c>
      <c r="D332" s="175">
        <f t="shared" si="228"/>
        <v>317</v>
      </c>
      <c r="E332" s="202"/>
      <c r="F332" s="198" t="str">
        <f>IFERROR(+VLOOKUP(E332,'TAB 1 Codificação CC Órgão'!$A$19:$L$1027,12,0),"-")</f>
        <v>-</v>
      </c>
      <c r="G332" s="203"/>
      <c r="H332" s="202"/>
      <c r="I332" s="203"/>
    </row>
    <row r="333" spans="1:9">
      <c r="A333" s="173" t="str">
        <f t="shared" si="267"/>
        <v>22.1.3.318</v>
      </c>
      <c r="B333" s="173" t="str">
        <f t="shared" ref="B333:C333" si="288">+B332</f>
        <v>22.1</v>
      </c>
      <c r="C333" s="173">
        <f t="shared" si="288"/>
        <v>3</v>
      </c>
      <c r="D333" s="173">
        <f t="shared" si="228"/>
        <v>318</v>
      </c>
      <c r="E333" s="201"/>
      <c r="F333" s="199" t="str">
        <f>IFERROR(+VLOOKUP(E333,'TAB 1 Codificação CC Órgão'!$A$19:$L$1027,12,0),"-")</f>
        <v>-</v>
      </c>
      <c r="G333" s="204"/>
      <c r="H333" s="201"/>
      <c r="I333" s="204"/>
    </row>
    <row r="334" spans="1:9">
      <c r="A334" s="179"/>
      <c r="B334" s="179"/>
      <c r="C334" s="179"/>
      <c r="D334" s="179"/>
      <c r="E334" s="180"/>
      <c r="F334" s="197"/>
      <c r="G334" s="179"/>
      <c r="H334" s="180"/>
      <c r="I334" s="179"/>
    </row>
    <row r="335" spans="1:9">
      <c r="A335" s="179"/>
      <c r="B335" s="179"/>
      <c r="C335" s="179"/>
      <c r="D335" s="179"/>
      <c r="E335" s="180"/>
      <c r="F335" s="197"/>
      <c r="G335" s="179"/>
      <c r="H335" s="180"/>
      <c r="I335" s="179"/>
    </row>
    <row r="336" spans="1:9" ht="19.8">
      <c r="A336" s="187" t="s">
        <v>25482</v>
      </c>
      <c r="F336" s="197"/>
      <c r="I336" s="208"/>
    </row>
    <row r="337" spans="1:11" ht="41.4">
      <c r="A337" s="183" t="s">
        <v>6968</v>
      </c>
      <c r="B337" s="11" t="s">
        <v>6969</v>
      </c>
      <c r="C337" s="244" t="s">
        <v>24601</v>
      </c>
      <c r="D337" s="245"/>
      <c r="E337" s="178" t="s">
        <v>24605</v>
      </c>
      <c r="F337" s="178" t="s">
        <v>25477</v>
      </c>
      <c r="G337" s="176" t="s">
        <v>25483</v>
      </c>
      <c r="H337" s="177" t="s">
        <v>25484</v>
      </c>
      <c r="I337" s="177" t="s">
        <v>24604</v>
      </c>
    </row>
    <row r="338" spans="1:11">
      <c r="A338" s="192"/>
      <c r="B338" s="193" t="s">
        <v>24628</v>
      </c>
      <c r="C338" s="190" t="s">
        <v>24607</v>
      </c>
      <c r="D338" s="190" t="s">
        <v>24608</v>
      </c>
      <c r="E338" s="115"/>
      <c r="F338" s="115"/>
      <c r="G338" s="190"/>
      <c r="H338" s="115"/>
      <c r="I338" s="115"/>
    </row>
    <row r="339" spans="1:11">
      <c r="A339" s="172" t="str">
        <f t="shared" si="0"/>
        <v>22.1.4.1</v>
      </c>
      <c r="B339" s="172" t="str">
        <f>+'TAB 1 Codificação CC Órgão'!D10</f>
        <v>22.1</v>
      </c>
      <c r="C339" s="172">
        <v>4</v>
      </c>
      <c r="D339" s="172">
        <v>1</v>
      </c>
      <c r="E339" s="194" t="s">
        <v>25485</v>
      </c>
      <c r="F339" s="198" t="str">
        <f>IFERROR(+VLOOKUP(E339,'TAB 1 Codificação CC Órgão'!$A$19:$L$1027,12,0),"-")</f>
        <v>-</v>
      </c>
      <c r="G339" s="194" t="s">
        <v>25486</v>
      </c>
      <c r="H339" s="195" t="s">
        <v>25487</v>
      </c>
      <c r="I339" s="194">
        <v>5</v>
      </c>
      <c r="K339" t="s">
        <v>25488</v>
      </c>
    </row>
    <row r="340" spans="1:11">
      <c r="A340" s="173" t="str">
        <f t="shared" si="0"/>
        <v>22.1.4.2</v>
      </c>
      <c r="B340" s="173" t="str">
        <f>+B339</f>
        <v>22.1</v>
      </c>
      <c r="C340" s="173">
        <f>+C339</f>
        <v>4</v>
      </c>
      <c r="D340" s="173">
        <f>+D339+1</f>
        <v>2</v>
      </c>
      <c r="E340" s="194" t="s">
        <v>25489</v>
      </c>
      <c r="F340" s="198" t="str">
        <f>IFERROR(+VLOOKUP(E340,'TAB 1 Codificação CC Órgão'!$A$19:$L$1027,12,0),"-")</f>
        <v>-</v>
      </c>
      <c r="G340" s="194" t="s">
        <v>25490</v>
      </c>
      <c r="H340" s="195" t="s">
        <v>25487</v>
      </c>
      <c r="I340" s="204">
        <v>5</v>
      </c>
      <c r="K340" t="s">
        <v>25488</v>
      </c>
    </row>
    <row r="341" spans="1:11">
      <c r="A341" s="173" t="str">
        <f t="shared" si="0"/>
        <v>22.1.4.3</v>
      </c>
      <c r="B341" s="173" t="str">
        <f t="shared" ref="B341:C404" si="289">+B340</f>
        <v>22.1</v>
      </c>
      <c r="C341" s="173">
        <f t="shared" si="289"/>
        <v>4</v>
      </c>
      <c r="D341" s="173">
        <f t="shared" ref="D341:D404" si="290">+D340+1</f>
        <v>3</v>
      </c>
      <c r="E341" s="194" t="s">
        <v>25491</v>
      </c>
      <c r="F341" s="198" t="str">
        <f>IFERROR(+VLOOKUP(E341,'TAB 1 Codificação CC Órgão'!$A$19:$L$1027,12,0),"-")</f>
        <v>-</v>
      </c>
      <c r="G341" s="194" t="s">
        <v>25492</v>
      </c>
      <c r="H341" s="195" t="s">
        <v>25487</v>
      </c>
      <c r="I341" s="204">
        <v>5</v>
      </c>
      <c r="K341" t="s">
        <v>25488</v>
      </c>
    </row>
    <row r="342" spans="1:11">
      <c r="A342" s="173" t="str">
        <f t="shared" si="0"/>
        <v>22.1.4.4</v>
      </c>
      <c r="B342" s="173" t="str">
        <f t="shared" si="289"/>
        <v>22.1</v>
      </c>
      <c r="C342" s="173">
        <f t="shared" si="289"/>
        <v>4</v>
      </c>
      <c r="D342" s="173">
        <f t="shared" si="290"/>
        <v>4</v>
      </c>
      <c r="E342" s="194" t="s">
        <v>25485</v>
      </c>
      <c r="F342" s="198" t="str">
        <f>IFERROR(+VLOOKUP(E342,'TAB 1 Codificação CC Órgão'!$A$19:$L$1027,12,0),"-")</f>
        <v>-</v>
      </c>
      <c r="G342" s="194" t="s">
        <v>25493</v>
      </c>
      <c r="H342" s="214" t="s">
        <v>25494</v>
      </c>
      <c r="I342" s="204">
        <v>5</v>
      </c>
      <c r="K342" t="s">
        <v>25495</v>
      </c>
    </row>
    <row r="343" spans="1:11">
      <c r="A343" s="173" t="str">
        <f t="shared" si="0"/>
        <v>22.1.4.5</v>
      </c>
      <c r="B343" s="173" t="str">
        <f t="shared" si="289"/>
        <v>22.1</v>
      </c>
      <c r="C343" s="173">
        <f t="shared" si="289"/>
        <v>4</v>
      </c>
      <c r="D343" s="173">
        <f t="shared" si="290"/>
        <v>5</v>
      </c>
      <c r="E343" s="194" t="s">
        <v>25489</v>
      </c>
      <c r="F343" s="198" t="str">
        <f>IFERROR(+VLOOKUP(E343,'TAB 1 Codificação CC Órgão'!$A$19:$L$1027,12,0),"-")</f>
        <v>-</v>
      </c>
      <c r="G343" s="194" t="s">
        <v>25496</v>
      </c>
      <c r="H343" s="214" t="s">
        <v>25494</v>
      </c>
      <c r="I343" s="204">
        <v>5</v>
      </c>
      <c r="K343" t="s">
        <v>25497</v>
      </c>
    </row>
    <row r="344" spans="1:11">
      <c r="A344" s="173" t="str">
        <f t="shared" si="0"/>
        <v>22.1.4.6</v>
      </c>
      <c r="B344" s="173" t="str">
        <f t="shared" si="289"/>
        <v>22.1</v>
      </c>
      <c r="C344" s="173">
        <f t="shared" si="289"/>
        <v>4</v>
      </c>
      <c r="D344" s="173">
        <f t="shared" si="290"/>
        <v>6</v>
      </c>
      <c r="E344" s="194" t="s">
        <v>25491</v>
      </c>
      <c r="F344" s="198" t="str">
        <f>IFERROR(+VLOOKUP(E344,'TAB 1 Codificação CC Órgão'!$A$19:$L$1027,12,0),"-")</f>
        <v>-</v>
      </c>
      <c r="G344" s="194" t="s">
        <v>25498</v>
      </c>
      <c r="H344" s="214" t="s">
        <v>25494</v>
      </c>
      <c r="I344" s="204">
        <v>5</v>
      </c>
      <c r="K344" t="s">
        <v>25499</v>
      </c>
    </row>
    <row r="345" spans="1:11">
      <c r="A345" s="173" t="str">
        <f t="shared" si="0"/>
        <v>22.1.4.7</v>
      </c>
      <c r="B345" s="173" t="str">
        <f t="shared" si="289"/>
        <v>22.1</v>
      </c>
      <c r="C345" s="173">
        <f t="shared" si="289"/>
        <v>4</v>
      </c>
      <c r="D345" s="173">
        <f t="shared" si="290"/>
        <v>7</v>
      </c>
      <c r="E345" s="201"/>
      <c r="F345" s="198" t="str">
        <f>IFERROR(+VLOOKUP(E345,'TAB 1 Codificação CC Órgão'!$A$19:$L$1027,12,0),"-")</f>
        <v>-</v>
      </c>
      <c r="G345" s="204"/>
      <c r="H345" s="201"/>
      <c r="I345" s="204"/>
    </row>
    <row r="346" spans="1:11">
      <c r="A346" s="173" t="str">
        <f t="shared" si="0"/>
        <v>22.1.4.8</v>
      </c>
      <c r="B346" s="173" t="str">
        <f t="shared" si="289"/>
        <v>22.1</v>
      </c>
      <c r="C346" s="173">
        <f t="shared" si="289"/>
        <v>4</v>
      </c>
      <c r="D346" s="173">
        <f t="shared" si="290"/>
        <v>8</v>
      </c>
      <c r="E346" s="201"/>
      <c r="F346" s="198" t="str">
        <f>IFERROR(+VLOOKUP(E346,'TAB 1 Codificação CC Órgão'!$A$19:$L$1027,12,0),"-")</f>
        <v>-</v>
      </c>
      <c r="G346" s="204"/>
      <c r="H346" s="201"/>
      <c r="I346" s="204"/>
    </row>
    <row r="347" spans="1:11">
      <c r="A347" s="173" t="str">
        <f t="shared" si="0"/>
        <v>22.1.4.9</v>
      </c>
      <c r="B347" s="173" t="str">
        <f t="shared" si="289"/>
        <v>22.1</v>
      </c>
      <c r="C347" s="173">
        <f t="shared" si="289"/>
        <v>4</v>
      </c>
      <c r="D347" s="173">
        <f t="shared" si="290"/>
        <v>9</v>
      </c>
      <c r="E347" s="201"/>
      <c r="F347" s="198" t="str">
        <f>IFERROR(+VLOOKUP(E347,'TAB 1 Codificação CC Órgão'!$A$19:$L$1027,12,0),"-")</f>
        <v>-</v>
      </c>
      <c r="G347" s="204"/>
      <c r="H347" s="201"/>
      <c r="I347" s="204"/>
    </row>
    <row r="348" spans="1:11">
      <c r="A348" s="173" t="str">
        <f t="shared" si="0"/>
        <v>22.1.4.10</v>
      </c>
      <c r="B348" s="173" t="str">
        <f t="shared" si="289"/>
        <v>22.1</v>
      </c>
      <c r="C348" s="173">
        <f t="shared" si="289"/>
        <v>4</v>
      </c>
      <c r="D348" s="173">
        <f t="shared" si="290"/>
        <v>10</v>
      </c>
      <c r="E348" s="201"/>
      <c r="F348" s="198" t="str">
        <f>IFERROR(+VLOOKUP(E348,'TAB 1 Codificação CC Órgão'!$A$19:$L$1027,12,0),"-")</f>
        <v>-</v>
      </c>
      <c r="G348" s="204"/>
      <c r="H348" s="201"/>
      <c r="I348" s="204"/>
    </row>
    <row r="349" spans="1:11">
      <c r="A349" s="173" t="str">
        <f t="shared" si="0"/>
        <v>22.1.4.11</v>
      </c>
      <c r="B349" s="173" t="str">
        <f t="shared" si="289"/>
        <v>22.1</v>
      </c>
      <c r="C349" s="173">
        <f t="shared" si="289"/>
        <v>4</v>
      </c>
      <c r="D349" s="173">
        <f t="shared" si="290"/>
        <v>11</v>
      </c>
      <c r="E349" s="201"/>
      <c r="F349" s="198" t="str">
        <f>IFERROR(+VLOOKUP(E349,'TAB 1 Codificação CC Órgão'!$A$19:$L$1027,12,0),"-")</f>
        <v>-</v>
      </c>
      <c r="G349" s="204"/>
      <c r="H349" s="201"/>
      <c r="I349" s="204"/>
    </row>
    <row r="350" spans="1:11">
      <c r="A350" s="173" t="str">
        <f t="shared" si="0"/>
        <v>22.1.4.12</v>
      </c>
      <c r="B350" s="173" t="str">
        <f t="shared" si="289"/>
        <v>22.1</v>
      </c>
      <c r="C350" s="173">
        <f t="shared" si="289"/>
        <v>4</v>
      </c>
      <c r="D350" s="173">
        <f t="shared" si="290"/>
        <v>12</v>
      </c>
      <c r="E350" s="201"/>
      <c r="F350" s="198" t="str">
        <f>IFERROR(+VLOOKUP(E350,'TAB 1 Codificação CC Órgão'!$A$19:$L$1027,12,0),"-")</f>
        <v>-</v>
      </c>
      <c r="G350" s="204"/>
      <c r="H350" s="201"/>
      <c r="I350" s="204"/>
    </row>
    <row r="351" spans="1:11">
      <c r="A351" s="173" t="str">
        <f t="shared" si="0"/>
        <v>22.1.4.13</v>
      </c>
      <c r="B351" s="173" t="str">
        <f t="shared" si="289"/>
        <v>22.1</v>
      </c>
      <c r="C351" s="173">
        <f t="shared" si="289"/>
        <v>4</v>
      </c>
      <c r="D351" s="173">
        <f t="shared" si="290"/>
        <v>13</v>
      </c>
      <c r="E351" s="201"/>
      <c r="F351" s="198" t="str">
        <f>IFERROR(+VLOOKUP(E351,'TAB 1 Codificação CC Órgão'!$A$19:$L$1027,12,0),"-")</f>
        <v>-</v>
      </c>
      <c r="G351" s="204"/>
      <c r="H351" s="201"/>
      <c r="I351" s="204"/>
    </row>
    <row r="352" spans="1:11">
      <c r="A352" s="173" t="str">
        <f t="shared" si="0"/>
        <v>22.1.4.14</v>
      </c>
      <c r="B352" s="173" t="str">
        <f t="shared" si="289"/>
        <v>22.1</v>
      </c>
      <c r="C352" s="173">
        <f t="shared" si="289"/>
        <v>4</v>
      </c>
      <c r="D352" s="173">
        <f t="shared" si="290"/>
        <v>14</v>
      </c>
      <c r="E352" s="201"/>
      <c r="F352" s="198" t="str">
        <f>IFERROR(+VLOOKUP(E352,'TAB 1 Codificação CC Órgão'!$A$19:$L$1027,12,0),"-")</f>
        <v>-</v>
      </c>
      <c r="G352" s="204"/>
      <c r="H352" s="201"/>
      <c r="I352" s="204"/>
    </row>
    <row r="353" spans="1:9">
      <c r="A353" s="173" t="str">
        <f t="shared" si="0"/>
        <v>22.1.4.15</v>
      </c>
      <c r="B353" s="173" t="str">
        <f t="shared" si="289"/>
        <v>22.1</v>
      </c>
      <c r="C353" s="173">
        <f t="shared" si="289"/>
        <v>4</v>
      </c>
      <c r="D353" s="173">
        <f t="shared" si="290"/>
        <v>15</v>
      </c>
      <c r="E353" s="201"/>
      <c r="F353" s="198" t="str">
        <f>IFERROR(+VLOOKUP(E353,'TAB 1 Codificação CC Órgão'!$A$19:$L$1027,12,0),"-")</f>
        <v>-</v>
      </c>
      <c r="G353" s="204"/>
      <c r="H353" s="201"/>
      <c r="I353" s="204"/>
    </row>
    <row r="354" spans="1:9">
      <c r="A354" s="173" t="str">
        <f t="shared" si="0"/>
        <v>22.1.4.16</v>
      </c>
      <c r="B354" s="173" t="str">
        <f t="shared" si="289"/>
        <v>22.1</v>
      </c>
      <c r="C354" s="173">
        <f t="shared" si="289"/>
        <v>4</v>
      </c>
      <c r="D354" s="173">
        <f t="shared" si="290"/>
        <v>16</v>
      </c>
      <c r="E354" s="201"/>
      <c r="F354" s="198" t="str">
        <f>IFERROR(+VLOOKUP(E354,'TAB 1 Codificação CC Órgão'!$A$19:$L$1027,12,0),"-")</f>
        <v>-</v>
      </c>
      <c r="G354" s="204"/>
      <c r="H354" s="201"/>
      <c r="I354" s="204"/>
    </row>
    <row r="355" spans="1:9">
      <c r="A355" s="173" t="str">
        <f t="shared" si="0"/>
        <v>22.1.4.17</v>
      </c>
      <c r="B355" s="173" t="str">
        <f t="shared" si="289"/>
        <v>22.1</v>
      </c>
      <c r="C355" s="173">
        <f t="shared" si="289"/>
        <v>4</v>
      </c>
      <c r="D355" s="173">
        <f t="shared" si="290"/>
        <v>17</v>
      </c>
      <c r="E355" s="201"/>
      <c r="F355" s="198" t="str">
        <f>IFERROR(+VLOOKUP(E355,'TAB 1 Codificação CC Órgão'!$A$19:$L$1027,12,0),"-")</f>
        <v>-</v>
      </c>
      <c r="G355" s="204"/>
      <c r="H355" s="201"/>
      <c r="I355" s="204"/>
    </row>
    <row r="356" spans="1:9">
      <c r="A356" s="173" t="str">
        <f t="shared" si="0"/>
        <v>22.1.4.18</v>
      </c>
      <c r="B356" s="173" t="str">
        <f t="shared" si="289"/>
        <v>22.1</v>
      </c>
      <c r="C356" s="173">
        <f t="shared" si="289"/>
        <v>4</v>
      </c>
      <c r="D356" s="173">
        <f t="shared" si="290"/>
        <v>18</v>
      </c>
      <c r="E356" s="201"/>
      <c r="F356" s="198" t="str">
        <f>IFERROR(+VLOOKUP(E356,'TAB 1 Codificação CC Órgão'!$A$19:$L$1027,12,0),"-")</f>
        <v>-</v>
      </c>
      <c r="G356" s="204"/>
      <c r="H356" s="201"/>
      <c r="I356" s="204"/>
    </row>
    <row r="357" spans="1:9">
      <c r="A357" s="173" t="str">
        <f t="shared" si="0"/>
        <v>22.1.4.19</v>
      </c>
      <c r="B357" s="173" t="str">
        <f t="shared" si="289"/>
        <v>22.1</v>
      </c>
      <c r="C357" s="173">
        <f t="shared" si="289"/>
        <v>4</v>
      </c>
      <c r="D357" s="173">
        <f t="shared" si="290"/>
        <v>19</v>
      </c>
      <c r="E357" s="201"/>
      <c r="F357" s="198" t="str">
        <f>IFERROR(+VLOOKUP(E357,'TAB 1 Codificação CC Órgão'!$A$19:$L$1027,12,0),"-")</f>
        <v>-</v>
      </c>
      <c r="G357" s="204"/>
      <c r="H357" s="201"/>
      <c r="I357" s="204"/>
    </row>
    <row r="358" spans="1:9">
      <c r="A358" s="173" t="str">
        <f t="shared" ref="A358:A421" si="291">CONCATENATE(B358,".",C358,".",D358)</f>
        <v>22.1.4.20</v>
      </c>
      <c r="B358" s="173" t="str">
        <f t="shared" si="289"/>
        <v>22.1</v>
      </c>
      <c r="C358" s="173">
        <f t="shared" si="289"/>
        <v>4</v>
      </c>
      <c r="D358" s="173">
        <f t="shared" si="290"/>
        <v>20</v>
      </c>
      <c r="E358" s="201"/>
      <c r="F358" s="198" t="str">
        <f>IFERROR(+VLOOKUP(E358,'TAB 1 Codificação CC Órgão'!$A$19:$L$1027,12,0),"-")</f>
        <v>-</v>
      </c>
      <c r="G358" s="204"/>
      <c r="H358" s="201"/>
      <c r="I358" s="204"/>
    </row>
    <row r="359" spans="1:9">
      <c r="A359" s="173" t="str">
        <f t="shared" si="291"/>
        <v>22.1.4.21</v>
      </c>
      <c r="B359" s="173" t="str">
        <f t="shared" si="289"/>
        <v>22.1</v>
      </c>
      <c r="C359" s="173">
        <f t="shared" si="289"/>
        <v>4</v>
      </c>
      <c r="D359" s="173">
        <f t="shared" si="290"/>
        <v>21</v>
      </c>
      <c r="E359" s="201"/>
      <c r="F359" s="198" t="str">
        <f>IFERROR(+VLOOKUP(E359,'TAB 1 Codificação CC Órgão'!$A$19:$L$1027,12,0),"-")</f>
        <v>-</v>
      </c>
      <c r="G359" s="204"/>
      <c r="H359" s="201"/>
      <c r="I359" s="204"/>
    </row>
    <row r="360" spans="1:9">
      <c r="A360" s="173" t="str">
        <f t="shared" si="291"/>
        <v>22.1.4.22</v>
      </c>
      <c r="B360" s="173" t="str">
        <f t="shared" si="289"/>
        <v>22.1</v>
      </c>
      <c r="C360" s="173">
        <f t="shared" si="289"/>
        <v>4</v>
      </c>
      <c r="D360" s="173">
        <f t="shared" si="290"/>
        <v>22</v>
      </c>
      <c r="E360" s="201"/>
      <c r="F360" s="198" t="str">
        <f>IFERROR(+VLOOKUP(E360,'TAB 1 Codificação CC Órgão'!$A$19:$L$1027,12,0),"-")</f>
        <v>-</v>
      </c>
      <c r="G360" s="204"/>
      <c r="H360" s="201"/>
      <c r="I360" s="204"/>
    </row>
    <row r="361" spans="1:9">
      <c r="A361" s="173" t="str">
        <f t="shared" si="291"/>
        <v>22.1.4.23</v>
      </c>
      <c r="B361" s="173" t="str">
        <f t="shared" si="289"/>
        <v>22.1</v>
      </c>
      <c r="C361" s="173">
        <f t="shared" si="289"/>
        <v>4</v>
      </c>
      <c r="D361" s="173">
        <f t="shared" si="290"/>
        <v>23</v>
      </c>
      <c r="E361" s="201"/>
      <c r="F361" s="198" t="str">
        <f>IFERROR(+VLOOKUP(E361,'TAB 1 Codificação CC Órgão'!$A$19:$L$1027,12,0),"-")</f>
        <v>-</v>
      </c>
      <c r="G361" s="204"/>
      <c r="H361" s="201"/>
      <c r="I361" s="204"/>
    </row>
    <row r="362" spans="1:9">
      <c r="A362" s="173" t="str">
        <f t="shared" si="291"/>
        <v>22.1.4.24</v>
      </c>
      <c r="B362" s="173" t="str">
        <f t="shared" si="289"/>
        <v>22.1</v>
      </c>
      <c r="C362" s="173">
        <f t="shared" si="289"/>
        <v>4</v>
      </c>
      <c r="D362" s="173">
        <f t="shared" si="290"/>
        <v>24</v>
      </c>
      <c r="E362" s="201"/>
      <c r="F362" s="198" t="str">
        <f>IFERROR(+VLOOKUP(E362,'TAB 1 Codificação CC Órgão'!$A$19:$L$1027,12,0),"-")</f>
        <v>-</v>
      </c>
      <c r="G362" s="204"/>
      <c r="H362" s="201"/>
      <c r="I362" s="204"/>
    </row>
    <row r="363" spans="1:9">
      <c r="A363" s="173" t="str">
        <f t="shared" si="291"/>
        <v>22.1.4.25</v>
      </c>
      <c r="B363" s="173" t="str">
        <f t="shared" si="289"/>
        <v>22.1</v>
      </c>
      <c r="C363" s="173">
        <f t="shared" si="289"/>
        <v>4</v>
      </c>
      <c r="D363" s="173">
        <f t="shared" si="290"/>
        <v>25</v>
      </c>
      <c r="E363" s="201"/>
      <c r="F363" s="198" t="str">
        <f>IFERROR(+VLOOKUP(E363,'TAB 1 Codificação CC Órgão'!$A$19:$L$1027,12,0),"-")</f>
        <v>-</v>
      </c>
      <c r="G363" s="204"/>
      <c r="H363" s="201"/>
      <c r="I363" s="204"/>
    </row>
    <row r="364" spans="1:9">
      <c r="A364" s="173" t="str">
        <f t="shared" si="291"/>
        <v>22.1.4.26</v>
      </c>
      <c r="B364" s="173" t="str">
        <f t="shared" si="289"/>
        <v>22.1</v>
      </c>
      <c r="C364" s="173">
        <f t="shared" si="289"/>
        <v>4</v>
      </c>
      <c r="D364" s="173">
        <f t="shared" si="290"/>
        <v>26</v>
      </c>
      <c r="E364" s="201"/>
      <c r="F364" s="198" t="str">
        <f>IFERROR(+VLOOKUP(E364,'TAB 1 Codificação CC Órgão'!$A$19:$L$1027,12,0),"-")</f>
        <v>-</v>
      </c>
      <c r="G364" s="204"/>
      <c r="H364" s="201"/>
      <c r="I364" s="204"/>
    </row>
    <row r="365" spans="1:9">
      <c r="A365" s="173" t="str">
        <f t="shared" si="291"/>
        <v>22.1.4.27</v>
      </c>
      <c r="B365" s="173" t="str">
        <f t="shared" si="289"/>
        <v>22.1</v>
      </c>
      <c r="C365" s="173">
        <f t="shared" si="289"/>
        <v>4</v>
      </c>
      <c r="D365" s="173">
        <f t="shared" si="290"/>
        <v>27</v>
      </c>
      <c r="E365" s="201"/>
      <c r="F365" s="198" t="str">
        <f>IFERROR(+VLOOKUP(E365,'TAB 1 Codificação CC Órgão'!$A$19:$L$1027,12,0),"-")</f>
        <v>-</v>
      </c>
      <c r="G365" s="204"/>
      <c r="H365" s="201"/>
      <c r="I365" s="204"/>
    </row>
    <row r="366" spans="1:9">
      <c r="A366" s="173" t="str">
        <f t="shared" si="291"/>
        <v>22.1.4.28</v>
      </c>
      <c r="B366" s="173" t="str">
        <f t="shared" si="289"/>
        <v>22.1</v>
      </c>
      <c r="C366" s="173">
        <f t="shared" si="289"/>
        <v>4</v>
      </c>
      <c r="D366" s="173">
        <f t="shared" si="290"/>
        <v>28</v>
      </c>
      <c r="E366" s="201"/>
      <c r="F366" s="198" t="str">
        <f>IFERROR(+VLOOKUP(E366,'TAB 1 Codificação CC Órgão'!$A$19:$L$1027,12,0),"-")</f>
        <v>-</v>
      </c>
      <c r="G366" s="204"/>
      <c r="H366" s="201"/>
      <c r="I366" s="204"/>
    </row>
    <row r="367" spans="1:9">
      <c r="A367" s="173" t="str">
        <f t="shared" si="291"/>
        <v>22.1.4.29</v>
      </c>
      <c r="B367" s="173" t="str">
        <f t="shared" si="289"/>
        <v>22.1</v>
      </c>
      <c r="C367" s="173">
        <f t="shared" si="289"/>
        <v>4</v>
      </c>
      <c r="D367" s="173">
        <f t="shared" si="290"/>
        <v>29</v>
      </c>
      <c r="E367" s="201"/>
      <c r="F367" s="198" t="str">
        <f>IFERROR(+VLOOKUP(E367,'TAB 1 Codificação CC Órgão'!$A$19:$L$1027,12,0),"-")</f>
        <v>-</v>
      </c>
      <c r="G367" s="204"/>
      <c r="H367" s="201"/>
      <c r="I367" s="204"/>
    </row>
    <row r="368" spans="1:9">
      <c r="A368" s="173" t="str">
        <f t="shared" si="291"/>
        <v>22.1.4.30</v>
      </c>
      <c r="B368" s="173" t="str">
        <f t="shared" si="289"/>
        <v>22.1</v>
      </c>
      <c r="C368" s="173">
        <f t="shared" si="289"/>
        <v>4</v>
      </c>
      <c r="D368" s="173">
        <f t="shared" si="290"/>
        <v>30</v>
      </c>
      <c r="E368" s="201"/>
      <c r="F368" s="198" t="str">
        <f>IFERROR(+VLOOKUP(E368,'TAB 1 Codificação CC Órgão'!$A$19:$L$1027,12,0),"-")</f>
        <v>-</v>
      </c>
      <c r="G368" s="204"/>
      <c r="H368" s="201"/>
      <c r="I368" s="204"/>
    </row>
    <row r="369" spans="1:9">
      <c r="A369" s="173" t="str">
        <f t="shared" si="291"/>
        <v>22.1.4.31</v>
      </c>
      <c r="B369" s="173" t="str">
        <f t="shared" si="289"/>
        <v>22.1</v>
      </c>
      <c r="C369" s="173">
        <f t="shared" si="289"/>
        <v>4</v>
      </c>
      <c r="D369" s="173">
        <f t="shared" si="290"/>
        <v>31</v>
      </c>
      <c r="E369" s="201"/>
      <c r="F369" s="198" t="str">
        <f>IFERROR(+VLOOKUP(E369,'TAB 1 Codificação CC Órgão'!$A$19:$L$1027,12,0),"-")</f>
        <v>-</v>
      </c>
      <c r="G369" s="204"/>
      <c r="H369" s="201"/>
      <c r="I369" s="204"/>
    </row>
    <row r="370" spans="1:9">
      <c r="A370" s="173" t="str">
        <f t="shared" si="291"/>
        <v>22.1.4.32</v>
      </c>
      <c r="B370" s="173" t="str">
        <f t="shared" si="289"/>
        <v>22.1</v>
      </c>
      <c r="C370" s="173">
        <f t="shared" si="289"/>
        <v>4</v>
      </c>
      <c r="D370" s="173">
        <f t="shared" si="290"/>
        <v>32</v>
      </c>
      <c r="E370" s="201"/>
      <c r="F370" s="198" t="str">
        <f>IFERROR(+VLOOKUP(E370,'TAB 1 Codificação CC Órgão'!$A$19:$L$1027,12,0),"-")</f>
        <v>-</v>
      </c>
      <c r="G370" s="204"/>
      <c r="H370" s="201"/>
      <c r="I370" s="204"/>
    </row>
    <row r="371" spans="1:9">
      <c r="A371" s="173" t="str">
        <f t="shared" si="291"/>
        <v>22.1.4.33</v>
      </c>
      <c r="B371" s="173" t="str">
        <f t="shared" si="289"/>
        <v>22.1</v>
      </c>
      <c r="C371" s="173">
        <f t="shared" si="289"/>
        <v>4</v>
      </c>
      <c r="D371" s="173">
        <f t="shared" si="290"/>
        <v>33</v>
      </c>
      <c r="E371" s="201"/>
      <c r="F371" s="198" t="str">
        <f>IFERROR(+VLOOKUP(E371,'TAB 1 Codificação CC Órgão'!$A$19:$L$1027,12,0),"-")</f>
        <v>-</v>
      </c>
      <c r="G371" s="204"/>
      <c r="H371" s="201"/>
      <c r="I371" s="204"/>
    </row>
    <row r="372" spans="1:9">
      <c r="A372" s="173" t="str">
        <f t="shared" si="291"/>
        <v>22.1.4.34</v>
      </c>
      <c r="B372" s="173" t="str">
        <f t="shared" si="289"/>
        <v>22.1</v>
      </c>
      <c r="C372" s="173">
        <f t="shared" si="289"/>
        <v>4</v>
      </c>
      <c r="D372" s="173">
        <f t="shared" si="290"/>
        <v>34</v>
      </c>
      <c r="E372" s="201"/>
      <c r="F372" s="198" t="str">
        <f>IFERROR(+VLOOKUP(E372,'TAB 1 Codificação CC Órgão'!$A$19:$L$1027,12,0),"-")</f>
        <v>-</v>
      </c>
      <c r="G372" s="204"/>
      <c r="H372" s="201"/>
      <c r="I372" s="204"/>
    </row>
    <row r="373" spans="1:9">
      <c r="A373" s="173" t="str">
        <f t="shared" si="291"/>
        <v>22.1.4.35</v>
      </c>
      <c r="B373" s="173" t="str">
        <f t="shared" si="289"/>
        <v>22.1</v>
      </c>
      <c r="C373" s="173">
        <f t="shared" si="289"/>
        <v>4</v>
      </c>
      <c r="D373" s="173">
        <f t="shared" si="290"/>
        <v>35</v>
      </c>
      <c r="E373" s="201"/>
      <c r="F373" s="198" t="str">
        <f>IFERROR(+VLOOKUP(E373,'TAB 1 Codificação CC Órgão'!$A$19:$L$1027,12,0),"-")</f>
        <v>-</v>
      </c>
      <c r="G373" s="204"/>
      <c r="H373" s="201"/>
      <c r="I373" s="204"/>
    </row>
    <row r="374" spans="1:9">
      <c r="A374" s="173" t="str">
        <f t="shared" si="291"/>
        <v>22.1.4.36</v>
      </c>
      <c r="B374" s="173" t="str">
        <f t="shared" si="289"/>
        <v>22.1</v>
      </c>
      <c r="C374" s="173">
        <f t="shared" si="289"/>
        <v>4</v>
      </c>
      <c r="D374" s="173">
        <f t="shared" si="290"/>
        <v>36</v>
      </c>
      <c r="E374" s="201"/>
      <c r="F374" s="198" t="str">
        <f>IFERROR(+VLOOKUP(E374,'TAB 1 Codificação CC Órgão'!$A$19:$L$1027,12,0),"-")</f>
        <v>-</v>
      </c>
      <c r="G374" s="204"/>
      <c r="H374" s="201"/>
      <c r="I374" s="204"/>
    </row>
    <row r="375" spans="1:9">
      <c r="A375" s="173" t="str">
        <f t="shared" si="291"/>
        <v>22.1.4.37</v>
      </c>
      <c r="B375" s="173" t="str">
        <f t="shared" si="289"/>
        <v>22.1</v>
      </c>
      <c r="C375" s="173">
        <f t="shared" si="289"/>
        <v>4</v>
      </c>
      <c r="D375" s="173">
        <f t="shared" si="290"/>
        <v>37</v>
      </c>
      <c r="E375" s="201"/>
      <c r="F375" s="198" t="str">
        <f>IFERROR(+VLOOKUP(E375,'TAB 1 Codificação CC Órgão'!$A$19:$L$1027,12,0),"-")</f>
        <v>-</v>
      </c>
      <c r="G375" s="204"/>
      <c r="H375" s="201"/>
      <c r="I375" s="204"/>
    </row>
    <row r="376" spans="1:9">
      <c r="A376" s="173" t="str">
        <f t="shared" si="291"/>
        <v>22.1.4.38</v>
      </c>
      <c r="B376" s="173" t="str">
        <f t="shared" si="289"/>
        <v>22.1</v>
      </c>
      <c r="C376" s="173">
        <f t="shared" si="289"/>
        <v>4</v>
      </c>
      <c r="D376" s="173">
        <f t="shared" si="290"/>
        <v>38</v>
      </c>
      <c r="E376" s="201"/>
      <c r="F376" s="198" t="str">
        <f>IFERROR(+VLOOKUP(E376,'TAB 1 Codificação CC Órgão'!$A$19:$L$1027,12,0),"-")</f>
        <v>-</v>
      </c>
      <c r="G376" s="204"/>
      <c r="H376" s="201"/>
      <c r="I376" s="204"/>
    </row>
    <row r="377" spans="1:9">
      <c r="A377" s="173" t="str">
        <f t="shared" si="291"/>
        <v>22.1.4.39</v>
      </c>
      <c r="B377" s="173" t="str">
        <f t="shared" si="289"/>
        <v>22.1</v>
      </c>
      <c r="C377" s="173">
        <f t="shared" si="289"/>
        <v>4</v>
      </c>
      <c r="D377" s="173">
        <f t="shared" si="290"/>
        <v>39</v>
      </c>
      <c r="E377" s="201"/>
      <c r="F377" s="198" t="str">
        <f>IFERROR(+VLOOKUP(E377,'TAB 1 Codificação CC Órgão'!$A$19:$L$1027,12,0),"-")</f>
        <v>-</v>
      </c>
      <c r="G377" s="204"/>
      <c r="H377" s="201"/>
      <c r="I377" s="204"/>
    </row>
    <row r="378" spans="1:9">
      <c r="A378" s="173" t="str">
        <f t="shared" si="291"/>
        <v>22.1.4.40</v>
      </c>
      <c r="B378" s="173" t="str">
        <f t="shared" si="289"/>
        <v>22.1</v>
      </c>
      <c r="C378" s="173">
        <f t="shared" si="289"/>
        <v>4</v>
      </c>
      <c r="D378" s="173">
        <f t="shared" si="290"/>
        <v>40</v>
      </c>
      <c r="E378" s="201"/>
      <c r="F378" s="198" t="str">
        <f>IFERROR(+VLOOKUP(E378,'TAB 1 Codificação CC Órgão'!$A$19:$L$1027,12,0),"-")</f>
        <v>-</v>
      </c>
      <c r="G378" s="204"/>
      <c r="H378" s="201"/>
      <c r="I378" s="204"/>
    </row>
    <row r="379" spans="1:9">
      <c r="A379" s="173" t="str">
        <f t="shared" si="291"/>
        <v>22.1.4.41</v>
      </c>
      <c r="B379" s="173" t="str">
        <f t="shared" si="289"/>
        <v>22.1</v>
      </c>
      <c r="C379" s="173">
        <f t="shared" si="289"/>
        <v>4</v>
      </c>
      <c r="D379" s="173">
        <f t="shared" si="290"/>
        <v>41</v>
      </c>
      <c r="E379" s="201"/>
      <c r="F379" s="198" t="str">
        <f>IFERROR(+VLOOKUP(E379,'TAB 1 Codificação CC Órgão'!$A$19:$L$1027,12,0),"-")</f>
        <v>-</v>
      </c>
      <c r="G379" s="204"/>
      <c r="H379" s="201"/>
      <c r="I379" s="204"/>
    </row>
    <row r="380" spans="1:9">
      <c r="A380" s="173" t="str">
        <f t="shared" si="291"/>
        <v>22.1.4.42</v>
      </c>
      <c r="B380" s="173" t="str">
        <f t="shared" si="289"/>
        <v>22.1</v>
      </c>
      <c r="C380" s="173">
        <f t="shared" si="289"/>
        <v>4</v>
      </c>
      <c r="D380" s="173">
        <f t="shared" si="290"/>
        <v>42</v>
      </c>
      <c r="E380" s="201"/>
      <c r="F380" s="198" t="str">
        <f>IFERROR(+VLOOKUP(E380,'TAB 1 Codificação CC Órgão'!$A$19:$L$1027,12,0),"-")</f>
        <v>-</v>
      </c>
      <c r="G380" s="204"/>
      <c r="H380" s="201"/>
      <c r="I380" s="204"/>
    </row>
    <row r="381" spans="1:9">
      <c r="A381" s="173" t="str">
        <f t="shared" si="291"/>
        <v>22.1.4.43</v>
      </c>
      <c r="B381" s="173" t="str">
        <f t="shared" si="289"/>
        <v>22.1</v>
      </c>
      <c r="C381" s="173">
        <f t="shared" si="289"/>
        <v>4</v>
      </c>
      <c r="D381" s="173">
        <f t="shared" si="290"/>
        <v>43</v>
      </c>
      <c r="E381" s="201"/>
      <c r="F381" s="198" t="str">
        <f>IFERROR(+VLOOKUP(E381,'TAB 1 Codificação CC Órgão'!$A$19:$L$1027,12,0),"-")</f>
        <v>-</v>
      </c>
      <c r="G381" s="204"/>
      <c r="H381" s="201"/>
      <c r="I381" s="204"/>
    </row>
    <row r="382" spans="1:9">
      <c r="A382" s="173" t="str">
        <f t="shared" si="291"/>
        <v>22.1.4.44</v>
      </c>
      <c r="B382" s="173" t="str">
        <f t="shared" si="289"/>
        <v>22.1</v>
      </c>
      <c r="C382" s="173">
        <f t="shared" si="289"/>
        <v>4</v>
      </c>
      <c r="D382" s="173">
        <f t="shared" si="290"/>
        <v>44</v>
      </c>
      <c r="E382" s="201"/>
      <c r="F382" s="198" t="str">
        <f>IFERROR(+VLOOKUP(E382,'TAB 1 Codificação CC Órgão'!$A$19:$L$1027,12,0),"-")</f>
        <v>-</v>
      </c>
      <c r="G382" s="204"/>
      <c r="H382" s="201"/>
      <c r="I382" s="204"/>
    </row>
    <row r="383" spans="1:9">
      <c r="A383" s="173" t="str">
        <f t="shared" si="291"/>
        <v>22.1.4.45</v>
      </c>
      <c r="B383" s="173" t="str">
        <f t="shared" si="289"/>
        <v>22.1</v>
      </c>
      <c r="C383" s="173">
        <f t="shared" si="289"/>
        <v>4</v>
      </c>
      <c r="D383" s="173">
        <f t="shared" si="290"/>
        <v>45</v>
      </c>
      <c r="E383" s="201"/>
      <c r="F383" s="198" t="str">
        <f>IFERROR(+VLOOKUP(E383,'TAB 1 Codificação CC Órgão'!$A$19:$L$1027,12,0),"-")</f>
        <v>-</v>
      </c>
      <c r="G383" s="204"/>
      <c r="H383" s="201"/>
      <c r="I383" s="204"/>
    </row>
    <row r="384" spans="1:9">
      <c r="A384" s="173" t="str">
        <f t="shared" si="291"/>
        <v>22.1.4.46</v>
      </c>
      <c r="B384" s="173" t="str">
        <f t="shared" si="289"/>
        <v>22.1</v>
      </c>
      <c r="C384" s="173">
        <f t="shared" si="289"/>
        <v>4</v>
      </c>
      <c r="D384" s="173">
        <f t="shared" si="290"/>
        <v>46</v>
      </c>
      <c r="E384" s="201"/>
      <c r="F384" s="198" t="str">
        <f>IFERROR(+VLOOKUP(E384,'TAB 1 Codificação CC Órgão'!$A$19:$L$1027,12,0),"-")</f>
        <v>-</v>
      </c>
      <c r="G384" s="204"/>
      <c r="H384" s="201"/>
      <c r="I384" s="204"/>
    </row>
    <row r="385" spans="1:9">
      <c r="A385" s="173" t="str">
        <f t="shared" si="291"/>
        <v>22.1.4.47</v>
      </c>
      <c r="B385" s="173" t="str">
        <f t="shared" si="289"/>
        <v>22.1</v>
      </c>
      <c r="C385" s="173">
        <f t="shared" si="289"/>
        <v>4</v>
      </c>
      <c r="D385" s="173">
        <f t="shared" si="290"/>
        <v>47</v>
      </c>
      <c r="E385" s="201"/>
      <c r="F385" s="198" t="str">
        <f>IFERROR(+VLOOKUP(E385,'TAB 1 Codificação CC Órgão'!$A$19:$L$1027,12,0),"-")</f>
        <v>-</v>
      </c>
      <c r="G385" s="204"/>
      <c r="H385" s="201"/>
      <c r="I385" s="204"/>
    </row>
    <row r="386" spans="1:9">
      <c r="A386" s="173" t="str">
        <f t="shared" si="291"/>
        <v>22.1.4.48</v>
      </c>
      <c r="B386" s="173" t="str">
        <f t="shared" si="289"/>
        <v>22.1</v>
      </c>
      <c r="C386" s="173">
        <f t="shared" si="289"/>
        <v>4</v>
      </c>
      <c r="D386" s="173">
        <f t="shared" si="290"/>
        <v>48</v>
      </c>
      <c r="E386" s="201"/>
      <c r="F386" s="198" t="str">
        <f>IFERROR(+VLOOKUP(E386,'TAB 1 Codificação CC Órgão'!$A$19:$L$1027,12,0),"-")</f>
        <v>-</v>
      </c>
      <c r="G386" s="204"/>
      <c r="H386" s="201"/>
      <c r="I386" s="204"/>
    </row>
    <row r="387" spans="1:9">
      <c r="A387" s="173" t="str">
        <f t="shared" si="291"/>
        <v>22.1.4.49</v>
      </c>
      <c r="B387" s="173" t="str">
        <f t="shared" si="289"/>
        <v>22.1</v>
      </c>
      <c r="C387" s="173">
        <f t="shared" si="289"/>
        <v>4</v>
      </c>
      <c r="D387" s="173">
        <f t="shared" si="290"/>
        <v>49</v>
      </c>
      <c r="E387" s="201"/>
      <c r="F387" s="198" t="str">
        <f>IFERROR(+VLOOKUP(E387,'TAB 1 Codificação CC Órgão'!$A$19:$L$1027,12,0),"-")</f>
        <v>-</v>
      </c>
      <c r="G387" s="204"/>
      <c r="H387" s="201"/>
      <c r="I387" s="204"/>
    </row>
    <row r="388" spans="1:9">
      <c r="A388" s="173" t="str">
        <f t="shared" si="291"/>
        <v>22.1.4.50</v>
      </c>
      <c r="B388" s="173" t="str">
        <f t="shared" si="289"/>
        <v>22.1</v>
      </c>
      <c r="C388" s="173">
        <f t="shared" si="289"/>
        <v>4</v>
      </c>
      <c r="D388" s="173">
        <f t="shared" si="290"/>
        <v>50</v>
      </c>
      <c r="E388" s="201"/>
      <c r="F388" s="198" t="str">
        <f>IFERROR(+VLOOKUP(E388,'TAB 1 Codificação CC Órgão'!$A$19:$L$1027,12,0),"-")</f>
        <v>-</v>
      </c>
      <c r="G388" s="204"/>
      <c r="H388" s="201"/>
      <c r="I388" s="204"/>
    </row>
    <row r="389" spans="1:9">
      <c r="A389" s="173" t="str">
        <f t="shared" si="291"/>
        <v>22.1.4.51</v>
      </c>
      <c r="B389" s="173" t="str">
        <f t="shared" si="289"/>
        <v>22.1</v>
      </c>
      <c r="C389" s="173">
        <f t="shared" si="289"/>
        <v>4</v>
      </c>
      <c r="D389" s="173">
        <f t="shared" si="290"/>
        <v>51</v>
      </c>
      <c r="E389" s="201"/>
      <c r="F389" s="198" t="str">
        <f>IFERROR(+VLOOKUP(E389,'TAB 1 Codificação CC Órgão'!$A$19:$L$1027,12,0),"-")</f>
        <v>-</v>
      </c>
      <c r="G389" s="204"/>
      <c r="H389" s="201"/>
      <c r="I389" s="204"/>
    </row>
    <row r="390" spans="1:9">
      <c r="A390" s="173" t="str">
        <f t="shared" si="291"/>
        <v>22.1.4.52</v>
      </c>
      <c r="B390" s="173" t="str">
        <f t="shared" si="289"/>
        <v>22.1</v>
      </c>
      <c r="C390" s="173">
        <f t="shared" si="289"/>
        <v>4</v>
      </c>
      <c r="D390" s="173">
        <f t="shared" si="290"/>
        <v>52</v>
      </c>
      <c r="E390" s="201"/>
      <c r="F390" s="198" t="str">
        <f>IFERROR(+VLOOKUP(E390,'TAB 1 Codificação CC Órgão'!$A$19:$L$1027,12,0),"-")</f>
        <v>-</v>
      </c>
      <c r="G390" s="204"/>
      <c r="H390" s="201"/>
      <c r="I390" s="204"/>
    </row>
    <row r="391" spans="1:9">
      <c r="A391" s="173" t="str">
        <f t="shared" si="291"/>
        <v>22.1.4.53</v>
      </c>
      <c r="B391" s="173" t="str">
        <f t="shared" si="289"/>
        <v>22.1</v>
      </c>
      <c r="C391" s="173">
        <f t="shared" si="289"/>
        <v>4</v>
      </c>
      <c r="D391" s="173">
        <f t="shared" si="290"/>
        <v>53</v>
      </c>
      <c r="E391" s="201"/>
      <c r="F391" s="198" t="str">
        <f>IFERROR(+VLOOKUP(E391,'TAB 1 Codificação CC Órgão'!$A$19:$L$1027,12,0),"-")</f>
        <v>-</v>
      </c>
      <c r="G391" s="204"/>
      <c r="H391" s="201"/>
      <c r="I391" s="204"/>
    </row>
    <row r="392" spans="1:9">
      <c r="A392" s="173" t="str">
        <f t="shared" si="291"/>
        <v>22.1.4.54</v>
      </c>
      <c r="B392" s="173" t="str">
        <f t="shared" si="289"/>
        <v>22.1</v>
      </c>
      <c r="C392" s="173">
        <f t="shared" si="289"/>
        <v>4</v>
      </c>
      <c r="D392" s="173">
        <f t="shared" si="290"/>
        <v>54</v>
      </c>
      <c r="E392" s="201"/>
      <c r="F392" s="198" t="str">
        <f>IFERROR(+VLOOKUP(E392,'TAB 1 Codificação CC Órgão'!$A$19:$L$1027,12,0),"-")</f>
        <v>-</v>
      </c>
      <c r="G392" s="204"/>
      <c r="H392" s="201"/>
      <c r="I392" s="204"/>
    </row>
    <row r="393" spans="1:9">
      <c r="A393" s="173" t="str">
        <f t="shared" si="291"/>
        <v>22.1.4.55</v>
      </c>
      <c r="B393" s="173" t="str">
        <f t="shared" si="289"/>
        <v>22.1</v>
      </c>
      <c r="C393" s="173">
        <f t="shared" si="289"/>
        <v>4</v>
      </c>
      <c r="D393" s="173">
        <f t="shared" si="290"/>
        <v>55</v>
      </c>
      <c r="E393" s="201"/>
      <c r="F393" s="198" t="str">
        <f>IFERROR(+VLOOKUP(E393,'TAB 1 Codificação CC Órgão'!$A$19:$L$1027,12,0),"-")</f>
        <v>-</v>
      </c>
      <c r="G393" s="204"/>
      <c r="H393" s="201"/>
      <c r="I393" s="204"/>
    </row>
    <row r="394" spans="1:9">
      <c r="A394" s="173" t="str">
        <f t="shared" si="291"/>
        <v>22.1.4.56</v>
      </c>
      <c r="B394" s="173" t="str">
        <f t="shared" si="289"/>
        <v>22.1</v>
      </c>
      <c r="C394" s="173">
        <f t="shared" si="289"/>
        <v>4</v>
      </c>
      <c r="D394" s="173">
        <f t="shared" si="290"/>
        <v>56</v>
      </c>
      <c r="E394" s="201"/>
      <c r="F394" s="198" t="str">
        <f>IFERROR(+VLOOKUP(E394,'TAB 1 Codificação CC Órgão'!$A$19:$L$1027,12,0),"-")</f>
        <v>-</v>
      </c>
      <c r="G394" s="204"/>
      <c r="H394" s="201"/>
      <c r="I394" s="204"/>
    </row>
    <row r="395" spans="1:9">
      <c r="A395" s="173" t="str">
        <f t="shared" si="291"/>
        <v>22.1.4.57</v>
      </c>
      <c r="B395" s="173" t="str">
        <f t="shared" si="289"/>
        <v>22.1</v>
      </c>
      <c r="C395" s="173">
        <f t="shared" si="289"/>
        <v>4</v>
      </c>
      <c r="D395" s="173">
        <f t="shared" si="290"/>
        <v>57</v>
      </c>
      <c r="E395" s="201"/>
      <c r="F395" s="198" t="str">
        <f>IFERROR(+VLOOKUP(E395,'TAB 1 Codificação CC Órgão'!$A$19:$L$1027,12,0),"-")</f>
        <v>-</v>
      </c>
      <c r="G395" s="204"/>
      <c r="H395" s="201"/>
      <c r="I395" s="204"/>
    </row>
    <row r="396" spans="1:9">
      <c r="A396" s="173" t="str">
        <f t="shared" si="291"/>
        <v>22.1.4.58</v>
      </c>
      <c r="B396" s="173" t="str">
        <f t="shared" si="289"/>
        <v>22.1</v>
      </c>
      <c r="C396" s="173">
        <f t="shared" si="289"/>
        <v>4</v>
      </c>
      <c r="D396" s="173">
        <f t="shared" si="290"/>
        <v>58</v>
      </c>
      <c r="E396" s="201"/>
      <c r="F396" s="198" t="str">
        <f>IFERROR(+VLOOKUP(E396,'TAB 1 Codificação CC Órgão'!$A$19:$L$1027,12,0),"-")</f>
        <v>-</v>
      </c>
      <c r="G396" s="204"/>
      <c r="H396" s="201"/>
      <c r="I396" s="204"/>
    </row>
    <row r="397" spans="1:9">
      <c r="A397" s="173" t="str">
        <f t="shared" si="291"/>
        <v>22.1.4.59</v>
      </c>
      <c r="B397" s="173" t="str">
        <f t="shared" si="289"/>
        <v>22.1</v>
      </c>
      <c r="C397" s="173">
        <f t="shared" si="289"/>
        <v>4</v>
      </c>
      <c r="D397" s="173">
        <f t="shared" si="290"/>
        <v>59</v>
      </c>
      <c r="E397" s="201"/>
      <c r="F397" s="198" t="str">
        <f>IFERROR(+VLOOKUP(E397,'TAB 1 Codificação CC Órgão'!$A$19:$L$1027,12,0),"-")</f>
        <v>-</v>
      </c>
      <c r="G397" s="204"/>
      <c r="H397" s="201"/>
      <c r="I397" s="204"/>
    </row>
    <row r="398" spans="1:9">
      <c r="A398" s="173" t="str">
        <f t="shared" si="291"/>
        <v>22.1.4.60</v>
      </c>
      <c r="B398" s="173" t="str">
        <f t="shared" si="289"/>
        <v>22.1</v>
      </c>
      <c r="C398" s="173">
        <f t="shared" si="289"/>
        <v>4</v>
      </c>
      <c r="D398" s="173">
        <f t="shared" si="290"/>
        <v>60</v>
      </c>
      <c r="E398" s="201"/>
      <c r="F398" s="198" t="str">
        <f>IFERROR(+VLOOKUP(E398,'TAB 1 Codificação CC Órgão'!$A$19:$L$1027,12,0),"-")</f>
        <v>-</v>
      </c>
      <c r="G398" s="204"/>
      <c r="H398" s="201"/>
      <c r="I398" s="204"/>
    </row>
    <row r="399" spans="1:9">
      <c r="A399" s="173" t="str">
        <f t="shared" si="291"/>
        <v>22.1.4.61</v>
      </c>
      <c r="B399" s="173" t="str">
        <f t="shared" si="289"/>
        <v>22.1</v>
      </c>
      <c r="C399" s="173">
        <f t="shared" si="289"/>
        <v>4</v>
      </c>
      <c r="D399" s="173">
        <f t="shared" si="290"/>
        <v>61</v>
      </c>
      <c r="E399" s="201"/>
      <c r="F399" s="198" t="str">
        <f>IFERROR(+VLOOKUP(E399,'TAB 1 Codificação CC Órgão'!$A$19:$L$1027,12,0),"-")</f>
        <v>-</v>
      </c>
      <c r="G399" s="204"/>
      <c r="H399" s="201"/>
      <c r="I399" s="204"/>
    </row>
    <row r="400" spans="1:9">
      <c r="A400" s="173" t="str">
        <f t="shared" si="291"/>
        <v>22.1.4.62</v>
      </c>
      <c r="B400" s="173" t="str">
        <f t="shared" si="289"/>
        <v>22.1</v>
      </c>
      <c r="C400" s="173">
        <f t="shared" si="289"/>
        <v>4</v>
      </c>
      <c r="D400" s="173">
        <f t="shared" si="290"/>
        <v>62</v>
      </c>
      <c r="E400" s="201"/>
      <c r="F400" s="198" t="str">
        <f>IFERROR(+VLOOKUP(E400,'TAB 1 Codificação CC Órgão'!$A$19:$L$1027,12,0),"-")</f>
        <v>-</v>
      </c>
      <c r="G400" s="204"/>
      <c r="H400" s="201"/>
      <c r="I400" s="204"/>
    </row>
    <row r="401" spans="1:9">
      <c r="A401" s="173" t="str">
        <f t="shared" si="291"/>
        <v>22.1.4.63</v>
      </c>
      <c r="B401" s="173" t="str">
        <f t="shared" si="289"/>
        <v>22.1</v>
      </c>
      <c r="C401" s="173">
        <f t="shared" si="289"/>
        <v>4</v>
      </c>
      <c r="D401" s="173">
        <f t="shared" si="290"/>
        <v>63</v>
      </c>
      <c r="E401" s="201"/>
      <c r="F401" s="198" t="str">
        <f>IFERROR(+VLOOKUP(E401,'TAB 1 Codificação CC Órgão'!$A$19:$L$1027,12,0),"-")</f>
        <v>-</v>
      </c>
      <c r="G401" s="204"/>
      <c r="H401" s="201"/>
      <c r="I401" s="204"/>
    </row>
    <row r="402" spans="1:9">
      <c r="A402" s="173" t="str">
        <f t="shared" si="291"/>
        <v>22.1.4.64</v>
      </c>
      <c r="B402" s="173" t="str">
        <f t="shared" si="289"/>
        <v>22.1</v>
      </c>
      <c r="C402" s="173">
        <f t="shared" si="289"/>
        <v>4</v>
      </c>
      <c r="D402" s="173">
        <f t="shared" si="290"/>
        <v>64</v>
      </c>
      <c r="E402" s="201"/>
      <c r="F402" s="198" t="str">
        <f>IFERROR(+VLOOKUP(E402,'TAB 1 Codificação CC Órgão'!$A$19:$L$1027,12,0),"-")</f>
        <v>-</v>
      </c>
      <c r="G402" s="204"/>
      <c r="H402" s="201"/>
      <c r="I402" s="204"/>
    </row>
    <row r="403" spans="1:9">
      <c r="A403" s="173" t="str">
        <f t="shared" si="291"/>
        <v>22.1.4.65</v>
      </c>
      <c r="B403" s="173" t="str">
        <f t="shared" si="289"/>
        <v>22.1</v>
      </c>
      <c r="C403" s="173">
        <f t="shared" si="289"/>
        <v>4</v>
      </c>
      <c r="D403" s="173">
        <f t="shared" si="290"/>
        <v>65</v>
      </c>
      <c r="E403" s="201"/>
      <c r="F403" s="198" t="str">
        <f>IFERROR(+VLOOKUP(E403,'TAB 1 Codificação CC Órgão'!$A$19:$L$1027,12,0),"-")</f>
        <v>-</v>
      </c>
      <c r="G403" s="204"/>
      <c r="H403" s="201"/>
      <c r="I403" s="204"/>
    </row>
    <row r="404" spans="1:9">
      <c r="A404" s="173" t="str">
        <f t="shared" si="291"/>
        <v>22.1.4.66</v>
      </c>
      <c r="B404" s="173" t="str">
        <f t="shared" si="289"/>
        <v>22.1</v>
      </c>
      <c r="C404" s="173">
        <f t="shared" si="289"/>
        <v>4</v>
      </c>
      <c r="D404" s="173">
        <f t="shared" si="290"/>
        <v>66</v>
      </c>
      <c r="E404" s="201"/>
      <c r="F404" s="198" t="str">
        <f>IFERROR(+VLOOKUP(E404,'TAB 1 Codificação CC Órgão'!$A$19:$L$1027,12,0),"-")</f>
        <v>-</v>
      </c>
      <c r="G404" s="204"/>
      <c r="H404" s="201"/>
      <c r="I404" s="204"/>
    </row>
    <row r="405" spans="1:9">
      <c r="A405" s="173" t="str">
        <f t="shared" si="291"/>
        <v>22.1.4.67</v>
      </c>
      <c r="B405" s="173" t="str">
        <f t="shared" ref="B405:C468" si="292">+B404</f>
        <v>22.1</v>
      </c>
      <c r="C405" s="173">
        <f t="shared" si="292"/>
        <v>4</v>
      </c>
      <c r="D405" s="173">
        <f t="shared" ref="D405:D468" si="293">+D404+1</f>
        <v>67</v>
      </c>
      <c r="E405" s="201"/>
      <c r="F405" s="198" t="str">
        <f>IFERROR(+VLOOKUP(E405,'TAB 1 Codificação CC Órgão'!$A$19:$L$1027,12,0),"-")</f>
        <v>-</v>
      </c>
      <c r="G405" s="204"/>
      <c r="H405" s="201"/>
      <c r="I405" s="204"/>
    </row>
    <row r="406" spans="1:9">
      <c r="A406" s="173" t="str">
        <f t="shared" si="291"/>
        <v>22.1.4.68</v>
      </c>
      <c r="B406" s="173" t="str">
        <f t="shared" si="292"/>
        <v>22.1</v>
      </c>
      <c r="C406" s="173">
        <f t="shared" si="292"/>
        <v>4</v>
      </c>
      <c r="D406" s="173">
        <f t="shared" si="293"/>
        <v>68</v>
      </c>
      <c r="E406" s="201"/>
      <c r="F406" s="198" t="str">
        <f>IFERROR(+VLOOKUP(E406,'TAB 1 Codificação CC Órgão'!$A$19:$L$1027,12,0),"-")</f>
        <v>-</v>
      </c>
      <c r="G406" s="204"/>
      <c r="H406" s="201"/>
      <c r="I406" s="204"/>
    </row>
    <row r="407" spans="1:9">
      <c r="A407" s="173" t="str">
        <f t="shared" si="291"/>
        <v>22.1.4.69</v>
      </c>
      <c r="B407" s="173" t="str">
        <f t="shared" si="292"/>
        <v>22.1</v>
      </c>
      <c r="C407" s="173">
        <f t="shared" si="292"/>
        <v>4</v>
      </c>
      <c r="D407" s="173">
        <f t="shared" si="293"/>
        <v>69</v>
      </c>
      <c r="E407" s="201"/>
      <c r="F407" s="198" t="str">
        <f>IFERROR(+VLOOKUP(E407,'TAB 1 Codificação CC Órgão'!$A$19:$L$1027,12,0),"-")</f>
        <v>-</v>
      </c>
      <c r="G407" s="204"/>
      <c r="H407" s="201"/>
      <c r="I407" s="204"/>
    </row>
    <row r="408" spans="1:9">
      <c r="A408" s="173" t="str">
        <f t="shared" si="291"/>
        <v>22.1.4.70</v>
      </c>
      <c r="B408" s="173" t="str">
        <f t="shared" si="292"/>
        <v>22.1</v>
      </c>
      <c r="C408" s="173">
        <f t="shared" si="292"/>
        <v>4</v>
      </c>
      <c r="D408" s="173">
        <f t="shared" si="293"/>
        <v>70</v>
      </c>
      <c r="E408" s="201"/>
      <c r="F408" s="198" t="str">
        <f>IFERROR(+VLOOKUP(E408,'TAB 1 Codificação CC Órgão'!$A$19:$L$1027,12,0),"-")</f>
        <v>-</v>
      </c>
      <c r="G408" s="204"/>
      <c r="H408" s="201"/>
      <c r="I408" s="204"/>
    </row>
    <row r="409" spans="1:9">
      <c r="A409" s="173" t="str">
        <f t="shared" si="291"/>
        <v>22.1.4.71</v>
      </c>
      <c r="B409" s="173" t="str">
        <f t="shared" si="292"/>
        <v>22.1</v>
      </c>
      <c r="C409" s="173">
        <f t="shared" si="292"/>
        <v>4</v>
      </c>
      <c r="D409" s="173">
        <f t="shared" si="293"/>
        <v>71</v>
      </c>
      <c r="E409" s="201"/>
      <c r="F409" s="198" t="str">
        <f>IFERROR(+VLOOKUP(E409,'TAB 1 Codificação CC Órgão'!$A$19:$L$1027,12,0),"-")</f>
        <v>-</v>
      </c>
      <c r="G409" s="204"/>
      <c r="H409" s="201"/>
      <c r="I409" s="204"/>
    </row>
    <row r="410" spans="1:9">
      <c r="A410" s="173" t="str">
        <f t="shared" si="291"/>
        <v>22.1.4.72</v>
      </c>
      <c r="B410" s="173" t="str">
        <f t="shared" si="292"/>
        <v>22.1</v>
      </c>
      <c r="C410" s="173">
        <f t="shared" si="292"/>
        <v>4</v>
      </c>
      <c r="D410" s="173">
        <f t="shared" si="293"/>
        <v>72</v>
      </c>
      <c r="E410" s="201"/>
      <c r="F410" s="198" t="str">
        <f>IFERROR(+VLOOKUP(E410,'TAB 1 Codificação CC Órgão'!$A$19:$L$1027,12,0),"-")</f>
        <v>-</v>
      </c>
      <c r="G410" s="204"/>
      <c r="H410" s="201"/>
      <c r="I410" s="204"/>
    </row>
    <row r="411" spans="1:9">
      <c r="A411" s="173" t="str">
        <f t="shared" si="291"/>
        <v>22.1.4.73</v>
      </c>
      <c r="B411" s="173" t="str">
        <f t="shared" si="292"/>
        <v>22.1</v>
      </c>
      <c r="C411" s="173">
        <f t="shared" si="292"/>
        <v>4</v>
      </c>
      <c r="D411" s="173">
        <f t="shared" si="293"/>
        <v>73</v>
      </c>
      <c r="E411" s="201"/>
      <c r="F411" s="198" t="str">
        <f>IFERROR(+VLOOKUP(E411,'TAB 1 Codificação CC Órgão'!$A$19:$L$1027,12,0),"-")</f>
        <v>-</v>
      </c>
      <c r="G411" s="204"/>
      <c r="H411" s="201"/>
      <c r="I411" s="204"/>
    </row>
    <row r="412" spans="1:9">
      <c r="A412" s="173" t="str">
        <f t="shared" si="291"/>
        <v>22.1.4.74</v>
      </c>
      <c r="B412" s="173" t="str">
        <f t="shared" si="292"/>
        <v>22.1</v>
      </c>
      <c r="C412" s="173">
        <f t="shared" si="292"/>
        <v>4</v>
      </c>
      <c r="D412" s="173">
        <f t="shared" si="293"/>
        <v>74</v>
      </c>
      <c r="E412" s="201"/>
      <c r="F412" s="198" t="str">
        <f>IFERROR(+VLOOKUP(E412,'TAB 1 Codificação CC Órgão'!$A$19:$L$1027,12,0),"-")</f>
        <v>-</v>
      </c>
      <c r="G412" s="204"/>
      <c r="H412" s="201"/>
      <c r="I412" s="204"/>
    </row>
    <row r="413" spans="1:9">
      <c r="A413" s="173" t="str">
        <f t="shared" si="291"/>
        <v>22.1.4.75</v>
      </c>
      <c r="B413" s="173" t="str">
        <f t="shared" si="292"/>
        <v>22.1</v>
      </c>
      <c r="C413" s="173">
        <f t="shared" si="292"/>
        <v>4</v>
      </c>
      <c r="D413" s="173">
        <f t="shared" si="293"/>
        <v>75</v>
      </c>
      <c r="E413" s="201"/>
      <c r="F413" s="198" t="str">
        <f>IFERROR(+VLOOKUP(E413,'TAB 1 Codificação CC Órgão'!$A$19:$L$1027,12,0),"-")</f>
        <v>-</v>
      </c>
      <c r="G413" s="204"/>
      <c r="H413" s="201"/>
      <c r="I413" s="204"/>
    </row>
    <row r="414" spans="1:9">
      <c r="A414" s="173" t="str">
        <f t="shared" si="291"/>
        <v>22.1.4.76</v>
      </c>
      <c r="B414" s="173" t="str">
        <f t="shared" si="292"/>
        <v>22.1</v>
      </c>
      <c r="C414" s="173">
        <f t="shared" si="292"/>
        <v>4</v>
      </c>
      <c r="D414" s="173">
        <f t="shared" si="293"/>
        <v>76</v>
      </c>
      <c r="E414" s="201"/>
      <c r="F414" s="198" t="str">
        <f>IFERROR(+VLOOKUP(E414,'TAB 1 Codificação CC Órgão'!$A$19:$L$1027,12,0),"-")</f>
        <v>-</v>
      </c>
      <c r="G414" s="204"/>
      <c r="H414" s="201"/>
      <c r="I414" s="204"/>
    </row>
    <row r="415" spans="1:9">
      <c r="A415" s="173" t="str">
        <f t="shared" si="291"/>
        <v>22.1.4.77</v>
      </c>
      <c r="B415" s="173" t="str">
        <f t="shared" si="292"/>
        <v>22.1</v>
      </c>
      <c r="C415" s="173">
        <f t="shared" si="292"/>
        <v>4</v>
      </c>
      <c r="D415" s="173">
        <f t="shared" si="293"/>
        <v>77</v>
      </c>
      <c r="E415" s="201"/>
      <c r="F415" s="198" t="str">
        <f>IFERROR(+VLOOKUP(E415,'TAB 1 Codificação CC Órgão'!$A$19:$L$1027,12,0),"-")</f>
        <v>-</v>
      </c>
      <c r="G415" s="204"/>
      <c r="H415" s="201"/>
      <c r="I415" s="204"/>
    </row>
    <row r="416" spans="1:9">
      <c r="A416" s="173" t="str">
        <f t="shared" si="291"/>
        <v>22.1.4.78</v>
      </c>
      <c r="B416" s="173" t="str">
        <f t="shared" si="292"/>
        <v>22.1</v>
      </c>
      <c r="C416" s="173">
        <f t="shared" si="292"/>
        <v>4</v>
      </c>
      <c r="D416" s="173">
        <f t="shared" si="293"/>
        <v>78</v>
      </c>
      <c r="E416" s="201"/>
      <c r="F416" s="198" t="str">
        <f>IFERROR(+VLOOKUP(E416,'TAB 1 Codificação CC Órgão'!$A$19:$L$1027,12,0),"-")</f>
        <v>-</v>
      </c>
      <c r="G416" s="204"/>
      <c r="H416" s="201"/>
      <c r="I416" s="204"/>
    </row>
    <row r="417" spans="1:9">
      <c r="A417" s="173" t="str">
        <f t="shared" si="291"/>
        <v>22.1.4.79</v>
      </c>
      <c r="B417" s="173" t="str">
        <f t="shared" si="292"/>
        <v>22.1</v>
      </c>
      <c r="C417" s="173">
        <f t="shared" si="292"/>
        <v>4</v>
      </c>
      <c r="D417" s="173">
        <f t="shared" si="293"/>
        <v>79</v>
      </c>
      <c r="E417" s="201"/>
      <c r="F417" s="198" t="str">
        <f>IFERROR(+VLOOKUP(E417,'TAB 1 Codificação CC Órgão'!$A$19:$L$1027,12,0),"-")</f>
        <v>-</v>
      </c>
      <c r="G417" s="204"/>
      <c r="H417" s="201"/>
      <c r="I417" s="204"/>
    </row>
    <row r="418" spans="1:9">
      <c r="A418" s="173" t="str">
        <f t="shared" si="291"/>
        <v>22.1.4.80</v>
      </c>
      <c r="B418" s="173" t="str">
        <f t="shared" si="292"/>
        <v>22.1</v>
      </c>
      <c r="C418" s="173">
        <f t="shared" si="292"/>
        <v>4</v>
      </c>
      <c r="D418" s="173">
        <f t="shared" si="293"/>
        <v>80</v>
      </c>
      <c r="E418" s="201"/>
      <c r="F418" s="198" t="str">
        <f>IFERROR(+VLOOKUP(E418,'TAB 1 Codificação CC Órgão'!$A$19:$L$1027,12,0),"-")</f>
        <v>-</v>
      </c>
      <c r="G418" s="204"/>
      <c r="H418" s="201"/>
      <c r="I418" s="204"/>
    </row>
    <row r="419" spans="1:9">
      <c r="A419" s="173" t="str">
        <f t="shared" si="291"/>
        <v>22.1.4.81</v>
      </c>
      <c r="B419" s="173" t="str">
        <f t="shared" si="292"/>
        <v>22.1</v>
      </c>
      <c r="C419" s="173">
        <f t="shared" si="292"/>
        <v>4</v>
      </c>
      <c r="D419" s="173">
        <f t="shared" si="293"/>
        <v>81</v>
      </c>
      <c r="E419" s="201"/>
      <c r="F419" s="198" t="str">
        <f>IFERROR(+VLOOKUP(E419,'TAB 1 Codificação CC Órgão'!$A$19:$L$1027,12,0),"-")</f>
        <v>-</v>
      </c>
      <c r="G419" s="204"/>
      <c r="H419" s="201"/>
      <c r="I419" s="204"/>
    </row>
    <row r="420" spans="1:9">
      <c r="A420" s="173" t="str">
        <f t="shared" si="291"/>
        <v>22.1.4.82</v>
      </c>
      <c r="B420" s="173" t="str">
        <f t="shared" si="292"/>
        <v>22.1</v>
      </c>
      <c r="C420" s="173">
        <f t="shared" si="292"/>
        <v>4</v>
      </c>
      <c r="D420" s="173">
        <f t="shared" si="293"/>
        <v>82</v>
      </c>
      <c r="E420" s="201"/>
      <c r="F420" s="198" t="str">
        <f>IFERROR(+VLOOKUP(E420,'TAB 1 Codificação CC Órgão'!$A$19:$L$1027,12,0),"-")</f>
        <v>-</v>
      </c>
      <c r="G420" s="204"/>
      <c r="H420" s="201"/>
      <c r="I420" s="204"/>
    </row>
    <row r="421" spans="1:9">
      <c r="A421" s="173" t="str">
        <f t="shared" si="291"/>
        <v>22.1.4.83</v>
      </c>
      <c r="B421" s="173" t="str">
        <f t="shared" si="292"/>
        <v>22.1</v>
      </c>
      <c r="C421" s="173">
        <f t="shared" si="292"/>
        <v>4</v>
      </c>
      <c r="D421" s="173">
        <f t="shared" si="293"/>
        <v>83</v>
      </c>
      <c r="E421" s="201"/>
      <c r="F421" s="198" t="str">
        <f>IFERROR(+VLOOKUP(E421,'TAB 1 Codificação CC Órgão'!$A$19:$L$1027,12,0),"-")</f>
        <v>-</v>
      </c>
      <c r="G421" s="204"/>
      <c r="H421" s="201"/>
      <c r="I421" s="204"/>
    </row>
    <row r="422" spans="1:9">
      <c r="A422" s="173" t="str">
        <f t="shared" ref="A422:A485" si="294">CONCATENATE(B422,".",C422,".",D422)</f>
        <v>22.1.4.84</v>
      </c>
      <c r="B422" s="173" t="str">
        <f t="shared" si="292"/>
        <v>22.1</v>
      </c>
      <c r="C422" s="173">
        <f t="shared" si="292"/>
        <v>4</v>
      </c>
      <c r="D422" s="173">
        <f t="shared" si="293"/>
        <v>84</v>
      </c>
      <c r="E422" s="201"/>
      <c r="F422" s="198" t="str">
        <f>IFERROR(+VLOOKUP(E422,'TAB 1 Codificação CC Órgão'!$A$19:$L$1027,12,0),"-")</f>
        <v>-</v>
      </c>
      <c r="G422" s="204"/>
      <c r="H422" s="201"/>
      <c r="I422" s="204"/>
    </row>
    <row r="423" spans="1:9">
      <c r="A423" s="173" t="str">
        <f t="shared" si="294"/>
        <v>22.1.4.85</v>
      </c>
      <c r="B423" s="173" t="str">
        <f t="shared" si="292"/>
        <v>22.1</v>
      </c>
      <c r="C423" s="173">
        <f t="shared" si="292"/>
        <v>4</v>
      </c>
      <c r="D423" s="173">
        <f t="shared" si="293"/>
        <v>85</v>
      </c>
      <c r="E423" s="201"/>
      <c r="F423" s="198" t="str">
        <f>IFERROR(+VLOOKUP(E423,'TAB 1 Codificação CC Órgão'!$A$19:$L$1027,12,0),"-")</f>
        <v>-</v>
      </c>
      <c r="G423" s="204"/>
      <c r="H423" s="201"/>
      <c r="I423" s="204"/>
    </row>
    <row r="424" spans="1:9">
      <c r="A424" s="173" t="str">
        <f t="shared" si="294"/>
        <v>22.1.4.86</v>
      </c>
      <c r="B424" s="173" t="str">
        <f t="shared" si="292"/>
        <v>22.1</v>
      </c>
      <c r="C424" s="173">
        <f t="shared" si="292"/>
        <v>4</v>
      </c>
      <c r="D424" s="173">
        <f t="shared" si="293"/>
        <v>86</v>
      </c>
      <c r="E424" s="201"/>
      <c r="F424" s="198" t="str">
        <f>IFERROR(+VLOOKUP(E424,'TAB 1 Codificação CC Órgão'!$A$19:$L$1027,12,0),"-")</f>
        <v>-</v>
      </c>
      <c r="G424" s="204"/>
      <c r="H424" s="201"/>
      <c r="I424" s="204"/>
    </row>
    <row r="425" spans="1:9">
      <c r="A425" s="173" t="str">
        <f t="shared" si="294"/>
        <v>22.1.4.87</v>
      </c>
      <c r="B425" s="173" t="str">
        <f t="shared" si="292"/>
        <v>22.1</v>
      </c>
      <c r="C425" s="173">
        <f t="shared" si="292"/>
        <v>4</v>
      </c>
      <c r="D425" s="173">
        <f t="shared" si="293"/>
        <v>87</v>
      </c>
      <c r="E425" s="201"/>
      <c r="F425" s="198" t="str">
        <f>IFERROR(+VLOOKUP(E425,'TAB 1 Codificação CC Órgão'!$A$19:$L$1027,12,0),"-")</f>
        <v>-</v>
      </c>
      <c r="G425" s="204"/>
      <c r="H425" s="201"/>
      <c r="I425" s="204"/>
    </row>
    <row r="426" spans="1:9">
      <c r="A426" s="173" t="str">
        <f t="shared" si="294"/>
        <v>22.1.4.88</v>
      </c>
      <c r="B426" s="173" t="str">
        <f t="shared" si="292"/>
        <v>22.1</v>
      </c>
      <c r="C426" s="173">
        <f t="shared" si="292"/>
        <v>4</v>
      </c>
      <c r="D426" s="173">
        <f t="shared" si="293"/>
        <v>88</v>
      </c>
      <c r="E426" s="201"/>
      <c r="F426" s="198" t="str">
        <f>IFERROR(+VLOOKUP(E426,'TAB 1 Codificação CC Órgão'!$A$19:$L$1027,12,0),"-")</f>
        <v>-</v>
      </c>
      <c r="G426" s="204"/>
      <c r="H426" s="201"/>
      <c r="I426" s="204"/>
    </row>
    <row r="427" spans="1:9">
      <c r="A427" s="173" t="str">
        <f t="shared" si="294"/>
        <v>22.1.4.89</v>
      </c>
      <c r="B427" s="173" t="str">
        <f t="shared" si="292"/>
        <v>22.1</v>
      </c>
      <c r="C427" s="173">
        <f t="shared" si="292"/>
        <v>4</v>
      </c>
      <c r="D427" s="173">
        <f t="shared" si="293"/>
        <v>89</v>
      </c>
      <c r="E427" s="201"/>
      <c r="F427" s="198" t="str">
        <f>IFERROR(+VLOOKUP(E427,'TAB 1 Codificação CC Órgão'!$A$19:$L$1027,12,0),"-")</f>
        <v>-</v>
      </c>
      <c r="G427" s="204"/>
      <c r="H427" s="201"/>
      <c r="I427" s="204"/>
    </row>
    <row r="428" spans="1:9">
      <c r="A428" s="173" t="str">
        <f t="shared" si="294"/>
        <v>22.1.4.90</v>
      </c>
      <c r="B428" s="173" t="str">
        <f t="shared" si="292"/>
        <v>22.1</v>
      </c>
      <c r="C428" s="173">
        <f t="shared" si="292"/>
        <v>4</v>
      </c>
      <c r="D428" s="173">
        <f t="shared" si="293"/>
        <v>90</v>
      </c>
      <c r="E428" s="201"/>
      <c r="F428" s="198" t="str">
        <f>IFERROR(+VLOOKUP(E428,'TAB 1 Codificação CC Órgão'!$A$19:$L$1027,12,0),"-")</f>
        <v>-</v>
      </c>
      <c r="G428" s="204"/>
      <c r="H428" s="201"/>
      <c r="I428" s="204"/>
    </row>
    <row r="429" spans="1:9">
      <c r="A429" s="173" t="str">
        <f t="shared" si="294"/>
        <v>22.1.4.91</v>
      </c>
      <c r="B429" s="173" t="str">
        <f t="shared" si="292"/>
        <v>22.1</v>
      </c>
      <c r="C429" s="173">
        <f t="shared" si="292"/>
        <v>4</v>
      </c>
      <c r="D429" s="173">
        <f t="shared" si="293"/>
        <v>91</v>
      </c>
      <c r="E429" s="201"/>
      <c r="F429" s="198" t="str">
        <f>IFERROR(+VLOOKUP(E429,'TAB 1 Codificação CC Órgão'!$A$19:$L$1027,12,0),"-")</f>
        <v>-</v>
      </c>
      <c r="G429" s="204"/>
      <c r="H429" s="201"/>
      <c r="I429" s="204"/>
    </row>
    <row r="430" spans="1:9">
      <c r="A430" s="173" t="str">
        <f t="shared" si="294"/>
        <v>22.1.4.92</v>
      </c>
      <c r="B430" s="173" t="str">
        <f t="shared" si="292"/>
        <v>22.1</v>
      </c>
      <c r="C430" s="173">
        <f t="shared" si="292"/>
        <v>4</v>
      </c>
      <c r="D430" s="173">
        <f t="shared" si="293"/>
        <v>92</v>
      </c>
      <c r="E430" s="201"/>
      <c r="F430" s="198" t="str">
        <f>IFERROR(+VLOOKUP(E430,'TAB 1 Codificação CC Órgão'!$A$19:$L$1027,12,0),"-")</f>
        <v>-</v>
      </c>
      <c r="G430" s="204"/>
      <c r="H430" s="201"/>
      <c r="I430" s="204"/>
    </row>
    <row r="431" spans="1:9">
      <c r="A431" s="173" t="str">
        <f t="shared" si="294"/>
        <v>22.1.4.93</v>
      </c>
      <c r="B431" s="173" t="str">
        <f t="shared" si="292"/>
        <v>22.1</v>
      </c>
      <c r="C431" s="173">
        <f t="shared" si="292"/>
        <v>4</v>
      </c>
      <c r="D431" s="173">
        <f t="shared" si="293"/>
        <v>93</v>
      </c>
      <c r="E431" s="201"/>
      <c r="F431" s="198" t="str">
        <f>IFERROR(+VLOOKUP(E431,'TAB 1 Codificação CC Órgão'!$A$19:$L$1027,12,0),"-")</f>
        <v>-</v>
      </c>
      <c r="G431" s="204"/>
      <c r="H431" s="201"/>
      <c r="I431" s="204"/>
    </row>
    <row r="432" spans="1:9">
      <c r="A432" s="173" t="str">
        <f t="shared" si="294"/>
        <v>22.1.4.94</v>
      </c>
      <c r="B432" s="173" t="str">
        <f t="shared" si="292"/>
        <v>22.1</v>
      </c>
      <c r="C432" s="173">
        <f t="shared" si="292"/>
        <v>4</v>
      </c>
      <c r="D432" s="173">
        <f t="shared" si="293"/>
        <v>94</v>
      </c>
      <c r="E432" s="201"/>
      <c r="F432" s="198" t="str">
        <f>IFERROR(+VLOOKUP(E432,'TAB 1 Codificação CC Órgão'!$A$19:$L$1027,12,0),"-")</f>
        <v>-</v>
      </c>
      <c r="G432" s="204"/>
      <c r="H432" s="201"/>
      <c r="I432" s="204"/>
    </row>
    <row r="433" spans="1:9">
      <c r="A433" s="173" t="str">
        <f t="shared" si="294"/>
        <v>22.1.4.95</v>
      </c>
      <c r="B433" s="173" t="str">
        <f t="shared" si="292"/>
        <v>22.1</v>
      </c>
      <c r="C433" s="173">
        <f t="shared" si="292"/>
        <v>4</v>
      </c>
      <c r="D433" s="173">
        <f t="shared" si="293"/>
        <v>95</v>
      </c>
      <c r="E433" s="201"/>
      <c r="F433" s="198" t="str">
        <f>IFERROR(+VLOOKUP(E433,'TAB 1 Codificação CC Órgão'!$A$19:$L$1027,12,0),"-")</f>
        <v>-</v>
      </c>
      <c r="G433" s="204"/>
      <c r="H433" s="201"/>
      <c r="I433" s="204"/>
    </row>
    <row r="434" spans="1:9">
      <c r="A434" s="173" t="str">
        <f t="shared" si="294"/>
        <v>22.1.4.96</v>
      </c>
      <c r="B434" s="173" t="str">
        <f t="shared" si="292"/>
        <v>22.1</v>
      </c>
      <c r="C434" s="173">
        <f t="shared" si="292"/>
        <v>4</v>
      </c>
      <c r="D434" s="173">
        <f t="shared" si="293"/>
        <v>96</v>
      </c>
      <c r="E434" s="201"/>
      <c r="F434" s="198" t="str">
        <f>IFERROR(+VLOOKUP(E434,'TAB 1 Codificação CC Órgão'!$A$19:$L$1027,12,0),"-")</f>
        <v>-</v>
      </c>
      <c r="G434" s="204"/>
      <c r="H434" s="201"/>
      <c r="I434" s="204"/>
    </row>
    <row r="435" spans="1:9">
      <c r="A435" s="173" t="str">
        <f t="shared" si="294"/>
        <v>22.1.4.97</v>
      </c>
      <c r="B435" s="173" t="str">
        <f t="shared" si="292"/>
        <v>22.1</v>
      </c>
      <c r="C435" s="173">
        <f t="shared" si="292"/>
        <v>4</v>
      </c>
      <c r="D435" s="173">
        <f t="shared" si="293"/>
        <v>97</v>
      </c>
      <c r="E435" s="201"/>
      <c r="F435" s="198" t="str">
        <f>IFERROR(+VLOOKUP(E435,'TAB 1 Codificação CC Órgão'!$A$19:$L$1027,12,0),"-")</f>
        <v>-</v>
      </c>
      <c r="G435" s="204"/>
      <c r="H435" s="201"/>
      <c r="I435" s="204"/>
    </row>
    <row r="436" spans="1:9">
      <c r="A436" s="173" t="str">
        <f t="shared" si="294"/>
        <v>22.1.4.98</v>
      </c>
      <c r="B436" s="173" t="str">
        <f t="shared" si="292"/>
        <v>22.1</v>
      </c>
      <c r="C436" s="173">
        <f t="shared" si="292"/>
        <v>4</v>
      </c>
      <c r="D436" s="173">
        <f t="shared" si="293"/>
        <v>98</v>
      </c>
      <c r="E436" s="201"/>
      <c r="F436" s="198" t="str">
        <f>IFERROR(+VLOOKUP(E436,'TAB 1 Codificação CC Órgão'!$A$19:$L$1027,12,0),"-")</f>
        <v>-</v>
      </c>
      <c r="G436" s="204"/>
      <c r="H436" s="201"/>
      <c r="I436" s="204"/>
    </row>
    <row r="437" spans="1:9">
      <c r="A437" s="173" t="str">
        <f t="shared" si="294"/>
        <v>22.1.4.99</v>
      </c>
      <c r="B437" s="173" t="str">
        <f t="shared" si="292"/>
        <v>22.1</v>
      </c>
      <c r="C437" s="173">
        <f t="shared" si="292"/>
        <v>4</v>
      </c>
      <c r="D437" s="173">
        <f t="shared" si="293"/>
        <v>99</v>
      </c>
      <c r="E437" s="201"/>
      <c r="F437" s="198" t="str">
        <f>IFERROR(+VLOOKUP(E437,'TAB 1 Codificação CC Órgão'!$A$19:$L$1027,12,0),"-")</f>
        <v>-</v>
      </c>
      <c r="G437" s="204"/>
      <c r="H437" s="201"/>
      <c r="I437" s="204"/>
    </row>
    <row r="438" spans="1:9">
      <c r="A438" s="173" t="str">
        <f t="shared" si="294"/>
        <v>22.1.4.100</v>
      </c>
      <c r="B438" s="173" t="str">
        <f t="shared" si="292"/>
        <v>22.1</v>
      </c>
      <c r="C438" s="173">
        <f t="shared" si="292"/>
        <v>4</v>
      </c>
      <c r="D438" s="173">
        <f t="shared" si="293"/>
        <v>100</v>
      </c>
      <c r="E438" s="201"/>
      <c r="F438" s="198" t="str">
        <f>IFERROR(+VLOOKUP(E438,'TAB 1 Codificação CC Órgão'!$A$19:$L$1027,12,0),"-")</f>
        <v>-</v>
      </c>
      <c r="G438" s="204"/>
      <c r="H438" s="201"/>
      <c r="I438" s="204"/>
    </row>
    <row r="439" spans="1:9">
      <c r="A439" s="173" t="str">
        <f t="shared" si="294"/>
        <v>22.1.4.101</v>
      </c>
      <c r="B439" s="173" t="str">
        <f t="shared" si="292"/>
        <v>22.1</v>
      </c>
      <c r="C439" s="173">
        <f t="shared" si="292"/>
        <v>4</v>
      </c>
      <c r="D439" s="173">
        <f t="shared" si="293"/>
        <v>101</v>
      </c>
      <c r="E439" s="201"/>
      <c r="F439" s="198" t="str">
        <f>IFERROR(+VLOOKUP(E439,'TAB 1 Codificação CC Órgão'!$A$19:$L$1027,12,0),"-")</f>
        <v>-</v>
      </c>
      <c r="G439" s="204"/>
      <c r="H439" s="201"/>
      <c r="I439" s="204"/>
    </row>
    <row r="440" spans="1:9">
      <c r="A440" s="173" t="str">
        <f t="shared" si="294"/>
        <v>22.1.4.102</v>
      </c>
      <c r="B440" s="173" t="str">
        <f t="shared" si="292"/>
        <v>22.1</v>
      </c>
      <c r="C440" s="173">
        <f t="shared" si="292"/>
        <v>4</v>
      </c>
      <c r="D440" s="173">
        <f t="shared" si="293"/>
        <v>102</v>
      </c>
      <c r="E440" s="201"/>
      <c r="F440" s="198" t="str">
        <f>IFERROR(+VLOOKUP(E440,'TAB 1 Codificação CC Órgão'!$A$19:$L$1027,12,0),"-")</f>
        <v>-</v>
      </c>
      <c r="G440" s="204"/>
      <c r="H440" s="201"/>
      <c r="I440" s="204"/>
    </row>
    <row r="441" spans="1:9">
      <c r="A441" s="173" t="str">
        <f t="shared" si="294"/>
        <v>22.1.4.103</v>
      </c>
      <c r="B441" s="173" t="str">
        <f t="shared" si="292"/>
        <v>22.1</v>
      </c>
      <c r="C441" s="173">
        <f t="shared" si="292"/>
        <v>4</v>
      </c>
      <c r="D441" s="173">
        <f t="shared" si="293"/>
        <v>103</v>
      </c>
      <c r="E441" s="201"/>
      <c r="F441" s="198" t="str">
        <f>IFERROR(+VLOOKUP(E441,'TAB 1 Codificação CC Órgão'!$A$19:$L$1027,12,0),"-")</f>
        <v>-</v>
      </c>
      <c r="G441" s="204"/>
      <c r="H441" s="201"/>
      <c r="I441" s="204"/>
    </row>
    <row r="442" spans="1:9">
      <c r="A442" s="173" t="str">
        <f t="shared" si="294"/>
        <v>22.1.4.104</v>
      </c>
      <c r="B442" s="173" t="str">
        <f t="shared" si="292"/>
        <v>22.1</v>
      </c>
      <c r="C442" s="173">
        <f t="shared" si="292"/>
        <v>4</v>
      </c>
      <c r="D442" s="173">
        <f t="shared" si="293"/>
        <v>104</v>
      </c>
      <c r="E442" s="201"/>
      <c r="F442" s="198" t="str">
        <f>IFERROR(+VLOOKUP(E442,'TAB 1 Codificação CC Órgão'!$A$19:$L$1027,12,0),"-")</f>
        <v>-</v>
      </c>
      <c r="G442" s="204"/>
      <c r="H442" s="201"/>
      <c r="I442" s="204"/>
    </row>
    <row r="443" spans="1:9">
      <c r="A443" s="173" t="str">
        <f t="shared" si="294"/>
        <v>22.1.4.105</v>
      </c>
      <c r="B443" s="173" t="str">
        <f t="shared" si="292"/>
        <v>22.1</v>
      </c>
      <c r="C443" s="173">
        <f t="shared" si="292"/>
        <v>4</v>
      </c>
      <c r="D443" s="173">
        <f t="shared" si="293"/>
        <v>105</v>
      </c>
      <c r="E443" s="201"/>
      <c r="F443" s="198" t="str">
        <f>IFERROR(+VLOOKUP(E443,'TAB 1 Codificação CC Órgão'!$A$19:$L$1027,12,0),"-")</f>
        <v>-</v>
      </c>
      <c r="G443" s="204"/>
      <c r="H443" s="201"/>
      <c r="I443" s="204"/>
    </row>
    <row r="444" spans="1:9">
      <c r="A444" s="173" t="str">
        <f t="shared" si="294"/>
        <v>22.1.4.106</v>
      </c>
      <c r="B444" s="173" t="str">
        <f t="shared" si="292"/>
        <v>22.1</v>
      </c>
      <c r="C444" s="173">
        <f t="shared" si="292"/>
        <v>4</v>
      </c>
      <c r="D444" s="173">
        <f t="shared" si="293"/>
        <v>106</v>
      </c>
      <c r="E444" s="201"/>
      <c r="F444" s="198" t="str">
        <f>IFERROR(+VLOOKUP(E444,'TAB 1 Codificação CC Órgão'!$A$19:$L$1027,12,0),"-")</f>
        <v>-</v>
      </c>
      <c r="G444" s="204"/>
      <c r="H444" s="201"/>
      <c r="I444" s="204"/>
    </row>
    <row r="445" spans="1:9">
      <c r="A445" s="173" t="str">
        <f t="shared" si="294"/>
        <v>22.1.4.107</v>
      </c>
      <c r="B445" s="173" t="str">
        <f t="shared" si="292"/>
        <v>22.1</v>
      </c>
      <c r="C445" s="173">
        <f t="shared" si="292"/>
        <v>4</v>
      </c>
      <c r="D445" s="173">
        <f t="shared" si="293"/>
        <v>107</v>
      </c>
      <c r="E445" s="201"/>
      <c r="F445" s="198" t="str">
        <f>IFERROR(+VLOOKUP(E445,'TAB 1 Codificação CC Órgão'!$A$19:$L$1027,12,0),"-")</f>
        <v>-</v>
      </c>
      <c r="G445" s="204"/>
      <c r="H445" s="201"/>
      <c r="I445" s="204"/>
    </row>
    <row r="446" spans="1:9">
      <c r="A446" s="173" t="str">
        <f t="shared" si="294"/>
        <v>22.1.4.108</v>
      </c>
      <c r="B446" s="173" t="str">
        <f t="shared" si="292"/>
        <v>22.1</v>
      </c>
      <c r="C446" s="173">
        <f t="shared" si="292"/>
        <v>4</v>
      </c>
      <c r="D446" s="173">
        <f t="shared" si="293"/>
        <v>108</v>
      </c>
      <c r="E446" s="201"/>
      <c r="F446" s="198" t="str">
        <f>IFERROR(+VLOOKUP(E446,'TAB 1 Codificação CC Órgão'!$A$19:$L$1027,12,0),"-")</f>
        <v>-</v>
      </c>
      <c r="G446" s="204"/>
      <c r="H446" s="201"/>
      <c r="I446" s="204"/>
    </row>
    <row r="447" spans="1:9">
      <c r="A447" s="173" t="str">
        <f t="shared" si="294"/>
        <v>22.1.4.109</v>
      </c>
      <c r="B447" s="173" t="str">
        <f t="shared" si="292"/>
        <v>22.1</v>
      </c>
      <c r="C447" s="173">
        <f t="shared" si="292"/>
        <v>4</v>
      </c>
      <c r="D447" s="173">
        <f t="shared" si="293"/>
        <v>109</v>
      </c>
      <c r="E447" s="201"/>
      <c r="F447" s="198" t="str">
        <f>IFERROR(+VLOOKUP(E447,'TAB 1 Codificação CC Órgão'!$A$19:$L$1027,12,0),"-")</f>
        <v>-</v>
      </c>
      <c r="G447" s="204"/>
      <c r="H447" s="201"/>
      <c r="I447" s="204"/>
    </row>
    <row r="448" spans="1:9">
      <c r="A448" s="173" t="str">
        <f t="shared" si="294"/>
        <v>22.1.4.110</v>
      </c>
      <c r="B448" s="173" t="str">
        <f t="shared" si="292"/>
        <v>22.1</v>
      </c>
      <c r="C448" s="173">
        <f t="shared" si="292"/>
        <v>4</v>
      </c>
      <c r="D448" s="173">
        <f t="shared" si="293"/>
        <v>110</v>
      </c>
      <c r="E448" s="201"/>
      <c r="F448" s="198" t="str">
        <f>IFERROR(+VLOOKUP(E448,'TAB 1 Codificação CC Órgão'!$A$19:$L$1027,12,0),"-")</f>
        <v>-</v>
      </c>
      <c r="G448" s="204"/>
      <c r="H448" s="201"/>
      <c r="I448" s="204"/>
    </row>
    <row r="449" spans="1:9">
      <c r="A449" s="173" t="str">
        <f t="shared" si="294"/>
        <v>22.1.4.111</v>
      </c>
      <c r="B449" s="173" t="str">
        <f t="shared" si="292"/>
        <v>22.1</v>
      </c>
      <c r="C449" s="173">
        <f t="shared" si="292"/>
        <v>4</v>
      </c>
      <c r="D449" s="173">
        <f t="shared" si="293"/>
        <v>111</v>
      </c>
      <c r="E449" s="201"/>
      <c r="F449" s="198" t="str">
        <f>IFERROR(+VLOOKUP(E449,'TAB 1 Codificação CC Órgão'!$A$19:$L$1027,12,0),"-")</f>
        <v>-</v>
      </c>
      <c r="G449" s="204"/>
      <c r="H449" s="201"/>
      <c r="I449" s="204"/>
    </row>
    <row r="450" spans="1:9">
      <c r="A450" s="173" t="str">
        <f t="shared" si="294"/>
        <v>22.1.4.112</v>
      </c>
      <c r="B450" s="173" t="str">
        <f t="shared" si="292"/>
        <v>22.1</v>
      </c>
      <c r="C450" s="173">
        <f t="shared" si="292"/>
        <v>4</v>
      </c>
      <c r="D450" s="173">
        <f t="shared" si="293"/>
        <v>112</v>
      </c>
      <c r="E450" s="201"/>
      <c r="F450" s="198" t="str">
        <f>IFERROR(+VLOOKUP(E450,'TAB 1 Codificação CC Órgão'!$A$19:$L$1027,12,0),"-")</f>
        <v>-</v>
      </c>
      <c r="G450" s="204"/>
      <c r="H450" s="201"/>
      <c r="I450" s="204"/>
    </row>
    <row r="451" spans="1:9">
      <c r="A451" s="173" t="str">
        <f t="shared" si="294"/>
        <v>22.1.4.113</v>
      </c>
      <c r="B451" s="173" t="str">
        <f t="shared" si="292"/>
        <v>22.1</v>
      </c>
      <c r="C451" s="173">
        <f t="shared" si="292"/>
        <v>4</v>
      </c>
      <c r="D451" s="173">
        <f t="shared" si="293"/>
        <v>113</v>
      </c>
      <c r="E451" s="201"/>
      <c r="F451" s="198" t="str">
        <f>IFERROR(+VLOOKUP(E451,'TAB 1 Codificação CC Órgão'!$A$19:$L$1027,12,0),"-")</f>
        <v>-</v>
      </c>
      <c r="G451" s="204"/>
      <c r="H451" s="201"/>
      <c r="I451" s="204"/>
    </row>
    <row r="452" spans="1:9">
      <c r="A452" s="173" t="str">
        <f t="shared" si="294"/>
        <v>22.1.4.114</v>
      </c>
      <c r="B452" s="173" t="str">
        <f t="shared" si="292"/>
        <v>22.1</v>
      </c>
      <c r="C452" s="173">
        <f t="shared" si="292"/>
        <v>4</v>
      </c>
      <c r="D452" s="173">
        <f t="shared" si="293"/>
        <v>114</v>
      </c>
      <c r="E452" s="201"/>
      <c r="F452" s="198" t="str">
        <f>IFERROR(+VLOOKUP(E452,'TAB 1 Codificação CC Órgão'!$A$19:$L$1027,12,0),"-")</f>
        <v>-</v>
      </c>
      <c r="G452" s="204"/>
      <c r="H452" s="201"/>
      <c r="I452" s="204"/>
    </row>
    <row r="453" spans="1:9">
      <c r="A453" s="173" t="str">
        <f t="shared" si="294"/>
        <v>22.1.4.115</v>
      </c>
      <c r="B453" s="173" t="str">
        <f t="shared" si="292"/>
        <v>22.1</v>
      </c>
      <c r="C453" s="173">
        <f t="shared" si="292"/>
        <v>4</v>
      </c>
      <c r="D453" s="173">
        <f t="shared" si="293"/>
        <v>115</v>
      </c>
      <c r="E453" s="201"/>
      <c r="F453" s="198" t="str">
        <f>IFERROR(+VLOOKUP(E453,'TAB 1 Codificação CC Órgão'!$A$19:$L$1027,12,0),"-")</f>
        <v>-</v>
      </c>
      <c r="G453" s="204"/>
      <c r="H453" s="201"/>
      <c r="I453" s="204"/>
    </row>
    <row r="454" spans="1:9">
      <c r="A454" s="173" t="str">
        <f t="shared" si="294"/>
        <v>22.1.4.116</v>
      </c>
      <c r="B454" s="173" t="str">
        <f t="shared" si="292"/>
        <v>22.1</v>
      </c>
      <c r="C454" s="173">
        <f t="shared" si="292"/>
        <v>4</v>
      </c>
      <c r="D454" s="173">
        <f t="shared" si="293"/>
        <v>116</v>
      </c>
      <c r="E454" s="201"/>
      <c r="F454" s="198" t="str">
        <f>IFERROR(+VLOOKUP(E454,'TAB 1 Codificação CC Órgão'!$A$19:$L$1027,12,0),"-")</f>
        <v>-</v>
      </c>
      <c r="G454" s="204"/>
      <c r="H454" s="201"/>
      <c r="I454" s="204"/>
    </row>
    <row r="455" spans="1:9">
      <c r="A455" s="173" t="str">
        <f t="shared" si="294"/>
        <v>22.1.4.117</v>
      </c>
      <c r="B455" s="173" t="str">
        <f t="shared" si="292"/>
        <v>22.1</v>
      </c>
      <c r="C455" s="173">
        <f t="shared" si="292"/>
        <v>4</v>
      </c>
      <c r="D455" s="173">
        <f t="shared" si="293"/>
        <v>117</v>
      </c>
      <c r="E455" s="201"/>
      <c r="F455" s="198" t="str">
        <f>IFERROR(+VLOOKUP(E455,'TAB 1 Codificação CC Órgão'!$A$19:$L$1027,12,0),"-")</f>
        <v>-</v>
      </c>
      <c r="G455" s="204"/>
      <c r="H455" s="201"/>
      <c r="I455" s="204"/>
    </row>
    <row r="456" spans="1:9">
      <c r="A456" s="173" t="str">
        <f t="shared" si="294"/>
        <v>22.1.4.118</v>
      </c>
      <c r="B456" s="173" t="str">
        <f t="shared" si="292"/>
        <v>22.1</v>
      </c>
      <c r="C456" s="173">
        <f t="shared" si="292"/>
        <v>4</v>
      </c>
      <c r="D456" s="173">
        <f t="shared" si="293"/>
        <v>118</v>
      </c>
      <c r="E456" s="201"/>
      <c r="F456" s="198" t="str">
        <f>IFERROR(+VLOOKUP(E456,'TAB 1 Codificação CC Órgão'!$A$19:$L$1027,12,0),"-")</f>
        <v>-</v>
      </c>
      <c r="G456" s="204"/>
      <c r="H456" s="201"/>
      <c r="I456" s="204"/>
    </row>
    <row r="457" spans="1:9">
      <c r="A457" s="173" t="str">
        <f t="shared" si="294"/>
        <v>22.1.4.119</v>
      </c>
      <c r="B457" s="173" t="str">
        <f t="shared" si="292"/>
        <v>22.1</v>
      </c>
      <c r="C457" s="173">
        <f t="shared" si="292"/>
        <v>4</v>
      </c>
      <c r="D457" s="173">
        <f t="shared" si="293"/>
        <v>119</v>
      </c>
      <c r="E457" s="201"/>
      <c r="F457" s="198" t="str">
        <f>IFERROR(+VLOOKUP(E457,'TAB 1 Codificação CC Órgão'!$A$19:$L$1027,12,0),"-")</f>
        <v>-</v>
      </c>
      <c r="G457" s="204"/>
      <c r="H457" s="201"/>
      <c r="I457" s="204"/>
    </row>
    <row r="458" spans="1:9">
      <c r="A458" s="173" t="str">
        <f t="shared" si="294"/>
        <v>22.1.4.120</v>
      </c>
      <c r="B458" s="173" t="str">
        <f t="shared" si="292"/>
        <v>22.1</v>
      </c>
      <c r="C458" s="173">
        <f t="shared" si="292"/>
        <v>4</v>
      </c>
      <c r="D458" s="173">
        <f t="shared" si="293"/>
        <v>120</v>
      </c>
      <c r="E458" s="201"/>
      <c r="F458" s="198" t="str">
        <f>IFERROR(+VLOOKUP(E458,'TAB 1 Codificação CC Órgão'!$A$19:$L$1027,12,0),"-")</f>
        <v>-</v>
      </c>
      <c r="G458" s="204"/>
      <c r="H458" s="201"/>
      <c r="I458" s="204"/>
    </row>
    <row r="459" spans="1:9">
      <c r="A459" s="173" t="str">
        <f t="shared" si="294"/>
        <v>22.1.4.121</v>
      </c>
      <c r="B459" s="173" t="str">
        <f t="shared" si="292"/>
        <v>22.1</v>
      </c>
      <c r="C459" s="173">
        <f t="shared" si="292"/>
        <v>4</v>
      </c>
      <c r="D459" s="173">
        <f t="shared" si="293"/>
        <v>121</v>
      </c>
      <c r="E459" s="201"/>
      <c r="F459" s="198" t="str">
        <f>IFERROR(+VLOOKUP(E459,'TAB 1 Codificação CC Órgão'!$A$19:$L$1027,12,0),"-")</f>
        <v>-</v>
      </c>
      <c r="G459" s="204"/>
      <c r="H459" s="201"/>
      <c r="I459" s="204"/>
    </row>
    <row r="460" spans="1:9">
      <c r="A460" s="173" t="str">
        <f t="shared" si="294"/>
        <v>22.1.4.122</v>
      </c>
      <c r="B460" s="173" t="str">
        <f t="shared" si="292"/>
        <v>22.1</v>
      </c>
      <c r="C460" s="173">
        <f t="shared" si="292"/>
        <v>4</v>
      </c>
      <c r="D460" s="173">
        <f t="shared" si="293"/>
        <v>122</v>
      </c>
      <c r="E460" s="201"/>
      <c r="F460" s="198" t="str">
        <f>IFERROR(+VLOOKUP(E460,'TAB 1 Codificação CC Órgão'!$A$19:$L$1027,12,0),"-")</f>
        <v>-</v>
      </c>
      <c r="G460" s="204"/>
      <c r="H460" s="201"/>
      <c r="I460" s="204"/>
    </row>
    <row r="461" spans="1:9">
      <c r="A461" s="173" t="str">
        <f t="shared" si="294"/>
        <v>22.1.4.123</v>
      </c>
      <c r="B461" s="173" t="str">
        <f t="shared" si="292"/>
        <v>22.1</v>
      </c>
      <c r="C461" s="173">
        <f t="shared" si="292"/>
        <v>4</v>
      </c>
      <c r="D461" s="173">
        <f t="shared" si="293"/>
        <v>123</v>
      </c>
      <c r="E461" s="201"/>
      <c r="F461" s="198" t="str">
        <f>IFERROR(+VLOOKUP(E461,'TAB 1 Codificação CC Órgão'!$A$19:$L$1027,12,0),"-")</f>
        <v>-</v>
      </c>
      <c r="G461" s="204"/>
      <c r="H461" s="201"/>
      <c r="I461" s="204"/>
    </row>
    <row r="462" spans="1:9">
      <c r="A462" s="173" t="str">
        <f t="shared" si="294"/>
        <v>22.1.4.124</v>
      </c>
      <c r="B462" s="173" t="str">
        <f t="shared" si="292"/>
        <v>22.1</v>
      </c>
      <c r="C462" s="173">
        <f t="shared" si="292"/>
        <v>4</v>
      </c>
      <c r="D462" s="173">
        <f t="shared" si="293"/>
        <v>124</v>
      </c>
      <c r="E462" s="201"/>
      <c r="F462" s="198" t="str">
        <f>IFERROR(+VLOOKUP(E462,'TAB 1 Codificação CC Órgão'!$A$19:$L$1027,12,0),"-")</f>
        <v>-</v>
      </c>
      <c r="G462" s="204"/>
      <c r="H462" s="201"/>
      <c r="I462" s="204"/>
    </row>
    <row r="463" spans="1:9">
      <c r="A463" s="173" t="str">
        <f t="shared" si="294"/>
        <v>22.1.4.125</v>
      </c>
      <c r="B463" s="173" t="str">
        <f t="shared" si="292"/>
        <v>22.1</v>
      </c>
      <c r="C463" s="173">
        <f t="shared" si="292"/>
        <v>4</v>
      </c>
      <c r="D463" s="173">
        <f t="shared" si="293"/>
        <v>125</v>
      </c>
      <c r="E463" s="201"/>
      <c r="F463" s="198" t="str">
        <f>IFERROR(+VLOOKUP(E463,'TAB 1 Codificação CC Órgão'!$A$19:$L$1027,12,0),"-")</f>
        <v>-</v>
      </c>
      <c r="G463" s="204"/>
      <c r="H463" s="201"/>
      <c r="I463" s="204"/>
    </row>
    <row r="464" spans="1:9">
      <c r="A464" s="173" t="str">
        <f t="shared" si="294"/>
        <v>22.1.4.126</v>
      </c>
      <c r="B464" s="173" t="str">
        <f t="shared" si="292"/>
        <v>22.1</v>
      </c>
      <c r="C464" s="173">
        <f t="shared" si="292"/>
        <v>4</v>
      </c>
      <c r="D464" s="173">
        <f t="shared" si="293"/>
        <v>126</v>
      </c>
      <c r="E464" s="201"/>
      <c r="F464" s="198" t="str">
        <f>IFERROR(+VLOOKUP(E464,'TAB 1 Codificação CC Órgão'!$A$19:$L$1027,12,0),"-")</f>
        <v>-</v>
      </c>
      <c r="G464" s="204"/>
      <c r="H464" s="201"/>
      <c r="I464" s="204"/>
    </row>
    <row r="465" spans="1:9">
      <c r="A465" s="173" t="str">
        <f t="shared" si="294"/>
        <v>22.1.4.127</v>
      </c>
      <c r="B465" s="173" t="str">
        <f t="shared" si="292"/>
        <v>22.1</v>
      </c>
      <c r="C465" s="173">
        <f t="shared" si="292"/>
        <v>4</v>
      </c>
      <c r="D465" s="173">
        <f t="shared" si="293"/>
        <v>127</v>
      </c>
      <c r="E465" s="201"/>
      <c r="F465" s="198" t="str">
        <f>IFERROR(+VLOOKUP(E465,'TAB 1 Codificação CC Órgão'!$A$19:$L$1027,12,0),"-")</f>
        <v>-</v>
      </c>
      <c r="G465" s="204"/>
      <c r="H465" s="201"/>
      <c r="I465" s="204"/>
    </row>
    <row r="466" spans="1:9">
      <c r="A466" s="173" t="str">
        <f t="shared" si="294"/>
        <v>22.1.4.128</v>
      </c>
      <c r="B466" s="173" t="str">
        <f t="shared" si="292"/>
        <v>22.1</v>
      </c>
      <c r="C466" s="173">
        <f t="shared" si="292"/>
        <v>4</v>
      </c>
      <c r="D466" s="173">
        <f t="shared" si="293"/>
        <v>128</v>
      </c>
      <c r="E466" s="201"/>
      <c r="F466" s="198" t="str">
        <f>IFERROR(+VLOOKUP(E466,'TAB 1 Codificação CC Órgão'!$A$19:$L$1027,12,0),"-")</f>
        <v>-</v>
      </c>
      <c r="G466" s="204"/>
      <c r="H466" s="201"/>
      <c r="I466" s="204"/>
    </row>
    <row r="467" spans="1:9">
      <c r="A467" s="173" t="str">
        <f t="shared" si="294"/>
        <v>22.1.4.129</v>
      </c>
      <c r="B467" s="173" t="str">
        <f t="shared" si="292"/>
        <v>22.1</v>
      </c>
      <c r="C467" s="173">
        <f t="shared" si="292"/>
        <v>4</v>
      </c>
      <c r="D467" s="173">
        <f t="shared" si="293"/>
        <v>129</v>
      </c>
      <c r="E467" s="201"/>
      <c r="F467" s="198" t="str">
        <f>IFERROR(+VLOOKUP(E467,'TAB 1 Codificação CC Órgão'!$A$19:$L$1027,12,0),"-")</f>
        <v>-</v>
      </c>
      <c r="G467" s="204"/>
      <c r="H467" s="201"/>
      <c r="I467" s="204"/>
    </row>
    <row r="468" spans="1:9">
      <c r="A468" s="173" t="str">
        <f t="shared" si="294"/>
        <v>22.1.4.130</v>
      </c>
      <c r="B468" s="173" t="str">
        <f t="shared" si="292"/>
        <v>22.1</v>
      </c>
      <c r="C468" s="173">
        <f t="shared" si="292"/>
        <v>4</v>
      </c>
      <c r="D468" s="173">
        <f t="shared" si="293"/>
        <v>130</v>
      </c>
      <c r="E468" s="201"/>
      <c r="F468" s="198" t="str">
        <f>IFERROR(+VLOOKUP(E468,'TAB 1 Codificação CC Órgão'!$A$19:$L$1027,12,0),"-")</f>
        <v>-</v>
      </c>
      <c r="G468" s="204"/>
      <c r="H468" s="201"/>
      <c r="I468" s="204"/>
    </row>
    <row r="469" spans="1:9">
      <c r="A469" s="173" t="str">
        <f t="shared" si="294"/>
        <v>22.1.4.131</v>
      </c>
      <c r="B469" s="173" t="str">
        <f t="shared" ref="B469:C532" si="295">+B468</f>
        <v>22.1</v>
      </c>
      <c r="C469" s="173">
        <f t="shared" si="295"/>
        <v>4</v>
      </c>
      <c r="D469" s="173">
        <f t="shared" ref="D469:D532" si="296">+D468+1</f>
        <v>131</v>
      </c>
      <c r="E469" s="201"/>
      <c r="F469" s="198" t="str">
        <f>IFERROR(+VLOOKUP(E469,'TAB 1 Codificação CC Órgão'!$A$19:$L$1027,12,0),"-")</f>
        <v>-</v>
      </c>
      <c r="G469" s="204"/>
      <c r="H469" s="201"/>
      <c r="I469" s="204"/>
    </row>
    <row r="470" spans="1:9">
      <c r="A470" s="173" t="str">
        <f t="shared" si="294"/>
        <v>22.1.4.132</v>
      </c>
      <c r="B470" s="173" t="str">
        <f t="shared" si="295"/>
        <v>22.1</v>
      </c>
      <c r="C470" s="173">
        <f t="shared" si="295"/>
        <v>4</v>
      </c>
      <c r="D470" s="173">
        <f t="shared" si="296"/>
        <v>132</v>
      </c>
      <c r="E470" s="201"/>
      <c r="F470" s="198" t="str">
        <f>IFERROR(+VLOOKUP(E470,'TAB 1 Codificação CC Órgão'!$A$19:$L$1027,12,0),"-")</f>
        <v>-</v>
      </c>
      <c r="G470" s="204"/>
      <c r="H470" s="201"/>
      <c r="I470" s="204"/>
    </row>
    <row r="471" spans="1:9">
      <c r="A471" s="173" t="str">
        <f t="shared" si="294"/>
        <v>22.1.4.133</v>
      </c>
      <c r="B471" s="173" t="str">
        <f t="shared" si="295"/>
        <v>22.1</v>
      </c>
      <c r="C471" s="173">
        <f t="shared" si="295"/>
        <v>4</v>
      </c>
      <c r="D471" s="173">
        <f t="shared" si="296"/>
        <v>133</v>
      </c>
      <c r="E471" s="201"/>
      <c r="F471" s="198" t="str">
        <f>IFERROR(+VLOOKUP(E471,'TAB 1 Codificação CC Órgão'!$A$19:$L$1027,12,0),"-")</f>
        <v>-</v>
      </c>
      <c r="G471" s="204"/>
      <c r="H471" s="201"/>
      <c r="I471" s="204"/>
    </row>
    <row r="472" spans="1:9">
      <c r="A472" s="173" t="str">
        <f t="shared" si="294"/>
        <v>22.1.4.134</v>
      </c>
      <c r="B472" s="173" t="str">
        <f t="shared" si="295"/>
        <v>22.1</v>
      </c>
      <c r="C472" s="173">
        <f t="shared" si="295"/>
        <v>4</v>
      </c>
      <c r="D472" s="173">
        <f t="shared" si="296"/>
        <v>134</v>
      </c>
      <c r="E472" s="201"/>
      <c r="F472" s="198" t="str">
        <f>IFERROR(+VLOOKUP(E472,'TAB 1 Codificação CC Órgão'!$A$19:$L$1027,12,0),"-")</f>
        <v>-</v>
      </c>
      <c r="G472" s="204"/>
      <c r="H472" s="201"/>
      <c r="I472" s="204"/>
    </row>
    <row r="473" spans="1:9">
      <c r="A473" s="173" t="str">
        <f t="shared" si="294"/>
        <v>22.1.4.135</v>
      </c>
      <c r="B473" s="173" t="str">
        <f t="shared" si="295"/>
        <v>22.1</v>
      </c>
      <c r="C473" s="173">
        <f t="shared" si="295"/>
        <v>4</v>
      </c>
      <c r="D473" s="173">
        <f t="shared" si="296"/>
        <v>135</v>
      </c>
      <c r="E473" s="201"/>
      <c r="F473" s="198" t="str">
        <f>IFERROR(+VLOOKUP(E473,'TAB 1 Codificação CC Órgão'!$A$19:$L$1027,12,0),"-")</f>
        <v>-</v>
      </c>
      <c r="G473" s="204"/>
      <c r="H473" s="201"/>
      <c r="I473" s="204"/>
    </row>
    <row r="474" spans="1:9">
      <c r="A474" s="173" t="str">
        <f t="shared" si="294"/>
        <v>22.1.4.136</v>
      </c>
      <c r="B474" s="173" t="str">
        <f t="shared" si="295"/>
        <v>22.1</v>
      </c>
      <c r="C474" s="173">
        <f t="shared" si="295"/>
        <v>4</v>
      </c>
      <c r="D474" s="173">
        <f t="shared" si="296"/>
        <v>136</v>
      </c>
      <c r="E474" s="201"/>
      <c r="F474" s="198" t="str">
        <f>IFERROR(+VLOOKUP(E474,'TAB 1 Codificação CC Órgão'!$A$19:$L$1027,12,0),"-")</f>
        <v>-</v>
      </c>
      <c r="G474" s="204"/>
      <c r="H474" s="201"/>
      <c r="I474" s="204"/>
    </row>
    <row r="475" spans="1:9">
      <c r="A475" s="173" t="str">
        <f t="shared" si="294"/>
        <v>22.1.4.137</v>
      </c>
      <c r="B475" s="173" t="str">
        <f t="shared" si="295"/>
        <v>22.1</v>
      </c>
      <c r="C475" s="173">
        <f t="shared" si="295"/>
        <v>4</v>
      </c>
      <c r="D475" s="173">
        <f t="shared" si="296"/>
        <v>137</v>
      </c>
      <c r="E475" s="201"/>
      <c r="F475" s="198" t="str">
        <f>IFERROR(+VLOOKUP(E475,'TAB 1 Codificação CC Órgão'!$A$19:$L$1027,12,0),"-")</f>
        <v>-</v>
      </c>
      <c r="G475" s="204"/>
      <c r="H475" s="201"/>
      <c r="I475" s="204"/>
    </row>
    <row r="476" spans="1:9">
      <c r="A476" s="173" t="str">
        <f t="shared" si="294"/>
        <v>22.1.4.138</v>
      </c>
      <c r="B476" s="173" t="str">
        <f t="shared" si="295"/>
        <v>22.1</v>
      </c>
      <c r="C476" s="173">
        <f t="shared" si="295"/>
        <v>4</v>
      </c>
      <c r="D476" s="173">
        <f t="shared" si="296"/>
        <v>138</v>
      </c>
      <c r="E476" s="201"/>
      <c r="F476" s="198" t="str">
        <f>IFERROR(+VLOOKUP(E476,'TAB 1 Codificação CC Órgão'!$A$19:$L$1027,12,0),"-")</f>
        <v>-</v>
      </c>
      <c r="G476" s="204"/>
      <c r="H476" s="201"/>
      <c r="I476" s="204"/>
    </row>
    <row r="477" spans="1:9">
      <c r="A477" s="173" t="str">
        <f t="shared" si="294"/>
        <v>22.1.4.139</v>
      </c>
      <c r="B477" s="173" t="str">
        <f t="shared" si="295"/>
        <v>22.1</v>
      </c>
      <c r="C477" s="173">
        <f t="shared" si="295"/>
        <v>4</v>
      </c>
      <c r="D477" s="173">
        <f t="shared" si="296"/>
        <v>139</v>
      </c>
      <c r="E477" s="201"/>
      <c r="F477" s="198" t="str">
        <f>IFERROR(+VLOOKUP(E477,'TAB 1 Codificação CC Órgão'!$A$19:$L$1027,12,0),"-")</f>
        <v>-</v>
      </c>
      <c r="G477" s="204"/>
      <c r="H477" s="201"/>
      <c r="I477" s="204"/>
    </row>
    <row r="478" spans="1:9">
      <c r="A478" s="173" t="str">
        <f t="shared" si="294"/>
        <v>22.1.4.140</v>
      </c>
      <c r="B478" s="173" t="str">
        <f t="shared" si="295"/>
        <v>22.1</v>
      </c>
      <c r="C478" s="173">
        <f t="shared" si="295"/>
        <v>4</v>
      </c>
      <c r="D478" s="173">
        <f t="shared" si="296"/>
        <v>140</v>
      </c>
      <c r="E478" s="201"/>
      <c r="F478" s="198" t="str">
        <f>IFERROR(+VLOOKUP(E478,'TAB 1 Codificação CC Órgão'!$A$19:$L$1027,12,0),"-")</f>
        <v>-</v>
      </c>
      <c r="G478" s="204"/>
      <c r="H478" s="201"/>
      <c r="I478" s="204"/>
    </row>
    <row r="479" spans="1:9">
      <c r="A479" s="173" t="str">
        <f t="shared" si="294"/>
        <v>22.1.4.141</v>
      </c>
      <c r="B479" s="173" t="str">
        <f t="shared" si="295"/>
        <v>22.1</v>
      </c>
      <c r="C479" s="173">
        <f t="shared" si="295"/>
        <v>4</v>
      </c>
      <c r="D479" s="173">
        <f t="shared" si="296"/>
        <v>141</v>
      </c>
      <c r="E479" s="201"/>
      <c r="F479" s="198" t="str">
        <f>IFERROR(+VLOOKUP(E479,'TAB 1 Codificação CC Órgão'!$A$19:$L$1027,12,0),"-")</f>
        <v>-</v>
      </c>
      <c r="G479" s="204"/>
      <c r="H479" s="201"/>
      <c r="I479" s="204"/>
    </row>
    <row r="480" spans="1:9">
      <c r="A480" s="173" t="str">
        <f t="shared" si="294"/>
        <v>22.1.4.142</v>
      </c>
      <c r="B480" s="173" t="str">
        <f t="shared" si="295"/>
        <v>22.1</v>
      </c>
      <c r="C480" s="173">
        <f t="shared" si="295"/>
        <v>4</v>
      </c>
      <c r="D480" s="173">
        <f t="shared" si="296"/>
        <v>142</v>
      </c>
      <c r="E480" s="201"/>
      <c r="F480" s="198" t="str">
        <f>IFERROR(+VLOOKUP(E480,'TAB 1 Codificação CC Órgão'!$A$19:$L$1027,12,0),"-")</f>
        <v>-</v>
      </c>
      <c r="G480" s="204"/>
      <c r="H480" s="201"/>
      <c r="I480" s="204"/>
    </row>
    <row r="481" spans="1:9">
      <c r="A481" s="173" t="str">
        <f t="shared" si="294"/>
        <v>22.1.4.143</v>
      </c>
      <c r="B481" s="173" t="str">
        <f t="shared" si="295"/>
        <v>22.1</v>
      </c>
      <c r="C481" s="173">
        <f t="shared" si="295"/>
        <v>4</v>
      </c>
      <c r="D481" s="173">
        <f t="shared" si="296"/>
        <v>143</v>
      </c>
      <c r="E481" s="201"/>
      <c r="F481" s="198" t="str">
        <f>IFERROR(+VLOOKUP(E481,'TAB 1 Codificação CC Órgão'!$A$19:$L$1027,12,0),"-")</f>
        <v>-</v>
      </c>
      <c r="G481" s="204"/>
      <c r="H481" s="201"/>
      <c r="I481" s="204"/>
    </row>
    <row r="482" spans="1:9">
      <c r="A482" s="173" t="str">
        <f t="shared" si="294"/>
        <v>22.1.4.144</v>
      </c>
      <c r="B482" s="173" t="str">
        <f t="shared" si="295"/>
        <v>22.1</v>
      </c>
      <c r="C482" s="173">
        <f t="shared" si="295"/>
        <v>4</v>
      </c>
      <c r="D482" s="173">
        <f t="shared" si="296"/>
        <v>144</v>
      </c>
      <c r="E482" s="201"/>
      <c r="F482" s="198" t="str">
        <f>IFERROR(+VLOOKUP(E482,'TAB 1 Codificação CC Órgão'!$A$19:$L$1027,12,0),"-")</f>
        <v>-</v>
      </c>
      <c r="G482" s="204"/>
      <c r="H482" s="201"/>
      <c r="I482" s="204"/>
    </row>
    <row r="483" spans="1:9">
      <c r="A483" s="173" t="str">
        <f t="shared" si="294"/>
        <v>22.1.4.145</v>
      </c>
      <c r="B483" s="173" t="str">
        <f t="shared" si="295"/>
        <v>22.1</v>
      </c>
      <c r="C483" s="173">
        <f t="shared" si="295"/>
        <v>4</v>
      </c>
      <c r="D483" s="173">
        <f t="shared" si="296"/>
        <v>145</v>
      </c>
      <c r="E483" s="201"/>
      <c r="F483" s="198" t="str">
        <f>IFERROR(+VLOOKUP(E483,'TAB 1 Codificação CC Órgão'!$A$19:$L$1027,12,0),"-")</f>
        <v>-</v>
      </c>
      <c r="G483" s="204"/>
      <c r="H483" s="201"/>
      <c r="I483" s="204"/>
    </row>
    <row r="484" spans="1:9">
      <c r="A484" s="173" t="str">
        <f t="shared" si="294"/>
        <v>22.1.4.146</v>
      </c>
      <c r="B484" s="173" t="str">
        <f t="shared" si="295"/>
        <v>22.1</v>
      </c>
      <c r="C484" s="173">
        <f t="shared" si="295"/>
        <v>4</v>
      </c>
      <c r="D484" s="173">
        <f t="shared" si="296"/>
        <v>146</v>
      </c>
      <c r="E484" s="201"/>
      <c r="F484" s="198" t="str">
        <f>IFERROR(+VLOOKUP(E484,'TAB 1 Codificação CC Órgão'!$A$19:$L$1027,12,0),"-")</f>
        <v>-</v>
      </c>
      <c r="G484" s="204"/>
      <c r="H484" s="201"/>
      <c r="I484" s="204"/>
    </row>
    <row r="485" spans="1:9">
      <c r="A485" s="173" t="str">
        <f t="shared" si="294"/>
        <v>22.1.4.147</v>
      </c>
      <c r="B485" s="173" t="str">
        <f t="shared" si="295"/>
        <v>22.1</v>
      </c>
      <c r="C485" s="173">
        <f t="shared" si="295"/>
        <v>4</v>
      </c>
      <c r="D485" s="173">
        <f t="shared" si="296"/>
        <v>147</v>
      </c>
      <c r="E485" s="201"/>
      <c r="F485" s="198" t="str">
        <f>IFERROR(+VLOOKUP(E485,'TAB 1 Codificação CC Órgão'!$A$19:$L$1027,12,0),"-")</f>
        <v>-</v>
      </c>
      <c r="G485" s="204"/>
      <c r="H485" s="201"/>
      <c r="I485" s="204"/>
    </row>
    <row r="486" spans="1:9">
      <c r="A486" s="173" t="str">
        <f t="shared" ref="A486:A549" si="297">CONCATENATE(B486,".",C486,".",D486)</f>
        <v>22.1.4.148</v>
      </c>
      <c r="B486" s="173" t="str">
        <f t="shared" si="295"/>
        <v>22.1</v>
      </c>
      <c r="C486" s="173">
        <f t="shared" si="295"/>
        <v>4</v>
      </c>
      <c r="D486" s="173">
        <f t="shared" si="296"/>
        <v>148</v>
      </c>
      <c r="E486" s="201"/>
      <c r="F486" s="198" t="str">
        <f>IFERROR(+VLOOKUP(E486,'TAB 1 Codificação CC Órgão'!$A$19:$L$1027,12,0),"-")</f>
        <v>-</v>
      </c>
      <c r="G486" s="204"/>
      <c r="H486" s="201"/>
      <c r="I486" s="204"/>
    </row>
    <row r="487" spans="1:9">
      <c r="A487" s="173" t="str">
        <f t="shared" si="297"/>
        <v>22.1.4.149</v>
      </c>
      <c r="B487" s="173" t="str">
        <f t="shared" si="295"/>
        <v>22.1</v>
      </c>
      <c r="C487" s="173">
        <f t="shared" si="295"/>
        <v>4</v>
      </c>
      <c r="D487" s="173">
        <f t="shared" si="296"/>
        <v>149</v>
      </c>
      <c r="E487" s="201"/>
      <c r="F487" s="198" t="str">
        <f>IFERROR(+VLOOKUP(E487,'TAB 1 Codificação CC Órgão'!$A$19:$L$1027,12,0),"-")</f>
        <v>-</v>
      </c>
      <c r="G487" s="204"/>
      <c r="H487" s="201"/>
      <c r="I487" s="204"/>
    </row>
    <row r="488" spans="1:9">
      <c r="A488" s="173" t="str">
        <f t="shared" si="297"/>
        <v>22.1.4.150</v>
      </c>
      <c r="B488" s="173" t="str">
        <f t="shared" si="295"/>
        <v>22.1</v>
      </c>
      <c r="C488" s="173">
        <f t="shared" si="295"/>
        <v>4</v>
      </c>
      <c r="D488" s="173">
        <f t="shared" si="296"/>
        <v>150</v>
      </c>
      <c r="E488" s="201"/>
      <c r="F488" s="198" t="str">
        <f>IFERROR(+VLOOKUP(E488,'TAB 1 Codificação CC Órgão'!$A$19:$L$1027,12,0),"-")</f>
        <v>-</v>
      </c>
      <c r="G488" s="204"/>
      <c r="H488" s="201"/>
      <c r="I488" s="204"/>
    </row>
    <row r="489" spans="1:9">
      <c r="A489" s="173" t="str">
        <f t="shared" si="297"/>
        <v>22.1.4.151</v>
      </c>
      <c r="B489" s="173" t="str">
        <f t="shared" si="295"/>
        <v>22.1</v>
      </c>
      <c r="C489" s="173">
        <f t="shared" si="295"/>
        <v>4</v>
      </c>
      <c r="D489" s="173">
        <f t="shared" si="296"/>
        <v>151</v>
      </c>
      <c r="E489" s="201"/>
      <c r="F489" s="198" t="str">
        <f>IFERROR(+VLOOKUP(E489,'TAB 1 Codificação CC Órgão'!$A$19:$L$1027,12,0),"-")</f>
        <v>-</v>
      </c>
      <c r="G489" s="204"/>
      <c r="H489" s="201"/>
      <c r="I489" s="204"/>
    </row>
    <row r="490" spans="1:9">
      <c r="A490" s="173" t="str">
        <f t="shared" si="297"/>
        <v>22.1.4.152</v>
      </c>
      <c r="B490" s="173" t="str">
        <f t="shared" si="295"/>
        <v>22.1</v>
      </c>
      <c r="C490" s="173">
        <f t="shared" si="295"/>
        <v>4</v>
      </c>
      <c r="D490" s="173">
        <f t="shared" si="296"/>
        <v>152</v>
      </c>
      <c r="E490" s="201"/>
      <c r="F490" s="198" t="str">
        <f>IFERROR(+VLOOKUP(E490,'TAB 1 Codificação CC Órgão'!$A$19:$L$1027,12,0),"-")</f>
        <v>-</v>
      </c>
      <c r="G490" s="204"/>
      <c r="H490" s="201"/>
      <c r="I490" s="204"/>
    </row>
    <row r="491" spans="1:9">
      <c r="A491" s="173" t="str">
        <f t="shared" si="297"/>
        <v>22.1.4.153</v>
      </c>
      <c r="B491" s="173" t="str">
        <f t="shared" si="295"/>
        <v>22.1</v>
      </c>
      <c r="C491" s="173">
        <f t="shared" si="295"/>
        <v>4</v>
      </c>
      <c r="D491" s="173">
        <f t="shared" si="296"/>
        <v>153</v>
      </c>
      <c r="E491" s="201"/>
      <c r="F491" s="198" t="str">
        <f>IFERROR(+VLOOKUP(E491,'TAB 1 Codificação CC Órgão'!$A$19:$L$1027,12,0),"-")</f>
        <v>-</v>
      </c>
      <c r="G491" s="204"/>
      <c r="H491" s="201"/>
      <c r="I491" s="204"/>
    </row>
    <row r="492" spans="1:9">
      <c r="A492" s="173" t="str">
        <f t="shared" si="297"/>
        <v>22.1.4.154</v>
      </c>
      <c r="B492" s="173" t="str">
        <f t="shared" si="295"/>
        <v>22.1</v>
      </c>
      <c r="C492" s="173">
        <f t="shared" si="295"/>
        <v>4</v>
      </c>
      <c r="D492" s="173">
        <f t="shared" si="296"/>
        <v>154</v>
      </c>
      <c r="E492" s="201"/>
      <c r="F492" s="198" t="str">
        <f>IFERROR(+VLOOKUP(E492,'TAB 1 Codificação CC Órgão'!$A$19:$L$1027,12,0),"-")</f>
        <v>-</v>
      </c>
      <c r="G492" s="204"/>
      <c r="H492" s="201"/>
      <c r="I492" s="204"/>
    </row>
    <row r="493" spans="1:9">
      <c r="A493" s="173" t="str">
        <f t="shared" si="297"/>
        <v>22.1.4.155</v>
      </c>
      <c r="B493" s="173" t="str">
        <f t="shared" si="295"/>
        <v>22.1</v>
      </c>
      <c r="C493" s="173">
        <f t="shared" si="295"/>
        <v>4</v>
      </c>
      <c r="D493" s="173">
        <f t="shared" si="296"/>
        <v>155</v>
      </c>
      <c r="E493" s="201"/>
      <c r="F493" s="198" t="str">
        <f>IFERROR(+VLOOKUP(E493,'TAB 1 Codificação CC Órgão'!$A$19:$L$1027,12,0),"-")</f>
        <v>-</v>
      </c>
      <c r="G493" s="204"/>
      <c r="H493" s="201"/>
      <c r="I493" s="204"/>
    </row>
    <row r="494" spans="1:9">
      <c r="A494" s="173" t="str">
        <f t="shared" si="297"/>
        <v>22.1.4.156</v>
      </c>
      <c r="B494" s="173" t="str">
        <f t="shared" si="295"/>
        <v>22.1</v>
      </c>
      <c r="C494" s="173">
        <f t="shared" si="295"/>
        <v>4</v>
      </c>
      <c r="D494" s="173">
        <f t="shared" si="296"/>
        <v>156</v>
      </c>
      <c r="E494" s="201"/>
      <c r="F494" s="198" t="str">
        <f>IFERROR(+VLOOKUP(E494,'TAB 1 Codificação CC Órgão'!$A$19:$L$1027,12,0),"-")</f>
        <v>-</v>
      </c>
      <c r="G494" s="204"/>
      <c r="H494" s="201"/>
      <c r="I494" s="204"/>
    </row>
    <row r="495" spans="1:9">
      <c r="A495" s="173" t="str">
        <f t="shared" si="297"/>
        <v>22.1.4.157</v>
      </c>
      <c r="B495" s="173" t="str">
        <f t="shared" si="295"/>
        <v>22.1</v>
      </c>
      <c r="C495" s="173">
        <f t="shared" si="295"/>
        <v>4</v>
      </c>
      <c r="D495" s="173">
        <f t="shared" si="296"/>
        <v>157</v>
      </c>
      <c r="E495" s="201"/>
      <c r="F495" s="198" t="str">
        <f>IFERROR(+VLOOKUP(E495,'TAB 1 Codificação CC Órgão'!$A$19:$L$1027,12,0),"-")</f>
        <v>-</v>
      </c>
      <c r="G495" s="204"/>
      <c r="H495" s="201"/>
      <c r="I495" s="204"/>
    </row>
    <row r="496" spans="1:9">
      <c r="A496" s="173" t="str">
        <f t="shared" si="297"/>
        <v>22.1.4.158</v>
      </c>
      <c r="B496" s="173" t="str">
        <f t="shared" si="295"/>
        <v>22.1</v>
      </c>
      <c r="C496" s="173">
        <f t="shared" si="295"/>
        <v>4</v>
      </c>
      <c r="D496" s="173">
        <f t="shared" si="296"/>
        <v>158</v>
      </c>
      <c r="E496" s="201"/>
      <c r="F496" s="198" t="str">
        <f>IFERROR(+VLOOKUP(E496,'TAB 1 Codificação CC Órgão'!$A$19:$L$1027,12,0),"-")</f>
        <v>-</v>
      </c>
      <c r="G496" s="204"/>
      <c r="H496" s="201"/>
      <c r="I496" s="204"/>
    </row>
    <row r="497" spans="1:9">
      <c r="A497" s="173" t="str">
        <f t="shared" si="297"/>
        <v>22.1.4.159</v>
      </c>
      <c r="B497" s="173" t="str">
        <f t="shared" si="295"/>
        <v>22.1</v>
      </c>
      <c r="C497" s="173">
        <f t="shared" si="295"/>
        <v>4</v>
      </c>
      <c r="D497" s="173">
        <f t="shared" si="296"/>
        <v>159</v>
      </c>
      <c r="E497" s="201"/>
      <c r="F497" s="198" t="str">
        <f>IFERROR(+VLOOKUP(E497,'TAB 1 Codificação CC Órgão'!$A$19:$L$1027,12,0),"-")</f>
        <v>-</v>
      </c>
      <c r="G497" s="204"/>
      <c r="H497" s="201"/>
      <c r="I497" s="204"/>
    </row>
    <row r="498" spans="1:9">
      <c r="A498" s="173" t="str">
        <f t="shared" si="297"/>
        <v>22.1.4.160</v>
      </c>
      <c r="B498" s="173" t="str">
        <f t="shared" si="295"/>
        <v>22.1</v>
      </c>
      <c r="C498" s="173">
        <f t="shared" si="295"/>
        <v>4</v>
      </c>
      <c r="D498" s="173">
        <f t="shared" si="296"/>
        <v>160</v>
      </c>
      <c r="E498" s="201"/>
      <c r="F498" s="198" t="str">
        <f>IFERROR(+VLOOKUP(E498,'TAB 1 Codificação CC Órgão'!$A$19:$L$1027,12,0),"-")</f>
        <v>-</v>
      </c>
      <c r="G498" s="204"/>
      <c r="H498" s="201"/>
      <c r="I498" s="204"/>
    </row>
    <row r="499" spans="1:9">
      <c r="A499" s="173" t="str">
        <f t="shared" si="297"/>
        <v>22.1.4.161</v>
      </c>
      <c r="B499" s="173" t="str">
        <f t="shared" si="295"/>
        <v>22.1</v>
      </c>
      <c r="C499" s="173">
        <f t="shared" si="295"/>
        <v>4</v>
      </c>
      <c r="D499" s="173">
        <f t="shared" si="296"/>
        <v>161</v>
      </c>
      <c r="E499" s="201"/>
      <c r="F499" s="198" t="str">
        <f>IFERROR(+VLOOKUP(E499,'TAB 1 Codificação CC Órgão'!$A$19:$L$1027,12,0),"-")</f>
        <v>-</v>
      </c>
      <c r="G499" s="204"/>
      <c r="H499" s="201"/>
      <c r="I499" s="204"/>
    </row>
    <row r="500" spans="1:9">
      <c r="A500" s="173" t="str">
        <f t="shared" si="297"/>
        <v>22.1.4.162</v>
      </c>
      <c r="B500" s="173" t="str">
        <f t="shared" si="295"/>
        <v>22.1</v>
      </c>
      <c r="C500" s="173">
        <f t="shared" si="295"/>
        <v>4</v>
      </c>
      <c r="D500" s="173">
        <f t="shared" si="296"/>
        <v>162</v>
      </c>
      <c r="E500" s="201"/>
      <c r="F500" s="198" t="str">
        <f>IFERROR(+VLOOKUP(E500,'TAB 1 Codificação CC Órgão'!$A$19:$L$1027,12,0),"-")</f>
        <v>-</v>
      </c>
      <c r="G500" s="204"/>
      <c r="H500" s="201"/>
      <c r="I500" s="204"/>
    </row>
    <row r="501" spans="1:9">
      <c r="A501" s="173" t="str">
        <f t="shared" si="297"/>
        <v>22.1.4.163</v>
      </c>
      <c r="B501" s="173" t="str">
        <f t="shared" si="295"/>
        <v>22.1</v>
      </c>
      <c r="C501" s="173">
        <f t="shared" si="295"/>
        <v>4</v>
      </c>
      <c r="D501" s="173">
        <f t="shared" si="296"/>
        <v>163</v>
      </c>
      <c r="E501" s="201"/>
      <c r="F501" s="198" t="str">
        <f>IFERROR(+VLOOKUP(E501,'TAB 1 Codificação CC Órgão'!$A$19:$L$1027,12,0),"-")</f>
        <v>-</v>
      </c>
      <c r="G501" s="204"/>
      <c r="H501" s="201"/>
      <c r="I501" s="204"/>
    </row>
    <row r="502" spans="1:9">
      <c r="A502" s="173" t="str">
        <f t="shared" si="297"/>
        <v>22.1.4.164</v>
      </c>
      <c r="B502" s="173" t="str">
        <f t="shared" si="295"/>
        <v>22.1</v>
      </c>
      <c r="C502" s="173">
        <f t="shared" si="295"/>
        <v>4</v>
      </c>
      <c r="D502" s="173">
        <f t="shared" si="296"/>
        <v>164</v>
      </c>
      <c r="E502" s="201"/>
      <c r="F502" s="198" t="str">
        <f>IFERROR(+VLOOKUP(E502,'TAB 1 Codificação CC Órgão'!$A$19:$L$1027,12,0),"-")</f>
        <v>-</v>
      </c>
      <c r="G502" s="204"/>
      <c r="H502" s="201"/>
      <c r="I502" s="204"/>
    </row>
    <row r="503" spans="1:9">
      <c r="A503" s="173" t="str">
        <f t="shared" si="297"/>
        <v>22.1.4.165</v>
      </c>
      <c r="B503" s="173" t="str">
        <f t="shared" si="295"/>
        <v>22.1</v>
      </c>
      <c r="C503" s="173">
        <f t="shared" si="295"/>
        <v>4</v>
      </c>
      <c r="D503" s="173">
        <f t="shared" si="296"/>
        <v>165</v>
      </c>
      <c r="E503" s="201"/>
      <c r="F503" s="198" t="str">
        <f>IFERROR(+VLOOKUP(E503,'TAB 1 Codificação CC Órgão'!$A$19:$L$1027,12,0),"-")</f>
        <v>-</v>
      </c>
      <c r="G503" s="204"/>
      <c r="H503" s="201"/>
      <c r="I503" s="204"/>
    </row>
    <row r="504" spans="1:9">
      <c r="A504" s="173" t="str">
        <f t="shared" si="297"/>
        <v>22.1.4.166</v>
      </c>
      <c r="B504" s="173" t="str">
        <f t="shared" si="295"/>
        <v>22.1</v>
      </c>
      <c r="C504" s="173">
        <f t="shared" si="295"/>
        <v>4</v>
      </c>
      <c r="D504" s="173">
        <f t="shared" si="296"/>
        <v>166</v>
      </c>
      <c r="E504" s="201"/>
      <c r="F504" s="198" t="str">
        <f>IFERROR(+VLOOKUP(E504,'TAB 1 Codificação CC Órgão'!$A$19:$L$1027,12,0),"-")</f>
        <v>-</v>
      </c>
      <c r="G504" s="204"/>
      <c r="H504" s="201"/>
      <c r="I504" s="204"/>
    </row>
    <row r="505" spans="1:9">
      <c r="A505" s="173" t="str">
        <f t="shared" si="297"/>
        <v>22.1.4.167</v>
      </c>
      <c r="B505" s="173" t="str">
        <f t="shared" si="295"/>
        <v>22.1</v>
      </c>
      <c r="C505" s="173">
        <f t="shared" si="295"/>
        <v>4</v>
      </c>
      <c r="D505" s="173">
        <f t="shared" si="296"/>
        <v>167</v>
      </c>
      <c r="E505" s="201"/>
      <c r="F505" s="198" t="str">
        <f>IFERROR(+VLOOKUP(E505,'TAB 1 Codificação CC Órgão'!$A$19:$L$1027,12,0),"-")</f>
        <v>-</v>
      </c>
      <c r="G505" s="204"/>
      <c r="H505" s="201"/>
      <c r="I505" s="204"/>
    </row>
    <row r="506" spans="1:9">
      <c r="A506" s="173" t="str">
        <f t="shared" si="297"/>
        <v>22.1.4.168</v>
      </c>
      <c r="B506" s="173" t="str">
        <f t="shared" si="295"/>
        <v>22.1</v>
      </c>
      <c r="C506" s="173">
        <f t="shared" si="295"/>
        <v>4</v>
      </c>
      <c r="D506" s="173">
        <f t="shared" si="296"/>
        <v>168</v>
      </c>
      <c r="E506" s="201"/>
      <c r="F506" s="198" t="str">
        <f>IFERROR(+VLOOKUP(E506,'TAB 1 Codificação CC Órgão'!$A$19:$L$1027,12,0),"-")</f>
        <v>-</v>
      </c>
      <c r="G506" s="204"/>
      <c r="H506" s="201"/>
      <c r="I506" s="204"/>
    </row>
    <row r="507" spans="1:9">
      <c r="A507" s="173" t="str">
        <f t="shared" si="297"/>
        <v>22.1.4.169</v>
      </c>
      <c r="B507" s="173" t="str">
        <f t="shared" si="295"/>
        <v>22.1</v>
      </c>
      <c r="C507" s="173">
        <f t="shared" si="295"/>
        <v>4</v>
      </c>
      <c r="D507" s="173">
        <f t="shared" si="296"/>
        <v>169</v>
      </c>
      <c r="E507" s="201"/>
      <c r="F507" s="198" t="str">
        <f>IFERROR(+VLOOKUP(E507,'TAB 1 Codificação CC Órgão'!$A$19:$L$1027,12,0),"-")</f>
        <v>-</v>
      </c>
      <c r="G507" s="204"/>
      <c r="H507" s="201"/>
      <c r="I507" s="204"/>
    </row>
    <row r="508" spans="1:9">
      <c r="A508" s="173" t="str">
        <f t="shared" si="297"/>
        <v>22.1.4.170</v>
      </c>
      <c r="B508" s="173" t="str">
        <f t="shared" si="295"/>
        <v>22.1</v>
      </c>
      <c r="C508" s="173">
        <f t="shared" si="295"/>
        <v>4</v>
      </c>
      <c r="D508" s="173">
        <f t="shared" si="296"/>
        <v>170</v>
      </c>
      <c r="E508" s="201"/>
      <c r="F508" s="198" t="str">
        <f>IFERROR(+VLOOKUP(E508,'TAB 1 Codificação CC Órgão'!$A$19:$L$1027,12,0),"-")</f>
        <v>-</v>
      </c>
      <c r="G508" s="204"/>
      <c r="H508" s="201"/>
      <c r="I508" s="204"/>
    </row>
    <row r="509" spans="1:9">
      <c r="A509" s="173" t="str">
        <f t="shared" si="297"/>
        <v>22.1.4.171</v>
      </c>
      <c r="B509" s="173" t="str">
        <f t="shared" si="295"/>
        <v>22.1</v>
      </c>
      <c r="C509" s="173">
        <f t="shared" si="295"/>
        <v>4</v>
      </c>
      <c r="D509" s="173">
        <f t="shared" si="296"/>
        <v>171</v>
      </c>
      <c r="E509" s="201"/>
      <c r="F509" s="198" t="str">
        <f>IFERROR(+VLOOKUP(E509,'TAB 1 Codificação CC Órgão'!$A$19:$L$1027,12,0),"-")</f>
        <v>-</v>
      </c>
      <c r="G509" s="204"/>
      <c r="H509" s="201"/>
      <c r="I509" s="204"/>
    </row>
    <row r="510" spans="1:9">
      <c r="A510" s="173" t="str">
        <f t="shared" si="297"/>
        <v>22.1.4.172</v>
      </c>
      <c r="B510" s="173" t="str">
        <f t="shared" si="295"/>
        <v>22.1</v>
      </c>
      <c r="C510" s="173">
        <f t="shared" si="295"/>
        <v>4</v>
      </c>
      <c r="D510" s="173">
        <f t="shared" si="296"/>
        <v>172</v>
      </c>
      <c r="E510" s="201"/>
      <c r="F510" s="198" t="str">
        <f>IFERROR(+VLOOKUP(E510,'TAB 1 Codificação CC Órgão'!$A$19:$L$1027,12,0),"-")</f>
        <v>-</v>
      </c>
      <c r="G510" s="204"/>
      <c r="H510" s="201"/>
      <c r="I510" s="204"/>
    </row>
    <row r="511" spans="1:9">
      <c r="A511" s="173" t="str">
        <f t="shared" si="297"/>
        <v>22.1.4.173</v>
      </c>
      <c r="B511" s="173" t="str">
        <f t="shared" si="295"/>
        <v>22.1</v>
      </c>
      <c r="C511" s="173">
        <f t="shared" si="295"/>
        <v>4</v>
      </c>
      <c r="D511" s="173">
        <f t="shared" si="296"/>
        <v>173</v>
      </c>
      <c r="E511" s="201"/>
      <c r="F511" s="198" t="str">
        <f>IFERROR(+VLOOKUP(E511,'TAB 1 Codificação CC Órgão'!$A$19:$L$1027,12,0),"-")</f>
        <v>-</v>
      </c>
      <c r="G511" s="204"/>
      <c r="H511" s="201"/>
      <c r="I511" s="204"/>
    </row>
    <row r="512" spans="1:9">
      <c r="A512" s="173" t="str">
        <f t="shared" si="297"/>
        <v>22.1.4.174</v>
      </c>
      <c r="B512" s="173" t="str">
        <f t="shared" si="295"/>
        <v>22.1</v>
      </c>
      <c r="C512" s="173">
        <f t="shared" si="295"/>
        <v>4</v>
      </c>
      <c r="D512" s="173">
        <f t="shared" si="296"/>
        <v>174</v>
      </c>
      <c r="E512" s="201"/>
      <c r="F512" s="198" t="str">
        <f>IFERROR(+VLOOKUP(E512,'TAB 1 Codificação CC Órgão'!$A$19:$L$1027,12,0),"-")</f>
        <v>-</v>
      </c>
      <c r="G512" s="204"/>
      <c r="H512" s="201"/>
      <c r="I512" s="204"/>
    </row>
    <row r="513" spans="1:9">
      <c r="A513" s="173" t="str">
        <f t="shared" si="297"/>
        <v>22.1.4.175</v>
      </c>
      <c r="B513" s="173" t="str">
        <f t="shared" si="295"/>
        <v>22.1</v>
      </c>
      <c r="C513" s="173">
        <f t="shared" si="295"/>
        <v>4</v>
      </c>
      <c r="D513" s="173">
        <f t="shared" si="296"/>
        <v>175</v>
      </c>
      <c r="E513" s="201"/>
      <c r="F513" s="198" t="str">
        <f>IFERROR(+VLOOKUP(E513,'TAB 1 Codificação CC Órgão'!$A$19:$L$1027,12,0),"-")</f>
        <v>-</v>
      </c>
      <c r="G513" s="204"/>
      <c r="H513" s="201"/>
      <c r="I513" s="204"/>
    </row>
    <row r="514" spans="1:9">
      <c r="A514" s="173" t="str">
        <f t="shared" si="297"/>
        <v>22.1.4.176</v>
      </c>
      <c r="B514" s="173" t="str">
        <f t="shared" si="295"/>
        <v>22.1</v>
      </c>
      <c r="C514" s="173">
        <f t="shared" si="295"/>
        <v>4</v>
      </c>
      <c r="D514" s="173">
        <f t="shared" si="296"/>
        <v>176</v>
      </c>
      <c r="E514" s="201"/>
      <c r="F514" s="198" t="str">
        <f>IFERROR(+VLOOKUP(E514,'TAB 1 Codificação CC Órgão'!$A$19:$L$1027,12,0),"-")</f>
        <v>-</v>
      </c>
      <c r="G514" s="204"/>
      <c r="H514" s="201"/>
      <c r="I514" s="204"/>
    </row>
    <row r="515" spans="1:9">
      <c r="A515" s="173" t="str">
        <f t="shared" si="297"/>
        <v>22.1.4.177</v>
      </c>
      <c r="B515" s="173" t="str">
        <f t="shared" si="295"/>
        <v>22.1</v>
      </c>
      <c r="C515" s="173">
        <f t="shared" si="295"/>
        <v>4</v>
      </c>
      <c r="D515" s="173">
        <f t="shared" si="296"/>
        <v>177</v>
      </c>
      <c r="E515" s="201"/>
      <c r="F515" s="198" t="str">
        <f>IFERROR(+VLOOKUP(E515,'TAB 1 Codificação CC Órgão'!$A$19:$L$1027,12,0),"-")</f>
        <v>-</v>
      </c>
      <c r="G515" s="204"/>
      <c r="H515" s="201"/>
      <c r="I515" s="204"/>
    </row>
    <row r="516" spans="1:9">
      <c r="A516" s="173" t="str">
        <f t="shared" si="297"/>
        <v>22.1.4.178</v>
      </c>
      <c r="B516" s="173" t="str">
        <f t="shared" si="295"/>
        <v>22.1</v>
      </c>
      <c r="C516" s="173">
        <f t="shared" si="295"/>
        <v>4</v>
      </c>
      <c r="D516" s="173">
        <f t="shared" si="296"/>
        <v>178</v>
      </c>
      <c r="E516" s="201"/>
      <c r="F516" s="198" t="str">
        <f>IFERROR(+VLOOKUP(E516,'TAB 1 Codificação CC Órgão'!$A$19:$L$1027,12,0),"-")</f>
        <v>-</v>
      </c>
      <c r="G516" s="204"/>
      <c r="H516" s="201"/>
      <c r="I516" s="204"/>
    </row>
    <row r="517" spans="1:9">
      <c r="A517" s="173" t="str">
        <f t="shared" si="297"/>
        <v>22.1.4.179</v>
      </c>
      <c r="B517" s="173" t="str">
        <f t="shared" si="295"/>
        <v>22.1</v>
      </c>
      <c r="C517" s="173">
        <f t="shared" si="295"/>
        <v>4</v>
      </c>
      <c r="D517" s="173">
        <f t="shared" si="296"/>
        <v>179</v>
      </c>
      <c r="E517" s="201"/>
      <c r="F517" s="198" t="str">
        <f>IFERROR(+VLOOKUP(E517,'TAB 1 Codificação CC Órgão'!$A$19:$L$1027,12,0),"-")</f>
        <v>-</v>
      </c>
      <c r="G517" s="204"/>
      <c r="H517" s="201"/>
      <c r="I517" s="204"/>
    </row>
    <row r="518" spans="1:9">
      <c r="A518" s="173" t="str">
        <f t="shared" si="297"/>
        <v>22.1.4.180</v>
      </c>
      <c r="B518" s="173" t="str">
        <f t="shared" si="295"/>
        <v>22.1</v>
      </c>
      <c r="C518" s="173">
        <f t="shared" si="295"/>
        <v>4</v>
      </c>
      <c r="D518" s="173">
        <f t="shared" si="296"/>
        <v>180</v>
      </c>
      <c r="E518" s="201"/>
      <c r="F518" s="198" t="str">
        <f>IFERROR(+VLOOKUP(E518,'TAB 1 Codificação CC Órgão'!$A$19:$L$1027,12,0),"-")</f>
        <v>-</v>
      </c>
      <c r="G518" s="204"/>
      <c r="H518" s="201"/>
      <c r="I518" s="204"/>
    </row>
    <row r="519" spans="1:9">
      <c r="A519" s="173" t="str">
        <f t="shared" si="297"/>
        <v>22.1.4.181</v>
      </c>
      <c r="B519" s="173" t="str">
        <f t="shared" si="295"/>
        <v>22.1</v>
      </c>
      <c r="C519" s="173">
        <f t="shared" si="295"/>
        <v>4</v>
      </c>
      <c r="D519" s="173">
        <f t="shared" si="296"/>
        <v>181</v>
      </c>
      <c r="E519" s="201"/>
      <c r="F519" s="198" t="str">
        <f>IFERROR(+VLOOKUP(E519,'TAB 1 Codificação CC Órgão'!$A$19:$L$1027,12,0),"-")</f>
        <v>-</v>
      </c>
      <c r="G519" s="204"/>
      <c r="H519" s="201"/>
      <c r="I519" s="204"/>
    </row>
    <row r="520" spans="1:9">
      <c r="A520" s="173" t="str">
        <f t="shared" si="297"/>
        <v>22.1.4.182</v>
      </c>
      <c r="B520" s="173" t="str">
        <f t="shared" si="295"/>
        <v>22.1</v>
      </c>
      <c r="C520" s="173">
        <f t="shared" si="295"/>
        <v>4</v>
      </c>
      <c r="D520" s="173">
        <f t="shared" si="296"/>
        <v>182</v>
      </c>
      <c r="E520" s="201"/>
      <c r="F520" s="198" t="str">
        <f>IFERROR(+VLOOKUP(E520,'TAB 1 Codificação CC Órgão'!$A$19:$L$1027,12,0),"-")</f>
        <v>-</v>
      </c>
      <c r="G520" s="204"/>
      <c r="H520" s="201"/>
      <c r="I520" s="204"/>
    </row>
    <row r="521" spans="1:9">
      <c r="A521" s="173" t="str">
        <f t="shared" si="297"/>
        <v>22.1.4.183</v>
      </c>
      <c r="B521" s="173" t="str">
        <f t="shared" si="295"/>
        <v>22.1</v>
      </c>
      <c r="C521" s="173">
        <f t="shared" si="295"/>
        <v>4</v>
      </c>
      <c r="D521" s="173">
        <f t="shared" si="296"/>
        <v>183</v>
      </c>
      <c r="E521" s="201"/>
      <c r="F521" s="198" t="str">
        <f>IFERROR(+VLOOKUP(E521,'TAB 1 Codificação CC Órgão'!$A$19:$L$1027,12,0),"-")</f>
        <v>-</v>
      </c>
      <c r="G521" s="204"/>
      <c r="H521" s="201"/>
      <c r="I521" s="204"/>
    </row>
    <row r="522" spans="1:9">
      <c r="A522" s="173" t="str">
        <f t="shared" si="297"/>
        <v>22.1.4.184</v>
      </c>
      <c r="B522" s="173" t="str">
        <f t="shared" si="295"/>
        <v>22.1</v>
      </c>
      <c r="C522" s="173">
        <f t="shared" si="295"/>
        <v>4</v>
      </c>
      <c r="D522" s="173">
        <f t="shared" si="296"/>
        <v>184</v>
      </c>
      <c r="E522" s="201"/>
      <c r="F522" s="198" t="str">
        <f>IFERROR(+VLOOKUP(E522,'TAB 1 Codificação CC Órgão'!$A$19:$L$1027,12,0),"-")</f>
        <v>-</v>
      </c>
      <c r="G522" s="204"/>
      <c r="H522" s="201"/>
      <c r="I522" s="204"/>
    </row>
    <row r="523" spans="1:9">
      <c r="A523" s="173" t="str">
        <f t="shared" si="297"/>
        <v>22.1.4.185</v>
      </c>
      <c r="B523" s="173" t="str">
        <f t="shared" si="295"/>
        <v>22.1</v>
      </c>
      <c r="C523" s="173">
        <f t="shared" si="295"/>
        <v>4</v>
      </c>
      <c r="D523" s="173">
        <f t="shared" si="296"/>
        <v>185</v>
      </c>
      <c r="E523" s="201"/>
      <c r="F523" s="198" t="str">
        <f>IFERROR(+VLOOKUP(E523,'TAB 1 Codificação CC Órgão'!$A$19:$L$1027,12,0),"-")</f>
        <v>-</v>
      </c>
      <c r="G523" s="204"/>
      <c r="H523" s="201"/>
      <c r="I523" s="204"/>
    </row>
    <row r="524" spans="1:9">
      <c r="A524" s="173" t="str">
        <f t="shared" si="297"/>
        <v>22.1.4.186</v>
      </c>
      <c r="B524" s="173" t="str">
        <f t="shared" si="295"/>
        <v>22.1</v>
      </c>
      <c r="C524" s="173">
        <f t="shared" si="295"/>
        <v>4</v>
      </c>
      <c r="D524" s="173">
        <f t="shared" si="296"/>
        <v>186</v>
      </c>
      <c r="E524" s="201"/>
      <c r="F524" s="198" t="str">
        <f>IFERROR(+VLOOKUP(E524,'TAB 1 Codificação CC Órgão'!$A$19:$L$1027,12,0),"-")</f>
        <v>-</v>
      </c>
      <c r="G524" s="204"/>
      <c r="H524" s="201"/>
      <c r="I524" s="204"/>
    </row>
    <row r="525" spans="1:9">
      <c r="A525" s="173" t="str">
        <f t="shared" si="297"/>
        <v>22.1.4.187</v>
      </c>
      <c r="B525" s="173" t="str">
        <f t="shared" si="295"/>
        <v>22.1</v>
      </c>
      <c r="C525" s="173">
        <f t="shared" si="295"/>
        <v>4</v>
      </c>
      <c r="D525" s="173">
        <f t="shared" si="296"/>
        <v>187</v>
      </c>
      <c r="E525" s="201"/>
      <c r="F525" s="198" t="str">
        <f>IFERROR(+VLOOKUP(E525,'TAB 1 Codificação CC Órgão'!$A$19:$L$1027,12,0),"-")</f>
        <v>-</v>
      </c>
      <c r="G525" s="204"/>
      <c r="H525" s="201"/>
      <c r="I525" s="204"/>
    </row>
    <row r="526" spans="1:9">
      <c r="A526" s="173" t="str">
        <f t="shared" si="297"/>
        <v>22.1.4.188</v>
      </c>
      <c r="B526" s="173" t="str">
        <f t="shared" si="295"/>
        <v>22.1</v>
      </c>
      <c r="C526" s="173">
        <f t="shared" si="295"/>
        <v>4</v>
      </c>
      <c r="D526" s="173">
        <f t="shared" si="296"/>
        <v>188</v>
      </c>
      <c r="E526" s="201"/>
      <c r="F526" s="198" t="str">
        <f>IFERROR(+VLOOKUP(E526,'TAB 1 Codificação CC Órgão'!$A$19:$L$1027,12,0),"-")</f>
        <v>-</v>
      </c>
      <c r="G526" s="204"/>
      <c r="H526" s="201"/>
      <c r="I526" s="204"/>
    </row>
    <row r="527" spans="1:9">
      <c r="A527" s="173" t="str">
        <f t="shared" si="297"/>
        <v>22.1.4.189</v>
      </c>
      <c r="B527" s="173" t="str">
        <f t="shared" si="295"/>
        <v>22.1</v>
      </c>
      <c r="C527" s="173">
        <f t="shared" si="295"/>
        <v>4</v>
      </c>
      <c r="D527" s="173">
        <f t="shared" si="296"/>
        <v>189</v>
      </c>
      <c r="E527" s="201"/>
      <c r="F527" s="198" t="str">
        <f>IFERROR(+VLOOKUP(E527,'TAB 1 Codificação CC Órgão'!$A$19:$L$1027,12,0),"-")</f>
        <v>-</v>
      </c>
      <c r="G527" s="204"/>
      <c r="H527" s="201"/>
      <c r="I527" s="204"/>
    </row>
    <row r="528" spans="1:9">
      <c r="A528" s="173" t="str">
        <f t="shared" si="297"/>
        <v>22.1.4.190</v>
      </c>
      <c r="B528" s="173" t="str">
        <f t="shared" si="295"/>
        <v>22.1</v>
      </c>
      <c r="C528" s="173">
        <f t="shared" si="295"/>
        <v>4</v>
      </c>
      <c r="D528" s="173">
        <f t="shared" si="296"/>
        <v>190</v>
      </c>
      <c r="E528" s="201"/>
      <c r="F528" s="198" t="str">
        <f>IFERROR(+VLOOKUP(E528,'TAB 1 Codificação CC Órgão'!$A$19:$L$1027,12,0),"-")</f>
        <v>-</v>
      </c>
      <c r="G528" s="204"/>
      <c r="H528" s="201"/>
      <c r="I528" s="204"/>
    </row>
    <row r="529" spans="1:9">
      <c r="A529" s="173" t="str">
        <f t="shared" si="297"/>
        <v>22.1.4.191</v>
      </c>
      <c r="B529" s="173" t="str">
        <f t="shared" si="295"/>
        <v>22.1</v>
      </c>
      <c r="C529" s="173">
        <f t="shared" si="295"/>
        <v>4</v>
      </c>
      <c r="D529" s="173">
        <f t="shared" si="296"/>
        <v>191</v>
      </c>
      <c r="E529" s="201"/>
      <c r="F529" s="198" t="str">
        <f>IFERROR(+VLOOKUP(E529,'TAB 1 Codificação CC Órgão'!$A$19:$L$1027,12,0),"-")</f>
        <v>-</v>
      </c>
      <c r="G529" s="204"/>
      <c r="H529" s="201"/>
      <c r="I529" s="204"/>
    </row>
    <row r="530" spans="1:9">
      <c r="A530" s="173" t="str">
        <f t="shared" si="297"/>
        <v>22.1.4.192</v>
      </c>
      <c r="B530" s="173" t="str">
        <f t="shared" si="295"/>
        <v>22.1</v>
      </c>
      <c r="C530" s="173">
        <f t="shared" si="295"/>
        <v>4</v>
      </c>
      <c r="D530" s="173">
        <f t="shared" si="296"/>
        <v>192</v>
      </c>
      <c r="E530" s="201"/>
      <c r="F530" s="198" t="str">
        <f>IFERROR(+VLOOKUP(E530,'TAB 1 Codificação CC Órgão'!$A$19:$L$1027,12,0),"-")</f>
        <v>-</v>
      </c>
      <c r="G530" s="204"/>
      <c r="H530" s="201"/>
      <c r="I530" s="204"/>
    </row>
    <row r="531" spans="1:9">
      <c r="A531" s="173" t="str">
        <f t="shared" si="297"/>
        <v>22.1.4.193</v>
      </c>
      <c r="B531" s="173" t="str">
        <f t="shared" si="295"/>
        <v>22.1</v>
      </c>
      <c r="C531" s="173">
        <f t="shared" si="295"/>
        <v>4</v>
      </c>
      <c r="D531" s="173">
        <f t="shared" si="296"/>
        <v>193</v>
      </c>
      <c r="E531" s="201"/>
      <c r="F531" s="198" t="str">
        <f>IFERROR(+VLOOKUP(E531,'TAB 1 Codificação CC Órgão'!$A$19:$L$1027,12,0),"-")</f>
        <v>-</v>
      </c>
      <c r="G531" s="204"/>
      <c r="H531" s="201"/>
      <c r="I531" s="204"/>
    </row>
    <row r="532" spans="1:9">
      <c r="A532" s="173" t="str">
        <f t="shared" si="297"/>
        <v>22.1.4.194</v>
      </c>
      <c r="B532" s="173" t="str">
        <f t="shared" si="295"/>
        <v>22.1</v>
      </c>
      <c r="C532" s="173">
        <f t="shared" si="295"/>
        <v>4</v>
      </c>
      <c r="D532" s="173">
        <f t="shared" si="296"/>
        <v>194</v>
      </c>
      <c r="E532" s="201"/>
      <c r="F532" s="198" t="str">
        <f>IFERROR(+VLOOKUP(E532,'TAB 1 Codificação CC Órgão'!$A$19:$L$1027,12,0),"-")</f>
        <v>-</v>
      </c>
      <c r="G532" s="204"/>
      <c r="H532" s="201"/>
      <c r="I532" s="204"/>
    </row>
    <row r="533" spans="1:9">
      <c r="A533" s="173" t="str">
        <f t="shared" si="297"/>
        <v>22.1.4.195</v>
      </c>
      <c r="B533" s="173" t="str">
        <f t="shared" ref="B533:C596" si="298">+B532</f>
        <v>22.1</v>
      </c>
      <c r="C533" s="173">
        <f t="shared" si="298"/>
        <v>4</v>
      </c>
      <c r="D533" s="173">
        <f t="shared" ref="D533:D596" si="299">+D532+1</f>
        <v>195</v>
      </c>
      <c r="E533" s="201"/>
      <c r="F533" s="198" t="str">
        <f>IFERROR(+VLOOKUP(E533,'TAB 1 Codificação CC Órgão'!$A$19:$L$1027,12,0),"-")</f>
        <v>-</v>
      </c>
      <c r="G533" s="204"/>
      <c r="H533" s="201"/>
      <c r="I533" s="204"/>
    </row>
    <row r="534" spans="1:9">
      <c r="A534" s="173" t="str">
        <f t="shared" si="297"/>
        <v>22.1.4.196</v>
      </c>
      <c r="B534" s="173" t="str">
        <f t="shared" si="298"/>
        <v>22.1</v>
      </c>
      <c r="C534" s="173">
        <f t="shared" si="298"/>
        <v>4</v>
      </c>
      <c r="D534" s="173">
        <f t="shared" si="299"/>
        <v>196</v>
      </c>
      <c r="E534" s="201"/>
      <c r="F534" s="198" t="str">
        <f>IFERROR(+VLOOKUP(E534,'TAB 1 Codificação CC Órgão'!$A$19:$L$1027,12,0),"-")</f>
        <v>-</v>
      </c>
      <c r="G534" s="204"/>
      <c r="H534" s="201"/>
      <c r="I534" s="204"/>
    </row>
    <row r="535" spans="1:9">
      <c r="A535" s="173" t="str">
        <f t="shared" si="297"/>
        <v>22.1.4.197</v>
      </c>
      <c r="B535" s="173" t="str">
        <f t="shared" si="298"/>
        <v>22.1</v>
      </c>
      <c r="C535" s="173">
        <f t="shared" si="298"/>
        <v>4</v>
      </c>
      <c r="D535" s="173">
        <f t="shared" si="299"/>
        <v>197</v>
      </c>
      <c r="E535" s="201"/>
      <c r="F535" s="198" t="str">
        <f>IFERROR(+VLOOKUP(E535,'TAB 1 Codificação CC Órgão'!$A$19:$L$1027,12,0),"-")</f>
        <v>-</v>
      </c>
      <c r="G535" s="204"/>
      <c r="H535" s="201"/>
      <c r="I535" s="204"/>
    </row>
    <row r="536" spans="1:9">
      <c r="A536" s="173" t="str">
        <f t="shared" si="297"/>
        <v>22.1.4.198</v>
      </c>
      <c r="B536" s="173" t="str">
        <f t="shared" si="298"/>
        <v>22.1</v>
      </c>
      <c r="C536" s="173">
        <f t="shared" si="298"/>
        <v>4</v>
      </c>
      <c r="D536" s="173">
        <f t="shared" si="299"/>
        <v>198</v>
      </c>
      <c r="E536" s="201"/>
      <c r="F536" s="198" t="str">
        <f>IFERROR(+VLOOKUP(E536,'TAB 1 Codificação CC Órgão'!$A$19:$L$1027,12,0),"-")</f>
        <v>-</v>
      </c>
      <c r="G536" s="204"/>
      <c r="H536" s="201"/>
      <c r="I536" s="204"/>
    </row>
    <row r="537" spans="1:9">
      <c r="A537" s="173" t="str">
        <f t="shared" si="297"/>
        <v>22.1.4.199</v>
      </c>
      <c r="B537" s="173" t="str">
        <f t="shared" si="298"/>
        <v>22.1</v>
      </c>
      <c r="C537" s="173">
        <f t="shared" si="298"/>
        <v>4</v>
      </c>
      <c r="D537" s="173">
        <f t="shared" si="299"/>
        <v>199</v>
      </c>
      <c r="E537" s="201"/>
      <c r="F537" s="198" t="str">
        <f>IFERROR(+VLOOKUP(E537,'TAB 1 Codificação CC Órgão'!$A$19:$L$1027,12,0),"-")</f>
        <v>-</v>
      </c>
      <c r="G537" s="204"/>
      <c r="H537" s="201"/>
      <c r="I537" s="204"/>
    </row>
    <row r="538" spans="1:9">
      <c r="A538" s="173" t="str">
        <f t="shared" si="297"/>
        <v>22.1.4.200</v>
      </c>
      <c r="B538" s="173" t="str">
        <f t="shared" si="298"/>
        <v>22.1</v>
      </c>
      <c r="C538" s="173">
        <f t="shared" si="298"/>
        <v>4</v>
      </c>
      <c r="D538" s="173">
        <f t="shared" si="299"/>
        <v>200</v>
      </c>
      <c r="E538" s="201"/>
      <c r="F538" s="198" t="str">
        <f>IFERROR(+VLOOKUP(E538,'TAB 1 Codificação CC Órgão'!$A$19:$L$1027,12,0),"-")</f>
        <v>-</v>
      </c>
      <c r="G538" s="204"/>
      <c r="H538" s="201"/>
      <c r="I538" s="204"/>
    </row>
    <row r="539" spans="1:9">
      <c r="A539" s="173" t="str">
        <f t="shared" si="297"/>
        <v>22.1.4.201</v>
      </c>
      <c r="B539" s="173" t="str">
        <f t="shared" si="298"/>
        <v>22.1</v>
      </c>
      <c r="C539" s="173">
        <f t="shared" si="298"/>
        <v>4</v>
      </c>
      <c r="D539" s="173">
        <f t="shared" si="299"/>
        <v>201</v>
      </c>
      <c r="E539" s="201"/>
      <c r="F539" s="198" t="str">
        <f>IFERROR(+VLOOKUP(E539,'TAB 1 Codificação CC Órgão'!$A$19:$L$1027,12,0),"-")</f>
        <v>-</v>
      </c>
      <c r="G539" s="204"/>
      <c r="H539" s="201"/>
      <c r="I539" s="204"/>
    </row>
    <row r="540" spans="1:9">
      <c r="A540" s="173" t="str">
        <f t="shared" si="297"/>
        <v>22.1.4.202</v>
      </c>
      <c r="B540" s="173" t="str">
        <f t="shared" si="298"/>
        <v>22.1</v>
      </c>
      <c r="C540" s="173">
        <f t="shared" si="298"/>
        <v>4</v>
      </c>
      <c r="D540" s="173">
        <f t="shared" si="299"/>
        <v>202</v>
      </c>
      <c r="E540" s="201"/>
      <c r="F540" s="198" t="str">
        <f>IFERROR(+VLOOKUP(E540,'TAB 1 Codificação CC Órgão'!$A$19:$L$1027,12,0),"-")</f>
        <v>-</v>
      </c>
      <c r="G540" s="204"/>
      <c r="H540" s="201"/>
      <c r="I540" s="204"/>
    </row>
    <row r="541" spans="1:9">
      <c r="A541" s="173" t="str">
        <f t="shared" si="297"/>
        <v>22.1.4.203</v>
      </c>
      <c r="B541" s="173" t="str">
        <f t="shared" si="298"/>
        <v>22.1</v>
      </c>
      <c r="C541" s="173">
        <f t="shared" si="298"/>
        <v>4</v>
      </c>
      <c r="D541" s="173">
        <f t="shared" si="299"/>
        <v>203</v>
      </c>
      <c r="E541" s="201"/>
      <c r="F541" s="198" t="str">
        <f>IFERROR(+VLOOKUP(E541,'TAB 1 Codificação CC Órgão'!$A$19:$L$1027,12,0),"-")</f>
        <v>-</v>
      </c>
      <c r="G541" s="204"/>
      <c r="H541" s="201"/>
      <c r="I541" s="204"/>
    </row>
    <row r="542" spans="1:9">
      <c r="A542" s="173" t="str">
        <f t="shared" si="297"/>
        <v>22.1.4.204</v>
      </c>
      <c r="B542" s="173" t="str">
        <f t="shared" si="298"/>
        <v>22.1</v>
      </c>
      <c r="C542" s="173">
        <f t="shared" si="298"/>
        <v>4</v>
      </c>
      <c r="D542" s="173">
        <f t="shared" si="299"/>
        <v>204</v>
      </c>
      <c r="E542" s="201"/>
      <c r="F542" s="198" t="str">
        <f>IFERROR(+VLOOKUP(E542,'TAB 1 Codificação CC Órgão'!$A$19:$L$1027,12,0),"-")</f>
        <v>-</v>
      </c>
      <c r="G542" s="204"/>
      <c r="H542" s="201"/>
      <c r="I542" s="204"/>
    </row>
    <row r="543" spans="1:9">
      <c r="A543" s="173" t="str">
        <f t="shared" si="297"/>
        <v>22.1.4.205</v>
      </c>
      <c r="B543" s="173" t="str">
        <f t="shared" si="298"/>
        <v>22.1</v>
      </c>
      <c r="C543" s="173">
        <f t="shared" si="298"/>
        <v>4</v>
      </c>
      <c r="D543" s="173">
        <f t="shared" si="299"/>
        <v>205</v>
      </c>
      <c r="E543" s="201"/>
      <c r="F543" s="198" t="str">
        <f>IFERROR(+VLOOKUP(E543,'TAB 1 Codificação CC Órgão'!$A$19:$L$1027,12,0),"-")</f>
        <v>-</v>
      </c>
      <c r="G543" s="204"/>
      <c r="H543" s="201"/>
      <c r="I543" s="204"/>
    </row>
    <row r="544" spans="1:9">
      <c r="A544" s="173" t="str">
        <f t="shared" si="297"/>
        <v>22.1.4.206</v>
      </c>
      <c r="B544" s="173" t="str">
        <f t="shared" si="298"/>
        <v>22.1</v>
      </c>
      <c r="C544" s="173">
        <f t="shared" si="298"/>
        <v>4</v>
      </c>
      <c r="D544" s="173">
        <f t="shared" si="299"/>
        <v>206</v>
      </c>
      <c r="E544" s="201"/>
      <c r="F544" s="198" t="str">
        <f>IFERROR(+VLOOKUP(E544,'TAB 1 Codificação CC Órgão'!$A$19:$L$1027,12,0),"-")</f>
        <v>-</v>
      </c>
      <c r="G544" s="204"/>
      <c r="H544" s="201"/>
      <c r="I544" s="204"/>
    </row>
    <row r="545" spans="1:9">
      <c r="A545" s="173" t="str">
        <f t="shared" si="297"/>
        <v>22.1.4.207</v>
      </c>
      <c r="B545" s="173" t="str">
        <f t="shared" si="298"/>
        <v>22.1</v>
      </c>
      <c r="C545" s="173">
        <f t="shared" si="298"/>
        <v>4</v>
      </c>
      <c r="D545" s="173">
        <f t="shared" si="299"/>
        <v>207</v>
      </c>
      <c r="E545" s="201"/>
      <c r="F545" s="198" t="str">
        <f>IFERROR(+VLOOKUP(E545,'TAB 1 Codificação CC Órgão'!$A$19:$L$1027,12,0),"-")</f>
        <v>-</v>
      </c>
      <c r="G545" s="204"/>
      <c r="H545" s="201"/>
      <c r="I545" s="204"/>
    </row>
    <row r="546" spans="1:9">
      <c r="A546" s="173" t="str">
        <f t="shared" si="297"/>
        <v>22.1.4.208</v>
      </c>
      <c r="B546" s="173" t="str">
        <f t="shared" si="298"/>
        <v>22.1</v>
      </c>
      <c r="C546" s="173">
        <f t="shared" si="298"/>
        <v>4</v>
      </c>
      <c r="D546" s="173">
        <f t="shared" si="299"/>
        <v>208</v>
      </c>
      <c r="E546" s="201"/>
      <c r="F546" s="198" t="str">
        <f>IFERROR(+VLOOKUP(E546,'TAB 1 Codificação CC Órgão'!$A$19:$L$1027,12,0),"-")</f>
        <v>-</v>
      </c>
      <c r="G546" s="204"/>
      <c r="H546" s="201"/>
      <c r="I546" s="204"/>
    </row>
    <row r="547" spans="1:9">
      <c r="A547" s="173" t="str">
        <f t="shared" si="297"/>
        <v>22.1.4.209</v>
      </c>
      <c r="B547" s="173" t="str">
        <f t="shared" si="298"/>
        <v>22.1</v>
      </c>
      <c r="C547" s="173">
        <f t="shared" si="298"/>
        <v>4</v>
      </c>
      <c r="D547" s="173">
        <f t="shared" si="299"/>
        <v>209</v>
      </c>
      <c r="E547" s="201"/>
      <c r="F547" s="198" t="str">
        <f>IFERROR(+VLOOKUP(E547,'TAB 1 Codificação CC Órgão'!$A$19:$L$1027,12,0),"-")</f>
        <v>-</v>
      </c>
      <c r="G547" s="204"/>
      <c r="H547" s="201"/>
      <c r="I547" s="204"/>
    </row>
    <row r="548" spans="1:9">
      <c r="A548" s="173" t="str">
        <f t="shared" si="297"/>
        <v>22.1.4.210</v>
      </c>
      <c r="B548" s="173" t="str">
        <f t="shared" si="298"/>
        <v>22.1</v>
      </c>
      <c r="C548" s="173">
        <f t="shared" si="298"/>
        <v>4</v>
      </c>
      <c r="D548" s="173">
        <f t="shared" si="299"/>
        <v>210</v>
      </c>
      <c r="E548" s="201"/>
      <c r="F548" s="198" t="str">
        <f>IFERROR(+VLOOKUP(E548,'TAB 1 Codificação CC Órgão'!$A$19:$L$1027,12,0),"-")</f>
        <v>-</v>
      </c>
      <c r="G548" s="204"/>
      <c r="H548" s="201"/>
      <c r="I548" s="204"/>
    </row>
    <row r="549" spans="1:9">
      <c r="A549" s="173" t="str">
        <f t="shared" si="297"/>
        <v>22.1.4.211</v>
      </c>
      <c r="B549" s="173" t="str">
        <f t="shared" si="298"/>
        <v>22.1</v>
      </c>
      <c r="C549" s="173">
        <f t="shared" si="298"/>
        <v>4</v>
      </c>
      <c r="D549" s="173">
        <f t="shared" si="299"/>
        <v>211</v>
      </c>
      <c r="E549" s="201"/>
      <c r="F549" s="198" t="str">
        <f>IFERROR(+VLOOKUP(E549,'TAB 1 Codificação CC Órgão'!$A$19:$L$1027,12,0),"-")</f>
        <v>-</v>
      </c>
      <c r="G549" s="204"/>
      <c r="H549" s="201"/>
      <c r="I549" s="204"/>
    </row>
    <row r="550" spans="1:9">
      <c r="A550" s="173" t="str">
        <f t="shared" ref="A550:A613" si="300">CONCATENATE(B550,".",C550,".",D550)</f>
        <v>22.1.4.212</v>
      </c>
      <c r="B550" s="173" t="str">
        <f t="shared" si="298"/>
        <v>22.1</v>
      </c>
      <c r="C550" s="173">
        <f t="shared" si="298"/>
        <v>4</v>
      </c>
      <c r="D550" s="173">
        <f t="shared" si="299"/>
        <v>212</v>
      </c>
      <c r="E550" s="201"/>
      <c r="F550" s="198" t="str">
        <f>IFERROR(+VLOOKUP(E550,'TAB 1 Codificação CC Órgão'!$A$19:$L$1027,12,0),"-")</f>
        <v>-</v>
      </c>
      <c r="G550" s="204"/>
      <c r="H550" s="201"/>
      <c r="I550" s="204"/>
    </row>
    <row r="551" spans="1:9">
      <c r="A551" s="173" t="str">
        <f t="shared" si="300"/>
        <v>22.1.4.213</v>
      </c>
      <c r="B551" s="173" t="str">
        <f t="shared" si="298"/>
        <v>22.1</v>
      </c>
      <c r="C551" s="173">
        <f t="shared" si="298"/>
        <v>4</v>
      </c>
      <c r="D551" s="173">
        <f t="shared" si="299"/>
        <v>213</v>
      </c>
      <c r="E551" s="201"/>
      <c r="F551" s="198" t="str">
        <f>IFERROR(+VLOOKUP(E551,'TAB 1 Codificação CC Órgão'!$A$19:$L$1027,12,0),"-")</f>
        <v>-</v>
      </c>
      <c r="G551" s="204"/>
      <c r="H551" s="201"/>
      <c r="I551" s="204"/>
    </row>
    <row r="552" spans="1:9">
      <c r="A552" s="173" t="str">
        <f t="shared" si="300"/>
        <v>22.1.4.214</v>
      </c>
      <c r="B552" s="173" t="str">
        <f t="shared" si="298"/>
        <v>22.1</v>
      </c>
      <c r="C552" s="173">
        <f t="shared" si="298"/>
        <v>4</v>
      </c>
      <c r="D552" s="173">
        <f t="shared" si="299"/>
        <v>214</v>
      </c>
      <c r="E552" s="201"/>
      <c r="F552" s="198" t="str">
        <f>IFERROR(+VLOOKUP(E552,'TAB 1 Codificação CC Órgão'!$A$19:$L$1027,12,0),"-")</f>
        <v>-</v>
      </c>
      <c r="G552" s="204"/>
      <c r="H552" s="201"/>
      <c r="I552" s="204"/>
    </row>
    <row r="553" spans="1:9">
      <c r="A553" s="173" t="str">
        <f t="shared" si="300"/>
        <v>22.1.4.215</v>
      </c>
      <c r="B553" s="173" t="str">
        <f t="shared" si="298"/>
        <v>22.1</v>
      </c>
      <c r="C553" s="173">
        <f t="shared" si="298"/>
        <v>4</v>
      </c>
      <c r="D553" s="173">
        <f t="shared" si="299"/>
        <v>215</v>
      </c>
      <c r="E553" s="201"/>
      <c r="F553" s="198" t="str">
        <f>IFERROR(+VLOOKUP(E553,'TAB 1 Codificação CC Órgão'!$A$19:$L$1027,12,0),"-")</f>
        <v>-</v>
      </c>
      <c r="G553" s="204"/>
      <c r="H553" s="201"/>
      <c r="I553" s="204"/>
    </row>
    <row r="554" spans="1:9">
      <c r="A554" s="173" t="str">
        <f t="shared" si="300"/>
        <v>22.1.4.216</v>
      </c>
      <c r="B554" s="173" t="str">
        <f t="shared" si="298"/>
        <v>22.1</v>
      </c>
      <c r="C554" s="173">
        <f t="shared" si="298"/>
        <v>4</v>
      </c>
      <c r="D554" s="173">
        <f t="shared" si="299"/>
        <v>216</v>
      </c>
      <c r="E554" s="201"/>
      <c r="F554" s="198" t="str">
        <f>IFERROR(+VLOOKUP(E554,'TAB 1 Codificação CC Órgão'!$A$19:$L$1027,12,0),"-")</f>
        <v>-</v>
      </c>
      <c r="G554" s="204"/>
      <c r="H554" s="201"/>
      <c r="I554" s="204"/>
    </row>
    <row r="555" spans="1:9">
      <c r="A555" s="173" t="str">
        <f t="shared" si="300"/>
        <v>22.1.4.217</v>
      </c>
      <c r="B555" s="173" t="str">
        <f t="shared" si="298"/>
        <v>22.1</v>
      </c>
      <c r="C555" s="173">
        <f t="shared" si="298"/>
        <v>4</v>
      </c>
      <c r="D555" s="173">
        <f t="shared" si="299"/>
        <v>217</v>
      </c>
      <c r="E555" s="201"/>
      <c r="F555" s="198" t="str">
        <f>IFERROR(+VLOOKUP(E555,'TAB 1 Codificação CC Órgão'!$A$19:$L$1027,12,0),"-")</f>
        <v>-</v>
      </c>
      <c r="G555" s="204"/>
      <c r="H555" s="201"/>
      <c r="I555" s="204"/>
    </row>
    <row r="556" spans="1:9">
      <c r="A556" s="173" t="str">
        <f t="shared" si="300"/>
        <v>22.1.4.218</v>
      </c>
      <c r="B556" s="173" t="str">
        <f t="shared" si="298"/>
        <v>22.1</v>
      </c>
      <c r="C556" s="173">
        <f t="shared" si="298"/>
        <v>4</v>
      </c>
      <c r="D556" s="173">
        <f t="shared" si="299"/>
        <v>218</v>
      </c>
      <c r="E556" s="201"/>
      <c r="F556" s="198" t="str">
        <f>IFERROR(+VLOOKUP(E556,'TAB 1 Codificação CC Órgão'!$A$19:$L$1027,12,0),"-")</f>
        <v>-</v>
      </c>
      <c r="G556" s="204"/>
      <c r="H556" s="201"/>
      <c r="I556" s="204"/>
    </row>
    <row r="557" spans="1:9">
      <c r="A557" s="173" t="str">
        <f t="shared" si="300"/>
        <v>22.1.4.219</v>
      </c>
      <c r="B557" s="173" t="str">
        <f t="shared" si="298"/>
        <v>22.1</v>
      </c>
      <c r="C557" s="173">
        <f t="shared" si="298"/>
        <v>4</v>
      </c>
      <c r="D557" s="173">
        <f t="shared" si="299"/>
        <v>219</v>
      </c>
      <c r="E557" s="201"/>
      <c r="F557" s="198" t="str">
        <f>IFERROR(+VLOOKUP(E557,'TAB 1 Codificação CC Órgão'!$A$19:$L$1027,12,0),"-")</f>
        <v>-</v>
      </c>
      <c r="G557" s="204"/>
      <c r="H557" s="201"/>
      <c r="I557" s="204"/>
    </row>
    <row r="558" spans="1:9">
      <c r="A558" s="173" t="str">
        <f t="shared" si="300"/>
        <v>22.1.4.220</v>
      </c>
      <c r="B558" s="173" t="str">
        <f t="shared" si="298"/>
        <v>22.1</v>
      </c>
      <c r="C558" s="173">
        <f t="shared" si="298"/>
        <v>4</v>
      </c>
      <c r="D558" s="173">
        <f t="shared" si="299"/>
        <v>220</v>
      </c>
      <c r="E558" s="201"/>
      <c r="F558" s="198" t="str">
        <f>IFERROR(+VLOOKUP(E558,'TAB 1 Codificação CC Órgão'!$A$19:$L$1027,12,0),"-")</f>
        <v>-</v>
      </c>
      <c r="G558" s="204"/>
      <c r="H558" s="201"/>
      <c r="I558" s="204"/>
    </row>
    <row r="559" spans="1:9">
      <c r="A559" s="173" t="str">
        <f t="shared" si="300"/>
        <v>22.1.4.221</v>
      </c>
      <c r="B559" s="173" t="str">
        <f t="shared" si="298"/>
        <v>22.1</v>
      </c>
      <c r="C559" s="173">
        <f t="shared" si="298"/>
        <v>4</v>
      </c>
      <c r="D559" s="173">
        <f t="shared" si="299"/>
        <v>221</v>
      </c>
      <c r="E559" s="201"/>
      <c r="F559" s="198" t="str">
        <f>IFERROR(+VLOOKUP(E559,'TAB 1 Codificação CC Órgão'!$A$19:$L$1027,12,0),"-")</f>
        <v>-</v>
      </c>
      <c r="G559" s="204"/>
      <c r="H559" s="201"/>
      <c r="I559" s="204"/>
    </row>
    <row r="560" spans="1:9">
      <c r="A560" s="173" t="str">
        <f t="shared" si="300"/>
        <v>22.1.4.222</v>
      </c>
      <c r="B560" s="173" t="str">
        <f t="shared" si="298"/>
        <v>22.1</v>
      </c>
      <c r="C560" s="173">
        <f t="shared" si="298"/>
        <v>4</v>
      </c>
      <c r="D560" s="173">
        <f t="shared" si="299"/>
        <v>222</v>
      </c>
      <c r="E560" s="201"/>
      <c r="F560" s="198" t="str">
        <f>IFERROR(+VLOOKUP(E560,'TAB 1 Codificação CC Órgão'!$A$19:$L$1027,12,0),"-")</f>
        <v>-</v>
      </c>
      <c r="G560" s="204"/>
      <c r="H560" s="201"/>
      <c r="I560" s="204"/>
    </row>
    <row r="561" spans="1:9">
      <c r="A561" s="173" t="str">
        <f t="shared" si="300"/>
        <v>22.1.4.223</v>
      </c>
      <c r="B561" s="173" t="str">
        <f t="shared" si="298"/>
        <v>22.1</v>
      </c>
      <c r="C561" s="173">
        <f t="shared" si="298"/>
        <v>4</v>
      </c>
      <c r="D561" s="173">
        <f t="shared" si="299"/>
        <v>223</v>
      </c>
      <c r="E561" s="201"/>
      <c r="F561" s="198" t="str">
        <f>IFERROR(+VLOOKUP(E561,'TAB 1 Codificação CC Órgão'!$A$19:$L$1027,12,0),"-")</f>
        <v>-</v>
      </c>
      <c r="G561" s="204"/>
      <c r="H561" s="201"/>
      <c r="I561" s="204"/>
    </row>
    <row r="562" spans="1:9">
      <c r="A562" s="173" t="str">
        <f t="shared" si="300"/>
        <v>22.1.4.224</v>
      </c>
      <c r="B562" s="173" t="str">
        <f t="shared" si="298"/>
        <v>22.1</v>
      </c>
      <c r="C562" s="173">
        <f t="shared" si="298"/>
        <v>4</v>
      </c>
      <c r="D562" s="173">
        <f t="shared" si="299"/>
        <v>224</v>
      </c>
      <c r="E562" s="201"/>
      <c r="F562" s="198" t="str">
        <f>IFERROR(+VLOOKUP(E562,'TAB 1 Codificação CC Órgão'!$A$19:$L$1027,12,0),"-")</f>
        <v>-</v>
      </c>
      <c r="G562" s="204"/>
      <c r="H562" s="201"/>
      <c r="I562" s="204"/>
    </row>
    <row r="563" spans="1:9">
      <c r="A563" s="173" t="str">
        <f t="shared" si="300"/>
        <v>22.1.4.225</v>
      </c>
      <c r="B563" s="173" t="str">
        <f t="shared" si="298"/>
        <v>22.1</v>
      </c>
      <c r="C563" s="173">
        <f t="shared" si="298"/>
        <v>4</v>
      </c>
      <c r="D563" s="173">
        <f t="shared" si="299"/>
        <v>225</v>
      </c>
      <c r="E563" s="201"/>
      <c r="F563" s="198" t="str">
        <f>IFERROR(+VLOOKUP(E563,'TAB 1 Codificação CC Órgão'!$A$19:$L$1027,12,0),"-")</f>
        <v>-</v>
      </c>
      <c r="G563" s="204"/>
      <c r="H563" s="201"/>
      <c r="I563" s="204"/>
    </row>
    <row r="564" spans="1:9">
      <c r="A564" s="173" t="str">
        <f t="shared" si="300"/>
        <v>22.1.4.226</v>
      </c>
      <c r="B564" s="173" t="str">
        <f t="shared" si="298"/>
        <v>22.1</v>
      </c>
      <c r="C564" s="173">
        <f t="shared" si="298"/>
        <v>4</v>
      </c>
      <c r="D564" s="173">
        <f t="shared" si="299"/>
        <v>226</v>
      </c>
      <c r="E564" s="201"/>
      <c r="F564" s="198" t="str">
        <f>IFERROR(+VLOOKUP(E564,'TAB 1 Codificação CC Órgão'!$A$19:$L$1027,12,0),"-")</f>
        <v>-</v>
      </c>
      <c r="G564" s="204"/>
      <c r="H564" s="201"/>
      <c r="I564" s="204"/>
    </row>
    <row r="565" spans="1:9">
      <c r="A565" s="173" t="str">
        <f t="shared" si="300"/>
        <v>22.1.4.227</v>
      </c>
      <c r="B565" s="173" t="str">
        <f t="shared" si="298"/>
        <v>22.1</v>
      </c>
      <c r="C565" s="173">
        <f t="shared" si="298"/>
        <v>4</v>
      </c>
      <c r="D565" s="173">
        <f t="shared" si="299"/>
        <v>227</v>
      </c>
      <c r="E565" s="201"/>
      <c r="F565" s="198" t="str">
        <f>IFERROR(+VLOOKUP(E565,'TAB 1 Codificação CC Órgão'!$A$19:$L$1027,12,0),"-")</f>
        <v>-</v>
      </c>
      <c r="G565" s="204"/>
      <c r="H565" s="201"/>
      <c r="I565" s="204"/>
    </row>
    <row r="566" spans="1:9">
      <c r="A566" s="173" t="str">
        <f t="shared" si="300"/>
        <v>22.1.4.228</v>
      </c>
      <c r="B566" s="173" t="str">
        <f t="shared" si="298"/>
        <v>22.1</v>
      </c>
      <c r="C566" s="173">
        <f t="shared" si="298"/>
        <v>4</v>
      </c>
      <c r="D566" s="173">
        <f t="shared" si="299"/>
        <v>228</v>
      </c>
      <c r="E566" s="201"/>
      <c r="F566" s="198" t="str">
        <f>IFERROR(+VLOOKUP(E566,'TAB 1 Codificação CC Órgão'!$A$19:$L$1027,12,0),"-")</f>
        <v>-</v>
      </c>
      <c r="G566" s="204"/>
      <c r="H566" s="201"/>
      <c r="I566" s="204"/>
    </row>
    <row r="567" spans="1:9">
      <c r="A567" s="173" t="str">
        <f t="shared" si="300"/>
        <v>22.1.4.229</v>
      </c>
      <c r="B567" s="173" t="str">
        <f t="shared" si="298"/>
        <v>22.1</v>
      </c>
      <c r="C567" s="173">
        <f t="shared" si="298"/>
        <v>4</v>
      </c>
      <c r="D567" s="173">
        <f t="shared" si="299"/>
        <v>229</v>
      </c>
      <c r="E567" s="201"/>
      <c r="F567" s="198" t="str">
        <f>IFERROR(+VLOOKUP(E567,'TAB 1 Codificação CC Órgão'!$A$19:$L$1027,12,0),"-")</f>
        <v>-</v>
      </c>
      <c r="G567" s="204"/>
      <c r="H567" s="201"/>
      <c r="I567" s="204"/>
    </row>
    <row r="568" spans="1:9">
      <c r="A568" s="173" t="str">
        <f t="shared" si="300"/>
        <v>22.1.4.230</v>
      </c>
      <c r="B568" s="173" t="str">
        <f t="shared" si="298"/>
        <v>22.1</v>
      </c>
      <c r="C568" s="173">
        <f t="shared" si="298"/>
        <v>4</v>
      </c>
      <c r="D568" s="173">
        <f t="shared" si="299"/>
        <v>230</v>
      </c>
      <c r="E568" s="201"/>
      <c r="F568" s="198" t="str">
        <f>IFERROR(+VLOOKUP(E568,'TAB 1 Codificação CC Órgão'!$A$19:$L$1027,12,0),"-")</f>
        <v>-</v>
      </c>
      <c r="G568" s="204"/>
      <c r="H568" s="201"/>
      <c r="I568" s="204"/>
    </row>
    <row r="569" spans="1:9">
      <c r="A569" s="173" t="str">
        <f t="shared" si="300"/>
        <v>22.1.4.231</v>
      </c>
      <c r="B569" s="173" t="str">
        <f t="shared" si="298"/>
        <v>22.1</v>
      </c>
      <c r="C569" s="173">
        <f t="shared" si="298"/>
        <v>4</v>
      </c>
      <c r="D569" s="173">
        <f t="shared" si="299"/>
        <v>231</v>
      </c>
      <c r="E569" s="201"/>
      <c r="F569" s="198" t="str">
        <f>IFERROR(+VLOOKUP(E569,'TAB 1 Codificação CC Órgão'!$A$19:$L$1027,12,0),"-")</f>
        <v>-</v>
      </c>
      <c r="G569" s="204"/>
      <c r="H569" s="201"/>
      <c r="I569" s="204"/>
    </row>
    <row r="570" spans="1:9">
      <c r="A570" s="173" t="str">
        <f t="shared" si="300"/>
        <v>22.1.4.232</v>
      </c>
      <c r="B570" s="173" t="str">
        <f t="shared" si="298"/>
        <v>22.1</v>
      </c>
      <c r="C570" s="173">
        <f t="shared" si="298"/>
        <v>4</v>
      </c>
      <c r="D570" s="173">
        <f t="shared" si="299"/>
        <v>232</v>
      </c>
      <c r="E570" s="201"/>
      <c r="F570" s="198" t="str">
        <f>IFERROR(+VLOOKUP(E570,'TAB 1 Codificação CC Órgão'!$A$19:$L$1027,12,0),"-")</f>
        <v>-</v>
      </c>
      <c r="G570" s="204"/>
      <c r="H570" s="201"/>
      <c r="I570" s="204"/>
    </row>
    <row r="571" spans="1:9">
      <c r="A571" s="173" t="str">
        <f t="shared" si="300"/>
        <v>22.1.4.233</v>
      </c>
      <c r="B571" s="173" t="str">
        <f t="shared" si="298"/>
        <v>22.1</v>
      </c>
      <c r="C571" s="173">
        <f t="shared" si="298"/>
        <v>4</v>
      </c>
      <c r="D571" s="173">
        <f t="shared" si="299"/>
        <v>233</v>
      </c>
      <c r="E571" s="201"/>
      <c r="F571" s="198" t="str">
        <f>IFERROR(+VLOOKUP(E571,'TAB 1 Codificação CC Órgão'!$A$19:$L$1027,12,0),"-")</f>
        <v>-</v>
      </c>
      <c r="G571" s="204"/>
      <c r="H571" s="201"/>
      <c r="I571" s="204"/>
    </row>
    <row r="572" spans="1:9">
      <c r="A572" s="173" t="str">
        <f t="shared" si="300"/>
        <v>22.1.4.234</v>
      </c>
      <c r="B572" s="173" t="str">
        <f t="shared" si="298"/>
        <v>22.1</v>
      </c>
      <c r="C572" s="173">
        <f t="shared" si="298"/>
        <v>4</v>
      </c>
      <c r="D572" s="173">
        <f t="shared" si="299"/>
        <v>234</v>
      </c>
      <c r="E572" s="201"/>
      <c r="F572" s="198" t="str">
        <f>IFERROR(+VLOOKUP(E572,'TAB 1 Codificação CC Órgão'!$A$19:$L$1027,12,0),"-")</f>
        <v>-</v>
      </c>
      <c r="G572" s="204"/>
      <c r="H572" s="201"/>
      <c r="I572" s="204"/>
    </row>
    <row r="573" spans="1:9">
      <c r="A573" s="173" t="str">
        <f t="shared" si="300"/>
        <v>22.1.4.235</v>
      </c>
      <c r="B573" s="173" t="str">
        <f t="shared" si="298"/>
        <v>22.1</v>
      </c>
      <c r="C573" s="173">
        <f t="shared" si="298"/>
        <v>4</v>
      </c>
      <c r="D573" s="173">
        <f t="shared" si="299"/>
        <v>235</v>
      </c>
      <c r="E573" s="201"/>
      <c r="F573" s="198" t="str">
        <f>IFERROR(+VLOOKUP(E573,'TAB 1 Codificação CC Órgão'!$A$19:$L$1027,12,0),"-")</f>
        <v>-</v>
      </c>
      <c r="G573" s="204"/>
      <c r="H573" s="201"/>
      <c r="I573" s="204"/>
    </row>
    <row r="574" spans="1:9">
      <c r="A574" s="173" t="str">
        <f t="shared" si="300"/>
        <v>22.1.4.236</v>
      </c>
      <c r="B574" s="173" t="str">
        <f t="shared" si="298"/>
        <v>22.1</v>
      </c>
      <c r="C574" s="173">
        <f t="shared" si="298"/>
        <v>4</v>
      </c>
      <c r="D574" s="173">
        <f t="shared" si="299"/>
        <v>236</v>
      </c>
      <c r="E574" s="201"/>
      <c r="F574" s="198" t="str">
        <f>IFERROR(+VLOOKUP(E574,'TAB 1 Codificação CC Órgão'!$A$19:$L$1027,12,0),"-")</f>
        <v>-</v>
      </c>
      <c r="G574" s="204"/>
      <c r="H574" s="201"/>
      <c r="I574" s="204"/>
    </row>
    <row r="575" spans="1:9">
      <c r="A575" s="173" t="str">
        <f t="shared" si="300"/>
        <v>22.1.4.237</v>
      </c>
      <c r="B575" s="173" t="str">
        <f t="shared" si="298"/>
        <v>22.1</v>
      </c>
      <c r="C575" s="173">
        <f t="shared" si="298"/>
        <v>4</v>
      </c>
      <c r="D575" s="173">
        <f t="shared" si="299"/>
        <v>237</v>
      </c>
      <c r="E575" s="201"/>
      <c r="F575" s="198" t="str">
        <f>IFERROR(+VLOOKUP(E575,'TAB 1 Codificação CC Órgão'!$A$19:$L$1027,12,0),"-")</f>
        <v>-</v>
      </c>
      <c r="G575" s="204"/>
      <c r="H575" s="201"/>
      <c r="I575" s="204"/>
    </row>
    <row r="576" spans="1:9">
      <c r="A576" s="173" t="str">
        <f t="shared" si="300"/>
        <v>22.1.4.238</v>
      </c>
      <c r="B576" s="173" t="str">
        <f t="shared" si="298"/>
        <v>22.1</v>
      </c>
      <c r="C576" s="173">
        <f t="shared" si="298"/>
        <v>4</v>
      </c>
      <c r="D576" s="173">
        <f t="shared" si="299"/>
        <v>238</v>
      </c>
      <c r="E576" s="201"/>
      <c r="F576" s="198" t="str">
        <f>IFERROR(+VLOOKUP(E576,'TAB 1 Codificação CC Órgão'!$A$19:$L$1027,12,0),"-")</f>
        <v>-</v>
      </c>
      <c r="G576" s="204"/>
      <c r="H576" s="201"/>
      <c r="I576" s="204"/>
    </row>
    <row r="577" spans="1:9">
      <c r="A577" s="173" t="str">
        <f t="shared" si="300"/>
        <v>22.1.4.239</v>
      </c>
      <c r="B577" s="173" t="str">
        <f t="shared" si="298"/>
        <v>22.1</v>
      </c>
      <c r="C577" s="173">
        <f t="shared" si="298"/>
        <v>4</v>
      </c>
      <c r="D577" s="173">
        <f t="shared" si="299"/>
        <v>239</v>
      </c>
      <c r="E577" s="201"/>
      <c r="F577" s="198" t="str">
        <f>IFERROR(+VLOOKUP(E577,'TAB 1 Codificação CC Órgão'!$A$19:$L$1027,12,0),"-")</f>
        <v>-</v>
      </c>
      <c r="G577" s="204"/>
      <c r="H577" s="201"/>
      <c r="I577" s="204"/>
    </row>
    <row r="578" spans="1:9">
      <c r="A578" s="173" t="str">
        <f t="shared" si="300"/>
        <v>22.1.4.240</v>
      </c>
      <c r="B578" s="173" t="str">
        <f t="shared" si="298"/>
        <v>22.1</v>
      </c>
      <c r="C578" s="173">
        <f t="shared" si="298"/>
        <v>4</v>
      </c>
      <c r="D578" s="173">
        <f t="shared" si="299"/>
        <v>240</v>
      </c>
      <c r="E578" s="201"/>
      <c r="F578" s="198" t="str">
        <f>IFERROR(+VLOOKUP(E578,'TAB 1 Codificação CC Órgão'!$A$19:$L$1027,12,0),"-")</f>
        <v>-</v>
      </c>
      <c r="G578" s="204"/>
      <c r="H578" s="201"/>
      <c r="I578" s="204"/>
    </row>
    <row r="579" spans="1:9">
      <c r="A579" s="173" t="str">
        <f t="shared" si="300"/>
        <v>22.1.4.241</v>
      </c>
      <c r="B579" s="173" t="str">
        <f t="shared" si="298"/>
        <v>22.1</v>
      </c>
      <c r="C579" s="173">
        <f t="shared" si="298"/>
        <v>4</v>
      </c>
      <c r="D579" s="173">
        <f t="shared" si="299"/>
        <v>241</v>
      </c>
      <c r="E579" s="201"/>
      <c r="F579" s="198" t="str">
        <f>IFERROR(+VLOOKUP(E579,'TAB 1 Codificação CC Órgão'!$A$19:$L$1027,12,0),"-")</f>
        <v>-</v>
      </c>
      <c r="G579" s="204"/>
      <c r="H579" s="201"/>
      <c r="I579" s="204"/>
    </row>
    <row r="580" spans="1:9">
      <c r="A580" s="173" t="str">
        <f t="shared" si="300"/>
        <v>22.1.4.242</v>
      </c>
      <c r="B580" s="173" t="str">
        <f t="shared" si="298"/>
        <v>22.1</v>
      </c>
      <c r="C580" s="173">
        <f t="shared" si="298"/>
        <v>4</v>
      </c>
      <c r="D580" s="173">
        <f t="shared" si="299"/>
        <v>242</v>
      </c>
      <c r="E580" s="201"/>
      <c r="F580" s="198" t="str">
        <f>IFERROR(+VLOOKUP(E580,'TAB 1 Codificação CC Órgão'!$A$19:$L$1027,12,0),"-")</f>
        <v>-</v>
      </c>
      <c r="G580" s="204"/>
      <c r="H580" s="201"/>
      <c r="I580" s="204"/>
    </row>
    <row r="581" spans="1:9">
      <c r="A581" s="173" t="str">
        <f t="shared" si="300"/>
        <v>22.1.4.243</v>
      </c>
      <c r="B581" s="173" t="str">
        <f t="shared" si="298"/>
        <v>22.1</v>
      </c>
      <c r="C581" s="173">
        <f t="shared" si="298"/>
        <v>4</v>
      </c>
      <c r="D581" s="173">
        <f t="shared" si="299"/>
        <v>243</v>
      </c>
      <c r="E581" s="201"/>
      <c r="F581" s="198" t="str">
        <f>IFERROR(+VLOOKUP(E581,'TAB 1 Codificação CC Órgão'!$A$19:$L$1027,12,0),"-")</f>
        <v>-</v>
      </c>
      <c r="G581" s="204"/>
      <c r="H581" s="201"/>
      <c r="I581" s="204"/>
    </row>
    <row r="582" spans="1:9">
      <c r="A582" s="173" t="str">
        <f t="shared" si="300"/>
        <v>22.1.4.244</v>
      </c>
      <c r="B582" s="173" t="str">
        <f t="shared" si="298"/>
        <v>22.1</v>
      </c>
      <c r="C582" s="173">
        <f t="shared" si="298"/>
        <v>4</v>
      </c>
      <c r="D582" s="173">
        <f t="shared" si="299"/>
        <v>244</v>
      </c>
      <c r="E582" s="201"/>
      <c r="F582" s="198" t="str">
        <f>IFERROR(+VLOOKUP(E582,'TAB 1 Codificação CC Órgão'!$A$19:$L$1027,12,0),"-")</f>
        <v>-</v>
      </c>
      <c r="G582" s="204"/>
      <c r="H582" s="201"/>
      <c r="I582" s="204"/>
    </row>
    <row r="583" spans="1:9">
      <c r="A583" s="173" t="str">
        <f t="shared" si="300"/>
        <v>22.1.4.245</v>
      </c>
      <c r="B583" s="173" t="str">
        <f t="shared" si="298"/>
        <v>22.1</v>
      </c>
      <c r="C583" s="173">
        <f t="shared" si="298"/>
        <v>4</v>
      </c>
      <c r="D583" s="173">
        <f t="shared" si="299"/>
        <v>245</v>
      </c>
      <c r="E583" s="201"/>
      <c r="F583" s="198" t="str">
        <f>IFERROR(+VLOOKUP(E583,'TAB 1 Codificação CC Órgão'!$A$19:$L$1027,12,0),"-")</f>
        <v>-</v>
      </c>
      <c r="G583" s="204"/>
      <c r="H583" s="201"/>
      <c r="I583" s="204"/>
    </row>
    <row r="584" spans="1:9">
      <c r="A584" s="173" t="str">
        <f t="shared" si="300"/>
        <v>22.1.4.246</v>
      </c>
      <c r="B584" s="173" t="str">
        <f t="shared" si="298"/>
        <v>22.1</v>
      </c>
      <c r="C584" s="173">
        <f t="shared" si="298"/>
        <v>4</v>
      </c>
      <c r="D584" s="173">
        <f t="shared" si="299"/>
        <v>246</v>
      </c>
      <c r="E584" s="201"/>
      <c r="F584" s="198" t="str">
        <f>IFERROR(+VLOOKUP(E584,'TAB 1 Codificação CC Órgão'!$A$19:$L$1027,12,0),"-")</f>
        <v>-</v>
      </c>
      <c r="G584" s="204"/>
      <c r="H584" s="201"/>
      <c r="I584" s="204"/>
    </row>
    <row r="585" spans="1:9">
      <c r="A585" s="173" t="str">
        <f t="shared" si="300"/>
        <v>22.1.4.247</v>
      </c>
      <c r="B585" s="173" t="str">
        <f t="shared" si="298"/>
        <v>22.1</v>
      </c>
      <c r="C585" s="173">
        <f t="shared" si="298"/>
        <v>4</v>
      </c>
      <c r="D585" s="173">
        <f t="shared" si="299"/>
        <v>247</v>
      </c>
      <c r="E585" s="201"/>
      <c r="F585" s="198" t="str">
        <f>IFERROR(+VLOOKUP(E585,'TAB 1 Codificação CC Órgão'!$A$19:$L$1027,12,0),"-")</f>
        <v>-</v>
      </c>
      <c r="G585" s="204"/>
      <c r="H585" s="201"/>
      <c r="I585" s="204"/>
    </row>
    <row r="586" spans="1:9">
      <c r="A586" s="173" t="str">
        <f t="shared" si="300"/>
        <v>22.1.4.248</v>
      </c>
      <c r="B586" s="173" t="str">
        <f t="shared" si="298"/>
        <v>22.1</v>
      </c>
      <c r="C586" s="173">
        <f t="shared" si="298"/>
        <v>4</v>
      </c>
      <c r="D586" s="173">
        <f t="shared" si="299"/>
        <v>248</v>
      </c>
      <c r="E586" s="201"/>
      <c r="F586" s="198" t="str">
        <f>IFERROR(+VLOOKUP(E586,'TAB 1 Codificação CC Órgão'!$A$19:$L$1027,12,0),"-")</f>
        <v>-</v>
      </c>
      <c r="G586" s="204"/>
      <c r="H586" s="201"/>
      <c r="I586" s="204"/>
    </row>
    <row r="587" spans="1:9">
      <c r="A587" s="173" t="str">
        <f t="shared" si="300"/>
        <v>22.1.4.249</v>
      </c>
      <c r="B587" s="173" t="str">
        <f t="shared" si="298"/>
        <v>22.1</v>
      </c>
      <c r="C587" s="173">
        <f t="shared" si="298"/>
        <v>4</v>
      </c>
      <c r="D587" s="173">
        <f t="shared" si="299"/>
        <v>249</v>
      </c>
      <c r="E587" s="201"/>
      <c r="F587" s="198" t="str">
        <f>IFERROR(+VLOOKUP(E587,'TAB 1 Codificação CC Órgão'!$A$19:$L$1027,12,0),"-")</f>
        <v>-</v>
      </c>
      <c r="G587" s="204"/>
      <c r="H587" s="201"/>
      <c r="I587" s="204"/>
    </row>
    <row r="588" spans="1:9">
      <c r="A588" s="173" t="str">
        <f t="shared" si="300"/>
        <v>22.1.4.250</v>
      </c>
      <c r="B588" s="173" t="str">
        <f t="shared" si="298"/>
        <v>22.1</v>
      </c>
      <c r="C588" s="173">
        <f t="shared" si="298"/>
        <v>4</v>
      </c>
      <c r="D588" s="173">
        <f t="shared" si="299"/>
        <v>250</v>
      </c>
      <c r="E588" s="201"/>
      <c r="F588" s="198" t="str">
        <f>IFERROR(+VLOOKUP(E588,'TAB 1 Codificação CC Órgão'!$A$19:$L$1027,12,0),"-")</f>
        <v>-</v>
      </c>
      <c r="G588" s="204"/>
      <c r="H588" s="201"/>
      <c r="I588" s="204"/>
    </row>
    <row r="589" spans="1:9">
      <c r="A589" s="173" t="str">
        <f t="shared" si="300"/>
        <v>22.1.4.251</v>
      </c>
      <c r="B589" s="173" t="str">
        <f t="shared" si="298"/>
        <v>22.1</v>
      </c>
      <c r="C589" s="173">
        <f t="shared" si="298"/>
        <v>4</v>
      </c>
      <c r="D589" s="173">
        <f t="shared" si="299"/>
        <v>251</v>
      </c>
      <c r="E589" s="201"/>
      <c r="F589" s="198" t="str">
        <f>IFERROR(+VLOOKUP(E589,'TAB 1 Codificação CC Órgão'!$A$19:$L$1027,12,0),"-")</f>
        <v>-</v>
      </c>
      <c r="G589" s="204"/>
      <c r="H589" s="201"/>
      <c r="I589" s="204"/>
    </row>
    <row r="590" spans="1:9">
      <c r="A590" s="173" t="str">
        <f t="shared" si="300"/>
        <v>22.1.4.252</v>
      </c>
      <c r="B590" s="173" t="str">
        <f t="shared" si="298"/>
        <v>22.1</v>
      </c>
      <c r="C590" s="173">
        <f t="shared" si="298"/>
        <v>4</v>
      </c>
      <c r="D590" s="173">
        <f t="shared" si="299"/>
        <v>252</v>
      </c>
      <c r="E590" s="201"/>
      <c r="F590" s="198" t="str">
        <f>IFERROR(+VLOOKUP(E590,'TAB 1 Codificação CC Órgão'!$A$19:$L$1027,12,0),"-")</f>
        <v>-</v>
      </c>
      <c r="G590" s="204"/>
      <c r="H590" s="201"/>
      <c r="I590" s="204"/>
    </row>
    <row r="591" spans="1:9">
      <c r="A591" s="173" t="str">
        <f t="shared" si="300"/>
        <v>22.1.4.253</v>
      </c>
      <c r="B591" s="173" t="str">
        <f t="shared" si="298"/>
        <v>22.1</v>
      </c>
      <c r="C591" s="173">
        <f t="shared" si="298"/>
        <v>4</v>
      </c>
      <c r="D591" s="173">
        <f t="shared" si="299"/>
        <v>253</v>
      </c>
      <c r="E591" s="201"/>
      <c r="F591" s="198" t="str">
        <f>IFERROR(+VLOOKUP(E591,'TAB 1 Codificação CC Órgão'!$A$19:$L$1027,12,0),"-")</f>
        <v>-</v>
      </c>
      <c r="G591" s="204"/>
      <c r="H591" s="201"/>
      <c r="I591" s="204"/>
    </row>
    <row r="592" spans="1:9">
      <c r="A592" s="173" t="str">
        <f t="shared" si="300"/>
        <v>22.1.4.254</v>
      </c>
      <c r="B592" s="173" t="str">
        <f t="shared" si="298"/>
        <v>22.1</v>
      </c>
      <c r="C592" s="173">
        <f t="shared" si="298"/>
        <v>4</v>
      </c>
      <c r="D592" s="173">
        <f t="shared" si="299"/>
        <v>254</v>
      </c>
      <c r="E592" s="201"/>
      <c r="F592" s="198" t="str">
        <f>IFERROR(+VLOOKUP(E592,'TAB 1 Codificação CC Órgão'!$A$19:$L$1027,12,0),"-")</f>
        <v>-</v>
      </c>
      <c r="G592" s="204"/>
      <c r="H592" s="201"/>
      <c r="I592" s="204"/>
    </row>
    <row r="593" spans="1:9">
      <c r="A593" s="173" t="str">
        <f t="shared" si="300"/>
        <v>22.1.4.255</v>
      </c>
      <c r="B593" s="173" t="str">
        <f t="shared" si="298"/>
        <v>22.1</v>
      </c>
      <c r="C593" s="173">
        <f t="shared" si="298"/>
        <v>4</v>
      </c>
      <c r="D593" s="173">
        <f t="shared" si="299"/>
        <v>255</v>
      </c>
      <c r="E593" s="201"/>
      <c r="F593" s="198" t="str">
        <f>IFERROR(+VLOOKUP(E593,'TAB 1 Codificação CC Órgão'!$A$19:$L$1027,12,0),"-")</f>
        <v>-</v>
      </c>
      <c r="G593" s="204"/>
      <c r="H593" s="201"/>
      <c r="I593" s="204"/>
    </row>
    <row r="594" spans="1:9">
      <c r="A594" s="173" t="str">
        <f t="shared" si="300"/>
        <v>22.1.4.256</v>
      </c>
      <c r="B594" s="173" t="str">
        <f t="shared" si="298"/>
        <v>22.1</v>
      </c>
      <c r="C594" s="173">
        <f t="shared" si="298"/>
        <v>4</v>
      </c>
      <c r="D594" s="173">
        <f t="shared" si="299"/>
        <v>256</v>
      </c>
      <c r="E594" s="201"/>
      <c r="F594" s="198" t="str">
        <f>IFERROR(+VLOOKUP(E594,'TAB 1 Codificação CC Órgão'!$A$19:$L$1027,12,0),"-")</f>
        <v>-</v>
      </c>
      <c r="G594" s="204"/>
      <c r="H594" s="201"/>
      <c r="I594" s="204"/>
    </row>
    <row r="595" spans="1:9">
      <c r="A595" s="173" t="str">
        <f t="shared" si="300"/>
        <v>22.1.4.257</v>
      </c>
      <c r="B595" s="173" t="str">
        <f t="shared" si="298"/>
        <v>22.1</v>
      </c>
      <c r="C595" s="173">
        <f t="shared" si="298"/>
        <v>4</v>
      </c>
      <c r="D595" s="173">
        <f t="shared" si="299"/>
        <v>257</v>
      </c>
      <c r="E595" s="201"/>
      <c r="F595" s="198" t="str">
        <f>IFERROR(+VLOOKUP(E595,'TAB 1 Codificação CC Órgão'!$A$19:$L$1027,12,0),"-")</f>
        <v>-</v>
      </c>
      <c r="G595" s="204"/>
      <c r="H595" s="201"/>
      <c r="I595" s="204"/>
    </row>
    <row r="596" spans="1:9">
      <c r="A596" s="173" t="str">
        <f t="shared" si="300"/>
        <v>22.1.4.258</v>
      </c>
      <c r="B596" s="173" t="str">
        <f t="shared" si="298"/>
        <v>22.1</v>
      </c>
      <c r="C596" s="173">
        <f t="shared" si="298"/>
        <v>4</v>
      </c>
      <c r="D596" s="173">
        <f t="shared" si="299"/>
        <v>258</v>
      </c>
      <c r="E596" s="201"/>
      <c r="F596" s="198" t="str">
        <f>IFERROR(+VLOOKUP(E596,'TAB 1 Codificação CC Órgão'!$A$19:$L$1027,12,0),"-")</f>
        <v>-</v>
      </c>
      <c r="G596" s="204"/>
      <c r="H596" s="201"/>
      <c r="I596" s="204"/>
    </row>
    <row r="597" spans="1:9">
      <c r="A597" s="173" t="str">
        <f t="shared" si="300"/>
        <v>22.1.4.259</v>
      </c>
      <c r="B597" s="173" t="str">
        <f t="shared" ref="B597:C660" si="301">+B596</f>
        <v>22.1</v>
      </c>
      <c r="C597" s="173">
        <f t="shared" si="301"/>
        <v>4</v>
      </c>
      <c r="D597" s="173">
        <f t="shared" ref="D597:D660" si="302">+D596+1</f>
        <v>259</v>
      </c>
      <c r="E597" s="201"/>
      <c r="F597" s="198" t="str">
        <f>IFERROR(+VLOOKUP(E597,'TAB 1 Codificação CC Órgão'!$A$19:$L$1027,12,0),"-")</f>
        <v>-</v>
      </c>
      <c r="G597" s="204"/>
      <c r="H597" s="201"/>
      <c r="I597" s="204"/>
    </row>
    <row r="598" spans="1:9">
      <c r="A598" s="173" t="str">
        <f t="shared" si="300"/>
        <v>22.1.4.260</v>
      </c>
      <c r="B598" s="173" t="str">
        <f t="shared" si="301"/>
        <v>22.1</v>
      </c>
      <c r="C598" s="173">
        <f t="shared" si="301"/>
        <v>4</v>
      </c>
      <c r="D598" s="173">
        <f t="shared" si="302"/>
        <v>260</v>
      </c>
      <c r="E598" s="201"/>
      <c r="F598" s="198" t="str">
        <f>IFERROR(+VLOOKUP(E598,'TAB 1 Codificação CC Órgão'!$A$19:$L$1027,12,0),"-")</f>
        <v>-</v>
      </c>
      <c r="G598" s="204"/>
      <c r="H598" s="201"/>
      <c r="I598" s="204"/>
    </row>
    <row r="599" spans="1:9">
      <c r="A599" s="173" t="str">
        <f t="shared" si="300"/>
        <v>22.1.4.261</v>
      </c>
      <c r="B599" s="173" t="str">
        <f t="shared" si="301"/>
        <v>22.1</v>
      </c>
      <c r="C599" s="173">
        <f t="shared" si="301"/>
        <v>4</v>
      </c>
      <c r="D599" s="173">
        <f t="shared" si="302"/>
        <v>261</v>
      </c>
      <c r="E599" s="201"/>
      <c r="F599" s="198" t="str">
        <f>IFERROR(+VLOOKUP(E599,'TAB 1 Codificação CC Órgão'!$A$19:$L$1027,12,0),"-")</f>
        <v>-</v>
      </c>
      <c r="G599" s="204"/>
      <c r="H599" s="201"/>
      <c r="I599" s="204"/>
    </row>
    <row r="600" spans="1:9">
      <c r="A600" s="173" t="str">
        <f t="shared" si="300"/>
        <v>22.1.4.262</v>
      </c>
      <c r="B600" s="173" t="str">
        <f t="shared" si="301"/>
        <v>22.1</v>
      </c>
      <c r="C600" s="173">
        <f t="shared" si="301"/>
        <v>4</v>
      </c>
      <c r="D600" s="173">
        <f t="shared" si="302"/>
        <v>262</v>
      </c>
      <c r="E600" s="201"/>
      <c r="F600" s="198" t="str">
        <f>IFERROR(+VLOOKUP(E600,'TAB 1 Codificação CC Órgão'!$A$19:$L$1027,12,0),"-")</f>
        <v>-</v>
      </c>
      <c r="G600" s="204"/>
      <c r="H600" s="201"/>
      <c r="I600" s="204"/>
    </row>
    <row r="601" spans="1:9">
      <c r="A601" s="173" t="str">
        <f t="shared" si="300"/>
        <v>22.1.4.263</v>
      </c>
      <c r="B601" s="173" t="str">
        <f t="shared" si="301"/>
        <v>22.1</v>
      </c>
      <c r="C601" s="173">
        <f t="shared" si="301"/>
        <v>4</v>
      </c>
      <c r="D601" s="173">
        <f t="shared" si="302"/>
        <v>263</v>
      </c>
      <c r="E601" s="201"/>
      <c r="F601" s="198" t="str">
        <f>IFERROR(+VLOOKUP(E601,'TAB 1 Codificação CC Órgão'!$A$19:$L$1027,12,0),"-")</f>
        <v>-</v>
      </c>
      <c r="G601" s="204"/>
      <c r="H601" s="201"/>
      <c r="I601" s="204"/>
    </row>
    <row r="602" spans="1:9">
      <c r="A602" s="173" t="str">
        <f t="shared" si="300"/>
        <v>22.1.4.264</v>
      </c>
      <c r="B602" s="173" t="str">
        <f t="shared" si="301"/>
        <v>22.1</v>
      </c>
      <c r="C602" s="173">
        <f t="shared" si="301"/>
        <v>4</v>
      </c>
      <c r="D602" s="173">
        <f t="shared" si="302"/>
        <v>264</v>
      </c>
      <c r="E602" s="201"/>
      <c r="F602" s="198" t="str">
        <f>IFERROR(+VLOOKUP(E602,'TAB 1 Codificação CC Órgão'!$A$19:$L$1027,12,0),"-")</f>
        <v>-</v>
      </c>
      <c r="G602" s="204"/>
      <c r="H602" s="201"/>
      <c r="I602" s="204"/>
    </row>
    <row r="603" spans="1:9">
      <c r="A603" s="173" t="str">
        <f t="shared" si="300"/>
        <v>22.1.4.265</v>
      </c>
      <c r="B603" s="173" t="str">
        <f t="shared" si="301"/>
        <v>22.1</v>
      </c>
      <c r="C603" s="173">
        <f t="shared" si="301"/>
        <v>4</v>
      </c>
      <c r="D603" s="173">
        <f t="shared" si="302"/>
        <v>265</v>
      </c>
      <c r="E603" s="201"/>
      <c r="F603" s="198" t="str">
        <f>IFERROR(+VLOOKUP(E603,'TAB 1 Codificação CC Órgão'!$A$19:$L$1027,12,0),"-")</f>
        <v>-</v>
      </c>
      <c r="G603" s="204"/>
      <c r="H603" s="201"/>
      <c r="I603" s="204"/>
    </row>
    <row r="604" spans="1:9">
      <c r="A604" s="173" t="str">
        <f t="shared" si="300"/>
        <v>22.1.4.266</v>
      </c>
      <c r="B604" s="173" t="str">
        <f t="shared" si="301"/>
        <v>22.1</v>
      </c>
      <c r="C604" s="173">
        <f t="shared" si="301"/>
        <v>4</v>
      </c>
      <c r="D604" s="173">
        <f t="shared" si="302"/>
        <v>266</v>
      </c>
      <c r="E604" s="201"/>
      <c r="F604" s="198" t="str">
        <f>IFERROR(+VLOOKUP(E604,'TAB 1 Codificação CC Órgão'!$A$19:$L$1027,12,0),"-")</f>
        <v>-</v>
      </c>
      <c r="G604" s="204"/>
      <c r="H604" s="201"/>
      <c r="I604" s="204"/>
    </row>
    <row r="605" spans="1:9">
      <c r="A605" s="173" t="str">
        <f t="shared" si="300"/>
        <v>22.1.4.267</v>
      </c>
      <c r="B605" s="173" t="str">
        <f t="shared" si="301"/>
        <v>22.1</v>
      </c>
      <c r="C605" s="173">
        <f t="shared" si="301"/>
        <v>4</v>
      </c>
      <c r="D605" s="173">
        <f t="shared" si="302"/>
        <v>267</v>
      </c>
      <c r="E605" s="201"/>
      <c r="F605" s="198" t="str">
        <f>IFERROR(+VLOOKUP(E605,'TAB 1 Codificação CC Órgão'!$A$19:$L$1027,12,0),"-")</f>
        <v>-</v>
      </c>
      <c r="G605" s="204"/>
      <c r="H605" s="201"/>
      <c r="I605" s="204"/>
    </row>
    <row r="606" spans="1:9">
      <c r="A606" s="173" t="str">
        <f t="shared" si="300"/>
        <v>22.1.4.268</v>
      </c>
      <c r="B606" s="173" t="str">
        <f t="shared" si="301"/>
        <v>22.1</v>
      </c>
      <c r="C606" s="173">
        <f t="shared" si="301"/>
        <v>4</v>
      </c>
      <c r="D606" s="173">
        <f t="shared" si="302"/>
        <v>268</v>
      </c>
      <c r="E606" s="201"/>
      <c r="F606" s="198" t="str">
        <f>IFERROR(+VLOOKUP(E606,'TAB 1 Codificação CC Órgão'!$A$19:$L$1027,12,0),"-")</f>
        <v>-</v>
      </c>
      <c r="G606" s="204"/>
      <c r="H606" s="201"/>
      <c r="I606" s="204"/>
    </row>
    <row r="607" spans="1:9">
      <c r="A607" s="173" t="str">
        <f t="shared" si="300"/>
        <v>22.1.4.269</v>
      </c>
      <c r="B607" s="173" t="str">
        <f t="shared" si="301"/>
        <v>22.1</v>
      </c>
      <c r="C607" s="173">
        <f t="shared" si="301"/>
        <v>4</v>
      </c>
      <c r="D607" s="173">
        <f t="shared" si="302"/>
        <v>269</v>
      </c>
      <c r="E607" s="201"/>
      <c r="F607" s="198" t="str">
        <f>IFERROR(+VLOOKUP(E607,'TAB 1 Codificação CC Órgão'!$A$19:$L$1027,12,0),"-")</f>
        <v>-</v>
      </c>
      <c r="G607" s="204"/>
      <c r="H607" s="201"/>
      <c r="I607" s="204"/>
    </row>
    <row r="608" spans="1:9">
      <c r="A608" s="173" t="str">
        <f t="shared" si="300"/>
        <v>22.1.4.270</v>
      </c>
      <c r="B608" s="173" t="str">
        <f t="shared" si="301"/>
        <v>22.1</v>
      </c>
      <c r="C608" s="173">
        <f t="shared" si="301"/>
        <v>4</v>
      </c>
      <c r="D608" s="173">
        <f t="shared" si="302"/>
        <v>270</v>
      </c>
      <c r="E608" s="201"/>
      <c r="F608" s="198" t="str">
        <f>IFERROR(+VLOOKUP(E608,'TAB 1 Codificação CC Órgão'!$A$19:$L$1027,12,0),"-")</f>
        <v>-</v>
      </c>
      <c r="G608" s="204"/>
      <c r="H608" s="201"/>
      <c r="I608" s="204"/>
    </row>
    <row r="609" spans="1:9">
      <c r="A609" s="173" t="str">
        <f t="shared" si="300"/>
        <v>22.1.4.271</v>
      </c>
      <c r="B609" s="173" t="str">
        <f t="shared" si="301"/>
        <v>22.1</v>
      </c>
      <c r="C609" s="173">
        <f t="shared" si="301"/>
        <v>4</v>
      </c>
      <c r="D609" s="173">
        <f t="shared" si="302"/>
        <v>271</v>
      </c>
      <c r="E609" s="201"/>
      <c r="F609" s="198" t="str">
        <f>IFERROR(+VLOOKUP(E609,'TAB 1 Codificação CC Órgão'!$A$19:$L$1027,12,0),"-")</f>
        <v>-</v>
      </c>
      <c r="G609" s="204"/>
      <c r="H609" s="201"/>
      <c r="I609" s="204"/>
    </row>
    <row r="610" spans="1:9">
      <c r="A610" s="173" t="str">
        <f t="shared" si="300"/>
        <v>22.1.4.272</v>
      </c>
      <c r="B610" s="173" t="str">
        <f t="shared" si="301"/>
        <v>22.1</v>
      </c>
      <c r="C610" s="173">
        <f t="shared" si="301"/>
        <v>4</v>
      </c>
      <c r="D610" s="173">
        <f t="shared" si="302"/>
        <v>272</v>
      </c>
      <c r="E610" s="201"/>
      <c r="F610" s="198" t="str">
        <f>IFERROR(+VLOOKUP(E610,'TAB 1 Codificação CC Órgão'!$A$19:$L$1027,12,0),"-")</f>
        <v>-</v>
      </c>
      <c r="G610" s="204"/>
      <c r="H610" s="201"/>
      <c r="I610" s="204"/>
    </row>
    <row r="611" spans="1:9">
      <c r="A611" s="173" t="str">
        <f t="shared" si="300"/>
        <v>22.1.4.273</v>
      </c>
      <c r="B611" s="173" t="str">
        <f t="shared" si="301"/>
        <v>22.1</v>
      </c>
      <c r="C611" s="173">
        <f t="shared" si="301"/>
        <v>4</v>
      </c>
      <c r="D611" s="173">
        <f t="shared" si="302"/>
        <v>273</v>
      </c>
      <c r="E611" s="201"/>
      <c r="F611" s="198" t="str">
        <f>IFERROR(+VLOOKUP(E611,'TAB 1 Codificação CC Órgão'!$A$19:$L$1027,12,0),"-")</f>
        <v>-</v>
      </c>
      <c r="G611" s="204"/>
      <c r="H611" s="201"/>
      <c r="I611" s="204"/>
    </row>
    <row r="612" spans="1:9">
      <c r="A612" s="173" t="str">
        <f t="shared" si="300"/>
        <v>22.1.4.274</v>
      </c>
      <c r="B612" s="173" t="str">
        <f t="shared" si="301"/>
        <v>22.1</v>
      </c>
      <c r="C612" s="173">
        <f t="shared" si="301"/>
        <v>4</v>
      </c>
      <c r="D612" s="173">
        <f t="shared" si="302"/>
        <v>274</v>
      </c>
      <c r="E612" s="201"/>
      <c r="F612" s="198" t="str">
        <f>IFERROR(+VLOOKUP(E612,'TAB 1 Codificação CC Órgão'!$A$19:$L$1027,12,0),"-")</f>
        <v>-</v>
      </c>
      <c r="G612" s="204"/>
      <c r="H612" s="201"/>
      <c r="I612" s="204"/>
    </row>
    <row r="613" spans="1:9">
      <c r="A613" s="173" t="str">
        <f t="shared" si="300"/>
        <v>22.1.4.275</v>
      </c>
      <c r="B613" s="173" t="str">
        <f t="shared" si="301"/>
        <v>22.1</v>
      </c>
      <c r="C613" s="173">
        <f t="shared" si="301"/>
        <v>4</v>
      </c>
      <c r="D613" s="173">
        <f t="shared" si="302"/>
        <v>275</v>
      </c>
      <c r="E613" s="201"/>
      <c r="F613" s="198" t="str">
        <f>IFERROR(+VLOOKUP(E613,'TAB 1 Codificação CC Órgão'!$A$19:$L$1027,12,0),"-")</f>
        <v>-</v>
      </c>
      <c r="G613" s="204"/>
      <c r="H613" s="201"/>
      <c r="I613" s="204"/>
    </row>
    <row r="614" spans="1:9">
      <c r="A614" s="173" t="str">
        <f t="shared" ref="A614:A677" si="303">CONCATENATE(B614,".",C614,".",D614)</f>
        <v>22.1.4.276</v>
      </c>
      <c r="B614" s="173" t="str">
        <f t="shared" si="301"/>
        <v>22.1</v>
      </c>
      <c r="C614" s="173">
        <f t="shared" si="301"/>
        <v>4</v>
      </c>
      <c r="D614" s="173">
        <f t="shared" si="302"/>
        <v>276</v>
      </c>
      <c r="E614" s="201"/>
      <c r="F614" s="198" t="str">
        <f>IFERROR(+VLOOKUP(E614,'TAB 1 Codificação CC Órgão'!$A$19:$L$1027,12,0),"-")</f>
        <v>-</v>
      </c>
      <c r="G614" s="204"/>
      <c r="H614" s="201"/>
      <c r="I614" s="204"/>
    </row>
    <row r="615" spans="1:9">
      <c r="A615" s="173" t="str">
        <f t="shared" si="303"/>
        <v>22.1.4.277</v>
      </c>
      <c r="B615" s="173" t="str">
        <f t="shared" si="301"/>
        <v>22.1</v>
      </c>
      <c r="C615" s="173">
        <f t="shared" si="301"/>
        <v>4</v>
      </c>
      <c r="D615" s="173">
        <f t="shared" si="302"/>
        <v>277</v>
      </c>
      <c r="E615" s="201"/>
      <c r="F615" s="198" t="str">
        <f>IFERROR(+VLOOKUP(E615,'TAB 1 Codificação CC Órgão'!$A$19:$L$1027,12,0),"-")</f>
        <v>-</v>
      </c>
      <c r="G615" s="204"/>
      <c r="H615" s="201"/>
      <c r="I615" s="204"/>
    </row>
    <row r="616" spans="1:9">
      <c r="A616" s="173" t="str">
        <f t="shared" si="303"/>
        <v>22.1.4.278</v>
      </c>
      <c r="B616" s="173" t="str">
        <f t="shared" si="301"/>
        <v>22.1</v>
      </c>
      <c r="C616" s="173">
        <f t="shared" si="301"/>
        <v>4</v>
      </c>
      <c r="D616" s="173">
        <f t="shared" si="302"/>
        <v>278</v>
      </c>
      <c r="E616" s="201"/>
      <c r="F616" s="198" t="str">
        <f>IFERROR(+VLOOKUP(E616,'TAB 1 Codificação CC Órgão'!$A$19:$L$1027,12,0),"-")</f>
        <v>-</v>
      </c>
      <c r="G616" s="204"/>
      <c r="H616" s="201"/>
      <c r="I616" s="204"/>
    </row>
    <row r="617" spans="1:9">
      <c r="A617" s="173" t="str">
        <f t="shared" si="303"/>
        <v>22.1.4.279</v>
      </c>
      <c r="B617" s="173" t="str">
        <f t="shared" si="301"/>
        <v>22.1</v>
      </c>
      <c r="C617" s="173">
        <f t="shared" si="301"/>
        <v>4</v>
      </c>
      <c r="D617" s="173">
        <f t="shared" si="302"/>
        <v>279</v>
      </c>
      <c r="E617" s="201"/>
      <c r="F617" s="198" t="str">
        <f>IFERROR(+VLOOKUP(E617,'TAB 1 Codificação CC Órgão'!$A$19:$L$1027,12,0),"-")</f>
        <v>-</v>
      </c>
      <c r="G617" s="204"/>
      <c r="H617" s="201"/>
      <c r="I617" s="204"/>
    </row>
    <row r="618" spans="1:9">
      <c r="A618" s="173" t="str">
        <f t="shared" si="303"/>
        <v>22.1.4.280</v>
      </c>
      <c r="B618" s="173" t="str">
        <f t="shared" si="301"/>
        <v>22.1</v>
      </c>
      <c r="C618" s="173">
        <f t="shared" si="301"/>
        <v>4</v>
      </c>
      <c r="D618" s="173">
        <f t="shared" si="302"/>
        <v>280</v>
      </c>
      <c r="E618" s="201"/>
      <c r="F618" s="198" t="str">
        <f>IFERROR(+VLOOKUP(E618,'TAB 1 Codificação CC Órgão'!$A$19:$L$1027,12,0),"-")</f>
        <v>-</v>
      </c>
      <c r="G618" s="204"/>
      <c r="H618" s="201"/>
      <c r="I618" s="204"/>
    </row>
    <row r="619" spans="1:9">
      <c r="A619" s="173" t="str">
        <f t="shared" si="303"/>
        <v>22.1.4.281</v>
      </c>
      <c r="B619" s="173" t="str">
        <f t="shared" si="301"/>
        <v>22.1</v>
      </c>
      <c r="C619" s="173">
        <f t="shared" si="301"/>
        <v>4</v>
      </c>
      <c r="D619" s="173">
        <f t="shared" si="302"/>
        <v>281</v>
      </c>
      <c r="E619" s="201"/>
      <c r="F619" s="198" t="str">
        <f>IFERROR(+VLOOKUP(E619,'TAB 1 Codificação CC Órgão'!$A$19:$L$1027,12,0),"-")</f>
        <v>-</v>
      </c>
      <c r="G619" s="204"/>
      <c r="H619" s="201"/>
      <c r="I619" s="204"/>
    </row>
    <row r="620" spans="1:9">
      <c r="A620" s="173" t="str">
        <f t="shared" si="303"/>
        <v>22.1.4.282</v>
      </c>
      <c r="B620" s="173" t="str">
        <f t="shared" si="301"/>
        <v>22.1</v>
      </c>
      <c r="C620" s="173">
        <f t="shared" si="301"/>
        <v>4</v>
      </c>
      <c r="D620" s="173">
        <f t="shared" si="302"/>
        <v>282</v>
      </c>
      <c r="E620" s="201"/>
      <c r="F620" s="198" t="str">
        <f>IFERROR(+VLOOKUP(E620,'TAB 1 Codificação CC Órgão'!$A$19:$L$1027,12,0),"-")</f>
        <v>-</v>
      </c>
      <c r="G620" s="204"/>
      <c r="H620" s="201"/>
      <c r="I620" s="204"/>
    </row>
    <row r="621" spans="1:9">
      <c r="A621" s="173" t="str">
        <f t="shared" si="303"/>
        <v>22.1.4.283</v>
      </c>
      <c r="B621" s="173" t="str">
        <f t="shared" si="301"/>
        <v>22.1</v>
      </c>
      <c r="C621" s="173">
        <f t="shared" si="301"/>
        <v>4</v>
      </c>
      <c r="D621" s="173">
        <f t="shared" si="302"/>
        <v>283</v>
      </c>
      <c r="E621" s="201"/>
      <c r="F621" s="198" t="str">
        <f>IFERROR(+VLOOKUP(E621,'TAB 1 Codificação CC Órgão'!$A$19:$L$1027,12,0),"-")</f>
        <v>-</v>
      </c>
      <c r="G621" s="204"/>
      <c r="H621" s="201"/>
      <c r="I621" s="204"/>
    </row>
    <row r="622" spans="1:9">
      <c r="A622" s="173" t="str">
        <f t="shared" si="303"/>
        <v>22.1.4.284</v>
      </c>
      <c r="B622" s="173" t="str">
        <f t="shared" si="301"/>
        <v>22.1</v>
      </c>
      <c r="C622" s="173">
        <f t="shared" si="301"/>
        <v>4</v>
      </c>
      <c r="D622" s="173">
        <f t="shared" si="302"/>
        <v>284</v>
      </c>
      <c r="E622" s="201"/>
      <c r="F622" s="198" t="str">
        <f>IFERROR(+VLOOKUP(E622,'TAB 1 Codificação CC Órgão'!$A$19:$L$1027,12,0),"-")</f>
        <v>-</v>
      </c>
      <c r="G622" s="204"/>
      <c r="H622" s="201"/>
      <c r="I622" s="204"/>
    </row>
    <row r="623" spans="1:9">
      <c r="A623" s="173" t="str">
        <f t="shared" si="303"/>
        <v>22.1.4.285</v>
      </c>
      <c r="B623" s="173" t="str">
        <f t="shared" si="301"/>
        <v>22.1</v>
      </c>
      <c r="C623" s="173">
        <f t="shared" si="301"/>
        <v>4</v>
      </c>
      <c r="D623" s="173">
        <f t="shared" si="302"/>
        <v>285</v>
      </c>
      <c r="E623" s="201"/>
      <c r="F623" s="198" t="str">
        <f>IFERROR(+VLOOKUP(E623,'TAB 1 Codificação CC Órgão'!$A$19:$L$1027,12,0),"-")</f>
        <v>-</v>
      </c>
      <c r="G623" s="204"/>
      <c r="H623" s="201"/>
      <c r="I623" s="204"/>
    </row>
    <row r="624" spans="1:9">
      <c r="A624" s="173" t="str">
        <f t="shared" si="303"/>
        <v>22.1.4.286</v>
      </c>
      <c r="B624" s="173" t="str">
        <f t="shared" si="301"/>
        <v>22.1</v>
      </c>
      <c r="C624" s="173">
        <f t="shared" si="301"/>
        <v>4</v>
      </c>
      <c r="D624" s="173">
        <f t="shared" si="302"/>
        <v>286</v>
      </c>
      <c r="E624" s="201"/>
      <c r="F624" s="198" t="str">
        <f>IFERROR(+VLOOKUP(E624,'TAB 1 Codificação CC Órgão'!$A$19:$L$1027,12,0),"-")</f>
        <v>-</v>
      </c>
      <c r="G624" s="204"/>
      <c r="H624" s="201"/>
      <c r="I624" s="204"/>
    </row>
    <row r="625" spans="1:9">
      <c r="A625" s="173" t="str">
        <f t="shared" si="303"/>
        <v>22.1.4.287</v>
      </c>
      <c r="B625" s="173" t="str">
        <f t="shared" si="301"/>
        <v>22.1</v>
      </c>
      <c r="C625" s="173">
        <f t="shared" si="301"/>
        <v>4</v>
      </c>
      <c r="D625" s="173">
        <f t="shared" si="302"/>
        <v>287</v>
      </c>
      <c r="E625" s="201"/>
      <c r="F625" s="198" t="str">
        <f>IFERROR(+VLOOKUP(E625,'TAB 1 Codificação CC Órgão'!$A$19:$L$1027,12,0),"-")</f>
        <v>-</v>
      </c>
      <c r="G625" s="204"/>
      <c r="H625" s="201"/>
      <c r="I625" s="204"/>
    </row>
    <row r="626" spans="1:9">
      <c r="A626" s="173" t="str">
        <f t="shared" si="303"/>
        <v>22.1.4.288</v>
      </c>
      <c r="B626" s="173" t="str">
        <f t="shared" si="301"/>
        <v>22.1</v>
      </c>
      <c r="C626" s="173">
        <f t="shared" si="301"/>
        <v>4</v>
      </c>
      <c r="D626" s="173">
        <f t="shared" si="302"/>
        <v>288</v>
      </c>
      <c r="E626" s="201"/>
      <c r="F626" s="198" t="str">
        <f>IFERROR(+VLOOKUP(E626,'TAB 1 Codificação CC Órgão'!$A$19:$L$1027,12,0),"-")</f>
        <v>-</v>
      </c>
      <c r="G626" s="204"/>
      <c r="H626" s="201"/>
      <c r="I626" s="204"/>
    </row>
    <row r="627" spans="1:9">
      <c r="A627" s="173" t="str">
        <f t="shared" si="303"/>
        <v>22.1.4.289</v>
      </c>
      <c r="B627" s="173" t="str">
        <f t="shared" si="301"/>
        <v>22.1</v>
      </c>
      <c r="C627" s="173">
        <f t="shared" si="301"/>
        <v>4</v>
      </c>
      <c r="D627" s="173">
        <f t="shared" si="302"/>
        <v>289</v>
      </c>
      <c r="E627" s="201"/>
      <c r="F627" s="198" t="str">
        <f>IFERROR(+VLOOKUP(E627,'TAB 1 Codificação CC Órgão'!$A$19:$L$1027,12,0),"-")</f>
        <v>-</v>
      </c>
      <c r="G627" s="204"/>
      <c r="H627" s="201"/>
      <c r="I627" s="204"/>
    </row>
    <row r="628" spans="1:9">
      <c r="A628" s="173" t="str">
        <f t="shared" si="303"/>
        <v>22.1.4.290</v>
      </c>
      <c r="B628" s="173" t="str">
        <f t="shared" si="301"/>
        <v>22.1</v>
      </c>
      <c r="C628" s="173">
        <f t="shared" si="301"/>
        <v>4</v>
      </c>
      <c r="D628" s="173">
        <f t="shared" si="302"/>
        <v>290</v>
      </c>
      <c r="E628" s="201"/>
      <c r="F628" s="198" t="str">
        <f>IFERROR(+VLOOKUP(E628,'TAB 1 Codificação CC Órgão'!$A$19:$L$1027,12,0),"-")</f>
        <v>-</v>
      </c>
      <c r="G628" s="204"/>
      <c r="H628" s="201"/>
      <c r="I628" s="204"/>
    </row>
    <row r="629" spans="1:9">
      <c r="A629" s="173" t="str">
        <f t="shared" si="303"/>
        <v>22.1.4.291</v>
      </c>
      <c r="B629" s="173" t="str">
        <f t="shared" si="301"/>
        <v>22.1</v>
      </c>
      <c r="C629" s="173">
        <f t="shared" si="301"/>
        <v>4</v>
      </c>
      <c r="D629" s="173">
        <f t="shared" si="302"/>
        <v>291</v>
      </c>
      <c r="E629" s="201"/>
      <c r="F629" s="198" t="str">
        <f>IFERROR(+VLOOKUP(E629,'TAB 1 Codificação CC Órgão'!$A$19:$L$1027,12,0),"-")</f>
        <v>-</v>
      </c>
      <c r="G629" s="204"/>
      <c r="H629" s="201"/>
      <c r="I629" s="204"/>
    </row>
    <row r="630" spans="1:9">
      <c r="A630" s="173" t="str">
        <f t="shared" si="303"/>
        <v>22.1.4.292</v>
      </c>
      <c r="B630" s="173" t="str">
        <f t="shared" si="301"/>
        <v>22.1</v>
      </c>
      <c r="C630" s="173">
        <f t="shared" si="301"/>
        <v>4</v>
      </c>
      <c r="D630" s="173">
        <f t="shared" si="302"/>
        <v>292</v>
      </c>
      <c r="E630" s="201"/>
      <c r="F630" s="198" t="str">
        <f>IFERROR(+VLOOKUP(E630,'TAB 1 Codificação CC Órgão'!$A$19:$L$1027,12,0),"-")</f>
        <v>-</v>
      </c>
      <c r="G630" s="204"/>
      <c r="H630" s="201"/>
      <c r="I630" s="204"/>
    </row>
    <row r="631" spans="1:9">
      <c r="A631" s="173" t="str">
        <f t="shared" si="303"/>
        <v>22.1.4.293</v>
      </c>
      <c r="B631" s="173" t="str">
        <f t="shared" si="301"/>
        <v>22.1</v>
      </c>
      <c r="C631" s="173">
        <f t="shared" si="301"/>
        <v>4</v>
      </c>
      <c r="D631" s="173">
        <f t="shared" si="302"/>
        <v>293</v>
      </c>
      <c r="E631" s="201"/>
      <c r="F631" s="198" t="str">
        <f>IFERROR(+VLOOKUP(E631,'TAB 1 Codificação CC Órgão'!$A$19:$L$1027,12,0),"-")</f>
        <v>-</v>
      </c>
      <c r="G631" s="204"/>
      <c r="H631" s="201"/>
      <c r="I631" s="204"/>
    </row>
    <row r="632" spans="1:9">
      <c r="A632" s="173" t="str">
        <f t="shared" si="303"/>
        <v>22.1.4.294</v>
      </c>
      <c r="B632" s="173" t="str">
        <f t="shared" si="301"/>
        <v>22.1</v>
      </c>
      <c r="C632" s="173">
        <f t="shared" si="301"/>
        <v>4</v>
      </c>
      <c r="D632" s="173">
        <f t="shared" si="302"/>
        <v>294</v>
      </c>
      <c r="E632" s="201"/>
      <c r="F632" s="198" t="str">
        <f>IFERROR(+VLOOKUP(E632,'TAB 1 Codificação CC Órgão'!$A$19:$L$1027,12,0),"-")</f>
        <v>-</v>
      </c>
      <c r="G632" s="204"/>
      <c r="H632" s="201"/>
      <c r="I632" s="204"/>
    </row>
    <row r="633" spans="1:9">
      <c r="A633" s="173" t="str">
        <f t="shared" si="303"/>
        <v>22.1.4.295</v>
      </c>
      <c r="B633" s="173" t="str">
        <f t="shared" si="301"/>
        <v>22.1</v>
      </c>
      <c r="C633" s="173">
        <f t="shared" si="301"/>
        <v>4</v>
      </c>
      <c r="D633" s="173">
        <f t="shared" si="302"/>
        <v>295</v>
      </c>
      <c r="E633" s="201"/>
      <c r="F633" s="198" t="str">
        <f>IFERROR(+VLOOKUP(E633,'TAB 1 Codificação CC Órgão'!$A$19:$L$1027,12,0),"-")</f>
        <v>-</v>
      </c>
      <c r="G633" s="204"/>
      <c r="H633" s="201"/>
      <c r="I633" s="204"/>
    </row>
    <row r="634" spans="1:9">
      <c r="A634" s="173" t="str">
        <f t="shared" si="303"/>
        <v>22.1.4.296</v>
      </c>
      <c r="B634" s="173" t="str">
        <f t="shared" si="301"/>
        <v>22.1</v>
      </c>
      <c r="C634" s="173">
        <f t="shared" si="301"/>
        <v>4</v>
      </c>
      <c r="D634" s="173">
        <f t="shared" si="302"/>
        <v>296</v>
      </c>
      <c r="E634" s="201"/>
      <c r="F634" s="198" t="str">
        <f>IFERROR(+VLOOKUP(E634,'TAB 1 Codificação CC Órgão'!$A$19:$L$1027,12,0),"-")</f>
        <v>-</v>
      </c>
      <c r="G634" s="204"/>
      <c r="H634" s="201"/>
      <c r="I634" s="204"/>
    </row>
    <row r="635" spans="1:9">
      <c r="A635" s="173" t="str">
        <f t="shared" si="303"/>
        <v>22.1.4.297</v>
      </c>
      <c r="B635" s="173" t="str">
        <f t="shared" si="301"/>
        <v>22.1</v>
      </c>
      <c r="C635" s="173">
        <f t="shared" si="301"/>
        <v>4</v>
      </c>
      <c r="D635" s="173">
        <f t="shared" si="302"/>
        <v>297</v>
      </c>
      <c r="E635" s="201"/>
      <c r="F635" s="198" t="str">
        <f>IFERROR(+VLOOKUP(E635,'TAB 1 Codificação CC Órgão'!$A$19:$L$1027,12,0),"-")</f>
        <v>-</v>
      </c>
      <c r="G635" s="204"/>
      <c r="H635" s="201"/>
      <c r="I635" s="204"/>
    </row>
    <row r="636" spans="1:9">
      <c r="A636" s="173" t="str">
        <f t="shared" si="303"/>
        <v>22.1.4.298</v>
      </c>
      <c r="B636" s="173" t="str">
        <f t="shared" si="301"/>
        <v>22.1</v>
      </c>
      <c r="C636" s="173">
        <f t="shared" si="301"/>
        <v>4</v>
      </c>
      <c r="D636" s="173">
        <f t="shared" si="302"/>
        <v>298</v>
      </c>
      <c r="E636" s="201"/>
      <c r="F636" s="198" t="str">
        <f>IFERROR(+VLOOKUP(E636,'TAB 1 Codificação CC Órgão'!$A$19:$L$1027,12,0),"-")</f>
        <v>-</v>
      </c>
      <c r="G636" s="204"/>
      <c r="H636" s="201"/>
      <c r="I636" s="204"/>
    </row>
    <row r="637" spans="1:9">
      <c r="A637" s="173" t="str">
        <f t="shared" si="303"/>
        <v>22.1.4.299</v>
      </c>
      <c r="B637" s="173" t="str">
        <f t="shared" si="301"/>
        <v>22.1</v>
      </c>
      <c r="C637" s="173">
        <f t="shared" si="301"/>
        <v>4</v>
      </c>
      <c r="D637" s="173">
        <f t="shared" si="302"/>
        <v>299</v>
      </c>
      <c r="E637" s="201"/>
      <c r="F637" s="198" t="str">
        <f>IFERROR(+VLOOKUP(E637,'TAB 1 Codificação CC Órgão'!$A$19:$L$1027,12,0),"-")</f>
        <v>-</v>
      </c>
      <c r="G637" s="204"/>
      <c r="H637" s="201"/>
      <c r="I637" s="204"/>
    </row>
    <row r="638" spans="1:9">
      <c r="A638" s="173" t="str">
        <f t="shared" si="303"/>
        <v>22.1.4.300</v>
      </c>
      <c r="B638" s="173" t="str">
        <f t="shared" si="301"/>
        <v>22.1</v>
      </c>
      <c r="C638" s="173">
        <f t="shared" si="301"/>
        <v>4</v>
      </c>
      <c r="D638" s="173">
        <f t="shared" si="302"/>
        <v>300</v>
      </c>
      <c r="E638" s="201"/>
      <c r="F638" s="198" t="str">
        <f>IFERROR(+VLOOKUP(E638,'TAB 1 Codificação CC Órgão'!$A$19:$L$1027,12,0),"-")</f>
        <v>-</v>
      </c>
      <c r="G638" s="204"/>
      <c r="H638" s="201"/>
      <c r="I638" s="204"/>
    </row>
    <row r="639" spans="1:9">
      <c r="A639" s="173" t="str">
        <f t="shared" si="303"/>
        <v>22.1.4.301</v>
      </c>
      <c r="B639" s="173" t="str">
        <f t="shared" si="301"/>
        <v>22.1</v>
      </c>
      <c r="C639" s="173">
        <f t="shared" si="301"/>
        <v>4</v>
      </c>
      <c r="D639" s="173">
        <f t="shared" si="302"/>
        <v>301</v>
      </c>
      <c r="E639" s="201"/>
      <c r="F639" s="198" t="str">
        <f>IFERROR(+VLOOKUP(E639,'TAB 1 Codificação CC Órgão'!$A$19:$L$1027,12,0),"-")</f>
        <v>-</v>
      </c>
      <c r="G639" s="204"/>
      <c r="H639" s="201"/>
      <c r="I639" s="204"/>
    </row>
    <row r="640" spans="1:9">
      <c r="A640" s="173" t="str">
        <f t="shared" si="303"/>
        <v>22.1.4.302</v>
      </c>
      <c r="B640" s="173" t="str">
        <f t="shared" si="301"/>
        <v>22.1</v>
      </c>
      <c r="C640" s="173">
        <f t="shared" si="301"/>
        <v>4</v>
      </c>
      <c r="D640" s="173">
        <f t="shared" si="302"/>
        <v>302</v>
      </c>
      <c r="E640" s="201"/>
      <c r="F640" s="198" t="str">
        <f>IFERROR(+VLOOKUP(E640,'TAB 1 Codificação CC Órgão'!$A$19:$L$1027,12,0),"-")</f>
        <v>-</v>
      </c>
      <c r="G640" s="204"/>
      <c r="H640" s="201"/>
      <c r="I640" s="204"/>
    </row>
    <row r="641" spans="1:9">
      <c r="A641" s="173" t="str">
        <f t="shared" si="303"/>
        <v>22.1.4.303</v>
      </c>
      <c r="B641" s="173" t="str">
        <f t="shared" si="301"/>
        <v>22.1</v>
      </c>
      <c r="C641" s="173">
        <f t="shared" si="301"/>
        <v>4</v>
      </c>
      <c r="D641" s="173">
        <f t="shared" si="302"/>
        <v>303</v>
      </c>
      <c r="E641" s="201"/>
      <c r="F641" s="198" t="str">
        <f>IFERROR(+VLOOKUP(E641,'TAB 1 Codificação CC Órgão'!$A$19:$L$1027,12,0),"-")</f>
        <v>-</v>
      </c>
      <c r="G641" s="204"/>
      <c r="H641" s="201"/>
      <c r="I641" s="204"/>
    </row>
    <row r="642" spans="1:9">
      <c r="A642" s="173" t="str">
        <f t="shared" si="303"/>
        <v>22.1.4.304</v>
      </c>
      <c r="B642" s="173" t="str">
        <f t="shared" si="301"/>
        <v>22.1</v>
      </c>
      <c r="C642" s="173">
        <f t="shared" si="301"/>
        <v>4</v>
      </c>
      <c r="D642" s="173">
        <f t="shared" si="302"/>
        <v>304</v>
      </c>
      <c r="E642" s="201"/>
      <c r="F642" s="198" t="str">
        <f>IFERROR(+VLOOKUP(E642,'TAB 1 Codificação CC Órgão'!$A$19:$L$1027,12,0),"-")</f>
        <v>-</v>
      </c>
      <c r="G642" s="204"/>
      <c r="H642" s="201"/>
      <c r="I642" s="204"/>
    </row>
    <row r="643" spans="1:9">
      <c r="A643" s="173" t="str">
        <f t="shared" si="303"/>
        <v>22.1.4.305</v>
      </c>
      <c r="B643" s="173" t="str">
        <f t="shared" si="301"/>
        <v>22.1</v>
      </c>
      <c r="C643" s="173">
        <f t="shared" si="301"/>
        <v>4</v>
      </c>
      <c r="D643" s="173">
        <f t="shared" si="302"/>
        <v>305</v>
      </c>
      <c r="E643" s="201"/>
      <c r="F643" s="198" t="str">
        <f>IFERROR(+VLOOKUP(E643,'TAB 1 Codificação CC Órgão'!$A$19:$L$1027,12,0),"-")</f>
        <v>-</v>
      </c>
      <c r="G643" s="204"/>
      <c r="H643" s="201"/>
      <c r="I643" s="204"/>
    </row>
    <row r="644" spans="1:9">
      <c r="A644" s="173" t="str">
        <f t="shared" si="303"/>
        <v>22.1.4.306</v>
      </c>
      <c r="B644" s="173" t="str">
        <f t="shared" si="301"/>
        <v>22.1</v>
      </c>
      <c r="C644" s="173">
        <f t="shared" si="301"/>
        <v>4</v>
      </c>
      <c r="D644" s="173">
        <f t="shared" si="302"/>
        <v>306</v>
      </c>
      <c r="E644" s="201"/>
      <c r="F644" s="198" t="str">
        <f>IFERROR(+VLOOKUP(E644,'TAB 1 Codificação CC Órgão'!$A$19:$L$1027,12,0),"-")</f>
        <v>-</v>
      </c>
      <c r="G644" s="204"/>
      <c r="H644" s="201"/>
      <c r="I644" s="204"/>
    </row>
    <row r="645" spans="1:9">
      <c r="A645" s="173" t="str">
        <f t="shared" si="303"/>
        <v>22.1.4.307</v>
      </c>
      <c r="B645" s="173" t="str">
        <f t="shared" si="301"/>
        <v>22.1</v>
      </c>
      <c r="C645" s="173">
        <f t="shared" si="301"/>
        <v>4</v>
      </c>
      <c r="D645" s="173">
        <f t="shared" si="302"/>
        <v>307</v>
      </c>
      <c r="E645" s="201"/>
      <c r="F645" s="198" t="str">
        <f>IFERROR(+VLOOKUP(E645,'TAB 1 Codificação CC Órgão'!$A$19:$L$1027,12,0),"-")</f>
        <v>-</v>
      </c>
      <c r="G645" s="204"/>
      <c r="H645" s="201"/>
      <c r="I645" s="204"/>
    </row>
    <row r="646" spans="1:9">
      <c r="A646" s="173" t="str">
        <f t="shared" si="303"/>
        <v>22.1.4.308</v>
      </c>
      <c r="B646" s="173" t="str">
        <f t="shared" si="301"/>
        <v>22.1</v>
      </c>
      <c r="C646" s="173">
        <f t="shared" si="301"/>
        <v>4</v>
      </c>
      <c r="D646" s="173">
        <f t="shared" si="302"/>
        <v>308</v>
      </c>
      <c r="E646" s="201"/>
      <c r="F646" s="198" t="str">
        <f>IFERROR(+VLOOKUP(E646,'TAB 1 Codificação CC Órgão'!$A$19:$L$1027,12,0),"-")</f>
        <v>-</v>
      </c>
      <c r="G646" s="204"/>
      <c r="H646" s="201"/>
      <c r="I646" s="204"/>
    </row>
    <row r="647" spans="1:9">
      <c r="A647" s="173" t="str">
        <f t="shared" si="303"/>
        <v>22.1.4.309</v>
      </c>
      <c r="B647" s="173" t="str">
        <f t="shared" si="301"/>
        <v>22.1</v>
      </c>
      <c r="C647" s="173">
        <f t="shared" si="301"/>
        <v>4</v>
      </c>
      <c r="D647" s="173">
        <f t="shared" si="302"/>
        <v>309</v>
      </c>
      <c r="E647" s="201"/>
      <c r="F647" s="198" t="str">
        <f>IFERROR(+VLOOKUP(E647,'TAB 1 Codificação CC Órgão'!$A$19:$L$1027,12,0),"-")</f>
        <v>-</v>
      </c>
      <c r="G647" s="204"/>
      <c r="H647" s="201"/>
      <c r="I647" s="204"/>
    </row>
    <row r="648" spans="1:9">
      <c r="A648" s="173" t="str">
        <f t="shared" si="303"/>
        <v>22.1.4.310</v>
      </c>
      <c r="B648" s="173" t="str">
        <f t="shared" si="301"/>
        <v>22.1</v>
      </c>
      <c r="C648" s="173">
        <f t="shared" si="301"/>
        <v>4</v>
      </c>
      <c r="D648" s="173">
        <f t="shared" si="302"/>
        <v>310</v>
      </c>
      <c r="E648" s="201"/>
      <c r="F648" s="198" t="str">
        <f>IFERROR(+VLOOKUP(E648,'TAB 1 Codificação CC Órgão'!$A$19:$L$1027,12,0),"-")</f>
        <v>-</v>
      </c>
      <c r="G648" s="204"/>
      <c r="H648" s="201"/>
      <c r="I648" s="204"/>
    </row>
    <row r="649" spans="1:9">
      <c r="A649" s="173" t="str">
        <f t="shared" si="303"/>
        <v>22.1.4.311</v>
      </c>
      <c r="B649" s="173" t="str">
        <f t="shared" si="301"/>
        <v>22.1</v>
      </c>
      <c r="C649" s="173">
        <f t="shared" si="301"/>
        <v>4</v>
      </c>
      <c r="D649" s="173">
        <f t="shared" si="302"/>
        <v>311</v>
      </c>
      <c r="E649" s="201"/>
      <c r="F649" s="198" t="str">
        <f>IFERROR(+VLOOKUP(E649,'TAB 1 Codificação CC Órgão'!$A$19:$L$1027,12,0),"-")</f>
        <v>-</v>
      </c>
      <c r="G649" s="204"/>
      <c r="H649" s="201"/>
      <c r="I649" s="204"/>
    </row>
    <row r="650" spans="1:9">
      <c r="A650" s="173" t="str">
        <f t="shared" si="303"/>
        <v>22.1.4.312</v>
      </c>
      <c r="B650" s="173" t="str">
        <f t="shared" si="301"/>
        <v>22.1</v>
      </c>
      <c r="C650" s="173">
        <f t="shared" si="301"/>
        <v>4</v>
      </c>
      <c r="D650" s="173">
        <f t="shared" si="302"/>
        <v>312</v>
      </c>
      <c r="E650" s="201"/>
      <c r="F650" s="198" t="str">
        <f>IFERROR(+VLOOKUP(E650,'TAB 1 Codificação CC Órgão'!$A$19:$L$1027,12,0),"-")</f>
        <v>-</v>
      </c>
      <c r="G650" s="204"/>
      <c r="H650" s="201"/>
      <c r="I650" s="204"/>
    </row>
    <row r="651" spans="1:9">
      <c r="A651" s="173" t="str">
        <f t="shared" si="303"/>
        <v>22.1.4.313</v>
      </c>
      <c r="B651" s="173" t="str">
        <f t="shared" si="301"/>
        <v>22.1</v>
      </c>
      <c r="C651" s="173">
        <f t="shared" si="301"/>
        <v>4</v>
      </c>
      <c r="D651" s="173">
        <f t="shared" si="302"/>
        <v>313</v>
      </c>
      <c r="E651" s="201"/>
      <c r="F651" s="198" t="str">
        <f>IFERROR(+VLOOKUP(E651,'TAB 1 Codificação CC Órgão'!$A$19:$L$1027,12,0),"-")</f>
        <v>-</v>
      </c>
      <c r="G651" s="204"/>
      <c r="H651" s="201"/>
      <c r="I651" s="204"/>
    </row>
    <row r="652" spans="1:9">
      <c r="A652" s="173" t="str">
        <f t="shared" si="303"/>
        <v>22.1.4.314</v>
      </c>
      <c r="B652" s="173" t="str">
        <f t="shared" si="301"/>
        <v>22.1</v>
      </c>
      <c r="C652" s="173">
        <f t="shared" si="301"/>
        <v>4</v>
      </c>
      <c r="D652" s="173">
        <f t="shared" si="302"/>
        <v>314</v>
      </c>
      <c r="E652" s="201"/>
      <c r="F652" s="198" t="str">
        <f>IFERROR(+VLOOKUP(E652,'TAB 1 Codificação CC Órgão'!$A$19:$L$1027,12,0),"-")</f>
        <v>-</v>
      </c>
      <c r="G652" s="204"/>
      <c r="H652" s="201"/>
      <c r="I652" s="204"/>
    </row>
    <row r="653" spans="1:9">
      <c r="A653" s="173" t="str">
        <f t="shared" si="303"/>
        <v>22.1.4.315</v>
      </c>
      <c r="B653" s="173" t="str">
        <f t="shared" si="301"/>
        <v>22.1</v>
      </c>
      <c r="C653" s="173">
        <f t="shared" si="301"/>
        <v>4</v>
      </c>
      <c r="D653" s="173">
        <f t="shared" si="302"/>
        <v>315</v>
      </c>
      <c r="E653" s="201"/>
      <c r="F653" s="198" t="str">
        <f>IFERROR(+VLOOKUP(E653,'TAB 1 Codificação CC Órgão'!$A$19:$L$1027,12,0),"-")</f>
        <v>-</v>
      </c>
      <c r="G653" s="204"/>
      <c r="H653" s="201"/>
      <c r="I653" s="204"/>
    </row>
    <row r="654" spans="1:9">
      <c r="A654" s="173" t="str">
        <f t="shared" si="303"/>
        <v>22.1.4.316</v>
      </c>
      <c r="B654" s="173" t="str">
        <f t="shared" si="301"/>
        <v>22.1</v>
      </c>
      <c r="C654" s="173">
        <f t="shared" si="301"/>
        <v>4</v>
      </c>
      <c r="D654" s="173">
        <f t="shared" si="302"/>
        <v>316</v>
      </c>
      <c r="E654" s="201"/>
      <c r="F654" s="198" t="str">
        <f>IFERROR(+VLOOKUP(E654,'TAB 1 Codificação CC Órgão'!$A$19:$L$1027,12,0),"-")</f>
        <v>-</v>
      </c>
      <c r="G654" s="204"/>
      <c r="H654" s="201"/>
      <c r="I654" s="204"/>
    </row>
    <row r="655" spans="1:9">
      <c r="A655" s="173" t="str">
        <f t="shared" si="303"/>
        <v>22.1.4.317</v>
      </c>
      <c r="B655" s="173" t="str">
        <f t="shared" si="301"/>
        <v>22.1</v>
      </c>
      <c r="C655" s="173">
        <f t="shared" si="301"/>
        <v>4</v>
      </c>
      <c r="D655" s="173">
        <f t="shared" si="302"/>
        <v>317</v>
      </c>
      <c r="E655" s="201"/>
      <c r="F655" s="198" t="str">
        <f>IFERROR(+VLOOKUP(E655,'TAB 1 Codificação CC Órgão'!$A$19:$L$1027,12,0),"-")</f>
        <v>-</v>
      </c>
      <c r="G655" s="204"/>
      <c r="H655" s="201"/>
      <c r="I655" s="204"/>
    </row>
    <row r="656" spans="1:9">
      <c r="A656" s="173" t="str">
        <f t="shared" si="303"/>
        <v>22.1.4.318</v>
      </c>
      <c r="B656" s="173" t="str">
        <f t="shared" si="301"/>
        <v>22.1</v>
      </c>
      <c r="C656" s="173">
        <f t="shared" si="301"/>
        <v>4</v>
      </c>
      <c r="D656" s="173">
        <f t="shared" si="302"/>
        <v>318</v>
      </c>
      <c r="E656" s="201"/>
      <c r="F656" s="198" t="str">
        <f>IFERROR(+VLOOKUP(E656,'TAB 1 Codificação CC Órgão'!$A$19:$L$1027,12,0),"-")</f>
        <v>-</v>
      </c>
      <c r="G656" s="204"/>
      <c r="H656" s="201"/>
      <c r="I656" s="204"/>
    </row>
    <row r="657" spans="1:9">
      <c r="A657" s="173" t="str">
        <f t="shared" si="303"/>
        <v>22.1.4.319</v>
      </c>
      <c r="B657" s="173" t="str">
        <f t="shared" si="301"/>
        <v>22.1</v>
      </c>
      <c r="C657" s="173">
        <f t="shared" si="301"/>
        <v>4</v>
      </c>
      <c r="D657" s="173">
        <f t="shared" si="302"/>
        <v>319</v>
      </c>
      <c r="E657" s="201"/>
      <c r="F657" s="198" t="str">
        <f>IFERROR(+VLOOKUP(E657,'TAB 1 Codificação CC Órgão'!$A$19:$L$1027,12,0),"-")</f>
        <v>-</v>
      </c>
      <c r="G657" s="204"/>
      <c r="H657" s="201"/>
      <c r="I657" s="204"/>
    </row>
    <row r="658" spans="1:9">
      <c r="A658" s="173" t="str">
        <f t="shared" si="303"/>
        <v>22.1.4.320</v>
      </c>
      <c r="B658" s="173" t="str">
        <f t="shared" si="301"/>
        <v>22.1</v>
      </c>
      <c r="C658" s="173">
        <f t="shared" si="301"/>
        <v>4</v>
      </c>
      <c r="D658" s="173">
        <f t="shared" si="302"/>
        <v>320</v>
      </c>
      <c r="E658" s="201"/>
      <c r="F658" s="198" t="str">
        <f>IFERROR(+VLOOKUP(E658,'TAB 1 Codificação CC Órgão'!$A$19:$L$1027,12,0),"-")</f>
        <v>-</v>
      </c>
      <c r="G658" s="204"/>
      <c r="H658" s="201"/>
      <c r="I658" s="204"/>
    </row>
    <row r="659" spans="1:9">
      <c r="A659" s="173" t="str">
        <f t="shared" si="303"/>
        <v>22.1.4.321</v>
      </c>
      <c r="B659" s="173" t="str">
        <f t="shared" si="301"/>
        <v>22.1</v>
      </c>
      <c r="C659" s="173">
        <f t="shared" si="301"/>
        <v>4</v>
      </c>
      <c r="D659" s="173">
        <f t="shared" si="302"/>
        <v>321</v>
      </c>
      <c r="E659" s="201"/>
      <c r="F659" s="198" t="str">
        <f>IFERROR(+VLOOKUP(E659,'TAB 1 Codificação CC Órgão'!$A$19:$L$1027,12,0),"-")</f>
        <v>-</v>
      </c>
      <c r="G659" s="204"/>
      <c r="H659" s="201"/>
      <c r="I659" s="204"/>
    </row>
    <row r="660" spans="1:9">
      <c r="A660" s="173" t="str">
        <f t="shared" si="303"/>
        <v>22.1.4.322</v>
      </c>
      <c r="B660" s="173" t="str">
        <f t="shared" si="301"/>
        <v>22.1</v>
      </c>
      <c r="C660" s="173">
        <f t="shared" si="301"/>
        <v>4</v>
      </c>
      <c r="D660" s="173">
        <f t="shared" si="302"/>
        <v>322</v>
      </c>
      <c r="E660" s="201"/>
      <c r="F660" s="198" t="str">
        <f>IFERROR(+VLOOKUP(E660,'TAB 1 Codificação CC Órgão'!$A$19:$L$1027,12,0),"-")</f>
        <v>-</v>
      </c>
      <c r="G660" s="204"/>
      <c r="H660" s="201"/>
      <c r="I660" s="204"/>
    </row>
    <row r="661" spans="1:9">
      <c r="A661" s="173" t="str">
        <f t="shared" si="303"/>
        <v>22.1.4.323</v>
      </c>
      <c r="B661" s="173" t="str">
        <f t="shared" ref="B661:C724" si="304">+B660</f>
        <v>22.1</v>
      </c>
      <c r="C661" s="173">
        <f t="shared" si="304"/>
        <v>4</v>
      </c>
      <c r="D661" s="173">
        <f t="shared" ref="D661:D724" si="305">+D660+1</f>
        <v>323</v>
      </c>
      <c r="E661" s="201"/>
      <c r="F661" s="198" t="str">
        <f>IFERROR(+VLOOKUP(E661,'TAB 1 Codificação CC Órgão'!$A$19:$L$1027,12,0),"-")</f>
        <v>-</v>
      </c>
      <c r="G661" s="204"/>
      <c r="H661" s="201"/>
      <c r="I661" s="204"/>
    </row>
    <row r="662" spans="1:9">
      <c r="A662" s="173" t="str">
        <f t="shared" si="303"/>
        <v>22.1.4.324</v>
      </c>
      <c r="B662" s="173" t="str">
        <f t="shared" si="304"/>
        <v>22.1</v>
      </c>
      <c r="C662" s="173">
        <f t="shared" si="304"/>
        <v>4</v>
      </c>
      <c r="D662" s="173">
        <f t="shared" si="305"/>
        <v>324</v>
      </c>
      <c r="E662" s="201"/>
      <c r="F662" s="198" t="str">
        <f>IFERROR(+VLOOKUP(E662,'TAB 1 Codificação CC Órgão'!$A$19:$L$1027,12,0),"-")</f>
        <v>-</v>
      </c>
      <c r="G662" s="204"/>
      <c r="H662" s="201"/>
      <c r="I662" s="204"/>
    </row>
    <row r="663" spans="1:9">
      <c r="A663" s="173" t="str">
        <f t="shared" si="303"/>
        <v>22.1.4.325</v>
      </c>
      <c r="B663" s="173" t="str">
        <f t="shared" si="304"/>
        <v>22.1</v>
      </c>
      <c r="C663" s="173">
        <f t="shared" si="304"/>
        <v>4</v>
      </c>
      <c r="D663" s="173">
        <f t="shared" si="305"/>
        <v>325</v>
      </c>
      <c r="E663" s="201"/>
      <c r="F663" s="198" t="str">
        <f>IFERROR(+VLOOKUP(E663,'TAB 1 Codificação CC Órgão'!$A$19:$L$1027,12,0),"-")</f>
        <v>-</v>
      </c>
      <c r="G663" s="204"/>
      <c r="H663" s="201"/>
      <c r="I663" s="204"/>
    </row>
    <row r="664" spans="1:9">
      <c r="A664" s="173" t="str">
        <f t="shared" si="303"/>
        <v>22.1.4.326</v>
      </c>
      <c r="B664" s="173" t="str">
        <f t="shared" si="304"/>
        <v>22.1</v>
      </c>
      <c r="C664" s="173">
        <f t="shared" si="304"/>
        <v>4</v>
      </c>
      <c r="D664" s="173">
        <f t="shared" si="305"/>
        <v>326</v>
      </c>
      <c r="E664" s="201"/>
      <c r="F664" s="198" t="str">
        <f>IFERROR(+VLOOKUP(E664,'TAB 1 Codificação CC Órgão'!$A$19:$L$1027,12,0),"-")</f>
        <v>-</v>
      </c>
      <c r="G664" s="204"/>
      <c r="H664" s="201"/>
      <c r="I664" s="204"/>
    </row>
    <row r="665" spans="1:9">
      <c r="A665" s="173" t="str">
        <f t="shared" si="303"/>
        <v>22.1.4.327</v>
      </c>
      <c r="B665" s="173" t="str">
        <f t="shared" si="304"/>
        <v>22.1</v>
      </c>
      <c r="C665" s="173">
        <f t="shared" si="304"/>
        <v>4</v>
      </c>
      <c r="D665" s="173">
        <f t="shared" si="305"/>
        <v>327</v>
      </c>
      <c r="E665" s="201"/>
      <c r="F665" s="198" t="str">
        <f>IFERROR(+VLOOKUP(E665,'TAB 1 Codificação CC Órgão'!$A$19:$L$1027,12,0),"-")</f>
        <v>-</v>
      </c>
      <c r="G665" s="204"/>
      <c r="H665" s="201"/>
      <c r="I665" s="204"/>
    </row>
    <row r="666" spans="1:9">
      <c r="A666" s="173" t="str">
        <f t="shared" si="303"/>
        <v>22.1.4.328</v>
      </c>
      <c r="B666" s="173" t="str">
        <f t="shared" si="304"/>
        <v>22.1</v>
      </c>
      <c r="C666" s="173">
        <f t="shared" si="304"/>
        <v>4</v>
      </c>
      <c r="D666" s="173">
        <f t="shared" si="305"/>
        <v>328</v>
      </c>
      <c r="E666" s="201"/>
      <c r="F666" s="198" t="str">
        <f>IFERROR(+VLOOKUP(E666,'TAB 1 Codificação CC Órgão'!$A$19:$L$1027,12,0),"-")</f>
        <v>-</v>
      </c>
      <c r="G666" s="204"/>
      <c r="H666" s="201"/>
      <c r="I666" s="204"/>
    </row>
    <row r="667" spans="1:9">
      <c r="A667" s="173" t="str">
        <f t="shared" si="303"/>
        <v>22.1.4.329</v>
      </c>
      <c r="B667" s="173" t="str">
        <f t="shared" si="304"/>
        <v>22.1</v>
      </c>
      <c r="C667" s="173">
        <f t="shared" si="304"/>
        <v>4</v>
      </c>
      <c r="D667" s="173">
        <f t="shared" si="305"/>
        <v>329</v>
      </c>
      <c r="E667" s="201"/>
      <c r="F667" s="198" t="str">
        <f>IFERROR(+VLOOKUP(E667,'TAB 1 Codificação CC Órgão'!$A$19:$L$1027,12,0),"-")</f>
        <v>-</v>
      </c>
      <c r="G667" s="204"/>
      <c r="H667" s="201"/>
      <c r="I667" s="204"/>
    </row>
    <row r="668" spans="1:9">
      <c r="A668" s="173" t="str">
        <f t="shared" si="303"/>
        <v>22.1.4.330</v>
      </c>
      <c r="B668" s="173" t="str">
        <f t="shared" si="304"/>
        <v>22.1</v>
      </c>
      <c r="C668" s="173">
        <f t="shared" si="304"/>
        <v>4</v>
      </c>
      <c r="D668" s="173">
        <f t="shared" si="305"/>
        <v>330</v>
      </c>
      <c r="E668" s="201"/>
      <c r="F668" s="198" t="str">
        <f>IFERROR(+VLOOKUP(E668,'TAB 1 Codificação CC Órgão'!$A$19:$L$1027,12,0),"-")</f>
        <v>-</v>
      </c>
      <c r="G668" s="204"/>
      <c r="H668" s="201"/>
      <c r="I668" s="204"/>
    </row>
    <row r="669" spans="1:9">
      <c r="A669" s="173" t="str">
        <f t="shared" si="303"/>
        <v>22.1.4.331</v>
      </c>
      <c r="B669" s="173" t="str">
        <f t="shared" si="304"/>
        <v>22.1</v>
      </c>
      <c r="C669" s="173">
        <f t="shared" si="304"/>
        <v>4</v>
      </c>
      <c r="D669" s="173">
        <f t="shared" si="305"/>
        <v>331</v>
      </c>
      <c r="E669" s="201"/>
      <c r="F669" s="198" t="str">
        <f>IFERROR(+VLOOKUP(E669,'TAB 1 Codificação CC Órgão'!$A$19:$L$1027,12,0),"-")</f>
        <v>-</v>
      </c>
      <c r="G669" s="204"/>
      <c r="H669" s="201"/>
      <c r="I669" s="204"/>
    </row>
    <row r="670" spans="1:9">
      <c r="A670" s="173" t="str">
        <f t="shared" si="303"/>
        <v>22.1.4.332</v>
      </c>
      <c r="B670" s="173" t="str">
        <f t="shared" si="304"/>
        <v>22.1</v>
      </c>
      <c r="C670" s="173">
        <f t="shared" si="304"/>
        <v>4</v>
      </c>
      <c r="D670" s="173">
        <f t="shared" si="305"/>
        <v>332</v>
      </c>
      <c r="E670" s="201"/>
      <c r="F670" s="198" t="str">
        <f>IFERROR(+VLOOKUP(E670,'TAB 1 Codificação CC Órgão'!$A$19:$L$1027,12,0),"-")</f>
        <v>-</v>
      </c>
      <c r="G670" s="204"/>
      <c r="H670" s="201"/>
      <c r="I670" s="204"/>
    </row>
    <row r="671" spans="1:9">
      <c r="A671" s="173" t="str">
        <f t="shared" si="303"/>
        <v>22.1.4.333</v>
      </c>
      <c r="B671" s="173" t="str">
        <f t="shared" si="304"/>
        <v>22.1</v>
      </c>
      <c r="C671" s="173">
        <f t="shared" si="304"/>
        <v>4</v>
      </c>
      <c r="D671" s="173">
        <f t="shared" si="305"/>
        <v>333</v>
      </c>
      <c r="E671" s="201"/>
      <c r="F671" s="198" t="str">
        <f>IFERROR(+VLOOKUP(E671,'TAB 1 Codificação CC Órgão'!$A$19:$L$1027,12,0),"-")</f>
        <v>-</v>
      </c>
      <c r="G671" s="204"/>
      <c r="H671" s="201"/>
      <c r="I671" s="204"/>
    </row>
    <row r="672" spans="1:9">
      <c r="A672" s="173" t="str">
        <f t="shared" si="303"/>
        <v>22.1.4.334</v>
      </c>
      <c r="B672" s="173" t="str">
        <f t="shared" si="304"/>
        <v>22.1</v>
      </c>
      <c r="C672" s="173">
        <f t="shared" si="304"/>
        <v>4</v>
      </c>
      <c r="D672" s="173">
        <f t="shared" si="305"/>
        <v>334</v>
      </c>
      <c r="E672" s="201"/>
      <c r="F672" s="198" t="str">
        <f>IFERROR(+VLOOKUP(E672,'TAB 1 Codificação CC Órgão'!$A$19:$L$1027,12,0),"-")</f>
        <v>-</v>
      </c>
      <c r="G672" s="204"/>
      <c r="H672" s="201"/>
      <c r="I672" s="204"/>
    </row>
    <row r="673" spans="1:9">
      <c r="A673" s="173" t="str">
        <f t="shared" si="303"/>
        <v>22.1.4.335</v>
      </c>
      <c r="B673" s="173" t="str">
        <f t="shared" si="304"/>
        <v>22.1</v>
      </c>
      <c r="C673" s="173">
        <f t="shared" si="304"/>
        <v>4</v>
      </c>
      <c r="D673" s="173">
        <f t="shared" si="305"/>
        <v>335</v>
      </c>
      <c r="E673" s="201"/>
      <c r="F673" s="198" t="str">
        <f>IFERROR(+VLOOKUP(E673,'TAB 1 Codificação CC Órgão'!$A$19:$L$1027,12,0),"-")</f>
        <v>-</v>
      </c>
      <c r="G673" s="204"/>
      <c r="H673" s="201"/>
      <c r="I673" s="204"/>
    </row>
    <row r="674" spans="1:9">
      <c r="A674" s="173" t="str">
        <f t="shared" si="303"/>
        <v>22.1.4.336</v>
      </c>
      <c r="B674" s="173" t="str">
        <f t="shared" si="304"/>
        <v>22.1</v>
      </c>
      <c r="C674" s="173">
        <f t="shared" si="304"/>
        <v>4</v>
      </c>
      <c r="D674" s="173">
        <f t="shared" si="305"/>
        <v>336</v>
      </c>
      <c r="E674" s="201"/>
      <c r="F674" s="198" t="str">
        <f>IFERROR(+VLOOKUP(E674,'TAB 1 Codificação CC Órgão'!$A$19:$L$1027,12,0),"-")</f>
        <v>-</v>
      </c>
      <c r="G674" s="204"/>
      <c r="H674" s="201"/>
      <c r="I674" s="204"/>
    </row>
    <row r="675" spans="1:9">
      <c r="A675" s="173" t="str">
        <f t="shared" si="303"/>
        <v>22.1.4.337</v>
      </c>
      <c r="B675" s="173" t="str">
        <f t="shared" si="304"/>
        <v>22.1</v>
      </c>
      <c r="C675" s="173">
        <f t="shared" si="304"/>
        <v>4</v>
      </c>
      <c r="D675" s="173">
        <f t="shared" si="305"/>
        <v>337</v>
      </c>
      <c r="E675" s="201"/>
      <c r="F675" s="198" t="str">
        <f>IFERROR(+VLOOKUP(E675,'TAB 1 Codificação CC Órgão'!$A$19:$L$1027,12,0),"-")</f>
        <v>-</v>
      </c>
      <c r="G675" s="204"/>
      <c r="H675" s="201"/>
      <c r="I675" s="204"/>
    </row>
    <row r="676" spans="1:9">
      <c r="A676" s="173" t="str">
        <f t="shared" si="303"/>
        <v>22.1.4.338</v>
      </c>
      <c r="B676" s="173" t="str">
        <f t="shared" si="304"/>
        <v>22.1</v>
      </c>
      <c r="C676" s="173">
        <f t="shared" si="304"/>
        <v>4</v>
      </c>
      <c r="D676" s="173">
        <f t="shared" si="305"/>
        <v>338</v>
      </c>
      <c r="E676" s="201"/>
      <c r="F676" s="198" t="str">
        <f>IFERROR(+VLOOKUP(E676,'TAB 1 Codificação CC Órgão'!$A$19:$L$1027,12,0),"-")</f>
        <v>-</v>
      </c>
      <c r="G676" s="204"/>
      <c r="H676" s="201"/>
      <c r="I676" s="204"/>
    </row>
    <row r="677" spans="1:9">
      <c r="A677" s="173" t="str">
        <f t="shared" si="303"/>
        <v>22.1.4.339</v>
      </c>
      <c r="B677" s="173" t="str">
        <f t="shared" si="304"/>
        <v>22.1</v>
      </c>
      <c r="C677" s="173">
        <f t="shared" si="304"/>
        <v>4</v>
      </c>
      <c r="D677" s="173">
        <f t="shared" si="305"/>
        <v>339</v>
      </c>
      <c r="E677" s="201"/>
      <c r="F677" s="198" t="str">
        <f>IFERROR(+VLOOKUP(E677,'TAB 1 Codificação CC Órgão'!$A$19:$L$1027,12,0),"-")</f>
        <v>-</v>
      </c>
      <c r="G677" s="204"/>
      <c r="H677" s="201"/>
      <c r="I677" s="204"/>
    </row>
    <row r="678" spans="1:9">
      <c r="A678" s="173" t="str">
        <f t="shared" ref="A678:A741" si="306">CONCATENATE(B678,".",C678,".",D678)</f>
        <v>22.1.4.340</v>
      </c>
      <c r="B678" s="173" t="str">
        <f t="shared" si="304"/>
        <v>22.1</v>
      </c>
      <c r="C678" s="173">
        <f t="shared" si="304"/>
        <v>4</v>
      </c>
      <c r="D678" s="173">
        <f t="shared" si="305"/>
        <v>340</v>
      </c>
      <c r="E678" s="201"/>
      <c r="F678" s="198" t="str">
        <f>IFERROR(+VLOOKUP(E678,'TAB 1 Codificação CC Órgão'!$A$19:$L$1027,12,0),"-")</f>
        <v>-</v>
      </c>
      <c r="G678" s="204"/>
      <c r="H678" s="201"/>
      <c r="I678" s="204"/>
    </row>
    <row r="679" spans="1:9">
      <c r="A679" s="173" t="str">
        <f t="shared" si="306"/>
        <v>22.1.4.341</v>
      </c>
      <c r="B679" s="173" t="str">
        <f t="shared" si="304"/>
        <v>22.1</v>
      </c>
      <c r="C679" s="173">
        <f t="shared" si="304"/>
        <v>4</v>
      </c>
      <c r="D679" s="173">
        <f t="shared" si="305"/>
        <v>341</v>
      </c>
      <c r="E679" s="201"/>
      <c r="F679" s="198" t="str">
        <f>IFERROR(+VLOOKUP(E679,'TAB 1 Codificação CC Órgão'!$A$19:$L$1027,12,0),"-")</f>
        <v>-</v>
      </c>
      <c r="G679" s="204"/>
      <c r="H679" s="201"/>
      <c r="I679" s="204"/>
    </row>
    <row r="680" spans="1:9">
      <c r="A680" s="173" t="str">
        <f t="shared" si="306"/>
        <v>22.1.4.342</v>
      </c>
      <c r="B680" s="173" t="str">
        <f t="shared" si="304"/>
        <v>22.1</v>
      </c>
      <c r="C680" s="173">
        <f t="shared" si="304"/>
        <v>4</v>
      </c>
      <c r="D680" s="173">
        <f t="shared" si="305"/>
        <v>342</v>
      </c>
      <c r="E680" s="201"/>
      <c r="F680" s="198" t="str">
        <f>IFERROR(+VLOOKUP(E680,'TAB 1 Codificação CC Órgão'!$A$19:$L$1027,12,0),"-")</f>
        <v>-</v>
      </c>
      <c r="G680" s="204"/>
      <c r="H680" s="201"/>
      <c r="I680" s="204"/>
    </row>
    <row r="681" spans="1:9">
      <c r="A681" s="173" t="str">
        <f t="shared" si="306"/>
        <v>22.1.4.343</v>
      </c>
      <c r="B681" s="173" t="str">
        <f t="shared" si="304"/>
        <v>22.1</v>
      </c>
      <c r="C681" s="173">
        <f t="shared" si="304"/>
        <v>4</v>
      </c>
      <c r="D681" s="173">
        <f t="shared" si="305"/>
        <v>343</v>
      </c>
      <c r="E681" s="201"/>
      <c r="F681" s="198" t="str">
        <f>IFERROR(+VLOOKUP(E681,'TAB 1 Codificação CC Órgão'!$A$19:$L$1027,12,0),"-")</f>
        <v>-</v>
      </c>
      <c r="G681" s="204"/>
      <c r="H681" s="201"/>
      <c r="I681" s="204"/>
    </row>
    <row r="682" spans="1:9">
      <c r="A682" s="173" t="str">
        <f t="shared" si="306"/>
        <v>22.1.4.344</v>
      </c>
      <c r="B682" s="173" t="str">
        <f t="shared" si="304"/>
        <v>22.1</v>
      </c>
      <c r="C682" s="173">
        <f t="shared" si="304"/>
        <v>4</v>
      </c>
      <c r="D682" s="173">
        <f t="shared" si="305"/>
        <v>344</v>
      </c>
      <c r="E682" s="201"/>
      <c r="F682" s="198" t="str">
        <f>IFERROR(+VLOOKUP(E682,'TAB 1 Codificação CC Órgão'!$A$19:$L$1027,12,0),"-")</f>
        <v>-</v>
      </c>
      <c r="G682" s="204"/>
      <c r="H682" s="201"/>
      <c r="I682" s="204"/>
    </row>
    <row r="683" spans="1:9">
      <c r="A683" s="173" t="str">
        <f t="shared" si="306"/>
        <v>22.1.4.345</v>
      </c>
      <c r="B683" s="173" t="str">
        <f t="shared" si="304"/>
        <v>22.1</v>
      </c>
      <c r="C683" s="173">
        <f t="shared" si="304"/>
        <v>4</v>
      </c>
      <c r="D683" s="173">
        <f t="shared" si="305"/>
        <v>345</v>
      </c>
      <c r="E683" s="201"/>
      <c r="F683" s="198" t="str">
        <f>IFERROR(+VLOOKUP(E683,'TAB 1 Codificação CC Órgão'!$A$19:$L$1027,12,0),"-")</f>
        <v>-</v>
      </c>
      <c r="G683" s="204"/>
      <c r="H683" s="201"/>
      <c r="I683" s="204"/>
    </row>
    <row r="684" spans="1:9">
      <c r="A684" s="173" t="str">
        <f t="shared" si="306"/>
        <v>22.1.4.346</v>
      </c>
      <c r="B684" s="173" t="str">
        <f t="shared" si="304"/>
        <v>22.1</v>
      </c>
      <c r="C684" s="173">
        <f t="shared" si="304"/>
        <v>4</v>
      </c>
      <c r="D684" s="173">
        <f t="shared" si="305"/>
        <v>346</v>
      </c>
      <c r="E684" s="201"/>
      <c r="F684" s="198" t="str">
        <f>IFERROR(+VLOOKUP(E684,'TAB 1 Codificação CC Órgão'!$A$19:$L$1027,12,0),"-")</f>
        <v>-</v>
      </c>
      <c r="G684" s="204"/>
      <c r="H684" s="201"/>
      <c r="I684" s="204"/>
    </row>
    <row r="685" spans="1:9">
      <c r="A685" s="173" t="str">
        <f t="shared" si="306"/>
        <v>22.1.4.347</v>
      </c>
      <c r="B685" s="173" t="str">
        <f t="shared" si="304"/>
        <v>22.1</v>
      </c>
      <c r="C685" s="173">
        <f t="shared" si="304"/>
        <v>4</v>
      </c>
      <c r="D685" s="173">
        <f t="shared" si="305"/>
        <v>347</v>
      </c>
      <c r="E685" s="201"/>
      <c r="F685" s="198" t="str">
        <f>IFERROR(+VLOOKUP(E685,'TAB 1 Codificação CC Órgão'!$A$19:$L$1027,12,0),"-")</f>
        <v>-</v>
      </c>
      <c r="G685" s="204"/>
      <c r="H685" s="201"/>
      <c r="I685" s="204"/>
    </row>
    <row r="686" spans="1:9">
      <c r="A686" s="173" t="str">
        <f t="shared" si="306"/>
        <v>22.1.4.348</v>
      </c>
      <c r="B686" s="173" t="str">
        <f t="shared" si="304"/>
        <v>22.1</v>
      </c>
      <c r="C686" s="173">
        <f t="shared" si="304"/>
        <v>4</v>
      </c>
      <c r="D686" s="173">
        <f t="shared" si="305"/>
        <v>348</v>
      </c>
      <c r="E686" s="201"/>
      <c r="F686" s="198" t="str">
        <f>IFERROR(+VLOOKUP(E686,'TAB 1 Codificação CC Órgão'!$A$19:$L$1027,12,0),"-")</f>
        <v>-</v>
      </c>
      <c r="G686" s="204"/>
      <c r="H686" s="201"/>
      <c r="I686" s="204"/>
    </row>
    <row r="687" spans="1:9">
      <c r="A687" s="173" t="str">
        <f t="shared" si="306"/>
        <v>22.1.4.349</v>
      </c>
      <c r="B687" s="173" t="str">
        <f t="shared" si="304"/>
        <v>22.1</v>
      </c>
      <c r="C687" s="173">
        <f t="shared" si="304"/>
        <v>4</v>
      </c>
      <c r="D687" s="173">
        <f t="shared" si="305"/>
        <v>349</v>
      </c>
      <c r="E687" s="201"/>
      <c r="F687" s="198" t="str">
        <f>IFERROR(+VLOOKUP(E687,'TAB 1 Codificação CC Órgão'!$A$19:$L$1027,12,0),"-")</f>
        <v>-</v>
      </c>
      <c r="G687" s="204"/>
      <c r="H687" s="201"/>
      <c r="I687" s="204"/>
    </row>
    <row r="688" spans="1:9">
      <c r="A688" s="173" t="str">
        <f t="shared" si="306"/>
        <v>22.1.4.350</v>
      </c>
      <c r="B688" s="173" t="str">
        <f t="shared" si="304"/>
        <v>22.1</v>
      </c>
      <c r="C688" s="173">
        <f t="shared" si="304"/>
        <v>4</v>
      </c>
      <c r="D688" s="173">
        <f t="shared" si="305"/>
        <v>350</v>
      </c>
      <c r="E688" s="201"/>
      <c r="F688" s="198" t="str">
        <f>IFERROR(+VLOOKUP(E688,'TAB 1 Codificação CC Órgão'!$A$19:$L$1027,12,0),"-")</f>
        <v>-</v>
      </c>
      <c r="G688" s="204"/>
      <c r="H688" s="201"/>
      <c r="I688" s="204"/>
    </row>
    <row r="689" spans="1:9">
      <c r="A689" s="173" t="str">
        <f t="shared" si="306"/>
        <v>22.1.4.351</v>
      </c>
      <c r="B689" s="173" t="str">
        <f t="shared" si="304"/>
        <v>22.1</v>
      </c>
      <c r="C689" s="173">
        <f t="shared" si="304"/>
        <v>4</v>
      </c>
      <c r="D689" s="173">
        <f t="shared" si="305"/>
        <v>351</v>
      </c>
      <c r="E689" s="201"/>
      <c r="F689" s="198" t="str">
        <f>IFERROR(+VLOOKUP(E689,'TAB 1 Codificação CC Órgão'!$A$19:$L$1027,12,0),"-")</f>
        <v>-</v>
      </c>
      <c r="G689" s="204"/>
      <c r="H689" s="201"/>
      <c r="I689" s="204"/>
    </row>
    <row r="690" spans="1:9">
      <c r="A690" s="173" t="str">
        <f t="shared" si="306"/>
        <v>22.1.4.352</v>
      </c>
      <c r="B690" s="173" t="str">
        <f t="shared" si="304"/>
        <v>22.1</v>
      </c>
      <c r="C690" s="173">
        <f t="shared" si="304"/>
        <v>4</v>
      </c>
      <c r="D690" s="173">
        <f t="shared" si="305"/>
        <v>352</v>
      </c>
      <c r="E690" s="201"/>
      <c r="F690" s="198" t="str">
        <f>IFERROR(+VLOOKUP(E690,'TAB 1 Codificação CC Órgão'!$A$19:$L$1027,12,0),"-")</f>
        <v>-</v>
      </c>
      <c r="G690" s="204"/>
      <c r="H690" s="201"/>
      <c r="I690" s="204"/>
    </row>
    <row r="691" spans="1:9">
      <c r="A691" s="173" t="str">
        <f t="shared" si="306"/>
        <v>22.1.4.353</v>
      </c>
      <c r="B691" s="173" t="str">
        <f t="shared" si="304"/>
        <v>22.1</v>
      </c>
      <c r="C691" s="173">
        <f t="shared" si="304"/>
        <v>4</v>
      </c>
      <c r="D691" s="173">
        <f t="shared" si="305"/>
        <v>353</v>
      </c>
      <c r="E691" s="201"/>
      <c r="F691" s="198" t="str">
        <f>IFERROR(+VLOOKUP(E691,'TAB 1 Codificação CC Órgão'!$A$19:$L$1027,12,0),"-")</f>
        <v>-</v>
      </c>
      <c r="G691" s="204"/>
      <c r="H691" s="201"/>
      <c r="I691" s="204"/>
    </row>
    <row r="692" spans="1:9">
      <c r="A692" s="173" t="str">
        <f t="shared" si="306"/>
        <v>22.1.4.354</v>
      </c>
      <c r="B692" s="173" t="str">
        <f t="shared" si="304"/>
        <v>22.1</v>
      </c>
      <c r="C692" s="173">
        <f t="shared" si="304"/>
        <v>4</v>
      </c>
      <c r="D692" s="173">
        <f t="shared" si="305"/>
        <v>354</v>
      </c>
      <c r="E692" s="201"/>
      <c r="F692" s="198" t="str">
        <f>IFERROR(+VLOOKUP(E692,'TAB 1 Codificação CC Órgão'!$A$19:$L$1027,12,0),"-")</f>
        <v>-</v>
      </c>
      <c r="G692" s="204"/>
      <c r="H692" s="201"/>
      <c r="I692" s="204"/>
    </row>
    <row r="693" spans="1:9">
      <c r="A693" s="173" t="str">
        <f t="shared" si="306"/>
        <v>22.1.4.355</v>
      </c>
      <c r="B693" s="173" t="str">
        <f t="shared" si="304"/>
        <v>22.1</v>
      </c>
      <c r="C693" s="173">
        <f t="shared" si="304"/>
        <v>4</v>
      </c>
      <c r="D693" s="173">
        <f t="shared" si="305"/>
        <v>355</v>
      </c>
      <c r="E693" s="201"/>
      <c r="F693" s="198" t="str">
        <f>IFERROR(+VLOOKUP(E693,'TAB 1 Codificação CC Órgão'!$A$19:$L$1027,12,0),"-")</f>
        <v>-</v>
      </c>
      <c r="G693" s="204"/>
      <c r="H693" s="201"/>
      <c r="I693" s="204"/>
    </row>
    <row r="694" spans="1:9">
      <c r="A694" s="173" t="str">
        <f t="shared" si="306"/>
        <v>22.1.4.356</v>
      </c>
      <c r="B694" s="173" t="str">
        <f t="shared" si="304"/>
        <v>22.1</v>
      </c>
      <c r="C694" s="173">
        <f t="shared" si="304"/>
        <v>4</v>
      </c>
      <c r="D694" s="173">
        <f t="shared" si="305"/>
        <v>356</v>
      </c>
      <c r="E694" s="201"/>
      <c r="F694" s="198" t="str">
        <f>IFERROR(+VLOOKUP(E694,'TAB 1 Codificação CC Órgão'!$A$19:$L$1027,12,0),"-")</f>
        <v>-</v>
      </c>
      <c r="G694" s="204"/>
      <c r="H694" s="201"/>
      <c r="I694" s="204"/>
    </row>
    <row r="695" spans="1:9">
      <c r="A695" s="173" t="str">
        <f t="shared" si="306"/>
        <v>22.1.4.357</v>
      </c>
      <c r="B695" s="173" t="str">
        <f t="shared" si="304"/>
        <v>22.1</v>
      </c>
      <c r="C695" s="173">
        <f t="shared" si="304"/>
        <v>4</v>
      </c>
      <c r="D695" s="173">
        <f t="shared" si="305"/>
        <v>357</v>
      </c>
      <c r="E695" s="201"/>
      <c r="F695" s="198" t="str">
        <f>IFERROR(+VLOOKUP(E695,'TAB 1 Codificação CC Órgão'!$A$19:$L$1027,12,0),"-")</f>
        <v>-</v>
      </c>
      <c r="G695" s="204"/>
      <c r="H695" s="201"/>
      <c r="I695" s="204"/>
    </row>
    <row r="696" spans="1:9">
      <c r="A696" s="173" t="str">
        <f t="shared" si="306"/>
        <v>22.1.4.358</v>
      </c>
      <c r="B696" s="173" t="str">
        <f t="shared" si="304"/>
        <v>22.1</v>
      </c>
      <c r="C696" s="173">
        <f t="shared" si="304"/>
        <v>4</v>
      </c>
      <c r="D696" s="173">
        <f t="shared" si="305"/>
        <v>358</v>
      </c>
      <c r="E696" s="201"/>
      <c r="F696" s="198" t="str">
        <f>IFERROR(+VLOOKUP(E696,'TAB 1 Codificação CC Órgão'!$A$19:$L$1027,12,0),"-")</f>
        <v>-</v>
      </c>
      <c r="G696" s="204"/>
      <c r="H696" s="201"/>
      <c r="I696" s="204"/>
    </row>
    <row r="697" spans="1:9">
      <c r="A697" s="173" t="str">
        <f t="shared" si="306"/>
        <v>22.1.4.359</v>
      </c>
      <c r="B697" s="173" t="str">
        <f t="shared" si="304"/>
        <v>22.1</v>
      </c>
      <c r="C697" s="173">
        <f t="shared" si="304"/>
        <v>4</v>
      </c>
      <c r="D697" s="173">
        <f t="shared" si="305"/>
        <v>359</v>
      </c>
      <c r="E697" s="201"/>
      <c r="F697" s="198" t="str">
        <f>IFERROR(+VLOOKUP(E697,'TAB 1 Codificação CC Órgão'!$A$19:$L$1027,12,0),"-")</f>
        <v>-</v>
      </c>
      <c r="G697" s="204"/>
      <c r="H697" s="201"/>
      <c r="I697" s="204"/>
    </row>
    <row r="698" spans="1:9">
      <c r="A698" s="173" t="str">
        <f t="shared" si="306"/>
        <v>22.1.4.360</v>
      </c>
      <c r="B698" s="173" t="str">
        <f t="shared" si="304"/>
        <v>22.1</v>
      </c>
      <c r="C698" s="173">
        <f t="shared" si="304"/>
        <v>4</v>
      </c>
      <c r="D698" s="173">
        <f t="shared" si="305"/>
        <v>360</v>
      </c>
      <c r="E698" s="201"/>
      <c r="F698" s="198" t="str">
        <f>IFERROR(+VLOOKUP(E698,'TAB 1 Codificação CC Órgão'!$A$19:$L$1027,12,0),"-")</f>
        <v>-</v>
      </c>
      <c r="G698" s="204"/>
      <c r="H698" s="201"/>
      <c r="I698" s="204"/>
    </row>
    <row r="699" spans="1:9">
      <c r="A699" s="173" t="str">
        <f t="shared" si="306"/>
        <v>22.1.4.361</v>
      </c>
      <c r="B699" s="173" t="str">
        <f t="shared" si="304"/>
        <v>22.1</v>
      </c>
      <c r="C699" s="173">
        <f t="shared" si="304"/>
        <v>4</v>
      </c>
      <c r="D699" s="173">
        <f t="shared" si="305"/>
        <v>361</v>
      </c>
      <c r="E699" s="201"/>
      <c r="F699" s="198" t="str">
        <f>IFERROR(+VLOOKUP(E699,'TAB 1 Codificação CC Órgão'!$A$19:$L$1027,12,0),"-")</f>
        <v>-</v>
      </c>
      <c r="G699" s="204"/>
      <c r="H699" s="201"/>
      <c r="I699" s="204"/>
    </row>
    <row r="700" spans="1:9">
      <c r="A700" s="173" t="str">
        <f t="shared" si="306"/>
        <v>22.1.4.362</v>
      </c>
      <c r="B700" s="173" t="str">
        <f t="shared" si="304"/>
        <v>22.1</v>
      </c>
      <c r="C700" s="173">
        <f t="shared" si="304"/>
        <v>4</v>
      </c>
      <c r="D700" s="173">
        <f t="shared" si="305"/>
        <v>362</v>
      </c>
      <c r="E700" s="201"/>
      <c r="F700" s="198" t="str">
        <f>IFERROR(+VLOOKUP(E700,'TAB 1 Codificação CC Órgão'!$A$19:$L$1027,12,0),"-")</f>
        <v>-</v>
      </c>
      <c r="G700" s="204"/>
      <c r="H700" s="201"/>
      <c r="I700" s="204"/>
    </row>
    <row r="701" spans="1:9">
      <c r="A701" s="173" t="str">
        <f t="shared" si="306"/>
        <v>22.1.4.363</v>
      </c>
      <c r="B701" s="173" t="str">
        <f t="shared" si="304"/>
        <v>22.1</v>
      </c>
      <c r="C701" s="173">
        <f t="shared" si="304"/>
        <v>4</v>
      </c>
      <c r="D701" s="173">
        <f t="shared" si="305"/>
        <v>363</v>
      </c>
      <c r="E701" s="201"/>
      <c r="F701" s="198" t="str">
        <f>IFERROR(+VLOOKUP(E701,'TAB 1 Codificação CC Órgão'!$A$19:$L$1027,12,0),"-")</f>
        <v>-</v>
      </c>
      <c r="G701" s="204"/>
      <c r="H701" s="201"/>
      <c r="I701" s="204"/>
    </row>
    <row r="702" spans="1:9">
      <c r="A702" s="173" t="str">
        <f t="shared" si="306"/>
        <v>22.1.4.364</v>
      </c>
      <c r="B702" s="173" t="str">
        <f t="shared" si="304"/>
        <v>22.1</v>
      </c>
      <c r="C702" s="173">
        <f t="shared" si="304"/>
        <v>4</v>
      </c>
      <c r="D702" s="173">
        <f t="shared" si="305"/>
        <v>364</v>
      </c>
      <c r="E702" s="201"/>
      <c r="F702" s="198" t="str">
        <f>IFERROR(+VLOOKUP(E702,'TAB 1 Codificação CC Órgão'!$A$19:$L$1027,12,0),"-")</f>
        <v>-</v>
      </c>
      <c r="G702" s="204"/>
      <c r="H702" s="201"/>
      <c r="I702" s="204"/>
    </row>
    <row r="703" spans="1:9">
      <c r="A703" s="173" t="str">
        <f t="shared" si="306"/>
        <v>22.1.4.365</v>
      </c>
      <c r="B703" s="173" t="str">
        <f t="shared" si="304"/>
        <v>22.1</v>
      </c>
      <c r="C703" s="173">
        <f t="shared" si="304"/>
        <v>4</v>
      </c>
      <c r="D703" s="173">
        <f t="shared" si="305"/>
        <v>365</v>
      </c>
      <c r="E703" s="201"/>
      <c r="F703" s="198" t="str">
        <f>IFERROR(+VLOOKUP(E703,'TAB 1 Codificação CC Órgão'!$A$19:$L$1027,12,0),"-")</f>
        <v>-</v>
      </c>
      <c r="G703" s="204"/>
      <c r="H703" s="201"/>
      <c r="I703" s="204"/>
    </row>
    <row r="704" spans="1:9">
      <c r="A704" s="173" t="str">
        <f t="shared" si="306"/>
        <v>22.1.4.366</v>
      </c>
      <c r="B704" s="173" t="str">
        <f t="shared" si="304"/>
        <v>22.1</v>
      </c>
      <c r="C704" s="173">
        <f t="shared" si="304"/>
        <v>4</v>
      </c>
      <c r="D704" s="173">
        <f t="shared" si="305"/>
        <v>366</v>
      </c>
      <c r="E704" s="201"/>
      <c r="F704" s="198" t="str">
        <f>IFERROR(+VLOOKUP(E704,'TAB 1 Codificação CC Órgão'!$A$19:$L$1027,12,0),"-")</f>
        <v>-</v>
      </c>
      <c r="G704" s="204"/>
      <c r="H704" s="201"/>
      <c r="I704" s="204"/>
    </row>
    <row r="705" spans="1:9">
      <c r="A705" s="173" t="str">
        <f t="shared" si="306"/>
        <v>22.1.4.367</v>
      </c>
      <c r="B705" s="173" t="str">
        <f t="shared" si="304"/>
        <v>22.1</v>
      </c>
      <c r="C705" s="173">
        <f t="shared" si="304"/>
        <v>4</v>
      </c>
      <c r="D705" s="173">
        <f t="shared" si="305"/>
        <v>367</v>
      </c>
      <c r="E705" s="201"/>
      <c r="F705" s="198" t="str">
        <f>IFERROR(+VLOOKUP(E705,'TAB 1 Codificação CC Órgão'!$A$19:$L$1027,12,0),"-")</f>
        <v>-</v>
      </c>
      <c r="G705" s="204"/>
      <c r="H705" s="201"/>
      <c r="I705" s="204"/>
    </row>
    <row r="706" spans="1:9">
      <c r="A706" s="173" t="str">
        <f t="shared" si="306"/>
        <v>22.1.4.368</v>
      </c>
      <c r="B706" s="173" t="str">
        <f t="shared" si="304"/>
        <v>22.1</v>
      </c>
      <c r="C706" s="173">
        <f t="shared" si="304"/>
        <v>4</v>
      </c>
      <c r="D706" s="173">
        <f t="shared" si="305"/>
        <v>368</v>
      </c>
      <c r="E706" s="201"/>
      <c r="F706" s="198" t="str">
        <f>IFERROR(+VLOOKUP(E706,'TAB 1 Codificação CC Órgão'!$A$19:$L$1027,12,0),"-")</f>
        <v>-</v>
      </c>
      <c r="G706" s="204"/>
      <c r="H706" s="201"/>
      <c r="I706" s="204"/>
    </row>
    <row r="707" spans="1:9">
      <c r="A707" s="173" t="str">
        <f t="shared" si="306"/>
        <v>22.1.4.369</v>
      </c>
      <c r="B707" s="173" t="str">
        <f t="shared" si="304"/>
        <v>22.1</v>
      </c>
      <c r="C707" s="173">
        <f t="shared" si="304"/>
        <v>4</v>
      </c>
      <c r="D707" s="173">
        <f t="shared" si="305"/>
        <v>369</v>
      </c>
      <c r="E707" s="201"/>
      <c r="F707" s="198" t="str">
        <f>IFERROR(+VLOOKUP(E707,'TAB 1 Codificação CC Órgão'!$A$19:$L$1027,12,0),"-")</f>
        <v>-</v>
      </c>
      <c r="G707" s="204"/>
      <c r="H707" s="201"/>
      <c r="I707" s="204"/>
    </row>
    <row r="708" spans="1:9">
      <c r="A708" s="173" t="str">
        <f t="shared" si="306"/>
        <v>22.1.4.370</v>
      </c>
      <c r="B708" s="173" t="str">
        <f t="shared" si="304"/>
        <v>22.1</v>
      </c>
      <c r="C708" s="173">
        <f t="shared" si="304"/>
        <v>4</v>
      </c>
      <c r="D708" s="173">
        <f t="shared" si="305"/>
        <v>370</v>
      </c>
      <c r="E708" s="201"/>
      <c r="F708" s="198" t="str">
        <f>IFERROR(+VLOOKUP(E708,'TAB 1 Codificação CC Órgão'!$A$19:$L$1027,12,0),"-")</f>
        <v>-</v>
      </c>
      <c r="G708" s="204"/>
      <c r="H708" s="201"/>
      <c r="I708" s="204"/>
    </row>
    <row r="709" spans="1:9">
      <c r="A709" s="173" t="str">
        <f t="shared" si="306"/>
        <v>22.1.4.371</v>
      </c>
      <c r="B709" s="173" t="str">
        <f t="shared" si="304"/>
        <v>22.1</v>
      </c>
      <c r="C709" s="173">
        <f t="shared" si="304"/>
        <v>4</v>
      </c>
      <c r="D709" s="173">
        <f t="shared" si="305"/>
        <v>371</v>
      </c>
      <c r="E709" s="201"/>
      <c r="F709" s="198" t="str">
        <f>IFERROR(+VLOOKUP(E709,'TAB 1 Codificação CC Órgão'!$A$19:$L$1027,12,0),"-")</f>
        <v>-</v>
      </c>
      <c r="G709" s="204"/>
      <c r="H709" s="201"/>
      <c r="I709" s="204"/>
    </row>
    <row r="710" spans="1:9">
      <c r="A710" s="173" t="str">
        <f t="shared" si="306"/>
        <v>22.1.4.372</v>
      </c>
      <c r="B710" s="173" t="str">
        <f t="shared" si="304"/>
        <v>22.1</v>
      </c>
      <c r="C710" s="173">
        <f t="shared" si="304"/>
        <v>4</v>
      </c>
      <c r="D710" s="173">
        <f t="shared" si="305"/>
        <v>372</v>
      </c>
      <c r="E710" s="201"/>
      <c r="F710" s="198" t="str">
        <f>IFERROR(+VLOOKUP(E710,'TAB 1 Codificação CC Órgão'!$A$19:$L$1027,12,0),"-")</f>
        <v>-</v>
      </c>
      <c r="G710" s="204"/>
      <c r="H710" s="201"/>
      <c r="I710" s="204"/>
    </row>
    <row r="711" spans="1:9">
      <c r="A711" s="173" t="str">
        <f t="shared" si="306"/>
        <v>22.1.4.373</v>
      </c>
      <c r="B711" s="173" t="str">
        <f t="shared" si="304"/>
        <v>22.1</v>
      </c>
      <c r="C711" s="173">
        <f t="shared" si="304"/>
        <v>4</v>
      </c>
      <c r="D711" s="173">
        <f t="shared" si="305"/>
        <v>373</v>
      </c>
      <c r="E711" s="201"/>
      <c r="F711" s="198" t="str">
        <f>IFERROR(+VLOOKUP(E711,'TAB 1 Codificação CC Órgão'!$A$19:$L$1027,12,0),"-")</f>
        <v>-</v>
      </c>
      <c r="G711" s="204"/>
      <c r="H711" s="201"/>
      <c r="I711" s="204"/>
    </row>
    <row r="712" spans="1:9">
      <c r="A712" s="173" t="str">
        <f t="shared" si="306"/>
        <v>22.1.4.374</v>
      </c>
      <c r="B712" s="173" t="str">
        <f t="shared" si="304"/>
        <v>22.1</v>
      </c>
      <c r="C712" s="173">
        <f t="shared" si="304"/>
        <v>4</v>
      </c>
      <c r="D712" s="173">
        <f t="shared" si="305"/>
        <v>374</v>
      </c>
      <c r="E712" s="201"/>
      <c r="F712" s="198" t="str">
        <f>IFERROR(+VLOOKUP(E712,'TAB 1 Codificação CC Órgão'!$A$19:$L$1027,12,0),"-")</f>
        <v>-</v>
      </c>
      <c r="G712" s="204"/>
      <c r="H712" s="201"/>
      <c r="I712" s="204"/>
    </row>
    <row r="713" spans="1:9">
      <c r="A713" s="173" t="str">
        <f t="shared" si="306"/>
        <v>22.1.4.375</v>
      </c>
      <c r="B713" s="173" t="str">
        <f t="shared" si="304"/>
        <v>22.1</v>
      </c>
      <c r="C713" s="173">
        <f t="shared" si="304"/>
        <v>4</v>
      </c>
      <c r="D713" s="173">
        <f t="shared" si="305"/>
        <v>375</v>
      </c>
      <c r="E713" s="201"/>
      <c r="F713" s="198" t="str">
        <f>IFERROR(+VLOOKUP(E713,'TAB 1 Codificação CC Órgão'!$A$19:$L$1027,12,0),"-")</f>
        <v>-</v>
      </c>
      <c r="G713" s="204"/>
      <c r="H713" s="201"/>
      <c r="I713" s="204"/>
    </row>
    <row r="714" spans="1:9">
      <c r="A714" s="173" t="str">
        <f t="shared" si="306"/>
        <v>22.1.4.376</v>
      </c>
      <c r="B714" s="173" t="str">
        <f t="shared" si="304"/>
        <v>22.1</v>
      </c>
      <c r="C714" s="173">
        <f t="shared" si="304"/>
        <v>4</v>
      </c>
      <c r="D714" s="173">
        <f t="shared" si="305"/>
        <v>376</v>
      </c>
      <c r="E714" s="201"/>
      <c r="F714" s="198" t="str">
        <f>IFERROR(+VLOOKUP(E714,'TAB 1 Codificação CC Órgão'!$A$19:$L$1027,12,0),"-")</f>
        <v>-</v>
      </c>
      <c r="G714" s="204"/>
      <c r="H714" s="201"/>
      <c r="I714" s="204"/>
    </row>
    <row r="715" spans="1:9">
      <c r="A715" s="173" t="str">
        <f t="shared" si="306"/>
        <v>22.1.4.377</v>
      </c>
      <c r="B715" s="173" t="str">
        <f t="shared" si="304"/>
        <v>22.1</v>
      </c>
      <c r="C715" s="173">
        <f t="shared" si="304"/>
        <v>4</v>
      </c>
      <c r="D715" s="173">
        <f t="shared" si="305"/>
        <v>377</v>
      </c>
      <c r="E715" s="201"/>
      <c r="F715" s="198" t="str">
        <f>IFERROR(+VLOOKUP(E715,'TAB 1 Codificação CC Órgão'!$A$19:$L$1027,12,0),"-")</f>
        <v>-</v>
      </c>
      <c r="G715" s="204"/>
      <c r="H715" s="201"/>
      <c r="I715" s="204"/>
    </row>
    <row r="716" spans="1:9">
      <c r="A716" s="173" t="str">
        <f t="shared" si="306"/>
        <v>22.1.4.378</v>
      </c>
      <c r="B716" s="173" t="str">
        <f t="shared" si="304"/>
        <v>22.1</v>
      </c>
      <c r="C716" s="173">
        <f t="shared" si="304"/>
        <v>4</v>
      </c>
      <c r="D716" s="173">
        <f t="shared" si="305"/>
        <v>378</v>
      </c>
      <c r="E716" s="201"/>
      <c r="F716" s="198" t="str">
        <f>IFERROR(+VLOOKUP(E716,'TAB 1 Codificação CC Órgão'!$A$19:$L$1027,12,0),"-")</f>
        <v>-</v>
      </c>
      <c r="G716" s="204"/>
      <c r="H716" s="201"/>
      <c r="I716" s="204"/>
    </row>
    <row r="717" spans="1:9">
      <c r="A717" s="173" t="str">
        <f t="shared" si="306"/>
        <v>22.1.4.379</v>
      </c>
      <c r="B717" s="173" t="str">
        <f t="shared" si="304"/>
        <v>22.1</v>
      </c>
      <c r="C717" s="173">
        <f t="shared" si="304"/>
        <v>4</v>
      </c>
      <c r="D717" s="173">
        <f t="shared" si="305"/>
        <v>379</v>
      </c>
      <c r="E717" s="201"/>
      <c r="F717" s="198" t="str">
        <f>IFERROR(+VLOOKUP(E717,'TAB 1 Codificação CC Órgão'!$A$19:$L$1027,12,0),"-")</f>
        <v>-</v>
      </c>
      <c r="G717" s="204"/>
      <c r="H717" s="201"/>
      <c r="I717" s="204"/>
    </row>
    <row r="718" spans="1:9">
      <c r="A718" s="173" t="str">
        <f t="shared" si="306"/>
        <v>22.1.4.380</v>
      </c>
      <c r="B718" s="173" t="str">
        <f t="shared" si="304"/>
        <v>22.1</v>
      </c>
      <c r="C718" s="173">
        <f t="shared" si="304"/>
        <v>4</v>
      </c>
      <c r="D718" s="173">
        <f t="shared" si="305"/>
        <v>380</v>
      </c>
      <c r="E718" s="201"/>
      <c r="F718" s="198" t="str">
        <f>IFERROR(+VLOOKUP(E718,'TAB 1 Codificação CC Órgão'!$A$19:$L$1027,12,0),"-")</f>
        <v>-</v>
      </c>
      <c r="G718" s="204"/>
      <c r="H718" s="201"/>
      <c r="I718" s="204"/>
    </row>
    <row r="719" spans="1:9">
      <c r="A719" s="173" t="str">
        <f t="shared" si="306"/>
        <v>22.1.4.381</v>
      </c>
      <c r="B719" s="173" t="str">
        <f t="shared" si="304"/>
        <v>22.1</v>
      </c>
      <c r="C719" s="173">
        <f t="shared" si="304"/>
        <v>4</v>
      </c>
      <c r="D719" s="173">
        <f t="shared" si="305"/>
        <v>381</v>
      </c>
      <c r="E719" s="201"/>
      <c r="F719" s="198" t="str">
        <f>IFERROR(+VLOOKUP(E719,'TAB 1 Codificação CC Órgão'!$A$19:$L$1027,12,0),"-")</f>
        <v>-</v>
      </c>
      <c r="G719" s="204"/>
      <c r="H719" s="201"/>
      <c r="I719" s="204"/>
    </row>
    <row r="720" spans="1:9">
      <c r="A720" s="173" t="str">
        <f t="shared" si="306"/>
        <v>22.1.4.382</v>
      </c>
      <c r="B720" s="173" t="str">
        <f t="shared" si="304"/>
        <v>22.1</v>
      </c>
      <c r="C720" s="173">
        <f t="shared" si="304"/>
        <v>4</v>
      </c>
      <c r="D720" s="173">
        <f t="shared" si="305"/>
        <v>382</v>
      </c>
      <c r="E720" s="201"/>
      <c r="F720" s="198" t="str">
        <f>IFERROR(+VLOOKUP(E720,'TAB 1 Codificação CC Órgão'!$A$19:$L$1027,12,0),"-")</f>
        <v>-</v>
      </c>
      <c r="G720" s="204"/>
      <c r="H720" s="201"/>
      <c r="I720" s="204"/>
    </row>
    <row r="721" spans="1:9">
      <c r="A721" s="173" t="str">
        <f t="shared" si="306"/>
        <v>22.1.4.383</v>
      </c>
      <c r="B721" s="173" t="str">
        <f t="shared" si="304"/>
        <v>22.1</v>
      </c>
      <c r="C721" s="173">
        <f t="shared" si="304"/>
        <v>4</v>
      </c>
      <c r="D721" s="173">
        <f t="shared" si="305"/>
        <v>383</v>
      </c>
      <c r="E721" s="201"/>
      <c r="F721" s="198" t="str">
        <f>IFERROR(+VLOOKUP(E721,'TAB 1 Codificação CC Órgão'!$A$19:$L$1027,12,0),"-")</f>
        <v>-</v>
      </c>
      <c r="G721" s="204"/>
      <c r="H721" s="201"/>
      <c r="I721" s="204"/>
    </row>
    <row r="722" spans="1:9">
      <c r="A722" s="173" t="str">
        <f t="shared" si="306"/>
        <v>22.1.4.384</v>
      </c>
      <c r="B722" s="173" t="str">
        <f t="shared" si="304"/>
        <v>22.1</v>
      </c>
      <c r="C722" s="173">
        <f t="shared" si="304"/>
        <v>4</v>
      </c>
      <c r="D722" s="173">
        <f t="shared" si="305"/>
        <v>384</v>
      </c>
      <c r="E722" s="201"/>
      <c r="F722" s="198" t="str">
        <f>IFERROR(+VLOOKUP(E722,'TAB 1 Codificação CC Órgão'!$A$19:$L$1027,12,0),"-")</f>
        <v>-</v>
      </c>
      <c r="G722" s="204"/>
      <c r="H722" s="201"/>
      <c r="I722" s="204"/>
    </row>
    <row r="723" spans="1:9">
      <c r="A723" s="173" t="str">
        <f t="shared" si="306"/>
        <v>22.1.4.385</v>
      </c>
      <c r="B723" s="173" t="str">
        <f t="shared" si="304"/>
        <v>22.1</v>
      </c>
      <c r="C723" s="173">
        <f t="shared" si="304"/>
        <v>4</v>
      </c>
      <c r="D723" s="173">
        <f t="shared" si="305"/>
        <v>385</v>
      </c>
      <c r="E723" s="201"/>
      <c r="F723" s="198" t="str">
        <f>IFERROR(+VLOOKUP(E723,'TAB 1 Codificação CC Órgão'!$A$19:$L$1027,12,0),"-")</f>
        <v>-</v>
      </c>
      <c r="G723" s="204"/>
      <c r="H723" s="201"/>
      <c r="I723" s="204"/>
    </row>
    <row r="724" spans="1:9">
      <c r="A724" s="173" t="str">
        <f t="shared" si="306"/>
        <v>22.1.4.386</v>
      </c>
      <c r="B724" s="173" t="str">
        <f t="shared" si="304"/>
        <v>22.1</v>
      </c>
      <c r="C724" s="173">
        <f t="shared" si="304"/>
        <v>4</v>
      </c>
      <c r="D724" s="173">
        <f t="shared" si="305"/>
        <v>386</v>
      </c>
      <c r="E724" s="201"/>
      <c r="F724" s="198" t="str">
        <f>IFERROR(+VLOOKUP(E724,'TAB 1 Codificação CC Órgão'!$A$19:$L$1027,12,0),"-")</f>
        <v>-</v>
      </c>
      <c r="G724" s="204"/>
      <c r="H724" s="201"/>
      <c r="I724" s="204"/>
    </row>
    <row r="725" spans="1:9">
      <c r="A725" s="173" t="str">
        <f t="shared" si="306"/>
        <v>22.1.4.387</v>
      </c>
      <c r="B725" s="173" t="str">
        <f t="shared" ref="B725:C788" si="307">+B724</f>
        <v>22.1</v>
      </c>
      <c r="C725" s="173">
        <f t="shared" si="307"/>
        <v>4</v>
      </c>
      <c r="D725" s="173">
        <f t="shared" ref="D725:D788" si="308">+D724+1</f>
        <v>387</v>
      </c>
      <c r="E725" s="201"/>
      <c r="F725" s="198" t="str">
        <f>IFERROR(+VLOOKUP(E725,'TAB 1 Codificação CC Órgão'!$A$19:$L$1027,12,0),"-")</f>
        <v>-</v>
      </c>
      <c r="G725" s="204"/>
      <c r="H725" s="201"/>
      <c r="I725" s="204"/>
    </row>
    <row r="726" spans="1:9">
      <c r="A726" s="173" t="str">
        <f t="shared" si="306"/>
        <v>22.1.4.388</v>
      </c>
      <c r="B726" s="173" t="str">
        <f t="shared" si="307"/>
        <v>22.1</v>
      </c>
      <c r="C726" s="173">
        <f t="shared" si="307"/>
        <v>4</v>
      </c>
      <c r="D726" s="173">
        <f t="shared" si="308"/>
        <v>388</v>
      </c>
      <c r="E726" s="201"/>
      <c r="F726" s="198" t="str">
        <f>IFERROR(+VLOOKUP(E726,'TAB 1 Codificação CC Órgão'!$A$19:$L$1027,12,0),"-")</f>
        <v>-</v>
      </c>
      <c r="G726" s="204"/>
      <c r="H726" s="201"/>
      <c r="I726" s="204"/>
    </row>
    <row r="727" spans="1:9">
      <c r="A727" s="173" t="str">
        <f t="shared" si="306"/>
        <v>22.1.4.389</v>
      </c>
      <c r="B727" s="173" t="str">
        <f t="shared" si="307"/>
        <v>22.1</v>
      </c>
      <c r="C727" s="173">
        <f t="shared" si="307"/>
        <v>4</v>
      </c>
      <c r="D727" s="173">
        <f t="shared" si="308"/>
        <v>389</v>
      </c>
      <c r="E727" s="201"/>
      <c r="F727" s="198" t="str">
        <f>IFERROR(+VLOOKUP(E727,'TAB 1 Codificação CC Órgão'!$A$19:$L$1027,12,0),"-")</f>
        <v>-</v>
      </c>
      <c r="G727" s="204"/>
      <c r="H727" s="201"/>
      <c r="I727" s="204"/>
    </row>
    <row r="728" spans="1:9">
      <c r="A728" s="173" t="str">
        <f t="shared" si="306"/>
        <v>22.1.4.390</v>
      </c>
      <c r="B728" s="173" t="str">
        <f t="shared" si="307"/>
        <v>22.1</v>
      </c>
      <c r="C728" s="173">
        <f t="shared" si="307"/>
        <v>4</v>
      </c>
      <c r="D728" s="173">
        <f t="shared" si="308"/>
        <v>390</v>
      </c>
      <c r="E728" s="201"/>
      <c r="F728" s="198" t="str">
        <f>IFERROR(+VLOOKUP(E728,'TAB 1 Codificação CC Órgão'!$A$19:$L$1027,12,0),"-")</f>
        <v>-</v>
      </c>
      <c r="G728" s="204"/>
      <c r="H728" s="201"/>
      <c r="I728" s="204"/>
    </row>
    <row r="729" spans="1:9">
      <c r="A729" s="173" t="str">
        <f t="shared" si="306"/>
        <v>22.1.4.391</v>
      </c>
      <c r="B729" s="173" t="str">
        <f t="shared" si="307"/>
        <v>22.1</v>
      </c>
      <c r="C729" s="173">
        <f t="shared" si="307"/>
        <v>4</v>
      </c>
      <c r="D729" s="173">
        <f t="shared" si="308"/>
        <v>391</v>
      </c>
      <c r="E729" s="201"/>
      <c r="F729" s="198" t="str">
        <f>IFERROR(+VLOOKUP(E729,'TAB 1 Codificação CC Órgão'!$A$19:$L$1027,12,0),"-")</f>
        <v>-</v>
      </c>
      <c r="G729" s="204"/>
      <c r="H729" s="201"/>
      <c r="I729" s="204"/>
    </row>
    <row r="730" spans="1:9">
      <c r="A730" s="173" t="str">
        <f t="shared" si="306"/>
        <v>22.1.4.392</v>
      </c>
      <c r="B730" s="173" t="str">
        <f t="shared" si="307"/>
        <v>22.1</v>
      </c>
      <c r="C730" s="173">
        <f t="shared" si="307"/>
        <v>4</v>
      </c>
      <c r="D730" s="173">
        <f t="shared" si="308"/>
        <v>392</v>
      </c>
      <c r="E730" s="201"/>
      <c r="F730" s="198" t="str">
        <f>IFERROR(+VLOOKUP(E730,'TAB 1 Codificação CC Órgão'!$A$19:$L$1027,12,0),"-")</f>
        <v>-</v>
      </c>
      <c r="G730" s="204"/>
      <c r="H730" s="201"/>
      <c r="I730" s="204"/>
    </row>
    <row r="731" spans="1:9">
      <c r="A731" s="173" t="str">
        <f t="shared" si="306"/>
        <v>22.1.4.393</v>
      </c>
      <c r="B731" s="173" t="str">
        <f t="shared" si="307"/>
        <v>22.1</v>
      </c>
      <c r="C731" s="173">
        <f t="shared" si="307"/>
        <v>4</v>
      </c>
      <c r="D731" s="173">
        <f t="shared" si="308"/>
        <v>393</v>
      </c>
      <c r="E731" s="201"/>
      <c r="F731" s="198" t="str">
        <f>IFERROR(+VLOOKUP(E731,'TAB 1 Codificação CC Órgão'!$A$19:$L$1027,12,0),"-")</f>
        <v>-</v>
      </c>
      <c r="G731" s="204"/>
      <c r="H731" s="201"/>
      <c r="I731" s="204"/>
    </row>
    <row r="732" spans="1:9">
      <c r="A732" s="173" t="str">
        <f t="shared" si="306"/>
        <v>22.1.4.394</v>
      </c>
      <c r="B732" s="173" t="str">
        <f t="shared" si="307"/>
        <v>22.1</v>
      </c>
      <c r="C732" s="173">
        <f t="shared" si="307"/>
        <v>4</v>
      </c>
      <c r="D732" s="173">
        <f t="shared" si="308"/>
        <v>394</v>
      </c>
      <c r="E732" s="201"/>
      <c r="F732" s="198" t="str">
        <f>IFERROR(+VLOOKUP(E732,'TAB 1 Codificação CC Órgão'!$A$19:$L$1027,12,0),"-")</f>
        <v>-</v>
      </c>
      <c r="G732" s="204"/>
      <c r="H732" s="201"/>
      <c r="I732" s="204"/>
    </row>
    <row r="733" spans="1:9">
      <c r="A733" s="173" t="str">
        <f t="shared" si="306"/>
        <v>22.1.4.395</v>
      </c>
      <c r="B733" s="173" t="str">
        <f t="shared" si="307"/>
        <v>22.1</v>
      </c>
      <c r="C733" s="173">
        <f t="shared" si="307"/>
        <v>4</v>
      </c>
      <c r="D733" s="173">
        <f t="shared" si="308"/>
        <v>395</v>
      </c>
      <c r="E733" s="201"/>
      <c r="F733" s="198" t="str">
        <f>IFERROR(+VLOOKUP(E733,'TAB 1 Codificação CC Órgão'!$A$19:$L$1027,12,0),"-")</f>
        <v>-</v>
      </c>
      <c r="G733" s="204"/>
      <c r="H733" s="201"/>
      <c r="I733" s="204"/>
    </row>
    <row r="734" spans="1:9">
      <c r="A734" s="173" t="str">
        <f t="shared" si="306"/>
        <v>22.1.4.396</v>
      </c>
      <c r="B734" s="173" t="str">
        <f t="shared" si="307"/>
        <v>22.1</v>
      </c>
      <c r="C734" s="173">
        <f t="shared" si="307"/>
        <v>4</v>
      </c>
      <c r="D734" s="173">
        <f t="shared" si="308"/>
        <v>396</v>
      </c>
      <c r="E734" s="201"/>
      <c r="F734" s="198" t="str">
        <f>IFERROR(+VLOOKUP(E734,'TAB 1 Codificação CC Órgão'!$A$19:$L$1027,12,0),"-")</f>
        <v>-</v>
      </c>
      <c r="G734" s="204"/>
      <c r="H734" s="201"/>
      <c r="I734" s="204"/>
    </row>
    <row r="735" spans="1:9">
      <c r="A735" s="173" t="str">
        <f t="shared" si="306"/>
        <v>22.1.4.397</v>
      </c>
      <c r="B735" s="173" t="str">
        <f t="shared" si="307"/>
        <v>22.1</v>
      </c>
      <c r="C735" s="173">
        <f t="shared" si="307"/>
        <v>4</v>
      </c>
      <c r="D735" s="173">
        <f t="shared" si="308"/>
        <v>397</v>
      </c>
      <c r="E735" s="201"/>
      <c r="F735" s="198" t="str">
        <f>IFERROR(+VLOOKUP(E735,'TAB 1 Codificação CC Órgão'!$A$19:$L$1027,12,0),"-")</f>
        <v>-</v>
      </c>
      <c r="G735" s="204"/>
      <c r="H735" s="201"/>
      <c r="I735" s="204"/>
    </row>
    <row r="736" spans="1:9">
      <c r="A736" s="173" t="str">
        <f t="shared" si="306"/>
        <v>22.1.4.398</v>
      </c>
      <c r="B736" s="173" t="str">
        <f t="shared" si="307"/>
        <v>22.1</v>
      </c>
      <c r="C736" s="173">
        <f t="shared" si="307"/>
        <v>4</v>
      </c>
      <c r="D736" s="173">
        <f t="shared" si="308"/>
        <v>398</v>
      </c>
      <c r="E736" s="201"/>
      <c r="F736" s="198" t="str">
        <f>IFERROR(+VLOOKUP(E736,'TAB 1 Codificação CC Órgão'!$A$19:$L$1027,12,0),"-")</f>
        <v>-</v>
      </c>
      <c r="G736" s="204"/>
      <c r="H736" s="201"/>
      <c r="I736" s="204"/>
    </row>
    <row r="737" spans="1:9">
      <c r="A737" s="173" t="str">
        <f t="shared" si="306"/>
        <v>22.1.4.399</v>
      </c>
      <c r="B737" s="173" t="str">
        <f t="shared" si="307"/>
        <v>22.1</v>
      </c>
      <c r="C737" s="173">
        <f t="shared" si="307"/>
        <v>4</v>
      </c>
      <c r="D737" s="173">
        <f t="shared" si="308"/>
        <v>399</v>
      </c>
      <c r="E737" s="201"/>
      <c r="F737" s="198" t="str">
        <f>IFERROR(+VLOOKUP(E737,'TAB 1 Codificação CC Órgão'!$A$19:$L$1027,12,0),"-")</f>
        <v>-</v>
      </c>
      <c r="G737" s="204"/>
      <c r="H737" s="201"/>
      <c r="I737" s="204"/>
    </row>
    <row r="738" spans="1:9">
      <c r="A738" s="173" t="str">
        <f t="shared" si="306"/>
        <v>22.1.4.400</v>
      </c>
      <c r="B738" s="173" t="str">
        <f t="shared" si="307"/>
        <v>22.1</v>
      </c>
      <c r="C738" s="173">
        <f t="shared" si="307"/>
        <v>4</v>
      </c>
      <c r="D738" s="173">
        <f t="shared" si="308"/>
        <v>400</v>
      </c>
      <c r="E738" s="201"/>
      <c r="F738" s="198" t="str">
        <f>IFERROR(+VLOOKUP(E738,'TAB 1 Codificação CC Órgão'!$A$19:$L$1027,12,0),"-")</f>
        <v>-</v>
      </c>
      <c r="G738" s="204"/>
      <c r="H738" s="201"/>
      <c r="I738" s="204"/>
    </row>
    <row r="739" spans="1:9">
      <c r="A739" s="173" t="str">
        <f t="shared" si="306"/>
        <v>22.1.4.401</v>
      </c>
      <c r="B739" s="173" t="str">
        <f t="shared" si="307"/>
        <v>22.1</v>
      </c>
      <c r="C739" s="173">
        <f t="shared" si="307"/>
        <v>4</v>
      </c>
      <c r="D739" s="173">
        <f t="shared" si="308"/>
        <v>401</v>
      </c>
      <c r="E739" s="201"/>
      <c r="F739" s="198" t="str">
        <f>IFERROR(+VLOOKUP(E739,'TAB 1 Codificação CC Órgão'!$A$19:$L$1027,12,0),"-")</f>
        <v>-</v>
      </c>
      <c r="G739" s="204"/>
      <c r="H739" s="201"/>
      <c r="I739" s="204"/>
    </row>
    <row r="740" spans="1:9">
      <c r="A740" s="173" t="str">
        <f t="shared" si="306"/>
        <v>22.1.4.402</v>
      </c>
      <c r="B740" s="173" t="str">
        <f t="shared" si="307"/>
        <v>22.1</v>
      </c>
      <c r="C740" s="173">
        <f t="shared" si="307"/>
        <v>4</v>
      </c>
      <c r="D740" s="173">
        <f t="shared" si="308"/>
        <v>402</v>
      </c>
      <c r="E740" s="201"/>
      <c r="F740" s="198" t="str">
        <f>IFERROR(+VLOOKUP(E740,'TAB 1 Codificação CC Órgão'!$A$19:$L$1027,12,0),"-")</f>
        <v>-</v>
      </c>
      <c r="G740" s="204"/>
      <c r="H740" s="201"/>
      <c r="I740" s="204"/>
    </row>
    <row r="741" spans="1:9">
      <c r="A741" s="173" t="str">
        <f t="shared" si="306"/>
        <v>22.1.4.403</v>
      </c>
      <c r="B741" s="173" t="str">
        <f t="shared" si="307"/>
        <v>22.1</v>
      </c>
      <c r="C741" s="173">
        <f t="shared" si="307"/>
        <v>4</v>
      </c>
      <c r="D741" s="173">
        <f t="shared" si="308"/>
        <v>403</v>
      </c>
      <c r="E741" s="201"/>
      <c r="F741" s="198" t="str">
        <f>IFERROR(+VLOOKUP(E741,'TAB 1 Codificação CC Órgão'!$A$19:$L$1027,12,0),"-")</f>
        <v>-</v>
      </c>
      <c r="G741" s="204"/>
      <c r="H741" s="201"/>
      <c r="I741" s="204"/>
    </row>
    <row r="742" spans="1:9">
      <c r="A742" s="173" t="str">
        <f t="shared" ref="A742:A805" si="309">CONCATENATE(B742,".",C742,".",D742)</f>
        <v>22.1.4.404</v>
      </c>
      <c r="B742" s="173" t="str">
        <f t="shared" si="307"/>
        <v>22.1</v>
      </c>
      <c r="C742" s="173">
        <f t="shared" si="307"/>
        <v>4</v>
      </c>
      <c r="D742" s="173">
        <f t="shared" si="308"/>
        <v>404</v>
      </c>
      <c r="E742" s="201"/>
      <c r="F742" s="198" t="str">
        <f>IFERROR(+VLOOKUP(E742,'TAB 1 Codificação CC Órgão'!$A$19:$L$1027,12,0),"-")</f>
        <v>-</v>
      </c>
      <c r="G742" s="204"/>
      <c r="H742" s="201"/>
      <c r="I742" s="204"/>
    </row>
    <row r="743" spans="1:9">
      <c r="A743" s="173" t="str">
        <f t="shared" si="309"/>
        <v>22.1.4.405</v>
      </c>
      <c r="B743" s="173" t="str">
        <f t="shared" si="307"/>
        <v>22.1</v>
      </c>
      <c r="C743" s="173">
        <f t="shared" si="307"/>
        <v>4</v>
      </c>
      <c r="D743" s="173">
        <f t="shared" si="308"/>
        <v>405</v>
      </c>
      <c r="E743" s="201"/>
      <c r="F743" s="198" t="str">
        <f>IFERROR(+VLOOKUP(E743,'TAB 1 Codificação CC Órgão'!$A$19:$L$1027,12,0),"-")</f>
        <v>-</v>
      </c>
      <c r="G743" s="204"/>
      <c r="H743" s="201"/>
      <c r="I743" s="204"/>
    </row>
    <row r="744" spans="1:9">
      <c r="A744" s="173" t="str">
        <f t="shared" si="309"/>
        <v>22.1.4.406</v>
      </c>
      <c r="B744" s="173" t="str">
        <f t="shared" si="307"/>
        <v>22.1</v>
      </c>
      <c r="C744" s="173">
        <f t="shared" si="307"/>
        <v>4</v>
      </c>
      <c r="D744" s="173">
        <f t="shared" si="308"/>
        <v>406</v>
      </c>
      <c r="E744" s="201"/>
      <c r="F744" s="198" t="str">
        <f>IFERROR(+VLOOKUP(E744,'TAB 1 Codificação CC Órgão'!$A$19:$L$1027,12,0),"-")</f>
        <v>-</v>
      </c>
      <c r="G744" s="204"/>
      <c r="H744" s="201"/>
      <c r="I744" s="204"/>
    </row>
    <row r="745" spans="1:9">
      <c r="A745" s="173" t="str">
        <f t="shared" si="309"/>
        <v>22.1.4.407</v>
      </c>
      <c r="B745" s="173" t="str">
        <f t="shared" si="307"/>
        <v>22.1</v>
      </c>
      <c r="C745" s="173">
        <f t="shared" si="307"/>
        <v>4</v>
      </c>
      <c r="D745" s="173">
        <f t="shared" si="308"/>
        <v>407</v>
      </c>
      <c r="E745" s="201"/>
      <c r="F745" s="198" t="str">
        <f>IFERROR(+VLOOKUP(E745,'TAB 1 Codificação CC Órgão'!$A$19:$L$1027,12,0),"-")</f>
        <v>-</v>
      </c>
      <c r="G745" s="204"/>
      <c r="H745" s="201"/>
      <c r="I745" s="204"/>
    </row>
    <row r="746" spans="1:9">
      <c r="A746" s="173" t="str">
        <f t="shared" si="309"/>
        <v>22.1.4.408</v>
      </c>
      <c r="B746" s="173" t="str">
        <f t="shared" si="307"/>
        <v>22.1</v>
      </c>
      <c r="C746" s="173">
        <f t="shared" si="307"/>
        <v>4</v>
      </c>
      <c r="D746" s="173">
        <f t="shared" si="308"/>
        <v>408</v>
      </c>
      <c r="E746" s="201"/>
      <c r="F746" s="198" t="str">
        <f>IFERROR(+VLOOKUP(E746,'TAB 1 Codificação CC Órgão'!$A$19:$L$1027,12,0),"-")</f>
        <v>-</v>
      </c>
      <c r="G746" s="204"/>
      <c r="H746" s="201"/>
      <c r="I746" s="204"/>
    </row>
    <row r="747" spans="1:9">
      <c r="A747" s="173" t="str">
        <f t="shared" si="309"/>
        <v>22.1.4.409</v>
      </c>
      <c r="B747" s="173" t="str">
        <f t="shared" si="307"/>
        <v>22.1</v>
      </c>
      <c r="C747" s="173">
        <f t="shared" si="307"/>
        <v>4</v>
      </c>
      <c r="D747" s="173">
        <f t="shared" si="308"/>
        <v>409</v>
      </c>
      <c r="E747" s="201"/>
      <c r="F747" s="198" t="str">
        <f>IFERROR(+VLOOKUP(E747,'TAB 1 Codificação CC Órgão'!$A$19:$L$1027,12,0),"-")</f>
        <v>-</v>
      </c>
      <c r="G747" s="204"/>
      <c r="H747" s="201"/>
      <c r="I747" s="204"/>
    </row>
    <row r="748" spans="1:9">
      <c r="A748" s="173" t="str">
        <f t="shared" si="309"/>
        <v>22.1.4.410</v>
      </c>
      <c r="B748" s="173" t="str">
        <f t="shared" si="307"/>
        <v>22.1</v>
      </c>
      <c r="C748" s="173">
        <f t="shared" si="307"/>
        <v>4</v>
      </c>
      <c r="D748" s="173">
        <f t="shared" si="308"/>
        <v>410</v>
      </c>
      <c r="E748" s="201"/>
      <c r="F748" s="198" t="str">
        <f>IFERROR(+VLOOKUP(E748,'TAB 1 Codificação CC Órgão'!$A$19:$L$1027,12,0),"-")</f>
        <v>-</v>
      </c>
      <c r="G748" s="204"/>
      <c r="H748" s="201"/>
      <c r="I748" s="204"/>
    </row>
    <row r="749" spans="1:9">
      <c r="A749" s="173" t="str">
        <f t="shared" si="309"/>
        <v>22.1.4.411</v>
      </c>
      <c r="B749" s="173" t="str">
        <f t="shared" si="307"/>
        <v>22.1</v>
      </c>
      <c r="C749" s="173">
        <f t="shared" si="307"/>
        <v>4</v>
      </c>
      <c r="D749" s="173">
        <f t="shared" si="308"/>
        <v>411</v>
      </c>
      <c r="E749" s="201"/>
      <c r="F749" s="198" t="str">
        <f>IFERROR(+VLOOKUP(E749,'TAB 1 Codificação CC Órgão'!$A$19:$L$1027,12,0),"-")</f>
        <v>-</v>
      </c>
      <c r="G749" s="204"/>
      <c r="H749" s="201"/>
      <c r="I749" s="204"/>
    </row>
    <row r="750" spans="1:9">
      <c r="A750" s="173" t="str">
        <f t="shared" si="309"/>
        <v>22.1.4.412</v>
      </c>
      <c r="B750" s="173" t="str">
        <f t="shared" si="307"/>
        <v>22.1</v>
      </c>
      <c r="C750" s="173">
        <f t="shared" si="307"/>
        <v>4</v>
      </c>
      <c r="D750" s="173">
        <f t="shared" si="308"/>
        <v>412</v>
      </c>
      <c r="E750" s="201"/>
      <c r="F750" s="198" t="str">
        <f>IFERROR(+VLOOKUP(E750,'TAB 1 Codificação CC Órgão'!$A$19:$L$1027,12,0),"-")</f>
        <v>-</v>
      </c>
      <c r="G750" s="204"/>
      <c r="H750" s="201"/>
      <c r="I750" s="204"/>
    </row>
    <row r="751" spans="1:9">
      <c r="A751" s="173" t="str">
        <f t="shared" si="309"/>
        <v>22.1.4.413</v>
      </c>
      <c r="B751" s="173" t="str">
        <f t="shared" si="307"/>
        <v>22.1</v>
      </c>
      <c r="C751" s="173">
        <f t="shared" si="307"/>
        <v>4</v>
      </c>
      <c r="D751" s="173">
        <f t="shared" si="308"/>
        <v>413</v>
      </c>
      <c r="E751" s="201"/>
      <c r="F751" s="198" t="str">
        <f>IFERROR(+VLOOKUP(E751,'TAB 1 Codificação CC Órgão'!$A$19:$L$1027,12,0),"-")</f>
        <v>-</v>
      </c>
      <c r="G751" s="204"/>
      <c r="H751" s="201"/>
      <c r="I751" s="204"/>
    </row>
    <row r="752" spans="1:9">
      <c r="A752" s="173" t="str">
        <f t="shared" si="309"/>
        <v>22.1.4.414</v>
      </c>
      <c r="B752" s="173" t="str">
        <f t="shared" si="307"/>
        <v>22.1</v>
      </c>
      <c r="C752" s="173">
        <f t="shared" si="307"/>
        <v>4</v>
      </c>
      <c r="D752" s="173">
        <f t="shared" si="308"/>
        <v>414</v>
      </c>
      <c r="E752" s="201"/>
      <c r="F752" s="198" t="str">
        <f>IFERROR(+VLOOKUP(E752,'TAB 1 Codificação CC Órgão'!$A$19:$L$1027,12,0),"-")</f>
        <v>-</v>
      </c>
      <c r="G752" s="204"/>
      <c r="H752" s="201"/>
      <c r="I752" s="204"/>
    </row>
    <row r="753" spans="1:9">
      <c r="A753" s="173" t="str">
        <f t="shared" si="309"/>
        <v>22.1.4.415</v>
      </c>
      <c r="B753" s="173" t="str">
        <f t="shared" si="307"/>
        <v>22.1</v>
      </c>
      <c r="C753" s="173">
        <f t="shared" si="307"/>
        <v>4</v>
      </c>
      <c r="D753" s="173">
        <f t="shared" si="308"/>
        <v>415</v>
      </c>
      <c r="E753" s="201"/>
      <c r="F753" s="198" t="str">
        <f>IFERROR(+VLOOKUP(E753,'TAB 1 Codificação CC Órgão'!$A$19:$L$1027,12,0),"-")</f>
        <v>-</v>
      </c>
      <c r="G753" s="204"/>
      <c r="H753" s="201"/>
      <c r="I753" s="204"/>
    </row>
    <row r="754" spans="1:9">
      <c r="A754" s="173" t="str">
        <f t="shared" si="309"/>
        <v>22.1.4.416</v>
      </c>
      <c r="B754" s="173" t="str">
        <f t="shared" si="307"/>
        <v>22.1</v>
      </c>
      <c r="C754" s="173">
        <f t="shared" si="307"/>
        <v>4</v>
      </c>
      <c r="D754" s="173">
        <f t="shared" si="308"/>
        <v>416</v>
      </c>
      <c r="E754" s="201"/>
      <c r="F754" s="198" t="str">
        <f>IFERROR(+VLOOKUP(E754,'TAB 1 Codificação CC Órgão'!$A$19:$L$1027,12,0),"-")</f>
        <v>-</v>
      </c>
      <c r="G754" s="204"/>
      <c r="H754" s="201"/>
      <c r="I754" s="204"/>
    </row>
    <row r="755" spans="1:9">
      <c r="A755" s="173" t="str">
        <f t="shared" si="309"/>
        <v>22.1.4.417</v>
      </c>
      <c r="B755" s="173" t="str">
        <f t="shared" si="307"/>
        <v>22.1</v>
      </c>
      <c r="C755" s="173">
        <f t="shared" si="307"/>
        <v>4</v>
      </c>
      <c r="D755" s="173">
        <f t="shared" si="308"/>
        <v>417</v>
      </c>
      <c r="E755" s="201"/>
      <c r="F755" s="198" t="str">
        <f>IFERROR(+VLOOKUP(E755,'TAB 1 Codificação CC Órgão'!$A$19:$L$1027,12,0),"-")</f>
        <v>-</v>
      </c>
      <c r="G755" s="204"/>
      <c r="H755" s="201"/>
      <c r="I755" s="204"/>
    </row>
    <row r="756" spans="1:9">
      <c r="A756" s="173" t="str">
        <f t="shared" si="309"/>
        <v>22.1.4.418</v>
      </c>
      <c r="B756" s="173" t="str">
        <f t="shared" si="307"/>
        <v>22.1</v>
      </c>
      <c r="C756" s="173">
        <f t="shared" si="307"/>
        <v>4</v>
      </c>
      <c r="D756" s="173">
        <f t="shared" si="308"/>
        <v>418</v>
      </c>
      <c r="E756" s="201"/>
      <c r="F756" s="198" t="str">
        <f>IFERROR(+VLOOKUP(E756,'TAB 1 Codificação CC Órgão'!$A$19:$L$1027,12,0),"-")</f>
        <v>-</v>
      </c>
      <c r="G756" s="204"/>
      <c r="H756" s="201"/>
      <c r="I756" s="204"/>
    </row>
    <row r="757" spans="1:9">
      <c r="A757" s="173" t="str">
        <f t="shared" si="309"/>
        <v>22.1.4.419</v>
      </c>
      <c r="B757" s="173" t="str">
        <f t="shared" si="307"/>
        <v>22.1</v>
      </c>
      <c r="C757" s="173">
        <f t="shared" si="307"/>
        <v>4</v>
      </c>
      <c r="D757" s="173">
        <f t="shared" si="308"/>
        <v>419</v>
      </c>
      <c r="E757" s="201"/>
      <c r="F757" s="198" t="str">
        <f>IFERROR(+VLOOKUP(E757,'TAB 1 Codificação CC Órgão'!$A$19:$L$1027,12,0),"-")</f>
        <v>-</v>
      </c>
      <c r="G757" s="204"/>
      <c r="H757" s="201"/>
      <c r="I757" s="204"/>
    </row>
    <row r="758" spans="1:9">
      <c r="A758" s="173" t="str">
        <f t="shared" si="309"/>
        <v>22.1.4.420</v>
      </c>
      <c r="B758" s="173" t="str">
        <f t="shared" si="307"/>
        <v>22.1</v>
      </c>
      <c r="C758" s="173">
        <f t="shared" si="307"/>
        <v>4</v>
      </c>
      <c r="D758" s="173">
        <f t="shared" si="308"/>
        <v>420</v>
      </c>
      <c r="E758" s="201"/>
      <c r="F758" s="198" t="str">
        <f>IFERROR(+VLOOKUP(E758,'TAB 1 Codificação CC Órgão'!$A$19:$L$1027,12,0),"-")</f>
        <v>-</v>
      </c>
      <c r="G758" s="204"/>
      <c r="H758" s="201"/>
      <c r="I758" s="204"/>
    </row>
    <row r="759" spans="1:9">
      <c r="A759" s="173" t="str">
        <f t="shared" si="309"/>
        <v>22.1.4.421</v>
      </c>
      <c r="B759" s="173" t="str">
        <f t="shared" si="307"/>
        <v>22.1</v>
      </c>
      <c r="C759" s="173">
        <f t="shared" si="307"/>
        <v>4</v>
      </c>
      <c r="D759" s="173">
        <f t="shared" si="308"/>
        <v>421</v>
      </c>
      <c r="E759" s="201"/>
      <c r="F759" s="198" t="str">
        <f>IFERROR(+VLOOKUP(E759,'TAB 1 Codificação CC Órgão'!$A$19:$L$1027,12,0),"-")</f>
        <v>-</v>
      </c>
      <c r="G759" s="204"/>
      <c r="H759" s="201"/>
      <c r="I759" s="204"/>
    </row>
    <row r="760" spans="1:9">
      <c r="A760" s="173" t="str">
        <f t="shared" si="309"/>
        <v>22.1.4.422</v>
      </c>
      <c r="B760" s="173" t="str">
        <f t="shared" si="307"/>
        <v>22.1</v>
      </c>
      <c r="C760" s="173">
        <f t="shared" si="307"/>
        <v>4</v>
      </c>
      <c r="D760" s="173">
        <f t="shared" si="308"/>
        <v>422</v>
      </c>
      <c r="E760" s="201"/>
      <c r="F760" s="198" t="str">
        <f>IFERROR(+VLOOKUP(E760,'TAB 1 Codificação CC Órgão'!$A$19:$L$1027,12,0),"-")</f>
        <v>-</v>
      </c>
      <c r="G760" s="204"/>
      <c r="H760" s="201"/>
      <c r="I760" s="204"/>
    </row>
    <row r="761" spans="1:9">
      <c r="A761" s="173" t="str">
        <f t="shared" si="309"/>
        <v>22.1.4.423</v>
      </c>
      <c r="B761" s="173" t="str">
        <f t="shared" si="307"/>
        <v>22.1</v>
      </c>
      <c r="C761" s="173">
        <f t="shared" si="307"/>
        <v>4</v>
      </c>
      <c r="D761" s="173">
        <f t="shared" si="308"/>
        <v>423</v>
      </c>
      <c r="E761" s="201"/>
      <c r="F761" s="198" t="str">
        <f>IFERROR(+VLOOKUP(E761,'TAB 1 Codificação CC Órgão'!$A$19:$L$1027,12,0),"-")</f>
        <v>-</v>
      </c>
      <c r="G761" s="204"/>
      <c r="H761" s="201"/>
      <c r="I761" s="204"/>
    </row>
    <row r="762" spans="1:9">
      <c r="A762" s="173" t="str">
        <f t="shared" si="309"/>
        <v>22.1.4.424</v>
      </c>
      <c r="B762" s="173" t="str">
        <f t="shared" si="307"/>
        <v>22.1</v>
      </c>
      <c r="C762" s="173">
        <f t="shared" si="307"/>
        <v>4</v>
      </c>
      <c r="D762" s="173">
        <f t="shared" si="308"/>
        <v>424</v>
      </c>
      <c r="E762" s="201"/>
      <c r="F762" s="198" t="str">
        <f>IFERROR(+VLOOKUP(E762,'TAB 1 Codificação CC Órgão'!$A$19:$L$1027,12,0),"-")</f>
        <v>-</v>
      </c>
      <c r="G762" s="204"/>
      <c r="H762" s="201"/>
      <c r="I762" s="204"/>
    </row>
    <row r="763" spans="1:9">
      <c r="A763" s="173" t="str">
        <f t="shared" si="309"/>
        <v>22.1.4.425</v>
      </c>
      <c r="B763" s="173" t="str">
        <f t="shared" si="307"/>
        <v>22.1</v>
      </c>
      <c r="C763" s="173">
        <f t="shared" si="307"/>
        <v>4</v>
      </c>
      <c r="D763" s="173">
        <f t="shared" si="308"/>
        <v>425</v>
      </c>
      <c r="E763" s="201"/>
      <c r="F763" s="198" t="str">
        <f>IFERROR(+VLOOKUP(E763,'TAB 1 Codificação CC Órgão'!$A$19:$L$1027,12,0),"-")</f>
        <v>-</v>
      </c>
      <c r="G763" s="204"/>
      <c r="H763" s="201"/>
      <c r="I763" s="204"/>
    </row>
    <row r="764" spans="1:9">
      <c r="A764" s="173" t="str">
        <f t="shared" si="309"/>
        <v>22.1.4.426</v>
      </c>
      <c r="B764" s="173" t="str">
        <f t="shared" si="307"/>
        <v>22.1</v>
      </c>
      <c r="C764" s="173">
        <f t="shared" si="307"/>
        <v>4</v>
      </c>
      <c r="D764" s="173">
        <f t="shared" si="308"/>
        <v>426</v>
      </c>
      <c r="E764" s="201"/>
      <c r="F764" s="198" t="str">
        <f>IFERROR(+VLOOKUP(E764,'TAB 1 Codificação CC Órgão'!$A$19:$L$1027,12,0),"-")</f>
        <v>-</v>
      </c>
      <c r="G764" s="204"/>
      <c r="H764" s="201"/>
      <c r="I764" s="204"/>
    </row>
    <row r="765" spans="1:9">
      <c r="A765" s="173" t="str">
        <f t="shared" si="309"/>
        <v>22.1.4.427</v>
      </c>
      <c r="B765" s="173" t="str">
        <f t="shared" si="307"/>
        <v>22.1</v>
      </c>
      <c r="C765" s="173">
        <f t="shared" si="307"/>
        <v>4</v>
      </c>
      <c r="D765" s="173">
        <f t="shared" si="308"/>
        <v>427</v>
      </c>
      <c r="E765" s="201"/>
      <c r="F765" s="198" t="str">
        <f>IFERROR(+VLOOKUP(E765,'TAB 1 Codificação CC Órgão'!$A$19:$L$1027,12,0),"-")</f>
        <v>-</v>
      </c>
      <c r="G765" s="204"/>
      <c r="H765" s="201"/>
      <c r="I765" s="204"/>
    </row>
    <row r="766" spans="1:9">
      <c r="A766" s="173" t="str">
        <f t="shared" si="309"/>
        <v>22.1.4.428</v>
      </c>
      <c r="B766" s="173" t="str">
        <f t="shared" si="307"/>
        <v>22.1</v>
      </c>
      <c r="C766" s="173">
        <f t="shared" si="307"/>
        <v>4</v>
      </c>
      <c r="D766" s="173">
        <f t="shared" si="308"/>
        <v>428</v>
      </c>
      <c r="E766" s="201"/>
      <c r="F766" s="198" t="str">
        <f>IFERROR(+VLOOKUP(E766,'TAB 1 Codificação CC Órgão'!$A$19:$L$1027,12,0),"-")</f>
        <v>-</v>
      </c>
      <c r="G766" s="204"/>
      <c r="H766" s="201"/>
      <c r="I766" s="204"/>
    </row>
    <row r="767" spans="1:9">
      <c r="A767" s="173" t="str">
        <f t="shared" si="309"/>
        <v>22.1.4.429</v>
      </c>
      <c r="B767" s="173" t="str">
        <f t="shared" si="307"/>
        <v>22.1</v>
      </c>
      <c r="C767" s="173">
        <f t="shared" si="307"/>
        <v>4</v>
      </c>
      <c r="D767" s="173">
        <f t="shared" si="308"/>
        <v>429</v>
      </c>
      <c r="E767" s="201"/>
      <c r="F767" s="198" t="str">
        <f>IFERROR(+VLOOKUP(E767,'TAB 1 Codificação CC Órgão'!$A$19:$L$1027,12,0),"-")</f>
        <v>-</v>
      </c>
      <c r="G767" s="204"/>
      <c r="H767" s="201"/>
      <c r="I767" s="204"/>
    </row>
    <row r="768" spans="1:9">
      <c r="A768" s="173" t="str">
        <f t="shared" si="309"/>
        <v>22.1.4.430</v>
      </c>
      <c r="B768" s="173" t="str">
        <f t="shared" si="307"/>
        <v>22.1</v>
      </c>
      <c r="C768" s="173">
        <f t="shared" si="307"/>
        <v>4</v>
      </c>
      <c r="D768" s="173">
        <f t="shared" si="308"/>
        <v>430</v>
      </c>
      <c r="E768" s="201"/>
      <c r="F768" s="198" t="str">
        <f>IFERROR(+VLOOKUP(E768,'TAB 1 Codificação CC Órgão'!$A$19:$L$1027,12,0),"-")</f>
        <v>-</v>
      </c>
      <c r="G768" s="204"/>
      <c r="H768" s="201"/>
      <c r="I768" s="204"/>
    </row>
    <row r="769" spans="1:9">
      <c r="A769" s="173" t="str">
        <f t="shared" si="309"/>
        <v>22.1.4.431</v>
      </c>
      <c r="B769" s="173" t="str">
        <f t="shared" si="307"/>
        <v>22.1</v>
      </c>
      <c r="C769" s="173">
        <f t="shared" si="307"/>
        <v>4</v>
      </c>
      <c r="D769" s="173">
        <f t="shared" si="308"/>
        <v>431</v>
      </c>
      <c r="E769" s="201"/>
      <c r="F769" s="198" t="str">
        <f>IFERROR(+VLOOKUP(E769,'TAB 1 Codificação CC Órgão'!$A$19:$L$1027,12,0),"-")</f>
        <v>-</v>
      </c>
      <c r="G769" s="204"/>
      <c r="H769" s="201"/>
      <c r="I769" s="204"/>
    </row>
    <row r="770" spans="1:9">
      <c r="A770" s="173" t="str">
        <f t="shared" si="309"/>
        <v>22.1.4.432</v>
      </c>
      <c r="B770" s="173" t="str">
        <f t="shared" si="307"/>
        <v>22.1</v>
      </c>
      <c r="C770" s="173">
        <f t="shared" si="307"/>
        <v>4</v>
      </c>
      <c r="D770" s="173">
        <f t="shared" si="308"/>
        <v>432</v>
      </c>
      <c r="E770" s="201"/>
      <c r="F770" s="198" t="str">
        <f>IFERROR(+VLOOKUP(E770,'TAB 1 Codificação CC Órgão'!$A$19:$L$1027,12,0),"-")</f>
        <v>-</v>
      </c>
      <c r="G770" s="204"/>
      <c r="H770" s="201"/>
      <c r="I770" s="204"/>
    </row>
    <row r="771" spans="1:9">
      <c r="A771" s="173" t="str">
        <f t="shared" si="309"/>
        <v>22.1.4.433</v>
      </c>
      <c r="B771" s="173" t="str">
        <f t="shared" si="307"/>
        <v>22.1</v>
      </c>
      <c r="C771" s="173">
        <f t="shared" si="307"/>
        <v>4</v>
      </c>
      <c r="D771" s="173">
        <f t="shared" si="308"/>
        <v>433</v>
      </c>
      <c r="E771" s="201"/>
      <c r="F771" s="198" t="str">
        <f>IFERROR(+VLOOKUP(E771,'TAB 1 Codificação CC Órgão'!$A$19:$L$1027,12,0),"-")</f>
        <v>-</v>
      </c>
      <c r="G771" s="204"/>
      <c r="H771" s="201"/>
      <c r="I771" s="204"/>
    </row>
    <row r="772" spans="1:9">
      <c r="A772" s="173" t="str">
        <f t="shared" si="309"/>
        <v>22.1.4.434</v>
      </c>
      <c r="B772" s="173" t="str">
        <f t="shared" si="307"/>
        <v>22.1</v>
      </c>
      <c r="C772" s="173">
        <f t="shared" si="307"/>
        <v>4</v>
      </c>
      <c r="D772" s="173">
        <f t="shared" si="308"/>
        <v>434</v>
      </c>
      <c r="E772" s="201"/>
      <c r="F772" s="198" t="str">
        <f>IFERROR(+VLOOKUP(E772,'TAB 1 Codificação CC Órgão'!$A$19:$L$1027,12,0),"-")</f>
        <v>-</v>
      </c>
      <c r="G772" s="204"/>
      <c r="H772" s="201"/>
      <c r="I772" s="204"/>
    </row>
    <row r="773" spans="1:9">
      <c r="A773" s="173" t="str">
        <f t="shared" si="309"/>
        <v>22.1.4.435</v>
      </c>
      <c r="B773" s="173" t="str">
        <f t="shared" si="307"/>
        <v>22.1</v>
      </c>
      <c r="C773" s="173">
        <f t="shared" si="307"/>
        <v>4</v>
      </c>
      <c r="D773" s="173">
        <f t="shared" si="308"/>
        <v>435</v>
      </c>
      <c r="E773" s="201"/>
      <c r="F773" s="198" t="str">
        <f>IFERROR(+VLOOKUP(E773,'TAB 1 Codificação CC Órgão'!$A$19:$L$1027,12,0),"-")</f>
        <v>-</v>
      </c>
      <c r="G773" s="204"/>
      <c r="H773" s="201"/>
      <c r="I773" s="204"/>
    </row>
    <row r="774" spans="1:9">
      <c r="A774" s="173" t="str">
        <f t="shared" si="309"/>
        <v>22.1.4.436</v>
      </c>
      <c r="B774" s="173" t="str">
        <f t="shared" si="307"/>
        <v>22.1</v>
      </c>
      <c r="C774" s="173">
        <f t="shared" si="307"/>
        <v>4</v>
      </c>
      <c r="D774" s="173">
        <f t="shared" si="308"/>
        <v>436</v>
      </c>
      <c r="E774" s="201"/>
      <c r="F774" s="198" t="str">
        <f>IFERROR(+VLOOKUP(E774,'TAB 1 Codificação CC Órgão'!$A$19:$L$1027,12,0),"-")</f>
        <v>-</v>
      </c>
      <c r="G774" s="204"/>
      <c r="H774" s="201"/>
      <c r="I774" s="204"/>
    </row>
    <row r="775" spans="1:9">
      <c r="A775" s="173" t="str">
        <f t="shared" si="309"/>
        <v>22.1.4.437</v>
      </c>
      <c r="B775" s="173" t="str">
        <f t="shared" si="307"/>
        <v>22.1</v>
      </c>
      <c r="C775" s="173">
        <f t="shared" si="307"/>
        <v>4</v>
      </c>
      <c r="D775" s="173">
        <f t="shared" si="308"/>
        <v>437</v>
      </c>
      <c r="E775" s="201"/>
      <c r="F775" s="198" t="str">
        <f>IFERROR(+VLOOKUP(E775,'TAB 1 Codificação CC Órgão'!$A$19:$L$1027,12,0),"-")</f>
        <v>-</v>
      </c>
      <c r="G775" s="204"/>
      <c r="H775" s="201"/>
      <c r="I775" s="204"/>
    </row>
    <row r="776" spans="1:9">
      <c r="A776" s="173" t="str">
        <f t="shared" si="309"/>
        <v>22.1.4.438</v>
      </c>
      <c r="B776" s="173" t="str">
        <f t="shared" si="307"/>
        <v>22.1</v>
      </c>
      <c r="C776" s="173">
        <f t="shared" si="307"/>
        <v>4</v>
      </c>
      <c r="D776" s="173">
        <f t="shared" si="308"/>
        <v>438</v>
      </c>
      <c r="E776" s="201"/>
      <c r="F776" s="198" t="str">
        <f>IFERROR(+VLOOKUP(E776,'TAB 1 Codificação CC Órgão'!$A$19:$L$1027,12,0),"-")</f>
        <v>-</v>
      </c>
      <c r="G776" s="204"/>
      <c r="H776" s="201"/>
      <c r="I776" s="204"/>
    </row>
    <row r="777" spans="1:9">
      <c r="A777" s="173" t="str">
        <f t="shared" si="309"/>
        <v>22.1.4.439</v>
      </c>
      <c r="B777" s="173" t="str">
        <f t="shared" si="307"/>
        <v>22.1</v>
      </c>
      <c r="C777" s="173">
        <f t="shared" si="307"/>
        <v>4</v>
      </c>
      <c r="D777" s="173">
        <f t="shared" si="308"/>
        <v>439</v>
      </c>
      <c r="E777" s="201"/>
      <c r="F777" s="198" t="str">
        <f>IFERROR(+VLOOKUP(E777,'TAB 1 Codificação CC Órgão'!$A$19:$L$1027,12,0),"-")</f>
        <v>-</v>
      </c>
      <c r="G777" s="204"/>
      <c r="H777" s="201"/>
      <c r="I777" s="204"/>
    </row>
    <row r="778" spans="1:9">
      <c r="A778" s="173" t="str">
        <f t="shared" si="309"/>
        <v>22.1.4.440</v>
      </c>
      <c r="B778" s="173" t="str">
        <f t="shared" si="307"/>
        <v>22.1</v>
      </c>
      <c r="C778" s="173">
        <f t="shared" si="307"/>
        <v>4</v>
      </c>
      <c r="D778" s="173">
        <f t="shared" si="308"/>
        <v>440</v>
      </c>
      <c r="E778" s="201"/>
      <c r="F778" s="198" t="str">
        <f>IFERROR(+VLOOKUP(E778,'TAB 1 Codificação CC Órgão'!$A$19:$L$1027,12,0),"-")</f>
        <v>-</v>
      </c>
      <c r="G778" s="204"/>
      <c r="H778" s="201"/>
      <c r="I778" s="204"/>
    </row>
    <row r="779" spans="1:9">
      <c r="A779" s="173" t="str">
        <f t="shared" si="309"/>
        <v>22.1.4.441</v>
      </c>
      <c r="B779" s="173" t="str">
        <f t="shared" si="307"/>
        <v>22.1</v>
      </c>
      <c r="C779" s="173">
        <f t="shared" si="307"/>
        <v>4</v>
      </c>
      <c r="D779" s="173">
        <f t="shared" si="308"/>
        <v>441</v>
      </c>
      <c r="E779" s="201"/>
      <c r="F779" s="198" t="str">
        <f>IFERROR(+VLOOKUP(E779,'TAB 1 Codificação CC Órgão'!$A$19:$L$1027,12,0),"-")</f>
        <v>-</v>
      </c>
      <c r="G779" s="204"/>
      <c r="H779" s="201"/>
      <c r="I779" s="204"/>
    </row>
    <row r="780" spans="1:9">
      <c r="A780" s="173" t="str">
        <f t="shared" si="309"/>
        <v>22.1.4.442</v>
      </c>
      <c r="B780" s="173" t="str">
        <f t="shared" si="307"/>
        <v>22.1</v>
      </c>
      <c r="C780" s="173">
        <f t="shared" si="307"/>
        <v>4</v>
      </c>
      <c r="D780" s="173">
        <f t="shared" si="308"/>
        <v>442</v>
      </c>
      <c r="E780" s="201"/>
      <c r="F780" s="198" t="str">
        <f>IFERROR(+VLOOKUP(E780,'TAB 1 Codificação CC Órgão'!$A$19:$L$1027,12,0),"-")</f>
        <v>-</v>
      </c>
      <c r="G780" s="204"/>
      <c r="H780" s="201"/>
      <c r="I780" s="204"/>
    </row>
    <row r="781" spans="1:9">
      <c r="A781" s="173" t="str">
        <f t="shared" si="309"/>
        <v>22.1.4.443</v>
      </c>
      <c r="B781" s="173" t="str">
        <f t="shared" si="307"/>
        <v>22.1</v>
      </c>
      <c r="C781" s="173">
        <f t="shared" si="307"/>
        <v>4</v>
      </c>
      <c r="D781" s="173">
        <f t="shared" si="308"/>
        <v>443</v>
      </c>
      <c r="E781" s="201"/>
      <c r="F781" s="198" t="str">
        <f>IFERROR(+VLOOKUP(E781,'TAB 1 Codificação CC Órgão'!$A$19:$L$1027,12,0),"-")</f>
        <v>-</v>
      </c>
      <c r="G781" s="204"/>
      <c r="H781" s="201"/>
      <c r="I781" s="204"/>
    </row>
    <row r="782" spans="1:9">
      <c r="A782" s="173" t="str">
        <f t="shared" si="309"/>
        <v>22.1.4.444</v>
      </c>
      <c r="B782" s="173" t="str">
        <f t="shared" si="307"/>
        <v>22.1</v>
      </c>
      <c r="C782" s="173">
        <f t="shared" si="307"/>
        <v>4</v>
      </c>
      <c r="D782" s="173">
        <f t="shared" si="308"/>
        <v>444</v>
      </c>
      <c r="E782" s="201"/>
      <c r="F782" s="198" t="str">
        <f>IFERROR(+VLOOKUP(E782,'TAB 1 Codificação CC Órgão'!$A$19:$L$1027,12,0),"-")</f>
        <v>-</v>
      </c>
      <c r="G782" s="204"/>
      <c r="H782" s="201"/>
      <c r="I782" s="204"/>
    </row>
    <row r="783" spans="1:9">
      <c r="A783" s="173" t="str">
        <f t="shared" si="309"/>
        <v>22.1.4.445</v>
      </c>
      <c r="B783" s="173" t="str">
        <f t="shared" si="307"/>
        <v>22.1</v>
      </c>
      <c r="C783" s="173">
        <f t="shared" si="307"/>
        <v>4</v>
      </c>
      <c r="D783" s="173">
        <f t="shared" si="308"/>
        <v>445</v>
      </c>
      <c r="E783" s="201"/>
      <c r="F783" s="198" t="str">
        <f>IFERROR(+VLOOKUP(E783,'TAB 1 Codificação CC Órgão'!$A$19:$L$1027,12,0),"-")</f>
        <v>-</v>
      </c>
      <c r="G783" s="204"/>
      <c r="H783" s="201"/>
      <c r="I783" s="204"/>
    </row>
    <row r="784" spans="1:9">
      <c r="A784" s="173" t="str">
        <f t="shared" si="309"/>
        <v>22.1.4.446</v>
      </c>
      <c r="B784" s="173" t="str">
        <f t="shared" si="307"/>
        <v>22.1</v>
      </c>
      <c r="C784" s="173">
        <f t="shared" si="307"/>
        <v>4</v>
      </c>
      <c r="D784" s="173">
        <f t="shared" si="308"/>
        <v>446</v>
      </c>
      <c r="E784" s="201"/>
      <c r="F784" s="198" t="str">
        <f>IFERROR(+VLOOKUP(E784,'TAB 1 Codificação CC Órgão'!$A$19:$L$1027,12,0),"-")</f>
        <v>-</v>
      </c>
      <c r="G784" s="204"/>
      <c r="H784" s="201"/>
      <c r="I784" s="204"/>
    </row>
    <row r="785" spans="1:9">
      <c r="A785" s="173" t="str">
        <f t="shared" si="309"/>
        <v>22.1.4.447</v>
      </c>
      <c r="B785" s="173" t="str">
        <f t="shared" si="307"/>
        <v>22.1</v>
      </c>
      <c r="C785" s="173">
        <f t="shared" si="307"/>
        <v>4</v>
      </c>
      <c r="D785" s="173">
        <f t="shared" si="308"/>
        <v>447</v>
      </c>
      <c r="E785" s="201"/>
      <c r="F785" s="198" t="str">
        <f>IFERROR(+VLOOKUP(E785,'TAB 1 Codificação CC Órgão'!$A$19:$L$1027,12,0),"-")</f>
        <v>-</v>
      </c>
      <c r="G785" s="204"/>
      <c r="H785" s="201"/>
      <c r="I785" s="204"/>
    </row>
    <row r="786" spans="1:9">
      <c r="A786" s="173" t="str">
        <f t="shared" si="309"/>
        <v>22.1.4.448</v>
      </c>
      <c r="B786" s="173" t="str">
        <f t="shared" si="307"/>
        <v>22.1</v>
      </c>
      <c r="C786" s="173">
        <f t="shared" si="307"/>
        <v>4</v>
      </c>
      <c r="D786" s="173">
        <f t="shared" si="308"/>
        <v>448</v>
      </c>
      <c r="E786" s="201"/>
      <c r="F786" s="198" t="str">
        <f>IFERROR(+VLOOKUP(E786,'TAB 1 Codificação CC Órgão'!$A$19:$L$1027,12,0),"-")</f>
        <v>-</v>
      </c>
      <c r="G786" s="204"/>
      <c r="H786" s="201"/>
      <c r="I786" s="204"/>
    </row>
    <row r="787" spans="1:9">
      <c r="A787" s="173" t="str">
        <f t="shared" si="309"/>
        <v>22.1.4.449</v>
      </c>
      <c r="B787" s="173" t="str">
        <f t="shared" si="307"/>
        <v>22.1</v>
      </c>
      <c r="C787" s="173">
        <f t="shared" si="307"/>
        <v>4</v>
      </c>
      <c r="D787" s="173">
        <f t="shared" si="308"/>
        <v>449</v>
      </c>
      <c r="E787" s="201"/>
      <c r="F787" s="198" t="str">
        <f>IFERROR(+VLOOKUP(E787,'TAB 1 Codificação CC Órgão'!$A$19:$L$1027,12,0),"-")</f>
        <v>-</v>
      </c>
      <c r="G787" s="204"/>
      <c r="H787" s="201"/>
      <c r="I787" s="204"/>
    </row>
    <row r="788" spans="1:9">
      <c r="A788" s="173" t="str">
        <f t="shared" si="309"/>
        <v>22.1.4.450</v>
      </c>
      <c r="B788" s="173" t="str">
        <f t="shared" si="307"/>
        <v>22.1</v>
      </c>
      <c r="C788" s="173">
        <f t="shared" si="307"/>
        <v>4</v>
      </c>
      <c r="D788" s="173">
        <f t="shared" si="308"/>
        <v>450</v>
      </c>
      <c r="E788" s="201"/>
      <c r="F788" s="198" t="str">
        <f>IFERROR(+VLOOKUP(E788,'TAB 1 Codificação CC Órgão'!$A$19:$L$1027,12,0),"-")</f>
        <v>-</v>
      </c>
      <c r="G788" s="204"/>
      <c r="H788" s="201"/>
      <c r="I788" s="204"/>
    </row>
    <row r="789" spans="1:9">
      <c r="A789" s="173" t="str">
        <f t="shared" si="309"/>
        <v>22.1.4.451</v>
      </c>
      <c r="B789" s="173" t="str">
        <f t="shared" ref="B789:C852" si="310">+B788</f>
        <v>22.1</v>
      </c>
      <c r="C789" s="173">
        <f t="shared" si="310"/>
        <v>4</v>
      </c>
      <c r="D789" s="173">
        <f t="shared" ref="D789:D852" si="311">+D788+1</f>
        <v>451</v>
      </c>
      <c r="E789" s="201"/>
      <c r="F789" s="198" t="str">
        <f>IFERROR(+VLOOKUP(E789,'TAB 1 Codificação CC Órgão'!$A$19:$L$1027,12,0),"-")</f>
        <v>-</v>
      </c>
      <c r="G789" s="204"/>
      <c r="H789" s="201"/>
      <c r="I789" s="204"/>
    </row>
    <row r="790" spans="1:9">
      <c r="A790" s="173" t="str">
        <f t="shared" si="309"/>
        <v>22.1.4.452</v>
      </c>
      <c r="B790" s="173" t="str">
        <f t="shared" si="310"/>
        <v>22.1</v>
      </c>
      <c r="C790" s="173">
        <f t="shared" si="310"/>
        <v>4</v>
      </c>
      <c r="D790" s="173">
        <f t="shared" si="311"/>
        <v>452</v>
      </c>
      <c r="E790" s="201"/>
      <c r="F790" s="198" t="str">
        <f>IFERROR(+VLOOKUP(E790,'TAB 1 Codificação CC Órgão'!$A$19:$L$1027,12,0),"-")</f>
        <v>-</v>
      </c>
      <c r="G790" s="204"/>
      <c r="H790" s="201"/>
      <c r="I790" s="204"/>
    </row>
    <row r="791" spans="1:9">
      <c r="A791" s="173" t="str">
        <f t="shared" si="309"/>
        <v>22.1.4.453</v>
      </c>
      <c r="B791" s="173" t="str">
        <f t="shared" si="310"/>
        <v>22.1</v>
      </c>
      <c r="C791" s="173">
        <f t="shared" si="310"/>
        <v>4</v>
      </c>
      <c r="D791" s="173">
        <f t="shared" si="311"/>
        <v>453</v>
      </c>
      <c r="E791" s="201"/>
      <c r="F791" s="198" t="str">
        <f>IFERROR(+VLOOKUP(E791,'TAB 1 Codificação CC Órgão'!$A$19:$L$1027,12,0),"-")</f>
        <v>-</v>
      </c>
      <c r="G791" s="204"/>
      <c r="H791" s="201"/>
      <c r="I791" s="204"/>
    </row>
    <row r="792" spans="1:9">
      <c r="A792" s="173" t="str">
        <f t="shared" si="309"/>
        <v>22.1.4.454</v>
      </c>
      <c r="B792" s="173" t="str">
        <f t="shared" si="310"/>
        <v>22.1</v>
      </c>
      <c r="C792" s="173">
        <f t="shared" si="310"/>
        <v>4</v>
      </c>
      <c r="D792" s="173">
        <f t="shared" si="311"/>
        <v>454</v>
      </c>
      <c r="E792" s="201"/>
      <c r="F792" s="198" t="str">
        <f>IFERROR(+VLOOKUP(E792,'TAB 1 Codificação CC Órgão'!$A$19:$L$1027,12,0),"-")</f>
        <v>-</v>
      </c>
      <c r="G792" s="204"/>
      <c r="H792" s="201"/>
      <c r="I792" s="204"/>
    </row>
    <row r="793" spans="1:9">
      <c r="A793" s="173" t="str">
        <f t="shared" si="309"/>
        <v>22.1.4.455</v>
      </c>
      <c r="B793" s="173" t="str">
        <f t="shared" si="310"/>
        <v>22.1</v>
      </c>
      <c r="C793" s="173">
        <f t="shared" si="310"/>
        <v>4</v>
      </c>
      <c r="D793" s="173">
        <f t="shared" si="311"/>
        <v>455</v>
      </c>
      <c r="E793" s="201"/>
      <c r="F793" s="198" t="str">
        <f>IFERROR(+VLOOKUP(E793,'TAB 1 Codificação CC Órgão'!$A$19:$L$1027,12,0),"-")</f>
        <v>-</v>
      </c>
      <c r="G793" s="204"/>
      <c r="H793" s="201"/>
      <c r="I793" s="204"/>
    </row>
    <row r="794" spans="1:9">
      <c r="A794" s="173" t="str">
        <f t="shared" si="309"/>
        <v>22.1.4.456</v>
      </c>
      <c r="B794" s="173" t="str">
        <f t="shared" si="310"/>
        <v>22.1</v>
      </c>
      <c r="C794" s="173">
        <f t="shared" si="310"/>
        <v>4</v>
      </c>
      <c r="D794" s="173">
        <f t="shared" si="311"/>
        <v>456</v>
      </c>
      <c r="E794" s="201"/>
      <c r="F794" s="198" t="str">
        <f>IFERROR(+VLOOKUP(E794,'TAB 1 Codificação CC Órgão'!$A$19:$L$1027,12,0),"-")</f>
        <v>-</v>
      </c>
      <c r="G794" s="204"/>
      <c r="H794" s="201"/>
      <c r="I794" s="204"/>
    </row>
    <row r="795" spans="1:9">
      <c r="A795" s="173" t="str">
        <f t="shared" si="309"/>
        <v>22.1.4.457</v>
      </c>
      <c r="B795" s="173" t="str">
        <f t="shared" si="310"/>
        <v>22.1</v>
      </c>
      <c r="C795" s="173">
        <f t="shared" si="310"/>
        <v>4</v>
      </c>
      <c r="D795" s="173">
        <f t="shared" si="311"/>
        <v>457</v>
      </c>
      <c r="E795" s="201"/>
      <c r="F795" s="198" t="str">
        <f>IFERROR(+VLOOKUP(E795,'TAB 1 Codificação CC Órgão'!$A$19:$L$1027,12,0),"-")</f>
        <v>-</v>
      </c>
      <c r="G795" s="204"/>
      <c r="H795" s="201"/>
      <c r="I795" s="204"/>
    </row>
    <row r="796" spans="1:9">
      <c r="A796" s="173" t="str">
        <f t="shared" si="309"/>
        <v>22.1.4.458</v>
      </c>
      <c r="B796" s="173" t="str">
        <f t="shared" si="310"/>
        <v>22.1</v>
      </c>
      <c r="C796" s="173">
        <f t="shared" si="310"/>
        <v>4</v>
      </c>
      <c r="D796" s="173">
        <f t="shared" si="311"/>
        <v>458</v>
      </c>
      <c r="E796" s="201"/>
      <c r="F796" s="198" t="str">
        <f>IFERROR(+VLOOKUP(E796,'TAB 1 Codificação CC Órgão'!$A$19:$L$1027,12,0),"-")</f>
        <v>-</v>
      </c>
      <c r="G796" s="204"/>
      <c r="H796" s="201"/>
      <c r="I796" s="204"/>
    </row>
    <row r="797" spans="1:9">
      <c r="A797" s="173" t="str">
        <f t="shared" si="309"/>
        <v>22.1.4.459</v>
      </c>
      <c r="B797" s="173" t="str">
        <f t="shared" si="310"/>
        <v>22.1</v>
      </c>
      <c r="C797" s="173">
        <f t="shared" si="310"/>
        <v>4</v>
      </c>
      <c r="D797" s="173">
        <f t="shared" si="311"/>
        <v>459</v>
      </c>
      <c r="E797" s="201"/>
      <c r="F797" s="198" t="str">
        <f>IFERROR(+VLOOKUP(E797,'TAB 1 Codificação CC Órgão'!$A$19:$L$1027,12,0),"-")</f>
        <v>-</v>
      </c>
      <c r="G797" s="204"/>
      <c r="H797" s="201"/>
      <c r="I797" s="204"/>
    </row>
    <row r="798" spans="1:9">
      <c r="A798" s="173" t="str">
        <f t="shared" si="309"/>
        <v>22.1.4.460</v>
      </c>
      <c r="B798" s="173" t="str">
        <f t="shared" si="310"/>
        <v>22.1</v>
      </c>
      <c r="C798" s="173">
        <f t="shared" si="310"/>
        <v>4</v>
      </c>
      <c r="D798" s="173">
        <f t="shared" si="311"/>
        <v>460</v>
      </c>
      <c r="E798" s="201"/>
      <c r="F798" s="198" t="str">
        <f>IFERROR(+VLOOKUP(E798,'TAB 1 Codificação CC Órgão'!$A$19:$L$1027,12,0),"-")</f>
        <v>-</v>
      </c>
      <c r="G798" s="204"/>
      <c r="H798" s="201"/>
      <c r="I798" s="204"/>
    </row>
    <row r="799" spans="1:9">
      <c r="A799" s="173" t="str">
        <f t="shared" si="309"/>
        <v>22.1.4.461</v>
      </c>
      <c r="B799" s="173" t="str">
        <f t="shared" si="310"/>
        <v>22.1</v>
      </c>
      <c r="C799" s="173">
        <f t="shared" si="310"/>
        <v>4</v>
      </c>
      <c r="D799" s="173">
        <f t="shared" si="311"/>
        <v>461</v>
      </c>
      <c r="E799" s="201"/>
      <c r="F799" s="198" t="str">
        <f>IFERROR(+VLOOKUP(E799,'TAB 1 Codificação CC Órgão'!$A$19:$L$1027,12,0),"-")</f>
        <v>-</v>
      </c>
      <c r="G799" s="204"/>
      <c r="H799" s="201"/>
      <c r="I799" s="204"/>
    </row>
    <row r="800" spans="1:9">
      <c r="A800" s="173" t="str">
        <f t="shared" si="309"/>
        <v>22.1.4.462</v>
      </c>
      <c r="B800" s="173" t="str">
        <f t="shared" si="310"/>
        <v>22.1</v>
      </c>
      <c r="C800" s="173">
        <f t="shared" si="310"/>
        <v>4</v>
      </c>
      <c r="D800" s="173">
        <f t="shared" si="311"/>
        <v>462</v>
      </c>
      <c r="E800" s="201"/>
      <c r="F800" s="198" t="str">
        <f>IFERROR(+VLOOKUP(E800,'TAB 1 Codificação CC Órgão'!$A$19:$L$1027,12,0),"-")</f>
        <v>-</v>
      </c>
      <c r="G800" s="204"/>
      <c r="H800" s="201"/>
      <c r="I800" s="204"/>
    </row>
    <row r="801" spans="1:9">
      <c r="A801" s="173" t="str">
        <f t="shared" si="309"/>
        <v>22.1.4.463</v>
      </c>
      <c r="B801" s="173" t="str">
        <f t="shared" si="310"/>
        <v>22.1</v>
      </c>
      <c r="C801" s="173">
        <f t="shared" si="310"/>
        <v>4</v>
      </c>
      <c r="D801" s="173">
        <f t="shared" si="311"/>
        <v>463</v>
      </c>
      <c r="E801" s="201"/>
      <c r="F801" s="198" t="str">
        <f>IFERROR(+VLOOKUP(E801,'TAB 1 Codificação CC Órgão'!$A$19:$L$1027,12,0),"-")</f>
        <v>-</v>
      </c>
      <c r="G801" s="204"/>
      <c r="H801" s="201"/>
      <c r="I801" s="204"/>
    </row>
    <row r="802" spans="1:9">
      <c r="A802" s="173" t="str">
        <f t="shared" si="309"/>
        <v>22.1.4.464</v>
      </c>
      <c r="B802" s="173" t="str">
        <f t="shared" si="310"/>
        <v>22.1</v>
      </c>
      <c r="C802" s="173">
        <f t="shared" si="310"/>
        <v>4</v>
      </c>
      <c r="D802" s="173">
        <f t="shared" si="311"/>
        <v>464</v>
      </c>
      <c r="E802" s="201"/>
      <c r="F802" s="198" t="str">
        <f>IFERROR(+VLOOKUP(E802,'TAB 1 Codificação CC Órgão'!$A$19:$L$1027,12,0),"-")</f>
        <v>-</v>
      </c>
      <c r="G802" s="204"/>
      <c r="H802" s="201"/>
      <c r="I802" s="204"/>
    </row>
    <row r="803" spans="1:9">
      <c r="A803" s="173" t="str">
        <f t="shared" si="309"/>
        <v>22.1.4.465</v>
      </c>
      <c r="B803" s="173" t="str">
        <f t="shared" si="310"/>
        <v>22.1</v>
      </c>
      <c r="C803" s="173">
        <f t="shared" si="310"/>
        <v>4</v>
      </c>
      <c r="D803" s="173">
        <f t="shared" si="311"/>
        <v>465</v>
      </c>
      <c r="E803" s="201"/>
      <c r="F803" s="198" t="str">
        <f>IFERROR(+VLOOKUP(E803,'TAB 1 Codificação CC Órgão'!$A$19:$L$1027,12,0),"-")</f>
        <v>-</v>
      </c>
      <c r="G803" s="204"/>
      <c r="H803" s="201"/>
      <c r="I803" s="204"/>
    </row>
    <row r="804" spans="1:9">
      <c r="A804" s="173" t="str">
        <f t="shared" si="309"/>
        <v>22.1.4.466</v>
      </c>
      <c r="B804" s="173" t="str">
        <f t="shared" si="310"/>
        <v>22.1</v>
      </c>
      <c r="C804" s="173">
        <f t="shared" si="310"/>
        <v>4</v>
      </c>
      <c r="D804" s="173">
        <f t="shared" si="311"/>
        <v>466</v>
      </c>
      <c r="E804" s="201"/>
      <c r="F804" s="198" t="str">
        <f>IFERROR(+VLOOKUP(E804,'TAB 1 Codificação CC Órgão'!$A$19:$L$1027,12,0),"-")</f>
        <v>-</v>
      </c>
      <c r="G804" s="204"/>
      <c r="H804" s="201"/>
      <c r="I804" s="204"/>
    </row>
    <row r="805" spans="1:9">
      <c r="A805" s="173" t="str">
        <f t="shared" si="309"/>
        <v>22.1.4.467</v>
      </c>
      <c r="B805" s="173" t="str">
        <f t="shared" si="310"/>
        <v>22.1</v>
      </c>
      <c r="C805" s="173">
        <f t="shared" si="310"/>
        <v>4</v>
      </c>
      <c r="D805" s="173">
        <f t="shared" si="311"/>
        <v>467</v>
      </c>
      <c r="E805" s="201"/>
      <c r="F805" s="198" t="str">
        <f>IFERROR(+VLOOKUP(E805,'TAB 1 Codificação CC Órgão'!$A$19:$L$1027,12,0),"-")</f>
        <v>-</v>
      </c>
      <c r="G805" s="204"/>
      <c r="H805" s="201"/>
      <c r="I805" s="204"/>
    </row>
    <row r="806" spans="1:9">
      <c r="A806" s="173" t="str">
        <f t="shared" ref="A806:A869" si="312">CONCATENATE(B806,".",C806,".",D806)</f>
        <v>22.1.4.468</v>
      </c>
      <c r="B806" s="173" t="str">
        <f t="shared" si="310"/>
        <v>22.1</v>
      </c>
      <c r="C806" s="173">
        <f t="shared" si="310"/>
        <v>4</v>
      </c>
      <c r="D806" s="173">
        <f t="shared" si="311"/>
        <v>468</v>
      </c>
      <c r="E806" s="201"/>
      <c r="F806" s="198" t="str">
        <f>IFERROR(+VLOOKUP(E806,'TAB 1 Codificação CC Órgão'!$A$19:$L$1027,12,0),"-")</f>
        <v>-</v>
      </c>
      <c r="G806" s="204"/>
      <c r="H806" s="201"/>
      <c r="I806" s="204"/>
    </row>
    <row r="807" spans="1:9">
      <c r="A807" s="173" t="str">
        <f t="shared" si="312"/>
        <v>22.1.4.469</v>
      </c>
      <c r="B807" s="173" t="str">
        <f t="shared" si="310"/>
        <v>22.1</v>
      </c>
      <c r="C807" s="173">
        <f t="shared" si="310"/>
        <v>4</v>
      </c>
      <c r="D807" s="173">
        <f t="shared" si="311"/>
        <v>469</v>
      </c>
      <c r="E807" s="201"/>
      <c r="F807" s="198" t="str">
        <f>IFERROR(+VLOOKUP(E807,'TAB 1 Codificação CC Órgão'!$A$19:$L$1027,12,0),"-")</f>
        <v>-</v>
      </c>
      <c r="G807" s="204"/>
      <c r="H807" s="201"/>
      <c r="I807" s="204"/>
    </row>
    <row r="808" spans="1:9">
      <c r="A808" s="173" t="str">
        <f t="shared" si="312"/>
        <v>22.1.4.470</v>
      </c>
      <c r="B808" s="173" t="str">
        <f t="shared" si="310"/>
        <v>22.1</v>
      </c>
      <c r="C808" s="173">
        <f t="shared" si="310"/>
        <v>4</v>
      </c>
      <c r="D808" s="173">
        <f t="shared" si="311"/>
        <v>470</v>
      </c>
      <c r="E808" s="201"/>
      <c r="F808" s="198" t="str">
        <f>IFERROR(+VLOOKUP(E808,'TAB 1 Codificação CC Órgão'!$A$19:$L$1027,12,0),"-")</f>
        <v>-</v>
      </c>
      <c r="G808" s="204"/>
      <c r="H808" s="201"/>
      <c r="I808" s="204"/>
    </row>
    <row r="809" spans="1:9">
      <c r="A809" s="173" t="str">
        <f t="shared" si="312"/>
        <v>22.1.4.471</v>
      </c>
      <c r="B809" s="173" t="str">
        <f t="shared" si="310"/>
        <v>22.1</v>
      </c>
      <c r="C809" s="173">
        <f t="shared" si="310"/>
        <v>4</v>
      </c>
      <c r="D809" s="173">
        <f t="shared" si="311"/>
        <v>471</v>
      </c>
      <c r="E809" s="201"/>
      <c r="F809" s="198" t="str">
        <f>IFERROR(+VLOOKUP(E809,'TAB 1 Codificação CC Órgão'!$A$19:$L$1027,12,0),"-")</f>
        <v>-</v>
      </c>
      <c r="G809" s="204"/>
      <c r="H809" s="201"/>
      <c r="I809" s="204"/>
    </row>
    <row r="810" spans="1:9">
      <c r="A810" s="173" t="str">
        <f t="shared" si="312"/>
        <v>22.1.4.472</v>
      </c>
      <c r="B810" s="173" t="str">
        <f t="shared" si="310"/>
        <v>22.1</v>
      </c>
      <c r="C810" s="173">
        <f t="shared" si="310"/>
        <v>4</v>
      </c>
      <c r="D810" s="173">
        <f t="shared" si="311"/>
        <v>472</v>
      </c>
      <c r="E810" s="201"/>
      <c r="F810" s="198" t="str">
        <f>IFERROR(+VLOOKUP(E810,'TAB 1 Codificação CC Órgão'!$A$19:$L$1027,12,0),"-")</f>
        <v>-</v>
      </c>
      <c r="G810" s="204"/>
      <c r="H810" s="201"/>
      <c r="I810" s="204"/>
    </row>
    <row r="811" spans="1:9">
      <c r="A811" s="173" t="str">
        <f t="shared" si="312"/>
        <v>22.1.4.473</v>
      </c>
      <c r="B811" s="173" t="str">
        <f t="shared" si="310"/>
        <v>22.1</v>
      </c>
      <c r="C811" s="173">
        <f t="shared" si="310"/>
        <v>4</v>
      </c>
      <c r="D811" s="173">
        <f t="shared" si="311"/>
        <v>473</v>
      </c>
      <c r="E811" s="201"/>
      <c r="F811" s="198" t="str">
        <f>IFERROR(+VLOOKUP(E811,'TAB 1 Codificação CC Órgão'!$A$19:$L$1027,12,0),"-")</f>
        <v>-</v>
      </c>
      <c r="G811" s="204"/>
      <c r="H811" s="201"/>
      <c r="I811" s="204"/>
    </row>
    <row r="812" spans="1:9">
      <c r="A812" s="173" t="str">
        <f t="shared" si="312"/>
        <v>22.1.4.474</v>
      </c>
      <c r="B812" s="173" t="str">
        <f t="shared" si="310"/>
        <v>22.1</v>
      </c>
      <c r="C812" s="173">
        <f t="shared" si="310"/>
        <v>4</v>
      </c>
      <c r="D812" s="173">
        <f t="shared" si="311"/>
        <v>474</v>
      </c>
      <c r="E812" s="201"/>
      <c r="F812" s="198" t="str">
        <f>IFERROR(+VLOOKUP(E812,'TAB 1 Codificação CC Órgão'!$A$19:$L$1027,12,0),"-")</f>
        <v>-</v>
      </c>
      <c r="G812" s="204"/>
      <c r="H812" s="201"/>
      <c r="I812" s="204"/>
    </row>
    <row r="813" spans="1:9">
      <c r="A813" s="173" t="str">
        <f t="shared" si="312"/>
        <v>22.1.4.475</v>
      </c>
      <c r="B813" s="173" t="str">
        <f t="shared" si="310"/>
        <v>22.1</v>
      </c>
      <c r="C813" s="173">
        <f t="shared" si="310"/>
        <v>4</v>
      </c>
      <c r="D813" s="173">
        <f t="shared" si="311"/>
        <v>475</v>
      </c>
      <c r="E813" s="201"/>
      <c r="F813" s="198" t="str">
        <f>IFERROR(+VLOOKUP(E813,'TAB 1 Codificação CC Órgão'!$A$19:$L$1027,12,0),"-")</f>
        <v>-</v>
      </c>
      <c r="G813" s="204"/>
      <c r="H813" s="201"/>
      <c r="I813" s="204"/>
    </row>
    <row r="814" spans="1:9">
      <c r="A814" s="173" t="str">
        <f t="shared" si="312"/>
        <v>22.1.4.476</v>
      </c>
      <c r="B814" s="173" t="str">
        <f t="shared" si="310"/>
        <v>22.1</v>
      </c>
      <c r="C814" s="173">
        <f t="shared" si="310"/>
        <v>4</v>
      </c>
      <c r="D814" s="173">
        <f t="shared" si="311"/>
        <v>476</v>
      </c>
      <c r="E814" s="201"/>
      <c r="F814" s="198" t="str">
        <f>IFERROR(+VLOOKUP(E814,'TAB 1 Codificação CC Órgão'!$A$19:$L$1027,12,0),"-")</f>
        <v>-</v>
      </c>
      <c r="G814" s="204"/>
      <c r="H814" s="201"/>
      <c r="I814" s="204"/>
    </row>
    <row r="815" spans="1:9">
      <c r="A815" s="173" t="str">
        <f t="shared" si="312"/>
        <v>22.1.4.477</v>
      </c>
      <c r="B815" s="173" t="str">
        <f t="shared" si="310"/>
        <v>22.1</v>
      </c>
      <c r="C815" s="173">
        <f t="shared" si="310"/>
        <v>4</v>
      </c>
      <c r="D815" s="173">
        <f t="shared" si="311"/>
        <v>477</v>
      </c>
      <c r="E815" s="201"/>
      <c r="F815" s="198" t="str">
        <f>IFERROR(+VLOOKUP(E815,'TAB 1 Codificação CC Órgão'!$A$19:$L$1027,12,0),"-")</f>
        <v>-</v>
      </c>
      <c r="G815" s="204"/>
      <c r="H815" s="201"/>
      <c r="I815" s="204"/>
    </row>
    <row r="816" spans="1:9">
      <c r="A816" s="173" t="str">
        <f t="shared" si="312"/>
        <v>22.1.4.478</v>
      </c>
      <c r="B816" s="173" t="str">
        <f t="shared" si="310"/>
        <v>22.1</v>
      </c>
      <c r="C816" s="173">
        <f t="shared" si="310"/>
        <v>4</v>
      </c>
      <c r="D816" s="173">
        <f t="shared" si="311"/>
        <v>478</v>
      </c>
      <c r="E816" s="201"/>
      <c r="F816" s="198" t="str">
        <f>IFERROR(+VLOOKUP(E816,'TAB 1 Codificação CC Órgão'!$A$19:$L$1027,12,0),"-")</f>
        <v>-</v>
      </c>
      <c r="G816" s="204"/>
      <c r="H816" s="201"/>
      <c r="I816" s="204"/>
    </row>
    <row r="817" spans="1:9">
      <c r="A817" s="173" t="str">
        <f t="shared" si="312"/>
        <v>22.1.4.479</v>
      </c>
      <c r="B817" s="173" t="str">
        <f t="shared" si="310"/>
        <v>22.1</v>
      </c>
      <c r="C817" s="173">
        <f t="shared" si="310"/>
        <v>4</v>
      </c>
      <c r="D817" s="173">
        <f t="shared" si="311"/>
        <v>479</v>
      </c>
      <c r="E817" s="201"/>
      <c r="F817" s="198" t="str">
        <f>IFERROR(+VLOOKUP(E817,'TAB 1 Codificação CC Órgão'!$A$19:$L$1027,12,0),"-")</f>
        <v>-</v>
      </c>
      <c r="G817" s="204"/>
      <c r="H817" s="201"/>
      <c r="I817" s="204"/>
    </row>
    <row r="818" spans="1:9">
      <c r="A818" s="173" t="str">
        <f t="shared" si="312"/>
        <v>22.1.4.480</v>
      </c>
      <c r="B818" s="173" t="str">
        <f t="shared" si="310"/>
        <v>22.1</v>
      </c>
      <c r="C818" s="173">
        <f t="shared" si="310"/>
        <v>4</v>
      </c>
      <c r="D818" s="173">
        <f t="shared" si="311"/>
        <v>480</v>
      </c>
      <c r="E818" s="201"/>
      <c r="F818" s="198" t="str">
        <f>IFERROR(+VLOOKUP(E818,'TAB 1 Codificação CC Órgão'!$A$19:$L$1027,12,0),"-")</f>
        <v>-</v>
      </c>
      <c r="G818" s="204"/>
      <c r="H818" s="201"/>
      <c r="I818" s="204"/>
    </row>
    <row r="819" spans="1:9">
      <c r="A819" s="173" t="str">
        <f t="shared" si="312"/>
        <v>22.1.4.481</v>
      </c>
      <c r="B819" s="173" t="str">
        <f t="shared" si="310"/>
        <v>22.1</v>
      </c>
      <c r="C819" s="173">
        <f t="shared" si="310"/>
        <v>4</v>
      </c>
      <c r="D819" s="173">
        <f t="shared" si="311"/>
        <v>481</v>
      </c>
      <c r="E819" s="201"/>
      <c r="F819" s="198" t="str">
        <f>IFERROR(+VLOOKUP(E819,'TAB 1 Codificação CC Órgão'!$A$19:$L$1027,12,0),"-")</f>
        <v>-</v>
      </c>
      <c r="G819" s="204"/>
      <c r="H819" s="201"/>
      <c r="I819" s="204"/>
    </row>
    <row r="820" spans="1:9">
      <c r="A820" s="173" t="str">
        <f t="shared" si="312"/>
        <v>22.1.4.482</v>
      </c>
      <c r="B820" s="173" t="str">
        <f t="shared" si="310"/>
        <v>22.1</v>
      </c>
      <c r="C820" s="173">
        <f t="shared" si="310"/>
        <v>4</v>
      </c>
      <c r="D820" s="173">
        <f t="shared" si="311"/>
        <v>482</v>
      </c>
      <c r="E820" s="201"/>
      <c r="F820" s="198" t="str">
        <f>IFERROR(+VLOOKUP(E820,'TAB 1 Codificação CC Órgão'!$A$19:$L$1027,12,0),"-")</f>
        <v>-</v>
      </c>
      <c r="G820" s="204"/>
      <c r="H820" s="201"/>
      <c r="I820" s="204"/>
    </row>
    <row r="821" spans="1:9">
      <c r="A821" s="173" t="str">
        <f t="shared" si="312"/>
        <v>22.1.4.483</v>
      </c>
      <c r="B821" s="173" t="str">
        <f t="shared" si="310"/>
        <v>22.1</v>
      </c>
      <c r="C821" s="173">
        <f t="shared" si="310"/>
        <v>4</v>
      </c>
      <c r="D821" s="173">
        <f t="shared" si="311"/>
        <v>483</v>
      </c>
      <c r="E821" s="201"/>
      <c r="F821" s="198" t="str">
        <f>IFERROR(+VLOOKUP(E821,'TAB 1 Codificação CC Órgão'!$A$19:$L$1027,12,0),"-")</f>
        <v>-</v>
      </c>
      <c r="G821" s="204"/>
      <c r="H821" s="201"/>
      <c r="I821" s="204"/>
    </row>
    <row r="822" spans="1:9">
      <c r="A822" s="173" t="str">
        <f t="shared" si="312"/>
        <v>22.1.4.484</v>
      </c>
      <c r="B822" s="173" t="str">
        <f t="shared" si="310"/>
        <v>22.1</v>
      </c>
      <c r="C822" s="173">
        <f t="shared" si="310"/>
        <v>4</v>
      </c>
      <c r="D822" s="173">
        <f t="shared" si="311"/>
        <v>484</v>
      </c>
      <c r="E822" s="201"/>
      <c r="F822" s="198" t="str">
        <f>IFERROR(+VLOOKUP(E822,'TAB 1 Codificação CC Órgão'!$A$19:$L$1027,12,0),"-")</f>
        <v>-</v>
      </c>
      <c r="G822" s="204"/>
      <c r="H822" s="201"/>
      <c r="I822" s="204"/>
    </row>
    <row r="823" spans="1:9">
      <c r="A823" s="173" t="str">
        <f t="shared" si="312"/>
        <v>22.1.4.485</v>
      </c>
      <c r="B823" s="173" t="str">
        <f t="shared" si="310"/>
        <v>22.1</v>
      </c>
      <c r="C823" s="173">
        <f t="shared" si="310"/>
        <v>4</v>
      </c>
      <c r="D823" s="173">
        <f t="shared" si="311"/>
        <v>485</v>
      </c>
      <c r="E823" s="201"/>
      <c r="F823" s="198" t="str">
        <f>IFERROR(+VLOOKUP(E823,'TAB 1 Codificação CC Órgão'!$A$19:$L$1027,12,0),"-")</f>
        <v>-</v>
      </c>
      <c r="G823" s="204"/>
      <c r="H823" s="201"/>
      <c r="I823" s="204"/>
    </row>
    <row r="824" spans="1:9">
      <c r="A824" s="173" t="str">
        <f t="shared" si="312"/>
        <v>22.1.4.486</v>
      </c>
      <c r="B824" s="173" t="str">
        <f t="shared" si="310"/>
        <v>22.1</v>
      </c>
      <c r="C824" s="173">
        <f t="shared" si="310"/>
        <v>4</v>
      </c>
      <c r="D824" s="173">
        <f t="shared" si="311"/>
        <v>486</v>
      </c>
      <c r="E824" s="201"/>
      <c r="F824" s="198" t="str">
        <f>IFERROR(+VLOOKUP(E824,'TAB 1 Codificação CC Órgão'!$A$19:$L$1027,12,0),"-")</f>
        <v>-</v>
      </c>
      <c r="G824" s="204"/>
      <c r="H824" s="201"/>
      <c r="I824" s="204"/>
    </row>
    <row r="825" spans="1:9">
      <c r="A825" s="173" t="str">
        <f t="shared" si="312"/>
        <v>22.1.4.487</v>
      </c>
      <c r="B825" s="173" t="str">
        <f t="shared" si="310"/>
        <v>22.1</v>
      </c>
      <c r="C825" s="173">
        <f t="shared" si="310"/>
        <v>4</v>
      </c>
      <c r="D825" s="173">
        <f t="shared" si="311"/>
        <v>487</v>
      </c>
      <c r="E825" s="201"/>
      <c r="F825" s="198" t="str">
        <f>IFERROR(+VLOOKUP(E825,'TAB 1 Codificação CC Órgão'!$A$19:$L$1027,12,0),"-")</f>
        <v>-</v>
      </c>
      <c r="G825" s="204"/>
      <c r="H825" s="201"/>
      <c r="I825" s="204"/>
    </row>
    <row r="826" spans="1:9">
      <c r="A826" s="173" t="str">
        <f t="shared" si="312"/>
        <v>22.1.4.488</v>
      </c>
      <c r="B826" s="173" t="str">
        <f t="shared" si="310"/>
        <v>22.1</v>
      </c>
      <c r="C826" s="173">
        <f t="shared" si="310"/>
        <v>4</v>
      </c>
      <c r="D826" s="173">
        <f t="shared" si="311"/>
        <v>488</v>
      </c>
      <c r="E826" s="201"/>
      <c r="F826" s="198" t="str">
        <f>IFERROR(+VLOOKUP(E826,'TAB 1 Codificação CC Órgão'!$A$19:$L$1027,12,0),"-")</f>
        <v>-</v>
      </c>
      <c r="G826" s="204"/>
      <c r="H826" s="201"/>
      <c r="I826" s="204"/>
    </row>
    <row r="827" spans="1:9">
      <c r="A827" s="173" t="str">
        <f t="shared" si="312"/>
        <v>22.1.4.489</v>
      </c>
      <c r="B827" s="173" t="str">
        <f t="shared" si="310"/>
        <v>22.1</v>
      </c>
      <c r="C827" s="173">
        <f t="shared" si="310"/>
        <v>4</v>
      </c>
      <c r="D827" s="173">
        <f t="shared" si="311"/>
        <v>489</v>
      </c>
      <c r="E827" s="201"/>
      <c r="F827" s="198" t="str">
        <f>IFERROR(+VLOOKUP(E827,'TAB 1 Codificação CC Órgão'!$A$19:$L$1027,12,0),"-")</f>
        <v>-</v>
      </c>
      <c r="G827" s="204"/>
      <c r="H827" s="201"/>
      <c r="I827" s="204"/>
    </row>
    <row r="828" spans="1:9">
      <c r="A828" s="173" t="str">
        <f t="shared" si="312"/>
        <v>22.1.4.490</v>
      </c>
      <c r="B828" s="173" t="str">
        <f t="shared" si="310"/>
        <v>22.1</v>
      </c>
      <c r="C828" s="173">
        <f t="shared" si="310"/>
        <v>4</v>
      </c>
      <c r="D828" s="173">
        <f t="shared" si="311"/>
        <v>490</v>
      </c>
      <c r="E828" s="201"/>
      <c r="F828" s="198" t="str">
        <f>IFERROR(+VLOOKUP(E828,'TAB 1 Codificação CC Órgão'!$A$19:$L$1027,12,0),"-")</f>
        <v>-</v>
      </c>
      <c r="G828" s="204"/>
      <c r="H828" s="201"/>
      <c r="I828" s="204"/>
    </row>
    <row r="829" spans="1:9">
      <c r="A829" s="173" t="str">
        <f t="shared" si="312"/>
        <v>22.1.4.491</v>
      </c>
      <c r="B829" s="173" t="str">
        <f t="shared" si="310"/>
        <v>22.1</v>
      </c>
      <c r="C829" s="173">
        <f t="shared" si="310"/>
        <v>4</v>
      </c>
      <c r="D829" s="173">
        <f t="shared" si="311"/>
        <v>491</v>
      </c>
      <c r="E829" s="201"/>
      <c r="F829" s="198" t="str">
        <f>IFERROR(+VLOOKUP(E829,'TAB 1 Codificação CC Órgão'!$A$19:$L$1027,12,0),"-")</f>
        <v>-</v>
      </c>
      <c r="G829" s="204"/>
      <c r="H829" s="201"/>
      <c r="I829" s="204"/>
    </row>
    <row r="830" spans="1:9">
      <c r="A830" s="173" t="str">
        <f t="shared" si="312"/>
        <v>22.1.4.492</v>
      </c>
      <c r="B830" s="173" t="str">
        <f t="shared" si="310"/>
        <v>22.1</v>
      </c>
      <c r="C830" s="173">
        <f t="shared" si="310"/>
        <v>4</v>
      </c>
      <c r="D830" s="173">
        <f t="shared" si="311"/>
        <v>492</v>
      </c>
      <c r="E830" s="201"/>
      <c r="F830" s="198" t="str">
        <f>IFERROR(+VLOOKUP(E830,'TAB 1 Codificação CC Órgão'!$A$19:$L$1027,12,0),"-")</f>
        <v>-</v>
      </c>
      <c r="G830" s="204"/>
      <c r="H830" s="201"/>
      <c r="I830" s="204"/>
    </row>
    <row r="831" spans="1:9">
      <c r="A831" s="173" t="str">
        <f t="shared" si="312"/>
        <v>22.1.4.493</v>
      </c>
      <c r="B831" s="173" t="str">
        <f t="shared" si="310"/>
        <v>22.1</v>
      </c>
      <c r="C831" s="173">
        <f t="shared" si="310"/>
        <v>4</v>
      </c>
      <c r="D831" s="173">
        <f t="shared" si="311"/>
        <v>493</v>
      </c>
      <c r="E831" s="201"/>
      <c r="F831" s="198" t="str">
        <f>IFERROR(+VLOOKUP(E831,'TAB 1 Codificação CC Órgão'!$A$19:$L$1027,12,0),"-")</f>
        <v>-</v>
      </c>
      <c r="G831" s="204"/>
      <c r="H831" s="201"/>
      <c r="I831" s="204"/>
    </row>
    <row r="832" spans="1:9">
      <c r="A832" s="173" t="str">
        <f t="shared" si="312"/>
        <v>22.1.4.494</v>
      </c>
      <c r="B832" s="173" t="str">
        <f t="shared" si="310"/>
        <v>22.1</v>
      </c>
      <c r="C832" s="173">
        <f t="shared" si="310"/>
        <v>4</v>
      </c>
      <c r="D832" s="173">
        <f t="shared" si="311"/>
        <v>494</v>
      </c>
      <c r="E832" s="201"/>
      <c r="F832" s="198" t="str">
        <f>IFERROR(+VLOOKUP(E832,'TAB 1 Codificação CC Órgão'!$A$19:$L$1027,12,0),"-")</f>
        <v>-</v>
      </c>
      <c r="G832" s="204"/>
      <c r="H832" s="201"/>
      <c r="I832" s="204"/>
    </row>
    <row r="833" spans="1:9">
      <c r="A833" s="173" t="str">
        <f t="shared" si="312"/>
        <v>22.1.4.495</v>
      </c>
      <c r="B833" s="173" t="str">
        <f t="shared" si="310"/>
        <v>22.1</v>
      </c>
      <c r="C833" s="173">
        <f t="shared" si="310"/>
        <v>4</v>
      </c>
      <c r="D833" s="173">
        <f t="shared" si="311"/>
        <v>495</v>
      </c>
      <c r="E833" s="201"/>
      <c r="F833" s="198" t="str">
        <f>IFERROR(+VLOOKUP(E833,'TAB 1 Codificação CC Órgão'!$A$19:$L$1027,12,0),"-")</f>
        <v>-</v>
      </c>
      <c r="G833" s="204"/>
      <c r="H833" s="201"/>
      <c r="I833" s="204"/>
    </row>
    <row r="834" spans="1:9">
      <c r="A834" s="173" t="str">
        <f t="shared" si="312"/>
        <v>22.1.4.496</v>
      </c>
      <c r="B834" s="173" t="str">
        <f t="shared" si="310"/>
        <v>22.1</v>
      </c>
      <c r="C834" s="173">
        <f t="shared" si="310"/>
        <v>4</v>
      </c>
      <c r="D834" s="173">
        <f t="shared" si="311"/>
        <v>496</v>
      </c>
      <c r="E834" s="201"/>
      <c r="F834" s="198" t="str">
        <f>IFERROR(+VLOOKUP(E834,'TAB 1 Codificação CC Órgão'!$A$19:$L$1027,12,0),"-")</f>
        <v>-</v>
      </c>
      <c r="G834" s="204"/>
      <c r="H834" s="201"/>
      <c r="I834" s="204"/>
    </row>
    <row r="835" spans="1:9">
      <c r="A835" s="173" t="str">
        <f t="shared" si="312"/>
        <v>22.1.4.497</v>
      </c>
      <c r="B835" s="173" t="str">
        <f t="shared" si="310"/>
        <v>22.1</v>
      </c>
      <c r="C835" s="173">
        <f t="shared" si="310"/>
        <v>4</v>
      </c>
      <c r="D835" s="173">
        <f t="shared" si="311"/>
        <v>497</v>
      </c>
      <c r="E835" s="201"/>
      <c r="F835" s="198" t="str">
        <f>IFERROR(+VLOOKUP(E835,'TAB 1 Codificação CC Órgão'!$A$19:$L$1027,12,0),"-")</f>
        <v>-</v>
      </c>
      <c r="G835" s="204"/>
      <c r="H835" s="201"/>
      <c r="I835" s="204"/>
    </row>
    <row r="836" spans="1:9">
      <c r="A836" s="173" t="str">
        <f t="shared" si="312"/>
        <v>22.1.4.498</v>
      </c>
      <c r="B836" s="173" t="str">
        <f t="shared" si="310"/>
        <v>22.1</v>
      </c>
      <c r="C836" s="173">
        <f t="shared" si="310"/>
        <v>4</v>
      </c>
      <c r="D836" s="173">
        <f t="shared" si="311"/>
        <v>498</v>
      </c>
      <c r="E836" s="201"/>
      <c r="F836" s="198" t="str">
        <f>IFERROR(+VLOOKUP(E836,'TAB 1 Codificação CC Órgão'!$A$19:$L$1027,12,0),"-")</f>
        <v>-</v>
      </c>
      <c r="G836" s="204"/>
      <c r="H836" s="201"/>
      <c r="I836" s="204"/>
    </row>
    <row r="837" spans="1:9">
      <c r="A837" s="173" t="str">
        <f t="shared" si="312"/>
        <v>22.1.4.499</v>
      </c>
      <c r="B837" s="173" t="str">
        <f t="shared" si="310"/>
        <v>22.1</v>
      </c>
      <c r="C837" s="173">
        <f t="shared" si="310"/>
        <v>4</v>
      </c>
      <c r="D837" s="173">
        <f t="shared" si="311"/>
        <v>499</v>
      </c>
      <c r="E837" s="201"/>
      <c r="F837" s="198" t="str">
        <f>IFERROR(+VLOOKUP(E837,'TAB 1 Codificação CC Órgão'!$A$19:$L$1027,12,0),"-")</f>
        <v>-</v>
      </c>
      <c r="G837" s="204"/>
      <c r="H837" s="201"/>
      <c r="I837" s="204"/>
    </row>
    <row r="838" spans="1:9">
      <c r="A838" s="173" t="str">
        <f t="shared" si="312"/>
        <v>22.1.4.500</v>
      </c>
      <c r="B838" s="173" t="str">
        <f t="shared" si="310"/>
        <v>22.1</v>
      </c>
      <c r="C838" s="173">
        <f t="shared" si="310"/>
        <v>4</v>
      </c>
      <c r="D838" s="173">
        <f t="shared" si="311"/>
        <v>500</v>
      </c>
      <c r="E838" s="201"/>
      <c r="F838" s="198" t="str">
        <f>IFERROR(+VLOOKUP(E838,'TAB 1 Codificação CC Órgão'!$A$19:$L$1027,12,0),"-")</f>
        <v>-</v>
      </c>
      <c r="G838" s="204"/>
      <c r="H838" s="201"/>
      <c r="I838" s="204"/>
    </row>
    <row r="839" spans="1:9">
      <c r="A839" s="173" t="str">
        <f t="shared" si="312"/>
        <v>22.1.4.501</v>
      </c>
      <c r="B839" s="173" t="str">
        <f t="shared" si="310"/>
        <v>22.1</v>
      </c>
      <c r="C839" s="173">
        <f t="shared" si="310"/>
        <v>4</v>
      </c>
      <c r="D839" s="173">
        <f t="shared" si="311"/>
        <v>501</v>
      </c>
      <c r="E839" s="201"/>
      <c r="F839" s="198" t="str">
        <f>IFERROR(+VLOOKUP(E839,'TAB 1 Codificação CC Órgão'!$A$19:$L$1027,12,0),"-")</f>
        <v>-</v>
      </c>
      <c r="G839" s="204"/>
      <c r="H839" s="201"/>
      <c r="I839" s="204"/>
    </row>
    <row r="840" spans="1:9">
      <c r="A840" s="173" t="str">
        <f t="shared" si="312"/>
        <v>22.1.4.502</v>
      </c>
      <c r="B840" s="173" t="str">
        <f t="shared" si="310"/>
        <v>22.1</v>
      </c>
      <c r="C840" s="173">
        <f t="shared" si="310"/>
        <v>4</v>
      </c>
      <c r="D840" s="173">
        <f t="shared" si="311"/>
        <v>502</v>
      </c>
      <c r="E840" s="201"/>
      <c r="F840" s="198" t="str">
        <f>IFERROR(+VLOOKUP(E840,'TAB 1 Codificação CC Órgão'!$A$19:$L$1027,12,0),"-")</f>
        <v>-</v>
      </c>
      <c r="G840" s="204"/>
      <c r="H840" s="201"/>
      <c r="I840" s="204"/>
    </row>
    <row r="841" spans="1:9">
      <c r="A841" s="173" t="str">
        <f t="shared" si="312"/>
        <v>22.1.4.503</v>
      </c>
      <c r="B841" s="173" t="str">
        <f t="shared" si="310"/>
        <v>22.1</v>
      </c>
      <c r="C841" s="173">
        <f t="shared" si="310"/>
        <v>4</v>
      </c>
      <c r="D841" s="173">
        <f t="shared" si="311"/>
        <v>503</v>
      </c>
      <c r="E841" s="201"/>
      <c r="F841" s="198" t="str">
        <f>IFERROR(+VLOOKUP(E841,'TAB 1 Codificação CC Órgão'!$A$19:$L$1027,12,0),"-")</f>
        <v>-</v>
      </c>
      <c r="G841" s="204"/>
      <c r="H841" s="201"/>
      <c r="I841" s="204"/>
    </row>
    <row r="842" spans="1:9">
      <c r="A842" s="173" t="str">
        <f t="shared" si="312"/>
        <v>22.1.4.504</v>
      </c>
      <c r="B842" s="173" t="str">
        <f t="shared" si="310"/>
        <v>22.1</v>
      </c>
      <c r="C842" s="173">
        <f t="shared" si="310"/>
        <v>4</v>
      </c>
      <c r="D842" s="173">
        <f t="shared" si="311"/>
        <v>504</v>
      </c>
      <c r="E842" s="201"/>
      <c r="F842" s="198" t="str">
        <f>IFERROR(+VLOOKUP(E842,'TAB 1 Codificação CC Órgão'!$A$19:$L$1027,12,0),"-")</f>
        <v>-</v>
      </c>
      <c r="G842" s="204"/>
      <c r="H842" s="201"/>
      <c r="I842" s="204"/>
    </row>
    <row r="843" spans="1:9">
      <c r="A843" s="173" t="str">
        <f t="shared" si="312"/>
        <v>22.1.4.505</v>
      </c>
      <c r="B843" s="173" t="str">
        <f t="shared" si="310"/>
        <v>22.1</v>
      </c>
      <c r="C843" s="173">
        <f t="shared" si="310"/>
        <v>4</v>
      </c>
      <c r="D843" s="173">
        <f t="shared" si="311"/>
        <v>505</v>
      </c>
      <c r="E843" s="201"/>
      <c r="F843" s="198" t="str">
        <f>IFERROR(+VLOOKUP(E843,'TAB 1 Codificação CC Órgão'!$A$19:$L$1027,12,0),"-")</f>
        <v>-</v>
      </c>
      <c r="G843" s="204"/>
      <c r="H843" s="201"/>
      <c r="I843" s="204"/>
    </row>
    <row r="844" spans="1:9">
      <c r="A844" s="173" t="str">
        <f t="shared" si="312"/>
        <v>22.1.4.506</v>
      </c>
      <c r="B844" s="173" t="str">
        <f t="shared" si="310"/>
        <v>22.1</v>
      </c>
      <c r="C844" s="173">
        <f t="shared" si="310"/>
        <v>4</v>
      </c>
      <c r="D844" s="173">
        <f t="shared" si="311"/>
        <v>506</v>
      </c>
      <c r="E844" s="201"/>
      <c r="F844" s="198" t="str">
        <f>IFERROR(+VLOOKUP(E844,'TAB 1 Codificação CC Órgão'!$A$19:$L$1027,12,0),"-")</f>
        <v>-</v>
      </c>
      <c r="G844" s="204"/>
      <c r="H844" s="201"/>
      <c r="I844" s="204"/>
    </row>
    <row r="845" spans="1:9">
      <c r="A845" s="173" t="str">
        <f t="shared" si="312"/>
        <v>22.1.4.507</v>
      </c>
      <c r="B845" s="173" t="str">
        <f t="shared" si="310"/>
        <v>22.1</v>
      </c>
      <c r="C845" s="173">
        <f t="shared" si="310"/>
        <v>4</v>
      </c>
      <c r="D845" s="173">
        <f t="shared" si="311"/>
        <v>507</v>
      </c>
      <c r="E845" s="201"/>
      <c r="F845" s="198" t="str">
        <f>IFERROR(+VLOOKUP(E845,'TAB 1 Codificação CC Órgão'!$A$19:$L$1027,12,0),"-")</f>
        <v>-</v>
      </c>
      <c r="G845" s="204"/>
      <c r="H845" s="201"/>
      <c r="I845" s="204"/>
    </row>
    <row r="846" spans="1:9">
      <c r="A846" s="173" t="str">
        <f t="shared" si="312"/>
        <v>22.1.4.508</v>
      </c>
      <c r="B846" s="173" t="str">
        <f t="shared" si="310"/>
        <v>22.1</v>
      </c>
      <c r="C846" s="173">
        <f t="shared" si="310"/>
        <v>4</v>
      </c>
      <c r="D846" s="173">
        <f t="shared" si="311"/>
        <v>508</v>
      </c>
      <c r="E846" s="201"/>
      <c r="F846" s="198" t="str">
        <f>IFERROR(+VLOOKUP(E846,'TAB 1 Codificação CC Órgão'!$A$19:$L$1027,12,0),"-")</f>
        <v>-</v>
      </c>
      <c r="G846" s="204"/>
      <c r="H846" s="201"/>
      <c r="I846" s="204"/>
    </row>
    <row r="847" spans="1:9">
      <c r="A847" s="173" t="str">
        <f t="shared" si="312"/>
        <v>22.1.4.509</v>
      </c>
      <c r="B847" s="173" t="str">
        <f t="shared" si="310"/>
        <v>22.1</v>
      </c>
      <c r="C847" s="173">
        <f t="shared" si="310"/>
        <v>4</v>
      </c>
      <c r="D847" s="173">
        <f t="shared" si="311"/>
        <v>509</v>
      </c>
      <c r="E847" s="201"/>
      <c r="F847" s="198" t="str">
        <f>IFERROR(+VLOOKUP(E847,'TAB 1 Codificação CC Órgão'!$A$19:$L$1027,12,0),"-")</f>
        <v>-</v>
      </c>
      <c r="G847" s="204"/>
      <c r="H847" s="201"/>
      <c r="I847" s="204"/>
    </row>
    <row r="848" spans="1:9">
      <c r="A848" s="173" t="str">
        <f t="shared" si="312"/>
        <v>22.1.4.510</v>
      </c>
      <c r="B848" s="173" t="str">
        <f t="shared" si="310"/>
        <v>22.1</v>
      </c>
      <c r="C848" s="173">
        <f t="shared" si="310"/>
        <v>4</v>
      </c>
      <c r="D848" s="173">
        <f t="shared" si="311"/>
        <v>510</v>
      </c>
      <c r="E848" s="201"/>
      <c r="F848" s="198" t="str">
        <f>IFERROR(+VLOOKUP(E848,'TAB 1 Codificação CC Órgão'!$A$19:$L$1027,12,0),"-")</f>
        <v>-</v>
      </c>
      <c r="G848" s="204"/>
      <c r="H848" s="201"/>
      <c r="I848" s="204"/>
    </row>
    <row r="849" spans="1:9">
      <c r="A849" s="173" t="str">
        <f t="shared" si="312"/>
        <v>22.1.4.511</v>
      </c>
      <c r="B849" s="173" t="str">
        <f t="shared" si="310"/>
        <v>22.1</v>
      </c>
      <c r="C849" s="173">
        <f t="shared" si="310"/>
        <v>4</v>
      </c>
      <c r="D849" s="173">
        <f t="shared" si="311"/>
        <v>511</v>
      </c>
      <c r="E849" s="201"/>
      <c r="F849" s="198" t="str">
        <f>IFERROR(+VLOOKUP(E849,'TAB 1 Codificação CC Órgão'!$A$19:$L$1027,12,0),"-")</f>
        <v>-</v>
      </c>
      <c r="G849" s="204"/>
      <c r="H849" s="201"/>
      <c r="I849" s="204"/>
    </row>
    <row r="850" spans="1:9">
      <c r="A850" s="173" t="str">
        <f t="shared" si="312"/>
        <v>22.1.4.512</v>
      </c>
      <c r="B850" s="173" t="str">
        <f t="shared" si="310"/>
        <v>22.1</v>
      </c>
      <c r="C850" s="173">
        <f t="shared" si="310"/>
        <v>4</v>
      </c>
      <c r="D850" s="173">
        <f t="shared" si="311"/>
        <v>512</v>
      </c>
      <c r="E850" s="201"/>
      <c r="F850" s="198" t="str">
        <f>IFERROR(+VLOOKUP(E850,'TAB 1 Codificação CC Órgão'!$A$19:$L$1027,12,0),"-")</f>
        <v>-</v>
      </c>
      <c r="G850" s="204"/>
      <c r="H850" s="201"/>
      <c r="I850" s="204"/>
    </row>
    <row r="851" spans="1:9">
      <c r="A851" s="173" t="str">
        <f t="shared" si="312"/>
        <v>22.1.4.513</v>
      </c>
      <c r="B851" s="173" t="str">
        <f t="shared" si="310"/>
        <v>22.1</v>
      </c>
      <c r="C851" s="173">
        <f t="shared" si="310"/>
        <v>4</v>
      </c>
      <c r="D851" s="173">
        <f t="shared" si="311"/>
        <v>513</v>
      </c>
      <c r="E851" s="201"/>
      <c r="F851" s="198" t="str">
        <f>IFERROR(+VLOOKUP(E851,'TAB 1 Codificação CC Órgão'!$A$19:$L$1027,12,0),"-")</f>
        <v>-</v>
      </c>
      <c r="G851" s="204"/>
      <c r="H851" s="201"/>
      <c r="I851" s="204"/>
    </row>
    <row r="852" spans="1:9">
      <c r="A852" s="173" t="str">
        <f t="shared" si="312"/>
        <v>22.1.4.514</v>
      </c>
      <c r="B852" s="173" t="str">
        <f t="shared" si="310"/>
        <v>22.1</v>
      </c>
      <c r="C852" s="173">
        <f t="shared" si="310"/>
        <v>4</v>
      </c>
      <c r="D852" s="173">
        <f t="shared" si="311"/>
        <v>514</v>
      </c>
      <c r="E852" s="201"/>
      <c r="F852" s="198" t="str">
        <f>IFERROR(+VLOOKUP(E852,'TAB 1 Codificação CC Órgão'!$A$19:$L$1027,12,0),"-")</f>
        <v>-</v>
      </c>
      <c r="G852" s="204"/>
      <c r="H852" s="201"/>
      <c r="I852" s="204"/>
    </row>
    <row r="853" spans="1:9">
      <c r="A853" s="173" t="str">
        <f t="shared" si="312"/>
        <v>22.1.4.515</v>
      </c>
      <c r="B853" s="173" t="str">
        <f t="shared" ref="B853:C916" si="313">+B852</f>
        <v>22.1</v>
      </c>
      <c r="C853" s="173">
        <f t="shared" si="313"/>
        <v>4</v>
      </c>
      <c r="D853" s="173">
        <f t="shared" ref="D853:D916" si="314">+D852+1</f>
        <v>515</v>
      </c>
      <c r="E853" s="201"/>
      <c r="F853" s="198" t="str">
        <f>IFERROR(+VLOOKUP(E853,'TAB 1 Codificação CC Órgão'!$A$19:$L$1027,12,0),"-")</f>
        <v>-</v>
      </c>
      <c r="G853" s="204"/>
      <c r="H853" s="201"/>
      <c r="I853" s="204"/>
    </row>
    <row r="854" spans="1:9">
      <c r="A854" s="173" t="str">
        <f t="shared" si="312"/>
        <v>22.1.4.516</v>
      </c>
      <c r="B854" s="173" t="str">
        <f t="shared" si="313"/>
        <v>22.1</v>
      </c>
      <c r="C854" s="173">
        <f t="shared" si="313"/>
        <v>4</v>
      </c>
      <c r="D854" s="173">
        <f t="shared" si="314"/>
        <v>516</v>
      </c>
      <c r="E854" s="201"/>
      <c r="F854" s="198" t="str">
        <f>IFERROR(+VLOOKUP(E854,'TAB 1 Codificação CC Órgão'!$A$19:$L$1027,12,0),"-")</f>
        <v>-</v>
      </c>
      <c r="G854" s="204"/>
      <c r="H854" s="201"/>
      <c r="I854" s="204"/>
    </row>
    <row r="855" spans="1:9">
      <c r="A855" s="173" t="str">
        <f t="shared" si="312"/>
        <v>22.1.4.517</v>
      </c>
      <c r="B855" s="173" t="str">
        <f t="shared" si="313"/>
        <v>22.1</v>
      </c>
      <c r="C855" s="173">
        <f t="shared" si="313"/>
        <v>4</v>
      </c>
      <c r="D855" s="173">
        <f t="shared" si="314"/>
        <v>517</v>
      </c>
      <c r="E855" s="201"/>
      <c r="F855" s="198" t="str">
        <f>IFERROR(+VLOOKUP(E855,'TAB 1 Codificação CC Órgão'!$A$19:$L$1027,12,0),"-")</f>
        <v>-</v>
      </c>
      <c r="G855" s="204"/>
      <c r="H855" s="201"/>
      <c r="I855" s="204"/>
    </row>
    <row r="856" spans="1:9">
      <c r="A856" s="173" t="str">
        <f t="shared" si="312"/>
        <v>22.1.4.518</v>
      </c>
      <c r="B856" s="173" t="str">
        <f t="shared" si="313"/>
        <v>22.1</v>
      </c>
      <c r="C856" s="173">
        <f t="shared" si="313"/>
        <v>4</v>
      </c>
      <c r="D856" s="173">
        <f t="shared" si="314"/>
        <v>518</v>
      </c>
      <c r="E856" s="201"/>
      <c r="F856" s="198" t="str">
        <f>IFERROR(+VLOOKUP(E856,'TAB 1 Codificação CC Órgão'!$A$19:$L$1027,12,0),"-")</f>
        <v>-</v>
      </c>
      <c r="G856" s="204"/>
      <c r="H856" s="201"/>
      <c r="I856" s="204"/>
    </row>
    <row r="857" spans="1:9">
      <c r="A857" s="173" t="str">
        <f t="shared" si="312"/>
        <v>22.1.4.519</v>
      </c>
      <c r="B857" s="173" t="str">
        <f t="shared" si="313"/>
        <v>22.1</v>
      </c>
      <c r="C857" s="173">
        <f t="shared" si="313"/>
        <v>4</v>
      </c>
      <c r="D857" s="173">
        <f t="shared" si="314"/>
        <v>519</v>
      </c>
      <c r="E857" s="201"/>
      <c r="F857" s="198" t="str">
        <f>IFERROR(+VLOOKUP(E857,'TAB 1 Codificação CC Órgão'!$A$19:$L$1027,12,0),"-")</f>
        <v>-</v>
      </c>
      <c r="G857" s="204"/>
      <c r="H857" s="201"/>
      <c r="I857" s="204"/>
    </row>
    <row r="858" spans="1:9">
      <c r="A858" s="173" t="str">
        <f t="shared" si="312"/>
        <v>22.1.4.520</v>
      </c>
      <c r="B858" s="173" t="str">
        <f t="shared" si="313"/>
        <v>22.1</v>
      </c>
      <c r="C858" s="173">
        <f t="shared" si="313"/>
        <v>4</v>
      </c>
      <c r="D858" s="173">
        <f t="shared" si="314"/>
        <v>520</v>
      </c>
      <c r="E858" s="201"/>
      <c r="F858" s="198" t="str">
        <f>IFERROR(+VLOOKUP(E858,'TAB 1 Codificação CC Órgão'!$A$19:$L$1027,12,0),"-")</f>
        <v>-</v>
      </c>
      <c r="G858" s="204"/>
      <c r="H858" s="201"/>
      <c r="I858" s="204"/>
    </row>
    <row r="859" spans="1:9">
      <c r="A859" s="173" t="str">
        <f t="shared" si="312"/>
        <v>22.1.4.521</v>
      </c>
      <c r="B859" s="173" t="str">
        <f t="shared" si="313"/>
        <v>22.1</v>
      </c>
      <c r="C859" s="173">
        <f t="shared" si="313"/>
        <v>4</v>
      </c>
      <c r="D859" s="173">
        <f t="shared" si="314"/>
        <v>521</v>
      </c>
      <c r="E859" s="201"/>
      <c r="F859" s="198" t="str">
        <f>IFERROR(+VLOOKUP(E859,'TAB 1 Codificação CC Órgão'!$A$19:$L$1027,12,0),"-")</f>
        <v>-</v>
      </c>
      <c r="G859" s="204"/>
      <c r="H859" s="201"/>
      <c r="I859" s="204"/>
    </row>
    <row r="860" spans="1:9">
      <c r="A860" s="173" t="str">
        <f t="shared" si="312"/>
        <v>22.1.4.522</v>
      </c>
      <c r="B860" s="173" t="str">
        <f t="shared" si="313"/>
        <v>22.1</v>
      </c>
      <c r="C860" s="173">
        <f t="shared" si="313"/>
        <v>4</v>
      </c>
      <c r="D860" s="173">
        <f t="shared" si="314"/>
        <v>522</v>
      </c>
      <c r="E860" s="201"/>
      <c r="F860" s="198" t="str">
        <f>IFERROR(+VLOOKUP(E860,'TAB 1 Codificação CC Órgão'!$A$19:$L$1027,12,0),"-")</f>
        <v>-</v>
      </c>
      <c r="G860" s="204"/>
      <c r="H860" s="201"/>
      <c r="I860" s="204"/>
    </row>
    <row r="861" spans="1:9">
      <c r="A861" s="173" t="str">
        <f t="shared" si="312"/>
        <v>22.1.4.523</v>
      </c>
      <c r="B861" s="173" t="str">
        <f t="shared" si="313"/>
        <v>22.1</v>
      </c>
      <c r="C861" s="173">
        <f t="shared" si="313"/>
        <v>4</v>
      </c>
      <c r="D861" s="173">
        <f t="shared" si="314"/>
        <v>523</v>
      </c>
      <c r="E861" s="201"/>
      <c r="F861" s="198" t="str">
        <f>IFERROR(+VLOOKUP(E861,'TAB 1 Codificação CC Órgão'!$A$19:$L$1027,12,0),"-")</f>
        <v>-</v>
      </c>
      <c r="G861" s="204"/>
      <c r="H861" s="201"/>
      <c r="I861" s="204"/>
    </row>
    <row r="862" spans="1:9">
      <c r="A862" s="173" t="str">
        <f t="shared" si="312"/>
        <v>22.1.4.524</v>
      </c>
      <c r="B862" s="173" t="str">
        <f t="shared" si="313"/>
        <v>22.1</v>
      </c>
      <c r="C862" s="173">
        <f t="shared" si="313"/>
        <v>4</v>
      </c>
      <c r="D862" s="173">
        <f t="shared" si="314"/>
        <v>524</v>
      </c>
      <c r="E862" s="201"/>
      <c r="F862" s="198" t="str">
        <f>IFERROR(+VLOOKUP(E862,'TAB 1 Codificação CC Órgão'!$A$19:$L$1027,12,0),"-")</f>
        <v>-</v>
      </c>
      <c r="G862" s="204"/>
      <c r="H862" s="201"/>
      <c r="I862" s="204"/>
    </row>
    <row r="863" spans="1:9">
      <c r="A863" s="173" t="str">
        <f t="shared" si="312"/>
        <v>22.1.4.525</v>
      </c>
      <c r="B863" s="173" t="str">
        <f t="shared" si="313"/>
        <v>22.1</v>
      </c>
      <c r="C863" s="173">
        <f t="shared" si="313"/>
        <v>4</v>
      </c>
      <c r="D863" s="173">
        <f t="shared" si="314"/>
        <v>525</v>
      </c>
      <c r="E863" s="201"/>
      <c r="F863" s="198" t="str">
        <f>IFERROR(+VLOOKUP(E863,'TAB 1 Codificação CC Órgão'!$A$19:$L$1027,12,0),"-")</f>
        <v>-</v>
      </c>
      <c r="G863" s="204"/>
      <c r="H863" s="201"/>
      <c r="I863" s="204"/>
    </row>
    <row r="864" spans="1:9">
      <c r="A864" s="173" t="str">
        <f t="shared" si="312"/>
        <v>22.1.4.526</v>
      </c>
      <c r="B864" s="173" t="str">
        <f t="shared" si="313"/>
        <v>22.1</v>
      </c>
      <c r="C864" s="173">
        <f t="shared" si="313"/>
        <v>4</v>
      </c>
      <c r="D864" s="173">
        <f t="shared" si="314"/>
        <v>526</v>
      </c>
      <c r="E864" s="201"/>
      <c r="F864" s="198" t="str">
        <f>IFERROR(+VLOOKUP(E864,'TAB 1 Codificação CC Órgão'!$A$19:$L$1027,12,0),"-")</f>
        <v>-</v>
      </c>
      <c r="G864" s="204"/>
      <c r="H864" s="201"/>
      <c r="I864" s="204"/>
    </row>
    <row r="865" spans="1:9">
      <c r="A865" s="173" t="str">
        <f t="shared" si="312"/>
        <v>22.1.4.527</v>
      </c>
      <c r="B865" s="173" t="str">
        <f t="shared" si="313"/>
        <v>22.1</v>
      </c>
      <c r="C865" s="173">
        <f t="shared" si="313"/>
        <v>4</v>
      </c>
      <c r="D865" s="173">
        <f t="shared" si="314"/>
        <v>527</v>
      </c>
      <c r="E865" s="201"/>
      <c r="F865" s="198" t="str">
        <f>IFERROR(+VLOOKUP(E865,'TAB 1 Codificação CC Órgão'!$A$19:$L$1027,12,0),"-")</f>
        <v>-</v>
      </c>
      <c r="G865" s="204"/>
      <c r="H865" s="201"/>
      <c r="I865" s="204"/>
    </row>
    <row r="866" spans="1:9">
      <c r="A866" s="173" t="str">
        <f t="shared" si="312"/>
        <v>22.1.4.528</v>
      </c>
      <c r="B866" s="173" t="str">
        <f t="shared" si="313"/>
        <v>22.1</v>
      </c>
      <c r="C866" s="173">
        <f t="shared" si="313"/>
        <v>4</v>
      </c>
      <c r="D866" s="173">
        <f t="shared" si="314"/>
        <v>528</v>
      </c>
      <c r="E866" s="201"/>
      <c r="F866" s="198" t="str">
        <f>IFERROR(+VLOOKUP(E866,'TAB 1 Codificação CC Órgão'!$A$19:$L$1027,12,0),"-")</f>
        <v>-</v>
      </c>
      <c r="G866" s="204"/>
      <c r="H866" s="201"/>
      <c r="I866" s="204"/>
    </row>
    <row r="867" spans="1:9">
      <c r="A867" s="173" t="str">
        <f t="shared" si="312"/>
        <v>22.1.4.529</v>
      </c>
      <c r="B867" s="173" t="str">
        <f t="shared" si="313"/>
        <v>22.1</v>
      </c>
      <c r="C867" s="173">
        <f t="shared" si="313"/>
        <v>4</v>
      </c>
      <c r="D867" s="173">
        <f t="shared" si="314"/>
        <v>529</v>
      </c>
      <c r="E867" s="201"/>
      <c r="F867" s="198" t="str">
        <f>IFERROR(+VLOOKUP(E867,'TAB 1 Codificação CC Órgão'!$A$19:$L$1027,12,0),"-")</f>
        <v>-</v>
      </c>
      <c r="G867" s="204"/>
      <c r="H867" s="201"/>
      <c r="I867" s="204"/>
    </row>
    <row r="868" spans="1:9">
      <c r="A868" s="173" t="str">
        <f t="shared" si="312"/>
        <v>22.1.4.530</v>
      </c>
      <c r="B868" s="173" t="str">
        <f t="shared" si="313"/>
        <v>22.1</v>
      </c>
      <c r="C868" s="173">
        <f t="shared" si="313"/>
        <v>4</v>
      </c>
      <c r="D868" s="173">
        <f t="shared" si="314"/>
        <v>530</v>
      </c>
      <c r="E868" s="201"/>
      <c r="F868" s="198" t="str">
        <f>IFERROR(+VLOOKUP(E868,'TAB 1 Codificação CC Órgão'!$A$19:$L$1027,12,0),"-")</f>
        <v>-</v>
      </c>
      <c r="G868" s="204"/>
      <c r="H868" s="201"/>
      <c r="I868" s="204"/>
    </row>
    <row r="869" spans="1:9">
      <c r="A869" s="173" t="str">
        <f t="shared" si="312"/>
        <v>22.1.4.531</v>
      </c>
      <c r="B869" s="173" t="str">
        <f t="shared" si="313"/>
        <v>22.1</v>
      </c>
      <c r="C869" s="173">
        <f t="shared" si="313"/>
        <v>4</v>
      </c>
      <c r="D869" s="173">
        <f t="shared" si="314"/>
        <v>531</v>
      </c>
      <c r="E869" s="201"/>
      <c r="F869" s="198" t="str">
        <f>IFERROR(+VLOOKUP(E869,'TAB 1 Codificação CC Órgão'!$A$19:$L$1027,12,0),"-")</f>
        <v>-</v>
      </c>
      <c r="G869" s="204"/>
      <c r="H869" s="201"/>
      <c r="I869" s="204"/>
    </row>
    <row r="870" spans="1:9">
      <c r="A870" s="173" t="str">
        <f t="shared" ref="A870:A933" si="315">CONCATENATE(B870,".",C870,".",D870)</f>
        <v>22.1.4.532</v>
      </c>
      <c r="B870" s="173" t="str">
        <f t="shared" si="313"/>
        <v>22.1</v>
      </c>
      <c r="C870" s="173">
        <f t="shared" si="313"/>
        <v>4</v>
      </c>
      <c r="D870" s="173">
        <f t="shared" si="314"/>
        <v>532</v>
      </c>
      <c r="E870" s="201"/>
      <c r="F870" s="198" t="str">
        <f>IFERROR(+VLOOKUP(E870,'TAB 1 Codificação CC Órgão'!$A$19:$L$1027,12,0),"-")</f>
        <v>-</v>
      </c>
      <c r="G870" s="204"/>
      <c r="H870" s="201"/>
      <c r="I870" s="204"/>
    </row>
    <row r="871" spans="1:9">
      <c r="A871" s="173" t="str">
        <f t="shared" si="315"/>
        <v>22.1.4.533</v>
      </c>
      <c r="B871" s="173" t="str">
        <f t="shared" si="313"/>
        <v>22.1</v>
      </c>
      <c r="C871" s="173">
        <f t="shared" si="313"/>
        <v>4</v>
      </c>
      <c r="D871" s="173">
        <f t="shared" si="314"/>
        <v>533</v>
      </c>
      <c r="E871" s="201"/>
      <c r="F871" s="198" t="str">
        <f>IFERROR(+VLOOKUP(E871,'TAB 1 Codificação CC Órgão'!$A$19:$L$1027,12,0),"-")</f>
        <v>-</v>
      </c>
      <c r="G871" s="204"/>
      <c r="H871" s="201"/>
      <c r="I871" s="204"/>
    </row>
    <row r="872" spans="1:9">
      <c r="A872" s="173" t="str">
        <f t="shared" si="315"/>
        <v>22.1.4.534</v>
      </c>
      <c r="B872" s="173" t="str">
        <f t="shared" si="313"/>
        <v>22.1</v>
      </c>
      <c r="C872" s="173">
        <f t="shared" si="313"/>
        <v>4</v>
      </c>
      <c r="D872" s="173">
        <f t="shared" si="314"/>
        <v>534</v>
      </c>
      <c r="E872" s="201"/>
      <c r="F872" s="198" t="str">
        <f>IFERROR(+VLOOKUP(E872,'TAB 1 Codificação CC Órgão'!$A$19:$L$1027,12,0),"-")</f>
        <v>-</v>
      </c>
      <c r="G872" s="204"/>
      <c r="H872" s="201"/>
      <c r="I872" s="204"/>
    </row>
    <row r="873" spans="1:9">
      <c r="A873" s="173" t="str">
        <f t="shared" si="315"/>
        <v>22.1.4.535</v>
      </c>
      <c r="B873" s="173" t="str">
        <f t="shared" si="313"/>
        <v>22.1</v>
      </c>
      <c r="C873" s="173">
        <f t="shared" si="313"/>
        <v>4</v>
      </c>
      <c r="D873" s="173">
        <f t="shared" si="314"/>
        <v>535</v>
      </c>
      <c r="E873" s="201"/>
      <c r="F873" s="198" t="str">
        <f>IFERROR(+VLOOKUP(E873,'TAB 1 Codificação CC Órgão'!$A$19:$L$1027,12,0),"-")</f>
        <v>-</v>
      </c>
      <c r="G873" s="204"/>
      <c r="H873" s="201"/>
      <c r="I873" s="204"/>
    </row>
    <row r="874" spans="1:9">
      <c r="A874" s="173" t="str">
        <f t="shared" si="315"/>
        <v>22.1.4.536</v>
      </c>
      <c r="B874" s="173" t="str">
        <f t="shared" si="313"/>
        <v>22.1</v>
      </c>
      <c r="C874" s="173">
        <f t="shared" si="313"/>
        <v>4</v>
      </c>
      <c r="D874" s="173">
        <f t="shared" si="314"/>
        <v>536</v>
      </c>
      <c r="E874" s="201"/>
      <c r="F874" s="198" t="str">
        <f>IFERROR(+VLOOKUP(E874,'TAB 1 Codificação CC Órgão'!$A$19:$L$1027,12,0),"-")</f>
        <v>-</v>
      </c>
      <c r="G874" s="204"/>
      <c r="H874" s="201"/>
      <c r="I874" s="204"/>
    </row>
    <row r="875" spans="1:9">
      <c r="A875" s="173" t="str">
        <f t="shared" si="315"/>
        <v>22.1.4.537</v>
      </c>
      <c r="B875" s="173" t="str">
        <f t="shared" si="313"/>
        <v>22.1</v>
      </c>
      <c r="C875" s="173">
        <f t="shared" si="313"/>
        <v>4</v>
      </c>
      <c r="D875" s="173">
        <f t="shared" si="314"/>
        <v>537</v>
      </c>
      <c r="E875" s="201"/>
      <c r="F875" s="198" t="str">
        <f>IFERROR(+VLOOKUP(E875,'TAB 1 Codificação CC Órgão'!$A$19:$L$1027,12,0),"-")</f>
        <v>-</v>
      </c>
      <c r="G875" s="204"/>
      <c r="H875" s="201"/>
      <c r="I875" s="204"/>
    </row>
    <row r="876" spans="1:9">
      <c r="A876" s="173" t="str">
        <f t="shared" si="315"/>
        <v>22.1.4.538</v>
      </c>
      <c r="B876" s="173" t="str">
        <f t="shared" si="313"/>
        <v>22.1</v>
      </c>
      <c r="C876" s="173">
        <f t="shared" si="313"/>
        <v>4</v>
      </c>
      <c r="D876" s="173">
        <f t="shared" si="314"/>
        <v>538</v>
      </c>
      <c r="E876" s="201"/>
      <c r="F876" s="198" t="str">
        <f>IFERROR(+VLOOKUP(E876,'TAB 1 Codificação CC Órgão'!$A$19:$L$1027,12,0),"-")</f>
        <v>-</v>
      </c>
      <c r="G876" s="204"/>
      <c r="H876" s="201"/>
      <c r="I876" s="204"/>
    </row>
    <row r="877" spans="1:9">
      <c r="A877" s="173" t="str">
        <f t="shared" si="315"/>
        <v>22.1.4.539</v>
      </c>
      <c r="B877" s="173" t="str">
        <f t="shared" si="313"/>
        <v>22.1</v>
      </c>
      <c r="C877" s="173">
        <f t="shared" si="313"/>
        <v>4</v>
      </c>
      <c r="D877" s="173">
        <f t="shared" si="314"/>
        <v>539</v>
      </c>
      <c r="E877" s="201"/>
      <c r="F877" s="198" t="str">
        <f>IFERROR(+VLOOKUP(E877,'TAB 1 Codificação CC Órgão'!$A$19:$L$1027,12,0),"-")</f>
        <v>-</v>
      </c>
      <c r="G877" s="204"/>
      <c r="H877" s="201"/>
      <c r="I877" s="204"/>
    </row>
    <row r="878" spans="1:9">
      <c r="A878" s="173" t="str">
        <f t="shared" si="315"/>
        <v>22.1.4.540</v>
      </c>
      <c r="B878" s="173" t="str">
        <f t="shared" si="313"/>
        <v>22.1</v>
      </c>
      <c r="C878" s="173">
        <f t="shared" si="313"/>
        <v>4</v>
      </c>
      <c r="D878" s="173">
        <f t="shared" si="314"/>
        <v>540</v>
      </c>
      <c r="E878" s="201"/>
      <c r="F878" s="198" t="str">
        <f>IFERROR(+VLOOKUP(E878,'TAB 1 Codificação CC Órgão'!$A$19:$L$1027,12,0),"-")</f>
        <v>-</v>
      </c>
      <c r="G878" s="204"/>
      <c r="H878" s="201"/>
      <c r="I878" s="204"/>
    </row>
    <row r="879" spans="1:9">
      <c r="A879" s="173" t="str">
        <f t="shared" si="315"/>
        <v>22.1.4.541</v>
      </c>
      <c r="B879" s="173" t="str">
        <f t="shared" si="313"/>
        <v>22.1</v>
      </c>
      <c r="C879" s="173">
        <f t="shared" si="313"/>
        <v>4</v>
      </c>
      <c r="D879" s="173">
        <f t="shared" si="314"/>
        <v>541</v>
      </c>
      <c r="E879" s="201"/>
      <c r="F879" s="198" t="str">
        <f>IFERROR(+VLOOKUP(E879,'TAB 1 Codificação CC Órgão'!$A$19:$L$1027,12,0),"-")</f>
        <v>-</v>
      </c>
      <c r="G879" s="204"/>
      <c r="H879" s="201"/>
      <c r="I879" s="204"/>
    </row>
    <row r="880" spans="1:9">
      <c r="A880" s="173" t="str">
        <f t="shared" si="315"/>
        <v>22.1.4.542</v>
      </c>
      <c r="B880" s="173" t="str">
        <f t="shared" si="313"/>
        <v>22.1</v>
      </c>
      <c r="C880" s="173">
        <f t="shared" si="313"/>
        <v>4</v>
      </c>
      <c r="D880" s="173">
        <f t="shared" si="314"/>
        <v>542</v>
      </c>
      <c r="E880" s="201"/>
      <c r="F880" s="198" t="str">
        <f>IFERROR(+VLOOKUP(E880,'TAB 1 Codificação CC Órgão'!$A$19:$L$1027,12,0),"-")</f>
        <v>-</v>
      </c>
      <c r="G880" s="204"/>
      <c r="H880" s="201"/>
      <c r="I880" s="204"/>
    </row>
    <row r="881" spans="1:9">
      <c r="A881" s="173" t="str">
        <f t="shared" si="315"/>
        <v>22.1.4.543</v>
      </c>
      <c r="B881" s="173" t="str">
        <f t="shared" si="313"/>
        <v>22.1</v>
      </c>
      <c r="C881" s="173">
        <f t="shared" si="313"/>
        <v>4</v>
      </c>
      <c r="D881" s="173">
        <f t="shared" si="314"/>
        <v>543</v>
      </c>
      <c r="E881" s="201"/>
      <c r="F881" s="198" t="str">
        <f>IFERROR(+VLOOKUP(E881,'TAB 1 Codificação CC Órgão'!$A$19:$L$1027,12,0),"-")</f>
        <v>-</v>
      </c>
      <c r="G881" s="204"/>
      <c r="H881" s="201"/>
      <c r="I881" s="204"/>
    </row>
    <row r="882" spans="1:9">
      <c r="A882" s="173" t="str">
        <f t="shared" si="315"/>
        <v>22.1.4.544</v>
      </c>
      <c r="B882" s="173" t="str">
        <f t="shared" si="313"/>
        <v>22.1</v>
      </c>
      <c r="C882" s="173">
        <f t="shared" si="313"/>
        <v>4</v>
      </c>
      <c r="D882" s="173">
        <f t="shared" si="314"/>
        <v>544</v>
      </c>
      <c r="E882" s="201"/>
      <c r="F882" s="198" t="str">
        <f>IFERROR(+VLOOKUP(E882,'TAB 1 Codificação CC Órgão'!$A$19:$L$1027,12,0),"-")</f>
        <v>-</v>
      </c>
      <c r="G882" s="204"/>
      <c r="H882" s="201"/>
      <c r="I882" s="204"/>
    </row>
    <row r="883" spans="1:9">
      <c r="A883" s="173" t="str">
        <f t="shared" si="315"/>
        <v>22.1.4.545</v>
      </c>
      <c r="B883" s="173" t="str">
        <f t="shared" si="313"/>
        <v>22.1</v>
      </c>
      <c r="C883" s="173">
        <f t="shared" si="313"/>
        <v>4</v>
      </c>
      <c r="D883" s="173">
        <f t="shared" si="314"/>
        <v>545</v>
      </c>
      <c r="E883" s="201"/>
      <c r="F883" s="198" t="str">
        <f>IFERROR(+VLOOKUP(E883,'TAB 1 Codificação CC Órgão'!$A$19:$L$1027,12,0),"-")</f>
        <v>-</v>
      </c>
      <c r="G883" s="204"/>
      <c r="H883" s="201"/>
      <c r="I883" s="204"/>
    </row>
    <row r="884" spans="1:9">
      <c r="A884" s="173" t="str">
        <f t="shared" si="315"/>
        <v>22.1.4.546</v>
      </c>
      <c r="B884" s="173" t="str">
        <f t="shared" si="313"/>
        <v>22.1</v>
      </c>
      <c r="C884" s="173">
        <f t="shared" si="313"/>
        <v>4</v>
      </c>
      <c r="D884" s="173">
        <f t="shared" si="314"/>
        <v>546</v>
      </c>
      <c r="E884" s="201"/>
      <c r="F884" s="198" t="str">
        <f>IFERROR(+VLOOKUP(E884,'TAB 1 Codificação CC Órgão'!$A$19:$L$1027,12,0),"-")</f>
        <v>-</v>
      </c>
      <c r="G884" s="204"/>
      <c r="H884" s="201"/>
      <c r="I884" s="204"/>
    </row>
    <row r="885" spans="1:9">
      <c r="A885" s="173" t="str">
        <f t="shared" si="315"/>
        <v>22.1.4.547</v>
      </c>
      <c r="B885" s="173" t="str">
        <f t="shared" si="313"/>
        <v>22.1</v>
      </c>
      <c r="C885" s="173">
        <f t="shared" si="313"/>
        <v>4</v>
      </c>
      <c r="D885" s="173">
        <f t="shared" si="314"/>
        <v>547</v>
      </c>
      <c r="E885" s="201"/>
      <c r="F885" s="198" t="str">
        <f>IFERROR(+VLOOKUP(E885,'TAB 1 Codificação CC Órgão'!$A$19:$L$1027,12,0),"-")</f>
        <v>-</v>
      </c>
      <c r="G885" s="204"/>
      <c r="H885" s="201"/>
      <c r="I885" s="204"/>
    </row>
    <row r="886" spans="1:9">
      <c r="A886" s="173" t="str">
        <f t="shared" si="315"/>
        <v>22.1.4.548</v>
      </c>
      <c r="B886" s="173" t="str">
        <f t="shared" si="313"/>
        <v>22.1</v>
      </c>
      <c r="C886" s="173">
        <f t="shared" si="313"/>
        <v>4</v>
      </c>
      <c r="D886" s="173">
        <f t="shared" si="314"/>
        <v>548</v>
      </c>
      <c r="E886" s="201"/>
      <c r="F886" s="198" t="str">
        <f>IFERROR(+VLOOKUP(E886,'TAB 1 Codificação CC Órgão'!$A$19:$L$1027,12,0),"-")</f>
        <v>-</v>
      </c>
      <c r="G886" s="204"/>
      <c r="H886" s="201"/>
      <c r="I886" s="204"/>
    </row>
    <row r="887" spans="1:9">
      <c r="A887" s="173" t="str">
        <f t="shared" si="315"/>
        <v>22.1.4.549</v>
      </c>
      <c r="B887" s="173" t="str">
        <f t="shared" si="313"/>
        <v>22.1</v>
      </c>
      <c r="C887" s="173">
        <f t="shared" si="313"/>
        <v>4</v>
      </c>
      <c r="D887" s="173">
        <f t="shared" si="314"/>
        <v>549</v>
      </c>
      <c r="E887" s="201"/>
      <c r="F887" s="198" t="str">
        <f>IFERROR(+VLOOKUP(E887,'TAB 1 Codificação CC Órgão'!$A$19:$L$1027,12,0),"-")</f>
        <v>-</v>
      </c>
      <c r="G887" s="204"/>
      <c r="H887" s="201"/>
      <c r="I887" s="204"/>
    </row>
    <row r="888" spans="1:9">
      <c r="A888" s="173" t="str">
        <f t="shared" si="315"/>
        <v>22.1.4.550</v>
      </c>
      <c r="B888" s="173" t="str">
        <f t="shared" si="313"/>
        <v>22.1</v>
      </c>
      <c r="C888" s="173">
        <f t="shared" si="313"/>
        <v>4</v>
      </c>
      <c r="D888" s="173">
        <f t="shared" si="314"/>
        <v>550</v>
      </c>
      <c r="E888" s="201"/>
      <c r="F888" s="198" t="str">
        <f>IFERROR(+VLOOKUP(E888,'TAB 1 Codificação CC Órgão'!$A$19:$L$1027,12,0),"-")</f>
        <v>-</v>
      </c>
      <c r="G888" s="204"/>
      <c r="H888" s="201"/>
      <c r="I888" s="204"/>
    </row>
    <row r="889" spans="1:9">
      <c r="A889" s="173" t="str">
        <f t="shared" si="315"/>
        <v>22.1.4.551</v>
      </c>
      <c r="B889" s="173" t="str">
        <f t="shared" si="313"/>
        <v>22.1</v>
      </c>
      <c r="C889" s="173">
        <f t="shared" si="313"/>
        <v>4</v>
      </c>
      <c r="D889" s="173">
        <f t="shared" si="314"/>
        <v>551</v>
      </c>
      <c r="E889" s="201"/>
      <c r="F889" s="198" t="str">
        <f>IFERROR(+VLOOKUP(E889,'TAB 1 Codificação CC Órgão'!$A$19:$L$1027,12,0),"-")</f>
        <v>-</v>
      </c>
      <c r="G889" s="204"/>
      <c r="H889" s="201"/>
      <c r="I889" s="204"/>
    </row>
    <row r="890" spans="1:9">
      <c r="A890" s="173" t="str">
        <f t="shared" si="315"/>
        <v>22.1.4.552</v>
      </c>
      <c r="B890" s="173" t="str">
        <f t="shared" si="313"/>
        <v>22.1</v>
      </c>
      <c r="C890" s="173">
        <f t="shared" si="313"/>
        <v>4</v>
      </c>
      <c r="D890" s="173">
        <f t="shared" si="314"/>
        <v>552</v>
      </c>
      <c r="E890" s="201"/>
      <c r="F890" s="198" t="str">
        <f>IFERROR(+VLOOKUP(E890,'TAB 1 Codificação CC Órgão'!$A$19:$L$1027,12,0),"-")</f>
        <v>-</v>
      </c>
      <c r="G890" s="204"/>
      <c r="H890" s="201"/>
      <c r="I890" s="204"/>
    </row>
    <row r="891" spans="1:9">
      <c r="A891" s="173" t="str">
        <f t="shared" si="315"/>
        <v>22.1.4.553</v>
      </c>
      <c r="B891" s="173" t="str">
        <f t="shared" si="313"/>
        <v>22.1</v>
      </c>
      <c r="C891" s="173">
        <f t="shared" si="313"/>
        <v>4</v>
      </c>
      <c r="D891" s="173">
        <f t="shared" si="314"/>
        <v>553</v>
      </c>
      <c r="E891" s="201"/>
      <c r="F891" s="198" t="str">
        <f>IFERROR(+VLOOKUP(E891,'TAB 1 Codificação CC Órgão'!$A$19:$L$1027,12,0),"-")</f>
        <v>-</v>
      </c>
      <c r="G891" s="204"/>
      <c r="H891" s="201"/>
      <c r="I891" s="204"/>
    </row>
    <row r="892" spans="1:9">
      <c r="A892" s="173" t="str">
        <f t="shared" si="315"/>
        <v>22.1.4.554</v>
      </c>
      <c r="B892" s="173" t="str">
        <f t="shared" si="313"/>
        <v>22.1</v>
      </c>
      <c r="C892" s="173">
        <f t="shared" si="313"/>
        <v>4</v>
      </c>
      <c r="D892" s="173">
        <f t="shared" si="314"/>
        <v>554</v>
      </c>
      <c r="E892" s="201"/>
      <c r="F892" s="198" t="str">
        <f>IFERROR(+VLOOKUP(E892,'TAB 1 Codificação CC Órgão'!$A$19:$L$1027,12,0),"-")</f>
        <v>-</v>
      </c>
      <c r="G892" s="204"/>
      <c r="H892" s="201"/>
      <c r="I892" s="204"/>
    </row>
    <row r="893" spans="1:9">
      <c r="A893" s="173" t="str">
        <f t="shared" si="315"/>
        <v>22.1.4.555</v>
      </c>
      <c r="B893" s="173" t="str">
        <f t="shared" si="313"/>
        <v>22.1</v>
      </c>
      <c r="C893" s="173">
        <f t="shared" si="313"/>
        <v>4</v>
      </c>
      <c r="D893" s="173">
        <f t="shared" si="314"/>
        <v>555</v>
      </c>
      <c r="E893" s="201"/>
      <c r="F893" s="198" t="str">
        <f>IFERROR(+VLOOKUP(E893,'TAB 1 Codificação CC Órgão'!$A$19:$L$1027,12,0),"-")</f>
        <v>-</v>
      </c>
      <c r="G893" s="204"/>
      <c r="H893" s="201"/>
      <c r="I893" s="204"/>
    </row>
    <row r="894" spans="1:9">
      <c r="A894" s="173" t="str">
        <f t="shared" si="315"/>
        <v>22.1.4.556</v>
      </c>
      <c r="B894" s="173" t="str">
        <f t="shared" si="313"/>
        <v>22.1</v>
      </c>
      <c r="C894" s="173">
        <f t="shared" si="313"/>
        <v>4</v>
      </c>
      <c r="D894" s="173">
        <f t="shared" si="314"/>
        <v>556</v>
      </c>
      <c r="E894" s="201"/>
      <c r="F894" s="198" t="str">
        <f>IFERROR(+VLOOKUP(E894,'TAB 1 Codificação CC Órgão'!$A$19:$L$1027,12,0),"-")</f>
        <v>-</v>
      </c>
      <c r="G894" s="204"/>
      <c r="H894" s="201"/>
      <c r="I894" s="204"/>
    </row>
    <row r="895" spans="1:9">
      <c r="A895" s="173" t="str">
        <f t="shared" si="315"/>
        <v>22.1.4.557</v>
      </c>
      <c r="B895" s="173" t="str">
        <f t="shared" si="313"/>
        <v>22.1</v>
      </c>
      <c r="C895" s="173">
        <f t="shared" si="313"/>
        <v>4</v>
      </c>
      <c r="D895" s="173">
        <f t="shared" si="314"/>
        <v>557</v>
      </c>
      <c r="E895" s="201"/>
      <c r="F895" s="198" t="str">
        <f>IFERROR(+VLOOKUP(E895,'TAB 1 Codificação CC Órgão'!$A$19:$L$1027,12,0),"-")</f>
        <v>-</v>
      </c>
      <c r="G895" s="204"/>
      <c r="H895" s="201"/>
      <c r="I895" s="204"/>
    </row>
    <row r="896" spans="1:9">
      <c r="A896" s="173" t="str">
        <f t="shared" si="315"/>
        <v>22.1.4.558</v>
      </c>
      <c r="B896" s="173" t="str">
        <f t="shared" si="313"/>
        <v>22.1</v>
      </c>
      <c r="C896" s="173">
        <f t="shared" si="313"/>
        <v>4</v>
      </c>
      <c r="D896" s="173">
        <f t="shared" si="314"/>
        <v>558</v>
      </c>
      <c r="E896" s="201"/>
      <c r="F896" s="198" t="str">
        <f>IFERROR(+VLOOKUP(E896,'TAB 1 Codificação CC Órgão'!$A$19:$L$1027,12,0),"-")</f>
        <v>-</v>
      </c>
      <c r="G896" s="204"/>
      <c r="H896" s="201"/>
      <c r="I896" s="204"/>
    </row>
    <row r="897" spans="1:9">
      <c r="A897" s="173" t="str">
        <f t="shared" si="315"/>
        <v>22.1.4.559</v>
      </c>
      <c r="B897" s="173" t="str">
        <f t="shared" si="313"/>
        <v>22.1</v>
      </c>
      <c r="C897" s="173">
        <f t="shared" si="313"/>
        <v>4</v>
      </c>
      <c r="D897" s="173">
        <f t="shared" si="314"/>
        <v>559</v>
      </c>
      <c r="E897" s="201"/>
      <c r="F897" s="198" t="str">
        <f>IFERROR(+VLOOKUP(E897,'TAB 1 Codificação CC Órgão'!$A$19:$L$1027,12,0),"-")</f>
        <v>-</v>
      </c>
      <c r="G897" s="204"/>
      <c r="H897" s="201"/>
      <c r="I897" s="204"/>
    </row>
    <row r="898" spans="1:9">
      <c r="A898" s="173" t="str">
        <f t="shared" si="315"/>
        <v>22.1.4.560</v>
      </c>
      <c r="B898" s="173" t="str">
        <f t="shared" si="313"/>
        <v>22.1</v>
      </c>
      <c r="C898" s="173">
        <f t="shared" si="313"/>
        <v>4</v>
      </c>
      <c r="D898" s="173">
        <f t="shared" si="314"/>
        <v>560</v>
      </c>
      <c r="E898" s="201"/>
      <c r="F898" s="198" t="str">
        <f>IFERROR(+VLOOKUP(E898,'TAB 1 Codificação CC Órgão'!$A$19:$L$1027,12,0),"-")</f>
        <v>-</v>
      </c>
      <c r="G898" s="204"/>
      <c r="H898" s="201"/>
      <c r="I898" s="204"/>
    </row>
    <row r="899" spans="1:9">
      <c r="A899" s="173" t="str">
        <f t="shared" si="315"/>
        <v>22.1.4.561</v>
      </c>
      <c r="B899" s="173" t="str">
        <f t="shared" si="313"/>
        <v>22.1</v>
      </c>
      <c r="C899" s="173">
        <f t="shared" si="313"/>
        <v>4</v>
      </c>
      <c r="D899" s="173">
        <f t="shared" si="314"/>
        <v>561</v>
      </c>
      <c r="E899" s="201"/>
      <c r="F899" s="198" t="str">
        <f>IFERROR(+VLOOKUP(E899,'TAB 1 Codificação CC Órgão'!$A$19:$L$1027,12,0),"-")</f>
        <v>-</v>
      </c>
      <c r="G899" s="204"/>
      <c r="H899" s="201"/>
      <c r="I899" s="204"/>
    </row>
    <row r="900" spans="1:9">
      <c r="A900" s="173" t="str">
        <f t="shared" si="315"/>
        <v>22.1.4.562</v>
      </c>
      <c r="B900" s="173" t="str">
        <f t="shared" si="313"/>
        <v>22.1</v>
      </c>
      <c r="C900" s="173">
        <f t="shared" si="313"/>
        <v>4</v>
      </c>
      <c r="D900" s="173">
        <f t="shared" si="314"/>
        <v>562</v>
      </c>
      <c r="E900" s="201"/>
      <c r="F900" s="198" t="str">
        <f>IFERROR(+VLOOKUP(E900,'TAB 1 Codificação CC Órgão'!$A$19:$L$1027,12,0),"-")</f>
        <v>-</v>
      </c>
      <c r="G900" s="204"/>
      <c r="H900" s="201"/>
      <c r="I900" s="204"/>
    </row>
    <row r="901" spans="1:9">
      <c r="A901" s="173" t="str">
        <f t="shared" si="315"/>
        <v>22.1.4.563</v>
      </c>
      <c r="B901" s="173" t="str">
        <f t="shared" si="313"/>
        <v>22.1</v>
      </c>
      <c r="C901" s="173">
        <f t="shared" si="313"/>
        <v>4</v>
      </c>
      <c r="D901" s="173">
        <f t="shared" si="314"/>
        <v>563</v>
      </c>
      <c r="E901" s="201"/>
      <c r="F901" s="198" t="str">
        <f>IFERROR(+VLOOKUP(E901,'TAB 1 Codificação CC Órgão'!$A$19:$L$1027,12,0),"-")</f>
        <v>-</v>
      </c>
      <c r="G901" s="204"/>
      <c r="H901" s="201"/>
      <c r="I901" s="204"/>
    </row>
    <row r="902" spans="1:9">
      <c r="A902" s="173" t="str">
        <f t="shared" si="315"/>
        <v>22.1.4.564</v>
      </c>
      <c r="B902" s="173" t="str">
        <f t="shared" si="313"/>
        <v>22.1</v>
      </c>
      <c r="C902" s="173">
        <f t="shared" si="313"/>
        <v>4</v>
      </c>
      <c r="D902" s="173">
        <f t="shared" si="314"/>
        <v>564</v>
      </c>
      <c r="E902" s="201"/>
      <c r="F902" s="198" t="str">
        <f>IFERROR(+VLOOKUP(E902,'TAB 1 Codificação CC Órgão'!$A$19:$L$1027,12,0),"-")</f>
        <v>-</v>
      </c>
      <c r="G902" s="204"/>
      <c r="H902" s="201"/>
      <c r="I902" s="204"/>
    </row>
    <row r="903" spans="1:9">
      <c r="A903" s="173" t="str">
        <f t="shared" si="315"/>
        <v>22.1.4.565</v>
      </c>
      <c r="B903" s="173" t="str">
        <f t="shared" si="313"/>
        <v>22.1</v>
      </c>
      <c r="C903" s="173">
        <f t="shared" si="313"/>
        <v>4</v>
      </c>
      <c r="D903" s="173">
        <f t="shared" si="314"/>
        <v>565</v>
      </c>
      <c r="E903" s="201"/>
      <c r="F903" s="198" t="str">
        <f>IFERROR(+VLOOKUP(E903,'TAB 1 Codificação CC Órgão'!$A$19:$L$1027,12,0),"-")</f>
        <v>-</v>
      </c>
      <c r="G903" s="204"/>
      <c r="H903" s="201"/>
      <c r="I903" s="204"/>
    </row>
    <row r="904" spans="1:9">
      <c r="A904" s="173" t="str">
        <f t="shared" si="315"/>
        <v>22.1.4.566</v>
      </c>
      <c r="B904" s="173" t="str">
        <f t="shared" si="313"/>
        <v>22.1</v>
      </c>
      <c r="C904" s="173">
        <f t="shared" si="313"/>
        <v>4</v>
      </c>
      <c r="D904" s="173">
        <f t="shared" si="314"/>
        <v>566</v>
      </c>
      <c r="E904" s="201"/>
      <c r="F904" s="198" t="str">
        <f>IFERROR(+VLOOKUP(E904,'TAB 1 Codificação CC Órgão'!$A$19:$L$1027,12,0),"-")</f>
        <v>-</v>
      </c>
      <c r="G904" s="204"/>
      <c r="H904" s="201"/>
      <c r="I904" s="204"/>
    </row>
    <row r="905" spans="1:9">
      <c r="A905" s="173" t="str">
        <f t="shared" si="315"/>
        <v>22.1.4.567</v>
      </c>
      <c r="B905" s="173" t="str">
        <f t="shared" si="313"/>
        <v>22.1</v>
      </c>
      <c r="C905" s="173">
        <f t="shared" si="313"/>
        <v>4</v>
      </c>
      <c r="D905" s="173">
        <f t="shared" si="314"/>
        <v>567</v>
      </c>
      <c r="E905" s="201"/>
      <c r="F905" s="198" t="str">
        <f>IFERROR(+VLOOKUP(E905,'TAB 1 Codificação CC Órgão'!$A$19:$L$1027,12,0),"-")</f>
        <v>-</v>
      </c>
      <c r="G905" s="204"/>
      <c r="H905" s="201"/>
      <c r="I905" s="204"/>
    </row>
    <row r="906" spans="1:9">
      <c r="A906" s="173" t="str">
        <f t="shared" si="315"/>
        <v>22.1.4.568</v>
      </c>
      <c r="B906" s="173" t="str">
        <f t="shared" si="313"/>
        <v>22.1</v>
      </c>
      <c r="C906" s="173">
        <f t="shared" si="313"/>
        <v>4</v>
      </c>
      <c r="D906" s="173">
        <f t="shared" si="314"/>
        <v>568</v>
      </c>
      <c r="E906" s="201"/>
      <c r="F906" s="198" t="str">
        <f>IFERROR(+VLOOKUP(E906,'TAB 1 Codificação CC Órgão'!$A$19:$L$1027,12,0),"-")</f>
        <v>-</v>
      </c>
      <c r="G906" s="204"/>
      <c r="H906" s="201"/>
      <c r="I906" s="204"/>
    </row>
    <row r="907" spans="1:9">
      <c r="A907" s="173" t="str">
        <f t="shared" si="315"/>
        <v>22.1.4.569</v>
      </c>
      <c r="B907" s="173" t="str">
        <f t="shared" si="313"/>
        <v>22.1</v>
      </c>
      <c r="C907" s="173">
        <f t="shared" si="313"/>
        <v>4</v>
      </c>
      <c r="D907" s="173">
        <f t="shared" si="314"/>
        <v>569</v>
      </c>
      <c r="E907" s="201"/>
      <c r="F907" s="198" t="str">
        <f>IFERROR(+VLOOKUP(E907,'TAB 1 Codificação CC Órgão'!$A$19:$L$1027,12,0),"-")</f>
        <v>-</v>
      </c>
      <c r="G907" s="204"/>
      <c r="H907" s="201"/>
      <c r="I907" s="204"/>
    </row>
    <row r="908" spans="1:9">
      <c r="A908" s="173" t="str">
        <f t="shared" si="315"/>
        <v>22.1.4.570</v>
      </c>
      <c r="B908" s="173" t="str">
        <f t="shared" si="313"/>
        <v>22.1</v>
      </c>
      <c r="C908" s="173">
        <f t="shared" si="313"/>
        <v>4</v>
      </c>
      <c r="D908" s="173">
        <f t="shared" si="314"/>
        <v>570</v>
      </c>
      <c r="E908" s="201"/>
      <c r="F908" s="198" t="str">
        <f>IFERROR(+VLOOKUP(E908,'TAB 1 Codificação CC Órgão'!$A$19:$L$1027,12,0),"-")</f>
        <v>-</v>
      </c>
      <c r="G908" s="204"/>
      <c r="H908" s="201"/>
      <c r="I908" s="204"/>
    </row>
    <row r="909" spans="1:9">
      <c r="A909" s="173" t="str">
        <f t="shared" si="315"/>
        <v>22.1.4.571</v>
      </c>
      <c r="B909" s="173" t="str">
        <f t="shared" si="313"/>
        <v>22.1</v>
      </c>
      <c r="C909" s="173">
        <f t="shared" si="313"/>
        <v>4</v>
      </c>
      <c r="D909" s="173">
        <f t="shared" si="314"/>
        <v>571</v>
      </c>
      <c r="E909" s="201"/>
      <c r="F909" s="198" t="str">
        <f>IFERROR(+VLOOKUP(E909,'TAB 1 Codificação CC Órgão'!$A$19:$L$1027,12,0),"-")</f>
        <v>-</v>
      </c>
      <c r="G909" s="204"/>
      <c r="H909" s="201"/>
      <c r="I909" s="204"/>
    </row>
    <row r="910" spans="1:9">
      <c r="A910" s="173" t="str">
        <f t="shared" si="315"/>
        <v>22.1.4.572</v>
      </c>
      <c r="B910" s="173" t="str">
        <f t="shared" si="313"/>
        <v>22.1</v>
      </c>
      <c r="C910" s="173">
        <f t="shared" si="313"/>
        <v>4</v>
      </c>
      <c r="D910" s="173">
        <f t="shared" si="314"/>
        <v>572</v>
      </c>
      <c r="E910" s="201"/>
      <c r="F910" s="198" t="str">
        <f>IFERROR(+VLOOKUP(E910,'TAB 1 Codificação CC Órgão'!$A$19:$L$1027,12,0),"-")</f>
        <v>-</v>
      </c>
      <c r="G910" s="204"/>
      <c r="H910" s="201"/>
      <c r="I910" s="204"/>
    </row>
    <row r="911" spans="1:9">
      <c r="A911" s="173" t="str">
        <f t="shared" si="315"/>
        <v>22.1.4.573</v>
      </c>
      <c r="B911" s="173" t="str">
        <f t="shared" si="313"/>
        <v>22.1</v>
      </c>
      <c r="C911" s="173">
        <f t="shared" si="313"/>
        <v>4</v>
      </c>
      <c r="D911" s="173">
        <f t="shared" si="314"/>
        <v>573</v>
      </c>
      <c r="E911" s="201"/>
      <c r="F911" s="198" t="str">
        <f>IFERROR(+VLOOKUP(E911,'TAB 1 Codificação CC Órgão'!$A$19:$L$1027,12,0),"-")</f>
        <v>-</v>
      </c>
      <c r="G911" s="204"/>
      <c r="H911" s="201"/>
      <c r="I911" s="204"/>
    </row>
    <row r="912" spans="1:9">
      <c r="A912" s="173" t="str">
        <f t="shared" si="315"/>
        <v>22.1.4.574</v>
      </c>
      <c r="B912" s="173" t="str">
        <f t="shared" si="313"/>
        <v>22.1</v>
      </c>
      <c r="C912" s="173">
        <f t="shared" si="313"/>
        <v>4</v>
      </c>
      <c r="D912" s="173">
        <f t="shared" si="314"/>
        <v>574</v>
      </c>
      <c r="E912" s="201"/>
      <c r="F912" s="198" t="str">
        <f>IFERROR(+VLOOKUP(E912,'TAB 1 Codificação CC Órgão'!$A$19:$L$1027,12,0),"-")</f>
        <v>-</v>
      </c>
      <c r="G912" s="204"/>
      <c r="H912" s="201"/>
      <c r="I912" s="204"/>
    </row>
    <row r="913" spans="1:9">
      <c r="A913" s="173" t="str">
        <f t="shared" si="315"/>
        <v>22.1.4.575</v>
      </c>
      <c r="B913" s="173" t="str">
        <f t="shared" si="313"/>
        <v>22.1</v>
      </c>
      <c r="C913" s="173">
        <f t="shared" si="313"/>
        <v>4</v>
      </c>
      <c r="D913" s="173">
        <f t="shared" si="314"/>
        <v>575</v>
      </c>
      <c r="E913" s="201"/>
      <c r="F913" s="198" t="str">
        <f>IFERROR(+VLOOKUP(E913,'TAB 1 Codificação CC Órgão'!$A$19:$L$1027,12,0),"-")</f>
        <v>-</v>
      </c>
      <c r="G913" s="204"/>
      <c r="H913" s="201"/>
      <c r="I913" s="204"/>
    </row>
    <row r="914" spans="1:9">
      <c r="A914" s="173" t="str">
        <f t="shared" si="315"/>
        <v>22.1.4.576</v>
      </c>
      <c r="B914" s="173" t="str">
        <f t="shared" si="313"/>
        <v>22.1</v>
      </c>
      <c r="C914" s="173">
        <f t="shared" si="313"/>
        <v>4</v>
      </c>
      <c r="D914" s="173">
        <f t="shared" si="314"/>
        <v>576</v>
      </c>
      <c r="E914" s="201"/>
      <c r="F914" s="198" t="str">
        <f>IFERROR(+VLOOKUP(E914,'TAB 1 Codificação CC Órgão'!$A$19:$L$1027,12,0),"-")</f>
        <v>-</v>
      </c>
      <c r="G914" s="204"/>
      <c r="H914" s="201"/>
      <c r="I914" s="204"/>
    </row>
    <row r="915" spans="1:9">
      <c r="A915" s="173" t="str">
        <f t="shared" si="315"/>
        <v>22.1.4.577</v>
      </c>
      <c r="B915" s="173" t="str">
        <f t="shared" si="313"/>
        <v>22.1</v>
      </c>
      <c r="C915" s="173">
        <f t="shared" si="313"/>
        <v>4</v>
      </c>
      <c r="D915" s="173">
        <f t="shared" si="314"/>
        <v>577</v>
      </c>
      <c r="E915" s="201"/>
      <c r="F915" s="198" t="str">
        <f>IFERROR(+VLOOKUP(E915,'TAB 1 Codificação CC Órgão'!$A$19:$L$1027,12,0),"-")</f>
        <v>-</v>
      </c>
      <c r="G915" s="204"/>
      <c r="H915" s="201"/>
      <c r="I915" s="204"/>
    </row>
    <row r="916" spans="1:9">
      <c r="A916" s="173" t="str">
        <f t="shared" si="315"/>
        <v>22.1.4.578</v>
      </c>
      <c r="B916" s="173" t="str">
        <f t="shared" si="313"/>
        <v>22.1</v>
      </c>
      <c r="C916" s="173">
        <f t="shared" si="313"/>
        <v>4</v>
      </c>
      <c r="D916" s="173">
        <f t="shared" si="314"/>
        <v>578</v>
      </c>
      <c r="E916" s="201"/>
      <c r="F916" s="198" t="str">
        <f>IFERROR(+VLOOKUP(E916,'TAB 1 Codificação CC Órgão'!$A$19:$L$1027,12,0),"-")</f>
        <v>-</v>
      </c>
      <c r="G916" s="204"/>
      <c r="H916" s="201"/>
      <c r="I916" s="204"/>
    </row>
    <row r="917" spans="1:9">
      <c r="A917" s="173" t="str">
        <f t="shared" si="315"/>
        <v>22.1.4.579</v>
      </c>
      <c r="B917" s="173" t="str">
        <f t="shared" ref="B917:C980" si="316">+B916</f>
        <v>22.1</v>
      </c>
      <c r="C917" s="173">
        <f t="shared" si="316"/>
        <v>4</v>
      </c>
      <c r="D917" s="173">
        <f t="shared" ref="D917:D980" si="317">+D916+1</f>
        <v>579</v>
      </c>
      <c r="E917" s="201"/>
      <c r="F917" s="198" t="str">
        <f>IFERROR(+VLOOKUP(E917,'TAB 1 Codificação CC Órgão'!$A$19:$L$1027,12,0),"-")</f>
        <v>-</v>
      </c>
      <c r="G917" s="204"/>
      <c r="H917" s="201"/>
      <c r="I917" s="204"/>
    </row>
    <row r="918" spans="1:9">
      <c r="A918" s="173" t="str">
        <f t="shared" si="315"/>
        <v>22.1.4.580</v>
      </c>
      <c r="B918" s="173" t="str">
        <f t="shared" si="316"/>
        <v>22.1</v>
      </c>
      <c r="C918" s="173">
        <f t="shared" si="316"/>
        <v>4</v>
      </c>
      <c r="D918" s="173">
        <f t="shared" si="317"/>
        <v>580</v>
      </c>
      <c r="E918" s="201"/>
      <c r="F918" s="198" t="str">
        <f>IFERROR(+VLOOKUP(E918,'TAB 1 Codificação CC Órgão'!$A$19:$L$1027,12,0),"-")</f>
        <v>-</v>
      </c>
      <c r="G918" s="204"/>
      <c r="H918" s="201"/>
      <c r="I918" s="204"/>
    </row>
    <row r="919" spans="1:9">
      <c r="A919" s="173" t="str">
        <f t="shared" si="315"/>
        <v>22.1.4.581</v>
      </c>
      <c r="B919" s="173" t="str">
        <f t="shared" si="316"/>
        <v>22.1</v>
      </c>
      <c r="C919" s="173">
        <f t="shared" si="316"/>
        <v>4</v>
      </c>
      <c r="D919" s="173">
        <f t="shared" si="317"/>
        <v>581</v>
      </c>
      <c r="E919" s="201"/>
      <c r="F919" s="198" t="str">
        <f>IFERROR(+VLOOKUP(E919,'TAB 1 Codificação CC Órgão'!$A$19:$L$1027,12,0),"-")</f>
        <v>-</v>
      </c>
      <c r="G919" s="204"/>
      <c r="H919" s="201"/>
      <c r="I919" s="204"/>
    </row>
    <row r="920" spans="1:9">
      <c r="A920" s="173" t="str">
        <f t="shared" si="315"/>
        <v>22.1.4.582</v>
      </c>
      <c r="B920" s="173" t="str">
        <f t="shared" si="316"/>
        <v>22.1</v>
      </c>
      <c r="C920" s="173">
        <f t="shared" si="316"/>
        <v>4</v>
      </c>
      <c r="D920" s="173">
        <f t="shared" si="317"/>
        <v>582</v>
      </c>
      <c r="E920" s="201"/>
      <c r="F920" s="198" t="str">
        <f>IFERROR(+VLOOKUP(E920,'TAB 1 Codificação CC Órgão'!$A$19:$L$1027,12,0),"-")</f>
        <v>-</v>
      </c>
      <c r="G920" s="204"/>
      <c r="H920" s="201"/>
      <c r="I920" s="204"/>
    </row>
    <row r="921" spans="1:9">
      <c r="A921" s="173" t="str">
        <f t="shared" si="315"/>
        <v>22.1.4.583</v>
      </c>
      <c r="B921" s="173" t="str">
        <f t="shared" si="316"/>
        <v>22.1</v>
      </c>
      <c r="C921" s="173">
        <f t="shared" si="316"/>
        <v>4</v>
      </c>
      <c r="D921" s="173">
        <f t="shared" si="317"/>
        <v>583</v>
      </c>
      <c r="E921" s="201"/>
      <c r="F921" s="198" t="str">
        <f>IFERROR(+VLOOKUP(E921,'TAB 1 Codificação CC Órgão'!$A$19:$L$1027,12,0),"-")</f>
        <v>-</v>
      </c>
      <c r="G921" s="204"/>
      <c r="H921" s="201"/>
      <c r="I921" s="204"/>
    </row>
    <row r="922" spans="1:9">
      <c r="A922" s="173" t="str">
        <f t="shared" si="315"/>
        <v>22.1.4.584</v>
      </c>
      <c r="B922" s="173" t="str">
        <f t="shared" si="316"/>
        <v>22.1</v>
      </c>
      <c r="C922" s="173">
        <f t="shared" si="316"/>
        <v>4</v>
      </c>
      <c r="D922" s="173">
        <f t="shared" si="317"/>
        <v>584</v>
      </c>
      <c r="E922" s="201"/>
      <c r="F922" s="198" t="str">
        <f>IFERROR(+VLOOKUP(E922,'TAB 1 Codificação CC Órgão'!$A$19:$L$1027,12,0),"-")</f>
        <v>-</v>
      </c>
      <c r="G922" s="204"/>
      <c r="H922" s="201"/>
      <c r="I922" s="204"/>
    </row>
    <row r="923" spans="1:9">
      <c r="A923" s="173" t="str">
        <f t="shared" si="315"/>
        <v>22.1.4.585</v>
      </c>
      <c r="B923" s="173" t="str">
        <f t="shared" si="316"/>
        <v>22.1</v>
      </c>
      <c r="C923" s="173">
        <f t="shared" si="316"/>
        <v>4</v>
      </c>
      <c r="D923" s="173">
        <f t="shared" si="317"/>
        <v>585</v>
      </c>
      <c r="E923" s="201"/>
      <c r="F923" s="198" t="str">
        <f>IFERROR(+VLOOKUP(E923,'TAB 1 Codificação CC Órgão'!$A$19:$L$1027,12,0),"-")</f>
        <v>-</v>
      </c>
      <c r="G923" s="204"/>
      <c r="H923" s="201"/>
      <c r="I923" s="204"/>
    </row>
    <row r="924" spans="1:9">
      <c r="A924" s="173" t="str">
        <f t="shared" si="315"/>
        <v>22.1.4.586</v>
      </c>
      <c r="B924" s="173" t="str">
        <f t="shared" si="316"/>
        <v>22.1</v>
      </c>
      <c r="C924" s="173">
        <f t="shared" si="316"/>
        <v>4</v>
      </c>
      <c r="D924" s="173">
        <f t="shared" si="317"/>
        <v>586</v>
      </c>
      <c r="E924" s="201"/>
      <c r="F924" s="198" t="str">
        <f>IFERROR(+VLOOKUP(E924,'TAB 1 Codificação CC Órgão'!$A$19:$L$1027,12,0),"-")</f>
        <v>-</v>
      </c>
      <c r="G924" s="204"/>
      <c r="H924" s="201"/>
      <c r="I924" s="204"/>
    </row>
    <row r="925" spans="1:9">
      <c r="A925" s="173" t="str">
        <f t="shared" si="315"/>
        <v>22.1.4.587</v>
      </c>
      <c r="B925" s="173" t="str">
        <f t="shared" si="316"/>
        <v>22.1</v>
      </c>
      <c r="C925" s="173">
        <f t="shared" si="316"/>
        <v>4</v>
      </c>
      <c r="D925" s="173">
        <f t="shared" si="317"/>
        <v>587</v>
      </c>
      <c r="E925" s="201"/>
      <c r="F925" s="198" t="str">
        <f>IFERROR(+VLOOKUP(E925,'TAB 1 Codificação CC Órgão'!$A$19:$L$1027,12,0),"-")</f>
        <v>-</v>
      </c>
      <c r="G925" s="204"/>
      <c r="H925" s="201"/>
      <c r="I925" s="204"/>
    </row>
    <row r="926" spans="1:9">
      <c r="A926" s="173" t="str">
        <f t="shared" si="315"/>
        <v>22.1.4.588</v>
      </c>
      <c r="B926" s="173" t="str">
        <f t="shared" si="316"/>
        <v>22.1</v>
      </c>
      <c r="C926" s="173">
        <f t="shared" si="316"/>
        <v>4</v>
      </c>
      <c r="D926" s="173">
        <f t="shared" si="317"/>
        <v>588</v>
      </c>
      <c r="E926" s="201"/>
      <c r="F926" s="198" t="str">
        <f>IFERROR(+VLOOKUP(E926,'TAB 1 Codificação CC Órgão'!$A$19:$L$1027,12,0),"-")</f>
        <v>-</v>
      </c>
      <c r="G926" s="204"/>
      <c r="H926" s="201"/>
      <c r="I926" s="204"/>
    </row>
    <row r="927" spans="1:9">
      <c r="A927" s="173" t="str">
        <f t="shared" si="315"/>
        <v>22.1.4.589</v>
      </c>
      <c r="B927" s="173" t="str">
        <f t="shared" si="316"/>
        <v>22.1</v>
      </c>
      <c r="C927" s="173">
        <f t="shared" si="316"/>
        <v>4</v>
      </c>
      <c r="D927" s="173">
        <f t="shared" si="317"/>
        <v>589</v>
      </c>
      <c r="E927" s="201"/>
      <c r="F927" s="198" t="str">
        <f>IFERROR(+VLOOKUP(E927,'TAB 1 Codificação CC Órgão'!$A$19:$L$1027,12,0),"-")</f>
        <v>-</v>
      </c>
      <c r="G927" s="204"/>
      <c r="H927" s="201"/>
      <c r="I927" s="204"/>
    </row>
    <row r="928" spans="1:9">
      <c r="A928" s="173" t="str">
        <f t="shared" si="315"/>
        <v>22.1.4.590</v>
      </c>
      <c r="B928" s="173" t="str">
        <f t="shared" si="316"/>
        <v>22.1</v>
      </c>
      <c r="C928" s="173">
        <f t="shared" si="316"/>
        <v>4</v>
      </c>
      <c r="D928" s="173">
        <f t="shared" si="317"/>
        <v>590</v>
      </c>
      <c r="E928" s="201"/>
      <c r="F928" s="198" t="str">
        <f>IFERROR(+VLOOKUP(E928,'TAB 1 Codificação CC Órgão'!$A$19:$L$1027,12,0),"-")</f>
        <v>-</v>
      </c>
      <c r="G928" s="204"/>
      <c r="H928" s="201"/>
      <c r="I928" s="204"/>
    </row>
    <row r="929" spans="1:9">
      <c r="A929" s="173" t="str">
        <f t="shared" si="315"/>
        <v>22.1.4.591</v>
      </c>
      <c r="B929" s="173" t="str">
        <f t="shared" si="316"/>
        <v>22.1</v>
      </c>
      <c r="C929" s="173">
        <f t="shared" si="316"/>
        <v>4</v>
      </c>
      <c r="D929" s="173">
        <f t="shared" si="317"/>
        <v>591</v>
      </c>
      <c r="E929" s="201"/>
      <c r="F929" s="198" t="str">
        <f>IFERROR(+VLOOKUP(E929,'TAB 1 Codificação CC Órgão'!$A$19:$L$1027,12,0),"-")</f>
        <v>-</v>
      </c>
      <c r="G929" s="204"/>
      <c r="H929" s="201"/>
      <c r="I929" s="204"/>
    </row>
    <row r="930" spans="1:9">
      <c r="A930" s="173" t="str">
        <f t="shared" si="315"/>
        <v>22.1.4.592</v>
      </c>
      <c r="B930" s="173" t="str">
        <f t="shared" si="316"/>
        <v>22.1</v>
      </c>
      <c r="C930" s="173">
        <f t="shared" si="316"/>
        <v>4</v>
      </c>
      <c r="D930" s="173">
        <f t="shared" si="317"/>
        <v>592</v>
      </c>
      <c r="E930" s="201"/>
      <c r="F930" s="198" t="str">
        <f>IFERROR(+VLOOKUP(E930,'TAB 1 Codificação CC Órgão'!$A$19:$L$1027,12,0),"-")</f>
        <v>-</v>
      </c>
      <c r="G930" s="204"/>
      <c r="H930" s="201"/>
      <c r="I930" s="204"/>
    </row>
    <row r="931" spans="1:9">
      <c r="A931" s="173" t="str">
        <f t="shared" si="315"/>
        <v>22.1.4.593</v>
      </c>
      <c r="B931" s="173" t="str">
        <f t="shared" si="316"/>
        <v>22.1</v>
      </c>
      <c r="C931" s="173">
        <f t="shared" si="316"/>
        <v>4</v>
      </c>
      <c r="D931" s="173">
        <f t="shared" si="317"/>
        <v>593</v>
      </c>
      <c r="E931" s="201"/>
      <c r="F931" s="198" t="str">
        <f>IFERROR(+VLOOKUP(E931,'TAB 1 Codificação CC Órgão'!$A$19:$L$1027,12,0),"-")</f>
        <v>-</v>
      </c>
      <c r="G931" s="204"/>
      <c r="H931" s="201"/>
      <c r="I931" s="204"/>
    </row>
    <row r="932" spans="1:9">
      <c r="A932" s="173" t="str">
        <f t="shared" si="315"/>
        <v>22.1.4.594</v>
      </c>
      <c r="B932" s="173" t="str">
        <f t="shared" si="316"/>
        <v>22.1</v>
      </c>
      <c r="C932" s="173">
        <f t="shared" si="316"/>
        <v>4</v>
      </c>
      <c r="D932" s="173">
        <f t="shared" si="317"/>
        <v>594</v>
      </c>
      <c r="E932" s="201"/>
      <c r="F932" s="198" t="str">
        <f>IFERROR(+VLOOKUP(E932,'TAB 1 Codificação CC Órgão'!$A$19:$L$1027,12,0),"-")</f>
        <v>-</v>
      </c>
      <c r="G932" s="204"/>
      <c r="H932" s="201"/>
      <c r="I932" s="204"/>
    </row>
    <row r="933" spans="1:9">
      <c r="A933" s="173" t="str">
        <f t="shared" si="315"/>
        <v>22.1.4.595</v>
      </c>
      <c r="B933" s="173" t="str">
        <f t="shared" si="316"/>
        <v>22.1</v>
      </c>
      <c r="C933" s="173">
        <f t="shared" si="316"/>
        <v>4</v>
      </c>
      <c r="D933" s="173">
        <f t="shared" si="317"/>
        <v>595</v>
      </c>
      <c r="E933" s="201"/>
      <c r="F933" s="198" t="str">
        <f>IFERROR(+VLOOKUP(E933,'TAB 1 Codificação CC Órgão'!$A$19:$L$1027,12,0),"-")</f>
        <v>-</v>
      </c>
      <c r="G933" s="204"/>
      <c r="H933" s="201"/>
      <c r="I933" s="204"/>
    </row>
    <row r="934" spans="1:9">
      <c r="A934" s="173" t="str">
        <f t="shared" ref="A934:A997" si="318">CONCATENATE(B934,".",C934,".",D934)</f>
        <v>22.1.4.596</v>
      </c>
      <c r="B934" s="173" t="str">
        <f t="shared" si="316"/>
        <v>22.1</v>
      </c>
      <c r="C934" s="173">
        <f t="shared" si="316"/>
        <v>4</v>
      </c>
      <c r="D934" s="173">
        <f t="shared" si="317"/>
        <v>596</v>
      </c>
      <c r="E934" s="201"/>
      <c r="F934" s="198" t="str">
        <f>IFERROR(+VLOOKUP(E934,'TAB 1 Codificação CC Órgão'!$A$19:$L$1027,12,0),"-")</f>
        <v>-</v>
      </c>
      <c r="G934" s="204"/>
      <c r="H934" s="201"/>
      <c r="I934" s="204"/>
    </row>
    <row r="935" spans="1:9">
      <c r="A935" s="173" t="str">
        <f t="shared" si="318"/>
        <v>22.1.4.597</v>
      </c>
      <c r="B935" s="173" t="str">
        <f t="shared" si="316"/>
        <v>22.1</v>
      </c>
      <c r="C935" s="173">
        <f t="shared" si="316"/>
        <v>4</v>
      </c>
      <c r="D935" s="173">
        <f t="shared" si="317"/>
        <v>597</v>
      </c>
      <c r="E935" s="201"/>
      <c r="F935" s="198" t="str">
        <f>IFERROR(+VLOOKUP(E935,'TAB 1 Codificação CC Órgão'!$A$19:$L$1027,12,0),"-")</f>
        <v>-</v>
      </c>
      <c r="G935" s="204"/>
      <c r="H935" s="201"/>
      <c r="I935" s="204"/>
    </row>
    <row r="936" spans="1:9">
      <c r="A936" s="173" t="str">
        <f t="shared" si="318"/>
        <v>22.1.4.598</v>
      </c>
      <c r="B936" s="173" t="str">
        <f t="shared" si="316"/>
        <v>22.1</v>
      </c>
      <c r="C936" s="173">
        <f t="shared" si="316"/>
        <v>4</v>
      </c>
      <c r="D936" s="173">
        <f t="shared" si="317"/>
        <v>598</v>
      </c>
      <c r="E936" s="201"/>
      <c r="F936" s="198" t="str">
        <f>IFERROR(+VLOOKUP(E936,'TAB 1 Codificação CC Órgão'!$A$19:$L$1027,12,0),"-")</f>
        <v>-</v>
      </c>
      <c r="G936" s="204"/>
      <c r="H936" s="201"/>
      <c r="I936" s="204"/>
    </row>
    <row r="937" spans="1:9">
      <c r="A937" s="173" t="str">
        <f t="shared" si="318"/>
        <v>22.1.4.599</v>
      </c>
      <c r="B937" s="173" t="str">
        <f t="shared" si="316"/>
        <v>22.1</v>
      </c>
      <c r="C937" s="173">
        <f t="shared" si="316"/>
        <v>4</v>
      </c>
      <c r="D937" s="173">
        <f t="shared" si="317"/>
        <v>599</v>
      </c>
      <c r="E937" s="201"/>
      <c r="F937" s="198" t="str">
        <f>IFERROR(+VLOOKUP(E937,'TAB 1 Codificação CC Órgão'!$A$19:$L$1027,12,0),"-")</f>
        <v>-</v>
      </c>
      <c r="G937" s="204"/>
      <c r="H937" s="201"/>
      <c r="I937" s="204"/>
    </row>
    <row r="938" spans="1:9">
      <c r="A938" s="173" t="str">
        <f t="shared" si="318"/>
        <v>22.1.4.600</v>
      </c>
      <c r="B938" s="173" t="str">
        <f t="shared" si="316"/>
        <v>22.1</v>
      </c>
      <c r="C938" s="173">
        <f t="shared" si="316"/>
        <v>4</v>
      </c>
      <c r="D938" s="173">
        <f t="shared" si="317"/>
        <v>600</v>
      </c>
      <c r="E938" s="201"/>
      <c r="F938" s="198" t="str">
        <f>IFERROR(+VLOOKUP(E938,'TAB 1 Codificação CC Órgão'!$A$19:$L$1027,12,0),"-")</f>
        <v>-</v>
      </c>
      <c r="G938" s="204"/>
      <c r="H938" s="201"/>
      <c r="I938" s="204"/>
    </row>
    <row r="939" spans="1:9">
      <c r="A939" s="173" t="str">
        <f t="shared" si="318"/>
        <v>22.1.4.601</v>
      </c>
      <c r="B939" s="173" t="str">
        <f t="shared" si="316"/>
        <v>22.1</v>
      </c>
      <c r="C939" s="173">
        <f t="shared" si="316"/>
        <v>4</v>
      </c>
      <c r="D939" s="173">
        <f t="shared" si="317"/>
        <v>601</v>
      </c>
      <c r="E939" s="201"/>
      <c r="F939" s="198" t="str">
        <f>IFERROR(+VLOOKUP(E939,'TAB 1 Codificação CC Órgão'!$A$19:$L$1027,12,0),"-")</f>
        <v>-</v>
      </c>
      <c r="G939" s="204"/>
      <c r="H939" s="201"/>
      <c r="I939" s="204"/>
    </row>
    <row r="940" spans="1:9">
      <c r="A940" s="173" t="str">
        <f t="shared" si="318"/>
        <v>22.1.4.602</v>
      </c>
      <c r="B940" s="173" t="str">
        <f t="shared" si="316"/>
        <v>22.1</v>
      </c>
      <c r="C940" s="173">
        <f t="shared" si="316"/>
        <v>4</v>
      </c>
      <c r="D940" s="173">
        <f t="shared" si="317"/>
        <v>602</v>
      </c>
      <c r="E940" s="201"/>
      <c r="F940" s="198" t="str">
        <f>IFERROR(+VLOOKUP(E940,'TAB 1 Codificação CC Órgão'!$A$19:$L$1027,12,0),"-")</f>
        <v>-</v>
      </c>
      <c r="G940" s="204"/>
      <c r="H940" s="201"/>
      <c r="I940" s="204"/>
    </row>
    <row r="941" spans="1:9">
      <c r="A941" s="173" t="str">
        <f t="shared" si="318"/>
        <v>22.1.4.603</v>
      </c>
      <c r="B941" s="173" t="str">
        <f t="shared" si="316"/>
        <v>22.1</v>
      </c>
      <c r="C941" s="173">
        <f t="shared" si="316"/>
        <v>4</v>
      </c>
      <c r="D941" s="173">
        <f t="shared" si="317"/>
        <v>603</v>
      </c>
      <c r="E941" s="201"/>
      <c r="F941" s="198" t="str">
        <f>IFERROR(+VLOOKUP(E941,'TAB 1 Codificação CC Órgão'!$A$19:$L$1027,12,0),"-")</f>
        <v>-</v>
      </c>
      <c r="G941" s="204"/>
      <c r="H941" s="201"/>
      <c r="I941" s="204"/>
    </row>
    <row r="942" spans="1:9">
      <c r="A942" s="173" t="str">
        <f t="shared" si="318"/>
        <v>22.1.4.604</v>
      </c>
      <c r="B942" s="173" t="str">
        <f t="shared" si="316"/>
        <v>22.1</v>
      </c>
      <c r="C942" s="173">
        <f t="shared" si="316"/>
        <v>4</v>
      </c>
      <c r="D942" s="173">
        <f t="shared" si="317"/>
        <v>604</v>
      </c>
      <c r="E942" s="201"/>
      <c r="F942" s="198" t="str">
        <f>IFERROR(+VLOOKUP(E942,'TAB 1 Codificação CC Órgão'!$A$19:$L$1027,12,0),"-")</f>
        <v>-</v>
      </c>
      <c r="G942" s="204"/>
      <c r="H942" s="201"/>
      <c r="I942" s="204"/>
    </row>
    <row r="943" spans="1:9">
      <c r="A943" s="173" t="str">
        <f t="shared" si="318"/>
        <v>22.1.4.605</v>
      </c>
      <c r="B943" s="173" t="str">
        <f t="shared" si="316"/>
        <v>22.1</v>
      </c>
      <c r="C943" s="173">
        <f t="shared" si="316"/>
        <v>4</v>
      </c>
      <c r="D943" s="173">
        <f t="shared" si="317"/>
        <v>605</v>
      </c>
      <c r="E943" s="201"/>
      <c r="F943" s="198" t="str">
        <f>IFERROR(+VLOOKUP(E943,'TAB 1 Codificação CC Órgão'!$A$19:$L$1027,12,0),"-")</f>
        <v>-</v>
      </c>
      <c r="G943" s="204"/>
      <c r="H943" s="201"/>
      <c r="I943" s="204"/>
    </row>
    <row r="944" spans="1:9">
      <c r="A944" s="173" t="str">
        <f t="shared" si="318"/>
        <v>22.1.4.606</v>
      </c>
      <c r="B944" s="173" t="str">
        <f t="shared" si="316"/>
        <v>22.1</v>
      </c>
      <c r="C944" s="173">
        <f t="shared" si="316"/>
        <v>4</v>
      </c>
      <c r="D944" s="173">
        <f t="shared" si="317"/>
        <v>606</v>
      </c>
      <c r="E944" s="201"/>
      <c r="F944" s="198" t="str">
        <f>IFERROR(+VLOOKUP(E944,'TAB 1 Codificação CC Órgão'!$A$19:$L$1027,12,0),"-")</f>
        <v>-</v>
      </c>
      <c r="G944" s="204"/>
      <c r="H944" s="201"/>
      <c r="I944" s="204"/>
    </row>
    <row r="945" spans="1:9">
      <c r="A945" s="173" t="str">
        <f t="shared" si="318"/>
        <v>22.1.4.607</v>
      </c>
      <c r="B945" s="173" t="str">
        <f t="shared" si="316"/>
        <v>22.1</v>
      </c>
      <c r="C945" s="173">
        <f t="shared" si="316"/>
        <v>4</v>
      </c>
      <c r="D945" s="173">
        <f t="shared" si="317"/>
        <v>607</v>
      </c>
      <c r="E945" s="201"/>
      <c r="F945" s="198" t="str">
        <f>IFERROR(+VLOOKUP(E945,'TAB 1 Codificação CC Órgão'!$A$19:$L$1027,12,0),"-")</f>
        <v>-</v>
      </c>
      <c r="G945" s="204"/>
      <c r="H945" s="201"/>
      <c r="I945" s="204"/>
    </row>
    <row r="946" spans="1:9">
      <c r="A946" s="173" t="str">
        <f t="shared" si="318"/>
        <v>22.1.4.608</v>
      </c>
      <c r="B946" s="173" t="str">
        <f t="shared" si="316"/>
        <v>22.1</v>
      </c>
      <c r="C946" s="173">
        <f t="shared" si="316"/>
        <v>4</v>
      </c>
      <c r="D946" s="173">
        <f t="shared" si="317"/>
        <v>608</v>
      </c>
      <c r="E946" s="201"/>
      <c r="F946" s="198" t="str">
        <f>IFERROR(+VLOOKUP(E946,'TAB 1 Codificação CC Órgão'!$A$19:$L$1027,12,0),"-")</f>
        <v>-</v>
      </c>
      <c r="G946" s="204"/>
      <c r="H946" s="201"/>
      <c r="I946" s="204"/>
    </row>
    <row r="947" spans="1:9">
      <c r="A947" s="173" t="str">
        <f t="shared" si="318"/>
        <v>22.1.4.609</v>
      </c>
      <c r="B947" s="173" t="str">
        <f t="shared" si="316"/>
        <v>22.1</v>
      </c>
      <c r="C947" s="173">
        <f t="shared" si="316"/>
        <v>4</v>
      </c>
      <c r="D947" s="173">
        <f t="shared" si="317"/>
        <v>609</v>
      </c>
      <c r="E947" s="201"/>
      <c r="F947" s="198" t="str">
        <f>IFERROR(+VLOOKUP(E947,'TAB 1 Codificação CC Órgão'!$A$19:$L$1027,12,0),"-")</f>
        <v>-</v>
      </c>
      <c r="G947" s="204"/>
      <c r="H947" s="201"/>
      <c r="I947" s="204"/>
    </row>
    <row r="948" spans="1:9">
      <c r="A948" s="173" t="str">
        <f t="shared" si="318"/>
        <v>22.1.4.610</v>
      </c>
      <c r="B948" s="173" t="str">
        <f t="shared" si="316"/>
        <v>22.1</v>
      </c>
      <c r="C948" s="173">
        <f t="shared" si="316"/>
        <v>4</v>
      </c>
      <c r="D948" s="173">
        <f t="shared" si="317"/>
        <v>610</v>
      </c>
      <c r="E948" s="201"/>
      <c r="F948" s="198" t="str">
        <f>IFERROR(+VLOOKUP(E948,'TAB 1 Codificação CC Órgão'!$A$19:$L$1027,12,0),"-")</f>
        <v>-</v>
      </c>
      <c r="G948" s="204"/>
      <c r="H948" s="201"/>
      <c r="I948" s="204"/>
    </row>
    <row r="949" spans="1:9">
      <c r="A949" s="173" t="str">
        <f t="shared" si="318"/>
        <v>22.1.4.611</v>
      </c>
      <c r="B949" s="173" t="str">
        <f t="shared" si="316"/>
        <v>22.1</v>
      </c>
      <c r="C949" s="173">
        <f t="shared" si="316"/>
        <v>4</v>
      </c>
      <c r="D949" s="173">
        <f t="shared" si="317"/>
        <v>611</v>
      </c>
      <c r="E949" s="201"/>
      <c r="F949" s="198" t="str">
        <f>IFERROR(+VLOOKUP(E949,'TAB 1 Codificação CC Órgão'!$A$19:$L$1027,12,0),"-")</f>
        <v>-</v>
      </c>
      <c r="G949" s="204"/>
      <c r="H949" s="201"/>
      <c r="I949" s="204"/>
    </row>
    <row r="950" spans="1:9">
      <c r="A950" s="173" t="str">
        <f t="shared" si="318"/>
        <v>22.1.4.612</v>
      </c>
      <c r="B950" s="173" t="str">
        <f t="shared" si="316"/>
        <v>22.1</v>
      </c>
      <c r="C950" s="173">
        <f t="shared" si="316"/>
        <v>4</v>
      </c>
      <c r="D950" s="173">
        <f t="shared" si="317"/>
        <v>612</v>
      </c>
      <c r="E950" s="201"/>
      <c r="F950" s="198" t="str">
        <f>IFERROR(+VLOOKUP(E950,'TAB 1 Codificação CC Órgão'!$A$19:$L$1027,12,0),"-")</f>
        <v>-</v>
      </c>
      <c r="G950" s="204"/>
      <c r="H950" s="201"/>
      <c r="I950" s="204"/>
    </row>
    <row r="951" spans="1:9">
      <c r="A951" s="173" t="str">
        <f t="shared" si="318"/>
        <v>22.1.4.613</v>
      </c>
      <c r="B951" s="173" t="str">
        <f t="shared" si="316"/>
        <v>22.1</v>
      </c>
      <c r="C951" s="173">
        <f t="shared" si="316"/>
        <v>4</v>
      </c>
      <c r="D951" s="173">
        <f t="shared" si="317"/>
        <v>613</v>
      </c>
      <c r="E951" s="201"/>
      <c r="F951" s="198" t="str">
        <f>IFERROR(+VLOOKUP(E951,'TAB 1 Codificação CC Órgão'!$A$19:$L$1027,12,0),"-")</f>
        <v>-</v>
      </c>
      <c r="G951" s="204"/>
      <c r="H951" s="201"/>
      <c r="I951" s="204"/>
    </row>
    <row r="952" spans="1:9">
      <c r="A952" s="173" t="str">
        <f t="shared" si="318"/>
        <v>22.1.4.614</v>
      </c>
      <c r="B952" s="173" t="str">
        <f t="shared" si="316"/>
        <v>22.1</v>
      </c>
      <c r="C952" s="173">
        <f t="shared" si="316"/>
        <v>4</v>
      </c>
      <c r="D952" s="173">
        <f t="shared" si="317"/>
        <v>614</v>
      </c>
      <c r="E952" s="201"/>
      <c r="F952" s="198" t="str">
        <f>IFERROR(+VLOOKUP(E952,'TAB 1 Codificação CC Órgão'!$A$19:$L$1027,12,0),"-")</f>
        <v>-</v>
      </c>
      <c r="G952" s="204"/>
      <c r="H952" s="201"/>
      <c r="I952" s="204"/>
    </row>
    <row r="953" spans="1:9">
      <c r="A953" s="173" t="str">
        <f t="shared" si="318"/>
        <v>22.1.4.615</v>
      </c>
      <c r="B953" s="173" t="str">
        <f t="shared" si="316"/>
        <v>22.1</v>
      </c>
      <c r="C953" s="173">
        <f t="shared" si="316"/>
        <v>4</v>
      </c>
      <c r="D953" s="173">
        <f t="shared" si="317"/>
        <v>615</v>
      </c>
      <c r="E953" s="201"/>
      <c r="F953" s="198" t="str">
        <f>IFERROR(+VLOOKUP(E953,'TAB 1 Codificação CC Órgão'!$A$19:$L$1027,12,0),"-")</f>
        <v>-</v>
      </c>
      <c r="G953" s="204"/>
      <c r="H953" s="201"/>
      <c r="I953" s="204"/>
    </row>
    <row r="954" spans="1:9">
      <c r="A954" s="173" t="str">
        <f t="shared" si="318"/>
        <v>22.1.4.616</v>
      </c>
      <c r="B954" s="173" t="str">
        <f t="shared" si="316"/>
        <v>22.1</v>
      </c>
      <c r="C954" s="173">
        <f t="shared" si="316"/>
        <v>4</v>
      </c>
      <c r="D954" s="173">
        <f t="shared" si="317"/>
        <v>616</v>
      </c>
      <c r="E954" s="201"/>
      <c r="F954" s="198" t="str">
        <f>IFERROR(+VLOOKUP(E954,'TAB 1 Codificação CC Órgão'!$A$19:$L$1027,12,0),"-")</f>
        <v>-</v>
      </c>
      <c r="G954" s="204"/>
      <c r="H954" s="201"/>
      <c r="I954" s="204"/>
    </row>
    <row r="955" spans="1:9">
      <c r="A955" s="173" t="str">
        <f t="shared" si="318"/>
        <v>22.1.4.617</v>
      </c>
      <c r="B955" s="173" t="str">
        <f t="shared" si="316"/>
        <v>22.1</v>
      </c>
      <c r="C955" s="173">
        <f t="shared" si="316"/>
        <v>4</v>
      </c>
      <c r="D955" s="173">
        <f t="shared" si="317"/>
        <v>617</v>
      </c>
      <c r="E955" s="201"/>
      <c r="F955" s="198" t="str">
        <f>IFERROR(+VLOOKUP(E955,'TAB 1 Codificação CC Órgão'!$A$19:$L$1027,12,0),"-")</f>
        <v>-</v>
      </c>
      <c r="G955" s="204"/>
      <c r="H955" s="201"/>
      <c r="I955" s="204"/>
    </row>
    <row r="956" spans="1:9">
      <c r="A956" s="173" t="str">
        <f t="shared" si="318"/>
        <v>22.1.4.618</v>
      </c>
      <c r="B956" s="173" t="str">
        <f t="shared" si="316"/>
        <v>22.1</v>
      </c>
      <c r="C956" s="173">
        <f t="shared" si="316"/>
        <v>4</v>
      </c>
      <c r="D956" s="173">
        <f t="shared" si="317"/>
        <v>618</v>
      </c>
      <c r="E956" s="201"/>
      <c r="F956" s="198" t="str">
        <f>IFERROR(+VLOOKUP(E956,'TAB 1 Codificação CC Órgão'!$A$19:$L$1027,12,0),"-")</f>
        <v>-</v>
      </c>
      <c r="G956" s="204"/>
      <c r="H956" s="201"/>
      <c r="I956" s="204"/>
    </row>
    <row r="957" spans="1:9">
      <c r="A957" s="173" t="str">
        <f t="shared" si="318"/>
        <v>22.1.4.619</v>
      </c>
      <c r="B957" s="173" t="str">
        <f t="shared" si="316"/>
        <v>22.1</v>
      </c>
      <c r="C957" s="173">
        <f t="shared" si="316"/>
        <v>4</v>
      </c>
      <c r="D957" s="173">
        <f t="shared" si="317"/>
        <v>619</v>
      </c>
      <c r="E957" s="201"/>
      <c r="F957" s="198" t="str">
        <f>IFERROR(+VLOOKUP(E957,'TAB 1 Codificação CC Órgão'!$A$19:$L$1027,12,0),"-")</f>
        <v>-</v>
      </c>
      <c r="G957" s="204"/>
      <c r="H957" s="201"/>
      <c r="I957" s="204"/>
    </row>
    <row r="958" spans="1:9">
      <c r="A958" s="173" t="str">
        <f t="shared" si="318"/>
        <v>22.1.4.620</v>
      </c>
      <c r="B958" s="173" t="str">
        <f t="shared" si="316"/>
        <v>22.1</v>
      </c>
      <c r="C958" s="173">
        <f t="shared" si="316"/>
        <v>4</v>
      </c>
      <c r="D958" s="173">
        <f t="shared" si="317"/>
        <v>620</v>
      </c>
      <c r="E958" s="201"/>
      <c r="F958" s="198" t="str">
        <f>IFERROR(+VLOOKUP(E958,'TAB 1 Codificação CC Órgão'!$A$19:$L$1027,12,0),"-")</f>
        <v>-</v>
      </c>
      <c r="G958" s="204"/>
      <c r="H958" s="201"/>
      <c r="I958" s="204"/>
    </row>
    <row r="959" spans="1:9">
      <c r="A959" s="173" t="str">
        <f t="shared" si="318"/>
        <v>22.1.4.621</v>
      </c>
      <c r="B959" s="173" t="str">
        <f t="shared" si="316"/>
        <v>22.1</v>
      </c>
      <c r="C959" s="173">
        <f t="shared" si="316"/>
        <v>4</v>
      </c>
      <c r="D959" s="173">
        <f t="shared" si="317"/>
        <v>621</v>
      </c>
      <c r="E959" s="201"/>
      <c r="F959" s="198" t="str">
        <f>IFERROR(+VLOOKUP(E959,'TAB 1 Codificação CC Órgão'!$A$19:$L$1027,12,0),"-")</f>
        <v>-</v>
      </c>
      <c r="G959" s="204"/>
      <c r="H959" s="201"/>
      <c r="I959" s="204"/>
    </row>
    <row r="960" spans="1:9">
      <c r="A960" s="173" t="str">
        <f t="shared" si="318"/>
        <v>22.1.4.622</v>
      </c>
      <c r="B960" s="173" t="str">
        <f t="shared" si="316"/>
        <v>22.1</v>
      </c>
      <c r="C960" s="173">
        <f t="shared" si="316"/>
        <v>4</v>
      </c>
      <c r="D960" s="173">
        <f t="shared" si="317"/>
        <v>622</v>
      </c>
      <c r="E960" s="201"/>
      <c r="F960" s="198" t="str">
        <f>IFERROR(+VLOOKUP(E960,'TAB 1 Codificação CC Órgão'!$A$19:$L$1027,12,0),"-")</f>
        <v>-</v>
      </c>
      <c r="G960" s="204"/>
      <c r="H960" s="201"/>
      <c r="I960" s="204"/>
    </row>
    <row r="961" spans="1:9">
      <c r="A961" s="173" t="str">
        <f t="shared" si="318"/>
        <v>22.1.4.623</v>
      </c>
      <c r="B961" s="173" t="str">
        <f t="shared" si="316"/>
        <v>22.1</v>
      </c>
      <c r="C961" s="173">
        <f t="shared" si="316"/>
        <v>4</v>
      </c>
      <c r="D961" s="173">
        <f t="shared" si="317"/>
        <v>623</v>
      </c>
      <c r="E961" s="201"/>
      <c r="F961" s="198" t="str">
        <f>IFERROR(+VLOOKUP(E961,'TAB 1 Codificação CC Órgão'!$A$19:$L$1027,12,0),"-")</f>
        <v>-</v>
      </c>
      <c r="G961" s="204"/>
      <c r="H961" s="201"/>
      <c r="I961" s="204"/>
    </row>
    <row r="962" spans="1:9">
      <c r="A962" s="173" t="str">
        <f t="shared" si="318"/>
        <v>22.1.4.624</v>
      </c>
      <c r="B962" s="173" t="str">
        <f t="shared" si="316"/>
        <v>22.1</v>
      </c>
      <c r="C962" s="173">
        <f t="shared" si="316"/>
        <v>4</v>
      </c>
      <c r="D962" s="173">
        <f t="shared" si="317"/>
        <v>624</v>
      </c>
      <c r="E962" s="201"/>
      <c r="F962" s="198" t="str">
        <f>IFERROR(+VLOOKUP(E962,'TAB 1 Codificação CC Órgão'!$A$19:$L$1027,12,0),"-")</f>
        <v>-</v>
      </c>
      <c r="G962" s="204"/>
      <c r="H962" s="201"/>
      <c r="I962" s="204"/>
    </row>
    <row r="963" spans="1:9">
      <c r="A963" s="173" t="str">
        <f t="shared" si="318"/>
        <v>22.1.4.625</v>
      </c>
      <c r="B963" s="173" t="str">
        <f t="shared" si="316"/>
        <v>22.1</v>
      </c>
      <c r="C963" s="173">
        <f t="shared" si="316"/>
        <v>4</v>
      </c>
      <c r="D963" s="173">
        <f t="shared" si="317"/>
        <v>625</v>
      </c>
      <c r="E963" s="201"/>
      <c r="F963" s="198" t="str">
        <f>IFERROR(+VLOOKUP(E963,'TAB 1 Codificação CC Órgão'!$A$19:$L$1027,12,0),"-")</f>
        <v>-</v>
      </c>
      <c r="G963" s="204"/>
      <c r="H963" s="201"/>
      <c r="I963" s="204"/>
    </row>
    <row r="964" spans="1:9">
      <c r="A964" s="173" t="str">
        <f t="shared" si="318"/>
        <v>22.1.4.626</v>
      </c>
      <c r="B964" s="173" t="str">
        <f t="shared" si="316"/>
        <v>22.1</v>
      </c>
      <c r="C964" s="173">
        <f t="shared" si="316"/>
        <v>4</v>
      </c>
      <c r="D964" s="173">
        <f t="shared" si="317"/>
        <v>626</v>
      </c>
      <c r="E964" s="201"/>
      <c r="F964" s="198" t="str">
        <f>IFERROR(+VLOOKUP(E964,'TAB 1 Codificação CC Órgão'!$A$19:$L$1027,12,0),"-")</f>
        <v>-</v>
      </c>
      <c r="G964" s="204"/>
      <c r="H964" s="201"/>
      <c r="I964" s="204"/>
    </row>
    <row r="965" spans="1:9">
      <c r="A965" s="173" t="str">
        <f t="shared" si="318"/>
        <v>22.1.4.627</v>
      </c>
      <c r="B965" s="173" t="str">
        <f t="shared" si="316"/>
        <v>22.1</v>
      </c>
      <c r="C965" s="173">
        <f t="shared" si="316"/>
        <v>4</v>
      </c>
      <c r="D965" s="173">
        <f t="shared" si="317"/>
        <v>627</v>
      </c>
      <c r="E965" s="201"/>
      <c r="F965" s="198" t="str">
        <f>IFERROR(+VLOOKUP(E965,'TAB 1 Codificação CC Órgão'!$A$19:$L$1027,12,0),"-")</f>
        <v>-</v>
      </c>
      <c r="G965" s="204"/>
      <c r="H965" s="201"/>
      <c r="I965" s="204"/>
    </row>
    <row r="966" spans="1:9">
      <c r="A966" s="173" t="str">
        <f t="shared" si="318"/>
        <v>22.1.4.628</v>
      </c>
      <c r="B966" s="173" t="str">
        <f t="shared" si="316"/>
        <v>22.1</v>
      </c>
      <c r="C966" s="173">
        <f t="shared" si="316"/>
        <v>4</v>
      </c>
      <c r="D966" s="173">
        <f t="shared" si="317"/>
        <v>628</v>
      </c>
      <c r="E966" s="201"/>
      <c r="F966" s="198" t="str">
        <f>IFERROR(+VLOOKUP(E966,'TAB 1 Codificação CC Órgão'!$A$19:$L$1027,12,0),"-")</f>
        <v>-</v>
      </c>
      <c r="G966" s="204"/>
      <c r="H966" s="201"/>
      <c r="I966" s="204"/>
    </row>
    <row r="967" spans="1:9">
      <c r="A967" s="173" t="str">
        <f t="shared" si="318"/>
        <v>22.1.4.629</v>
      </c>
      <c r="B967" s="173" t="str">
        <f t="shared" si="316"/>
        <v>22.1</v>
      </c>
      <c r="C967" s="173">
        <f t="shared" si="316"/>
        <v>4</v>
      </c>
      <c r="D967" s="173">
        <f t="shared" si="317"/>
        <v>629</v>
      </c>
      <c r="E967" s="201"/>
      <c r="F967" s="198" t="str">
        <f>IFERROR(+VLOOKUP(E967,'TAB 1 Codificação CC Órgão'!$A$19:$L$1027,12,0),"-")</f>
        <v>-</v>
      </c>
      <c r="G967" s="204"/>
      <c r="H967" s="201"/>
      <c r="I967" s="204"/>
    </row>
    <row r="968" spans="1:9">
      <c r="A968" s="173" t="str">
        <f t="shared" si="318"/>
        <v>22.1.4.630</v>
      </c>
      <c r="B968" s="173" t="str">
        <f t="shared" si="316"/>
        <v>22.1</v>
      </c>
      <c r="C968" s="173">
        <f t="shared" si="316"/>
        <v>4</v>
      </c>
      <c r="D968" s="173">
        <f t="shared" si="317"/>
        <v>630</v>
      </c>
      <c r="E968" s="201"/>
      <c r="F968" s="198" t="str">
        <f>IFERROR(+VLOOKUP(E968,'TAB 1 Codificação CC Órgão'!$A$19:$L$1027,12,0),"-")</f>
        <v>-</v>
      </c>
      <c r="G968" s="204"/>
      <c r="H968" s="201"/>
      <c r="I968" s="204"/>
    </row>
    <row r="969" spans="1:9">
      <c r="A969" s="173" t="str">
        <f t="shared" si="318"/>
        <v>22.1.4.631</v>
      </c>
      <c r="B969" s="173" t="str">
        <f t="shared" si="316"/>
        <v>22.1</v>
      </c>
      <c r="C969" s="173">
        <f t="shared" si="316"/>
        <v>4</v>
      </c>
      <c r="D969" s="173">
        <f t="shared" si="317"/>
        <v>631</v>
      </c>
      <c r="E969" s="201"/>
      <c r="F969" s="198" t="str">
        <f>IFERROR(+VLOOKUP(E969,'TAB 1 Codificação CC Órgão'!$A$19:$L$1027,12,0),"-")</f>
        <v>-</v>
      </c>
      <c r="G969" s="204"/>
      <c r="H969" s="201"/>
      <c r="I969" s="204"/>
    </row>
    <row r="970" spans="1:9">
      <c r="A970" s="173" t="str">
        <f t="shared" si="318"/>
        <v>22.1.4.632</v>
      </c>
      <c r="B970" s="173" t="str">
        <f t="shared" si="316"/>
        <v>22.1</v>
      </c>
      <c r="C970" s="173">
        <f t="shared" si="316"/>
        <v>4</v>
      </c>
      <c r="D970" s="173">
        <f t="shared" si="317"/>
        <v>632</v>
      </c>
      <c r="E970" s="201"/>
      <c r="F970" s="198" t="str">
        <f>IFERROR(+VLOOKUP(E970,'TAB 1 Codificação CC Órgão'!$A$19:$L$1027,12,0),"-")</f>
        <v>-</v>
      </c>
      <c r="G970" s="204"/>
      <c r="H970" s="201"/>
      <c r="I970" s="204"/>
    </row>
    <row r="971" spans="1:9">
      <c r="A971" s="173" t="str">
        <f t="shared" si="318"/>
        <v>22.1.4.633</v>
      </c>
      <c r="B971" s="173" t="str">
        <f t="shared" si="316"/>
        <v>22.1</v>
      </c>
      <c r="C971" s="173">
        <f t="shared" si="316"/>
        <v>4</v>
      </c>
      <c r="D971" s="173">
        <f t="shared" si="317"/>
        <v>633</v>
      </c>
      <c r="E971" s="201"/>
      <c r="F971" s="198" t="str">
        <f>IFERROR(+VLOOKUP(E971,'TAB 1 Codificação CC Órgão'!$A$19:$L$1027,12,0),"-")</f>
        <v>-</v>
      </c>
      <c r="G971" s="204"/>
      <c r="H971" s="201"/>
      <c r="I971" s="204"/>
    </row>
    <row r="972" spans="1:9">
      <c r="A972" s="173" t="str">
        <f t="shared" si="318"/>
        <v>22.1.4.634</v>
      </c>
      <c r="B972" s="173" t="str">
        <f t="shared" si="316"/>
        <v>22.1</v>
      </c>
      <c r="C972" s="173">
        <f t="shared" si="316"/>
        <v>4</v>
      </c>
      <c r="D972" s="173">
        <f t="shared" si="317"/>
        <v>634</v>
      </c>
      <c r="E972" s="201"/>
      <c r="F972" s="198" t="str">
        <f>IFERROR(+VLOOKUP(E972,'TAB 1 Codificação CC Órgão'!$A$19:$L$1027,12,0),"-")</f>
        <v>-</v>
      </c>
      <c r="G972" s="204"/>
      <c r="H972" s="201"/>
      <c r="I972" s="204"/>
    </row>
    <row r="973" spans="1:9">
      <c r="A973" s="173" t="str">
        <f t="shared" si="318"/>
        <v>22.1.4.635</v>
      </c>
      <c r="B973" s="173" t="str">
        <f t="shared" si="316"/>
        <v>22.1</v>
      </c>
      <c r="C973" s="173">
        <f t="shared" si="316"/>
        <v>4</v>
      </c>
      <c r="D973" s="173">
        <f t="shared" si="317"/>
        <v>635</v>
      </c>
      <c r="E973" s="201"/>
      <c r="F973" s="198" t="str">
        <f>IFERROR(+VLOOKUP(E973,'TAB 1 Codificação CC Órgão'!$A$19:$L$1027,12,0),"-")</f>
        <v>-</v>
      </c>
      <c r="G973" s="204"/>
      <c r="H973" s="201"/>
      <c r="I973" s="204"/>
    </row>
    <row r="974" spans="1:9">
      <c r="A974" s="173" t="str">
        <f t="shared" si="318"/>
        <v>22.1.4.636</v>
      </c>
      <c r="B974" s="173" t="str">
        <f t="shared" si="316"/>
        <v>22.1</v>
      </c>
      <c r="C974" s="173">
        <f t="shared" si="316"/>
        <v>4</v>
      </c>
      <c r="D974" s="173">
        <f t="shared" si="317"/>
        <v>636</v>
      </c>
      <c r="E974" s="201"/>
      <c r="F974" s="198" t="str">
        <f>IFERROR(+VLOOKUP(E974,'TAB 1 Codificação CC Órgão'!$A$19:$L$1027,12,0),"-")</f>
        <v>-</v>
      </c>
      <c r="G974" s="204"/>
      <c r="H974" s="201"/>
      <c r="I974" s="204"/>
    </row>
    <row r="975" spans="1:9">
      <c r="A975" s="173" t="str">
        <f t="shared" si="318"/>
        <v>22.1.4.637</v>
      </c>
      <c r="B975" s="173" t="str">
        <f t="shared" si="316"/>
        <v>22.1</v>
      </c>
      <c r="C975" s="173">
        <f t="shared" si="316"/>
        <v>4</v>
      </c>
      <c r="D975" s="173">
        <f t="shared" si="317"/>
        <v>637</v>
      </c>
      <c r="E975" s="201"/>
      <c r="F975" s="198" t="str">
        <f>IFERROR(+VLOOKUP(E975,'TAB 1 Codificação CC Órgão'!$A$19:$L$1027,12,0),"-")</f>
        <v>-</v>
      </c>
      <c r="G975" s="204"/>
      <c r="H975" s="201"/>
      <c r="I975" s="204"/>
    </row>
    <row r="976" spans="1:9">
      <c r="A976" s="173" t="str">
        <f t="shared" si="318"/>
        <v>22.1.4.638</v>
      </c>
      <c r="B976" s="173" t="str">
        <f t="shared" si="316"/>
        <v>22.1</v>
      </c>
      <c r="C976" s="173">
        <f t="shared" si="316"/>
        <v>4</v>
      </c>
      <c r="D976" s="173">
        <f t="shared" si="317"/>
        <v>638</v>
      </c>
      <c r="E976" s="201"/>
      <c r="F976" s="198" t="str">
        <f>IFERROR(+VLOOKUP(E976,'TAB 1 Codificação CC Órgão'!$A$19:$L$1027,12,0),"-")</f>
        <v>-</v>
      </c>
      <c r="G976" s="204"/>
      <c r="H976" s="201"/>
      <c r="I976" s="204"/>
    </row>
    <row r="977" spans="1:9">
      <c r="A977" s="173" t="str">
        <f t="shared" si="318"/>
        <v>22.1.4.639</v>
      </c>
      <c r="B977" s="173" t="str">
        <f t="shared" si="316"/>
        <v>22.1</v>
      </c>
      <c r="C977" s="173">
        <f t="shared" si="316"/>
        <v>4</v>
      </c>
      <c r="D977" s="173">
        <f t="shared" si="317"/>
        <v>639</v>
      </c>
      <c r="E977" s="201"/>
      <c r="F977" s="198" t="str">
        <f>IFERROR(+VLOOKUP(E977,'TAB 1 Codificação CC Órgão'!$A$19:$L$1027,12,0),"-")</f>
        <v>-</v>
      </c>
      <c r="G977" s="204"/>
      <c r="H977" s="201"/>
      <c r="I977" s="204"/>
    </row>
    <row r="978" spans="1:9">
      <c r="A978" s="173" t="str">
        <f t="shared" si="318"/>
        <v>22.1.4.640</v>
      </c>
      <c r="B978" s="173" t="str">
        <f t="shared" si="316"/>
        <v>22.1</v>
      </c>
      <c r="C978" s="173">
        <f t="shared" si="316"/>
        <v>4</v>
      </c>
      <c r="D978" s="173">
        <f t="shared" si="317"/>
        <v>640</v>
      </c>
      <c r="E978" s="201"/>
      <c r="F978" s="198" t="str">
        <f>IFERROR(+VLOOKUP(E978,'TAB 1 Codificação CC Órgão'!$A$19:$L$1027,12,0),"-")</f>
        <v>-</v>
      </c>
      <c r="G978" s="204"/>
      <c r="H978" s="201"/>
      <c r="I978" s="204"/>
    </row>
    <row r="979" spans="1:9">
      <c r="A979" s="173" t="str">
        <f t="shared" si="318"/>
        <v>22.1.4.641</v>
      </c>
      <c r="B979" s="173" t="str">
        <f t="shared" si="316"/>
        <v>22.1</v>
      </c>
      <c r="C979" s="173">
        <f t="shared" si="316"/>
        <v>4</v>
      </c>
      <c r="D979" s="173">
        <f t="shared" si="317"/>
        <v>641</v>
      </c>
      <c r="E979" s="201"/>
      <c r="F979" s="198" t="str">
        <f>IFERROR(+VLOOKUP(E979,'TAB 1 Codificação CC Órgão'!$A$19:$L$1027,12,0),"-")</f>
        <v>-</v>
      </c>
      <c r="G979" s="204"/>
      <c r="H979" s="201"/>
      <c r="I979" s="204"/>
    </row>
    <row r="980" spans="1:9">
      <c r="A980" s="173" t="str">
        <f t="shared" si="318"/>
        <v>22.1.4.642</v>
      </c>
      <c r="B980" s="173" t="str">
        <f t="shared" si="316"/>
        <v>22.1</v>
      </c>
      <c r="C980" s="173">
        <f t="shared" si="316"/>
        <v>4</v>
      </c>
      <c r="D980" s="173">
        <f t="shared" si="317"/>
        <v>642</v>
      </c>
      <c r="E980" s="201"/>
      <c r="F980" s="198" t="str">
        <f>IFERROR(+VLOOKUP(E980,'TAB 1 Codificação CC Órgão'!$A$19:$L$1027,12,0),"-")</f>
        <v>-</v>
      </c>
      <c r="G980" s="204"/>
      <c r="H980" s="201"/>
      <c r="I980" s="204"/>
    </row>
    <row r="981" spans="1:9">
      <c r="A981" s="173" t="str">
        <f t="shared" si="318"/>
        <v>22.1.4.643</v>
      </c>
      <c r="B981" s="173" t="str">
        <f t="shared" ref="B981:C1044" si="319">+B980</f>
        <v>22.1</v>
      </c>
      <c r="C981" s="173">
        <f t="shared" si="319"/>
        <v>4</v>
      </c>
      <c r="D981" s="173">
        <f t="shared" ref="D981:D1044" si="320">+D980+1</f>
        <v>643</v>
      </c>
      <c r="E981" s="201"/>
      <c r="F981" s="198" t="str">
        <f>IFERROR(+VLOOKUP(E981,'TAB 1 Codificação CC Órgão'!$A$19:$L$1027,12,0),"-")</f>
        <v>-</v>
      </c>
      <c r="G981" s="204"/>
      <c r="H981" s="201"/>
      <c r="I981" s="204"/>
    </row>
    <row r="982" spans="1:9">
      <c r="A982" s="173" t="str">
        <f t="shared" si="318"/>
        <v>22.1.4.644</v>
      </c>
      <c r="B982" s="173" t="str">
        <f t="shared" si="319"/>
        <v>22.1</v>
      </c>
      <c r="C982" s="173">
        <f t="shared" si="319"/>
        <v>4</v>
      </c>
      <c r="D982" s="173">
        <f t="shared" si="320"/>
        <v>644</v>
      </c>
      <c r="E982" s="201"/>
      <c r="F982" s="198" t="str">
        <f>IFERROR(+VLOOKUP(E982,'TAB 1 Codificação CC Órgão'!$A$19:$L$1027,12,0),"-")</f>
        <v>-</v>
      </c>
      <c r="G982" s="204"/>
      <c r="H982" s="201"/>
      <c r="I982" s="204"/>
    </row>
    <row r="983" spans="1:9">
      <c r="A983" s="173" t="str">
        <f t="shared" si="318"/>
        <v>22.1.4.645</v>
      </c>
      <c r="B983" s="173" t="str">
        <f t="shared" si="319"/>
        <v>22.1</v>
      </c>
      <c r="C983" s="173">
        <f t="shared" si="319"/>
        <v>4</v>
      </c>
      <c r="D983" s="173">
        <f t="shared" si="320"/>
        <v>645</v>
      </c>
      <c r="E983" s="201"/>
      <c r="F983" s="198" t="str">
        <f>IFERROR(+VLOOKUP(E983,'TAB 1 Codificação CC Órgão'!$A$19:$L$1027,12,0),"-")</f>
        <v>-</v>
      </c>
      <c r="G983" s="204"/>
      <c r="H983" s="201"/>
      <c r="I983" s="204"/>
    </row>
    <row r="984" spans="1:9">
      <c r="A984" s="173" t="str">
        <f t="shared" si="318"/>
        <v>22.1.4.646</v>
      </c>
      <c r="B984" s="173" t="str">
        <f t="shared" si="319"/>
        <v>22.1</v>
      </c>
      <c r="C984" s="173">
        <f t="shared" si="319"/>
        <v>4</v>
      </c>
      <c r="D984" s="173">
        <f t="shared" si="320"/>
        <v>646</v>
      </c>
      <c r="E984" s="201"/>
      <c r="F984" s="198" t="str">
        <f>IFERROR(+VLOOKUP(E984,'TAB 1 Codificação CC Órgão'!$A$19:$L$1027,12,0),"-")</f>
        <v>-</v>
      </c>
      <c r="G984" s="204"/>
      <c r="H984" s="201"/>
      <c r="I984" s="204"/>
    </row>
    <row r="985" spans="1:9">
      <c r="A985" s="173" t="str">
        <f t="shared" si="318"/>
        <v>22.1.4.647</v>
      </c>
      <c r="B985" s="173" t="str">
        <f t="shared" si="319"/>
        <v>22.1</v>
      </c>
      <c r="C985" s="173">
        <f t="shared" si="319"/>
        <v>4</v>
      </c>
      <c r="D985" s="173">
        <f t="shared" si="320"/>
        <v>647</v>
      </c>
      <c r="E985" s="201"/>
      <c r="F985" s="198" t="str">
        <f>IFERROR(+VLOOKUP(E985,'TAB 1 Codificação CC Órgão'!$A$19:$L$1027,12,0),"-")</f>
        <v>-</v>
      </c>
      <c r="G985" s="204"/>
      <c r="H985" s="201"/>
      <c r="I985" s="204"/>
    </row>
    <row r="986" spans="1:9">
      <c r="A986" s="173" t="str">
        <f t="shared" si="318"/>
        <v>22.1.4.648</v>
      </c>
      <c r="B986" s="173" t="str">
        <f t="shared" si="319"/>
        <v>22.1</v>
      </c>
      <c r="C986" s="173">
        <f t="shared" si="319"/>
        <v>4</v>
      </c>
      <c r="D986" s="173">
        <f t="shared" si="320"/>
        <v>648</v>
      </c>
      <c r="E986" s="201"/>
      <c r="F986" s="198" t="str">
        <f>IFERROR(+VLOOKUP(E986,'TAB 1 Codificação CC Órgão'!$A$19:$L$1027,12,0),"-")</f>
        <v>-</v>
      </c>
      <c r="G986" s="204"/>
      <c r="H986" s="201"/>
      <c r="I986" s="204"/>
    </row>
    <row r="987" spans="1:9">
      <c r="A987" s="173" t="str">
        <f t="shared" si="318"/>
        <v>22.1.4.649</v>
      </c>
      <c r="B987" s="173" t="str">
        <f t="shared" si="319"/>
        <v>22.1</v>
      </c>
      <c r="C987" s="173">
        <f t="shared" si="319"/>
        <v>4</v>
      </c>
      <c r="D987" s="173">
        <f t="shared" si="320"/>
        <v>649</v>
      </c>
      <c r="E987" s="201"/>
      <c r="F987" s="198" t="str">
        <f>IFERROR(+VLOOKUP(E987,'TAB 1 Codificação CC Órgão'!$A$19:$L$1027,12,0),"-")</f>
        <v>-</v>
      </c>
      <c r="G987" s="204"/>
      <c r="H987" s="201"/>
      <c r="I987" s="204"/>
    </row>
    <row r="988" spans="1:9">
      <c r="A988" s="173" t="str">
        <f t="shared" si="318"/>
        <v>22.1.4.650</v>
      </c>
      <c r="B988" s="173" t="str">
        <f t="shared" si="319"/>
        <v>22.1</v>
      </c>
      <c r="C988" s="173">
        <f t="shared" si="319"/>
        <v>4</v>
      </c>
      <c r="D988" s="173">
        <f t="shared" si="320"/>
        <v>650</v>
      </c>
      <c r="E988" s="201"/>
      <c r="F988" s="198" t="str">
        <f>IFERROR(+VLOOKUP(E988,'TAB 1 Codificação CC Órgão'!$A$19:$L$1027,12,0),"-")</f>
        <v>-</v>
      </c>
      <c r="G988" s="204"/>
      <c r="H988" s="201"/>
      <c r="I988" s="204"/>
    </row>
    <row r="989" spans="1:9">
      <c r="A989" s="173" t="str">
        <f t="shared" si="318"/>
        <v>22.1.4.651</v>
      </c>
      <c r="B989" s="173" t="str">
        <f t="shared" si="319"/>
        <v>22.1</v>
      </c>
      <c r="C989" s="173">
        <f t="shared" si="319"/>
        <v>4</v>
      </c>
      <c r="D989" s="173">
        <f t="shared" si="320"/>
        <v>651</v>
      </c>
      <c r="E989" s="201"/>
      <c r="F989" s="198" t="str">
        <f>IFERROR(+VLOOKUP(E989,'TAB 1 Codificação CC Órgão'!$A$19:$L$1027,12,0),"-")</f>
        <v>-</v>
      </c>
      <c r="G989" s="204"/>
      <c r="H989" s="201"/>
      <c r="I989" s="204"/>
    </row>
    <row r="990" spans="1:9">
      <c r="A990" s="173" t="str">
        <f t="shared" si="318"/>
        <v>22.1.4.652</v>
      </c>
      <c r="B990" s="173" t="str">
        <f t="shared" si="319"/>
        <v>22.1</v>
      </c>
      <c r="C990" s="173">
        <f t="shared" si="319"/>
        <v>4</v>
      </c>
      <c r="D990" s="173">
        <f t="shared" si="320"/>
        <v>652</v>
      </c>
      <c r="E990" s="201"/>
      <c r="F990" s="198" t="str">
        <f>IFERROR(+VLOOKUP(E990,'TAB 1 Codificação CC Órgão'!$A$19:$L$1027,12,0),"-")</f>
        <v>-</v>
      </c>
      <c r="G990" s="204"/>
      <c r="H990" s="201"/>
      <c r="I990" s="204"/>
    </row>
    <row r="991" spans="1:9">
      <c r="A991" s="173" t="str">
        <f t="shared" si="318"/>
        <v>22.1.4.653</v>
      </c>
      <c r="B991" s="173" t="str">
        <f t="shared" si="319"/>
        <v>22.1</v>
      </c>
      <c r="C991" s="173">
        <f t="shared" si="319"/>
        <v>4</v>
      </c>
      <c r="D991" s="173">
        <f t="shared" si="320"/>
        <v>653</v>
      </c>
      <c r="E991" s="201"/>
      <c r="F991" s="198" t="str">
        <f>IFERROR(+VLOOKUP(E991,'TAB 1 Codificação CC Órgão'!$A$19:$L$1027,12,0),"-")</f>
        <v>-</v>
      </c>
      <c r="G991" s="204"/>
      <c r="H991" s="201"/>
      <c r="I991" s="204"/>
    </row>
    <row r="992" spans="1:9">
      <c r="A992" s="173" t="str">
        <f t="shared" si="318"/>
        <v>22.1.4.654</v>
      </c>
      <c r="B992" s="173" t="str">
        <f t="shared" si="319"/>
        <v>22.1</v>
      </c>
      <c r="C992" s="173">
        <f t="shared" si="319"/>
        <v>4</v>
      </c>
      <c r="D992" s="173">
        <f t="shared" si="320"/>
        <v>654</v>
      </c>
      <c r="E992" s="201"/>
      <c r="F992" s="198" t="str">
        <f>IFERROR(+VLOOKUP(E992,'TAB 1 Codificação CC Órgão'!$A$19:$L$1027,12,0),"-")</f>
        <v>-</v>
      </c>
      <c r="G992" s="204"/>
      <c r="H992" s="201"/>
      <c r="I992" s="204"/>
    </row>
    <row r="993" spans="1:9">
      <c r="A993" s="173" t="str">
        <f t="shared" si="318"/>
        <v>22.1.4.655</v>
      </c>
      <c r="B993" s="173" t="str">
        <f t="shared" si="319"/>
        <v>22.1</v>
      </c>
      <c r="C993" s="173">
        <f t="shared" si="319"/>
        <v>4</v>
      </c>
      <c r="D993" s="173">
        <f t="shared" si="320"/>
        <v>655</v>
      </c>
      <c r="E993" s="201"/>
      <c r="F993" s="198" t="str">
        <f>IFERROR(+VLOOKUP(E993,'TAB 1 Codificação CC Órgão'!$A$19:$L$1027,12,0),"-")</f>
        <v>-</v>
      </c>
      <c r="G993" s="204"/>
      <c r="H993" s="201"/>
      <c r="I993" s="204"/>
    </row>
    <row r="994" spans="1:9">
      <c r="A994" s="173" t="str">
        <f t="shared" si="318"/>
        <v>22.1.4.656</v>
      </c>
      <c r="B994" s="173" t="str">
        <f t="shared" si="319"/>
        <v>22.1</v>
      </c>
      <c r="C994" s="173">
        <f t="shared" si="319"/>
        <v>4</v>
      </c>
      <c r="D994" s="173">
        <f t="shared" si="320"/>
        <v>656</v>
      </c>
      <c r="E994" s="201"/>
      <c r="F994" s="198" t="str">
        <f>IFERROR(+VLOOKUP(E994,'TAB 1 Codificação CC Órgão'!$A$19:$L$1027,12,0),"-")</f>
        <v>-</v>
      </c>
      <c r="G994" s="204"/>
      <c r="H994" s="201"/>
      <c r="I994" s="204"/>
    </row>
    <row r="995" spans="1:9">
      <c r="A995" s="173" t="str">
        <f t="shared" si="318"/>
        <v>22.1.4.657</v>
      </c>
      <c r="B995" s="173" t="str">
        <f t="shared" si="319"/>
        <v>22.1</v>
      </c>
      <c r="C995" s="173">
        <f t="shared" si="319"/>
        <v>4</v>
      </c>
      <c r="D995" s="173">
        <f t="shared" si="320"/>
        <v>657</v>
      </c>
      <c r="E995" s="201"/>
      <c r="F995" s="198" t="str">
        <f>IFERROR(+VLOOKUP(E995,'TAB 1 Codificação CC Órgão'!$A$19:$L$1027,12,0),"-")</f>
        <v>-</v>
      </c>
      <c r="G995" s="204"/>
      <c r="H995" s="201"/>
      <c r="I995" s="204"/>
    </row>
    <row r="996" spans="1:9">
      <c r="A996" s="173" t="str">
        <f t="shared" si="318"/>
        <v>22.1.4.658</v>
      </c>
      <c r="B996" s="173" t="str">
        <f t="shared" si="319"/>
        <v>22.1</v>
      </c>
      <c r="C996" s="173">
        <f t="shared" si="319"/>
        <v>4</v>
      </c>
      <c r="D996" s="173">
        <f t="shared" si="320"/>
        <v>658</v>
      </c>
      <c r="E996" s="201"/>
      <c r="F996" s="198" t="str">
        <f>IFERROR(+VLOOKUP(E996,'TAB 1 Codificação CC Órgão'!$A$19:$L$1027,12,0),"-")</f>
        <v>-</v>
      </c>
      <c r="G996" s="204"/>
      <c r="H996" s="201"/>
      <c r="I996" s="204"/>
    </row>
    <row r="997" spans="1:9">
      <c r="A997" s="173" t="str">
        <f t="shared" si="318"/>
        <v>22.1.4.659</v>
      </c>
      <c r="B997" s="173" t="str">
        <f t="shared" si="319"/>
        <v>22.1</v>
      </c>
      <c r="C997" s="173">
        <f t="shared" si="319"/>
        <v>4</v>
      </c>
      <c r="D997" s="173">
        <f t="shared" si="320"/>
        <v>659</v>
      </c>
      <c r="E997" s="201"/>
      <c r="F997" s="198" t="str">
        <f>IFERROR(+VLOOKUP(E997,'TAB 1 Codificação CC Órgão'!$A$19:$L$1027,12,0),"-")</f>
        <v>-</v>
      </c>
      <c r="G997" s="204"/>
      <c r="H997" s="201"/>
      <c r="I997" s="204"/>
    </row>
    <row r="998" spans="1:9">
      <c r="A998" s="173" t="str">
        <f t="shared" ref="A998:A1061" si="321">CONCATENATE(B998,".",C998,".",D998)</f>
        <v>22.1.4.660</v>
      </c>
      <c r="B998" s="173" t="str">
        <f t="shared" si="319"/>
        <v>22.1</v>
      </c>
      <c r="C998" s="173">
        <f t="shared" si="319"/>
        <v>4</v>
      </c>
      <c r="D998" s="173">
        <f t="shared" si="320"/>
        <v>660</v>
      </c>
      <c r="E998" s="201"/>
      <c r="F998" s="198" t="str">
        <f>IFERROR(+VLOOKUP(E998,'TAB 1 Codificação CC Órgão'!$A$19:$L$1027,12,0),"-")</f>
        <v>-</v>
      </c>
      <c r="G998" s="204"/>
      <c r="H998" s="201"/>
      <c r="I998" s="204"/>
    </row>
    <row r="999" spans="1:9">
      <c r="A999" s="173" t="str">
        <f t="shared" si="321"/>
        <v>22.1.4.661</v>
      </c>
      <c r="B999" s="173" t="str">
        <f t="shared" si="319"/>
        <v>22.1</v>
      </c>
      <c r="C999" s="173">
        <f t="shared" si="319"/>
        <v>4</v>
      </c>
      <c r="D999" s="173">
        <f t="shared" si="320"/>
        <v>661</v>
      </c>
      <c r="E999" s="201"/>
      <c r="F999" s="198" t="str">
        <f>IFERROR(+VLOOKUP(E999,'TAB 1 Codificação CC Órgão'!$A$19:$L$1027,12,0),"-")</f>
        <v>-</v>
      </c>
      <c r="G999" s="204"/>
      <c r="H999" s="201"/>
      <c r="I999" s="204"/>
    </row>
    <row r="1000" spans="1:9">
      <c r="A1000" s="173" t="str">
        <f t="shared" si="321"/>
        <v>22.1.4.662</v>
      </c>
      <c r="B1000" s="173" t="str">
        <f t="shared" si="319"/>
        <v>22.1</v>
      </c>
      <c r="C1000" s="173">
        <f t="shared" si="319"/>
        <v>4</v>
      </c>
      <c r="D1000" s="173">
        <f t="shared" si="320"/>
        <v>662</v>
      </c>
      <c r="E1000" s="201"/>
      <c r="F1000" s="198" t="str">
        <f>IFERROR(+VLOOKUP(E1000,'TAB 1 Codificação CC Órgão'!$A$19:$L$1027,12,0),"-")</f>
        <v>-</v>
      </c>
      <c r="G1000" s="204"/>
      <c r="H1000" s="201"/>
      <c r="I1000" s="204"/>
    </row>
    <row r="1001" spans="1:9">
      <c r="A1001" s="173" t="str">
        <f t="shared" si="321"/>
        <v>22.1.4.663</v>
      </c>
      <c r="B1001" s="173" t="str">
        <f t="shared" si="319"/>
        <v>22.1</v>
      </c>
      <c r="C1001" s="173">
        <f t="shared" si="319"/>
        <v>4</v>
      </c>
      <c r="D1001" s="173">
        <f t="shared" si="320"/>
        <v>663</v>
      </c>
      <c r="E1001" s="201"/>
      <c r="F1001" s="198" t="str">
        <f>IFERROR(+VLOOKUP(E1001,'TAB 1 Codificação CC Órgão'!$A$19:$L$1027,12,0),"-")</f>
        <v>-</v>
      </c>
      <c r="G1001" s="204"/>
      <c r="H1001" s="201"/>
      <c r="I1001" s="204"/>
    </row>
    <row r="1002" spans="1:9">
      <c r="A1002" s="173" t="str">
        <f t="shared" si="321"/>
        <v>22.1.4.664</v>
      </c>
      <c r="B1002" s="173" t="str">
        <f t="shared" si="319"/>
        <v>22.1</v>
      </c>
      <c r="C1002" s="173">
        <f t="shared" si="319"/>
        <v>4</v>
      </c>
      <c r="D1002" s="173">
        <f t="shared" si="320"/>
        <v>664</v>
      </c>
      <c r="E1002" s="201"/>
      <c r="F1002" s="198" t="str">
        <f>IFERROR(+VLOOKUP(E1002,'TAB 1 Codificação CC Órgão'!$A$19:$L$1027,12,0),"-")</f>
        <v>-</v>
      </c>
      <c r="G1002" s="204"/>
      <c r="H1002" s="201"/>
      <c r="I1002" s="204"/>
    </row>
    <row r="1003" spans="1:9">
      <c r="A1003" s="173" t="str">
        <f t="shared" si="321"/>
        <v>22.1.4.665</v>
      </c>
      <c r="B1003" s="173" t="str">
        <f t="shared" si="319"/>
        <v>22.1</v>
      </c>
      <c r="C1003" s="173">
        <f t="shared" si="319"/>
        <v>4</v>
      </c>
      <c r="D1003" s="173">
        <f t="shared" si="320"/>
        <v>665</v>
      </c>
      <c r="E1003" s="201"/>
      <c r="F1003" s="198" t="str">
        <f>IFERROR(+VLOOKUP(E1003,'TAB 1 Codificação CC Órgão'!$A$19:$L$1027,12,0),"-")</f>
        <v>-</v>
      </c>
      <c r="G1003" s="204"/>
      <c r="H1003" s="201"/>
      <c r="I1003" s="204"/>
    </row>
    <row r="1004" spans="1:9">
      <c r="A1004" s="173" t="str">
        <f t="shared" si="321"/>
        <v>22.1.4.666</v>
      </c>
      <c r="B1004" s="173" t="str">
        <f t="shared" si="319"/>
        <v>22.1</v>
      </c>
      <c r="C1004" s="173">
        <f t="shared" si="319"/>
        <v>4</v>
      </c>
      <c r="D1004" s="173">
        <f t="shared" si="320"/>
        <v>666</v>
      </c>
      <c r="E1004" s="201"/>
      <c r="F1004" s="198" t="str">
        <f>IFERROR(+VLOOKUP(E1004,'TAB 1 Codificação CC Órgão'!$A$19:$L$1027,12,0),"-")</f>
        <v>-</v>
      </c>
      <c r="G1004" s="204"/>
      <c r="H1004" s="201"/>
      <c r="I1004" s="204"/>
    </row>
    <row r="1005" spans="1:9">
      <c r="A1005" s="173" t="str">
        <f t="shared" si="321"/>
        <v>22.1.4.667</v>
      </c>
      <c r="B1005" s="173" t="str">
        <f t="shared" si="319"/>
        <v>22.1</v>
      </c>
      <c r="C1005" s="173">
        <f t="shared" si="319"/>
        <v>4</v>
      </c>
      <c r="D1005" s="173">
        <f t="shared" si="320"/>
        <v>667</v>
      </c>
      <c r="E1005" s="201"/>
      <c r="F1005" s="198" t="str">
        <f>IFERROR(+VLOOKUP(E1005,'TAB 1 Codificação CC Órgão'!$A$19:$L$1027,12,0),"-")</f>
        <v>-</v>
      </c>
      <c r="G1005" s="204"/>
      <c r="H1005" s="201"/>
      <c r="I1005" s="204"/>
    </row>
    <row r="1006" spans="1:9">
      <c r="A1006" s="173" t="str">
        <f t="shared" si="321"/>
        <v>22.1.4.668</v>
      </c>
      <c r="B1006" s="173" t="str">
        <f t="shared" si="319"/>
        <v>22.1</v>
      </c>
      <c r="C1006" s="173">
        <f t="shared" si="319"/>
        <v>4</v>
      </c>
      <c r="D1006" s="173">
        <f t="shared" si="320"/>
        <v>668</v>
      </c>
      <c r="E1006" s="201"/>
      <c r="F1006" s="198" t="str">
        <f>IFERROR(+VLOOKUP(E1006,'TAB 1 Codificação CC Órgão'!$A$19:$L$1027,12,0),"-")</f>
        <v>-</v>
      </c>
      <c r="G1006" s="204"/>
      <c r="H1006" s="201"/>
      <c r="I1006" s="204"/>
    </row>
    <row r="1007" spans="1:9">
      <c r="A1007" s="173" t="str">
        <f t="shared" si="321"/>
        <v>22.1.4.669</v>
      </c>
      <c r="B1007" s="173" t="str">
        <f t="shared" si="319"/>
        <v>22.1</v>
      </c>
      <c r="C1007" s="173">
        <f t="shared" si="319"/>
        <v>4</v>
      </c>
      <c r="D1007" s="173">
        <f t="shared" si="320"/>
        <v>669</v>
      </c>
      <c r="E1007" s="201"/>
      <c r="F1007" s="198" t="str">
        <f>IFERROR(+VLOOKUP(E1007,'TAB 1 Codificação CC Órgão'!$A$19:$L$1027,12,0),"-")</f>
        <v>-</v>
      </c>
      <c r="G1007" s="204"/>
      <c r="H1007" s="201"/>
      <c r="I1007" s="204"/>
    </row>
    <row r="1008" spans="1:9">
      <c r="A1008" s="173" t="str">
        <f t="shared" si="321"/>
        <v>22.1.4.670</v>
      </c>
      <c r="B1008" s="173" t="str">
        <f t="shared" si="319"/>
        <v>22.1</v>
      </c>
      <c r="C1008" s="173">
        <f t="shared" si="319"/>
        <v>4</v>
      </c>
      <c r="D1008" s="173">
        <f t="shared" si="320"/>
        <v>670</v>
      </c>
      <c r="E1008" s="201"/>
      <c r="F1008" s="198" t="str">
        <f>IFERROR(+VLOOKUP(E1008,'TAB 1 Codificação CC Órgão'!$A$19:$L$1027,12,0),"-")</f>
        <v>-</v>
      </c>
      <c r="G1008" s="204"/>
      <c r="H1008" s="201"/>
      <c r="I1008" s="204"/>
    </row>
    <row r="1009" spans="1:9">
      <c r="A1009" s="173" t="str">
        <f t="shared" si="321"/>
        <v>22.1.4.671</v>
      </c>
      <c r="B1009" s="173" t="str">
        <f t="shared" si="319"/>
        <v>22.1</v>
      </c>
      <c r="C1009" s="173">
        <f t="shared" si="319"/>
        <v>4</v>
      </c>
      <c r="D1009" s="173">
        <f t="shared" si="320"/>
        <v>671</v>
      </c>
      <c r="E1009" s="201"/>
      <c r="F1009" s="198" t="str">
        <f>IFERROR(+VLOOKUP(E1009,'TAB 1 Codificação CC Órgão'!$A$19:$L$1027,12,0),"-")</f>
        <v>-</v>
      </c>
      <c r="G1009" s="204"/>
      <c r="H1009" s="201"/>
      <c r="I1009" s="204"/>
    </row>
    <row r="1010" spans="1:9">
      <c r="A1010" s="173" t="str">
        <f t="shared" si="321"/>
        <v>22.1.4.672</v>
      </c>
      <c r="B1010" s="173" t="str">
        <f t="shared" si="319"/>
        <v>22.1</v>
      </c>
      <c r="C1010" s="173">
        <f t="shared" si="319"/>
        <v>4</v>
      </c>
      <c r="D1010" s="173">
        <f t="shared" si="320"/>
        <v>672</v>
      </c>
      <c r="E1010" s="201"/>
      <c r="F1010" s="198" t="str">
        <f>IFERROR(+VLOOKUP(E1010,'TAB 1 Codificação CC Órgão'!$A$19:$L$1027,12,0),"-")</f>
        <v>-</v>
      </c>
      <c r="G1010" s="204"/>
      <c r="H1010" s="201"/>
      <c r="I1010" s="204"/>
    </row>
    <row r="1011" spans="1:9">
      <c r="A1011" s="173" t="str">
        <f t="shared" si="321"/>
        <v>22.1.4.673</v>
      </c>
      <c r="B1011" s="173" t="str">
        <f t="shared" si="319"/>
        <v>22.1</v>
      </c>
      <c r="C1011" s="173">
        <f t="shared" si="319"/>
        <v>4</v>
      </c>
      <c r="D1011" s="173">
        <f t="shared" si="320"/>
        <v>673</v>
      </c>
      <c r="E1011" s="201"/>
      <c r="F1011" s="198" t="str">
        <f>IFERROR(+VLOOKUP(E1011,'TAB 1 Codificação CC Órgão'!$A$19:$L$1027,12,0),"-")</f>
        <v>-</v>
      </c>
      <c r="G1011" s="204"/>
      <c r="H1011" s="201"/>
      <c r="I1011" s="204"/>
    </row>
    <row r="1012" spans="1:9">
      <c r="A1012" s="173" t="str">
        <f t="shared" si="321"/>
        <v>22.1.4.674</v>
      </c>
      <c r="B1012" s="173" t="str">
        <f t="shared" si="319"/>
        <v>22.1</v>
      </c>
      <c r="C1012" s="173">
        <f t="shared" si="319"/>
        <v>4</v>
      </c>
      <c r="D1012" s="173">
        <f t="shared" si="320"/>
        <v>674</v>
      </c>
      <c r="E1012" s="201"/>
      <c r="F1012" s="198" t="str">
        <f>IFERROR(+VLOOKUP(E1012,'TAB 1 Codificação CC Órgão'!$A$19:$L$1027,12,0),"-")</f>
        <v>-</v>
      </c>
      <c r="G1012" s="204"/>
      <c r="H1012" s="201"/>
      <c r="I1012" s="204"/>
    </row>
    <row r="1013" spans="1:9">
      <c r="A1013" s="173" t="str">
        <f t="shared" si="321"/>
        <v>22.1.4.675</v>
      </c>
      <c r="B1013" s="173" t="str">
        <f t="shared" si="319"/>
        <v>22.1</v>
      </c>
      <c r="C1013" s="173">
        <f t="shared" si="319"/>
        <v>4</v>
      </c>
      <c r="D1013" s="173">
        <f t="shared" si="320"/>
        <v>675</v>
      </c>
      <c r="E1013" s="201"/>
      <c r="F1013" s="198" t="str">
        <f>IFERROR(+VLOOKUP(E1013,'TAB 1 Codificação CC Órgão'!$A$19:$L$1027,12,0),"-")</f>
        <v>-</v>
      </c>
      <c r="G1013" s="204"/>
      <c r="H1013" s="201"/>
      <c r="I1013" s="204"/>
    </row>
    <row r="1014" spans="1:9">
      <c r="A1014" s="173" t="str">
        <f t="shared" si="321"/>
        <v>22.1.4.676</v>
      </c>
      <c r="B1014" s="173" t="str">
        <f t="shared" si="319"/>
        <v>22.1</v>
      </c>
      <c r="C1014" s="173">
        <f t="shared" si="319"/>
        <v>4</v>
      </c>
      <c r="D1014" s="173">
        <f t="shared" si="320"/>
        <v>676</v>
      </c>
      <c r="E1014" s="201"/>
      <c r="F1014" s="198" t="str">
        <f>IFERROR(+VLOOKUP(E1014,'TAB 1 Codificação CC Órgão'!$A$19:$L$1027,12,0),"-")</f>
        <v>-</v>
      </c>
      <c r="G1014" s="204"/>
      <c r="H1014" s="201"/>
      <c r="I1014" s="204"/>
    </row>
    <row r="1015" spans="1:9">
      <c r="A1015" s="173" t="str">
        <f t="shared" si="321"/>
        <v>22.1.4.677</v>
      </c>
      <c r="B1015" s="173" t="str">
        <f t="shared" si="319"/>
        <v>22.1</v>
      </c>
      <c r="C1015" s="173">
        <f t="shared" si="319"/>
        <v>4</v>
      </c>
      <c r="D1015" s="173">
        <f t="shared" si="320"/>
        <v>677</v>
      </c>
      <c r="E1015" s="201"/>
      <c r="F1015" s="198" t="str">
        <f>IFERROR(+VLOOKUP(E1015,'TAB 1 Codificação CC Órgão'!$A$19:$L$1027,12,0),"-")</f>
        <v>-</v>
      </c>
      <c r="G1015" s="204"/>
      <c r="H1015" s="201"/>
      <c r="I1015" s="204"/>
    </row>
    <row r="1016" spans="1:9">
      <c r="A1016" s="173" t="str">
        <f t="shared" si="321"/>
        <v>22.1.4.678</v>
      </c>
      <c r="B1016" s="173" t="str">
        <f t="shared" si="319"/>
        <v>22.1</v>
      </c>
      <c r="C1016" s="173">
        <f t="shared" si="319"/>
        <v>4</v>
      </c>
      <c r="D1016" s="173">
        <f t="shared" si="320"/>
        <v>678</v>
      </c>
      <c r="E1016" s="201"/>
      <c r="F1016" s="198" t="str">
        <f>IFERROR(+VLOOKUP(E1016,'TAB 1 Codificação CC Órgão'!$A$19:$L$1027,12,0),"-")</f>
        <v>-</v>
      </c>
      <c r="G1016" s="204"/>
      <c r="H1016" s="201"/>
      <c r="I1016" s="204"/>
    </row>
    <row r="1017" spans="1:9">
      <c r="A1017" s="173" t="str">
        <f t="shared" si="321"/>
        <v>22.1.4.679</v>
      </c>
      <c r="B1017" s="173" t="str">
        <f t="shared" si="319"/>
        <v>22.1</v>
      </c>
      <c r="C1017" s="173">
        <f t="shared" si="319"/>
        <v>4</v>
      </c>
      <c r="D1017" s="173">
        <f t="shared" si="320"/>
        <v>679</v>
      </c>
      <c r="E1017" s="201"/>
      <c r="F1017" s="198" t="str">
        <f>IFERROR(+VLOOKUP(E1017,'TAB 1 Codificação CC Órgão'!$A$19:$L$1027,12,0),"-")</f>
        <v>-</v>
      </c>
      <c r="G1017" s="204"/>
      <c r="H1017" s="201"/>
      <c r="I1017" s="204"/>
    </row>
    <row r="1018" spans="1:9">
      <c r="A1018" s="173" t="str">
        <f t="shared" si="321"/>
        <v>22.1.4.680</v>
      </c>
      <c r="B1018" s="173" t="str">
        <f t="shared" si="319"/>
        <v>22.1</v>
      </c>
      <c r="C1018" s="173">
        <f t="shared" si="319"/>
        <v>4</v>
      </c>
      <c r="D1018" s="173">
        <f t="shared" si="320"/>
        <v>680</v>
      </c>
      <c r="E1018" s="201"/>
      <c r="F1018" s="198" t="str">
        <f>IFERROR(+VLOOKUP(E1018,'TAB 1 Codificação CC Órgão'!$A$19:$L$1027,12,0),"-")</f>
        <v>-</v>
      </c>
      <c r="G1018" s="204"/>
      <c r="H1018" s="201"/>
      <c r="I1018" s="204"/>
    </row>
    <row r="1019" spans="1:9">
      <c r="A1019" s="173" t="str">
        <f t="shared" si="321"/>
        <v>22.1.4.681</v>
      </c>
      <c r="B1019" s="173" t="str">
        <f t="shared" si="319"/>
        <v>22.1</v>
      </c>
      <c r="C1019" s="173">
        <f t="shared" si="319"/>
        <v>4</v>
      </c>
      <c r="D1019" s="173">
        <f t="shared" si="320"/>
        <v>681</v>
      </c>
      <c r="E1019" s="201"/>
      <c r="F1019" s="198" t="str">
        <f>IFERROR(+VLOOKUP(E1019,'TAB 1 Codificação CC Órgão'!$A$19:$L$1027,12,0),"-")</f>
        <v>-</v>
      </c>
      <c r="G1019" s="204"/>
      <c r="H1019" s="201"/>
      <c r="I1019" s="204"/>
    </row>
    <row r="1020" spans="1:9">
      <c r="A1020" s="173" t="str">
        <f t="shared" si="321"/>
        <v>22.1.4.682</v>
      </c>
      <c r="B1020" s="173" t="str">
        <f t="shared" si="319"/>
        <v>22.1</v>
      </c>
      <c r="C1020" s="173">
        <f t="shared" si="319"/>
        <v>4</v>
      </c>
      <c r="D1020" s="173">
        <f t="shared" si="320"/>
        <v>682</v>
      </c>
      <c r="E1020" s="201"/>
      <c r="F1020" s="198" t="str">
        <f>IFERROR(+VLOOKUP(E1020,'TAB 1 Codificação CC Órgão'!$A$19:$L$1027,12,0),"-")</f>
        <v>-</v>
      </c>
      <c r="G1020" s="204"/>
      <c r="H1020" s="201"/>
      <c r="I1020" s="204"/>
    </row>
    <row r="1021" spans="1:9">
      <c r="A1021" s="173" t="str">
        <f t="shared" si="321"/>
        <v>22.1.4.683</v>
      </c>
      <c r="B1021" s="173" t="str">
        <f t="shared" si="319"/>
        <v>22.1</v>
      </c>
      <c r="C1021" s="173">
        <f t="shared" si="319"/>
        <v>4</v>
      </c>
      <c r="D1021" s="173">
        <f t="shared" si="320"/>
        <v>683</v>
      </c>
      <c r="E1021" s="201"/>
      <c r="F1021" s="198" t="str">
        <f>IFERROR(+VLOOKUP(E1021,'TAB 1 Codificação CC Órgão'!$A$19:$L$1027,12,0),"-")</f>
        <v>-</v>
      </c>
      <c r="G1021" s="204"/>
      <c r="H1021" s="201"/>
      <c r="I1021" s="204"/>
    </row>
    <row r="1022" spans="1:9">
      <c r="A1022" s="173" t="str">
        <f t="shared" si="321"/>
        <v>22.1.4.684</v>
      </c>
      <c r="B1022" s="173" t="str">
        <f t="shared" si="319"/>
        <v>22.1</v>
      </c>
      <c r="C1022" s="173">
        <f t="shared" si="319"/>
        <v>4</v>
      </c>
      <c r="D1022" s="173">
        <f t="shared" si="320"/>
        <v>684</v>
      </c>
      <c r="E1022" s="201"/>
      <c r="F1022" s="198" t="str">
        <f>IFERROR(+VLOOKUP(E1022,'TAB 1 Codificação CC Órgão'!$A$19:$L$1027,12,0),"-")</f>
        <v>-</v>
      </c>
      <c r="G1022" s="204"/>
      <c r="H1022" s="201"/>
      <c r="I1022" s="204"/>
    </row>
    <row r="1023" spans="1:9">
      <c r="A1023" s="173" t="str">
        <f t="shared" si="321"/>
        <v>22.1.4.685</v>
      </c>
      <c r="B1023" s="173" t="str">
        <f t="shared" si="319"/>
        <v>22.1</v>
      </c>
      <c r="C1023" s="173">
        <f t="shared" si="319"/>
        <v>4</v>
      </c>
      <c r="D1023" s="173">
        <f t="shared" si="320"/>
        <v>685</v>
      </c>
      <c r="E1023" s="201"/>
      <c r="F1023" s="198" t="str">
        <f>IFERROR(+VLOOKUP(E1023,'TAB 1 Codificação CC Órgão'!$A$19:$L$1027,12,0),"-")</f>
        <v>-</v>
      </c>
      <c r="G1023" s="204"/>
      <c r="H1023" s="201"/>
      <c r="I1023" s="204"/>
    </row>
    <row r="1024" spans="1:9">
      <c r="A1024" s="173" t="str">
        <f t="shared" si="321"/>
        <v>22.1.4.686</v>
      </c>
      <c r="B1024" s="173" t="str">
        <f t="shared" si="319"/>
        <v>22.1</v>
      </c>
      <c r="C1024" s="173">
        <f t="shared" si="319"/>
        <v>4</v>
      </c>
      <c r="D1024" s="173">
        <f t="shared" si="320"/>
        <v>686</v>
      </c>
      <c r="E1024" s="201"/>
      <c r="F1024" s="198" t="str">
        <f>IFERROR(+VLOOKUP(E1024,'TAB 1 Codificação CC Órgão'!$A$19:$L$1027,12,0),"-")</f>
        <v>-</v>
      </c>
      <c r="G1024" s="204"/>
      <c r="H1024" s="201"/>
      <c r="I1024" s="204"/>
    </row>
    <row r="1025" spans="1:9">
      <c r="A1025" s="173" t="str">
        <f t="shared" si="321"/>
        <v>22.1.4.687</v>
      </c>
      <c r="B1025" s="173" t="str">
        <f t="shared" si="319"/>
        <v>22.1</v>
      </c>
      <c r="C1025" s="173">
        <f t="shared" si="319"/>
        <v>4</v>
      </c>
      <c r="D1025" s="173">
        <f t="shared" si="320"/>
        <v>687</v>
      </c>
      <c r="E1025" s="201"/>
      <c r="F1025" s="198" t="str">
        <f>IFERROR(+VLOOKUP(E1025,'TAB 1 Codificação CC Órgão'!$A$19:$L$1027,12,0),"-")</f>
        <v>-</v>
      </c>
      <c r="G1025" s="204"/>
      <c r="H1025" s="201"/>
      <c r="I1025" s="204"/>
    </row>
    <row r="1026" spans="1:9">
      <c r="A1026" s="173" t="str">
        <f t="shared" si="321"/>
        <v>22.1.4.688</v>
      </c>
      <c r="B1026" s="173" t="str">
        <f t="shared" si="319"/>
        <v>22.1</v>
      </c>
      <c r="C1026" s="173">
        <f t="shared" si="319"/>
        <v>4</v>
      </c>
      <c r="D1026" s="173">
        <f t="shared" si="320"/>
        <v>688</v>
      </c>
      <c r="E1026" s="201"/>
      <c r="F1026" s="198" t="str">
        <f>IFERROR(+VLOOKUP(E1026,'TAB 1 Codificação CC Órgão'!$A$19:$L$1027,12,0),"-")</f>
        <v>-</v>
      </c>
      <c r="G1026" s="204"/>
      <c r="H1026" s="201"/>
      <c r="I1026" s="204"/>
    </row>
    <row r="1027" spans="1:9">
      <c r="A1027" s="173" t="str">
        <f t="shared" si="321"/>
        <v>22.1.4.689</v>
      </c>
      <c r="B1027" s="173" t="str">
        <f t="shared" si="319"/>
        <v>22.1</v>
      </c>
      <c r="C1027" s="173">
        <f t="shared" si="319"/>
        <v>4</v>
      </c>
      <c r="D1027" s="173">
        <f t="shared" si="320"/>
        <v>689</v>
      </c>
      <c r="E1027" s="201"/>
      <c r="F1027" s="198" t="str">
        <f>IFERROR(+VLOOKUP(E1027,'TAB 1 Codificação CC Órgão'!$A$19:$L$1027,12,0),"-")</f>
        <v>-</v>
      </c>
      <c r="G1027" s="204"/>
      <c r="H1027" s="201"/>
      <c r="I1027" s="204"/>
    </row>
    <row r="1028" spans="1:9">
      <c r="A1028" s="173" t="str">
        <f t="shared" si="321"/>
        <v>22.1.4.690</v>
      </c>
      <c r="B1028" s="173" t="str">
        <f t="shared" si="319"/>
        <v>22.1</v>
      </c>
      <c r="C1028" s="173">
        <f t="shared" si="319"/>
        <v>4</v>
      </c>
      <c r="D1028" s="173">
        <f t="shared" si="320"/>
        <v>690</v>
      </c>
      <c r="E1028" s="201"/>
      <c r="F1028" s="198" t="str">
        <f>IFERROR(+VLOOKUP(E1028,'TAB 1 Codificação CC Órgão'!$A$19:$L$1027,12,0),"-")</f>
        <v>-</v>
      </c>
      <c r="G1028" s="204"/>
      <c r="H1028" s="201"/>
      <c r="I1028" s="204"/>
    </row>
    <row r="1029" spans="1:9">
      <c r="A1029" s="173" t="str">
        <f t="shared" si="321"/>
        <v>22.1.4.691</v>
      </c>
      <c r="B1029" s="173" t="str">
        <f t="shared" si="319"/>
        <v>22.1</v>
      </c>
      <c r="C1029" s="173">
        <f t="shared" si="319"/>
        <v>4</v>
      </c>
      <c r="D1029" s="173">
        <f t="shared" si="320"/>
        <v>691</v>
      </c>
      <c r="E1029" s="201"/>
      <c r="F1029" s="198" t="str">
        <f>IFERROR(+VLOOKUP(E1029,'TAB 1 Codificação CC Órgão'!$A$19:$L$1027,12,0),"-")</f>
        <v>-</v>
      </c>
      <c r="G1029" s="204"/>
      <c r="H1029" s="201"/>
      <c r="I1029" s="204"/>
    </row>
    <row r="1030" spans="1:9">
      <c r="A1030" s="173" t="str">
        <f t="shared" si="321"/>
        <v>22.1.4.692</v>
      </c>
      <c r="B1030" s="173" t="str">
        <f t="shared" si="319"/>
        <v>22.1</v>
      </c>
      <c r="C1030" s="173">
        <f t="shared" si="319"/>
        <v>4</v>
      </c>
      <c r="D1030" s="173">
        <f t="shared" si="320"/>
        <v>692</v>
      </c>
      <c r="E1030" s="201"/>
      <c r="F1030" s="198" t="str">
        <f>IFERROR(+VLOOKUP(E1030,'TAB 1 Codificação CC Órgão'!$A$19:$L$1027,12,0),"-")</f>
        <v>-</v>
      </c>
      <c r="G1030" s="204"/>
      <c r="H1030" s="201"/>
      <c r="I1030" s="204"/>
    </row>
    <row r="1031" spans="1:9">
      <c r="A1031" s="173" t="str">
        <f t="shared" si="321"/>
        <v>22.1.4.693</v>
      </c>
      <c r="B1031" s="173" t="str">
        <f t="shared" si="319"/>
        <v>22.1</v>
      </c>
      <c r="C1031" s="173">
        <f t="shared" si="319"/>
        <v>4</v>
      </c>
      <c r="D1031" s="173">
        <f t="shared" si="320"/>
        <v>693</v>
      </c>
      <c r="E1031" s="201"/>
      <c r="F1031" s="198" t="str">
        <f>IFERROR(+VLOOKUP(E1031,'TAB 1 Codificação CC Órgão'!$A$19:$L$1027,12,0),"-")</f>
        <v>-</v>
      </c>
      <c r="G1031" s="204"/>
      <c r="H1031" s="201"/>
      <c r="I1031" s="204"/>
    </row>
    <row r="1032" spans="1:9">
      <c r="A1032" s="173" t="str">
        <f t="shared" si="321"/>
        <v>22.1.4.694</v>
      </c>
      <c r="B1032" s="173" t="str">
        <f t="shared" si="319"/>
        <v>22.1</v>
      </c>
      <c r="C1032" s="173">
        <f t="shared" si="319"/>
        <v>4</v>
      </c>
      <c r="D1032" s="173">
        <f t="shared" si="320"/>
        <v>694</v>
      </c>
      <c r="E1032" s="201"/>
      <c r="F1032" s="198" t="str">
        <f>IFERROR(+VLOOKUP(E1032,'TAB 1 Codificação CC Órgão'!$A$19:$L$1027,12,0),"-")</f>
        <v>-</v>
      </c>
      <c r="G1032" s="204"/>
      <c r="H1032" s="201"/>
      <c r="I1032" s="204"/>
    </row>
    <row r="1033" spans="1:9">
      <c r="A1033" s="173" t="str">
        <f t="shared" si="321"/>
        <v>22.1.4.695</v>
      </c>
      <c r="B1033" s="173" t="str">
        <f t="shared" si="319"/>
        <v>22.1</v>
      </c>
      <c r="C1033" s="173">
        <f t="shared" si="319"/>
        <v>4</v>
      </c>
      <c r="D1033" s="173">
        <f t="shared" si="320"/>
        <v>695</v>
      </c>
      <c r="E1033" s="201"/>
      <c r="F1033" s="198" t="str">
        <f>IFERROR(+VLOOKUP(E1033,'TAB 1 Codificação CC Órgão'!$A$19:$L$1027,12,0),"-")</f>
        <v>-</v>
      </c>
      <c r="G1033" s="204"/>
      <c r="H1033" s="201"/>
      <c r="I1033" s="204"/>
    </row>
    <row r="1034" spans="1:9">
      <c r="A1034" s="173" t="str">
        <f t="shared" si="321"/>
        <v>22.1.4.696</v>
      </c>
      <c r="B1034" s="173" t="str">
        <f t="shared" si="319"/>
        <v>22.1</v>
      </c>
      <c r="C1034" s="173">
        <f t="shared" si="319"/>
        <v>4</v>
      </c>
      <c r="D1034" s="173">
        <f t="shared" si="320"/>
        <v>696</v>
      </c>
      <c r="E1034" s="201"/>
      <c r="F1034" s="198" t="str">
        <f>IFERROR(+VLOOKUP(E1034,'TAB 1 Codificação CC Órgão'!$A$19:$L$1027,12,0),"-")</f>
        <v>-</v>
      </c>
      <c r="G1034" s="204"/>
      <c r="H1034" s="201"/>
      <c r="I1034" s="204"/>
    </row>
    <row r="1035" spans="1:9">
      <c r="A1035" s="173" t="str">
        <f t="shared" si="321"/>
        <v>22.1.4.697</v>
      </c>
      <c r="B1035" s="173" t="str">
        <f t="shared" si="319"/>
        <v>22.1</v>
      </c>
      <c r="C1035" s="173">
        <f t="shared" si="319"/>
        <v>4</v>
      </c>
      <c r="D1035" s="173">
        <f t="shared" si="320"/>
        <v>697</v>
      </c>
      <c r="E1035" s="201"/>
      <c r="F1035" s="198" t="str">
        <f>IFERROR(+VLOOKUP(E1035,'TAB 1 Codificação CC Órgão'!$A$19:$L$1027,12,0),"-")</f>
        <v>-</v>
      </c>
      <c r="G1035" s="204"/>
      <c r="H1035" s="201"/>
      <c r="I1035" s="204"/>
    </row>
    <row r="1036" spans="1:9">
      <c r="A1036" s="173" t="str">
        <f t="shared" si="321"/>
        <v>22.1.4.698</v>
      </c>
      <c r="B1036" s="173" t="str">
        <f t="shared" si="319"/>
        <v>22.1</v>
      </c>
      <c r="C1036" s="173">
        <f t="shared" si="319"/>
        <v>4</v>
      </c>
      <c r="D1036" s="173">
        <f t="shared" si="320"/>
        <v>698</v>
      </c>
      <c r="E1036" s="201"/>
      <c r="F1036" s="198" t="str">
        <f>IFERROR(+VLOOKUP(E1036,'TAB 1 Codificação CC Órgão'!$A$19:$L$1027,12,0),"-")</f>
        <v>-</v>
      </c>
      <c r="G1036" s="204"/>
      <c r="H1036" s="201"/>
      <c r="I1036" s="204"/>
    </row>
    <row r="1037" spans="1:9">
      <c r="A1037" s="173" t="str">
        <f t="shared" si="321"/>
        <v>22.1.4.699</v>
      </c>
      <c r="B1037" s="173" t="str">
        <f t="shared" si="319"/>
        <v>22.1</v>
      </c>
      <c r="C1037" s="173">
        <f t="shared" si="319"/>
        <v>4</v>
      </c>
      <c r="D1037" s="173">
        <f t="shared" si="320"/>
        <v>699</v>
      </c>
      <c r="E1037" s="201"/>
      <c r="F1037" s="198" t="str">
        <f>IFERROR(+VLOOKUP(E1037,'TAB 1 Codificação CC Órgão'!$A$19:$L$1027,12,0),"-")</f>
        <v>-</v>
      </c>
      <c r="G1037" s="204"/>
      <c r="H1037" s="201"/>
      <c r="I1037" s="204"/>
    </row>
    <row r="1038" spans="1:9">
      <c r="A1038" s="173" t="str">
        <f t="shared" si="321"/>
        <v>22.1.4.700</v>
      </c>
      <c r="B1038" s="173" t="str">
        <f t="shared" si="319"/>
        <v>22.1</v>
      </c>
      <c r="C1038" s="173">
        <f t="shared" si="319"/>
        <v>4</v>
      </c>
      <c r="D1038" s="173">
        <f t="shared" si="320"/>
        <v>700</v>
      </c>
      <c r="E1038" s="201"/>
      <c r="F1038" s="198" t="str">
        <f>IFERROR(+VLOOKUP(E1038,'TAB 1 Codificação CC Órgão'!$A$19:$L$1027,12,0),"-")</f>
        <v>-</v>
      </c>
      <c r="G1038" s="204"/>
      <c r="H1038" s="201"/>
      <c r="I1038" s="204"/>
    </row>
    <row r="1039" spans="1:9">
      <c r="A1039" s="173" t="str">
        <f t="shared" si="321"/>
        <v>22.1.4.701</v>
      </c>
      <c r="B1039" s="173" t="str">
        <f t="shared" si="319"/>
        <v>22.1</v>
      </c>
      <c r="C1039" s="173">
        <f t="shared" si="319"/>
        <v>4</v>
      </c>
      <c r="D1039" s="173">
        <f t="shared" si="320"/>
        <v>701</v>
      </c>
      <c r="E1039" s="201"/>
      <c r="F1039" s="198" t="str">
        <f>IFERROR(+VLOOKUP(E1039,'TAB 1 Codificação CC Órgão'!$A$19:$L$1027,12,0),"-")</f>
        <v>-</v>
      </c>
      <c r="G1039" s="204"/>
      <c r="H1039" s="201"/>
      <c r="I1039" s="204"/>
    </row>
    <row r="1040" spans="1:9">
      <c r="A1040" s="173" t="str">
        <f t="shared" si="321"/>
        <v>22.1.4.702</v>
      </c>
      <c r="B1040" s="173" t="str">
        <f t="shared" si="319"/>
        <v>22.1</v>
      </c>
      <c r="C1040" s="173">
        <f t="shared" si="319"/>
        <v>4</v>
      </c>
      <c r="D1040" s="173">
        <f t="shared" si="320"/>
        <v>702</v>
      </c>
      <c r="E1040" s="201"/>
      <c r="F1040" s="198" t="str">
        <f>IFERROR(+VLOOKUP(E1040,'TAB 1 Codificação CC Órgão'!$A$19:$L$1027,12,0),"-")</f>
        <v>-</v>
      </c>
      <c r="G1040" s="204"/>
      <c r="H1040" s="201"/>
      <c r="I1040" s="204"/>
    </row>
    <row r="1041" spans="1:9">
      <c r="A1041" s="173" t="str">
        <f t="shared" si="321"/>
        <v>22.1.4.703</v>
      </c>
      <c r="B1041" s="173" t="str">
        <f t="shared" si="319"/>
        <v>22.1</v>
      </c>
      <c r="C1041" s="173">
        <f t="shared" si="319"/>
        <v>4</v>
      </c>
      <c r="D1041" s="173">
        <f t="shared" si="320"/>
        <v>703</v>
      </c>
      <c r="E1041" s="201"/>
      <c r="F1041" s="198" t="str">
        <f>IFERROR(+VLOOKUP(E1041,'TAB 1 Codificação CC Órgão'!$A$19:$L$1027,12,0),"-")</f>
        <v>-</v>
      </c>
      <c r="G1041" s="204"/>
      <c r="H1041" s="201"/>
      <c r="I1041" s="204"/>
    </row>
    <row r="1042" spans="1:9">
      <c r="A1042" s="173" t="str">
        <f t="shared" si="321"/>
        <v>22.1.4.704</v>
      </c>
      <c r="B1042" s="173" t="str">
        <f t="shared" si="319"/>
        <v>22.1</v>
      </c>
      <c r="C1042" s="173">
        <f t="shared" si="319"/>
        <v>4</v>
      </c>
      <c r="D1042" s="173">
        <f t="shared" si="320"/>
        <v>704</v>
      </c>
      <c r="E1042" s="201"/>
      <c r="F1042" s="198" t="str">
        <f>IFERROR(+VLOOKUP(E1042,'TAB 1 Codificação CC Órgão'!$A$19:$L$1027,12,0),"-")</f>
        <v>-</v>
      </c>
      <c r="G1042" s="204"/>
      <c r="H1042" s="201"/>
      <c r="I1042" s="204"/>
    </row>
    <row r="1043" spans="1:9">
      <c r="A1043" s="173" t="str">
        <f t="shared" si="321"/>
        <v>22.1.4.705</v>
      </c>
      <c r="B1043" s="173" t="str">
        <f t="shared" si="319"/>
        <v>22.1</v>
      </c>
      <c r="C1043" s="173">
        <f t="shared" si="319"/>
        <v>4</v>
      </c>
      <c r="D1043" s="173">
        <f t="shared" si="320"/>
        <v>705</v>
      </c>
      <c r="E1043" s="201"/>
      <c r="F1043" s="198" t="str">
        <f>IFERROR(+VLOOKUP(E1043,'TAB 1 Codificação CC Órgão'!$A$19:$L$1027,12,0),"-")</f>
        <v>-</v>
      </c>
      <c r="G1043" s="204"/>
      <c r="H1043" s="201"/>
      <c r="I1043" s="204"/>
    </row>
    <row r="1044" spans="1:9">
      <c r="A1044" s="173" t="str">
        <f t="shared" si="321"/>
        <v>22.1.4.706</v>
      </c>
      <c r="B1044" s="173" t="str">
        <f t="shared" si="319"/>
        <v>22.1</v>
      </c>
      <c r="C1044" s="173">
        <f t="shared" si="319"/>
        <v>4</v>
      </c>
      <c r="D1044" s="173">
        <f t="shared" si="320"/>
        <v>706</v>
      </c>
      <c r="E1044" s="201"/>
      <c r="F1044" s="198" t="str">
        <f>IFERROR(+VLOOKUP(E1044,'TAB 1 Codificação CC Órgão'!$A$19:$L$1027,12,0),"-")</f>
        <v>-</v>
      </c>
      <c r="G1044" s="204"/>
      <c r="H1044" s="201"/>
      <c r="I1044" s="204"/>
    </row>
    <row r="1045" spans="1:9">
      <c r="A1045" s="173" t="str">
        <f t="shared" si="321"/>
        <v>22.1.4.707</v>
      </c>
      <c r="B1045" s="173" t="str">
        <f t="shared" ref="B1045:C1108" si="322">+B1044</f>
        <v>22.1</v>
      </c>
      <c r="C1045" s="173">
        <f t="shared" si="322"/>
        <v>4</v>
      </c>
      <c r="D1045" s="173">
        <f t="shared" ref="D1045:D1108" si="323">+D1044+1</f>
        <v>707</v>
      </c>
      <c r="E1045" s="201"/>
      <c r="F1045" s="198" t="str">
        <f>IFERROR(+VLOOKUP(E1045,'TAB 1 Codificação CC Órgão'!$A$19:$L$1027,12,0),"-")</f>
        <v>-</v>
      </c>
      <c r="G1045" s="204"/>
      <c r="H1045" s="201"/>
      <c r="I1045" s="204"/>
    </row>
    <row r="1046" spans="1:9">
      <c r="A1046" s="173" t="str">
        <f t="shared" si="321"/>
        <v>22.1.4.708</v>
      </c>
      <c r="B1046" s="173" t="str">
        <f t="shared" si="322"/>
        <v>22.1</v>
      </c>
      <c r="C1046" s="173">
        <f t="shared" si="322"/>
        <v>4</v>
      </c>
      <c r="D1046" s="173">
        <f t="shared" si="323"/>
        <v>708</v>
      </c>
      <c r="E1046" s="201"/>
      <c r="F1046" s="198" t="str">
        <f>IFERROR(+VLOOKUP(E1046,'TAB 1 Codificação CC Órgão'!$A$19:$L$1027,12,0),"-")</f>
        <v>-</v>
      </c>
      <c r="G1046" s="204"/>
      <c r="H1046" s="201"/>
      <c r="I1046" s="204"/>
    </row>
    <row r="1047" spans="1:9">
      <c r="A1047" s="173" t="str">
        <f t="shared" si="321"/>
        <v>22.1.4.709</v>
      </c>
      <c r="B1047" s="173" t="str">
        <f t="shared" si="322"/>
        <v>22.1</v>
      </c>
      <c r="C1047" s="173">
        <f t="shared" si="322"/>
        <v>4</v>
      </c>
      <c r="D1047" s="173">
        <f t="shared" si="323"/>
        <v>709</v>
      </c>
      <c r="E1047" s="201"/>
      <c r="F1047" s="198" t="str">
        <f>IFERROR(+VLOOKUP(E1047,'TAB 1 Codificação CC Órgão'!$A$19:$L$1027,12,0),"-")</f>
        <v>-</v>
      </c>
      <c r="G1047" s="204"/>
      <c r="H1047" s="201"/>
      <c r="I1047" s="204"/>
    </row>
    <row r="1048" spans="1:9">
      <c r="A1048" s="173" t="str">
        <f t="shared" si="321"/>
        <v>22.1.4.710</v>
      </c>
      <c r="B1048" s="173" t="str">
        <f t="shared" si="322"/>
        <v>22.1</v>
      </c>
      <c r="C1048" s="173">
        <f t="shared" si="322"/>
        <v>4</v>
      </c>
      <c r="D1048" s="173">
        <f t="shared" si="323"/>
        <v>710</v>
      </c>
      <c r="E1048" s="201"/>
      <c r="F1048" s="198" t="str">
        <f>IFERROR(+VLOOKUP(E1048,'TAB 1 Codificação CC Órgão'!$A$19:$L$1027,12,0),"-")</f>
        <v>-</v>
      </c>
      <c r="G1048" s="204"/>
      <c r="H1048" s="201"/>
      <c r="I1048" s="204"/>
    </row>
    <row r="1049" spans="1:9">
      <c r="A1049" s="173" t="str">
        <f t="shared" si="321"/>
        <v>22.1.4.711</v>
      </c>
      <c r="B1049" s="173" t="str">
        <f t="shared" si="322"/>
        <v>22.1</v>
      </c>
      <c r="C1049" s="173">
        <f t="shared" si="322"/>
        <v>4</v>
      </c>
      <c r="D1049" s="173">
        <f t="shared" si="323"/>
        <v>711</v>
      </c>
      <c r="E1049" s="201"/>
      <c r="F1049" s="198" t="str">
        <f>IFERROR(+VLOOKUP(E1049,'TAB 1 Codificação CC Órgão'!$A$19:$L$1027,12,0),"-")</f>
        <v>-</v>
      </c>
      <c r="G1049" s="204"/>
      <c r="H1049" s="201"/>
      <c r="I1049" s="204"/>
    </row>
    <row r="1050" spans="1:9">
      <c r="A1050" s="173" t="str">
        <f t="shared" si="321"/>
        <v>22.1.4.712</v>
      </c>
      <c r="B1050" s="173" t="str">
        <f t="shared" si="322"/>
        <v>22.1</v>
      </c>
      <c r="C1050" s="173">
        <f t="shared" si="322"/>
        <v>4</v>
      </c>
      <c r="D1050" s="173">
        <f t="shared" si="323"/>
        <v>712</v>
      </c>
      <c r="E1050" s="201"/>
      <c r="F1050" s="198" t="str">
        <f>IFERROR(+VLOOKUP(E1050,'TAB 1 Codificação CC Órgão'!$A$19:$L$1027,12,0),"-")</f>
        <v>-</v>
      </c>
      <c r="G1050" s="204"/>
      <c r="H1050" s="201"/>
      <c r="I1050" s="204"/>
    </row>
    <row r="1051" spans="1:9">
      <c r="A1051" s="173" t="str">
        <f t="shared" si="321"/>
        <v>22.1.4.713</v>
      </c>
      <c r="B1051" s="173" t="str">
        <f t="shared" si="322"/>
        <v>22.1</v>
      </c>
      <c r="C1051" s="173">
        <f t="shared" si="322"/>
        <v>4</v>
      </c>
      <c r="D1051" s="173">
        <f t="shared" si="323"/>
        <v>713</v>
      </c>
      <c r="E1051" s="201"/>
      <c r="F1051" s="198" t="str">
        <f>IFERROR(+VLOOKUP(E1051,'TAB 1 Codificação CC Órgão'!$A$19:$L$1027,12,0),"-")</f>
        <v>-</v>
      </c>
      <c r="G1051" s="204"/>
      <c r="H1051" s="201"/>
      <c r="I1051" s="204"/>
    </row>
    <row r="1052" spans="1:9">
      <c r="A1052" s="173" t="str">
        <f t="shared" si="321"/>
        <v>22.1.4.714</v>
      </c>
      <c r="B1052" s="173" t="str">
        <f t="shared" si="322"/>
        <v>22.1</v>
      </c>
      <c r="C1052" s="173">
        <f t="shared" si="322"/>
        <v>4</v>
      </c>
      <c r="D1052" s="173">
        <f t="shared" si="323"/>
        <v>714</v>
      </c>
      <c r="E1052" s="201"/>
      <c r="F1052" s="198" t="str">
        <f>IFERROR(+VLOOKUP(E1052,'TAB 1 Codificação CC Órgão'!$A$19:$L$1027,12,0),"-")</f>
        <v>-</v>
      </c>
      <c r="G1052" s="204"/>
      <c r="H1052" s="201"/>
      <c r="I1052" s="204"/>
    </row>
    <row r="1053" spans="1:9">
      <c r="A1053" s="173" t="str">
        <f t="shared" si="321"/>
        <v>22.1.4.715</v>
      </c>
      <c r="B1053" s="173" t="str">
        <f t="shared" si="322"/>
        <v>22.1</v>
      </c>
      <c r="C1053" s="173">
        <f t="shared" si="322"/>
        <v>4</v>
      </c>
      <c r="D1053" s="173">
        <f t="shared" si="323"/>
        <v>715</v>
      </c>
      <c r="E1053" s="201"/>
      <c r="F1053" s="198" t="str">
        <f>IFERROR(+VLOOKUP(E1053,'TAB 1 Codificação CC Órgão'!$A$19:$L$1027,12,0),"-")</f>
        <v>-</v>
      </c>
      <c r="G1053" s="204"/>
      <c r="H1053" s="201"/>
      <c r="I1053" s="204"/>
    </row>
    <row r="1054" spans="1:9">
      <c r="A1054" s="173" t="str">
        <f t="shared" si="321"/>
        <v>22.1.4.716</v>
      </c>
      <c r="B1054" s="173" t="str">
        <f t="shared" si="322"/>
        <v>22.1</v>
      </c>
      <c r="C1054" s="173">
        <f t="shared" si="322"/>
        <v>4</v>
      </c>
      <c r="D1054" s="173">
        <f t="shared" si="323"/>
        <v>716</v>
      </c>
      <c r="E1054" s="201"/>
      <c r="F1054" s="198" t="str">
        <f>IFERROR(+VLOOKUP(E1054,'TAB 1 Codificação CC Órgão'!$A$19:$L$1027,12,0),"-")</f>
        <v>-</v>
      </c>
      <c r="G1054" s="204"/>
      <c r="H1054" s="201"/>
      <c r="I1054" s="204"/>
    </row>
    <row r="1055" spans="1:9">
      <c r="A1055" s="173" t="str">
        <f t="shared" si="321"/>
        <v>22.1.4.717</v>
      </c>
      <c r="B1055" s="173" t="str">
        <f t="shared" si="322"/>
        <v>22.1</v>
      </c>
      <c r="C1055" s="173">
        <f t="shared" si="322"/>
        <v>4</v>
      </c>
      <c r="D1055" s="173">
        <f t="shared" si="323"/>
        <v>717</v>
      </c>
      <c r="E1055" s="201"/>
      <c r="F1055" s="198" t="str">
        <f>IFERROR(+VLOOKUP(E1055,'TAB 1 Codificação CC Órgão'!$A$19:$L$1027,12,0),"-")</f>
        <v>-</v>
      </c>
      <c r="G1055" s="204"/>
      <c r="H1055" s="201"/>
      <c r="I1055" s="204"/>
    </row>
    <row r="1056" spans="1:9">
      <c r="A1056" s="173" t="str">
        <f t="shared" si="321"/>
        <v>22.1.4.718</v>
      </c>
      <c r="B1056" s="173" t="str">
        <f t="shared" si="322"/>
        <v>22.1</v>
      </c>
      <c r="C1056" s="173">
        <f t="shared" si="322"/>
        <v>4</v>
      </c>
      <c r="D1056" s="173">
        <f t="shared" si="323"/>
        <v>718</v>
      </c>
      <c r="E1056" s="201"/>
      <c r="F1056" s="198" t="str">
        <f>IFERROR(+VLOOKUP(E1056,'TAB 1 Codificação CC Órgão'!$A$19:$L$1027,12,0),"-")</f>
        <v>-</v>
      </c>
      <c r="G1056" s="204"/>
      <c r="H1056" s="201"/>
      <c r="I1056" s="204"/>
    </row>
    <row r="1057" spans="1:9">
      <c r="A1057" s="173" t="str">
        <f t="shared" si="321"/>
        <v>22.1.4.719</v>
      </c>
      <c r="B1057" s="173" t="str">
        <f t="shared" si="322"/>
        <v>22.1</v>
      </c>
      <c r="C1057" s="173">
        <f t="shared" si="322"/>
        <v>4</v>
      </c>
      <c r="D1057" s="173">
        <f t="shared" si="323"/>
        <v>719</v>
      </c>
      <c r="E1057" s="201"/>
      <c r="F1057" s="198" t="str">
        <f>IFERROR(+VLOOKUP(E1057,'TAB 1 Codificação CC Órgão'!$A$19:$L$1027,12,0),"-")</f>
        <v>-</v>
      </c>
      <c r="G1057" s="204"/>
      <c r="H1057" s="201"/>
      <c r="I1057" s="204"/>
    </row>
    <row r="1058" spans="1:9">
      <c r="A1058" s="173" t="str">
        <f t="shared" si="321"/>
        <v>22.1.4.720</v>
      </c>
      <c r="B1058" s="173" t="str">
        <f t="shared" si="322"/>
        <v>22.1</v>
      </c>
      <c r="C1058" s="173">
        <f t="shared" si="322"/>
        <v>4</v>
      </c>
      <c r="D1058" s="173">
        <f t="shared" si="323"/>
        <v>720</v>
      </c>
      <c r="E1058" s="201"/>
      <c r="F1058" s="198" t="str">
        <f>IFERROR(+VLOOKUP(E1058,'TAB 1 Codificação CC Órgão'!$A$19:$L$1027,12,0),"-")</f>
        <v>-</v>
      </c>
      <c r="G1058" s="204"/>
      <c r="H1058" s="201"/>
      <c r="I1058" s="204"/>
    </row>
    <row r="1059" spans="1:9">
      <c r="A1059" s="173" t="str">
        <f t="shared" si="321"/>
        <v>22.1.4.721</v>
      </c>
      <c r="B1059" s="173" t="str">
        <f t="shared" si="322"/>
        <v>22.1</v>
      </c>
      <c r="C1059" s="173">
        <f t="shared" si="322"/>
        <v>4</v>
      </c>
      <c r="D1059" s="173">
        <f t="shared" si="323"/>
        <v>721</v>
      </c>
      <c r="E1059" s="201"/>
      <c r="F1059" s="198" t="str">
        <f>IFERROR(+VLOOKUP(E1059,'TAB 1 Codificação CC Órgão'!$A$19:$L$1027,12,0),"-")</f>
        <v>-</v>
      </c>
      <c r="G1059" s="204"/>
      <c r="H1059" s="201"/>
      <c r="I1059" s="204"/>
    </row>
    <row r="1060" spans="1:9">
      <c r="A1060" s="173" t="str">
        <f t="shared" si="321"/>
        <v>22.1.4.722</v>
      </c>
      <c r="B1060" s="173" t="str">
        <f t="shared" si="322"/>
        <v>22.1</v>
      </c>
      <c r="C1060" s="173">
        <f t="shared" si="322"/>
        <v>4</v>
      </c>
      <c r="D1060" s="173">
        <f t="shared" si="323"/>
        <v>722</v>
      </c>
      <c r="E1060" s="201"/>
      <c r="F1060" s="198" t="str">
        <f>IFERROR(+VLOOKUP(E1060,'TAB 1 Codificação CC Órgão'!$A$19:$L$1027,12,0),"-")</f>
        <v>-</v>
      </c>
      <c r="G1060" s="204"/>
      <c r="H1060" s="201"/>
      <c r="I1060" s="204"/>
    </row>
    <row r="1061" spans="1:9">
      <c r="A1061" s="173" t="str">
        <f t="shared" si="321"/>
        <v>22.1.4.723</v>
      </c>
      <c r="B1061" s="173" t="str">
        <f t="shared" si="322"/>
        <v>22.1</v>
      </c>
      <c r="C1061" s="173">
        <f t="shared" si="322"/>
        <v>4</v>
      </c>
      <c r="D1061" s="173">
        <f t="shared" si="323"/>
        <v>723</v>
      </c>
      <c r="E1061" s="201"/>
      <c r="F1061" s="198" t="str">
        <f>IFERROR(+VLOOKUP(E1061,'TAB 1 Codificação CC Órgão'!$A$19:$L$1027,12,0),"-")</f>
        <v>-</v>
      </c>
      <c r="G1061" s="204"/>
      <c r="H1061" s="201"/>
      <c r="I1061" s="204"/>
    </row>
    <row r="1062" spans="1:9">
      <c r="A1062" s="173" t="str">
        <f t="shared" ref="A1062:A1125" si="324">CONCATENATE(B1062,".",C1062,".",D1062)</f>
        <v>22.1.4.724</v>
      </c>
      <c r="B1062" s="173" t="str">
        <f t="shared" si="322"/>
        <v>22.1</v>
      </c>
      <c r="C1062" s="173">
        <f t="shared" si="322"/>
        <v>4</v>
      </c>
      <c r="D1062" s="173">
        <f t="shared" si="323"/>
        <v>724</v>
      </c>
      <c r="E1062" s="201"/>
      <c r="F1062" s="198" t="str">
        <f>IFERROR(+VLOOKUP(E1062,'TAB 1 Codificação CC Órgão'!$A$19:$L$1027,12,0),"-")</f>
        <v>-</v>
      </c>
      <c r="G1062" s="204"/>
      <c r="H1062" s="201"/>
      <c r="I1062" s="204"/>
    </row>
    <row r="1063" spans="1:9">
      <c r="A1063" s="173" t="str">
        <f t="shared" si="324"/>
        <v>22.1.4.725</v>
      </c>
      <c r="B1063" s="173" t="str">
        <f t="shared" si="322"/>
        <v>22.1</v>
      </c>
      <c r="C1063" s="173">
        <f t="shared" si="322"/>
        <v>4</v>
      </c>
      <c r="D1063" s="173">
        <f t="shared" si="323"/>
        <v>725</v>
      </c>
      <c r="E1063" s="201"/>
      <c r="F1063" s="198" t="str">
        <f>IFERROR(+VLOOKUP(E1063,'TAB 1 Codificação CC Órgão'!$A$19:$L$1027,12,0),"-")</f>
        <v>-</v>
      </c>
      <c r="G1063" s="204"/>
      <c r="H1063" s="201"/>
      <c r="I1063" s="204"/>
    </row>
    <row r="1064" spans="1:9">
      <c r="A1064" s="173" t="str">
        <f t="shared" si="324"/>
        <v>22.1.4.726</v>
      </c>
      <c r="B1064" s="173" t="str">
        <f t="shared" si="322"/>
        <v>22.1</v>
      </c>
      <c r="C1064" s="173">
        <f t="shared" si="322"/>
        <v>4</v>
      </c>
      <c r="D1064" s="173">
        <f t="shared" si="323"/>
        <v>726</v>
      </c>
      <c r="E1064" s="201"/>
      <c r="F1064" s="198" t="str">
        <f>IFERROR(+VLOOKUP(E1064,'TAB 1 Codificação CC Órgão'!$A$19:$L$1027,12,0),"-")</f>
        <v>-</v>
      </c>
      <c r="G1064" s="204"/>
      <c r="H1064" s="201"/>
      <c r="I1064" s="204"/>
    </row>
    <row r="1065" spans="1:9">
      <c r="A1065" s="173" t="str">
        <f t="shared" si="324"/>
        <v>22.1.4.727</v>
      </c>
      <c r="B1065" s="173" t="str">
        <f t="shared" si="322"/>
        <v>22.1</v>
      </c>
      <c r="C1065" s="173">
        <f t="shared" si="322"/>
        <v>4</v>
      </c>
      <c r="D1065" s="173">
        <f t="shared" si="323"/>
        <v>727</v>
      </c>
      <c r="E1065" s="201"/>
      <c r="F1065" s="198" t="str">
        <f>IFERROR(+VLOOKUP(E1065,'TAB 1 Codificação CC Órgão'!$A$19:$L$1027,12,0),"-")</f>
        <v>-</v>
      </c>
      <c r="G1065" s="204"/>
      <c r="H1065" s="201"/>
      <c r="I1065" s="204"/>
    </row>
    <row r="1066" spans="1:9">
      <c r="A1066" s="173" t="str">
        <f t="shared" si="324"/>
        <v>22.1.4.728</v>
      </c>
      <c r="B1066" s="173" t="str">
        <f t="shared" si="322"/>
        <v>22.1</v>
      </c>
      <c r="C1066" s="173">
        <f t="shared" si="322"/>
        <v>4</v>
      </c>
      <c r="D1066" s="173">
        <f t="shared" si="323"/>
        <v>728</v>
      </c>
      <c r="E1066" s="201"/>
      <c r="F1066" s="198" t="str">
        <f>IFERROR(+VLOOKUP(E1066,'TAB 1 Codificação CC Órgão'!$A$19:$L$1027,12,0),"-")</f>
        <v>-</v>
      </c>
      <c r="G1066" s="204"/>
      <c r="H1066" s="201"/>
      <c r="I1066" s="204"/>
    </row>
    <row r="1067" spans="1:9">
      <c r="A1067" s="173" t="str">
        <f t="shared" si="324"/>
        <v>22.1.4.729</v>
      </c>
      <c r="B1067" s="173" t="str">
        <f t="shared" si="322"/>
        <v>22.1</v>
      </c>
      <c r="C1067" s="173">
        <f t="shared" si="322"/>
        <v>4</v>
      </c>
      <c r="D1067" s="173">
        <f t="shared" si="323"/>
        <v>729</v>
      </c>
      <c r="E1067" s="201"/>
      <c r="F1067" s="198" t="str">
        <f>IFERROR(+VLOOKUP(E1067,'TAB 1 Codificação CC Órgão'!$A$19:$L$1027,12,0),"-")</f>
        <v>-</v>
      </c>
      <c r="G1067" s="204"/>
      <c r="H1067" s="201"/>
      <c r="I1067" s="204"/>
    </row>
    <row r="1068" spans="1:9">
      <c r="A1068" s="173" t="str">
        <f t="shared" si="324"/>
        <v>22.1.4.730</v>
      </c>
      <c r="B1068" s="173" t="str">
        <f t="shared" si="322"/>
        <v>22.1</v>
      </c>
      <c r="C1068" s="173">
        <f t="shared" si="322"/>
        <v>4</v>
      </c>
      <c r="D1068" s="173">
        <f t="shared" si="323"/>
        <v>730</v>
      </c>
      <c r="E1068" s="201"/>
      <c r="F1068" s="198" t="str">
        <f>IFERROR(+VLOOKUP(E1068,'TAB 1 Codificação CC Órgão'!$A$19:$L$1027,12,0),"-")</f>
        <v>-</v>
      </c>
      <c r="G1068" s="204"/>
      <c r="H1068" s="201"/>
      <c r="I1068" s="204"/>
    </row>
    <row r="1069" spans="1:9">
      <c r="A1069" s="173" t="str">
        <f t="shared" si="324"/>
        <v>22.1.4.731</v>
      </c>
      <c r="B1069" s="173" t="str">
        <f t="shared" si="322"/>
        <v>22.1</v>
      </c>
      <c r="C1069" s="173">
        <f t="shared" si="322"/>
        <v>4</v>
      </c>
      <c r="D1069" s="173">
        <f t="shared" si="323"/>
        <v>731</v>
      </c>
      <c r="E1069" s="201"/>
      <c r="F1069" s="198" t="str">
        <f>IFERROR(+VLOOKUP(E1069,'TAB 1 Codificação CC Órgão'!$A$19:$L$1027,12,0),"-")</f>
        <v>-</v>
      </c>
      <c r="G1069" s="204"/>
      <c r="H1069" s="201"/>
      <c r="I1069" s="204"/>
    </row>
    <row r="1070" spans="1:9">
      <c r="A1070" s="173" t="str">
        <f t="shared" si="324"/>
        <v>22.1.4.732</v>
      </c>
      <c r="B1070" s="173" t="str">
        <f t="shared" si="322"/>
        <v>22.1</v>
      </c>
      <c r="C1070" s="173">
        <f t="shared" si="322"/>
        <v>4</v>
      </c>
      <c r="D1070" s="173">
        <f t="shared" si="323"/>
        <v>732</v>
      </c>
      <c r="E1070" s="201"/>
      <c r="F1070" s="198" t="str">
        <f>IFERROR(+VLOOKUP(E1070,'TAB 1 Codificação CC Órgão'!$A$19:$L$1027,12,0),"-")</f>
        <v>-</v>
      </c>
      <c r="G1070" s="204"/>
      <c r="H1070" s="201"/>
      <c r="I1070" s="204"/>
    </row>
    <row r="1071" spans="1:9">
      <c r="A1071" s="173" t="str">
        <f t="shared" si="324"/>
        <v>22.1.4.733</v>
      </c>
      <c r="B1071" s="173" t="str">
        <f t="shared" si="322"/>
        <v>22.1</v>
      </c>
      <c r="C1071" s="173">
        <f t="shared" si="322"/>
        <v>4</v>
      </c>
      <c r="D1071" s="173">
        <f t="shared" si="323"/>
        <v>733</v>
      </c>
      <c r="E1071" s="201"/>
      <c r="F1071" s="198" t="str">
        <f>IFERROR(+VLOOKUP(E1071,'TAB 1 Codificação CC Órgão'!$A$19:$L$1027,12,0),"-")</f>
        <v>-</v>
      </c>
      <c r="G1071" s="204"/>
      <c r="H1071" s="201"/>
      <c r="I1071" s="204"/>
    </row>
    <row r="1072" spans="1:9">
      <c r="A1072" s="173" t="str">
        <f t="shared" si="324"/>
        <v>22.1.4.734</v>
      </c>
      <c r="B1072" s="173" t="str">
        <f t="shared" si="322"/>
        <v>22.1</v>
      </c>
      <c r="C1072" s="173">
        <f t="shared" si="322"/>
        <v>4</v>
      </c>
      <c r="D1072" s="173">
        <f t="shared" si="323"/>
        <v>734</v>
      </c>
      <c r="E1072" s="201"/>
      <c r="F1072" s="198" t="str">
        <f>IFERROR(+VLOOKUP(E1072,'TAB 1 Codificação CC Órgão'!$A$19:$L$1027,12,0),"-")</f>
        <v>-</v>
      </c>
      <c r="G1072" s="204"/>
      <c r="H1072" s="201"/>
      <c r="I1072" s="204"/>
    </row>
    <row r="1073" spans="1:9">
      <c r="A1073" s="173" t="str">
        <f t="shared" si="324"/>
        <v>22.1.4.735</v>
      </c>
      <c r="B1073" s="173" t="str">
        <f t="shared" si="322"/>
        <v>22.1</v>
      </c>
      <c r="C1073" s="173">
        <f t="shared" si="322"/>
        <v>4</v>
      </c>
      <c r="D1073" s="173">
        <f t="shared" si="323"/>
        <v>735</v>
      </c>
      <c r="E1073" s="201"/>
      <c r="F1073" s="198" t="str">
        <f>IFERROR(+VLOOKUP(E1073,'TAB 1 Codificação CC Órgão'!$A$19:$L$1027,12,0),"-")</f>
        <v>-</v>
      </c>
      <c r="G1073" s="204"/>
      <c r="H1073" s="201"/>
      <c r="I1073" s="204"/>
    </row>
    <row r="1074" spans="1:9">
      <c r="A1074" s="173" t="str">
        <f t="shared" si="324"/>
        <v>22.1.4.736</v>
      </c>
      <c r="B1074" s="173" t="str">
        <f t="shared" si="322"/>
        <v>22.1</v>
      </c>
      <c r="C1074" s="173">
        <f t="shared" si="322"/>
        <v>4</v>
      </c>
      <c r="D1074" s="173">
        <f t="shared" si="323"/>
        <v>736</v>
      </c>
      <c r="E1074" s="201"/>
      <c r="F1074" s="198" t="str">
        <f>IFERROR(+VLOOKUP(E1074,'TAB 1 Codificação CC Órgão'!$A$19:$L$1027,12,0),"-")</f>
        <v>-</v>
      </c>
      <c r="G1074" s="204"/>
      <c r="H1074" s="201"/>
      <c r="I1074" s="204"/>
    </row>
    <row r="1075" spans="1:9">
      <c r="A1075" s="173" t="str">
        <f t="shared" si="324"/>
        <v>22.1.4.737</v>
      </c>
      <c r="B1075" s="173" t="str">
        <f t="shared" si="322"/>
        <v>22.1</v>
      </c>
      <c r="C1075" s="173">
        <f t="shared" si="322"/>
        <v>4</v>
      </c>
      <c r="D1075" s="173">
        <f t="shared" si="323"/>
        <v>737</v>
      </c>
      <c r="E1075" s="201"/>
      <c r="F1075" s="198" t="str">
        <f>IFERROR(+VLOOKUP(E1075,'TAB 1 Codificação CC Órgão'!$A$19:$L$1027,12,0),"-")</f>
        <v>-</v>
      </c>
      <c r="G1075" s="204"/>
      <c r="H1075" s="201"/>
      <c r="I1075" s="204"/>
    </row>
    <row r="1076" spans="1:9">
      <c r="A1076" s="173" t="str">
        <f t="shared" si="324"/>
        <v>22.1.4.738</v>
      </c>
      <c r="B1076" s="173" t="str">
        <f t="shared" si="322"/>
        <v>22.1</v>
      </c>
      <c r="C1076" s="173">
        <f t="shared" si="322"/>
        <v>4</v>
      </c>
      <c r="D1076" s="173">
        <f t="shared" si="323"/>
        <v>738</v>
      </c>
      <c r="E1076" s="201"/>
      <c r="F1076" s="198" t="str">
        <f>IFERROR(+VLOOKUP(E1076,'TAB 1 Codificação CC Órgão'!$A$19:$L$1027,12,0),"-")</f>
        <v>-</v>
      </c>
      <c r="G1076" s="204"/>
      <c r="H1076" s="201"/>
      <c r="I1076" s="204"/>
    </row>
    <row r="1077" spans="1:9">
      <c r="A1077" s="173" t="str">
        <f t="shared" si="324"/>
        <v>22.1.4.739</v>
      </c>
      <c r="B1077" s="173" t="str">
        <f t="shared" si="322"/>
        <v>22.1</v>
      </c>
      <c r="C1077" s="173">
        <f t="shared" si="322"/>
        <v>4</v>
      </c>
      <c r="D1077" s="173">
        <f t="shared" si="323"/>
        <v>739</v>
      </c>
      <c r="E1077" s="201"/>
      <c r="F1077" s="198" t="str">
        <f>IFERROR(+VLOOKUP(E1077,'TAB 1 Codificação CC Órgão'!$A$19:$L$1027,12,0),"-")</f>
        <v>-</v>
      </c>
      <c r="G1077" s="204"/>
      <c r="H1077" s="201"/>
      <c r="I1077" s="204"/>
    </row>
    <row r="1078" spans="1:9">
      <c r="A1078" s="173" t="str">
        <f t="shared" si="324"/>
        <v>22.1.4.740</v>
      </c>
      <c r="B1078" s="173" t="str">
        <f t="shared" si="322"/>
        <v>22.1</v>
      </c>
      <c r="C1078" s="173">
        <f t="shared" si="322"/>
        <v>4</v>
      </c>
      <c r="D1078" s="173">
        <f t="shared" si="323"/>
        <v>740</v>
      </c>
      <c r="E1078" s="201"/>
      <c r="F1078" s="198" t="str">
        <f>IFERROR(+VLOOKUP(E1078,'TAB 1 Codificação CC Órgão'!$A$19:$L$1027,12,0),"-")</f>
        <v>-</v>
      </c>
      <c r="G1078" s="204"/>
      <c r="H1078" s="201"/>
      <c r="I1078" s="204"/>
    </row>
    <row r="1079" spans="1:9">
      <c r="A1079" s="173" t="str">
        <f t="shared" si="324"/>
        <v>22.1.4.741</v>
      </c>
      <c r="B1079" s="173" t="str">
        <f t="shared" si="322"/>
        <v>22.1</v>
      </c>
      <c r="C1079" s="173">
        <f t="shared" si="322"/>
        <v>4</v>
      </c>
      <c r="D1079" s="173">
        <f t="shared" si="323"/>
        <v>741</v>
      </c>
      <c r="E1079" s="201"/>
      <c r="F1079" s="198" t="str">
        <f>IFERROR(+VLOOKUP(E1079,'TAB 1 Codificação CC Órgão'!$A$19:$L$1027,12,0),"-")</f>
        <v>-</v>
      </c>
      <c r="G1079" s="204"/>
      <c r="H1079" s="201"/>
      <c r="I1079" s="204"/>
    </row>
    <row r="1080" spans="1:9">
      <c r="A1080" s="173" t="str">
        <f t="shared" si="324"/>
        <v>22.1.4.742</v>
      </c>
      <c r="B1080" s="173" t="str">
        <f t="shared" si="322"/>
        <v>22.1</v>
      </c>
      <c r="C1080" s="173">
        <f t="shared" si="322"/>
        <v>4</v>
      </c>
      <c r="D1080" s="173">
        <f t="shared" si="323"/>
        <v>742</v>
      </c>
      <c r="E1080" s="201"/>
      <c r="F1080" s="198" t="str">
        <f>IFERROR(+VLOOKUP(E1080,'TAB 1 Codificação CC Órgão'!$A$19:$L$1027,12,0),"-")</f>
        <v>-</v>
      </c>
      <c r="G1080" s="204"/>
      <c r="H1080" s="201"/>
      <c r="I1080" s="204"/>
    </row>
    <row r="1081" spans="1:9">
      <c r="A1081" s="173" t="str">
        <f t="shared" si="324"/>
        <v>22.1.4.743</v>
      </c>
      <c r="B1081" s="173" t="str">
        <f t="shared" si="322"/>
        <v>22.1</v>
      </c>
      <c r="C1081" s="173">
        <f t="shared" si="322"/>
        <v>4</v>
      </c>
      <c r="D1081" s="173">
        <f t="shared" si="323"/>
        <v>743</v>
      </c>
      <c r="E1081" s="201"/>
      <c r="F1081" s="198" t="str">
        <f>IFERROR(+VLOOKUP(E1081,'TAB 1 Codificação CC Órgão'!$A$19:$L$1027,12,0),"-")</f>
        <v>-</v>
      </c>
      <c r="G1081" s="204"/>
      <c r="H1081" s="201"/>
      <c r="I1081" s="204"/>
    </row>
    <row r="1082" spans="1:9">
      <c r="A1082" s="173" t="str">
        <f t="shared" si="324"/>
        <v>22.1.4.744</v>
      </c>
      <c r="B1082" s="173" t="str">
        <f t="shared" si="322"/>
        <v>22.1</v>
      </c>
      <c r="C1082" s="173">
        <f t="shared" si="322"/>
        <v>4</v>
      </c>
      <c r="D1082" s="173">
        <f t="shared" si="323"/>
        <v>744</v>
      </c>
      <c r="E1082" s="201"/>
      <c r="F1082" s="198" t="str">
        <f>IFERROR(+VLOOKUP(E1082,'TAB 1 Codificação CC Órgão'!$A$19:$L$1027,12,0),"-")</f>
        <v>-</v>
      </c>
      <c r="G1082" s="204"/>
      <c r="H1082" s="201"/>
      <c r="I1082" s="204"/>
    </row>
    <row r="1083" spans="1:9">
      <c r="A1083" s="173" t="str">
        <f t="shared" si="324"/>
        <v>22.1.4.745</v>
      </c>
      <c r="B1083" s="173" t="str">
        <f t="shared" si="322"/>
        <v>22.1</v>
      </c>
      <c r="C1083" s="173">
        <f t="shared" si="322"/>
        <v>4</v>
      </c>
      <c r="D1083" s="173">
        <f t="shared" si="323"/>
        <v>745</v>
      </c>
      <c r="E1083" s="201"/>
      <c r="F1083" s="198" t="str">
        <f>IFERROR(+VLOOKUP(E1083,'TAB 1 Codificação CC Órgão'!$A$19:$L$1027,12,0),"-")</f>
        <v>-</v>
      </c>
      <c r="G1083" s="204"/>
      <c r="H1083" s="201"/>
      <c r="I1083" s="204"/>
    </row>
    <row r="1084" spans="1:9">
      <c r="A1084" s="173" t="str">
        <f t="shared" si="324"/>
        <v>22.1.4.746</v>
      </c>
      <c r="B1084" s="173" t="str">
        <f t="shared" si="322"/>
        <v>22.1</v>
      </c>
      <c r="C1084" s="173">
        <f t="shared" si="322"/>
        <v>4</v>
      </c>
      <c r="D1084" s="173">
        <f t="shared" si="323"/>
        <v>746</v>
      </c>
      <c r="E1084" s="201"/>
      <c r="F1084" s="198" t="str">
        <f>IFERROR(+VLOOKUP(E1084,'TAB 1 Codificação CC Órgão'!$A$19:$L$1027,12,0),"-")</f>
        <v>-</v>
      </c>
      <c r="G1084" s="204"/>
      <c r="H1084" s="201"/>
      <c r="I1084" s="204"/>
    </row>
    <row r="1085" spans="1:9">
      <c r="A1085" s="173" t="str">
        <f t="shared" si="324"/>
        <v>22.1.4.747</v>
      </c>
      <c r="B1085" s="173" t="str">
        <f t="shared" si="322"/>
        <v>22.1</v>
      </c>
      <c r="C1085" s="173">
        <f t="shared" si="322"/>
        <v>4</v>
      </c>
      <c r="D1085" s="173">
        <f t="shared" si="323"/>
        <v>747</v>
      </c>
      <c r="E1085" s="201"/>
      <c r="F1085" s="198" t="str">
        <f>IFERROR(+VLOOKUP(E1085,'TAB 1 Codificação CC Órgão'!$A$19:$L$1027,12,0),"-")</f>
        <v>-</v>
      </c>
      <c r="G1085" s="204"/>
      <c r="H1085" s="201"/>
      <c r="I1085" s="204"/>
    </row>
    <row r="1086" spans="1:9">
      <c r="A1086" s="173" t="str">
        <f t="shared" si="324"/>
        <v>22.1.4.748</v>
      </c>
      <c r="B1086" s="173" t="str">
        <f t="shared" si="322"/>
        <v>22.1</v>
      </c>
      <c r="C1086" s="173">
        <f t="shared" si="322"/>
        <v>4</v>
      </c>
      <c r="D1086" s="173">
        <f t="shared" si="323"/>
        <v>748</v>
      </c>
      <c r="E1086" s="201"/>
      <c r="F1086" s="198" t="str">
        <f>IFERROR(+VLOOKUP(E1086,'TAB 1 Codificação CC Órgão'!$A$19:$L$1027,12,0),"-")</f>
        <v>-</v>
      </c>
      <c r="G1086" s="204"/>
      <c r="H1086" s="201"/>
      <c r="I1086" s="204"/>
    </row>
    <row r="1087" spans="1:9">
      <c r="A1087" s="173" t="str">
        <f t="shared" si="324"/>
        <v>22.1.4.749</v>
      </c>
      <c r="B1087" s="173" t="str">
        <f t="shared" si="322"/>
        <v>22.1</v>
      </c>
      <c r="C1087" s="173">
        <f t="shared" si="322"/>
        <v>4</v>
      </c>
      <c r="D1087" s="173">
        <f t="shared" si="323"/>
        <v>749</v>
      </c>
      <c r="E1087" s="201"/>
      <c r="F1087" s="198" t="str">
        <f>IFERROR(+VLOOKUP(E1087,'TAB 1 Codificação CC Órgão'!$A$19:$L$1027,12,0),"-")</f>
        <v>-</v>
      </c>
      <c r="G1087" s="204"/>
      <c r="H1087" s="201"/>
      <c r="I1087" s="204"/>
    </row>
    <row r="1088" spans="1:9">
      <c r="A1088" s="173" t="str">
        <f t="shared" si="324"/>
        <v>22.1.4.750</v>
      </c>
      <c r="B1088" s="173" t="str">
        <f t="shared" si="322"/>
        <v>22.1</v>
      </c>
      <c r="C1088" s="173">
        <f t="shared" si="322"/>
        <v>4</v>
      </c>
      <c r="D1088" s="173">
        <f t="shared" si="323"/>
        <v>750</v>
      </c>
      <c r="E1088" s="201"/>
      <c r="F1088" s="198" t="str">
        <f>IFERROR(+VLOOKUP(E1088,'TAB 1 Codificação CC Órgão'!$A$19:$L$1027,12,0),"-")</f>
        <v>-</v>
      </c>
      <c r="G1088" s="204"/>
      <c r="H1088" s="201"/>
      <c r="I1088" s="204"/>
    </row>
    <row r="1089" spans="1:9">
      <c r="A1089" s="173" t="str">
        <f t="shared" si="324"/>
        <v>22.1.4.751</v>
      </c>
      <c r="B1089" s="173" t="str">
        <f t="shared" si="322"/>
        <v>22.1</v>
      </c>
      <c r="C1089" s="173">
        <f t="shared" si="322"/>
        <v>4</v>
      </c>
      <c r="D1089" s="173">
        <f t="shared" si="323"/>
        <v>751</v>
      </c>
      <c r="E1089" s="201"/>
      <c r="F1089" s="198" t="str">
        <f>IFERROR(+VLOOKUP(E1089,'TAB 1 Codificação CC Órgão'!$A$19:$L$1027,12,0),"-")</f>
        <v>-</v>
      </c>
      <c r="G1089" s="204"/>
      <c r="H1089" s="201"/>
      <c r="I1089" s="204"/>
    </row>
    <row r="1090" spans="1:9">
      <c r="A1090" s="173" t="str">
        <f t="shared" si="324"/>
        <v>22.1.4.752</v>
      </c>
      <c r="B1090" s="173" t="str">
        <f t="shared" si="322"/>
        <v>22.1</v>
      </c>
      <c r="C1090" s="173">
        <f t="shared" si="322"/>
        <v>4</v>
      </c>
      <c r="D1090" s="173">
        <f t="shared" si="323"/>
        <v>752</v>
      </c>
      <c r="E1090" s="201"/>
      <c r="F1090" s="198" t="str">
        <f>IFERROR(+VLOOKUP(E1090,'TAB 1 Codificação CC Órgão'!$A$19:$L$1027,12,0),"-")</f>
        <v>-</v>
      </c>
      <c r="G1090" s="204"/>
      <c r="H1090" s="201"/>
      <c r="I1090" s="204"/>
    </row>
    <row r="1091" spans="1:9">
      <c r="A1091" s="173" t="str">
        <f t="shared" si="324"/>
        <v>22.1.4.753</v>
      </c>
      <c r="B1091" s="173" t="str">
        <f t="shared" si="322"/>
        <v>22.1</v>
      </c>
      <c r="C1091" s="173">
        <f t="shared" si="322"/>
        <v>4</v>
      </c>
      <c r="D1091" s="173">
        <f t="shared" si="323"/>
        <v>753</v>
      </c>
      <c r="E1091" s="201"/>
      <c r="F1091" s="198" t="str">
        <f>IFERROR(+VLOOKUP(E1091,'TAB 1 Codificação CC Órgão'!$A$19:$L$1027,12,0),"-")</f>
        <v>-</v>
      </c>
      <c r="G1091" s="204"/>
      <c r="H1091" s="201"/>
      <c r="I1091" s="204"/>
    </row>
    <row r="1092" spans="1:9">
      <c r="A1092" s="173" t="str">
        <f t="shared" si="324"/>
        <v>22.1.4.754</v>
      </c>
      <c r="B1092" s="173" t="str">
        <f t="shared" si="322"/>
        <v>22.1</v>
      </c>
      <c r="C1092" s="173">
        <f t="shared" si="322"/>
        <v>4</v>
      </c>
      <c r="D1092" s="173">
        <f t="shared" si="323"/>
        <v>754</v>
      </c>
      <c r="E1092" s="201"/>
      <c r="F1092" s="198" t="str">
        <f>IFERROR(+VLOOKUP(E1092,'TAB 1 Codificação CC Órgão'!$A$19:$L$1027,12,0),"-")</f>
        <v>-</v>
      </c>
      <c r="G1092" s="204"/>
      <c r="H1092" s="201"/>
      <c r="I1092" s="204"/>
    </row>
    <row r="1093" spans="1:9">
      <c r="A1093" s="173" t="str">
        <f t="shared" si="324"/>
        <v>22.1.4.755</v>
      </c>
      <c r="B1093" s="173" t="str">
        <f t="shared" si="322"/>
        <v>22.1</v>
      </c>
      <c r="C1093" s="173">
        <f t="shared" si="322"/>
        <v>4</v>
      </c>
      <c r="D1093" s="173">
        <f t="shared" si="323"/>
        <v>755</v>
      </c>
      <c r="E1093" s="201"/>
      <c r="F1093" s="198" t="str">
        <f>IFERROR(+VLOOKUP(E1093,'TAB 1 Codificação CC Órgão'!$A$19:$L$1027,12,0),"-")</f>
        <v>-</v>
      </c>
      <c r="G1093" s="204"/>
      <c r="H1093" s="201"/>
      <c r="I1093" s="204"/>
    </row>
    <row r="1094" spans="1:9">
      <c r="A1094" s="173" t="str">
        <f t="shared" si="324"/>
        <v>22.1.4.756</v>
      </c>
      <c r="B1094" s="173" t="str">
        <f t="shared" si="322"/>
        <v>22.1</v>
      </c>
      <c r="C1094" s="173">
        <f t="shared" si="322"/>
        <v>4</v>
      </c>
      <c r="D1094" s="173">
        <f t="shared" si="323"/>
        <v>756</v>
      </c>
      <c r="E1094" s="201"/>
      <c r="F1094" s="198" t="str">
        <f>IFERROR(+VLOOKUP(E1094,'TAB 1 Codificação CC Órgão'!$A$19:$L$1027,12,0),"-")</f>
        <v>-</v>
      </c>
      <c r="G1094" s="204"/>
      <c r="H1094" s="201"/>
      <c r="I1094" s="204"/>
    </row>
    <row r="1095" spans="1:9">
      <c r="A1095" s="173" t="str">
        <f t="shared" si="324"/>
        <v>22.1.4.757</v>
      </c>
      <c r="B1095" s="173" t="str">
        <f t="shared" si="322"/>
        <v>22.1</v>
      </c>
      <c r="C1095" s="173">
        <f t="shared" si="322"/>
        <v>4</v>
      </c>
      <c r="D1095" s="173">
        <f t="shared" si="323"/>
        <v>757</v>
      </c>
      <c r="E1095" s="201"/>
      <c r="F1095" s="198" t="str">
        <f>IFERROR(+VLOOKUP(E1095,'TAB 1 Codificação CC Órgão'!$A$19:$L$1027,12,0),"-")</f>
        <v>-</v>
      </c>
      <c r="G1095" s="204"/>
      <c r="H1095" s="201"/>
      <c r="I1095" s="204"/>
    </row>
    <row r="1096" spans="1:9">
      <c r="A1096" s="173" t="str">
        <f t="shared" si="324"/>
        <v>22.1.4.758</v>
      </c>
      <c r="B1096" s="173" t="str">
        <f t="shared" si="322"/>
        <v>22.1</v>
      </c>
      <c r="C1096" s="173">
        <f t="shared" si="322"/>
        <v>4</v>
      </c>
      <c r="D1096" s="173">
        <f t="shared" si="323"/>
        <v>758</v>
      </c>
      <c r="E1096" s="201"/>
      <c r="F1096" s="198" t="str">
        <f>IFERROR(+VLOOKUP(E1096,'TAB 1 Codificação CC Órgão'!$A$19:$L$1027,12,0),"-")</f>
        <v>-</v>
      </c>
      <c r="G1096" s="204"/>
      <c r="H1096" s="201"/>
      <c r="I1096" s="204"/>
    </row>
    <row r="1097" spans="1:9">
      <c r="A1097" s="173" t="str">
        <f t="shared" si="324"/>
        <v>22.1.4.759</v>
      </c>
      <c r="B1097" s="173" t="str">
        <f t="shared" si="322"/>
        <v>22.1</v>
      </c>
      <c r="C1097" s="173">
        <f t="shared" si="322"/>
        <v>4</v>
      </c>
      <c r="D1097" s="173">
        <f t="shared" si="323"/>
        <v>759</v>
      </c>
      <c r="E1097" s="201"/>
      <c r="F1097" s="198" t="str">
        <f>IFERROR(+VLOOKUP(E1097,'TAB 1 Codificação CC Órgão'!$A$19:$L$1027,12,0),"-")</f>
        <v>-</v>
      </c>
      <c r="G1097" s="204"/>
      <c r="H1097" s="201"/>
      <c r="I1097" s="204"/>
    </row>
    <row r="1098" spans="1:9">
      <c r="A1098" s="173" t="str">
        <f t="shared" si="324"/>
        <v>22.1.4.760</v>
      </c>
      <c r="B1098" s="173" t="str">
        <f t="shared" si="322"/>
        <v>22.1</v>
      </c>
      <c r="C1098" s="173">
        <f t="shared" si="322"/>
        <v>4</v>
      </c>
      <c r="D1098" s="173">
        <f t="shared" si="323"/>
        <v>760</v>
      </c>
      <c r="E1098" s="201"/>
      <c r="F1098" s="198" t="str">
        <f>IFERROR(+VLOOKUP(E1098,'TAB 1 Codificação CC Órgão'!$A$19:$L$1027,12,0),"-")</f>
        <v>-</v>
      </c>
      <c r="G1098" s="204"/>
      <c r="H1098" s="201"/>
      <c r="I1098" s="204"/>
    </row>
    <row r="1099" spans="1:9">
      <c r="A1099" s="173" t="str">
        <f t="shared" si="324"/>
        <v>22.1.4.761</v>
      </c>
      <c r="B1099" s="173" t="str">
        <f t="shared" si="322"/>
        <v>22.1</v>
      </c>
      <c r="C1099" s="173">
        <f t="shared" si="322"/>
        <v>4</v>
      </c>
      <c r="D1099" s="173">
        <f t="shared" si="323"/>
        <v>761</v>
      </c>
      <c r="E1099" s="201"/>
      <c r="F1099" s="198" t="str">
        <f>IFERROR(+VLOOKUP(E1099,'TAB 1 Codificação CC Órgão'!$A$19:$L$1027,12,0),"-")</f>
        <v>-</v>
      </c>
      <c r="G1099" s="204"/>
      <c r="H1099" s="201"/>
      <c r="I1099" s="204"/>
    </row>
    <row r="1100" spans="1:9">
      <c r="A1100" s="173" t="str">
        <f t="shared" si="324"/>
        <v>22.1.4.762</v>
      </c>
      <c r="B1100" s="173" t="str">
        <f t="shared" si="322"/>
        <v>22.1</v>
      </c>
      <c r="C1100" s="173">
        <f t="shared" si="322"/>
        <v>4</v>
      </c>
      <c r="D1100" s="173">
        <f t="shared" si="323"/>
        <v>762</v>
      </c>
      <c r="E1100" s="201"/>
      <c r="F1100" s="198" t="str">
        <f>IFERROR(+VLOOKUP(E1100,'TAB 1 Codificação CC Órgão'!$A$19:$L$1027,12,0),"-")</f>
        <v>-</v>
      </c>
      <c r="G1100" s="204"/>
      <c r="H1100" s="201"/>
      <c r="I1100" s="204"/>
    </row>
    <row r="1101" spans="1:9">
      <c r="A1101" s="173" t="str">
        <f t="shared" si="324"/>
        <v>22.1.4.763</v>
      </c>
      <c r="B1101" s="173" t="str">
        <f t="shared" si="322"/>
        <v>22.1</v>
      </c>
      <c r="C1101" s="173">
        <f t="shared" si="322"/>
        <v>4</v>
      </c>
      <c r="D1101" s="173">
        <f t="shared" si="323"/>
        <v>763</v>
      </c>
      <c r="E1101" s="201"/>
      <c r="F1101" s="198" t="str">
        <f>IFERROR(+VLOOKUP(E1101,'TAB 1 Codificação CC Órgão'!$A$19:$L$1027,12,0),"-")</f>
        <v>-</v>
      </c>
      <c r="G1101" s="204"/>
      <c r="H1101" s="201"/>
      <c r="I1101" s="204"/>
    </row>
    <row r="1102" spans="1:9">
      <c r="A1102" s="173" t="str">
        <f t="shared" si="324"/>
        <v>22.1.4.764</v>
      </c>
      <c r="B1102" s="173" t="str">
        <f t="shared" si="322"/>
        <v>22.1</v>
      </c>
      <c r="C1102" s="173">
        <f t="shared" si="322"/>
        <v>4</v>
      </c>
      <c r="D1102" s="173">
        <f t="shared" si="323"/>
        <v>764</v>
      </c>
      <c r="E1102" s="201"/>
      <c r="F1102" s="198" t="str">
        <f>IFERROR(+VLOOKUP(E1102,'TAB 1 Codificação CC Órgão'!$A$19:$L$1027,12,0),"-")</f>
        <v>-</v>
      </c>
      <c r="G1102" s="204"/>
      <c r="H1102" s="201"/>
      <c r="I1102" s="204"/>
    </row>
    <row r="1103" spans="1:9">
      <c r="A1103" s="173" t="str">
        <f t="shared" si="324"/>
        <v>22.1.4.765</v>
      </c>
      <c r="B1103" s="173" t="str">
        <f t="shared" si="322"/>
        <v>22.1</v>
      </c>
      <c r="C1103" s="173">
        <f t="shared" si="322"/>
        <v>4</v>
      </c>
      <c r="D1103" s="173">
        <f t="shared" si="323"/>
        <v>765</v>
      </c>
      <c r="E1103" s="201"/>
      <c r="F1103" s="198" t="str">
        <f>IFERROR(+VLOOKUP(E1103,'TAB 1 Codificação CC Órgão'!$A$19:$L$1027,12,0),"-")</f>
        <v>-</v>
      </c>
      <c r="G1103" s="204"/>
      <c r="H1103" s="201"/>
      <c r="I1103" s="204"/>
    </row>
    <row r="1104" spans="1:9">
      <c r="A1104" s="173" t="str">
        <f t="shared" si="324"/>
        <v>22.1.4.766</v>
      </c>
      <c r="B1104" s="173" t="str">
        <f t="shared" si="322"/>
        <v>22.1</v>
      </c>
      <c r="C1104" s="173">
        <f t="shared" si="322"/>
        <v>4</v>
      </c>
      <c r="D1104" s="173">
        <f t="shared" si="323"/>
        <v>766</v>
      </c>
      <c r="E1104" s="201"/>
      <c r="F1104" s="198" t="str">
        <f>IFERROR(+VLOOKUP(E1104,'TAB 1 Codificação CC Órgão'!$A$19:$L$1027,12,0),"-")</f>
        <v>-</v>
      </c>
      <c r="G1104" s="204"/>
      <c r="H1104" s="201"/>
      <c r="I1104" s="204"/>
    </row>
    <row r="1105" spans="1:9">
      <c r="A1105" s="173" t="str">
        <f t="shared" si="324"/>
        <v>22.1.4.767</v>
      </c>
      <c r="B1105" s="173" t="str">
        <f t="shared" si="322"/>
        <v>22.1</v>
      </c>
      <c r="C1105" s="173">
        <f t="shared" si="322"/>
        <v>4</v>
      </c>
      <c r="D1105" s="173">
        <f t="shared" si="323"/>
        <v>767</v>
      </c>
      <c r="E1105" s="201"/>
      <c r="F1105" s="198" t="str">
        <f>IFERROR(+VLOOKUP(E1105,'TAB 1 Codificação CC Órgão'!$A$19:$L$1027,12,0),"-")</f>
        <v>-</v>
      </c>
      <c r="G1105" s="204"/>
      <c r="H1105" s="201"/>
      <c r="I1105" s="204"/>
    </row>
    <row r="1106" spans="1:9">
      <c r="A1106" s="173" t="str">
        <f t="shared" si="324"/>
        <v>22.1.4.768</v>
      </c>
      <c r="B1106" s="173" t="str">
        <f t="shared" si="322"/>
        <v>22.1</v>
      </c>
      <c r="C1106" s="173">
        <f t="shared" si="322"/>
        <v>4</v>
      </c>
      <c r="D1106" s="173">
        <f t="shared" si="323"/>
        <v>768</v>
      </c>
      <c r="E1106" s="201"/>
      <c r="F1106" s="198" t="str">
        <f>IFERROR(+VLOOKUP(E1106,'TAB 1 Codificação CC Órgão'!$A$19:$L$1027,12,0),"-")</f>
        <v>-</v>
      </c>
      <c r="G1106" s="204"/>
      <c r="H1106" s="201"/>
      <c r="I1106" s="204"/>
    </row>
    <row r="1107" spans="1:9">
      <c r="A1107" s="173" t="str">
        <f t="shared" si="324"/>
        <v>22.1.4.769</v>
      </c>
      <c r="B1107" s="173" t="str">
        <f t="shared" si="322"/>
        <v>22.1</v>
      </c>
      <c r="C1107" s="173">
        <f t="shared" si="322"/>
        <v>4</v>
      </c>
      <c r="D1107" s="173">
        <f t="shared" si="323"/>
        <v>769</v>
      </c>
      <c r="E1107" s="201"/>
      <c r="F1107" s="198" t="str">
        <f>IFERROR(+VLOOKUP(E1107,'TAB 1 Codificação CC Órgão'!$A$19:$L$1027,12,0),"-")</f>
        <v>-</v>
      </c>
      <c r="G1107" s="204"/>
      <c r="H1107" s="201"/>
      <c r="I1107" s="204"/>
    </row>
    <row r="1108" spans="1:9">
      <c r="A1108" s="173" t="str">
        <f t="shared" si="324"/>
        <v>22.1.4.770</v>
      </c>
      <c r="B1108" s="173" t="str">
        <f t="shared" si="322"/>
        <v>22.1</v>
      </c>
      <c r="C1108" s="173">
        <f t="shared" si="322"/>
        <v>4</v>
      </c>
      <c r="D1108" s="173">
        <f t="shared" si="323"/>
        <v>770</v>
      </c>
      <c r="E1108" s="201"/>
      <c r="F1108" s="198" t="str">
        <f>IFERROR(+VLOOKUP(E1108,'TAB 1 Codificação CC Órgão'!$A$19:$L$1027,12,0),"-")</f>
        <v>-</v>
      </c>
      <c r="G1108" s="204"/>
      <c r="H1108" s="201"/>
      <c r="I1108" s="204"/>
    </row>
    <row r="1109" spans="1:9">
      <c r="A1109" s="173" t="str">
        <f t="shared" si="324"/>
        <v>22.1.4.771</v>
      </c>
      <c r="B1109" s="173" t="str">
        <f t="shared" ref="B1109:C1172" si="325">+B1108</f>
        <v>22.1</v>
      </c>
      <c r="C1109" s="173">
        <f t="shared" si="325"/>
        <v>4</v>
      </c>
      <c r="D1109" s="173">
        <f t="shared" ref="D1109:D1172" si="326">+D1108+1</f>
        <v>771</v>
      </c>
      <c r="E1109" s="201"/>
      <c r="F1109" s="198" t="str">
        <f>IFERROR(+VLOOKUP(E1109,'TAB 1 Codificação CC Órgão'!$A$19:$L$1027,12,0),"-")</f>
        <v>-</v>
      </c>
      <c r="G1109" s="204"/>
      <c r="H1109" s="201"/>
      <c r="I1109" s="204"/>
    </row>
    <row r="1110" spans="1:9">
      <c r="A1110" s="173" t="str">
        <f t="shared" si="324"/>
        <v>22.1.4.772</v>
      </c>
      <c r="B1110" s="173" t="str">
        <f t="shared" si="325"/>
        <v>22.1</v>
      </c>
      <c r="C1110" s="173">
        <f t="shared" si="325"/>
        <v>4</v>
      </c>
      <c r="D1110" s="173">
        <f t="shared" si="326"/>
        <v>772</v>
      </c>
      <c r="E1110" s="201"/>
      <c r="F1110" s="198" t="str">
        <f>IFERROR(+VLOOKUP(E1110,'TAB 1 Codificação CC Órgão'!$A$19:$L$1027,12,0),"-")</f>
        <v>-</v>
      </c>
      <c r="G1110" s="204"/>
      <c r="H1110" s="201"/>
      <c r="I1110" s="204"/>
    </row>
    <row r="1111" spans="1:9">
      <c r="A1111" s="173" t="str">
        <f t="shared" si="324"/>
        <v>22.1.4.773</v>
      </c>
      <c r="B1111" s="173" t="str">
        <f t="shared" si="325"/>
        <v>22.1</v>
      </c>
      <c r="C1111" s="173">
        <f t="shared" si="325"/>
        <v>4</v>
      </c>
      <c r="D1111" s="173">
        <f t="shared" si="326"/>
        <v>773</v>
      </c>
      <c r="E1111" s="201"/>
      <c r="F1111" s="198" t="str">
        <f>IFERROR(+VLOOKUP(E1111,'TAB 1 Codificação CC Órgão'!$A$19:$L$1027,12,0),"-")</f>
        <v>-</v>
      </c>
      <c r="G1111" s="204"/>
      <c r="H1111" s="201"/>
      <c r="I1111" s="204"/>
    </row>
    <row r="1112" spans="1:9">
      <c r="A1112" s="173" t="str">
        <f t="shared" si="324"/>
        <v>22.1.4.774</v>
      </c>
      <c r="B1112" s="173" t="str">
        <f t="shared" si="325"/>
        <v>22.1</v>
      </c>
      <c r="C1112" s="173">
        <f t="shared" si="325"/>
        <v>4</v>
      </c>
      <c r="D1112" s="173">
        <f t="shared" si="326"/>
        <v>774</v>
      </c>
      <c r="E1112" s="201"/>
      <c r="F1112" s="198" t="str">
        <f>IFERROR(+VLOOKUP(E1112,'TAB 1 Codificação CC Órgão'!$A$19:$L$1027,12,0),"-")</f>
        <v>-</v>
      </c>
      <c r="G1112" s="204"/>
      <c r="H1112" s="201"/>
      <c r="I1112" s="204"/>
    </row>
    <row r="1113" spans="1:9">
      <c r="A1113" s="173" t="str">
        <f t="shared" si="324"/>
        <v>22.1.4.775</v>
      </c>
      <c r="B1113" s="173" t="str">
        <f t="shared" si="325"/>
        <v>22.1</v>
      </c>
      <c r="C1113" s="173">
        <f t="shared" si="325"/>
        <v>4</v>
      </c>
      <c r="D1113" s="173">
        <f t="shared" si="326"/>
        <v>775</v>
      </c>
      <c r="E1113" s="201"/>
      <c r="F1113" s="198" t="str">
        <f>IFERROR(+VLOOKUP(E1113,'TAB 1 Codificação CC Órgão'!$A$19:$L$1027,12,0),"-")</f>
        <v>-</v>
      </c>
      <c r="G1113" s="204"/>
      <c r="H1113" s="201"/>
      <c r="I1113" s="204"/>
    </row>
    <row r="1114" spans="1:9">
      <c r="A1114" s="173" t="str">
        <f t="shared" si="324"/>
        <v>22.1.4.776</v>
      </c>
      <c r="B1114" s="173" t="str">
        <f t="shared" si="325"/>
        <v>22.1</v>
      </c>
      <c r="C1114" s="173">
        <f t="shared" si="325"/>
        <v>4</v>
      </c>
      <c r="D1114" s="173">
        <f t="shared" si="326"/>
        <v>776</v>
      </c>
      <c r="E1114" s="201"/>
      <c r="F1114" s="198" t="str">
        <f>IFERROR(+VLOOKUP(E1114,'TAB 1 Codificação CC Órgão'!$A$19:$L$1027,12,0),"-")</f>
        <v>-</v>
      </c>
      <c r="G1114" s="204"/>
      <c r="H1114" s="201"/>
      <c r="I1114" s="204"/>
    </row>
    <row r="1115" spans="1:9">
      <c r="A1115" s="173" t="str">
        <f t="shared" si="324"/>
        <v>22.1.4.777</v>
      </c>
      <c r="B1115" s="173" t="str">
        <f t="shared" si="325"/>
        <v>22.1</v>
      </c>
      <c r="C1115" s="173">
        <f t="shared" si="325"/>
        <v>4</v>
      </c>
      <c r="D1115" s="173">
        <f t="shared" si="326"/>
        <v>777</v>
      </c>
      <c r="E1115" s="201"/>
      <c r="F1115" s="198" t="str">
        <f>IFERROR(+VLOOKUP(E1115,'TAB 1 Codificação CC Órgão'!$A$19:$L$1027,12,0),"-")</f>
        <v>-</v>
      </c>
      <c r="G1115" s="204"/>
      <c r="H1115" s="201"/>
      <c r="I1115" s="204"/>
    </row>
    <row r="1116" spans="1:9">
      <c r="A1116" s="173" t="str">
        <f t="shared" si="324"/>
        <v>22.1.4.778</v>
      </c>
      <c r="B1116" s="173" t="str">
        <f t="shared" si="325"/>
        <v>22.1</v>
      </c>
      <c r="C1116" s="173">
        <f t="shared" si="325"/>
        <v>4</v>
      </c>
      <c r="D1116" s="173">
        <f t="shared" si="326"/>
        <v>778</v>
      </c>
      <c r="E1116" s="201"/>
      <c r="F1116" s="198" t="str">
        <f>IFERROR(+VLOOKUP(E1116,'TAB 1 Codificação CC Órgão'!$A$19:$L$1027,12,0),"-")</f>
        <v>-</v>
      </c>
      <c r="G1116" s="204"/>
      <c r="H1116" s="201"/>
      <c r="I1116" s="204"/>
    </row>
    <row r="1117" spans="1:9">
      <c r="A1117" s="173" t="str">
        <f t="shared" si="324"/>
        <v>22.1.4.779</v>
      </c>
      <c r="B1117" s="173" t="str">
        <f t="shared" si="325"/>
        <v>22.1</v>
      </c>
      <c r="C1117" s="173">
        <f t="shared" si="325"/>
        <v>4</v>
      </c>
      <c r="D1117" s="173">
        <f t="shared" si="326"/>
        <v>779</v>
      </c>
      <c r="E1117" s="201"/>
      <c r="F1117" s="198" t="str">
        <f>IFERROR(+VLOOKUP(E1117,'TAB 1 Codificação CC Órgão'!$A$19:$L$1027,12,0),"-")</f>
        <v>-</v>
      </c>
      <c r="G1117" s="204"/>
      <c r="H1117" s="201"/>
      <c r="I1117" s="204"/>
    </row>
    <row r="1118" spans="1:9">
      <c r="A1118" s="173" t="str">
        <f t="shared" si="324"/>
        <v>22.1.4.780</v>
      </c>
      <c r="B1118" s="173" t="str">
        <f t="shared" si="325"/>
        <v>22.1</v>
      </c>
      <c r="C1118" s="173">
        <f t="shared" si="325"/>
        <v>4</v>
      </c>
      <c r="D1118" s="173">
        <f t="shared" si="326"/>
        <v>780</v>
      </c>
      <c r="E1118" s="201"/>
      <c r="F1118" s="198" t="str">
        <f>IFERROR(+VLOOKUP(E1118,'TAB 1 Codificação CC Órgão'!$A$19:$L$1027,12,0),"-")</f>
        <v>-</v>
      </c>
      <c r="G1118" s="204"/>
      <c r="H1118" s="201"/>
      <c r="I1118" s="204"/>
    </row>
    <row r="1119" spans="1:9">
      <c r="A1119" s="173" t="str">
        <f t="shared" si="324"/>
        <v>22.1.4.781</v>
      </c>
      <c r="B1119" s="173" t="str">
        <f t="shared" si="325"/>
        <v>22.1</v>
      </c>
      <c r="C1119" s="173">
        <f t="shared" si="325"/>
        <v>4</v>
      </c>
      <c r="D1119" s="173">
        <f t="shared" si="326"/>
        <v>781</v>
      </c>
      <c r="E1119" s="201"/>
      <c r="F1119" s="198" t="str">
        <f>IFERROR(+VLOOKUP(E1119,'TAB 1 Codificação CC Órgão'!$A$19:$L$1027,12,0),"-")</f>
        <v>-</v>
      </c>
      <c r="G1119" s="204"/>
      <c r="H1119" s="201"/>
      <c r="I1119" s="204"/>
    </row>
    <row r="1120" spans="1:9">
      <c r="A1120" s="173" t="str">
        <f t="shared" si="324"/>
        <v>22.1.4.782</v>
      </c>
      <c r="B1120" s="173" t="str">
        <f t="shared" si="325"/>
        <v>22.1</v>
      </c>
      <c r="C1120" s="173">
        <f t="shared" si="325"/>
        <v>4</v>
      </c>
      <c r="D1120" s="173">
        <f t="shared" si="326"/>
        <v>782</v>
      </c>
      <c r="E1120" s="201"/>
      <c r="F1120" s="198" t="str">
        <f>IFERROR(+VLOOKUP(E1120,'TAB 1 Codificação CC Órgão'!$A$19:$L$1027,12,0),"-")</f>
        <v>-</v>
      </c>
      <c r="G1120" s="204"/>
      <c r="H1120" s="201"/>
      <c r="I1120" s="204"/>
    </row>
    <row r="1121" spans="1:9">
      <c r="A1121" s="173" t="str">
        <f t="shared" si="324"/>
        <v>22.1.4.783</v>
      </c>
      <c r="B1121" s="173" t="str">
        <f t="shared" si="325"/>
        <v>22.1</v>
      </c>
      <c r="C1121" s="173">
        <f t="shared" si="325"/>
        <v>4</v>
      </c>
      <c r="D1121" s="173">
        <f t="shared" si="326"/>
        <v>783</v>
      </c>
      <c r="E1121" s="201"/>
      <c r="F1121" s="198" t="str">
        <f>IFERROR(+VLOOKUP(E1121,'TAB 1 Codificação CC Órgão'!$A$19:$L$1027,12,0),"-")</f>
        <v>-</v>
      </c>
      <c r="G1121" s="204"/>
      <c r="H1121" s="201"/>
      <c r="I1121" s="204"/>
    </row>
    <row r="1122" spans="1:9">
      <c r="A1122" s="173" t="str">
        <f t="shared" si="324"/>
        <v>22.1.4.784</v>
      </c>
      <c r="B1122" s="173" t="str">
        <f t="shared" si="325"/>
        <v>22.1</v>
      </c>
      <c r="C1122" s="173">
        <f t="shared" si="325"/>
        <v>4</v>
      </c>
      <c r="D1122" s="173">
        <f t="shared" si="326"/>
        <v>784</v>
      </c>
      <c r="E1122" s="201"/>
      <c r="F1122" s="198" t="str">
        <f>IFERROR(+VLOOKUP(E1122,'TAB 1 Codificação CC Órgão'!$A$19:$L$1027,12,0),"-")</f>
        <v>-</v>
      </c>
      <c r="G1122" s="204"/>
      <c r="H1122" s="201"/>
      <c r="I1122" s="204"/>
    </row>
    <row r="1123" spans="1:9">
      <c r="A1123" s="173" t="str">
        <f t="shared" si="324"/>
        <v>22.1.4.785</v>
      </c>
      <c r="B1123" s="173" t="str">
        <f t="shared" si="325"/>
        <v>22.1</v>
      </c>
      <c r="C1123" s="173">
        <f t="shared" si="325"/>
        <v>4</v>
      </c>
      <c r="D1123" s="173">
        <f t="shared" si="326"/>
        <v>785</v>
      </c>
      <c r="E1123" s="201"/>
      <c r="F1123" s="198" t="str">
        <f>IFERROR(+VLOOKUP(E1123,'TAB 1 Codificação CC Órgão'!$A$19:$L$1027,12,0),"-")</f>
        <v>-</v>
      </c>
      <c r="G1123" s="204"/>
      <c r="H1123" s="201"/>
      <c r="I1123" s="204"/>
    </row>
    <row r="1124" spans="1:9">
      <c r="A1124" s="173" t="str">
        <f t="shared" si="324"/>
        <v>22.1.4.786</v>
      </c>
      <c r="B1124" s="173" t="str">
        <f t="shared" si="325"/>
        <v>22.1</v>
      </c>
      <c r="C1124" s="173">
        <f t="shared" si="325"/>
        <v>4</v>
      </c>
      <c r="D1124" s="173">
        <f t="shared" si="326"/>
        <v>786</v>
      </c>
      <c r="E1124" s="201"/>
      <c r="F1124" s="198" t="str">
        <f>IFERROR(+VLOOKUP(E1124,'TAB 1 Codificação CC Órgão'!$A$19:$L$1027,12,0),"-")</f>
        <v>-</v>
      </c>
      <c r="G1124" s="204"/>
      <c r="H1124" s="201"/>
      <c r="I1124" s="204"/>
    </row>
    <row r="1125" spans="1:9">
      <c r="A1125" s="173" t="str">
        <f t="shared" si="324"/>
        <v>22.1.4.787</v>
      </c>
      <c r="B1125" s="173" t="str">
        <f t="shared" si="325"/>
        <v>22.1</v>
      </c>
      <c r="C1125" s="173">
        <f t="shared" si="325"/>
        <v>4</v>
      </c>
      <c r="D1125" s="173">
        <f t="shared" si="326"/>
        <v>787</v>
      </c>
      <c r="E1125" s="201"/>
      <c r="F1125" s="198" t="str">
        <f>IFERROR(+VLOOKUP(E1125,'TAB 1 Codificação CC Órgão'!$A$19:$L$1027,12,0),"-")</f>
        <v>-</v>
      </c>
      <c r="G1125" s="204"/>
      <c r="H1125" s="201"/>
      <c r="I1125" s="204"/>
    </row>
    <row r="1126" spans="1:9">
      <c r="A1126" s="173" t="str">
        <f t="shared" ref="A1126:A1189" si="327">CONCATENATE(B1126,".",C1126,".",D1126)</f>
        <v>22.1.4.788</v>
      </c>
      <c r="B1126" s="173" t="str">
        <f t="shared" si="325"/>
        <v>22.1</v>
      </c>
      <c r="C1126" s="173">
        <f t="shared" si="325"/>
        <v>4</v>
      </c>
      <c r="D1126" s="173">
        <f t="shared" si="326"/>
        <v>788</v>
      </c>
      <c r="E1126" s="201"/>
      <c r="F1126" s="198" t="str">
        <f>IFERROR(+VLOOKUP(E1126,'TAB 1 Codificação CC Órgão'!$A$19:$L$1027,12,0),"-")</f>
        <v>-</v>
      </c>
      <c r="G1126" s="204"/>
      <c r="H1126" s="201"/>
      <c r="I1126" s="204"/>
    </row>
    <row r="1127" spans="1:9">
      <c r="A1127" s="173" t="str">
        <f t="shared" si="327"/>
        <v>22.1.4.789</v>
      </c>
      <c r="B1127" s="173" t="str">
        <f t="shared" si="325"/>
        <v>22.1</v>
      </c>
      <c r="C1127" s="173">
        <f t="shared" si="325"/>
        <v>4</v>
      </c>
      <c r="D1127" s="173">
        <f t="shared" si="326"/>
        <v>789</v>
      </c>
      <c r="E1127" s="201"/>
      <c r="F1127" s="198" t="str">
        <f>IFERROR(+VLOOKUP(E1127,'TAB 1 Codificação CC Órgão'!$A$19:$L$1027,12,0),"-")</f>
        <v>-</v>
      </c>
      <c r="G1127" s="204"/>
      <c r="H1127" s="201"/>
      <c r="I1127" s="204"/>
    </row>
    <row r="1128" spans="1:9">
      <c r="A1128" s="173" t="str">
        <f t="shared" si="327"/>
        <v>22.1.4.790</v>
      </c>
      <c r="B1128" s="173" t="str">
        <f t="shared" si="325"/>
        <v>22.1</v>
      </c>
      <c r="C1128" s="173">
        <f t="shared" si="325"/>
        <v>4</v>
      </c>
      <c r="D1128" s="173">
        <f t="shared" si="326"/>
        <v>790</v>
      </c>
      <c r="E1128" s="201"/>
      <c r="F1128" s="198" t="str">
        <f>IFERROR(+VLOOKUP(E1128,'TAB 1 Codificação CC Órgão'!$A$19:$L$1027,12,0),"-")</f>
        <v>-</v>
      </c>
      <c r="G1128" s="204"/>
      <c r="H1128" s="201"/>
      <c r="I1128" s="204"/>
    </row>
    <row r="1129" spans="1:9">
      <c r="A1129" s="173" t="str">
        <f t="shared" si="327"/>
        <v>22.1.4.791</v>
      </c>
      <c r="B1129" s="173" t="str">
        <f t="shared" si="325"/>
        <v>22.1</v>
      </c>
      <c r="C1129" s="173">
        <f t="shared" si="325"/>
        <v>4</v>
      </c>
      <c r="D1129" s="173">
        <f t="shared" si="326"/>
        <v>791</v>
      </c>
      <c r="E1129" s="201"/>
      <c r="F1129" s="198" t="str">
        <f>IFERROR(+VLOOKUP(E1129,'TAB 1 Codificação CC Órgão'!$A$19:$L$1027,12,0),"-")</f>
        <v>-</v>
      </c>
      <c r="G1129" s="204"/>
      <c r="H1129" s="201"/>
      <c r="I1129" s="204"/>
    </row>
    <row r="1130" spans="1:9">
      <c r="A1130" s="173" t="str">
        <f t="shared" si="327"/>
        <v>22.1.4.792</v>
      </c>
      <c r="B1130" s="173" t="str">
        <f t="shared" si="325"/>
        <v>22.1</v>
      </c>
      <c r="C1130" s="173">
        <f t="shared" si="325"/>
        <v>4</v>
      </c>
      <c r="D1130" s="173">
        <f t="shared" si="326"/>
        <v>792</v>
      </c>
      <c r="E1130" s="201"/>
      <c r="F1130" s="198" t="str">
        <f>IFERROR(+VLOOKUP(E1130,'TAB 1 Codificação CC Órgão'!$A$19:$L$1027,12,0),"-")</f>
        <v>-</v>
      </c>
      <c r="G1130" s="204"/>
      <c r="H1130" s="201"/>
      <c r="I1130" s="204"/>
    </row>
    <row r="1131" spans="1:9">
      <c r="A1131" s="173" t="str">
        <f t="shared" si="327"/>
        <v>22.1.4.793</v>
      </c>
      <c r="B1131" s="173" t="str">
        <f t="shared" si="325"/>
        <v>22.1</v>
      </c>
      <c r="C1131" s="173">
        <f t="shared" si="325"/>
        <v>4</v>
      </c>
      <c r="D1131" s="173">
        <f t="shared" si="326"/>
        <v>793</v>
      </c>
      <c r="E1131" s="201"/>
      <c r="F1131" s="198" t="str">
        <f>IFERROR(+VLOOKUP(E1131,'TAB 1 Codificação CC Órgão'!$A$19:$L$1027,12,0),"-")</f>
        <v>-</v>
      </c>
      <c r="G1131" s="204"/>
      <c r="H1131" s="201"/>
      <c r="I1131" s="204"/>
    </row>
    <row r="1132" spans="1:9">
      <c r="A1132" s="173" t="str">
        <f t="shared" si="327"/>
        <v>22.1.4.794</v>
      </c>
      <c r="B1132" s="173" t="str">
        <f t="shared" si="325"/>
        <v>22.1</v>
      </c>
      <c r="C1132" s="173">
        <f t="shared" si="325"/>
        <v>4</v>
      </c>
      <c r="D1132" s="173">
        <f t="shared" si="326"/>
        <v>794</v>
      </c>
      <c r="E1132" s="201"/>
      <c r="F1132" s="198" t="str">
        <f>IFERROR(+VLOOKUP(E1132,'TAB 1 Codificação CC Órgão'!$A$19:$L$1027,12,0),"-")</f>
        <v>-</v>
      </c>
      <c r="G1132" s="204"/>
      <c r="H1132" s="201"/>
      <c r="I1132" s="204"/>
    </row>
    <row r="1133" spans="1:9">
      <c r="A1133" s="173" t="str">
        <f t="shared" si="327"/>
        <v>22.1.4.795</v>
      </c>
      <c r="B1133" s="173" t="str">
        <f t="shared" si="325"/>
        <v>22.1</v>
      </c>
      <c r="C1133" s="173">
        <f t="shared" si="325"/>
        <v>4</v>
      </c>
      <c r="D1133" s="173">
        <f t="shared" si="326"/>
        <v>795</v>
      </c>
      <c r="E1133" s="201"/>
      <c r="F1133" s="198" t="str">
        <f>IFERROR(+VLOOKUP(E1133,'TAB 1 Codificação CC Órgão'!$A$19:$L$1027,12,0),"-")</f>
        <v>-</v>
      </c>
      <c r="G1133" s="204"/>
      <c r="H1133" s="201"/>
      <c r="I1133" s="204"/>
    </row>
    <row r="1134" spans="1:9">
      <c r="A1134" s="173" t="str">
        <f t="shared" si="327"/>
        <v>22.1.4.796</v>
      </c>
      <c r="B1134" s="173" t="str">
        <f t="shared" si="325"/>
        <v>22.1</v>
      </c>
      <c r="C1134" s="173">
        <f t="shared" si="325"/>
        <v>4</v>
      </c>
      <c r="D1134" s="173">
        <f t="shared" si="326"/>
        <v>796</v>
      </c>
      <c r="E1134" s="201"/>
      <c r="F1134" s="198" t="str">
        <f>IFERROR(+VLOOKUP(E1134,'TAB 1 Codificação CC Órgão'!$A$19:$L$1027,12,0),"-")</f>
        <v>-</v>
      </c>
      <c r="G1134" s="204"/>
      <c r="H1134" s="201"/>
      <c r="I1134" s="204"/>
    </row>
    <row r="1135" spans="1:9">
      <c r="A1135" s="173" t="str">
        <f t="shared" si="327"/>
        <v>22.1.4.797</v>
      </c>
      <c r="B1135" s="173" t="str">
        <f t="shared" si="325"/>
        <v>22.1</v>
      </c>
      <c r="C1135" s="173">
        <f t="shared" si="325"/>
        <v>4</v>
      </c>
      <c r="D1135" s="173">
        <f t="shared" si="326"/>
        <v>797</v>
      </c>
      <c r="E1135" s="201"/>
      <c r="F1135" s="198" t="str">
        <f>IFERROR(+VLOOKUP(E1135,'TAB 1 Codificação CC Órgão'!$A$19:$L$1027,12,0),"-")</f>
        <v>-</v>
      </c>
      <c r="G1135" s="204"/>
      <c r="H1135" s="201"/>
      <c r="I1135" s="204"/>
    </row>
    <row r="1136" spans="1:9">
      <c r="A1136" s="173" t="str">
        <f t="shared" si="327"/>
        <v>22.1.4.798</v>
      </c>
      <c r="B1136" s="173" t="str">
        <f t="shared" si="325"/>
        <v>22.1</v>
      </c>
      <c r="C1136" s="173">
        <f t="shared" si="325"/>
        <v>4</v>
      </c>
      <c r="D1136" s="173">
        <f t="shared" si="326"/>
        <v>798</v>
      </c>
      <c r="E1136" s="201"/>
      <c r="F1136" s="198" t="str">
        <f>IFERROR(+VLOOKUP(E1136,'TAB 1 Codificação CC Órgão'!$A$19:$L$1027,12,0),"-")</f>
        <v>-</v>
      </c>
      <c r="G1136" s="204"/>
      <c r="H1136" s="201"/>
      <c r="I1136" s="204"/>
    </row>
    <row r="1137" spans="1:9">
      <c r="A1137" s="173" t="str">
        <f t="shared" si="327"/>
        <v>22.1.4.799</v>
      </c>
      <c r="B1137" s="173" t="str">
        <f t="shared" si="325"/>
        <v>22.1</v>
      </c>
      <c r="C1137" s="173">
        <f t="shared" si="325"/>
        <v>4</v>
      </c>
      <c r="D1137" s="173">
        <f t="shared" si="326"/>
        <v>799</v>
      </c>
      <c r="E1137" s="201"/>
      <c r="F1137" s="198" t="str">
        <f>IFERROR(+VLOOKUP(E1137,'TAB 1 Codificação CC Órgão'!$A$19:$L$1027,12,0),"-")</f>
        <v>-</v>
      </c>
      <c r="G1137" s="204"/>
      <c r="H1137" s="201"/>
      <c r="I1137" s="204"/>
    </row>
    <row r="1138" spans="1:9">
      <c r="A1138" s="173" t="str">
        <f t="shared" si="327"/>
        <v>22.1.4.800</v>
      </c>
      <c r="B1138" s="173" t="str">
        <f t="shared" si="325"/>
        <v>22.1</v>
      </c>
      <c r="C1138" s="173">
        <f t="shared" si="325"/>
        <v>4</v>
      </c>
      <c r="D1138" s="173">
        <f t="shared" si="326"/>
        <v>800</v>
      </c>
      <c r="E1138" s="201"/>
      <c r="F1138" s="198" t="str">
        <f>IFERROR(+VLOOKUP(E1138,'TAB 1 Codificação CC Órgão'!$A$19:$L$1027,12,0),"-")</f>
        <v>-</v>
      </c>
      <c r="G1138" s="204"/>
      <c r="H1138" s="201"/>
      <c r="I1138" s="204"/>
    </row>
    <row r="1139" spans="1:9">
      <c r="A1139" s="173" t="str">
        <f t="shared" si="327"/>
        <v>22.1.4.801</v>
      </c>
      <c r="B1139" s="173" t="str">
        <f t="shared" si="325"/>
        <v>22.1</v>
      </c>
      <c r="C1139" s="173">
        <f t="shared" si="325"/>
        <v>4</v>
      </c>
      <c r="D1139" s="173">
        <f t="shared" si="326"/>
        <v>801</v>
      </c>
      <c r="E1139" s="201"/>
      <c r="F1139" s="198" t="str">
        <f>IFERROR(+VLOOKUP(E1139,'TAB 1 Codificação CC Órgão'!$A$19:$L$1027,12,0),"-")</f>
        <v>-</v>
      </c>
      <c r="G1139" s="204"/>
      <c r="H1139" s="201"/>
      <c r="I1139" s="204"/>
    </row>
    <row r="1140" spans="1:9">
      <c r="A1140" s="173" t="str">
        <f t="shared" si="327"/>
        <v>22.1.4.802</v>
      </c>
      <c r="B1140" s="173" t="str">
        <f t="shared" si="325"/>
        <v>22.1</v>
      </c>
      <c r="C1140" s="173">
        <f t="shared" si="325"/>
        <v>4</v>
      </c>
      <c r="D1140" s="173">
        <f t="shared" si="326"/>
        <v>802</v>
      </c>
      <c r="E1140" s="201"/>
      <c r="F1140" s="198" t="str">
        <f>IFERROR(+VLOOKUP(E1140,'TAB 1 Codificação CC Órgão'!$A$19:$L$1027,12,0),"-")</f>
        <v>-</v>
      </c>
      <c r="G1140" s="204"/>
      <c r="H1140" s="201"/>
      <c r="I1140" s="204"/>
    </row>
    <row r="1141" spans="1:9">
      <c r="A1141" s="173" t="str">
        <f t="shared" si="327"/>
        <v>22.1.4.803</v>
      </c>
      <c r="B1141" s="173" t="str">
        <f t="shared" si="325"/>
        <v>22.1</v>
      </c>
      <c r="C1141" s="173">
        <f t="shared" si="325"/>
        <v>4</v>
      </c>
      <c r="D1141" s="173">
        <f t="shared" si="326"/>
        <v>803</v>
      </c>
      <c r="E1141" s="201"/>
      <c r="F1141" s="198" t="str">
        <f>IFERROR(+VLOOKUP(E1141,'TAB 1 Codificação CC Órgão'!$A$19:$L$1027,12,0),"-")</f>
        <v>-</v>
      </c>
      <c r="G1141" s="204"/>
      <c r="H1141" s="201"/>
      <c r="I1141" s="204"/>
    </row>
    <row r="1142" spans="1:9">
      <c r="A1142" s="173" t="str">
        <f t="shared" si="327"/>
        <v>22.1.4.804</v>
      </c>
      <c r="B1142" s="173" t="str">
        <f t="shared" si="325"/>
        <v>22.1</v>
      </c>
      <c r="C1142" s="173">
        <f t="shared" si="325"/>
        <v>4</v>
      </c>
      <c r="D1142" s="173">
        <f t="shared" si="326"/>
        <v>804</v>
      </c>
      <c r="E1142" s="201"/>
      <c r="F1142" s="198" t="str">
        <f>IFERROR(+VLOOKUP(E1142,'TAB 1 Codificação CC Órgão'!$A$19:$L$1027,12,0),"-")</f>
        <v>-</v>
      </c>
      <c r="G1142" s="204"/>
      <c r="H1142" s="201"/>
      <c r="I1142" s="204"/>
    </row>
    <row r="1143" spans="1:9">
      <c r="A1143" s="173" t="str">
        <f t="shared" si="327"/>
        <v>22.1.4.805</v>
      </c>
      <c r="B1143" s="173" t="str">
        <f t="shared" si="325"/>
        <v>22.1</v>
      </c>
      <c r="C1143" s="173">
        <f t="shared" si="325"/>
        <v>4</v>
      </c>
      <c r="D1143" s="173">
        <f t="shared" si="326"/>
        <v>805</v>
      </c>
      <c r="E1143" s="201"/>
      <c r="F1143" s="198" t="str">
        <f>IFERROR(+VLOOKUP(E1143,'TAB 1 Codificação CC Órgão'!$A$19:$L$1027,12,0),"-")</f>
        <v>-</v>
      </c>
      <c r="G1143" s="204"/>
      <c r="H1143" s="201"/>
      <c r="I1143" s="204"/>
    </row>
    <row r="1144" spans="1:9">
      <c r="A1144" s="173" t="str">
        <f t="shared" si="327"/>
        <v>22.1.4.806</v>
      </c>
      <c r="B1144" s="173" t="str">
        <f t="shared" si="325"/>
        <v>22.1</v>
      </c>
      <c r="C1144" s="173">
        <f t="shared" si="325"/>
        <v>4</v>
      </c>
      <c r="D1144" s="173">
        <f t="shared" si="326"/>
        <v>806</v>
      </c>
      <c r="E1144" s="201"/>
      <c r="F1144" s="198" t="str">
        <f>IFERROR(+VLOOKUP(E1144,'TAB 1 Codificação CC Órgão'!$A$19:$L$1027,12,0),"-")</f>
        <v>-</v>
      </c>
      <c r="G1144" s="204"/>
      <c r="H1144" s="201"/>
      <c r="I1144" s="204"/>
    </row>
    <row r="1145" spans="1:9">
      <c r="A1145" s="173" t="str">
        <f t="shared" si="327"/>
        <v>22.1.4.807</v>
      </c>
      <c r="B1145" s="173" t="str">
        <f t="shared" si="325"/>
        <v>22.1</v>
      </c>
      <c r="C1145" s="173">
        <f t="shared" si="325"/>
        <v>4</v>
      </c>
      <c r="D1145" s="173">
        <f t="shared" si="326"/>
        <v>807</v>
      </c>
      <c r="E1145" s="201"/>
      <c r="F1145" s="198" t="str">
        <f>IFERROR(+VLOOKUP(E1145,'TAB 1 Codificação CC Órgão'!$A$19:$L$1027,12,0),"-")</f>
        <v>-</v>
      </c>
      <c r="G1145" s="204"/>
      <c r="H1145" s="201"/>
      <c r="I1145" s="204"/>
    </row>
    <row r="1146" spans="1:9">
      <c r="A1146" s="173" t="str">
        <f t="shared" si="327"/>
        <v>22.1.4.808</v>
      </c>
      <c r="B1146" s="173" t="str">
        <f t="shared" si="325"/>
        <v>22.1</v>
      </c>
      <c r="C1146" s="173">
        <f t="shared" si="325"/>
        <v>4</v>
      </c>
      <c r="D1146" s="173">
        <f t="shared" si="326"/>
        <v>808</v>
      </c>
      <c r="E1146" s="201"/>
      <c r="F1146" s="198" t="str">
        <f>IFERROR(+VLOOKUP(E1146,'TAB 1 Codificação CC Órgão'!$A$19:$L$1027,12,0),"-")</f>
        <v>-</v>
      </c>
      <c r="G1146" s="204"/>
      <c r="H1146" s="201"/>
      <c r="I1146" s="204"/>
    </row>
    <row r="1147" spans="1:9">
      <c r="A1147" s="173" t="str">
        <f t="shared" si="327"/>
        <v>22.1.4.809</v>
      </c>
      <c r="B1147" s="173" t="str">
        <f t="shared" si="325"/>
        <v>22.1</v>
      </c>
      <c r="C1147" s="173">
        <f t="shared" si="325"/>
        <v>4</v>
      </c>
      <c r="D1147" s="173">
        <f t="shared" si="326"/>
        <v>809</v>
      </c>
      <c r="E1147" s="201"/>
      <c r="F1147" s="198" t="str">
        <f>IFERROR(+VLOOKUP(E1147,'TAB 1 Codificação CC Órgão'!$A$19:$L$1027,12,0),"-")</f>
        <v>-</v>
      </c>
      <c r="G1147" s="204"/>
      <c r="H1147" s="201"/>
      <c r="I1147" s="204"/>
    </row>
    <row r="1148" spans="1:9">
      <c r="A1148" s="173" t="str">
        <f t="shared" si="327"/>
        <v>22.1.4.810</v>
      </c>
      <c r="B1148" s="173" t="str">
        <f t="shared" si="325"/>
        <v>22.1</v>
      </c>
      <c r="C1148" s="173">
        <f t="shared" si="325"/>
        <v>4</v>
      </c>
      <c r="D1148" s="173">
        <f t="shared" si="326"/>
        <v>810</v>
      </c>
      <c r="E1148" s="201"/>
      <c r="F1148" s="198" t="str">
        <f>IFERROR(+VLOOKUP(E1148,'TAB 1 Codificação CC Órgão'!$A$19:$L$1027,12,0),"-")</f>
        <v>-</v>
      </c>
      <c r="G1148" s="204"/>
      <c r="H1148" s="201"/>
      <c r="I1148" s="204"/>
    </row>
    <row r="1149" spans="1:9">
      <c r="A1149" s="173" t="str">
        <f t="shared" si="327"/>
        <v>22.1.4.811</v>
      </c>
      <c r="B1149" s="173" t="str">
        <f t="shared" si="325"/>
        <v>22.1</v>
      </c>
      <c r="C1149" s="173">
        <f t="shared" si="325"/>
        <v>4</v>
      </c>
      <c r="D1149" s="173">
        <f t="shared" si="326"/>
        <v>811</v>
      </c>
      <c r="E1149" s="201"/>
      <c r="F1149" s="198" t="str">
        <f>IFERROR(+VLOOKUP(E1149,'TAB 1 Codificação CC Órgão'!$A$19:$L$1027,12,0),"-")</f>
        <v>-</v>
      </c>
      <c r="G1149" s="204"/>
      <c r="H1149" s="201"/>
      <c r="I1149" s="204"/>
    </row>
    <row r="1150" spans="1:9">
      <c r="A1150" s="173" t="str">
        <f t="shared" si="327"/>
        <v>22.1.4.812</v>
      </c>
      <c r="B1150" s="173" t="str">
        <f t="shared" si="325"/>
        <v>22.1</v>
      </c>
      <c r="C1150" s="173">
        <f t="shared" si="325"/>
        <v>4</v>
      </c>
      <c r="D1150" s="173">
        <f t="shared" si="326"/>
        <v>812</v>
      </c>
      <c r="E1150" s="201"/>
      <c r="F1150" s="198" t="str">
        <f>IFERROR(+VLOOKUP(E1150,'TAB 1 Codificação CC Órgão'!$A$19:$L$1027,12,0),"-")</f>
        <v>-</v>
      </c>
      <c r="G1150" s="204"/>
      <c r="H1150" s="201"/>
      <c r="I1150" s="204"/>
    </row>
    <row r="1151" spans="1:9">
      <c r="A1151" s="173" t="str">
        <f t="shared" si="327"/>
        <v>22.1.4.813</v>
      </c>
      <c r="B1151" s="173" t="str">
        <f t="shared" si="325"/>
        <v>22.1</v>
      </c>
      <c r="C1151" s="173">
        <f t="shared" si="325"/>
        <v>4</v>
      </c>
      <c r="D1151" s="173">
        <f t="shared" si="326"/>
        <v>813</v>
      </c>
      <c r="E1151" s="201"/>
      <c r="F1151" s="198" t="str">
        <f>IFERROR(+VLOOKUP(E1151,'TAB 1 Codificação CC Órgão'!$A$19:$L$1027,12,0),"-")</f>
        <v>-</v>
      </c>
      <c r="G1151" s="204"/>
      <c r="H1151" s="201"/>
      <c r="I1151" s="204"/>
    </row>
    <row r="1152" spans="1:9">
      <c r="A1152" s="173" t="str">
        <f t="shared" si="327"/>
        <v>22.1.4.814</v>
      </c>
      <c r="B1152" s="173" t="str">
        <f t="shared" si="325"/>
        <v>22.1</v>
      </c>
      <c r="C1152" s="173">
        <f t="shared" si="325"/>
        <v>4</v>
      </c>
      <c r="D1152" s="173">
        <f t="shared" si="326"/>
        <v>814</v>
      </c>
      <c r="E1152" s="201"/>
      <c r="F1152" s="198" t="str">
        <f>IFERROR(+VLOOKUP(E1152,'TAB 1 Codificação CC Órgão'!$A$19:$L$1027,12,0),"-")</f>
        <v>-</v>
      </c>
      <c r="G1152" s="204"/>
      <c r="H1152" s="201"/>
      <c r="I1152" s="204"/>
    </row>
    <row r="1153" spans="1:9">
      <c r="A1153" s="173" t="str">
        <f t="shared" si="327"/>
        <v>22.1.4.815</v>
      </c>
      <c r="B1153" s="173" t="str">
        <f t="shared" si="325"/>
        <v>22.1</v>
      </c>
      <c r="C1153" s="173">
        <f t="shared" si="325"/>
        <v>4</v>
      </c>
      <c r="D1153" s="173">
        <f t="shared" si="326"/>
        <v>815</v>
      </c>
      <c r="E1153" s="201"/>
      <c r="F1153" s="198" t="str">
        <f>IFERROR(+VLOOKUP(E1153,'TAB 1 Codificação CC Órgão'!$A$19:$L$1027,12,0),"-")</f>
        <v>-</v>
      </c>
      <c r="G1153" s="204"/>
      <c r="H1153" s="201"/>
      <c r="I1153" s="204"/>
    </row>
    <row r="1154" spans="1:9">
      <c r="A1154" s="173" t="str">
        <f t="shared" si="327"/>
        <v>22.1.4.816</v>
      </c>
      <c r="B1154" s="173" t="str">
        <f t="shared" si="325"/>
        <v>22.1</v>
      </c>
      <c r="C1154" s="173">
        <f t="shared" si="325"/>
        <v>4</v>
      </c>
      <c r="D1154" s="173">
        <f t="shared" si="326"/>
        <v>816</v>
      </c>
      <c r="E1154" s="201"/>
      <c r="F1154" s="198" t="str">
        <f>IFERROR(+VLOOKUP(E1154,'TAB 1 Codificação CC Órgão'!$A$19:$L$1027,12,0),"-")</f>
        <v>-</v>
      </c>
      <c r="G1154" s="204"/>
      <c r="H1154" s="201"/>
      <c r="I1154" s="204"/>
    </row>
    <row r="1155" spans="1:9">
      <c r="A1155" s="173" t="str">
        <f t="shared" si="327"/>
        <v>22.1.4.817</v>
      </c>
      <c r="B1155" s="173" t="str">
        <f t="shared" si="325"/>
        <v>22.1</v>
      </c>
      <c r="C1155" s="173">
        <f t="shared" si="325"/>
        <v>4</v>
      </c>
      <c r="D1155" s="173">
        <f t="shared" si="326"/>
        <v>817</v>
      </c>
      <c r="E1155" s="201"/>
      <c r="F1155" s="198" t="str">
        <f>IFERROR(+VLOOKUP(E1155,'TAB 1 Codificação CC Órgão'!$A$19:$L$1027,12,0),"-")</f>
        <v>-</v>
      </c>
      <c r="G1155" s="204"/>
      <c r="H1155" s="201"/>
      <c r="I1155" s="204"/>
    </row>
    <row r="1156" spans="1:9">
      <c r="A1156" s="173" t="str">
        <f t="shared" si="327"/>
        <v>22.1.4.818</v>
      </c>
      <c r="B1156" s="173" t="str">
        <f t="shared" si="325"/>
        <v>22.1</v>
      </c>
      <c r="C1156" s="173">
        <f t="shared" si="325"/>
        <v>4</v>
      </c>
      <c r="D1156" s="173">
        <f t="shared" si="326"/>
        <v>818</v>
      </c>
      <c r="E1156" s="201"/>
      <c r="F1156" s="198" t="str">
        <f>IFERROR(+VLOOKUP(E1156,'TAB 1 Codificação CC Órgão'!$A$19:$L$1027,12,0),"-")</f>
        <v>-</v>
      </c>
      <c r="G1156" s="204"/>
      <c r="H1156" s="201"/>
      <c r="I1156" s="204"/>
    </row>
    <row r="1157" spans="1:9">
      <c r="A1157" s="173" t="str">
        <f t="shared" si="327"/>
        <v>22.1.4.819</v>
      </c>
      <c r="B1157" s="173" t="str">
        <f t="shared" si="325"/>
        <v>22.1</v>
      </c>
      <c r="C1157" s="173">
        <f t="shared" si="325"/>
        <v>4</v>
      </c>
      <c r="D1157" s="173">
        <f t="shared" si="326"/>
        <v>819</v>
      </c>
      <c r="E1157" s="201"/>
      <c r="F1157" s="198" t="str">
        <f>IFERROR(+VLOOKUP(E1157,'TAB 1 Codificação CC Órgão'!$A$19:$L$1027,12,0),"-")</f>
        <v>-</v>
      </c>
      <c r="G1157" s="204"/>
      <c r="H1157" s="201"/>
      <c r="I1157" s="204"/>
    </row>
    <row r="1158" spans="1:9">
      <c r="A1158" s="173" t="str">
        <f t="shared" si="327"/>
        <v>22.1.4.820</v>
      </c>
      <c r="B1158" s="173" t="str">
        <f t="shared" si="325"/>
        <v>22.1</v>
      </c>
      <c r="C1158" s="173">
        <f t="shared" si="325"/>
        <v>4</v>
      </c>
      <c r="D1158" s="173">
        <f t="shared" si="326"/>
        <v>820</v>
      </c>
      <c r="E1158" s="201"/>
      <c r="F1158" s="198" t="str">
        <f>IFERROR(+VLOOKUP(E1158,'TAB 1 Codificação CC Órgão'!$A$19:$L$1027,12,0),"-")</f>
        <v>-</v>
      </c>
      <c r="G1158" s="204"/>
      <c r="H1158" s="201"/>
      <c r="I1158" s="204"/>
    </row>
    <row r="1159" spans="1:9">
      <c r="A1159" s="173" t="str">
        <f t="shared" si="327"/>
        <v>22.1.4.821</v>
      </c>
      <c r="B1159" s="173" t="str">
        <f t="shared" si="325"/>
        <v>22.1</v>
      </c>
      <c r="C1159" s="173">
        <f t="shared" si="325"/>
        <v>4</v>
      </c>
      <c r="D1159" s="173">
        <f t="shared" si="326"/>
        <v>821</v>
      </c>
      <c r="E1159" s="201"/>
      <c r="F1159" s="198" t="str">
        <f>IFERROR(+VLOOKUP(E1159,'TAB 1 Codificação CC Órgão'!$A$19:$L$1027,12,0),"-")</f>
        <v>-</v>
      </c>
      <c r="G1159" s="204"/>
      <c r="H1159" s="201"/>
      <c r="I1159" s="204"/>
    </row>
    <row r="1160" spans="1:9">
      <c r="A1160" s="173" t="str">
        <f t="shared" si="327"/>
        <v>22.1.4.822</v>
      </c>
      <c r="B1160" s="173" t="str">
        <f t="shared" si="325"/>
        <v>22.1</v>
      </c>
      <c r="C1160" s="173">
        <f t="shared" si="325"/>
        <v>4</v>
      </c>
      <c r="D1160" s="173">
        <f t="shared" si="326"/>
        <v>822</v>
      </c>
      <c r="E1160" s="201"/>
      <c r="F1160" s="198" t="str">
        <f>IFERROR(+VLOOKUP(E1160,'TAB 1 Codificação CC Órgão'!$A$19:$L$1027,12,0),"-")</f>
        <v>-</v>
      </c>
      <c r="G1160" s="204"/>
      <c r="H1160" s="201"/>
      <c r="I1160" s="204"/>
    </row>
    <row r="1161" spans="1:9">
      <c r="A1161" s="173" t="str">
        <f t="shared" si="327"/>
        <v>22.1.4.823</v>
      </c>
      <c r="B1161" s="173" t="str">
        <f t="shared" si="325"/>
        <v>22.1</v>
      </c>
      <c r="C1161" s="173">
        <f t="shared" si="325"/>
        <v>4</v>
      </c>
      <c r="D1161" s="173">
        <f t="shared" si="326"/>
        <v>823</v>
      </c>
      <c r="E1161" s="201"/>
      <c r="F1161" s="198" t="str">
        <f>IFERROR(+VLOOKUP(E1161,'TAB 1 Codificação CC Órgão'!$A$19:$L$1027,12,0),"-")</f>
        <v>-</v>
      </c>
      <c r="G1161" s="204"/>
      <c r="H1161" s="201"/>
      <c r="I1161" s="204"/>
    </row>
    <row r="1162" spans="1:9">
      <c r="A1162" s="173" t="str">
        <f t="shared" si="327"/>
        <v>22.1.4.824</v>
      </c>
      <c r="B1162" s="173" t="str">
        <f t="shared" si="325"/>
        <v>22.1</v>
      </c>
      <c r="C1162" s="173">
        <f t="shared" si="325"/>
        <v>4</v>
      </c>
      <c r="D1162" s="173">
        <f t="shared" si="326"/>
        <v>824</v>
      </c>
      <c r="E1162" s="201"/>
      <c r="F1162" s="198" t="str">
        <f>IFERROR(+VLOOKUP(E1162,'TAB 1 Codificação CC Órgão'!$A$19:$L$1027,12,0),"-")</f>
        <v>-</v>
      </c>
      <c r="G1162" s="204"/>
      <c r="H1162" s="201"/>
      <c r="I1162" s="204"/>
    </row>
    <row r="1163" spans="1:9">
      <c r="A1163" s="173" t="str">
        <f t="shared" si="327"/>
        <v>22.1.4.825</v>
      </c>
      <c r="B1163" s="173" t="str">
        <f t="shared" si="325"/>
        <v>22.1</v>
      </c>
      <c r="C1163" s="173">
        <f t="shared" si="325"/>
        <v>4</v>
      </c>
      <c r="D1163" s="173">
        <f t="shared" si="326"/>
        <v>825</v>
      </c>
      <c r="E1163" s="201"/>
      <c r="F1163" s="198" t="str">
        <f>IFERROR(+VLOOKUP(E1163,'TAB 1 Codificação CC Órgão'!$A$19:$L$1027,12,0),"-")</f>
        <v>-</v>
      </c>
      <c r="G1163" s="204"/>
      <c r="H1163" s="201"/>
      <c r="I1163" s="204"/>
    </row>
    <row r="1164" spans="1:9">
      <c r="A1164" s="173" t="str">
        <f t="shared" si="327"/>
        <v>22.1.4.826</v>
      </c>
      <c r="B1164" s="173" t="str">
        <f t="shared" si="325"/>
        <v>22.1</v>
      </c>
      <c r="C1164" s="173">
        <f t="shared" si="325"/>
        <v>4</v>
      </c>
      <c r="D1164" s="173">
        <f t="shared" si="326"/>
        <v>826</v>
      </c>
      <c r="E1164" s="201"/>
      <c r="F1164" s="198" t="str">
        <f>IFERROR(+VLOOKUP(E1164,'TAB 1 Codificação CC Órgão'!$A$19:$L$1027,12,0),"-")</f>
        <v>-</v>
      </c>
      <c r="G1164" s="204"/>
      <c r="H1164" s="201"/>
      <c r="I1164" s="204"/>
    </row>
    <row r="1165" spans="1:9">
      <c r="A1165" s="173" t="str">
        <f t="shared" si="327"/>
        <v>22.1.4.827</v>
      </c>
      <c r="B1165" s="173" t="str">
        <f t="shared" si="325"/>
        <v>22.1</v>
      </c>
      <c r="C1165" s="173">
        <f t="shared" si="325"/>
        <v>4</v>
      </c>
      <c r="D1165" s="173">
        <f t="shared" si="326"/>
        <v>827</v>
      </c>
      <c r="E1165" s="201"/>
      <c r="F1165" s="198" t="str">
        <f>IFERROR(+VLOOKUP(E1165,'TAB 1 Codificação CC Órgão'!$A$19:$L$1027,12,0),"-")</f>
        <v>-</v>
      </c>
      <c r="G1165" s="204"/>
      <c r="H1165" s="201"/>
      <c r="I1165" s="204"/>
    </row>
    <row r="1166" spans="1:9">
      <c r="A1166" s="173" t="str">
        <f t="shared" si="327"/>
        <v>22.1.4.828</v>
      </c>
      <c r="B1166" s="173" t="str">
        <f t="shared" si="325"/>
        <v>22.1</v>
      </c>
      <c r="C1166" s="173">
        <f t="shared" si="325"/>
        <v>4</v>
      </c>
      <c r="D1166" s="173">
        <f t="shared" si="326"/>
        <v>828</v>
      </c>
      <c r="E1166" s="201"/>
      <c r="F1166" s="198" t="str">
        <f>IFERROR(+VLOOKUP(E1166,'TAB 1 Codificação CC Órgão'!$A$19:$L$1027,12,0),"-")</f>
        <v>-</v>
      </c>
      <c r="G1166" s="204"/>
      <c r="H1166" s="201"/>
      <c r="I1166" s="204"/>
    </row>
    <row r="1167" spans="1:9">
      <c r="A1167" s="173" t="str">
        <f t="shared" si="327"/>
        <v>22.1.4.829</v>
      </c>
      <c r="B1167" s="173" t="str">
        <f t="shared" si="325"/>
        <v>22.1</v>
      </c>
      <c r="C1167" s="173">
        <f t="shared" si="325"/>
        <v>4</v>
      </c>
      <c r="D1167" s="173">
        <f t="shared" si="326"/>
        <v>829</v>
      </c>
      <c r="E1167" s="201"/>
      <c r="F1167" s="198" t="str">
        <f>IFERROR(+VLOOKUP(E1167,'TAB 1 Codificação CC Órgão'!$A$19:$L$1027,12,0),"-")</f>
        <v>-</v>
      </c>
      <c r="G1167" s="204"/>
      <c r="H1167" s="201"/>
      <c r="I1167" s="204"/>
    </row>
    <row r="1168" spans="1:9">
      <c r="A1168" s="173" t="str">
        <f t="shared" si="327"/>
        <v>22.1.4.830</v>
      </c>
      <c r="B1168" s="173" t="str">
        <f t="shared" si="325"/>
        <v>22.1</v>
      </c>
      <c r="C1168" s="173">
        <f t="shared" si="325"/>
        <v>4</v>
      </c>
      <c r="D1168" s="173">
        <f t="shared" si="326"/>
        <v>830</v>
      </c>
      <c r="E1168" s="201"/>
      <c r="F1168" s="198" t="str">
        <f>IFERROR(+VLOOKUP(E1168,'TAB 1 Codificação CC Órgão'!$A$19:$L$1027,12,0),"-")</f>
        <v>-</v>
      </c>
      <c r="G1168" s="204"/>
      <c r="H1168" s="201"/>
      <c r="I1168" s="204"/>
    </row>
    <row r="1169" spans="1:9">
      <c r="A1169" s="173" t="str">
        <f t="shared" si="327"/>
        <v>22.1.4.831</v>
      </c>
      <c r="B1169" s="173" t="str">
        <f t="shared" si="325"/>
        <v>22.1</v>
      </c>
      <c r="C1169" s="173">
        <f t="shared" si="325"/>
        <v>4</v>
      </c>
      <c r="D1169" s="173">
        <f t="shared" si="326"/>
        <v>831</v>
      </c>
      <c r="E1169" s="201"/>
      <c r="F1169" s="198" t="str">
        <f>IFERROR(+VLOOKUP(E1169,'TAB 1 Codificação CC Órgão'!$A$19:$L$1027,12,0),"-")</f>
        <v>-</v>
      </c>
      <c r="G1169" s="204"/>
      <c r="H1169" s="201"/>
      <c r="I1169" s="204"/>
    </row>
    <row r="1170" spans="1:9">
      <c r="A1170" s="173" t="str">
        <f t="shared" si="327"/>
        <v>22.1.4.832</v>
      </c>
      <c r="B1170" s="173" t="str">
        <f t="shared" si="325"/>
        <v>22.1</v>
      </c>
      <c r="C1170" s="173">
        <f t="shared" si="325"/>
        <v>4</v>
      </c>
      <c r="D1170" s="173">
        <f t="shared" si="326"/>
        <v>832</v>
      </c>
      <c r="E1170" s="201"/>
      <c r="F1170" s="198" t="str">
        <f>IFERROR(+VLOOKUP(E1170,'TAB 1 Codificação CC Órgão'!$A$19:$L$1027,12,0),"-")</f>
        <v>-</v>
      </c>
      <c r="G1170" s="204"/>
      <c r="H1170" s="201"/>
      <c r="I1170" s="204"/>
    </row>
    <row r="1171" spans="1:9">
      <c r="A1171" s="173" t="str">
        <f t="shared" si="327"/>
        <v>22.1.4.833</v>
      </c>
      <c r="B1171" s="173" t="str">
        <f t="shared" si="325"/>
        <v>22.1</v>
      </c>
      <c r="C1171" s="173">
        <f t="shared" si="325"/>
        <v>4</v>
      </c>
      <c r="D1171" s="173">
        <f t="shared" si="326"/>
        <v>833</v>
      </c>
      <c r="E1171" s="201"/>
      <c r="F1171" s="198" t="str">
        <f>IFERROR(+VLOOKUP(E1171,'TAB 1 Codificação CC Órgão'!$A$19:$L$1027,12,0),"-")</f>
        <v>-</v>
      </c>
      <c r="G1171" s="204"/>
      <c r="H1171" s="201"/>
      <c r="I1171" s="204"/>
    </row>
    <row r="1172" spans="1:9">
      <c r="A1172" s="173" t="str">
        <f t="shared" si="327"/>
        <v>22.1.4.834</v>
      </c>
      <c r="B1172" s="173" t="str">
        <f t="shared" si="325"/>
        <v>22.1</v>
      </c>
      <c r="C1172" s="173">
        <f t="shared" si="325"/>
        <v>4</v>
      </c>
      <c r="D1172" s="173">
        <f t="shared" si="326"/>
        <v>834</v>
      </c>
      <c r="E1172" s="201"/>
      <c r="F1172" s="198" t="str">
        <f>IFERROR(+VLOOKUP(E1172,'TAB 1 Codificação CC Órgão'!$A$19:$L$1027,12,0),"-")</f>
        <v>-</v>
      </c>
      <c r="G1172" s="204"/>
      <c r="H1172" s="201"/>
      <c r="I1172" s="204"/>
    </row>
    <row r="1173" spans="1:9">
      <c r="A1173" s="173" t="str">
        <f t="shared" si="327"/>
        <v>22.1.4.835</v>
      </c>
      <c r="B1173" s="173" t="str">
        <f t="shared" ref="B1173:C1236" si="328">+B1172</f>
        <v>22.1</v>
      </c>
      <c r="C1173" s="173">
        <f t="shared" si="328"/>
        <v>4</v>
      </c>
      <c r="D1173" s="173">
        <f t="shared" ref="D1173:D1236" si="329">+D1172+1</f>
        <v>835</v>
      </c>
      <c r="E1173" s="201"/>
      <c r="F1173" s="198" t="str">
        <f>IFERROR(+VLOOKUP(E1173,'TAB 1 Codificação CC Órgão'!$A$19:$L$1027,12,0),"-")</f>
        <v>-</v>
      </c>
      <c r="G1173" s="204"/>
      <c r="H1173" s="201"/>
      <c r="I1173" s="204"/>
    </row>
    <row r="1174" spans="1:9">
      <c r="A1174" s="173" t="str">
        <f t="shared" si="327"/>
        <v>22.1.4.836</v>
      </c>
      <c r="B1174" s="173" t="str">
        <f t="shared" si="328"/>
        <v>22.1</v>
      </c>
      <c r="C1174" s="173">
        <f t="shared" si="328"/>
        <v>4</v>
      </c>
      <c r="D1174" s="173">
        <f t="shared" si="329"/>
        <v>836</v>
      </c>
      <c r="E1174" s="201"/>
      <c r="F1174" s="198" t="str">
        <f>IFERROR(+VLOOKUP(E1174,'TAB 1 Codificação CC Órgão'!$A$19:$L$1027,12,0),"-")</f>
        <v>-</v>
      </c>
      <c r="G1174" s="204"/>
      <c r="H1174" s="201"/>
      <c r="I1174" s="204"/>
    </row>
    <row r="1175" spans="1:9">
      <c r="A1175" s="173" t="str">
        <f t="shared" si="327"/>
        <v>22.1.4.837</v>
      </c>
      <c r="B1175" s="173" t="str">
        <f t="shared" si="328"/>
        <v>22.1</v>
      </c>
      <c r="C1175" s="173">
        <f t="shared" si="328"/>
        <v>4</v>
      </c>
      <c r="D1175" s="173">
        <f t="shared" si="329"/>
        <v>837</v>
      </c>
      <c r="E1175" s="201"/>
      <c r="F1175" s="198" t="str">
        <f>IFERROR(+VLOOKUP(E1175,'TAB 1 Codificação CC Órgão'!$A$19:$L$1027,12,0),"-")</f>
        <v>-</v>
      </c>
      <c r="G1175" s="204"/>
      <c r="H1175" s="201"/>
      <c r="I1175" s="204"/>
    </row>
    <row r="1176" spans="1:9">
      <c r="A1176" s="173" t="str">
        <f t="shared" si="327"/>
        <v>22.1.4.838</v>
      </c>
      <c r="B1176" s="173" t="str">
        <f t="shared" si="328"/>
        <v>22.1</v>
      </c>
      <c r="C1176" s="173">
        <f t="shared" si="328"/>
        <v>4</v>
      </c>
      <c r="D1176" s="173">
        <f t="shared" si="329"/>
        <v>838</v>
      </c>
      <c r="E1176" s="201"/>
      <c r="F1176" s="198" t="str">
        <f>IFERROR(+VLOOKUP(E1176,'TAB 1 Codificação CC Órgão'!$A$19:$L$1027,12,0),"-")</f>
        <v>-</v>
      </c>
      <c r="G1176" s="204"/>
      <c r="H1176" s="201"/>
      <c r="I1176" s="204"/>
    </row>
    <row r="1177" spans="1:9">
      <c r="A1177" s="173" t="str">
        <f t="shared" si="327"/>
        <v>22.1.4.839</v>
      </c>
      <c r="B1177" s="173" t="str">
        <f t="shared" si="328"/>
        <v>22.1</v>
      </c>
      <c r="C1177" s="173">
        <f t="shared" si="328"/>
        <v>4</v>
      </c>
      <c r="D1177" s="173">
        <f t="shared" si="329"/>
        <v>839</v>
      </c>
      <c r="E1177" s="201"/>
      <c r="F1177" s="198" t="str">
        <f>IFERROR(+VLOOKUP(E1177,'TAB 1 Codificação CC Órgão'!$A$19:$L$1027,12,0),"-")</f>
        <v>-</v>
      </c>
      <c r="G1177" s="204"/>
      <c r="H1177" s="201"/>
      <c r="I1177" s="204"/>
    </row>
    <row r="1178" spans="1:9">
      <c r="A1178" s="173" t="str">
        <f t="shared" si="327"/>
        <v>22.1.4.840</v>
      </c>
      <c r="B1178" s="173" t="str">
        <f t="shared" si="328"/>
        <v>22.1</v>
      </c>
      <c r="C1178" s="173">
        <f t="shared" si="328"/>
        <v>4</v>
      </c>
      <c r="D1178" s="173">
        <f t="shared" si="329"/>
        <v>840</v>
      </c>
      <c r="E1178" s="201"/>
      <c r="F1178" s="198" t="str">
        <f>IFERROR(+VLOOKUP(E1178,'TAB 1 Codificação CC Órgão'!$A$19:$L$1027,12,0),"-")</f>
        <v>-</v>
      </c>
      <c r="G1178" s="204"/>
      <c r="H1178" s="201"/>
      <c r="I1178" s="204"/>
    </row>
    <row r="1179" spans="1:9">
      <c r="A1179" s="173" t="str">
        <f t="shared" si="327"/>
        <v>22.1.4.841</v>
      </c>
      <c r="B1179" s="173" t="str">
        <f t="shared" si="328"/>
        <v>22.1</v>
      </c>
      <c r="C1179" s="173">
        <f t="shared" si="328"/>
        <v>4</v>
      </c>
      <c r="D1179" s="173">
        <f t="shared" si="329"/>
        <v>841</v>
      </c>
      <c r="E1179" s="201"/>
      <c r="F1179" s="198" t="str">
        <f>IFERROR(+VLOOKUP(E1179,'TAB 1 Codificação CC Órgão'!$A$19:$L$1027,12,0),"-")</f>
        <v>-</v>
      </c>
      <c r="G1179" s="204"/>
      <c r="H1179" s="201"/>
      <c r="I1179" s="204"/>
    </row>
    <row r="1180" spans="1:9">
      <c r="A1180" s="173" t="str">
        <f t="shared" si="327"/>
        <v>22.1.4.842</v>
      </c>
      <c r="B1180" s="173" t="str">
        <f t="shared" si="328"/>
        <v>22.1</v>
      </c>
      <c r="C1180" s="173">
        <f t="shared" si="328"/>
        <v>4</v>
      </c>
      <c r="D1180" s="173">
        <f t="shared" si="329"/>
        <v>842</v>
      </c>
      <c r="E1180" s="201"/>
      <c r="F1180" s="198" t="str">
        <f>IFERROR(+VLOOKUP(E1180,'TAB 1 Codificação CC Órgão'!$A$19:$L$1027,12,0),"-")</f>
        <v>-</v>
      </c>
      <c r="G1180" s="204"/>
      <c r="H1180" s="201"/>
      <c r="I1180" s="204"/>
    </row>
    <row r="1181" spans="1:9">
      <c r="A1181" s="173" t="str">
        <f t="shared" si="327"/>
        <v>22.1.4.843</v>
      </c>
      <c r="B1181" s="173" t="str">
        <f t="shared" si="328"/>
        <v>22.1</v>
      </c>
      <c r="C1181" s="173">
        <f t="shared" si="328"/>
        <v>4</v>
      </c>
      <c r="D1181" s="173">
        <f t="shared" si="329"/>
        <v>843</v>
      </c>
      <c r="E1181" s="201"/>
      <c r="F1181" s="198" t="str">
        <f>IFERROR(+VLOOKUP(E1181,'TAB 1 Codificação CC Órgão'!$A$19:$L$1027,12,0),"-")</f>
        <v>-</v>
      </c>
      <c r="G1181" s="204"/>
      <c r="H1181" s="201"/>
      <c r="I1181" s="204"/>
    </row>
    <row r="1182" spans="1:9">
      <c r="A1182" s="173" t="str">
        <f t="shared" si="327"/>
        <v>22.1.4.844</v>
      </c>
      <c r="B1182" s="173" t="str">
        <f t="shared" si="328"/>
        <v>22.1</v>
      </c>
      <c r="C1182" s="173">
        <f t="shared" si="328"/>
        <v>4</v>
      </c>
      <c r="D1182" s="173">
        <f t="shared" si="329"/>
        <v>844</v>
      </c>
      <c r="E1182" s="201"/>
      <c r="F1182" s="198" t="str">
        <f>IFERROR(+VLOOKUP(E1182,'TAB 1 Codificação CC Órgão'!$A$19:$L$1027,12,0),"-")</f>
        <v>-</v>
      </c>
      <c r="G1182" s="204"/>
      <c r="H1182" s="201"/>
      <c r="I1182" s="204"/>
    </row>
    <row r="1183" spans="1:9">
      <c r="A1183" s="173" t="str">
        <f t="shared" si="327"/>
        <v>22.1.4.845</v>
      </c>
      <c r="B1183" s="173" t="str">
        <f t="shared" si="328"/>
        <v>22.1</v>
      </c>
      <c r="C1183" s="173">
        <f t="shared" si="328"/>
        <v>4</v>
      </c>
      <c r="D1183" s="173">
        <f t="shared" si="329"/>
        <v>845</v>
      </c>
      <c r="E1183" s="201"/>
      <c r="F1183" s="198" t="str">
        <f>IFERROR(+VLOOKUP(E1183,'TAB 1 Codificação CC Órgão'!$A$19:$L$1027,12,0),"-")</f>
        <v>-</v>
      </c>
      <c r="G1183" s="204"/>
      <c r="H1183" s="201"/>
      <c r="I1183" s="204"/>
    </row>
    <row r="1184" spans="1:9">
      <c r="A1184" s="173" t="str">
        <f t="shared" si="327"/>
        <v>22.1.4.846</v>
      </c>
      <c r="B1184" s="173" t="str">
        <f t="shared" si="328"/>
        <v>22.1</v>
      </c>
      <c r="C1184" s="173">
        <f t="shared" si="328"/>
        <v>4</v>
      </c>
      <c r="D1184" s="173">
        <f t="shared" si="329"/>
        <v>846</v>
      </c>
      <c r="E1184" s="201"/>
      <c r="F1184" s="198" t="str">
        <f>IFERROR(+VLOOKUP(E1184,'TAB 1 Codificação CC Órgão'!$A$19:$L$1027,12,0),"-")</f>
        <v>-</v>
      </c>
      <c r="G1184" s="204"/>
      <c r="H1184" s="201"/>
      <c r="I1184" s="204"/>
    </row>
    <row r="1185" spans="1:9">
      <c r="A1185" s="173" t="str">
        <f t="shared" si="327"/>
        <v>22.1.4.847</v>
      </c>
      <c r="B1185" s="173" t="str">
        <f t="shared" si="328"/>
        <v>22.1</v>
      </c>
      <c r="C1185" s="173">
        <f t="shared" si="328"/>
        <v>4</v>
      </c>
      <c r="D1185" s="173">
        <f t="shared" si="329"/>
        <v>847</v>
      </c>
      <c r="E1185" s="201"/>
      <c r="F1185" s="198" t="str">
        <f>IFERROR(+VLOOKUP(E1185,'TAB 1 Codificação CC Órgão'!$A$19:$L$1027,12,0),"-")</f>
        <v>-</v>
      </c>
      <c r="G1185" s="204"/>
      <c r="H1185" s="201"/>
      <c r="I1185" s="204"/>
    </row>
    <row r="1186" spans="1:9">
      <c r="A1186" s="173" t="str">
        <f t="shared" si="327"/>
        <v>22.1.4.848</v>
      </c>
      <c r="B1186" s="173" t="str">
        <f t="shared" si="328"/>
        <v>22.1</v>
      </c>
      <c r="C1186" s="173">
        <f t="shared" si="328"/>
        <v>4</v>
      </c>
      <c r="D1186" s="173">
        <f t="shared" si="329"/>
        <v>848</v>
      </c>
      <c r="E1186" s="201"/>
      <c r="F1186" s="198" t="str">
        <f>IFERROR(+VLOOKUP(E1186,'TAB 1 Codificação CC Órgão'!$A$19:$L$1027,12,0),"-")</f>
        <v>-</v>
      </c>
      <c r="G1186" s="204"/>
      <c r="H1186" s="201"/>
      <c r="I1186" s="204"/>
    </row>
    <row r="1187" spans="1:9">
      <c r="A1187" s="173" t="str">
        <f t="shared" si="327"/>
        <v>22.1.4.849</v>
      </c>
      <c r="B1187" s="173" t="str">
        <f t="shared" si="328"/>
        <v>22.1</v>
      </c>
      <c r="C1187" s="173">
        <f t="shared" si="328"/>
        <v>4</v>
      </c>
      <c r="D1187" s="173">
        <f t="shared" si="329"/>
        <v>849</v>
      </c>
      <c r="E1187" s="201"/>
      <c r="F1187" s="198" t="str">
        <f>IFERROR(+VLOOKUP(E1187,'TAB 1 Codificação CC Órgão'!$A$19:$L$1027,12,0),"-")</f>
        <v>-</v>
      </c>
      <c r="G1187" s="204"/>
      <c r="H1187" s="201"/>
      <c r="I1187" s="204"/>
    </row>
    <row r="1188" spans="1:9">
      <c r="A1188" s="173" t="str">
        <f t="shared" si="327"/>
        <v>22.1.4.850</v>
      </c>
      <c r="B1188" s="173" t="str">
        <f t="shared" si="328"/>
        <v>22.1</v>
      </c>
      <c r="C1188" s="173">
        <f t="shared" si="328"/>
        <v>4</v>
      </c>
      <c r="D1188" s="173">
        <f t="shared" si="329"/>
        <v>850</v>
      </c>
      <c r="E1188" s="201"/>
      <c r="F1188" s="198" t="str">
        <f>IFERROR(+VLOOKUP(E1188,'TAB 1 Codificação CC Órgão'!$A$19:$L$1027,12,0),"-")</f>
        <v>-</v>
      </c>
      <c r="G1188" s="204"/>
      <c r="H1188" s="201"/>
      <c r="I1188" s="204"/>
    </row>
    <row r="1189" spans="1:9">
      <c r="A1189" s="173" t="str">
        <f t="shared" si="327"/>
        <v>22.1.4.851</v>
      </c>
      <c r="B1189" s="173" t="str">
        <f t="shared" si="328"/>
        <v>22.1</v>
      </c>
      <c r="C1189" s="173">
        <f t="shared" si="328"/>
        <v>4</v>
      </c>
      <c r="D1189" s="173">
        <f t="shared" si="329"/>
        <v>851</v>
      </c>
      <c r="E1189" s="201"/>
      <c r="F1189" s="198" t="str">
        <f>IFERROR(+VLOOKUP(E1189,'TAB 1 Codificação CC Órgão'!$A$19:$L$1027,12,0),"-")</f>
        <v>-</v>
      </c>
      <c r="G1189" s="204"/>
      <c r="H1189" s="201"/>
      <c r="I1189" s="204"/>
    </row>
    <row r="1190" spans="1:9">
      <c r="A1190" s="173" t="str">
        <f t="shared" ref="A1190:A1253" si="330">CONCATENATE(B1190,".",C1190,".",D1190)</f>
        <v>22.1.4.852</v>
      </c>
      <c r="B1190" s="173" t="str">
        <f t="shared" si="328"/>
        <v>22.1</v>
      </c>
      <c r="C1190" s="173">
        <f t="shared" si="328"/>
        <v>4</v>
      </c>
      <c r="D1190" s="173">
        <f t="shared" si="329"/>
        <v>852</v>
      </c>
      <c r="E1190" s="201"/>
      <c r="F1190" s="198" t="str">
        <f>IFERROR(+VLOOKUP(E1190,'TAB 1 Codificação CC Órgão'!$A$19:$L$1027,12,0),"-")</f>
        <v>-</v>
      </c>
      <c r="G1190" s="204"/>
      <c r="H1190" s="201"/>
      <c r="I1190" s="204"/>
    </row>
    <row r="1191" spans="1:9">
      <c r="A1191" s="173" t="str">
        <f t="shared" si="330"/>
        <v>22.1.4.853</v>
      </c>
      <c r="B1191" s="173" t="str">
        <f t="shared" si="328"/>
        <v>22.1</v>
      </c>
      <c r="C1191" s="173">
        <f t="shared" si="328"/>
        <v>4</v>
      </c>
      <c r="D1191" s="173">
        <f t="shared" si="329"/>
        <v>853</v>
      </c>
      <c r="E1191" s="201"/>
      <c r="F1191" s="198" t="str">
        <f>IFERROR(+VLOOKUP(E1191,'TAB 1 Codificação CC Órgão'!$A$19:$L$1027,12,0),"-")</f>
        <v>-</v>
      </c>
      <c r="G1191" s="204"/>
      <c r="H1191" s="201"/>
      <c r="I1191" s="204"/>
    </row>
    <row r="1192" spans="1:9">
      <c r="A1192" s="173" t="str">
        <f t="shared" si="330"/>
        <v>22.1.4.854</v>
      </c>
      <c r="B1192" s="173" t="str">
        <f t="shared" si="328"/>
        <v>22.1</v>
      </c>
      <c r="C1192" s="173">
        <f t="shared" si="328"/>
        <v>4</v>
      </c>
      <c r="D1192" s="173">
        <f t="shared" si="329"/>
        <v>854</v>
      </c>
      <c r="E1192" s="201"/>
      <c r="F1192" s="198" t="str">
        <f>IFERROR(+VLOOKUP(E1192,'TAB 1 Codificação CC Órgão'!$A$19:$L$1027,12,0),"-")</f>
        <v>-</v>
      </c>
      <c r="G1192" s="204"/>
      <c r="H1192" s="201"/>
      <c r="I1192" s="204"/>
    </row>
    <row r="1193" spans="1:9">
      <c r="A1193" s="173" t="str">
        <f t="shared" si="330"/>
        <v>22.1.4.855</v>
      </c>
      <c r="B1193" s="173" t="str">
        <f t="shared" si="328"/>
        <v>22.1</v>
      </c>
      <c r="C1193" s="173">
        <f t="shared" si="328"/>
        <v>4</v>
      </c>
      <c r="D1193" s="173">
        <f t="shared" si="329"/>
        <v>855</v>
      </c>
      <c r="E1193" s="201"/>
      <c r="F1193" s="198" t="str">
        <f>IFERROR(+VLOOKUP(E1193,'TAB 1 Codificação CC Órgão'!$A$19:$L$1027,12,0),"-")</f>
        <v>-</v>
      </c>
      <c r="G1193" s="204"/>
      <c r="H1193" s="201"/>
      <c r="I1193" s="204"/>
    </row>
    <row r="1194" spans="1:9">
      <c r="A1194" s="173" t="str">
        <f t="shared" si="330"/>
        <v>22.1.4.856</v>
      </c>
      <c r="B1194" s="173" t="str">
        <f t="shared" si="328"/>
        <v>22.1</v>
      </c>
      <c r="C1194" s="173">
        <f t="shared" si="328"/>
        <v>4</v>
      </c>
      <c r="D1194" s="173">
        <f t="shared" si="329"/>
        <v>856</v>
      </c>
      <c r="E1194" s="201"/>
      <c r="F1194" s="198" t="str">
        <f>IFERROR(+VLOOKUP(E1194,'TAB 1 Codificação CC Órgão'!$A$19:$L$1027,12,0),"-")</f>
        <v>-</v>
      </c>
      <c r="G1194" s="204"/>
      <c r="H1194" s="201"/>
      <c r="I1194" s="204"/>
    </row>
    <row r="1195" spans="1:9">
      <c r="A1195" s="173" t="str">
        <f t="shared" si="330"/>
        <v>22.1.4.857</v>
      </c>
      <c r="B1195" s="173" t="str">
        <f t="shared" si="328"/>
        <v>22.1</v>
      </c>
      <c r="C1195" s="173">
        <f t="shared" si="328"/>
        <v>4</v>
      </c>
      <c r="D1195" s="173">
        <f t="shared" si="329"/>
        <v>857</v>
      </c>
      <c r="E1195" s="201"/>
      <c r="F1195" s="198" t="str">
        <f>IFERROR(+VLOOKUP(E1195,'TAB 1 Codificação CC Órgão'!$A$19:$L$1027,12,0),"-")</f>
        <v>-</v>
      </c>
      <c r="G1195" s="204"/>
      <c r="H1195" s="201"/>
      <c r="I1195" s="204"/>
    </row>
    <row r="1196" spans="1:9">
      <c r="A1196" s="173" t="str">
        <f t="shared" si="330"/>
        <v>22.1.4.858</v>
      </c>
      <c r="B1196" s="173" t="str">
        <f t="shared" si="328"/>
        <v>22.1</v>
      </c>
      <c r="C1196" s="173">
        <f t="shared" si="328"/>
        <v>4</v>
      </c>
      <c r="D1196" s="173">
        <f t="shared" si="329"/>
        <v>858</v>
      </c>
      <c r="E1196" s="201"/>
      <c r="F1196" s="198" t="str">
        <f>IFERROR(+VLOOKUP(E1196,'TAB 1 Codificação CC Órgão'!$A$19:$L$1027,12,0),"-")</f>
        <v>-</v>
      </c>
      <c r="G1196" s="204"/>
      <c r="H1196" s="201"/>
      <c r="I1196" s="204"/>
    </row>
    <row r="1197" spans="1:9">
      <c r="A1197" s="173" t="str">
        <f t="shared" si="330"/>
        <v>22.1.4.859</v>
      </c>
      <c r="B1197" s="173" t="str">
        <f t="shared" si="328"/>
        <v>22.1</v>
      </c>
      <c r="C1197" s="173">
        <f t="shared" si="328"/>
        <v>4</v>
      </c>
      <c r="D1197" s="173">
        <f t="shared" si="329"/>
        <v>859</v>
      </c>
      <c r="E1197" s="201"/>
      <c r="F1197" s="198" t="str">
        <f>IFERROR(+VLOOKUP(E1197,'TAB 1 Codificação CC Órgão'!$A$19:$L$1027,12,0),"-")</f>
        <v>-</v>
      </c>
      <c r="G1197" s="204"/>
      <c r="H1197" s="201"/>
      <c r="I1197" s="204"/>
    </row>
    <row r="1198" spans="1:9">
      <c r="A1198" s="173" t="str">
        <f t="shared" si="330"/>
        <v>22.1.4.860</v>
      </c>
      <c r="B1198" s="173" t="str">
        <f t="shared" si="328"/>
        <v>22.1</v>
      </c>
      <c r="C1198" s="173">
        <f t="shared" si="328"/>
        <v>4</v>
      </c>
      <c r="D1198" s="173">
        <f t="shared" si="329"/>
        <v>860</v>
      </c>
      <c r="E1198" s="201"/>
      <c r="F1198" s="198" t="str">
        <f>IFERROR(+VLOOKUP(E1198,'TAB 1 Codificação CC Órgão'!$A$19:$L$1027,12,0),"-")</f>
        <v>-</v>
      </c>
      <c r="G1198" s="204"/>
      <c r="H1198" s="201"/>
      <c r="I1198" s="204"/>
    </row>
    <row r="1199" spans="1:9">
      <c r="A1199" s="173" t="str">
        <f t="shared" si="330"/>
        <v>22.1.4.861</v>
      </c>
      <c r="B1199" s="173" t="str">
        <f t="shared" si="328"/>
        <v>22.1</v>
      </c>
      <c r="C1199" s="173">
        <f t="shared" si="328"/>
        <v>4</v>
      </c>
      <c r="D1199" s="173">
        <f t="shared" si="329"/>
        <v>861</v>
      </c>
      <c r="E1199" s="201"/>
      <c r="F1199" s="198" t="str">
        <f>IFERROR(+VLOOKUP(E1199,'TAB 1 Codificação CC Órgão'!$A$19:$L$1027,12,0),"-")</f>
        <v>-</v>
      </c>
      <c r="G1199" s="204"/>
      <c r="H1199" s="201"/>
      <c r="I1199" s="204"/>
    </row>
    <row r="1200" spans="1:9">
      <c r="A1200" s="173" t="str">
        <f t="shared" si="330"/>
        <v>22.1.4.862</v>
      </c>
      <c r="B1200" s="173" t="str">
        <f t="shared" si="328"/>
        <v>22.1</v>
      </c>
      <c r="C1200" s="173">
        <f t="shared" si="328"/>
        <v>4</v>
      </c>
      <c r="D1200" s="173">
        <f t="shared" si="329"/>
        <v>862</v>
      </c>
      <c r="E1200" s="201"/>
      <c r="F1200" s="198" t="str">
        <f>IFERROR(+VLOOKUP(E1200,'TAB 1 Codificação CC Órgão'!$A$19:$L$1027,12,0),"-")</f>
        <v>-</v>
      </c>
      <c r="G1200" s="204"/>
      <c r="H1200" s="201"/>
      <c r="I1200" s="204"/>
    </row>
    <row r="1201" spans="1:9">
      <c r="A1201" s="173" t="str">
        <f t="shared" si="330"/>
        <v>22.1.4.863</v>
      </c>
      <c r="B1201" s="173" t="str">
        <f t="shared" si="328"/>
        <v>22.1</v>
      </c>
      <c r="C1201" s="173">
        <f t="shared" si="328"/>
        <v>4</v>
      </c>
      <c r="D1201" s="173">
        <f t="shared" si="329"/>
        <v>863</v>
      </c>
      <c r="E1201" s="201"/>
      <c r="F1201" s="198" t="str">
        <f>IFERROR(+VLOOKUP(E1201,'TAB 1 Codificação CC Órgão'!$A$19:$L$1027,12,0),"-")</f>
        <v>-</v>
      </c>
      <c r="G1201" s="204"/>
      <c r="H1201" s="201"/>
      <c r="I1201" s="204"/>
    </row>
    <row r="1202" spans="1:9">
      <c r="A1202" s="173" t="str">
        <f t="shared" si="330"/>
        <v>22.1.4.864</v>
      </c>
      <c r="B1202" s="173" t="str">
        <f t="shared" si="328"/>
        <v>22.1</v>
      </c>
      <c r="C1202" s="173">
        <f t="shared" si="328"/>
        <v>4</v>
      </c>
      <c r="D1202" s="173">
        <f t="shared" si="329"/>
        <v>864</v>
      </c>
      <c r="E1202" s="201"/>
      <c r="F1202" s="198" t="str">
        <f>IFERROR(+VLOOKUP(E1202,'TAB 1 Codificação CC Órgão'!$A$19:$L$1027,12,0),"-")</f>
        <v>-</v>
      </c>
      <c r="G1202" s="204"/>
      <c r="H1202" s="201"/>
      <c r="I1202" s="204"/>
    </row>
    <row r="1203" spans="1:9">
      <c r="A1203" s="173" t="str">
        <f t="shared" si="330"/>
        <v>22.1.4.865</v>
      </c>
      <c r="B1203" s="173" t="str">
        <f t="shared" si="328"/>
        <v>22.1</v>
      </c>
      <c r="C1203" s="173">
        <f t="shared" si="328"/>
        <v>4</v>
      </c>
      <c r="D1203" s="173">
        <f t="shared" si="329"/>
        <v>865</v>
      </c>
      <c r="E1203" s="201"/>
      <c r="F1203" s="198" t="str">
        <f>IFERROR(+VLOOKUP(E1203,'TAB 1 Codificação CC Órgão'!$A$19:$L$1027,12,0),"-")</f>
        <v>-</v>
      </c>
      <c r="G1203" s="204"/>
      <c r="H1203" s="201"/>
      <c r="I1203" s="204"/>
    </row>
    <row r="1204" spans="1:9">
      <c r="A1204" s="173" t="str">
        <f t="shared" si="330"/>
        <v>22.1.4.866</v>
      </c>
      <c r="B1204" s="173" t="str">
        <f t="shared" si="328"/>
        <v>22.1</v>
      </c>
      <c r="C1204" s="173">
        <f t="shared" si="328"/>
        <v>4</v>
      </c>
      <c r="D1204" s="173">
        <f t="shared" si="329"/>
        <v>866</v>
      </c>
      <c r="E1204" s="201"/>
      <c r="F1204" s="198" t="str">
        <f>IFERROR(+VLOOKUP(E1204,'TAB 1 Codificação CC Órgão'!$A$19:$L$1027,12,0),"-")</f>
        <v>-</v>
      </c>
      <c r="G1204" s="204"/>
      <c r="H1204" s="201"/>
      <c r="I1204" s="204"/>
    </row>
    <row r="1205" spans="1:9">
      <c r="A1205" s="173" t="str">
        <f t="shared" si="330"/>
        <v>22.1.4.867</v>
      </c>
      <c r="B1205" s="173" t="str">
        <f t="shared" si="328"/>
        <v>22.1</v>
      </c>
      <c r="C1205" s="173">
        <f t="shared" si="328"/>
        <v>4</v>
      </c>
      <c r="D1205" s="173">
        <f t="shared" si="329"/>
        <v>867</v>
      </c>
      <c r="E1205" s="201"/>
      <c r="F1205" s="198" t="str">
        <f>IFERROR(+VLOOKUP(E1205,'TAB 1 Codificação CC Órgão'!$A$19:$L$1027,12,0),"-")</f>
        <v>-</v>
      </c>
      <c r="G1205" s="204"/>
      <c r="H1205" s="201"/>
      <c r="I1205" s="204"/>
    </row>
    <row r="1206" spans="1:9">
      <c r="A1206" s="173" t="str">
        <f t="shared" si="330"/>
        <v>22.1.4.868</v>
      </c>
      <c r="B1206" s="173" t="str">
        <f t="shared" si="328"/>
        <v>22.1</v>
      </c>
      <c r="C1206" s="173">
        <f t="shared" si="328"/>
        <v>4</v>
      </c>
      <c r="D1206" s="173">
        <f t="shared" si="329"/>
        <v>868</v>
      </c>
      <c r="E1206" s="201"/>
      <c r="F1206" s="198" t="str">
        <f>IFERROR(+VLOOKUP(E1206,'TAB 1 Codificação CC Órgão'!$A$19:$L$1027,12,0),"-")</f>
        <v>-</v>
      </c>
      <c r="G1206" s="204"/>
      <c r="H1206" s="201"/>
      <c r="I1206" s="204"/>
    </row>
    <row r="1207" spans="1:9">
      <c r="A1207" s="173" t="str">
        <f t="shared" si="330"/>
        <v>22.1.4.869</v>
      </c>
      <c r="B1207" s="173" t="str">
        <f t="shared" si="328"/>
        <v>22.1</v>
      </c>
      <c r="C1207" s="173">
        <f t="shared" si="328"/>
        <v>4</v>
      </c>
      <c r="D1207" s="173">
        <f t="shared" si="329"/>
        <v>869</v>
      </c>
      <c r="E1207" s="201"/>
      <c r="F1207" s="198" t="str">
        <f>IFERROR(+VLOOKUP(E1207,'TAB 1 Codificação CC Órgão'!$A$19:$L$1027,12,0),"-")</f>
        <v>-</v>
      </c>
      <c r="G1207" s="204"/>
      <c r="H1207" s="201"/>
      <c r="I1207" s="204"/>
    </row>
    <row r="1208" spans="1:9">
      <c r="A1208" s="173" t="str">
        <f t="shared" si="330"/>
        <v>22.1.4.870</v>
      </c>
      <c r="B1208" s="173" t="str">
        <f t="shared" si="328"/>
        <v>22.1</v>
      </c>
      <c r="C1208" s="173">
        <f t="shared" si="328"/>
        <v>4</v>
      </c>
      <c r="D1208" s="173">
        <f t="shared" si="329"/>
        <v>870</v>
      </c>
      <c r="E1208" s="201"/>
      <c r="F1208" s="198" t="str">
        <f>IFERROR(+VLOOKUP(E1208,'TAB 1 Codificação CC Órgão'!$A$19:$L$1027,12,0),"-")</f>
        <v>-</v>
      </c>
      <c r="G1208" s="204"/>
      <c r="H1208" s="201"/>
      <c r="I1208" s="204"/>
    </row>
    <row r="1209" spans="1:9">
      <c r="A1209" s="173" t="str">
        <f t="shared" si="330"/>
        <v>22.1.4.871</v>
      </c>
      <c r="B1209" s="173" t="str">
        <f t="shared" si="328"/>
        <v>22.1</v>
      </c>
      <c r="C1209" s="173">
        <f t="shared" si="328"/>
        <v>4</v>
      </c>
      <c r="D1209" s="173">
        <f t="shared" si="329"/>
        <v>871</v>
      </c>
      <c r="E1209" s="201"/>
      <c r="F1209" s="198" t="str">
        <f>IFERROR(+VLOOKUP(E1209,'TAB 1 Codificação CC Órgão'!$A$19:$L$1027,12,0),"-")</f>
        <v>-</v>
      </c>
      <c r="G1209" s="204"/>
      <c r="H1209" s="201"/>
      <c r="I1209" s="204"/>
    </row>
    <row r="1210" spans="1:9">
      <c r="A1210" s="173" t="str">
        <f t="shared" si="330"/>
        <v>22.1.4.872</v>
      </c>
      <c r="B1210" s="173" t="str">
        <f t="shared" si="328"/>
        <v>22.1</v>
      </c>
      <c r="C1210" s="173">
        <f t="shared" si="328"/>
        <v>4</v>
      </c>
      <c r="D1210" s="173">
        <f t="shared" si="329"/>
        <v>872</v>
      </c>
      <c r="E1210" s="201"/>
      <c r="F1210" s="198" t="str">
        <f>IFERROR(+VLOOKUP(E1210,'TAB 1 Codificação CC Órgão'!$A$19:$L$1027,12,0),"-")</f>
        <v>-</v>
      </c>
      <c r="G1210" s="204"/>
      <c r="H1210" s="201"/>
      <c r="I1210" s="204"/>
    </row>
    <row r="1211" spans="1:9">
      <c r="A1211" s="173" t="str">
        <f t="shared" si="330"/>
        <v>22.1.4.873</v>
      </c>
      <c r="B1211" s="173" t="str">
        <f t="shared" si="328"/>
        <v>22.1</v>
      </c>
      <c r="C1211" s="173">
        <f t="shared" si="328"/>
        <v>4</v>
      </c>
      <c r="D1211" s="173">
        <f t="shared" si="329"/>
        <v>873</v>
      </c>
      <c r="E1211" s="201"/>
      <c r="F1211" s="198" t="str">
        <f>IFERROR(+VLOOKUP(E1211,'TAB 1 Codificação CC Órgão'!$A$19:$L$1027,12,0),"-")</f>
        <v>-</v>
      </c>
      <c r="G1211" s="204"/>
      <c r="H1211" s="201"/>
      <c r="I1211" s="204"/>
    </row>
    <row r="1212" spans="1:9">
      <c r="A1212" s="173" t="str">
        <f t="shared" si="330"/>
        <v>22.1.4.874</v>
      </c>
      <c r="B1212" s="173" t="str">
        <f t="shared" si="328"/>
        <v>22.1</v>
      </c>
      <c r="C1212" s="173">
        <f t="shared" si="328"/>
        <v>4</v>
      </c>
      <c r="D1212" s="173">
        <f t="shared" si="329"/>
        <v>874</v>
      </c>
      <c r="E1212" s="201"/>
      <c r="F1212" s="198" t="str">
        <f>IFERROR(+VLOOKUP(E1212,'TAB 1 Codificação CC Órgão'!$A$19:$L$1027,12,0),"-")</f>
        <v>-</v>
      </c>
      <c r="G1212" s="204"/>
      <c r="H1212" s="201"/>
      <c r="I1212" s="204"/>
    </row>
    <row r="1213" spans="1:9">
      <c r="A1213" s="173" t="str">
        <f t="shared" si="330"/>
        <v>22.1.4.875</v>
      </c>
      <c r="B1213" s="173" t="str">
        <f t="shared" si="328"/>
        <v>22.1</v>
      </c>
      <c r="C1213" s="173">
        <f t="shared" si="328"/>
        <v>4</v>
      </c>
      <c r="D1213" s="173">
        <f t="shared" si="329"/>
        <v>875</v>
      </c>
      <c r="E1213" s="201"/>
      <c r="F1213" s="198" t="str">
        <f>IFERROR(+VLOOKUP(E1213,'TAB 1 Codificação CC Órgão'!$A$19:$L$1027,12,0),"-")</f>
        <v>-</v>
      </c>
      <c r="G1213" s="204"/>
      <c r="H1213" s="201"/>
      <c r="I1213" s="204"/>
    </row>
    <row r="1214" spans="1:9">
      <c r="A1214" s="173" t="str">
        <f t="shared" si="330"/>
        <v>22.1.4.876</v>
      </c>
      <c r="B1214" s="173" t="str">
        <f t="shared" si="328"/>
        <v>22.1</v>
      </c>
      <c r="C1214" s="173">
        <f t="shared" si="328"/>
        <v>4</v>
      </c>
      <c r="D1214" s="173">
        <f t="shared" si="329"/>
        <v>876</v>
      </c>
      <c r="E1214" s="201"/>
      <c r="F1214" s="198" t="str">
        <f>IFERROR(+VLOOKUP(E1214,'TAB 1 Codificação CC Órgão'!$A$19:$L$1027,12,0),"-")</f>
        <v>-</v>
      </c>
      <c r="G1214" s="204"/>
      <c r="H1214" s="201"/>
      <c r="I1214" s="204"/>
    </row>
    <row r="1215" spans="1:9">
      <c r="A1215" s="173" t="str">
        <f t="shared" si="330"/>
        <v>22.1.4.877</v>
      </c>
      <c r="B1215" s="173" t="str">
        <f t="shared" si="328"/>
        <v>22.1</v>
      </c>
      <c r="C1215" s="173">
        <f t="shared" si="328"/>
        <v>4</v>
      </c>
      <c r="D1215" s="173">
        <f t="shared" si="329"/>
        <v>877</v>
      </c>
      <c r="E1215" s="201"/>
      <c r="F1215" s="198" t="str">
        <f>IFERROR(+VLOOKUP(E1215,'TAB 1 Codificação CC Órgão'!$A$19:$L$1027,12,0),"-")</f>
        <v>-</v>
      </c>
      <c r="G1215" s="204"/>
      <c r="H1215" s="201"/>
      <c r="I1215" s="204"/>
    </row>
    <row r="1216" spans="1:9">
      <c r="A1216" s="173" t="str">
        <f t="shared" si="330"/>
        <v>22.1.4.878</v>
      </c>
      <c r="B1216" s="173" t="str">
        <f t="shared" si="328"/>
        <v>22.1</v>
      </c>
      <c r="C1216" s="173">
        <f t="shared" si="328"/>
        <v>4</v>
      </c>
      <c r="D1216" s="173">
        <f t="shared" si="329"/>
        <v>878</v>
      </c>
      <c r="E1216" s="201"/>
      <c r="F1216" s="198" t="str">
        <f>IFERROR(+VLOOKUP(E1216,'TAB 1 Codificação CC Órgão'!$A$19:$L$1027,12,0),"-")</f>
        <v>-</v>
      </c>
      <c r="G1216" s="204"/>
      <c r="H1216" s="201"/>
      <c r="I1216" s="204"/>
    </row>
    <row r="1217" spans="1:9">
      <c r="A1217" s="173" t="str">
        <f t="shared" si="330"/>
        <v>22.1.4.879</v>
      </c>
      <c r="B1217" s="173" t="str">
        <f t="shared" si="328"/>
        <v>22.1</v>
      </c>
      <c r="C1217" s="173">
        <f t="shared" si="328"/>
        <v>4</v>
      </c>
      <c r="D1217" s="173">
        <f t="shared" si="329"/>
        <v>879</v>
      </c>
      <c r="E1217" s="201"/>
      <c r="F1217" s="198" t="str">
        <f>IFERROR(+VLOOKUP(E1217,'TAB 1 Codificação CC Órgão'!$A$19:$L$1027,12,0),"-")</f>
        <v>-</v>
      </c>
      <c r="G1217" s="204"/>
      <c r="H1217" s="201"/>
      <c r="I1217" s="204"/>
    </row>
    <row r="1218" spans="1:9">
      <c r="A1218" s="173" t="str">
        <f t="shared" si="330"/>
        <v>22.1.4.880</v>
      </c>
      <c r="B1218" s="173" t="str">
        <f t="shared" si="328"/>
        <v>22.1</v>
      </c>
      <c r="C1218" s="173">
        <f t="shared" si="328"/>
        <v>4</v>
      </c>
      <c r="D1218" s="173">
        <f t="shared" si="329"/>
        <v>880</v>
      </c>
      <c r="E1218" s="201"/>
      <c r="F1218" s="198" t="str">
        <f>IFERROR(+VLOOKUP(E1218,'TAB 1 Codificação CC Órgão'!$A$19:$L$1027,12,0),"-")</f>
        <v>-</v>
      </c>
      <c r="G1218" s="204"/>
      <c r="H1218" s="201"/>
      <c r="I1218" s="204"/>
    </row>
    <row r="1219" spans="1:9">
      <c r="A1219" s="173" t="str">
        <f t="shared" si="330"/>
        <v>22.1.4.881</v>
      </c>
      <c r="B1219" s="173" t="str">
        <f t="shared" si="328"/>
        <v>22.1</v>
      </c>
      <c r="C1219" s="173">
        <f t="shared" si="328"/>
        <v>4</v>
      </c>
      <c r="D1219" s="173">
        <f t="shared" si="329"/>
        <v>881</v>
      </c>
      <c r="E1219" s="201"/>
      <c r="F1219" s="198" t="str">
        <f>IFERROR(+VLOOKUP(E1219,'TAB 1 Codificação CC Órgão'!$A$19:$L$1027,12,0),"-")</f>
        <v>-</v>
      </c>
      <c r="G1219" s="204"/>
      <c r="H1219" s="201"/>
      <c r="I1219" s="204"/>
    </row>
    <row r="1220" spans="1:9">
      <c r="A1220" s="173" t="str">
        <f t="shared" si="330"/>
        <v>22.1.4.882</v>
      </c>
      <c r="B1220" s="173" t="str">
        <f t="shared" si="328"/>
        <v>22.1</v>
      </c>
      <c r="C1220" s="173">
        <f t="shared" si="328"/>
        <v>4</v>
      </c>
      <c r="D1220" s="173">
        <f t="shared" si="329"/>
        <v>882</v>
      </c>
      <c r="E1220" s="201"/>
      <c r="F1220" s="198" t="str">
        <f>IFERROR(+VLOOKUP(E1220,'TAB 1 Codificação CC Órgão'!$A$19:$L$1027,12,0),"-")</f>
        <v>-</v>
      </c>
      <c r="G1220" s="204"/>
      <c r="H1220" s="201"/>
      <c r="I1220" s="204"/>
    </row>
    <row r="1221" spans="1:9">
      <c r="A1221" s="173" t="str">
        <f t="shared" si="330"/>
        <v>22.1.4.883</v>
      </c>
      <c r="B1221" s="173" t="str">
        <f t="shared" si="328"/>
        <v>22.1</v>
      </c>
      <c r="C1221" s="173">
        <f t="shared" si="328"/>
        <v>4</v>
      </c>
      <c r="D1221" s="173">
        <f t="shared" si="329"/>
        <v>883</v>
      </c>
      <c r="E1221" s="201"/>
      <c r="F1221" s="198" t="str">
        <f>IFERROR(+VLOOKUP(E1221,'TAB 1 Codificação CC Órgão'!$A$19:$L$1027,12,0),"-")</f>
        <v>-</v>
      </c>
      <c r="G1221" s="204"/>
      <c r="H1221" s="201"/>
      <c r="I1221" s="204"/>
    </row>
    <row r="1222" spans="1:9">
      <c r="A1222" s="173" t="str">
        <f t="shared" si="330"/>
        <v>22.1.4.884</v>
      </c>
      <c r="B1222" s="173" t="str">
        <f t="shared" si="328"/>
        <v>22.1</v>
      </c>
      <c r="C1222" s="173">
        <f t="shared" si="328"/>
        <v>4</v>
      </c>
      <c r="D1222" s="173">
        <f t="shared" si="329"/>
        <v>884</v>
      </c>
      <c r="E1222" s="201"/>
      <c r="F1222" s="198" t="str">
        <f>IFERROR(+VLOOKUP(E1222,'TAB 1 Codificação CC Órgão'!$A$19:$L$1027,12,0),"-")</f>
        <v>-</v>
      </c>
      <c r="G1222" s="204"/>
      <c r="H1222" s="201"/>
      <c r="I1222" s="204"/>
    </row>
    <row r="1223" spans="1:9">
      <c r="A1223" s="173" t="str">
        <f t="shared" si="330"/>
        <v>22.1.4.885</v>
      </c>
      <c r="B1223" s="173" t="str">
        <f t="shared" si="328"/>
        <v>22.1</v>
      </c>
      <c r="C1223" s="173">
        <f t="shared" si="328"/>
        <v>4</v>
      </c>
      <c r="D1223" s="173">
        <f t="shared" si="329"/>
        <v>885</v>
      </c>
      <c r="E1223" s="201"/>
      <c r="F1223" s="198" t="str">
        <f>IFERROR(+VLOOKUP(E1223,'TAB 1 Codificação CC Órgão'!$A$19:$L$1027,12,0),"-")</f>
        <v>-</v>
      </c>
      <c r="G1223" s="204"/>
      <c r="H1223" s="201"/>
      <c r="I1223" s="204"/>
    </row>
    <row r="1224" spans="1:9">
      <c r="A1224" s="173" t="str">
        <f t="shared" si="330"/>
        <v>22.1.4.886</v>
      </c>
      <c r="B1224" s="173" t="str">
        <f t="shared" si="328"/>
        <v>22.1</v>
      </c>
      <c r="C1224" s="173">
        <f t="shared" si="328"/>
        <v>4</v>
      </c>
      <c r="D1224" s="173">
        <f t="shared" si="329"/>
        <v>886</v>
      </c>
      <c r="E1224" s="201"/>
      <c r="F1224" s="198" t="str">
        <f>IFERROR(+VLOOKUP(E1224,'TAB 1 Codificação CC Órgão'!$A$19:$L$1027,12,0),"-")</f>
        <v>-</v>
      </c>
      <c r="G1224" s="204"/>
      <c r="H1224" s="201"/>
      <c r="I1224" s="204"/>
    </row>
    <row r="1225" spans="1:9">
      <c r="A1225" s="173" t="str">
        <f t="shared" si="330"/>
        <v>22.1.4.887</v>
      </c>
      <c r="B1225" s="173" t="str">
        <f t="shared" si="328"/>
        <v>22.1</v>
      </c>
      <c r="C1225" s="173">
        <f t="shared" si="328"/>
        <v>4</v>
      </c>
      <c r="D1225" s="173">
        <f t="shared" si="329"/>
        <v>887</v>
      </c>
      <c r="E1225" s="201"/>
      <c r="F1225" s="198" t="str">
        <f>IFERROR(+VLOOKUP(E1225,'TAB 1 Codificação CC Órgão'!$A$19:$L$1027,12,0),"-")</f>
        <v>-</v>
      </c>
      <c r="G1225" s="204"/>
      <c r="H1225" s="201"/>
      <c r="I1225" s="204"/>
    </row>
    <row r="1226" spans="1:9">
      <c r="A1226" s="173" t="str">
        <f t="shared" si="330"/>
        <v>22.1.4.888</v>
      </c>
      <c r="B1226" s="173" t="str">
        <f t="shared" si="328"/>
        <v>22.1</v>
      </c>
      <c r="C1226" s="173">
        <f t="shared" si="328"/>
        <v>4</v>
      </c>
      <c r="D1226" s="173">
        <f t="shared" si="329"/>
        <v>888</v>
      </c>
      <c r="E1226" s="201"/>
      <c r="F1226" s="198" t="str">
        <f>IFERROR(+VLOOKUP(E1226,'TAB 1 Codificação CC Órgão'!$A$19:$L$1027,12,0),"-")</f>
        <v>-</v>
      </c>
      <c r="G1226" s="204"/>
      <c r="H1226" s="201"/>
      <c r="I1226" s="204"/>
    </row>
    <row r="1227" spans="1:9">
      <c r="A1227" s="173" t="str">
        <f t="shared" si="330"/>
        <v>22.1.4.889</v>
      </c>
      <c r="B1227" s="173" t="str">
        <f t="shared" si="328"/>
        <v>22.1</v>
      </c>
      <c r="C1227" s="173">
        <f t="shared" si="328"/>
        <v>4</v>
      </c>
      <c r="D1227" s="173">
        <f t="shared" si="329"/>
        <v>889</v>
      </c>
      <c r="E1227" s="201"/>
      <c r="F1227" s="198" t="str">
        <f>IFERROR(+VLOOKUP(E1227,'TAB 1 Codificação CC Órgão'!$A$19:$L$1027,12,0),"-")</f>
        <v>-</v>
      </c>
      <c r="G1227" s="204"/>
      <c r="H1227" s="201"/>
      <c r="I1227" s="204"/>
    </row>
    <row r="1228" spans="1:9">
      <c r="A1228" s="173" t="str">
        <f t="shared" si="330"/>
        <v>22.1.4.890</v>
      </c>
      <c r="B1228" s="173" t="str">
        <f t="shared" si="328"/>
        <v>22.1</v>
      </c>
      <c r="C1228" s="173">
        <f t="shared" si="328"/>
        <v>4</v>
      </c>
      <c r="D1228" s="173">
        <f t="shared" si="329"/>
        <v>890</v>
      </c>
      <c r="E1228" s="201"/>
      <c r="F1228" s="198" t="str">
        <f>IFERROR(+VLOOKUP(E1228,'TAB 1 Codificação CC Órgão'!$A$19:$L$1027,12,0),"-")</f>
        <v>-</v>
      </c>
      <c r="G1228" s="204"/>
      <c r="H1228" s="201"/>
      <c r="I1228" s="204"/>
    </row>
    <row r="1229" spans="1:9">
      <c r="A1229" s="173" t="str">
        <f t="shared" si="330"/>
        <v>22.1.4.891</v>
      </c>
      <c r="B1229" s="173" t="str">
        <f t="shared" si="328"/>
        <v>22.1</v>
      </c>
      <c r="C1229" s="173">
        <f t="shared" si="328"/>
        <v>4</v>
      </c>
      <c r="D1229" s="173">
        <f t="shared" si="329"/>
        <v>891</v>
      </c>
      <c r="E1229" s="201"/>
      <c r="F1229" s="198" t="str">
        <f>IFERROR(+VLOOKUP(E1229,'TAB 1 Codificação CC Órgão'!$A$19:$L$1027,12,0),"-")</f>
        <v>-</v>
      </c>
      <c r="G1229" s="204"/>
      <c r="H1229" s="201"/>
      <c r="I1229" s="204"/>
    </row>
    <row r="1230" spans="1:9">
      <c r="A1230" s="173" t="str">
        <f t="shared" si="330"/>
        <v>22.1.4.892</v>
      </c>
      <c r="B1230" s="173" t="str">
        <f t="shared" si="328"/>
        <v>22.1</v>
      </c>
      <c r="C1230" s="173">
        <f t="shared" si="328"/>
        <v>4</v>
      </c>
      <c r="D1230" s="173">
        <f t="shared" si="329"/>
        <v>892</v>
      </c>
      <c r="E1230" s="201"/>
      <c r="F1230" s="198" t="str">
        <f>IFERROR(+VLOOKUP(E1230,'TAB 1 Codificação CC Órgão'!$A$19:$L$1027,12,0),"-")</f>
        <v>-</v>
      </c>
      <c r="G1230" s="204"/>
      <c r="H1230" s="201"/>
      <c r="I1230" s="204"/>
    </row>
    <row r="1231" spans="1:9">
      <c r="A1231" s="173" t="str">
        <f t="shared" si="330"/>
        <v>22.1.4.893</v>
      </c>
      <c r="B1231" s="173" t="str">
        <f t="shared" si="328"/>
        <v>22.1</v>
      </c>
      <c r="C1231" s="173">
        <f t="shared" si="328"/>
        <v>4</v>
      </c>
      <c r="D1231" s="173">
        <f t="shared" si="329"/>
        <v>893</v>
      </c>
      <c r="E1231" s="201"/>
      <c r="F1231" s="198" t="str">
        <f>IFERROR(+VLOOKUP(E1231,'TAB 1 Codificação CC Órgão'!$A$19:$L$1027,12,0),"-")</f>
        <v>-</v>
      </c>
      <c r="G1231" s="204"/>
      <c r="H1231" s="201"/>
      <c r="I1231" s="204"/>
    </row>
    <row r="1232" spans="1:9">
      <c r="A1232" s="173" t="str">
        <f t="shared" si="330"/>
        <v>22.1.4.894</v>
      </c>
      <c r="B1232" s="173" t="str">
        <f t="shared" si="328"/>
        <v>22.1</v>
      </c>
      <c r="C1232" s="173">
        <f t="shared" si="328"/>
        <v>4</v>
      </c>
      <c r="D1232" s="173">
        <f t="shared" si="329"/>
        <v>894</v>
      </c>
      <c r="E1232" s="201"/>
      <c r="F1232" s="198" t="str">
        <f>IFERROR(+VLOOKUP(E1232,'TAB 1 Codificação CC Órgão'!$A$19:$L$1027,12,0),"-")</f>
        <v>-</v>
      </c>
      <c r="G1232" s="204"/>
      <c r="H1232" s="201"/>
      <c r="I1232" s="204"/>
    </row>
    <row r="1233" spans="1:9">
      <c r="A1233" s="173" t="str">
        <f t="shared" si="330"/>
        <v>22.1.4.895</v>
      </c>
      <c r="B1233" s="173" t="str">
        <f t="shared" si="328"/>
        <v>22.1</v>
      </c>
      <c r="C1233" s="173">
        <f t="shared" si="328"/>
        <v>4</v>
      </c>
      <c r="D1233" s="173">
        <f t="shared" si="329"/>
        <v>895</v>
      </c>
      <c r="E1233" s="201"/>
      <c r="F1233" s="198" t="str">
        <f>IFERROR(+VLOOKUP(E1233,'TAB 1 Codificação CC Órgão'!$A$19:$L$1027,12,0),"-")</f>
        <v>-</v>
      </c>
      <c r="G1233" s="204"/>
      <c r="H1233" s="201"/>
      <c r="I1233" s="204"/>
    </row>
    <row r="1234" spans="1:9">
      <c r="A1234" s="173" t="str">
        <f t="shared" si="330"/>
        <v>22.1.4.896</v>
      </c>
      <c r="B1234" s="173" t="str">
        <f t="shared" si="328"/>
        <v>22.1</v>
      </c>
      <c r="C1234" s="173">
        <f t="shared" si="328"/>
        <v>4</v>
      </c>
      <c r="D1234" s="173">
        <f t="shared" si="329"/>
        <v>896</v>
      </c>
      <c r="E1234" s="201"/>
      <c r="F1234" s="198" t="str">
        <f>IFERROR(+VLOOKUP(E1234,'TAB 1 Codificação CC Órgão'!$A$19:$L$1027,12,0),"-")</f>
        <v>-</v>
      </c>
      <c r="G1234" s="204"/>
      <c r="H1234" s="201"/>
      <c r="I1234" s="204"/>
    </row>
    <row r="1235" spans="1:9">
      <c r="A1235" s="173" t="str">
        <f t="shared" si="330"/>
        <v>22.1.4.897</v>
      </c>
      <c r="B1235" s="173" t="str">
        <f t="shared" si="328"/>
        <v>22.1</v>
      </c>
      <c r="C1235" s="173">
        <f t="shared" si="328"/>
        <v>4</v>
      </c>
      <c r="D1235" s="173">
        <f t="shared" si="329"/>
        <v>897</v>
      </c>
      <c r="E1235" s="201"/>
      <c r="F1235" s="198" t="str">
        <f>IFERROR(+VLOOKUP(E1235,'TAB 1 Codificação CC Órgão'!$A$19:$L$1027,12,0),"-")</f>
        <v>-</v>
      </c>
      <c r="G1235" s="204"/>
      <c r="H1235" s="201"/>
      <c r="I1235" s="204"/>
    </row>
    <row r="1236" spans="1:9">
      <c r="A1236" s="173" t="str">
        <f t="shared" si="330"/>
        <v>22.1.4.898</v>
      </c>
      <c r="B1236" s="173" t="str">
        <f t="shared" si="328"/>
        <v>22.1</v>
      </c>
      <c r="C1236" s="173">
        <f t="shared" si="328"/>
        <v>4</v>
      </c>
      <c r="D1236" s="173">
        <f t="shared" si="329"/>
        <v>898</v>
      </c>
      <c r="E1236" s="201"/>
      <c r="F1236" s="198" t="str">
        <f>IFERROR(+VLOOKUP(E1236,'TAB 1 Codificação CC Órgão'!$A$19:$L$1027,12,0),"-")</f>
        <v>-</v>
      </c>
      <c r="G1236" s="204"/>
      <c r="H1236" s="201"/>
      <c r="I1236" s="204"/>
    </row>
    <row r="1237" spans="1:9">
      <c r="A1237" s="173" t="str">
        <f t="shared" si="330"/>
        <v>22.1.4.899</v>
      </c>
      <c r="B1237" s="173" t="str">
        <f t="shared" ref="B1237:C1300" si="331">+B1236</f>
        <v>22.1</v>
      </c>
      <c r="C1237" s="173">
        <f t="shared" si="331"/>
        <v>4</v>
      </c>
      <c r="D1237" s="173">
        <f t="shared" ref="D1237:D1300" si="332">+D1236+1</f>
        <v>899</v>
      </c>
      <c r="E1237" s="201"/>
      <c r="F1237" s="198" t="str">
        <f>IFERROR(+VLOOKUP(E1237,'TAB 1 Codificação CC Órgão'!$A$19:$L$1027,12,0),"-")</f>
        <v>-</v>
      </c>
      <c r="G1237" s="204"/>
      <c r="H1237" s="201"/>
      <c r="I1237" s="204"/>
    </row>
    <row r="1238" spans="1:9">
      <c r="A1238" s="173" t="str">
        <f t="shared" si="330"/>
        <v>22.1.4.900</v>
      </c>
      <c r="B1238" s="173" t="str">
        <f t="shared" si="331"/>
        <v>22.1</v>
      </c>
      <c r="C1238" s="173">
        <f t="shared" si="331"/>
        <v>4</v>
      </c>
      <c r="D1238" s="173">
        <f t="shared" si="332"/>
        <v>900</v>
      </c>
      <c r="E1238" s="201"/>
      <c r="F1238" s="198" t="str">
        <f>IFERROR(+VLOOKUP(E1238,'TAB 1 Codificação CC Órgão'!$A$19:$L$1027,12,0),"-")</f>
        <v>-</v>
      </c>
      <c r="G1238" s="204"/>
      <c r="H1238" s="201"/>
      <c r="I1238" s="204"/>
    </row>
    <row r="1239" spans="1:9">
      <c r="A1239" s="173" t="str">
        <f t="shared" si="330"/>
        <v>22.1.4.901</v>
      </c>
      <c r="B1239" s="173" t="str">
        <f t="shared" si="331"/>
        <v>22.1</v>
      </c>
      <c r="C1239" s="173">
        <f t="shared" si="331"/>
        <v>4</v>
      </c>
      <c r="D1239" s="173">
        <f t="shared" si="332"/>
        <v>901</v>
      </c>
      <c r="E1239" s="201"/>
      <c r="F1239" s="198" t="str">
        <f>IFERROR(+VLOOKUP(E1239,'TAB 1 Codificação CC Órgão'!$A$19:$L$1027,12,0),"-")</f>
        <v>-</v>
      </c>
      <c r="G1239" s="204"/>
      <c r="H1239" s="201"/>
      <c r="I1239" s="204"/>
    </row>
    <row r="1240" spans="1:9">
      <c r="A1240" s="173" t="str">
        <f t="shared" si="330"/>
        <v>22.1.4.902</v>
      </c>
      <c r="B1240" s="173" t="str">
        <f t="shared" si="331"/>
        <v>22.1</v>
      </c>
      <c r="C1240" s="173">
        <f t="shared" si="331"/>
        <v>4</v>
      </c>
      <c r="D1240" s="173">
        <f t="shared" si="332"/>
        <v>902</v>
      </c>
      <c r="E1240" s="201"/>
      <c r="F1240" s="198" t="str">
        <f>IFERROR(+VLOOKUP(E1240,'TAB 1 Codificação CC Órgão'!$A$19:$L$1027,12,0),"-")</f>
        <v>-</v>
      </c>
      <c r="G1240" s="204"/>
      <c r="H1240" s="201"/>
      <c r="I1240" s="204"/>
    </row>
    <row r="1241" spans="1:9">
      <c r="A1241" s="173" t="str">
        <f t="shared" si="330"/>
        <v>22.1.4.903</v>
      </c>
      <c r="B1241" s="173" t="str">
        <f t="shared" si="331"/>
        <v>22.1</v>
      </c>
      <c r="C1241" s="173">
        <f t="shared" si="331"/>
        <v>4</v>
      </c>
      <c r="D1241" s="173">
        <f t="shared" si="332"/>
        <v>903</v>
      </c>
      <c r="E1241" s="201"/>
      <c r="F1241" s="198" t="str">
        <f>IFERROR(+VLOOKUP(E1241,'TAB 1 Codificação CC Órgão'!$A$19:$L$1027,12,0),"-")</f>
        <v>-</v>
      </c>
      <c r="G1241" s="204"/>
      <c r="H1241" s="201"/>
      <c r="I1241" s="204"/>
    </row>
    <row r="1242" spans="1:9">
      <c r="A1242" s="173" t="str">
        <f t="shared" si="330"/>
        <v>22.1.4.904</v>
      </c>
      <c r="B1242" s="173" t="str">
        <f t="shared" si="331"/>
        <v>22.1</v>
      </c>
      <c r="C1242" s="173">
        <f t="shared" si="331"/>
        <v>4</v>
      </c>
      <c r="D1242" s="173">
        <f t="shared" si="332"/>
        <v>904</v>
      </c>
      <c r="E1242" s="201"/>
      <c r="F1242" s="198" t="str">
        <f>IFERROR(+VLOOKUP(E1242,'TAB 1 Codificação CC Órgão'!$A$19:$L$1027,12,0),"-")</f>
        <v>-</v>
      </c>
      <c r="G1242" s="204"/>
      <c r="H1242" s="201"/>
      <c r="I1242" s="204"/>
    </row>
    <row r="1243" spans="1:9">
      <c r="A1243" s="173" t="str">
        <f t="shared" si="330"/>
        <v>22.1.4.905</v>
      </c>
      <c r="B1243" s="173" t="str">
        <f t="shared" si="331"/>
        <v>22.1</v>
      </c>
      <c r="C1243" s="173">
        <f t="shared" si="331"/>
        <v>4</v>
      </c>
      <c r="D1243" s="173">
        <f t="shared" si="332"/>
        <v>905</v>
      </c>
      <c r="E1243" s="201"/>
      <c r="F1243" s="198" t="str">
        <f>IFERROR(+VLOOKUP(E1243,'TAB 1 Codificação CC Órgão'!$A$19:$L$1027,12,0),"-")</f>
        <v>-</v>
      </c>
      <c r="G1243" s="204"/>
      <c r="H1243" s="201"/>
      <c r="I1243" s="204"/>
    </row>
    <row r="1244" spans="1:9">
      <c r="A1244" s="173" t="str">
        <f t="shared" si="330"/>
        <v>22.1.4.906</v>
      </c>
      <c r="B1244" s="173" t="str">
        <f t="shared" si="331"/>
        <v>22.1</v>
      </c>
      <c r="C1244" s="173">
        <f t="shared" si="331"/>
        <v>4</v>
      </c>
      <c r="D1244" s="173">
        <f t="shared" si="332"/>
        <v>906</v>
      </c>
      <c r="E1244" s="201"/>
      <c r="F1244" s="198" t="str">
        <f>IFERROR(+VLOOKUP(E1244,'TAB 1 Codificação CC Órgão'!$A$19:$L$1027,12,0),"-")</f>
        <v>-</v>
      </c>
      <c r="G1244" s="204"/>
      <c r="H1244" s="201"/>
      <c r="I1244" s="204"/>
    </row>
    <row r="1245" spans="1:9">
      <c r="A1245" s="173" t="str">
        <f t="shared" si="330"/>
        <v>22.1.4.907</v>
      </c>
      <c r="B1245" s="173" t="str">
        <f t="shared" si="331"/>
        <v>22.1</v>
      </c>
      <c r="C1245" s="173">
        <f t="shared" si="331"/>
        <v>4</v>
      </c>
      <c r="D1245" s="173">
        <f t="shared" si="332"/>
        <v>907</v>
      </c>
      <c r="E1245" s="201"/>
      <c r="F1245" s="198" t="str">
        <f>IFERROR(+VLOOKUP(E1245,'TAB 1 Codificação CC Órgão'!$A$19:$L$1027,12,0),"-")</f>
        <v>-</v>
      </c>
      <c r="G1245" s="204"/>
      <c r="H1245" s="201"/>
      <c r="I1245" s="204"/>
    </row>
    <row r="1246" spans="1:9">
      <c r="A1246" s="173" t="str">
        <f t="shared" si="330"/>
        <v>22.1.4.908</v>
      </c>
      <c r="B1246" s="173" t="str">
        <f t="shared" si="331"/>
        <v>22.1</v>
      </c>
      <c r="C1246" s="173">
        <f t="shared" si="331"/>
        <v>4</v>
      </c>
      <c r="D1246" s="173">
        <f t="shared" si="332"/>
        <v>908</v>
      </c>
      <c r="E1246" s="201"/>
      <c r="F1246" s="198" t="str">
        <f>IFERROR(+VLOOKUP(E1246,'TAB 1 Codificação CC Órgão'!$A$19:$L$1027,12,0),"-")</f>
        <v>-</v>
      </c>
      <c r="G1246" s="204"/>
      <c r="H1246" s="201"/>
      <c r="I1246" s="204"/>
    </row>
    <row r="1247" spans="1:9">
      <c r="A1247" s="173" t="str">
        <f t="shared" si="330"/>
        <v>22.1.4.909</v>
      </c>
      <c r="B1247" s="173" t="str">
        <f t="shared" si="331"/>
        <v>22.1</v>
      </c>
      <c r="C1247" s="173">
        <f t="shared" si="331"/>
        <v>4</v>
      </c>
      <c r="D1247" s="173">
        <f t="shared" si="332"/>
        <v>909</v>
      </c>
      <c r="E1247" s="201"/>
      <c r="F1247" s="198" t="str">
        <f>IFERROR(+VLOOKUP(E1247,'TAB 1 Codificação CC Órgão'!$A$19:$L$1027,12,0),"-")</f>
        <v>-</v>
      </c>
      <c r="G1247" s="204"/>
      <c r="H1247" s="201"/>
      <c r="I1247" s="204"/>
    </row>
    <row r="1248" spans="1:9">
      <c r="A1248" s="173" t="str">
        <f t="shared" si="330"/>
        <v>22.1.4.910</v>
      </c>
      <c r="B1248" s="173" t="str">
        <f t="shared" si="331"/>
        <v>22.1</v>
      </c>
      <c r="C1248" s="173">
        <f t="shared" si="331"/>
        <v>4</v>
      </c>
      <c r="D1248" s="173">
        <f t="shared" si="332"/>
        <v>910</v>
      </c>
      <c r="E1248" s="201"/>
      <c r="F1248" s="198" t="str">
        <f>IFERROR(+VLOOKUP(E1248,'TAB 1 Codificação CC Órgão'!$A$19:$L$1027,12,0),"-")</f>
        <v>-</v>
      </c>
      <c r="G1248" s="204"/>
      <c r="H1248" s="201"/>
      <c r="I1248" s="204"/>
    </row>
    <row r="1249" spans="1:9">
      <c r="A1249" s="173" t="str">
        <f t="shared" si="330"/>
        <v>22.1.4.911</v>
      </c>
      <c r="B1249" s="173" t="str">
        <f t="shared" si="331"/>
        <v>22.1</v>
      </c>
      <c r="C1249" s="173">
        <f t="shared" si="331"/>
        <v>4</v>
      </c>
      <c r="D1249" s="173">
        <f t="shared" si="332"/>
        <v>911</v>
      </c>
      <c r="E1249" s="201"/>
      <c r="F1249" s="198" t="str">
        <f>IFERROR(+VLOOKUP(E1249,'TAB 1 Codificação CC Órgão'!$A$19:$L$1027,12,0),"-")</f>
        <v>-</v>
      </c>
      <c r="G1249" s="204"/>
      <c r="H1249" s="201"/>
      <c r="I1249" s="204"/>
    </row>
    <row r="1250" spans="1:9">
      <c r="A1250" s="173" t="str">
        <f t="shared" si="330"/>
        <v>22.1.4.912</v>
      </c>
      <c r="B1250" s="173" t="str">
        <f t="shared" si="331"/>
        <v>22.1</v>
      </c>
      <c r="C1250" s="173">
        <f t="shared" si="331"/>
        <v>4</v>
      </c>
      <c r="D1250" s="173">
        <f t="shared" si="332"/>
        <v>912</v>
      </c>
      <c r="E1250" s="201"/>
      <c r="F1250" s="198" t="str">
        <f>IFERROR(+VLOOKUP(E1250,'TAB 1 Codificação CC Órgão'!$A$19:$L$1027,12,0),"-")</f>
        <v>-</v>
      </c>
      <c r="G1250" s="204"/>
      <c r="H1250" s="201"/>
      <c r="I1250" s="204"/>
    </row>
    <row r="1251" spans="1:9">
      <c r="A1251" s="173" t="str">
        <f t="shared" si="330"/>
        <v>22.1.4.913</v>
      </c>
      <c r="B1251" s="173" t="str">
        <f t="shared" si="331"/>
        <v>22.1</v>
      </c>
      <c r="C1251" s="173">
        <f t="shared" si="331"/>
        <v>4</v>
      </c>
      <c r="D1251" s="173">
        <f t="shared" si="332"/>
        <v>913</v>
      </c>
      <c r="E1251" s="201"/>
      <c r="F1251" s="198" t="str">
        <f>IFERROR(+VLOOKUP(E1251,'TAB 1 Codificação CC Órgão'!$A$19:$L$1027,12,0),"-")</f>
        <v>-</v>
      </c>
      <c r="G1251" s="204"/>
      <c r="H1251" s="201"/>
      <c r="I1251" s="204"/>
    </row>
    <row r="1252" spans="1:9">
      <c r="A1252" s="173" t="str">
        <f t="shared" si="330"/>
        <v>22.1.4.914</v>
      </c>
      <c r="B1252" s="173" t="str">
        <f t="shared" si="331"/>
        <v>22.1</v>
      </c>
      <c r="C1252" s="173">
        <f t="shared" si="331"/>
        <v>4</v>
      </c>
      <c r="D1252" s="173">
        <f t="shared" si="332"/>
        <v>914</v>
      </c>
      <c r="E1252" s="201"/>
      <c r="F1252" s="198" t="str">
        <f>IFERROR(+VLOOKUP(E1252,'TAB 1 Codificação CC Órgão'!$A$19:$L$1027,12,0),"-")</f>
        <v>-</v>
      </c>
      <c r="G1252" s="204"/>
      <c r="H1252" s="201"/>
      <c r="I1252" s="204"/>
    </row>
    <row r="1253" spans="1:9">
      <c r="A1253" s="173" t="str">
        <f t="shared" si="330"/>
        <v>22.1.4.915</v>
      </c>
      <c r="B1253" s="173" t="str">
        <f t="shared" si="331"/>
        <v>22.1</v>
      </c>
      <c r="C1253" s="173">
        <f t="shared" si="331"/>
        <v>4</v>
      </c>
      <c r="D1253" s="173">
        <f t="shared" si="332"/>
        <v>915</v>
      </c>
      <c r="E1253" s="201"/>
      <c r="F1253" s="198" t="str">
        <f>IFERROR(+VLOOKUP(E1253,'TAB 1 Codificação CC Órgão'!$A$19:$L$1027,12,0),"-")</f>
        <v>-</v>
      </c>
      <c r="G1253" s="204"/>
      <c r="H1253" s="201"/>
      <c r="I1253" s="204"/>
    </row>
    <row r="1254" spans="1:9">
      <c r="A1254" s="173" t="str">
        <f t="shared" ref="A1254:A1301" si="333">CONCATENATE(B1254,".",C1254,".",D1254)</f>
        <v>22.1.4.916</v>
      </c>
      <c r="B1254" s="173" t="str">
        <f t="shared" si="331"/>
        <v>22.1</v>
      </c>
      <c r="C1254" s="173">
        <f t="shared" si="331"/>
        <v>4</v>
      </c>
      <c r="D1254" s="173">
        <f t="shared" si="332"/>
        <v>916</v>
      </c>
      <c r="E1254" s="201"/>
      <c r="F1254" s="198" t="str">
        <f>IFERROR(+VLOOKUP(E1254,'TAB 1 Codificação CC Órgão'!$A$19:$L$1027,12,0),"-")</f>
        <v>-</v>
      </c>
      <c r="G1254" s="204"/>
      <c r="H1254" s="201"/>
      <c r="I1254" s="204"/>
    </row>
    <row r="1255" spans="1:9">
      <c r="A1255" s="173" t="str">
        <f t="shared" si="333"/>
        <v>22.1.4.917</v>
      </c>
      <c r="B1255" s="173" t="str">
        <f t="shared" si="331"/>
        <v>22.1</v>
      </c>
      <c r="C1255" s="173">
        <f t="shared" si="331"/>
        <v>4</v>
      </c>
      <c r="D1255" s="173">
        <f t="shared" si="332"/>
        <v>917</v>
      </c>
      <c r="E1255" s="201"/>
      <c r="F1255" s="198" t="str">
        <f>IFERROR(+VLOOKUP(E1255,'TAB 1 Codificação CC Órgão'!$A$19:$L$1027,12,0),"-")</f>
        <v>-</v>
      </c>
      <c r="G1255" s="204"/>
      <c r="H1255" s="201"/>
      <c r="I1255" s="204"/>
    </row>
    <row r="1256" spans="1:9">
      <c r="A1256" s="173" t="str">
        <f t="shared" si="333"/>
        <v>22.1.4.918</v>
      </c>
      <c r="B1256" s="173" t="str">
        <f t="shared" si="331"/>
        <v>22.1</v>
      </c>
      <c r="C1256" s="173">
        <f t="shared" si="331"/>
        <v>4</v>
      </c>
      <c r="D1256" s="173">
        <f t="shared" si="332"/>
        <v>918</v>
      </c>
      <c r="E1256" s="201"/>
      <c r="F1256" s="198" t="str">
        <f>IFERROR(+VLOOKUP(E1256,'TAB 1 Codificação CC Órgão'!$A$19:$L$1027,12,0),"-")</f>
        <v>-</v>
      </c>
      <c r="G1256" s="204"/>
      <c r="H1256" s="201"/>
      <c r="I1256" s="204"/>
    </row>
    <row r="1257" spans="1:9">
      <c r="A1257" s="173" t="str">
        <f t="shared" si="333"/>
        <v>22.1.4.919</v>
      </c>
      <c r="B1257" s="173" t="str">
        <f t="shared" si="331"/>
        <v>22.1</v>
      </c>
      <c r="C1257" s="173">
        <f t="shared" si="331"/>
        <v>4</v>
      </c>
      <c r="D1257" s="173">
        <f t="shared" si="332"/>
        <v>919</v>
      </c>
      <c r="E1257" s="201"/>
      <c r="F1257" s="198" t="str">
        <f>IFERROR(+VLOOKUP(E1257,'TAB 1 Codificação CC Órgão'!$A$19:$L$1027,12,0),"-")</f>
        <v>-</v>
      </c>
      <c r="G1257" s="204"/>
      <c r="H1257" s="201"/>
      <c r="I1257" s="204"/>
    </row>
    <row r="1258" spans="1:9">
      <c r="A1258" s="173" t="str">
        <f t="shared" si="333"/>
        <v>22.1.4.920</v>
      </c>
      <c r="B1258" s="173" t="str">
        <f t="shared" si="331"/>
        <v>22.1</v>
      </c>
      <c r="C1258" s="173">
        <f t="shared" si="331"/>
        <v>4</v>
      </c>
      <c r="D1258" s="173">
        <f t="shared" si="332"/>
        <v>920</v>
      </c>
      <c r="E1258" s="201"/>
      <c r="F1258" s="198" t="str">
        <f>IFERROR(+VLOOKUP(E1258,'TAB 1 Codificação CC Órgão'!$A$19:$L$1027,12,0),"-")</f>
        <v>-</v>
      </c>
      <c r="G1258" s="204"/>
      <c r="H1258" s="201"/>
      <c r="I1258" s="204"/>
    </row>
    <row r="1259" spans="1:9">
      <c r="A1259" s="173" t="str">
        <f t="shared" si="333"/>
        <v>22.1.4.921</v>
      </c>
      <c r="B1259" s="173" t="str">
        <f t="shared" si="331"/>
        <v>22.1</v>
      </c>
      <c r="C1259" s="173">
        <f t="shared" si="331"/>
        <v>4</v>
      </c>
      <c r="D1259" s="173">
        <f t="shared" si="332"/>
        <v>921</v>
      </c>
      <c r="E1259" s="201"/>
      <c r="F1259" s="198" t="str">
        <f>IFERROR(+VLOOKUP(E1259,'TAB 1 Codificação CC Órgão'!$A$19:$L$1027,12,0),"-")</f>
        <v>-</v>
      </c>
      <c r="G1259" s="204"/>
      <c r="H1259" s="201"/>
      <c r="I1259" s="204"/>
    </row>
    <row r="1260" spans="1:9">
      <c r="A1260" s="173" t="str">
        <f t="shared" si="333"/>
        <v>22.1.4.922</v>
      </c>
      <c r="B1260" s="173" t="str">
        <f t="shared" si="331"/>
        <v>22.1</v>
      </c>
      <c r="C1260" s="173">
        <f t="shared" si="331"/>
        <v>4</v>
      </c>
      <c r="D1260" s="173">
        <f t="shared" si="332"/>
        <v>922</v>
      </c>
      <c r="E1260" s="201"/>
      <c r="F1260" s="198" t="str">
        <f>IFERROR(+VLOOKUP(E1260,'TAB 1 Codificação CC Órgão'!$A$19:$L$1027,12,0),"-")</f>
        <v>-</v>
      </c>
      <c r="G1260" s="204"/>
      <c r="H1260" s="201"/>
      <c r="I1260" s="204"/>
    </row>
    <row r="1261" spans="1:9">
      <c r="A1261" s="173" t="str">
        <f t="shared" si="333"/>
        <v>22.1.4.923</v>
      </c>
      <c r="B1261" s="173" t="str">
        <f t="shared" si="331"/>
        <v>22.1</v>
      </c>
      <c r="C1261" s="173">
        <f t="shared" si="331"/>
        <v>4</v>
      </c>
      <c r="D1261" s="173">
        <f t="shared" si="332"/>
        <v>923</v>
      </c>
      <c r="E1261" s="201"/>
      <c r="F1261" s="198" t="str">
        <f>IFERROR(+VLOOKUP(E1261,'TAB 1 Codificação CC Órgão'!$A$19:$L$1027,12,0),"-")</f>
        <v>-</v>
      </c>
      <c r="G1261" s="204"/>
      <c r="H1261" s="201"/>
      <c r="I1261" s="204"/>
    </row>
    <row r="1262" spans="1:9">
      <c r="A1262" s="173" t="str">
        <f t="shared" si="333"/>
        <v>22.1.4.924</v>
      </c>
      <c r="B1262" s="173" t="str">
        <f t="shared" si="331"/>
        <v>22.1</v>
      </c>
      <c r="C1262" s="173">
        <f t="shared" si="331"/>
        <v>4</v>
      </c>
      <c r="D1262" s="173">
        <f t="shared" si="332"/>
        <v>924</v>
      </c>
      <c r="E1262" s="201"/>
      <c r="F1262" s="198" t="str">
        <f>IFERROR(+VLOOKUP(E1262,'TAB 1 Codificação CC Órgão'!$A$19:$L$1027,12,0),"-")</f>
        <v>-</v>
      </c>
      <c r="G1262" s="204"/>
      <c r="H1262" s="201"/>
      <c r="I1262" s="204"/>
    </row>
    <row r="1263" spans="1:9">
      <c r="A1263" s="173" t="str">
        <f t="shared" si="333"/>
        <v>22.1.4.925</v>
      </c>
      <c r="B1263" s="173" t="str">
        <f t="shared" si="331"/>
        <v>22.1</v>
      </c>
      <c r="C1263" s="173">
        <f t="shared" si="331"/>
        <v>4</v>
      </c>
      <c r="D1263" s="173">
        <f t="shared" si="332"/>
        <v>925</v>
      </c>
      <c r="E1263" s="201"/>
      <c r="F1263" s="198" t="str">
        <f>IFERROR(+VLOOKUP(E1263,'TAB 1 Codificação CC Órgão'!$A$19:$L$1027,12,0),"-")</f>
        <v>-</v>
      </c>
      <c r="G1263" s="204"/>
      <c r="H1263" s="201"/>
      <c r="I1263" s="204"/>
    </row>
    <row r="1264" spans="1:9">
      <c r="A1264" s="173" t="str">
        <f t="shared" si="333"/>
        <v>22.1.4.926</v>
      </c>
      <c r="B1264" s="173" t="str">
        <f t="shared" si="331"/>
        <v>22.1</v>
      </c>
      <c r="C1264" s="173">
        <f t="shared" si="331"/>
        <v>4</v>
      </c>
      <c r="D1264" s="173">
        <f t="shared" si="332"/>
        <v>926</v>
      </c>
      <c r="E1264" s="201"/>
      <c r="F1264" s="198" t="str">
        <f>IFERROR(+VLOOKUP(E1264,'TAB 1 Codificação CC Órgão'!$A$19:$L$1027,12,0),"-")</f>
        <v>-</v>
      </c>
      <c r="G1264" s="204"/>
      <c r="H1264" s="201"/>
      <c r="I1264" s="204"/>
    </row>
    <row r="1265" spans="1:9">
      <c r="A1265" s="173" t="str">
        <f t="shared" si="333"/>
        <v>22.1.4.927</v>
      </c>
      <c r="B1265" s="173" t="str">
        <f t="shared" si="331"/>
        <v>22.1</v>
      </c>
      <c r="C1265" s="173">
        <f t="shared" si="331"/>
        <v>4</v>
      </c>
      <c r="D1265" s="173">
        <f t="shared" si="332"/>
        <v>927</v>
      </c>
      <c r="E1265" s="201"/>
      <c r="F1265" s="198" t="str">
        <f>IFERROR(+VLOOKUP(E1265,'TAB 1 Codificação CC Órgão'!$A$19:$L$1027,12,0),"-")</f>
        <v>-</v>
      </c>
      <c r="G1265" s="204"/>
      <c r="H1265" s="201"/>
      <c r="I1265" s="204"/>
    </row>
    <row r="1266" spans="1:9">
      <c r="A1266" s="173" t="str">
        <f t="shared" si="333"/>
        <v>22.1.4.928</v>
      </c>
      <c r="B1266" s="173" t="str">
        <f t="shared" si="331"/>
        <v>22.1</v>
      </c>
      <c r="C1266" s="173">
        <f t="shared" si="331"/>
        <v>4</v>
      </c>
      <c r="D1266" s="173">
        <f t="shared" si="332"/>
        <v>928</v>
      </c>
      <c r="E1266" s="201"/>
      <c r="F1266" s="198" t="str">
        <f>IFERROR(+VLOOKUP(E1266,'TAB 1 Codificação CC Órgão'!$A$19:$L$1027,12,0),"-")</f>
        <v>-</v>
      </c>
      <c r="G1266" s="204"/>
      <c r="H1266" s="201"/>
      <c r="I1266" s="204"/>
    </row>
    <row r="1267" spans="1:9">
      <c r="A1267" s="173" t="str">
        <f t="shared" si="333"/>
        <v>22.1.4.929</v>
      </c>
      <c r="B1267" s="173" t="str">
        <f t="shared" si="331"/>
        <v>22.1</v>
      </c>
      <c r="C1267" s="173">
        <f t="shared" si="331"/>
        <v>4</v>
      </c>
      <c r="D1267" s="173">
        <f t="shared" si="332"/>
        <v>929</v>
      </c>
      <c r="E1267" s="201"/>
      <c r="F1267" s="198" t="str">
        <f>IFERROR(+VLOOKUP(E1267,'TAB 1 Codificação CC Órgão'!$A$19:$L$1027,12,0),"-")</f>
        <v>-</v>
      </c>
      <c r="G1267" s="204"/>
      <c r="H1267" s="201"/>
      <c r="I1267" s="204"/>
    </row>
    <row r="1268" spans="1:9">
      <c r="A1268" s="173" t="str">
        <f t="shared" si="333"/>
        <v>22.1.4.930</v>
      </c>
      <c r="B1268" s="173" t="str">
        <f t="shared" si="331"/>
        <v>22.1</v>
      </c>
      <c r="C1268" s="173">
        <f t="shared" si="331"/>
        <v>4</v>
      </c>
      <c r="D1268" s="173">
        <f t="shared" si="332"/>
        <v>930</v>
      </c>
      <c r="E1268" s="201"/>
      <c r="F1268" s="198" t="str">
        <f>IFERROR(+VLOOKUP(E1268,'TAB 1 Codificação CC Órgão'!$A$19:$L$1027,12,0),"-")</f>
        <v>-</v>
      </c>
      <c r="G1268" s="204"/>
      <c r="H1268" s="201"/>
      <c r="I1268" s="204"/>
    </row>
    <row r="1269" spans="1:9">
      <c r="A1269" s="173" t="str">
        <f t="shared" si="333"/>
        <v>22.1.4.931</v>
      </c>
      <c r="B1269" s="173" t="str">
        <f t="shared" si="331"/>
        <v>22.1</v>
      </c>
      <c r="C1269" s="173">
        <f t="shared" si="331"/>
        <v>4</v>
      </c>
      <c r="D1269" s="173">
        <f t="shared" si="332"/>
        <v>931</v>
      </c>
      <c r="E1269" s="201"/>
      <c r="F1269" s="198" t="str">
        <f>IFERROR(+VLOOKUP(E1269,'TAB 1 Codificação CC Órgão'!$A$19:$L$1027,12,0),"-")</f>
        <v>-</v>
      </c>
      <c r="G1269" s="204"/>
      <c r="H1269" s="201"/>
      <c r="I1269" s="204"/>
    </row>
    <row r="1270" spans="1:9">
      <c r="A1270" s="173" t="str">
        <f t="shared" si="333"/>
        <v>22.1.4.932</v>
      </c>
      <c r="B1270" s="173" t="str">
        <f t="shared" si="331"/>
        <v>22.1</v>
      </c>
      <c r="C1270" s="173">
        <f t="shared" si="331"/>
        <v>4</v>
      </c>
      <c r="D1270" s="173">
        <f t="shared" si="332"/>
        <v>932</v>
      </c>
      <c r="E1270" s="201"/>
      <c r="F1270" s="198" t="str">
        <f>IFERROR(+VLOOKUP(E1270,'TAB 1 Codificação CC Órgão'!$A$19:$L$1027,12,0),"-")</f>
        <v>-</v>
      </c>
      <c r="G1270" s="204"/>
      <c r="H1270" s="201"/>
      <c r="I1270" s="204"/>
    </row>
    <row r="1271" spans="1:9">
      <c r="A1271" s="173" t="str">
        <f t="shared" si="333"/>
        <v>22.1.4.933</v>
      </c>
      <c r="B1271" s="173" t="str">
        <f t="shared" si="331"/>
        <v>22.1</v>
      </c>
      <c r="C1271" s="173">
        <f t="shared" si="331"/>
        <v>4</v>
      </c>
      <c r="D1271" s="173">
        <f t="shared" si="332"/>
        <v>933</v>
      </c>
      <c r="E1271" s="201"/>
      <c r="F1271" s="198" t="str">
        <f>IFERROR(+VLOOKUP(E1271,'TAB 1 Codificação CC Órgão'!$A$19:$L$1027,12,0),"-")</f>
        <v>-</v>
      </c>
      <c r="G1271" s="204"/>
      <c r="H1271" s="201"/>
      <c r="I1271" s="204"/>
    </row>
    <row r="1272" spans="1:9">
      <c r="A1272" s="173" t="str">
        <f t="shared" si="333"/>
        <v>22.1.4.934</v>
      </c>
      <c r="B1272" s="173" t="str">
        <f t="shared" si="331"/>
        <v>22.1</v>
      </c>
      <c r="C1272" s="173">
        <f t="shared" si="331"/>
        <v>4</v>
      </c>
      <c r="D1272" s="173">
        <f t="shared" si="332"/>
        <v>934</v>
      </c>
      <c r="E1272" s="201"/>
      <c r="F1272" s="198" t="str">
        <f>IFERROR(+VLOOKUP(E1272,'TAB 1 Codificação CC Órgão'!$A$19:$L$1027,12,0),"-")</f>
        <v>-</v>
      </c>
      <c r="G1272" s="204"/>
      <c r="H1272" s="201"/>
      <c r="I1272" s="204"/>
    </row>
    <row r="1273" spans="1:9">
      <c r="A1273" s="173" t="str">
        <f t="shared" si="333"/>
        <v>22.1.4.935</v>
      </c>
      <c r="B1273" s="173" t="str">
        <f t="shared" si="331"/>
        <v>22.1</v>
      </c>
      <c r="C1273" s="173">
        <f t="shared" si="331"/>
        <v>4</v>
      </c>
      <c r="D1273" s="173">
        <f t="shared" si="332"/>
        <v>935</v>
      </c>
      <c r="E1273" s="201"/>
      <c r="F1273" s="198" t="str">
        <f>IFERROR(+VLOOKUP(E1273,'TAB 1 Codificação CC Órgão'!$A$19:$L$1027,12,0),"-")</f>
        <v>-</v>
      </c>
      <c r="G1273" s="204"/>
      <c r="H1273" s="201"/>
      <c r="I1273" s="204"/>
    </row>
    <row r="1274" spans="1:9">
      <c r="A1274" s="173" t="str">
        <f t="shared" si="333"/>
        <v>22.1.4.936</v>
      </c>
      <c r="B1274" s="173" t="str">
        <f t="shared" si="331"/>
        <v>22.1</v>
      </c>
      <c r="C1274" s="173">
        <f t="shared" si="331"/>
        <v>4</v>
      </c>
      <c r="D1274" s="173">
        <f t="shared" si="332"/>
        <v>936</v>
      </c>
      <c r="E1274" s="201"/>
      <c r="F1274" s="198" t="str">
        <f>IFERROR(+VLOOKUP(E1274,'TAB 1 Codificação CC Órgão'!$A$19:$L$1027,12,0),"-")</f>
        <v>-</v>
      </c>
      <c r="G1274" s="204"/>
      <c r="H1274" s="201"/>
      <c r="I1274" s="204"/>
    </row>
    <row r="1275" spans="1:9">
      <c r="A1275" s="173" t="str">
        <f t="shared" si="333"/>
        <v>22.1.4.937</v>
      </c>
      <c r="B1275" s="173" t="str">
        <f t="shared" si="331"/>
        <v>22.1</v>
      </c>
      <c r="C1275" s="173">
        <f t="shared" si="331"/>
        <v>4</v>
      </c>
      <c r="D1275" s="173">
        <f t="shared" si="332"/>
        <v>937</v>
      </c>
      <c r="E1275" s="201"/>
      <c r="F1275" s="198" t="str">
        <f>IFERROR(+VLOOKUP(E1275,'TAB 1 Codificação CC Órgão'!$A$19:$L$1027,12,0),"-")</f>
        <v>-</v>
      </c>
      <c r="G1275" s="204"/>
      <c r="H1275" s="201"/>
      <c r="I1275" s="204"/>
    </row>
    <row r="1276" spans="1:9">
      <c r="A1276" s="173" t="str">
        <f t="shared" si="333"/>
        <v>22.1.4.938</v>
      </c>
      <c r="B1276" s="173" t="str">
        <f t="shared" si="331"/>
        <v>22.1</v>
      </c>
      <c r="C1276" s="173">
        <f t="shared" si="331"/>
        <v>4</v>
      </c>
      <c r="D1276" s="173">
        <f t="shared" si="332"/>
        <v>938</v>
      </c>
      <c r="E1276" s="201"/>
      <c r="F1276" s="198" t="str">
        <f>IFERROR(+VLOOKUP(E1276,'TAB 1 Codificação CC Órgão'!$A$19:$L$1027,12,0),"-")</f>
        <v>-</v>
      </c>
      <c r="G1276" s="204"/>
      <c r="H1276" s="201"/>
      <c r="I1276" s="204"/>
    </row>
    <row r="1277" spans="1:9">
      <c r="A1277" s="173" t="str">
        <f t="shared" si="333"/>
        <v>22.1.4.939</v>
      </c>
      <c r="B1277" s="173" t="str">
        <f t="shared" si="331"/>
        <v>22.1</v>
      </c>
      <c r="C1277" s="173">
        <f t="shared" si="331"/>
        <v>4</v>
      </c>
      <c r="D1277" s="173">
        <f t="shared" si="332"/>
        <v>939</v>
      </c>
      <c r="E1277" s="201"/>
      <c r="F1277" s="198" t="str">
        <f>IFERROR(+VLOOKUP(E1277,'TAB 1 Codificação CC Órgão'!$A$19:$L$1027,12,0),"-")</f>
        <v>-</v>
      </c>
      <c r="G1277" s="204"/>
      <c r="H1277" s="201"/>
      <c r="I1277" s="204"/>
    </row>
    <row r="1278" spans="1:9">
      <c r="A1278" s="173" t="str">
        <f t="shared" si="333"/>
        <v>22.1.4.940</v>
      </c>
      <c r="B1278" s="173" t="str">
        <f t="shared" si="331"/>
        <v>22.1</v>
      </c>
      <c r="C1278" s="173">
        <f t="shared" si="331"/>
        <v>4</v>
      </c>
      <c r="D1278" s="173">
        <f t="shared" si="332"/>
        <v>940</v>
      </c>
      <c r="E1278" s="201"/>
      <c r="F1278" s="198" t="str">
        <f>IFERROR(+VLOOKUP(E1278,'TAB 1 Codificação CC Órgão'!$A$19:$L$1027,12,0),"-")</f>
        <v>-</v>
      </c>
      <c r="G1278" s="204"/>
      <c r="H1278" s="201"/>
      <c r="I1278" s="204"/>
    </row>
    <row r="1279" spans="1:9">
      <c r="A1279" s="173" t="str">
        <f t="shared" si="333"/>
        <v>22.1.4.941</v>
      </c>
      <c r="B1279" s="173" t="str">
        <f t="shared" si="331"/>
        <v>22.1</v>
      </c>
      <c r="C1279" s="173">
        <f t="shared" si="331"/>
        <v>4</v>
      </c>
      <c r="D1279" s="173">
        <f t="shared" si="332"/>
        <v>941</v>
      </c>
      <c r="E1279" s="201"/>
      <c r="F1279" s="198" t="str">
        <f>IFERROR(+VLOOKUP(E1279,'TAB 1 Codificação CC Órgão'!$A$19:$L$1027,12,0),"-")</f>
        <v>-</v>
      </c>
      <c r="G1279" s="204"/>
      <c r="H1279" s="201"/>
      <c r="I1279" s="204"/>
    </row>
    <row r="1280" spans="1:9">
      <c r="A1280" s="173" t="str">
        <f t="shared" si="333"/>
        <v>22.1.4.942</v>
      </c>
      <c r="B1280" s="173" t="str">
        <f t="shared" si="331"/>
        <v>22.1</v>
      </c>
      <c r="C1280" s="173">
        <f t="shared" si="331"/>
        <v>4</v>
      </c>
      <c r="D1280" s="173">
        <f t="shared" si="332"/>
        <v>942</v>
      </c>
      <c r="E1280" s="201"/>
      <c r="F1280" s="198" t="str">
        <f>IFERROR(+VLOOKUP(E1280,'TAB 1 Codificação CC Órgão'!$A$19:$L$1027,12,0),"-")</f>
        <v>-</v>
      </c>
      <c r="G1280" s="204"/>
      <c r="H1280" s="201"/>
      <c r="I1280" s="204"/>
    </row>
    <row r="1281" spans="1:9">
      <c r="A1281" s="173" t="str">
        <f t="shared" si="333"/>
        <v>22.1.4.943</v>
      </c>
      <c r="B1281" s="173" t="str">
        <f t="shared" si="331"/>
        <v>22.1</v>
      </c>
      <c r="C1281" s="173">
        <f t="shared" si="331"/>
        <v>4</v>
      </c>
      <c r="D1281" s="173">
        <f t="shared" si="332"/>
        <v>943</v>
      </c>
      <c r="E1281" s="201"/>
      <c r="F1281" s="198" t="str">
        <f>IFERROR(+VLOOKUP(E1281,'TAB 1 Codificação CC Órgão'!$A$19:$L$1027,12,0),"-")</f>
        <v>-</v>
      </c>
      <c r="G1281" s="204"/>
      <c r="H1281" s="201"/>
      <c r="I1281" s="204"/>
    </row>
    <row r="1282" spans="1:9">
      <c r="A1282" s="173" t="str">
        <f t="shared" si="333"/>
        <v>22.1.4.944</v>
      </c>
      <c r="B1282" s="173" t="str">
        <f t="shared" si="331"/>
        <v>22.1</v>
      </c>
      <c r="C1282" s="173">
        <f t="shared" si="331"/>
        <v>4</v>
      </c>
      <c r="D1282" s="173">
        <f t="shared" si="332"/>
        <v>944</v>
      </c>
      <c r="E1282" s="201"/>
      <c r="F1282" s="198" t="str">
        <f>IFERROR(+VLOOKUP(E1282,'TAB 1 Codificação CC Órgão'!$A$19:$L$1027,12,0),"-")</f>
        <v>-</v>
      </c>
      <c r="G1282" s="204"/>
      <c r="H1282" s="201"/>
      <c r="I1282" s="204"/>
    </row>
    <row r="1283" spans="1:9">
      <c r="A1283" s="173" t="str">
        <f t="shared" si="333"/>
        <v>22.1.4.945</v>
      </c>
      <c r="B1283" s="173" t="str">
        <f t="shared" si="331"/>
        <v>22.1</v>
      </c>
      <c r="C1283" s="173">
        <f t="shared" si="331"/>
        <v>4</v>
      </c>
      <c r="D1283" s="173">
        <f t="shared" si="332"/>
        <v>945</v>
      </c>
      <c r="E1283" s="201"/>
      <c r="F1283" s="198" t="str">
        <f>IFERROR(+VLOOKUP(E1283,'TAB 1 Codificação CC Órgão'!$A$19:$L$1027,12,0),"-")</f>
        <v>-</v>
      </c>
      <c r="G1283" s="204"/>
      <c r="H1283" s="201"/>
      <c r="I1283" s="204"/>
    </row>
    <row r="1284" spans="1:9">
      <c r="A1284" s="173" t="str">
        <f t="shared" si="333"/>
        <v>22.1.4.946</v>
      </c>
      <c r="B1284" s="173" t="str">
        <f t="shared" si="331"/>
        <v>22.1</v>
      </c>
      <c r="C1284" s="173">
        <f t="shared" si="331"/>
        <v>4</v>
      </c>
      <c r="D1284" s="173">
        <f t="shared" si="332"/>
        <v>946</v>
      </c>
      <c r="E1284" s="201"/>
      <c r="F1284" s="198" t="str">
        <f>IFERROR(+VLOOKUP(E1284,'TAB 1 Codificação CC Órgão'!$A$19:$L$1027,12,0),"-")</f>
        <v>-</v>
      </c>
      <c r="G1284" s="204"/>
      <c r="H1284" s="201"/>
      <c r="I1284" s="204"/>
    </row>
    <row r="1285" spans="1:9">
      <c r="A1285" s="173" t="str">
        <f t="shared" si="333"/>
        <v>22.1.4.947</v>
      </c>
      <c r="B1285" s="173" t="str">
        <f t="shared" si="331"/>
        <v>22.1</v>
      </c>
      <c r="C1285" s="173">
        <f t="shared" si="331"/>
        <v>4</v>
      </c>
      <c r="D1285" s="173">
        <f t="shared" si="332"/>
        <v>947</v>
      </c>
      <c r="E1285" s="201"/>
      <c r="F1285" s="198" t="str">
        <f>IFERROR(+VLOOKUP(E1285,'TAB 1 Codificação CC Órgão'!$A$19:$L$1027,12,0),"-")</f>
        <v>-</v>
      </c>
      <c r="G1285" s="204"/>
      <c r="H1285" s="201"/>
      <c r="I1285" s="204"/>
    </row>
    <row r="1286" spans="1:9">
      <c r="A1286" s="173" t="str">
        <f t="shared" si="333"/>
        <v>22.1.4.948</v>
      </c>
      <c r="B1286" s="173" t="str">
        <f t="shared" si="331"/>
        <v>22.1</v>
      </c>
      <c r="C1286" s="173">
        <f t="shared" si="331"/>
        <v>4</v>
      </c>
      <c r="D1286" s="173">
        <f t="shared" si="332"/>
        <v>948</v>
      </c>
      <c r="E1286" s="201"/>
      <c r="F1286" s="198" t="str">
        <f>IFERROR(+VLOOKUP(E1286,'TAB 1 Codificação CC Órgão'!$A$19:$L$1027,12,0),"-")</f>
        <v>-</v>
      </c>
      <c r="G1286" s="204"/>
      <c r="H1286" s="201"/>
      <c r="I1286" s="204"/>
    </row>
    <row r="1287" spans="1:9">
      <c r="A1287" s="173" t="str">
        <f t="shared" si="333"/>
        <v>22.1.4.949</v>
      </c>
      <c r="B1287" s="173" t="str">
        <f t="shared" si="331"/>
        <v>22.1</v>
      </c>
      <c r="C1287" s="173">
        <f t="shared" si="331"/>
        <v>4</v>
      </c>
      <c r="D1287" s="173">
        <f t="shared" si="332"/>
        <v>949</v>
      </c>
      <c r="E1287" s="201"/>
      <c r="F1287" s="198" t="str">
        <f>IFERROR(+VLOOKUP(E1287,'TAB 1 Codificação CC Órgão'!$A$19:$L$1027,12,0),"-")</f>
        <v>-</v>
      </c>
      <c r="G1287" s="204"/>
      <c r="H1287" s="201"/>
      <c r="I1287" s="204"/>
    </row>
    <row r="1288" spans="1:9">
      <c r="A1288" s="173" t="str">
        <f t="shared" si="333"/>
        <v>22.1.4.950</v>
      </c>
      <c r="B1288" s="173" t="str">
        <f t="shared" si="331"/>
        <v>22.1</v>
      </c>
      <c r="C1288" s="173">
        <f t="shared" si="331"/>
        <v>4</v>
      </c>
      <c r="D1288" s="173">
        <f t="shared" si="332"/>
        <v>950</v>
      </c>
      <c r="E1288" s="201"/>
      <c r="F1288" s="198" t="str">
        <f>IFERROR(+VLOOKUP(E1288,'TAB 1 Codificação CC Órgão'!$A$19:$L$1027,12,0),"-")</f>
        <v>-</v>
      </c>
      <c r="G1288" s="204"/>
      <c r="H1288" s="201"/>
      <c r="I1288" s="204"/>
    </row>
    <row r="1289" spans="1:9">
      <c r="A1289" s="173" t="str">
        <f t="shared" si="333"/>
        <v>22.1.4.951</v>
      </c>
      <c r="B1289" s="173" t="str">
        <f t="shared" si="331"/>
        <v>22.1</v>
      </c>
      <c r="C1289" s="173">
        <f t="shared" si="331"/>
        <v>4</v>
      </c>
      <c r="D1289" s="173">
        <f t="shared" si="332"/>
        <v>951</v>
      </c>
      <c r="E1289" s="201"/>
      <c r="F1289" s="198" t="str">
        <f>IFERROR(+VLOOKUP(E1289,'TAB 1 Codificação CC Órgão'!$A$19:$L$1027,12,0),"-")</f>
        <v>-</v>
      </c>
      <c r="G1289" s="204"/>
      <c r="H1289" s="201"/>
      <c r="I1289" s="204"/>
    </row>
    <row r="1290" spans="1:9">
      <c r="A1290" s="173" t="str">
        <f t="shared" si="333"/>
        <v>22.1.4.952</v>
      </c>
      <c r="B1290" s="173" t="str">
        <f t="shared" si="331"/>
        <v>22.1</v>
      </c>
      <c r="C1290" s="173">
        <f t="shared" si="331"/>
        <v>4</v>
      </c>
      <c r="D1290" s="173">
        <f t="shared" si="332"/>
        <v>952</v>
      </c>
      <c r="E1290" s="201"/>
      <c r="F1290" s="198" t="str">
        <f>IFERROR(+VLOOKUP(E1290,'TAB 1 Codificação CC Órgão'!$A$19:$L$1027,12,0),"-")</f>
        <v>-</v>
      </c>
      <c r="G1290" s="204"/>
      <c r="H1290" s="201"/>
      <c r="I1290" s="204"/>
    </row>
    <row r="1291" spans="1:9">
      <c r="A1291" s="173" t="str">
        <f t="shared" si="333"/>
        <v>22.1.4.953</v>
      </c>
      <c r="B1291" s="173" t="str">
        <f t="shared" si="331"/>
        <v>22.1</v>
      </c>
      <c r="C1291" s="173">
        <f t="shared" si="331"/>
        <v>4</v>
      </c>
      <c r="D1291" s="173">
        <f t="shared" si="332"/>
        <v>953</v>
      </c>
      <c r="E1291" s="201"/>
      <c r="F1291" s="198" t="str">
        <f>IFERROR(+VLOOKUP(E1291,'TAB 1 Codificação CC Órgão'!$A$19:$L$1027,12,0),"-")</f>
        <v>-</v>
      </c>
      <c r="G1291" s="204"/>
      <c r="H1291" s="201"/>
      <c r="I1291" s="204"/>
    </row>
    <row r="1292" spans="1:9">
      <c r="A1292" s="173" t="str">
        <f t="shared" si="333"/>
        <v>22.1.4.954</v>
      </c>
      <c r="B1292" s="173" t="str">
        <f t="shared" si="331"/>
        <v>22.1</v>
      </c>
      <c r="C1292" s="173">
        <f t="shared" si="331"/>
        <v>4</v>
      </c>
      <c r="D1292" s="173">
        <f t="shared" si="332"/>
        <v>954</v>
      </c>
      <c r="E1292" s="201"/>
      <c r="F1292" s="198" t="str">
        <f>IFERROR(+VLOOKUP(E1292,'TAB 1 Codificação CC Órgão'!$A$19:$L$1027,12,0),"-")</f>
        <v>-</v>
      </c>
      <c r="G1292" s="204"/>
      <c r="H1292" s="201"/>
      <c r="I1292" s="204"/>
    </row>
    <row r="1293" spans="1:9">
      <c r="A1293" s="173" t="str">
        <f t="shared" si="333"/>
        <v>22.1.4.955</v>
      </c>
      <c r="B1293" s="173" t="str">
        <f t="shared" si="331"/>
        <v>22.1</v>
      </c>
      <c r="C1293" s="173">
        <f t="shared" si="331"/>
        <v>4</v>
      </c>
      <c r="D1293" s="173">
        <f t="shared" si="332"/>
        <v>955</v>
      </c>
      <c r="E1293" s="201"/>
      <c r="F1293" s="198" t="str">
        <f>IFERROR(+VLOOKUP(E1293,'TAB 1 Codificação CC Órgão'!$A$19:$L$1027,12,0),"-")</f>
        <v>-</v>
      </c>
      <c r="G1293" s="204"/>
      <c r="H1293" s="201"/>
      <c r="I1293" s="204"/>
    </row>
    <row r="1294" spans="1:9">
      <c r="A1294" s="173" t="str">
        <f t="shared" si="333"/>
        <v>22.1.4.956</v>
      </c>
      <c r="B1294" s="173" t="str">
        <f t="shared" si="331"/>
        <v>22.1</v>
      </c>
      <c r="C1294" s="173">
        <f t="shared" si="331"/>
        <v>4</v>
      </c>
      <c r="D1294" s="173">
        <f t="shared" si="332"/>
        <v>956</v>
      </c>
      <c r="E1294" s="201"/>
      <c r="F1294" s="198" t="str">
        <f>IFERROR(+VLOOKUP(E1294,'TAB 1 Codificação CC Órgão'!$A$19:$L$1027,12,0),"-")</f>
        <v>-</v>
      </c>
      <c r="G1294" s="204"/>
      <c r="H1294" s="201"/>
      <c r="I1294" s="204"/>
    </row>
    <row r="1295" spans="1:9">
      <c r="A1295" s="173" t="str">
        <f t="shared" si="333"/>
        <v>22.1.4.957</v>
      </c>
      <c r="B1295" s="173" t="str">
        <f t="shared" si="331"/>
        <v>22.1</v>
      </c>
      <c r="C1295" s="173">
        <f t="shared" si="331"/>
        <v>4</v>
      </c>
      <c r="D1295" s="173">
        <f t="shared" si="332"/>
        <v>957</v>
      </c>
      <c r="E1295" s="201"/>
      <c r="F1295" s="198" t="str">
        <f>IFERROR(+VLOOKUP(E1295,'TAB 1 Codificação CC Órgão'!$A$19:$L$1027,12,0),"-")</f>
        <v>-</v>
      </c>
      <c r="G1295" s="204"/>
      <c r="H1295" s="201"/>
      <c r="I1295" s="204"/>
    </row>
    <row r="1296" spans="1:9">
      <c r="A1296" s="173" t="str">
        <f t="shared" si="333"/>
        <v>22.1.4.958</v>
      </c>
      <c r="B1296" s="173" t="str">
        <f t="shared" si="331"/>
        <v>22.1</v>
      </c>
      <c r="C1296" s="173">
        <f t="shared" si="331"/>
        <v>4</v>
      </c>
      <c r="D1296" s="173">
        <f t="shared" si="332"/>
        <v>958</v>
      </c>
      <c r="E1296" s="201"/>
      <c r="F1296" s="198" t="str">
        <f>IFERROR(+VLOOKUP(E1296,'TAB 1 Codificação CC Órgão'!$A$19:$L$1027,12,0),"-")</f>
        <v>-</v>
      </c>
      <c r="G1296" s="204"/>
      <c r="H1296" s="201"/>
      <c r="I1296" s="204"/>
    </row>
    <row r="1297" spans="1:9">
      <c r="A1297" s="173" t="str">
        <f t="shared" si="333"/>
        <v>22.1.4.959</v>
      </c>
      <c r="B1297" s="173" t="str">
        <f t="shared" si="331"/>
        <v>22.1</v>
      </c>
      <c r="C1297" s="173">
        <f t="shared" si="331"/>
        <v>4</v>
      </c>
      <c r="D1297" s="173">
        <f t="shared" si="332"/>
        <v>959</v>
      </c>
      <c r="E1297" s="201"/>
      <c r="F1297" s="198" t="str">
        <f>IFERROR(+VLOOKUP(E1297,'TAB 1 Codificação CC Órgão'!$A$19:$L$1027,12,0),"-")</f>
        <v>-</v>
      </c>
      <c r="G1297" s="204"/>
      <c r="H1297" s="201"/>
      <c r="I1297" s="204"/>
    </row>
    <row r="1298" spans="1:9">
      <c r="A1298" s="173" t="str">
        <f t="shared" si="333"/>
        <v>22.1.4.960</v>
      </c>
      <c r="B1298" s="173" t="str">
        <f t="shared" si="331"/>
        <v>22.1</v>
      </c>
      <c r="C1298" s="173">
        <f t="shared" si="331"/>
        <v>4</v>
      </c>
      <c r="D1298" s="173">
        <f t="shared" si="332"/>
        <v>960</v>
      </c>
      <c r="E1298" s="201"/>
      <c r="F1298" s="198" t="str">
        <f>IFERROR(+VLOOKUP(E1298,'TAB 1 Codificação CC Órgão'!$A$19:$L$1027,12,0),"-")</f>
        <v>-</v>
      </c>
      <c r="G1298" s="204"/>
      <c r="H1298" s="201"/>
      <c r="I1298" s="204"/>
    </row>
    <row r="1299" spans="1:9">
      <c r="A1299" s="173" t="str">
        <f t="shared" si="333"/>
        <v>22.1.4.961</v>
      </c>
      <c r="B1299" s="173" t="str">
        <f t="shared" si="331"/>
        <v>22.1</v>
      </c>
      <c r="C1299" s="173">
        <f t="shared" si="331"/>
        <v>4</v>
      </c>
      <c r="D1299" s="173">
        <f t="shared" si="332"/>
        <v>961</v>
      </c>
      <c r="E1299" s="201"/>
      <c r="F1299" s="198" t="str">
        <f>IFERROR(+VLOOKUP(E1299,'TAB 1 Codificação CC Órgão'!$A$19:$L$1027,12,0),"-")</f>
        <v>-</v>
      </c>
      <c r="G1299" s="204"/>
      <c r="H1299" s="201"/>
      <c r="I1299" s="204"/>
    </row>
    <row r="1300" spans="1:9">
      <c r="A1300" s="173" t="str">
        <f t="shared" si="333"/>
        <v>22.1.4.962</v>
      </c>
      <c r="B1300" s="173" t="str">
        <f t="shared" si="331"/>
        <v>22.1</v>
      </c>
      <c r="C1300" s="173">
        <f t="shared" si="331"/>
        <v>4</v>
      </c>
      <c r="D1300" s="173">
        <f t="shared" si="332"/>
        <v>962</v>
      </c>
      <c r="E1300" s="201"/>
      <c r="F1300" s="198" t="str">
        <f>IFERROR(+VLOOKUP(E1300,'TAB 1 Codificação CC Órgão'!$A$19:$L$1027,12,0),"-")</f>
        <v>-</v>
      </c>
      <c r="G1300" s="204"/>
      <c r="H1300" s="201"/>
      <c r="I1300" s="204"/>
    </row>
    <row r="1301" spans="1:9">
      <c r="A1301" s="173" t="str">
        <f t="shared" si="333"/>
        <v>22.1.4.963</v>
      </c>
      <c r="B1301" s="173" t="str">
        <f t="shared" ref="B1301:C1301" si="334">+B1300</f>
        <v>22.1</v>
      </c>
      <c r="C1301" s="173">
        <f t="shared" si="334"/>
        <v>4</v>
      </c>
      <c r="D1301" s="173">
        <f t="shared" ref="D1301" si="335">+D1300+1</f>
        <v>963</v>
      </c>
      <c r="E1301" s="201"/>
      <c r="F1301" s="198" t="str">
        <f>IFERROR(+VLOOKUP(E1301,'TAB 1 Codificação CC Órgão'!$A$19:$L$1027,12,0),"-")</f>
        <v>-</v>
      </c>
      <c r="G1301" s="204"/>
      <c r="H1301" s="201"/>
      <c r="I1301" s="204"/>
    </row>
  </sheetData>
  <sheetProtection algorithmName="SHA-512" hashValue="GP/plK+D7w+z/eLYTvM5g4ItFsuyUiKp8LFXXTNu9//gKniAmE+Z8V6kqBtqEEzwHctOFm4xbYr2zV1D3MNGCw==" saltValue="JJqHYT4G+I4KY2dn16Wsgg==" spinCount="100000" sheet="1" selectLockedCells="1"/>
  <mergeCells count="2">
    <mergeCell ref="C14:D14"/>
    <mergeCell ref="C337:D337"/>
  </mergeCells>
  <pageMargins left="0.511811024" right="0.511811024" top="0.78740157499999996" bottom="0.78740157499999996" header="0.31496062000000002" footer="0.31496062000000002"/>
  <pageSetup paperSize="9" orientation="portrait" r:id="rId1"/>
  <ignoredErrors>
    <ignoredError sqref="F16 F17:F333 F339:F1301" unlockedFormula="1"/>
  </ignoredError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99"/>
  <sheetViews>
    <sheetView workbookViewId="0">
      <selection activeCell="B10" sqref="B10"/>
    </sheetView>
  </sheetViews>
  <sheetFormatPr defaultColWidth="12" defaultRowHeight="20.399999999999999" customHeight="1"/>
  <cols>
    <col min="1" max="1" width="25.33203125" customWidth="1"/>
    <col min="3" max="3" width="20.44140625" customWidth="1"/>
    <col min="4" max="4" width="39" bestFit="1" customWidth="1"/>
    <col min="5" max="5" width="11.6640625" bestFit="1" customWidth="1"/>
    <col min="7" max="7" width="39" bestFit="1" customWidth="1"/>
    <col min="8" max="8" width="30.109375" bestFit="1" customWidth="1"/>
    <col min="9" max="9" width="5.6640625" bestFit="1" customWidth="1"/>
  </cols>
  <sheetData>
    <row r="1" spans="1:15" ht="20.399999999999999" customHeight="1">
      <c r="B1" s="256"/>
      <c r="C1" s="271" t="s">
        <v>24629</v>
      </c>
      <c r="D1" s="256"/>
      <c r="E1" s="256"/>
      <c r="F1" s="256"/>
      <c r="G1" s="256"/>
      <c r="H1" s="256"/>
      <c r="I1" s="256"/>
      <c r="J1" s="256"/>
      <c r="K1" s="256"/>
      <c r="L1" s="256"/>
      <c r="M1" s="256"/>
      <c r="N1" s="256"/>
      <c r="O1" s="256"/>
    </row>
    <row r="2" spans="1:15" ht="20.399999999999999" customHeight="1">
      <c r="B2" s="256"/>
      <c r="C2" s="272" t="s">
        <v>25500</v>
      </c>
      <c r="D2" s="256"/>
      <c r="E2" s="256"/>
      <c r="F2" s="256"/>
      <c r="G2" s="256"/>
      <c r="H2" s="256"/>
      <c r="I2" s="256"/>
      <c r="J2" s="256"/>
      <c r="K2" s="256"/>
      <c r="L2" s="256"/>
      <c r="M2" s="256"/>
      <c r="N2" s="256"/>
      <c r="O2" s="256"/>
    </row>
    <row r="3" spans="1:15" ht="20.399999999999999" customHeight="1">
      <c r="B3" s="256"/>
      <c r="C3" s="266" t="s">
        <v>25501</v>
      </c>
      <c r="D3" s="256"/>
      <c r="E3" s="256"/>
      <c r="F3" s="256"/>
      <c r="G3" s="256"/>
      <c r="H3" s="256"/>
      <c r="I3" s="256"/>
      <c r="J3" s="256"/>
      <c r="K3" s="256"/>
      <c r="L3" s="256"/>
      <c r="M3" s="256"/>
      <c r="N3" s="256"/>
      <c r="O3" s="256"/>
    </row>
    <row r="4" spans="1:15" ht="20.399999999999999" customHeight="1">
      <c r="B4" s="53" t="s">
        <v>25502</v>
      </c>
      <c r="C4" s="53" t="s">
        <v>25503</v>
      </c>
      <c r="D4" s="53" t="s">
        <v>25504</v>
      </c>
      <c r="E4" s="53" t="s">
        <v>5</v>
      </c>
      <c r="F4" s="53" t="s">
        <v>25505</v>
      </c>
      <c r="G4" s="53" t="s">
        <v>25506</v>
      </c>
      <c r="H4" s="53" t="s">
        <v>25507</v>
      </c>
      <c r="I4" s="53" t="s">
        <v>25508</v>
      </c>
      <c r="J4" s="53" t="s">
        <v>25509</v>
      </c>
      <c r="K4" s="53" t="s">
        <v>25510</v>
      </c>
      <c r="L4" s="53" t="s">
        <v>25511</v>
      </c>
      <c r="M4" s="53" t="s">
        <v>25512</v>
      </c>
      <c r="N4" s="53" t="s">
        <v>25513</v>
      </c>
      <c r="O4" s="53" t="s">
        <v>25514</v>
      </c>
    </row>
    <row r="5" spans="1:15" ht="20.399999999999999" customHeight="1">
      <c r="A5" t="str">
        <f>+C5</f>
        <v>ALEES</v>
      </c>
      <c r="B5" s="16" t="s">
        <v>25515</v>
      </c>
      <c r="C5" s="16" t="s">
        <v>7258</v>
      </c>
      <c r="D5" s="16" t="s">
        <v>7257</v>
      </c>
      <c r="E5" s="16" t="s">
        <v>25516</v>
      </c>
      <c r="F5" s="16" t="s">
        <v>25517</v>
      </c>
      <c r="G5" s="16" t="s">
        <v>7257</v>
      </c>
      <c r="H5" s="16" t="s">
        <v>25518</v>
      </c>
      <c r="I5" s="16" t="s">
        <v>25519</v>
      </c>
      <c r="J5" s="16" t="s">
        <v>25520</v>
      </c>
      <c r="K5" s="16" t="s">
        <v>25520</v>
      </c>
      <c r="L5" s="16" t="s">
        <v>25520</v>
      </c>
      <c r="M5" s="16" t="s">
        <v>25521</v>
      </c>
      <c r="N5" s="16" t="s">
        <v>25520</v>
      </c>
      <c r="O5" s="16" t="s">
        <v>25521</v>
      </c>
    </row>
    <row r="6" spans="1:15" ht="20.399999999999999" customHeight="1">
      <c r="A6" t="str">
        <f t="shared" ref="A6:A69" si="0">+C6</f>
        <v>TRIBUNAL DE CONTAS</v>
      </c>
      <c r="B6" s="16" t="s">
        <v>25522</v>
      </c>
      <c r="C6" s="16" t="s">
        <v>7261</v>
      </c>
      <c r="D6" s="16" t="s">
        <v>25523</v>
      </c>
      <c r="E6" s="16" t="s">
        <v>25524</v>
      </c>
      <c r="F6" s="16" t="s">
        <v>25525</v>
      </c>
      <c r="G6" s="16" t="s">
        <v>7260</v>
      </c>
      <c r="H6" s="16" t="s">
        <v>25518</v>
      </c>
      <c r="I6" s="16" t="s">
        <v>25519</v>
      </c>
      <c r="J6" s="16" t="s">
        <v>25520</v>
      </c>
      <c r="K6" s="16" t="s">
        <v>25520</v>
      </c>
      <c r="L6" s="16" t="s">
        <v>25520</v>
      </c>
      <c r="M6" s="16" t="s">
        <v>25521</v>
      </c>
      <c r="N6" s="16" t="s">
        <v>25520</v>
      </c>
      <c r="O6" s="16" t="s">
        <v>25521</v>
      </c>
    </row>
    <row r="7" spans="1:15" ht="20.399999999999999" customHeight="1">
      <c r="A7" t="str">
        <f t="shared" si="0"/>
        <v>TRIBUNAL DE JUSTIÇA</v>
      </c>
      <c r="B7" s="16" t="s">
        <v>25526</v>
      </c>
      <c r="C7" s="16" t="s">
        <v>7264</v>
      </c>
      <c r="D7" s="16" t="s">
        <v>25527</v>
      </c>
      <c r="E7" s="16" t="s">
        <v>25528</v>
      </c>
      <c r="F7" s="16" t="s">
        <v>25529</v>
      </c>
      <c r="G7" s="16" t="s">
        <v>7263</v>
      </c>
      <c r="H7" s="16" t="s">
        <v>25518</v>
      </c>
      <c r="I7" s="16" t="s">
        <v>25519</v>
      </c>
      <c r="J7" s="16" t="s">
        <v>25520</v>
      </c>
      <c r="K7" s="16" t="s">
        <v>25520</v>
      </c>
      <c r="L7" s="16" t="s">
        <v>25520</v>
      </c>
      <c r="M7" s="16" t="s">
        <v>25521</v>
      </c>
      <c r="N7" s="16" t="s">
        <v>25520</v>
      </c>
      <c r="O7" s="16" t="s">
        <v>25521</v>
      </c>
    </row>
    <row r="8" spans="1:15" ht="20.399999999999999" customHeight="1">
      <c r="A8" t="str">
        <f t="shared" si="0"/>
        <v>FUNEPJ</v>
      </c>
      <c r="B8" s="16" t="s">
        <v>25530</v>
      </c>
      <c r="C8" s="16" t="s">
        <v>7266</v>
      </c>
      <c r="D8" s="16" t="s">
        <v>25531</v>
      </c>
      <c r="E8" s="16" t="s">
        <v>25532</v>
      </c>
      <c r="F8" s="16" t="s">
        <v>25529</v>
      </c>
      <c r="G8" s="16" t="s">
        <v>7263</v>
      </c>
      <c r="H8" s="16" t="s">
        <v>25533</v>
      </c>
      <c r="I8" s="16" t="s">
        <v>25534</v>
      </c>
      <c r="J8" s="16" t="s">
        <v>25520</v>
      </c>
      <c r="K8" s="16" t="s">
        <v>25520</v>
      </c>
      <c r="L8" s="16" t="s">
        <v>25520</v>
      </c>
      <c r="M8" s="16" t="s">
        <v>25521</v>
      </c>
      <c r="N8" s="16" t="s">
        <v>25520</v>
      </c>
      <c r="O8" s="16" t="s">
        <v>25521</v>
      </c>
    </row>
    <row r="9" spans="1:15" ht="20.399999999999999" customHeight="1">
      <c r="A9" t="str">
        <f t="shared" si="0"/>
        <v xml:space="preserve">MINISTÉRIO PÚBLICO </v>
      </c>
      <c r="B9" s="16" t="s">
        <v>25535</v>
      </c>
      <c r="C9" s="16" t="s">
        <v>7268</v>
      </c>
      <c r="D9" s="16" t="s">
        <v>7267</v>
      </c>
      <c r="E9" s="16" t="s">
        <v>25536</v>
      </c>
      <c r="F9" s="16" t="s">
        <v>25537</v>
      </c>
      <c r="G9" s="16" t="s">
        <v>7267</v>
      </c>
      <c r="H9" s="16" t="s">
        <v>25518</v>
      </c>
      <c r="I9" s="16" t="s">
        <v>25519</v>
      </c>
      <c r="J9" s="16" t="s">
        <v>25520</v>
      </c>
      <c r="K9" s="16" t="s">
        <v>25520</v>
      </c>
      <c r="L9" s="16" t="s">
        <v>25520</v>
      </c>
      <c r="M9" s="16" t="s">
        <v>25521</v>
      </c>
      <c r="N9" s="16" t="s">
        <v>25520</v>
      </c>
      <c r="O9" s="16" t="s">
        <v>25521</v>
      </c>
    </row>
    <row r="10" spans="1:15" ht="20.399999999999999" customHeight="1">
      <c r="A10" t="str">
        <f t="shared" si="0"/>
        <v>FERIDL</v>
      </c>
      <c r="B10" s="16" t="s">
        <v>25538</v>
      </c>
      <c r="C10" s="16" t="s">
        <v>7270</v>
      </c>
      <c r="D10" s="16" t="s">
        <v>25539</v>
      </c>
      <c r="E10" s="16" t="s">
        <v>25501</v>
      </c>
      <c r="F10" s="16" t="s">
        <v>25537</v>
      </c>
      <c r="G10" s="16" t="s">
        <v>7267</v>
      </c>
      <c r="H10" s="16" t="s">
        <v>25533</v>
      </c>
      <c r="I10" s="16" t="s">
        <v>25540</v>
      </c>
      <c r="J10" s="16" t="s">
        <v>25520</v>
      </c>
      <c r="K10" s="16" t="s">
        <v>25520</v>
      </c>
      <c r="L10" s="16" t="s">
        <v>25520</v>
      </c>
      <c r="M10" s="16" t="s">
        <v>25521</v>
      </c>
      <c r="N10" s="16" t="s">
        <v>25520</v>
      </c>
      <c r="O10" s="16" t="s">
        <v>25521</v>
      </c>
    </row>
    <row r="11" spans="1:15" ht="20.399999999999999" customHeight="1">
      <c r="A11" t="str">
        <f t="shared" si="0"/>
        <v>FUNEMP</v>
      </c>
      <c r="B11" s="16" t="s">
        <v>25541</v>
      </c>
      <c r="C11" s="16" t="s">
        <v>7271</v>
      </c>
      <c r="D11" s="16" t="s">
        <v>25542</v>
      </c>
      <c r="E11" s="16" t="s">
        <v>25543</v>
      </c>
      <c r="F11" s="16" t="s">
        <v>25537</v>
      </c>
      <c r="G11" s="16" t="s">
        <v>7267</v>
      </c>
      <c r="H11" s="16" t="s">
        <v>25533</v>
      </c>
      <c r="I11" s="16" t="s">
        <v>25544</v>
      </c>
      <c r="J11" s="16" t="s">
        <v>25520</v>
      </c>
      <c r="K11" s="16" t="s">
        <v>25520</v>
      </c>
      <c r="L11" s="16" t="s">
        <v>25520</v>
      </c>
      <c r="M11" s="16" t="s">
        <v>25521</v>
      </c>
      <c r="N11" s="16" t="s">
        <v>25520</v>
      </c>
      <c r="O11" s="16" t="s">
        <v>25521</v>
      </c>
    </row>
    <row r="12" spans="1:15" ht="20.399999999999999" customHeight="1">
      <c r="A12" t="str">
        <f t="shared" si="0"/>
        <v>DEFENSORIA PÚBLICA</v>
      </c>
      <c r="B12" s="16" t="s">
        <v>25545</v>
      </c>
      <c r="C12" s="16" t="s">
        <v>7273</v>
      </c>
      <c r="D12" s="16" t="s">
        <v>7272</v>
      </c>
      <c r="E12" s="16" t="s">
        <v>8990</v>
      </c>
      <c r="F12" s="16" t="s">
        <v>25546</v>
      </c>
      <c r="G12" s="16" t="s">
        <v>7272</v>
      </c>
      <c r="H12" s="16" t="s">
        <v>25518</v>
      </c>
      <c r="I12" s="16" t="s">
        <v>25519</v>
      </c>
      <c r="J12" s="16" t="s">
        <v>25520</v>
      </c>
      <c r="K12" s="16" t="s">
        <v>25520</v>
      </c>
      <c r="L12" s="16" t="s">
        <v>25520</v>
      </c>
      <c r="M12" s="16" t="s">
        <v>25521</v>
      </c>
      <c r="N12" s="16" t="s">
        <v>25520</v>
      </c>
      <c r="O12" s="16" t="s">
        <v>25521</v>
      </c>
    </row>
    <row r="13" spans="1:15" ht="20.399999999999999" customHeight="1">
      <c r="A13" t="str">
        <f t="shared" si="0"/>
        <v>FADEPES</v>
      </c>
      <c r="B13" s="16" t="s">
        <v>25547</v>
      </c>
      <c r="C13" s="16" t="s">
        <v>7275</v>
      </c>
      <c r="D13" s="16" t="s">
        <v>25548</v>
      </c>
      <c r="E13" s="16" t="s">
        <v>25549</v>
      </c>
      <c r="F13" s="16" t="s">
        <v>25546</v>
      </c>
      <c r="G13" s="16" t="s">
        <v>7272</v>
      </c>
      <c r="H13" s="16" t="s">
        <v>25533</v>
      </c>
      <c r="I13" s="16" t="s">
        <v>25550</v>
      </c>
      <c r="J13" s="16" t="s">
        <v>25520</v>
      </c>
      <c r="K13" s="16" t="s">
        <v>25520</v>
      </c>
      <c r="L13" s="16" t="s">
        <v>25520</v>
      </c>
      <c r="M13" s="16" t="s">
        <v>25521</v>
      </c>
      <c r="N13" s="16" t="s">
        <v>25520</v>
      </c>
      <c r="O13" s="16" t="s">
        <v>25521</v>
      </c>
    </row>
    <row r="14" spans="1:15" ht="20.399999999999999" customHeight="1">
      <c r="A14" t="str">
        <f t="shared" si="0"/>
        <v>CASA CIVIL</v>
      </c>
      <c r="B14" s="16" t="s">
        <v>25551</v>
      </c>
      <c r="C14" s="16" t="s">
        <v>7026</v>
      </c>
      <c r="D14" s="16" t="s">
        <v>25552</v>
      </c>
      <c r="E14" s="16" t="s">
        <v>18939</v>
      </c>
      <c r="F14" s="16" t="s">
        <v>25553</v>
      </c>
      <c r="G14" s="16" t="s">
        <v>7022</v>
      </c>
      <c r="H14" s="16" t="s">
        <v>25518</v>
      </c>
      <c r="I14" s="16" t="s">
        <v>25519</v>
      </c>
      <c r="J14" s="16" t="s">
        <v>25520</v>
      </c>
      <c r="K14" s="16" t="s">
        <v>25520</v>
      </c>
      <c r="L14" s="16" t="s">
        <v>25520</v>
      </c>
      <c r="M14" s="16" t="s">
        <v>25521</v>
      </c>
      <c r="N14" s="16" t="s">
        <v>25520</v>
      </c>
      <c r="O14" s="16" t="s">
        <v>25521</v>
      </c>
    </row>
    <row r="15" spans="1:15" ht="20.399999999999999" customHeight="1">
      <c r="A15" t="str">
        <f t="shared" si="0"/>
        <v>CASA MILITAR</v>
      </c>
      <c r="B15" s="16" t="s">
        <v>25554</v>
      </c>
      <c r="C15" s="16" t="s">
        <v>7028</v>
      </c>
      <c r="D15" s="16" t="s">
        <v>25555</v>
      </c>
      <c r="E15" s="16" t="s">
        <v>18907</v>
      </c>
      <c r="F15" s="16" t="s">
        <v>25553</v>
      </c>
      <c r="G15" s="16" t="s">
        <v>7022</v>
      </c>
      <c r="H15" s="16" t="s">
        <v>25518</v>
      </c>
      <c r="I15" s="16" t="s">
        <v>25519</v>
      </c>
      <c r="J15" s="16" t="s">
        <v>25520</v>
      </c>
      <c r="K15" s="16" t="s">
        <v>25520</v>
      </c>
      <c r="L15" s="16" t="s">
        <v>25520</v>
      </c>
      <c r="M15" s="16" t="s">
        <v>25521</v>
      </c>
      <c r="N15" s="16" t="s">
        <v>25520</v>
      </c>
      <c r="O15" s="16" t="s">
        <v>25521</v>
      </c>
    </row>
    <row r="16" spans="1:15" ht="20.399999999999999" customHeight="1">
      <c r="A16" t="str">
        <f t="shared" si="0"/>
        <v>SECONT</v>
      </c>
      <c r="B16" s="16" t="s">
        <v>25556</v>
      </c>
      <c r="C16" s="16" t="s">
        <v>7030</v>
      </c>
      <c r="D16" s="16" t="s">
        <v>25557</v>
      </c>
      <c r="E16" s="16" t="s">
        <v>19191</v>
      </c>
      <c r="F16" s="16" t="s">
        <v>25553</v>
      </c>
      <c r="G16" s="16" t="s">
        <v>7022</v>
      </c>
      <c r="H16" s="16" t="s">
        <v>25518</v>
      </c>
      <c r="I16" s="16" t="s">
        <v>25519</v>
      </c>
      <c r="J16" s="16" t="s">
        <v>25520</v>
      </c>
      <c r="K16" s="16" t="s">
        <v>25520</v>
      </c>
      <c r="L16" s="16" t="s">
        <v>25520</v>
      </c>
      <c r="M16" s="16" t="s">
        <v>25521</v>
      </c>
      <c r="N16" s="16" t="s">
        <v>25520</v>
      </c>
      <c r="O16" s="16" t="s">
        <v>25521</v>
      </c>
    </row>
    <row r="17" spans="1:15" ht="20.399999999999999" customHeight="1">
      <c r="A17" t="str">
        <f t="shared" si="0"/>
        <v>SECOM</v>
      </c>
      <c r="B17" s="16" t="s">
        <v>25558</v>
      </c>
      <c r="C17" s="16" t="s">
        <v>7034</v>
      </c>
      <c r="D17" s="16" t="s">
        <v>25559</v>
      </c>
      <c r="E17" s="16" t="s">
        <v>19148</v>
      </c>
      <c r="F17" s="16" t="s">
        <v>25553</v>
      </c>
      <c r="G17" s="16" t="s">
        <v>7022</v>
      </c>
      <c r="H17" s="16" t="s">
        <v>25518</v>
      </c>
      <c r="I17" s="16" t="s">
        <v>25519</v>
      </c>
      <c r="J17" s="16" t="s">
        <v>25520</v>
      </c>
      <c r="K17" s="16" t="s">
        <v>25520</v>
      </c>
      <c r="L17" s="16" t="s">
        <v>25520</v>
      </c>
      <c r="M17" s="16" t="s">
        <v>25521</v>
      </c>
      <c r="N17" s="16" t="s">
        <v>25520</v>
      </c>
      <c r="O17" s="16" t="s">
        <v>25521</v>
      </c>
    </row>
    <row r="18" spans="1:15" ht="20.399999999999999" customHeight="1">
      <c r="A18" t="str">
        <f t="shared" si="0"/>
        <v>DEF. PUBLICA (UG EXTINTA)</v>
      </c>
      <c r="B18" s="16" t="s">
        <v>25560</v>
      </c>
      <c r="C18" s="16" t="s">
        <v>25561</v>
      </c>
      <c r="D18" s="16" t="s">
        <v>25562</v>
      </c>
      <c r="E18" s="16" t="s">
        <v>25501</v>
      </c>
      <c r="F18" s="16" t="s">
        <v>25553</v>
      </c>
      <c r="G18" s="16" t="s">
        <v>7022</v>
      </c>
      <c r="H18" s="16" t="s">
        <v>25518</v>
      </c>
      <c r="I18" s="16" t="s">
        <v>25563</v>
      </c>
      <c r="J18" s="16" t="s">
        <v>25521</v>
      </c>
      <c r="K18" s="16" t="s">
        <v>25521</v>
      </c>
      <c r="L18" s="16" t="s">
        <v>25521</v>
      </c>
      <c r="M18" s="16" t="s">
        <v>25521</v>
      </c>
      <c r="N18" s="16" t="s">
        <v>25521</v>
      </c>
      <c r="O18" s="16" t="s">
        <v>25521</v>
      </c>
    </row>
    <row r="19" spans="1:15" ht="20.399999999999999" customHeight="1">
      <c r="A19" t="str">
        <f t="shared" si="0"/>
        <v>SEG</v>
      </c>
      <c r="B19" s="16" t="s">
        <v>25564</v>
      </c>
      <c r="C19" s="16" t="s">
        <v>7036</v>
      </c>
      <c r="D19" s="16" t="s">
        <v>25565</v>
      </c>
      <c r="E19" s="16" t="s">
        <v>21938</v>
      </c>
      <c r="F19" s="16" t="s">
        <v>25553</v>
      </c>
      <c r="G19" s="16" t="s">
        <v>7022</v>
      </c>
      <c r="H19" s="16" t="s">
        <v>25518</v>
      </c>
      <c r="I19" s="16" t="s">
        <v>25519</v>
      </c>
      <c r="J19" s="16" t="s">
        <v>25520</v>
      </c>
      <c r="K19" s="16" t="s">
        <v>25520</v>
      </c>
      <c r="L19" s="16" t="s">
        <v>25520</v>
      </c>
      <c r="M19" s="16" t="s">
        <v>25521</v>
      </c>
      <c r="N19" s="16" t="s">
        <v>25520</v>
      </c>
      <c r="O19" s="16" t="s">
        <v>25521</v>
      </c>
    </row>
    <row r="20" spans="1:15" ht="20.399999999999999" customHeight="1">
      <c r="A20" t="str">
        <f t="shared" si="0"/>
        <v>RTV</v>
      </c>
      <c r="B20" s="16" t="s">
        <v>25566</v>
      </c>
      <c r="C20" s="16" t="s">
        <v>7038</v>
      </c>
      <c r="D20" s="16" t="s">
        <v>25567</v>
      </c>
      <c r="E20" s="16" t="s">
        <v>18868</v>
      </c>
      <c r="F20" s="16" t="s">
        <v>25553</v>
      </c>
      <c r="G20" s="16" t="s">
        <v>7022</v>
      </c>
      <c r="H20" s="16" t="s">
        <v>25568</v>
      </c>
      <c r="I20" s="16" t="s">
        <v>25569</v>
      </c>
      <c r="J20" s="16" t="s">
        <v>25520</v>
      </c>
      <c r="K20" s="16" t="s">
        <v>25520</v>
      </c>
      <c r="L20" s="16" t="s">
        <v>25520</v>
      </c>
      <c r="M20" s="16" t="s">
        <v>25521</v>
      </c>
      <c r="N20" s="16" t="s">
        <v>25520</v>
      </c>
      <c r="O20" s="16" t="s">
        <v>25521</v>
      </c>
    </row>
    <row r="21" spans="1:15" ht="20.399999999999999" customHeight="1">
      <c r="A21" t="str">
        <f t="shared" si="0"/>
        <v>ADERES (UG EXTINTA)</v>
      </c>
      <c r="B21" s="16" t="s">
        <v>25570</v>
      </c>
      <c r="C21" s="16" t="s">
        <v>25571</v>
      </c>
      <c r="D21" s="16" t="s">
        <v>25572</v>
      </c>
      <c r="E21" s="16" t="s">
        <v>7303</v>
      </c>
      <c r="F21" s="16" t="s">
        <v>25553</v>
      </c>
      <c r="G21" s="16" t="s">
        <v>7022</v>
      </c>
      <c r="H21" s="16" t="s">
        <v>25518</v>
      </c>
      <c r="I21" s="16" t="s">
        <v>25573</v>
      </c>
      <c r="J21" s="16" t="s">
        <v>25521</v>
      </c>
      <c r="K21" s="16" t="s">
        <v>25521</v>
      </c>
      <c r="L21" s="16" t="s">
        <v>25521</v>
      </c>
      <c r="M21" s="16" t="s">
        <v>25521</v>
      </c>
      <c r="N21" s="16" t="s">
        <v>25521</v>
      </c>
      <c r="O21" s="16" t="s">
        <v>25521</v>
      </c>
    </row>
    <row r="22" spans="1:15" ht="20.399999999999999" customHeight="1">
      <c r="A22" t="str">
        <f t="shared" si="0"/>
        <v>FESAD (UG EXTINTA)</v>
      </c>
      <c r="B22" s="16" t="s">
        <v>25574</v>
      </c>
      <c r="C22" s="16" t="s">
        <v>25575</v>
      </c>
      <c r="D22" s="16" t="s">
        <v>25576</v>
      </c>
      <c r="E22" s="16" t="s">
        <v>25501</v>
      </c>
      <c r="F22" s="16" t="s">
        <v>25553</v>
      </c>
      <c r="G22" s="16" t="s">
        <v>7022</v>
      </c>
      <c r="H22" s="16" t="s">
        <v>25533</v>
      </c>
      <c r="I22" s="16" t="s">
        <v>25577</v>
      </c>
      <c r="J22" s="16" t="s">
        <v>25521</v>
      </c>
      <c r="K22" s="16" t="s">
        <v>25521</v>
      </c>
      <c r="L22" s="16" t="s">
        <v>25521</v>
      </c>
      <c r="M22" s="16" t="s">
        <v>25521</v>
      </c>
      <c r="N22" s="16" t="s">
        <v>25521</v>
      </c>
      <c r="O22" s="16" t="s">
        <v>25521</v>
      </c>
    </row>
    <row r="23" spans="1:15" ht="20.399999999999999" customHeight="1">
      <c r="A23" t="str">
        <f t="shared" si="0"/>
        <v>FECC</v>
      </c>
      <c r="B23" s="16" t="s">
        <v>25578</v>
      </c>
      <c r="C23" s="16" t="s">
        <v>7033</v>
      </c>
      <c r="D23" s="16" t="s">
        <v>25579</v>
      </c>
      <c r="E23" s="16" t="s">
        <v>25580</v>
      </c>
      <c r="F23" s="16" t="s">
        <v>25553</v>
      </c>
      <c r="G23" s="16" t="s">
        <v>7022</v>
      </c>
      <c r="H23" s="16" t="s">
        <v>25533</v>
      </c>
      <c r="I23" s="16" t="s">
        <v>25581</v>
      </c>
      <c r="J23" s="16" t="s">
        <v>25520</v>
      </c>
      <c r="K23" s="16" t="s">
        <v>25520</v>
      </c>
      <c r="L23" s="16" t="s">
        <v>25520</v>
      </c>
      <c r="M23" s="16" t="s">
        <v>25521</v>
      </c>
      <c r="N23" s="16" t="s">
        <v>25520</v>
      </c>
      <c r="O23" s="16" t="s">
        <v>25521</v>
      </c>
    </row>
    <row r="24" spans="1:15" ht="20.399999999999999" customHeight="1">
      <c r="A24" t="str">
        <f t="shared" si="0"/>
        <v>FESAD</v>
      </c>
      <c r="B24" s="16" t="s">
        <v>7287</v>
      </c>
      <c r="C24" s="16" t="s">
        <v>7228</v>
      </c>
      <c r="D24" s="16" t="s">
        <v>25582</v>
      </c>
      <c r="E24" s="16" t="s">
        <v>25583</v>
      </c>
      <c r="F24" s="16" t="s">
        <v>25553</v>
      </c>
      <c r="G24" s="16" t="s">
        <v>7022</v>
      </c>
      <c r="H24" s="16" t="s">
        <v>25533</v>
      </c>
      <c r="I24" s="16" t="s">
        <v>25584</v>
      </c>
      <c r="J24" s="16" t="s">
        <v>25520</v>
      </c>
      <c r="K24" s="16" t="s">
        <v>25520</v>
      </c>
      <c r="L24" s="16" t="s">
        <v>25520</v>
      </c>
      <c r="M24" s="16" t="s">
        <v>25521</v>
      </c>
      <c r="N24" s="16" t="s">
        <v>25520</v>
      </c>
      <c r="O24" s="16" t="s">
        <v>25521</v>
      </c>
    </row>
    <row r="25" spans="1:15" ht="20.399999999999999" customHeight="1">
      <c r="A25" s="56" t="str">
        <f t="shared" si="0"/>
        <v>FEADM VERIFICAR</v>
      </c>
      <c r="B25" s="31" t="s">
        <v>25585</v>
      </c>
      <c r="C25" s="16" t="s">
        <v>25586</v>
      </c>
      <c r="D25" s="16" t="s">
        <v>25587</v>
      </c>
      <c r="E25" s="16" t="s">
        <v>25588</v>
      </c>
      <c r="F25" s="16" t="s">
        <v>25553</v>
      </c>
      <c r="G25" s="16" t="s">
        <v>7022</v>
      </c>
      <c r="H25" s="16" t="s">
        <v>25533</v>
      </c>
      <c r="I25" s="16" t="s">
        <v>25589</v>
      </c>
      <c r="J25" s="16" t="s">
        <v>25520</v>
      </c>
      <c r="K25" s="16" t="s">
        <v>25520</v>
      </c>
      <c r="L25" s="16" t="s">
        <v>25520</v>
      </c>
      <c r="M25" s="16" t="s">
        <v>25521</v>
      </c>
      <c r="N25" s="16" t="s">
        <v>25520</v>
      </c>
      <c r="O25" s="16" t="s">
        <v>25521</v>
      </c>
    </row>
    <row r="26" spans="1:15" ht="20.399999999999999" customHeight="1">
      <c r="A26" t="str">
        <f t="shared" si="0"/>
        <v>PGE</v>
      </c>
      <c r="B26" s="16" t="s">
        <v>25590</v>
      </c>
      <c r="C26" s="16" t="s">
        <v>7042</v>
      </c>
      <c r="D26" s="16" t="s">
        <v>7041</v>
      </c>
      <c r="E26" s="16" t="s">
        <v>14471</v>
      </c>
      <c r="F26" s="16" t="s">
        <v>25591</v>
      </c>
      <c r="G26" s="16" t="s">
        <v>7041</v>
      </c>
      <c r="H26" s="16" t="s">
        <v>25518</v>
      </c>
      <c r="I26" s="16" t="s">
        <v>25519</v>
      </c>
      <c r="J26" s="16" t="s">
        <v>25520</v>
      </c>
      <c r="K26" s="16" t="s">
        <v>25520</v>
      </c>
      <c r="L26" s="16" t="s">
        <v>25520</v>
      </c>
      <c r="M26" s="16" t="s">
        <v>25521</v>
      </c>
      <c r="N26" s="16" t="s">
        <v>25520</v>
      </c>
      <c r="O26" s="16" t="s">
        <v>25521</v>
      </c>
    </row>
    <row r="27" spans="1:15" ht="20.399999999999999" customHeight="1">
      <c r="A27" t="str">
        <f t="shared" si="0"/>
        <v>FUNCAD</v>
      </c>
      <c r="B27" s="16" t="s">
        <v>25592</v>
      </c>
      <c r="C27" s="16" t="s">
        <v>7044</v>
      </c>
      <c r="D27" s="16" t="s">
        <v>25593</v>
      </c>
      <c r="E27" s="16" t="s">
        <v>25594</v>
      </c>
      <c r="F27" s="16" t="s">
        <v>25591</v>
      </c>
      <c r="G27" s="16" t="s">
        <v>7041</v>
      </c>
      <c r="H27" s="16" t="s">
        <v>25533</v>
      </c>
      <c r="I27" s="16" t="s">
        <v>25595</v>
      </c>
      <c r="J27" s="16" t="s">
        <v>25520</v>
      </c>
      <c r="K27" s="16" t="s">
        <v>25520</v>
      </c>
      <c r="L27" s="16" t="s">
        <v>25520</v>
      </c>
      <c r="M27" s="16" t="s">
        <v>25521</v>
      </c>
      <c r="N27" s="16" t="s">
        <v>25520</v>
      </c>
      <c r="O27" s="16" t="s">
        <v>25521</v>
      </c>
    </row>
    <row r="28" spans="1:15" ht="20.399999999999999" customHeight="1">
      <c r="A28" t="str">
        <f t="shared" si="0"/>
        <v>DEF. PÚBLICA (UG EXTINTA)</v>
      </c>
      <c r="B28" s="16" t="s">
        <v>25596</v>
      </c>
      <c r="C28" s="16" t="s">
        <v>25597</v>
      </c>
      <c r="D28" s="16" t="s">
        <v>25562</v>
      </c>
      <c r="E28" s="16" t="s">
        <v>8990</v>
      </c>
      <c r="F28" s="16" t="s">
        <v>25598</v>
      </c>
      <c r="G28" s="16" t="s">
        <v>25599</v>
      </c>
      <c r="H28" s="16" t="s">
        <v>25518</v>
      </c>
      <c r="I28" s="16" t="s">
        <v>25519</v>
      </c>
      <c r="J28" s="16" t="s">
        <v>25521</v>
      </c>
      <c r="K28" s="16" t="s">
        <v>25521</v>
      </c>
      <c r="L28" s="16" t="s">
        <v>25521</v>
      </c>
      <c r="M28" s="16" t="s">
        <v>25521</v>
      </c>
      <c r="N28" s="16" t="s">
        <v>25521</v>
      </c>
      <c r="O28" s="16" t="s">
        <v>25521</v>
      </c>
    </row>
    <row r="29" spans="1:15" ht="20.399999999999999" customHeight="1">
      <c r="A29" t="str">
        <f t="shared" si="0"/>
        <v>FADEPES (UG EXTINTA)</v>
      </c>
      <c r="B29" s="16" t="s">
        <v>25600</v>
      </c>
      <c r="C29" s="16" t="s">
        <v>25601</v>
      </c>
      <c r="D29" s="16" t="s">
        <v>25602</v>
      </c>
      <c r="E29" s="16" t="s">
        <v>25549</v>
      </c>
      <c r="F29" s="16" t="s">
        <v>25598</v>
      </c>
      <c r="G29" s="16" t="s">
        <v>25599</v>
      </c>
      <c r="H29" s="16" t="s">
        <v>25533</v>
      </c>
      <c r="I29" s="16" t="s">
        <v>25603</v>
      </c>
      <c r="J29" s="16" t="s">
        <v>25521</v>
      </c>
      <c r="K29" s="16" t="s">
        <v>25521</v>
      </c>
      <c r="L29" s="16" t="s">
        <v>25521</v>
      </c>
      <c r="M29" s="16" t="s">
        <v>25521</v>
      </c>
      <c r="N29" s="16" t="s">
        <v>25521</v>
      </c>
      <c r="O29" s="16" t="s">
        <v>25521</v>
      </c>
    </row>
    <row r="30" spans="1:15" ht="20.399999999999999" customHeight="1">
      <c r="A30" t="str">
        <f t="shared" si="0"/>
        <v>VICE</v>
      </c>
      <c r="B30" s="16" t="s">
        <v>25604</v>
      </c>
      <c r="C30" s="16" t="s">
        <v>7047</v>
      </c>
      <c r="D30" s="16" t="s">
        <v>7045</v>
      </c>
      <c r="E30" s="16" t="s">
        <v>24584</v>
      </c>
      <c r="F30" s="16" t="s">
        <v>7046</v>
      </c>
      <c r="G30" s="16" t="s">
        <v>7045</v>
      </c>
      <c r="H30" s="16" t="s">
        <v>25518</v>
      </c>
      <c r="I30" s="16" t="s">
        <v>25519</v>
      </c>
      <c r="J30" s="16" t="s">
        <v>25520</v>
      </c>
      <c r="K30" s="16" t="s">
        <v>25520</v>
      </c>
      <c r="L30" s="16" t="s">
        <v>25520</v>
      </c>
      <c r="M30" s="16" t="s">
        <v>25521</v>
      </c>
      <c r="N30" s="16" t="s">
        <v>25520</v>
      </c>
      <c r="O30" s="16" t="s">
        <v>25521</v>
      </c>
    </row>
    <row r="31" spans="1:15" ht="20.399999999999999" customHeight="1">
      <c r="A31" t="str">
        <f t="shared" si="0"/>
        <v>FESAD (UG EXTINTA)</v>
      </c>
      <c r="B31" s="16" t="s">
        <v>25605</v>
      </c>
      <c r="C31" s="16" t="s">
        <v>25575</v>
      </c>
      <c r="D31" s="16" t="s">
        <v>25576</v>
      </c>
      <c r="E31" s="16" t="s">
        <v>25583</v>
      </c>
      <c r="F31" s="16" t="s">
        <v>7046</v>
      </c>
      <c r="G31" s="16" t="s">
        <v>7045</v>
      </c>
      <c r="H31" s="16" t="s">
        <v>25533</v>
      </c>
      <c r="I31" s="16" t="s">
        <v>25606</v>
      </c>
      <c r="J31" s="16" t="s">
        <v>25521</v>
      </c>
      <c r="K31" s="16" t="s">
        <v>25521</v>
      </c>
      <c r="L31" s="16" t="s">
        <v>25521</v>
      </c>
      <c r="M31" s="16" t="s">
        <v>25521</v>
      </c>
      <c r="N31" s="16" t="s">
        <v>25521</v>
      </c>
      <c r="O31" s="16" t="s">
        <v>25521</v>
      </c>
    </row>
    <row r="32" spans="1:15" ht="20.399999999999999" customHeight="1">
      <c r="A32" t="str">
        <f t="shared" si="0"/>
        <v>GEFIN (UG EXTINTA)</v>
      </c>
      <c r="B32" s="16" t="s">
        <v>25607</v>
      </c>
      <c r="C32" s="16" t="s">
        <v>25608</v>
      </c>
      <c r="D32" s="16" t="s">
        <v>25609</v>
      </c>
      <c r="E32" s="16" t="s">
        <v>25501</v>
      </c>
      <c r="F32" s="16" t="s">
        <v>25610</v>
      </c>
      <c r="G32" s="16" t="s">
        <v>7049</v>
      </c>
      <c r="H32" s="16" t="s">
        <v>25518</v>
      </c>
      <c r="I32" s="16" t="s">
        <v>25519</v>
      </c>
      <c r="J32" s="16" t="s">
        <v>25521</v>
      </c>
      <c r="K32" s="16" t="s">
        <v>25521</v>
      </c>
      <c r="L32" s="16" t="s">
        <v>25521</v>
      </c>
      <c r="M32" s="16" t="s">
        <v>25521</v>
      </c>
      <c r="N32" s="16" t="s">
        <v>25521</v>
      </c>
      <c r="O32" s="16" t="s">
        <v>25521</v>
      </c>
    </row>
    <row r="33" spans="1:15" ht="20.399999999999999" customHeight="1">
      <c r="A33" t="str">
        <f t="shared" si="0"/>
        <v>SEFAZ</v>
      </c>
      <c r="B33" s="16" t="s">
        <v>25611</v>
      </c>
      <c r="C33" s="16" t="s">
        <v>7051</v>
      </c>
      <c r="D33" s="16" t="s">
        <v>7049</v>
      </c>
      <c r="E33" s="16" t="s">
        <v>21640</v>
      </c>
      <c r="F33" s="16" t="s">
        <v>25610</v>
      </c>
      <c r="G33" s="16" t="s">
        <v>7049</v>
      </c>
      <c r="H33" s="16" t="s">
        <v>25518</v>
      </c>
      <c r="I33" s="16" t="s">
        <v>25519</v>
      </c>
      <c r="J33" s="16" t="s">
        <v>25520</v>
      </c>
      <c r="K33" s="16" t="s">
        <v>25520</v>
      </c>
      <c r="L33" s="16" t="s">
        <v>25520</v>
      </c>
      <c r="M33" s="16" t="s">
        <v>25521</v>
      </c>
      <c r="N33" s="16" t="s">
        <v>25520</v>
      </c>
      <c r="O33" s="16" t="s">
        <v>25521</v>
      </c>
    </row>
    <row r="34" spans="1:15" ht="20.399999999999999" customHeight="1">
      <c r="A34" t="str">
        <f t="shared" si="0"/>
        <v>JUCEES</v>
      </c>
      <c r="B34" s="16" t="s">
        <v>25612</v>
      </c>
      <c r="C34" s="16" t="s">
        <v>7054</v>
      </c>
      <c r="D34" s="16" t="s">
        <v>25613</v>
      </c>
      <c r="E34" s="16" t="s">
        <v>12050</v>
      </c>
      <c r="F34" s="16" t="s">
        <v>25610</v>
      </c>
      <c r="G34" s="16" t="s">
        <v>7049</v>
      </c>
      <c r="H34" s="16" t="s">
        <v>25568</v>
      </c>
      <c r="I34" s="16" t="s">
        <v>25614</v>
      </c>
      <c r="J34" s="16" t="s">
        <v>25520</v>
      </c>
      <c r="K34" s="16" t="s">
        <v>25520</v>
      </c>
      <c r="L34" s="16" t="s">
        <v>25520</v>
      </c>
      <c r="M34" s="16" t="s">
        <v>25521</v>
      </c>
      <c r="N34" s="16" t="s">
        <v>25520</v>
      </c>
      <c r="O34" s="16" t="s">
        <v>25521</v>
      </c>
    </row>
    <row r="35" spans="1:15" ht="20.399999999999999" customHeight="1">
      <c r="A35" t="str">
        <f t="shared" si="0"/>
        <v>BANESTES</v>
      </c>
      <c r="B35" s="16" t="s">
        <v>25615</v>
      </c>
      <c r="C35" s="16" t="s">
        <v>25616</v>
      </c>
      <c r="D35" s="16" t="s">
        <v>25617</v>
      </c>
      <c r="E35" s="16" t="s">
        <v>25618</v>
      </c>
      <c r="F35" s="16" t="s">
        <v>25610</v>
      </c>
      <c r="G35" s="16" t="s">
        <v>7049</v>
      </c>
      <c r="H35" s="16" t="s">
        <v>25619</v>
      </c>
      <c r="I35" s="16" t="s">
        <v>25620</v>
      </c>
      <c r="J35" s="16" t="s">
        <v>25521</v>
      </c>
      <c r="K35" s="16" t="s">
        <v>25521</v>
      </c>
      <c r="L35" s="16" t="s">
        <v>25521</v>
      </c>
      <c r="M35" s="16" t="s">
        <v>25521</v>
      </c>
      <c r="N35" s="16" t="s">
        <v>25520</v>
      </c>
      <c r="O35" s="16" t="s">
        <v>25521</v>
      </c>
    </row>
    <row r="36" spans="1:15" ht="20.399999999999999" customHeight="1">
      <c r="A36" t="str">
        <f t="shared" si="0"/>
        <v>FUNSEFAZ</v>
      </c>
      <c r="B36" s="16" t="s">
        <v>25621</v>
      </c>
      <c r="C36" s="16" t="s">
        <v>7053</v>
      </c>
      <c r="D36" s="16" t="s">
        <v>25622</v>
      </c>
      <c r="E36" s="16" t="s">
        <v>25623</v>
      </c>
      <c r="F36" s="16" t="s">
        <v>25610</v>
      </c>
      <c r="G36" s="16" t="s">
        <v>7049</v>
      </c>
      <c r="H36" s="16" t="s">
        <v>25533</v>
      </c>
      <c r="I36" s="16" t="s">
        <v>25624</v>
      </c>
      <c r="J36" s="16" t="s">
        <v>25520</v>
      </c>
      <c r="K36" s="16" t="s">
        <v>25520</v>
      </c>
      <c r="L36" s="16" t="s">
        <v>25520</v>
      </c>
      <c r="M36" s="16" t="s">
        <v>25521</v>
      </c>
      <c r="N36" s="16" t="s">
        <v>25520</v>
      </c>
      <c r="O36" s="16" t="s">
        <v>25521</v>
      </c>
    </row>
    <row r="37" spans="1:15" ht="20.399999999999999" customHeight="1">
      <c r="A37" t="str">
        <f t="shared" si="0"/>
        <v>FUNSES</v>
      </c>
      <c r="B37" s="16" t="s">
        <v>25625</v>
      </c>
      <c r="C37" s="16" t="s">
        <v>7057</v>
      </c>
      <c r="D37" s="16" t="s">
        <v>25626</v>
      </c>
      <c r="E37" s="16" t="s">
        <v>25627</v>
      </c>
      <c r="F37" s="16" t="s">
        <v>25610</v>
      </c>
      <c r="G37" s="16" t="s">
        <v>7049</v>
      </c>
      <c r="H37" s="16" t="s">
        <v>25533</v>
      </c>
      <c r="I37" s="16" t="s">
        <v>25628</v>
      </c>
      <c r="J37" s="16" t="s">
        <v>25520</v>
      </c>
      <c r="K37" s="16" t="s">
        <v>25520</v>
      </c>
      <c r="L37" s="16" t="s">
        <v>25520</v>
      </c>
      <c r="M37" s="16" t="s">
        <v>25521</v>
      </c>
      <c r="N37" s="16" t="s">
        <v>25520</v>
      </c>
      <c r="O37" s="16" t="s">
        <v>25521</v>
      </c>
    </row>
    <row r="38" spans="1:15" ht="20.399999999999999" customHeight="1">
      <c r="A38" t="str">
        <f t="shared" si="0"/>
        <v>FUNDO RECONSTRUÇÃO ES</v>
      </c>
      <c r="B38" s="16" t="s">
        <v>25629</v>
      </c>
      <c r="C38" s="16" t="s">
        <v>7059</v>
      </c>
      <c r="D38" s="16" t="s">
        <v>7059</v>
      </c>
      <c r="E38" s="16" t="s">
        <v>25630</v>
      </c>
      <c r="F38" s="16" t="s">
        <v>25610</v>
      </c>
      <c r="G38" s="16" t="s">
        <v>7049</v>
      </c>
      <c r="H38" s="16" t="s">
        <v>25533</v>
      </c>
      <c r="I38" s="16" t="s">
        <v>25631</v>
      </c>
      <c r="J38" s="16" t="s">
        <v>25520</v>
      </c>
      <c r="K38" s="16" t="s">
        <v>25520</v>
      </c>
      <c r="L38" s="16" t="s">
        <v>25520</v>
      </c>
      <c r="M38" s="16" t="s">
        <v>25521</v>
      </c>
      <c r="N38" s="16" t="s">
        <v>25520</v>
      </c>
      <c r="O38" s="16" t="s">
        <v>25521</v>
      </c>
    </row>
    <row r="39" spans="1:15" ht="20.399999999999999" customHeight="1">
      <c r="A39" t="str">
        <f t="shared" si="0"/>
        <v>FUNPE</v>
      </c>
      <c r="B39" s="16" t="s">
        <v>25632</v>
      </c>
      <c r="C39" s="16" t="s">
        <v>7061</v>
      </c>
      <c r="D39" s="16" t="s">
        <v>25633</v>
      </c>
      <c r="E39" s="16" t="s">
        <v>25634</v>
      </c>
      <c r="F39" s="16" t="s">
        <v>25610</v>
      </c>
      <c r="G39" s="16" t="s">
        <v>7049</v>
      </c>
      <c r="H39" s="16" t="s">
        <v>25533</v>
      </c>
      <c r="I39" s="16" t="s">
        <v>25635</v>
      </c>
      <c r="J39" s="16" t="s">
        <v>25520</v>
      </c>
      <c r="K39" s="16" t="s">
        <v>25520</v>
      </c>
      <c r="L39" s="16" t="s">
        <v>25520</v>
      </c>
      <c r="M39" s="16" t="s">
        <v>25521</v>
      </c>
      <c r="N39" s="16" t="s">
        <v>25520</v>
      </c>
      <c r="O39" s="16" t="s">
        <v>25521</v>
      </c>
    </row>
    <row r="40" spans="1:15" ht="20.399999999999999" customHeight="1">
      <c r="A40" t="str">
        <f t="shared" si="0"/>
        <v>FAR</v>
      </c>
      <c r="B40" s="16" t="s">
        <v>25636</v>
      </c>
      <c r="C40" s="16" t="s">
        <v>7063</v>
      </c>
      <c r="D40" s="16" t="s">
        <v>25637</v>
      </c>
      <c r="E40" s="16" t="s">
        <v>25501</v>
      </c>
      <c r="F40" s="16" t="s">
        <v>25610</v>
      </c>
      <c r="G40" s="16" t="s">
        <v>7049</v>
      </c>
      <c r="H40" s="16" t="s">
        <v>25533</v>
      </c>
      <c r="I40" s="16" t="s">
        <v>25638</v>
      </c>
      <c r="J40" s="16" t="s">
        <v>25520</v>
      </c>
      <c r="K40" s="16" t="s">
        <v>25520</v>
      </c>
      <c r="L40" s="16" t="s">
        <v>25520</v>
      </c>
      <c r="M40" s="16" t="s">
        <v>25521</v>
      </c>
      <c r="N40" s="16" t="s">
        <v>25520</v>
      </c>
      <c r="O40" s="16" t="s">
        <v>25521</v>
      </c>
    </row>
    <row r="41" spans="1:15" ht="20.399999999999999" customHeight="1">
      <c r="A41" t="str">
        <f t="shared" si="0"/>
        <v>APE (UG EXTINTA)</v>
      </c>
      <c r="B41" s="16" t="s">
        <v>25639</v>
      </c>
      <c r="C41" s="16" t="s">
        <v>25640</v>
      </c>
      <c r="D41" s="16" t="s">
        <v>25641</v>
      </c>
      <c r="E41" s="16" t="s">
        <v>25501</v>
      </c>
      <c r="F41" s="16" t="s">
        <v>25642</v>
      </c>
      <c r="G41" s="16" t="s">
        <v>25643</v>
      </c>
      <c r="H41" s="16" t="s">
        <v>25518</v>
      </c>
      <c r="I41" s="16" t="s">
        <v>25644</v>
      </c>
      <c r="J41" s="16" t="s">
        <v>25521</v>
      </c>
      <c r="K41" s="16" t="s">
        <v>25521</v>
      </c>
      <c r="L41" s="16" t="s">
        <v>25521</v>
      </c>
      <c r="M41" s="16" t="s">
        <v>25521</v>
      </c>
      <c r="N41" s="16" t="s">
        <v>25521</v>
      </c>
      <c r="O41" s="16" t="s">
        <v>25521</v>
      </c>
    </row>
    <row r="42" spans="1:15" ht="20.399999999999999" customHeight="1">
      <c r="A42" t="str">
        <f t="shared" si="0"/>
        <v xml:space="preserve">ESESP (UG EXTINTA) </v>
      </c>
      <c r="B42" s="16" t="s">
        <v>25645</v>
      </c>
      <c r="C42" s="16" t="s">
        <v>25646</v>
      </c>
      <c r="D42" s="16" t="s">
        <v>25647</v>
      </c>
      <c r="E42" s="16" t="s">
        <v>25501</v>
      </c>
      <c r="F42" s="16" t="s">
        <v>25642</v>
      </c>
      <c r="G42" s="16" t="s">
        <v>25643</v>
      </c>
      <c r="H42" s="16" t="s">
        <v>25518</v>
      </c>
      <c r="I42" s="16" t="s">
        <v>25648</v>
      </c>
      <c r="J42" s="16" t="s">
        <v>25521</v>
      </c>
      <c r="K42" s="16" t="s">
        <v>25521</v>
      </c>
      <c r="L42" s="16" t="s">
        <v>25521</v>
      </c>
      <c r="M42" s="16" t="s">
        <v>25521</v>
      </c>
      <c r="N42" s="16" t="s">
        <v>25521</v>
      </c>
      <c r="O42" s="16" t="s">
        <v>25521</v>
      </c>
    </row>
    <row r="43" spans="1:15" ht="20.399999999999999" customHeight="1">
      <c r="A43" t="str">
        <f t="shared" si="0"/>
        <v>BANDES (UG EXTINTA)</v>
      </c>
      <c r="B43" s="16" t="s">
        <v>25649</v>
      </c>
      <c r="C43" s="16" t="s">
        <v>25650</v>
      </c>
      <c r="D43" s="16" t="s">
        <v>25651</v>
      </c>
      <c r="E43" s="16" t="s">
        <v>25501</v>
      </c>
      <c r="F43" s="16" t="s">
        <v>25642</v>
      </c>
      <c r="G43" s="16" t="s">
        <v>25643</v>
      </c>
      <c r="H43" s="16" t="s">
        <v>25518</v>
      </c>
      <c r="I43" s="16" t="s">
        <v>25652</v>
      </c>
      <c r="J43" s="16" t="s">
        <v>25521</v>
      </c>
      <c r="K43" s="16" t="s">
        <v>25521</v>
      </c>
      <c r="L43" s="16" t="s">
        <v>25521</v>
      </c>
      <c r="M43" s="16" t="s">
        <v>25521</v>
      </c>
      <c r="N43" s="16" t="s">
        <v>25521</v>
      </c>
      <c r="O43" s="16" t="s">
        <v>25521</v>
      </c>
    </row>
    <row r="44" spans="1:15" ht="20.399999999999999" customHeight="1">
      <c r="A44" t="str">
        <f t="shared" si="0"/>
        <v>SEP</v>
      </c>
      <c r="B44" s="16" t="s">
        <v>25653</v>
      </c>
      <c r="C44" s="16" t="s">
        <v>7066</v>
      </c>
      <c r="D44" s="16" t="s">
        <v>7065</v>
      </c>
      <c r="E44" s="16" t="s">
        <v>22925</v>
      </c>
      <c r="F44" s="16" t="s">
        <v>25654</v>
      </c>
      <c r="G44" s="16" t="s">
        <v>7065</v>
      </c>
      <c r="H44" s="16" t="s">
        <v>25518</v>
      </c>
      <c r="I44" s="16" t="s">
        <v>25519</v>
      </c>
      <c r="J44" s="16" t="s">
        <v>25520</v>
      </c>
      <c r="K44" s="16" t="s">
        <v>25520</v>
      </c>
      <c r="L44" s="16" t="s">
        <v>25520</v>
      </c>
      <c r="M44" s="16" t="s">
        <v>25521</v>
      </c>
      <c r="N44" s="16" t="s">
        <v>25520</v>
      </c>
      <c r="O44" s="16" t="s">
        <v>25521</v>
      </c>
    </row>
    <row r="45" spans="1:15" ht="20.399999999999999" customHeight="1">
      <c r="A45" t="str">
        <f t="shared" si="0"/>
        <v>IJSN</v>
      </c>
      <c r="B45" s="16" t="s">
        <v>25655</v>
      </c>
      <c r="C45" s="16" t="s">
        <v>7068</v>
      </c>
      <c r="D45" s="16" t="s">
        <v>25656</v>
      </c>
      <c r="E45" s="16" t="s">
        <v>11283</v>
      </c>
      <c r="F45" s="16" t="s">
        <v>25654</v>
      </c>
      <c r="G45" s="16" t="s">
        <v>7065</v>
      </c>
      <c r="H45" s="16" t="s">
        <v>25568</v>
      </c>
      <c r="I45" s="16" t="s">
        <v>25657</v>
      </c>
      <c r="J45" s="16" t="s">
        <v>25520</v>
      </c>
      <c r="K45" s="16" t="s">
        <v>25520</v>
      </c>
      <c r="L45" s="16" t="s">
        <v>25520</v>
      </c>
      <c r="M45" s="16" t="s">
        <v>25521</v>
      </c>
      <c r="N45" s="16" t="s">
        <v>25520</v>
      </c>
      <c r="O45" s="16" t="s">
        <v>25521</v>
      </c>
    </row>
    <row r="46" spans="1:15" ht="20.399999999999999" customHeight="1">
      <c r="A46" t="str">
        <f t="shared" si="0"/>
        <v>FUMDEVIT</v>
      </c>
      <c r="B46" s="16" t="s">
        <v>25658</v>
      </c>
      <c r="C46" s="16" t="s">
        <v>7070</v>
      </c>
      <c r="D46" s="16" t="s">
        <v>25659</v>
      </c>
      <c r="E46" s="16" t="s">
        <v>25660</v>
      </c>
      <c r="F46" s="16" t="s">
        <v>25654</v>
      </c>
      <c r="G46" s="16" t="s">
        <v>7065</v>
      </c>
      <c r="H46" s="16" t="s">
        <v>25533</v>
      </c>
      <c r="I46" s="16" t="s">
        <v>25661</v>
      </c>
      <c r="J46" s="16" t="s">
        <v>25520</v>
      </c>
      <c r="K46" s="16" t="s">
        <v>25520</v>
      </c>
      <c r="L46" s="16" t="s">
        <v>25520</v>
      </c>
      <c r="M46" s="16" t="s">
        <v>25521</v>
      </c>
      <c r="N46" s="16" t="s">
        <v>25520</v>
      </c>
      <c r="O46" s="16" t="s">
        <v>25521</v>
      </c>
    </row>
    <row r="47" spans="1:15" ht="20.399999999999999" customHeight="1">
      <c r="A47" s="56" t="str">
        <f t="shared" si="0"/>
        <v>FEADM</v>
      </c>
      <c r="B47" s="31" t="s">
        <v>25662</v>
      </c>
      <c r="C47" s="31" t="s">
        <v>7072</v>
      </c>
      <c r="D47" s="31" t="s">
        <v>25663</v>
      </c>
      <c r="E47" s="16" t="s">
        <v>25588</v>
      </c>
      <c r="F47" s="16" t="s">
        <v>25654</v>
      </c>
      <c r="G47" s="16" t="s">
        <v>7065</v>
      </c>
      <c r="H47" s="16" t="s">
        <v>25533</v>
      </c>
      <c r="I47" s="16" t="s">
        <v>25664</v>
      </c>
      <c r="J47" s="16" t="s">
        <v>25520</v>
      </c>
      <c r="K47" s="16" t="s">
        <v>25520</v>
      </c>
      <c r="L47" s="16" t="s">
        <v>25520</v>
      </c>
      <c r="M47" s="16" t="s">
        <v>25521</v>
      </c>
      <c r="N47" s="16" t="s">
        <v>25520</v>
      </c>
      <c r="O47" s="16" t="s">
        <v>25521</v>
      </c>
    </row>
    <row r="48" spans="1:15" ht="20.399999999999999" customHeight="1">
      <c r="A48" t="str">
        <f t="shared" si="0"/>
        <v>SEGER</v>
      </c>
      <c r="B48" s="16" t="s">
        <v>25665</v>
      </c>
      <c r="C48" s="16" t="s">
        <v>7075</v>
      </c>
      <c r="D48" s="16" t="s">
        <v>25666</v>
      </c>
      <c r="E48" s="16" t="s">
        <v>22024</v>
      </c>
      <c r="F48" s="16" t="s">
        <v>25667</v>
      </c>
      <c r="G48" s="16" t="s">
        <v>7074</v>
      </c>
      <c r="H48" s="16" t="s">
        <v>25518</v>
      </c>
      <c r="I48" s="16" t="s">
        <v>25519</v>
      </c>
      <c r="J48" s="16" t="s">
        <v>25520</v>
      </c>
      <c r="K48" s="16" t="s">
        <v>25520</v>
      </c>
      <c r="L48" s="16" t="s">
        <v>25520</v>
      </c>
      <c r="M48" s="16" t="s">
        <v>25521</v>
      </c>
      <c r="N48" s="16" t="s">
        <v>25520</v>
      </c>
      <c r="O48" s="16" t="s">
        <v>25521</v>
      </c>
    </row>
    <row r="49" spans="1:15" ht="20.399999999999999" customHeight="1">
      <c r="A49" t="str">
        <f t="shared" si="0"/>
        <v>ESESP</v>
      </c>
      <c r="B49" s="16" t="s">
        <v>25668</v>
      </c>
      <c r="C49" s="16" t="s">
        <v>7077</v>
      </c>
      <c r="D49" s="16" t="s">
        <v>25669</v>
      </c>
      <c r="E49" s="16" t="s">
        <v>8994</v>
      </c>
      <c r="F49" s="16" t="s">
        <v>25667</v>
      </c>
      <c r="G49" s="16" t="s">
        <v>7074</v>
      </c>
      <c r="H49" s="16" t="s">
        <v>25568</v>
      </c>
      <c r="I49" s="16" t="s">
        <v>25670</v>
      </c>
      <c r="J49" s="16" t="s">
        <v>25520</v>
      </c>
      <c r="K49" s="16" t="s">
        <v>25520</v>
      </c>
      <c r="L49" s="16" t="s">
        <v>25520</v>
      </c>
      <c r="M49" s="16" t="s">
        <v>25521</v>
      </c>
      <c r="N49" s="16" t="s">
        <v>25520</v>
      </c>
      <c r="O49" s="16" t="s">
        <v>25521</v>
      </c>
    </row>
    <row r="50" spans="1:15" ht="20.399999999999999" customHeight="1">
      <c r="A50" t="str">
        <f t="shared" si="0"/>
        <v>DIO</v>
      </c>
      <c r="B50" s="16" t="s">
        <v>25671</v>
      </c>
      <c r="C50" s="16" t="s">
        <v>7079</v>
      </c>
      <c r="D50" s="16" t="s">
        <v>25672</v>
      </c>
      <c r="E50" s="16" t="s">
        <v>8969</v>
      </c>
      <c r="F50" s="16" t="s">
        <v>25667</v>
      </c>
      <c r="G50" s="16" t="s">
        <v>7074</v>
      </c>
      <c r="H50" s="16" t="s">
        <v>25568</v>
      </c>
      <c r="I50" s="16" t="s">
        <v>25673</v>
      </c>
      <c r="J50" s="16" t="s">
        <v>25520</v>
      </c>
      <c r="K50" s="16" t="s">
        <v>25520</v>
      </c>
      <c r="L50" s="16" t="s">
        <v>25520</v>
      </c>
      <c r="M50" s="16" t="s">
        <v>25521</v>
      </c>
      <c r="N50" s="16" t="s">
        <v>25520</v>
      </c>
      <c r="O50" s="16" t="s">
        <v>25521</v>
      </c>
    </row>
    <row r="51" spans="1:15" ht="20.399999999999999" customHeight="1">
      <c r="A51" t="str">
        <f t="shared" si="0"/>
        <v>PRODEST</v>
      </c>
      <c r="B51" s="16" t="s">
        <v>25674</v>
      </c>
      <c r="C51" s="16" t="s">
        <v>7081</v>
      </c>
      <c r="D51" s="16" t="s">
        <v>25675</v>
      </c>
      <c r="E51" s="16" t="s">
        <v>18774</v>
      </c>
      <c r="F51" s="16" t="s">
        <v>25667</v>
      </c>
      <c r="G51" s="16" t="s">
        <v>7074</v>
      </c>
      <c r="H51" s="16" t="s">
        <v>25568</v>
      </c>
      <c r="I51" s="16" t="s">
        <v>25676</v>
      </c>
      <c r="J51" s="16" t="s">
        <v>25520</v>
      </c>
      <c r="K51" s="16" t="s">
        <v>25520</v>
      </c>
      <c r="L51" s="16" t="s">
        <v>25520</v>
      </c>
      <c r="M51" s="16" t="s">
        <v>25521</v>
      </c>
      <c r="N51" s="16" t="s">
        <v>25520</v>
      </c>
      <c r="O51" s="16" t="s">
        <v>25521</v>
      </c>
    </row>
    <row r="52" spans="1:15" ht="20.399999999999999" customHeight="1">
      <c r="A52" t="str">
        <f t="shared" si="0"/>
        <v>SEDES (UG EXTINTA)</v>
      </c>
      <c r="B52" s="16" t="s">
        <v>25677</v>
      </c>
      <c r="C52" s="16" t="s">
        <v>25678</v>
      </c>
      <c r="D52" s="16" t="s">
        <v>25679</v>
      </c>
      <c r="E52" s="16" t="s">
        <v>25680</v>
      </c>
      <c r="F52" s="16" t="s">
        <v>25681</v>
      </c>
      <c r="G52" s="16" t="s">
        <v>25682</v>
      </c>
      <c r="H52" s="16" t="s">
        <v>25518</v>
      </c>
      <c r="I52" s="16" t="s">
        <v>25519</v>
      </c>
      <c r="J52" s="16" t="s">
        <v>25521</v>
      </c>
      <c r="K52" s="16" t="s">
        <v>25521</v>
      </c>
      <c r="L52" s="16" t="s">
        <v>25521</v>
      </c>
      <c r="M52" s="16" t="s">
        <v>25521</v>
      </c>
      <c r="N52" s="16" t="s">
        <v>25521</v>
      </c>
      <c r="O52" s="16" t="s">
        <v>25521</v>
      </c>
    </row>
    <row r="53" spans="1:15" ht="20.399999999999999" customHeight="1">
      <c r="A53" t="str">
        <f t="shared" si="0"/>
        <v>SUPPIN (UG EXTINTA)</v>
      </c>
      <c r="B53" s="16" t="s">
        <v>25683</v>
      </c>
      <c r="C53" s="16" t="s">
        <v>25684</v>
      </c>
      <c r="D53" s="16" t="s">
        <v>25685</v>
      </c>
      <c r="E53" s="16" t="s">
        <v>25686</v>
      </c>
      <c r="F53" s="16" t="s">
        <v>25681</v>
      </c>
      <c r="G53" s="16" t="s">
        <v>25682</v>
      </c>
      <c r="H53" s="16" t="s">
        <v>25568</v>
      </c>
      <c r="I53" s="16" t="s">
        <v>25687</v>
      </c>
      <c r="J53" s="16" t="s">
        <v>25521</v>
      </c>
      <c r="K53" s="16" t="s">
        <v>25521</v>
      </c>
      <c r="L53" s="16" t="s">
        <v>25521</v>
      </c>
      <c r="M53" s="16" t="s">
        <v>25521</v>
      </c>
      <c r="N53" s="16" t="s">
        <v>25521</v>
      </c>
      <c r="O53" s="16" t="s">
        <v>25521</v>
      </c>
    </row>
    <row r="54" spans="1:15" ht="20.399999999999999" customHeight="1">
      <c r="A54" t="str">
        <f t="shared" si="0"/>
        <v>ADERES (UG EXTINTA)</v>
      </c>
      <c r="B54" s="16" t="s">
        <v>25688</v>
      </c>
      <c r="C54" s="16" t="s">
        <v>25571</v>
      </c>
      <c r="D54" s="16" t="s">
        <v>25572</v>
      </c>
      <c r="E54" s="16" t="s">
        <v>25501</v>
      </c>
      <c r="F54" s="16" t="s">
        <v>25681</v>
      </c>
      <c r="G54" s="16" t="s">
        <v>25682</v>
      </c>
      <c r="H54" s="16" t="s">
        <v>25619</v>
      </c>
      <c r="I54" s="16" t="s">
        <v>25689</v>
      </c>
      <c r="J54" s="16" t="s">
        <v>25521</v>
      </c>
      <c r="K54" s="16" t="s">
        <v>25521</v>
      </c>
      <c r="L54" s="16" t="s">
        <v>25521</v>
      </c>
      <c r="M54" s="16" t="s">
        <v>25521</v>
      </c>
      <c r="N54" s="16" t="s">
        <v>25521</v>
      </c>
      <c r="O54" s="16" t="s">
        <v>25521</v>
      </c>
    </row>
    <row r="55" spans="1:15" ht="20.399999999999999" customHeight="1">
      <c r="A55" t="str">
        <f t="shared" si="0"/>
        <v>IPEM-ES (UG EXTINTA)</v>
      </c>
      <c r="B55" s="16" t="s">
        <v>25690</v>
      </c>
      <c r="C55" s="16" t="s">
        <v>25691</v>
      </c>
      <c r="D55" s="16" t="s">
        <v>25692</v>
      </c>
      <c r="E55" s="16" t="s">
        <v>12038</v>
      </c>
      <c r="F55" s="16" t="s">
        <v>25681</v>
      </c>
      <c r="G55" s="16" t="s">
        <v>25682</v>
      </c>
      <c r="H55" s="16" t="s">
        <v>25568</v>
      </c>
      <c r="I55" s="16" t="s">
        <v>25693</v>
      </c>
      <c r="J55" s="16" t="s">
        <v>25521</v>
      </c>
      <c r="K55" s="16" t="s">
        <v>25521</v>
      </c>
      <c r="L55" s="16" t="s">
        <v>25521</v>
      </c>
      <c r="M55" s="16" t="s">
        <v>25521</v>
      </c>
      <c r="N55" s="16" t="s">
        <v>25521</v>
      </c>
      <c r="O55" s="16" t="s">
        <v>25521</v>
      </c>
    </row>
    <row r="56" spans="1:15" ht="20.399999999999999" customHeight="1">
      <c r="A56" t="str">
        <f t="shared" si="0"/>
        <v>ASPE (UG EXTINTA)</v>
      </c>
      <c r="B56" s="16" t="s">
        <v>25694</v>
      </c>
      <c r="C56" s="16" t="s">
        <v>25695</v>
      </c>
      <c r="D56" s="16" t="s">
        <v>25696</v>
      </c>
      <c r="E56" s="16" t="s">
        <v>25697</v>
      </c>
      <c r="F56" s="16" t="s">
        <v>25681</v>
      </c>
      <c r="G56" s="16" t="s">
        <v>25682</v>
      </c>
      <c r="H56" s="16" t="s">
        <v>25568</v>
      </c>
      <c r="I56" s="16" t="s">
        <v>25698</v>
      </c>
      <c r="J56" s="16" t="s">
        <v>25521</v>
      </c>
      <c r="K56" s="16" t="s">
        <v>25521</v>
      </c>
      <c r="L56" s="16" t="s">
        <v>25521</v>
      </c>
      <c r="M56" s="16" t="s">
        <v>25521</v>
      </c>
      <c r="N56" s="16" t="s">
        <v>25521</v>
      </c>
      <c r="O56" s="16" t="s">
        <v>25521</v>
      </c>
    </row>
    <row r="57" spans="1:15" ht="20.399999999999999" customHeight="1">
      <c r="A57" t="str">
        <f t="shared" si="0"/>
        <v>ADERES (UG EXTINTA)</v>
      </c>
      <c r="B57" s="16" t="s">
        <v>25699</v>
      </c>
      <c r="C57" s="16" t="s">
        <v>25571</v>
      </c>
      <c r="D57" s="16" t="s">
        <v>25700</v>
      </c>
      <c r="E57" s="16" t="s">
        <v>7303</v>
      </c>
      <c r="F57" s="16" t="s">
        <v>25681</v>
      </c>
      <c r="G57" s="16" t="s">
        <v>25682</v>
      </c>
      <c r="H57" s="16" t="s">
        <v>25568</v>
      </c>
      <c r="I57" s="16" t="s">
        <v>25701</v>
      </c>
      <c r="J57" s="16" t="s">
        <v>25521</v>
      </c>
      <c r="K57" s="16" t="s">
        <v>25521</v>
      </c>
      <c r="L57" s="16" t="s">
        <v>25521</v>
      </c>
      <c r="M57" s="16" t="s">
        <v>25521</v>
      </c>
      <c r="N57" s="16" t="s">
        <v>25521</v>
      </c>
      <c r="O57" s="16" t="s">
        <v>25521</v>
      </c>
    </row>
    <row r="58" spans="1:15" ht="20.399999999999999" customHeight="1">
      <c r="A58" t="str">
        <f t="shared" si="0"/>
        <v>BANDES (UG EXTINTA)</v>
      </c>
      <c r="B58" s="16" t="s">
        <v>25702</v>
      </c>
      <c r="C58" s="16" t="s">
        <v>25650</v>
      </c>
      <c r="D58" s="16" t="s">
        <v>25703</v>
      </c>
      <c r="E58" s="16" t="s">
        <v>25704</v>
      </c>
      <c r="F58" s="16" t="s">
        <v>25681</v>
      </c>
      <c r="G58" s="16" t="s">
        <v>25682</v>
      </c>
      <c r="H58" s="16" t="s">
        <v>25619</v>
      </c>
      <c r="I58" s="16" t="s">
        <v>25705</v>
      </c>
      <c r="J58" s="16" t="s">
        <v>25521</v>
      </c>
      <c r="K58" s="16" t="s">
        <v>25521</v>
      </c>
      <c r="L58" s="16" t="s">
        <v>25521</v>
      </c>
      <c r="M58" s="16" t="s">
        <v>25521</v>
      </c>
      <c r="N58" s="16" t="s">
        <v>25521</v>
      </c>
      <c r="O58" s="16" t="s">
        <v>25521</v>
      </c>
    </row>
    <row r="59" spans="1:15" ht="20.399999999999999" customHeight="1">
      <c r="A59" t="str">
        <f t="shared" si="0"/>
        <v>ARSP (UG EXTINTA)</v>
      </c>
      <c r="B59" s="16" t="s">
        <v>25706</v>
      </c>
      <c r="C59" s="16" t="s">
        <v>25707</v>
      </c>
      <c r="D59" s="16" t="s">
        <v>25708</v>
      </c>
      <c r="E59" s="16" t="s">
        <v>7480</v>
      </c>
      <c r="F59" s="16" t="s">
        <v>25681</v>
      </c>
      <c r="G59" s="16" t="s">
        <v>25682</v>
      </c>
      <c r="H59" s="16" t="s">
        <v>25568</v>
      </c>
      <c r="I59" s="16" t="s">
        <v>25709</v>
      </c>
      <c r="J59" s="16" t="s">
        <v>25521</v>
      </c>
      <c r="K59" s="16" t="s">
        <v>25521</v>
      </c>
      <c r="L59" s="16" t="s">
        <v>25521</v>
      </c>
      <c r="M59" s="16" t="s">
        <v>25521</v>
      </c>
      <c r="N59" s="16" t="s">
        <v>25521</v>
      </c>
      <c r="O59" s="16" t="s">
        <v>25521</v>
      </c>
    </row>
    <row r="60" spans="1:15" ht="20.399999999999999" customHeight="1">
      <c r="A60" t="str">
        <f t="shared" si="0"/>
        <v>ES GÁS (UG EXTINTA)</v>
      </c>
      <c r="B60" s="16" t="s">
        <v>25710</v>
      </c>
      <c r="C60" s="16" t="s">
        <v>25711</v>
      </c>
      <c r="D60" s="16" t="s">
        <v>25712</v>
      </c>
      <c r="E60" s="16" t="s">
        <v>25501</v>
      </c>
      <c r="F60" s="16" t="s">
        <v>25681</v>
      </c>
      <c r="G60" s="16" t="s">
        <v>25682</v>
      </c>
      <c r="H60" s="16" t="s">
        <v>25619</v>
      </c>
      <c r="I60" s="16" t="s">
        <v>25713</v>
      </c>
      <c r="J60" s="16" t="s">
        <v>25521</v>
      </c>
      <c r="K60" s="16" t="s">
        <v>25521</v>
      </c>
      <c r="L60" s="16" t="s">
        <v>25521</v>
      </c>
      <c r="M60" s="16" t="s">
        <v>25521</v>
      </c>
      <c r="N60" s="16" t="s">
        <v>25521</v>
      </c>
      <c r="O60" s="16" t="s">
        <v>25521</v>
      </c>
    </row>
    <row r="61" spans="1:15" ht="20.399999999999999" customHeight="1">
      <c r="A61" t="str">
        <f t="shared" si="0"/>
        <v>FUNDESUL (UG EXTINTA)</v>
      </c>
      <c r="B61" s="16" t="s">
        <v>25714</v>
      </c>
      <c r="C61" s="16" t="s">
        <v>25715</v>
      </c>
      <c r="D61" s="16" t="s">
        <v>25716</v>
      </c>
      <c r="E61" s="16" t="s">
        <v>25717</v>
      </c>
      <c r="F61" s="16" t="s">
        <v>25681</v>
      </c>
      <c r="G61" s="16" t="s">
        <v>25682</v>
      </c>
      <c r="H61" s="16" t="s">
        <v>25533</v>
      </c>
      <c r="I61" s="16" t="s">
        <v>25718</v>
      </c>
      <c r="J61" s="16" t="s">
        <v>25521</v>
      </c>
      <c r="K61" s="16" t="s">
        <v>25521</v>
      </c>
      <c r="L61" s="16" t="s">
        <v>25521</v>
      </c>
      <c r="M61" s="16" t="s">
        <v>25521</v>
      </c>
      <c r="N61" s="16" t="s">
        <v>25521</v>
      </c>
      <c r="O61" s="16" t="s">
        <v>25521</v>
      </c>
    </row>
    <row r="62" spans="1:15" ht="20.399999999999999" customHeight="1">
      <c r="A62" t="str">
        <f t="shared" si="0"/>
        <v>SEAG</v>
      </c>
      <c r="B62" s="16" t="s">
        <v>25719</v>
      </c>
      <c r="C62" s="16" t="s">
        <v>7084</v>
      </c>
      <c r="D62" s="16" t="s">
        <v>25720</v>
      </c>
      <c r="E62" s="16" t="s">
        <v>18987</v>
      </c>
      <c r="F62" s="16" t="s">
        <v>25721</v>
      </c>
      <c r="G62" s="16" t="s">
        <v>7083</v>
      </c>
      <c r="H62" s="16" t="s">
        <v>25518</v>
      </c>
      <c r="I62" s="16" t="s">
        <v>25519</v>
      </c>
      <c r="J62" s="16" t="s">
        <v>25520</v>
      </c>
      <c r="K62" s="16" t="s">
        <v>25520</v>
      </c>
      <c r="L62" s="16" t="s">
        <v>25520</v>
      </c>
      <c r="M62" s="16" t="s">
        <v>25521</v>
      </c>
      <c r="N62" s="16" t="s">
        <v>25520</v>
      </c>
      <c r="O62" s="16" t="s">
        <v>25521</v>
      </c>
    </row>
    <row r="63" spans="1:15" ht="20.399999999999999" customHeight="1">
      <c r="A63" t="str">
        <f t="shared" si="0"/>
        <v>IDAF</v>
      </c>
      <c r="B63" s="16" t="s">
        <v>25722</v>
      </c>
      <c r="C63" s="16" t="s">
        <v>7090</v>
      </c>
      <c r="D63" s="16" t="s">
        <v>25723</v>
      </c>
      <c r="E63" s="16" t="s">
        <v>10776</v>
      </c>
      <c r="F63" s="16" t="s">
        <v>25721</v>
      </c>
      <c r="G63" s="16" t="s">
        <v>7083</v>
      </c>
      <c r="H63" s="16" t="s">
        <v>25568</v>
      </c>
      <c r="I63" s="16" t="s">
        <v>25724</v>
      </c>
      <c r="J63" s="16" t="s">
        <v>25520</v>
      </c>
      <c r="K63" s="16" t="s">
        <v>25520</v>
      </c>
      <c r="L63" s="16" t="s">
        <v>25520</v>
      </c>
      <c r="M63" s="16" t="s">
        <v>25521</v>
      </c>
      <c r="N63" s="16" t="s">
        <v>25520</v>
      </c>
      <c r="O63" s="16" t="s">
        <v>25521</v>
      </c>
    </row>
    <row r="64" spans="1:15" ht="20.399999999999999" customHeight="1">
      <c r="A64" t="str">
        <f t="shared" si="0"/>
        <v>INCAPER</v>
      </c>
      <c r="B64" s="16" t="s">
        <v>25725</v>
      </c>
      <c r="C64" s="16" t="s">
        <v>7092</v>
      </c>
      <c r="D64" s="16" t="s">
        <v>25726</v>
      </c>
      <c r="E64" s="16" t="s">
        <v>11354</v>
      </c>
      <c r="F64" s="16" t="s">
        <v>25721</v>
      </c>
      <c r="G64" s="16" t="s">
        <v>7083</v>
      </c>
      <c r="H64" s="16" t="s">
        <v>25568</v>
      </c>
      <c r="I64" s="16" t="s">
        <v>25727</v>
      </c>
      <c r="J64" s="16" t="s">
        <v>25520</v>
      </c>
      <c r="K64" s="16" t="s">
        <v>25520</v>
      </c>
      <c r="L64" s="16" t="s">
        <v>25520</v>
      </c>
      <c r="M64" s="16" t="s">
        <v>25521</v>
      </c>
      <c r="N64" s="16" t="s">
        <v>25520</v>
      </c>
      <c r="O64" s="16" t="s">
        <v>25521</v>
      </c>
    </row>
    <row r="65" spans="1:15" ht="20.399999999999999" customHeight="1">
      <c r="A65" t="str">
        <f t="shared" si="0"/>
        <v>CEASA-ES</v>
      </c>
      <c r="B65" s="16" t="s">
        <v>25728</v>
      </c>
      <c r="C65" s="16" t="s">
        <v>7094</v>
      </c>
      <c r="D65" s="16" t="s">
        <v>25729</v>
      </c>
      <c r="E65" s="16" t="s">
        <v>8147</v>
      </c>
      <c r="F65" s="16" t="s">
        <v>25721</v>
      </c>
      <c r="G65" s="16" t="s">
        <v>7083</v>
      </c>
      <c r="H65" s="16" t="s">
        <v>25730</v>
      </c>
      <c r="I65" s="16" t="s">
        <v>25731</v>
      </c>
      <c r="J65" s="16" t="s">
        <v>25520</v>
      </c>
      <c r="K65" s="16" t="s">
        <v>25520</v>
      </c>
      <c r="L65" s="16" t="s">
        <v>25520</v>
      </c>
      <c r="M65" s="16" t="s">
        <v>25521</v>
      </c>
      <c r="N65" s="16" t="s">
        <v>25520</v>
      </c>
      <c r="O65" s="16" t="s">
        <v>25521</v>
      </c>
    </row>
    <row r="66" spans="1:15" ht="20.399999999999999" customHeight="1">
      <c r="A66" t="str">
        <f t="shared" si="0"/>
        <v>FEAC</v>
      </c>
      <c r="B66" s="16" t="s">
        <v>25732</v>
      </c>
      <c r="C66" s="16" t="s">
        <v>7089</v>
      </c>
      <c r="D66" s="16" t="s">
        <v>25733</v>
      </c>
      <c r="E66" s="16" t="s">
        <v>25734</v>
      </c>
      <c r="F66" s="16" t="s">
        <v>25721</v>
      </c>
      <c r="G66" s="16" t="s">
        <v>7083</v>
      </c>
      <c r="H66" s="16" t="s">
        <v>25533</v>
      </c>
      <c r="I66" s="16" t="s">
        <v>25735</v>
      </c>
      <c r="J66" s="16" t="s">
        <v>25520</v>
      </c>
      <c r="K66" s="16" t="s">
        <v>25520</v>
      </c>
      <c r="L66" s="16" t="s">
        <v>25520</v>
      </c>
      <c r="M66" s="16" t="s">
        <v>25521</v>
      </c>
      <c r="N66" s="16" t="s">
        <v>25520</v>
      </c>
      <c r="O66" s="16" t="s">
        <v>25521</v>
      </c>
    </row>
    <row r="67" spans="1:15" ht="20.399999999999999" customHeight="1">
      <c r="A67" t="str">
        <f t="shared" si="0"/>
        <v>FUNSAF</v>
      </c>
      <c r="B67" s="16" t="s">
        <v>25736</v>
      </c>
      <c r="C67" s="16" t="s">
        <v>7087</v>
      </c>
      <c r="D67" s="16" t="s">
        <v>25737</v>
      </c>
      <c r="E67" s="16" t="s">
        <v>25738</v>
      </c>
      <c r="F67" s="16" t="s">
        <v>25721</v>
      </c>
      <c r="G67" s="16" t="s">
        <v>7083</v>
      </c>
      <c r="H67" s="16" t="s">
        <v>25533</v>
      </c>
      <c r="I67" s="16" t="s">
        <v>25739</v>
      </c>
      <c r="J67" s="16" t="s">
        <v>25520</v>
      </c>
      <c r="K67" s="16" t="s">
        <v>25520</v>
      </c>
      <c r="L67" s="16" t="s">
        <v>25520</v>
      </c>
      <c r="M67" s="16" t="s">
        <v>25521</v>
      </c>
      <c r="N67" s="16" t="s">
        <v>25520</v>
      </c>
      <c r="O67" s="16" t="s">
        <v>25521</v>
      </c>
    </row>
    <row r="68" spans="1:15" ht="20.399999999999999" customHeight="1">
      <c r="A68" t="str">
        <f t="shared" si="0"/>
        <v>FEAP</v>
      </c>
      <c r="B68" s="16" t="s">
        <v>25740</v>
      </c>
      <c r="C68" s="16" t="s">
        <v>7088</v>
      </c>
      <c r="D68" s="16" t="s">
        <v>25741</v>
      </c>
      <c r="E68" s="16" t="s">
        <v>25742</v>
      </c>
      <c r="F68" s="16" t="s">
        <v>25721</v>
      </c>
      <c r="G68" s="16" t="s">
        <v>7083</v>
      </c>
      <c r="H68" s="16" t="s">
        <v>25533</v>
      </c>
      <c r="I68" s="16" t="s">
        <v>25743</v>
      </c>
      <c r="J68" s="16" t="s">
        <v>25520</v>
      </c>
      <c r="K68" s="16" t="s">
        <v>25520</v>
      </c>
      <c r="L68" s="16" t="s">
        <v>25520</v>
      </c>
      <c r="M68" s="16" t="s">
        <v>25521</v>
      </c>
      <c r="N68" s="16" t="s">
        <v>25520</v>
      </c>
      <c r="O68" s="16" t="s">
        <v>25521</v>
      </c>
    </row>
    <row r="69" spans="1:15" ht="20.399999999999999" customHeight="1">
      <c r="A69" t="str">
        <f t="shared" si="0"/>
        <v>FEACME</v>
      </c>
      <c r="B69" s="16" t="s">
        <v>25744</v>
      </c>
      <c r="C69" s="16" t="s">
        <v>7086</v>
      </c>
      <c r="D69" s="16" t="s">
        <v>25745</v>
      </c>
      <c r="E69" s="16" t="s">
        <v>25746</v>
      </c>
      <c r="F69" s="16" t="s">
        <v>25721</v>
      </c>
      <c r="G69" s="16" t="s">
        <v>7083</v>
      </c>
      <c r="H69" s="16" t="s">
        <v>25533</v>
      </c>
      <c r="I69" s="16" t="s">
        <v>25747</v>
      </c>
      <c r="J69" s="16" t="s">
        <v>25520</v>
      </c>
      <c r="K69" s="16" t="s">
        <v>25520</v>
      </c>
      <c r="L69" s="16" t="s">
        <v>25520</v>
      </c>
      <c r="M69" s="16" t="s">
        <v>25521</v>
      </c>
      <c r="N69" s="16" t="s">
        <v>25520</v>
      </c>
      <c r="O69" s="16" t="s">
        <v>25521</v>
      </c>
    </row>
    <row r="70" spans="1:15" ht="20.399999999999999" customHeight="1">
      <c r="A70" t="str">
        <f t="shared" ref="A70:A133" si="1">+C70</f>
        <v>SECTI</v>
      </c>
      <c r="B70" s="16" t="s">
        <v>25748</v>
      </c>
      <c r="C70" s="16" t="s">
        <v>7097</v>
      </c>
      <c r="D70" s="16" t="s">
        <v>25749</v>
      </c>
      <c r="E70" s="16" t="s">
        <v>19342</v>
      </c>
      <c r="F70" s="16" t="s">
        <v>25750</v>
      </c>
      <c r="G70" s="16" t="s">
        <v>25751</v>
      </c>
      <c r="H70" s="16" t="s">
        <v>25518</v>
      </c>
      <c r="I70" s="16" t="s">
        <v>25519</v>
      </c>
      <c r="J70" s="16" t="s">
        <v>25520</v>
      </c>
      <c r="K70" s="16" t="s">
        <v>25520</v>
      </c>
      <c r="L70" s="16" t="s">
        <v>25520</v>
      </c>
      <c r="M70" s="16" t="s">
        <v>25521</v>
      </c>
      <c r="N70" s="16" t="s">
        <v>25520</v>
      </c>
      <c r="O70" s="16" t="s">
        <v>25521</v>
      </c>
    </row>
    <row r="71" spans="1:15" ht="20.399999999999999" customHeight="1">
      <c r="A71" t="str">
        <f t="shared" si="1"/>
        <v>IPES (UG EXTINTA)</v>
      </c>
      <c r="B71" s="16" t="s">
        <v>25752</v>
      </c>
      <c r="C71" s="16" t="s">
        <v>25753</v>
      </c>
      <c r="D71" s="16" t="s">
        <v>25754</v>
      </c>
      <c r="E71" s="16" t="s">
        <v>11283</v>
      </c>
      <c r="F71" s="16" t="s">
        <v>25750</v>
      </c>
      <c r="G71" s="16" t="s">
        <v>25751</v>
      </c>
      <c r="H71" s="16" t="s">
        <v>25518</v>
      </c>
      <c r="I71" s="16" t="s">
        <v>25755</v>
      </c>
      <c r="J71" s="16" t="s">
        <v>25521</v>
      </c>
      <c r="K71" s="16" t="s">
        <v>25521</v>
      </c>
      <c r="L71" s="16" t="s">
        <v>25521</v>
      </c>
      <c r="M71" s="16" t="s">
        <v>25521</v>
      </c>
      <c r="N71" s="16" t="s">
        <v>25521</v>
      </c>
      <c r="O71" s="16" t="s">
        <v>25521</v>
      </c>
    </row>
    <row r="72" spans="1:15" ht="20.399999999999999" customHeight="1">
      <c r="A72" t="str">
        <f t="shared" si="1"/>
        <v>FAPES</v>
      </c>
      <c r="B72" s="16" t="s">
        <v>25756</v>
      </c>
      <c r="C72" s="16" t="s">
        <v>7099</v>
      </c>
      <c r="D72" s="16" t="s">
        <v>25757</v>
      </c>
      <c r="E72" s="16" t="s">
        <v>9076</v>
      </c>
      <c r="F72" s="16" t="s">
        <v>25750</v>
      </c>
      <c r="G72" s="16" t="s">
        <v>25751</v>
      </c>
      <c r="H72" s="16" t="s">
        <v>25758</v>
      </c>
      <c r="I72" s="16" t="s">
        <v>25759</v>
      </c>
      <c r="J72" s="16" t="s">
        <v>25520</v>
      </c>
      <c r="K72" s="16" t="s">
        <v>25520</v>
      </c>
      <c r="L72" s="16" t="s">
        <v>25520</v>
      </c>
      <c r="M72" s="16" t="s">
        <v>25521</v>
      </c>
      <c r="N72" s="16" t="s">
        <v>25520</v>
      </c>
      <c r="O72" s="16" t="s">
        <v>25521</v>
      </c>
    </row>
    <row r="73" spans="1:15" ht="20.399999999999999" customHeight="1">
      <c r="A73" t="str">
        <f t="shared" si="1"/>
        <v>IPEM-ES</v>
      </c>
      <c r="B73" s="16" t="s">
        <v>25760</v>
      </c>
      <c r="C73" s="16" t="s">
        <v>7102</v>
      </c>
      <c r="D73" s="16" t="s">
        <v>25761</v>
      </c>
      <c r="E73" s="16" t="s">
        <v>12038</v>
      </c>
      <c r="F73" s="16" t="s">
        <v>25750</v>
      </c>
      <c r="G73" s="16" t="s">
        <v>25751</v>
      </c>
      <c r="H73" s="16" t="s">
        <v>25568</v>
      </c>
      <c r="I73" s="16" t="s">
        <v>25762</v>
      </c>
      <c r="J73" s="16" t="s">
        <v>25520</v>
      </c>
      <c r="K73" s="16" t="s">
        <v>25520</v>
      </c>
      <c r="L73" s="16" t="s">
        <v>25520</v>
      </c>
      <c r="M73" s="16" t="s">
        <v>25521</v>
      </c>
      <c r="N73" s="16" t="s">
        <v>25520</v>
      </c>
      <c r="O73" s="16" t="s">
        <v>25521</v>
      </c>
    </row>
    <row r="74" spans="1:15" ht="20.399999999999999" customHeight="1">
      <c r="A74" t="str">
        <f t="shared" si="1"/>
        <v>ADERES</v>
      </c>
      <c r="B74" s="16" t="s">
        <v>25763</v>
      </c>
      <c r="C74" s="16" t="s">
        <v>7104</v>
      </c>
      <c r="D74" s="16" t="s">
        <v>25764</v>
      </c>
      <c r="E74" s="16" t="s">
        <v>7303</v>
      </c>
      <c r="F74" s="16" t="s">
        <v>25750</v>
      </c>
      <c r="G74" s="16" t="s">
        <v>25751</v>
      </c>
      <c r="H74" s="16" t="s">
        <v>25568</v>
      </c>
      <c r="I74" s="16" t="s">
        <v>25765</v>
      </c>
      <c r="J74" s="16" t="s">
        <v>25520</v>
      </c>
      <c r="K74" s="16" t="s">
        <v>25520</v>
      </c>
      <c r="L74" s="16" t="s">
        <v>25520</v>
      </c>
      <c r="M74" s="16" t="s">
        <v>25521</v>
      </c>
      <c r="N74" s="16" t="s">
        <v>25520</v>
      </c>
      <c r="O74" s="16" t="s">
        <v>25521</v>
      </c>
    </row>
    <row r="75" spans="1:15" ht="20.399999999999999" customHeight="1">
      <c r="A75" t="str">
        <f t="shared" si="1"/>
        <v>BANDES</v>
      </c>
      <c r="B75" s="16" t="s">
        <v>25766</v>
      </c>
      <c r="C75" s="16" t="s">
        <v>7108</v>
      </c>
      <c r="D75" s="16" t="s">
        <v>25767</v>
      </c>
      <c r="E75" s="16" t="s">
        <v>25704</v>
      </c>
      <c r="F75" s="16" t="s">
        <v>25750</v>
      </c>
      <c r="G75" s="16" t="s">
        <v>25751</v>
      </c>
      <c r="H75" s="16" t="s">
        <v>25619</v>
      </c>
      <c r="I75" s="16" t="s">
        <v>25768</v>
      </c>
      <c r="J75" s="16" t="s">
        <v>25521</v>
      </c>
      <c r="K75" s="16" t="s">
        <v>25521</v>
      </c>
      <c r="L75" s="16" t="s">
        <v>25521</v>
      </c>
      <c r="M75" s="16" t="s">
        <v>25521</v>
      </c>
      <c r="N75" s="16" t="s">
        <v>25521</v>
      </c>
      <c r="O75" s="16" t="s">
        <v>25521</v>
      </c>
    </row>
    <row r="76" spans="1:15" ht="20.399999999999999" customHeight="1">
      <c r="A76" t="str">
        <f t="shared" si="1"/>
        <v>ARSP</v>
      </c>
      <c r="B76" s="16" t="s">
        <v>25769</v>
      </c>
      <c r="C76" s="16" t="s">
        <v>7110</v>
      </c>
      <c r="D76" s="16" t="s">
        <v>25770</v>
      </c>
      <c r="E76" s="16" t="s">
        <v>7480</v>
      </c>
      <c r="F76" s="16" t="s">
        <v>25750</v>
      </c>
      <c r="G76" s="16" t="s">
        <v>25751</v>
      </c>
      <c r="H76" s="16" t="s">
        <v>25568</v>
      </c>
      <c r="I76" s="16" t="s">
        <v>25771</v>
      </c>
      <c r="J76" s="16" t="s">
        <v>25520</v>
      </c>
      <c r="K76" s="16" t="s">
        <v>25520</v>
      </c>
      <c r="L76" s="16" t="s">
        <v>25520</v>
      </c>
      <c r="M76" s="16" t="s">
        <v>25521</v>
      </c>
      <c r="N76" s="16" t="s">
        <v>25520</v>
      </c>
      <c r="O76" s="16" t="s">
        <v>25521</v>
      </c>
    </row>
    <row r="77" spans="1:15" ht="20.399999999999999" customHeight="1">
      <c r="A77" t="str">
        <f t="shared" si="1"/>
        <v>ES GÁS</v>
      </c>
      <c r="B77" s="16" t="s">
        <v>25772</v>
      </c>
      <c r="C77" s="16" t="s">
        <v>7281</v>
      </c>
      <c r="D77" s="16" t="s">
        <v>25773</v>
      </c>
      <c r="E77" s="16" t="s">
        <v>25774</v>
      </c>
      <c r="F77" s="16" t="s">
        <v>25750</v>
      </c>
      <c r="G77" s="16" t="s">
        <v>25751</v>
      </c>
      <c r="H77" s="16" t="s">
        <v>25619</v>
      </c>
      <c r="I77" s="16" t="s">
        <v>25775</v>
      </c>
      <c r="J77" s="16" t="s">
        <v>25521</v>
      </c>
      <c r="K77" s="16" t="s">
        <v>25521</v>
      </c>
      <c r="L77" s="16" t="s">
        <v>25521</v>
      </c>
      <c r="M77" s="16" t="s">
        <v>25521</v>
      </c>
      <c r="N77" s="16" t="s">
        <v>25521</v>
      </c>
      <c r="O77" s="16" t="s">
        <v>25521</v>
      </c>
    </row>
    <row r="78" spans="1:15" ht="20.399999999999999" customHeight="1">
      <c r="A78" t="str">
        <f t="shared" si="1"/>
        <v>FUNCITEC</v>
      </c>
      <c r="B78" s="16" t="s">
        <v>25776</v>
      </c>
      <c r="C78" s="16" t="s">
        <v>7101</v>
      </c>
      <c r="D78" s="16" t="s">
        <v>25777</v>
      </c>
      <c r="E78" s="16" t="s">
        <v>25778</v>
      </c>
      <c r="F78" s="16" t="s">
        <v>25750</v>
      </c>
      <c r="G78" s="16" t="s">
        <v>25751</v>
      </c>
      <c r="H78" s="16" t="s">
        <v>25779</v>
      </c>
      <c r="I78" s="16" t="s">
        <v>25780</v>
      </c>
      <c r="J78" s="16" t="s">
        <v>25520</v>
      </c>
      <c r="K78" s="16" t="s">
        <v>25520</v>
      </c>
      <c r="L78" s="16" t="s">
        <v>25520</v>
      </c>
      <c r="M78" s="16" t="s">
        <v>25521</v>
      </c>
      <c r="N78" s="16" t="s">
        <v>25520</v>
      </c>
      <c r="O78" s="16" t="s">
        <v>25521</v>
      </c>
    </row>
    <row r="79" spans="1:15" ht="20.399999999999999" customHeight="1">
      <c r="A79" t="str">
        <f t="shared" si="1"/>
        <v>FDI (UG EXTINTA)</v>
      </c>
      <c r="B79" s="16" t="s">
        <v>25781</v>
      </c>
      <c r="C79" s="16" t="s">
        <v>25782</v>
      </c>
      <c r="D79" s="16" t="s">
        <v>25783</v>
      </c>
      <c r="E79" s="16" t="s">
        <v>25784</v>
      </c>
      <c r="F79" s="16" t="s">
        <v>25750</v>
      </c>
      <c r="G79" s="16" t="s">
        <v>25751</v>
      </c>
      <c r="H79" s="16" t="s">
        <v>25533</v>
      </c>
      <c r="I79" s="16" t="s">
        <v>25785</v>
      </c>
      <c r="J79" s="16" t="s">
        <v>25521</v>
      </c>
      <c r="K79" s="16" t="s">
        <v>25521</v>
      </c>
      <c r="L79" s="16" t="s">
        <v>25521</v>
      </c>
      <c r="M79" s="16" t="s">
        <v>25521</v>
      </c>
      <c r="N79" s="16" t="s">
        <v>25521</v>
      </c>
      <c r="O79" s="16" t="s">
        <v>25521</v>
      </c>
    </row>
    <row r="80" spans="1:15" ht="20.399999999999999" customHeight="1">
      <c r="A80" t="str">
        <f t="shared" si="1"/>
        <v>DER (UG EXTINTA)</v>
      </c>
      <c r="B80" s="16" t="s">
        <v>25786</v>
      </c>
      <c r="C80" s="16" t="s">
        <v>25787</v>
      </c>
      <c r="D80" s="16" t="s">
        <v>25788</v>
      </c>
      <c r="E80" s="16" t="s">
        <v>25501</v>
      </c>
      <c r="F80" s="16" t="s">
        <v>25789</v>
      </c>
      <c r="G80" s="16" t="s">
        <v>25790</v>
      </c>
      <c r="H80" s="16" t="s">
        <v>25568</v>
      </c>
      <c r="I80" s="16" t="s">
        <v>25791</v>
      </c>
      <c r="J80" s="16" t="s">
        <v>25521</v>
      </c>
      <c r="K80" s="16" t="s">
        <v>25521</v>
      </c>
      <c r="L80" s="16" t="s">
        <v>25521</v>
      </c>
      <c r="M80" s="16" t="s">
        <v>25521</v>
      </c>
      <c r="N80" s="16" t="s">
        <v>25521</v>
      </c>
      <c r="O80" s="16" t="s">
        <v>25521</v>
      </c>
    </row>
    <row r="81" spans="1:15" ht="20.399999999999999" customHeight="1">
      <c r="A81" t="str">
        <f t="shared" si="1"/>
        <v>SEMOBI</v>
      </c>
      <c r="B81" s="16" t="s">
        <v>25792</v>
      </c>
      <c r="C81" s="16" t="s">
        <v>7115</v>
      </c>
      <c r="D81" s="16" t="s">
        <v>7114</v>
      </c>
      <c r="E81" s="16" t="s">
        <v>22865</v>
      </c>
      <c r="F81" s="16" t="s">
        <v>25793</v>
      </c>
      <c r="G81" s="16" t="s">
        <v>7114</v>
      </c>
      <c r="H81" s="16" t="s">
        <v>25518</v>
      </c>
      <c r="I81" s="16" t="s">
        <v>25519</v>
      </c>
      <c r="J81" s="16" t="s">
        <v>25520</v>
      </c>
      <c r="K81" s="16" t="s">
        <v>25520</v>
      </c>
      <c r="L81" s="16" t="s">
        <v>25520</v>
      </c>
      <c r="M81" s="16" t="s">
        <v>25521</v>
      </c>
      <c r="N81" s="16" t="s">
        <v>25520</v>
      </c>
      <c r="O81" s="16" t="s">
        <v>25521</v>
      </c>
    </row>
    <row r="82" spans="1:15" ht="20.399999999999999" customHeight="1">
      <c r="A82" t="str">
        <f t="shared" si="1"/>
        <v>DER-ES</v>
      </c>
      <c r="B82" s="16" t="s">
        <v>25794</v>
      </c>
      <c r="C82" s="16" t="s">
        <v>7118</v>
      </c>
      <c r="D82" s="16" t="s">
        <v>25795</v>
      </c>
      <c r="E82" s="16" t="s">
        <v>8239</v>
      </c>
      <c r="F82" s="16" t="s">
        <v>25793</v>
      </c>
      <c r="G82" s="16" t="s">
        <v>7114</v>
      </c>
      <c r="H82" s="16" t="s">
        <v>25568</v>
      </c>
      <c r="I82" s="16" t="s">
        <v>25796</v>
      </c>
      <c r="J82" s="16" t="s">
        <v>25520</v>
      </c>
      <c r="K82" s="16" t="s">
        <v>25520</v>
      </c>
      <c r="L82" s="16" t="s">
        <v>25520</v>
      </c>
      <c r="M82" s="16" t="s">
        <v>25521</v>
      </c>
      <c r="N82" s="16" t="s">
        <v>25520</v>
      </c>
      <c r="O82" s="16" t="s">
        <v>25521</v>
      </c>
    </row>
    <row r="83" spans="1:15" ht="20.399999999999999" customHeight="1">
      <c r="A83" t="str">
        <f t="shared" si="1"/>
        <v>CETURB-GV</v>
      </c>
      <c r="B83" s="16" t="s">
        <v>25797</v>
      </c>
      <c r="C83" s="16" t="s">
        <v>7120</v>
      </c>
      <c r="D83" s="16" t="s">
        <v>25798</v>
      </c>
      <c r="E83" s="16" t="s">
        <v>25799</v>
      </c>
      <c r="F83" s="16" t="s">
        <v>25793</v>
      </c>
      <c r="G83" s="16" t="s">
        <v>7114</v>
      </c>
      <c r="H83" s="16" t="s">
        <v>25619</v>
      </c>
      <c r="I83" s="16" t="s">
        <v>25800</v>
      </c>
      <c r="J83" s="16" t="s">
        <v>25521</v>
      </c>
      <c r="K83" s="16" t="s">
        <v>25521</v>
      </c>
      <c r="L83" s="16" t="s">
        <v>25521</v>
      </c>
      <c r="M83" s="16" t="s">
        <v>25521</v>
      </c>
      <c r="N83" s="16" t="s">
        <v>25520</v>
      </c>
      <c r="O83" s="16" t="s">
        <v>25521</v>
      </c>
    </row>
    <row r="84" spans="1:15" ht="20.399999999999999" customHeight="1">
      <c r="A84" t="str">
        <f t="shared" si="1"/>
        <v>COHAB (UG EXTINTA)</v>
      </c>
      <c r="B84" s="16" t="s">
        <v>25801</v>
      </c>
      <c r="C84" s="16" t="s">
        <v>25802</v>
      </c>
      <c r="D84" s="16" t="s">
        <v>25803</v>
      </c>
      <c r="E84" s="16" t="s">
        <v>25804</v>
      </c>
      <c r="F84" s="16" t="s">
        <v>25793</v>
      </c>
      <c r="G84" s="16" t="s">
        <v>7114</v>
      </c>
      <c r="H84" s="16" t="s">
        <v>25518</v>
      </c>
      <c r="I84" s="16" t="s">
        <v>25805</v>
      </c>
      <c r="J84" s="16" t="s">
        <v>25521</v>
      </c>
      <c r="K84" s="16" t="s">
        <v>25521</v>
      </c>
      <c r="L84" s="16" t="s">
        <v>25521</v>
      </c>
      <c r="M84" s="16" t="s">
        <v>25521</v>
      </c>
      <c r="N84" s="16" t="s">
        <v>25521</v>
      </c>
      <c r="O84" s="16" t="s">
        <v>25521</v>
      </c>
    </row>
    <row r="85" spans="1:15" ht="20.399999999999999" customHeight="1">
      <c r="A85" t="str">
        <f t="shared" si="1"/>
        <v>DETRAN (UG EXTINTA)</v>
      </c>
      <c r="B85" s="16" t="s">
        <v>25806</v>
      </c>
      <c r="C85" s="16" t="s">
        <v>25807</v>
      </c>
      <c r="D85" s="16" t="s">
        <v>25808</v>
      </c>
      <c r="E85" s="16" t="s">
        <v>8484</v>
      </c>
      <c r="F85" s="16" t="s">
        <v>25793</v>
      </c>
      <c r="G85" s="16" t="s">
        <v>7114</v>
      </c>
      <c r="H85" s="16" t="s">
        <v>25568</v>
      </c>
      <c r="I85" s="16" t="s">
        <v>25809</v>
      </c>
      <c r="J85" s="16" t="s">
        <v>25521</v>
      </c>
      <c r="K85" s="16" t="s">
        <v>25521</v>
      </c>
      <c r="L85" s="16" t="s">
        <v>25521</v>
      </c>
      <c r="M85" s="16" t="s">
        <v>25521</v>
      </c>
      <c r="N85" s="16" t="s">
        <v>25521</v>
      </c>
      <c r="O85" s="16" t="s">
        <v>25521</v>
      </c>
    </row>
    <row r="86" spans="1:15" ht="20.399999999999999" customHeight="1">
      <c r="A86" t="str">
        <f t="shared" si="1"/>
        <v>IOPES (UG EXTINTA)</v>
      </c>
      <c r="B86" s="16" t="s">
        <v>25810</v>
      </c>
      <c r="C86" s="16" t="s">
        <v>25811</v>
      </c>
      <c r="D86" s="16" t="s">
        <v>25812</v>
      </c>
      <c r="E86" s="16" t="s">
        <v>25813</v>
      </c>
      <c r="F86" s="16" t="s">
        <v>25793</v>
      </c>
      <c r="G86" s="16" t="s">
        <v>7114</v>
      </c>
      <c r="H86" s="16" t="s">
        <v>25568</v>
      </c>
      <c r="I86" s="16" t="s">
        <v>25814</v>
      </c>
      <c r="J86" s="16" t="s">
        <v>25521</v>
      </c>
      <c r="K86" s="16" t="s">
        <v>25521</v>
      </c>
      <c r="L86" s="16" t="s">
        <v>25521</v>
      </c>
      <c r="M86" s="16" t="s">
        <v>25521</v>
      </c>
      <c r="N86" s="16" t="s">
        <v>25521</v>
      </c>
      <c r="O86" s="16" t="s">
        <v>25521</v>
      </c>
    </row>
    <row r="87" spans="1:15" ht="20.399999999999999" customHeight="1">
      <c r="A87" t="str">
        <f t="shared" si="1"/>
        <v>FEP</v>
      </c>
      <c r="B87" s="16" t="s">
        <v>25815</v>
      </c>
      <c r="C87" s="16" t="s">
        <v>7117</v>
      </c>
      <c r="D87" s="16" t="s">
        <v>25816</v>
      </c>
      <c r="E87" s="16" t="s">
        <v>25817</v>
      </c>
      <c r="F87" s="16" t="s">
        <v>25793</v>
      </c>
      <c r="G87" s="16" t="s">
        <v>7114</v>
      </c>
      <c r="H87" s="16" t="s">
        <v>25779</v>
      </c>
      <c r="I87" s="16" t="s">
        <v>25818</v>
      </c>
      <c r="J87" s="16" t="s">
        <v>25520</v>
      </c>
      <c r="K87" s="16" t="s">
        <v>25520</v>
      </c>
      <c r="L87" s="16" t="s">
        <v>25520</v>
      </c>
      <c r="M87" s="16" t="s">
        <v>25521</v>
      </c>
      <c r="N87" s="16" t="s">
        <v>25520</v>
      </c>
      <c r="O87" s="16" t="s">
        <v>25521</v>
      </c>
    </row>
    <row r="88" spans="1:15" ht="20.399999999999999" customHeight="1">
      <c r="A88" t="str">
        <f t="shared" si="1"/>
        <v>FUNDER (UG EXTINTA)</v>
      </c>
      <c r="B88" s="16" t="s">
        <v>25819</v>
      </c>
      <c r="C88" s="16" t="s">
        <v>25820</v>
      </c>
      <c r="D88" s="16" t="s">
        <v>25821</v>
      </c>
      <c r="E88" s="16" t="s">
        <v>25822</v>
      </c>
      <c r="F88" s="16" t="s">
        <v>25793</v>
      </c>
      <c r="G88" s="16" t="s">
        <v>7114</v>
      </c>
      <c r="H88" s="16" t="s">
        <v>25533</v>
      </c>
      <c r="I88" s="16" t="s">
        <v>25823</v>
      </c>
      <c r="J88" s="16" t="s">
        <v>25521</v>
      </c>
      <c r="K88" s="16" t="s">
        <v>25521</v>
      </c>
      <c r="L88" s="16" t="s">
        <v>25521</v>
      </c>
      <c r="M88" s="16" t="s">
        <v>25521</v>
      </c>
      <c r="N88" s="16" t="s">
        <v>25521</v>
      </c>
      <c r="O88" s="16" t="s">
        <v>25521</v>
      </c>
    </row>
    <row r="89" spans="1:15" ht="20.399999999999999" customHeight="1">
      <c r="A89" t="str">
        <f t="shared" si="1"/>
        <v>FEFIN</v>
      </c>
      <c r="B89" s="16" t="s">
        <v>25824</v>
      </c>
      <c r="C89" s="16" t="s">
        <v>7122</v>
      </c>
      <c r="D89" s="16" t="s">
        <v>25825</v>
      </c>
      <c r="E89" s="16" t="s">
        <v>25826</v>
      </c>
      <c r="F89" s="16" t="s">
        <v>25793</v>
      </c>
      <c r="G89" s="16" t="s">
        <v>7114</v>
      </c>
      <c r="H89" s="16" t="s">
        <v>25533</v>
      </c>
      <c r="I89" s="16" t="s">
        <v>25827</v>
      </c>
      <c r="J89" s="16" t="s">
        <v>25520</v>
      </c>
      <c r="K89" s="16" t="s">
        <v>25520</v>
      </c>
      <c r="L89" s="16" t="s">
        <v>25520</v>
      </c>
      <c r="M89" s="16" t="s">
        <v>25521</v>
      </c>
      <c r="N89" s="16" t="s">
        <v>25520</v>
      </c>
      <c r="O89" s="16" t="s">
        <v>25521</v>
      </c>
    </row>
    <row r="90" spans="1:15" ht="20.399999999999999" customHeight="1">
      <c r="A90" t="str">
        <f t="shared" si="1"/>
        <v>SEDURB</v>
      </c>
      <c r="B90" s="16" t="s">
        <v>25828</v>
      </c>
      <c r="C90" s="16" t="s">
        <v>7125</v>
      </c>
      <c r="D90" s="16" t="s">
        <v>25829</v>
      </c>
      <c r="E90" s="16" t="s">
        <v>21569</v>
      </c>
      <c r="F90" s="16" t="s">
        <v>25830</v>
      </c>
      <c r="G90" s="16" t="s">
        <v>7124</v>
      </c>
      <c r="H90" s="16" t="s">
        <v>25518</v>
      </c>
      <c r="I90" s="16" t="s">
        <v>25519</v>
      </c>
      <c r="J90" s="16" t="s">
        <v>25520</v>
      </c>
      <c r="K90" s="16" t="s">
        <v>25520</v>
      </c>
      <c r="L90" s="16" t="s">
        <v>25520</v>
      </c>
      <c r="M90" s="16" t="s">
        <v>25521</v>
      </c>
      <c r="N90" s="16" t="s">
        <v>25520</v>
      </c>
      <c r="O90" s="16" t="s">
        <v>25521</v>
      </c>
    </row>
    <row r="91" spans="1:15" ht="20.399999999999999" customHeight="1">
      <c r="A91" t="str">
        <f t="shared" si="1"/>
        <v>COHAB (UG EXTINTA)</v>
      </c>
      <c r="B91" s="16" t="s">
        <v>25831</v>
      </c>
      <c r="C91" s="16" t="s">
        <v>25802</v>
      </c>
      <c r="D91" s="16" t="s">
        <v>25832</v>
      </c>
      <c r="E91" s="16" t="s">
        <v>25804</v>
      </c>
      <c r="F91" s="16" t="s">
        <v>25830</v>
      </c>
      <c r="G91" s="16" t="s">
        <v>7124</v>
      </c>
      <c r="H91" s="16" t="s">
        <v>25518</v>
      </c>
      <c r="I91" s="16" t="s">
        <v>25833</v>
      </c>
      <c r="J91" s="16" t="s">
        <v>25521</v>
      </c>
      <c r="K91" s="16" t="s">
        <v>25521</v>
      </c>
      <c r="L91" s="16" t="s">
        <v>25521</v>
      </c>
      <c r="M91" s="16" t="s">
        <v>25521</v>
      </c>
      <c r="N91" s="16" t="s">
        <v>25521</v>
      </c>
      <c r="O91" s="16" t="s">
        <v>25521</v>
      </c>
    </row>
    <row r="92" spans="1:15" ht="20.399999999999999" customHeight="1">
      <c r="A92" t="str">
        <f t="shared" si="1"/>
        <v>CESAN</v>
      </c>
      <c r="B92" s="16" t="s">
        <v>25834</v>
      </c>
      <c r="C92" s="16" t="s">
        <v>25835</v>
      </c>
      <c r="D92" s="16" t="s">
        <v>25836</v>
      </c>
      <c r="E92" s="16" t="s">
        <v>25837</v>
      </c>
      <c r="F92" s="16" t="s">
        <v>25830</v>
      </c>
      <c r="G92" s="16" t="s">
        <v>7124</v>
      </c>
      <c r="H92" s="16" t="s">
        <v>25619</v>
      </c>
      <c r="I92" s="16" t="s">
        <v>25838</v>
      </c>
      <c r="J92" s="16" t="s">
        <v>25521</v>
      </c>
      <c r="K92" s="16" t="s">
        <v>25521</v>
      </c>
      <c r="L92" s="16" t="s">
        <v>25521</v>
      </c>
      <c r="M92" s="16" t="s">
        <v>25521</v>
      </c>
      <c r="N92" s="16" t="s">
        <v>25520</v>
      </c>
      <c r="O92" s="16" t="s">
        <v>25521</v>
      </c>
    </row>
    <row r="93" spans="1:15" ht="20.399999999999999" customHeight="1">
      <c r="A93" t="str">
        <f t="shared" si="1"/>
        <v>ARSI (UG EXTINTA)</v>
      </c>
      <c r="B93" s="16" t="s">
        <v>25839</v>
      </c>
      <c r="C93" s="16" t="s">
        <v>25840</v>
      </c>
      <c r="D93" s="16" t="s">
        <v>25841</v>
      </c>
      <c r="E93" s="16" t="s">
        <v>25842</v>
      </c>
      <c r="F93" s="16" t="s">
        <v>25830</v>
      </c>
      <c r="G93" s="16" t="s">
        <v>7124</v>
      </c>
      <c r="H93" s="16" t="s">
        <v>25568</v>
      </c>
      <c r="I93" s="16" t="s">
        <v>25843</v>
      </c>
      <c r="J93" s="16" t="s">
        <v>25521</v>
      </c>
      <c r="K93" s="16" t="s">
        <v>25521</v>
      </c>
      <c r="L93" s="16" t="s">
        <v>25521</v>
      </c>
      <c r="M93" s="16" t="s">
        <v>25521</v>
      </c>
      <c r="N93" s="16" t="s">
        <v>25521</v>
      </c>
      <c r="O93" s="16" t="s">
        <v>25521</v>
      </c>
    </row>
    <row r="94" spans="1:15" ht="20.399999999999999" customHeight="1">
      <c r="A94" t="str">
        <f t="shared" si="1"/>
        <v>IDURB-ES (UG EXTINTA)</v>
      </c>
      <c r="B94" s="16" t="s">
        <v>25844</v>
      </c>
      <c r="C94" s="16" t="s">
        <v>25845</v>
      </c>
      <c r="D94" s="16" t="s">
        <v>25846</v>
      </c>
      <c r="E94" s="16" t="s">
        <v>25847</v>
      </c>
      <c r="F94" s="16" t="s">
        <v>25830</v>
      </c>
      <c r="G94" s="16" t="s">
        <v>7124</v>
      </c>
      <c r="H94" s="16" t="s">
        <v>25568</v>
      </c>
      <c r="I94" s="16" t="s">
        <v>25848</v>
      </c>
      <c r="J94" s="16" t="s">
        <v>25521</v>
      </c>
      <c r="K94" s="16" t="s">
        <v>25521</v>
      </c>
      <c r="L94" s="16" t="s">
        <v>25521</v>
      </c>
      <c r="M94" s="16" t="s">
        <v>25521</v>
      </c>
      <c r="N94" s="16" t="s">
        <v>25521</v>
      </c>
      <c r="O94" s="16" t="s">
        <v>25521</v>
      </c>
    </row>
    <row r="95" spans="1:15" ht="20.399999999999999" customHeight="1">
      <c r="A95" t="str">
        <f t="shared" si="1"/>
        <v>FEHAB</v>
      </c>
      <c r="B95" s="16" t="s">
        <v>25849</v>
      </c>
      <c r="C95" s="16" t="s">
        <v>7127</v>
      </c>
      <c r="D95" s="16" t="s">
        <v>25850</v>
      </c>
      <c r="E95" s="16" t="s">
        <v>25851</v>
      </c>
      <c r="F95" s="16" t="s">
        <v>25830</v>
      </c>
      <c r="G95" s="16" t="s">
        <v>7124</v>
      </c>
      <c r="H95" s="16" t="s">
        <v>25533</v>
      </c>
      <c r="I95" s="16" t="s">
        <v>25852</v>
      </c>
      <c r="J95" s="16" t="s">
        <v>25520</v>
      </c>
      <c r="K95" s="16" t="s">
        <v>25520</v>
      </c>
      <c r="L95" s="16" t="s">
        <v>25520</v>
      </c>
      <c r="M95" s="16" t="s">
        <v>25521</v>
      </c>
      <c r="N95" s="16" t="s">
        <v>25520</v>
      </c>
      <c r="O95" s="16" t="s">
        <v>25521</v>
      </c>
    </row>
    <row r="96" spans="1:15" ht="20.399999999999999" customHeight="1">
      <c r="A96" t="str">
        <f t="shared" si="1"/>
        <v>SETUR</v>
      </c>
      <c r="B96" s="16" t="s">
        <v>25853</v>
      </c>
      <c r="C96" s="16" t="s">
        <v>7130</v>
      </c>
      <c r="D96" s="16" t="s">
        <v>7129</v>
      </c>
      <c r="E96" s="16" t="s">
        <v>24471</v>
      </c>
      <c r="F96" s="16" t="s">
        <v>25854</v>
      </c>
      <c r="G96" s="16" t="s">
        <v>7129</v>
      </c>
      <c r="H96" s="16" t="s">
        <v>25518</v>
      </c>
      <c r="I96" s="16" t="s">
        <v>25519</v>
      </c>
      <c r="J96" s="16" t="s">
        <v>25520</v>
      </c>
      <c r="K96" s="16" t="s">
        <v>25520</v>
      </c>
      <c r="L96" s="16" t="s">
        <v>25520</v>
      </c>
      <c r="M96" s="16" t="s">
        <v>25521</v>
      </c>
      <c r="N96" s="16" t="s">
        <v>25520</v>
      </c>
      <c r="O96" s="16" t="s">
        <v>25521</v>
      </c>
    </row>
    <row r="97" spans="1:15" ht="20.399999999999999" customHeight="1">
      <c r="A97" t="str">
        <f t="shared" si="1"/>
        <v>FUNTUR</v>
      </c>
      <c r="B97" s="16" t="s">
        <v>25855</v>
      </c>
      <c r="C97" s="16" t="s">
        <v>7132</v>
      </c>
      <c r="D97" s="16" t="s">
        <v>25856</v>
      </c>
      <c r="E97" s="16" t="s">
        <v>25857</v>
      </c>
      <c r="F97" s="16" t="s">
        <v>25854</v>
      </c>
      <c r="G97" s="16" t="s">
        <v>7129</v>
      </c>
      <c r="H97" s="16" t="s">
        <v>25533</v>
      </c>
      <c r="I97" s="16" t="s">
        <v>25858</v>
      </c>
      <c r="J97" s="16" t="s">
        <v>25520</v>
      </c>
      <c r="K97" s="16" t="s">
        <v>25520</v>
      </c>
      <c r="L97" s="16" t="s">
        <v>25520</v>
      </c>
      <c r="M97" s="16" t="s">
        <v>25521</v>
      </c>
      <c r="N97" s="16" t="s">
        <v>25520</v>
      </c>
      <c r="O97" s="16" t="s">
        <v>25521</v>
      </c>
    </row>
    <row r="98" spans="1:15" ht="20.399999999999999" customHeight="1">
      <c r="A98" t="str">
        <f t="shared" si="1"/>
        <v>SESPORT</v>
      </c>
      <c r="B98" s="16" t="s">
        <v>25859</v>
      </c>
      <c r="C98" s="16" t="s">
        <v>7134</v>
      </c>
      <c r="D98" s="16" t="s">
        <v>7133</v>
      </c>
      <c r="E98" s="16" t="s">
        <v>24277</v>
      </c>
      <c r="F98" s="16" t="s">
        <v>25860</v>
      </c>
      <c r="G98" s="16" t="s">
        <v>7133</v>
      </c>
      <c r="H98" s="16" t="s">
        <v>25518</v>
      </c>
      <c r="I98" s="16" t="s">
        <v>25519</v>
      </c>
      <c r="J98" s="16" t="s">
        <v>25520</v>
      </c>
      <c r="K98" s="16" t="s">
        <v>25520</v>
      </c>
      <c r="L98" s="16" t="s">
        <v>25520</v>
      </c>
      <c r="M98" s="16" t="s">
        <v>25521</v>
      </c>
      <c r="N98" s="16" t="s">
        <v>25520</v>
      </c>
      <c r="O98" s="16" t="s">
        <v>25521</v>
      </c>
    </row>
    <row r="99" spans="1:15" ht="20.399999999999999" customHeight="1">
      <c r="A99" t="str">
        <f t="shared" si="1"/>
        <v>PRÓ-ESPORTE</v>
      </c>
      <c r="B99" s="16" t="s">
        <v>25861</v>
      </c>
      <c r="C99" s="16" t="s">
        <v>7136</v>
      </c>
      <c r="D99" s="16" t="s">
        <v>25862</v>
      </c>
      <c r="E99" s="16" t="s">
        <v>25863</v>
      </c>
      <c r="F99" s="16" t="s">
        <v>25860</v>
      </c>
      <c r="G99" s="16" t="s">
        <v>7133</v>
      </c>
      <c r="H99" s="16" t="s">
        <v>25533</v>
      </c>
      <c r="I99" s="16" t="s">
        <v>25864</v>
      </c>
      <c r="J99" s="16" t="s">
        <v>25520</v>
      </c>
      <c r="K99" s="16" t="s">
        <v>25520</v>
      </c>
      <c r="L99" s="16" t="s">
        <v>25520</v>
      </c>
      <c r="M99" s="16" t="s">
        <v>25521</v>
      </c>
      <c r="N99" s="16" t="s">
        <v>25520</v>
      </c>
      <c r="O99" s="16" t="s">
        <v>25521</v>
      </c>
    </row>
    <row r="100" spans="1:15" ht="20.399999999999999" customHeight="1">
      <c r="A100" t="str">
        <f t="shared" si="1"/>
        <v>SECULT</v>
      </c>
      <c r="B100" s="16" t="s">
        <v>25865</v>
      </c>
      <c r="C100" s="16" t="s">
        <v>7138</v>
      </c>
      <c r="D100" s="16" t="s">
        <v>7137</v>
      </c>
      <c r="E100" s="16" t="s">
        <v>19467</v>
      </c>
      <c r="F100" s="16" t="s">
        <v>25866</v>
      </c>
      <c r="G100" s="16" t="s">
        <v>7137</v>
      </c>
      <c r="H100" s="16" t="s">
        <v>25518</v>
      </c>
      <c r="I100" s="16" t="s">
        <v>25519</v>
      </c>
      <c r="J100" s="16" t="s">
        <v>25520</v>
      </c>
      <c r="K100" s="16" t="s">
        <v>25520</v>
      </c>
      <c r="L100" s="16" t="s">
        <v>25520</v>
      </c>
      <c r="M100" s="16" t="s">
        <v>25521</v>
      </c>
      <c r="N100" s="16" t="s">
        <v>25520</v>
      </c>
      <c r="O100" s="16" t="s">
        <v>25521</v>
      </c>
    </row>
    <row r="101" spans="1:15" ht="20.399999999999999" customHeight="1">
      <c r="A101" t="str">
        <f t="shared" si="1"/>
        <v>APEES</v>
      </c>
      <c r="B101" s="16" t="s">
        <v>25867</v>
      </c>
      <c r="C101" s="16" t="s">
        <v>7141</v>
      </c>
      <c r="D101" s="16" t="s">
        <v>25868</v>
      </c>
      <c r="E101" s="16" t="s">
        <v>7432</v>
      </c>
      <c r="F101" s="16" t="s">
        <v>25866</v>
      </c>
      <c r="G101" s="16" t="s">
        <v>7137</v>
      </c>
      <c r="H101" s="16" t="s">
        <v>25518</v>
      </c>
      <c r="I101" s="16" t="s">
        <v>25519</v>
      </c>
      <c r="J101" s="16" t="s">
        <v>25520</v>
      </c>
      <c r="K101" s="16" t="s">
        <v>25520</v>
      </c>
      <c r="L101" s="16" t="s">
        <v>25520</v>
      </c>
      <c r="M101" s="16" t="s">
        <v>25521</v>
      </c>
      <c r="N101" s="16" t="s">
        <v>25520</v>
      </c>
      <c r="O101" s="16" t="s">
        <v>25521</v>
      </c>
    </row>
    <row r="102" spans="1:15" ht="20.399999999999999" customHeight="1">
      <c r="A102" t="str">
        <f t="shared" si="1"/>
        <v>FUNCULTURA</v>
      </c>
      <c r="B102" s="16" t="s">
        <v>25869</v>
      </c>
      <c r="C102" s="16" t="s">
        <v>7140</v>
      </c>
      <c r="D102" s="16" t="s">
        <v>25870</v>
      </c>
      <c r="E102" s="16" t="s">
        <v>25871</v>
      </c>
      <c r="F102" s="16" t="s">
        <v>25866</v>
      </c>
      <c r="G102" s="16" t="s">
        <v>7137</v>
      </c>
      <c r="H102" s="16" t="s">
        <v>25533</v>
      </c>
      <c r="I102" s="16" t="s">
        <v>25872</v>
      </c>
      <c r="J102" s="16" t="s">
        <v>25520</v>
      </c>
      <c r="K102" s="16" t="s">
        <v>25520</v>
      </c>
      <c r="L102" s="16" t="s">
        <v>25520</v>
      </c>
      <c r="M102" s="16" t="s">
        <v>25521</v>
      </c>
      <c r="N102" s="16" t="s">
        <v>25520</v>
      </c>
      <c r="O102" s="16" t="s">
        <v>25521</v>
      </c>
    </row>
    <row r="103" spans="1:15" ht="20.399999999999999" customHeight="1">
      <c r="A103" t="str">
        <f t="shared" si="1"/>
        <v>SEAMA</v>
      </c>
      <c r="B103" s="16" t="s">
        <v>25873</v>
      </c>
      <c r="C103" s="16" t="s">
        <v>7144</v>
      </c>
      <c r="D103" s="16" t="s">
        <v>25874</v>
      </c>
      <c r="E103" s="16" t="s">
        <v>19099</v>
      </c>
      <c r="F103" s="16" t="s">
        <v>25875</v>
      </c>
      <c r="G103" s="16" t="s">
        <v>7143</v>
      </c>
      <c r="H103" s="16" t="s">
        <v>25518</v>
      </c>
      <c r="I103" s="16" t="s">
        <v>25519</v>
      </c>
      <c r="J103" s="16" t="s">
        <v>25520</v>
      </c>
      <c r="K103" s="16" t="s">
        <v>25520</v>
      </c>
      <c r="L103" s="16" t="s">
        <v>25520</v>
      </c>
      <c r="M103" s="16" t="s">
        <v>25521</v>
      </c>
      <c r="N103" s="16" t="s">
        <v>25520</v>
      </c>
      <c r="O103" s="16" t="s">
        <v>25521</v>
      </c>
    </row>
    <row r="104" spans="1:15" ht="20.399999999999999" customHeight="1">
      <c r="A104" t="str">
        <f t="shared" si="1"/>
        <v>IEMA</v>
      </c>
      <c r="B104" s="16" t="s">
        <v>25876</v>
      </c>
      <c r="C104" s="16" t="s">
        <v>7148</v>
      </c>
      <c r="D104" s="16" t="s">
        <v>25877</v>
      </c>
      <c r="E104" s="16" t="s">
        <v>11157</v>
      </c>
      <c r="F104" s="16" t="s">
        <v>25875</v>
      </c>
      <c r="G104" s="16" t="s">
        <v>7143</v>
      </c>
      <c r="H104" s="16" t="s">
        <v>25568</v>
      </c>
      <c r="I104" s="16" t="s">
        <v>25878</v>
      </c>
      <c r="J104" s="16" t="s">
        <v>25520</v>
      </c>
      <c r="K104" s="16" t="s">
        <v>25520</v>
      </c>
      <c r="L104" s="16" t="s">
        <v>25520</v>
      </c>
      <c r="M104" s="16" t="s">
        <v>25521</v>
      </c>
      <c r="N104" s="16" t="s">
        <v>25520</v>
      </c>
      <c r="O104" s="16" t="s">
        <v>25521</v>
      </c>
    </row>
    <row r="105" spans="1:15" ht="20.399999999999999" customHeight="1">
      <c r="A105" t="str">
        <f t="shared" si="1"/>
        <v>AGERH</v>
      </c>
      <c r="B105" s="16" t="s">
        <v>25879</v>
      </c>
      <c r="C105" s="16" t="s">
        <v>7150</v>
      </c>
      <c r="D105" s="16" t="s">
        <v>25880</v>
      </c>
      <c r="E105" s="16" t="s">
        <v>7366</v>
      </c>
      <c r="F105" s="16" t="s">
        <v>25875</v>
      </c>
      <c r="G105" s="16" t="s">
        <v>7143</v>
      </c>
      <c r="H105" s="16" t="s">
        <v>25568</v>
      </c>
      <c r="I105" s="16" t="s">
        <v>25881</v>
      </c>
      <c r="J105" s="16" t="s">
        <v>25520</v>
      </c>
      <c r="K105" s="16" t="s">
        <v>25520</v>
      </c>
      <c r="L105" s="16" t="s">
        <v>25520</v>
      </c>
      <c r="M105" s="16" t="s">
        <v>25521</v>
      </c>
      <c r="N105" s="16" t="s">
        <v>25520</v>
      </c>
      <c r="O105" s="16" t="s">
        <v>25521</v>
      </c>
    </row>
    <row r="106" spans="1:15" ht="20.399999999999999" customHeight="1">
      <c r="A106" t="str">
        <f t="shared" si="1"/>
        <v>FUNDEMA</v>
      </c>
      <c r="B106" s="16" t="s">
        <v>25882</v>
      </c>
      <c r="C106" s="16" t="s">
        <v>7146</v>
      </c>
      <c r="D106" s="16" t="s">
        <v>25883</v>
      </c>
      <c r="E106" s="16" t="s">
        <v>25884</v>
      </c>
      <c r="F106" s="16" t="s">
        <v>25875</v>
      </c>
      <c r="G106" s="16" t="s">
        <v>7143</v>
      </c>
      <c r="H106" s="16" t="s">
        <v>25533</v>
      </c>
      <c r="I106" s="16" t="s">
        <v>25885</v>
      </c>
      <c r="J106" s="16" t="s">
        <v>25520</v>
      </c>
      <c r="K106" s="16" t="s">
        <v>25520</v>
      </c>
      <c r="L106" s="16" t="s">
        <v>25520</v>
      </c>
      <c r="M106" s="16" t="s">
        <v>25521</v>
      </c>
      <c r="N106" s="16" t="s">
        <v>25520</v>
      </c>
      <c r="O106" s="16" t="s">
        <v>25521</v>
      </c>
    </row>
    <row r="107" spans="1:15" ht="20.399999999999999" customHeight="1">
      <c r="A107" t="str">
        <f t="shared" si="1"/>
        <v>FUNDÁGUA</v>
      </c>
      <c r="B107" s="16" t="s">
        <v>25886</v>
      </c>
      <c r="C107" s="16" t="s">
        <v>7147</v>
      </c>
      <c r="D107" s="16" t="s">
        <v>25887</v>
      </c>
      <c r="E107" s="16" t="s">
        <v>25888</v>
      </c>
      <c r="F107" s="16" t="s">
        <v>25875</v>
      </c>
      <c r="G107" s="16" t="s">
        <v>7143</v>
      </c>
      <c r="H107" s="16" t="s">
        <v>25533</v>
      </c>
      <c r="I107" s="16" t="s">
        <v>25889</v>
      </c>
      <c r="J107" s="16" t="s">
        <v>25520</v>
      </c>
      <c r="K107" s="16" t="s">
        <v>25520</v>
      </c>
      <c r="L107" s="16" t="s">
        <v>25520</v>
      </c>
      <c r="M107" s="16" t="s">
        <v>25521</v>
      </c>
      <c r="N107" s="16" t="s">
        <v>25520</v>
      </c>
      <c r="O107" s="16" t="s">
        <v>25521</v>
      </c>
    </row>
    <row r="108" spans="1:15" ht="20.399999999999999" customHeight="1">
      <c r="A108" t="str">
        <f t="shared" si="1"/>
        <v>SEDU</v>
      </c>
      <c r="B108" s="16" t="s">
        <v>25890</v>
      </c>
      <c r="C108" s="16" t="s">
        <v>7153</v>
      </c>
      <c r="D108" s="16" t="s">
        <v>25891</v>
      </c>
      <c r="E108" s="16" t="s">
        <v>19682</v>
      </c>
      <c r="F108" s="16" t="s">
        <v>88</v>
      </c>
      <c r="G108" s="16" t="s">
        <v>7152</v>
      </c>
      <c r="H108" s="16" t="s">
        <v>25518</v>
      </c>
      <c r="I108" s="16" t="s">
        <v>25519</v>
      </c>
      <c r="J108" s="16" t="s">
        <v>25520</v>
      </c>
      <c r="K108" s="16" t="s">
        <v>25520</v>
      </c>
      <c r="L108" s="16" t="s">
        <v>25520</v>
      </c>
      <c r="M108" s="16" t="s">
        <v>25521</v>
      </c>
      <c r="N108" s="16" t="s">
        <v>25520</v>
      </c>
      <c r="O108" s="16" t="s">
        <v>25521</v>
      </c>
    </row>
    <row r="109" spans="1:15" ht="20.399999999999999" customHeight="1">
      <c r="A109" t="str">
        <f t="shared" si="1"/>
        <v>FUNDEB</v>
      </c>
      <c r="B109" s="16" t="s">
        <v>25892</v>
      </c>
      <c r="C109" s="16" t="s">
        <v>7155</v>
      </c>
      <c r="D109" s="16" t="s">
        <v>25893</v>
      </c>
      <c r="E109" s="16" t="s">
        <v>25501</v>
      </c>
      <c r="F109" s="16" t="s">
        <v>88</v>
      </c>
      <c r="G109" s="16" t="s">
        <v>7152</v>
      </c>
      <c r="H109" s="16" t="s">
        <v>25533</v>
      </c>
      <c r="I109" s="16" t="s">
        <v>25519</v>
      </c>
      <c r="J109" s="16" t="s">
        <v>25520</v>
      </c>
      <c r="K109" s="16" t="s">
        <v>25520</v>
      </c>
      <c r="L109" s="16" t="s">
        <v>25520</v>
      </c>
      <c r="M109" s="16" t="s">
        <v>25521</v>
      </c>
      <c r="N109" s="16" t="s">
        <v>25520</v>
      </c>
      <c r="O109" s="16" t="s">
        <v>25521</v>
      </c>
    </row>
    <row r="110" spans="1:15" ht="20.399999999999999" customHeight="1">
      <c r="A110" t="str">
        <f t="shared" si="1"/>
        <v>FAMES</v>
      </c>
      <c r="B110" s="16" t="s">
        <v>25894</v>
      </c>
      <c r="C110" s="16" t="s">
        <v>7157</v>
      </c>
      <c r="D110" s="16" t="s">
        <v>25895</v>
      </c>
      <c r="E110" s="16" t="s">
        <v>9006</v>
      </c>
      <c r="F110" s="16" t="s">
        <v>88</v>
      </c>
      <c r="G110" s="16" t="s">
        <v>7152</v>
      </c>
      <c r="H110" s="16" t="s">
        <v>25568</v>
      </c>
      <c r="I110" s="16" t="s">
        <v>25896</v>
      </c>
      <c r="J110" s="16" t="s">
        <v>25520</v>
      </c>
      <c r="K110" s="16" t="s">
        <v>25520</v>
      </c>
      <c r="L110" s="16" t="s">
        <v>25520</v>
      </c>
      <c r="M110" s="16" t="s">
        <v>25521</v>
      </c>
      <c r="N110" s="16" t="s">
        <v>25520</v>
      </c>
      <c r="O110" s="16" t="s">
        <v>25521</v>
      </c>
    </row>
    <row r="111" spans="1:15" ht="20.399999999999999" customHeight="1">
      <c r="A111" t="str">
        <f t="shared" si="1"/>
        <v>FUNPAES</v>
      </c>
      <c r="B111" s="16" t="s">
        <v>25897</v>
      </c>
      <c r="C111" s="16" t="s">
        <v>7156</v>
      </c>
      <c r="D111" s="16" t="s">
        <v>25898</v>
      </c>
      <c r="E111" s="16" t="s">
        <v>25899</v>
      </c>
      <c r="F111" s="16" t="s">
        <v>88</v>
      </c>
      <c r="G111" s="16" t="s">
        <v>7152</v>
      </c>
      <c r="H111" s="16" t="s">
        <v>25533</v>
      </c>
      <c r="I111" s="16" t="s">
        <v>25900</v>
      </c>
      <c r="J111" s="16" t="s">
        <v>25520</v>
      </c>
      <c r="K111" s="16" t="s">
        <v>25520</v>
      </c>
      <c r="L111" s="16" t="s">
        <v>25520</v>
      </c>
      <c r="M111" s="16" t="s">
        <v>25521</v>
      </c>
      <c r="N111" s="16" t="s">
        <v>25520</v>
      </c>
      <c r="O111" s="16" t="s">
        <v>25521</v>
      </c>
    </row>
    <row r="112" spans="1:15" ht="20.399999999999999" customHeight="1">
      <c r="A112" t="str">
        <f t="shared" si="1"/>
        <v xml:space="preserve">SESPORT (UG EXTINTA)  </v>
      </c>
      <c r="B112" s="16" t="s">
        <v>25901</v>
      </c>
      <c r="C112" s="16" t="s">
        <v>25902</v>
      </c>
      <c r="D112" s="16" t="s">
        <v>25903</v>
      </c>
      <c r="E112" s="16" t="s">
        <v>25501</v>
      </c>
      <c r="F112" s="16" t="s">
        <v>25904</v>
      </c>
      <c r="G112" s="16" t="s">
        <v>25643</v>
      </c>
      <c r="H112" s="16" t="s">
        <v>25518</v>
      </c>
      <c r="I112" s="16" t="s">
        <v>25905</v>
      </c>
      <c r="J112" s="16" t="s">
        <v>25521</v>
      </c>
      <c r="K112" s="16" t="s">
        <v>25521</v>
      </c>
      <c r="L112" s="16" t="s">
        <v>25521</v>
      </c>
      <c r="M112" s="16" t="s">
        <v>25521</v>
      </c>
      <c r="N112" s="16" t="s">
        <v>25521</v>
      </c>
      <c r="O112" s="16" t="s">
        <v>25521</v>
      </c>
    </row>
    <row r="113" spans="1:15" ht="20.399999999999999" customHeight="1">
      <c r="A113" t="str">
        <f t="shared" si="1"/>
        <v>SESA</v>
      </c>
      <c r="B113" s="16" t="s">
        <v>25906</v>
      </c>
      <c r="C113" s="16" t="s">
        <v>7160</v>
      </c>
      <c r="D113" s="16" t="s">
        <v>25907</v>
      </c>
      <c r="E113" s="16" t="s">
        <v>22990</v>
      </c>
      <c r="F113" s="16" t="s">
        <v>25908</v>
      </c>
      <c r="G113" s="16" t="s">
        <v>7159</v>
      </c>
      <c r="H113" s="16" t="s">
        <v>25518</v>
      </c>
      <c r="I113" s="16" t="s">
        <v>25519</v>
      </c>
      <c r="J113" s="16" t="s">
        <v>25520</v>
      </c>
      <c r="K113" s="16" t="s">
        <v>25520</v>
      </c>
      <c r="L113" s="16" t="s">
        <v>25520</v>
      </c>
      <c r="M113" s="16" t="s">
        <v>25521</v>
      </c>
      <c r="N113" s="16" t="s">
        <v>25520</v>
      </c>
      <c r="O113" s="16" t="s">
        <v>25521</v>
      </c>
    </row>
    <row r="114" spans="1:15" ht="20.399999999999999" customHeight="1">
      <c r="A114" t="str">
        <f t="shared" si="1"/>
        <v xml:space="preserve">IESP (UG EXTINTA)     </v>
      </c>
      <c r="B114" s="16" t="s">
        <v>25909</v>
      </c>
      <c r="C114" s="16" t="s">
        <v>25910</v>
      </c>
      <c r="D114" s="16" t="s">
        <v>25911</v>
      </c>
      <c r="E114" s="16" t="s">
        <v>25912</v>
      </c>
      <c r="F114" s="16" t="s">
        <v>25908</v>
      </c>
      <c r="G114" s="16" t="s">
        <v>7159</v>
      </c>
      <c r="H114" s="16" t="s">
        <v>25518</v>
      </c>
      <c r="I114" s="16" t="s">
        <v>25913</v>
      </c>
      <c r="J114" s="16" t="s">
        <v>25521</v>
      </c>
      <c r="K114" s="16" t="s">
        <v>25521</v>
      </c>
      <c r="L114" s="16" t="s">
        <v>25521</v>
      </c>
      <c r="M114" s="16" t="s">
        <v>25521</v>
      </c>
      <c r="N114" s="16" t="s">
        <v>25521</v>
      </c>
      <c r="O114" s="16" t="s">
        <v>25521</v>
      </c>
    </row>
    <row r="115" spans="1:15" ht="20.399999999999999" customHeight="1">
      <c r="A115" t="str">
        <f t="shared" si="1"/>
        <v>iNOVA CAPIXABA</v>
      </c>
      <c r="B115" s="16" t="s">
        <v>25914</v>
      </c>
      <c r="C115" s="16" t="s">
        <v>7182</v>
      </c>
      <c r="D115" s="16" t="s">
        <v>25915</v>
      </c>
      <c r="E115" s="16" t="s">
        <v>25501</v>
      </c>
      <c r="F115" s="16" t="s">
        <v>25908</v>
      </c>
      <c r="G115" s="16" t="s">
        <v>7159</v>
      </c>
      <c r="H115" s="16" t="s">
        <v>25619</v>
      </c>
      <c r="I115" s="16" t="s">
        <v>25916</v>
      </c>
      <c r="J115" s="16" t="s">
        <v>25521</v>
      </c>
      <c r="K115" s="16" t="s">
        <v>25521</v>
      </c>
      <c r="L115" s="16" t="s">
        <v>25521</v>
      </c>
      <c r="M115" s="16" t="s">
        <v>25521</v>
      </c>
      <c r="N115" s="16" t="s">
        <v>25520</v>
      </c>
      <c r="O115" s="16" t="s">
        <v>25521</v>
      </c>
    </row>
    <row r="116" spans="1:15" ht="20.399999999999999" customHeight="1">
      <c r="A116" t="str">
        <f t="shared" si="1"/>
        <v>FES</v>
      </c>
      <c r="B116" s="16" t="s">
        <v>25917</v>
      </c>
      <c r="C116" s="16" t="s">
        <v>7162</v>
      </c>
      <c r="D116" s="16" t="s">
        <v>25918</v>
      </c>
      <c r="E116" s="16" t="s">
        <v>25919</v>
      </c>
      <c r="F116" s="16" t="s">
        <v>25908</v>
      </c>
      <c r="G116" s="16" t="s">
        <v>7159</v>
      </c>
      <c r="H116" s="16" t="s">
        <v>25533</v>
      </c>
      <c r="I116" s="16" t="s">
        <v>25920</v>
      </c>
      <c r="J116" s="16" t="s">
        <v>25520</v>
      </c>
      <c r="K116" s="16" t="s">
        <v>25520</v>
      </c>
      <c r="L116" s="16" t="s">
        <v>25520</v>
      </c>
      <c r="M116" s="16" t="s">
        <v>25521</v>
      </c>
      <c r="N116" s="16" t="s">
        <v>25520</v>
      </c>
      <c r="O116" s="16" t="s">
        <v>25521</v>
      </c>
    </row>
    <row r="117" spans="1:15" ht="20.399999999999999" customHeight="1">
      <c r="A117" t="str">
        <f t="shared" si="1"/>
        <v>HINSG</v>
      </c>
      <c r="B117" s="16" t="s">
        <v>25921</v>
      </c>
      <c r="C117" s="16" t="s">
        <v>7163</v>
      </c>
      <c r="D117" s="16" t="s">
        <v>25922</v>
      </c>
      <c r="E117" s="16" t="s">
        <v>25923</v>
      </c>
      <c r="F117" s="16" t="s">
        <v>25908</v>
      </c>
      <c r="G117" s="16" t="s">
        <v>7159</v>
      </c>
      <c r="H117" s="16" t="s">
        <v>25518</v>
      </c>
      <c r="I117" s="16" t="s">
        <v>25920</v>
      </c>
      <c r="J117" s="16" t="s">
        <v>25520</v>
      </c>
      <c r="K117" s="16" t="s">
        <v>25520</v>
      </c>
      <c r="L117" s="16" t="s">
        <v>25520</v>
      </c>
      <c r="M117" s="16" t="s">
        <v>25521</v>
      </c>
      <c r="N117" s="16" t="s">
        <v>25520</v>
      </c>
      <c r="O117" s="16" t="s">
        <v>25521</v>
      </c>
    </row>
    <row r="118" spans="1:15" ht="20.399999999999999" customHeight="1">
      <c r="A118" t="str">
        <f t="shared" si="1"/>
        <v>HDS</v>
      </c>
      <c r="B118" s="16" t="s">
        <v>25924</v>
      </c>
      <c r="C118" s="16" t="s">
        <v>7164</v>
      </c>
      <c r="D118" s="16" t="s">
        <v>25925</v>
      </c>
      <c r="E118" s="16" t="s">
        <v>25926</v>
      </c>
      <c r="F118" s="16" t="s">
        <v>25908</v>
      </c>
      <c r="G118" s="16" t="s">
        <v>7159</v>
      </c>
      <c r="H118" s="16" t="s">
        <v>25518</v>
      </c>
      <c r="I118" s="16" t="s">
        <v>25920</v>
      </c>
      <c r="J118" s="16" t="s">
        <v>25520</v>
      </c>
      <c r="K118" s="16" t="s">
        <v>25520</v>
      </c>
      <c r="L118" s="16" t="s">
        <v>25520</v>
      </c>
      <c r="M118" s="16" t="s">
        <v>25521</v>
      </c>
      <c r="N118" s="16" t="s">
        <v>25520</v>
      </c>
      <c r="O118" s="16" t="s">
        <v>25521</v>
      </c>
    </row>
    <row r="119" spans="1:15" ht="20.399999999999999" customHeight="1">
      <c r="A119" t="str">
        <f t="shared" si="1"/>
        <v>HAB</v>
      </c>
      <c r="B119" s="16" t="s">
        <v>25927</v>
      </c>
      <c r="C119" s="16" t="s">
        <v>7165</v>
      </c>
      <c r="D119" s="16" t="s">
        <v>25928</v>
      </c>
      <c r="E119" s="16" t="s">
        <v>25929</v>
      </c>
      <c r="F119" s="16" t="s">
        <v>25908</v>
      </c>
      <c r="G119" s="16" t="s">
        <v>7159</v>
      </c>
      <c r="H119" s="16" t="s">
        <v>25518</v>
      </c>
      <c r="I119" s="16" t="s">
        <v>25920</v>
      </c>
      <c r="J119" s="16" t="s">
        <v>25520</v>
      </c>
      <c r="K119" s="16" t="s">
        <v>25520</v>
      </c>
      <c r="L119" s="16" t="s">
        <v>25520</v>
      </c>
      <c r="M119" s="16" t="s">
        <v>25521</v>
      </c>
      <c r="N119" s="16" t="s">
        <v>25520</v>
      </c>
      <c r="O119" s="16" t="s">
        <v>25521</v>
      </c>
    </row>
    <row r="120" spans="1:15" ht="20.399999999999999" customHeight="1">
      <c r="A120" t="str">
        <f t="shared" si="1"/>
        <v>CREFES</v>
      </c>
      <c r="B120" s="16" t="s">
        <v>25930</v>
      </c>
      <c r="C120" s="16" t="s">
        <v>7166</v>
      </c>
      <c r="D120" s="16" t="s">
        <v>25931</v>
      </c>
      <c r="E120" s="16" t="s">
        <v>25932</v>
      </c>
      <c r="F120" s="16" t="s">
        <v>25908</v>
      </c>
      <c r="G120" s="16" t="s">
        <v>7159</v>
      </c>
      <c r="H120" s="16" t="s">
        <v>25518</v>
      </c>
      <c r="I120" s="16" t="s">
        <v>25920</v>
      </c>
      <c r="J120" s="16" t="s">
        <v>25520</v>
      </c>
      <c r="K120" s="16" t="s">
        <v>25520</v>
      </c>
      <c r="L120" s="16" t="s">
        <v>25520</v>
      </c>
      <c r="M120" s="16" t="s">
        <v>25521</v>
      </c>
      <c r="N120" s="16" t="s">
        <v>25520</v>
      </c>
      <c r="O120" s="16" t="s">
        <v>25521</v>
      </c>
    </row>
    <row r="121" spans="1:15" ht="20.399999999999999" customHeight="1">
      <c r="A121" t="str">
        <f t="shared" si="1"/>
        <v>HABF</v>
      </c>
      <c r="B121" s="16" t="s">
        <v>25933</v>
      </c>
      <c r="C121" s="16" t="s">
        <v>7167</v>
      </c>
      <c r="D121" s="16" t="s">
        <v>25934</v>
      </c>
      <c r="E121" s="16" t="s">
        <v>25935</v>
      </c>
      <c r="F121" s="16" t="s">
        <v>25908</v>
      </c>
      <c r="G121" s="16" t="s">
        <v>7159</v>
      </c>
      <c r="H121" s="16" t="s">
        <v>25518</v>
      </c>
      <c r="I121" s="16" t="s">
        <v>25920</v>
      </c>
      <c r="J121" s="16" t="s">
        <v>25520</v>
      </c>
      <c r="K121" s="16" t="s">
        <v>25520</v>
      </c>
      <c r="L121" s="16" t="s">
        <v>25520</v>
      </c>
      <c r="M121" s="16" t="s">
        <v>25521</v>
      </c>
      <c r="N121" s="16" t="s">
        <v>25520</v>
      </c>
      <c r="O121" s="16" t="s">
        <v>25521</v>
      </c>
    </row>
    <row r="122" spans="1:15" ht="20.399999999999999" customHeight="1">
      <c r="A122" t="str">
        <f t="shared" si="1"/>
        <v>HSL (UG EXTINTA)</v>
      </c>
      <c r="B122" s="16" t="s">
        <v>25936</v>
      </c>
      <c r="C122" s="16" t="s">
        <v>7168</v>
      </c>
      <c r="D122" s="16" t="s">
        <v>25937</v>
      </c>
      <c r="E122" s="16" t="s">
        <v>25938</v>
      </c>
      <c r="F122" s="16" t="s">
        <v>25908</v>
      </c>
      <c r="G122" s="16" t="s">
        <v>7159</v>
      </c>
      <c r="H122" s="16" t="s">
        <v>25518</v>
      </c>
      <c r="I122" s="16" t="s">
        <v>25920</v>
      </c>
      <c r="J122" s="16" t="s">
        <v>25521</v>
      </c>
      <c r="K122" s="16" t="s">
        <v>25521</v>
      </c>
      <c r="L122" s="16" t="s">
        <v>25521</v>
      </c>
      <c r="M122" s="16" t="s">
        <v>25521</v>
      </c>
      <c r="N122" s="16" t="s">
        <v>25521</v>
      </c>
      <c r="O122" s="16" t="s">
        <v>25521</v>
      </c>
    </row>
    <row r="123" spans="1:15" ht="20.399999999999999" customHeight="1">
      <c r="A123" t="str">
        <f t="shared" si="1"/>
        <v>HMSA</v>
      </c>
      <c r="B123" s="16" t="s">
        <v>25939</v>
      </c>
      <c r="C123" s="16" t="s">
        <v>7169</v>
      </c>
      <c r="D123" s="16" t="s">
        <v>25940</v>
      </c>
      <c r="E123" s="16" t="s">
        <v>25941</v>
      </c>
      <c r="F123" s="16" t="s">
        <v>25908</v>
      </c>
      <c r="G123" s="16" t="s">
        <v>7159</v>
      </c>
      <c r="H123" s="16" t="s">
        <v>25518</v>
      </c>
      <c r="I123" s="16" t="s">
        <v>25920</v>
      </c>
      <c r="J123" s="16" t="s">
        <v>25520</v>
      </c>
      <c r="K123" s="16" t="s">
        <v>25520</v>
      </c>
      <c r="L123" s="16" t="s">
        <v>25520</v>
      </c>
      <c r="M123" s="16" t="s">
        <v>25521</v>
      </c>
      <c r="N123" s="16" t="s">
        <v>25520</v>
      </c>
      <c r="O123" s="16" t="s">
        <v>25521</v>
      </c>
    </row>
    <row r="124" spans="1:15" ht="20.399999999999999" customHeight="1">
      <c r="A124" t="str">
        <f t="shared" si="1"/>
        <v>HRAS</v>
      </c>
      <c r="B124" s="16" t="s">
        <v>25942</v>
      </c>
      <c r="C124" s="16" t="s">
        <v>7170</v>
      </c>
      <c r="D124" s="16" t="s">
        <v>25943</v>
      </c>
      <c r="E124" s="16" t="s">
        <v>25944</v>
      </c>
      <c r="F124" s="16" t="s">
        <v>25908</v>
      </c>
      <c r="G124" s="16" t="s">
        <v>7159</v>
      </c>
      <c r="H124" s="16" t="s">
        <v>25518</v>
      </c>
      <c r="I124" s="16" t="s">
        <v>25920</v>
      </c>
      <c r="J124" s="16" t="s">
        <v>25520</v>
      </c>
      <c r="K124" s="16" t="s">
        <v>25520</v>
      </c>
      <c r="L124" s="16" t="s">
        <v>25520</v>
      </c>
      <c r="M124" s="16" t="s">
        <v>25521</v>
      </c>
      <c r="N124" s="16" t="s">
        <v>25520</v>
      </c>
      <c r="O124" s="16" t="s">
        <v>25521</v>
      </c>
    </row>
    <row r="125" spans="1:15" ht="20.399999999999999" customHeight="1">
      <c r="A125" t="str">
        <f t="shared" si="1"/>
        <v>CAPAAC</v>
      </c>
      <c r="B125" s="16" t="s">
        <v>25945</v>
      </c>
      <c r="C125" s="16" t="s">
        <v>7171</v>
      </c>
      <c r="D125" s="16" t="s">
        <v>25946</v>
      </c>
      <c r="E125" s="16" t="s">
        <v>25947</v>
      </c>
      <c r="F125" s="16" t="s">
        <v>25908</v>
      </c>
      <c r="G125" s="16" t="s">
        <v>7159</v>
      </c>
      <c r="H125" s="16" t="s">
        <v>25518</v>
      </c>
      <c r="I125" s="16" t="s">
        <v>25920</v>
      </c>
      <c r="J125" s="16" t="s">
        <v>25520</v>
      </c>
      <c r="K125" s="16" t="s">
        <v>25520</v>
      </c>
      <c r="L125" s="16" t="s">
        <v>25520</v>
      </c>
      <c r="M125" s="16" t="s">
        <v>25521</v>
      </c>
      <c r="N125" s="16" t="s">
        <v>25520</v>
      </c>
      <c r="O125" s="16" t="s">
        <v>25521</v>
      </c>
    </row>
    <row r="126" spans="1:15" ht="20.399999999999999" customHeight="1">
      <c r="A126" t="str">
        <f t="shared" si="1"/>
        <v>CPF</v>
      </c>
      <c r="B126" s="16" t="s">
        <v>25948</v>
      </c>
      <c r="C126" s="16" t="s">
        <v>7172</v>
      </c>
      <c r="D126" s="16" t="s">
        <v>25949</v>
      </c>
      <c r="E126" s="16" t="s">
        <v>25950</v>
      </c>
      <c r="F126" s="16" t="s">
        <v>25908</v>
      </c>
      <c r="G126" s="16" t="s">
        <v>7159</v>
      </c>
      <c r="H126" s="16" t="s">
        <v>25518</v>
      </c>
      <c r="I126" s="16" t="s">
        <v>25920</v>
      </c>
      <c r="J126" s="16" t="s">
        <v>25520</v>
      </c>
      <c r="K126" s="16" t="s">
        <v>25520</v>
      </c>
      <c r="L126" s="16" t="s">
        <v>25520</v>
      </c>
      <c r="M126" s="16" t="s">
        <v>25521</v>
      </c>
      <c r="N126" s="16" t="s">
        <v>25520</v>
      </c>
      <c r="O126" s="16" t="s">
        <v>25521</v>
      </c>
    </row>
    <row r="127" spans="1:15" ht="20.399999999999999" customHeight="1">
      <c r="A127" t="str">
        <f t="shared" si="1"/>
        <v>HDRC</v>
      </c>
      <c r="B127" s="16" t="s">
        <v>25951</v>
      </c>
      <c r="C127" s="16" t="s">
        <v>7173</v>
      </c>
      <c r="D127" s="16" t="s">
        <v>25952</v>
      </c>
      <c r="E127" s="16" t="s">
        <v>25953</v>
      </c>
      <c r="F127" s="16" t="s">
        <v>25908</v>
      </c>
      <c r="G127" s="16" t="s">
        <v>7159</v>
      </c>
      <c r="H127" s="16" t="s">
        <v>25518</v>
      </c>
      <c r="I127" s="16" t="s">
        <v>25920</v>
      </c>
      <c r="J127" s="16" t="s">
        <v>25520</v>
      </c>
      <c r="K127" s="16" t="s">
        <v>25520</v>
      </c>
      <c r="L127" s="16" t="s">
        <v>25520</v>
      </c>
      <c r="M127" s="16" t="s">
        <v>25521</v>
      </c>
      <c r="N127" s="16" t="s">
        <v>25520</v>
      </c>
      <c r="O127" s="16" t="s">
        <v>25521</v>
      </c>
    </row>
    <row r="128" spans="1:15" ht="20.399999999999999" customHeight="1">
      <c r="A128" t="str">
        <f t="shared" si="1"/>
        <v>UIJM</v>
      </c>
      <c r="B128" s="16" t="s">
        <v>25954</v>
      </c>
      <c r="C128" s="16" t="s">
        <v>7174</v>
      </c>
      <c r="D128" s="16" t="s">
        <v>25955</v>
      </c>
      <c r="E128" s="16" t="s">
        <v>25956</v>
      </c>
      <c r="F128" s="16" t="s">
        <v>25908</v>
      </c>
      <c r="G128" s="16" t="s">
        <v>7159</v>
      </c>
      <c r="H128" s="16" t="s">
        <v>25518</v>
      </c>
      <c r="I128" s="16" t="s">
        <v>25920</v>
      </c>
      <c r="J128" s="16" t="s">
        <v>25520</v>
      </c>
      <c r="K128" s="16" t="s">
        <v>25520</v>
      </c>
      <c r="L128" s="16" t="s">
        <v>25520</v>
      </c>
      <c r="M128" s="16" t="s">
        <v>25521</v>
      </c>
      <c r="N128" s="16" t="s">
        <v>25520</v>
      </c>
      <c r="O128" s="16" t="s">
        <v>25521</v>
      </c>
    </row>
    <row r="129" spans="1:15" ht="20.399999999999999" customHeight="1">
      <c r="A129" t="str">
        <f t="shared" si="1"/>
        <v>HSJC</v>
      </c>
      <c r="B129" s="16" t="s">
        <v>25957</v>
      </c>
      <c r="C129" s="16" t="s">
        <v>7175</v>
      </c>
      <c r="D129" s="16" t="s">
        <v>25958</v>
      </c>
      <c r="E129" s="16" t="s">
        <v>25959</v>
      </c>
      <c r="F129" s="16" t="s">
        <v>25908</v>
      </c>
      <c r="G129" s="16" t="s">
        <v>7159</v>
      </c>
      <c r="H129" s="16" t="s">
        <v>25518</v>
      </c>
      <c r="I129" s="16" t="s">
        <v>25920</v>
      </c>
      <c r="J129" s="16" t="s">
        <v>25520</v>
      </c>
      <c r="K129" s="16" t="s">
        <v>25520</v>
      </c>
      <c r="L129" s="16" t="s">
        <v>25520</v>
      </c>
      <c r="M129" s="16" t="s">
        <v>25521</v>
      </c>
      <c r="N129" s="16" t="s">
        <v>25520</v>
      </c>
      <c r="O129" s="16" t="s">
        <v>25521</v>
      </c>
    </row>
    <row r="130" spans="1:15" ht="20.399999999999999" customHeight="1">
      <c r="A130" t="str">
        <f t="shared" si="1"/>
        <v>HJSN</v>
      </c>
      <c r="B130" s="16" t="s">
        <v>25960</v>
      </c>
      <c r="C130" s="16" t="s">
        <v>7176</v>
      </c>
      <c r="D130" s="16" t="s">
        <v>25961</v>
      </c>
      <c r="E130" s="16" t="s">
        <v>25962</v>
      </c>
      <c r="F130" s="16" t="s">
        <v>25908</v>
      </c>
      <c r="G130" s="16" t="s">
        <v>7159</v>
      </c>
      <c r="H130" s="16" t="s">
        <v>25518</v>
      </c>
      <c r="I130" s="16" t="s">
        <v>25920</v>
      </c>
      <c r="J130" s="16" t="s">
        <v>25520</v>
      </c>
      <c r="K130" s="16" t="s">
        <v>25520</v>
      </c>
      <c r="L130" s="16" t="s">
        <v>25520</v>
      </c>
      <c r="M130" s="16" t="s">
        <v>25521</v>
      </c>
      <c r="N130" s="16" t="s">
        <v>25520</v>
      </c>
      <c r="O130" s="16" t="s">
        <v>25521</v>
      </c>
    </row>
    <row r="131" spans="1:15" ht="20.399999999999999" customHeight="1">
      <c r="A131" t="str">
        <f t="shared" si="1"/>
        <v>HIMABA (UG EXTINTA)</v>
      </c>
      <c r="B131" s="16" t="s">
        <v>25963</v>
      </c>
      <c r="C131" s="16" t="s">
        <v>7177</v>
      </c>
      <c r="D131" s="16" t="s">
        <v>25964</v>
      </c>
      <c r="E131" s="16" t="s">
        <v>25965</v>
      </c>
      <c r="F131" s="16" t="s">
        <v>25908</v>
      </c>
      <c r="G131" s="16" t="s">
        <v>7159</v>
      </c>
      <c r="H131" s="16" t="s">
        <v>25518</v>
      </c>
      <c r="I131" s="16" t="s">
        <v>25920</v>
      </c>
      <c r="J131" s="16" t="s">
        <v>25521</v>
      </c>
      <c r="K131" s="16" t="s">
        <v>25521</v>
      </c>
      <c r="L131" s="16" t="s">
        <v>25521</v>
      </c>
      <c r="M131" s="16" t="s">
        <v>25521</v>
      </c>
      <c r="N131" s="16" t="s">
        <v>25521</v>
      </c>
      <c r="O131" s="16" t="s">
        <v>25521</v>
      </c>
    </row>
    <row r="132" spans="1:15" ht="20.399999999999999" customHeight="1">
      <c r="A132" t="str">
        <f t="shared" si="1"/>
        <v>SRSCI</v>
      </c>
      <c r="B132" s="16" t="s">
        <v>25966</v>
      </c>
      <c r="C132" s="16" t="s">
        <v>7178</v>
      </c>
      <c r="D132" s="16" t="s">
        <v>25967</v>
      </c>
      <c r="E132" s="16" t="s">
        <v>25968</v>
      </c>
      <c r="F132" s="16" t="s">
        <v>25908</v>
      </c>
      <c r="G132" s="16" t="s">
        <v>7159</v>
      </c>
      <c r="H132" s="16" t="s">
        <v>25518</v>
      </c>
      <c r="I132" s="16" t="s">
        <v>25920</v>
      </c>
      <c r="J132" s="16" t="s">
        <v>25520</v>
      </c>
      <c r="K132" s="16" t="s">
        <v>25520</v>
      </c>
      <c r="L132" s="16" t="s">
        <v>25520</v>
      </c>
      <c r="M132" s="16" t="s">
        <v>25521</v>
      </c>
      <c r="N132" s="16" t="s">
        <v>25520</v>
      </c>
      <c r="O132" s="16" t="s">
        <v>25521</v>
      </c>
    </row>
    <row r="133" spans="1:15" ht="20.399999999999999" customHeight="1">
      <c r="A133" t="str">
        <f t="shared" si="1"/>
        <v>SRSSM</v>
      </c>
      <c r="B133" s="16" t="s">
        <v>25969</v>
      </c>
      <c r="C133" s="16" t="s">
        <v>7179</v>
      </c>
      <c r="D133" s="16" t="s">
        <v>25970</v>
      </c>
      <c r="E133" s="16" t="s">
        <v>25971</v>
      </c>
      <c r="F133" s="16" t="s">
        <v>25908</v>
      </c>
      <c r="G133" s="16" t="s">
        <v>7159</v>
      </c>
      <c r="H133" s="16" t="s">
        <v>25518</v>
      </c>
      <c r="I133" s="16" t="s">
        <v>25920</v>
      </c>
      <c r="J133" s="16" t="s">
        <v>25520</v>
      </c>
      <c r="K133" s="16" t="s">
        <v>25520</v>
      </c>
      <c r="L133" s="16" t="s">
        <v>25520</v>
      </c>
      <c r="M133" s="16" t="s">
        <v>25521</v>
      </c>
      <c r="N133" s="16" t="s">
        <v>25520</v>
      </c>
      <c r="O133" s="16" t="s">
        <v>25521</v>
      </c>
    </row>
    <row r="134" spans="1:15" ht="20.399999999999999" customHeight="1">
      <c r="A134" t="str">
        <f t="shared" ref="A134:A197" si="2">+C134</f>
        <v>SRSC</v>
      </c>
      <c r="B134" s="16" t="s">
        <v>25972</v>
      </c>
      <c r="C134" s="16" t="s">
        <v>7180</v>
      </c>
      <c r="D134" s="16" t="s">
        <v>25973</v>
      </c>
      <c r="E134" s="16" t="s">
        <v>25974</v>
      </c>
      <c r="F134" s="16" t="s">
        <v>25908</v>
      </c>
      <c r="G134" s="16" t="s">
        <v>7159</v>
      </c>
      <c r="H134" s="16" t="s">
        <v>25518</v>
      </c>
      <c r="I134" s="16" t="s">
        <v>25920</v>
      </c>
      <c r="J134" s="16" t="s">
        <v>25520</v>
      </c>
      <c r="K134" s="16" t="s">
        <v>25520</v>
      </c>
      <c r="L134" s="16" t="s">
        <v>25520</v>
      </c>
      <c r="M134" s="16" t="s">
        <v>25521</v>
      </c>
      <c r="N134" s="16" t="s">
        <v>25520</v>
      </c>
      <c r="O134" s="16" t="s">
        <v>25521</v>
      </c>
    </row>
    <row r="135" spans="1:15" ht="20.399999999999999" customHeight="1">
      <c r="A135" t="str">
        <f t="shared" si="2"/>
        <v>SRSV</v>
      </c>
      <c r="B135" s="16" t="s">
        <v>25975</v>
      </c>
      <c r="C135" s="16" t="s">
        <v>7181</v>
      </c>
      <c r="D135" s="16" t="s">
        <v>25976</v>
      </c>
      <c r="E135" s="16" t="s">
        <v>25977</v>
      </c>
      <c r="F135" s="16" t="s">
        <v>25908</v>
      </c>
      <c r="G135" s="16" t="s">
        <v>7159</v>
      </c>
      <c r="H135" s="16" t="s">
        <v>25518</v>
      </c>
      <c r="I135" s="16" t="s">
        <v>25920</v>
      </c>
      <c r="J135" s="16" t="s">
        <v>25520</v>
      </c>
      <c r="K135" s="16" t="s">
        <v>25520</v>
      </c>
      <c r="L135" s="16" t="s">
        <v>25520</v>
      </c>
      <c r="M135" s="16" t="s">
        <v>25521</v>
      </c>
      <c r="N135" s="16" t="s">
        <v>25520</v>
      </c>
      <c r="O135" s="16" t="s">
        <v>25521</v>
      </c>
    </row>
    <row r="136" spans="1:15" ht="20.399999999999999" customHeight="1">
      <c r="A136" t="str">
        <f t="shared" si="2"/>
        <v>SESP</v>
      </c>
      <c r="B136" s="16" t="s">
        <v>25978</v>
      </c>
      <c r="C136" s="16" t="s">
        <v>7187</v>
      </c>
      <c r="D136" s="16" t="s">
        <v>25979</v>
      </c>
      <c r="E136" s="16" t="s">
        <v>24159</v>
      </c>
      <c r="F136" s="16" t="s">
        <v>25980</v>
      </c>
      <c r="G136" s="16" t="s">
        <v>7186</v>
      </c>
      <c r="H136" s="16" t="s">
        <v>25518</v>
      </c>
      <c r="I136" s="16" t="s">
        <v>25519</v>
      </c>
      <c r="J136" s="16" t="s">
        <v>25520</v>
      </c>
      <c r="K136" s="16" t="s">
        <v>25520</v>
      </c>
      <c r="L136" s="16" t="s">
        <v>25520</v>
      </c>
      <c r="M136" s="16" t="s">
        <v>25521</v>
      </c>
      <c r="N136" s="16" t="s">
        <v>25520</v>
      </c>
      <c r="O136" s="16" t="s">
        <v>25521</v>
      </c>
    </row>
    <row r="137" spans="1:15" ht="20.399999999999999" customHeight="1">
      <c r="A137" t="str">
        <f t="shared" si="2"/>
        <v>PCES</v>
      </c>
      <c r="B137" s="16" t="s">
        <v>25981</v>
      </c>
      <c r="C137" s="16" t="s">
        <v>7190</v>
      </c>
      <c r="D137" s="16" t="s">
        <v>25982</v>
      </c>
      <c r="E137" s="16" t="s">
        <v>12075</v>
      </c>
      <c r="F137" s="16" t="s">
        <v>25980</v>
      </c>
      <c r="G137" s="16" t="s">
        <v>7186</v>
      </c>
      <c r="H137" s="16" t="s">
        <v>25518</v>
      </c>
      <c r="I137" s="16" t="s">
        <v>25519</v>
      </c>
      <c r="J137" s="16" t="s">
        <v>25520</v>
      </c>
      <c r="K137" s="16" t="s">
        <v>25520</v>
      </c>
      <c r="L137" s="16" t="s">
        <v>25520</v>
      </c>
      <c r="M137" s="16" t="s">
        <v>25521</v>
      </c>
      <c r="N137" s="16" t="s">
        <v>25520</v>
      </c>
      <c r="O137" s="16" t="s">
        <v>25521</v>
      </c>
    </row>
    <row r="138" spans="1:15" ht="20.399999999999999" customHeight="1">
      <c r="A138" t="str">
        <f t="shared" si="2"/>
        <v>PMES</v>
      </c>
      <c r="B138" s="16" t="s">
        <v>25983</v>
      </c>
      <c r="C138" s="16" t="s">
        <v>7193</v>
      </c>
      <c r="D138" s="16" t="s">
        <v>25984</v>
      </c>
      <c r="E138" s="16" t="s">
        <v>14585</v>
      </c>
      <c r="F138" s="16" t="s">
        <v>25980</v>
      </c>
      <c r="G138" s="16" t="s">
        <v>7186</v>
      </c>
      <c r="H138" s="16" t="s">
        <v>25518</v>
      </c>
      <c r="I138" s="16" t="s">
        <v>25519</v>
      </c>
      <c r="J138" s="16" t="s">
        <v>25520</v>
      </c>
      <c r="K138" s="16" t="s">
        <v>25520</v>
      </c>
      <c r="L138" s="16" t="s">
        <v>25520</v>
      </c>
      <c r="M138" s="16" t="s">
        <v>25521</v>
      </c>
      <c r="N138" s="16" t="s">
        <v>25520</v>
      </c>
      <c r="O138" s="16" t="s">
        <v>25521</v>
      </c>
    </row>
    <row r="139" spans="1:15" ht="20.399999999999999" customHeight="1">
      <c r="A139" t="str">
        <f t="shared" si="2"/>
        <v>CBMES</v>
      </c>
      <c r="B139" s="16" t="s">
        <v>25985</v>
      </c>
      <c r="C139" s="16" t="s">
        <v>7197</v>
      </c>
      <c r="D139" s="16" t="s">
        <v>25986</v>
      </c>
      <c r="E139" s="16" t="s">
        <v>7513</v>
      </c>
      <c r="F139" s="16" t="s">
        <v>25980</v>
      </c>
      <c r="G139" s="16" t="s">
        <v>7186</v>
      </c>
      <c r="H139" s="16" t="s">
        <v>25518</v>
      </c>
      <c r="I139" s="16" t="s">
        <v>25519</v>
      </c>
      <c r="J139" s="16" t="s">
        <v>25520</v>
      </c>
      <c r="K139" s="16" t="s">
        <v>25520</v>
      </c>
      <c r="L139" s="16" t="s">
        <v>25520</v>
      </c>
      <c r="M139" s="16" t="s">
        <v>25521</v>
      </c>
      <c r="N139" s="16" t="s">
        <v>25520</v>
      </c>
      <c r="O139" s="16" t="s">
        <v>25521</v>
      </c>
    </row>
    <row r="140" spans="1:15" ht="20.399999999999999" customHeight="1">
      <c r="A140" t="str">
        <f t="shared" si="2"/>
        <v>DSPM</v>
      </c>
      <c r="B140" s="16" t="s">
        <v>25987</v>
      </c>
      <c r="C140" s="16" t="s">
        <v>7201</v>
      </c>
      <c r="D140" s="16" t="s">
        <v>25988</v>
      </c>
      <c r="E140" s="16" t="s">
        <v>9141</v>
      </c>
      <c r="F140" s="16" t="s">
        <v>25980</v>
      </c>
      <c r="G140" s="16" t="s">
        <v>7186</v>
      </c>
      <c r="H140" s="16" t="s">
        <v>25518</v>
      </c>
      <c r="I140" s="16" t="s">
        <v>25519</v>
      </c>
      <c r="J140" s="16" t="s">
        <v>25520</v>
      </c>
      <c r="K140" s="16" t="s">
        <v>25520</v>
      </c>
      <c r="L140" s="16" t="s">
        <v>25520</v>
      </c>
      <c r="M140" s="16" t="s">
        <v>25521</v>
      </c>
      <c r="N140" s="16" t="s">
        <v>25520</v>
      </c>
      <c r="O140" s="16" t="s">
        <v>25521</v>
      </c>
    </row>
    <row r="141" spans="1:15" ht="20.399999999999999" customHeight="1">
      <c r="A141" t="str">
        <f t="shared" si="2"/>
        <v>CEPDEC</v>
      </c>
      <c r="B141" s="16" t="s">
        <v>25989</v>
      </c>
      <c r="C141" s="16" t="s">
        <v>7203</v>
      </c>
      <c r="D141" s="16" t="s">
        <v>25990</v>
      </c>
      <c r="E141" s="16" t="s">
        <v>25991</v>
      </c>
      <c r="F141" s="16" t="s">
        <v>25980</v>
      </c>
      <c r="G141" s="16" t="s">
        <v>7186</v>
      </c>
      <c r="H141" s="16" t="s">
        <v>25518</v>
      </c>
      <c r="I141" s="16" t="s">
        <v>25519</v>
      </c>
      <c r="J141" s="16" t="s">
        <v>25520</v>
      </c>
      <c r="K141" s="16" t="s">
        <v>25520</v>
      </c>
      <c r="L141" s="16" t="s">
        <v>25520</v>
      </c>
      <c r="M141" s="16" t="s">
        <v>25521</v>
      </c>
      <c r="N141" s="16" t="s">
        <v>25520</v>
      </c>
      <c r="O141" s="16" t="s">
        <v>25521</v>
      </c>
    </row>
    <row r="142" spans="1:15" ht="20.399999999999999" customHeight="1">
      <c r="A142" t="str">
        <f t="shared" si="2"/>
        <v>DETRAN-ES (UG EXTINTA)</v>
      </c>
      <c r="B142" s="16" t="s">
        <v>25992</v>
      </c>
      <c r="C142" s="16" t="s">
        <v>25993</v>
      </c>
      <c r="D142" s="16" t="s">
        <v>25994</v>
      </c>
      <c r="E142" s="16" t="s">
        <v>8484</v>
      </c>
      <c r="F142" s="16" t="s">
        <v>25980</v>
      </c>
      <c r="G142" s="16" t="s">
        <v>7186</v>
      </c>
      <c r="H142" s="16" t="s">
        <v>25518</v>
      </c>
      <c r="I142" s="16" t="s">
        <v>25995</v>
      </c>
      <c r="J142" s="16" t="s">
        <v>25521</v>
      </c>
      <c r="K142" s="16" t="s">
        <v>25521</v>
      </c>
      <c r="L142" s="16" t="s">
        <v>25521</v>
      </c>
      <c r="M142" s="16" t="s">
        <v>25521</v>
      </c>
      <c r="N142" s="16" t="s">
        <v>25521</v>
      </c>
      <c r="O142" s="16" t="s">
        <v>25521</v>
      </c>
    </row>
    <row r="143" spans="1:15" ht="20.399999999999999" customHeight="1">
      <c r="A143" t="str">
        <f t="shared" si="2"/>
        <v>DETRAN-ES</v>
      </c>
      <c r="B143" s="16" t="s">
        <v>25996</v>
      </c>
      <c r="C143" s="16" t="s">
        <v>7205</v>
      </c>
      <c r="D143" s="16" t="s">
        <v>25997</v>
      </c>
      <c r="E143" s="16" t="s">
        <v>8484</v>
      </c>
      <c r="F143" s="16" t="s">
        <v>25980</v>
      </c>
      <c r="G143" s="16" t="s">
        <v>7186</v>
      </c>
      <c r="H143" s="16" t="s">
        <v>25568</v>
      </c>
      <c r="I143" s="16" t="s">
        <v>25998</v>
      </c>
      <c r="J143" s="16" t="s">
        <v>25520</v>
      </c>
      <c r="K143" s="16" t="s">
        <v>25520</v>
      </c>
      <c r="L143" s="16" t="s">
        <v>25520</v>
      </c>
      <c r="M143" s="16" t="s">
        <v>25521</v>
      </c>
      <c r="N143" s="16" t="s">
        <v>25520</v>
      </c>
      <c r="O143" s="16" t="s">
        <v>25521</v>
      </c>
    </row>
    <row r="144" spans="1:15" ht="20.399999999999999" customHeight="1">
      <c r="A144" t="str">
        <f t="shared" si="2"/>
        <v>FUNREPOCI</v>
      </c>
      <c r="B144" s="16" t="s">
        <v>25999</v>
      </c>
      <c r="C144" s="16" t="s">
        <v>7192</v>
      </c>
      <c r="D144" s="16" t="s">
        <v>26000</v>
      </c>
      <c r="E144" s="16" t="s">
        <v>26001</v>
      </c>
      <c r="F144" s="16" t="s">
        <v>25980</v>
      </c>
      <c r="G144" s="16" t="s">
        <v>7186</v>
      </c>
      <c r="H144" s="16" t="s">
        <v>25533</v>
      </c>
      <c r="I144" s="16" t="s">
        <v>26002</v>
      </c>
      <c r="J144" s="16" t="s">
        <v>25520</v>
      </c>
      <c r="K144" s="16" t="s">
        <v>25520</v>
      </c>
      <c r="L144" s="16" t="s">
        <v>25520</v>
      </c>
      <c r="M144" s="16" t="s">
        <v>25521</v>
      </c>
      <c r="N144" s="16" t="s">
        <v>25520</v>
      </c>
      <c r="O144" s="16" t="s">
        <v>25521</v>
      </c>
    </row>
    <row r="145" spans="1:15" ht="20.399999999999999" customHeight="1">
      <c r="A145" t="str">
        <f t="shared" si="2"/>
        <v>FUNREPOM</v>
      </c>
      <c r="B145" s="16" t="s">
        <v>26003</v>
      </c>
      <c r="C145" s="16" t="s">
        <v>7195</v>
      </c>
      <c r="D145" s="16" t="s">
        <v>26004</v>
      </c>
      <c r="E145" s="16" t="s">
        <v>26005</v>
      </c>
      <c r="F145" s="16" t="s">
        <v>25980</v>
      </c>
      <c r="G145" s="16" t="s">
        <v>7186</v>
      </c>
      <c r="H145" s="16" t="s">
        <v>25533</v>
      </c>
      <c r="I145" s="16" t="s">
        <v>26006</v>
      </c>
      <c r="J145" s="16" t="s">
        <v>25520</v>
      </c>
      <c r="K145" s="16" t="s">
        <v>25520</v>
      </c>
      <c r="L145" s="16" t="s">
        <v>25520</v>
      </c>
      <c r="M145" s="16" t="s">
        <v>25521</v>
      </c>
      <c r="N145" s="16" t="s">
        <v>25520</v>
      </c>
      <c r="O145" s="16" t="s">
        <v>25521</v>
      </c>
    </row>
    <row r="146" spans="1:15" ht="20.399999999999999" customHeight="1">
      <c r="A146" t="str">
        <f t="shared" si="2"/>
        <v>FSPMES</v>
      </c>
      <c r="B146" s="16" t="s">
        <v>26007</v>
      </c>
      <c r="C146" s="16" t="s">
        <v>7196</v>
      </c>
      <c r="D146" s="16" t="s">
        <v>26008</v>
      </c>
      <c r="E146" s="16" t="s">
        <v>26009</v>
      </c>
      <c r="F146" s="16" t="s">
        <v>25980</v>
      </c>
      <c r="G146" s="16" t="s">
        <v>7186</v>
      </c>
      <c r="H146" s="16" t="s">
        <v>25533</v>
      </c>
      <c r="I146" s="16" t="s">
        <v>26010</v>
      </c>
      <c r="J146" s="16" t="s">
        <v>25520</v>
      </c>
      <c r="K146" s="16" t="s">
        <v>25520</v>
      </c>
      <c r="L146" s="16" t="s">
        <v>25520</v>
      </c>
      <c r="M146" s="16" t="s">
        <v>25521</v>
      </c>
      <c r="N146" s="16" t="s">
        <v>25520</v>
      </c>
      <c r="O146" s="16" t="s">
        <v>25521</v>
      </c>
    </row>
    <row r="147" spans="1:15" ht="20.399999999999999" customHeight="1">
      <c r="A147" t="str">
        <f t="shared" si="2"/>
        <v>FUNREBOM</v>
      </c>
      <c r="B147" s="16" t="s">
        <v>26011</v>
      </c>
      <c r="C147" s="16" t="s">
        <v>7199</v>
      </c>
      <c r="D147" s="16" t="s">
        <v>26012</v>
      </c>
      <c r="E147" s="16" t="s">
        <v>26013</v>
      </c>
      <c r="F147" s="16" t="s">
        <v>25980</v>
      </c>
      <c r="G147" s="16" t="s">
        <v>7186</v>
      </c>
      <c r="H147" s="16" t="s">
        <v>25533</v>
      </c>
      <c r="I147" s="16" t="s">
        <v>26014</v>
      </c>
      <c r="J147" s="16" t="s">
        <v>25520</v>
      </c>
      <c r="K147" s="16" t="s">
        <v>25520</v>
      </c>
      <c r="L147" s="16" t="s">
        <v>25520</v>
      </c>
      <c r="M147" s="16" t="s">
        <v>25521</v>
      </c>
      <c r="N147" s="16" t="s">
        <v>25520</v>
      </c>
      <c r="O147" s="16" t="s">
        <v>25521</v>
      </c>
    </row>
    <row r="148" spans="1:15" ht="20.399999999999999" customHeight="1">
      <c r="A148" t="str">
        <f t="shared" si="2"/>
        <v>FUNPDEC-ES</v>
      </c>
      <c r="B148" s="16" t="s">
        <v>26015</v>
      </c>
      <c r="C148" s="16" t="s">
        <v>7200</v>
      </c>
      <c r="D148" s="16" t="s">
        <v>26016</v>
      </c>
      <c r="E148" s="16" t="s">
        <v>26017</v>
      </c>
      <c r="F148" s="16" t="s">
        <v>25980</v>
      </c>
      <c r="G148" s="16" t="s">
        <v>7186</v>
      </c>
      <c r="H148" s="16" t="s">
        <v>25533</v>
      </c>
      <c r="I148" s="16" t="s">
        <v>26018</v>
      </c>
      <c r="J148" s="16" t="s">
        <v>25520</v>
      </c>
      <c r="K148" s="16" t="s">
        <v>25520</v>
      </c>
      <c r="L148" s="16" t="s">
        <v>25520</v>
      </c>
      <c r="M148" s="16" t="s">
        <v>25521</v>
      </c>
      <c r="N148" s="16" t="s">
        <v>25520</v>
      </c>
      <c r="O148" s="16" t="s">
        <v>25521</v>
      </c>
    </row>
    <row r="149" spans="1:15" ht="20.399999999999999" customHeight="1">
      <c r="A149" t="str">
        <f t="shared" si="2"/>
        <v>FESP</v>
      </c>
      <c r="B149" s="16" t="s">
        <v>26019</v>
      </c>
      <c r="C149" s="16" t="s">
        <v>7189</v>
      </c>
      <c r="D149" s="16" t="s">
        <v>26020</v>
      </c>
      <c r="E149" s="16" t="s">
        <v>26021</v>
      </c>
      <c r="F149" s="16" t="s">
        <v>25980</v>
      </c>
      <c r="G149" s="16" t="s">
        <v>7186</v>
      </c>
      <c r="H149" s="16" t="s">
        <v>25533</v>
      </c>
      <c r="I149" s="16" t="s">
        <v>26022</v>
      </c>
      <c r="J149" s="16" t="s">
        <v>25520</v>
      </c>
      <c r="K149" s="16" t="s">
        <v>25520</v>
      </c>
      <c r="L149" s="16" t="s">
        <v>25520</v>
      </c>
      <c r="M149" s="16" t="s">
        <v>25521</v>
      </c>
      <c r="N149" s="16" t="s">
        <v>25520</v>
      </c>
      <c r="O149" s="16" t="s">
        <v>25521</v>
      </c>
    </row>
    <row r="150" spans="1:15" ht="20.399999999999999" customHeight="1">
      <c r="A150" t="str">
        <f t="shared" si="2"/>
        <v>SEJUS</v>
      </c>
      <c r="B150" s="16" t="s">
        <v>26023</v>
      </c>
      <c r="C150" s="16" t="s">
        <v>7208</v>
      </c>
      <c r="D150" s="16" t="s">
        <v>26024</v>
      </c>
      <c r="E150" s="16" t="s">
        <v>22196</v>
      </c>
      <c r="F150" s="16" t="s">
        <v>26025</v>
      </c>
      <c r="G150" s="16" t="s">
        <v>7207</v>
      </c>
      <c r="H150" s="16" t="s">
        <v>25518</v>
      </c>
      <c r="I150" s="16" t="s">
        <v>25519</v>
      </c>
      <c r="J150" s="16" t="s">
        <v>25520</v>
      </c>
      <c r="K150" s="16" t="s">
        <v>25520</v>
      </c>
      <c r="L150" s="16" t="s">
        <v>25520</v>
      </c>
      <c r="M150" s="16" t="s">
        <v>25521</v>
      </c>
      <c r="N150" s="16" t="s">
        <v>25520</v>
      </c>
      <c r="O150" s="16" t="s">
        <v>25521</v>
      </c>
    </row>
    <row r="151" spans="1:15" ht="20.399999999999999" customHeight="1">
      <c r="A151" t="str">
        <f t="shared" si="2"/>
        <v>IASES (UG EXTINTA)</v>
      </c>
      <c r="B151" s="16" t="s">
        <v>26026</v>
      </c>
      <c r="C151" s="16" t="s">
        <v>26027</v>
      </c>
      <c r="D151" s="16" t="s">
        <v>26028</v>
      </c>
      <c r="E151" s="16" t="s">
        <v>10472</v>
      </c>
      <c r="F151" s="16" t="s">
        <v>26025</v>
      </c>
      <c r="G151" s="16" t="s">
        <v>7207</v>
      </c>
      <c r="H151" s="16" t="s">
        <v>25568</v>
      </c>
      <c r="I151" s="16" t="s">
        <v>26029</v>
      </c>
      <c r="J151" s="16" t="s">
        <v>25521</v>
      </c>
      <c r="K151" s="16" t="s">
        <v>25521</v>
      </c>
      <c r="L151" s="16" t="s">
        <v>25521</v>
      </c>
      <c r="M151" s="16" t="s">
        <v>25521</v>
      </c>
      <c r="N151" s="16" t="s">
        <v>25521</v>
      </c>
      <c r="O151" s="16" t="s">
        <v>25521</v>
      </c>
    </row>
    <row r="152" spans="1:15" ht="20.399999999999999" customHeight="1">
      <c r="A152" t="str">
        <f t="shared" si="2"/>
        <v>PROCON-ES</v>
      </c>
      <c r="B152" s="16" t="s">
        <v>26030</v>
      </c>
      <c r="C152" s="16" t="s">
        <v>7212</v>
      </c>
      <c r="D152" s="16" t="s">
        <v>26031</v>
      </c>
      <c r="E152" s="16" t="s">
        <v>18751</v>
      </c>
      <c r="F152" s="16" t="s">
        <v>26025</v>
      </c>
      <c r="G152" s="16" t="s">
        <v>7207</v>
      </c>
      <c r="H152" s="16" t="s">
        <v>25568</v>
      </c>
      <c r="I152" s="16" t="s">
        <v>26032</v>
      </c>
      <c r="J152" s="16" t="s">
        <v>25520</v>
      </c>
      <c r="K152" s="16" t="s">
        <v>25520</v>
      </c>
      <c r="L152" s="16" t="s">
        <v>25520</v>
      </c>
      <c r="M152" s="16" t="s">
        <v>25521</v>
      </c>
      <c r="N152" s="16" t="s">
        <v>25520</v>
      </c>
      <c r="O152" s="16" t="s">
        <v>25521</v>
      </c>
    </row>
    <row r="153" spans="1:15" ht="20.399999999999999" customHeight="1">
      <c r="A153" t="str">
        <f t="shared" si="2"/>
        <v>FRSP</v>
      </c>
      <c r="B153" s="16" t="s">
        <v>26033</v>
      </c>
      <c r="C153" s="16" t="s">
        <v>7211</v>
      </c>
      <c r="D153" s="16" t="s">
        <v>26034</v>
      </c>
      <c r="E153" s="16" t="s">
        <v>26035</v>
      </c>
      <c r="F153" s="16" t="s">
        <v>26025</v>
      </c>
      <c r="G153" s="16" t="s">
        <v>7207</v>
      </c>
      <c r="H153" s="16" t="s">
        <v>25533</v>
      </c>
      <c r="I153" s="16" t="s">
        <v>26036</v>
      </c>
      <c r="J153" s="16" t="s">
        <v>25520</v>
      </c>
      <c r="K153" s="16" t="s">
        <v>25520</v>
      </c>
      <c r="L153" s="16" t="s">
        <v>25520</v>
      </c>
      <c r="M153" s="16" t="s">
        <v>25521</v>
      </c>
      <c r="N153" s="16" t="s">
        <v>25520</v>
      </c>
      <c r="O153" s="16" t="s">
        <v>25521</v>
      </c>
    </row>
    <row r="154" spans="1:15" ht="20.399999999999999" customHeight="1">
      <c r="A154" t="str">
        <f t="shared" si="2"/>
        <v>FUNPEN</v>
      </c>
      <c r="B154" s="16" t="s">
        <v>26037</v>
      </c>
      <c r="C154" s="16" t="s">
        <v>7210</v>
      </c>
      <c r="D154" s="16" t="s">
        <v>26038</v>
      </c>
      <c r="E154" s="16" t="s">
        <v>26039</v>
      </c>
      <c r="F154" s="16" t="s">
        <v>26025</v>
      </c>
      <c r="G154" s="16" t="s">
        <v>7207</v>
      </c>
      <c r="H154" s="16" t="s">
        <v>25533</v>
      </c>
      <c r="I154" s="16" t="s">
        <v>26040</v>
      </c>
      <c r="J154" s="16" t="s">
        <v>25520</v>
      </c>
      <c r="K154" s="16" t="s">
        <v>25520</v>
      </c>
      <c r="L154" s="16" t="s">
        <v>25520</v>
      </c>
      <c r="M154" s="16" t="s">
        <v>25521</v>
      </c>
      <c r="N154" s="16" t="s">
        <v>25520</v>
      </c>
      <c r="O154" s="16" t="s">
        <v>25521</v>
      </c>
    </row>
    <row r="155" spans="1:15" ht="20.399999999999999" customHeight="1">
      <c r="A155" t="str">
        <f t="shared" si="2"/>
        <v>FEDC</v>
      </c>
      <c r="B155" s="16" t="s">
        <v>26041</v>
      </c>
      <c r="C155" s="16" t="s">
        <v>7214</v>
      </c>
      <c r="D155" s="16" t="s">
        <v>26042</v>
      </c>
      <c r="E155" s="16" t="s">
        <v>26043</v>
      </c>
      <c r="F155" s="16" t="s">
        <v>26025</v>
      </c>
      <c r="G155" s="16" t="s">
        <v>7207</v>
      </c>
      <c r="H155" s="16" t="s">
        <v>25533</v>
      </c>
      <c r="I155" s="16" t="s">
        <v>26044</v>
      </c>
      <c r="J155" s="16" t="s">
        <v>25520</v>
      </c>
      <c r="K155" s="16" t="s">
        <v>25520</v>
      </c>
      <c r="L155" s="16" t="s">
        <v>25520</v>
      </c>
      <c r="M155" s="16" t="s">
        <v>25521</v>
      </c>
      <c r="N155" s="16" t="s">
        <v>25520</v>
      </c>
      <c r="O155" s="16" t="s">
        <v>25521</v>
      </c>
    </row>
    <row r="156" spans="1:15" ht="20.399999999999999" customHeight="1">
      <c r="A156" t="str">
        <f t="shared" si="2"/>
        <v>FESAD (UG EXTINTA)</v>
      </c>
      <c r="B156" s="16" t="s">
        <v>26045</v>
      </c>
      <c r="C156" s="16" t="s">
        <v>25575</v>
      </c>
      <c r="D156" s="16" t="s">
        <v>26046</v>
      </c>
      <c r="E156" s="16" t="s">
        <v>25501</v>
      </c>
      <c r="F156" s="16" t="s">
        <v>26025</v>
      </c>
      <c r="G156" s="16" t="s">
        <v>7207</v>
      </c>
      <c r="H156" s="16" t="s">
        <v>25533</v>
      </c>
      <c r="I156" s="16" t="s">
        <v>26047</v>
      </c>
      <c r="J156" s="16" t="s">
        <v>25521</v>
      </c>
      <c r="K156" s="16" t="s">
        <v>25521</v>
      </c>
      <c r="L156" s="16" t="s">
        <v>25521</v>
      </c>
      <c r="M156" s="16" t="s">
        <v>25521</v>
      </c>
      <c r="N156" s="16" t="s">
        <v>25521</v>
      </c>
      <c r="O156" s="16" t="s">
        <v>25521</v>
      </c>
    </row>
    <row r="157" spans="1:15" ht="20.399999999999999" customHeight="1">
      <c r="A157" t="str">
        <f t="shared" si="2"/>
        <v>SETADES</v>
      </c>
      <c r="B157" s="16" t="s">
        <v>26048</v>
      </c>
      <c r="C157" s="16" t="s">
        <v>7216</v>
      </c>
      <c r="D157" s="16" t="s">
        <v>26049</v>
      </c>
      <c r="E157" s="16" t="s">
        <v>24347</v>
      </c>
      <c r="F157" s="16" t="s">
        <v>26050</v>
      </c>
      <c r="G157" s="16" t="s">
        <v>7215</v>
      </c>
      <c r="H157" s="16" t="s">
        <v>25518</v>
      </c>
      <c r="I157" s="16" t="s">
        <v>25519</v>
      </c>
      <c r="J157" s="16" t="s">
        <v>25520</v>
      </c>
      <c r="K157" s="16" t="s">
        <v>25520</v>
      </c>
      <c r="L157" s="16" t="s">
        <v>25520</v>
      </c>
      <c r="M157" s="16" t="s">
        <v>25521</v>
      </c>
      <c r="N157" s="16" t="s">
        <v>25520</v>
      </c>
      <c r="O157" s="16" t="s">
        <v>25521</v>
      </c>
    </row>
    <row r="158" spans="1:15" ht="20.399999999999999" customHeight="1">
      <c r="A158" t="str">
        <f t="shared" si="2"/>
        <v>FEAS</v>
      </c>
      <c r="B158" s="16" t="s">
        <v>26051</v>
      </c>
      <c r="C158" s="16" t="s">
        <v>7218</v>
      </c>
      <c r="D158" s="16" t="s">
        <v>26052</v>
      </c>
      <c r="E158" s="16" t="s">
        <v>26053</v>
      </c>
      <c r="F158" s="16" t="s">
        <v>26050</v>
      </c>
      <c r="G158" s="16" t="s">
        <v>7215</v>
      </c>
      <c r="H158" s="16" t="s">
        <v>25533</v>
      </c>
      <c r="I158" s="16" t="s">
        <v>26054</v>
      </c>
      <c r="J158" s="16" t="s">
        <v>25520</v>
      </c>
      <c r="K158" s="16" t="s">
        <v>25520</v>
      </c>
      <c r="L158" s="16" t="s">
        <v>25520</v>
      </c>
      <c r="M158" s="16" t="s">
        <v>25521</v>
      </c>
      <c r="N158" s="16" t="s">
        <v>25520</v>
      </c>
      <c r="O158" s="16" t="s">
        <v>25521</v>
      </c>
    </row>
    <row r="159" spans="1:15" ht="20.399999999999999" customHeight="1">
      <c r="A159" t="str">
        <f t="shared" si="2"/>
        <v>FIA (UG EXTINTA)</v>
      </c>
      <c r="B159" s="16" t="s">
        <v>26055</v>
      </c>
      <c r="C159" s="16" t="s">
        <v>26056</v>
      </c>
      <c r="D159" s="16" t="s">
        <v>26057</v>
      </c>
      <c r="E159" s="16" t="s">
        <v>26058</v>
      </c>
      <c r="F159" s="16" t="s">
        <v>26050</v>
      </c>
      <c r="G159" s="16" t="s">
        <v>7215</v>
      </c>
      <c r="H159" s="16" t="s">
        <v>25533</v>
      </c>
      <c r="I159" s="16" t="s">
        <v>26059</v>
      </c>
      <c r="J159" s="16" t="s">
        <v>25521</v>
      </c>
      <c r="K159" s="16" t="s">
        <v>25521</v>
      </c>
      <c r="L159" s="16" t="s">
        <v>25521</v>
      </c>
      <c r="M159" s="16" t="s">
        <v>25521</v>
      </c>
      <c r="N159" s="16" t="s">
        <v>25521</v>
      </c>
      <c r="O159" s="16" t="s">
        <v>25521</v>
      </c>
    </row>
    <row r="160" spans="1:15" ht="20.399999999999999" customHeight="1">
      <c r="A160" t="str">
        <f t="shared" si="2"/>
        <v>FUNCOP</v>
      </c>
      <c r="B160" s="16" t="s">
        <v>26060</v>
      </c>
      <c r="C160" s="16" t="s">
        <v>7219</v>
      </c>
      <c r="D160" s="16" t="s">
        <v>26061</v>
      </c>
      <c r="E160" s="16" t="s">
        <v>26062</v>
      </c>
      <c r="F160" s="16" t="s">
        <v>26050</v>
      </c>
      <c r="G160" s="16" t="s">
        <v>7215</v>
      </c>
      <c r="H160" s="16" t="s">
        <v>25533</v>
      </c>
      <c r="I160" s="16" t="s">
        <v>26063</v>
      </c>
      <c r="J160" s="16" t="s">
        <v>25520</v>
      </c>
      <c r="K160" s="16" t="s">
        <v>25520</v>
      </c>
      <c r="L160" s="16" t="s">
        <v>25520</v>
      </c>
      <c r="M160" s="16" t="s">
        <v>25521</v>
      </c>
      <c r="N160" s="16" t="s">
        <v>25520</v>
      </c>
      <c r="O160" s="16" t="s">
        <v>25521</v>
      </c>
    </row>
    <row r="161" spans="1:15" ht="20.399999999999999" customHeight="1">
      <c r="A161" t="str">
        <f t="shared" si="2"/>
        <v>FEPI (UG EXTINTA)</v>
      </c>
      <c r="B161" s="16" t="s">
        <v>26064</v>
      </c>
      <c r="C161" s="16" t="s">
        <v>26065</v>
      </c>
      <c r="D161" s="16" t="s">
        <v>26066</v>
      </c>
      <c r="E161" s="16" t="s">
        <v>26067</v>
      </c>
      <c r="F161" s="16" t="s">
        <v>26050</v>
      </c>
      <c r="G161" s="16" t="s">
        <v>7215</v>
      </c>
      <c r="H161" s="16" t="s">
        <v>25533</v>
      </c>
      <c r="I161" s="16" t="s">
        <v>26068</v>
      </c>
      <c r="J161" s="16" t="s">
        <v>25521</v>
      </c>
      <c r="K161" s="16" t="s">
        <v>25521</v>
      </c>
      <c r="L161" s="16" t="s">
        <v>25521</v>
      </c>
      <c r="M161" s="16" t="s">
        <v>25521</v>
      </c>
      <c r="N161" s="16" t="s">
        <v>25521</v>
      </c>
      <c r="O161" s="16" t="s">
        <v>25521</v>
      </c>
    </row>
    <row r="162" spans="1:15" ht="20.399999999999999" customHeight="1">
      <c r="A162" t="str">
        <f t="shared" si="2"/>
        <v>FET/ES</v>
      </c>
      <c r="B162" s="16" t="s">
        <v>26069</v>
      </c>
      <c r="C162" s="16" t="s">
        <v>7220</v>
      </c>
      <c r="D162" s="16" t="s">
        <v>26070</v>
      </c>
      <c r="E162" s="16" t="s">
        <v>26071</v>
      </c>
      <c r="F162" s="16" t="s">
        <v>26050</v>
      </c>
      <c r="G162" s="16" t="s">
        <v>7215</v>
      </c>
      <c r="H162" s="16" t="s">
        <v>25533</v>
      </c>
      <c r="I162" s="16" t="s">
        <v>26072</v>
      </c>
      <c r="J162" s="16" t="s">
        <v>25520</v>
      </c>
      <c r="K162" s="16" t="s">
        <v>25520</v>
      </c>
      <c r="L162" s="16" t="s">
        <v>25520</v>
      </c>
      <c r="M162" s="16" t="s">
        <v>25521</v>
      </c>
      <c r="N162" s="16" t="s">
        <v>25520</v>
      </c>
      <c r="O162" s="16" t="s">
        <v>25521</v>
      </c>
    </row>
    <row r="163" spans="1:15" ht="20.399999999999999" customHeight="1">
      <c r="A163" t="str">
        <f t="shared" si="2"/>
        <v>SEDH</v>
      </c>
      <c r="B163" s="16" t="s">
        <v>26073</v>
      </c>
      <c r="C163" s="16" t="s">
        <v>7222</v>
      </c>
      <c r="D163" s="16" t="s">
        <v>7221</v>
      </c>
      <c r="E163" s="16" t="s">
        <v>19558</v>
      </c>
      <c r="F163" s="16" t="s">
        <v>26074</v>
      </c>
      <c r="G163" s="16" t="s">
        <v>7221</v>
      </c>
      <c r="H163" s="16" t="s">
        <v>25518</v>
      </c>
      <c r="I163" s="16" t="s">
        <v>25519</v>
      </c>
      <c r="J163" s="16" t="s">
        <v>25520</v>
      </c>
      <c r="K163" s="16" t="s">
        <v>25520</v>
      </c>
      <c r="L163" s="16" t="s">
        <v>25520</v>
      </c>
      <c r="M163" s="16" t="s">
        <v>25521</v>
      </c>
      <c r="N163" s="16" t="s">
        <v>25520</v>
      </c>
      <c r="O163" s="16" t="s">
        <v>25521</v>
      </c>
    </row>
    <row r="164" spans="1:15" ht="20.399999999999999" customHeight="1">
      <c r="A164" t="str">
        <f t="shared" si="2"/>
        <v>IASES</v>
      </c>
      <c r="B164" s="16" t="s">
        <v>26075</v>
      </c>
      <c r="C164" s="16" t="s">
        <v>7225</v>
      </c>
      <c r="D164" s="16" t="s">
        <v>26076</v>
      </c>
      <c r="E164" s="16" t="s">
        <v>10472</v>
      </c>
      <c r="F164" s="16" t="s">
        <v>26074</v>
      </c>
      <c r="G164" s="16" t="s">
        <v>7221</v>
      </c>
      <c r="H164" s="16" t="s">
        <v>25568</v>
      </c>
      <c r="I164" s="16" t="s">
        <v>26077</v>
      </c>
      <c r="J164" s="16" t="s">
        <v>25520</v>
      </c>
      <c r="K164" s="16" t="s">
        <v>25520</v>
      </c>
      <c r="L164" s="16" t="s">
        <v>25520</v>
      </c>
      <c r="M164" s="16" t="s">
        <v>25521</v>
      </c>
      <c r="N164" s="16" t="s">
        <v>25520</v>
      </c>
      <c r="O164" s="16" t="s">
        <v>25521</v>
      </c>
    </row>
    <row r="165" spans="1:15" ht="20.399999999999999" customHeight="1">
      <c r="A165" t="str">
        <f t="shared" si="2"/>
        <v>FIA</v>
      </c>
      <c r="B165" s="16" t="s">
        <v>26078</v>
      </c>
      <c r="C165" s="16" t="s">
        <v>7227</v>
      </c>
      <c r="D165" s="16" t="s">
        <v>26079</v>
      </c>
      <c r="E165" s="16" t="s">
        <v>26058</v>
      </c>
      <c r="F165" s="16" t="s">
        <v>26074</v>
      </c>
      <c r="G165" s="16" t="s">
        <v>7221</v>
      </c>
      <c r="H165" s="16" t="s">
        <v>25533</v>
      </c>
      <c r="I165" s="16" t="s">
        <v>26080</v>
      </c>
      <c r="J165" s="16" t="s">
        <v>25520</v>
      </c>
      <c r="K165" s="16" t="s">
        <v>25520</v>
      </c>
      <c r="L165" s="16" t="s">
        <v>25520</v>
      </c>
      <c r="M165" s="16" t="s">
        <v>25521</v>
      </c>
      <c r="N165" s="16" t="s">
        <v>25520</v>
      </c>
      <c r="O165" s="16" t="s">
        <v>25521</v>
      </c>
    </row>
    <row r="166" spans="1:15" ht="20.399999999999999" customHeight="1">
      <c r="A166" t="str">
        <f t="shared" si="2"/>
        <v>FEPI</v>
      </c>
      <c r="B166" s="16" t="s">
        <v>26081</v>
      </c>
      <c r="C166" s="16" t="s">
        <v>7224</v>
      </c>
      <c r="D166" s="16" t="s">
        <v>26082</v>
      </c>
      <c r="E166" s="16" t="s">
        <v>26067</v>
      </c>
      <c r="F166" s="16" t="s">
        <v>26074</v>
      </c>
      <c r="G166" s="16" t="s">
        <v>7221</v>
      </c>
      <c r="H166" s="16" t="s">
        <v>25533</v>
      </c>
      <c r="I166" s="16" t="s">
        <v>26083</v>
      </c>
      <c r="J166" s="16" t="s">
        <v>25520</v>
      </c>
      <c r="K166" s="16" t="s">
        <v>25520</v>
      </c>
      <c r="L166" s="16" t="s">
        <v>25520</v>
      </c>
      <c r="M166" s="16" t="s">
        <v>25521</v>
      </c>
      <c r="N166" s="16" t="s">
        <v>25520</v>
      </c>
      <c r="O166" s="16" t="s">
        <v>25521</v>
      </c>
    </row>
    <row r="167" spans="1:15" ht="20.399999999999999" customHeight="1">
      <c r="A167" t="str">
        <f t="shared" si="2"/>
        <v>FESAD (UG EXTINTA)</v>
      </c>
      <c r="B167" s="16" t="s">
        <v>26084</v>
      </c>
      <c r="C167" s="16" t="s">
        <v>25575</v>
      </c>
      <c r="D167" s="16" t="s">
        <v>25576</v>
      </c>
      <c r="E167" s="16" t="s">
        <v>25583</v>
      </c>
      <c r="F167" s="16" t="s">
        <v>26074</v>
      </c>
      <c r="G167" s="16" t="s">
        <v>7221</v>
      </c>
      <c r="H167" s="16" t="s">
        <v>25533</v>
      </c>
      <c r="I167" s="16" t="s">
        <v>26085</v>
      </c>
      <c r="J167" s="16" t="s">
        <v>25521</v>
      </c>
      <c r="K167" s="16" t="s">
        <v>25521</v>
      </c>
      <c r="L167" s="16" t="s">
        <v>25521</v>
      </c>
      <c r="M167" s="16" t="s">
        <v>25521</v>
      </c>
      <c r="N167" s="16" t="s">
        <v>25521</v>
      </c>
      <c r="O167" s="16" t="s">
        <v>25521</v>
      </c>
    </row>
    <row r="168" spans="1:15" ht="20.399999999999999" customHeight="1">
      <c r="A168" t="str">
        <f t="shared" si="2"/>
        <v>FEJUVES</v>
      </c>
      <c r="B168" s="16" t="s">
        <v>7278</v>
      </c>
      <c r="C168" s="16" t="s">
        <v>7277</v>
      </c>
      <c r="D168" s="16" t="s">
        <v>26086</v>
      </c>
      <c r="E168" s="16" t="s">
        <v>26087</v>
      </c>
      <c r="F168" s="16" t="s">
        <v>26074</v>
      </c>
      <c r="G168" s="16" t="s">
        <v>7221</v>
      </c>
      <c r="H168" s="16" t="s">
        <v>25533</v>
      </c>
      <c r="I168" s="16" t="s">
        <v>26088</v>
      </c>
      <c r="J168" s="16" t="s">
        <v>25520</v>
      </c>
      <c r="K168" s="16" t="s">
        <v>25520</v>
      </c>
      <c r="L168" s="16" t="s">
        <v>25520</v>
      </c>
      <c r="M168" s="16" t="s">
        <v>25521</v>
      </c>
      <c r="N168" s="16" t="s">
        <v>25520</v>
      </c>
      <c r="O168" s="16" t="s">
        <v>25521</v>
      </c>
    </row>
    <row r="169" spans="1:15" ht="20.399999999999999" customHeight="1">
      <c r="A169" t="str">
        <f t="shared" si="2"/>
        <v>SEDES</v>
      </c>
      <c r="B169" s="16" t="s">
        <v>7280</v>
      </c>
      <c r="C169" s="16" t="s">
        <v>7279</v>
      </c>
      <c r="D169" s="16" t="s">
        <v>25682</v>
      </c>
      <c r="E169" s="16" t="s">
        <v>26089</v>
      </c>
      <c r="F169" s="16" t="s">
        <v>26090</v>
      </c>
      <c r="G169" s="16" t="s">
        <v>25682</v>
      </c>
      <c r="H169" s="16" t="s">
        <v>25518</v>
      </c>
      <c r="I169" s="16" t="s">
        <v>25519</v>
      </c>
      <c r="J169" s="16" t="s">
        <v>25520</v>
      </c>
      <c r="K169" s="16" t="s">
        <v>25521</v>
      </c>
      <c r="L169" s="16" t="s">
        <v>25520</v>
      </c>
      <c r="M169" s="16" t="s">
        <v>25521</v>
      </c>
      <c r="N169" s="16" t="s">
        <v>25520</v>
      </c>
      <c r="O169" s="16" t="s">
        <v>25521</v>
      </c>
    </row>
    <row r="170" spans="1:15" ht="20.399999999999999" customHeight="1">
      <c r="A170" t="str">
        <f t="shared" si="2"/>
        <v>ES GÁS</v>
      </c>
      <c r="B170" s="16" t="s">
        <v>7282</v>
      </c>
      <c r="C170" s="16" t="s">
        <v>7281</v>
      </c>
      <c r="D170" s="16" t="s">
        <v>26091</v>
      </c>
      <c r="E170" s="16" t="s">
        <v>25774</v>
      </c>
      <c r="F170" s="16" t="s">
        <v>26090</v>
      </c>
      <c r="G170" s="16" t="s">
        <v>25682</v>
      </c>
      <c r="H170" s="16" t="s">
        <v>25619</v>
      </c>
      <c r="I170" s="16" t="s">
        <v>26092</v>
      </c>
      <c r="J170" s="16" t="s">
        <v>25521</v>
      </c>
      <c r="K170" s="16" t="s">
        <v>25521</v>
      </c>
      <c r="L170" s="16" t="s">
        <v>25520</v>
      </c>
      <c r="M170" s="16" t="s">
        <v>25521</v>
      </c>
      <c r="N170" s="16" t="s">
        <v>25520</v>
      </c>
      <c r="O170" s="16" t="s">
        <v>25521</v>
      </c>
    </row>
    <row r="171" spans="1:15" ht="20.399999999999999" customHeight="1">
      <c r="A171" t="str">
        <f t="shared" si="2"/>
        <v>BANDES</v>
      </c>
      <c r="B171" s="16" t="s">
        <v>7283</v>
      </c>
      <c r="C171" s="16" t="s">
        <v>7108</v>
      </c>
      <c r="D171" s="16" t="s">
        <v>26093</v>
      </c>
      <c r="E171" s="16" t="s">
        <v>25704</v>
      </c>
      <c r="F171" s="16" t="s">
        <v>26090</v>
      </c>
      <c r="G171" s="16" t="s">
        <v>25682</v>
      </c>
      <c r="H171" s="16" t="s">
        <v>25619</v>
      </c>
      <c r="I171" s="16" t="s">
        <v>26094</v>
      </c>
      <c r="J171" s="16" t="s">
        <v>25521</v>
      </c>
      <c r="K171" s="16" t="s">
        <v>25521</v>
      </c>
      <c r="L171" s="16" t="s">
        <v>25520</v>
      </c>
      <c r="M171" s="16" t="s">
        <v>25521</v>
      </c>
      <c r="N171" s="16" t="s">
        <v>25520</v>
      </c>
      <c r="O171" s="16" t="s">
        <v>25521</v>
      </c>
    </row>
    <row r="172" spans="1:15" ht="20.399999999999999" customHeight="1">
      <c r="A172" t="str">
        <f t="shared" si="2"/>
        <v>ADERES</v>
      </c>
      <c r="B172" s="16" t="s">
        <v>7284</v>
      </c>
      <c r="C172" s="16" t="s">
        <v>7104</v>
      </c>
      <c r="D172" s="16" t="s">
        <v>26095</v>
      </c>
      <c r="E172" s="16" t="s">
        <v>7303</v>
      </c>
      <c r="F172" s="16" t="s">
        <v>26090</v>
      </c>
      <c r="G172" s="16" t="s">
        <v>25682</v>
      </c>
      <c r="H172" s="16" t="s">
        <v>25568</v>
      </c>
      <c r="I172" s="16" t="s">
        <v>26096</v>
      </c>
      <c r="J172" s="16" t="s">
        <v>25520</v>
      </c>
      <c r="K172" s="16" t="s">
        <v>25520</v>
      </c>
      <c r="L172" s="16" t="s">
        <v>25520</v>
      </c>
      <c r="M172" s="16" t="s">
        <v>25521</v>
      </c>
      <c r="N172" s="16" t="s">
        <v>25520</v>
      </c>
      <c r="O172" s="16" t="s">
        <v>25521</v>
      </c>
    </row>
    <row r="173" spans="1:15" ht="20.399999999999999" customHeight="1">
      <c r="A173" t="str">
        <f t="shared" si="2"/>
        <v>IPEM-ES</v>
      </c>
      <c r="B173" s="16" t="s">
        <v>7285</v>
      </c>
      <c r="C173" s="16" t="s">
        <v>7102</v>
      </c>
      <c r="D173" s="16" t="s">
        <v>25761</v>
      </c>
      <c r="E173" s="16" t="s">
        <v>12038</v>
      </c>
      <c r="F173" s="16" t="s">
        <v>26090</v>
      </c>
      <c r="G173" s="16" t="s">
        <v>25682</v>
      </c>
      <c r="H173" s="16" t="s">
        <v>25568</v>
      </c>
      <c r="I173" s="16" t="s">
        <v>26097</v>
      </c>
      <c r="J173" s="16" t="s">
        <v>25520</v>
      </c>
      <c r="K173" s="16" t="s">
        <v>25520</v>
      </c>
      <c r="L173" s="16" t="s">
        <v>25520</v>
      </c>
      <c r="M173" s="16" t="s">
        <v>25521</v>
      </c>
      <c r="N173" s="16" t="s">
        <v>25520</v>
      </c>
      <c r="O173" s="16" t="s">
        <v>25521</v>
      </c>
    </row>
    <row r="174" spans="1:15" ht="20.399999999999999" customHeight="1">
      <c r="A174" t="str">
        <f t="shared" si="2"/>
        <v>ARSP</v>
      </c>
      <c r="B174" s="16" t="s">
        <v>7286</v>
      </c>
      <c r="C174" s="16" t="s">
        <v>7110</v>
      </c>
      <c r="D174" s="16" t="s">
        <v>25770</v>
      </c>
      <c r="E174" s="16" t="s">
        <v>7480</v>
      </c>
      <c r="F174" s="16" t="s">
        <v>26090</v>
      </c>
      <c r="G174" s="16" t="s">
        <v>25682</v>
      </c>
      <c r="H174" s="16" t="s">
        <v>25568</v>
      </c>
      <c r="I174" s="16" t="s">
        <v>26098</v>
      </c>
      <c r="J174" s="16" t="s">
        <v>25520</v>
      </c>
      <c r="K174" s="16" t="s">
        <v>25520</v>
      </c>
      <c r="L174" s="16" t="s">
        <v>25520</v>
      </c>
      <c r="M174" s="16" t="s">
        <v>25521</v>
      </c>
      <c r="N174" s="16" t="s">
        <v>25520</v>
      </c>
      <c r="O174" s="16" t="s">
        <v>25521</v>
      </c>
    </row>
    <row r="175" spans="1:15" ht="20.399999999999999" customHeight="1">
      <c r="A175" t="str">
        <f t="shared" si="2"/>
        <v>ES GÁS</v>
      </c>
      <c r="B175" s="54" t="s">
        <v>26099</v>
      </c>
      <c r="C175" s="54" t="s">
        <v>7281</v>
      </c>
      <c r="D175" s="54" t="s">
        <v>25773</v>
      </c>
      <c r="E175" s="54" t="s">
        <v>25774</v>
      </c>
      <c r="F175" s="54" t="s">
        <v>26090</v>
      </c>
      <c r="G175" s="54" t="s">
        <v>25682</v>
      </c>
      <c r="H175" s="54" t="s">
        <v>25619</v>
      </c>
      <c r="I175" s="54" t="s">
        <v>26100</v>
      </c>
      <c r="J175" s="54" t="s">
        <v>25520</v>
      </c>
      <c r="K175" s="54" t="s">
        <v>25521</v>
      </c>
      <c r="L175" s="54" t="s">
        <v>25520</v>
      </c>
      <c r="M175" s="54" t="s">
        <v>25521</v>
      </c>
      <c r="N175" s="54" t="s">
        <v>25520</v>
      </c>
      <c r="O175" s="54" t="s">
        <v>25520</v>
      </c>
    </row>
    <row r="176" spans="1:15" ht="20.399999999999999" customHeight="1">
      <c r="A176" t="str">
        <f t="shared" si="2"/>
        <v>BANDES</v>
      </c>
      <c r="B176" s="54" t="s">
        <v>26101</v>
      </c>
      <c r="C176" s="54" t="s">
        <v>7108</v>
      </c>
      <c r="D176" s="54" t="s">
        <v>26102</v>
      </c>
      <c r="E176" s="54" t="s">
        <v>25704</v>
      </c>
      <c r="F176" s="54" t="s">
        <v>26090</v>
      </c>
      <c r="G176" s="54" t="s">
        <v>25682</v>
      </c>
      <c r="H176" s="54" t="s">
        <v>25619</v>
      </c>
      <c r="I176" s="54" t="s">
        <v>26103</v>
      </c>
      <c r="J176" s="54" t="s">
        <v>25520</v>
      </c>
      <c r="K176" s="54" t="s">
        <v>25521</v>
      </c>
      <c r="L176" s="54" t="s">
        <v>25520</v>
      </c>
      <c r="M176" s="54" t="s">
        <v>25521</v>
      </c>
      <c r="N176" s="54" t="s">
        <v>25520</v>
      </c>
      <c r="O176" s="54" t="s">
        <v>25520</v>
      </c>
    </row>
    <row r="177" spans="1:15" ht="20.399999999999999" customHeight="1">
      <c r="A177" t="str">
        <f t="shared" si="2"/>
        <v>ADERES</v>
      </c>
      <c r="B177" s="54" t="s">
        <v>26104</v>
      </c>
      <c r="C177" s="54" t="s">
        <v>7104</v>
      </c>
      <c r="D177" s="54" t="s">
        <v>26095</v>
      </c>
      <c r="E177" s="54" t="s">
        <v>7303</v>
      </c>
      <c r="F177" s="54" t="s">
        <v>26090</v>
      </c>
      <c r="G177" s="54" t="s">
        <v>25682</v>
      </c>
      <c r="H177" s="54" t="s">
        <v>25568</v>
      </c>
      <c r="I177" s="54" t="s">
        <v>26105</v>
      </c>
      <c r="J177" s="54" t="s">
        <v>25520</v>
      </c>
      <c r="K177" s="54" t="s">
        <v>25521</v>
      </c>
      <c r="L177" s="54" t="s">
        <v>25520</v>
      </c>
      <c r="M177" s="54" t="s">
        <v>25521</v>
      </c>
      <c r="N177" s="54" t="s">
        <v>25520</v>
      </c>
      <c r="O177" s="54" t="s">
        <v>25520</v>
      </c>
    </row>
    <row r="178" spans="1:15" ht="20.399999999999999" customHeight="1">
      <c r="A178" t="str">
        <f t="shared" si="2"/>
        <v>IPEM-ES</v>
      </c>
      <c r="B178" s="54" t="s">
        <v>26106</v>
      </c>
      <c r="C178" s="54" t="s">
        <v>7102</v>
      </c>
      <c r="D178" s="54" t="s">
        <v>25761</v>
      </c>
      <c r="E178" s="54" t="s">
        <v>12038</v>
      </c>
      <c r="F178" s="54" t="s">
        <v>26090</v>
      </c>
      <c r="G178" s="54" t="s">
        <v>25682</v>
      </c>
      <c r="H178" s="54" t="s">
        <v>25568</v>
      </c>
      <c r="I178" s="54" t="s">
        <v>26107</v>
      </c>
      <c r="J178" s="54" t="s">
        <v>25520</v>
      </c>
      <c r="K178" s="54" t="s">
        <v>25521</v>
      </c>
      <c r="L178" s="54" t="s">
        <v>25520</v>
      </c>
      <c r="M178" s="54" t="s">
        <v>25521</v>
      </c>
      <c r="N178" s="54" t="s">
        <v>25520</v>
      </c>
      <c r="O178" s="54" t="s">
        <v>25520</v>
      </c>
    </row>
    <row r="179" spans="1:15" ht="20.399999999999999" customHeight="1">
      <c r="A179" t="str">
        <f t="shared" si="2"/>
        <v>ARSP</v>
      </c>
      <c r="B179" s="54" t="s">
        <v>26108</v>
      </c>
      <c r="C179" s="54" t="s">
        <v>7110</v>
      </c>
      <c r="D179" s="54" t="s">
        <v>25770</v>
      </c>
      <c r="E179" s="54" t="s">
        <v>7480</v>
      </c>
      <c r="F179" s="54" t="s">
        <v>26090</v>
      </c>
      <c r="G179" s="54" t="s">
        <v>25682</v>
      </c>
      <c r="H179" s="54" t="s">
        <v>25568</v>
      </c>
      <c r="I179" s="54" t="s">
        <v>26109</v>
      </c>
      <c r="J179" s="54" t="s">
        <v>25520</v>
      </c>
      <c r="K179" s="54" t="s">
        <v>25521</v>
      </c>
      <c r="L179" s="54" t="s">
        <v>25520</v>
      </c>
      <c r="M179" s="54" t="s">
        <v>25521</v>
      </c>
      <c r="N179" s="54" t="s">
        <v>25520</v>
      </c>
      <c r="O179" s="54" t="s">
        <v>25520</v>
      </c>
    </row>
    <row r="180" spans="1:15" ht="20.399999999999999" customHeight="1">
      <c r="A180" t="str">
        <f t="shared" si="2"/>
        <v>SESM</v>
      </c>
      <c r="B180" s="16" t="s">
        <v>26110</v>
      </c>
      <c r="C180" s="16" t="s">
        <v>7253</v>
      </c>
      <c r="D180" s="16" t="s">
        <v>7252</v>
      </c>
      <c r="E180" s="16" t="s">
        <v>25501</v>
      </c>
      <c r="F180" s="16" t="s">
        <v>26111</v>
      </c>
      <c r="G180" s="16" t="s">
        <v>7252</v>
      </c>
      <c r="H180" s="16" t="s">
        <v>25518</v>
      </c>
      <c r="I180" s="16" t="s">
        <v>26112</v>
      </c>
      <c r="J180" s="16" t="s">
        <v>25520</v>
      </c>
      <c r="K180" s="16" t="s">
        <v>25521</v>
      </c>
      <c r="L180" s="16" t="s">
        <v>25520</v>
      </c>
      <c r="M180" s="16" t="s">
        <v>25521</v>
      </c>
      <c r="N180" s="16" t="s">
        <v>25520</v>
      </c>
      <c r="O180" s="16" t="s">
        <v>25521</v>
      </c>
    </row>
    <row r="181" spans="1:15" ht="20.399999999999999" customHeight="1">
      <c r="A181" t="str">
        <f t="shared" si="2"/>
        <v>IPAJM</v>
      </c>
      <c r="B181" s="16" t="s">
        <v>26113</v>
      </c>
      <c r="C181" s="16" t="s">
        <v>7230</v>
      </c>
      <c r="D181" s="16" t="s">
        <v>26114</v>
      </c>
      <c r="E181" s="16" t="s">
        <v>11991</v>
      </c>
      <c r="F181" s="16" t="s">
        <v>26115</v>
      </c>
      <c r="G181" s="16" t="s">
        <v>7229</v>
      </c>
      <c r="H181" s="16" t="s">
        <v>25568</v>
      </c>
      <c r="I181" s="16" t="s">
        <v>26116</v>
      </c>
      <c r="J181" s="16" t="s">
        <v>25520</v>
      </c>
      <c r="K181" s="16" t="s">
        <v>25520</v>
      </c>
      <c r="L181" s="16" t="s">
        <v>25520</v>
      </c>
      <c r="M181" s="16" t="s">
        <v>25521</v>
      </c>
      <c r="N181" s="16" t="s">
        <v>25520</v>
      </c>
      <c r="O181" s="16" t="s">
        <v>25521</v>
      </c>
    </row>
    <row r="182" spans="1:15" ht="20.399999999999999" customHeight="1">
      <c r="A182" t="str">
        <f t="shared" si="2"/>
        <v>FUNDO FINANCEIRO</v>
      </c>
      <c r="B182" s="16" t="s">
        <v>26117</v>
      </c>
      <c r="C182" s="16" t="s">
        <v>7232</v>
      </c>
      <c r="D182" s="16" t="s">
        <v>7232</v>
      </c>
      <c r="E182" s="16" t="s">
        <v>26118</v>
      </c>
      <c r="F182" s="16" t="s">
        <v>26115</v>
      </c>
      <c r="G182" s="16" t="s">
        <v>7229</v>
      </c>
      <c r="H182" s="16" t="s">
        <v>25779</v>
      </c>
      <c r="I182" s="16" t="s">
        <v>26116</v>
      </c>
      <c r="J182" s="16" t="s">
        <v>25520</v>
      </c>
      <c r="K182" s="16" t="s">
        <v>25520</v>
      </c>
      <c r="L182" s="16" t="s">
        <v>25520</v>
      </c>
      <c r="M182" s="16" t="s">
        <v>25521</v>
      </c>
      <c r="N182" s="16" t="s">
        <v>25520</v>
      </c>
      <c r="O182" s="16" t="s">
        <v>25521</v>
      </c>
    </row>
    <row r="183" spans="1:15" ht="20.399999999999999" customHeight="1">
      <c r="A183" t="str">
        <f t="shared" si="2"/>
        <v>FUNDO PREVIDENCIÁRIO</v>
      </c>
      <c r="B183" s="16" t="s">
        <v>26119</v>
      </c>
      <c r="C183" s="16" t="s">
        <v>7233</v>
      </c>
      <c r="D183" s="16" t="s">
        <v>7233</v>
      </c>
      <c r="E183" s="16" t="s">
        <v>26120</v>
      </c>
      <c r="F183" s="16" t="s">
        <v>26115</v>
      </c>
      <c r="G183" s="16" t="s">
        <v>7229</v>
      </c>
      <c r="H183" s="16" t="s">
        <v>25779</v>
      </c>
      <c r="I183" s="16" t="s">
        <v>26116</v>
      </c>
      <c r="J183" s="16" t="s">
        <v>25520</v>
      </c>
      <c r="K183" s="16" t="s">
        <v>25520</v>
      </c>
      <c r="L183" s="16" t="s">
        <v>25520</v>
      </c>
      <c r="M183" s="16" t="s">
        <v>25521</v>
      </c>
      <c r="N183" s="16" t="s">
        <v>25520</v>
      </c>
      <c r="O183" s="16" t="s">
        <v>25521</v>
      </c>
    </row>
    <row r="184" spans="1:15" ht="20.399999999999999" customHeight="1">
      <c r="A184" t="str">
        <f t="shared" si="2"/>
        <v>FPS</v>
      </c>
      <c r="B184" s="16" t="s">
        <v>26121</v>
      </c>
      <c r="C184" s="16" t="s">
        <v>7234</v>
      </c>
      <c r="D184" s="16" t="s">
        <v>26122</v>
      </c>
      <c r="E184" s="16" t="s">
        <v>26123</v>
      </c>
      <c r="F184" s="16" t="s">
        <v>26115</v>
      </c>
      <c r="G184" s="16" t="s">
        <v>7229</v>
      </c>
      <c r="H184" s="16" t="s">
        <v>25779</v>
      </c>
      <c r="I184" s="16" t="s">
        <v>26116</v>
      </c>
      <c r="J184" s="16" t="s">
        <v>25520</v>
      </c>
      <c r="K184" s="16" t="s">
        <v>25520</v>
      </c>
      <c r="L184" s="16" t="s">
        <v>25520</v>
      </c>
      <c r="M184" s="16" t="s">
        <v>25521</v>
      </c>
      <c r="N184" s="16" t="s">
        <v>25520</v>
      </c>
      <c r="O184" s="16" t="s">
        <v>25521</v>
      </c>
    </row>
    <row r="185" spans="1:15" ht="20.399999999999999" customHeight="1">
      <c r="A185" t="str">
        <f t="shared" si="2"/>
        <v>SENTENÇAS JUDICIÁRIAS - PREC. ESTADUAIS</v>
      </c>
      <c r="B185" s="16" t="s">
        <v>26124</v>
      </c>
      <c r="C185" s="16" t="s">
        <v>7235</v>
      </c>
      <c r="D185" s="16" t="s">
        <v>26125</v>
      </c>
      <c r="E185" s="16" t="s">
        <v>25528</v>
      </c>
      <c r="F185" s="16" t="s">
        <v>26126</v>
      </c>
      <c r="G185" s="16" t="s">
        <v>26127</v>
      </c>
      <c r="H185" s="16" t="s">
        <v>25518</v>
      </c>
      <c r="I185" s="16" t="s">
        <v>25519</v>
      </c>
      <c r="J185" s="16" t="s">
        <v>25520</v>
      </c>
      <c r="K185" s="16" t="s">
        <v>25521</v>
      </c>
      <c r="L185" s="16" t="s">
        <v>25520</v>
      </c>
      <c r="M185" s="16" t="s">
        <v>25521</v>
      </c>
      <c r="N185" s="16" t="s">
        <v>25520</v>
      </c>
      <c r="O185" s="16" t="s">
        <v>25521</v>
      </c>
    </row>
    <row r="186" spans="1:15" ht="20.399999999999999" customHeight="1">
      <c r="A186" t="str">
        <f t="shared" si="2"/>
        <v>SENTENÇAS JUDICIÁRIAS - PREC. MUNICIPAIS</v>
      </c>
      <c r="B186" s="16" t="s">
        <v>26128</v>
      </c>
      <c r="C186" s="16" t="s">
        <v>7237</v>
      </c>
      <c r="D186" s="16" t="s">
        <v>26129</v>
      </c>
      <c r="E186" s="16" t="s">
        <v>25528</v>
      </c>
      <c r="F186" s="16" t="s">
        <v>26126</v>
      </c>
      <c r="G186" s="16" t="s">
        <v>26127</v>
      </c>
      <c r="H186" s="16" t="s">
        <v>25518</v>
      </c>
      <c r="I186" s="16" t="s">
        <v>25519</v>
      </c>
      <c r="J186" s="16" t="s">
        <v>25520</v>
      </c>
      <c r="K186" s="16" t="s">
        <v>25521</v>
      </c>
      <c r="L186" s="16" t="s">
        <v>25520</v>
      </c>
      <c r="M186" s="16" t="s">
        <v>25521</v>
      </c>
      <c r="N186" s="16" t="s">
        <v>25520</v>
      </c>
      <c r="O186" s="16" t="s">
        <v>25521</v>
      </c>
    </row>
    <row r="187" spans="1:15" ht="20.399999999999999" customHeight="1">
      <c r="A187" t="str">
        <f t="shared" si="2"/>
        <v>SENTENÇAS JUDICIÁRIAS - PENAS PECUNIÁRIAS</v>
      </c>
      <c r="B187" s="16" t="s">
        <v>26130</v>
      </c>
      <c r="C187" s="16" t="s">
        <v>7239</v>
      </c>
      <c r="D187" s="16" t="s">
        <v>7239</v>
      </c>
      <c r="E187" s="16" t="s">
        <v>25501</v>
      </c>
      <c r="F187" s="16" t="s">
        <v>26126</v>
      </c>
      <c r="G187" s="16" t="s">
        <v>26127</v>
      </c>
      <c r="H187" s="16" t="s">
        <v>25518</v>
      </c>
      <c r="I187" s="16" t="s">
        <v>25519</v>
      </c>
      <c r="J187" s="16" t="s">
        <v>25520</v>
      </c>
      <c r="K187" s="16" t="s">
        <v>25521</v>
      </c>
      <c r="L187" s="16" t="s">
        <v>25520</v>
      </c>
      <c r="M187" s="16" t="s">
        <v>25521</v>
      </c>
      <c r="N187" s="16" t="s">
        <v>25520</v>
      </c>
      <c r="O187" s="16" t="s">
        <v>25521</v>
      </c>
    </row>
    <row r="188" spans="1:15" ht="20.399999999999999" customHeight="1">
      <c r="A188" t="str">
        <f t="shared" si="2"/>
        <v>SENTENÇAS JUDICIÁRIAS - PREC. FEDERAIS</v>
      </c>
      <c r="B188" s="16" t="s">
        <v>26131</v>
      </c>
      <c r="C188" s="16" t="s">
        <v>7241</v>
      </c>
      <c r="D188" s="16" t="s">
        <v>26132</v>
      </c>
      <c r="E188" s="16" t="s">
        <v>25501</v>
      </c>
      <c r="F188" s="16" t="s">
        <v>26126</v>
      </c>
      <c r="G188" s="16" t="s">
        <v>26127</v>
      </c>
      <c r="H188" s="16" t="s">
        <v>25518</v>
      </c>
      <c r="I188" s="16" t="s">
        <v>25519</v>
      </c>
      <c r="J188" s="16" t="s">
        <v>25520</v>
      </c>
      <c r="K188" s="16" t="s">
        <v>25521</v>
      </c>
      <c r="L188" s="16" t="s">
        <v>25520</v>
      </c>
      <c r="M188" s="16" t="s">
        <v>25521</v>
      </c>
      <c r="N188" s="16" t="s">
        <v>25520</v>
      </c>
      <c r="O188" s="16" t="s">
        <v>25521</v>
      </c>
    </row>
    <row r="189" spans="1:15" ht="20.399999999999999" customHeight="1">
      <c r="A189" t="str">
        <f t="shared" si="2"/>
        <v>ENCARGOS GERAIS - SEGER</v>
      </c>
      <c r="B189" s="16" t="s">
        <v>26133</v>
      </c>
      <c r="C189" s="16" t="s">
        <v>7244</v>
      </c>
      <c r="D189" s="16" t="s">
        <v>26134</v>
      </c>
      <c r="E189" s="16" t="s">
        <v>25501</v>
      </c>
      <c r="F189" s="16" t="s">
        <v>26135</v>
      </c>
      <c r="G189" s="16" t="s">
        <v>7243</v>
      </c>
      <c r="H189" s="16" t="s">
        <v>25518</v>
      </c>
      <c r="I189" s="16" t="s">
        <v>25519</v>
      </c>
      <c r="J189" s="16" t="s">
        <v>25520</v>
      </c>
      <c r="K189" s="16" t="s">
        <v>25520</v>
      </c>
      <c r="L189" s="16" t="s">
        <v>25520</v>
      </c>
      <c r="M189" s="16" t="s">
        <v>25521</v>
      </c>
      <c r="N189" s="16" t="s">
        <v>25520</v>
      </c>
      <c r="O189" s="16" t="s">
        <v>25521</v>
      </c>
    </row>
    <row r="190" spans="1:15" ht="20.399999999999999" customHeight="1">
      <c r="A190" t="str">
        <f t="shared" si="2"/>
        <v>ENCARGOS GERAIS - SEFAZ</v>
      </c>
      <c r="B190" s="16" t="s">
        <v>26136</v>
      </c>
      <c r="C190" s="16" t="s">
        <v>7246</v>
      </c>
      <c r="D190" s="16" t="s">
        <v>26137</v>
      </c>
      <c r="E190" s="16" t="s">
        <v>26138</v>
      </c>
      <c r="F190" s="16" t="s">
        <v>26135</v>
      </c>
      <c r="G190" s="16" t="s">
        <v>7243</v>
      </c>
      <c r="H190" s="16" t="s">
        <v>25518</v>
      </c>
      <c r="I190" s="16" t="s">
        <v>25519</v>
      </c>
      <c r="J190" s="16" t="s">
        <v>25520</v>
      </c>
      <c r="K190" s="16" t="s">
        <v>25520</v>
      </c>
      <c r="L190" s="16" t="s">
        <v>25520</v>
      </c>
      <c r="M190" s="16" t="s">
        <v>25521</v>
      </c>
      <c r="N190" s="16" t="s">
        <v>25520</v>
      </c>
      <c r="O190" s="16" t="s">
        <v>25521</v>
      </c>
    </row>
    <row r="191" spans="1:15" ht="20.399999999999999" customHeight="1">
      <c r="A191" t="str">
        <f t="shared" si="2"/>
        <v>SENT.JUDIC. (UG EXTINTA)</v>
      </c>
      <c r="B191" s="16" t="s">
        <v>26139</v>
      </c>
      <c r="C191" s="16" t="s">
        <v>26140</v>
      </c>
      <c r="D191" s="16" t="s">
        <v>26141</v>
      </c>
      <c r="E191" s="16" t="s">
        <v>26138</v>
      </c>
      <c r="F191" s="16" t="s">
        <v>26135</v>
      </c>
      <c r="G191" s="16" t="s">
        <v>7243</v>
      </c>
      <c r="H191" s="16" t="s">
        <v>25518</v>
      </c>
      <c r="I191" s="16" t="s">
        <v>25519</v>
      </c>
      <c r="J191" s="16" t="s">
        <v>25521</v>
      </c>
      <c r="K191" s="16" t="s">
        <v>25521</v>
      </c>
      <c r="L191" s="16" t="s">
        <v>25521</v>
      </c>
      <c r="M191" s="16" t="s">
        <v>25521</v>
      </c>
      <c r="N191" s="16" t="s">
        <v>25521</v>
      </c>
      <c r="O191" s="16" t="s">
        <v>25521</v>
      </c>
    </row>
    <row r="192" spans="1:15" ht="20.399999999999999" customHeight="1">
      <c r="A192" t="str">
        <f t="shared" si="2"/>
        <v>ENCARGOS GERAIS - SEP</v>
      </c>
      <c r="B192" s="16" t="s">
        <v>26142</v>
      </c>
      <c r="C192" s="16" t="s">
        <v>7248</v>
      </c>
      <c r="D192" s="16" t="s">
        <v>26143</v>
      </c>
      <c r="E192" s="16" t="s">
        <v>25501</v>
      </c>
      <c r="F192" s="16" t="s">
        <v>26135</v>
      </c>
      <c r="G192" s="16" t="s">
        <v>7243</v>
      </c>
      <c r="H192" s="16" t="s">
        <v>25518</v>
      </c>
      <c r="I192" s="16" t="s">
        <v>25519</v>
      </c>
      <c r="J192" s="16" t="s">
        <v>25520</v>
      </c>
      <c r="K192" s="16" t="s">
        <v>25520</v>
      </c>
      <c r="L192" s="16" t="s">
        <v>25521</v>
      </c>
      <c r="M192" s="16" t="s">
        <v>25521</v>
      </c>
      <c r="N192" s="16" t="s">
        <v>25520</v>
      </c>
      <c r="O192" s="16" t="s">
        <v>25521</v>
      </c>
    </row>
    <row r="193" spans="1:16" ht="20.399999999999999" customHeight="1">
      <c r="A193" t="str">
        <f t="shared" si="2"/>
        <v>SETORIAL ORÇAMENTÁRIA</v>
      </c>
      <c r="B193" s="16" t="s">
        <v>26144</v>
      </c>
      <c r="C193" s="16" t="s">
        <v>26145</v>
      </c>
      <c r="D193" s="16" t="s">
        <v>26145</v>
      </c>
      <c r="E193" s="16" t="s">
        <v>25501</v>
      </c>
      <c r="F193" s="16" t="s">
        <v>26146</v>
      </c>
      <c r="G193" s="16" t="s">
        <v>26147</v>
      </c>
      <c r="H193" s="16" t="s">
        <v>25518</v>
      </c>
      <c r="I193" s="16" t="s">
        <v>25519</v>
      </c>
      <c r="J193" s="16" t="s">
        <v>25521</v>
      </c>
      <c r="K193" s="16" t="s">
        <v>25521</v>
      </c>
      <c r="L193" s="16" t="s">
        <v>25521</v>
      </c>
      <c r="M193" s="16" t="s">
        <v>25521</v>
      </c>
      <c r="N193" s="16" t="s">
        <v>25520</v>
      </c>
      <c r="O193" s="16" t="s">
        <v>25521</v>
      </c>
    </row>
    <row r="194" spans="1:16" ht="20.399999999999999" customHeight="1">
      <c r="A194" t="str">
        <f t="shared" si="2"/>
        <v>GECOG - SEFAZ (UG EXTINTA)</v>
      </c>
      <c r="B194" s="16" t="s">
        <v>26148</v>
      </c>
      <c r="C194" s="16" t="s">
        <v>26149</v>
      </c>
      <c r="D194" s="16" t="s">
        <v>26150</v>
      </c>
      <c r="E194" s="16" t="s">
        <v>25501</v>
      </c>
      <c r="F194" s="16" t="s">
        <v>26146</v>
      </c>
      <c r="G194" s="16" t="s">
        <v>26147</v>
      </c>
      <c r="H194" s="16" t="s">
        <v>25518</v>
      </c>
      <c r="I194" s="16" t="s">
        <v>25519</v>
      </c>
      <c r="J194" s="16" t="s">
        <v>25521</v>
      </c>
      <c r="K194" s="16" t="s">
        <v>25521</v>
      </c>
      <c r="L194" s="16" t="s">
        <v>25521</v>
      </c>
      <c r="M194" s="16" t="s">
        <v>25521</v>
      </c>
      <c r="N194" s="16" t="s">
        <v>25521</v>
      </c>
      <c r="O194" s="16" t="s">
        <v>25521</v>
      </c>
    </row>
    <row r="195" spans="1:16" ht="20.399999999999999" customHeight="1">
      <c r="A195" t="str">
        <f t="shared" si="2"/>
        <v>GEFIN - SEFAZ</v>
      </c>
      <c r="B195" s="16" t="s">
        <v>26151</v>
      </c>
      <c r="C195" s="16" t="s">
        <v>26152</v>
      </c>
      <c r="D195" s="16" t="s">
        <v>26153</v>
      </c>
      <c r="E195" s="16" t="s">
        <v>25501</v>
      </c>
      <c r="F195" s="16" t="s">
        <v>26146</v>
      </c>
      <c r="G195" s="16" t="s">
        <v>26147</v>
      </c>
      <c r="H195" s="16" t="s">
        <v>25518</v>
      </c>
      <c r="I195" s="16" t="s">
        <v>25519</v>
      </c>
      <c r="J195" s="16" t="s">
        <v>25521</v>
      </c>
      <c r="K195" s="16" t="s">
        <v>25521</v>
      </c>
      <c r="L195" s="16" t="s">
        <v>25521</v>
      </c>
      <c r="M195" s="16" t="s">
        <v>25521</v>
      </c>
      <c r="N195" s="16" t="s">
        <v>25520</v>
      </c>
      <c r="O195" s="16" t="s">
        <v>25521</v>
      </c>
    </row>
    <row r="196" spans="1:16" ht="20.399999999999999" customHeight="1">
      <c r="A196" t="str">
        <f t="shared" si="2"/>
        <v>RESERVA (UG EXTINTA)</v>
      </c>
      <c r="B196" s="16" t="s">
        <v>26154</v>
      </c>
      <c r="C196" s="16" t="s">
        <v>26155</v>
      </c>
      <c r="D196" s="16" t="s">
        <v>26156</v>
      </c>
      <c r="E196" s="16" t="s">
        <v>25501</v>
      </c>
      <c r="F196" s="16" t="s">
        <v>26157</v>
      </c>
      <c r="G196" s="16" t="s">
        <v>26158</v>
      </c>
      <c r="H196" s="16" t="s">
        <v>25518</v>
      </c>
      <c r="I196" s="16" t="s">
        <v>25519</v>
      </c>
      <c r="J196" s="16" t="s">
        <v>25521</v>
      </c>
      <c r="K196" s="16" t="s">
        <v>25521</v>
      </c>
      <c r="L196" s="16" t="s">
        <v>25521</v>
      </c>
      <c r="M196" s="16" t="s">
        <v>25521</v>
      </c>
      <c r="N196" s="16" t="s">
        <v>25521</v>
      </c>
      <c r="O196" s="16" t="s">
        <v>25521</v>
      </c>
    </row>
    <row r="197" spans="1:16" ht="20.399999999999999" customHeight="1">
      <c r="A197">
        <f t="shared" si="2"/>
        <v>0</v>
      </c>
      <c r="B197" s="273" t="s">
        <v>1367</v>
      </c>
      <c r="C197" s="256"/>
      <c r="D197" s="256"/>
      <c r="E197" s="256"/>
      <c r="F197" s="256"/>
      <c r="G197" s="256"/>
      <c r="H197" s="256"/>
      <c r="I197" s="256"/>
      <c r="J197" s="256"/>
      <c r="K197" s="256"/>
      <c r="L197" s="256"/>
      <c r="M197" s="256"/>
      <c r="N197" s="256"/>
      <c r="O197" s="256"/>
      <c r="P197" s="16" t="s">
        <v>25501</v>
      </c>
    </row>
    <row r="198" spans="1:16" ht="20.399999999999999" customHeight="1">
      <c r="A198">
        <f t="shared" ref="A198:A199" si="3">+C198</f>
        <v>0</v>
      </c>
      <c r="B198" s="274" t="s">
        <v>26159</v>
      </c>
      <c r="C198" s="256"/>
      <c r="D198" s="256"/>
      <c r="E198" s="256"/>
      <c r="F198" s="256"/>
      <c r="G198" s="256"/>
      <c r="H198" s="256"/>
      <c r="I198" s="256"/>
      <c r="J198" s="256"/>
      <c r="K198" s="256"/>
      <c r="L198" s="256"/>
      <c r="M198" s="256"/>
      <c r="N198" s="256"/>
      <c r="O198" s="256"/>
      <c r="P198" s="256"/>
    </row>
    <row r="199" spans="1:16" ht="20.399999999999999" customHeight="1">
      <c r="A199" t="str">
        <f t="shared" si="3"/>
        <v>Sistema Integrado de Gestão das Finanças Públicas do Espírito Santo / SEFAZ-ES</v>
      </c>
      <c r="C199" s="270" t="s">
        <v>26160</v>
      </c>
      <c r="D199" s="256"/>
      <c r="E199" s="256"/>
      <c r="F199" s="256"/>
      <c r="G199" s="256"/>
      <c r="H199" s="256"/>
      <c r="I199" s="256"/>
      <c r="J199" s="256"/>
      <c r="K199" s="256"/>
      <c r="L199" s="256"/>
      <c r="M199" s="256"/>
      <c r="N199" s="256"/>
      <c r="O199" s="55" t="s">
        <v>1367</v>
      </c>
      <c r="P199" s="16" t="s">
        <v>25501</v>
      </c>
    </row>
  </sheetData>
  <sheetProtection algorithmName="SHA-512" hashValue="II0J6o4tN8a384kHTDKrOk0JsZyssljnTeg0JqqOaeICqrHMm8E2fzFFmD5+dFyKCMRszM48k4G59onxjmc2IA==" saltValue="DwO4OTmEOclBpES2hJ6FAg==" spinCount="100000" sheet="1" objects="1" scenarios="1" selectLockedCells="1"/>
  <autoFilter ref="D1:D199"/>
  <mergeCells count="7">
    <mergeCell ref="C199:N199"/>
    <mergeCell ref="B1:B3"/>
    <mergeCell ref="C1:O1"/>
    <mergeCell ref="C2:O2"/>
    <mergeCell ref="C3:O3"/>
    <mergeCell ref="B197:O197"/>
    <mergeCell ref="B198:P198"/>
  </mergeCells>
  <pageMargins left="0.511811024" right="0.511811024" top="0.78740157499999996" bottom="0.78740157499999996" header="0.31496062000000002" footer="0.3149606200000000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C5:N45"/>
  <sheetViews>
    <sheetView topLeftCell="A6" workbookViewId="0">
      <selection activeCell="N16" sqref="N16"/>
    </sheetView>
  </sheetViews>
  <sheetFormatPr defaultRowHeight="14.4"/>
  <cols>
    <col min="4" max="4" width="12" customWidth="1"/>
    <col min="5" max="5" width="10.33203125" customWidth="1"/>
    <col min="6" max="6" width="8.88671875" customWidth="1"/>
    <col min="14" max="14" width="11" customWidth="1"/>
  </cols>
  <sheetData>
    <row r="5" spans="3:14" ht="28.8">
      <c r="N5" s="215" t="s">
        <v>26161</v>
      </c>
    </row>
    <row r="6" spans="3:14">
      <c r="N6" s="112"/>
    </row>
    <row r="7" spans="3:14">
      <c r="N7" s="216" t="s">
        <v>26162</v>
      </c>
    </row>
    <row r="8" spans="3:14">
      <c r="C8" t="s">
        <v>26163</v>
      </c>
      <c r="F8" s="209" t="s">
        <v>225</v>
      </c>
      <c r="N8" s="112" t="s">
        <v>26164</v>
      </c>
    </row>
    <row r="9" spans="3:14">
      <c r="D9" s="56" t="s">
        <v>26165</v>
      </c>
      <c r="E9" s="56"/>
      <c r="F9" s="210" t="s">
        <v>26166</v>
      </c>
      <c r="G9" s="56"/>
      <c r="H9" s="56"/>
      <c r="I9" s="56"/>
      <c r="J9" s="56"/>
      <c r="N9" s="112" t="s">
        <v>26167</v>
      </c>
    </row>
    <row r="10" spans="3:14">
      <c r="E10" t="s">
        <v>26168</v>
      </c>
      <c r="F10" s="209" t="s">
        <v>26169</v>
      </c>
      <c r="N10" s="112" t="s">
        <v>26170</v>
      </c>
    </row>
    <row r="11" spans="3:14">
      <c r="E11" t="s">
        <v>26171</v>
      </c>
      <c r="F11" s="209" t="s">
        <v>26172</v>
      </c>
      <c r="N11" s="112" t="s">
        <v>26173</v>
      </c>
    </row>
    <row r="12" spans="3:14">
      <c r="D12" s="56" t="s">
        <v>26174</v>
      </c>
      <c r="E12" s="56"/>
      <c r="F12" s="210" t="s">
        <v>26175</v>
      </c>
      <c r="G12" s="56"/>
      <c r="H12" s="56"/>
      <c r="I12" s="56"/>
      <c r="J12" s="56"/>
    </row>
    <row r="13" spans="3:14">
      <c r="E13" t="s">
        <v>26176</v>
      </c>
      <c r="F13" s="209" t="s">
        <v>26177</v>
      </c>
    </row>
    <row r="14" spans="3:14">
      <c r="E14" t="s">
        <v>26178</v>
      </c>
      <c r="F14" s="209" t="s">
        <v>26179</v>
      </c>
    </row>
    <row r="15" spans="3:14">
      <c r="D15" s="56" t="s">
        <v>26180</v>
      </c>
      <c r="E15" s="56"/>
      <c r="F15" s="210" t="s">
        <v>26181</v>
      </c>
      <c r="G15" s="56"/>
      <c r="H15" s="56"/>
      <c r="I15" s="56"/>
      <c r="J15" s="56"/>
    </row>
    <row r="16" spans="3:14">
      <c r="E16" t="s">
        <v>26182</v>
      </c>
      <c r="F16" s="209" t="s">
        <v>26183</v>
      </c>
    </row>
    <row r="17" spans="3:12">
      <c r="E17" t="s">
        <v>26184</v>
      </c>
      <c r="F17" s="209" t="s">
        <v>26185</v>
      </c>
    </row>
    <row r="18" spans="3:12">
      <c r="C18" t="s">
        <v>26186</v>
      </c>
      <c r="F18" s="209" t="s">
        <v>26187</v>
      </c>
    </row>
    <row r="19" spans="3:12">
      <c r="D19" s="56" t="s">
        <v>26188</v>
      </c>
      <c r="E19" s="56"/>
      <c r="F19" s="210" t="s">
        <v>26189</v>
      </c>
      <c r="G19" s="56"/>
      <c r="H19" s="56"/>
      <c r="I19" s="56"/>
      <c r="J19" s="56"/>
    </row>
    <row r="20" spans="3:12">
      <c r="E20" t="s">
        <v>26190</v>
      </c>
      <c r="F20" s="209" t="s">
        <v>26191</v>
      </c>
    </row>
    <row r="21" spans="3:12">
      <c r="E21" t="s">
        <v>26192</v>
      </c>
      <c r="F21" s="209" t="s">
        <v>26193</v>
      </c>
    </row>
    <row r="22" spans="3:12">
      <c r="D22" s="56" t="s">
        <v>26194</v>
      </c>
      <c r="E22" s="56"/>
      <c r="F22" s="210" t="s">
        <v>26195</v>
      </c>
      <c r="G22" s="56"/>
      <c r="H22" s="56"/>
      <c r="I22" s="56"/>
      <c r="J22" s="56"/>
    </row>
    <row r="23" spans="3:12">
      <c r="E23" t="s">
        <v>26196</v>
      </c>
      <c r="F23" s="209" t="s">
        <v>26197</v>
      </c>
    </row>
    <row r="24" spans="3:12">
      <c r="E24" t="s">
        <v>26198</v>
      </c>
      <c r="F24" s="209" t="s">
        <v>26199</v>
      </c>
    </row>
    <row r="25" spans="3:12">
      <c r="D25" s="56" t="s">
        <v>26200</v>
      </c>
      <c r="E25" s="56"/>
      <c r="F25" s="210" t="s">
        <v>26201</v>
      </c>
      <c r="G25" s="56"/>
      <c r="H25" s="56"/>
      <c r="I25" s="56"/>
      <c r="J25" s="56"/>
    </row>
    <row r="26" spans="3:12">
      <c r="D26" s="56" t="s">
        <v>26202</v>
      </c>
      <c r="E26" s="56"/>
      <c r="F26" s="210" t="s">
        <v>26203</v>
      </c>
      <c r="G26" s="56"/>
      <c r="H26" s="56"/>
      <c r="I26" s="56"/>
      <c r="J26" s="56"/>
      <c r="K26" s="56"/>
      <c r="L26" s="56"/>
    </row>
    <row r="27" spans="3:12">
      <c r="D27" s="56" t="s">
        <v>26204</v>
      </c>
      <c r="E27" s="56"/>
      <c r="F27" s="210" t="s">
        <v>26205</v>
      </c>
      <c r="G27" s="56"/>
      <c r="H27" s="56"/>
      <c r="I27" s="56"/>
      <c r="J27" s="56"/>
      <c r="K27" s="56"/>
      <c r="L27" s="56"/>
    </row>
    <row r="28" spans="3:12">
      <c r="E28" t="s">
        <v>26206</v>
      </c>
      <c r="F28" s="209" t="s">
        <v>26207</v>
      </c>
    </row>
    <row r="29" spans="3:12">
      <c r="E29" t="s">
        <v>26208</v>
      </c>
      <c r="F29" s="209" t="s">
        <v>26209</v>
      </c>
    </row>
    <row r="30" spans="3:12">
      <c r="D30" s="56" t="s">
        <v>26210</v>
      </c>
      <c r="E30" s="56"/>
      <c r="F30" s="210" t="s">
        <v>26211</v>
      </c>
      <c r="G30" s="56"/>
      <c r="H30" s="56"/>
      <c r="I30" s="56"/>
      <c r="J30" s="56"/>
    </row>
    <row r="31" spans="3:12">
      <c r="D31" s="56" t="s">
        <v>26212</v>
      </c>
      <c r="E31" s="56"/>
      <c r="F31" s="210" t="s">
        <v>26213</v>
      </c>
      <c r="G31" s="56"/>
      <c r="H31" s="56"/>
      <c r="I31" s="56"/>
      <c r="J31" s="56"/>
    </row>
    <row r="32" spans="3:12">
      <c r="E32" t="s">
        <v>26214</v>
      </c>
      <c r="F32" s="209" t="s">
        <v>26215</v>
      </c>
    </row>
    <row r="33" spans="4:10">
      <c r="E33" t="s">
        <v>26216</v>
      </c>
      <c r="F33" s="209" t="s">
        <v>26217</v>
      </c>
    </row>
    <row r="34" spans="4:10">
      <c r="E34" t="s">
        <v>26218</v>
      </c>
      <c r="F34" s="209" t="s">
        <v>26219</v>
      </c>
    </row>
    <row r="35" spans="4:10">
      <c r="E35" t="s">
        <v>26220</v>
      </c>
      <c r="F35" s="209" t="s">
        <v>26221</v>
      </c>
    </row>
    <row r="36" spans="4:10">
      <c r="E36" t="s">
        <v>26222</v>
      </c>
      <c r="F36" s="209" t="s">
        <v>26223</v>
      </c>
    </row>
    <row r="37" spans="4:10">
      <c r="E37" t="s">
        <v>26224</v>
      </c>
      <c r="F37" s="209" t="s">
        <v>26225</v>
      </c>
    </row>
    <row r="38" spans="4:10">
      <c r="D38" s="56" t="s">
        <v>26226</v>
      </c>
      <c r="E38" s="56"/>
      <c r="F38" s="210" t="s">
        <v>26227</v>
      </c>
      <c r="G38" s="56"/>
      <c r="H38" s="56"/>
      <c r="I38" s="56"/>
      <c r="J38" s="56"/>
    </row>
    <row r="39" spans="4:10">
      <c r="D39" s="56" t="s">
        <v>26228</v>
      </c>
      <c r="E39" s="56"/>
      <c r="F39" s="210" t="s">
        <v>26229</v>
      </c>
      <c r="G39" s="56"/>
      <c r="H39" s="56"/>
      <c r="I39" s="56"/>
      <c r="J39" s="56"/>
    </row>
    <row r="40" spans="4:10">
      <c r="D40" s="56" t="s">
        <v>26230</v>
      </c>
      <c r="E40" s="56"/>
      <c r="F40" s="210" t="s">
        <v>26231</v>
      </c>
      <c r="G40" s="56"/>
      <c r="H40" s="56"/>
      <c r="I40" s="56"/>
      <c r="J40" s="56"/>
    </row>
    <row r="41" spans="4:10">
      <c r="D41" s="56" t="s">
        <v>26232</v>
      </c>
      <c r="E41" s="56"/>
      <c r="F41" s="210" t="s">
        <v>26233</v>
      </c>
      <c r="G41" s="56"/>
      <c r="H41" s="56"/>
      <c r="I41" s="56"/>
      <c r="J41" s="56"/>
    </row>
    <row r="42" spans="4:10">
      <c r="D42" s="56" t="s">
        <v>26234</v>
      </c>
      <c r="E42" s="56"/>
      <c r="F42" s="210" t="s">
        <v>26235</v>
      </c>
      <c r="G42" s="56"/>
      <c r="H42" s="56"/>
      <c r="I42" s="56"/>
      <c r="J42" s="56"/>
    </row>
    <row r="43" spans="4:10">
      <c r="D43" s="56" t="s">
        <v>26236</v>
      </c>
      <c r="E43" s="56"/>
      <c r="F43" s="210" t="s">
        <v>26237</v>
      </c>
      <c r="G43" s="56"/>
      <c r="H43" s="56"/>
      <c r="I43" s="56"/>
      <c r="J43" s="56"/>
    </row>
    <row r="44" spans="4:10">
      <c r="D44" s="56" t="s">
        <v>26238</v>
      </c>
      <c r="E44" s="56"/>
      <c r="F44" s="210" t="s">
        <v>26239</v>
      </c>
      <c r="G44" s="56"/>
      <c r="H44" s="56"/>
      <c r="I44" s="56"/>
      <c r="J44" s="56"/>
    </row>
    <row r="45" spans="4:10">
      <c r="D45" s="56" t="s">
        <v>26240</v>
      </c>
      <c r="E45" s="56"/>
      <c r="F45" s="210" t="s">
        <v>26241</v>
      </c>
      <c r="G45" s="56"/>
      <c r="H45" s="56"/>
      <c r="I45" s="56"/>
      <c r="J45" s="56"/>
    </row>
  </sheetData>
  <sheetProtection selectLockedCells="1"/>
  <phoneticPr fontId="31" type="noConversion"/>
  <pageMargins left="0.511811024" right="0.511811024" top="0.78740157499999996" bottom="0.78740157499999996" header="0.31496062000000002" footer="0.31496062000000002"/>
  <legacy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9</vt:i4>
      </vt:variant>
    </vt:vector>
  </HeadingPairs>
  <TitlesOfParts>
    <vt:vector size="9" baseType="lpstr">
      <vt:lpstr>Modelo - Carga de Dados</vt:lpstr>
      <vt:lpstr>Exemplo-SEDU</vt:lpstr>
      <vt:lpstr>TAB 1 Codificação CC Órgão</vt:lpstr>
      <vt:lpstr>ORGANOGRAMAES</vt:lpstr>
      <vt:lpstr>TAB 2 IC 2 PROG.PROJ</vt:lpstr>
      <vt:lpstr>Programas</vt:lpstr>
      <vt:lpstr>TAB 3 IC 2 PROD.SERV.</vt:lpstr>
      <vt:lpstr>UG</vt:lpstr>
      <vt:lpstr>APOIO</vt:lpstr>
    </vt:vector>
  </TitlesOfParts>
  <Manager/>
  <Company>SEFAZ</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francislene.lima</dc:creator>
  <cp:keywords/>
  <dc:description/>
  <cp:lastModifiedBy>Walter Luiz da Costa</cp:lastModifiedBy>
  <cp:revision/>
  <dcterms:created xsi:type="dcterms:W3CDTF">2022-05-12T12:37:16Z</dcterms:created>
  <dcterms:modified xsi:type="dcterms:W3CDTF">2023-06-21T17:20:25Z</dcterms:modified>
  <cp:category/>
  <cp:contentStatus/>
</cp:coreProperties>
</file>